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hidePivotFieldList="1"/>
  <xr:revisionPtr revIDLastSave="0" documentId="13_ncr:1_{9FE440B7-0783-4AD3-8E0C-0871BC29CB07}" xr6:coauthVersionLast="47" xr6:coauthVersionMax="47" xr10:uidLastSave="{00000000-0000-0000-0000-000000000000}"/>
  <bookViews>
    <workbookView xWindow="-108" yWindow="-108" windowWidth="23256" windowHeight="12576" firstSheet="2" activeTab="2" xr2:uid="{00000000-000D-0000-FFFF-FFFF00000000}"/>
  </bookViews>
  <sheets>
    <sheet name="Customer Names" sheetId="3" r:id="rId1"/>
    <sheet name="Medical Examinations" sheetId="2" r:id="rId2"/>
    <sheet name="SolutionS" sheetId="4" r:id="rId3"/>
    <sheet name="HealthCare" sheetId="5" r:id="rId4"/>
    <sheet name="HealthCare_Analysis" sheetId="6" r:id="rId5"/>
    <sheet name="Dashboard" sheetId="7" r:id="rId6"/>
    <sheet name="Hospitalisation Details" sheetId="1" r:id="rId7"/>
  </sheets>
  <definedNames>
    <definedName name="Slicer_Diabetes_Status">#N/A</definedName>
    <definedName name="Slicer_Smoker">#N/A</definedName>
    <definedName name="Slicer_Weight_Status">#N/A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1" l="1"/>
  <c r="C2337" i="5"/>
  <c r="N2337" i="5"/>
  <c r="A2337" i="5"/>
  <c r="F2" i="5" a="1"/>
  <c r="F2" i="5" s="1"/>
  <c r="F3" i="5" a="1"/>
  <c r="F3" i="5"/>
  <c r="F4" i="5" a="1"/>
  <c r="F4" i="5" s="1"/>
  <c r="F5" i="5" a="1"/>
  <c r="F5" i="5" s="1"/>
  <c r="F6" i="5" a="1"/>
  <c r="F6" i="5" s="1"/>
  <c r="F7" i="5" a="1"/>
  <c r="F7" i="5" s="1"/>
  <c r="F8" i="5" a="1"/>
  <c r="F8" i="5" s="1"/>
  <c r="F9" i="5" a="1"/>
  <c r="F9" i="5" s="1"/>
  <c r="F10" i="5" a="1"/>
  <c r="F10" i="5" s="1"/>
  <c r="F11" i="5" a="1"/>
  <c r="F11" i="5"/>
  <c r="F12" i="5" a="1"/>
  <c r="F12" i="5" s="1"/>
  <c r="F13" i="5" a="1"/>
  <c r="F13" i="5"/>
  <c r="F14" i="5" a="1"/>
  <c r="F14" i="5" s="1"/>
  <c r="F15" i="5" a="1"/>
  <c r="F15" i="5" s="1"/>
  <c r="F16" i="5" a="1"/>
  <c r="F16" i="5" s="1"/>
  <c r="F17" i="5" a="1"/>
  <c r="F17" i="5" s="1"/>
  <c r="F18" i="5" a="1"/>
  <c r="F18" i="5" s="1"/>
  <c r="F19" i="5" a="1"/>
  <c r="F19" i="5"/>
  <c r="F20" i="5" a="1"/>
  <c r="F20" i="5" s="1"/>
  <c r="F21" i="5" a="1"/>
  <c r="F21" i="5" s="1"/>
  <c r="F22" i="5" a="1"/>
  <c r="F22" i="5" s="1"/>
  <c r="F23" i="5" a="1"/>
  <c r="F23" i="5" s="1"/>
  <c r="F24" i="5" a="1"/>
  <c r="F24" i="5" s="1"/>
  <c r="F25" i="5" a="1"/>
  <c r="F25" i="5" s="1"/>
  <c r="F26" i="5" a="1"/>
  <c r="F26" i="5" s="1"/>
  <c r="F27" i="5" a="1"/>
  <c r="F27" i="5" s="1"/>
  <c r="F28" i="5" a="1"/>
  <c r="F28" i="5" s="1"/>
  <c r="F29" i="5" a="1"/>
  <c r="F29" i="5" s="1"/>
  <c r="F30" i="5" a="1"/>
  <c r="F30" i="5" s="1"/>
  <c r="F31" i="5" a="1"/>
  <c r="F31" i="5" s="1"/>
  <c r="F32" i="5" a="1"/>
  <c r="F32" i="5" s="1"/>
  <c r="F33" i="5" a="1"/>
  <c r="F33" i="5"/>
  <c r="F34" i="5" a="1"/>
  <c r="F34" i="5" s="1"/>
  <c r="F35" i="5" a="1"/>
  <c r="F35" i="5" s="1"/>
  <c r="F36" i="5" a="1"/>
  <c r="F36" i="5" s="1"/>
  <c r="F37" i="5" a="1"/>
  <c r="F37" i="5" s="1"/>
  <c r="F38" i="5" a="1"/>
  <c r="F38" i="5" s="1"/>
  <c r="F39" i="5" a="1"/>
  <c r="F39" i="5"/>
  <c r="F40" i="5" a="1"/>
  <c r="F40" i="5" s="1"/>
  <c r="F41" i="5" a="1"/>
  <c r="F41" i="5" s="1"/>
  <c r="F42" i="5" a="1"/>
  <c r="F42" i="5" s="1"/>
  <c r="F43" i="5" a="1"/>
  <c r="F43" i="5"/>
  <c r="F44" i="5" a="1"/>
  <c r="F44" i="5" s="1"/>
  <c r="F45" i="5" a="1"/>
  <c r="F45" i="5"/>
  <c r="F46" i="5" a="1"/>
  <c r="F46" i="5" s="1"/>
  <c r="F47" i="5" a="1"/>
  <c r="F47" i="5" s="1"/>
  <c r="F48" i="5" a="1"/>
  <c r="F48" i="5" s="1"/>
  <c r="F49" i="5" a="1"/>
  <c r="F49" i="5" s="1"/>
  <c r="F50" i="5" a="1"/>
  <c r="F50" i="5" s="1"/>
  <c r="F51" i="5" a="1"/>
  <c r="F51" i="5" s="1"/>
  <c r="F52" i="5" a="1"/>
  <c r="F52" i="5" s="1"/>
  <c r="F53" i="5" a="1"/>
  <c r="F53" i="5" s="1"/>
  <c r="F54" i="5" a="1"/>
  <c r="F54" i="5" s="1"/>
  <c r="F55" i="5" a="1"/>
  <c r="F55" i="5" s="1"/>
  <c r="F56" i="5" a="1"/>
  <c r="F56" i="5" s="1"/>
  <c r="F57" i="5" a="1"/>
  <c r="F57" i="5" s="1"/>
  <c r="F58" i="5" a="1"/>
  <c r="F58" i="5" s="1"/>
  <c r="F59" i="5" a="1"/>
  <c r="F59" i="5" s="1"/>
  <c r="F60" i="5" a="1"/>
  <c r="F60" i="5" s="1"/>
  <c r="F61" i="5" a="1"/>
  <c r="F61" i="5" s="1"/>
  <c r="F62" i="5" a="1"/>
  <c r="F62" i="5" s="1"/>
  <c r="F63" i="5" a="1"/>
  <c r="F63" i="5" s="1"/>
  <c r="F64" i="5" a="1"/>
  <c r="F64" i="5" s="1"/>
  <c r="F65" i="5" a="1"/>
  <c r="F65" i="5" s="1"/>
  <c r="F66" i="5" a="1"/>
  <c r="F66" i="5" s="1"/>
  <c r="F67" i="5" a="1"/>
  <c r="F67" i="5" s="1"/>
  <c r="F68" i="5" a="1"/>
  <c r="F68" i="5" s="1"/>
  <c r="F69" i="5" a="1"/>
  <c r="F69" i="5" s="1"/>
  <c r="F70" i="5" a="1"/>
  <c r="F70" i="5" s="1"/>
  <c r="F71" i="5" a="1"/>
  <c r="F71" i="5" s="1"/>
  <c r="F72" i="5" a="1"/>
  <c r="F72" i="5" s="1"/>
  <c r="F73" i="5" a="1"/>
  <c r="F73" i="5" s="1"/>
  <c r="F74" i="5" a="1"/>
  <c r="F74" i="5"/>
  <c r="F75" i="5" a="1"/>
  <c r="F75" i="5"/>
  <c r="F76" i="5" a="1"/>
  <c r="F76" i="5" s="1"/>
  <c r="F77" i="5" a="1"/>
  <c r="F77" i="5" s="1"/>
  <c r="F78" i="5" a="1"/>
  <c r="F78" i="5" s="1"/>
  <c r="F79" i="5" a="1"/>
  <c r="F79" i="5" s="1"/>
  <c r="F80" i="5" a="1"/>
  <c r="F80" i="5" s="1"/>
  <c r="F81" i="5" a="1"/>
  <c r="F81" i="5" s="1"/>
  <c r="F82" i="5" a="1"/>
  <c r="F82" i="5" s="1"/>
  <c r="F83" i="5" a="1"/>
  <c r="F83" i="5"/>
  <c r="F84" i="5" a="1"/>
  <c r="F84" i="5" s="1"/>
  <c r="F85" i="5" a="1"/>
  <c r="F85" i="5"/>
  <c r="F86" i="5" a="1"/>
  <c r="F86" i="5" s="1"/>
  <c r="F87" i="5" a="1"/>
  <c r="F87" i="5" s="1"/>
  <c r="F88" i="5" a="1"/>
  <c r="F88" i="5" s="1"/>
  <c r="F89" i="5" a="1"/>
  <c r="F89" i="5" s="1"/>
  <c r="F90" i="5" a="1"/>
  <c r="F90" i="5" s="1"/>
  <c r="F91" i="5" a="1"/>
  <c r="F91" i="5"/>
  <c r="F92" i="5" a="1"/>
  <c r="F92" i="5" s="1"/>
  <c r="F93" i="5" a="1"/>
  <c r="F93" i="5"/>
  <c r="F94" i="5" a="1"/>
  <c r="F94" i="5" s="1"/>
  <c r="F95" i="5" a="1"/>
  <c r="F95" i="5"/>
  <c r="F96" i="5" a="1"/>
  <c r="F96" i="5" s="1"/>
  <c r="F97" i="5" a="1"/>
  <c r="F97" i="5" s="1"/>
  <c r="F98" i="5" a="1"/>
  <c r="F98" i="5"/>
  <c r="F99" i="5" a="1"/>
  <c r="F99" i="5"/>
  <c r="F100" i="5" a="1"/>
  <c r="F100" i="5" s="1"/>
  <c r="F101" i="5" a="1"/>
  <c r="F101" i="5"/>
  <c r="F102" i="5" a="1"/>
  <c r="F102" i="5" s="1"/>
  <c r="F103" i="5" a="1"/>
  <c r="F103" i="5"/>
  <c r="F104" i="5" a="1"/>
  <c r="F104" i="5" s="1"/>
  <c r="F105" i="5" a="1"/>
  <c r="F105" i="5"/>
  <c r="F106" i="5" a="1"/>
  <c r="F106" i="5" s="1"/>
  <c r="F107" i="5" a="1"/>
  <c r="F107" i="5"/>
  <c r="F108" i="5" a="1"/>
  <c r="F108" i="5" s="1"/>
  <c r="F109" i="5" a="1"/>
  <c r="F109" i="5"/>
  <c r="F110" i="5" a="1"/>
  <c r="F110" i="5" s="1"/>
  <c r="F111" i="5" a="1"/>
  <c r="F111" i="5" s="1"/>
  <c r="F112" i="5" a="1"/>
  <c r="F112" i="5" s="1"/>
  <c r="F113" i="5" a="1"/>
  <c r="F113" i="5"/>
  <c r="F114" i="5" a="1"/>
  <c r="F114" i="5" s="1"/>
  <c r="F115" i="5" a="1"/>
  <c r="F115" i="5" s="1"/>
  <c r="F116" i="5" a="1"/>
  <c r="F116" i="5" s="1"/>
  <c r="F117" i="5" a="1"/>
  <c r="F117" i="5"/>
  <c r="F118" i="5" a="1"/>
  <c r="F118" i="5" s="1"/>
  <c r="F119" i="5" a="1"/>
  <c r="F119" i="5"/>
  <c r="F120" i="5" a="1"/>
  <c r="F120" i="5" s="1"/>
  <c r="F121" i="5" a="1"/>
  <c r="F121" i="5" s="1"/>
  <c r="F122" i="5" a="1"/>
  <c r="F122" i="5" s="1"/>
  <c r="F123" i="5" a="1"/>
  <c r="F123" i="5"/>
  <c r="F124" i="5" a="1"/>
  <c r="F124" i="5" s="1"/>
  <c r="F125" i="5" a="1"/>
  <c r="F125" i="5" s="1"/>
  <c r="F126" i="5" a="1"/>
  <c r="F126" i="5" s="1"/>
  <c r="F127" i="5" a="1"/>
  <c r="F127" i="5" s="1"/>
  <c r="F128" i="5" a="1"/>
  <c r="F128" i="5" s="1"/>
  <c r="F129" i="5" a="1"/>
  <c r="F129" i="5"/>
  <c r="F130" i="5" a="1"/>
  <c r="F130" i="5" s="1"/>
  <c r="F131" i="5" a="1"/>
  <c r="F131" i="5"/>
  <c r="F132" i="5" a="1"/>
  <c r="F132" i="5" s="1"/>
  <c r="F133" i="5" a="1"/>
  <c r="F133" i="5"/>
  <c r="F134" i="5" a="1"/>
  <c r="F134" i="5" s="1"/>
  <c r="F135" i="5" a="1"/>
  <c r="F135" i="5" s="1"/>
  <c r="F136" i="5" a="1"/>
  <c r="F136" i="5" s="1"/>
  <c r="F137" i="5" a="1"/>
  <c r="F137" i="5" s="1"/>
  <c r="F138" i="5" a="1"/>
  <c r="F138" i="5" s="1"/>
  <c r="F139" i="5" a="1"/>
  <c r="F139" i="5"/>
  <c r="F140" i="5" a="1"/>
  <c r="F140" i="5" s="1"/>
  <c r="F141" i="5" a="1"/>
  <c r="F141" i="5"/>
  <c r="F142" i="5" a="1"/>
  <c r="F142" i="5" s="1"/>
  <c r="F143" i="5" a="1"/>
  <c r="F143" i="5"/>
  <c r="F144" i="5" a="1"/>
  <c r="F144" i="5" s="1"/>
  <c r="F145" i="5" a="1"/>
  <c r="F145" i="5" s="1"/>
  <c r="F146" i="5" a="1"/>
  <c r="F146" i="5" s="1"/>
  <c r="F147" i="5" a="1"/>
  <c r="F147" i="5"/>
  <c r="F148" i="5" a="1"/>
  <c r="F148" i="5" s="1"/>
  <c r="F149" i="5" a="1"/>
  <c r="F149" i="5"/>
  <c r="F150" i="5" a="1"/>
  <c r="F150" i="5" s="1"/>
  <c r="F151" i="5" a="1"/>
  <c r="F151" i="5" s="1"/>
  <c r="F152" i="5" a="1"/>
  <c r="F152" i="5" s="1"/>
  <c r="F153" i="5" a="1"/>
  <c r="F153" i="5"/>
  <c r="F154" i="5" a="1"/>
  <c r="F154" i="5"/>
  <c r="F155" i="5" a="1"/>
  <c r="F155" i="5"/>
  <c r="F156" i="5" a="1"/>
  <c r="F156" i="5" s="1"/>
  <c r="F157" i="5" a="1"/>
  <c r="F157" i="5"/>
  <c r="F158" i="5" a="1"/>
  <c r="F158" i="5" s="1"/>
  <c r="F159" i="5" a="1"/>
  <c r="F159" i="5" s="1"/>
  <c r="F160" i="5" a="1"/>
  <c r="F160" i="5" s="1"/>
  <c r="F161" i="5" a="1"/>
  <c r="F161" i="5" s="1"/>
  <c r="F162" i="5" a="1"/>
  <c r="F162" i="5"/>
  <c r="F163" i="5" a="1"/>
  <c r="F163" i="5" s="1"/>
  <c r="F164" i="5" a="1"/>
  <c r="F164" i="5" s="1"/>
  <c r="F165" i="5" a="1"/>
  <c r="F165" i="5"/>
  <c r="F166" i="5" a="1"/>
  <c r="F166" i="5" s="1"/>
  <c r="F167" i="5" a="1"/>
  <c r="F167" i="5"/>
  <c r="F168" i="5" a="1"/>
  <c r="F168" i="5" s="1"/>
  <c r="F169" i="5" a="1"/>
  <c r="F169" i="5" s="1"/>
  <c r="F170" i="5" a="1"/>
  <c r="F170" i="5" s="1"/>
  <c r="F171" i="5" a="1"/>
  <c r="F171" i="5"/>
  <c r="F172" i="5" a="1"/>
  <c r="F172" i="5" s="1"/>
  <c r="F173" i="5" a="1"/>
  <c r="F173" i="5" s="1"/>
  <c r="F174" i="5" a="1"/>
  <c r="F174" i="5" s="1"/>
  <c r="F175" i="5" a="1"/>
  <c r="F175" i="5" s="1"/>
  <c r="F176" i="5" a="1"/>
  <c r="F176" i="5" s="1"/>
  <c r="F177" i="5" a="1"/>
  <c r="F177" i="5"/>
  <c r="F178" i="5" a="1"/>
  <c r="F178" i="5"/>
  <c r="F179" i="5" a="1"/>
  <c r="F179" i="5"/>
  <c r="F180" i="5" a="1"/>
  <c r="F180" i="5" s="1"/>
  <c r="F181" i="5" a="1"/>
  <c r="F181" i="5" s="1"/>
  <c r="F182" i="5" a="1"/>
  <c r="F182" i="5" s="1"/>
  <c r="F183" i="5" a="1"/>
  <c r="F183" i="5" s="1"/>
  <c r="F184" i="5" a="1"/>
  <c r="F184" i="5" s="1"/>
  <c r="F185" i="5" a="1"/>
  <c r="F185" i="5" s="1"/>
  <c r="F186" i="5" a="1"/>
  <c r="F186" i="5" s="1"/>
  <c r="F187" i="5" a="1"/>
  <c r="F187" i="5" s="1"/>
  <c r="F188" i="5" a="1"/>
  <c r="F188" i="5" s="1"/>
  <c r="F189" i="5" a="1"/>
  <c r="F189" i="5" s="1"/>
  <c r="F190" i="5" a="1"/>
  <c r="F190" i="5" s="1"/>
  <c r="F191" i="5" a="1"/>
  <c r="F191" i="5" s="1"/>
  <c r="F192" i="5" a="1"/>
  <c r="F192" i="5" s="1"/>
  <c r="F193" i="5" a="1"/>
  <c r="F193" i="5" s="1"/>
  <c r="F194" i="5" a="1"/>
  <c r="F194" i="5" s="1"/>
  <c r="F195" i="5" a="1"/>
  <c r="F195" i="5"/>
  <c r="F196" i="5" a="1"/>
  <c r="F196" i="5" s="1"/>
  <c r="F197" i="5" a="1"/>
  <c r="F197" i="5" s="1"/>
  <c r="F198" i="5" a="1"/>
  <c r="F198" i="5" s="1"/>
  <c r="F199" i="5" a="1"/>
  <c r="F199" i="5" s="1"/>
  <c r="F200" i="5" a="1"/>
  <c r="F200" i="5" s="1"/>
  <c r="F201" i="5" a="1"/>
  <c r="F201" i="5" s="1"/>
  <c r="F202" i="5" a="1"/>
  <c r="F202" i="5"/>
  <c r="F203" i="5" a="1"/>
  <c r="F203" i="5"/>
  <c r="F204" i="5" a="1"/>
  <c r="F204" i="5" s="1"/>
  <c r="F205" i="5" a="1"/>
  <c r="F205" i="5" s="1"/>
  <c r="F206" i="5" a="1"/>
  <c r="F206" i="5" s="1"/>
  <c r="F207" i="5" a="1"/>
  <c r="F207" i="5" s="1"/>
  <c r="F208" i="5" a="1"/>
  <c r="F208" i="5" s="1"/>
  <c r="F209" i="5" a="1"/>
  <c r="F209" i="5" s="1"/>
  <c r="F210" i="5" a="1"/>
  <c r="F210" i="5" s="1"/>
  <c r="F211" i="5" a="1"/>
  <c r="F211" i="5"/>
  <c r="F212" i="5" a="1"/>
  <c r="F212" i="5" s="1"/>
  <c r="F213" i="5" a="1"/>
  <c r="F213" i="5"/>
  <c r="F214" i="5" a="1"/>
  <c r="F214" i="5" s="1"/>
  <c r="F215" i="5" a="1"/>
  <c r="F215" i="5" s="1"/>
  <c r="F216" i="5" a="1"/>
  <c r="F216" i="5" s="1"/>
  <c r="F217" i="5" a="1"/>
  <c r="F217" i="5" s="1"/>
  <c r="F218" i="5" a="1"/>
  <c r="F218" i="5" s="1"/>
  <c r="F219" i="5" a="1"/>
  <c r="F219" i="5"/>
  <c r="F220" i="5" a="1"/>
  <c r="F220" i="5" s="1"/>
  <c r="F221" i="5" a="1"/>
  <c r="F221" i="5"/>
  <c r="F222" i="5" a="1"/>
  <c r="F222" i="5" s="1"/>
  <c r="F223" i="5" a="1"/>
  <c r="F223" i="5"/>
  <c r="F224" i="5" a="1"/>
  <c r="F224" i="5" s="1"/>
  <c r="F225" i="5" a="1"/>
  <c r="F225" i="5" s="1"/>
  <c r="F226" i="5" a="1"/>
  <c r="F226" i="5"/>
  <c r="F227" i="5" a="1"/>
  <c r="F227" i="5"/>
  <c r="F228" i="5" a="1"/>
  <c r="F228" i="5" s="1"/>
  <c r="F229" i="5" a="1"/>
  <c r="F229" i="5"/>
  <c r="F230" i="5" a="1"/>
  <c r="F230" i="5" s="1"/>
  <c r="F231" i="5" a="1"/>
  <c r="F231" i="5"/>
  <c r="F232" i="5" a="1"/>
  <c r="F232" i="5" s="1"/>
  <c r="F233" i="5" a="1"/>
  <c r="F233" i="5"/>
  <c r="F234" i="5" a="1"/>
  <c r="F234" i="5" s="1"/>
  <c r="F235" i="5" a="1"/>
  <c r="F235" i="5"/>
  <c r="F236" i="5" a="1"/>
  <c r="F236" i="5" s="1"/>
  <c r="F237" i="5" a="1"/>
  <c r="F237" i="5"/>
  <c r="F238" i="5" a="1"/>
  <c r="F238" i="5" s="1"/>
  <c r="F239" i="5" a="1"/>
  <c r="F239" i="5" s="1"/>
  <c r="F240" i="5" a="1"/>
  <c r="F240" i="5" s="1"/>
  <c r="F241" i="5" a="1"/>
  <c r="F241" i="5"/>
  <c r="F242" i="5" a="1"/>
  <c r="F242" i="5" s="1"/>
  <c r="F243" i="5" a="1"/>
  <c r="F243" i="5" s="1"/>
  <c r="F244" i="5" a="1"/>
  <c r="F244" i="5" s="1"/>
  <c r="F245" i="5" a="1"/>
  <c r="F245" i="5"/>
  <c r="F246" i="5" a="1"/>
  <c r="F246" i="5" s="1"/>
  <c r="F247" i="5" a="1"/>
  <c r="F247" i="5"/>
  <c r="F248" i="5" a="1"/>
  <c r="F248" i="5" s="1"/>
  <c r="F249" i="5" a="1"/>
  <c r="F249" i="5" s="1"/>
  <c r="F250" i="5" a="1"/>
  <c r="F250" i="5" s="1"/>
  <c r="F251" i="5" a="1"/>
  <c r="F251" i="5"/>
  <c r="F252" i="5" a="1"/>
  <c r="F252" i="5" s="1"/>
  <c r="F253" i="5" a="1"/>
  <c r="F253" i="5" s="1"/>
  <c r="F254" i="5" a="1"/>
  <c r="F254" i="5" s="1"/>
  <c r="F255" i="5" a="1"/>
  <c r="F255" i="5" s="1"/>
  <c r="F256" i="5" a="1"/>
  <c r="F256" i="5" s="1"/>
  <c r="F257" i="5" a="1"/>
  <c r="F257" i="5"/>
  <c r="F258" i="5" a="1"/>
  <c r="F258" i="5" s="1"/>
  <c r="F259" i="5" a="1"/>
  <c r="F259" i="5"/>
  <c r="F260" i="5" a="1"/>
  <c r="F260" i="5" s="1"/>
  <c r="F261" i="5" a="1"/>
  <c r="F261" i="5"/>
  <c r="F262" i="5" a="1"/>
  <c r="F262" i="5" s="1"/>
  <c r="F263" i="5" a="1"/>
  <c r="F263" i="5" s="1"/>
  <c r="F264" i="5" a="1"/>
  <c r="F264" i="5" s="1"/>
  <c r="F265" i="5" a="1"/>
  <c r="F265" i="5" s="1"/>
  <c r="F266" i="5" a="1"/>
  <c r="F266" i="5" s="1"/>
  <c r="F267" i="5" a="1"/>
  <c r="F267" i="5"/>
  <c r="F268" i="5" a="1"/>
  <c r="F268" i="5" s="1"/>
  <c r="F269" i="5" a="1"/>
  <c r="F269" i="5"/>
  <c r="F270" i="5" a="1"/>
  <c r="F270" i="5" s="1"/>
  <c r="F271" i="5" a="1"/>
  <c r="F271" i="5"/>
  <c r="F272" i="5" a="1"/>
  <c r="F272" i="5" s="1"/>
  <c r="F273" i="5" a="1"/>
  <c r="F273" i="5" s="1"/>
  <c r="F274" i="5" a="1"/>
  <c r="F274" i="5" s="1"/>
  <c r="F275" i="5" a="1"/>
  <c r="F275" i="5"/>
  <c r="F276" i="5" a="1"/>
  <c r="F276" i="5" s="1"/>
  <c r="F277" i="5" a="1"/>
  <c r="F277" i="5"/>
  <c r="F278" i="5" a="1"/>
  <c r="F278" i="5" s="1"/>
  <c r="F279" i="5" a="1"/>
  <c r="F279" i="5" s="1"/>
  <c r="F280" i="5" a="1"/>
  <c r="F280" i="5" s="1"/>
  <c r="F281" i="5" a="1"/>
  <c r="F281" i="5"/>
  <c r="F282" i="5" a="1"/>
  <c r="F282" i="5"/>
  <c r="F283" i="5" a="1"/>
  <c r="F283" i="5"/>
  <c r="F284" i="5" a="1"/>
  <c r="F284" i="5" s="1"/>
  <c r="F285" i="5" a="1"/>
  <c r="F285" i="5"/>
  <c r="F286" i="5" a="1"/>
  <c r="F286" i="5" s="1"/>
  <c r="F287" i="5" a="1"/>
  <c r="F287" i="5" s="1"/>
  <c r="F288" i="5" a="1"/>
  <c r="F288" i="5" s="1"/>
  <c r="F289" i="5" a="1"/>
  <c r="F289" i="5" s="1"/>
  <c r="F290" i="5" a="1"/>
  <c r="F290" i="5"/>
  <c r="F291" i="5" a="1"/>
  <c r="F291" i="5" s="1"/>
  <c r="F292" i="5" a="1"/>
  <c r="F292" i="5" s="1"/>
  <c r="F293" i="5" a="1"/>
  <c r="F293" i="5"/>
  <c r="F294" i="5" a="1"/>
  <c r="F294" i="5" s="1"/>
  <c r="F295" i="5" a="1"/>
  <c r="F295" i="5"/>
  <c r="F296" i="5" a="1"/>
  <c r="F296" i="5" s="1"/>
  <c r="F297" i="5" a="1"/>
  <c r="F297" i="5" s="1"/>
  <c r="F298" i="5" a="1"/>
  <c r="F298" i="5"/>
  <c r="F299" i="5" a="1"/>
  <c r="F299" i="5"/>
  <c r="F300" i="5" a="1"/>
  <c r="F300" i="5" s="1"/>
  <c r="F301" i="5" a="1"/>
  <c r="F301" i="5" s="1"/>
  <c r="F302" i="5" a="1"/>
  <c r="F302" i="5" s="1"/>
  <c r="F303" i="5" a="1"/>
  <c r="F303" i="5" s="1"/>
  <c r="F304" i="5" a="1"/>
  <c r="F304" i="5" s="1"/>
  <c r="F305" i="5" a="1"/>
  <c r="F305" i="5"/>
  <c r="F306" i="5" a="1"/>
  <c r="F306" i="5"/>
  <c r="F307" i="5" a="1"/>
  <c r="F307" i="5"/>
  <c r="F308" i="5" a="1"/>
  <c r="F308" i="5" s="1"/>
  <c r="F309" i="5" a="1"/>
  <c r="F309" i="5" s="1"/>
  <c r="F310" i="5" a="1"/>
  <c r="F310" i="5" s="1"/>
  <c r="F311" i="5" a="1"/>
  <c r="F311" i="5" s="1"/>
  <c r="F312" i="5" a="1"/>
  <c r="F312" i="5" s="1"/>
  <c r="F313" i="5" a="1"/>
  <c r="F313" i="5" s="1"/>
  <c r="F314" i="5" a="1"/>
  <c r="F314" i="5" s="1"/>
  <c r="F315" i="5" a="1"/>
  <c r="F315" i="5" s="1"/>
  <c r="F316" i="5" a="1"/>
  <c r="F316" i="5" s="1"/>
  <c r="F317" i="5" a="1"/>
  <c r="F317" i="5" s="1"/>
  <c r="F318" i="5" a="1"/>
  <c r="F318" i="5" s="1"/>
  <c r="F319" i="5" a="1"/>
  <c r="F319" i="5" s="1"/>
  <c r="F320" i="5" a="1"/>
  <c r="F320" i="5" s="1"/>
  <c r="F321" i="5" a="1"/>
  <c r="F321" i="5" s="1"/>
  <c r="F322" i="5" a="1"/>
  <c r="F322" i="5" s="1"/>
  <c r="F323" i="5" a="1"/>
  <c r="F323" i="5"/>
  <c r="F324" i="5" a="1"/>
  <c r="F324" i="5" s="1"/>
  <c r="F325" i="5" a="1"/>
  <c r="F325" i="5" s="1"/>
  <c r="F326" i="5" a="1"/>
  <c r="F326" i="5" s="1"/>
  <c r="F327" i="5" a="1"/>
  <c r="F327" i="5" s="1"/>
  <c r="F328" i="5" a="1"/>
  <c r="F328" i="5" s="1"/>
  <c r="F329" i="5" a="1"/>
  <c r="F329" i="5" s="1"/>
  <c r="F330" i="5" a="1"/>
  <c r="F330" i="5"/>
  <c r="F331" i="5" a="1"/>
  <c r="F331" i="5"/>
  <c r="F332" i="5" a="1"/>
  <c r="F332" i="5" s="1"/>
  <c r="F333" i="5" a="1"/>
  <c r="F333" i="5" s="1"/>
  <c r="F334" i="5" a="1"/>
  <c r="F334" i="5" s="1"/>
  <c r="F335" i="5" a="1"/>
  <c r="F335" i="5" s="1"/>
  <c r="F336" i="5" a="1"/>
  <c r="F336" i="5" s="1"/>
  <c r="F337" i="5" a="1"/>
  <c r="F337" i="5" s="1"/>
  <c r="F338" i="5" a="1"/>
  <c r="F338" i="5" s="1"/>
  <c r="F339" i="5" a="1"/>
  <c r="F339" i="5"/>
  <c r="F340" i="5" a="1"/>
  <c r="F340" i="5" s="1"/>
  <c r="F341" i="5" a="1"/>
  <c r="F341" i="5"/>
  <c r="F342" i="5" a="1"/>
  <c r="F342" i="5" s="1"/>
  <c r="F343" i="5" a="1"/>
  <c r="F343" i="5" s="1"/>
  <c r="F344" i="5" a="1"/>
  <c r="F344" i="5" s="1"/>
  <c r="F345" i="5" a="1"/>
  <c r="F345" i="5" s="1"/>
  <c r="F346" i="5" a="1"/>
  <c r="F346" i="5" s="1"/>
  <c r="F347" i="5" a="1"/>
  <c r="F347" i="5"/>
  <c r="F348" i="5" a="1"/>
  <c r="F348" i="5" s="1"/>
  <c r="F349" i="5" a="1"/>
  <c r="F349" i="5"/>
  <c r="F350" i="5" a="1"/>
  <c r="F350" i="5" s="1"/>
  <c r="F351" i="5" a="1"/>
  <c r="F351" i="5"/>
  <c r="F352" i="5" a="1"/>
  <c r="F352" i="5" s="1"/>
  <c r="F353" i="5" a="1"/>
  <c r="F353" i="5" s="1"/>
  <c r="F354" i="5" a="1"/>
  <c r="F354" i="5"/>
  <c r="F355" i="5" a="1"/>
  <c r="F355" i="5"/>
  <c r="F356" i="5" a="1"/>
  <c r="F356" i="5" s="1"/>
  <c r="F357" i="5" a="1"/>
  <c r="F357" i="5"/>
  <c r="F358" i="5" a="1"/>
  <c r="F358" i="5" s="1"/>
  <c r="F359" i="5" a="1"/>
  <c r="F359" i="5"/>
  <c r="F360" i="5" a="1"/>
  <c r="F360" i="5" s="1"/>
  <c r="F361" i="5" a="1"/>
  <c r="F361" i="5"/>
  <c r="F362" i="5" a="1"/>
  <c r="F362" i="5" s="1"/>
  <c r="F363" i="5" a="1"/>
  <c r="F363" i="5"/>
  <c r="F364" i="5" a="1"/>
  <c r="F364" i="5" s="1"/>
  <c r="F365" i="5" a="1"/>
  <c r="F365" i="5"/>
  <c r="F366" i="5" a="1"/>
  <c r="F366" i="5" s="1"/>
  <c r="F367" i="5" a="1"/>
  <c r="F367" i="5"/>
  <c r="F368" i="5" a="1"/>
  <c r="F368" i="5" s="1"/>
  <c r="F369" i="5" a="1"/>
  <c r="F369" i="5"/>
  <c r="F370" i="5" a="1"/>
  <c r="F370" i="5" s="1"/>
  <c r="F371" i="5" a="1"/>
  <c r="F371" i="5" s="1"/>
  <c r="F372" i="5" a="1"/>
  <c r="F372" i="5" s="1"/>
  <c r="F373" i="5" a="1"/>
  <c r="F373" i="5"/>
  <c r="F374" i="5" a="1"/>
  <c r="F374" i="5" s="1"/>
  <c r="F375" i="5" a="1"/>
  <c r="F375" i="5"/>
  <c r="F376" i="5" a="1"/>
  <c r="F376" i="5" s="1"/>
  <c r="F377" i="5" a="1"/>
  <c r="F377" i="5"/>
  <c r="F378" i="5" a="1"/>
  <c r="F378" i="5" s="1"/>
  <c r="F379" i="5" a="1"/>
  <c r="F379" i="5"/>
  <c r="F380" i="5" a="1"/>
  <c r="F380" i="5" s="1"/>
  <c r="F381" i="5" a="1"/>
  <c r="F381" i="5" s="1"/>
  <c r="F382" i="5" a="1"/>
  <c r="F382" i="5" s="1"/>
  <c r="F383" i="5" a="1"/>
  <c r="F383" i="5" s="1"/>
  <c r="F384" i="5" a="1"/>
  <c r="F384" i="5" s="1"/>
  <c r="F385" i="5" a="1"/>
  <c r="F385" i="5"/>
  <c r="F386" i="5" a="1"/>
  <c r="F386" i="5" s="1"/>
  <c r="F387" i="5" a="1"/>
  <c r="F387" i="5" s="1"/>
  <c r="F388" i="5" a="1"/>
  <c r="F388" i="5" s="1"/>
  <c r="F389" i="5" a="1"/>
  <c r="F389" i="5"/>
  <c r="F390" i="5" a="1"/>
  <c r="F390" i="5" s="1"/>
  <c r="F391" i="5" a="1"/>
  <c r="F391" i="5" s="1"/>
  <c r="F392" i="5" a="1"/>
  <c r="F392" i="5" s="1"/>
  <c r="F393" i="5" a="1"/>
  <c r="F393" i="5" s="1"/>
  <c r="F394" i="5" a="1"/>
  <c r="F394" i="5" s="1"/>
  <c r="F395" i="5" a="1"/>
  <c r="F395" i="5"/>
  <c r="F396" i="5" a="1"/>
  <c r="F396" i="5" s="1"/>
  <c r="F397" i="5" a="1"/>
  <c r="F397" i="5" s="1"/>
  <c r="F398" i="5" a="1"/>
  <c r="F398" i="5" s="1"/>
  <c r="F399" i="5" a="1"/>
  <c r="F399" i="5"/>
  <c r="F400" i="5" a="1"/>
  <c r="F400" i="5" s="1"/>
  <c r="F401" i="5" a="1"/>
  <c r="F401" i="5" s="1"/>
  <c r="F402" i="5" a="1"/>
  <c r="F402" i="5" s="1"/>
  <c r="F403" i="5" a="1"/>
  <c r="F403" i="5"/>
  <c r="F404" i="5" a="1"/>
  <c r="F404" i="5" s="1"/>
  <c r="F405" i="5" a="1"/>
  <c r="F405" i="5"/>
  <c r="F406" i="5" a="1"/>
  <c r="F406" i="5" s="1"/>
  <c r="F407" i="5" a="1"/>
  <c r="F407" i="5" s="1"/>
  <c r="F408" i="5" a="1"/>
  <c r="F408" i="5" s="1"/>
  <c r="F409" i="5" a="1"/>
  <c r="F409" i="5"/>
  <c r="F410" i="5" a="1"/>
  <c r="F410" i="5"/>
  <c r="F411" i="5" a="1"/>
  <c r="F411" i="5"/>
  <c r="F412" i="5" a="1"/>
  <c r="F412" i="5" s="1"/>
  <c r="F413" i="5" a="1"/>
  <c r="F413" i="5"/>
  <c r="F414" i="5" a="1"/>
  <c r="F414" i="5" s="1"/>
  <c r="F415" i="5" a="1"/>
  <c r="F415" i="5" s="1"/>
  <c r="F416" i="5" a="1"/>
  <c r="F416" i="5" s="1"/>
  <c r="F417" i="5" a="1"/>
  <c r="F417" i="5" s="1"/>
  <c r="F418" i="5" a="1"/>
  <c r="F418" i="5"/>
  <c r="F419" i="5" a="1"/>
  <c r="F419" i="5" s="1"/>
  <c r="F420" i="5" a="1"/>
  <c r="F420" i="5" s="1"/>
  <c r="F421" i="5" a="1"/>
  <c r="F421" i="5"/>
  <c r="F422" i="5" a="1"/>
  <c r="F422" i="5" s="1"/>
  <c r="F423" i="5" a="1"/>
  <c r="F423" i="5"/>
  <c r="F424" i="5" a="1"/>
  <c r="F424" i="5" s="1"/>
  <c r="F425" i="5" a="1"/>
  <c r="F425" i="5" s="1"/>
  <c r="F426" i="5" a="1"/>
  <c r="F426" i="5"/>
  <c r="F427" i="5" a="1"/>
  <c r="F427" i="5"/>
  <c r="F428" i="5" a="1"/>
  <c r="F428" i="5" s="1"/>
  <c r="F429" i="5" a="1"/>
  <c r="F429" i="5" s="1"/>
  <c r="F430" i="5" a="1"/>
  <c r="F430" i="5" s="1"/>
  <c r="F431" i="5" a="1"/>
  <c r="F431" i="5" s="1"/>
  <c r="F432" i="5" a="1"/>
  <c r="F432" i="5" s="1"/>
  <c r="F433" i="5" a="1"/>
  <c r="F433" i="5" s="1"/>
  <c r="F434" i="5" a="1"/>
  <c r="F434" i="5"/>
  <c r="F435" i="5" a="1"/>
  <c r="F435" i="5"/>
  <c r="F436" i="5" a="1"/>
  <c r="F436" i="5" s="1"/>
  <c r="F437" i="5" a="1"/>
  <c r="F437" i="5"/>
  <c r="F438" i="5" a="1"/>
  <c r="F438" i="5" s="1"/>
  <c r="F439" i="5" a="1"/>
  <c r="F439" i="5" s="1"/>
  <c r="F440" i="5" a="1"/>
  <c r="F440" i="5" s="1"/>
  <c r="F441" i="5" a="1"/>
  <c r="F441" i="5" s="1"/>
  <c r="F442" i="5" a="1"/>
  <c r="F442" i="5" s="1"/>
  <c r="F443" i="5" a="1"/>
  <c r="F443" i="5" s="1"/>
  <c r="F444" i="5" a="1"/>
  <c r="F444" i="5" s="1"/>
  <c r="F445" i="5" a="1"/>
  <c r="F445" i="5" s="1"/>
  <c r="F446" i="5" a="1"/>
  <c r="F446" i="5" s="1"/>
  <c r="F447" i="5" a="1"/>
  <c r="F447" i="5" s="1"/>
  <c r="F448" i="5" a="1"/>
  <c r="F448" i="5" s="1"/>
  <c r="F449" i="5" a="1"/>
  <c r="F449" i="5" s="1"/>
  <c r="F450" i="5" a="1"/>
  <c r="F450" i="5" s="1"/>
  <c r="F451" i="5" a="1"/>
  <c r="F451" i="5"/>
  <c r="F452" i="5" a="1"/>
  <c r="F452" i="5" s="1"/>
  <c r="F453" i="5" a="1"/>
  <c r="F453" i="5" s="1"/>
  <c r="F454" i="5" a="1"/>
  <c r="F454" i="5" s="1"/>
  <c r="F455" i="5" a="1"/>
  <c r="F455" i="5" s="1"/>
  <c r="F456" i="5" a="1"/>
  <c r="F456" i="5" s="1"/>
  <c r="F457" i="5" a="1"/>
  <c r="F457" i="5" s="1"/>
  <c r="F458" i="5" a="1"/>
  <c r="F458" i="5"/>
  <c r="F459" i="5" a="1"/>
  <c r="F459" i="5"/>
  <c r="F460" i="5" a="1"/>
  <c r="F460" i="5" s="1"/>
  <c r="F461" i="5" a="1"/>
  <c r="F461" i="5" s="1"/>
  <c r="F462" i="5" a="1"/>
  <c r="F462" i="5" s="1"/>
  <c r="F463" i="5" a="1"/>
  <c r="F463" i="5" s="1"/>
  <c r="F464" i="5" a="1"/>
  <c r="F464" i="5" s="1"/>
  <c r="F465" i="5" a="1"/>
  <c r="F465" i="5" s="1"/>
  <c r="F466" i="5" a="1"/>
  <c r="F466" i="5" s="1"/>
  <c r="F467" i="5" a="1"/>
  <c r="F467" i="5"/>
  <c r="F468" i="5" a="1"/>
  <c r="F468" i="5" s="1"/>
  <c r="F469" i="5" a="1"/>
  <c r="F469" i="5"/>
  <c r="F470" i="5" a="1"/>
  <c r="F470" i="5" s="1"/>
  <c r="F471" i="5" a="1"/>
  <c r="F471" i="5" s="1"/>
  <c r="F472" i="5" a="1"/>
  <c r="F472" i="5" s="1"/>
  <c r="F473" i="5" a="1"/>
  <c r="F473" i="5" s="1"/>
  <c r="F474" i="5" a="1"/>
  <c r="F474" i="5" s="1"/>
  <c r="F475" i="5" a="1"/>
  <c r="F475" i="5"/>
  <c r="F476" i="5" a="1"/>
  <c r="F476" i="5" s="1"/>
  <c r="F477" i="5" a="1"/>
  <c r="F477" i="5"/>
  <c r="F478" i="5" a="1"/>
  <c r="F478" i="5" s="1"/>
  <c r="F479" i="5" a="1"/>
  <c r="F479" i="5"/>
  <c r="F480" i="5" a="1"/>
  <c r="F480" i="5" s="1"/>
  <c r="F481" i="5" a="1"/>
  <c r="F481" i="5" s="1"/>
  <c r="F482" i="5" a="1"/>
  <c r="F482" i="5" s="1"/>
  <c r="F483" i="5" a="1"/>
  <c r="F483" i="5"/>
  <c r="F484" i="5" a="1"/>
  <c r="F484" i="5" s="1"/>
  <c r="F485" i="5" a="1"/>
  <c r="F485" i="5"/>
  <c r="F486" i="5" a="1"/>
  <c r="F486" i="5" s="1"/>
  <c r="F487" i="5" a="1"/>
  <c r="F487" i="5"/>
  <c r="F488" i="5" a="1"/>
  <c r="F488" i="5" s="1"/>
  <c r="F489" i="5" a="1"/>
  <c r="F489" i="5"/>
  <c r="F490" i="5" a="1"/>
  <c r="F490" i="5" s="1"/>
  <c r="F491" i="5" a="1"/>
  <c r="F491" i="5"/>
  <c r="F492" i="5" a="1"/>
  <c r="F492" i="5" s="1"/>
  <c r="F493" i="5" a="1"/>
  <c r="F493" i="5"/>
  <c r="F494" i="5" a="1"/>
  <c r="F494" i="5" s="1"/>
  <c r="F495" i="5" a="1"/>
  <c r="F495" i="5"/>
  <c r="F496" i="5" a="1"/>
  <c r="F496" i="5" s="1"/>
  <c r="F497" i="5" a="1"/>
  <c r="F497" i="5"/>
  <c r="F498" i="5" a="1"/>
  <c r="F498" i="5" s="1"/>
  <c r="F499" i="5" a="1"/>
  <c r="F499" i="5" s="1"/>
  <c r="F500" i="5" a="1"/>
  <c r="F500" i="5" s="1"/>
  <c r="F501" i="5" a="1"/>
  <c r="F501" i="5"/>
  <c r="F502" i="5" a="1"/>
  <c r="F502" i="5" s="1"/>
  <c r="F503" i="5" a="1"/>
  <c r="F503" i="5"/>
  <c r="F504" i="5" a="1"/>
  <c r="F504" i="5" s="1"/>
  <c r="F505" i="5" a="1"/>
  <c r="F505" i="5"/>
  <c r="F506" i="5" a="1"/>
  <c r="F506" i="5" s="1"/>
  <c r="F507" i="5" a="1"/>
  <c r="F507" i="5"/>
  <c r="F508" i="5" a="1"/>
  <c r="F508" i="5" s="1"/>
  <c r="F509" i="5" a="1"/>
  <c r="F509" i="5" s="1"/>
  <c r="F510" i="5" a="1"/>
  <c r="F510" i="5" s="1"/>
  <c r="F511" i="5" a="1"/>
  <c r="F511" i="5"/>
  <c r="F512" i="5" a="1"/>
  <c r="F512" i="5" s="1"/>
  <c r="F513" i="5" a="1"/>
  <c r="F513" i="5" s="1"/>
  <c r="F514" i="5" a="1"/>
  <c r="F514" i="5" s="1"/>
  <c r="F515" i="5" a="1"/>
  <c r="F515" i="5" s="1"/>
  <c r="F516" i="5" a="1"/>
  <c r="F516" i="5" s="1"/>
  <c r="F517" i="5" a="1"/>
  <c r="F517" i="5"/>
  <c r="F518" i="5" a="1"/>
  <c r="F518" i="5" s="1"/>
  <c r="F519" i="5" a="1"/>
  <c r="F519" i="5" s="1"/>
  <c r="F520" i="5" a="1"/>
  <c r="F520" i="5" s="1"/>
  <c r="F521" i="5" a="1"/>
  <c r="F521" i="5" s="1"/>
  <c r="F522" i="5" a="1"/>
  <c r="F522" i="5" s="1"/>
  <c r="F523" i="5" a="1"/>
  <c r="F523" i="5"/>
  <c r="F524" i="5" a="1"/>
  <c r="F524" i="5" s="1"/>
  <c r="F525" i="5" a="1"/>
  <c r="F525" i="5" s="1"/>
  <c r="F526" i="5" a="1"/>
  <c r="F526" i="5" s="1"/>
  <c r="F527" i="5" a="1"/>
  <c r="F527" i="5" s="1"/>
  <c r="F528" i="5" a="1"/>
  <c r="F528" i="5" s="1"/>
  <c r="F529" i="5" a="1"/>
  <c r="F529" i="5" s="1"/>
  <c r="F530" i="5" a="1"/>
  <c r="F530" i="5" s="1"/>
  <c r="F531" i="5" a="1"/>
  <c r="F531" i="5"/>
  <c r="F532" i="5" a="1"/>
  <c r="F532" i="5" s="1"/>
  <c r="F533" i="5" a="1"/>
  <c r="F533" i="5"/>
  <c r="F534" i="5" a="1"/>
  <c r="F534" i="5" s="1"/>
  <c r="F535" i="5" a="1"/>
  <c r="F535" i="5" s="1"/>
  <c r="F536" i="5" a="1"/>
  <c r="F536" i="5" s="1"/>
  <c r="F537" i="5" a="1"/>
  <c r="F537" i="5"/>
  <c r="F538" i="5" a="1"/>
  <c r="F538" i="5"/>
  <c r="F539" i="5" a="1"/>
  <c r="F539" i="5"/>
  <c r="F540" i="5" a="1"/>
  <c r="F540" i="5" s="1"/>
  <c r="F541" i="5" a="1"/>
  <c r="F541" i="5" s="1"/>
  <c r="F542" i="5" a="1"/>
  <c r="F542" i="5" s="1"/>
  <c r="F543" i="5" a="1"/>
  <c r="F543" i="5" s="1"/>
  <c r="F544" i="5" a="1"/>
  <c r="F544" i="5" s="1"/>
  <c r="F545" i="5" a="1"/>
  <c r="F545" i="5" s="1"/>
  <c r="F546" i="5" a="1"/>
  <c r="F546" i="5" s="1"/>
  <c r="F547" i="5" a="1"/>
  <c r="F547" i="5"/>
  <c r="F548" i="5" a="1"/>
  <c r="F548" i="5" s="1"/>
  <c r="F549" i="5" a="1"/>
  <c r="F549" i="5" s="1"/>
  <c r="F550" i="5" a="1"/>
  <c r="F550" i="5" s="1"/>
  <c r="F551" i="5" a="1"/>
  <c r="F551" i="5" s="1"/>
  <c r="F552" i="5" a="1"/>
  <c r="F552" i="5" s="1"/>
  <c r="F553" i="5" a="1"/>
  <c r="F553" i="5"/>
  <c r="F554" i="5" a="1"/>
  <c r="F554" i="5" s="1"/>
  <c r="F555" i="5" a="1"/>
  <c r="F555" i="5"/>
  <c r="F556" i="5" a="1"/>
  <c r="F556" i="5" s="1"/>
  <c r="F557" i="5" a="1"/>
  <c r="F557" i="5"/>
  <c r="F558" i="5" a="1"/>
  <c r="F558" i="5" s="1"/>
  <c r="F559" i="5" a="1"/>
  <c r="F559" i="5" s="1"/>
  <c r="F560" i="5" a="1"/>
  <c r="F560" i="5" s="1"/>
  <c r="F561" i="5" a="1"/>
  <c r="F561" i="5" s="1"/>
  <c r="F562" i="5" a="1"/>
  <c r="F562" i="5"/>
  <c r="F563" i="5" a="1"/>
  <c r="F563" i="5" s="1"/>
  <c r="F564" i="5" a="1"/>
  <c r="F564" i="5" s="1"/>
  <c r="F565" i="5" a="1"/>
  <c r="F565" i="5" s="1"/>
  <c r="F566" i="5" a="1"/>
  <c r="F566" i="5" s="1"/>
  <c r="F567" i="5" a="1"/>
  <c r="F567" i="5"/>
  <c r="F568" i="5" a="1"/>
  <c r="F568" i="5" s="1"/>
  <c r="F569" i="5" a="1"/>
  <c r="F569" i="5" s="1"/>
  <c r="F570" i="5" a="1"/>
  <c r="F570" i="5"/>
  <c r="F571" i="5" a="1"/>
  <c r="F571" i="5" s="1"/>
  <c r="F572" i="5" a="1"/>
  <c r="F572" i="5" s="1"/>
  <c r="F573" i="5" a="1"/>
  <c r="F573" i="5"/>
  <c r="F574" i="5" a="1"/>
  <c r="F574" i="5" s="1"/>
  <c r="F575" i="5" a="1"/>
  <c r="F575" i="5"/>
  <c r="F576" i="5" a="1"/>
  <c r="F576" i="5" s="1"/>
  <c r="F577" i="5" a="1"/>
  <c r="F577" i="5"/>
  <c r="F578" i="5" a="1"/>
  <c r="F578" i="5" s="1"/>
  <c r="F579" i="5" a="1"/>
  <c r="F579" i="5" s="1"/>
  <c r="F580" i="5" a="1"/>
  <c r="F580" i="5" s="1"/>
  <c r="F581" i="5" a="1"/>
  <c r="F581" i="5" s="1"/>
  <c r="F582" i="5" a="1"/>
  <c r="F582" i="5" s="1"/>
  <c r="F583" i="5" a="1"/>
  <c r="F583" i="5" s="1"/>
  <c r="F584" i="5" a="1"/>
  <c r="F584" i="5" s="1"/>
  <c r="F585" i="5" a="1"/>
  <c r="F585" i="5" s="1"/>
  <c r="F586" i="5" a="1"/>
  <c r="F586" i="5" s="1"/>
  <c r="F587" i="5" a="1"/>
  <c r="F587" i="5"/>
  <c r="F588" i="5" a="1"/>
  <c r="F588" i="5" s="1"/>
  <c r="F589" i="5" a="1"/>
  <c r="F589" i="5"/>
  <c r="F590" i="5" a="1"/>
  <c r="F590" i="5" s="1"/>
  <c r="F591" i="5" a="1"/>
  <c r="F591" i="5" s="1"/>
  <c r="F592" i="5" a="1"/>
  <c r="F592" i="5" s="1"/>
  <c r="F593" i="5" a="1"/>
  <c r="F593" i="5" s="1"/>
  <c r="F594" i="5" a="1"/>
  <c r="F594" i="5"/>
  <c r="F595" i="5" a="1"/>
  <c r="F595" i="5" s="1"/>
  <c r="F596" i="5" a="1"/>
  <c r="F596" i="5" s="1"/>
  <c r="F597" i="5" a="1"/>
  <c r="F597" i="5"/>
  <c r="F598" i="5" a="1"/>
  <c r="F598" i="5" s="1"/>
  <c r="F599" i="5" a="1"/>
  <c r="F599" i="5" s="1"/>
  <c r="F600" i="5" a="1"/>
  <c r="F600" i="5" s="1"/>
  <c r="F601" i="5" a="1"/>
  <c r="F601" i="5" s="1"/>
  <c r="F602" i="5" a="1"/>
  <c r="F602" i="5"/>
  <c r="F603" i="5" a="1"/>
  <c r="F603" i="5" s="1"/>
  <c r="F604" i="5" a="1"/>
  <c r="F604" i="5"/>
  <c r="F605" i="5" a="1"/>
  <c r="F605" i="5" s="1"/>
  <c r="F606" i="5" a="1"/>
  <c r="F606" i="5" s="1"/>
  <c r="F607" i="5" a="1"/>
  <c r="F607" i="5"/>
  <c r="F608" i="5" a="1"/>
  <c r="F608" i="5" s="1"/>
  <c r="F609" i="5" a="1"/>
  <c r="F609" i="5" s="1"/>
  <c r="F610" i="5" a="1"/>
  <c r="F610" i="5" s="1"/>
  <c r="F611" i="5" a="1"/>
  <c r="F611" i="5"/>
  <c r="F612" i="5" a="1"/>
  <c r="F612" i="5"/>
  <c r="F613" i="5" a="1"/>
  <c r="F613" i="5" s="1"/>
  <c r="F614" i="5" a="1"/>
  <c r="F614" i="5" s="1"/>
  <c r="F615" i="5" a="1"/>
  <c r="F615" i="5" s="1"/>
  <c r="F616" i="5" a="1"/>
  <c r="F616" i="5" s="1"/>
  <c r="F617" i="5" a="1"/>
  <c r="F617" i="5" s="1"/>
  <c r="F618" i="5" a="1"/>
  <c r="F618" i="5"/>
  <c r="F619" i="5" a="1"/>
  <c r="F619" i="5" s="1"/>
  <c r="F620" i="5" a="1"/>
  <c r="F620" i="5" s="1"/>
  <c r="F621" i="5" a="1"/>
  <c r="F621" i="5"/>
  <c r="F622" i="5" a="1"/>
  <c r="F622" i="5" s="1"/>
  <c r="F623" i="5" a="1"/>
  <c r="F623" i="5" s="1"/>
  <c r="F624" i="5" a="1"/>
  <c r="F624" i="5" s="1"/>
  <c r="F625" i="5" a="1"/>
  <c r="F625" i="5" s="1"/>
  <c r="F626" i="5" a="1"/>
  <c r="F626" i="5" s="1"/>
  <c r="F627" i="5" a="1"/>
  <c r="F627" i="5"/>
  <c r="F628" i="5" a="1"/>
  <c r="F628" i="5" s="1"/>
  <c r="F629" i="5" a="1"/>
  <c r="F629" i="5"/>
  <c r="F630" i="5" a="1"/>
  <c r="F630" i="5" s="1"/>
  <c r="F631" i="5" a="1"/>
  <c r="F631" i="5"/>
  <c r="F632" i="5" a="1"/>
  <c r="F632" i="5" s="1"/>
  <c r="F633" i="5" a="1"/>
  <c r="F633" i="5" s="1"/>
  <c r="F634" i="5" a="1"/>
  <c r="F634" i="5"/>
  <c r="F635" i="5" a="1"/>
  <c r="F635" i="5"/>
  <c r="F636" i="5" a="1"/>
  <c r="F636" i="5" s="1"/>
  <c r="F637" i="5" a="1"/>
  <c r="F637" i="5" s="1"/>
  <c r="F638" i="5" a="1"/>
  <c r="F638" i="5" s="1"/>
  <c r="F639" i="5" a="1"/>
  <c r="F639" i="5"/>
  <c r="F640" i="5" a="1"/>
  <c r="F640" i="5" s="1"/>
  <c r="F641" i="5" a="1"/>
  <c r="F641" i="5" s="1"/>
  <c r="F642" i="5" a="1"/>
  <c r="F642" i="5" s="1"/>
  <c r="F643" i="5" a="1"/>
  <c r="F643" i="5"/>
  <c r="F644" i="5" a="1"/>
  <c r="F644" i="5" s="1"/>
  <c r="F645" i="5" a="1"/>
  <c r="F645" i="5" s="1"/>
  <c r="F646" i="5" a="1"/>
  <c r="F646" i="5" s="1"/>
  <c r="F647" i="5" a="1"/>
  <c r="F647" i="5"/>
  <c r="F648" i="5" a="1"/>
  <c r="F648" i="5" s="1"/>
  <c r="F649" i="5" a="1"/>
  <c r="F649" i="5" s="1"/>
  <c r="F650" i="5" a="1"/>
  <c r="F650" i="5" s="1"/>
  <c r="F651" i="5" a="1"/>
  <c r="F651" i="5" s="1"/>
  <c r="F652" i="5" a="1"/>
  <c r="F652" i="5"/>
  <c r="F653" i="5" a="1"/>
  <c r="F653" i="5" s="1"/>
  <c r="F654" i="5" a="1"/>
  <c r="F654" i="5" s="1"/>
  <c r="F655" i="5" a="1"/>
  <c r="F655" i="5"/>
  <c r="F656" i="5" a="1"/>
  <c r="F656" i="5" s="1"/>
  <c r="F657" i="5" a="1"/>
  <c r="F657" i="5" s="1"/>
  <c r="F658" i="5" a="1"/>
  <c r="F658" i="5" s="1"/>
  <c r="F659" i="5" a="1"/>
  <c r="F659" i="5" s="1"/>
  <c r="F660" i="5" a="1"/>
  <c r="F660" i="5" s="1"/>
  <c r="F661" i="5" a="1"/>
  <c r="F661" i="5"/>
  <c r="F662" i="5" a="1"/>
  <c r="F662" i="5" s="1"/>
  <c r="F663" i="5" a="1"/>
  <c r="F663" i="5"/>
  <c r="F664" i="5" a="1"/>
  <c r="F664" i="5" s="1"/>
  <c r="F665" i="5" a="1"/>
  <c r="F665" i="5" s="1"/>
  <c r="F666" i="5" a="1"/>
  <c r="F666" i="5"/>
  <c r="F667" i="5" a="1"/>
  <c r="F667" i="5"/>
  <c r="F668" i="5" a="1"/>
  <c r="F668" i="5"/>
  <c r="F669" i="5" a="1"/>
  <c r="F669" i="5"/>
  <c r="F670" i="5" a="1"/>
  <c r="F670" i="5" s="1"/>
  <c r="F671" i="5" a="1"/>
  <c r="F671" i="5"/>
  <c r="F672" i="5" a="1"/>
  <c r="F672" i="5" s="1"/>
  <c r="F673" i="5" a="1"/>
  <c r="F673" i="5"/>
  <c r="F674" i="5" a="1"/>
  <c r="F674" i="5" s="1"/>
  <c r="F675" i="5" a="1"/>
  <c r="F675" i="5"/>
  <c r="F676" i="5" a="1"/>
  <c r="F676" i="5" s="1"/>
  <c r="F677" i="5" a="1"/>
  <c r="F677" i="5" s="1"/>
  <c r="F678" i="5" a="1"/>
  <c r="F678" i="5" s="1"/>
  <c r="F679" i="5" a="1"/>
  <c r="F679" i="5"/>
  <c r="F680" i="5" a="1"/>
  <c r="F680" i="5" s="1"/>
  <c r="F681" i="5" a="1"/>
  <c r="F681" i="5"/>
  <c r="F682" i="5" a="1"/>
  <c r="F682" i="5" s="1"/>
  <c r="F683" i="5" a="1"/>
  <c r="F683" i="5" s="1"/>
  <c r="F684" i="5" a="1"/>
  <c r="F684" i="5" s="1"/>
  <c r="F685" i="5" a="1"/>
  <c r="F685" i="5"/>
  <c r="F686" i="5" a="1"/>
  <c r="F686" i="5"/>
  <c r="F687" i="5" a="1"/>
  <c r="F687" i="5"/>
  <c r="F688" i="5" a="1"/>
  <c r="F688" i="5"/>
  <c r="F689" i="5" a="1"/>
  <c r="F689" i="5" s="1"/>
  <c r="F690" i="5" a="1"/>
  <c r="F690" i="5"/>
  <c r="F691" i="5" a="1"/>
  <c r="F691" i="5" s="1"/>
  <c r="F692" i="5" a="1"/>
  <c r="F692" i="5" s="1"/>
  <c r="F693" i="5" a="1"/>
  <c r="F693" i="5"/>
  <c r="F694" i="5" a="1"/>
  <c r="F694" i="5" s="1"/>
  <c r="F695" i="5" a="1"/>
  <c r="F695" i="5" s="1"/>
  <c r="F696" i="5" a="1"/>
  <c r="F696" i="5"/>
  <c r="F697" i="5" a="1"/>
  <c r="F697" i="5" s="1"/>
  <c r="F698" i="5" a="1"/>
  <c r="F698" i="5"/>
  <c r="F699" i="5" a="1"/>
  <c r="F699" i="5" s="1"/>
  <c r="F700" i="5" a="1"/>
  <c r="F700" i="5"/>
  <c r="F701" i="5" a="1"/>
  <c r="F701" i="5" s="1"/>
  <c r="F702" i="5" a="1"/>
  <c r="F702" i="5"/>
  <c r="F703" i="5" a="1"/>
  <c r="F703" i="5"/>
  <c r="F704" i="5" a="1"/>
  <c r="F704" i="5"/>
  <c r="F705" i="5" a="1"/>
  <c r="F705" i="5"/>
  <c r="F706" i="5" a="1"/>
  <c r="F706" i="5" s="1"/>
  <c r="F707" i="5" a="1"/>
  <c r="F707" i="5" s="1"/>
  <c r="F708" i="5" a="1"/>
  <c r="F708" i="5" s="1"/>
  <c r="F709" i="5" a="1"/>
  <c r="F709" i="5" s="1"/>
  <c r="F710" i="5" a="1"/>
  <c r="F710" i="5"/>
  <c r="F711" i="5" a="1"/>
  <c r="F711" i="5" s="1"/>
  <c r="F712" i="5" a="1"/>
  <c r="F712" i="5" s="1"/>
  <c r="F713" i="5" a="1"/>
  <c r="F713" i="5" s="1"/>
  <c r="F714" i="5" a="1"/>
  <c r="F714" i="5" s="1"/>
  <c r="F715" i="5" a="1"/>
  <c r="F715" i="5" s="1"/>
  <c r="F716" i="5" a="1"/>
  <c r="F716" i="5"/>
  <c r="F717" i="5" a="1"/>
  <c r="F717" i="5"/>
  <c r="F718" i="5" a="1"/>
  <c r="F718" i="5" s="1"/>
  <c r="F719" i="5" a="1"/>
  <c r="F719" i="5"/>
  <c r="F720" i="5" a="1"/>
  <c r="F720" i="5"/>
  <c r="F721" i="5" a="1"/>
  <c r="F721" i="5"/>
  <c r="F722" i="5" a="1"/>
  <c r="F722" i="5"/>
  <c r="F723" i="5" a="1"/>
  <c r="F723" i="5" s="1"/>
  <c r="F724" i="5" a="1"/>
  <c r="F724" i="5"/>
  <c r="F725" i="5" a="1"/>
  <c r="F725" i="5" s="1"/>
  <c r="F726" i="5" a="1"/>
  <c r="F726" i="5" s="1"/>
  <c r="F727" i="5" a="1"/>
  <c r="F727" i="5"/>
  <c r="F728" i="5" a="1"/>
  <c r="F728" i="5" s="1"/>
  <c r="F729" i="5" a="1"/>
  <c r="F729" i="5" s="1"/>
  <c r="F730" i="5" a="1"/>
  <c r="F730" i="5" s="1"/>
  <c r="F731" i="5" a="1"/>
  <c r="F731" i="5" s="1"/>
  <c r="F732" i="5" a="1"/>
  <c r="F732" i="5" s="1"/>
  <c r="F733" i="5" a="1"/>
  <c r="F733" i="5"/>
  <c r="F734" i="5" a="1"/>
  <c r="F734" i="5"/>
  <c r="F735" i="5" a="1"/>
  <c r="F735" i="5"/>
  <c r="F736" i="5" a="1"/>
  <c r="F736" i="5"/>
  <c r="F737" i="5" a="1"/>
  <c r="F737" i="5"/>
  <c r="F738" i="5" a="1"/>
  <c r="F738" i="5"/>
  <c r="F739" i="5" a="1"/>
  <c r="F739" i="5" s="1"/>
  <c r="F740" i="5" a="1"/>
  <c r="F740" i="5" s="1"/>
  <c r="F741" i="5" a="1"/>
  <c r="F741" i="5"/>
  <c r="F742" i="5" a="1"/>
  <c r="F742" i="5" s="1"/>
  <c r="F743" i="5" a="1"/>
  <c r="F743" i="5" s="1"/>
  <c r="F744" i="5" a="1"/>
  <c r="F744" i="5"/>
  <c r="F745" i="5" a="1"/>
  <c r="F745" i="5" s="1"/>
  <c r="F746" i="5" a="1"/>
  <c r="F746" i="5" s="1"/>
  <c r="F747" i="5" a="1"/>
  <c r="F747" i="5" s="1"/>
  <c r="F748" i="5" a="1"/>
  <c r="F748" i="5"/>
  <c r="F749" i="5" a="1"/>
  <c r="F749" i="5" s="1"/>
  <c r="F750" i="5" a="1"/>
  <c r="F750" i="5"/>
  <c r="F751" i="5" a="1"/>
  <c r="F751" i="5"/>
  <c r="F752" i="5" a="1"/>
  <c r="F752" i="5"/>
  <c r="F753" i="5" a="1"/>
  <c r="F753" i="5"/>
  <c r="F754" i="5" a="1"/>
  <c r="F754" i="5"/>
  <c r="F755" i="5" a="1"/>
  <c r="F755" i="5" s="1"/>
  <c r="F756" i="5" a="1"/>
  <c r="F756" i="5"/>
  <c r="F757" i="5" a="1"/>
  <c r="F757" i="5" s="1"/>
  <c r="F758" i="5" a="1"/>
  <c r="F758" i="5"/>
  <c r="F759" i="5" a="1"/>
  <c r="F759" i="5" s="1"/>
  <c r="F760" i="5" a="1"/>
  <c r="F760" i="5" s="1"/>
  <c r="F761" i="5" a="1"/>
  <c r="F761" i="5"/>
  <c r="F762" i="5" a="1"/>
  <c r="F762" i="5" s="1"/>
  <c r="F763" i="5" a="1"/>
  <c r="F763" i="5" s="1"/>
  <c r="F764" i="5" a="1"/>
  <c r="F764" i="5"/>
  <c r="F765" i="5" a="1"/>
  <c r="F765" i="5"/>
  <c r="F766" i="5" a="1"/>
  <c r="F766" i="5" s="1"/>
  <c r="F767" i="5" a="1"/>
  <c r="F767" i="5"/>
  <c r="F768" i="5" a="1"/>
  <c r="F768" i="5"/>
  <c r="F769" i="5" a="1"/>
  <c r="F769" i="5" s="1"/>
  <c r="F770" i="5" a="1"/>
  <c r="F770" i="5"/>
  <c r="F771" i="5" a="1"/>
  <c r="F771" i="5" s="1"/>
  <c r="F772" i="5" a="1"/>
  <c r="F772" i="5" s="1"/>
  <c r="F773" i="5" a="1"/>
  <c r="F773" i="5" s="1"/>
  <c r="F774" i="5" a="1"/>
  <c r="F774" i="5" s="1"/>
  <c r="F775" i="5" a="1"/>
  <c r="F775" i="5"/>
  <c r="F776" i="5" a="1"/>
  <c r="F776" i="5" s="1"/>
  <c r="F777" i="5" a="1"/>
  <c r="F777" i="5" s="1"/>
  <c r="F778" i="5" a="1"/>
  <c r="F778" i="5"/>
  <c r="F779" i="5" a="1"/>
  <c r="F779" i="5" s="1"/>
  <c r="F780" i="5" a="1"/>
  <c r="F780" i="5"/>
  <c r="F781" i="5" a="1"/>
  <c r="F781" i="5"/>
  <c r="F782" i="5" a="1"/>
  <c r="F782" i="5"/>
  <c r="F783" i="5" a="1"/>
  <c r="F783" i="5" s="1"/>
  <c r="F784" i="5" a="1"/>
  <c r="F784" i="5"/>
  <c r="F785" i="5" a="1"/>
  <c r="F785" i="5"/>
  <c r="F786" i="5" a="1"/>
  <c r="F786" i="5" s="1"/>
  <c r="F787" i="5" a="1"/>
  <c r="F787" i="5" s="1"/>
  <c r="F788" i="5" a="1"/>
  <c r="F788" i="5" s="1"/>
  <c r="F789" i="5" a="1"/>
  <c r="F789" i="5" s="1"/>
  <c r="F790" i="5" a="1"/>
  <c r="F790" i="5" s="1"/>
  <c r="F791" i="5" a="1"/>
  <c r="F791" i="5" s="1"/>
  <c r="F792" i="5" a="1"/>
  <c r="F792" i="5"/>
  <c r="F793" i="5" a="1"/>
  <c r="F793" i="5" s="1"/>
  <c r="F794" i="5" a="1"/>
  <c r="F794" i="5" s="1"/>
  <c r="F795" i="5" a="1"/>
  <c r="F795" i="5" s="1"/>
  <c r="F796" i="5" a="1"/>
  <c r="F796" i="5"/>
  <c r="F797" i="5" a="1"/>
  <c r="F797" i="5"/>
  <c r="F798" i="5" a="1"/>
  <c r="F798" i="5"/>
  <c r="F799" i="5" a="1"/>
  <c r="F799" i="5"/>
  <c r="F800" i="5" a="1"/>
  <c r="F800" i="5" s="1"/>
  <c r="F801" i="5" a="1"/>
  <c r="F801" i="5"/>
  <c r="F802" i="5" a="1"/>
  <c r="F802" i="5"/>
  <c r="F803" i="5" a="1"/>
  <c r="F803" i="5" s="1"/>
  <c r="F804" i="5" a="1"/>
  <c r="F804" i="5"/>
  <c r="F805" i="5" a="1"/>
  <c r="F805" i="5" s="1"/>
  <c r="F806" i="5" a="1"/>
  <c r="F806" i="5" s="1"/>
  <c r="F807" i="5" a="1"/>
  <c r="F807" i="5" s="1"/>
  <c r="F808" i="5" a="1"/>
  <c r="F808" i="5" s="1"/>
  <c r="F809" i="5" a="1"/>
  <c r="F809" i="5"/>
  <c r="F810" i="5" a="1"/>
  <c r="F810" i="5" s="1"/>
  <c r="F811" i="5" a="1"/>
  <c r="F811" i="5" s="1"/>
  <c r="F812" i="5" a="1"/>
  <c r="F812" i="5"/>
  <c r="F813" i="5" a="1"/>
  <c r="F813" i="5"/>
  <c r="F814" i="5" a="1"/>
  <c r="F814" i="5"/>
  <c r="F815" i="5" a="1"/>
  <c r="F815" i="5"/>
  <c r="F816" i="5" a="1"/>
  <c r="F816" i="5"/>
  <c r="F817" i="5" a="1"/>
  <c r="F817" i="5" s="1"/>
  <c r="F818" i="5" a="1"/>
  <c r="F818" i="5"/>
  <c r="F819" i="5" a="1"/>
  <c r="F819" i="5" s="1"/>
  <c r="F820" i="5" a="1"/>
  <c r="F820" i="5" s="1"/>
  <c r="F821" i="5" a="1"/>
  <c r="F821" i="5"/>
  <c r="F822" i="5" a="1"/>
  <c r="F822" i="5" s="1"/>
  <c r="F823" i="5" a="1"/>
  <c r="F823" i="5" s="1"/>
  <c r="F824" i="5" a="1"/>
  <c r="F824" i="5"/>
  <c r="F825" i="5" a="1"/>
  <c r="F825" i="5" s="1"/>
  <c r="F826" i="5" a="1"/>
  <c r="F826" i="5"/>
  <c r="F827" i="5" a="1"/>
  <c r="F827" i="5" s="1"/>
  <c r="F828" i="5" a="1"/>
  <c r="F828" i="5"/>
  <c r="F829" i="5" a="1"/>
  <c r="F829" i="5" s="1"/>
  <c r="F830" i="5" a="1"/>
  <c r="F830" i="5"/>
  <c r="F831" i="5" a="1"/>
  <c r="F831" i="5"/>
  <c r="F832" i="5" a="1"/>
  <c r="F832" i="5"/>
  <c r="F833" i="5" a="1"/>
  <c r="F833" i="5"/>
  <c r="F834" i="5" a="1"/>
  <c r="F834" i="5" s="1"/>
  <c r="F835" i="5" a="1"/>
  <c r="F835" i="5" s="1"/>
  <c r="F836" i="5" a="1"/>
  <c r="F836" i="5" s="1"/>
  <c r="F837" i="5" a="1"/>
  <c r="F837" i="5" s="1"/>
  <c r="F838" i="5" a="1"/>
  <c r="F838" i="5"/>
  <c r="F839" i="5" a="1"/>
  <c r="F839" i="5" s="1"/>
  <c r="F840" i="5" a="1"/>
  <c r="F840" i="5" s="1"/>
  <c r="F841" i="5" a="1"/>
  <c r="F841" i="5" s="1"/>
  <c r="F842" i="5" a="1"/>
  <c r="F842" i="5" s="1"/>
  <c r="F843" i="5" a="1"/>
  <c r="F843" i="5" s="1"/>
  <c r="F844" i="5" a="1"/>
  <c r="F844" i="5"/>
  <c r="F845" i="5" a="1"/>
  <c r="F845" i="5"/>
  <c r="F846" i="5" a="1"/>
  <c r="F846" i="5" s="1"/>
  <c r="F847" i="5" a="1"/>
  <c r="F847" i="5"/>
  <c r="F848" i="5" a="1"/>
  <c r="F848" i="5"/>
  <c r="F849" i="5" a="1"/>
  <c r="F849" i="5"/>
  <c r="F850" i="5" a="1"/>
  <c r="F850" i="5"/>
  <c r="F851" i="5" a="1"/>
  <c r="F851" i="5" s="1"/>
  <c r="F852" i="5" a="1"/>
  <c r="F852" i="5"/>
  <c r="F853" i="5" a="1"/>
  <c r="F853" i="5" s="1"/>
  <c r="F854" i="5" a="1"/>
  <c r="F854" i="5" s="1"/>
  <c r="F855" i="5" a="1"/>
  <c r="F855" i="5"/>
  <c r="F856" i="5" a="1"/>
  <c r="F856" i="5" s="1"/>
  <c r="F857" i="5" a="1"/>
  <c r="F857" i="5" s="1"/>
  <c r="F858" i="5" a="1"/>
  <c r="F858" i="5" s="1"/>
  <c r="F859" i="5" a="1"/>
  <c r="F859" i="5" s="1"/>
  <c r="F860" i="5" a="1"/>
  <c r="F860" i="5" s="1"/>
  <c r="F861" i="5" a="1"/>
  <c r="F861" i="5"/>
  <c r="F862" i="5" a="1"/>
  <c r="F862" i="5"/>
  <c r="F863" i="5" a="1"/>
  <c r="F863" i="5" s="1"/>
  <c r="F864" i="5" a="1"/>
  <c r="F864" i="5"/>
  <c r="F865" i="5" a="1"/>
  <c r="F865" i="5"/>
  <c r="F866" i="5" a="1"/>
  <c r="F866" i="5"/>
  <c r="F867" i="5" a="1"/>
  <c r="F867" i="5" s="1"/>
  <c r="F868" i="5" a="1"/>
  <c r="F868" i="5" s="1"/>
  <c r="F869" i="5" a="1"/>
  <c r="F869" i="5"/>
  <c r="F870" i="5" a="1"/>
  <c r="F870" i="5" s="1"/>
  <c r="F871" i="5" a="1"/>
  <c r="F871" i="5" s="1"/>
  <c r="F872" i="5" a="1"/>
  <c r="F872" i="5"/>
  <c r="F873" i="5" a="1"/>
  <c r="F873" i="5" s="1"/>
  <c r="F874" i="5" a="1"/>
  <c r="F874" i="5" s="1"/>
  <c r="F875" i="5" a="1"/>
  <c r="F875" i="5" s="1"/>
  <c r="F876" i="5" a="1"/>
  <c r="F876" i="5"/>
  <c r="F877" i="5" a="1"/>
  <c r="F877" i="5" s="1"/>
  <c r="F878" i="5" a="1"/>
  <c r="F878" i="5"/>
  <c r="F879" i="5" a="1"/>
  <c r="F879" i="5"/>
  <c r="F880" i="5" a="1"/>
  <c r="F880" i="5" s="1"/>
  <c r="F881" i="5" a="1"/>
  <c r="F881" i="5"/>
  <c r="F882" i="5" a="1"/>
  <c r="F882" i="5"/>
  <c r="F883" i="5" a="1"/>
  <c r="F883" i="5" s="1"/>
  <c r="F884" i="5" a="1"/>
  <c r="F884" i="5" s="1"/>
  <c r="F885" i="5" a="1"/>
  <c r="F885" i="5" s="1"/>
  <c r="F886" i="5" a="1"/>
  <c r="F886" i="5"/>
  <c r="F887" i="5" a="1"/>
  <c r="F887" i="5" s="1"/>
  <c r="F888" i="5" a="1"/>
  <c r="F888" i="5" s="1"/>
  <c r="F889" i="5" a="1"/>
  <c r="F889" i="5"/>
  <c r="F890" i="5" a="1"/>
  <c r="F890" i="5" s="1"/>
  <c r="F891" i="5" a="1"/>
  <c r="F891" i="5" s="1"/>
  <c r="F892" i="5" a="1"/>
  <c r="F892" i="5"/>
  <c r="F893" i="5" a="1"/>
  <c r="F893" i="5"/>
  <c r="F894" i="5" a="1"/>
  <c r="F894" i="5" s="1"/>
  <c r="F895" i="5" a="1"/>
  <c r="F895" i="5"/>
  <c r="F896" i="5" a="1"/>
  <c r="F896" i="5"/>
  <c r="F897" i="5" a="1"/>
  <c r="F897" i="5"/>
  <c r="F898" i="5" a="1"/>
  <c r="F898" i="5"/>
  <c r="F899" i="5" a="1"/>
  <c r="F899" i="5" s="1"/>
  <c r="F900" i="5" a="1"/>
  <c r="F900" i="5" s="1"/>
  <c r="F901" i="5" a="1"/>
  <c r="F901" i="5" s="1"/>
  <c r="F902" i="5" a="1"/>
  <c r="F902" i="5" s="1"/>
  <c r="F903" i="5" a="1"/>
  <c r="F903" i="5"/>
  <c r="F904" i="5" a="1"/>
  <c r="F904" i="5" s="1"/>
  <c r="F905" i="5" a="1"/>
  <c r="F905" i="5" s="1"/>
  <c r="F906" i="5" a="1"/>
  <c r="F906" i="5"/>
  <c r="F907" i="5" a="1"/>
  <c r="F907" i="5" s="1"/>
  <c r="F908" i="5" a="1"/>
  <c r="F908" i="5"/>
  <c r="F909" i="5" a="1"/>
  <c r="F909" i="5"/>
  <c r="F910" i="5" a="1"/>
  <c r="F910" i="5"/>
  <c r="F911" i="5" a="1"/>
  <c r="F911" i="5" s="1"/>
  <c r="F912" i="5" a="1"/>
  <c r="F912" i="5"/>
  <c r="F913" i="5" a="1"/>
  <c r="F913" i="5"/>
  <c r="F914" i="5" a="1"/>
  <c r="F914" i="5"/>
  <c r="F915" i="5" a="1"/>
  <c r="F915" i="5" s="1"/>
  <c r="F916" i="5" a="1"/>
  <c r="F916" i="5" s="1"/>
  <c r="F917" i="5" a="1"/>
  <c r="F917" i="5" s="1"/>
  <c r="F918" i="5" a="1"/>
  <c r="F918" i="5"/>
  <c r="F919" i="5" a="1"/>
  <c r="F919" i="5" s="1"/>
  <c r="F920" i="5" a="1"/>
  <c r="F920" i="5"/>
  <c r="F921" i="5" a="1"/>
  <c r="F921" i="5" s="1"/>
  <c r="F922" i="5" a="1"/>
  <c r="F922" i="5" s="1"/>
  <c r="F923" i="5" a="1"/>
  <c r="F923" i="5" s="1"/>
  <c r="F924" i="5" a="1"/>
  <c r="F924" i="5"/>
  <c r="F925" i="5" a="1"/>
  <c r="F925" i="5"/>
  <c r="F926" i="5" a="1"/>
  <c r="F926" i="5"/>
  <c r="F927" i="5" a="1"/>
  <c r="F927" i="5"/>
  <c r="F928" i="5" a="1"/>
  <c r="F928" i="5" s="1"/>
  <c r="F929" i="5" a="1"/>
  <c r="F929" i="5"/>
  <c r="F930" i="5" a="1"/>
  <c r="F930" i="5"/>
  <c r="F931" i="5" a="1"/>
  <c r="F931" i="5" s="1"/>
  <c r="F932" i="5" a="1"/>
  <c r="F932" i="5"/>
  <c r="F933" i="5" a="1"/>
  <c r="F933" i="5" s="1"/>
  <c r="F934" i="5" a="1"/>
  <c r="F934" i="5" s="1"/>
  <c r="F935" i="5" a="1"/>
  <c r="F935" i="5"/>
  <c r="F936" i="5" a="1"/>
  <c r="F936" i="5" s="1"/>
  <c r="F937" i="5" a="1"/>
  <c r="F937" i="5"/>
  <c r="F938" i="5" a="1"/>
  <c r="F938" i="5" s="1"/>
  <c r="F939" i="5" a="1"/>
  <c r="F939" i="5" s="1"/>
  <c r="F940" i="5" a="1"/>
  <c r="F940" i="5" s="1"/>
  <c r="F941" i="5" a="1"/>
  <c r="F941" i="5"/>
  <c r="F942" i="5" a="1"/>
  <c r="F942" i="5"/>
  <c r="F943" i="5" a="1"/>
  <c r="F943" i="5"/>
  <c r="F944" i="5" a="1"/>
  <c r="F944" i="5"/>
  <c r="F945" i="5" a="1"/>
  <c r="F945" i="5" s="1"/>
  <c r="F946" i="5" a="1"/>
  <c r="F946" i="5"/>
  <c r="F947" i="5" a="1"/>
  <c r="F947" i="5" s="1"/>
  <c r="F948" i="5" a="1"/>
  <c r="F948" i="5" s="1"/>
  <c r="F949" i="5" a="1"/>
  <c r="F949" i="5"/>
  <c r="F950" i="5" a="1"/>
  <c r="F950" i="5" s="1"/>
  <c r="F951" i="5" a="1"/>
  <c r="F951" i="5" s="1"/>
  <c r="F952" i="5" a="1"/>
  <c r="F952" i="5"/>
  <c r="F953" i="5" a="1"/>
  <c r="F953" i="5" s="1"/>
  <c r="F954" i="5" a="1"/>
  <c r="F954" i="5"/>
  <c r="F955" i="5" a="1"/>
  <c r="F955" i="5" s="1"/>
  <c r="F956" i="5" a="1"/>
  <c r="F956" i="5"/>
  <c r="F957" i="5" a="1"/>
  <c r="F957" i="5" s="1"/>
  <c r="F958" i="5" a="1"/>
  <c r="F958" i="5"/>
  <c r="F959" i="5" a="1"/>
  <c r="F959" i="5"/>
  <c r="F960" i="5" a="1"/>
  <c r="F960" i="5"/>
  <c r="F961" i="5" a="1"/>
  <c r="F961" i="5"/>
  <c r="F962" i="5" a="1"/>
  <c r="F962" i="5" s="1"/>
  <c r="F963" i="5" a="1"/>
  <c r="F963" i="5" s="1"/>
  <c r="F964" i="5" a="1"/>
  <c r="F964" i="5" s="1"/>
  <c r="F965" i="5" a="1"/>
  <c r="F965" i="5" s="1"/>
  <c r="F966" i="5" a="1"/>
  <c r="F966" i="5"/>
  <c r="F967" i="5" a="1"/>
  <c r="F967" i="5" s="1"/>
  <c r="F968" i="5" a="1"/>
  <c r="F968" i="5" s="1"/>
  <c r="F969" i="5" a="1"/>
  <c r="F969" i="5" s="1"/>
  <c r="F970" i="5" a="1"/>
  <c r="F970" i="5" s="1"/>
  <c r="F971" i="5" a="1"/>
  <c r="F971" i="5" s="1"/>
  <c r="F972" i="5" a="1"/>
  <c r="F972" i="5"/>
  <c r="F973" i="5" a="1"/>
  <c r="F973" i="5"/>
  <c r="F974" i="5" a="1"/>
  <c r="F974" i="5" s="1"/>
  <c r="F975" i="5" a="1"/>
  <c r="F975" i="5"/>
  <c r="F976" i="5" a="1"/>
  <c r="F976" i="5"/>
  <c r="F977" i="5" a="1"/>
  <c r="F977" i="5"/>
  <c r="F978" i="5" a="1"/>
  <c r="F978" i="5"/>
  <c r="F979" i="5" a="1"/>
  <c r="F979" i="5" s="1"/>
  <c r="F980" i="5" a="1"/>
  <c r="F980" i="5"/>
  <c r="F981" i="5" a="1"/>
  <c r="F981" i="5"/>
  <c r="F982" i="5" a="1"/>
  <c r="F982" i="5" s="1"/>
  <c r="F983" i="5" a="1"/>
  <c r="F983" i="5"/>
  <c r="F984" i="5" a="1"/>
  <c r="F984" i="5"/>
  <c r="F985" i="5" a="1"/>
  <c r="F985" i="5" s="1"/>
  <c r="F986" i="5" a="1"/>
  <c r="F986" i="5" s="1"/>
  <c r="F987" i="5" a="1"/>
  <c r="F987" i="5" s="1"/>
  <c r="F988" i="5" a="1"/>
  <c r="F988" i="5" s="1"/>
  <c r="F989" i="5" a="1"/>
  <c r="F989" i="5"/>
  <c r="F990" i="5" a="1"/>
  <c r="F990" i="5"/>
  <c r="F991" i="5" a="1"/>
  <c r="F991" i="5"/>
  <c r="F992" i="5" a="1"/>
  <c r="F992" i="5"/>
  <c r="F993" i="5" a="1"/>
  <c r="F993" i="5" s="1"/>
  <c r="F994" i="5" a="1"/>
  <c r="F994" i="5"/>
  <c r="F995" i="5" a="1"/>
  <c r="F995" i="5" s="1"/>
  <c r="F996" i="5" a="1"/>
  <c r="F996" i="5" s="1"/>
  <c r="F997" i="5" a="1"/>
  <c r="F997" i="5"/>
  <c r="F998" i="5" a="1"/>
  <c r="F998" i="5" s="1"/>
  <c r="F999" i="5" a="1"/>
  <c r="F999" i="5" s="1"/>
  <c r="F1000" i="5" a="1"/>
  <c r="F1000" i="5"/>
  <c r="F1001" i="5" a="1"/>
  <c r="F1001" i="5" s="1"/>
  <c r="F1002" i="5" a="1"/>
  <c r="F1002" i="5" s="1"/>
  <c r="F1003" i="5" a="1"/>
  <c r="F1003" i="5" s="1"/>
  <c r="F1004" i="5" a="1"/>
  <c r="F1004" i="5"/>
  <c r="F1005" i="5" a="1"/>
  <c r="F1005" i="5" s="1"/>
  <c r="F1006" i="5" a="1"/>
  <c r="F1006" i="5"/>
  <c r="F1007" i="5" a="1"/>
  <c r="F1007" i="5"/>
  <c r="F1008" i="5" a="1"/>
  <c r="F1008" i="5"/>
  <c r="F1009" i="5" a="1"/>
  <c r="F1009" i="5" s="1"/>
  <c r="F1010" i="5" a="1"/>
  <c r="F1010" i="5"/>
  <c r="F1011" i="5" a="1"/>
  <c r="F1011" i="5" s="1"/>
  <c r="F1012" i="5" a="1"/>
  <c r="F1012" i="5"/>
  <c r="F1013" i="5" a="1"/>
  <c r="F1013" i="5" s="1"/>
  <c r="F1014" i="5" a="1"/>
  <c r="F1014" i="5"/>
  <c r="F1015" i="5" a="1"/>
  <c r="F1015" i="5" s="1"/>
  <c r="F1016" i="5" a="1"/>
  <c r="F1016" i="5" s="1"/>
  <c r="F1017" i="5" a="1"/>
  <c r="F1017" i="5"/>
  <c r="F1018" i="5" a="1"/>
  <c r="F1018" i="5" s="1"/>
  <c r="F1019" i="5" a="1"/>
  <c r="F1019" i="5" s="1"/>
  <c r="F1020" i="5" a="1"/>
  <c r="F1020" i="5"/>
  <c r="F1021" i="5" a="1"/>
  <c r="F1021" i="5"/>
  <c r="F1022" i="5" a="1"/>
  <c r="F1022" i="5" s="1"/>
  <c r="F1023" i="5" a="1"/>
  <c r="F1023" i="5"/>
  <c r="F1024" i="5" a="1"/>
  <c r="F1024" i="5"/>
  <c r="F1025" i="5" a="1"/>
  <c r="F1025" i="5" s="1"/>
  <c r="F1026" i="5" a="1"/>
  <c r="F1026" i="5" s="1"/>
  <c r="F1027" i="5" a="1"/>
  <c r="F1027" i="5" s="1"/>
  <c r="F1028" i="5" a="1"/>
  <c r="F1028" i="5" s="1"/>
  <c r="F1029" i="5" a="1"/>
  <c r="F1029" i="5"/>
  <c r="F1030" i="5" a="1"/>
  <c r="F1030" i="5" s="1"/>
  <c r="F1031" i="5" a="1"/>
  <c r="F1031" i="5"/>
  <c r="F1032" i="5" a="1"/>
  <c r="F1032" i="5" s="1"/>
  <c r="F1033" i="5" a="1"/>
  <c r="F1033" i="5" s="1"/>
  <c r="F1034" i="5" a="1"/>
  <c r="F1034" i="5"/>
  <c r="F1035" i="5" a="1"/>
  <c r="F1035" i="5" s="1"/>
  <c r="F1036" i="5" a="1"/>
  <c r="F1036" i="5"/>
  <c r="F1037" i="5" a="1"/>
  <c r="F1037" i="5"/>
  <c r="F1038" i="5" a="1"/>
  <c r="F1038" i="5"/>
  <c r="F1039" i="5" a="1"/>
  <c r="F1039" i="5" s="1"/>
  <c r="F1040" i="5" a="1"/>
  <c r="F1040" i="5"/>
  <c r="F1041" i="5" a="1"/>
  <c r="F1041" i="5"/>
  <c r="F1042" i="5" a="1"/>
  <c r="F1042" i="5" s="1"/>
  <c r="F1043" i="5" a="1"/>
  <c r="F1043" i="5" s="1"/>
  <c r="F1044" i="5" a="1"/>
  <c r="F1044" i="5"/>
  <c r="F1045" i="5" a="1"/>
  <c r="F1045" i="5" s="1"/>
  <c r="F1046" i="5" a="1"/>
  <c r="F1046" i="5"/>
  <c r="F1047" i="5" a="1"/>
  <c r="F1047" i="5" s="1"/>
  <c r="F1048" i="5" a="1"/>
  <c r="F1048" i="5"/>
  <c r="F1049" i="5" a="1"/>
  <c r="F1049" i="5" s="1"/>
  <c r="F1050" i="5" a="1"/>
  <c r="F1050" i="5" s="1"/>
  <c r="F1051" i="5" a="1"/>
  <c r="F1051" i="5" s="1"/>
  <c r="F1052" i="5" a="1"/>
  <c r="F1052" i="5"/>
  <c r="F1053" i="5" a="1"/>
  <c r="F1053" i="5" s="1"/>
  <c r="F1054" i="5" a="1"/>
  <c r="F1054" i="5"/>
  <c r="F1055" i="5" a="1"/>
  <c r="F1055" i="5"/>
  <c r="F1056" i="5" a="1"/>
  <c r="F1056" i="5" s="1"/>
  <c r="F1057" i="5" a="1"/>
  <c r="F1057" i="5"/>
  <c r="F1058" i="5" a="1"/>
  <c r="F1058" i="5"/>
  <c r="F1059" i="5" a="1"/>
  <c r="F1059" i="5" s="1"/>
  <c r="F1060" i="5" a="1"/>
  <c r="F1060" i="5"/>
  <c r="F1061" i="5" a="1"/>
  <c r="F1061" i="5"/>
  <c r="F1062" i="5" a="1"/>
  <c r="F1062" i="5" s="1"/>
  <c r="F1063" i="5" a="1"/>
  <c r="F1063" i="5"/>
  <c r="F1064" i="5" a="1"/>
  <c r="F1064" i="5" s="1"/>
  <c r="F1065" i="5" a="1"/>
  <c r="F1065" i="5"/>
  <c r="F1066" i="5" a="1"/>
  <c r="F1066" i="5" s="1"/>
  <c r="F1067" i="5" a="1"/>
  <c r="F1067" i="5" s="1"/>
  <c r="F1068" i="5" a="1"/>
  <c r="F1068" i="5" s="1"/>
  <c r="F1069" i="5" a="1"/>
  <c r="F1069" i="5" s="1"/>
  <c r="F1070" i="5" a="1"/>
  <c r="F1070" i="5" s="1"/>
  <c r="F1071" i="5" a="1"/>
  <c r="F1071" i="5"/>
  <c r="F1072" i="5" a="1"/>
  <c r="F1072" i="5"/>
  <c r="F1073" i="5" a="1"/>
  <c r="F1073" i="5" s="1"/>
  <c r="F1074" i="5" a="1"/>
  <c r="F1074" i="5"/>
  <c r="F1075" i="5" a="1"/>
  <c r="F1075" i="5" s="1"/>
  <c r="F1076" i="5" a="1"/>
  <c r="F1076" i="5" s="1"/>
  <c r="F1077" i="5" a="1"/>
  <c r="F1077" i="5"/>
  <c r="F1078" i="5" a="1"/>
  <c r="F1078" i="5" s="1"/>
  <c r="F1079" i="5" a="1"/>
  <c r="F1079" i="5" s="1"/>
  <c r="F1080" i="5" a="1"/>
  <c r="F1080" i="5"/>
  <c r="F1081" i="5" a="1"/>
  <c r="F1081" i="5" s="1"/>
  <c r="F1082" i="5" a="1"/>
  <c r="F1082" i="5"/>
  <c r="F1083" i="5" a="1"/>
  <c r="F1083" i="5" s="1"/>
  <c r="F1084" i="5" a="1"/>
  <c r="F1084" i="5" s="1"/>
  <c r="F1085" i="5" a="1"/>
  <c r="F1085" i="5" s="1"/>
  <c r="F1086" i="5" a="1"/>
  <c r="F1086" i="5" s="1"/>
  <c r="F1087" i="5" a="1"/>
  <c r="F1087" i="5" s="1"/>
  <c r="F1088" i="5" a="1"/>
  <c r="F1088" i="5"/>
  <c r="F1089" i="5" a="1"/>
  <c r="F1089" i="5" s="1"/>
  <c r="F1090" i="5" a="1"/>
  <c r="F1090" i="5" s="1"/>
  <c r="F1091" i="5" a="1"/>
  <c r="F1091" i="5" s="1"/>
  <c r="F1092" i="5" a="1"/>
  <c r="F1092" i="5"/>
  <c r="F1093" i="5" a="1"/>
  <c r="F1093" i="5" s="1"/>
  <c r="F1094" i="5" a="1"/>
  <c r="F1094" i="5"/>
  <c r="F1095" i="5" a="1"/>
  <c r="F1095" i="5" s="1"/>
  <c r="F1096" i="5" a="1"/>
  <c r="F1096" i="5" s="1"/>
  <c r="F1097" i="5" a="1"/>
  <c r="F1097" i="5" s="1"/>
  <c r="F1098" i="5" a="1"/>
  <c r="F1098" i="5"/>
  <c r="F1099" i="5" a="1"/>
  <c r="F1099" i="5" s="1"/>
  <c r="F1100" i="5" a="1"/>
  <c r="F1100" i="5"/>
  <c r="F1101" i="5" a="1"/>
  <c r="F1101" i="5"/>
  <c r="F1102" i="5" a="1"/>
  <c r="F1102" i="5" s="1"/>
  <c r="F1103" i="5" a="1"/>
  <c r="F1103" i="5"/>
  <c r="F1104" i="5" a="1"/>
  <c r="F1104" i="5" s="1"/>
  <c r="F1105" i="5" a="1"/>
  <c r="F1105" i="5"/>
  <c r="F1106" i="5" a="1"/>
  <c r="F1106" i="5"/>
  <c r="F1107" i="5" a="1"/>
  <c r="F1107" i="5" s="1"/>
  <c r="F1108" i="5" a="1"/>
  <c r="F1108" i="5"/>
  <c r="F1109" i="5" a="1"/>
  <c r="F1109" i="5"/>
  <c r="F1110" i="5" a="1"/>
  <c r="F1110" i="5" s="1"/>
  <c r="F1111" i="5" a="1"/>
  <c r="F1111" i="5" s="1"/>
  <c r="F1112" i="5" a="1"/>
  <c r="F1112" i="5"/>
  <c r="F1113" i="5" a="1"/>
  <c r="F1113" i="5"/>
  <c r="F1114" i="5" a="1"/>
  <c r="F1114" i="5" s="1"/>
  <c r="F1115" i="5" a="1"/>
  <c r="F1115" i="5" s="1"/>
  <c r="F1116" i="5" a="1"/>
  <c r="F1116" i="5" s="1"/>
  <c r="F1117" i="5" a="1"/>
  <c r="F1117" i="5" s="1"/>
  <c r="F1118" i="5" a="1"/>
  <c r="F1118" i="5"/>
  <c r="F1119" i="5" a="1"/>
  <c r="F1119" i="5" s="1"/>
  <c r="F1120" i="5" a="1"/>
  <c r="F1120" i="5"/>
  <c r="F1121" i="5" a="1"/>
  <c r="F1121" i="5" s="1"/>
  <c r="F1122" i="5" a="1"/>
  <c r="F1122" i="5" s="1"/>
  <c r="F1123" i="5" a="1"/>
  <c r="F1123" i="5" s="1"/>
  <c r="F1124" i="5" a="1"/>
  <c r="F1124" i="5"/>
  <c r="F1125" i="5" a="1"/>
  <c r="F1125" i="5"/>
  <c r="F1126" i="5" a="1"/>
  <c r="F1126" i="5"/>
  <c r="F1127" i="5" a="1"/>
  <c r="F1127" i="5" s="1"/>
  <c r="F1128" i="5" a="1"/>
  <c r="F1128" i="5" s="1"/>
  <c r="F1129" i="5" a="1"/>
  <c r="F1129" i="5"/>
  <c r="F1130" i="5" a="1"/>
  <c r="F1130" i="5"/>
  <c r="F1131" i="5" a="1"/>
  <c r="F1131" i="5" s="1"/>
  <c r="F1132" i="5" a="1"/>
  <c r="F1132" i="5"/>
  <c r="F1133" i="5" a="1"/>
  <c r="F1133" i="5" s="1"/>
  <c r="F1134" i="5" a="1"/>
  <c r="F1134" i="5" s="1"/>
  <c r="F1135" i="5" a="1"/>
  <c r="F1135" i="5"/>
  <c r="F1136" i="5" a="1"/>
  <c r="F1136" i="5" s="1"/>
  <c r="F1137" i="5" a="1"/>
  <c r="F1137" i="5"/>
  <c r="F1138" i="5" a="1"/>
  <c r="F1138" i="5" s="1"/>
  <c r="F1139" i="5" a="1"/>
  <c r="F1139" i="5" s="1"/>
  <c r="F1140" i="5" a="1"/>
  <c r="F1140" i="5" s="1"/>
  <c r="F1141" i="5" a="1"/>
  <c r="F1141" i="5"/>
  <c r="F1142" i="5" a="1"/>
  <c r="F1142" i="5"/>
  <c r="F1143" i="5" a="1"/>
  <c r="F1143" i="5"/>
  <c r="F1144" i="5" a="1"/>
  <c r="F1144" i="5" s="1"/>
  <c r="F1145" i="5" a="1"/>
  <c r="F1145" i="5" s="1"/>
  <c r="F1146" i="5" a="1"/>
  <c r="F1146" i="5"/>
  <c r="F1147" i="5" a="1"/>
  <c r="F1147" i="5" s="1"/>
  <c r="F1148" i="5" a="1"/>
  <c r="F1148" i="5" s="1"/>
  <c r="F1149" i="5" a="1"/>
  <c r="F1149" i="5"/>
  <c r="F1150" i="5" a="1"/>
  <c r="F1150" i="5" s="1"/>
  <c r="F1151" i="5" a="1"/>
  <c r="F1151" i="5" s="1"/>
  <c r="F1152" i="5" a="1"/>
  <c r="F1152" i="5"/>
  <c r="F1153" i="5" a="1"/>
  <c r="F1153" i="5" s="1"/>
  <c r="F1154" i="5" a="1"/>
  <c r="F1154" i="5"/>
  <c r="F1155" i="5" a="1"/>
  <c r="F1155" i="5" s="1"/>
  <c r="F1156" i="5" a="1"/>
  <c r="F1156" i="5"/>
  <c r="F1157" i="5" a="1"/>
  <c r="F1157" i="5" s="1"/>
  <c r="F1158" i="5" a="1"/>
  <c r="F1158" i="5"/>
  <c r="F1159" i="5" a="1"/>
  <c r="F1159" i="5"/>
  <c r="F1160" i="5" a="1"/>
  <c r="F1160" i="5"/>
  <c r="F1161" i="5" a="1"/>
  <c r="F1161" i="5" s="1"/>
  <c r="F1162" i="5" a="1"/>
  <c r="F1162" i="5" s="1"/>
  <c r="F1163" i="5" a="1"/>
  <c r="F1163" i="5" s="1"/>
  <c r="F1164" i="5" a="1"/>
  <c r="F1164" i="5" s="1"/>
  <c r="F1165" i="5" a="1"/>
  <c r="F1165" i="5" s="1"/>
  <c r="F1166" i="5" a="1"/>
  <c r="F1166" i="5"/>
  <c r="F1167" i="5" a="1"/>
  <c r="F1167" i="5" s="1"/>
  <c r="F1168" i="5" a="1"/>
  <c r="F1168" i="5" s="1"/>
  <c r="F1169" i="5" a="1"/>
  <c r="F1169" i="5"/>
  <c r="F1170" i="5" a="1"/>
  <c r="F1170" i="5" s="1"/>
  <c r="F1171" i="5" a="1"/>
  <c r="F1171" i="5" s="1"/>
  <c r="F1172" i="5" a="1"/>
  <c r="F1172" i="5"/>
  <c r="F1173" i="5" a="1"/>
  <c r="F1173" i="5"/>
  <c r="F1174" i="5" a="1"/>
  <c r="F1174" i="5" s="1"/>
  <c r="F1175" i="5" a="1"/>
  <c r="F1175" i="5"/>
  <c r="F1176" i="5" a="1"/>
  <c r="F1176" i="5"/>
  <c r="F1177" i="5" a="1"/>
  <c r="F1177" i="5"/>
  <c r="F1178" i="5" a="1"/>
  <c r="F1178" i="5" s="1"/>
  <c r="F1179" i="5" a="1"/>
  <c r="F1179" i="5" s="1"/>
  <c r="F1180" i="5" a="1"/>
  <c r="F1180" i="5"/>
  <c r="F1181" i="5" a="1"/>
  <c r="F1181" i="5" s="1"/>
  <c r="F1182" i="5" a="1"/>
  <c r="F1182" i="5" s="1"/>
  <c r="F1183" i="5" a="1"/>
  <c r="F1183" i="5"/>
  <c r="F1184" i="5" a="1"/>
  <c r="F1184" i="5" s="1"/>
  <c r="F1185" i="5" a="1"/>
  <c r="F1185" i="5" s="1"/>
  <c r="F1186" i="5" a="1"/>
  <c r="F1186" i="5"/>
  <c r="F1187" i="5" a="1"/>
  <c r="F1187" i="5" s="1"/>
  <c r="F1188" i="5" a="1"/>
  <c r="F1188" i="5" s="1"/>
  <c r="F1189" i="5" a="1"/>
  <c r="F1189" i="5"/>
  <c r="F1190" i="5" a="1"/>
  <c r="F1190" i="5"/>
  <c r="F1191" i="5" a="1"/>
  <c r="F1191" i="5" s="1"/>
  <c r="F1192" i="5" a="1"/>
  <c r="F1192" i="5"/>
  <c r="F1193" i="5" a="1"/>
  <c r="F1193" i="5"/>
  <c r="F1194" i="5" a="1"/>
  <c r="F1194" i="5"/>
  <c r="F1195" i="5" a="1"/>
  <c r="F1195" i="5" s="1"/>
  <c r="F1196" i="5" a="1"/>
  <c r="F1196" i="5" s="1"/>
  <c r="F1197" i="5" a="1"/>
  <c r="F1197" i="5"/>
  <c r="F1198" i="5" a="1"/>
  <c r="F1198" i="5" s="1"/>
  <c r="F1199" i="5" a="1"/>
  <c r="F1199" i="5" s="1"/>
  <c r="F1200" i="5" a="1"/>
  <c r="F1200" i="5"/>
  <c r="F1201" i="5" a="1"/>
  <c r="F1201" i="5" s="1"/>
  <c r="F1202" i="5" a="1"/>
  <c r="F1202" i="5" s="1"/>
  <c r="F1203" i="5" a="1"/>
  <c r="F1203" i="5" s="1"/>
  <c r="F1204" i="5" a="1"/>
  <c r="F1204" i="5" s="1"/>
  <c r="F1205" i="5" a="1"/>
  <c r="F1205" i="5" s="1"/>
  <c r="F1206" i="5" a="1"/>
  <c r="F1206" i="5"/>
  <c r="F1207" i="5" a="1"/>
  <c r="F1207" i="5"/>
  <c r="F1208" i="5" a="1"/>
  <c r="F1208" i="5" s="1"/>
  <c r="F1209" i="5" a="1"/>
  <c r="F1209" i="5"/>
  <c r="F1210" i="5" a="1"/>
  <c r="F1210" i="5"/>
  <c r="F1211" i="5" a="1"/>
  <c r="F1211" i="5" s="1"/>
  <c r="F1212" i="5" a="1"/>
  <c r="F1212" i="5"/>
  <c r="F1213" i="5" a="1"/>
  <c r="F1213" i="5" s="1"/>
  <c r="F1214" i="5" a="1"/>
  <c r="F1214" i="5"/>
  <c r="F1215" i="5" a="1"/>
  <c r="F1215" i="5" s="1"/>
  <c r="F1216" i="5" a="1"/>
  <c r="F1216" i="5" s="1"/>
  <c r="F1217" i="5" a="1"/>
  <c r="F1217" i="5"/>
  <c r="F1218" i="5" a="1"/>
  <c r="F1218" i="5" s="1"/>
  <c r="F1219" i="5" a="1"/>
  <c r="F1219" i="5" s="1"/>
  <c r="F1220" i="5" a="1"/>
  <c r="F1220" i="5"/>
  <c r="F1221" i="5" a="1"/>
  <c r="F1221" i="5" s="1"/>
  <c r="F1222" i="5" a="1"/>
  <c r="F1222" i="5" s="1"/>
  <c r="F1223" i="5" a="1"/>
  <c r="F1223" i="5"/>
  <c r="F1224" i="5" a="1"/>
  <c r="F1224" i="5"/>
  <c r="F1225" i="5" a="1"/>
  <c r="F1225" i="5" s="1"/>
  <c r="F1226" i="5" a="1"/>
  <c r="F1226" i="5"/>
  <c r="F1227" i="5" a="1"/>
  <c r="F1227" i="5" s="1"/>
  <c r="F1228" i="5" a="1"/>
  <c r="F1228" i="5" s="1"/>
  <c r="F1229" i="5" a="1"/>
  <c r="F1229" i="5"/>
  <c r="F1230" i="5" a="1"/>
  <c r="F1230" i="5" s="1"/>
  <c r="F1231" i="5" a="1"/>
  <c r="F1231" i="5"/>
  <c r="F1232" i="5" a="1"/>
  <c r="F1232" i="5" s="1"/>
  <c r="F1233" i="5" a="1"/>
  <c r="F1233" i="5" s="1"/>
  <c r="F1234" i="5" a="1"/>
  <c r="F1234" i="5"/>
  <c r="F1235" i="5" a="1"/>
  <c r="F1235" i="5" s="1"/>
  <c r="F1236" i="5" a="1"/>
  <c r="F1236" i="5"/>
  <c r="F1237" i="5" a="1"/>
  <c r="F1237" i="5"/>
  <c r="F1238" i="5" a="1"/>
  <c r="F1238" i="5" s="1"/>
  <c r="F1239" i="5" a="1"/>
  <c r="F1239" i="5" s="1"/>
  <c r="F1240" i="5" a="1"/>
  <c r="F1240" i="5"/>
  <c r="F1241" i="5" a="1"/>
  <c r="F1241" i="5"/>
  <c r="F1242" i="5" a="1"/>
  <c r="F1242" i="5" s="1"/>
  <c r="F1243" i="5" a="1"/>
  <c r="F1243" i="5" s="1"/>
  <c r="F1244" i="5" a="1"/>
  <c r="F1244" i="5" s="1"/>
  <c r="F1245" i="5" a="1"/>
  <c r="F1245" i="5" s="1"/>
  <c r="F1246" i="5" a="1"/>
  <c r="F1246" i="5"/>
  <c r="F1247" i="5" a="1"/>
  <c r="F1247" i="5" s="1"/>
  <c r="F1248" i="5" a="1"/>
  <c r="F1248" i="5"/>
  <c r="F1249" i="5" a="1"/>
  <c r="F1249" i="5" s="1"/>
  <c r="F1250" i="5" a="1"/>
  <c r="F1250" i="5" s="1"/>
  <c r="F1251" i="5" a="1"/>
  <c r="F1251" i="5" s="1"/>
  <c r="F1252" i="5" a="1"/>
  <c r="F1252" i="5"/>
  <c r="F1253" i="5" a="1"/>
  <c r="F1253" i="5"/>
  <c r="F1254" i="5" a="1"/>
  <c r="F1254" i="5"/>
  <c r="F1255" i="5" a="1"/>
  <c r="F1255" i="5" s="1"/>
  <c r="F1256" i="5" a="1"/>
  <c r="F1256" i="5" s="1"/>
  <c r="F1257" i="5" a="1"/>
  <c r="F1257" i="5" s="1"/>
  <c r="F1258" i="5" a="1"/>
  <c r="F1258" i="5"/>
  <c r="F1259" i="5" a="1"/>
  <c r="F1259" i="5" s="1"/>
  <c r="F1260" i="5" a="1"/>
  <c r="F1260" i="5"/>
  <c r="F1261" i="5" a="1"/>
  <c r="F1261" i="5" s="1"/>
  <c r="F1262" i="5" a="1"/>
  <c r="F1262" i="5" s="1"/>
  <c r="F1263" i="5" a="1"/>
  <c r="F1263" i="5"/>
  <c r="F1264" i="5" a="1"/>
  <c r="F1264" i="5" s="1"/>
  <c r="F1265" i="5" a="1"/>
  <c r="F1265" i="5"/>
  <c r="F1266" i="5" a="1"/>
  <c r="F1266" i="5" s="1"/>
  <c r="F1267" i="5" a="1"/>
  <c r="F1267" i="5" s="1"/>
  <c r="F1268" i="5" a="1"/>
  <c r="F1268" i="5" s="1"/>
  <c r="F1269" i="5" a="1"/>
  <c r="F1269" i="5"/>
  <c r="F1270" i="5" a="1"/>
  <c r="F1270" i="5"/>
  <c r="F1271" i="5" a="1"/>
  <c r="F1271" i="5"/>
  <c r="F1272" i="5" a="1"/>
  <c r="F1272" i="5" s="1"/>
  <c r="F1273" i="5" a="1"/>
  <c r="F1273" i="5" s="1"/>
  <c r="F1274" i="5" a="1"/>
  <c r="F1274" i="5" s="1"/>
  <c r="F1275" i="5" a="1"/>
  <c r="F1275" i="5" s="1"/>
  <c r="F1276" i="5" a="1"/>
  <c r="F1276" i="5" s="1"/>
  <c r="F1277" i="5" a="1"/>
  <c r="F1277" i="5"/>
  <c r="F1278" i="5" a="1"/>
  <c r="F1278" i="5" s="1"/>
  <c r="F1279" i="5" a="1"/>
  <c r="F1279" i="5" s="1"/>
  <c r="F1280" i="5" a="1"/>
  <c r="F1280" i="5"/>
  <c r="F1281" i="5" a="1"/>
  <c r="F1281" i="5" s="1"/>
  <c r="F1282" i="5" a="1"/>
  <c r="F1282" i="5"/>
  <c r="F1283" i="5" a="1"/>
  <c r="F1283" i="5" s="1"/>
  <c r="F1284" i="5" a="1"/>
  <c r="F1284" i="5"/>
  <c r="F1285" i="5" a="1"/>
  <c r="F1285" i="5" s="1"/>
  <c r="F1286" i="5" a="1"/>
  <c r="F1286" i="5"/>
  <c r="F1287" i="5" a="1"/>
  <c r="F1287" i="5"/>
  <c r="F1288" i="5" a="1"/>
  <c r="F1288" i="5"/>
  <c r="F1289" i="5" a="1"/>
  <c r="F1289" i="5" s="1"/>
  <c r="F1290" i="5" a="1"/>
  <c r="F1290" i="5" s="1"/>
  <c r="F1291" i="5" a="1"/>
  <c r="F1291" i="5" s="1"/>
  <c r="F1292" i="5" a="1"/>
  <c r="F1292" i="5" s="1"/>
  <c r="F1293" i="5" a="1"/>
  <c r="F1293" i="5" s="1"/>
  <c r="F1294" i="5" a="1"/>
  <c r="F1294" i="5"/>
  <c r="F1295" i="5" a="1"/>
  <c r="F1295" i="5" s="1"/>
  <c r="F1296" i="5" a="1"/>
  <c r="F1296" i="5" s="1"/>
  <c r="F1297" i="5" a="1"/>
  <c r="F1297" i="5"/>
  <c r="F1298" i="5" a="1"/>
  <c r="F1298" i="5" s="1"/>
  <c r="F1299" i="5" a="1"/>
  <c r="F1299" i="5" s="1"/>
  <c r="F1300" i="5" a="1"/>
  <c r="F1300" i="5"/>
  <c r="F1301" i="5" a="1"/>
  <c r="F1301" i="5"/>
  <c r="F1302" i="5" a="1"/>
  <c r="F1302" i="5" s="1"/>
  <c r="F1303" i="5" a="1"/>
  <c r="F1303" i="5"/>
  <c r="F1304" i="5" a="1"/>
  <c r="F1304" i="5"/>
  <c r="F1305" i="5" a="1"/>
  <c r="F1305" i="5"/>
  <c r="F1306" i="5" a="1"/>
  <c r="F1306" i="5" s="1"/>
  <c r="F1307" i="5" a="1"/>
  <c r="F1307" i="5" s="1"/>
  <c r="F1308" i="5" a="1"/>
  <c r="F1308" i="5"/>
  <c r="F1309" i="5" a="1"/>
  <c r="F1309" i="5" s="1"/>
  <c r="F1310" i="5" a="1"/>
  <c r="F1310" i="5" s="1"/>
  <c r="F1311" i="5" a="1"/>
  <c r="F1311" i="5"/>
  <c r="F1312" i="5" a="1"/>
  <c r="F1312" i="5" s="1"/>
  <c r="F1313" i="5" a="1"/>
  <c r="F1313" i="5" s="1"/>
  <c r="F1314" i="5" a="1"/>
  <c r="F1314" i="5"/>
  <c r="F1315" i="5" a="1"/>
  <c r="F1315" i="5" s="1"/>
  <c r="F1316" i="5" a="1"/>
  <c r="F1316" i="5" s="1"/>
  <c r="F1317" i="5" a="1"/>
  <c r="F1317" i="5"/>
  <c r="F1318" i="5" a="1"/>
  <c r="F1318" i="5"/>
  <c r="F1319" i="5" a="1"/>
  <c r="F1319" i="5" s="1"/>
  <c r="F1320" i="5" a="1"/>
  <c r="F1320" i="5"/>
  <c r="F1321" i="5" a="1"/>
  <c r="F1321" i="5"/>
  <c r="F1322" i="5" a="1"/>
  <c r="F1322" i="5"/>
  <c r="F1323" i="5" a="1"/>
  <c r="F1323" i="5" s="1"/>
  <c r="F1324" i="5" a="1"/>
  <c r="F1324" i="5" s="1"/>
  <c r="F1325" i="5" a="1"/>
  <c r="F1325" i="5"/>
  <c r="F1326" i="5" a="1"/>
  <c r="F1326" i="5" s="1"/>
  <c r="F1327" i="5" a="1"/>
  <c r="F1327" i="5" s="1"/>
  <c r="F1328" i="5" a="1"/>
  <c r="F1328" i="5"/>
  <c r="F1329" i="5" a="1"/>
  <c r="F1329" i="5" s="1"/>
  <c r="F1330" i="5" a="1"/>
  <c r="F1330" i="5" s="1"/>
  <c r="F1331" i="5" a="1"/>
  <c r="F1331" i="5" s="1"/>
  <c r="F1332" i="5" a="1"/>
  <c r="F1332" i="5" s="1"/>
  <c r="F1333" i="5" a="1"/>
  <c r="F1333" i="5" s="1"/>
  <c r="F1334" i="5" a="1"/>
  <c r="F1334" i="5"/>
  <c r="F1335" i="5" a="1"/>
  <c r="F1335" i="5"/>
  <c r="F1336" i="5" a="1"/>
  <c r="F1336" i="5" s="1"/>
  <c r="F1337" i="5" a="1"/>
  <c r="F1337" i="5"/>
  <c r="F1338" i="5" a="1"/>
  <c r="F1338" i="5"/>
  <c r="F1339" i="5" a="1"/>
  <c r="F1339" i="5" s="1"/>
  <c r="F1340" i="5" a="1"/>
  <c r="F1340" i="5" s="1"/>
  <c r="F1341" i="5" a="1"/>
  <c r="F1341" i="5" s="1"/>
  <c r="F1342" i="5" a="1"/>
  <c r="F1342" i="5"/>
  <c r="F1343" i="5" a="1"/>
  <c r="F1343" i="5" s="1"/>
  <c r="F1344" i="5" a="1"/>
  <c r="F1344" i="5" s="1"/>
  <c r="F1345" i="5" a="1"/>
  <c r="F1345" i="5"/>
  <c r="F1346" i="5" a="1"/>
  <c r="F1346" i="5" s="1"/>
  <c r="F1347" i="5" a="1"/>
  <c r="F1347" i="5" s="1"/>
  <c r="F1348" i="5" a="1"/>
  <c r="F1348" i="5"/>
  <c r="F1349" i="5" a="1"/>
  <c r="F1349" i="5" s="1"/>
  <c r="F1350" i="5" a="1"/>
  <c r="F1350" i="5" s="1"/>
  <c r="F1351" i="5" a="1"/>
  <c r="F1351" i="5"/>
  <c r="F1352" i="5" a="1"/>
  <c r="F1352" i="5"/>
  <c r="F1353" i="5" a="1"/>
  <c r="F1353" i="5" s="1"/>
  <c r="F1354" i="5" a="1"/>
  <c r="F1354" i="5"/>
  <c r="F1355" i="5" a="1"/>
  <c r="F1355" i="5" s="1"/>
  <c r="F1356" i="5" a="1"/>
  <c r="F1356" i="5" s="1"/>
  <c r="F1357" i="5" a="1"/>
  <c r="F1357" i="5"/>
  <c r="F1358" i="5" a="1"/>
  <c r="F1358" i="5" s="1"/>
  <c r="F1359" i="5" a="1"/>
  <c r="F1359" i="5"/>
  <c r="F1360" i="5" a="1"/>
  <c r="F1360" i="5" s="1"/>
  <c r="F1361" i="5" a="1"/>
  <c r="F1361" i="5" s="1"/>
  <c r="F1362" i="5" a="1"/>
  <c r="F1362" i="5"/>
  <c r="F1363" i="5" a="1"/>
  <c r="F1363" i="5" s="1"/>
  <c r="F1364" i="5" a="1"/>
  <c r="F1364" i="5"/>
  <c r="F1365" i="5" a="1"/>
  <c r="F1365" i="5" s="1"/>
  <c r="F1366" i="5" a="1"/>
  <c r="F1366" i="5" s="1"/>
  <c r="F1367" i="5" a="1"/>
  <c r="F1367" i="5" s="1"/>
  <c r="F1368" i="5" a="1"/>
  <c r="F1368" i="5"/>
  <c r="F1369" i="5" a="1"/>
  <c r="F1369" i="5"/>
  <c r="F1370" i="5" a="1"/>
  <c r="F1370" i="5" s="1"/>
  <c r="F1371" i="5" a="1"/>
  <c r="F1371" i="5" s="1"/>
  <c r="F1372" i="5" a="1"/>
  <c r="F1372" i="5" s="1"/>
  <c r="F1373" i="5" a="1"/>
  <c r="F1373" i="5" s="1"/>
  <c r="F1374" i="5" a="1"/>
  <c r="F1374" i="5"/>
  <c r="F1375" i="5" a="1"/>
  <c r="F1375" i="5" s="1"/>
  <c r="F1376" i="5" a="1"/>
  <c r="F1376" i="5"/>
  <c r="F1377" i="5" a="1"/>
  <c r="F1377" i="5" s="1"/>
  <c r="F1378" i="5" a="1"/>
  <c r="F1378" i="5" s="1"/>
  <c r="F1379" i="5" a="1"/>
  <c r="F1379" i="5" s="1"/>
  <c r="F1380" i="5" a="1"/>
  <c r="F1380" i="5"/>
  <c r="F1381" i="5" a="1"/>
  <c r="F1381" i="5"/>
  <c r="F1382" i="5" a="1"/>
  <c r="F1382" i="5" s="1"/>
  <c r="F1383" i="5" a="1"/>
  <c r="F1383" i="5" s="1"/>
  <c r="F1384" i="5" a="1"/>
  <c r="F1384" i="5" s="1"/>
  <c r="F1385" i="5" a="1"/>
  <c r="F1385" i="5"/>
  <c r="F1386" i="5" a="1"/>
  <c r="F1386" i="5"/>
  <c r="F1387" i="5" a="1"/>
  <c r="F1387" i="5" s="1"/>
  <c r="F1388" i="5" a="1"/>
  <c r="F1388" i="5"/>
  <c r="F1389" i="5" a="1"/>
  <c r="F1389" i="5" s="1"/>
  <c r="F1390" i="5" a="1"/>
  <c r="F1390" i="5" s="1"/>
  <c r="F1391" i="5" a="1"/>
  <c r="F1391" i="5"/>
  <c r="F1392" i="5" a="1"/>
  <c r="F1392" i="5" s="1"/>
  <c r="F1393" i="5" a="1"/>
  <c r="F1393" i="5"/>
  <c r="F1394" i="5" a="1"/>
  <c r="F1394" i="5" s="1"/>
  <c r="F1395" i="5" a="1"/>
  <c r="F1395" i="5" s="1"/>
  <c r="F1396" i="5" a="1"/>
  <c r="F1396" i="5" s="1"/>
  <c r="F1397" i="5" a="1"/>
  <c r="F1397" i="5"/>
  <c r="F1398" i="5" a="1"/>
  <c r="F1398" i="5"/>
  <c r="F1399" i="5" a="1"/>
  <c r="F1399" i="5"/>
  <c r="F1400" i="5" a="1"/>
  <c r="F1400" i="5" s="1"/>
  <c r="F1401" i="5" a="1"/>
  <c r="F1401" i="5" s="1"/>
  <c r="F1402" i="5" a="1"/>
  <c r="F1402" i="5"/>
  <c r="F1403" i="5" a="1"/>
  <c r="F1403" i="5" s="1"/>
  <c r="F1404" i="5" a="1"/>
  <c r="F1404" i="5" s="1"/>
  <c r="F1405" i="5" a="1"/>
  <c r="F1405" i="5"/>
  <c r="F1406" i="5" a="1"/>
  <c r="F1406" i="5" s="1"/>
  <c r="F1407" i="5" a="1"/>
  <c r="F1407" i="5" s="1"/>
  <c r="F1408" i="5" a="1"/>
  <c r="F1408" i="5"/>
  <c r="F1409" i="5" a="1"/>
  <c r="F1409" i="5" s="1"/>
  <c r="F1410" i="5" a="1"/>
  <c r="F1410" i="5"/>
  <c r="F1411" i="5" a="1"/>
  <c r="F1411" i="5" s="1"/>
  <c r="F1412" i="5" a="1"/>
  <c r="F1412" i="5"/>
  <c r="F1413" i="5" a="1"/>
  <c r="F1413" i="5" s="1"/>
  <c r="F1414" i="5" a="1"/>
  <c r="F1414" i="5"/>
  <c r="F1415" i="5" a="1"/>
  <c r="F1415" i="5"/>
  <c r="F1416" i="5" a="1"/>
  <c r="F1416" i="5"/>
  <c r="F1417" i="5" a="1"/>
  <c r="F1417" i="5" s="1"/>
  <c r="F1418" i="5" a="1"/>
  <c r="F1418" i="5" s="1"/>
  <c r="F1419" i="5" a="1"/>
  <c r="F1419" i="5" s="1"/>
  <c r="F1420" i="5" a="1"/>
  <c r="F1420" i="5" s="1"/>
  <c r="F1421" i="5" a="1"/>
  <c r="F1421" i="5" s="1"/>
  <c r="F1422" i="5" a="1"/>
  <c r="F1422" i="5"/>
  <c r="F1423" i="5" a="1"/>
  <c r="F1423" i="5" s="1"/>
  <c r="F1424" i="5" a="1"/>
  <c r="F1424" i="5" s="1"/>
  <c r="F1425" i="5" a="1"/>
  <c r="F1425" i="5"/>
  <c r="F1426" i="5" a="1"/>
  <c r="F1426" i="5" s="1"/>
  <c r="F1427" i="5" a="1"/>
  <c r="F1427" i="5" s="1"/>
  <c r="F1428" i="5" a="1"/>
  <c r="F1428" i="5"/>
  <c r="F1429" i="5" a="1"/>
  <c r="F1429" i="5"/>
  <c r="F1430" i="5" a="1"/>
  <c r="F1430" i="5" s="1"/>
  <c r="F1431" i="5" a="1"/>
  <c r="F1431" i="5"/>
  <c r="F1432" i="5" a="1"/>
  <c r="F1432" i="5"/>
  <c r="F1433" i="5" a="1"/>
  <c r="F1433" i="5"/>
  <c r="F1434" i="5" a="1"/>
  <c r="F1434" i="5" s="1"/>
  <c r="F1435" i="5" a="1"/>
  <c r="F1435" i="5" s="1"/>
  <c r="F1436" i="5" a="1"/>
  <c r="F1436" i="5"/>
  <c r="F1437" i="5" a="1"/>
  <c r="F1437" i="5" s="1"/>
  <c r="F1438" i="5" a="1"/>
  <c r="F1438" i="5" s="1"/>
  <c r="F1439" i="5" a="1"/>
  <c r="F1439" i="5"/>
  <c r="F1440" i="5" a="1"/>
  <c r="F1440" i="5" s="1"/>
  <c r="F1441" i="5" a="1"/>
  <c r="F1441" i="5" s="1"/>
  <c r="F1442" i="5" a="1"/>
  <c r="F1442" i="5"/>
  <c r="F1443" i="5" a="1"/>
  <c r="F1443" i="5" s="1"/>
  <c r="F1444" i="5" a="1"/>
  <c r="F1444" i="5" s="1"/>
  <c r="F1445" i="5" a="1"/>
  <c r="F1445" i="5"/>
  <c r="F1446" i="5" a="1"/>
  <c r="F1446" i="5"/>
  <c r="F1447" i="5" a="1"/>
  <c r="F1447" i="5" s="1"/>
  <c r="F1448" i="5" a="1"/>
  <c r="F1448" i="5"/>
  <c r="F1449" i="5" a="1"/>
  <c r="F1449" i="5"/>
  <c r="F1450" i="5" a="1"/>
  <c r="F1450" i="5"/>
  <c r="F1451" i="5" a="1"/>
  <c r="F1451" i="5" s="1"/>
  <c r="F1452" i="5" a="1"/>
  <c r="F1452" i="5" s="1"/>
  <c r="F1453" i="5" a="1"/>
  <c r="F1453" i="5"/>
  <c r="F1454" i="5" a="1"/>
  <c r="F1454" i="5" s="1"/>
  <c r="F1455" i="5" a="1"/>
  <c r="F1455" i="5" s="1"/>
  <c r="F1456" i="5" a="1"/>
  <c r="F1456" i="5"/>
  <c r="F1457" i="5" a="1"/>
  <c r="F1457" i="5" s="1"/>
  <c r="F1458" i="5" a="1"/>
  <c r="F1458" i="5" s="1"/>
  <c r="F1459" i="5" a="1"/>
  <c r="F1459" i="5" s="1"/>
  <c r="F1460" i="5" a="1"/>
  <c r="F1460" i="5" s="1"/>
  <c r="F1461" i="5" a="1"/>
  <c r="F1461" i="5" s="1"/>
  <c r="F1462" i="5" a="1"/>
  <c r="F1462" i="5"/>
  <c r="F1463" i="5" a="1"/>
  <c r="F1463" i="5"/>
  <c r="F1464" i="5" a="1"/>
  <c r="F1464" i="5" s="1"/>
  <c r="F1465" i="5" a="1"/>
  <c r="F1465" i="5"/>
  <c r="F1466" i="5" a="1"/>
  <c r="F1466" i="5"/>
  <c r="F1467" i="5" a="1"/>
  <c r="F1467" i="5" s="1"/>
  <c r="F1468" i="5" a="1"/>
  <c r="F1468" i="5" s="1"/>
  <c r="F1469" i="5" a="1"/>
  <c r="F1469" i="5" s="1"/>
  <c r="F1470" i="5" a="1"/>
  <c r="F1470" i="5" s="1"/>
  <c r="F1471" i="5" a="1"/>
  <c r="F1471" i="5" s="1"/>
  <c r="F1472" i="5" a="1"/>
  <c r="F1472" i="5" s="1"/>
  <c r="F1473" i="5" a="1"/>
  <c r="F1473" i="5"/>
  <c r="F1474" i="5" a="1"/>
  <c r="F1474" i="5" s="1"/>
  <c r="F1475" i="5" a="1"/>
  <c r="F1475" i="5" s="1"/>
  <c r="F1476" i="5" a="1"/>
  <c r="F1476" i="5"/>
  <c r="F1477" i="5" a="1"/>
  <c r="F1477" i="5" s="1"/>
  <c r="F1478" i="5" a="1"/>
  <c r="F1478" i="5" s="1"/>
  <c r="F1479" i="5" a="1"/>
  <c r="F1479" i="5"/>
  <c r="F1480" i="5" a="1"/>
  <c r="F1480" i="5"/>
  <c r="F1481" i="5" a="1"/>
  <c r="F1481" i="5" s="1"/>
  <c r="F1482" i="5" a="1"/>
  <c r="F1482" i="5"/>
  <c r="F1483" i="5" a="1"/>
  <c r="F1483" i="5" s="1"/>
  <c r="F1484" i="5" a="1"/>
  <c r="F1484" i="5" s="1"/>
  <c r="F1485" i="5" a="1"/>
  <c r="F1485" i="5" s="1"/>
  <c r="F1486" i="5" a="1"/>
  <c r="F1486" i="5" s="1"/>
  <c r="F1487" i="5" a="1"/>
  <c r="F1487" i="5" s="1"/>
  <c r="F1488" i="5" a="1"/>
  <c r="F1488" i="5" s="1"/>
  <c r="F1489" i="5" a="1"/>
  <c r="F1489" i="5" s="1"/>
  <c r="F1490" i="5" a="1"/>
  <c r="F1490" i="5"/>
  <c r="F1491" i="5" a="1"/>
  <c r="F1491" i="5" s="1"/>
  <c r="F1492" i="5" a="1"/>
  <c r="F1492" i="5"/>
  <c r="F1493" i="5" a="1"/>
  <c r="F1493" i="5"/>
  <c r="F1494" i="5" a="1"/>
  <c r="F1494" i="5" s="1"/>
  <c r="F1495" i="5" a="1"/>
  <c r="F1495" i="5" s="1"/>
  <c r="F1496" i="5" a="1"/>
  <c r="F1496" i="5"/>
  <c r="F1497" i="5" a="1"/>
  <c r="F1497" i="5"/>
  <c r="F1498" i="5" a="1"/>
  <c r="F1498" i="5"/>
  <c r="F1499" i="5" a="1"/>
  <c r="F1499" i="5" s="1"/>
  <c r="F1500" i="5" a="1"/>
  <c r="F1500" i="5" s="1"/>
  <c r="F1501" i="5" a="1"/>
  <c r="F1501" i="5" s="1"/>
  <c r="F1502" i="5" a="1"/>
  <c r="F1502" i="5"/>
  <c r="F1503" i="5" a="1"/>
  <c r="F1503" i="5" s="1"/>
  <c r="F1504" i="5" a="1"/>
  <c r="F1504" i="5" s="1"/>
  <c r="F1505" i="5" a="1"/>
  <c r="F1505" i="5" s="1"/>
  <c r="F1506" i="5" a="1"/>
  <c r="F1506" i="5" s="1"/>
  <c r="F1507" i="5" a="1"/>
  <c r="F1507" i="5" s="1"/>
  <c r="F1508" i="5" a="1"/>
  <c r="F1508" i="5"/>
  <c r="F1509" i="5" a="1"/>
  <c r="F1509" i="5"/>
  <c r="F1510" i="5" a="1"/>
  <c r="F1510" i="5" s="1"/>
  <c r="F1511" i="5" a="1"/>
  <c r="F1511" i="5" s="1"/>
  <c r="F1512" i="5" a="1"/>
  <c r="F1512" i="5" s="1"/>
  <c r="F1513" i="5" a="1"/>
  <c r="F1513" i="5"/>
  <c r="F1514" i="5" a="1"/>
  <c r="F1514" i="5"/>
  <c r="F1515" i="5" a="1"/>
  <c r="F1515" i="5" s="1"/>
  <c r="F1516" i="5" a="1"/>
  <c r="F1516" i="5"/>
  <c r="F1517" i="5" a="1"/>
  <c r="F1517" i="5" s="1"/>
  <c r="F1518" i="5" a="1"/>
  <c r="F1518" i="5" s="1"/>
  <c r="F1519" i="5" a="1"/>
  <c r="F1519" i="5"/>
  <c r="F1520" i="5" a="1"/>
  <c r="F1520" i="5" s="1"/>
  <c r="F1521" i="5" a="1"/>
  <c r="F1521" i="5"/>
  <c r="F1522" i="5" a="1"/>
  <c r="F1522" i="5" s="1"/>
  <c r="F1523" i="5" a="1"/>
  <c r="F1523" i="5" s="1"/>
  <c r="F1524" i="5" a="1"/>
  <c r="F1524" i="5" s="1"/>
  <c r="F1525" i="5" a="1"/>
  <c r="F1525" i="5"/>
  <c r="F1526" i="5" a="1"/>
  <c r="F1526" i="5"/>
  <c r="F1527" i="5" a="1"/>
  <c r="F1527" i="5" s="1"/>
  <c r="F1528" i="5" a="1"/>
  <c r="F1528" i="5" s="1"/>
  <c r="F1529" i="5" a="1"/>
  <c r="F1529" i="5" s="1"/>
  <c r="F1530" i="5" a="1"/>
  <c r="F1530" i="5" s="1"/>
  <c r="F1531" i="5" a="1"/>
  <c r="F1531" i="5" s="1"/>
  <c r="F1532" i="5" a="1"/>
  <c r="F1532" i="5" s="1"/>
  <c r="F1533" i="5" a="1"/>
  <c r="F1533" i="5"/>
  <c r="F1534" i="5" a="1"/>
  <c r="F1534" i="5" s="1"/>
  <c r="F1535" i="5" a="1"/>
  <c r="F1535" i="5" s="1"/>
  <c r="F1536" i="5" a="1"/>
  <c r="F1536" i="5"/>
  <c r="F1537" i="5" a="1"/>
  <c r="F1537" i="5" s="1"/>
  <c r="F1538" i="5" a="1"/>
  <c r="F1538" i="5"/>
  <c r="F1539" i="5" a="1"/>
  <c r="F1539" i="5" s="1"/>
  <c r="F1540" i="5" a="1"/>
  <c r="F1540" i="5"/>
  <c r="F1541" i="5" a="1"/>
  <c r="F1541" i="5" s="1"/>
  <c r="F1542" i="5" a="1"/>
  <c r="F1542" i="5"/>
  <c r="F1543" i="5" a="1"/>
  <c r="F1543" i="5"/>
  <c r="F1544" i="5" a="1"/>
  <c r="F1544" i="5" s="1"/>
  <c r="F1545" i="5" a="1"/>
  <c r="F1545" i="5" s="1"/>
  <c r="F1546" i="5" a="1"/>
  <c r="F1546" i="5" s="1"/>
  <c r="F1547" i="5" a="1"/>
  <c r="F1547" i="5" s="1"/>
  <c r="F1548" i="5" a="1"/>
  <c r="F1548" i="5" s="1"/>
  <c r="F1549" i="5" a="1"/>
  <c r="F1549" i="5" s="1"/>
  <c r="F1550" i="5" a="1"/>
  <c r="F1550" i="5"/>
  <c r="F1551" i="5" a="1"/>
  <c r="F1551" i="5" s="1"/>
  <c r="F1552" i="5" a="1"/>
  <c r="F1552" i="5" s="1"/>
  <c r="F1553" i="5" a="1"/>
  <c r="F1553" i="5"/>
  <c r="F1554" i="5" a="1"/>
  <c r="F1554" i="5" s="1"/>
  <c r="F1555" i="5" a="1"/>
  <c r="F1555" i="5" s="1"/>
  <c r="F1556" i="5" a="1"/>
  <c r="F1556" i="5" s="1"/>
  <c r="F1557" i="5" a="1"/>
  <c r="F1557" i="5"/>
  <c r="F1558" i="5" a="1"/>
  <c r="F1558" i="5" s="1"/>
  <c r="F1559" i="5" a="1"/>
  <c r="F1559" i="5"/>
  <c r="F1560" i="5" a="1"/>
  <c r="F1560" i="5"/>
  <c r="F1561" i="5" a="1"/>
  <c r="F1561" i="5" s="1"/>
  <c r="F1562" i="5" a="1"/>
  <c r="F1562" i="5" s="1"/>
  <c r="F1563" i="5" a="1"/>
  <c r="F1563" i="5" s="1"/>
  <c r="F1564" i="5" a="1"/>
  <c r="F1564" i="5"/>
  <c r="F1565" i="5" a="1"/>
  <c r="F1565" i="5" s="1"/>
  <c r="F1566" i="5" a="1"/>
  <c r="F1566" i="5"/>
  <c r="F1567" i="5" a="1"/>
  <c r="F1567" i="5"/>
  <c r="F1568" i="5" a="1"/>
  <c r="F1568" i="5" s="1"/>
  <c r="F1569" i="5" a="1"/>
  <c r="F1569" i="5" s="1"/>
  <c r="F1570" i="5" a="1"/>
  <c r="F1570" i="5"/>
  <c r="F1571" i="5" a="1"/>
  <c r="F1571" i="5" s="1"/>
  <c r="F1572" i="5" a="1"/>
  <c r="F1572" i="5" s="1"/>
  <c r="F1573" i="5" a="1"/>
  <c r="F1573" i="5" s="1"/>
  <c r="F1574" i="5" a="1"/>
  <c r="F1574" i="5"/>
  <c r="F1575" i="5" a="1"/>
  <c r="F1575" i="5" s="1"/>
  <c r="F1576" i="5" a="1"/>
  <c r="F1576" i="5"/>
  <c r="F1577" i="5" a="1"/>
  <c r="F1577" i="5"/>
  <c r="F1578" i="5" a="1"/>
  <c r="F1578" i="5" s="1"/>
  <c r="F1579" i="5" a="1"/>
  <c r="F1579" i="5" s="1"/>
  <c r="F1580" i="5" a="1"/>
  <c r="F1580" i="5" s="1"/>
  <c r="F1581" i="5" a="1"/>
  <c r="F1581" i="5"/>
  <c r="F1582" i="5" a="1"/>
  <c r="F1582" i="5" s="1"/>
  <c r="F1583" i="5" a="1"/>
  <c r="F1583" i="5"/>
  <c r="F1584" i="5" a="1"/>
  <c r="F1584" i="5"/>
  <c r="F1585" i="5" a="1"/>
  <c r="F1585" i="5" s="1"/>
  <c r="F1586" i="5" a="1"/>
  <c r="F1586" i="5" s="1"/>
  <c r="F1587" i="5" a="1"/>
  <c r="F1587" i="5" s="1"/>
  <c r="F1588" i="5" a="1"/>
  <c r="F1588" i="5" s="1"/>
  <c r="F1589" i="5" a="1"/>
  <c r="F1589" i="5" s="1"/>
  <c r="F1590" i="5" a="1"/>
  <c r="F1590" i="5" s="1"/>
  <c r="F1591" i="5" a="1"/>
  <c r="F1591" i="5"/>
  <c r="F1592" i="5" a="1"/>
  <c r="F1592" i="5" s="1"/>
  <c r="F1593" i="5" a="1"/>
  <c r="F1593" i="5"/>
  <c r="F1594" i="5" a="1"/>
  <c r="F1594" i="5"/>
  <c r="F1595" i="5" a="1"/>
  <c r="F1595" i="5" s="1"/>
  <c r="F1596" i="5" a="1"/>
  <c r="F1596" i="5"/>
  <c r="F1597" i="5" a="1"/>
  <c r="F1597" i="5" s="1"/>
  <c r="F1598" i="5" a="1"/>
  <c r="F1598" i="5"/>
  <c r="F1599" i="5" a="1"/>
  <c r="F1599" i="5" s="1"/>
  <c r="F1600" i="5" a="1"/>
  <c r="F1600" i="5"/>
  <c r="F1601" i="5" a="1"/>
  <c r="F1601" i="5" s="1"/>
  <c r="F1602" i="5" a="1"/>
  <c r="F1602" i="5" s="1"/>
  <c r="F1603" i="5" a="1"/>
  <c r="F1603" i="5" s="1"/>
  <c r="F1604" i="5" a="1"/>
  <c r="F1604" i="5"/>
  <c r="F1605" i="5" a="1"/>
  <c r="F1605" i="5" s="1"/>
  <c r="F1606" i="5" a="1"/>
  <c r="F1606" i="5" s="1"/>
  <c r="F1607" i="5" a="1"/>
  <c r="F1607" i="5" s="1"/>
  <c r="F1608" i="5" a="1"/>
  <c r="F1608" i="5"/>
  <c r="F1609" i="5" a="1"/>
  <c r="F1609" i="5" s="1"/>
  <c r="F1610" i="5" a="1"/>
  <c r="F1610" i="5"/>
  <c r="F1611" i="5" a="1"/>
  <c r="F1611" i="5" s="1"/>
  <c r="F1612" i="5" a="1"/>
  <c r="F1612" i="5" s="1"/>
  <c r="F1613" i="5" a="1"/>
  <c r="F1613" i="5"/>
  <c r="F1614" i="5" a="1"/>
  <c r="F1614" i="5" s="1"/>
  <c r="F1615" i="5" a="1"/>
  <c r="F1615" i="5"/>
  <c r="F1616" i="5" a="1"/>
  <c r="F1616" i="5" s="1"/>
  <c r="F1617" i="5" a="1"/>
  <c r="F1617" i="5"/>
  <c r="F1618" i="5" a="1"/>
  <c r="F1618" i="5" s="1"/>
  <c r="F1619" i="5" a="1"/>
  <c r="F1619" i="5" s="1"/>
  <c r="F1620" i="5" a="1"/>
  <c r="F1620" i="5"/>
  <c r="F1621" i="5" a="1"/>
  <c r="F1621" i="5"/>
  <c r="F1622" i="5" a="1"/>
  <c r="F1622" i="5" s="1"/>
  <c r="F1623" i="5" a="1"/>
  <c r="F1623" i="5" s="1"/>
  <c r="F1624" i="5" a="1"/>
  <c r="F1624" i="5" s="1"/>
  <c r="F1625" i="5" a="1"/>
  <c r="F1625" i="5"/>
  <c r="F1626" i="5" a="1"/>
  <c r="F1626" i="5" s="1"/>
  <c r="F1627" i="5" a="1"/>
  <c r="F1627" i="5" s="1"/>
  <c r="F1628" i="5" a="1"/>
  <c r="F1628" i="5" s="1"/>
  <c r="F1629" i="5" a="1"/>
  <c r="F1629" i="5" s="1"/>
  <c r="F1630" i="5" a="1"/>
  <c r="F1630" i="5" s="1"/>
  <c r="F1631" i="5" a="1"/>
  <c r="F1631" i="5" s="1"/>
  <c r="F1632" i="5" a="1"/>
  <c r="F1632" i="5"/>
  <c r="F1633" i="5" a="1"/>
  <c r="F1633" i="5"/>
  <c r="F1634" i="5" a="1"/>
  <c r="F1634" i="5"/>
  <c r="F1635" i="5" a="1"/>
  <c r="F1635" i="5" s="1"/>
  <c r="F1636" i="5" a="1"/>
  <c r="F1636" i="5"/>
  <c r="F1637" i="5" a="1"/>
  <c r="F1637" i="5"/>
  <c r="F1638" i="5" a="1"/>
  <c r="F1638" i="5"/>
  <c r="F1639" i="5" a="1"/>
  <c r="F1639" i="5" s="1"/>
  <c r="F1640" i="5" a="1"/>
  <c r="F1640" i="5" s="1"/>
  <c r="F1641" i="5" a="1"/>
  <c r="F1641" i="5" s="1"/>
  <c r="F1642" i="5" a="1"/>
  <c r="F1642" i="5"/>
  <c r="F1643" i="5" a="1"/>
  <c r="F1643" i="5" s="1"/>
  <c r="F1644" i="5" a="1"/>
  <c r="F1644" i="5" s="1"/>
  <c r="F1645" i="5" a="1"/>
  <c r="F1645" i="5" s="1"/>
  <c r="F1646" i="5" a="1"/>
  <c r="F1646" i="5" s="1"/>
  <c r="F1647" i="5" a="1"/>
  <c r="F1647" i="5" s="1"/>
  <c r="F1648" i="5" a="1"/>
  <c r="F1648" i="5" s="1"/>
  <c r="F1649" i="5" a="1"/>
  <c r="F1649" i="5"/>
  <c r="F1650" i="5" a="1"/>
  <c r="F1650" i="5" s="1"/>
  <c r="F1651" i="5" a="1"/>
  <c r="F1651" i="5" s="1"/>
  <c r="F1652" i="5" a="1"/>
  <c r="F1652" i="5" s="1"/>
  <c r="F1653" i="5" a="1"/>
  <c r="F1653" i="5"/>
  <c r="F1654" i="5" a="1"/>
  <c r="F1654" i="5"/>
  <c r="F1655" i="5" a="1"/>
  <c r="F1655" i="5"/>
  <c r="F1656" i="5" a="1"/>
  <c r="F1656" i="5" s="1"/>
  <c r="F1657" i="5" a="1"/>
  <c r="F1657" i="5" s="1"/>
  <c r="F1658" i="5" a="1"/>
  <c r="F1658" i="5"/>
  <c r="F1659" i="5" a="1"/>
  <c r="F1659" i="5" s="1"/>
  <c r="F1660" i="5" a="1"/>
  <c r="F1660" i="5"/>
  <c r="F1661" i="5" a="1"/>
  <c r="F1661" i="5" s="1"/>
  <c r="F1662" i="5" a="1"/>
  <c r="F1662" i="5" s="1"/>
  <c r="F1663" i="5" a="1"/>
  <c r="F1663" i="5" s="1"/>
  <c r="F1664" i="5" a="1"/>
  <c r="F1664" i="5"/>
  <c r="F1665" i="5" a="1"/>
  <c r="F1665" i="5" s="1"/>
  <c r="F1666" i="5" a="1"/>
  <c r="F1666" i="5"/>
  <c r="F1667" i="5" a="1"/>
  <c r="F1667" i="5" s="1"/>
  <c r="F1668" i="5" a="1"/>
  <c r="F1668" i="5"/>
  <c r="F1669" i="5" a="1"/>
  <c r="F1669" i="5" s="1"/>
  <c r="F1670" i="5" a="1"/>
  <c r="F1670" i="5"/>
  <c r="F1671" i="5" a="1"/>
  <c r="F1671" i="5"/>
  <c r="F1672" i="5" a="1"/>
  <c r="F1672" i="5" s="1"/>
  <c r="F1673" i="5" a="1"/>
  <c r="F1673" i="5" s="1"/>
  <c r="F1674" i="5" a="1"/>
  <c r="F1674" i="5" s="1"/>
  <c r="F1675" i="5" a="1"/>
  <c r="F1675" i="5" s="1"/>
  <c r="F1676" i="5" a="1"/>
  <c r="F1676" i="5" s="1"/>
  <c r="F1677" i="5" a="1"/>
  <c r="F1677" i="5"/>
  <c r="F1678" i="5" a="1"/>
  <c r="F1678" i="5" s="1"/>
  <c r="F1679" i="5" a="1"/>
  <c r="F1679" i="5" s="1"/>
  <c r="F1680" i="5" a="1"/>
  <c r="F1680" i="5" s="1"/>
  <c r="F1681" i="5" a="1"/>
  <c r="F1681" i="5"/>
  <c r="F1682" i="5" a="1"/>
  <c r="F1682" i="5" s="1"/>
  <c r="F1683" i="5" a="1"/>
  <c r="F1683" i="5" s="1"/>
  <c r="F1684" i="5" a="1"/>
  <c r="F1684" i="5" s="1"/>
  <c r="F1685" i="5" a="1"/>
  <c r="F1685" i="5"/>
  <c r="F1686" i="5" a="1"/>
  <c r="F1686" i="5" s="1"/>
  <c r="F1687" i="5" a="1"/>
  <c r="F1687" i="5"/>
  <c r="F1688" i="5" a="1"/>
  <c r="F1688" i="5"/>
  <c r="F1689" i="5" a="1"/>
  <c r="F1689" i="5" s="1"/>
  <c r="F1690" i="5" a="1"/>
  <c r="F1690" i="5" s="1"/>
  <c r="F1691" i="5" a="1"/>
  <c r="F1691" i="5" s="1"/>
  <c r="F1692" i="5" a="1"/>
  <c r="F1692" i="5"/>
  <c r="F1693" i="5" a="1"/>
  <c r="F1693" i="5" s="1"/>
  <c r="F1694" i="5" a="1"/>
  <c r="F1694" i="5"/>
  <c r="F1695" i="5" a="1"/>
  <c r="F1695" i="5" s="1"/>
  <c r="F1696" i="5" a="1"/>
  <c r="F1696" i="5" s="1"/>
  <c r="F1697" i="5" a="1"/>
  <c r="F1697" i="5" s="1"/>
  <c r="F1698" i="5" a="1"/>
  <c r="F1698" i="5"/>
  <c r="F1699" i="5" a="1"/>
  <c r="F1699" i="5" s="1"/>
  <c r="F1700" i="5" a="1"/>
  <c r="F1700" i="5" s="1"/>
  <c r="F1701" i="5" a="1"/>
  <c r="F1701" i="5" s="1"/>
  <c r="F1702" i="5" a="1"/>
  <c r="F1702" i="5"/>
  <c r="F1703" i="5" a="1"/>
  <c r="F1703" i="5" s="1"/>
  <c r="F1704" i="5" a="1"/>
  <c r="F1704" i="5"/>
  <c r="F1705" i="5" a="1"/>
  <c r="F1705" i="5"/>
  <c r="F1706" i="5" a="1"/>
  <c r="F1706" i="5" s="1"/>
  <c r="F1707" i="5" a="1"/>
  <c r="F1707" i="5" s="1"/>
  <c r="F1708" i="5" a="1"/>
  <c r="F1708" i="5" s="1"/>
  <c r="F1709" i="5" a="1"/>
  <c r="F1709" i="5"/>
  <c r="F1710" i="5" a="1"/>
  <c r="F1710" i="5" s="1"/>
  <c r="F1711" i="5" a="1"/>
  <c r="F1711" i="5"/>
  <c r="F1712" i="5" a="1"/>
  <c r="F1712" i="5" s="1"/>
  <c r="F1713" i="5" a="1"/>
  <c r="F1713" i="5" s="1"/>
  <c r="F1714" i="5" a="1"/>
  <c r="F1714" i="5" s="1"/>
  <c r="F1715" i="5" a="1"/>
  <c r="F1715" i="5" s="1"/>
  <c r="F1716" i="5" a="1"/>
  <c r="F1716" i="5" s="1"/>
  <c r="F1717" i="5" a="1"/>
  <c r="F1717" i="5" s="1"/>
  <c r="F1718" i="5" a="1"/>
  <c r="F1718" i="5" s="1"/>
  <c r="F1719" i="5" a="1"/>
  <c r="F1719" i="5"/>
  <c r="F1720" i="5" a="1"/>
  <c r="F1720" i="5" s="1"/>
  <c r="F1721" i="5" a="1"/>
  <c r="F1721" i="5"/>
  <c r="F1722" i="5" a="1"/>
  <c r="F1722" i="5"/>
  <c r="F1723" i="5" a="1"/>
  <c r="F1723" i="5" s="1"/>
  <c r="F1724" i="5" a="1"/>
  <c r="F1724" i="5"/>
  <c r="F1725" i="5" a="1"/>
  <c r="F1725" i="5" s="1"/>
  <c r="F1726" i="5" a="1"/>
  <c r="F1726" i="5"/>
  <c r="F1727" i="5" a="1"/>
  <c r="F1727" i="5" s="1"/>
  <c r="F1728" i="5" a="1"/>
  <c r="F1728" i="5"/>
  <c r="F1729" i="5" a="1"/>
  <c r="F1729" i="5" s="1"/>
  <c r="F1730" i="5" a="1"/>
  <c r="F1730" i="5" s="1"/>
  <c r="F1731" i="5" a="1"/>
  <c r="F1731" i="5" s="1"/>
  <c r="F1732" i="5" a="1"/>
  <c r="F1732" i="5" s="1"/>
  <c r="F1733" i="5" a="1"/>
  <c r="F1733" i="5" s="1"/>
  <c r="F1734" i="5" a="1"/>
  <c r="F1734" i="5" s="1"/>
  <c r="F1735" i="5" a="1"/>
  <c r="F1735" i="5" s="1"/>
  <c r="F1736" i="5" a="1"/>
  <c r="F1736" i="5"/>
  <c r="F1737" i="5" a="1"/>
  <c r="F1737" i="5" s="1"/>
  <c r="F1738" i="5" a="1"/>
  <c r="F1738" i="5"/>
  <c r="F1739" i="5" a="1"/>
  <c r="F1739" i="5" s="1"/>
  <c r="F1740" i="5" a="1"/>
  <c r="F1740" i="5" s="1"/>
  <c r="F1741" i="5" a="1"/>
  <c r="F1741" i="5"/>
  <c r="F1742" i="5" a="1"/>
  <c r="F1742" i="5" s="1"/>
  <c r="F1743" i="5" a="1"/>
  <c r="F1743" i="5"/>
  <c r="F1744" i="5" a="1"/>
  <c r="F1744" i="5" s="1"/>
  <c r="F1745" i="5" a="1"/>
  <c r="F1745" i="5"/>
  <c r="F1746" i="5" a="1"/>
  <c r="F1746" i="5" s="1"/>
  <c r="F1747" i="5" a="1"/>
  <c r="F1747" i="5" s="1"/>
  <c r="F1748" i="5" a="1"/>
  <c r="F1748" i="5"/>
  <c r="F1749" i="5" a="1"/>
  <c r="F1749" i="5" s="1"/>
  <c r="F1750" i="5" a="1"/>
  <c r="F1750" i="5" s="1"/>
  <c r="F1751" i="5" a="1"/>
  <c r="F1751" i="5" s="1"/>
  <c r="F1752" i="5" a="1"/>
  <c r="F1752" i="5" s="1"/>
  <c r="F1753" i="5" a="1"/>
  <c r="F1753" i="5"/>
  <c r="F1754" i="5" a="1"/>
  <c r="F1754" i="5" s="1"/>
  <c r="F1755" i="5" a="1"/>
  <c r="F1755" i="5" s="1"/>
  <c r="F1756" i="5" a="1"/>
  <c r="F1756" i="5" s="1"/>
  <c r="F1757" i="5" a="1"/>
  <c r="F1757" i="5" s="1"/>
  <c r="F1758" i="5" a="1"/>
  <c r="F1758" i="5"/>
  <c r="F1759" i="5" a="1"/>
  <c r="F1759" i="5" s="1"/>
  <c r="F1760" i="5" a="1"/>
  <c r="F1760" i="5"/>
  <c r="F1761" i="5" a="1"/>
  <c r="F1761" i="5" s="1"/>
  <c r="F1762" i="5" a="1"/>
  <c r="F1762" i="5"/>
  <c r="F1763" i="5" a="1"/>
  <c r="F1763" i="5" s="1"/>
  <c r="F1764" i="5" a="1"/>
  <c r="F1764" i="5"/>
  <c r="F1765" i="5" a="1"/>
  <c r="F1765" i="5"/>
  <c r="F1766" i="5" a="1"/>
  <c r="F1766" i="5" s="1"/>
  <c r="F1767" i="5" a="1"/>
  <c r="F1767" i="5" s="1"/>
  <c r="F1768" i="5" a="1"/>
  <c r="F1768" i="5" s="1"/>
  <c r="F1769" i="5" a="1"/>
  <c r="F1769" i="5" s="1"/>
  <c r="F1770" i="5" a="1"/>
  <c r="F1770" i="5"/>
  <c r="F1771" i="5" a="1"/>
  <c r="F1771" i="5" s="1"/>
  <c r="F1772" i="5" a="1"/>
  <c r="F1772" i="5" s="1"/>
  <c r="F1773" i="5" a="1"/>
  <c r="F1773" i="5" s="1"/>
  <c r="F1774" i="5" a="1"/>
  <c r="F1774" i="5" s="1"/>
  <c r="F1775" i="5" a="1"/>
  <c r="F1775" i="5"/>
  <c r="F1776" i="5" a="1"/>
  <c r="F1776" i="5" s="1"/>
  <c r="F1777" i="5" a="1"/>
  <c r="F1777" i="5"/>
  <c r="F1778" i="5" a="1"/>
  <c r="F1778" i="5" s="1"/>
  <c r="F1779" i="5" a="1"/>
  <c r="F1779" i="5" s="1"/>
  <c r="F1780" i="5" a="1"/>
  <c r="F1780" i="5" s="1"/>
  <c r="F1781" i="5" a="1"/>
  <c r="F1781" i="5"/>
  <c r="F1782" i="5" a="1"/>
  <c r="F1782" i="5"/>
  <c r="F1783" i="5" a="1"/>
  <c r="F1783" i="5" s="1"/>
  <c r="F1784" i="5" a="1"/>
  <c r="F1784" i="5" s="1"/>
  <c r="F1785" i="5" a="1"/>
  <c r="F1785" i="5" s="1"/>
  <c r="F1786" i="5" a="1"/>
  <c r="F1786" i="5" s="1"/>
  <c r="F1787" i="5" a="1"/>
  <c r="F1787" i="5" s="1"/>
  <c r="F1788" i="5" a="1"/>
  <c r="F1788" i="5"/>
  <c r="F1789" i="5" a="1"/>
  <c r="F1789" i="5" s="1"/>
  <c r="F1790" i="5" a="1"/>
  <c r="F1790" i="5" s="1"/>
  <c r="F1791" i="5" a="1"/>
  <c r="F1791" i="5" s="1"/>
  <c r="F1792" i="5" a="1"/>
  <c r="F1792" i="5"/>
  <c r="F1793" i="5" a="1"/>
  <c r="F1793" i="5" s="1"/>
  <c r="F1794" i="5" a="1"/>
  <c r="F1794" i="5"/>
  <c r="F1795" i="5" a="1"/>
  <c r="F1795" i="5" s="1"/>
  <c r="F1796" i="5" a="1"/>
  <c r="F1796" i="5"/>
  <c r="F1797" i="5" a="1"/>
  <c r="F1797" i="5" s="1"/>
  <c r="F1798" i="5" a="1"/>
  <c r="F1798" i="5"/>
  <c r="F1799" i="5" a="1"/>
  <c r="F1799" i="5"/>
  <c r="F1800" i="5" a="1"/>
  <c r="F1800" i="5" s="1"/>
  <c r="F1801" i="5" a="1"/>
  <c r="F1801" i="5" s="1"/>
  <c r="F1802" i="5" a="1"/>
  <c r="F1802" i="5" s="1"/>
  <c r="F1803" i="5" a="1"/>
  <c r="F1803" i="5" s="1"/>
  <c r="F1804" i="5" a="1"/>
  <c r="F1804" i="5"/>
  <c r="F1805" i="5" a="1"/>
  <c r="F1805" i="5"/>
  <c r="F1806" i="5" a="1"/>
  <c r="F1806" i="5" s="1"/>
  <c r="F1807" i="5" a="1"/>
  <c r="F1807" i="5" s="1"/>
  <c r="F1808" i="5" a="1"/>
  <c r="F1808" i="5" s="1"/>
  <c r="F1809" i="5" a="1"/>
  <c r="F1809" i="5" s="1"/>
  <c r="F1810" i="5" a="1"/>
  <c r="F1810" i="5" s="1"/>
  <c r="F1811" i="5" a="1"/>
  <c r="F1811" i="5" s="1"/>
  <c r="F1812" i="5" a="1"/>
  <c r="F1812" i="5" s="1"/>
  <c r="F1813" i="5" a="1"/>
  <c r="F1813" i="5"/>
  <c r="F1814" i="5" a="1"/>
  <c r="F1814" i="5" s="1"/>
  <c r="F1815" i="5" a="1"/>
  <c r="F1815" i="5"/>
  <c r="F1816" i="5" a="1"/>
  <c r="F1816" i="5"/>
  <c r="F1817" i="5" a="1"/>
  <c r="F1817" i="5"/>
  <c r="F1818" i="5" a="1"/>
  <c r="F1818" i="5" s="1"/>
  <c r="F1819" i="5" a="1"/>
  <c r="F1819" i="5" s="1"/>
  <c r="F1820" i="5" a="1"/>
  <c r="F1820" i="5"/>
  <c r="F1821" i="5" a="1"/>
  <c r="F1821" i="5" s="1"/>
  <c r="F1822" i="5" a="1"/>
  <c r="F1822" i="5"/>
  <c r="F1823" i="5" a="1"/>
  <c r="F1823" i="5" s="1"/>
  <c r="F1824" i="5" a="1"/>
  <c r="F1824" i="5" s="1"/>
  <c r="F1825" i="5" a="1"/>
  <c r="F1825" i="5" s="1"/>
  <c r="F1826" i="5" a="1"/>
  <c r="F1826" i="5" s="1"/>
  <c r="F1827" i="5" a="1"/>
  <c r="F1827" i="5" s="1"/>
  <c r="F1828" i="5" a="1"/>
  <c r="F1828" i="5"/>
  <c r="F1829" i="5" a="1"/>
  <c r="F1829" i="5" s="1"/>
  <c r="F1830" i="5" a="1"/>
  <c r="F1830" i="5"/>
  <c r="F1831" i="5" a="1"/>
  <c r="F1831" i="5" s="1"/>
  <c r="F1832" i="5" a="1"/>
  <c r="F1832" i="5"/>
  <c r="F1833" i="5" a="1"/>
  <c r="F1833" i="5"/>
  <c r="F1834" i="5" a="1"/>
  <c r="F1834" i="5"/>
  <c r="F1835" i="5" a="1"/>
  <c r="F1835" i="5" s="1"/>
  <c r="F1836" i="5" a="1"/>
  <c r="F1836" i="5" s="1"/>
  <c r="F1837" i="5" a="1"/>
  <c r="F1837" i="5"/>
  <c r="F1838" i="5" a="1"/>
  <c r="F1838" i="5" s="1"/>
  <c r="F1839" i="5" a="1"/>
  <c r="F1839" i="5"/>
  <c r="F1840" i="5" a="1"/>
  <c r="F1840" i="5" s="1"/>
  <c r="F1841" i="5" a="1"/>
  <c r="F1841" i="5" s="1"/>
  <c r="F1842" i="5" a="1"/>
  <c r="F1842" i="5" s="1"/>
  <c r="F1843" i="5" a="1"/>
  <c r="F1843" i="5" s="1"/>
  <c r="F1844" i="5" a="1"/>
  <c r="F1844" i="5" s="1"/>
  <c r="F1845" i="5" a="1"/>
  <c r="F1845" i="5"/>
  <c r="F1846" i="5" a="1"/>
  <c r="F1846" i="5" s="1"/>
  <c r="F1847" i="5" a="1"/>
  <c r="F1847" i="5"/>
  <c r="F1848" i="5" a="1"/>
  <c r="F1848" i="5" s="1"/>
  <c r="F1849" i="5" a="1"/>
  <c r="F1849" i="5"/>
  <c r="F1850" i="5" a="1"/>
  <c r="F1850" i="5"/>
  <c r="F1851" i="5" a="1"/>
  <c r="F1851" i="5" s="1"/>
  <c r="F1852" i="5" a="1"/>
  <c r="F1852" i="5"/>
  <c r="F1853" i="5" a="1"/>
  <c r="F1853" i="5" s="1"/>
  <c r="F1854" i="5" a="1"/>
  <c r="F1854" i="5"/>
  <c r="F1855" i="5" a="1"/>
  <c r="F1855" i="5" s="1"/>
  <c r="F1856" i="5" a="1"/>
  <c r="F1856" i="5"/>
  <c r="F1857" i="5" a="1"/>
  <c r="F1857" i="5" s="1"/>
  <c r="F1858" i="5" a="1"/>
  <c r="F1858" i="5" s="1"/>
  <c r="F1859" i="5" a="1"/>
  <c r="F1859" i="5" s="1"/>
  <c r="F1860" i="5" a="1"/>
  <c r="F1860" i="5" s="1"/>
  <c r="F1861" i="5" a="1"/>
  <c r="F1861" i="5" s="1"/>
  <c r="F1862" i="5" a="1"/>
  <c r="F1862" i="5"/>
  <c r="F1863" i="5" a="1"/>
  <c r="F1863" i="5" s="1"/>
  <c r="F1864" i="5" a="1"/>
  <c r="F1864" i="5"/>
  <c r="F1865" i="5" a="1"/>
  <c r="F1865" i="5" s="1"/>
  <c r="F1866" i="5" a="1"/>
  <c r="F1866" i="5"/>
  <c r="F1867" i="5" a="1"/>
  <c r="F1867" i="5" s="1"/>
  <c r="F1868" i="5" a="1"/>
  <c r="F1868" i="5" s="1"/>
  <c r="F1869" i="5" a="1"/>
  <c r="F1869" i="5"/>
  <c r="F1870" i="5" a="1"/>
  <c r="F1870" i="5" s="1"/>
  <c r="F1871" i="5" a="1"/>
  <c r="F1871" i="5"/>
  <c r="F1872" i="5" a="1"/>
  <c r="F1872" i="5" s="1"/>
  <c r="F1873" i="5" a="1"/>
  <c r="F1873" i="5"/>
  <c r="F1874" i="5" a="1"/>
  <c r="F1874" i="5" s="1"/>
  <c r="F1875" i="5" a="1"/>
  <c r="F1875" i="5" s="1"/>
  <c r="F1876" i="5" a="1"/>
  <c r="F1876" i="5"/>
  <c r="F1877" i="5" a="1"/>
  <c r="F1877" i="5" s="1"/>
  <c r="F1878" i="5" a="1"/>
  <c r="F1878" i="5" s="1"/>
  <c r="F1879" i="5" a="1"/>
  <c r="F1879" i="5"/>
  <c r="F1880" i="5" a="1"/>
  <c r="F1880" i="5" s="1"/>
  <c r="F1881" i="5" a="1"/>
  <c r="F1881" i="5"/>
  <c r="F1882" i="5" a="1"/>
  <c r="F1882" i="5" s="1"/>
  <c r="F1883" i="5" a="1"/>
  <c r="F1883" i="5" s="1"/>
  <c r="F1884" i="5" a="1"/>
  <c r="F1884" i="5" s="1"/>
  <c r="F1885" i="5" a="1"/>
  <c r="F1885" i="5" s="1"/>
  <c r="F1886" i="5" a="1"/>
  <c r="F1886" i="5"/>
  <c r="F1887" i="5" a="1"/>
  <c r="F1887" i="5" s="1"/>
  <c r="F1888" i="5" a="1"/>
  <c r="F1888" i="5"/>
  <c r="F1889" i="5" a="1"/>
  <c r="F1889" i="5" s="1"/>
  <c r="F1890" i="5" a="1"/>
  <c r="F1890" i="5"/>
  <c r="F1891" i="5" a="1"/>
  <c r="F1891" i="5" s="1"/>
  <c r="F1892" i="5" a="1"/>
  <c r="F1892" i="5"/>
  <c r="F1893" i="5" a="1"/>
  <c r="F1893" i="5"/>
  <c r="F1894" i="5" a="1"/>
  <c r="F1894" i="5" s="1"/>
  <c r="F1895" i="5" a="1"/>
  <c r="F1895" i="5" s="1"/>
  <c r="F1896" i="5" a="1"/>
  <c r="F1896" i="5"/>
  <c r="F1897" i="5" a="1"/>
  <c r="F1897" i="5" s="1"/>
  <c r="F1898" i="5" a="1"/>
  <c r="F1898" i="5"/>
  <c r="F1899" i="5" a="1"/>
  <c r="F1899" i="5" s="1"/>
  <c r="F1900" i="5" a="1"/>
  <c r="F1900" i="5" s="1"/>
  <c r="F1901" i="5" a="1"/>
  <c r="F1901" i="5" s="1"/>
  <c r="F1902" i="5" a="1"/>
  <c r="F1902" i="5" s="1"/>
  <c r="F1903" i="5" a="1"/>
  <c r="F1903" i="5"/>
  <c r="F1904" i="5" a="1"/>
  <c r="F1904" i="5" s="1"/>
  <c r="F1905" i="5" a="1"/>
  <c r="F1905" i="5"/>
  <c r="F1906" i="5" a="1"/>
  <c r="F1906" i="5" s="1"/>
  <c r="F1907" i="5" a="1"/>
  <c r="F1907" i="5" s="1"/>
  <c r="F1908" i="5" a="1"/>
  <c r="F1908" i="5" s="1"/>
  <c r="F1909" i="5" a="1"/>
  <c r="F1909" i="5"/>
  <c r="F1910" i="5" a="1"/>
  <c r="F1910" i="5"/>
  <c r="F1911" i="5" a="1"/>
  <c r="F1911" i="5" s="1"/>
  <c r="F1912" i="5" a="1"/>
  <c r="F1912" i="5" s="1"/>
  <c r="F1913" i="5" a="1"/>
  <c r="F1913" i="5"/>
  <c r="F1914" i="5" a="1"/>
  <c r="F1914" i="5" s="1"/>
  <c r="F1915" i="5" a="1"/>
  <c r="F1915" i="5" s="1"/>
  <c r="F1916" i="5" a="1"/>
  <c r="F1916" i="5"/>
  <c r="F1917" i="5" a="1"/>
  <c r="F1917" i="5" s="1"/>
  <c r="F1918" i="5" a="1"/>
  <c r="F1918" i="5" s="1"/>
  <c r="F1919" i="5" a="1"/>
  <c r="F1919" i="5" s="1"/>
  <c r="F1920" i="5" a="1"/>
  <c r="F1920" i="5"/>
  <c r="F1921" i="5" a="1"/>
  <c r="F1921" i="5" s="1"/>
  <c r="F1922" i="5" a="1"/>
  <c r="F1922" i="5"/>
  <c r="F1923" i="5" a="1"/>
  <c r="F1923" i="5" s="1"/>
  <c r="F1924" i="5" a="1"/>
  <c r="F1924" i="5"/>
  <c r="F1925" i="5" a="1"/>
  <c r="F1925" i="5" s="1"/>
  <c r="F1926" i="5" a="1"/>
  <c r="F1926" i="5"/>
  <c r="F1927" i="5" a="1"/>
  <c r="F1927" i="5"/>
  <c r="F1928" i="5" a="1"/>
  <c r="F1928" i="5" s="1"/>
  <c r="F1929" i="5" a="1"/>
  <c r="F1929" i="5" s="1"/>
  <c r="F1930" i="5" a="1"/>
  <c r="F1930" i="5"/>
  <c r="F1931" i="5" a="1"/>
  <c r="F1931" i="5" s="1"/>
  <c r="F1932" i="5" a="1"/>
  <c r="F1932" i="5" s="1"/>
  <c r="F1933" i="5" a="1"/>
  <c r="F1933" i="5"/>
  <c r="F1934" i="5" a="1"/>
  <c r="F1934" i="5" s="1"/>
  <c r="F1935" i="5" a="1"/>
  <c r="F1935" i="5" s="1"/>
  <c r="F1936" i="5" a="1"/>
  <c r="F1936" i="5" s="1"/>
  <c r="F1937" i="5" a="1"/>
  <c r="F1937" i="5"/>
  <c r="F1938" i="5" a="1"/>
  <c r="F1938" i="5" s="1"/>
  <c r="F1939" i="5" a="1"/>
  <c r="F1939" i="5" s="1"/>
  <c r="F1940" i="5" a="1"/>
  <c r="F1940" i="5" s="1"/>
  <c r="F1941" i="5" a="1"/>
  <c r="F1941" i="5"/>
  <c r="F1942" i="5" a="1"/>
  <c r="F1942" i="5" s="1"/>
  <c r="F1943" i="5" a="1"/>
  <c r="F1943" i="5"/>
  <c r="F1944" i="5" a="1"/>
  <c r="F1944" i="5"/>
  <c r="F1945" i="5" a="1"/>
  <c r="F1945" i="5" s="1"/>
  <c r="F1946" i="5" a="1"/>
  <c r="F1946" i="5" s="1"/>
  <c r="F1947" i="5" a="1"/>
  <c r="F1947" i="5" s="1"/>
  <c r="F1948" i="5" a="1"/>
  <c r="F1948" i="5"/>
  <c r="F1949" i="5" a="1"/>
  <c r="F1949" i="5"/>
  <c r="F1950" i="5" a="1"/>
  <c r="F1950" i="5"/>
  <c r="F1951" i="5" a="1"/>
  <c r="F1951" i="5" s="1"/>
  <c r="F1952" i="5" a="1"/>
  <c r="F1952" i="5" s="1"/>
  <c r="F1953" i="5" a="1"/>
  <c r="F1953" i="5" s="1"/>
  <c r="F1954" i="5" a="1"/>
  <c r="F1954" i="5"/>
  <c r="F1955" i="5" a="1"/>
  <c r="F1955" i="5" s="1"/>
  <c r="F1956" i="5" a="1"/>
  <c r="F1956" i="5"/>
  <c r="F1957" i="5" a="1"/>
  <c r="F1957" i="5" s="1"/>
  <c r="F1958" i="5" a="1"/>
  <c r="F1958" i="5"/>
  <c r="F1959" i="5" a="1"/>
  <c r="F1959" i="5" s="1"/>
  <c r="F1960" i="5" a="1"/>
  <c r="F1960" i="5"/>
  <c r="F1961" i="5" a="1"/>
  <c r="F1961" i="5"/>
  <c r="F1962" i="5" a="1"/>
  <c r="F1962" i="5" s="1"/>
  <c r="F1963" i="5" a="1"/>
  <c r="F1963" i="5" s="1"/>
  <c r="F1964" i="5" a="1"/>
  <c r="F1964" i="5" s="1"/>
  <c r="F1965" i="5" a="1"/>
  <c r="F1965" i="5"/>
  <c r="F1966" i="5" a="1"/>
  <c r="F1966" i="5"/>
  <c r="F1967" i="5" a="1"/>
  <c r="F1967" i="5"/>
  <c r="F1968" i="5" a="1"/>
  <c r="F1968" i="5" s="1"/>
  <c r="F1969" i="5" a="1"/>
  <c r="F1969" i="5" s="1"/>
  <c r="F1970" i="5" a="1"/>
  <c r="F1970" i="5" s="1"/>
  <c r="F1971" i="5" a="1"/>
  <c r="F1971" i="5" s="1"/>
  <c r="F1972" i="5" a="1"/>
  <c r="F1972" i="5" s="1"/>
  <c r="F1973" i="5" a="1"/>
  <c r="F1973" i="5"/>
  <c r="F1974" i="5" a="1"/>
  <c r="F1974" i="5" s="1"/>
  <c r="F1975" i="5" a="1"/>
  <c r="F1975" i="5"/>
  <c r="F1976" i="5" a="1"/>
  <c r="F1976" i="5" s="1"/>
  <c r="F1977" i="5" a="1"/>
  <c r="F1977" i="5"/>
  <c r="F1978" i="5" a="1"/>
  <c r="F1978" i="5"/>
  <c r="F1979" i="5" a="1"/>
  <c r="F1979" i="5" s="1"/>
  <c r="F1980" i="5" a="1"/>
  <c r="F1980" i="5"/>
  <c r="F1981" i="5" a="1"/>
  <c r="F1981" i="5" s="1"/>
  <c r="F1982" i="5" a="1"/>
  <c r="F1982" i="5"/>
  <c r="F1983" i="5" a="1"/>
  <c r="F1983" i="5"/>
  <c r="F1984" i="5" a="1"/>
  <c r="F1984" i="5"/>
  <c r="F1985" i="5" a="1"/>
  <c r="F1985" i="5" s="1"/>
  <c r="F1986" i="5" a="1"/>
  <c r="F1986" i="5" s="1"/>
  <c r="F1987" i="5" a="1"/>
  <c r="F1987" i="5" s="1"/>
  <c r="F1988" i="5" a="1"/>
  <c r="F1988" i="5" s="1"/>
  <c r="F1989" i="5" a="1"/>
  <c r="F1989" i="5" s="1"/>
  <c r="F1990" i="5" a="1"/>
  <c r="F1990" i="5"/>
  <c r="F1991" i="5" a="1"/>
  <c r="F1991" i="5" s="1"/>
  <c r="F1992" i="5" a="1"/>
  <c r="F1992" i="5"/>
  <c r="F1993" i="5" a="1"/>
  <c r="F1993" i="5" s="1"/>
  <c r="F1994" i="5" a="1"/>
  <c r="F1994" i="5"/>
  <c r="F1995" i="5" a="1"/>
  <c r="F1995" i="5" s="1"/>
  <c r="F1996" i="5" a="1"/>
  <c r="F1996" i="5" s="1"/>
  <c r="F1997" i="5" a="1"/>
  <c r="F1997" i="5" s="1"/>
  <c r="F1998" i="5" a="1"/>
  <c r="F1998" i="5" s="1"/>
  <c r="F1999" i="5" a="1"/>
  <c r="F1999" i="5" s="1"/>
  <c r="F2000" i="5" a="1"/>
  <c r="F2000" i="5"/>
  <c r="F2001" i="5" a="1"/>
  <c r="F2001" i="5"/>
  <c r="F2002" i="5" a="1"/>
  <c r="F2002" i="5" s="1"/>
  <c r="F2003" i="5" a="1"/>
  <c r="F2003" i="5" s="1"/>
  <c r="F2004" i="5" a="1"/>
  <c r="F2004" i="5"/>
  <c r="F2005" i="5" a="1"/>
  <c r="F2005" i="5"/>
  <c r="F2006" i="5" a="1"/>
  <c r="F2006" i="5" s="1"/>
  <c r="F2007" i="5" a="1"/>
  <c r="F2007" i="5"/>
  <c r="F2008" i="5" a="1"/>
  <c r="F2008" i="5" s="1"/>
  <c r="F2009" i="5" a="1"/>
  <c r="F2009" i="5"/>
  <c r="F2010" i="5" a="1"/>
  <c r="F2010" i="5" s="1"/>
  <c r="F2011" i="5" a="1"/>
  <c r="F2011" i="5" s="1"/>
  <c r="F2012" i="5" a="1"/>
  <c r="F2012" i="5" s="1"/>
  <c r="F2013" i="5" a="1"/>
  <c r="F2013" i="5" s="1"/>
  <c r="F2014" i="5" a="1"/>
  <c r="F2014" i="5"/>
  <c r="F2015" i="5" a="1"/>
  <c r="F2015" i="5" s="1"/>
  <c r="F2016" i="5" a="1"/>
  <c r="F2016" i="5"/>
  <c r="F2017" i="5" a="1"/>
  <c r="F2017" i="5" s="1"/>
  <c r="F2018" i="5" a="1"/>
  <c r="F2018" i="5"/>
  <c r="F2019" i="5" a="1"/>
  <c r="F2019" i="5" s="1"/>
  <c r="F2020" i="5" a="1"/>
  <c r="F2020" i="5"/>
  <c r="F2021" i="5" a="1"/>
  <c r="F2021" i="5"/>
  <c r="F2022" i="5" a="1"/>
  <c r="F2022" i="5"/>
  <c r="F2023" i="5" a="1"/>
  <c r="F2023" i="5" s="1"/>
  <c r="F2024" i="5" a="1"/>
  <c r="F2024" i="5"/>
  <c r="F2025" i="5" a="1"/>
  <c r="F2025" i="5"/>
  <c r="F2026" i="5" a="1"/>
  <c r="F2026" i="5"/>
  <c r="F2027" i="5" a="1"/>
  <c r="F2027" i="5" s="1"/>
  <c r="F2028" i="5" a="1"/>
  <c r="F2028" i="5" s="1"/>
  <c r="F2029" i="5" a="1"/>
  <c r="F2029" i="5" s="1"/>
  <c r="F2030" i="5" a="1"/>
  <c r="F2030" i="5" s="1"/>
  <c r="F2031" i="5" a="1"/>
  <c r="F2031" i="5"/>
  <c r="F2032" i="5" a="1"/>
  <c r="F2032" i="5" s="1"/>
  <c r="F2033" i="5" a="1"/>
  <c r="F2033" i="5"/>
  <c r="F2034" i="5" a="1"/>
  <c r="F2034" i="5" s="1"/>
  <c r="F2035" i="5" a="1"/>
  <c r="F2035" i="5" s="1"/>
  <c r="F2036" i="5" a="1"/>
  <c r="F2036" i="5" s="1"/>
  <c r="F2037" i="5" a="1"/>
  <c r="F2037" i="5"/>
  <c r="F2038" i="5" a="1"/>
  <c r="F2038" i="5"/>
  <c r="F2039" i="5" a="1"/>
  <c r="F2039" i="5" s="1"/>
  <c r="F2040" i="5" a="1"/>
  <c r="F2040" i="5" s="1"/>
  <c r="F2041" i="5" a="1"/>
  <c r="F2041" i="5"/>
  <c r="F2042" i="5" a="1"/>
  <c r="F2042" i="5"/>
  <c r="F2043" i="5" a="1"/>
  <c r="F2043" i="5" s="1"/>
  <c r="F2044" i="5" a="1"/>
  <c r="F2044" i="5"/>
  <c r="F2045" i="5" a="1"/>
  <c r="F2045" i="5" s="1"/>
  <c r="F2046" i="5" a="1"/>
  <c r="F2046" i="5" s="1"/>
  <c r="F2047" i="5" a="1"/>
  <c r="F2047" i="5" s="1"/>
  <c r="F2048" i="5" a="1"/>
  <c r="F2048" i="5"/>
  <c r="F2049" i="5" a="1"/>
  <c r="F2049" i="5" s="1"/>
  <c r="F2050" i="5" a="1"/>
  <c r="F2050" i="5"/>
  <c r="F2051" i="5" a="1"/>
  <c r="F2051" i="5" s="1"/>
  <c r="F2052" i="5" a="1"/>
  <c r="F2052" i="5"/>
  <c r="F2053" i="5" a="1"/>
  <c r="F2053" i="5" s="1"/>
  <c r="F2054" i="5" a="1"/>
  <c r="F2054" i="5"/>
  <c r="F2055" i="5" a="1"/>
  <c r="F2055" i="5"/>
  <c r="F2056" i="5" a="1"/>
  <c r="F2056" i="5" s="1"/>
  <c r="F2057" i="5" a="1"/>
  <c r="F2057" i="5" s="1"/>
  <c r="F2058" i="5" a="1"/>
  <c r="F2058" i="5"/>
  <c r="F2059" i="5" a="1"/>
  <c r="F2059" i="5" s="1"/>
  <c r="F2060" i="5" a="1"/>
  <c r="F2060" i="5" s="1"/>
  <c r="F2061" i="5" a="1"/>
  <c r="F2061" i="5"/>
  <c r="F2062" i="5" a="1"/>
  <c r="F2062" i="5" s="1"/>
  <c r="F2063" i="5" a="1"/>
  <c r="F2063" i="5" s="1"/>
  <c r="F2064" i="5" a="1"/>
  <c r="F2064" i="5" s="1"/>
  <c r="F2065" i="5" a="1"/>
  <c r="F2065" i="5"/>
  <c r="F2066" i="5" a="1"/>
  <c r="F2066" i="5" s="1"/>
  <c r="F2067" i="5" a="1"/>
  <c r="F2067" i="5" s="1"/>
  <c r="F2068" i="5" a="1"/>
  <c r="F2068" i="5" s="1"/>
  <c r="F2069" i="5" a="1"/>
  <c r="F2069" i="5"/>
  <c r="F2070" i="5" a="1"/>
  <c r="F2070" i="5" s="1"/>
  <c r="F2071" i="5" a="1"/>
  <c r="F2071" i="5"/>
  <c r="F2072" i="5" a="1"/>
  <c r="F2072" i="5"/>
  <c r="F2073" i="5" a="1"/>
  <c r="F2073" i="5" s="1"/>
  <c r="F2074" i="5" a="1"/>
  <c r="F2074" i="5" s="1"/>
  <c r="F2075" i="5" a="1"/>
  <c r="F2075" i="5" s="1"/>
  <c r="F2076" i="5" a="1"/>
  <c r="F2076" i="5"/>
  <c r="F2077" i="5" a="1"/>
  <c r="F2077" i="5" s="1"/>
  <c r="F2078" i="5" a="1"/>
  <c r="F2078" i="5"/>
  <c r="F2079" i="5" a="1"/>
  <c r="F2079" i="5" s="1"/>
  <c r="F2080" i="5" a="1"/>
  <c r="F2080" i="5" s="1"/>
  <c r="F2081" i="5" a="1"/>
  <c r="F2081" i="5" s="1"/>
  <c r="F2082" i="5" a="1"/>
  <c r="F2082" i="5"/>
  <c r="F2083" i="5" a="1"/>
  <c r="F2083" i="5" s="1"/>
  <c r="F2084" i="5" a="1"/>
  <c r="F2084" i="5"/>
  <c r="F2085" i="5" a="1"/>
  <c r="F2085" i="5" s="1"/>
  <c r="F2086" i="5" a="1"/>
  <c r="F2086" i="5"/>
  <c r="F2087" i="5" a="1"/>
  <c r="F2087" i="5" s="1"/>
  <c r="F2088" i="5" a="1"/>
  <c r="F2088" i="5"/>
  <c r="F2089" i="5" a="1"/>
  <c r="F2089" i="5"/>
  <c r="F2090" i="5" a="1"/>
  <c r="F2090" i="5" s="1"/>
  <c r="F2091" i="5" a="1"/>
  <c r="F2091" i="5" s="1"/>
  <c r="F2092" i="5" a="1"/>
  <c r="F2092" i="5" s="1"/>
  <c r="F2093" i="5" a="1"/>
  <c r="F2093" i="5"/>
  <c r="F2094" i="5" a="1"/>
  <c r="F2094" i="5" s="1"/>
  <c r="F2095" i="5" a="1"/>
  <c r="F2095" i="5"/>
  <c r="F2096" i="5" a="1"/>
  <c r="F2096" i="5" s="1"/>
  <c r="F2097" i="5" a="1"/>
  <c r="F2097" i="5" s="1"/>
  <c r="F2098" i="5" a="1"/>
  <c r="F2098" i="5" s="1"/>
  <c r="F2099" i="5" a="1"/>
  <c r="F2099" i="5" s="1"/>
  <c r="F2100" i="5" a="1"/>
  <c r="F2100" i="5" s="1"/>
  <c r="F2101" i="5" a="1"/>
  <c r="F2101" i="5" s="1"/>
  <c r="F2102" i="5" a="1"/>
  <c r="F2102" i="5" s="1"/>
  <c r="F2103" i="5" a="1"/>
  <c r="F2103" i="5"/>
  <c r="F2104" i="5" a="1"/>
  <c r="F2104" i="5" s="1"/>
  <c r="F2105" i="5" a="1"/>
  <c r="F2105" i="5"/>
  <c r="F2106" i="5" a="1"/>
  <c r="F2106" i="5"/>
  <c r="F2107" i="5" a="1"/>
  <c r="F2107" i="5" s="1"/>
  <c r="F2108" i="5" a="1"/>
  <c r="F2108" i="5"/>
  <c r="F2109" i="5" a="1"/>
  <c r="F2109" i="5" s="1"/>
  <c r="F2110" i="5" a="1"/>
  <c r="F2110" i="5"/>
  <c r="F2111" i="5" a="1"/>
  <c r="F2111" i="5" s="1"/>
  <c r="F2112" i="5" a="1"/>
  <c r="F2112" i="5"/>
  <c r="F2113" i="5" a="1"/>
  <c r="F2113" i="5" s="1"/>
  <c r="F2114" i="5" a="1"/>
  <c r="F2114" i="5" s="1"/>
  <c r="F2115" i="5" a="1"/>
  <c r="F2115" i="5" s="1"/>
  <c r="F2116" i="5" a="1"/>
  <c r="F2116" i="5" s="1"/>
  <c r="F2117" i="5" a="1"/>
  <c r="F2117" i="5" s="1"/>
  <c r="F2118" i="5" a="1"/>
  <c r="F2118" i="5"/>
  <c r="F2119" i="5" a="1"/>
  <c r="F2119" i="5" s="1"/>
  <c r="F2120" i="5" a="1"/>
  <c r="F2120" i="5"/>
  <c r="F2121" i="5" a="1"/>
  <c r="F2121" i="5" s="1"/>
  <c r="F2122" i="5" a="1"/>
  <c r="F2122" i="5"/>
  <c r="F2123" i="5" a="1"/>
  <c r="F2123" i="5" s="1"/>
  <c r="F2124" i="5" a="1"/>
  <c r="F2124" i="5" s="1"/>
  <c r="F2125" i="5" a="1"/>
  <c r="F2125" i="5"/>
  <c r="F2126" i="5" a="1"/>
  <c r="F2126" i="5" s="1"/>
  <c r="F2127" i="5" a="1"/>
  <c r="F2127" i="5"/>
  <c r="F2128" i="5" a="1"/>
  <c r="F2128" i="5" s="1"/>
  <c r="F2129" i="5" a="1"/>
  <c r="F2129" i="5"/>
  <c r="F2130" i="5" a="1"/>
  <c r="F2130" i="5" s="1"/>
  <c r="F2131" i="5" a="1"/>
  <c r="F2131" i="5" s="1"/>
  <c r="F2132" i="5" a="1"/>
  <c r="F2132" i="5"/>
  <c r="F2133" i="5" a="1"/>
  <c r="F2133" i="5" s="1"/>
  <c r="F2134" i="5" a="1"/>
  <c r="F2134" i="5" s="1"/>
  <c r="F2135" i="5" a="1"/>
  <c r="F2135" i="5"/>
  <c r="F2136" i="5" a="1"/>
  <c r="F2136" i="5" s="1"/>
  <c r="F2137" i="5" a="1"/>
  <c r="F2137" i="5"/>
  <c r="F2138" i="5" a="1"/>
  <c r="F2138" i="5" s="1"/>
  <c r="F2139" i="5" a="1"/>
  <c r="F2139" i="5" s="1"/>
  <c r="F2140" i="5" a="1"/>
  <c r="F2140" i="5" s="1"/>
  <c r="F2141" i="5" a="1"/>
  <c r="F2141" i="5" s="1"/>
  <c r="F2142" i="5" a="1"/>
  <c r="F2142" i="5"/>
  <c r="F2143" i="5" a="1"/>
  <c r="F2143" i="5" s="1"/>
  <c r="F2144" i="5" a="1"/>
  <c r="F2144" i="5"/>
  <c r="F2145" i="5" a="1"/>
  <c r="F2145" i="5" s="1"/>
  <c r="F2146" i="5" a="1"/>
  <c r="F2146" i="5"/>
  <c r="F2147" i="5" a="1"/>
  <c r="F2147" i="5" s="1"/>
  <c r="F2148" i="5" a="1"/>
  <c r="F2148" i="5"/>
  <c r="F2149" i="5" a="1"/>
  <c r="F2149" i="5"/>
  <c r="F2150" i="5" a="1"/>
  <c r="F2150" i="5" s="1"/>
  <c r="F2151" i="5" a="1"/>
  <c r="F2151" i="5" s="1"/>
  <c r="F2152" i="5" a="1"/>
  <c r="F2152" i="5" s="1"/>
  <c r="F2153" i="5" a="1"/>
  <c r="F2153" i="5" s="1"/>
  <c r="F2154" i="5" a="1"/>
  <c r="F2154" i="5"/>
  <c r="F2155" i="5" a="1"/>
  <c r="F2155" i="5" s="1"/>
  <c r="F2156" i="5" a="1"/>
  <c r="F2156" i="5" s="1"/>
  <c r="F2157" i="5" a="1"/>
  <c r="F2157" i="5" s="1"/>
  <c r="F2158" i="5" a="1"/>
  <c r="F2158" i="5" s="1"/>
  <c r="F2159" i="5" a="1"/>
  <c r="F2159" i="5"/>
  <c r="F2160" i="5" a="1"/>
  <c r="F2160" i="5" s="1"/>
  <c r="F2161" i="5" a="1"/>
  <c r="F2161" i="5"/>
  <c r="F2162" i="5" a="1"/>
  <c r="F2162" i="5" s="1"/>
  <c r="F2163" i="5" a="1"/>
  <c r="F2163" i="5" s="1"/>
  <c r="F2164" i="5" a="1"/>
  <c r="F2164" i="5" s="1"/>
  <c r="F2165" i="5" a="1"/>
  <c r="F2165" i="5"/>
  <c r="F2166" i="5" a="1"/>
  <c r="F2166" i="5"/>
  <c r="F2167" i="5" a="1"/>
  <c r="F2167" i="5" s="1"/>
  <c r="F2168" i="5" a="1"/>
  <c r="F2168" i="5" s="1"/>
  <c r="F2169" i="5" a="1"/>
  <c r="F2169" i="5" s="1"/>
  <c r="F2170" i="5" a="1"/>
  <c r="F2170" i="5" s="1"/>
  <c r="F2171" i="5" a="1"/>
  <c r="F2171" i="5" s="1"/>
  <c r="F2172" i="5" a="1"/>
  <c r="F2172" i="5"/>
  <c r="F2173" i="5" a="1"/>
  <c r="F2173" i="5" s="1"/>
  <c r="F2174" i="5" a="1"/>
  <c r="F2174" i="5" s="1"/>
  <c r="F2175" i="5" a="1"/>
  <c r="F2175" i="5" s="1"/>
  <c r="F2176" i="5" a="1"/>
  <c r="F2176" i="5"/>
  <c r="F2177" i="5" a="1"/>
  <c r="F2177" i="5" s="1"/>
  <c r="F2178" i="5" a="1"/>
  <c r="F2178" i="5"/>
  <c r="F2179" i="5" a="1"/>
  <c r="F2179" i="5" s="1"/>
  <c r="F2180" i="5" a="1"/>
  <c r="F2180" i="5"/>
  <c r="F2181" i="5" a="1"/>
  <c r="F2181" i="5" s="1"/>
  <c r="F2182" i="5" a="1"/>
  <c r="F2182" i="5"/>
  <c r="F2183" i="5" a="1"/>
  <c r="F2183" i="5"/>
  <c r="F2184" i="5" a="1"/>
  <c r="F2184" i="5" s="1"/>
  <c r="F2185" i="5" a="1"/>
  <c r="F2185" i="5" s="1"/>
  <c r="F2186" i="5" a="1"/>
  <c r="F2186" i="5" s="1"/>
  <c r="F2187" i="5" a="1"/>
  <c r="F2187" i="5" s="1"/>
  <c r="F2188" i="5" a="1"/>
  <c r="F2188" i="5" s="1"/>
  <c r="F2189" i="5" a="1"/>
  <c r="F2189" i="5"/>
  <c r="F2190" i="5" a="1"/>
  <c r="F2190" i="5" s="1"/>
  <c r="F2191" i="5" a="1"/>
  <c r="F2191" i="5" s="1"/>
  <c r="F2192" i="5" a="1"/>
  <c r="F2192" i="5" s="1"/>
  <c r="F2193" i="5" a="1"/>
  <c r="F2193" i="5"/>
  <c r="F2194" i="5" a="1"/>
  <c r="F2194" i="5" s="1"/>
  <c r="F2195" i="5" a="1"/>
  <c r="F2195" i="5" s="1"/>
  <c r="F2196" i="5" a="1"/>
  <c r="F2196" i="5" s="1"/>
  <c r="F2197" i="5" a="1"/>
  <c r="F2197" i="5"/>
  <c r="F2198" i="5" a="1"/>
  <c r="F2198" i="5" s="1"/>
  <c r="F2199" i="5" a="1"/>
  <c r="F2199" i="5"/>
  <c r="F2200" i="5" a="1"/>
  <c r="F2200" i="5"/>
  <c r="F2201" i="5" a="1"/>
  <c r="F2201" i="5" s="1"/>
  <c r="F2202" i="5" a="1"/>
  <c r="F2202" i="5" s="1"/>
  <c r="F2203" i="5" a="1"/>
  <c r="F2203" i="5" s="1"/>
  <c r="F2204" i="5" a="1"/>
  <c r="F2204" i="5" s="1"/>
  <c r="F2205" i="5" a="1"/>
  <c r="F2205" i="5"/>
  <c r="F2206" i="5" a="1"/>
  <c r="F2206" i="5"/>
  <c r="F2207" i="5" a="1"/>
  <c r="F2207" i="5" s="1"/>
  <c r="F2208" i="5" a="1"/>
  <c r="F2208" i="5" s="1"/>
  <c r="F2209" i="5" a="1"/>
  <c r="F2209" i="5" s="1"/>
  <c r="F2210" i="5" a="1"/>
  <c r="F2210" i="5"/>
  <c r="F2211" i="5" a="1"/>
  <c r="F2211" i="5" s="1"/>
  <c r="F2212" i="5" a="1"/>
  <c r="F2212" i="5" s="1"/>
  <c r="F2213" i="5" a="1"/>
  <c r="F2213" i="5" s="1"/>
  <c r="F2214" i="5" a="1"/>
  <c r="F2214" i="5"/>
  <c r="F2215" i="5" a="1"/>
  <c r="F2215" i="5" s="1"/>
  <c r="F2216" i="5" a="1"/>
  <c r="F2216" i="5"/>
  <c r="F2217" i="5" a="1"/>
  <c r="F2217" i="5"/>
  <c r="F2218" i="5" a="1"/>
  <c r="F2218" i="5"/>
  <c r="F2219" i="5" a="1"/>
  <c r="F2219" i="5" s="1"/>
  <c r="F2220" i="5" a="1"/>
  <c r="F2220" i="5" s="1"/>
  <c r="F2221" i="5" a="1"/>
  <c r="F2221" i="5" s="1"/>
  <c r="F2222" i="5" a="1"/>
  <c r="F2222" i="5" s="1"/>
  <c r="F2223" i="5" a="1"/>
  <c r="F2223" i="5"/>
  <c r="F2224" i="5" a="1"/>
  <c r="F2224" i="5" s="1"/>
  <c r="F2225" i="5" a="1"/>
  <c r="F2225" i="5" s="1"/>
  <c r="F2226" i="5" a="1"/>
  <c r="F2226" i="5" s="1"/>
  <c r="F2227" i="5" a="1"/>
  <c r="F2227" i="5" s="1"/>
  <c r="F2228" i="5" a="1"/>
  <c r="F2228" i="5" s="1"/>
  <c r="F2229" i="5" a="1"/>
  <c r="F2229" i="5"/>
  <c r="F2230" i="5" a="1"/>
  <c r="F2230" i="5"/>
  <c r="F2231" i="5" a="1"/>
  <c r="F2231" i="5"/>
  <c r="F2232" i="5" a="1"/>
  <c r="F2232" i="5" s="1"/>
  <c r="F2233" i="5" a="1"/>
  <c r="F2233" i="5"/>
  <c r="F2234" i="5" a="1"/>
  <c r="F2234" i="5"/>
  <c r="F2235" i="5" a="1"/>
  <c r="F2235" i="5" s="1"/>
  <c r="F2236" i="5" a="1"/>
  <c r="F2236" i="5"/>
  <c r="F2237" i="5" a="1"/>
  <c r="F2237" i="5" s="1"/>
  <c r="F2238" i="5" a="1"/>
  <c r="F2238" i="5" s="1"/>
  <c r="F2239" i="5" a="1"/>
  <c r="F2239" i="5" s="1"/>
  <c r="F2240" i="5" a="1"/>
  <c r="F2240" i="5"/>
  <c r="F2241" i="5" a="1"/>
  <c r="F2241" i="5" s="1"/>
  <c r="F2242" i="5" a="1"/>
  <c r="F2242" i="5" s="1"/>
  <c r="F2243" i="5" a="1"/>
  <c r="F2243" i="5" s="1"/>
  <c r="F2244" i="5" a="1"/>
  <c r="F2244" i="5" s="1"/>
  <c r="F2245" i="5" a="1"/>
  <c r="F2245" i="5" s="1"/>
  <c r="F2246" i="5" a="1"/>
  <c r="F2246" i="5"/>
  <c r="F2247" i="5" a="1"/>
  <c r="F2247" i="5"/>
  <c r="F2248" i="5" a="1"/>
  <c r="F2248" i="5"/>
  <c r="F2249" i="5" a="1"/>
  <c r="F2249" i="5" s="1"/>
  <c r="F2250" i="5" a="1"/>
  <c r="F2250" i="5"/>
  <c r="F2251" i="5" a="1"/>
  <c r="F2251" i="5"/>
  <c r="F2252" i="5" a="1"/>
  <c r="F2252" i="5" s="1"/>
  <c r="F2253" i="5" a="1"/>
  <c r="F2253" i="5" s="1"/>
  <c r="F2254" i="5" a="1"/>
  <c r="F2254" i="5" s="1"/>
  <c r="F2255" i="5" a="1"/>
  <c r="F2255" i="5"/>
  <c r="F2256" i="5" a="1"/>
  <c r="F2256" i="5"/>
  <c r="F2257" i="5" a="1"/>
  <c r="F2257" i="5" s="1"/>
  <c r="F2258" i="5" a="1"/>
  <c r="F2258" i="5"/>
  <c r="F2259" i="5" a="1"/>
  <c r="F2259" i="5"/>
  <c r="F2260" i="5" a="1"/>
  <c r="F2260" i="5" s="1"/>
  <c r="F2261" i="5" a="1"/>
  <c r="F2261" i="5" s="1"/>
  <c r="F2262" i="5" a="1"/>
  <c r="F2262" i="5" s="1"/>
  <c r="F2263" i="5" a="1"/>
  <c r="F2263" i="5" s="1"/>
  <c r="F2264" i="5" a="1"/>
  <c r="F2264" i="5"/>
  <c r="F2265" i="5" a="1"/>
  <c r="F2265" i="5" s="1"/>
  <c r="F2266" i="5" a="1"/>
  <c r="F2266" i="5"/>
  <c r="F2267" i="5" a="1"/>
  <c r="F2267" i="5"/>
  <c r="F2268" i="5" a="1"/>
  <c r="F2268" i="5" s="1"/>
  <c r="F2269" i="5" a="1"/>
  <c r="F2269" i="5" s="1"/>
  <c r="F2270" i="5" a="1"/>
  <c r="F2270" i="5" s="1"/>
  <c r="F2271" i="5" a="1"/>
  <c r="F2271" i="5" s="1"/>
  <c r="F2272" i="5" a="1"/>
  <c r="F2272" i="5"/>
  <c r="F2273" i="5" a="1"/>
  <c r="F2273" i="5" s="1"/>
  <c r="F2274" i="5" a="1"/>
  <c r="F2274" i="5"/>
  <c r="F2275" i="5" a="1"/>
  <c r="F2275" i="5"/>
  <c r="F2276" i="5" a="1"/>
  <c r="F2276" i="5" s="1"/>
  <c r="F2277" i="5" a="1"/>
  <c r="F2277" i="5" s="1"/>
  <c r="F2278" i="5" a="1"/>
  <c r="F2278" i="5" s="1"/>
  <c r="F2279" i="5" a="1"/>
  <c r="F2279" i="5" s="1"/>
  <c r="F2280" i="5" a="1"/>
  <c r="F2280" i="5"/>
  <c r="F2281" i="5" a="1"/>
  <c r="F2281" i="5" s="1"/>
  <c r="F2282" i="5" a="1"/>
  <c r="F2282" i="5"/>
  <c r="F2283" i="5" a="1"/>
  <c r="F2283" i="5"/>
  <c r="F2284" i="5" a="1"/>
  <c r="F2284" i="5" s="1"/>
  <c r="F2285" i="5" a="1"/>
  <c r="F2285" i="5" s="1"/>
  <c r="F2286" i="5" a="1"/>
  <c r="F2286" i="5" s="1"/>
  <c r="F2287" i="5" a="1"/>
  <c r="F2287" i="5" s="1"/>
  <c r="F2288" i="5" a="1"/>
  <c r="F2288" i="5"/>
  <c r="F2289" i="5" a="1"/>
  <c r="F2289" i="5" s="1"/>
  <c r="F2290" i="5" a="1"/>
  <c r="F2290" i="5"/>
  <c r="F2291" i="5" a="1"/>
  <c r="F2291" i="5"/>
  <c r="F2292" i="5" a="1"/>
  <c r="F2292" i="5" s="1"/>
  <c r="F2293" i="5" a="1"/>
  <c r="F2293" i="5" s="1"/>
  <c r="F2294" i="5" a="1"/>
  <c r="F2294" i="5" s="1"/>
  <c r="F2295" i="5" a="1"/>
  <c r="F2295" i="5" s="1"/>
  <c r="F2296" i="5" a="1"/>
  <c r="F2296" i="5"/>
  <c r="F2297" i="5" a="1"/>
  <c r="F2297" i="5" s="1"/>
  <c r="F2298" i="5" a="1"/>
  <c r="F2298" i="5"/>
  <c r="F2299" i="5" a="1"/>
  <c r="F2299" i="5"/>
  <c r="F2300" i="5" a="1"/>
  <c r="F2300" i="5" s="1"/>
  <c r="F2301" i="5" a="1"/>
  <c r="F2301" i="5" s="1"/>
  <c r="F2302" i="5" a="1"/>
  <c r="F2302" i="5" s="1"/>
  <c r="F2303" i="5" a="1"/>
  <c r="F2303" i="5" s="1"/>
  <c r="F2304" i="5" a="1"/>
  <c r="F2304" i="5"/>
  <c r="F2305" i="5" a="1"/>
  <c r="F2305" i="5" s="1"/>
  <c r="F2306" i="5" a="1"/>
  <c r="F2306" i="5"/>
  <c r="F2307" i="5" a="1"/>
  <c r="F2307" i="5"/>
  <c r="F2308" i="5" a="1"/>
  <c r="F2308" i="5" s="1"/>
  <c r="F2309" i="5" a="1"/>
  <c r="F2309" i="5" s="1"/>
  <c r="F2310" i="5" a="1"/>
  <c r="F2310" i="5" s="1"/>
  <c r="F2311" i="5" a="1"/>
  <c r="F2311" i="5" s="1"/>
  <c r="F2312" i="5" a="1"/>
  <c r="F2312" i="5"/>
  <c r="F2313" i="5" a="1"/>
  <c r="F2313" i="5" s="1"/>
  <c r="F2314" i="5" a="1"/>
  <c r="F2314" i="5"/>
  <c r="F2315" i="5" a="1"/>
  <c r="F2315" i="5"/>
  <c r="F2316" i="5" a="1"/>
  <c r="F2316" i="5" s="1"/>
  <c r="F2317" i="5" a="1"/>
  <c r="F2317" i="5" s="1"/>
  <c r="F2318" i="5" a="1"/>
  <c r="F2318" i="5" s="1"/>
  <c r="F2319" i="5" a="1"/>
  <c r="F2319" i="5" s="1"/>
  <c r="F2320" i="5" a="1"/>
  <c r="F2320" i="5"/>
  <c r="F2321" i="5" a="1"/>
  <c r="F2321" i="5" s="1"/>
  <c r="F2322" i="5" a="1"/>
  <c r="F2322" i="5"/>
  <c r="F2323" i="5" a="1"/>
  <c r="F2323" i="5"/>
  <c r="F2324" i="5" a="1"/>
  <c r="F2324" i="5" s="1"/>
  <c r="F2325" i="5" a="1"/>
  <c r="F2325" i="5" s="1"/>
  <c r="F2326" i="5" a="1"/>
  <c r="F2326" i="5" s="1"/>
  <c r="F2327" i="5" a="1"/>
  <c r="F2327" i="5" s="1"/>
  <c r="F2328" i="5" a="1"/>
  <c r="F2328" i="5"/>
  <c r="F2329" i="5" a="1"/>
  <c r="F2329" i="5" s="1"/>
  <c r="F2330" i="5" a="1"/>
  <c r="F2330" i="5"/>
  <c r="F2331" i="5" a="1"/>
  <c r="F2331" i="5"/>
  <c r="F2332" i="5" a="1"/>
  <c r="F2332" i="5" s="1"/>
  <c r="F2333" i="5" a="1"/>
  <c r="F2333" i="5" s="1"/>
  <c r="F2334" i="5" a="1"/>
  <c r="F2334" i="5" s="1"/>
  <c r="F2335" i="5" a="1"/>
  <c r="F2335" i="5" s="1"/>
  <c r="F2336" i="5" a="1"/>
  <c r="F2336" i="5"/>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Q2" i="5" a="1"/>
  <c r="Q2" i="5" s="1"/>
  <c r="Q3" i="5" a="1"/>
  <c r="Q3" i="5" s="1"/>
  <c r="Q4" i="5" a="1"/>
  <c r="Q4" i="5" s="1"/>
  <c r="Q5" i="5" a="1"/>
  <c r="Q5" i="5" s="1"/>
  <c r="Q6" i="5" a="1"/>
  <c r="Q6" i="5" s="1"/>
  <c r="Q7" i="5" a="1"/>
  <c r="Q7" i="5" s="1"/>
  <c r="Q8" i="5" a="1"/>
  <c r="Q8" i="5" s="1"/>
  <c r="Q9" i="5" a="1"/>
  <c r="Q9" i="5"/>
  <c r="Q10" i="5" a="1"/>
  <c r="Q10" i="5" s="1"/>
  <c r="Q11" i="5" a="1"/>
  <c r="Q11" i="5" s="1"/>
  <c r="Q12" i="5" a="1"/>
  <c r="Q12" i="5" s="1"/>
  <c r="Q13" i="5" a="1"/>
  <c r="Q13" i="5" s="1"/>
  <c r="Q14" i="5" a="1"/>
  <c r="Q14" i="5" s="1"/>
  <c r="Q15" i="5" a="1"/>
  <c r="Q15" i="5" s="1"/>
  <c r="Q16" i="5" a="1"/>
  <c r="Q16" i="5" s="1"/>
  <c r="Q17" i="5" a="1"/>
  <c r="Q17" i="5" s="1"/>
  <c r="Q18" i="5" a="1"/>
  <c r="Q18" i="5" s="1"/>
  <c r="Q19" i="5" a="1"/>
  <c r="Q19" i="5" s="1"/>
  <c r="Q20" i="5" a="1"/>
  <c r="Q20" i="5" s="1"/>
  <c r="Q21" i="5" a="1"/>
  <c r="Q21" i="5" s="1"/>
  <c r="Q22" i="5" a="1"/>
  <c r="Q22" i="5" s="1"/>
  <c r="Q23" i="5" a="1"/>
  <c r="Q23" i="5" s="1"/>
  <c r="Q24" i="5" a="1"/>
  <c r="Q24" i="5" s="1"/>
  <c r="Q25" i="5" a="1"/>
  <c r="Q25" i="5" s="1"/>
  <c r="Q26" i="5" a="1"/>
  <c r="Q26" i="5" s="1"/>
  <c r="Q27" i="5" a="1"/>
  <c r="Q27" i="5" s="1"/>
  <c r="Q28" i="5" a="1"/>
  <c r="Q28" i="5" s="1"/>
  <c r="Q29" i="5" a="1"/>
  <c r="Q29" i="5" s="1"/>
  <c r="Q30" i="5" a="1"/>
  <c r="Q30" i="5" s="1"/>
  <c r="Q31" i="5" a="1"/>
  <c r="Q31" i="5" s="1"/>
  <c r="Q32" i="5" a="1"/>
  <c r="Q32" i="5" s="1"/>
  <c r="Q33" i="5" a="1"/>
  <c r="Q33" i="5" s="1"/>
  <c r="Q34" i="5" a="1"/>
  <c r="Q34" i="5" s="1"/>
  <c r="Q35" i="5" a="1"/>
  <c r="Q35" i="5" s="1"/>
  <c r="Q36" i="5" a="1"/>
  <c r="Q36" i="5" s="1"/>
  <c r="Q37" i="5" a="1"/>
  <c r="Q37" i="5" s="1"/>
  <c r="Q38" i="5" a="1"/>
  <c r="Q38" i="5" s="1"/>
  <c r="Q39" i="5" a="1"/>
  <c r="Q39" i="5" s="1"/>
  <c r="Q40" i="5" a="1"/>
  <c r="Q40" i="5" s="1"/>
  <c r="Q41" i="5" a="1"/>
  <c r="Q41" i="5" s="1"/>
  <c r="Q42" i="5" a="1"/>
  <c r="Q42" i="5" s="1"/>
  <c r="Q43" i="5" a="1"/>
  <c r="Q43" i="5" s="1"/>
  <c r="Q44" i="5" a="1"/>
  <c r="Q44" i="5" s="1"/>
  <c r="Q45" i="5" a="1"/>
  <c r="Q45" i="5" s="1"/>
  <c r="Q46" i="5" a="1"/>
  <c r="Q46" i="5" s="1"/>
  <c r="Q47" i="5" a="1"/>
  <c r="Q47" i="5" s="1"/>
  <c r="Q48" i="5" a="1"/>
  <c r="Q48" i="5" s="1"/>
  <c r="Q49" i="5" a="1"/>
  <c r="Q49" i="5" s="1"/>
  <c r="Q50" i="5" a="1"/>
  <c r="Q50" i="5" s="1"/>
  <c r="Q51" i="5" a="1"/>
  <c r="Q51" i="5" s="1"/>
  <c r="Q52" i="5" a="1"/>
  <c r="Q52" i="5" s="1"/>
  <c r="Q53" i="5" a="1"/>
  <c r="Q53" i="5" s="1"/>
  <c r="Q54" i="5" a="1"/>
  <c r="Q54" i="5" s="1"/>
  <c r="Q55" i="5" a="1"/>
  <c r="Q55" i="5" s="1"/>
  <c r="Q56" i="5" a="1"/>
  <c r="Q56" i="5" s="1"/>
  <c r="Q57" i="5" a="1"/>
  <c r="Q57" i="5" s="1"/>
  <c r="Q58" i="5" a="1"/>
  <c r="Q58" i="5" s="1"/>
  <c r="Q59" i="5" a="1"/>
  <c r="Q59" i="5" s="1"/>
  <c r="Q60" i="5" a="1"/>
  <c r="Q60" i="5" s="1"/>
  <c r="Q61" i="5" a="1"/>
  <c r="Q61" i="5" s="1"/>
  <c r="Q62" i="5" a="1"/>
  <c r="Q62" i="5" s="1"/>
  <c r="Q63" i="5" a="1"/>
  <c r="Q63" i="5" s="1"/>
  <c r="Q64" i="5" a="1"/>
  <c r="Q64" i="5" s="1"/>
  <c r="Q65" i="5" a="1"/>
  <c r="Q65" i="5" s="1"/>
  <c r="Q66" i="5" a="1"/>
  <c r="Q66" i="5" s="1"/>
  <c r="Q67" i="5" a="1"/>
  <c r="Q67" i="5" s="1"/>
  <c r="Q68" i="5" a="1"/>
  <c r="Q68" i="5" s="1"/>
  <c r="Q69" i="5" a="1"/>
  <c r="Q69" i="5" s="1"/>
  <c r="Q70" i="5" a="1"/>
  <c r="Q70" i="5" s="1"/>
  <c r="Q71" i="5" a="1"/>
  <c r="Q71" i="5" s="1"/>
  <c r="Q72" i="5" a="1"/>
  <c r="Q72" i="5" s="1"/>
  <c r="Q73" i="5" a="1"/>
  <c r="Q73" i="5" s="1"/>
  <c r="Q74" i="5" a="1"/>
  <c r="Q74" i="5" s="1"/>
  <c r="Q75" i="5" a="1"/>
  <c r="Q75" i="5" s="1"/>
  <c r="Q76" i="5" a="1"/>
  <c r="Q76" i="5" s="1"/>
  <c r="Q77" i="5" a="1"/>
  <c r="Q77" i="5" s="1"/>
  <c r="Q78" i="5" a="1"/>
  <c r="Q78" i="5" s="1"/>
  <c r="Q79" i="5" a="1"/>
  <c r="Q79" i="5" s="1"/>
  <c r="Q80" i="5" a="1"/>
  <c r="Q80" i="5" s="1"/>
  <c r="Q81" i="5" a="1"/>
  <c r="Q81" i="5"/>
  <c r="Q82" i="5" a="1"/>
  <c r="Q82" i="5" s="1"/>
  <c r="Q83" i="5" a="1"/>
  <c r="Q83" i="5" s="1"/>
  <c r="Q84" i="5" a="1"/>
  <c r="Q84" i="5" s="1"/>
  <c r="Q85" i="5" a="1"/>
  <c r="Q85" i="5" s="1"/>
  <c r="Q86" i="5" a="1"/>
  <c r="Q86" i="5" s="1"/>
  <c r="Q87" i="5" a="1"/>
  <c r="Q87" i="5" s="1"/>
  <c r="Q88" i="5" a="1"/>
  <c r="Q88" i="5" s="1"/>
  <c r="Q89" i="5" a="1"/>
  <c r="Q89" i="5" s="1"/>
  <c r="Q90" i="5" a="1"/>
  <c r="Q90" i="5" s="1"/>
  <c r="Q91" i="5" a="1"/>
  <c r="Q91" i="5" s="1"/>
  <c r="Q92" i="5" a="1"/>
  <c r="Q92" i="5" s="1"/>
  <c r="Q93" i="5" a="1"/>
  <c r="Q93" i="5" s="1"/>
  <c r="Q94" i="5" a="1"/>
  <c r="Q94" i="5" s="1"/>
  <c r="Q95" i="5" a="1"/>
  <c r="Q95" i="5" s="1"/>
  <c r="Q96" i="5" a="1"/>
  <c r="Q96" i="5" s="1"/>
  <c r="Q97" i="5" a="1"/>
  <c r="Q97" i="5"/>
  <c r="Q98" i="5" a="1"/>
  <c r="Q98" i="5" s="1"/>
  <c r="Q99" i="5" a="1"/>
  <c r="Q99" i="5" s="1"/>
  <c r="Q100" i="5" a="1"/>
  <c r="Q100" i="5" s="1"/>
  <c r="Q101" i="5" a="1"/>
  <c r="Q101" i="5" s="1"/>
  <c r="Q102" i="5" a="1"/>
  <c r="Q102" i="5" s="1"/>
  <c r="Q103" i="5" a="1"/>
  <c r="Q103" i="5" s="1"/>
  <c r="Q104" i="5" a="1"/>
  <c r="Q104" i="5" s="1"/>
  <c r="Q105" i="5" a="1"/>
  <c r="Q105" i="5" s="1"/>
  <c r="Q106" i="5" a="1"/>
  <c r="Q106" i="5" s="1"/>
  <c r="Q107" i="5" a="1"/>
  <c r="Q107" i="5" s="1"/>
  <c r="Q108" i="5" a="1"/>
  <c r="Q108" i="5" s="1"/>
  <c r="Q109" i="5" a="1"/>
  <c r="Q109" i="5" s="1"/>
  <c r="Q110" i="5" a="1"/>
  <c r="Q110" i="5" s="1"/>
  <c r="Q111" i="5" a="1"/>
  <c r="Q111" i="5" s="1"/>
  <c r="Q112" i="5" a="1"/>
  <c r="Q112" i="5" s="1"/>
  <c r="Q113" i="5" a="1"/>
  <c r="Q113" i="5"/>
  <c r="Q114" i="5" a="1"/>
  <c r="Q114" i="5" s="1"/>
  <c r="Q115" i="5" a="1"/>
  <c r="Q115" i="5" s="1"/>
  <c r="Q116" i="5" a="1"/>
  <c r="Q116" i="5" s="1"/>
  <c r="Q117" i="5" a="1"/>
  <c r="Q117" i="5" s="1"/>
  <c r="Q118" i="5" a="1"/>
  <c r="Q118" i="5" s="1"/>
  <c r="Q119" i="5" a="1"/>
  <c r="Q119" i="5" s="1"/>
  <c r="Q120" i="5" a="1"/>
  <c r="Q120" i="5" s="1"/>
  <c r="Q121" i="5" a="1"/>
  <c r="Q121" i="5" s="1"/>
  <c r="Q122" i="5" a="1"/>
  <c r="Q122" i="5" s="1"/>
  <c r="Q123" i="5" a="1"/>
  <c r="Q123" i="5" s="1"/>
  <c r="Q124" i="5" a="1"/>
  <c r="Q124" i="5" s="1"/>
  <c r="Q125" i="5" a="1"/>
  <c r="Q125" i="5" s="1"/>
  <c r="Q126" i="5" a="1"/>
  <c r="Q126" i="5" s="1"/>
  <c r="Q127" i="5" a="1"/>
  <c r="Q127" i="5" s="1"/>
  <c r="Q128" i="5" a="1"/>
  <c r="Q128" i="5" s="1"/>
  <c r="Q129" i="5" a="1"/>
  <c r="Q129" i="5"/>
  <c r="Q130" i="5" a="1"/>
  <c r="Q130" i="5" s="1"/>
  <c r="Q131" i="5" a="1"/>
  <c r="Q131" i="5" s="1"/>
  <c r="Q132" i="5" a="1"/>
  <c r="Q132" i="5" s="1"/>
  <c r="Q133" i="5" a="1"/>
  <c r="Q133" i="5" s="1"/>
  <c r="Q134" i="5" a="1"/>
  <c r="Q134" i="5" s="1"/>
  <c r="Q135" i="5" a="1"/>
  <c r="Q135" i="5" s="1"/>
  <c r="Q136" i="5" a="1"/>
  <c r="Q136" i="5" s="1"/>
  <c r="Q137" i="5" a="1"/>
  <c r="Q137" i="5" s="1"/>
  <c r="Q138" i="5" a="1"/>
  <c r="Q138" i="5" s="1"/>
  <c r="Q139" i="5" a="1"/>
  <c r="Q139" i="5" s="1"/>
  <c r="Q140" i="5" a="1"/>
  <c r="Q140" i="5" s="1"/>
  <c r="Q141" i="5" a="1"/>
  <c r="Q141" i="5" s="1"/>
  <c r="Q142" i="5" a="1"/>
  <c r="Q142" i="5" s="1"/>
  <c r="Q143" i="5" a="1"/>
  <c r="Q143" i="5" s="1"/>
  <c r="Q144" i="5" a="1"/>
  <c r="Q144" i="5" s="1"/>
  <c r="Q145" i="5" a="1"/>
  <c r="Q145" i="5" s="1"/>
  <c r="Q146" i="5" a="1"/>
  <c r="Q146" i="5" s="1"/>
  <c r="Q147" i="5" a="1"/>
  <c r="Q147" i="5" s="1"/>
  <c r="Q148" i="5" a="1"/>
  <c r="Q148" i="5" s="1"/>
  <c r="Q149" i="5" a="1"/>
  <c r="Q149" i="5" s="1"/>
  <c r="Q150" i="5" a="1"/>
  <c r="Q150" i="5" s="1"/>
  <c r="Q151" i="5" a="1"/>
  <c r="Q151" i="5" s="1"/>
  <c r="Q152" i="5" a="1"/>
  <c r="Q152" i="5" s="1"/>
  <c r="Q153" i="5" a="1"/>
  <c r="Q153" i="5" s="1"/>
  <c r="Q154" i="5" a="1"/>
  <c r="Q154" i="5" s="1"/>
  <c r="Q155" i="5" a="1"/>
  <c r="Q155" i="5" s="1"/>
  <c r="Q156" i="5" a="1"/>
  <c r="Q156" i="5" s="1"/>
  <c r="Q157" i="5" a="1"/>
  <c r="Q157" i="5" s="1"/>
  <c r="Q158" i="5" a="1"/>
  <c r="Q158" i="5" s="1"/>
  <c r="Q159" i="5" a="1"/>
  <c r="Q159" i="5" s="1"/>
  <c r="Q160" i="5" a="1"/>
  <c r="Q160" i="5" s="1"/>
  <c r="Q161" i="5" a="1"/>
  <c r="Q161" i="5" s="1"/>
  <c r="Q162" i="5" a="1"/>
  <c r="Q162" i="5" s="1"/>
  <c r="Q163" i="5" a="1"/>
  <c r="Q163" i="5" s="1"/>
  <c r="Q164" i="5" a="1"/>
  <c r="Q164" i="5" s="1"/>
  <c r="Q165" i="5" a="1"/>
  <c r="Q165" i="5" s="1"/>
  <c r="Q166" i="5" a="1"/>
  <c r="Q166" i="5" s="1"/>
  <c r="Q167" i="5" a="1"/>
  <c r="Q167" i="5" s="1"/>
  <c r="Q168" i="5" a="1"/>
  <c r="Q168" i="5" s="1"/>
  <c r="Q169" i="5" a="1"/>
  <c r="Q169" i="5" s="1"/>
  <c r="Q170" i="5" a="1"/>
  <c r="Q170" i="5" s="1"/>
  <c r="Q171" i="5" a="1"/>
  <c r="Q171" i="5" s="1"/>
  <c r="Q172" i="5" a="1"/>
  <c r="Q172" i="5" s="1"/>
  <c r="Q173" i="5" a="1"/>
  <c r="Q173" i="5" s="1"/>
  <c r="Q174" i="5" a="1"/>
  <c r="Q174" i="5" s="1"/>
  <c r="Q175" i="5" a="1"/>
  <c r="Q175" i="5" s="1"/>
  <c r="Q176" i="5" a="1"/>
  <c r="Q176" i="5" s="1"/>
  <c r="Q177" i="5" a="1"/>
  <c r="Q177" i="5" s="1"/>
  <c r="Q178" i="5" a="1"/>
  <c r="Q178" i="5" s="1"/>
  <c r="Q179" i="5" a="1"/>
  <c r="Q179" i="5" s="1"/>
  <c r="Q180" i="5" a="1"/>
  <c r="Q180" i="5" s="1"/>
  <c r="Q181" i="5" a="1"/>
  <c r="Q181" i="5" s="1"/>
  <c r="Q182" i="5" a="1"/>
  <c r="Q182" i="5" s="1"/>
  <c r="Q183" i="5" a="1"/>
  <c r="Q183" i="5" s="1"/>
  <c r="Q184" i="5" a="1"/>
  <c r="Q184" i="5" s="1"/>
  <c r="Q185" i="5" a="1"/>
  <c r="Q185" i="5"/>
  <c r="Q186" i="5" a="1"/>
  <c r="Q186" i="5" s="1"/>
  <c r="Q187" i="5" a="1"/>
  <c r="Q187" i="5" s="1"/>
  <c r="Q188" i="5" a="1"/>
  <c r="Q188" i="5" s="1"/>
  <c r="Q189" i="5" a="1"/>
  <c r="Q189" i="5" s="1"/>
  <c r="Q190" i="5" a="1"/>
  <c r="Q190" i="5" s="1"/>
  <c r="Q191" i="5" a="1"/>
  <c r="Q191" i="5" s="1"/>
  <c r="Q192" i="5" a="1"/>
  <c r="Q192" i="5" s="1"/>
  <c r="Q193" i="5" a="1"/>
  <c r="Q193" i="5" s="1"/>
  <c r="Q194" i="5" a="1"/>
  <c r="Q194" i="5" s="1"/>
  <c r="Q195" i="5" a="1"/>
  <c r="Q195" i="5" s="1"/>
  <c r="Q196" i="5" a="1"/>
  <c r="Q196" i="5" s="1"/>
  <c r="Q197" i="5" a="1"/>
  <c r="Q197" i="5" s="1"/>
  <c r="Q198" i="5" a="1"/>
  <c r="Q198" i="5" s="1"/>
  <c r="Q199" i="5" a="1"/>
  <c r="Q199" i="5" s="1"/>
  <c r="Q200" i="5" a="1"/>
  <c r="Q200" i="5" s="1"/>
  <c r="Q201" i="5" a="1"/>
  <c r="Q201" i="5" s="1"/>
  <c r="Q202" i="5" a="1"/>
  <c r="Q202" i="5" s="1"/>
  <c r="Q203" i="5" a="1"/>
  <c r="Q203" i="5" s="1"/>
  <c r="Q204" i="5" a="1"/>
  <c r="Q204" i="5" s="1"/>
  <c r="Q205" i="5" a="1"/>
  <c r="Q205" i="5" s="1"/>
  <c r="Q206" i="5" a="1"/>
  <c r="Q206" i="5" s="1"/>
  <c r="Q207" i="5" a="1"/>
  <c r="Q207" i="5" s="1"/>
  <c r="Q208" i="5" a="1"/>
  <c r="Q208" i="5" s="1"/>
  <c r="Q209" i="5" a="1"/>
  <c r="Q209" i="5"/>
  <c r="Q210" i="5" a="1"/>
  <c r="Q210" i="5" s="1"/>
  <c r="Q211" i="5" a="1"/>
  <c r="Q211" i="5" s="1"/>
  <c r="Q212" i="5" a="1"/>
  <c r="Q212" i="5" s="1"/>
  <c r="Q213" i="5" a="1"/>
  <c r="Q213" i="5" s="1"/>
  <c r="Q214" i="5" a="1"/>
  <c r="Q214" i="5" s="1"/>
  <c r="Q215" i="5" a="1"/>
  <c r="Q215" i="5" s="1"/>
  <c r="Q216" i="5" a="1"/>
  <c r="Q216" i="5" s="1"/>
  <c r="Q217" i="5" a="1"/>
  <c r="Q217" i="5" s="1"/>
  <c r="Q218" i="5" a="1"/>
  <c r="Q218" i="5" s="1"/>
  <c r="Q219" i="5" a="1"/>
  <c r="Q219" i="5" s="1"/>
  <c r="Q220" i="5" a="1"/>
  <c r="Q220" i="5" s="1"/>
  <c r="Q221" i="5" a="1"/>
  <c r="Q221" i="5" s="1"/>
  <c r="Q222" i="5" a="1"/>
  <c r="Q222" i="5" s="1"/>
  <c r="Q223" i="5" a="1"/>
  <c r="Q223" i="5" s="1"/>
  <c r="Q224" i="5" a="1"/>
  <c r="Q224" i="5" s="1"/>
  <c r="Q225" i="5" a="1"/>
  <c r="Q225" i="5"/>
  <c r="Q226" i="5" a="1"/>
  <c r="Q226" i="5" s="1"/>
  <c r="Q227" i="5" a="1"/>
  <c r="Q227" i="5" s="1"/>
  <c r="Q228" i="5" a="1"/>
  <c r="Q228" i="5" s="1"/>
  <c r="Q229" i="5" a="1"/>
  <c r="Q229" i="5" s="1"/>
  <c r="Q230" i="5" a="1"/>
  <c r="Q230" i="5" s="1"/>
  <c r="Q231" i="5" a="1"/>
  <c r="Q231" i="5" s="1"/>
  <c r="Q232" i="5" a="1"/>
  <c r="Q232" i="5" s="1"/>
  <c r="Q233" i="5" a="1"/>
  <c r="Q233" i="5" s="1"/>
  <c r="Q234" i="5" a="1"/>
  <c r="Q234" i="5" s="1"/>
  <c r="Q235" i="5" a="1"/>
  <c r="Q235" i="5" s="1"/>
  <c r="Q236" i="5" a="1"/>
  <c r="Q236" i="5" s="1"/>
  <c r="Q237" i="5" a="1"/>
  <c r="Q237" i="5" s="1"/>
  <c r="Q238" i="5" a="1"/>
  <c r="Q238" i="5" s="1"/>
  <c r="Q239" i="5" a="1"/>
  <c r="Q239" i="5" s="1"/>
  <c r="Q240" i="5" a="1"/>
  <c r="Q240" i="5" s="1"/>
  <c r="Q241" i="5" a="1"/>
  <c r="Q241" i="5" s="1"/>
  <c r="Q242" i="5" a="1"/>
  <c r="Q242" i="5" s="1"/>
  <c r="Q243" i="5" a="1"/>
  <c r="Q243" i="5" s="1"/>
  <c r="Q244" i="5" a="1"/>
  <c r="Q244" i="5" s="1"/>
  <c r="Q245" i="5" a="1"/>
  <c r="Q245" i="5" s="1"/>
  <c r="Q246" i="5" a="1"/>
  <c r="Q246" i="5" s="1"/>
  <c r="Q247" i="5" a="1"/>
  <c r="Q247" i="5" s="1"/>
  <c r="Q248" i="5" a="1"/>
  <c r="Q248" i="5" s="1"/>
  <c r="Q249" i="5" a="1"/>
  <c r="Q249" i="5"/>
  <c r="Q250" i="5" a="1"/>
  <c r="Q250" i="5" s="1"/>
  <c r="Q251" i="5" a="1"/>
  <c r="Q251" i="5" s="1"/>
  <c r="Q252" i="5" a="1"/>
  <c r="Q252" i="5" s="1"/>
  <c r="Q253" i="5" a="1"/>
  <c r="Q253" i="5" s="1"/>
  <c r="Q254" i="5" a="1"/>
  <c r="Q254" i="5" s="1"/>
  <c r="Q255" i="5" a="1"/>
  <c r="Q255" i="5" s="1"/>
  <c r="Q256" i="5" a="1"/>
  <c r="Q256" i="5" s="1"/>
  <c r="Q257" i="5" a="1"/>
  <c r="Q257" i="5" s="1"/>
  <c r="Q258" i="5" a="1"/>
  <c r="Q258" i="5" s="1"/>
  <c r="Q259" i="5" a="1"/>
  <c r="Q259" i="5" s="1"/>
  <c r="Q260" i="5" a="1"/>
  <c r="Q260" i="5" s="1"/>
  <c r="Q261" i="5" a="1"/>
  <c r="Q261" i="5" s="1"/>
  <c r="Q262" i="5" a="1"/>
  <c r="Q262" i="5" s="1"/>
  <c r="Q263" i="5" a="1"/>
  <c r="Q263" i="5" s="1"/>
  <c r="Q264" i="5" a="1"/>
  <c r="Q264" i="5" s="1"/>
  <c r="Q265" i="5" a="1"/>
  <c r="Q265" i="5"/>
  <c r="Q266" i="5" a="1"/>
  <c r="Q266" i="5" s="1"/>
  <c r="Q267" i="5" a="1"/>
  <c r="Q267" i="5" s="1"/>
  <c r="Q268" i="5" a="1"/>
  <c r="Q268" i="5" s="1"/>
  <c r="Q269" i="5" a="1"/>
  <c r="Q269" i="5" s="1"/>
  <c r="Q270" i="5" a="1"/>
  <c r="Q270" i="5" s="1"/>
  <c r="Q271" i="5" a="1"/>
  <c r="Q271" i="5" s="1"/>
  <c r="Q272" i="5" a="1"/>
  <c r="Q272" i="5" s="1"/>
  <c r="Q273" i="5" a="1"/>
  <c r="Q273" i="5" s="1"/>
  <c r="Q274" i="5" a="1"/>
  <c r="Q274" i="5" s="1"/>
  <c r="Q275" i="5" a="1"/>
  <c r="Q275" i="5" s="1"/>
  <c r="Q276" i="5" a="1"/>
  <c r="Q276" i="5" s="1"/>
  <c r="Q277" i="5" a="1"/>
  <c r="Q277" i="5" s="1"/>
  <c r="Q278" i="5" a="1"/>
  <c r="Q278" i="5" s="1"/>
  <c r="Q279" i="5" a="1"/>
  <c r="Q279" i="5" s="1"/>
  <c r="Q280" i="5" a="1"/>
  <c r="Q280" i="5" s="1"/>
  <c r="Q281" i="5" a="1"/>
  <c r="Q281" i="5" s="1"/>
  <c r="Q282" i="5" a="1"/>
  <c r="Q282" i="5" s="1"/>
  <c r="Q283" i="5" a="1"/>
  <c r="Q283" i="5" s="1"/>
  <c r="Q284" i="5" a="1"/>
  <c r="Q284" i="5" s="1"/>
  <c r="Q285" i="5" a="1"/>
  <c r="Q285" i="5" s="1"/>
  <c r="Q286" i="5" a="1"/>
  <c r="Q286" i="5" s="1"/>
  <c r="Q287" i="5" a="1"/>
  <c r="Q287" i="5" s="1"/>
  <c r="Q288" i="5" a="1"/>
  <c r="Q288" i="5" s="1"/>
  <c r="Q289" i="5" a="1"/>
  <c r="Q289" i="5" s="1"/>
  <c r="Q290" i="5" a="1"/>
  <c r="Q290" i="5" s="1"/>
  <c r="Q291" i="5" a="1"/>
  <c r="Q291" i="5" s="1"/>
  <c r="Q292" i="5" a="1"/>
  <c r="Q292" i="5" s="1"/>
  <c r="Q293" i="5" a="1"/>
  <c r="Q293" i="5" s="1"/>
  <c r="Q294" i="5" a="1"/>
  <c r="Q294" i="5" s="1"/>
  <c r="Q295" i="5" a="1"/>
  <c r="Q295" i="5" s="1"/>
  <c r="Q296" i="5" a="1"/>
  <c r="Q296" i="5" s="1"/>
  <c r="Q297" i="5" a="1"/>
  <c r="Q297" i="5"/>
  <c r="Q298" i="5" a="1"/>
  <c r="Q298" i="5" s="1"/>
  <c r="Q299" i="5" a="1"/>
  <c r="Q299" i="5" s="1"/>
  <c r="Q300" i="5" a="1"/>
  <c r="Q300" i="5" s="1"/>
  <c r="Q301" i="5" a="1"/>
  <c r="Q301" i="5" s="1"/>
  <c r="Q302" i="5" a="1"/>
  <c r="Q302" i="5" s="1"/>
  <c r="Q303" i="5" a="1"/>
  <c r="Q303" i="5" s="1"/>
  <c r="Q304" i="5" a="1"/>
  <c r="Q304" i="5" s="1"/>
  <c r="Q305" i="5" a="1"/>
  <c r="Q305" i="5"/>
  <c r="Q306" i="5" a="1"/>
  <c r="Q306" i="5" s="1"/>
  <c r="Q307" i="5" a="1"/>
  <c r="Q307" i="5" s="1"/>
  <c r="Q308" i="5" a="1"/>
  <c r="Q308" i="5" s="1"/>
  <c r="Q309" i="5" a="1"/>
  <c r="Q309" i="5" s="1"/>
  <c r="Q310" i="5" a="1"/>
  <c r="Q310" i="5" s="1"/>
  <c r="Q311" i="5" a="1"/>
  <c r="Q311" i="5" s="1"/>
  <c r="Q312" i="5" a="1"/>
  <c r="Q312" i="5" s="1"/>
  <c r="Q313" i="5" a="1"/>
  <c r="Q313" i="5" s="1"/>
  <c r="Q314" i="5" a="1"/>
  <c r="Q314" i="5" s="1"/>
  <c r="Q315" i="5" a="1"/>
  <c r="Q315" i="5" s="1"/>
  <c r="Q316" i="5" a="1"/>
  <c r="Q316" i="5" s="1"/>
  <c r="Q317" i="5" a="1"/>
  <c r="Q317" i="5" s="1"/>
  <c r="Q318" i="5" a="1"/>
  <c r="Q318" i="5" s="1"/>
  <c r="Q319" i="5" a="1"/>
  <c r="Q319" i="5" s="1"/>
  <c r="Q320" i="5" a="1"/>
  <c r="Q320" i="5" s="1"/>
  <c r="Q321" i="5" a="1"/>
  <c r="Q321" i="5" s="1"/>
  <c r="Q322" i="5" a="1"/>
  <c r="Q322" i="5" s="1"/>
  <c r="Q323" i="5" a="1"/>
  <c r="Q323" i="5" s="1"/>
  <c r="Q324" i="5" a="1"/>
  <c r="Q324" i="5" s="1"/>
  <c r="Q325" i="5" a="1"/>
  <c r="Q325" i="5" s="1"/>
  <c r="Q326" i="5" a="1"/>
  <c r="Q326" i="5" s="1"/>
  <c r="Q327" i="5" a="1"/>
  <c r="Q327" i="5" s="1"/>
  <c r="Q328" i="5" a="1"/>
  <c r="Q328" i="5" s="1"/>
  <c r="Q329" i="5" a="1"/>
  <c r="Q329" i="5" s="1"/>
  <c r="Q330" i="5" a="1"/>
  <c r="Q330" i="5" s="1"/>
  <c r="Q331" i="5" a="1"/>
  <c r="Q331" i="5" s="1"/>
  <c r="Q332" i="5" a="1"/>
  <c r="Q332" i="5" s="1"/>
  <c r="Q333" i="5" a="1"/>
  <c r="Q333" i="5" s="1"/>
  <c r="Q334" i="5" a="1"/>
  <c r="Q334" i="5" s="1"/>
  <c r="Q335" i="5" a="1"/>
  <c r="Q335" i="5" s="1"/>
  <c r="Q336" i="5" a="1"/>
  <c r="Q336" i="5" s="1"/>
  <c r="Q337" i="5" a="1"/>
  <c r="Q337" i="5"/>
  <c r="Q338" i="5" a="1"/>
  <c r="Q338" i="5" s="1"/>
  <c r="Q339" i="5" a="1"/>
  <c r="Q339" i="5" s="1"/>
  <c r="Q340" i="5" a="1"/>
  <c r="Q340" i="5" s="1"/>
  <c r="Q341" i="5" a="1"/>
  <c r="Q341" i="5" s="1"/>
  <c r="Q342" i="5" a="1"/>
  <c r="Q342" i="5" s="1"/>
  <c r="Q343" i="5" a="1"/>
  <c r="Q343" i="5" s="1"/>
  <c r="Q344" i="5" a="1"/>
  <c r="Q344" i="5" s="1"/>
  <c r="Q345" i="5" a="1"/>
  <c r="Q345" i="5" s="1"/>
  <c r="Q346" i="5" a="1"/>
  <c r="Q346" i="5" s="1"/>
  <c r="Q347" i="5" a="1"/>
  <c r="Q347" i="5" s="1"/>
  <c r="Q348" i="5" a="1"/>
  <c r="Q348" i="5" s="1"/>
  <c r="Q349" i="5" a="1"/>
  <c r="Q349" i="5" s="1"/>
  <c r="Q350" i="5" a="1"/>
  <c r="Q350" i="5" s="1"/>
  <c r="Q351" i="5" a="1"/>
  <c r="Q351" i="5" s="1"/>
  <c r="Q352" i="5" a="1"/>
  <c r="Q352" i="5" s="1"/>
  <c r="Q353" i="5" a="1"/>
  <c r="Q353" i="5"/>
  <c r="Q354" i="5" a="1"/>
  <c r="Q354" i="5" s="1"/>
  <c r="Q355" i="5" a="1"/>
  <c r="Q355" i="5" s="1"/>
  <c r="Q356" i="5" a="1"/>
  <c r="Q356" i="5" s="1"/>
  <c r="Q357" i="5" a="1"/>
  <c r="Q357" i="5" s="1"/>
  <c r="Q358" i="5" a="1"/>
  <c r="Q358" i="5" s="1"/>
  <c r="Q359" i="5" a="1"/>
  <c r="Q359" i="5" s="1"/>
  <c r="Q360" i="5" a="1"/>
  <c r="Q360" i="5" s="1"/>
  <c r="Q361" i="5" a="1"/>
  <c r="Q361" i="5" s="1"/>
  <c r="Q362" i="5" a="1"/>
  <c r="Q362" i="5" s="1"/>
  <c r="Q363" i="5" a="1"/>
  <c r="Q363" i="5" s="1"/>
  <c r="Q364" i="5" a="1"/>
  <c r="Q364" i="5" s="1"/>
  <c r="Q365" i="5" a="1"/>
  <c r="Q365" i="5" s="1"/>
  <c r="Q366" i="5" a="1"/>
  <c r="Q366" i="5" s="1"/>
  <c r="Q367" i="5" a="1"/>
  <c r="Q367" i="5" s="1"/>
  <c r="Q368" i="5" a="1"/>
  <c r="Q368" i="5" s="1"/>
  <c r="Q369" i="5" a="1"/>
  <c r="Q369" i="5" s="1"/>
  <c r="Q370" i="5" a="1"/>
  <c r="Q370" i="5" s="1"/>
  <c r="Q371" i="5" a="1"/>
  <c r="Q371" i="5" s="1"/>
  <c r="Q372" i="5" a="1"/>
  <c r="Q372" i="5" s="1"/>
  <c r="Q373" i="5" a="1"/>
  <c r="Q373" i="5" s="1"/>
  <c r="Q374" i="5" a="1"/>
  <c r="Q374" i="5" s="1"/>
  <c r="Q375" i="5" a="1"/>
  <c r="Q375" i="5" s="1"/>
  <c r="Q376" i="5" a="1"/>
  <c r="Q376" i="5" s="1"/>
  <c r="Q377" i="5" a="1"/>
  <c r="Q377" i="5"/>
  <c r="Q378" i="5" a="1"/>
  <c r="Q378" i="5" s="1"/>
  <c r="Q379" i="5" a="1"/>
  <c r="Q379" i="5" s="1"/>
  <c r="Q380" i="5" a="1"/>
  <c r="Q380" i="5" s="1"/>
  <c r="Q381" i="5" a="1"/>
  <c r="Q381" i="5" s="1"/>
  <c r="Q382" i="5" a="1"/>
  <c r="Q382" i="5" s="1"/>
  <c r="Q383" i="5" a="1"/>
  <c r="Q383" i="5" s="1"/>
  <c r="Q384" i="5" a="1"/>
  <c r="Q384" i="5" s="1"/>
  <c r="Q385" i="5" a="1"/>
  <c r="Q385" i="5" s="1"/>
  <c r="Q386" i="5" a="1"/>
  <c r="Q386" i="5" s="1"/>
  <c r="Q387" i="5" a="1"/>
  <c r="Q387" i="5" s="1"/>
  <c r="Q388" i="5" a="1"/>
  <c r="Q388" i="5" s="1"/>
  <c r="Q389" i="5" a="1"/>
  <c r="Q389" i="5" s="1"/>
  <c r="Q390" i="5" a="1"/>
  <c r="Q390" i="5" s="1"/>
  <c r="Q391" i="5" a="1"/>
  <c r="Q391" i="5" s="1"/>
  <c r="Q392" i="5" a="1"/>
  <c r="Q392" i="5" s="1"/>
  <c r="Q393" i="5" a="1"/>
  <c r="Q393" i="5" s="1"/>
  <c r="Q394" i="5" a="1"/>
  <c r="Q394" i="5" s="1"/>
  <c r="Q395" i="5" a="1"/>
  <c r="Q395" i="5" s="1"/>
  <c r="Q396" i="5" a="1"/>
  <c r="Q396" i="5" s="1"/>
  <c r="Q397" i="5" a="1"/>
  <c r="Q397" i="5" s="1"/>
  <c r="Q398" i="5" a="1"/>
  <c r="Q398" i="5" s="1"/>
  <c r="Q399" i="5" a="1"/>
  <c r="Q399" i="5" s="1"/>
  <c r="Q400" i="5" a="1"/>
  <c r="Q400" i="5" s="1"/>
  <c r="Q401" i="5" a="1"/>
  <c r="Q401" i="5" s="1"/>
  <c r="Q402" i="5" a="1"/>
  <c r="Q402" i="5" s="1"/>
  <c r="Q403" i="5" a="1"/>
  <c r="Q403" i="5" s="1"/>
  <c r="Q404" i="5" a="1"/>
  <c r="Q404" i="5" s="1"/>
  <c r="Q405" i="5" a="1"/>
  <c r="Q405" i="5" s="1"/>
  <c r="Q406" i="5" a="1"/>
  <c r="Q406" i="5" s="1"/>
  <c r="Q407" i="5" a="1"/>
  <c r="Q407" i="5" s="1"/>
  <c r="Q408" i="5" a="1"/>
  <c r="Q408" i="5" s="1"/>
  <c r="Q409" i="5" a="1"/>
  <c r="Q409" i="5" s="1"/>
  <c r="Q410" i="5" a="1"/>
  <c r="Q410" i="5" s="1"/>
  <c r="Q411" i="5" a="1"/>
  <c r="Q411" i="5" s="1"/>
  <c r="Q412" i="5" a="1"/>
  <c r="Q412" i="5" s="1"/>
  <c r="Q413" i="5" a="1"/>
  <c r="Q413" i="5" s="1"/>
  <c r="Q414" i="5" a="1"/>
  <c r="Q414" i="5" s="1"/>
  <c r="Q415" i="5" a="1"/>
  <c r="Q415" i="5" s="1"/>
  <c r="Q416" i="5" a="1"/>
  <c r="Q416" i="5" s="1"/>
  <c r="Q417" i="5" a="1"/>
  <c r="Q417" i="5"/>
  <c r="Q418" i="5" a="1"/>
  <c r="Q418" i="5" s="1"/>
  <c r="Q419" i="5" a="1"/>
  <c r="Q419" i="5" s="1"/>
  <c r="Q420" i="5" a="1"/>
  <c r="Q420" i="5" s="1"/>
  <c r="Q421" i="5" a="1"/>
  <c r="Q421" i="5" s="1"/>
  <c r="Q422" i="5" a="1"/>
  <c r="Q422" i="5" s="1"/>
  <c r="Q423" i="5" a="1"/>
  <c r="Q423" i="5" s="1"/>
  <c r="Q424" i="5" a="1"/>
  <c r="Q424" i="5" s="1"/>
  <c r="Q425" i="5" a="1"/>
  <c r="Q425" i="5" s="1"/>
  <c r="Q426" i="5" a="1"/>
  <c r="Q426" i="5" s="1"/>
  <c r="Q427" i="5" a="1"/>
  <c r="Q427" i="5" s="1"/>
  <c r="Q428" i="5" a="1"/>
  <c r="Q428" i="5" s="1"/>
  <c r="Q429" i="5" a="1"/>
  <c r="Q429" i="5" s="1"/>
  <c r="Q430" i="5" a="1"/>
  <c r="Q430" i="5" s="1"/>
  <c r="Q431" i="5" a="1"/>
  <c r="Q431" i="5" s="1"/>
  <c r="Q432" i="5" a="1"/>
  <c r="Q432" i="5" s="1"/>
  <c r="Q433" i="5" a="1"/>
  <c r="Q433" i="5"/>
  <c r="Q434" i="5" a="1"/>
  <c r="Q434" i="5" s="1"/>
  <c r="Q435" i="5" a="1"/>
  <c r="Q435" i="5" s="1"/>
  <c r="Q436" i="5" a="1"/>
  <c r="Q436" i="5" s="1"/>
  <c r="Q437" i="5" a="1"/>
  <c r="Q437" i="5" s="1"/>
  <c r="Q438" i="5" a="1"/>
  <c r="Q438" i="5" s="1"/>
  <c r="Q439" i="5" a="1"/>
  <c r="Q439" i="5" s="1"/>
  <c r="Q440" i="5" a="1"/>
  <c r="Q440" i="5" s="1"/>
  <c r="Q441" i="5" a="1"/>
  <c r="Q441" i="5" s="1"/>
  <c r="Q442" i="5" a="1"/>
  <c r="Q442" i="5" s="1"/>
  <c r="Q443" i="5" a="1"/>
  <c r="Q443" i="5" s="1"/>
  <c r="Q444" i="5" a="1"/>
  <c r="Q444" i="5" s="1"/>
  <c r="Q445" i="5" a="1"/>
  <c r="Q445" i="5" s="1"/>
  <c r="Q446" i="5" a="1"/>
  <c r="Q446" i="5" s="1"/>
  <c r="Q447" i="5" a="1"/>
  <c r="Q447" i="5" s="1"/>
  <c r="Q448" i="5" a="1"/>
  <c r="Q448" i="5" s="1"/>
  <c r="Q449" i="5" a="1"/>
  <c r="Q449" i="5"/>
  <c r="Q450" i="5" a="1"/>
  <c r="Q450" i="5" s="1"/>
  <c r="Q451" i="5" a="1"/>
  <c r="Q451" i="5" s="1"/>
  <c r="Q452" i="5" a="1"/>
  <c r="Q452" i="5" s="1"/>
  <c r="Q453" i="5" a="1"/>
  <c r="Q453" i="5" s="1"/>
  <c r="Q454" i="5" a="1"/>
  <c r="Q454" i="5" s="1"/>
  <c r="Q455" i="5" a="1"/>
  <c r="Q455" i="5" s="1"/>
  <c r="Q456" i="5" a="1"/>
  <c r="Q456" i="5" s="1"/>
  <c r="Q457" i="5" a="1"/>
  <c r="Q457" i="5" s="1"/>
  <c r="Q458" i="5" a="1"/>
  <c r="Q458" i="5" s="1"/>
  <c r="Q459" i="5" a="1"/>
  <c r="Q459" i="5" s="1"/>
  <c r="Q460" i="5" a="1"/>
  <c r="Q460" i="5" s="1"/>
  <c r="Q461" i="5" a="1"/>
  <c r="Q461" i="5" s="1"/>
  <c r="Q462" i="5" a="1"/>
  <c r="Q462" i="5" s="1"/>
  <c r="Q463" i="5" a="1"/>
  <c r="Q463" i="5" s="1"/>
  <c r="Q464" i="5" a="1"/>
  <c r="Q464" i="5" s="1"/>
  <c r="Q465" i="5" a="1"/>
  <c r="Q465" i="5" s="1"/>
  <c r="Q466" i="5" a="1"/>
  <c r="Q466" i="5" s="1"/>
  <c r="Q467" i="5" a="1"/>
  <c r="Q467" i="5" s="1"/>
  <c r="Q468" i="5" a="1"/>
  <c r="Q468" i="5" s="1"/>
  <c r="Q469" i="5" a="1"/>
  <c r="Q469" i="5" s="1"/>
  <c r="Q470" i="5" a="1"/>
  <c r="Q470" i="5" s="1"/>
  <c r="Q471" i="5" a="1"/>
  <c r="Q471" i="5" s="1"/>
  <c r="Q472" i="5" a="1"/>
  <c r="Q472" i="5" s="1"/>
  <c r="Q473" i="5" a="1"/>
  <c r="Q473" i="5" s="1"/>
  <c r="Q474" i="5" a="1"/>
  <c r="Q474" i="5" s="1"/>
  <c r="Q475" i="5" a="1"/>
  <c r="Q475" i="5" s="1"/>
  <c r="Q476" i="5" a="1"/>
  <c r="Q476" i="5" s="1"/>
  <c r="Q477" i="5" a="1"/>
  <c r="Q477" i="5" s="1"/>
  <c r="Q478" i="5" a="1"/>
  <c r="Q478" i="5" s="1"/>
  <c r="Q479" i="5" a="1"/>
  <c r="Q479" i="5" s="1"/>
  <c r="Q480" i="5" a="1"/>
  <c r="Q480" i="5" s="1"/>
  <c r="Q481" i="5" a="1"/>
  <c r="Q481" i="5"/>
  <c r="Q482" i="5" a="1"/>
  <c r="Q482" i="5" s="1"/>
  <c r="Q483" i="5" a="1"/>
  <c r="Q483" i="5" s="1"/>
  <c r="Q484" i="5" a="1"/>
  <c r="Q484" i="5" s="1"/>
  <c r="Q485" i="5" a="1"/>
  <c r="Q485" i="5" s="1"/>
  <c r="Q486" i="5" a="1"/>
  <c r="Q486" i="5" s="1"/>
  <c r="Q487" i="5" a="1"/>
  <c r="Q487" i="5" s="1"/>
  <c r="Q488" i="5" a="1"/>
  <c r="Q488" i="5" s="1"/>
  <c r="Q489" i="5" a="1"/>
  <c r="Q489" i="5" s="1"/>
  <c r="Q490" i="5" a="1"/>
  <c r="Q490" i="5" s="1"/>
  <c r="Q491" i="5" a="1"/>
  <c r="Q491" i="5" s="1"/>
  <c r="Q492" i="5" a="1"/>
  <c r="Q492" i="5" s="1"/>
  <c r="Q493" i="5" a="1"/>
  <c r="Q493" i="5" s="1"/>
  <c r="Q494" i="5" a="1"/>
  <c r="Q494" i="5" s="1"/>
  <c r="Q495" i="5" a="1"/>
  <c r="Q495" i="5" s="1"/>
  <c r="Q496" i="5" a="1"/>
  <c r="Q496" i="5" s="1"/>
  <c r="Q497" i="5" a="1"/>
  <c r="Q497" i="5" s="1"/>
  <c r="Q498" i="5" a="1"/>
  <c r="Q498" i="5" s="1"/>
  <c r="Q499" i="5" a="1"/>
  <c r="Q499" i="5" s="1"/>
  <c r="Q500" i="5" a="1"/>
  <c r="Q500" i="5" s="1"/>
  <c r="Q501" i="5" a="1"/>
  <c r="Q501" i="5" s="1"/>
  <c r="Q502" i="5" a="1"/>
  <c r="Q502" i="5" s="1"/>
  <c r="Q503" i="5" a="1"/>
  <c r="Q503" i="5" s="1"/>
  <c r="Q504" i="5" a="1"/>
  <c r="Q504" i="5" s="1"/>
  <c r="Q505" i="5" a="1"/>
  <c r="Q505" i="5" s="1"/>
  <c r="Q506" i="5" a="1"/>
  <c r="Q506" i="5" s="1"/>
  <c r="Q507" i="5" a="1"/>
  <c r="Q507" i="5" s="1"/>
  <c r="Q508" i="5" a="1"/>
  <c r="Q508" i="5" s="1"/>
  <c r="Q509" i="5" a="1"/>
  <c r="Q509" i="5" s="1"/>
  <c r="Q510" i="5" a="1"/>
  <c r="Q510" i="5" s="1"/>
  <c r="Q511" i="5" a="1"/>
  <c r="Q511" i="5" s="1"/>
  <c r="Q512" i="5" a="1"/>
  <c r="Q512" i="5" s="1"/>
  <c r="Q513" i="5" a="1"/>
  <c r="Q513" i="5"/>
  <c r="Q514" i="5" a="1"/>
  <c r="Q514" i="5" s="1"/>
  <c r="Q515" i="5" a="1"/>
  <c r="Q515" i="5" s="1"/>
  <c r="Q516" i="5" a="1"/>
  <c r="Q516" i="5" s="1"/>
  <c r="Q517" i="5" a="1"/>
  <c r="Q517" i="5" s="1"/>
  <c r="Q518" i="5" a="1"/>
  <c r="Q518" i="5" s="1"/>
  <c r="Q519" i="5" a="1"/>
  <c r="Q519" i="5" s="1"/>
  <c r="Q520" i="5" a="1"/>
  <c r="Q520" i="5" s="1"/>
  <c r="Q521" i="5" a="1"/>
  <c r="Q521" i="5"/>
  <c r="Q522" i="5" a="1"/>
  <c r="Q522" i="5" s="1"/>
  <c r="Q523" i="5" a="1"/>
  <c r="Q523" i="5" s="1"/>
  <c r="Q524" i="5" a="1"/>
  <c r="Q524" i="5" s="1"/>
  <c r="Q525" i="5" a="1"/>
  <c r="Q525" i="5" s="1"/>
  <c r="Q526" i="5" a="1"/>
  <c r="Q526" i="5" s="1"/>
  <c r="Q527" i="5" a="1"/>
  <c r="Q527" i="5" s="1"/>
  <c r="Q528" i="5" a="1"/>
  <c r="Q528" i="5" s="1"/>
  <c r="Q529" i="5" a="1"/>
  <c r="Q529" i="5"/>
  <c r="Q530" i="5" a="1"/>
  <c r="Q530" i="5" s="1"/>
  <c r="Q531" i="5" a="1"/>
  <c r="Q531" i="5" s="1"/>
  <c r="Q532" i="5" a="1"/>
  <c r="Q532" i="5" s="1"/>
  <c r="Q533" i="5" a="1"/>
  <c r="Q533" i="5" s="1"/>
  <c r="Q534" i="5" a="1"/>
  <c r="Q534" i="5" s="1"/>
  <c r="Q535" i="5" a="1"/>
  <c r="Q535" i="5" s="1"/>
  <c r="Q536" i="5" a="1"/>
  <c r="Q536" i="5" s="1"/>
  <c r="Q537" i="5" a="1"/>
  <c r="Q537" i="5" s="1"/>
  <c r="Q538" i="5" a="1"/>
  <c r="Q538" i="5" s="1"/>
  <c r="Q539" i="5" a="1"/>
  <c r="Q539" i="5" s="1"/>
  <c r="Q540" i="5" a="1"/>
  <c r="Q540" i="5" s="1"/>
  <c r="Q541" i="5" a="1"/>
  <c r="Q541" i="5" s="1"/>
  <c r="Q542" i="5" a="1"/>
  <c r="Q542" i="5" s="1"/>
  <c r="Q543" i="5" a="1"/>
  <c r="Q543" i="5" s="1"/>
  <c r="Q544" i="5" a="1"/>
  <c r="Q544" i="5" s="1"/>
  <c r="Q545" i="5" a="1"/>
  <c r="Q545" i="5" s="1"/>
  <c r="Q546" i="5" a="1"/>
  <c r="Q546" i="5" s="1"/>
  <c r="Q547" i="5" a="1"/>
  <c r="Q547" i="5" s="1"/>
  <c r="Q548" i="5" a="1"/>
  <c r="Q548" i="5" s="1"/>
  <c r="Q549" i="5" a="1"/>
  <c r="Q549" i="5" s="1"/>
  <c r="Q550" i="5" a="1"/>
  <c r="Q550" i="5" s="1"/>
  <c r="Q551" i="5" a="1"/>
  <c r="Q551" i="5" s="1"/>
  <c r="Q552" i="5" a="1"/>
  <c r="Q552" i="5" s="1"/>
  <c r="Q553" i="5" a="1"/>
  <c r="Q553" i="5"/>
  <c r="Q554" i="5" a="1"/>
  <c r="Q554" i="5" s="1"/>
  <c r="Q555" i="5" a="1"/>
  <c r="Q555" i="5" s="1"/>
  <c r="Q556" i="5" a="1"/>
  <c r="Q556" i="5" s="1"/>
  <c r="Q557" i="5" a="1"/>
  <c r="Q557" i="5" s="1"/>
  <c r="Q558" i="5" a="1"/>
  <c r="Q558" i="5" s="1"/>
  <c r="Q559" i="5" a="1"/>
  <c r="Q559" i="5" s="1"/>
  <c r="Q560" i="5" a="1"/>
  <c r="Q560" i="5" s="1"/>
  <c r="Q561" i="5" a="1"/>
  <c r="Q561" i="5" s="1"/>
  <c r="Q562" i="5" a="1"/>
  <c r="Q562" i="5" s="1"/>
  <c r="Q563" i="5" a="1"/>
  <c r="Q563" i="5" s="1"/>
  <c r="Q564" i="5" a="1"/>
  <c r="Q564" i="5" s="1"/>
  <c r="Q565" i="5" a="1"/>
  <c r="Q565" i="5" s="1"/>
  <c r="Q566" i="5" a="1"/>
  <c r="Q566" i="5" s="1"/>
  <c r="Q567" i="5" a="1"/>
  <c r="Q567" i="5" s="1"/>
  <c r="Q568" i="5" a="1"/>
  <c r="Q568" i="5" s="1"/>
  <c r="Q569" i="5" a="1"/>
  <c r="Q569" i="5" s="1"/>
  <c r="Q570" i="5" a="1"/>
  <c r="Q570" i="5" s="1"/>
  <c r="Q571" i="5" a="1"/>
  <c r="Q571" i="5" s="1"/>
  <c r="Q572" i="5" a="1"/>
  <c r="Q572" i="5" s="1"/>
  <c r="Q573" i="5" a="1"/>
  <c r="Q573" i="5" s="1"/>
  <c r="Q574" i="5" a="1"/>
  <c r="Q574" i="5" s="1"/>
  <c r="Q575" i="5" a="1"/>
  <c r="Q575" i="5" s="1"/>
  <c r="Q576" i="5" a="1"/>
  <c r="Q576" i="5" s="1"/>
  <c r="Q577" i="5" a="1"/>
  <c r="Q577" i="5" s="1"/>
  <c r="Q578" i="5" a="1"/>
  <c r="Q578" i="5" s="1"/>
  <c r="Q579" i="5" a="1"/>
  <c r="Q579" i="5" s="1"/>
  <c r="Q580" i="5" a="1"/>
  <c r="Q580" i="5" s="1"/>
  <c r="Q581" i="5" a="1"/>
  <c r="Q581" i="5" s="1"/>
  <c r="Q582" i="5" a="1"/>
  <c r="Q582" i="5" s="1"/>
  <c r="Q583" i="5" a="1"/>
  <c r="Q583" i="5" s="1"/>
  <c r="Q584" i="5" a="1"/>
  <c r="Q584" i="5" s="1"/>
  <c r="Q585" i="5" a="1"/>
  <c r="Q585" i="5"/>
  <c r="Q586" i="5" a="1"/>
  <c r="Q586" i="5" s="1"/>
  <c r="Q587" i="5" a="1"/>
  <c r="Q587" i="5" s="1"/>
  <c r="Q588" i="5" a="1"/>
  <c r="Q588" i="5" s="1"/>
  <c r="Q589" i="5" a="1"/>
  <c r="Q589" i="5" s="1"/>
  <c r="Q590" i="5" a="1"/>
  <c r="Q590" i="5" s="1"/>
  <c r="Q591" i="5" a="1"/>
  <c r="Q591" i="5" s="1"/>
  <c r="Q592" i="5" a="1"/>
  <c r="Q592" i="5" s="1"/>
  <c r="Q593" i="5" a="1"/>
  <c r="Q593" i="5" s="1"/>
  <c r="Q594" i="5" a="1"/>
  <c r="Q594" i="5" s="1"/>
  <c r="Q595" i="5" a="1"/>
  <c r="Q595" i="5" s="1"/>
  <c r="Q596" i="5" a="1"/>
  <c r="Q596" i="5" s="1"/>
  <c r="Q597" i="5" a="1"/>
  <c r="Q597" i="5" s="1"/>
  <c r="Q598" i="5" a="1"/>
  <c r="Q598" i="5" s="1"/>
  <c r="Q599" i="5" a="1"/>
  <c r="Q599" i="5" s="1"/>
  <c r="Q600" i="5" a="1"/>
  <c r="Q600" i="5" s="1"/>
  <c r="Q601" i="5" a="1"/>
  <c r="Q601" i="5"/>
  <c r="Q602" i="5" a="1"/>
  <c r="Q602" i="5" s="1"/>
  <c r="Q603" i="5" a="1"/>
  <c r="Q603" i="5" s="1"/>
  <c r="Q604" i="5" a="1"/>
  <c r="Q604" i="5" s="1"/>
  <c r="Q605" i="5" a="1"/>
  <c r="Q605" i="5" s="1"/>
  <c r="Q606" i="5" a="1"/>
  <c r="Q606" i="5" s="1"/>
  <c r="Q607" i="5" a="1"/>
  <c r="Q607" i="5" s="1"/>
  <c r="Q608" i="5" a="1"/>
  <c r="Q608" i="5" s="1"/>
  <c r="Q609" i="5" a="1"/>
  <c r="Q609" i="5"/>
  <c r="Q610" i="5" a="1"/>
  <c r="Q610" i="5" s="1"/>
  <c r="Q611" i="5" a="1"/>
  <c r="Q611" i="5" s="1"/>
  <c r="Q612" i="5" a="1"/>
  <c r="Q612" i="5" s="1"/>
  <c r="Q613" i="5" a="1"/>
  <c r="Q613" i="5" s="1"/>
  <c r="Q614" i="5" a="1"/>
  <c r="Q614" i="5" s="1"/>
  <c r="Q615" i="5" a="1"/>
  <c r="Q615" i="5" s="1"/>
  <c r="Q616" i="5" a="1"/>
  <c r="Q616" i="5" s="1"/>
  <c r="Q617" i="5" a="1"/>
  <c r="Q617" i="5"/>
  <c r="Q618" i="5" a="1"/>
  <c r="Q618" i="5" s="1"/>
  <c r="Q619" i="5" a="1"/>
  <c r="Q619" i="5" s="1"/>
  <c r="Q620" i="5" a="1"/>
  <c r="Q620" i="5" s="1"/>
  <c r="Q621" i="5" a="1"/>
  <c r="Q621" i="5" s="1"/>
  <c r="Q622" i="5" a="1"/>
  <c r="Q622" i="5" s="1"/>
  <c r="Q623" i="5" a="1"/>
  <c r="Q623" i="5" s="1"/>
  <c r="Q624" i="5" a="1"/>
  <c r="Q624" i="5" s="1"/>
  <c r="Q625" i="5" a="1"/>
  <c r="Q625" i="5" s="1"/>
  <c r="Q626" i="5" a="1"/>
  <c r="Q626" i="5" s="1"/>
  <c r="Q627" i="5" a="1"/>
  <c r="Q627" i="5" s="1"/>
  <c r="Q628" i="5" a="1"/>
  <c r="Q628" i="5" s="1"/>
  <c r="Q629" i="5" a="1"/>
  <c r="Q629" i="5" s="1"/>
  <c r="Q630" i="5" a="1"/>
  <c r="Q630" i="5" s="1"/>
  <c r="Q631" i="5" a="1"/>
  <c r="Q631" i="5" s="1"/>
  <c r="Q632" i="5" a="1"/>
  <c r="Q632" i="5" s="1"/>
  <c r="Q633" i="5" a="1"/>
  <c r="Q633" i="5" s="1"/>
  <c r="Q634" i="5" a="1"/>
  <c r="Q634" i="5" s="1"/>
  <c r="Q635" i="5" a="1"/>
  <c r="Q635" i="5" s="1"/>
  <c r="Q636" i="5" a="1"/>
  <c r="Q636" i="5" s="1"/>
  <c r="Q637" i="5" a="1"/>
  <c r="Q637" i="5" s="1"/>
  <c r="Q638" i="5" a="1"/>
  <c r="Q638" i="5" s="1"/>
  <c r="Q639" i="5" a="1"/>
  <c r="Q639" i="5" s="1"/>
  <c r="Q640" i="5" a="1"/>
  <c r="Q640" i="5" s="1"/>
  <c r="Q641" i="5" a="1"/>
  <c r="Q641" i="5"/>
  <c r="Q642" i="5" a="1"/>
  <c r="Q642" i="5" s="1"/>
  <c r="Q643" i="5" a="1"/>
  <c r="Q643" i="5" s="1"/>
  <c r="Q644" i="5" a="1"/>
  <c r="Q644" i="5" s="1"/>
  <c r="Q645" i="5" a="1"/>
  <c r="Q645" i="5" s="1"/>
  <c r="Q646" i="5" a="1"/>
  <c r="Q646" i="5" s="1"/>
  <c r="Q647" i="5" a="1"/>
  <c r="Q647" i="5" s="1"/>
  <c r="Q648" i="5" a="1"/>
  <c r="Q648" i="5"/>
  <c r="Q649" i="5" a="1"/>
  <c r="Q649" i="5" s="1"/>
  <c r="Q650" i="5" a="1"/>
  <c r="Q650" i="5" s="1"/>
  <c r="Q651" i="5" a="1"/>
  <c r="Q651" i="5" s="1"/>
  <c r="Q652" i="5" a="1"/>
  <c r="Q652" i="5" s="1"/>
  <c r="Q653" i="5" a="1"/>
  <c r="Q653" i="5" s="1"/>
  <c r="Q654" i="5" a="1"/>
  <c r="Q654" i="5" s="1"/>
  <c r="Q655" i="5" a="1"/>
  <c r="Q655" i="5" s="1"/>
  <c r="Q656" i="5" a="1"/>
  <c r="Q656" i="5"/>
  <c r="Q657" i="5" a="1"/>
  <c r="Q657" i="5"/>
  <c r="Q658" i="5" a="1"/>
  <c r="Q658" i="5" s="1"/>
  <c r="Q659" i="5" a="1"/>
  <c r="Q659" i="5" s="1"/>
  <c r="Q660" i="5" a="1"/>
  <c r="Q660" i="5"/>
  <c r="Q661" i="5" a="1"/>
  <c r="Q661" i="5" s="1"/>
  <c r="Q662" i="5" a="1"/>
  <c r="Q662" i="5" s="1"/>
  <c r="Q663" i="5" a="1"/>
  <c r="Q663" i="5" s="1"/>
  <c r="Q664" i="5" a="1"/>
  <c r="Q664" i="5" s="1"/>
  <c r="Q665" i="5" a="1"/>
  <c r="Q665" i="5"/>
  <c r="Q666" i="5" a="1"/>
  <c r="Q666" i="5" s="1"/>
  <c r="Q667" i="5" a="1"/>
  <c r="Q667" i="5" s="1"/>
  <c r="Q668" i="5" a="1"/>
  <c r="Q668" i="5" s="1"/>
  <c r="Q669" i="5" a="1"/>
  <c r="Q669" i="5" s="1"/>
  <c r="Q670" i="5" a="1"/>
  <c r="Q670" i="5" s="1"/>
  <c r="Q671" i="5" a="1"/>
  <c r="Q671" i="5" s="1"/>
  <c r="Q672" i="5" a="1"/>
  <c r="Q672" i="5"/>
  <c r="Q673" i="5" a="1"/>
  <c r="Q673" i="5"/>
  <c r="Q674" i="5" a="1"/>
  <c r="Q674" i="5" s="1"/>
  <c r="Q675" i="5" a="1"/>
  <c r="Q675" i="5" s="1"/>
  <c r="Q676" i="5" a="1"/>
  <c r="Q676" i="5"/>
  <c r="Q677" i="5" a="1"/>
  <c r="Q677" i="5" s="1"/>
  <c r="Q678" i="5" a="1"/>
  <c r="Q678" i="5" s="1"/>
  <c r="Q679" i="5" a="1"/>
  <c r="Q679" i="5" s="1"/>
  <c r="Q680" i="5" a="1"/>
  <c r="Q680" i="5" s="1"/>
  <c r="Q681" i="5" a="1"/>
  <c r="Q681" i="5" s="1"/>
  <c r="Q682" i="5" a="1"/>
  <c r="Q682" i="5"/>
  <c r="Q683" i="5" a="1"/>
  <c r="Q683" i="5" s="1"/>
  <c r="Q684" i="5" a="1"/>
  <c r="Q684" i="5" s="1"/>
  <c r="Q685" i="5" a="1"/>
  <c r="Q685" i="5"/>
  <c r="Q686" i="5" a="1"/>
  <c r="Q686" i="5"/>
  <c r="Q687" i="5" a="1"/>
  <c r="Q687" i="5" s="1"/>
  <c r="Q688" i="5" a="1"/>
  <c r="Q688" i="5"/>
  <c r="Q689" i="5" a="1"/>
  <c r="Q689" i="5"/>
  <c r="Q690" i="5" a="1"/>
  <c r="Q690" i="5" s="1"/>
  <c r="Q691" i="5" a="1"/>
  <c r="Q691" i="5" s="1"/>
  <c r="Q692" i="5" a="1"/>
  <c r="Q692" i="5" s="1"/>
  <c r="Q693" i="5" a="1"/>
  <c r="Q693" i="5"/>
  <c r="Q694" i="5" a="1"/>
  <c r="Q694" i="5" s="1"/>
  <c r="Q695" i="5" a="1"/>
  <c r="Q695" i="5"/>
  <c r="Q696" i="5" a="1"/>
  <c r="Q696" i="5" s="1"/>
  <c r="Q697" i="5" a="1"/>
  <c r="Q697" i="5" s="1"/>
  <c r="Q698" i="5" a="1"/>
  <c r="Q698" i="5" s="1"/>
  <c r="Q699" i="5" a="1"/>
  <c r="Q699" i="5" s="1"/>
  <c r="Q700" i="5" a="1"/>
  <c r="Q700" i="5"/>
  <c r="Q701" i="5" a="1"/>
  <c r="Q701" i="5" s="1"/>
  <c r="Q702" i="5" a="1"/>
  <c r="Q702" i="5"/>
  <c r="Q703" i="5" a="1"/>
  <c r="Q703" i="5"/>
  <c r="Q704" i="5" a="1"/>
  <c r="Q704" i="5" s="1"/>
  <c r="Q705" i="5" a="1"/>
  <c r="Q705" i="5"/>
  <c r="Q706" i="5" a="1"/>
  <c r="Q706" i="5"/>
  <c r="Q707" i="5" a="1"/>
  <c r="Q707" i="5" s="1"/>
  <c r="Q708" i="5" a="1"/>
  <c r="Q708" i="5"/>
  <c r="Q709" i="5" a="1"/>
  <c r="Q709" i="5"/>
  <c r="Q710" i="5" a="1"/>
  <c r="Q710" i="5"/>
  <c r="Q711" i="5" a="1"/>
  <c r="Q711" i="5" s="1"/>
  <c r="Q712" i="5" a="1"/>
  <c r="Q712" i="5"/>
  <c r="Q713" i="5" a="1"/>
  <c r="Q713" i="5" s="1"/>
  <c r="Q714" i="5" a="1"/>
  <c r="Q714" i="5" s="1"/>
  <c r="Q715" i="5" a="1"/>
  <c r="Q715" i="5" s="1"/>
  <c r="Q716" i="5" a="1"/>
  <c r="Q716" i="5" s="1"/>
  <c r="Q717" i="5" a="1"/>
  <c r="Q717" i="5"/>
  <c r="Q718" i="5" a="1"/>
  <c r="Q718" i="5" s="1"/>
  <c r="Q719" i="5" a="1"/>
  <c r="Q719" i="5"/>
  <c r="Q720" i="5" a="1"/>
  <c r="Q720" i="5"/>
  <c r="Q721" i="5" a="1"/>
  <c r="Q721" i="5" s="1"/>
  <c r="Q722" i="5" a="1"/>
  <c r="Q722" i="5"/>
  <c r="Q723" i="5" a="1"/>
  <c r="Q723" i="5" s="1"/>
  <c r="Q724" i="5" a="1"/>
  <c r="Q724" i="5" s="1"/>
  <c r="Q725" i="5" a="1"/>
  <c r="Q725" i="5"/>
  <c r="Q726" i="5" a="1"/>
  <c r="Q726" i="5" s="1"/>
  <c r="Q727" i="5" a="1"/>
  <c r="Q727" i="5"/>
  <c r="Q728" i="5" a="1"/>
  <c r="Q728" i="5" s="1"/>
  <c r="Q729" i="5" a="1"/>
  <c r="Q729" i="5"/>
  <c r="Q730" i="5" a="1"/>
  <c r="Q730" i="5" s="1"/>
  <c r="Q731" i="5" a="1"/>
  <c r="Q731" i="5" s="1"/>
  <c r="Q732" i="5" a="1"/>
  <c r="Q732" i="5"/>
  <c r="Q733" i="5" a="1"/>
  <c r="Q733" i="5" s="1"/>
  <c r="Q734" i="5" a="1"/>
  <c r="Q734" i="5"/>
  <c r="Q735" i="5" a="1"/>
  <c r="Q735" i="5" s="1"/>
  <c r="Q736" i="5" a="1"/>
  <c r="Q736" i="5"/>
  <c r="Q737" i="5" a="1"/>
  <c r="Q737" i="5"/>
  <c r="Q738" i="5" a="1"/>
  <c r="Q738" i="5" s="1"/>
  <c r="Q739" i="5" a="1"/>
  <c r="Q739" i="5" s="1"/>
  <c r="Q740" i="5" a="1"/>
  <c r="Q740" i="5" s="1"/>
  <c r="Q741" i="5" a="1"/>
  <c r="Q741" i="5" s="1"/>
  <c r="Q742" i="5" a="1"/>
  <c r="Q742" i="5"/>
  <c r="Q743" i="5" a="1"/>
  <c r="Q743" i="5" s="1"/>
  <c r="Q744" i="5" a="1"/>
  <c r="Q744" i="5"/>
  <c r="Q745" i="5" a="1"/>
  <c r="Q745" i="5" s="1"/>
  <c r="Q746" i="5" a="1"/>
  <c r="Q746" i="5"/>
  <c r="Q747" i="5" a="1"/>
  <c r="Q747" i="5" s="1"/>
  <c r="Q748" i="5" a="1"/>
  <c r="Q748" i="5"/>
  <c r="Q749" i="5" a="1"/>
  <c r="Q749" i="5"/>
  <c r="Q750" i="5" a="1"/>
  <c r="Q750" i="5"/>
  <c r="Q751" i="5" a="1"/>
  <c r="Q751" i="5"/>
  <c r="Q752" i="5" a="1"/>
  <c r="Q752" i="5" s="1"/>
  <c r="Q753" i="5" a="1"/>
  <c r="Q753" i="5"/>
  <c r="Q754" i="5" a="1"/>
  <c r="Q754" i="5"/>
  <c r="Q755" i="5" a="1"/>
  <c r="Q755" i="5" s="1"/>
  <c r="Q756" i="5" a="1"/>
  <c r="Q756" i="5" s="1"/>
  <c r="Q757" i="5" a="1"/>
  <c r="Q757" i="5" s="1"/>
  <c r="Q758" i="5" a="1"/>
  <c r="Q758" i="5" s="1"/>
  <c r="Q759" i="5" a="1"/>
  <c r="Q759" i="5"/>
  <c r="Q760" i="5" a="1"/>
  <c r="Q760" i="5" s="1"/>
  <c r="Q761" i="5" a="1"/>
  <c r="Q761" i="5"/>
  <c r="Q762" i="5" a="1"/>
  <c r="Q762" i="5" s="1"/>
  <c r="Q763" i="5" a="1"/>
  <c r="Q763" i="5" s="1"/>
  <c r="Q764" i="5" a="1"/>
  <c r="Q764" i="5" s="1"/>
  <c r="Q765" i="5" a="1"/>
  <c r="Q765" i="5"/>
  <c r="Q766" i="5" a="1"/>
  <c r="Q766" i="5"/>
  <c r="Q767" i="5" a="1"/>
  <c r="Q767" i="5"/>
  <c r="Q768" i="5" a="1"/>
  <c r="Q768" i="5"/>
  <c r="Q769" i="5" a="1"/>
  <c r="Q769" i="5" s="1"/>
  <c r="Q770" i="5" a="1"/>
  <c r="Q770" i="5"/>
  <c r="Q771" i="5" a="1"/>
  <c r="Q771" i="5" s="1"/>
  <c r="Q772" i="5" a="1"/>
  <c r="Q772" i="5"/>
  <c r="Q773" i="5" a="1"/>
  <c r="Q773" i="5" s="1"/>
  <c r="Q774" i="5" a="1"/>
  <c r="Q774" i="5" s="1"/>
  <c r="Q775" i="5" a="1"/>
  <c r="Q775" i="5" s="1"/>
  <c r="Q776" i="5" a="1"/>
  <c r="Q776" i="5"/>
  <c r="Q777" i="5" a="1"/>
  <c r="Q777" i="5"/>
  <c r="Q778" i="5" a="1"/>
  <c r="Q778" i="5"/>
  <c r="Q779" i="5" a="1"/>
  <c r="Q779" i="5" s="1"/>
  <c r="Q780" i="5" a="1"/>
  <c r="Q780" i="5"/>
  <c r="Q781" i="5" a="1"/>
  <c r="Q781" i="5" s="1"/>
  <c r="Q782" i="5" a="1"/>
  <c r="Q782" i="5"/>
  <c r="Q783" i="5" a="1"/>
  <c r="Q783" i="5"/>
  <c r="Q784" i="5" a="1"/>
  <c r="Q784" i="5"/>
  <c r="Q785" i="5" a="1"/>
  <c r="Q785" i="5"/>
  <c r="Q786" i="5" a="1"/>
  <c r="Q786" i="5" s="1"/>
  <c r="Q787" i="5" a="1"/>
  <c r="Q787" i="5" s="1"/>
  <c r="Q788" i="5" a="1"/>
  <c r="Q788" i="5" s="1"/>
  <c r="Q789" i="5" a="1"/>
  <c r="Q789" i="5"/>
  <c r="Q790" i="5" a="1"/>
  <c r="Q790" i="5" s="1"/>
  <c r="Q791" i="5" a="1"/>
  <c r="Q791" i="5" s="1"/>
  <c r="Q792" i="5" a="1"/>
  <c r="Q792" i="5" s="1"/>
  <c r="Q793" i="5" a="1"/>
  <c r="Q793" i="5"/>
  <c r="Q794" i="5" a="1"/>
  <c r="Q794" i="5" s="1"/>
  <c r="Q795" i="5" a="1"/>
  <c r="Q795" i="5" s="1"/>
  <c r="Q796" i="5" a="1"/>
  <c r="Q796" i="5"/>
  <c r="Q797" i="5" a="1"/>
  <c r="Q797" i="5"/>
  <c r="Q798" i="5" a="1"/>
  <c r="Q798" i="5" s="1"/>
  <c r="Q799" i="5" a="1"/>
  <c r="Q799" i="5"/>
  <c r="Q800" i="5" a="1"/>
  <c r="Q800" i="5"/>
  <c r="Q801" i="5" a="1"/>
  <c r="Q801" i="5"/>
  <c r="Q802" i="5" a="1"/>
  <c r="Q802" i="5"/>
  <c r="Q803" i="5" a="1"/>
  <c r="Q803" i="5" s="1"/>
  <c r="Q804" i="5" a="1"/>
  <c r="Q804" i="5"/>
  <c r="Q805" i="5" a="1"/>
  <c r="Q805" i="5" s="1"/>
  <c r="Q806" i="5" a="1"/>
  <c r="Q806" i="5"/>
  <c r="Q807" i="5" a="1"/>
  <c r="Q807" i="5" s="1"/>
  <c r="Q808" i="5" a="1"/>
  <c r="Q808" i="5" s="1"/>
  <c r="Q809" i="5" a="1"/>
  <c r="Q809" i="5" s="1"/>
  <c r="Q810" i="5" a="1"/>
  <c r="Q810" i="5"/>
  <c r="Q811" i="5" a="1"/>
  <c r="Q811" i="5" s="1"/>
  <c r="Q812" i="5" a="1"/>
  <c r="Q812" i="5" s="1"/>
  <c r="Q813" i="5" a="1"/>
  <c r="Q813" i="5"/>
  <c r="Q814" i="5" a="1"/>
  <c r="Q814" i="5"/>
  <c r="Q815" i="5" a="1"/>
  <c r="Q815" i="5" s="1"/>
  <c r="Q816" i="5" a="1"/>
  <c r="Q816" i="5"/>
  <c r="Q817" i="5" a="1"/>
  <c r="Q817" i="5"/>
  <c r="Q818" i="5" a="1"/>
  <c r="Q818" i="5"/>
  <c r="Q819" i="5" a="1"/>
  <c r="Q819" i="5" s="1"/>
  <c r="Q820" i="5" a="1"/>
  <c r="Q820" i="5" s="1"/>
  <c r="Q821" i="5" a="1"/>
  <c r="Q821" i="5"/>
  <c r="Q822" i="5" a="1"/>
  <c r="Q822" i="5" s="1"/>
  <c r="Q823" i="5" a="1"/>
  <c r="Q823" i="5"/>
  <c r="Q824" i="5" a="1"/>
  <c r="Q824" i="5" s="1"/>
  <c r="Q825" i="5" a="1"/>
  <c r="Q825" i="5" s="1"/>
  <c r="Q826" i="5" a="1"/>
  <c r="Q826" i="5" s="1"/>
  <c r="Q827" i="5" a="1"/>
  <c r="Q827" i="5" s="1"/>
  <c r="Q828" i="5" a="1"/>
  <c r="Q828" i="5"/>
  <c r="Q829" i="5" a="1"/>
  <c r="Q829" i="5" s="1"/>
  <c r="Q830" i="5" a="1"/>
  <c r="Q830" i="5"/>
  <c r="Q831" i="5" a="1"/>
  <c r="Q831" i="5"/>
  <c r="Q832" i="5" a="1"/>
  <c r="Q832" i="5" s="1"/>
  <c r="Q833" i="5" a="1"/>
  <c r="Q833" i="5"/>
  <c r="Q834" i="5" a="1"/>
  <c r="Q834" i="5"/>
  <c r="Q835" i="5" a="1"/>
  <c r="Q835" i="5" s="1"/>
  <c r="Q836" i="5" a="1"/>
  <c r="Q836" i="5"/>
  <c r="Q837" i="5" a="1"/>
  <c r="Q837" i="5" s="1"/>
  <c r="Q838" i="5" a="1"/>
  <c r="Q838" i="5"/>
  <c r="Q839" i="5" a="1"/>
  <c r="Q839" i="5" s="1"/>
  <c r="Q840" i="5" a="1"/>
  <c r="Q840" i="5"/>
  <c r="Q841" i="5" a="1"/>
  <c r="Q841" i="5" s="1"/>
  <c r="Q842" i="5" a="1"/>
  <c r="Q842" i="5" s="1"/>
  <c r="Q843" i="5" a="1"/>
  <c r="Q843" i="5" s="1"/>
  <c r="Q844" i="5" a="1"/>
  <c r="Q844" i="5"/>
  <c r="Q845" i="5" a="1"/>
  <c r="Q845" i="5"/>
  <c r="Q846" i="5" a="1"/>
  <c r="Q846" i="5" s="1"/>
  <c r="Q847" i="5" a="1"/>
  <c r="Q847" i="5"/>
  <c r="Q848" i="5" a="1"/>
  <c r="Q848" i="5"/>
  <c r="Q849" i="5" a="1"/>
  <c r="Q849" i="5" s="1"/>
  <c r="Q850" i="5" a="1"/>
  <c r="Q850" i="5"/>
  <c r="Q851" i="5" a="1"/>
  <c r="Q851" i="5" s="1"/>
  <c r="Q852" i="5" a="1"/>
  <c r="Q852" i="5" s="1"/>
  <c r="Q853" i="5" a="1"/>
  <c r="Q853" i="5"/>
  <c r="Q854" i="5" a="1"/>
  <c r="Q854" i="5" s="1"/>
  <c r="Q855" i="5" a="1"/>
  <c r="Q855" i="5"/>
  <c r="Q856" i="5" a="1"/>
  <c r="Q856" i="5" s="1"/>
  <c r="Q857" i="5" a="1"/>
  <c r="Q857" i="5"/>
  <c r="Q858" i="5" a="1"/>
  <c r="Q858" i="5" s="1"/>
  <c r="Q859" i="5" a="1"/>
  <c r="Q859" i="5" s="1"/>
  <c r="Q860" i="5" a="1"/>
  <c r="Q860" i="5"/>
  <c r="Q861" i="5" a="1"/>
  <c r="Q861" i="5"/>
  <c r="Q862" i="5" a="1"/>
  <c r="Q862" i="5"/>
  <c r="Q863" i="5" a="1"/>
  <c r="Q863" i="5" s="1"/>
  <c r="Q864" i="5" a="1"/>
  <c r="Q864" i="5"/>
  <c r="Q865" i="5" a="1"/>
  <c r="Q865" i="5"/>
  <c r="Q866" i="5" a="1"/>
  <c r="Q866" i="5" s="1"/>
  <c r="Q867" i="5" a="1"/>
  <c r="Q867" i="5" s="1"/>
  <c r="Q868" i="5" a="1"/>
  <c r="Q868" i="5" s="1"/>
  <c r="Q869" i="5" a="1"/>
  <c r="Q869" i="5" s="1"/>
  <c r="Q870" i="5" a="1"/>
  <c r="Q870" i="5"/>
  <c r="Q871" i="5" a="1"/>
  <c r="Q871" i="5" s="1"/>
  <c r="Q872" i="5" a="1"/>
  <c r="Q872" i="5"/>
  <c r="Q873" i="5" a="1"/>
  <c r="Q873" i="5" s="1"/>
  <c r="Q874" i="5" a="1"/>
  <c r="Q874" i="5"/>
  <c r="Q875" i="5" a="1"/>
  <c r="Q875" i="5" s="1"/>
  <c r="Q876" i="5" a="1"/>
  <c r="Q876" i="5"/>
  <c r="Q877" i="5" a="1"/>
  <c r="Q877" i="5"/>
  <c r="Q878" i="5" a="1"/>
  <c r="Q878" i="5"/>
  <c r="Q879" i="5" a="1"/>
  <c r="Q879" i="5"/>
  <c r="Q880" i="5" a="1"/>
  <c r="Q880" i="5" s="1"/>
  <c r="Q881" i="5" a="1"/>
  <c r="Q881" i="5"/>
  <c r="Q882" i="5" a="1"/>
  <c r="Q882" i="5"/>
  <c r="Q883" i="5" a="1"/>
  <c r="Q883" i="5" s="1"/>
  <c r="Q884" i="5" a="1"/>
  <c r="Q884" i="5" s="1"/>
  <c r="Q885" i="5" a="1"/>
  <c r="Q885" i="5" s="1"/>
  <c r="Q886" i="5" a="1"/>
  <c r="Q886" i="5" s="1"/>
  <c r="Q887" i="5" a="1"/>
  <c r="Q887" i="5"/>
  <c r="Q888" i="5" a="1"/>
  <c r="Q888" i="5" s="1"/>
  <c r="Q889" i="5" a="1"/>
  <c r="Q889" i="5"/>
  <c r="Q890" i="5" a="1"/>
  <c r="Q890" i="5" s="1"/>
  <c r="Q891" i="5" a="1"/>
  <c r="Q891" i="5" s="1"/>
  <c r="Q892" i="5" a="1"/>
  <c r="Q892" i="5" s="1"/>
  <c r="Q893" i="5" a="1"/>
  <c r="Q893" i="5"/>
  <c r="Q894" i="5" a="1"/>
  <c r="Q894" i="5"/>
  <c r="Q895" i="5" a="1"/>
  <c r="Q895" i="5"/>
  <c r="Q896" i="5" a="1"/>
  <c r="Q896" i="5"/>
  <c r="Q897" i="5" a="1"/>
  <c r="Q897" i="5" s="1"/>
  <c r="Q898" i="5" a="1"/>
  <c r="Q898" i="5"/>
  <c r="Q899" i="5" a="1"/>
  <c r="Q899" i="5" s="1"/>
  <c r="Q900" i="5" a="1"/>
  <c r="Q900" i="5"/>
  <c r="Q901" i="5" a="1"/>
  <c r="Q901" i="5" s="1"/>
  <c r="Q902" i="5" a="1"/>
  <c r="Q902" i="5" s="1"/>
  <c r="Q903" i="5" a="1"/>
  <c r="Q903" i="5" s="1"/>
  <c r="Q904" i="5" a="1"/>
  <c r="Q904" i="5"/>
  <c r="Q905" i="5" a="1"/>
  <c r="Q905" i="5" s="1"/>
  <c r="Q906" i="5" a="1"/>
  <c r="Q906" i="5"/>
  <c r="Q907" i="5" a="1"/>
  <c r="Q907" i="5" s="1"/>
  <c r="Q908" i="5" a="1"/>
  <c r="Q908" i="5"/>
  <c r="Q909" i="5" a="1"/>
  <c r="Q909" i="5" s="1"/>
  <c r="Q910" i="5" a="1"/>
  <c r="Q910" i="5"/>
  <c r="Q911" i="5" a="1"/>
  <c r="Q911" i="5"/>
  <c r="Q912" i="5" a="1"/>
  <c r="Q912" i="5"/>
  <c r="Q913" i="5" a="1"/>
  <c r="Q913" i="5"/>
  <c r="Q914" i="5" a="1"/>
  <c r="Q914" i="5" s="1"/>
  <c r="Q915" i="5" a="1"/>
  <c r="Q915" i="5" s="1"/>
  <c r="Q916" i="5" a="1"/>
  <c r="Q916" i="5" s="1"/>
  <c r="Q917" i="5" a="1"/>
  <c r="Q917" i="5"/>
  <c r="Q918" i="5" a="1"/>
  <c r="Q918" i="5" s="1"/>
  <c r="Q919" i="5" a="1"/>
  <c r="Q919" i="5" s="1"/>
  <c r="Q920" i="5" a="1"/>
  <c r="Q920" i="5" s="1"/>
  <c r="Q921" i="5" a="1"/>
  <c r="Q921" i="5"/>
  <c r="Q922" i="5" a="1"/>
  <c r="Q922" i="5"/>
  <c r="Q923" i="5" a="1"/>
  <c r="Q923" i="5" s="1"/>
  <c r="Q924" i="5" a="1"/>
  <c r="Q924" i="5"/>
  <c r="Q925" i="5" a="1"/>
  <c r="Q925" i="5"/>
  <c r="Q926" i="5" a="1"/>
  <c r="Q926" i="5" s="1"/>
  <c r="Q927" i="5" a="1"/>
  <c r="Q927" i="5" s="1"/>
  <c r="Q928" i="5" a="1"/>
  <c r="Q928" i="5"/>
  <c r="Q929" i="5" a="1"/>
  <c r="Q929" i="5"/>
  <c r="Q930" i="5" a="1"/>
  <c r="Q930" i="5"/>
  <c r="Q931" i="5" a="1"/>
  <c r="Q931" i="5" s="1"/>
  <c r="Q932" i="5" a="1"/>
  <c r="Q932" i="5"/>
  <c r="Q933" i="5" a="1"/>
  <c r="Q933" i="5" s="1"/>
  <c r="Q934" i="5" a="1"/>
  <c r="Q934" i="5"/>
  <c r="Q935" i="5" a="1"/>
  <c r="Q935" i="5" s="1"/>
  <c r="Q936" i="5" a="1"/>
  <c r="Q936" i="5" s="1"/>
  <c r="Q937" i="5" a="1"/>
  <c r="Q937" i="5" s="1"/>
  <c r="Q938" i="5" a="1"/>
  <c r="Q938" i="5"/>
  <c r="Q939" i="5" a="1"/>
  <c r="Q939" i="5" s="1"/>
  <c r="Q940" i="5" a="1"/>
  <c r="Q940" i="5" s="1"/>
  <c r="Q941" i="5" a="1"/>
  <c r="Q941" i="5"/>
  <c r="Q942" i="5" a="1"/>
  <c r="Q942" i="5"/>
  <c r="Q943" i="5" a="1"/>
  <c r="Q943" i="5" s="1"/>
  <c r="Q944" i="5" a="1"/>
  <c r="Q944" i="5" s="1"/>
  <c r="Q945" i="5" a="1"/>
  <c r="Q945" i="5"/>
  <c r="Q946" i="5" a="1"/>
  <c r="Q946" i="5"/>
  <c r="Q947" i="5" a="1"/>
  <c r="Q947" i="5" s="1"/>
  <c r="Q948" i="5" a="1"/>
  <c r="Q948" i="5" s="1"/>
  <c r="Q949" i="5" a="1"/>
  <c r="Q949" i="5"/>
  <c r="Q950" i="5" a="1"/>
  <c r="Q950" i="5" s="1"/>
  <c r="Q951" i="5" a="1"/>
  <c r="Q951" i="5"/>
  <c r="Q952" i="5" a="1"/>
  <c r="Q952" i="5" s="1"/>
  <c r="Q953" i="5" a="1"/>
  <c r="Q953" i="5" s="1"/>
  <c r="Q954" i="5" a="1"/>
  <c r="Q954" i="5" s="1"/>
  <c r="Q955" i="5" a="1"/>
  <c r="Q955" i="5" s="1"/>
  <c r="Q956" i="5" a="1"/>
  <c r="Q956" i="5"/>
  <c r="Q957" i="5" a="1"/>
  <c r="Q957" i="5" s="1"/>
  <c r="Q958" i="5" a="1"/>
  <c r="Q958" i="5"/>
  <c r="Q959" i="5" a="1"/>
  <c r="Q959" i="5"/>
  <c r="Q960" i="5" a="1"/>
  <c r="Q960" i="5" s="1"/>
  <c r="Q961" i="5" a="1"/>
  <c r="Q961" i="5"/>
  <c r="Q962" i="5" a="1"/>
  <c r="Q962" i="5"/>
  <c r="Q963" i="5" a="1"/>
  <c r="Q963" i="5" s="1"/>
  <c r="Q964" i="5" a="1"/>
  <c r="Q964" i="5"/>
  <c r="Q965" i="5" a="1"/>
  <c r="Q965" i="5" s="1"/>
  <c r="Q966" i="5" a="1"/>
  <c r="Q966" i="5"/>
  <c r="Q967" i="5" a="1"/>
  <c r="Q967" i="5" s="1"/>
  <c r="Q968" i="5" a="1"/>
  <c r="Q968" i="5"/>
  <c r="Q969" i="5" a="1"/>
  <c r="Q969" i="5" s="1"/>
  <c r="Q970" i="5" a="1"/>
  <c r="Q970" i="5" s="1"/>
  <c r="Q971" i="5" a="1"/>
  <c r="Q971" i="5" s="1"/>
  <c r="Q972" i="5" a="1"/>
  <c r="Q972" i="5"/>
  <c r="Q973" i="5" a="1"/>
  <c r="Q973" i="5" s="1"/>
  <c r="Q974" i="5" a="1"/>
  <c r="Q974" i="5" s="1"/>
  <c r="Q975" i="5" a="1"/>
  <c r="Q975" i="5"/>
  <c r="Q976" i="5" a="1"/>
  <c r="Q976" i="5"/>
  <c r="Q977" i="5" a="1"/>
  <c r="Q977" i="5" s="1"/>
  <c r="Q978" i="5" a="1"/>
  <c r="Q978" i="5"/>
  <c r="Q979" i="5" a="1"/>
  <c r="Q979" i="5" s="1"/>
  <c r="Q980" i="5" a="1"/>
  <c r="Q980" i="5" s="1"/>
  <c r="Q981" i="5" a="1"/>
  <c r="Q981" i="5"/>
  <c r="Q982" i="5" a="1"/>
  <c r="Q982" i="5" s="1"/>
  <c r="Q983" i="5" a="1"/>
  <c r="Q983" i="5"/>
  <c r="Q984" i="5" a="1"/>
  <c r="Q984" i="5" s="1"/>
  <c r="Q985" i="5" a="1"/>
  <c r="Q985" i="5"/>
  <c r="Q986" i="5" a="1"/>
  <c r="Q986" i="5" s="1"/>
  <c r="Q987" i="5" a="1"/>
  <c r="Q987" i="5" s="1"/>
  <c r="Q988" i="5" a="1"/>
  <c r="Q988" i="5"/>
  <c r="Q989" i="5" a="1"/>
  <c r="Q989" i="5"/>
  <c r="Q990" i="5" a="1"/>
  <c r="Q990" i="5"/>
  <c r="Q991" i="5" a="1"/>
  <c r="Q991" i="5" s="1"/>
  <c r="Q992" i="5" a="1"/>
  <c r="Q992" i="5"/>
  <c r="Q993" i="5" a="1"/>
  <c r="Q993" i="5"/>
  <c r="Q994" i="5" a="1"/>
  <c r="Q994" i="5" s="1"/>
  <c r="Q995" i="5" a="1"/>
  <c r="Q995" i="5" s="1"/>
  <c r="Q996" i="5" a="1"/>
  <c r="Q996" i="5" s="1"/>
  <c r="Q997" i="5" a="1"/>
  <c r="Q997" i="5" s="1"/>
  <c r="Q998" i="5" a="1"/>
  <c r="Q998" i="5"/>
  <c r="Q999" i="5" a="1"/>
  <c r="Q999" i="5"/>
  <c r="Q1000" i="5" a="1"/>
  <c r="Q1000" i="5"/>
  <c r="Q1001" i="5" a="1"/>
  <c r="Q1001" i="5" s="1"/>
  <c r="Q1002" i="5" a="1"/>
  <c r="Q1002" i="5"/>
  <c r="Q1003" i="5" a="1"/>
  <c r="Q1003" i="5" s="1"/>
  <c r="Q1004" i="5" a="1"/>
  <c r="Q1004" i="5"/>
  <c r="Q1005" i="5" a="1"/>
  <c r="Q1005" i="5"/>
  <c r="Q1006" i="5" a="1"/>
  <c r="Q1006" i="5"/>
  <c r="Q1007" i="5" a="1"/>
  <c r="Q1007" i="5"/>
  <c r="Q1008" i="5" a="1"/>
  <c r="Q1008" i="5" s="1"/>
  <c r="Q1009" i="5" a="1"/>
  <c r="Q1009" i="5"/>
  <c r="Q1010" i="5" a="1"/>
  <c r="Q1010" i="5"/>
  <c r="Q1011" i="5" a="1"/>
  <c r="Q1011" i="5" s="1"/>
  <c r="Q1012" i="5" a="1"/>
  <c r="Q1012" i="5" s="1"/>
  <c r="Q1013" i="5" a="1"/>
  <c r="Q1013" i="5" s="1"/>
  <c r="Q1014" i="5" a="1"/>
  <c r="Q1014" i="5" s="1"/>
  <c r="Q1015" i="5" a="1"/>
  <c r="Q1015" i="5"/>
  <c r="Q1016" i="5" a="1"/>
  <c r="Q1016" i="5"/>
  <c r="Q1017" i="5" a="1"/>
  <c r="Q1017" i="5"/>
  <c r="Q1018" i="5" a="1"/>
  <c r="Q1018" i="5" s="1"/>
  <c r="Q1019" i="5" a="1"/>
  <c r="Q1019" i="5" s="1"/>
  <c r="Q1020" i="5" a="1"/>
  <c r="Q1020" i="5" s="1"/>
  <c r="Q1021" i="5" a="1"/>
  <c r="Q1021" i="5"/>
  <c r="Q1022" i="5" a="1"/>
  <c r="Q1022" i="5"/>
  <c r="Q1023" i="5" a="1"/>
  <c r="Q1023" i="5"/>
  <c r="Q1024" i="5" a="1"/>
  <c r="Q1024" i="5" s="1"/>
  <c r="Q1025" i="5" a="1"/>
  <c r="Q1025" i="5" s="1"/>
  <c r="Q1026" i="5" a="1"/>
  <c r="Q1026" i="5"/>
  <c r="Q1027" i="5" a="1"/>
  <c r="Q1027" i="5" s="1"/>
  <c r="Q1028" i="5" a="1"/>
  <c r="Q1028" i="5"/>
  <c r="Q1029" i="5" a="1"/>
  <c r="Q1029" i="5" s="1"/>
  <c r="Q1030" i="5" a="1"/>
  <c r="Q1030" i="5" s="1"/>
  <c r="Q1031" i="5" a="1"/>
  <c r="Q1031" i="5" s="1"/>
  <c r="Q1032" i="5" a="1"/>
  <c r="Q1032" i="5"/>
  <c r="Q1033" i="5" a="1"/>
  <c r="Q1033" i="5" s="1"/>
  <c r="Q1034" i="5" a="1"/>
  <c r="Q1034" i="5"/>
  <c r="Q1035" i="5" a="1"/>
  <c r="Q1035" i="5" s="1"/>
  <c r="Q1036" i="5" a="1"/>
  <c r="Q1036" i="5"/>
  <c r="Q1037" i="5" a="1"/>
  <c r="Q1037" i="5" s="1"/>
  <c r="Q1038" i="5" a="1"/>
  <c r="Q1038" i="5"/>
  <c r="Q1039" i="5" a="1"/>
  <c r="Q1039" i="5"/>
  <c r="Q1040" i="5" a="1"/>
  <c r="Q1040" i="5"/>
  <c r="Q1041" i="5" a="1"/>
  <c r="Q1041" i="5"/>
  <c r="Q1042" i="5" a="1"/>
  <c r="Q1042" i="5" s="1"/>
  <c r="Q1043" i="5" a="1"/>
  <c r="Q1043" i="5" s="1"/>
  <c r="Q1044" i="5" a="1"/>
  <c r="Q1044" i="5" s="1"/>
  <c r="Q1045" i="5" a="1"/>
  <c r="Q1045" i="5"/>
  <c r="Q1046" i="5" a="1"/>
  <c r="Q1046" i="5"/>
  <c r="Q1047" i="5" a="1"/>
  <c r="Q1047" i="5" s="1"/>
  <c r="Q1048" i="5" a="1"/>
  <c r="Q1048" i="5" s="1"/>
  <c r="Q1049" i="5" a="1"/>
  <c r="Q1049" i="5"/>
  <c r="Q1050" i="5" a="1"/>
  <c r="Q1050" i="5"/>
  <c r="Q1051" i="5" a="1"/>
  <c r="Q1051" i="5" s="1"/>
  <c r="Q1052" i="5" a="1"/>
  <c r="Q1052" i="5"/>
  <c r="Q1053" i="5" a="1"/>
  <c r="Q1053" i="5"/>
  <c r="Q1054" i="5" a="1"/>
  <c r="Q1054" i="5" s="1"/>
  <c r="Q1055" i="5" a="1"/>
  <c r="Q1055" i="5"/>
  <c r="Q1056" i="5" a="1"/>
  <c r="Q1056" i="5"/>
  <c r="Q1057" i="5" a="1"/>
  <c r="Q1057" i="5"/>
  <c r="Q1058" i="5" a="1"/>
  <c r="Q1058" i="5"/>
  <c r="Q1059" i="5" a="1"/>
  <c r="Q1059" i="5" s="1"/>
  <c r="Q1060" i="5" a="1"/>
  <c r="Q1060" i="5"/>
  <c r="Q1061" i="5" a="1"/>
  <c r="Q1061" i="5" s="1"/>
  <c r="Q1062" i="5" a="1"/>
  <c r="Q1062" i="5"/>
  <c r="Q1063" i="5" a="1"/>
  <c r="Q1063" i="5"/>
  <c r="Q1064" i="5" a="1"/>
  <c r="Q1064" i="5" s="1"/>
  <c r="Q1065" i="5" a="1"/>
  <c r="Q1065" i="5" s="1"/>
  <c r="Q1066" i="5" a="1"/>
  <c r="Q1066" i="5"/>
  <c r="Q1067" i="5" a="1"/>
  <c r="Q1067" i="5" s="1"/>
  <c r="Q1068" i="5" a="1"/>
  <c r="Q1068" i="5" s="1"/>
  <c r="Q1069" i="5" a="1"/>
  <c r="Q1069" i="5"/>
  <c r="Q1070" i="5" a="1"/>
  <c r="Q1070" i="5"/>
  <c r="Q1071" i="5" a="1"/>
  <c r="Q1071" i="5" s="1"/>
  <c r="Q1072" i="5" a="1"/>
  <c r="Q1072" i="5"/>
  <c r="Q1073" i="5" a="1"/>
  <c r="Q1073" i="5"/>
  <c r="Q1074" i="5" a="1"/>
  <c r="Q1074" i="5"/>
  <c r="Q1075" i="5" a="1"/>
  <c r="Q1075" i="5" s="1"/>
  <c r="Q1076" i="5" a="1"/>
  <c r="Q1076" i="5" s="1"/>
  <c r="Q1077" i="5" a="1"/>
  <c r="Q1077" i="5"/>
  <c r="Q1078" i="5" a="1"/>
  <c r="Q1078" i="5" s="1"/>
  <c r="Q1079" i="5" a="1"/>
  <c r="Q1079" i="5"/>
  <c r="Q1080" i="5" a="1"/>
  <c r="Q1080" i="5"/>
  <c r="Q1081" i="5" a="1"/>
  <c r="Q1081" i="5" s="1"/>
  <c r="Q1082" i="5" a="1"/>
  <c r="Q1082" i="5" s="1"/>
  <c r="Q1083" i="5" a="1"/>
  <c r="Q1083" i="5" s="1"/>
  <c r="Q1084" i="5" a="1"/>
  <c r="Q1084" i="5"/>
  <c r="Q1085" i="5" a="1"/>
  <c r="Q1085" i="5" s="1"/>
  <c r="Q1086" i="5" a="1"/>
  <c r="Q1086" i="5"/>
  <c r="Q1087" i="5" a="1"/>
  <c r="Q1087" i="5" s="1"/>
  <c r="Q1088" i="5" a="1"/>
  <c r="Q1088" i="5" s="1"/>
  <c r="Q1089" i="5" a="1"/>
  <c r="Q1089" i="5"/>
  <c r="Q1090" i="5" a="1"/>
  <c r="Q1090" i="5"/>
  <c r="Q1091" i="5" a="1"/>
  <c r="Q1091" i="5" s="1"/>
  <c r="Q1092" i="5" a="1"/>
  <c r="Q1092" i="5"/>
  <c r="Q1093" i="5" a="1"/>
  <c r="Q1093" i="5"/>
  <c r="Q1094" i="5" a="1"/>
  <c r="Q1094" i="5"/>
  <c r="Q1095" i="5" a="1"/>
  <c r="Q1095" i="5" s="1"/>
  <c r="Q1096" i="5" a="1"/>
  <c r="Q1096" i="5"/>
  <c r="Q1097" i="5" a="1"/>
  <c r="Q1097" i="5"/>
  <c r="Q1098" i="5" a="1"/>
  <c r="Q1098" i="5" s="1"/>
  <c r="Q1099" i="5" a="1"/>
  <c r="Q1099" i="5" s="1"/>
  <c r="Q1100" i="5" a="1"/>
  <c r="Q1100" i="5"/>
  <c r="Q1101" i="5" a="1"/>
  <c r="Q1101" i="5" s="1"/>
  <c r="Q1102" i="5" a="1"/>
  <c r="Q1102" i="5" s="1"/>
  <c r="Q1103" i="5" a="1"/>
  <c r="Q1103" i="5"/>
  <c r="Q1104" i="5" a="1"/>
  <c r="Q1104" i="5"/>
  <c r="Q1105" i="5" a="1"/>
  <c r="Q1105" i="5" s="1"/>
  <c r="Q1106" i="5" a="1"/>
  <c r="Q1106" i="5"/>
  <c r="Q1107" i="5" a="1"/>
  <c r="Q1107" i="5" s="1"/>
  <c r="Q1108" i="5" a="1"/>
  <c r="Q1108" i="5" s="1"/>
  <c r="Q1109" i="5" a="1"/>
  <c r="Q1109" i="5"/>
  <c r="Q1110" i="5" a="1"/>
  <c r="Q1110" i="5"/>
  <c r="Q1111" i="5" a="1"/>
  <c r="Q1111" i="5"/>
  <c r="Q1112" i="5" a="1"/>
  <c r="Q1112" i="5" s="1"/>
  <c r="Q1113" i="5" a="1"/>
  <c r="Q1113" i="5"/>
  <c r="Q1114" i="5" a="1"/>
  <c r="Q1114" i="5"/>
  <c r="Q1115" i="5" a="1"/>
  <c r="Q1115" i="5" s="1"/>
  <c r="Q1116" i="5" a="1"/>
  <c r="Q1116" i="5"/>
  <c r="Q1117" i="5" a="1"/>
  <c r="Q1117" i="5"/>
  <c r="Q1118" i="5" a="1"/>
  <c r="Q1118" i="5" s="1"/>
  <c r="Q1119" i="5" a="1"/>
  <c r="Q1119" i="5" s="1"/>
  <c r="Q1120" i="5" a="1"/>
  <c r="Q1120" i="5"/>
  <c r="Q1121" i="5" a="1"/>
  <c r="Q1121" i="5"/>
  <c r="Q1122" i="5" a="1"/>
  <c r="Q1122" i="5" s="1"/>
  <c r="Q1123" i="5" a="1"/>
  <c r="Q1123" i="5" s="1"/>
  <c r="Q1124" i="5" a="1"/>
  <c r="Q1124" i="5" s="1"/>
  <c r="Q1125" i="5" a="1"/>
  <c r="Q1125" i="5" s="1"/>
  <c r="Q1126" i="5" a="1"/>
  <c r="Q1126" i="5"/>
  <c r="Q1127" i="5" a="1"/>
  <c r="Q1127" i="5" s="1"/>
  <c r="Q1128" i="5" a="1"/>
  <c r="Q1128" i="5"/>
  <c r="Q1129" i="5" a="1"/>
  <c r="Q1129" i="5" s="1"/>
  <c r="Q1130" i="5" a="1"/>
  <c r="Q1130" i="5"/>
  <c r="Q1131" i="5" a="1"/>
  <c r="Q1131" i="5" s="1"/>
  <c r="Q1132" i="5" a="1"/>
  <c r="Q1132" i="5"/>
  <c r="Q1133" i="5" a="1"/>
  <c r="Q1133" i="5"/>
  <c r="Q1134" i="5" a="1"/>
  <c r="Q1134" i="5"/>
  <c r="Q1135" i="5" a="1"/>
  <c r="Q1135" i="5" s="1"/>
  <c r="Q1136" i="5" a="1"/>
  <c r="Q1136" i="5" s="1"/>
  <c r="Q1137" i="5" a="1"/>
  <c r="Q1137" i="5"/>
  <c r="Q1138" i="5" a="1"/>
  <c r="Q1138" i="5"/>
  <c r="Q1139" i="5" a="1"/>
  <c r="Q1139" i="5" s="1"/>
  <c r="Q1140" i="5" a="1"/>
  <c r="Q1140" i="5"/>
  <c r="Q1141" i="5" a="1"/>
  <c r="Q1141" i="5" s="1"/>
  <c r="Q1142" i="5" a="1"/>
  <c r="Q1142" i="5" s="1"/>
  <c r="Q1143" i="5" a="1"/>
  <c r="Q1143" i="5"/>
  <c r="Q1144" i="5" a="1"/>
  <c r="Q1144" i="5" s="1"/>
  <c r="Q1145" i="5" a="1"/>
  <c r="Q1145" i="5"/>
  <c r="Q1146" i="5" a="1"/>
  <c r="Q1146" i="5" s="1"/>
  <c r="Q1147" i="5" a="1"/>
  <c r="Q1147" i="5" s="1"/>
  <c r="Q1148" i="5" a="1"/>
  <c r="Q1148" i="5" s="1"/>
  <c r="Q1149" i="5" a="1"/>
  <c r="Q1149" i="5"/>
  <c r="Q1150" i="5" a="1"/>
  <c r="Q1150" i="5"/>
  <c r="Q1151" i="5" a="1"/>
  <c r="Q1151" i="5"/>
  <c r="Q1152" i="5" a="1"/>
  <c r="Q1152" i="5" s="1"/>
  <c r="Q1153" i="5" a="1"/>
  <c r="Q1153" i="5" s="1"/>
  <c r="Q1154" i="5" a="1"/>
  <c r="Q1154" i="5"/>
  <c r="Q1155" i="5" a="1"/>
  <c r="Q1155" i="5" s="1"/>
  <c r="Q1156" i="5" a="1"/>
  <c r="Q1156" i="5"/>
  <c r="Q1157" i="5" a="1"/>
  <c r="Q1157" i="5"/>
  <c r="Q1158" i="5" a="1"/>
  <c r="Q1158" i="5" s="1"/>
  <c r="Q1159" i="5" a="1"/>
  <c r="Q1159" i="5" s="1"/>
  <c r="Q1160" i="5" a="1"/>
  <c r="Q1160" i="5"/>
  <c r="Q1161" i="5" a="1"/>
  <c r="Q1161" i="5" s="1"/>
  <c r="Q1162" i="5" a="1"/>
  <c r="Q1162" i="5"/>
  <c r="Q1163" i="5" a="1"/>
  <c r="Q1163" i="5" s="1"/>
  <c r="Q1164" i="5" a="1"/>
  <c r="Q1164" i="5"/>
  <c r="Q1165" i="5" a="1"/>
  <c r="Q1165" i="5" s="1"/>
  <c r="Q1166" i="5" a="1"/>
  <c r="Q1166" i="5"/>
  <c r="Q1167" i="5" a="1"/>
  <c r="Q1167" i="5"/>
  <c r="Q1168" i="5" a="1"/>
  <c r="Q1168" i="5"/>
  <c r="Q1169" i="5" a="1"/>
  <c r="Q1169" i="5" s="1"/>
  <c r="Q1170" i="5" a="1"/>
  <c r="Q1170" i="5" s="1"/>
  <c r="Q1171" i="5" a="1"/>
  <c r="Q1171" i="5" s="1"/>
  <c r="Q1172" i="5" a="1"/>
  <c r="Q1172" i="5" s="1"/>
  <c r="Q1173" i="5" a="1"/>
  <c r="Q1173" i="5"/>
  <c r="Q1174" i="5" a="1"/>
  <c r="Q1174" i="5"/>
  <c r="Q1175" i="5" a="1"/>
  <c r="Q1175" i="5" s="1"/>
  <c r="Q1176" i="5" a="1"/>
  <c r="Q1176" i="5" s="1"/>
  <c r="Q1177" i="5" a="1"/>
  <c r="Q1177" i="5" s="1"/>
  <c r="Q1178" i="5" a="1"/>
  <c r="Q1178" i="5" s="1"/>
  <c r="Q1179" i="5" a="1"/>
  <c r="Q1179" i="5" s="1"/>
  <c r="Q1180" i="5" a="1"/>
  <c r="Q1180" i="5" s="1"/>
  <c r="Q1181" i="5" a="1"/>
  <c r="Q1181" i="5"/>
  <c r="Q1182" i="5" a="1"/>
  <c r="Q1182" i="5" s="1"/>
  <c r="Q1183" i="5" a="1"/>
  <c r="Q1183" i="5"/>
  <c r="Q1184" i="5" a="1"/>
  <c r="Q1184" i="5"/>
  <c r="Q1185" i="5" a="1"/>
  <c r="Q1185" i="5"/>
  <c r="Q1186" i="5" a="1"/>
  <c r="Q1186" i="5" s="1"/>
  <c r="Q1187" i="5" a="1"/>
  <c r="Q1187" i="5" s="1"/>
  <c r="Q1188" i="5" a="1"/>
  <c r="Q1188" i="5"/>
  <c r="Q1189" i="5" a="1"/>
  <c r="Q1189" i="5" s="1"/>
  <c r="Q1190" i="5" a="1"/>
  <c r="Q1190" i="5"/>
  <c r="Q1191" i="5" a="1"/>
  <c r="Q1191" i="5"/>
  <c r="Q1192" i="5" a="1"/>
  <c r="Q1192" i="5" s="1"/>
  <c r="Q1193" i="5" a="1"/>
  <c r="Q1193" i="5" s="1"/>
  <c r="Q1194" i="5" a="1"/>
  <c r="Q1194" i="5" s="1"/>
  <c r="Q1195" i="5" a="1"/>
  <c r="Q1195" i="5" s="1"/>
  <c r="Q1196" i="5" a="1"/>
  <c r="Q1196" i="5" s="1"/>
  <c r="Q1197" i="5" a="1"/>
  <c r="Q1197" i="5" s="1"/>
  <c r="Q1198" i="5" a="1"/>
  <c r="Q1198" i="5"/>
  <c r="Q1199" i="5" a="1"/>
  <c r="Q1199" i="5" s="1"/>
  <c r="Q1200" i="5" a="1"/>
  <c r="Q1200" i="5"/>
  <c r="Q1201" i="5" a="1"/>
  <c r="Q1201" i="5"/>
  <c r="Q1202" i="5" a="1"/>
  <c r="Q1202" i="5"/>
  <c r="Q1203" i="5" a="1"/>
  <c r="Q1203" i="5" s="1"/>
  <c r="Q1204" i="5" a="1"/>
  <c r="Q1204" i="5" s="1"/>
  <c r="Q1205" i="5" a="1"/>
  <c r="Q1205" i="5"/>
  <c r="Q1206" i="5" a="1"/>
  <c r="Q1206" i="5" s="1"/>
  <c r="Q1207" i="5" a="1"/>
  <c r="Q1207" i="5"/>
  <c r="Q1208" i="5" a="1"/>
  <c r="Q1208" i="5"/>
  <c r="Q1209" i="5" a="1"/>
  <c r="Q1209" i="5" s="1"/>
  <c r="Q1210" i="5" a="1"/>
  <c r="Q1210" i="5" s="1"/>
  <c r="Q1211" i="5" a="1"/>
  <c r="Q1211" i="5" s="1"/>
  <c r="Q1212" i="5" a="1"/>
  <c r="Q1212" i="5"/>
  <c r="Q1213" i="5" a="1"/>
  <c r="Q1213" i="5" s="1"/>
  <c r="Q1214" i="5" a="1"/>
  <c r="Q1214" i="5"/>
  <c r="Q1215" i="5" a="1"/>
  <c r="Q1215" i="5"/>
  <c r="Q1216" i="5" a="1"/>
  <c r="Q1216" i="5" s="1"/>
  <c r="Q1217" i="5" a="1"/>
  <c r="Q1217" i="5"/>
  <c r="Q1218" i="5" a="1"/>
  <c r="Q1218" i="5"/>
  <c r="Q1219" i="5" a="1"/>
  <c r="Q1219" i="5" s="1"/>
  <c r="Q1220" i="5" a="1"/>
  <c r="Q1220" i="5" s="1"/>
  <c r="Q1221" i="5" a="1"/>
  <c r="Q1221" i="5" s="1"/>
  <c r="Q1222" i="5" a="1"/>
  <c r="Q1222" i="5"/>
  <c r="Q1223" i="5" a="1"/>
  <c r="Q1223" i="5" s="1"/>
  <c r="Q1224" i="5" a="1"/>
  <c r="Q1224" i="5"/>
  <c r="Q1225" i="5" a="1"/>
  <c r="Q1225" i="5"/>
  <c r="Q1226" i="5" a="1"/>
  <c r="Q1226" i="5" s="1"/>
  <c r="Q1227" i="5" a="1"/>
  <c r="Q1227" i="5" s="1"/>
  <c r="Q1228" i="5" a="1"/>
  <c r="Q1228" i="5"/>
  <c r="Q1229" i="5" a="1"/>
  <c r="Q1229" i="5"/>
  <c r="Q1230" i="5" a="1"/>
  <c r="Q1230" i="5" s="1"/>
  <c r="Q1231" i="5" a="1"/>
  <c r="Q1231" i="5" s="1"/>
  <c r="Q1232" i="5" a="1"/>
  <c r="Q1232" i="5"/>
  <c r="Q1233" i="5" a="1"/>
  <c r="Q1233" i="5" s="1"/>
  <c r="Q1234" i="5" a="1"/>
  <c r="Q1234" i="5"/>
  <c r="Q1235" i="5" a="1"/>
  <c r="Q1235" i="5" s="1"/>
  <c r="Q1236" i="5" a="1"/>
  <c r="Q1236" i="5" s="1"/>
  <c r="Q1237" i="5" a="1"/>
  <c r="Q1237" i="5" s="1"/>
  <c r="Q1238" i="5" a="1"/>
  <c r="Q1238" i="5" s="1"/>
  <c r="Q1239" i="5" a="1"/>
  <c r="Q1239" i="5"/>
  <c r="Q1240" i="5" a="1"/>
  <c r="Q1240" i="5" s="1"/>
  <c r="Q1241" i="5" a="1"/>
  <c r="Q1241" i="5"/>
  <c r="Q1242" i="5" a="1"/>
  <c r="Q1242" i="5"/>
  <c r="Q1243" i="5" a="1"/>
  <c r="Q1243" i="5" s="1"/>
  <c r="Q1244" i="5" a="1"/>
  <c r="Q1244" i="5"/>
  <c r="Q1245" i="5" a="1"/>
  <c r="Q1245" i="5"/>
  <c r="Q1246" i="5" a="1"/>
  <c r="Q1246" i="5" s="1"/>
  <c r="Q1247" i="5" a="1"/>
  <c r="Q1247" i="5" s="1"/>
  <c r="Q1248" i="5" a="1"/>
  <c r="Q1248" i="5" s="1"/>
  <c r="Q1249" i="5" a="1"/>
  <c r="Q1249" i="5"/>
  <c r="Q1250" i="5" a="1"/>
  <c r="Q1250" i="5" s="1"/>
  <c r="Q1251" i="5" a="1"/>
  <c r="Q1251" i="5" s="1"/>
  <c r="Q1252" i="5" a="1"/>
  <c r="Q1252" i="5" s="1"/>
  <c r="Q1253" i="5" a="1"/>
  <c r="Q1253" i="5"/>
  <c r="Q1254" i="5" a="1"/>
  <c r="Q1254" i="5" s="1"/>
  <c r="Q1255" i="5" a="1"/>
  <c r="Q1255" i="5" s="1"/>
  <c r="Q1256" i="5" a="1"/>
  <c r="Q1256" i="5"/>
  <c r="Q1257" i="5" a="1"/>
  <c r="Q1257" i="5" s="1"/>
  <c r="Q1258" i="5" a="1"/>
  <c r="Q1258" i="5"/>
  <c r="Q1259" i="5" a="1"/>
  <c r="Q1259" i="5" s="1"/>
  <c r="Q1260" i="5" a="1"/>
  <c r="Q1260" i="5"/>
  <c r="Q1261" i="5" a="1"/>
  <c r="Q1261" i="5"/>
  <c r="Q1262" i="5" a="1"/>
  <c r="Q1262" i="5"/>
  <c r="Q1263" i="5" a="1"/>
  <c r="Q1263" i="5" s="1"/>
  <c r="Q1264" i="5" a="1"/>
  <c r="Q1264" i="5" s="1"/>
  <c r="Q1265" i="5" a="1"/>
  <c r="Q1265" i="5" s="1"/>
  <c r="Q1266" i="5" a="1"/>
  <c r="Q1266" i="5"/>
  <c r="Q1267" i="5" a="1"/>
  <c r="Q1267" i="5" s="1"/>
  <c r="Q1268" i="5" a="1"/>
  <c r="Q1268" i="5"/>
  <c r="Q1269" i="5" a="1"/>
  <c r="Q1269" i="5" s="1"/>
  <c r="Q1270" i="5" a="1"/>
  <c r="Q1270" i="5"/>
  <c r="Q1271" i="5" a="1"/>
  <c r="Q1271" i="5"/>
  <c r="Q1272" i="5" a="1"/>
  <c r="Q1272" i="5" s="1"/>
  <c r="Q1273" i="5" a="1"/>
  <c r="Q1273" i="5" s="1"/>
  <c r="Q1274" i="5" a="1"/>
  <c r="Q1274" i="5" s="1"/>
  <c r="Q1275" i="5" a="1"/>
  <c r="Q1275" i="5" s="1"/>
  <c r="Q1276" i="5" a="1"/>
  <c r="Q1276" i="5" s="1"/>
  <c r="Q1277" i="5" a="1"/>
  <c r="Q1277" i="5" s="1"/>
  <c r="Q1278" i="5" a="1"/>
  <c r="Q1278" i="5"/>
  <c r="Q1279" i="5" a="1"/>
  <c r="Q1279" i="5" s="1"/>
  <c r="Q1280" i="5" a="1"/>
  <c r="Q1280" i="5" s="1"/>
  <c r="Q1281" i="5" a="1"/>
  <c r="Q1281" i="5"/>
  <c r="Q1282" i="5" a="1"/>
  <c r="Q1282" i="5"/>
  <c r="Q1283" i="5" a="1"/>
  <c r="Q1283" i="5" s="1"/>
  <c r="Q1284" i="5" a="1"/>
  <c r="Q1284" i="5"/>
  <c r="Q1285" i="5" a="1"/>
  <c r="Q1285" i="5"/>
  <c r="Q1286" i="5" a="1"/>
  <c r="Q1286" i="5" s="1"/>
  <c r="Q1287" i="5" a="1"/>
  <c r="Q1287" i="5"/>
  <c r="Q1288" i="5" a="1"/>
  <c r="Q1288" i="5" s="1"/>
  <c r="Q1289" i="5" a="1"/>
  <c r="Q1289" i="5" s="1"/>
  <c r="Q1290" i="5" a="1"/>
  <c r="Q1290" i="5"/>
  <c r="Q1291" i="5" a="1"/>
  <c r="Q1291" i="5" s="1"/>
  <c r="Q1292" i="5" a="1"/>
  <c r="Q1292" i="5"/>
  <c r="Q1293" i="5" a="1"/>
  <c r="Q1293" i="5" s="1"/>
  <c r="Q1294" i="5" a="1"/>
  <c r="Q1294" i="5" s="1"/>
  <c r="Q1295" i="5" a="1"/>
  <c r="Q1295" i="5"/>
  <c r="Q1296" i="5" a="1"/>
  <c r="Q1296" i="5"/>
  <c r="Q1297" i="5" a="1"/>
  <c r="Q1297" i="5"/>
  <c r="Q1298" i="5" a="1"/>
  <c r="Q1298" i="5"/>
  <c r="Q1299" i="5" a="1"/>
  <c r="Q1299" i="5" s="1"/>
  <c r="Q1300" i="5" a="1"/>
  <c r="Q1300" i="5" s="1"/>
  <c r="Q1301" i="5" a="1"/>
  <c r="Q1301" i="5"/>
  <c r="Q1302" i="5" a="1"/>
  <c r="Q1302" i="5" s="1"/>
  <c r="Q1303" i="5" a="1"/>
  <c r="Q1303" i="5" s="1"/>
  <c r="Q1304" i="5" a="1"/>
  <c r="Q1304" i="5" s="1"/>
  <c r="Q1305" i="5" a="1"/>
  <c r="Q1305" i="5"/>
  <c r="Q1306" i="5" a="1"/>
  <c r="Q1306" i="5" s="1"/>
  <c r="Q1307" i="5" a="1"/>
  <c r="Q1307" i="5" s="1"/>
  <c r="Q1308" i="5" a="1"/>
  <c r="Q1308" i="5"/>
  <c r="Q1309" i="5" a="1"/>
  <c r="Q1309" i="5"/>
  <c r="Q1310" i="5" a="1"/>
  <c r="Q1310" i="5" s="1"/>
  <c r="Q1311" i="5" a="1"/>
  <c r="Q1311" i="5" s="1"/>
  <c r="Q1312" i="5" a="1"/>
  <c r="Q1312" i="5"/>
  <c r="Q1313" i="5" a="1"/>
  <c r="Q1313" i="5"/>
  <c r="Q1314" i="5" a="1"/>
  <c r="Q1314" i="5"/>
  <c r="Q1315" i="5" a="1"/>
  <c r="Q1315" i="5"/>
  <c r="Q1316" i="5" a="1"/>
  <c r="Q1316" i="5"/>
  <c r="Q1317" i="5" a="1"/>
  <c r="Q1317" i="5"/>
  <c r="Q1318" i="5" a="1"/>
  <c r="Q1318" i="5" s="1"/>
  <c r="Q1319" i="5" a="1"/>
  <c r="Q1319" i="5" s="1"/>
  <c r="Q1320" i="5" a="1"/>
  <c r="Q1320" i="5"/>
  <c r="Q1321" i="5" a="1"/>
  <c r="Q1321" i="5"/>
  <c r="Q1322" i="5" a="1"/>
  <c r="Q1322" i="5"/>
  <c r="Q1323" i="5" a="1"/>
  <c r="Q1323" i="5"/>
  <c r="Q1324" i="5" a="1"/>
  <c r="Q1324" i="5"/>
  <c r="Q1325" i="5" a="1"/>
  <c r="Q1325" i="5" s="1"/>
  <c r="Q1326" i="5" a="1"/>
  <c r="Q1326" i="5"/>
  <c r="Q1327" i="5" a="1"/>
  <c r="Q1327" i="5"/>
  <c r="Q1328" i="5" a="1"/>
  <c r="Q1328" i="5"/>
  <c r="Q1329" i="5" a="1"/>
  <c r="Q1329" i="5" s="1"/>
  <c r="Q1330" i="5" a="1"/>
  <c r="Q1330" i="5"/>
  <c r="Q1331" i="5" a="1"/>
  <c r="Q1331" i="5" s="1"/>
  <c r="Q1332" i="5" a="1"/>
  <c r="Q1332" i="5" s="1"/>
  <c r="Q1333" i="5" a="1"/>
  <c r="Q1333" i="5" s="1"/>
  <c r="Q1334" i="5" a="1"/>
  <c r="Q1334" i="5" s="1"/>
  <c r="Q1335" i="5" a="1"/>
  <c r="Q1335" i="5" s="1"/>
  <c r="Q1336" i="5" a="1"/>
  <c r="Q1336" i="5"/>
  <c r="Q1337" i="5" a="1"/>
  <c r="Q1337" i="5" s="1"/>
  <c r="Q1338" i="5" a="1"/>
  <c r="Q1338" i="5"/>
  <c r="Q1339" i="5" a="1"/>
  <c r="Q1339" i="5"/>
  <c r="Q1340" i="5" a="1"/>
  <c r="Q1340" i="5"/>
  <c r="Q1341" i="5" a="1"/>
  <c r="Q1341" i="5" s="1"/>
  <c r="Q1342" i="5" a="1"/>
  <c r="Q1342" i="5"/>
  <c r="Q1343" i="5" a="1"/>
  <c r="Q1343" i="5"/>
  <c r="Q1344" i="5" a="1"/>
  <c r="Q1344" i="5"/>
  <c r="Q1345" i="5" a="1"/>
  <c r="Q1345" i="5"/>
  <c r="Q1346" i="5" a="1"/>
  <c r="Q1346" i="5" s="1"/>
  <c r="Q1347" i="5" a="1"/>
  <c r="Q1347" i="5"/>
  <c r="Q1348" i="5" a="1"/>
  <c r="Q1348" i="5" s="1"/>
  <c r="Q1349" i="5" a="1"/>
  <c r="Q1349" i="5" s="1"/>
  <c r="Q1350" i="5" a="1"/>
  <c r="Q1350" i="5"/>
  <c r="Q1351" i="5" a="1"/>
  <c r="Q1351" i="5" s="1"/>
  <c r="Q1352" i="5" a="1"/>
  <c r="Q1352" i="5" s="1"/>
  <c r="Q1353" i="5" a="1"/>
  <c r="Q1353" i="5" s="1"/>
  <c r="Q1354" i="5" a="1"/>
  <c r="Q1354" i="5" s="1"/>
  <c r="Q1355" i="5" a="1"/>
  <c r="Q1355" i="5"/>
  <c r="Q1356" i="5" a="1"/>
  <c r="Q1356" i="5"/>
  <c r="Q1357" i="5" a="1"/>
  <c r="Q1357" i="5" s="1"/>
  <c r="Q1358" i="5" a="1"/>
  <c r="Q1358" i="5" s="1"/>
  <c r="Q1359" i="5" a="1"/>
  <c r="Q1359" i="5"/>
  <c r="Q1360" i="5" a="1"/>
  <c r="Q1360" i="5"/>
  <c r="Q1361" i="5" a="1"/>
  <c r="Q1361" i="5"/>
  <c r="Q1362" i="5" a="1"/>
  <c r="Q1362" i="5"/>
  <c r="Q1363" i="5" a="1"/>
  <c r="Q1363" i="5" s="1"/>
  <c r="Q1364" i="5" a="1"/>
  <c r="Q1364" i="5"/>
  <c r="Q1365" i="5" a="1"/>
  <c r="Q1365" i="5" s="1"/>
  <c r="Q1366" i="5" a="1"/>
  <c r="Q1366" i="5"/>
  <c r="Q1367" i="5" a="1"/>
  <c r="Q1367" i="5"/>
  <c r="Q1368" i="5" a="1"/>
  <c r="Q1368" i="5" s="1"/>
  <c r="Q1369" i="5" a="1"/>
  <c r="Q1369" i="5" s="1"/>
  <c r="Q1370" i="5" a="1"/>
  <c r="Q1370" i="5" s="1"/>
  <c r="Q1371" i="5" a="1"/>
  <c r="Q1371" i="5" s="1"/>
  <c r="Q1372" i="5" a="1"/>
  <c r="Q1372" i="5"/>
  <c r="Q1373" i="5" a="1"/>
  <c r="Q1373" i="5" s="1"/>
  <c r="Q1374" i="5" a="1"/>
  <c r="Q1374" i="5" s="1"/>
  <c r="Q1375" i="5" a="1"/>
  <c r="Q1375" i="5" s="1"/>
  <c r="Q1376" i="5" a="1"/>
  <c r="Q1376" i="5"/>
  <c r="Q1377" i="5" a="1"/>
  <c r="Q1377" i="5"/>
  <c r="Q1378" i="5" a="1"/>
  <c r="Q1378" i="5"/>
  <c r="Q1379" i="5" a="1"/>
  <c r="Q1379" i="5"/>
  <c r="Q1380" i="5" a="1"/>
  <c r="Q1380" i="5" s="1"/>
  <c r="Q1381" i="5" a="1"/>
  <c r="Q1381" i="5" s="1"/>
  <c r="Q1382" i="5" a="1"/>
  <c r="Q1382" i="5"/>
  <c r="Q1383" i="5" a="1"/>
  <c r="Q1383" i="5"/>
  <c r="Q1384" i="5" a="1"/>
  <c r="Q1384" i="5"/>
  <c r="Q1385" i="5" a="1"/>
  <c r="Q1385" i="5" s="1"/>
  <c r="Q1386" i="5" a="1"/>
  <c r="Q1386" i="5" s="1"/>
  <c r="Q1387" i="5" a="1"/>
  <c r="Q1387" i="5" s="1"/>
  <c r="Q1388" i="5" a="1"/>
  <c r="Q1388" i="5" s="1"/>
  <c r="Q1389" i="5" a="1"/>
  <c r="Q1389" i="5" s="1"/>
  <c r="Q1390" i="5" a="1"/>
  <c r="Q1390" i="5"/>
  <c r="Q1391" i="5" a="1"/>
  <c r="Q1391" i="5" s="1"/>
  <c r="Q1392" i="5" a="1"/>
  <c r="Q1392" i="5" s="1"/>
  <c r="Q1393" i="5" a="1"/>
  <c r="Q1393" i="5"/>
  <c r="Q1394" i="5" a="1"/>
  <c r="Q1394" i="5"/>
  <c r="Q1395" i="5" a="1"/>
  <c r="Q1395" i="5"/>
  <c r="Q1396" i="5" a="1"/>
  <c r="Q1396" i="5"/>
  <c r="Q1397" i="5" a="1"/>
  <c r="Q1397" i="5" s="1"/>
  <c r="Q1398" i="5" a="1"/>
  <c r="Q1398" i="5"/>
  <c r="Q1399" i="5" a="1"/>
  <c r="Q1399" i="5"/>
  <c r="Q1400" i="5" a="1"/>
  <c r="Q1400" i="5"/>
  <c r="Q1401" i="5" a="1"/>
  <c r="Q1401" i="5"/>
  <c r="Q1402" i="5" a="1"/>
  <c r="Q1402" i="5" s="1"/>
  <c r="Q1403" i="5" a="1"/>
  <c r="Q1403" i="5" s="1"/>
  <c r="Q1404" i="5" a="1"/>
  <c r="Q1404" i="5" s="1"/>
  <c r="Q1405" i="5" a="1"/>
  <c r="Q1405" i="5" s="1"/>
  <c r="Q1406" i="5" a="1"/>
  <c r="Q1406" i="5" s="1"/>
  <c r="Q1407" i="5" a="1"/>
  <c r="Q1407" i="5"/>
  <c r="Q1408" i="5" a="1"/>
  <c r="Q1408" i="5" s="1"/>
  <c r="Q1409" i="5" a="1"/>
  <c r="Q1409" i="5" s="1"/>
  <c r="Q1410" i="5" a="1"/>
  <c r="Q1410" i="5"/>
  <c r="Q1411" i="5" a="1"/>
  <c r="Q1411" i="5"/>
  <c r="Q1412" i="5" a="1"/>
  <c r="Q1412" i="5"/>
  <c r="Q1413" i="5" a="1"/>
  <c r="Q1413" i="5" s="1"/>
  <c r="Q1414" i="5" a="1"/>
  <c r="Q1414" i="5" s="1"/>
  <c r="Q1415" i="5" a="1"/>
  <c r="Q1415" i="5"/>
  <c r="Q1416" i="5" a="1"/>
  <c r="Q1416" i="5"/>
  <c r="Q1417" i="5" a="1"/>
  <c r="Q1417" i="5"/>
  <c r="Q1418" i="5" a="1"/>
  <c r="Q1418" i="5"/>
  <c r="Q1419" i="5" a="1"/>
  <c r="Q1419" i="5" s="1"/>
  <c r="Q1420" i="5" a="1"/>
  <c r="Q1420" i="5" s="1"/>
  <c r="Q1421" i="5" a="1"/>
  <c r="Q1421" i="5" s="1"/>
  <c r="Q1422" i="5" a="1"/>
  <c r="Q1422" i="5"/>
  <c r="Q1423" i="5" a="1"/>
  <c r="Q1423" i="5" s="1"/>
  <c r="Q1424" i="5" a="1"/>
  <c r="Q1424" i="5"/>
  <c r="Q1425" i="5" a="1"/>
  <c r="Q1425" i="5" s="1"/>
  <c r="Q1426" i="5" a="1"/>
  <c r="Q1426" i="5" s="1"/>
  <c r="Q1427" i="5" a="1"/>
  <c r="Q1427" i="5"/>
  <c r="Q1428" i="5" a="1"/>
  <c r="Q1428" i="5"/>
  <c r="Q1429" i="5" a="1"/>
  <c r="Q1429" i="5" s="1"/>
  <c r="Q1430" i="5" a="1"/>
  <c r="Q1430" i="5" s="1"/>
  <c r="Q1431" i="5" a="1"/>
  <c r="Q1431" i="5" s="1"/>
  <c r="Q1432" i="5" a="1"/>
  <c r="Q1432" i="5"/>
  <c r="Q1433" i="5" a="1"/>
  <c r="Q1433" i="5"/>
  <c r="Q1434" i="5" a="1"/>
  <c r="Q1434" i="5"/>
  <c r="Q1435" i="5" a="1"/>
  <c r="Q1435" i="5"/>
  <c r="Q1436" i="5" a="1"/>
  <c r="Q1436" i="5" s="1"/>
  <c r="Q1437" i="5" a="1"/>
  <c r="Q1437" i="5" s="1"/>
  <c r="Q1438" i="5" a="1"/>
  <c r="Q1438" i="5"/>
  <c r="Q1439" i="5" a="1"/>
  <c r="Q1439" i="5"/>
  <c r="Q1440" i="5" a="1"/>
  <c r="Q1440" i="5" s="1"/>
  <c r="Q1441" i="5" a="1"/>
  <c r="Q1441" i="5"/>
  <c r="Q1442" i="5" a="1"/>
  <c r="Q1442" i="5" s="1"/>
  <c r="Q1443" i="5" a="1"/>
  <c r="Q1443" i="5" s="1"/>
  <c r="Q1444" i="5" a="1"/>
  <c r="Q1444" i="5"/>
  <c r="Q1445" i="5" a="1"/>
  <c r="Q1445" i="5" s="1"/>
  <c r="Q1446" i="5" a="1"/>
  <c r="Q1446" i="5" s="1"/>
  <c r="Q1447" i="5" a="1"/>
  <c r="Q1447" i="5" s="1"/>
  <c r="Q1448" i="5" a="1"/>
  <c r="Q1448" i="5" s="1"/>
  <c r="Q1449" i="5" a="1"/>
  <c r="Q1449" i="5"/>
  <c r="Q1450" i="5" a="1"/>
  <c r="Q1450" i="5"/>
  <c r="Q1451" i="5" a="1"/>
  <c r="Q1451" i="5"/>
  <c r="Q1452" i="5" a="1"/>
  <c r="Q1452" i="5"/>
  <c r="Q1453" i="5" a="1"/>
  <c r="Q1453" i="5" s="1"/>
  <c r="Q1454" i="5" a="1"/>
  <c r="Q1454" i="5"/>
  <c r="Q1455" i="5" a="1"/>
  <c r="Q1455" i="5"/>
  <c r="Q1456" i="5" a="1"/>
  <c r="Q1456" i="5"/>
  <c r="Q1457" i="5" a="1"/>
  <c r="Q1457" i="5" s="1"/>
  <c r="Q1458" i="5" a="1"/>
  <c r="Q1458" i="5"/>
  <c r="Q1459" i="5" a="1"/>
  <c r="Q1459" i="5" s="1"/>
  <c r="Q1460" i="5" a="1"/>
  <c r="Q1460" i="5" s="1"/>
  <c r="Q1461" i="5" a="1"/>
  <c r="Q1461" i="5" s="1"/>
  <c r="Q1462" i="5" a="1"/>
  <c r="Q1462" i="5" s="1"/>
  <c r="Q1463" i="5" a="1"/>
  <c r="Q1463" i="5" s="1"/>
  <c r="Q1464" i="5" a="1"/>
  <c r="Q1464" i="5" s="1"/>
  <c r="Q1465" i="5" a="1"/>
  <c r="Q1465" i="5" s="1"/>
  <c r="Q1466" i="5" a="1"/>
  <c r="Q1466" i="5"/>
  <c r="Q1467" i="5" a="1"/>
  <c r="Q1467" i="5"/>
  <c r="Q1468" i="5" a="1"/>
  <c r="Q1468" i="5"/>
  <c r="Q1469" i="5" a="1"/>
  <c r="Q1469" i="5" s="1"/>
  <c r="Q1470" i="5" a="1"/>
  <c r="Q1470" i="5"/>
  <c r="Q1471" i="5" a="1"/>
  <c r="Q1471" i="5"/>
  <c r="Q1472" i="5" a="1"/>
  <c r="Q1472" i="5"/>
  <c r="Q1473" i="5" a="1"/>
  <c r="Q1473" i="5"/>
  <c r="Q1474" i="5" a="1"/>
  <c r="Q1474" i="5" s="1"/>
  <c r="Q1475" i="5" a="1"/>
  <c r="Q1475" i="5"/>
  <c r="Q1476" i="5" a="1"/>
  <c r="Q1476" i="5" s="1"/>
  <c r="Q1477" i="5" a="1"/>
  <c r="Q1477" i="5" s="1"/>
  <c r="Q1478" i="5" a="1"/>
  <c r="Q1478" i="5"/>
  <c r="Q1479" i="5" a="1"/>
  <c r="Q1479" i="5" s="1"/>
  <c r="Q1480" i="5" a="1"/>
  <c r="Q1480" i="5" s="1"/>
  <c r="Q1481" i="5" a="1"/>
  <c r="Q1481" i="5" s="1"/>
  <c r="Q1482" i="5" a="1"/>
  <c r="Q1482" i="5"/>
  <c r="Q1483" i="5" a="1"/>
  <c r="Q1483" i="5"/>
  <c r="Q1484" i="5" a="1"/>
  <c r="Q1484" i="5"/>
  <c r="Q1485" i="5" a="1"/>
  <c r="Q1485" i="5" s="1"/>
  <c r="Q1486" i="5" a="1"/>
  <c r="Q1486" i="5" s="1"/>
  <c r="Q1487" i="5" a="1"/>
  <c r="Q1487" i="5"/>
  <c r="Q1488" i="5" a="1"/>
  <c r="Q1488" i="5"/>
  <c r="Q1489" i="5" a="1"/>
  <c r="Q1489" i="5"/>
  <c r="Q1490" i="5" a="1"/>
  <c r="Q1490" i="5"/>
  <c r="Q1491" i="5" a="1"/>
  <c r="Q1491" i="5" s="1"/>
  <c r="Q1492" i="5" a="1"/>
  <c r="Q1492" i="5"/>
  <c r="Q1493" i="5" a="1"/>
  <c r="Q1493" i="5" s="1"/>
  <c r="Q1494" i="5" a="1"/>
  <c r="Q1494" i="5"/>
  <c r="Q1495" i="5" a="1"/>
  <c r="Q1495" i="5"/>
  <c r="Q1496" i="5" a="1"/>
  <c r="Q1496" i="5" s="1"/>
  <c r="Q1497" i="5" a="1"/>
  <c r="Q1497" i="5" s="1"/>
  <c r="Q1498" i="5" a="1"/>
  <c r="Q1498" i="5" s="1"/>
  <c r="Q1499" i="5" a="1"/>
  <c r="Q1499" i="5" s="1"/>
  <c r="Q1500" i="5" a="1"/>
  <c r="Q1500" i="5"/>
  <c r="Q1501" i="5" a="1"/>
  <c r="Q1501" i="5" s="1"/>
  <c r="Q1502" i="5" a="1"/>
  <c r="Q1502" i="5" s="1"/>
  <c r="Q1503" i="5" a="1"/>
  <c r="Q1503" i="5" s="1"/>
  <c r="Q1504" i="5" a="1"/>
  <c r="Q1504" i="5"/>
  <c r="Q1505" i="5" a="1"/>
  <c r="Q1505" i="5"/>
  <c r="Q1506" i="5" a="1"/>
  <c r="Q1506" i="5"/>
  <c r="Q1507" i="5" a="1"/>
  <c r="Q1507" i="5"/>
  <c r="Q1508" i="5" a="1"/>
  <c r="Q1508" i="5" s="1"/>
  <c r="Q1509" i="5" a="1"/>
  <c r="Q1509" i="5" s="1"/>
  <c r="Q1510" i="5" a="1"/>
  <c r="Q1510" i="5"/>
  <c r="Q1511" i="5" a="1"/>
  <c r="Q1511" i="5"/>
  <c r="Q1512" i="5" a="1"/>
  <c r="Q1512" i="5"/>
  <c r="Q1513" i="5" a="1"/>
  <c r="Q1513" i="5" s="1"/>
  <c r="Q1514" i="5" a="1"/>
  <c r="Q1514" i="5" s="1"/>
  <c r="Q1515" i="5" a="1"/>
  <c r="Q1515" i="5" s="1"/>
  <c r="Q1516" i="5" a="1"/>
  <c r="Q1516" i="5" s="1"/>
  <c r="Q1517" i="5" a="1"/>
  <c r="Q1517" i="5" s="1"/>
  <c r="Q1518" i="5" a="1"/>
  <c r="Q1518" i="5"/>
  <c r="Q1519" i="5" a="1"/>
  <c r="Q1519" i="5" s="1"/>
  <c r="Q1520" i="5" a="1"/>
  <c r="Q1520" i="5" s="1"/>
  <c r="Q1521" i="5" a="1"/>
  <c r="Q1521" i="5"/>
  <c r="Q1522" i="5" a="1"/>
  <c r="Q1522" i="5"/>
  <c r="Q1523" i="5" a="1"/>
  <c r="Q1523" i="5"/>
  <c r="Q1524" i="5" a="1"/>
  <c r="Q1524" i="5"/>
  <c r="Q1525" i="5" a="1"/>
  <c r="Q1525" i="5" s="1"/>
  <c r="Q1526" i="5" a="1"/>
  <c r="Q1526" i="5"/>
  <c r="Q1527" i="5" a="1"/>
  <c r="Q1527" i="5" s="1"/>
  <c r="Q1528" i="5" a="1"/>
  <c r="Q1528" i="5"/>
  <c r="Q1529" i="5" a="1"/>
  <c r="Q1529" i="5"/>
  <c r="Q1530" i="5" a="1"/>
  <c r="Q1530" i="5" s="1"/>
  <c r="Q1531" i="5" a="1"/>
  <c r="Q1531" i="5" s="1"/>
  <c r="Q1532" i="5" a="1"/>
  <c r="Q1532" i="5" s="1"/>
  <c r="Q1533" i="5" a="1"/>
  <c r="Q1533" i="5" s="1"/>
  <c r="Q1534" i="5" a="1"/>
  <c r="Q1534" i="5" s="1"/>
  <c r="Q1535" i="5" a="1"/>
  <c r="Q1535" i="5"/>
  <c r="Q1536" i="5" a="1"/>
  <c r="Q1536" i="5" s="1"/>
  <c r="Q1537" i="5" a="1"/>
  <c r="Q1537" i="5" s="1"/>
  <c r="Q1538" i="5" a="1"/>
  <c r="Q1538" i="5"/>
  <c r="Q1539" i="5" a="1"/>
  <c r="Q1539" i="5"/>
  <c r="Q1540" i="5" a="1"/>
  <c r="Q1540" i="5"/>
  <c r="Q1541" i="5" a="1"/>
  <c r="Q1541" i="5" s="1"/>
  <c r="Q1542" i="5" a="1"/>
  <c r="Q1542" i="5" s="1"/>
  <c r="Q1543" i="5" a="1"/>
  <c r="Q1543" i="5" s="1"/>
  <c r="Q1544" i="5" a="1"/>
  <c r="Q1544" i="5" s="1"/>
  <c r="Q1545" i="5" a="1"/>
  <c r="Q1545" i="5"/>
  <c r="Q1546" i="5" a="1"/>
  <c r="Q1546" i="5"/>
  <c r="Q1547" i="5" a="1"/>
  <c r="Q1547" i="5" s="1"/>
  <c r="Q1548" i="5" a="1"/>
  <c r="Q1548" i="5" s="1"/>
  <c r="Q1549" i="5" a="1"/>
  <c r="Q1549" i="5" s="1"/>
  <c r="Q1550" i="5" a="1"/>
  <c r="Q1550" i="5"/>
  <c r="Q1551" i="5" a="1"/>
  <c r="Q1551" i="5" s="1"/>
  <c r="Q1552" i="5" a="1"/>
  <c r="Q1552" i="5"/>
  <c r="Q1553" i="5" a="1"/>
  <c r="Q1553" i="5" s="1"/>
  <c r="Q1554" i="5" a="1"/>
  <c r="Q1554" i="5" s="1"/>
  <c r="Q1555" i="5" a="1"/>
  <c r="Q1555" i="5"/>
  <c r="Q1556" i="5" a="1"/>
  <c r="Q1556" i="5"/>
  <c r="Q1557" i="5" a="1"/>
  <c r="Q1557" i="5" s="1"/>
  <c r="Q1558" i="5" a="1"/>
  <c r="Q1558" i="5" s="1"/>
  <c r="Q1559" i="5" a="1"/>
  <c r="Q1559" i="5"/>
  <c r="Q1560" i="5" a="1"/>
  <c r="Q1560" i="5" s="1"/>
  <c r="Q1561" i="5" a="1"/>
  <c r="Q1561" i="5" s="1"/>
  <c r="Q1562" i="5" a="1"/>
  <c r="Q1562" i="5"/>
  <c r="Q1563" i="5" a="1"/>
  <c r="Q1563" i="5"/>
  <c r="Q1564" i="5" a="1"/>
  <c r="Q1564" i="5" s="1"/>
  <c r="Q1565" i="5" a="1"/>
  <c r="Q1565" i="5" s="1"/>
  <c r="Q1566" i="5" a="1"/>
  <c r="Q1566" i="5"/>
  <c r="Q1567" i="5" a="1"/>
  <c r="Q1567" i="5"/>
  <c r="Q1568" i="5" a="1"/>
  <c r="Q1568" i="5" s="1"/>
  <c r="Q1569" i="5" a="1"/>
  <c r="Q1569" i="5"/>
  <c r="Q1570" i="5" a="1"/>
  <c r="Q1570" i="5" s="1"/>
  <c r="Q1571" i="5" a="1"/>
  <c r="Q1571" i="5" s="1"/>
  <c r="Q1572" i="5" a="1"/>
  <c r="Q1572" i="5"/>
  <c r="Q1573" i="5" a="1"/>
  <c r="Q1573" i="5" s="1"/>
  <c r="Q1574" i="5" a="1"/>
  <c r="Q1574" i="5" s="1"/>
  <c r="Q1575" i="5" a="1"/>
  <c r="Q1575" i="5" s="1"/>
  <c r="Q1576" i="5" a="1"/>
  <c r="Q1576" i="5" s="1"/>
  <c r="Q1577" i="5" a="1"/>
  <c r="Q1577" i="5"/>
  <c r="Q1578" i="5" a="1"/>
  <c r="Q1578" i="5" s="1"/>
  <c r="Q1579" i="5" a="1"/>
  <c r="Q1579" i="5"/>
  <c r="Q1580" i="5" a="1"/>
  <c r="Q1580" i="5"/>
  <c r="Q1581" i="5" a="1"/>
  <c r="Q1581" i="5" s="1"/>
  <c r="Q1582" i="5" a="1"/>
  <c r="Q1582" i="5"/>
  <c r="Q1583" i="5" a="1"/>
  <c r="Q1583" i="5"/>
  <c r="Q1584" i="5" a="1"/>
  <c r="Q1584" i="5"/>
  <c r="Q1585" i="5" a="1"/>
  <c r="Q1585" i="5" s="1"/>
  <c r="Q1586" i="5" a="1"/>
  <c r="Q1586" i="5"/>
  <c r="Q1587" i="5" a="1"/>
  <c r="Q1587" i="5" s="1"/>
  <c r="Q1588" i="5" a="1"/>
  <c r="Q1588" i="5" s="1"/>
  <c r="Q1589" i="5" a="1"/>
  <c r="Q1589" i="5" s="1"/>
  <c r="Q1590" i="5" a="1"/>
  <c r="Q1590" i="5" s="1"/>
  <c r="Q1591" i="5" a="1"/>
  <c r="Q1591" i="5" s="1"/>
  <c r="Q1592" i="5" a="1"/>
  <c r="Q1592" i="5" s="1"/>
  <c r="Q1593" i="5" a="1"/>
  <c r="Q1593" i="5" s="1"/>
  <c r="Q1594" i="5" a="1"/>
  <c r="Q1594" i="5" s="1"/>
  <c r="Q1595" i="5" a="1"/>
  <c r="Q1595" i="5" s="1"/>
  <c r="Q1596" i="5" a="1"/>
  <c r="Q1596" i="5"/>
  <c r="Q1597" i="5" a="1"/>
  <c r="Q1597" i="5" s="1"/>
  <c r="Q1598" i="5" a="1"/>
  <c r="Q1598" i="5"/>
  <c r="Q1599" i="5" a="1"/>
  <c r="Q1599" i="5"/>
  <c r="Q1600" i="5" a="1"/>
  <c r="Q1600" i="5"/>
  <c r="Q1601" i="5" a="1"/>
  <c r="Q1601" i="5"/>
  <c r="Q1602" i="5" a="1"/>
  <c r="Q1602" i="5" s="1"/>
  <c r="Q1603" i="5" a="1"/>
  <c r="Q1603" i="5"/>
  <c r="Q1604" i="5" a="1"/>
  <c r="Q1604" i="5" s="1"/>
  <c r="Q1605" i="5" a="1"/>
  <c r="Q1605" i="5" s="1"/>
  <c r="Q1606" i="5" a="1"/>
  <c r="Q1606" i="5"/>
  <c r="Q1607" i="5" a="1"/>
  <c r="Q1607" i="5" s="1"/>
  <c r="Q1608" i="5" a="1"/>
  <c r="Q1608" i="5" s="1"/>
  <c r="Q1609" i="5" a="1"/>
  <c r="Q1609" i="5" s="1"/>
  <c r="Q1610" i="5" a="1"/>
  <c r="Q1610" i="5"/>
  <c r="Q1611" i="5" a="1"/>
  <c r="Q1611" i="5" s="1"/>
  <c r="Q1612" i="5" a="1"/>
  <c r="Q1612" i="5" s="1"/>
  <c r="Q1613" i="5" a="1"/>
  <c r="Q1613" i="5" s="1"/>
  <c r="Q1614" i="5" a="1"/>
  <c r="Q1614" i="5" s="1"/>
  <c r="Q1615" i="5" a="1"/>
  <c r="Q1615" i="5"/>
  <c r="Q1616" i="5" a="1"/>
  <c r="Q1616" i="5"/>
  <c r="Q1617" i="5" a="1"/>
  <c r="Q1617" i="5"/>
  <c r="Q1618" i="5" a="1"/>
  <c r="Q1618" i="5"/>
  <c r="Q1619" i="5" a="1"/>
  <c r="Q1619" i="5" s="1"/>
  <c r="Q1620" i="5" a="1"/>
  <c r="Q1620" i="5"/>
  <c r="Q1621" i="5" a="1"/>
  <c r="Q1621" i="5" s="1"/>
  <c r="Q1622" i="5" a="1"/>
  <c r="Q1622" i="5"/>
  <c r="Q1623" i="5" a="1"/>
  <c r="Q1623" i="5"/>
  <c r="Q1624" i="5" a="1"/>
  <c r="Q1624" i="5" s="1"/>
  <c r="Q1625" i="5" a="1"/>
  <c r="Q1625" i="5" s="1"/>
  <c r="Q1626" i="5" a="1"/>
  <c r="Q1626" i="5" s="1"/>
  <c r="Q1627" i="5" a="1"/>
  <c r="Q1627" i="5" s="1"/>
  <c r="Q1628" i="5" a="1"/>
  <c r="Q1628" i="5" s="1"/>
  <c r="Q1629" i="5" a="1"/>
  <c r="Q1629" i="5" s="1"/>
  <c r="Q1630" i="5" a="1"/>
  <c r="Q1630" i="5" s="1"/>
  <c r="Q1631" i="5" a="1"/>
  <c r="Q1631" i="5" s="1"/>
  <c r="Q1632" i="5" a="1"/>
  <c r="Q1632" i="5"/>
  <c r="Q1633" i="5" a="1"/>
  <c r="Q1633" i="5"/>
  <c r="Q1634" i="5" a="1"/>
  <c r="Q1634" i="5"/>
  <c r="Q1635" i="5" a="1"/>
  <c r="Q1635" i="5"/>
  <c r="Q1636" i="5" a="1"/>
  <c r="Q1636" i="5" s="1"/>
  <c r="Q1637" i="5" a="1"/>
  <c r="Q1637" i="5" s="1"/>
  <c r="Q1638" i="5" a="1"/>
  <c r="Q1638" i="5" s="1"/>
  <c r="Q1639" i="5" a="1"/>
  <c r="Q1639" i="5"/>
  <c r="Q1640" i="5" a="1"/>
  <c r="Q1640" i="5"/>
  <c r="Q1641" i="5" a="1"/>
  <c r="Q1641" i="5" s="1"/>
  <c r="Q1642" i="5" a="1"/>
  <c r="Q1642" i="5" s="1"/>
  <c r="Q1643" i="5" a="1"/>
  <c r="Q1643" i="5" s="1"/>
  <c r="Q1644" i="5" a="1"/>
  <c r="Q1644" i="5" s="1"/>
  <c r="Q1645" i="5" a="1"/>
  <c r="Q1645" i="5" s="1"/>
  <c r="Q1646" i="5" a="1"/>
  <c r="Q1646" i="5"/>
  <c r="Q1647" i="5" a="1"/>
  <c r="Q1647" i="5" s="1"/>
  <c r="Q1648" i="5" a="1"/>
  <c r="Q1648" i="5" s="1"/>
  <c r="Q1649" i="5" a="1"/>
  <c r="Q1649" i="5"/>
  <c r="Q1650" i="5" a="1"/>
  <c r="Q1650" i="5"/>
  <c r="Q1651" i="5" a="1"/>
  <c r="Q1651" i="5"/>
  <c r="Q1652" i="5" a="1"/>
  <c r="Q1652" i="5"/>
  <c r="Q1653" i="5" a="1"/>
  <c r="Q1653" i="5" s="1"/>
  <c r="Q1654" i="5" a="1"/>
  <c r="Q1654" i="5" s="1"/>
  <c r="Q1655" i="5" a="1"/>
  <c r="Q1655" i="5" s="1"/>
  <c r="Q1656" i="5" a="1"/>
  <c r="Q1656" i="5"/>
  <c r="Q1657" i="5" a="1"/>
  <c r="Q1657" i="5"/>
  <c r="Q1658" i="5" a="1"/>
  <c r="Q1658" i="5" s="1"/>
  <c r="Q1659" i="5" a="1"/>
  <c r="Q1659" i="5" s="1"/>
  <c r="Q1660" i="5" a="1"/>
  <c r="Q1660" i="5" s="1"/>
  <c r="Q1661" i="5" a="1"/>
  <c r="Q1661" i="5" s="1"/>
  <c r="Q1662" i="5" a="1"/>
  <c r="Q1662" i="5" s="1"/>
  <c r="Q1663" i="5" a="1"/>
  <c r="Q1663" i="5"/>
  <c r="Q1664" i="5" a="1"/>
  <c r="Q1664" i="5" s="1"/>
  <c r="Q1665" i="5" a="1"/>
  <c r="Q1665" i="5" s="1"/>
  <c r="Q1666" i="5" a="1"/>
  <c r="Q1666" i="5"/>
  <c r="Q1667" i="5" a="1"/>
  <c r="Q1667" i="5"/>
  <c r="Q1668" i="5" a="1"/>
  <c r="Q1668" i="5"/>
  <c r="Q1669" i="5" a="1"/>
  <c r="Q1669" i="5" s="1"/>
  <c r="Q1670" i="5" a="1"/>
  <c r="Q1670" i="5" s="1"/>
  <c r="Q1671" i="5" a="1"/>
  <c r="Q1671" i="5" s="1"/>
  <c r="Q1672" i="5" a="1"/>
  <c r="Q1672" i="5" s="1"/>
  <c r="Q1673" i="5" a="1"/>
  <c r="Q1673" i="5"/>
  <c r="Q1674" i="5" a="1"/>
  <c r="Q1674" i="5"/>
  <c r="Q1675" i="5" a="1"/>
  <c r="Q1675" i="5" s="1"/>
  <c r="Q1676" i="5" a="1"/>
  <c r="Q1676" i="5" s="1"/>
  <c r="Q1677" i="5" a="1"/>
  <c r="Q1677" i="5" s="1"/>
  <c r="Q1678" i="5" a="1"/>
  <c r="Q1678" i="5"/>
  <c r="Q1679" i="5" a="1"/>
  <c r="Q1679" i="5" s="1"/>
  <c r="Q1680" i="5" a="1"/>
  <c r="Q1680" i="5"/>
  <c r="Q1681" i="5" a="1"/>
  <c r="Q1681" i="5" s="1"/>
  <c r="Q1682" i="5" a="1"/>
  <c r="Q1682" i="5" s="1"/>
  <c r="Q1683" i="5" a="1"/>
  <c r="Q1683" i="5"/>
  <c r="Q1684" i="5" a="1"/>
  <c r="Q1684" i="5"/>
  <c r="Q1685" i="5" a="1"/>
  <c r="Q1685" i="5" s="1"/>
  <c r="Q1686" i="5" a="1"/>
  <c r="Q1686" i="5" s="1"/>
  <c r="Q1687" i="5" a="1"/>
  <c r="Q1687" i="5"/>
  <c r="Q1688" i="5" a="1"/>
  <c r="Q1688" i="5" s="1"/>
  <c r="Q1689" i="5" a="1"/>
  <c r="Q1689" i="5" s="1"/>
  <c r="Q1690" i="5" a="1"/>
  <c r="Q1690" i="5"/>
  <c r="Q1691" i="5" a="1"/>
  <c r="Q1691" i="5"/>
  <c r="Q1692" i="5" a="1"/>
  <c r="Q1692" i="5" s="1"/>
  <c r="Q1693" i="5" a="1"/>
  <c r="Q1693" i="5" s="1"/>
  <c r="Q1694" i="5" a="1"/>
  <c r="Q1694" i="5"/>
  <c r="Q1695" i="5" a="1"/>
  <c r="Q1695" i="5"/>
  <c r="Q1696" i="5" a="1"/>
  <c r="Q1696" i="5" s="1"/>
  <c r="Q1697" i="5" a="1"/>
  <c r="Q1697" i="5"/>
  <c r="Q1698" i="5" a="1"/>
  <c r="Q1698" i="5" s="1"/>
  <c r="Q1699" i="5" a="1"/>
  <c r="Q1699" i="5" s="1"/>
  <c r="Q1700" i="5" a="1"/>
  <c r="Q1700" i="5"/>
  <c r="Q1701" i="5" a="1"/>
  <c r="Q1701" i="5" s="1"/>
  <c r="Q1702" i="5" a="1"/>
  <c r="Q1702" i="5" s="1"/>
  <c r="Q1703" i="5" a="1"/>
  <c r="Q1703" i="5" s="1"/>
  <c r="Q1704" i="5" a="1"/>
  <c r="Q1704" i="5" s="1"/>
  <c r="Q1705" i="5" a="1"/>
  <c r="Q1705" i="5" s="1"/>
  <c r="Q1706" i="5" a="1"/>
  <c r="Q1706" i="5" s="1"/>
  <c r="Q1707" i="5" a="1"/>
  <c r="Q1707" i="5"/>
  <c r="Q1708" i="5" a="1"/>
  <c r="Q1708" i="5"/>
  <c r="Q1709" i="5" a="1"/>
  <c r="Q1709" i="5" s="1"/>
  <c r="Q1710" i="5" a="1"/>
  <c r="Q1710" i="5"/>
  <c r="Q1711" i="5" a="1"/>
  <c r="Q1711" i="5"/>
  <c r="Q1712" i="5" a="1"/>
  <c r="Q1712" i="5"/>
  <c r="Q1713" i="5" a="1"/>
  <c r="Q1713" i="5" s="1"/>
  <c r="Q1714" i="5" a="1"/>
  <c r="Q1714" i="5"/>
  <c r="Q1715" i="5" a="1"/>
  <c r="Q1715" i="5" s="1"/>
  <c r="Q1716" i="5" a="1"/>
  <c r="Q1716" i="5" s="1"/>
  <c r="Q1717" i="5" a="1"/>
  <c r="Q1717" i="5" s="1"/>
  <c r="Q1718" i="5" a="1"/>
  <c r="Q1718" i="5" s="1"/>
  <c r="Q1719" i="5" a="1"/>
  <c r="Q1719" i="5" s="1"/>
  <c r="Q1720" i="5" a="1"/>
  <c r="Q1720" i="5" s="1"/>
  <c r="Q1721" i="5" a="1"/>
  <c r="Q1721" i="5"/>
  <c r="Q1722" i="5" a="1"/>
  <c r="Q1722" i="5" s="1"/>
  <c r="Q1723" i="5" a="1"/>
  <c r="Q1723" i="5" s="1"/>
  <c r="Q1724" i="5" a="1"/>
  <c r="Q1724" i="5"/>
  <c r="Q1725" i="5" a="1"/>
  <c r="Q1725" i="5" s="1"/>
  <c r="Q1726" i="5" a="1"/>
  <c r="Q1726" i="5"/>
  <c r="Q1727" i="5" a="1"/>
  <c r="Q1727" i="5"/>
  <c r="Q1728" i="5" a="1"/>
  <c r="Q1728" i="5"/>
  <c r="Q1729" i="5" a="1"/>
  <c r="Q1729" i="5"/>
  <c r="Q1730" i="5" a="1"/>
  <c r="Q1730" i="5" s="1"/>
  <c r="Q1731" i="5" a="1"/>
  <c r="Q1731" i="5"/>
  <c r="Q1732" i="5" a="1"/>
  <c r="Q1732" i="5" s="1"/>
  <c r="Q1733" i="5" a="1"/>
  <c r="Q1733" i="5" s="1"/>
  <c r="Q1734" i="5" a="1"/>
  <c r="Q1734" i="5"/>
  <c r="Q1735" i="5" a="1"/>
  <c r="Q1735" i="5" s="1"/>
  <c r="Q1736" i="5" a="1"/>
  <c r="Q1736" i="5" s="1"/>
  <c r="Q1737" i="5" a="1"/>
  <c r="Q1737" i="5" s="1"/>
  <c r="Q1738" i="5" a="1"/>
  <c r="Q1738" i="5"/>
  <c r="Q1739" i="5" a="1"/>
  <c r="Q1739" i="5" s="1"/>
  <c r="Q1740" i="5" a="1"/>
  <c r="Q1740" i="5" s="1"/>
  <c r="Q1741" i="5" a="1"/>
  <c r="Q1741" i="5" s="1"/>
  <c r="Q1742" i="5" a="1"/>
  <c r="Q1742" i="5" s="1"/>
  <c r="Q1743" i="5" a="1"/>
  <c r="Q1743" i="5"/>
  <c r="Q1744" i="5" a="1"/>
  <c r="Q1744" i="5"/>
  <c r="Q1745" i="5" a="1"/>
  <c r="Q1745" i="5"/>
  <c r="Q1746" i="5" a="1"/>
  <c r="Q1746" i="5"/>
  <c r="Q1747" i="5" a="1"/>
  <c r="Q1747" i="5" s="1"/>
  <c r="Q1748" i="5" a="1"/>
  <c r="Q1748" i="5"/>
  <c r="Q1749" i="5" a="1"/>
  <c r="Q1749" i="5" s="1"/>
  <c r="Q1750" i="5" a="1"/>
  <c r="Q1750" i="5"/>
  <c r="Q1751" i="5" a="1"/>
  <c r="Q1751" i="5"/>
  <c r="Q1752" i="5" a="1"/>
  <c r="Q1752" i="5" s="1"/>
  <c r="Q1753" i="5" a="1"/>
  <c r="Q1753" i="5" s="1"/>
  <c r="Q1754" i="5" a="1"/>
  <c r="Q1754" i="5" s="1"/>
  <c r="Q1755" i="5" a="1"/>
  <c r="Q1755" i="5" s="1"/>
  <c r="Q1756" i="5" a="1"/>
  <c r="Q1756" i="5" s="1"/>
  <c r="Q1757" i="5" a="1"/>
  <c r="Q1757" i="5" s="1"/>
  <c r="Q1758" i="5" a="1"/>
  <c r="Q1758" i="5" s="1"/>
  <c r="Q1759" i="5" a="1"/>
  <c r="Q1759" i="5" s="1"/>
  <c r="Q1760" i="5" a="1"/>
  <c r="Q1760" i="5"/>
  <c r="Q1761" i="5" a="1"/>
  <c r="Q1761" i="5"/>
  <c r="Q1762" i="5" a="1"/>
  <c r="Q1762" i="5"/>
  <c r="Q1763" i="5" a="1"/>
  <c r="Q1763" i="5"/>
  <c r="Q1764" i="5" a="1"/>
  <c r="Q1764" i="5" s="1"/>
  <c r="Q1765" i="5" a="1"/>
  <c r="Q1765" i="5" s="1"/>
  <c r="Q1766" i="5" a="1"/>
  <c r="Q1766" i="5" s="1"/>
  <c r="Q1767" i="5" a="1"/>
  <c r="Q1767" i="5"/>
  <c r="Q1768" i="5" a="1"/>
  <c r="Q1768" i="5"/>
  <c r="Q1769" i="5" a="1"/>
  <c r="Q1769" i="5" s="1"/>
  <c r="Q1770" i="5" a="1"/>
  <c r="Q1770" i="5" s="1"/>
  <c r="Q1771" i="5" a="1"/>
  <c r="Q1771" i="5" s="1"/>
  <c r="Q1772" i="5" a="1"/>
  <c r="Q1772" i="5" s="1"/>
  <c r="Q1773" i="5" a="1"/>
  <c r="Q1773" i="5" s="1"/>
  <c r="Q1774" i="5" a="1"/>
  <c r="Q1774" i="5"/>
  <c r="Q1775" i="5" a="1"/>
  <c r="Q1775" i="5" s="1"/>
  <c r="Q1776" i="5" a="1"/>
  <c r="Q1776" i="5" s="1"/>
  <c r="Q1777" i="5" a="1"/>
  <c r="Q1777" i="5"/>
  <c r="Q1778" i="5" a="1"/>
  <c r="Q1778" i="5"/>
  <c r="Q1779" i="5" a="1"/>
  <c r="Q1779" i="5"/>
  <c r="Q1780" i="5" a="1"/>
  <c r="Q1780" i="5"/>
  <c r="Q1781" i="5" a="1"/>
  <c r="Q1781" i="5" s="1"/>
  <c r="Q1782" i="5" a="1"/>
  <c r="Q1782" i="5"/>
  <c r="Q1783" i="5" a="1"/>
  <c r="Q1783" i="5" s="1"/>
  <c r="Q1784" i="5" a="1"/>
  <c r="Q1784" i="5"/>
  <c r="Q1785" i="5" a="1"/>
  <c r="Q1785" i="5"/>
  <c r="Q1786" i="5" a="1"/>
  <c r="Q1786" i="5" s="1"/>
  <c r="Q1787" i="5" a="1"/>
  <c r="Q1787" i="5" s="1"/>
  <c r="Q1788" i="5" a="1"/>
  <c r="Q1788" i="5" s="1"/>
  <c r="Q1789" i="5" a="1"/>
  <c r="Q1789" i="5" s="1"/>
  <c r="Q1790" i="5" a="1"/>
  <c r="Q1790" i="5" s="1"/>
  <c r="Q1791" i="5" a="1"/>
  <c r="Q1791" i="5"/>
  <c r="Q1792" i="5" a="1"/>
  <c r="Q1792" i="5" s="1"/>
  <c r="Q1793" i="5" a="1"/>
  <c r="Q1793" i="5" s="1"/>
  <c r="Q1794" i="5" a="1"/>
  <c r="Q1794" i="5"/>
  <c r="Q1795" i="5" a="1"/>
  <c r="Q1795" i="5"/>
  <c r="Q1796" i="5" a="1"/>
  <c r="Q1796" i="5"/>
  <c r="Q1797" i="5" a="1"/>
  <c r="Q1797" i="5" s="1"/>
  <c r="Q1798" i="5" a="1"/>
  <c r="Q1798" i="5"/>
  <c r="Q1799" i="5" a="1"/>
  <c r="Q1799" i="5"/>
  <c r="Q1800" i="5" a="1"/>
  <c r="Q1800" i="5" s="1"/>
  <c r="Q1801" i="5" a="1"/>
  <c r="Q1801" i="5"/>
  <c r="Q1802" i="5" a="1"/>
  <c r="Q1802" i="5"/>
  <c r="Q1803" i="5" a="1"/>
  <c r="Q1803" i="5" s="1"/>
  <c r="Q1804" i="5" a="1"/>
  <c r="Q1804" i="5" s="1"/>
  <c r="Q1805" i="5" a="1"/>
  <c r="Q1805" i="5" s="1"/>
  <c r="Q1806" i="5" a="1"/>
  <c r="Q1806" i="5"/>
  <c r="Q1807" i="5" a="1"/>
  <c r="Q1807" i="5" s="1"/>
  <c r="Q1808" i="5" a="1"/>
  <c r="Q1808" i="5"/>
  <c r="Q1809" i="5" a="1"/>
  <c r="Q1809" i="5" s="1"/>
  <c r="Q1810" i="5" a="1"/>
  <c r="Q1810" i="5" s="1"/>
  <c r="Q1811" i="5" a="1"/>
  <c r="Q1811" i="5"/>
  <c r="Q1812" i="5" a="1"/>
  <c r="Q1812" i="5"/>
  <c r="Q1813" i="5" a="1"/>
  <c r="Q1813" i="5" s="1"/>
  <c r="Q1814" i="5" a="1"/>
  <c r="Q1814" i="5" s="1"/>
  <c r="Q1815" i="5" a="1"/>
  <c r="Q1815" i="5" s="1"/>
  <c r="Q1816" i="5" a="1"/>
  <c r="Q1816" i="5"/>
  <c r="Q1817" i="5" a="1"/>
  <c r="Q1817" i="5" s="1"/>
  <c r="Q1818" i="5" a="1"/>
  <c r="Q1818" i="5"/>
  <c r="Q1819" i="5" a="1"/>
  <c r="Q1819" i="5"/>
  <c r="Q1820" i="5" a="1"/>
  <c r="Q1820" i="5" s="1"/>
  <c r="Q1821" i="5" a="1"/>
  <c r="Q1821" i="5" s="1"/>
  <c r="Q1822" i="5" a="1"/>
  <c r="Q1822" i="5"/>
  <c r="Q1823" i="5" a="1"/>
  <c r="Q1823" i="5"/>
  <c r="Q1824" i="5" a="1"/>
  <c r="Q1824" i="5" s="1"/>
  <c r="Q1825" i="5" a="1"/>
  <c r="Q1825" i="5"/>
  <c r="Q1826" i="5" a="1"/>
  <c r="Q1826" i="5"/>
  <c r="Q1827" i="5" a="1"/>
  <c r="Q1827" i="5" s="1"/>
  <c r="Q1828" i="5" a="1"/>
  <c r="Q1828" i="5"/>
  <c r="Q1829" i="5" a="1"/>
  <c r="Q1829" i="5" s="1"/>
  <c r="Q1830" i="5" a="1"/>
  <c r="Q1830" i="5" s="1"/>
  <c r="Q1831" i="5" a="1"/>
  <c r="Q1831" i="5" s="1"/>
  <c r="Q1832" i="5" a="1"/>
  <c r="Q1832" i="5" s="1"/>
  <c r="Q1833" i="5" a="1"/>
  <c r="Q1833" i="5"/>
  <c r="Q1834" i="5" a="1"/>
  <c r="Q1834" i="5" s="1"/>
  <c r="Q1835" i="5" a="1"/>
  <c r="Q1835" i="5"/>
  <c r="Q1836" i="5" a="1"/>
  <c r="Q1836" i="5"/>
  <c r="Q1837" i="5" a="1"/>
  <c r="Q1837" i="5" s="1"/>
  <c r="Q1838" i="5" a="1"/>
  <c r="Q1838" i="5"/>
  <c r="Q1839" i="5" a="1"/>
  <c r="Q1839" i="5"/>
  <c r="Q1840" i="5" a="1"/>
  <c r="Q1840" i="5"/>
  <c r="Q1841" i="5" a="1"/>
  <c r="Q1841" i="5" s="1"/>
  <c r="Q1842" i="5" a="1"/>
  <c r="Q1842" i="5"/>
  <c r="Q1843" i="5" a="1"/>
  <c r="Q1843" i="5"/>
  <c r="Q1844" i="5" a="1"/>
  <c r="Q1844" i="5" s="1"/>
  <c r="Q1845" i="5" a="1"/>
  <c r="Q1845" i="5" s="1"/>
  <c r="Q1846" i="5" a="1"/>
  <c r="Q1846" i="5" s="1"/>
  <c r="Q1847" i="5" a="1"/>
  <c r="Q1847" i="5" s="1"/>
  <c r="Q1848" i="5" a="1"/>
  <c r="Q1848" i="5" s="1"/>
  <c r="Q1849" i="5" a="1"/>
  <c r="Q1849" i="5" s="1"/>
  <c r="Q1850" i="5" a="1"/>
  <c r="Q1850" i="5"/>
  <c r="Q1851" i="5" a="1"/>
  <c r="Q1851" i="5" s="1"/>
  <c r="Q1852" i="5" a="1"/>
  <c r="Q1852" i="5"/>
  <c r="Q1853" i="5" a="1"/>
  <c r="Q1853" i="5" s="1"/>
  <c r="Q1854" i="5" a="1"/>
  <c r="Q1854" i="5"/>
  <c r="Q1855" i="5" a="1"/>
  <c r="Q1855" i="5"/>
  <c r="Q1856" i="5" a="1"/>
  <c r="Q1856" i="5"/>
  <c r="Q1857" i="5" a="1"/>
  <c r="Q1857" i="5"/>
  <c r="Q1858" i="5" a="1"/>
  <c r="Q1858" i="5" s="1"/>
  <c r="Q1859" i="5" a="1"/>
  <c r="Q1859" i="5"/>
  <c r="Q1860" i="5" a="1"/>
  <c r="Q1860" i="5"/>
  <c r="Q1861" i="5" a="1"/>
  <c r="Q1861" i="5" s="1"/>
  <c r="Q1862" i="5" a="1"/>
  <c r="Q1862" i="5"/>
  <c r="Q1863" i="5" a="1"/>
  <c r="Q1863" i="5" s="1"/>
  <c r="Q1864" i="5" a="1"/>
  <c r="Q1864" i="5" s="1"/>
  <c r="Q1865" i="5" a="1"/>
  <c r="Q1865" i="5" s="1"/>
  <c r="Q1866" i="5" a="1"/>
  <c r="Q1866" i="5"/>
  <c r="Q1867" i="5" a="1"/>
  <c r="Q1867" i="5"/>
  <c r="Q1868" i="5" a="1"/>
  <c r="Q1868" i="5" s="1"/>
  <c r="Q1869" i="5" a="1"/>
  <c r="Q1869" i="5" s="1"/>
  <c r="Q1870" i="5" a="1"/>
  <c r="Q1870" i="5" s="1"/>
  <c r="Q1871" i="5" a="1"/>
  <c r="Q1871" i="5"/>
  <c r="Q1872" i="5" a="1"/>
  <c r="Q1872" i="5"/>
  <c r="Q1873" i="5" a="1"/>
  <c r="Q1873" i="5"/>
  <c r="Q1874" i="5" a="1"/>
  <c r="Q1874" i="5"/>
  <c r="Q1875" i="5" a="1"/>
  <c r="Q1875" i="5" s="1"/>
  <c r="Q1876" i="5" a="1"/>
  <c r="Q1876" i="5"/>
  <c r="Q1877" i="5" a="1"/>
  <c r="Q1877" i="5" s="1"/>
  <c r="Q1878" i="5" a="1"/>
  <c r="Q1878" i="5"/>
  <c r="Q1879" i="5" a="1"/>
  <c r="Q1879" i="5"/>
  <c r="Q1880" i="5" a="1"/>
  <c r="Q1880" i="5" s="1"/>
  <c r="Q1881" i="5" a="1"/>
  <c r="Q1881" i="5" s="1"/>
  <c r="Q1882" i="5" a="1"/>
  <c r="Q1882" i="5" s="1"/>
  <c r="Q1883" i="5" a="1"/>
  <c r="Q1883" i="5"/>
  <c r="Q1884" i="5" a="1"/>
  <c r="Q1884" i="5"/>
  <c r="Q1885" i="5" a="1"/>
  <c r="Q1885" i="5" s="1"/>
  <c r="Q1886" i="5" a="1"/>
  <c r="Q1886" i="5"/>
  <c r="Q1887" i="5" a="1"/>
  <c r="Q1887" i="5" s="1"/>
  <c r="Q1888" i="5" a="1"/>
  <c r="Q1888" i="5"/>
  <c r="Q1889" i="5" a="1"/>
  <c r="Q1889" i="5"/>
  <c r="Q1890" i="5" a="1"/>
  <c r="Q1890" i="5"/>
  <c r="Q1891" i="5" a="1"/>
  <c r="Q1891" i="5"/>
  <c r="Q1892" i="5" a="1"/>
  <c r="Q1892" i="5" s="1"/>
  <c r="Q1893" i="5" a="1"/>
  <c r="Q1893" i="5" s="1"/>
  <c r="Q1894" i="5" a="1"/>
  <c r="Q1894" i="5" s="1"/>
  <c r="Q1895" i="5" a="1"/>
  <c r="Q1895" i="5"/>
  <c r="Q1896" i="5" a="1"/>
  <c r="Q1896" i="5"/>
  <c r="Q1897" i="5" a="1"/>
  <c r="Q1897" i="5" s="1"/>
  <c r="Q1898" i="5" a="1"/>
  <c r="Q1898" i="5" s="1"/>
  <c r="Q1899" i="5" a="1"/>
  <c r="Q1899" i="5" s="1"/>
  <c r="Q1900" i="5" a="1"/>
  <c r="Q1900" i="5" s="1"/>
  <c r="Q1901" i="5" a="1"/>
  <c r="Q1901" i="5" s="1"/>
  <c r="Q1902" i="5" a="1"/>
  <c r="Q1902" i="5"/>
  <c r="Q1903" i="5" a="1"/>
  <c r="Q1903" i="5"/>
  <c r="Q1904" i="5" a="1"/>
  <c r="Q1904" i="5" s="1"/>
  <c r="Q1905" i="5" a="1"/>
  <c r="Q1905" i="5"/>
  <c r="Q1906" i="5" a="1"/>
  <c r="Q1906" i="5"/>
  <c r="Q1907" i="5" a="1"/>
  <c r="Q1907" i="5"/>
  <c r="Q1908" i="5" a="1"/>
  <c r="Q1908" i="5"/>
  <c r="Q1909" i="5" a="1"/>
  <c r="Q1909" i="5" s="1"/>
  <c r="Q1910" i="5" a="1"/>
  <c r="Q1910" i="5" s="1"/>
  <c r="Q1911" i="5" a="1"/>
  <c r="Q1911" i="5" s="1"/>
  <c r="Q1912" i="5" a="1"/>
  <c r="Q1912" i="5"/>
  <c r="Q1913" i="5" a="1"/>
  <c r="Q1913" i="5"/>
  <c r="Q1914" i="5" a="1"/>
  <c r="Q1914" i="5" s="1"/>
  <c r="Q1915" i="5" a="1"/>
  <c r="Q1915" i="5" s="1"/>
  <c r="Q1916" i="5" a="1"/>
  <c r="Q1916" i="5" s="1"/>
  <c r="Q1917" i="5" a="1"/>
  <c r="Q1917" i="5" s="1"/>
  <c r="Q1918" i="5" a="1"/>
  <c r="Q1918" i="5" s="1"/>
  <c r="Q1919" i="5" a="1"/>
  <c r="Q1919" i="5"/>
  <c r="Q1920" i="5" a="1"/>
  <c r="Q1920" i="5"/>
  <c r="Q1921" i="5" a="1"/>
  <c r="Q1921" i="5" s="1"/>
  <c r="Q1922" i="5" a="1"/>
  <c r="Q1922" i="5"/>
  <c r="Q1923" i="5" a="1"/>
  <c r="Q1923" i="5"/>
  <c r="Q1924" i="5" a="1"/>
  <c r="Q1924" i="5"/>
  <c r="Q1925" i="5" a="1"/>
  <c r="Q1925" i="5" s="1"/>
  <c r="Q1926" i="5" a="1"/>
  <c r="Q1926" i="5" s="1"/>
  <c r="Q1927" i="5" a="1"/>
  <c r="Q1927" i="5" s="1"/>
  <c r="Q1928" i="5" a="1"/>
  <c r="Q1928" i="5" s="1"/>
  <c r="Q1929" i="5" a="1"/>
  <c r="Q1929" i="5"/>
  <c r="Q1930" i="5" a="1"/>
  <c r="Q1930" i="5"/>
  <c r="Q1931" i="5" a="1"/>
  <c r="Q1931" i="5" s="1"/>
  <c r="Q1932" i="5" a="1"/>
  <c r="Q1932" i="5" s="1"/>
  <c r="Q1933" i="5" a="1"/>
  <c r="Q1933" i="5" s="1"/>
  <c r="Q1934" i="5" a="1"/>
  <c r="Q1934" i="5"/>
  <c r="Q1935" i="5" a="1"/>
  <c r="Q1935" i="5" s="1"/>
  <c r="Q1936" i="5" a="1"/>
  <c r="Q1936" i="5"/>
  <c r="Q1937" i="5" a="1"/>
  <c r="Q1937" i="5"/>
  <c r="Q1938" i="5" a="1"/>
  <c r="Q1938" i="5" s="1"/>
  <c r="Q1939" i="5" a="1"/>
  <c r="Q1939" i="5"/>
  <c r="Q1940" i="5" a="1"/>
  <c r="Q1940" i="5"/>
  <c r="Q1941" i="5" a="1"/>
  <c r="Q1941" i="5" s="1"/>
  <c r="Q1942" i="5" a="1"/>
  <c r="Q1942" i="5" s="1"/>
  <c r="Q1943" i="5" a="1"/>
  <c r="Q1943" i="5" s="1"/>
  <c r="Q1944" i="5" a="1"/>
  <c r="Q1944" i="5" s="1"/>
  <c r="Q1945" i="5" a="1"/>
  <c r="Q1945" i="5" s="1"/>
  <c r="Q1946" i="5" a="1"/>
  <c r="Q1946" i="5" s="1"/>
  <c r="Q1947" i="5" a="1"/>
  <c r="Q1947" i="5"/>
  <c r="Q1948" i="5" a="1"/>
  <c r="Q1948" i="5" s="1"/>
  <c r="Q1949" i="5" a="1"/>
  <c r="Q1949" i="5" s="1"/>
  <c r="Q1950" i="5" a="1"/>
  <c r="Q1950" i="5" s="1"/>
  <c r="Q1951" i="5" a="1"/>
  <c r="Q1951" i="5"/>
  <c r="Q1952" i="5" a="1"/>
  <c r="Q1952" i="5" s="1"/>
  <c r="Q1953" i="5" a="1"/>
  <c r="Q1953" i="5"/>
  <c r="Q1954" i="5" a="1"/>
  <c r="Q1954" i="5"/>
  <c r="Q1955" i="5" a="1"/>
  <c r="Q1955" i="5" s="1"/>
  <c r="Q1956" i="5" a="1"/>
  <c r="Q1956" i="5"/>
  <c r="Q1957" i="5" a="1"/>
  <c r="Q1957" i="5" s="1"/>
  <c r="Q1958" i="5" a="1"/>
  <c r="Q1958" i="5" s="1"/>
  <c r="Q1959" i="5" a="1"/>
  <c r="Q1959" i="5" s="1"/>
  <c r="Q1960" i="5" a="1"/>
  <c r="Q1960" i="5" s="1"/>
  <c r="Q1961" i="5" a="1"/>
  <c r="Q1961" i="5" s="1"/>
  <c r="Q1962" i="5" a="1"/>
  <c r="Q1962" i="5"/>
  <c r="Q1963" i="5" a="1"/>
  <c r="Q1963" i="5" s="1"/>
  <c r="Q1964" i="5" a="1"/>
  <c r="Q1964" i="5"/>
  <c r="Q1965" i="5" a="1"/>
  <c r="Q1965" i="5" s="1"/>
  <c r="Q1966" i="5" a="1"/>
  <c r="Q1966" i="5"/>
  <c r="Q1967" i="5" a="1"/>
  <c r="Q1967" i="5" s="1"/>
  <c r="Q1968" i="5" a="1"/>
  <c r="Q1968" i="5"/>
  <c r="Q1969" i="5" a="1"/>
  <c r="Q1969" i="5" s="1"/>
  <c r="Q1970" i="5" a="1"/>
  <c r="Q1970" i="5"/>
  <c r="Q1971" i="5" a="1"/>
  <c r="Q1971" i="5"/>
  <c r="Q1972" i="5" a="1"/>
  <c r="Q1972" i="5" s="1"/>
  <c r="Q1973" i="5" a="1"/>
  <c r="Q1973" i="5" s="1"/>
  <c r="Q1974" i="5" a="1"/>
  <c r="Q1974" i="5" s="1"/>
  <c r="Q1975" i="5" a="1"/>
  <c r="Q1975" i="5"/>
  <c r="Q1976" i="5" a="1"/>
  <c r="Q1976" i="5" s="1"/>
  <c r="Q1977" i="5" a="1"/>
  <c r="Q1977" i="5"/>
  <c r="Q1978" i="5" a="1"/>
  <c r="Q1978" i="5" s="1"/>
  <c r="Q1979" i="5" a="1"/>
  <c r="Q1979" i="5"/>
  <c r="Q1980" i="5" a="1"/>
  <c r="Q1980" i="5" s="1"/>
  <c r="Q1981" i="5" a="1"/>
  <c r="Q1981" i="5"/>
  <c r="Q1982" i="5" a="1"/>
  <c r="Q1982" i="5" s="1"/>
  <c r="Q1983" i="5" a="1"/>
  <c r="Q1983" i="5" s="1"/>
  <c r="Q1984" i="5" a="1"/>
  <c r="Q1984" i="5" s="1"/>
  <c r="Q1985" i="5" a="1"/>
  <c r="Q1985" i="5"/>
  <c r="Q1986" i="5" a="1"/>
  <c r="Q1986" i="5" s="1"/>
  <c r="Q1987" i="5" a="1"/>
  <c r="Q1987" i="5"/>
  <c r="Q1988" i="5" a="1"/>
  <c r="Q1988" i="5" s="1"/>
  <c r="Q1989" i="5" a="1"/>
  <c r="Q1989" i="5"/>
  <c r="Q1990" i="5" a="1"/>
  <c r="Q1990" i="5" s="1"/>
  <c r="Q1991" i="5" a="1"/>
  <c r="Q1991" i="5" s="1"/>
  <c r="Q1992" i="5" a="1"/>
  <c r="Q1992" i="5" s="1"/>
  <c r="Q1993" i="5" a="1"/>
  <c r="Q1993" i="5" s="1"/>
  <c r="Q1994" i="5" a="1"/>
  <c r="Q1994" i="5" s="1"/>
  <c r="Q1995" i="5" a="1"/>
  <c r="Q1995" i="5"/>
  <c r="Q1996" i="5" a="1"/>
  <c r="Q1996" i="5" s="1"/>
  <c r="Q1997" i="5" a="1"/>
  <c r="Q1997" i="5"/>
  <c r="Q1998" i="5" a="1"/>
  <c r="Q1998" i="5" s="1"/>
  <c r="Q1999" i="5" a="1"/>
  <c r="Q1999" i="5" s="1"/>
  <c r="Q2000" i="5" a="1"/>
  <c r="Q2000" i="5" s="1"/>
  <c r="Q2001" i="5" a="1"/>
  <c r="Q2001" i="5" s="1"/>
  <c r="Q2002" i="5" a="1"/>
  <c r="Q2002" i="5" s="1"/>
  <c r="Q2003" i="5" a="1"/>
  <c r="Q2003" i="5" s="1"/>
  <c r="Q2004" i="5" a="1"/>
  <c r="Q2004" i="5"/>
  <c r="Q2005" i="5" a="1"/>
  <c r="Q2005" i="5"/>
  <c r="Q2006" i="5" a="1"/>
  <c r="Q2006" i="5" s="1"/>
  <c r="Q2007" i="5" a="1"/>
  <c r="Q2007" i="5" s="1"/>
  <c r="Q2008" i="5" a="1"/>
  <c r="Q2008" i="5" s="1"/>
  <c r="Q2009" i="5" a="1"/>
  <c r="Q2009" i="5" s="1"/>
  <c r="Q2010" i="5" a="1"/>
  <c r="Q2010" i="5" s="1"/>
  <c r="Q2011" i="5" a="1"/>
  <c r="Q2011" i="5" s="1"/>
  <c r="Q2012" i="5" a="1"/>
  <c r="Q2012" i="5"/>
  <c r="Q2013" i="5" a="1"/>
  <c r="Q2013" i="5"/>
  <c r="Q2014" i="5" a="1"/>
  <c r="Q2014" i="5" s="1"/>
  <c r="Q2015" i="5" a="1"/>
  <c r="Q2015" i="5"/>
  <c r="Q2016" i="5" a="1"/>
  <c r="Q2016" i="5" s="1"/>
  <c r="Q2017" i="5" a="1"/>
  <c r="Q2017" i="5" s="1"/>
  <c r="Q2018" i="5" a="1"/>
  <c r="Q2018" i="5" s="1"/>
  <c r="Q2019" i="5" a="1"/>
  <c r="Q2019" i="5" s="1"/>
  <c r="Q2020" i="5" a="1"/>
  <c r="Q2020" i="5"/>
  <c r="Q2021" i="5" a="1"/>
  <c r="Q2021" i="5" s="1"/>
  <c r="Q2022" i="5" a="1"/>
  <c r="Q2022" i="5" s="1"/>
  <c r="Q2023" i="5" a="1"/>
  <c r="Q2023" i="5" s="1"/>
  <c r="Q2024" i="5" a="1"/>
  <c r="Q2024" i="5" s="1"/>
  <c r="Q2025" i="5" a="1"/>
  <c r="Q2025" i="5"/>
  <c r="Q2026" i="5" a="1"/>
  <c r="Q2026" i="5" s="1"/>
  <c r="Q2027" i="5" a="1"/>
  <c r="Q2027" i="5"/>
  <c r="Q2028" i="5" a="1"/>
  <c r="Q2028" i="5" s="1"/>
  <c r="Q2029" i="5" a="1"/>
  <c r="Q2029" i="5" s="1"/>
  <c r="Q2030" i="5" a="1"/>
  <c r="Q2030" i="5" s="1"/>
  <c r="Q2031" i="5" a="1"/>
  <c r="Q2031" i="5"/>
  <c r="Q2032" i="5" a="1"/>
  <c r="Q2032" i="5" s="1"/>
  <c r="Q2033" i="5" a="1"/>
  <c r="Q2033" i="5"/>
  <c r="Q2034" i="5" a="1"/>
  <c r="Q2034" i="5" s="1"/>
  <c r="Q2035" i="5" a="1"/>
  <c r="Q2035" i="5"/>
  <c r="Q2036" i="5" a="1"/>
  <c r="Q2036" i="5"/>
  <c r="Q2037" i="5" a="1"/>
  <c r="Q2037" i="5" s="1"/>
  <c r="Q2038" i="5" a="1"/>
  <c r="Q2038" i="5" s="1"/>
  <c r="Q2039" i="5" a="1"/>
  <c r="Q2039" i="5" s="1"/>
  <c r="Q2040" i="5" a="1"/>
  <c r="Q2040" i="5" s="1"/>
  <c r="Q2041" i="5" a="1"/>
  <c r="Q2041" i="5" s="1"/>
  <c r="Q2042" i="5" a="1"/>
  <c r="Q2042" i="5" s="1"/>
  <c r="Q2043" i="5" a="1"/>
  <c r="Q2043" i="5"/>
  <c r="Q2044" i="5" a="1"/>
  <c r="Q2044" i="5" s="1"/>
  <c r="Q2045" i="5" a="1"/>
  <c r="Q2045" i="5" s="1"/>
  <c r="Q2046" i="5" a="1"/>
  <c r="Q2046" i="5" s="1"/>
  <c r="Q2047" i="5" a="1"/>
  <c r="Q2047" i="5"/>
  <c r="Q2048" i="5" a="1"/>
  <c r="Q2048" i="5" s="1"/>
  <c r="Q2049" i="5" a="1"/>
  <c r="Q2049" i="5" s="1"/>
  <c r="Q2050" i="5" a="1"/>
  <c r="Q2050" i="5" s="1"/>
  <c r="Q2051" i="5" a="1"/>
  <c r="Q2051" i="5" s="1"/>
  <c r="Q2052" i="5" a="1"/>
  <c r="Q2052" i="5"/>
  <c r="Q2053" i="5" a="1"/>
  <c r="Q2053" i="5" s="1"/>
  <c r="Q2054" i="5" a="1"/>
  <c r="Q2054" i="5" s="1"/>
  <c r="Q2055" i="5" a="1"/>
  <c r="Q2055" i="5" s="1"/>
  <c r="Q2056" i="5" a="1"/>
  <c r="Q2056" i="5" s="1"/>
  <c r="Q2057" i="5" a="1"/>
  <c r="Q2057" i="5"/>
  <c r="Q2058" i="5" a="1"/>
  <c r="Q2058" i="5" s="1"/>
  <c r="Q2059" i="5" a="1"/>
  <c r="Q2059" i="5"/>
  <c r="Q2060" i="5" a="1"/>
  <c r="Q2060" i="5" s="1"/>
  <c r="Q2061" i="5" a="1"/>
  <c r="Q2061" i="5" s="1"/>
  <c r="Q2062" i="5" a="1"/>
  <c r="Q2062" i="5" s="1"/>
  <c r="Q2063" i="5" a="1"/>
  <c r="Q2063" i="5"/>
  <c r="Q2064" i="5" a="1"/>
  <c r="Q2064" i="5" s="1"/>
  <c r="Q2065" i="5" a="1"/>
  <c r="Q2065" i="5"/>
  <c r="Q2066" i="5" a="1"/>
  <c r="Q2066" i="5" s="1"/>
  <c r="Q2067" i="5" a="1"/>
  <c r="Q2067" i="5" s="1"/>
  <c r="Q2068" i="5" a="1"/>
  <c r="Q2068" i="5"/>
  <c r="Q2069" i="5" a="1"/>
  <c r="Q2069" i="5" s="1"/>
  <c r="Q2070" i="5" a="1"/>
  <c r="Q2070" i="5" s="1"/>
  <c r="Q2071" i="5" a="1"/>
  <c r="Q2071" i="5" s="1"/>
  <c r="Q2072" i="5" a="1"/>
  <c r="Q2072" i="5" s="1"/>
  <c r="Q2073" i="5" a="1"/>
  <c r="Q2073" i="5" s="1"/>
  <c r="Q2074" i="5" a="1"/>
  <c r="Q2074" i="5" s="1"/>
  <c r="Q2075" i="5" a="1"/>
  <c r="Q2075" i="5"/>
  <c r="Q2076" i="5" a="1"/>
  <c r="Q2076" i="5" s="1"/>
  <c r="Q2077" i="5" a="1"/>
  <c r="Q2077" i="5" s="1"/>
  <c r="Q2078" i="5" a="1"/>
  <c r="Q2078" i="5" s="1"/>
  <c r="Q2079" i="5" a="1"/>
  <c r="Q2079" i="5"/>
  <c r="Q2080" i="5" a="1"/>
  <c r="Q2080" i="5" s="1"/>
  <c r="Q2081" i="5" a="1"/>
  <c r="Q2081" i="5" s="1"/>
  <c r="Q2082" i="5" a="1"/>
  <c r="Q2082" i="5" s="1"/>
  <c r="Q2083" i="5" a="1"/>
  <c r="Q2083" i="5" s="1"/>
  <c r="Q2084" i="5" a="1"/>
  <c r="Q2084" i="5"/>
  <c r="Q2085" i="5" a="1"/>
  <c r="Q2085" i="5" s="1"/>
  <c r="Q2086" i="5" a="1"/>
  <c r="Q2086" i="5" s="1"/>
  <c r="Q2087" i="5" a="1"/>
  <c r="Q2087" i="5" s="1"/>
  <c r="Q2088" i="5" a="1"/>
  <c r="Q2088" i="5" s="1"/>
  <c r="Q2089" i="5" a="1"/>
  <c r="Q2089" i="5"/>
  <c r="Q2090" i="5" a="1"/>
  <c r="Q2090" i="5" s="1"/>
  <c r="Q2091" i="5" a="1"/>
  <c r="Q2091" i="5"/>
  <c r="Q2092" i="5" a="1"/>
  <c r="Q2092" i="5" s="1"/>
  <c r="Q2093" i="5" a="1"/>
  <c r="Q2093" i="5" s="1"/>
  <c r="Q2094" i="5" a="1"/>
  <c r="Q2094" i="5" s="1"/>
  <c r="Q2095" i="5" a="1"/>
  <c r="Q2095" i="5"/>
  <c r="Q2096" i="5" a="1"/>
  <c r="Q2096" i="5" s="1"/>
  <c r="Q2097" i="5" a="1"/>
  <c r="Q2097" i="5"/>
  <c r="Q2098" i="5" a="1"/>
  <c r="Q2098" i="5" s="1"/>
  <c r="Q2099" i="5" a="1"/>
  <c r="Q2099" i="5" s="1"/>
  <c r="Q2100" i="5" a="1"/>
  <c r="Q2100" i="5"/>
  <c r="Q2101" i="5" a="1"/>
  <c r="Q2101" i="5" s="1"/>
  <c r="Q2102" i="5" a="1"/>
  <c r="Q2102" i="5" s="1"/>
  <c r="Q2103" i="5" a="1"/>
  <c r="Q2103" i="5" s="1"/>
  <c r="Q2104" i="5" a="1"/>
  <c r="Q2104" i="5" s="1"/>
  <c r="Q2105" i="5" a="1"/>
  <c r="Q2105" i="5" s="1"/>
  <c r="Q2106" i="5" a="1"/>
  <c r="Q2106" i="5" s="1"/>
  <c r="Q2107" i="5" a="1"/>
  <c r="Q2107" i="5"/>
  <c r="Q2108" i="5" a="1"/>
  <c r="Q2108" i="5" s="1"/>
  <c r="Q2109" i="5" a="1"/>
  <c r="Q2109" i="5" s="1"/>
  <c r="Q2110" i="5" a="1"/>
  <c r="Q2110" i="5" s="1"/>
  <c r="Q2111" i="5" a="1"/>
  <c r="Q2111" i="5"/>
  <c r="Q2112" i="5" a="1"/>
  <c r="Q2112" i="5" s="1"/>
  <c r="Q2113" i="5" a="1"/>
  <c r="Q2113" i="5" s="1"/>
  <c r="Q2114" i="5" a="1"/>
  <c r="Q2114" i="5" s="1"/>
  <c r="Q2115" i="5" a="1"/>
  <c r="Q2115" i="5" s="1"/>
  <c r="Q2116" i="5" a="1"/>
  <c r="Q2116" i="5"/>
  <c r="Q2117" i="5" a="1"/>
  <c r="Q2117" i="5" s="1"/>
  <c r="Q2118" i="5" a="1"/>
  <c r="Q2118" i="5" s="1"/>
  <c r="Q2119" i="5" a="1"/>
  <c r="Q2119" i="5" s="1"/>
  <c r="Q2120" i="5" a="1"/>
  <c r="Q2120" i="5" s="1"/>
  <c r="Q2121" i="5" a="1"/>
  <c r="Q2121" i="5"/>
  <c r="Q2122" i="5" a="1"/>
  <c r="Q2122" i="5" s="1"/>
  <c r="Q2123" i="5" a="1"/>
  <c r="Q2123" i="5"/>
  <c r="Q2124" i="5" a="1"/>
  <c r="Q2124" i="5" s="1"/>
  <c r="Q2125" i="5" a="1"/>
  <c r="Q2125" i="5" s="1"/>
  <c r="Q2126" i="5" a="1"/>
  <c r="Q2126" i="5" s="1"/>
  <c r="Q2127" i="5" a="1"/>
  <c r="Q2127" i="5"/>
  <c r="Q2128" i="5" a="1"/>
  <c r="Q2128" i="5" s="1"/>
  <c r="Q2129" i="5" a="1"/>
  <c r="Q2129" i="5"/>
  <c r="Q2130" i="5" a="1"/>
  <c r="Q2130" i="5" s="1"/>
  <c r="Q2131" i="5" a="1"/>
  <c r="Q2131" i="5" s="1"/>
  <c r="Q2132" i="5" a="1"/>
  <c r="Q2132" i="5"/>
  <c r="Q2133" i="5" a="1"/>
  <c r="Q2133" i="5" s="1"/>
  <c r="Q2134" i="5" a="1"/>
  <c r="Q2134" i="5" s="1"/>
  <c r="Q2135" i="5" a="1"/>
  <c r="Q2135" i="5" s="1"/>
  <c r="Q2136" i="5" a="1"/>
  <c r="Q2136" i="5" s="1"/>
  <c r="Q2137" i="5" a="1"/>
  <c r="Q2137" i="5" s="1"/>
  <c r="Q2138" i="5" a="1"/>
  <c r="Q2138" i="5" s="1"/>
  <c r="Q2139" i="5" a="1"/>
  <c r="Q2139" i="5"/>
  <c r="Q2140" i="5" a="1"/>
  <c r="Q2140" i="5" s="1"/>
  <c r="Q2141" i="5" a="1"/>
  <c r="Q2141" i="5" s="1"/>
  <c r="Q2142" i="5" a="1"/>
  <c r="Q2142" i="5" s="1"/>
  <c r="Q2143" i="5" a="1"/>
  <c r="Q2143" i="5"/>
  <c r="Q2144" i="5" a="1"/>
  <c r="Q2144" i="5" s="1"/>
  <c r="Q2145" i="5" a="1"/>
  <c r="Q2145" i="5" s="1"/>
  <c r="Q2146" i="5" a="1"/>
  <c r="Q2146" i="5" s="1"/>
  <c r="Q2147" i="5" a="1"/>
  <c r="Q2147" i="5" s="1"/>
  <c r="Q2148" i="5" a="1"/>
  <c r="Q2148" i="5"/>
  <c r="Q2149" i="5" a="1"/>
  <c r="Q2149" i="5" s="1"/>
  <c r="Q2150" i="5" a="1"/>
  <c r="Q2150" i="5" s="1"/>
  <c r="Q2151" i="5" a="1"/>
  <c r="Q2151" i="5" s="1"/>
  <c r="Q2152" i="5" a="1"/>
  <c r="Q2152" i="5" s="1"/>
  <c r="Q2153" i="5" a="1"/>
  <c r="Q2153" i="5"/>
  <c r="Q2154" i="5" a="1"/>
  <c r="Q2154" i="5" s="1"/>
  <c r="Q2155" i="5" a="1"/>
  <c r="Q2155" i="5"/>
  <c r="Q2156" i="5" a="1"/>
  <c r="Q2156" i="5"/>
  <c r="Q2157" i="5" a="1"/>
  <c r="Q2157" i="5" s="1"/>
  <c r="Q2158" i="5" a="1"/>
  <c r="Q2158" i="5" s="1"/>
  <c r="Q2159" i="5" a="1"/>
  <c r="Q2159" i="5"/>
  <c r="Q2160" i="5" a="1"/>
  <c r="Q2160" i="5" s="1"/>
  <c r="Q2161" i="5" a="1"/>
  <c r="Q2161" i="5"/>
  <c r="Q2162" i="5" a="1"/>
  <c r="Q2162" i="5" s="1"/>
  <c r="Q2163" i="5" a="1"/>
  <c r="Q2163" i="5" s="1"/>
  <c r="Q2164" i="5" a="1"/>
  <c r="Q2164" i="5"/>
  <c r="Q2165" i="5" a="1"/>
  <c r="Q2165" i="5" s="1"/>
  <c r="Q2166" i="5" a="1"/>
  <c r="Q2166" i="5" s="1"/>
  <c r="Q2167" i="5" a="1"/>
  <c r="Q2167" i="5"/>
  <c r="Q2168" i="5" a="1"/>
  <c r="Q2168" i="5" s="1"/>
  <c r="Q2169" i="5" a="1"/>
  <c r="Q2169" i="5" s="1"/>
  <c r="Q2170" i="5" a="1"/>
  <c r="Q2170" i="5" s="1"/>
  <c r="Q2171" i="5" a="1"/>
  <c r="Q2171" i="5"/>
  <c r="Q2172" i="5" a="1"/>
  <c r="Q2172" i="5" s="1"/>
  <c r="Q2173" i="5" a="1"/>
  <c r="Q2173" i="5" s="1"/>
  <c r="Q2174" i="5" a="1"/>
  <c r="Q2174" i="5" s="1"/>
  <c r="Q2175" i="5" a="1"/>
  <c r="Q2175" i="5"/>
  <c r="Q2176" i="5" a="1"/>
  <c r="Q2176" i="5" s="1"/>
  <c r="Q2177" i="5" a="1"/>
  <c r="Q2177" i="5" s="1"/>
  <c r="Q2178" i="5" a="1"/>
  <c r="Q2178" i="5" s="1"/>
  <c r="Q2179" i="5" a="1"/>
  <c r="Q2179" i="5" s="1"/>
  <c r="Q2180" i="5" a="1"/>
  <c r="Q2180" i="5"/>
  <c r="Q2181" i="5" a="1"/>
  <c r="Q2181" i="5" s="1"/>
  <c r="Q2182" i="5" a="1"/>
  <c r="Q2182" i="5" s="1"/>
  <c r="Q2183" i="5" a="1"/>
  <c r="Q2183" i="5" s="1"/>
  <c r="Q2184" i="5" a="1"/>
  <c r="Q2184" i="5" s="1"/>
  <c r="Q2185" i="5" a="1"/>
  <c r="Q2185" i="5"/>
  <c r="Q2186" i="5" a="1"/>
  <c r="Q2186" i="5" s="1"/>
  <c r="Q2187" i="5" a="1"/>
  <c r="Q2187" i="5" s="1"/>
  <c r="Q2188" i="5" a="1"/>
  <c r="Q2188" i="5"/>
  <c r="Q2189" i="5" a="1"/>
  <c r="Q2189" i="5" s="1"/>
  <c r="Q2190" i="5" a="1"/>
  <c r="Q2190" i="5" s="1"/>
  <c r="Q2191" i="5" a="1"/>
  <c r="Q2191" i="5"/>
  <c r="Q2192" i="5" a="1"/>
  <c r="Q2192" i="5" s="1"/>
  <c r="Q2193" i="5" a="1"/>
  <c r="Q2193" i="5"/>
  <c r="Q2194" i="5" a="1"/>
  <c r="Q2194" i="5" s="1"/>
  <c r="Q2195" i="5" a="1"/>
  <c r="Q2195" i="5" s="1"/>
  <c r="Q2196" i="5" a="1"/>
  <c r="Q2196" i="5"/>
  <c r="Q2197" i="5" a="1"/>
  <c r="Q2197" i="5" s="1"/>
  <c r="Q2198" i="5" a="1"/>
  <c r="Q2198" i="5" s="1"/>
  <c r="Q2199" i="5" a="1"/>
  <c r="Q2199" i="5"/>
  <c r="Q2200" i="5" a="1"/>
  <c r="Q2200" i="5" s="1"/>
  <c r="Q2201" i="5" a="1"/>
  <c r="Q2201" i="5" s="1"/>
  <c r="Q2202" i="5" a="1"/>
  <c r="Q2202" i="5" s="1"/>
  <c r="Q2203" i="5" a="1"/>
  <c r="Q2203" i="5"/>
  <c r="Q2204" i="5" a="1"/>
  <c r="Q2204" i="5" s="1"/>
  <c r="Q2205" i="5" a="1"/>
  <c r="Q2205" i="5" s="1"/>
  <c r="Q2206" i="5" a="1"/>
  <c r="Q2206" i="5" s="1"/>
  <c r="Q2207" i="5" a="1"/>
  <c r="Q2207" i="5"/>
  <c r="Q2208" i="5" a="1"/>
  <c r="Q2208" i="5" s="1"/>
  <c r="Q2209" i="5" a="1"/>
  <c r="Q2209" i="5" s="1"/>
  <c r="Q2210" i="5" a="1"/>
  <c r="Q2210" i="5" s="1"/>
  <c r="Q2211" i="5" a="1"/>
  <c r="Q2211" i="5" s="1"/>
  <c r="Q2212" i="5" a="1"/>
  <c r="Q2212" i="5"/>
  <c r="Q2213" i="5" a="1"/>
  <c r="Q2213" i="5" s="1"/>
  <c r="Q2214" i="5" a="1"/>
  <c r="Q2214" i="5" s="1"/>
  <c r="Q2215" i="5" a="1"/>
  <c r="Q2215" i="5" s="1"/>
  <c r="Q2216" i="5" a="1"/>
  <c r="Q2216" i="5" s="1"/>
  <c r="Q2217" i="5" a="1"/>
  <c r="Q2217" i="5"/>
  <c r="Q2218" i="5" a="1"/>
  <c r="Q2218" i="5" s="1"/>
  <c r="Q2219" i="5" a="1"/>
  <c r="Q2219" i="5" s="1"/>
  <c r="Q2220" i="5" a="1"/>
  <c r="Q2220" i="5"/>
  <c r="Q2221" i="5" a="1"/>
  <c r="Q2221" i="5" s="1"/>
  <c r="Q2222" i="5" a="1"/>
  <c r="Q2222" i="5" s="1"/>
  <c r="Q2223" i="5" a="1"/>
  <c r="Q2223" i="5"/>
  <c r="Q2224" i="5" a="1"/>
  <c r="Q2224" i="5" s="1"/>
  <c r="Q2225" i="5" a="1"/>
  <c r="Q2225" i="5"/>
  <c r="Q2226" i="5" a="1"/>
  <c r="Q2226" i="5" s="1"/>
  <c r="Q2227" i="5" a="1"/>
  <c r="Q2227" i="5" s="1"/>
  <c r="Q2228" i="5" a="1"/>
  <c r="Q2228" i="5"/>
  <c r="Q2229" i="5" a="1"/>
  <c r="Q2229" i="5" s="1"/>
  <c r="Q2230" i="5" a="1"/>
  <c r="Q2230" i="5" s="1"/>
  <c r="Q2231" i="5" a="1"/>
  <c r="Q2231" i="5"/>
  <c r="Q2232" i="5" a="1"/>
  <c r="Q2232" i="5" s="1"/>
  <c r="Q2233" i="5" a="1"/>
  <c r="Q2233" i="5" s="1"/>
  <c r="Q2234" i="5" a="1"/>
  <c r="Q2234" i="5" s="1"/>
  <c r="Q2235" i="5" a="1"/>
  <c r="Q2235" i="5" s="1"/>
  <c r="Q2236" i="5" a="1"/>
  <c r="Q2236" i="5" s="1"/>
  <c r="Q2237" i="5" a="1"/>
  <c r="Q2237" i="5" s="1"/>
  <c r="Q2238" i="5" a="1"/>
  <c r="Q2238" i="5" s="1"/>
  <c r="Q2239" i="5" a="1"/>
  <c r="Q2239" i="5"/>
  <c r="Q2240" i="5" a="1"/>
  <c r="Q2240" i="5" s="1"/>
  <c r="Q2241" i="5" a="1"/>
  <c r="Q2241" i="5" s="1"/>
  <c r="Q2242" i="5" a="1"/>
  <c r="Q2242" i="5" s="1"/>
  <c r="Q2243" i="5" a="1"/>
  <c r="Q2243" i="5" s="1"/>
  <c r="Q2244" i="5" a="1"/>
  <c r="Q2244" i="5"/>
  <c r="Q2245" i="5" a="1"/>
  <c r="Q2245" i="5" s="1"/>
  <c r="Q2246" i="5" a="1"/>
  <c r="Q2246" i="5" s="1"/>
  <c r="Q2247" i="5" a="1"/>
  <c r="Q2247" i="5" s="1"/>
  <c r="Q2248" i="5" a="1"/>
  <c r="Q2248" i="5" s="1"/>
  <c r="Q2249" i="5" a="1"/>
  <c r="Q2249" i="5"/>
  <c r="Q2250" i="5" a="1"/>
  <c r="Q2250" i="5" s="1"/>
  <c r="Q2251" i="5" a="1"/>
  <c r="Q2251" i="5" s="1"/>
  <c r="Q2252" i="5" a="1"/>
  <c r="Q2252" i="5"/>
  <c r="Q2253" i="5" a="1"/>
  <c r="Q2253" i="5" s="1"/>
  <c r="Q2254" i="5" a="1"/>
  <c r="Q2254" i="5" s="1"/>
  <c r="Q2255" i="5" a="1"/>
  <c r="Q2255" i="5"/>
  <c r="Q2256" i="5" a="1"/>
  <c r="Q2256" i="5" s="1"/>
  <c r="Q2257" i="5" a="1"/>
  <c r="Q2257" i="5"/>
  <c r="Q2258" i="5" a="1"/>
  <c r="Q2258" i="5" s="1"/>
  <c r="Q2259" i="5" a="1"/>
  <c r="Q2259" i="5" s="1"/>
  <c r="Q2260" i="5" a="1"/>
  <c r="Q2260" i="5"/>
  <c r="Q2261" i="5" a="1"/>
  <c r="Q2261" i="5" s="1"/>
  <c r="Q2262" i="5" a="1"/>
  <c r="Q2262" i="5" s="1"/>
  <c r="Q2263" i="5" a="1"/>
  <c r="Q2263" i="5"/>
  <c r="Q2264" i="5" a="1"/>
  <c r="Q2264" i="5" s="1"/>
  <c r="Q2265" i="5" a="1"/>
  <c r="Q2265" i="5" s="1"/>
  <c r="Q2266" i="5" a="1"/>
  <c r="Q2266" i="5" s="1"/>
  <c r="Q2267" i="5" a="1"/>
  <c r="Q2267" i="5" s="1"/>
  <c r="Q2268" i="5" a="1"/>
  <c r="Q2268" i="5" s="1"/>
  <c r="Q2269" i="5" a="1"/>
  <c r="Q2269" i="5" s="1"/>
  <c r="Q2270" i="5" a="1"/>
  <c r="Q2270" i="5" s="1"/>
  <c r="Q2271" i="5" a="1"/>
  <c r="Q2271" i="5"/>
  <c r="Q2272" i="5" a="1"/>
  <c r="Q2272" i="5" s="1"/>
  <c r="Q2273" i="5" a="1"/>
  <c r="Q2273" i="5" s="1"/>
  <c r="Q2274" i="5" a="1"/>
  <c r="Q2274" i="5" s="1"/>
  <c r="Q2275" i="5" a="1"/>
  <c r="Q2275" i="5" s="1"/>
  <c r="Q2276" i="5" a="1"/>
  <c r="Q2276" i="5"/>
  <c r="Q2277" i="5" a="1"/>
  <c r="Q2277" i="5" s="1"/>
  <c r="Q2278" i="5" a="1"/>
  <c r="Q2278" i="5" s="1"/>
  <c r="Q2279" i="5" a="1"/>
  <c r="Q2279" i="5" s="1"/>
  <c r="Q2280" i="5" a="1"/>
  <c r="Q2280" i="5" s="1"/>
  <c r="Q2281" i="5" a="1"/>
  <c r="Q2281" i="5"/>
  <c r="Q2282" i="5" a="1"/>
  <c r="Q2282" i="5" s="1"/>
  <c r="Q2283" i="5" a="1"/>
  <c r="Q2283" i="5" s="1"/>
  <c r="Q2284" i="5" a="1"/>
  <c r="Q2284" i="5"/>
  <c r="Q2285" i="5" a="1"/>
  <c r="Q2285" i="5" s="1"/>
  <c r="Q2286" i="5" a="1"/>
  <c r="Q2286" i="5" s="1"/>
  <c r="Q2287" i="5" a="1"/>
  <c r="Q2287" i="5" s="1"/>
  <c r="Q2288" i="5" a="1"/>
  <c r="Q2288" i="5"/>
  <c r="Q2289" i="5" a="1"/>
  <c r="Q2289" i="5"/>
  <c r="Q2290" i="5" a="1"/>
  <c r="Q2290" i="5" s="1"/>
  <c r="Q2291" i="5" a="1"/>
  <c r="Q2291" i="5"/>
  <c r="Q2292" i="5" a="1"/>
  <c r="Q2292" i="5" s="1"/>
  <c r="Q2293" i="5" a="1"/>
  <c r="Q2293" i="5" s="1"/>
  <c r="Q2294" i="5" a="1"/>
  <c r="Q2294" i="5" s="1"/>
  <c r="Q2295" i="5" a="1"/>
  <c r="Q2295" i="5" s="1"/>
  <c r="Q2296" i="5" a="1"/>
  <c r="Q2296" i="5"/>
  <c r="Q2297" i="5" a="1"/>
  <c r="Q2297" i="5" s="1"/>
  <c r="Q2298" i="5" a="1"/>
  <c r="Q2298" i="5" s="1"/>
  <c r="Q2299" i="5" a="1"/>
  <c r="Q2299" i="5"/>
  <c r="Q2300" i="5" a="1"/>
  <c r="Q2300" i="5"/>
  <c r="Q2301" i="5" a="1"/>
  <c r="Q2301" i="5" s="1"/>
  <c r="Q2302" i="5" a="1"/>
  <c r="Q2302" i="5" s="1"/>
  <c r="Q2303" i="5" a="1"/>
  <c r="Q2303" i="5" s="1"/>
  <c r="Q2304" i="5" a="1"/>
  <c r="Q2304" i="5"/>
  <c r="Q2305" i="5" a="1"/>
  <c r="Q2305" i="5" s="1"/>
  <c r="Q2306" i="5" a="1"/>
  <c r="Q2306" i="5" s="1"/>
  <c r="Q2307" i="5" a="1"/>
  <c r="Q2307" i="5" s="1"/>
  <c r="Q2308" i="5" a="1"/>
  <c r="Q2308" i="5" s="1"/>
  <c r="Q2309" i="5" a="1"/>
  <c r="Q2309" i="5" s="1"/>
  <c r="Q2310" i="5" a="1"/>
  <c r="Q2310" i="5" s="1"/>
  <c r="Q2311" i="5" a="1"/>
  <c r="Q2311" i="5"/>
  <c r="Q2312" i="5" a="1"/>
  <c r="Q2312" i="5" s="1"/>
  <c r="Q2313" i="5" a="1"/>
  <c r="Q2313" i="5"/>
  <c r="Q2314" i="5" a="1"/>
  <c r="Q2314" i="5" s="1"/>
  <c r="Q2315" i="5" a="1"/>
  <c r="Q2315" i="5" s="1"/>
  <c r="Q2316" i="5" a="1"/>
  <c r="Q2316" i="5" s="1"/>
  <c r="Q2317" i="5" a="1"/>
  <c r="Q2317" i="5" s="1"/>
  <c r="Q2318" i="5" a="1"/>
  <c r="Q2318" i="5" s="1"/>
  <c r="Q2319" i="5" a="1"/>
  <c r="Q2319" i="5"/>
  <c r="Q2320" i="5" a="1"/>
  <c r="Q2320" i="5"/>
  <c r="Q2321" i="5" a="1"/>
  <c r="Q2321" i="5" s="1"/>
  <c r="Q2322" i="5" a="1"/>
  <c r="Q2322" i="5" s="1"/>
  <c r="Q2323" i="5" a="1"/>
  <c r="Q2323" i="5"/>
  <c r="Q2324" i="5" a="1"/>
  <c r="Q2324" i="5" s="1"/>
  <c r="Q2325" i="5" a="1"/>
  <c r="Q2325" i="5" s="1"/>
  <c r="Q2326" i="5" a="1"/>
  <c r="Q2326" i="5" s="1"/>
  <c r="Q2327" i="5" a="1"/>
  <c r="Q2327" i="5" s="1"/>
  <c r="Q2328" i="5" a="1"/>
  <c r="Q2328" i="5" s="1"/>
  <c r="Q2329" i="5" a="1"/>
  <c r="Q2329" i="5" s="1"/>
  <c r="Q2330" i="5" a="1"/>
  <c r="Q2330" i="5" s="1"/>
  <c r="Q2331" i="5" a="1"/>
  <c r="Q2331" i="5" s="1"/>
  <c r="Q2332" i="5" a="1"/>
  <c r="Q2332" i="5" s="1"/>
  <c r="Q2333" i="5" a="1"/>
  <c r="Q2333" i="5" s="1"/>
  <c r="Q2334" i="5" a="1"/>
  <c r="Q2334" i="5" s="1"/>
  <c r="Q2335" i="5" a="1"/>
  <c r="Q2335" i="5" s="1"/>
  <c r="Q2336" i="5" a="1"/>
  <c r="Q2336" i="5" s="1"/>
  <c r="P2" i="5" a="1"/>
  <c r="P2" i="5" s="1"/>
  <c r="P3" i="5" a="1"/>
  <c r="P3" i="5" s="1"/>
  <c r="P4" i="5" a="1"/>
  <c r="P4" i="5" s="1"/>
  <c r="P5" i="5" a="1"/>
  <c r="P5" i="5" s="1"/>
  <c r="P6" i="5" a="1"/>
  <c r="P6" i="5" s="1"/>
  <c r="P7" i="5" a="1"/>
  <c r="P7" i="5" s="1"/>
  <c r="P8" i="5" a="1"/>
  <c r="P8" i="5" s="1"/>
  <c r="P9" i="5" a="1"/>
  <c r="P9" i="5"/>
  <c r="P10" i="5" a="1"/>
  <c r="P10" i="5" s="1"/>
  <c r="P11" i="5" a="1"/>
  <c r="P11" i="5" s="1"/>
  <c r="P12" i="5" a="1"/>
  <c r="P12" i="5" s="1"/>
  <c r="P13" i="5" a="1"/>
  <c r="P13" i="5" s="1"/>
  <c r="P14" i="5" a="1"/>
  <c r="P14" i="5" s="1"/>
  <c r="P15" i="5" a="1"/>
  <c r="P15" i="5" s="1"/>
  <c r="P16" i="5" a="1"/>
  <c r="P16" i="5" s="1"/>
  <c r="P17" i="5" a="1"/>
  <c r="P17" i="5" s="1"/>
  <c r="P18" i="5" a="1"/>
  <c r="P18" i="5" s="1"/>
  <c r="P19" i="5" a="1"/>
  <c r="P19" i="5" s="1"/>
  <c r="P20" i="5" a="1"/>
  <c r="P20" i="5" s="1"/>
  <c r="P21" i="5" a="1"/>
  <c r="P21" i="5" s="1"/>
  <c r="P22" i="5" a="1"/>
  <c r="P22" i="5" s="1"/>
  <c r="P23" i="5" a="1"/>
  <c r="P23" i="5" s="1"/>
  <c r="P24" i="5" a="1"/>
  <c r="P24" i="5" s="1"/>
  <c r="P25" i="5" a="1"/>
  <c r="P25" i="5" s="1"/>
  <c r="P26" i="5" a="1"/>
  <c r="P26" i="5" s="1"/>
  <c r="P27" i="5" a="1"/>
  <c r="P27" i="5" s="1"/>
  <c r="P28" i="5" a="1"/>
  <c r="P28" i="5" s="1"/>
  <c r="P29" i="5" a="1"/>
  <c r="P29" i="5" s="1"/>
  <c r="P30" i="5" a="1"/>
  <c r="P30" i="5" s="1"/>
  <c r="P31" i="5" a="1"/>
  <c r="P31" i="5" s="1"/>
  <c r="P32" i="5" a="1"/>
  <c r="P32" i="5" s="1"/>
  <c r="P33" i="5" a="1"/>
  <c r="P33" i="5" s="1"/>
  <c r="P34" i="5" a="1"/>
  <c r="P34" i="5" s="1"/>
  <c r="P35" i="5" a="1"/>
  <c r="P35" i="5" s="1"/>
  <c r="P36" i="5" a="1"/>
  <c r="P36" i="5" s="1"/>
  <c r="P37" i="5" a="1"/>
  <c r="P37" i="5" s="1"/>
  <c r="P38" i="5" a="1"/>
  <c r="P38" i="5" s="1"/>
  <c r="P39" i="5" a="1"/>
  <c r="P39" i="5" s="1"/>
  <c r="P40" i="5" a="1"/>
  <c r="P40" i="5" s="1"/>
  <c r="P41" i="5" a="1"/>
  <c r="P41" i="5" s="1"/>
  <c r="P42" i="5" a="1"/>
  <c r="P42" i="5" s="1"/>
  <c r="P43" i="5" a="1"/>
  <c r="P43" i="5" s="1"/>
  <c r="P44" i="5" a="1"/>
  <c r="P44" i="5" s="1"/>
  <c r="P45" i="5" a="1"/>
  <c r="P45" i="5" s="1"/>
  <c r="P46" i="5" a="1"/>
  <c r="P46" i="5" s="1"/>
  <c r="P47" i="5" a="1"/>
  <c r="P47" i="5" s="1"/>
  <c r="P48" i="5" a="1"/>
  <c r="P48" i="5" s="1"/>
  <c r="P49" i="5" a="1"/>
  <c r="P49" i="5" s="1"/>
  <c r="P50" i="5" a="1"/>
  <c r="P50" i="5" s="1"/>
  <c r="P51" i="5" a="1"/>
  <c r="P51" i="5" s="1"/>
  <c r="P52" i="5" a="1"/>
  <c r="P52" i="5" s="1"/>
  <c r="P53" i="5" a="1"/>
  <c r="P53" i="5" s="1"/>
  <c r="P54" i="5" a="1"/>
  <c r="P54" i="5" s="1"/>
  <c r="P55" i="5" a="1"/>
  <c r="P55" i="5" s="1"/>
  <c r="P56" i="5" a="1"/>
  <c r="P56" i="5" s="1"/>
  <c r="P57" i="5" a="1"/>
  <c r="P57" i="5"/>
  <c r="P58" i="5" a="1"/>
  <c r="P58" i="5" s="1"/>
  <c r="P59" i="5" a="1"/>
  <c r="P59" i="5" s="1"/>
  <c r="P60" i="5" a="1"/>
  <c r="P60" i="5" s="1"/>
  <c r="P61" i="5" a="1"/>
  <c r="P61" i="5" s="1"/>
  <c r="P62" i="5" a="1"/>
  <c r="P62" i="5" s="1"/>
  <c r="P63" i="5" a="1"/>
  <c r="P63" i="5" s="1"/>
  <c r="P64" i="5" a="1"/>
  <c r="P64" i="5" s="1"/>
  <c r="P65" i="5" a="1"/>
  <c r="P65" i="5" s="1"/>
  <c r="P66" i="5" a="1"/>
  <c r="P66" i="5" s="1"/>
  <c r="P67" i="5" a="1"/>
  <c r="P67" i="5" s="1"/>
  <c r="P68" i="5" a="1"/>
  <c r="P68" i="5" s="1"/>
  <c r="P69" i="5" a="1"/>
  <c r="P69" i="5" s="1"/>
  <c r="P70" i="5" a="1"/>
  <c r="P70" i="5" s="1"/>
  <c r="P71" i="5" a="1"/>
  <c r="P71" i="5" s="1"/>
  <c r="P72" i="5" a="1"/>
  <c r="P72" i="5" s="1"/>
  <c r="P73" i="5" a="1"/>
  <c r="P73" i="5" s="1"/>
  <c r="P74" i="5" a="1"/>
  <c r="P74" i="5" s="1"/>
  <c r="P75" i="5" a="1"/>
  <c r="P75" i="5" s="1"/>
  <c r="P76" i="5" a="1"/>
  <c r="P76" i="5" s="1"/>
  <c r="P77" i="5" a="1"/>
  <c r="P77" i="5" s="1"/>
  <c r="P78" i="5" a="1"/>
  <c r="P78" i="5" s="1"/>
  <c r="P79" i="5" a="1"/>
  <c r="P79" i="5" s="1"/>
  <c r="P80" i="5" a="1"/>
  <c r="P80" i="5" s="1"/>
  <c r="P81" i="5" a="1"/>
  <c r="P81" i="5" s="1"/>
  <c r="P82" i="5" a="1"/>
  <c r="P82" i="5" s="1"/>
  <c r="P83" i="5" a="1"/>
  <c r="P83" i="5" s="1"/>
  <c r="P84" i="5" a="1"/>
  <c r="P84" i="5" s="1"/>
  <c r="P85" i="5" a="1"/>
  <c r="P85" i="5" s="1"/>
  <c r="P86" i="5" a="1"/>
  <c r="P86" i="5" s="1"/>
  <c r="P87" i="5" a="1"/>
  <c r="P87" i="5" s="1"/>
  <c r="P88" i="5" a="1"/>
  <c r="P88" i="5" s="1"/>
  <c r="P89" i="5" a="1"/>
  <c r="P89" i="5" s="1"/>
  <c r="P90" i="5" a="1"/>
  <c r="P90" i="5" s="1"/>
  <c r="P91" i="5" a="1"/>
  <c r="P91" i="5" s="1"/>
  <c r="P92" i="5" a="1"/>
  <c r="P92" i="5" s="1"/>
  <c r="P93" i="5" a="1"/>
  <c r="P93" i="5" s="1"/>
  <c r="P94" i="5" a="1"/>
  <c r="P94" i="5" s="1"/>
  <c r="P95" i="5" a="1"/>
  <c r="P95" i="5" s="1"/>
  <c r="P96" i="5" a="1"/>
  <c r="P96" i="5" s="1"/>
  <c r="P97" i="5" a="1"/>
  <c r="P97" i="5" s="1"/>
  <c r="P98" i="5" a="1"/>
  <c r="P98" i="5" s="1"/>
  <c r="P99" i="5" a="1"/>
  <c r="P99" i="5" s="1"/>
  <c r="P100" i="5" a="1"/>
  <c r="P100" i="5" s="1"/>
  <c r="P101" i="5" a="1"/>
  <c r="P101" i="5" s="1"/>
  <c r="P102" i="5" a="1"/>
  <c r="P102" i="5" s="1"/>
  <c r="P103" i="5" a="1"/>
  <c r="P103" i="5" s="1"/>
  <c r="P104" i="5" a="1"/>
  <c r="P104" i="5" s="1"/>
  <c r="P105" i="5" a="1"/>
  <c r="P105" i="5" s="1"/>
  <c r="P106" i="5" a="1"/>
  <c r="P106" i="5" s="1"/>
  <c r="P107" i="5" a="1"/>
  <c r="P107" i="5" s="1"/>
  <c r="P108" i="5" a="1"/>
  <c r="P108" i="5" s="1"/>
  <c r="P109" i="5" a="1"/>
  <c r="P109" i="5" s="1"/>
  <c r="P110" i="5" a="1"/>
  <c r="P110" i="5" s="1"/>
  <c r="P111" i="5" a="1"/>
  <c r="P111" i="5" s="1"/>
  <c r="P112" i="5" a="1"/>
  <c r="P112" i="5" s="1"/>
  <c r="P113" i="5" a="1"/>
  <c r="P113" i="5" s="1"/>
  <c r="P114" i="5" a="1"/>
  <c r="P114" i="5" s="1"/>
  <c r="P115" i="5" a="1"/>
  <c r="P115" i="5" s="1"/>
  <c r="P116" i="5" a="1"/>
  <c r="P116" i="5" s="1"/>
  <c r="P117" i="5" a="1"/>
  <c r="P117" i="5" s="1"/>
  <c r="P118" i="5" a="1"/>
  <c r="P118" i="5" s="1"/>
  <c r="P119" i="5" a="1"/>
  <c r="P119" i="5" s="1"/>
  <c r="P120" i="5" a="1"/>
  <c r="P120" i="5"/>
  <c r="P121" i="5" a="1"/>
  <c r="P121" i="5"/>
  <c r="P122" i="5" a="1"/>
  <c r="P122" i="5" s="1"/>
  <c r="P123" i="5" a="1"/>
  <c r="P123" i="5" s="1"/>
  <c r="P124" i="5" a="1"/>
  <c r="P124" i="5"/>
  <c r="P125" i="5" a="1"/>
  <c r="P125" i="5" s="1"/>
  <c r="P126" i="5" a="1"/>
  <c r="P126" i="5" s="1"/>
  <c r="P127" i="5" a="1"/>
  <c r="P127" i="5" s="1"/>
  <c r="P128" i="5" a="1"/>
  <c r="P128" i="5"/>
  <c r="P129" i="5" a="1"/>
  <c r="P129" i="5"/>
  <c r="P130" i="5" a="1"/>
  <c r="P130" i="5" s="1"/>
  <c r="P131" i="5" a="1"/>
  <c r="P131" i="5" s="1"/>
  <c r="P132" i="5" a="1"/>
  <c r="P132" i="5"/>
  <c r="P133" i="5" a="1"/>
  <c r="P133" i="5" s="1"/>
  <c r="P134" i="5" a="1"/>
  <c r="P134" i="5" s="1"/>
  <c r="P135" i="5" a="1"/>
  <c r="P135" i="5" s="1"/>
  <c r="P136" i="5" a="1"/>
  <c r="P136" i="5"/>
  <c r="P137" i="5" a="1"/>
  <c r="P137" i="5"/>
  <c r="P138" i="5" a="1"/>
  <c r="P138" i="5" s="1"/>
  <c r="P139" i="5" a="1"/>
  <c r="P139" i="5" s="1"/>
  <c r="P140" i="5" a="1"/>
  <c r="P140" i="5"/>
  <c r="P141" i="5" a="1"/>
  <c r="P141" i="5" s="1"/>
  <c r="P142" i="5" a="1"/>
  <c r="P142" i="5" s="1"/>
  <c r="P143" i="5" a="1"/>
  <c r="P143" i="5" s="1"/>
  <c r="P144" i="5" a="1"/>
  <c r="P144" i="5" s="1"/>
  <c r="P145" i="5" a="1"/>
  <c r="P145" i="5" s="1"/>
  <c r="P146" i="5" a="1"/>
  <c r="P146" i="5" s="1"/>
  <c r="P147" i="5" a="1"/>
  <c r="P147" i="5" s="1"/>
  <c r="P148" i="5" a="1"/>
  <c r="P148" i="5" s="1"/>
  <c r="P149" i="5" a="1"/>
  <c r="P149" i="5" s="1"/>
  <c r="P150" i="5" a="1"/>
  <c r="P150" i="5"/>
  <c r="P151" i="5" a="1"/>
  <c r="P151" i="5"/>
  <c r="P152" i="5" a="1"/>
  <c r="P152" i="5"/>
  <c r="P153" i="5" a="1"/>
  <c r="P153" i="5"/>
  <c r="P154" i="5" a="1"/>
  <c r="P154" i="5"/>
  <c r="P155" i="5" a="1"/>
  <c r="P155" i="5"/>
  <c r="P156" i="5" a="1"/>
  <c r="P156" i="5"/>
  <c r="P157" i="5" a="1"/>
  <c r="P157" i="5" s="1"/>
  <c r="P158" i="5" a="1"/>
  <c r="P158" i="5" s="1"/>
  <c r="P159" i="5" a="1"/>
  <c r="P159" i="5" s="1"/>
  <c r="P160" i="5" a="1"/>
  <c r="P160" i="5" s="1"/>
  <c r="P161" i="5" a="1"/>
  <c r="P161" i="5" s="1"/>
  <c r="P162" i="5" a="1"/>
  <c r="P162" i="5" s="1"/>
  <c r="P163" i="5" a="1"/>
  <c r="P163" i="5" s="1"/>
  <c r="P164" i="5" a="1"/>
  <c r="P164" i="5" s="1"/>
  <c r="P165" i="5" a="1"/>
  <c r="P165" i="5" s="1"/>
  <c r="P166" i="5" a="1"/>
  <c r="P166" i="5"/>
  <c r="P167" i="5" a="1"/>
  <c r="P167" i="5"/>
  <c r="P168" i="5" a="1"/>
  <c r="P168" i="5"/>
  <c r="P169" i="5" a="1"/>
  <c r="P169" i="5"/>
  <c r="P170" i="5" a="1"/>
  <c r="P170" i="5"/>
  <c r="P171" i="5" a="1"/>
  <c r="P171" i="5"/>
  <c r="P172" i="5" a="1"/>
  <c r="P172" i="5"/>
  <c r="P173" i="5" a="1"/>
  <c r="P173" i="5" s="1"/>
  <c r="P174" i="5" a="1"/>
  <c r="P174" i="5" s="1"/>
  <c r="P175" i="5" a="1"/>
  <c r="P175" i="5" s="1"/>
  <c r="P176" i="5" a="1"/>
  <c r="P176" i="5" s="1"/>
  <c r="P177" i="5" a="1"/>
  <c r="P177" i="5" s="1"/>
  <c r="P178" i="5" a="1"/>
  <c r="P178" i="5" s="1"/>
  <c r="P179" i="5" a="1"/>
  <c r="P179" i="5" s="1"/>
  <c r="P180" i="5" a="1"/>
  <c r="P180" i="5" s="1"/>
  <c r="P181" i="5" a="1"/>
  <c r="P181" i="5" s="1"/>
  <c r="P182" i="5" a="1"/>
  <c r="P182" i="5"/>
  <c r="P183" i="5" a="1"/>
  <c r="P183" i="5"/>
  <c r="P184" i="5" a="1"/>
  <c r="P184" i="5"/>
  <c r="P185" i="5" a="1"/>
  <c r="P185" i="5"/>
  <c r="P186" i="5" a="1"/>
  <c r="P186" i="5"/>
  <c r="P187" i="5" a="1"/>
  <c r="P187" i="5"/>
  <c r="P188" i="5" a="1"/>
  <c r="P188" i="5"/>
  <c r="P189" i="5" a="1"/>
  <c r="P189" i="5" s="1"/>
  <c r="P190" i="5" a="1"/>
  <c r="P190" i="5" s="1"/>
  <c r="P191" i="5" a="1"/>
  <c r="P191" i="5" s="1"/>
  <c r="P192" i="5" a="1"/>
  <c r="P192" i="5" s="1"/>
  <c r="P193" i="5" a="1"/>
  <c r="P193" i="5" s="1"/>
  <c r="P194" i="5" a="1"/>
  <c r="P194" i="5" s="1"/>
  <c r="P195" i="5" a="1"/>
  <c r="P195" i="5" s="1"/>
  <c r="P196" i="5" a="1"/>
  <c r="P196" i="5" s="1"/>
  <c r="P197" i="5" a="1"/>
  <c r="P197" i="5" s="1"/>
  <c r="P198" i="5" a="1"/>
  <c r="P198" i="5"/>
  <c r="P199" i="5" a="1"/>
  <c r="P199" i="5"/>
  <c r="P200" i="5" a="1"/>
  <c r="P200" i="5"/>
  <c r="P201" i="5" a="1"/>
  <c r="P201" i="5"/>
  <c r="P202" i="5" a="1"/>
  <c r="P202" i="5"/>
  <c r="P203" i="5" a="1"/>
  <c r="P203" i="5"/>
  <c r="P204" i="5" a="1"/>
  <c r="P204" i="5"/>
  <c r="P205" i="5" a="1"/>
  <c r="P205" i="5" s="1"/>
  <c r="P206" i="5" a="1"/>
  <c r="P206" i="5" s="1"/>
  <c r="P207" i="5" a="1"/>
  <c r="P207" i="5" s="1"/>
  <c r="P208" i="5" a="1"/>
  <c r="P208" i="5" s="1"/>
  <c r="P209" i="5" a="1"/>
  <c r="P209" i="5" s="1"/>
  <c r="P210" i="5" a="1"/>
  <c r="P210" i="5" s="1"/>
  <c r="P211" i="5" a="1"/>
  <c r="P211" i="5" s="1"/>
  <c r="P212" i="5" a="1"/>
  <c r="P212" i="5" s="1"/>
  <c r="P213" i="5" a="1"/>
  <c r="P213" i="5" s="1"/>
  <c r="P214" i="5" a="1"/>
  <c r="P214" i="5"/>
  <c r="P215" i="5" a="1"/>
  <c r="P215" i="5"/>
  <c r="P216" i="5" a="1"/>
  <c r="P216" i="5"/>
  <c r="P217" i="5" a="1"/>
  <c r="P217" i="5"/>
  <c r="P218" i="5" a="1"/>
  <c r="P218" i="5"/>
  <c r="P219" i="5" a="1"/>
  <c r="P219" i="5"/>
  <c r="P220" i="5" a="1"/>
  <c r="P220" i="5"/>
  <c r="P221" i="5" a="1"/>
  <c r="P221" i="5" s="1"/>
  <c r="P222" i="5" a="1"/>
  <c r="P222" i="5" s="1"/>
  <c r="P223" i="5" a="1"/>
  <c r="P223" i="5" s="1"/>
  <c r="P224" i="5" a="1"/>
  <c r="P224" i="5" s="1"/>
  <c r="P225" i="5" a="1"/>
  <c r="P225" i="5" s="1"/>
  <c r="P226" i="5" a="1"/>
  <c r="P226" i="5" s="1"/>
  <c r="P227" i="5" a="1"/>
  <c r="P227" i="5" s="1"/>
  <c r="P228" i="5" a="1"/>
  <c r="P228" i="5" s="1"/>
  <c r="P229" i="5" a="1"/>
  <c r="P229" i="5" s="1"/>
  <c r="P230" i="5" a="1"/>
  <c r="P230" i="5"/>
  <c r="P231" i="5" a="1"/>
  <c r="P231" i="5"/>
  <c r="P232" i="5" a="1"/>
  <c r="P232" i="5"/>
  <c r="P233" i="5" a="1"/>
  <c r="P233" i="5"/>
  <c r="P234" i="5" a="1"/>
  <c r="P234" i="5"/>
  <c r="P235" i="5" a="1"/>
  <c r="P235" i="5"/>
  <c r="P236" i="5" a="1"/>
  <c r="P236" i="5"/>
  <c r="P237" i="5" a="1"/>
  <c r="P237" i="5" s="1"/>
  <c r="P238" i="5" a="1"/>
  <c r="P238" i="5" s="1"/>
  <c r="P239" i="5" a="1"/>
  <c r="P239" i="5" s="1"/>
  <c r="P240" i="5" a="1"/>
  <c r="P240" i="5" s="1"/>
  <c r="P241" i="5" a="1"/>
  <c r="P241" i="5" s="1"/>
  <c r="P242" i="5" a="1"/>
  <c r="P242" i="5" s="1"/>
  <c r="P243" i="5" a="1"/>
  <c r="P243" i="5" s="1"/>
  <c r="P244" i="5" a="1"/>
  <c r="P244" i="5" s="1"/>
  <c r="P245" i="5" a="1"/>
  <c r="P245" i="5" s="1"/>
  <c r="P246" i="5" a="1"/>
  <c r="P246" i="5"/>
  <c r="P247" i="5" a="1"/>
  <c r="P247" i="5"/>
  <c r="P248" i="5" a="1"/>
  <c r="P248" i="5"/>
  <c r="P249" i="5" a="1"/>
  <c r="P249" i="5"/>
  <c r="P250" i="5" a="1"/>
  <c r="P250" i="5"/>
  <c r="P251" i="5" a="1"/>
  <c r="P251" i="5"/>
  <c r="P252" i="5" a="1"/>
  <c r="P252" i="5" s="1"/>
  <c r="P253" i="5" a="1"/>
  <c r="P253" i="5" s="1"/>
  <c r="P254" i="5" a="1"/>
  <c r="P254" i="5" s="1"/>
  <c r="P255" i="5" a="1"/>
  <c r="P255" i="5" s="1"/>
  <c r="P256" i="5" a="1"/>
  <c r="P256" i="5" s="1"/>
  <c r="P257" i="5" a="1"/>
  <c r="P257" i="5" s="1"/>
  <c r="P258" i="5" a="1"/>
  <c r="P258" i="5" s="1"/>
  <c r="P259" i="5" a="1"/>
  <c r="P259" i="5" s="1"/>
  <c r="P260" i="5" a="1"/>
  <c r="P260" i="5" s="1"/>
  <c r="P261" i="5" a="1"/>
  <c r="P261" i="5" s="1"/>
  <c r="P262" i="5" a="1"/>
  <c r="P262" i="5"/>
  <c r="P263" i="5" a="1"/>
  <c r="P263" i="5"/>
  <c r="P264" i="5" a="1"/>
  <c r="P264" i="5"/>
  <c r="P265" i="5" a="1"/>
  <c r="P265" i="5"/>
  <c r="P266" i="5" a="1"/>
  <c r="P266" i="5"/>
  <c r="P267" i="5" a="1"/>
  <c r="P267" i="5"/>
  <c r="P268" i="5" a="1"/>
  <c r="P268" i="5"/>
  <c r="P269" i="5" a="1"/>
  <c r="P269" i="5" s="1"/>
  <c r="P270" i="5" a="1"/>
  <c r="P270" i="5" s="1"/>
  <c r="P271" i="5" a="1"/>
  <c r="P271" i="5" s="1"/>
  <c r="P272" i="5" a="1"/>
  <c r="P272" i="5" s="1"/>
  <c r="P273" i="5" a="1"/>
  <c r="P273" i="5" s="1"/>
  <c r="P274" i="5" a="1"/>
  <c r="P274" i="5" s="1"/>
  <c r="P275" i="5" a="1"/>
  <c r="P275" i="5" s="1"/>
  <c r="P276" i="5" a="1"/>
  <c r="P276" i="5" s="1"/>
  <c r="P277" i="5" a="1"/>
  <c r="P277" i="5" s="1"/>
  <c r="P278" i="5" a="1"/>
  <c r="P278" i="5"/>
  <c r="P279" i="5" a="1"/>
  <c r="P279" i="5"/>
  <c r="P280" i="5" a="1"/>
  <c r="P280" i="5"/>
  <c r="P281" i="5" a="1"/>
  <c r="P281" i="5"/>
  <c r="P282" i="5" a="1"/>
  <c r="P282" i="5"/>
  <c r="P283" i="5" a="1"/>
  <c r="P283" i="5"/>
  <c r="P284" i="5" a="1"/>
  <c r="P284" i="5"/>
  <c r="P285" i="5" a="1"/>
  <c r="P285" i="5" s="1"/>
  <c r="P286" i="5" a="1"/>
  <c r="P286" i="5" s="1"/>
  <c r="P287" i="5" a="1"/>
  <c r="P287" i="5" s="1"/>
  <c r="P288" i="5" a="1"/>
  <c r="P288" i="5" s="1"/>
  <c r="P289" i="5" a="1"/>
  <c r="P289" i="5" s="1"/>
  <c r="P290" i="5" a="1"/>
  <c r="P290" i="5" s="1"/>
  <c r="P291" i="5" a="1"/>
  <c r="P291" i="5" s="1"/>
  <c r="P292" i="5" a="1"/>
  <c r="P292" i="5" s="1"/>
  <c r="P293" i="5" a="1"/>
  <c r="P293" i="5" s="1"/>
  <c r="P294" i="5" a="1"/>
  <c r="P294" i="5"/>
  <c r="P295" i="5" a="1"/>
  <c r="P295" i="5"/>
  <c r="P296" i="5" a="1"/>
  <c r="P296" i="5"/>
  <c r="P297" i="5" a="1"/>
  <c r="P297" i="5"/>
  <c r="P298" i="5" a="1"/>
  <c r="P298" i="5"/>
  <c r="P299" i="5" a="1"/>
  <c r="P299" i="5"/>
  <c r="P300" i="5" a="1"/>
  <c r="P300" i="5"/>
  <c r="P301" i="5" a="1"/>
  <c r="P301" i="5" s="1"/>
  <c r="P302" i="5" a="1"/>
  <c r="P302" i="5" s="1"/>
  <c r="P303" i="5" a="1"/>
  <c r="P303" i="5" s="1"/>
  <c r="P304" i="5" a="1"/>
  <c r="P304" i="5" s="1"/>
  <c r="P305" i="5" a="1"/>
  <c r="P305" i="5" s="1"/>
  <c r="P306" i="5" a="1"/>
  <c r="P306" i="5" s="1"/>
  <c r="P307" i="5" a="1"/>
  <c r="P307" i="5" s="1"/>
  <c r="P308" i="5" a="1"/>
  <c r="P308" i="5" s="1"/>
  <c r="P309" i="5" a="1"/>
  <c r="P309" i="5" s="1"/>
  <c r="P310" i="5" a="1"/>
  <c r="P310" i="5"/>
  <c r="P311" i="5" a="1"/>
  <c r="P311" i="5"/>
  <c r="P312" i="5" a="1"/>
  <c r="P312" i="5"/>
  <c r="P313" i="5" a="1"/>
  <c r="P313" i="5"/>
  <c r="P314" i="5" a="1"/>
  <c r="P314" i="5"/>
  <c r="P315" i="5" a="1"/>
  <c r="P315" i="5"/>
  <c r="P316" i="5" a="1"/>
  <c r="P316" i="5"/>
  <c r="P317" i="5" a="1"/>
  <c r="P317" i="5" s="1"/>
  <c r="P318" i="5" a="1"/>
  <c r="P318" i="5" s="1"/>
  <c r="P319" i="5" a="1"/>
  <c r="P319" i="5" s="1"/>
  <c r="P320" i="5" a="1"/>
  <c r="P320" i="5" s="1"/>
  <c r="P321" i="5" a="1"/>
  <c r="P321" i="5" s="1"/>
  <c r="P322" i="5" a="1"/>
  <c r="P322" i="5" s="1"/>
  <c r="P323" i="5" a="1"/>
  <c r="P323" i="5" s="1"/>
  <c r="P324" i="5" a="1"/>
  <c r="P324" i="5" s="1"/>
  <c r="P325" i="5" a="1"/>
  <c r="P325" i="5" s="1"/>
  <c r="P326" i="5" a="1"/>
  <c r="P326" i="5"/>
  <c r="P327" i="5" a="1"/>
  <c r="P327" i="5"/>
  <c r="P328" i="5" a="1"/>
  <c r="P328" i="5"/>
  <c r="P329" i="5" a="1"/>
  <c r="P329" i="5"/>
  <c r="P330" i="5" a="1"/>
  <c r="P330" i="5"/>
  <c r="P331" i="5" a="1"/>
  <c r="P331" i="5"/>
  <c r="P332" i="5" a="1"/>
  <c r="P332" i="5"/>
  <c r="P333" i="5" a="1"/>
  <c r="P333" i="5" s="1"/>
  <c r="P334" i="5" a="1"/>
  <c r="P334" i="5" s="1"/>
  <c r="P335" i="5" a="1"/>
  <c r="P335" i="5" s="1"/>
  <c r="P336" i="5" a="1"/>
  <c r="P336" i="5" s="1"/>
  <c r="P337" i="5" a="1"/>
  <c r="P337" i="5" s="1"/>
  <c r="P338" i="5" a="1"/>
  <c r="P338" i="5" s="1"/>
  <c r="P339" i="5" a="1"/>
  <c r="P339" i="5" s="1"/>
  <c r="P340" i="5" a="1"/>
  <c r="P340" i="5" s="1"/>
  <c r="P341" i="5" a="1"/>
  <c r="P341" i="5" s="1"/>
  <c r="P342" i="5" a="1"/>
  <c r="P342" i="5"/>
  <c r="P343" i="5" a="1"/>
  <c r="P343" i="5"/>
  <c r="P344" i="5" a="1"/>
  <c r="P344" i="5"/>
  <c r="P345" i="5" a="1"/>
  <c r="P345" i="5"/>
  <c r="P346" i="5" a="1"/>
  <c r="P346" i="5"/>
  <c r="P347" i="5" a="1"/>
  <c r="P347" i="5"/>
  <c r="P348" i="5" a="1"/>
  <c r="P348" i="5"/>
  <c r="P349" i="5" a="1"/>
  <c r="P349" i="5" s="1"/>
  <c r="P350" i="5" a="1"/>
  <c r="P350" i="5" s="1"/>
  <c r="P351" i="5" a="1"/>
  <c r="P351" i="5" s="1"/>
  <c r="P352" i="5" a="1"/>
  <c r="P352" i="5" s="1"/>
  <c r="P353" i="5" a="1"/>
  <c r="P353" i="5" s="1"/>
  <c r="P354" i="5" a="1"/>
  <c r="P354" i="5" s="1"/>
  <c r="P355" i="5" a="1"/>
  <c r="P355" i="5" s="1"/>
  <c r="P356" i="5" a="1"/>
  <c r="P356" i="5" s="1"/>
  <c r="P357" i="5" a="1"/>
  <c r="P357" i="5" s="1"/>
  <c r="P358" i="5" a="1"/>
  <c r="P358" i="5"/>
  <c r="P359" i="5" a="1"/>
  <c r="P359" i="5"/>
  <c r="P360" i="5" a="1"/>
  <c r="P360" i="5"/>
  <c r="P361" i="5" a="1"/>
  <c r="P361" i="5"/>
  <c r="P362" i="5" a="1"/>
  <c r="P362" i="5"/>
  <c r="P363" i="5" a="1"/>
  <c r="P363" i="5"/>
  <c r="P364" i="5" a="1"/>
  <c r="P364" i="5"/>
  <c r="P365" i="5" a="1"/>
  <c r="P365" i="5" s="1"/>
  <c r="P366" i="5" a="1"/>
  <c r="P366" i="5" s="1"/>
  <c r="P367" i="5" a="1"/>
  <c r="P367" i="5" s="1"/>
  <c r="P368" i="5" a="1"/>
  <c r="P368" i="5" s="1"/>
  <c r="P369" i="5" a="1"/>
  <c r="P369" i="5" s="1"/>
  <c r="P370" i="5" a="1"/>
  <c r="P370" i="5" s="1"/>
  <c r="P371" i="5" a="1"/>
  <c r="P371" i="5" s="1"/>
  <c r="P372" i="5" a="1"/>
  <c r="P372" i="5" s="1"/>
  <c r="P373" i="5" a="1"/>
  <c r="P373" i="5" s="1"/>
  <c r="P374" i="5" a="1"/>
  <c r="P374" i="5"/>
  <c r="P375" i="5" a="1"/>
  <c r="P375" i="5"/>
  <c r="P376" i="5" a="1"/>
  <c r="P376" i="5"/>
  <c r="P377" i="5" a="1"/>
  <c r="P377" i="5"/>
  <c r="P378" i="5" a="1"/>
  <c r="P378" i="5"/>
  <c r="P379" i="5" a="1"/>
  <c r="P379" i="5"/>
  <c r="P380" i="5" a="1"/>
  <c r="P380" i="5"/>
  <c r="P381" i="5" a="1"/>
  <c r="P381" i="5" s="1"/>
  <c r="P382" i="5" a="1"/>
  <c r="P382" i="5" s="1"/>
  <c r="P383" i="5" a="1"/>
  <c r="P383" i="5" s="1"/>
  <c r="P384" i="5" a="1"/>
  <c r="P384" i="5" s="1"/>
  <c r="P385" i="5" a="1"/>
  <c r="P385" i="5" s="1"/>
  <c r="P386" i="5" a="1"/>
  <c r="P386" i="5" s="1"/>
  <c r="P387" i="5" a="1"/>
  <c r="P387" i="5" s="1"/>
  <c r="P388" i="5" a="1"/>
  <c r="P388" i="5" s="1"/>
  <c r="P389" i="5" a="1"/>
  <c r="P389" i="5" s="1"/>
  <c r="P390" i="5" a="1"/>
  <c r="P390" i="5"/>
  <c r="P391" i="5" a="1"/>
  <c r="P391" i="5"/>
  <c r="P392" i="5" a="1"/>
  <c r="P392" i="5"/>
  <c r="P393" i="5" a="1"/>
  <c r="P393" i="5"/>
  <c r="P394" i="5" a="1"/>
  <c r="P394" i="5"/>
  <c r="P395" i="5" a="1"/>
  <c r="P395" i="5"/>
  <c r="P396" i="5" a="1"/>
  <c r="P396" i="5"/>
  <c r="P397" i="5" a="1"/>
  <c r="P397" i="5" s="1"/>
  <c r="P398" i="5" a="1"/>
  <c r="P398" i="5" s="1"/>
  <c r="P399" i="5" a="1"/>
  <c r="P399" i="5" s="1"/>
  <c r="P400" i="5" a="1"/>
  <c r="P400" i="5" s="1"/>
  <c r="P401" i="5" a="1"/>
  <c r="P401" i="5" s="1"/>
  <c r="P402" i="5" a="1"/>
  <c r="P402" i="5" s="1"/>
  <c r="P403" i="5" a="1"/>
  <c r="P403" i="5" s="1"/>
  <c r="P404" i="5" a="1"/>
  <c r="P404" i="5" s="1"/>
  <c r="P405" i="5" a="1"/>
  <c r="P405" i="5" s="1"/>
  <c r="P406" i="5" a="1"/>
  <c r="P406" i="5"/>
  <c r="P407" i="5" a="1"/>
  <c r="P407" i="5"/>
  <c r="P408" i="5" a="1"/>
  <c r="P408" i="5"/>
  <c r="P409" i="5" a="1"/>
  <c r="P409" i="5"/>
  <c r="P410" i="5" a="1"/>
  <c r="P410" i="5"/>
  <c r="P411" i="5" a="1"/>
  <c r="P411" i="5"/>
  <c r="P412" i="5" a="1"/>
  <c r="P412" i="5"/>
  <c r="P413" i="5" a="1"/>
  <c r="P413" i="5" s="1"/>
  <c r="P414" i="5" a="1"/>
  <c r="P414" i="5" s="1"/>
  <c r="P415" i="5" a="1"/>
  <c r="P415" i="5" s="1"/>
  <c r="P416" i="5" a="1"/>
  <c r="P416" i="5" s="1"/>
  <c r="P417" i="5" a="1"/>
  <c r="P417" i="5" s="1"/>
  <c r="P418" i="5" a="1"/>
  <c r="P418" i="5" s="1"/>
  <c r="P419" i="5" a="1"/>
  <c r="P419" i="5" s="1"/>
  <c r="P420" i="5" a="1"/>
  <c r="P420" i="5" s="1"/>
  <c r="P421" i="5" a="1"/>
  <c r="P421" i="5" s="1"/>
  <c r="P422" i="5" a="1"/>
  <c r="P422" i="5"/>
  <c r="P423" i="5" a="1"/>
  <c r="P423" i="5"/>
  <c r="P424" i="5" a="1"/>
  <c r="P424" i="5"/>
  <c r="P425" i="5" a="1"/>
  <c r="P425" i="5"/>
  <c r="P426" i="5" a="1"/>
  <c r="P426" i="5"/>
  <c r="P427" i="5" a="1"/>
  <c r="P427" i="5"/>
  <c r="P428" i="5" a="1"/>
  <c r="P428" i="5"/>
  <c r="P429" i="5" a="1"/>
  <c r="P429" i="5" s="1"/>
  <c r="P430" i="5" a="1"/>
  <c r="P430" i="5" s="1"/>
  <c r="P431" i="5" a="1"/>
  <c r="P431" i="5" s="1"/>
  <c r="P432" i="5" a="1"/>
  <c r="P432" i="5" s="1"/>
  <c r="P433" i="5" a="1"/>
  <c r="P433" i="5" s="1"/>
  <c r="P434" i="5" a="1"/>
  <c r="P434" i="5" s="1"/>
  <c r="P435" i="5" a="1"/>
  <c r="P435" i="5" s="1"/>
  <c r="P436" i="5" a="1"/>
  <c r="P436" i="5" s="1"/>
  <c r="P437" i="5" a="1"/>
  <c r="P437" i="5" s="1"/>
  <c r="P438" i="5" a="1"/>
  <c r="P438" i="5"/>
  <c r="P439" i="5" a="1"/>
  <c r="P439" i="5"/>
  <c r="P440" i="5" a="1"/>
  <c r="P440" i="5"/>
  <c r="P441" i="5" a="1"/>
  <c r="P441" i="5"/>
  <c r="P442" i="5" a="1"/>
  <c r="P442" i="5"/>
  <c r="P443" i="5" a="1"/>
  <c r="P443" i="5"/>
  <c r="P444" i="5" a="1"/>
  <c r="P444" i="5"/>
  <c r="P445" i="5" a="1"/>
  <c r="P445" i="5" s="1"/>
  <c r="P446" i="5" a="1"/>
  <c r="P446" i="5" s="1"/>
  <c r="P447" i="5" a="1"/>
  <c r="P447" i="5" s="1"/>
  <c r="P448" i="5" a="1"/>
  <c r="P448" i="5" s="1"/>
  <c r="P449" i="5" a="1"/>
  <c r="P449" i="5" s="1"/>
  <c r="P450" i="5" a="1"/>
  <c r="P450" i="5" s="1"/>
  <c r="P451" i="5" a="1"/>
  <c r="P451" i="5" s="1"/>
  <c r="P452" i="5" a="1"/>
  <c r="P452" i="5" s="1"/>
  <c r="P453" i="5" a="1"/>
  <c r="P453" i="5" s="1"/>
  <c r="P454" i="5" a="1"/>
  <c r="P454" i="5"/>
  <c r="P455" i="5" a="1"/>
  <c r="P455" i="5"/>
  <c r="P456" i="5" a="1"/>
  <c r="P456" i="5"/>
  <c r="P457" i="5" a="1"/>
  <c r="P457" i="5"/>
  <c r="P458" i="5" a="1"/>
  <c r="P458" i="5"/>
  <c r="P459" i="5" a="1"/>
  <c r="P459" i="5"/>
  <c r="P460" i="5" a="1"/>
  <c r="P460" i="5"/>
  <c r="P461" i="5" a="1"/>
  <c r="P461" i="5" s="1"/>
  <c r="P462" i="5" a="1"/>
  <c r="P462" i="5" s="1"/>
  <c r="P463" i="5" a="1"/>
  <c r="P463" i="5" s="1"/>
  <c r="P464" i="5" a="1"/>
  <c r="P464" i="5" s="1"/>
  <c r="P465" i="5" a="1"/>
  <c r="P465" i="5" s="1"/>
  <c r="P466" i="5" a="1"/>
  <c r="P466" i="5" s="1"/>
  <c r="P467" i="5" a="1"/>
  <c r="P467" i="5" s="1"/>
  <c r="P468" i="5" a="1"/>
  <c r="P468" i="5" s="1"/>
  <c r="P469" i="5" a="1"/>
  <c r="P469" i="5" s="1"/>
  <c r="P470" i="5" a="1"/>
  <c r="P470" i="5"/>
  <c r="P471" i="5" a="1"/>
  <c r="P471" i="5"/>
  <c r="P472" i="5" a="1"/>
  <c r="P472" i="5"/>
  <c r="P473" i="5" a="1"/>
  <c r="P473" i="5"/>
  <c r="P474" i="5" a="1"/>
  <c r="P474" i="5"/>
  <c r="P475" i="5" a="1"/>
  <c r="P475" i="5"/>
  <c r="P476" i="5" a="1"/>
  <c r="P476" i="5"/>
  <c r="P477" i="5" a="1"/>
  <c r="P477" i="5" s="1"/>
  <c r="P478" i="5" a="1"/>
  <c r="P478" i="5" s="1"/>
  <c r="P479" i="5" a="1"/>
  <c r="P479" i="5" s="1"/>
  <c r="P480" i="5" a="1"/>
  <c r="P480" i="5" s="1"/>
  <c r="P481" i="5" a="1"/>
  <c r="P481" i="5" s="1"/>
  <c r="P482" i="5" a="1"/>
  <c r="P482" i="5" s="1"/>
  <c r="P483" i="5" a="1"/>
  <c r="P483" i="5" s="1"/>
  <c r="P484" i="5" a="1"/>
  <c r="P484" i="5" s="1"/>
  <c r="P485" i="5" a="1"/>
  <c r="P485" i="5" s="1"/>
  <c r="P486" i="5" a="1"/>
  <c r="P486" i="5"/>
  <c r="P487" i="5" a="1"/>
  <c r="P487" i="5"/>
  <c r="P488" i="5" a="1"/>
  <c r="P488" i="5"/>
  <c r="P489" i="5" a="1"/>
  <c r="P489" i="5"/>
  <c r="P490" i="5" a="1"/>
  <c r="P490" i="5"/>
  <c r="P491" i="5" a="1"/>
  <c r="P491" i="5"/>
  <c r="P492" i="5" a="1"/>
  <c r="P492" i="5"/>
  <c r="P493" i="5" a="1"/>
  <c r="P493" i="5" s="1"/>
  <c r="P494" i="5" a="1"/>
  <c r="P494" i="5" s="1"/>
  <c r="P495" i="5" a="1"/>
  <c r="P495" i="5" s="1"/>
  <c r="P496" i="5" a="1"/>
  <c r="P496" i="5" s="1"/>
  <c r="P497" i="5" a="1"/>
  <c r="P497" i="5" s="1"/>
  <c r="P498" i="5" a="1"/>
  <c r="P498" i="5" s="1"/>
  <c r="P499" i="5" a="1"/>
  <c r="P499" i="5" s="1"/>
  <c r="P500" i="5" a="1"/>
  <c r="P500" i="5" s="1"/>
  <c r="P501" i="5" a="1"/>
  <c r="P501" i="5" s="1"/>
  <c r="P502" i="5" a="1"/>
  <c r="P502" i="5"/>
  <c r="P503" i="5" a="1"/>
  <c r="P503" i="5"/>
  <c r="P504" i="5" a="1"/>
  <c r="P504" i="5"/>
  <c r="P505" i="5" a="1"/>
  <c r="P505" i="5"/>
  <c r="P506" i="5" a="1"/>
  <c r="P506" i="5"/>
  <c r="P507" i="5" a="1"/>
  <c r="P507" i="5"/>
  <c r="P508" i="5" a="1"/>
  <c r="P508" i="5"/>
  <c r="P509" i="5" a="1"/>
  <c r="P509" i="5" s="1"/>
  <c r="P510" i="5" a="1"/>
  <c r="P510" i="5" s="1"/>
  <c r="P511" i="5" a="1"/>
  <c r="P511" i="5" s="1"/>
  <c r="P512" i="5" a="1"/>
  <c r="P512" i="5" s="1"/>
  <c r="P513" i="5" a="1"/>
  <c r="P513" i="5" s="1"/>
  <c r="P514" i="5" a="1"/>
  <c r="P514" i="5" s="1"/>
  <c r="P515" i="5" a="1"/>
  <c r="P515" i="5" s="1"/>
  <c r="P516" i="5" a="1"/>
  <c r="P516" i="5" s="1"/>
  <c r="P517" i="5" a="1"/>
  <c r="P517" i="5" s="1"/>
  <c r="P518" i="5" a="1"/>
  <c r="P518" i="5"/>
  <c r="P519" i="5" a="1"/>
  <c r="P519" i="5"/>
  <c r="P520" i="5" a="1"/>
  <c r="P520" i="5"/>
  <c r="P521" i="5" a="1"/>
  <c r="P521" i="5"/>
  <c r="P522" i="5" a="1"/>
  <c r="P522" i="5"/>
  <c r="P523" i="5" a="1"/>
  <c r="P523" i="5"/>
  <c r="P524" i="5" a="1"/>
  <c r="P524" i="5"/>
  <c r="P525" i="5" a="1"/>
  <c r="P525" i="5" s="1"/>
  <c r="P526" i="5" a="1"/>
  <c r="P526" i="5" s="1"/>
  <c r="P527" i="5" a="1"/>
  <c r="P527" i="5" s="1"/>
  <c r="P528" i="5" a="1"/>
  <c r="P528" i="5" s="1"/>
  <c r="P529" i="5" a="1"/>
  <c r="P529" i="5" s="1"/>
  <c r="P530" i="5" a="1"/>
  <c r="P530" i="5" s="1"/>
  <c r="P531" i="5" a="1"/>
  <c r="P531" i="5" s="1"/>
  <c r="P532" i="5" a="1"/>
  <c r="P532" i="5" s="1"/>
  <c r="P533" i="5" a="1"/>
  <c r="P533" i="5" s="1"/>
  <c r="P534" i="5" a="1"/>
  <c r="P534" i="5"/>
  <c r="P535" i="5" a="1"/>
  <c r="P535" i="5"/>
  <c r="P536" i="5" a="1"/>
  <c r="P536" i="5"/>
  <c r="P537" i="5" a="1"/>
  <c r="P537" i="5"/>
  <c r="P538" i="5" a="1"/>
  <c r="P538" i="5"/>
  <c r="P539" i="5" a="1"/>
  <c r="P539" i="5"/>
  <c r="P540" i="5" a="1"/>
  <c r="P540" i="5"/>
  <c r="P541" i="5" a="1"/>
  <c r="P541" i="5" s="1"/>
  <c r="P542" i="5" a="1"/>
  <c r="P542" i="5" s="1"/>
  <c r="P543" i="5" a="1"/>
  <c r="P543" i="5" s="1"/>
  <c r="P544" i="5" a="1"/>
  <c r="P544" i="5" s="1"/>
  <c r="P545" i="5" a="1"/>
  <c r="P545" i="5" s="1"/>
  <c r="P546" i="5" a="1"/>
  <c r="P546" i="5" s="1"/>
  <c r="P547" i="5" a="1"/>
  <c r="P547" i="5" s="1"/>
  <c r="P548" i="5" a="1"/>
  <c r="P548" i="5" s="1"/>
  <c r="P549" i="5" a="1"/>
  <c r="P549" i="5" s="1"/>
  <c r="P550" i="5" a="1"/>
  <c r="P550" i="5"/>
  <c r="P551" i="5" a="1"/>
  <c r="P551" i="5"/>
  <c r="P552" i="5" a="1"/>
  <c r="P552" i="5"/>
  <c r="P553" i="5" a="1"/>
  <c r="P553" i="5"/>
  <c r="P554" i="5" a="1"/>
  <c r="P554" i="5"/>
  <c r="P555" i="5" a="1"/>
  <c r="P555" i="5"/>
  <c r="P556" i="5" a="1"/>
  <c r="P556" i="5"/>
  <c r="P557" i="5" a="1"/>
  <c r="P557" i="5" s="1"/>
  <c r="P558" i="5" a="1"/>
  <c r="P558" i="5" s="1"/>
  <c r="P559" i="5" a="1"/>
  <c r="P559" i="5" s="1"/>
  <c r="P560" i="5" a="1"/>
  <c r="P560" i="5" s="1"/>
  <c r="P561" i="5" a="1"/>
  <c r="P561" i="5" s="1"/>
  <c r="P562" i="5" a="1"/>
  <c r="P562" i="5" s="1"/>
  <c r="P563" i="5" a="1"/>
  <c r="P563" i="5" s="1"/>
  <c r="P564" i="5" a="1"/>
  <c r="P564" i="5" s="1"/>
  <c r="P565" i="5" a="1"/>
  <c r="P565" i="5" s="1"/>
  <c r="P566" i="5" a="1"/>
  <c r="P566" i="5"/>
  <c r="P567" i="5" a="1"/>
  <c r="P567" i="5"/>
  <c r="P568" i="5" a="1"/>
  <c r="P568" i="5"/>
  <c r="P569" i="5" a="1"/>
  <c r="P569" i="5"/>
  <c r="P570" i="5" a="1"/>
  <c r="P570" i="5"/>
  <c r="P571" i="5" a="1"/>
  <c r="P571" i="5"/>
  <c r="P572" i="5" a="1"/>
  <c r="P572" i="5"/>
  <c r="P573" i="5" a="1"/>
  <c r="P573" i="5" s="1"/>
  <c r="P574" i="5" a="1"/>
  <c r="P574" i="5" s="1"/>
  <c r="P575" i="5" a="1"/>
  <c r="P575" i="5" s="1"/>
  <c r="P576" i="5" a="1"/>
  <c r="P576" i="5" s="1"/>
  <c r="P577" i="5" a="1"/>
  <c r="P577" i="5" s="1"/>
  <c r="P578" i="5" a="1"/>
  <c r="P578" i="5" s="1"/>
  <c r="P579" i="5" a="1"/>
  <c r="P579" i="5" s="1"/>
  <c r="P580" i="5" a="1"/>
  <c r="P580" i="5" s="1"/>
  <c r="P581" i="5" a="1"/>
  <c r="P581" i="5" s="1"/>
  <c r="P582" i="5" a="1"/>
  <c r="P582" i="5"/>
  <c r="P583" i="5" a="1"/>
  <c r="P583" i="5"/>
  <c r="P584" i="5" a="1"/>
  <c r="P584" i="5"/>
  <c r="P585" i="5" a="1"/>
  <c r="P585" i="5"/>
  <c r="P586" i="5" a="1"/>
  <c r="P586" i="5"/>
  <c r="P587" i="5" a="1"/>
  <c r="P587" i="5"/>
  <c r="P588" i="5" a="1"/>
  <c r="P588" i="5"/>
  <c r="P589" i="5" a="1"/>
  <c r="P589" i="5" s="1"/>
  <c r="P590" i="5" a="1"/>
  <c r="P590" i="5" s="1"/>
  <c r="P591" i="5" a="1"/>
  <c r="P591" i="5" s="1"/>
  <c r="P592" i="5" a="1"/>
  <c r="P592" i="5" s="1"/>
  <c r="P593" i="5" a="1"/>
  <c r="P593" i="5" s="1"/>
  <c r="P594" i="5" a="1"/>
  <c r="P594" i="5" s="1"/>
  <c r="P595" i="5" a="1"/>
  <c r="P595" i="5" s="1"/>
  <c r="P596" i="5" a="1"/>
  <c r="P596" i="5" s="1"/>
  <c r="P597" i="5" a="1"/>
  <c r="P597" i="5" s="1"/>
  <c r="P598" i="5" a="1"/>
  <c r="P598" i="5"/>
  <c r="P599" i="5" a="1"/>
  <c r="P599" i="5"/>
  <c r="P600" i="5" a="1"/>
  <c r="P600" i="5"/>
  <c r="P601" i="5" a="1"/>
  <c r="P601" i="5"/>
  <c r="P602" i="5" a="1"/>
  <c r="P602" i="5"/>
  <c r="P603" i="5" a="1"/>
  <c r="P603" i="5"/>
  <c r="P604" i="5" a="1"/>
  <c r="P604" i="5"/>
  <c r="P605" i="5" a="1"/>
  <c r="P605" i="5" s="1"/>
  <c r="P606" i="5" a="1"/>
  <c r="P606" i="5" s="1"/>
  <c r="P607" i="5" a="1"/>
  <c r="P607" i="5" s="1"/>
  <c r="P608" i="5" a="1"/>
  <c r="P608" i="5" s="1"/>
  <c r="P609" i="5" a="1"/>
  <c r="P609" i="5" s="1"/>
  <c r="P610" i="5" a="1"/>
  <c r="P610" i="5" s="1"/>
  <c r="P611" i="5" a="1"/>
  <c r="P611" i="5" s="1"/>
  <c r="P612" i="5" a="1"/>
  <c r="P612" i="5" s="1"/>
  <c r="P613" i="5" a="1"/>
  <c r="P613" i="5" s="1"/>
  <c r="P614" i="5" a="1"/>
  <c r="P614" i="5"/>
  <c r="P615" i="5" a="1"/>
  <c r="P615" i="5"/>
  <c r="P616" i="5" a="1"/>
  <c r="P616" i="5"/>
  <c r="P617" i="5" a="1"/>
  <c r="P617" i="5"/>
  <c r="P618" i="5" a="1"/>
  <c r="P618" i="5"/>
  <c r="P619" i="5" a="1"/>
  <c r="P619" i="5"/>
  <c r="P620" i="5" a="1"/>
  <c r="P620" i="5"/>
  <c r="P621" i="5" a="1"/>
  <c r="P621" i="5" s="1"/>
  <c r="P622" i="5" a="1"/>
  <c r="P622" i="5" s="1"/>
  <c r="P623" i="5" a="1"/>
  <c r="P623" i="5" s="1"/>
  <c r="P624" i="5" a="1"/>
  <c r="P624" i="5" s="1"/>
  <c r="P625" i="5" a="1"/>
  <c r="P625" i="5" s="1"/>
  <c r="P626" i="5" a="1"/>
  <c r="P626" i="5" s="1"/>
  <c r="P627" i="5" a="1"/>
  <c r="P627" i="5" s="1"/>
  <c r="P628" i="5" a="1"/>
  <c r="P628" i="5" s="1"/>
  <c r="P629" i="5" a="1"/>
  <c r="P629" i="5" s="1"/>
  <c r="P630" i="5" a="1"/>
  <c r="P630" i="5"/>
  <c r="P631" i="5" a="1"/>
  <c r="P631" i="5"/>
  <c r="P632" i="5" a="1"/>
  <c r="P632" i="5"/>
  <c r="P633" i="5" a="1"/>
  <c r="P633" i="5"/>
  <c r="P634" i="5" a="1"/>
  <c r="P634" i="5"/>
  <c r="P635" i="5" a="1"/>
  <c r="P635" i="5"/>
  <c r="P636" i="5" a="1"/>
  <c r="P636" i="5"/>
  <c r="P637" i="5" a="1"/>
  <c r="P637" i="5" s="1"/>
  <c r="P638" i="5" a="1"/>
  <c r="P638" i="5" s="1"/>
  <c r="P639" i="5" a="1"/>
  <c r="P639" i="5" s="1"/>
  <c r="P640" i="5" a="1"/>
  <c r="P640" i="5" s="1"/>
  <c r="P641" i="5" a="1"/>
  <c r="P641" i="5" s="1"/>
  <c r="P642" i="5" a="1"/>
  <c r="P642" i="5" s="1"/>
  <c r="P643" i="5" a="1"/>
  <c r="P643" i="5" s="1"/>
  <c r="P644" i="5" a="1"/>
  <c r="P644" i="5" s="1"/>
  <c r="P645" i="5" a="1"/>
  <c r="P645" i="5" s="1"/>
  <c r="P646" i="5" a="1"/>
  <c r="P646" i="5"/>
  <c r="P647" i="5" a="1"/>
  <c r="P647" i="5"/>
  <c r="P648" i="5" a="1"/>
  <c r="P648" i="5"/>
  <c r="P649" i="5" a="1"/>
  <c r="P649" i="5"/>
  <c r="P650" i="5" a="1"/>
  <c r="P650" i="5"/>
  <c r="P651" i="5" a="1"/>
  <c r="P651" i="5"/>
  <c r="P652" i="5" a="1"/>
  <c r="P652" i="5"/>
  <c r="P653" i="5" a="1"/>
  <c r="P653" i="5" s="1"/>
  <c r="P654" i="5" a="1"/>
  <c r="P654" i="5" s="1"/>
  <c r="P655" i="5" a="1"/>
  <c r="P655" i="5" s="1"/>
  <c r="P656" i="5" a="1"/>
  <c r="P656" i="5" s="1"/>
  <c r="P657" i="5" a="1"/>
  <c r="P657" i="5" s="1"/>
  <c r="P658" i="5" a="1"/>
  <c r="P658" i="5" s="1"/>
  <c r="P659" i="5" a="1"/>
  <c r="P659" i="5" s="1"/>
  <c r="P660" i="5" a="1"/>
  <c r="P660" i="5" s="1"/>
  <c r="P661" i="5" a="1"/>
  <c r="P661" i="5" s="1"/>
  <c r="P662" i="5" a="1"/>
  <c r="P662" i="5"/>
  <c r="P663" i="5" a="1"/>
  <c r="P663" i="5"/>
  <c r="P664" i="5" a="1"/>
  <c r="P664" i="5"/>
  <c r="P665" i="5" a="1"/>
  <c r="P665" i="5"/>
  <c r="P666" i="5" a="1"/>
  <c r="P666" i="5"/>
  <c r="P667" i="5" a="1"/>
  <c r="P667" i="5"/>
  <c r="P668" i="5" a="1"/>
  <c r="P668" i="5"/>
  <c r="P669" i="5" a="1"/>
  <c r="P669" i="5" s="1"/>
  <c r="P670" i="5" a="1"/>
  <c r="P670" i="5" s="1"/>
  <c r="P671" i="5" a="1"/>
  <c r="P671" i="5" s="1"/>
  <c r="P672" i="5" a="1"/>
  <c r="P672" i="5" s="1"/>
  <c r="P673" i="5" a="1"/>
  <c r="P673" i="5" s="1"/>
  <c r="P674" i="5" a="1"/>
  <c r="P674" i="5" s="1"/>
  <c r="P675" i="5" a="1"/>
  <c r="P675" i="5" s="1"/>
  <c r="P676" i="5" a="1"/>
  <c r="P676" i="5" s="1"/>
  <c r="P677" i="5" a="1"/>
  <c r="P677" i="5" s="1"/>
  <c r="P678" i="5" a="1"/>
  <c r="P678" i="5"/>
  <c r="P679" i="5" a="1"/>
  <c r="P679" i="5"/>
  <c r="P680" i="5" a="1"/>
  <c r="P680" i="5"/>
  <c r="P681" i="5" a="1"/>
  <c r="P681" i="5"/>
  <c r="P682" i="5" a="1"/>
  <c r="P682" i="5"/>
  <c r="P683" i="5" a="1"/>
  <c r="P683" i="5"/>
  <c r="P684" i="5" a="1"/>
  <c r="P684" i="5"/>
  <c r="P685" i="5" a="1"/>
  <c r="P685" i="5"/>
  <c r="P686" i="5" a="1"/>
  <c r="P686" i="5"/>
  <c r="P687" i="5" a="1"/>
  <c r="P687" i="5"/>
  <c r="P688" i="5" a="1"/>
  <c r="P688" i="5"/>
  <c r="P689" i="5" a="1"/>
  <c r="P689" i="5"/>
  <c r="P690" i="5" a="1"/>
  <c r="P690" i="5"/>
  <c r="P691" i="5" a="1"/>
  <c r="P691" i="5"/>
  <c r="P692" i="5" a="1"/>
  <c r="P692" i="5"/>
  <c r="P693" i="5" a="1"/>
  <c r="P693" i="5"/>
  <c r="P694" i="5" a="1"/>
  <c r="P694" i="5"/>
  <c r="P695" i="5" a="1"/>
  <c r="P695" i="5"/>
  <c r="P696" i="5" a="1"/>
  <c r="P696" i="5"/>
  <c r="P697" i="5" a="1"/>
  <c r="P697" i="5"/>
  <c r="P698" i="5" a="1"/>
  <c r="P698" i="5"/>
  <c r="P699" i="5" a="1"/>
  <c r="P699" i="5"/>
  <c r="P700" i="5" a="1"/>
  <c r="P700" i="5"/>
  <c r="P701" i="5" a="1"/>
  <c r="P701" i="5"/>
  <c r="P702" i="5" a="1"/>
  <c r="P702" i="5"/>
  <c r="P703" i="5" a="1"/>
  <c r="P703" i="5"/>
  <c r="P704" i="5" a="1"/>
  <c r="P704" i="5"/>
  <c r="P705" i="5" a="1"/>
  <c r="P705" i="5"/>
  <c r="P706" i="5" a="1"/>
  <c r="P706" i="5"/>
  <c r="P707" i="5" a="1"/>
  <c r="P707" i="5"/>
  <c r="P708" i="5" a="1"/>
  <c r="P708" i="5"/>
  <c r="P709" i="5" a="1"/>
  <c r="P709" i="5"/>
  <c r="P710" i="5" a="1"/>
  <c r="P710" i="5"/>
  <c r="P711" i="5" a="1"/>
  <c r="P711" i="5"/>
  <c r="P712" i="5" a="1"/>
  <c r="P712" i="5"/>
  <c r="P713" i="5" a="1"/>
  <c r="P713" i="5"/>
  <c r="P714" i="5" a="1"/>
  <c r="P714" i="5"/>
  <c r="P715" i="5" a="1"/>
  <c r="P715" i="5"/>
  <c r="P716" i="5" a="1"/>
  <c r="P716" i="5"/>
  <c r="P717" i="5" a="1"/>
  <c r="P717" i="5"/>
  <c r="P718" i="5" a="1"/>
  <c r="P718" i="5"/>
  <c r="P719" i="5" a="1"/>
  <c r="P719" i="5"/>
  <c r="P720" i="5" a="1"/>
  <c r="P720" i="5"/>
  <c r="P721" i="5" a="1"/>
  <c r="P721" i="5"/>
  <c r="P722" i="5" a="1"/>
  <c r="P722" i="5"/>
  <c r="P723" i="5" a="1"/>
  <c r="P723" i="5"/>
  <c r="P724" i="5" a="1"/>
  <c r="P724" i="5"/>
  <c r="P725" i="5" a="1"/>
  <c r="P725" i="5"/>
  <c r="P726" i="5" a="1"/>
  <c r="P726" i="5"/>
  <c r="P727" i="5" a="1"/>
  <c r="P727" i="5"/>
  <c r="P728" i="5" a="1"/>
  <c r="P728" i="5"/>
  <c r="P729" i="5" a="1"/>
  <c r="P729" i="5"/>
  <c r="P730" i="5" a="1"/>
  <c r="P730" i="5"/>
  <c r="P731" i="5" a="1"/>
  <c r="P731" i="5"/>
  <c r="P732" i="5" a="1"/>
  <c r="P732" i="5"/>
  <c r="P733" i="5" a="1"/>
  <c r="P733" i="5"/>
  <c r="P734" i="5" a="1"/>
  <c r="P734" i="5"/>
  <c r="P735" i="5" a="1"/>
  <c r="P735" i="5"/>
  <c r="P736" i="5" a="1"/>
  <c r="P736" i="5"/>
  <c r="P737" i="5" a="1"/>
  <c r="P737" i="5"/>
  <c r="P738" i="5" a="1"/>
  <c r="P738" i="5"/>
  <c r="P739" i="5" a="1"/>
  <c r="P739" i="5"/>
  <c r="P740" i="5" a="1"/>
  <c r="P740" i="5"/>
  <c r="P741" i="5" a="1"/>
  <c r="P741" i="5"/>
  <c r="P742" i="5" a="1"/>
  <c r="P742" i="5"/>
  <c r="P743" i="5" a="1"/>
  <c r="P743" i="5"/>
  <c r="P744" i="5" a="1"/>
  <c r="P744" i="5"/>
  <c r="P745" i="5" a="1"/>
  <c r="P745" i="5"/>
  <c r="P746" i="5" a="1"/>
  <c r="P746" i="5"/>
  <c r="P747" i="5" a="1"/>
  <c r="P747" i="5"/>
  <c r="P748" i="5" a="1"/>
  <c r="P748" i="5"/>
  <c r="P749" i="5" a="1"/>
  <c r="P749" i="5"/>
  <c r="P750" i="5" a="1"/>
  <c r="P750" i="5"/>
  <c r="P751" i="5" a="1"/>
  <c r="P751" i="5"/>
  <c r="P752" i="5" a="1"/>
  <c r="P752" i="5"/>
  <c r="P753" i="5" a="1"/>
  <c r="P753" i="5"/>
  <c r="P754" i="5" a="1"/>
  <c r="P754" i="5"/>
  <c r="P755" i="5" a="1"/>
  <c r="P755" i="5"/>
  <c r="P756" i="5" a="1"/>
  <c r="P756" i="5"/>
  <c r="P757" i="5" a="1"/>
  <c r="P757" i="5"/>
  <c r="P758" i="5" a="1"/>
  <c r="P758" i="5"/>
  <c r="P759" i="5" a="1"/>
  <c r="P759" i="5"/>
  <c r="P760" i="5" a="1"/>
  <c r="P760" i="5"/>
  <c r="P761" i="5" a="1"/>
  <c r="P761" i="5"/>
  <c r="P762" i="5" a="1"/>
  <c r="P762" i="5"/>
  <c r="P763" i="5" a="1"/>
  <c r="P763" i="5"/>
  <c r="P764" i="5" a="1"/>
  <c r="P764" i="5"/>
  <c r="P765" i="5" a="1"/>
  <c r="P765" i="5"/>
  <c r="P766" i="5" a="1"/>
  <c r="P766" i="5"/>
  <c r="P767" i="5" a="1"/>
  <c r="P767" i="5"/>
  <c r="P768" i="5" a="1"/>
  <c r="P768" i="5"/>
  <c r="P769" i="5" a="1"/>
  <c r="P769" i="5"/>
  <c r="P770" i="5" a="1"/>
  <c r="P770" i="5"/>
  <c r="P771" i="5" a="1"/>
  <c r="P771" i="5"/>
  <c r="P772" i="5" a="1"/>
  <c r="P772" i="5"/>
  <c r="P773" i="5" a="1"/>
  <c r="P773" i="5"/>
  <c r="P774" i="5" a="1"/>
  <c r="P774" i="5"/>
  <c r="P775" i="5" a="1"/>
  <c r="P775" i="5"/>
  <c r="P776" i="5" a="1"/>
  <c r="P776" i="5"/>
  <c r="P777" i="5" a="1"/>
  <c r="P777" i="5"/>
  <c r="P778" i="5" a="1"/>
  <c r="P778" i="5"/>
  <c r="P779" i="5" a="1"/>
  <c r="P779" i="5"/>
  <c r="P780" i="5" a="1"/>
  <c r="P780" i="5"/>
  <c r="P781" i="5" a="1"/>
  <c r="P781" i="5"/>
  <c r="P782" i="5" a="1"/>
  <c r="P782" i="5"/>
  <c r="P783" i="5" a="1"/>
  <c r="P783" i="5"/>
  <c r="P784" i="5" a="1"/>
  <c r="P784" i="5"/>
  <c r="P785" i="5" a="1"/>
  <c r="P785" i="5"/>
  <c r="P786" i="5" a="1"/>
  <c r="P786" i="5"/>
  <c r="P787" i="5" a="1"/>
  <c r="P787" i="5"/>
  <c r="P788" i="5" a="1"/>
  <c r="P788" i="5"/>
  <c r="P789" i="5" a="1"/>
  <c r="P789" i="5"/>
  <c r="P790" i="5" a="1"/>
  <c r="P790" i="5"/>
  <c r="P791" i="5" a="1"/>
  <c r="P791" i="5"/>
  <c r="P792" i="5" a="1"/>
  <c r="P792" i="5"/>
  <c r="P793" i="5" a="1"/>
  <c r="P793" i="5"/>
  <c r="P794" i="5" a="1"/>
  <c r="P794" i="5"/>
  <c r="P795" i="5" a="1"/>
  <c r="P795" i="5"/>
  <c r="P796" i="5" a="1"/>
  <c r="P796" i="5"/>
  <c r="P797" i="5" a="1"/>
  <c r="P797" i="5"/>
  <c r="P798" i="5" a="1"/>
  <c r="P798" i="5"/>
  <c r="P799" i="5" a="1"/>
  <c r="P799" i="5"/>
  <c r="P800" i="5" a="1"/>
  <c r="P800" i="5"/>
  <c r="P801" i="5" a="1"/>
  <c r="P801" i="5"/>
  <c r="P802" i="5" a="1"/>
  <c r="P802" i="5"/>
  <c r="P803" i="5" a="1"/>
  <c r="P803" i="5"/>
  <c r="P804" i="5" a="1"/>
  <c r="P804" i="5"/>
  <c r="P805" i="5" a="1"/>
  <c r="P805" i="5"/>
  <c r="P806" i="5" a="1"/>
  <c r="P806" i="5"/>
  <c r="P807" i="5" a="1"/>
  <c r="P807" i="5"/>
  <c r="P808" i="5" a="1"/>
  <c r="P808" i="5"/>
  <c r="P809" i="5" a="1"/>
  <c r="P809" i="5"/>
  <c r="P810" i="5" a="1"/>
  <c r="P810" i="5"/>
  <c r="P811" i="5" a="1"/>
  <c r="P811" i="5"/>
  <c r="P812" i="5" a="1"/>
  <c r="P812" i="5"/>
  <c r="P813" i="5" a="1"/>
  <c r="P813" i="5"/>
  <c r="P814" i="5" a="1"/>
  <c r="P814" i="5"/>
  <c r="P815" i="5" a="1"/>
  <c r="P815" i="5"/>
  <c r="P816" i="5" a="1"/>
  <c r="P816" i="5"/>
  <c r="P817" i="5" a="1"/>
  <c r="P817" i="5"/>
  <c r="P818" i="5" a="1"/>
  <c r="P818" i="5"/>
  <c r="P819" i="5" a="1"/>
  <c r="P819" i="5"/>
  <c r="P820" i="5" a="1"/>
  <c r="P820" i="5"/>
  <c r="P821" i="5" a="1"/>
  <c r="P821" i="5"/>
  <c r="P822" i="5" a="1"/>
  <c r="P822" i="5"/>
  <c r="P823" i="5" a="1"/>
  <c r="P823" i="5"/>
  <c r="P824" i="5" a="1"/>
  <c r="P824" i="5"/>
  <c r="P825" i="5" a="1"/>
  <c r="P825" i="5"/>
  <c r="P826" i="5" a="1"/>
  <c r="P826" i="5"/>
  <c r="P827" i="5" a="1"/>
  <c r="P827" i="5"/>
  <c r="P828" i="5" a="1"/>
  <c r="P828" i="5"/>
  <c r="P829" i="5" a="1"/>
  <c r="P829" i="5"/>
  <c r="P830" i="5" a="1"/>
  <c r="P830" i="5"/>
  <c r="P831" i="5" a="1"/>
  <c r="P831" i="5"/>
  <c r="P832" i="5" a="1"/>
  <c r="P832" i="5"/>
  <c r="P833" i="5" a="1"/>
  <c r="P833" i="5"/>
  <c r="P834" i="5" a="1"/>
  <c r="P834" i="5"/>
  <c r="P835" i="5" a="1"/>
  <c r="P835" i="5"/>
  <c r="P836" i="5" a="1"/>
  <c r="P836" i="5"/>
  <c r="P837" i="5" a="1"/>
  <c r="P837" i="5"/>
  <c r="P838" i="5" a="1"/>
  <c r="P838" i="5"/>
  <c r="P839" i="5" a="1"/>
  <c r="P839" i="5"/>
  <c r="P840" i="5" a="1"/>
  <c r="P840" i="5"/>
  <c r="P841" i="5" a="1"/>
  <c r="P841" i="5"/>
  <c r="P842" i="5" a="1"/>
  <c r="P842" i="5"/>
  <c r="P843" i="5" a="1"/>
  <c r="P843" i="5"/>
  <c r="P844" i="5" a="1"/>
  <c r="P844" i="5"/>
  <c r="P845" i="5" a="1"/>
  <c r="P845" i="5"/>
  <c r="P846" i="5" a="1"/>
  <c r="P846" i="5"/>
  <c r="P847" i="5" a="1"/>
  <c r="P847" i="5"/>
  <c r="P848" i="5" a="1"/>
  <c r="P848" i="5"/>
  <c r="P849" i="5" a="1"/>
  <c r="P849" i="5"/>
  <c r="P850" i="5" a="1"/>
  <c r="P850" i="5"/>
  <c r="P851" i="5" a="1"/>
  <c r="P851" i="5"/>
  <c r="P852" i="5" a="1"/>
  <c r="P852" i="5"/>
  <c r="P853" i="5" a="1"/>
  <c r="P853" i="5"/>
  <c r="P854" i="5" a="1"/>
  <c r="P854" i="5"/>
  <c r="P855" i="5" a="1"/>
  <c r="P855" i="5"/>
  <c r="P856" i="5" a="1"/>
  <c r="P856" i="5"/>
  <c r="P857" i="5" a="1"/>
  <c r="P857" i="5"/>
  <c r="P858" i="5" a="1"/>
  <c r="P858" i="5"/>
  <c r="P859" i="5" a="1"/>
  <c r="P859" i="5"/>
  <c r="P860" i="5" a="1"/>
  <c r="P860" i="5"/>
  <c r="P861" i="5" a="1"/>
  <c r="P861" i="5"/>
  <c r="P862" i="5" a="1"/>
  <c r="P862" i="5"/>
  <c r="P863" i="5" a="1"/>
  <c r="P863" i="5"/>
  <c r="P864" i="5" a="1"/>
  <c r="P864" i="5"/>
  <c r="P865" i="5" a="1"/>
  <c r="P865" i="5"/>
  <c r="P866" i="5" a="1"/>
  <c r="P866" i="5"/>
  <c r="P867" i="5" a="1"/>
  <c r="P867" i="5"/>
  <c r="P868" i="5" a="1"/>
  <c r="P868" i="5"/>
  <c r="P869" i="5" a="1"/>
  <c r="P869" i="5"/>
  <c r="P870" i="5" a="1"/>
  <c r="P870" i="5"/>
  <c r="P871" i="5" a="1"/>
  <c r="P871" i="5"/>
  <c r="P872" i="5" a="1"/>
  <c r="P872" i="5"/>
  <c r="P873" i="5" a="1"/>
  <c r="P873" i="5"/>
  <c r="P874" i="5" a="1"/>
  <c r="P874" i="5"/>
  <c r="P875" i="5" a="1"/>
  <c r="P875" i="5"/>
  <c r="P876" i="5" a="1"/>
  <c r="P876" i="5"/>
  <c r="P877" i="5" a="1"/>
  <c r="P877" i="5"/>
  <c r="P878" i="5" a="1"/>
  <c r="P878" i="5"/>
  <c r="P879" i="5" a="1"/>
  <c r="P879" i="5"/>
  <c r="P880" i="5" a="1"/>
  <c r="P880" i="5"/>
  <c r="P881" i="5" a="1"/>
  <c r="P881" i="5"/>
  <c r="P882" i="5" a="1"/>
  <c r="P882" i="5"/>
  <c r="P883" i="5" a="1"/>
  <c r="P883" i="5"/>
  <c r="P884" i="5" a="1"/>
  <c r="P884" i="5"/>
  <c r="P885" i="5" a="1"/>
  <c r="P885" i="5"/>
  <c r="P886" i="5" a="1"/>
  <c r="P886" i="5"/>
  <c r="P887" i="5" a="1"/>
  <c r="P887" i="5"/>
  <c r="P888" i="5" a="1"/>
  <c r="P888" i="5"/>
  <c r="P889" i="5" a="1"/>
  <c r="P889" i="5"/>
  <c r="P890" i="5" a="1"/>
  <c r="P890" i="5"/>
  <c r="P891" i="5" a="1"/>
  <c r="P891" i="5"/>
  <c r="P892" i="5" a="1"/>
  <c r="P892" i="5"/>
  <c r="P893" i="5" a="1"/>
  <c r="P893" i="5"/>
  <c r="P894" i="5" a="1"/>
  <c r="P894" i="5"/>
  <c r="P895" i="5" a="1"/>
  <c r="P895" i="5"/>
  <c r="P896" i="5" a="1"/>
  <c r="P896" i="5"/>
  <c r="P897" i="5" a="1"/>
  <c r="P897" i="5"/>
  <c r="P898" i="5" a="1"/>
  <c r="P898" i="5"/>
  <c r="P899" i="5" a="1"/>
  <c r="P899" i="5"/>
  <c r="P900" i="5" a="1"/>
  <c r="P900" i="5"/>
  <c r="P901" i="5" a="1"/>
  <c r="P901" i="5"/>
  <c r="P902" i="5" a="1"/>
  <c r="P902" i="5"/>
  <c r="P903" i="5" a="1"/>
  <c r="P903" i="5"/>
  <c r="P904" i="5" a="1"/>
  <c r="P904" i="5"/>
  <c r="P905" i="5" a="1"/>
  <c r="P905" i="5"/>
  <c r="P906" i="5" a="1"/>
  <c r="P906" i="5"/>
  <c r="P907" i="5" a="1"/>
  <c r="P907" i="5"/>
  <c r="P908" i="5" a="1"/>
  <c r="P908" i="5"/>
  <c r="P909" i="5" a="1"/>
  <c r="P909" i="5"/>
  <c r="P910" i="5" a="1"/>
  <c r="P910" i="5"/>
  <c r="P911" i="5" a="1"/>
  <c r="P911" i="5"/>
  <c r="P912" i="5" a="1"/>
  <c r="P912" i="5"/>
  <c r="P913" i="5" a="1"/>
  <c r="P913" i="5"/>
  <c r="P914" i="5" a="1"/>
  <c r="P914" i="5"/>
  <c r="P915" i="5" a="1"/>
  <c r="P915" i="5"/>
  <c r="P916" i="5" a="1"/>
  <c r="P916" i="5"/>
  <c r="P917" i="5" a="1"/>
  <c r="P917" i="5"/>
  <c r="P918" i="5" a="1"/>
  <c r="P918" i="5"/>
  <c r="P919" i="5" a="1"/>
  <c r="P919" i="5"/>
  <c r="P920" i="5" a="1"/>
  <c r="P920" i="5"/>
  <c r="P921" i="5" a="1"/>
  <c r="P921" i="5"/>
  <c r="P922" i="5" a="1"/>
  <c r="P922" i="5"/>
  <c r="P923" i="5" a="1"/>
  <c r="P923" i="5"/>
  <c r="P924" i="5" a="1"/>
  <c r="P924" i="5"/>
  <c r="P925" i="5" a="1"/>
  <c r="P925" i="5"/>
  <c r="P926" i="5" a="1"/>
  <c r="P926" i="5"/>
  <c r="P927" i="5" a="1"/>
  <c r="P927" i="5"/>
  <c r="P928" i="5" a="1"/>
  <c r="P928" i="5"/>
  <c r="P929" i="5" a="1"/>
  <c r="P929" i="5"/>
  <c r="P930" i="5" a="1"/>
  <c r="P930" i="5"/>
  <c r="P931" i="5" a="1"/>
  <c r="P931" i="5"/>
  <c r="P932" i="5" a="1"/>
  <c r="P932" i="5"/>
  <c r="P933" i="5" a="1"/>
  <c r="P933" i="5"/>
  <c r="P934" i="5" a="1"/>
  <c r="P934" i="5"/>
  <c r="P935" i="5" a="1"/>
  <c r="P935" i="5"/>
  <c r="P936" i="5" a="1"/>
  <c r="P936" i="5"/>
  <c r="P937" i="5" a="1"/>
  <c r="P937" i="5"/>
  <c r="P938" i="5" a="1"/>
  <c r="P938" i="5"/>
  <c r="P939" i="5" a="1"/>
  <c r="P939" i="5"/>
  <c r="P940" i="5" a="1"/>
  <c r="P940" i="5"/>
  <c r="P941" i="5" a="1"/>
  <c r="P941" i="5"/>
  <c r="P942" i="5" a="1"/>
  <c r="P942" i="5"/>
  <c r="P943" i="5" a="1"/>
  <c r="P943" i="5"/>
  <c r="P944" i="5" a="1"/>
  <c r="P944" i="5"/>
  <c r="P945" i="5" a="1"/>
  <c r="P945" i="5"/>
  <c r="P946" i="5" a="1"/>
  <c r="P946" i="5"/>
  <c r="P947" i="5" a="1"/>
  <c r="P947" i="5"/>
  <c r="P948" i="5" a="1"/>
  <c r="P948" i="5"/>
  <c r="P949" i="5" a="1"/>
  <c r="P949" i="5"/>
  <c r="P950" i="5" a="1"/>
  <c r="P950" i="5"/>
  <c r="P951" i="5" a="1"/>
  <c r="P951" i="5"/>
  <c r="P952" i="5" a="1"/>
  <c r="P952" i="5"/>
  <c r="P953" i="5" a="1"/>
  <c r="P953" i="5"/>
  <c r="P954" i="5" a="1"/>
  <c r="P954" i="5"/>
  <c r="P955" i="5" a="1"/>
  <c r="P955" i="5"/>
  <c r="P956" i="5" a="1"/>
  <c r="P956" i="5"/>
  <c r="P957" i="5" a="1"/>
  <c r="P957" i="5"/>
  <c r="P958" i="5" a="1"/>
  <c r="P958" i="5"/>
  <c r="P959" i="5" a="1"/>
  <c r="P959" i="5"/>
  <c r="P960" i="5" a="1"/>
  <c r="P960" i="5"/>
  <c r="P961" i="5" a="1"/>
  <c r="P961" i="5"/>
  <c r="P962" i="5" a="1"/>
  <c r="P962" i="5"/>
  <c r="P963" i="5" a="1"/>
  <c r="P963" i="5"/>
  <c r="P964" i="5" a="1"/>
  <c r="P964" i="5"/>
  <c r="P965" i="5" a="1"/>
  <c r="P965" i="5"/>
  <c r="P966" i="5" a="1"/>
  <c r="P966" i="5" s="1"/>
  <c r="P967" i="5" a="1"/>
  <c r="P967" i="5"/>
  <c r="P968" i="5" a="1"/>
  <c r="P968" i="5"/>
  <c r="P969" i="5" a="1"/>
  <c r="P969" i="5"/>
  <c r="P970" i="5" a="1"/>
  <c r="P970" i="5"/>
  <c r="P971" i="5" a="1"/>
  <c r="P971" i="5"/>
  <c r="P972" i="5" a="1"/>
  <c r="P972" i="5"/>
  <c r="P973" i="5" a="1"/>
  <c r="P973" i="5"/>
  <c r="P974" i="5" a="1"/>
  <c r="P974" i="5" s="1"/>
  <c r="P975" i="5" a="1"/>
  <c r="P975" i="5"/>
  <c r="P976" i="5" a="1"/>
  <c r="P976" i="5"/>
  <c r="P977" i="5" a="1"/>
  <c r="P977" i="5"/>
  <c r="P978" i="5" a="1"/>
  <c r="P978" i="5"/>
  <c r="P979" i="5" a="1"/>
  <c r="P979" i="5"/>
  <c r="P980" i="5" a="1"/>
  <c r="P980" i="5"/>
  <c r="P981" i="5" a="1"/>
  <c r="P981" i="5"/>
  <c r="P982" i="5" a="1"/>
  <c r="P982" i="5" s="1"/>
  <c r="P983" i="5" a="1"/>
  <c r="P983" i="5"/>
  <c r="P984" i="5" a="1"/>
  <c r="P984" i="5"/>
  <c r="P985" i="5" a="1"/>
  <c r="P985" i="5"/>
  <c r="P986" i="5" a="1"/>
  <c r="P986" i="5"/>
  <c r="P987" i="5" a="1"/>
  <c r="P987" i="5"/>
  <c r="P988" i="5" a="1"/>
  <c r="P988" i="5"/>
  <c r="P989" i="5" a="1"/>
  <c r="P989" i="5"/>
  <c r="P990" i="5" a="1"/>
  <c r="P990" i="5" s="1"/>
  <c r="P991" i="5" a="1"/>
  <c r="P991" i="5"/>
  <c r="P992" i="5" a="1"/>
  <c r="P992" i="5"/>
  <c r="P993" i="5" a="1"/>
  <c r="P993" i="5"/>
  <c r="P994" i="5" a="1"/>
  <c r="P994" i="5"/>
  <c r="P995" i="5" a="1"/>
  <c r="P995" i="5"/>
  <c r="P996" i="5" a="1"/>
  <c r="P996" i="5"/>
  <c r="P997" i="5" a="1"/>
  <c r="P997" i="5"/>
  <c r="P998" i="5" a="1"/>
  <c r="P998" i="5" s="1"/>
  <c r="P999" i="5" a="1"/>
  <c r="P999" i="5"/>
  <c r="P1000" i="5" a="1"/>
  <c r="P1000" i="5"/>
  <c r="P1001" i="5" a="1"/>
  <c r="P1001" i="5"/>
  <c r="P1002" i="5" a="1"/>
  <c r="P1002" i="5"/>
  <c r="P1003" i="5" a="1"/>
  <c r="P1003" i="5"/>
  <c r="P1004" i="5" a="1"/>
  <c r="P1004" i="5"/>
  <c r="P1005" i="5" a="1"/>
  <c r="P1005" i="5"/>
  <c r="P1006" i="5" a="1"/>
  <c r="P1006" i="5" s="1"/>
  <c r="P1007" i="5" a="1"/>
  <c r="P1007" i="5"/>
  <c r="P1008" i="5" a="1"/>
  <c r="P1008" i="5"/>
  <c r="P1009" i="5" a="1"/>
  <c r="P1009" i="5"/>
  <c r="P1010" i="5" a="1"/>
  <c r="P1010" i="5"/>
  <c r="P1011" i="5" a="1"/>
  <c r="P1011" i="5"/>
  <c r="P1012" i="5" a="1"/>
  <c r="P1012" i="5"/>
  <c r="P1013" i="5" a="1"/>
  <c r="P1013" i="5" s="1"/>
  <c r="P1014" i="5" a="1"/>
  <c r="P1014" i="5" s="1"/>
  <c r="P1015" i="5" a="1"/>
  <c r="P1015" i="5"/>
  <c r="P1016" i="5" a="1"/>
  <c r="P1016" i="5"/>
  <c r="P1017" i="5" a="1"/>
  <c r="P1017" i="5"/>
  <c r="P1018" i="5" a="1"/>
  <c r="P1018" i="5"/>
  <c r="P1019" i="5" a="1"/>
  <c r="P1019" i="5"/>
  <c r="P1020" i="5" a="1"/>
  <c r="P1020" i="5"/>
  <c r="P1021" i="5" a="1"/>
  <c r="P1021" i="5" s="1"/>
  <c r="P1022" i="5" a="1"/>
  <c r="P1022" i="5" s="1"/>
  <c r="P1023" i="5" a="1"/>
  <c r="P1023" i="5"/>
  <c r="P1024" i="5" a="1"/>
  <c r="P1024" i="5"/>
  <c r="P1025" i="5" a="1"/>
  <c r="P1025" i="5"/>
  <c r="P1026" i="5" a="1"/>
  <c r="P1026" i="5"/>
  <c r="P1027" i="5" a="1"/>
  <c r="P1027" i="5"/>
  <c r="P1028" i="5" a="1"/>
  <c r="P1028" i="5"/>
  <c r="P1029" i="5" a="1"/>
  <c r="P1029" i="5" s="1"/>
  <c r="P1030" i="5" a="1"/>
  <c r="P1030" i="5" s="1"/>
  <c r="P1031" i="5" a="1"/>
  <c r="P1031" i="5"/>
  <c r="P1032" i="5" a="1"/>
  <c r="P1032" i="5"/>
  <c r="P1033" i="5" a="1"/>
  <c r="P1033" i="5"/>
  <c r="P1034" i="5" a="1"/>
  <c r="P1034" i="5"/>
  <c r="P1035" i="5" a="1"/>
  <c r="P1035" i="5"/>
  <c r="P1036" i="5" a="1"/>
  <c r="P1036" i="5"/>
  <c r="P1037" i="5" a="1"/>
  <c r="P1037" i="5" s="1"/>
  <c r="P1038" i="5" a="1"/>
  <c r="P1038" i="5" s="1"/>
  <c r="P1039" i="5" a="1"/>
  <c r="P1039" i="5"/>
  <c r="P1040" i="5" a="1"/>
  <c r="P1040" i="5"/>
  <c r="P1041" i="5" a="1"/>
  <c r="P1041" i="5"/>
  <c r="P1042" i="5" a="1"/>
  <c r="P1042" i="5"/>
  <c r="P1043" i="5" a="1"/>
  <c r="P1043" i="5"/>
  <c r="P1044" i="5" a="1"/>
  <c r="P1044" i="5"/>
  <c r="P1045" i="5" a="1"/>
  <c r="P1045" i="5" s="1"/>
  <c r="P1046" i="5" a="1"/>
  <c r="P1046" i="5" s="1"/>
  <c r="P1047" i="5" a="1"/>
  <c r="P1047" i="5"/>
  <c r="P1048" i="5" a="1"/>
  <c r="P1048" i="5"/>
  <c r="P1049" i="5" a="1"/>
  <c r="P1049" i="5"/>
  <c r="P1050" i="5" a="1"/>
  <c r="P1050" i="5"/>
  <c r="P1051" i="5" a="1"/>
  <c r="P1051" i="5"/>
  <c r="P1052" i="5" a="1"/>
  <c r="P1052" i="5"/>
  <c r="P1053" i="5" a="1"/>
  <c r="P1053" i="5" s="1"/>
  <c r="P1054" i="5" a="1"/>
  <c r="P1054" i="5" s="1"/>
  <c r="P1055" i="5" a="1"/>
  <c r="P1055" i="5"/>
  <c r="P1056" i="5" a="1"/>
  <c r="P1056" i="5"/>
  <c r="P1057" i="5" a="1"/>
  <c r="P1057" i="5"/>
  <c r="P1058" i="5" a="1"/>
  <c r="P1058" i="5"/>
  <c r="P1059" i="5" a="1"/>
  <c r="P1059" i="5"/>
  <c r="P1060" i="5" a="1"/>
  <c r="P1060" i="5"/>
  <c r="P1061" i="5" a="1"/>
  <c r="P1061" i="5" s="1"/>
  <c r="P1062" i="5" a="1"/>
  <c r="P1062" i="5" s="1"/>
  <c r="P1063" i="5" a="1"/>
  <c r="P1063" i="5"/>
  <c r="P1064" i="5" a="1"/>
  <c r="P1064" i="5"/>
  <c r="P1065" i="5" a="1"/>
  <c r="P1065" i="5"/>
  <c r="P1066" i="5" a="1"/>
  <c r="P1066" i="5"/>
  <c r="P1067" i="5" a="1"/>
  <c r="P1067" i="5"/>
  <c r="P1068" i="5" a="1"/>
  <c r="P1068" i="5"/>
  <c r="P1069" i="5" a="1"/>
  <c r="P1069" i="5" s="1"/>
  <c r="P1070" i="5" a="1"/>
  <c r="P1070" i="5" s="1"/>
  <c r="P1071" i="5" a="1"/>
  <c r="P1071" i="5"/>
  <c r="P1072" i="5" a="1"/>
  <c r="P1072" i="5"/>
  <c r="P1073" i="5" a="1"/>
  <c r="P1073" i="5"/>
  <c r="P1074" i="5" a="1"/>
  <c r="P1074" i="5"/>
  <c r="P1075" i="5" a="1"/>
  <c r="P1075" i="5" s="1"/>
  <c r="P1076" i="5" a="1"/>
  <c r="P1076" i="5"/>
  <c r="P1077" i="5" a="1"/>
  <c r="P1077" i="5"/>
  <c r="P1078" i="5" a="1"/>
  <c r="P1078" i="5"/>
  <c r="P1079" i="5" a="1"/>
  <c r="P1079" i="5"/>
  <c r="P1080" i="5" a="1"/>
  <c r="P1080" i="5"/>
  <c r="P1081" i="5" a="1"/>
  <c r="P1081" i="5"/>
  <c r="P1082" i="5" a="1"/>
  <c r="P1082" i="5"/>
  <c r="P1083" i="5" a="1"/>
  <c r="P1083" i="5" s="1"/>
  <c r="P1084" i="5" a="1"/>
  <c r="P1084" i="5"/>
  <c r="P1085" i="5" a="1"/>
  <c r="P1085" i="5" s="1"/>
  <c r="P1086" i="5" a="1"/>
  <c r="P1086" i="5" s="1"/>
  <c r="P1087" i="5" a="1"/>
  <c r="P1087" i="5"/>
  <c r="P1088" i="5" a="1"/>
  <c r="P1088" i="5"/>
  <c r="P1089" i="5" a="1"/>
  <c r="P1089" i="5"/>
  <c r="P1090" i="5" a="1"/>
  <c r="P1090" i="5"/>
  <c r="P1091" i="5" a="1"/>
  <c r="P1091" i="5" s="1"/>
  <c r="P1092" i="5" a="1"/>
  <c r="P1092" i="5"/>
  <c r="P1093" i="5" a="1"/>
  <c r="P1093" i="5"/>
  <c r="P1094" i="5" a="1"/>
  <c r="P1094" i="5"/>
  <c r="P1095" i="5" a="1"/>
  <c r="P1095" i="5"/>
  <c r="P1096" i="5" a="1"/>
  <c r="P1096" i="5" s="1"/>
  <c r="P1097" i="5" a="1"/>
  <c r="P1097" i="5"/>
  <c r="P1098" i="5" a="1"/>
  <c r="P1098" i="5"/>
  <c r="P1099" i="5" a="1"/>
  <c r="P1099" i="5" s="1"/>
  <c r="P1100" i="5" a="1"/>
  <c r="P1100" i="5"/>
  <c r="P1101" i="5" a="1"/>
  <c r="P1101" i="5" s="1"/>
  <c r="P1102" i="5" a="1"/>
  <c r="P1102" i="5" s="1"/>
  <c r="P1103" i="5" a="1"/>
  <c r="P1103" i="5" s="1"/>
  <c r="P1104" i="5" a="1"/>
  <c r="P1104" i="5" s="1"/>
  <c r="P1105" i="5" a="1"/>
  <c r="P1105" i="5"/>
  <c r="P1106" i="5" a="1"/>
  <c r="P1106" i="5"/>
  <c r="P1107" i="5" a="1"/>
  <c r="P1107" i="5" s="1"/>
  <c r="P1108" i="5" a="1"/>
  <c r="P1108" i="5"/>
  <c r="P1109" i="5" a="1"/>
  <c r="P1109" i="5"/>
  <c r="P1110" i="5" a="1"/>
  <c r="P1110" i="5"/>
  <c r="P1111" i="5" a="1"/>
  <c r="P1111" i="5"/>
  <c r="P1112" i="5" a="1"/>
  <c r="P1112" i="5"/>
  <c r="P1113" i="5" a="1"/>
  <c r="P1113" i="5"/>
  <c r="P1114" i="5" a="1"/>
  <c r="P1114" i="5"/>
  <c r="P1115" i="5" a="1"/>
  <c r="P1115" i="5" s="1"/>
  <c r="P1116" i="5" a="1"/>
  <c r="P1116" i="5"/>
  <c r="P1117" i="5" a="1"/>
  <c r="P1117" i="5" s="1"/>
  <c r="P1118" i="5" a="1"/>
  <c r="P1118" i="5" s="1"/>
  <c r="P1119" i="5" a="1"/>
  <c r="P1119" i="5" s="1"/>
  <c r="P1120" i="5" a="1"/>
  <c r="P1120" i="5" s="1"/>
  <c r="P1121" i="5" a="1"/>
  <c r="P1121" i="5"/>
  <c r="P1122" i="5" a="1"/>
  <c r="P1122" i="5"/>
  <c r="P1123" i="5" a="1"/>
  <c r="P1123" i="5" s="1"/>
  <c r="P1124" i="5" a="1"/>
  <c r="P1124" i="5"/>
  <c r="P1125" i="5" a="1"/>
  <c r="P1125" i="5"/>
  <c r="P1126" i="5" a="1"/>
  <c r="P1126" i="5"/>
  <c r="P1127" i="5" a="1"/>
  <c r="P1127" i="5"/>
  <c r="P1128" i="5" a="1"/>
  <c r="P1128" i="5"/>
  <c r="P1129" i="5" a="1"/>
  <c r="P1129" i="5"/>
  <c r="P1130" i="5" a="1"/>
  <c r="P1130" i="5" s="1"/>
  <c r="P1131" i="5" a="1"/>
  <c r="P1131" i="5" s="1"/>
  <c r="P1132" i="5" a="1"/>
  <c r="P1132" i="5"/>
  <c r="P1133" i="5" a="1"/>
  <c r="P1133" i="5" s="1"/>
  <c r="P1134" i="5" a="1"/>
  <c r="P1134" i="5" s="1"/>
  <c r="P1135" i="5" a="1"/>
  <c r="P1135" i="5" s="1"/>
  <c r="P1136" i="5" a="1"/>
  <c r="P1136" i="5" s="1"/>
  <c r="P1137" i="5" a="1"/>
  <c r="P1137" i="5"/>
  <c r="P1138" i="5" a="1"/>
  <c r="P1138" i="5" s="1"/>
  <c r="P1139" i="5" a="1"/>
  <c r="P1139" i="5" s="1"/>
  <c r="P1140" i="5" a="1"/>
  <c r="P1140" i="5"/>
  <c r="P1141" i="5" a="1"/>
  <c r="P1141" i="5"/>
  <c r="P1142" i="5" a="1"/>
  <c r="P1142" i="5"/>
  <c r="P1143" i="5" a="1"/>
  <c r="P1143" i="5"/>
  <c r="P1144" i="5" a="1"/>
  <c r="P1144" i="5"/>
  <c r="P1145" i="5" a="1"/>
  <c r="P1145" i="5"/>
  <c r="P1146" i="5" a="1"/>
  <c r="P1146" i="5"/>
  <c r="P1147" i="5" a="1"/>
  <c r="P1147" i="5" s="1"/>
  <c r="P1148" i="5" a="1"/>
  <c r="P1148" i="5"/>
  <c r="P1149" i="5" a="1"/>
  <c r="P1149" i="5"/>
  <c r="P1150" i="5" a="1"/>
  <c r="P1150" i="5" s="1"/>
  <c r="P1151" i="5" a="1"/>
  <c r="P1151" i="5" s="1"/>
  <c r="P1152" i="5" a="1"/>
  <c r="P1152" i="5" s="1"/>
  <c r="P1153" i="5" a="1"/>
  <c r="P1153" i="5"/>
  <c r="P1154" i="5" a="1"/>
  <c r="P1154" i="5" s="1"/>
  <c r="P1155" i="5" a="1"/>
  <c r="P1155" i="5" s="1"/>
  <c r="P1156" i="5" a="1"/>
  <c r="P1156" i="5"/>
  <c r="P1157" i="5" a="1"/>
  <c r="P1157" i="5"/>
  <c r="P1158" i="5" a="1"/>
  <c r="P1158" i="5"/>
  <c r="P1159" i="5" a="1"/>
  <c r="P1159" i="5"/>
  <c r="P1160" i="5" a="1"/>
  <c r="P1160" i="5"/>
  <c r="P1161" i="5" a="1"/>
  <c r="P1161" i="5"/>
  <c r="P1162" i="5" a="1"/>
  <c r="P1162" i="5"/>
  <c r="P1163" i="5" a="1"/>
  <c r="P1163" i="5" s="1"/>
  <c r="P1164" i="5" a="1"/>
  <c r="P1164" i="5"/>
  <c r="P1165" i="5" a="1"/>
  <c r="P1165" i="5" s="1"/>
  <c r="P1166" i="5" a="1"/>
  <c r="P1166" i="5"/>
  <c r="P1167" i="5" a="1"/>
  <c r="P1167" i="5" s="1"/>
  <c r="P1168" i="5" a="1"/>
  <c r="P1168" i="5" s="1"/>
  <c r="P1169" i="5" a="1"/>
  <c r="P1169" i="5"/>
  <c r="P1170" i="5" a="1"/>
  <c r="P1170" i="5" s="1"/>
  <c r="P1171" i="5" a="1"/>
  <c r="P1171" i="5" s="1"/>
  <c r="P1172" i="5" a="1"/>
  <c r="P1172" i="5"/>
  <c r="P1173" i="5" a="1"/>
  <c r="P1173" i="5" s="1"/>
  <c r="P1174" i="5" a="1"/>
  <c r="P1174" i="5"/>
  <c r="P1175" i="5" a="1"/>
  <c r="P1175" i="5"/>
  <c r="P1176" i="5" a="1"/>
  <c r="P1176" i="5"/>
  <c r="P1177" i="5" a="1"/>
  <c r="P1177" i="5"/>
  <c r="P1178" i="5" a="1"/>
  <c r="P1178" i="5"/>
  <c r="P1179" i="5" a="1"/>
  <c r="P1179" i="5" s="1"/>
  <c r="P1180" i="5" a="1"/>
  <c r="P1180" i="5"/>
  <c r="P1181" i="5" a="1"/>
  <c r="P1181" i="5" s="1"/>
  <c r="P1182" i="5" a="1"/>
  <c r="P1182" i="5" s="1"/>
  <c r="P1183" i="5" a="1"/>
  <c r="P1183" i="5"/>
  <c r="P1184" i="5" a="1"/>
  <c r="P1184" i="5" s="1"/>
  <c r="P1185" i="5" a="1"/>
  <c r="P1185" i="5"/>
  <c r="P1186" i="5" a="1"/>
  <c r="P1186" i="5" s="1"/>
  <c r="P1187" i="5" a="1"/>
  <c r="P1187" i="5" s="1"/>
  <c r="P1188" i="5" a="1"/>
  <c r="P1188" i="5"/>
  <c r="P1189" i="5" a="1"/>
  <c r="P1189" i="5" s="1"/>
  <c r="P1190" i="5" a="1"/>
  <c r="P1190" i="5" s="1"/>
  <c r="P1191" i="5" a="1"/>
  <c r="P1191" i="5"/>
  <c r="P1192" i="5" a="1"/>
  <c r="P1192" i="5"/>
  <c r="P1193" i="5" a="1"/>
  <c r="P1193" i="5"/>
  <c r="P1194" i="5" a="1"/>
  <c r="P1194" i="5"/>
  <c r="P1195" i="5" a="1"/>
  <c r="P1195" i="5" s="1"/>
  <c r="P1196" i="5" a="1"/>
  <c r="P1196" i="5"/>
  <c r="P1197" i="5" a="1"/>
  <c r="P1197" i="5" s="1"/>
  <c r="P1198" i="5" a="1"/>
  <c r="P1198" i="5" s="1"/>
  <c r="P1199" i="5" a="1"/>
  <c r="P1199" i="5" s="1"/>
  <c r="P1200" i="5" a="1"/>
  <c r="P1200" i="5"/>
  <c r="P1201" i="5" a="1"/>
  <c r="P1201" i="5"/>
  <c r="P1202" i="5" a="1"/>
  <c r="P1202" i="5" s="1"/>
  <c r="P1203" i="5" a="1"/>
  <c r="P1203" i="5" s="1"/>
  <c r="P1204" i="5" a="1"/>
  <c r="P1204" i="5"/>
  <c r="P1205" i="5" a="1"/>
  <c r="P1205" i="5"/>
  <c r="P1206" i="5" a="1"/>
  <c r="P1206" i="5" s="1"/>
  <c r="P1207" i="5" a="1"/>
  <c r="P1207" i="5" s="1"/>
  <c r="P1208" i="5" a="1"/>
  <c r="P1208" i="5"/>
  <c r="P1209" i="5" a="1"/>
  <c r="P1209" i="5"/>
  <c r="P1210" i="5" a="1"/>
  <c r="P1210" i="5"/>
  <c r="P1211" i="5" a="1"/>
  <c r="P1211" i="5" s="1"/>
  <c r="P1212" i="5" a="1"/>
  <c r="P1212" i="5"/>
  <c r="P1213" i="5" a="1"/>
  <c r="P1213" i="5" s="1"/>
  <c r="P1214" i="5" a="1"/>
  <c r="P1214" i="5" s="1"/>
  <c r="P1215" i="5" a="1"/>
  <c r="P1215" i="5" s="1"/>
  <c r="P1216" i="5" a="1"/>
  <c r="P1216" i="5" s="1"/>
  <c r="P1217" i="5" a="1"/>
  <c r="P1217" i="5"/>
  <c r="P1218" i="5" a="1"/>
  <c r="P1218" i="5" s="1"/>
  <c r="P1219" i="5" a="1"/>
  <c r="P1219" i="5" s="1"/>
  <c r="P1220" i="5" a="1"/>
  <c r="P1220" i="5"/>
  <c r="P1221" i="5" a="1"/>
  <c r="P1221" i="5"/>
  <c r="P1222" i="5" a="1"/>
  <c r="P1222" i="5"/>
  <c r="P1223" i="5" a="1"/>
  <c r="P1223" i="5" s="1"/>
  <c r="P1224" i="5" a="1"/>
  <c r="P1224" i="5" s="1"/>
  <c r="P1225" i="5" a="1"/>
  <c r="P1225" i="5"/>
  <c r="P1226" i="5" a="1"/>
  <c r="P1226" i="5"/>
  <c r="P1227" i="5" a="1"/>
  <c r="P1227" i="5" s="1"/>
  <c r="P1228" i="5" a="1"/>
  <c r="P1228" i="5"/>
  <c r="P1229" i="5" a="1"/>
  <c r="P1229" i="5" s="1"/>
  <c r="P1230" i="5" a="1"/>
  <c r="P1230" i="5" s="1"/>
  <c r="P1231" i="5" a="1"/>
  <c r="P1231" i="5" s="1"/>
  <c r="P1232" i="5" a="1"/>
  <c r="P1232" i="5" s="1"/>
  <c r="P1233" i="5" a="1"/>
  <c r="P1233" i="5"/>
  <c r="P1234" i="5" a="1"/>
  <c r="P1234" i="5"/>
  <c r="P1235" i="5" a="1"/>
  <c r="P1235" i="5" s="1"/>
  <c r="P1236" i="5" a="1"/>
  <c r="P1236" i="5"/>
  <c r="P1237" i="5" a="1"/>
  <c r="P1237" i="5"/>
  <c r="P1238" i="5" a="1"/>
  <c r="P1238" i="5"/>
  <c r="P1239" i="5" a="1"/>
  <c r="P1239" i="5"/>
  <c r="P1240" i="5" a="1"/>
  <c r="P1240" i="5" s="1"/>
  <c r="P1241" i="5" a="1"/>
  <c r="P1241" i="5"/>
  <c r="P1242" i="5" a="1"/>
  <c r="P1242" i="5"/>
  <c r="P1243" i="5" a="1"/>
  <c r="P1243" i="5" s="1"/>
  <c r="P1244" i="5" a="1"/>
  <c r="P1244" i="5"/>
  <c r="P1245" i="5" a="1"/>
  <c r="P1245" i="5" s="1"/>
  <c r="P1246" i="5" a="1"/>
  <c r="P1246" i="5" s="1"/>
  <c r="P1247" i="5" a="1"/>
  <c r="P1247" i="5" s="1"/>
  <c r="P1248" i="5" a="1"/>
  <c r="P1248" i="5" s="1"/>
  <c r="P1249" i="5" a="1"/>
  <c r="P1249" i="5"/>
  <c r="P1250" i="5" a="1"/>
  <c r="P1250" i="5" s="1"/>
  <c r="P1251" i="5" a="1"/>
  <c r="P1251" i="5" s="1"/>
  <c r="P1252" i="5" a="1"/>
  <c r="P1252" i="5"/>
  <c r="P1253" i="5" a="1"/>
  <c r="P1253" i="5"/>
  <c r="P1254" i="5" a="1"/>
  <c r="P1254" i="5"/>
  <c r="P1255" i="5" a="1"/>
  <c r="P1255" i="5"/>
  <c r="P1256" i="5" a="1"/>
  <c r="P1256" i="5"/>
  <c r="P1257" i="5" a="1"/>
  <c r="P1257" i="5"/>
  <c r="P1258" i="5" a="1"/>
  <c r="P1258" i="5" s="1"/>
  <c r="P1259" i="5" a="1"/>
  <c r="P1259" i="5" s="1"/>
  <c r="P1260" i="5" a="1"/>
  <c r="P1260" i="5"/>
  <c r="P1261" i="5" a="1"/>
  <c r="P1261" i="5" s="1"/>
  <c r="P1262" i="5" a="1"/>
  <c r="P1262" i="5" s="1"/>
  <c r="P1263" i="5" a="1"/>
  <c r="P1263" i="5" s="1"/>
  <c r="P1264" i="5" a="1"/>
  <c r="P1264" i="5" s="1"/>
  <c r="P1265" i="5" a="1"/>
  <c r="P1265" i="5"/>
  <c r="P1266" i="5" a="1"/>
  <c r="P1266" i="5" s="1"/>
  <c r="P1267" i="5" a="1"/>
  <c r="P1267" i="5" s="1"/>
  <c r="P1268" i="5" a="1"/>
  <c r="P1268" i="5"/>
  <c r="P1269" i="5" a="1"/>
  <c r="P1269" i="5"/>
  <c r="P1270" i="5" a="1"/>
  <c r="P1270" i="5"/>
  <c r="P1271" i="5" a="1"/>
  <c r="P1271" i="5"/>
  <c r="P1272" i="5" a="1"/>
  <c r="P1272" i="5"/>
  <c r="P1273" i="5" a="1"/>
  <c r="P1273" i="5"/>
  <c r="P1274" i="5" a="1"/>
  <c r="P1274" i="5" s="1"/>
  <c r="P1275" i="5" a="1"/>
  <c r="P1275" i="5" s="1"/>
  <c r="P1276" i="5" a="1"/>
  <c r="P1276" i="5"/>
  <c r="P1277" i="5" a="1"/>
  <c r="P1277" i="5"/>
  <c r="P1278" i="5" a="1"/>
  <c r="P1278" i="5" s="1"/>
  <c r="P1279" i="5" a="1"/>
  <c r="P1279" i="5" s="1"/>
  <c r="P1280" i="5" a="1"/>
  <c r="P1280" i="5" s="1"/>
  <c r="P1281" i="5" a="1"/>
  <c r="P1281" i="5"/>
  <c r="P1282" i="5" a="1"/>
  <c r="P1282" i="5" s="1"/>
  <c r="P1283" i="5" a="1"/>
  <c r="P1283" i="5" s="1"/>
  <c r="P1284" i="5" a="1"/>
  <c r="P1284" i="5"/>
  <c r="P1285" i="5" a="1"/>
  <c r="P1285" i="5"/>
  <c r="P1286" i="5" a="1"/>
  <c r="P1286" i="5"/>
  <c r="P1287" i="5" a="1"/>
  <c r="P1287" i="5"/>
  <c r="P1288" i="5" a="1"/>
  <c r="P1288" i="5"/>
  <c r="P1289" i="5" a="1"/>
  <c r="P1289" i="5"/>
  <c r="P1290" i="5" a="1"/>
  <c r="P1290" i="5"/>
  <c r="P1291" i="5" a="1"/>
  <c r="P1291" i="5" s="1"/>
  <c r="P1292" i="5" a="1"/>
  <c r="P1292" i="5"/>
  <c r="P1293" i="5" a="1"/>
  <c r="P1293" i="5" s="1"/>
  <c r="P1294" i="5" a="1"/>
  <c r="P1294" i="5"/>
  <c r="P1295" i="5" a="1"/>
  <c r="P1295" i="5" s="1"/>
  <c r="P1296" i="5" a="1"/>
  <c r="P1296" i="5" s="1"/>
  <c r="P1297" i="5" a="1"/>
  <c r="P1297" i="5"/>
  <c r="P1298" i="5" a="1"/>
  <c r="P1298" i="5" s="1"/>
  <c r="P1299" i="5" a="1"/>
  <c r="P1299" i="5" s="1"/>
  <c r="P1300" i="5" a="1"/>
  <c r="P1300" i="5"/>
  <c r="P1301" i="5" a="1"/>
  <c r="P1301" i="5" s="1"/>
  <c r="P1302" i="5" a="1"/>
  <c r="P1302" i="5"/>
  <c r="P1303" i="5" a="1"/>
  <c r="P1303" i="5"/>
  <c r="P1304" i="5" a="1"/>
  <c r="P1304" i="5"/>
  <c r="P1305" i="5" a="1"/>
  <c r="P1305" i="5"/>
  <c r="P1306" i="5" a="1"/>
  <c r="P1306" i="5"/>
  <c r="P1307" i="5" a="1"/>
  <c r="P1307" i="5" s="1"/>
  <c r="P1308" i="5" a="1"/>
  <c r="P1308" i="5"/>
  <c r="P1309" i="5" a="1"/>
  <c r="P1309" i="5" s="1"/>
  <c r="P1310" i="5" a="1"/>
  <c r="P1310" i="5" s="1"/>
  <c r="P1311" i="5" a="1"/>
  <c r="P1311" i="5"/>
  <c r="P1312" i="5" a="1"/>
  <c r="P1312" i="5" s="1"/>
  <c r="P1313" i="5" a="1"/>
  <c r="P1313" i="5"/>
  <c r="P1314" i="5" a="1"/>
  <c r="P1314" i="5" s="1"/>
  <c r="P1315" i="5" a="1"/>
  <c r="P1315" i="5" s="1"/>
  <c r="P1316" i="5" a="1"/>
  <c r="P1316" i="5"/>
  <c r="P1317" i="5" a="1"/>
  <c r="P1317" i="5" s="1"/>
  <c r="P1318" i="5" a="1"/>
  <c r="P1318" i="5" s="1"/>
  <c r="P1319" i="5" a="1"/>
  <c r="P1319" i="5"/>
  <c r="P1320" i="5" a="1"/>
  <c r="P1320" i="5"/>
  <c r="P1321" i="5" a="1"/>
  <c r="P1321" i="5"/>
  <c r="P1322" i="5" a="1"/>
  <c r="P1322" i="5"/>
  <c r="P1323" i="5" a="1"/>
  <c r="P1323" i="5" s="1"/>
  <c r="P1324" i="5" a="1"/>
  <c r="P1324" i="5"/>
  <c r="P1325" i="5" a="1"/>
  <c r="P1325" i="5" s="1"/>
  <c r="P1326" i="5" a="1"/>
  <c r="P1326" i="5" s="1"/>
  <c r="P1327" i="5" a="1"/>
  <c r="P1327" i="5" s="1"/>
  <c r="P1328" i="5" a="1"/>
  <c r="P1328" i="5"/>
  <c r="P1329" i="5" a="1"/>
  <c r="P1329" i="5"/>
  <c r="P1330" i="5" a="1"/>
  <c r="P1330" i="5" s="1"/>
  <c r="P1331" i="5" a="1"/>
  <c r="P1331" i="5" s="1"/>
  <c r="P1332" i="5" a="1"/>
  <c r="P1332" i="5"/>
  <c r="P1333" i="5" a="1"/>
  <c r="P1333" i="5"/>
  <c r="P1334" i="5" a="1"/>
  <c r="P1334" i="5" s="1"/>
  <c r="P1335" i="5" a="1"/>
  <c r="P1335" i="5" s="1"/>
  <c r="P1336" i="5" a="1"/>
  <c r="P1336" i="5"/>
  <c r="P1337" i="5" a="1"/>
  <c r="P1337" i="5"/>
  <c r="P1338" i="5" a="1"/>
  <c r="P1338" i="5"/>
  <c r="P1339" i="5" a="1"/>
  <c r="P1339" i="5" s="1"/>
  <c r="P1340" i="5" a="1"/>
  <c r="P1340" i="5"/>
  <c r="P1341" i="5" a="1"/>
  <c r="P1341" i="5" s="1"/>
  <c r="P1342" i="5" a="1"/>
  <c r="P1342" i="5" s="1"/>
  <c r="P1343" i="5" a="1"/>
  <c r="P1343" i="5" s="1"/>
  <c r="P1344" i="5" a="1"/>
  <c r="P1344" i="5" s="1"/>
  <c r="P1345" i="5" a="1"/>
  <c r="P1345" i="5"/>
  <c r="P1346" i="5" a="1"/>
  <c r="P1346" i="5" s="1"/>
  <c r="P1347" i="5" a="1"/>
  <c r="P1347" i="5" s="1"/>
  <c r="P1348" i="5" a="1"/>
  <c r="P1348" i="5"/>
  <c r="P1349" i="5" a="1"/>
  <c r="P1349" i="5"/>
  <c r="P1350" i="5" a="1"/>
  <c r="P1350" i="5"/>
  <c r="P1351" i="5" a="1"/>
  <c r="P1351" i="5" s="1"/>
  <c r="P1352" i="5" a="1"/>
  <c r="P1352" i="5" s="1"/>
  <c r="P1353" i="5" a="1"/>
  <c r="P1353" i="5"/>
  <c r="P1354" i="5" a="1"/>
  <c r="P1354" i="5"/>
  <c r="P1355" i="5" a="1"/>
  <c r="P1355" i="5" s="1"/>
  <c r="P1356" i="5" a="1"/>
  <c r="P1356" i="5"/>
  <c r="P1357" i="5" a="1"/>
  <c r="P1357" i="5" s="1"/>
  <c r="P1358" i="5" a="1"/>
  <c r="P1358" i="5" s="1"/>
  <c r="P1359" i="5" a="1"/>
  <c r="P1359" i="5" s="1"/>
  <c r="P1360" i="5" a="1"/>
  <c r="P1360" i="5" s="1"/>
  <c r="P1361" i="5" a="1"/>
  <c r="P1361" i="5"/>
  <c r="P1362" i="5" a="1"/>
  <c r="P1362" i="5"/>
  <c r="P1363" i="5" a="1"/>
  <c r="P1363" i="5" s="1"/>
  <c r="P1364" i="5" a="1"/>
  <c r="P1364" i="5"/>
  <c r="P1365" i="5" a="1"/>
  <c r="P1365" i="5"/>
  <c r="P1366" i="5" a="1"/>
  <c r="P1366" i="5"/>
  <c r="P1367" i="5" a="1"/>
  <c r="P1367" i="5"/>
  <c r="P1368" i="5" a="1"/>
  <c r="P1368" i="5" s="1"/>
  <c r="P1369" i="5" a="1"/>
  <c r="P1369" i="5"/>
  <c r="P1370" i="5" a="1"/>
  <c r="P1370" i="5"/>
  <c r="P1371" i="5" a="1"/>
  <c r="P1371" i="5" s="1"/>
  <c r="P1372" i="5" a="1"/>
  <c r="P1372" i="5"/>
  <c r="P1373" i="5" a="1"/>
  <c r="P1373" i="5" s="1"/>
  <c r="P1374" i="5" a="1"/>
  <c r="P1374" i="5" s="1"/>
  <c r="P1375" i="5" a="1"/>
  <c r="P1375" i="5" s="1"/>
  <c r="P1376" i="5" a="1"/>
  <c r="P1376" i="5" s="1"/>
  <c r="P1377" i="5" a="1"/>
  <c r="P1377" i="5"/>
  <c r="P1378" i="5" a="1"/>
  <c r="P1378" i="5" s="1"/>
  <c r="P1379" i="5" a="1"/>
  <c r="P1379" i="5" s="1"/>
  <c r="P1380" i="5" a="1"/>
  <c r="P1380" i="5"/>
  <c r="P1381" i="5" a="1"/>
  <c r="P1381" i="5"/>
  <c r="P1382" i="5" a="1"/>
  <c r="P1382" i="5"/>
  <c r="P1383" i="5" a="1"/>
  <c r="P1383" i="5"/>
  <c r="P1384" i="5" a="1"/>
  <c r="P1384" i="5"/>
  <c r="P1385" i="5" a="1"/>
  <c r="P1385" i="5"/>
  <c r="P1386" i="5" a="1"/>
  <c r="P1386" i="5" s="1"/>
  <c r="P1387" i="5" a="1"/>
  <c r="P1387" i="5" s="1"/>
  <c r="P1388" i="5" a="1"/>
  <c r="P1388" i="5"/>
  <c r="P1389" i="5" a="1"/>
  <c r="P1389" i="5" s="1"/>
  <c r="P1390" i="5" a="1"/>
  <c r="P1390" i="5" s="1"/>
  <c r="P1391" i="5" a="1"/>
  <c r="P1391" i="5" s="1"/>
  <c r="P1392" i="5" a="1"/>
  <c r="P1392" i="5" s="1"/>
  <c r="P1393" i="5" a="1"/>
  <c r="P1393" i="5"/>
  <c r="P1394" i="5" a="1"/>
  <c r="P1394" i="5" s="1"/>
  <c r="P1395" i="5" a="1"/>
  <c r="P1395" i="5" s="1"/>
  <c r="P1396" i="5" a="1"/>
  <c r="P1396" i="5"/>
  <c r="P1397" i="5" a="1"/>
  <c r="P1397" i="5"/>
  <c r="P1398" i="5" a="1"/>
  <c r="P1398" i="5"/>
  <c r="P1399" i="5" a="1"/>
  <c r="P1399" i="5"/>
  <c r="P1400" i="5" a="1"/>
  <c r="P1400" i="5"/>
  <c r="P1401" i="5" a="1"/>
  <c r="P1401" i="5"/>
  <c r="P1402" i="5" a="1"/>
  <c r="P1402" i="5" s="1"/>
  <c r="P1403" i="5" a="1"/>
  <c r="P1403" i="5" s="1"/>
  <c r="P1404" i="5" a="1"/>
  <c r="P1404" i="5"/>
  <c r="P1405" i="5" a="1"/>
  <c r="P1405" i="5"/>
  <c r="P1406" i="5" a="1"/>
  <c r="P1406" i="5" s="1"/>
  <c r="P1407" i="5" a="1"/>
  <c r="P1407" i="5" s="1"/>
  <c r="P1408" i="5" a="1"/>
  <c r="P1408" i="5" s="1"/>
  <c r="P1409" i="5" a="1"/>
  <c r="P1409" i="5"/>
  <c r="P1410" i="5" a="1"/>
  <c r="P1410" i="5" s="1"/>
  <c r="P1411" i="5" a="1"/>
  <c r="P1411" i="5" s="1"/>
  <c r="P1412" i="5" a="1"/>
  <c r="P1412" i="5"/>
  <c r="P1413" i="5" a="1"/>
  <c r="P1413" i="5"/>
  <c r="P1414" i="5" a="1"/>
  <c r="P1414" i="5"/>
  <c r="P1415" i="5" a="1"/>
  <c r="P1415" i="5"/>
  <c r="P1416" i="5" a="1"/>
  <c r="P1416" i="5"/>
  <c r="P1417" i="5" a="1"/>
  <c r="P1417" i="5"/>
  <c r="P1418" i="5" a="1"/>
  <c r="P1418" i="5"/>
  <c r="P1419" i="5" a="1"/>
  <c r="P1419" i="5" s="1"/>
  <c r="P1420" i="5" a="1"/>
  <c r="P1420" i="5"/>
  <c r="P1421" i="5" a="1"/>
  <c r="P1421" i="5" s="1"/>
  <c r="P1422" i="5" a="1"/>
  <c r="P1422" i="5"/>
  <c r="P1423" i="5" a="1"/>
  <c r="P1423" i="5" s="1"/>
  <c r="P1424" i="5" a="1"/>
  <c r="P1424" i="5" s="1"/>
  <c r="P1425" i="5" a="1"/>
  <c r="P1425" i="5"/>
  <c r="P1426" i="5" a="1"/>
  <c r="P1426" i="5" s="1"/>
  <c r="P1427" i="5" a="1"/>
  <c r="P1427" i="5" s="1"/>
  <c r="P1428" i="5" a="1"/>
  <c r="P1428" i="5"/>
  <c r="P1429" i="5" a="1"/>
  <c r="P1429" i="5" s="1"/>
  <c r="P1430" i="5" a="1"/>
  <c r="P1430" i="5"/>
  <c r="P1431" i="5" a="1"/>
  <c r="P1431" i="5"/>
  <c r="P1432" i="5" a="1"/>
  <c r="P1432" i="5"/>
  <c r="P1433" i="5" a="1"/>
  <c r="P1433" i="5"/>
  <c r="P1434" i="5" a="1"/>
  <c r="P1434" i="5"/>
  <c r="P1435" i="5" a="1"/>
  <c r="P1435" i="5" s="1"/>
  <c r="P1436" i="5" a="1"/>
  <c r="P1436" i="5"/>
  <c r="P1437" i="5" a="1"/>
  <c r="P1437" i="5" s="1"/>
  <c r="P1438" i="5" a="1"/>
  <c r="P1438" i="5" s="1"/>
  <c r="P1439" i="5" a="1"/>
  <c r="P1439" i="5"/>
  <c r="P1440" i="5" a="1"/>
  <c r="P1440" i="5" s="1"/>
  <c r="P1441" i="5" a="1"/>
  <c r="P1441" i="5"/>
  <c r="P1442" i="5" a="1"/>
  <c r="P1442" i="5" s="1"/>
  <c r="P1443" i="5" a="1"/>
  <c r="P1443" i="5" s="1"/>
  <c r="P1444" i="5" a="1"/>
  <c r="P1444" i="5"/>
  <c r="P1445" i="5" a="1"/>
  <c r="P1445" i="5" s="1"/>
  <c r="P1446" i="5" a="1"/>
  <c r="P1446" i="5" s="1"/>
  <c r="P1447" i="5" a="1"/>
  <c r="P1447" i="5"/>
  <c r="P1448" i="5" a="1"/>
  <c r="P1448" i="5"/>
  <c r="P1449" i="5" a="1"/>
  <c r="P1449" i="5"/>
  <c r="P1450" i="5" a="1"/>
  <c r="P1450" i="5"/>
  <c r="P1451" i="5" a="1"/>
  <c r="P1451" i="5" s="1"/>
  <c r="P1452" i="5" a="1"/>
  <c r="P1452" i="5"/>
  <c r="P1453" i="5" a="1"/>
  <c r="P1453" i="5" s="1"/>
  <c r="P1454" i="5" a="1"/>
  <c r="P1454" i="5" s="1"/>
  <c r="P1455" i="5" a="1"/>
  <c r="P1455" i="5" s="1"/>
  <c r="P1456" i="5" a="1"/>
  <c r="P1456" i="5"/>
  <c r="P1457" i="5" a="1"/>
  <c r="P1457" i="5"/>
  <c r="P1458" i="5" a="1"/>
  <c r="P1458" i="5" s="1"/>
  <c r="P1459" i="5" a="1"/>
  <c r="P1459" i="5" s="1"/>
  <c r="P1460" i="5" a="1"/>
  <c r="P1460" i="5"/>
  <c r="P1461" i="5" a="1"/>
  <c r="P1461" i="5"/>
  <c r="P1462" i="5" a="1"/>
  <c r="P1462" i="5" s="1"/>
  <c r="P1463" i="5" a="1"/>
  <c r="P1463" i="5" s="1"/>
  <c r="P1464" i="5" a="1"/>
  <c r="P1464" i="5"/>
  <c r="P1465" i="5" a="1"/>
  <c r="P1465" i="5"/>
  <c r="P1466" i="5" a="1"/>
  <c r="P1466" i="5"/>
  <c r="P1467" i="5" a="1"/>
  <c r="P1467" i="5" s="1"/>
  <c r="P1468" i="5" a="1"/>
  <c r="P1468" i="5"/>
  <c r="P1469" i="5" a="1"/>
  <c r="P1469" i="5"/>
  <c r="P1470" i="5" a="1"/>
  <c r="P1470" i="5" s="1"/>
  <c r="P1471" i="5" a="1"/>
  <c r="P1471" i="5" s="1"/>
  <c r="P1472" i="5" a="1"/>
  <c r="P1472" i="5" s="1"/>
  <c r="P1473" i="5" a="1"/>
  <c r="P1473" i="5"/>
  <c r="P1474" i="5" a="1"/>
  <c r="P1474" i="5" s="1"/>
  <c r="P1475" i="5" a="1"/>
  <c r="P1475" i="5" s="1"/>
  <c r="P1476" i="5" a="1"/>
  <c r="P1476" i="5"/>
  <c r="P1477" i="5" a="1"/>
  <c r="P1477" i="5"/>
  <c r="P1478" i="5" a="1"/>
  <c r="P1478" i="5"/>
  <c r="P1479" i="5" a="1"/>
  <c r="P1479" i="5" s="1"/>
  <c r="P1480" i="5" a="1"/>
  <c r="P1480" i="5" s="1"/>
  <c r="P1481" i="5" a="1"/>
  <c r="P1481" i="5"/>
  <c r="P1482" i="5" a="1"/>
  <c r="P1482" i="5"/>
  <c r="P1483" i="5" a="1"/>
  <c r="P1483" i="5" s="1"/>
  <c r="P1484" i="5" a="1"/>
  <c r="P1484" i="5"/>
  <c r="P1485" i="5" a="1"/>
  <c r="P1485" i="5" s="1"/>
  <c r="P1486" i="5" a="1"/>
  <c r="P1486" i="5"/>
  <c r="P1487" i="5" a="1"/>
  <c r="P1487" i="5" s="1"/>
  <c r="P1488" i="5" a="1"/>
  <c r="P1488" i="5" s="1"/>
  <c r="P1489" i="5" a="1"/>
  <c r="P1489" i="5"/>
  <c r="P1490" i="5" a="1"/>
  <c r="P1490" i="5"/>
  <c r="P1491" i="5" a="1"/>
  <c r="P1491" i="5" s="1"/>
  <c r="P1492" i="5" a="1"/>
  <c r="P1492" i="5"/>
  <c r="P1493" i="5" a="1"/>
  <c r="P1493" i="5"/>
  <c r="P1494" i="5" a="1"/>
  <c r="P1494" i="5"/>
  <c r="P1495" i="5" a="1"/>
  <c r="P1495" i="5"/>
  <c r="P1496" i="5" a="1"/>
  <c r="P1496" i="5" s="1"/>
  <c r="P1497" i="5" a="1"/>
  <c r="P1497" i="5"/>
  <c r="P1498" i="5" a="1"/>
  <c r="P1498" i="5"/>
  <c r="P1499" i="5" a="1"/>
  <c r="P1499" i="5" s="1"/>
  <c r="P1500" i="5" a="1"/>
  <c r="P1500" i="5"/>
  <c r="P1501" i="5" a="1"/>
  <c r="P1501" i="5" s="1"/>
  <c r="P1502" i="5" a="1"/>
  <c r="P1502" i="5" s="1"/>
  <c r="P1503" i="5" a="1"/>
  <c r="P1503" i="5"/>
  <c r="P1504" i="5" a="1"/>
  <c r="P1504" i="5" s="1"/>
  <c r="P1505" i="5" a="1"/>
  <c r="P1505" i="5"/>
  <c r="P1506" i="5" a="1"/>
  <c r="P1506" i="5" s="1"/>
  <c r="P1507" i="5" a="1"/>
  <c r="P1507" i="5" s="1"/>
  <c r="P1508" i="5" a="1"/>
  <c r="P1508" i="5"/>
  <c r="P1509" i="5" a="1"/>
  <c r="P1509" i="5"/>
  <c r="P1510" i="5" a="1"/>
  <c r="P1510" i="5"/>
  <c r="P1511" i="5" a="1"/>
  <c r="P1511" i="5"/>
  <c r="P1512" i="5" a="1"/>
  <c r="P1512" i="5"/>
  <c r="P1513" i="5" a="1"/>
  <c r="P1513" i="5"/>
  <c r="P1514" i="5" a="1"/>
  <c r="P1514" i="5" s="1"/>
  <c r="P1515" i="5" a="1"/>
  <c r="P1515" i="5" s="1"/>
  <c r="P1516" i="5" a="1"/>
  <c r="P1516" i="5"/>
  <c r="P1517" i="5" a="1"/>
  <c r="P1517" i="5" s="1"/>
  <c r="P1518" i="5" a="1"/>
  <c r="P1518" i="5" s="1"/>
  <c r="P1519" i="5" a="1"/>
  <c r="P1519" i="5" s="1"/>
  <c r="P1520" i="5" a="1"/>
  <c r="P1520" i="5"/>
  <c r="P1521" i="5" a="1"/>
  <c r="P1521" i="5"/>
  <c r="P1522" i="5" a="1"/>
  <c r="P1522" i="5" s="1"/>
  <c r="P1523" i="5" a="1"/>
  <c r="P1523" i="5" s="1"/>
  <c r="P1524" i="5" a="1"/>
  <c r="P1524" i="5"/>
  <c r="P1525" i="5" a="1"/>
  <c r="P1525" i="5"/>
  <c r="P1526" i="5" a="1"/>
  <c r="P1526" i="5"/>
  <c r="P1527" i="5" a="1"/>
  <c r="P1527" i="5"/>
  <c r="P1528" i="5" a="1"/>
  <c r="P1528" i="5"/>
  <c r="P1529" i="5" a="1"/>
  <c r="P1529" i="5"/>
  <c r="P1530" i="5" a="1"/>
  <c r="P1530" i="5" s="1"/>
  <c r="P1531" i="5" a="1"/>
  <c r="P1531" i="5" s="1"/>
  <c r="P1532" i="5" a="1"/>
  <c r="P1532" i="5"/>
  <c r="P1533" i="5" a="1"/>
  <c r="P1533" i="5"/>
  <c r="P1534" i="5" a="1"/>
  <c r="P1534" i="5" s="1"/>
  <c r="P1535" i="5" a="1"/>
  <c r="P1535" i="5" s="1"/>
  <c r="P1536" i="5" a="1"/>
  <c r="P1536" i="5" s="1"/>
  <c r="P1537" i="5" a="1"/>
  <c r="P1537" i="5"/>
  <c r="P1538" i="5" a="1"/>
  <c r="P1538" i="5" s="1"/>
  <c r="P1539" i="5" a="1"/>
  <c r="P1539" i="5" s="1"/>
  <c r="P1540" i="5" a="1"/>
  <c r="P1540" i="5"/>
  <c r="P1541" i="5" a="1"/>
  <c r="P1541" i="5"/>
  <c r="P1542" i="5" a="1"/>
  <c r="P1542" i="5"/>
  <c r="P1543" i="5" a="1"/>
  <c r="P1543" i="5"/>
  <c r="P1544" i="5" a="1"/>
  <c r="P1544" i="5"/>
  <c r="P1545" i="5" a="1"/>
  <c r="P1545" i="5"/>
  <c r="P1546" i="5" a="1"/>
  <c r="P1546" i="5"/>
  <c r="P1547" i="5" a="1"/>
  <c r="P1547" i="5" s="1"/>
  <c r="P1548" i="5" a="1"/>
  <c r="P1548" i="5"/>
  <c r="P1549" i="5" a="1"/>
  <c r="P1549" i="5" s="1"/>
  <c r="P1550" i="5" a="1"/>
  <c r="P1550" i="5"/>
  <c r="P1551" i="5" a="1"/>
  <c r="P1551" i="5" s="1"/>
  <c r="P1552" i="5" a="1"/>
  <c r="P1552" i="5" s="1"/>
  <c r="P1553" i="5" a="1"/>
  <c r="P1553" i="5" s="1"/>
  <c r="P1554" i="5" a="1"/>
  <c r="P1554" i="5"/>
  <c r="P1555" i="5" a="1"/>
  <c r="P1555" i="5" s="1"/>
  <c r="P1556" i="5" a="1"/>
  <c r="P1556" i="5"/>
  <c r="P1557" i="5" a="1"/>
  <c r="P1557" i="5" s="1"/>
  <c r="P1558" i="5" a="1"/>
  <c r="P1558" i="5" s="1"/>
  <c r="P1559" i="5" a="1"/>
  <c r="P1559" i="5"/>
  <c r="P1560" i="5" a="1"/>
  <c r="P1560" i="5"/>
  <c r="P1561" i="5" a="1"/>
  <c r="P1561" i="5"/>
  <c r="P1562" i="5" a="1"/>
  <c r="P1562" i="5"/>
  <c r="P1563" i="5" a="1"/>
  <c r="P1563" i="5" s="1"/>
  <c r="P1564" i="5" a="1"/>
  <c r="P1564" i="5"/>
  <c r="P1565" i="5" a="1"/>
  <c r="P1565" i="5" s="1"/>
  <c r="P1566" i="5" a="1"/>
  <c r="P1566" i="5"/>
  <c r="P1567" i="5" a="1"/>
  <c r="P1567" i="5"/>
  <c r="P1568" i="5" a="1"/>
  <c r="P1568" i="5" s="1"/>
  <c r="P1569" i="5" a="1"/>
  <c r="P1569" i="5" s="1"/>
  <c r="P1570" i="5" a="1"/>
  <c r="P1570" i="5" s="1"/>
  <c r="P1571" i="5" a="1"/>
  <c r="P1571" i="5" s="1"/>
  <c r="P1572" i="5" a="1"/>
  <c r="P1572" i="5"/>
  <c r="P1573" i="5" a="1"/>
  <c r="P1573" i="5" s="1"/>
  <c r="P1574" i="5" a="1"/>
  <c r="P1574" i="5" s="1"/>
  <c r="P1575" i="5" a="1"/>
  <c r="P1575" i="5" s="1"/>
  <c r="P1576" i="5" a="1"/>
  <c r="P1576" i="5"/>
  <c r="P1577" i="5" a="1"/>
  <c r="P1577" i="5"/>
  <c r="P1578" i="5" a="1"/>
  <c r="P1578" i="5"/>
  <c r="P1579" i="5" a="1"/>
  <c r="P1579" i="5" s="1"/>
  <c r="P1580" i="5" a="1"/>
  <c r="P1580" i="5"/>
  <c r="P1581" i="5" a="1"/>
  <c r="P1581" i="5" s="1"/>
  <c r="P1582" i="5" a="1"/>
  <c r="P1582" i="5" s="1"/>
  <c r="P1583" i="5" a="1"/>
  <c r="P1583" i="5"/>
  <c r="P1584" i="5" a="1"/>
  <c r="P1584" i="5"/>
  <c r="P1585" i="5" a="1"/>
  <c r="P1585" i="5" s="1"/>
  <c r="P1586" i="5" a="1"/>
  <c r="P1586" i="5" s="1"/>
  <c r="P1587" i="5" a="1"/>
  <c r="P1587" i="5" s="1"/>
  <c r="P1588" i="5" a="1"/>
  <c r="P1588" i="5"/>
  <c r="P1589" i="5" a="1"/>
  <c r="P1589" i="5"/>
  <c r="P1590" i="5" a="1"/>
  <c r="P1590" i="5" s="1"/>
  <c r="P1591" i="5" a="1"/>
  <c r="P1591" i="5" s="1"/>
  <c r="P1592" i="5" a="1"/>
  <c r="P1592" i="5" s="1"/>
  <c r="P1593" i="5" a="1"/>
  <c r="P1593" i="5"/>
  <c r="P1594" i="5" a="1"/>
  <c r="P1594" i="5"/>
  <c r="P1595" i="5" a="1"/>
  <c r="P1595" i="5" s="1"/>
  <c r="P1596" i="5" a="1"/>
  <c r="P1596" i="5"/>
  <c r="P1597" i="5" a="1"/>
  <c r="P1597" i="5"/>
  <c r="P1598" i="5" a="1"/>
  <c r="P1598" i="5" s="1"/>
  <c r="P1599" i="5" a="1"/>
  <c r="P1599" i="5" s="1"/>
  <c r="P1600" i="5" a="1"/>
  <c r="P1600" i="5"/>
  <c r="P1601" i="5" a="1"/>
  <c r="P1601" i="5"/>
  <c r="P1602" i="5" a="1"/>
  <c r="P1602" i="5" s="1"/>
  <c r="P1603" i="5" a="1"/>
  <c r="P1603" i="5" s="1"/>
  <c r="P1604" i="5" a="1"/>
  <c r="P1604" i="5"/>
  <c r="P1605" i="5" a="1"/>
  <c r="P1605" i="5"/>
  <c r="P1606" i="5" a="1"/>
  <c r="P1606" i="5"/>
  <c r="P1607" i="5" a="1"/>
  <c r="P1607" i="5" s="1"/>
  <c r="P1608" i="5" a="1"/>
  <c r="P1608" i="5" s="1"/>
  <c r="P1609" i="5" a="1"/>
  <c r="P1609" i="5" s="1"/>
  <c r="P1610" i="5" a="1"/>
  <c r="P1610" i="5"/>
  <c r="P1611" i="5" a="1"/>
  <c r="P1611" i="5" s="1"/>
  <c r="P1612" i="5" a="1"/>
  <c r="P1612" i="5"/>
  <c r="P1613" i="5" a="1"/>
  <c r="P1613" i="5" s="1"/>
  <c r="P1614" i="5" a="1"/>
  <c r="P1614" i="5"/>
  <c r="P1615" i="5" a="1"/>
  <c r="P1615" i="5" s="1"/>
  <c r="P1616" i="5" a="1"/>
  <c r="P1616" i="5" s="1"/>
  <c r="P1617" i="5" a="1"/>
  <c r="P1617" i="5"/>
  <c r="P1618" i="5" a="1"/>
  <c r="P1618" i="5"/>
  <c r="P1619" i="5" a="1"/>
  <c r="P1619" i="5" s="1"/>
  <c r="P1620" i="5" a="1"/>
  <c r="P1620" i="5"/>
  <c r="P1621" i="5" a="1"/>
  <c r="P1621" i="5"/>
  <c r="P1622" i="5" a="1"/>
  <c r="P1622" i="5"/>
  <c r="P1623" i="5" a="1"/>
  <c r="P1623" i="5"/>
  <c r="P1624" i="5" a="1"/>
  <c r="P1624" i="5" s="1"/>
  <c r="P1625" i="5" a="1"/>
  <c r="P1625" i="5" s="1"/>
  <c r="P1626" i="5" a="1"/>
  <c r="P1626" i="5" s="1"/>
  <c r="P1627" i="5" a="1"/>
  <c r="P1627" i="5" s="1"/>
  <c r="P1628" i="5" a="1"/>
  <c r="P1628" i="5"/>
  <c r="P1629" i="5" a="1"/>
  <c r="P1629" i="5" s="1"/>
  <c r="P1630" i="5" a="1"/>
  <c r="P1630" i="5" s="1"/>
  <c r="P1631" i="5" a="1"/>
  <c r="P1631" i="5"/>
  <c r="P1632" i="5" a="1"/>
  <c r="P1632" i="5" s="1"/>
  <c r="P1633" i="5" a="1"/>
  <c r="P1633" i="5" s="1"/>
  <c r="P1634" i="5" a="1"/>
  <c r="P1634" i="5"/>
  <c r="P1635" i="5" a="1"/>
  <c r="P1635" i="5" s="1"/>
  <c r="P1636" i="5" a="1"/>
  <c r="P1636" i="5"/>
  <c r="P1637" i="5" a="1"/>
  <c r="P1637" i="5"/>
  <c r="P1638" i="5" a="1"/>
  <c r="P1638" i="5"/>
  <c r="P1639" i="5" a="1"/>
  <c r="P1639" i="5"/>
  <c r="P1640" i="5" a="1"/>
  <c r="P1640" i="5"/>
  <c r="P1641" i="5" a="1"/>
  <c r="P1641" i="5" s="1"/>
  <c r="P1642" i="5" a="1"/>
  <c r="P1642" i="5" s="1"/>
  <c r="P1643" i="5" a="1"/>
  <c r="P1643" i="5" s="1"/>
  <c r="P1644" i="5" a="1"/>
  <c r="P1644" i="5"/>
  <c r="P1645" i="5" a="1"/>
  <c r="P1645" i="5" s="1"/>
  <c r="P1646" i="5" a="1"/>
  <c r="P1646" i="5" s="1"/>
  <c r="P1647" i="5" a="1"/>
  <c r="P1647" i="5" s="1"/>
  <c r="P1648" i="5" a="1"/>
  <c r="P1648" i="5"/>
  <c r="P1649" i="5" a="1"/>
  <c r="P1649" i="5" s="1"/>
  <c r="P1650" i="5" a="1"/>
  <c r="P1650" i="5" s="1"/>
  <c r="P1651" i="5" a="1"/>
  <c r="P1651" i="5" s="1"/>
  <c r="P1652" i="5" a="1"/>
  <c r="P1652" i="5"/>
  <c r="P1653" i="5" a="1"/>
  <c r="P1653" i="5"/>
  <c r="P1654" i="5" a="1"/>
  <c r="P1654" i="5"/>
  <c r="P1655" i="5" a="1"/>
  <c r="P1655" i="5"/>
  <c r="P1656" i="5" a="1"/>
  <c r="P1656" i="5"/>
  <c r="P1657" i="5" a="1"/>
  <c r="P1657" i="5"/>
  <c r="P1658" i="5" a="1"/>
  <c r="P1658" i="5" s="1"/>
  <c r="P1659" i="5" a="1"/>
  <c r="P1659" i="5" s="1"/>
  <c r="P1660" i="5" a="1"/>
  <c r="P1660" i="5"/>
  <c r="P1661" i="5" a="1"/>
  <c r="P1661" i="5"/>
  <c r="P1662" i="5" a="1"/>
  <c r="P1662" i="5" s="1"/>
  <c r="P1663" i="5" a="1"/>
  <c r="P1663" i="5" s="1"/>
  <c r="P1664" i="5" a="1"/>
  <c r="P1664" i="5" s="1"/>
  <c r="P1665" i="5" a="1"/>
  <c r="P1665" i="5"/>
  <c r="P1666" i="5" a="1"/>
  <c r="P1666" i="5" s="1"/>
  <c r="P1667" i="5" a="1"/>
  <c r="P1667" i="5" s="1"/>
  <c r="P1668" i="5" a="1"/>
  <c r="P1668" i="5"/>
  <c r="P1669" i="5" a="1"/>
  <c r="P1669" i="5" s="1"/>
  <c r="P1670" i="5" a="1"/>
  <c r="P1670" i="5"/>
  <c r="P1671" i="5" a="1"/>
  <c r="P1671" i="5"/>
  <c r="P1672" i="5" a="1"/>
  <c r="P1672" i="5"/>
  <c r="P1673" i="5" a="1"/>
  <c r="P1673" i="5"/>
  <c r="P1674" i="5" a="1"/>
  <c r="P1674" i="5"/>
  <c r="P1675" i="5" a="1"/>
  <c r="P1675" i="5" s="1"/>
  <c r="P1676" i="5" a="1"/>
  <c r="P1676" i="5"/>
  <c r="P1677" i="5" a="1"/>
  <c r="P1677" i="5"/>
  <c r="P1678" i="5" a="1"/>
  <c r="P1678" i="5"/>
  <c r="P1679" i="5" a="1"/>
  <c r="P1679" i="5" s="1"/>
  <c r="P1680" i="5" a="1"/>
  <c r="P1680" i="5" s="1"/>
  <c r="P1681" i="5" a="1"/>
  <c r="P1681" i="5" s="1"/>
  <c r="P1682" i="5" a="1"/>
  <c r="P1682" i="5"/>
  <c r="P1683" i="5" a="1"/>
  <c r="P1683" i="5" s="1"/>
  <c r="P1684" i="5" a="1"/>
  <c r="P1684" i="5" s="1"/>
  <c r="P1685" i="5" a="1"/>
  <c r="P1685" i="5" s="1"/>
  <c r="P1686" i="5" a="1"/>
  <c r="P1686" i="5" s="1"/>
  <c r="P1687" i="5" a="1"/>
  <c r="P1687" i="5"/>
  <c r="P1688" i="5" a="1"/>
  <c r="P1688" i="5"/>
  <c r="P1689" i="5" a="1"/>
  <c r="P1689" i="5"/>
  <c r="P1690" i="5" a="1"/>
  <c r="P1690" i="5"/>
  <c r="P1691" i="5" a="1"/>
  <c r="P1691" i="5" s="1"/>
  <c r="P1692" i="5" a="1"/>
  <c r="P1692" i="5" s="1"/>
  <c r="P1693" i="5" a="1"/>
  <c r="P1693" i="5" s="1"/>
  <c r="P1694" i="5" a="1"/>
  <c r="P1694" i="5"/>
  <c r="P1695" i="5" a="1"/>
  <c r="P1695" i="5"/>
  <c r="P1696" i="5" a="1"/>
  <c r="P1696" i="5" s="1"/>
  <c r="P1697" i="5" a="1"/>
  <c r="P1697" i="5" s="1"/>
  <c r="P1698" i="5" a="1"/>
  <c r="P1698" i="5" s="1"/>
  <c r="P1699" i="5" a="1"/>
  <c r="P1699" i="5" s="1"/>
  <c r="P1700" i="5" a="1"/>
  <c r="P1700" i="5"/>
  <c r="P1701" i="5" a="1"/>
  <c r="P1701" i="5" s="1"/>
  <c r="P1702" i="5" a="1"/>
  <c r="P1702" i="5" s="1"/>
  <c r="P1703" i="5" a="1"/>
  <c r="P1703" i="5" s="1"/>
  <c r="P1704" i="5" a="1"/>
  <c r="P1704" i="5"/>
  <c r="P1705" i="5" a="1"/>
  <c r="P1705" i="5"/>
  <c r="P1706" i="5" a="1"/>
  <c r="P1706" i="5"/>
  <c r="P1707" i="5" a="1"/>
  <c r="P1707" i="5" s="1"/>
  <c r="P1708" i="5" a="1"/>
  <c r="P1708" i="5"/>
  <c r="P1709" i="5" a="1"/>
  <c r="P1709" i="5" s="1"/>
  <c r="P1710" i="5" a="1"/>
  <c r="P1710" i="5" s="1"/>
  <c r="P1711" i="5" a="1"/>
  <c r="P1711" i="5"/>
  <c r="P1712" i="5" a="1"/>
  <c r="P1712" i="5"/>
  <c r="P1713" i="5" a="1"/>
  <c r="P1713" i="5" s="1"/>
  <c r="P1714" i="5" a="1"/>
  <c r="P1714" i="5" s="1"/>
  <c r="P1715" i="5" a="1"/>
  <c r="P1715" i="5" s="1"/>
  <c r="P1716" i="5" a="1"/>
  <c r="P1716" i="5"/>
  <c r="P1717" i="5" a="1"/>
  <c r="P1717" i="5"/>
  <c r="P1718" i="5" a="1"/>
  <c r="P1718" i="5" s="1"/>
  <c r="P1719" i="5" a="1"/>
  <c r="P1719" i="5" s="1"/>
  <c r="P1720" i="5" a="1"/>
  <c r="P1720" i="5" s="1"/>
  <c r="P1721" i="5" a="1"/>
  <c r="P1721" i="5"/>
  <c r="P1722" i="5" a="1"/>
  <c r="P1722" i="5"/>
  <c r="P1723" i="5" a="1"/>
  <c r="P1723" i="5" s="1"/>
  <c r="P1724" i="5" a="1"/>
  <c r="P1724" i="5" s="1"/>
  <c r="P1725" i="5" a="1"/>
  <c r="P1725" i="5"/>
  <c r="P1726" i="5" a="1"/>
  <c r="P1726" i="5" s="1"/>
  <c r="P1727" i="5" a="1"/>
  <c r="P1727" i="5" s="1"/>
  <c r="P1728" i="5" a="1"/>
  <c r="P1728" i="5"/>
  <c r="P1729" i="5" a="1"/>
  <c r="P1729" i="5"/>
  <c r="P1730" i="5" a="1"/>
  <c r="P1730" i="5" s="1"/>
  <c r="P1731" i="5" a="1"/>
  <c r="P1731" i="5" s="1"/>
  <c r="P1732" i="5" a="1"/>
  <c r="P1732" i="5"/>
  <c r="P1733" i="5" a="1"/>
  <c r="P1733" i="5"/>
  <c r="P1734" i="5" a="1"/>
  <c r="P1734" i="5"/>
  <c r="P1735" i="5" a="1"/>
  <c r="P1735" i="5" s="1"/>
  <c r="P1736" i="5" a="1"/>
  <c r="P1736" i="5" s="1"/>
  <c r="P1737" i="5" a="1"/>
  <c r="P1737" i="5" s="1"/>
  <c r="P1738" i="5" a="1"/>
  <c r="P1738" i="5"/>
  <c r="P1739" i="5" a="1"/>
  <c r="P1739" i="5" s="1"/>
  <c r="P1740" i="5" a="1"/>
  <c r="P1740" i="5" s="1"/>
  <c r="P1741" i="5" a="1"/>
  <c r="P1741" i="5" s="1"/>
  <c r="P1742" i="5" a="1"/>
  <c r="P1742" i="5"/>
  <c r="P1743" i="5" a="1"/>
  <c r="P1743" i="5" s="1"/>
  <c r="P1744" i="5" a="1"/>
  <c r="P1744" i="5" s="1"/>
  <c r="P1745" i="5" a="1"/>
  <c r="P1745" i="5"/>
  <c r="P1746" i="5" a="1"/>
  <c r="P1746" i="5"/>
  <c r="P1747" i="5" a="1"/>
  <c r="P1747" i="5" s="1"/>
  <c r="P1748" i="5" a="1"/>
  <c r="P1748" i="5"/>
  <c r="P1749" i="5" a="1"/>
  <c r="P1749" i="5"/>
  <c r="P1750" i="5" a="1"/>
  <c r="P1750" i="5"/>
  <c r="P1751" i="5" a="1"/>
  <c r="P1751" i="5"/>
  <c r="P1752" i="5" a="1"/>
  <c r="P1752" i="5" s="1"/>
  <c r="P1753" i="5" a="1"/>
  <c r="P1753" i="5" s="1"/>
  <c r="P1754" i="5" a="1"/>
  <c r="P1754" i="5" s="1"/>
  <c r="P1755" i="5" a="1"/>
  <c r="P1755" i="5"/>
  <c r="P1756" i="5" a="1"/>
  <c r="P1756" i="5"/>
  <c r="P1757" i="5" a="1"/>
  <c r="P1757" i="5"/>
  <c r="P1758" i="5" a="1"/>
  <c r="P1758" i="5"/>
  <c r="P1759" i="5" a="1"/>
  <c r="P1759" i="5"/>
  <c r="P1760" i="5" a="1"/>
  <c r="P1760" i="5" s="1"/>
  <c r="P1761" i="5" a="1"/>
  <c r="P1761" i="5" s="1"/>
  <c r="P1762" i="5" a="1"/>
  <c r="P1762" i="5" s="1"/>
  <c r="P1763" i="5" a="1"/>
  <c r="P1763" i="5"/>
  <c r="P1764" i="5" a="1"/>
  <c r="P1764" i="5"/>
  <c r="P1765" i="5" a="1"/>
  <c r="P1765" i="5"/>
  <c r="P1766" i="5" a="1"/>
  <c r="P1766" i="5" s="1"/>
  <c r="P1767" i="5" a="1"/>
  <c r="P1767" i="5"/>
  <c r="P1768" i="5" a="1"/>
  <c r="P1768" i="5" s="1"/>
  <c r="P1769" i="5" a="1"/>
  <c r="P1769" i="5" s="1"/>
  <c r="P1770" i="5" a="1"/>
  <c r="P1770" i="5" s="1"/>
  <c r="P1771" i="5" a="1"/>
  <c r="P1771" i="5"/>
  <c r="P1772" i="5" a="1"/>
  <c r="P1772" i="5"/>
  <c r="P1773" i="5" a="1"/>
  <c r="P1773" i="5"/>
  <c r="P1774" i="5" a="1"/>
  <c r="P1774" i="5" s="1"/>
  <c r="P1775" i="5" a="1"/>
  <c r="P1775" i="5"/>
  <c r="P1776" i="5" a="1"/>
  <c r="P1776" i="5" s="1"/>
  <c r="P1777" i="5" a="1"/>
  <c r="P1777" i="5" s="1"/>
  <c r="P1778" i="5" a="1"/>
  <c r="P1778" i="5" s="1"/>
  <c r="P1779" i="5" a="1"/>
  <c r="P1779" i="5"/>
  <c r="P1780" i="5" a="1"/>
  <c r="P1780" i="5"/>
  <c r="P1781" i="5" a="1"/>
  <c r="P1781" i="5"/>
  <c r="P1782" i="5" a="1"/>
  <c r="P1782" i="5" s="1"/>
  <c r="P1783" i="5" a="1"/>
  <c r="P1783" i="5"/>
  <c r="P1784" i="5" a="1"/>
  <c r="P1784" i="5" s="1"/>
  <c r="P1785" i="5" a="1"/>
  <c r="P1785" i="5" s="1"/>
  <c r="P1786" i="5" a="1"/>
  <c r="P1786" i="5" s="1"/>
  <c r="P1787" i="5" a="1"/>
  <c r="P1787" i="5"/>
  <c r="P1788" i="5" a="1"/>
  <c r="P1788" i="5"/>
  <c r="P1789" i="5" a="1"/>
  <c r="P1789" i="5"/>
  <c r="P1790" i="5" a="1"/>
  <c r="P1790" i="5" s="1"/>
  <c r="P1791" i="5" a="1"/>
  <c r="P1791" i="5"/>
  <c r="P1792" i="5" a="1"/>
  <c r="P1792" i="5" s="1"/>
  <c r="P1793" i="5" a="1"/>
  <c r="P1793" i="5" s="1"/>
  <c r="P1794" i="5" a="1"/>
  <c r="P1794" i="5" s="1"/>
  <c r="P1795" i="5" a="1"/>
  <c r="P1795" i="5"/>
  <c r="P1796" i="5" a="1"/>
  <c r="P1796" i="5"/>
  <c r="P1797" i="5" a="1"/>
  <c r="P1797" i="5"/>
  <c r="P1798" i="5" a="1"/>
  <c r="P1798" i="5" s="1"/>
  <c r="P1799" i="5" a="1"/>
  <c r="P1799" i="5"/>
  <c r="P1800" i="5" a="1"/>
  <c r="P1800" i="5" s="1"/>
  <c r="P1801" i="5" a="1"/>
  <c r="P1801" i="5" s="1"/>
  <c r="P1802" i="5" a="1"/>
  <c r="P1802" i="5" s="1"/>
  <c r="P1803" i="5" a="1"/>
  <c r="P1803" i="5" s="1"/>
  <c r="P1804" i="5" a="1"/>
  <c r="P1804" i="5" s="1"/>
  <c r="P1805" i="5" a="1"/>
  <c r="P1805" i="5"/>
  <c r="P1806" i="5" a="1"/>
  <c r="P1806" i="5" s="1"/>
  <c r="P1807" i="5" a="1"/>
  <c r="P1807" i="5"/>
  <c r="P1808" i="5" a="1"/>
  <c r="P1808" i="5" s="1"/>
  <c r="P1809" i="5" a="1"/>
  <c r="P1809" i="5" s="1"/>
  <c r="P1810" i="5" a="1"/>
  <c r="P1810" i="5" s="1"/>
  <c r="P1811" i="5" a="1"/>
  <c r="P1811" i="5" s="1"/>
  <c r="P1812" i="5" a="1"/>
  <c r="P1812" i="5"/>
  <c r="P1813" i="5" a="1"/>
  <c r="P1813" i="5"/>
  <c r="P1814" i="5" a="1"/>
  <c r="P1814" i="5" s="1"/>
  <c r="P1815" i="5" a="1"/>
  <c r="P1815" i="5"/>
  <c r="P1816" i="5" a="1"/>
  <c r="P1816" i="5" s="1"/>
  <c r="P1817" i="5" a="1"/>
  <c r="P1817" i="5" s="1"/>
  <c r="P1818" i="5" a="1"/>
  <c r="P1818" i="5" s="1"/>
  <c r="P1819" i="5" a="1"/>
  <c r="P1819" i="5" s="1"/>
  <c r="P1820" i="5" a="1"/>
  <c r="P1820" i="5"/>
  <c r="P1821" i="5" a="1"/>
  <c r="P1821" i="5"/>
  <c r="P1822" i="5" a="1"/>
  <c r="P1822" i="5" s="1"/>
  <c r="P1823" i="5" a="1"/>
  <c r="P1823" i="5"/>
  <c r="P1824" i="5" a="1"/>
  <c r="P1824" i="5" s="1"/>
  <c r="P1825" i="5" a="1"/>
  <c r="P1825" i="5" s="1"/>
  <c r="P1826" i="5" a="1"/>
  <c r="P1826" i="5" s="1"/>
  <c r="P1827" i="5" a="1"/>
  <c r="P1827" i="5" s="1"/>
  <c r="P1828" i="5" a="1"/>
  <c r="P1828" i="5"/>
  <c r="P1829" i="5" a="1"/>
  <c r="P1829" i="5"/>
  <c r="P1830" i="5" a="1"/>
  <c r="P1830" i="5" s="1"/>
  <c r="P1831" i="5" a="1"/>
  <c r="P1831" i="5"/>
  <c r="P1832" i="5" a="1"/>
  <c r="P1832" i="5" s="1"/>
  <c r="P1833" i="5" a="1"/>
  <c r="P1833" i="5" s="1"/>
  <c r="P1834" i="5" a="1"/>
  <c r="P1834" i="5" s="1"/>
  <c r="P1835" i="5" a="1"/>
  <c r="P1835" i="5" s="1"/>
  <c r="P1836" i="5" a="1"/>
  <c r="P1836" i="5" s="1"/>
  <c r="P1837" i="5" a="1"/>
  <c r="P1837" i="5"/>
  <c r="P1838" i="5" a="1"/>
  <c r="P1838" i="5" s="1"/>
  <c r="P1839" i="5" a="1"/>
  <c r="P1839" i="5"/>
  <c r="P1840" i="5" a="1"/>
  <c r="P1840" i="5" s="1"/>
  <c r="P1841" i="5" a="1"/>
  <c r="P1841" i="5" s="1"/>
  <c r="P1842" i="5" a="1"/>
  <c r="P1842" i="5" s="1"/>
  <c r="P1843" i="5" a="1"/>
  <c r="P1843" i="5" s="1"/>
  <c r="P1844" i="5" a="1"/>
  <c r="P1844" i="5"/>
  <c r="P1845" i="5" a="1"/>
  <c r="P1845" i="5"/>
  <c r="P1846" i="5" a="1"/>
  <c r="P1846" i="5" s="1"/>
  <c r="P1847" i="5" a="1"/>
  <c r="P1847" i="5"/>
  <c r="P1848" i="5" a="1"/>
  <c r="P1848" i="5" s="1"/>
  <c r="P1849" i="5" a="1"/>
  <c r="P1849" i="5" s="1"/>
  <c r="P1850" i="5" a="1"/>
  <c r="P1850" i="5" s="1"/>
  <c r="P1851" i="5" a="1"/>
  <c r="P1851" i="5" s="1"/>
  <c r="P1852" i="5" a="1"/>
  <c r="P1852" i="5"/>
  <c r="P1853" i="5" a="1"/>
  <c r="P1853" i="5"/>
  <c r="P1854" i="5" a="1"/>
  <c r="P1854" i="5" s="1"/>
  <c r="P1855" i="5" a="1"/>
  <c r="P1855" i="5"/>
  <c r="P1856" i="5" a="1"/>
  <c r="P1856" i="5" s="1"/>
  <c r="P1857" i="5" a="1"/>
  <c r="P1857" i="5" s="1"/>
  <c r="P1858" i="5" a="1"/>
  <c r="P1858" i="5" s="1"/>
  <c r="P1859" i="5" a="1"/>
  <c r="P1859" i="5" s="1"/>
  <c r="P1860" i="5" a="1"/>
  <c r="P1860" i="5" s="1"/>
  <c r="P1861" i="5" a="1"/>
  <c r="P1861" i="5"/>
  <c r="P1862" i="5" a="1"/>
  <c r="P1862" i="5" s="1"/>
  <c r="P1863" i="5" a="1"/>
  <c r="P1863" i="5"/>
  <c r="P1864" i="5" a="1"/>
  <c r="P1864" i="5" s="1"/>
  <c r="P1865" i="5" a="1"/>
  <c r="P1865" i="5" s="1"/>
  <c r="P1866" i="5" a="1"/>
  <c r="P1866" i="5" s="1"/>
  <c r="P1867" i="5" a="1"/>
  <c r="P1867" i="5" s="1"/>
  <c r="P1868" i="5" a="1"/>
  <c r="P1868" i="5" s="1"/>
  <c r="P1869" i="5" a="1"/>
  <c r="P1869" i="5"/>
  <c r="P1870" i="5" a="1"/>
  <c r="P1870" i="5" s="1"/>
  <c r="P1871" i="5" a="1"/>
  <c r="P1871" i="5"/>
  <c r="P1872" i="5" a="1"/>
  <c r="P1872" i="5" s="1"/>
  <c r="P1873" i="5" a="1"/>
  <c r="P1873" i="5" s="1"/>
  <c r="P1874" i="5" a="1"/>
  <c r="P1874" i="5" s="1"/>
  <c r="P1875" i="5" a="1"/>
  <c r="P1875" i="5" s="1"/>
  <c r="P1876" i="5" a="1"/>
  <c r="P1876" i="5"/>
  <c r="P1877" i="5" a="1"/>
  <c r="P1877" i="5"/>
  <c r="P1878" i="5" a="1"/>
  <c r="P1878" i="5" s="1"/>
  <c r="P1879" i="5" a="1"/>
  <c r="P1879" i="5"/>
  <c r="P1880" i="5" a="1"/>
  <c r="P1880" i="5" s="1"/>
  <c r="P1881" i="5" a="1"/>
  <c r="P1881" i="5" s="1"/>
  <c r="P1882" i="5" a="1"/>
  <c r="P1882" i="5" s="1"/>
  <c r="P1883" i="5" a="1"/>
  <c r="P1883" i="5" s="1"/>
  <c r="P1884" i="5" a="1"/>
  <c r="P1884" i="5"/>
  <c r="P1885" i="5" a="1"/>
  <c r="P1885" i="5"/>
  <c r="P1886" i="5" a="1"/>
  <c r="P1886" i="5" s="1"/>
  <c r="P1887" i="5" a="1"/>
  <c r="P1887" i="5"/>
  <c r="P1888" i="5" a="1"/>
  <c r="P1888" i="5" s="1"/>
  <c r="P1889" i="5" a="1"/>
  <c r="P1889" i="5" s="1"/>
  <c r="P1890" i="5" a="1"/>
  <c r="P1890" i="5" s="1"/>
  <c r="P1891" i="5" a="1"/>
  <c r="P1891" i="5" s="1"/>
  <c r="P1892" i="5" a="1"/>
  <c r="P1892" i="5" s="1"/>
  <c r="P1893" i="5" a="1"/>
  <c r="P1893" i="5"/>
  <c r="P1894" i="5" a="1"/>
  <c r="P1894" i="5" s="1"/>
  <c r="P1895" i="5" a="1"/>
  <c r="P1895" i="5" s="1"/>
  <c r="P1896" i="5" a="1"/>
  <c r="P1896" i="5" s="1"/>
  <c r="P1897" i="5" a="1"/>
  <c r="P1897" i="5" s="1"/>
  <c r="P1898" i="5" a="1"/>
  <c r="P1898" i="5" s="1"/>
  <c r="P1899" i="5" a="1"/>
  <c r="P1899" i="5" s="1"/>
  <c r="P1900" i="5" a="1"/>
  <c r="P1900" i="5" s="1"/>
  <c r="P1901" i="5" a="1"/>
  <c r="P1901" i="5"/>
  <c r="P1902" i="5" a="1"/>
  <c r="P1902" i="5" s="1"/>
  <c r="P1903" i="5" a="1"/>
  <c r="P1903" i="5"/>
  <c r="P1904" i="5" a="1"/>
  <c r="P1904" i="5" s="1"/>
  <c r="P1905" i="5" a="1"/>
  <c r="P1905" i="5" s="1"/>
  <c r="P1906" i="5" a="1"/>
  <c r="P1906" i="5" s="1"/>
  <c r="P1907" i="5" a="1"/>
  <c r="P1907" i="5" s="1"/>
  <c r="P1908" i="5" a="1"/>
  <c r="P1908" i="5"/>
  <c r="P1909" i="5" a="1"/>
  <c r="P1909" i="5"/>
  <c r="P1910" i="5" a="1"/>
  <c r="P1910" i="5" s="1"/>
  <c r="P1911" i="5" a="1"/>
  <c r="P1911" i="5"/>
  <c r="P1912" i="5" a="1"/>
  <c r="P1912" i="5" s="1"/>
  <c r="P1913" i="5" a="1"/>
  <c r="P1913" i="5" s="1"/>
  <c r="P1914" i="5" a="1"/>
  <c r="P1914" i="5" s="1"/>
  <c r="P1915" i="5" a="1"/>
  <c r="P1915" i="5" s="1"/>
  <c r="P1916" i="5" a="1"/>
  <c r="P1916" i="5"/>
  <c r="P1917" i="5" a="1"/>
  <c r="P1917" i="5"/>
  <c r="P1918" i="5" a="1"/>
  <c r="P1918" i="5" s="1"/>
  <c r="P1919" i="5" a="1"/>
  <c r="P1919" i="5"/>
  <c r="P1920" i="5" a="1"/>
  <c r="P1920" i="5" s="1"/>
  <c r="P1921" i="5" a="1"/>
  <c r="P1921" i="5" s="1"/>
  <c r="P1922" i="5" a="1"/>
  <c r="P1922" i="5" s="1"/>
  <c r="P1923" i="5" a="1"/>
  <c r="P1923" i="5" s="1"/>
  <c r="P1924" i="5" a="1"/>
  <c r="P1924" i="5" s="1"/>
  <c r="P1925" i="5" a="1"/>
  <c r="P1925" i="5"/>
  <c r="P1926" i="5" a="1"/>
  <c r="P1926" i="5" s="1"/>
  <c r="P1927" i="5" a="1"/>
  <c r="P1927" i="5" s="1"/>
  <c r="P1928" i="5" a="1"/>
  <c r="P1928" i="5" s="1"/>
  <c r="P1929" i="5" a="1"/>
  <c r="P1929" i="5" s="1"/>
  <c r="P1930" i="5" a="1"/>
  <c r="P1930" i="5" s="1"/>
  <c r="P1931" i="5" a="1"/>
  <c r="P1931" i="5" s="1"/>
  <c r="P1932" i="5" a="1"/>
  <c r="P1932" i="5" s="1"/>
  <c r="P1933" i="5" a="1"/>
  <c r="P1933" i="5"/>
  <c r="P1934" i="5" a="1"/>
  <c r="P1934" i="5" s="1"/>
  <c r="P1935" i="5" a="1"/>
  <c r="P1935" i="5"/>
  <c r="P1936" i="5" a="1"/>
  <c r="P1936" i="5" s="1"/>
  <c r="P1937" i="5" a="1"/>
  <c r="P1937" i="5" s="1"/>
  <c r="P1938" i="5" a="1"/>
  <c r="P1938" i="5" s="1"/>
  <c r="P1939" i="5" a="1"/>
  <c r="P1939" i="5" s="1"/>
  <c r="P1940" i="5" a="1"/>
  <c r="P1940" i="5"/>
  <c r="P1941" i="5" a="1"/>
  <c r="P1941" i="5"/>
  <c r="P1942" i="5" a="1"/>
  <c r="P1942" i="5" s="1"/>
  <c r="P1943" i="5" a="1"/>
  <c r="P1943" i="5"/>
  <c r="P1944" i="5" a="1"/>
  <c r="P1944" i="5" s="1"/>
  <c r="P1945" i="5" a="1"/>
  <c r="P1945" i="5" s="1"/>
  <c r="P1946" i="5" a="1"/>
  <c r="P1946" i="5" s="1"/>
  <c r="P1947" i="5" a="1"/>
  <c r="P1947" i="5" s="1"/>
  <c r="P1948" i="5" a="1"/>
  <c r="P1948" i="5"/>
  <c r="P1949" i="5" a="1"/>
  <c r="P1949" i="5"/>
  <c r="P1950" i="5" a="1"/>
  <c r="P1950" i="5" s="1"/>
  <c r="P1951" i="5" a="1"/>
  <c r="P1951" i="5"/>
  <c r="P1952" i="5" a="1"/>
  <c r="P1952" i="5" s="1"/>
  <c r="P1953" i="5" a="1"/>
  <c r="P1953" i="5" s="1"/>
  <c r="P1954" i="5" a="1"/>
  <c r="P1954" i="5" s="1"/>
  <c r="P1955" i="5" a="1"/>
  <c r="P1955" i="5" s="1"/>
  <c r="P1956" i="5" a="1"/>
  <c r="P1956" i="5" s="1"/>
  <c r="P1957" i="5" a="1"/>
  <c r="P1957" i="5"/>
  <c r="P1958" i="5" a="1"/>
  <c r="P1958" i="5" s="1"/>
  <c r="P1959" i="5" a="1"/>
  <c r="P1959" i="5" s="1"/>
  <c r="P1960" i="5" a="1"/>
  <c r="P1960" i="5" s="1"/>
  <c r="P1961" i="5" a="1"/>
  <c r="P1961" i="5" s="1"/>
  <c r="P1962" i="5" a="1"/>
  <c r="P1962" i="5" s="1"/>
  <c r="P1963" i="5" a="1"/>
  <c r="P1963" i="5" s="1"/>
  <c r="P1964" i="5" a="1"/>
  <c r="P1964" i="5" s="1"/>
  <c r="P1965" i="5" a="1"/>
  <c r="P1965" i="5" s="1"/>
  <c r="P1966" i="5" a="1"/>
  <c r="P1966" i="5" s="1"/>
  <c r="P1967" i="5" a="1"/>
  <c r="P1967" i="5"/>
  <c r="P1968" i="5" a="1"/>
  <c r="P1968" i="5" s="1"/>
  <c r="P1969" i="5" a="1"/>
  <c r="P1969" i="5" s="1"/>
  <c r="P1970" i="5" a="1"/>
  <c r="P1970" i="5" s="1"/>
  <c r="P1971" i="5" a="1"/>
  <c r="P1971" i="5" s="1"/>
  <c r="P1972" i="5" a="1"/>
  <c r="P1972" i="5"/>
  <c r="P1973" i="5" a="1"/>
  <c r="P1973" i="5" s="1"/>
  <c r="P1974" i="5" a="1"/>
  <c r="P1974" i="5" s="1"/>
  <c r="P1975" i="5" a="1"/>
  <c r="P1975" i="5"/>
  <c r="P1976" i="5" a="1"/>
  <c r="P1976" i="5" s="1"/>
  <c r="P1977" i="5" a="1"/>
  <c r="P1977" i="5" s="1"/>
  <c r="P1978" i="5" a="1"/>
  <c r="P1978" i="5" s="1"/>
  <c r="P1979" i="5" a="1"/>
  <c r="P1979" i="5" s="1"/>
  <c r="P1980" i="5" a="1"/>
  <c r="P1980" i="5"/>
  <c r="P1981" i="5" a="1"/>
  <c r="P1981" i="5" s="1"/>
  <c r="P1982" i="5" a="1"/>
  <c r="P1982" i="5" s="1"/>
  <c r="P1983" i="5" a="1"/>
  <c r="P1983" i="5"/>
  <c r="P1984" i="5" a="1"/>
  <c r="P1984" i="5" s="1"/>
  <c r="P1985" i="5" a="1"/>
  <c r="P1985" i="5" s="1"/>
  <c r="P1986" i="5" a="1"/>
  <c r="P1986" i="5" s="1"/>
  <c r="P1987" i="5" a="1"/>
  <c r="P1987" i="5" s="1"/>
  <c r="P1988" i="5" a="1"/>
  <c r="P1988" i="5" s="1"/>
  <c r="P1989" i="5" a="1"/>
  <c r="P1989" i="5" s="1"/>
  <c r="P1990" i="5" a="1"/>
  <c r="P1990" i="5" s="1"/>
  <c r="P1991" i="5" a="1"/>
  <c r="P1991" i="5" s="1"/>
  <c r="P1992" i="5" a="1"/>
  <c r="P1992" i="5" s="1"/>
  <c r="P1993" i="5" a="1"/>
  <c r="P1993" i="5" s="1"/>
  <c r="P1994" i="5" a="1"/>
  <c r="P1994" i="5" s="1"/>
  <c r="P1995" i="5" a="1"/>
  <c r="P1995" i="5" s="1"/>
  <c r="P1996" i="5" a="1"/>
  <c r="P1996" i="5" s="1"/>
  <c r="P1997" i="5" a="1"/>
  <c r="P1997" i="5" s="1"/>
  <c r="P1998" i="5" a="1"/>
  <c r="P1998" i="5" s="1"/>
  <c r="P1999" i="5" a="1"/>
  <c r="P1999" i="5"/>
  <c r="P2000" i="5" a="1"/>
  <c r="P2000" i="5" s="1"/>
  <c r="P2001" i="5" a="1"/>
  <c r="P2001" i="5" s="1"/>
  <c r="P2002" i="5" a="1"/>
  <c r="P2002" i="5" s="1"/>
  <c r="P2003" i="5" a="1"/>
  <c r="P2003" i="5" s="1"/>
  <c r="P2004" i="5" a="1"/>
  <c r="P2004" i="5"/>
  <c r="P2005" i="5" a="1"/>
  <c r="P2005" i="5" s="1"/>
  <c r="P2006" i="5" a="1"/>
  <c r="P2006" i="5" s="1"/>
  <c r="P2007" i="5" a="1"/>
  <c r="P2007" i="5"/>
  <c r="P2008" i="5" a="1"/>
  <c r="P2008" i="5" s="1"/>
  <c r="P2009" i="5" a="1"/>
  <c r="P2009" i="5" s="1"/>
  <c r="P2010" i="5" a="1"/>
  <c r="P2010" i="5" s="1"/>
  <c r="P2011" i="5" a="1"/>
  <c r="P2011" i="5" s="1"/>
  <c r="P2012" i="5" a="1"/>
  <c r="P2012" i="5"/>
  <c r="P2013" i="5" a="1"/>
  <c r="P2013" i="5" s="1"/>
  <c r="P2014" i="5" a="1"/>
  <c r="P2014" i="5" s="1"/>
  <c r="P2015" i="5" a="1"/>
  <c r="P2015" i="5"/>
  <c r="P2016" i="5" a="1"/>
  <c r="P2016" i="5" s="1"/>
  <c r="P2017" i="5" a="1"/>
  <c r="P2017" i="5" s="1"/>
  <c r="P2018" i="5" a="1"/>
  <c r="P2018" i="5" s="1"/>
  <c r="P2019" i="5" a="1"/>
  <c r="P2019" i="5" s="1"/>
  <c r="P2020" i="5" a="1"/>
  <c r="P2020" i="5" s="1"/>
  <c r="P2021" i="5" a="1"/>
  <c r="P2021" i="5" s="1"/>
  <c r="P2022" i="5" a="1"/>
  <c r="P2022" i="5" s="1"/>
  <c r="P2023" i="5" a="1"/>
  <c r="P2023" i="5" s="1"/>
  <c r="P2024" i="5" a="1"/>
  <c r="P2024" i="5" s="1"/>
  <c r="P2025" i="5" a="1"/>
  <c r="P2025" i="5" s="1"/>
  <c r="P2026" i="5" a="1"/>
  <c r="P2026" i="5" s="1"/>
  <c r="P2027" i="5" a="1"/>
  <c r="P2027" i="5" s="1"/>
  <c r="P2028" i="5" a="1"/>
  <c r="P2028" i="5" s="1"/>
  <c r="P2029" i="5" a="1"/>
  <c r="P2029" i="5" s="1"/>
  <c r="P2030" i="5" a="1"/>
  <c r="P2030" i="5" s="1"/>
  <c r="P2031" i="5" a="1"/>
  <c r="P2031" i="5"/>
  <c r="P2032" i="5" a="1"/>
  <c r="P2032" i="5" s="1"/>
  <c r="P2033" i="5" a="1"/>
  <c r="P2033" i="5" s="1"/>
  <c r="P2034" i="5" a="1"/>
  <c r="P2034" i="5" s="1"/>
  <c r="P2035" i="5" a="1"/>
  <c r="P2035" i="5" s="1"/>
  <c r="P2036" i="5" a="1"/>
  <c r="P2036" i="5"/>
  <c r="P2037" i="5" a="1"/>
  <c r="P2037" i="5" s="1"/>
  <c r="P2038" i="5" a="1"/>
  <c r="P2038" i="5" s="1"/>
  <c r="P2039" i="5" a="1"/>
  <c r="P2039" i="5"/>
  <c r="P2040" i="5" a="1"/>
  <c r="P2040" i="5" s="1"/>
  <c r="P2041" i="5" a="1"/>
  <c r="P2041" i="5" s="1"/>
  <c r="P2042" i="5" a="1"/>
  <c r="P2042" i="5" s="1"/>
  <c r="P2043" i="5" a="1"/>
  <c r="P2043" i="5" s="1"/>
  <c r="P2044" i="5" a="1"/>
  <c r="P2044" i="5"/>
  <c r="P2045" i="5" a="1"/>
  <c r="P2045" i="5" s="1"/>
  <c r="P2046" i="5" a="1"/>
  <c r="P2046" i="5" s="1"/>
  <c r="P2047" i="5" a="1"/>
  <c r="P2047" i="5"/>
  <c r="P2048" i="5" a="1"/>
  <c r="P2048" i="5" s="1"/>
  <c r="P2049" i="5" a="1"/>
  <c r="P2049" i="5" s="1"/>
  <c r="P2050" i="5" a="1"/>
  <c r="P2050" i="5" s="1"/>
  <c r="P2051" i="5" a="1"/>
  <c r="P2051" i="5" s="1"/>
  <c r="P2052" i="5" a="1"/>
  <c r="P2052" i="5" s="1"/>
  <c r="P2053" i="5" a="1"/>
  <c r="P2053" i="5" s="1"/>
  <c r="P2054" i="5" a="1"/>
  <c r="P2054" i="5" s="1"/>
  <c r="P2055" i="5" a="1"/>
  <c r="P2055" i="5" s="1"/>
  <c r="P2056" i="5" a="1"/>
  <c r="P2056" i="5" s="1"/>
  <c r="P2057" i="5" a="1"/>
  <c r="P2057" i="5" s="1"/>
  <c r="P2058" i="5" a="1"/>
  <c r="P2058" i="5" s="1"/>
  <c r="P2059" i="5" a="1"/>
  <c r="P2059" i="5" s="1"/>
  <c r="P2060" i="5" a="1"/>
  <c r="P2060" i="5" s="1"/>
  <c r="P2061" i="5" a="1"/>
  <c r="P2061" i="5" s="1"/>
  <c r="P2062" i="5" a="1"/>
  <c r="P2062" i="5" s="1"/>
  <c r="P2063" i="5" a="1"/>
  <c r="P2063" i="5"/>
  <c r="P2064" i="5" a="1"/>
  <c r="P2064" i="5" s="1"/>
  <c r="P2065" i="5" a="1"/>
  <c r="P2065" i="5" s="1"/>
  <c r="P2066" i="5" a="1"/>
  <c r="P2066" i="5" s="1"/>
  <c r="P2067" i="5" a="1"/>
  <c r="P2067" i="5" s="1"/>
  <c r="P2068" i="5" a="1"/>
  <c r="P2068" i="5"/>
  <c r="P2069" i="5" a="1"/>
  <c r="P2069" i="5" s="1"/>
  <c r="P2070" i="5" a="1"/>
  <c r="P2070" i="5" s="1"/>
  <c r="P2071" i="5" a="1"/>
  <c r="P2071" i="5"/>
  <c r="P2072" i="5" a="1"/>
  <c r="P2072" i="5" s="1"/>
  <c r="P2073" i="5" a="1"/>
  <c r="P2073" i="5" s="1"/>
  <c r="P2074" i="5" a="1"/>
  <c r="P2074" i="5" s="1"/>
  <c r="P2075" i="5" a="1"/>
  <c r="P2075" i="5" s="1"/>
  <c r="P2076" i="5" a="1"/>
  <c r="P2076" i="5" s="1"/>
  <c r="P2077" i="5" a="1"/>
  <c r="P2077" i="5" s="1"/>
  <c r="P2078" i="5" a="1"/>
  <c r="P2078" i="5" s="1"/>
  <c r="P2079" i="5" a="1"/>
  <c r="P2079" i="5"/>
  <c r="P2080" i="5" a="1"/>
  <c r="P2080" i="5" s="1"/>
  <c r="P2081" i="5" a="1"/>
  <c r="P2081" i="5" s="1"/>
  <c r="P2082" i="5" a="1"/>
  <c r="P2082" i="5" s="1"/>
  <c r="P2083" i="5" a="1"/>
  <c r="P2083" i="5" s="1"/>
  <c r="P2084" i="5" a="1"/>
  <c r="P2084" i="5" s="1"/>
  <c r="P2085" i="5" a="1"/>
  <c r="P2085" i="5" s="1"/>
  <c r="P2086" i="5" a="1"/>
  <c r="P2086" i="5" s="1"/>
  <c r="P2087" i="5" a="1"/>
  <c r="P2087" i="5" s="1"/>
  <c r="P2088" i="5" a="1"/>
  <c r="P2088" i="5" s="1"/>
  <c r="P2089" i="5" a="1"/>
  <c r="P2089" i="5" s="1"/>
  <c r="P2090" i="5" a="1"/>
  <c r="P2090" i="5" s="1"/>
  <c r="P2091" i="5" a="1"/>
  <c r="P2091" i="5" s="1"/>
  <c r="P2092" i="5" a="1"/>
  <c r="P2092" i="5" s="1"/>
  <c r="P2093" i="5" a="1"/>
  <c r="P2093" i="5" s="1"/>
  <c r="P2094" i="5" a="1"/>
  <c r="P2094" i="5" s="1"/>
  <c r="P2095" i="5" a="1"/>
  <c r="P2095" i="5"/>
  <c r="P2096" i="5" a="1"/>
  <c r="P2096" i="5" s="1"/>
  <c r="P2097" i="5" a="1"/>
  <c r="P2097" i="5" s="1"/>
  <c r="P2098" i="5" a="1"/>
  <c r="P2098" i="5" s="1"/>
  <c r="P2099" i="5" a="1"/>
  <c r="P2099" i="5" s="1"/>
  <c r="P2100" i="5" a="1"/>
  <c r="P2100" i="5"/>
  <c r="P2101" i="5" a="1"/>
  <c r="P2101" i="5" s="1"/>
  <c r="P2102" i="5" a="1"/>
  <c r="P2102" i="5" s="1"/>
  <c r="P2103" i="5" a="1"/>
  <c r="P2103" i="5"/>
  <c r="P2104" i="5" a="1"/>
  <c r="P2104" i="5" s="1"/>
  <c r="P2105" i="5" a="1"/>
  <c r="P2105" i="5" s="1"/>
  <c r="P2106" i="5" a="1"/>
  <c r="P2106" i="5" s="1"/>
  <c r="P2107" i="5" a="1"/>
  <c r="P2107" i="5" s="1"/>
  <c r="P2108" i="5" a="1"/>
  <c r="P2108" i="5" s="1"/>
  <c r="P2109" i="5" a="1"/>
  <c r="P2109" i="5" s="1"/>
  <c r="P2110" i="5" a="1"/>
  <c r="P2110" i="5" s="1"/>
  <c r="P2111" i="5" a="1"/>
  <c r="P2111" i="5"/>
  <c r="P2112" i="5" a="1"/>
  <c r="P2112" i="5" s="1"/>
  <c r="P2113" i="5" a="1"/>
  <c r="P2113" i="5" s="1"/>
  <c r="P2114" i="5" a="1"/>
  <c r="P2114" i="5" s="1"/>
  <c r="P2115" i="5" a="1"/>
  <c r="P2115" i="5" s="1"/>
  <c r="P2116" i="5" a="1"/>
  <c r="P2116" i="5" s="1"/>
  <c r="P2117" i="5" a="1"/>
  <c r="P2117" i="5" s="1"/>
  <c r="P2118" i="5" a="1"/>
  <c r="P2118" i="5" s="1"/>
  <c r="P2119" i="5" a="1"/>
  <c r="P2119" i="5" s="1"/>
  <c r="P2120" i="5" a="1"/>
  <c r="P2120" i="5" s="1"/>
  <c r="P2121" i="5" a="1"/>
  <c r="P2121" i="5" s="1"/>
  <c r="P2122" i="5" a="1"/>
  <c r="P2122" i="5" s="1"/>
  <c r="P2123" i="5" a="1"/>
  <c r="P2123" i="5" s="1"/>
  <c r="P2124" i="5" a="1"/>
  <c r="P2124" i="5" s="1"/>
  <c r="P2125" i="5" a="1"/>
  <c r="P2125" i="5" s="1"/>
  <c r="P2126" i="5" a="1"/>
  <c r="P2126" i="5" s="1"/>
  <c r="P2127" i="5" a="1"/>
  <c r="P2127" i="5"/>
  <c r="P2128" i="5" a="1"/>
  <c r="P2128" i="5" s="1"/>
  <c r="P2129" i="5" a="1"/>
  <c r="P2129" i="5" s="1"/>
  <c r="P2130" i="5" a="1"/>
  <c r="P2130" i="5" s="1"/>
  <c r="P2131" i="5" a="1"/>
  <c r="P2131" i="5" s="1"/>
  <c r="P2132" i="5" a="1"/>
  <c r="P2132" i="5"/>
  <c r="P2133" i="5" a="1"/>
  <c r="P2133" i="5" s="1"/>
  <c r="P2134" i="5" a="1"/>
  <c r="P2134" i="5" s="1"/>
  <c r="P2135" i="5" a="1"/>
  <c r="P2135" i="5"/>
  <c r="P2136" i="5" a="1"/>
  <c r="P2136" i="5" s="1"/>
  <c r="P2137" i="5" a="1"/>
  <c r="P2137" i="5" s="1"/>
  <c r="P2138" i="5" a="1"/>
  <c r="P2138" i="5" s="1"/>
  <c r="P2139" i="5" a="1"/>
  <c r="P2139" i="5" s="1"/>
  <c r="P2140" i="5" a="1"/>
  <c r="P2140" i="5" s="1"/>
  <c r="P2141" i="5" a="1"/>
  <c r="P2141" i="5" s="1"/>
  <c r="P2142" i="5" a="1"/>
  <c r="P2142" i="5" s="1"/>
  <c r="P2143" i="5" a="1"/>
  <c r="P2143" i="5"/>
  <c r="P2144" i="5" a="1"/>
  <c r="P2144" i="5" s="1"/>
  <c r="P2145" i="5" a="1"/>
  <c r="P2145" i="5" s="1"/>
  <c r="P2146" i="5" a="1"/>
  <c r="P2146" i="5" s="1"/>
  <c r="P2147" i="5" a="1"/>
  <c r="P2147" i="5" s="1"/>
  <c r="P2148" i="5" a="1"/>
  <c r="P2148" i="5" s="1"/>
  <c r="P2149" i="5" a="1"/>
  <c r="P2149" i="5" s="1"/>
  <c r="P2150" i="5" a="1"/>
  <c r="P2150" i="5" s="1"/>
  <c r="P2151" i="5" a="1"/>
  <c r="P2151" i="5" s="1"/>
  <c r="P2152" i="5" a="1"/>
  <c r="P2152" i="5" s="1"/>
  <c r="P2153" i="5" a="1"/>
  <c r="P2153" i="5" s="1"/>
  <c r="P2154" i="5" a="1"/>
  <c r="P2154" i="5" s="1"/>
  <c r="P2155" i="5" a="1"/>
  <c r="P2155" i="5" s="1"/>
  <c r="P2156" i="5" a="1"/>
  <c r="P2156" i="5" s="1"/>
  <c r="P2157" i="5" a="1"/>
  <c r="P2157" i="5" s="1"/>
  <c r="P2158" i="5" a="1"/>
  <c r="P2158" i="5" s="1"/>
  <c r="P2159" i="5" a="1"/>
  <c r="P2159" i="5"/>
  <c r="P2160" i="5" a="1"/>
  <c r="P2160" i="5" s="1"/>
  <c r="P2161" i="5" a="1"/>
  <c r="P2161" i="5" s="1"/>
  <c r="P2162" i="5" a="1"/>
  <c r="P2162" i="5" s="1"/>
  <c r="P2163" i="5" a="1"/>
  <c r="P2163" i="5" s="1"/>
  <c r="P2164" i="5" a="1"/>
  <c r="P2164" i="5"/>
  <c r="P2165" i="5" a="1"/>
  <c r="P2165" i="5" s="1"/>
  <c r="P2166" i="5" a="1"/>
  <c r="P2166" i="5" s="1"/>
  <c r="P2167" i="5" a="1"/>
  <c r="P2167" i="5"/>
  <c r="P2168" i="5" a="1"/>
  <c r="P2168" i="5" s="1"/>
  <c r="P2169" i="5" a="1"/>
  <c r="P2169" i="5" s="1"/>
  <c r="P2170" i="5" a="1"/>
  <c r="P2170" i="5" s="1"/>
  <c r="P2171" i="5" a="1"/>
  <c r="P2171" i="5" s="1"/>
  <c r="P2172" i="5" a="1"/>
  <c r="P2172" i="5" s="1"/>
  <c r="P2173" i="5" a="1"/>
  <c r="P2173" i="5" s="1"/>
  <c r="P2174" i="5" a="1"/>
  <c r="P2174" i="5" s="1"/>
  <c r="P2175" i="5" a="1"/>
  <c r="P2175" i="5"/>
  <c r="P2176" i="5" a="1"/>
  <c r="P2176" i="5" s="1"/>
  <c r="P2177" i="5" a="1"/>
  <c r="P2177" i="5" s="1"/>
  <c r="P2178" i="5" a="1"/>
  <c r="P2178" i="5" s="1"/>
  <c r="P2179" i="5" a="1"/>
  <c r="P2179" i="5" s="1"/>
  <c r="P2180" i="5" a="1"/>
  <c r="P2180" i="5" s="1"/>
  <c r="P2181" i="5" a="1"/>
  <c r="P2181" i="5" s="1"/>
  <c r="P2182" i="5" a="1"/>
  <c r="P2182" i="5" s="1"/>
  <c r="P2183" i="5" a="1"/>
  <c r="P2183" i="5" s="1"/>
  <c r="P2184" i="5" a="1"/>
  <c r="P2184" i="5" s="1"/>
  <c r="P2185" i="5" a="1"/>
  <c r="P2185" i="5" s="1"/>
  <c r="P2186" i="5" a="1"/>
  <c r="P2186" i="5" s="1"/>
  <c r="P2187" i="5" a="1"/>
  <c r="P2187" i="5" s="1"/>
  <c r="P2188" i="5" a="1"/>
  <c r="P2188" i="5" s="1"/>
  <c r="P2189" i="5" a="1"/>
  <c r="P2189" i="5" s="1"/>
  <c r="P2190" i="5" a="1"/>
  <c r="P2190" i="5" s="1"/>
  <c r="P2191" i="5" a="1"/>
  <c r="P2191" i="5"/>
  <c r="P2192" i="5" a="1"/>
  <c r="P2192" i="5" s="1"/>
  <c r="P2193" i="5" a="1"/>
  <c r="P2193" i="5" s="1"/>
  <c r="P2194" i="5" a="1"/>
  <c r="P2194" i="5" s="1"/>
  <c r="P2195" i="5" a="1"/>
  <c r="P2195" i="5" s="1"/>
  <c r="P2196" i="5" a="1"/>
  <c r="P2196" i="5"/>
  <c r="P2197" i="5" a="1"/>
  <c r="P2197" i="5" s="1"/>
  <c r="P2198" i="5" a="1"/>
  <c r="P2198" i="5" s="1"/>
  <c r="P2199" i="5" a="1"/>
  <c r="P2199" i="5"/>
  <c r="P2200" i="5" a="1"/>
  <c r="P2200" i="5" s="1"/>
  <c r="P2201" i="5" a="1"/>
  <c r="P2201" i="5" s="1"/>
  <c r="P2202" i="5" a="1"/>
  <c r="P2202" i="5" s="1"/>
  <c r="P2203" i="5" a="1"/>
  <c r="P2203" i="5" s="1"/>
  <c r="P2204" i="5" a="1"/>
  <c r="P2204" i="5" s="1"/>
  <c r="P2205" i="5" a="1"/>
  <c r="P2205" i="5" s="1"/>
  <c r="P2206" i="5" a="1"/>
  <c r="P2206" i="5" s="1"/>
  <c r="P2207" i="5" a="1"/>
  <c r="P2207" i="5" s="1"/>
  <c r="P2208" i="5" a="1"/>
  <c r="P2208" i="5" s="1"/>
  <c r="P2209" i="5" a="1"/>
  <c r="P2209" i="5" s="1"/>
  <c r="P2210" i="5" a="1"/>
  <c r="P2210" i="5" s="1"/>
  <c r="P2211" i="5" a="1"/>
  <c r="P2211" i="5" s="1"/>
  <c r="P2212" i="5" a="1"/>
  <c r="P2212" i="5" s="1"/>
  <c r="P2213" i="5" a="1"/>
  <c r="P2213" i="5" s="1"/>
  <c r="P2214" i="5" a="1"/>
  <c r="P2214" i="5" s="1"/>
  <c r="P2215" i="5" a="1"/>
  <c r="P2215" i="5" s="1"/>
  <c r="P2216" i="5" a="1"/>
  <c r="P2216" i="5" s="1"/>
  <c r="P2217" i="5" a="1"/>
  <c r="P2217" i="5" s="1"/>
  <c r="P2218" i="5" a="1"/>
  <c r="P2218" i="5" s="1"/>
  <c r="P2219" i="5" a="1"/>
  <c r="P2219" i="5" s="1"/>
  <c r="P2220" i="5" a="1"/>
  <c r="P2220" i="5" s="1"/>
  <c r="P2221" i="5" a="1"/>
  <c r="P2221" i="5" s="1"/>
  <c r="P2222" i="5" a="1"/>
  <c r="P2222" i="5" s="1"/>
  <c r="P2223" i="5" a="1"/>
  <c r="P2223" i="5"/>
  <c r="P2224" i="5" a="1"/>
  <c r="P2224" i="5" s="1"/>
  <c r="P2225" i="5" a="1"/>
  <c r="P2225" i="5" s="1"/>
  <c r="P2226" i="5" a="1"/>
  <c r="P2226" i="5" s="1"/>
  <c r="P2227" i="5" a="1"/>
  <c r="P2227" i="5" s="1"/>
  <c r="P2228" i="5" a="1"/>
  <c r="P2228" i="5"/>
  <c r="P2229" i="5" a="1"/>
  <c r="P2229" i="5" s="1"/>
  <c r="P2230" i="5" a="1"/>
  <c r="P2230" i="5" s="1"/>
  <c r="P2231" i="5" a="1"/>
  <c r="P2231" i="5"/>
  <c r="P2232" i="5" a="1"/>
  <c r="P2232" i="5"/>
  <c r="P2233" i="5" a="1"/>
  <c r="P2233" i="5" s="1"/>
  <c r="P2234" i="5" a="1"/>
  <c r="P2234" i="5" s="1"/>
  <c r="P2235" i="5" a="1"/>
  <c r="P2235" i="5"/>
  <c r="P2236" i="5" a="1"/>
  <c r="P2236" i="5" s="1"/>
  <c r="P2237" i="5" a="1"/>
  <c r="P2237" i="5"/>
  <c r="P2238" i="5" a="1"/>
  <c r="P2238" i="5" s="1"/>
  <c r="P2239" i="5" a="1"/>
  <c r="P2239" i="5" s="1"/>
  <c r="P2240" i="5" a="1"/>
  <c r="P2240" i="5" s="1"/>
  <c r="P2241" i="5" a="1"/>
  <c r="P2241" i="5" s="1"/>
  <c r="P2242" i="5" a="1"/>
  <c r="P2242" i="5" s="1"/>
  <c r="P2243" i="5" a="1"/>
  <c r="P2243" i="5" s="1"/>
  <c r="P2244" i="5" a="1"/>
  <c r="P2244" i="5" s="1"/>
  <c r="P2245" i="5" a="1"/>
  <c r="P2245" i="5" s="1"/>
  <c r="P2246" i="5" a="1"/>
  <c r="P2246" i="5" s="1"/>
  <c r="P2247" i="5" a="1"/>
  <c r="P2247" i="5"/>
  <c r="P2248" i="5" a="1"/>
  <c r="P2248" i="5" s="1"/>
  <c r="P2249" i="5" a="1"/>
  <c r="P2249" i="5" s="1"/>
  <c r="P2250" i="5" a="1"/>
  <c r="P2250" i="5" s="1"/>
  <c r="P2251" i="5" a="1"/>
  <c r="P2251" i="5"/>
  <c r="P2252" i="5" a="1"/>
  <c r="P2252" i="5"/>
  <c r="P2253" i="5" a="1"/>
  <c r="P2253" i="5"/>
  <c r="P2254" i="5" a="1"/>
  <c r="P2254" i="5" s="1"/>
  <c r="P2255" i="5" a="1"/>
  <c r="P2255" i="5" s="1"/>
  <c r="P2256" i="5" a="1"/>
  <c r="P2256" i="5" s="1"/>
  <c r="P2257" i="5" a="1"/>
  <c r="P2257" i="5" s="1"/>
  <c r="P2258" i="5" a="1"/>
  <c r="P2258" i="5" s="1"/>
  <c r="P2259" i="5" a="1"/>
  <c r="P2259" i="5" s="1"/>
  <c r="P2260" i="5" a="1"/>
  <c r="P2260" i="5" s="1"/>
  <c r="P2261" i="5" a="1"/>
  <c r="P2261" i="5" s="1"/>
  <c r="P2262" i="5" a="1"/>
  <c r="P2262" i="5" s="1"/>
  <c r="P2263" i="5" a="1"/>
  <c r="P2263" i="5"/>
  <c r="P2264" i="5" a="1"/>
  <c r="P2264" i="5"/>
  <c r="P2265" i="5" a="1"/>
  <c r="P2265" i="5" s="1"/>
  <c r="P2266" i="5" a="1"/>
  <c r="P2266" i="5" s="1"/>
  <c r="P2267" i="5" a="1"/>
  <c r="P2267" i="5"/>
  <c r="P2268" i="5" a="1"/>
  <c r="P2268" i="5" s="1"/>
  <c r="P2269" i="5" a="1"/>
  <c r="P2269" i="5"/>
  <c r="P2270" i="5" a="1"/>
  <c r="P2270" i="5" s="1"/>
  <c r="P2271" i="5" a="1"/>
  <c r="P2271" i="5" s="1"/>
  <c r="P2272" i="5" a="1"/>
  <c r="P2272" i="5" s="1"/>
  <c r="P2273" i="5" a="1"/>
  <c r="P2273" i="5" s="1"/>
  <c r="P2274" i="5" a="1"/>
  <c r="P2274" i="5" s="1"/>
  <c r="P2275" i="5" a="1"/>
  <c r="P2275" i="5" s="1"/>
  <c r="P2276" i="5" a="1"/>
  <c r="P2276" i="5" s="1"/>
  <c r="P2277" i="5" a="1"/>
  <c r="P2277" i="5"/>
  <c r="P2278" i="5" a="1"/>
  <c r="P2278" i="5" s="1"/>
  <c r="P2279" i="5" a="1"/>
  <c r="P2279" i="5"/>
  <c r="P2280" i="5" a="1"/>
  <c r="P2280" i="5"/>
  <c r="P2281" i="5" a="1"/>
  <c r="P2281" i="5" s="1"/>
  <c r="P2282" i="5" a="1"/>
  <c r="P2282" i="5" s="1"/>
  <c r="P2283" i="5" a="1"/>
  <c r="P2283" i="5"/>
  <c r="P2284" i="5" a="1"/>
  <c r="P2284" i="5"/>
  <c r="P2285" i="5" a="1"/>
  <c r="P2285" i="5"/>
  <c r="P2286" i="5" a="1"/>
  <c r="P2286" i="5" s="1"/>
  <c r="P2287" i="5" a="1"/>
  <c r="P2287" i="5"/>
  <c r="P2288" i="5" a="1"/>
  <c r="P2288" i="5" s="1"/>
  <c r="P2289" i="5" a="1"/>
  <c r="P2289" i="5" s="1"/>
  <c r="P2290" i="5" a="1"/>
  <c r="P2290" i="5" s="1"/>
  <c r="P2291" i="5" a="1"/>
  <c r="P2291" i="5" s="1"/>
  <c r="P2292" i="5" a="1"/>
  <c r="P2292" i="5" s="1"/>
  <c r="P2293" i="5" a="1"/>
  <c r="P2293" i="5" s="1"/>
  <c r="P2294" i="5" a="1"/>
  <c r="P2294" i="5" s="1"/>
  <c r="P2295" i="5" a="1"/>
  <c r="P2295" i="5"/>
  <c r="P2296" i="5" a="1"/>
  <c r="P2296" i="5"/>
  <c r="P2297" i="5" a="1"/>
  <c r="P2297" i="5" s="1"/>
  <c r="P2298" i="5" a="1"/>
  <c r="P2298" i="5" s="1"/>
  <c r="P2299" i="5" a="1"/>
  <c r="P2299" i="5"/>
  <c r="P2300" i="5" a="1"/>
  <c r="P2300" i="5"/>
  <c r="P2301" i="5" a="1"/>
  <c r="P2301" i="5"/>
  <c r="P2302" i="5" a="1"/>
  <c r="P2302" i="5" s="1"/>
  <c r="P2303" i="5" a="1"/>
  <c r="P2303" i="5" s="1"/>
  <c r="P2304" i="5" a="1"/>
  <c r="P2304" i="5" s="1"/>
  <c r="P2305" i="5" a="1"/>
  <c r="P2305" i="5" s="1"/>
  <c r="P2306" i="5" a="1"/>
  <c r="P2306" i="5" s="1"/>
  <c r="P2307" i="5" a="1"/>
  <c r="P2307" i="5"/>
  <c r="P2308" i="5" a="1"/>
  <c r="P2308" i="5" s="1"/>
  <c r="P2309" i="5" a="1"/>
  <c r="P2309" i="5" s="1"/>
  <c r="P2310" i="5" a="1"/>
  <c r="P2310" i="5" s="1"/>
  <c r="P2311" i="5" a="1"/>
  <c r="P2311" i="5"/>
  <c r="P2312" i="5" a="1"/>
  <c r="P2312" i="5"/>
  <c r="P2313" i="5" a="1"/>
  <c r="P2313" i="5" s="1"/>
  <c r="P2314" i="5" a="1"/>
  <c r="P2314" i="5" s="1"/>
  <c r="P2315" i="5" a="1"/>
  <c r="P2315" i="5"/>
  <c r="P2316" i="5" a="1"/>
  <c r="P2316" i="5"/>
  <c r="P2317" i="5" a="1"/>
  <c r="P2317" i="5" s="1"/>
  <c r="P2318" i="5" a="1"/>
  <c r="P2318" i="5" s="1"/>
  <c r="P2319" i="5" a="1"/>
  <c r="P2319" i="5" s="1"/>
  <c r="P2320" i="5" a="1"/>
  <c r="P2320" i="5" s="1"/>
  <c r="P2321" i="5" a="1"/>
  <c r="P2321" i="5" s="1"/>
  <c r="P2322" i="5" a="1"/>
  <c r="P2322" i="5" s="1"/>
  <c r="P2323" i="5" a="1"/>
  <c r="P2323" i="5" s="1"/>
  <c r="P2324" i="5" a="1"/>
  <c r="P2324" i="5" s="1"/>
  <c r="P2325" i="5" a="1"/>
  <c r="P2325" i="5" s="1"/>
  <c r="P2326" i="5" a="1"/>
  <c r="P2326" i="5" s="1"/>
  <c r="P2327" i="5" a="1"/>
  <c r="P2327" i="5" s="1"/>
  <c r="P2328" i="5" a="1"/>
  <c r="P2328" i="5"/>
  <c r="P2329" i="5" a="1"/>
  <c r="P2329" i="5" s="1"/>
  <c r="P2330" i="5" a="1"/>
  <c r="P2330" i="5" s="1"/>
  <c r="P2331" i="5" a="1"/>
  <c r="P2331" i="5"/>
  <c r="P2332" i="5" a="1"/>
  <c r="P2332" i="5"/>
  <c r="P2333" i="5" a="1"/>
  <c r="P2333" i="5"/>
  <c r="P2334" i="5" a="1"/>
  <c r="P2334" i="5" s="1"/>
  <c r="P2335" i="5" a="1"/>
  <c r="P2335" i="5" s="1"/>
  <c r="P2336" i="5" a="1"/>
  <c r="P2336" i="5"/>
  <c r="O2" i="5" a="1"/>
  <c r="O2" i="5" s="1"/>
  <c r="O3" i="5" a="1"/>
  <c r="O3" i="5" s="1"/>
  <c r="O4" i="5" a="1"/>
  <c r="O4" i="5" s="1"/>
  <c r="O5" i="5" a="1"/>
  <c r="O5" i="5" s="1"/>
  <c r="O6" i="5" a="1"/>
  <c r="O6" i="5" s="1"/>
  <c r="O7" i="5" a="1"/>
  <c r="O7" i="5" s="1"/>
  <c r="O8" i="5" a="1"/>
  <c r="O8" i="5"/>
  <c r="O9" i="5" a="1"/>
  <c r="O9" i="5" s="1"/>
  <c r="O10" i="5" a="1"/>
  <c r="O10" i="5" s="1"/>
  <c r="O11" i="5" a="1"/>
  <c r="O11" i="5" s="1"/>
  <c r="O12" i="5" a="1"/>
  <c r="O12" i="5" s="1"/>
  <c r="O13" i="5" a="1"/>
  <c r="O13" i="5" s="1"/>
  <c r="O14" i="5" a="1"/>
  <c r="O14" i="5" s="1"/>
  <c r="O15" i="5" a="1"/>
  <c r="O15" i="5" s="1"/>
  <c r="O16" i="5" a="1"/>
  <c r="O16" i="5" s="1"/>
  <c r="O17" i="5" a="1"/>
  <c r="O17" i="5" s="1"/>
  <c r="O18" i="5" a="1"/>
  <c r="O18" i="5" s="1"/>
  <c r="O19" i="5" a="1"/>
  <c r="O19" i="5" s="1"/>
  <c r="O20" i="5" a="1"/>
  <c r="O20" i="5" s="1"/>
  <c r="O21" i="5" a="1"/>
  <c r="O21" i="5" s="1"/>
  <c r="O22" i="5" a="1"/>
  <c r="O22" i="5" s="1"/>
  <c r="O23" i="5" a="1"/>
  <c r="O23" i="5" s="1"/>
  <c r="O24" i="5" a="1"/>
  <c r="O24" i="5" s="1"/>
  <c r="O25" i="5" a="1"/>
  <c r="O25" i="5"/>
  <c r="O26" i="5" a="1"/>
  <c r="O26" i="5" s="1"/>
  <c r="O27" i="5" a="1"/>
  <c r="O27" i="5" s="1"/>
  <c r="O28" i="5" a="1"/>
  <c r="O28" i="5" s="1"/>
  <c r="O29" i="5" a="1"/>
  <c r="O29" i="5" s="1"/>
  <c r="O30" i="5" a="1"/>
  <c r="O30" i="5" s="1"/>
  <c r="O31" i="5" a="1"/>
  <c r="O31" i="5" s="1"/>
  <c r="O32" i="5" a="1"/>
  <c r="O32" i="5" s="1"/>
  <c r="O33" i="5" a="1"/>
  <c r="O33" i="5" s="1"/>
  <c r="O34" i="5" a="1"/>
  <c r="O34" i="5" s="1"/>
  <c r="O35" i="5" a="1"/>
  <c r="O35" i="5" s="1"/>
  <c r="O36" i="5" a="1"/>
  <c r="O36" i="5" s="1"/>
  <c r="O37" i="5" a="1"/>
  <c r="O37" i="5" s="1"/>
  <c r="O38" i="5" a="1"/>
  <c r="O38" i="5" s="1"/>
  <c r="O39" i="5" a="1"/>
  <c r="O39" i="5" s="1"/>
  <c r="O40" i="5" a="1"/>
  <c r="O40" i="5"/>
  <c r="O41" i="5" a="1"/>
  <c r="O41" i="5" s="1"/>
  <c r="O42" i="5" a="1"/>
  <c r="O42" i="5" s="1"/>
  <c r="O43" i="5" a="1"/>
  <c r="O43" i="5" s="1"/>
  <c r="O44" i="5" a="1"/>
  <c r="O44" i="5" s="1"/>
  <c r="O45" i="5" a="1"/>
  <c r="O45" i="5" s="1"/>
  <c r="O46" i="5" a="1"/>
  <c r="O46" i="5" s="1"/>
  <c r="O47" i="5" a="1"/>
  <c r="O47" i="5" s="1"/>
  <c r="O48" i="5" a="1"/>
  <c r="O48" i="5" s="1"/>
  <c r="O49" i="5" a="1"/>
  <c r="O49" i="5" s="1"/>
  <c r="O50" i="5" a="1"/>
  <c r="O50" i="5" s="1"/>
  <c r="O51" i="5" a="1"/>
  <c r="O51" i="5" s="1"/>
  <c r="O52" i="5" a="1"/>
  <c r="O52" i="5" s="1"/>
  <c r="O53" i="5" a="1"/>
  <c r="O53" i="5" s="1"/>
  <c r="O54" i="5" a="1"/>
  <c r="O54" i="5" s="1"/>
  <c r="O55" i="5" a="1"/>
  <c r="O55" i="5" s="1"/>
  <c r="O56" i="5" a="1"/>
  <c r="O56" i="5" s="1"/>
  <c r="O57" i="5" a="1"/>
  <c r="O57" i="5" s="1"/>
  <c r="O58" i="5" a="1"/>
  <c r="O58" i="5" s="1"/>
  <c r="O59" i="5" a="1"/>
  <c r="O59" i="5" s="1"/>
  <c r="O60" i="5" a="1"/>
  <c r="O60" i="5" s="1"/>
  <c r="O61" i="5" a="1"/>
  <c r="O61" i="5" s="1"/>
  <c r="O62" i="5" a="1"/>
  <c r="O62" i="5" s="1"/>
  <c r="O63" i="5" a="1"/>
  <c r="O63" i="5" s="1"/>
  <c r="O64" i="5" a="1"/>
  <c r="O64" i="5"/>
  <c r="O65" i="5" a="1"/>
  <c r="O65" i="5"/>
  <c r="O66" i="5" a="1"/>
  <c r="O66" i="5" s="1"/>
  <c r="O67" i="5" a="1"/>
  <c r="O67" i="5" s="1"/>
  <c r="O68" i="5" a="1"/>
  <c r="O68" i="5" s="1"/>
  <c r="O69" i="5" a="1"/>
  <c r="O69" i="5" s="1"/>
  <c r="O70" i="5" a="1"/>
  <c r="O70" i="5" s="1"/>
  <c r="O71" i="5" a="1"/>
  <c r="O71" i="5" s="1"/>
  <c r="O72" i="5" a="1"/>
  <c r="O72" i="5" s="1"/>
  <c r="O73" i="5" a="1"/>
  <c r="O73" i="5" s="1"/>
  <c r="O74" i="5" a="1"/>
  <c r="O74" i="5" s="1"/>
  <c r="O75" i="5" a="1"/>
  <c r="O75" i="5" s="1"/>
  <c r="O76" i="5" a="1"/>
  <c r="O76" i="5" s="1"/>
  <c r="O77" i="5" a="1"/>
  <c r="O77" i="5" s="1"/>
  <c r="O78" i="5" a="1"/>
  <c r="O78" i="5" s="1"/>
  <c r="O79" i="5" a="1"/>
  <c r="O79" i="5" s="1"/>
  <c r="O80" i="5" a="1"/>
  <c r="O80" i="5" s="1"/>
  <c r="O81" i="5" a="1"/>
  <c r="O81" i="5" s="1"/>
  <c r="O82" i="5" a="1"/>
  <c r="O82" i="5" s="1"/>
  <c r="O83" i="5" a="1"/>
  <c r="O83" i="5" s="1"/>
  <c r="O84" i="5" a="1"/>
  <c r="O84" i="5" s="1"/>
  <c r="O85" i="5" a="1"/>
  <c r="O85" i="5" s="1"/>
  <c r="O86" i="5" a="1"/>
  <c r="O86" i="5" s="1"/>
  <c r="O87" i="5" a="1"/>
  <c r="O87" i="5" s="1"/>
  <c r="O88" i="5" a="1"/>
  <c r="O88" i="5" s="1"/>
  <c r="O89" i="5" a="1"/>
  <c r="O89" i="5" s="1"/>
  <c r="O90" i="5" a="1"/>
  <c r="O90" i="5" s="1"/>
  <c r="O91" i="5" a="1"/>
  <c r="O91" i="5" s="1"/>
  <c r="O92" i="5" a="1"/>
  <c r="O92" i="5" s="1"/>
  <c r="O93" i="5" a="1"/>
  <c r="O93" i="5" s="1"/>
  <c r="O94" i="5" a="1"/>
  <c r="O94" i="5" s="1"/>
  <c r="O95" i="5" a="1"/>
  <c r="O95" i="5" s="1"/>
  <c r="O96" i="5" a="1"/>
  <c r="O96" i="5" s="1"/>
  <c r="O97" i="5" a="1"/>
  <c r="O97" i="5" s="1"/>
  <c r="O98" i="5" a="1"/>
  <c r="O98" i="5" s="1"/>
  <c r="O99" i="5" a="1"/>
  <c r="O99" i="5" s="1"/>
  <c r="O100" i="5" a="1"/>
  <c r="O100" i="5" s="1"/>
  <c r="O101" i="5" a="1"/>
  <c r="O101" i="5" s="1"/>
  <c r="O102" i="5" a="1"/>
  <c r="O102" i="5" s="1"/>
  <c r="O103" i="5" a="1"/>
  <c r="O103" i="5" s="1"/>
  <c r="O104" i="5" a="1"/>
  <c r="O104" i="5"/>
  <c r="O105" i="5" a="1"/>
  <c r="O105" i="5" s="1"/>
  <c r="O106" i="5" a="1"/>
  <c r="O106" i="5" s="1"/>
  <c r="O107" i="5" a="1"/>
  <c r="O107" i="5" s="1"/>
  <c r="O108" i="5" a="1"/>
  <c r="O108" i="5" s="1"/>
  <c r="O109" i="5" a="1"/>
  <c r="O109" i="5" s="1"/>
  <c r="O110" i="5" a="1"/>
  <c r="O110" i="5" s="1"/>
  <c r="O111" i="5" a="1"/>
  <c r="O111" i="5" s="1"/>
  <c r="O112" i="5" a="1"/>
  <c r="O112" i="5" s="1"/>
  <c r="O113" i="5" a="1"/>
  <c r="O113" i="5" s="1"/>
  <c r="O114" i="5" a="1"/>
  <c r="O114" i="5" s="1"/>
  <c r="O115" i="5" a="1"/>
  <c r="O115" i="5" s="1"/>
  <c r="O116" i="5" a="1"/>
  <c r="O116" i="5" s="1"/>
  <c r="O117" i="5" a="1"/>
  <c r="O117" i="5" s="1"/>
  <c r="O118" i="5" a="1"/>
  <c r="O118" i="5" s="1"/>
  <c r="O119" i="5" a="1"/>
  <c r="O119" i="5" s="1"/>
  <c r="O120" i="5" a="1"/>
  <c r="O120" i="5" s="1"/>
  <c r="O121" i="5" a="1"/>
  <c r="O121" i="5" s="1"/>
  <c r="O122" i="5" a="1"/>
  <c r="O122" i="5" s="1"/>
  <c r="O123" i="5" a="1"/>
  <c r="O123" i="5" s="1"/>
  <c r="O124" i="5" a="1"/>
  <c r="O124" i="5" s="1"/>
  <c r="O125" i="5" a="1"/>
  <c r="O125" i="5" s="1"/>
  <c r="O126" i="5" a="1"/>
  <c r="O126" i="5" s="1"/>
  <c r="O127" i="5" a="1"/>
  <c r="O127" i="5" s="1"/>
  <c r="O128" i="5" a="1"/>
  <c r="O128" i="5" s="1"/>
  <c r="O129" i="5" a="1"/>
  <c r="O129" i="5"/>
  <c r="O130" i="5" a="1"/>
  <c r="O130" i="5" s="1"/>
  <c r="O131" i="5" a="1"/>
  <c r="O131" i="5" s="1"/>
  <c r="O132" i="5" a="1"/>
  <c r="O132" i="5" s="1"/>
  <c r="O133" i="5" a="1"/>
  <c r="O133" i="5" s="1"/>
  <c r="O134" i="5" a="1"/>
  <c r="O134" i="5" s="1"/>
  <c r="O135" i="5" a="1"/>
  <c r="O135" i="5" s="1"/>
  <c r="O136" i="5" a="1"/>
  <c r="O136" i="5" s="1"/>
  <c r="O137" i="5" a="1"/>
  <c r="O137" i="5" s="1"/>
  <c r="O138" i="5" a="1"/>
  <c r="O138" i="5" s="1"/>
  <c r="O139" i="5" a="1"/>
  <c r="O139" i="5" s="1"/>
  <c r="O140" i="5" a="1"/>
  <c r="O140" i="5" s="1"/>
  <c r="O141" i="5" a="1"/>
  <c r="O141" i="5" s="1"/>
  <c r="O142" i="5" a="1"/>
  <c r="O142" i="5" s="1"/>
  <c r="O143" i="5" a="1"/>
  <c r="O143" i="5" s="1"/>
  <c r="O144" i="5" a="1"/>
  <c r="O144" i="5" s="1"/>
  <c r="O145" i="5" a="1"/>
  <c r="O145" i="5" s="1"/>
  <c r="O146" i="5" a="1"/>
  <c r="O146" i="5" s="1"/>
  <c r="O147" i="5" a="1"/>
  <c r="O147" i="5" s="1"/>
  <c r="O148" i="5" a="1"/>
  <c r="O148" i="5" s="1"/>
  <c r="O149" i="5" a="1"/>
  <c r="O149" i="5" s="1"/>
  <c r="O150" i="5" a="1"/>
  <c r="O150" i="5" s="1"/>
  <c r="O151" i="5" a="1"/>
  <c r="O151" i="5" s="1"/>
  <c r="O152" i="5" a="1"/>
  <c r="O152" i="5" s="1"/>
  <c r="O153" i="5" a="1"/>
  <c r="O153" i="5" s="1"/>
  <c r="O154" i="5" a="1"/>
  <c r="O154" i="5" s="1"/>
  <c r="O155" i="5" a="1"/>
  <c r="O155" i="5" s="1"/>
  <c r="O156" i="5" a="1"/>
  <c r="O156" i="5" s="1"/>
  <c r="O157" i="5" a="1"/>
  <c r="O157" i="5" s="1"/>
  <c r="O158" i="5" a="1"/>
  <c r="O158" i="5" s="1"/>
  <c r="O159" i="5" a="1"/>
  <c r="O159" i="5" s="1"/>
  <c r="O160" i="5" a="1"/>
  <c r="O160" i="5" s="1"/>
  <c r="O161" i="5" a="1"/>
  <c r="O161" i="5" s="1"/>
  <c r="O162" i="5" a="1"/>
  <c r="O162" i="5" s="1"/>
  <c r="O163" i="5" a="1"/>
  <c r="O163" i="5" s="1"/>
  <c r="O164" i="5" a="1"/>
  <c r="O164" i="5" s="1"/>
  <c r="O165" i="5" a="1"/>
  <c r="O165" i="5" s="1"/>
  <c r="O166" i="5" a="1"/>
  <c r="O166" i="5" s="1"/>
  <c r="O167" i="5" a="1"/>
  <c r="O167" i="5" s="1"/>
  <c r="O168" i="5" a="1"/>
  <c r="O168" i="5"/>
  <c r="O169" i="5" a="1"/>
  <c r="O169" i="5" s="1"/>
  <c r="O170" i="5" a="1"/>
  <c r="O170" i="5" s="1"/>
  <c r="O171" i="5" a="1"/>
  <c r="O171" i="5" s="1"/>
  <c r="O172" i="5" a="1"/>
  <c r="O172" i="5" s="1"/>
  <c r="O173" i="5" a="1"/>
  <c r="O173" i="5" s="1"/>
  <c r="O174" i="5" a="1"/>
  <c r="O174" i="5" s="1"/>
  <c r="O175" i="5" a="1"/>
  <c r="O175" i="5" s="1"/>
  <c r="O176" i="5" a="1"/>
  <c r="O176" i="5" s="1"/>
  <c r="O177" i="5" a="1"/>
  <c r="O177" i="5" s="1"/>
  <c r="O178" i="5" a="1"/>
  <c r="O178" i="5" s="1"/>
  <c r="O179" i="5" a="1"/>
  <c r="O179" i="5" s="1"/>
  <c r="O180" i="5" a="1"/>
  <c r="O180" i="5" s="1"/>
  <c r="O181" i="5" a="1"/>
  <c r="O181" i="5" s="1"/>
  <c r="O182" i="5" a="1"/>
  <c r="O182" i="5" s="1"/>
  <c r="O183" i="5" a="1"/>
  <c r="O183" i="5" s="1"/>
  <c r="O184" i="5" a="1"/>
  <c r="O184" i="5" s="1"/>
  <c r="O185" i="5" a="1"/>
  <c r="O185" i="5" s="1"/>
  <c r="O186" i="5" a="1"/>
  <c r="O186" i="5" s="1"/>
  <c r="O187" i="5" a="1"/>
  <c r="O187" i="5" s="1"/>
  <c r="O188" i="5" a="1"/>
  <c r="O188" i="5" s="1"/>
  <c r="O189" i="5" a="1"/>
  <c r="O189" i="5" s="1"/>
  <c r="O190" i="5" a="1"/>
  <c r="O190" i="5" s="1"/>
  <c r="O191" i="5" a="1"/>
  <c r="O191" i="5" s="1"/>
  <c r="O192" i="5" a="1"/>
  <c r="O192" i="5" s="1"/>
  <c r="O193" i="5" a="1"/>
  <c r="O193" i="5"/>
  <c r="O194" i="5" a="1"/>
  <c r="O194" i="5" s="1"/>
  <c r="O195" i="5" a="1"/>
  <c r="O195" i="5" s="1"/>
  <c r="O196" i="5" a="1"/>
  <c r="O196" i="5" s="1"/>
  <c r="O197" i="5" a="1"/>
  <c r="O197" i="5" s="1"/>
  <c r="O198" i="5" a="1"/>
  <c r="O198" i="5" s="1"/>
  <c r="O199" i="5" a="1"/>
  <c r="O199" i="5" s="1"/>
  <c r="O200" i="5" a="1"/>
  <c r="O200" i="5" s="1"/>
  <c r="O201" i="5" a="1"/>
  <c r="O201" i="5" s="1"/>
  <c r="O202" i="5" a="1"/>
  <c r="O202" i="5" s="1"/>
  <c r="O203" i="5" a="1"/>
  <c r="O203" i="5" s="1"/>
  <c r="O204" i="5" a="1"/>
  <c r="O204" i="5" s="1"/>
  <c r="O205" i="5" a="1"/>
  <c r="O205" i="5" s="1"/>
  <c r="O206" i="5" a="1"/>
  <c r="O206" i="5" s="1"/>
  <c r="O207" i="5" a="1"/>
  <c r="O207" i="5" s="1"/>
  <c r="O208" i="5" a="1"/>
  <c r="O208" i="5" s="1"/>
  <c r="O209" i="5" a="1"/>
  <c r="O209" i="5" s="1"/>
  <c r="O210" i="5" a="1"/>
  <c r="O210" i="5" s="1"/>
  <c r="O211" i="5" a="1"/>
  <c r="O211" i="5" s="1"/>
  <c r="O212" i="5" a="1"/>
  <c r="O212" i="5" s="1"/>
  <c r="O213" i="5" a="1"/>
  <c r="O213" i="5" s="1"/>
  <c r="O214" i="5" a="1"/>
  <c r="O214" i="5" s="1"/>
  <c r="O215" i="5" a="1"/>
  <c r="O215" i="5" s="1"/>
  <c r="O216" i="5" a="1"/>
  <c r="O216" i="5" s="1"/>
  <c r="O217" i="5" a="1"/>
  <c r="O217" i="5" s="1"/>
  <c r="O218" i="5" a="1"/>
  <c r="O218" i="5" s="1"/>
  <c r="O219" i="5" a="1"/>
  <c r="O219" i="5" s="1"/>
  <c r="O220" i="5" a="1"/>
  <c r="O220" i="5" s="1"/>
  <c r="O221" i="5" a="1"/>
  <c r="O221" i="5" s="1"/>
  <c r="O222" i="5" a="1"/>
  <c r="O222" i="5" s="1"/>
  <c r="O223" i="5" a="1"/>
  <c r="O223" i="5" s="1"/>
  <c r="O224" i="5" a="1"/>
  <c r="O224" i="5" s="1"/>
  <c r="O225" i="5" a="1"/>
  <c r="O225" i="5" s="1"/>
  <c r="O226" i="5" a="1"/>
  <c r="O226" i="5" s="1"/>
  <c r="O227" i="5" a="1"/>
  <c r="O227" i="5" s="1"/>
  <c r="O228" i="5" a="1"/>
  <c r="O228" i="5" s="1"/>
  <c r="O229" i="5" a="1"/>
  <c r="O229" i="5" s="1"/>
  <c r="O230" i="5" a="1"/>
  <c r="O230" i="5" s="1"/>
  <c r="O231" i="5" a="1"/>
  <c r="O231" i="5" s="1"/>
  <c r="O232" i="5" a="1"/>
  <c r="O232" i="5" s="1"/>
  <c r="O233" i="5" a="1"/>
  <c r="O233" i="5" s="1"/>
  <c r="O234" i="5" a="1"/>
  <c r="O234" i="5" s="1"/>
  <c r="O235" i="5" a="1"/>
  <c r="O235" i="5" s="1"/>
  <c r="O236" i="5" a="1"/>
  <c r="O236" i="5" s="1"/>
  <c r="O237" i="5" a="1"/>
  <c r="O237" i="5" s="1"/>
  <c r="O238" i="5" a="1"/>
  <c r="O238" i="5" s="1"/>
  <c r="O239" i="5" a="1"/>
  <c r="O239" i="5" s="1"/>
  <c r="O240" i="5" a="1"/>
  <c r="O240" i="5" s="1"/>
  <c r="O241" i="5" a="1"/>
  <c r="O241" i="5" s="1"/>
  <c r="O242" i="5" a="1"/>
  <c r="O242" i="5" s="1"/>
  <c r="O243" i="5" a="1"/>
  <c r="O243" i="5" s="1"/>
  <c r="O244" i="5" a="1"/>
  <c r="O244" i="5" s="1"/>
  <c r="O245" i="5" a="1"/>
  <c r="O245" i="5" s="1"/>
  <c r="O246" i="5" a="1"/>
  <c r="O246" i="5" s="1"/>
  <c r="O247" i="5" a="1"/>
  <c r="O247" i="5" s="1"/>
  <c r="O248" i="5" a="1"/>
  <c r="O248" i="5" s="1"/>
  <c r="O249" i="5" a="1"/>
  <c r="O249" i="5" s="1"/>
  <c r="O250" i="5" a="1"/>
  <c r="O250" i="5" s="1"/>
  <c r="O251" i="5" a="1"/>
  <c r="O251" i="5" s="1"/>
  <c r="O252" i="5" a="1"/>
  <c r="O252" i="5" s="1"/>
  <c r="O253" i="5" a="1"/>
  <c r="O253" i="5" s="1"/>
  <c r="O254" i="5" a="1"/>
  <c r="O254" i="5" s="1"/>
  <c r="O255" i="5" a="1"/>
  <c r="O255" i="5" s="1"/>
  <c r="O256" i="5" a="1"/>
  <c r="O256" i="5" s="1"/>
  <c r="O257" i="5" a="1"/>
  <c r="O257" i="5"/>
  <c r="O258" i="5" a="1"/>
  <c r="O258" i="5" s="1"/>
  <c r="O259" i="5" a="1"/>
  <c r="O259" i="5" s="1"/>
  <c r="O260" i="5" a="1"/>
  <c r="O260" i="5" s="1"/>
  <c r="O261" i="5" a="1"/>
  <c r="O261" i="5" s="1"/>
  <c r="O262" i="5" a="1"/>
  <c r="O262" i="5" s="1"/>
  <c r="O263" i="5" a="1"/>
  <c r="O263" i="5" s="1"/>
  <c r="O264" i="5" a="1"/>
  <c r="O264" i="5" s="1"/>
  <c r="O265" i="5" a="1"/>
  <c r="O265" i="5" s="1"/>
  <c r="O266" i="5" a="1"/>
  <c r="O266" i="5" s="1"/>
  <c r="O267" i="5" a="1"/>
  <c r="O267" i="5" s="1"/>
  <c r="O268" i="5" a="1"/>
  <c r="O268" i="5" s="1"/>
  <c r="O269" i="5" a="1"/>
  <c r="O269" i="5" s="1"/>
  <c r="O270" i="5" a="1"/>
  <c r="O270" i="5" s="1"/>
  <c r="O271" i="5" a="1"/>
  <c r="O271" i="5" s="1"/>
  <c r="O272" i="5" a="1"/>
  <c r="O272" i="5" s="1"/>
  <c r="O273" i="5" a="1"/>
  <c r="O273" i="5" s="1"/>
  <c r="O274" i="5" a="1"/>
  <c r="O274" i="5" s="1"/>
  <c r="O275" i="5" a="1"/>
  <c r="O275" i="5" s="1"/>
  <c r="O276" i="5" a="1"/>
  <c r="O276" i="5" s="1"/>
  <c r="O277" i="5" a="1"/>
  <c r="O277" i="5" s="1"/>
  <c r="O278" i="5" a="1"/>
  <c r="O278" i="5" s="1"/>
  <c r="O279" i="5" a="1"/>
  <c r="O279" i="5" s="1"/>
  <c r="O280" i="5" a="1"/>
  <c r="O280" i="5" s="1"/>
  <c r="O281" i="5" a="1"/>
  <c r="O281" i="5" s="1"/>
  <c r="O282" i="5" a="1"/>
  <c r="O282" i="5" s="1"/>
  <c r="O283" i="5" a="1"/>
  <c r="O283" i="5" s="1"/>
  <c r="O284" i="5" a="1"/>
  <c r="O284" i="5" s="1"/>
  <c r="O285" i="5" a="1"/>
  <c r="O285" i="5" s="1"/>
  <c r="O286" i="5" a="1"/>
  <c r="O286" i="5" s="1"/>
  <c r="O287" i="5" a="1"/>
  <c r="O287" i="5" s="1"/>
  <c r="O288" i="5" a="1"/>
  <c r="O288" i="5" s="1"/>
  <c r="O289" i="5" a="1"/>
  <c r="O289" i="5" s="1"/>
  <c r="O290" i="5" a="1"/>
  <c r="O290" i="5" s="1"/>
  <c r="O291" i="5" a="1"/>
  <c r="O291" i="5" s="1"/>
  <c r="O292" i="5" a="1"/>
  <c r="O292" i="5" s="1"/>
  <c r="O293" i="5" a="1"/>
  <c r="O293" i="5" s="1"/>
  <c r="O294" i="5" a="1"/>
  <c r="O294" i="5" s="1"/>
  <c r="O295" i="5" a="1"/>
  <c r="O295" i="5" s="1"/>
  <c r="O296" i="5" a="1"/>
  <c r="O296" i="5"/>
  <c r="O297" i="5" a="1"/>
  <c r="O297" i="5" s="1"/>
  <c r="O298" i="5" a="1"/>
  <c r="O298" i="5" s="1"/>
  <c r="O299" i="5" a="1"/>
  <c r="O299" i="5" s="1"/>
  <c r="O300" i="5" a="1"/>
  <c r="O300" i="5" s="1"/>
  <c r="O301" i="5" a="1"/>
  <c r="O301" i="5" s="1"/>
  <c r="O302" i="5" a="1"/>
  <c r="O302" i="5" s="1"/>
  <c r="O303" i="5" a="1"/>
  <c r="O303" i="5" s="1"/>
  <c r="O304" i="5" a="1"/>
  <c r="O304" i="5" s="1"/>
  <c r="O305" i="5" a="1"/>
  <c r="O305" i="5" s="1"/>
  <c r="O306" i="5" a="1"/>
  <c r="O306" i="5" s="1"/>
  <c r="O307" i="5" a="1"/>
  <c r="O307" i="5" s="1"/>
  <c r="O308" i="5" a="1"/>
  <c r="O308" i="5" s="1"/>
  <c r="O309" i="5" a="1"/>
  <c r="O309" i="5" s="1"/>
  <c r="O310" i="5" a="1"/>
  <c r="O310" i="5" s="1"/>
  <c r="O311" i="5" a="1"/>
  <c r="O311" i="5" s="1"/>
  <c r="O312" i="5" a="1"/>
  <c r="O312" i="5" s="1"/>
  <c r="O313" i="5" a="1"/>
  <c r="O313" i="5" s="1"/>
  <c r="O314" i="5" a="1"/>
  <c r="O314" i="5" s="1"/>
  <c r="O315" i="5" a="1"/>
  <c r="O315" i="5" s="1"/>
  <c r="O316" i="5" a="1"/>
  <c r="O316" i="5" s="1"/>
  <c r="O317" i="5" a="1"/>
  <c r="O317" i="5" s="1"/>
  <c r="O318" i="5" a="1"/>
  <c r="O318" i="5" s="1"/>
  <c r="O319" i="5" a="1"/>
  <c r="O319" i="5" s="1"/>
  <c r="O320" i="5" a="1"/>
  <c r="O320" i="5" s="1"/>
  <c r="O321" i="5" a="1"/>
  <c r="O321" i="5" s="1"/>
  <c r="O322" i="5" a="1"/>
  <c r="O322" i="5" s="1"/>
  <c r="O323" i="5" a="1"/>
  <c r="O323" i="5" s="1"/>
  <c r="O324" i="5" a="1"/>
  <c r="O324" i="5" s="1"/>
  <c r="O325" i="5" a="1"/>
  <c r="O325" i="5" s="1"/>
  <c r="O326" i="5" a="1"/>
  <c r="O326" i="5" s="1"/>
  <c r="O327" i="5" a="1"/>
  <c r="O327" i="5" s="1"/>
  <c r="O328" i="5" a="1"/>
  <c r="O328" i="5" s="1"/>
  <c r="O329" i="5" a="1"/>
  <c r="O329" i="5" s="1"/>
  <c r="O330" i="5" a="1"/>
  <c r="O330" i="5" s="1"/>
  <c r="O331" i="5" a="1"/>
  <c r="O331" i="5" s="1"/>
  <c r="O332" i="5" a="1"/>
  <c r="O332" i="5" s="1"/>
  <c r="O333" i="5" a="1"/>
  <c r="O333" i="5" s="1"/>
  <c r="O334" i="5" a="1"/>
  <c r="O334" i="5" s="1"/>
  <c r="O335" i="5" a="1"/>
  <c r="O335" i="5" s="1"/>
  <c r="O336" i="5" a="1"/>
  <c r="O336" i="5" s="1"/>
  <c r="O337" i="5" a="1"/>
  <c r="O337" i="5" s="1"/>
  <c r="O338" i="5" a="1"/>
  <c r="O338" i="5" s="1"/>
  <c r="O339" i="5" a="1"/>
  <c r="O339" i="5" s="1"/>
  <c r="O340" i="5" a="1"/>
  <c r="O340" i="5" s="1"/>
  <c r="O341" i="5" a="1"/>
  <c r="O341" i="5" s="1"/>
  <c r="O342" i="5" a="1"/>
  <c r="O342" i="5" s="1"/>
  <c r="O343" i="5" a="1"/>
  <c r="O343" i="5" s="1"/>
  <c r="O344" i="5" a="1"/>
  <c r="O344" i="5"/>
  <c r="O345" i="5" a="1"/>
  <c r="O345" i="5"/>
  <c r="O346" i="5" a="1"/>
  <c r="O346" i="5" s="1"/>
  <c r="O347" i="5" a="1"/>
  <c r="O347" i="5" s="1"/>
  <c r="O348" i="5" a="1"/>
  <c r="O348" i="5" s="1"/>
  <c r="O349" i="5" a="1"/>
  <c r="O349" i="5" s="1"/>
  <c r="O350" i="5" a="1"/>
  <c r="O350" i="5" s="1"/>
  <c r="O351" i="5" a="1"/>
  <c r="O351" i="5" s="1"/>
  <c r="O352" i="5" a="1"/>
  <c r="O352" i="5"/>
  <c r="O353" i="5" a="1"/>
  <c r="O353" i="5" s="1"/>
  <c r="O354" i="5" a="1"/>
  <c r="O354" i="5" s="1"/>
  <c r="O355" i="5" a="1"/>
  <c r="O355" i="5" s="1"/>
  <c r="O356" i="5" a="1"/>
  <c r="O356" i="5" s="1"/>
  <c r="O357" i="5" a="1"/>
  <c r="O357" i="5" s="1"/>
  <c r="O358" i="5" a="1"/>
  <c r="O358" i="5" s="1"/>
  <c r="O359" i="5" a="1"/>
  <c r="O359" i="5" s="1"/>
  <c r="O360" i="5" a="1"/>
  <c r="O360" i="5" s="1"/>
  <c r="O361" i="5" a="1"/>
  <c r="O361" i="5"/>
  <c r="O362" i="5" a="1"/>
  <c r="O362" i="5" s="1"/>
  <c r="O363" i="5" a="1"/>
  <c r="O363" i="5" s="1"/>
  <c r="O364" i="5" a="1"/>
  <c r="O364" i="5" s="1"/>
  <c r="O365" i="5" a="1"/>
  <c r="O365" i="5" s="1"/>
  <c r="O366" i="5" a="1"/>
  <c r="O366" i="5" s="1"/>
  <c r="O367" i="5" a="1"/>
  <c r="O367" i="5" s="1"/>
  <c r="O368" i="5" a="1"/>
  <c r="O368" i="5" s="1"/>
  <c r="O369" i="5" a="1"/>
  <c r="O369" i="5" s="1"/>
  <c r="O370" i="5" a="1"/>
  <c r="O370" i="5" s="1"/>
  <c r="O371" i="5" a="1"/>
  <c r="O371" i="5" s="1"/>
  <c r="O372" i="5" a="1"/>
  <c r="O372" i="5" s="1"/>
  <c r="O373" i="5" a="1"/>
  <c r="O373" i="5" s="1"/>
  <c r="O374" i="5" a="1"/>
  <c r="O374" i="5" s="1"/>
  <c r="O375" i="5" a="1"/>
  <c r="O375" i="5" s="1"/>
  <c r="O376" i="5" a="1"/>
  <c r="O376" i="5" s="1"/>
  <c r="O377" i="5" a="1"/>
  <c r="O377" i="5" s="1"/>
  <c r="O378" i="5" a="1"/>
  <c r="O378" i="5" s="1"/>
  <c r="O379" i="5" a="1"/>
  <c r="O379" i="5" s="1"/>
  <c r="O380" i="5" a="1"/>
  <c r="O380" i="5" s="1"/>
  <c r="O381" i="5" a="1"/>
  <c r="O381" i="5" s="1"/>
  <c r="O382" i="5" a="1"/>
  <c r="O382" i="5" s="1"/>
  <c r="O383" i="5" a="1"/>
  <c r="O383" i="5" s="1"/>
  <c r="O384" i="5" a="1"/>
  <c r="O384" i="5" s="1"/>
  <c r="O385" i="5" a="1"/>
  <c r="O385" i="5"/>
  <c r="O386" i="5" a="1"/>
  <c r="O386" i="5" s="1"/>
  <c r="O387" i="5" a="1"/>
  <c r="O387" i="5" s="1"/>
  <c r="O388" i="5" a="1"/>
  <c r="O388" i="5" s="1"/>
  <c r="O389" i="5" a="1"/>
  <c r="O389" i="5" s="1"/>
  <c r="O390" i="5" a="1"/>
  <c r="O390" i="5" s="1"/>
  <c r="O391" i="5" a="1"/>
  <c r="O391" i="5" s="1"/>
  <c r="O392" i="5" a="1"/>
  <c r="O392" i="5"/>
  <c r="O393" i="5" a="1"/>
  <c r="O393" i="5" s="1"/>
  <c r="O394" i="5" a="1"/>
  <c r="O394" i="5" s="1"/>
  <c r="O395" i="5" a="1"/>
  <c r="O395" i="5" s="1"/>
  <c r="O396" i="5" a="1"/>
  <c r="O396" i="5" s="1"/>
  <c r="O397" i="5" a="1"/>
  <c r="O397" i="5" s="1"/>
  <c r="O398" i="5" a="1"/>
  <c r="O398" i="5" s="1"/>
  <c r="O399" i="5" a="1"/>
  <c r="O399" i="5" s="1"/>
  <c r="O400" i="5" a="1"/>
  <c r="O400" i="5" s="1"/>
  <c r="O401" i="5" a="1"/>
  <c r="O401" i="5"/>
  <c r="O402" i="5" a="1"/>
  <c r="O402" i="5" s="1"/>
  <c r="O403" i="5" a="1"/>
  <c r="O403" i="5" s="1"/>
  <c r="O404" i="5" a="1"/>
  <c r="O404" i="5" s="1"/>
  <c r="O405" i="5" a="1"/>
  <c r="O405" i="5" s="1"/>
  <c r="O406" i="5" a="1"/>
  <c r="O406" i="5" s="1"/>
  <c r="O407" i="5" a="1"/>
  <c r="O407" i="5" s="1"/>
  <c r="O408" i="5" a="1"/>
  <c r="O408" i="5"/>
  <c r="O409" i="5" a="1"/>
  <c r="O409" i="5"/>
  <c r="O410" i="5" a="1"/>
  <c r="O410" i="5" s="1"/>
  <c r="O411" i="5" a="1"/>
  <c r="O411" i="5" s="1"/>
  <c r="O412" i="5" a="1"/>
  <c r="O412" i="5" s="1"/>
  <c r="O413" i="5" a="1"/>
  <c r="O413" i="5" s="1"/>
  <c r="O414" i="5" a="1"/>
  <c r="O414" i="5" s="1"/>
  <c r="O415" i="5" a="1"/>
  <c r="O415" i="5" s="1"/>
  <c r="O416" i="5" a="1"/>
  <c r="O416" i="5" s="1"/>
  <c r="O417" i="5" a="1"/>
  <c r="O417" i="5"/>
  <c r="O418" i="5" a="1"/>
  <c r="O418" i="5" s="1"/>
  <c r="O419" i="5" a="1"/>
  <c r="O419" i="5" s="1"/>
  <c r="O420" i="5" a="1"/>
  <c r="O420" i="5" s="1"/>
  <c r="O421" i="5" a="1"/>
  <c r="O421" i="5" s="1"/>
  <c r="O422" i="5" a="1"/>
  <c r="O422" i="5" s="1"/>
  <c r="O423" i="5" a="1"/>
  <c r="O423" i="5" s="1"/>
  <c r="O424" i="5" a="1"/>
  <c r="O424" i="5" s="1"/>
  <c r="O425" i="5" a="1"/>
  <c r="O425" i="5" s="1"/>
  <c r="O426" i="5" a="1"/>
  <c r="O426" i="5" s="1"/>
  <c r="O427" i="5" a="1"/>
  <c r="O427" i="5" s="1"/>
  <c r="O428" i="5" a="1"/>
  <c r="O428" i="5" s="1"/>
  <c r="O429" i="5" a="1"/>
  <c r="O429" i="5" s="1"/>
  <c r="O430" i="5" a="1"/>
  <c r="O430" i="5" s="1"/>
  <c r="O431" i="5" a="1"/>
  <c r="O431" i="5" s="1"/>
  <c r="O432" i="5" a="1"/>
  <c r="O432" i="5" s="1"/>
  <c r="O433" i="5" a="1"/>
  <c r="O433" i="5"/>
  <c r="O434" i="5" a="1"/>
  <c r="O434" i="5" s="1"/>
  <c r="O435" i="5" a="1"/>
  <c r="O435" i="5" s="1"/>
  <c r="O436" i="5" a="1"/>
  <c r="O436" i="5" s="1"/>
  <c r="O437" i="5" a="1"/>
  <c r="O437" i="5" s="1"/>
  <c r="O438" i="5" a="1"/>
  <c r="O438" i="5" s="1"/>
  <c r="O439" i="5" a="1"/>
  <c r="O439" i="5" s="1"/>
  <c r="O440" i="5" a="1"/>
  <c r="O440" i="5"/>
  <c r="O441" i="5" a="1"/>
  <c r="O441" i="5" s="1"/>
  <c r="O442" i="5" a="1"/>
  <c r="O442" i="5" s="1"/>
  <c r="O443" i="5" a="1"/>
  <c r="O443" i="5" s="1"/>
  <c r="O444" i="5" a="1"/>
  <c r="O444" i="5" s="1"/>
  <c r="O445" i="5" a="1"/>
  <c r="O445" i="5" s="1"/>
  <c r="O446" i="5" a="1"/>
  <c r="O446" i="5" s="1"/>
  <c r="O447" i="5" a="1"/>
  <c r="O447" i="5" s="1"/>
  <c r="O448" i="5" a="1"/>
  <c r="O448" i="5" s="1"/>
  <c r="O449" i="5" a="1"/>
  <c r="O449" i="5" s="1"/>
  <c r="O450" i="5" a="1"/>
  <c r="O450" i="5" s="1"/>
  <c r="O451" i="5" a="1"/>
  <c r="O451" i="5" s="1"/>
  <c r="O452" i="5" a="1"/>
  <c r="O452" i="5" s="1"/>
  <c r="O453" i="5" a="1"/>
  <c r="O453" i="5" s="1"/>
  <c r="O454" i="5" a="1"/>
  <c r="O454" i="5" s="1"/>
  <c r="O455" i="5" a="1"/>
  <c r="O455" i="5" s="1"/>
  <c r="O456" i="5" a="1"/>
  <c r="O456" i="5" s="1"/>
  <c r="O457" i="5" a="1"/>
  <c r="O457" i="5" s="1"/>
  <c r="O458" i="5" a="1"/>
  <c r="O458" i="5" s="1"/>
  <c r="O459" i="5" a="1"/>
  <c r="O459" i="5" s="1"/>
  <c r="O460" i="5" a="1"/>
  <c r="O460" i="5" s="1"/>
  <c r="O461" i="5" a="1"/>
  <c r="O461" i="5" s="1"/>
  <c r="O462" i="5" a="1"/>
  <c r="O462" i="5" s="1"/>
  <c r="O463" i="5" a="1"/>
  <c r="O463" i="5" s="1"/>
  <c r="O464" i="5" a="1"/>
  <c r="O464" i="5" s="1"/>
  <c r="O465" i="5" a="1"/>
  <c r="O465" i="5" s="1"/>
  <c r="O466" i="5" a="1"/>
  <c r="O466" i="5" s="1"/>
  <c r="O467" i="5" a="1"/>
  <c r="O467" i="5" s="1"/>
  <c r="O468" i="5" a="1"/>
  <c r="O468" i="5" s="1"/>
  <c r="O469" i="5" a="1"/>
  <c r="O469" i="5" s="1"/>
  <c r="O470" i="5" a="1"/>
  <c r="O470" i="5" s="1"/>
  <c r="O471" i="5" a="1"/>
  <c r="O471" i="5" s="1"/>
  <c r="O472" i="5" a="1"/>
  <c r="O472" i="5" s="1"/>
  <c r="O473" i="5" a="1"/>
  <c r="O473" i="5"/>
  <c r="O474" i="5" a="1"/>
  <c r="O474" i="5" s="1"/>
  <c r="O475" i="5" a="1"/>
  <c r="O475" i="5" s="1"/>
  <c r="O476" i="5" a="1"/>
  <c r="O476" i="5" s="1"/>
  <c r="O477" i="5" a="1"/>
  <c r="O477" i="5" s="1"/>
  <c r="O478" i="5" a="1"/>
  <c r="O478" i="5" s="1"/>
  <c r="O479" i="5" a="1"/>
  <c r="O479" i="5" s="1"/>
  <c r="O480" i="5" a="1"/>
  <c r="O480" i="5"/>
  <c r="O481" i="5" a="1"/>
  <c r="O481" i="5" s="1"/>
  <c r="O482" i="5" a="1"/>
  <c r="O482" i="5" s="1"/>
  <c r="O483" i="5" a="1"/>
  <c r="O483" i="5" s="1"/>
  <c r="O484" i="5" a="1"/>
  <c r="O484" i="5" s="1"/>
  <c r="O485" i="5" a="1"/>
  <c r="O485" i="5" s="1"/>
  <c r="O486" i="5" a="1"/>
  <c r="O486" i="5" s="1"/>
  <c r="O487" i="5" a="1"/>
  <c r="O487" i="5" s="1"/>
  <c r="O488" i="5" a="1"/>
  <c r="O488" i="5"/>
  <c r="O489" i="5" a="1"/>
  <c r="O489" i="5" s="1"/>
  <c r="O490" i="5" a="1"/>
  <c r="O490" i="5" s="1"/>
  <c r="O491" i="5" a="1"/>
  <c r="O491" i="5" s="1"/>
  <c r="O492" i="5" a="1"/>
  <c r="O492" i="5" s="1"/>
  <c r="O493" i="5" a="1"/>
  <c r="O493" i="5" s="1"/>
  <c r="O494" i="5" a="1"/>
  <c r="O494" i="5" s="1"/>
  <c r="O495" i="5" a="1"/>
  <c r="O495" i="5" s="1"/>
  <c r="O496" i="5" a="1"/>
  <c r="O496" i="5" s="1"/>
  <c r="O497" i="5" a="1"/>
  <c r="O497" i="5"/>
  <c r="O498" i="5" a="1"/>
  <c r="O498" i="5" s="1"/>
  <c r="O499" i="5" a="1"/>
  <c r="O499" i="5" s="1"/>
  <c r="O500" i="5" a="1"/>
  <c r="O500" i="5" s="1"/>
  <c r="O501" i="5" a="1"/>
  <c r="O501" i="5" s="1"/>
  <c r="O502" i="5" a="1"/>
  <c r="O502" i="5" s="1"/>
  <c r="O503" i="5" a="1"/>
  <c r="O503" i="5" s="1"/>
  <c r="O504" i="5" a="1"/>
  <c r="O504" i="5"/>
  <c r="O505" i="5" a="1"/>
  <c r="O505" i="5"/>
  <c r="O506" i="5" a="1"/>
  <c r="O506" i="5" s="1"/>
  <c r="O507" i="5" a="1"/>
  <c r="O507" i="5" s="1"/>
  <c r="O508" i="5" a="1"/>
  <c r="O508" i="5" s="1"/>
  <c r="O509" i="5" a="1"/>
  <c r="O509" i="5" s="1"/>
  <c r="O510" i="5" a="1"/>
  <c r="O510" i="5" s="1"/>
  <c r="O511" i="5" a="1"/>
  <c r="O511" i="5" s="1"/>
  <c r="O512" i="5" a="1"/>
  <c r="O512" i="5"/>
  <c r="O513" i="5" a="1"/>
  <c r="O513" i="5" s="1"/>
  <c r="O514" i="5" a="1"/>
  <c r="O514" i="5" s="1"/>
  <c r="O515" i="5" a="1"/>
  <c r="O515" i="5" s="1"/>
  <c r="O516" i="5" a="1"/>
  <c r="O516" i="5" s="1"/>
  <c r="O517" i="5" a="1"/>
  <c r="O517" i="5" s="1"/>
  <c r="O518" i="5" a="1"/>
  <c r="O518" i="5" s="1"/>
  <c r="O519" i="5" a="1"/>
  <c r="O519" i="5" s="1"/>
  <c r="O520" i="5" a="1"/>
  <c r="O520" i="5" s="1"/>
  <c r="O521" i="5" a="1"/>
  <c r="O521" i="5" s="1"/>
  <c r="O522" i="5" a="1"/>
  <c r="O522" i="5" s="1"/>
  <c r="O523" i="5" a="1"/>
  <c r="O523" i="5" s="1"/>
  <c r="O524" i="5" a="1"/>
  <c r="O524" i="5" s="1"/>
  <c r="O525" i="5" a="1"/>
  <c r="O525" i="5" s="1"/>
  <c r="O526" i="5" a="1"/>
  <c r="O526" i="5" s="1"/>
  <c r="O527" i="5" a="1"/>
  <c r="O527" i="5" s="1"/>
  <c r="O528" i="5" a="1"/>
  <c r="O528" i="5"/>
  <c r="O529" i="5" a="1"/>
  <c r="O529" i="5" s="1"/>
  <c r="O530" i="5" a="1"/>
  <c r="O530" i="5" s="1"/>
  <c r="O531" i="5" a="1"/>
  <c r="O531" i="5" s="1"/>
  <c r="O532" i="5" a="1"/>
  <c r="O532" i="5" s="1"/>
  <c r="O533" i="5" a="1"/>
  <c r="O533" i="5" s="1"/>
  <c r="O534" i="5" a="1"/>
  <c r="O534" i="5" s="1"/>
  <c r="O535" i="5" a="1"/>
  <c r="O535" i="5" s="1"/>
  <c r="O536" i="5" a="1"/>
  <c r="O536" i="5"/>
  <c r="O537" i="5" a="1"/>
  <c r="O537" i="5" s="1"/>
  <c r="O538" i="5" a="1"/>
  <c r="O538" i="5" s="1"/>
  <c r="O539" i="5" a="1"/>
  <c r="O539" i="5" s="1"/>
  <c r="O540" i="5" a="1"/>
  <c r="O540" i="5" s="1"/>
  <c r="O541" i="5" a="1"/>
  <c r="O541" i="5" s="1"/>
  <c r="O542" i="5" a="1"/>
  <c r="O542" i="5" s="1"/>
  <c r="O543" i="5" a="1"/>
  <c r="O543" i="5" s="1"/>
  <c r="O544" i="5" a="1"/>
  <c r="O544" i="5" s="1"/>
  <c r="O545" i="5" a="1"/>
  <c r="O545" i="5"/>
  <c r="O546" i="5" a="1"/>
  <c r="O546" i="5" s="1"/>
  <c r="O547" i="5" a="1"/>
  <c r="O547" i="5" s="1"/>
  <c r="O548" i="5" a="1"/>
  <c r="O548" i="5" s="1"/>
  <c r="O549" i="5" a="1"/>
  <c r="O549" i="5" s="1"/>
  <c r="O550" i="5" a="1"/>
  <c r="O550" i="5" s="1"/>
  <c r="O551" i="5" a="1"/>
  <c r="O551" i="5" s="1"/>
  <c r="O552" i="5" a="1"/>
  <c r="O552" i="5"/>
  <c r="O553" i="5" a="1"/>
  <c r="O553" i="5"/>
  <c r="O554" i="5" a="1"/>
  <c r="O554" i="5" s="1"/>
  <c r="O555" i="5" a="1"/>
  <c r="O555" i="5" s="1"/>
  <c r="O556" i="5" a="1"/>
  <c r="O556" i="5" s="1"/>
  <c r="O557" i="5" a="1"/>
  <c r="O557" i="5" s="1"/>
  <c r="O558" i="5" a="1"/>
  <c r="O558" i="5" s="1"/>
  <c r="O559" i="5" a="1"/>
  <c r="O559" i="5" s="1"/>
  <c r="O560" i="5" a="1"/>
  <c r="O560" i="5" s="1"/>
  <c r="O561" i="5" a="1"/>
  <c r="O561" i="5"/>
  <c r="O562" i="5" a="1"/>
  <c r="O562" i="5" s="1"/>
  <c r="O563" i="5" a="1"/>
  <c r="O563" i="5" s="1"/>
  <c r="O564" i="5" a="1"/>
  <c r="O564" i="5" s="1"/>
  <c r="O565" i="5" a="1"/>
  <c r="O565" i="5" s="1"/>
  <c r="O566" i="5" a="1"/>
  <c r="O566" i="5" s="1"/>
  <c r="O567" i="5" a="1"/>
  <c r="O567" i="5" s="1"/>
  <c r="O568" i="5" a="1"/>
  <c r="O568" i="5" s="1"/>
  <c r="O569" i="5" a="1"/>
  <c r="O569" i="5"/>
  <c r="O570" i="5" a="1"/>
  <c r="O570" i="5" s="1"/>
  <c r="O571" i="5" a="1"/>
  <c r="O571" i="5" s="1"/>
  <c r="O572" i="5" a="1"/>
  <c r="O572" i="5" s="1"/>
  <c r="O573" i="5" a="1"/>
  <c r="O573" i="5" s="1"/>
  <c r="O574" i="5" a="1"/>
  <c r="O574" i="5" s="1"/>
  <c r="O575" i="5" a="1"/>
  <c r="O575" i="5" s="1"/>
  <c r="O576" i="5" a="1"/>
  <c r="O576" i="5"/>
  <c r="O577" i="5" a="1"/>
  <c r="O577" i="5" s="1"/>
  <c r="O578" i="5" a="1"/>
  <c r="O578" i="5" s="1"/>
  <c r="O579" i="5" a="1"/>
  <c r="O579" i="5" s="1"/>
  <c r="O580" i="5" a="1"/>
  <c r="O580" i="5" s="1"/>
  <c r="O581" i="5" a="1"/>
  <c r="O581" i="5" s="1"/>
  <c r="O582" i="5" a="1"/>
  <c r="O582" i="5" s="1"/>
  <c r="O583" i="5" a="1"/>
  <c r="O583" i="5" s="1"/>
  <c r="O584" i="5" a="1"/>
  <c r="O584" i="5"/>
  <c r="O585" i="5" a="1"/>
  <c r="O585" i="5" s="1"/>
  <c r="O586" i="5" a="1"/>
  <c r="O586" i="5" s="1"/>
  <c r="O587" i="5" a="1"/>
  <c r="O587" i="5" s="1"/>
  <c r="O588" i="5" a="1"/>
  <c r="O588" i="5" s="1"/>
  <c r="O589" i="5" a="1"/>
  <c r="O589" i="5" s="1"/>
  <c r="O590" i="5" a="1"/>
  <c r="O590" i="5" s="1"/>
  <c r="O591" i="5" a="1"/>
  <c r="O591" i="5" s="1"/>
  <c r="O592" i="5" a="1"/>
  <c r="O592" i="5"/>
  <c r="O593" i="5" a="1"/>
  <c r="O593" i="5"/>
  <c r="O594" i="5" a="1"/>
  <c r="O594" i="5" s="1"/>
  <c r="O595" i="5" a="1"/>
  <c r="O595" i="5" s="1"/>
  <c r="O596" i="5" a="1"/>
  <c r="O596" i="5" s="1"/>
  <c r="O597" i="5" a="1"/>
  <c r="O597" i="5" s="1"/>
  <c r="O598" i="5" a="1"/>
  <c r="O598" i="5" s="1"/>
  <c r="O599" i="5" a="1"/>
  <c r="O599" i="5" s="1"/>
  <c r="O600" i="5" a="1"/>
  <c r="O600" i="5" s="1"/>
  <c r="O601" i="5" a="1"/>
  <c r="O601" i="5" s="1"/>
  <c r="O602" i="5" a="1"/>
  <c r="O602" i="5" s="1"/>
  <c r="O603" i="5" a="1"/>
  <c r="O603" i="5" s="1"/>
  <c r="O604" i="5" a="1"/>
  <c r="O604" i="5" s="1"/>
  <c r="O605" i="5" a="1"/>
  <c r="O605" i="5" s="1"/>
  <c r="O606" i="5" a="1"/>
  <c r="O606" i="5" s="1"/>
  <c r="O607" i="5" a="1"/>
  <c r="O607" i="5" s="1"/>
  <c r="O608" i="5" a="1"/>
  <c r="O608" i="5" s="1"/>
  <c r="O609" i="5" a="1"/>
  <c r="O609" i="5" s="1"/>
  <c r="O610" i="5" a="1"/>
  <c r="O610" i="5" s="1"/>
  <c r="O611" i="5" a="1"/>
  <c r="O611" i="5" s="1"/>
  <c r="O612" i="5" a="1"/>
  <c r="O612" i="5" s="1"/>
  <c r="O613" i="5" a="1"/>
  <c r="O613" i="5" s="1"/>
  <c r="O614" i="5" a="1"/>
  <c r="O614" i="5" s="1"/>
  <c r="O615" i="5" a="1"/>
  <c r="O615" i="5" s="1"/>
  <c r="O616" i="5" a="1"/>
  <c r="O616" i="5" s="1"/>
  <c r="O617" i="5" a="1"/>
  <c r="O617" i="5"/>
  <c r="O618" i="5" a="1"/>
  <c r="O618" i="5" s="1"/>
  <c r="O619" i="5" a="1"/>
  <c r="O619" i="5" s="1"/>
  <c r="O620" i="5" a="1"/>
  <c r="O620" i="5" s="1"/>
  <c r="O621" i="5" a="1"/>
  <c r="O621" i="5" s="1"/>
  <c r="O622" i="5" a="1"/>
  <c r="O622" i="5" s="1"/>
  <c r="O623" i="5" a="1"/>
  <c r="O623" i="5" s="1"/>
  <c r="O624" i="5" a="1"/>
  <c r="O624" i="5" s="1"/>
  <c r="O625" i="5" a="1"/>
  <c r="O625" i="5" s="1"/>
  <c r="O626" i="5" a="1"/>
  <c r="O626" i="5" s="1"/>
  <c r="O627" i="5" a="1"/>
  <c r="O627" i="5" s="1"/>
  <c r="O628" i="5" a="1"/>
  <c r="O628" i="5" s="1"/>
  <c r="O629" i="5" a="1"/>
  <c r="O629" i="5" s="1"/>
  <c r="O630" i="5" a="1"/>
  <c r="O630" i="5" s="1"/>
  <c r="O631" i="5" a="1"/>
  <c r="O631" i="5" s="1"/>
  <c r="O632" i="5" a="1"/>
  <c r="O632" i="5" s="1"/>
  <c r="O633" i="5" a="1"/>
  <c r="O633" i="5" s="1"/>
  <c r="O634" i="5" a="1"/>
  <c r="O634" i="5" s="1"/>
  <c r="O635" i="5" a="1"/>
  <c r="O635" i="5" s="1"/>
  <c r="O636" i="5" a="1"/>
  <c r="O636" i="5" s="1"/>
  <c r="O637" i="5" a="1"/>
  <c r="O637" i="5" s="1"/>
  <c r="O638" i="5" a="1"/>
  <c r="O638" i="5" s="1"/>
  <c r="O639" i="5" a="1"/>
  <c r="O639" i="5" s="1"/>
  <c r="O640" i="5" a="1"/>
  <c r="O640" i="5" s="1"/>
  <c r="O641" i="5" a="1"/>
  <c r="O641" i="5"/>
  <c r="O642" i="5" a="1"/>
  <c r="O642" i="5" s="1"/>
  <c r="O643" i="5" a="1"/>
  <c r="O643" i="5" s="1"/>
  <c r="O644" i="5" a="1"/>
  <c r="O644" i="5" s="1"/>
  <c r="O645" i="5" a="1"/>
  <c r="O645" i="5" s="1"/>
  <c r="O646" i="5" a="1"/>
  <c r="O646" i="5" s="1"/>
  <c r="O647" i="5" a="1"/>
  <c r="O647" i="5" s="1"/>
  <c r="O648" i="5" a="1"/>
  <c r="O648" i="5"/>
  <c r="O649" i="5" a="1"/>
  <c r="O649" i="5" s="1"/>
  <c r="O650" i="5" a="1"/>
  <c r="O650" i="5" s="1"/>
  <c r="O651" i="5" a="1"/>
  <c r="O651" i="5" s="1"/>
  <c r="O652" i="5" a="1"/>
  <c r="O652" i="5" s="1"/>
  <c r="O653" i="5" a="1"/>
  <c r="O653" i="5" s="1"/>
  <c r="O654" i="5" a="1"/>
  <c r="O654" i="5" s="1"/>
  <c r="O655" i="5" a="1"/>
  <c r="O655" i="5" s="1"/>
  <c r="O656" i="5" a="1"/>
  <c r="O656" i="5" s="1"/>
  <c r="O657" i="5" a="1"/>
  <c r="O657" i="5"/>
  <c r="O658" i="5" a="1"/>
  <c r="O658" i="5" s="1"/>
  <c r="O659" i="5" a="1"/>
  <c r="O659" i="5" s="1"/>
  <c r="O660" i="5" a="1"/>
  <c r="O660" i="5" s="1"/>
  <c r="O661" i="5" a="1"/>
  <c r="O661" i="5" s="1"/>
  <c r="O662" i="5" a="1"/>
  <c r="O662" i="5" s="1"/>
  <c r="O663" i="5" a="1"/>
  <c r="O663" i="5" s="1"/>
  <c r="O664" i="5" a="1"/>
  <c r="O664" i="5"/>
  <c r="O665" i="5" a="1"/>
  <c r="O665" i="5" s="1"/>
  <c r="O666" i="5" a="1"/>
  <c r="O666" i="5" s="1"/>
  <c r="O667" i="5" a="1"/>
  <c r="O667" i="5" s="1"/>
  <c r="O668" i="5" a="1"/>
  <c r="O668" i="5" s="1"/>
  <c r="O669" i="5" a="1"/>
  <c r="O669" i="5" s="1"/>
  <c r="O670" i="5" a="1"/>
  <c r="O670" i="5" s="1"/>
  <c r="O671" i="5" a="1"/>
  <c r="O671" i="5" s="1"/>
  <c r="O672" i="5" a="1"/>
  <c r="O672" i="5"/>
  <c r="O673" i="5" a="1"/>
  <c r="O673" i="5" s="1"/>
  <c r="O674" i="5" a="1"/>
  <c r="O674" i="5" s="1"/>
  <c r="O675" i="5" a="1"/>
  <c r="O675" i="5" s="1"/>
  <c r="O676" i="5" a="1"/>
  <c r="O676" i="5" s="1"/>
  <c r="O677" i="5" a="1"/>
  <c r="O677" i="5" s="1"/>
  <c r="O678" i="5" a="1"/>
  <c r="O678" i="5" s="1"/>
  <c r="O679" i="5" a="1"/>
  <c r="O679" i="5" s="1"/>
  <c r="O680" i="5" a="1"/>
  <c r="O680" i="5" s="1"/>
  <c r="O681" i="5" a="1"/>
  <c r="O681" i="5" s="1"/>
  <c r="O682" i="5" a="1"/>
  <c r="O682" i="5"/>
  <c r="O683" i="5" a="1"/>
  <c r="O683" i="5"/>
  <c r="O684" i="5" a="1"/>
  <c r="O684" i="5" s="1"/>
  <c r="O685" i="5" a="1"/>
  <c r="O685" i="5" s="1"/>
  <c r="O686" i="5" a="1"/>
  <c r="O686" i="5"/>
  <c r="O687" i="5" a="1"/>
  <c r="O687" i="5" s="1"/>
  <c r="O688" i="5" a="1"/>
  <c r="O688" i="5" s="1"/>
  <c r="O689" i="5" a="1"/>
  <c r="O689" i="5"/>
  <c r="O690" i="5" a="1"/>
  <c r="O690" i="5" s="1"/>
  <c r="O691" i="5" a="1"/>
  <c r="O691" i="5" s="1"/>
  <c r="O692" i="5" a="1"/>
  <c r="O692" i="5" s="1"/>
  <c r="O693" i="5" a="1"/>
  <c r="O693" i="5" s="1"/>
  <c r="O694" i="5" a="1"/>
  <c r="O694" i="5" s="1"/>
  <c r="O695" i="5" a="1"/>
  <c r="O695" i="5"/>
  <c r="O696" i="5" a="1"/>
  <c r="O696" i="5" s="1"/>
  <c r="O697" i="5" a="1"/>
  <c r="O697" i="5" s="1"/>
  <c r="O698" i="5" a="1"/>
  <c r="O698" i="5" s="1"/>
  <c r="O699" i="5" a="1"/>
  <c r="O699" i="5"/>
  <c r="O700" i="5" a="1"/>
  <c r="O700" i="5"/>
  <c r="O701" i="5" a="1"/>
  <c r="O701" i="5" s="1"/>
  <c r="O702" i="5" a="1"/>
  <c r="O702" i="5"/>
  <c r="O703" i="5" a="1"/>
  <c r="O703" i="5"/>
  <c r="O704" i="5" a="1"/>
  <c r="O704" i="5" s="1"/>
  <c r="O705" i="5" a="1"/>
  <c r="O705" i="5" s="1"/>
  <c r="O706" i="5" a="1"/>
  <c r="O706" i="5"/>
  <c r="O707" i="5" a="1"/>
  <c r="O707" i="5" s="1"/>
  <c r="O708" i="5" a="1"/>
  <c r="O708" i="5" s="1"/>
  <c r="O709" i="5" a="1"/>
  <c r="O709" i="5" s="1"/>
  <c r="O710" i="5" a="1"/>
  <c r="O710" i="5" s="1"/>
  <c r="O711" i="5" a="1"/>
  <c r="O711" i="5" s="1"/>
  <c r="O712" i="5" a="1"/>
  <c r="O712" i="5"/>
  <c r="O713" i="5" a="1"/>
  <c r="O713" i="5" s="1"/>
  <c r="O714" i="5" a="1"/>
  <c r="O714" i="5" s="1"/>
  <c r="O715" i="5" a="1"/>
  <c r="O715" i="5" s="1"/>
  <c r="O716" i="5" a="1"/>
  <c r="O716" i="5"/>
  <c r="O717" i="5" a="1"/>
  <c r="O717" i="5" s="1"/>
  <c r="O718" i="5" a="1"/>
  <c r="O718" i="5" s="1"/>
  <c r="O719" i="5" a="1"/>
  <c r="O719" i="5"/>
  <c r="O720" i="5" a="1"/>
  <c r="O720" i="5"/>
  <c r="O721" i="5" a="1"/>
  <c r="O721" i="5" s="1"/>
  <c r="O722" i="5" a="1"/>
  <c r="O722" i="5" s="1"/>
  <c r="O723" i="5" a="1"/>
  <c r="O723" i="5"/>
  <c r="O724" i="5" a="1"/>
  <c r="O724" i="5" s="1"/>
  <c r="O725" i="5" a="1"/>
  <c r="O725" i="5" s="1"/>
  <c r="O726" i="5" a="1"/>
  <c r="O726" i="5"/>
  <c r="O727" i="5" a="1"/>
  <c r="O727" i="5" s="1"/>
  <c r="O728" i="5" a="1"/>
  <c r="O728" i="5" s="1"/>
  <c r="O729" i="5" a="1"/>
  <c r="O729" i="5"/>
  <c r="O730" i="5" a="1"/>
  <c r="O730" i="5" s="1"/>
  <c r="O731" i="5" a="1"/>
  <c r="O731" i="5"/>
  <c r="O732" i="5" a="1"/>
  <c r="O732" i="5" s="1"/>
  <c r="O733" i="5" a="1"/>
  <c r="O733" i="5" s="1"/>
  <c r="O734" i="5" a="1"/>
  <c r="O734" i="5" s="1"/>
  <c r="O735" i="5" a="1"/>
  <c r="O735" i="5" s="1"/>
  <c r="O736" i="5" a="1"/>
  <c r="O736" i="5"/>
  <c r="O737" i="5" a="1"/>
  <c r="O737" i="5"/>
  <c r="O738" i="5" a="1"/>
  <c r="O738" i="5" s="1"/>
  <c r="O739" i="5" a="1"/>
  <c r="O739" i="5" s="1"/>
  <c r="O740" i="5" a="1"/>
  <c r="O740" i="5"/>
  <c r="O741" i="5" a="1"/>
  <c r="O741" i="5" s="1"/>
  <c r="O742" i="5" a="1"/>
  <c r="O742" i="5"/>
  <c r="O743" i="5" a="1"/>
  <c r="O743" i="5"/>
  <c r="O744" i="5" a="1"/>
  <c r="O744" i="5" s="1"/>
  <c r="O745" i="5" a="1"/>
  <c r="O745" i="5" s="1"/>
  <c r="O746" i="5" a="1"/>
  <c r="O746" i="5"/>
  <c r="O747" i="5" a="1"/>
  <c r="O747" i="5" s="1"/>
  <c r="O748" i="5" a="1"/>
  <c r="O748" i="5" s="1"/>
  <c r="O749" i="5" a="1"/>
  <c r="O749" i="5" s="1"/>
  <c r="O750" i="5" a="1"/>
  <c r="O750" i="5" s="1"/>
  <c r="O751" i="5" a="1"/>
  <c r="O751" i="5" s="1"/>
  <c r="O752" i="5" a="1"/>
  <c r="O752" i="5" s="1"/>
  <c r="O753" i="5" a="1"/>
  <c r="O753" i="5"/>
  <c r="O754" i="5" a="1"/>
  <c r="O754" i="5"/>
  <c r="O755" i="5" a="1"/>
  <c r="O755" i="5" s="1"/>
  <c r="O756" i="5" a="1"/>
  <c r="O756" i="5" s="1"/>
  <c r="O757" i="5" a="1"/>
  <c r="O757" i="5" s="1"/>
  <c r="O758" i="5" a="1"/>
  <c r="O758" i="5" s="1"/>
  <c r="O759" i="5" a="1"/>
  <c r="O759" i="5"/>
  <c r="O760" i="5" a="1"/>
  <c r="O760" i="5"/>
  <c r="O761" i="5" a="1"/>
  <c r="O761" i="5" s="1"/>
  <c r="O762" i="5" a="1"/>
  <c r="O762" i="5" s="1"/>
  <c r="O763" i="5" a="1"/>
  <c r="O763" i="5"/>
  <c r="O764" i="5" a="1"/>
  <c r="O764" i="5" s="1"/>
  <c r="O765" i="5" a="1"/>
  <c r="O765" i="5" s="1"/>
  <c r="O766" i="5" a="1"/>
  <c r="O766" i="5"/>
  <c r="O767" i="5" a="1"/>
  <c r="O767" i="5" s="1"/>
  <c r="O768" i="5" a="1"/>
  <c r="O768" i="5" s="1"/>
  <c r="O769" i="5" a="1"/>
  <c r="O769" i="5" s="1"/>
  <c r="O770" i="5" a="1"/>
  <c r="O770" i="5"/>
  <c r="O771" i="5" a="1"/>
  <c r="O771" i="5"/>
  <c r="O772" i="5" a="1"/>
  <c r="O772" i="5" s="1"/>
  <c r="O773" i="5" a="1"/>
  <c r="O773" i="5" s="1"/>
  <c r="O774" i="5" a="1"/>
  <c r="O774" i="5"/>
  <c r="O775" i="5" a="1"/>
  <c r="O775" i="5" s="1"/>
  <c r="O776" i="5" a="1"/>
  <c r="O776" i="5"/>
  <c r="O777" i="5" a="1"/>
  <c r="O777" i="5"/>
  <c r="O778" i="5" a="1"/>
  <c r="O778" i="5" s="1"/>
  <c r="O779" i="5" a="1"/>
  <c r="O779" i="5" s="1"/>
  <c r="O780" i="5" a="1"/>
  <c r="O780" i="5"/>
  <c r="O781" i="5" a="1"/>
  <c r="O781" i="5" s="1"/>
  <c r="O782" i="5" a="1"/>
  <c r="O782" i="5" s="1"/>
  <c r="O783" i="5" a="1"/>
  <c r="O783" i="5"/>
  <c r="O784" i="5" a="1"/>
  <c r="O784" i="5" s="1"/>
  <c r="O785" i="5" a="1"/>
  <c r="O785" i="5" s="1"/>
  <c r="O786" i="5" a="1"/>
  <c r="O786" i="5" s="1"/>
  <c r="O787" i="5" a="1"/>
  <c r="O787" i="5"/>
  <c r="O788" i="5" a="1"/>
  <c r="O788" i="5"/>
  <c r="O789" i="5" a="1"/>
  <c r="O789" i="5" s="1"/>
  <c r="O790" i="5" a="1"/>
  <c r="O790" i="5" s="1"/>
  <c r="O791" i="5" a="1"/>
  <c r="O791" i="5"/>
  <c r="O792" i="5" a="1"/>
  <c r="O792" i="5" s="1"/>
  <c r="O793" i="5" a="1"/>
  <c r="O793" i="5"/>
  <c r="O794" i="5" a="1"/>
  <c r="O794" i="5"/>
  <c r="O795" i="5" a="1"/>
  <c r="O795" i="5" s="1"/>
  <c r="O796" i="5" a="1"/>
  <c r="O796" i="5" s="1"/>
  <c r="O797" i="5" a="1"/>
  <c r="O797" i="5" s="1"/>
  <c r="O798" i="5" a="1"/>
  <c r="O798" i="5" s="1"/>
  <c r="O799" i="5" a="1"/>
  <c r="O799" i="5" s="1"/>
  <c r="O800" i="5" a="1"/>
  <c r="O800" i="5"/>
  <c r="O801" i="5" a="1"/>
  <c r="O801" i="5" s="1"/>
  <c r="O802" i="5" a="1"/>
  <c r="O802" i="5" s="1"/>
  <c r="O803" i="5" a="1"/>
  <c r="O803" i="5" s="1"/>
  <c r="O804" i="5" a="1"/>
  <c r="O804" i="5"/>
  <c r="O805" i="5" a="1"/>
  <c r="O805" i="5" s="1"/>
  <c r="O806" i="5" a="1"/>
  <c r="O806" i="5"/>
  <c r="O807" i="5" a="1"/>
  <c r="O807" i="5"/>
  <c r="O808" i="5" a="1"/>
  <c r="O808" i="5"/>
  <c r="O809" i="5" a="1"/>
  <c r="O809" i="5" s="1"/>
  <c r="O810" i="5" a="1"/>
  <c r="O810" i="5"/>
  <c r="O811" i="5" a="1"/>
  <c r="O811" i="5"/>
  <c r="O812" i="5" a="1"/>
  <c r="O812" i="5" s="1"/>
  <c r="O813" i="5" a="1"/>
  <c r="O813" i="5" s="1"/>
  <c r="O814" i="5" a="1"/>
  <c r="O814" i="5"/>
  <c r="O815" i="5" a="1"/>
  <c r="O815" i="5" s="1"/>
  <c r="O816" i="5" a="1"/>
  <c r="O816" i="5" s="1"/>
  <c r="O817" i="5" a="1"/>
  <c r="O817" i="5"/>
  <c r="O818" i="5" a="1"/>
  <c r="O818" i="5"/>
  <c r="O819" i="5" a="1"/>
  <c r="O819" i="5" s="1"/>
  <c r="O820" i="5" a="1"/>
  <c r="O820" i="5" s="1"/>
  <c r="O821" i="5" a="1"/>
  <c r="O821" i="5" s="1"/>
  <c r="O822" i="5" a="1"/>
  <c r="O822" i="5" s="1"/>
  <c r="O823" i="5" a="1"/>
  <c r="O823" i="5"/>
  <c r="O824" i="5" a="1"/>
  <c r="O824" i="5"/>
  <c r="O825" i="5" a="1"/>
  <c r="O825" i="5"/>
  <c r="O826" i="5" a="1"/>
  <c r="O826" i="5" s="1"/>
  <c r="O827" i="5" a="1"/>
  <c r="O827" i="5"/>
  <c r="O828" i="5" a="1"/>
  <c r="O828" i="5"/>
  <c r="O829" i="5" a="1"/>
  <c r="O829" i="5" s="1"/>
  <c r="O830" i="5" a="1"/>
  <c r="O830" i="5"/>
  <c r="O831" i="5" a="1"/>
  <c r="O831" i="5"/>
  <c r="O832" i="5" a="1"/>
  <c r="O832" i="5" s="1"/>
  <c r="O833" i="5" a="1"/>
  <c r="O833" i="5" s="1"/>
  <c r="O834" i="5" a="1"/>
  <c r="O834" i="5"/>
  <c r="O835" i="5" a="1"/>
  <c r="O835" i="5"/>
  <c r="O836" i="5" a="1"/>
  <c r="O836" i="5" s="1"/>
  <c r="O837" i="5" a="1"/>
  <c r="O837" i="5" s="1"/>
  <c r="O838" i="5" a="1"/>
  <c r="O838" i="5" s="1"/>
  <c r="O839" i="5" a="1"/>
  <c r="O839" i="5" s="1"/>
  <c r="O840" i="5" a="1"/>
  <c r="O840" i="5"/>
  <c r="O841" i="5" a="1"/>
  <c r="O841" i="5"/>
  <c r="O842" i="5" a="1"/>
  <c r="O842" i="5" s="1"/>
  <c r="O843" i="5" a="1"/>
  <c r="O843" i="5" s="1"/>
  <c r="O844" i="5" a="1"/>
  <c r="O844" i="5"/>
  <c r="O845" i="5" a="1"/>
  <c r="O845" i="5" s="1"/>
  <c r="O846" i="5" a="1"/>
  <c r="O846" i="5" s="1"/>
  <c r="O847" i="5" a="1"/>
  <c r="O847" i="5"/>
  <c r="O848" i="5" a="1"/>
  <c r="O848" i="5"/>
  <c r="O849" i="5" a="1"/>
  <c r="O849" i="5" s="1"/>
  <c r="O850" i="5" a="1"/>
  <c r="O850" i="5" s="1"/>
  <c r="O851" i="5" a="1"/>
  <c r="O851" i="5"/>
  <c r="O852" i="5" a="1"/>
  <c r="O852" i="5"/>
  <c r="O853" i="5" a="1"/>
  <c r="O853" i="5" s="1"/>
  <c r="O854" i="5" a="1"/>
  <c r="O854" i="5"/>
  <c r="O855" i="5" a="1"/>
  <c r="O855" i="5" s="1"/>
  <c r="O856" i="5" a="1"/>
  <c r="O856" i="5" s="1"/>
  <c r="O857" i="5" a="1"/>
  <c r="O857" i="5"/>
  <c r="O858" i="5" a="1"/>
  <c r="O858" i="5"/>
  <c r="O859" i="5" a="1"/>
  <c r="O859" i="5" s="1"/>
  <c r="O860" i="5" a="1"/>
  <c r="O860" i="5" s="1"/>
  <c r="O861" i="5" a="1"/>
  <c r="O861" i="5" s="1"/>
  <c r="O862" i="5" a="1"/>
  <c r="O862" i="5" s="1"/>
  <c r="O863" i="5" a="1"/>
  <c r="O863" i="5" s="1"/>
  <c r="O864" i="5" a="1"/>
  <c r="O864" i="5"/>
  <c r="O865" i="5" a="1"/>
  <c r="O865" i="5"/>
  <c r="O866" i="5" a="1"/>
  <c r="O866" i="5" s="1"/>
  <c r="O867" i="5" a="1"/>
  <c r="O867" i="5" s="1"/>
  <c r="O868" i="5" a="1"/>
  <c r="O868" i="5"/>
  <c r="O869" i="5" a="1"/>
  <c r="O869" i="5" s="1"/>
  <c r="O870" i="5" a="1"/>
  <c r="O870" i="5"/>
  <c r="O871" i="5" a="1"/>
  <c r="O871" i="5"/>
  <c r="O872" i="5" a="1"/>
  <c r="O872" i="5" s="1"/>
  <c r="O873" i="5" a="1"/>
  <c r="O873" i="5" s="1"/>
  <c r="O874" i="5" a="1"/>
  <c r="O874" i="5"/>
  <c r="O875" i="5" a="1"/>
  <c r="O875" i="5"/>
  <c r="O876" i="5" a="1"/>
  <c r="O876" i="5" s="1"/>
  <c r="O877" i="5" a="1"/>
  <c r="O877" i="5" s="1"/>
  <c r="O878" i="5" a="1"/>
  <c r="O878" i="5"/>
  <c r="O879" i="5" a="1"/>
  <c r="O879" i="5" s="1"/>
  <c r="O880" i="5" a="1"/>
  <c r="O880" i="5" s="1"/>
  <c r="O881" i="5" a="1"/>
  <c r="O881" i="5"/>
  <c r="O882" i="5" a="1"/>
  <c r="O882" i="5"/>
  <c r="O883" i="5" a="1"/>
  <c r="O883" i="5" s="1"/>
  <c r="O884" i="5" a="1"/>
  <c r="O884" i="5" s="1"/>
  <c r="O885" i="5" a="1"/>
  <c r="O885" i="5" s="1"/>
  <c r="O886" i="5" a="1"/>
  <c r="O886" i="5" s="1"/>
  <c r="O887" i="5" a="1"/>
  <c r="O887" i="5"/>
  <c r="O888" i="5" a="1"/>
  <c r="O888" i="5"/>
  <c r="O889" i="5" a="1"/>
  <c r="O889" i="5" s="1"/>
  <c r="O890" i="5" a="1"/>
  <c r="O890" i="5" s="1"/>
  <c r="O891" i="5" a="1"/>
  <c r="O891" i="5"/>
  <c r="O892" i="5" a="1"/>
  <c r="O892" i="5"/>
  <c r="O893" i="5" a="1"/>
  <c r="O893" i="5" s="1"/>
  <c r="O894" i="5" a="1"/>
  <c r="O894" i="5"/>
  <c r="O895" i="5" a="1"/>
  <c r="O895" i="5"/>
  <c r="O896" i="5" a="1"/>
  <c r="O896" i="5" s="1"/>
  <c r="O897" i="5" a="1"/>
  <c r="O897" i="5" s="1"/>
  <c r="O898" i="5" a="1"/>
  <c r="O898" i="5"/>
  <c r="O899" i="5" a="1"/>
  <c r="O899" i="5"/>
  <c r="O900" i="5" a="1"/>
  <c r="O900" i="5" s="1"/>
  <c r="O901" i="5" a="1"/>
  <c r="O901" i="5" s="1"/>
  <c r="O902" i="5" a="1"/>
  <c r="O902" i="5"/>
  <c r="O903" i="5" a="1"/>
  <c r="O903" i="5" s="1"/>
  <c r="O904" i="5" a="1"/>
  <c r="O904" i="5"/>
  <c r="O905" i="5" a="1"/>
  <c r="O905" i="5"/>
  <c r="O906" i="5" a="1"/>
  <c r="O906" i="5" s="1"/>
  <c r="O907" i="5" a="1"/>
  <c r="O907" i="5" s="1"/>
  <c r="O908" i="5" a="1"/>
  <c r="O908" i="5"/>
  <c r="O909" i="5" a="1"/>
  <c r="O909" i="5" s="1"/>
  <c r="O910" i="5" a="1"/>
  <c r="O910" i="5" s="1"/>
  <c r="O911" i="5" a="1"/>
  <c r="O911" i="5"/>
  <c r="O912" i="5" a="1"/>
  <c r="O912" i="5"/>
  <c r="O913" i="5" a="1"/>
  <c r="O913" i="5" s="1"/>
  <c r="O914" i="5" a="1"/>
  <c r="O914" i="5" s="1"/>
  <c r="O915" i="5" a="1"/>
  <c r="O915" i="5"/>
  <c r="O916" i="5" a="1"/>
  <c r="O916" i="5"/>
  <c r="O917" i="5" a="1"/>
  <c r="O917" i="5" s="1"/>
  <c r="O918" i="5" a="1"/>
  <c r="O918" i="5"/>
  <c r="O919" i="5" a="1"/>
  <c r="O919" i="5"/>
  <c r="O920" i="5" a="1"/>
  <c r="O920" i="5" s="1"/>
  <c r="O921" i="5" a="1"/>
  <c r="O921" i="5"/>
  <c r="O922" i="5" a="1"/>
  <c r="O922" i="5"/>
  <c r="O923" i="5" a="1"/>
  <c r="O923" i="5" s="1"/>
  <c r="O924" i="5" a="1"/>
  <c r="O924" i="5" s="1"/>
  <c r="O925" i="5" a="1"/>
  <c r="O925" i="5" s="1"/>
  <c r="O926" i="5" a="1"/>
  <c r="O926" i="5" s="1"/>
  <c r="O927" i="5" a="1"/>
  <c r="O927" i="5" s="1"/>
  <c r="O928" i="5" a="1"/>
  <c r="O928" i="5"/>
  <c r="O929" i="5" a="1"/>
  <c r="O929" i="5"/>
  <c r="O930" i="5" a="1"/>
  <c r="O930" i="5" s="1"/>
  <c r="O931" i="5" a="1"/>
  <c r="O931" i="5" s="1"/>
  <c r="O932" i="5" a="1"/>
  <c r="O932" i="5"/>
  <c r="O933" i="5" a="1"/>
  <c r="O933" i="5" s="1"/>
  <c r="O934" i="5" a="1"/>
  <c r="O934" i="5"/>
  <c r="O935" i="5" a="1"/>
  <c r="O935" i="5"/>
  <c r="O936" i="5" a="1"/>
  <c r="O936" i="5"/>
  <c r="O937" i="5" a="1"/>
  <c r="O937" i="5" s="1"/>
  <c r="O938" i="5" a="1"/>
  <c r="O938" i="5"/>
  <c r="O939" i="5" a="1"/>
  <c r="O939" i="5"/>
  <c r="O940" i="5" a="1"/>
  <c r="O940" i="5" s="1"/>
  <c r="O941" i="5" a="1"/>
  <c r="O941" i="5" s="1"/>
  <c r="O942" i="5" a="1"/>
  <c r="O942" i="5"/>
  <c r="O943" i="5" a="1"/>
  <c r="O943" i="5" s="1"/>
  <c r="O944" i="5" a="1"/>
  <c r="O944" i="5" s="1"/>
  <c r="O945" i="5" a="1"/>
  <c r="O945" i="5"/>
  <c r="O946" i="5" a="1"/>
  <c r="O946" i="5"/>
  <c r="O947" i="5" a="1"/>
  <c r="O947" i="5" s="1"/>
  <c r="O948" i="5" a="1"/>
  <c r="O948" i="5" s="1"/>
  <c r="O949" i="5" a="1"/>
  <c r="O949" i="5" s="1"/>
  <c r="O950" i="5" a="1"/>
  <c r="O950" i="5" s="1"/>
  <c r="O951" i="5" a="1"/>
  <c r="O951" i="5"/>
  <c r="O952" i="5" a="1"/>
  <c r="O952" i="5"/>
  <c r="O953" i="5" a="1"/>
  <c r="O953" i="5"/>
  <c r="O954" i="5" a="1"/>
  <c r="O954" i="5" s="1"/>
  <c r="O955" i="5" a="1"/>
  <c r="O955" i="5"/>
  <c r="O956" i="5" a="1"/>
  <c r="O956" i="5"/>
  <c r="O957" i="5" a="1"/>
  <c r="O957" i="5" s="1"/>
  <c r="O958" i="5" a="1"/>
  <c r="O958" i="5"/>
  <c r="O959" i="5" a="1"/>
  <c r="O959" i="5"/>
  <c r="O960" i="5" a="1"/>
  <c r="O960" i="5" s="1"/>
  <c r="O961" i="5" a="1"/>
  <c r="O961" i="5" s="1"/>
  <c r="O962" i="5" a="1"/>
  <c r="O962" i="5"/>
  <c r="O963" i="5" a="1"/>
  <c r="O963" i="5"/>
  <c r="O964" i="5" a="1"/>
  <c r="O964" i="5" s="1"/>
  <c r="O965" i="5" a="1"/>
  <c r="O965" i="5" s="1"/>
  <c r="O966" i="5" a="1"/>
  <c r="O966" i="5" s="1"/>
  <c r="O967" i="5" a="1"/>
  <c r="O967" i="5" s="1"/>
  <c r="O968" i="5" a="1"/>
  <c r="O968" i="5"/>
  <c r="O969" i="5" a="1"/>
  <c r="O969" i="5"/>
  <c r="O970" i="5" a="1"/>
  <c r="O970" i="5"/>
  <c r="O971" i="5" a="1"/>
  <c r="O971" i="5" s="1"/>
  <c r="O972" i="5" a="1"/>
  <c r="O972" i="5"/>
  <c r="O973" i="5" a="1"/>
  <c r="O973" i="5" s="1"/>
  <c r="O974" i="5" a="1"/>
  <c r="O974" i="5" s="1"/>
  <c r="O975" i="5" a="1"/>
  <c r="O975" i="5"/>
  <c r="O976" i="5" a="1"/>
  <c r="O976" i="5"/>
  <c r="O977" i="5" a="1"/>
  <c r="O977" i="5" s="1"/>
  <c r="O978" i="5" a="1"/>
  <c r="O978" i="5" s="1"/>
  <c r="O979" i="5" a="1"/>
  <c r="O979" i="5"/>
  <c r="O980" i="5" a="1"/>
  <c r="O980" i="5"/>
  <c r="O981" i="5" a="1"/>
  <c r="O981" i="5" s="1"/>
  <c r="O982" i="5" a="1"/>
  <c r="O982" i="5"/>
  <c r="O983" i="5" a="1"/>
  <c r="O983" i="5" s="1"/>
  <c r="O984" i="5" a="1"/>
  <c r="O984" i="5" s="1"/>
  <c r="O985" i="5" a="1"/>
  <c r="O985" i="5"/>
  <c r="O986" i="5" a="1"/>
  <c r="O986" i="5"/>
  <c r="O987" i="5" a="1"/>
  <c r="O987" i="5"/>
  <c r="O988" i="5" a="1"/>
  <c r="O988" i="5" s="1"/>
  <c r="O989" i="5" a="1"/>
  <c r="O989" i="5" s="1"/>
  <c r="O990" i="5" a="1"/>
  <c r="O990" i="5" s="1"/>
  <c r="O991" i="5" a="1"/>
  <c r="O991" i="5" s="1"/>
  <c r="O992" i="5" a="1"/>
  <c r="O992" i="5"/>
  <c r="O993" i="5" a="1"/>
  <c r="O993" i="5"/>
  <c r="O994" i="5" a="1"/>
  <c r="O994" i="5" s="1"/>
  <c r="O995" i="5" a="1"/>
  <c r="O995" i="5" s="1"/>
  <c r="O996" i="5" a="1"/>
  <c r="O996" i="5"/>
  <c r="O997" i="5" a="1"/>
  <c r="O997" i="5" s="1"/>
  <c r="O998" i="5" a="1"/>
  <c r="O998" i="5"/>
  <c r="O999" i="5" a="1"/>
  <c r="O999" i="5"/>
  <c r="O1000" i="5" a="1"/>
  <c r="O1000" i="5" s="1"/>
  <c r="O1001" i="5" a="1"/>
  <c r="O1001" i="5" s="1"/>
  <c r="O1002" i="5" a="1"/>
  <c r="O1002" i="5"/>
  <c r="O1003" i="5" a="1"/>
  <c r="O1003" i="5"/>
  <c r="O1004" i="5" a="1"/>
  <c r="O1004" i="5"/>
  <c r="O1005" i="5" a="1"/>
  <c r="O1005" i="5" s="1"/>
  <c r="O1006" i="5" a="1"/>
  <c r="O1006" i="5"/>
  <c r="O1007" i="5" a="1"/>
  <c r="O1007" i="5" s="1"/>
  <c r="O1008" i="5" a="1"/>
  <c r="O1008" i="5" s="1"/>
  <c r="O1009" i="5" a="1"/>
  <c r="O1009" i="5"/>
  <c r="O1010" i="5" a="1"/>
  <c r="O1010" i="5"/>
  <c r="O1011" i="5" a="1"/>
  <c r="O1011" i="5" s="1"/>
  <c r="O1012" i="5" a="1"/>
  <c r="O1012" i="5" s="1"/>
  <c r="O1013" i="5" a="1"/>
  <c r="O1013" i="5" s="1"/>
  <c r="O1014" i="5" a="1"/>
  <c r="O1014" i="5" s="1"/>
  <c r="O1015" i="5" a="1"/>
  <c r="O1015" i="5"/>
  <c r="O1016" i="5" a="1"/>
  <c r="O1016" i="5"/>
  <c r="O1017" i="5" a="1"/>
  <c r="O1017" i="5"/>
  <c r="O1018" i="5" a="1"/>
  <c r="O1018" i="5" s="1"/>
  <c r="O1019" i="5" a="1"/>
  <c r="O1019" i="5"/>
  <c r="O1020" i="5" a="1"/>
  <c r="O1020" i="5"/>
  <c r="O1021" i="5" a="1"/>
  <c r="O1021" i="5" s="1"/>
  <c r="O1022" i="5" a="1"/>
  <c r="O1022" i="5"/>
  <c r="O1023" i="5" a="1"/>
  <c r="O1023" i="5"/>
  <c r="O1024" i="5" a="1"/>
  <c r="O1024" i="5" s="1"/>
  <c r="O1025" i="5" a="1"/>
  <c r="O1025" i="5" s="1"/>
  <c r="O1026" i="5" a="1"/>
  <c r="O1026" i="5"/>
  <c r="O1027" i="5" a="1"/>
  <c r="O1027" i="5"/>
  <c r="O1028" i="5" a="1"/>
  <c r="O1028" i="5" s="1"/>
  <c r="O1029" i="5" a="1"/>
  <c r="O1029" i="5" s="1"/>
  <c r="O1030" i="5" a="1"/>
  <c r="O1030" i="5"/>
  <c r="O1031" i="5" a="1"/>
  <c r="O1031" i="5" s="1"/>
  <c r="O1032" i="5" a="1"/>
  <c r="O1032" i="5"/>
  <c r="O1033" i="5" a="1"/>
  <c r="O1033" i="5"/>
  <c r="O1034" i="5" a="1"/>
  <c r="O1034" i="5"/>
  <c r="O1035" i="5" a="1"/>
  <c r="O1035" i="5" s="1"/>
  <c r="O1036" i="5" a="1"/>
  <c r="O1036" i="5"/>
  <c r="O1037" i="5" a="1"/>
  <c r="O1037" i="5" s="1"/>
  <c r="O1038" i="5" a="1"/>
  <c r="O1038" i="5" s="1"/>
  <c r="O1039" i="5" a="1"/>
  <c r="O1039" i="5"/>
  <c r="O1040" i="5" a="1"/>
  <c r="O1040" i="5"/>
  <c r="O1041" i="5" a="1"/>
  <c r="O1041" i="5" s="1"/>
  <c r="O1042" i="5" a="1"/>
  <c r="O1042" i="5" s="1"/>
  <c r="O1043" i="5" a="1"/>
  <c r="O1043" i="5"/>
  <c r="O1044" i="5" a="1"/>
  <c r="O1044" i="5"/>
  <c r="O1045" i="5" a="1"/>
  <c r="O1045" i="5" s="1"/>
  <c r="O1046" i="5" a="1"/>
  <c r="O1046" i="5"/>
  <c r="O1047" i="5" a="1"/>
  <c r="O1047" i="5"/>
  <c r="O1048" i="5" a="1"/>
  <c r="O1048" i="5" s="1"/>
  <c r="O1049" i="5" a="1"/>
  <c r="O1049" i="5"/>
  <c r="O1050" i="5" a="1"/>
  <c r="O1050" i="5"/>
  <c r="O1051" i="5" a="1"/>
  <c r="O1051" i="5"/>
  <c r="O1052" i="5" a="1"/>
  <c r="O1052" i="5" s="1"/>
  <c r="O1053" i="5" a="1"/>
  <c r="O1053" i="5" s="1"/>
  <c r="O1054" i="5" a="1"/>
  <c r="O1054" i="5" s="1"/>
  <c r="O1055" i="5" a="1"/>
  <c r="O1055" i="5" s="1"/>
  <c r="O1056" i="5" a="1"/>
  <c r="O1056" i="5"/>
  <c r="O1057" i="5" a="1"/>
  <c r="O1057" i="5" s="1"/>
  <c r="O1058" i="5" a="1"/>
  <c r="O1058" i="5" s="1"/>
  <c r="O1059" i="5" a="1"/>
  <c r="O1059" i="5" s="1"/>
  <c r="O1060" i="5" a="1"/>
  <c r="O1060" i="5"/>
  <c r="O1061" i="5" a="1"/>
  <c r="O1061" i="5" s="1"/>
  <c r="O1062" i="5" a="1"/>
  <c r="O1062" i="5"/>
  <c r="O1063" i="5" a="1"/>
  <c r="O1063" i="5"/>
  <c r="O1064" i="5" a="1"/>
  <c r="O1064" i="5"/>
  <c r="O1065" i="5" a="1"/>
  <c r="O1065" i="5" s="1"/>
  <c r="O1066" i="5" a="1"/>
  <c r="O1066" i="5"/>
  <c r="O1067" i="5" a="1"/>
  <c r="O1067" i="5"/>
  <c r="O1068" i="5" a="1"/>
  <c r="O1068" i="5"/>
  <c r="O1069" i="5" a="1"/>
  <c r="O1069" i="5" s="1"/>
  <c r="O1070" i="5" a="1"/>
  <c r="O1070" i="5"/>
  <c r="O1071" i="5" a="1"/>
  <c r="O1071" i="5" s="1"/>
  <c r="O1072" i="5" a="1"/>
  <c r="O1072" i="5" s="1"/>
  <c r="O1073" i="5" a="1"/>
  <c r="O1073" i="5"/>
  <c r="O1074" i="5" a="1"/>
  <c r="O1074" i="5" s="1"/>
  <c r="O1075" i="5" a="1"/>
  <c r="O1075" i="5" s="1"/>
  <c r="O1076" i="5" a="1"/>
  <c r="O1076" i="5" s="1"/>
  <c r="O1077" i="5" a="1"/>
  <c r="O1077" i="5" s="1"/>
  <c r="O1078" i="5" a="1"/>
  <c r="O1078" i="5" s="1"/>
  <c r="O1079" i="5" a="1"/>
  <c r="O1079" i="5"/>
  <c r="O1080" i="5" a="1"/>
  <c r="O1080" i="5"/>
  <c r="O1081" i="5" a="1"/>
  <c r="O1081" i="5"/>
  <c r="O1082" i="5" a="1"/>
  <c r="O1082" i="5" s="1"/>
  <c r="O1083" i="5" a="1"/>
  <c r="O1083" i="5"/>
  <c r="O1084" i="5" a="1"/>
  <c r="O1084" i="5"/>
  <c r="O1085" i="5" a="1"/>
  <c r="O1085" i="5" s="1"/>
  <c r="O1086" i="5" a="1"/>
  <c r="O1086" i="5"/>
  <c r="O1087" i="5" a="1"/>
  <c r="O1087" i="5"/>
  <c r="O1088" i="5" a="1"/>
  <c r="O1088" i="5" s="1"/>
  <c r="O1089" i="5" a="1"/>
  <c r="O1089" i="5" s="1"/>
  <c r="O1090" i="5" a="1"/>
  <c r="O1090" i="5"/>
  <c r="O1091" i="5" a="1"/>
  <c r="O1091" i="5" s="1"/>
  <c r="O1092" i="5" a="1"/>
  <c r="O1092" i="5" s="1"/>
  <c r="O1093" i="5" a="1"/>
  <c r="O1093" i="5" s="1"/>
  <c r="O1094" i="5" a="1"/>
  <c r="O1094" i="5" s="1"/>
  <c r="O1095" i="5" a="1"/>
  <c r="O1095" i="5" s="1"/>
  <c r="O1096" i="5" a="1"/>
  <c r="O1096" i="5"/>
  <c r="O1097" i="5" a="1"/>
  <c r="O1097" i="5"/>
  <c r="O1098" i="5" a="1"/>
  <c r="O1098" i="5"/>
  <c r="O1099" i="5" a="1"/>
  <c r="O1099" i="5" s="1"/>
  <c r="O1100" i="5" a="1"/>
  <c r="O1100" i="5"/>
  <c r="O1101" i="5" a="1"/>
  <c r="O1101" i="5" s="1"/>
  <c r="O1102" i="5" a="1"/>
  <c r="O1102" i="5" s="1"/>
  <c r="O1103" i="5" a="1"/>
  <c r="O1103" i="5"/>
  <c r="O1104" i="5" a="1"/>
  <c r="O1104" i="5"/>
  <c r="O1105" i="5" a="1"/>
  <c r="O1105" i="5" s="1"/>
  <c r="O1106" i="5" a="1"/>
  <c r="O1106" i="5" s="1"/>
  <c r="O1107" i="5" a="1"/>
  <c r="O1107" i="5"/>
  <c r="O1108" i="5" a="1"/>
  <c r="O1108" i="5" s="1"/>
  <c r="O1109" i="5" a="1"/>
  <c r="O1109" i="5" s="1"/>
  <c r="O1110" i="5" a="1"/>
  <c r="O1110" i="5"/>
  <c r="O1111" i="5" a="1"/>
  <c r="O1111" i="5" s="1"/>
  <c r="O1112" i="5" a="1"/>
  <c r="O1112" i="5" s="1"/>
  <c r="O1113" i="5" a="1"/>
  <c r="O1113" i="5"/>
  <c r="O1114" i="5" a="1"/>
  <c r="O1114" i="5"/>
  <c r="O1115" i="5" a="1"/>
  <c r="O1115" i="5"/>
  <c r="O1116" i="5" a="1"/>
  <c r="O1116" i="5" s="1"/>
  <c r="O1117" i="5" a="1"/>
  <c r="O1117" i="5" s="1"/>
  <c r="O1118" i="5" a="1"/>
  <c r="O1118" i="5" s="1"/>
  <c r="O1119" i="5" a="1"/>
  <c r="O1119" i="5" s="1"/>
  <c r="O1120" i="5" a="1"/>
  <c r="O1120" i="5"/>
  <c r="O1121" i="5" a="1"/>
  <c r="O1121" i="5"/>
  <c r="O1122" i="5" a="1"/>
  <c r="O1122" i="5" s="1"/>
  <c r="O1123" i="5" a="1"/>
  <c r="O1123" i="5" s="1"/>
  <c r="O1124" i="5" a="1"/>
  <c r="O1124" i="5"/>
  <c r="O1125" i="5" a="1"/>
  <c r="O1125" i="5" s="1"/>
  <c r="O1126" i="5" a="1"/>
  <c r="O1126" i="5"/>
  <c r="O1127" i="5" a="1"/>
  <c r="O1127" i="5"/>
  <c r="O1128" i="5" a="1"/>
  <c r="O1128" i="5" s="1"/>
  <c r="O1129" i="5" a="1"/>
  <c r="O1129" i="5" s="1"/>
  <c r="O1130" i="5" a="1"/>
  <c r="O1130" i="5"/>
  <c r="O1131" i="5" a="1"/>
  <c r="O1131" i="5"/>
  <c r="O1132" i="5" a="1"/>
  <c r="O1132" i="5"/>
  <c r="O1133" i="5" a="1"/>
  <c r="O1133" i="5" s="1"/>
  <c r="O1134" i="5" a="1"/>
  <c r="O1134" i="5" s="1"/>
  <c r="O1135" i="5" a="1"/>
  <c r="O1135" i="5" s="1"/>
  <c r="O1136" i="5" a="1"/>
  <c r="O1136" i="5" s="1"/>
  <c r="O1137" i="5" a="1"/>
  <c r="O1137" i="5" s="1"/>
  <c r="O1138" i="5" a="1"/>
  <c r="O1138" i="5"/>
  <c r="O1139" i="5" a="1"/>
  <c r="O1139" i="5" s="1"/>
  <c r="O1140" i="5" a="1"/>
  <c r="O1140" i="5" s="1"/>
  <c r="O1141" i="5" a="1"/>
  <c r="O1141" i="5" s="1"/>
  <c r="O1142" i="5" a="1"/>
  <c r="O1142" i="5" s="1"/>
  <c r="O1143" i="5" a="1"/>
  <c r="O1143" i="5"/>
  <c r="O1144" i="5" a="1"/>
  <c r="O1144" i="5"/>
  <c r="O1145" i="5" a="1"/>
  <c r="O1145" i="5" s="1"/>
  <c r="O1146" i="5" a="1"/>
  <c r="O1146" i="5" s="1"/>
  <c r="O1147" i="5" a="1"/>
  <c r="O1147" i="5"/>
  <c r="O1148" i="5" a="1"/>
  <c r="O1148" i="5"/>
  <c r="O1149" i="5" a="1"/>
  <c r="O1149" i="5" s="1"/>
  <c r="O1150" i="5" a="1"/>
  <c r="O1150" i="5"/>
  <c r="O1151" i="5" a="1"/>
  <c r="O1151" i="5" s="1"/>
  <c r="O1152" i="5" a="1"/>
  <c r="O1152" i="5" s="1"/>
  <c r="O1153" i="5" a="1"/>
  <c r="O1153" i="5" s="1"/>
  <c r="O1154" i="5" a="1"/>
  <c r="O1154" i="5" s="1"/>
  <c r="O1155" i="5" a="1"/>
  <c r="O1155" i="5"/>
  <c r="O1156" i="5" a="1"/>
  <c r="O1156" i="5" s="1"/>
  <c r="O1157" i="5" a="1"/>
  <c r="O1157" i="5" s="1"/>
  <c r="O1158" i="5" a="1"/>
  <c r="O1158" i="5"/>
  <c r="O1159" i="5" a="1"/>
  <c r="O1159" i="5" s="1"/>
  <c r="O1160" i="5" a="1"/>
  <c r="O1160" i="5"/>
  <c r="O1161" i="5" a="1"/>
  <c r="O1161" i="5"/>
  <c r="O1162" i="5" a="1"/>
  <c r="O1162" i="5" s="1"/>
  <c r="O1163" i="5" a="1"/>
  <c r="O1163" i="5" s="1"/>
  <c r="O1164" i="5" a="1"/>
  <c r="O1164" i="5"/>
  <c r="O1165" i="5" a="1"/>
  <c r="O1165" i="5" s="1"/>
  <c r="O1166" i="5" a="1"/>
  <c r="O1166" i="5" s="1"/>
  <c r="O1167" i="5" a="1"/>
  <c r="O1167" i="5"/>
  <c r="O1168" i="5" a="1"/>
  <c r="O1168" i="5" s="1"/>
  <c r="O1169" i="5" a="1"/>
  <c r="O1169" i="5" s="1"/>
  <c r="O1170" i="5" a="1"/>
  <c r="O1170" i="5" s="1"/>
  <c r="O1171" i="5" a="1"/>
  <c r="O1171" i="5" s="1"/>
  <c r="O1172" i="5" a="1"/>
  <c r="O1172" i="5"/>
  <c r="O1173" i="5" a="1"/>
  <c r="O1173" i="5" s="1"/>
  <c r="O1174" i="5" a="1"/>
  <c r="O1174" i="5"/>
  <c r="O1175" i="5" a="1"/>
  <c r="O1175" i="5"/>
  <c r="O1176" i="5" a="1"/>
  <c r="O1176" i="5" s="1"/>
  <c r="O1177" i="5" a="1"/>
  <c r="O1177" i="5"/>
  <c r="O1178" i="5" a="1"/>
  <c r="O1178" i="5"/>
  <c r="O1179" i="5" a="1"/>
  <c r="O1179" i="5" s="1"/>
  <c r="O1180" i="5" a="1"/>
  <c r="O1180" i="5" s="1"/>
  <c r="O1181" i="5" a="1"/>
  <c r="O1181" i="5" s="1"/>
  <c r="O1182" i="5" a="1"/>
  <c r="O1182" i="5" s="1"/>
  <c r="O1183" i="5" a="1"/>
  <c r="O1183" i="5" s="1"/>
  <c r="O1184" i="5" a="1"/>
  <c r="O1184" i="5"/>
  <c r="O1185" i="5" a="1"/>
  <c r="O1185" i="5" s="1"/>
  <c r="O1186" i="5" a="1"/>
  <c r="O1186" i="5" s="1"/>
  <c r="O1187" i="5" a="1"/>
  <c r="O1187" i="5" s="1"/>
  <c r="O1188" i="5" a="1"/>
  <c r="O1188" i="5" s="1"/>
  <c r="O1189" i="5" a="1"/>
  <c r="O1189" i="5" s="1"/>
  <c r="O1190" i="5" a="1"/>
  <c r="O1190" i="5"/>
  <c r="O1191" i="5" a="1"/>
  <c r="O1191" i="5"/>
  <c r="O1192" i="5" a="1"/>
  <c r="O1192" i="5"/>
  <c r="O1193" i="5" a="1"/>
  <c r="O1193" i="5" s="1"/>
  <c r="O1194" i="5" a="1"/>
  <c r="O1194" i="5"/>
  <c r="O1195" i="5" a="1"/>
  <c r="O1195" i="5"/>
  <c r="O1196" i="5" a="1"/>
  <c r="O1196" i="5" s="1"/>
  <c r="O1197" i="5" a="1"/>
  <c r="O1197" i="5" s="1"/>
  <c r="O1198" i="5" a="1"/>
  <c r="O1198" i="5"/>
  <c r="O1199" i="5" a="1"/>
  <c r="O1199" i="5" s="1"/>
  <c r="O1200" i="5" a="1"/>
  <c r="O1200" i="5" s="1"/>
  <c r="O1201" i="5" a="1"/>
  <c r="O1201" i="5"/>
  <c r="O1202" i="5" a="1"/>
  <c r="O1202" i="5" s="1"/>
  <c r="O1203" i="5" a="1"/>
  <c r="O1203" i="5" s="1"/>
  <c r="O1204" i="5" a="1"/>
  <c r="O1204" i="5" s="1"/>
  <c r="O1205" i="5" a="1"/>
  <c r="O1205" i="5" s="1"/>
  <c r="O1206" i="5" a="1"/>
  <c r="O1206" i="5" s="1"/>
  <c r="O1207" i="5" a="1"/>
  <c r="O1207" i="5"/>
  <c r="O1208" i="5" a="1"/>
  <c r="O1208" i="5"/>
  <c r="O1209" i="5" a="1"/>
  <c r="O1209" i="5"/>
  <c r="O1210" i="5" a="1"/>
  <c r="O1210" i="5" s="1"/>
  <c r="O1211" i="5" a="1"/>
  <c r="O1211" i="5"/>
  <c r="O1212" i="5" a="1"/>
  <c r="O1212" i="5"/>
  <c r="O1213" i="5" a="1"/>
  <c r="O1213" i="5" s="1"/>
  <c r="O1214" i="5" a="1"/>
  <c r="O1214" i="5" s="1"/>
  <c r="O1215" i="5" a="1"/>
  <c r="O1215" i="5"/>
  <c r="O1216" i="5" a="1"/>
  <c r="O1216" i="5" s="1"/>
  <c r="O1217" i="5" a="1"/>
  <c r="O1217" i="5" s="1"/>
  <c r="O1218" i="5" a="1"/>
  <c r="O1218" i="5"/>
  <c r="O1219" i="5" a="1"/>
  <c r="O1219" i="5" s="1"/>
  <c r="O1220" i="5" a="1"/>
  <c r="O1220" i="5" s="1"/>
  <c r="O1221" i="5" a="1"/>
  <c r="O1221" i="5" s="1"/>
  <c r="O1222" i="5" a="1"/>
  <c r="O1222" i="5" s="1"/>
  <c r="O1223" i="5" a="1"/>
  <c r="O1223" i="5" s="1"/>
  <c r="O1224" i="5" a="1"/>
  <c r="O1224" i="5"/>
  <c r="O1225" i="5" a="1"/>
  <c r="O1225" i="5"/>
  <c r="O1226" i="5" a="1"/>
  <c r="O1226" i="5"/>
  <c r="O1227" i="5" a="1"/>
  <c r="O1227" i="5" s="1"/>
  <c r="O1228" i="5" a="1"/>
  <c r="O1228" i="5"/>
  <c r="O1229" i="5" a="1"/>
  <c r="O1229" i="5" s="1"/>
  <c r="O1230" i="5" a="1"/>
  <c r="O1230" i="5" s="1"/>
  <c r="O1231" i="5" a="1"/>
  <c r="O1231" i="5" s="1"/>
  <c r="O1232" i="5" a="1"/>
  <c r="O1232" i="5"/>
  <c r="O1233" i="5" a="1"/>
  <c r="O1233" i="5" s="1"/>
  <c r="O1234" i="5" a="1"/>
  <c r="O1234" i="5" s="1"/>
  <c r="O1235" i="5" a="1"/>
  <c r="O1235" i="5"/>
  <c r="O1236" i="5" a="1"/>
  <c r="O1236" i="5" s="1"/>
  <c r="O1237" i="5" a="1"/>
  <c r="O1237" i="5" s="1"/>
  <c r="O1238" i="5" a="1"/>
  <c r="O1238" i="5"/>
  <c r="O1239" i="5" a="1"/>
  <c r="O1239" i="5" s="1"/>
  <c r="O1240" i="5" a="1"/>
  <c r="O1240" i="5" s="1"/>
  <c r="O1241" i="5" a="1"/>
  <c r="O1241" i="5"/>
  <c r="O1242" i="5" a="1"/>
  <c r="O1242" i="5"/>
  <c r="O1243" i="5" a="1"/>
  <c r="O1243" i="5"/>
  <c r="O1244" i="5" a="1"/>
  <c r="O1244" i="5" s="1"/>
  <c r="O1245" i="5" a="1"/>
  <c r="O1245" i="5" s="1"/>
  <c r="O1246" i="5" a="1"/>
  <c r="O1246" i="5" s="1"/>
  <c r="O1247" i="5" a="1"/>
  <c r="O1247" i="5" s="1"/>
  <c r="O1248" i="5" a="1"/>
  <c r="O1248" i="5" s="1"/>
  <c r="O1249" i="5" a="1"/>
  <c r="O1249" i="5"/>
  <c r="O1250" i="5" a="1"/>
  <c r="O1250" i="5" s="1"/>
  <c r="O1251" i="5" a="1"/>
  <c r="O1251" i="5" s="1"/>
  <c r="O1252" i="5" a="1"/>
  <c r="O1252" i="5"/>
  <c r="O1253" i="5" a="1"/>
  <c r="O1253" i="5" s="1"/>
  <c r="O1254" i="5" a="1"/>
  <c r="O1254" i="5"/>
  <c r="O1255" i="5" a="1"/>
  <c r="O1255" i="5"/>
  <c r="O1256" i="5" a="1"/>
  <c r="O1256" i="5" s="1"/>
  <c r="O1257" i="5" a="1"/>
  <c r="O1257" i="5" s="1"/>
  <c r="O1258" i="5" a="1"/>
  <c r="O1258" i="5"/>
  <c r="O1259" i="5" a="1"/>
  <c r="O1259" i="5"/>
  <c r="O1260" i="5" a="1"/>
  <c r="O1260" i="5"/>
  <c r="O1261" i="5" a="1"/>
  <c r="O1261" i="5" s="1"/>
  <c r="O1262" i="5" a="1"/>
  <c r="O1262" i="5" s="1"/>
  <c r="O1263" i="5" a="1"/>
  <c r="O1263" i="5" s="1"/>
  <c r="O1264" i="5" a="1"/>
  <c r="O1264" i="5" s="1"/>
  <c r="O1265" i="5" a="1"/>
  <c r="O1265" i="5" s="1"/>
  <c r="O1266" i="5" a="1"/>
  <c r="O1266" i="5"/>
  <c r="O1267" i="5" a="1"/>
  <c r="O1267" i="5" s="1"/>
  <c r="O1268" i="5" a="1"/>
  <c r="O1268" i="5" s="1"/>
  <c r="O1269" i="5" a="1"/>
  <c r="O1269" i="5" s="1"/>
  <c r="O1270" i="5" a="1"/>
  <c r="O1270" i="5" s="1"/>
  <c r="O1271" i="5" a="1"/>
  <c r="O1271" i="5"/>
  <c r="O1272" i="5" a="1"/>
  <c r="O1272" i="5"/>
  <c r="O1273" i="5" a="1"/>
  <c r="O1273" i="5" s="1"/>
  <c r="O1274" i="5" a="1"/>
  <c r="O1274" i="5" s="1"/>
  <c r="O1275" i="5" a="1"/>
  <c r="O1275" i="5"/>
  <c r="O1276" i="5" a="1"/>
  <c r="O1276" i="5"/>
  <c r="O1277" i="5" a="1"/>
  <c r="O1277" i="5" s="1"/>
  <c r="O1278" i="5" a="1"/>
  <c r="O1278" i="5"/>
  <c r="O1279" i="5" a="1"/>
  <c r="O1279" i="5" s="1"/>
  <c r="O1280" i="5" a="1"/>
  <c r="O1280" i="5" s="1"/>
  <c r="O1281" i="5" a="1"/>
  <c r="O1281" i="5" s="1"/>
  <c r="O1282" i="5" a="1"/>
  <c r="O1282" i="5"/>
  <c r="O1283" i="5" a="1"/>
  <c r="O1283" i="5"/>
  <c r="O1284" i="5" a="1"/>
  <c r="O1284" i="5" s="1"/>
  <c r="O1285" i="5" a="1"/>
  <c r="O1285" i="5" s="1"/>
  <c r="O1286" i="5" a="1"/>
  <c r="O1286" i="5"/>
  <c r="O1287" i="5" a="1"/>
  <c r="O1287" i="5" s="1"/>
  <c r="O1288" i="5" a="1"/>
  <c r="O1288" i="5"/>
  <c r="O1289" i="5" a="1"/>
  <c r="O1289" i="5"/>
  <c r="O1290" i="5" a="1"/>
  <c r="O1290" i="5" s="1"/>
  <c r="O1291" i="5" a="1"/>
  <c r="O1291" i="5" s="1"/>
  <c r="O1292" i="5" a="1"/>
  <c r="O1292" i="5"/>
  <c r="O1293" i="5" a="1"/>
  <c r="O1293" i="5" s="1"/>
  <c r="O1294" i="5" a="1"/>
  <c r="O1294" i="5" s="1"/>
  <c r="O1295" i="5" a="1"/>
  <c r="O1295" i="5"/>
  <c r="O1296" i="5" a="1"/>
  <c r="O1296" i="5" s="1"/>
  <c r="O1297" i="5" a="1"/>
  <c r="O1297" i="5" s="1"/>
  <c r="O1298" i="5" a="1"/>
  <c r="O1298" i="5" s="1"/>
  <c r="O1299" i="5" a="1"/>
  <c r="O1299" i="5" s="1"/>
  <c r="O1300" i="5" a="1"/>
  <c r="O1300" i="5"/>
  <c r="O1301" i="5" a="1"/>
  <c r="O1301" i="5" s="1"/>
  <c r="O1302" i="5" a="1"/>
  <c r="O1302" i="5"/>
  <c r="O1303" i="5" a="1"/>
  <c r="O1303" i="5"/>
  <c r="O1304" i="5" a="1"/>
  <c r="O1304" i="5" s="1"/>
  <c r="O1305" i="5" a="1"/>
  <c r="O1305" i="5"/>
  <c r="O1306" i="5" a="1"/>
  <c r="O1306" i="5"/>
  <c r="O1307" i="5" a="1"/>
  <c r="O1307" i="5" s="1"/>
  <c r="O1308" i="5" a="1"/>
  <c r="O1308" i="5" s="1"/>
  <c r="O1309" i="5" a="1"/>
  <c r="O1309" i="5" s="1"/>
  <c r="O1310" i="5" a="1"/>
  <c r="O1310" i="5" s="1"/>
  <c r="O1311" i="5" a="1"/>
  <c r="O1311" i="5" s="1"/>
  <c r="O1312" i="5" a="1"/>
  <c r="O1312" i="5"/>
  <c r="O1313" i="5" a="1"/>
  <c r="O1313" i="5" s="1"/>
  <c r="O1314" i="5" a="1"/>
  <c r="O1314" i="5" s="1"/>
  <c r="O1315" i="5" a="1"/>
  <c r="O1315" i="5" s="1"/>
  <c r="O1316" i="5" a="1"/>
  <c r="O1316" i="5"/>
  <c r="O1317" i="5" a="1"/>
  <c r="O1317" i="5" s="1"/>
  <c r="O1318" i="5" a="1"/>
  <c r="O1318" i="5"/>
  <c r="O1319" i="5" a="1"/>
  <c r="O1319" i="5"/>
  <c r="O1320" i="5" a="1"/>
  <c r="O1320" i="5"/>
  <c r="O1321" i="5" a="1"/>
  <c r="O1321" i="5" s="1"/>
  <c r="O1322" i="5" a="1"/>
  <c r="O1322" i="5"/>
  <c r="O1323" i="5" a="1"/>
  <c r="O1323" i="5"/>
  <c r="O1324" i="5" a="1"/>
  <c r="O1324" i="5" s="1"/>
  <c r="O1325" i="5" a="1"/>
  <c r="O1325" i="5" s="1"/>
  <c r="O1326" i="5" a="1"/>
  <c r="O1326" i="5"/>
  <c r="O1327" i="5" a="1"/>
  <c r="O1327" i="5" s="1"/>
  <c r="O1328" i="5" a="1"/>
  <c r="O1328" i="5" s="1"/>
  <c r="O1329" i="5" a="1"/>
  <c r="O1329" i="5"/>
  <c r="O1330" i="5" a="1"/>
  <c r="O1330" i="5" s="1"/>
  <c r="O1331" i="5" a="1"/>
  <c r="O1331" i="5" s="1"/>
  <c r="O1332" i="5" a="1"/>
  <c r="O1332" i="5" s="1"/>
  <c r="O1333" i="5" a="1"/>
  <c r="O1333" i="5" s="1"/>
  <c r="O1334" i="5" a="1"/>
  <c r="O1334" i="5" s="1"/>
  <c r="O1335" i="5" a="1"/>
  <c r="O1335" i="5"/>
  <c r="O1336" i="5" a="1"/>
  <c r="O1336" i="5"/>
  <c r="O1337" i="5" a="1"/>
  <c r="O1337" i="5"/>
  <c r="O1338" i="5" a="1"/>
  <c r="O1338" i="5" s="1"/>
  <c r="O1339" i="5" a="1"/>
  <c r="O1339" i="5"/>
  <c r="O1340" i="5" a="1"/>
  <c r="O1340" i="5"/>
  <c r="O1341" i="5" a="1"/>
  <c r="O1341" i="5" s="1"/>
  <c r="O1342" i="5" a="1"/>
  <c r="O1342" i="5"/>
  <c r="O1343" i="5" a="1"/>
  <c r="O1343" i="5"/>
  <c r="O1344" i="5" a="1"/>
  <c r="O1344" i="5" s="1"/>
  <c r="O1345" i="5" a="1"/>
  <c r="O1345" i="5" s="1"/>
  <c r="O1346" i="5" a="1"/>
  <c r="O1346" i="5"/>
  <c r="O1347" i="5" a="1"/>
  <c r="O1347" i="5" s="1"/>
  <c r="O1348" i="5" a="1"/>
  <c r="O1348" i="5" s="1"/>
  <c r="O1349" i="5" a="1"/>
  <c r="O1349" i="5" s="1"/>
  <c r="O1350" i="5" a="1"/>
  <c r="O1350" i="5" s="1"/>
  <c r="O1351" i="5" a="1"/>
  <c r="O1351" i="5" s="1"/>
  <c r="O1352" i="5" a="1"/>
  <c r="O1352" i="5" s="1"/>
  <c r="O1353" i="5" a="1"/>
  <c r="O1353" i="5"/>
  <c r="O1354" i="5" a="1"/>
  <c r="O1354" i="5"/>
  <c r="O1355" i="5" a="1"/>
  <c r="O1355" i="5" s="1"/>
  <c r="O1356" i="5" a="1"/>
  <c r="O1356" i="5"/>
  <c r="O1357" i="5" a="1"/>
  <c r="O1357" i="5" s="1"/>
  <c r="O1358" i="5" a="1"/>
  <c r="O1358" i="5" s="1"/>
  <c r="O1359" i="5" a="1"/>
  <c r="O1359" i="5"/>
  <c r="O1360" i="5" a="1"/>
  <c r="O1360" i="5"/>
  <c r="O1361" i="5" a="1"/>
  <c r="O1361" i="5" s="1"/>
  <c r="O1362" i="5" a="1"/>
  <c r="O1362" i="5" s="1"/>
  <c r="O1363" i="5" a="1"/>
  <c r="O1363" i="5"/>
  <c r="O1364" i="5" a="1"/>
  <c r="O1364" i="5" s="1"/>
  <c r="O1365" i="5" a="1"/>
  <c r="O1365" i="5" s="1"/>
  <c r="O1366" i="5" a="1"/>
  <c r="O1366" i="5"/>
  <c r="O1367" i="5" a="1"/>
  <c r="O1367" i="5" s="1"/>
  <c r="O1368" i="5" a="1"/>
  <c r="O1368" i="5" s="1"/>
  <c r="O1369" i="5" a="1"/>
  <c r="O1369" i="5"/>
  <c r="O1370" i="5" a="1"/>
  <c r="O1370" i="5"/>
  <c r="O1371" i="5" a="1"/>
  <c r="O1371" i="5"/>
  <c r="O1372" i="5" a="1"/>
  <c r="O1372" i="5" s="1"/>
  <c r="O1373" i="5" a="1"/>
  <c r="O1373" i="5" s="1"/>
  <c r="O1374" i="5" a="1"/>
  <c r="O1374" i="5" s="1"/>
  <c r="O1375" i="5" a="1"/>
  <c r="O1375" i="5" s="1"/>
  <c r="O1376" i="5" a="1"/>
  <c r="O1376" i="5"/>
  <c r="O1377" i="5" a="1"/>
  <c r="O1377" i="5"/>
  <c r="O1378" i="5" a="1"/>
  <c r="O1378" i="5" s="1"/>
  <c r="O1379" i="5" a="1"/>
  <c r="O1379" i="5" s="1"/>
  <c r="O1380" i="5" a="1"/>
  <c r="O1380" i="5"/>
  <c r="O1381" i="5" a="1"/>
  <c r="O1381" i="5" s="1"/>
  <c r="O1382" i="5" a="1"/>
  <c r="O1382" i="5"/>
  <c r="O1383" i="5" a="1"/>
  <c r="O1383" i="5"/>
  <c r="O1384" i="5" a="1"/>
  <c r="O1384" i="5" s="1"/>
  <c r="O1385" i="5" a="1"/>
  <c r="O1385" i="5" s="1"/>
  <c r="O1386" i="5" a="1"/>
  <c r="O1386" i="5"/>
  <c r="O1387" i="5" a="1"/>
  <c r="O1387" i="5"/>
  <c r="O1388" i="5" a="1"/>
  <c r="O1388" i="5"/>
  <c r="O1389" i="5" a="1"/>
  <c r="O1389" i="5" s="1"/>
  <c r="O1390" i="5" a="1"/>
  <c r="O1390" i="5" s="1"/>
  <c r="O1391" i="5" a="1"/>
  <c r="O1391" i="5" s="1"/>
  <c r="O1392" i="5" a="1"/>
  <c r="O1392" i="5" s="1"/>
  <c r="O1393" i="5" a="1"/>
  <c r="O1393" i="5"/>
  <c r="O1394" i="5" a="1"/>
  <c r="O1394" i="5"/>
  <c r="O1395" i="5" a="1"/>
  <c r="O1395" i="5" s="1"/>
  <c r="O1396" i="5" a="1"/>
  <c r="O1396" i="5" s="1"/>
  <c r="O1397" i="5" a="1"/>
  <c r="O1397" i="5" s="1"/>
  <c r="O1398" i="5" a="1"/>
  <c r="O1398" i="5" s="1"/>
  <c r="O1399" i="5" a="1"/>
  <c r="O1399" i="5"/>
  <c r="O1400" i="5" a="1"/>
  <c r="O1400" i="5"/>
  <c r="O1401" i="5" a="1"/>
  <c r="O1401" i="5" s="1"/>
  <c r="O1402" i="5" a="1"/>
  <c r="O1402" i="5" s="1"/>
  <c r="O1403" i="5" a="1"/>
  <c r="O1403" i="5" s="1"/>
  <c r="O1404" i="5" a="1"/>
  <c r="O1404" i="5"/>
  <c r="O1405" i="5" a="1"/>
  <c r="O1405" i="5" s="1"/>
  <c r="O1406" i="5" a="1"/>
  <c r="O1406" i="5"/>
  <c r="O1407" i="5" a="1"/>
  <c r="O1407" i="5" s="1"/>
  <c r="O1408" i="5" a="1"/>
  <c r="O1408" i="5" s="1"/>
  <c r="O1409" i="5" a="1"/>
  <c r="O1409" i="5" s="1"/>
  <c r="O1410" i="5" a="1"/>
  <c r="O1410" i="5"/>
  <c r="O1411" i="5" a="1"/>
  <c r="O1411" i="5"/>
  <c r="O1412" i="5" a="1"/>
  <c r="O1412" i="5" s="1"/>
  <c r="O1413" i="5" a="1"/>
  <c r="O1413" i="5" s="1"/>
  <c r="O1414" i="5" a="1"/>
  <c r="O1414" i="5"/>
  <c r="O1415" i="5" a="1"/>
  <c r="O1415" i="5" s="1"/>
  <c r="O1416" i="5" a="1"/>
  <c r="O1416" i="5"/>
  <c r="O1417" i="5" a="1"/>
  <c r="O1417" i="5"/>
  <c r="O1418" i="5" a="1"/>
  <c r="O1418" i="5" s="1"/>
  <c r="O1419" i="5" a="1"/>
  <c r="O1419" i="5" s="1"/>
  <c r="O1420" i="5" a="1"/>
  <c r="O1420" i="5" s="1"/>
  <c r="O1421" i="5" a="1"/>
  <c r="O1421" i="5" s="1"/>
  <c r="O1422" i="5" a="1"/>
  <c r="O1422" i="5" s="1"/>
  <c r="O1423" i="5" a="1"/>
  <c r="O1423" i="5"/>
  <c r="O1424" i="5" a="1"/>
  <c r="O1424" i="5" s="1"/>
  <c r="O1425" i="5" a="1"/>
  <c r="O1425" i="5" s="1"/>
  <c r="O1426" i="5" a="1"/>
  <c r="O1426" i="5" s="1"/>
  <c r="O1427" i="5" a="1"/>
  <c r="O1427" i="5"/>
  <c r="O1428" i="5" a="1"/>
  <c r="O1428" i="5"/>
  <c r="O1429" i="5" a="1"/>
  <c r="O1429" i="5" s="1"/>
  <c r="O1430" i="5" a="1"/>
  <c r="O1430" i="5"/>
  <c r="O1431" i="5" a="1"/>
  <c r="O1431" i="5"/>
  <c r="O1432" i="5" a="1"/>
  <c r="O1432" i="5" s="1"/>
  <c r="O1433" i="5" a="1"/>
  <c r="O1433" i="5"/>
  <c r="O1434" i="5" a="1"/>
  <c r="O1434" i="5"/>
  <c r="O1435" i="5" a="1"/>
  <c r="O1435" i="5" s="1"/>
  <c r="O1436" i="5" a="1"/>
  <c r="O1436" i="5" s="1"/>
  <c r="O1437" i="5" a="1"/>
  <c r="O1437" i="5" s="1"/>
  <c r="O1438" i="5" a="1"/>
  <c r="O1438" i="5" s="1"/>
  <c r="O1439" i="5" a="1"/>
  <c r="O1439" i="5" s="1"/>
  <c r="O1440" i="5" a="1"/>
  <c r="O1440" i="5"/>
  <c r="O1441" i="5" a="1"/>
  <c r="O1441" i="5" s="1"/>
  <c r="O1442" i="5" a="1"/>
  <c r="O1442" i="5" s="1"/>
  <c r="O1443" i="5" a="1"/>
  <c r="O1443" i="5" s="1"/>
  <c r="O1444" i="5" a="1"/>
  <c r="O1444" i="5"/>
  <c r="O1445" i="5" a="1"/>
  <c r="O1445" i="5" s="1"/>
  <c r="O1446" i="5" a="1"/>
  <c r="O1446" i="5"/>
  <c r="O1447" i="5" a="1"/>
  <c r="O1447" i="5"/>
  <c r="O1448" i="5" a="1"/>
  <c r="O1448" i="5"/>
  <c r="O1449" i="5" a="1"/>
  <c r="O1449" i="5" s="1"/>
  <c r="O1450" i="5" a="1"/>
  <c r="O1450" i="5"/>
  <c r="O1451" i="5" a="1"/>
  <c r="O1451" i="5"/>
  <c r="O1452" i="5" a="1"/>
  <c r="O1452" i="5" s="1"/>
  <c r="O1453" i="5" a="1"/>
  <c r="O1453" i="5" s="1"/>
  <c r="O1454" i="5" a="1"/>
  <c r="O1454" i="5"/>
  <c r="O1455" i="5" a="1"/>
  <c r="O1455" i="5" s="1"/>
  <c r="O1456" i="5" a="1"/>
  <c r="O1456" i="5" s="1"/>
  <c r="O1457" i="5" a="1"/>
  <c r="O1457" i="5"/>
  <c r="O1458" i="5" a="1"/>
  <c r="O1458" i="5" s="1"/>
  <c r="O1459" i="5" a="1"/>
  <c r="O1459" i="5" s="1"/>
  <c r="O1460" i="5" a="1"/>
  <c r="O1460" i="5" s="1"/>
  <c r="O1461" i="5" a="1"/>
  <c r="O1461" i="5" s="1"/>
  <c r="O1462" i="5" a="1"/>
  <c r="O1462" i="5" s="1"/>
  <c r="O1463" i="5" a="1"/>
  <c r="O1463" i="5"/>
  <c r="O1464" i="5" a="1"/>
  <c r="O1464" i="5"/>
  <c r="O1465" i="5" a="1"/>
  <c r="O1465" i="5"/>
  <c r="O1466" i="5" a="1"/>
  <c r="O1466" i="5" s="1"/>
  <c r="O1467" i="5" a="1"/>
  <c r="O1467" i="5"/>
  <c r="O1468" i="5" a="1"/>
  <c r="O1468" i="5"/>
  <c r="O1469" i="5" a="1"/>
  <c r="O1469" i="5" s="1"/>
  <c r="O1470" i="5" a="1"/>
  <c r="O1470" i="5"/>
  <c r="O1471" i="5" a="1"/>
  <c r="O1471" i="5"/>
  <c r="O1472" i="5" a="1"/>
  <c r="O1472" i="5" s="1"/>
  <c r="O1473" i="5" a="1"/>
  <c r="O1473" i="5" s="1"/>
  <c r="O1474" i="5" a="1"/>
  <c r="O1474" i="5"/>
  <c r="O1475" i="5" a="1"/>
  <c r="O1475" i="5" s="1"/>
  <c r="O1476" i="5" a="1"/>
  <c r="O1476" i="5" s="1"/>
  <c r="O1477" i="5" a="1"/>
  <c r="O1477" i="5" s="1"/>
  <c r="O1478" i="5" a="1"/>
  <c r="O1478" i="5" s="1"/>
  <c r="O1479" i="5" a="1"/>
  <c r="O1479" i="5" s="1"/>
  <c r="O1480" i="5" a="1"/>
  <c r="O1480" i="5"/>
  <c r="O1481" i="5" a="1"/>
  <c r="O1481" i="5"/>
  <c r="O1482" i="5" a="1"/>
  <c r="O1482" i="5"/>
  <c r="O1483" i="5" a="1"/>
  <c r="O1483" i="5" s="1"/>
  <c r="O1484" i="5" a="1"/>
  <c r="O1484" i="5"/>
  <c r="O1485" i="5" a="1"/>
  <c r="O1485" i="5" s="1"/>
  <c r="O1486" i="5" a="1"/>
  <c r="O1486" i="5" s="1"/>
  <c r="O1487" i="5" a="1"/>
  <c r="O1487" i="5"/>
  <c r="O1488" i="5" a="1"/>
  <c r="O1488" i="5"/>
  <c r="O1489" i="5" a="1"/>
  <c r="O1489" i="5" s="1"/>
  <c r="O1490" i="5" a="1"/>
  <c r="O1490" i="5" s="1"/>
  <c r="O1491" i="5" a="1"/>
  <c r="O1491" i="5"/>
  <c r="O1492" i="5" a="1"/>
  <c r="O1492" i="5" s="1"/>
  <c r="O1493" i="5" a="1"/>
  <c r="O1493" i="5" s="1"/>
  <c r="O1494" i="5" a="1"/>
  <c r="O1494" i="5"/>
  <c r="O1495" i="5" a="1"/>
  <c r="O1495" i="5" s="1"/>
  <c r="O1496" i="5" a="1"/>
  <c r="O1496" i="5" s="1"/>
  <c r="O1497" i="5" a="1"/>
  <c r="O1497" i="5"/>
  <c r="O1498" i="5" a="1"/>
  <c r="O1498" i="5"/>
  <c r="O1499" i="5" a="1"/>
  <c r="O1499" i="5"/>
  <c r="O1500" i="5" a="1"/>
  <c r="O1500" i="5" s="1"/>
  <c r="O1501" i="5" a="1"/>
  <c r="O1501" i="5" s="1"/>
  <c r="O1502" i="5" a="1"/>
  <c r="O1502" i="5" s="1"/>
  <c r="O1503" i="5" a="1"/>
  <c r="O1503" i="5" s="1"/>
  <c r="O1504" i="5" a="1"/>
  <c r="O1504" i="5"/>
  <c r="O1505" i="5" a="1"/>
  <c r="O1505" i="5"/>
  <c r="O1506" i="5" a="1"/>
  <c r="O1506" i="5" s="1"/>
  <c r="O1507" i="5" a="1"/>
  <c r="O1507" i="5" s="1"/>
  <c r="O1508" i="5" a="1"/>
  <c r="O1508" i="5"/>
  <c r="O1509" i="5" a="1"/>
  <c r="O1509" i="5" s="1"/>
  <c r="O1510" i="5" a="1"/>
  <c r="O1510" i="5"/>
  <c r="O1511" i="5" a="1"/>
  <c r="O1511" i="5"/>
  <c r="O1512" i="5" a="1"/>
  <c r="O1512" i="5" s="1"/>
  <c r="O1513" i="5" a="1"/>
  <c r="O1513" i="5" s="1"/>
  <c r="O1514" i="5" a="1"/>
  <c r="O1514" i="5" s="1"/>
  <c r="O1515" i="5" a="1"/>
  <c r="O1515" i="5"/>
  <c r="O1516" i="5" a="1"/>
  <c r="O1516" i="5"/>
  <c r="O1517" i="5" a="1"/>
  <c r="O1517" i="5" s="1"/>
  <c r="O1518" i="5" a="1"/>
  <c r="O1518" i="5" s="1"/>
  <c r="O1519" i="5" a="1"/>
  <c r="O1519" i="5" s="1"/>
  <c r="O1520" i="5" a="1"/>
  <c r="O1520" i="5" s="1"/>
  <c r="O1521" i="5" a="1"/>
  <c r="O1521" i="5"/>
  <c r="O1522" i="5" a="1"/>
  <c r="O1522" i="5"/>
  <c r="O1523" i="5" a="1"/>
  <c r="O1523" i="5" s="1"/>
  <c r="O1524" i="5" a="1"/>
  <c r="O1524" i="5" s="1"/>
  <c r="O1525" i="5" a="1"/>
  <c r="O1525" i="5" s="1"/>
  <c r="O1526" i="5" a="1"/>
  <c r="O1526" i="5" s="1"/>
  <c r="O1527" i="5" a="1"/>
  <c r="O1527" i="5"/>
  <c r="O1528" i="5" a="1"/>
  <c r="O1528" i="5"/>
  <c r="O1529" i="5" a="1"/>
  <c r="O1529" i="5" s="1"/>
  <c r="O1530" i="5" a="1"/>
  <c r="O1530" i="5" s="1"/>
  <c r="O1531" i="5" a="1"/>
  <c r="O1531" i="5"/>
  <c r="O1532" i="5" a="1"/>
  <c r="O1532" i="5"/>
  <c r="O1533" i="5" a="1"/>
  <c r="O1533" i="5" s="1"/>
  <c r="O1534" i="5" a="1"/>
  <c r="O1534" i="5"/>
  <c r="O1535" i="5" a="1"/>
  <c r="O1535" i="5" s="1"/>
  <c r="O1536" i="5" a="1"/>
  <c r="O1536" i="5" s="1"/>
  <c r="O1537" i="5" a="1"/>
  <c r="O1537" i="5" s="1"/>
  <c r="O1538" i="5" a="1"/>
  <c r="O1538" i="5"/>
  <c r="O1539" i="5" a="1"/>
  <c r="O1539" i="5"/>
  <c r="O1540" i="5" a="1"/>
  <c r="O1540" i="5" s="1"/>
  <c r="O1541" i="5" a="1"/>
  <c r="O1541" i="5" s="1"/>
  <c r="O1542" i="5" a="1"/>
  <c r="O1542" i="5"/>
  <c r="O1543" i="5" a="1"/>
  <c r="O1543" i="5"/>
  <c r="O1544" i="5" a="1"/>
  <c r="O1544" i="5"/>
  <c r="O1545" i="5" a="1"/>
  <c r="O1545" i="5"/>
  <c r="O1546" i="5" a="1"/>
  <c r="O1546" i="5" s="1"/>
  <c r="O1547" i="5" a="1"/>
  <c r="O1547" i="5" s="1"/>
  <c r="O1548" i="5" a="1"/>
  <c r="O1548" i="5"/>
  <c r="O1549" i="5" a="1"/>
  <c r="O1549" i="5" s="1"/>
  <c r="O1550" i="5" a="1"/>
  <c r="O1550" i="5" s="1"/>
  <c r="O1551" i="5" a="1"/>
  <c r="O1551" i="5"/>
  <c r="O1552" i="5" a="1"/>
  <c r="O1552" i="5" s="1"/>
  <c r="O1553" i="5" a="1"/>
  <c r="O1553" i="5" s="1"/>
  <c r="O1554" i="5" a="1"/>
  <c r="O1554" i="5"/>
  <c r="O1555" i="5" a="1"/>
  <c r="O1555" i="5" s="1"/>
  <c r="O1556" i="5" a="1"/>
  <c r="O1556" i="5"/>
  <c r="O1557" i="5" a="1"/>
  <c r="O1557" i="5" s="1"/>
  <c r="O1558" i="5" a="1"/>
  <c r="O1558" i="5"/>
  <c r="O1559" i="5" a="1"/>
  <c r="O1559" i="5"/>
  <c r="O1560" i="5" a="1"/>
  <c r="O1560" i="5"/>
  <c r="O1561" i="5" a="1"/>
  <c r="O1561" i="5"/>
  <c r="O1562" i="5" a="1"/>
  <c r="O1562" i="5"/>
  <c r="O1563" i="5" a="1"/>
  <c r="O1563" i="5" s="1"/>
  <c r="O1564" i="5" a="1"/>
  <c r="O1564" i="5" s="1"/>
  <c r="O1565" i="5" a="1"/>
  <c r="O1565" i="5" s="1"/>
  <c r="O1566" i="5" a="1"/>
  <c r="O1566" i="5" s="1"/>
  <c r="O1567" i="5" a="1"/>
  <c r="O1567" i="5" s="1"/>
  <c r="O1568" i="5" a="1"/>
  <c r="O1568" i="5"/>
  <c r="O1569" i="5" a="1"/>
  <c r="O1569" i="5" s="1"/>
  <c r="O1570" i="5" a="1"/>
  <c r="O1570" i="5" s="1"/>
  <c r="O1571" i="5" a="1"/>
  <c r="O1571" i="5" s="1"/>
  <c r="O1572" i="5" a="1"/>
  <c r="O1572" i="5" s="1"/>
  <c r="O1573" i="5" a="1"/>
  <c r="O1573" i="5" s="1"/>
  <c r="O1574" i="5" a="1"/>
  <c r="O1574" i="5"/>
  <c r="O1575" i="5" a="1"/>
  <c r="O1575" i="5"/>
  <c r="O1576" i="5" a="1"/>
  <c r="O1576" i="5"/>
  <c r="O1577" i="5" a="1"/>
  <c r="O1577" i="5"/>
  <c r="O1578" i="5" a="1"/>
  <c r="O1578" i="5"/>
  <c r="O1579" i="5" a="1"/>
  <c r="O1579" i="5"/>
  <c r="O1580" i="5" a="1"/>
  <c r="O1580" i="5" s="1"/>
  <c r="O1581" i="5" a="1"/>
  <c r="O1581" i="5" s="1"/>
  <c r="O1582" i="5" a="1"/>
  <c r="O1582" i="5"/>
  <c r="O1583" i="5" a="1"/>
  <c r="O1583" i="5" s="1"/>
  <c r="O1584" i="5" a="1"/>
  <c r="O1584" i="5" s="1"/>
  <c r="O1585" i="5" a="1"/>
  <c r="O1585" i="5"/>
  <c r="O1586" i="5" a="1"/>
  <c r="O1586" i="5" s="1"/>
  <c r="O1587" i="5" a="1"/>
  <c r="O1587" i="5" s="1"/>
  <c r="O1588" i="5" a="1"/>
  <c r="O1588" i="5" s="1"/>
  <c r="O1589" i="5" a="1"/>
  <c r="O1589" i="5" s="1"/>
  <c r="O1590" i="5" a="1"/>
  <c r="O1590" i="5" s="1"/>
  <c r="O1591" i="5" a="1"/>
  <c r="O1591" i="5" s="1"/>
  <c r="O1592" i="5" a="1"/>
  <c r="O1592" i="5"/>
  <c r="O1593" i="5" a="1"/>
  <c r="O1593" i="5"/>
  <c r="O1594" i="5" a="1"/>
  <c r="O1594" i="5"/>
  <c r="O1595" i="5" a="1"/>
  <c r="O1595" i="5"/>
  <c r="O1596" i="5" a="1"/>
  <c r="O1596" i="5"/>
  <c r="O1597" i="5" a="1"/>
  <c r="O1597" i="5" s="1"/>
  <c r="O1598" i="5" a="1"/>
  <c r="O1598" i="5" s="1"/>
  <c r="O1599" i="5" a="1"/>
  <c r="O1599" i="5"/>
  <c r="O1600" i="5" a="1"/>
  <c r="O1600" i="5" s="1"/>
  <c r="O1601" i="5" a="1"/>
  <c r="O1601" i="5" s="1"/>
  <c r="O1602" i="5" a="1"/>
  <c r="O1602" i="5"/>
  <c r="O1603" i="5" a="1"/>
  <c r="O1603" i="5" s="1"/>
  <c r="O1604" i="5" a="1"/>
  <c r="O1604" i="5" s="1"/>
  <c r="O1605" i="5" a="1"/>
  <c r="O1605" i="5" s="1"/>
  <c r="O1606" i="5" a="1"/>
  <c r="O1606" i="5" s="1"/>
  <c r="O1607" i="5" a="1"/>
  <c r="O1607" i="5" s="1"/>
  <c r="O1608" i="5" a="1"/>
  <c r="O1608" i="5"/>
  <c r="O1609" i="5" a="1"/>
  <c r="O1609" i="5"/>
  <c r="O1610" i="5" a="1"/>
  <c r="O1610" i="5"/>
  <c r="O1611" i="5" a="1"/>
  <c r="O1611" i="5" s="1"/>
  <c r="O1612" i="5" a="1"/>
  <c r="O1612" i="5"/>
  <c r="O1613" i="5" a="1"/>
  <c r="O1613" i="5" s="1"/>
  <c r="O1614" i="5" a="1"/>
  <c r="O1614" i="5"/>
  <c r="O1615" i="5" a="1"/>
  <c r="O1615" i="5" s="1"/>
  <c r="O1616" i="5" a="1"/>
  <c r="O1616" i="5"/>
  <c r="O1617" i="5" a="1"/>
  <c r="O1617" i="5" s="1"/>
  <c r="O1618" i="5" a="1"/>
  <c r="O1618" i="5" s="1"/>
  <c r="O1619" i="5" a="1"/>
  <c r="O1619" i="5"/>
  <c r="O1620" i="5" a="1"/>
  <c r="O1620" i="5" s="1"/>
  <c r="O1621" i="5" a="1"/>
  <c r="O1621" i="5" s="1"/>
  <c r="O1622" i="5" a="1"/>
  <c r="O1622" i="5"/>
  <c r="O1623" i="5" a="1"/>
  <c r="O1623" i="5" s="1"/>
  <c r="O1624" i="5" a="1"/>
  <c r="O1624" i="5" s="1"/>
  <c r="O1625" i="5" a="1"/>
  <c r="O1625" i="5"/>
  <c r="O1626" i="5" a="1"/>
  <c r="O1626" i="5"/>
  <c r="O1627" i="5" a="1"/>
  <c r="O1627" i="5"/>
  <c r="O1628" i="5" a="1"/>
  <c r="O1628" i="5"/>
  <c r="O1629" i="5" a="1"/>
  <c r="O1629" i="5" s="1"/>
  <c r="O1630" i="5" a="1"/>
  <c r="O1630" i="5" s="1"/>
  <c r="O1631" i="5" a="1"/>
  <c r="O1631" i="5"/>
  <c r="O1632" i="5" a="1"/>
  <c r="O1632" i="5" s="1"/>
  <c r="O1633" i="5" a="1"/>
  <c r="O1633" i="5"/>
  <c r="O1634" i="5" a="1"/>
  <c r="O1634" i="5" s="1"/>
  <c r="O1635" i="5" a="1"/>
  <c r="O1635" i="5" s="1"/>
  <c r="O1636" i="5" a="1"/>
  <c r="O1636" i="5"/>
  <c r="O1637" i="5" a="1"/>
  <c r="O1637" i="5" s="1"/>
  <c r="O1638" i="5" a="1"/>
  <c r="O1638" i="5"/>
  <c r="O1639" i="5" a="1"/>
  <c r="O1639" i="5"/>
  <c r="O1640" i="5" a="1"/>
  <c r="O1640" i="5" s="1"/>
  <c r="O1641" i="5" a="1"/>
  <c r="O1641" i="5" s="1"/>
  <c r="O1642" i="5" a="1"/>
  <c r="O1642" i="5"/>
  <c r="O1643" i="5" a="1"/>
  <c r="O1643" i="5"/>
  <c r="O1644" i="5" a="1"/>
  <c r="O1644" i="5"/>
  <c r="O1645" i="5" a="1"/>
  <c r="O1645" i="5" s="1"/>
  <c r="O1646" i="5" a="1"/>
  <c r="O1646" i="5" s="1"/>
  <c r="O1647" i="5" a="1"/>
  <c r="O1647" i="5" s="1"/>
  <c r="O1648" i="5" a="1"/>
  <c r="O1648" i="5"/>
  <c r="O1649" i="5" a="1"/>
  <c r="O1649" i="5" s="1"/>
  <c r="O1650" i="5" a="1"/>
  <c r="O1650" i="5"/>
  <c r="O1651" i="5" a="1"/>
  <c r="O1651" i="5" s="1"/>
  <c r="O1652" i="5" a="1"/>
  <c r="O1652" i="5" s="1"/>
  <c r="O1653" i="5" a="1"/>
  <c r="O1653" i="5" s="1"/>
  <c r="O1654" i="5" a="1"/>
  <c r="O1654" i="5"/>
  <c r="O1655" i="5" a="1"/>
  <c r="O1655" i="5"/>
  <c r="O1656" i="5" a="1"/>
  <c r="O1656" i="5"/>
  <c r="O1657" i="5" a="1"/>
  <c r="O1657" i="5" s="1"/>
  <c r="O1658" i="5" a="1"/>
  <c r="O1658" i="5" s="1"/>
  <c r="O1659" i="5" a="1"/>
  <c r="O1659" i="5"/>
  <c r="O1660" i="5" a="1"/>
  <c r="O1660" i="5"/>
  <c r="O1661" i="5" a="1"/>
  <c r="O1661" i="5" s="1"/>
  <c r="O1662" i="5" a="1"/>
  <c r="O1662" i="5"/>
  <c r="O1663" i="5" a="1"/>
  <c r="O1663" i="5" s="1"/>
  <c r="O1664" i="5" a="1"/>
  <c r="O1664" i="5" s="1"/>
  <c r="O1665" i="5" a="1"/>
  <c r="O1665" i="5" s="1"/>
  <c r="O1666" i="5" a="1"/>
  <c r="O1666" i="5" s="1"/>
  <c r="O1667" i="5" a="1"/>
  <c r="O1667" i="5"/>
  <c r="O1668" i="5" a="1"/>
  <c r="O1668" i="5" s="1"/>
  <c r="O1669" i="5" a="1"/>
  <c r="O1669" i="5" s="1"/>
  <c r="O1670" i="5" a="1"/>
  <c r="O1670" i="5"/>
  <c r="O1671" i="5" a="1"/>
  <c r="O1671" i="5" s="1"/>
  <c r="O1672" i="5" a="1"/>
  <c r="O1672" i="5"/>
  <c r="O1673" i="5" a="1"/>
  <c r="O1673" i="5"/>
  <c r="O1674" i="5" a="1"/>
  <c r="O1674" i="5" s="1"/>
  <c r="O1675" i="5" a="1"/>
  <c r="O1675" i="5" s="1"/>
  <c r="O1676" i="5" a="1"/>
  <c r="O1676" i="5" s="1"/>
  <c r="O1677" i="5" a="1"/>
  <c r="O1677" i="5" s="1"/>
  <c r="O1678" i="5" a="1"/>
  <c r="O1678" i="5" s="1"/>
  <c r="O1679" i="5" a="1"/>
  <c r="O1679" i="5"/>
  <c r="O1680" i="5" a="1"/>
  <c r="O1680" i="5" s="1"/>
  <c r="O1681" i="5" a="1"/>
  <c r="O1681" i="5" s="1"/>
  <c r="O1682" i="5" a="1"/>
  <c r="O1682" i="5" s="1"/>
  <c r="O1683" i="5" a="1"/>
  <c r="O1683" i="5" s="1"/>
  <c r="O1684" i="5" a="1"/>
  <c r="O1684" i="5"/>
  <c r="O1685" i="5" a="1"/>
  <c r="O1685" i="5" s="1"/>
  <c r="O1686" i="5" a="1"/>
  <c r="O1686" i="5"/>
  <c r="O1687" i="5" a="1"/>
  <c r="O1687" i="5"/>
  <c r="O1688" i="5" a="1"/>
  <c r="O1688" i="5" s="1"/>
  <c r="O1689" i="5" a="1"/>
  <c r="O1689" i="5"/>
  <c r="O1690" i="5" a="1"/>
  <c r="O1690" i="5"/>
  <c r="O1691" i="5" a="1"/>
  <c r="O1691" i="5" s="1"/>
  <c r="O1692" i="5" a="1"/>
  <c r="O1692" i="5" s="1"/>
  <c r="O1693" i="5" a="1"/>
  <c r="O1693" i="5" s="1"/>
  <c r="O1694" i="5" a="1"/>
  <c r="O1694" i="5" s="1"/>
  <c r="O1695" i="5" a="1"/>
  <c r="O1695" i="5" s="1"/>
  <c r="O1696" i="5" a="1"/>
  <c r="O1696" i="5"/>
  <c r="O1697" i="5" a="1"/>
  <c r="O1697" i="5" s="1"/>
  <c r="O1698" i="5" a="1"/>
  <c r="O1698" i="5" s="1"/>
  <c r="O1699" i="5" a="1"/>
  <c r="O1699" i="5" s="1"/>
  <c r="O1700" i="5" a="1"/>
  <c r="O1700" i="5" s="1"/>
  <c r="O1701" i="5" a="1"/>
  <c r="O1701" i="5" s="1"/>
  <c r="O1702" i="5" a="1"/>
  <c r="O1702" i="5"/>
  <c r="O1703" i="5" a="1"/>
  <c r="O1703" i="5"/>
  <c r="O1704" i="5" a="1"/>
  <c r="O1704" i="5"/>
  <c r="O1705" i="5" a="1"/>
  <c r="O1705" i="5" s="1"/>
  <c r="O1706" i="5" a="1"/>
  <c r="O1706" i="5"/>
  <c r="O1707" i="5" a="1"/>
  <c r="O1707" i="5"/>
  <c r="O1708" i="5" a="1"/>
  <c r="O1708" i="5" s="1"/>
  <c r="O1709" i="5" a="1"/>
  <c r="O1709" i="5" s="1"/>
  <c r="O1710" i="5" a="1"/>
  <c r="O1710" i="5"/>
  <c r="O1711" i="5" a="1"/>
  <c r="O1711" i="5" s="1"/>
  <c r="O1712" i="5" a="1"/>
  <c r="O1712" i="5" s="1"/>
  <c r="O1713" i="5" a="1"/>
  <c r="O1713" i="5"/>
  <c r="O1714" i="5" a="1"/>
  <c r="O1714" i="5" s="1"/>
  <c r="O1715" i="5" a="1"/>
  <c r="O1715" i="5" s="1"/>
  <c r="O1716" i="5" a="1"/>
  <c r="O1716" i="5"/>
  <c r="O1717" i="5" a="1"/>
  <c r="O1717" i="5" s="1"/>
  <c r="O1718" i="5" a="1"/>
  <c r="O1718" i="5" s="1"/>
  <c r="O1719" i="5" a="1"/>
  <c r="O1719" i="5"/>
  <c r="O1720" i="5" a="1"/>
  <c r="O1720" i="5"/>
  <c r="O1721" i="5" a="1"/>
  <c r="O1721" i="5"/>
  <c r="O1722" i="5" a="1"/>
  <c r="O1722" i="5"/>
  <c r="O1723" i="5" a="1"/>
  <c r="O1723" i="5"/>
  <c r="O1724" i="5" a="1"/>
  <c r="O1724" i="5"/>
  <c r="O1725" i="5" a="1"/>
  <c r="O1725" i="5" s="1"/>
  <c r="O1726" i="5" a="1"/>
  <c r="O1726" i="5" s="1"/>
  <c r="O1727" i="5" a="1"/>
  <c r="O1727" i="5"/>
  <c r="O1728" i="5" a="1"/>
  <c r="O1728" i="5" s="1"/>
  <c r="O1729" i="5" a="1"/>
  <c r="O1729" i="5" s="1"/>
  <c r="O1730" i="5" a="1"/>
  <c r="O1730" i="5"/>
  <c r="O1731" i="5" a="1"/>
  <c r="O1731" i="5" s="1"/>
  <c r="O1732" i="5" a="1"/>
  <c r="O1732" i="5" s="1"/>
  <c r="O1733" i="5" a="1"/>
  <c r="O1733" i="5" s="1"/>
  <c r="O1734" i="5" a="1"/>
  <c r="O1734" i="5" s="1"/>
  <c r="O1735" i="5" a="1"/>
  <c r="O1735" i="5" s="1"/>
  <c r="O1736" i="5" a="1"/>
  <c r="O1736" i="5"/>
  <c r="O1737" i="5" a="1"/>
  <c r="O1737" i="5"/>
  <c r="O1738" i="5" a="1"/>
  <c r="O1738" i="5"/>
  <c r="O1739" i="5" a="1"/>
  <c r="O1739" i="5"/>
  <c r="O1740" i="5" a="1"/>
  <c r="O1740" i="5"/>
  <c r="O1741" i="5" a="1"/>
  <c r="O1741" i="5" s="1"/>
  <c r="O1742" i="5" a="1"/>
  <c r="O1742" i="5"/>
  <c r="O1743" i="5" a="1"/>
  <c r="O1743" i="5" s="1"/>
  <c r="O1744" i="5" a="1"/>
  <c r="O1744" i="5"/>
  <c r="O1745" i="5" a="1"/>
  <c r="O1745" i="5" s="1"/>
  <c r="O1746" i="5" a="1"/>
  <c r="O1746" i="5" s="1"/>
  <c r="O1747" i="5" a="1"/>
  <c r="O1747" i="5"/>
  <c r="O1748" i="5" a="1"/>
  <c r="O1748" i="5" s="1"/>
  <c r="O1749" i="5" a="1"/>
  <c r="O1749" i="5" s="1"/>
  <c r="O1750" i="5" a="1"/>
  <c r="O1750" i="5"/>
  <c r="O1751" i="5" a="1"/>
  <c r="O1751" i="5" s="1"/>
  <c r="O1752" i="5" a="1"/>
  <c r="O1752" i="5" s="1"/>
  <c r="O1753" i="5" a="1"/>
  <c r="O1753" i="5"/>
  <c r="O1754" i="5" a="1"/>
  <c r="O1754" i="5"/>
  <c r="O1755" i="5" a="1"/>
  <c r="O1755" i="5"/>
  <c r="O1756" i="5" a="1"/>
  <c r="O1756" i="5" s="1"/>
  <c r="O1757" i="5" a="1"/>
  <c r="O1757" i="5" s="1"/>
  <c r="O1758" i="5" a="1"/>
  <c r="O1758" i="5" s="1"/>
  <c r="O1759" i="5" a="1"/>
  <c r="O1759" i="5" s="1"/>
  <c r="O1760" i="5" a="1"/>
  <c r="O1760" i="5" s="1"/>
  <c r="O1761" i="5" a="1"/>
  <c r="O1761" i="5"/>
  <c r="O1762" i="5" a="1"/>
  <c r="O1762" i="5" s="1"/>
  <c r="O1763" i="5" a="1"/>
  <c r="O1763" i="5" s="1"/>
  <c r="O1764" i="5" a="1"/>
  <c r="O1764" i="5"/>
  <c r="O1765" i="5" a="1"/>
  <c r="O1765" i="5" s="1"/>
  <c r="O1766" i="5" a="1"/>
  <c r="O1766" i="5" s="1"/>
  <c r="O1767" i="5" a="1"/>
  <c r="O1767" i="5"/>
  <c r="O1768" i="5" a="1"/>
  <c r="O1768" i="5"/>
  <c r="O1769" i="5" a="1"/>
  <c r="O1769" i="5" s="1"/>
  <c r="O1770" i="5" a="1"/>
  <c r="O1770" i="5"/>
  <c r="O1771" i="5" a="1"/>
  <c r="O1771" i="5"/>
  <c r="O1772" i="5" a="1"/>
  <c r="O1772" i="5"/>
  <c r="O1773" i="5" a="1"/>
  <c r="O1773" i="5" s="1"/>
  <c r="O1774" i="5" a="1"/>
  <c r="O1774" i="5" s="1"/>
  <c r="O1775" i="5" a="1"/>
  <c r="O1775" i="5" s="1"/>
  <c r="O1776" i="5" a="1"/>
  <c r="O1776" i="5"/>
  <c r="O1777" i="5" a="1"/>
  <c r="O1777" i="5" s="1"/>
  <c r="O1778" i="5" a="1"/>
  <c r="O1778" i="5"/>
  <c r="O1779" i="5" a="1"/>
  <c r="O1779" i="5" s="1"/>
  <c r="O1780" i="5" a="1"/>
  <c r="O1780" i="5" s="1"/>
  <c r="O1781" i="5" a="1"/>
  <c r="O1781" i="5" s="1"/>
  <c r="O1782" i="5" a="1"/>
  <c r="O1782" i="5"/>
  <c r="O1783" i="5" a="1"/>
  <c r="O1783" i="5" s="1"/>
  <c r="O1784" i="5" a="1"/>
  <c r="O1784" i="5"/>
  <c r="O1785" i="5" a="1"/>
  <c r="O1785" i="5"/>
  <c r="O1786" i="5" a="1"/>
  <c r="O1786" i="5" s="1"/>
  <c r="O1787" i="5" a="1"/>
  <c r="O1787" i="5" s="1"/>
  <c r="O1788" i="5" a="1"/>
  <c r="O1788" i="5"/>
  <c r="O1789" i="5" a="1"/>
  <c r="O1789" i="5" s="1"/>
  <c r="O1790" i="5" a="1"/>
  <c r="O1790" i="5"/>
  <c r="O1791" i="5" a="1"/>
  <c r="O1791" i="5" s="1"/>
  <c r="O1792" i="5" a="1"/>
  <c r="O1792" i="5" s="1"/>
  <c r="O1793" i="5" a="1"/>
  <c r="O1793" i="5"/>
  <c r="O1794" i="5" a="1"/>
  <c r="O1794" i="5" s="1"/>
  <c r="O1795" i="5" a="1"/>
  <c r="O1795" i="5"/>
  <c r="O1796" i="5" a="1"/>
  <c r="O1796" i="5" s="1"/>
  <c r="O1797" i="5" a="1"/>
  <c r="O1797" i="5" s="1"/>
  <c r="O1798" i="5" a="1"/>
  <c r="O1798" i="5"/>
  <c r="O1799" i="5" a="1"/>
  <c r="O1799" i="5" s="1"/>
  <c r="O1800" i="5" a="1"/>
  <c r="O1800" i="5"/>
  <c r="O1801" i="5" a="1"/>
  <c r="O1801" i="5"/>
  <c r="O1802" i="5" a="1"/>
  <c r="O1802" i="5" s="1"/>
  <c r="O1803" i="5" a="1"/>
  <c r="O1803" i="5" s="1"/>
  <c r="O1804" i="5" a="1"/>
  <c r="O1804" i="5" s="1"/>
  <c r="O1805" i="5" a="1"/>
  <c r="O1805" i="5" s="1"/>
  <c r="O1806" i="5" a="1"/>
  <c r="O1806" i="5" s="1"/>
  <c r="O1807" i="5" a="1"/>
  <c r="O1807" i="5" s="1"/>
  <c r="O1808" i="5" a="1"/>
  <c r="O1808" i="5"/>
  <c r="O1809" i="5" a="1"/>
  <c r="O1809" i="5" s="1"/>
  <c r="O1810" i="5" a="1"/>
  <c r="O1810" i="5"/>
  <c r="O1811" i="5" a="1"/>
  <c r="O1811" i="5" s="1"/>
  <c r="O1812" i="5" a="1"/>
  <c r="O1812" i="5"/>
  <c r="O1813" i="5" a="1"/>
  <c r="O1813" i="5" s="1"/>
  <c r="O1814" i="5" a="1"/>
  <c r="O1814" i="5"/>
  <c r="O1815" i="5" a="1"/>
  <c r="O1815" i="5"/>
  <c r="O1816" i="5" a="1"/>
  <c r="O1816" i="5"/>
  <c r="O1817" i="5" a="1"/>
  <c r="O1817" i="5"/>
  <c r="O1818" i="5" a="1"/>
  <c r="O1818" i="5"/>
  <c r="O1819" i="5" a="1"/>
  <c r="O1819" i="5"/>
  <c r="O1820" i="5" a="1"/>
  <c r="O1820" i="5" s="1"/>
  <c r="O1821" i="5" a="1"/>
  <c r="O1821" i="5" s="1"/>
  <c r="O1822" i="5" a="1"/>
  <c r="O1822" i="5" s="1"/>
  <c r="O1823" i="5" a="1"/>
  <c r="O1823" i="5" s="1"/>
  <c r="O1824" i="5" a="1"/>
  <c r="O1824" i="5" s="1"/>
  <c r="O1825" i="5" a="1"/>
  <c r="O1825" i="5"/>
  <c r="O1826" i="5" a="1"/>
  <c r="O1826" i="5" s="1"/>
  <c r="O1827" i="5" a="1"/>
  <c r="O1827" i="5" s="1"/>
  <c r="O1828" i="5" a="1"/>
  <c r="O1828" i="5" s="1"/>
  <c r="O1829" i="5" a="1"/>
  <c r="O1829" i="5" s="1"/>
  <c r="O1830" i="5" a="1"/>
  <c r="O1830" i="5" s="1"/>
  <c r="O1831" i="5" a="1"/>
  <c r="O1831" i="5"/>
  <c r="O1832" i="5" a="1"/>
  <c r="O1832" i="5"/>
  <c r="O1833" i="5" a="1"/>
  <c r="O1833" i="5"/>
  <c r="O1834" i="5" a="1"/>
  <c r="O1834" i="5" s="1"/>
  <c r="O1835" i="5" a="1"/>
  <c r="O1835" i="5"/>
  <c r="O1836" i="5" a="1"/>
  <c r="O1836" i="5" s="1"/>
  <c r="O1837" i="5" a="1"/>
  <c r="O1837" i="5" s="1"/>
  <c r="O1838" i="5" a="1"/>
  <c r="O1838" i="5"/>
  <c r="O1839" i="5" a="1"/>
  <c r="O1839" i="5" s="1"/>
  <c r="O1840" i="5" a="1"/>
  <c r="O1840" i="5" s="1"/>
  <c r="O1841" i="5" a="1"/>
  <c r="O1841" i="5" s="1"/>
  <c r="O1842" i="5" a="1"/>
  <c r="O1842" i="5" s="1"/>
  <c r="O1843" i="5" a="1"/>
  <c r="O1843" i="5" s="1"/>
  <c r="O1844" i="5" a="1"/>
  <c r="O1844" i="5" s="1"/>
  <c r="O1845" i="5" a="1"/>
  <c r="O1845" i="5" s="1"/>
  <c r="O1846" i="5" a="1"/>
  <c r="O1846" i="5" s="1"/>
  <c r="O1847" i="5" a="1"/>
  <c r="O1847" i="5" s="1"/>
  <c r="O1848" i="5" a="1"/>
  <c r="O1848" i="5"/>
  <c r="O1849" i="5" a="1"/>
  <c r="O1849" i="5"/>
  <c r="O1850" i="5" a="1"/>
  <c r="O1850" i="5" s="1"/>
  <c r="O1851" i="5" a="1"/>
  <c r="O1851" i="5"/>
  <c r="O1852" i="5" a="1"/>
  <c r="O1852" i="5"/>
  <c r="O1853" i="5" a="1"/>
  <c r="O1853" i="5" s="1"/>
  <c r="O1854" i="5" a="1"/>
  <c r="O1854" i="5"/>
  <c r="O1855" i="5" a="1"/>
  <c r="O1855" i="5"/>
  <c r="O1856" i="5" a="1"/>
  <c r="O1856" i="5" s="1"/>
  <c r="O1857" i="5" a="1"/>
  <c r="O1857" i="5" s="1"/>
  <c r="O1858" i="5" a="1"/>
  <c r="O1858" i="5" s="1"/>
  <c r="O1859" i="5" a="1"/>
  <c r="O1859" i="5"/>
  <c r="O1860" i="5" a="1"/>
  <c r="O1860" i="5" s="1"/>
  <c r="O1861" i="5" a="1"/>
  <c r="O1861" i="5" s="1"/>
  <c r="O1862" i="5" a="1"/>
  <c r="O1862" i="5" s="1"/>
  <c r="O1863" i="5" a="1"/>
  <c r="O1863" i="5" s="1"/>
  <c r="O1864" i="5" a="1"/>
  <c r="O1864" i="5" s="1"/>
  <c r="O1865" i="5" a="1"/>
  <c r="O1865" i="5"/>
  <c r="O1866" i="5" a="1"/>
  <c r="O1866" i="5"/>
  <c r="O1867" i="5" a="1"/>
  <c r="O1867" i="5"/>
  <c r="O1868" i="5" a="1"/>
  <c r="O1868" i="5"/>
  <c r="O1869" i="5" a="1"/>
  <c r="O1869" i="5" s="1"/>
  <c r="O1870" i="5" a="1"/>
  <c r="O1870" i="5" s="1"/>
  <c r="O1871" i="5" a="1"/>
  <c r="O1871" i="5" s="1"/>
  <c r="O1872" i="5" a="1"/>
  <c r="O1872" i="5"/>
  <c r="O1873" i="5" a="1"/>
  <c r="O1873" i="5" s="1"/>
  <c r="O1874" i="5" a="1"/>
  <c r="O1874" i="5" s="1"/>
  <c r="O1875" i="5" a="1"/>
  <c r="O1875" i="5"/>
  <c r="O1876" i="5" a="1"/>
  <c r="O1876" i="5"/>
  <c r="O1877" i="5" a="1"/>
  <c r="O1877" i="5" s="1"/>
  <c r="O1878" i="5" a="1"/>
  <c r="O1878" i="5" s="1"/>
  <c r="O1879" i="5" a="1"/>
  <c r="O1879" i="5" s="1"/>
  <c r="O1880" i="5" a="1"/>
  <c r="O1880" i="5"/>
  <c r="O1881" i="5" a="1"/>
  <c r="O1881" i="5" s="1"/>
  <c r="O1882" i="5" a="1"/>
  <c r="O1882" i="5" s="1"/>
  <c r="O1883" i="5" a="1"/>
  <c r="O1883" i="5" s="1"/>
  <c r="O1884" i="5" a="1"/>
  <c r="O1884" i="5" s="1"/>
  <c r="O1885" i="5" a="1"/>
  <c r="O1885" i="5" s="1"/>
  <c r="O1886" i="5" a="1"/>
  <c r="O1886" i="5"/>
  <c r="O1887" i="5" a="1"/>
  <c r="O1887" i="5" s="1"/>
  <c r="O1888" i="5" a="1"/>
  <c r="O1888" i="5"/>
  <c r="O1889" i="5" a="1"/>
  <c r="O1889" i="5" s="1"/>
  <c r="O1890" i="5" a="1"/>
  <c r="O1890" i="5" s="1"/>
  <c r="O1891" i="5" a="1"/>
  <c r="O1891" i="5" s="1"/>
  <c r="O1892" i="5" a="1"/>
  <c r="O1892" i="5" s="1"/>
  <c r="O1893" i="5" a="1"/>
  <c r="O1893" i="5" s="1"/>
  <c r="O1894" i="5" a="1"/>
  <c r="O1894" i="5" s="1"/>
  <c r="O1895" i="5" a="1"/>
  <c r="O1895" i="5" s="1"/>
  <c r="O1896" i="5" a="1"/>
  <c r="O1896" i="5"/>
  <c r="O1897" i="5" a="1"/>
  <c r="O1897" i="5" s="1"/>
  <c r="O1898" i="5" a="1"/>
  <c r="O1898" i="5" s="1"/>
  <c r="O1899" i="5" a="1"/>
  <c r="O1899" i="5" s="1"/>
  <c r="O1900" i="5" a="1"/>
  <c r="O1900" i="5"/>
  <c r="O1901" i="5" a="1"/>
  <c r="O1901" i="5" s="1"/>
  <c r="O1902" i="5" a="1"/>
  <c r="O1902" i="5" s="1"/>
  <c r="O1903" i="5" a="1"/>
  <c r="O1903" i="5"/>
  <c r="O1904" i="5" a="1"/>
  <c r="O1904" i="5"/>
  <c r="O1905" i="5" a="1"/>
  <c r="O1905" i="5" s="1"/>
  <c r="O1906" i="5" a="1"/>
  <c r="O1906" i="5" s="1"/>
  <c r="O1907" i="5" a="1"/>
  <c r="O1907" i="5" s="1"/>
  <c r="O1908" i="5" a="1"/>
  <c r="O1908" i="5"/>
  <c r="O1909" i="5" a="1"/>
  <c r="O1909" i="5" s="1"/>
  <c r="O1910" i="5" a="1"/>
  <c r="O1910" i="5"/>
  <c r="O1911" i="5" a="1"/>
  <c r="O1911" i="5"/>
  <c r="O1912" i="5" a="1"/>
  <c r="O1912" i="5"/>
  <c r="O1913" i="5" a="1"/>
  <c r="O1913" i="5" s="1"/>
  <c r="O1914" i="5" a="1"/>
  <c r="O1914" i="5" s="1"/>
  <c r="O1915" i="5" a="1"/>
  <c r="O1915" i="5" s="1"/>
  <c r="O1916" i="5" a="1"/>
  <c r="O1916" i="5"/>
  <c r="O1917" i="5" a="1"/>
  <c r="O1917" i="5" s="1"/>
  <c r="O1918" i="5" a="1"/>
  <c r="O1918" i="5"/>
  <c r="O1919" i="5" a="1"/>
  <c r="O1919" i="5" s="1"/>
  <c r="O1920" i="5" a="1"/>
  <c r="O1920" i="5"/>
  <c r="O1921" i="5" a="1"/>
  <c r="O1921" i="5" s="1"/>
  <c r="O1922" i="5" a="1"/>
  <c r="O1922" i="5" s="1"/>
  <c r="O1923" i="5" a="1"/>
  <c r="O1923" i="5"/>
  <c r="O1924" i="5" a="1"/>
  <c r="O1924" i="5"/>
  <c r="O1925" i="5" a="1"/>
  <c r="O1925" i="5" s="1"/>
  <c r="O1926" i="5" a="1"/>
  <c r="O1926" i="5"/>
  <c r="O1927" i="5" a="1"/>
  <c r="O1927" i="5" s="1"/>
  <c r="O1928" i="5" a="1"/>
  <c r="O1928" i="5"/>
  <c r="O1929" i="5" a="1"/>
  <c r="O1929" i="5" s="1"/>
  <c r="O1930" i="5" a="1"/>
  <c r="O1930" i="5" s="1"/>
  <c r="O1931" i="5" a="1"/>
  <c r="O1931" i="5"/>
  <c r="O1932" i="5" a="1"/>
  <c r="O1932" i="5" s="1"/>
  <c r="O1933" i="5" a="1"/>
  <c r="O1933" i="5" s="1"/>
  <c r="O1934" i="5" a="1"/>
  <c r="O1934" i="5"/>
  <c r="O1935" i="5" a="1"/>
  <c r="O1935" i="5"/>
  <c r="O1936" i="5" a="1"/>
  <c r="O1936" i="5"/>
  <c r="O1937" i="5" a="1"/>
  <c r="O1937" i="5" s="1"/>
  <c r="O1938" i="5" a="1"/>
  <c r="O1938" i="5" s="1"/>
  <c r="O1939" i="5" a="1"/>
  <c r="O1939" i="5" s="1"/>
  <c r="O1940" i="5" a="1"/>
  <c r="O1940" i="5" s="1"/>
  <c r="O1941" i="5" a="1"/>
  <c r="O1941" i="5" s="1"/>
  <c r="O1942" i="5" a="1"/>
  <c r="O1942" i="5" s="1"/>
  <c r="O1943" i="5" a="1"/>
  <c r="O1943" i="5" s="1"/>
  <c r="O1944" i="5" a="1"/>
  <c r="O1944" i="5"/>
  <c r="O1945" i="5" a="1"/>
  <c r="O1945" i="5" s="1"/>
  <c r="O1946" i="5" a="1"/>
  <c r="O1946" i="5" s="1"/>
  <c r="O1947" i="5" a="1"/>
  <c r="O1947" i="5" s="1"/>
  <c r="O1948" i="5" a="1"/>
  <c r="O1948" i="5" s="1"/>
  <c r="O1949" i="5" a="1"/>
  <c r="O1949" i="5" s="1"/>
  <c r="O1950" i="5" a="1"/>
  <c r="O1950" i="5" s="1"/>
  <c r="O1951" i="5" a="1"/>
  <c r="O1951" i="5" s="1"/>
  <c r="O1952" i="5" a="1"/>
  <c r="O1952" i="5"/>
  <c r="O1953" i="5" a="1"/>
  <c r="O1953" i="5" s="1"/>
  <c r="O1954" i="5" a="1"/>
  <c r="O1954" i="5" s="1"/>
  <c r="O1955" i="5" a="1"/>
  <c r="O1955" i="5"/>
  <c r="O1956" i="5" a="1"/>
  <c r="O1956" i="5" s="1"/>
  <c r="O1957" i="5" a="1"/>
  <c r="O1957" i="5" s="1"/>
  <c r="O1958" i="5" a="1"/>
  <c r="O1958" i="5" s="1"/>
  <c r="O1959" i="5" a="1"/>
  <c r="O1959" i="5"/>
  <c r="O1960" i="5" a="1"/>
  <c r="O1960" i="5"/>
  <c r="O1961" i="5" a="1"/>
  <c r="O1961" i="5" s="1"/>
  <c r="O1962" i="5" a="1"/>
  <c r="O1962" i="5" s="1"/>
  <c r="O1963" i="5" a="1"/>
  <c r="O1963" i="5" s="1"/>
  <c r="O1964" i="5" a="1"/>
  <c r="O1964" i="5" s="1"/>
  <c r="O1965" i="5" a="1"/>
  <c r="O1965" i="5" s="1"/>
  <c r="O1966" i="5" a="1"/>
  <c r="O1966" i="5" s="1"/>
  <c r="O1967" i="5" a="1"/>
  <c r="O1967" i="5"/>
  <c r="O1968" i="5" a="1"/>
  <c r="O1968" i="5"/>
  <c r="O1969" i="5" a="1"/>
  <c r="O1969" i="5" s="1"/>
  <c r="O1970" i="5" a="1"/>
  <c r="O1970" i="5" s="1"/>
  <c r="O1971" i="5" a="1"/>
  <c r="O1971" i="5" s="1"/>
  <c r="O1972" i="5" a="1"/>
  <c r="O1972" i="5"/>
  <c r="O1973" i="5" a="1"/>
  <c r="O1973" i="5" s="1"/>
  <c r="O1974" i="5" a="1"/>
  <c r="O1974" i="5" s="1"/>
  <c r="O1975" i="5" a="1"/>
  <c r="O1975" i="5"/>
  <c r="O1976" i="5" a="1"/>
  <c r="O1976" i="5"/>
  <c r="O1977" i="5" a="1"/>
  <c r="O1977" i="5" s="1"/>
  <c r="O1978" i="5" a="1"/>
  <c r="O1978" i="5" s="1"/>
  <c r="O1979" i="5" a="1"/>
  <c r="O1979" i="5"/>
  <c r="O1980" i="5" a="1"/>
  <c r="O1980" i="5"/>
  <c r="O1981" i="5" a="1"/>
  <c r="O1981" i="5" s="1"/>
  <c r="O1982" i="5" a="1"/>
  <c r="O1982" i="5"/>
  <c r="O1983" i="5" a="1"/>
  <c r="O1983" i="5"/>
  <c r="O1984" i="5" a="1"/>
  <c r="O1984" i="5"/>
  <c r="O1985" i="5" a="1"/>
  <c r="O1985" i="5" s="1"/>
  <c r="O1986" i="5" a="1"/>
  <c r="O1986" i="5" s="1"/>
  <c r="O1987" i="5" a="1"/>
  <c r="O1987" i="5"/>
  <c r="O1988" i="5" a="1"/>
  <c r="O1988" i="5" s="1"/>
  <c r="O1989" i="5" a="1"/>
  <c r="O1989" i="5" s="1"/>
  <c r="O1990" i="5" a="1"/>
  <c r="O1990" i="5"/>
  <c r="O1991" i="5" a="1"/>
  <c r="O1991" i="5" s="1"/>
  <c r="O1992" i="5" a="1"/>
  <c r="O1992" i="5" s="1"/>
  <c r="O1993" i="5" a="1"/>
  <c r="O1993" i="5" s="1"/>
  <c r="O1994" i="5" a="1"/>
  <c r="O1994" i="5" s="1"/>
  <c r="O1995" i="5" a="1"/>
  <c r="O1995" i="5"/>
  <c r="O1996" i="5" a="1"/>
  <c r="O1996" i="5"/>
  <c r="O1997" i="5" a="1"/>
  <c r="O1997" i="5" s="1"/>
  <c r="O1998" i="5" a="1"/>
  <c r="O1998" i="5" s="1"/>
  <c r="O1999" i="5" a="1"/>
  <c r="O1999" i="5" s="1"/>
  <c r="O2000" i="5" a="1"/>
  <c r="O2000" i="5" s="1"/>
  <c r="O2001" i="5" a="1"/>
  <c r="O2001" i="5" s="1"/>
  <c r="O2002" i="5" a="1"/>
  <c r="O2002" i="5" s="1"/>
  <c r="O2003" i="5" a="1"/>
  <c r="O2003" i="5"/>
  <c r="O2004" i="5" a="1"/>
  <c r="O2004" i="5"/>
  <c r="O2005" i="5" a="1"/>
  <c r="O2005" i="5" s="1"/>
  <c r="O2006" i="5" a="1"/>
  <c r="O2006" i="5" s="1"/>
  <c r="O2007" i="5" a="1"/>
  <c r="O2007" i="5" s="1"/>
  <c r="O2008" i="5" a="1"/>
  <c r="O2008" i="5"/>
  <c r="O2009" i="5" a="1"/>
  <c r="O2009" i="5" s="1"/>
  <c r="O2010" i="5" a="1"/>
  <c r="O2010" i="5" s="1"/>
  <c r="O2011" i="5" a="1"/>
  <c r="O2011" i="5"/>
  <c r="O2012" i="5" a="1"/>
  <c r="O2012" i="5"/>
  <c r="O2013" i="5" a="1"/>
  <c r="O2013" i="5" s="1"/>
  <c r="O2014" i="5" a="1"/>
  <c r="O2014" i="5"/>
  <c r="O2015" i="5" a="1"/>
  <c r="O2015" i="5" s="1"/>
  <c r="O2016" i="5" a="1"/>
  <c r="O2016" i="5" s="1"/>
  <c r="O2017" i="5" a="1"/>
  <c r="O2017" i="5" s="1"/>
  <c r="O2018" i="5" a="1"/>
  <c r="O2018" i="5" s="1"/>
  <c r="O2019" i="5" a="1"/>
  <c r="O2019" i="5" s="1"/>
  <c r="O2020" i="5" a="1"/>
  <c r="O2020" i="5"/>
  <c r="O2021" i="5" a="1"/>
  <c r="O2021" i="5" s="1"/>
  <c r="O2022" i="5" a="1"/>
  <c r="O2022" i="5" s="1"/>
  <c r="O2023" i="5" a="1"/>
  <c r="O2023" i="5"/>
  <c r="O2024" i="5" a="1"/>
  <c r="O2024" i="5" s="1"/>
  <c r="O2025" i="5" a="1"/>
  <c r="O2025" i="5" s="1"/>
  <c r="O2026" i="5" a="1"/>
  <c r="O2026" i="5" s="1"/>
  <c r="O2027" i="5" a="1"/>
  <c r="O2027" i="5" s="1"/>
  <c r="O2028" i="5" a="1"/>
  <c r="O2028" i="5" s="1"/>
  <c r="O2029" i="5" a="1"/>
  <c r="O2029" i="5" s="1"/>
  <c r="O2030" i="5" a="1"/>
  <c r="O2030" i="5" s="1"/>
  <c r="O2031" i="5" a="1"/>
  <c r="O2031" i="5" s="1"/>
  <c r="O2032" i="5" a="1"/>
  <c r="O2032" i="5"/>
  <c r="O2033" i="5" a="1"/>
  <c r="O2033" i="5" s="1"/>
  <c r="O2034" i="5" a="1"/>
  <c r="O2034" i="5"/>
  <c r="O2035" i="5" a="1"/>
  <c r="O2035" i="5" s="1"/>
  <c r="O2036" i="5" a="1"/>
  <c r="O2036" i="5" s="1"/>
  <c r="O2037" i="5" a="1"/>
  <c r="O2037" i="5" s="1"/>
  <c r="O2038" i="5" a="1"/>
  <c r="O2038" i="5" s="1"/>
  <c r="O2039" i="5" a="1"/>
  <c r="O2039" i="5" s="1"/>
  <c r="O2040" i="5" a="1"/>
  <c r="O2040" i="5" s="1"/>
  <c r="O2041" i="5" a="1"/>
  <c r="O2041" i="5" s="1"/>
  <c r="O2042" i="5" a="1"/>
  <c r="O2042" i="5" s="1"/>
  <c r="O2043" i="5" a="1"/>
  <c r="O2043" i="5"/>
  <c r="O2044" i="5" a="1"/>
  <c r="O2044" i="5" s="1"/>
  <c r="O2045" i="5" a="1"/>
  <c r="O2045" i="5" s="1"/>
  <c r="O2046" i="5" a="1"/>
  <c r="O2046" i="5"/>
  <c r="O2047" i="5" a="1"/>
  <c r="O2047" i="5" s="1"/>
  <c r="O2048" i="5" a="1"/>
  <c r="O2048" i="5" s="1"/>
  <c r="O2049" i="5" a="1"/>
  <c r="O2049" i="5" s="1"/>
  <c r="O2050" i="5" a="1"/>
  <c r="O2050" i="5"/>
  <c r="O2051" i="5" a="1"/>
  <c r="O2051" i="5" s="1"/>
  <c r="O2052" i="5" a="1"/>
  <c r="O2052" i="5"/>
  <c r="O2053" i="5" a="1"/>
  <c r="O2053" i="5" s="1"/>
  <c r="O2054" i="5" a="1"/>
  <c r="O2054" i="5"/>
  <c r="O2055" i="5" a="1"/>
  <c r="O2055" i="5"/>
  <c r="O2056" i="5" a="1"/>
  <c r="O2056" i="5" s="1"/>
  <c r="O2057" i="5" a="1"/>
  <c r="O2057" i="5" s="1"/>
  <c r="O2058" i="5" a="1"/>
  <c r="O2058" i="5"/>
  <c r="O2059" i="5" a="1"/>
  <c r="O2059" i="5"/>
  <c r="O2060" i="5" a="1"/>
  <c r="O2060" i="5" s="1"/>
  <c r="O2061" i="5" a="1"/>
  <c r="O2061" i="5" s="1"/>
  <c r="O2062" i="5" a="1"/>
  <c r="O2062" i="5" s="1"/>
  <c r="O2063" i="5" a="1"/>
  <c r="O2063" i="5"/>
  <c r="O2064" i="5" a="1"/>
  <c r="O2064" i="5"/>
  <c r="O2065" i="5" a="1"/>
  <c r="O2065" i="5" s="1"/>
  <c r="O2066" i="5" a="1"/>
  <c r="O2066" i="5"/>
  <c r="O2067" i="5" a="1"/>
  <c r="O2067" i="5"/>
  <c r="O2068" i="5" a="1"/>
  <c r="O2068" i="5"/>
  <c r="O2069" i="5" a="1"/>
  <c r="O2069" i="5" s="1"/>
  <c r="O2070" i="5" a="1"/>
  <c r="O2070" i="5" s="1"/>
  <c r="O2071" i="5" a="1"/>
  <c r="O2071" i="5" s="1"/>
  <c r="O2072" i="5" a="1"/>
  <c r="O2072" i="5"/>
  <c r="O2073" i="5" a="1"/>
  <c r="O2073" i="5" s="1"/>
  <c r="O2074" i="5" a="1"/>
  <c r="O2074" i="5" s="1"/>
  <c r="O2075" i="5" a="1"/>
  <c r="O2075" i="5"/>
  <c r="O2076" i="5" a="1"/>
  <c r="O2076" i="5"/>
  <c r="O2077" i="5" a="1"/>
  <c r="O2077" i="5" s="1"/>
  <c r="O2078" i="5" a="1"/>
  <c r="O2078" i="5"/>
  <c r="O2079" i="5" a="1"/>
  <c r="O2079" i="5" s="1"/>
  <c r="O2080" i="5" a="1"/>
  <c r="O2080" i="5" s="1"/>
  <c r="O2081" i="5" a="1"/>
  <c r="O2081" i="5" s="1"/>
  <c r="O2082" i="5" a="1"/>
  <c r="O2082" i="5" s="1"/>
  <c r="O2083" i="5" a="1"/>
  <c r="O2083" i="5" s="1"/>
  <c r="O2084" i="5" a="1"/>
  <c r="O2084" i="5"/>
  <c r="O2085" i="5" a="1"/>
  <c r="O2085" i="5" s="1"/>
  <c r="O2086" i="5" a="1"/>
  <c r="O2086" i="5" s="1"/>
  <c r="O2087" i="5" a="1"/>
  <c r="O2087" i="5"/>
  <c r="O2088" i="5" a="1"/>
  <c r="O2088" i="5" s="1"/>
  <c r="O2089" i="5" a="1"/>
  <c r="O2089" i="5" s="1"/>
  <c r="O2090" i="5" a="1"/>
  <c r="O2090" i="5" s="1"/>
  <c r="O2091" i="5" a="1"/>
  <c r="O2091" i="5" s="1"/>
  <c r="O2092" i="5" a="1"/>
  <c r="O2092" i="5" s="1"/>
  <c r="O2093" i="5" a="1"/>
  <c r="O2093" i="5" s="1"/>
  <c r="O2094" i="5" a="1"/>
  <c r="O2094" i="5" s="1"/>
  <c r="O2095" i="5" a="1"/>
  <c r="O2095" i="5" s="1"/>
  <c r="O2096" i="5" a="1"/>
  <c r="O2096" i="5"/>
  <c r="O2097" i="5" a="1"/>
  <c r="O2097" i="5" s="1"/>
  <c r="O2098" i="5" a="1"/>
  <c r="O2098" i="5" s="1"/>
  <c r="O2099" i="5" a="1"/>
  <c r="O2099" i="5"/>
  <c r="O2100" i="5" a="1"/>
  <c r="O2100" i="5"/>
  <c r="O2101" i="5" a="1"/>
  <c r="O2101" i="5" s="1"/>
  <c r="O2102" i="5" a="1"/>
  <c r="O2102" i="5"/>
  <c r="O2103" i="5" a="1"/>
  <c r="O2103" i="5"/>
  <c r="O2104" i="5" a="1"/>
  <c r="O2104" i="5"/>
  <c r="O2105" i="5" a="1"/>
  <c r="O2105" i="5" s="1"/>
  <c r="O2106" i="5" a="1"/>
  <c r="O2106" i="5"/>
  <c r="O2107" i="5" a="1"/>
  <c r="O2107" i="5" s="1"/>
  <c r="O2108" i="5" a="1"/>
  <c r="O2108" i="5" s="1"/>
  <c r="O2109" i="5" a="1"/>
  <c r="O2109" i="5" s="1"/>
  <c r="O2110" i="5" a="1"/>
  <c r="O2110" i="5" s="1"/>
  <c r="O2111" i="5" a="1"/>
  <c r="O2111" i="5" s="1"/>
  <c r="O2112" i="5" a="1"/>
  <c r="O2112" i="5" s="1"/>
  <c r="O2113" i="5" a="1"/>
  <c r="O2113" i="5"/>
  <c r="O2114" i="5" a="1"/>
  <c r="O2114" i="5" s="1"/>
  <c r="O2115" i="5" a="1"/>
  <c r="O2115" i="5" s="1"/>
  <c r="O2116" i="5" a="1"/>
  <c r="O2116" i="5"/>
  <c r="O2117" i="5" a="1"/>
  <c r="O2117" i="5" s="1"/>
  <c r="O2118" i="5" a="1"/>
  <c r="O2118" i="5" s="1"/>
  <c r="O2119" i="5" a="1"/>
  <c r="O2119" i="5"/>
  <c r="O2120" i="5" a="1"/>
  <c r="O2120" i="5"/>
  <c r="O2121" i="5" a="1"/>
  <c r="O2121" i="5"/>
  <c r="O2122" i="5" a="1"/>
  <c r="O2122" i="5" s="1"/>
  <c r="O2123" i="5" a="1"/>
  <c r="O2123" i="5"/>
  <c r="O2124" i="5" a="1"/>
  <c r="O2124" i="5" s="1"/>
  <c r="O2125" i="5" a="1"/>
  <c r="O2125" i="5" s="1"/>
  <c r="O2126" i="5" a="1"/>
  <c r="O2126" i="5"/>
  <c r="O2127" i="5" a="1"/>
  <c r="O2127" i="5" s="1"/>
  <c r="O2128" i="5" a="1"/>
  <c r="O2128" i="5" s="1"/>
  <c r="O2129" i="5" a="1"/>
  <c r="O2129" i="5" s="1"/>
  <c r="O2130" i="5" a="1"/>
  <c r="O2130" i="5"/>
  <c r="O2131" i="5" a="1"/>
  <c r="O2131" i="5" s="1"/>
  <c r="O2132" i="5" a="1"/>
  <c r="O2132" i="5" s="1"/>
  <c r="O2133" i="5" a="1"/>
  <c r="O2133" i="5" s="1"/>
  <c r="O2134" i="5" a="1"/>
  <c r="O2134" i="5" s="1"/>
  <c r="O2135" i="5" a="1"/>
  <c r="O2135" i="5" s="1"/>
  <c r="O2136" i="5" a="1"/>
  <c r="O2136" i="5"/>
  <c r="O2137" i="5" a="1"/>
  <c r="O2137" i="5"/>
  <c r="O2138" i="5" a="1"/>
  <c r="O2138" i="5"/>
  <c r="O2139" i="5" a="1"/>
  <c r="O2139" i="5" s="1"/>
  <c r="O2140" i="5" a="1"/>
  <c r="O2140" i="5"/>
  <c r="O2141" i="5" a="1"/>
  <c r="O2141" i="5" s="1"/>
  <c r="O2142" i="5" a="1"/>
  <c r="O2142" i="5"/>
  <c r="O2143" i="5" a="1"/>
  <c r="O2143" i="5"/>
  <c r="O2144" i="5" a="1"/>
  <c r="O2144" i="5" s="1"/>
  <c r="O2145" i="5" a="1"/>
  <c r="O2145" i="5" s="1"/>
  <c r="O2146" i="5" a="1"/>
  <c r="O2146" i="5" s="1"/>
  <c r="O2147" i="5" a="1"/>
  <c r="O2147" i="5"/>
  <c r="O2148" i="5" a="1"/>
  <c r="O2148" i="5" s="1"/>
  <c r="O2149" i="5" a="1"/>
  <c r="O2149" i="5" s="1"/>
  <c r="O2150" i="5" a="1"/>
  <c r="O2150" i="5" s="1"/>
  <c r="O2151" i="5" a="1"/>
  <c r="O2151" i="5" s="1"/>
  <c r="O2152" i="5" a="1"/>
  <c r="O2152" i="5" s="1"/>
  <c r="O2153" i="5" a="1"/>
  <c r="O2153" i="5"/>
  <c r="O2154" i="5" a="1"/>
  <c r="O2154" i="5"/>
  <c r="O2155" i="5" a="1"/>
  <c r="O2155" i="5"/>
  <c r="O2156" i="5" a="1"/>
  <c r="O2156" i="5" s="1"/>
  <c r="O2157" i="5" a="1"/>
  <c r="O2157" i="5" s="1"/>
  <c r="O2158" i="5" a="1"/>
  <c r="O2158" i="5" s="1"/>
  <c r="O2159" i="5" a="1"/>
  <c r="O2159" i="5"/>
  <c r="O2160" i="5" a="1"/>
  <c r="O2160" i="5"/>
  <c r="O2161" i="5" a="1"/>
  <c r="O2161" i="5" s="1"/>
  <c r="O2162" i="5" a="1"/>
  <c r="O2162" i="5" s="1"/>
  <c r="O2163" i="5" a="1"/>
  <c r="O2163" i="5" s="1"/>
  <c r="O2164" i="5" a="1"/>
  <c r="O2164" i="5"/>
  <c r="O2165" i="5" a="1"/>
  <c r="O2165" i="5" s="1"/>
  <c r="O2166" i="5" a="1"/>
  <c r="O2166" i="5"/>
  <c r="O2167" i="5" a="1"/>
  <c r="O2167" i="5" s="1"/>
  <c r="O2168" i="5" a="1"/>
  <c r="O2168" i="5" s="1"/>
  <c r="O2169" i="5" a="1"/>
  <c r="O2169" i="5" s="1"/>
  <c r="O2170" i="5" a="1"/>
  <c r="O2170" i="5"/>
  <c r="O2171" i="5" a="1"/>
  <c r="O2171" i="5"/>
  <c r="O2172" i="5" a="1"/>
  <c r="O2172" i="5"/>
  <c r="O2173" i="5" a="1"/>
  <c r="O2173" i="5" s="1"/>
  <c r="O2174" i="5" a="1"/>
  <c r="O2174" i="5" s="1"/>
  <c r="O2175" i="5" a="1"/>
  <c r="O2175" i="5" s="1"/>
  <c r="O2176" i="5" a="1"/>
  <c r="O2176" i="5"/>
  <c r="O2177" i="5" a="1"/>
  <c r="O2177" i="5"/>
  <c r="O2178" i="5" a="1"/>
  <c r="O2178" i="5" s="1"/>
  <c r="O2179" i="5" a="1"/>
  <c r="O2179" i="5" s="1"/>
  <c r="O2180" i="5" a="1"/>
  <c r="O2180" i="5" s="1"/>
  <c r="O2181" i="5" a="1"/>
  <c r="O2181" i="5" s="1"/>
  <c r="O2182" i="5" a="1"/>
  <c r="O2182" i="5" s="1"/>
  <c r="O2183" i="5" a="1"/>
  <c r="O2183" i="5"/>
  <c r="O2184" i="5" a="1"/>
  <c r="O2184" i="5" s="1"/>
  <c r="O2185" i="5" a="1"/>
  <c r="O2185" i="5" s="1"/>
  <c r="O2186" i="5" a="1"/>
  <c r="O2186" i="5" s="1"/>
  <c r="O2187" i="5" a="1"/>
  <c r="O2187" i="5"/>
  <c r="O2188" i="5" a="1"/>
  <c r="O2188" i="5"/>
  <c r="O2189" i="5" a="1"/>
  <c r="O2189" i="5" s="1"/>
  <c r="O2190" i="5" a="1"/>
  <c r="O2190" i="5"/>
  <c r="O2191" i="5" a="1"/>
  <c r="O2191" i="5" s="1"/>
  <c r="O2192" i="5" a="1"/>
  <c r="O2192" i="5" s="1"/>
  <c r="O2193" i="5" a="1"/>
  <c r="O2193" i="5"/>
  <c r="O2194" i="5" a="1"/>
  <c r="O2194" i="5"/>
  <c r="O2195" i="5" a="1"/>
  <c r="O2195" i="5" s="1"/>
  <c r="O2196" i="5" a="1"/>
  <c r="O2196" i="5" s="1"/>
  <c r="O2197" i="5" a="1"/>
  <c r="O2197" i="5" s="1"/>
  <c r="O2198" i="5" a="1"/>
  <c r="O2198" i="5"/>
  <c r="O2199" i="5" a="1"/>
  <c r="O2199" i="5" s="1"/>
  <c r="O2200" i="5" a="1"/>
  <c r="O2200" i="5"/>
  <c r="O2201" i="5" a="1"/>
  <c r="O2201" i="5" s="1"/>
  <c r="O2202" i="5" a="1"/>
  <c r="O2202" i="5" s="1"/>
  <c r="O2203" i="5" a="1"/>
  <c r="O2203" i="5" s="1"/>
  <c r="O2204" i="5" a="1"/>
  <c r="O2204" i="5"/>
  <c r="O2205" i="5" a="1"/>
  <c r="O2205" i="5" s="1"/>
  <c r="O2206" i="5" a="1"/>
  <c r="O2206" i="5" s="1"/>
  <c r="O2207" i="5" a="1"/>
  <c r="O2207" i="5"/>
  <c r="O2208" i="5" a="1"/>
  <c r="O2208" i="5" s="1"/>
  <c r="O2209" i="5" a="1"/>
  <c r="O2209" i="5" s="1"/>
  <c r="O2210" i="5" a="1"/>
  <c r="O2210" i="5"/>
  <c r="O2211" i="5" a="1"/>
  <c r="O2211" i="5"/>
  <c r="O2212" i="5" a="1"/>
  <c r="O2212" i="5" s="1"/>
  <c r="O2213" i="5" a="1"/>
  <c r="O2213" i="5" s="1"/>
  <c r="O2214" i="5" a="1"/>
  <c r="O2214" i="5"/>
  <c r="O2215" i="5" a="1"/>
  <c r="O2215" i="5"/>
  <c r="O2216" i="5" a="1"/>
  <c r="O2216" i="5" s="1"/>
  <c r="O2217" i="5" a="1"/>
  <c r="O2217" i="5"/>
  <c r="O2218" i="5" a="1"/>
  <c r="O2218" i="5" s="1"/>
  <c r="O2219" i="5" a="1"/>
  <c r="O2219" i="5" s="1"/>
  <c r="O2220" i="5" a="1"/>
  <c r="O2220" i="5" s="1"/>
  <c r="O2221" i="5" a="1"/>
  <c r="O2221" i="5" s="1"/>
  <c r="O2222" i="5" a="1"/>
  <c r="O2222" i="5" s="1"/>
  <c r="O2223" i="5" a="1"/>
  <c r="O2223" i="5" s="1"/>
  <c r="O2224" i="5" a="1"/>
  <c r="O2224" i="5"/>
  <c r="O2225" i="5" a="1"/>
  <c r="O2225" i="5" s="1"/>
  <c r="O2226" i="5" a="1"/>
  <c r="O2226" i="5" s="1"/>
  <c r="O2227" i="5" a="1"/>
  <c r="O2227" i="5"/>
  <c r="O2228" i="5" a="1"/>
  <c r="O2228" i="5"/>
  <c r="O2229" i="5" a="1"/>
  <c r="O2229" i="5" s="1"/>
  <c r="O2230" i="5" a="1"/>
  <c r="O2230" i="5"/>
  <c r="O2231" i="5" a="1"/>
  <c r="O2231" i="5"/>
  <c r="O2232" i="5" a="1"/>
  <c r="O2232" i="5"/>
  <c r="O2233" i="5" a="1"/>
  <c r="O2233" i="5" s="1"/>
  <c r="O2234" i="5" a="1"/>
  <c r="O2234" i="5"/>
  <c r="O2235" i="5" a="1"/>
  <c r="O2235" i="5"/>
  <c r="O2236" i="5" a="1"/>
  <c r="O2236" i="5" s="1"/>
  <c r="O2237" i="5" a="1"/>
  <c r="O2237" i="5" s="1"/>
  <c r="O2238" i="5" a="1"/>
  <c r="O2238" i="5" s="1"/>
  <c r="O2239" i="5" a="1"/>
  <c r="O2239" i="5" s="1"/>
  <c r="O2240" i="5" a="1"/>
  <c r="O2240" i="5" s="1"/>
  <c r="O2241" i="5" a="1"/>
  <c r="O2241" i="5"/>
  <c r="O2242" i="5" a="1"/>
  <c r="O2242" i="5" s="1"/>
  <c r="O2243" i="5" a="1"/>
  <c r="O2243" i="5" s="1"/>
  <c r="O2244" i="5" a="1"/>
  <c r="O2244" i="5"/>
  <c r="O2245" i="5" a="1"/>
  <c r="O2245" i="5" s="1"/>
  <c r="O2246" i="5" a="1"/>
  <c r="O2246" i="5" s="1"/>
  <c r="O2247" i="5" a="1"/>
  <c r="O2247" i="5"/>
  <c r="O2248" i="5" a="1"/>
  <c r="O2248" i="5"/>
  <c r="O2249" i="5" a="1"/>
  <c r="O2249" i="5"/>
  <c r="O2250" i="5" a="1"/>
  <c r="O2250" i="5" s="1"/>
  <c r="O2251" i="5" a="1"/>
  <c r="O2251" i="5"/>
  <c r="O2252" i="5" a="1"/>
  <c r="O2252" i="5"/>
  <c r="O2253" i="5" a="1"/>
  <c r="O2253" i="5" s="1"/>
  <c r="O2254" i="5" a="1"/>
  <c r="O2254" i="5"/>
  <c r="O2255" i="5" a="1"/>
  <c r="O2255" i="5" s="1"/>
  <c r="O2256" i="5" a="1"/>
  <c r="O2256" i="5" s="1"/>
  <c r="O2257" i="5" a="1"/>
  <c r="O2257" i="5" s="1"/>
  <c r="O2258" i="5" a="1"/>
  <c r="O2258" i="5"/>
  <c r="O2259" i="5" a="1"/>
  <c r="O2259" i="5" s="1"/>
  <c r="O2260" i="5" a="1"/>
  <c r="O2260" i="5" s="1"/>
  <c r="O2261" i="5" a="1"/>
  <c r="O2261" i="5" s="1"/>
  <c r="O2262" i="5" a="1"/>
  <c r="O2262" i="5" s="1"/>
  <c r="O2263" i="5" a="1"/>
  <c r="O2263" i="5" s="1"/>
  <c r="O2264" i="5" a="1"/>
  <c r="O2264" i="5"/>
  <c r="O2265" i="5" a="1"/>
  <c r="O2265" i="5"/>
  <c r="O2266" i="5" a="1"/>
  <c r="O2266" i="5"/>
  <c r="O2267" i="5" a="1"/>
  <c r="O2267" i="5" s="1"/>
  <c r="O2268" i="5" a="1"/>
  <c r="O2268" i="5"/>
  <c r="O2269" i="5" a="1"/>
  <c r="O2269" i="5" s="1"/>
  <c r="O2270" i="5" a="1"/>
  <c r="O2270" i="5"/>
  <c r="O2271" i="5" a="1"/>
  <c r="O2271" i="5"/>
  <c r="O2272" i="5" a="1"/>
  <c r="O2272" i="5" s="1"/>
  <c r="O2273" i="5" a="1"/>
  <c r="O2273" i="5" s="1"/>
  <c r="O2274" i="5" a="1"/>
  <c r="O2274" i="5" s="1"/>
  <c r="O2275" i="5" a="1"/>
  <c r="O2275" i="5"/>
  <c r="O2276" i="5" a="1"/>
  <c r="O2276" i="5" s="1"/>
  <c r="O2277" i="5" a="1"/>
  <c r="O2277" i="5" s="1"/>
  <c r="O2278" i="5" a="1"/>
  <c r="O2278" i="5"/>
  <c r="O2279" i="5" a="1"/>
  <c r="O2279" i="5" s="1"/>
  <c r="O2280" i="5" a="1"/>
  <c r="O2280" i="5" s="1"/>
  <c r="O2281" i="5" a="1"/>
  <c r="O2281" i="5"/>
  <c r="O2282" i="5" a="1"/>
  <c r="O2282" i="5"/>
  <c r="O2283" i="5" a="1"/>
  <c r="O2283" i="5"/>
  <c r="O2284" i="5" a="1"/>
  <c r="O2284" i="5" s="1"/>
  <c r="O2285" i="5" a="1"/>
  <c r="O2285" i="5" s="1"/>
  <c r="O2286" i="5" a="1"/>
  <c r="O2286" i="5" s="1"/>
  <c r="O2287" i="5" a="1"/>
  <c r="O2287" i="5"/>
  <c r="O2288" i="5" a="1"/>
  <c r="O2288" i="5"/>
  <c r="O2289" i="5" a="1"/>
  <c r="O2289" i="5" s="1"/>
  <c r="O2290" i="5" a="1"/>
  <c r="O2290" i="5" s="1"/>
  <c r="O2291" i="5" a="1"/>
  <c r="O2291" i="5" s="1"/>
  <c r="O2292" i="5" a="1"/>
  <c r="O2292" i="5"/>
  <c r="O2293" i="5" a="1"/>
  <c r="O2293" i="5" s="1"/>
  <c r="O2294" i="5" a="1"/>
  <c r="O2294" i="5"/>
  <c r="O2295" i="5" a="1"/>
  <c r="O2295" i="5"/>
  <c r="O2296" i="5" a="1"/>
  <c r="O2296" i="5" s="1"/>
  <c r="O2297" i="5" a="1"/>
  <c r="O2297" i="5" s="1"/>
  <c r="O2298" i="5" a="1"/>
  <c r="O2298" i="5"/>
  <c r="O2299" i="5" a="1"/>
  <c r="O2299" i="5"/>
  <c r="O2300" i="5" a="1"/>
  <c r="O2300" i="5"/>
  <c r="O2301" i="5" a="1"/>
  <c r="O2301" i="5" s="1"/>
  <c r="O2302" i="5" a="1"/>
  <c r="O2302" i="5" s="1"/>
  <c r="O2303" i="5" a="1"/>
  <c r="O2303" i="5" s="1"/>
  <c r="O2304" i="5" a="1"/>
  <c r="O2304" i="5"/>
  <c r="O2305" i="5" a="1"/>
  <c r="O2305" i="5"/>
  <c r="O2306" i="5" a="1"/>
  <c r="O2306" i="5" s="1"/>
  <c r="O2307" i="5" a="1"/>
  <c r="O2307" i="5" s="1"/>
  <c r="O2308" i="5" a="1"/>
  <c r="O2308" i="5" s="1"/>
  <c r="O2309" i="5" a="1"/>
  <c r="O2309" i="5" s="1"/>
  <c r="O2310" i="5" a="1"/>
  <c r="O2310" i="5" s="1"/>
  <c r="O2311" i="5" a="1"/>
  <c r="O2311" i="5"/>
  <c r="O2312" i="5" a="1"/>
  <c r="O2312" i="5"/>
  <c r="O2313" i="5" a="1"/>
  <c r="O2313" i="5" s="1"/>
  <c r="O2314" i="5" a="1"/>
  <c r="O2314" i="5" s="1"/>
  <c r="O2315" i="5" a="1"/>
  <c r="O2315" i="5"/>
  <c r="O2316" i="5" a="1"/>
  <c r="O2316" i="5"/>
  <c r="O2317" i="5" a="1"/>
  <c r="O2317" i="5" s="1"/>
  <c r="O2318" i="5" a="1"/>
  <c r="O2318" i="5"/>
  <c r="O2319" i="5" a="1"/>
  <c r="O2319" i="5" s="1"/>
  <c r="O2320" i="5" a="1"/>
  <c r="O2320" i="5" s="1"/>
  <c r="O2321" i="5" a="1"/>
  <c r="O2321" i="5"/>
  <c r="O2322" i="5" a="1"/>
  <c r="O2322" i="5"/>
  <c r="O2323" i="5" a="1"/>
  <c r="O2323" i="5" s="1"/>
  <c r="O2324" i="5" a="1"/>
  <c r="O2324" i="5" s="1"/>
  <c r="O2325" i="5" a="1"/>
  <c r="O2325" i="5" s="1"/>
  <c r="O2326" i="5" a="1"/>
  <c r="O2326" i="5"/>
  <c r="O2327" i="5" a="1"/>
  <c r="O2327" i="5" s="1"/>
  <c r="O2328" i="5" a="1"/>
  <c r="O2328" i="5"/>
  <c r="O2329" i="5" a="1"/>
  <c r="O2329" i="5"/>
  <c r="O2330" i="5" a="1"/>
  <c r="O2330" i="5" s="1"/>
  <c r="O2331" i="5" a="1"/>
  <c r="O2331" i="5" s="1"/>
  <c r="O2332" i="5" a="1"/>
  <c r="O2332" i="5"/>
  <c r="O2333" i="5" a="1"/>
  <c r="O2333" i="5" s="1"/>
  <c r="O2334" i="5" a="1"/>
  <c r="O2334" i="5" s="1"/>
  <c r="O2335" i="5" a="1"/>
  <c r="O2335" i="5"/>
  <c r="O2336" i="5" a="1"/>
  <c r="O2336" i="5" s="1"/>
  <c r="N2" i="5" a="1"/>
  <c r="N2" i="5" s="1"/>
  <c r="N3" i="5" a="1"/>
  <c r="N3" i="5" s="1"/>
  <c r="N4" i="5" a="1"/>
  <c r="N4" i="5" s="1"/>
  <c r="N5" i="5" a="1"/>
  <c r="N5" i="5" s="1"/>
  <c r="N6" i="5" a="1"/>
  <c r="N6" i="5" s="1"/>
  <c r="N7" i="5" a="1"/>
  <c r="N7" i="5" s="1"/>
  <c r="N8" i="5" a="1"/>
  <c r="N8" i="5" s="1"/>
  <c r="N9" i="5" a="1"/>
  <c r="N9" i="5"/>
  <c r="N10" i="5" a="1"/>
  <c r="N10" i="5" s="1"/>
  <c r="N11" i="5" a="1"/>
  <c r="N11" i="5" s="1"/>
  <c r="N12" i="5" a="1"/>
  <c r="N12" i="5" s="1"/>
  <c r="N13" i="5" a="1"/>
  <c r="N13" i="5" s="1"/>
  <c r="N14" i="5" a="1"/>
  <c r="N14" i="5" s="1"/>
  <c r="N15" i="5" a="1"/>
  <c r="N15" i="5" s="1"/>
  <c r="N16" i="5" a="1"/>
  <c r="N16" i="5" s="1"/>
  <c r="N17" i="5" a="1"/>
  <c r="N17" i="5" s="1"/>
  <c r="N18" i="5" a="1"/>
  <c r="N18" i="5" s="1"/>
  <c r="N19" i="5" a="1"/>
  <c r="N19" i="5" s="1"/>
  <c r="N20" i="5" a="1"/>
  <c r="N20" i="5" s="1"/>
  <c r="N21" i="5" a="1"/>
  <c r="N21" i="5" s="1"/>
  <c r="N22" i="5" a="1"/>
  <c r="N22" i="5" s="1"/>
  <c r="N23" i="5" a="1"/>
  <c r="N23" i="5" s="1"/>
  <c r="N24" i="5" a="1"/>
  <c r="N24" i="5" s="1"/>
  <c r="N25" i="5" a="1"/>
  <c r="N25" i="5" s="1"/>
  <c r="N26" i="5" a="1"/>
  <c r="N26" i="5" s="1"/>
  <c r="N27" i="5" a="1"/>
  <c r="N27" i="5" s="1"/>
  <c r="N28" i="5" a="1"/>
  <c r="N28" i="5" s="1"/>
  <c r="N29" i="5" a="1"/>
  <c r="N29" i="5" s="1"/>
  <c r="N30" i="5" a="1"/>
  <c r="N30" i="5" s="1"/>
  <c r="N31" i="5" a="1"/>
  <c r="N31" i="5" s="1"/>
  <c r="N32" i="5" a="1"/>
  <c r="N32" i="5" s="1"/>
  <c r="N33" i="5" a="1"/>
  <c r="N33" i="5" s="1"/>
  <c r="N34" i="5" a="1"/>
  <c r="N34" i="5" s="1"/>
  <c r="N35" i="5" a="1"/>
  <c r="N35" i="5" s="1"/>
  <c r="N36" i="5" a="1"/>
  <c r="N36" i="5" s="1"/>
  <c r="N37" i="5" a="1"/>
  <c r="N37" i="5" s="1"/>
  <c r="N38" i="5" a="1"/>
  <c r="N38" i="5" s="1"/>
  <c r="N39" i="5" a="1"/>
  <c r="N39" i="5" s="1"/>
  <c r="N40" i="5" a="1"/>
  <c r="N40" i="5" s="1"/>
  <c r="N41" i="5" a="1"/>
  <c r="N41" i="5"/>
  <c r="N42" i="5" a="1"/>
  <c r="N42" i="5" s="1"/>
  <c r="N43" i="5" a="1"/>
  <c r="N43" i="5" s="1"/>
  <c r="N44" i="5" a="1"/>
  <c r="N44" i="5" s="1"/>
  <c r="N45" i="5" a="1"/>
  <c r="N45" i="5" s="1"/>
  <c r="N46" i="5" a="1"/>
  <c r="N46" i="5" s="1"/>
  <c r="N47" i="5" a="1"/>
  <c r="N47" i="5" s="1"/>
  <c r="N48" i="5" a="1"/>
  <c r="N48" i="5" s="1"/>
  <c r="N49" i="5" a="1"/>
  <c r="N49" i="5" s="1"/>
  <c r="N50" i="5" a="1"/>
  <c r="N50" i="5" s="1"/>
  <c r="N51" i="5" a="1"/>
  <c r="N51" i="5" s="1"/>
  <c r="N52" i="5" a="1"/>
  <c r="N52" i="5" s="1"/>
  <c r="N53" i="5" a="1"/>
  <c r="N53" i="5" s="1"/>
  <c r="N54" i="5" a="1"/>
  <c r="N54" i="5" s="1"/>
  <c r="N55" i="5" a="1"/>
  <c r="N55" i="5" s="1"/>
  <c r="N56" i="5" a="1"/>
  <c r="N56" i="5" s="1"/>
  <c r="N57" i="5" a="1"/>
  <c r="N57" i="5" s="1"/>
  <c r="N58" i="5" a="1"/>
  <c r="N58" i="5" s="1"/>
  <c r="N59" i="5" a="1"/>
  <c r="N59" i="5" s="1"/>
  <c r="N60" i="5" a="1"/>
  <c r="N60" i="5" s="1"/>
  <c r="N61" i="5" a="1"/>
  <c r="N61" i="5" s="1"/>
  <c r="N62" i="5" a="1"/>
  <c r="N62" i="5" s="1"/>
  <c r="N63" i="5" a="1"/>
  <c r="N63" i="5" s="1"/>
  <c r="N64" i="5" a="1"/>
  <c r="N64" i="5" s="1"/>
  <c r="N65" i="5" a="1"/>
  <c r="N65" i="5" s="1"/>
  <c r="N66" i="5" a="1"/>
  <c r="N66" i="5" s="1"/>
  <c r="N67" i="5" a="1"/>
  <c r="N67" i="5" s="1"/>
  <c r="N68" i="5" a="1"/>
  <c r="N68" i="5" s="1"/>
  <c r="N69" i="5" a="1"/>
  <c r="N69" i="5" s="1"/>
  <c r="N70" i="5" a="1"/>
  <c r="N70" i="5" s="1"/>
  <c r="N71" i="5" a="1"/>
  <c r="N71" i="5" s="1"/>
  <c r="N72" i="5" a="1"/>
  <c r="N72" i="5" s="1"/>
  <c r="N73" i="5" a="1"/>
  <c r="N73" i="5" s="1"/>
  <c r="N74" i="5" a="1"/>
  <c r="N74" i="5" s="1"/>
  <c r="N75" i="5" a="1"/>
  <c r="N75" i="5" s="1"/>
  <c r="N76" i="5" a="1"/>
  <c r="N76" i="5" s="1"/>
  <c r="N77" i="5" a="1"/>
  <c r="N77" i="5" s="1"/>
  <c r="N78" i="5" a="1"/>
  <c r="N78" i="5" s="1"/>
  <c r="N79" i="5" a="1"/>
  <c r="N79" i="5" s="1"/>
  <c r="N80" i="5" a="1"/>
  <c r="N80" i="5" s="1"/>
  <c r="N81" i="5" a="1"/>
  <c r="N81" i="5" s="1"/>
  <c r="N82" i="5" a="1"/>
  <c r="N82" i="5" s="1"/>
  <c r="N83" i="5" a="1"/>
  <c r="N83" i="5" s="1"/>
  <c r="N84" i="5" a="1"/>
  <c r="N84" i="5" s="1"/>
  <c r="N85" i="5" a="1"/>
  <c r="N85" i="5" s="1"/>
  <c r="N86" i="5" a="1"/>
  <c r="N86" i="5" s="1"/>
  <c r="N87" i="5" a="1"/>
  <c r="N87" i="5" s="1"/>
  <c r="N88" i="5" a="1"/>
  <c r="N88" i="5" s="1"/>
  <c r="N89" i="5" a="1"/>
  <c r="N89" i="5" s="1"/>
  <c r="N90" i="5" a="1"/>
  <c r="N90" i="5" s="1"/>
  <c r="N91" i="5" a="1"/>
  <c r="N91" i="5" s="1"/>
  <c r="N92" i="5" a="1"/>
  <c r="N92" i="5" s="1"/>
  <c r="N93" i="5" a="1"/>
  <c r="N93" i="5" s="1"/>
  <c r="N94" i="5" a="1"/>
  <c r="N94" i="5" s="1"/>
  <c r="N95" i="5" a="1"/>
  <c r="N95" i="5" s="1"/>
  <c r="N96" i="5" a="1"/>
  <c r="N96" i="5" s="1"/>
  <c r="N97" i="5" a="1"/>
  <c r="N97" i="5"/>
  <c r="N98" i="5" a="1"/>
  <c r="N98" i="5" s="1"/>
  <c r="N99" i="5" a="1"/>
  <c r="N99" i="5" s="1"/>
  <c r="N100" i="5" a="1"/>
  <c r="N100" i="5" s="1"/>
  <c r="N101" i="5" a="1"/>
  <c r="N101" i="5" s="1"/>
  <c r="N102" i="5" a="1"/>
  <c r="N102" i="5" s="1"/>
  <c r="N103" i="5" a="1"/>
  <c r="N103" i="5" s="1"/>
  <c r="N104" i="5" a="1"/>
  <c r="N104" i="5" s="1"/>
  <c r="N105" i="5" a="1"/>
  <c r="N105" i="5" s="1"/>
  <c r="N106" i="5" a="1"/>
  <c r="N106" i="5" s="1"/>
  <c r="N107" i="5" a="1"/>
  <c r="N107" i="5" s="1"/>
  <c r="N108" i="5" a="1"/>
  <c r="N108" i="5" s="1"/>
  <c r="N109" i="5" a="1"/>
  <c r="N109" i="5" s="1"/>
  <c r="N110" i="5" a="1"/>
  <c r="N110" i="5" s="1"/>
  <c r="N111" i="5" a="1"/>
  <c r="N111" i="5" s="1"/>
  <c r="N112" i="5" a="1"/>
  <c r="N112" i="5" s="1"/>
  <c r="N113" i="5" a="1"/>
  <c r="N113" i="5"/>
  <c r="N114" i="5" a="1"/>
  <c r="N114" i="5" s="1"/>
  <c r="N115" i="5" a="1"/>
  <c r="N115" i="5" s="1"/>
  <c r="N116" i="5" a="1"/>
  <c r="N116" i="5" s="1"/>
  <c r="N117" i="5" a="1"/>
  <c r="N117" i="5" s="1"/>
  <c r="N118" i="5" a="1"/>
  <c r="N118" i="5" s="1"/>
  <c r="N119" i="5" a="1"/>
  <c r="N119" i="5" s="1"/>
  <c r="N120" i="5" a="1"/>
  <c r="N120" i="5" s="1"/>
  <c r="N121" i="5" a="1"/>
  <c r="N121" i="5"/>
  <c r="N122" i="5" a="1"/>
  <c r="N122" i="5" s="1"/>
  <c r="N123" i="5" a="1"/>
  <c r="N123" i="5" s="1"/>
  <c r="N124" i="5" a="1"/>
  <c r="N124" i="5" s="1"/>
  <c r="N125" i="5" a="1"/>
  <c r="N125" i="5" s="1"/>
  <c r="N126" i="5" a="1"/>
  <c r="N126" i="5" s="1"/>
  <c r="N127" i="5" a="1"/>
  <c r="N127" i="5" s="1"/>
  <c r="N128" i="5" a="1"/>
  <c r="N128" i="5" s="1"/>
  <c r="N129" i="5" a="1"/>
  <c r="N129" i="5"/>
  <c r="N130" i="5" a="1"/>
  <c r="N130" i="5" s="1"/>
  <c r="N131" i="5" a="1"/>
  <c r="N131" i="5" s="1"/>
  <c r="N132" i="5" a="1"/>
  <c r="N132" i="5" s="1"/>
  <c r="N133" i="5" a="1"/>
  <c r="N133" i="5" s="1"/>
  <c r="N134" i="5" a="1"/>
  <c r="N134" i="5" s="1"/>
  <c r="N135" i="5" a="1"/>
  <c r="N135" i="5" s="1"/>
  <c r="N136" i="5" a="1"/>
  <c r="N136" i="5" s="1"/>
  <c r="N137" i="5" a="1"/>
  <c r="N137" i="5"/>
  <c r="N138" i="5" a="1"/>
  <c r="N138" i="5" s="1"/>
  <c r="N139" i="5" a="1"/>
  <c r="N139" i="5" s="1"/>
  <c r="N140" i="5" a="1"/>
  <c r="N140" i="5" s="1"/>
  <c r="N141" i="5" a="1"/>
  <c r="N141" i="5" s="1"/>
  <c r="N142" i="5" a="1"/>
  <c r="N142" i="5" s="1"/>
  <c r="N143" i="5" a="1"/>
  <c r="N143" i="5" s="1"/>
  <c r="N144" i="5" a="1"/>
  <c r="N144" i="5" s="1"/>
  <c r="N145" i="5" a="1"/>
  <c r="N145" i="5"/>
  <c r="N146" i="5" a="1"/>
  <c r="N146" i="5" s="1"/>
  <c r="N147" i="5" a="1"/>
  <c r="N147" i="5" s="1"/>
  <c r="N148" i="5" a="1"/>
  <c r="N148" i="5" s="1"/>
  <c r="N149" i="5" a="1"/>
  <c r="N149" i="5" s="1"/>
  <c r="N150" i="5" a="1"/>
  <c r="N150" i="5" s="1"/>
  <c r="N151" i="5" a="1"/>
  <c r="N151" i="5" s="1"/>
  <c r="N152" i="5" a="1"/>
  <c r="N152" i="5" s="1"/>
  <c r="N153" i="5" a="1"/>
  <c r="N153" i="5" s="1"/>
  <c r="N154" i="5" a="1"/>
  <c r="N154" i="5" s="1"/>
  <c r="N155" i="5" a="1"/>
  <c r="N155" i="5" s="1"/>
  <c r="N156" i="5" a="1"/>
  <c r="N156" i="5" s="1"/>
  <c r="N157" i="5" a="1"/>
  <c r="N157" i="5" s="1"/>
  <c r="N158" i="5" a="1"/>
  <c r="N158" i="5" s="1"/>
  <c r="N159" i="5" a="1"/>
  <c r="N159" i="5" s="1"/>
  <c r="N160" i="5" a="1"/>
  <c r="N160" i="5" s="1"/>
  <c r="N161" i="5" a="1"/>
  <c r="N161" i="5"/>
  <c r="N162" i="5" a="1"/>
  <c r="N162" i="5" s="1"/>
  <c r="N163" i="5" a="1"/>
  <c r="N163" i="5" s="1"/>
  <c r="N164" i="5" a="1"/>
  <c r="N164" i="5" s="1"/>
  <c r="N165" i="5" a="1"/>
  <c r="N165" i="5" s="1"/>
  <c r="N166" i="5" a="1"/>
  <c r="N166" i="5" s="1"/>
  <c r="N167" i="5" a="1"/>
  <c r="N167" i="5" s="1"/>
  <c r="N168" i="5" a="1"/>
  <c r="N168" i="5" s="1"/>
  <c r="N169" i="5" a="1"/>
  <c r="N169" i="5"/>
  <c r="N170" i="5" a="1"/>
  <c r="N170" i="5" s="1"/>
  <c r="N171" i="5" a="1"/>
  <c r="N171" i="5" s="1"/>
  <c r="N172" i="5" a="1"/>
  <c r="N172" i="5" s="1"/>
  <c r="N173" i="5" a="1"/>
  <c r="N173" i="5" s="1"/>
  <c r="N174" i="5" a="1"/>
  <c r="N174" i="5" s="1"/>
  <c r="N175" i="5" a="1"/>
  <c r="N175" i="5" s="1"/>
  <c r="N176" i="5" a="1"/>
  <c r="N176" i="5" s="1"/>
  <c r="N177" i="5" a="1"/>
  <c r="N177" i="5" s="1"/>
  <c r="N178" i="5" a="1"/>
  <c r="N178" i="5" s="1"/>
  <c r="N179" i="5" a="1"/>
  <c r="N179" i="5" s="1"/>
  <c r="N180" i="5" a="1"/>
  <c r="N180" i="5" s="1"/>
  <c r="N181" i="5" a="1"/>
  <c r="N181" i="5" s="1"/>
  <c r="N182" i="5" a="1"/>
  <c r="N182" i="5" s="1"/>
  <c r="N183" i="5" a="1"/>
  <c r="N183" i="5" s="1"/>
  <c r="N184" i="5" a="1"/>
  <c r="N184" i="5" s="1"/>
  <c r="N185" i="5" a="1"/>
  <c r="N185" i="5" s="1"/>
  <c r="N186" i="5" a="1"/>
  <c r="N186" i="5" s="1"/>
  <c r="N187" i="5" a="1"/>
  <c r="N187" i="5" s="1"/>
  <c r="N188" i="5" a="1"/>
  <c r="N188" i="5" s="1"/>
  <c r="N189" i="5" a="1"/>
  <c r="N189" i="5" s="1"/>
  <c r="N190" i="5" a="1"/>
  <c r="N190" i="5" s="1"/>
  <c r="N191" i="5" a="1"/>
  <c r="N191" i="5" s="1"/>
  <c r="N192" i="5" a="1"/>
  <c r="N192" i="5" s="1"/>
  <c r="N193" i="5" a="1"/>
  <c r="N193" i="5" s="1"/>
  <c r="N194" i="5" a="1"/>
  <c r="N194" i="5" s="1"/>
  <c r="N195" i="5" a="1"/>
  <c r="N195" i="5" s="1"/>
  <c r="N196" i="5" a="1"/>
  <c r="N196" i="5" s="1"/>
  <c r="N197" i="5" a="1"/>
  <c r="N197" i="5" s="1"/>
  <c r="N198" i="5" a="1"/>
  <c r="N198" i="5" s="1"/>
  <c r="N199" i="5" a="1"/>
  <c r="N199" i="5" s="1"/>
  <c r="N200" i="5" a="1"/>
  <c r="N200" i="5" s="1"/>
  <c r="N201" i="5" a="1"/>
  <c r="N201" i="5" s="1"/>
  <c r="N202" i="5" a="1"/>
  <c r="N202" i="5" s="1"/>
  <c r="N203" i="5" a="1"/>
  <c r="N203" i="5" s="1"/>
  <c r="N204" i="5" a="1"/>
  <c r="N204" i="5" s="1"/>
  <c r="N205" i="5" a="1"/>
  <c r="N205" i="5" s="1"/>
  <c r="N206" i="5" a="1"/>
  <c r="N206" i="5" s="1"/>
  <c r="N207" i="5" a="1"/>
  <c r="N207" i="5" s="1"/>
  <c r="N208" i="5" a="1"/>
  <c r="N208" i="5" s="1"/>
  <c r="N209" i="5" a="1"/>
  <c r="N209" i="5" s="1"/>
  <c r="N210" i="5" a="1"/>
  <c r="N210" i="5" s="1"/>
  <c r="N211" i="5" a="1"/>
  <c r="N211" i="5" s="1"/>
  <c r="N212" i="5" a="1"/>
  <c r="N212" i="5" s="1"/>
  <c r="N213" i="5" a="1"/>
  <c r="N213" i="5" s="1"/>
  <c r="N214" i="5" a="1"/>
  <c r="N214" i="5" s="1"/>
  <c r="N215" i="5" a="1"/>
  <c r="N215" i="5" s="1"/>
  <c r="N216" i="5" a="1"/>
  <c r="N216" i="5" s="1"/>
  <c r="N217" i="5" a="1"/>
  <c r="N217" i="5" s="1"/>
  <c r="N218" i="5" a="1"/>
  <c r="N218" i="5" s="1"/>
  <c r="N219" i="5" a="1"/>
  <c r="N219" i="5" s="1"/>
  <c r="N220" i="5" a="1"/>
  <c r="N220" i="5" s="1"/>
  <c r="N221" i="5" a="1"/>
  <c r="N221" i="5" s="1"/>
  <c r="N222" i="5" a="1"/>
  <c r="N222" i="5" s="1"/>
  <c r="N223" i="5" a="1"/>
  <c r="N223" i="5" s="1"/>
  <c r="N224" i="5" a="1"/>
  <c r="N224" i="5" s="1"/>
  <c r="N225" i="5" a="1"/>
  <c r="N225" i="5"/>
  <c r="N226" i="5" a="1"/>
  <c r="N226" i="5" s="1"/>
  <c r="N227" i="5" a="1"/>
  <c r="N227" i="5" s="1"/>
  <c r="N228" i="5" a="1"/>
  <c r="N228" i="5" s="1"/>
  <c r="N229" i="5" a="1"/>
  <c r="N229" i="5" s="1"/>
  <c r="N230" i="5" a="1"/>
  <c r="N230" i="5" s="1"/>
  <c r="N231" i="5" a="1"/>
  <c r="N231" i="5" s="1"/>
  <c r="N232" i="5" a="1"/>
  <c r="N232" i="5" s="1"/>
  <c r="N233" i="5" a="1"/>
  <c r="N233" i="5" s="1"/>
  <c r="N234" i="5" a="1"/>
  <c r="N234" i="5" s="1"/>
  <c r="N235" i="5" a="1"/>
  <c r="N235" i="5" s="1"/>
  <c r="N236" i="5" a="1"/>
  <c r="N236" i="5" s="1"/>
  <c r="N237" i="5" a="1"/>
  <c r="N237" i="5" s="1"/>
  <c r="N238" i="5" a="1"/>
  <c r="N238" i="5" s="1"/>
  <c r="N239" i="5" a="1"/>
  <c r="N239" i="5" s="1"/>
  <c r="N240" i="5" a="1"/>
  <c r="N240" i="5" s="1"/>
  <c r="N241" i="5" a="1"/>
  <c r="N241" i="5" s="1"/>
  <c r="N242" i="5" a="1"/>
  <c r="N242" i="5" s="1"/>
  <c r="N243" i="5" a="1"/>
  <c r="N243" i="5" s="1"/>
  <c r="N244" i="5" a="1"/>
  <c r="N244" i="5" s="1"/>
  <c r="N245" i="5" a="1"/>
  <c r="N245" i="5" s="1"/>
  <c r="N246" i="5" a="1"/>
  <c r="N246" i="5" s="1"/>
  <c r="N247" i="5" a="1"/>
  <c r="N247" i="5" s="1"/>
  <c r="N248" i="5" a="1"/>
  <c r="N248" i="5" s="1"/>
  <c r="N249" i="5" a="1"/>
  <c r="N249" i="5"/>
  <c r="N250" i="5" a="1"/>
  <c r="N250" i="5" s="1"/>
  <c r="N251" i="5" a="1"/>
  <c r="N251" i="5" s="1"/>
  <c r="N252" i="5" a="1"/>
  <c r="N252" i="5" s="1"/>
  <c r="N253" i="5" a="1"/>
  <c r="N253" i="5" s="1"/>
  <c r="N254" i="5" a="1"/>
  <c r="N254" i="5" s="1"/>
  <c r="N255" i="5" a="1"/>
  <c r="N255" i="5" s="1"/>
  <c r="N256" i="5" a="1"/>
  <c r="N256" i="5" s="1"/>
  <c r="N257" i="5" a="1"/>
  <c r="N257" i="5"/>
  <c r="N258" i="5" a="1"/>
  <c r="N258" i="5" s="1"/>
  <c r="N259" i="5" a="1"/>
  <c r="N259" i="5" s="1"/>
  <c r="N260" i="5" a="1"/>
  <c r="N260" i="5" s="1"/>
  <c r="N261" i="5" a="1"/>
  <c r="N261" i="5" s="1"/>
  <c r="N262" i="5" a="1"/>
  <c r="N262" i="5" s="1"/>
  <c r="N263" i="5" a="1"/>
  <c r="N263" i="5" s="1"/>
  <c r="N264" i="5" a="1"/>
  <c r="N264" i="5" s="1"/>
  <c r="N265" i="5" a="1"/>
  <c r="N265" i="5"/>
  <c r="N266" i="5" a="1"/>
  <c r="N266" i="5" s="1"/>
  <c r="N267" i="5" a="1"/>
  <c r="N267" i="5" s="1"/>
  <c r="N268" i="5" a="1"/>
  <c r="N268" i="5" s="1"/>
  <c r="N269" i="5" a="1"/>
  <c r="N269" i="5" s="1"/>
  <c r="N270" i="5" a="1"/>
  <c r="N270" i="5" s="1"/>
  <c r="N271" i="5" a="1"/>
  <c r="N271" i="5" s="1"/>
  <c r="N272" i="5" a="1"/>
  <c r="N272" i="5" s="1"/>
  <c r="N273" i="5" a="1"/>
  <c r="N273" i="5" s="1"/>
  <c r="N274" i="5" a="1"/>
  <c r="N274" i="5" s="1"/>
  <c r="N275" i="5" a="1"/>
  <c r="N275" i="5" s="1"/>
  <c r="N276" i="5" a="1"/>
  <c r="N276" i="5" s="1"/>
  <c r="N277" i="5" a="1"/>
  <c r="N277" i="5" s="1"/>
  <c r="N278" i="5" a="1"/>
  <c r="N278" i="5" s="1"/>
  <c r="N279" i="5" a="1"/>
  <c r="N279" i="5" s="1"/>
  <c r="N280" i="5" a="1"/>
  <c r="N280" i="5" s="1"/>
  <c r="N281" i="5" a="1"/>
  <c r="N281" i="5"/>
  <c r="N282" i="5" a="1"/>
  <c r="N282" i="5" s="1"/>
  <c r="N283" i="5" a="1"/>
  <c r="N283" i="5" s="1"/>
  <c r="N284" i="5" a="1"/>
  <c r="N284" i="5" s="1"/>
  <c r="N285" i="5" a="1"/>
  <c r="N285" i="5" s="1"/>
  <c r="N286" i="5" a="1"/>
  <c r="N286" i="5" s="1"/>
  <c r="N287" i="5" a="1"/>
  <c r="N287" i="5" s="1"/>
  <c r="N288" i="5" a="1"/>
  <c r="N288" i="5" s="1"/>
  <c r="N289" i="5" a="1"/>
  <c r="N289" i="5"/>
  <c r="N290" i="5" a="1"/>
  <c r="N290" i="5" s="1"/>
  <c r="N291" i="5" a="1"/>
  <c r="N291" i="5" s="1"/>
  <c r="N292" i="5" a="1"/>
  <c r="N292" i="5" s="1"/>
  <c r="N293" i="5" a="1"/>
  <c r="N293" i="5" s="1"/>
  <c r="N294" i="5" a="1"/>
  <c r="N294" i="5" s="1"/>
  <c r="N295" i="5" a="1"/>
  <c r="N295" i="5" s="1"/>
  <c r="N296" i="5" a="1"/>
  <c r="N296" i="5" s="1"/>
  <c r="N297" i="5" a="1"/>
  <c r="N297" i="5" s="1"/>
  <c r="N298" i="5" a="1"/>
  <c r="N298" i="5" s="1"/>
  <c r="N299" i="5" a="1"/>
  <c r="N299" i="5" s="1"/>
  <c r="N300" i="5" a="1"/>
  <c r="N300" i="5" s="1"/>
  <c r="N301" i="5" a="1"/>
  <c r="N301" i="5" s="1"/>
  <c r="N302" i="5" a="1"/>
  <c r="N302" i="5" s="1"/>
  <c r="N303" i="5" a="1"/>
  <c r="N303" i="5" s="1"/>
  <c r="N304" i="5" a="1"/>
  <c r="N304" i="5" s="1"/>
  <c r="N305" i="5" a="1"/>
  <c r="N305" i="5"/>
  <c r="N306" i="5" a="1"/>
  <c r="N306" i="5" s="1"/>
  <c r="N307" i="5" a="1"/>
  <c r="N307" i="5" s="1"/>
  <c r="N308" i="5" a="1"/>
  <c r="N308" i="5" s="1"/>
  <c r="N309" i="5" a="1"/>
  <c r="N309" i="5" s="1"/>
  <c r="N310" i="5" a="1"/>
  <c r="N310" i="5" s="1"/>
  <c r="N311" i="5" a="1"/>
  <c r="N311" i="5" s="1"/>
  <c r="N312" i="5" a="1"/>
  <c r="N312" i="5" s="1"/>
  <c r="N313" i="5" a="1"/>
  <c r="N313" i="5" s="1"/>
  <c r="N314" i="5" a="1"/>
  <c r="N314" i="5" s="1"/>
  <c r="N315" i="5" a="1"/>
  <c r="N315" i="5" s="1"/>
  <c r="N316" i="5" a="1"/>
  <c r="N316" i="5" s="1"/>
  <c r="N317" i="5" a="1"/>
  <c r="N317" i="5" s="1"/>
  <c r="N318" i="5" a="1"/>
  <c r="N318" i="5" s="1"/>
  <c r="N319" i="5" a="1"/>
  <c r="N319" i="5" s="1"/>
  <c r="N320" i="5" a="1"/>
  <c r="N320" i="5" s="1"/>
  <c r="N321" i="5" a="1"/>
  <c r="N321" i="5" s="1"/>
  <c r="N322" i="5" a="1"/>
  <c r="N322" i="5" s="1"/>
  <c r="N323" i="5" a="1"/>
  <c r="N323" i="5" s="1"/>
  <c r="N324" i="5" a="1"/>
  <c r="N324" i="5" s="1"/>
  <c r="N325" i="5" a="1"/>
  <c r="N325" i="5" s="1"/>
  <c r="N326" i="5" a="1"/>
  <c r="N326" i="5" s="1"/>
  <c r="N327" i="5" a="1"/>
  <c r="N327" i="5" s="1"/>
  <c r="N328" i="5" a="1"/>
  <c r="N328" i="5" s="1"/>
  <c r="N329" i="5" a="1"/>
  <c r="N329" i="5"/>
  <c r="N330" i="5" a="1"/>
  <c r="N330" i="5" s="1"/>
  <c r="N331" i="5" a="1"/>
  <c r="N331" i="5" s="1"/>
  <c r="N332" i="5" a="1"/>
  <c r="N332" i="5" s="1"/>
  <c r="N333" i="5" a="1"/>
  <c r="N333" i="5" s="1"/>
  <c r="N334" i="5" a="1"/>
  <c r="N334" i="5" s="1"/>
  <c r="N335" i="5" a="1"/>
  <c r="N335" i="5" s="1"/>
  <c r="N336" i="5" a="1"/>
  <c r="N336" i="5" s="1"/>
  <c r="N337" i="5" a="1"/>
  <c r="N337" i="5" s="1"/>
  <c r="N338" i="5" a="1"/>
  <c r="N338" i="5" s="1"/>
  <c r="N339" i="5" a="1"/>
  <c r="N339" i="5" s="1"/>
  <c r="N340" i="5" a="1"/>
  <c r="N340" i="5" s="1"/>
  <c r="N341" i="5" a="1"/>
  <c r="N341" i="5" s="1"/>
  <c r="N342" i="5" a="1"/>
  <c r="N342" i="5" s="1"/>
  <c r="N343" i="5" a="1"/>
  <c r="N343" i="5" s="1"/>
  <c r="N344" i="5" a="1"/>
  <c r="N344" i="5" s="1"/>
  <c r="N345" i="5" a="1"/>
  <c r="N345" i="5" s="1"/>
  <c r="N346" i="5" a="1"/>
  <c r="N346" i="5" s="1"/>
  <c r="N347" i="5" a="1"/>
  <c r="N347" i="5" s="1"/>
  <c r="N348" i="5" a="1"/>
  <c r="N348" i="5" s="1"/>
  <c r="N349" i="5" a="1"/>
  <c r="N349" i="5" s="1"/>
  <c r="N350" i="5" a="1"/>
  <c r="N350" i="5" s="1"/>
  <c r="N351" i="5" a="1"/>
  <c r="N351" i="5" s="1"/>
  <c r="N352" i="5" a="1"/>
  <c r="N352" i="5" s="1"/>
  <c r="N353" i="5" a="1"/>
  <c r="N353" i="5" s="1"/>
  <c r="N354" i="5" a="1"/>
  <c r="N354" i="5" s="1"/>
  <c r="N355" i="5" a="1"/>
  <c r="N355" i="5" s="1"/>
  <c r="N356" i="5" a="1"/>
  <c r="N356" i="5" s="1"/>
  <c r="N357" i="5" a="1"/>
  <c r="N357" i="5" s="1"/>
  <c r="N358" i="5" a="1"/>
  <c r="N358" i="5" s="1"/>
  <c r="N359" i="5" a="1"/>
  <c r="N359" i="5" s="1"/>
  <c r="N360" i="5" a="1"/>
  <c r="N360" i="5" s="1"/>
  <c r="N361" i="5" a="1"/>
  <c r="N361" i="5" s="1"/>
  <c r="N362" i="5" a="1"/>
  <c r="N362" i="5" s="1"/>
  <c r="N363" i="5" a="1"/>
  <c r="N363" i="5" s="1"/>
  <c r="N364" i="5" a="1"/>
  <c r="N364" i="5" s="1"/>
  <c r="N365" i="5" a="1"/>
  <c r="N365" i="5" s="1"/>
  <c r="N366" i="5" a="1"/>
  <c r="N366" i="5" s="1"/>
  <c r="N367" i="5" a="1"/>
  <c r="N367" i="5" s="1"/>
  <c r="N368" i="5" a="1"/>
  <c r="N368" i="5" s="1"/>
  <c r="N369" i="5" a="1"/>
  <c r="N369" i="5" s="1"/>
  <c r="N370" i="5" a="1"/>
  <c r="N370" i="5" s="1"/>
  <c r="N371" i="5" a="1"/>
  <c r="N371" i="5" s="1"/>
  <c r="N372" i="5" a="1"/>
  <c r="N372" i="5" s="1"/>
  <c r="N373" i="5" a="1"/>
  <c r="N373" i="5" s="1"/>
  <c r="N374" i="5" a="1"/>
  <c r="N374" i="5" s="1"/>
  <c r="N375" i="5" a="1"/>
  <c r="N375" i="5" s="1"/>
  <c r="N376" i="5" a="1"/>
  <c r="N376" i="5" s="1"/>
  <c r="N377" i="5" a="1"/>
  <c r="N377" i="5"/>
  <c r="N378" i="5" a="1"/>
  <c r="N378" i="5" s="1"/>
  <c r="N379" i="5" a="1"/>
  <c r="N379" i="5" s="1"/>
  <c r="N380" i="5" a="1"/>
  <c r="N380" i="5" s="1"/>
  <c r="N381" i="5" a="1"/>
  <c r="N381" i="5" s="1"/>
  <c r="N382" i="5" a="1"/>
  <c r="N382" i="5" s="1"/>
  <c r="N383" i="5" a="1"/>
  <c r="N383" i="5" s="1"/>
  <c r="N384" i="5" a="1"/>
  <c r="N384" i="5" s="1"/>
  <c r="N385" i="5" a="1"/>
  <c r="N385" i="5" s="1"/>
  <c r="N386" i="5" a="1"/>
  <c r="N386" i="5" s="1"/>
  <c r="N387" i="5" a="1"/>
  <c r="N387" i="5" s="1"/>
  <c r="N388" i="5" a="1"/>
  <c r="N388" i="5" s="1"/>
  <c r="N389" i="5" a="1"/>
  <c r="N389" i="5" s="1"/>
  <c r="N390" i="5" a="1"/>
  <c r="N390" i="5" s="1"/>
  <c r="N391" i="5" a="1"/>
  <c r="N391" i="5" s="1"/>
  <c r="N392" i="5" a="1"/>
  <c r="N392" i="5" s="1"/>
  <c r="N393" i="5" a="1"/>
  <c r="N393" i="5" s="1"/>
  <c r="N394" i="5" a="1"/>
  <c r="N394" i="5" s="1"/>
  <c r="N395" i="5" a="1"/>
  <c r="N395" i="5" s="1"/>
  <c r="N396" i="5" a="1"/>
  <c r="N396" i="5" s="1"/>
  <c r="N397" i="5" a="1"/>
  <c r="N397" i="5" s="1"/>
  <c r="N398" i="5" a="1"/>
  <c r="N398" i="5" s="1"/>
  <c r="N399" i="5" a="1"/>
  <c r="N399" i="5" s="1"/>
  <c r="N400" i="5" a="1"/>
  <c r="N400" i="5" s="1"/>
  <c r="N401" i="5" a="1"/>
  <c r="N401" i="5"/>
  <c r="N402" i="5" a="1"/>
  <c r="N402" i="5" s="1"/>
  <c r="N403" i="5" a="1"/>
  <c r="N403" i="5" s="1"/>
  <c r="N404" i="5" a="1"/>
  <c r="N404" i="5" s="1"/>
  <c r="N405" i="5" a="1"/>
  <c r="N405" i="5" s="1"/>
  <c r="N406" i="5" a="1"/>
  <c r="N406" i="5" s="1"/>
  <c r="N407" i="5" a="1"/>
  <c r="N407" i="5" s="1"/>
  <c r="N408" i="5" a="1"/>
  <c r="N408" i="5" s="1"/>
  <c r="N409" i="5" a="1"/>
  <c r="N409" i="5"/>
  <c r="N410" i="5" a="1"/>
  <c r="N410" i="5" s="1"/>
  <c r="N411" i="5" a="1"/>
  <c r="N411" i="5" s="1"/>
  <c r="N412" i="5" a="1"/>
  <c r="N412" i="5" s="1"/>
  <c r="N413" i="5" a="1"/>
  <c r="N413" i="5" s="1"/>
  <c r="N414" i="5" a="1"/>
  <c r="N414" i="5" s="1"/>
  <c r="N415" i="5" a="1"/>
  <c r="N415" i="5" s="1"/>
  <c r="N416" i="5" a="1"/>
  <c r="N416" i="5" s="1"/>
  <c r="N417" i="5" a="1"/>
  <c r="N417" i="5"/>
  <c r="N418" i="5" a="1"/>
  <c r="N418" i="5" s="1"/>
  <c r="N419" i="5" a="1"/>
  <c r="N419" i="5" s="1"/>
  <c r="N420" i="5" a="1"/>
  <c r="N420" i="5" s="1"/>
  <c r="N421" i="5" a="1"/>
  <c r="N421" i="5" s="1"/>
  <c r="N422" i="5" a="1"/>
  <c r="N422" i="5" s="1"/>
  <c r="N423" i="5" a="1"/>
  <c r="N423" i="5" s="1"/>
  <c r="N424" i="5" a="1"/>
  <c r="N424" i="5" s="1"/>
  <c r="N425" i="5" a="1"/>
  <c r="N425" i="5"/>
  <c r="N426" i="5" a="1"/>
  <c r="N426" i="5" s="1"/>
  <c r="N427" i="5" a="1"/>
  <c r="N427" i="5" s="1"/>
  <c r="N428" i="5" a="1"/>
  <c r="N428" i="5" s="1"/>
  <c r="N429" i="5" a="1"/>
  <c r="N429" i="5" s="1"/>
  <c r="N430" i="5" a="1"/>
  <c r="N430" i="5" s="1"/>
  <c r="N431" i="5" a="1"/>
  <c r="N431" i="5" s="1"/>
  <c r="N432" i="5" a="1"/>
  <c r="N432" i="5" s="1"/>
  <c r="N433" i="5" a="1"/>
  <c r="N433" i="5"/>
  <c r="N434" i="5" a="1"/>
  <c r="N434" i="5" s="1"/>
  <c r="N435" i="5" a="1"/>
  <c r="N435" i="5" s="1"/>
  <c r="N436" i="5" a="1"/>
  <c r="N436" i="5" s="1"/>
  <c r="N437" i="5" a="1"/>
  <c r="N437" i="5" s="1"/>
  <c r="N438" i="5" a="1"/>
  <c r="N438" i="5" s="1"/>
  <c r="N439" i="5" a="1"/>
  <c r="N439" i="5" s="1"/>
  <c r="N440" i="5" a="1"/>
  <c r="N440" i="5" s="1"/>
  <c r="N441" i="5" a="1"/>
  <c r="N441" i="5"/>
  <c r="N442" i="5" a="1"/>
  <c r="N442" i="5" s="1"/>
  <c r="N443" i="5" a="1"/>
  <c r="N443" i="5" s="1"/>
  <c r="N444" i="5" a="1"/>
  <c r="N444" i="5" s="1"/>
  <c r="N445" i="5" a="1"/>
  <c r="N445" i="5" s="1"/>
  <c r="N446" i="5" a="1"/>
  <c r="N446" i="5" s="1"/>
  <c r="N447" i="5" a="1"/>
  <c r="N447" i="5" s="1"/>
  <c r="N448" i="5" a="1"/>
  <c r="N448" i="5" s="1"/>
  <c r="N449" i="5" a="1"/>
  <c r="N449" i="5" s="1"/>
  <c r="N450" i="5" a="1"/>
  <c r="N450" i="5" s="1"/>
  <c r="N451" i="5" a="1"/>
  <c r="N451" i="5" s="1"/>
  <c r="N452" i="5" a="1"/>
  <c r="N452" i="5" s="1"/>
  <c r="N453" i="5" a="1"/>
  <c r="N453" i="5" s="1"/>
  <c r="N454" i="5" a="1"/>
  <c r="N454" i="5" s="1"/>
  <c r="N455" i="5" a="1"/>
  <c r="N455" i="5" s="1"/>
  <c r="N456" i="5" a="1"/>
  <c r="N456" i="5" s="1"/>
  <c r="N457" i="5" a="1"/>
  <c r="N457" i="5"/>
  <c r="N458" i="5" a="1"/>
  <c r="N458" i="5" s="1"/>
  <c r="N459" i="5" a="1"/>
  <c r="N459" i="5" s="1"/>
  <c r="N460" i="5" a="1"/>
  <c r="N460" i="5" s="1"/>
  <c r="N461" i="5" a="1"/>
  <c r="N461" i="5" s="1"/>
  <c r="N462" i="5" a="1"/>
  <c r="N462" i="5" s="1"/>
  <c r="N463" i="5" a="1"/>
  <c r="N463" i="5" s="1"/>
  <c r="N464" i="5" a="1"/>
  <c r="N464" i="5" s="1"/>
  <c r="N465" i="5" a="1"/>
  <c r="N465" i="5"/>
  <c r="N466" i="5" a="1"/>
  <c r="N466" i="5" s="1"/>
  <c r="N467" i="5" a="1"/>
  <c r="N467" i="5" s="1"/>
  <c r="N468" i="5" a="1"/>
  <c r="N468" i="5" s="1"/>
  <c r="N469" i="5" a="1"/>
  <c r="N469" i="5" s="1"/>
  <c r="N470" i="5" a="1"/>
  <c r="N470" i="5" s="1"/>
  <c r="N471" i="5" a="1"/>
  <c r="N471" i="5" s="1"/>
  <c r="N472" i="5" a="1"/>
  <c r="N472" i="5" s="1"/>
  <c r="N473" i="5" a="1"/>
  <c r="N473" i="5" s="1"/>
  <c r="N474" i="5" a="1"/>
  <c r="N474" i="5" s="1"/>
  <c r="N475" i="5" a="1"/>
  <c r="N475" i="5" s="1"/>
  <c r="N476" i="5" a="1"/>
  <c r="N476" i="5" s="1"/>
  <c r="N477" i="5" a="1"/>
  <c r="N477" i="5" s="1"/>
  <c r="N478" i="5" a="1"/>
  <c r="N478" i="5" s="1"/>
  <c r="N479" i="5" a="1"/>
  <c r="N479" i="5" s="1"/>
  <c r="N480" i="5" a="1"/>
  <c r="N480" i="5" s="1"/>
  <c r="N481" i="5" a="1"/>
  <c r="N481" i="5"/>
  <c r="N482" i="5" a="1"/>
  <c r="N482" i="5" s="1"/>
  <c r="N483" i="5" a="1"/>
  <c r="N483" i="5" s="1"/>
  <c r="N484" i="5" a="1"/>
  <c r="N484" i="5" s="1"/>
  <c r="N485" i="5" a="1"/>
  <c r="N485" i="5" s="1"/>
  <c r="N486" i="5" a="1"/>
  <c r="N486" i="5" s="1"/>
  <c r="N487" i="5" a="1"/>
  <c r="N487" i="5" s="1"/>
  <c r="N488" i="5" a="1"/>
  <c r="N488" i="5" s="1"/>
  <c r="N489" i="5" a="1"/>
  <c r="N489" i="5"/>
  <c r="N490" i="5" a="1"/>
  <c r="N490" i="5" s="1"/>
  <c r="N491" i="5" a="1"/>
  <c r="N491" i="5" s="1"/>
  <c r="N492" i="5" a="1"/>
  <c r="N492" i="5" s="1"/>
  <c r="N493" i="5" a="1"/>
  <c r="N493" i="5" s="1"/>
  <c r="N494" i="5" a="1"/>
  <c r="N494" i="5" s="1"/>
  <c r="N495" i="5" a="1"/>
  <c r="N495" i="5" s="1"/>
  <c r="N496" i="5" a="1"/>
  <c r="N496" i="5" s="1"/>
  <c r="N497" i="5" a="1"/>
  <c r="N497" i="5"/>
  <c r="N498" i="5" a="1"/>
  <c r="N498" i="5" s="1"/>
  <c r="N499" i="5" a="1"/>
  <c r="N499" i="5" s="1"/>
  <c r="N500" i="5" a="1"/>
  <c r="N500" i="5" s="1"/>
  <c r="N501" i="5" a="1"/>
  <c r="N501" i="5" s="1"/>
  <c r="N502" i="5" a="1"/>
  <c r="N502" i="5" s="1"/>
  <c r="N503" i="5" a="1"/>
  <c r="N503" i="5" s="1"/>
  <c r="N504" i="5" a="1"/>
  <c r="N504" i="5" s="1"/>
  <c r="N505" i="5" a="1"/>
  <c r="N505" i="5"/>
  <c r="N506" i="5" a="1"/>
  <c r="N506" i="5" s="1"/>
  <c r="N507" i="5" a="1"/>
  <c r="N507" i="5" s="1"/>
  <c r="N508" i="5" a="1"/>
  <c r="N508" i="5" s="1"/>
  <c r="N509" i="5" a="1"/>
  <c r="N509" i="5" s="1"/>
  <c r="N510" i="5" a="1"/>
  <c r="N510" i="5" s="1"/>
  <c r="N511" i="5" a="1"/>
  <c r="N511" i="5" s="1"/>
  <c r="N512" i="5" a="1"/>
  <c r="N512" i="5" s="1"/>
  <c r="N513" i="5" a="1"/>
  <c r="N513" i="5"/>
  <c r="N514" i="5" a="1"/>
  <c r="N514" i="5" s="1"/>
  <c r="N515" i="5" a="1"/>
  <c r="N515" i="5" s="1"/>
  <c r="N516" i="5" a="1"/>
  <c r="N516" i="5" s="1"/>
  <c r="N517" i="5" a="1"/>
  <c r="N517" i="5" s="1"/>
  <c r="N518" i="5" a="1"/>
  <c r="N518" i="5" s="1"/>
  <c r="N519" i="5" a="1"/>
  <c r="N519" i="5" s="1"/>
  <c r="N520" i="5" a="1"/>
  <c r="N520" i="5" s="1"/>
  <c r="N521" i="5" a="1"/>
  <c r="N521" i="5" s="1"/>
  <c r="N522" i="5" a="1"/>
  <c r="N522" i="5" s="1"/>
  <c r="N523" i="5" a="1"/>
  <c r="N523" i="5" s="1"/>
  <c r="N524" i="5" a="1"/>
  <c r="N524" i="5" s="1"/>
  <c r="N525" i="5" a="1"/>
  <c r="N525" i="5" s="1"/>
  <c r="N526" i="5" a="1"/>
  <c r="N526" i="5" s="1"/>
  <c r="N527" i="5" a="1"/>
  <c r="N527" i="5" s="1"/>
  <c r="N528" i="5" a="1"/>
  <c r="N528" i="5" s="1"/>
  <c r="N529" i="5" a="1"/>
  <c r="N529" i="5"/>
  <c r="N530" i="5" a="1"/>
  <c r="N530" i="5" s="1"/>
  <c r="N531" i="5" a="1"/>
  <c r="N531" i="5" s="1"/>
  <c r="N532" i="5" a="1"/>
  <c r="N532" i="5" s="1"/>
  <c r="N533" i="5" a="1"/>
  <c r="N533" i="5" s="1"/>
  <c r="N534" i="5" a="1"/>
  <c r="N534" i="5" s="1"/>
  <c r="N535" i="5" a="1"/>
  <c r="N535" i="5" s="1"/>
  <c r="N536" i="5" a="1"/>
  <c r="N536" i="5" s="1"/>
  <c r="N537" i="5" a="1"/>
  <c r="N537" i="5"/>
  <c r="N538" i="5" a="1"/>
  <c r="N538" i="5" s="1"/>
  <c r="N539" i="5" a="1"/>
  <c r="N539" i="5" s="1"/>
  <c r="N540" i="5" a="1"/>
  <c r="N540" i="5" s="1"/>
  <c r="N541" i="5" a="1"/>
  <c r="N541" i="5" s="1"/>
  <c r="N542" i="5" a="1"/>
  <c r="N542" i="5" s="1"/>
  <c r="N543" i="5" a="1"/>
  <c r="N543" i="5" s="1"/>
  <c r="N544" i="5" a="1"/>
  <c r="N544" i="5" s="1"/>
  <c r="N545" i="5" a="1"/>
  <c r="N545" i="5"/>
  <c r="N546" i="5" a="1"/>
  <c r="N546" i="5" s="1"/>
  <c r="N547" i="5" a="1"/>
  <c r="N547" i="5" s="1"/>
  <c r="N548" i="5" a="1"/>
  <c r="N548" i="5" s="1"/>
  <c r="N549" i="5" a="1"/>
  <c r="N549" i="5" s="1"/>
  <c r="N550" i="5" a="1"/>
  <c r="N550" i="5" s="1"/>
  <c r="N551" i="5" a="1"/>
  <c r="N551" i="5" s="1"/>
  <c r="N552" i="5" a="1"/>
  <c r="N552" i="5" s="1"/>
  <c r="N553" i="5" a="1"/>
  <c r="N553" i="5" s="1"/>
  <c r="N554" i="5" a="1"/>
  <c r="N554" i="5" s="1"/>
  <c r="N555" i="5" a="1"/>
  <c r="N555" i="5" s="1"/>
  <c r="N556" i="5" a="1"/>
  <c r="N556" i="5" s="1"/>
  <c r="N557" i="5" a="1"/>
  <c r="N557" i="5" s="1"/>
  <c r="N558" i="5" a="1"/>
  <c r="N558" i="5" s="1"/>
  <c r="N559" i="5" a="1"/>
  <c r="N559" i="5" s="1"/>
  <c r="N560" i="5" a="1"/>
  <c r="N560" i="5" s="1"/>
  <c r="N561" i="5" a="1"/>
  <c r="N561" i="5" s="1"/>
  <c r="N562" i="5" a="1"/>
  <c r="N562" i="5" s="1"/>
  <c r="N563" i="5" a="1"/>
  <c r="N563" i="5" s="1"/>
  <c r="N564" i="5" a="1"/>
  <c r="N564" i="5" s="1"/>
  <c r="N565" i="5" a="1"/>
  <c r="N565" i="5" s="1"/>
  <c r="N566" i="5" a="1"/>
  <c r="N566" i="5" s="1"/>
  <c r="N567" i="5" a="1"/>
  <c r="N567" i="5" s="1"/>
  <c r="N568" i="5" a="1"/>
  <c r="N568" i="5" s="1"/>
  <c r="N569" i="5" a="1"/>
  <c r="N569" i="5" s="1"/>
  <c r="N570" i="5" a="1"/>
  <c r="N570" i="5" s="1"/>
  <c r="N571" i="5" a="1"/>
  <c r="N571" i="5" s="1"/>
  <c r="N572" i="5" a="1"/>
  <c r="N572" i="5" s="1"/>
  <c r="N573" i="5" a="1"/>
  <c r="N573" i="5" s="1"/>
  <c r="N574" i="5" a="1"/>
  <c r="N574" i="5" s="1"/>
  <c r="N575" i="5" a="1"/>
  <c r="N575" i="5" s="1"/>
  <c r="N576" i="5" a="1"/>
  <c r="N576" i="5" s="1"/>
  <c r="N577" i="5" a="1"/>
  <c r="N577" i="5"/>
  <c r="N578" i="5" a="1"/>
  <c r="N578" i="5" s="1"/>
  <c r="N579" i="5" a="1"/>
  <c r="N579" i="5" s="1"/>
  <c r="N580" i="5" a="1"/>
  <c r="N580" i="5" s="1"/>
  <c r="N581" i="5" a="1"/>
  <c r="N581" i="5" s="1"/>
  <c r="N582" i="5" a="1"/>
  <c r="N582" i="5" s="1"/>
  <c r="N583" i="5" a="1"/>
  <c r="N583" i="5" s="1"/>
  <c r="N584" i="5" a="1"/>
  <c r="N584" i="5" s="1"/>
  <c r="N585" i="5" a="1"/>
  <c r="N585" i="5" s="1"/>
  <c r="N586" i="5" a="1"/>
  <c r="N586" i="5" s="1"/>
  <c r="N587" i="5" a="1"/>
  <c r="N587" i="5" s="1"/>
  <c r="N588" i="5" a="1"/>
  <c r="N588" i="5" s="1"/>
  <c r="N589" i="5" a="1"/>
  <c r="N589" i="5" s="1"/>
  <c r="N590" i="5" a="1"/>
  <c r="N590" i="5" s="1"/>
  <c r="N591" i="5" a="1"/>
  <c r="N591" i="5" s="1"/>
  <c r="N592" i="5" a="1"/>
  <c r="N592" i="5" s="1"/>
  <c r="N593" i="5" a="1"/>
  <c r="N593" i="5"/>
  <c r="N594" i="5" a="1"/>
  <c r="N594" i="5" s="1"/>
  <c r="N595" i="5" a="1"/>
  <c r="N595" i="5" s="1"/>
  <c r="N596" i="5" a="1"/>
  <c r="N596" i="5" s="1"/>
  <c r="N597" i="5" a="1"/>
  <c r="N597" i="5" s="1"/>
  <c r="N598" i="5" a="1"/>
  <c r="N598" i="5" s="1"/>
  <c r="N599" i="5" a="1"/>
  <c r="N599" i="5" s="1"/>
  <c r="N600" i="5" a="1"/>
  <c r="N600" i="5" s="1"/>
  <c r="N601" i="5" a="1"/>
  <c r="N601" i="5" s="1"/>
  <c r="N602" i="5" a="1"/>
  <c r="N602" i="5" s="1"/>
  <c r="N603" i="5" a="1"/>
  <c r="N603" i="5" s="1"/>
  <c r="N604" i="5" a="1"/>
  <c r="N604" i="5" s="1"/>
  <c r="N605" i="5" a="1"/>
  <c r="N605" i="5" s="1"/>
  <c r="N606" i="5" a="1"/>
  <c r="N606" i="5" s="1"/>
  <c r="N607" i="5" a="1"/>
  <c r="N607" i="5" s="1"/>
  <c r="N608" i="5" a="1"/>
  <c r="N608" i="5" s="1"/>
  <c r="N609" i="5" a="1"/>
  <c r="N609" i="5"/>
  <c r="N610" i="5" a="1"/>
  <c r="N610" i="5" s="1"/>
  <c r="N611" i="5" a="1"/>
  <c r="N611" i="5" s="1"/>
  <c r="N612" i="5" a="1"/>
  <c r="N612" i="5" s="1"/>
  <c r="N613" i="5" a="1"/>
  <c r="N613" i="5" s="1"/>
  <c r="N614" i="5" a="1"/>
  <c r="N614" i="5" s="1"/>
  <c r="N615" i="5" a="1"/>
  <c r="N615" i="5" s="1"/>
  <c r="N616" i="5" a="1"/>
  <c r="N616" i="5" s="1"/>
  <c r="N617" i="5" a="1"/>
  <c r="N617" i="5" s="1"/>
  <c r="N618" i="5" a="1"/>
  <c r="N618" i="5" s="1"/>
  <c r="N619" i="5" a="1"/>
  <c r="N619" i="5" s="1"/>
  <c r="N620" i="5" a="1"/>
  <c r="N620" i="5" s="1"/>
  <c r="N621" i="5" a="1"/>
  <c r="N621" i="5" s="1"/>
  <c r="N622" i="5" a="1"/>
  <c r="N622" i="5" s="1"/>
  <c r="N623" i="5" a="1"/>
  <c r="N623" i="5" s="1"/>
  <c r="N624" i="5" a="1"/>
  <c r="N624" i="5" s="1"/>
  <c r="N625" i="5" a="1"/>
  <c r="N625" i="5" s="1"/>
  <c r="N626" i="5" a="1"/>
  <c r="N626" i="5" s="1"/>
  <c r="N627" i="5" a="1"/>
  <c r="N627" i="5" s="1"/>
  <c r="N628" i="5" a="1"/>
  <c r="N628" i="5" s="1"/>
  <c r="N629" i="5" a="1"/>
  <c r="N629" i="5" s="1"/>
  <c r="N630" i="5" a="1"/>
  <c r="N630" i="5" s="1"/>
  <c r="N631" i="5" a="1"/>
  <c r="N631" i="5" s="1"/>
  <c r="N632" i="5" a="1"/>
  <c r="N632" i="5" s="1"/>
  <c r="N633" i="5" a="1"/>
  <c r="N633" i="5" s="1"/>
  <c r="N634" i="5" a="1"/>
  <c r="N634" i="5" s="1"/>
  <c r="N635" i="5" a="1"/>
  <c r="N635" i="5" s="1"/>
  <c r="N636" i="5" a="1"/>
  <c r="N636" i="5" s="1"/>
  <c r="N637" i="5" a="1"/>
  <c r="N637" i="5" s="1"/>
  <c r="N638" i="5" a="1"/>
  <c r="N638" i="5" s="1"/>
  <c r="N639" i="5" a="1"/>
  <c r="N639" i="5" s="1"/>
  <c r="N640" i="5" a="1"/>
  <c r="N640" i="5" s="1"/>
  <c r="N641" i="5" a="1"/>
  <c r="N641" i="5" s="1"/>
  <c r="N642" i="5" a="1"/>
  <c r="N642" i="5" s="1"/>
  <c r="N643" i="5" a="1"/>
  <c r="N643" i="5" s="1"/>
  <c r="N644" i="5" a="1"/>
  <c r="N644" i="5" s="1"/>
  <c r="N645" i="5" a="1"/>
  <c r="N645" i="5" s="1"/>
  <c r="N646" i="5" a="1"/>
  <c r="N646" i="5" s="1"/>
  <c r="N647" i="5" a="1"/>
  <c r="N647" i="5" s="1"/>
  <c r="N648" i="5" a="1"/>
  <c r="N648" i="5" s="1"/>
  <c r="N649" i="5" a="1"/>
  <c r="N649" i="5"/>
  <c r="N650" i="5" a="1"/>
  <c r="N650" i="5" s="1"/>
  <c r="N651" i="5" a="1"/>
  <c r="N651" i="5" s="1"/>
  <c r="N652" i="5" a="1"/>
  <c r="N652" i="5" s="1"/>
  <c r="N653" i="5" a="1"/>
  <c r="N653" i="5" s="1"/>
  <c r="N654" i="5" a="1"/>
  <c r="N654" i="5" s="1"/>
  <c r="N655" i="5" a="1"/>
  <c r="N655" i="5" s="1"/>
  <c r="N656" i="5" a="1"/>
  <c r="N656" i="5" s="1"/>
  <c r="N657" i="5" a="1"/>
  <c r="N657" i="5" s="1"/>
  <c r="N658" i="5" a="1"/>
  <c r="N658" i="5" s="1"/>
  <c r="N659" i="5" a="1"/>
  <c r="N659" i="5" s="1"/>
  <c r="N660" i="5" a="1"/>
  <c r="N660" i="5" s="1"/>
  <c r="N661" i="5" a="1"/>
  <c r="N661" i="5" s="1"/>
  <c r="N662" i="5" a="1"/>
  <c r="N662" i="5" s="1"/>
  <c r="N663" i="5" a="1"/>
  <c r="N663" i="5" s="1"/>
  <c r="N664" i="5" a="1"/>
  <c r="N664" i="5" s="1"/>
  <c r="N665" i="5" a="1"/>
  <c r="N665" i="5"/>
  <c r="N666" i="5" a="1"/>
  <c r="N666" i="5" s="1"/>
  <c r="N667" i="5" a="1"/>
  <c r="N667" i="5" s="1"/>
  <c r="N668" i="5" a="1"/>
  <c r="N668" i="5" s="1"/>
  <c r="N669" i="5" a="1"/>
  <c r="N669" i="5" s="1"/>
  <c r="N670" i="5" a="1"/>
  <c r="N670" i="5" s="1"/>
  <c r="N671" i="5" a="1"/>
  <c r="N671" i="5" s="1"/>
  <c r="N672" i="5" a="1"/>
  <c r="N672" i="5" s="1"/>
  <c r="N673" i="5" a="1"/>
  <c r="N673" i="5"/>
  <c r="N674" i="5" a="1"/>
  <c r="N674" i="5" s="1"/>
  <c r="N675" i="5" a="1"/>
  <c r="N675" i="5" s="1"/>
  <c r="N676" i="5" a="1"/>
  <c r="N676" i="5" s="1"/>
  <c r="N677" i="5" a="1"/>
  <c r="N677" i="5" s="1"/>
  <c r="N678" i="5" a="1"/>
  <c r="N678" i="5" s="1"/>
  <c r="N679" i="5" a="1"/>
  <c r="N679" i="5" s="1"/>
  <c r="N680" i="5" a="1"/>
  <c r="N680" i="5" s="1"/>
  <c r="N681" i="5" a="1"/>
  <c r="N681" i="5"/>
  <c r="N682" i="5" a="1"/>
  <c r="N682" i="5"/>
  <c r="N683" i="5" a="1"/>
  <c r="N683" i="5"/>
  <c r="N684" i="5" a="1"/>
  <c r="N684" i="5" s="1"/>
  <c r="N685" i="5" a="1"/>
  <c r="N685" i="5" s="1"/>
  <c r="N686" i="5" a="1"/>
  <c r="N686" i="5"/>
  <c r="N687" i="5" a="1"/>
  <c r="N687" i="5"/>
  <c r="N688" i="5" a="1"/>
  <c r="N688" i="5" s="1"/>
  <c r="N689" i="5" a="1"/>
  <c r="N689" i="5"/>
  <c r="N690" i="5" a="1"/>
  <c r="N690" i="5" s="1"/>
  <c r="N691" i="5" a="1"/>
  <c r="N691" i="5" s="1"/>
  <c r="N692" i="5" a="1"/>
  <c r="N692" i="5" s="1"/>
  <c r="N693" i="5" a="1"/>
  <c r="N693" i="5"/>
  <c r="N694" i="5" a="1"/>
  <c r="N694" i="5" s="1"/>
  <c r="N695" i="5" a="1"/>
  <c r="N695" i="5" s="1"/>
  <c r="N696" i="5" a="1"/>
  <c r="N696" i="5"/>
  <c r="N697" i="5" a="1"/>
  <c r="N697" i="5"/>
  <c r="N698" i="5" a="1"/>
  <c r="N698" i="5"/>
  <c r="N699" i="5" a="1"/>
  <c r="N699" i="5"/>
  <c r="N700" i="5" a="1"/>
  <c r="N700" i="5" s="1"/>
  <c r="N701" i="5" a="1"/>
  <c r="N701" i="5" s="1"/>
  <c r="N702" i="5" a="1"/>
  <c r="N702" i="5" s="1"/>
  <c r="N703" i="5" a="1"/>
  <c r="N703" i="5"/>
  <c r="N704" i="5" a="1"/>
  <c r="N704" i="5"/>
  <c r="N705" i="5" a="1"/>
  <c r="N705" i="5" s="1"/>
  <c r="N706" i="5" a="1"/>
  <c r="N706" i="5"/>
  <c r="N707" i="5" a="1"/>
  <c r="N707" i="5" s="1"/>
  <c r="N708" i="5" a="1"/>
  <c r="N708" i="5" s="1"/>
  <c r="N709" i="5" a="1"/>
  <c r="N709" i="5"/>
  <c r="N710" i="5" a="1"/>
  <c r="N710" i="5"/>
  <c r="N711" i="5" a="1"/>
  <c r="N711" i="5" s="1"/>
  <c r="N712" i="5" a="1"/>
  <c r="N712" i="5" s="1"/>
  <c r="N713" i="5" a="1"/>
  <c r="N713" i="5"/>
  <c r="N714" i="5" a="1"/>
  <c r="N714" i="5"/>
  <c r="N715" i="5" a="1"/>
  <c r="N715" i="5"/>
  <c r="N716" i="5" a="1"/>
  <c r="N716" i="5" s="1"/>
  <c r="N717" i="5" a="1"/>
  <c r="N717" i="5" s="1"/>
  <c r="N718" i="5" a="1"/>
  <c r="N718" i="5" s="1"/>
  <c r="N719" i="5" a="1"/>
  <c r="N719" i="5" s="1"/>
  <c r="N720" i="5" a="1"/>
  <c r="N720" i="5"/>
  <c r="N721" i="5" a="1"/>
  <c r="N721" i="5"/>
  <c r="N722" i="5" a="1"/>
  <c r="N722" i="5" s="1"/>
  <c r="N723" i="5" a="1"/>
  <c r="N723" i="5"/>
  <c r="N724" i="5" a="1"/>
  <c r="N724" i="5" s="1"/>
  <c r="N725" i="5" a="1"/>
  <c r="N725" i="5"/>
  <c r="N726" i="5" a="1"/>
  <c r="N726" i="5"/>
  <c r="N727" i="5" a="1"/>
  <c r="N727" i="5"/>
  <c r="N728" i="5" a="1"/>
  <c r="N728" i="5" s="1"/>
  <c r="N729" i="5" a="1"/>
  <c r="N729" i="5" s="1"/>
  <c r="N730" i="5" a="1"/>
  <c r="N730" i="5"/>
  <c r="N731" i="5" a="1"/>
  <c r="N731" i="5"/>
  <c r="N732" i="5" a="1"/>
  <c r="N732" i="5" s="1"/>
  <c r="N733" i="5" a="1"/>
  <c r="N733" i="5" s="1"/>
  <c r="N734" i="5" a="1"/>
  <c r="N734" i="5" s="1"/>
  <c r="N735" i="5" a="1"/>
  <c r="N735" i="5" s="1"/>
  <c r="N736" i="5" a="1"/>
  <c r="N736" i="5" s="1"/>
  <c r="N737" i="5" a="1"/>
  <c r="N737" i="5"/>
  <c r="N738" i="5" a="1"/>
  <c r="N738" i="5"/>
  <c r="N739" i="5" a="1"/>
  <c r="N739" i="5" s="1"/>
  <c r="N740" i="5" a="1"/>
  <c r="N740" i="5" s="1"/>
  <c r="N741" i="5" a="1"/>
  <c r="N741" i="5"/>
  <c r="N742" i="5" a="1"/>
  <c r="N742" i="5"/>
  <c r="N743" i="5" a="1"/>
  <c r="N743" i="5"/>
  <c r="N744" i="5" a="1"/>
  <c r="N744" i="5"/>
  <c r="N745" i="5" a="1"/>
  <c r="N745" i="5" s="1"/>
  <c r="N746" i="5" a="1"/>
  <c r="N746" i="5" s="1"/>
  <c r="N747" i="5" a="1"/>
  <c r="N747" i="5"/>
  <c r="N748" i="5" a="1"/>
  <c r="N748" i="5" s="1"/>
  <c r="N749" i="5" a="1"/>
  <c r="N749" i="5"/>
  <c r="N750" i="5" a="1"/>
  <c r="N750" i="5" s="1"/>
  <c r="N751" i="5" a="1"/>
  <c r="N751" i="5" s="1"/>
  <c r="N752" i="5" a="1"/>
  <c r="N752" i="5" s="1"/>
  <c r="N753" i="5" a="1"/>
  <c r="N753" i="5" s="1"/>
  <c r="N754" i="5" a="1"/>
  <c r="N754" i="5"/>
  <c r="N755" i="5" a="1"/>
  <c r="N755" i="5"/>
  <c r="N756" i="5" a="1"/>
  <c r="N756" i="5" s="1"/>
  <c r="N757" i="5" a="1"/>
  <c r="N757" i="5"/>
  <c r="N758" i="5" a="1"/>
  <c r="N758" i="5"/>
  <c r="N759" i="5" a="1"/>
  <c r="N759" i="5"/>
  <c r="N760" i="5" a="1"/>
  <c r="N760" i="5"/>
  <c r="N761" i="5" a="1"/>
  <c r="N761" i="5"/>
  <c r="N762" i="5" a="1"/>
  <c r="N762" i="5" s="1"/>
  <c r="N763" i="5" a="1"/>
  <c r="N763" i="5" s="1"/>
  <c r="N764" i="5" a="1"/>
  <c r="N764" i="5" s="1"/>
  <c r="N765" i="5" a="1"/>
  <c r="N765" i="5" s="1"/>
  <c r="N766" i="5" a="1"/>
  <c r="N766" i="5"/>
  <c r="N767" i="5" a="1"/>
  <c r="N767" i="5" s="1"/>
  <c r="N768" i="5" a="1"/>
  <c r="N768" i="5" s="1"/>
  <c r="N769" i="5" a="1"/>
  <c r="N769" i="5" s="1"/>
  <c r="N770" i="5" a="1"/>
  <c r="N770" i="5" s="1"/>
  <c r="N771" i="5" a="1"/>
  <c r="N771" i="5"/>
  <c r="N772" i="5" a="1"/>
  <c r="N772" i="5" s="1"/>
  <c r="N773" i="5" a="1"/>
  <c r="N773" i="5"/>
  <c r="N774" i="5" a="1"/>
  <c r="N774" i="5"/>
  <c r="N775" i="5" a="1"/>
  <c r="N775" i="5"/>
  <c r="N776" i="5" a="1"/>
  <c r="N776" i="5"/>
  <c r="N777" i="5" a="1"/>
  <c r="N777" i="5"/>
  <c r="N778" i="5" a="1"/>
  <c r="N778" i="5"/>
  <c r="N779" i="5" a="1"/>
  <c r="N779" i="5" s="1"/>
  <c r="N780" i="5" a="1"/>
  <c r="N780" i="5" s="1"/>
  <c r="N781" i="5" a="1"/>
  <c r="N781" i="5" s="1"/>
  <c r="N782" i="5" a="1"/>
  <c r="N782" i="5" s="1"/>
  <c r="N783" i="5" a="1"/>
  <c r="N783" i="5"/>
  <c r="N784" i="5" a="1"/>
  <c r="N784" i="5" s="1"/>
  <c r="N785" i="5" a="1"/>
  <c r="N785" i="5" s="1"/>
  <c r="N786" i="5" a="1"/>
  <c r="N786" i="5" s="1"/>
  <c r="N787" i="5" a="1"/>
  <c r="N787" i="5" s="1"/>
  <c r="N788" i="5" a="1"/>
  <c r="N788" i="5" s="1"/>
  <c r="N789" i="5" a="1"/>
  <c r="N789" i="5" s="1"/>
  <c r="N790" i="5" a="1"/>
  <c r="N790" i="5"/>
  <c r="N791" i="5" a="1"/>
  <c r="N791" i="5"/>
  <c r="N792" i="5" a="1"/>
  <c r="N792" i="5"/>
  <c r="N793" i="5" a="1"/>
  <c r="N793" i="5"/>
  <c r="N794" i="5" a="1"/>
  <c r="N794" i="5"/>
  <c r="N795" i="5" a="1"/>
  <c r="N795" i="5"/>
  <c r="N796" i="5" a="1"/>
  <c r="N796" i="5" s="1"/>
  <c r="N797" i="5" a="1"/>
  <c r="N797" i="5"/>
  <c r="N798" i="5" a="1"/>
  <c r="N798" i="5" s="1"/>
  <c r="N799" i="5" a="1"/>
  <c r="N799" i="5" s="1"/>
  <c r="N800" i="5" a="1"/>
  <c r="N800" i="5"/>
  <c r="N801" i="5" a="1"/>
  <c r="N801" i="5" s="1"/>
  <c r="N802" i="5" a="1"/>
  <c r="N802" i="5" s="1"/>
  <c r="N803" i="5" a="1"/>
  <c r="N803" i="5" s="1"/>
  <c r="N804" i="5" a="1"/>
  <c r="N804" i="5" s="1"/>
  <c r="N805" i="5" a="1"/>
  <c r="N805" i="5" s="1"/>
  <c r="N806" i="5" a="1"/>
  <c r="N806" i="5" s="1"/>
  <c r="N807" i="5" a="1"/>
  <c r="N807" i="5"/>
  <c r="N808" i="5" a="1"/>
  <c r="N808" i="5"/>
  <c r="N809" i="5" a="1"/>
  <c r="N809" i="5"/>
  <c r="N810" i="5" a="1"/>
  <c r="N810" i="5"/>
  <c r="N811" i="5" a="1"/>
  <c r="N811" i="5"/>
  <c r="N812" i="5" a="1"/>
  <c r="N812" i="5" s="1"/>
  <c r="N813" i="5" a="1"/>
  <c r="N813" i="5" s="1"/>
  <c r="N814" i="5" a="1"/>
  <c r="N814" i="5"/>
  <c r="N815" i="5" a="1"/>
  <c r="N815" i="5" s="1"/>
  <c r="N816" i="5" a="1"/>
  <c r="N816" i="5" s="1"/>
  <c r="N817" i="5" a="1"/>
  <c r="N817" i="5"/>
  <c r="N818" i="5" a="1"/>
  <c r="N818" i="5" s="1"/>
  <c r="N819" i="5" a="1"/>
  <c r="N819" i="5" s="1"/>
  <c r="N820" i="5" a="1"/>
  <c r="N820" i="5" s="1"/>
  <c r="N821" i="5" a="1"/>
  <c r="N821" i="5"/>
  <c r="N822" i="5" a="1"/>
  <c r="N822" i="5" s="1"/>
  <c r="N823" i="5" a="1"/>
  <c r="N823" i="5" s="1"/>
  <c r="N824" i="5" a="1"/>
  <c r="N824" i="5"/>
  <c r="N825" i="5" a="1"/>
  <c r="N825" i="5"/>
  <c r="N826" i="5" a="1"/>
  <c r="N826" i="5"/>
  <c r="N827" i="5" a="1"/>
  <c r="N827" i="5"/>
  <c r="N828" i="5" a="1"/>
  <c r="N828" i="5" s="1"/>
  <c r="N829" i="5" a="1"/>
  <c r="N829" i="5"/>
  <c r="N830" i="5" a="1"/>
  <c r="N830" i="5" s="1"/>
  <c r="N831" i="5" a="1"/>
  <c r="N831" i="5"/>
  <c r="N832" i="5" a="1"/>
  <c r="N832" i="5" s="1"/>
  <c r="N833" i="5" a="1"/>
  <c r="N833" i="5" s="1"/>
  <c r="N834" i="5" a="1"/>
  <c r="N834" i="5"/>
  <c r="N835" i="5" a="1"/>
  <c r="N835" i="5" s="1"/>
  <c r="N836" i="5" a="1"/>
  <c r="N836" i="5" s="1"/>
  <c r="N837" i="5" a="1"/>
  <c r="N837" i="5"/>
  <c r="N838" i="5" a="1"/>
  <c r="N838" i="5"/>
  <c r="N839" i="5" a="1"/>
  <c r="N839" i="5" s="1"/>
  <c r="N840" i="5" a="1"/>
  <c r="N840" i="5" s="1"/>
  <c r="N841" i="5" a="1"/>
  <c r="N841" i="5"/>
  <c r="N842" i="5" a="1"/>
  <c r="N842" i="5"/>
  <c r="N843" i="5" a="1"/>
  <c r="N843" i="5"/>
  <c r="N844" i="5" a="1"/>
  <c r="N844" i="5" s="1"/>
  <c r="N845" i="5" a="1"/>
  <c r="N845" i="5" s="1"/>
  <c r="N846" i="5" a="1"/>
  <c r="N846" i="5"/>
  <c r="N847" i="5" a="1"/>
  <c r="N847" i="5" s="1"/>
  <c r="N848" i="5" a="1"/>
  <c r="N848" i="5"/>
  <c r="N849" i="5" a="1"/>
  <c r="N849" i="5" s="1"/>
  <c r="N850" i="5" a="1"/>
  <c r="N850" i="5" s="1"/>
  <c r="N851" i="5" a="1"/>
  <c r="N851" i="5"/>
  <c r="N852" i="5" a="1"/>
  <c r="N852" i="5" s="1"/>
  <c r="N853" i="5" a="1"/>
  <c r="N853" i="5"/>
  <c r="N854" i="5" a="1"/>
  <c r="N854" i="5"/>
  <c r="N855" i="5" a="1"/>
  <c r="N855" i="5"/>
  <c r="N856" i="5" a="1"/>
  <c r="N856" i="5" s="1"/>
  <c r="N857" i="5" a="1"/>
  <c r="N857" i="5" s="1"/>
  <c r="N858" i="5" a="1"/>
  <c r="N858" i="5"/>
  <c r="N859" i="5" a="1"/>
  <c r="N859" i="5"/>
  <c r="N860" i="5" a="1"/>
  <c r="N860" i="5" s="1"/>
  <c r="N861" i="5" a="1"/>
  <c r="N861" i="5" s="1"/>
  <c r="N862" i="5" a="1"/>
  <c r="N862" i="5" s="1"/>
  <c r="N863" i="5" a="1"/>
  <c r="N863" i="5" s="1"/>
  <c r="N864" i="5" a="1"/>
  <c r="N864" i="5" s="1"/>
  <c r="N865" i="5" a="1"/>
  <c r="N865" i="5"/>
  <c r="N866" i="5" a="1"/>
  <c r="N866" i="5" s="1"/>
  <c r="N867" i="5" a="1"/>
  <c r="N867" i="5" s="1"/>
  <c r="N868" i="5" a="1"/>
  <c r="N868" i="5" s="1"/>
  <c r="N869" i="5" a="1"/>
  <c r="N869" i="5"/>
  <c r="N870" i="5" a="1"/>
  <c r="N870" i="5"/>
  <c r="N871" i="5" a="1"/>
  <c r="N871" i="5"/>
  <c r="N872" i="5" a="1"/>
  <c r="N872" i="5"/>
  <c r="N873" i="5" a="1"/>
  <c r="N873" i="5" s="1"/>
  <c r="N874" i="5" a="1"/>
  <c r="N874" i="5" s="1"/>
  <c r="N875" i="5" a="1"/>
  <c r="N875" i="5"/>
  <c r="N876" i="5" a="1"/>
  <c r="N876" i="5" s="1"/>
  <c r="N877" i="5" a="1"/>
  <c r="N877" i="5"/>
  <c r="N878" i="5" a="1"/>
  <c r="N878" i="5" s="1"/>
  <c r="N879" i="5" a="1"/>
  <c r="N879" i="5" s="1"/>
  <c r="N880" i="5" a="1"/>
  <c r="N880" i="5" s="1"/>
  <c r="N881" i="5" a="1"/>
  <c r="N881" i="5" s="1"/>
  <c r="N882" i="5" a="1"/>
  <c r="N882" i="5"/>
  <c r="N883" i="5" a="1"/>
  <c r="N883" i="5" s="1"/>
  <c r="N884" i="5" a="1"/>
  <c r="N884" i="5" s="1"/>
  <c r="N885" i="5" a="1"/>
  <c r="N885" i="5"/>
  <c r="N886" i="5" a="1"/>
  <c r="N886" i="5"/>
  <c r="N887" i="5" a="1"/>
  <c r="N887" i="5"/>
  <c r="N888" i="5" a="1"/>
  <c r="N888" i="5"/>
  <c r="N889" i="5" a="1"/>
  <c r="N889" i="5"/>
  <c r="N890" i="5" a="1"/>
  <c r="N890" i="5" s="1"/>
  <c r="N891" i="5" a="1"/>
  <c r="N891" i="5" s="1"/>
  <c r="N892" i="5" a="1"/>
  <c r="N892" i="5" s="1"/>
  <c r="N893" i="5" a="1"/>
  <c r="N893" i="5" s="1"/>
  <c r="N894" i="5" a="1"/>
  <c r="N894" i="5"/>
  <c r="N895" i="5" a="1"/>
  <c r="N895" i="5" s="1"/>
  <c r="N896" i="5" a="1"/>
  <c r="N896" i="5" s="1"/>
  <c r="N897" i="5" a="1"/>
  <c r="N897" i="5" s="1"/>
  <c r="N898" i="5" a="1"/>
  <c r="N898" i="5" s="1"/>
  <c r="N899" i="5" a="1"/>
  <c r="N899" i="5"/>
  <c r="N900" i="5" a="1"/>
  <c r="N900" i="5" s="1"/>
  <c r="N901" i="5" a="1"/>
  <c r="N901" i="5"/>
  <c r="N902" i="5" a="1"/>
  <c r="N902" i="5"/>
  <c r="N903" i="5" a="1"/>
  <c r="N903" i="5"/>
  <c r="N904" i="5" a="1"/>
  <c r="N904" i="5"/>
  <c r="N905" i="5" a="1"/>
  <c r="N905" i="5"/>
  <c r="N906" i="5" a="1"/>
  <c r="N906" i="5"/>
  <c r="N907" i="5" a="1"/>
  <c r="N907" i="5" s="1"/>
  <c r="N908" i="5" a="1"/>
  <c r="N908" i="5" s="1"/>
  <c r="N909" i="5" a="1"/>
  <c r="N909" i="5" s="1"/>
  <c r="N910" i="5" a="1"/>
  <c r="N910" i="5" s="1"/>
  <c r="N911" i="5" a="1"/>
  <c r="N911" i="5"/>
  <c r="N912" i="5" a="1"/>
  <c r="N912" i="5" s="1"/>
  <c r="N913" i="5" a="1"/>
  <c r="N913" i="5" s="1"/>
  <c r="N914" i="5" a="1"/>
  <c r="N914" i="5" s="1"/>
  <c r="N915" i="5" a="1"/>
  <c r="N915" i="5" s="1"/>
  <c r="N916" i="5" a="1"/>
  <c r="N916" i="5" s="1"/>
  <c r="N917" i="5" a="1"/>
  <c r="N917" i="5" s="1"/>
  <c r="N918" i="5" a="1"/>
  <c r="N918" i="5"/>
  <c r="N919" i="5" a="1"/>
  <c r="N919" i="5"/>
  <c r="N920" i="5" a="1"/>
  <c r="N920" i="5"/>
  <c r="N921" i="5" a="1"/>
  <c r="N921" i="5"/>
  <c r="N922" i="5" a="1"/>
  <c r="N922" i="5"/>
  <c r="N923" i="5" a="1"/>
  <c r="N923" i="5"/>
  <c r="N924" i="5" a="1"/>
  <c r="N924" i="5" s="1"/>
  <c r="N925" i="5" a="1"/>
  <c r="N925" i="5"/>
  <c r="N926" i="5" a="1"/>
  <c r="N926" i="5" s="1"/>
  <c r="N927" i="5" a="1"/>
  <c r="N927" i="5" s="1"/>
  <c r="N928" i="5" a="1"/>
  <c r="N928" i="5"/>
  <c r="N929" i="5" a="1"/>
  <c r="N929" i="5" s="1"/>
  <c r="N930" i="5" a="1"/>
  <c r="N930" i="5" s="1"/>
  <c r="N931" i="5" a="1"/>
  <c r="N931" i="5" s="1"/>
  <c r="N932" i="5" a="1"/>
  <c r="N932" i="5" s="1"/>
  <c r="N933" i="5" a="1"/>
  <c r="N933" i="5" s="1"/>
  <c r="N934" i="5" a="1"/>
  <c r="N934" i="5" s="1"/>
  <c r="N935" i="5" a="1"/>
  <c r="N935" i="5"/>
  <c r="N936" i="5" a="1"/>
  <c r="N936" i="5"/>
  <c r="N937" i="5" a="1"/>
  <c r="N937" i="5"/>
  <c r="N938" i="5" a="1"/>
  <c r="N938" i="5"/>
  <c r="N939" i="5" a="1"/>
  <c r="N939" i="5"/>
  <c r="N940" i="5" a="1"/>
  <c r="N940" i="5" s="1"/>
  <c r="N941" i="5" a="1"/>
  <c r="N941" i="5" s="1"/>
  <c r="N942" i="5" a="1"/>
  <c r="N942" i="5"/>
  <c r="N943" i="5" a="1"/>
  <c r="N943" i="5" s="1"/>
  <c r="N944" i="5" a="1"/>
  <c r="N944" i="5" s="1"/>
  <c r="N945" i="5" a="1"/>
  <c r="N945" i="5"/>
  <c r="N946" i="5" a="1"/>
  <c r="N946" i="5" s="1"/>
  <c r="N947" i="5" a="1"/>
  <c r="N947" i="5" s="1"/>
  <c r="N948" i="5" a="1"/>
  <c r="N948" i="5" s="1"/>
  <c r="N949" i="5" a="1"/>
  <c r="N949" i="5"/>
  <c r="N950" i="5" a="1"/>
  <c r="N950" i="5" s="1"/>
  <c r="N951" i="5" a="1"/>
  <c r="N951" i="5" s="1"/>
  <c r="N952" i="5" a="1"/>
  <c r="N952" i="5"/>
  <c r="N953" i="5" a="1"/>
  <c r="N953" i="5"/>
  <c r="N954" i="5" a="1"/>
  <c r="N954" i="5" s="1"/>
  <c r="N955" i="5" a="1"/>
  <c r="N955" i="5"/>
  <c r="N956" i="5" a="1"/>
  <c r="N956" i="5" s="1"/>
  <c r="N957" i="5" a="1"/>
  <c r="N957" i="5" s="1"/>
  <c r="N958" i="5" a="1"/>
  <c r="N958" i="5" s="1"/>
  <c r="N959" i="5" a="1"/>
  <c r="N959" i="5"/>
  <c r="N960" i="5" a="1"/>
  <c r="N960" i="5" s="1"/>
  <c r="N961" i="5" a="1"/>
  <c r="N961" i="5" s="1"/>
  <c r="N962" i="5" a="1"/>
  <c r="N962" i="5"/>
  <c r="N963" i="5" a="1"/>
  <c r="N963" i="5" s="1"/>
  <c r="N964" i="5" a="1"/>
  <c r="N964" i="5" s="1"/>
  <c r="N965" i="5" a="1"/>
  <c r="N965" i="5"/>
  <c r="N966" i="5" a="1"/>
  <c r="N966" i="5"/>
  <c r="N967" i="5" a="1"/>
  <c r="N967" i="5" s="1"/>
  <c r="N968" i="5" a="1"/>
  <c r="N968" i="5" s="1"/>
  <c r="N969" i="5" a="1"/>
  <c r="N969" i="5"/>
  <c r="N970" i="5" a="1"/>
  <c r="N970" i="5"/>
  <c r="N971" i="5" a="1"/>
  <c r="N971" i="5"/>
  <c r="N972" i="5" a="1"/>
  <c r="N972" i="5" s="1"/>
  <c r="N973" i="5" a="1"/>
  <c r="N973" i="5" s="1"/>
  <c r="N974" i="5" a="1"/>
  <c r="N974" i="5" s="1"/>
  <c r="N975" i="5" a="1"/>
  <c r="N975" i="5" s="1"/>
  <c r="N976" i="5" a="1"/>
  <c r="N976" i="5"/>
  <c r="N977" i="5" a="1"/>
  <c r="N977" i="5" s="1"/>
  <c r="N978" i="5" a="1"/>
  <c r="N978" i="5" s="1"/>
  <c r="N979" i="5" a="1"/>
  <c r="N979" i="5"/>
  <c r="N980" i="5" a="1"/>
  <c r="N980" i="5" s="1"/>
  <c r="N981" i="5" a="1"/>
  <c r="N981" i="5"/>
  <c r="N982" i="5" a="1"/>
  <c r="N982" i="5"/>
  <c r="N983" i="5" a="1"/>
  <c r="N983" i="5"/>
  <c r="N984" i="5" a="1"/>
  <c r="N984" i="5" s="1"/>
  <c r="N985" i="5" a="1"/>
  <c r="N985" i="5" s="1"/>
  <c r="N986" i="5" a="1"/>
  <c r="N986" i="5"/>
  <c r="N987" i="5" a="1"/>
  <c r="N987" i="5"/>
  <c r="N988" i="5" a="1"/>
  <c r="N988" i="5" s="1"/>
  <c r="N989" i="5" a="1"/>
  <c r="N989" i="5" s="1"/>
  <c r="N990" i="5" a="1"/>
  <c r="N990" i="5" s="1"/>
  <c r="N991" i="5" a="1"/>
  <c r="N991" i="5" s="1"/>
  <c r="N992" i="5" a="1"/>
  <c r="N992" i="5" s="1"/>
  <c r="N993" i="5" a="1"/>
  <c r="N993" i="5"/>
  <c r="N994" i="5" a="1"/>
  <c r="N994" i="5" s="1"/>
  <c r="N995" i="5" a="1"/>
  <c r="N995" i="5" s="1"/>
  <c r="N996" i="5" a="1"/>
  <c r="N996" i="5" s="1"/>
  <c r="N997" i="5" a="1"/>
  <c r="N997" i="5"/>
  <c r="N998" i="5" a="1"/>
  <c r="N998" i="5"/>
  <c r="N999" i="5" a="1"/>
  <c r="N999" i="5"/>
  <c r="N1000" i="5" a="1"/>
  <c r="N1000" i="5"/>
  <c r="N1001" i="5" a="1"/>
  <c r="N1001" i="5" s="1"/>
  <c r="N1002" i="5" a="1"/>
  <c r="N1002" i="5" s="1"/>
  <c r="N1003" i="5" a="1"/>
  <c r="N1003" i="5"/>
  <c r="N1004" i="5" a="1"/>
  <c r="N1004" i="5" s="1"/>
  <c r="N1005" i="5" a="1"/>
  <c r="N1005" i="5"/>
  <c r="N1006" i="5" a="1"/>
  <c r="N1006" i="5" s="1"/>
  <c r="N1007" i="5" a="1"/>
  <c r="N1007" i="5" s="1"/>
  <c r="N1008" i="5" a="1"/>
  <c r="N1008" i="5" s="1"/>
  <c r="N1009" i="5" a="1"/>
  <c r="N1009" i="5" s="1"/>
  <c r="N1010" i="5" a="1"/>
  <c r="N1010" i="5"/>
  <c r="N1011" i="5" a="1"/>
  <c r="N1011" i="5" s="1"/>
  <c r="N1012" i="5" a="1"/>
  <c r="N1012" i="5" s="1"/>
  <c r="N1013" i="5" a="1"/>
  <c r="N1013" i="5"/>
  <c r="N1014" i="5" a="1"/>
  <c r="N1014" i="5" s="1"/>
  <c r="N1015" i="5" a="1"/>
  <c r="N1015" i="5"/>
  <c r="N1016" i="5" a="1"/>
  <c r="N1016" i="5"/>
  <c r="N1017" i="5" a="1"/>
  <c r="N1017" i="5"/>
  <c r="N1018" i="5" a="1"/>
  <c r="N1018" i="5" s="1"/>
  <c r="N1019" i="5" a="1"/>
  <c r="N1019" i="5" s="1"/>
  <c r="N1020" i="5" a="1"/>
  <c r="N1020" i="5" s="1"/>
  <c r="N1021" i="5" a="1"/>
  <c r="N1021" i="5" s="1"/>
  <c r="N1022" i="5" a="1"/>
  <c r="N1022" i="5"/>
  <c r="N1023" i="5" a="1"/>
  <c r="N1023" i="5" s="1"/>
  <c r="N1024" i="5" a="1"/>
  <c r="N1024" i="5" s="1"/>
  <c r="N1025" i="5" a="1"/>
  <c r="N1025" i="5" s="1"/>
  <c r="N1026" i="5" a="1"/>
  <c r="N1026" i="5" s="1"/>
  <c r="N1027" i="5" a="1"/>
  <c r="N1027" i="5"/>
  <c r="N1028" i="5" a="1"/>
  <c r="N1028" i="5" s="1"/>
  <c r="N1029" i="5" a="1"/>
  <c r="N1029" i="5"/>
  <c r="N1030" i="5" a="1"/>
  <c r="N1030" i="5"/>
  <c r="N1031" i="5" a="1"/>
  <c r="N1031" i="5"/>
  <c r="N1032" i="5" a="1"/>
  <c r="N1032" i="5"/>
  <c r="N1033" i="5" a="1"/>
  <c r="N1033" i="5"/>
  <c r="N1034" i="5" a="1"/>
  <c r="N1034" i="5"/>
  <c r="N1035" i="5" a="1"/>
  <c r="N1035" i="5" s="1"/>
  <c r="N1036" i="5" a="1"/>
  <c r="N1036" i="5" s="1"/>
  <c r="N1037" i="5" a="1"/>
  <c r="N1037" i="5" s="1"/>
  <c r="N1038" i="5" a="1"/>
  <c r="N1038" i="5" s="1"/>
  <c r="N1039" i="5" a="1"/>
  <c r="N1039" i="5"/>
  <c r="N1040" i="5" a="1"/>
  <c r="N1040" i="5" s="1"/>
  <c r="N1041" i="5" a="1"/>
  <c r="N1041" i="5" s="1"/>
  <c r="N1042" i="5" a="1"/>
  <c r="N1042" i="5" s="1"/>
  <c r="N1043" i="5" a="1"/>
  <c r="N1043" i="5" s="1"/>
  <c r="N1044" i="5" a="1"/>
  <c r="N1044" i="5" s="1"/>
  <c r="N1045" i="5" a="1"/>
  <c r="N1045" i="5" s="1"/>
  <c r="N1046" i="5" a="1"/>
  <c r="N1046" i="5"/>
  <c r="N1047" i="5" a="1"/>
  <c r="N1047" i="5"/>
  <c r="N1048" i="5" a="1"/>
  <c r="N1048" i="5" s="1"/>
  <c r="N1049" i="5" a="1"/>
  <c r="N1049" i="5"/>
  <c r="N1050" i="5" a="1"/>
  <c r="N1050" i="5"/>
  <c r="N1051" i="5" a="1"/>
  <c r="N1051" i="5"/>
  <c r="N1052" i="5" a="1"/>
  <c r="N1052" i="5" s="1"/>
  <c r="N1053" i="5" a="1"/>
  <c r="N1053" i="5"/>
  <c r="N1054" i="5" a="1"/>
  <c r="N1054" i="5" s="1"/>
  <c r="N1055" i="5" a="1"/>
  <c r="N1055" i="5" s="1"/>
  <c r="N1056" i="5" a="1"/>
  <c r="N1056" i="5"/>
  <c r="N1057" i="5" a="1"/>
  <c r="N1057" i="5" s="1"/>
  <c r="N1058" i="5" a="1"/>
  <c r="N1058" i="5" s="1"/>
  <c r="N1059" i="5" a="1"/>
  <c r="N1059" i="5" s="1"/>
  <c r="N1060" i="5" a="1"/>
  <c r="N1060" i="5" s="1"/>
  <c r="N1061" i="5" a="1"/>
  <c r="N1061" i="5" s="1"/>
  <c r="N1062" i="5" a="1"/>
  <c r="N1062" i="5" s="1"/>
  <c r="N1063" i="5" a="1"/>
  <c r="N1063" i="5"/>
  <c r="N1064" i="5" a="1"/>
  <c r="N1064" i="5"/>
  <c r="N1065" i="5" a="1"/>
  <c r="N1065" i="5" s="1"/>
  <c r="N1066" i="5" a="1"/>
  <c r="N1066" i="5"/>
  <c r="N1067" i="5" a="1"/>
  <c r="N1067" i="5"/>
  <c r="N1068" i="5" a="1"/>
  <c r="N1068" i="5" s="1"/>
  <c r="N1069" i="5" a="1"/>
  <c r="N1069" i="5" s="1"/>
  <c r="N1070" i="5" a="1"/>
  <c r="N1070" i="5"/>
  <c r="N1071" i="5" a="1"/>
  <c r="N1071" i="5" s="1"/>
  <c r="N1072" i="5" a="1"/>
  <c r="N1072" i="5" s="1"/>
  <c r="N1073" i="5" a="1"/>
  <c r="N1073" i="5"/>
  <c r="N1074" i="5" a="1"/>
  <c r="N1074" i="5" s="1"/>
  <c r="N1075" i="5" a="1"/>
  <c r="N1075" i="5" s="1"/>
  <c r="N1076" i="5" a="1"/>
  <c r="N1076" i="5" s="1"/>
  <c r="N1077" i="5" a="1"/>
  <c r="N1077" i="5"/>
  <c r="N1078" i="5" a="1"/>
  <c r="N1078" i="5" s="1"/>
  <c r="N1079" i="5" a="1"/>
  <c r="N1079" i="5" s="1"/>
  <c r="N1080" i="5" a="1"/>
  <c r="N1080" i="5"/>
  <c r="N1081" i="5" a="1"/>
  <c r="N1081" i="5"/>
  <c r="N1082" i="5" a="1"/>
  <c r="N1082" i="5" s="1"/>
  <c r="N1083" i="5" a="1"/>
  <c r="N1083" i="5"/>
  <c r="N1084" i="5" a="1"/>
  <c r="N1084" i="5" s="1"/>
  <c r="N1085" i="5" a="1"/>
  <c r="N1085" i="5" s="1"/>
  <c r="N1086" i="5" a="1"/>
  <c r="N1086" i="5" s="1"/>
  <c r="N1087" i="5" a="1"/>
  <c r="N1087" i="5"/>
  <c r="N1088" i="5" a="1"/>
  <c r="N1088" i="5" s="1"/>
  <c r="N1089" i="5" a="1"/>
  <c r="N1089" i="5" s="1"/>
  <c r="N1090" i="5" a="1"/>
  <c r="N1090" i="5"/>
  <c r="N1091" i="5" a="1"/>
  <c r="N1091" i="5" s="1"/>
  <c r="N1092" i="5" a="1"/>
  <c r="N1092" i="5" s="1"/>
  <c r="N1093" i="5" a="1"/>
  <c r="N1093" i="5"/>
  <c r="N1094" i="5" a="1"/>
  <c r="N1094" i="5"/>
  <c r="N1095" i="5" a="1"/>
  <c r="N1095" i="5" s="1"/>
  <c r="N1096" i="5" a="1"/>
  <c r="N1096" i="5" s="1"/>
  <c r="N1097" i="5" a="1"/>
  <c r="N1097" i="5"/>
  <c r="N1098" i="5" a="1"/>
  <c r="N1098" i="5"/>
  <c r="N1099" i="5" a="1"/>
  <c r="N1099" i="5"/>
  <c r="N1100" i="5" a="1"/>
  <c r="N1100" i="5" s="1"/>
  <c r="N1101" i="5" a="1"/>
  <c r="N1101" i="5" s="1"/>
  <c r="N1102" i="5" a="1"/>
  <c r="N1102" i="5" s="1"/>
  <c r="N1103" i="5" a="1"/>
  <c r="N1103" i="5" s="1"/>
  <c r="N1104" i="5" a="1"/>
  <c r="N1104" i="5"/>
  <c r="N1105" i="5" a="1"/>
  <c r="N1105" i="5" s="1"/>
  <c r="N1106" i="5" a="1"/>
  <c r="N1106" i="5" s="1"/>
  <c r="N1107" i="5" a="1"/>
  <c r="N1107" i="5"/>
  <c r="N1108" i="5" a="1"/>
  <c r="N1108" i="5" s="1"/>
  <c r="N1109" i="5" a="1"/>
  <c r="N1109" i="5"/>
  <c r="N1110" i="5" a="1"/>
  <c r="N1110" i="5"/>
  <c r="N1111" i="5" a="1"/>
  <c r="N1111" i="5"/>
  <c r="N1112" i="5" a="1"/>
  <c r="N1112" i="5" s="1"/>
  <c r="N1113" i="5" a="1"/>
  <c r="N1113" i="5" s="1"/>
  <c r="N1114" i="5" a="1"/>
  <c r="N1114" i="5"/>
  <c r="N1115" i="5" a="1"/>
  <c r="N1115" i="5"/>
  <c r="N1116" i="5" a="1"/>
  <c r="N1116" i="5" s="1"/>
  <c r="N1117" i="5" a="1"/>
  <c r="N1117" i="5" s="1"/>
  <c r="N1118" i="5" a="1"/>
  <c r="N1118" i="5" s="1"/>
  <c r="N1119" i="5" a="1"/>
  <c r="N1119" i="5" s="1"/>
  <c r="N1120" i="5" a="1"/>
  <c r="N1120" i="5" s="1"/>
  <c r="N1121" i="5" a="1"/>
  <c r="N1121" i="5"/>
  <c r="N1122" i="5" a="1"/>
  <c r="N1122" i="5" s="1"/>
  <c r="N1123" i="5" a="1"/>
  <c r="N1123" i="5" s="1"/>
  <c r="N1124" i="5" a="1"/>
  <c r="N1124" i="5" s="1"/>
  <c r="N1125" i="5" a="1"/>
  <c r="N1125" i="5" s="1"/>
  <c r="N1126" i="5" a="1"/>
  <c r="N1126" i="5"/>
  <c r="N1127" i="5" a="1"/>
  <c r="N1127" i="5"/>
  <c r="N1128" i="5" a="1"/>
  <c r="N1128" i="5"/>
  <c r="N1129" i="5" a="1"/>
  <c r="N1129" i="5" s="1"/>
  <c r="N1130" i="5" a="1"/>
  <c r="N1130" i="5" s="1"/>
  <c r="N1131" i="5" a="1"/>
  <c r="N1131" i="5"/>
  <c r="N1132" i="5" a="1"/>
  <c r="N1132" i="5" s="1"/>
  <c r="N1133" i="5" a="1"/>
  <c r="N1133" i="5"/>
  <c r="N1134" i="5" a="1"/>
  <c r="N1134" i="5"/>
  <c r="N1135" i="5" a="1"/>
  <c r="N1135" i="5" s="1"/>
  <c r="N1136" i="5" a="1"/>
  <c r="N1136" i="5" s="1"/>
  <c r="N1137" i="5" a="1"/>
  <c r="N1137" i="5" s="1"/>
  <c r="N1138" i="5" a="1"/>
  <c r="N1138" i="5"/>
  <c r="N1139" i="5" a="1"/>
  <c r="N1139" i="5" s="1"/>
  <c r="N1140" i="5" a="1"/>
  <c r="N1140" i="5" s="1"/>
  <c r="N1141" i="5" a="1"/>
  <c r="N1141" i="5"/>
  <c r="N1142" i="5" a="1"/>
  <c r="N1142" i="5" s="1"/>
  <c r="N1143" i="5" a="1"/>
  <c r="N1143" i="5"/>
  <c r="N1144" i="5" a="1"/>
  <c r="N1144" i="5"/>
  <c r="N1145" i="5" a="1"/>
  <c r="N1145" i="5"/>
  <c r="N1146" i="5" a="1"/>
  <c r="N1146" i="5" s="1"/>
  <c r="N1147" i="5" a="1"/>
  <c r="N1147" i="5" s="1"/>
  <c r="N1148" i="5" a="1"/>
  <c r="N1148" i="5" s="1"/>
  <c r="N1149" i="5" a="1"/>
  <c r="N1149" i="5" s="1"/>
  <c r="N1150" i="5" a="1"/>
  <c r="N1150" i="5"/>
  <c r="N1151" i="5" a="1"/>
  <c r="N1151" i="5"/>
  <c r="N1152" i="5" a="1"/>
  <c r="N1152" i="5" s="1"/>
  <c r="N1153" i="5" a="1"/>
  <c r="N1153" i="5" s="1"/>
  <c r="N1154" i="5" a="1"/>
  <c r="N1154" i="5" s="1"/>
  <c r="N1155" i="5" a="1"/>
  <c r="N1155" i="5"/>
  <c r="N1156" i="5" a="1"/>
  <c r="N1156" i="5" s="1"/>
  <c r="N1157" i="5" a="1"/>
  <c r="N1157" i="5"/>
  <c r="N1158" i="5" a="1"/>
  <c r="N1158" i="5"/>
  <c r="N1159" i="5" a="1"/>
  <c r="N1159" i="5"/>
  <c r="N1160" i="5" a="1"/>
  <c r="N1160" i="5" s="1"/>
  <c r="N1161" i="5" a="1"/>
  <c r="N1161" i="5"/>
  <c r="N1162" i="5" a="1"/>
  <c r="N1162" i="5"/>
  <c r="N1163" i="5" a="1"/>
  <c r="N1163" i="5" s="1"/>
  <c r="N1164" i="5" a="1"/>
  <c r="N1164" i="5" s="1"/>
  <c r="N1165" i="5" a="1"/>
  <c r="N1165" i="5" s="1"/>
  <c r="N1166" i="5" a="1"/>
  <c r="N1166" i="5" s="1"/>
  <c r="N1167" i="5" a="1"/>
  <c r="N1167" i="5"/>
  <c r="N1168" i="5" a="1"/>
  <c r="N1168" i="5"/>
  <c r="N1169" i="5" a="1"/>
  <c r="N1169" i="5" s="1"/>
  <c r="N1170" i="5" a="1"/>
  <c r="N1170" i="5" s="1"/>
  <c r="N1171" i="5" a="1"/>
  <c r="N1171" i="5" s="1"/>
  <c r="N1172" i="5" a="1"/>
  <c r="N1172" i="5" s="1"/>
  <c r="N1173" i="5" a="1"/>
  <c r="N1173" i="5" s="1"/>
  <c r="N1174" i="5" a="1"/>
  <c r="N1174" i="5"/>
  <c r="N1175" i="5" a="1"/>
  <c r="N1175" i="5"/>
  <c r="N1176" i="5" a="1"/>
  <c r="N1176" i="5" s="1"/>
  <c r="N1177" i="5" a="1"/>
  <c r="N1177" i="5"/>
  <c r="N1178" i="5" a="1"/>
  <c r="N1178" i="5"/>
  <c r="N1179" i="5" a="1"/>
  <c r="N1179" i="5"/>
  <c r="N1180" i="5" a="1"/>
  <c r="N1180" i="5" s="1"/>
  <c r="N1181" i="5" a="1"/>
  <c r="N1181" i="5"/>
  <c r="N1182" i="5" a="1"/>
  <c r="N1182" i="5" s="1"/>
  <c r="N1183" i="5" a="1"/>
  <c r="N1183" i="5" s="1"/>
  <c r="N1184" i="5" a="1"/>
  <c r="N1184" i="5"/>
  <c r="N1185" i="5" a="1"/>
  <c r="N1185" i="5"/>
  <c r="N1186" i="5" a="1"/>
  <c r="N1186" i="5" s="1"/>
  <c r="N1187" i="5" a="1"/>
  <c r="N1187" i="5" s="1"/>
  <c r="N1188" i="5" a="1"/>
  <c r="N1188" i="5" s="1"/>
  <c r="N1189" i="5" a="1"/>
  <c r="N1189" i="5" s="1"/>
  <c r="N1190" i="5" a="1"/>
  <c r="N1190" i="5" s="1"/>
  <c r="N1191" i="5" a="1"/>
  <c r="N1191" i="5"/>
  <c r="N1192" i="5" a="1"/>
  <c r="N1192" i="5"/>
  <c r="N1193" i="5" a="1"/>
  <c r="N1193" i="5"/>
  <c r="N1194" i="5" a="1"/>
  <c r="N1194" i="5"/>
  <c r="N1195" i="5" a="1"/>
  <c r="N1195" i="5"/>
  <c r="N1196" i="5" a="1"/>
  <c r="N1196" i="5" s="1"/>
  <c r="N1197" i="5" a="1"/>
  <c r="N1197" i="5" s="1"/>
  <c r="N1198" i="5" a="1"/>
  <c r="N1198" i="5"/>
  <c r="N1199" i="5" a="1"/>
  <c r="N1199" i="5" s="1"/>
  <c r="N1200" i="5" a="1"/>
  <c r="N1200" i="5" s="1"/>
  <c r="N1201" i="5" a="1"/>
  <c r="N1201" i="5"/>
  <c r="N1202" i="5" a="1"/>
  <c r="N1202" i="5"/>
  <c r="N1203" i="5" a="1"/>
  <c r="N1203" i="5" s="1"/>
  <c r="N1204" i="5" a="1"/>
  <c r="N1204" i="5" s="1"/>
  <c r="N1205" i="5" a="1"/>
  <c r="N1205" i="5"/>
  <c r="N1206" i="5" a="1"/>
  <c r="N1206" i="5" s="1"/>
  <c r="N1207" i="5" a="1"/>
  <c r="N1207" i="5" s="1"/>
  <c r="N1208" i="5" a="1"/>
  <c r="N1208" i="5"/>
  <c r="N1209" i="5" a="1"/>
  <c r="N1209" i="5"/>
  <c r="N1210" i="5" a="1"/>
  <c r="N1210" i="5" s="1"/>
  <c r="N1211" i="5" a="1"/>
  <c r="N1211" i="5" s="1"/>
  <c r="N1212" i="5" a="1"/>
  <c r="N1212" i="5" s="1"/>
  <c r="N1213" i="5" a="1"/>
  <c r="N1213" i="5" s="1"/>
  <c r="N1214" i="5" a="1"/>
  <c r="N1214" i="5" s="1"/>
  <c r="N1215" i="5" a="1"/>
  <c r="N1215" i="5"/>
  <c r="N1216" i="5" a="1"/>
  <c r="N1216" i="5" s="1"/>
  <c r="N1217" i="5" a="1"/>
  <c r="N1217" i="5" s="1"/>
  <c r="N1218" i="5" a="1"/>
  <c r="N1218" i="5"/>
  <c r="N1219" i="5" a="1"/>
  <c r="N1219" i="5"/>
  <c r="N1220" i="5" a="1"/>
  <c r="N1220" i="5" s="1"/>
  <c r="N1221" i="5" a="1"/>
  <c r="N1221" i="5"/>
  <c r="N1222" i="5" a="1"/>
  <c r="N1222" i="5"/>
  <c r="N1223" i="5" a="1"/>
  <c r="N1223" i="5" s="1"/>
  <c r="N1224" i="5" a="1"/>
  <c r="N1224" i="5"/>
  <c r="N1225" i="5" a="1"/>
  <c r="N1225" i="5"/>
  <c r="N1226" i="5" a="1"/>
  <c r="N1226" i="5"/>
  <c r="N1227" i="5" a="1"/>
  <c r="N1227" i="5"/>
  <c r="N1228" i="5" a="1"/>
  <c r="N1228" i="5" s="1"/>
  <c r="N1229" i="5" a="1"/>
  <c r="N1229" i="5" s="1"/>
  <c r="N1230" i="5" a="1"/>
  <c r="N1230" i="5" s="1"/>
  <c r="N1231" i="5" a="1"/>
  <c r="N1231" i="5" s="1"/>
  <c r="N1232" i="5" a="1"/>
  <c r="N1232" i="5"/>
  <c r="N1233" i="5" a="1"/>
  <c r="N1233" i="5" s="1"/>
  <c r="N1234" i="5" a="1"/>
  <c r="N1234" i="5" s="1"/>
  <c r="N1235" i="5" a="1"/>
  <c r="N1235" i="5"/>
  <c r="N1236" i="5" a="1"/>
  <c r="N1236" i="5" s="1"/>
  <c r="N1237" i="5" a="1"/>
  <c r="N1237" i="5"/>
  <c r="N1238" i="5" a="1"/>
  <c r="N1238" i="5"/>
  <c r="N1239" i="5" a="1"/>
  <c r="N1239" i="5" s="1"/>
  <c r="N1240" i="5" a="1"/>
  <c r="N1240" i="5" s="1"/>
  <c r="N1241" i="5" a="1"/>
  <c r="N1241" i="5"/>
  <c r="N1242" i="5" a="1"/>
  <c r="N1242" i="5"/>
  <c r="N1243" i="5" a="1"/>
  <c r="N1243" i="5"/>
  <c r="N1244" i="5" a="1"/>
  <c r="N1244" i="5" s="1"/>
  <c r="N1245" i="5" a="1"/>
  <c r="N1245" i="5"/>
  <c r="N1246" i="5" a="1"/>
  <c r="N1246" i="5" s="1"/>
  <c r="N1247" i="5" a="1"/>
  <c r="N1247" i="5"/>
  <c r="N1248" i="5" a="1"/>
  <c r="N1248" i="5" s="1"/>
  <c r="N1249" i="5" a="1"/>
  <c r="N1249" i="5"/>
  <c r="N1250" i="5" a="1"/>
  <c r="N1250" i="5" s="1"/>
  <c r="N1251" i="5" a="1"/>
  <c r="N1251" i="5" s="1"/>
  <c r="N1252" i="5" a="1"/>
  <c r="N1252" i="5" s="1"/>
  <c r="N1253" i="5" a="1"/>
  <c r="N1253" i="5"/>
  <c r="N1254" i="5" a="1"/>
  <c r="N1254" i="5" s="1"/>
  <c r="N1255" i="5" a="1"/>
  <c r="N1255" i="5"/>
  <c r="N1256" i="5" a="1"/>
  <c r="N1256" i="5" s="1"/>
  <c r="N1257" i="5" a="1"/>
  <c r="N1257" i="5" s="1"/>
  <c r="N1258" i="5" a="1"/>
  <c r="N1258" i="5"/>
  <c r="N1259" i="5" a="1"/>
  <c r="N1259" i="5"/>
  <c r="N1260" i="5" a="1"/>
  <c r="N1260" i="5" s="1"/>
  <c r="N1261" i="5" a="1"/>
  <c r="N1261" i="5"/>
  <c r="N1262" i="5" a="1"/>
  <c r="N1262" i="5"/>
  <c r="N1263" i="5" a="1"/>
  <c r="N1263" i="5" s="1"/>
  <c r="N1264" i="5" a="1"/>
  <c r="N1264" i="5"/>
  <c r="N1265" i="5" a="1"/>
  <c r="N1265" i="5" s="1"/>
  <c r="N1266" i="5" a="1"/>
  <c r="N1266" i="5"/>
  <c r="N1267" i="5" a="1"/>
  <c r="N1267" i="5" s="1"/>
  <c r="N1268" i="5" a="1"/>
  <c r="N1268" i="5" s="1"/>
  <c r="N1269" i="5" a="1"/>
  <c r="N1269" i="5"/>
  <c r="N1270" i="5" a="1"/>
  <c r="N1270" i="5" s="1"/>
  <c r="N1271" i="5" a="1"/>
  <c r="N1271" i="5"/>
  <c r="N1272" i="5" a="1"/>
  <c r="N1272" i="5"/>
  <c r="N1273" i="5" a="1"/>
  <c r="N1273" i="5" s="1"/>
  <c r="N1274" i="5" a="1"/>
  <c r="N1274" i="5" s="1"/>
  <c r="N1275" i="5" a="1"/>
  <c r="N1275" i="5"/>
  <c r="N1276" i="5" a="1"/>
  <c r="N1276" i="5" s="1"/>
  <c r="N1277" i="5" a="1"/>
  <c r="N1277" i="5" s="1"/>
  <c r="N1278" i="5" a="1"/>
  <c r="N1278" i="5"/>
  <c r="N1279" i="5" a="1"/>
  <c r="N1279" i="5" s="1"/>
  <c r="N1280" i="5" a="1"/>
  <c r="N1280" i="5" s="1"/>
  <c r="N1281" i="5" a="1"/>
  <c r="N1281" i="5"/>
  <c r="N1282" i="5" a="1"/>
  <c r="N1282" i="5" s="1"/>
  <c r="N1283" i="5" a="1"/>
  <c r="N1283" i="5"/>
  <c r="N1284" i="5" a="1"/>
  <c r="N1284" i="5" s="1"/>
  <c r="N1285" i="5" a="1"/>
  <c r="N1285" i="5"/>
  <c r="N1286" i="5" a="1"/>
  <c r="N1286" i="5"/>
  <c r="N1287" i="5" a="1"/>
  <c r="N1287" i="5"/>
  <c r="N1288" i="5" a="1"/>
  <c r="N1288" i="5" s="1"/>
  <c r="N1289" i="5" a="1"/>
  <c r="N1289" i="5"/>
  <c r="N1290" i="5" a="1"/>
  <c r="N1290" i="5"/>
  <c r="N1291" i="5" a="1"/>
  <c r="N1291" i="5"/>
  <c r="N1292" i="5" a="1"/>
  <c r="N1292" i="5" s="1"/>
  <c r="N1293" i="5" a="1"/>
  <c r="N1293" i="5" s="1"/>
  <c r="N1294" i="5" a="1"/>
  <c r="N1294" i="5" s="1"/>
  <c r="N1295" i="5" a="1"/>
  <c r="N1295" i="5"/>
  <c r="N1296" i="5" a="1"/>
  <c r="N1296" i="5"/>
  <c r="N1297" i="5" a="1"/>
  <c r="N1297" i="5" s="1"/>
  <c r="N1298" i="5" a="1"/>
  <c r="N1298" i="5" s="1"/>
  <c r="N1299" i="5" a="1"/>
  <c r="N1299" i="5" s="1"/>
  <c r="N1300" i="5" a="1"/>
  <c r="N1300" i="5" s="1"/>
  <c r="N1301" i="5" a="1"/>
  <c r="N1301" i="5"/>
  <c r="N1302" i="5" a="1"/>
  <c r="N1302" i="5"/>
  <c r="N1303" i="5" a="1"/>
  <c r="N1303" i="5"/>
  <c r="N1304" i="5" a="1"/>
  <c r="N1304" i="5"/>
  <c r="N1305" i="5" a="1"/>
  <c r="N1305" i="5" s="1"/>
  <c r="N1306" i="5" a="1"/>
  <c r="N1306" i="5"/>
  <c r="N1307" i="5" a="1"/>
  <c r="N1307" i="5" s="1"/>
  <c r="N1308" i="5" a="1"/>
  <c r="N1308" i="5" s="1"/>
  <c r="N1309" i="5" a="1"/>
  <c r="N1309" i="5"/>
  <c r="N1310" i="5" a="1"/>
  <c r="N1310" i="5" s="1"/>
  <c r="N1311" i="5" a="1"/>
  <c r="N1311" i="5" s="1"/>
  <c r="N1312" i="5" a="1"/>
  <c r="N1312" i="5"/>
  <c r="N1313" i="5" a="1"/>
  <c r="N1313" i="5"/>
  <c r="N1314" i="5" a="1"/>
  <c r="N1314" i="5" s="1"/>
  <c r="N1315" i="5" a="1"/>
  <c r="N1315" i="5" s="1"/>
  <c r="N1316" i="5" a="1"/>
  <c r="N1316" i="5" s="1"/>
  <c r="N1317" i="5" a="1"/>
  <c r="N1317" i="5"/>
  <c r="N1318" i="5" a="1"/>
  <c r="N1318" i="5"/>
  <c r="N1319" i="5" a="1"/>
  <c r="N1319" i="5"/>
  <c r="N1320" i="5" a="1"/>
  <c r="N1320" i="5"/>
  <c r="N1321" i="5" a="1"/>
  <c r="N1321" i="5"/>
  <c r="N1322" i="5" a="1"/>
  <c r="N1322" i="5"/>
  <c r="N1323" i="5" a="1"/>
  <c r="N1323" i="5"/>
  <c r="N1324" i="5" a="1"/>
  <c r="N1324" i="5"/>
  <c r="N1325" i="5" a="1"/>
  <c r="N1325" i="5"/>
  <c r="N1326" i="5" a="1"/>
  <c r="N1326" i="5"/>
  <c r="N1327" i="5" a="1"/>
  <c r="N1327" i="5"/>
  <c r="N1328" i="5" a="1"/>
  <c r="N1328" i="5"/>
  <c r="N1329" i="5" a="1"/>
  <c r="N1329" i="5"/>
  <c r="N1330" i="5" a="1"/>
  <c r="N1330" i="5"/>
  <c r="N1331" i="5" a="1"/>
  <c r="N1331" i="5"/>
  <c r="N1332" i="5" a="1"/>
  <c r="N1332" i="5"/>
  <c r="N1333" i="5" a="1"/>
  <c r="N1333" i="5"/>
  <c r="N1334" i="5" a="1"/>
  <c r="N1334" i="5"/>
  <c r="N1335" i="5" a="1"/>
  <c r="N1335" i="5"/>
  <c r="N1336" i="5" a="1"/>
  <c r="N1336" i="5"/>
  <c r="N1337" i="5" a="1"/>
  <c r="N1337" i="5"/>
  <c r="N1338" i="5" a="1"/>
  <c r="N1338" i="5"/>
  <c r="N1339" i="5" a="1"/>
  <c r="N1339" i="5"/>
  <c r="N1340" i="5" a="1"/>
  <c r="N1340" i="5" s="1"/>
  <c r="N1341" i="5" a="1"/>
  <c r="N1341" i="5"/>
  <c r="N1342" i="5" a="1"/>
  <c r="N1342" i="5" s="1"/>
  <c r="N1343" i="5" a="1"/>
  <c r="N1343" i="5" s="1"/>
  <c r="N1344" i="5" a="1"/>
  <c r="N1344" i="5"/>
  <c r="N1345" i="5" a="1"/>
  <c r="N1345" i="5"/>
  <c r="N1346" i="5" a="1"/>
  <c r="N1346" i="5"/>
  <c r="N1347" i="5" a="1"/>
  <c r="N1347" i="5"/>
  <c r="N1348" i="5" a="1"/>
  <c r="N1348" i="5" s="1"/>
  <c r="N1349" i="5" a="1"/>
  <c r="N1349" i="5"/>
  <c r="N1350" i="5" a="1"/>
  <c r="N1350" i="5" s="1"/>
  <c r="N1351" i="5" a="1"/>
  <c r="N1351" i="5" s="1"/>
  <c r="N1352" i="5" a="1"/>
  <c r="N1352" i="5"/>
  <c r="N1353" i="5" a="1"/>
  <c r="N1353" i="5"/>
  <c r="N1354" i="5" a="1"/>
  <c r="N1354" i="5"/>
  <c r="N1355" i="5" a="1"/>
  <c r="N1355" i="5"/>
  <c r="N1356" i="5" a="1"/>
  <c r="N1356" i="5" s="1"/>
  <c r="N1357" i="5" a="1"/>
  <c r="N1357" i="5"/>
  <c r="N1358" i="5" a="1"/>
  <c r="N1358" i="5" s="1"/>
  <c r="N1359" i="5" a="1"/>
  <c r="N1359" i="5" s="1"/>
  <c r="N1360" i="5" a="1"/>
  <c r="N1360" i="5"/>
  <c r="N1361" i="5" a="1"/>
  <c r="N1361" i="5" s="1"/>
  <c r="N1362" i="5" a="1"/>
  <c r="N1362" i="5"/>
  <c r="N1363" i="5" a="1"/>
  <c r="N1363" i="5"/>
  <c r="N1364" i="5" a="1"/>
  <c r="N1364" i="5" s="1"/>
  <c r="N1365" i="5" a="1"/>
  <c r="N1365" i="5"/>
  <c r="N1366" i="5" a="1"/>
  <c r="N1366" i="5" s="1"/>
  <c r="N1367" i="5" a="1"/>
  <c r="N1367" i="5" s="1"/>
  <c r="N1368" i="5" a="1"/>
  <c r="N1368" i="5"/>
  <c r="N1369" i="5" a="1"/>
  <c r="N1369" i="5" s="1"/>
  <c r="N1370" i="5" a="1"/>
  <c r="N1370" i="5" s="1"/>
  <c r="N1371" i="5" a="1"/>
  <c r="N1371" i="5"/>
  <c r="N1372" i="5" a="1"/>
  <c r="N1372" i="5" s="1"/>
  <c r="N1373" i="5" a="1"/>
  <c r="N1373" i="5" s="1"/>
  <c r="N1374" i="5" a="1"/>
  <c r="N1374" i="5" s="1"/>
  <c r="N1375" i="5" a="1"/>
  <c r="N1375" i="5" s="1"/>
  <c r="N1376" i="5" a="1"/>
  <c r="N1376" i="5"/>
  <c r="N1377" i="5" a="1"/>
  <c r="N1377" i="5"/>
  <c r="N1378" i="5" a="1"/>
  <c r="N1378" i="5"/>
  <c r="N1379" i="5" a="1"/>
  <c r="N1379" i="5"/>
  <c r="N1380" i="5" a="1"/>
  <c r="N1380" i="5" s="1"/>
  <c r="N1381" i="5" a="1"/>
  <c r="N1381" i="5" s="1"/>
  <c r="N1382" i="5" a="1"/>
  <c r="N1382" i="5"/>
  <c r="N1383" i="5" a="1"/>
  <c r="N1383" i="5" s="1"/>
  <c r="N1384" i="5" a="1"/>
  <c r="N1384" i="5" s="1"/>
  <c r="N1385" i="5" a="1"/>
  <c r="N1385" i="5" s="1"/>
  <c r="N1386" i="5" a="1"/>
  <c r="N1386" i="5" s="1"/>
  <c r="N1387" i="5" a="1"/>
  <c r="N1387" i="5"/>
  <c r="N1388" i="5" a="1"/>
  <c r="N1388" i="5"/>
  <c r="N1389" i="5" a="1"/>
  <c r="N1389" i="5" s="1"/>
  <c r="N1390" i="5" a="1"/>
  <c r="N1390" i="5"/>
  <c r="N1391" i="5" a="1"/>
  <c r="N1391" i="5" s="1"/>
  <c r="N1392" i="5" a="1"/>
  <c r="N1392" i="5" s="1"/>
  <c r="N1393" i="5" a="1"/>
  <c r="N1393" i="5"/>
  <c r="N1394" i="5" a="1"/>
  <c r="N1394" i="5"/>
  <c r="N1395" i="5" a="1"/>
  <c r="N1395" i="5"/>
  <c r="N1396" i="5" a="1"/>
  <c r="N1396" i="5"/>
  <c r="N1397" i="5" a="1"/>
  <c r="N1397" i="5" s="1"/>
  <c r="N1398" i="5" a="1"/>
  <c r="N1398" i="5" s="1"/>
  <c r="N1399" i="5" a="1"/>
  <c r="N1399" i="5"/>
  <c r="N1400" i="5" a="1"/>
  <c r="N1400" i="5" s="1"/>
  <c r="N1401" i="5" a="1"/>
  <c r="N1401" i="5" s="1"/>
  <c r="N1402" i="5" a="1"/>
  <c r="N1402" i="5" s="1"/>
  <c r="N1403" i="5" a="1"/>
  <c r="N1403" i="5"/>
  <c r="N1404" i="5" a="1"/>
  <c r="N1404" i="5" s="1"/>
  <c r="N1405" i="5" a="1"/>
  <c r="N1405" i="5" s="1"/>
  <c r="N1406" i="5" a="1"/>
  <c r="N1406" i="5" s="1"/>
  <c r="N1407" i="5" a="1"/>
  <c r="N1407" i="5"/>
  <c r="N1408" i="5" a="1"/>
  <c r="N1408" i="5" s="1"/>
  <c r="N1409" i="5" a="1"/>
  <c r="N1409" i="5" s="1"/>
  <c r="N1410" i="5" a="1"/>
  <c r="N1410" i="5"/>
  <c r="N1411" i="5" a="1"/>
  <c r="N1411" i="5"/>
  <c r="N1412" i="5" a="1"/>
  <c r="N1412" i="5"/>
  <c r="N1413" i="5" a="1"/>
  <c r="N1413" i="5" s="1"/>
  <c r="N1414" i="5" a="1"/>
  <c r="N1414" i="5"/>
  <c r="N1415" i="5" a="1"/>
  <c r="N1415" i="5" s="1"/>
  <c r="N1416" i="5" a="1"/>
  <c r="N1416" i="5"/>
  <c r="N1417" i="5" a="1"/>
  <c r="N1417" i="5" s="1"/>
  <c r="N1418" i="5" a="1"/>
  <c r="N1418" i="5" s="1"/>
  <c r="N1419" i="5" a="1"/>
  <c r="N1419" i="5" s="1"/>
  <c r="N1420" i="5" a="1"/>
  <c r="N1420" i="5" s="1"/>
  <c r="N1421" i="5" a="1"/>
  <c r="N1421" i="5" s="1"/>
  <c r="N1422" i="5" a="1"/>
  <c r="N1422" i="5"/>
  <c r="N1423" i="5" a="1"/>
  <c r="N1423" i="5" s="1"/>
  <c r="N1424" i="5" a="1"/>
  <c r="N1424" i="5"/>
  <c r="N1425" i="5" a="1"/>
  <c r="N1425" i="5" s="1"/>
  <c r="N1426" i="5" a="1"/>
  <c r="N1426" i="5" s="1"/>
  <c r="N1427" i="5" a="1"/>
  <c r="N1427" i="5"/>
  <c r="N1428" i="5" a="1"/>
  <c r="N1428" i="5"/>
  <c r="N1429" i="5" a="1"/>
  <c r="N1429" i="5" s="1"/>
  <c r="N1430" i="5" a="1"/>
  <c r="N1430" i="5"/>
  <c r="N1431" i="5" a="1"/>
  <c r="N1431" i="5"/>
  <c r="N1432" i="5" a="1"/>
  <c r="N1432" i="5" s="1"/>
  <c r="N1433" i="5" a="1"/>
  <c r="N1433" i="5"/>
  <c r="N1434" i="5" a="1"/>
  <c r="N1434" i="5" s="1"/>
  <c r="N1435" i="5" a="1"/>
  <c r="N1435" i="5" s="1"/>
  <c r="N1436" i="5" a="1"/>
  <c r="N1436" i="5" s="1"/>
  <c r="N1437" i="5" a="1"/>
  <c r="N1437" i="5" s="1"/>
  <c r="N1438" i="5" a="1"/>
  <c r="N1438" i="5"/>
  <c r="N1439" i="5" a="1"/>
  <c r="N1439" i="5" s="1"/>
  <c r="N1440" i="5" a="1"/>
  <c r="N1440" i="5" s="1"/>
  <c r="N1441" i="5" a="1"/>
  <c r="N1441" i="5"/>
  <c r="N1442" i="5" a="1"/>
  <c r="N1442" i="5" s="1"/>
  <c r="N1443" i="5" a="1"/>
  <c r="N1443" i="5" s="1"/>
  <c r="N1444" i="5" a="1"/>
  <c r="N1444" i="5"/>
  <c r="N1445" i="5" a="1"/>
  <c r="N1445" i="5" s="1"/>
  <c r="N1446" i="5" a="1"/>
  <c r="N1446" i="5" s="1"/>
  <c r="N1447" i="5" a="1"/>
  <c r="N1447" i="5"/>
  <c r="N1448" i="5" a="1"/>
  <c r="N1448" i="5"/>
  <c r="N1449" i="5" a="1"/>
  <c r="N1449" i="5" s="1"/>
  <c r="N1450" i="5" a="1"/>
  <c r="N1450" i="5"/>
  <c r="N1451" i="5" a="1"/>
  <c r="N1451" i="5" s="1"/>
  <c r="N1452" i="5" a="1"/>
  <c r="N1452" i="5" s="1"/>
  <c r="N1453" i="5" a="1"/>
  <c r="N1453" i="5" s="1"/>
  <c r="N1454" i="5" a="1"/>
  <c r="N1454" i="5"/>
  <c r="N1455" i="5" a="1"/>
  <c r="N1455" i="5"/>
  <c r="N1456" i="5" a="1"/>
  <c r="N1456" i="5" s="1"/>
  <c r="N1457" i="5" a="1"/>
  <c r="N1457" i="5" s="1"/>
  <c r="N1458" i="5" a="1"/>
  <c r="N1458" i="5"/>
  <c r="N1459" i="5" a="1"/>
  <c r="N1459" i="5" s="1"/>
  <c r="N1460" i="5" a="1"/>
  <c r="N1460" i="5" s="1"/>
  <c r="N1461" i="5" a="1"/>
  <c r="N1461" i="5" s="1"/>
  <c r="N1462" i="5" a="1"/>
  <c r="N1462" i="5" s="1"/>
  <c r="N1463" i="5" a="1"/>
  <c r="N1463" i="5" s="1"/>
  <c r="N1464" i="5" a="1"/>
  <c r="N1464" i="5"/>
  <c r="N1465" i="5" a="1"/>
  <c r="N1465" i="5"/>
  <c r="N1466" i="5" a="1"/>
  <c r="N1466" i="5" s="1"/>
  <c r="N1467" i="5" a="1"/>
  <c r="N1467" i="5"/>
  <c r="N1468" i="5" a="1"/>
  <c r="N1468" i="5" s="1"/>
  <c r="N1469" i="5" a="1"/>
  <c r="N1469" i="5" s="1"/>
  <c r="N1470" i="5" a="1"/>
  <c r="N1470" i="5"/>
  <c r="N1471" i="5" a="1"/>
  <c r="N1471" i="5"/>
  <c r="N1472" i="5" a="1"/>
  <c r="N1472" i="5"/>
  <c r="N1473" i="5" a="1"/>
  <c r="N1473" i="5" s="1"/>
  <c r="N1474" i="5" a="1"/>
  <c r="N1474" i="5" s="1"/>
  <c r="N1475" i="5" a="1"/>
  <c r="N1475" i="5"/>
  <c r="N1476" i="5" a="1"/>
  <c r="N1476" i="5" s="1"/>
  <c r="N1477" i="5" a="1"/>
  <c r="N1477" i="5" s="1"/>
  <c r="N1478" i="5" a="1"/>
  <c r="N1478" i="5" s="1"/>
  <c r="N1479" i="5" a="1"/>
  <c r="N1479" i="5" s="1"/>
  <c r="N1480" i="5" a="1"/>
  <c r="N1480" i="5" s="1"/>
  <c r="N1481" i="5" a="1"/>
  <c r="N1481" i="5"/>
  <c r="N1482" i="5" a="1"/>
  <c r="N1482" i="5"/>
  <c r="N1483" i="5" a="1"/>
  <c r="N1483" i="5" s="1"/>
  <c r="N1484" i="5" a="1"/>
  <c r="N1484" i="5"/>
  <c r="N1485" i="5" a="1"/>
  <c r="N1485" i="5" s="1"/>
  <c r="N1486" i="5" a="1"/>
  <c r="N1486" i="5" s="1"/>
  <c r="N1487" i="5" a="1"/>
  <c r="N1487" i="5"/>
  <c r="N1488" i="5" a="1"/>
  <c r="N1488" i="5"/>
  <c r="N1489" i="5" a="1"/>
  <c r="N1489" i="5"/>
  <c r="N1490" i="5" a="1"/>
  <c r="N1490" i="5" s="1"/>
  <c r="N1491" i="5" a="1"/>
  <c r="N1491" i="5" s="1"/>
  <c r="N1492" i="5" a="1"/>
  <c r="N1492" i="5"/>
  <c r="N1493" i="5" a="1"/>
  <c r="N1493" i="5" s="1"/>
  <c r="N1494" i="5" a="1"/>
  <c r="N1494" i="5" s="1"/>
  <c r="N1495" i="5" a="1"/>
  <c r="N1495" i="5" s="1"/>
  <c r="N1496" i="5" a="1"/>
  <c r="N1496" i="5" s="1"/>
  <c r="N1497" i="5" a="1"/>
  <c r="N1497" i="5" s="1"/>
  <c r="N1498" i="5" a="1"/>
  <c r="N1498" i="5"/>
  <c r="N1499" i="5" a="1"/>
  <c r="N1499" i="5"/>
  <c r="N1500" i="5" a="1"/>
  <c r="N1500" i="5" s="1"/>
  <c r="N1501" i="5" a="1"/>
  <c r="N1501" i="5" s="1"/>
  <c r="N1502" i="5" a="1"/>
  <c r="N1502" i="5" s="1"/>
  <c r="N1503" i="5" a="1"/>
  <c r="N1503" i="5" s="1"/>
  <c r="N1504" i="5" a="1"/>
  <c r="N1504" i="5"/>
  <c r="N1505" i="5" a="1"/>
  <c r="N1505" i="5"/>
  <c r="N1506" i="5" a="1"/>
  <c r="N1506" i="5"/>
  <c r="N1507" i="5" a="1"/>
  <c r="N1507" i="5" s="1"/>
  <c r="N1508" i="5" a="1"/>
  <c r="N1508" i="5" s="1"/>
  <c r="N1509" i="5" a="1"/>
  <c r="N1509" i="5" s="1"/>
  <c r="N1510" i="5" a="1"/>
  <c r="N1510" i="5"/>
  <c r="N1511" i="5" a="1"/>
  <c r="N1511" i="5" s="1"/>
  <c r="N1512" i="5" a="1"/>
  <c r="N1512" i="5" s="1"/>
  <c r="N1513" i="5" a="1"/>
  <c r="N1513" i="5" s="1"/>
  <c r="N1514" i="5" a="1"/>
  <c r="N1514" i="5" s="1"/>
  <c r="N1515" i="5" a="1"/>
  <c r="N1515" i="5"/>
  <c r="N1516" i="5" a="1"/>
  <c r="N1516" i="5"/>
  <c r="N1517" i="5" a="1"/>
  <c r="N1517" i="5" s="1"/>
  <c r="N1518" i="5" a="1"/>
  <c r="N1518" i="5"/>
  <c r="N1519" i="5" a="1"/>
  <c r="N1519" i="5" s="1"/>
  <c r="N1520" i="5" a="1"/>
  <c r="N1520" i="5" s="1"/>
  <c r="N1521" i="5" a="1"/>
  <c r="N1521" i="5"/>
  <c r="N1522" i="5" a="1"/>
  <c r="N1522" i="5"/>
  <c r="N1523" i="5" a="1"/>
  <c r="N1523" i="5" s="1"/>
  <c r="N1524" i="5" a="1"/>
  <c r="N1524" i="5" s="1"/>
  <c r="N1525" i="5" a="1"/>
  <c r="N1525" i="5" s="1"/>
  <c r="N1526" i="5" a="1"/>
  <c r="N1526" i="5" s="1"/>
  <c r="N1527" i="5" a="1"/>
  <c r="N1527" i="5"/>
  <c r="N1528" i="5" a="1"/>
  <c r="N1528" i="5" s="1"/>
  <c r="N1529" i="5" a="1"/>
  <c r="N1529" i="5" s="1"/>
  <c r="N1530" i="5" a="1"/>
  <c r="N1530" i="5" s="1"/>
  <c r="N1531" i="5" a="1"/>
  <c r="N1531" i="5"/>
  <c r="N1532" i="5" a="1"/>
  <c r="N1532" i="5"/>
  <c r="N1533" i="5" a="1"/>
  <c r="N1533" i="5" s="1"/>
  <c r="N1534" i="5" a="1"/>
  <c r="N1534" i="5" s="1"/>
  <c r="N1535" i="5" a="1"/>
  <c r="N1535" i="5"/>
  <c r="N1536" i="5" a="1"/>
  <c r="N1536" i="5" s="1"/>
  <c r="N1537" i="5" a="1"/>
  <c r="N1537" i="5" s="1"/>
  <c r="N1538" i="5" a="1"/>
  <c r="N1538" i="5"/>
  <c r="N1539" i="5" a="1"/>
  <c r="N1539" i="5"/>
  <c r="N1540" i="5" a="1"/>
  <c r="N1540" i="5" s="1"/>
  <c r="N1541" i="5" a="1"/>
  <c r="N1541" i="5" s="1"/>
  <c r="N1542" i="5" a="1"/>
  <c r="N1542" i="5"/>
  <c r="N1543" i="5" a="1"/>
  <c r="N1543" i="5" s="1"/>
  <c r="N1544" i="5" a="1"/>
  <c r="N1544" i="5"/>
  <c r="N1545" i="5" a="1"/>
  <c r="N1545" i="5" s="1"/>
  <c r="N1546" i="5" a="1"/>
  <c r="N1546" i="5" s="1"/>
  <c r="N1547" i="5" a="1"/>
  <c r="N1547" i="5" s="1"/>
  <c r="N1548" i="5" a="1"/>
  <c r="N1548" i="5"/>
  <c r="N1549" i="5" a="1"/>
  <c r="N1549" i="5" s="1"/>
  <c r="N1550" i="5" a="1"/>
  <c r="N1550" i="5" s="1"/>
  <c r="N1551" i="5" a="1"/>
  <c r="N1551" i="5" s="1"/>
  <c r="N1552" i="5" a="1"/>
  <c r="N1552" i="5"/>
  <c r="N1553" i="5" a="1"/>
  <c r="N1553" i="5" s="1"/>
  <c r="N1554" i="5" a="1"/>
  <c r="N1554" i="5" s="1"/>
  <c r="N1555" i="5" a="1"/>
  <c r="N1555" i="5"/>
  <c r="N1556" i="5" a="1"/>
  <c r="N1556" i="5"/>
  <c r="N1557" i="5" a="1"/>
  <c r="N1557" i="5" s="1"/>
  <c r="N1558" i="5" a="1"/>
  <c r="N1558" i="5"/>
  <c r="N1559" i="5" a="1"/>
  <c r="N1559" i="5"/>
  <c r="N1560" i="5" a="1"/>
  <c r="N1560" i="5" s="1"/>
  <c r="N1561" i="5" a="1"/>
  <c r="N1561" i="5"/>
  <c r="N1562" i="5" a="1"/>
  <c r="N1562" i="5" s="1"/>
  <c r="N1563" i="5" a="1"/>
  <c r="N1563" i="5" s="1"/>
  <c r="N1564" i="5" a="1"/>
  <c r="N1564" i="5" s="1"/>
  <c r="N1565" i="5" a="1"/>
  <c r="N1565" i="5" s="1"/>
  <c r="N1566" i="5" a="1"/>
  <c r="N1566" i="5" s="1"/>
  <c r="N1567" i="5" a="1"/>
  <c r="N1567" i="5" s="1"/>
  <c r="N1568" i="5" a="1"/>
  <c r="N1568" i="5" s="1"/>
  <c r="N1569" i="5" a="1"/>
  <c r="N1569" i="5"/>
  <c r="N1570" i="5" a="1"/>
  <c r="N1570" i="5" s="1"/>
  <c r="N1571" i="5" a="1"/>
  <c r="N1571" i="5" s="1"/>
  <c r="N1572" i="5" a="1"/>
  <c r="N1572" i="5"/>
  <c r="N1573" i="5" a="1"/>
  <c r="N1573" i="5" s="1"/>
  <c r="N1574" i="5" a="1"/>
  <c r="N1574" i="5"/>
  <c r="N1575" i="5" a="1"/>
  <c r="N1575" i="5"/>
  <c r="N1576" i="5" a="1"/>
  <c r="N1576" i="5"/>
  <c r="N1577" i="5" a="1"/>
  <c r="N1577" i="5" s="1"/>
  <c r="N1578" i="5" a="1"/>
  <c r="N1578" i="5"/>
  <c r="N1579" i="5" a="1"/>
  <c r="N1579" i="5" s="1"/>
  <c r="N1580" i="5" a="1"/>
  <c r="N1580" i="5" s="1"/>
  <c r="N1581" i="5" a="1"/>
  <c r="N1581" i="5" s="1"/>
  <c r="N1582" i="5" a="1"/>
  <c r="N1582" i="5"/>
  <c r="N1583" i="5" a="1"/>
  <c r="N1583" i="5" s="1"/>
  <c r="N1584" i="5" a="1"/>
  <c r="N1584" i="5" s="1"/>
  <c r="N1585" i="5" a="1"/>
  <c r="N1585" i="5" s="1"/>
  <c r="N1586" i="5" a="1"/>
  <c r="N1586" i="5"/>
  <c r="N1587" i="5" a="1"/>
  <c r="N1587" i="5" s="1"/>
  <c r="N1588" i="5" a="1"/>
  <c r="N1588" i="5" s="1"/>
  <c r="N1589" i="5" a="1"/>
  <c r="N1589" i="5" s="1"/>
  <c r="N1590" i="5" a="1"/>
  <c r="N1590" i="5" s="1"/>
  <c r="N1591" i="5" a="1"/>
  <c r="N1591" i="5"/>
  <c r="N1592" i="5" a="1"/>
  <c r="N1592" i="5"/>
  <c r="N1593" i="5" a="1"/>
  <c r="N1593" i="5"/>
  <c r="N1594" i="5" a="1"/>
  <c r="N1594" i="5" s="1"/>
  <c r="N1595" i="5" a="1"/>
  <c r="N1595" i="5"/>
  <c r="N1596" i="5" a="1"/>
  <c r="N1596" i="5" s="1"/>
  <c r="N1597" i="5" a="1"/>
  <c r="N1597" i="5" s="1"/>
  <c r="N1598" i="5" a="1"/>
  <c r="N1598" i="5"/>
  <c r="N1599" i="5" a="1"/>
  <c r="N1599" i="5"/>
  <c r="N1600" i="5" a="1"/>
  <c r="N1600" i="5" s="1"/>
  <c r="N1601" i="5" a="1"/>
  <c r="N1601" i="5" s="1"/>
  <c r="N1602" i="5" a="1"/>
  <c r="N1602" i="5" s="1"/>
  <c r="N1603" i="5" a="1"/>
  <c r="N1603" i="5"/>
  <c r="N1604" i="5" a="1"/>
  <c r="N1604" i="5" s="1"/>
  <c r="N1605" i="5" a="1"/>
  <c r="N1605" i="5" s="1"/>
  <c r="N1606" i="5" a="1"/>
  <c r="N1606" i="5" s="1"/>
  <c r="N1607" i="5" a="1"/>
  <c r="N1607" i="5" s="1"/>
  <c r="N1608" i="5" a="1"/>
  <c r="N1608" i="5"/>
  <c r="N1609" i="5" a="1"/>
  <c r="N1609" i="5"/>
  <c r="N1610" i="5" a="1"/>
  <c r="N1610" i="5"/>
  <c r="N1611" i="5" a="1"/>
  <c r="N1611" i="5" s="1"/>
  <c r="N1612" i="5" a="1"/>
  <c r="N1612" i="5"/>
  <c r="N1613" i="5" a="1"/>
  <c r="N1613" i="5" s="1"/>
  <c r="N1614" i="5" a="1"/>
  <c r="N1614" i="5" s="1"/>
  <c r="N1615" i="5" a="1"/>
  <c r="N1615" i="5"/>
  <c r="N1616" i="5" a="1"/>
  <c r="N1616" i="5"/>
  <c r="N1617" i="5" a="1"/>
  <c r="N1617" i="5" s="1"/>
  <c r="N1618" i="5" a="1"/>
  <c r="N1618" i="5" s="1"/>
  <c r="N1619" i="5" a="1"/>
  <c r="N1619" i="5" s="1"/>
  <c r="N1620" i="5" a="1"/>
  <c r="N1620" i="5"/>
  <c r="N1621" i="5" a="1"/>
  <c r="N1621" i="5" s="1"/>
  <c r="N1622" i="5" a="1"/>
  <c r="N1622" i="5" s="1"/>
  <c r="N1623" i="5" a="1"/>
  <c r="N1623" i="5" s="1"/>
  <c r="N1624" i="5" a="1"/>
  <c r="N1624" i="5" s="1"/>
  <c r="N1625" i="5" a="1"/>
  <c r="N1625" i="5"/>
  <c r="N1626" i="5" a="1"/>
  <c r="N1626" i="5"/>
  <c r="N1627" i="5" a="1"/>
  <c r="N1627" i="5"/>
  <c r="N1628" i="5" a="1"/>
  <c r="N1628" i="5" s="1"/>
  <c r="N1629" i="5" a="1"/>
  <c r="N1629" i="5" s="1"/>
  <c r="N1630" i="5" a="1"/>
  <c r="N1630" i="5" s="1"/>
  <c r="N1631" i="5" a="1"/>
  <c r="N1631" i="5" s="1"/>
  <c r="N1632" i="5" a="1"/>
  <c r="N1632" i="5"/>
  <c r="N1633" i="5" a="1"/>
  <c r="N1633" i="5"/>
  <c r="N1634" i="5" a="1"/>
  <c r="N1634" i="5" s="1"/>
  <c r="N1635" i="5" a="1"/>
  <c r="N1635" i="5"/>
  <c r="N1636" i="5" a="1"/>
  <c r="N1636" i="5" s="1"/>
  <c r="N1637" i="5" a="1"/>
  <c r="N1637" i="5" s="1"/>
  <c r="N1638" i="5" a="1"/>
  <c r="N1638" i="5"/>
  <c r="N1639" i="5" a="1"/>
  <c r="N1639" i="5" s="1"/>
  <c r="N1640" i="5" a="1"/>
  <c r="N1640" i="5" s="1"/>
  <c r="N1641" i="5" a="1"/>
  <c r="N1641" i="5" s="1"/>
  <c r="N1642" i="5" a="1"/>
  <c r="N1642" i="5"/>
  <c r="N1643" i="5" a="1"/>
  <c r="N1643" i="5"/>
  <c r="N1644" i="5" a="1"/>
  <c r="N1644" i="5"/>
  <c r="N1645" i="5" a="1"/>
  <c r="N1645" i="5" s="1"/>
  <c r="N1646" i="5" a="1"/>
  <c r="N1646" i="5"/>
  <c r="N1647" i="5" a="1"/>
  <c r="N1647" i="5" s="1"/>
  <c r="N1648" i="5" a="1"/>
  <c r="N1648" i="5" s="1"/>
  <c r="N1649" i="5" a="1"/>
  <c r="N1649" i="5"/>
  <c r="N1650" i="5" a="1"/>
  <c r="N1650" i="5"/>
  <c r="N1651" i="5" a="1"/>
  <c r="N1651" i="5" s="1"/>
  <c r="N1652" i="5" a="1"/>
  <c r="N1652" i="5"/>
  <c r="N1653" i="5" a="1"/>
  <c r="N1653" i="5" s="1"/>
  <c r="N1654" i="5" a="1"/>
  <c r="N1654" i="5" s="1"/>
  <c r="N1655" i="5" a="1"/>
  <c r="N1655" i="5"/>
  <c r="N1656" i="5" a="1"/>
  <c r="N1656" i="5" s="1"/>
  <c r="N1657" i="5" a="1"/>
  <c r="N1657" i="5" s="1"/>
  <c r="N1658" i="5" a="1"/>
  <c r="N1658" i="5" s="1"/>
  <c r="N1659" i="5" a="1"/>
  <c r="N1659" i="5"/>
  <c r="N1660" i="5" a="1"/>
  <c r="N1660" i="5"/>
  <c r="N1661" i="5" a="1"/>
  <c r="N1661" i="5" s="1"/>
  <c r="N1662" i="5" a="1"/>
  <c r="N1662" i="5" s="1"/>
  <c r="N1663" i="5" a="1"/>
  <c r="N1663" i="5"/>
  <c r="N1664" i="5" a="1"/>
  <c r="N1664" i="5" s="1"/>
  <c r="N1665" i="5" a="1"/>
  <c r="N1665" i="5" s="1"/>
  <c r="N1666" i="5" a="1"/>
  <c r="N1666" i="5"/>
  <c r="N1667" i="5" a="1"/>
  <c r="N1667" i="5"/>
  <c r="N1668" i="5" a="1"/>
  <c r="N1668" i="5" s="1"/>
  <c r="N1669" i="5" a="1"/>
  <c r="N1669" i="5" s="1"/>
  <c r="N1670" i="5" a="1"/>
  <c r="N1670" i="5"/>
  <c r="N1671" i="5" a="1"/>
  <c r="N1671" i="5" s="1"/>
  <c r="N1672" i="5" a="1"/>
  <c r="N1672" i="5"/>
  <c r="N1673" i="5" a="1"/>
  <c r="N1673" i="5"/>
  <c r="N1674" i="5" a="1"/>
  <c r="N1674" i="5" s="1"/>
  <c r="N1675" i="5" a="1"/>
  <c r="N1675" i="5" s="1"/>
  <c r="N1676" i="5" a="1"/>
  <c r="N1676" i="5"/>
  <c r="N1677" i="5" a="1"/>
  <c r="N1677" i="5" s="1"/>
  <c r="N1678" i="5" a="1"/>
  <c r="N1678" i="5"/>
  <c r="N1679" i="5" a="1"/>
  <c r="N1679" i="5" s="1"/>
  <c r="N1680" i="5" a="1"/>
  <c r="N1680" i="5"/>
  <c r="N1681" i="5" a="1"/>
  <c r="N1681" i="5" s="1"/>
  <c r="N1682" i="5" a="1"/>
  <c r="N1682" i="5" s="1"/>
  <c r="N1683" i="5" a="1"/>
  <c r="N1683" i="5"/>
  <c r="N1684" i="5" a="1"/>
  <c r="N1684" i="5"/>
  <c r="N1685" i="5" a="1"/>
  <c r="N1685" i="5" s="1"/>
  <c r="N1686" i="5" a="1"/>
  <c r="N1686" i="5"/>
  <c r="N1687" i="5" a="1"/>
  <c r="N1687" i="5"/>
  <c r="N1688" i="5" a="1"/>
  <c r="N1688" i="5" s="1"/>
  <c r="N1689" i="5" a="1"/>
  <c r="N1689" i="5"/>
  <c r="N1690" i="5" a="1"/>
  <c r="N1690" i="5"/>
  <c r="N1691" i="5" a="1"/>
  <c r="N1691" i="5" s="1"/>
  <c r="N1692" i="5" a="1"/>
  <c r="N1692" i="5" s="1"/>
  <c r="N1693" i="5" a="1"/>
  <c r="N1693" i="5" s="1"/>
  <c r="N1694" i="5" a="1"/>
  <c r="N1694" i="5" s="1"/>
  <c r="N1695" i="5" a="1"/>
  <c r="N1695" i="5"/>
  <c r="N1696" i="5" a="1"/>
  <c r="N1696" i="5" s="1"/>
  <c r="N1697" i="5" a="1"/>
  <c r="N1697" i="5"/>
  <c r="N1698" i="5" a="1"/>
  <c r="N1698" i="5" s="1"/>
  <c r="N1699" i="5" a="1"/>
  <c r="N1699" i="5" s="1"/>
  <c r="N1700" i="5" a="1"/>
  <c r="N1700" i="5"/>
  <c r="N1701" i="5" a="1"/>
  <c r="N1701" i="5" s="1"/>
  <c r="N1702" i="5" a="1"/>
  <c r="N1702" i="5"/>
  <c r="N1703" i="5" a="1"/>
  <c r="N1703" i="5"/>
  <c r="N1704" i="5" a="1"/>
  <c r="N1704" i="5"/>
  <c r="N1705" i="5" a="1"/>
  <c r="N1705" i="5" s="1"/>
  <c r="N1706" i="5" a="1"/>
  <c r="N1706" i="5"/>
  <c r="N1707" i="5" a="1"/>
  <c r="N1707" i="5"/>
  <c r="N1708" i="5" a="1"/>
  <c r="N1708" i="5" s="1"/>
  <c r="N1709" i="5" a="1"/>
  <c r="N1709" i="5" s="1"/>
  <c r="N1710" i="5" a="1"/>
  <c r="N1710" i="5"/>
  <c r="N1711" i="5" a="1"/>
  <c r="N1711" i="5" s="1"/>
  <c r="N1712" i="5" a="1"/>
  <c r="N1712" i="5"/>
  <c r="N1713" i="5" a="1"/>
  <c r="N1713" i="5" s="1"/>
  <c r="N1714" i="5" a="1"/>
  <c r="N1714" i="5"/>
  <c r="N1715" i="5" a="1"/>
  <c r="N1715" i="5" s="1"/>
  <c r="N1716" i="5" a="1"/>
  <c r="N1716" i="5" s="1"/>
  <c r="N1717" i="5" a="1"/>
  <c r="N1717" i="5" s="1"/>
  <c r="N1718" i="5" a="1"/>
  <c r="N1718" i="5" s="1"/>
  <c r="N1719" i="5" a="1"/>
  <c r="N1719" i="5"/>
  <c r="N1720" i="5" a="1"/>
  <c r="N1720" i="5"/>
  <c r="N1721" i="5" a="1"/>
  <c r="N1721" i="5"/>
  <c r="N1722" i="5" a="1"/>
  <c r="N1722" i="5" s="1"/>
  <c r="N1723" i="5" a="1"/>
  <c r="N1723" i="5"/>
  <c r="N1724" i="5" a="1"/>
  <c r="N1724" i="5"/>
  <c r="N1725" i="5" a="1"/>
  <c r="N1725" i="5" s="1"/>
  <c r="N1726" i="5" a="1"/>
  <c r="N1726" i="5"/>
  <c r="N1727" i="5" a="1"/>
  <c r="N1727" i="5"/>
  <c r="N1728" i="5" a="1"/>
  <c r="N1728" i="5" s="1"/>
  <c r="N1729" i="5" a="1"/>
  <c r="N1729" i="5"/>
  <c r="N1730" i="5" a="1"/>
  <c r="N1730" i="5" s="1"/>
  <c r="N1731" i="5" a="1"/>
  <c r="N1731" i="5"/>
  <c r="N1732" i="5" a="1"/>
  <c r="N1732" i="5" s="1"/>
  <c r="N1733" i="5" a="1"/>
  <c r="N1733" i="5" s="1"/>
  <c r="N1734" i="5" a="1"/>
  <c r="N1734" i="5" s="1"/>
  <c r="N1735" i="5" a="1"/>
  <c r="N1735" i="5" s="1"/>
  <c r="N1736" i="5" a="1"/>
  <c r="N1736" i="5"/>
  <c r="N1737" i="5" a="1"/>
  <c r="N1737" i="5"/>
  <c r="N1738" i="5" a="1"/>
  <c r="N1738" i="5"/>
  <c r="N1739" i="5" a="1"/>
  <c r="N1739" i="5" s="1"/>
  <c r="N1740" i="5" a="1"/>
  <c r="N1740" i="5"/>
  <c r="N1741" i="5" a="1"/>
  <c r="N1741" i="5" s="1"/>
  <c r="N1742" i="5" a="1"/>
  <c r="N1742" i="5" s="1"/>
  <c r="N1743" i="5" a="1"/>
  <c r="N1743" i="5"/>
  <c r="N1744" i="5" a="1"/>
  <c r="N1744" i="5"/>
  <c r="N1745" i="5" a="1"/>
  <c r="N1745" i="5" s="1"/>
  <c r="N1746" i="5" a="1"/>
  <c r="N1746" i="5"/>
  <c r="N1747" i="5" a="1"/>
  <c r="N1747" i="5" s="1"/>
  <c r="N1748" i="5" a="1"/>
  <c r="N1748" i="5"/>
  <c r="N1749" i="5" a="1"/>
  <c r="N1749" i="5" s="1"/>
  <c r="N1750" i="5" a="1"/>
  <c r="N1750" i="5"/>
  <c r="N1751" i="5" a="1"/>
  <c r="N1751" i="5" s="1"/>
  <c r="N1752" i="5" a="1"/>
  <c r="N1752" i="5" s="1"/>
  <c r="N1753" i="5" a="1"/>
  <c r="N1753" i="5"/>
  <c r="N1754" i="5" a="1"/>
  <c r="N1754" i="5"/>
  <c r="N1755" i="5" a="1"/>
  <c r="N1755" i="5"/>
  <c r="N1756" i="5" a="1"/>
  <c r="N1756" i="5" s="1"/>
  <c r="N1757" i="5" a="1"/>
  <c r="N1757" i="5" s="1"/>
  <c r="N1758" i="5" a="1"/>
  <c r="N1758" i="5" s="1"/>
  <c r="N1759" i="5" a="1"/>
  <c r="N1759" i="5" s="1"/>
  <c r="N1760" i="5" a="1"/>
  <c r="N1760" i="5"/>
  <c r="N1761" i="5" a="1"/>
  <c r="N1761" i="5"/>
  <c r="N1762" i="5" a="1"/>
  <c r="N1762" i="5" s="1"/>
  <c r="N1763" i="5" a="1"/>
  <c r="N1763" i="5"/>
  <c r="N1764" i="5" a="1"/>
  <c r="N1764" i="5" s="1"/>
  <c r="N1765" i="5" a="1"/>
  <c r="N1765" i="5" s="1"/>
  <c r="N1766" i="5" a="1"/>
  <c r="N1766" i="5"/>
  <c r="N1767" i="5" a="1"/>
  <c r="N1767" i="5"/>
  <c r="N1768" i="5" a="1"/>
  <c r="N1768" i="5" s="1"/>
  <c r="N1769" i="5" a="1"/>
  <c r="N1769" i="5" s="1"/>
  <c r="N1770" i="5" a="1"/>
  <c r="N1770" i="5"/>
  <c r="N1771" i="5" a="1"/>
  <c r="N1771" i="5"/>
  <c r="N1772" i="5" a="1"/>
  <c r="N1772" i="5"/>
  <c r="N1773" i="5" a="1"/>
  <c r="N1773" i="5" s="1"/>
  <c r="N1774" i="5" a="1"/>
  <c r="N1774" i="5"/>
  <c r="N1775" i="5" a="1"/>
  <c r="N1775" i="5"/>
  <c r="N1776" i="5" a="1"/>
  <c r="N1776" i="5" s="1"/>
  <c r="N1777" i="5" a="1"/>
  <c r="N1777" i="5" s="1"/>
  <c r="N1778" i="5" a="1"/>
  <c r="N1778" i="5"/>
  <c r="N1779" i="5" a="1"/>
  <c r="N1779" i="5"/>
  <c r="N1780" i="5" a="1"/>
  <c r="N1780" i="5"/>
  <c r="N1781" i="5" a="1"/>
  <c r="N1781" i="5" s="1"/>
  <c r="N1782" i="5" a="1"/>
  <c r="N1782" i="5"/>
  <c r="N1783" i="5" a="1"/>
  <c r="N1783" i="5"/>
  <c r="N1784" i="5" a="1"/>
  <c r="N1784" i="5" s="1"/>
  <c r="N1785" i="5" a="1"/>
  <c r="N1785" i="5" s="1"/>
  <c r="N1786" i="5" a="1"/>
  <c r="N1786" i="5"/>
  <c r="N1787" i="5" a="1"/>
  <c r="N1787" i="5"/>
  <c r="N1788" i="5" a="1"/>
  <c r="N1788" i="5"/>
  <c r="N1789" i="5" a="1"/>
  <c r="N1789" i="5" s="1"/>
  <c r="N1790" i="5" a="1"/>
  <c r="N1790" i="5"/>
  <c r="N1791" i="5" a="1"/>
  <c r="N1791" i="5"/>
  <c r="N1792" i="5" a="1"/>
  <c r="N1792" i="5" s="1"/>
  <c r="N1793" i="5" a="1"/>
  <c r="N1793" i="5" s="1"/>
  <c r="N1794" i="5" a="1"/>
  <c r="N1794" i="5"/>
  <c r="N1795" i="5" a="1"/>
  <c r="N1795" i="5" s="1"/>
  <c r="N1796" i="5" a="1"/>
  <c r="N1796" i="5"/>
  <c r="N1797" i="5" a="1"/>
  <c r="N1797" i="5" s="1"/>
  <c r="N1798" i="5" a="1"/>
  <c r="N1798" i="5"/>
  <c r="N1799" i="5" a="1"/>
  <c r="N1799" i="5"/>
  <c r="N1800" i="5" a="1"/>
  <c r="N1800" i="5" s="1"/>
  <c r="N1801" i="5" a="1"/>
  <c r="N1801" i="5" s="1"/>
  <c r="N1802" i="5" a="1"/>
  <c r="N1802" i="5"/>
  <c r="N1803" i="5" a="1"/>
  <c r="N1803" i="5" s="1"/>
  <c r="N1804" i="5" a="1"/>
  <c r="N1804" i="5"/>
  <c r="N1805" i="5" a="1"/>
  <c r="N1805" i="5" s="1"/>
  <c r="N1806" i="5" a="1"/>
  <c r="N1806" i="5"/>
  <c r="N1807" i="5" a="1"/>
  <c r="N1807" i="5"/>
  <c r="N1808" i="5" a="1"/>
  <c r="N1808" i="5" s="1"/>
  <c r="N1809" i="5" a="1"/>
  <c r="N1809" i="5" s="1"/>
  <c r="N1810" i="5" a="1"/>
  <c r="N1810" i="5"/>
  <c r="N1811" i="5" a="1"/>
  <c r="N1811" i="5" s="1"/>
  <c r="N1812" i="5" a="1"/>
  <c r="N1812" i="5"/>
  <c r="N1813" i="5" a="1"/>
  <c r="N1813" i="5" s="1"/>
  <c r="N1814" i="5" a="1"/>
  <c r="N1814" i="5"/>
  <c r="N1815" i="5" a="1"/>
  <c r="N1815" i="5" s="1"/>
  <c r="N1816" i="5" a="1"/>
  <c r="N1816" i="5" s="1"/>
  <c r="N1817" i="5" a="1"/>
  <c r="N1817" i="5" s="1"/>
  <c r="N1818" i="5" a="1"/>
  <c r="N1818" i="5"/>
  <c r="N1819" i="5" a="1"/>
  <c r="N1819" i="5" s="1"/>
  <c r="N1820" i="5" a="1"/>
  <c r="N1820" i="5"/>
  <c r="N1821" i="5" a="1"/>
  <c r="N1821" i="5" s="1"/>
  <c r="N1822" i="5" a="1"/>
  <c r="N1822" i="5"/>
  <c r="N1823" i="5" a="1"/>
  <c r="N1823" i="5" s="1"/>
  <c r="N1824" i="5" a="1"/>
  <c r="N1824" i="5" s="1"/>
  <c r="N1825" i="5" a="1"/>
  <c r="N1825" i="5" s="1"/>
  <c r="N1826" i="5" a="1"/>
  <c r="N1826" i="5"/>
  <c r="N1827" i="5" a="1"/>
  <c r="N1827" i="5" s="1"/>
  <c r="N1828" i="5" a="1"/>
  <c r="N1828" i="5"/>
  <c r="N1829" i="5" a="1"/>
  <c r="N1829" i="5" s="1"/>
  <c r="N1830" i="5" a="1"/>
  <c r="N1830" i="5"/>
  <c r="N1831" i="5" a="1"/>
  <c r="N1831" i="5" s="1"/>
  <c r="N1832" i="5" a="1"/>
  <c r="N1832" i="5" s="1"/>
  <c r="N1833" i="5" a="1"/>
  <c r="N1833" i="5" s="1"/>
  <c r="N1834" i="5" a="1"/>
  <c r="N1834" i="5"/>
  <c r="N1835" i="5" a="1"/>
  <c r="N1835" i="5" s="1"/>
  <c r="N1836" i="5" a="1"/>
  <c r="N1836" i="5"/>
  <c r="N1837" i="5" a="1"/>
  <c r="N1837" i="5" s="1"/>
  <c r="N1838" i="5" a="1"/>
  <c r="N1838" i="5"/>
  <c r="N1839" i="5" a="1"/>
  <c r="N1839" i="5" s="1"/>
  <c r="N1840" i="5" a="1"/>
  <c r="N1840" i="5" s="1"/>
  <c r="N1841" i="5" a="1"/>
  <c r="N1841" i="5" s="1"/>
  <c r="N1842" i="5" a="1"/>
  <c r="N1842" i="5"/>
  <c r="N1843" i="5" a="1"/>
  <c r="N1843" i="5" s="1"/>
  <c r="N1844" i="5" a="1"/>
  <c r="N1844" i="5"/>
  <c r="N1845" i="5" a="1"/>
  <c r="N1845" i="5" s="1"/>
  <c r="N1846" i="5" a="1"/>
  <c r="N1846" i="5"/>
  <c r="N1847" i="5" a="1"/>
  <c r="N1847" i="5" s="1"/>
  <c r="N1848" i="5" a="1"/>
  <c r="N1848" i="5" s="1"/>
  <c r="N1849" i="5" a="1"/>
  <c r="N1849" i="5" s="1"/>
  <c r="N1850" i="5" a="1"/>
  <c r="N1850" i="5"/>
  <c r="N1851" i="5" a="1"/>
  <c r="N1851" i="5" s="1"/>
  <c r="N1852" i="5" a="1"/>
  <c r="N1852" i="5"/>
  <c r="N1853" i="5" a="1"/>
  <c r="N1853" i="5" s="1"/>
  <c r="N1854" i="5" a="1"/>
  <c r="N1854" i="5"/>
  <c r="N1855" i="5" a="1"/>
  <c r="N1855" i="5" s="1"/>
  <c r="N1856" i="5" a="1"/>
  <c r="N1856" i="5" s="1"/>
  <c r="N1857" i="5" a="1"/>
  <c r="N1857" i="5" s="1"/>
  <c r="N1858" i="5" a="1"/>
  <c r="N1858" i="5"/>
  <c r="N1859" i="5" a="1"/>
  <c r="N1859" i="5" s="1"/>
  <c r="N1860" i="5" a="1"/>
  <c r="N1860" i="5"/>
  <c r="N1861" i="5" a="1"/>
  <c r="N1861" i="5" s="1"/>
  <c r="N1862" i="5" a="1"/>
  <c r="N1862" i="5"/>
  <c r="N1863" i="5" a="1"/>
  <c r="N1863" i="5" s="1"/>
  <c r="N1864" i="5" a="1"/>
  <c r="N1864" i="5" s="1"/>
  <c r="N1865" i="5" a="1"/>
  <c r="N1865" i="5" s="1"/>
  <c r="N1866" i="5" a="1"/>
  <c r="N1866" i="5"/>
  <c r="N1867" i="5" a="1"/>
  <c r="N1867" i="5" s="1"/>
  <c r="N1868" i="5" a="1"/>
  <c r="N1868" i="5"/>
  <c r="N1869" i="5" a="1"/>
  <c r="N1869" i="5" s="1"/>
  <c r="N1870" i="5" a="1"/>
  <c r="N1870" i="5"/>
  <c r="N1871" i="5" a="1"/>
  <c r="N1871" i="5" s="1"/>
  <c r="N1872" i="5" a="1"/>
  <c r="N1872" i="5" s="1"/>
  <c r="N1873" i="5" a="1"/>
  <c r="N1873" i="5" s="1"/>
  <c r="N1874" i="5" a="1"/>
  <c r="N1874" i="5"/>
  <c r="N1875" i="5" a="1"/>
  <c r="N1875" i="5" s="1"/>
  <c r="N1876" i="5" a="1"/>
  <c r="N1876" i="5"/>
  <c r="N1877" i="5" a="1"/>
  <c r="N1877" i="5" s="1"/>
  <c r="N1878" i="5" a="1"/>
  <c r="N1878" i="5"/>
  <c r="N1879" i="5" a="1"/>
  <c r="N1879" i="5" s="1"/>
  <c r="N1880" i="5" a="1"/>
  <c r="N1880" i="5" s="1"/>
  <c r="N1881" i="5" a="1"/>
  <c r="N1881" i="5" s="1"/>
  <c r="N1882" i="5" a="1"/>
  <c r="N1882" i="5"/>
  <c r="N1883" i="5" a="1"/>
  <c r="N1883" i="5" s="1"/>
  <c r="N1884" i="5" a="1"/>
  <c r="N1884" i="5"/>
  <c r="N1885" i="5" a="1"/>
  <c r="N1885" i="5" s="1"/>
  <c r="N1886" i="5" a="1"/>
  <c r="N1886" i="5"/>
  <c r="N1887" i="5" a="1"/>
  <c r="N1887" i="5" s="1"/>
  <c r="N1888" i="5" a="1"/>
  <c r="N1888" i="5" s="1"/>
  <c r="N1889" i="5" a="1"/>
  <c r="N1889" i="5" s="1"/>
  <c r="N1890" i="5" a="1"/>
  <c r="N1890" i="5"/>
  <c r="N1891" i="5" a="1"/>
  <c r="N1891" i="5" s="1"/>
  <c r="N1892" i="5" a="1"/>
  <c r="N1892" i="5"/>
  <c r="N1893" i="5" a="1"/>
  <c r="N1893" i="5" s="1"/>
  <c r="N1894" i="5" a="1"/>
  <c r="N1894" i="5"/>
  <c r="N1895" i="5" a="1"/>
  <c r="N1895" i="5" s="1"/>
  <c r="N1896" i="5" a="1"/>
  <c r="N1896" i="5" s="1"/>
  <c r="N1897" i="5" a="1"/>
  <c r="N1897" i="5" s="1"/>
  <c r="N1898" i="5" a="1"/>
  <c r="N1898" i="5"/>
  <c r="N1899" i="5" a="1"/>
  <c r="N1899" i="5" s="1"/>
  <c r="N1900" i="5" a="1"/>
  <c r="N1900" i="5"/>
  <c r="N1901" i="5" a="1"/>
  <c r="N1901" i="5" s="1"/>
  <c r="N1902" i="5" a="1"/>
  <c r="N1902" i="5"/>
  <c r="N1903" i="5" a="1"/>
  <c r="N1903" i="5" s="1"/>
  <c r="N1904" i="5" a="1"/>
  <c r="N1904" i="5" s="1"/>
  <c r="N1905" i="5" a="1"/>
  <c r="N1905" i="5" s="1"/>
  <c r="N1906" i="5" a="1"/>
  <c r="N1906" i="5"/>
  <c r="N1907" i="5" a="1"/>
  <c r="N1907" i="5" s="1"/>
  <c r="N1908" i="5" a="1"/>
  <c r="N1908" i="5"/>
  <c r="N1909" i="5" a="1"/>
  <c r="N1909" i="5" s="1"/>
  <c r="N1910" i="5" a="1"/>
  <c r="N1910" i="5"/>
  <c r="N1911" i="5" a="1"/>
  <c r="N1911" i="5" s="1"/>
  <c r="N1912" i="5" a="1"/>
  <c r="N1912" i="5" s="1"/>
  <c r="N1913" i="5" a="1"/>
  <c r="N1913" i="5" s="1"/>
  <c r="N1914" i="5" a="1"/>
  <c r="N1914" i="5"/>
  <c r="N1915" i="5" a="1"/>
  <c r="N1915" i="5" s="1"/>
  <c r="N1916" i="5" a="1"/>
  <c r="N1916" i="5"/>
  <c r="N1917" i="5" a="1"/>
  <c r="N1917" i="5" s="1"/>
  <c r="N1918" i="5" a="1"/>
  <c r="N1918" i="5"/>
  <c r="N1919" i="5" a="1"/>
  <c r="N1919" i="5" s="1"/>
  <c r="N1920" i="5" a="1"/>
  <c r="N1920" i="5" s="1"/>
  <c r="N1921" i="5" a="1"/>
  <c r="N1921" i="5" s="1"/>
  <c r="N1922" i="5" a="1"/>
  <c r="N1922" i="5"/>
  <c r="N1923" i="5" a="1"/>
  <c r="N1923" i="5" s="1"/>
  <c r="N1924" i="5" a="1"/>
  <c r="N1924" i="5"/>
  <c r="N1925" i="5" a="1"/>
  <c r="N1925" i="5" s="1"/>
  <c r="N1926" i="5" a="1"/>
  <c r="N1926" i="5" s="1"/>
  <c r="N1927" i="5" a="1"/>
  <c r="N1927" i="5" s="1"/>
  <c r="N1928" i="5" a="1"/>
  <c r="N1928" i="5" s="1"/>
  <c r="N1929" i="5" a="1"/>
  <c r="N1929" i="5" s="1"/>
  <c r="N1930" i="5" a="1"/>
  <c r="N1930" i="5"/>
  <c r="N1931" i="5" a="1"/>
  <c r="N1931" i="5" s="1"/>
  <c r="N1932" i="5" a="1"/>
  <c r="N1932" i="5"/>
  <c r="N1933" i="5" a="1"/>
  <c r="N1933" i="5" s="1"/>
  <c r="N1934" i="5" a="1"/>
  <c r="N1934" i="5" s="1"/>
  <c r="N1935" i="5" a="1"/>
  <c r="N1935" i="5" s="1"/>
  <c r="N1936" i="5" a="1"/>
  <c r="N1936" i="5" s="1"/>
  <c r="N1937" i="5" a="1"/>
  <c r="N1937" i="5" s="1"/>
  <c r="N1938" i="5" a="1"/>
  <c r="N1938" i="5"/>
  <c r="N1939" i="5" a="1"/>
  <c r="N1939" i="5" s="1"/>
  <c r="N1940" i="5" a="1"/>
  <c r="N1940" i="5"/>
  <c r="N1941" i="5" a="1"/>
  <c r="N1941" i="5" s="1"/>
  <c r="N1942" i="5" a="1"/>
  <c r="N1942" i="5" s="1"/>
  <c r="N1943" i="5" a="1"/>
  <c r="N1943" i="5" s="1"/>
  <c r="N1944" i="5" a="1"/>
  <c r="N1944" i="5" s="1"/>
  <c r="N1945" i="5" a="1"/>
  <c r="N1945" i="5" s="1"/>
  <c r="N1946" i="5" a="1"/>
  <c r="N1946" i="5"/>
  <c r="N1947" i="5" a="1"/>
  <c r="N1947" i="5" s="1"/>
  <c r="N1948" i="5" a="1"/>
  <c r="N1948" i="5"/>
  <c r="N1949" i="5" a="1"/>
  <c r="N1949" i="5" s="1"/>
  <c r="N1950" i="5" a="1"/>
  <c r="N1950" i="5" s="1"/>
  <c r="N1951" i="5" a="1"/>
  <c r="N1951" i="5" s="1"/>
  <c r="N1952" i="5" a="1"/>
  <c r="N1952" i="5" s="1"/>
  <c r="N1953" i="5" a="1"/>
  <c r="N1953" i="5" s="1"/>
  <c r="N1954" i="5" a="1"/>
  <c r="N1954" i="5"/>
  <c r="N1955" i="5" a="1"/>
  <c r="N1955" i="5" s="1"/>
  <c r="N1956" i="5" a="1"/>
  <c r="N1956" i="5"/>
  <c r="N1957" i="5" a="1"/>
  <c r="N1957" i="5" s="1"/>
  <c r="N1958" i="5" a="1"/>
  <c r="N1958" i="5" s="1"/>
  <c r="N1959" i="5" a="1"/>
  <c r="N1959" i="5" s="1"/>
  <c r="N1960" i="5" a="1"/>
  <c r="N1960" i="5" s="1"/>
  <c r="N1961" i="5" a="1"/>
  <c r="N1961" i="5" s="1"/>
  <c r="N1962" i="5" a="1"/>
  <c r="N1962" i="5"/>
  <c r="N1963" i="5" a="1"/>
  <c r="N1963" i="5" s="1"/>
  <c r="N1964" i="5" a="1"/>
  <c r="N1964" i="5"/>
  <c r="N1965" i="5" a="1"/>
  <c r="N1965" i="5" s="1"/>
  <c r="N1966" i="5" a="1"/>
  <c r="N1966" i="5" s="1"/>
  <c r="N1967" i="5" a="1"/>
  <c r="N1967" i="5" s="1"/>
  <c r="N1968" i="5" a="1"/>
  <c r="N1968" i="5" s="1"/>
  <c r="N1969" i="5" a="1"/>
  <c r="N1969" i="5" s="1"/>
  <c r="N1970" i="5" a="1"/>
  <c r="N1970" i="5"/>
  <c r="N1971" i="5" a="1"/>
  <c r="N1971" i="5" s="1"/>
  <c r="N1972" i="5" a="1"/>
  <c r="N1972" i="5"/>
  <c r="N1973" i="5" a="1"/>
  <c r="N1973" i="5" s="1"/>
  <c r="N1974" i="5" a="1"/>
  <c r="N1974" i="5" s="1"/>
  <c r="N1975" i="5" a="1"/>
  <c r="N1975" i="5" s="1"/>
  <c r="N1976" i="5" a="1"/>
  <c r="N1976" i="5" s="1"/>
  <c r="N1977" i="5" a="1"/>
  <c r="N1977" i="5" s="1"/>
  <c r="N1978" i="5" a="1"/>
  <c r="N1978" i="5"/>
  <c r="N1979" i="5" a="1"/>
  <c r="N1979" i="5" s="1"/>
  <c r="N1980" i="5" a="1"/>
  <c r="N1980" i="5"/>
  <c r="N1981" i="5" a="1"/>
  <c r="N1981" i="5" s="1"/>
  <c r="N1982" i="5" a="1"/>
  <c r="N1982" i="5" s="1"/>
  <c r="N1983" i="5" a="1"/>
  <c r="N1983" i="5" s="1"/>
  <c r="N1984" i="5" a="1"/>
  <c r="N1984" i="5" s="1"/>
  <c r="N1985" i="5" a="1"/>
  <c r="N1985" i="5" s="1"/>
  <c r="N1986" i="5" a="1"/>
  <c r="N1986" i="5"/>
  <c r="N1987" i="5" a="1"/>
  <c r="N1987" i="5" s="1"/>
  <c r="N1988" i="5" a="1"/>
  <c r="N1988" i="5"/>
  <c r="N1989" i="5" a="1"/>
  <c r="N1989" i="5" s="1"/>
  <c r="N1990" i="5" a="1"/>
  <c r="N1990" i="5" s="1"/>
  <c r="N1991" i="5" a="1"/>
  <c r="N1991" i="5" s="1"/>
  <c r="N1992" i="5" a="1"/>
  <c r="N1992" i="5" s="1"/>
  <c r="N1993" i="5" a="1"/>
  <c r="N1993" i="5" s="1"/>
  <c r="N1994" i="5" a="1"/>
  <c r="N1994" i="5"/>
  <c r="N1995" i="5" a="1"/>
  <c r="N1995" i="5" s="1"/>
  <c r="N1996" i="5" a="1"/>
  <c r="N1996" i="5"/>
  <c r="N1997" i="5" a="1"/>
  <c r="N1997" i="5" s="1"/>
  <c r="N1998" i="5" a="1"/>
  <c r="N1998" i="5" s="1"/>
  <c r="N1999" i="5" a="1"/>
  <c r="N1999" i="5" s="1"/>
  <c r="N2000" i="5" a="1"/>
  <c r="N2000" i="5" s="1"/>
  <c r="N2001" i="5" a="1"/>
  <c r="N2001" i="5" s="1"/>
  <c r="N2002" i="5" a="1"/>
  <c r="N2002" i="5"/>
  <c r="N2003" i="5" a="1"/>
  <c r="N2003" i="5" s="1"/>
  <c r="N2004" i="5" a="1"/>
  <c r="N2004" i="5"/>
  <c r="N2005" i="5" a="1"/>
  <c r="N2005" i="5" s="1"/>
  <c r="N2006" i="5" a="1"/>
  <c r="N2006" i="5" s="1"/>
  <c r="N2007" i="5" a="1"/>
  <c r="N2007" i="5" s="1"/>
  <c r="N2008" i="5" a="1"/>
  <c r="N2008" i="5" s="1"/>
  <c r="N2009" i="5" a="1"/>
  <c r="N2009" i="5" s="1"/>
  <c r="N2010" i="5" a="1"/>
  <c r="N2010" i="5"/>
  <c r="N2011" i="5" a="1"/>
  <c r="N2011" i="5" s="1"/>
  <c r="N2012" i="5" a="1"/>
  <c r="N2012" i="5"/>
  <c r="N2013" i="5" a="1"/>
  <c r="N2013" i="5" s="1"/>
  <c r="N2014" i="5" a="1"/>
  <c r="N2014" i="5" s="1"/>
  <c r="N2015" i="5" a="1"/>
  <c r="N2015" i="5" s="1"/>
  <c r="N2016" i="5" a="1"/>
  <c r="N2016" i="5" s="1"/>
  <c r="N2017" i="5" a="1"/>
  <c r="N2017" i="5" s="1"/>
  <c r="N2018" i="5" a="1"/>
  <c r="N2018" i="5"/>
  <c r="N2019" i="5" a="1"/>
  <c r="N2019" i="5" s="1"/>
  <c r="N2020" i="5" a="1"/>
  <c r="N2020" i="5"/>
  <c r="N2021" i="5" a="1"/>
  <c r="N2021" i="5" s="1"/>
  <c r="N2022" i="5" a="1"/>
  <c r="N2022" i="5" s="1"/>
  <c r="N2023" i="5" a="1"/>
  <c r="N2023" i="5" s="1"/>
  <c r="N2024" i="5" a="1"/>
  <c r="N2024" i="5" s="1"/>
  <c r="N2025" i="5" a="1"/>
  <c r="N2025" i="5" s="1"/>
  <c r="N2026" i="5" a="1"/>
  <c r="N2026" i="5"/>
  <c r="N2027" i="5" a="1"/>
  <c r="N2027" i="5" s="1"/>
  <c r="N2028" i="5" a="1"/>
  <c r="N2028" i="5"/>
  <c r="N2029" i="5" a="1"/>
  <c r="N2029" i="5" s="1"/>
  <c r="N2030" i="5" a="1"/>
  <c r="N2030" i="5" s="1"/>
  <c r="N2031" i="5" a="1"/>
  <c r="N2031" i="5" s="1"/>
  <c r="N2032" i="5" a="1"/>
  <c r="N2032" i="5" s="1"/>
  <c r="N2033" i="5" a="1"/>
  <c r="N2033" i="5" s="1"/>
  <c r="N2034" i="5" a="1"/>
  <c r="N2034" i="5"/>
  <c r="N2035" i="5" a="1"/>
  <c r="N2035" i="5" s="1"/>
  <c r="N2036" i="5" a="1"/>
  <c r="N2036" i="5"/>
  <c r="N2037" i="5" a="1"/>
  <c r="N2037" i="5" s="1"/>
  <c r="N2038" i="5" a="1"/>
  <c r="N2038" i="5" s="1"/>
  <c r="N2039" i="5" a="1"/>
  <c r="N2039" i="5" s="1"/>
  <c r="N2040" i="5" a="1"/>
  <c r="N2040" i="5" s="1"/>
  <c r="N2041" i="5" a="1"/>
  <c r="N2041" i="5" s="1"/>
  <c r="N2042" i="5" a="1"/>
  <c r="N2042" i="5"/>
  <c r="N2043" i="5" a="1"/>
  <c r="N2043" i="5" s="1"/>
  <c r="N2044" i="5" a="1"/>
  <c r="N2044" i="5"/>
  <c r="N2045" i="5" a="1"/>
  <c r="N2045" i="5" s="1"/>
  <c r="N2046" i="5" a="1"/>
  <c r="N2046" i="5" s="1"/>
  <c r="N2047" i="5" a="1"/>
  <c r="N2047" i="5" s="1"/>
  <c r="N2048" i="5" a="1"/>
  <c r="N2048" i="5" s="1"/>
  <c r="N2049" i="5" a="1"/>
  <c r="N2049" i="5" s="1"/>
  <c r="N2050" i="5" a="1"/>
  <c r="N2050" i="5"/>
  <c r="N2051" i="5" a="1"/>
  <c r="N2051" i="5" s="1"/>
  <c r="N2052" i="5" a="1"/>
  <c r="N2052" i="5"/>
  <c r="N2053" i="5" a="1"/>
  <c r="N2053" i="5" s="1"/>
  <c r="N2054" i="5" a="1"/>
  <c r="N2054" i="5" s="1"/>
  <c r="N2055" i="5" a="1"/>
  <c r="N2055" i="5" s="1"/>
  <c r="N2056" i="5" a="1"/>
  <c r="N2056" i="5" s="1"/>
  <c r="N2057" i="5" a="1"/>
  <c r="N2057" i="5" s="1"/>
  <c r="N2058" i="5" a="1"/>
  <c r="N2058" i="5" s="1"/>
  <c r="N2059" i="5" a="1"/>
  <c r="N2059" i="5" s="1"/>
  <c r="N2060" i="5" a="1"/>
  <c r="N2060" i="5"/>
  <c r="N2061" i="5" a="1"/>
  <c r="N2061" i="5" s="1"/>
  <c r="N2062" i="5" a="1"/>
  <c r="N2062" i="5" s="1"/>
  <c r="N2063" i="5" a="1"/>
  <c r="N2063" i="5" s="1"/>
  <c r="N2064" i="5" a="1"/>
  <c r="N2064" i="5" s="1"/>
  <c r="N2065" i="5" a="1"/>
  <c r="N2065" i="5" s="1"/>
  <c r="N2066" i="5" a="1"/>
  <c r="N2066" i="5" s="1"/>
  <c r="N2067" i="5" a="1"/>
  <c r="N2067" i="5" s="1"/>
  <c r="N2068" i="5" a="1"/>
  <c r="N2068" i="5"/>
  <c r="N2069" i="5" a="1"/>
  <c r="N2069" i="5" s="1"/>
  <c r="N2070" i="5" a="1"/>
  <c r="N2070" i="5" s="1"/>
  <c r="N2071" i="5" a="1"/>
  <c r="N2071" i="5" s="1"/>
  <c r="N2072" i="5" a="1"/>
  <c r="N2072" i="5" s="1"/>
  <c r="N2073" i="5" a="1"/>
  <c r="N2073" i="5" s="1"/>
  <c r="N2074" i="5" a="1"/>
  <c r="N2074" i="5" s="1"/>
  <c r="N2075" i="5" a="1"/>
  <c r="N2075" i="5" s="1"/>
  <c r="N2076" i="5" a="1"/>
  <c r="N2076" i="5"/>
  <c r="N2077" i="5" a="1"/>
  <c r="N2077" i="5" s="1"/>
  <c r="N2078" i="5" a="1"/>
  <c r="N2078" i="5" s="1"/>
  <c r="N2079" i="5" a="1"/>
  <c r="N2079" i="5" s="1"/>
  <c r="N2080" i="5" a="1"/>
  <c r="N2080" i="5" s="1"/>
  <c r="N2081" i="5" a="1"/>
  <c r="N2081" i="5" s="1"/>
  <c r="N2082" i="5" a="1"/>
  <c r="N2082" i="5" s="1"/>
  <c r="N2083" i="5" a="1"/>
  <c r="N2083" i="5" s="1"/>
  <c r="N2084" i="5" a="1"/>
  <c r="N2084" i="5"/>
  <c r="N2085" i="5" a="1"/>
  <c r="N2085" i="5" s="1"/>
  <c r="N2086" i="5" a="1"/>
  <c r="N2086" i="5" s="1"/>
  <c r="N2087" i="5" a="1"/>
  <c r="N2087" i="5" s="1"/>
  <c r="N2088" i="5" a="1"/>
  <c r="N2088" i="5" s="1"/>
  <c r="N2089" i="5" a="1"/>
  <c r="N2089" i="5" s="1"/>
  <c r="N2090" i="5" a="1"/>
  <c r="N2090" i="5" s="1"/>
  <c r="N2091" i="5" a="1"/>
  <c r="N2091" i="5" s="1"/>
  <c r="N2092" i="5" a="1"/>
  <c r="N2092" i="5"/>
  <c r="N2093" i="5" a="1"/>
  <c r="N2093" i="5" s="1"/>
  <c r="N2094" i="5" a="1"/>
  <c r="N2094" i="5" s="1"/>
  <c r="N2095" i="5" a="1"/>
  <c r="N2095" i="5" s="1"/>
  <c r="N2096" i="5" a="1"/>
  <c r="N2096" i="5" s="1"/>
  <c r="N2097" i="5" a="1"/>
  <c r="N2097" i="5" s="1"/>
  <c r="N2098" i="5" a="1"/>
  <c r="N2098" i="5" s="1"/>
  <c r="N2099" i="5" a="1"/>
  <c r="N2099" i="5" s="1"/>
  <c r="N2100" i="5" a="1"/>
  <c r="N2100" i="5"/>
  <c r="N2101" i="5" a="1"/>
  <c r="N2101" i="5" s="1"/>
  <c r="N2102" i="5" a="1"/>
  <c r="N2102" i="5" s="1"/>
  <c r="N2103" i="5" a="1"/>
  <c r="N2103" i="5" s="1"/>
  <c r="N2104" i="5" a="1"/>
  <c r="N2104" i="5" s="1"/>
  <c r="N2105" i="5" a="1"/>
  <c r="N2105" i="5" s="1"/>
  <c r="N2106" i="5" a="1"/>
  <c r="N2106" i="5" s="1"/>
  <c r="N2107" i="5" a="1"/>
  <c r="N2107" i="5" s="1"/>
  <c r="N2108" i="5" a="1"/>
  <c r="N2108" i="5"/>
  <c r="N2109" i="5" a="1"/>
  <c r="N2109" i="5" s="1"/>
  <c r="N2110" i="5" a="1"/>
  <c r="N2110" i="5" s="1"/>
  <c r="N2111" i="5" a="1"/>
  <c r="N2111" i="5" s="1"/>
  <c r="N2112" i="5" a="1"/>
  <c r="N2112" i="5" s="1"/>
  <c r="N2113" i="5" a="1"/>
  <c r="N2113" i="5" s="1"/>
  <c r="N2114" i="5" a="1"/>
  <c r="N2114" i="5" s="1"/>
  <c r="N2115" i="5" a="1"/>
  <c r="N2115" i="5" s="1"/>
  <c r="N2116" i="5" a="1"/>
  <c r="N2116" i="5"/>
  <c r="N2117" i="5" a="1"/>
  <c r="N2117" i="5" s="1"/>
  <c r="N2118" i="5" a="1"/>
  <c r="N2118" i="5" s="1"/>
  <c r="N2119" i="5" a="1"/>
  <c r="N2119" i="5" s="1"/>
  <c r="N2120" i="5" a="1"/>
  <c r="N2120" i="5" s="1"/>
  <c r="N2121" i="5" a="1"/>
  <c r="N2121" i="5" s="1"/>
  <c r="N2122" i="5" a="1"/>
  <c r="N2122" i="5" s="1"/>
  <c r="N2123" i="5" a="1"/>
  <c r="N2123" i="5" s="1"/>
  <c r="N2124" i="5" a="1"/>
  <c r="N2124" i="5"/>
  <c r="N2125" i="5" a="1"/>
  <c r="N2125" i="5" s="1"/>
  <c r="N2126" i="5" a="1"/>
  <c r="N2126" i="5" s="1"/>
  <c r="N2127" i="5" a="1"/>
  <c r="N2127" i="5" s="1"/>
  <c r="N2128" i="5" a="1"/>
  <c r="N2128" i="5" s="1"/>
  <c r="N2129" i="5" a="1"/>
  <c r="N2129" i="5" s="1"/>
  <c r="N2130" i="5" a="1"/>
  <c r="N2130" i="5" s="1"/>
  <c r="N2131" i="5" a="1"/>
  <c r="N2131" i="5" s="1"/>
  <c r="N2132" i="5" a="1"/>
  <c r="N2132" i="5"/>
  <c r="N2133" i="5" a="1"/>
  <c r="N2133" i="5" s="1"/>
  <c r="N2134" i="5" a="1"/>
  <c r="N2134" i="5" s="1"/>
  <c r="N2135" i="5" a="1"/>
  <c r="N2135" i="5" s="1"/>
  <c r="N2136" i="5" a="1"/>
  <c r="N2136" i="5" s="1"/>
  <c r="N2137" i="5" a="1"/>
  <c r="N2137" i="5" s="1"/>
  <c r="N2138" i="5" a="1"/>
  <c r="N2138" i="5" s="1"/>
  <c r="N2139" i="5" a="1"/>
  <c r="N2139" i="5" s="1"/>
  <c r="N2140" i="5" a="1"/>
  <c r="N2140" i="5"/>
  <c r="N2141" i="5" a="1"/>
  <c r="N2141" i="5" s="1"/>
  <c r="N2142" i="5" a="1"/>
  <c r="N2142" i="5" s="1"/>
  <c r="N2143" i="5" a="1"/>
  <c r="N2143" i="5" s="1"/>
  <c r="N2144" i="5" a="1"/>
  <c r="N2144" i="5" s="1"/>
  <c r="N2145" i="5" a="1"/>
  <c r="N2145" i="5" s="1"/>
  <c r="N2146" i="5" a="1"/>
  <c r="N2146" i="5" s="1"/>
  <c r="N2147" i="5" a="1"/>
  <c r="N2147" i="5" s="1"/>
  <c r="N2148" i="5" a="1"/>
  <c r="N2148" i="5"/>
  <c r="N2149" i="5" a="1"/>
  <c r="N2149" i="5" s="1"/>
  <c r="N2150" i="5" a="1"/>
  <c r="N2150" i="5" s="1"/>
  <c r="N2151" i="5" a="1"/>
  <c r="N2151" i="5" s="1"/>
  <c r="N2152" i="5" a="1"/>
  <c r="N2152" i="5" s="1"/>
  <c r="N2153" i="5" a="1"/>
  <c r="N2153" i="5" s="1"/>
  <c r="N2154" i="5" a="1"/>
  <c r="N2154" i="5" s="1"/>
  <c r="N2155" i="5" a="1"/>
  <c r="N2155" i="5" s="1"/>
  <c r="N2156" i="5" a="1"/>
  <c r="N2156" i="5"/>
  <c r="N2157" i="5" a="1"/>
  <c r="N2157" i="5" s="1"/>
  <c r="N2158" i="5" a="1"/>
  <c r="N2158" i="5" s="1"/>
  <c r="N2159" i="5" a="1"/>
  <c r="N2159" i="5" s="1"/>
  <c r="N2160" i="5" a="1"/>
  <c r="N2160" i="5" s="1"/>
  <c r="N2161" i="5" a="1"/>
  <c r="N2161" i="5" s="1"/>
  <c r="N2162" i="5" a="1"/>
  <c r="N2162" i="5" s="1"/>
  <c r="N2163" i="5" a="1"/>
  <c r="N2163" i="5" s="1"/>
  <c r="N2164" i="5" a="1"/>
  <c r="N2164" i="5"/>
  <c r="N2165" i="5" a="1"/>
  <c r="N2165" i="5" s="1"/>
  <c r="N2166" i="5" a="1"/>
  <c r="N2166" i="5" s="1"/>
  <c r="N2167" i="5" a="1"/>
  <c r="N2167" i="5" s="1"/>
  <c r="N2168" i="5" a="1"/>
  <c r="N2168" i="5" s="1"/>
  <c r="N2169" i="5" a="1"/>
  <c r="N2169" i="5" s="1"/>
  <c r="N2170" i="5" a="1"/>
  <c r="N2170" i="5" s="1"/>
  <c r="N2171" i="5" a="1"/>
  <c r="N2171" i="5" s="1"/>
  <c r="N2172" i="5" a="1"/>
  <c r="N2172" i="5"/>
  <c r="N2173" i="5" a="1"/>
  <c r="N2173" i="5" s="1"/>
  <c r="N2174" i="5" a="1"/>
  <c r="N2174" i="5" s="1"/>
  <c r="N2175" i="5" a="1"/>
  <c r="N2175" i="5" s="1"/>
  <c r="N2176" i="5" a="1"/>
  <c r="N2176" i="5" s="1"/>
  <c r="N2177" i="5" a="1"/>
  <c r="N2177" i="5" s="1"/>
  <c r="N2178" i="5" a="1"/>
  <c r="N2178" i="5" s="1"/>
  <c r="N2179" i="5" a="1"/>
  <c r="N2179" i="5" s="1"/>
  <c r="N2180" i="5" a="1"/>
  <c r="N2180" i="5"/>
  <c r="N2181" i="5" a="1"/>
  <c r="N2181" i="5" s="1"/>
  <c r="N2182" i="5" a="1"/>
  <c r="N2182" i="5" s="1"/>
  <c r="N2183" i="5" a="1"/>
  <c r="N2183" i="5" s="1"/>
  <c r="N2184" i="5" a="1"/>
  <c r="N2184" i="5" s="1"/>
  <c r="N2185" i="5" a="1"/>
  <c r="N2185" i="5" s="1"/>
  <c r="N2186" i="5" a="1"/>
  <c r="N2186" i="5" s="1"/>
  <c r="N2187" i="5" a="1"/>
  <c r="N2187" i="5" s="1"/>
  <c r="N2188" i="5" a="1"/>
  <c r="N2188" i="5"/>
  <c r="N2189" i="5" a="1"/>
  <c r="N2189" i="5" s="1"/>
  <c r="N2190" i="5" a="1"/>
  <c r="N2190" i="5" s="1"/>
  <c r="N2191" i="5" a="1"/>
  <c r="N2191" i="5" s="1"/>
  <c r="N2192" i="5" a="1"/>
  <c r="N2192" i="5" s="1"/>
  <c r="N2193" i="5" a="1"/>
  <c r="N2193" i="5" s="1"/>
  <c r="N2194" i="5" a="1"/>
  <c r="N2194" i="5" s="1"/>
  <c r="N2195" i="5" a="1"/>
  <c r="N2195" i="5" s="1"/>
  <c r="N2196" i="5" a="1"/>
  <c r="N2196" i="5"/>
  <c r="N2197" i="5" a="1"/>
  <c r="N2197" i="5" s="1"/>
  <c r="N2198" i="5" a="1"/>
  <c r="N2198" i="5" s="1"/>
  <c r="N2199" i="5" a="1"/>
  <c r="N2199" i="5" s="1"/>
  <c r="N2200" i="5" a="1"/>
  <c r="N2200" i="5" s="1"/>
  <c r="N2201" i="5" a="1"/>
  <c r="N2201" i="5" s="1"/>
  <c r="N2202" i="5" a="1"/>
  <c r="N2202" i="5" s="1"/>
  <c r="N2203" i="5" a="1"/>
  <c r="N2203" i="5" s="1"/>
  <c r="N2204" i="5" a="1"/>
  <c r="N2204" i="5"/>
  <c r="N2205" i="5" a="1"/>
  <c r="N2205" i="5" s="1"/>
  <c r="N2206" i="5" a="1"/>
  <c r="N2206" i="5" s="1"/>
  <c r="N2207" i="5" a="1"/>
  <c r="N2207" i="5" s="1"/>
  <c r="N2208" i="5" a="1"/>
  <c r="N2208" i="5" s="1"/>
  <c r="N2209" i="5" a="1"/>
  <c r="N2209" i="5" s="1"/>
  <c r="N2210" i="5" a="1"/>
  <c r="N2210" i="5" s="1"/>
  <c r="N2211" i="5" a="1"/>
  <c r="N2211" i="5" s="1"/>
  <c r="N2212" i="5" a="1"/>
  <c r="N2212" i="5"/>
  <c r="N2213" i="5" a="1"/>
  <c r="N2213" i="5" s="1"/>
  <c r="N2214" i="5" a="1"/>
  <c r="N2214" i="5" s="1"/>
  <c r="N2215" i="5" a="1"/>
  <c r="N2215" i="5" s="1"/>
  <c r="N2216" i="5" a="1"/>
  <c r="N2216" i="5" s="1"/>
  <c r="N2217" i="5" a="1"/>
  <c r="N2217" i="5" s="1"/>
  <c r="N2218" i="5" a="1"/>
  <c r="N2218" i="5" s="1"/>
  <c r="N2219" i="5" a="1"/>
  <c r="N2219" i="5" s="1"/>
  <c r="N2220" i="5" a="1"/>
  <c r="N2220" i="5"/>
  <c r="N2221" i="5" a="1"/>
  <c r="N2221" i="5" s="1"/>
  <c r="N2222" i="5" a="1"/>
  <c r="N2222" i="5" s="1"/>
  <c r="N2223" i="5" a="1"/>
  <c r="N2223" i="5" s="1"/>
  <c r="N2224" i="5" a="1"/>
  <c r="N2224" i="5" s="1"/>
  <c r="N2225" i="5" a="1"/>
  <c r="N2225" i="5" s="1"/>
  <c r="N2226" i="5" a="1"/>
  <c r="N2226" i="5" s="1"/>
  <c r="N2227" i="5" a="1"/>
  <c r="N2227" i="5" s="1"/>
  <c r="N2228" i="5" a="1"/>
  <c r="N2228" i="5"/>
  <c r="N2229" i="5" a="1"/>
  <c r="N2229" i="5" s="1"/>
  <c r="N2230" i="5" a="1"/>
  <c r="N2230" i="5" s="1"/>
  <c r="N2231" i="5" a="1"/>
  <c r="N2231" i="5" s="1"/>
  <c r="N2232" i="5" a="1"/>
  <c r="N2232" i="5" s="1"/>
  <c r="N2233" i="5" a="1"/>
  <c r="N2233" i="5" s="1"/>
  <c r="N2234" i="5" a="1"/>
  <c r="N2234" i="5" s="1"/>
  <c r="N2235" i="5" a="1"/>
  <c r="N2235" i="5" s="1"/>
  <c r="N2236" i="5" a="1"/>
  <c r="N2236" i="5"/>
  <c r="N2237" i="5" a="1"/>
  <c r="N2237" i="5" s="1"/>
  <c r="N2238" i="5" a="1"/>
  <c r="N2238" i="5" s="1"/>
  <c r="N2239" i="5" a="1"/>
  <c r="N2239" i="5" s="1"/>
  <c r="N2240" i="5" a="1"/>
  <c r="N2240" i="5" s="1"/>
  <c r="N2241" i="5" a="1"/>
  <c r="N2241" i="5" s="1"/>
  <c r="N2242" i="5" a="1"/>
  <c r="N2242" i="5" s="1"/>
  <c r="N2243" i="5" a="1"/>
  <c r="N2243" i="5" s="1"/>
  <c r="N2244" i="5" a="1"/>
  <c r="N2244" i="5"/>
  <c r="N2245" i="5" a="1"/>
  <c r="N2245" i="5" s="1"/>
  <c r="N2246" i="5" a="1"/>
  <c r="N2246" i="5" s="1"/>
  <c r="N2247" i="5" a="1"/>
  <c r="N2247" i="5" s="1"/>
  <c r="N2248" i="5" a="1"/>
  <c r="N2248" i="5" s="1"/>
  <c r="N2249" i="5" a="1"/>
  <c r="N2249" i="5" s="1"/>
  <c r="N2250" i="5" a="1"/>
  <c r="N2250" i="5" s="1"/>
  <c r="N2251" i="5" a="1"/>
  <c r="N2251" i="5" s="1"/>
  <c r="N2252" i="5" a="1"/>
  <c r="N2252" i="5"/>
  <c r="N2253" i="5" a="1"/>
  <c r="N2253" i="5" s="1"/>
  <c r="N2254" i="5" a="1"/>
  <c r="N2254" i="5" s="1"/>
  <c r="N2255" i="5" a="1"/>
  <c r="N2255" i="5" s="1"/>
  <c r="N2256" i="5" a="1"/>
  <c r="N2256" i="5" s="1"/>
  <c r="N2257" i="5" a="1"/>
  <c r="N2257" i="5" s="1"/>
  <c r="N2258" i="5" a="1"/>
  <c r="N2258" i="5" s="1"/>
  <c r="N2259" i="5" a="1"/>
  <c r="N2259" i="5" s="1"/>
  <c r="N2260" i="5" a="1"/>
  <c r="N2260" i="5"/>
  <c r="N2261" i="5" a="1"/>
  <c r="N2261" i="5" s="1"/>
  <c r="N2262" i="5" a="1"/>
  <c r="N2262" i="5" s="1"/>
  <c r="N2263" i="5" a="1"/>
  <c r="N2263" i="5" s="1"/>
  <c r="N2264" i="5" a="1"/>
  <c r="N2264" i="5" s="1"/>
  <c r="N2265" i="5" a="1"/>
  <c r="N2265" i="5" s="1"/>
  <c r="N2266" i="5" a="1"/>
  <c r="N2266" i="5" s="1"/>
  <c r="N2267" i="5" a="1"/>
  <c r="N2267" i="5" s="1"/>
  <c r="N2268" i="5" a="1"/>
  <c r="N2268" i="5"/>
  <c r="N2269" i="5" a="1"/>
  <c r="N2269" i="5" s="1"/>
  <c r="N2270" i="5" a="1"/>
  <c r="N2270" i="5" s="1"/>
  <c r="N2271" i="5" a="1"/>
  <c r="N2271" i="5" s="1"/>
  <c r="N2272" i="5" a="1"/>
  <c r="N2272" i="5" s="1"/>
  <c r="N2273" i="5" a="1"/>
  <c r="N2273" i="5" s="1"/>
  <c r="N2274" i="5" a="1"/>
  <c r="N2274" i="5" s="1"/>
  <c r="N2275" i="5" a="1"/>
  <c r="N2275" i="5" s="1"/>
  <c r="N2276" i="5" a="1"/>
  <c r="N2276" i="5"/>
  <c r="N2277" i="5" a="1"/>
  <c r="N2277" i="5" s="1"/>
  <c r="N2278" i="5" a="1"/>
  <c r="N2278" i="5" s="1"/>
  <c r="N2279" i="5" a="1"/>
  <c r="N2279" i="5" s="1"/>
  <c r="N2280" i="5" a="1"/>
  <c r="N2280" i="5" s="1"/>
  <c r="N2281" i="5" a="1"/>
  <c r="N2281" i="5" s="1"/>
  <c r="N2282" i="5" a="1"/>
  <c r="N2282" i="5" s="1"/>
  <c r="N2283" i="5" a="1"/>
  <c r="N2283" i="5" s="1"/>
  <c r="N2284" i="5" a="1"/>
  <c r="N2284" i="5"/>
  <c r="N2285" i="5" a="1"/>
  <c r="N2285" i="5" s="1"/>
  <c r="N2286" i="5" a="1"/>
  <c r="N2286" i="5" s="1"/>
  <c r="N2287" i="5" a="1"/>
  <c r="N2287" i="5" s="1"/>
  <c r="N2288" i="5" a="1"/>
  <c r="N2288" i="5" s="1"/>
  <c r="N2289" i="5" a="1"/>
  <c r="N2289" i="5" s="1"/>
  <c r="N2290" i="5" a="1"/>
  <c r="N2290" i="5" s="1"/>
  <c r="N2291" i="5" a="1"/>
  <c r="N2291" i="5" s="1"/>
  <c r="N2292" i="5" a="1"/>
  <c r="N2292" i="5"/>
  <c r="N2293" i="5" a="1"/>
  <c r="N2293" i="5" s="1"/>
  <c r="N2294" i="5" a="1"/>
  <c r="N2294" i="5" s="1"/>
  <c r="N2295" i="5" a="1"/>
  <c r="N2295" i="5" s="1"/>
  <c r="N2296" i="5" a="1"/>
  <c r="N2296" i="5" s="1"/>
  <c r="N2297" i="5" a="1"/>
  <c r="N2297" i="5" s="1"/>
  <c r="N2298" i="5" a="1"/>
  <c r="N2298" i="5" s="1"/>
  <c r="N2299" i="5" a="1"/>
  <c r="N2299" i="5" s="1"/>
  <c r="N2300" i="5" a="1"/>
  <c r="N2300" i="5"/>
  <c r="N2301" i="5" a="1"/>
  <c r="N2301" i="5" s="1"/>
  <c r="N2302" i="5" a="1"/>
  <c r="N2302" i="5" s="1"/>
  <c r="N2303" i="5" a="1"/>
  <c r="N2303" i="5" s="1"/>
  <c r="N2304" i="5" a="1"/>
  <c r="N2304" i="5" s="1"/>
  <c r="N2305" i="5" a="1"/>
  <c r="N2305" i="5" s="1"/>
  <c r="N2306" i="5" a="1"/>
  <c r="N2306" i="5" s="1"/>
  <c r="N2307" i="5" a="1"/>
  <c r="N2307" i="5" s="1"/>
  <c r="N2308" i="5" a="1"/>
  <c r="N2308" i="5"/>
  <c r="N2309" i="5" a="1"/>
  <c r="N2309" i="5" s="1"/>
  <c r="N2310" i="5" a="1"/>
  <c r="N2310" i="5" s="1"/>
  <c r="N2311" i="5" a="1"/>
  <c r="N2311" i="5" s="1"/>
  <c r="N2312" i="5" a="1"/>
  <c r="N2312" i="5" s="1"/>
  <c r="N2313" i="5" a="1"/>
  <c r="N2313" i="5" s="1"/>
  <c r="N2314" i="5" a="1"/>
  <c r="N2314" i="5" s="1"/>
  <c r="N2315" i="5" a="1"/>
  <c r="N2315" i="5" s="1"/>
  <c r="N2316" i="5" a="1"/>
  <c r="N2316" i="5"/>
  <c r="N2317" i="5" a="1"/>
  <c r="N2317" i="5" s="1"/>
  <c r="N2318" i="5" a="1"/>
  <c r="N2318" i="5" s="1"/>
  <c r="N2319" i="5" a="1"/>
  <c r="N2319" i="5" s="1"/>
  <c r="N2320" i="5" a="1"/>
  <c r="N2320" i="5" s="1"/>
  <c r="N2321" i="5" a="1"/>
  <c r="N2321" i="5" s="1"/>
  <c r="N2322" i="5" a="1"/>
  <c r="N2322" i="5" s="1"/>
  <c r="N2323" i="5" a="1"/>
  <c r="N2323" i="5" s="1"/>
  <c r="N2324" i="5" a="1"/>
  <c r="N2324" i="5"/>
  <c r="N2325" i="5" a="1"/>
  <c r="N2325" i="5" s="1"/>
  <c r="N2326" i="5" a="1"/>
  <c r="N2326" i="5" s="1"/>
  <c r="N2327" i="5" a="1"/>
  <c r="N2327" i="5" s="1"/>
  <c r="N2328" i="5" a="1"/>
  <c r="N2328" i="5" s="1"/>
  <c r="N2329" i="5" a="1"/>
  <c r="N2329" i="5" s="1"/>
  <c r="N2330" i="5" a="1"/>
  <c r="N2330" i="5" s="1"/>
  <c r="N2331" i="5" a="1"/>
  <c r="N2331" i="5" s="1"/>
  <c r="N2332" i="5" a="1"/>
  <c r="N2332" i="5"/>
  <c r="N2333" i="5" a="1"/>
  <c r="N2333" i="5" s="1"/>
  <c r="N2334" i="5" a="1"/>
  <c r="N2334" i="5" s="1"/>
  <c r="N2335" i="5" a="1"/>
  <c r="N2335" i="5" s="1"/>
  <c r="N2336" i="5" a="1"/>
  <c r="N2336" i="5" s="1"/>
  <c r="M2" i="5" a="1"/>
  <c r="M2" i="5" s="1"/>
  <c r="M3" i="5" a="1"/>
  <c r="M3" i="5" s="1"/>
  <c r="M4" i="5" a="1"/>
  <c r="M4" i="5" s="1"/>
  <c r="M5" i="5" a="1"/>
  <c r="M5" i="5" s="1"/>
  <c r="M6" i="5" a="1"/>
  <c r="M6" i="5" s="1"/>
  <c r="M7" i="5" a="1"/>
  <c r="M7" i="5" s="1"/>
  <c r="M8" i="5" a="1"/>
  <c r="M8" i="5" s="1"/>
  <c r="M9" i="5" a="1"/>
  <c r="M9" i="5" s="1"/>
  <c r="M10" i="5" a="1"/>
  <c r="M10" i="5" s="1"/>
  <c r="M11" i="5" a="1"/>
  <c r="M11" i="5" s="1"/>
  <c r="M12" i="5" a="1"/>
  <c r="M12" i="5" s="1"/>
  <c r="M13" i="5" a="1"/>
  <c r="M13" i="5" s="1"/>
  <c r="M14" i="5" a="1"/>
  <c r="M14" i="5" s="1"/>
  <c r="M15" i="5" a="1"/>
  <c r="M15" i="5" s="1"/>
  <c r="M16" i="5" a="1"/>
  <c r="M16" i="5" s="1"/>
  <c r="M17" i="5" a="1"/>
  <c r="M17" i="5" s="1"/>
  <c r="M18" i="5" a="1"/>
  <c r="M18" i="5" s="1"/>
  <c r="M19" i="5" a="1"/>
  <c r="M19" i="5" s="1"/>
  <c r="M20" i="5" a="1"/>
  <c r="M20" i="5" s="1"/>
  <c r="M21" i="5" a="1"/>
  <c r="M21" i="5" s="1"/>
  <c r="M22" i="5" a="1"/>
  <c r="M22" i="5" s="1"/>
  <c r="M23" i="5" a="1"/>
  <c r="M23" i="5" s="1"/>
  <c r="M24" i="5" a="1"/>
  <c r="M24" i="5" s="1"/>
  <c r="M25" i="5" a="1"/>
  <c r="M25" i="5" s="1"/>
  <c r="M26" i="5" a="1"/>
  <c r="M26" i="5" s="1"/>
  <c r="M27" i="5" a="1"/>
  <c r="M27" i="5" s="1"/>
  <c r="M28" i="5" a="1"/>
  <c r="M28" i="5" s="1"/>
  <c r="M29" i="5" a="1"/>
  <c r="M29" i="5" s="1"/>
  <c r="M30" i="5" a="1"/>
  <c r="M30" i="5" s="1"/>
  <c r="M31" i="5" a="1"/>
  <c r="M31" i="5" s="1"/>
  <c r="M32" i="5" a="1"/>
  <c r="M32" i="5" s="1"/>
  <c r="M33" i="5" a="1"/>
  <c r="M33" i="5" s="1"/>
  <c r="M34" i="5" a="1"/>
  <c r="M34" i="5" s="1"/>
  <c r="M35" i="5" a="1"/>
  <c r="M35" i="5" s="1"/>
  <c r="M36" i="5" a="1"/>
  <c r="M36" i="5" s="1"/>
  <c r="M37" i="5" a="1"/>
  <c r="M37" i="5" s="1"/>
  <c r="M38" i="5" a="1"/>
  <c r="M38" i="5" s="1"/>
  <c r="M39" i="5" a="1"/>
  <c r="M39" i="5" s="1"/>
  <c r="M40" i="5" a="1"/>
  <c r="M40" i="5" s="1"/>
  <c r="M41" i="5" a="1"/>
  <c r="M41" i="5" s="1"/>
  <c r="M42" i="5" a="1"/>
  <c r="M42" i="5" s="1"/>
  <c r="M43" i="5" a="1"/>
  <c r="M43" i="5" s="1"/>
  <c r="M44" i="5" a="1"/>
  <c r="M44" i="5" s="1"/>
  <c r="M45" i="5" a="1"/>
  <c r="M45" i="5" s="1"/>
  <c r="M46" i="5" a="1"/>
  <c r="M46" i="5" s="1"/>
  <c r="M47" i="5" a="1"/>
  <c r="M47" i="5" s="1"/>
  <c r="M48" i="5" a="1"/>
  <c r="M48" i="5" s="1"/>
  <c r="M49" i="5" a="1"/>
  <c r="M49" i="5" s="1"/>
  <c r="M50" i="5" a="1"/>
  <c r="M50" i="5" s="1"/>
  <c r="M51" i="5" a="1"/>
  <c r="M51" i="5" s="1"/>
  <c r="M52" i="5" a="1"/>
  <c r="M52" i="5" s="1"/>
  <c r="M53" i="5" a="1"/>
  <c r="M53" i="5" s="1"/>
  <c r="M54" i="5" a="1"/>
  <c r="M54" i="5" s="1"/>
  <c r="M55" i="5" a="1"/>
  <c r="M55" i="5" s="1"/>
  <c r="M56" i="5" a="1"/>
  <c r="M56" i="5" s="1"/>
  <c r="M57" i="5" a="1"/>
  <c r="M57" i="5" s="1"/>
  <c r="M58" i="5" a="1"/>
  <c r="M58" i="5" s="1"/>
  <c r="M59" i="5" a="1"/>
  <c r="M59" i="5" s="1"/>
  <c r="M60" i="5" a="1"/>
  <c r="M60" i="5" s="1"/>
  <c r="M61" i="5" a="1"/>
  <c r="M61" i="5" s="1"/>
  <c r="M62" i="5" a="1"/>
  <c r="M62" i="5" s="1"/>
  <c r="M63" i="5" a="1"/>
  <c r="M63" i="5" s="1"/>
  <c r="M64" i="5" a="1"/>
  <c r="M64" i="5" s="1"/>
  <c r="M65" i="5" a="1"/>
  <c r="M65" i="5" s="1"/>
  <c r="M66" i="5" a="1"/>
  <c r="M66" i="5" s="1"/>
  <c r="M67" i="5" a="1"/>
  <c r="M67" i="5" s="1"/>
  <c r="M68" i="5" a="1"/>
  <c r="M68" i="5" s="1"/>
  <c r="M69" i="5" a="1"/>
  <c r="M69" i="5" s="1"/>
  <c r="M70" i="5" a="1"/>
  <c r="M70" i="5" s="1"/>
  <c r="M71" i="5" a="1"/>
  <c r="M71" i="5" s="1"/>
  <c r="M72" i="5" a="1"/>
  <c r="M72" i="5" s="1"/>
  <c r="M73" i="5" a="1"/>
  <c r="M73" i="5" s="1"/>
  <c r="M74" i="5" a="1"/>
  <c r="M74" i="5" s="1"/>
  <c r="M75" i="5" a="1"/>
  <c r="M75" i="5" s="1"/>
  <c r="M76" i="5" a="1"/>
  <c r="M76" i="5" s="1"/>
  <c r="M77" i="5" a="1"/>
  <c r="M77" i="5" s="1"/>
  <c r="M78" i="5" a="1"/>
  <c r="M78" i="5" s="1"/>
  <c r="M79" i="5" a="1"/>
  <c r="M79" i="5" s="1"/>
  <c r="M80" i="5" a="1"/>
  <c r="M80" i="5" s="1"/>
  <c r="M81" i="5" a="1"/>
  <c r="M81" i="5"/>
  <c r="M82" i="5" a="1"/>
  <c r="M82" i="5" s="1"/>
  <c r="M83" i="5" a="1"/>
  <c r="M83" i="5" s="1"/>
  <c r="M84" i="5" a="1"/>
  <c r="M84" i="5" s="1"/>
  <c r="M85" i="5" a="1"/>
  <c r="M85" i="5" s="1"/>
  <c r="M86" i="5" a="1"/>
  <c r="M86" i="5" s="1"/>
  <c r="M87" i="5" a="1"/>
  <c r="M87" i="5" s="1"/>
  <c r="M88" i="5" a="1"/>
  <c r="M88" i="5" s="1"/>
  <c r="M89" i="5" a="1"/>
  <c r="M89" i="5" s="1"/>
  <c r="M90" i="5" a="1"/>
  <c r="M90" i="5" s="1"/>
  <c r="M91" i="5" a="1"/>
  <c r="M91" i="5" s="1"/>
  <c r="M92" i="5" a="1"/>
  <c r="M92" i="5" s="1"/>
  <c r="M93" i="5" a="1"/>
  <c r="M93" i="5" s="1"/>
  <c r="M94" i="5" a="1"/>
  <c r="M94" i="5" s="1"/>
  <c r="M95" i="5" a="1"/>
  <c r="M95" i="5" s="1"/>
  <c r="M96" i="5" a="1"/>
  <c r="M96" i="5" s="1"/>
  <c r="M97" i="5" a="1"/>
  <c r="M97" i="5"/>
  <c r="M98" i="5" a="1"/>
  <c r="M98" i="5" s="1"/>
  <c r="M99" i="5" a="1"/>
  <c r="M99" i="5" s="1"/>
  <c r="M100" i="5" a="1"/>
  <c r="M100" i="5" s="1"/>
  <c r="M101" i="5" a="1"/>
  <c r="M101" i="5" s="1"/>
  <c r="M102" i="5" a="1"/>
  <c r="M102" i="5" s="1"/>
  <c r="M103" i="5" a="1"/>
  <c r="M103" i="5" s="1"/>
  <c r="M104" i="5" a="1"/>
  <c r="M104" i="5" s="1"/>
  <c r="M105" i="5" a="1"/>
  <c r="M105" i="5" s="1"/>
  <c r="M106" i="5" a="1"/>
  <c r="M106" i="5" s="1"/>
  <c r="M107" i="5" a="1"/>
  <c r="M107" i="5" s="1"/>
  <c r="M108" i="5" a="1"/>
  <c r="M108" i="5" s="1"/>
  <c r="M109" i="5" a="1"/>
  <c r="M109" i="5" s="1"/>
  <c r="M110" i="5" a="1"/>
  <c r="M110" i="5" s="1"/>
  <c r="M111" i="5" a="1"/>
  <c r="M111" i="5" s="1"/>
  <c r="M112" i="5" a="1"/>
  <c r="M112" i="5" s="1"/>
  <c r="M113" i="5" a="1"/>
  <c r="M113" i="5" s="1"/>
  <c r="M114" i="5" a="1"/>
  <c r="M114" i="5" s="1"/>
  <c r="M115" i="5" a="1"/>
  <c r="M115" i="5" s="1"/>
  <c r="M116" i="5" a="1"/>
  <c r="M116" i="5" s="1"/>
  <c r="M117" i="5" a="1"/>
  <c r="M117" i="5" s="1"/>
  <c r="M118" i="5" a="1"/>
  <c r="M118" i="5" s="1"/>
  <c r="M119" i="5" a="1"/>
  <c r="M119" i="5" s="1"/>
  <c r="M120" i="5" a="1"/>
  <c r="M120" i="5" s="1"/>
  <c r="M121" i="5" a="1"/>
  <c r="M121" i="5" s="1"/>
  <c r="M122" i="5" a="1"/>
  <c r="M122" i="5" s="1"/>
  <c r="M123" i="5" a="1"/>
  <c r="M123" i="5" s="1"/>
  <c r="M124" i="5" a="1"/>
  <c r="M124" i="5" s="1"/>
  <c r="M125" i="5" a="1"/>
  <c r="M125" i="5" s="1"/>
  <c r="M126" i="5" a="1"/>
  <c r="M126" i="5" s="1"/>
  <c r="M127" i="5" a="1"/>
  <c r="M127" i="5" s="1"/>
  <c r="M128" i="5" a="1"/>
  <c r="M128" i="5" s="1"/>
  <c r="M129" i="5" a="1"/>
  <c r="M129" i="5" s="1"/>
  <c r="M130" i="5" a="1"/>
  <c r="M130" i="5" s="1"/>
  <c r="M131" i="5" a="1"/>
  <c r="M131" i="5" s="1"/>
  <c r="M132" i="5" a="1"/>
  <c r="M132" i="5" s="1"/>
  <c r="M133" i="5" a="1"/>
  <c r="M133" i="5" s="1"/>
  <c r="M134" i="5" a="1"/>
  <c r="M134" i="5" s="1"/>
  <c r="M135" i="5" a="1"/>
  <c r="M135" i="5" s="1"/>
  <c r="M136" i="5" a="1"/>
  <c r="M136" i="5" s="1"/>
  <c r="M137" i="5" a="1"/>
  <c r="M137" i="5" s="1"/>
  <c r="M138" i="5" a="1"/>
  <c r="M138" i="5" s="1"/>
  <c r="M139" i="5" a="1"/>
  <c r="M139" i="5" s="1"/>
  <c r="M140" i="5" a="1"/>
  <c r="M140" i="5" s="1"/>
  <c r="M141" i="5" a="1"/>
  <c r="M141" i="5" s="1"/>
  <c r="M142" i="5" a="1"/>
  <c r="M142" i="5" s="1"/>
  <c r="M143" i="5" a="1"/>
  <c r="M143" i="5" s="1"/>
  <c r="M144" i="5" a="1"/>
  <c r="M144" i="5" s="1"/>
  <c r="M145" i="5" a="1"/>
  <c r="M145" i="5" s="1"/>
  <c r="M146" i="5" a="1"/>
  <c r="M146" i="5" s="1"/>
  <c r="M147" i="5" a="1"/>
  <c r="M147" i="5" s="1"/>
  <c r="M148" i="5" a="1"/>
  <c r="M148" i="5" s="1"/>
  <c r="M149" i="5" a="1"/>
  <c r="M149" i="5" s="1"/>
  <c r="M150" i="5" a="1"/>
  <c r="M150" i="5" s="1"/>
  <c r="M151" i="5" a="1"/>
  <c r="M151" i="5" s="1"/>
  <c r="M152" i="5" a="1"/>
  <c r="M152" i="5" s="1"/>
  <c r="M153" i="5" a="1"/>
  <c r="M153" i="5" s="1"/>
  <c r="M154" i="5" a="1"/>
  <c r="M154" i="5" s="1"/>
  <c r="M155" i="5" a="1"/>
  <c r="M155" i="5" s="1"/>
  <c r="M156" i="5" a="1"/>
  <c r="M156" i="5" s="1"/>
  <c r="M157" i="5" a="1"/>
  <c r="M157" i="5" s="1"/>
  <c r="M158" i="5" a="1"/>
  <c r="M158" i="5" s="1"/>
  <c r="M159" i="5" a="1"/>
  <c r="M159" i="5" s="1"/>
  <c r="M160" i="5" a="1"/>
  <c r="M160" i="5" s="1"/>
  <c r="M161" i="5" a="1"/>
  <c r="M161" i="5" s="1"/>
  <c r="M162" i="5" a="1"/>
  <c r="M162" i="5" s="1"/>
  <c r="M163" i="5" a="1"/>
  <c r="M163" i="5" s="1"/>
  <c r="M164" i="5" a="1"/>
  <c r="M164" i="5" s="1"/>
  <c r="M165" i="5" a="1"/>
  <c r="M165" i="5" s="1"/>
  <c r="M166" i="5" a="1"/>
  <c r="M166" i="5" s="1"/>
  <c r="M167" i="5" a="1"/>
  <c r="M167" i="5" s="1"/>
  <c r="M168" i="5" a="1"/>
  <c r="M168" i="5" s="1"/>
  <c r="M169" i="5" a="1"/>
  <c r="M169" i="5" s="1"/>
  <c r="M170" i="5" a="1"/>
  <c r="M170" i="5" s="1"/>
  <c r="M171" i="5" a="1"/>
  <c r="M171" i="5" s="1"/>
  <c r="M172" i="5" a="1"/>
  <c r="M172" i="5" s="1"/>
  <c r="M173" i="5" a="1"/>
  <c r="M173" i="5" s="1"/>
  <c r="M174" i="5" a="1"/>
  <c r="M174" i="5" s="1"/>
  <c r="M175" i="5" a="1"/>
  <c r="M175" i="5" s="1"/>
  <c r="M176" i="5" a="1"/>
  <c r="M176" i="5" s="1"/>
  <c r="M177" i="5" a="1"/>
  <c r="M177" i="5" s="1"/>
  <c r="M178" i="5" a="1"/>
  <c r="M178" i="5" s="1"/>
  <c r="M179" i="5" a="1"/>
  <c r="M179" i="5" s="1"/>
  <c r="M180" i="5" a="1"/>
  <c r="M180" i="5" s="1"/>
  <c r="M181" i="5" a="1"/>
  <c r="M181" i="5" s="1"/>
  <c r="M182" i="5" a="1"/>
  <c r="M182" i="5" s="1"/>
  <c r="M183" i="5" a="1"/>
  <c r="M183" i="5" s="1"/>
  <c r="M184" i="5" a="1"/>
  <c r="M184" i="5" s="1"/>
  <c r="M185" i="5" a="1"/>
  <c r="M185" i="5" s="1"/>
  <c r="M186" i="5" a="1"/>
  <c r="M186" i="5" s="1"/>
  <c r="M187" i="5" a="1"/>
  <c r="M187" i="5" s="1"/>
  <c r="M188" i="5" a="1"/>
  <c r="M188" i="5" s="1"/>
  <c r="M189" i="5" a="1"/>
  <c r="M189" i="5" s="1"/>
  <c r="M190" i="5" a="1"/>
  <c r="M190" i="5" s="1"/>
  <c r="M191" i="5" a="1"/>
  <c r="M191" i="5" s="1"/>
  <c r="M192" i="5" a="1"/>
  <c r="M192" i="5" s="1"/>
  <c r="M193" i="5" a="1"/>
  <c r="M193" i="5" s="1"/>
  <c r="M194" i="5" a="1"/>
  <c r="M194" i="5" s="1"/>
  <c r="M195" i="5" a="1"/>
  <c r="M195" i="5" s="1"/>
  <c r="M196" i="5" a="1"/>
  <c r="M196" i="5" s="1"/>
  <c r="M197" i="5" a="1"/>
  <c r="M197" i="5" s="1"/>
  <c r="M198" i="5" a="1"/>
  <c r="M198" i="5" s="1"/>
  <c r="M199" i="5" a="1"/>
  <c r="M199" i="5" s="1"/>
  <c r="M200" i="5" a="1"/>
  <c r="M200" i="5" s="1"/>
  <c r="M201" i="5" a="1"/>
  <c r="M201" i="5" s="1"/>
  <c r="M202" i="5" a="1"/>
  <c r="M202" i="5" s="1"/>
  <c r="M203" i="5" a="1"/>
  <c r="M203" i="5" s="1"/>
  <c r="M204" i="5" a="1"/>
  <c r="M204" i="5" s="1"/>
  <c r="M205" i="5" a="1"/>
  <c r="M205" i="5" s="1"/>
  <c r="M206" i="5" a="1"/>
  <c r="M206" i="5" s="1"/>
  <c r="M207" i="5" a="1"/>
  <c r="M207" i="5" s="1"/>
  <c r="M208" i="5" a="1"/>
  <c r="M208" i="5" s="1"/>
  <c r="M209" i="5" a="1"/>
  <c r="M209" i="5" s="1"/>
  <c r="M210" i="5" a="1"/>
  <c r="M210" i="5" s="1"/>
  <c r="M211" i="5" a="1"/>
  <c r="M211" i="5" s="1"/>
  <c r="M212" i="5" a="1"/>
  <c r="M212" i="5" s="1"/>
  <c r="M213" i="5" a="1"/>
  <c r="M213" i="5" s="1"/>
  <c r="M214" i="5" a="1"/>
  <c r="M214" i="5" s="1"/>
  <c r="M215" i="5" a="1"/>
  <c r="M215" i="5" s="1"/>
  <c r="M216" i="5" a="1"/>
  <c r="M216" i="5" s="1"/>
  <c r="M217" i="5" a="1"/>
  <c r="M217" i="5" s="1"/>
  <c r="M218" i="5" a="1"/>
  <c r="M218" i="5" s="1"/>
  <c r="M219" i="5" a="1"/>
  <c r="M219" i="5" s="1"/>
  <c r="M220" i="5" a="1"/>
  <c r="M220" i="5" s="1"/>
  <c r="M221" i="5" a="1"/>
  <c r="M221" i="5" s="1"/>
  <c r="M222" i="5" a="1"/>
  <c r="M222" i="5" s="1"/>
  <c r="M223" i="5" a="1"/>
  <c r="M223" i="5" s="1"/>
  <c r="M224" i="5" a="1"/>
  <c r="M224" i="5" s="1"/>
  <c r="M225" i="5" a="1"/>
  <c r="M225" i="5" s="1"/>
  <c r="M226" i="5" a="1"/>
  <c r="M226" i="5" s="1"/>
  <c r="M227" i="5" a="1"/>
  <c r="M227" i="5" s="1"/>
  <c r="M228" i="5" a="1"/>
  <c r="M228" i="5" s="1"/>
  <c r="M229" i="5" a="1"/>
  <c r="M229" i="5" s="1"/>
  <c r="M230" i="5" a="1"/>
  <c r="M230" i="5" s="1"/>
  <c r="M231" i="5" a="1"/>
  <c r="M231" i="5" s="1"/>
  <c r="M232" i="5" a="1"/>
  <c r="M232" i="5" s="1"/>
  <c r="M233" i="5" a="1"/>
  <c r="M233" i="5" s="1"/>
  <c r="M234" i="5" a="1"/>
  <c r="M234" i="5" s="1"/>
  <c r="M235" i="5" a="1"/>
  <c r="M235" i="5" s="1"/>
  <c r="M236" i="5" a="1"/>
  <c r="M236" i="5" s="1"/>
  <c r="M237" i="5" a="1"/>
  <c r="M237" i="5" s="1"/>
  <c r="M238" i="5" a="1"/>
  <c r="M238" i="5" s="1"/>
  <c r="M239" i="5" a="1"/>
  <c r="M239" i="5" s="1"/>
  <c r="M240" i="5" a="1"/>
  <c r="M240" i="5" s="1"/>
  <c r="M241" i="5" a="1"/>
  <c r="M241" i="5" s="1"/>
  <c r="M242" i="5" a="1"/>
  <c r="M242" i="5" s="1"/>
  <c r="M243" i="5" a="1"/>
  <c r="M243" i="5" s="1"/>
  <c r="M244" i="5" a="1"/>
  <c r="M244" i="5" s="1"/>
  <c r="M245" i="5" a="1"/>
  <c r="M245" i="5" s="1"/>
  <c r="M246" i="5" a="1"/>
  <c r="M246" i="5" s="1"/>
  <c r="M247" i="5" a="1"/>
  <c r="M247" i="5" s="1"/>
  <c r="M248" i="5" a="1"/>
  <c r="M248" i="5" s="1"/>
  <c r="M249" i="5" a="1"/>
  <c r="M249" i="5"/>
  <c r="M250" i="5" a="1"/>
  <c r="M250" i="5" s="1"/>
  <c r="M251" i="5" a="1"/>
  <c r="M251" i="5" s="1"/>
  <c r="M252" i="5" a="1"/>
  <c r="M252" i="5" s="1"/>
  <c r="M253" i="5" a="1"/>
  <c r="M253" i="5" s="1"/>
  <c r="M254" i="5" a="1"/>
  <c r="M254" i="5" s="1"/>
  <c r="M255" i="5" a="1"/>
  <c r="M255" i="5" s="1"/>
  <c r="M256" i="5" a="1"/>
  <c r="M256" i="5" s="1"/>
  <c r="M257" i="5" a="1"/>
  <c r="M257" i="5" s="1"/>
  <c r="M258" i="5" a="1"/>
  <c r="M258" i="5" s="1"/>
  <c r="M259" i="5" a="1"/>
  <c r="M259" i="5" s="1"/>
  <c r="M260" i="5" a="1"/>
  <c r="M260" i="5" s="1"/>
  <c r="M261" i="5" a="1"/>
  <c r="M261" i="5" s="1"/>
  <c r="M262" i="5" a="1"/>
  <c r="M262" i="5" s="1"/>
  <c r="M263" i="5" a="1"/>
  <c r="M263" i="5" s="1"/>
  <c r="M264" i="5" a="1"/>
  <c r="M264" i="5" s="1"/>
  <c r="M265" i="5" a="1"/>
  <c r="M265" i="5"/>
  <c r="M266" i="5" a="1"/>
  <c r="M266" i="5" s="1"/>
  <c r="M267" i="5" a="1"/>
  <c r="M267" i="5" s="1"/>
  <c r="M268" i="5" a="1"/>
  <c r="M268" i="5" s="1"/>
  <c r="M269" i="5" a="1"/>
  <c r="M269" i="5" s="1"/>
  <c r="M270" i="5" a="1"/>
  <c r="M270" i="5" s="1"/>
  <c r="M271" i="5" a="1"/>
  <c r="M271" i="5" s="1"/>
  <c r="M272" i="5" a="1"/>
  <c r="M272" i="5" s="1"/>
  <c r="M273" i="5" a="1"/>
  <c r="M273" i="5" s="1"/>
  <c r="M274" i="5" a="1"/>
  <c r="M274" i="5" s="1"/>
  <c r="M275" i="5" a="1"/>
  <c r="M275" i="5" s="1"/>
  <c r="M276" i="5" a="1"/>
  <c r="M276" i="5" s="1"/>
  <c r="M277" i="5" a="1"/>
  <c r="M277" i="5" s="1"/>
  <c r="M278" i="5" a="1"/>
  <c r="M278" i="5" s="1"/>
  <c r="M279" i="5" a="1"/>
  <c r="M279" i="5" s="1"/>
  <c r="M280" i="5" a="1"/>
  <c r="M280" i="5" s="1"/>
  <c r="M281" i="5" a="1"/>
  <c r="M281" i="5" s="1"/>
  <c r="M282" i="5" a="1"/>
  <c r="M282" i="5" s="1"/>
  <c r="M283" i="5" a="1"/>
  <c r="M283" i="5" s="1"/>
  <c r="M284" i="5" a="1"/>
  <c r="M284" i="5" s="1"/>
  <c r="M285" i="5" a="1"/>
  <c r="M285" i="5" s="1"/>
  <c r="M286" i="5" a="1"/>
  <c r="M286" i="5" s="1"/>
  <c r="M287" i="5" a="1"/>
  <c r="M287" i="5" s="1"/>
  <c r="M288" i="5" a="1"/>
  <c r="M288" i="5" s="1"/>
  <c r="M289" i="5" a="1"/>
  <c r="M289" i="5" s="1"/>
  <c r="M290" i="5" a="1"/>
  <c r="M290" i="5" s="1"/>
  <c r="M291" i="5" a="1"/>
  <c r="M291" i="5" s="1"/>
  <c r="M292" i="5" a="1"/>
  <c r="M292" i="5" s="1"/>
  <c r="M293" i="5" a="1"/>
  <c r="M293" i="5" s="1"/>
  <c r="M294" i="5" a="1"/>
  <c r="M294" i="5" s="1"/>
  <c r="M295" i="5" a="1"/>
  <c r="M295" i="5" s="1"/>
  <c r="M296" i="5" a="1"/>
  <c r="M296" i="5" s="1"/>
  <c r="M297" i="5" a="1"/>
  <c r="M297" i="5" s="1"/>
  <c r="M298" i="5" a="1"/>
  <c r="M298" i="5" s="1"/>
  <c r="M299" i="5" a="1"/>
  <c r="M299" i="5" s="1"/>
  <c r="M300" i="5" a="1"/>
  <c r="M300" i="5" s="1"/>
  <c r="M301" i="5" a="1"/>
  <c r="M301" i="5" s="1"/>
  <c r="M302" i="5" a="1"/>
  <c r="M302" i="5" s="1"/>
  <c r="M303" i="5" a="1"/>
  <c r="M303" i="5" s="1"/>
  <c r="M304" i="5" a="1"/>
  <c r="M304" i="5" s="1"/>
  <c r="M305" i="5" a="1"/>
  <c r="M305" i="5"/>
  <c r="M306" i="5" a="1"/>
  <c r="M306" i="5" s="1"/>
  <c r="M307" i="5" a="1"/>
  <c r="M307" i="5" s="1"/>
  <c r="M308" i="5" a="1"/>
  <c r="M308" i="5" s="1"/>
  <c r="M309" i="5" a="1"/>
  <c r="M309" i="5" s="1"/>
  <c r="M310" i="5" a="1"/>
  <c r="M310" i="5" s="1"/>
  <c r="M311" i="5" a="1"/>
  <c r="M311" i="5" s="1"/>
  <c r="M312" i="5" a="1"/>
  <c r="M312" i="5" s="1"/>
  <c r="M313" i="5" a="1"/>
  <c r="M313" i="5" s="1"/>
  <c r="M314" i="5" a="1"/>
  <c r="M314" i="5" s="1"/>
  <c r="M315" i="5" a="1"/>
  <c r="M315" i="5" s="1"/>
  <c r="M316" i="5" a="1"/>
  <c r="M316" i="5" s="1"/>
  <c r="M317" i="5" a="1"/>
  <c r="M317" i="5" s="1"/>
  <c r="M318" i="5" a="1"/>
  <c r="M318" i="5" s="1"/>
  <c r="M319" i="5" a="1"/>
  <c r="M319" i="5" s="1"/>
  <c r="M320" i="5" a="1"/>
  <c r="M320" i="5" s="1"/>
  <c r="M321" i="5" a="1"/>
  <c r="M321" i="5" s="1"/>
  <c r="M322" i="5" a="1"/>
  <c r="M322" i="5" s="1"/>
  <c r="M323" i="5" a="1"/>
  <c r="M323" i="5" s="1"/>
  <c r="M324" i="5" a="1"/>
  <c r="M324" i="5" s="1"/>
  <c r="M325" i="5" a="1"/>
  <c r="M325" i="5" s="1"/>
  <c r="M326" i="5" a="1"/>
  <c r="M326" i="5" s="1"/>
  <c r="M327" i="5" a="1"/>
  <c r="M327" i="5" s="1"/>
  <c r="M328" i="5" a="1"/>
  <c r="M328" i="5" s="1"/>
  <c r="M329" i="5" a="1"/>
  <c r="M329" i="5" s="1"/>
  <c r="M330" i="5" a="1"/>
  <c r="M330" i="5" s="1"/>
  <c r="M331" i="5" a="1"/>
  <c r="M331" i="5" s="1"/>
  <c r="M332" i="5" a="1"/>
  <c r="M332" i="5" s="1"/>
  <c r="M333" i="5" a="1"/>
  <c r="M333" i="5" s="1"/>
  <c r="M334" i="5" a="1"/>
  <c r="M334" i="5" s="1"/>
  <c r="M335" i="5" a="1"/>
  <c r="M335" i="5" s="1"/>
  <c r="M336" i="5" a="1"/>
  <c r="M336" i="5" s="1"/>
  <c r="M337" i="5" a="1"/>
  <c r="M337" i="5" s="1"/>
  <c r="M338" i="5" a="1"/>
  <c r="M338" i="5" s="1"/>
  <c r="M339" i="5" a="1"/>
  <c r="M339" i="5" s="1"/>
  <c r="M340" i="5" a="1"/>
  <c r="M340" i="5" s="1"/>
  <c r="M341" i="5" a="1"/>
  <c r="M341" i="5" s="1"/>
  <c r="M342" i="5" a="1"/>
  <c r="M342" i="5" s="1"/>
  <c r="M343" i="5" a="1"/>
  <c r="M343" i="5" s="1"/>
  <c r="M344" i="5" a="1"/>
  <c r="M344" i="5" s="1"/>
  <c r="M345" i="5" a="1"/>
  <c r="M345" i="5" s="1"/>
  <c r="M346" i="5" a="1"/>
  <c r="M346" i="5" s="1"/>
  <c r="M347" i="5" a="1"/>
  <c r="M347" i="5" s="1"/>
  <c r="M348" i="5" a="1"/>
  <c r="M348" i="5" s="1"/>
  <c r="M349" i="5" a="1"/>
  <c r="M349" i="5" s="1"/>
  <c r="M350" i="5" a="1"/>
  <c r="M350" i="5" s="1"/>
  <c r="M351" i="5" a="1"/>
  <c r="M351" i="5" s="1"/>
  <c r="M352" i="5" a="1"/>
  <c r="M352" i="5" s="1"/>
  <c r="M353" i="5" a="1"/>
  <c r="M353" i="5" s="1"/>
  <c r="M354" i="5" a="1"/>
  <c r="M354" i="5" s="1"/>
  <c r="M355" i="5" a="1"/>
  <c r="M355" i="5" s="1"/>
  <c r="M356" i="5" a="1"/>
  <c r="M356" i="5" s="1"/>
  <c r="M357" i="5" a="1"/>
  <c r="M357" i="5" s="1"/>
  <c r="M358" i="5" a="1"/>
  <c r="M358" i="5" s="1"/>
  <c r="M359" i="5" a="1"/>
  <c r="M359" i="5" s="1"/>
  <c r="M360" i="5" a="1"/>
  <c r="M360" i="5" s="1"/>
  <c r="M361" i="5" a="1"/>
  <c r="M361" i="5" s="1"/>
  <c r="M362" i="5" a="1"/>
  <c r="M362" i="5" s="1"/>
  <c r="M363" i="5" a="1"/>
  <c r="M363" i="5" s="1"/>
  <c r="M364" i="5" a="1"/>
  <c r="M364" i="5" s="1"/>
  <c r="M365" i="5" a="1"/>
  <c r="M365" i="5" s="1"/>
  <c r="M366" i="5" a="1"/>
  <c r="M366" i="5" s="1"/>
  <c r="M367" i="5" a="1"/>
  <c r="M367" i="5" s="1"/>
  <c r="M368" i="5" a="1"/>
  <c r="M368" i="5" s="1"/>
  <c r="M369" i="5" a="1"/>
  <c r="M369" i="5" s="1"/>
  <c r="M370" i="5" a="1"/>
  <c r="M370" i="5" s="1"/>
  <c r="M371" i="5" a="1"/>
  <c r="M371" i="5" s="1"/>
  <c r="M372" i="5" a="1"/>
  <c r="M372" i="5" s="1"/>
  <c r="M373" i="5" a="1"/>
  <c r="M373" i="5" s="1"/>
  <c r="M374" i="5" a="1"/>
  <c r="M374" i="5" s="1"/>
  <c r="M375" i="5" a="1"/>
  <c r="M375" i="5" s="1"/>
  <c r="M376" i="5" a="1"/>
  <c r="M376" i="5" s="1"/>
  <c r="M377" i="5" a="1"/>
  <c r="M377" i="5"/>
  <c r="M378" i="5" a="1"/>
  <c r="M378" i="5" s="1"/>
  <c r="M379" i="5" a="1"/>
  <c r="M379" i="5" s="1"/>
  <c r="M380" i="5" a="1"/>
  <c r="M380" i="5" s="1"/>
  <c r="M381" i="5" a="1"/>
  <c r="M381" i="5" s="1"/>
  <c r="M382" i="5" a="1"/>
  <c r="M382" i="5" s="1"/>
  <c r="M383" i="5" a="1"/>
  <c r="M383" i="5" s="1"/>
  <c r="M384" i="5" a="1"/>
  <c r="M384" i="5" s="1"/>
  <c r="M385" i="5" a="1"/>
  <c r="M385" i="5"/>
  <c r="M386" i="5" a="1"/>
  <c r="M386" i="5" s="1"/>
  <c r="M387" i="5" a="1"/>
  <c r="M387" i="5" s="1"/>
  <c r="M388" i="5" a="1"/>
  <c r="M388" i="5" s="1"/>
  <c r="M389" i="5" a="1"/>
  <c r="M389" i="5" s="1"/>
  <c r="M390" i="5" a="1"/>
  <c r="M390" i="5" s="1"/>
  <c r="M391" i="5" a="1"/>
  <c r="M391" i="5" s="1"/>
  <c r="M392" i="5" a="1"/>
  <c r="M392" i="5" s="1"/>
  <c r="M393" i="5" a="1"/>
  <c r="M393" i="5" s="1"/>
  <c r="M394" i="5" a="1"/>
  <c r="M394" i="5" s="1"/>
  <c r="M395" i="5" a="1"/>
  <c r="M395" i="5" s="1"/>
  <c r="M396" i="5" a="1"/>
  <c r="M396" i="5" s="1"/>
  <c r="M397" i="5" a="1"/>
  <c r="M397" i="5" s="1"/>
  <c r="M398" i="5" a="1"/>
  <c r="M398" i="5" s="1"/>
  <c r="M399" i="5" a="1"/>
  <c r="M399" i="5" s="1"/>
  <c r="M400" i="5" a="1"/>
  <c r="M400" i="5" s="1"/>
  <c r="M401" i="5" a="1"/>
  <c r="M401" i="5" s="1"/>
  <c r="M402" i="5" a="1"/>
  <c r="M402" i="5" s="1"/>
  <c r="M403" i="5" a="1"/>
  <c r="M403" i="5" s="1"/>
  <c r="M404" i="5" a="1"/>
  <c r="M404" i="5" s="1"/>
  <c r="M405" i="5" a="1"/>
  <c r="M405" i="5" s="1"/>
  <c r="M406" i="5" a="1"/>
  <c r="M406" i="5" s="1"/>
  <c r="M407" i="5" a="1"/>
  <c r="M407" i="5" s="1"/>
  <c r="M408" i="5" a="1"/>
  <c r="M408" i="5" s="1"/>
  <c r="M409" i="5" a="1"/>
  <c r="M409" i="5" s="1"/>
  <c r="M410" i="5" a="1"/>
  <c r="M410" i="5" s="1"/>
  <c r="M411" i="5" a="1"/>
  <c r="M411" i="5" s="1"/>
  <c r="M412" i="5" a="1"/>
  <c r="M412" i="5" s="1"/>
  <c r="M413" i="5" a="1"/>
  <c r="M413" i="5" s="1"/>
  <c r="M414" i="5" a="1"/>
  <c r="M414" i="5" s="1"/>
  <c r="M415" i="5" a="1"/>
  <c r="M415" i="5" s="1"/>
  <c r="M416" i="5" a="1"/>
  <c r="M416" i="5" s="1"/>
  <c r="M417" i="5" a="1"/>
  <c r="M417" i="5" s="1"/>
  <c r="M418" i="5" a="1"/>
  <c r="M418" i="5" s="1"/>
  <c r="M419" i="5" a="1"/>
  <c r="M419" i="5" s="1"/>
  <c r="M420" i="5" a="1"/>
  <c r="M420" i="5" s="1"/>
  <c r="M421" i="5" a="1"/>
  <c r="M421" i="5" s="1"/>
  <c r="M422" i="5" a="1"/>
  <c r="M422" i="5" s="1"/>
  <c r="M423" i="5" a="1"/>
  <c r="M423" i="5" s="1"/>
  <c r="M424" i="5" a="1"/>
  <c r="M424" i="5" s="1"/>
  <c r="M425" i="5" a="1"/>
  <c r="M425" i="5" s="1"/>
  <c r="M426" i="5" a="1"/>
  <c r="M426" i="5" s="1"/>
  <c r="M427" i="5" a="1"/>
  <c r="M427" i="5" s="1"/>
  <c r="M428" i="5" a="1"/>
  <c r="M428" i="5" s="1"/>
  <c r="M429" i="5" a="1"/>
  <c r="M429" i="5" s="1"/>
  <c r="M430" i="5" a="1"/>
  <c r="M430" i="5" s="1"/>
  <c r="M431" i="5" a="1"/>
  <c r="M431" i="5" s="1"/>
  <c r="M432" i="5" a="1"/>
  <c r="M432" i="5" s="1"/>
  <c r="M433" i="5" a="1"/>
  <c r="M433" i="5"/>
  <c r="M434" i="5" a="1"/>
  <c r="M434" i="5" s="1"/>
  <c r="M435" i="5" a="1"/>
  <c r="M435" i="5" s="1"/>
  <c r="M436" i="5" a="1"/>
  <c r="M436" i="5" s="1"/>
  <c r="M437" i="5" a="1"/>
  <c r="M437" i="5" s="1"/>
  <c r="M438" i="5" a="1"/>
  <c r="M438" i="5" s="1"/>
  <c r="M439" i="5" a="1"/>
  <c r="M439" i="5" s="1"/>
  <c r="M440" i="5" a="1"/>
  <c r="M440" i="5" s="1"/>
  <c r="M441" i="5" a="1"/>
  <c r="M441" i="5"/>
  <c r="M442" i="5" a="1"/>
  <c r="M442" i="5" s="1"/>
  <c r="M443" i="5" a="1"/>
  <c r="M443" i="5" s="1"/>
  <c r="M444" i="5" a="1"/>
  <c r="M444" i="5" s="1"/>
  <c r="M445" i="5" a="1"/>
  <c r="M445" i="5" s="1"/>
  <c r="M446" i="5" a="1"/>
  <c r="M446" i="5" s="1"/>
  <c r="M447" i="5" a="1"/>
  <c r="M447" i="5" s="1"/>
  <c r="M448" i="5" a="1"/>
  <c r="M448" i="5" s="1"/>
  <c r="M449" i="5" a="1"/>
  <c r="M449" i="5" s="1"/>
  <c r="M450" i="5" a="1"/>
  <c r="M450" i="5" s="1"/>
  <c r="M451" i="5" a="1"/>
  <c r="M451" i="5" s="1"/>
  <c r="M452" i="5" a="1"/>
  <c r="M452" i="5" s="1"/>
  <c r="M453" i="5" a="1"/>
  <c r="M453" i="5" s="1"/>
  <c r="M454" i="5" a="1"/>
  <c r="M454" i="5" s="1"/>
  <c r="M455" i="5" a="1"/>
  <c r="M455" i="5" s="1"/>
  <c r="M456" i="5" a="1"/>
  <c r="M456" i="5" s="1"/>
  <c r="M457" i="5" a="1"/>
  <c r="M457" i="5" s="1"/>
  <c r="M458" i="5" a="1"/>
  <c r="M458" i="5" s="1"/>
  <c r="M459" i="5" a="1"/>
  <c r="M459" i="5" s="1"/>
  <c r="M460" i="5" a="1"/>
  <c r="M460" i="5" s="1"/>
  <c r="M461" i="5" a="1"/>
  <c r="M461" i="5" s="1"/>
  <c r="M462" i="5" a="1"/>
  <c r="M462" i="5" s="1"/>
  <c r="M463" i="5" a="1"/>
  <c r="M463" i="5" s="1"/>
  <c r="M464" i="5" a="1"/>
  <c r="M464" i="5" s="1"/>
  <c r="M465" i="5" a="1"/>
  <c r="M465" i="5" s="1"/>
  <c r="M466" i="5" a="1"/>
  <c r="M466" i="5" s="1"/>
  <c r="M467" i="5" a="1"/>
  <c r="M467" i="5" s="1"/>
  <c r="M468" i="5" a="1"/>
  <c r="M468" i="5" s="1"/>
  <c r="M469" i="5" a="1"/>
  <c r="M469" i="5" s="1"/>
  <c r="M470" i="5" a="1"/>
  <c r="M470" i="5" s="1"/>
  <c r="M471" i="5" a="1"/>
  <c r="M471" i="5" s="1"/>
  <c r="M472" i="5" a="1"/>
  <c r="M472" i="5" s="1"/>
  <c r="M473" i="5" a="1"/>
  <c r="M473" i="5" s="1"/>
  <c r="M474" i="5" a="1"/>
  <c r="M474" i="5" s="1"/>
  <c r="M475" i="5" a="1"/>
  <c r="M475" i="5" s="1"/>
  <c r="M476" i="5" a="1"/>
  <c r="M476" i="5" s="1"/>
  <c r="M477" i="5" a="1"/>
  <c r="M477" i="5" s="1"/>
  <c r="M478" i="5" a="1"/>
  <c r="M478" i="5" s="1"/>
  <c r="M479" i="5" a="1"/>
  <c r="M479" i="5" s="1"/>
  <c r="M480" i="5" a="1"/>
  <c r="M480" i="5" s="1"/>
  <c r="M481" i="5" a="1"/>
  <c r="M481" i="5" s="1"/>
  <c r="M482" i="5" a="1"/>
  <c r="M482" i="5" s="1"/>
  <c r="M483" i="5" a="1"/>
  <c r="M483" i="5" s="1"/>
  <c r="M484" i="5" a="1"/>
  <c r="M484" i="5" s="1"/>
  <c r="M485" i="5" a="1"/>
  <c r="M485" i="5" s="1"/>
  <c r="M486" i="5" a="1"/>
  <c r="M486" i="5" s="1"/>
  <c r="M487" i="5" a="1"/>
  <c r="M487" i="5" s="1"/>
  <c r="M488" i="5" a="1"/>
  <c r="M488" i="5" s="1"/>
  <c r="M489" i="5" a="1"/>
  <c r="M489" i="5" s="1"/>
  <c r="M490" i="5" a="1"/>
  <c r="M490" i="5" s="1"/>
  <c r="M491" i="5" a="1"/>
  <c r="M491" i="5" s="1"/>
  <c r="M492" i="5" a="1"/>
  <c r="M492" i="5" s="1"/>
  <c r="M493" i="5" a="1"/>
  <c r="M493" i="5" s="1"/>
  <c r="M494" i="5" a="1"/>
  <c r="M494" i="5" s="1"/>
  <c r="M495" i="5" a="1"/>
  <c r="M495" i="5" s="1"/>
  <c r="M496" i="5" a="1"/>
  <c r="M496" i="5" s="1"/>
  <c r="M497" i="5" a="1"/>
  <c r="M497" i="5" s="1"/>
  <c r="M498" i="5" a="1"/>
  <c r="M498" i="5" s="1"/>
  <c r="M499" i="5" a="1"/>
  <c r="M499" i="5" s="1"/>
  <c r="M500" i="5" a="1"/>
  <c r="M500" i="5" s="1"/>
  <c r="M501" i="5" a="1"/>
  <c r="M501" i="5" s="1"/>
  <c r="M502" i="5" a="1"/>
  <c r="M502" i="5" s="1"/>
  <c r="M503" i="5" a="1"/>
  <c r="M503" i="5" s="1"/>
  <c r="M504" i="5" a="1"/>
  <c r="M504" i="5" s="1"/>
  <c r="M505" i="5" a="1"/>
  <c r="M505" i="5"/>
  <c r="M506" i="5" a="1"/>
  <c r="M506" i="5" s="1"/>
  <c r="M507" i="5" a="1"/>
  <c r="M507" i="5" s="1"/>
  <c r="M508" i="5" a="1"/>
  <c r="M508" i="5" s="1"/>
  <c r="M509" i="5" a="1"/>
  <c r="M509" i="5" s="1"/>
  <c r="M510" i="5" a="1"/>
  <c r="M510" i="5" s="1"/>
  <c r="M511" i="5" a="1"/>
  <c r="M511" i="5" s="1"/>
  <c r="M512" i="5" a="1"/>
  <c r="M512" i="5" s="1"/>
  <c r="M513" i="5" a="1"/>
  <c r="M513" i="5" s="1"/>
  <c r="M514" i="5" a="1"/>
  <c r="M514" i="5" s="1"/>
  <c r="M515" i="5" a="1"/>
  <c r="M515" i="5" s="1"/>
  <c r="M516" i="5" a="1"/>
  <c r="M516" i="5" s="1"/>
  <c r="M517" i="5" a="1"/>
  <c r="M517" i="5" s="1"/>
  <c r="M518" i="5" a="1"/>
  <c r="M518" i="5" s="1"/>
  <c r="M519" i="5" a="1"/>
  <c r="M519" i="5" s="1"/>
  <c r="M520" i="5" a="1"/>
  <c r="M520" i="5" s="1"/>
  <c r="M521" i="5" a="1"/>
  <c r="M521" i="5"/>
  <c r="M522" i="5" a="1"/>
  <c r="M522" i="5" s="1"/>
  <c r="M523" i="5" a="1"/>
  <c r="M523" i="5" s="1"/>
  <c r="M524" i="5" a="1"/>
  <c r="M524" i="5" s="1"/>
  <c r="M525" i="5" a="1"/>
  <c r="M525" i="5" s="1"/>
  <c r="M526" i="5" a="1"/>
  <c r="M526" i="5" s="1"/>
  <c r="M527" i="5" a="1"/>
  <c r="M527" i="5" s="1"/>
  <c r="M528" i="5" a="1"/>
  <c r="M528" i="5" s="1"/>
  <c r="M529" i="5" a="1"/>
  <c r="M529" i="5" s="1"/>
  <c r="M530" i="5" a="1"/>
  <c r="M530" i="5" s="1"/>
  <c r="M531" i="5" a="1"/>
  <c r="M531" i="5" s="1"/>
  <c r="M532" i="5" a="1"/>
  <c r="M532" i="5" s="1"/>
  <c r="M533" i="5" a="1"/>
  <c r="M533" i="5" s="1"/>
  <c r="M534" i="5" a="1"/>
  <c r="M534" i="5" s="1"/>
  <c r="M535" i="5" a="1"/>
  <c r="M535" i="5" s="1"/>
  <c r="M536" i="5" a="1"/>
  <c r="M536" i="5" s="1"/>
  <c r="M537" i="5" a="1"/>
  <c r="M537" i="5" s="1"/>
  <c r="M538" i="5" a="1"/>
  <c r="M538" i="5" s="1"/>
  <c r="M539" i="5" a="1"/>
  <c r="M539" i="5" s="1"/>
  <c r="M540" i="5" a="1"/>
  <c r="M540" i="5" s="1"/>
  <c r="M541" i="5" a="1"/>
  <c r="M541" i="5" s="1"/>
  <c r="M542" i="5" a="1"/>
  <c r="M542" i="5" s="1"/>
  <c r="M543" i="5" a="1"/>
  <c r="M543" i="5" s="1"/>
  <c r="M544" i="5" a="1"/>
  <c r="M544" i="5" s="1"/>
  <c r="M545" i="5" a="1"/>
  <c r="M545" i="5" s="1"/>
  <c r="M546" i="5" a="1"/>
  <c r="M546" i="5" s="1"/>
  <c r="M547" i="5" a="1"/>
  <c r="M547" i="5" s="1"/>
  <c r="M548" i="5" a="1"/>
  <c r="M548" i="5" s="1"/>
  <c r="M549" i="5" a="1"/>
  <c r="M549" i="5" s="1"/>
  <c r="M550" i="5" a="1"/>
  <c r="M550" i="5" s="1"/>
  <c r="M551" i="5" a="1"/>
  <c r="M551" i="5" s="1"/>
  <c r="M552" i="5" a="1"/>
  <c r="M552" i="5" s="1"/>
  <c r="M553" i="5" a="1"/>
  <c r="M553" i="5" s="1"/>
  <c r="M554" i="5" a="1"/>
  <c r="M554" i="5" s="1"/>
  <c r="M555" i="5" a="1"/>
  <c r="M555" i="5" s="1"/>
  <c r="M556" i="5" a="1"/>
  <c r="M556" i="5" s="1"/>
  <c r="M557" i="5" a="1"/>
  <c r="M557" i="5" s="1"/>
  <c r="M558" i="5" a="1"/>
  <c r="M558" i="5" s="1"/>
  <c r="M559" i="5" a="1"/>
  <c r="M559" i="5" s="1"/>
  <c r="M560" i="5" a="1"/>
  <c r="M560" i="5" s="1"/>
  <c r="M561" i="5" a="1"/>
  <c r="M561" i="5"/>
  <c r="M562" i="5" a="1"/>
  <c r="M562" i="5" s="1"/>
  <c r="M563" i="5" a="1"/>
  <c r="M563" i="5" s="1"/>
  <c r="M564" i="5" a="1"/>
  <c r="M564" i="5" s="1"/>
  <c r="M565" i="5" a="1"/>
  <c r="M565" i="5" s="1"/>
  <c r="M566" i="5" a="1"/>
  <c r="M566" i="5" s="1"/>
  <c r="M567" i="5" a="1"/>
  <c r="M567" i="5" s="1"/>
  <c r="M568" i="5" a="1"/>
  <c r="M568" i="5" s="1"/>
  <c r="M569" i="5" a="1"/>
  <c r="M569" i="5" s="1"/>
  <c r="M570" i="5" a="1"/>
  <c r="M570" i="5" s="1"/>
  <c r="M571" i="5" a="1"/>
  <c r="M571" i="5" s="1"/>
  <c r="M572" i="5" a="1"/>
  <c r="M572" i="5" s="1"/>
  <c r="M573" i="5" a="1"/>
  <c r="M573" i="5" s="1"/>
  <c r="M574" i="5" a="1"/>
  <c r="M574" i="5" s="1"/>
  <c r="M575" i="5" a="1"/>
  <c r="M575" i="5" s="1"/>
  <c r="M576" i="5" a="1"/>
  <c r="M576" i="5" s="1"/>
  <c r="M577" i="5" a="1"/>
  <c r="M577" i="5"/>
  <c r="M578" i="5" a="1"/>
  <c r="M578" i="5" s="1"/>
  <c r="M579" i="5" a="1"/>
  <c r="M579" i="5" s="1"/>
  <c r="M580" i="5" a="1"/>
  <c r="M580" i="5" s="1"/>
  <c r="M581" i="5" a="1"/>
  <c r="M581" i="5" s="1"/>
  <c r="M582" i="5" a="1"/>
  <c r="M582" i="5" s="1"/>
  <c r="M583" i="5" a="1"/>
  <c r="M583" i="5" s="1"/>
  <c r="M584" i="5" a="1"/>
  <c r="M584" i="5" s="1"/>
  <c r="M585" i="5" a="1"/>
  <c r="M585" i="5" s="1"/>
  <c r="M586" i="5" a="1"/>
  <c r="M586" i="5" s="1"/>
  <c r="M587" i="5" a="1"/>
  <c r="M587" i="5" s="1"/>
  <c r="M588" i="5" a="1"/>
  <c r="M588" i="5" s="1"/>
  <c r="M589" i="5" a="1"/>
  <c r="M589" i="5" s="1"/>
  <c r="M590" i="5" a="1"/>
  <c r="M590" i="5" s="1"/>
  <c r="M591" i="5" a="1"/>
  <c r="M591" i="5" s="1"/>
  <c r="M592" i="5" a="1"/>
  <c r="M592" i="5" s="1"/>
  <c r="M593" i="5" a="1"/>
  <c r="M593" i="5" s="1"/>
  <c r="M594" i="5" a="1"/>
  <c r="M594" i="5" s="1"/>
  <c r="M595" i="5" a="1"/>
  <c r="M595" i="5" s="1"/>
  <c r="M596" i="5" a="1"/>
  <c r="M596" i="5" s="1"/>
  <c r="M597" i="5" a="1"/>
  <c r="M597" i="5" s="1"/>
  <c r="M598" i="5" a="1"/>
  <c r="M598" i="5" s="1"/>
  <c r="M599" i="5" a="1"/>
  <c r="M599" i="5" s="1"/>
  <c r="M600" i="5" a="1"/>
  <c r="M600" i="5" s="1"/>
  <c r="M601" i="5" a="1"/>
  <c r="M601" i="5" s="1"/>
  <c r="M602" i="5" a="1"/>
  <c r="M602" i="5" s="1"/>
  <c r="M603" i="5" a="1"/>
  <c r="M603" i="5" s="1"/>
  <c r="M604" i="5" a="1"/>
  <c r="M604" i="5" s="1"/>
  <c r="M605" i="5" a="1"/>
  <c r="M605" i="5" s="1"/>
  <c r="M606" i="5" a="1"/>
  <c r="M606" i="5" s="1"/>
  <c r="M607" i="5" a="1"/>
  <c r="M607" i="5" s="1"/>
  <c r="M608" i="5" a="1"/>
  <c r="M608" i="5" s="1"/>
  <c r="M609" i="5" a="1"/>
  <c r="M609" i="5"/>
  <c r="M610" i="5" a="1"/>
  <c r="M610" i="5" s="1"/>
  <c r="M611" i="5" a="1"/>
  <c r="M611" i="5" s="1"/>
  <c r="M612" i="5" a="1"/>
  <c r="M612" i="5" s="1"/>
  <c r="M613" i="5" a="1"/>
  <c r="M613" i="5" s="1"/>
  <c r="M614" i="5" a="1"/>
  <c r="M614" i="5" s="1"/>
  <c r="M615" i="5" a="1"/>
  <c r="M615" i="5" s="1"/>
  <c r="M616" i="5" a="1"/>
  <c r="M616" i="5" s="1"/>
  <c r="M617" i="5" a="1"/>
  <c r="M617" i="5" s="1"/>
  <c r="M618" i="5" a="1"/>
  <c r="M618" i="5" s="1"/>
  <c r="M619" i="5" a="1"/>
  <c r="M619" i="5" s="1"/>
  <c r="M620" i="5" a="1"/>
  <c r="M620" i="5" s="1"/>
  <c r="M621" i="5" a="1"/>
  <c r="M621" i="5" s="1"/>
  <c r="M622" i="5" a="1"/>
  <c r="M622" i="5" s="1"/>
  <c r="M623" i="5" a="1"/>
  <c r="M623" i="5" s="1"/>
  <c r="M624" i="5" a="1"/>
  <c r="M624" i="5" s="1"/>
  <c r="M625" i="5" a="1"/>
  <c r="M625" i="5"/>
  <c r="M626" i="5" a="1"/>
  <c r="M626" i="5" s="1"/>
  <c r="M627" i="5" a="1"/>
  <c r="M627" i="5" s="1"/>
  <c r="M628" i="5" a="1"/>
  <c r="M628" i="5" s="1"/>
  <c r="M629" i="5" a="1"/>
  <c r="M629" i="5" s="1"/>
  <c r="M630" i="5" a="1"/>
  <c r="M630" i="5" s="1"/>
  <c r="M631" i="5" a="1"/>
  <c r="M631" i="5" s="1"/>
  <c r="M632" i="5" a="1"/>
  <c r="M632" i="5" s="1"/>
  <c r="M633" i="5" a="1"/>
  <c r="M633" i="5" s="1"/>
  <c r="M634" i="5" a="1"/>
  <c r="M634" i="5" s="1"/>
  <c r="M635" i="5" a="1"/>
  <c r="M635" i="5" s="1"/>
  <c r="M636" i="5" a="1"/>
  <c r="M636" i="5" s="1"/>
  <c r="M637" i="5" a="1"/>
  <c r="M637" i="5" s="1"/>
  <c r="M638" i="5" a="1"/>
  <c r="M638" i="5" s="1"/>
  <c r="M639" i="5" a="1"/>
  <c r="M639" i="5" s="1"/>
  <c r="M640" i="5" a="1"/>
  <c r="M640" i="5" s="1"/>
  <c r="M641" i="5" a="1"/>
  <c r="M641" i="5" s="1"/>
  <c r="M642" i="5" a="1"/>
  <c r="M642" i="5" s="1"/>
  <c r="M643" i="5" a="1"/>
  <c r="M643" i="5" s="1"/>
  <c r="M644" i="5" a="1"/>
  <c r="M644" i="5" s="1"/>
  <c r="M645" i="5" a="1"/>
  <c r="M645" i="5" s="1"/>
  <c r="M646" i="5" a="1"/>
  <c r="M646" i="5" s="1"/>
  <c r="M647" i="5" a="1"/>
  <c r="M647" i="5" s="1"/>
  <c r="M648" i="5" a="1"/>
  <c r="M648" i="5" s="1"/>
  <c r="M649" i="5" a="1"/>
  <c r="M649" i="5" s="1"/>
  <c r="M650" i="5" a="1"/>
  <c r="M650" i="5" s="1"/>
  <c r="M651" i="5" a="1"/>
  <c r="M651" i="5" s="1"/>
  <c r="M652" i="5" a="1"/>
  <c r="M652" i="5" s="1"/>
  <c r="M653" i="5" a="1"/>
  <c r="M653" i="5" s="1"/>
  <c r="M654" i="5" a="1"/>
  <c r="M654" i="5" s="1"/>
  <c r="M655" i="5" a="1"/>
  <c r="M655" i="5" s="1"/>
  <c r="M656" i="5" a="1"/>
  <c r="M656" i="5" s="1"/>
  <c r="M657" i="5" a="1"/>
  <c r="M657" i="5" s="1"/>
  <c r="M658" i="5" a="1"/>
  <c r="M658" i="5" s="1"/>
  <c r="M659" i="5" a="1"/>
  <c r="M659" i="5" s="1"/>
  <c r="M660" i="5" a="1"/>
  <c r="M660" i="5" s="1"/>
  <c r="M661" i="5" a="1"/>
  <c r="M661" i="5" s="1"/>
  <c r="M662" i="5" a="1"/>
  <c r="M662" i="5" s="1"/>
  <c r="M663" i="5" a="1"/>
  <c r="M663" i="5" s="1"/>
  <c r="M664" i="5" a="1"/>
  <c r="M664" i="5" s="1"/>
  <c r="M665" i="5" a="1"/>
  <c r="M665" i="5" s="1"/>
  <c r="M666" i="5" a="1"/>
  <c r="M666" i="5" s="1"/>
  <c r="M667" i="5" a="1"/>
  <c r="M667" i="5" s="1"/>
  <c r="M668" i="5" a="1"/>
  <c r="M668" i="5" s="1"/>
  <c r="M669" i="5" a="1"/>
  <c r="M669" i="5" s="1"/>
  <c r="M670" i="5" a="1"/>
  <c r="M670" i="5" s="1"/>
  <c r="M671" i="5" a="1"/>
  <c r="M671" i="5" s="1"/>
  <c r="M672" i="5" a="1"/>
  <c r="M672" i="5" s="1"/>
  <c r="M673" i="5" a="1"/>
  <c r="M673" i="5" s="1"/>
  <c r="M674" i="5" a="1"/>
  <c r="M674" i="5" s="1"/>
  <c r="M675" i="5" a="1"/>
  <c r="M675" i="5" s="1"/>
  <c r="M676" i="5" a="1"/>
  <c r="M676" i="5" s="1"/>
  <c r="M677" i="5" a="1"/>
  <c r="M677" i="5" s="1"/>
  <c r="M678" i="5" a="1"/>
  <c r="M678" i="5" s="1"/>
  <c r="M679" i="5" a="1"/>
  <c r="M679" i="5" s="1"/>
  <c r="M680" i="5" a="1"/>
  <c r="M680" i="5" s="1"/>
  <c r="M681" i="5" a="1"/>
  <c r="M681" i="5" s="1"/>
  <c r="M682" i="5" a="1"/>
  <c r="M682" i="5" s="1"/>
  <c r="M683" i="5" a="1"/>
  <c r="M683" i="5"/>
  <c r="M684" i="5" a="1"/>
  <c r="M684" i="5" s="1"/>
  <c r="M685" i="5" a="1"/>
  <c r="M685" i="5" s="1"/>
  <c r="M686" i="5" a="1"/>
  <c r="M686" i="5" s="1"/>
  <c r="M687" i="5" a="1"/>
  <c r="M687" i="5" s="1"/>
  <c r="M688" i="5" a="1"/>
  <c r="M688" i="5" s="1"/>
  <c r="M689" i="5" a="1"/>
  <c r="M689" i="5" s="1"/>
  <c r="M690" i="5" a="1"/>
  <c r="M690" i="5" s="1"/>
  <c r="M691" i="5" a="1"/>
  <c r="M691" i="5" s="1"/>
  <c r="M692" i="5" a="1"/>
  <c r="M692" i="5" s="1"/>
  <c r="M693" i="5" a="1"/>
  <c r="M693" i="5" s="1"/>
  <c r="M694" i="5" a="1"/>
  <c r="M694" i="5" s="1"/>
  <c r="M695" i="5" a="1"/>
  <c r="M695" i="5" s="1"/>
  <c r="M696" i="5" a="1"/>
  <c r="M696" i="5"/>
  <c r="M697" i="5" a="1"/>
  <c r="M697" i="5" s="1"/>
  <c r="M698" i="5" a="1"/>
  <c r="M698" i="5"/>
  <c r="M699" i="5" a="1"/>
  <c r="M699" i="5" s="1"/>
  <c r="M700" i="5" a="1"/>
  <c r="M700" i="5"/>
  <c r="M701" i="5" a="1"/>
  <c r="M701" i="5" s="1"/>
  <c r="M702" i="5" a="1"/>
  <c r="M702" i="5" s="1"/>
  <c r="M703" i="5" a="1"/>
  <c r="M703" i="5"/>
  <c r="M704" i="5" a="1"/>
  <c r="M704" i="5"/>
  <c r="M705" i="5" a="1"/>
  <c r="M705" i="5"/>
  <c r="M706" i="5" a="1"/>
  <c r="M706" i="5" s="1"/>
  <c r="M707" i="5" a="1"/>
  <c r="M707" i="5" s="1"/>
  <c r="M708" i="5" a="1"/>
  <c r="M708" i="5" s="1"/>
  <c r="M709" i="5" a="1"/>
  <c r="M709" i="5" s="1"/>
  <c r="M710" i="5" a="1"/>
  <c r="M710" i="5" s="1"/>
  <c r="M711" i="5" a="1"/>
  <c r="M711" i="5" s="1"/>
  <c r="M712" i="5" a="1"/>
  <c r="M712" i="5" s="1"/>
  <c r="M713" i="5" a="1"/>
  <c r="M713" i="5" s="1"/>
  <c r="M714" i="5" a="1"/>
  <c r="M714" i="5"/>
  <c r="M715" i="5" a="1"/>
  <c r="M715" i="5" s="1"/>
  <c r="M716" i="5" a="1"/>
  <c r="M716" i="5" s="1"/>
  <c r="M717" i="5" a="1"/>
  <c r="M717" i="5" s="1"/>
  <c r="M718" i="5" a="1"/>
  <c r="M718" i="5" s="1"/>
  <c r="M719" i="5" a="1"/>
  <c r="M719" i="5" s="1"/>
  <c r="M720" i="5" a="1"/>
  <c r="M720" i="5" s="1"/>
  <c r="M721" i="5" a="1"/>
  <c r="M721" i="5" s="1"/>
  <c r="M722" i="5" a="1"/>
  <c r="M722" i="5"/>
  <c r="M723" i="5" a="1"/>
  <c r="M723" i="5" s="1"/>
  <c r="M724" i="5" a="1"/>
  <c r="M724" i="5"/>
  <c r="M725" i="5" a="1"/>
  <c r="M725" i="5" s="1"/>
  <c r="M726" i="5" a="1"/>
  <c r="M726" i="5" s="1"/>
  <c r="M727" i="5" a="1"/>
  <c r="M727" i="5" s="1"/>
  <c r="M728" i="5" a="1"/>
  <c r="M728" i="5" s="1"/>
  <c r="M729" i="5" a="1"/>
  <c r="M729" i="5" s="1"/>
  <c r="M730" i="5" a="1"/>
  <c r="M730" i="5"/>
  <c r="M731" i="5" a="1"/>
  <c r="M731" i="5" s="1"/>
  <c r="M732" i="5" a="1"/>
  <c r="M732" i="5" s="1"/>
  <c r="M733" i="5" a="1"/>
  <c r="M733" i="5" s="1"/>
  <c r="M734" i="5" a="1"/>
  <c r="M734" i="5" s="1"/>
  <c r="M735" i="5" a="1"/>
  <c r="M735" i="5" s="1"/>
  <c r="M736" i="5" a="1"/>
  <c r="M736" i="5"/>
  <c r="M737" i="5" a="1"/>
  <c r="M737" i="5" s="1"/>
  <c r="M738" i="5" a="1"/>
  <c r="M738" i="5" s="1"/>
  <c r="M739" i="5" a="1"/>
  <c r="M739" i="5" s="1"/>
  <c r="M740" i="5" a="1"/>
  <c r="M740" i="5" s="1"/>
  <c r="M741" i="5" a="1"/>
  <c r="M741" i="5" s="1"/>
  <c r="M742" i="5" a="1"/>
  <c r="M742" i="5" s="1"/>
  <c r="M743" i="5" a="1"/>
  <c r="M743" i="5" s="1"/>
  <c r="M744" i="5" a="1"/>
  <c r="M744" i="5" s="1"/>
  <c r="M745" i="5" a="1"/>
  <c r="M745" i="5" s="1"/>
  <c r="M746" i="5" a="1"/>
  <c r="M746" i="5" s="1"/>
  <c r="M747" i="5" a="1"/>
  <c r="M747" i="5"/>
  <c r="M748" i="5" a="1"/>
  <c r="M748" i="5" s="1"/>
  <c r="M749" i="5" a="1"/>
  <c r="M749" i="5" s="1"/>
  <c r="M750" i="5" a="1"/>
  <c r="M750" i="5"/>
  <c r="M751" i="5" a="1"/>
  <c r="M751" i="5" s="1"/>
  <c r="M752" i="5" a="1"/>
  <c r="M752" i="5" s="1"/>
  <c r="M753" i="5" a="1"/>
  <c r="M753" i="5" s="1"/>
  <c r="M754" i="5" a="1"/>
  <c r="M754" i="5"/>
  <c r="M755" i="5" a="1"/>
  <c r="M755" i="5" s="1"/>
  <c r="M756" i="5" a="1"/>
  <c r="M756" i="5"/>
  <c r="M757" i="5" a="1"/>
  <c r="M757" i="5" s="1"/>
  <c r="M758" i="5" a="1"/>
  <c r="M758" i="5" s="1"/>
  <c r="M759" i="5" a="1"/>
  <c r="M759" i="5" s="1"/>
  <c r="M760" i="5" a="1"/>
  <c r="M760" i="5" s="1"/>
  <c r="M761" i="5" a="1"/>
  <c r="M761" i="5" s="1"/>
  <c r="M762" i="5" a="1"/>
  <c r="M762" i="5" s="1"/>
  <c r="M763" i="5" a="1"/>
  <c r="M763" i="5" s="1"/>
  <c r="M764" i="5" a="1"/>
  <c r="M764" i="5" s="1"/>
  <c r="M765" i="5" a="1"/>
  <c r="M765" i="5" s="1"/>
  <c r="M766" i="5" a="1"/>
  <c r="M766" i="5" s="1"/>
  <c r="M767" i="5" a="1"/>
  <c r="M767" i="5" s="1"/>
  <c r="M768" i="5" a="1"/>
  <c r="M768" i="5" s="1"/>
  <c r="M769" i="5" a="1"/>
  <c r="M769" i="5"/>
  <c r="M770" i="5" a="1"/>
  <c r="M770" i="5" s="1"/>
  <c r="M771" i="5" a="1"/>
  <c r="M771" i="5" s="1"/>
  <c r="M772" i="5" a="1"/>
  <c r="M772" i="5"/>
  <c r="M773" i="5" a="1"/>
  <c r="M773" i="5" s="1"/>
  <c r="M774" i="5" a="1"/>
  <c r="M774" i="5" s="1"/>
  <c r="M775" i="5" a="1"/>
  <c r="M775" i="5" s="1"/>
  <c r="M776" i="5" a="1"/>
  <c r="M776" i="5" s="1"/>
  <c r="M777" i="5" a="1"/>
  <c r="M777" i="5" s="1"/>
  <c r="M778" i="5" a="1"/>
  <c r="M778" i="5" s="1"/>
  <c r="M779" i="5" a="1"/>
  <c r="M779" i="5" s="1"/>
  <c r="M780" i="5" a="1"/>
  <c r="M780" i="5" s="1"/>
  <c r="M781" i="5" a="1"/>
  <c r="M781" i="5" s="1"/>
  <c r="M782" i="5" a="1"/>
  <c r="M782" i="5" s="1"/>
  <c r="M783" i="5" a="1"/>
  <c r="M783" i="5" s="1"/>
  <c r="M784" i="5" a="1"/>
  <c r="M784" i="5"/>
  <c r="M785" i="5" a="1"/>
  <c r="M785" i="5" s="1"/>
  <c r="M786" i="5" a="1"/>
  <c r="M786" i="5" s="1"/>
  <c r="M787" i="5" a="1"/>
  <c r="M787" i="5"/>
  <c r="M788" i="5" a="1"/>
  <c r="M788" i="5" s="1"/>
  <c r="M789" i="5" a="1"/>
  <c r="M789" i="5" s="1"/>
  <c r="M790" i="5" a="1"/>
  <c r="M790" i="5" s="1"/>
  <c r="M791" i="5" a="1"/>
  <c r="M791" i="5" s="1"/>
  <c r="M792" i="5" a="1"/>
  <c r="M792" i="5" s="1"/>
  <c r="M793" i="5" a="1"/>
  <c r="M793" i="5" s="1"/>
  <c r="M794" i="5" a="1"/>
  <c r="M794" i="5" s="1"/>
  <c r="M795" i="5" a="1"/>
  <c r="M795" i="5" s="1"/>
  <c r="M796" i="5" a="1"/>
  <c r="M796" i="5" s="1"/>
  <c r="M797" i="5" a="1"/>
  <c r="M797" i="5" s="1"/>
  <c r="M798" i="5" a="1"/>
  <c r="M798" i="5"/>
  <c r="M799" i="5" a="1"/>
  <c r="M799" i="5" s="1"/>
  <c r="M800" i="5" a="1"/>
  <c r="M800" i="5" s="1"/>
  <c r="M801" i="5" a="1"/>
  <c r="M801" i="5"/>
  <c r="M802" i="5" a="1"/>
  <c r="M802" i="5" s="1"/>
  <c r="M803" i="5" a="1"/>
  <c r="M803" i="5"/>
  <c r="M804" i="5" a="1"/>
  <c r="M804" i="5" s="1"/>
  <c r="M805" i="5" a="1"/>
  <c r="M805" i="5" s="1"/>
  <c r="M806" i="5" a="1"/>
  <c r="M806" i="5" s="1"/>
  <c r="M807" i="5" a="1"/>
  <c r="M807" i="5" s="1"/>
  <c r="M808" i="5" a="1"/>
  <c r="M808" i="5" s="1"/>
  <c r="M809" i="5" a="1"/>
  <c r="M809" i="5" s="1"/>
  <c r="M810" i="5" a="1"/>
  <c r="M810" i="5" s="1"/>
  <c r="M811" i="5" a="1"/>
  <c r="M811" i="5" s="1"/>
  <c r="M812" i="5" a="1"/>
  <c r="M812" i="5" s="1"/>
  <c r="M813" i="5" a="1"/>
  <c r="M813" i="5" s="1"/>
  <c r="M814" i="5" a="1"/>
  <c r="M814" i="5" s="1"/>
  <c r="M815" i="5" a="1"/>
  <c r="M815" i="5" s="1"/>
  <c r="M816" i="5" a="1"/>
  <c r="M816" i="5" s="1"/>
  <c r="M817" i="5" a="1"/>
  <c r="M817" i="5" s="1"/>
  <c r="M818" i="5" a="1"/>
  <c r="M818" i="5" s="1"/>
  <c r="M819" i="5" a="1"/>
  <c r="M819" i="5" s="1"/>
  <c r="M820" i="5" a="1"/>
  <c r="M820" i="5"/>
  <c r="M821" i="5" a="1"/>
  <c r="M821" i="5" s="1"/>
  <c r="M822" i="5" a="1"/>
  <c r="M822" i="5" s="1"/>
  <c r="M823" i="5" a="1"/>
  <c r="M823" i="5" s="1"/>
  <c r="M824" i="5" a="1"/>
  <c r="M824" i="5" s="1"/>
  <c r="M825" i="5" a="1"/>
  <c r="M825" i="5" s="1"/>
  <c r="M826" i="5" a="1"/>
  <c r="M826" i="5" s="1"/>
  <c r="M827" i="5" a="1"/>
  <c r="M827" i="5" s="1"/>
  <c r="M828" i="5" a="1"/>
  <c r="M828" i="5" s="1"/>
  <c r="M829" i="5" a="1"/>
  <c r="M829" i="5" s="1"/>
  <c r="M830" i="5" a="1"/>
  <c r="M830" i="5" s="1"/>
  <c r="M831" i="5" a="1"/>
  <c r="M831" i="5"/>
  <c r="M832" i="5" a="1"/>
  <c r="M832" i="5" s="1"/>
  <c r="M833" i="5" a="1"/>
  <c r="M833" i="5"/>
  <c r="M834" i="5" a="1"/>
  <c r="M834" i="5" s="1"/>
  <c r="M835" i="5" a="1"/>
  <c r="M835" i="5" s="1"/>
  <c r="M836" i="5" a="1"/>
  <c r="M836" i="5" s="1"/>
  <c r="M837" i="5" a="1"/>
  <c r="M837" i="5" s="1"/>
  <c r="M838" i="5" a="1"/>
  <c r="M838" i="5" s="1"/>
  <c r="M839" i="5" a="1"/>
  <c r="M839" i="5" s="1"/>
  <c r="M840" i="5" a="1"/>
  <c r="M840" i="5" s="1"/>
  <c r="M841" i="5" a="1"/>
  <c r="M841" i="5" s="1"/>
  <c r="M842" i="5" a="1"/>
  <c r="M842" i="5" s="1"/>
  <c r="M843" i="5" a="1"/>
  <c r="M843" i="5" s="1"/>
  <c r="M844" i="5" a="1"/>
  <c r="M844" i="5" s="1"/>
  <c r="M845" i="5" a="1"/>
  <c r="M845" i="5" s="1"/>
  <c r="M846" i="5" a="1"/>
  <c r="M846" i="5"/>
  <c r="M847" i="5" a="1"/>
  <c r="M847" i="5"/>
  <c r="M848" i="5" a="1"/>
  <c r="M848" i="5" s="1"/>
  <c r="M849" i="5" a="1"/>
  <c r="M849" i="5" s="1"/>
  <c r="M850" i="5" a="1"/>
  <c r="M850" i="5"/>
  <c r="M851" i="5" a="1"/>
  <c r="M851" i="5" s="1"/>
  <c r="M852" i="5" a="1"/>
  <c r="M852" i="5" s="1"/>
  <c r="M853" i="5" a="1"/>
  <c r="M853" i="5" s="1"/>
  <c r="M854" i="5" a="1"/>
  <c r="M854" i="5" s="1"/>
  <c r="M855" i="5" a="1"/>
  <c r="M855" i="5" s="1"/>
  <c r="M856" i="5" a="1"/>
  <c r="M856" i="5" s="1"/>
  <c r="M857" i="5" a="1"/>
  <c r="M857" i="5" s="1"/>
  <c r="M858" i="5" a="1"/>
  <c r="M858" i="5" s="1"/>
  <c r="M859" i="5" a="1"/>
  <c r="M859" i="5" s="1"/>
  <c r="M860" i="5" a="1"/>
  <c r="M860" i="5" s="1"/>
  <c r="M861" i="5" a="1"/>
  <c r="M861" i="5" s="1"/>
  <c r="M862" i="5" a="1"/>
  <c r="M862" i="5" s="1"/>
  <c r="M863" i="5" a="1"/>
  <c r="M863" i="5" s="1"/>
  <c r="M864" i="5" a="1"/>
  <c r="M864" i="5" s="1"/>
  <c r="M865" i="5" a="1"/>
  <c r="M865" i="5"/>
  <c r="M866" i="5" a="1"/>
  <c r="M866" i="5" s="1"/>
  <c r="M867" i="5" a="1"/>
  <c r="M867" i="5"/>
  <c r="M868" i="5" a="1"/>
  <c r="M868" i="5" s="1"/>
  <c r="M869" i="5" a="1"/>
  <c r="M869" i="5" s="1"/>
  <c r="M870" i="5" a="1"/>
  <c r="M870" i="5" s="1"/>
  <c r="M871" i="5" a="1"/>
  <c r="M871" i="5" s="1"/>
  <c r="M872" i="5" a="1"/>
  <c r="M872" i="5" s="1"/>
  <c r="M873" i="5" a="1"/>
  <c r="M873" i="5" s="1"/>
  <c r="M874" i="5" a="1"/>
  <c r="M874" i="5" s="1"/>
  <c r="M875" i="5" a="1"/>
  <c r="M875" i="5" s="1"/>
  <c r="M876" i="5" a="1"/>
  <c r="M876" i="5"/>
  <c r="M877" i="5" a="1"/>
  <c r="M877" i="5" s="1"/>
  <c r="M878" i="5" a="1"/>
  <c r="M878" i="5" s="1"/>
  <c r="M879" i="5" a="1"/>
  <c r="M879" i="5" s="1"/>
  <c r="M880" i="5" a="1"/>
  <c r="M880" i="5"/>
  <c r="M881" i="5" a="1"/>
  <c r="M881" i="5" s="1"/>
  <c r="M882" i="5" a="1"/>
  <c r="M882" i="5" s="1"/>
  <c r="M883" i="5" a="1"/>
  <c r="M883" i="5"/>
  <c r="M884" i="5" a="1"/>
  <c r="M884" i="5" s="1"/>
  <c r="M885" i="5" a="1"/>
  <c r="M885" i="5" s="1"/>
  <c r="M886" i="5" a="1"/>
  <c r="M886" i="5" s="1"/>
  <c r="M887" i="5" a="1"/>
  <c r="M887" i="5" s="1"/>
  <c r="M888" i="5" a="1"/>
  <c r="M888" i="5" s="1"/>
  <c r="M889" i="5" a="1"/>
  <c r="M889" i="5" s="1"/>
  <c r="M890" i="5" a="1"/>
  <c r="M890" i="5" s="1"/>
  <c r="M891" i="5" a="1"/>
  <c r="M891" i="5" s="1"/>
  <c r="M892" i="5" a="1"/>
  <c r="M892" i="5" s="1"/>
  <c r="M893" i="5" a="1"/>
  <c r="M893" i="5" s="1"/>
  <c r="M894" i="5" a="1"/>
  <c r="M894" i="5" s="1"/>
  <c r="M895" i="5" a="1"/>
  <c r="M895" i="5" s="1"/>
  <c r="M896" i="5" a="1"/>
  <c r="M896" i="5" s="1"/>
  <c r="M897" i="5" a="1"/>
  <c r="M897" i="5" s="1"/>
  <c r="M898" i="5" a="1"/>
  <c r="M898" i="5"/>
  <c r="M899" i="5" a="1"/>
  <c r="M899" i="5" s="1"/>
  <c r="M900" i="5" a="1"/>
  <c r="M900" i="5"/>
  <c r="M901" i="5" a="1"/>
  <c r="M901" i="5" s="1"/>
  <c r="M902" i="5" a="1"/>
  <c r="M902" i="5" s="1"/>
  <c r="M903" i="5" a="1"/>
  <c r="M903" i="5" s="1"/>
  <c r="M904" i="5" a="1"/>
  <c r="M904" i="5" s="1"/>
  <c r="M905" i="5" a="1"/>
  <c r="M905" i="5" s="1"/>
  <c r="M906" i="5" a="1"/>
  <c r="M906" i="5" s="1"/>
  <c r="M907" i="5" a="1"/>
  <c r="M907" i="5" s="1"/>
  <c r="M908" i="5" a="1"/>
  <c r="M908" i="5" s="1"/>
  <c r="M909" i="5" a="1"/>
  <c r="M909" i="5" s="1"/>
  <c r="M910" i="5" a="1"/>
  <c r="M910" i="5"/>
  <c r="M911" i="5" a="1"/>
  <c r="M911" i="5" s="1"/>
  <c r="M912" i="5" a="1"/>
  <c r="M912" i="5"/>
  <c r="M913" i="5" a="1"/>
  <c r="M913" i="5" s="1"/>
  <c r="M914" i="5" a="1"/>
  <c r="M914" i="5" s="1"/>
  <c r="M915" i="5" a="1"/>
  <c r="M915" i="5" s="1"/>
  <c r="M916" i="5" a="1"/>
  <c r="M916" i="5" s="1"/>
  <c r="M917" i="5" a="1"/>
  <c r="M917" i="5" s="1"/>
  <c r="M918" i="5" a="1"/>
  <c r="M918" i="5" s="1"/>
  <c r="M919" i="5" a="1"/>
  <c r="M919" i="5" s="1"/>
  <c r="M920" i="5" a="1"/>
  <c r="M920" i="5" s="1"/>
  <c r="M921" i="5" a="1"/>
  <c r="M921" i="5" s="1"/>
  <c r="M922" i="5" a="1"/>
  <c r="M922" i="5" s="1"/>
  <c r="M923" i="5" a="1"/>
  <c r="M923" i="5" s="1"/>
  <c r="M924" i="5" a="1"/>
  <c r="M924" i="5" s="1"/>
  <c r="M925" i="5" a="1"/>
  <c r="M925" i="5" s="1"/>
  <c r="M926" i="5" a="1"/>
  <c r="M926" i="5" s="1"/>
  <c r="M927" i="5" a="1"/>
  <c r="M927" i="5" s="1"/>
  <c r="M928" i="5" a="1"/>
  <c r="M928" i="5" s="1"/>
  <c r="M929" i="5" a="1"/>
  <c r="M929" i="5" s="1"/>
  <c r="M930" i="5" a="1"/>
  <c r="M930" i="5" s="1"/>
  <c r="M931" i="5" a="1"/>
  <c r="M931" i="5"/>
  <c r="M932" i="5" a="1"/>
  <c r="M932" i="5" s="1"/>
  <c r="M933" i="5" a="1"/>
  <c r="M933" i="5" s="1"/>
  <c r="M934" i="5" a="1"/>
  <c r="M934" i="5" s="1"/>
  <c r="M935" i="5" a="1"/>
  <c r="M935" i="5" s="1"/>
  <c r="M936" i="5" a="1"/>
  <c r="M936" i="5" s="1"/>
  <c r="M937" i="5" a="1"/>
  <c r="M937" i="5" s="1"/>
  <c r="M938" i="5" a="1"/>
  <c r="M938" i="5" s="1"/>
  <c r="M939" i="5" a="1"/>
  <c r="M939" i="5" s="1"/>
  <c r="M940" i="5" a="1"/>
  <c r="M940" i="5" s="1"/>
  <c r="M941" i="5" a="1"/>
  <c r="M941" i="5" s="1"/>
  <c r="M942" i="5" a="1"/>
  <c r="M942" i="5" s="1"/>
  <c r="M943" i="5" a="1"/>
  <c r="M943" i="5"/>
  <c r="M944" i="5" a="1"/>
  <c r="M944" i="5" s="1"/>
  <c r="M945" i="5" a="1"/>
  <c r="M945" i="5" s="1"/>
  <c r="M946" i="5" a="1"/>
  <c r="M946" i="5"/>
  <c r="M947" i="5" a="1"/>
  <c r="M947" i="5" s="1"/>
  <c r="M948" i="5" a="1"/>
  <c r="M948" i="5" s="1"/>
  <c r="M949" i="5" a="1"/>
  <c r="M949" i="5" s="1"/>
  <c r="M950" i="5" a="1"/>
  <c r="M950" i="5" s="1"/>
  <c r="M951" i="5" a="1"/>
  <c r="M951" i="5" s="1"/>
  <c r="M952" i="5" a="1"/>
  <c r="M952" i="5" s="1"/>
  <c r="M953" i="5" a="1"/>
  <c r="M953" i="5" s="1"/>
  <c r="M954" i="5" a="1"/>
  <c r="M954" i="5" s="1"/>
  <c r="M955" i="5" a="1"/>
  <c r="M955" i="5" s="1"/>
  <c r="M956" i="5" a="1"/>
  <c r="M956" i="5" s="1"/>
  <c r="M957" i="5" a="1"/>
  <c r="M957" i="5" s="1"/>
  <c r="M958" i="5" a="1"/>
  <c r="M958" i="5"/>
  <c r="M959" i="5" a="1"/>
  <c r="M959" i="5" s="1"/>
  <c r="M960" i="5" a="1"/>
  <c r="M960" i="5" s="1"/>
  <c r="M961" i="5" a="1"/>
  <c r="M961" i="5"/>
  <c r="M962" i="5" a="1"/>
  <c r="M962" i="5" s="1"/>
  <c r="M963" i="5" a="1"/>
  <c r="M963" i="5" s="1"/>
  <c r="M964" i="5" a="1"/>
  <c r="M964" i="5" s="1"/>
  <c r="M965" i="5" a="1"/>
  <c r="M965" i="5" s="1"/>
  <c r="M966" i="5" a="1"/>
  <c r="M966" i="5" s="1"/>
  <c r="M967" i="5" a="1"/>
  <c r="M967" i="5" s="1"/>
  <c r="M968" i="5" a="1"/>
  <c r="M968" i="5" s="1"/>
  <c r="M969" i="5" a="1"/>
  <c r="M969" i="5" s="1"/>
  <c r="M970" i="5" a="1"/>
  <c r="M970" i="5" s="1"/>
  <c r="M971" i="5" a="1"/>
  <c r="M971" i="5" s="1"/>
  <c r="M972" i="5" a="1"/>
  <c r="M972" i="5" s="1"/>
  <c r="M973" i="5" a="1"/>
  <c r="M973" i="5" s="1"/>
  <c r="M974" i="5" a="1"/>
  <c r="M974" i="5"/>
  <c r="M975" i="5" a="1"/>
  <c r="M975" i="5" s="1"/>
  <c r="M976" i="5" a="1"/>
  <c r="M976" i="5"/>
  <c r="M977" i="5" a="1"/>
  <c r="M977" i="5" s="1"/>
  <c r="M978" i="5" a="1"/>
  <c r="M978" i="5"/>
  <c r="M979" i="5" a="1"/>
  <c r="M979" i="5" s="1"/>
  <c r="M980" i="5" a="1"/>
  <c r="M980" i="5" s="1"/>
  <c r="M981" i="5" a="1"/>
  <c r="M981" i="5" s="1"/>
  <c r="M982" i="5" a="1"/>
  <c r="M982" i="5" s="1"/>
  <c r="M983" i="5" a="1"/>
  <c r="M983" i="5" s="1"/>
  <c r="M984" i="5" a="1"/>
  <c r="M984" i="5" s="1"/>
  <c r="M985" i="5" a="1"/>
  <c r="M985" i="5" s="1"/>
  <c r="M986" i="5" a="1"/>
  <c r="M986" i="5" s="1"/>
  <c r="M987" i="5" a="1"/>
  <c r="M987" i="5"/>
  <c r="M988" i="5" a="1"/>
  <c r="M988" i="5" s="1"/>
  <c r="M989" i="5" a="1"/>
  <c r="M989" i="5" s="1"/>
  <c r="M990" i="5" a="1"/>
  <c r="M990" i="5" s="1"/>
  <c r="M991" i="5" a="1"/>
  <c r="M991" i="5" s="1"/>
  <c r="M992" i="5" a="1"/>
  <c r="M992" i="5"/>
  <c r="M993" i="5" a="1"/>
  <c r="M993" i="5" s="1"/>
  <c r="M994" i="5" a="1"/>
  <c r="M994" i="5" s="1"/>
  <c r="M995" i="5" a="1"/>
  <c r="M995" i="5"/>
  <c r="M996" i="5" a="1"/>
  <c r="M996" i="5" s="1"/>
  <c r="M997" i="5" a="1"/>
  <c r="M997" i="5" s="1"/>
  <c r="M998" i="5" a="1"/>
  <c r="M998" i="5" s="1"/>
  <c r="M999" i="5" a="1"/>
  <c r="M999" i="5"/>
  <c r="M1000" i="5" a="1"/>
  <c r="M1000" i="5" s="1"/>
  <c r="M1001" i="5" a="1"/>
  <c r="M1001" i="5" s="1"/>
  <c r="M1002" i="5" a="1"/>
  <c r="M1002" i="5" s="1"/>
  <c r="M1003" i="5" a="1"/>
  <c r="M1003" i="5" s="1"/>
  <c r="M1004" i="5" a="1"/>
  <c r="M1004" i="5" s="1"/>
  <c r="M1005" i="5" a="1"/>
  <c r="M1005" i="5" s="1"/>
  <c r="M1006" i="5" a="1"/>
  <c r="M1006" i="5" s="1"/>
  <c r="M1007" i="5" a="1"/>
  <c r="M1007" i="5" s="1"/>
  <c r="M1008" i="5" a="1"/>
  <c r="M1008" i="5" s="1"/>
  <c r="M1009" i="5" a="1"/>
  <c r="M1009" i="5" s="1"/>
  <c r="M1010" i="5" a="1"/>
  <c r="M1010" i="5"/>
  <c r="M1011" i="5" a="1"/>
  <c r="M1011" i="5" s="1"/>
  <c r="M1012" i="5" a="1"/>
  <c r="M1012" i="5"/>
  <c r="M1013" i="5" a="1"/>
  <c r="M1013" i="5" s="1"/>
  <c r="M1014" i="5" a="1"/>
  <c r="M1014" i="5" s="1"/>
  <c r="M1015" i="5" a="1"/>
  <c r="M1015" i="5" s="1"/>
  <c r="M1016" i="5" a="1"/>
  <c r="M1016" i="5" s="1"/>
  <c r="M1017" i="5" a="1"/>
  <c r="M1017" i="5" s="1"/>
  <c r="M1018" i="5" a="1"/>
  <c r="M1018" i="5" s="1"/>
  <c r="M1019" i="5" a="1"/>
  <c r="M1019" i="5" s="1"/>
  <c r="M1020" i="5" a="1"/>
  <c r="M1020" i="5" s="1"/>
  <c r="M1021" i="5" a="1"/>
  <c r="M1021" i="5" s="1"/>
  <c r="M1022" i="5" a="1"/>
  <c r="M1022" i="5" s="1"/>
  <c r="M1023" i="5" a="1"/>
  <c r="M1023" i="5" s="1"/>
  <c r="M1024" i="5" a="1"/>
  <c r="M1024" i="5" s="1"/>
  <c r="M1025" i="5" a="1"/>
  <c r="M1025" i="5" s="1"/>
  <c r="M1026" i="5" a="1"/>
  <c r="M1026" i="5" s="1"/>
  <c r="M1027" i="5" a="1"/>
  <c r="M1027" i="5" s="1"/>
  <c r="M1028" i="5" a="1"/>
  <c r="M1028" i="5" s="1"/>
  <c r="M1029" i="5" a="1"/>
  <c r="M1029" i="5" s="1"/>
  <c r="M1030" i="5" a="1"/>
  <c r="M1030" i="5" s="1"/>
  <c r="M1031" i="5" a="1"/>
  <c r="M1031" i="5" s="1"/>
  <c r="M1032" i="5" a="1"/>
  <c r="M1032" i="5" s="1"/>
  <c r="M1033" i="5" a="1"/>
  <c r="M1033" i="5" s="1"/>
  <c r="M1034" i="5" a="1"/>
  <c r="M1034" i="5" s="1"/>
  <c r="M1035" i="5" a="1"/>
  <c r="M1035" i="5" s="1"/>
  <c r="M1036" i="5" a="1"/>
  <c r="M1036" i="5" s="1"/>
  <c r="M1037" i="5" a="1"/>
  <c r="M1037" i="5" s="1"/>
  <c r="M1038" i="5" a="1"/>
  <c r="M1038" i="5" s="1"/>
  <c r="M1039" i="5" a="1"/>
  <c r="M1039" i="5" s="1"/>
  <c r="M1040" i="5" a="1"/>
  <c r="M1040" i="5" s="1"/>
  <c r="M1041" i="5" a="1"/>
  <c r="M1041" i="5" s="1"/>
  <c r="M1042" i="5" a="1"/>
  <c r="M1042" i="5" s="1"/>
  <c r="M1043" i="5" a="1"/>
  <c r="M1043" i="5"/>
  <c r="M1044" i="5" a="1"/>
  <c r="M1044" i="5" s="1"/>
  <c r="M1045" i="5" a="1"/>
  <c r="M1045" i="5" s="1"/>
  <c r="M1046" i="5" a="1"/>
  <c r="M1046" i="5"/>
  <c r="M1047" i="5" a="1"/>
  <c r="M1047" i="5" s="1"/>
  <c r="M1048" i="5" a="1"/>
  <c r="M1048" i="5" s="1"/>
  <c r="M1049" i="5" a="1"/>
  <c r="M1049" i="5" s="1"/>
  <c r="M1050" i="5" a="1"/>
  <c r="M1050" i="5" s="1"/>
  <c r="M1051" i="5" a="1"/>
  <c r="M1051" i="5" s="1"/>
  <c r="M1052" i="5" a="1"/>
  <c r="M1052" i="5" s="1"/>
  <c r="M1053" i="5" a="1"/>
  <c r="M1053" i="5" s="1"/>
  <c r="M1054" i="5" a="1"/>
  <c r="M1054" i="5"/>
  <c r="M1055" i="5" a="1"/>
  <c r="M1055" i="5" s="1"/>
  <c r="M1056" i="5" a="1"/>
  <c r="M1056" i="5" s="1"/>
  <c r="M1057" i="5" a="1"/>
  <c r="M1057" i="5"/>
  <c r="M1058" i="5" a="1"/>
  <c r="M1058" i="5" s="1"/>
  <c r="M1059" i="5" a="1"/>
  <c r="M1059" i="5" s="1"/>
  <c r="M1060" i="5" a="1"/>
  <c r="M1060" i="5" s="1"/>
  <c r="M1061" i="5" a="1"/>
  <c r="M1061" i="5" s="1"/>
  <c r="M1062" i="5" a="1"/>
  <c r="M1062" i="5" s="1"/>
  <c r="M1063" i="5" a="1"/>
  <c r="M1063" i="5"/>
  <c r="M1064" i="5" a="1"/>
  <c r="M1064" i="5" s="1"/>
  <c r="M1065" i="5" a="1"/>
  <c r="M1065" i="5" s="1"/>
  <c r="M1066" i="5" a="1"/>
  <c r="M1066" i="5"/>
  <c r="M1067" i="5" a="1"/>
  <c r="M1067" i="5" s="1"/>
  <c r="M1068" i="5" a="1"/>
  <c r="M1068" i="5" s="1"/>
  <c r="M1069" i="5" a="1"/>
  <c r="M1069" i="5" s="1"/>
  <c r="M1070" i="5" a="1"/>
  <c r="M1070" i="5" s="1"/>
  <c r="M1071" i="5" a="1"/>
  <c r="M1071" i="5" s="1"/>
  <c r="M1072" i="5" a="1"/>
  <c r="M1072" i="5" s="1"/>
  <c r="M1073" i="5" a="1"/>
  <c r="M1073" i="5" s="1"/>
  <c r="M1074" i="5" a="1"/>
  <c r="M1074" i="5" s="1"/>
  <c r="M1075" i="5" a="1"/>
  <c r="M1075" i="5" s="1"/>
  <c r="M1076" i="5" a="1"/>
  <c r="M1076" i="5" s="1"/>
  <c r="M1077" i="5" a="1"/>
  <c r="M1077" i="5" s="1"/>
  <c r="M1078" i="5" a="1"/>
  <c r="M1078" i="5" s="1"/>
  <c r="M1079" i="5" a="1"/>
  <c r="M1079" i="5" s="1"/>
  <c r="M1080" i="5" a="1"/>
  <c r="M1080" i="5"/>
  <c r="M1081" i="5" a="1"/>
  <c r="M1081" i="5"/>
  <c r="M1082" i="5" a="1"/>
  <c r="M1082" i="5" s="1"/>
  <c r="M1083" i="5" a="1"/>
  <c r="M1083" i="5" s="1"/>
  <c r="M1084" i="5" a="1"/>
  <c r="M1084" i="5" s="1"/>
  <c r="M1085" i="5" a="1"/>
  <c r="M1085" i="5" s="1"/>
  <c r="M1086" i="5" a="1"/>
  <c r="M1086" i="5" s="1"/>
  <c r="M1087" i="5" a="1"/>
  <c r="M1087" i="5" s="1"/>
  <c r="M1088" i="5" a="1"/>
  <c r="M1088" i="5"/>
  <c r="M1089" i="5" a="1"/>
  <c r="M1089" i="5" s="1"/>
  <c r="M1090" i="5" a="1"/>
  <c r="M1090" i="5" s="1"/>
  <c r="M1091" i="5" a="1"/>
  <c r="M1091" i="5"/>
  <c r="M1092" i="5" a="1"/>
  <c r="M1092" i="5" s="1"/>
  <c r="M1093" i="5" a="1"/>
  <c r="M1093" i="5" s="1"/>
  <c r="M1094" i="5" a="1"/>
  <c r="M1094" i="5" s="1"/>
  <c r="M1095" i="5" a="1"/>
  <c r="M1095" i="5" s="1"/>
  <c r="M1096" i="5" a="1"/>
  <c r="M1096" i="5" s="1"/>
  <c r="M1097" i="5" a="1"/>
  <c r="M1097" i="5"/>
  <c r="M1098" i="5" a="1"/>
  <c r="M1098" i="5" s="1"/>
  <c r="M1099" i="5" a="1"/>
  <c r="M1099" i="5"/>
  <c r="M1100" i="5" a="1"/>
  <c r="M1100" i="5" s="1"/>
  <c r="M1101" i="5" a="1"/>
  <c r="M1101" i="5" s="1"/>
  <c r="M1102" i="5" a="1"/>
  <c r="M1102" i="5"/>
  <c r="M1103" i="5" a="1"/>
  <c r="M1103" i="5" s="1"/>
  <c r="M1104" i="5" a="1"/>
  <c r="M1104" i="5" s="1"/>
  <c r="M1105" i="5" a="1"/>
  <c r="M1105" i="5" s="1"/>
  <c r="M1106" i="5" a="1"/>
  <c r="M1106" i="5" s="1"/>
  <c r="M1107" i="5" a="1"/>
  <c r="M1107" i="5" s="1"/>
  <c r="M1108" i="5" a="1"/>
  <c r="M1108" i="5"/>
  <c r="M1109" i="5" a="1"/>
  <c r="M1109" i="5" s="1"/>
  <c r="M1110" i="5" a="1"/>
  <c r="M1110" i="5" s="1"/>
  <c r="M1111" i="5" a="1"/>
  <c r="M1111" i="5" s="1"/>
  <c r="M1112" i="5" a="1"/>
  <c r="M1112" i="5" s="1"/>
  <c r="M1113" i="5" a="1"/>
  <c r="M1113" i="5" s="1"/>
  <c r="M1114" i="5" a="1"/>
  <c r="M1114" i="5" s="1"/>
  <c r="M1115" i="5" a="1"/>
  <c r="M1115" i="5" s="1"/>
  <c r="M1116" i="5" a="1"/>
  <c r="M1116" i="5" s="1"/>
  <c r="M1117" i="5" a="1"/>
  <c r="M1117" i="5" s="1"/>
  <c r="M1118" i="5" a="1"/>
  <c r="M1118" i="5" s="1"/>
  <c r="M1119" i="5" a="1"/>
  <c r="M1119" i="5" s="1"/>
  <c r="M1120" i="5" a="1"/>
  <c r="M1120" i="5"/>
  <c r="M1121" i="5" a="1"/>
  <c r="M1121" i="5" s="1"/>
  <c r="M1122" i="5" a="1"/>
  <c r="M1122" i="5"/>
  <c r="M1123" i="5" a="1"/>
  <c r="M1123" i="5" s="1"/>
  <c r="M1124" i="5" a="1"/>
  <c r="M1124" i="5" s="1"/>
  <c r="M1125" i="5" a="1"/>
  <c r="M1125" i="5" s="1"/>
  <c r="M1126" i="5" a="1"/>
  <c r="M1126" i="5" s="1"/>
  <c r="M1127" i="5" a="1"/>
  <c r="M1127" i="5" s="1"/>
  <c r="M1128" i="5" a="1"/>
  <c r="M1128" i="5" s="1"/>
  <c r="M1129" i="5" a="1"/>
  <c r="M1129" i="5" s="1"/>
  <c r="M1130" i="5" a="1"/>
  <c r="M1130" i="5" s="1"/>
  <c r="M1131" i="5" a="1"/>
  <c r="M1131" i="5"/>
  <c r="M1132" i="5" a="1"/>
  <c r="M1132" i="5" s="1"/>
  <c r="M1133" i="5" a="1"/>
  <c r="M1133" i="5" s="1"/>
  <c r="M1134" i="5" a="1"/>
  <c r="M1134" i="5"/>
  <c r="M1135" i="5" a="1"/>
  <c r="M1135" i="5" s="1"/>
  <c r="M1136" i="5" a="1"/>
  <c r="M1136" i="5" s="1"/>
  <c r="M1137" i="5" a="1"/>
  <c r="M1137" i="5" s="1"/>
  <c r="M1138" i="5" a="1"/>
  <c r="M1138" i="5" s="1"/>
  <c r="M1139" i="5" a="1"/>
  <c r="M1139" i="5" s="1"/>
  <c r="M1140" i="5" a="1"/>
  <c r="M1140" i="5" s="1"/>
  <c r="M1141" i="5" a="1"/>
  <c r="M1141" i="5" s="1"/>
  <c r="M1142" i="5" a="1"/>
  <c r="M1142" i="5" s="1"/>
  <c r="M1143" i="5" a="1"/>
  <c r="M1143" i="5" s="1"/>
  <c r="M1144" i="5" a="1"/>
  <c r="M1144" i="5"/>
  <c r="M1145" i="5" a="1"/>
  <c r="M1145" i="5" s="1"/>
  <c r="M1146" i="5" a="1"/>
  <c r="M1146" i="5" s="1"/>
  <c r="M1147" i="5" a="1"/>
  <c r="M1147" i="5" s="1"/>
  <c r="M1148" i="5" a="1"/>
  <c r="M1148" i="5" s="1"/>
  <c r="M1149" i="5" a="1"/>
  <c r="M1149" i="5" s="1"/>
  <c r="M1150" i="5" a="1"/>
  <c r="M1150" i="5" s="1"/>
  <c r="M1151" i="5" a="1"/>
  <c r="M1151" i="5" s="1"/>
  <c r="M1152" i="5" a="1"/>
  <c r="M1152" i="5" s="1"/>
  <c r="M1153" i="5" a="1"/>
  <c r="M1153" i="5" s="1"/>
  <c r="M1154" i="5" a="1"/>
  <c r="M1154" i="5" s="1"/>
  <c r="M1155" i="5" a="1"/>
  <c r="M1155" i="5"/>
  <c r="M1156" i="5" a="1"/>
  <c r="M1156" i="5" s="1"/>
  <c r="M1157" i="5" a="1"/>
  <c r="M1157" i="5" s="1"/>
  <c r="M1158" i="5" a="1"/>
  <c r="M1158" i="5" s="1"/>
  <c r="M1159" i="5" a="1"/>
  <c r="M1159" i="5" s="1"/>
  <c r="M1160" i="5" a="1"/>
  <c r="M1160" i="5" s="1"/>
  <c r="M1161" i="5" a="1"/>
  <c r="M1161" i="5" s="1"/>
  <c r="M1162" i="5" a="1"/>
  <c r="M1162" i="5" s="1"/>
  <c r="M1163" i="5" a="1"/>
  <c r="M1163" i="5" s="1"/>
  <c r="M1164" i="5" a="1"/>
  <c r="M1164" i="5" s="1"/>
  <c r="M1165" i="5" a="1"/>
  <c r="M1165" i="5" s="1"/>
  <c r="M1166" i="5" a="1"/>
  <c r="M1166" i="5"/>
  <c r="M1167" i="5" a="1"/>
  <c r="M1167" i="5" s="1"/>
  <c r="M1168" i="5" a="1"/>
  <c r="M1168" i="5" s="1"/>
  <c r="M1169" i="5" a="1"/>
  <c r="M1169" i="5" s="1"/>
  <c r="M1170" i="5" a="1"/>
  <c r="M1170" i="5" s="1"/>
  <c r="M1171" i="5" a="1"/>
  <c r="M1171" i="5" s="1"/>
  <c r="M1172" i="5" a="1"/>
  <c r="M1172" i="5" s="1"/>
  <c r="M1173" i="5" a="1"/>
  <c r="M1173" i="5" s="1"/>
  <c r="M1174" i="5" a="1"/>
  <c r="M1174" i="5" s="1"/>
  <c r="M1175" i="5" a="1"/>
  <c r="M1175" i="5"/>
  <c r="M1176" i="5" a="1"/>
  <c r="M1176" i="5"/>
  <c r="M1177" i="5" a="1"/>
  <c r="M1177" i="5" s="1"/>
  <c r="M1178" i="5" a="1"/>
  <c r="M1178" i="5" s="1"/>
  <c r="M1179" i="5" a="1"/>
  <c r="M1179" i="5" s="1"/>
  <c r="M1180" i="5" a="1"/>
  <c r="M1180" i="5" s="1"/>
  <c r="M1181" i="5" a="1"/>
  <c r="M1181" i="5" s="1"/>
  <c r="M1182" i="5" a="1"/>
  <c r="M1182" i="5" s="1"/>
  <c r="M1183" i="5" a="1"/>
  <c r="M1183" i="5"/>
  <c r="M1184" i="5" a="1"/>
  <c r="M1184" i="5" s="1"/>
  <c r="M1185" i="5" a="1"/>
  <c r="M1185" i="5" s="1"/>
  <c r="M1186" i="5" a="1"/>
  <c r="M1186" i="5" s="1"/>
  <c r="M1187" i="5" a="1"/>
  <c r="M1187" i="5" s="1"/>
  <c r="M1188" i="5" a="1"/>
  <c r="M1188" i="5" s="1"/>
  <c r="M1189" i="5" a="1"/>
  <c r="M1189" i="5" s="1"/>
  <c r="M1190" i="5" a="1"/>
  <c r="M1190" i="5" s="1"/>
  <c r="M1191" i="5" a="1"/>
  <c r="M1191" i="5" s="1"/>
  <c r="M1192" i="5" a="1"/>
  <c r="M1192" i="5" s="1"/>
  <c r="M1193" i="5" a="1"/>
  <c r="M1193" i="5"/>
  <c r="M1194" i="5" a="1"/>
  <c r="M1194" i="5" s="1"/>
  <c r="M1195" i="5" a="1"/>
  <c r="M1195" i="5" s="1"/>
  <c r="M1196" i="5" a="1"/>
  <c r="M1196" i="5"/>
  <c r="M1197" i="5" a="1"/>
  <c r="M1197" i="5" s="1"/>
  <c r="M1198" i="5" a="1"/>
  <c r="M1198" i="5" s="1"/>
  <c r="M1199" i="5" a="1"/>
  <c r="M1199" i="5" s="1"/>
  <c r="M1200" i="5" a="1"/>
  <c r="M1200" i="5" s="1"/>
  <c r="M1201" i="5" a="1"/>
  <c r="M1201" i="5" s="1"/>
  <c r="M1202" i="5" a="1"/>
  <c r="M1202" i="5" s="1"/>
  <c r="M1203" i="5" a="1"/>
  <c r="M1203" i="5"/>
  <c r="M1204" i="5" a="1"/>
  <c r="M1204" i="5" s="1"/>
  <c r="M1205" i="5" a="1"/>
  <c r="M1205" i="5" s="1"/>
  <c r="M1206" i="5" a="1"/>
  <c r="M1206" i="5" s="1"/>
  <c r="M1207" i="5" a="1"/>
  <c r="M1207" i="5" s="1"/>
  <c r="M1208" i="5" a="1"/>
  <c r="M1208" i="5"/>
  <c r="M1209" i="5" a="1"/>
  <c r="M1209" i="5" s="1"/>
  <c r="M1210" i="5" a="1"/>
  <c r="M1210" i="5" s="1"/>
  <c r="M1211" i="5" a="1"/>
  <c r="M1211" i="5"/>
  <c r="M1212" i="5" a="1"/>
  <c r="M1212" i="5" s="1"/>
  <c r="M1213" i="5" a="1"/>
  <c r="M1213" i="5" s="1"/>
  <c r="M1214" i="5" a="1"/>
  <c r="M1214" i="5" s="1"/>
  <c r="M1215" i="5" a="1"/>
  <c r="M1215" i="5"/>
  <c r="M1216" i="5" a="1"/>
  <c r="M1216" i="5" s="1"/>
  <c r="M1217" i="5" a="1"/>
  <c r="M1217" i="5" s="1"/>
  <c r="M1218" i="5" a="1"/>
  <c r="M1218" i="5" s="1"/>
  <c r="M1219" i="5" a="1"/>
  <c r="M1219" i="5" s="1"/>
  <c r="M1220" i="5" a="1"/>
  <c r="M1220" i="5" s="1"/>
  <c r="M1221" i="5" a="1"/>
  <c r="M1221" i="5" s="1"/>
  <c r="M1222" i="5" a="1"/>
  <c r="M1222" i="5" s="1"/>
  <c r="M1223" i="5" a="1"/>
  <c r="M1223" i="5" s="1"/>
  <c r="M1224" i="5" a="1"/>
  <c r="M1224" i="5" s="1"/>
  <c r="M1225" i="5" a="1"/>
  <c r="M1225" i="5" s="1"/>
  <c r="M1226" i="5" a="1"/>
  <c r="M1226" i="5" s="1"/>
  <c r="M1227" i="5" a="1"/>
  <c r="M1227" i="5" s="1"/>
  <c r="M1228" i="5" a="1"/>
  <c r="M1228" i="5" s="1"/>
  <c r="M1229" i="5" a="1"/>
  <c r="M1229" i="5" s="1"/>
  <c r="M1230" i="5" a="1"/>
  <c r="M1230" i="5" s="1"/>
  <c r="M1231" i="5" a="1"/>
  <c r="M1231" i="5"/>
  <c r="M1232" i="5" a="1"/>
  <c r="M1232" i="5" s="1"/>
  <c r="M1233" i="5" a="1"/>
  <c r="M1233" i="5" s="1"/>
  <c r="M1234" i="5" a="1"/>
  <c r="M1234" i="5" s="1"/>
  <c r="M1235" i="5" a="1"/>
  <c r="M1235" i="5" s="1"/>
  <c r="M1236" i="5" a="1"/>
  <c r="M1236" i="5" s="1"/>
  <c r="M1237" i="5" a="1"/>
  <c r="M1237" i="5" s="1"/>
  <c r="M1238" i="5" a="1"/>
  <c r="M1238" i="5"/>
  <c r="M1239" i="5" a="1"/>
  <c r="M1239" i="5" s="1"/>
  <c r="M1240" i="5" a="1"/>
  <c r="M1240" i="5" s="1"/>
  <c r="M1241" i="5" a="1"/>
  <c r="M1241" i="5" s="1"/>
  <c r="M1242" i="5" a="1"/>
  <c r="M1242" i="5"/>
  <c r="M1243" i="5" a="1"/>
  <c r="M1243" i="5" s="1"/>
  <c r="M1244" i="5" a="1"/>
  <c r="M1244" i="5" s="1"/>
  <c r="M1245" i="5" a="1"/>
  <c r="M1245" i="5" s="1"/>
  <c r="M1246" i="5" a="1"/>
  <c r="M1246" i="5" s="1"/>
  <c r="M1247" i="5" a="1"/>
  <c r="M1247" i="5" s="1"/>
  <c r="M1248" i="5" a="1"/>
  <c r="M1248" i="5" s="1"/>
  <c r="M1249" i="5" a="1"/>
  <c r="M1249" i="5"/>
  <c r="M1250" i="5" a="1"/>
  <c r="M1250" i="5" s="1"/>
  <c r="M1251" i="5" a="1"/>
  <c r="M1251" i="5" s="1"/>
  <c r="M1252" i="5" a="1"/>
  <c r="M1252" i="5"/>
  <c r="M1253" i="5" a="1"/>
  <c r="M1253" i="5" s="1"/>
  <c r="M1254" i="5" a="1"/>
  <c r="M1254" i="5" s="1"/>
  <c r="M1255" i="5" a="1"/>
  <c r="M1255" i="5" s="1"/>
  <c r="M1256" i="5" a="1"/>
  <c r="M1256" i="5" s="1"/>
  <c r="M1257" i="5" a="1"/>
  <c r="M1257" i="5" s="1"/>
  <c r="M1258" i="5" a="1"/>
  <c r="M1258" i="5" s="1"/>
  <c r="M1259" i="5" a="1"/>
  <c r="M1259" i="5" s="1"/>
  <c r="M1260" i="5" a="1"/>
  <c r="M1260" i="5"/>
  <c r="M1261" i="5" a="1"/>
  <c r="M1261" i="5" s="1"/>
  <c r="M1262" i="5" a="1"/>
  <c r="M1262" i="5" s="1"/>
  <c r="M1263" i="5" a="1"/>
  <c r="M1263" i="5" s="1"/>
  <c r="M1264" i="5" a="1"/>
  <c r="M1264" i="5" s="1"/>
  <c r="M1265" i="5" a="1"/>
  <c r="M1265" i="5" s="1"/>
  <c r="M1266" i="5" a="1"/>
  <c r="M1266" i="5" s="1"/>
  <c r="M1267" i="5" a="1"/>
  <c r="M1267" i="5" s="1"/>
  <c r="M1268" i="5" a="1"/>
  <c r="M1268" i="5" s="1"/>
  <c r="M1269" i="5" a="1"/>
  <c r="M1269" i="5" s="1"/>
  <c r="M1270" i="5" a="1"/>
  <c r="M1270" i="5" s="1"/>
  <c r="M1271" i="5" a="1"/>
  <c r="M1271" i="5" s="1"/>
  <c r="M1272" i="5" a="1"/>
  <c r="M1272" i="5" s="1"/>
  <c r="M1273" i="5" a="1"/>
  <c r="M1273" i="5" s="1"/>
  <c r="M1274" i="5" a="1"/>
  <c r="M1274" i="5" s="1"/>
  <c r="M1275" i="5" a="1"/>
  <c r="M1275" i="5"/>
  <c r="M1276" i="5" a="1"/>
  <c r="M1276" i="5"/>
  <c r="M1277" i="5" a="1"/>
  <c r="M1277" i="5" s="1"/>
  <c r="M1278" i="5" a="1"/>
  <c r="M1278" i="5" s="1"/>
  <c r="M1279" i="5" a="1"/>
  <c r="M1279" i="5" s="1"/>
  <c r="M1280" i="5" a="1"/>
  <c r="M1280" i="5" s="1"/>
  <c r="M1281" i="5" a="1"/>
  <c r="M1281" i="5" s="1"/>
  <c r="M1282" i="5" a="1"/>
  <c r="M1282" i="5" s="1"/>
  <c r="M1283" i="5" a="1"/>
  <c r="M1283" i="5" s="1"/>
  <c r="M1284" i="5" a="1"/>
  <c r="M1284" i="5" s="1"/>
  <c r="M1285" i="5" a="1"/>
  <c r="M1285" i="5" s="1"/>
  <c r="M1286" i="5" a="1"/>
  <c r="M1286" i="5" s="1"/>
  <c r="M1287" i="5" a="1"/>
  <c r="M1287" i="5" s="1"/>
  <c r="M1288" i="5" a="1"/>
  <c r="M1288" i="5"/>
  <c r="M1289" i="5" a="1"/>
  <c r="M1289" i="5" s="1"/>
  <c r="M1290" i="5" a="1"/>
  <c r="M1290" i="5" s="1"/>
  <c r="M1291" i="5" a="1"/>
  <c r="M1291" i="5" s="1"/>
  <c r="M1292" i="5" a="1"/>
  <c r="M1292" i="5" s="1"/>
  <c r="M1293" i="5" a="1"/>
  <c r="M1293" i="5" s="1"/>
  <c r="M1294" i="5" a="1"/>
  <c r="M1294" i="5" s="1"/>
  <c r="M1295" i="5" a="1"/>
  <c r="M1295" i="5" s="1"/>
  <c r="M1296" i="5" a="1"/>
  <c r="M1296" i="5" s="1"/>
  <c r="M1297" i="5" a="1"/>
  <c r="M1297" i="5" s="1"/>
  <c r="M1298" i="5" a="1"/>
  <c r="M1298" i="5" s="1"/>
  <c r="M1299" i="5" a="1"/>
  <c r="M1299" i="5" s="1"/>
  <c r="M1300" i="5" a="1"/>
  <c r="M1300" i="5"/>
  <c r="M1301" i="5" a="1"/>
  <c r="M1301" i="5" s="1"/>
  <c r="M1302" i="5" a="1"/>
  <c r="M1302" i="5" s="1"/>
  <c r="M1303" i="5" a="1"/>
  <c r="M1303" i="5" s="1"/>
  <c r="M1304" i="5" a="1"/>
  <c r="M1304" i="5" s="1"/>
  <c r="M1305" i="5" a="1"/>
  <c r="M1305" i="5" s="1"/>
  <c r="M1306" i="5" a="1"/>
  <c r="M1306" i="5" s="1"/>
  <c r="M1307" i="5" a="1"/>
  <c r="M1307" i="5"/>
  <c r="M1308" i="5" a="1"/>
  <c r="M1308" i="5" s="1"/>
  <c r="M1309" i="5" a="1"/>
  <c r="M1309" i="5" s="1"/>
  <c r="M1310" i="5" a="1"/>
  <c r="M1310" i="5"/>
  <c r="M1311" i="5" a="1"/>
  <c r="M1311" i="5" s="1"/>
  <c r="M1312" i="5" a="1"/>
  <c r="M1312" i="5" s="1"/>
  <c r="M1313" i="5" a="1"/>
  <c r="M1313" i="5" s="1"/>
  <c r="M1314" i="5" a="1"/>
  <c r="M1314" i="5" s="1"/>
  <c r="M1315" i="5" a="1"/>
  <c r="M1315" i="5" s="1"/>
  <c r="M1316" i="5" a="1"/>
  <c r="M1316" i="5" s="1"/>
  <c r="M1317" i="5" a="1"/>
  <c r="M1317" i="5" s="1"/>
  <c r="M1318" i="5" a="1"/>
  <c r="M1318" i="5" s="1"/>
  <c r="M1319" i="5" a="1"/>
  <c r="M1319" i="5" s="1"/>
  <c r="M1320" i="5" a="1"/>
  <c r="M1320" i="5" s="1"/>
  <c r="M1321" i="5" a="1"/>
  <c r="M1321" i="5"/>
  <c r="M1322" i="5" a="1"/>
  <c r="M1322" i="5" s="1"/>
  <c r="M1323" i="5" a="1"/>
  <c r="M1323" i="5" s="1"/>
  <c r="M1324" i="5" a="1"/>
  <c r="M1324" i="5" s="1"/>
  <c r="M1325" i="5" a="1"/>
  <c r="M1325" i="5" s="1"/>
  <c r="M1326" i="5" a="1"/>
  <c r="M1326" i="5" s="1"/>
  <c r="M1327" i="5" a="1"/>
  <c r="M1327" i="5" s="1"/>
  <c r="M1328" i="5" a="1"/>
  <c r="M1328" i="5"/>
  <c r="M1329" i="5" a="1"/>
  <c r="M1329" i="5" s="1"/>
  <c r="M1330" i="5" a="1"/>
  <c r="M1330" i="5"/>
  <c r="M1331" i="5" a="1"/>
  <c r="M1331" i="5"/>
  <c r="M1332" i="5" a="1"/>
  <c r="M1332" i="5" s="1"/>
  <c r="M1333" i="5" a="1"/>
  <c r="M1333" i="5" s="1"/>
  <c r="M1334" i="5" a="1"/>
  <c r="M1334" i="5" s="1"/>
  <c r="M1335" i="5" a="1"/>
  <c r="M1335" i="5" s="1"/>
  <c r="M1336" i="5" a="1"/>
  <c r="M1336" i="5" s="1"/>
  <c r="M1337" i="5" a="1"/>
  <c r="M1337" i="5" s="1"/>
  <c r="M1338" i="5" a="1"/>
  <c r="M1338" i="5"/>
  <c r="M1339" i="5" a="1"/>
  <c r="M1339" i="5" s="1"/>
  <c r="M1340" i="5" a="1"/>
  <c r="M1340" i="5" s="1"/>
  <c r="M1341" i="5" a="1"/>
  <c r="M1341" i="5" s="1"/>
  <c r="M1342" i="5" a="1"/>
  <c r="M1342" i="5"/>
  <c r="M1343" i="5" a="1"/>
  <c r="M1343" i="5" s="1"/>
  <c r="M1344" i="5" a="1"/>
  <c r="M1344" i="5" s="1"/>
  <c r="M1345" i="5" a="1"/>
  <c r="M1345" i="5"/>
  <c r="M1346" i="5" a="1"/>
  <c r="M1346" i="5" s="1"/>
  <c r="M1347" i="5" a="1"/>
  <c r="M1347" i="5" s="1"/>
  <c r="M1348" i="5" a="1"/>
  <c r="M1348" i="5"/>
  <c r="M1349" i="5" a="1"/>
  <c r="M1349" i="5" s="1"/>
  <c r="M1350" i="5" a="1"/>
  <c r="M1350" i="5" s="1"/>
  <c r="M1351" i="5" a="1"/>
  <c r="M1351" i="5" s="1"/>
  <c r="M1352" i="5" a="1"/>
  <c r="M1352" i="5" s="1"/>
  <c r="M1353" i="5" a="1"/>
  <c r="M1353" i="5" s="1"/>
  <c r="M1354" i="5" a="1"/>
  <c r="M1354" i="5" s="1"/>
  <c r="M1355" i="5" a="1"/>
  <c r="M1355" i="5" s="1"/>
  <c r="M1356" i="5" a="1"/>
  <c r="M1356" i="5" s="1"/>
  <c r="M1357" i="5" a="1"/>
  <c r="M1357" i="5" s="1"/>
  <c r="M1358" i="5" a="1"/>
  <c r="M1358" i="5" s="1"/>
  <c r="M1359" i="5" a="1"/>
  <c r="M1359" i="5"/>
  <c r="M1360" i="5" a="1"/>
  <c r="M1360" i="5" s="1"/>
  <c r="M1361" i="5" a="1"/>
  <c r="M1361" i="5"/>
  <c r="M1362" i="5" a="1"/>
  <c r="M1362" i="5"/>
  <c r="M1363" i="5" a="1"/>
  <c r="M1363" i="5" s="1"/>
  <c r="M1364" i="5" a="1"/>
  <c r="M1364" i="5" s="1"/>
  <c r="M1365" i="5" a="1"/>
  <c r="M1365" i="5" s="1"/>
  <c r="M1366" i="5" a="1"/>
  <c r="M1366" i="5"/>
  <c r="M1367" i="5" a="1"/>
  <c r="M1367" i="5" s="1"/>
  <c r="M1368" i="5" a="1"/>
  <c r="M1368" i="5" s="1"/>
  <c r="M1369" i="5" a="1"/>
  <c r="M1369" i="5" s="1"/>
  <c r="M1370" i="5" a="1"/>
  <c r="M1370" i="5"/>
  <c r="M1371" i="5" a="1"/>
  <c r="M1371" i="5" s="1"/>
  <c r="M1372" i="5" a="1"/>
  <c r="M1372" i="5"/>
  <c r="M1373" i="5" a="1"/>
  <c r="M1373" i="5" s="1"/>
  <c r="M1374" i="5" a="1"/>
  <c r="M1374" i="5" s="1"/>
  <c r="M1375" i="5" a="1"/>
  <c r="M1375" i="5" s="1"/>
  <c r="M1376" i="5" a="1"/>
  <c r="M1376" i="5" s="1"/>
  <c r="M1377" i="5" a="1"/>
  <c r="M1377" i="5" s="1"/>
  <c r="M1378" i="5" a="1"/>
  <c r="M1378" i="5" s="1"/>
  <c r="M1379" i="5" a="1"/>
  <c r="M1379" i="5"/>
  <c r="M1380" i="5" a="1"/>
  <c r="M1380" i="5" s="1"/>
  <c r="M1381" i="5" a="1"/>
  <c r="M1381" i="5" s="1"/>
  <c r="M1382" i="5" a="1"/>
  <c r="M1382" i="5" s="1"/>
  <c r="M1383" i="5" a="1"/>
  <c r="M1383" i="5"/>
  <c r="M1384" i="5" a="1"/>
  <c r="M1384" i="5" s="1"/>
  <c r="M1385" i="5" a="1"/>
  <c r="M1385" i="5" s="1"/>
  <c r="M1386" i="5" a="1"/>
  <c r="M1386" i="5" s="1"/>
  <c r="M1387" i="5" a="1"/>
  <c r="M1387" i="5" s="1"/>
  <c r="M1388" i="5" a="1"/>
  <c r="M1388" i="5" s="1"/>
  <c r="M1389" i="5" a="1"/>
  <c r="M1389" i="5" s="1"/>
  <c r="M1390" i="5" a="1"/>
  <c r="M1390" i="5" s="1"/>
  <c r="M1391" i="5" a="1"/>
  <c r="M1391" i="5"/>
  <c r="M1392" i="5" a="1"/>
  <c r="M1392" i="5" s="1"/>
  <c r="M1393" i="5" a="1"/>
  <c r="M1393" i="5"/>
  <c r="M1394" i="5" a="1"/>
  <c r="M1394" i="5" s="1"/>
  <c r="M1395" i="5" a="1"/>
  <c r="M1395" i="5" s="1"/>
  <c r="M1396" i="5" a="1"/>
  <c r="M1396" i="5" s="1"/>
  <c r="M1397" i="5" a="1"/>
  <c r="M1397" i="5" s="1"/>
  <c r="M1398" i="5" a="1"/>
  <c r="M1398" i="5" s="1"/>
  <c r="M1399" i="5" a="1"/>
  <c r="M1399" i="5" s="1"/>
  <c r="M1400" i="5" a="1"/>
  <c r="M1400" i="5"/>
  <c r="M1401" i="5" a="1"/>
  <c r="M1401" i="5" s="1"/>
  <c r="M1402" i="5" a="1"/>
  <c r="M1402" i="5" s="1"/>
  <c r="M1403" i="5" a="1"/>
  <c r="M1403" i="5" s="1"/>
  <c r="M1404" i="5" a="1"/>
  <c r="M1404" i="5"/>
  <c r="M1405" i="5" a="1"/>
  <c r="M1405" i="5" s="1"/>
  <c r="M1406" i="5" a="1"/>
  <c r="M1406" i="5" s="1"/>
  <c r="M1407" i="5" a="1"/>
  <c r="M1407" i="5" s="1"/>
  <c r="M1408" i="5" a="1"/>
  <c r="M1408" i="5"/>
  <c r="M1409" i="5" a="1"/>
  <c r="M1409" i="5" s="1"/>
  <c r="M1410" i="5" a="1"/>
  <c r="M1410" i="5"/>
  <c r="M1411" i="5" a="1"/>
  <c r="M1411" i="5" s="1"/>
  <c r="M1412" i="5" a="1"/>
  <c r="M1412" i="5"/>
  <c r="M1413" i="5" a="1"/>
  <c r="M1413" i="5" s="1"/>
  <c r="M1414" i="5" a="1"/>
  <c r="M1414" i="5" s="1"/>
  <c r="M1415" i="5" a="1"/>
  <c r="M1415" i="5" s="1"/>
  <c r="M1416" i="5" a="1"/>
  <c r="M1416" i="5" s="1"/>
  <c r="M1417" i="5" a="1"/>
  <c r="M1417" i="5" s="1"/>
  <c r="M1418" i="5" a="1"/>
  <c r="M1418" i="5" s="1"/>
  <c r="M1419" i="5" a="1"/>
  <c r="M1419" i="5" s="1"/>
  <c r="M1420" i="5" a="1"/>
  <c r="M1420" i="5" s="1"/>
  <c r="M1421" i="5" a="1"/>
  <c r="M1421" i="5" s="1"/>
  <c r="M1422" i="5" a="1"/>
  <c r="M1422" i="5"/>
  <c r="M1423" i="5" a="1"/>
  <c r="M1423" i="5" s="1"/>
  <c r="M1424" i="5" a="1"/>
  <c r="M1424" i="5"/>
  <c r="M1425" i="5" a="1"/>
  <c r="M1425" i="5"/>
  <c r="M1426" i="5" a="1"/>
  <c r="M1426" i="5" s="1"/>
  <c r="M1427" i="5" a="1"/>
  <c r="M1427" i="5" s="1"/>
  <c r="M1428" i="5" a="1"/>
  <c r="M1428" i="5" s="1"/>
  <c r="M1429" i="5" a="1"/>
  <c r="M1429" i="5" s="1"/>
  <c r="M1430" i="5" a="1"/>
  <c r="M1430" i="5" s="1"/>
  <c r="M1431" i="5" a="1"/>
  <c r="M1431" i="5" s="1"/>
  <c r="M1432" i="5" a="1"/>
  <c r="M1432" i="5"/>
  <c r="M1433" i="5" a="1"/>
  <c r="M1433" i="5" s="1"/>
  <c r="M1434" i="5" a="1"/>
  <c r="M1434" i="5" s="1"/>
  <c r="M1435" i="5" a="1"/>
  <c r="M1435" i="5" s="1"/>
  <c r="M1436" i="5" a="1"/>
  <c r="M1436" i="5" s="1"/>
  <c r="M1437" i="5" a="1"/>
  <c r="M1437" i="5" s="1"/>
  <c r="M1438" i="5" a="1"/>
  <c r="M1438" i="5" s="1"/>
  <c r="M1439" i="5" a="1"/>
  <c r="M1439" i="5" s="1"/>
  <c r="M1440" i="5" a="1"/>
  <c r="M1440" i="5" s="1"/>
  <c r="M1441" i="5" a="1"/>
  <c r="M1441" i="5" s="1"/>
  <c r="M1442" i="5" a="1"/>
  <c r="M1442" i="5" s="1"/>
  <c r="M1443" i="5" a="1"/>
  <c r="M1443" i="5"/>
  <c r="M1444" i="5" a="1"/>
  <c r="M1444" i="5" s="1"/>
  <c r="M1445" i="5" a="1"/>
  <c r="M1445" i="5" s="1"/>
  <c r="M1446" i="5" a="1"/>
  <c r="M1446" i="5" s="1"/>
  <c r="M1447" i="5" a="1"/>
  <c r="M1447" i="5" s="1"/>
  <c r="M1448" i="5" a="1"/>
  <c r="M1448" i="5" s="1"/>
  <c r="M1449" i="5" a="1"/>
  <c r="M1449" i="5" s="1"/>
  <c r="M1450" i="5" a="1"/>
  <c r="M1450" i="5" s="1"/>
  <c r="M1451" i="5" a="1"/>
  <c r="M1451" i="5"/>
  <c r="M1452" i="5" a="1"/>
  <c r="M1452" i="5" s="1"/>
  <c r="M1453" i="5" a="1"/>
  <c r="M1453" i="5" s="1"/>
  <c r="M1454" i="5" a="1"/>
  <c r="M1454" i="5"/>
  <c r="M1455" i="5" a="1"/>
  <c r="M1455" i="5" s="1"/>
  <c r="M1456" i="5" a="1"/>
  <c r="M1456" i="5"/>
  <c r="M1457" i="5" a="1"/>
  <c r="M1457" i="5" s="1"/>
  <c r="M1458" i="5" a="1"/>
  <c r="M1458" i="5" s="1"/>
  <c r="M1459" i="5" a="1"/>
  <c r="M1459" i="5" s="1"/>
  <c r="M1460" i="5" a="1"/>
  <c r="M1460" i="5" s="1"/>
  <c r="M1461" i="5" a="1"/>
  <c r="M1461" i="5" s="1"/>
  <c r="M1462" i="5" a="1"/>
  <c r="M1462" i="5" s="1"/>
  <c r="M1463" i="5" a="1"/>
  <c r="M1463" i="5" s="1"/>
  <c r="M1464" i="5" a="1"/>
  <c r="M1464" i="5" s="1"/>
  <c r="M1465" i="5" a="1"/>
  <c r="M1465" i="5" s="1"/>
  <c r="M1466" i="5" a="1"/>
  <c r="M1466" i="5" s="1"/>
  <c r="M1467" i="5" a="1"/>
  <c r="M1467" i="5" s="1"/>
  <c r="M1468" i="5" a="1"/>
  <c r="M1468" i="5"/>
  <c r="M1469" i="5" a="1"/>
  <c r="M1469" i="5" s="1"/>
  <c r="M1470" i="5" a="1"/>
  <c r="M1470" i="5" s="1"/>
  <c r="M1471" i="5" a="1"/>
  <c r="M1471" i="5" s="1"/>
  <c r="M1472" i="5" a="1"/>
  <c r="M1472" i="5"/>
  <c r="M1473" i="5" a="1"/>
  <c r="M1473" i="5" s="1"/>
  <c r="M1474" i="5" a="1"/>
  <c r="M1474" i="5" s="1"/>
  <c r="M1475" i="5" a="1"/>
  <c r="M1475" i="5"/>
  <c r="M1476" i="5" a="1"/>
  <c r="M1476" i="5" s="1"/>
  <c r="M1477" i="5" a="1"/>
  <c r="M1477" i="5" s="1"/>
  <c r="M1478" i="5" a="1"/>
  <c r="M1478" i="5" s="1"/>
  <c r="M1479" i="5" a="1"/>
  <c r="M1479" i="5" s="1"/>
  <c r="M1480" i="5" a="1"/>
  <c r="M1480" i="5" s="1"/>
  <c r="M1481" i="5" a="1"/>
  <c r="M1481" i="5" s="1"/>
  <c r="M1482" i="5" a="1"/>
  <c r="M1482" i="5" s="1"/>
  <c r="M1483" i="5" a="1"/>
  <c r="M1483" i="5" s="1"/>
  <c r="M1484" i="5" a="1"/>
  <c r="M1484" i="5" s="1"/>
  <c r="M1485" i="5" a="1"/>
  <c r="M1485" i="5" s="1"/>
  <c r="M1486" i="5" a="1"/>
  <c r="M1486" i="5" s="1"/>
  <c r="M1487" i="5" a="1"/>
  <c r="M1487" i="5"/>
  <c r="M1488" i="5" a="1"/>
  <c r="M1488" i="5" s="1"/>
  <c r="M1489" i="5" a="1"/>
  <c r="M1489" i="5"/>
  <c r="M1490" i="5" a="1"/>
  <c r="M1490" i="5" s="1"/>
  <c r="M1491" i="5" a="1"/>
  <c r="M1491" i="5" s="1"/>
  <c r="M1492" i="5" a="1"/>
  <c r="M1492" i="5" s="1"/>
  <c r="M1493" i="5" a="1"/>
  <c r="M1493" i="5" s="1"/>
  <c r="M1494" i="5" a="1"/>
  <c r="M1494" i="5" s="1"/>
  <c r="M1495" i="5" a="1"/>
  <c r="M1495" i="5" s="1"/>
  <c r="M1496" i="5" a="1"/>
  <c r="M1496" i="5" s="1"/>
  <c r="M1497" i="5" a="1"/>
  <c r="M1497" i="5" s="1"/>
  <c r="M1498" i="5" a="1"/>
  <c r="M1498" i="5" s="1"/>
  <c r="M1499" i="5" a="1"/>
  <c r="M1499" i="5" s="1"/>
  <c r="M1500" i="5" a="1"/>
  <c r="M1500" i="5"/>
  <c r="M1501" i="5" a="1"/>
  <c r="M1501" i="5" s="1"/>
  <c r="M1502" i="5" a="1"/>
  <c r="M1502" i="5" s="1"/>
  <c r="M1503" i="5" a="1"/>
  <c r="M1503" i="5" s="1"/>
  <c r="M1504" i="5" a="1"/>
  <c r="M1504" i="5" s="1"/>
  <c r="M1505" i="5" a="1"/>
  <c r="M1505" i="5" s="1"/>
  <c r="M1506" i="5" a="1"/>
  <c r="M1506" i="5" s="1"/>
  <c r="M1507" i="5" a="1"/>
  <c r="M1507" i="5"/>
  <c r="M1508" i="5" a="1"/>
  <c r="M1508" i="5" s="1"/>
  <c r="M1509" i="5" a="1"/>
  <c r="M1509" i="5" s="1"/>
  <c r="M1510" i="5" a="1"/>
  <c r="M1510" i="5" s="1"/>
  <c r="M1511" i="5" a="1"/>
  <c r="M1511" i="5"/>
  <c r="M1512" i="5" a="1"/>
  <c r="M1512" i="5" s="1"/>
  <c r="M1513" i="5" a="1"/>
  <c r="M1513" i="5" s="1"/>
  <c r="M1514" i="5" a="1"/>
  <c r="M1514" i="5" s="1"/>
  <c r="M1515" i="5" a="1"/>
  <c r="M1515" i="5" s="1"/>
  <c r="M1516" i="5" a="1"/>
  <c r="M1516" i="5" s="1"/>
  <c r="M1517" i="5" a="1"/>
  <c r="M1517" i="5" s="1"/>
  <c r="M1518" i="5" a="1"/>
  <c r="M1518" i="5" s="1"/>
  <c r="M1519" i="5" a="1"/>
  <c r="M1519" i="5"/>
  <c r="M1520" i="5" a="1"/>
  <c r="M1520" i="5" s="1"/>
  <c r="M1521" i="5" a="1"/>
  <c r="M1521" i="5"/>
  <c r="M1522" i="5" a="1"/>
  <c r="M1522" i="5"/>
  <c r="M1523" i="5" a="1"/>
  <c r="M1523" i="5" s="1"/>
  <c r="M1524" i="5" a="1"/>
  <c r="M1524" i="5" s="1"/>
  <c r="M1525" i="5" a="1"/>
  <c r="M1525" i="5" s="1"/>
  <c r="M1526" i="5" a="1"/>
  <c r="M1526" i="5" s="1"/>
  <c r="M1527" i="5" a="1"/>
  <c r="M1527" i="5" s="1"/>
  <c r="M1528" i="5" a="1"/>
  <c r="M1528" i="5"/>
  <c r="M1529" i="5" a="1"/>
  <c r="M1529" i="5" s="1"/>
  <c r="M1530" i="5" a="1"/>
  <c r="M1530" i="5" s="1"/>
  <c r="M1531" i="5" a="1"/>
  <c r="M1531" i="5" s="1"/>
  <c r="M1532" i="5" a="1"/>
  <c r="M1532" i="5" s="1"/>
  <c r="M1533" i="5" a="1"/>
  <c r="M1533" i="5" s="1"/>
  <c r="M1534" i="5" a="1"/>
  <c r="M1534" i="5" s="1"/>
  <c r="M1535" i="5" a="1"/>
  <c r="M1535" i="5" s="1"/>
  <c r="M1536" i="5" a="1"/>
  <c r="M1536" i="5" s="1"/>
  <c r="M1537" i="5" a="1"/>
  <c r="M1537" i="5"/>
  <c r="M1538" i="5" a="1"/>
  <c r="M1538" i="5" s="1"/>
  <c r="M1539" i="5" a="1"/>
  <c r="M1539" i="5"/>
  <c r="M1540" i="5" a="1"/>
  <c r="M1540" i="5" s="1"/>
  <c r="M1541" i="5" a="1"/>
  <c r="M1541" i="5" s="1"/>
  <c r="M1542" i="5" a="1"/>
  <c r="M1542" i="5" s="1"/>
  <c r="M1543" i="5" a="1"/>
  <c r="M1543" i="5"/>
  <c r="M1544" i="5" a="1"/>
  <c r="M1544" i="5" s="1"/>
  <c r="M1545" i="5" a="1"/>
  <c r="M1545" i="5" s="1"/>
  <c r="M1546" i="5" a="1"/>
  <c r="M1546" i="5" s="1"/>
  <c r="M1547" i="5" a="1"/>
  <c r="M1547" i="5" s="1"/>
  <c r="M1548" i="5" a="1"/>
  <c r="M1548" i="5" s="1"/>
  <c r="M1549" i="5" a="1"/>
  <c r="M1549" i="5" s="1"/>
  <c r="M1550" i="5" a="1"/>
  <c r="M1550" i="5" s="1"/>
  <c r="M1551" i="5" a="1"/>
  <c r="M1551" i="5" s="1"/>
  <c r="M1552" i="5" a="1"/>
  <c r="M1552" i="5" s="1"/>
  <c r="M1553" i="5" a="1"/>
  <c r="M1553" i="5"/>
  <c r="M1554" i="5" a="1"/>
  <c r="M1554" i="5"/>
  <c r="M1555" i="5" a="1"/>
  <c r="M1555" i="5" s="1"/>
  <c r="M1556" i="5" a="1"/>
  <c r="M1556" i="5" s="1"/>
  <c r="M1557" i="5" a="1"/>
  <c r="M1557" i="5" s="1"/>
  <c r="M1558" i="5" a="1"/>
  <c r="M1558" i="5" s="1"/>
  <c r="M1559" i="5" a="1"/>
  <c r="M1559" i="5" s="1"/>
  <c r="M1560" i="5" a="1"/>
  <c r="M1560" i="5" s="1"/>
  <c r="M1561" i="5" a="1"/>
  <c r="M1561" i="5" s="1"/>
  <c r="M1562" i="5" a="1"/>
  <c r="M1562" i="5" s="1"/>
  <c r="M1563" i="5" a="1"/>
  <c r="M1563" i="5" s="1"/>
  <c r="M1564" i="5" a="1"/>
  <c r="M1564" i="5" s="1"/>
  <c r="M1565" i="5" a="1"/>
  <c r="M1565" i="5" s="1"/>
  <c r="M1566" i="5" a="1"/>
  <c r="M1566" i="5" s="1"/>
  <c r="M1567" i="5" a="1"/>
  <c r="M1567" i="5" s="1"/>
  <c r="M1568" i="5" a="1"/>
  <c r="M1568" i="5" s="1"/>
  <c r="M1569" i="5" a="1"/>
  <c r="M1569" i="5"/>
  <c r="M1570" i="5" a="1"/>
  <c r="M1570" i="5" s="1"/>
  <c r="M1571" i="5" a="1"/>
  <c r="M1571" i="5"/>
  <c r="M1572" i="5" a="1"/>
  <c r="M1572" i="5" s="1"/>
  <c r="M1573" i="5" a="1"/>
  <c r="M1573" i="5" s="1"/>
  <c r="M1574" i="5" a="1"/>
  <c r="M1574" i="5" s="1"/>
  <c r="M1575" i="5" a="1"/>
  <c r="M1575" i="5" s="1"/>
  <c r="M1576" i="5" a="1"/>
  <c r="M1576" i="5" s="1"/>
  <c r="M1577" i="5" a="1"/>
  <c r="M1577" i="5" s="1"/>
  <c r="M1578" i="5" a="1"/>
  <c r="M1578" i="5" s="1"/>
  <c r="M1579" i="5" a="1"/>
  <c r="M1579" i="5" s="1"/>
  <c r="M1580" i="5" a="1"/>
  <c r="M1580" i="5" s="1"/>
  <c r="M1581" i="5" a="1"/>
  <c r="M1581" i="5" s="1"/>
  <c r="M1582" i="5" a="1"/>
  <c r="M1582" i="5" s="1"/>
  <c r="M1583" i="5" a="1"/>
  <c r="M1583" i="5"/>
  <c r="M1584" i="5" a="1"/>
  <c r="M1584" i="5" s="1"/>
  <c r="M1585" i="5" a="1"/>
  <c r="M1585" i="5" s="1"/>
  <c r="M1586" i="5" a="1"/>
  <c r="M1586" i="5"/>
  <c r="M1587" i="5" a="1"/>
  <c r="M1587" i="5" s="1"/>
  <c r="M1588" i="5" a="1"/>
  <c r="M1588" i="5" s="1"/>
  <c r="M1589" i="5" a="1"/>
  <c r="M1589" i="5" s="1"/>
  <c r="M1590" i="5" a="1"/>
  <c r="M1590" i="5" s="1"/>
  <c r="M1591" i="5" a="1"/>
  <c r="M1591" i="5" s="1"/>
  <c r="M1592" i="5" a="1"/>
  <c r="M1592" i="5" s="1"/>
  <c r="M1593" i="5" a="1"/>
  <c r="M1593" i="5" s="1"/>
  <c r="M1594" i="5" a="1"/>
  <c r="M1594" i="5"/>
  <c r="M1595" i="5" a="1"/>
  <c r="M1595" i="5" s="1"/>
  <c r="M1596" i="5" a="1"/>
  <c r="M1596" i="5"/>
  <c r="M1597" i="5" a="1"/>
  <c r="M1597" i="5" s="1"/>
  <c r="M1598" i="5" a="1"/>
  <c r="M1598" i="5" s="1"/>
  <c r="M1599" i="5" a="1"/>
  <c r="M1599" i="5" s="1"/>
  <c r="M1600" i="5" a="1"/>
  <c r="M1600" i="5" s="1"/>
  <c r="M1601" i="5" a="1"/>
  <c r="M1601" i="5" s="1"/>
  <c r="M1602" i="5" a="1"/>
  <c r="M1602" i="5" s="1"/>
  <c r="M1603" i="5" a="1"/>
  <c r="M1603" i="5"/>
  <c r="M1604" i="5" a="1"/>
  <c r="M1604" i="5" s="1"/>
  <c r="M1605" i="5" a="1"/>
  <c r="M1605" i="5" s="1"/>
  <c r="M1606" i="5" a="1"/>
  <c r="M1606" i="5" s="1"/>
  <c r="M1607" i="5" a="1"/>
  <c r="M1607" i="5" s="1"/>
  <c r="M1608" i="5" a="1"/>
  <c r="M1608" i="5" s="1"/>
  <c r="M1609" i="5" a="1"/>
  <c r="M1609" i="5" s="1"/>
  <c r="M1610" i="5" a="1"/>
  <c r="M1610" i="5" s="1"/>
  <c r="M1611" i="5" a="1"/>
  <c r="M1611" i="5" s="1"/>
  <c r="M1612" i="5" a="1"/>
  <c r="M1612" i="5" s="1"/>
  <c r="M1613" i="5" a="1"/>
  <c r="M1613" i="5" s="1"/>
  <c r="M1614" i="5" a="1"/>
  <c r="M1614" i="5" s="1"/>
  <c r="M1615" i="5" a="1"/>
  <c r="M1615" i="5"/>
  <c r="M1616" i="5" a="1"/>
  <c r="M1616" i="5" s="1"/>
  <c r="M1617" i="5" a="1"/>
  <c r="M1617" i="5"/>
  <c r="M1618" i="5" a="1"/>
  <c r="M1618" i="5"/>
  <c r="M1619" i="5" a="1"/>
  <c r="M1619" i="5" s="1"/>
  <c r="M1620" i="5" a="1"/>
  <c r="M1620" i="5" s="1"/>
  <c r="M1621" i="5" a="1"/>
  <c r="M1621" i="5" s="1"/>
  <c r="M1622" i="5" a="1"/>
  <c r="M1622" i="5"/>
  <c r="M1623" i="5" a="1"/>
  <c r="M1623" i="5" s="1"/>
  <c r="M1624" i="5" a="1"/>
  <c r="M1624" i="5" s="1"/>
  <c r="M1625" i="5" a="1"/>
  <c r="M1625" i="5" s="1"/>
  <c r="M1626" i="5" a="1"/>
  <c r="M1626" i="5" s="1"/>
  <c r="M1627" i="5" a="1"/>
  <c r="M1627" i="5" s="1"/>
  <c r="M1628" i="5" a="1"/>
  <c r="M1628" i="5" s="1"/>
  <c r="M1629" i="5" a="1"/>
  <c r="M1629" i="5" s="1"/>
  <c r="M1630" i="5" a="1"/>
  <c r="M1630" i="5"/>
  <c r="M1631" i="5" a="1"/>
  <c r="M1631" i="5" s="1"/>
  <c r="M1632" i="5" a="1"/>
  <c r="M1632" i="5" s="1"/>
  <c r="M1633" i="5" a="1"/>
  <c r="M1633" i="5"/>
  <c r="M1634" i="5" a="1"/>
  <c r="M1634" i="5" s="1"/>
  <c r="M1635" i="5" a="1"/>
  <c r="M1635" i="5"/>
  <c r="M1636" i="5" a="1"/>
  <c r="M1636" i="5" s="1"/>
  <c r="M1637" i="5" a="1"/>
  <c r="M1637" i="5" s="1"/>
  <c r="M1638" i="5" a="1"/>
  <c r="M1638" i="5" s="1"/>
  <c r="M1639" i="5" a="1"/>
  <c r="M1639" i="5" s="1"/>
  <c r="M1640" i="5" a="1"/>
  <c r="M1640" i="5" s="1"/>
  <c r="M1641" i="5" a="1"/>
  <c r="M1641" i="5" s="1"/>
  <c r="M1642" i="5" a="1"/>
  <c r="M1642" i="5" s="1"/>
  <c r="M1643" i="5" a="1"/>
  <c r="M1643" i="5" s="1"/>
  <c r="M1644" i="5" a="1"/>
  <c r="M1644" i="5" s="1"/>
  <c r="M1645" i="5" a="1"/>
  <c r="M1645" i="5" s="1"/>
  <c r="M1646" i="5" a="1"/>
  <c r="M1646" i="5" s="1"/>
  <c r="M1647" i="5" a="1"/>
  <c r="M1647" i="5" s="1"/>
  <c r="M1648" i="5" a="1"/>
  <c r="M1648" i="5"/>
  <c r="M1649" i="5" a="1"/>
  <c r="M1649" i="5" s="1"/>
  <c r="M1650" i="5" a="1"/>
  <c r="M1650" i="5" s="1"/>
  <c r="M1651" i="5" a="1"/>
  <c r="M1651" i="5" s="1"/>
  <c r="M1652" i="5" a="1"/>
  <c r="M1652" i="5" s="1"/>
  <c r="M1653" i="5" a="1"/>
  <c r="M1653" i="5" s="1"/>
  <c r="M1654" i="5" a="1"/>
  <c r="M1654" i="5"/>
  <c r="M1655" i="5" a="1"/>
  <c r="M1655" i="5" s="1"/>
  <c r="M1656" i="5" a="1"/>
  <c r="M1656" i="5" s="1"/>
  <c r="M1657" i="5" a="1"/>
  <c r="M1657" i="5" s="1"/>
  <c r="M1658" i="5" a="1"/>
  <c r="M1658" i="5" s="1"/>
  <c r="M1659" i="5" a="1"/>
  <c r="M1659" i="5" s="1"/>
  <c r="M1660" i="5" a="1"/>
  <c r="M1660" i="5" s="1"/>
  <c r="M1661" i="5" a="1"/>
  <c r="M1661" i="5" s="1"/>
  <c r="M1662" i="5" a="1"/>
  <c r="M1662" i="5" s="1"/>
  <c r="M1663" i="5" a="1"/>
  <c r="M1663" i="5" s="1"/>
  <c r="M1664" i="5" a="1"/>
  <c r="M1664" i="5" s="1"/>
  <c r="M1665" i="5" a="1"/>
  <c r="M1665" i="5" s="1"/>
  <c r="M1666" i="5" a="1"/>
  <c r="M1666" i="5" s="1"/>
  <c r="M1667" i="5" a="1"/>
  <c r="M1667" i="5" s="1"/>
  <c r="M1668" i="5" a="1"/>
  <c r="M1668" i="5"/>
  <c r="M1669" i="5" a="1"/>
  <c r="M1669" i="5" s="1"/>
  <c r="M1670" i="5" a="1"/>
  <c r="M1670" i="5" s="1"/>
  <c r="M1671" i="5" a="1"/>
  <c r="M1671" i="5" s="1"/>
  <c r="M1672" i="5" a="1"/>
  <c r="M1672" i="5" s="1"/>
  <c r="M1673" i="5" a="1"/>
  <c r="M1673" i="5" s="1"/>
  <c r="M1674" i="5" a="1"/>
  <c r="M1674" i="5" s="1"/>
  <c r="M1675" i="5" a="1"/>
  <c r="M1675" i="5" s="1"/>
  <c r="M1676" i="5" a="1"/>
  <c r="M1676" i="5" s="1"/>
  <c r="M1677" i="5" a="1"/>
  <c r="M1677" i="5" s="1"/>
  <c r="M1678" i="5" a="1"/>
  <c r="M1678" i="5" s="1"/>
  <c r="M1679" i="5" a="1"/>
  <c r="M1679" i="5" s="1"/>
  <c r="M1680" i="5" a="1"/>
  <c r="M1680" i="5"/>
  <c r="M1681" i="5" a="1"/>
  <c r="M1681" i="5" s="1"/>
  <c r="M1682" i="5" a="1"/>
  <c r="M1682" i="5" s="1"/>
  <c r="M1683" i="5" a="1"/>
  <c r="M1683" i="5" s="1"/>
  <c r="M1684" i="5" a="1"/>
  <c r="M1684" i="5" s="1"/>
  <c r="M1685" i="5" a="1"/>
  <c r="M1685" i="5" s="1"/>
  <c r="M1686" i="5" a="1"/>
  <c r="M1686" i="5" s="1"/>
  <c r="M1687" i="5" a="1"/>
  <c r="M1687" i="5" s="1"/>
  <c r="M1688" i="5" a="1"/>
  <c r="M1688" i="5" s="1"/>
  <c r="M1689" i="5" a="1"/>
  <c r="M1689" i="5" s="1"/>
  <c r="M1690" i="5" a="1"/>
  <c r="M1690" i="5"/>
  <c r="M1691" i="5" a="1"/>
  <c r="M1691" i="5" s="1"/>
  <c r="M1692" i="5" a="1"/>
  <c r="M1692" i="5" s="1"/>
  <c r="M1693" i="5" a="1"/>
  <c r="M1693" i="5" s="1"/>
  <c r="M1694" i="5" a="1"/>
  <c r="M1694" i="5"/>
  <c r="M1695" i="5" a="1"/>
  <c r="M1695" i="5" s="1"/>
  <c r="M1696" i="5" a="1"/>
  <c r="M1696" i="5" s="1"/>
  <c r="M1697" i="5" a="1"/>
  <c r="M1697" i="5" s="1"/>
  <c r="M1698" i="5" a="1"/>
  <c r="M1698" i="5" s="1"/>
  <c r="M1699" i="5" a="1"/>
  <c r="M1699" i="5" s="1"/>
  <c r="M1700" i="5" a="1"/>
  <c r="M1700" i="5"/>
  <c r="M1701" i="5" a="1"/>
  <c r="M1701" i="5" s="1"/>
  <c r="M1702" i="5" a="1"/>
  <c r="M1702" i="5" s="1"/>
  <c r="M1703" i="5" a="1"/>
  <c r="M1703" i="5" s="1"/>
  <c r="M1704" i="5" a="1"/>
  <c r="M1704" i="5" s="1"/>
  <c r="M1705" i="5" a="1"/>
  <c r="M1705" i="5" s="1"/>
  <c r="M1706" i="5" a="1"/>
  <c r="M1706" i="5"/>
  <c r="M1707" i="5" a="1"/>
  <c r="M1707" i="5" s="1"/>
  <c r="M1708" i="5" a="1"/>
  <c r="M1708" i="5"/>
  <c r="M1709" i="5" a="1"/>
  <c r="M1709" i="5" s="1"/>
  <c r="M1710" i="5" a="1"/>
  <c r="M1710" i="5"/>
  <c r="M1711" i="5" a="1"/>
  <c r="M1711" i="5"/>
  <c r="M1712" i="5" a="1"/>
  <c r="M1712" i="5" s="1"/>
  <c r="M1713" i="5" a="1"/>
  <c r="M1713" i="5" s="1"/>
  <c r="M1714" i="5" a="1"/>
  <c r="M1714" i="5" s="1"/>
  <c r="M1715" i="5" a="1"/>
  <c r="M1715" i="5" s="1"/>
  <c r="M1716" i="5" a="1"/>
  <c r="M1716" i="5" s="1"/>
  <c r="M1717" i="5" a="1"/>
  <c r="M1717" i="5"/>
  <c r="M1718" i="5" a="1"/>
  <c r="M1718" i="5" s="1"/>
  <c r="M1719" i="5" a="1"/>
  <c r="M1719" i="5" s="1"/>
  <c r="M1720" i="5" a="1"/>
  <c r="M1720" i="5" s="1"/>
  <c r="M1721" i="5" a="1"/>
  <c r="M1721" i="5" s="1"/>
  <c r="M1722" i="5" a="1"/>
  <c r="M1722" i="5" s="1"/>
  <c r="M1723" i="5" a="1"/>
  <c r="M1723" i="5"/>
  <c r="M1724" i="5" a="1"/>
  <c r="M1724" i="5" s="1"/>
  <c r="M1725" i="5" a="1"/>
  <c r="M1725" i="5"/>
  <c r="M1726" i="5" a="1"/>
  <c r="M1726" i="5" s="1"/>
  <c r="M1727" i="5" a="1"/>
  <c r="M1727" i="5" s="1"/>
  <c r="M1728" i="5" a="1"/>
  <c r="M1728" i="5" s="1"/>
  <c r="M1729" i="5" a="1"/>
  <c r="M1729" i="5"/>
  <c r="M1730" i="5" a="1"/>
  <c r="M1730" i="5" s="1"/>
  <c r="M1731" i="5" a="1"/>
  <c r="M1731" i="5" s="1"/>
  <c r="M1732" i="5" a="1"/>
  <c r="M1732" i="5"/>
  <c r="M1733" i="5" a="1"/>
  <c r="M1733" i="5" s="1"/>
  <c r="M1734" i="5" a="1"/>
  <c r="M1734" i="5" s="1"/>
  <c r="M1735" i="5" a="1"/>
  <c r="M1735" i="5"/>
  <c r="M1736" i="5" a="1"/>
  <c r="M1736" i="5" s="1"/>
  <c r="M1737" i="5" a="1"/>
  <c r="M1737" i="5"/>
  <c r="M1738" i="5" a="1"/>
  <c r="M1738" i="5"/>
  <c r="M1739" i="5" a="1"/>
  <c r="M1739" i="5" s="1"/>
  <c r="M1740" i="5" a="1"/>
  <c r="M1740" i="5" s="1"/>
  <c r="M1741" i="5" a="1"/>
  <c r="M1741" i="5"/>
  <c r="M1742" i="5" a="1"/>
  <c r="M1742" i="5" s="1"/>
  <c r="M1743" i="5" a="1"/>
  <c r="M1743" i="5" s="1"/>
  <c r="M1744" i="5" a="1"/>
  <c r="M1744" i="5" s="1"/>
  <c r="M1745" i="5" a="1"/>
  <c r="M1745" i="5" s="1"/>
  <c r="M1746" i="5" a="1"/>
  <c r="M1746" i="5" s="1"/>
  <c r="M1747" i="5" a="1"/>
  <c r="M1747" i="5" s="1"/>
  <c r="M1748" i="5" a="1"/>
  <c r="M1748" i="5" s="1"/>
  <c r="M1749" i="5" a="1"/>
  <c r="M1749" i="5" s="1"/>
  <c r="M1750" i="5" a="1"/>
  <c r="M1750" i="5" s="1"/>
  <c r="M1751" i="5" a="1"/>
  <c r="M1751" i="5"/>
  <c r="M1752" i="5" a="1"/>
  <c r="M1752" i="5" s="1"/>
  <c r="M1753" i="5" a="1"/>
  <c r="M1753" i="5" s="1"/>
  <c r="M1754" i="5" a="1"/>
  <c r="M1754" i="5"/>
  <c r="M1755" i="5" a="1"/>
  <c r="M1755" i="5" s="1"/>
  <c r="M1756" i="5" a="1"/>
  <c r="M1756" i="5"/>
  <c r="M1757" i="5" a="1"/>
  <c r="M1757" i="5"/>
  <c r="M1758" i="5" a="1"/>
  <c r="M1758" i="5" s="1"/>
  <c r="M1759" i="5" a="1"/>
  <c r="M1759" i="5" s="1"/>
  <c r="M1760" i="5" a="1"/>
  <c r="M1760" i="5" s="1"/>
  <c r="M1761" i="5" a="1"/>
  <c r="M1761" i="5" s="1"/>
  <c r="M1762" i="5" a="1"/>
  <c r="M1762" i="5" s="1"/>
  <c r="M1763" i="5" a="1"/>
  <c r="M1763" i="5" s="1"/>
  <c r="M1764" i="5" a="1"/>
  <c r="M1764" i="5"/>
  <c r="M1765" i="5" a="1"/>
  <c r="M1765" i="5" s="1"/>
  <c r="M1766" i="5" a="1"/>
  <c r="M1766" i="5" s="1"/>
  <c r="M1767" i="5" a="1"/>
  <c r="M1767" i="5"/>
  <c r="M1768" i="5" a="1"/>
  <c r="M1768" i="5" s="1"/>
  <c r="M1769" i="5" a="1"/>
  <c r="M1769" i="5" s="1"/>
  <c r="M1770" i="5" a="1"/>
  <c r="M1770" i="5" s="1"/>
  <c r="M1771" i="5" a="1"/>
  <c r="M1771" i="5"/>
  <c r="M1772" i="5" a="1"/>
  <c r="M1772" i="5" s="1"/>
  <c r="M1773" i="5" a="1"/>
  <c r="M1773" i="5"/>
  <c r="M1774" i="5" a="1"/>
  <c r="M1774" i="5" s="1"/>
  <c r="M1775" i="5" a="1"/>
  <c r="M1775" i="5" s="1"/>
  <c r="M1776" i="5" a="1"/>
  <c r="M1776" i="5" s="1"/>
  <c r="M1777" i="5" a="1"/>
  <c r="M1777" i="5" s="1"/>
  <c r="M1778" i="5" a="1"/>
  <c r="M1778" i="5" s="1"/>
  <c r="M1779" i="5" a="1"/>
  <c r="M1779" i="5" s="1"/>
  <c r="M1780" i="5" a="1"/>
  <c r="M1780" i="5"/>
  <c r="M1781" i="5" a="1"/>
  <c r="M1781" i="5" s="1"/>
  <c r="M1782" i="5" a="1"/>
  <c r="M1782" i="5" s="1"/>
  <c r="M1783" i="5" a="1"/>
  <c r="M1783" i="5"/>
  <c r="M1784" i="5" a="1"/>
  <c r="M1784" i="5" s="1"/>
  <c r="M1785" i="5" a="1"/>
  <c r="M1785" i="5" s="1"/>
  <c r="M1786" i="5" a="1"/>
  <c r="M1786" i="5"/>
  <c r="M1787" i="5" a="1"/>
  <c r="M1787" i="5"/>
  <c r="M1788" i="5" a="1"/>
  <c r="M1788" i="5" s="1"/>
  <c r="M1789" i="5" a="1"/>
  <c r="M1789" i="5" s="1"/>
  <c r="M1790" i="5" a="1"/>
  <c r="M1790" i="5" s="1"/>
  <c r="M1791" i="5" a="1"/>
  <c r="M1791" i="5" s="1"/>
  <c r="M1792" i="5" a="1"/>
  <c r="M1792" i="5" s="1"/>
  <c r="M1793" i="5" a="1"/>
  <c r="M1793" i="5" s="1"/>
  <c r="M1794" i="5" a="1"/>
  <c r="M1794" i="5"/>
  <c r="M1795" i="5" a="1"/>
  <c r="M1795" i="5" s="1"/>
  <c r="M1796" i="5" a="1"/>
  <c r="M1796" i="5" s="1"/>
  <c r="M1797" i="5" a="1"/>
  <c r="M1797" i="5" s="1"/>
  <c r="M1798" i="5" a="1"/>
  <c r="M1798" i="5" s="1"/>
  <c r="M1799" i="5" a="1"/>
  <c r="M1799" i="5" s="1"/>
  <c r="M1800" i="5" a="1"/>
  <c r="M1800" i="5" s="1"/>
  <c r="M1801" i="5" a="1"/>
  <c r="M1801" i="5" s="1"/>
  <c r="M1802" i="5" a="1"/>
  <c r="M1802" i="5" s="1"/>
  <c r="M1803" i="5" a="1"/>
  <c r="M1803" i="5"/>
  <c r="M1804" i="5" a="1"/>
  <c r="M1804" i="5" s="1"/>
  <c r="M1805" i="5" a="1"/>
  <c r="M1805" i="5"/>
  <c r="M1806" i="5" a="1"/>
  <c r="M1806" i="5" s="1"/>
  <c r="M1807" i="5" a="1"/>
  <c r="M1807" i="5" s="1"/>
  <c r="M1808" i="5" a="1"/>
  <c r="M1808" i="5" s="1"/>
  <c r="M1809" i="5" a="1"/>
  <c r="M1809" i="5" s="1"/>
  <c r="M1810" i="5" a="1"/>
  <c r="M1810" i="5"/>
  <c r="M1811" i="5" a="1"/>
  <c r="M1811" i="5" s="1"/>
  <c r="M1812" i="5" a="1"/>
  <c r="M1812" i="5" s="1"/>
  <c r="M1813" i="5" a="1"/>
  <c r="M1813" i="5"/>
  <c r="M1814" i="5" a="1"/>
  <c r="M1814" i="5" s="1"/>
  <c r="M1815" i="5" a="1"/>
  <c r="M1815" i="5"/>
  <c r="M1816" i="5" a="1"/>
  <c r="M1816" i="5" s="1"/>
  <c r="M1817" i="5" a="1"/>
  <c r="M1817" i="5" s="1"/>
  <c r="M1818" i="5" a="1"/>
  <c r="M1818" i="5" s="1"/>
  <c r="M1819" i="5" a="1"/>
  <c r="M1819" i="5" s="1"/>
  <c r="M1820" i="5" a="1"/>
  <c r="M1820" i="5"/>
  <c r="M1821" i="5" a="1"/>
  <c r="M1821" i="5" s="1"/>
  <c r="M1822" i="5" a="1"/>
  <c r="M1822" i="5" s="1"/>
  <c r="M1823" i="5" a="1"/>
  <c r="M1823" i="5"/>
  <c r="M1824" i="5" a="1"/>
  <c r="M1824" i="5" s="1"/>
  <c r="M1825" i="5" a="1"/>
  <c r="M1825" i="5" s="1"/>
  <c r="M1826" i="5" a="1"/>
  <c r="M1826" i="5" s="1"/>
  <c r="M1827" i="5" a="1"/>
  <c r="M1827" i="5"/>
  <c r="M1828" i="5" a="1"/>
  <c r="M1828" i="5" s="1"/>
  <c r="M1829" i="5" a="1"/>
  <c r="M1829" i="5" s="1"/>
  <c r="M1830" i="5" a="1"/>
  <c r="M1830" i="5" s="1"/>
  <c r="M1831" i="5" a="1"/>
  <c r="M1831" i="5" s="1"/>
  <c r="M1832" i="5" a="1"/>
  <c r="M1832" i="5" s="1"/>
  <c r="M1833" i="5" a="1"/>
  <c r="M1833" i="5" s="1"/>
  <c r="M1834" i="5" a="1"/>
  <c r="M1834" i="5" s="1"/>
  <c r="M1835" i="5" a="1"/>
  <c r="M1835" i="5" s="1"/>
  <c r="M1836" i="5" a="1"/>
  <c r="M1836" i="5"/>
  <c r="M1837" i="5" a="1"/>
  <c r="M1837" i="5"/>
  <c r="M1838" i="5" a="1"/>
  <c r="M1838" i="5" s="1"/>
  <c r="M1839" i="5" a="1"/>
  <c r="M1839" i="5" s="1"/>
  <c r="M1840" i="5" a="1"/>
  <c r="M1840" i="5" s="1"/>
  <c r="M1841" i="5" a="1"/>
  <c r="M1841" i="5" s="1"/>
  <c r="M1842" i="5" a="1"/>
  <c r="M1842" i="5" s="1"/>
  <c r="M1843" i="5" a="1"/>
  <c r="M1843" i="5" s="1"/>
  <c r="M1844" i="5" a="1"/>
  <c r="M1844" i="5"/>
  <c r="M1845" i="5" a="1"/>
  <c r="M1845" i="5" s="1"/>
  <c r="M1846" i="5" a="1"/>
  <c r="M1846" i="5" s="1"/>
  <c r="M1847" i="5" a="1"/>
  <c r="M1847" i="5" s="1"/>
  <c r="M1848" i="5" a="1"/>
  <c r="M1848" i="5" s="1"/>
  <c r="M1849" i="5" a="1"/>
  <c r="M1849" i="5" s="1"/>
  <c r="M1850" i="5" a="1"/>
  <c r="M1850" i="5" s="1"/>
  <c r="M1851" i="5" a="1"/>
  <c r="M1851" i="5" s="1"/>
  <c r="M1852" i="5" a="1"/>
  <c r="M1852" i="5"/>
  <c r="M1853" i="5" a="1"/>
  <c r="M1853" i="5" s="1"/>
  <c r="M1854" i="5" a="1"/>
  <c r="M1854" i="5" s="1"/>
  <c r="M1855" i="5" a="1"/>
  <c r="M1855" i="5"/>
  <c r="M1856" i="5" a="1"/>
  <c r="M1856" i="5" s="1"/>
  <c r="M1857" i="5" a="1"/>
  <c r="M1857" i="5" s="1"/>
  <c r="M1858" i="5" a="1"/>
  <c r="M1858" i="5" s="1"/>
  <c r="M1859" i="5" a="1"/>
  <c r="M1859" i="5"/>
  <c r="M1860" i="5" a="1"/>
  <c r="M1860" i="5" s="1"/>
  <c r="M1861" i="5" a="1"/>
  <c r="M1861" i="5" s="1"/>
  <c r="M1862" i="5" a="1"/>
  <c r="M1862" i="5" s="1"/>
  <c r="M1863" i="5" a="1"/>
  <c r="M1863" i="5" s="1"/>
  <c r="M1864" i="5" a="1"/>
  <c r="M1864" i="5" s="1"/>
  <c r="M1865" i="5" a="1"/>
  <c r="M1865" i="5" s="1"/>
  <c r="M1866" i="5" a="1"/>
  <c r="M1866" i="5" s="1"/>
  <c r="M1867" i="5" a="1"/>
  <c r="M1867" i="5" s="1"/>
  <c r="M1868" i="5" a="1"/>
  <c r="M1868" i="5"/>
  <c r="M1869" i="5" a="1"/>
  <c r="M1869" i="5"/>
  <c r="M1870" i="5" a="1"/>
  <c r="M1870" i="5" s="1"/>
  <c r="M1871" i="5" a="1"/>
  <c r="M1871" i="5" s="1"/>
  <c r="M1872" i="5" a="1"/>
  <c r="M1872" i="5" s="1"/>
  <c r="M1873" i="5" a="1"/>
  <c r="M1873" i="5" s="1"/>
  <c r="M1874" i="5" a="1"/>
  <c r="M1874" i="5" s="1"/>
  <c r="M1875" i="5" a="1"/>
  <c r="M1875" i="5" s="1"/>
  <c r="M1876" i="5" a="1"/>
  <c r="M1876" i="5"/>
  <c r="M1877" i="5" a="1"/>
  <c r="M1877" i="5" s="1"/>
  <c r="M1878" i="5" a="1"/>
  <c r="M1878" i="5" s="1"/>
  <c r="M1879" i="5" a="1"/>
  <c r="M1879" i="5" s="1"/>
  <c r="M1880" i="5" a="1"/>
  <c r="M1880" i="5" s="1"/>
  <c r="M1881" i="5" a="1"/>
  <c r="M1881" i="5" s="1"/>
  <c r="M1882" i="5" a="1"/>
  <c r="M1882" i="5" s="1"/>
  <c r="M1883" i="5" a="1"/>
  <c r="M1883" i="5" s="1"/>
  <c r="M1884" i="5" a="1"/>
  <c r="M1884" i="5"/>
  <c r="M1885" i="5" a="1"/>
  <c r="M1885" i="5" s="1"/>
  <c r="M1886" i="5" a="1"/>
  <c r="M1886" i="5" s="1"/>
  <c r="M1887" i="5" a="1"/>
  <c r="M1887" i="5"/>
  <c r="M1888" i="5" a="1"/>
  <c r="M1888" i="5" s="1"/>
  <c r="M1889" i="5" a="1"/>
  <c r="M1889" i="5" s="1"/>
  <c r="M1890" i="5" a="1"/>
  <c r="M1890" i="5" s="1"/>
  <c r="M1891" i="5" a="1"/>
  <c r="M1891" i="5"/>
  <c r="M1892" i="5" a="1"/>
  <c r="M1892" i="5" s="1"/>
  <c r="M1893" i="5" a="1"/>
  <c r="M1893" i="5" s="1"/>
  <c r="M1894" i="5" a="1"/>
  <c r="M1894" i="5" s="1"/>
  <c r="M1895" i="5" a="1"/>
  <c r="M1895" i="5" s="1"/>
  <c r="M1896" i="5" a="1"/>
  <c r="M1896" i="5" s="1"/>
  <c r="M1897" i="5" a="1"/>
  <c r="M1897" i="5" s="1"/>
  <c r="M1898" i="5" a="1"/>
  <c r="M1898" i="5" s="1"/>
  <c r="M1899" i="5" a="1"/>
  <c r="M1899" i="5" s="1"/>
  <c r="M1900" i="5" a="1"/>
  <c r="M1900" i="5"/>
  <c r="M1901" i="5" a="1"/>
  <c r="M1901" i="5"/>
  <c r="M1902" i="5" a="1"/>
  <c r="M1902" i="5" s="1"/>
  <c r="M1903" i="5" a="1"/>
  <c r="M1903" i="5" s="1"/>
  <c r="M1904" i="5" a="1"/>
  <c r="M1904" i="5" s="1"/>
  <c r="M1905" i="5" a="1"/>
  <c r="M1905" i="5" s="1"/>
  <c r="M1906" i="5" a="1"/>
  <c r="M1906" i="5" s="1"/>
  <c r="M1907" i="5" a="1"/>
  <c r="M1907" i="5" s="1"/>
  <c r="M1908" i="5" a="1"/>
  <c r="M1908" i="5"/>
  <c r="M1909" i="5" a="1"/>
  <c r="M1909" i="5" s="1"/>
  <c r="M1910" i="5" a="1"/>
  <c r="M1910" i="5" s="1"/>
  <c r="M1911" i="5" a="1"/>
  <c r="M1911" i="5" s="1"/>
  <c r="M1912" i="5" a="1"/>
  <c r="M1912" i="5" s="1"/>
  <c r="M1913" i="5" a="1"/>
  <c r="M1913" i="5" s="1"/>
  <c r="M1914" i="5" a="1"/>
  <c r="M1914" i="5" s="1"/>
  <c r="M1915" i="5" a="1"/>
  <c r="M1915" i="5" s="1"/>
  <c r="M1916" i="5" a="1"/>
  <c r="M1916" i="5"/>
  <c r="M1917" i="5" a="1"/>
  <c r="M1917" i="5" s="1"/>
  <c r="M1918" i="5" a="1"/>
  <c r="M1918" i="5" s="1"/>
  <c r="M1919" i="5" a="1"/>
  <c r="M1919" i="5"/>
  <c r="M1920" i="5" a="1"/>
  <c r="M1920" i="5" s="1"/>
  <c r="M1921" i="5" a="1"/>
  <c r="M1921" i="5" s="1"/>
  <c r="M1922" i="5" a="1"/>
  <c r="M1922" i="5" s="1"/>
  <c r="M1923" i="5" a="1"/>
  <c r="M1923" i="5"/>
  <c r="M1924" i="5" a="1"/>
  <c r="M1924" i="5" s="1"/>
  <c r="M1925" i="5" a="1"/>
  <c r="M1925" i="5" s="1"/>
  <c r="M1926" i="5" a="1"/>
  <c r="M1926" i="5" s="1"/>
  <c r="M1927" i="5" a="1"/>
  <c r="M1927" i="5" s="1"/>
  <c r="M1928" i="5" a="1"/>
  <c r="M1928" i="5" s="1"/>
  <c r="M1929" i="5" a="1"/>
  <c r="M1929" i="5" s="1"/>
  <c r="M1930" i="5" a="1"/>
  <c r="M1930" i="5" s="1"/>
  <c r="M1931" i="5" a="1"/>
  <c r="M1931" i="5" s="1"/>
  <c r="M1932" i="5" a="1"/>
  <c r="M1932" i="5"/>
  <c r="M1933" i="5" a="1"/>
  <c r="M1933" i="5"/>
  <c r="M1934" i="5" a="1"/>
  <c r="M1934" i="5" s="1"/>
  <c r="M1935" i="5" a="1"/>
  <c r="M1935" i="5" s="1"/>
  <c r="M1936" i="5" a="1"/>
  <c r="M1936" i="5" s="1"/>
  <c r="M1937" i="5" a="1"/>
  <c r="M1937" i="5" s="1"/>
  <c r="M1938" i="5" a="1"/>
  <c r="M1938" i="5" s="1"/>
  <c r="M1939" i="5" a="1"/>
  <c r="M1939" i="5" s="1"/>
  <c r="M1940" i="5" a="1"/>
  <c r="M1940" i="5" s="1"/>
  <c r="M1941" i="5" a="1"/>
  <c r="M1941" i="5" s="1"/>
  <c r="M1942" i="5" a="1"/>
  <c r="M1942" i="5" s="1"/>
  <c r="M1943" i="5" a="1"/>
  <c r="M1943" i="5" s="1"/>
  <c r="M1944" i="5" a="1"/>
  <c r="M1944" i="5" s="1"/>
  <c r="M1945" i="5" a="1"/>
  <c r="M1945" i="5" s="1"/>
  <c r="M1946" i="5" a="1"/>
  <c r="M1946" i="5" s="1"/>
  <c r="M1947" i="5" a="1"/>
  <c r="M1947" i="5" s="1"/>
  <c r="M1948" i="5" a="1"/>
  <c r="M1948" i="5"/>
  <c r="M1949" i="5" a="1"/>
  <c r="M1949" i="5" s="1"/>
  <c r="M1950" i="5" a="1"/>
  <c r="M1950" i="5" s="1"/>
  <c r="M1951" i="5" a="1"/>
  <c r="M1951" i="5"/>
  <c r="M1952" i="5" a="1"/>
  <c r="M1952" i="5" s="1"/>
  <c r="M1953" i="5" a="1"/>
  <c r="M1953" i="5" s="1"/>
  <c r="M1954" i="5" a="1"/>
  <c r="M1954" i="5" s="1"/>
  <c r="M1955" i="5" a="1"/>
  <c r="M1955" i="5"/>
  <c r="M1956" i="5" a="1"/>
  <c r="M1956" i="5" s="1"/>
  <c r="M1957" i="5" a="1"/>
  <c r="M1957" i="5" s="1"/>
  <c r="M1958" i="5" a="1"/>
  <c r="M1958" i="5" s="1"/>
  <c r="M1959" i="5" a="1"/>
  <c r="M1959" i="5" s="1"/>
  <c r="M1960" i="5" a="1"/>
  <c r="M1960" i="5" s="1"/>
  <c r="M1961" i="5" a="1"/>
  <c r="M1961" i="5" s="1"/>
  <c r="M1962" i="5" a="1"/>
  <c r="M1962" i="5" s="1"/>
  <c r="M1963" i="5" a="1"/>
  <c r="M1963" i="5" s="1"/>
  <c r="M1964" i="5" a="1"/>
  <c r="M1964" i="5"/>
  <c r="M1965" i="5" a="1"/>
  <c r="M1965" i="5"/>
  <c r="M1966" i="5" a="1"/>
  <c r="M1966" i="5" s="1"/>
  <c r="M1967" i="5" a="1"/>
  <c r="M1967" i="5" s="1"/>
  <c r="M1968" i="5" a="1"/>
  <c r="M1968" i="5" s="1"/>
  <c r="M1969" i="5" a="1"/>
  <c r="M1969" i="5" s="1"/>
  <c r="M1970" i="5" a="1"/>
  <c r="M1970" i="5" s="1"/>
  <c r="M1971" i="5" a="1"/>
  <c r="M1971" i="5" s="1"/>
  <c r="M1972" i="5" a="1"/>
  <c r="M1972" i="5" s="1"/>
  <c r="M1973" i="5" a="1"/>
  <c r="M1973" i="5" s="1"/>
  <c r="M1974" i="5" a="1"/>
  <c r="M1974" i="5" s="1"/>
  <c r="M1975" i="5" a="1"/>
  <c r="M1975" i="5" s="1"/>
  <c r="M1976" i="5" a="1"/>
  <c r="M1976" i="5" s="1"/>
  <c r="M1977" i="5" a="1"/>
  <c r="M1977" i="5" s="1"/>
  <c r="M1978" i="5" a="1"/>
  <c r="M1978" i="5" s="1"/>
  <c r="M1979" i="5" a="1"/>
  <c r="M1979" i="5" s="1"/>
  <c r="M1980" i="5" a="1"/>
  <c r="M1980" i="5"/>
  <c r="M1981" i="5" a="1"/>
  <c r="M1981" i="5" s="1"/>
  <c r="M1982" i="5" a="1"/>
  <c r="M1982" i="5" s="1"/>
  <c r="M1983" i="5" a="1"/>
  <c r="M1983" i="5" s="1"/>
  <c r="M1984" i="5" a="1"/>
  <c r="M1984" i="5" s="1"/>
  <c r="M1985" i="5" a="1"/>
  <c r="M1985" i="5" s="1"/>
  <c r="M1986" i="5" a="1"/>
  <c r="M1986" i="5" s="1"/>
  <c r="M1987" i="5" a="1"/>
  <c r="M1987" i="5" s="1"/>
  <c r="M1988" i="5" a="1"/>
  <c r="M1988" i="5" s="1"/>
  <c r="M1989" i="5" a="1"/>
  <c r="M1989" i="5" s="1"/>
  <c r="M1990" i="5" a="1"/>
  <c r="M1990" i="5" s="1"/>
  <c r="M1991" i="5" a="1"/>
  <c r="M1991" i="5" s="1"/>
  <c r="M1992" i="5" a="1"/>
  <c r="M1992" i="5" s="1"/>
  <c r="M1993" i="5" a="1"/>
  <c r="M1993" i="5" s="1"/>
  <c r="M1994" i="5" a="1"/>
  <c r="M1994" i="5" s="1"/>
  <c r="M1995" i="5" a="1"/>
  <c r="M1995" i="5" s="1"/>
  <c r="M1996" i="5" a="1"/>
  <c r="M1996" i="5" s="1"/>
  <c r="M1997" i="5" a="1"/>
  <c r="M1997" i="5"/>
  <c r="M1998" i="5" a="1"/>
  <c r="M1998" i="5" s="1"/>
  <c r="M1999" i="5" a="1"/>
  <c r="M1999" i="5" s="1"/>
  <c r="M2000" i="5" a="1"/>
  <c r="M2000" i="5" s="1"/>
  <c r="M2001" i="5" a="1"/>
  <c r="M2001" i="5" s="1"/>
  <c r="M2002" i="5" a="1"/>
  <c r="M2002" i="5" s="1"/>
  <c r="M2003" i="5" a="1"/>
  <c r="M2003" i="5"/>
  <c r="M2004" i="5" a="1"/>
  <c r="M2004" i="5" s="1"/>
  <c r="M2005" i="5" a="1"/>
  <c r="M2005" i="5" s="1"/>
  <c r="M2006" i="5" a="1"/>
  <c r="M2006" i="5" s="1"/>
  <c r="M2007" i="5" a="1"/>
  <c r="M2007" i="5" s="1"/>
  <c r="M2008" i="5" a="1"/>
  <c r="M2008" i="5" s="1"/>
  <c r="M2009" i="5" a="1"/>
  <c r="M2009" i="5" s="1"/>
  <c r="M2010" i="5" a="1"/>
  <c r="M2010" i="5" s="1"/>
  <c r="M2011" i="5" a="1"/>
  <c r="M2011" i="5"/>
  <c r="M2012" i="5" a="1"/>
  <c r="M2012" i="5" s="1"/>
  <c r="M2013" i="5" a="1"/>
  <c r="M2013" i="5" s="1"/>
  <c r="M2014" i="5" a="1"/>
  <c r="M2014" i="5" s="1"/>
  <c r="M2015" i="5" a="1"/>
  <c r="M2015" i="5" s="1"/>
  <c r="M2016" i="5" a="1"/>
  <c r="M2016" i="5" s="1"/>
  <c r="M2017" i="5" a="1"/>
  <c r="M2017" i="5" s="1"/>
  <c r="M2018" i="5" a="1"/>
  <c r="M2018" i="5" s="1"/>
  <c r="M2019" i="5" a="1"/>
  <c r="M2019" i="5"/>
  <c r="M2020" i="5" a="1"/>
  <c r="M2020" i="5" s="1"/>
  <c r="M2021" i="5" a="1"/>
  <c r="M2021" i="5" s="1"/>
  <c r="M2022" i="5" a="1"/>
  <c r="M2022" i="5" s="1"/>
  <c r="M2023" i="5" a="1"/>
  <c r="M2023" i="5" s="1"/>
  <c r="M2024" i="5" a="1"/>
  <c r="M2024" i="5" s="1"/>
  <c r="M2025" i="5" a="1"/>
  <c r="M2025" i="5" s="1"/>
  <c r="M2026" i="5" a="1"/>
  <c r="M2026" i="5" s="1"/>
  <c r="M2027" i="5" a="1"/>
  <c r="M2027" i="5"/>
  <c r="M2028" i="5" a="1"/>
  <c r="M2028" i="5" s="1"/>
  <c r="M2029" i="5" a="1"/>
  <c r="M2029" i="5" s="1"/>
  <c r="M2030" i="5" a="1"/>
  <c r="M2030" i="5" s="1"/>
  <c r="M2031" i="5" a="1"/>
  <c r="M2031" i="5" s="1"/>
  <c r="M2032" i="5" a="1"/>
  <c r="M2032" i="5" s="1"/>
  <c r="M2033" i="5" a="1"/>
  <c r="M2033" i="5" s="1"/>
  <c r="M2034" i="5" a="1"/>
  <c r="M2034" i="5" s="1"/>
  <c r="M2035" i="5" a="1"/>
  <c r="M2035" i="5" s="1"/>
  <c r="M2036" i="5" a="1"/>
  <c r="M2036" i="5" s="1"/>
  <c r="M2037" i="5" a="1"/>
  <c r="M2037" i="5"/>
  <c r="M2038" i="5" a="1"/>
  <c r="M2038" i="5" s="1"/>
  <c r="M2039" i="5" a="1"/>
  <c r="M2039" i="5" s="1"/>
  <c r="M2040" i="5" a="1"/>
  <c r="M2040" i="5" s="1"/>
  <c r="M2041" i="5" a="1"/>
  <c r="M2041" i="5" s="1"/>
  <c r="M2042" i="5" a="1"/>
  <c r="M2042" i="5" s="1"/>
  <c r="M2043" i="5" a="1"/>
  <c r="M2043" i="5" s="1"/>
  <c r="M2044" i="5" a="1"/>
  <c r="M2044" i="5" s="1"/>
  <c r="M2045" i="5" a="1"/>
  <c r="M2045" i="5"/>
  <c r="M2046" i="5" a="1"/>
  <c r="M2046" i="5" s="1"/>
  <c r="M2047" i="5" a="1"/>
  <c r="M2047" i="5" s="1"/>
  <c r="M2048" i="5" a="1"/>
  <c r="M2048" i="5" s="1"/>
  <c r="M2049" i="5" a="1"/>
  <c r="M2049" i="5" s="1"/>
  <c r="M2050" i="5" a="1"/>
  <c r="M2050" i="5" s="1"/>
  <c r="M2051" i="5" a="1"/>
  <c r="M2051" i="5" s="1"/>
  <c r="M2052" i="5" a="1"/>
  <c r="M2052" i="5" s="1"/>
  <c r="M2053" i="5" a="1"/>
  <c r="M2053" i="5" s="1"/>
  <c r="M2054" i="5" a="1"/>
  <c r="M2054" i="5" s="1"/>
  <c r="M2055" i="5" a="1"/>
  <c r="M2055" i="5" s="1"/>
  <c r="M2056" i="5" a="1"/>
  <c r="M2056" i="5" s="1"/>
  <c r="M2057" i="5" a="1"/>
  <c r="M2057" i="5" s="1"/>
  <c r="M2058" i="5" a="1"/>
  <c r="M2058" i="5" s="1"/>
  <c r="M2059" i="5" a="1"/>
  <c r="M2059" i="5" s="1"/>
  <c r="M2060" i="5" a="1"/>
  <c r="M2060" i="5" s="1"/>
  <c r="M2061" i="5" a="1"/>
  <c r="M2061" i="5" s="1"/>
  <c r="M2062" i="5" a="1"/>
  <c r="M2062" i="5" s="1"/>
  <c r="M2063" i="5" a="1"/>
  <c r="M2063" i="5" s="1"/>
  <c r="M2064" i="5" a="1"/>
  <c r="M2064" i="5" s="1"/>
  <c r="M2065" i="5" a="1"/>
  <c r="M2065" i="5" s="1"/>
  <c r="M2066" i="5" a="1"/>
  <c r="M2066" i="5" s="1"/>
  <c r="M2067" i="5" a="1"/>
  <c r="M2067" i="5"/>
  <c r="M2068" i="5" a="1"/>
  <c r="M2068" i="5" s="1"/>
  <c r="M2069" i="5" a="1"/>
  <c r="M2069" i="5" s="1"/>
  <c r="M2070" i="5" a="1"/>
  <c r="M2070" i="5" s="1"/>
  <c r="M2071" i="5" a="1"/>
  <c r="M2071" i="5" s="1"/>
  <c r="M2072" i="5" a="1"/>
  <c r="M2072" i="5" s="1"/>
  <c r="M2073" i="5" a="1"/>
  <c r="M2073" i="5" s="1"/>
  <c r="M2074" i="5" a="1"/>
  <c r="M2074" i="5" s="1"/>
  <c r="M2075" i="5" a="1"/>
  <c r="M2075" i="5"/>
  <c r="M2076" i="5" a="1"/>
  <c r="M2076" i="5" s="1"/>
  <c r="M2077" i="5" a="1"/>
  <c r="M2077" i="5" s="1"/>
  <c r="M2078" i="5" a="1"/>
  <c r="M2078" i="5" s="1"/>
  <c r="M2079" i="5" a="1"/>
  <c r="M2079" i="5" s="1"/>
  <c r="M2080" i="5" a="1"/>
  <c r="M2080" i="5" s="1"/>
  <c r="M2081" i="5" a="1"/>
  <c r="M2081" i="5" s="1"/>
  <c r="M2082" i="5" a="1"/>
  <c r="M2082" i="5" s="1"/>
  <c r="M2083" i="5" a="1"/>
  <c r="M2083" i="5" s="1"/>
  <c r="M2084" i="5" a="1"/>
  <c r="M2084" i="5" s="1"/>
  <c r="M2085" i="5" a="1"/>
  <c r="M2085" i="5" s="1"/>
  <c r="M2086" i="5" a="1"/>
  <c r="M2086" i="5" s="1"/>
  <c r="M2087" i="5" a="1"/>
  <c r="M2087" i="5" s="1"/>
  <c r="M2088" i="5" a="1"/>
  <c r="M2088" i="5" s="1"/>
  <c r="M2089" i="5" a="1"/>
  <c r="M2089" i="5" s="1"/>
  <c r="M2090" i="5" a="1"/>
  <c r="M2090" i="5" s="1"/>
  <c r="M2091" i="5" a="1"/>
  <c r="M2091" i="5" s="1"/>
  <c r="M2092" i="5" a="1"/>
  <c r="M2092" i="5" s="1"/>
  <c r="M2093" i="5" a="1"/>
  <c r="M2093" i="5" s="1"/>
  <c r="M2094" i="5" a="1"/>
  <c r="M2094" i="5" s="1"/>
  <c r="M2095" i="5" a="1"/>
  <c r="M2095" i="5" s="1"/>
  <c r="M2096" i="5" a="1"/>
  <c r="M2096" i="5" s="1"/>
  <c r="M2097" i="5" a="1"/>
  <c r="M2097" i="5" s="1"/>
  <c r="M2098" i="5" a="1"/>
  <c r="M2098" i="5" s="1"/>
  <c r="M2099" i="5" a="1"/>
  <c r="M2099" i="5" s="1"/>
  <c r="M2100" i="5" a="1"/>
  <c r="M2100" i="5" s="1"/>
  <c r="M2101" i="5" a="1"/>
  <c r="M2101" i="5"/>
  <c r="M2102" i="5" a="1"/>
  <c r="M2102" i="5" s="1"/>
  <c r="M2103" i="5" a="1"/>
  <c r="M2103" i="5" s="1"/>
  <c r="M2104" i="5" a="1"/>
  <c r="M2104" i="5" s="1"/>
  <c r="M2105" i="5" a="1"/>
  <c r="M2105" i="5" s="1"/>
  <c r="M2106" i="5" a="1"/>
  <c r="M2106" i="5" s="1"/>
  <c r="M2107" i="5" a="1"/>
  <c r="M2107" i="5" s="1"/>
  <c r="M2108" i="5" a="1"/>
  <c r="M2108" i="5" s="1"/>
  <c r="M2109" i="5" a="1"/>
  <c r="M2109" i="5"/>
  <c r="M2110" i="5" a="1"/>
  <c r="M2110" i="5" s="1"/>
  <c r="M2111" i="5" a="1"/>
  <c r="M2111" i="5" s="1"/>
  <c r="M2112" i="5" a="1"/>
  <c r="M2112" i="5" s="1"/>
  <c r="M2113" i="5" a="1"/>
  <c r="M2113" i="5" s="1"/>
  <c r="M2114" i="5" a="1"/>
  <c r="M2114" i="5" s="1"/>
  <c r="M2115" i="5" a="1"/>
  <c r="M2115" i="5" s="1"/>
  <c r="M2116" i="5" a="1"/>
  <c r="M2116" i="5" s="1"/>
  <c r="M2117" i="5" a="1"/>
  <c r="M2117" i="5" s="1"/>
  <c r="M2118" i="5" a="1"/>
  <c r="M2118" i="5" s="1"/>
  <c r="M2119" i="5" a="1"/>
  <c r="M2119" i="5" s="1"/>
  <c r="M2120" i="5" a="1"/>
  <c r="M2120" i="5" s="1"/>
  <c r="M2121" i="5" a="1"/>
  <c r="M2121" i="5" s="1"/>
  <c r="M2122" i="5" a="1"/>
  <c r="M2122" i="5" s="1"/>
  <c r="M2123" i="5" a="1"/>
  <c r="M2123" i="5"/>
  <c r="M2124" i="5" a="1"/>
  <c r="M2124" i="5" s="1"/>
  <c r="M2125" i="5" a="1"/>
  <c r="M2125" i="5" s="1"/>
  <c r="M2126" i="5" a="1"/>
  <c r="M2126" i="5" s="1"/>
  <c r="M2127" i="5" a="1"/>
  <c r="M2127" i="5" s="1"/>
  <c r="M2128" i="5" a="1"/>
  <c r="M2128" i="5" s="1"/>
  <c r="M2129" i="5" a="1"/>
  <c r="M2129" i="5" s="1"/>
  <c r="M2130" i="5" a="1"/>
  <c r="M2130" i="5" s="1"/>
  <c r="M2131" i="5" a="1"/>
  <c r="M2131" i="5"/>
  <c r="M2132" i="5" a="1"/>
  <c r="M2132" i="5" s="1"/>
  <c r="M2133" i="5" a="1"/>
  <c r="M2133" i="5" s="1"/>
  <c r="M2134" i="5" a="1"/>
  <c r="M2134" i="5" s="1"/>
  <c r="M2135" i="5" a="1"/>
  <c r="M2135" i="5" s="1"/>
  <c r="M2136" i="5" a="1"/>
  <c r="M2136" i="5" s="1"/>
  <c r="M2137" i="5" a="1"/>
  <c r="M2137" i="5" s="1"/>
  <c r="M2138" i="5" a="1"/>
  <c r="M2138" i="5" s="1"/>
  <c r="M2139" i="5" a="1"/>
  <c r="M2139" i="5"/>
  <c r="M2140" i="5" a="1"/>
  <c r="M2140" i="5" s="1"/>
  <c r="M2141" i="5" a="1"/>
  <c r="M2141" i="5" s="1"/>
  <c r="M2142" i="5" a="1"/>
  <c r="M2142" i="5" s="1"/>
  <c r="M2143" i="5" a="1"/>
  <c r="M2143" i="5" s="1"/>
  <c r="M2144" i="5" a="1"/>
  <c r="M2144" i="5" s="1"/>
  <c r="M2145" i="5" a="1"/>
  <c r="M2145" i="5" s="1"/>
  <c r="M2146" i="5" a="1"/>
  <c r="M2146" i="5" s="1"/>
  <c r="M2147" i="5" a="1"/>
  <c r="M2147" i="5" s="1"/>
  <c r="M2148" i="5" a="1"/>
  <c r="M2148" i="5" s="1"/>
  <c r="M2149" i="5" a="1"/>
  <c r="M2149" i="5" s="1"/>
  <c r="M2150" i="5" a="1"/>
  <c r="M2150" i="5" s="1"/>
  <c r="M2151" i="5" a="1"/>
  <c r="M2151" i="5" s="1"/>
  <c r="M2152" i="5" a="1"/>
  <c r="M2152" i="5" s="1"/>
  <c r="M2153" i="5" a="1"/>
  <c r="M2153" i="5" s="1"/>
  <c r="M2154" i="5" a="1"/>
  <c r="M2154" i="5" s="1"/>
  <c r="M2155" i="5" a="1"/>
  <c r="M2155" i="5" s="1"/>
  <c r="M2156" i="5" a="1"/>
  <c r="M2156" i="5" s="1"/>
  <c r="M2157" i="5" a="1"/>
  <c r="M2157" i="5" s="1"/>
  <c r="M2158" i="5" a="1"/>
  <c r="M2158" i="5" s="1"/>
  <c r="M2159" i="5" a="1"/>
  <c r="M2159" i="5" s="1"/>
  <c r="M2160" i="5" a="1"/>
  <c r="M2160" i="5" s="1"/>
  <c r="M2161" i="5" a="1"/>
  <c r="M2161" i="5" s="1"/>
  <c r="M2162" i="5" a="1"/>
  <c r="M2162" i="5" s="1"/>
  <c r="M2163" i="5" a="1"/>
  <c r="M2163" i="5" s="1"/>
  <c r="M2164" i="5" a="1"/>
  <c r="M2164" i="5" s="1"/>
  <c r="M2165" i="5" a="1"/>
  <c r="M2165" i="5"/>
  <c r="M2166" i="5" a="1"/>
  <c r="M2166" i="5" s="1"/>
  <c r="M2167" i="5" a="1"/>
  <c r="M2167" i="5" s="1"/>
  <c r="M2168" i="5" a="1"/>
  <c r="M2168" i="5" s="1"/>
  <c r="M2169" i="5" a="1"/>
  <c r="M2169" i="5" s="1"/>
  <c r="M2170" i="5" a="1"/>
  <c r="M2170" i="5" s="1"/>
  <c r="M2171" i="5" a="1"/>
  <c r="M2171" i="5" s="1"/>
  <c r="M2172" i="5" a="1"/>
  <c r="M2172" i="5" s="1"/>
  <c r="M2173" i="5" a="1"/>
  <c r="M2173" i="5"/>
  <c r="M2174" i="5" a="1"/>
  <c r="M2174" i="5" s="1"/>
  <c r="M2175" i="5" a="1"/>
  <c r="M2175" i="5" s="1"/>
  <c r="M2176" i="5" a="1"/>
  <c r="M2176" i="5" s="1"/>
  <c r="M2177" i="5" a="1"/>
  <c r="M2177" i="5" s="1"/>
  <c r="M2178" i="5" a="1"/>
  <c r="M2178" i="5" s="1"/>
  <c r="M2179" i="5" a="1"/>
  <c r="M2179" i="5" s="1"/>
  <c r="M2180" i="5" a="1"/>
  <c r="M2180" i="5" s="1"/>
  <c r="M2181" i="5" a="1"/>
  <c r="M2181" i="5" s="1"/>
  <c r="M2182" i="5" a="1"/>
  <c r="M2182" i="5" s="1"/>
  <c r="M2183" i="5" a="1"/>
  <c r="M2183" i="5" s="1"/>
  <c r="M2184" i="5" a="1"/>
  <c r="M2184" i="5" s="1"/>
  <c r="M2185" i="5" a="1"/>
  <c r="M2185" i="5" s="1"/>
  <c r="M2186" i="5" a="1"/>
  <c r="M2186" i="5" s="1"/>
  <c r="M2187" i="5" a="1"/>
  <c r="M2187" i="5" s="1"/>
  <c r="M2188" i="5" a="1"/>
  <c r="M2188" i="5" s="1"/>
  <c r="M2189" i="5" a="1"/>
  <c r="M2189" i="5" s="1"/>
  <c r="M2190" i="5" a="1"/>
  <c r="M2190" i="5" s="1"/>
  <c r="M2191" i="5" a="1"/>
  <c r="M2191" i="5" s="1"/>
  <c r="M2192" i="5" a="1"/>
  <c r="M2192" i="5" s="1"/>
  <c r="M2193" i="5" a="1"/>
  <c r="M2193" i="5" s="1"/>
  <c r="M2194" i="5" a="1"/>
  <c r="M2194" i="5" s="1"/>
  <c r="M2195" i="5" a="1"/>
  <c r="M2195" i="5"/>
  <c r="M2196" i="5" a="1"/>
  <c r="M2196" i="5" s="1"/>
  <c r="M2197" i="5" a="1"/>
  <c r="M2197" i="5" s="1"/>
  <c r="M2198" i="5" a="1"/>
  <c r="M2198" i="5" s="1"/>
  <c r="M2199" i="5" a="1"/>
  <c r="M2199" i="5" s="1"/>
  <c r="M2200" i="5" a="1"/>
  <c r="M2200" i="5" s="1"/>
  <c r="M2201" i="5" a="1"/>
  <c r="M2201" i="5" s="1"/>
  <c r="M2202" i="5" a="1"/>
  <c r="M2202" i="5" s="1"/>
  <c r="M2203" i="5" a="1"/>
  <c r="M2203" i="5"/>
  <c r="M2204" i="5" a="1"/>
  <c r="M2204" i="5" s="1"/>
  <c r="M2205" i="5" a="1"/>
  <c r="M2205" i="5" s="1"/>
  <c r="M2206" i="5" a="1"/>
  <c r="M2206" i="5" s="1"/>
  <c r="M2207" i="5" a="1"/>
  <c r="M2207" i="5" s="1"/>
  <c r="M2208" i="5" a="1"/>
  <c r="M2208" i="5" s="1"/>
  <c r="M2209" i="5" a="1"/>
  <c r="M2209" i="5" s="1"/>
  <c r="M2210" i="5" a="1"/>
  <c r="M2210" i="5" s="1"/>
  <c r="M2211" i="5" a="1"/>
  <c r="M2211" i="5" s="1"/>
  <c r="M2212" i="5" a="1"/>
  <c r="M2212" i="5" s="1"/>
  <c r="M2213" i="5" a="1"/>
  <c r="M2213" i="5" s="1"/>
  <c r="M2214" i="5" a="1"/>
  <c r="M2214" i="5" s="1"/>
  <c r="M2215" i="5" a="1"/>
  <c r="M2215" i="5" s="1"/>
  <c r="M2216" i="5" a="1"/>
  <c r="M2216" i="5" s="1"/>
  <c r="M2217" i="5" a="1"/>
  <c r="M2217" i="5" s="1"/>
  <c r="M2218" i="5" a="1"/>
  <c r="M2218" i="5" s="1"/>
  <c r="M2219" i="5" a="1"/>
  <c r="M2219" i="5" s="1"/>
  <c r="M2220" i="5" a="1"/>
  <c r="M2220" i="5" s="1"/>
  <c r="M2221" i="5" a="1"/>
  <c r="M2221" i="5" s="1"/>
  <c r="M2222" i="5" a="1"/>
  <c r="M2222" i="5" s="1"/>
  <c r="M2223" i="5" a="1"/>
  <c r="M2223" i="5" s="1"/>
  <c r="M2224" i="5" a="1"/>
  <c r="M2224" i="5" s="1"/>
  <c r="M2225" i="5" a="1"/>
  <c r="M2225" i="5" s="1"/>
  <c r="M2226" i="5" a="1"/>
  <c r="M2226" i="5" s="1"/>
  <c r="M2227" i="5" a="1"/>
  <c r="M2227" i="5" s="1"/>
  <c r="M2228" i="5" a="1"/>
  <c r="M2228" i="5" s="1"/>
  <c r="M2229" i="5" a="1"/>
  <c r="M2229" i="5"/>
  <c r="M2230" i="5" a="1"/>
  <c r="M2230" i="5" s="1"/>
  <c r="M2231" i="5" a="1"/>
  <c r="M2231" i="5" s="1"/>
  <c r="M2232" i="5" a="1"/>
  <c r="M2232" i="5" s="1"/>
  <c r="M2233" i="5" a="1"/>
  <c r="M2233" i="5" s="1"/>
  <c r="M2234" i="5" a="1"/>
  <c r="M2234" i="5" s="1"/>
  <c r="M2235" i="5" a="1"/>
  <c r="M2235" i="5" s="1"/>
  <c r="M2236" i="5" a="1"/>
  <c r="M2236" i="5" s="1"/>
  <c r="M2237" i="5" a="1"/>
  <c r="M2237" i="5"/>
  <c r="M2238" i="5" a="1"/>
  <c r="M2238" i="5" s="1"/>
  <c r="M2239" i="5" a="1"/>
  <c r="M2239" i="5" s="1"/>
  <c r="M2240" i="5" a="1"/>
  <c r="M2240" i="5" s="1"/>
  <c r="M2241" i="5" a="1"/>
  <c r="M2241" i="5" s="1"/>
  <c r="M2242" i="5" a="1"/>
  <c r="M2242" i="5" s="1"/>
  <c r="M2243" i="5" a="1"/>
  <c r="M2243" i="5" s="1"/>
  <c r="M2244" i="5" a="1"/>
  <c r="M2244" i="5" s="1"/>
  <c r="M2245" i="5" a="1"/>
  <c r="M2245" i="5" s="1"/>
  <c r="M2246" i="5" a="1"/>
  <c r="M2246" i="5" s="1"/>
  <c r="M2247" i="5" a="1"/>
  <c r="M2247" i="5" s="1"/>
  <c r="M2248" i="5" a="1"/>
  <c r="M2248" i="5" s="1"/>
  <c r="M2249" i="5" a="1"/>
  <c r="M2249" i="5" s="1"/>
  <c r="M2250" i="5" a="1"/>
  <c r="M2250" i="5" s="1"/>
  <c r="M2251" i="5" a="1"/>
  <c r="M2251" i="5"/>
  <c r="M2252" i="5" a="1"/>
  <c r="M2252" i="5" s="1"/>
  <c r="M2253" i="5" a="1"/>
  <c r="M2253" i="5" s="1"/>
  <c r="M2254" i="5" a="1"/>
  <c r="M2254" i="5" s="1"/>
  <c r="M2255" i="5" a="1"/>
  <c r="M2255" i="5" s="1"/>
  <c r="M2256" i="5" a="1"/>
  <c r="M2256" i="5" s="1"/>
  <c r="M2257" i="5" a="1"/>
  <c r="M2257" i="5" s="1"/>
  <c r="M2258" i="5" a="1"/>
  <c r="M2258" i="5" s="1"/>
  <c r="M2259" i="5" a="1"/>
  <c r="M2259" i="5"/>
  <c r="M2260" i="5" a="1"/>
  <c r="M2260" i="5" s="1"/>
  <c r="M2261" i="5" a="1"/>
  <c r="M2261" i="5" s="1"/>
  <c r="M2262" i="5" a="1"/>
  <c r="M2262" i="5" s="1"/>
  <c r="M2263" i="5" a="1"/>
  <c r="M2263" i="5" s="1"/>
  <c r="M2264" i="5" a="1"/>
  <c r="M2264" i="5" s="1"/>
  <c r="M2265" i="5" a="1"/>
  <c r="M2265" i="5" s="1"/>
  <c r="M2266" i="5" a="1"/>
  <c r="M2266" i="5" s="1"/>
  <c r="M2267" i="5" a="1"/>
  <c r="M2267" i="5"/>
  <c r="M2268" i="5" a="1"/>
  <c r="M2268" i="5" s="1"/>
  <c r="M2269" i="5" a="1"/>
  <c r="M2269" i="5" s="1"/>
  <c r="M2270" i="5" a="1"/>
  <c r="M2270" i="5" s="1"/>
  <c r="M2271" i="5" a="1"/>
  <c r="M2271" i="5" s="1"/>
  <c r="M2272" i="5" a="1"/>
  <c r="M2272" i="5" s="1"/>
  <c r="M2273" i="5" a="1"/>
  <c r="M2273" i="5" s="1"/>
  <c r="M2274" i="5" a="1"/>
  <c r="M2274" i="5" s="1"/>
  <c r="M2275" i="5" a="1"/>
  <c r="M2275" i="5" s="1"/>
  <c r="M2276" i="5" a="1"/>
  <c r="M2276" i="5" s="1"/>
  <c r="M2277" i="5" a="1"/>
  <c r="M2277" i="5" s="1"/>
  <c r="M2278" i="5" a="1"/>
  <c r="M2278" i="5" s="1"/>
  <c r="M2279" i="5" a="1"/>
  <c r="M2279" i="5" s="1"/>
  <c r="M2280" i="5" a="1"/>
  <c r="M2280" i="5" s="1"/>
  <c r="M2281" i="5" a="1"/>
  <c r="M2281" i="5" s="1"/>
  <c r="M2282" i="5" a="1"/>
  <c r="M2282" i="5" s="1"/>
  <c r="M2283" i="5" a="1"/>
  <c r="M2283" i="5" s="1"/>
  <c r="M2284" i="5" a="1"/>
  <c r="M2284" i="5" s="1"/>
  <c r="M2285" i="5" a="1"/>
  <c r="M2285" i="5" s="1"/>
  <c r="M2286" i="5" a="1"/>
  <c r="M2286" i="5" s="1"/>
  <c r="M2287" i="5" a="1"/>
  <c r="M2287" i="5" s="1"/>
  <c r="M2288" i="5" a="1"/>
  <c r="M2288" i="5" s="1"/>
  <c r="M2289" i="5" a="1"/>
  <c r="M2289" i="5" s="1"/>
  <c r="M2290" i="5" a="1"/>
  <c r="M2290" i="5" s="1"/>
  <c r="M2291" i="5" a="1"/>
  <c r="M2291" i="5" s="1"/>
  <c r="M2292" i="5" a="1"/>
  <c r="M2292" i="5" s="1"/>
  <c r="M2293" i="5" a="1"/>
  <c r="M2293" i="5"/>
  <c r="M2294" i="5" a="1"/>
  <c r="M2294" i="5" s="1"/>
  <c r="M2295" i="5" a="1"/>
  <c r="M2295" i="5" s="1"/>
  <c r="M2296" i="5" a="1"/>
  <c r="M2296" i="5" s="1"/>
  <c r="M2297" i="5" a="1"/>
  <c r="M2297" i="5" s="1"/>
  <c r="M2298" i="5" a="1"/>
  <c r="M2298" i="5" s="1"/>
  <c r="M2299" i="5" a="1"/>
  <c r="M2299" i="5" s="1"/>
  <c r="M2300" i="5" a="1"/>
  <c r="M2300" i="5" s="1"/>
  <c r="M2301" i="5" a="1"/>
  <c r="M2301" i="5"/>
  <c r="M2302" i="5" a="1"/>
  <c r="M2302" i="5" s="1"/>
  <c r="M2303" i="5" a="1"/>
  <c r="M2303" i="5" s="1"/>
  <c r="M2304" i="5" a="1"/>
  <c r="M2304" i="5" s="1"/>
  <c r="M2305" i="5" a="1"/>
  <c r="M2305" i="5" s="1"/>
  <c r="M2306" i="5" a="1"/>
  <c r="M2306" i="5" s="1"/>
  <c r="M2307" i="5" a="1"/>
  <c r="M2307" i="5" s="1"/>
  <c r="M2308" i="5" a="1"/>
  <c r="M2308" i="5" s="1"/>
  <c r="M2309" i="5" a="1"/>
  <c r="M2309" i="5" s="1"/>
  <c r="M2310" i="5" a="1"/>
  <c r="M2310" i="5" s="1"/>
  <c r="M2311" i="5" a="1"/>
  <c r="M2311" i="5" s="1"/>
  <c r="M2312" i="5" a="1"/>
  <c r="M2312" i="5" s="1"/>
  <c r="M2313" i="5" a="1"/>
  <c r="M2313" i="5" s="1"/>
  <c r="M2314" i="5" a="1"/>
  <c r="M2314" i="5" s="1"/>
  <c r="M2315" i="5" a="1"/>
  <c r="M2315" i="5" s="1"/>
  <c r="M2316" i="5" a="1"/>
  <c r="M2316" i="5" s="1"/>
  <c r="M2317" i="5" a="1"/>
  <c r="M2317" i="5" s="1"/>
  <c r="M2318" i="5" a="1"/>
  <c r="M2318" i="5" s="1"/>
  <c r="M2319" i="5" a="1"/>
  <c r="M2319" i="5" s="1"/>
  <c r="M2320" i="5" a="1"/>
  <c r="M2320" i="5" s="1"/>
  <c r="M2321" i="5" a="1"/>
  <c r="M2321" i="5" s="1"/>
  <c r="M2322" i="5" a="1"/>
  <c r="M2322" i="5" s="1"/>
  <c r="M2323" i="5" a="1"/>
  <c r="M2323" i="5"/>
  <c r="M2324" i="5" a="1"/>
  <c r="M2324" i="5" s="1"/>
  <c r="M2325" i="5" a="1"/>
  <c r="M2325" i="5" s="1"/>
  <c r="M2326" i="5" a="1"/>
  <c r="M2326" i="5" s="1"/>
  <c r="M2327" i="5" a="1"/>
  <c r="M2327" i="5" s="1"/>
  <c r="M2328" i="5" a="1"/>
  <c r="M2328" i="5" s="1"/>
  <c r="M2329" i="5" a="1"/>
  <c r="M2329" i="5" s="1"/>
  <c r="M2330" i="5" a="1"/>
  <c r="M2330" i="5" s="1"/>
  <c r="M2331" i="5" a="1"/>
  <c r="M2331" i="5"/>
  <c r="M2333" i="5" a="1"/>
  <c r="M2333" i="5" s="1"/>
  <c r="M2334" i="5" a="1"/>
  <c r="M2334" i="5" s="1"/>
  <c r="M2335" i="5" a="1"/>
  <c r="M2335" i="5" s="1"/>
  <c r="M2336" i="5" a="1"/>
  <c r="M2336" i="5" s="1"/>
  <c r="L2" i="5" a="1"/>
  <c r="L2" i="5" s="1"/>
  <c r="L3" i="5" a="1"/>
  <c r="L3" i="5" s="1"/>
  <c r="L4" i="5" a="1"/>
  <c r="L4" i="5" s="1"/>
  <c r="L5" i="5" a="1"/>
  <c r="L5" i="5" s="1"/>
  <c r="L6" i="5" a="1"/>
  <c r="L6" i="5" s="1"/>
  <c r="L7" i="5" a="1"/>
  <c r="L7" i="5" s="1"/>
  <c r="L8" i="5" a="1"/>
  <c r="L8" i="5" s="1"/>
  <c r="L9" i="5" a="1"/>
  <c r="L9" i="5" s="1"/>
  <c r="L10" i="5" a="1"/>
  <c r="L10" i="5" s="1"/>
  <c r="L11" i="5" a="1"/>
  <c r="L11" i="5" s="1"/>
  <c r="L12" i="5" a="1"/>
  <c r="L12" i="5" s="1"/>
  <c r="L13" i="5" a="1"/>
  <c r="L13" i="5" s="1"/>
  <c r="L14" i="5" a="1"/>
  <c r="L14" i="5" s="1"/>
  <c r="L15" i="5" a="1"/>
  <c r="L15" i="5" s="1"/>
  <c r="L16" i="5" a="1"/>
  <c r="L16" i="5" s="1"/>
  <c r="L17" i="5" a="1"/>
  <c r="L17" i="5" s="1"/>
  <c r="L18" i="5" a="1"/>
  <c r="L18" i="5" s="1"/>
  <c r="L19" i="5" a="1"/>
  <c r="L19" i="5" s="1"/>
  <c r="L20" i="5" a="1"/>
  <c r="L20" i="5" s="1"/>
  <c r="L21" i="5" a="1"/>
  <c r="L21" i="5" s="1"/>
  <c r="L22" i="5" a="1"/>
  <c r="L22" i="5" s="1"/>
  <c r="L23" i="5" a="1"/>
  <c r="L23" i="5" s="1"/>
  <c r="L24" i="5" a="1"/>
  <c r="L24" i="5" s="1"/>
  <c r="L25" i="5" a="1"/>
  <c r="L25" i="5" s="1"/>
  <c r="L26" i="5" a="1"/>
  <c r="L26" i="5" s="1"/>
  <c r="L27" i="5" a="1"/>
  <c r="L27" i="5" s="1"/>
  <c r="L28" i="5" a="1"/>
  <c r="L28" i="5" s="1"/>
  <c r="L29" i="5" a="1"/>
  <c r="L29" i="5" s="1"/>
  <c r="L30" i="5" a="1"/>
  <c r="L30" i="5" s="1"/>
  <c r="L31" i="5" a="1"/>
  <c r="L31" i="5" s="1"/>
  <c r="L32" i="5" a="1"/>
  <c r="L32" i="5" s="1"/>
  <c r="L33" i="5" a="1"/>
  <c r="L33" i="5" s="1"/>
  <c r="L34" i="5" a="1"/>
  <c r="L34" i="5" s="1"/>
  <c r="L35" i="5" a="1"/>
  <c r="L35" i="5" s="1"/>
  <c r="L36" i="5" a="1"/>
  <c r="L36" i="5" s="1"/>
  <c r="L37" i="5" a="1"/>
  <c r="L37" i="5" s="1"/>
  <c r="L38" i="5" a="1"/>
  <c r="L38" i="5" s="1"/>
  <c r="L39" i="5" a="1"/>
  <c r="L39" i="5" s="1"/>
  <c r="L40" i="5" a="1"/>
  <c r="L40" i="5" s="1"/>
  <c r="L41" i="5" a="1"/>
  <c r="L41" i="5" s="1"/>
  <c r="L42" i="5" a="1"/>
  <c r="L42" i="5" s="1"/>
  <c r="L43" i="5" a="1"/>
  <c r="L43" i="5" s="1"/>
  <c r="L44" i="5" a="1"/>
  <c r="L44" i="5" s="1"/>
  <c r="L45" i="5" a="1"/>
  <c r="L45" i="5" s="1"/>
  <c r="L46" i="5" a="1"/>
  <c r="L46" i="5" s="1"/>
  <c r="L47" i="5" a="1"/>
  <c r="L47" i="5" s="1"/>
  <c r="L48" i="5" a="1"/>
  <c r="L48" i="5" s="1"/>
  <c r="L49" i="5" a="1"/>
  <c r="L49" i="5" s="1"/>
  <c r="L50" i="5" a="1"/>
  <c r="L50" i="5" s="1"/>
  <c r="L51" i="5" a="1"/>
  <c r="L51" i="5" s="1"/>
  <c r="L52" i="5" a="1"/>
  <c r="L52" i="5" s="1"/>
  <c r="L53" i="5" a="1"/>
  <c r="L53" i="5" s="1"/>
  <c r="L54" i="5" a="1"/>
  <c r="L54" i="5" s="1"/>
  <c r="L55" i="5" a="1"/>
  <c r="L55" i="5" s="1"/>
  <c r="L56" i="5" a="1"/>
  <c r="L56" i="5" s="1"/>
  <c r="L57" i="5" a="1"/>
  <c r="L57" i="5" s="1"/>
  <c r="L58" i="5" a="1"/>
  <c r="L58" i="5" s="1"/>
  <c r="L59" i="5" a="1"/>
  <c r="L59" i="5" s="1"/>
  <c r="L60" i="5" a="1"/>
  <c r="L60" i="5" s="1"/>
  <c r="L61" i="5" a="1"/>
  <c r="L61" i="5" s="1"/>
  <c r="L62" i="5" a="1"/>
  <c r="L62" i="5" s="1"/>
  <c r="L63" i="5" a="1"/>
  <c r="L63" i="5" s="1"/>
  <c r="L64" i="5" a="1"/>
  <c r="L64" i="5" s="1"/>
  <c r="L65" i="5" a="1"/>
  <c r="L65" i="5" s="1"/>
  <c r="L66" i="5" a="1"/>
  <c r="L66" i="5" s="1"/>
  <c r="L67" i="5" a="1"/>
  <c r="L67" i="5" s="1"/>
  <c r="L68" i="5" a="1"/>
  <c r="L68" i="5" s="1"/>
  <c r="L69" i="5" a="1"/>
  <c r="L69" i="5" s="1"/>
  <c r="L70" i="5" a="1"/>
  <c r="L70" i="5" s="1"/>
  <c r="L71" i="5" a="1"/>
  <c r="L71" i="5" s="1"/>
  <c r="L72" i="5" a="1"/>
  <c r="L72" i="5" s="1"/>
  <c r="L73" i="5" a="1"/>
  <c r="L73" i="5" s="1"/>
  <c r="L74" i="5" a="1"/>
  <c r="L74" i="5" s="1"/>
  <c r="L75" i="5" a="1"/>
  <c r="L75" i="5" s="1"/>
  <c r="L76" i="5" a="1"/>
  <c r="L76" i="5" s="1"/>
  <c r="L77" i="5" a="1"/>
  <c r="L77" i="5" s="1"/>
  <c r="L78" i="5" a="1"/>
  <c r="L78" i="5" s="1"/>
  <c r="L79" i="5" a="1"/>
  <c r="L79" i="5" s="1"/>
  <c r="L80" i="5" a="1"/>
  <c r="L80" i="5" s="1"/>
  <c r="L81" i="5" a="1"/>
  <c r="L81" i="5" s="1"/>
  <c r="L82" i="5" a="1"/>
  <c r="L82" i="5" s="1"/>
  <c r="L83" i="5" a="1"/>
  <c r="L83" i="5" s="1"/>
  <c r="L84" i="5" a="1"/>
  <c r="L84" i="5" s="1"/>
  <c r="L85" i="5" a="1"/>
  <c r="L85" i="5" s="1"/>
  <c r="L86" i="5" a="1"/>
  <c r="L86" i="5" s="1"/>
  <c r="L87" i="5" a="1"/>
  <c r="L87" i="5" s="1"/>
  <c r="L88" i="5" a="1"/>
  <c r="L88" i="5" s="1"/>
  <c r="L89" i="5" a="1"/>
  <c r="L89" i="5"/>
  <c r="L90" i="5" a="1"/>
  <c r="L90" i="5" s="1"/>
  <c r="L91" i="5" a="1"/>
  <c r="L91" i="5" s="1"/>
  <c r="L92" i="5" a="1"/>
  <c r="L92" i="5" s="1"/>
  <c r="L93" i="5" a="1"/>
  <c r="L93" i="5" s="1"/>
  <c r="L94" i="5" a="1"/>
  <c r="L94" i="5" s="1"/>
  <c r="L95" i="5" a="1"/>
  <c r="L95" i="5" s="1"/>
  <c r="L96" i="5" a="1"/>
  <c r="L96" i="5" s="1"/>
  <c r="L97" i="5" a="1"/>
  <c r="L97" i="5" s="1"/>
  <c r="L98" i="5" a="1"/>
  <c r="L98" i="5" s="1"/>
  <c r="L99" i="5" a="1"/>
  <c r="L99" i="5" s="1"/>
  <c r="L100" i="5" a="1"/>
  <c r="L100" i="5" s="1"/>
  <c r="L101" i="5" a="1"/>
  <c r="L101" i="5" s="1"/>
  <c r="L102" i="5" a="1"/>
  <c r="L102" i="5" s="1"/>
  <c r="L103" i="5" a="1"/>
  <c r="L103" i="5" s="1"/>
  <c r="L104" i="5" a="1"/>
  <c r="L104" i="5" s="1"/>
  <c r="L105" i="5" a="1"/>
  <c r="L105" i="5" s="1"/>
  <c r="L106" i="5" a="1"/>
  <c r="L106" i="5" s="1"/>
  <c r="L107" i="5" a="1"/>
  <c r="L107" i="5" s="1"/>
  <c r="L108" i="5" a="1"/>
  <c r="L108" i="5" s="1"/>
  <c r="L109" i="5" a="1"/>
  <c r="L109" i="5" s="1"/>
  <c r="L110" i="5" a="1"/>
  <c r="L110" i="5" s="1"/>
  <c r="L111" i="5" a="1"/>
  <c r="L111" i="5" s="1"/>
  <c r="L112" i="5" a="1"/>
  <c r="L112" i="5" s="1"/>
  <c r="L113" i="5" a="1"/>
  <c r="L113" i="5"/>
  <c r="L114" i="5" a="1"/>
  <c r="L114" i="5" s="1"/>
  <c r="L115" i="5" a="1"/>
  <c r="L115" i="5" s="1"/>
  <c r="L116" i="5" a="1"/>
  <c r="L116" i="5" s="1"/>
  <c r="L117" i="5" a="1"/>
  <c r="L117" i="5" s="1"/>
  <c r="L118" i="5" a="1"/>
  <c r="L118" i="5" s="1"/>
  <c r="L119" i="5" a="1"/>
  <c r="L119" i="5" s="1"/>
  <c r="L120" i="5" a="1"/>
  <c r="L120" i="5" s="1"/>
  <c r="L121" i="5" a="1"/>
  <c r="L121" i="5" s="1"/>
  <c r="L122" i="5" a="1"/>
  <c r="L122" i="5" s="1"/>
  <c r="L123" i="5" a="1"/>
  <c r="L123" i="5" s="1"/>
  <c r="L124" i="5" a="1"/>
  <c r="L124" i="5" s="1"/>
  <c r="L125" i="5" a="1"/>
  <c r="L125" i="5" s="1"/>
  <c r="L126" i="5" a="1"/>
  <c r="L126" i="5" s="1"/>
  <c r="L127" i="5" a="1"/>
  <c r="L127" i="5" s="1"/>
  <c r="L128" i="5" a="1"/>
  <c r="L128" i="5" s="1"/>
  <c r="L129" i="5" a="1"/>
  <c r="L129" i="5" s="1"/>
  <c r="L130" i="5" a="1"/>
  <c r="L130" i="5" s="1"/>
  <c r="L131" i="5" a="1"/>
  <c r="L131" i="5" s="1"/>
  <c r="L132" i="5" a="1"/>
  <c r="L132" i="5" s="1"/>
  <c r="L133" i="5" a="1"/>
  <c r="L133" i="5" s="1"/>
  <c r="L134" i="5" a="1"/>
  <c r="L134" i="5" s="1"/>
  <c r="L135" i="5" a="1"/>
  <c r="L135" i="5" s="1"/>
  <c r="L136" i="5" a="1"/>
  <c r="L136" i="5" s="1"/>
  <c r="L137" i="5" a="1"/>
  <c r="L137" i="5"/>
  <c r="L138" i="5" a="1"/>
  <c r="L138" i="5" s="1"/>
  <c r="L139" i="5" a="1"/>
  <c r="L139" i="5" s="1"/>
  <c r="L140" i="5" a="1"/>
  <c r="L140" i="5" s="1"/>
  <c r="L141" i="5" a="1"/>
  <c r="L141" i="5" s="1"/>
  <c r="L142" i="5" a="1"/>
  <c r="L142" i="5" s="1"/>
  <c r="L143" i="5" a="1"/>
  <c r="L143" i="5" s="1"/>
  <c r="L144" i="5" a="1"/>
  <c r="L144" i="5" s="1"/>
  <c r="L145" i="5" a="1"/>
  <c r="L145" i="5" s="1"/>
  <c r="L146" i="5" a="1"/>
  <c r="L146" i="5" s="1"/>
  <c r="L147" i="5" a="1"/>
  <c r="L147" i="5" s="1"/>
  <c r="L148" i="5" a="1"/>
  <c r="L148" i="5" s="1"/>
  <c r="L149" i="5" a="1"/>
  <c r="L149" i="5" s="1"/>
  <c r="L150" i="5" a="1"/>
  <c r="L150" i="5" s="1"/>
  <c r="L151" i="5" a="1"/>
  <c r="L151" i="5" s="1"/>
  <c r="L152" i="5" a="1"/>
  <c r="L152" i="5" s="1"/>
  <c r="L153" i="5" a="1"/>
  <c r="L153" i="5" s="1"/>
  <c r="L154" i="5" a="1"/>
  <c r="L154" i="5" s="1"/>
  <c r="L155" i="5" a="1"/>
  <c r="L155" i="5" s="1"/>
  <c r="L156" i="5" a="1"/>
  <c r="L156" i="5" s="1"/>
  <c r="L157" i="5" a="1"/>
  <c r="L157" i="5" s="1"/>
  <c r="L158" i="5" a="1"/>
  <c r="L158" i="5" s="1"/>
  <c r="L159" i="5" a="1"/>
  <c r="L159" i="5" s="1"/>
  <c r="L160" i="5" a="1"/>
  <c r="L160" i="5" s="1"/>
  <c r="L161" i="5" a="1"/>
  <c r="L161" i="5" s="1"/>
  <c r="L162" i="5" a="1"/>
  <c r="L162" i="5" s="1"/>
  <c r="L163" i="5" a="1"/>
  <c r="L163" i="5" s="1"/>
  <c r="L164" i="5" a="1"/>
  <c r="L164" i="5" s="1"/>
  <c r="L165" i="5" a="1"/>
  <c r="L165" i="5" s="1"/>
  <c r="L166" i="5" a="1"/>
  <c r="L166" i="5" s="1"/>
  <c r="L167" i="5" a="1"/>
  <c r="L167" i="5" s="1"/>
  <c r="L168" i="5" a="1"/>
  <c r="L168" i="5" s="1"/>
  <c r="L169" i="5" a="1"/>
  <c r="L169" i="5" s="1"/>
  <c r="L170" i="5" a="1"/>
  <c r="L170" i="5" s="1"/>
  <c r="L171" i="5" a="1"/>
  <c r="L171" i="5" s="1"/>
  <c r="L172" i="5" a="1"/>
  <c r="L172" i="5" s="1"/>
  <c r="L173" i="5" a="1"/>
  <c r="L173" i="5" s="1"/>
  <c r="L174" i="5" a="1"/>
  <c r="L174" i="5" s="1"/>
  <c r="L175" i="5" a="1"/>
  <c r="L175" i="5" s="1"/>
  <c r="L176" i="5" a="1"/>
  <c r="L176" i="5" s="1"/>
  <c r="L177" i="5" a="1"/>
  <c r="L177" i="5" s="1"/>
  <c r="L178" i="5" a="1"/>
  <c r="L178" i="5" s="1"/>
  <c r="L179" i="5" a="1"/>
  <c r="L179" i="5" s="1"/>
  <c r="L180" i="5" a="1"/>
  <c r="L180" i="5" s="1"/>
  <c r="L181" i="5" a="1"/>
  <c r="L181" i="5" s="1"/>
  <c r="L182" i="5" a="1"/>
  <c r="L182" i="5" s="1"/>
  <c r="L183" i="5" a="1"/>
  <c r="L183" i="5" s="1"/>
  <c r="L184" i="5" a="1"/>
  <c r="L184" i="5" s="1"/>
  <c r="L185" i="5" a="1"/>
  <c r="L185" i="5" s="1"/>
  <c r="L186" i="5" a="1"/>
  <c r="L186" i="5" s="1"/>
  <c r="L187" i="5" a="1"/>
  <c r="L187" i="5" s="1"/>
  <c r="L188" i="5" a="1"/>
  <c r="L188" i="5" s="1"/>
  <c r="L189" i="5" a="1"/>
  <c r="L189" i="5" s="1"/>
  <c r="L190" i="5" a="1"/>
  <c r="L190" i="5" s="1"/>
  <c r="L191" i="5" a="1"/>
  <c r="L191" i="5" s="1"/>
  <c r="L192" i="5" a="1"/>
  <c r="L192" i="5" s="1"/>
  <c r="L193" i="5" a="1"/>
  <c r="L193" i="5" s="1"/>
  <c r="L194" i="5" a="1"/>
  <c r="L194" i="5" s="1"/>
  <c r="L195" i="5" a="1"/>
  <c r="L195" i="5" s="1"/>
  <c r="L196" i="5" a="1"/>
  <c r="L196" i="5" s="1"/>
  <c r="L197" i="5" a="1"/>
  <c r="L197" i="5" s="1"/>
  <c r="L198" i="5" a="1"/>
  <c r="L198" i="5" s="1"/>
  <c r="L199" i="5" a="1"/>
  <c r="L199" i="5" s="1"/>
  <c r="L200" i="5" a="1"/>
  <c r="L200" i="5" s="1"/>
  <c r="L201" i="5" a="1"/>
  <c r="L201" i="5" s="1"/>
  <c r="L202" i="5" a="1"/>
  <c r="L202" i="5" s="1"/>
  <c r="L203" i="5" a="1"/>
  <c r="L203" i="5" s="1"/>
  <c r="L204" i="5" a="1"/>
  <c r="L204" i="5" s="1"/>
  <c r="L205" i="5" a="1"/>
  <c r="L205" i="5" s="1"/>
  <c r="L206" i="5" a="1"/>
  <c r="L206" i="5" s="1"/>
  <c r="L207" i="5" a="1"/>
  <c r="L207" i="5" s="1"/>
  <c r="L208" i="5" a="1"/>
  <c r="L208" i="5" s="1"/>
  <c r="L209" i="5" a="1"/>
  <c r="L209" i="5"/>
  <c r="L210" i="5" a="1"/>
  <c r="L210" i="5" s="1"/>
  <c r="L211" i="5" a="1"/>
  <c r="L211" i="5" s="1"/>
  <c r="L212" i="5" a="1"/>
  <c r="L212" i="5" s="1"/>
  <c r="L213" i="5" a="1"/>
  <c r="L213" i="5" s="1"/>
  <c r="L214" i="5" a="1"/>
  <c r="L214" i="5" s="1"/>
  <c r="L215" i="5" a="1"/>
  <c r="L215" i="5" s="1"/>
  <c r="L216" i="5" a="1"/>
  <c r="L216" i="5" s="1"/>
  <c r="L217" i="5" a="1"/>
  <c r="L217" i="5" s="1"/>
  <c r="L218" i="5" a="1"/>
  <c r="L218" i="5" s="1"/>
  <c r="L219" i="5" a="1"/>
  <c r="L219" i="5" s="1"/>
  <c r="L220" i="5" a="1"/>
  <c r="L220" i="5" s="1"/>
  <c r="L221" i="5" a="1"/>
  <c r="L221" i="5" s="1"/>
  <c r="L222" i="5" a="1"/>
  <c r="L222" i="5" s="1"/>
  <c r="L223" i="5" a="1"/>
  <c r="L223" i="5" s="1"/>
  <c r="L224" i="5" a="1"/>
  <c r="L224" i="5" s="1"/>
  <c r="L225" i="5" a="1"/>
  <c r="L225" i="5" s="1"/>
  <c r="L226" i="5" a="1"/>
  <c r="L226" i="5" s="1"/>
  <c r="L227" i="5" a="1"/>
  <c r="L227" i="5" s="1"/>
  <c r="L228" i="5" a="1"/>
  <c r="L228" i="5" s="1"/>
  <c r="L229" i="5" a="1"/>
  <c r="L229" i="5" s="1"/>
  <c r="L230" i="5" a="1"/>
  <c r="L230" i="5" s="1"/>
  <c r="L231" i="5" a="1"/>
  <c r="L231" i="5" s="1"/>
  <c r="L232" i="5" a="1"/>
  <c r="L232" i="5" s="1"/>
  <c r="L233" i="5" a="1"/>
  <c r="L233" i="5" s="1"/>
  <c r="L234" i="5" a="1"/>
  <c r="L234" i="5" s="1"/>
  <c r="L235" i="5" a="1"/>
  <c r="L235" i="5" s="1"/>
  <c r="L236" i="5" a="1"/>
  <c r="L236" i="5" s="1"/>
  <c r="L237" i="5" a="1"/>
  <c r="L237" i="5" s="1"/>
  <c r="L238" i="5" a="1"/>
  <c r="L238" i="5" s="1"/>
  <c r="L239" i="5" a="1"/>
  <c r="L239" i="5" s="1"/>
  <c r="L240" i="5" a="1"/>
  <c r="L240" i="5" s="1"/>
  <c r="L241" i="5" a="1"/>
  <c r="L241" i="5" s="1"/>
  <c r="L242" i="5" a="1"/>
  <c r="L242" i="5" s="1"/>
  <c r="L243" i="5" a="1"/>
  <c r="L243" i="5" s="1"/>
  <c r="L244" i="5" a="1"/>
  <c r="L244" i="5" s="1"/>
  <c r="L245" i="5" a="1"/>
  <c r="L245" i="5" s="1"/>
  <c r="L246" i="5" a="1"/>
  <c r="L246" i="5" s="1"/>
  <c r="L247" i="5" a="1"/>
  <c r="L247" i="5" s="1"/>
  <c r="L248" i="5" a="1"/>
  <c r="L248" i="5" s="1"/>
  <c r="L249" i="5" a="1"/>
  <c r="L249" i="5" s="1"/>
  <c r="L250" i="5" a="1"/>
  <c r="L250" i="5" s="1"/>
  <c r="L251" i="5" a="1"/>
  <c r="L251" i="5" s="1"/>
  <c r="L252" i="5" a="1"/>
  <c r="L252" i="5" s="1"/>
  <c r="L253" i="5" a="1"/>
  <c r="L253" i="5" s="1"/>
  <c r="L254" i="5" a="1"/>
  <c r="L254" i="5" s="1"/>
  <c r="L255" i="5" a="1"/>
  <c r="L255" i="5" s="1"/>
  <c r="L256" i="5" a="1"/>
  <c r="L256" i="5" s="1"/>
  <c r="L257" i="5" a="1"/>
  <c r="L257" i="5" s="1"/>
  <c r="L258" i="5" a="1"/>
  <c r="L258" i="5" s="1"/>
  <c r="L259" i="5" a="1"/>
  <c r="L259" i="5" s="1"/>
  <c r="L260" i="5" a="1"/>
  <c r="L260" i="5" s="1"/>
  <c r="L261" i="5" a="1"/>
  <c r="L261" i="5" s="1"/>
  <c r="L262" i="5" a="1"/>
  <c r="L262" i="5" s="1"/>
  <c r="L263" i="5" a="1"/>
  <c r="L263" i="5" s="1"/>
  <c r="L264" i="5" a="1"/>
  <c r="L264" i="5" s="1"/>
  <c r="L265" i="5" a="1"/>
  <c r="L265" i="5" s="1"/>
  <c r="L266" i="5" a="1"/>
  <c r="L266" i="5" s="1"/>
  <c r="L267" i="5" a="1"/>
  <c r="L267" i="5" s="1"/>
  <c r="L268" i="5" a="1"/>
  <c r="L268" i="5" s="1"/>
  <c r="L269" i="5" a="1"/>
  <c r="L269" i="5" s="1"/>
  <c r="L270" i="5" a="1"/>
  <c r="L270" i="5" s="1"/>
  <c r="L271" i="5" a="1"/>
  <c r="L271" i="5" s="1"/>
  <c r="L272" i="5" a="1"/>
  <c r="L272" i="5" s="1"/>
  <c r="L273" i="5" a="1"/>
  <c r="L273" i="5" s="1"/>
  <c r="L274" i="5" a="1"/>
  <c r="L274" i="5" s="1"/>
  <c r="L275" i="5" a="1"/>
  <c r="L275" i="5" s="1"/>
  <c r="L276" i="5" a="1"/>
  <c r="L276" i="5" s="1"/>
  <c r="L277" i="5" a="1"/>
  <c r="L277" i="5" s="1"/>
  <c r="L278" i="5" a="1"/>
  <c r="L278" i="5" s="1"/>
  <c r="L279" i="5" a="1"/>
  <c r="L279" i="5" s="1"/>
  <c r="L280" i="5" a="1"/>
  <c r="L280" i="5" s="1"/>
  <c r="L281" i="5" a="1"/>
  <c r="L281" i="5" s="1"/>
  <c r="L282" i="5" a="1"/>
  <c r="L282" i="5" s="1"/>
  <c r="L283" i="5" a="1"/>
  <c r="L283" i="5" s="1"/>
  <c r="L284" i="5" a="1"/>
  <c r="L284" i="5" s="1"/>
  <c r="L285" i="5" a="1"/>
  <c r="L285" i="5" s="1"/>
  <c r="L286" i="5" a="1"/>
  <c r="L286" i="5" s="1"/>
  <c r="L287" i="5" a="1"/>
  <c r="L287" i="5" s="1"/>
  <c r="L288" i="5" a="1"/>
  <c r="L288" i="5" s="1"/>
  <c r="L289" i="5" a="1"/>
  <c r="L289" i="5" s="1"/>
  <c r="L290" i="5" a="1"/>
  <c r="L290" i="5" s="1"/>
  <c r="L291" i="5" a="1"/>
  <c r="L291" i="5" s="1"/>
  <c r="L292" i="5" a="1"/>
  <c r="L292" i="5" s="1"/>
  <c r="L293" i="5" a="1"/>
  <c r="L293" i="5" s="1"/>
  <c r="L294" i="5" a="1"/>
  <c r="L294" i="5" s="1"/>
  <c r="L295" i="5" a="1"/>
  <c r="L295" i="5" s="1"/>
  <c r="L296" i="5" a="1"/>
  <c r="L296" i="5" s="1"/>
  <c r="L297" i="5" a="1"/>
  <c r="L297" i="5" s="1"/>
  <c r="L298" i="5" a="1"/>
  <c r="L298" i="5" s="1"/>
  <c r="L299" i="5" a="1"/>
  <c r="L299" i="5" s="1"/>
  <c r="L300" i="5" a="1"/>
  <c r="L300" i="5" s="1"/>
  <c r="L301" i="5" a="1"/>
  <c r="L301" i="5" s="1"/>
  <c r="L302" i="5" a="1"/>
  <c r="L302" i="5" s="1"/>
  <c r="L303" i="5" a="1"/>
  <c r="L303" i="5" s="1"/>
  <c r="L304" i="5" a="1"/>
  <c r="L304" i="5" s="1"/>
  <c r="L305" i="5" a="1"/>
  <c r="L305" i="5" s="1"/>
  <c r="L306" i="5" a="1"/>
  <c r="L306" i="5" s="1"/>
  <c r="L307" i="5" a="1"/>
  <c r="L307" i="5" s="1"/>
  <c r="L308" i="5" a="1"/>
  <c r="L308" i="5" s="1"/>
  <c r="L309" i="5" a="1"/>
  <c r="L309" i="5" s="1"/>
  <c r="L310" i="5" a="1"/>
  <c r="L310" i="5" s="1"/>
  <c r="L311" i="5" a="1"/>
  <c r="L311" i="5" s="1"/>
  <c r="L312" i="5" a="1"/>
  <c r="L312" i="5" s="1"/>
  <c r="L313" i="5" a="1"/>
  <c r="L313" i="5"/>
  <c r="L314" i="5" a="1"/>
  <c r="L314" i="5" s="1"/>
  <c r="L315" i="5" a="1"/>
  <c r="L315" i="5" s="1"/>
  <c r="L316" i="5" a="1"/>
  <c r="L316" i="5" s="1"/>
  <c r="L317" i="5" a="1"/>
  <c r="L317" i="5" s="1"/>
  <c r="L318" i="5" a="1"/>
  <c r="L318" i="5" s="1"/>
  <c r="L319" i="5" a="1"/>
  <c r="L319" i="5" s="1"/>
  <c r="L320" i="5" a="1"/>
  <c r="L320" i="5" s="1"/>
  <c r="L321" i="5" a="1"/>
  <c r="L321" i="5" s="1"/>
  <c r="L322" i="5" a="1"/>
  <c r="L322" i="5" s="1"/>
  <c r="L323" i="5" a="1"/>
  <c r="L323" i="5" s="1"/>
  <c r="L324" i="5" a="1"/>
  <c r="L324" i="5" s="1"/>
  <c r="L325" i="5" a="1"/>
  <c r="L325" i="5" s="1"/>
  <c r="L326" i="5" a="1"/>
  <c r="L326" i="5" s="1"/>
  <c r="L327" i="5" a="1"/>
  <c r="L327" i="5" s="1"/>
  <c r="L328" i="5" a="1"/>
  <c r="L328" i="5" s="1"/>
  <c r="L329" i="5" a="1"/>
  <c r="L329" i="5" s="1"/>
  <c r="L330" i="5" a="1"/>
  <c r="L330" i="5" s="1"/>
  <c r="L331" i="5" a="1"/>
  <c r="L331" i="5" s="1"/>
  <c r="L332" i="5" a="1"/>
  <c r="L332" i="5" s="1"/>
  <c r="L333" i="5" a="1"/>
  <c r="L333" i="5" s="1"/>
  <c r="L334" i="5" a="1"/>
  <c r="L334" i="5" s="1"/>
  <c r="L335" i="5" a="1"/>
  <c r="L335" i="5" s="1"/>
  <c r="L336" i="5" a="1"/>
  <c r="L336" i="5" s="1"/>
  <c r="L337" i="5" a="1"/>
  <c r="L337" i="5" s="1"/>
  <c r="L338" i="5" a="1"/>
  <c r="L338" i="5" s="1"/>
  <c r="L339" i="5" a="1"/>
  <c r="L339" i="5" s="1"/>
  <c r="L340" i="5" a="1"/>
  <c r="L340" i="5" s="1"/>
  <c r="L341" i="5" a="1"/>
  <c r="L341" i="5" s="1"/>
  <c r="L342" i="5" a="1"/>
  <c r="L342" i="5" s="1"/>
  <c r="L343" i="5" a="1"/>
  <c r="L343" i="5" s="1"/>
  <c r="L344" i="5" a="1"/>
  <c r="L344" i="5" s="1"/>
  <c r="L345" i="5" a="1"/>
  <c r="L345" i="5"/>
  <c r="L346" i="5" a="1"/>
  <c r="L346" i="5" s="1"/>
  <c r="L347" i="5" a="1"/>
  <c r="L347" i="5" s="1"/>
  <c r="L348" i="5" a="1"/>
  <c r="L348" i="5" s="1"/>
  <c r="L349" i="5" a="1"/>
  <c r="L349" i="5" s="1"/>
  <c r="L350" i="5" a="1"/>
  <c r="L350" i="5" s="1"/>
  <c r="L351" i="5" a="1"/>
  <c r="L351" i="5" s="1"/>
  <c r="L352" i="5" a="1"/>
  <c r="L352" i="5" s="1"/>
  <c r="L353" i="5" a="1"/>
  <c r="L353" i="5" s="1"/>
  <c r="L354" i="5" a="1"/>
  <c r="L354" i="5" s="1"/>
  <c r="L355" i="5" a="1"/>
  <c r="L355" i="5" s="1"/>
  <c r="L356" i="5" a="1"/>
  <c r="L356" i="5" s="1"/>
  <c r="L357" i="5" a="1"/>
  <c r="L357" i="5" s="1"/>
  <c r="L358" i="5" a="1"/>
  <c r="L358" i="5" s="1"/>
  <c r="L359" i="5" a="1"/>
  <c r="L359" i="5" s="1"/>
  <c r="L360" i="5" a="1"/>
  <c r="L360" i="5" s="1"/>
  <c r="L361" i="5" a="1"/>
  <c r="L361" i="5" s="1"/>
  <c r="L362" i="5" a="1"/>
  <c r="L362" i="5" s="1"/>
  <c r="L363" i="5" a="1"/>
  <c r="L363" i="5" s="1"/>
  <c r="L364" i="5" a="1"/>
  <c r="L364" i="5" s="1"/>
  <c r="L365" i="5" a="1"/>
  <c r="L365" i="5" s="1"/>
  <c r="L366" i="5" a="1"/>
  <c r="L366" i="5" s="1"/>
  <c r="L367" i="5" a="1"/>
  <c r="L367" i="5" s="1"/>
  <c r="L368" i="5" a="1"/>
  <c r="L368" i="5" s="1"/>
  <c r="L369" i="5" a="1"/>
  <c r="L369" i="5" s="1"/>
  <c r="L370" i="5" a="1"/>
  <c r="L370" i="5" s="1"/>
  <c r="L371" i="5" a="1"/>
  <c r="L371" i="5" s="1"/>
  <c r="L372" i="5" a="1"/>
  <c r="L372" i="5" s="1"/>
  <c r="L373" i="5" a="1"/>
  <c r="L373" i="5" s="1"/>
  <c r="L374" i="5" a="1"/>
  <c r="L374" i="5" s="1"/>
  <c r="L375" i="5" a="1"/>
  <c r="L375" i="5" s="1"/>
  <c r="L376" i="5" a="1"/>
  <c r="L376" i="5" s="1"/>
  <c r="L377" i="5" a="1"/>
  <c r="L377" i="5" s="1"/>
  <c r="L378" i="5" a="1"/>
  <c r="L378" i="5" s="1"/>
  <c r="L379" i="5" a="1"/>
  <c r="L379" i="5" s="1"/>
  <c r="L380" i="5" a="1"/>
  <c r="L380" i="5" s="1"/>
  <c r="L381" i="5" a="1"/>
  <c r="L381" i="5" s="1"/>
  <c r="L382" i="5" a="1"/>
  <c r="L382" i="5" s="1"/>
  <c r="L383" i="5" a="1"/>
  <c r="L383" i="5" s="1"/>
  <c r="L384" i="5" a="1"/>
  <c r="L384" i="5" s="1"/>
  <c r="L385" i="5" a="1"/>
  <c r="L385" i="5"/>
  <c r="L386" i="5" a="1"/>
  <c r="L386" i="5" s="1"/>
  <c r="L387" i="5" a="1"/>
  <c r="L387" i="5" s="1"/>
  <c r="L388" i="5" a="1"/>
  <c r="L388" i="5" s="1"/>
  <c r="L389" i="5" a="1"/>
  <c r="L389" i="5" s="1"/>
  <c r="L390" i="5" a="1"/>
  <c r="L390" i="5" s="1"/>
  <c r="L391" i="5" a="1"/>
  <c r="L391" i="5" s="1"/>
  <c r="L392" i="5" a="1"/>
  <c r="L392" i="5" s="1"/>
  <c r="L393" i="5" a="1"/>
  <c r="L393" i="5" s="1"/>
  <c r="L394" i="5" a="1"/>
  <c r="L394" i="5" s="1"/>
  <c r="L395" i="5" a="1"/>
  <c r="L395" i="5" s="1"/>
  <c r="L396" i="5" a="1"/>
  <c r="L396" i="5" s="1"/>
  <c r="L397" i="5" a="1"/>
  <c r="L397" i="5" s="1"/>
  <c r="L398" i="5" a="1"/>
  <c r="L398" i="5" s="1"/>
  <c r="L399" i="5" a="1"/>
  <c r="L399" i="5" s="1"/>
  <c r="L400" i="5" a="1"/>
  <c r="L400" i="5" s="1"/>
  <c r="L401" i="5" a="1"/>
  <c r="L401" i="5" s="1"/>
  <c r="L402" i="5" a="1"/>
  <c r="L402" i="5" s="1"/>
  <c r="L403" i="5" a="1"/>
  <c r="L403" i="5" s="1"/>
  <c r="L404" i="5" a="1"/>
  <c r="L404" i="5"/>
  <c r="L405" i="5" a="1"/>
  <c r="L405" i="5" s="1"/>
  <c r="L406" i="5" a="1"/>
  <c r="L406" i="5" s="1"/>
  <c r="L407" i="5" a="1"/>
  <c r="L407" i="5" s="1"/>
  <c r="L408" i="5" a="1"/>
  <c r="L408" i="5" s="1"/>
  <c r="L409" i="5" a="1"/>
  <c r="L409" i="5" s="1"/>
  <c r="L410" i="5" a="1"/>
  <c r="L410" i="5" s="1"/>
  <c r="L411" i="5" a="1"/>
  <c r="L411" i="5" s="1"/>
  <c r="L412" i="5" a="1"/>
  <c r="L412" i="5" s="1"/>
  <c r="L413" i="5" a="1"/>
  <c r="L413" i="5" s="1"/>
  <c r="L414" i="5" a="1"/>
  <c r="L414" i="5" s="1"/>
  <c r="L415" i="5" a="1"/>
  <c r="L415" i="5" s="1"/>
  <c r="L416" i="5" a="1"/>
  <c r="L416" i="5" s="1"/>
  <c r="L417" i="5" a="1"/>
  <c r="L417" i="5" s="1"/>
  <c r="L418" i="5" a="1"/>
  <c r="L418" i="5" s="1"/>
  <c r="L419" i="5" a="1"/>
  <c r="L419" i="5" s="1"/>
  <c r="L420" i="5" a="1"/>
  <c r="L420" i="5" s="1"/>
  <c r="L421" i="5" a="1"/>
  <c r="L421" i="5" s="1"/>
  <c r="L422" i="5" a="1"/>
  <c r="L422" i="5" s="1"/>
  <c r="L423" i="5" a="1"/>
  <c r="L423" i="5" s="1"/>
  <c r="L424" i="5" a="1"/>
  <c r="L424" i="5" s="1"/>
  <c r="L425" i="5" a="1"/>
  <c r="L425" i="5" s="1"/>
  <c r="L426" i="5" a="1"/>
  <c r="L426" i="5" s="1"/>
  <c r="L427" i="5" a="1"/>
  <c r="L427" i="5" s="1"/>
  <c r="L428" i="5" a="1"/>
  <c r="L428" i="5" s="1"/>
  <c r="L429" i="5" a="1"/>
  <c r="L429" i="5" s="1"/>
  <c r="L430" i="5" a="1"/>
  <c r="L430" i="5" s="1"/>
  <c r="L431" i="5" a="1"/>
  <c r="L431" i="5" s="1"/>
  <c r="L432" i="5" a="1"/>
  <c r="L432" i="5" s="1"/>
  <c r="L433" i="5" a="1"/>
  <c r="L433" i="5" s="1"/>
  <c r="L434" i="5" a="1"/>
  <c r="L434" i="5" s="1"/>
  <c r="L435" i="5" a="1"/>
  <c r="L435" i="5" s="1"/>
  <c r="L436" i="5" a="1"/>
  <c r="L436" i="5" s="1"/>
  <c r="L437" i="5" a="1"/>
  <c r="L437" i="5" s="1"/>
  <c r="L438" i="5" a="1"/>
  <c r="L438" i="5" s="1"/>
  <c r="L439" i="5" a="1"/>
  <c r="L439" i="5" s="1"/>
  <c r="L440" i="5" a="1"/>
  <c r="L440" i="5" s="1"/>
  <c r="L441" i="5" a="1"/>
  <c r="L441" i="5" s="1"/>
  <c r="L442" i="5" a="1"/>
  <c r="L442" i="5" s="1"/>
  <c r="L443" i="5" a="1"/>
  <c r="L443" i="5" s="1"/>
  <c r="L444" i="5" a="1"/>
  <c r="L444" i="5" s="1"/>
  <c r="L445" i="5" a="1"/>
  <c r="L445" i="5" s="1"/>
  <c r="L446" i="5" a="1"/>
  <c r="L446" i="5" s="1"/>
  <c r="L447" i="5" a="1"/>
  <c r="L447" i="5" s="1"/>
  <c r="L448" i="5" a="1"/>
  <c r="L448" i="5" s="1"/>
  <c r="L449" i="5" a="1"/>
  <c r="L449" i="5" s="1"/>
  <c r="L450" i="5" a="1"/>
  <c r="L450" i="5" s="1"/>
  <c r="L451" i="5" a="1"/>
  <c r="L451" i="5" s="1"/>
  <c r="L452" i="5" a="1"/>
  <c r="L452" i="5" s="1"/>
  <c r="L453" i="5" a="1"/>
  <c r="L453" i="5" s="1"/>
  <c r="L454" i="5" a="1"/>
  <c r="L454" i="5" s="1"/>
  <c r="L455" i="5" a="1"/>
  <c r="L455" i="5" s="1"/>
  <c r="L456" i="5" a="1"/>
  <c r="L456" i="5" s="1"/>
  <c r="L457" i="5" a="1"/>
  <c r="L457" i="5" s="1"/>
  <c r="L458" i="5" a="1"/>
  <c r="L458" i="5" s="1"/>
  <c r="L459" i="5" a="1"/>
  <c r="L459" i="5" s="1"/>
  <c r="L460" i="5" a="1"/>
  <c r="L460" i="5" s="1"/>
  <c r="L461" i="5" a="1"/>
  <c r="L461" i="5" s="1"/>
  <c r="L462" i="5" a="1"/>
  <c r="L462" i="5" s="1"/>
  <c r="L463" i="5" a="1"/>
  <c r="L463" i="5" s="1"/>
  <c r="L464" i="5" a="1"/>
  <c r="L464" i="5" s="1"/>
  <c r="L465" i="5" a="1"/>
  <c r="L465" i="5" s="1"/>
  <c r="L466" i="5" a="1"/>
  <c r="L466" i="5" s="1"/>
  <c r="L467" i="5" a="1"/>
  <c r="L467" i="5" s="1"/>
  <c r="L468" i="5" a="1"/>
  <c r="L468" i="5" s="1"/>
  <c r="L469" i="5" a="1"/>
  <c r="L469" i="5" s="1"/>
  <c r="L470" i="5" a="1"/>
  <c r="L470" i="5" s="1"/>
  <c r="L471" i="5" a="1"/>
  <c r="L471" i="5" s="1"/>
  <c r="L472" i="5" a="1"/>
  <c r="L472" i="5" s="1"/>
  <c r="L473" i="5" a="1"/>
  <c r="L473" i="5" s="1"/>
  <c r="L474" i="5" a="1"/>
  <c r="L474" i="5" s="1"/>
  <c r="L475" i="5" a="1"/>
  <c r="L475" i="5" s="1"/>
  <c r="L476" i="5" a="1"/>
  <c r="L476" i="5"/>
  <c r="L477" i="5" a="1"/>
  <c r="L477" i="5" s="1"/>
  <c r="L478" i="5" a="1"/>
  <c r="L478" i="5" s="1"/>
  <c r="L479" i="5" a="1"/>
  <c r="L479" i="5" s="1"/>
  <c r="L480" i="5" a="1"/>
  <c r="L480" i="5" s="1"/>
  <c r="L481" i="5" a="1"/>
  <c r="L481" i="5" s="1"/>
  <c r="L482" i="5" a="1"/>
  <c r="L482" i="5" s="1"/>
  <c r="L483" i="5" a="1"/>
  <c r="L483" i="5" s="1"/>
  <c r="L484" i="5" a="1"/>
  <c r="L484" i="5" s="1"/>
  <c r="L485" i="5" a="1"/>
  <c r="L485" i="5" s="1"/>
  <c r="L486" i="5" a="1"/>
  <c r="L486" i="5" s="1"/>
  <c r="L487" i="5" a="1"/>
  <c r="L487" i="5" s="1"/>
  <c r="L488" i="5" a="1"/>
  <c r="L488" i="5" s="1"/>
  <c r="L489" i="5" a="1"/>
  <c r="L489" i="5" s="1"/>
  <c r="L490" i="5" a="1"/>
  <c r="L490" i="5" s="1"/>
  <c r="L491" i="5" a="1"/>
  <c r="L491" i="5" s="1"/>
  <c r="L492" i="5" a="1"/>
  <c r="L492" i="5"/>
  <c r="L493" i="5" a="1"/>
  <c r="L493" i="5" s="1"/>
  <c r="L494" i="5" a="1"/>
  <c r="L494" i="5" s="1"/>
  <c r="L495" i="5" a="1"/>
  <c r="L495" i="5" s="1"/>
  <c r="L496" i="5" a="1"/>
  <c r="L496" i="5" s="1"/>
  <c r="L497" i="5" a="1"/>
  <c r="L497" i="5" s="1"/>
  <c r="L498" i="5" a="1"/>
  <c r="L498" i="5" s="1"/>
  <c r="L499" i="5" a="1"/>
  <c r="L499" i="5" s="1"/>
  <c r="L500" i="5" a="1"/>
  <c r="L500" i="5" s="1"/>
  <c r="L501" i="5" a="1"/>
  <c r="L501" i="5" s="1"/>
  <c r="L502" i="5" a="1"/>
  <c r="L502" i="5" s="1"/>
  <c r="L503" i="5" a="1"/>
  <c r="L503" i="5" s="1"/>
  <c r="L504" i="5" a="1"/>
  <c r="L504" i="5" s="1"/>
  <c r="L505" i="5" a="1"/>
  <c r="L505" i="5" s="1"/>
  <c r="L506" i="5" a="1"/>
  <c r="L506" i="5" s="1"/>
  <c r="L507" i="5" a="1"/>
  <c r="L507" i="5" s="1"/>
  <c r="L508" i="5" a="1"/>
  <c r="L508" i="5" s="1"/>
  <c r="L509" i="5" a="1"/>
  <c r="L509" i="5" s="1"/>
  <c r="L510" i="5" a="1"/>
  <c r="L510" i="5" s="1"/>
  <c r="L511" i="5" a="1"/>
  <c r="L511" i="5" s="1"/>
  <c r="L512" i="5" a="1"/>
  <c r="L512" i="5" s="1"/>
  <c r="L513" i="5" a="1"/>
  <c r="L513" i="5" s="1"/>
  <c r="L514" i="5" a="1"/>
  <c r="L514" i="5" s="1"/>
  <c r="L515" i="5" a="1"/>
  <c r="L515" i="5" s="1"/>
  <c r="L516" i="5" a="1"/>
  <c r="L516" i="5"/>
  <c r="L517" i="5" a="1"/>
  <c r="L517" i="5" s="1"/>
  <c r="L518" i="5" a="1"/>
  <c r="L518" i="5" s="1"/>
  <c r="L519" i="5" a="1"/>
  <c r="L519" i="5" s="1"/>
  <c r="L520" i="5" a="1"/>
  <c r="L520" i="5" s="1"/>
  <c r="L521" i="5" a="1"/>
  <c r="L521" i="5" s="1"/>
  <c r="L522" i="5" a="1"/>
  <c r="L522" i="5" s="1"/>
  <c r="L523" i="5" a="1"/>
  <c r="L523" i="5" s="1"/>
  <c r="L524" i="5" a="1"/>
  <c r="L524" i="5" s="1"/>
  <c r="L525" i="5" a="1"/>
  <c r="L525" i="5" s="1"/>
  <c r="L526" i="5" a="1"/>
  <c r="L526" i="5" s="1"/>
  <c r="L527" i="5" a="1"/>
  <c r="L527" i="5" s="1"/>
  <c r="L528" i="5" a="1"/>
  <c r="L528" i="5" s="1"/>
  <c r="L529" i="5" a="1"/>
  <c r="L529" i="5" s="1"/>
  <c r="L530" i="5" a="1"/>
  <c r="L530" i="5" s="1"/>
  <c r="L531" i="5" a="1"/>
  <c r="L531" i="5" s="1"/>
  <c r="L532" i="5" a="1"/>
  <c r="L532" i="5" s="1"/>
  <c r="L533" i="5" a="1"/>
  <c r="L533" i="5" s="1"/>
  <c r="L534" i="5" a="1"/>
  <c r="L534" i="5" s="1"/>
  <c r="L535" i="5" a="1"/>
  <c r="L535" i="5" s="1"/>
  <c r="L536" i="5" a="1"/>
  <c r="L536" i="5" s="1"/>
  <c r="L537" i="5" a="1"/>
  <c r="L537" i="5" s="1"/>
  <c r="L538" i="5" a="1"/>
  <c r="L538" i="5" s="1"/>
  <c r="L539" i="5" a="1"/>
  <c r="L539" i="5" s="1"/>
  <c r="L540" i="5" a="1"/>
  <c r="L540" i="5" s="1"/>
  <c r="L541" i="5" a="1"/>
  <c r="L541" i="5" s="1"/>
  <c r="L542" i="5" a="1"/>
  <c r="L542" i="5" s="1"/>
  <c r="L543" i="5" a="1"/>
  <c r="L543" i="5" s="1"/>
  <c r="L544" i="5" a="1"/>
  <c r="L544" i="5" s="1"/>
  <c r="L545" i="5" a="1"/>
  <c r="L545" i="5" s="1"/>
  <c r="L546" i="5" a="1"/>
  <c r="L546" i="5" s="1"/>
  <c r="L547" i="5" a="1"/>
  <c r="L547" i="5" s="1"/>
  <c r="L548" i="5" a="1"/>
  <c r="L548" i="5" s="1"/>
  <c r="L549" i="5" a="1"/>
  <c r="L549" i="5" s="1"/>
  <c r="L550" i="5" a="1"/>
  <c r="L550" i="5" s="1"/>
  <c r="L551" i="5" a="1"/>
  <c r="L551" i="5" s="1"/>
  <c r="L552" i="5" a="1"/>
  <c r="L552" i="5" s="1"/>
  <c r="L553" i="5" a="1"/>
  <c r="L553" i="5" s="1"/>
  <c r="L554" i="5" a="1"/>
  <c r="L554" i="5" s="1"/>
  <c r="L555" i="5" a="1"/>
  <c r="L555" i="5" s="1"/>
  <c r="L556" i="5" a="1"/>
  <c r="L556" i="5" s="1"/>
  <c r="L557" i="5" a="1"/>
  <c r="L557" i="5" s="1"/>
  <c r="L558" i="5" a="1"/>
  <c r="L558" i="5" s="1"/>
  <c r="L559" i="5" a="1"/>
  <c r="L559" i="5" s="1"/>
  <c r="L560" i="5" a="1"/>
  <c r="L560" i="5" s="1"/>
  <c r="L561" i="5" a="1"/>
  <c r="L561" i="5" s="1"/>
  <c r="L562" i="5" a="1"/>
  <c r="L562" i="5" s="1"/>
  <c r="L563" i="5" a="1"/>
  <c r="L563" i="5" s="1"/>
  <c r="L564" i="5" a="1"/>
  <c r="L564" i="5" s="1"/>
  <c r="L565" i="5" a="1"/>
  <c r="L565" i="5" s="1"/>
  <c r="L566" i="5" a="1"/>
  <c r="L566" i="5" s="1"/>
  <c r="L567" i="5" a="1"/>
  <c r="L567" i="5" s="1"/>
  <c r="L568" i="5" a="1"/>
  <c r="L568" i="5" s="1"/>
  <c r="L569" i="5" a="1"/>
  <c r="L569" i="5"/>
  <c r="L570" i="5" a="1"/>
  <c r="L570" i="5" s="1"/>
  <c r="L571" i="5" a="1"/>
  <c r="L571" i="5" s="1"/>
  <c r="L572" i="5" a="1"/>
  <c r="L572" i="5" s="1"/>
  <c r="L573" i="5" a="1"/>
  <c r="L573" i="5" s="1"/>
  <c r="L574" i="5" a="1"/>
  <c r="L574" i="5" s="1"/>
  <c r="L575" i="5" a="1"/>
  <c r="L575" i="5" s="1"/>
  <c r="L576" i="5" a="1"/>
  <c r="L576" i="5" s="1"/>
  <c r="L577" i="5" a="1"/>
  <c r="L577" i="5" s="1"/>
  <c r="L578" i="5" a="1"/>
  <c r="L578" i="5" s="1"/>
  <c r="L579" i="5" a="1"/>
  <c r="L579" i="5" s="1"/>
  <c r="L580" i="5" a="1"/>
  <c r="L580" i="5" s="1"/>
  <c r="L581" i="5" a="1"/>
  <c r="L581" i="5" s="1"/>
  <c r="L582" i="5" a="1"/>
  <c r="L582" i="5" s="1"/>
  <c r="L583" i="5" a="1"/>
  <c r="L583" i="5" s="1"/>
  <c r="L584" i="5" a="1"/>
  <c r="L584" i="5" s="1"/>
  <c r="L585" i="5" a="1"/>
  <c r="L585" i="5" s="1"/>
  <c r="L586" i="5" a="1"/>
  <c r="L586" i="5" s="1"/>
  <c r="L587" i="5" a="1"/>
  <c r="L587" i="5" s="1"/>
  <c r="L588" i="5" a="1"/>
  <c r="L588" i="5" s="1"/>
  <c r="L589" i="5" a="1"/>
  <c r="L589" i="5" s="1"/>
  <c r="L590" i="5" a="1"/>
  <c r="L590" i="5" s="1"/>
  <c r="L591" i="5" a="1"/>
  <c r="L591" i="5" s="1"/>
  <c r="L592" i="5" a="1"/>
  <c r="L592" i="5" s="1"/>
  <c r="L593" i="5" a="1"/>
  <c r="L593" i="5" s="1"/>
  <c r="L594" i="5" a="1"/>
  <c r="L594" i="5" s="1"/>
  <c r="L595" i="5" a="1"/>
  <c r="L595" i="5" s="1"/>
  <c r="L596" i="5" a="1"/>
  <c r="L596" i="5" s="1"/>
  <c r="L597" i="5" a="1"/>
  <c r="L597" i="5" s="1"/>
  <c r="L598" i="5" a="1"/>
  <c r="L598" i="5" s="1"/>
  <c r="L599" i="5" a="1"/>
  <c r="L599" i="5" s="1"/>
  <c r="L600" i="5" a="1"/>
  <c r="L600" i="5" s="1"/>
  <c r="L601" i="5" a="1"/>
  <c r="L601" i="5" s="1"/>
  <c r="L602" i="5" a="1"/>
  <c r="L602" i="5" s="1"/>
  <c r="L603" i="5" a="1"/>
  <c r="L603" i="5" s="1"/>
  <c r="L604" i="5" a="1"/>
  <c r="L604" i="5" s="1"/>
  <c r="L605" i="5" a="1"/>
  <c r="L605" i="5" s="1"/>
  <c r="L606" i="5" a="1"/>
  <c r="L606" i="5" s="1"/>
  <c r="L607" i="5" a="1"/>
  <c r="L607" i="5" s="1"/>
  <c r="L608" i="5" a="1"/>
  <c r="L608" i="5" s="1"/>
  <c r="L609" i="5" a="1"/>
  <c r="L609" i="5" s="1"/>
  <c r="L610" i="5" a="1"/>
  <c r="L610" i="5" s="1"/>
  <c r="L611" i="5" a="1"/>
  <c r="L611" i="5" s="1"/>
  <c r="L612" i="5" a="1"/>
  <c r="L612" i="5" s="1"/>
  <c r="L613" i="5" a="1"/>
  <c r="L613" i="5" s="1"/>
  <c r="L614" i="5" a="1"/>
  <c r="L614" i="5" s="1"/>
  <c r="L615" i="5" a="1"/>
  <c r="L615" i="5" s="1"/>
  <c r="L616" i="5" a="1"/>
  <c r="L616" i="5" s="1"/>
  <c r="L617" i="5" a="1"/>
  <c r="L617" i="5" s="1"/>
  <c r="L618" i="5" a="1"/>
  <c r="L618" i="5" s="1"/>
  <c r="L619" i="5" a="1"/>
  <c r="L619" i="5" s="1"/>
  <c r="L620" i="5" a="1"/>
  <c r="L620" i="5"/>
  <c r="L621" i="5" a="1"/>
  <c r="L621" i="5" s="1"/>
  <c r="L622" i="5" a="1"/>
  <c r="L622" i="5" s="1"/>
  <c r="L623" i="5" a="1"/>
  <c r="L623" i="5" s="1"/>
  <c r="L624" i="5" a="1"/>
  <c r="L624" i="5" s="1"/>
  <c r="L625" i="5" a="1"/>
  <c r="L625" i="5" s="1"/>
  <c r="L626" i="5" a="1"/>
  <c r="L626" i="5" s="1"/>
  <c r="L627" i="5" a="1"/>
  <c r="L627" i="5" s="1"/>
  <c r="L628" i="5" a="1"/>
  <c r="L628" i="5" s="1"/>
  <c r="L629" i="5" a="1"/>
  <c r="L629" i="5" s="1"/>
  <c r="L630" i="5" a="1"/>
  <c r="L630" i="5" s="1"/>
  <c r="L631" i="5" a="1"/>
  <c r="L631" i="5" s="1"/>
  <c r="L632" i="5" a="1"/>
  <c r="L632" i="5" s="1"/>
  <c r="L633" i="5" a="1"/>
  <c r="L633" i="5" s="1"/>
  <c r="L634" i="5" a="1"/>
  <c r="L634" i="5" s="1"/>
  <c r="L635" i="5" a="1"/>
  <c r="L635" i="5" s="1"/>
  <c r="L636" i="5" a="1"/>
  <c r="L636" i="5" s="1"/>
  <c r="L637" i="5" a="1"/>
  <c r="L637" i="5" s="1"/>
  <c r="L638" i="5" a="1"/>
  <c r="L638" i="5" s="1"/>
  <c r="L639" i="5" a="1"/>
  <c r="L639" i="5" s="1"/>
  <c r="L640" i="5" a="1"/>
  <c r="L640" i="5" s="1"/>
  <c r="L641" i="5" a="1"/>
  <c r="L641" i="5" s="1"/>
  <c r="L642" i="5" a="1"/>
  <c r="L642" i="5" s="1"/>
  <c r="L643" i="5" a="1"/>
  <c r="L643" i="5" s="1"/>
  <c r="L644" i="5" a="1"/>
  <c r="L644" i="5" s="1"/>
  <c r="L645" i="5" a="1"/>
  <c r="L645" i="5" s="1"/>
  <c r="L646" i="5" a="1"/>
  <c r="L646" i="5" s="1"/>
  <c r="L647" i="5" a="1"/>
  <c r="L647" i="5" s="1"/>
  <c r="L648" i="5" a="1"/>
  <c r="L648" i="5" s="1"/>
  <c r="L649" i="5" a="1"/>
  <c r="L649" i="5" s="1"/>
  <c r="L650" i="5" a="1"/>
  <c r="L650" i="5" s="1"/>
  <c r="L651" i="5" a="1"/>
  <c r="L651" i="5"/>
  <c r="L652" i="5" a="1"/>
  <c r="L652" i="5" s="1"/>
  <c r="L653" i="5" a="1"/>
  <c r="L653" i="5" s="1"/>
  <c r="L654" i="5" a="1"/>
  <c r="L654" i="5" s="1"/>
  <c r="L655" i="5" a="1"/>
  <c r="L655" i="5"/>
  <c r="L656" i="5" a="1"/>
  <c r="L656" i="5" s="1"/>
  <c r="L657" i="5" a="1"/>
  <c r="L657" i="5" s="1"/>
  <c r="L658" i="5" a="1"/>
  <c r="L658" i="5" s="1"/>
  <c r="L659" i="5" a="1"/>
  <c r="L659" i="5" s="1"/>
  <c r="L660" i="5" a="1"/>
  <c r="L660" i="5" s="1"/>
  <c r="L661" i="5" a="1"/>
  <c r="L661" i="5" s="1"/>
  <c r="L662" i="5" a="1"/>
  <c r="L662" i="5" s="1"/>
  <c r="L663" i="5" a="1"/>
  <c r="L663" i="5" s="1"/>
  <c r="L664" i="5" a="1"/>
  <c r="L664" i="5" s="1"/>
  <c r="L665" i="5" a="1"/>
  <c r="L665" i="5" s="1"/>
  <c r="L666" i="5" a="1"/>
  <c r="L666" i="5" s="1"/>
  <c r="L667" i="5" a="1"/>
  <c r="L667" i="5"/>
  <c r="L668" i="5" a="1"/>
  <c r="L668" i="5" s="1"/>
  <c r="L669" i="5" a="1"/>
  <c r="L669" i="5" s="1"/>
  <c r="L670" i="5" a="1"/>
  <c r="L670" i="5" s="1"/>
  <c r="L671" i="5" a="1"/>
  <c r="L671" i="5" s="1"/>
  <c r="L672" i="5" a="1"/>
  <c r="L672" i="5" s="1"/>
  <c r="L673" i="5" a="1"/>
  <c r="L673" i="5" s="1"/>
  <c r="L674" i="5" a="1"/>
  <c r="L674" i="5" s="1"/>
  <c r="L675" i="5" a="1"/>
  <c r="L675" i="5"/>
  <c r="L676" i="5" a="1"/>
  <c r="L676" i="5" s="1"/>
  <c r="L677" i="5" a="1"/>
  <c r="L677" i="5" s="1"/>
  <c r="L678" i="5" a="1"/>
  <c r="L678" i="5" s="1"/>
  <c r="L679" i="5" a="1"/>
  <c r="L679" i="5" s="1"/>
  <c r="L680" i="5" a="1"/>
  <c r="L680" i="5" s="1"/>
  <c r="L681" i="5" a="1"/>
  <c r="L681" i="5" s="1"/>
  <c r="L682" i="5" a="1"/>
  <c r="L682" i="5" s="1"/>
  <c r="L683" i="5" a="1"/>
  <c r="L683" i="5"/>
  <c r="L684" i="5" a="1"/>
  <c r="L684" i="5"/>
  <c r="L685" i="5" a="1"/>
  <c r="L685" i="5" s="1"/>
  <c r="L686" i="5" a="1"/>
  <c r="L686" i="5" s="1"/>
  <c r="L687" i="5" a="1"/>
  <c r="L687" i="5"/>
  <c r="L688" i="5" a="1"/>
  <c r="L688" i="5"/>
  <c r="L689" i="5" a="1"/>
  <c r="L689" i="5" s="1"/>
  <c r="L690" i="5" a="1"/>
  <c r="L690" i="5" s="1"/>
  <c r="L691" i="5" a="1"/>
  <c r="L691" i="5" s="1"/>
  <c r="L692" i="5" a="1"/>
  <c r="L692" i="5" s="1"/>
  <c r="L693" i="5" a="1"/>
  <c r="L693" i="5" s="1"/>
  <c r="L694" i="5" a="1"/>
  <c r="L694" i="5" s="1"/>
  <c r="L695" i="5" a="1"/>
  <c r="L695" i="5" s="1"/>
  <c r="L696" i="5" a="1"/>
  <c r="L696" i="5" s="1"/>
  <c r="L697" i="5" a="1"/>
  <c r="L697" i="5"/>
  <c r="L698" i="5" a="1"/>
  <c r="L698" i="5" s="1"/>
  <c r="L699" i="5" a="1"/>
  <c r="L699" i="5" s="1"/>
  <c r="L700" i="5" a="1"/>
  <c r="L700" i="5" s="1"/>
  <c r="L701" i="5" a="1"/>
  <c r="L701" i="5"/>
  <c r="L702" i="5" a="1"/>
  <c r="L702" i="5"/>
  <c r="L703" i="5" a="1"/>
  <c r="L703" i="5"/>
  <c r="L704" i="5" a="1"/>
  <c r="L704" i="5" s="1"/>
  <c r="L705" i="5" a="1"/>
  <c r="L705" i="5"/>
  <c r="L706" i="5" a="1"/>
  <c r="L706" i="5" s="1"/>
  <c r="L707" i="5" a="1"/>
  <c r="L707" i="5" s="1"/>
  <c r="L708" i="5" a="1"/>
  <c r="L708" i="5" s="1"/>
  <c r="L709" i="5" a="1"/>
  <c r="L709" i="5" s="1"/>
  <c r="L710" i="5" a="1"/>
  <c r="L710" i="5" s="1"/>
  <c r="L711" i="5" a="1"/>
  <c r="L711" i="5" s="1"/>
  <c r="L712" i="5" a="1"/>
  <c r="L712" i="5" s="1"/>
  <c r="L713" i="5" a="1"/>
  <c r="L713" i="5" s="1"/>
  <c r="L714" i="5" a="1"/>
  <c r="L714" i="5" s="1"/>
  <c r="L715" i="5" a="1"/>
  <c r="L715" i="5" s="1"/>
  <c r="L716" i="5" a="1"/>
  <c r="L716" i="5"/>
  <c r="L717" i="5" a="1"/>
  <c r="L717" i="5" s="1"/>
  <c r="L718" i="5" a="1"/>
  <c r="L718" i="5"/>
  <c r="L719" i="5" a="1"/>
  <c r="L719" i="5" s="1"/>
  <c r="L720" i="5" a="1"/>
  <c r="L720" i="5" s="1"/>
  <c r="L721" i="5" a="1"/>
  <c r="L721" i="5" s="1"/>
  <c r="L722" i="5" a="1"/>
  <c r="L722" i="5" s="1"/>
  <c r="L723" i="5" a="1"/>
  <c r="L723" i="5" s="1"/>
  <c r="L724" i="5" a="1"/>
  <c r="L724" i="5" s="1"/>
  <c r="L725" i="5" a="1"/>
  <c r="L725" i="5" s="1"/>
  <c r="L726" i="5" a="1"/>
  <c r="L726" i="5" s="1"/>
  <c r="L727" i="5" a="1"/>
  <c r="L727" i="5" s="1"/>
  <c r="L728" i="5" a="1"/>
  <c r="L728" i="5" s="1"/>
  <c r="L729" i="5" a="1"/>
  <c r="L729" i="5" s="1"/>
  <c r="L730" i="5" a="1"/>
  <c r="L730" i="5" s="1"/>
  <c r="L731" i="5" a="1"/>
  <c r="L731" i="5" s="1"/>
  <c r="L732" i="5" a="1"/>
  <c r="L732" i="5" s="1"/>
  <c r="L733" i="5" a="1"/>
  <c r="L733" i="5"/>
  <c r="L734" i="5" a="1"/>
  <c r="L734" i="5" s="1"/>
  <c r="L735" i="5" a="1"/>
  <c r="L735" i="5"/>
  <c r="L736" i="5" a="1"/>
  <c r="L736" i="5"/>
  <c r="L737" i="5" a="1"/>
  <c r="L737" i="5" s="1"/>
  <c r="L738" i="5" a="1"/>
  <c r="L738" i="5" s="1"/>
  <c r="L739" i="5" a="1"/>
  <c r="L739" i="5" s="1"/>
  <c r="L740" i="5" a="1"/>
  <c r="L740" i="5"/>
  <c r="L741" i="5" a="1"/>
  <c r="L741" i="5" s="1"/>
  <c r="L742" i="5" a="1"/>
  <c r="L742" i="5" s="1"/>
  <c r="L743" i="5" a="1"/>
  <c r="L743" i="5" s="1"/>
  <c r="L744" i="5" a="1"/>
  <c r="L744" i="5" s="1"/>
  <c r="L745" i="5" a="1"/>
  <c r="L745" i="5" s="1"/>
  <c r="L746" i="5" a="1"/>
  <c r="L746" i="5" s="1"/>
  <c r="L747" i="5" a="1"/>
  <c r="L747" i="5"/>
  <c r="L748" i="5" a="1"/>
  <c r="L748" i="5" s="1"/>
  <c r="L749" i="5" a="1"/>
  <c r="L749" i="5" s="1"/>
  <c r="L750" i="5" a="1"/>
  <c r="L750" i="5"/>
  <c r="L751" i="5" a="1"/>
  <c r="L751" i="5"/>
  <c r="L752" i="5" a="1"/>
  <c r="L752" i="5" s="1"/>
  <c r="L753" i="5" a="1"/>
  <c r="L753" i="5" s="1"/>
  <c r="L754" i="5" a="1"/>
  <c r="L754" i="5" s="1"/>
  <c r="L755" i="5" a="1"/>
  <c r="L755" i="5" s="1"/>
  <c r="L756" i="5" a="1"/>
  <c r="L756" i="5" s="1"/>
  <c r="L757" i="5" a="1"/>
  <c r="L757" i="5" s="1"/>
  <c r="L758" i="5" a="1"/>
  <c r="L758" i="5" s="1"/>
  <c r="L759" i="5" a="1"/>
  <c r="L759" i="5" s="1"/>
  <c r="L760" i="5" a="1"/>
  <c r="L760" i="5" s="1"/>
  <c r="L761" i="5" a="1"/>
  <c r="L761" i="5" s="1"/>
  <c r="L762" i="5" a="1"/>
  <c r="L762" i="5" s="1"/>
  <c r="L763" i="5" a="1"/>
  <c r="L763" i="5" s="1"/>
  <c r="L764" i="5" a="1"/>
  <c r="L764" i="5"/>
  <c r="L765" i="5" a="1"/>
  <c r="L765" i="5"/>
  <c r="L766" i="5" a="1"/>
  <c r="L766" i="5" s="1"/>
  <c r="L767" i="5" a="1"/>
  <c r="L767" i="5"/>
  <c r="L768" i="5" a="1"/>
  <c r="L768" i="5"/>
  <c r="L769" i="5" a="1"/>
  <c r="L769" i="5" s="1"/>
  <c r="L770" i="5" a="1"/>
  <c r="L770" i="5" s="1"/>
  <c r="L771" i="5" a="1"/>
  <c r="L771" i="5" s="1"/>
  <c r="L772" i="5" a="1"/>
  <c r="L772" i="5"/>
  <c r="L773" i="5" a="1"/>
  <c r="L773" i="5" s="1"/>
  <c r="L774" i="5" a="1"/>
  <c r="L774" i="5" s="1"/>
  <c r="L775" i="5" a="1"/>
  <c r="L775" i="5" s="1"/>
  <c r="L776" i="5" a="1"/>
  <c r="L776" i="5" s="1"/>
  <c r="L777" i="5" a="1"/>
  <c r="L777" i="5" s="1"/>
  <c r="L778" i="5" a="1"/>
  <c r="L778" i="5" s="1"/>
  <c r="L779" i="5" a="1"/>
  <c r="L779" i="5"/>
  <c r="L780" i="5" a="1"/>
  <c r="L780" i="5"/>
  <c r="L781" i="5" a="1"/>
  <c r="L781" i="5" s="1"/>
  <c r="L782" i="5" a="1"/>
  <c r="L782" i="5"/>
  <c r="L783" i="5" a="1"/>
  <c r="L783" i="5" s="1"/>
  <c r="L784" i="5" a="1"/>
  <c r="L784" i="5" s="1"/>
  <c r="L785" i="5" a="1"/>
  <c r="L785" i="5"/>
  <c r="L786" i="5" a="1"/>
  <c r="L786" i="5" s="1"/>
  <c r="L787" i="5" a="1"/>
  <c r="L787" i="5" s="1"/>
  <c r="L788" i="5" a="1"/>
  <c r="L788" i="5" s="1"/>
  <c r="L789" i="5" a="1"/>
  <c r="L789" i="5" s="1"/>
  <c r="L790" i="5" a="1"/>
  <c r="L790" i="5" s="1"/>
  <c r="L791" i="5" a="1"/>
  <c r="L791" i="5" s="1"/>
  <c r="L792" i="5" a="1"/>
  <c r="L792" i="5" s="1"/>
  <c r="L793" i="5" a="1"/>
  <c r="L793" i="5" s="1"/>
  <c r="L794" i="5" a="1"/>
  <c r="L794" i="5" s="1"/>
  <c r="L795" i="5" a="1"/>
  <c r="L795" i="5" s="1"/>
  <c r="L796" i="5" a="1"/>
  <c r="L796" i="5" s="1"/>
  <c r="L797" i="5" a="1"/>
  <c r="L797" i="5"/>
  <c r="L798" i="5" a="1"/>
  <c r="L798" i="5"/>
  <c r="L799" i="5" a="1"/>
  <c r="L799" i="5"/>
  <c r="L800" i="5" a="1"/>
  <c r="L800" i="5" s="1"/>
  <c r="L801" i="5" a="1"/>
  <c r="L801" i="5" s="1"/>
  <c r="L802" i="5" a="1"/>
  <c r="L802" i="5" s="1"/>
  <c r="L803" i="5" a="1"/>
  <c r="L803" i="5" s="1"/>
  <c r="L804" i="5" a="1"/>
  <c r="L804" i="5" s="1"/>
  <c r="L805" i="5" a="1"/>
  <c r="L805" i="5" s="1"/>
  <c r="L806" i="5" a="1"/>
  <c r="L806" i="5" s="1"/>
  <c r="L807" i="5" a="1"/>
  <c r="L807" i="5" s="1"/>
  <c r="L808" i="5" a="1"/>
  <c r="L808" i="5" s="1"/>
  <c r="L809" i="5" a="1"/>
  <c r="L809" i="5" s="1"/>
  <c r="L810" i="5" a="1"/>
  <c r="L810" i="5" s="1"/>
  <c r="L811" i="5" a="1"/>
  <c r="L811" i="5"/>
  <c r="L812" i="5" a="1"/>
  <c r="L812" i="5" s="1"/>
  <c r="L813" i="5" a="1"/>
  <c r="L813" i="5"/>
  <c r="L814" i="5" a="1"/>
  <c r="L814" i="5"/>
  <c r="L815" i="5" a="1"/>
  <c r="L815" i="5"/>
  <c r="L816" i="5" a="1"/>
  <c r="L816" i="5" s="1"/>
  <c r="L817" i="5" a="1"/>
  <c r="L817" i="5" s="1"/>
  <c r="L818" i="5" a="1"/>
  <c r="L818" i="5" s="1"/>
  <c r="L819" i="5" a="1"/>
  <c r="L819" i="5" s="1"/>
  <c r="L820" i="5" a="1"/>
  <c r="L820" i="5" s="1"/>
  <c r="L821" i="5" a="1"/>
  <c r="L821" i="5" s="1"/>
  <c r="L822" i="5" a="1"/>
  <c r="L822" i="5" s="1"/>
  <c r="L823" i="5" a="1"/>
  <c r="L823" i="5" s="1"/>
  <c r="L824" i="5" a="1"/>
  <c r="L824" i="5" s="1"/>
  <c r="L825" i="5" a="1"/>
  <c r="L825" i="5" s="1"/>
  <c r="L826" i="5" a="1"/>
  <c r="L826" i="5" s="1"/>
  <c r="L827" i="5" a="1"/>
  <c r="L827" i="5"/>
  <c r="L828" i="5" a="1"/>
  <c r="L828" i="5" s="1"/>
  <c r="L829" i="5" a="1"/>
  <c r="L829" i="5" s="1"/>
  <c r="L830" i="5" a="1"/>
  <c r="L830" i="5" s="1"/>
  <c r="L831" i="5" a="1"/>
  <c r="L831" i="5"/>
  <c r="L832" i="5" a="1"/>
  <c r="L832" i="5"/>
  <c r="L833" i="5" a="1"/>
  <c r="L833" i="5"/>
  <c r="L834" i="5" a="1"/>
  <c r="L834" i="5" s="1"/>
  <c r="L835" i="5" a="1"/>
  <c r="L835" i="5" s="1"/>
  <c r="L836" i="5" a="1"/>
  <c r="L836" i="5" s="1"/>
  <c r="L837" i="5" a="1"/>
  <c r="L837" i="5" s="1"/>
  <c r="L838" i="5" a="1"/>
  <c r="L838" i="5" s="1"/>
  <c r="L839" i="5" a="1"/>
  <c r="L839" i="5" s="1"/>
  <c r="L840" i="5" a="1"/>
  <c r="L840" i="5"/>
  <c r="L841" i="5" a="1"/>
  <c r="L841" i="5" s="1"/>
  <c r="L842" i="5" a="1"/>
  <c r="L842" i="5" s="1"/>
  <c r="L843" i="5" a="1"/>
  <c r="L843" i="5" s="1"/>
  <c r="L844" i="5" a="1"/>
  <c r="L844" i="5"/>
  <c r="L845" i="5" a="1"/>
  <c r="L845" i="5"/>
  <c r="L846" i="5" a="1"/>
  <c r="L846" i="5" s="1"/>
  <c r="L847" i="5" a="1"/>
  <c r="L847" i="5"/>
  <c r="L848" i="5" a="1"/>
  <c r="L848" i="5" s="1"/>
  <c r="L849" i="5" a="1"/>
  <c r="L849" i="5" s="1"/>
  <c r="L850" i="5" a="1"/>
  <c r="L850" i="5" s="1"/>
  <c r="L851" i="5" a="1"/>
  <c r="L851" i="5"/>
  <c r="L852" i="5" a="1"/>
  <c r="L852" i="5" s="1"/>
  <c r="L853" i="5" a="1"/>
  <c r="L853" i="5" s="1"/>
  <c r="L854" i="5" a="1"/>
  <c r="L854" i="5" s="1"/>
  <c r="L855" i="5" a="1"/>
  <c r="L855" i="5" s="1"/>
  <c r="L856" i="5" a="1"/>
  <c r="L856" i="5" s="1"/>
  <c r="L857" i="5" a="1"/>
  <c r="L857" i="5"/>
  <c r="L858" i="5" a="1"/>
  <c r="L858" i="5" s="1"/>
  <c r="L859" i="5" a="1"/>
  <c r="L859" i="5"/>
  <c r="L860" i="5" a="1"/>
  <c r="L860" i="5" s="1"/>
  <c r="L861" i="5" a="1"/>
  <c r="L861" i="5"/>
  <c r="L862" i="5" a="1"/>
  <c r="L862" i="5"/>
  <c r="L863" i="5" a="1"/>
  <c r="L863" i="5" s="1"/>
  <c r="L864" i="5" a="1"/>
  <c r="L864" i="5"/>
  <c r="L865" i="5" a="1"/>
  <c r="L865" i="5"/>
  <c r="L866" i="5" a="1"/>
  <c r="L866" i="5" s="1"/>
  <c r="L867" i="5" a="1"/>
  <c r="L867" i="5" s="1"/>
  <c r="L868" i="5" a="1"/>
  <c r="L868" i="5"/>
  <c r="L869" i="5" a="1"/>
  <c r="L869" i="5" s="1"/>
  <c r="L870" i="5" a="1"/>
  <c r="L870" i="5" s="1"/>
  <c r="L871" i="5" a="1"/>
  <c r="L871" i="5" s="1"/>
  <c r="L872" i="5" a="1"/>
  <c r="L872" i="5" s="1"/>
  <c r="L873" i="5" a="1"/>
  <c r="L873" i="5" s="1"/>
  <c r="L874" i="5" a="1"/>
  <c r="L874" i="5" s="1"/>
  <c r="L875" i="5" a="1"/>
  <c r="L875" i="5" s="1"/>
  <c r="L876" i="5" a="1"/>
  <c r="L876" i="5"/>
  <c r="L877" i="5" a="1"/>
  <c r="L877" i="5"/>
  <c r="L878" i="5" a="1"/>
  <c r="L878" i="5"/>
  <c r="L879" i="5" a="1"/>
  <c r="L879" i="5" s="1"/>
  <c r="L880" i="5" a="1"/>
  <c r="L880" i="5" s="1"/>
  <c r="L881" i="5" a="1"/>
  <c r="L881" i="5" s="1"/>
  <c r="L882" i="5" a="1"/>
  <c r="L882" i="5" s="1"/>
  <c r="L883" i="5" a="1"/>
  <c r="L883" i="5" s="1"/>
  <c r="L884" i="5" a="1"/>
  <c r="L884" i="5" s="1"/>
  <c r="L885" i="5" a="1"/>
  <c r="L885" i="5" s="1"/>
  <c r="L886" i="5" a="1"/>
  <c r="L886" i="5" s="1"/>
  <c r="L887" i="5" a="1"/>
  <c r="L887" i="5" s="1"/>
  <c r="L888" i="5" a="1"/>
  <c r="L888" i="5" s="1"/>
  <c r="L889" i="5" a="1"/>
  <c r="L889" i="5" s="1"/>
  <c r="L890" i="5" a="1"/>
  <c r="L890" i="5" s="1"/>
  <c r="L891" i="5" a="1"/>
  <c r="L891" i="5" s="1"/>
  <c r="L892" i="5" a="1"/>
  <c r="L892" i="5" s="1"/>
  <c r="L893" i="5" a="1"/>
  <c r="L893" i="5"/>
  <c r="L894" i="5" a="1"/>
  <c r="L894" i="5" s="1"/>
  <c r="L895" i="5" a="1"/>
  <c r="L895" i="5" s="1"/>
  <c r="L896" i="5" a="1"/>
  <c r="L896" i="5"/>
  <c r="L897" i="5" a="1"/>
  <c r="L897" i="5"/>
  <c r="L898" i="5" a="1"/>
  <c r="L898" i="5" s="1"/>
  <c r="L899" i="5" a="1"/>
  <c r="L899" i="5" s="1"/>
  <c r="L900" i="5" a="1"/>
  <c r="L900" i="5"/>
  <c r="L901" i="5" a="1"/>
  <c r="L901" i="5" s="1"/>
  <c r="L902" i="5" a="1"/>
  <c r="L902" i="5" s="1"/>
  <c r="L903" i="5" a="1"/>
  <c r="L903" i="5" s="1"/>
  <c r="L904" i="5" a="1"/>
  <c r="L904" i="5" s="1"/>
  <c r="L905" i="5" a="1"/>
  <c r="L905" i="5" s="1"/>
  <c r="L906" i="5" a="1"/>
  <c r="L906" i="5" s="1"/>
  <c r="L907" i="5" a="1"/>
  <c r="L907" i="5"/>
  <c r="L908" i="5" a="1"/>
  <c r="L908" i="5" s="1"/>
  <c r="L909" i="5" a="1"/>
  <c r="L909" i="5"/>
  <c r="L910" i="5" a="1"/>
  <c r="L910" i="5"/>
  <c r="L911" i="5" a="1"/>
  <c r="L911" i="5" s="1"/>
  <c r="L912" i="5" a="1"/>
  <c r="L912" i="5" s="1"/>
  <c r="L913" i="5" a="1"/>
  <c r="L913" i="5" s="1"/>
  <c r="L914" i="5" a="1"/>
  <c r="L914" i="5" s="1"/>
  <c r="L915" i="5" a="1"/>
  <c r="L915" i="5" s="1"/>
  <c r="L916" i="5" a="1"/>
  <c r="L916" i="5" s="1"/>
  <c r="L917" i="5" a="1"/>
  <c r="L917" i="5" s="1"/>
  <c r="L918" i="5" a="1"/>
  <c r="L918" i="5" s="1"/>
  <c r="L919" i="5" a="1"/>
  <c r="L919" i="5" s="1"/>
  <c r="L920" i="5" a="1"/>
  <c r="L920" i="5" s="1"/>
  <c r="L921" i="5" a="1"/>
  <c r="L921" i="5" s="1"/>
  <c r="L922" i="5" a="1"/>
  <c r="L922" i="5" s="1"/>
  <c r="L923" i="5" a="1"/>
  <c r="L923" i="5" s="1"/>
  <c r="L924" i="5" a="1"/>
  <c r="L924" i="5"/>
  <c r="L925" i="5" a="1"/>
  <c r="L925" i="5" s="1"/>
  <c r="L926" i="5" a="1"/>
  <c r="L926" i="5"/>
  <c r="L927" i="5" a="1"/>
  <c r="L927" i="5"/>
  <c r="L928" i="5" a="1"/>
  <c r="L928" i="5"/>
  <c r="L929" i="5" a="1"/>
  <c r="L929" i="5"/>
  <c r="L930" i="5" a="1"/>
  <c r="L930" i="5" s="1"/>
  <c r="L931" i="5" a="1"/>
  <c r="L931" i="5" s="1"/>
  <c r="L932" i="5" a="1"/>
  <c r="L932" i="5" s="1"/>
  <c r="L933" i="5" a="1"/>
  <c r="L933" i="5" s="1"/>
  <c r="L934" i="5" a="1"/>
  <c r="L934" i="5"/>
  <c r="L935" i="5" a="1"/>
  <c r="L935" i="5" s="1"/>
  <c r="L936" i="5" a="1"/>
  <c r="L936" i="5"/>
  <c r="L937" i="5" a="1"/>
  <c r="L937" i="5" s="1"/>
  <c r="L938" i="5" a="1"/>
  <c r="L938" i="5" s="1"/>
  <c r="L939" i="5" a="1"/>
  <c r="L939" i="5" s="1"/>
  <c r="L940" i="5" a="1"/>
  <c r="L940" i="5" s="1"/>
  <c r="L941" i="5" a="1"/>
  <c r="L941" i="5" s="1"/>
  <c r="L942" i="5" a="1"/>
  <c r="L942" i="5"/>
  <c r="L943" i="5" a="1"/>
  <c r="L943" i="5" s="1"/>
  <c r="L944" i="5" a="1"/>
  <c r="L944" i="5"/>
  <c r="L945" i="5" a="1"/>
  <c r="L945" i="5" s="1"/>
  <c r="L946" i="5" a="1"/>
  <c r="L946" i="5" s="1"/>
  <c r="L947" i="5" a="1"/>
  <c r="L947" i="5" s="1"/>
  <c r="L948" i="5" a="1"/>
  <c r="L948" i="5"/>
  <c r="L949" i="5" a="1"/>
  <c r="L949" i="5" s="1"/>
  <c r="L950" i="5" a="1"/>
  <c r="L950" i="5" s="1"/>
  <c r="L951" i="5" a="1"/>
  <c r="L951" i="5"/>
  <c r="L952" i="5" a="1"/>
  <c r="L952" i="5" s="1"/>
  <c r="L953" i="5" a="1"/>
  <c r="L953" i="5"/>
  <c r="L954" i="5" a="1"/>
  <c r="L954" i="5" s="1"/>
  <c r="L955" i="5" a="1"/>
  <c r="L955" i="5"/>
  <c r="L956" i="5" a="1"/>
  <c r="L956" i="5"/>
  <c r="L957" i="5" a="1"/>
  <c r="L957" i="5" s="1"/>
  <c r="L958" i="5" a="1"/>
  <c r="L958" i="5"/>
  <c r="L959" i="5" a="1"/>
  <c r="L959" i="5" s="1"/>
  <c r="L960" i="5" a="1"/>
  <c r="L960" i="5" s="1"/>
  <c r="L961" i="5" a="1"/>
  <c r="L961" i="5"/>
  <c r="L962" i="5" a="1"/>
  <c r="L962" i="5" s="1"/>
  <c r="L963" i="5" a="1"/>
  <c r="L963" i="5" s="1"/>
  <c r="L964" i="5" a="1"/>
  <c r="L964" i="5" s="1"/>
  <c r="L965" i="5" a="1"/>
  <c r="L965" i="5"/>
  <c r="L966" i="5" a="1"/>
  <c r="L966" i="5" s="1"/>
  <c r="L967" i="5" a="1"/>
  <c r="L967" i="5" s="1"/>
  <c r="L968" i="5" a="1"/>
  <c r="L968" i="5" s="1"/>
  <c r="L969" i="5" a="1"/>
  <c r="L969" i="5" s="1"/>
  <c r="L970" i="5" a="1"/>
  <c r="L970" i="5" s="1"/>
  <c r="L971" i="5" a="1"/>
  <c r="L971" i="5" s="1"/>
  <c r="L972" i="5" a="1"/>
  <c r="L972" i="5" s="1"/>
  <c r="L973" i="5" a="1"/>
  <c r="L973" i="5" s="1"/>
  <c r="L974" i="5" a="1"/>
  <c r="L974" i="5" s="1"/>
  <c r="L975" i="5" a="1"/>
  <c r="L975" i="5" s="1"/>
  <c r="L976" i="5" a="1"/>
  <c r="L976" i="5"/>
  <c r="L977" i="5" a="1"/>
  <c r="L977" i="5" s="1"/>
  <c r="L978" i="5" a="1"/>
  <c r="L978" i="5" s="1"/>
  <c r="L979" i="5" a="1"/>
  <c r="L979" i="5" s="1"/>
  <c r="L980" i="5" a="1"/>
  <c r="L980" i="5" s="1"/>
  <c r="L981" i="5" a="1"/>
  <c r="L981" i="5" s="1"/>
  <c r="L982" i="5" a="1"/>
  <c r="L982" i="5" s="1"/>
  <c r="L983" i="5" a="1"/>
  <c r="L983" i="5" s="1"/>
  <c r="L984" i="5" a="1"/>
  <c r="L984" i="5" s="1"/>
  <c r="L985" i="5" a="1"/>
  <c r="L985" i="5"/>
  <c r="L986" i="5" a="1"/>
  <c r="L986" i="5" s="1"/>
  <c r="L987" i="5" a="1"/>
  <c r="L987" i="5"/>
  <c r="L988" i="5" a="1"/>
  <c r="L988" i="5" s="1"/>
  <c r="L989" i="5" a="1"/>
  <c r="L989" i="5"/>
  <c r="L990" i="5" a="1"/>
  <c r="L990" i="5" s="1"/>
  <c r="L991" i="5" a="1"/>
  <c r="L991" i="5" s="1"/>
  <c r="L992" i="5" a="1"/>
  <c r="L992" i="5" s="1"/>
  <c r="L993" i="5" a="1"/>
  <c r="L993" i="5" s="1"/>
  <c r="L994" i="5" a="1"/>
  <c r="L994" i="5" s="1"/>
  <c r="L995" i="5" a="1"/>
  <c r="L995" i="5" s="1"/>
  <c r="L996" i="5" a="1"/>
  <c r="L996" i="5"/>
  <c r="L997" i="5" a="1"/>
  <c r="L997" i="5" s="1"/>
  <c r="L998" i="5" a="1"/>
  <c r="L998" i="5" s="1"/>
  <c r="L999" i="5" a="1"/>
  <c r="L999" i="5" s="1"/>
  <c r="L1000" i="5" a="1"/>
  <c r="L1000" i="5" s="1"/>
  <c r="L1001" i="5" a="1"/>
  <c r="L1001" i="5" s="1"/>
  <c r="L1002" i="5" a="1"/>
  <c r="L1002" i="5" s="1"/>
  <c r="L1003" i="5" a="1"/>
  <c r="L1003" i="5" s="1"/>
  <c r="L1004" i="5" a="1"/>
  <c r="L1004" i="5" s="1"/>
  <c r="L1005" i="5" a="1"/>
  <c r="L1005" i="5"/>
  <c r="L1006" i="5" a="1"/>
  <c r="L1006" i="5"/>
  <c r="L1007" i="5" a="1"/>
  <c r="L1007" i="5"/>
  <c r="L1008" i="5" a="1"/>
  <c r="L1008" i="5" s="1"/>
  <c r="L1009" i="5" a="1"/>
  <c r="L1009" i="5"/>
  <c r="L1010" i="5" a="1"/>
  <c r="L1010" i="5" s="1"/>
  <c r="L1011" i="5" a="1"/>
  <c r="L1011" i="5"/>
  <c r="L1012" i="5" a="1"/>
  <c r="L1012" i="5" s="1"/>
  <c r="L1013" i="5" a="1"/>
  <c r="L1013" i="5" s="1"/>
  <c r="L1014" i="5" a="1"/>
  <c r="L1014" i="5" s="1"/>
  <c r="L1015" i="5" a="1"/>
  <c r="L1015" i="5" s="1"/>
  <c r="L1016" i="5" a="1"/>
  <c r="L1016" i="5" s="1"/>
  <c r="L1017" i="5" a="1"/>
  <c r="L1017" i="5" s="1"/>
  <c r="L1018" i="5" a="1"/>
  <c r="L1018" i="5" s="1"/>
  <c r="L1019" i="5" a="1"/>
  <c r="L1019" i="5"/>
  <c r="L1020" i="5" a="1"/>
  <c r="L1020" i="5" s="1"/>
  <c r="L1021" i="5" a="1"/>
  <c r="L1021" i="5"/>
  <c r="L1022" i="5" a="1"/>
  <c r="L1022" i="5" s="1"/>
  <c r="L1023" i="5" a="1"/>
  <c r="L1023" i="5"/>
  <c r="L1024" i="5" a="1"/>
  <c r="L1024" i="5"/>
  <c r="L1025" i="5" a="1"/>
  <c r="L1025" i="5" s="1"/>
  <c r="L1026" i="5" a="1"/>
  <c r="L1026" i="5" s="1"/>
  <c r="L1027" i="5" a="1"/>
  <c r="L1027" i="5" s="1"/>
  <c r="L1028" i="5" a="1"/>
  <c r="L1028" i="5" s="1"/>
  <c r="L1029" i="5" a="1"/>
  <c r="L1029" i="5" s="1"/>
  <c r="L1030" i="5" a="1"/>
  <c r="L1030" i="5" s="1"/>
  <c r="L1031" i="5" a="1"/>
  <c r="L1031" i="5" s="1"/>
  <c r="L1032" i="5" a="1"/>
  <c r="L1032" i="5" s="1"/>
  <c r="L1033" i="5" a="1"/>
  <c r="L1033" i="5" s="1"/>
  <c r="L1034" i="5" a="1"/>
  <c r="L1034" i="5" s="1"/>
  <c r="L1035" i="5" a="1"/>
  <c r="L1035" i="5"/>
  <c r="L1036" i="5" a="1"/>
  <c r="L1036" i="5"/>
  <c r="L1037" i="5" a="1"/>
  <c r="L1037" i="5"/>
  <c r="L1038" i="5" a="1"/>
  <c r="L1038" i="5"/>
  <c r="L1039" i="5" a="1"/>
  <c r="L1039" i="5"/>
  <c r="L1040" i="5" a="1"/>
  <c r="L1040" i="5" s="1"/>
  <c r="L1041" i="5" a="1"/>
  <c r="L1041" i="5"/>
  <c r="L1042" i="5" a="1"/>
  <c r="L1042" i="5" s="1"/>
  <c r="L1043" i="5" a="1"/>
  <c r="L1043" i="5" s="1"/>
  <c r="L1044" i="5" a="1"/>
  <c r="L1044" i="5" s="1"/>
  <c r="L1045" i="5" a="1"/>
  <c r="L1045" i="5" s="1"/>
  <c r="L1046" i="5" a="1"/>
  <c r="L1046" i="5" s="1"/>
  <c r="L1047" i="5" a="1"/>
  <c r="L1047" i="5"/>
  <c r="L1048" i="5" a="1"/>
  <c r="L1048" i="5" s="1"/>
  <c r="L1049" i="5" a="1"/>
  <c r="L1049" i="5" s="1"/>
  <c r="L1050" i="5" a="1"/>
  <c r="L1050" i="5" s="1"/>
  <c r="L1051" i="5" a="1"/>
  <c r="L1051" i="5" s="1"/>
  <c r="L1052" i="5" a="1"/>
  <c r="L1052" i="5"/>
  <c r="L1053" i="5" a="1"/>
  <c r="L1053" i="5"/>
  <c r="L1054" i="5" a="1"/>
  <c r="L1054" i="5" s="1"/>
  <c r="L1055" i="5" a="1"/>
  <c r="L1055" i="5" s="1"/>
  <c r="L1056" i="5" a="1"/>
  <c r="L1056" i="5"/>
  <c r="L1057" i="5" a="1"/>
  <c r="L1057" i="5"/>
  <c r="L1058" i="5" a="1"/>
  <c r="L1058" i="5" s="1"/>
  <c r="L1059" i="5" a="1"/>
  <c r="L1059" i="5"/>
  <c r="L1060" i="5" a="1"/>
  <c r="L1060" i="5" s="1"/>
  <c r="L1061" i="5" a="1"/>
  <c r="L1061" i="5" s="1"/>
  <c r="L1062" i="5" a="1"/>
  <c r="L1062" i="5" s="1"/>
  <c r="L1063" i="5" a="1"/>
  <c r="L1063" i="5" s="1"/>
  <c r="L1064" i="5" a="1"/>
  <c r="L1064" i="5" s="1"/>
  <c r="L1065" i="5" a="1"/>
  <c r="L1065" i="5" s="1"/>
  <c r="L1066" i="5" a="1"/>
  <c r="L1066" i="5" s="1"/>
  <c r="L1067" i="5" a="1"/>
  <c r="L1067" i="5"/>
  <c r="L1068" i="5" a="1"/>
  <c r="L1068" i="5"/>
  <c r="L1069" i="5" a="1"/>
  <c r="L1069" i="5" s="1"/>
  <c r="L1070" i="5" a="1"/>
  <c r="L1070" i="5" s="1"/>
  <c r="L1071" i="5" a="1"/>
  <c r="L1071" i="5"/>
  <c r="L1072" i="5" a="1"/>
  <c r="L1072" i="5"/>
  <c r="L1073" i="5" a="1"/>
  <c r="L1073" i="5" s="1"/>
  <c r="L1074" i="5" a="1"/>
  <c r="L1074" i="5" s="1"/>
  <c r="L1075" i="5" a="1"/>
  <c r="L1075" i="5" s="1"/>
  <c r="L1076" i="5" a="1"/>
  <c r="L1076" i="5" s="1"/>
  <c r="L1077" i="5" a="1"/>
  <c r="L1077" i="5" s="1"/>
  <c r="L1078" i="5" a="1"/>
  <c r="L1078" i="5" s="1"/>
  <c r="L1079" i="5" a="1"/>
  <c r="L1079" i="5"/>
  <c r="L1080" i="5" a="1"/>
  <c r="L1080" i="5" s="1"/>
  <c r="L1081" i="5" a="1"/>
  <c r="L1081" i="5"/>
  <c r="L1082" i="5" a="1"/>
  <c r="L1082" i="5" s="1"/>
  <c r="L1083" i="5" a="1"/>
  <c r="L1083" i="5"/>
  <c r="L1084" i="5" a="1"/>
  <c r="L1084" i="5"/>
  <c r="L1085" i="5" a="1"/>
  <c r="L1085" i="5" s="1"/>
  <c r="L1086" i="5" a="1"/>
  <c r="L1086" i="5" s="1"/>
  <c r="L1087" i="5" a="1"/>
  <c r="L1087" i="5" s="1"/>
  <c r="L1088" i="5" a="1"/>
  <c r="L1088" i="5"/>
  <c r="L1089" i="5" a="1"/>
  <c r="L1089" i="5" s="1"/>
  <c r="L1090" i="5" a="1"/>
  <c r="L1090" i="5" s="1"/>
  <c r="L1091" i="5" a="1"/>
  <c r="L1091" i="5" s="1"/>
  <c r="L1092" i="5" a="1"/>
  <c r="L1092" i="5" s="1"/>
  <c r="L1093" i="5" a="1"/>
  <c r="L1093" i="5" s="1"/>
  <c r="L1094" i="5" a="1"/>
  <c r="L1094" i="5" s="1"/>
  <c r="L1095" i="5" a="1"/>
  <c r="L1095" i="5" s="1"/>
  <c r="L1096" i="5" a="1"/>
  <c r="L1096" i="5"/>
  <c r="L1097" i="5" a="1"/>
  <c r="L1097" i="5" s="1"/>
  <c r="L1098" i="5" a="1"/>
  <c r="L1098" i="5" s="1"/>
  <c r="L1099" i="5" a="1"/>
  <c r="L1099" i="5" s="1"/>
  <c r="L1100" i="5" a="1"/>
  <c r="L1100" i="5"/>
  <c r="L1101" i="5" a="1"/>
  <c r="L1101" i="5"/>
  <c r="L1102" i="5" a="1"/>
  <c r="L1102" i="5"/>
  <c r="L1103" i="5" a="1"/>
  <c r="L1103" i="5" s="1"/>
  <c r="L1104" i="5" a="1"/>
  <c r="L1104" i="5"/>
  <c r="L1105" i="5" a="1"/>
  <c r="L1105" i="5"/>
  <c r="L1106" i="5" a="1"/>
  <c r="L1106" i="5" s="1"/>
  <c r="L1107" i="5" a="1"/>
  <c r="L1107" i="5" s="1"/>
  <c r="L1108" i="5" a="1"/>
  <c r="L1108" i="5" s="1"/>
  <c r="L1109" i="5" a="1"/>
  <c r="L1109" i="5" s="1"/>
  <c r="L1110" i="5" a="1"/>
  <c r="L1110" i="5" s="1"/>
  <c r="L1111" i="5" a="1"/>
  <c r="L1111" i="5" s="1"/>
  <c r="L1112" i="5" a="1"/>
  <c r="L1112" i="5" s="1"/>
  <c r="L1113" i="5" a="1"/>
  <c r="L1113" i="5"/>
  <c r="L1114" i="5" a="1"/>
  <c r="L1114" i="5" s="1"/>
  <c r="L1115" i="5" a="1"/>
  <c r="L1115" i="5"/>
  <c r="L1116" i="5" a="1"/>
  <c r="L1116" i="5" s="1"/>
  <c r="L1117" i="5" a="1"/>
  <c r="L1117" i="5"/>
  <c r="L1118" i="5" a="1"/>
  <c r="L1118" i="5"/>
  <c r="L1119" i="5" a="1"/>
  <c r="L1119" i="5" s="1"/>
  <c r="L1120" i="5" a="1"/>
  <c r="L1120" i="5" s="1"/>
  <c r="L1121" i="5" a="1"/>
  <c r="L1121" i="5"/>
  <c r="L1122" i="5" a="1"/>
  <c r="L1122" i="5" s="1"/>
  <c r="L1123" i="5" a="1"/>
  <c r="L1123" i="5" s="1"/>
  <c r="L1124" i="5" a="1"/>
  <c r="L1124" i="5" s="1"/>
  <c r="L1125" i="5" a="1"/>
  <c r="L1125" i="5" s="1"/>
  <c r="L1126" i="5" a="1"/>
  <c r="L1126" i="5" s="1"/>
  <c r="L1127" i="5" a="1"/>
  <c r="L1127" i="5"/>
  <c r="L1128" i="5" a="1"/>
  <c r="L1128" i="5" s="1"/>
  <c r="L1129" i="5" a="1"/>
  <c r="L1129" i="5" s="1"/>
  <c r="L1130" i="5" a="1"/>
  <c r="L1130" i="5" s="1"/>
  <c r="L1131" i="5" a="1"/>
  <c r="L1131" i="5"/>
  <c r="L1132" i="5" a="1"/>
  <c r="L1132" i="5" s="1"/>
  <c r="L1133" i="5" a="1"/>
  <c r="L1133" i="5" s="1"/>
  <c r="L1134" i="5" a="1"/>
  <c r="L1134" i="5"/>
  <c r="L1135" i="5" a="1"/>
  <c r="L1135" i="5"/>
  <c r="L1136" i="5" a="1"/>
  <c r="L1136" i="5" s="1"/>
  <c r="L1137" i="5" a="1"/>
  <c r="L1137" i="5"/>
  <c r="L1138" i="5" a="1"/>
  <c r="L1138" i="5" s="1"/>
  <c r="L1139" i="5" a="1"/>
  <c r="L1139" i="5" s="1"/>
  <c r="L1140" i="5" a="1"/>
  <c r="L1140" i="5" s="1"/>
  <c r="L1141" i="5" a="1"/>
  <c r="L1141" i="5" s="1"/>
  <c r="L1142" i="5" a="1"/>
  <c r="L1142" i="5" s="1"/>
  <c r="L1143" i="5" a="1"/>
  <c r="L1143" i="5" s="1"/>
  <c r="L1144" i="5" a="1"/>
  <c r="L1144" i="5"/>
  <c r="L1145" i="5" a="1"/>
  <c r="L1145" i="5" s="1"/>
  <c r="L1146" i="5" a="1"/>
  <c r="L1146" i="5" s="1"/>
  <c r="L1147" i="5" a="1"/>
  <c r="L1147" i="5" s="1"/>
  <c r="L1148" i="5" a="1"/>
  <c r="L1148" i="5"/>
  <c r="L1149" i="5" a="1"/>
  <c r="L1149" i="5"/>
  <c r="L1150" i="5" a="1"/>
  <c r="L1150" i="5" s="1"/>
  <c r="L1151" i="5" a="1"/>
  <c r="L1151" i="5" s="1"/>
  <c r="L1152" i="5" a="1"/>
  <c r="L1152" i="5" s="1"/>
  <c r="L1153" i="5" a="1"/>
  <c r="L1153" i="5" s="1"/>
  <c r="L1154" i="5" a="1"/>
  <c r="L1154" i="5" s="1"/>
  <c r="L1155" i="5" a="1"/>
  <c r="L1155" i="5" s="1"/>
  <c r="L1156" i="5" a="1"/>
  <c r="L1156" i="5"/>
  <c r="L1157" i="5" a="1"/>
  <c r="L1157" i="5" s="1"/>
  <c r="L1158" i="5" a="1"/>
  <c r="L1158" i="5" s="1"/>
  <c r="L1159" i="5" a="1"/>
  <c r="L1159" i="5" s="1"/>
  <c r="L1160" i="5" a="1"/>
  <c r="L1160" i="5" s="1"/>
  <c r="L1161" i="5" a="1"/>
  <c r="L1161" i="5"/>
  <c r="L1162" i="5" a="1"/>
  <c r="L1162" i="5" s="1"/>
  <c r="L1163" i="5" a="1"/>
  <c r="L1163" i="5" s="1"/>
  <c r="L1164" i="5" a="1"/>
  <c r="L1164" i="5"/>
  <c r="L1165" i="5" a="1"/>
  <c r="L1165" i="5" s="1"/>
  <c r="L1166" i="5" a="1"/>
  <c r="L1166" i="5" s="1"/>
  <c r="L1167" i="5" a="1"/>
  <c r="L1167" i="5" s="1"/>
  <c r="L1168" i="5" a="1"/>
  <c r="L1168" i="5" s="1"/>
  <c r="L1169" i="5" a="1"/>
  <c r="L1169" i="5" s="1"/>
  <c r="L1170" i="5" a="1"/>
  <c r="L1170" i="5" s="1"/>
  <c r="L1171" i="5" a="1"/>
  <c r="L1171" i="5" s="1"/>
  <c r="L1172" i="5" a="1"/>
  <c r="L1172" i="5" s="1"/>
  <c r="L1173" i="5" a="1"/>
  <c r="L1173" i="5"/>
  <c r="L1174" i="5" a="1"/>
  <c r="L1174" i="5" s="1"/>
  <c r="L1175" i="5" a="1"/>
  <c r="L1175" i="5" s="1"/>
  <c r="L1176" i="5" a="1"/>
  <c r="L1176" i="5" s="1"/>
  <c r="L1177" i="5" a="1"/>
  <c r="L1177" i="5" s="1"/>
  <c r="L1178" i="5" a="1"/>
  <c r="L1178" i="5" s="1"/>
  <c r="L1179" i="5" a="1"/>
  <c r="L1179" i="5" s="1"/>
  <c r="L1180" i="5" a="1"/>
  <c r="L1180" i="5" s="1"/>
  <c r="L1181" i="5" a="1"/>
  <c r="L1181" i="5" s="1"/>
  <c r="L1182" i="5" a="1"/>
  <c r="L1182" i="5"/>
  <c r="L1183" i="5" a="1"/>
  <c r="L1183" i="5"/>
  <c r="L1184" i="5" a="1"/>
  <c r="L1184" i="5" s="1"/>
  <c r="L1185" i="5" a="1"/>
  <c r="L1185" i="5" s="1"/>
  <c r="L1186" i="5" a="1"/>
  <c r="L1186" i="5" s="1"/>
  <c r="L1187" i="5" a="1"/>
  <c r="L1187" i="5"/>
  <c r="L1188" i="5" a="1"/>
  <c r="L1188" i="5" s="1"/>
  <c r="L1189" i="5" a="1"/>
  <c r="L1189" i="5" s="1"/>
  <c r="L1190" i="5" a="1"/>
  <c r="L1190" i="5"/>
  <c r="L1191" i="5" a="1"/>
  <c r="L1191" i="5" s="1"/>
  <c r="L1192" i="5" a="1"/>
  <c r="L1192" i="5"/>
  <c r="L1193" i="5" a="1"/>
  <c r="L1193" i="5" s="1"/>
  <c r="L1194" i="5" a="1"/>
  <c r="L1194" i="5" s="1"/>
  <c r="L1195" i="5" a="1"/>
  <c r="L1195" i="5"/>
  <c r="L1196" i="5" a="1"/>
  <c r="L1196" i="5" s="1"/>
  <c r="L1197" i="5" a="1"/>
  <c r="L1197" i="5" s="1"/>
  <c r="L1198" i="5" a="1"/>
  <c r="L1198" i="5"/>
  <c r="L1199" i="5" a="1"/>
  <c r="L1199" i="5" s="1"/>
  <c r="L1200" i="5" a="1"/>
  <c r="L1200" i="5" s="1"/>
  <c r="L1201" i="5" a="1"/>
  <c r="L1201" i="5" s="1"/>
  <c r="L1202" i="5" a="1"/>
  <c r="L1202" i="5" s="1"/>
  <c r="L1203" i="5" a="1"/>
  <c r="L1203" i="5" s="1"/>
  <c r="L1204" i="5" a="1"/>
  <c r="L1204" i="5"/>
  <c r="L1205" i="5" a="1"/>
  <c r="L1205" i="5"/>
  <c r="L1206" i="5" a="1"/>
  <c r="L1206" i="5" s="1"/>
  <c r="L1207" i="5" a="1"/>
  <c r="L1207" i="5" s="1"/>
  <c r="L1208" i="5" a="1"/>
  <c r="L1208" i="5" s="1"/>
  <c r="L1209" i="5" a="1"/>
  <c r="L1209" i="5"/>
  <c r="L1210" i="5" a="1"/>
  <c r="L1210" i="5" s="1"/>
  <c r="L1211" i="5" a="1"/>
  <c r="L1211" i="5"/>
  <c r="L1212" i="5" a="1"/>
  <c r="L1212" i="5"/>
  <c r="L1213" i="5" a="1"/>
  <c r="L1213" i="5" s="1"/>
  <c r="L1214" i="5" a="1"/>
  <c r="L1214" i="5" s="1"/>
  <c r="L1215" i="5" a="1"/>
  <c r="L1215" i="5" s="1"/>
  <c r="L1216" i="5" a="1"/>
  <c r="L1216" i="5"/>
  <c r="L1217" i="5" a="1"/>
  <c r="L1217" i="5" s="1"/>
  <c r="L1218" i="5" a="1"/>
  <c r="L1218" i="5" s="1"/>
  <c r="L1219" i="5" a="1"/>
  <c r="L1219" i="5" s="1"/>
  <c r="L1220" i="5" a="1"/>
  <c r="L1220" i="5" s="1"/>
  <c r="L1221" i="5" a="1"/>
  <c r="L1221" i="5" s="1"/>
  <c r="L1222" i="5" a="1"/>
  <c r="L1222" i="5"/>
  <c r="L1223" i="5" a="1"/>
  <c r="L1223" i="5" s="1"/>
  <c r="L1224" i="5" a="1"/>
  <c r="L1224" i="5" s="1"/>
  <c r="L1225" i="5" a="1"/>
  <c r="L1225" i="5" s="1"/>
  <c r="L1226" i="5" a="1"/>
  <c r="L1226" i="5" s="1"/>
  <c r="L1227" i="5" a="1"/>
  <c r="L1227" i="5"/>
  <c r="L1228" i="5" a="1"/>
  <c r="L1228" i="5" s="1"/>
  <c r="L1229" i="5" a="1"/>
  <c r="L1229" i="5"/>
  <c r="L1230" i="5" a="1"/>
  <c r="L1230" i="5"/>
  <c r="L1231" i="5" a="1"/>
  <c r="L1231" i="5" s="1"/>
  <c r="L1232" i="5" a="1"/>
  <c r="L1232" i="5" s="1"/>
  <c r="L1233" i="5" a="1"/>
  <c r="L1233" i="5" s="1"/>
  <c r="L1234" i="5" a="1"/>
  <c r="L1234" i="5" s="1"/>
  <c r="L1235" i="5" a="1"/>
  <c r="L1235" i="5"/>
  <c r="L1236" i="5" a="1"/>
  <c r="L1236" i="5" s="1"/>
  <c r="L1237" i="5" a="1"/>
  <c r="L1237" i="5" s="1"/>
  <c r="L1238" i="5" a="1"/>
  <c r="L1238" i="5" s="1"/>
  <c r="L1239" i="5" a="1"/>
  <c r="L1239" i="5" s="1"/>
  <c r="L1240" i="5" a="1"/>
  <c r="L1240" i="5" s="1"/>
  <c r="L1241" i="5" a="1"/>
  <c r="L1241" i="5" s="1"/>
  <c r="L1242" i="5" a="1"/>
  <c r="L1242" i="5" s="1"/>
  <c r="L1243" i="5" a="1"/>
  <c r="L1243" i="5" s="1"/>
  <c r="L1244" i="5" a="1"/>
  <c r="L1244" i="5" s="1"/>
  <c r="L1245" i="5" a="1"/>
  <c r="L1245" i="5" s="1"/>
  <c r="L1246" i="5" a="1"/>
  <c r="L1246" i="5" s="1"/>
  <c r="L1247" i="5" a="1"/>
  <c r="L1247" i="5" s="1"/>
  <c r="L1248" i="5" a="1"/>
  <c r="L1248" i="5" s="1"/>
  <c r="L1249" i="5" a="1"/>
  <c r="L1249" i="5" s="1"/>
  <c r="L1250" i="5" a="1"/>
  <c r="L1250" i="5" s="1"/>
  <c r="L1251" i="5" a="1"/>
  <c r="L1251" i="5" s="1"/>
  <c r="L1252" i="5" a="1"/>
  <c r="L1252" i="5" s="1"/>
  <c r="L1253" i="5" a="1"/>
  <c r="L1253" i="5" s="1"/>
  <c r="L1254" i="5" a="1"/>
  <c r="L1254" i="5" s="1"/>
  <c r="L1255" i="5" a="1"/>
  <c r="L1255" i="5" s="1"/>
  <c r="L1256" i="5" a="1"/>
  <c r="L1256" i="5"/>
  <c r="L1257" i="5" a="1"/>
  <c r="L1257" i="5" s="1"/>
  <c r="L1258" i="5" a="1"/>
  <c r="L1258" i="5" s="1"/>
  <c r="L1259" i="5" a="1"/>
  <c r="L1259" i="5" s="1"/>
  <c r="L1260" i="5" a="1"/>
  <c r="L1260" i="5" s="1"/>
  <c r="L1261" i="5" a="1"/>
  <c r="L1261" i="5"/>
  <c r="L1262" i="5" a="1"/>
  <c r="L1262" i="5"/>
  <c r="L1263" i="5" a="1"/>
  <c r="L1263" i="5" s="1"/>
  <c r="L1264" i="5" a="1"/>
  <c r="L1264" i="5" s="1"/>
  <c r="L1265" i="5" a="1"/>
  <c r="L1265" i="5"/>
  <c r="L1266" i="5" a="1"/>
  <c r="L1266" i="5" s="1"/>
  <c r="L1267" i="5" a="1"/>
  <c r="L1267" i="5" s="1"/>
  <c r="L1268" i="5" a="1"/>
  <c r="L1268" i="5" s="1"/>
  <c r="L1269" i="5" a="1"/>
  <c r="L1269" i="5"/>
  <c r="L1270" i="5" a="1"/>
  <c r="L1270" i="5" s="1"/>
  <c r="L1271" i="5" a="1"/>
  <c r="L1271" i="5" s="1"/>
  <c r="L1272" i="5" a="1"/>
  <c r="L1272" i="5" s="1"/>
  <c r="L1273" i="5" a="1"/>
  <c r="L1273" i="5"/>
  <c r="L1274" i="5" a="1"/>
  <c r="L1274" i="5" s="1"/>
  <c r="L1275" i="5" a="1"/>
  <c r="L1275" i="5" s="1"/>
  <c r="L1276" i="5" a="1"/>
  <c r="L1276" i="5" s="1"/>
  <c r="L1277" i="5" a="1"/>
  <c r="L1277" i="5" s="1"/>
  <c r="L1278" i="5" a="1"/>
  <c r="L1278" i="5" s="1"/>
  <c r="L1279" i="5" a="1"/>
  <c r="L1279" i="5" s="1"/>
  <c r="L1280" i="5" a="1"/>
  <c r="L1280" i="5" s="1"/>
  <c r="L1281" i="5" a="1"/>
  <c r="L1281" i="5"/>
  <c r="L1282" i="5" a="1"/>
  <c r="L1282" i="5" s="1"/>
  <c r="L1283" i="5" a="1"/>
  <c r="L1283" i="5"/>
  <c r="L1284" i="5" a="1"/>
  <c r="L1284" i="5" s="1"/>
  <c r="L1285" i="5" a="1"/>
  <c r="L1285" i="5" s="1"/>
  <c r="L1286" i="5" a="1"/>
  <c r="L1286" i="5"/>
  <c r="L1287" i="5" a="1"/>
  <c r="L1287" i="5" s="1"/>
  <c r="L1288" i="5" a="1"/>
  <c r="L1288" i="5" s="1"/>
  <c r="L1289" i="5" a="1"/>
  <c r="L1289" i="5" s="1"/>
  <c r="L1290" i="5" a="1"/>
  <c r="L1290" i="5" s="1"/>
  <c r="L1291" i="5" a="1"/>
  <c r="L1291" i="5"/>
  <c r="L1292" i="5" a="1"/>
  <c r="L1292" i="5" s="1"/>
  <c r="L1293" i="5" a="1"/>
  <c r="L1293" i="5"/>
  <c r="L1294" i="5" a="1"/>
  <c r="L1294" i="5" s="1"/>
  <c r="L1295" i="5" a="1"/>
  <c r="L1295" i="5" s="1"/>
  <c r="L1296" i="5" a="1"/>
  <c r="L1296" i="5" s="1"/>
  <c r="L1297" i="5" a="1"/>
  <c r="L1297" i="5" s="1"/>
  <c r="L1298" i="5" a="1"/>
  <c r="L1298" i="5" s="1"/>
  <c r="L1299" i="5" a="1"/>
  <c r="L1299" i="5"/>
  <c r="L1300" i="5" a="1"/>
  <c r="L1300" i="5" s="1"/>
  <c r="L1301" i="5" a="1"/>
  <c r="L1301" i="5" s="1"/>
  <c r="L1302" i="5" a="1"/>
  <c r="L1302" i="5"/>
  <c r="L1303" i="5" a="1"/>
  <c r="L1303" i="5" s="1"/>
  <c r="L1304" i="5" a="1"/>
  <c r="L1304" i="5" s="1"/>
  <c r="L1305" i="5" a="1"/>
  <c r="L1305" i="5" s="1"/>
  <c r="L1306" i="5" a="1"/>
  <c r="L1306" i="5" s="1"/>
  <c r="L1307" i="5" a="1"/>
  <c r="L1307" i="5" s="1"/>
  <c r="L1308" i="5" a="1"/>
  <c r="L1308" i="5" s="1"/>
  <c r="L1309" i="5" a="1"/>
  <c r="L1309" i="5" s="1"/>
  <c r="L1310" i="5" a="1"/>
  <c r="L1310" i="5" s="1"/>
  <c r="L1311" i="5" a="1"/>
  <c r="L1311" i="5" s="1"/>
  <c r="L1312" i="5" a="1"/>
  <c r="L1312" i="5" s="1"/>
  <c r="L1313" i="5" a="1"/>
  <c r="L1313" i="5" s="1"/>
  <c r="L1314" i="5" a="1"/>
  <c r="L1314" i="5" s="1"/>
  <c r="L1315" i="5" a="1"/>
  <c r="L1315" i="5"/>
  <c r="L1316" i="5" a="1"/>
  <c r="L1316" i="5" s="1"/>
  <c r="L1317" i="5" a="1"/>
  <c r="L1317" i="5"/>
  <c r="L1318" i="5" a="1"/>
  <c r="L1318" i="5" s="1"/>
  <c r="L1319" i="5" a="1"/>
  <c r="L1319" i="5" s="1"/>
  <c r="L1320" i="5" a="1"/>
  <c r="L1320" i="5" s="1"/>
  <c r="L1321" i="5" a="1"/>
  <c r="L1321" i="5" s="1"/>
  <c r="L1322" i="5" a="1"/>
  <c r="L1322" i="5" s="1"/>
  <c r="L1323" i="5" a="1"/>
  <c r="L1323" i="5" s="1"/>
  <c r="L1324" i="5" a="1"/>
  <c r="L1324" i="5" s="1"/>
  <c r="L1325" i="5" a="1"/>
  <c r="L1325" i="5" s="1"/>
  <c r="L1326" i="5" a="1"/>
  <c r="L1326" i="5"/>
  <c r="L1327" i="5" a="1"/>
  <c r="L1327" i="5" s="1"/>
  <c r="L1328" i="5" a="1"/>
  <c r="L1328" i="5"/>
  <c r="L1329" i="5" a="1"/>
  <c r="L1329" i="5"/>
  <c r="L1330" i="5" a="1"/>
  <c r="L1330" i="5" s="1"/>
  <c r="L1331" i="5" a="1"/>
  <c r="L1331" i="5" s="1"/>
  <c r="L1332" i="5" a="1"/>
  <c r="L1332" i="5" s="1"/>
  <c r="L1333" i="5" a="1"/>
  <c r="L1333" i="5"/>
  <c r="L1334" i="5" a="1"/>
  <c r="L1334" i="5" s="1"/>
  <c r="L1335" i="5" a="1"/>
  <c r="L1335" i="5" s="1"/>
  <c r="L1336" i="5" a="1"/>
  <c r="L1336" i="5" s="1"/>
  <c r="L1337" i="5" a="1"/>
  <c r="L1337" i="5"/>
  <c r="L1338" i="5" a="1"/>
  <c r="L1338" i="5"/>
  <c r="L1339" i="5" a="1"/>
  <c r="L1339" i="5" s="1"/>
  <c r="L1340" i="5" a="1"/>
  <c r="L1340" i="5" s="1"/>
  <c r="L1341" i="5" a="1"/>
  <c r="L1341" i="5"/>
  <c r="L1342" i="5" a="1"/>
  <c r="L1342" i="5" s="1"/>
  <c r="L1343" i="5" a="1"/>
  <c r="L1343" i="5" s="1"/>
  <c r="L1344" i="5" a="1"/>
  <c r="L1344" i="5" s="1"/>
  <c r="L1345" i="5" a="1"/>
  <c r="L1345" i="5" s="1"/>
  <c r="L1346" i="5" a="1"/>
  <c r="L1346" i="5" s="1"/>
  <c r="L1347" i="5" a="1"/>
  <c r="L1347" i="5"/>
  <c r="L1348" i="5" a="1"/>
  <c r="L1348" i="5" s="1"/>
  <c r="L1349" i="5" a="1"/>
  <c r="L1349" i="5"/>
  <c r="L1350" i="5" a="1"/>
  <c r="L1350" i="5" s="1"/>
  <c r="L1351" i="5" a="1"/>
  <c r="L1351" i="5" s="1"/>
  <c r="L1352" i="5" a="1"/>
  <c r="L1352" i="5"/>
  <c r="L1353" i="5" a="1"/>
  <c r="L1353" i="5" s="1"/>
  <c r="L1354" i="5" a="1"/>
  <c r="L1354" i="5"/>
  <c r="L1355" i="5" a="1"/>
  <c r="L1355" i="5" s="1"/>
  <c r="L1356" i="5" a="1"/>
  <c r="L1356" i="5" s="1"/>
  <c r="L1357" i="5" a="1"/>
  <c r="L1357" i="5" s="1"/>
  <c r="L1358" i="5" a="1"/>
  <c r="L1358" i="5"/>
  <c r="L1359" i="5" a="1"/>
  <c r="L1359" i="5" s="1"/>
  <c r="L1360" i="5" a="1"/>
  <c r="L1360" i="5" s="1"/>
  <c r="L1361" i="5" a="1"/>
  <c r="L1361" i="5" s="1"/>
  <c r="L1362" i="5" a="1"/>
  <c r="L1362" i="5" s="1"/>
  <c r="L1363" i="5" a="1"/>
  <c r="L1363" i="5"/>
  <c r="L1364" i="5" a="1"/>
  <c r="L1364" i="5" s="1"/>
  <c r="L1365" i="5" a="1"/>
  <c r="L1365" i="5" s="1"/>
  <c r="L1366" i="5" a="1"/>
  <c r="L1366" i="5"/>
  <c r="L1367" i="5" a="1"/>
  <c r="L1367" i="5" s="1"/>
  <c r="L1368" i="5" a="1"/>
  <c r="L1368" i="5" s="1"/>
  <c r="L1369" i="5" a="1"/>
  <c r="L1369" i="5" s="1"/>
  <c r="L1370" i="5" a="1"/>
  <c r="L1370" i="5"/>
  <c r="L1371" i="5" a="1"/>
  <c r="L1371" i="5" s="1"/>
  <c r="L1372" i="5" a="1"/>
  <c r="L1372" i="5" s="1"/>
  <c r="L1373" i="5" a="1"/>
  <c r="L1373" i="5" s="1"/>
  <c r="L1374" i="5" a="1"/>
  <c r="L1374" i="5" s="1"/>
  <c r="L1375" i="5" a="1"/>
  <c r="L1375" i="5" s="1"/>
  <c r="L1376" i="5" a="1"/>
  <c r="L1376" i="5" s="1"/>
  <c r="L1377" i="5" a="1"/>
  <c r="L1377" i="5" s="1"/>
  <c r="L1378" i="5" a="1"/>
  <c r="L1378" i="5" s="1"/>
  <c r="L1379" i="5" a="1"/>
  <c r="L1379" i="5"/>
  <c r="L1380" i="5" a="1"/>
  <c r="L1380" i="5" s="1"/>
  <c r="L1381" i="5" a="1"/>
  <c r="L1381" i="5"/>
  <c r="L1382" i="5" a="1"/>
  <c r="L1382" i="5" s="1"/>
  <c r="L1383" i="5" a="1"/>
  <c r="L1383" i="5" s="1"/>
  <c r="L1384" i="5" a="1"/>
  <c r="L1384" i="5" s="1"/>
  <c r="L1385" i="5" a="1"/>
  <c r="L1385" i="5" s="1"/>
  <c r="L1386" i="5" a="1"/>
  <c r="L1386" i="5" s="1"/>
  <c r="L1387" i="5" a="1"/>
  <c r="L1387" i="5" s="1"/>
  <c r="L1388" i="5" a="1"/>
  <c r="L1388" i="5" s="1"/>
  <c r="L1389" i="5" a="1"/>
  <c r="L1389" i="5" s="1"/>
  <c r="L1390" i="5" a="1"/>
  <c r="L1390" i="5" s="1"/>
  <c r="L1391" i="5" a="1"/>
  <c r="L1391" i="5" s="1"/>
  <c r="L1392" i="5" a="1"/>
  <c r="L1392" i="5" s="1"/>
  <c r="L1393" i="5" a="1"/>
  <c r="L1393" i="5" s="1"/>
  <c r="L1394" i="5" a="1"/>
  <c r="L1394" i="5" s="1"/>
  <c r="L1395" i="5" a="1"/>
  <c r="L1395" i="5" s="1"/>
  <c r="L1396" i="5" a="1"/>
  <c r="L1396" i="5" s="1"/>
  <c r="L1397" i="5" a="1"/>
  <c r="L1397" i="5" s="1"/>
  <c r="L1398" i="5" a="1"/>
  <c r="L1398" i="5" s="1"/>
  <c r="L1399" i="5" a="1"/>
  <c r="L1399" i="5" s="1"/>
  <c r="L1400" i="5" a="1"/>
  <c r="L1400" i="5"/>
  <c r="L1401" i="5" a="1"/>
  <c r="L1401" i="5" s="1"/>
  <c r="L1402" i="5" a="1"/>
  <c r="L1402" i="5" s="1"/>
  <c r="L1403" i="5" a="1"/>
  <c r="L1403" i="5" s="1"/>
  <c r="L1404" i="5" a="1"/>
  <c r="L1404" i="5" s="1"/>
  <c r="L1405" i="5" a="1"/>
  <c r="L1405" i="5" s="1"/>
  <c r="L1406" i="5" a="1"/>
  <c r="L1406" i="5" s="1"/>
  <c r="L1407" i="5" a="1"/>
  <c r="L1407" i="5" s="1"/>
  <c r="L1408" i="5" a="1"/>
  <c r="L1408" i="5" s="1"/>
  <c r="L1409" i="5" a="1"/>
  <c r="L1409" i="5"/>
  <c r="L1410" i="5" a="1"/>
  <c r="L1410" i="5" s="1"/>
  <c r="L1411" i="5" a="1"/>
  <c r="L1411" i="5"/>
  <c r="L1412" i="5" a="1"/>
  <c r="L1412" i="5" s="1"/>
  <c r="L1413" i="5" a="1"/>
  <c r="L1413" i="5" s="1"/>
  <c r="L1414" i="5" a="1"/>
  <c r="L1414" i="5"/>
  <c r="L1415" i="5" a="1"/>
  <c r="L1415" i="5" s="1"/>
  <c r="L1416" i="5" a="1"/>
  <c r="L1416" i="5"/>
  <c r="L1417" i="5" a="1"/>
  <c r="L1417" i="5" s="1"/>
  <c r="L1418" i="5" a="1"/>
  <c r="L1418" i="5"/>
  <c r="L1419" i="5" a="1"/>
  <c r="L1419" i="5" s="1"/>
  <c r="L1420" i="5" a="1"/>
  <c r="L1420" i="5" s="1"/>
  <c r="L1421" i="5" a="1"/>
  <c r="L1421" i="5" s="1"/>
  <c r="L1422" i="5" a="1"/>
  <c r="L1422" i="5"/>
  <c r="L1423" i="5" a="1"/>
  <c r="L1423" i="5" s="1"/>
  <c r="L1424" i="5" a="1"/>
  <c r="L1424" i="5" s="1"/>
  <c r="L1425" i="5" a="1"/>
  <c r="L1425" i="5"/>
  <c r="L1426" i="5" a="1"/>
  <c r="L1426" i="5" s="1"/>
  <c r="L1427" i="5" a="1"/>
  <c r="L1427" i="5"/>
  <c r="L1428" i="5" a="1"/>
  <c r="L1428" i="5" s="1"/>
  <c r="L1429" i="5" a="1"/>
  <c r="L1429" i="5"/>
  <c r="L1430" i="5" a="1"/>
  <c r="L1430" i="5"/>
  <c r="L1431" i="5" a="1"/>
  <c r="L1431" i="5" s="1"/>
  <c r="L1432" i="5" a="1"/>
  <c r="L1432" i="5" s="1"/>
  <c r="L1433" i="5" a="1"/>
  <c r="L1433" i="5" s="1"/>
  <c r="L1434" i="5" a="1"/>
  <c r="L1434" i="5"/>
  <c r="L1435" i="5" a="1"/>
  <c r="L1435" i="5" s="1"/>
  <c r="L1436" i="5" a="1"/>
  <c r="L1436" i="5" s="1"/>
  <c r="L1437" i="5" a="1"/>
  <c r="L1437" i="5" s="1"/>
  <c r="L1438" i="5" a="1"/>
  <c r="L1438" i="5" s="1"/>
  <c r="L1439" i="5" a="1"/>
  <c r="L1439" i="5" s="1"/>
  <c r="L1440" i="5" a="1"/>
  <c r="L1440" i="5" s="1"/>
  <c r="L1441" i="5" a="1"/>
  <c r="L1441" i="5" s="1"/>
  <c r="L1442" i="5" a="1"/>
  <c r="L1442" i="5" s="1"/>
  <c r="L1443" i="5" a="1"/>
  <c r="L1443" i="5" s="1"/>
  <c r="L1444" i="5" a="1"/>
  <c r="L1444" i="5" s="1"/>
  <c r="L1445" i="5" a="1"/>
  <c r="L1445" i="5" s="1"/>
  <c r="L1446" i="5" a="1"/>
  <c r="L1446" i="5" s="1"/>
  <c r="L1447" i="5" a="1"/>
  <c r="L1447" i="5" s="1"/>
  <c r="L1448" i="5" a="1"/>
  <c r="L1448" i="5" s="1"/>
  <c r="L1449" i="5" a="1"/>
  <c r="L1449" i="5" s="1"/>
  <c r="L1450" i="5" a="1"/>
  <c r="L1450" i="5" s="1"/>
  <c r="L1451" i="5" a="1"/>
  <c r="L1451" i="5" s="1"/>
  <c r="L1452" i="5" a="1"/>
  <c r="L1452" i="5" s="1"/>
  <c r="L1453" i="5" a="1"/>
  <c r="L1453" i="5" s="1"/>
  <c r="L1454" i="5" a="1"/>
  <c r="L1454" i="5"/>
  <c r="L1455" i="5" a="1"/>
  <c r="L1455" i="5" s="1"/>
  <c r="L1456" i="5" a="1"/>
  <c r="L1456" i="5" s="1"/>
  <c r="L1457" i="5" a="1"/>
  <c r="L1457" i="5"/>
  <c r="L1458" i="5" a="1"/>
  <c r="L1458" i="5" s="1"/>
  <c r="L1459" i="5" a="1"/>
  <c r="L1459" i="5" s="1"/>
  <c r="L1460" i="5" a="1"/>
  <c r="L1460" i="5" s="1"/>
  <c r="L1461" i="5" a="1"/>
  <c r="L1461" i="5" s="1"/>
  <c r="L1462" i="5" a="1"/>
  <c r="L1462" i="5" s="1"/>
  <c r="L1463" i="5" a="1"/>
  <c r="L1463" i="5" s="1"/>
  <c r="L1464" i="5" a="1"/>
  <c r="L1464" i="5" s="1"/>
  <c r="L1465" i="5" a="1"/>
  <c r="L1465" i="5" s="1"/>
  <c r="L1466" i="5" a="1"/>
  <c r="L1466" i="5"/>
  <c r="L1467" i="5" a="1"/>
  <c r="L1467" i="5" s="1"/>
  <c r="L1468" i="5" a="1"/>
  <c r="L1468" i="5" s="1"/>
  <c r="L1469" i="5" a="1"/>
  <c r="L1469" i="5"/>
  <c r="L1470" i="5" a="1"/>
  <c r="L1470" i="5"/>
  <c r="L1471" i="5" a="1"/>
  <c r="L1471" i="5" s="1"/>
  <c r="L1472" i="5" a="1"/>
  <c r="L1472" i="5" s="1"/>
  <c r="L1473" i="5" a="1"/>
  <c r="L1473" i="5" s="1"/>
  <c r="L1474" i="5" a="1"/>
  <c r="L1474" i="5" s="1"/>
  <c r="L1475" i="5" a="1"/>
  <c r="L1475" i="5" s="1"/>
  <c r="L1476" i="5" a="1"/>
  <c r="L1476" i="5" s="1"/>
  <c r="L1477" i="5" a="1"/>
  <c r="L1477" i="5"/>
  <c r="L1478" i="5" a="1"/>
  <c r="L1478" i="5" s="1"/>
  <c r="L1479" i="5" a="1"/>
  <c r="L1479" i="5" s="1"/>
  <c r="L1480" i="5" a="1"/>
  <c r="L1480" i="5" s="1"/>
  <c r="L1481" i="5" a="1"/>
  <c r="L1481" i="5" s="1"/>
  <c r="L1482" i="5" a="1"/>
  <c r="L1482" i="5"/>
  <c r="L1483" i="5" a="1"/>
  <c r="L1483" i="5" s="1"/>
  <c r="L1484" i="5" a="1"/>
  <c r="L1484" i="5"/>
  <c r="L1485" i="5" a="1"/>
  <c r="L1485" i="5" s="1"/>
  <c r="L1486" i="5" a="1"/>
  <c r="L1486" i="5" s="1"/>
  <c r="L1487" i="5" a="1"/>
  <c r="L1487" i="5" s="1"/>
  <c r="L1488" i="5" a="1"/>
  <c r="L1488" i="5"/>
  <c r="L1489" i="5" a="1"/>
  <c r="L1489" i="5" s="1"/>
  <c r="L1490" i="5" a="1"/>
  <c r="L1490" i="5"/>
  <c r="L1491" i="5" a="1"/>
  <c r="L1491" i="5" s="1"/>
  <c r="L1492" i="5" a="1"/>
  <c r="L1492" i="5"/>
  <c r="L1493" i="5" a="1"/>
  <c r="L1493" i="5"/>
  <c r="L1494" i="5" a="1"/>
  <c r="L1494" i="5" s="1"/>
  <c r="L1495" i="5" a="1"/>
  <c r="L1495" i="5" s="1"/>
  <c r="L1496" i="5" a="1"/>
  <c r="L1496" i="5" s="1"/>
  <c r="L1497" i="5" a="1"/>
  <c r="L1497" i="5"/>
  <c r="L1498" i="5" a="1"/>
  <c r="L1498" i="5" s="1"/>
  <c r="L1499" i="5" a="1"/>
  <c r="L1499" i="5"/>
  <c r="L1500" i="5" a="1"/>
  <c r="L1500" i="5" s="1"/>
  <c r="L1501" i="5" a="1"/>
  <c r="L1501" i="5"/>
  <c r="L1502" i="5" a="1"/>
  <c r="L1502" i="5" s="1"/>
  <c r="L1503" i="5" a="1"/>
  <c r="L1503" i="5" s="1"/>
  <c r="L1504" i="5" a="1"/>
  <c r="L1504" i="5"/>
  <c r="L1505" i="5" a="1"/>
  <c r="L1505" i="5" s="1"/>
  <c r="L1506" i="5" a="1"/>
  <c r="L1506" i="5" s="1"/>
  <c r="L1507" i="5" a="1"/>
  <c r="L1507" i="5" s="1"/>
  <c r="L1508" i="5" a="1"/>
  <c r="L1508" i="5" s="1"/>
  <c r="L1509" i="5" a="1"/>
  <c r="L1509" i="5"/>
  <c r="L1510" i="5" a="1"/>
  <c r="L1510" i="5" s="1"/>
  <c r="L1511" i="5" a="1"/>
  <c r="L1511" i="5" s="1"/>
  <c r="L1512" i="5" a="1"/>
  <c r="L1512" i="5" s="1"/>
  <c r="L1513" i="5" a="1"/>
  <c r="L1513" i="5" s="1"/>
  <c r="L1514" i="5" a="1"/>
  <c r="L1514" i="5"/>
  <c r="L1515" i="5" a="1"/>
  <c r="L1515" i="5" s="1"/>
  <c r="L1516" i="5" a="1"/>
  <c r="L1516" i="5" s="1"/>
  <c r="L1517" i="5" a="1"/>
  <c r="L1517" i="5" s="1"/>
  <c r="L1518" i="5" a="1"/>
  <c r="L1518" i="5" s="1"/>
  <c r="L1519" i="5" a="1"/>
  <c r="L1519" i="5" s="1"/>
  <c r="L1520" i="5" a="1"/>
  <c r="L1520" i="5"/>
  <c r="L1521" i="5" a="1"/>
  <c r="L1521" i="5" s="1"/>
  <c r="L1522" i="5" a="1"/>
  <c r="L1522" i="5"/>
  <c r="L1523" i="5" a="1"/>
  <c r="L1523" i="5" s="1"/>
  <c r="L1524" i="5" a="1"/>
  <c r="L1524" i="5"/>
  <c r="L1525" i="5" a="1"/>
  <c r="L1525" i="5" s="1"/>
  <c r="L1526" i="5" a="1"/>
  <c r="L1526" i="5" s="1"/>
  <c r="L1527" i="5" a="1"/>
  <c r="L1527" i="5" s="1"/>
  <c r="L1528" i="5" a="1"/>
  <c r="L1528" i="5" s="1"/>
  <c r="L1529" i="5" a="1"/>
  <c r="L1529" i="5" s="1"/>
  <c r="L1530" i="5" a="1"/>
  <c r="L1530" i="5" s="1"/>
  <c r="L1531" i="5" a="1"/>
  <c r="L1531" i="5"/>
  <c r="L1532" i="5" a="1"/>
  <c r="L1532" i="5" s="1"/>
  <c r="L1533" i="5" a="1"/>
  <c r="L1533" i="5"/>
  <c r="L1534" i="5" a="1"/>
  <c r="L1534" i="5" s="1"/>
  <c r="L1535" i="5" a="1"/>
  <c r="L1535" i="5" s="1"/>
  <c r="L1536" i="5" a="1"/>
  <c r="L1536" i="5"/>
  <c r="L1537" i="5" a="1"/>
  <c r="L1537" i="5" s="1"/>
  <c r="L1538" i="5" a="1"/>
  <c r="L1538" i="5"/>
  <c r="L1539" i="5" a="1"/>
  <c r="L1539" i="5" s="1"/>
  <c r="L1540" i="5" a="1"/>
  <c r="L1540" i="5" s="1"/>
  <c r="L1541" i="5" a="1"/>
  <c r="L1541" i="5"/>
  <c r="L1542" i="5" a="1"/>
  <c r="L1542" i="5" s="1"/>
  <c r="L1543" i="5" a="1"/>
  <c r="L1543" i="5" s="1"/>
  <c r="L1544" i="5" a="1"/>
  <c r="L1544" i="5"/>
  <c r="L1545" i="5" a="1"/>
  <c r="L1545" i="5" s="1"/>
  <c r="L1546" i="5" a="1"/>
  <c r="L1546" i="5" s="1"/>
  <c r="L1547" i="5" a="1"/>
  <c r="L1547" i="5" s="1"/>
  <c r="L1548" i="5" a="1"/>
  <c r="L1548" i="5" s="1"/>
  <c r="L1549" i="5" a="1"/>
  <c r="L1549" i="5" s="1"/>
  <c r="L1550" i="5" a="1"/>
  <c r="L1550" i="5"/>
  <c r="L1551" i="5" a="1"/>
  <c r="L1551" i="5" s="1"/>
  <c r="L1552" i="5" a="1"/>
  <c r="L1552" i="5" s="1"/>
  <c r="L1553" i="5" a="1"/>
  <c r="L1553" i="5"/>
  <c r="L1554" i="5" a="1"/>
  <c r="L1554" i="5"/>
  <c r="L1555" i="5" a="1"/>
  <c r="L1555" i="5" s="1"/>
  <c r="L1556" i="5" a="1"/>
  <c r="L1556" i="5"/>
  <c r="L1557" i="5" a="1"/>
  <c r="L1557" i="5" s="1"/>
  <c r="L1558" i="5" a="1"/>
  <c r="L1558" i="5" s="1"/>
  <c r="L1559" i="5" a="1"/>
  <c r="L1559" i="5" s="1"/>
  <c r="L1560" i="5" a="1"/>
  <c r="L1560" i="5" s="1"/>
  <c r="L1561" i="5" a="1"/>
  <c r="L1561" i="5"/>
  <c r="L1562" i="5" a="1"/>
  <c r="L1562" i="5" s="1"/>
  <c r="L1563" i="5" a="1"/>
  <c r="L1563" i="5" s="1"/>
  <c r="L1564" i="5" a="1"/>
  <c r="L1564" i="5" s="1"/>
  <c r="L1565" i="5" a="1"/>
  <c r="L1565" i="5"/>
  <c r="L1566" i="5" a="1"/>
  <c r="L1566" i="5" s="1"/>
  <c r="L1567" i="5" a="1"/>
  <c r="L1567" i="5" s="1"/>
  <c r="L1568" i="5" a="1"/>
  <c r="L1568" i="5" s="1"/>
  <c r="L1569" i="5" a="1"/>
  <c r="L1569" i="5"/>
  <c r="L1570" i="5" a="1"/>
  <c r="L1570" i="5" s="1"/>
  <c r="L1571" i="5" a="1"/>
  <c r="L1571" i="5"/>
  <c r="L1572" i="5" a="1"/>
  <c r="L1572" i="5"/>
  <c r="L1573" i="5" a="1"/>
  <c r="L1573" i="5"/>
  <c r="L1574" i="5" a="1"/>
  <c r="L1574" i="5" s="1"/>
  <c r="L1575" i="5" a="1"/>
  <c r="L1575" i="5" s="1"/>
  <c r="L1576" i="5" a="1"/>
  <c r="L1576" i="5"/>
  <c r="L1577" i="5" a="1"/>
  <c r="L1577" i="5" s="1"/>
  <c r="L1578" i="5" a="1"/>
  <c r="L1578" i="5"/>
  <c r="L1579" i="5" a="1"/>
  <c r="L1579" i="5" s="1"/>
  <c r="L1580" i="5" a="1"/>
  <c r="L1580" i="5" s="1"/>
  <c r="L1581" i="5" a="1"/>
  <c r="L1581" i="5" s="1"/>
  <c r="L1582" i="5" a="1"/>
  <c r="L1582" i="5"/>
  <c r="L1583" i="5" a="1"/>
  <c r="L1583" i="5" s="1"/>
  <c r="L1584" i="5" a="1"/>
  <c r="L1584" i="5" s="1"/>
  <c r="L1585" i="5" a="1"/>
  <c r="L1585" i="5" s="1"/>
  <c r="L1586" i="5" a="1"/>
  <c r="L1586" i="5" s="1"/>
  <c r="L1587" i="5" a="1"/>
  <c r="L1587" i="5"/>
  <c r="L1588" i="5" a="1"/>
  <c r="L1588" i="5"/>
  <c r="L1589" i="5" a="1"/>
  <c r="L1589" i="5"/>
  <c r="L1590" i="5" a="1"/>
  <c r="L1590" i="5" s="1"/>
  <c r="L1591" i="5" a="1"/>
  <c r="L1591" i="5" s="1"/>
  <c r="L1592" i="5" a="1"/>
  <c r="L1592" i="5" s="1"/>
  <c r="L1593" i="5" a="1"/>
  <c r="L1593" i="5" s="1"/>
  <c r="L1594" i="5" a="1"/>
  <c r="L1594" i="5" s="1"/>
  <c r="L1595" i="5" a="1"/>
  <c r="L1595" i="5"/>
  <c r="L1596" i="5" a="1"/>
  <c r="L1596" i="5" s="1"/>
  <c r="L1597" i="5" a="1"/>
  <c r="L1597" i="5" s="1"/>
  <c r="L1598" i="5" a="1"/>
  <c r="L1598" i="5" s="1"/>
  <c r="L1599" i="5" a="1"/>
  <c r="L1599" i="5" s="1"/>
  <c r="L1600" i="5" a="1"/>
  <c r="L1600" i="5" s="1"/>
  <c r="L1601" i="5" a="1"/>
  <c r="L1601" i="5"/>
  <c r="L1602" i="5" a="1"/>
  <c r="L1602" i="5" s="1"/>
  <c r="L1603" i="5" a="1"/>
  <c r="L1603" i="5" s="1"/>
  <c r="L1604" i="5" a="1"/>
  <c r="L1604" i="5"/>
  <c r="L1605" i="5" a="1"/>
  <c r="L1605" i="5"/>
  <c r="L1606" i="5" a="1"/>
  <c r="L1606" i="5"/>
  <c r="L1607" i="5" a="1"/>
  <c r="L1607" i="5" s="1"/>
  <c r="L1608" i="5" a="1"/>
  <c r="L1608" i="5"/>
  <c r="L1609" i="5" a="1"/>
  <c r="L1609" i="5" s="1"/>
  <c r="L1610" i="5" a="1"/>
  <c r="L1610" i="5" s="1"/>
  <c r="L1611" i="5" a="1"/>
  <c r="L1611" i="5" s="1"/>
  <c r="L1612" i="5" a="1"/>
  <c r="L1612" i="5"/>
  <c r="L1613" i="5" a="1"/>
  <c r="L1613" i="5" s="1"/>
  <c r="L1614" i="5" a="1"/>
  <c r="L1614" i="5" s="1"/>
  <c r="L1615" i="5" a="1"/>
  <c r="L1615" i="5" s="1"/>
  <c r="L1616" i="5" a="1"/>
  <c r="L1616" i="5" s="1"/>
  <c r="L1617" i="5" a="1"/>
  <c r="L1617" i="5" s="1"/>
  <c r="L1618" i="5" a="1"/>
  <c r="L1618" i="5" s="1"/>
  <c r="L1619" i="5" a="1"/>
  <c r="L1619" i="5" s="1"/>
  <c r="L1620" i="5" a="1"/>
  <c r="L1620" i="5" s="1"/>
  <c r="L1621" i="5" a="1"/>
  <c r="L1621" i="5"/>
  <c r="L1622" i="5" a="1"/>
  <c r="L1622" i="5"/>
  <c r="L1623" i="5" a="1"/>
  <c r="L1623" i="5" s="1"/>
  <c r="L1624" i="5" a="1"/>
  <c r="L1624" i="5" s="1"/>
  <c r="L1625" i="5" a="1"/>
  <c r="L1625" i="5" s="1"/>
  <c r="L1626" i="5" a="1"/>
  <c r="L1626" i="5" s="1"/>
  <c r="L1627" i="5" a="1"/>
  <c r="L1627" i="5" s="1"/>
  <c r="L1628" i="5" a="1"/>
  <c r="L1628" i="5"/>
  <c r="L1629" i="5" a="1"/>
  <c r="L1629" i="5" s="1"/>
  <c r="L1630" i="5" a="1"/>
  <c r="L1630" i="5" s="1"/>
  <c r="L1631" i="5" a="1"/>
  <c r="L1631" i="5" s="1"/>
  <c r="L1632" i="5" a="1"/>
  <c r="L1632" i="5"/>
  <c r="L1633" i="5" a="1"/>
  <c r="L1633" i="5" s="1"/>
  <c r="L1634" i="5" a="1"/>
  <c r="L1634" i="5" s="1"/>
  <c r="L1635" i="5" a="1"/>
  <c r="L1635" i="5"/>
  <c r="L1636" i="5" a="1"/>
  <c r="L1636" i="5" s="1"/>
  <c r="L1637" i="5" a="1"/>
  <c r="L1637" i="5" s="1"/>
  <c r="L1638" i="5" a="1"/>
  <c r="L1638" i="5"/>
  <c r="L1639" i="5" a="1"/>
  <c r="L1639" i="5" s="1"/>
  <c r="L1640" i="5" a="1"/>
  <c r="L1640" i="5" s="1"/>
  <c r="L1641" i="5" a="1"/>
  <c r="L1641" i="5" s="1"/>
  <c r="L1642" i="5" a="1"/>
  <c r="L1642" i="5"/>
  <c r="L1643" i="5" a="1"/>
  <c r="L1643" i="5" s="1"/>
  <c r="L1644" i="5" a="1"/>
  <c r="L1644" i="5" s="1"/>
  <c r="L1645" i="5" a="1"/>
  <c r="L1645" i="5" s="1"/>
  <c r="L1646" i="5" a="1"/>
  <c r="L1646" i="5" s="1"/>
  <c r="L1647" i="5" a="1"/>
  <c r="L1647" i="5" s="1"/>
  <c r="L1648" i="5" a="1"/>
  <c r="L1648" i="5" s="1"/>
  <c r="L1649" i="5" a="1"/>
  <c r="L1649" i="5"/>
  <c r="L1650" i="5" a="1"/>
  <c r="L1650" i="5" s="1"/>
  <c r="L1651" i="5" a="1"/>
  <c r="L1651" i="5" s="1"/>
  <c r="L1652" i="5" a="1"/>
  <c r="L1652" i="5"/>
  <c r="L1653" i="5" a="1"/>
  <c r="L1653" i="5" s="1"/>
  <c r="L1654" i="5" a="1"/>
  <c r="L1654" i="5" s="1"/>
  <c r="L1655" i="5" a="1"/>
  <c r="L1655" i="5" s="1"/>
  <c r="L1656" i="5" a="1"/>
  <c r="L1656" i="5" s="1"/>
  <c r="L1657" i="5" a="1"/>
  <c r="L1657" i="5" s="1"/>
  <c r="L1658" i="5" a="1"/>
  <c r="L1658" i="5" s="1"/>
  <c r="L1659" i="5" a="1"/>
  <c r="L1659" i="5"/>
  <c r="L1660" i="5" a="1"/>
  <c r="L1660" i="5" s="1"/>
  <c r="L1661" i="5" a="1"/>
  <c r="L1661" i="5" s="1"/>
  <c r="L1662" i="5" a="1"/>
  <c r="L1662" i="5"/>
  <c r="L1663" i="5" a="1"/>
  <c r="L1663" i="5" s="1"/>
  <c r="L1664" i="5" a="1"/>
  <c r="L1664" i="5" s="1"/>
  <c r="L1665" i="5" a="1"/>
  <c r="L1665" i="5"/>
  <c r="L1666" i="5" a="1"/>
  <c r="L1666" i="5"/>
  <c r="L1667" i="5" a="1"/>
  <c r="L1667" i="5" s="1"/>
  <c r="L1668" i="5" a="1"/>
  <c r="L1668" i="5" s="1"/>
  <c r="L1669" i="5" a="1"/>
  <c r="L1669" i="5"/>
  <c r="L1670" i="5" a="1"/>
  <c r="L1670" i="5" s="1"/>
  <c r="L1671" i="5" a="1"/>
  <c r="L1671" i="5" s="1"/>
  <c r="L1672" i="5" a="1"/>
  <c r="L1672" i="5" s="1"/>
  <c r="L1673" i="5" a="1"/>
  <c r="L1673" i="5" s="1"/>
  <c r="L1674" i="5" a="1"/>
  <c r="L1674" i="5" s="1"/>
  <c r="L1675" i="5" a="1"/>
  <c r="L1675" i="5" s="1"/>
  <c r="L1676" i="5" a="1"/>
  <c r="L1676" i="5"/>
  <c r="L1677" i="5" a="1"/>
  <c r="L1677" i="5" s="1"/>
  <c r="L1678" i="5" a="1"/>
  <c r="L1678" i="5"/>
  <c r="L1679" i="5" a="1"/>
  <c r="L1679" i="5" s="1"/>
  <c r="L1680" i="5" a="1"/>
  <c r="L1680" i="5" s="1"/>
  <c r="L1681" i="5" a="1"/>
  <c r="L1681" i="5"/>
  <c r="L1682" i="5" a="1"/>
  <c r="L1682" i="5" s="1"/>
  <c r="L1683" i="5" a="1"/>
  <c r="L1683" i="5"/>
  <c r="L1684" i="5" a="1"/>
  <c r="L1684" i="5" s="1"/>
  <c r="L1685" i="5" a="1"/>
  <c r="L1685" i="5" s="1"/>
  <c r="L1686" i="5" a="1"/>
  <c r="L1686" i="5" s="1"/>
  <c r="L1687" i="5" a="1"/>
  <c r="L1687" i="5" s="1"/>
  <c r="L1688" i="5" a="1"/>
  <c r="L1688" i="5"/>
  <c r="L1689" i="5" a="1"/>
  <c r="L1689" i="5" s="1"/>
  <c r="L1690" i="5" a="1"/>
  <c r="L1690" i="5" s="1"/>
  <c r="L1691" i="5" a="1"/>
  <c r="L1691" i="5" s="1"/>
  <c r="L1692" i="5" a="1"/>
  <c r="L1692" i="5" s="1"/>
  <c r="L1693" i="5" a="1"/>
  <c r="L1693" i="5" s="1"/>
  <c r="L1694" i="5" a="1"/>
  <c r="L1694" i="5" s="1"/>
  <c r="L1695" i="5" a="1"/>
  <c r="L1695" i="5" s="1"/>
  <c r="L1696" i="5" a="1"/>
  <c r="L1696" i="5" s="1"/>
  <c r="L1697" i="5" a="1"/>
  <c r="L1697" i="5" s="1"/>
  <c r="L1698" i="5" a="1"/>
  <c r="L1698" i="5" s="1"/>
  <c r="L1699" i="5" a="1"/>
  <c r="L1699" i="5"/>
  <c r="L1700" i="5" a="1"/>
  <c r="L1700" i="5"/>
  <c r="L1701" i="5" a="1"/>
  <c r="L1701" i="5" s="1"/>
  <c r="L1702" i="5" a="1"/>
  <c r="L1702" i="5" s="1"/>
  <c r="L1703" i="5" a="1"/>
  <c r="L1703" i="5" s="1"/>
  <c r="L1704" i="5" a="1"/>
  <c r="L1704" i="5" s="1"/>
  <c r="L1705" i="5" a="1"/>
  <c r="L1705" i="5"/>
  <c r="L1706" i="5" a="1"/>
  <c r="L1706" i="5" s="1"/>
  <c r="L1707" i="5" a="1"/>
  <c r="L1707" i="5" s="1"/>
  <c r="L1708" i="5" a="1"/>
  <c r="L1708" i="5" s="1"/>
  <c r="L1709" i="5" a="1"/>
  <c r="L1709" i="5" s="1"/>
  <c r="L1710" i="5" a="1"/>
  <c r="L1710" i="5"/>
  <c r="L1711" i="5" a="1"/>
  <c r="L1711" i="5" s="1"/>
  <c r="L1712" i="5" a="1"/>
  <c r="L1712" i="5"/>
  <c r="L1713" i="5" a="1"/>
  <c r="L1713" i="5" s="1"/>
  <c r="L1714" i="5" a="1"/>
  <c r="L1714" i="5" s="1"/>
  <c r="L1715" i="5" a="1"/>
  <c r="L1715" i="5"/>
  <c r="L1716" i="5" a="1"/>
  <c r="L1716" i="5" s="1"/>
  <c r="L1717" i="5" a="1"/>
  <c r="L1717" i="5"/>
  <c r="L1718" i="5" a="1"/>
  <c r="L1718" i="5"/>
  <c r="L1719" i="5" a="1"/>
  <c r="L1719" i="5" s="1"/>
  <c r="L1720" i="5" a="1"/>
  <c r="L1720" i="5" s="1"/>
  <c r="L1721" i="5" a="1"/>
  <c r="L1721" i="5" s="1"/>
  <c r="L1722" i="5" a="1"/>
  <c r="L1722" i="5"/>
  <c r="L1723" i="5" a="1"/>
  <c r="L1723" i="5" s="1"/>
  <c r="L1724" i="5" a="1"/>
  <c r="L1724" i="5" s="1"/>
  <c r="L1725" i="5" a="1"/>
  <c r="L1725" i="5" s="1"/>
  <c r="L1726" i="5" a="1"/>
  <c r="L1726" i="5" s="1"/>
  <c r="L1727" i="5" a="1"/>
  <c r="L1727" i="5" s="1"/>
  <c r="L1728" i="5" a="1"/>
  <c r="L1728" i="5" s="1"/>
  <c r="L1729" i="5" a="1"/>
  <c r="L1729" i="5"/>
  <c r="L1730" i="5" a="1"/>
  <c r="L1730" i="5" s="1"/>
  <c r="L1731" i="5" a="1"/>
  <c r="L1731" i="5" s="1"/>
  <c r="L1732" i="5" a="1"/>
  <c r="L1732" i="5"/>
  <c r="L1733" i="5" a="1"/>
  <c r="L1733" i="5" s="1"/>
  <c r="L1734" i="5" a="1"/>
  <c r="L1734" i="5"/>
  <c r="L1735" i="5" a="1"/>
  <c r="L1735" i="5" s="1"/>
  <c r="L1736" i="5" a="1"/>
  <c r="L1736" i="5"/>
  <c r="L1737" i="5" a="1"/>
  <c r="L1737" i="5" s="1"/>
  <c r="L1738" i="5" a="1"/>
  <c r="L1738" i="5" s="1"/>
  <c r="L1739" i="5" a="1"/>
  <c r="L1739" i="5"/>
  <c r="L1740" i="5" a="1"/>
  <c r="L1740" i="5" s="1"/>
  <c r="L1741" i="5" a="1"/>
  <c r="L1741" i="5" s="1"/>
  <c r="L1742" i="5" a="1"/>
  <c r="L1742" i="5" s="1"/>
  <c r="L1743" i="5" a="1"/>
  <c r="L1743" i="5" s="1"/>
  <c r="L1744" i="5" a="1"/>
  <c r="L1744" i="5" s="1"/>
  <c r="L1745" i="5" a="1"/>
  <c r="L1745" i="5" s="1"/>
  <c r="L1746" i="5" a="1"/>
  <c r="L1746" i="5" s="1"/>
  <c r="L1747" i="5" a="1"/>
  <c r="L1747" i="5" s="1"/>
  <c r="L1748" i="5" a="1"/>
  <c r="L1748" i="5" s="1"/>
  <c r="L1749" i="5" a="1"/>
  <c r="L1749" i="5" s="1"/>
  <c r="L1750" i="5" a="1"/>
  <c r="L1750" i="5"/>
  <c r="L1751" i="5" a="1"/>
  <c r="L1751" i="5" s="1"/>
  <c r="L1752" i="5" a="1"/>
  <c r="L1752" i="5" s="1"/>
  <c r="L1753" i="5" a="1"/>
  <c r="L1753" i="5" s="1"/>
  <c r="L1754" i="5" a="1"/>
  <c r="L1754" i="5" s="1"/>
  <c r="L1755" i="5" a="1"/>
  <c r="L1755" i="5" s="1"/>
  <c r="L1756" i="5" a="1"/>
  <c r="L1756" i="5"/>
  <c r="L1757" i="5" a="1"/>
  <c r="L1757" i="5" s="1"/>
  <c r="L1758" i="5" a="1"/>
  <c r="L1758" i="5" s="1"/>
  <c r="L1759" i="5" a="1"/>
  <c r="L1759" i="5" s="1"/>
  <c r="L1760" i="5" a="1"/>
  <c r="L1760" i="5"/>
  <c r="L1761" i="5" a="1"/>
  <c r="L1761" i="5" s="1"/>
  <c r="L1762" i="5" a="1"/>
  <c r="L1762" i="5" s="1"/>
  <c r="L1763" i="5" a="1"/>
  <c r="L1763" i="5" s="1"/>
  <c r="L1764" i="5" a="1"/>
  <c r="L1764" i="5" s="1"/>
  <c r="L1765" i="5" a="1"/>
  <c r="L1765" i="5" s="1"/>
  <c r="L1766" i="5" a="1"/>
  <c r="L1766" i="5"/>
  <c r="L1767" i="5" a="1"/>
  <c r="L1767" i="5" s="1"/>
  <c r="L1768" i="5" a="1"/>
  <c r="L1768" i="5" s="1"/>
  <c r="L1769" i="5" a="1"/>
  <c r="L1769" i="5" s="1"/>
  <c r="L1770" i="5" a="1"/>
  <c r="L1770" i="5"/>
  <c r="L1771" i="5" a="1"/>
  <c r="L1771" i="5" s="1"/>
  <c r="L1772" i="5" a="1"/>
  <c r="L1772" i="5" s="1"/>
  <c r="L1773" i="5" a="1"/>
  <c r="L1773" i="5"/>
  <c r="L1774" i="5" a="1"/>
  <c r="L1774" i="5" s="1"/>
  <c r="L1775" i="5" a="1"/>
  <c r="L1775" i="5" s="1"/>
  <c r="L1776" i="5" a="1"/>
  <c r="L1776" i="5" s="1"/>
  <c r="L1777" i="5" a="1"/>
  <c r="L1777" i="5"/>
  <c r="L1778" i="5" a="1"/>
  <c r="L1778" i="5"/>
  <c r="L1779" i="5" a="1"/>
  <c r="L1779" i="5" s="1"/>
  <c r="L1780" i="5" a="1"/>
  <c r="L1780" i="5"/>
  <c r="L1781" i="5" a="1"/>
  <c r="L1781" i="5" s="1"/>
  <c r="L1782" i="5" a="1"/>
  <c r="L1782" i="5" s="1"/>
  <c r="L1783" i="5" a="1"/>
  <c r="L1783" i="5" s="1"/>
  <c r="L1784" i="5" a="1"/>
  <c r="L1784" i="5" s="1"/>
  <c r="L1785" i="5" a="1"/>
  <c r="L1785" i="5" s="1"/>
  <c r="L1786" i="5" a="1"/>
  <c r="L1786" i="5" s="1"/>
  <c r="L1787" i="5" a="1"/>
  <c r="L1787" i="5"/>
  <c r="L1788" i="5" a="1"/>
  <c r="L1788" i="5" s="1"/>
  <c r="L1789" i="5" a="1"/>
  <c r="L1789" i="5"/>
  <c r="L1790" i="5" a="1"/>
  <c r="L1790" i="5"/>
  <c r="L1791" i="5" a="1"/>
  <c r="L1791" i="5" s="1"/>
  <c r="L1792" i="5" a="1"/>
  <c r="L1792" i="5"/>
  <c r="L1793" i="5" a="1"/>
  <c r="L1793" i="5"/>
  <c r="L1794" i="5" a="1"/>
  <c r="L1794" i="5" s="1"/>
  <c r="L1795" i="5" a="1"/>
  <c r="L1795" i="5"/>
  <c r="L1796" i="5" a="1"/>
  <c r="L1796" i="5" s="1"/>
  <c r="L1797" i="5" a="1"/>
  <c r="L1797" i="5" s="1"/>
  <c r="L1798" i="5" a="1"/>
  <c r="L1798" i="5" s="1"/>
  <c r="L1799" i="5" a="1"/>
  <c r="L1799" i="5" s="1"/>
  <c r="L1800" i="5" a="1"/>
  <c r="L1800" i="5" s="1"/>
  <c r="L1801" i="5" a="1"/>
  <c r="L1801" i="5" s="1"/>
  <c r="L1802" i="5" a="1"/>
  <c r="L1802" i="5" s="1"/>
  <c r="L1803" i="5" a="1"/>
  <c r="L1803" i="5" s="1"/>
  <c r="L1804" i="5" a="1"/>
  <c r="L1804" i="5"/>
  <c r="L1805" i="5" a="1"/>
  <c r="L1805" i="5" s="1"/>
  <c r="L1806" i="5" a="1"/>
  <c r="L1806" i="5" s="1"/>
  <c r="L1807" i="5" a="1"/>
  <c r="L1807" i="5" s="1"/>
  <c r="L1808" i="5" a="1"/>
  <c r="L1808" i="5" s="1"/>
  <c r="L1809" i="5" a="1"/>
  <c r="L1809" i="5"/>
  <c r="L1810" i="5" a="1"/>
  <c r="L1810" i="5" s="1"/>
  <c r="L1811" i="5" a="1"/>
  <c r="L1811" i="5" s="1"/>
  <c r="L1812" i="5" a="1"/>
  <c r="L1812" i="5"/>
  <c r="L1813" i="5" a="1"/>
  <c r="L1813" i="5" s="1"/>
  <c r="L1814" i="5" a="1"/>
  <c r="L1814" i="5"/>
  <c r="L1815" i="5" a="1"/>
  <c r="L1815" i="5" s="1"/>
  <c r="L1816" i="5" a="1"/>
  <c r="L1816" i="5" s="1"/>
  <c r="L1817" i="5" a="1"/>
  <c r="L1817" i="5"/>
  <c r="L1818" i="5" a="1"/>
  <c r="L1818" i="5" s="1"/>
  <c r="L1819" i="5" a="1"/>
  <c r="L1819" i="5" s="1"/>
  <c r="L1820" i="5" a="1"/>
  <c r="L1820" i="5" s="1"/>
  <c r="L1821" i="5" a="1"/>
  <c r="L1821" i="5"/>
  <c r="L1822" i="5" a="1"/>
  <c r="L1822" i="5" s="1"/>
  <c r="L1823" i="5" a="1"/>
  <c r="L1823" i="5" s="1"/>
  <c r="L1824" i="5" a="1"/>
  <c r="L1824" i="5" s="1"/>
  <c r="L1825" i="5" a="1"/>
  <c r="L1825" i="5" s="1"/>
  <c r="L1826" i="5" a="1"/>
  <c r="L1826" i="5"/>
  <c r="L1827" i="5" a="1"/>
  <c r="L1827" i="5" s="1"/>
  <c r="L1828" i="5" a="1"/>
  <c r="L1828" i="5"/>
  <c r="L1829" i="5" a="1"/>
  <c r="L1829" i="5" s="1"/>
  <c r="L1830" i="5" a="1"/>
  <c r="L1830" i="5" s="1"/>
  <c r="L1831" i="5" a="1"/>
  <c r="L1831" i="5" s="1"/>
  <c r="L1832" i="5" a="1"/>
  <c r="L1832" i="5"/>
  <c r="L1833" i="5" a="1"/>
  <c r="L1833" i="5"/>
  <c r="L1834" i="5" a="1"/>
  <c r="L1834" i="5" s="1"/>
  <c r="L1835" i="5" a="1"/>
  <c r="L1835" i="5" s="1"/>
  <c r="L1836" i="5" a="1"/>
  <c r="L1836" i="5" s="1"/>
  <c r="L1837" i="5" a="1"/>
  <c r="L1837" i="5" s="1"/>
  <c r="L1838" i="5" a="1"/>
  <c r="L1838" i="5" s="1"/>
  <c r="L1839" i="5" a="1"/>
  <c r="L1839" i="5" s="1"/>
  <c r="L1840" i="5" a="1"/>
  <c r="L1840" i="5" s="1"/>
  <c r="L1841" i="5" a="1"/>
  <c r="L1841" i="5" s="1"/>
  <c r="L1842" i="5" a="1"/>
  <c r="L1842" i="5" s="1"/>
  <c r="L1843" i="5" a="1"/>
  <c r="L1843" i="5"/>
  <c r="L1844" i="5" a="1"/>
  <c r="L1844" i="5"/>
  <c r="L1845" i="5" a="1"/>
  <c r="L1845" i="5" s="1"/>
  <c r="L1846" i="5" a="1"/>
  <c r="L1846" i="5"/>
  <c r="L1847" i="5" a="1"/>
  <c r="L1847" i="5" s="1"/>
  <c r="L1848" i="5" a="1"/>
  <c r="L1848" i="5" s="1"/>
  <c r="L1849" i="5" a="1"/>
  <c r="L1849" i="5"/>
  <c r="L1850" i="5" a="1"/>
  <c r="L1850" i="5" s="1"/>
  <c r="L1851" i="5" a="1"/>
  <c r="L1851" i="5" s="1"/>
  <c r="L1852" i="5" a="1"/>
  <c r="L1852" i="5" s="1"/>
  <c r="L1853" i="5" a="1"/>
  <c r="L1853" i="5" s="1"/>
  <c r="L1854" i="5" a="1"/>
  <c r="L1854" i="5" s="1"/>
  <c r="L1855" i="5" a="1"/>
  <c r="L1855" i="5" s="1"/>
  <c r="L1856" i="5" a="1"/>
  <c r="L1856" i="5" s="1"/>
  <c r="L1857" i="5" a="1"/>
  <c r="L1857" i="5"/>
  <c r="L1858" i="5" a="1"/>
  <c r="L1858" i="5" s="1"/>
  <c r="L1859" i="5" a="1"/>
  <c r="L1859" i="5" s="1"/>
  <c r="L1860" i="5" a="1"/>
  <c r="L1860" i="5" s="1"/>
  <c r="L1861" i="5" a="1"/>
  <c r="L1861" i="5"/>
  <c r="L1862" i="5" a="1"/>
  <c r="L1862" i="5"/>
  <c r="L1863" i="5" a="1"/>
  <c r="L1863" i="5" s="1"/>
  <c r="L1864" i="5" a="1"/>
  <c r="L1864" i="5"/>
  <c r="L1865" i="5" a="1"/>
  <c r="L1865" i="5" s="1"/>
  <c r="L1866" i="5" a="1"/>
  <c r="L1866" i="5"/>
  <c r="L1867" i="5" a="1"/>
  <c r="L1867" i="5"/>
  <c r="L1868" i="5" a="1"/>
  <c r="L1868" i="5"/>
  <c r="L1869" i="5" a="1"/>
  <c r="L1869" i="5" s="1"/>
  <c r="L1870" i="5" a="1"/>
  <c r="L1870" i="5" s="1"/>
  <c r="L1871" i="5" a="1"/>
  <c r="L1871" i="5" s="1"/>
  <c r="L1872" i="5" a="1"/>
  <c r="L1872" i="5" s="1"/>
  <c r="L1873" i="5" a="1"/>
  <c r="L1873" i="5" s="1"/>
  <c r="L1874" i="5" a="1"/>
  <c r="L1874" i="5" s="1"/>
  <c r="L1875" i="5" a="1"/>
  <c r="L1875" i="5" s="1"/>
  <c r="L1876" i="5" a="1"/>
  <c r="L1876" i="5" s="1"/>
  <c r="L1877" i="5" a="1"/>
  <c r="L1877" i="5"/>
  <c r="L1878" i="5" a="1"/>
  <c r="L1878" i="5"/>
  <c r="L1879" i="5" a="1"/>
  <c r="L1879" i="5" s="1"/>
  <c r="L1880" i="5" a="1"/>
  <c r="L1880" i="5" s="1"/>
  <c r="L1881" i="5" a="1"/>
  <c r="L1881" i="5" s="1"/>
  <c r="L1882" i="5" a="1"/>
  <c r="L1882" i="5" s="1"/>
  <c r="L1883" i="5" a="1"/>
  <c r="L1883" i="5" s="1"/>
  <c r="L1884" i="5" a="1"/>
  <c r="L1884" i="5" s="1"/>
  <c r="L1885" i="5" a="1"/>
  <c r="L1885" i="5"/>
  <c r="L1886" i="5" a="1"/>
  <c r="L1886" i="5" s="1"/>
  <c r="L1887" i="5" a="1"/>
  <c r="L1887" i="5" s="1"/>
  <c r="L1888" i="5" a="1"/>
  <c r="L1888" i="5" s="1"/>
  <c r="L1889" i="5" a="1"/>
  <c r="L1889" i="5"/>
  <c r="L1890" i="5" a="1"/>
  <c r="L1890" i="5" s="1"/>
  <c r="L1891" i="5" a="1"/>
  <c r="L1891" i="5" s="1"/>
  <c r="L1892" i="5" a="1"/>
  <c r="L1892" i="5" s="1"/>
  <c r="L1893" i="5" a="1"/>
  <c r="L1893" i="5" s="1"/>
  <c r="L1894" i="5" a="1"/>
  <c r="L1894" i="5"/>
  <c r="L1895" i="5" a="1"/>
  <c r="L1895" i="5" s="1"/>
  <c r="L1896" i="5" a="1"/>
  <c r="L1896" i="5" s="1"/>
  <c r="L1897" i="5" a="1"/>
  <c r="L1897" i="5" s="1"/>
  <c r="L1898" i="5" a="1"/>
  <c r="L1898" i="5"/>
  <c r="L1899" i="5" a="1"/>
  <c r="L1899" i="5" s="1"/>
  <c r="L1900" i="5" a="1"/>
  <c r="L1900" i="5"/>
  <c r="L1901" i="5" a="1"/>
  <c r="L1901" i="5"/>
  <c r="L1902" i="5" a="1"/>
  <c r="L1902" i="5" s="1"/>
  <c r="L1903" i="5" a="1"/>
  <c r="L1903" i="5" s="1"/>
  <c r="L1904" i="5" a="1"/>
  <c r="L1904" i="5" s="1"/>
  <c r="L1905" i="5" a="1"/>
  <c r="L1905" i="5" s="1"/>
  <c r="L1906" i="5" a="1"/>
  <c r="L1906" i="5"/>
  <c r="L1907" i="5" a="1"/>
  <c r="L1907" i="5" s="1"/>
  <c r="L1908" i="5" a="1"/>
  <c r="L1908" i="5"/>
  <c r="L1909" i="5" a="1"/>
  <c r="L1909" i="5" s="1"/>
  <c r="L1910" i="5" a="1"/>
  <c r="L1910" i="5" s="1"/>
  <c r="L1911" i="5" a="1"/>
  <c r="L1911" i="5" s="1"/>
  <c r="L1912" i="5" a="1"/>
  <c r="L1912" i="5" s="1"/>
  <c r="L1913" i="5" a="1"/>
  <c r="L1913" i="5" s="1"/>
  <c r="L1914" i="5" a="1"/>
  <c r="L1914" i="5" s="1"/>
  <c r="L1915" i="5" a="1"/>
  <c r="L1915" i="5" s="1"/>
  <c r="L1916" i="5" a="1"/>
  <c r="L1916" i="5" s="1"/>
  <c r="L1917" i="5" a="1"/>
  <c r="L1917" i="5" s="1"/>
  <c r="L1918" i="5" a="1"/>
  <c r="L1918" i="5"/>
  <c r="L1919" i="5" a="1"/>
  <c r="L1919" i="5" s="1"/>
  <c r="L1920" i="5" a="1"/>
  <c r="L1920" i="5"/>
  <c r="L1921" i="5" a="1"/>
  <c r="L1921" i="5"/>
  <c r="L1922" i="5" a="1"/>
  <c r="L1922" i="5"/>
  <c r="L1923" i="5" a="1"/>
  <c r="L1923" i="5" s="1"/>
  <c r="L1924" i="5" a="1"/>
  <c r="L1924" i="5" s="1"/>
  <c r="L1925" i="5" a="1"/>
  <c r="L1925" i="5" s="1"/>
  <c r="L1926" i="5" a="1"/>
  <c r="L1926" i="5" s="1"/>
  <c r="L1927" i="5" a="1"/>
  <c r="L1927" i="5" s="1"/>
  <c r="L1928" i="5" a="1"/>
  <c r="L1928" i="5"/>
  <c r="L1929" i="5" a="1"/>
  <c r="L1929" i="5" s="1"/>
  <c r="L1930" i="5" a="1"/>
  <c r="L1930" i="5" s="1"/>
  <c r="L1931" i="5" a="1"/>
  <c r="L1931" i="5" s="1"/>
  <c r="L1932" i="5" a="1"/>
  <c r="L1932" i="5"/>
  <c r="L1933" i="5" a="1"/>
  <c r="L1933" i="5" s="1"/>
  <c r="L1934" i="5" a="1"/>
  <c r="L1934" i="5" s="1"/>
  <c r="L1935" i="5" a="1"/>
  <c r="L1935" i="5" s="1"/>
  <c r="L1936" i="5" a="1"/>
  <c r="L1936" i="5" s="1"/>
  <c r="L1937" i="5" a="1"/>
  <c r="L1937" i="5" s="1"/>
  <c r="L1938" i="5" a="1"/>
  <c r="L1938" i="5" s="1"/>
  <c r="L1939" i="5" a="1"/>
  <c r="L1939" i="5"/>
  <c r="L1940" i="5" a="1"/>
  <c r="L1940" i="5"/>
  <c r="L1941" i="5" a="1"/>
  <c r="L1941" i="5" s="1"/>
  <c r="L1942" i="5" a="1"/>
  <c r="L1942" i="5"/>
  <c r="L1943" i="5" a="1"/>
  <c r="L1943" i="5" s="1"/>
  <c r="L1944" i="5" a="1"/>
  <c r="L1944" i="5" s="1"/>
  <c r="L1945" i="5" a="1"/>
  <c r="L1945" i="5" s="1"/>
  <c r="L1946" i="5" a="1"/>
  <c r="L1946" i="5" s="1"/>
  <c r="L1947" i="5" a="1"/>
  <c r="L1947" i="5" s="1"/>
  <c r="L1948" i="5" a="1"/>
  <c r="L1948" i="5" s="1"/>
  <c r="L1949" i="5" a="1"/>
  <c r="L1949" i="5" s="1"/>
  <c r="L1950" i="5" a="1"/>
  <c r="L1950" i="5" s="1"/>
  <c r="L1951" i="5" a="1"/>
  <c r="L1951" i="5" s="1"/>
  <c r="L1952" i="5" a="1"/>
  <c r="L1952" i="5" s="1"/>
  <c r="L1953" i="5" a="1"/>
  <c r="L1953" i="5" s="1"/>
  <c r="L1954" i="5" a="1"/>
  <c r="L1954" i="5" s="1"/>
  <c r="L1955" i="5" a="1"/>
  <c r="L1955" i="5"/>
  <c r="L1956" i="5" a="1"/>
  <c r="L1956" i="5" s="1"/>
  <c r="L1957" i="5" a="1"/>
  <c r="L1957" i="5"/>
  <c r="L1958" i="5" a="1"/>
  <c r="L1958" i="5" s="1"/>
  <c r="L1959" i="5" a="1"/>
  <c r="L1959" i="5" s="1"/>
  <c r="L1960" i="5" a="1"/>
  <c r="L1960" i="5" s="1"/>
  <c r="L1961" i="5" a="1"/>
  <c r="L1961" i="5"/>
  <c r="L1962" i="5" a="1"/>
  <c r="L1962" i="5" s="1"/>
  <c r="L1963" i="5" a="1"/>
  <c r="L1963" i="5" s="1"/>
  <c r="L1964" i="5" a="1"/>
  <c r="L1964" i="5" s="1"/>
  <c r="L1965" i="5" a="1"/>
  <c r="L1965" i="5" s="1"/>
  <c r="L1966" i="5" a="1"/>
  <c r="L1966" i="5"/>
  <c r="L1967" i="5" a="1"/>
  <c r="L1967" i="5" s="1"/>
  <c r="L1968" i="5" a="1"/>
  <c r="L1968" i="5" s="1"/>
  <c r="L1969" i="5" a="1"/>
  <c r="L1969" i="5" s="1"/>
  <c r="L1970" i="5" a="1"/>
  <c r="L1970" i="5" s="1"/>
  <c r="L1971" i="5" a="1"/>
  <c r="L1971" i="5" s="1"/>
  <c r="L1972" i="5" a="1"/>
  <c r="L1972" i="5"/>
  <c r="L1973" i="5" a="1"/>
  <c r="L1973" i="5" s="1"/>
  <c r="L1974" i="5" a="1"/>
  <c r="L1974" i="5"/>
  <c r="L1975" i="5" a="1"/>
  <c r="L1975" i="5" s="1"/>
  <c r="L1976" i="5" a="1"/>
  <c r="L1976" i="5" s="1"/>
  <c r="L1977" i="5" a="1"/>
  <c r="L1977" i="5"/>
  <c r="L1978" i="5" a="1"/>
  <c r="L1978" i="5" s="1"/>
  <c r="L1979" i="5" a="1"/>
  <c r="L1979" i="5" s="1"/>
  <c r="L1980" i="5" a="1"/>
  <c r="L1980" i="5" s="1"/>
  <c r="L1981" i="5" a="1"/>
  <c r="L1981" i="5" s="1"/>
  <c r="L1982" i="5" a="1"/>
  <c r="L1982" i="5" s="1"/>
  <c r="L1983" i="5" a="1"/>
  <c r="L1983" i="5" s="1"/>
  <c r="L1984" i="5" a="1"/>
  <c r="L1984" i="5" s="1"/>
  <c r="L1985" i="5" a="1"/>
  <c r="L1985" i="5"/>
  <c r="L1986" i="5" a="1"/>
  <c r="L1986" i="5" s="1"/>
  <c r="L1987" i="5" a="1"/>
  <c r="L1987" i="5" s="1"/>
  <c r="L1988" i="5" a="1"/>
  <c r="L1988" i="5"/>
  <c r="L1989" i="5" a="1"/>
  <c r="L1989" i="5" s="1"/>
  <c r="L1990" i="5" a="1"/>
  <c r="L1990" i="5"/>
  <c r="L1991" i="5" a="1"/>
  <c r="L1991" i="5" s="1"/>
  <c r="L1992" i="5" a="1"/>
  <c r="L1992" i="5" s="1"/>
  <c r="L1993" i="5" a="1"/>
  <c r="L1993" i="5" s="1"/>
  <c r="L1994" i="5" a="1"/>
  <c r="L1994" i="5"/>
  <c r="L1995" i="5" a="1"/>
  <c r="L1995" i="5"/>
  <c r="L1996" i="5" a="1"/>
  <c r="L1996" i="5" s="1"/>
  <c r="L1997" i="5" a="1"/>
  <c r="L1997" i="5" s="1"/>
  <c r="L1998" i="5" a="1"/>
  <c r="L1998" i="5" s="1"/>
  <c r="L1999" i="5" a="1"/>
  <c r="L1999" i="5" s="1"/>
  <c r="L2000" i="5" a="1"/>
  <c r="L2000" i="5" s="1"/>
  <c r="L2001" i="5" a="1"/>
  <c r="L2001" i="5" s="1"/>
  <c r="L2002" i="5" a="1"/>
  <c r="L2002" i="5" s="1"/>
  <c r="L2003" i="5" a="1"/>
  <c r="L2003" i="5" s="1"/>
  <c r="L2004" i="5" a="1"/>
  <c r="L2004" i="5" s="1"/>
  <c r="L2005" i="5" a="1"/>
  <c r="L2005" i="5"/>
  <c r="L2006" i="5" a="1"/>
  <c r="L2006" i="5" s="1"/>
  <c r="L2007" i="5" a="1"/>
  <c r="L2007" i="5" s="1"/>
  <c r="L2008" i="5" a="1"/>
  <c r="L2008" i="5" s="1"/>
  <c r="L2009" i="5" a="1"/>
  <c r="L2009" i="5"/>
  <c r="L2010" i="5" a="1"/>
  <c r="L2010" i="5" s="1"/>
  <c r="L2011" i="5" a="1"/>
  <c r="L2011" i="5" s="1"/>
  <c r="L2012" i="5" a="1"/>
  <c r="L2012" i="5" s="1"/>
  <c r="L2013" i="5" a="1"/>
  <c r="L2013" i="5" s="1"/>
  <c r="L2014" i="5" a="1"/>
  <c r="L2014" i="5" s="1"/>
  <c r="L2015" i="5" a="1"/>
  <c r="L2015" i="5" s="1"/>
  <c r="L2016" i="5" a="1"/>
  <c r="L2016" i="5" s="1"/>
  <c r="L2017" i="5" a="1"/>
  <c r="L2017" i="5"/>
  <c r="L2018" i="5" a="1"/>
  <c r="L2018" i="5" s="1"/>
  <c r="L2019" i="5" a="1"/>
  <c r="L2019" i="5"/>
  <c r="L2020" i="5" a="1"/>
  <c r="L2020" i="5" s="1"/>
  <c r="L2021" i="5" a="1"/>
  <c r="L2021" i="5" s="1"/>
  <c r="L2022" i="5" a="1"/>
  <c r="L2022" i="5"/>
  <c r="L2023" i="5" a="1"/>
  <c r="L2023" i="5" s="1"/>
  <c r="L2024" i="5" a="1"/>
  <c r="L2024" i="5" s="1"/>
  <c r="L2025" i="5" a="1"/>
  <c r="L2025" i="5" s="1"/>
  <c r="L2026" i="5" a="1"/>
  <c r="L2026" i="5"/>
  <c r="L2027" i="5" a="1"/>
  <c r="L2027" i="5" s="1"/>
  <c r="L2028" i="5" a="1"/>
  <c r="L2028" i="5" s="1"/>
  <c r="L2029" i="5" a="1"/>
  <c r="L2029" i="5" s="1"/>
  <c r="L2030" i="5" a="1"/>
  <c r="L2030" i="5"/>
  <c r="L2031" i="5" a="1"/>
  <c r="L2031" i="5" s="1"/>
  <c r="L2032" i="5" a="1"/>
  <c r="L2032" i="5" s="1"/>
  <c r="L2033" i="5" a="1"/>
  <c r="L2033" i="5" s="1"/>
  <c r="L2034" i="5" a="1"/>
  <c r="L2034" i="5" s="1"/>
  <c r="L2035" i="5" a="1"/>
  <c r="L2035" i="5" s="1"/>
  <c r="L2036" i="5" a="1"/>
  <c r="L2036" i="5"/>
  <c r="L2037" i="5" a="1"/>
  <c r="L2037" i="5" s="1"/>
  <c r="L2038" i="5" a="1"/>
  <c r="L2038" i="5" s="1"/>
  <c r="L2039" i="5" a="1"/>
  <c r="L2039" i="5" s="1"/>
  <c r="L2040" i="5" a="1"/>
  <c r="L2040" i="5" s="1"/>
  <c r="L2041" i="5" a="1"/>
  <c r="L2041" i="5" s="1"/>
  <c r="L2042" i="5" a="1"/>
  <c r="L2042" i="5" s="1"/>
  <c r="L2043" i="5" a="1"/>
  <c r="L2043" i="5" s="1"/>
  <c r="L2044" i="5" a="1"/>
  <c r="L2044" i="5" s="1"/>
  <c r="L2045" i="5" a="1"/>
  <c r="L2045" i="5" s="1"/>
  <c r="L2046" i="5" a="1"/>
  <c r="L2046" i="5" s="1"/>
  <c r="L2047" i="5" a="1"/>
  <c r="L2047" i="5" s="1"/>
  <c r="L2048" i="5" a="1"/>
  <c r="L2048" i="5"/>
  <c r="L2049" i="5" a="1"/>
  <c r="L2049" i="5" s="1"/>
  <c r="L2050" i="5" a="1"/>
  <c r="L2050" i="5" s="1"/>
  <c r="L2051" i="5" a="1"/>
  <c r="L2051" i="5"/>
  <c r="L2052" i="5" a="1"/>
  <c r="L2052" i="5" s="1"/>
  <c r="L2053" i="5" a="1"/>
  <c r="L2053" i="5" s="1"/>
  <c r="L2054" i="5" a="1"/>
  <c r="L2054" i="5" s="1"/>
  <c r="L2055" i="5" a="1"/>
  <c r="L2055" i="5" s="1"/>
  <c r="L2056" i="5" a="1"/>
  <c r="L2056" i="5" s="1"/>
  <c r="L2057" i="5" a="1"/>
  <c r="L2057" i="5" s="1"/>
  <c r="L2058" i="5" a="1"/>
  <c r="L2058" i="5" s="1"/>
  <c r="L2059" i="5" a="1"/>
  <c r="L2059" i="5" s="1"/>
  <c r="L2060" i="5" a="1"/>
  <c r="L2060" i="5" s="1"/>
  <c r="L2061" i="5" a="1"/>
  <c r="L2061" i="5" s="1"/>
  <c r="L2062" i="5" a="1"/>
  <c r="L2062" i="5"/>
  <c r="L2063" i="5" a="1"/>
  <c r="L2063" i="5" s="1"/>
  <c r="L2064" i="5" a="1"/>
  <c r="L2064" i="5" s="1"/>
  <c r="L2065" i="5" a="1"/>
  <c r="L2065" i="5" s="1"/>
  <c r="L2066" i="5" a="1"/>
  <c r="L2066" i="5" s="1"/>
  <c r="L2067" i="5" a="1"/>
  <c r="L2067" i="5" s="1"/>
  <c r="L2068" i="5" a="1"/>
  <c r="L2068" i="5"/>
  <c r="L2069" i="5" a="1"/>
  <c r="L2069" i="5" s="1"/>
  <c r="L2070" i="5" a="1"/>
  <c r="L2070" i="5" s="1"/>
  <c r="L2071" i="5" a="1"/>
  <c r="L2071" i="5" s="1"/>
  <c r="L2072" i="5" a="1"/>
  <c r="L2072" i="5"/>
  <c r="L2073" i="5" a="1"/>
  <c r="L2073" i="5"/>
  <c r="L2074" i="5" a="1"/>
  <c r="L2074" i="5" s="1"/>
  <c r="L2075" i="5" a="1"/>
  <c r="L2075" i="5" s="1"/>
  <c r="L2076" i="5" a="1"/>
  <c r="L2076" i="5" s="1"/>
  <c r="L2077" i="5" a="1"/>
  <c r="L2077" i="5" s="1"/>
  <c r="L2078" i="5" a="1"/>
  <c r="L2078" i="5" s="1"/>
  <c r="L2079" i="5" a="1"/>
  <c r="L2079" i="5" s="1"/>
  <c r="L2080" i="5" a="1"/>
  <c r="L2080" i="5" s="1"/>
  <c r="L2081" i="5" a="1"/>
  <c r="L2081" i="5" s="1"/>
  <c r="L2082" i="5" a="1"/>
  <c r="L2082" i="5" s="1"/>
  <c r="L2083" i="5" a="1"/>
  <c r="L2083" i="5" s="1"/>
  <c r="L2084" i="5" a="1"/>
  <c r="L2084" i="5"/>
  <c r="L2085" i="5" a="1"/>
  <c r="L2085" i="5" s="1"/>
  <c r="L2086" i="5" a="1"/>
  <c r="L2086" i="5" s="1"/>
  <c r="L2087" i="5" a="1"/>
  <c r="L2087" i="5" s="1"/>
  <c r="L2088" i="5" a="1"/>
  <c r="L2088" i="5" s="1"/>
  <c r="L2089" i="5" a="1"/>
  <c r="L2089" i="5" s="1"/>
  <c r="L2090" i="5" a="1"/>
  <c r="L2090" i="5"/>
  <c r="L2091" i="5" a="1"/>
  <c r="L2091" i="5" s="1"/>
  <c r="L2092" i="5" a="1"/>
  <c r="L2092" i="5" s="1"/>
  <c r="L2093" i="5" a="1"/>
  <c r="L2093" i="5" s="1"/>
  <c r="L2094" i="5" a="1"/>
  <c r="L2094" i="5"/>
  <c r="L2095" i="5" a="1"/>
  <c r="L2095" i="5" s="1"/>
  <c r="L2096" i="5" a="1"/>
  <c r="L2096" i="5" s="1"/>
  <c r="L2097" i="5" a="1"/>
  <c r="L2097" i="5" s="1"/>
  <c r="L2098" i="5" a="1"/>
  <c r="L2098" i="5" s="1"/>
  <c r="L2099" i="5" a="1"/>
  <c r="L2099" i="5" s="1"/>
  <c r="L2100" i="5" a="1"/>
  <c r="L2100" i="5" s="1"/>
  <c r="L2101" i="5" a="1"/>
  <c r="L2101" i="5"/>
  <c r="L2102" i="5" a="1"/>
  <c r="L2102" i="5" s="1"/>
  <c r="L2103" i="5" a="1"/>
  <c r="L2103" i="5" s="1"/>
  <c r="L2104" i="5" a="1"/>
  <c r="L2104" i="5" s="1"/>
  <c r="L2105" i="5" a="1"/>
  <c r="L2105" i="5"/>
  <c r="L2106" i="5" a="1"/>
  <c r="L2106" i="5" s="1"/>
  <c r="L2107" i="5" a="1"/>
  <c r="L2107" i="5"/>
  <c r="L2108" i="5" a="1"/>
  <c r="L2108" i="5" s="1"/>
  <c r="L2109" i="5" a="1"/>
  <c r="L2109" i="5" s="1"/>
  <c r="L2110" i="5" a="1"/>
  <c r="L2110" i="5" s="1"/>
  <c r="L2111" i="5" a="1"/>
  <c r="L2111" i="5" s="1"/>
  <c r="L2112" i="5" a="1"/>
  <c r="L2112" i="5" s="1"/>
  <c r="L2113" i="5" a="1"/>
  <c r="L2113" i="5" s="1"/>
  <c r="L2114" i="5" a="1"/>
  <c r="L2114" i="5" s="1"/>
  <c r="L2115" i="5" a="1"/>
  <c r="L2115" i="5" s="1"/>
  <c r="L2116" i="5" a="1"/>
  <c r="L2116" i="5"/>
  <c r="L2117" i="5" a="1"/>
  <c r="L2117" i="5"/>
  <c r="L2118" i="5" a="1"/>
  <c r="L2118" i="5" s="1"/>
  <c r="L2119" i="5" a="1"/>
  <c r="L2119" i="5" s="1"/>
  <c r="L2120" i="5" a="1"/>
  <c r="L2120" i="5" s="1"/>
  <c r="L2121" i="5" a="1"/>
  <c r="L2121" i="5" s="1"/>
  <c r="L2122" i="5" a="1"/>
  <c r="L2122" i="5"/>
  <c r="L2123" i="5" a="1"/>
  <c r="L2123" i="5" s="1"/>
  <c r="L2124" i="5" a="1"/>
  <c r="L2124" i="5"/>
  <c r="L2125" i="5" a="1"/>
  <c r="L2125" i="5" s="1"/>
  <c r="L2126" i="5" a="1"/>
  <c r="L2126" i="5" s="1"/>
  <c r="L2127" i="5" a="1"/>
  <c r="L2127" i="5" s="1"/>
  <c r="L2128" i="5" a="1"/>
  <c r="L2128" i="5" s="1"/>
  <c r="L2129" i="5" a="1"/>
  <c r="L2129" i="5" s="1"/>
  <c r="L2130" i="5" a="1"/>
  <c r="L2130" i="5" s="1"/>
  <c r="L2131" i="5" a="1"/>
  <c r="L2131" i="5" s="1"/>
  <c r="L2132" i="5" a="1"/>
  <c r="L2132" i="5" s="1"/>
  <c r="L2133" i="5" a="1"/>
  <c r="L2133" i="5"/>
  <c r="L2134" i="5" a="1"/>
  <c r="L2134" i="5" s="1"/>
  <c r="L2135" i="5" a="1"/>
  <c r="L2135" i="5" s="1"/>
  <c r="L2136" i="5" a="1"/>
  <c r="L2136" i="5" s="1"/>
  <c r="L2137" i="5" a="1"/>
  <c r="L2137" i="5"/>
  <c r="L2138" i="5" a="1"/>
  <c r="L2138" i="5" s="1"/>
  <c r="L2139" i="5" a="1"/>
  <c r="L2139" i="5" s="1"/>
  <c r="L2140" i="5" a="1"/>
  <c r="L2140" i="5"/>
  <c r="L2141" i="5" a="1"/>
  <c r="L2141" i="5" s="1"/>
  <c r="L2142" i="5" a="1"/>
  <c r="L2142" i="5" s="1"/>
  <c r="L2143" i="5" a="1"/>
  <c r="L2143" i="5" s="1"/>
  <c r="L2144" i="5" a="1"/>
  <c r="L2144" i="5"/>
  <c r="L2145" i="5" a="1"/>
  <c r="L2145" i="5" s="1"/>
  <c r="L2146" i="5" a="1"/>
  <c r="L2146" i="5" s="1"/>
  <c r="L2147" i="5" a="1"/>
  <c r="L2147" i="5"/>
  <c r="L2148" i="5" a="1"/>
  <c r="L2148" i="5" s="1"/>
  <c r="L2149" i="5" a="1"/>
  <c r="L2149" i="5" s="1"/>
  <c r="L2150" i="5" a="1"/>
  <c r="L2150" i="5" s="1"/>
  <c r="L2151" i="5" a="1"/>
  <c r="L2151" i="5" s="1"/>
  <c r="L2152" i="5" a="1"/>
  <c r="L2152" i="5" s="1"/>
  <c r="L2153" i="5" a="1"/>
  <c r="L2153" i="5" s="1"/>
  <c r="L2154" i="5" a="1"/>
  <c r="L2154" i="5" s="1"/>
  <c r="L2155" i="5" a="1"/>
  <c r="L2155" i="5" s="1"/>
  <c r="L2156" i="5" a="1"/>
  <c r="L2156" i="5" s="1"/>
  <c r="L2157" i="5" a="1"/>
  <c r="L2157" i="5"/>
  <c r="L2158" i="5" a="1"/>
  <c r="L2158" i="5"/>
  <c r="L2159" i="5" a="1"/>
  <c r="L2159" i="5" s="1"/>
  <c r="L2160" i="5" a="1"/>
  <c r="L2160" i="5" s="1"/>
  <c r="L2161" i="5" a="1"/>
  <c r="L2161" i="5"/>
  <c r="L2162" i="5" a="1"/>
  <c r="L2162" i="5" s="1"/>
  <c r="L2163" i="5" a="1"/>
  <c r="L2163" i="5" s="1"/>
  <c r="L2164" i="5" a="1"/>
  <c r="L2164" i="5" s="1"/>
  <c r="L2165" i="5" a="1"/>
  <c r="L2165" i="5" s="1"/>
  <c r="L2166" i="5" a="1"/>
  <c r="L2166" i="5" s="1"/>
  <c r="L2167" i="5" a="1"/>
  <c r="L2167" i="5" s="1"/>
  <c r="L2168" i="5" a="1"/>
  <c r="L2168" i="5" s="1"/>
  <c r="L2169" i="5" a="1"/>
  <c r="L2169" i="5" s="1"/>
  <c r="L2170" i="5" a="1"/>
  <c r="L2170" i="5" s="1"/>
  <c r="L2171" i="5" a="1"/>
  <c r="L2171" i="5"/>
  <c r="L2172" i="5" a="1"/>
  <c r="L2172" i="5" s="1"/>
  <c r="L2173" i="5" a="1"/>
  <c r="L2173" i="5"/>
  <c r="L2174" i="5" a="1"/>
  <c r="L2174" i="5" s="1"/>
  <c r="L2175" i="5" a="1"/>
  <c r="L2175" i="5" s="1"/>
  <c r="L2176" i="5" a="1"/>
  <c r="L2176" i="5"/>
  <c r="L2177" i="5" a="1"/>
  <c r="L2177" i="5" s="1"/>
  <c r="L2178" i="5" a="1"/>
  <c r="L2178" i="5"/>
  <c r="L2179" i="5" a="1"/>
  <c r="L2179" i="5"/>
  <c r="L2180" i="5" a="1"/>
  <c r="L2180" i="5" s="1"/>
  <c r="L2181" i="5" a="1"/>
  <c r="L2181" i="5" s="1"/>
  <c r="L2182" i="5" a="1"/>
  <c r="L2182" i="5" s="1"/>
  <c r="L2183" i="5" a="1"/>
  <c r="L2183" i="5" s="1"/>
  <c r="L2184" i="5" a="1"/>
  <c r="L2184" i="5" s="1"/>
  <c r="L2185" i="5" a="1"/>
  <c r="L2185" i="5" s="1"/>
  <c r="L2186" i="5" a="1"/>
  <c r="L2186" i="5" s="1"/>
  <c r="L2187" i="5" a="1"/>
  <c r="L2187" i="5" s="1"/>
  <c r="L2188" i="5" a="1"/>
  <c r="L2188" i="5"/>
  <c r="L2189" i="5" a="1"/>
  <c r="L2189" i="5" s="1"/>
  <c r="L2190" i="5" a="1"/>
  <c r="L2190" i="5" s="1"/>
  <c r="L2191" i="5" a="1"/>
  <c r="L2191" i="5" s="1"/>
  <c r="L2192" i="5" a="1"/>
  <c r="L2192" i="5" s="1"/>
  <c r="L2193" i="5" a="1"/>
  <c r="L2193" i="5" s="1"/>
  <c r="L2194" i="5" a="1"/>
  <c r="L2194" i="5"/>
  <c r="L2195" i="5" a="1"/>
  <c r="L2195" i="5" s="1"/>
  <c r="L2196" i="5" a="1"/>
  <c r="L2196" i="5" s="1"/>
  <c r="L2197" i="5" a="1"/>
  <c r="L2197" i="5" s="1"/>
  <c r="L2198" i="5" a="1"/>
  <c r="L2198" i="5" s="1"/>
  <c r="L2199" i="5" a="1"/>
  <c r="L2199" i="5" s="1"/>
  <c r="L2200" i="5" a="1"/>
  <c r="L2200" i="5"/>
  <c r="L2201" i="5" a="1"/>
  <c r="L2201" i="5"/>
  <c r="L2202" i="5" a="1"/>
  <c r="L2202" i="5" s="1"/>
  <c r="L2203" i="5" a="1"/>
  <c r="L2203" i="5" s="1"/>
  <c r="L2204" i="5" a="1"/>
  <c r="L2204" i="5" s="1"/>
  <c r="L2205" i="5" a="1"/>
  <c r="L2205" i="5"/>
  <c r="L2206" i="5" a="1"/>
  <c r="L2206" i="5" s="1"/>
  <c r="L2207" i="5" a="1"/>
  <c r="L2207" i="5" s="1"/>
  <c r="L2208" i="5" a="1"/>
  <c r="L2208" i="5" s="1"/>
  <c r="L2209" i="5" a="1"/>
  <c r="L2209" i="5" s="1"/>
  <c r="L2210" i="5" a="1"/>
  <c r="L2210" i="5" s="1"/>
  <c r="L2211" i="5" a="1"/>
  <c r="L2211" i="5"/>
  <c r="L2212" i="5" a="1"/>
  <c r="L2212" i="5"/>
  <c r="L2213" i="5" a="1"/>
  <c r="L2213" i="5"/>
  <c r="L2214" i="5" a="1"/>
  <c r="L2214" i="5" s="1"/>
  <c r="L2215" i="5" a="1"/>
  <c r="L2215" i="5" s="1"/>
  <c r="L2216" i="5" a="1"/>
  <c r="L2216" i="5" s="1"/>
  <c r="L2217" i="5" a="1"/>
  <c r="L2217" i="5" s="1"/>
  <c r="L2218" i="5" a="1"/>
  <c r="L2218" i="5"/>
  <c r="L2219" i="5" a="1"/>
  <c r="L2219" i="5" s="1"/>
  <c r="L2220" i="5" a="1"/>
  <c r="L2220" i="5" s="1"/>
  <c r="L2221" i="5" a="1"/>
  <c r="L2221" i="5" s="1"/>
  <c r="L2222" i="5" a="1"/>
  <c r="L2222" i="5" s="1"/>
  <c r="L2223" i="5" a="1"/>
  <c r="L2223" i="5" s="1"/>
  <c r="L2224" i="5" a="1"/>
  <c r="L2224" i="5" s="1"/>
  <c r="L2225" i="5" a="1"/>
  <c r="L2225" i="5" s="1"/>
  <c r="L2226" i="5" a="1"/>
  <c r="L2226" i="5" s="1"/>
  <c r="L2227" i="5" a="1"/>
  <c r="L2227" i="5"/>
  <c r="L2228" i="5" a="1"/>
  <c r="L2228" i="5" s="1"/>
  <c r="L2229" i="5" a="1"/>
  <c r="L2229" i="5" s="1"/>
  <c r="L2230" i="5" a="1"/>
  <c r="L2230" i="5"/>
  <c r="L2231" i="5" a="1"/>
  <c r="L2231" i="5" s="1"/>
  <c r="L2232" i="5" a="1"/>
  <c r="L2232" i="5"/>
  <c r="L2233" i="5" a="1"/>
  <c r="L2233" i="5"/>
  <c r="L2234" i="5" a="1"/>
  <c r="L2234" i="5"/>
  <c r="L2235" i="5" a="1"/>
  <c r="L2235" i="5" s="1"/>
  <c r="L2236" i="5" a="1"/>
  <c r="L2236" i="5" s="1"/>
  <c r="L2237" i="5" a="1"/>
  <c r="L2237" i="5" s="1"/>
  <c r="L2238" i="5" a="1"/>
  <c r="L2238" i="5" s="1"/>
  <c r="L2239" i="5" a="1"/>
  <c r="L2239" i="5" s="1"/>
  <c r="L2240" i="5" a="1"/>
  <c r="L2240" i="5" s="1"/>
  <c r="L2241" i="5" a="1"/>
  <c r="L2241" i="5" s="1"/>
  <c r="L2242" i="5" a="1"/>
  <c r="L2242" i="5" s="1"/>
  <c r="L2243" i="5" a="1"/>
  <c r="L2243" i="5" s="1"/>
  <c r="L2244" i="5" a="1"/>
  <c r="L2244" i="5"/>
  <c r="L2245" i="5" a="1"/>
  <c r="L2245" i="5"/>
  <c r="L2246" i="5" a="1"/>
  <c r="L2246" i="5"/>
  <c r="L2247" i="5" a="1"/>
  <c r="L2247" i="5" s="1"/>
  <c r="L2248" i="5" a="1"/>
  <c r="L2248" i="5"/>
  <c r="L2249" i="5" a="1"/>
  <c r="L2249" i="5" s="1"/>
  <c r="L2250" i="5" a="1"/>
  <c r="L2250" i="5" s="1"/>
  <c r="L2251" i="5" a="1"/>
  <c r="L2251" i="5"/>
  <c r="L2252" i="5" a="1"/>
  <c r="L2252" i="5"/>
  <c r="L2253" i="5" a="1"/>
  <c r="L2253" i="5" s="1"/>
  <c r="L2254" i="5" a="1"/>
  <c r="L2254" i="5" s="1"/>
  <c r="L2255" i="5" a="1"/>
  <c r="L2255" i="5" s="1"/>
  <c r="L2256" i="5" a="1"/>
  <c r="L2256" i="5"/>
  <c r="L2257" i="5" a="1"/>
  <c r="L2257" i="5" s="1"/>
  <c r="L2258" i="5" a="1"/>
  <c r="L2258" i="5" s="1"/>
  <c r="L2259" i="5" a="1"/>
  <c r="L2259" i="5" s="1"/>
  <c r="L2260" i="5" a="1"/>
  <c r="L2260" i="5" s="1"/>
  <c r="L2261" i="5" a="1"/>
  <c r="L2261" i="5" s="1"/>
  <c r="L2262" i="5" a="1"/>
  <c r="L2262" i="5"/>
  <c r="L2263" i="5" a="1"/>
  <c r="L2263" i="5" s="1"/>
  <c r="L2264" i="5" a="1"/>
  <c r="L2264" i="5" s="1"/>
  <c r="L2265" i="5" a="1"/>
  <c r="L2265" i="5"/>
  <c r="L2266" i="5" a="1"/>
  <c r="L2266" i="5"/>
  <c r="L2267" i="5" a="1"/>
  <c r="L2267" i="5"/>
  <c r="L2268" i="5" a="1"/>
  <c r="L2268" i="5" s="1"/>
  <c r="L2269" i="5" a="1"/>
  <c r="L2269" i="5" s="1"/>
  <c r="L2270" i="5" a="1"/>
  <c r="L2270" i="5" s="1"/>
  <c r="L2271" i="5" a="1"/>
  <c r="L2271" i="5" s="1"/>
  <c r="L2272" i="5" a="1"/>
  <c r="L2272" i="5"/>
  <c r="L2273" i="5" a="1"/>
  <c r="L2273" i="5" s="1"/>
  <c r="L2274" i="5" a="1"/>
  <c r="L2274" i="5" s="1"/>
  <c r="L2275" i="5" a="1"/>
  <c r="L2275" i="5" s="1"/>
  <c r="L2276" i="5" a="1"/>
  <c r="L2276" i="5" s="1"/>
  <c r="L2277" i="5" a="1"/>
  <c r="L2277" i="5" s="1"/>
  <c r="L2278" i="5" a="1"/>
  <c r="L2278" i="5"/>
  <c r="L2279" i="5" a="1"/>
  <c r="L2279" i="5" s="1"/>
  <c r="L2280" i="5" a="1"/>
  <c r="L2280" i="5" s="1"/>
  <c r="L2281" i="5" a="1"/>
  <c r="L2281" i="5" s="1"/>
  <c r="L2282" i="5" a="1"/>
  <c r="L2282" i="5" s="1"/>
  <c r="L2283" i="5" a="1"/>
  <c r="L2283" i="5" s="1"/>
  <c r="L2284" i="5" a="1"/>
  <c r="L2284" i="5" s="1"/>
  <c r="L2285" i="5" a="1"/>
  <c r="L2285" i="5" s="1"/>
  <c r="L2286" i="5" a="1"/>
  <c r="L2286" i="5"/>
  <c r="L2287" i="5" a="1"/>
  <c r="L2287" i="5"/>
  <c r="L2288" i="5" a="1"/>
  <c r="L2288" i="5"/>
  <c r="L2289" i="5" a="1"/>
  <c r="L2289" i="5" s="1"/>
  <c r="L2290" i="5" a="1"/>
  <c r="L2290" i="5" s="1"/>
  <c r="L2291" i="5" a="1"/>
  <c r="L2291" i="5" s="1"/>
  <c r="L2292" i="5" a="1"/>
  <c r="L2292" i="5" s="1"/>
  <c r="L2293" i="5" a="1"/>
  <c r="L2293" i="5" s="1"/>
  <c r="L2294" i="5" a="1"/>
  <c r="L2294" i="5"/>
  <c r="L2295" i="5" a="1"/>
  <c r="L2295" i="5" s="1"/>
  <c r="L2296" i="5" a="1"/>
  <c r="L2296" i="5"/>
  <c r="L2297" i="5" a="1"/>
  <c r="L2297" i="5"/>
  <c r="L2298" i="5" a="1"/>
  <c r="L2298" i="5" s="1"/>
  <c r="L2299" i="5" a="1"/>
  <c r="L2299" i="5" s="1"/>
  <c r="L2300" i="5" a="1"/>
  <c r="L2300" i="5" s="1"/>
  <c r="L2301" i="5" a="1"/>
  <c r="L2301" i="5" s="1"/>
  <c r="L2302" i="5" a="1"/>
  <c r="L2302" i="5" s="1"/>
  <c r="L2303" i="5" a="1"/>
  <c r="L2303" i="5" s="1"/>
  <c r="L2304" i="5" a="1"/>
  <c r="L2304" i="5"/>
  <c r="L2305" i="5" a="1"/>
  <c r="L2305" i="5" s="1"/>
  <c r="L2306" i="5" a="1"/>
  <c r="L2306" i="5" s="1"/>
  <c r="L2307" i="5" a="1"/>
  <c r="L2307" i="5" s="1"/>
  <c r="L2308" i="5" a="1"/>
  <c r="L2308" i="5" s="1"/>
  <c r="L2309" i="5" a="1"/>
  <c r="L2309" i="5" s="1"/>
  <c r="L2310" i="5" a="1"/>
  <c r="L2310" i="5"/>
  <c r="L2311" i="5" a="1"/>
  <c r="L2311" i="5" s="1"/>
  <c r="L2312" i="5" a="1"/>
  <c r="L2312" i="5" s="1"/>
  <c r="L2313" i="5" a="1"/>
  <c r="L2313" i="5" s="1"/>
  <c r="L2314" i="5" a="1"/>
  <c r="L2314" i="5" s="1"/>
  <c r="L2315" i="5" a="1"/>
  <c r="L2315" i="5" s="1"/>
  <c r="L2316" i="5" a="1"/>
  <c r="L2316" i="5" s="1"/>
  <c r="L2317" i="5" a="1"/>
  <c r="L2317" i="5" s="1"/>
  <c r="L2318" i="5" a="1"/>
  <c r="L2318" i="5"/>
  <c r="L2319" i="5" a="1"/>
  <c r="L2319" i="5"/>
  <c r="L2320" i="5" a="1"/>
  <c r="L2320" i="5"/>
  <c r="L2321" i="5" a="1"/>
  <c r="L2321" i="5" s="1"/>
  <c r="L2322" i="5" a="1"/>
  <c r="L2322" i="5" s="1"/>
  <c r="L2323" i="5" a="1"/>
  <c r="L2323" i="5" s="1"/>
  <c r="L2324" i="5" a="1"/>
  <c r="L2324" i="5" s="1"/>
  <c r="L2325" i="5" a="1"/>
  <c r="L2325" i="5" s="1"/>
  <c r="L2326" i="5" a="1"/>
  <c r="L2326" i="5"/>
  <c r="L2327" i="5" a="1"/>
  <c r="L2327" i="5" s="1"/>
  <c r="L2328" i="5" a="1"/>
  <c r="L2328" i="5"/>
  <c r="L2329" i="5" a="1"/>
  <c r="L2329" i="5"/>
  <c r="L2330" i="5" a="1"/>
  <c r="L2330" i="5" s="1"/>
  <c r="L2331" i="5" a="1"/>
  <c r="L2331" i="5" s="1"/>
  <c r="L2333" i="5" a="1"/>
  <c r="L2333" i="5" s="1"/>
  <c r="L2334" i="5" a="1"/>
  <c r="L2334" i="5" s="1"/>
  <c r="L2335" i="5" a="1"/>
  <c r="L2335" i="5" s="1"/>
  <c r="L2336" i="5" a="1"/>
  <c r="L2336" i="5"/>
  <c r="G3" i="5" a="1"/>
  <c r="G3" i="5" s="1"/>
  <c r="G4" i="5" a="1"/>
  <c r="G4" i="5" s="1"/>
  <c r="G5" i="5" a="1"/>
  <c r="G5" i="5" s="1"/>
  <c r="G6" i="5" a="1"/>
  <c r="G6" i="5" s="1"/>
  <c r="G7" i="5" a="1"/>
  <c r="G7" i="5" s="1"/>
  <c r="G8" i="5" a="1"/>
  <c r="G8" i="5" s="1"/>
  <c r="G9" i="5" a="1"/>
  <c r="G9" i="5" s="1"/>
  <c r="G10" i="5" a="1"/>
  <c r="G10" i="5" s="1"/>
  <c r="G11" i="5" a="1"/>
  <c r="G11" i="5" s="1"/>
  <c r="G12" i="5" a="1"/>
  <c r="G12" i="5" s="1"/>
  <c r="G13" i="5" a="1"/>
  <c r="G13" i="5" s="1"/>
  <c r="G14" i="5" a="1"/>
  <c r="G14" i="5" s="1"/>
  <c r="G15" i="5" a="1"/>
  <c r="G15" i="5" s="1"/>
  <c r="G16" i="5" a="1"/>
  <c r="G16" i="5" s="1"/>
  <c r="G17" i="5" a="1"/>
  <c r="G17" i="5" s="1"/>
  <c r="G18" i="5" a="1"/>
  <c r="G18" i="5" s="1"/>
  <c r="G19" i="5" a="1"/>
  <c r="G19" i="5" s="1"/>
  <c r="G20" i="5" a="1"/>
  <c r="G20" i="5" s="1"/>
  <c r="G21" i="5" a="1"/>
  <c r="G21" i="5" s="1"/>
  <c r="G22" i="5" a="1"/>
  <c r="G22" i="5" s="1"/>
  <c r="G23" i="5" a="1"/>
  <c r="G23" i="5" s="1"/>
  <c r="G24" i="5" a="1"/>
  <c r="G24" i="5" s="1"/>
  <c r="G25" i="5" a="1"/>
  <c r="G25" i="5" s="1"/>
  <c r="G26" i="5" a="1"/>
  <c r="G26" i="5" s="1"/>
  <c r="G27" i="5" a="1"/>
  <c r="G27" i="5" s="1"/>
  <c r="G28" i="5" a="1"/>
  <c r="G28" i="5" s="1"/>
  <c r="G29" i="5" a="1"/>
  <c r="G29" i="5" s="1"/>
  <c r="G30" i="5" a="1"/>
  <c r="G30" i="5" s="1"/>
  <c r="G31" i="5" a="1"/>
  <c r="G31" i="5" s="1"/>
  <c r="G32" i="5" a="1"/>
  <c r="G32" i="5" s="1"/>
  <c r="G33" i="5" a="1"/>
  <c r="G33" i="5" s="1"/>
  <c r="G34" i="5" a="1"/>
  <c r="G34" i="5"/>
  <c r="G35" i="5" a="1"/>
  <c r="G35" i="5" s="1"/>
  <c r="G36" i="5" a="1"/>
  <c r="G36" i="5" s="1"/>
  <c r="G37" i="5" a="1"/>
  <c r="G37" i="5" s="1"/>
  <c r="G38" i="5" a="1"/>
  <c r="G38" i="5" s="1"/>
  <c r="G39" i="5" a="1"/>
  <c r="G39" i="5" s="1"/>
  <c r="G40" i="5" a="1"/>
  <c r="G40" i="5" s="1"/>
  <c r="G41" i="5" a="1"/>
  <c r="G41" i="5"/>
  <c r="G42" i="5" a="1"/>
  <c r="G42" i="5"/>
  <c r="G43" i="5" a="1"/>
  <c r="G43" i="5" s="1"/>
  <c r="G44" i="5" a="1"/>
  <c r="G44" i="5" s="1"/>
  <c r="G45" i="5" a="1"/>
  <c r="G45" i="5" s="1"/>
  <c r="G46" i="5" a="1"/>
  <c r="G46" i="5" s="1"/>
  <c r="G47" i="5" a="1"/>
  <c r="G47" i="5" s="1"/>
  <c r="G48" i="5" a="1"/>
  <c r="G48" i="5" s="1"/>
  <c r="G49" i="5" a="1"/>
  <c r="G49" i="5" s="1"/>
  <c r="G50" i="5" a="1"/>
  <c r="G50" i="5" s="1"/>
  <c r="G51" i="5" a="1"/>
  <c r="G51" i="5" s="1"/>
  <c r="G52" i="5" a="1"/>
  <c r="G52" i="5" s="1"/>
  <c r="G53" i="5" a="1"/>
  <c r="G53" i="5" s="1"/>
  <c r="G54" i="5" a="1"/>
  <c r="G54" i="5" s="1"/>
  <c r="G55" i="5" a="1"/>
  <c r="G55" i="5" s="1"/>
  <c r="G56" i="5" a="1"/>
  <c r="G56" i="5" s="1"/>
  <c r="G57" i="5" a="1"/>
  <c r="G57" i="5" s="1"/>
  <c r="G58" i="5" a="1"/>
  <c r="G58" i="5" s="1"/>
  <c r="G59" i="5" a="1"/>
  <c r="G59" i="5" s="1"/>
  <c r="G60" i="5" a="1"/>
  <c r="G60" i="5" s="1"/>
  <c r="G61" i="5" a="1"/>
  <c r="G61" i="5" s="1"/>
  <c r="G62" i="5" a="1"/>
  <c r="G62" i="5" s="1"/>
  <c r="G63" i="5" a="1"/>
  <c r="G63" i="5" s="1"/>
  <c r="G64" i="5" a="1"/>
  <c r="G64" i="5" s="1"/>
  <c r="G65" i="5" a="1"/>
  <c r="G65" i="5" s="1"/>
  <c r="G66" i="5" a="1"/>
  <c r="G66" i="5" s="1"/>
  <c r="G67" i="5" a="1"/>
  <c r="G67" i="5" s="1"/>
  <c r="G68" i="5" a="1"/>
  <c r="G68" i="5" s="1"/>
  <c r="G69" i="5" a="1"/>
  <c r="G69" i="5" s="1"/>
  <c r="G70" i="5" a="1"/>
  <c r="G70" i="5" s="1"/>
  <c r="G71" i="5" a="1"/>
  <c r="G71" i="5" s="1"/>
  <c r="G72" i="5" a="1"/>
  <c r="G72" i="5" s="1"/>
  <c r="G73" i="5" a="1"/>
  <c r="G73" i="5" s="1"/>
  <c r="G74" i="5" a="1"/>
  <c r="G74" i="5" s="1"/>
  <c r="G75" i="5" a="1"/>
  <c r="G75" i="5" s="1"/>
  <c r="G76" i="5" a="1"/>
  <c r="G76" i="5" s="1"/>
  <c r="G77" i="5" a="1"/>
  <c r="G77" i="5" s="1"/>
  <c r="G78" i="5" a="1"/>
  <c r="G78" i="5" s="1"/>
  <c r="G79" i="5" a="1"/>
  <c r="G79" i="5" s="1"/>
  <c r="G80" i="5" a="1"/>
  <c r="G80" i="5" s="1"/>
  <c r="G81" i="5" a="1"/>
  <c r="G81" i="5" s="1"/>
  <c r="G82" i="5" a="1"/>
  <c r="G82" i="5" s="1"/>
  <c r="G83" i="5" a="1"/>
  <c r="G83" i="5" s="1"/>
  <c r="G84" i="5" a="1"/>
  <c r="G84" i="5" s="1"/>
  <c r="G85" i="5" a="1"/>
  <c r="G85" i="5" s="1"/>
  <c r="G86" i="5" a="1"/>
  <c r="G86" i="5" s="1"/>
  <c r="G87" i="5" a="1"/>
  <c r="G87" i="5" s="1"/>
  <c r="G88" i="5" a="1"/>
  <c r="G88" i="5" s="1"/>
  <c r="G89" i="5" a="1"/>
  <c r="G89" i="5" s="1"/>
  <c r="G90" i="5" a="1"/>
  <c r="G90" i="5" s="1"/>
  <c r="G91" i="5" a="1"/>
  <c r="G91" i="5" s="1"/>
  <c r="G92" i="5" a="1"/>
  <c r="G92" i="5" s="1"/>
  <c r="G93" i="5" a="1"/>
  <c r="G93" i="5" s="1"/>
  <c r="G94" i="5" a="1"/>
  <c r="G94" i="5" s="1"/>
  <c r="G95" i="5" a="1"/>
  <c r="G95" i="5" s="1"/>
  <c r="G96" i="5" a="1"/>
  <c r="G96" i="5" s="1"/>
  <c r="G97" i="5" a="1"/>
  <c r="G97" i="5" s="1"/>
  <c r="G98" i="5" a="1"/>
  <c r="G98" i="5" s="1"/>
  <c r="G99" i="5" a="1"/>
  <c r="G99" i="5" s="1"/>
  <c r="G100" i="5" a="1"/>
  <c r="G100" i="5" s="1"/>
  <c r="G101" i="5" a="1"/>
  <c r="G101" i="5" s="1"/>
  <c r="G102" i="5" a="1"/>
  <c r="G102" i="5" s="1"/>
  <c r="G103" i="5" a="1"/>
  <c r="G103" i="5" s="1"/>
  <c r="G104" i="5" a="1"/>
  <c r="G104" i="5" s="1"/>
  <c r="G105" i="5" a="1"/>
  <c r="G105" i="5"/>
  <c r="G106" i="5" a="1"/>
  <c r="G106" i="5" s="1"/>
  <c r="G107" i="5" a="1"/>
  <c r="G107" i="5" s="1"/>
  <c r="G108" i="5" a="1"/>
  <c r="G108" i="5" s="1"/>
  <c r="G109" i="5" a="1"/>
  <c r="G109" i="5" s="1"/>
  <c r="G110" i="5" a="1"/>
  <c r="G110" i="5" s="1"/>
  <c r="G111" i="5" a="1"/>
  <c r="G111" i="5" s="1"/>
  <c r="G112" i="5" a="1"/>
  <c r="G112" i="5" s="1"/>
  <c r="G113" i="5" a="1"/>
  <c r="G113" i="5" s="1"/>
  <c r="G114" i="5" a="1"/>
  <c r="G114" i="5" s="1"/>
  <c r="G115" i="5" a="1"/>
  <c r="G115" i="5" s="1"/>
  <c r="G116" i="5" a="1"/>
  <c r="G116" i="5" s="1"/>
  <c r="G117" i="5" a="1"/>
  <c r="G117" i="5" s="1"/>
  <c r="G118" i="5" a="1"/>
  <c r="G118" i="5" s="1"/>
  <c r="G119" i="5" a="1"/>
  <c r="G119" i="5" s="1"/>
  <c r="G120" i="5" a="1"/>
  <c r="G120" i="5" s="1"/>
  <c r="G121" i="5" a="1"/>
  <c r="G121" i="5" s="1"/>
  <c r="G122" i="5" a="1"/>
  <c r="G122" i="5" s="1"/>
  <c r="G123" i="5" a="1"/>
  <c r="G123" i="5" s="1"/>
  <c r="G124" i="5" a="1"/>
  <c r="G124" i="5" s="1"/>
  <c r="G125" i="5" a="1"/>
  <c r="G125" i="5" s="1"/>
  <c r="G126" i="5" a="1"/>
  <c r="G126" i="5" s="1"/>
  <c r="G127" i="5" a="1"/>
  <c r="G127" i="5" s="1"/>
  <c r="G128" i="5" a="1"/>
  <c r="G128" i="5" s="1"/>
  <c r="G129" i="5" a="1"/>
  <c r="G129" i="5" s="1"/>
  <c r="G130" i="5" a="1"/>
  <c r="G130" i="5"/>
  <c r="G131" i="5" a="1"/>
  <c r="G131" i="5" s="1"/>
  <c r="G132" i="5" a="1"/>
  <c r="G132" i="5" s="1"/>
  <c r="G133" i="5" a="1"/>
  <c r="G133" i="5" s="1"/>
  <c r="G134" i="5" a="1"/>
  <c r="G134" i="5" s="1"/>
  <c r="G135" i="5" a="1"/>
  <c r="G135" i="5" s="1"/>
  <c r="G136" i="5" a="1"/>
  <c r="G136" i="5" s="1"/>
  <c r="G137" i="5" a="1"/>
  <c r="G137" i="5" s="1"/>
  <c r="G138" i="5" a="1"/>
  <c r="G138" i="5" s="1"/>
  <c r="G139" i="5" a="1"/>
  <c r="G139" i="5" s="1"/>
  <c r="G140" i="5" a="1"/>
  <c r="G140" i="5" s="1"/>
  <c r="G141" i="5" a="1"/>
  <c r="G141" i="5" s="1"/>
  <c r="G142" i="5" a="1"/>
  <c r="G142" i="5" s="1"/>
  <c r="G143" i="5" a="1"/>
  <c r="G143" i="5" s="1"/>
  <c r="G144" i="5" a="1"/>
  <c r="G144" i="5" s="1"/>
  <c r="G145" i="5" a="1"/>
  <c r="G145" i="5" s="1"/>
  <c r="G146" i="5" a="1"/>
  <c r="G146" i="5" s="1"/>
  <c r="G147" i="5" a="1"/>
  <c r="G147" i="5" s="1"/>
  <c r="G148" i="5" a="1"/>
  <c r="G148" i="5" s="1"/>
  <c r="G149" i="5" a="1"/>
  <c r="G149" i="5" s="1"/>
  <c r="G150" i="5" a="1"/>
  <c r="G150" i="5" s="1"/>
  <c r="G151" i="5" a="1"/>
  <c r="G151" i="5" s="1"/>
  <c r="G152" i="5" a="1"/>
  <c r="G152" i="5" s="1"/>
  <c r="G153" i="5" a="1"/>
  <c r="G153" i="5" s="1"/>
  <c r="G154" i="5" a="1"/>
  <c r="G154" i="5" s="1"/>
  <c r="G155" i="5" a="1"/>
  <c r="G155" i="5" s="1"/>
  <c r="G156" i="5" a="1"/>
  <c r="G156" i="5" s="1"/>
  <c r="G157" i="5" a="1"/>
  <c r="G157" i="5" s="1"/>
  <c r="G158" i="5" a="1"/>
  <c r="G158" i="5" s="1"/>
  <c r="G159" i="5" a="1"/>
  <c r="G159" i="5" s="1"/>
  <c r="G160" i="5" a="1"/>
  <c r="G160" i="5" s="1"/>
  <c r="G161" i="5" a="1"/>
  <c r="G161" i="5" s="1"/>
  <c r="G162" i="5" a="1"/>
  <c r="G162" i="5" s="1"/>
  <c r="G163" i="5" a="1"/>
  <c r="G163" i="5" s="1"/>
  <c r="G164" i="5" a="1"/>
  <c r="G164" i="5" s="1"/>
  <c r="G165" i="5" a="1"/>
  <c r="G165" i="5" s="1"/>
  <c r="G166" i="5" a="1"/>
  <c r="G166" i="5" s="1"/>
  <c r="G167" i="5" a="1"/>
  <c r="G167" i="5" s="1"/>
  <c r="G168" i="5" a="1"/>
  <c r="G168" i="5" s="1"/>
  <c r="G169" i="5" a="1"/>
  <c r="G169" i="5"/>
  <c r="G170" i="5" a="1"/>
  <c r="G170" i="5" s="1"/>
  <c r="G171" i="5" a="1"/>
  <c r="G171" i="5" s="1"/>
  <c r="G172" i="5" a="1"/>
  <c r="G172" i="5" s="1"/>
  <c r="G173" i="5" a="1"/>
  <c r="G173" i="5" s="1"/>
  <c r="G174" i="5" a="1"/>
  <c r="G174" i="5" s="1"/>
  <c r="G175" i="5" a="1"/>
  <c r="G175" i="5" s="1"/>
  <c r="G176" i="5" a="1"/>
  <c r="G176" i="5" s="1"/>
  <c r="G177" i="5" a="1"/>
  <c r="G177" i="5" s="1"/>
  <c r="G178" i="5" a="1"/>
  <c r="G178" i="5" s="1"/>
  <c r="G179" i="5" a="1"/>
  <c r="G179" i="5" s="1"/>
  <c r="G180" i="5" a="1"/>
  <c r="G180" i="5" s="1"/>
  <c r="G181" i="5" a="1"/>
  <c r="G181" i="5" s="1"/>
  <c r="G182" i="5" a="1"/>
  <c r="G182" i="5" s="1"/>
  <c r="G183" i="5" a="1"/>
  <c r="G183" i="5" s="1"/>
  <c r="G184" i="5" a="1"/>
  <c r="G184" i="5" s="1"/>
  <c r="G185" i="5" a="1"/>
  <c r="G185" i="5" s="1"/>
  <c r="G186" i="5" a="1"/>
  <c r="G186" i="5" s="1"/>
  <c r="G187" i="5" a="1"/>
  <c r="G187" i="5" s="1"/>
  <c r="G188" i="5" a="1"/>
  <c r="G188" i="5" s="1"/>
  <c r="G189" i="5" a="1"/>
  <c r="G189" i="5" s="1"/>
  <c r="G190" i="5" a="1"/>
  <c r="G190" i="5" s="1"/>
  <c r="G191" i="5" a="1"/>
  <c r="G191" i="5" s="1"/>
  <c r="G192" i="5" a="1"/>
  <c r="G192" i="5" s="1"/>
  <c r="G193" i="5" a="1"/>
  <c r="G193" i="5" s="1"/>
  <c r="G194" i="5" a="1"/>
  <c r="G194" i="5" s="1"/>
  <c r="G195" i="5" a="1"/>
  <c r="G195" i="5" s="1"/>
  <c r="G196" i="5" a="1"/>
  <c r="G196" i="5" s="1"/>
  <c r="G197" i="5" a="1"/>
  <c r="G197" i="5" s="1"/>
  <c r="G198" i="5" a="1"/>
  <c r="G198" i="5" s="1"/>
  <c r="G199" i="5" a="1"/>
  <c r="G199" i="5" s="1"/>
  <c r="G200" i="5" a="1"/>
  <c r="G200" i="5" s="1"/>
  <c r="G201" i="5" a="1"/>
  <c r="G201" i="5" s="1"/>
  <c r="G202" i="5" a="1"/>
  <c r="G202" i="5" s="1"/>
  <c r="G203" i="5" a="1"/>
  <c r="G203" i="5" s="1"/>
  <c r="G204" i="5" a="1"/>
  <c r="G204" i="5" s="1"/>
  <c r="G205" i="5" a="1"/>
  <c r="G205" i="5" s="1"/>
  <c r="G206" i="5" a="1"/>
  <c r="G206" i="5" s="1"/>
  <c r="G207" i="5" a="1"/>
  <c r="G207" i="5" s="1"/>
  <c r="G208" i="5" a="1"/>
  <c r="G208" i="5" s="1"/>
  <c r="G209" i="5" a="1"/>
  <c r="G209" i="5" s="1"/>
  <c r="G210" i="5" a="1"/>
  <c r="G210" i="5" s="1"/>
  <c r="G211" i="5" a="1"/>
  <c r="G211" i="5" s="1"/>
  <c r="G212" i="5" a="1"/>
  <c r="G212" i="5" s="1"/>
  <c r="G213" i="5" a="1"/>
  <c r="G213" i="5" s="1"/>
  <c r="G214" i="5" a="1"/>
  <c r="G214" i="5" s="1"/>
  <c r="G215" i="5" a="1"/>
  <c r="G215" i="5" s="1"/>
  <c r="G216" i="5" a="1"/>
  <c r="G216" i="5" s="1"/>
  <c r="G217" i="5" a="1"/>
  <c r="G217" i="5" s="1"/>
  <c r="G218" i="5" a="1"/>
  <c r="G218" i="5" s="1"/>
  <c r="G219" i="5" a="1"/>
  <c r="G219" i="5" s="1"/>
  <c r="G220" i="5" a="1"/>
  <c r="G220" i="5" s="1"/>
  <c r="G221" i="5" a="1"/>
  <c r="G221" i="5" s="1"/>
  <c r="G222" i="5" a="1"/>
  <c r="G222" i="5" s="1"/>
  <c r="G223" i="5" a="1"/>
  <c r="G223" i="5" s="1"/>
  <c r="G224" i="5" a="1"/>
  <c r="G224" i="5" s="1"/>
  <c r="G225" i="5" a="1"/>
  <c r="G225" i="5" s="1"/>
  <c r="G226" i="5" a="1"/>
  <c r="G226" i="5" s="1"/>
  <c r="G227" i="5" a="1"/>
  <c r="G227" i="5" s="1"/>
  <c r="G228" i="5" a="1"/>
  <c r="G228" i="5" s="1"/>
  <c r="G229" i="5" a="1"/>
  <c r="G229" i="5" s="1"/>
  <c r="G230" i="5" a="1"/>
  <c r="G230" i="5" s="1"/>
  <c r="G231" i="5" a="1"/>
  <c r="G231" i="5" s="1"/>
  <c r="G232" i="5" a="1"/>
  <c r="G232" i="5" s="1"/>
  <c r="G233" i="5" a="1"/>
  <c r="G233" i="5" s="1"/>
  <c r="G234" i="5" a="1"/>
  <c r="G234" i="5" s="1"/>
  <c r="G235" i="5" a="1"/>
  <c r="G235" i="5" s="1"/>
  <c r="G236" i="5" a="1"/>
  <c r="G236" i="5" s="1"/>
  <c r="G237" i="5" a="1"/>
  <c r="G237" i="5" s="1"/>
  <c r="G238" i="5" a="1"/>
  <c r="G238" i="5" s="1"/>
  <c r="G239" i="5" a="1"/>
  <c r="G239" i="5" s="1"/>
  <c r="G240" i="5" a="1"/>
  <c r="G240" i="5" s="1"/>
  <c r="G241" i="5" a="1"/>
  <c r="G241" i="5" s="1"/>
  <c r="G242" i="5" a="1"/>
  <c r="G242" i="5" s="1"/>
  <c r="G243" i="5" a="1"/>
  <c r="G243" i="5" s="1"/>
  <c r="G244" i="5" a="1"/>
  <c r="G244" i="5" s="1"/>
  <c r="G245" i="5" a="1"/>
  <c r="G245" i="5" s="1"/>
  <c r="G246" i="5" a="1"/>
  <c r="G246" i="5" s="1"/>
  <c r="G247" i="5" a="1"/>
  <c r="G247" i="5" s="1"/>
  <c r="G248" i="5" a="1"/>
  <c r="G248" i="5" s="1"/>
  <c r="G249" i="5" a="1"/>
  <c r="G249" i="5" s="1"/>
  <c r="G250" i="5" a="1"/>
  <c r="G250" i="5" s="1"/>
  <c r="G251" i="5" a="1"/>
  <c r="G251" i="5" s="1"/>
  <c r="G252" i="5" a="1"/>
  <c r="G252" i="5" s="1"/>
  <c r="G253" i="5" a="1"/>
  <c r="G253" i="5" s="1"/>
  <c r="G254" i="5" a="1"/>
  <c r="G254" i="5" s="1"/>
  <c r="G255" i="5" a="1"/>
  <c r="G255" i="5" s="1"/>
  <c r="G256" i="5" a="1"/>
  <c r="G256" i="5" s="1"/>
  <c r="G257" i="5" a="1"/>
  <c r="G257" i="5" s="1"/>
  <c r="G258" i="5" a="1"/>
  <c r="G258" i="5" s="1"/>
  <c r="G259" i="5" a="1"/>
  <c r="G259" i="5" s="1"/>
  <c r="G260" i="5" a="1"/>
  <c r="G260" i="5" s="1"/>
  <c r="G261" i="5" a="1"/>
  <c r="G261" i="5" s="1"/>
  <c r="G262" i="5" a="1"/>
  <c r="G262" i="5" s="1"/>
  <c r="G263" i="5" a="1"/>
  <c r="G263" i="5" s="1"/>
  <c r="G264" i="5" a="1"/>
  <c r="G264" i="5" s="1"/>
  <c r="G265" i="5" a="1"/>
  <c r="G265" i="5" s="1"/>
  <c r="G266" i="5" a="1"/>
  <c r="G266" i="5" s="1"/>
  <c r="G267" i="5" a="1"/>
  <c r="G267" i="5" s="1"/>
  <c r="G268" i="5" a="1"/>
  <c r="G268" i="5" s="1"/>
  <c r="G269" i="5" a="1"/>
  <c r="G269" i="5" s="1"/>
  <c r="G270" i="5" a="1"/>
  <c r="G270" i="5" s="1"/>
  <c r="G271" i="5" a="1"/>
  <c r="G271" i="5" s="1"/>
  <c r="G272" i="5" a="1"/>
  <c r="G272" i="5" s="1"/>
  <c r="G273" i="5" a="1"/>
  <c r="G273" i="5" s="1"/>
  <c r="G274" i="5" a="1"/>
  <c r="G274" i="5" s="1"/>
  <c r="G275" i="5" a="1"/>
  <c r="G275" i="5" s="1"/>
  <c r="G276" i="5" a="1"/>
  <c r="G276" i="5" s="1"/>
  <c r="G277" i="5" a="1"/>
  <c r="G277" i="5" s="1"/>
  <c r="G278" i="5" a="1"/>
  <c r="G278" i="5" s="1"/>
  <c r="G279" i="5" a="1"/>
  <c r="G279" i="5" s="1"/>
  <c r="G280" i="5" a="1"/>
  <c r="G280" i="5" s="1"/>
  <c r="G281" i="5" a="1"/>
  <c r="G281" i="5" s="1"/>
  <c r="G282" i="5" a="1"/>
  <c r="G282" i="5" s="1"/>
  <c r="G283" i="5" a="1"/>
  <c r="G283" i="5" s="1"/>
  <c r="G284" i="5" a="1"/>
  <c r="G284" i="5" s="1"/>
  <c r="G285" i="5" a="1"/>
  <c r="G285" i="5" s="1"/>
  <c r="G286" i="5" a="1"/>
  <c r="G286" i="5" s="1"/>
  <c r="G287" i="5" a="1"/>
  <c r="G287" i="5" s="1"/>
  <c r="G288" i="5" a="1"/>
  <c r="G288" i="5" s="1"/>
  <c r="G289" i="5" a="1"/>
  <c r="G289" i="5" s="1"/>
  <c r="G290" i="5" a="1"/>
  <c r="G290" i="5" s="1"/>
  <c r="G291" i="5" a="1"/>
  <c r="G291" i="5" s="1"/>
  <c r="G292" i="5" a="1"/>
  <c r="G292" i="5" s="1"/>
  <c r="G293" i="5" a="1"/>
  <c r="G293" i="5" s="1"/>
  <c r="G294" i="5" a="1"/>
  <c r="G294" i="5" s="1"/>
  <c r="G295" i="5" a="1"/>
  <c r="G295" i="5" s="1"/>
  <c r="G296" i="5" a="1"/>
  <c r="G296" i="5" s="1"/>
  <c r="G297" i="5" a="1"/>
  <c r="G297" i="5" s="1"/>
  <c r="G298" i="5" a="1"/>
  <c r="G298" i="5" s="1"/>
  <c r="G299" i="5" a="1"/>
  <c r="G299" i="5" s="1"/>
  <c r="G300" i="5" a="1"/>
  <c r="G300" i="5" s="1"/>
  <c r="G301" i="5" a="1"/>
  <c r="G301" i="5" s="1"/>
  <c r="G302" i="5" a="1"/>
  <c r="G302" i="5" s="1"/>
  <c r="G303" i="5" a="1"/>
  <c r="G303" i="5" s="1"/>
  <c r="G304" i="5" a="1"/>
  <c r="G304" i="5" s="1"/>
  <c r="G305" i="5" a="1"/>
  <c r="G305" i="5" s="1"/>
  <c r="G306" i="5" a="1"/>
  <c r="G306" i="5" s="1"/>
  <c r="G307" i="5" a="1"/>
  <c r="G307" i="5" s="1"/>
  <c r="G308" i="5" a="1"/>
  <c r="G308" i="5" s="1"/>
  <c r="G309" i="5" a="1"/>
  <c r="G309" i="5" s="1"/>
  <c r="G310" i="5" a="1"/>
  <c r="G310" i="5" s="1"/>
  <c r="G311" i="5" a="1"/>
  <c r="G311" i="5" s="1"/>
  <c r="G312" i="5" a="1"/>
  <c r="G312" i="5" s="1"/>
  <c r="G313" i="5" a="1"/>
  <c r="G313" i="5" s="1"/>
  <c r="G314" i="5" a="1"/>
  <c r="G314" i="5" s="1"/>
  <c r="G315" i="5" a="1"/>
  <c r="G315" i="5" s="1"/>
  <c r="G316" i="5" a="1"/>
  <c r="G316" i="5" s="1"/>
  <c r="G317" i="5" a="1"/>
  <c r="G317" i="5" s="1"/>
  <c r="G318" i="5" a="1"/>
  <c r="G318" i="5" s="1"/>
  <c r="G319" i="5" a="1"/>
  <c r="G319" i="5" s="1"/>
  <c r="G320" i="5" a="1"/>
  <c r="G320" i="5" s="1"/>
  <c r="G321" i="5" a="1"/>
  <c r="G321" i="5" s="1"/>
  <c r="G322" i="5" a="1"/>
  <c r="G322" i="5" s="1"/>
  <c r="G323" i="5" a="1"/>
  <c r="G323" i="5" s="1"/>
  <c r="G324" i="5" a="1"/>
  <c r="G324" i="5" s="1"/>
  <c r="G325" i="5" a="1"/>
  <c r="G325" i="5" s="1"/>
  <c r="G326" i="5" a="1"/>
  <c r="G326" i="5" s="1"/>
  <c r="G327" i="5" a="1"/>
  <c r="G327" i="5" s="1"/>
  <c r="G328" i="5" a="1"/>
  <c r="G328" i="5" s="1"/>
  <c r="G329" i="5" a="1"/>
  <c r="G329" i="5" s="1"/>
  <c r="G330" i="5" a="1"/>
  <c r="G330" i="5" s="1"/>
  <c r="G331" i="5" a="1"/>
  <c r="G331" i="5" s="1"/>
  <c r="G332" i="5" a="1"/>
  <c r="G332" i="5" s="1"/>
  <c r="G333" i="5" a="1"/>
  <c r="G333" i="5" s="1"/>
  <c r="G334" i="5" a="1"/>
  <c r="G334" i="5" s="1"/>
  <c r="G335" i="5" a="1"/>
  <c r="G335" i="5" s="1"/>
  <c r="G336" i="5" a="1"/>
  <c r="G336" i="5" s="1"/>
  <c r="G337" i="5" a="1"/>
  <c r="G337" i="5" s="1"/>
  <c r="G338" i="5" a="1"/>
  <c r="G338" i="5" s="1"/>
  <c r="G339" i="5" a="1"/>
  <c r="G339" i="5" s="1"/>
  <c r="G340" i="5" a="1"/>
  <c r="G340" i="5" s="1"/>
  <c r="G341" i="5" a="1"/>
  <c r="G341" i="5" s="1"/>
  <c r="G342" i="5" a="1"/>
  <c r="G342" i="5" s="1"/>
  <c r="G343" i="5" a="1"/>
  <c r="G343" i="5" s="1"/>
  <c r="G344" i="5" a="1"/>
  <c r="G344" i="5" s="1"/>
  <c r="G345" i="5" a="1"/>
  <c r="G345" i="5" s="1"/>
  <c r="G346" i="5" a="1"/>
  <c r="G346" i="5" s="1"/>
  <c r="G347" i="5" a="1"/>
  <c r="G347" i="5" s="1"/>
  <c r="G348" i="5" a="1"/>
  <c r="G348" i="5" s="1"/>
  <c r="G349" i="5" a="1"/>
  <c r="G349" i="5" s="1"/>
  <c r="G350" i="5" a="1"/>
  <c r="G350" i="5" s="1"/>
  <c r="G351" i="5" a="1"/>
  <c r="G351" i="5" s="1"/>
  <c r="G352" i="5" a="1"/>
  <c r="G352" i="5" s="1"/>
  <c r="G353" i="5" a="1"/>
  <c r="G353" i="5" s="1"/>
  <c r="G354" i="5" a="1"/>
  <c r="G354" i="5" s="1"/>
  <c r="G355" i="5" a="1"/>
  <c r="G355" i="5" s="1"/>
  <c r="G356" i="5" a="1"/>
  <c r="G356" i="5" s="1"/>
  <c r="G357" i="5" a="1"/>
  <c r="G357" i="5" s="1"/>
  <c r="G358" i="5" a="1"/>
  <c r="G358" i="5" s="1"/>
  <c r="G359" i="5" a="1"/>
  <c r="G359" i="5" s="1"/>
  <c r="G360" i="5" a="1"/>
  <c r="G360" i="5" s="1"/>
  <c r="G361" i="5" a="1"/>
  <c r="G361" i="5" s="1"/>
  <c r="G362" i="5" a="1"/>
  <c r="G362" i="5" s="1"/>
  <c r="G363" i="5" a="1"/>
  <c r="G363" i="5" s="1"/>
  <c r="G364" i="5" a="1"/>
  <c r="G364" i="5" s="1"/>
  <c r="G365" i="5" a="1"/>
  <c r="G365" i="5" s="1"/>
  <c r="G366" i="5" a="1"/>
  <c r="G366" i="5" s="1"/>
  <c r="G367" i="5" a="1"/>
  <c r="G367" i="5" s="1"/>
  <c r="G368" i="5" a="1"/>
  <c r="G368" i="5" s="1"/>
  <c r="G369" i="5" a="1"/>
  <c r="G369" i="5" s="1"/>
  <c r="G370" i="5" a="1"/>
  <c r="G370" i="5" s="1"/>
  <c r="G371" i="5" a="1"/>
  <c r="G371" i="5" s="1"/>
  <c r="G372" i="5" a="1"/>
  <c r="G372" i="5" s="1"/>
  <c r="G373" i="5" a="1"/>
  <c r="G373" i="5" s="1"/>
  <c r="G374" i="5" a="1"/>
  <c r="G374" i="5" s="1"/>
  <c r="G375" i="5" a="1"/>
  <c r="G375" i="5" s="1"/>
  <c r="G376" i="5" a="1"/>
  <c r="G376" i="5" s="1"/>
  <c r="G377" i="5" a="1"/>
  <c r="G377" i="5" s="1"/>
  <c r="G378" i="5" a="1"/>
  <c r="G378" i="5" s="1"/>
  <c r="G379" i="5" a="1"/>
  <c r="G379" i="5" s="1"/>
  <c r="G380" i="5" a="1"/>
  <c r="G380" i="5" s="1"/>
  <c r="G381" i="5" a="1"/>
  <c r="G381" i="5" s="1"/>
  <c r="G382" i="5" a="1"/>
  <c r="G382" i="5" s="1"/>
  <c r="G383" i="5" a="1"/>
  <c r="G383" i="5" s="1"/>
  <c r="G384" i="5" a="1"/>
  <c r="G384" i="5" s="1"/>
  <c r="G385" i="5" a="1"/>
  <c r="G385" i="5" s="1"/>
  <c r="G386" i="5" a="1"/>
  <c r="G386" i="5" s="1"/>
  <c r="G387" i="5" a="1"/>
  <c r="G387" i="5" s="1"/>
  <c r="G388" i="5" a="1"/>
  <c r="G388" i="5" s="1"/>
  <c r="G389" i="5" a="1"/>
  <c r="G389" i="5" s="1"/>
  <c r="G390" i="5" a="1"/>
  <c r="G390" i="5" s="1"/>
  <c r="G391" i="5" a="1"/>
  <c r="G391" i="5" s="1"/>
  <c r="G392" i="5" a="1"/>
  <c r="G392" i="5" s="1"/>
  <c r="G393" i="5" a="1"/>
  <c r="G393" i="5" s="1"/>
  <c r="G394" i="5" a="1"/>
  <c r="G394" i="5" s="1"/>
  <c r="G395" i="5" a="1"/>
  <c r="G395" i="5" s="1"/>
  <c r="G396" i="5" a="1"/>
  <c r="G396" i="5" s="1"/>
  <c r="G397" i="5" a="1"/>
  <c r="G397" i="5" s="1"/>
  <c r="G398" i="5" a="1"/>
  <c r="G398" i="5" s="1"/>
  <c r="G399" i="5" a="1"/>
  <c r="G399" i="5" s="1"/>
  <c r="G400" i="5" a="1"/>
  <c r="G400" i="5" s="1"/>
  <c r="G401" i="5" a="1"/>
  <c r="G401" i="5" s="1"/>
  <c r="G402" i="5" a="1"/>
  <c r="G402" i="5" s="1"/>
  <c r="G403" i="5" a="1"/>
  <c r="G403" i="5" s="1"/>
  <c r="G404" i="5" a="1"/>
  <c r="G404" i="5" s="1"/>
  <c r="G405" i="5" a="1"/>
  <c r="G405" i="5" s="1"/>
  <c r="G406" i="5" a="1"/>
  <c r="G406" i="5" s="1"/>
  <c r="G407" i="5" a="1"/>
  <c r="G407" i="5" s="1"/>
  <c r="G408" i="5" a="1"/>
  <c r="G408" i="5" s="1"/>
  <c r="G409" i="5" a="1"/>
  <c r="G409" i="5" s="1"/>
  <c r="G410" i="5" a="1"/>
  <c r="G410" i="5" s="1"/>
  <c r="G411" i="5" a="1"/>
  <c r="G411" i="5" s="1"/>
  <c r="G412" i="5" a="1"/>
  <c r="G412" i="5" s="1"/>
  <c r="G413" i="5" a="1"/>
  <c r="G413" i="5" s="1"/>
  <c r="G414" i="5" a="1"/>
  <c r="G414" i="5" s="1"/>
  <c r="G415" i="5" a="1"/>
  <c r="G415" i="5" s="1"/>
  <c r="G416" i="5" a="1"/>
  <c r="G416" i="5" s="1"/>
  <c r="G417" i="5" a="1"/>
  <c r="G417" i="5" s="1"/>
  <c r="G418" i="5" a="1"/>
  <c r="G418" i="5" s="1"/>
  <c r="G419" i="5" a="1"/>
  <c r="G419" i="5" s="1"/>
  <c r="G420" i="5" a="1"/>
  <c r="G420" i="5" s="1"/>
  <c r="G421" i="5" a="1"/>
  <c r="G421" i="5" s="1"/>
  <c r="G422" i="5" a="1"/>
  <c r="G422" i="5" s="1"/>
  <c r="G423" i="5" a="1"/>
  <c r="G423" i="5" s="1"/>
  <c r="G424" i="5" a="1"/>
  <c r="G424" i="5" s="1"/>
  <c r="G425" i="5" a="1"/>
  <c r="G425" i="5"/>
  <c r="G426" i="5" a="1"/>
  <c r="G426" i="5" s="1"/>
  <c r="G427" i="5" a="1"/>
  <c r="G427" i="5" s="1"/>
  <c r="G428" i="5" a="1"/>
  <c r="G428" i="5" s="1"/>
  <c r="G429" i="5" a="1"/>
  <c r="G429" i="5" s="1"/>
  <c r="G430" i="5" a="1"/>
  <c r="G430" i="5" s="1"/>
  <c r="G431" i="5" a="1"/>
  <c r="G431" i="5" s="1"/>
  <c r="G432" i="5" a="1"/>
  <c r="G432" i="5" s="1"/>
  <c r="G433" i="5" a="1"/>
  <c r="G433" i="5" s="1"/>
  <c r="G434" i="5" a="1"/>
  <c r="G434" i="5" s="1"/>
  <c r="G435" i="5" a="1"/>
  <c r="G435" i="5" s="1"/>
  <c r="G436" i="5" a="1"/>
  <c r="G436" i="5" s="1"/>
  <c r="G437" i="5" a="1"/>
  <c r="G437" i="5" s="1"/>
  <c r="G438" i="5" a="1"/>
  <c r="G438" i="5" s="1"/>
  <c r="G439" i="5" a="1"/>
  <c r="G439" i="5" s="1"/>
  <c r="G440" i="5" a="1"/>
  <c r="G440" i="5" s="1"/>
  <c r="G441" i="5" a="1"/>
  <c r="G441" i="5" s="1"/>
  <c r="G442" i="5" a="1"/>
  <c r="G442" i="5" s="1"/>
  <c r="G443" i="5" a="1"/>
  <c r="G443" i="5" s="1"/>
  <c r="G444" i="5" a="1"/>
  <c r="G444" i="5" s="1"/>
  <c r="G445" i="5" a="1"/>
  <c r="G445" i="5" s="1"/>
  <c r="G446" i="5" a="1"/>
  <c r="G446" i="5" s="1"/>
  <c r="G447" i="5" a="1"/>
  <c r="G447" i="5" s="1"/>
  <c r="G448" i="5" a="1"/>
  <c r="G448" i="5" s="1"/>
  <c r="G449" i="5" a="1"/>
  <c r="G449" i="5" s="1"/>
  <c r="G450" i="5" a="1"/>
  <c r="G450" i="5" s="1"/>
  <c r="G451" i="5" a="1"/>
  <c r="G451" i="5" s="1"/>
  <c r="G452" i="5" a="1"/>
  <c r="G452" i="5" s="1"/>
  <c r="G453" i="5" a="1"/>
  <c r="G453" i="5" s="1"/>
  <c r="G454" i="5" a="1"/>
  <c r="G454" i="5" s="1"/>
  <c r="G455" i="5" a="1"/>
  <c r="G455" i="5" s="1"/>
  <c r="G456" i="5" a="1"/>
  <c r="G456" i="5" s="1"/>
  <c r="G457" i="5" a="1"/>
  <c r="G457" i="5" s="1"/>
  <c r="G458" i="5" a="1"/>
  <c r="G458" i="5" s="1"/>
  <c r="G459" i="5" a="1"/>
  <c r="G459" i="5" s="1"/>
  <c r="G460" i="5" a="1"/>
  <c r="G460" i="5" s="1"/>
  <c r="G461" i="5" a="1"/>
  <c r="G461" i="5" s="1"/>
  <c r="G462" i="5" a="1"/>
  <c r="G462" i="5" s="1"/>
  <c r="G463" i="5" a="1"/>
  <c r="G463" i="5" s="1"/>
  <c r="G464" i="5" a="1"/>
  <c r="G464" i="5" s="1"/>
  <c r="G465" i="5" a="1"/>
  <c r="G465" i="5" s="1"/>
  <c r="G466" i="5" a="1"/>
  <c r="G466" i="5" s="1"/>
  <c r="G467" i="5" a="1"/>
  <c r="G467" i="5" s="1"/>
  <c r="G468" i="5" a="1"/>
  <c r="G468" i="5" s="1"/>
  <c r="G469" i="5" a="1"/>
  <c r="G469" i="5" s="1"/>
  <c r="G470" i="5" a="1"/>
  <c r="G470" i="5" s="1"/>
  <c r="G471" i="5" a="1"/>
  <c r="G471" i="5" s="1"/>
  <c r="G472" i="5" a="1"/>
  <c r="G472" i="5" s="1"/>
  <c r="G473" i="5" a="1"/>
  <c r="G473" i="5" s="1"/>
  <c r="G474" i="5" a="1"/>
  <c r="G474" i="5" s="1"/>
  <c r="G475" i="5" a="1"/>
  <c r="G475" i="5" s="1"/>
  <c r="G476" i="5" a="1"/>
  <c r="G476" i="5" s="1"/>
  <c r="G477" i="5" a="1"/>
  <c r="G477" i="5" s="1"/>
  <c r="G478" i="5" a="1"/>
  <c r="G478" i="5" s="1"/>
  <c r="G479" i="5" a="1"/>
  <c r="G479" i="5" s="1"/>
  <c r="G480" i="5" a="1"/>
  <c r="G480" i="5" s="1"/>
  <c r="G481" i="5" a="1"/>
  <c r="G481" i="5" s="1"/>
  <c r="G482" i="5" a="1"/>
  <c r="G482" i="5" s="1"/>
  <c r="G483" i="5" a="1"/>
  <c r="G483" i="5" s="1"/>
  <c r="G484" i="5" a="1"/>
  <c r="G484" i="5" s="1"/>
  <c r="G485" i="5" a="1"/>
  <c r="G485" i="5" s="1"/>
  <c r="G486" i="5" a="1"/>
  <c r="G486" i="5" s="1"/>
  <c r="G487" i="5" a="1"/>
  <c r="G487" i="5" s="1"/>
  <c r="G488" i="5" a="1"/>
  <c r="G488" i="5" s="1"/>
  <c r="G489" i="5" a="1"/>
  <c r="G489" i="5" s="1"/>
  <c r="G490" i="5" a="1"/>
  <c r="G490" i="5" s="1"/>
  <c r="G491" i="5" a="1"/>
  <c r="G491" i="5" s="1"/>
  <c r="G492" i="5" a="1"/>
  <c r="G492" i="5" s="1"/>
  <c r="G493" i="5" a="1"/>
  <c r="G493" i="5" s="1"/>
  <c r="G494" i="5" a="1"/>
  <c r="G494" i="5" s="1"/>
  <c r="G495" i="5" a="1"/>
  <c r="G495" i="5" s="1"/>
  <c r="G496" i="5" a="1"/>
  <c r="G496" i="5" s="1"/>
  <c r="G497" i="5" a="1"/>
  <c r="G497" i="5" s="1"/>
  <c r="G498" i="5" a="1"/>
  <c r="G498" i="5" s="1"/>
  <c r="G499" i="5" a="1"/>
  <c r="G499" i="5" s="1"/>
  <c r="G500" i="5" a="1"/>
  <c r="G500" i="5" s="1"/>
  <c r="G501" i="5" a="1"/>
  <c r="G501" i="5" s="1"/>
  <c r="G502" i="5" a="1"/>
  <c r="G502" i="5" s="1"/>
  <c r="G503" i="5" a="1"/>
  <c r="G503" i="5" s="1"/>
  <c r="G504" i="5" a="1"/>
  <c r="G504" i="5" s="1"/>
  <c r="G505" i="5" a="1"/>
  <c r="G505" i="5" s="1"/>
  <c r="G506" i="5" a="1"/>
  <c r="G506" i="5" s="1"/>
  <c r="G507" i="5" a="1"/>
  <c r="G507" i="5" s="1"/>
  <c r="G508" i="5" a="1"/>
  <c r="G508" i="5" s="1"/>
  <c r="G509" i="5" a="1"/>
  <c r="G509" i="5" s="1"/>
  <c r="G510" i="5" a="1"/>
  <c r="G510" i="5" s="1"/>
  <c r="G511" i="5" a="1"/>
  <c r="G511" i="5" s="1"/>
  <c r="G512" i="5" a="1"/>
  <c r="G512" i="5" s="1"/>
  <c r="G513" i="5" a="1"/>
  <c r="G513" i="5" s="1"/>
  <c r="G514" i="5" a="1"/>
  <c r="G514" i="5" s="1"/>
  <c r="G515" i="5" a="1"/>
  <c r="G515" i="5" s="1"/>
  <c r="G516" i="5" a="1"/>
  <c r="G516" i="5" s="1"/>
  <c r="G517" i="5" a="1"/>
  <c r="G517" i="5" s="1"/>
  <c r="G518" i="5" a="1"/>
  <c r="G518" i="5" s="1"/>
  <c r="G519" i="5" a="1"/>
  <c r="G519" i="5" s="1"/>
  <c r="G520" i="5" a="1"/>
  <c r="G520" i="5" s="1"/>
  <c r="G521" i="5" a="1"/>
  <c r="G521" i="5" s="1"/>
  <c r="G522" i="5" a="1"/>
  <c r="G522" i="5" s="1"/>
  <c r="G523" i="5" a="1"/>
  <c r="G523" i="5" s="1"/>
  <c r="G524" i="5" a="1"/>
  <c r="G524" i="5" s="1"/>
  <c r="G525" i="5" a="1"/>
  <c r="G525" i="5" s="1"/>
  <c r="G526" i="5" a="1"/>
  <c r="G526" i="5" s="1"/>
  <c r="G527" i="5" a="1"/>
  <c r="G527" i="5" s="1"/>
  <c r="G528" i="5" a="1"/>
  <c r="G528" i="5" s="1"/>
  <c r="G529" i="5" a="1"/>
  <c r="G529" i="5" s="1"/>
  <c r="G530" i="5" a="1"/>
  <c r="G530" i="5" s="1"/>
  <c r="G531" i="5" a="1"/>
  <c r="G531" i="5" s="1"/>
  <c r="G532" i="5" a="1"/>
  <c r="G532" i="5" s="1"/>
  <c r="G533" i="5" a="1"/>
  <c r="G533" i="5" s="1"/>
  <c r="G534" i="5" a="1"/>
  <c r="G534" i="5" s="1"/>
  <c r="G535" i="5" a="1"/>
  <c r="G535" i="5" s="1"/>
  <c r="G536" i="5" a="1"/>
  <c r="G536" i="5" s="1"/>
  <c r="G537" i="5" a="1"/>
  <c r="G537" i="5" s="1"/>
  <c r="G538" i="5" a="1"/>
  <c r="G538" i="5" s="1"/>
  <c r="G539" i="5" a="1"/>
  <c r="G539" i="5" s="1"/>
  <c r="G540" i="5" a="1"/>
  <c r="G540" i="5" s="1"/>
  <c r="G541" i="5" a="1"/>
  <c r="G541" i="5" s="1"/>
  <c r="G542" i="5" a="1"/>
  <c r="G542" i="5" s="1"/>
  <c r="G543" i="5" a="1"/>
  <c r="G543" i="5" s="1"/>
  <c r="G544" i="5" a="1"/>
  <c r="G544" i="5" s="1"/>
  <c r="G545" i="5" a="1"/>
  <c r="G545" i="5" s="1"/>
  <c r="G546" i="5" a="1"/>
  <c r="G546" i="5" s="1"/>
  <c r="G547" i="5" a="1"/>
  <c r="G547" i="5" s="1"/>
  <c r="G548" i="5" a="1"/>
  <c r="G548" i="5" s="1"/>
  <c r="G549" i="5" a="1"/>
  <c r="G549" i="5" s="1"/>
  <c r="G550" i="5" a="1"/>
  <c r="G550" i="5" s="1"/>
  <c r="G551" i="5" a="1"/>
  <c r="G551" i="5" s="1"/>
  <c r="G552" i="5" a="1"/>
  <c r="G552" i="5" s="1"/>
  <c r="G553" i="5" a="1"/>
  <c r="G553" i="5"/>
  <c r="G554" i="5" a="1"/>
  <c r="G554" i="5" s="1"/>
  <c r="G555" i="5" a="1"/>
  <c r="G555" i="5" s="1"/>
  <c r="G556" i="5" a="1"/>
  <c r="G556" i="5" s="1"/>
  <c r="G557" i="5" a="1"/>
  <c r="G557" i="5" s="1"/>
  <c r="G558" i="5" a="1"/>
  <c r="G558" i="5" s="1"/>
  <c r="G559" i="5" a="1"/>
  <c r="G559" i="5" s="1"/>
  <c r="G560" i="5" a="1"/>
  <c r="G560" i="5" s="1"/>
  <c r="G561" i="5" a="1"/>
  <c r="G561" i="5" s="1"/>
  <c r="G562" i="5" a="1"/>
  <c r="G562" i="5" s="1"/>
  <c r="G563" i="5" a="1"/>
  <c r="G563" i="5" s="1"/>
  <c r="G564" i="5" a="1"/>
  <c r="G564" i="5" s="1"/>
  <c r="G565" i="5" a="1"/>
  <c r="G565" i="5" s="1"/>
  <c r="G566" i="5" a="1"/>
  <c r="G566" i="5" s="1"/>
  <c r="G567" i="5" a="1"/>
  <c r="G567" i="5" s="1"/>
  <c r="G568" i="5" a="1"/>
  <c r="G568" i="5" s="1"/>
  <c r="G569" i="5" a="1"/>
  <c r="G569" i="5" s="1"/>
  <c r="G570" i="5" a="1"/>
  <c r="G570" i="5" s="1"/>
  <c r="G571" i="5" a="1"/>
  <c r="G571" i="5" s="1"/>
  <c r="G572" i="5" a="1"/>
  <c r="G572" i="5" s="1"/>
  <c r="G573" i="5" a="1"/>
  <c r="G573" i="5" s="1"/>
  <c r="G574" i="5" a="1"/>
  <c r="G574" i="5" s="1"/>
  <c r="G575" i="5" a="1"/>
  <c r="G575" i="5" s="1"/>
  <c r="G576" i="5" a="1"/>
  <c r="G576" i="5" s="1"/>
  <c r="G577" i="5" a="1"/>
  <c r="G577" i="5" s="1"/>
  <c r="G578" i="5" a="1"/>
  <c r="G578" i="5" s="1"/>
  <c r="G579" i="5" a="1"/>
  <c r="G579" i="5" s="1"/>
  <c r="G580" i="5" a="1"/>
  <c r="G580" i="5" s="1"/>
  <c r="G581" i="5" a="1"/>
  <c r="G581" i="5" s="1"/>
  <c r="G582" i="5" a="1"/>
  <c r="G582" i="5" s="1"/>
  <c r="G583" i="5" a="1"/>
  <c r="G583" i="5" s="1"/>
  <c r="G584" i="5" a="1"/>
  <c r="G584" i="5" s="1"/>
  <c r="G585" i="5" a="1"/>
  <c r="G585" i="5" s="1"/>
  <c r="G586" i="5" a="1"/>
  <c r="G586" i="5" s="1"/>
  <c r="G587" i="5" a="1"/>
  <c r="G587" i="5" s="1"/>
  <c r="G588" i="5" a="1"/>
  <c r="G588" i="5" s="1"/>
  <c r="G589" i="5" a="1"/>
  <c r="G589" i="5" s="1"/>
  <c r="G590" i="5" a="1"/>
  <c r="G590" i="5" s="1"/>
  <c r="G591" i="5" a="1"/>
  <c r="G591" i="5" s="1"/>
  <c r="G592" i="5" a="1"/>
  <c r="G592" i="5" s="1"/>
  <c r="G593" i="5" a="1"/>
  <c r="G593" i="5" s="1"/>
  <c r="G594" i="5" a="1"/>
  <c r="G594" i="5" s="1"/>
  <c r="G595" i="5" a="1"/>
  <c r="G595" i="5" s="1"/>
  <c r="G596" i="5" a="1"/>
  <c r="G596" i="5" s="1"/>
  <c r="G597" i="5" a="1"/>
  <c r="G597" i="5" s="1"/>
  <c r="G598" i="5" a="1"/>
  <c r="G598" i="5" s="1"/>
  <c r="G599" i="5" a="1"/>
  <c r="G599" i="5" s="1"/>
  <c r="G600" i="5" a="1"/>
  <c r="G600" i="5" s="1"/>
  <c r="G601" i="5" a="1"/>
  <c r="G601" i="5" s="1"/>
  <c r="G602" i="5" a="1"/>
  <c r="G602" i="5" s="1"/>
  <c r="G603" i="5" a="1"/>
  <c r="G603" i="5" s="1"/>
  <c r="G604" i="5" a="1"/>
  <c r="G604" i="5" s="1"/>
  <c r="G605" i="5" a="1"/>
  <c r="G605" i="5" s="1"/>
  <c r="G606" i="5" a="1"/>
  <c r="G606" i="5" s="1"/>
  <c r="G607" i="5" a="1"/>
  <c r="G607" i="5" s="1"/>
  <c r="G608" i="5" a="1"/>
  <c r="G608" i="5" s="1"/>
  <c r="G609" i="5" a="1"/>
  <c r="G609" i="5" s="1"/>
  <c r="G610" i="5" a="1"/>
  <c r="G610" i="5" s="1"/>
  <c r="G611" i="5" a="1"/>
  <c r="G611" i="5" s="1"/>
  <c r="G612" i="5" a="1"/>
  <c r="G612" i="5" s="1"/>
  <c r="G613" i="5" a="1"/>
  <c r="G613" i="5" s="1"/>
  <c r="G614" i="5" a="1"/>
  <c r="G614" i="5" s="1"/>
  <c r="G615" i="5" a="1"/>
  <c r="G615" i="5" s="1"/>
  <c r="G616" i="5" a="1"/>
  <c r="G616" i="5" s="1"/>
  <c r="G617" i="5" a="1"/>
  <c r="G617" i="5" s="1"/>
  <c r="G618" i="5" a="1"/>
  <c r="G618" i="5" s="1"/>
  <c r="G619" i="5" a="1"/>
  <c r="G619" i="5" s="1"/>
  <c r="G620" i="5" a="1"/>
  <c r="G620" i="5" s="1"/>
  <c r="G621" i="5" a="1"/>
  <c r="G621" i="5" s="1"/>
  <c r="G622" i="5" a="1"/>
  <c r="G622" i="5" s="1"/>
  <c r="G623" i="5" a="1"/>
  <c r="G623" i="5" s="1"/>
  <c r="G624" i="5" a="1"/>
  <c r="G624" i="5" s="1"/>
  <c r="G625" i="5" a="1"/>
  <c r="G625" i="5" s="1"/>
  <c r="G626" i="5" a="1"/>
  <c r="G626" i="5" s="1"/>
  <c r="G627" i="5" a="1"/>
  <c r="G627" i="5" s="1"/>
  <c r="G628" i="5" a="1"/>
  <c r="G628" i="5" s="1"/>
  <c r="G629" i="5" a="1"/>
  <c r="G629" i="5" s="1"/>
  <c r="G630" i="5" a="1"/>
  <c r="G630" i="5" s="1"/>
  <c r="G631" i="5" a="1"/>
  <c r="G631" i="5" s="1"/>
  <c r="G632" i="5" a="1"/>
  <c r="G632" i="5" s="1"/>
  <c r="G633" i="5" a="1"/>
  <c r="G633" i="5" s="1"/>
  <c r="G634" i="5" a="1"/>
  <c r="G634" i="5" s="1"/>
  <c r="G635" i="5" a="1"/>
  <c r="G635" i="5" s="1"/>
  <c r="G636" i="5" a="1"/>
  <c r="G636" i="5" s="1"/>
  <c r="G637" i="5" a="1"/>
  <c r="G637" i="5" s="1"/>
  <c r="G638" i="5" a="1"/>
  <c r="G638" i="5" s="1"/>
  <c r="G639" i="5" a="1"/>
  <c r="G639" i="5" s="1"/>
  <c r="G640" i="5" a="1"/>
  <c r="G640" i="5" s="1"/>
  <c r="G641" i="5" a="1"/>
  <c r="G641" i="5" s="1"/>
  <c r="G642" i="5" a="1"/>
  <c r="G642" i="5"/>
  <c r="G643" i="5" a="1"/>
  <c r="G643" i="5" s="1"/>
  <c r="G644" i="5" a="1"/>
  <c r="G644" i="5" s="1"/>
  <c r="G645" i="5" a="1"/>
  <c r="G645" i="5" s="1"/>
  <c r="G646" i="5" a="1"/>
  <c r="G646" i="5" s="1"/>
  <c r="G647" i="5" a="1"/>
  <c r="G647" i="5" s="1"/>
  <c r="G648" i="5" a="1"/>
  <c r="G648" i="5" s="1"/>
  <c r="G649" i="5" a="1"/>
  <c r="G649" i="5" s="1"/>
  <c r="G650" i="5" a="1"/>
  <c r="G650" i="5" s="1"/>
  <c r="G651" i="5" a="1"/>
  <c r="G651" i="5" s="1"/>
  <c r="G652" i="5" a="1"/>
  <c r="G652" i="5" s="1"/>
  <c r="G653" i="5" a="1"/>
  <c r="G653" i="5" s="1"/>
  <c r="G654" i="5" a="1"/>
  <c r="G654" i="5" s="1"/>
  <c r="G655" i="5" a="1"/>
  <c r="G655" i="5" s="1"/>
  <c r="G656" i="5" a="1"/>
  <c r="G656" i="5" s="1"/>
  <c r="G657" i="5" a="1"/>
  <c r="G657" i="5" s="1"/>
  <c r="G658" i="5" a="1"/>
  <c r="G658" i="5" s="1"/>
  <c r="G659" i="5" a="1"/>
  <c r="G659" i="5" s="1"/>
  <c r="G660" i="5" a="1"/>
  <c r="G660" i="5" s="1"/>
  <c r="G661" i="5" a="1"/>
  <c r="G661" i="5" s="1"/>
  <c r="G662" i="5" a="1"/>
  <c r="G662" i="5" s="1"/>
  <c r="G663" i="5" a="1"/>
  <c r="G663" i="5" s="1"/>
  <c r="G664" i="5" a="1"/>
  <c r="G664" i="5" s="1"/>
  <c r="G665" i="5" a="1"/>
  <c r="G665" i="5" s="1"/>
  <c r="G666" i="5" a="1"/>
  <c r="G666" i="5" s="1"/>
  <c r="G667" i="5" a="1"/>
  <c r="G667" i="5" s="1"/>
  <c r="G668" i="5" a="1"/>
  <c r="G668" i="5" s="1"/>
  <c r="G669" i="5" a="1"/>
  <c r="G669" i="5" s="1"/>
  <c r="G670" i="5" a="1"/>
  <c r="G670" i="5" s="1"/>
  <c r="G671" i="5" a="1"/>
  <c r="G671" i="5" s="1"/>
  <c r="G672" i="5" a="1"/>
  <c r="G672" i="5" s="1"/>
  <c r="G673" i="5" a="1"/>
  <c r="G673" i="5" s="1"/>
  <c r="G674" i="5" a="1"/>
  <c r="G674" i="5"/>
  <c r="G675" i="5" a="1"/>
  <c r="G675" i="5" s="1"/>
  <c r="G676" i="5" a="1"/>
  <c r="G676" i="5" s="1"/>
  <c r="G677" i="5" a="1"/>
  <c r="G677" i="5" s="1"/>
  <c r="G678" i="5" a="1"/>
  <c r="G678" i="5" s="1"/>
  <c r="G679" i="5" a="1"/>
  <c r="G679" i="5" s="1"/>
  <c r="G680" i="5" a="1"/>
  <c r="G680" i="5" s="1"/>
  <c r="G681" i="5" a="1"/>
  <c r="G681" i="5"/>
  <c r="G682" i="5" a="1"/>
  <c r="G682" i="5" s="1"/>
  <c r="G683" i="5" a="1"/>
  <c r="G683" i="5" s="1"/>
  <c r="G684" i="5" a="1"/>
  <c r="G684" i="5" s="1"/>
  <c r="G685" i="5" a="1"/>
  <c r="G685" i="5" s="1"/>
  <c r="G686" i="5" a="1"/>
  <c r="G686" i="5" s="1"/>
  <c r="G687" i="5" a="1"/>
  <c r="G687" i="5" s="1"/>
  <c r="G688" i="5" a="1"/>
  <c r="G688" i="5"/>
  <c r="G689" i="5" a="1"/>
  <c r="G689" i="5" s="1"/>
  <c r="G690" i="5" a="1"/>
  <c r="G690" i="5" s="1"/>
  <c r="G691" i="5" a="1"/>
  <c r="G691" i="5" s="1"/>
  <c r="G692" i="5" a="1"/>
  <c r="G692" i="5" s="1"/>
  <c r="G693" i="5" a="1"/>
  <c r="G693" i="5" s="1"/>
  <c r="G694" i="5" a="1"/>
  <c r="G694" i="5" s="1"/>
  <c r="G695" i="5" a="1"/>
  <c r="G695" i="5" s="1"/>
  <c r="G696" i="5" a="1"/>
  <c r="G696" i="5" s="1"/>
  <c r="G697" i="5" a="1"/>
  <c r="G697" i="5" s="1"/>
  <c r="G698" i="5" a="1"/>
  <c r="G698" i="5" s="1"/>
  <c r="G699" i="5" a="1"/>
  <c r="G699" i="5" s="1"/>
  <c r="G700" i="5" a="1"/>
  <c r="G700" i="5" s="1"/>
  <c r="G701" i="5" a="1"/>
  <c r="G701" i="5" s="1"/>
  <c r="G702" i="5" a="1"/>
  <c r="G702" i="5" s="1"/>
  <c r="G703" i="5" a="1"/>
  <c r="G703" i="5" s="1"/>
  <c r="G704" i="5" a="1"/>
  <c r="G704" i="5"/>
  <c r="G705" i="5" a="1"/>
  <c r="G705" i="5" s="1"/>
  <c r="G706" i="5" a="1"/>
  <c r="G706" i="5" s="1"/>
  <c r="G707" i="5" a="1"/>
  <c r="G707" i="5" s="1"/>
  <c r="G708" i="5" a="1"/>
  <c r="G708" i="5" s="1"/>
  <c r="G709" i="5" a="1"/>
  <c r="G709" i="5" s="1"/>
  <c r="G710" i="5" a="1"/>
  <c r="G710" i="5" s="1"/>
  <c r="G711" i="5" a="1"/>
  <c r="G711" i="5" s="1"/>
  <c r="G712" i="5" a="1"/>
  <c r="G712" i="5" s="1"/>
  <c r="G713" i="5" a="1"/>
  <c r="G713" i="5" s="1"/>
  <c r="G714" i="5" a="1"/>
  <c r="G714" i="5" s="1"/>
  <c r="G715" i="5" a="1"/>
  <c r="G715" i="5" s="1"/>
  <c r="G716" i="5" a="1"/>
  <c r="G716" i="5" s="1"/>
  <c r="G717" i="5" a="1"/>
  <c r="G717" i="5" s="1"/>
  <c r="G718" i="5" a="1"/>
  <c r="G718" i="5" s="1"/>
  <c r="G719" i="5" a="1"/>
  <c r="G719" i="5" s="1"/>
  <c r="G720" i="5" a="1"/>
  <c r="G720" i="5"/>
  <c r="G721" i="5" a="1"/>
  <c r="G721" i="5" s="1"/>
  <c r="G722" i="5" a="1"/>
  <c r="G722" i="5" s="1"/>
  <c r="G723" i="5" a="1"/>
  <c r="G723" i="5" s="1"/>
  <c r="G724" i="5" a="1"/>
  <c r="G724" i="5" s="1"/>
  <c r="G725" i="5" a="1"/>
  <c r="G725" i="5" s="1"/>
  <c r="G726" i="5" a="1"/>
  <c r="G726" i="5" s="1"/>
  <c r="G727" i="5" a="1"/>
  <c r="G727" i="5" s="1"/>
  <c r="G728" i="5" a="1"/>
  <c r="G728" i="5" s="1"/>
  <c r="G729" i="5" a="1"/>
  <c r="G729" i="5"/>
  <c r="G730" i="5" a="1"/>
  <c r="G730" i="5" s="1"/>
  <c r="G731" i="5" a="1"/>
  <c r="G731" i="5" s="1"/>
  <c r="G732" i="5" a="1"/>
  <c r="G732" i="5" s="1"/>
  <c r="G733" i="5" a="1"/>
  <c r="G733" i="5" s="1"/>
  <c r="G734" i="5" a="1"/>
  <c r="G734" i="5" s="1"/>
  <c r="G735" i="5" a="1"/>
  <c r="G735" i="5" s="1"/>
  <c r="G736" i="5" a="1"/>
  <c r="G736" i="5" s="1"/>
  <c r="G737" i="5" a="1"/>
  <c r="G737" i="5"/>
  <c r="G738" i="5" a="1"/>
  <c r="G738" i="5" s="1"/>
  <c r="G739" i="5" a="1"/>
  <c r="G739" i="5" s="1"/>
  <c r="G740" i="5" a="1"/>
  <c r="G740" i="5" s="1"/>
  <c r="G741" i="5" a="1"/>
  <c r="G741" i="5" s="1"/>
  <c r="G742" i="5" a="1"/>
  <c r="G742" i="5"/>
  <c r="G743" i="5" a="1"/>
  <c r="G743" i="5" s="1"/>
  <c r="G744" i="5" a="1"/>
  <c r="G744" i="5"/>
  <c r="G745" i="5" a="1"/>
  <c r="G745" i="5"/>
  <c r="G746" i="5" a="1"/>
  <c r="G746" i="5" s="1"/>
  <c r="G747" i="5" a="1"/>
  <c r="G747" i="5" s="1"/>
  <c r="G748" i="5" a="1"/>
  <c r="G748" i="5" s="1"/>
  <c r="G749" i="5" a="1"/>
  <c r="G749" i="5" s="1"/>
  <c r="G750" i="5" a="1"/>
  <c r="G750" i="5" s="1"/>
  <c r="G751" i="5" a="1"/>
  <c r="G751" i="5" s="1"/>
  <c r="G752" i="5" a="1"/>
  <c r="G752" i="5"/>
  <c r="G753" i="5" a="1"/>
  <c r="G753" i="5" s="1"/>
  <c r="G754" i="5" a="1"/>
  <c r="G754" i="5" s="1"/>
  <c r="G755" i="5" a="1"/>
  <c r="G755" i="5" s="1"/>
  <c r="G756" i="5" a="1"/>
  <c r="G756" i="5" s="1"/>
  <c r="G757" i="5" a="1"/>
  <c r="G757" i="5" s="1"/>
  <c r="G758" i="5" a="1"/>
  <c r="G758" i="5" s="1"/>
  <c r="G759" i="5" a="1"/>
  <c r="G759" i="5" s="1"/>
  <c r="G760" i="5" a="1"/>
  <c r="G760" i="5" s="1"/>
  <c r="G761" i="5" a="1"/>
  <c r="G761" i="5" s="1"/>
  <c r="G762" i="5" a="1"/>
  <c r="G762" i="5" s="1"/>
  <c r="G763" i="5" a="1"/>
  <c r="G763" i="5" s="1"/>
  <c r="G764" i="5" a="1"/>
  <c r="G764" i="5" s="1"/>
  <c r="G765" i="5" a="1"/>
  <c r="G765" i="5" s="1"/>
  <c r="G766" i="5" a="1"/>
  <c r="G766" i="5" s="1"/>
  <c r="G767" i="5" a="1"/>
  <c r="G767" i="5" s="1"/>
  <c r="G768" i="5" a="1"/>
  <c r="G768" i="5"/>
  <c r="G769" i="5" a="1"/>
  <c r="G769" i="5"/>
  <c r="G770" i="5" a="1"/>
  <c r="G770" i="5" s="1"/>
  <c r="G771" i="5" a="1"/>
  <c r="G771" i="5" s="1"/>
  <c r="G772" i="5" a="1"/>
  <c r="G772" i="5" s="1"/>
  <c r="G773" i="5" a="1"/>
  <c r="G773" i="5" s="1"/>
  <c r="G774" i="5" a="1"/>
  <c r="G774" i="5" s="1"/>
  <c r="G775" i="5" a="1"/>
  <c r="G775" i="5" s="1"/>
  <c r="G776" i="5" a="1"/>
  <c r="G776" i="5" s="1"/>
  <c r="G777" i="5" a="1"/>
  <c r="G777" i="5" s="1"/>
  <c r="G778" i="5" a="1"/>
  <c r="G778" i="5" s="1"/>
  <c r="G779" i="5" a="1"/>
  <c r="G779" i="5" s="1"/>
  <c r="G780" i="5" a="1"/>
  <c r="G780" i="5" s="1"/>
  <c r="G781" i="5" a="1"/>
  <c r="G781" i="5" s="1"/>
  <c r="G782" i="5" a="1"/>
  <c r="G782" i="5" s="1"/>
  <c r="G783" i="5" a="1"/>
  <c r="G783" i="5" s="1"/>
  <c r="G784" i="5" a="1"/>
  <c r="G784" i="5"/>
  <c r="G785" i="5" a="1"/>
  <c r="G785" i="5" s="1"/>
  <c r="G786" i="5" a="1"/>
  <c r="G786" i="5" s="1"/>
  <c r="G787" i="5" a="1"/>
  <c r="G787" i="5" s="1"/>
  <c r="G788" i="5" a="1"/>
  <c r="G788" i="5" s="1"/>
  <c r="G789" i="5" a="1"/>
  <c r="G789" i="5" s="1"/>
  <c r="G790" i="5" a="1"/>
  <c r="G790" i="5" s="1"/>
  <c r="G791" i="5" a="1"/>
  <c r="G791" i="5" s="1"/>
  <c r="G792" i="5" a="1"/>
  <c r="G792" i="5" s="1"/>
  <c r="G793" i="5" a="1"/>
  <c r="G793" i="5"/>
  <c r="G794" i="5" a="1"/>
  <c r="G794" i="5" s="1"/>
  <c r="G795" i="5" a="1"/>
  <c r="G795" i="5" s="1"/>
  <c r="G796" i="5" a="1"/>
  <c r="G796" i="5" s="1"/>
  <c r="G797" i="5" a="1"/>
  <c r="G797" i="5" s="1"/>
  <c r="G798" i="5" a="1"/>
  <c r="G798" i="5" s="1"/>
  <c r="G799" i="5" a="1"/>
  <c r="G799" i="5" s="1"/>
  <c r="G800" i="5" a="1"/>
  <c r="G800" i="5" s="1"/>
  <c r="G801" i="5" a="1"/>
  <c r="G801" i="5"/>
  <c r="G802" i="5" a="1"/>
  <c r="G802" i="5" s="1"/>
  <c r="G803" i="5" a="1"/>
  <c r="G803" i="5" s="1"/>
  <c r="G804" i="5" a="1"/>
  <c r="G804" i="5" s="1"/>
  <c r="G805" i="5" a="1"/>
  <c r="G805" i="5" s="1"/>
  <c r="G806" i="5" a="1"/>
  <c r="G806" i="5"/>
  <c r="G807" i="5" a="1"/>
  <c r="G807" i="5" s="1"/>
  <c r="G808" i="5" a="1"/>
  <c r="G808" i="5" s="1"/>
  <c r="G809" i="5" a="1"/>
  <c r="G809" i="5"/>
  <c r="G810" i="5" a="1"/>
  <c r="G810" i="5" s="1"/>
  <c r="G811" i="5" a="1"/>
  <c r="G811" i="5" s="1"/>
  <c r="G812" i="5" a="1"/>
  <c r="G812" i="5" s="1"/>
  <c r="G813" i="5" a="1"/>
  <c r="G813" i="5" s="1"/>
  <c r="G814" i="5" a="1"/>
  <c r="G814" i="5" s="1"/>
  <c r="G815" i="5" a="1"/>
  <c r="G815" i="5" s="1"/>
  <c r="G816" i="5" a="1"/>
  <c r="G816" i="5"/>
  <c r="G817" i="5" a="1"/>
  <c r="G817" i="5" s="1"/>
  <c r="G818" i="5" a="1"/>
  <c r="G818" i="5" s="1"/>
  <c r="G819" i="5" a="1"/>
  <c r="G819" i="5" s="1"/>
  <c r="G820" i="5" a="1"/>
  <c r="G820" i="5" s="1"/>
  <c r="G821" i="5" a="1"/>
  <c r="G821" i="5" s="1"/>
  <c r="G822" i="5" a="1"/>
  <c r="G822" i="5" s="1"/>
  <c r="G823" i="5" a="1"/>
  <c r="G823" i="5" s="1"/>
  <c r="G824" i="5" a="1"/>
  <c r="G824" i="5" s="1"/>
  <c r="G825" i="5" a="1"/>
  <c r="G825" i="5" s="1"/>
  <c r="G826" i="5" a="1"/>
  <c r="G826" i="5" s="1"/>
  <c r="G827" i="5" a="1"/>
  <c r="G827" i="5" s="1"/>
  <c r="G828" i="5" a="1"/>
  <c r="G828" i="5" s="1"/>
  <c r="G829" i="5" a="1"/>
  <c r="G829" i="5" s="1"/>
  <c r="G830" i="5" a="1"/>
  <c r="G830" i="5" s="1"/>
  <c r="G831" i="5" a="1"/>
  <c r="G831" i="5" s="1"/>
  <c r="G832" i="5" a="1"/>
  <c r="G832" i="5"/>
  <c r="G833" i="5" a="1"/>
  <c r="G833" i="5" s="1"/>
  <c r="G834" i="5" a="1"/>
  <c r="G834" i="5" s="1"/>
  <c r="G835" i="5" a="1"/>
  <c r="G835" i="5" s="1"/>
  <c r="G836" i="5" a="1"/>
  <c r="G836" i="5" s="1"/>
  <c r="G837" i="5" a="1"/>
  <c r="G837" i="5" s="1"/>
  <c r="G838" i="5" a="1"/>
  <c r="G838" i="5" s="1"/>
  <c r="G839" i="5" a="1"/>
  <c r="G839" i="5" s="1"/>
  <c r="G840" i="5" a="1"/>
  <c r="G840" i="5" s="1"/>
  <c r="G841" i="5" a="1"/>
  <c r="G841" i="5"/>
  <c r="G842" i="5" a="1"/>
  <c r="G842" i="5" s="1"/>
  <c r="G843" i="5" a="1"/>
  <c r="G843" i="5" s="1"/>
  <c r="G844" i="5" a="1"/>
  <c r="G844" i="5" s="1"/>
  <c r="G845" i="5" a="1"/>
  <c r="G845" i="5" s="1"/>
  <c r="G846" i="5" a="1"/>
  <c r="G846" i="5" s="1"/>
  <c r="G847" i="5" a="1"/>
  <c r="G847" i="5" s="1"/>
  <c r="G848" i="5" a="1"/>
  <c r="G848" i="5"/>
  <c r="G849" i="5" a="1"/>
  <c r="G849" i="5" s="1"/>
  <c r="G850" i="5" a="1"/>
  <c r="G850" i="5" s="1"/>
  <c r="G851" i="5" a="1"/>
  <c r="G851" i="5" s="1"/>
  <c r="G852" i="5" a="1"/>
  <c r="G852" i="5" s="1"/>
  <c r="G853" i="5" a="1"/>
  <c r="G853" i="5" s="1"/>
  <c r="G854" i="5" a="1"/>
  <c r="G854" i="5" s="1"/>
  <c r="G855" i="5" a="1"/>
  <c r="G855" i="5" s="1"/>
  <c r="G856" i="5" a="1"/>
  <c r="G856" i="5" s="1"/>
  <c r="G857" i="5" a="1"/>
  <c r="G857" i="5"/>
  <c r="G858" i="5" a="1"/>
  <c r="G858" i="5" s="1"/>
  <c r="G859" i="5" a="1"/>
  <c r="G859" i="5" s="1"/>
  <c r="G860" i="5" a="1"/>
  <c r="G860" i="5" s="1"/>
  <c r="G861" i="5" a="1"/>
  <c r="G861" i="5" s="1"/>
  <c r="G862" i="5" a="1"/>
  <c r="G862" i="5" s="1"/>
  <c r="G863" i="5" a="1"/>
  <c r="G863" i="5" s="1"/>
  <c r="G864" i="5" a="1"/>
  <c r="G864" i="5" s="1"/>
  <c r="G865" i="5" a="1"/>
  <c r="G865" i="5"/>
  <c r="G866" i="5" a="1"/>
  <c r="G866" i="5" s="1"/>
  <c r="G867" i="5" a="1"/>
  <c r="G867" i="5" s="1"/>
  <c r="G868" i="5" a="1"/>
  <c r="G868" i="5" s="1"/>
  <c r="G869" i="5" a="1"/>
  <c r="G869" i="5" s="1"/>
  <c r="G870" i="5" a="1"/>
  <c r="G870" i="5" s="1"/>
  <c r="G871" i="5" a="1"/>
  <c r="G871" i="5" s="1"/>
  <c r="G872" i="5" a="1"/>
  <c r="G872" i="5" s="1"/>
  <c r="G873" i="5" a="1"/>
  <c r="G873" i="5"/>
  <c r="G874" i="5" a="1"/>
  <c r="G874" i="5" s="1"/>
  <c r="G875" i="5" a="1"/>
  <c r="G875" i="5" s="1"/>
  <c r="G876" i="5" a="1"/>
  <c r="G876" i="5" s="1"/>
  <c r="G877" i="5" a="1"/>
  <c r="G877" i="5" s="1"/>
  <c r="G878" i="5" a="1"/>
  <c r="G878" i="5" s="1"/>
  <c r="G879" i="5" a="1"/>
  <c r="G879" i="5" s="1"/>
  <c r="G880" i="5" a="1"/>
  <c r="G880" i="5"/>
  <c r="G881" i="5" a="1"/>
  <c r="G881" i="5" s="1"/>
  <c r="G882" i="5" a="1"/>
  <c r="G882" i="5" s="1"/>
  <c r="G883" i="5" a="1"/>
  <c r="G883" i="5" s="1"/>
  <c r="G884" i="5" a="1"/>
  <c r="G884" i="5" s="1"/>
  <c r="G885" i="5" a="1"/>
  <c r="G885" i="5" s="1"/>
  <c r="G886" i="5" a="1"/>
  <c r="G886" i="5" s="1"/>
  <c r="G887" i="5" a="1"/>
  <c r="G887" i="5" s="1"/>
  <c r="G888" i="5" a="1"/>
  <c r="G888" i="5" s="1"/>
  <c r="G889" i="5" a="1"/>
  <c r="G889" i="5" s="1"/>
  <c r="G890" i="5" a="1"/>
  <c r="G890" i="5" s="1"/>
  <c r="G891" i="5" a="1"/>
  <c r="G891" i="5" s="1"/>
  <c r="G892" i="5" a="1"/>
  <c r="G892" i="5" s="1"/>
  <c r="G893" i="5" a="1"/>
  <c r="G893" i="5" s="1"/>
  <c r="G894" i="5" a="1"/>
  <c r="G894" i="5" s="1"/>
  <c r="G895" i="5" a="1"/>
  <c r="G895" i="5" s="1"/>
  <c r="G896" i="5" a="1"/>
  <c r="G896" i="5" s="1"/>
  <c r="G897" i="5" a="1"/>
  <c r="G897" i="5" s="1"/>
  <c r="G898" i="5" a="1"/>
  <c r="G898" i="5" s="1"/>
  <c r="G899" i="5" a="1"/>
  <c r="G899" i="5" s="1"/>
  <c r="G900" i="5" a="1"/>
  <c r="G900" i="5" s="1"/>
  <c r="G901" i="5" a="1"/>
  <c r="G901" i="5" s="1"/>
  <c r="G902" i="5" a="1"/>
  <c r="G902" i="5"/>
  <c r="G903" i="5" a="1"/>
  <c r="G903" i="5" s="1"/>
  <c r="G904" i="5" a="1"/>
  <c r="G904" i="5"/>
  <c r="G905" i="5" a="1"/>
  <c r="G905" i="5"/>
  <c r="G906" i="5" a="1"/>
  <c r="G906" i="5" s="1"/>
  <c r="G907" i="5" a="1"/>
  <c r="G907" i="5" s="1"/>
  <c r="G908" i="5" a="1"/>
  <c r="G908" i="5" s="1"/>
  <c r="G909" i="5" a="1"/>
  <c r="G909" i="5" s="1"/>
  <c r="G910" i="5" a="1"/>
  <c r="G910" i="5" s="1"/>
  <c r="G911" i="5" a="1"/>
  <c r="G911" i="5" s="1"/>
  <c r="G912" i="5" a="1"/>
  <c r="G912" i="5" s="1"/>
  <c r="G913" i="5" a="1"/>
  <c r="G913" i="5" s="1"/>
  <c r="G914" i="5" a="1"/>
  <c r="G914" i="5" s="1"/>
  <c r="G915" i="5" a="1"/>
  <c r="G915" i="5" s="1"/>
  <c r="G916" i="5" a="1"/>
  <c r="G916" i="5" s="1"/>
  <c r="G917" i="5" a="1"/>
  <c r="G917" i="5" s="1"/>
  <c r="G918" i="5" a="1"/>
  <c r="G918" i="5" s="1"/>
  <c r="G919" i="5" a="1"/>
  <c r="G919" i="5" s="1"/>
  <c r="G920" i="5" a="1"/>
  <c r="G920" i="5"/>
  <c r="G921" i="5" a="1"/>
  <c r="G921" i="5"/>
  <c r="G922" i="5" a="1"/>
  <c r="G922" i="5" s="1"/>
  <c r="G923" i="5" a="1"/>
  <c r="G923" i="5" s="1"/>
  <c r="G924" i="5" a="1"/>
  <c r="G924" i="5" s="1"/>
  <c r="G925" i="5" a="1"/>
  <c r="G925" i="5" s="1"/>
  <c r="G926" i="5" a="1"/>
  <c r="G926" i="5" s="1"/>
  <c r="G927" i="5" a="1"/>
  <c r="G927" i="5" s="1"/>
  <c r="G928" i="5" a="1"/>
  <c r="G928" i="5"/>
  <c r="G929" i="5" a="1"/>
  <c r="G929" i="5" s="1"/>
  <c r="G930" i="5" a="1"/>
  <c r="G930" i="5" s="1"/>
  <c r="G931" i="5" a="1"/>
  <c r="G931" i="5" s="1"/>
  <c r="G932" i="5" a="1"/>
  <c r="G932" i="5" s="1"/>
  <c r="G933" i="5" a="1"/>
  <c r="G933" i="5" s="1"/>
  <c r="G934" i="5" a="1"/>
  <c r="G934" i="5" s="1"/>
  <c r="G935" i="5" a="1"/>
  <c r="G935" i="5" s="1"/>
  <c r="G936" i="5" a="1"/>
  <c r="G936" i="5" s="1"/>
  <c r="G937" i="5" a="1"/>
  <c r="G937" i="5" s="1"/>
  <c r="G938" i="5" a="1"/>
  <c r="G938" i="5" s="1"/>
  <c r="G939" i="5" a="1"/>
  <c r="G939" i="5" s="1"/>
  <c r="G940" i="5" a="1"/>
  <c r="G940" i="5" s="1"/>
  <c r="G941" i="5" a="1"/>
  <c r="G941" i="5" s="1"/>
  <c r="G942" i="5" a="1"/>
  <c r="G942" i="5" s="1"/>
  <c r="G943" i="5" a="1"/>
  <c r="G943" i="5" s="1"/>
  <c r="G944" i="5" a="1"/>
  <c r="G944" i="5"/>
  <c r="G945" i="5" a="1"/>
  <c r="G945" i="5" s="1"/>
  <c r="G946" i="5" a="1"/>
  <c r="G946" i="5" s="1"/>
  <c r="G947" i="5" a="1"/>
  <c r="G947" i="5" s="1"/>
  <c r="G948" i="5" a="1"/>
  <c r="G948" i="5" s="1"/>
  <c r="G949" i="5" a="1"/>
  <c r="G949" i="5" s="1"/>
  <c r="G950" i="5" a="1"/>
  <c r="G950" i="5" s="1"/>
  <c r="G951" i="5" a="1"/>
  <c r="G951" i="5" s="1"/>
  <c r="G952" i="5" a="1"/>
  <c r="G952" i="5"/>
  <c r="G953" i="5" a="1"/>
  <c r="G953" i="5"/>
  <c r="G954" i="5" a="1"/>
  <c r="G954" i="5" s="1"/>
  <c r="G955" i="5" a="1"/>
  <c r="G955" i="5" s="1"/>
  <c r="G956" i="5" a="1"/>
  <c r="G956" i="5" s="1"/>
  <c r="G957" i="5" a="1"/>
  <c r="G957" i="5" s="1"/>
  <c r="G958" i="5" a="1"/>
  <c r="G958" i="5" s="1"/>
  <c r="G959" i="5" a="1"/>
  <c r="G959" i="5" s="1"/>
  <c r="G960" i="5" a="1"/>
  <c r="G960" i="5" s="1"/>
  <c r="G961" i="5" a="1"/>
  <c r="G961" i="5"/>
  <c r="G962" i="5" a="1"/>
  <c r="G962" i="5" s="1"/>
  <c r="G963" i="5" a="1"/>
  <c r="G963" i="5" s="1"/>
  <c r="G964" i="5" a="1"/>
  <c r="G964" i="5" s="1"/>
  <c r="G965" i="5" a="1"/>
  <c r="G965" i="5" s="1"/>
  <c r="G966" i="5" a="1"/>
  <c r="G966" i="5"/>
  <c r="G967" i="5" a="1"/>
  <c r="G967" i="5" s="1"/>
  <c r="G968" i="5" a="1"/>
  <c r="G968" i="5"/>
  <c r="G969" i="5" a="1"/>
  <c r="G969" i="5"/>
  <c r="G970" i="5" a="1"/>
  <c r="G970" i="5" s="1"/>
  <c r="G971" i="5" a="1"/>
  <c r="G971" i="5" s="1"/>
  <c r="G972" i="5" a="1"/>
  <c r="G972" i="5" s="1"/>
  <c r="G973" i="5" a="1"/>
  <c r="G973" i="5" s="1"/>
  <c r="G974" i="5" a="1"/>
  <c r="G974" i="5" s="1"/>
  <c r="G975" i="5" a="1"/>
  <c r="G975" i="5" s="1"/>
  <c r="G976" i="5" a="1"/>
  <c r="G976" i="5" s="1"/>
  <c r="G977" i="5" a="1"/>
  <c r="G977" i="5" s="1"/>
  <c r="G978" i="5" a="1"/>
  <c r="G978" i="5" s="1"/>
  <c r="G979" i="5" a="1"/>
  <c r="G979" i="5" s="1"/>
  <c r="G980" i="5" a="1"/>
  <c r="G980" i="5" s="1"/>
  <c r="G981" i="5" a="1"/>
  <c r="G981" i="5" s="1"/>
  <c r="G982" i="5" a="1"/>
  <c r="G982" i="5" s="1"/>
  <c r="G983" i="5" a="1"/>
  <c r="G983" i="5" s="1"/>
  <c r="G984" i="5" a="1"/>
  <c r="G984" i="5" s="1"/>
  <c r="G985" i="5" a="1"/>
  <c r="G985" i="5" s="1"/>
  <c r="G986" i="5" a="1"/>
  <c r="G986" i="5" s="1"/>
  <c r="G987" i="5" a="1"/>
  <c r="G987" i="5" s="1"/>
  <c r="G988" i="5" a="1"/>
  <c r="G988" i="5" s="1"/>
  <c r="G989" i="5" a="1"/>
  <c r="G989" i="5" s="1"/>
  <c r="G990" i="5" a="1"/>
  <c r="G990" i="5" s="1"/>
  <c r="G991" i="5" a="1"/>
  <c r="G991" i="5" s="1"/>
  <c r="G992" i="5" a="1"/>
  <c r="G992" i="5"/>
  <c r="G993" i="5" a="1"/>
  <c r="G993" i="5" s="1"/>
  <c r="G994" i="5" a="1"/>
  <c r="G994" i="5" s="1"/>
  <c r="G995" i="5" a="1"/>
  <c r="G995" i="5" s="1"/>
  <c r="G996" i="5" a="1"/>
  <c r="G996" i="5" s="1"/>
  <c r="G997" i="5" a="1"/>
  <c r="G997" i="5" s="1"/>
  <c r="G998" i="5" a="1"/>
  <c r="G998" i="5" s="1"/>
  <c r="G999" i="5" a="1"/>
  <c r="G999" i="5" s="1"/>
  <c r="G1000" i="5" a="1"/>
  <c r="G1000" i="5"/>
  <c r="G1001" i="5" a="1"/>
  <c r="G1001" i="5" s="1"/>
  <c r="G1002" i="5" a="1"/>
  <c r="G1002" i="5" s="1"/>
  <c r="G1003" i="5" a="1"/>
  <c r="G1003" i="5" s="1"/>
  <c r="G1004" i="5" a="1"/>
  <c r="G1004" i="5" s="1"/>
  <c r="G1005" i="5" a="1"/>
  <c r="G1005" i="5" s="1"/>
  <c r="G1006" i="5" a="1"/>
  <c r="G1006" i="5" s="1"/>
  <c r="G1007" i="5" a="1"/>
  <c r="G1007" i="5" s="1"/>
  <c r="G1008" i="5" a="1"/>
  <c r="G1008" i="5" s="1"/>
  <c r="G1009" i="5" a="1"/>
  <c r="G1009" i="5" s="1"/>
  <c r="G1010" i="5" a="1"/>
  <c r="G1010" i="5" s="1"/>
  <c r="G1011" i="5" a="1"/>
  <c r="G1011" i="5" s="1"/>
  <c r="G1012" i="5" a="1"/>
  <c r="G1012" i="5" s="1"/>
  <c r="G1013" i="5" a="1"/>
  <c r="G1013" i="5" s="1"/>
  <c r="G1014" i="5" a="1"/>
  <c r="G1014" i="5" s="1"/>
  <c r="G1015" i="5" a="1"/>
  <c r="G1015" i="5" s="1"/>
  <c r="G1016" i="5" a="1"/>
  <c r="G1016" i="5" s="1"/>
  <c r="G1017" i="5" a="1"/>
  <c r="G1017" i="5" s="1"/>
  <c r="G1018" i="5" a="1"/>
  <c r="G1018" i="5" s="1"/>
  <c r="G1019" i="5" a="1"/>
  <c r="G1019" i="5" s="1"/>
  <c r="G1020" i="5" a="1"/>
  <c r="G1020" i="5" s="1"/>
  <c r="G1021" i="5" a="1"/>
  <c r="G1021" i="5" s="1"/>
  <c r="G1022" i="5" a="1"/>
  <c r="G1022" i="5" s="1"/>
  <c r="G1023" i="5" a="1"/>
  <c r="G1023" i="5" s="1"/>
  <c r="G1024" i="5" a="1"/>
  <c r="G1024" i="5" s="1"/>
  <c r="G1025" i="5" a="1"/>
  <c r="G1025" i="5"/>
  <c r="G1026" i="5" a="1"/>
  <c r="G1026" i="5" s="1"/>
  <c r="G1027" i="5" a="1"/>
  <c r="G1027" i="5" s="1"/>
  <c r="G1028" i="5" a="1"/>
  <c r="G1028" i="5" s="1"/>
  <c r="G1029" i="5" a="1"/>
  <c r="G1029" i="5" s="1"/>
  <c r="G1030" i="5" a="1"/>
  <c r="G1030" i="5" s="1"/>
  <c r="G1031" i="5" a="1"/>
  <c r="G1031" i="5" s="1"/>
  <c r="G1032" i="5" a="1"/>
  <c r="G1032" i="5" s="1"/>
  <c r="G1033" i="5" a="1"/>
  <c r="G1033" i="5" s="1"/>
  <c r="G1034" i="5" a="1"/>
  <c r="G1034" i="5" s="1"/>
  <c r="G1035" i="5" a="1"/>
  <c r="G1035" i="5" s="1"/>
  <c r="G1036" i="5" a="1"/>
  <c r="G1036" i="5" s="1"/>
  <c r="G1037" i="5" a="1"/>
  <c r="G1037" i="5" s="1"/>
  <c r="G1038" i="5" a="1"/>
  <c r="G1038" i="5" s="1"/>
  <c r="G1039" i="5" a="1"/>
  <c r="G1039" i="5" s="1"/>
  <c r="G1040" i="5" a="1"/>
  <c r="G1040" i="5"/>
  <c r="G1041" i="5" a="1"/>
  <c r="G1041" i="5" s="1"/>
  <c r="G1042" i="5" a="1"/>
  <c r="G1042" i="5" s="1"/>
  <c r="G1043" i="5" a="1"/>
  <c r="G1043" i="5" s="1"/>
  <c r="G1044" i="5" a="1"/>
  <c r="G1044" i="5" s="1"/>
  <c r="G1045" i="5" a="1"/>
  <c r="G1045" i="5" s="1"/>
  <c r="G1046" i="5" a="1"/>
  <c r="G1046" i="5" s="1"/>
  <c r="G1047" i="5" a="1"/>
  <c r="G1047" i="5" s="1"/>
  <c r="G1048" i="5" a="1"/>
  <c r="G1048" i="5"/>
  <c r="G1049" i="5" a="1"/>
  <c r="G1049" i="5" s="1"/>
  <c r="G1050" i="5" a="1"/>
  <c r="G1050" i="5" s="1"/>
  <c r="G1051" i="5" a="1"/>
  <c r="G1051" i="5" s="1"/>
  <c r="G1052" i="5" a="1"/>
  <c r="G1052" i="5" s="1"/>
  <c r="G1053" i="5" a="1"/>
  <c r="G1053" i="5" s="1"/>
  <c r="G1054" i="5" a="1"/>
  <c r="G1054" i="5" s="1"/>
  <c r="G1055" i="5" a="1"/>
  <c r="G1055" i="5" s="1"/>
  <c r="G1056" i="5" a="1"/>
  <c r="G1056" i="5" s="1"/>
  <c r="G1057" i="5" a="1"/>
  <c r="G1057" i="5" s="1"/>
  <c r="G1058" i="5" a="1"/>
  <c r="G1058" i="5" s="1"/>
  <c r="G1059" i="5" a="1"/>
  <c r="G1059" i="5" s="1"/>
  <c r="G1060" i="5" a="1"/>
  <c r="G1060" i="5" s="1"/>
  <c r="G1061" i="5" a="1"/>
  <c r="G1061" i="5" s="1"/>
  <c r="G1062" i="5" a="1"/>
  <c r="G1062" i="5" s="1"/>
  <c r="G1063" i="5" a="1"/>
  <c r="G1063" i="5" s="1"/>
  <c r="G1064" i="5" a="1"/>
  <c r="G1064" i="5"/>
  <c r="G1065" i="5" a="1"/>
  <c r="G1065" i="5"/>
  <c r="G1066" i="5" a="1"/>
  <c r="G1066" i="5" s="1"/>
  <c r="G1067" i="5" a="1"/>
  <c r="G1067" i="5" s="1"/>
  <c r="G1068" i="5" a="1"/>
  <c r="G1068" i="5" s="1"/>
  <c r="G1069" i="5" a="1"/>
  <c r="G1069" i="5" s="1"/>
  <c r="G1070" i="5" a="1"/>
  <c r="G1070" i="5" s="1"/>
  <c r="G1071" i="5" a="1"/>
  <c r="G1071" i="5" s="1"/>
  <c r="G1072" i="5" a="1"/>
  <c r="G1072" i="5" s="1"/>
  <c r="G1073" i="5" a="1"/>
  <c r="G1073" i="5" s="1"/>
  <c r="G1074" i="5" a="1"/>
  <c r="G1074" i="5" s="1"/>
  <c r="G1075" i="5" a="1"/>
  <c r="G1075" i="5" s="1"/>
  <c r="G1076" i="5" a="1"/>
  <c r="G1076" i="5" s="1"/>
  <c r="G1077" i="5" a="1"/>
  <c r="G1077" i="5" s="1"/>
  <c r="G1078" i="5" a="1"/>
  <c r="G1078" i="5" s="1"/>
  <c r="G1079" i="5" a="1"/>
  <c r="G1079" i="5" s="1"/>
  <c r="G1080" i="5" a="1"/>
  <c r="G1080" i="5" s="1"/>
  <c r="G1081" i="5" a="1"/>
  <c r="G1081" i="5" s="1"/>
  <c r="G1082" i="5" a="1"/>
  <c r="G1082" i="5" s="1"/>
  <c r="G1083" i="5" a="1"/>
  <c r="G1083" i="5" s="1"/>
  <c r="G1084" i="5" a="1"/>
  <c r="G1084" i="5" s="1"/>
  <c r="G1085" i="5" a="1"/>
  <c r="G1085" i="5" s="1"/>
  <c r="G1086" i="5" a="1"/>
  <c r="G1086" i="5" s="1"/>
  <c r="G1087" i="5" a="1"/>
  <c r="G1087" i="5" s="1"/>
  <c r="G1088" i="5" a="1"/>
  <c r="G1088" i="5"/>
  <c r="G1089" i="5" a="1"/>
  <c r="G1089" i="5" s="1"/>
  <c r="G1090" i="5" a="1"/>
  <c r="G1090" i="5" s="1"/>
  <c r="G1091" i="5" a="1"/>
  <c r="G1091" i="5" s="1"/>
  <c r="G1092" i="5" a="1"/>
  <c r="G1092" i="5" s="1"/>
  <c r="G1093" i="5" a="1"/>
  <c r="G1093" i="5" s="1"/>
  <c r="G1094" i="5" a="1"/>
  <c r="G1094" i="5" s="1"/>
  <c r="G1095" i="5" a="1"/>
  <c r="G1095" i="5" s="1"/>
  <c r="G1096" i="5" a="1"/>
  <c r="G1096" i="5" s="1"/>
  <c r="G1097" i="5" a="1"/>
  <c r="G1097" i="5" s="1"/>
  <c r="G1098" i="5" a="1"/>
  <c r="G1098" i="5" s="1"/>
  <c r="G1099" i="5" a="1"/>
  <c r="G1099" i="5" s="1"/>
  <c r="G1100" i="5" a="1"/>
  <c r="G1100" i="5" s="1"/>
  <c r="G1101" i="5" a="1"/>
  <c r="G1101" i="5" s="1"/>
  <c r="G1102" i="5" a="1"/>
  <c r="G1102" i="5" s="1"/>
  <c r="G1103" i="5" a="1"/>
  <c r="G1103" i="5" s="1"/>
  <c r="G1104" i="5" a="1"/>
  <c r="G1104" i="5" s="1"/>
  <c r="G1105" i="5" a="1"/>
  <c r="G1105" i="5" s="1"/>
  <c r="G1106" i="5" a="1"/>
  <c r="G1106" i="5" s="1"/>
  <c r="G1107" i="5" a="1"/>
  <c r="G1107" i="5" s="1"/>
  <c r="G1108" i="5" a="1"/>
  <c r="G1108" i="5" s="1"/>
  <c r="G1109" i="5" a="1"/>
  <c r="G1109" i="5" s="1"/>
  <c r="G1110" i="5" a="1"/>
  <c r="G1110" i="5" s="1"/>
  <c r="G1111" i="5" a="1"/>
  <c r="G1111" i="5" s="1"/>
  <c r="G1112" i="5" a="1"/>
  <c r="G1112" i="5"/>
  <c r="G1113" i="5" a="1"/>
  <c r="G1113" i="5"/>
  <c r="G1114" i="5" a="1"/>
  <c r="G1114" i="5" s="1"/>
  <c r="G1115" i="5" a="1"/>
  <c r="G1115" i="5" s="1"/>
  <c r="G1116" i="5" a="1"/>
  <c r="G1116" i="5" s="1"/>
  <c r="G1117" i="5" a="1"/>
  <c r="G1117" i="5" s="1"/>
  <c r="G1118" i="5" a="1"/>
  <c r="G1118" i="5" s="1"/>
  <c r="G1119" i="5" a="1"/>
  <c r="G1119" i="5" s="1"/>
  <c r="G1120" i="5" a="1"/>
  <c r="G1120" i="5" s="1"/>
  <c r="G1121" i="5" a="1"/>
  <c r="G1121" i="5" s="1"/>
  <c r="G1122" i="5" a="1"/>
  <c r="G1122" i="5" s="1"/>
  <c r="G1123" i="5" a="1"/>
  <c r="G1123" i="5" s="1"/>
  <c r="G1124" i="5" a="1"/>
  <c r="G1124" i="5" s="1"/>
  <c r="G1125" i="5" a="1"/>
  <c r="G1125" i="5" s="1"/>
  <c r="G1126" i="5" a="1"/>
  <c r="G1126" i="5"/>
  <c r="G1127" i="5" a="1"/>
  <c r="G1127" i="5" s="1"/>
  <c r="G1128" i="5" a="1"/>
  <c r="G1128" i="5"/>
  <c r="G1129" i="5" a="1"/>
  <c r="G1129" i="5" s="1"/>
  <c r="G1130" i="5" a="1"/>
  <c r="G1130" i="5" s="1"/>
  <c r="G1131" i="5" a="1"/>
  <c r="G1131" i="5" s="1"/>
  <c r="G1132" i="5" a="1"/>
  <c r="G1132" i="5" s="1"/>
  <c r="G1133" i="5" a="1"/>
  <c r="G1133" i="5" s="1"/>
  <c r="G1134" i="5" a="1"/>
  <c r="G1134" i="5" s="1"/>
  <c r="G1135" i="5" a="1"/>
  <c r="G1135" i="5" s="1"/>
  <c r="G1136" i="5" a="1"/>
  <c r="G1136" i="5" s="1"/>
  <c r="G1137" i="5" a="1"/>
  <c r="G1137" i="5" s="1"/>
  <c r="G1138" i="5" a="1"/>
  <c r="G1138" i="5" s="1"/>
  <c r="G1139" i="5" a="1"/>
  <c r="G1139" i="5" s="1"/>
  <c r="G1140" i="5" a="1"/>
  <c r="G1140" i="5" s="1"/>
  <c r="G1141" i="5" a="1"/>
  <c r="G1141" i="5" s="1"/>
  <c r="G1142" i="5" a="1"/>
  <c r="G1142" i="5" s="1"/>
  <c r="G1143" i="5" a="1"/>
  <c r="G1143" i="5" s="1"/>
  <c r="G1144" i="5" a="1"/>
  <c r="G1144" i="5" s="1"/>
  <c r="G1145" i="5" a="1"/>
  <c r="G1145" i="5" s="1"/>
  <c r="G1146" i="5" a="1"/>
  <c r="G1146" i="5" s="1"/>
  <c r="G1147" i="5" a="1"/>
  <c r="G1147" i="5" s="1"/>
  <c r="G1148" i="5" a="1"/>
  <c r="G1148" i="5" s="1"/>
  <c r="G1149" i="5" a="1"/>
  <c r="G1149" i="5" s="1"/>
  <c r="G1150" i="5" a="1"/>
  <c r="G1150" i="5" s="1"/>
  <c r="G1151" i="5" a="1"/>
  <c r="G1151" i="5" s="1"/>
  <c r="G1152" i="5" a="1"/>
  <c r="G1152" i="5" s="1"/>
  <c r="G1153" i="5" a="1"/>
  <c r="G1153" i="5" s="1"/>
  <c r="G1154" i="5" a="1"/>
  <c r="G1154" i="5" s="1"/>
  <c r="G1155" i="5" a="1"/>
  <c r="G1155" i="5" s="1"/>
  <c r="G1156" i="5" a="1"/>
  <c r="G1156" i="5" s="1"/>
  <c r="G1157" i="5" a="1"/>
  <c r="G1157" i="5" s="1"/>
  <c r="G1158" i="5" a="1"/>
  <c r="G1158" i="5" s="1"/>
  <c r="G1159" i="5" a="1"/>
  <c r="G1159" i="5" s="1"/>
  <c r="G1160" i="5" a="1"/>
  <c r="G1160" i="5" s="1"/>
  <c r="G1161" i="5" a="1"/>
  <c r="G1161" i="5" s="1"/>
  <c r="G1162" i="5" a="1"/>
  <c r="G1162" i="5" s="1"/>
  <c r="G1163" i="5" a="1"/>
  <c r="G1163" i="5" s="1"/>
  <c r="G1164" i="5" a="1"/>
  <c r="G1164" i="5" s="1"/>
  <c r="G1165" i="5" a="1"/>
  <c r="G1165" i="5" s="1"/>
  <c r="G1166" i="5" a="1"/>
  <c r="G1166" i="5" s="1"/>
  <c r="G1167" i="5" a="1"/>
  <c r="G1167" i="5" s="1"/>
  <c r="G1168" i="5" a="1"/>
  <c r="G1168" i="5"/>
  <c r="G1169" i="5" a="1"/>
  <c r="G1169" i="5" s="1"/>
  <c r="G1170" i="5" a="1"/>
  <c r="G1170" i="5" s="1"/>
  <c r="G1171" i="5" a="1"/>
  <c r="G1171" i="5" s="1"/>
  <c r="G1172" i="5" a="1"/>
  <c r="G1172" i="5" s="1"/>
  <c r="G1173" i="5" a="1"/>
  <c r="G1173" i="5" s="1"/>
  <c r="G1174" i="5" a="1"/>
  <c r="G1174" i="5" s="1"/>
  <c r="G1175" i="5" a="1"/>
  <c r="G1175" i="5" s="1"/>
  <c r="G1176" i="5" a="1"/>
  <c r="G1176" i="5"/>
  <c r="G1177" i="5" a="1"/>
  <c r="G1177" i="5"/>
  <c r="G1178" i="5" a="1"/>
  <c r="G1178" i="5" s="1"/>
  <c r="G1179" i="5" a="1"/>
  <c r="G1179" i="5" s="1"/>
  <c r="G1180" i="5" a="1"/>
  <c r="G1180" i="5" s="1"/>
  <c r="G1181" i="5" a="1"/>
  <c r="G1181" i="5" s="1"/>
  <c r="G1182" i="5" a="1"/>
  <c r="G1182" i="5" s="1"/>
  <c r="G1183" i="5" a="1"/>
  <c r="G1183" i="5" s="1"/>
  <c r="G1184" i="5" a="1"/>
  <c r="G1184" i="5" s="1"/>
  <c r="G1185" i="5" a="1"/>
  <c r="G1185" i="5" s="1"/>
  <c r="G1186" i="5" a="1"/>
  <c r="G1186" i="5" s="1"/>
  <c r="G1187" i="5" a="1"/>
  <c r="G1187" i="5" s="1"/>
  <c r="G1188" i="5" a="1"/>
  <c r="G1188" i="5" s="1"/>
  <c r="G1189" i="5" a="1"/>
  <c r="G1189" i="5" s="1"/>
  <c r="G1190" i="5" a="1"/>
  <c r="G1190" i="5" s="1"/>
  <c r="G1191" i="5" a="1"/>
  <c r="G1191" i="5" s="1"/>
  <c r="G1192" i="5" a="1"/>
  <c r="G1192" i="5"/>
  <c r="G1193" i="5" a="1"/>
  <c r="G1193" i="5"/>
  <c r="G1194" i="5" a="1"/>
  <c r="G1194" i="5" s="1"/>
  <c r="G1195" i="5" a="1"/>
  <c r="G1195" i="5" s="1"/>
  <c r="G1196" i="5" a="1"/>
  <c r="G1196" i="5" s="1"/>
  <c r="G1197" i="5" a="1"/>
  <c r="G1197" i="5" s="1"/>
  <c r="G1198" i="5" a="1"/>
  <c r="G1198" i="5" s="1"/>
  <c r="G1199" i="5" a="1"/>
  <c r="G1199" i="5" s="1"/>
  <c r="G1200" i="5" a="1"/>
  <c r="G1200" i="5" s="1"/>
  <c r="G1201" i="5" a="1"/>
  <c r="G1201" i="5" s="1"/>
  <c r="G1202" i="5" a="1"/>
  <c r="G1202" i="5" s="1"/>
  <c r="G1203" i="5" a="1"/>
  <c r="G1203" i="5" s="1"/>
  <c r="G1204" i="5" a="1"/>
  <c r="G1204" i="5" s="1"/>
  <c r="G1205" i="5" a="1"/>
  <c r="G1205" i="5" s="1"/>
  <c r="G1206" i="5" a="1"/>
  <c r="G1206" i="5" s="1"/>
  <c r="G1207" i="5" a="1"/>
  <c r="G1207" i="5" s="1"/>
  <c r="G1208" i="5" a="1"/>
  <c r="G1208" i="5" s="1"/>
  <c r="G1209" i="5" a="1"/>
  <c r="G1209" i="5" s="1"/>
  <c r="G1210" i="5" a="1"/>
  <c r="G1210" i="5" s="1"/>
  <c r="G1211" i="5" a="1"/>
  <c r="G1211" i="5" s="1"/>
  <c r="G1212" i="5" a="1"/>
  <c r="G1212" i="5" s="1"/>
  <c r="G1213" i="5" a="1"/>
  <c r="G1213" i="5" s="1"/>
  <c r="G1214" i="5" a="1"/>
  <c r="G1214" i="5" s="1"/>
  <c r="G1215" i="5" a="1"/>
  <c r="G1215" i="5" s="1"/>
  <c r="G1216" i="5" a="1"/>
  <c r="G1216" i="5" s="1"/>
  <c r="G1217" i="5" a="1"/>
  <c r="G1217" i="5" s="1"/>
  <c r="G1218" i="5" a="1"/>
  <c r="G1218" i="5" s="1"/>
  <c r="G1219" i="5" a="1"/>
  <c r="G1219" i="5" s="1"/>
  <c r="G1220" i="5" a="1"/>
  <c r="G1220" i="5" s="1"/>
  <c r="G1221" i="5" a="1"/>
  <c r="G1221" i="5" s="1"/>
  <c r="G1222" i="5" a="1"/>
  <c r="G1222" i="5"/>
  <c r="G1223" i="5" a="1"/>
  <c r="G1223" i="5" s="1"/>
  <c r="G1224" i="5" a="1"/>
  <c r="G1224" i="5" s="1"/>
  <c r="G1225" i="5" a="1"/>
  <c r="G1225" i="5"/>
  <c r="G1226" i="5" a="1"/>
  <c r="G1226" i="5" s="1"/>
  <c r="G1227" i="5" a="1"/>
  <c r="G1227" i="5" s="1"/>
  <c r="G1228" i="5" a="1"/>
  <c r="G1228" i="5" s="1"/>
  <c r="G1229" i="5" a="1"/>
  <c r="G1229" i="5" s="1"/>
  <c r="G1230" i="5" a="1"/>
  <c r="G1230" i="5" s="1"/>
  <c r="G1231" i="5" a="1"/>
  <c r="G1231" i="5" s="1"/>
  <c r="G1232" i="5" a="1"/>
  <c r="G1232" i="5" s="1"/>
  <c r="G1233" i="5" a="1"/>
  <c r="G1233" i="5" s="1"/>
  <c r="G1234" i="5" a="1"/>
  <c r="G1234" i="5" s="1"/>
  <c r="G1235" i="5" a="1"/>
  <c r="G1235" i="5" s="1"/>
  <c r="G1236" i="5" a="1"/>
  <c r="G1236" i="5" s="1"/>
  <c r="G1237" i="5" a="1"/>
  <c r="G1237" i="5" s="1"/>
  <c r="G1238" i="5" a="1"/>
  <c r="G1238" i="5" s="1"/>
  <c r="G1239" i="5" a="1"/>
  <c r="G1239" i="5" s="1"/>
  <c r="G1240" i="5" a="1"/>
  <c r="G1240" i="5" s="1"/>
  <c r="G1241" i="5" a="1"/>
  <c r="G1241" i="5" s="1"/>
  <c r="G1242" i="5" a="1"/>
  <c r="G1242" i="5" s="1"/>
  <c r="G1243" i="5" a="1"/>
  <c r="G1243" i="5" s="1"/>
  <c r="G1244" i="5" a="1"/>
  <c r="G1244" i="5" s="1"/>
  <c r="G1245" i="5" a="1"/>
  <c r="G1245" i="5" s="1"/>
  <c r="G1246" i="5" a="1"/>
  <c r="G1246" i="5" s="1"/>
  <c r="G1247" i="5" a="1"/>
  <c r="G1247" i="5" s="1"/>
  <c r="G1248" i="5" a="1"/>
  <c r="G1248" i="5"/>
  <c r="G1249" i="5" a="1"/>
  <c r="G1249" i="5"/>
  <c r="G1250" i="5" a="1"/>
  <c r="G1250" i="5" s="1"/>
  <c r="G1251" i="5" a="1"/>
  <c r="G1251" i="5" s="1"/>
  <c r="G1252" i="5" a="1"/>
  <c r="G1252" i="5" s="1"/>
  <c r="G1253" i="5" a="1"/>
  <c r="G1253" i="5" s="1"/>
  <c r="G1254" i="5" a="1"/>
  <c r="G1254" i="5" s="1"/>
  <c r="G1255" i="5" a="1"/>
  <c r="G1255" i="5" s="1"/>
  <c r="G1256" i="5" a="1"/>
  <c r="G1256" i="5" s="1"/>
  <c r="G1257" i="5" a="1"/>
  <c r="G1257" i="5"/>
  <c r="G1258" i="5" a="1"/>
  <c r="G1258" i="5" s="1"/>
  <c r="G1259" i="5" a="1"/>
  <c r="G1259" i="5" s="1"/>
  <c r="G1260" i="5" a="1"/>
  <c r="G1260" i="5" s="1"/>
  <c r="G1261" i="5" a="1"/>
  <c r="G1261" i="5" s="1"/>
  <c r="G1262" i="5" a="1"/>
  <c r="G1262" i="5" s="1"/>
  <c r="G1263" i="5" a="1"/>
  <c r="G1263" i="5" s="1"/>
  <c r="G1264" i="5" a="1"/>
  <c r="G1264" i="5"/>
  <c r="G1265" i="5" a="1"/>
  <c r="G1265" i="5" s="1"/>
  <c r="G1266" i="5" a="1"/>
  <c r="G1266" i="5" s="1"/>
  <c r="G1267" i="5" a="1"/>
  <c r="G1267" i="5" s="1"/>
  <c r="G1268" i="5" a="1"/>
  <c r="G1268" i="5" s="1"/>
  <c r="G1269" i="5" a="1"/>
  <c r="G1269" i="5" s="1"/>
  <c r="G1270" i="5" a="1"/>
  <c r="G1270" i="5" s="1"/>
  <c r="G1271" i="5" a="1"/>
  <c r="G1271" i="5" s="1"/>
  <c r="G1272" i="5" a="1"/>
  <c r="G1272" i="5" s="1"/>
  <c r="G1273" i="5" a="1"/>
  <c r="G1273" i="5"/>
  <c r="G1274" i="5" a="1"/>
  <c r="G1274" i="5" s="1"/>
  <c r="G1275" i="5" a="1"/>
  <c r="G1275" i="5" s="1"/>
  <c r="G1276" i="5" a="1"/>
  <c r="G1276" i="5" s="1"/>
  <c r="G1277" i="5" a="1"/>
  <c r="G1277" i="5" s="1"/>
  <c r="G1278" i="5" a="1"/>
  <c r="G1278" i="5" s="1"/>
  <c r="G1279" i="5" a="1"/>
  <c r="G1279" i="5" s="1"/>
  <c r="G1280" i="5" a="1"/>
  <c r="G1280" i="5" s="1"/>
  <c r="G1281" i="5" a="1"/>
  <c r="G1281" i="5" s="1"/>
  <c r="G1282" i="5" a="1"/>
  <c r="G1282" i="5" s="1"/>
  <c r="G1283" i="5" a="1"/>
  <c r="G1283" i="5" s="1"/>
  <c r="G1284" i="5" a="1"/>
  <c r="G1284" i="5" s="1"/>
  <c r="G1285" i="5" a="1"/>
  <c r="G1285" i="5" s="1"/>
  <c r="G1286" i="5" a="1"/>
  <c r="G1286" i="5"/>
  <c r="G1287" i="5" a="1"/>
  <c r="G1287" i="5" s="1"/>
  <c r="G1288" i="5" a="1"/>
  <c r="G1288" i="5" s="1"/>
  <c r="G1289" i="5" a="1"/>
  <c r="G1289" i="5"/>
  <c r="G1290" i="5" a="1"/>
  <c r="G1290" i="5" s="1"/>
  <c r="G1291" i="5" a="1"/>
  <c r="G1291" i="5" s="1"/>
  <c r="G1292" i="5" a="1"/>
  <c r="G1292" i="5" s="1"/>
  <c r="G1293" i="5" a="1"/>
  <c r="G1293" i="5" s="1"/>
  <c r="G1294" i="5" a="1"/>
  <c r="G1294" i="5" s="1"/>
  <c r="G1295" i="5" a="1"/>
  <c r="G1295" i="5" s="1"/>
  <c r="G1296" i="5" a="1"/>
  <c r="G1296" i="5" s="1"/>
  <c r="G1297" i="5" a="1"/>
  <c r="G1297" i="5" s="1"/>
  <c r="G1298" i="5" a="1"/>
  <c r="G1298" i="5" s="1"/>
  <c r="G1299" i="5" a="1"/>
  <c r="G1299" i="5" s="1"/>
  <c r="G1300" i="5" a="1"/>
  <c r="G1300" i="5" s="1"/>
  <c r="G1301" i="5" a="1"/>
  <c r="G1301" i="5" s="1"/>
  <c r="G1302" i="5" a="1"/>
  <c r="G1302" i="5" s="1"/>
  <c r="G1303" i="5" a="1"/>
  <c r="G1303" i="5" s="1"/>
  <c r="G1304" i="5" a="1"/>
  <c r="G1304" i="5" s="1"/>
  <c r="G1305" i="5" a="1"/>
  <c r="G1305" i="5" s="1"/>
  <c r="G1306" i="5" a="1"/>
  <c r="G1306" i="5" s="1"/>
  <c r="G1307" i="5" a="1"/>
  <c r="G1307" i="5" s="1"/>
  <c r="G1308" i="5" a="1"/>
  <c r="G1308" i="5" s="1"/>
  <c r="G1309" i="5" a="1"/>
  <c r="G1309" i="5" s="1"/>
  <c r="G1310" i="5" a="1"/>
  <c r="G1310" i="5" s="1"/>
  <c r="G1311" i="5" a="1"/>
  <c r="G1311" i="5" s="1"/>
  <c r="G1312" i="5" a="1"/>
  <c r="G1312" i="5"/>
  <c r="G1313" i="5" a="1"/>
  <c r="G1313" i="5"/>
  <c r="G1314" i="5" a="1"/>
  <c r="G1314" i="5" s="1"/>
  <c r="G1315" i="5" a="1"/>
  <c r="G1315" i="5" s="1"/>
  <c r="G1316" i="5" a="1"/>
  <c r="G1316" i="5" s="1"/>
  <c r="G1317" i="5" a="1"/>
  <c r="G1317" i="5" s="1"/>
  <c r="G1318" i="5" a="1"/>
  <c r="G1318" i="5" s="1"/>
  <c r="G1319" i="5" a="1"/>
  <c r="G1319" i="5" s="1"/>
  <c r="G1320" i="5" a="1"/>
  <c r="G1320" i="5"/>
  <c r="G1321" i="5" a="1"/>
  <c r="G1321" i="5" s="1"/>
  <c r="G1322" i="5" a="1"/>
  <c r="G1322" i="5" s="1"/>
  <c r="G1323" i="5" a="1"/>
  <c r="G1323" i="5" s="1"/>
  <c r="G1324" i="5" a="1"/>
  <c r="G1324" i="5" s="1"/>
  <c r="G1325" i="5" a="1"/>
  <c r="G1325" i="5" s="1"/>
  <c r="G1326" i="5" a="1"/>
  <c r="G1326" i="5" s="1"/>
  <c r="G1327" i="5" a="1"/>
  <c r="G1327" i="5" s="1"/>
  <c r="G1328" i="5" a="1"/>
  <c r="G1328" i="5"/>
  <c r="G1329" i="5" a="1"/>
  <c r="G1329" i="5" s="1"/>
  <c r="G1330" i="5" a="1"/>
  <c r="G1330" i="5" s="1"/>
  <c r="G1331" i="5" a="1"/>
  <c r="G1331" i="5" s="1"/>
  <c r="G1332" i="5" a="1"/>
  <c r="G1332" i="5" s="1"/>
  <c r="G1333" i="5" a="1"/>
  <c r="G1333" i="5" s="1"/>
  <c r="G1334" i="5" a="1"/>
  <c r="G1334" i="5" s="1"/>
  <c r="G1335" i="5" a="1"/>
  <c r="G1335" i="5" s="1"/>
  <c r="G1336" i="5" a="1"/>
  <c r="G1336" i="5" s="1"/>
  <c r="G1337" i="5" a="1"/>
  <c r="G1337" i="5"/>
  <c r="G1338" i="5" a="1"/>
  <c r="G1338" i="5" s="1"/>
  <c r="G1339" i="5" a="1"/>
  <c r="G1339" i="5" s="1"/>
  <c r="G1340" i="5" a="1"/>
  <c r="G1340" i="5" s="1"/>
  <c r="G1341" i="5" a="1"/>
  <c r="G1341" i="5" s="1"/>
  <c r="G1342" i="5" a="1"/>
  <c r="G1342" i="5" s="1"/>
  <c r="G1343" i="5" a="1"/>
  <c r="G1343" i="5" s="1"/>
  <c r="G1344" i="5" a="1"/>
  <c r="G1344" i="5" s="1"/>
  <c r="G1345" i="5" a="1"/>
  <c r="G1345" i="5" s="1"/>
  <c r="G1346" i="5" a="1"/>
  <c r="G1346" i="5" s="1"/>
  <c r="G1347" i="5" a="1"/>
  <c r="G1347" i="5" s="1"/>
  <c r="G1348" i="5" a="1"/>
  <c r="G1348" i="5" s="1"/>
  <c r="G1349" i="5" a="1"/>
  <c r="G1349" i="5" s="1"/>
  <c r="G1350" i="5" a="1"/>
  <c r="G1350" i="5" s="1"/>
  <c r="G1351" i="5" a="1"/>
  <c r="G1351" i="5" s="1"/>
  <c r="G1352" i="5" a="1"/>
  <c r="G1352" i="5"/>
  <c r="G1353" i="5" a="1"/>
  <c r="G1353" i="5"/>
  <c r="G1354" i="5" a="1"/>
  <c r="G1354" i="5" s="1"/>
  <c r="G1355" i="5" a="1"/>
  <c r="G1355" i="5" s="1"/>
  <c r="G1356" i="5" a="1"/>
  <c r="G1356" i="5" s="1"/>
  <c r="G1357" i="5" a="1"/>
  <c r="G1357" i="5" s="1"/>
  <c r="G1358" i="5" a="1"/>
  <c r="G1358" i="5" s="1"/>
  <c r="G1359" i="5" a="1"/>
  <c r="G1359" i="5" s="1"/>
  <c r="G1360" i="5" a="1"/>
  <c r="G1360" i="5"/>
  <c r="G1361" i="5" a="1"/>
  <c r="G1361" i="5" s="1"/>
  <c r="G1362" i="5" a="1"/>
  <c r="G1362" i="5" s="1"/>
  <c r="G1363" i="5" a="1"/>
  <c r="G1363" i="5" s="1"/>
  <c r="G1364" i="5" a="1"/>
  <c r="G1364" i="5" s="1"/>
  <c r="G1365" i="5" a="1"/>
  <c r="G1365" i="5" s="1"/>
  <c r="G1366" i="5" a="1"/>
  <c r="G1366" i="5" s="1"/>
  <c r="G1367" i="5" a="1"/>
  <c r="G1367" i="5" s="1"/>
  <c r="G1368" i="5" a="1"/>
  <c r="G1368" i="5"/>
  <c r="G1369" i="5" a="1"/>
  <c r="G1369" i="5"/>
  <c r="G1370" i="5" a="1"/>
  <c r="G1370" i="5" s="1"/>
  <c r="G1371" i="5" a="1"/>
  <c r="G1371" i="5" s="1"/>
  <c r="G1372" i="5" a="1"/>
  <c r="G1372" i="5" s="1"/>
  <c r="G1373" i="5" a="1"/>
  <c r="G1373" i="5" s="1"/>
  <c r="G1374" i="5" a="1"/>
  <c r="G1374" i="5" s="1"/>
  <c r="G1375" i="5" a="1"/>
  <c r="G1375" i="5" s="1"/>
  <c r="G1376" i="5" a="1"/>
  <c r="G1376" i="5" s="1"/>
  <c r="G1377" i="5" a="1"/>
  <c r="G1377" i="5" s="1"/>
  <c r="G1378" i="5" a="1"/>
  <c r="G1378" i="5" s="1"/>
  <c r="G1379" i="5" a="1"/>
  <c r="G1379" i="5" s="1"/>
  <c r="G1380" i="5" a="1"/>
  <c r="G1380" i="5" s="1"/>
  <c r="G1381" i="5" a="1"/>
  <c r="G1381" i="5" s="1"/>
  <c r="G1382" i="5" a="1"/>
  <c r="G1382" i="5"/>
  <c r="G1383" i="5" a="1"/>
  <c r="G1383" i="5" s="1"/>
  <c r="G1384" i="5" a="1"/>
  <c r="G1384" i="5"/>
  <c r="G1385" i="5" a="1"/>
  <c r="G1385" i="5"/>
  <c r="G1386" i="5" a="1"/>
  <c r="G1386" i="5" s="1"/>
  <c r="G1387" i="5" a="1"/>
  <c r="G1387" i="5" s="1"/>
  <c r="G1388" i="5" a="1"/>
  <c r="G1388" i="5" s="1"/>
  <c r="G1389" i="5" a="1"/>
  <c r="G1389" i="5" s="1"/>
  <c r="G1390" i="5" a="1"/>
  <c r="G1390" i="5" s="1"/>
  <c r="G1391" i="5" a="1"/>
  <c r="G1391" i="5" s="1"/>
  <c r="G1392" i="5" a="1"/>
  <c r="G1392" i="5"/>
  <c r="G1393" i="5" a="1"/>
  <c r="G1393" i="5" s="1"/>
  <c r="G1394" i="5" a="1"/>
  <c r="G1394" i="5" s="1"/>
  <c r="G1395" i="5" a="1"/>
  <c r="G1395" i="5" s="1"/>
  <c r="G1396" i="5" a="1"/>
  <c r="G1396" i="5" s="1"/>
  <c r="G1397" i="5" a="1"/>
  <c r="G1397" i="5" s="1"/>
  <c r="G1398" i="5" a="1"/>
  <c r="G1398" i="5" s="1"/>
  <c r="G1399" i="5" a="1"/>
  <c r="G1399" i="5" s="1"/>
  <c r="G1400" i="5" a="1"/>
  <c r="G1400" i="5" s="1"/>
  <c r="G1401" i="5" a="1"/>
  <c r="G1401" i="5" s="1"/>
  <c r="G1402" i="5" a="1"/>
  <c r="G1402" i="5" s="1"/>
  <c r="G1403" i="5" a="1"/>
  <c r="G1403" i="5" s="1"/>
  <c r="G1404" i="5" a="1"/>
  <c r="G1404" i="5" s="1"/>
  <c r="G1405" i="5" a="1"/>
  <c r="G1405" i="5" s="1"/>
  <c r="G1406" i="5" a="1"/>
  <c r="G1406" i="5" s="1"/>
  <c r="G1407" i="5" a="1"/>
  <c r="G1407" i="5" s="1"/>
  <c r="G1408" i="5" a="1"/>
  <c r="G1408" i="5"/>
  <c r="G1409" i="5" a="1"/>
  <c r="G1409" i="5"/>
  <c r="G1410" i="5" a="1"/>
  <c r="G1410" i="5" s="1"/>
  <c r="G1411" i="5" a="1"/>
  <c r="G1411" i="5" s="1"/>
  <c r="G1412" i="5" a="1"/>
  <c r="G1412" i="5" s="1"/>
  <c r="G1413" i="5" a="1"/>
  <c r="G1413" i="5" s="1"/>
  <c r="G1414" i="5" a="1"/>
  <c r="G1414" i="5" s="1"/>
  <c r="G1415" i="5" a="1"/>
  <c r="G1415" i="5" s="1"/>
  <c r="G1416" i="5" a="1"/>
  <c r="G1416" i="5"/>
  <c r="G1417" i="5" a="1"/>
  <c r="G1417" i="5"/>
  <c r="G1418" i="5" a="1"/>
  <c r="G1418" i="5" s="1"/>
  <c r="G1419" i="5" a="1"/>
  <c r="G1419" i="5" s="1"/>
  <c r="G1420" i="5" a="1"/>
  <c r="G1420" i="5" s="1"/>
  <c r="G1421" i="5" a="1"/>
  <c r="G1421" i="5" s="1"/>
  <c r="G1422" i="5" a="1"/>
  <c r="G1422" i="5" s="1"/>
  <c r="G1423" i="5" a="1"/>
  <c r="G1423" i="5" s="1"/>
  <c r="G1424" i="5" a="1"/>
  <c r="G1424" i="5"/>
  <c r="G1425" i="5" a="1"/>
  <c r="G1425" i="5" s="1"/>
  <c r="G1426" i="5" a="1"/>
  <c r="G1426" i="5" s="1"/>
  <c r="G1427" i="5" a="1"/>
  <c r="G1427" i="5" s="1"/>
  <c r="G1428" i="5" a="1"/>
  <c r="G1428" i="5" s="1"/>
  <c r="G1429" i="5" a="1"/>
  <c r="G1429" i="5" s="1"/>
  <c r="G1430" i="5" a="1"/>
  <c r="G1430" i="5" s="1"/>
  <c r="G1431" i="5" a="1"/>
  <c r="G1431" i="5" s="1"/>
  <c r="G1432" i="5" a="1"/>
  <c r="G1432" i="5" s="1"/>
  <c r="G1433" i="5" a="1"/>
  <c r="G1433" i="5"/>
  <c r="G1434" i="5" a="1"/>
  <c r="G1434" i="5" s="1"/>
  <c r="G1435" i="5" a="1"/>
  <c r="G1435" i="5" s="1"/>
  <c r="G1436" i="5" a="1"/>
  <c r="G1436" i="5" s="1"/>
  <c r="G1437" i="5" a="1"/>
  <c r="G1437" i="5" s="1"/>
  <c r="G1438" i="5" a="1"/>
  <c r="G1438" i="5" s="1"/>
  <c r="G1439" i="5" a="1"/>
  <c r="G1439" i="5" s="1"/>
  <c r="G1440" i="5" a="1"/>
  <c r="G1440" i="5" s="1"/>
  <c r="G1441" i="5" a="1"/>
  <c r="G1441" i="5" s="1"/>
  <c r="G1442" i="5" a="1"/>
  <c r="G1442" i="5" s="1"/>
  <c r="G1443" i="5" a="1"/>
  <c r="G1443" i="5" s="1"/>
  <c r="G1444" i="5" a="1"/>
  <c r="G1444" i="5" s="1"/>
  <c r="G1445" i="5" a="1"/>
  <c r="G1445" i="5" s="1"/>
  <c r="G1446" i="5" a="1"/>
  <c r="G1446" i="5"/>
  <c r="G1447" i="5" a="1"/>
  <c r="G1447" i="5" s="1"/>
  <c r="G1448" i="5" a="1"/>
  <c r="G1448" i="5" s="1"/>
  <c r="G1449" i="5" a="1"/>
  <c r="G1449" i="5"/>
  <c r="G1450" i="5" a="1"/>
  <c r="G1450" i="5" s="1"/>
  <c r="G1451" i="5" a="1"/>
  <c r="G1451" i="5" s="1"/>
  <c r="G1452" i="5" a="1"/>
  <c r="G1452" i="5" s="1"/>
  <c r="G1453" i="5" a="1"/>
  <c r="G1453" i="5" s="1"/>
  <c r="G1454" i="5" a="1"/>
  <c r="G1454" i="5" s="1"/>
  <c r="G1455" i="5" a="1"/>
  <c r="G1455" i="5" s="1"/>
  <c r="G1456" i="5" a="1"/>
  <c r="G1456" i="5"/>
  <c r="G1457" i="5" a="1"/>
  <c r="G1457" i="5" s="1"/>
  <c r="G1458" i="5" a="1"/>
  <c r="G1458" i="5" s="1"/>
  <c r="G1459" i="5" a="1"/>
  <c r="G1459" i="5" s="1"/>
  <c r="G1460" i="5" a="1"/>
  <c r="G1460" i="5" s="1"/>
  <c r="G1461" i="5" a="1"/>
  <c r="G1461" i="5" s="1"/>
  <c r="G1462" i="5" a="1"/>
  <c r="G1462" i="5" s="1"/>
  <c r="G1463" i="5" a="1"/>
  <c r="G1463" i="5" s="1"/>
  <c r="G1464" i="5" a="1"/>
  <c r="G1464" i="5" s="1"/>
  <c r="G1465" i="5" a="1"/>
  <c r="G1465" i="5" s="1"/>
  <c r="G1466" i="5" a="1"/>
  <c r="G1466" i="5" s="1"/>
  <c r="G1467" i="5" a="1"/>
  <c r="G1467" i="5" s="1"/>
  <c r="G1468" i="5" a="1"/>
  <c r="G1468" i="5" s="1"/>
  <c r="G1469" i="5" a="1"/>
  <c r="G1469" i="5" s="1"/>
  <c r="G1470" i="5" a="1"/>
  <c r="G1470" i="5" s="1"/>
  <c r="G1471" i="5" a="1"/>
  <c r="G1471" i="5" s="1"/>
  <c r="G1472" i="5" a="1"/>
  <c r="G1472" i="5"/>
  <c r="G1473" i="5" a="1"/>
  <c r="G1473" i="5" s="1"/>
  <c r="G1474" i="5" a="1"/>
  <c r="G1474" i="5" s="1"/>
  <c r="G1475" i="5" a="1"/>
  <c r="G1475" i="5" s="1"/>
  <c r="G1476" i="5" a="1"/>
  <c r="G1476" i="5" s="1"/>
  <c r="G1477" i="5" a="1"/>
  <c r="G1477" i="5"/>
  <c r="G1478" i="5" a="1"/>
  <c r="G1478" i="5" s="1"/>
  <c r="G1479" i="5" a="1"/>
  <c r="G1479" i="5" s="1"/>
  <c r="G1480" i="5" a="1"/>
  <c r="G1480" i="5" s="1"/>
  <c r="G1481" i="5" a="1"/>
  <c r="G1481" i="5" s="1"/>
  <c r="G1482" i="5" a="1"/>
  <c r="G1482" i="5" s="1"/>
  <c r="G1483" i="5" a="1"/>
  <c r="G1483" i="5" s="1"/>
  <c r="G1484" i="5" a="1"/>
  <c r="G1484" i="5" s="1"/>
  <c r="G1485" i="5" a="1"/>
  <c r="G1485" i="5" s="1"/>
  <c r="G1486" i="5" a="1"/>
  <c r="G1486" i="5" s="1"/>
  <c r="G1487" i="5" a="1"/>
  <c r="G1487" i="5" s="1"/>
  <c r="G1488" i="5" a="1"/>
  <c r="G1488" i="5" s="1"/>
  <c r="G1489" i="5" a="1"/>
  <c r="G1489" i="5"/>
  <c r="G1490" i="5" a="1"/>
  <c r="G1490" i="5" s="1"/>
  <c r="G1491" i="5" a="1"/>
  <c r="G1491" i="5" s="1"/>
  <c r="G1492" i="5" a="1"/>
  <c r="G1492" i="5" s="1"/>
  <c r="G1493" i="5" a="1"/>
  <c r="G1493" i="5" s="1"/>
  <c r="G1494" i="5" a="1"/>
  <c r="G1494" i="5" s="1"/>
  <c r="G1495" i="5" a="1"/>
  <c r="G1495" i="5" s="1"/>
  <c r="G1496" i="5" a="1"/>
  <c r="G1496" i="5" s="1"/>
  <c r="G1497" i="5" a="1"/>
  <c r="G1497" i="5" s="1"/>
  <c r="G1498" i="5" a="1"/>
  <c r="G1498" i="5" s="1"/>
  <c r="G1499" i="5" a="1"/>
  <c r="G1499" i="5" s="1"/>
  <c r="G1500" i="5" a="1"/>
  <c r="G1500" i="5" s="1"/>
  <c r="G1501" i="5" a="1"/>
  <c r="G1501" i="5" s="1"/>
  <c r="G1502" i="5" a="1"/>
  <c r="G1502" i="5" s="1"/>
  <c r="G1503" i="5" a="1"/>
  <c r="G1503" i="5" s="1"/>
  <c r="G1504" i="5" a="1"/>
  <c r="G1504" i="5" s="1"/>
  <c r="G1505" i="5" a="1"/>
  <c r="G1505" i="5" s="1"/>
  <c r="G1506" i="5" a="1"/>
  <c r="G1506" i="5" s="1"/>
  <c r="G1507" i="5" a="1"/>
  <c r="G1507" i="5"/>
  <c r="G1508" i="5" a="1"/>
  <c r="G1508" i="5" s="1"/>
  <c r="G1509" i="5" a="1"/>
  <c r="G1509" i="5"/>
  <c r="G1510" i="5" a="1"/>
  <c r="G1510" i="5" s="1"/>
  <c r="G1511" i="5" a="1"/>
  <c r="G1511" i="5" s="1"/>
  <c r="G1512" i="5" a="1"/>
  <c r="G1512" i="5" s="1"/>
  <c r="G1513" i="5" a="1"/>
  <c r="G1513" i="5" s="1"/>
  <c r="G1514" i="5" a="1"/>
  <c r="G1514" i="5" s="1"/>
  <c r="G1515" i="5" a="1"/>
  <c r="G1515" i="5" s="1"/>
  <c r="G1516" i="5" a="1"/>
  <c r="G1516" i="5" s="1"/>
  <c r="G1517" i="5" a="1"/>
  <c r="G1517" i="5" s="1"/>
  <c r="G1518" i="5" a="1"/>
  <c r="G1518" i="5" s="1"/>
  <c r="G1519" i="5" a="1"/>
  <c r="G1519" i="5" s="1"/>
  <c r="G1520" i="5" a="1"/>
  <c r="G1520" i="5" s="1"/>
  <c r="G1521" i="5" a="1"/>
  <c r="G1521" i="5"/>
  <c r="G1522" i="5" a="1"/>
  <c r="G1522" i="5" s="1"/>
  <c r="G1523" i="5" a="1"/>
  <c r="G1523" i="5" s="1"/>
  <c r="G1524" i="5" a="1"/>
  <c r="G1524" i="5" s="1"/>
  <c r="G1525" i="5" a="1"/>
  <c r="G1525" i="5" s="1"/>
  <c r="G1526" i="5" a="1"/>
  <c r="G1526" i="5"/>
  <c r="G1527" i="5" a="1"/>
  <c r="G1527" i="5" s="1"/>
  <c r="G1528" i="5" a="1"/>
  <c r="G1528" i="5" s="1"/>
  <c r="G1529" i="5" a="1"/>
  <c r="G1529" i="5" s="1"/>
  <c r="G1530" i="5" a="1"/>
  <c r="G1530" i="5" s="1"/>
  <c r="G1531" i="5" a="1"/>
  <c r="G1531" i="5"/>
  <c r="G1532" i="5" a="1"/>
  <c r="G1532" i="5" s="1"/>
  <c r="G1533" i="5" a="1"/>
  <c r="G1533" i="5" s="1"/>
  <c r="G1534" i="5" a="1"/>
  <c r="G1534" i="5" s="1"/>
  <c r="G1535" i="5" a="1"/>
  <c r="G1535" i="5" s="1"/>
  <c r="G1536" i="5" a="1"/>
  <c r="G1536" i="5"/>
  <c r="G1537" i="5" a="1"/>
  <c r="G1537" i="5" s="1"/>
  <c r="G1538" i="5" a="1"/>
  <c r="G1538" i="5" s="1"/>
  <c r="G1539" i="5" a="1"/>
  <c r="G1539" i="5" s="1"/>
  <c r="G1540" i="5" a="1"/>
  <c r="G1540" i="5" s="1"/>
  <c r="G1541" i="5" a="1"/>
  <c r="G1541" i="5"/>
  <c r="G1542" i="5" a="1"/>
  <c r="G1542" i="5"/>
  <c r="G1543" i="5" a="1"/>
  <c r="G1543" i="5" s="1"/>
  <c r="G1544" i="5" a="1"/>
  <c r="G1544" i="5" s="1"/>
  <c r="G1545" i="5" a="1"/>
  <c r="G1545" i="5" s="1"/>
  <c r="G1546" i="5" a="1"/>
  <c r="G1546" i="5" s="1"/>
  <c r="G1547" i="5" a="1"/>
  <c r="G1547" i="5" s="1"/>
  <c r="G1548" i="5" a="1"/>
  <c r="G1548" i="5" s="1"/>
  <c r="G1549" i="5" a="1"/>
  <c r="G1549" i="5" s="1"/>
  <c r="G1550" i="5" a="1"/>
  <c r="G1550" i="5" s="1"/>
  <c r="G1551" i="5" a="1"/>
  <c r="G1551" i="5" s="1"/>
  <c r="G1552" i="5" a="1"/>
  <c r="G1552" i="5"/>
  <c r="G1553" i="5" a="1"/>
  <c r="G1553" i="5" s="1"/>
  <c r="G1554" i="5" a="1"/>
  <c r="G1554" i="5" s="1"/>
  <c r="G1555" i="5" a="1"/>
  <c r="G1555" i="5" s="1"/>
  <c r="G1556" i="5" a="1"/>
  <c r="G1556" i="5" s="1"/>
  <c r="G1557" i="5" a="1"/>
  <c r="G1557" i="5" s="1"/>
  <c r="G1558" i="5" a="1"/>
  <c r="G1558" i="5" s="1"/>
  <c r="G1559" i="5" a="1"/>
  <c r="G1559" i="5" s="1"/>
  <c r="G1560" i="5" a="1"/>
  <c r="G1560" i="5" s="1"/>
  <c r="G1561" i="5" a="1"/>
  <c r="G1561" i="5" s="1"/>
  <c r="G1562" i="5" a="1"/>
  <c r="G1562" i="5" s="1"/>
  <c r="G1563" i="5" a="1"/>
  <c r="G1563" i="5" s="1"/>
  <c r="G1564" i="5" a="1"/>
  <c r="G1564" i="5"/>
  <c r="G1565" i="5" a="1"/>
  <c r="G1565" i="5" s="1"/>
  <c r="G1566" i="5" a="1"/>
  <c r="G1566" i="5" s="1"/>
  <c r="G1567" i="5" a="1"/>
  <c r="G1567" i="5" s="1"/>
  <c r="G1568" i="5" a="1"/>
  <c r="G1568" i="5" s="1"/>
  <c r="G1569" i="5" a="1"/>
  <c r="G1569" i="5" s="1"/>
  <c r="G1570" i="5" a="1"/>
  <c r="G1570" i="5" s="1"/>
  <c r="G1571" i="5" a="1"/>
  <c r="G1571" i="5" s="1"/>
  <c r="G1572" i="5" a="1"/>
  <c r="G1572" i="5" s="1"/>
  <c r="G1573" i="5" a="1"/>
  <c r="G1573" i="5"/>
  <c r="G1574" i="5" a="1"/>
  <c r="G1574" i="5" s="1"/>
  <c r="G1575" i="5" a="1"/>
  <c r="G1575" i="5" s="1"/>
  <c r="G1576" i="5" a="1"/>
  <c r="G1576" i="5" s="1"/>
  <c r="G1577" i="5" a="1"/>
  <c r="G1577" i="5" s="1"/>
  <c r="G1578" i="5" a="1"/>
  <c r="G1578" i="5" s="1"/>
  <c r="G1579" i="5" a="1"/>
  <c r="G1579" i="5"/>
  <c r="G1580" i="5" a="1"/>
  <c r="G1580" i="5" s="1"/>
  <c r="G1581" i="5" a="1"/>
  <c r="G1581" i="5" s="1"/>
  <c r="G1582" i="5" a="1"/>
  <c r="G1582" i="5"/>
  <c r="G1583" i="5" a="1"/>
  <c r="G1583" i="5" s="1"/>
  <c r="G1584" i="5" a="1"/>
  <c r="G1584" i="5" s="1"/>
  <c r="G1585" i="5" a="1"/>
  <c r="G1585" i="5" s="1"/>
  <c r="G1586" i="5" a="1"/>
  <c r="G1586" i="5" s="1"/>
  <c r="G1587" i="5" a="1"/>
  <c r="G1587" i="5"/>
  <c r="G1588" i="5" a="1"/>
  <c r="G1588" i="5" s="1"/>
  <c r="G1589" i="5" a="1"/>
  <c r="G1589" i="5" s="1"/>
  <c r="G1590" i="5" a="1"/>
  <c r="G1590" i="5"/>
  <c r="G1591" i="5" a="1"/>
  <c r="G1591" i="5" s="1"/>
  <c r="G1592" i="5" a="1"/>
  <c r="G1592" i="5" s="1"/>
  <c r="G1593" i="5" a="1"/>
  <c r="G1593" i="5" s="1"/>
  <c r="G1594" i="5" a="1"/>
  <c r="G1594" i="5" s="1"/>
  <c r="G1595" i="5" a="1"/>
  <c r="G1595" i="5" s="1"/>
  <c r="G1596" i="5" a="1"/>
  <c r="G1596" i="5" s="1"/>
  <c r="G1597" i="5" a="1"/>
  <c r="G1597" i="5"/>
  <c r="G1598" i="5" a="1"/>
  <c r="G1598" i="5" s="1"/>
  <c r="G1599" i="5" a="1"/>
  <c r="G1599" i="5" s="1"/>
  <c r="G1600" i="5" a="1"/>
  <c r="G1600" i="5" s="1"/>
  <c r="G1601" i="5" a="1"/>
  <c r="G1601" i="5" s="1"/>
  <c r="G1602" i="5" a="1"/>
  <c r="G1602" i="5" s="1"/>
  <c r="G1603" i="5" a="1"/>
  <c r="G1603" i="5" s="1"/>
  <c r="G1604" i="5" a="1"/>
  <c r="G1604" i="5" s="1"/>
  <c r="G1605" i="5" a="1"/>
  <c r="G1605" i="5"/>
  <c r="G1606" i="5" a="1"/>
  <c r="G1606" i="5" s="1"/>
  <c r="G1607" i="5" a="1"/>
  <c r="G1607" i="5" s="1"/>
  <c r="G1608" i="5" a="1"/>
  <c r="G1608" i="5" s="1"/>
  <c r="G1609" i="5" a="1"/>
  <c r="G1609" i="5" s="1"/>
  <c r="G1610" i="5" a="1"/>
  <c r="G1610" i="5" s="1"/>
  <c r="G1611" i="5" a="1"/>
  <c r="G1611" i="5" s="1"/>
  <c r="G1612" i="5" a="1"/>
  <c r="G1612" i="5" s="1"/>
  <c r="G1613" i="5" a="1"/>
  <c r="G1613" i="5"/>
  <c r="G1614" i="5" a="1"/>
  <c r="G1614" i="5"/>
  <c r="G1615" i="5" a="1"/>
  <c r="G1615" i="5" s="1"/>
  <c r="G1616" i="5" a="1"/>
  <c r="G1616" i="5" s="1"/>
  <c r="G1617" i="5" a="1"/>
  <c r="G1617" i="5" s="1"/>
  <c r="G1618" i="5" a="1"/>
  <c r="G1618" i="5" s="1"/>
  <c r="G1619" i="5" a="1"/>
  <c r="G1619" i="5"/>
  <c r="G1620" i="5" a="1"/>
  <c r="G1620" i="5" s="1"/>
  <c r="G1621" i="5" a="1"/>
  <c r="G1621" i="5" s="1"/>
  <c r="G1622" i="5" a="1"/>
  <c r="G1622" i="5" s="1"/>
  <c r="G1623" i="5" a="1"/>
  <c r="G1623" i="5" s="1"/>
  <c r="G1624" i="5" a="1"/>
  <c r="G1624" i="5" s="1"/>
  <c r="G1625" i="5" a="1"/>
  <c r="G1625" i="5" s="1"/>
  <c r="G1626" i="5" a="1"/>
  <c r="G1626" i="5" s="1"/>
  <c r="G1627" i="5" a="1"/>
  <c r="G1627" i="5" s="1"/>
  <c r="G1628" i="5" a="1"/>
  <c r="G1628" i="5"/>
  <c r="G1629" i="5" a="1"/>
  <c r="G1629" i="5" s="1"/>
  <c r="G1630" i="5" a="1"/>
  <c r="G1630" i="5" s="1"/>
  <c r="G1631" i="5" a="1"/>
  <c r="G1631" i="5" s="1"/>
  <c r="G1632" i="5" a="1"/>
  <c r="G1632" i="5" s="1"/>
  <c r="G1633" i="5" a="1"/>
  <c r="G1633" i="5" s="1"/>
  <c r="G1634" i="5" a="1"/>
  <c r="G1634" i="5" s="1"/>
  <c r="G1635" i="5" a="1"/>
  <c r="G1635" i="5" s="1"/>
  <c r="G1636" i="5" a="1"/>
  <c r="G1636" i="5" s="1"/>
  <c r="G1637" i="5" a="1"/>
  <c r="G1637" i="5" s="1"/>
  <c r="G1638" i="5" a="1"/>
  <c r="G1638" i="5" s="1"/>
  <c r="G1639" i="5" a="1"/>
  <c r="G1639" i="5" s="1"/>
  <c r="G1640" i="5" a="1"/>
  <c r="G1640" i="5" s="1"/>
  <c r="G1641" i="5" a="1"/>
  <c r="G1641" i="5" s="1"/>
  <c r="G1642" i="5" a="1"/>
  <c r="G1642" i="5" s="1"/>
  <c r="G1643" i="5" a="1"/>
  <c r="G1643" i="5" s="1"/>
  <c r="G1644" i="5" a="1"/>
  <c r="G1644" i="5" s="1"/>
  <c r="G1645" i="5" a="1"/>
  <c r="G1645" i="5"/>
  <c r="G1646" i="5" a="1"/>
  <c r="G1646" i="5"/>
  <c r="G1647" i="5" a="1"/>
  <c r="G1647" i="5" s="1"/>
  <c r="G1648" i="5" a="1"/>
  <c r="G1648" i="5" s="1"/>
  <c r="G1649" i="5" a="1"/>
  <c r="G1649" i="5" s="1"/>
  <c r="G1650" i="5" a="1"/>
  <c r="G1650" i="5" s="1"/>
  <c r="G1651" i="5" a="1"/>
  <c r="G1651" i="5" s="1"/>
  <c r="G1652" i="5" a="1"/>
  <c r="G1652" i="5" s="1"/>
  <c r="G1653" i="5" a="1"/>
  <c r="G1653" i="5" s="1"/>
  <c r="G1654" i="5" a="1"/>
  <c r="G1654" i="5" s="1"/>
  <c r="G1655" i="5" a="1"/>
  <c r="G1655" i="5" s="1"/>
  <c r="G1656" i="5" a="1"/>
  <c r="G1656" i="5" s="1"/>
  <c r="G1657" i="5" a="1"/>
  <c r="G1657" i="5" s="1"/>
  <c r="G1658" i="5" a="1"/>
  <c r="G1658" i="5" s="1"/>
  <c r="G1659" i="5" a="1"/>
  <c r="G1659" i="5" s="1"/>
  <c r="G1660" i="5" a="1"/>
  <c r="G1660" i="5" s="1"/>
  <c r="G1661" i="5" a="1"/>
  <c r="G1661" i="5" s="1"/>
  <c r="G1662" i="5" a="1"/>
  <c r="G1662" i="5" s="1"/>
  <c r="G1663" i="5" a="1"/>
  <c r="G1663" i="5" s="1"/>
  <c r="G1664" i="5" a="1"/>
  <c r="G1664" i="5" s="1"/>
  <c r="G1665" i="5" a="1"/>
  <c r="G1665" i="5" s="1"/>
  <c r="G1666" i="5" a="1"/>
  <c r="G1666" i="5" s="1"/>
  <c r="G1667" i="5" a="1"/>
  <c r="G1667" i="5" s="1"/>
  <c r="G1668" i="5" a="1"/>
  <c r="G1668" i="5"/>
  <c r="G1669" i="5" a="1"/>
  <c r="G1669" i="5" s="1"/>
  <c r="G1670" i="5" a="1"/>
  <c r="G1670" i="5" s="1"/>
  <c r="G1671" i="5" a="1"/>
  <c r="G1671" i="5" s="1"/>
  <c r="G1672" i="5" a="1"/>
  <c r="G1672" i="5" s="1"/>
  <c r="G1673" i="5" a="1"/>
  <c r="G1673" i="5" s="1"/>
  <c r="G1674" i="5" a="1"/>
  <c r="G1674" i="5" s="1"/>
  <c r="G1675" i="5" a="1"/>
  <c r="G1675" i="5" s="1"/>
  <c r="G1676" i="5" a="1"/>
  <c r="G1676" i="5" s="1"/>
  <c r="G1677" i="5" a="1"/>
  <c r="G1677" i="5" s="1"/>
  <c r="G1678" i="5" a="1"/>
  <c r="G1678" i="5" s="1"/>
  <c r="G1679" i="5" a="1"/>
  <c r="G1679" i="5" s="1"/>
  <c r="G1680" i="5" a="1"/>
  <c r="G1680" i="5" s="1"/>
  <c r="G1681" i="5" a="1"/>
  <c r="G1681" i="5"/>
  <c r="G1682" i="5" a="1"/>
  <c r="G1682" i="5" s="1"/>
  <c r="G1683" i="5" a="1"/>
  <c r="G1683" i="5" s="1"/>
  <c r="G1684" i="5" a="1"/>
  <c r="G1684" i="5" s="1"/>
  <c r="G1685" i="5" a="1"/>
  <c r="G1685" i="5"/>
  <c r="G1686" i="5" a="1"/>
  <c r="G1686" i="5" s="1"/>
  <c r="G1687" i="5" a="1"/>
  <c r="G1687" i="5" s="1"/>
  <c r="G1688" i="5" a="1"/>
  <c r="G1688" i="5" s="1"/>
  <c r="G1689" i="5" a="1"/>
  <c r="G1689" i="5" s="1"/>
  <c r="G1690" i="5" a="1"/>
  <c r="G1690" i="5" s="1"/>
  <c r="G1691" i="5" a="1"/>
  <c r="G1691" i="5" s="1"/>
  <c r="G1692" i="5" a="1"/>
  <c r="G1692" i="5" s="1"/>
  <c r="G1693" i="5" a="1"/>
  <c r="G1693" i="5" s="1"/>
  <c r="G1694" i="5" a="1"/>
  <c r="G1694" i="5" s="1"/>
  <c r="G1695" i="5" a="1"/>
  <c r="G1695" i="5" s="1"/>
  <c r="G1696" i="5" a="1"/>
  <c r="G1696" i="5" s="1"/>
  <c r="G1697" i="5" a="1"/>
  <c r="G1697" i="5" s="1"/>
  <c r="G1698" i="5" a="1"/>
  <c r="G1698" i="5"/>
  <c r="G1699" i="5" a="1"/>
  <c r="G1699" i="5" s="1"/>
  <c r="G1700" i="5" a="1"/>
  <c r="G1700" i="5" s="1"/>
  <c r="G1701" i="5" a="1"/>
  <c r="G1701" i="5" s="1"/>
  <c r="G1702" i="5" a="1"/>
  <c r="G1702" i="5" s="1"/>
  <c r="G1703" i="5" a="1"/>
  <c r="G1703" i="5" s="1"/>
  <c r="G1704" i="5" a="1"/>
  <c r="G1704" i="5" s="1"/>
  <c r="G1705" i="5" a="1"/>
  <c r="G1705" i="5" s="1"/>
  <c r="G1706" i="5" a="1"/>
  <c r="G1706" i="5" s="1"/>
  <c r="G1707" i="5" a="1"/>
  <c r="G1707" i="5" s="1"/>
  <c r="G1708" i="5" a="1"/>
  <c r="G1708" i="5" s="1"/>
  <c r="G1709" i="5" a="1"/>
  <c r="G1709" i="5" s="1"/>
  <c r="G1710" i="5" a="1"/>
  <c r="G1710" i="5" s="1"/>
  <c r="G1711" i="5" a="1"/>
  <c r="G1711" i="5" s="1"/>
  <c r="G1712" i="5" a="1"/>
  <c r="G1712" i="5" s="1"/>
  <c r="G1713" i="5" a="1"/>
  <c r="G1713" i="5" s="1"/>
  <c r="G1714" i="5" a="1"/>
  <c r="G1714" i="5" s="1"/>
  <c r="G1715" i="5" a="1"/>
  <c r="G1715" i="5" s="1"/>
  <c r="G1716" i="5" a="1"/>
  <c r="G1716" i="5"/>
  <c r="G1717" i="5" a="1"/>
  <c r="G1717" i="5" s="1"/>
  <c r="G1718" i="5" a="1"/>
  <c r="G1718" i="5" s="1"/>
  <c r="G1719" i="5" a="1"/>
  <c r="G1719" i="5" s="1"/>
  <c r="G1720" i="5" a="1"/>
  <c r="G1720" i="5" s="1"/>
  <c r="G1721" i="5" a="1"/>
  <c r="G1721" i="5" s="1"/>
  <c r="G1722" i="5" a="1"/>
  <c r="G1722" i="5" s="1"/>
  <c r="G1723" i="5" a="1"/>
  <c r="G1723" i="5" s="1"/>
  <c r="G1724" i="5" a="1"/>
  <c r="G1724" i="5" s="1"/>
  <c r="G1725" i="5" a="1"/>
  <c r="G1725" i="5" s="1"/>
  <c r="G1726" i="5" a="1"/>
  <c r="G1726" i="5" s="1"/>
  <c r="G1727" i="5" a="1"/>
  <c r="G1727" i="5" s="1"/>
  <c r="G1728" i="5" a="1"/>
  <c r="G1728" i="5" s="1"/>
  <c r="G1729" i="5" a="1"/>
  <c r="G1729" i="5"/>
  <c r="G1730" i="5" a="1"/>
  <c r="G1730" i="5" s="1"/>
  <c r="G1731" i="5" a="1"/>
  <c r="G1731" i="5" s="1"/>
  <c r="G1732" i="5" a="1"/>
  <c r="G1732" i="5"/>
  <c r="G1733" i="5" a="1"/>
  <c r="G1733" i="5"/>
  <c r="G1734" i="5" a="1"/>
  <c r="G1734" i="5" s="1"/>
  <c r="G1735" i="5" a="1"/>
  <c r="G1735" i="5" s="1"/>
  <c r="G1736" i="5" a="1"/>
  <c r="G1736" i="5" s="1"/>
  <c r="G1737" i="5" a="1"/>
  <c r="G1737" i="5" s="1"/>
  <c r="G1738" i="5" a="1"/>
  <c r="G1738" i="5" s="1"/>
  <c r="G1739" i="5" a="1"/>
  <c r="G1739" i="5" s="1"/>
  <c r="G1740" i="5" a="1"/>
  <c r="G1740" i="5" s="1"/>
  <c r="G1741" i="5" a="1"/>
  <c r="G1741" i="5" s="1"/>
  <c r="G1742" i="5" a="1"/>
  <c r="G1742" i="5" s="1"/>
  <c r="G1743" i="5" a="1"/>
  <c r="G1743" i="5" s="1"/>
  <c r="G1744" i="5" a="1"/>
  <c r="G1744" i="5" s="1"/>
  <c r="G1745" i="5" a="1"/>
  <c r="G1745" i="5"/>
  <c r="G1746" i="5" a="1"/>
  <c r="G1746" i="5"/>
  <c r="G1747" i="5" a="1"/>
  <c r="G1747" i="5" s="1"/>
  <c r="G1748" i="5" a="1"/>
  <c r="G1748" i="5" s="1"/>
  <c r="G1749" i="5" a="1"/>
  <c r="G1749" i="5" s="1"/>
  <c r="G1750" i="5" a="1"/>
  <c r="G1750" i="5" s="1"/>
  <c r="G1751" i="5" a="1"/>
  <c r="G1751" i="5" s="1"/>
  <c r="G1752" i="5" a="1"/>
  <c r="G1752" i="5"/>
  <c r="G1753" i="5" a="1"/>
  <c r="G1753" i="5" s="1"/>
  <c r="G1754" i="5" a="1"/>
  <c r="G1754" i="5" s="1"/>
  <c r="G1755" i="5" a="1"/>
  <c r="G1755" i="5" s="1"/>
  <c r="G1756" i="5" a="1"/>
  <c r="G1756" i="5" s="1"/>
  <c r="G1757" i="5" a="1"/>
  <c r="G1757" i="5" s="1"/>
  <c r="G1758" i="5" a="1"/>
  <c r="G1758" i="5" s="1"/>
  <c r="G1759" i="5" a="1"/>
  <c r="G1759" i="5" s="1"/>
  <c r="G1760" i="5" a="1"/>
  <c r="G1760" i="5"/>
  <c r="G1761" i="5" a="1"/>
  <c r="G1761" i="5" s="1"/>
  <c r="G1762" i="5" a="1"/>
  <c r="G1762" i="5"/>
  <c r="G1763" i="5" a="1"/>
  <c r="G1763" i="5" s="1"/>
  <c r="G1764" i="5" a="1"/>
  <c r="G1764" i="5"/>
  <c r="G1765" i="5" a="1"/>
  <c r="G1765" i="5" s="1"/>
  <c r="G1766" i="5" a="1"/>
  <c r="G1766" i="5" s="1"/>
  <c r="G1767" i="5" a="1"/>
  <c r="G1767" i="5" s="1"/>
  <c r="G1768" i="5" a="1"/>
  <c r="G1768" i="5" s="1"/>
  <c r="G1769" i="5" a="1"/>
  <c r="G1769" i="5" s="1"/>
  <c r="G1770" i="5" a="1"/>
  <c r="G1770" i="5" s="1"/>
  <c r="G1771" i="5" a="1"/>
  <c r="G1771" i="5" s="1"/>
  <c r="G1772" i="5" a="1"/>
  <c r="G1772" i="5" s="1"/>
  <c r="G1773" i="5" a="1"/>
  <c r="G1773" i="5" s="1"/>
  <c r="G1774" i="5" a="1"/>
  <c r="G1774" i="5" s="1"/>
  <c r="G1775" i="5" a="1"/>
  <c r="G1775" i="5" s="1"/>
  <c r="G1776" i="5" a="1"/>
  <c r="G1776" i="5"/>
  <c r="G1777" i="5" a="1"/>
  <c r="G1777" i="5" s="1"/>
  <c r="G1778" i="5" a="1"/>
  <c r="G1778" i="5" s="1"/>
  <c r="G1779" i="5" a="1"/>
  <c r="G1779" i="5" s="1"/>
  <c r="G1780" i="5" a="1"/>
  <c r="G1780" i="5" s="1"/>
  <c r="G1781" i="5" a="1"/>
  <c r="G1781" i="5" s="1"/>
  <c r="G1782" i="5" a="1"/>
  <c r="G1782" i="5" s="1"/>
  <c r="G1783" i="5" a="1"/>
  <c r="G1783" i="5" s="1"/>
  <c r="G1784" i="5" a="1"/>
  <c r="G1784" i="5" s="1"/>
  <c r="G1785" i="5" a="1"/>
  <c r="G1785" i="5" s="1"/>
  <c r="G1786" i="5" a="1"/>
  <c r="G1786" i="5" s="1"/>
  <c r="G1787" i="5" a="1"/>
  <c r="G1787" i="5" s="1"/>
  <c r="G1788" i="5" a="1"/>
  <c r="G1788" i="5"/>
  <c r="G1789" i="5" a="1"/>
  <c r="G1789" i="5" s="1"/>
  <c r="G1790" i="5" a="1"/>
  <c r="G1790" i="5" s="1"/>
  <c r="G1791" i="5" a="1"/>
  <c r="G1791" i="5" s="1"/>
  <c r="G1792" i="5" a="1"/>
  <c r="G1792" i="5"/>
  <c r="G1793" i="5" a="1"/>
  <c r="G1793" i="5" s="1"/>
  <c r="G1794" i="5" a="1"/>
  <c r="G1794" i="5" s="1"/>
  <c r="G1795" i="5" a="1"/>
  <c r="G1795" i="5" s="1"/>
  <c r="G1796" i="5" a="1"/>
  <c r="G1796" i="5" s="1"/>
  <c r="G1797" i="5" a="1"/>
  <c r="G1797" i="5"/>
  <c r="G1798" i="5" a="1"/>
  <c r="G1798" i="5" s="1"/>
  <c r="G1799" i="5" a="1"/>
  <c r="G1799" i="5" s="1"/>
  <c r="G1800" i="5" a="1"/>
  <c r="G1800" i="5" s="1"/>
  <c r="G1801" i="5" a="1"/>
  <c r="G1801" i="5" s="1"/>
  <c r="G1802" i="5" a="1"/>
  <c r="G1802" i="5" s="1"/>
  <c r="G1803" i="5" a="1"/>
  <c r="G1803" i="5"/>
  <c r="G1804" i="5" a="1"/>
  <c r="G1804" i="5" s="1"/>
  <c r="G1805" i="5" a="1"/>
  <c r="G1805" i="5" s="1"/>
  <c r="G1806" i="5" a="1"/>
  <c r="G1806" i="5" s="1"/>
  <c r="G1807" i="5" a="1"/>
  <c r="G1807" i="5" s="1"/>
  <c r="G1808" i="5" a="1"/>
  <c r="G1808" i="5" s="1"/>
  <c r="G1809" i="5" a="1"/>
  <c r="G1809" i="5" s="1"/>
  <c r="G1810" i="5" a="1"/>
  <c r="G1810" i="5" s="1"/>
  <c r="G1811" i="5" a="1"/>
  <c r="G1811" i="5"/>
  <c r="G1812" i="5" a="1"/>
  <c r="G1812" i="5" s="1"/>
  <c r="G1813" i="5" a="1"/>
  <c r="G1813" i="5" s="1"/>
  <c r="G1814" i="5" a="1"/>
  <c r="G1814" i="5" s="1"/>
  <c r="G1815" i="5" a="1"/>
  <c r="G1815" i="5" s="1"/>
  <c r="G1816" i="5" a="1"/>
  <c r="G1816" i="5" s="1"/>
  <c r="G1817" i="5" a="1"/>
  <c r="G1817" i="5" s="1"/>
  <c r="G1818" i="5" a="1"/>
  <c r="G1818" i="5" s="1"/>
  <c r="G1819" i="5" a="1"/>
  <c r="G1819" i="5" s="1"/>
  <c r="G1820" i="5" a="1"/>
  <c r="G1820" i="5"/>
  <c r="G1821" i="5" a="1"/>
  <c r="G1821" i="5" s="1"/>
  <c r="G1822" i="5" a="1"/>
  <c r="G1822" i="5" s="1"/>
  <c r="G1823" i="5" a="1"/>
  <c r="G1823" i="5" s="1"/>
  <c r="G1824" i="5" a="1"/>
  <c r="G1824" i="5" s="1"/>
  <c r="G1825" i="5" a="1"/>
  <c r="G1825" i="5" s="1"/>
  <c r="G1826" i="5" a="1"/>
  <c r="G1826" i="5"/>
  <c r="G1827" i="5" a="1"/>
  <c r="G1827" i="5" s="1"/>
  <c r="G1828" i="5" a="1"/>
  <c r="G1828" i="5" s="1"/>
  <c r="G1829" i="5" a="1"/>
  <c r="G1829" i="5" s="1"/>
  <c r="G1830" i="5" a="1"/>
  <c r="G1830" i="5"/>
  <c r="G1831" i="5" a="1"/>
  <c r="G1831" i="5" s="1"/>
  <c r="G1832" i="5" a="1"/>
  <c r="G1832" i="5" s="1"/>
  <c r="G1833" i="5" a="1"/>
  <c r="G1833" i="5" s="1"/>
  <c r="G1834" i="5" a="1"/>
  <c r="G1834" i="5" s="1"/>
  <c r="G1835" i="5" a="1"/>
  <c r="G1835" i="5"/>
  <c r="G1836" i="5" a="1"/>
  <c r="G1836" i="5" s="1"/>
  <c r="G1837" i="5" a="1"/>
  <c r="G1837" i="5" s="1"/>
  <c r="G1838" i="5" a="1"/>
  <c r="G1838" i="5" s="1"/>
  <c r="G1839" i="5" a="1"/>
  <c r="G1839" i="5" s="1"/>
  <c r="G1840" i="5" a="1"/>
  <c r="G1840" i="5" s="1"/>
  <c r="G1841" i="5" a="1"/>
  <c r="G1841" i="5" s="1"/>
  <c r="G1842" i="5" a="1"/>
  <c r="G1842" i="5" s="1"/>
  <c r="G1843" i="5" a="1"/>
  <c r="G1843" i="5" s="1"/>
  <c r="G1844" i="5" a="1"/>
  <c r="G1844" i="5" s="1"/>
  <c r="G1845" i="5" a="1"/>
  <c r="G1845" i="5"/>
  <c r="G1846" i="5" a="1"/>
  <c r="G1846" i="5"/>
  <c r="G1847" i="5" a="1"/>
  <c r="G1847" i="5" s="1"/>
  <c r="G1848" i="5" a="1"/>
  <c r="G1848" i="5" s="1"/>
  <c r="G1849" i="5" a="1"/>
  <c r="G1849" i="5" s="1"/>
  <c r="G1850" i="5" a="1"/>
  <c r="G1850" i="5" s="1"/>
  <c r="G1851" i="5" a="1"/>
  <c r="G1851" i="5" s="1"/>
  <c r="G1852" i="5" a="1"/>
  <c r="G1852" i="5" s="1"/>
  <c r="G1853" i="5" a="1"/>
  <c r="G1853" i="5" s="1"/>
  <c r="G1854" i="5" a="1"/>
  <c r="G1854" i="5" s="1"/>
  <c r="G1855" i="5" a="1"/>
  <c r="G1855" i="5" s="1"/>
  <c r="G1856" i="5" a="1"/>
  <c r="G1856" i="5"/>
  <c r="G1857" i="5" a="1"/>
  <c r="G1857" i="5"/>
  <c r="G1858" i="5" a="1"/>
  <c r="G1858" i="5" s="1"/>
  <c r="G1859" i="5" a="1"/>
  <c r="G1859" i="5" s="1"/>
  <c r="G1860" i="5" a="1"/>
  <c r="G1860" i="5" s="1"/>
  <c r="G1861" i="5" a="1"/>
  <c r="G1861" i="5" s="1"/>
  <c r="G1862" i="5" a="1"/>
  <c r="G1862" i="5"/>
  <c r="G1863" i="5" a="1"/>
  <c r="G1863" i="5" s="1"/>
  <c r="G1864" i="5" a="1"/>
  <c r="G1864" i="5" s="1"/>
  <c r="G1865" i="5" a="1"/>
  <c r="G1865" i="5" s="1"/>
  <c r="G1866" i="5" a="1"/>
  <c r="G1866" i="5" s="1"/>
  <c r="G1867" i="5" a="1"/>
  <c r="G1867" i="5" s="1"/>
  <c r="G1868" i="5" a="1"/>
  <c r="G1868" i="5" s="1"/>
  <c r="G1869" i="5" a="1"/>
  <c r="G1869" i="5" s="1"/>
  <c r="G1870" i="5" a="1"/>
  <c r="G1870" i="5" s="1"/>
  <c r="G1871" i="5" a="1"/>
  <c r="G1871" i="5" s="1"/>
  <c r="G1872" i="5" a="1"/>
  <c r="G1872" i="5" s="1"/>
  <c r="G1873" i="5" a="1"/>
  <c r="G1873" i="5" s="1"/>
  <c r="G1874" i="5" a="1"/>
  <c r="G1874" i="5"/>
  <c r="G1875" i="5" a="1"/>
  <c r="G1875" i="5" s="1"/>
  <c r="G1876" i="5" a="1"/>
  <c r="G1876" i="5" s="1"/>
  <c r="G1877" i="5" a="1"/>
  <c r="G1877" i="5" s="1"/>
  <c r="G1878" i="5" a="1"/>
  <c r="G1878" i="5" s="1"/>
  <c r="G1879" i="5" a="1"/>
  <c r="G1879" i="5" s="1"/>
  <c r="G1880" i="5" a="1"/>
  <c r="G1880" i="5" s="1"/>
  <c r="G1881" i="5" a="1"/>
  <c r="G1881" i="5" s="1"/>
  <c r="G1882" i="5" a="1"/>
  <c r="G1882" i="5" s="1"/>
  <c r="G1883" i="5" a="1"/>
  <c r="G1883" i="5" s="1"/>
  <c r="G1884" i="5" a="1"/>
  <c r="G1884" i="5" s="1"/>
  <c r="G1885" i="5" a="1"/>
  <c r="G1885" i="5" s="1"/>
  <c r="G1886" i="5" a="1"/>
  <c r="G1886" i="5" s="1"/>
  <c r="G1887" i="5" a="1"/>
  <c r="G1887" i="5" s="1"/>
  <c r="G1888" i="5" a="1"/>
  <c r="G1888" i="5" s="1"/>
  <c r="G1889" i="5" a="1"/>
  <c r="G1889" i="5" s="1"/>
  <c r="G1890" i="5" a="1"/>
  <c r="G1890" i="5" s="1"/>
  <c r="G1891" i="5" a="1"/>
  <c r="G1891" i="5" s="1"/>
  <c r="G1892" i="5" a="1"/>
  <c r="G1892" i="5" s="1"/>
  <c r="G1893" i="5" a="1"/>
  <c r="G1893" i="5" s="1"/>
  <c r="G1894" i="5" a="1"/>
  <c r="G1894" i="5" s="1"/>
  <c r="G1895" i="5" a="1"/>
  <c r="G1895" i="5" s="1"/>
  <c r="G1896" i="5" a="1"/>
  <c r="G1896" i="5" s="1"/>
  <c r="G1897" i="5" a="1"/>
  <c r="G1897" i="5" s="1"/>
  <c r="G1898" i="5" a="1"/>
  <c r="G1898" i="5" s="1"/>
  <c r="G1899" i="5" a="1"/>
  <c r="G1899" i="5" s="1"/>
  <c r="G1900" i="5" a="1"/>
  <c r="G1900" i="5" s="1"/>
  <c r="G1901" i="5" a="1"/>
  <c r="G1901" i="5" s="1"/>
  <c r="G1902" i="5" a="1"/>
  <c r="G1902" i="5" s="1"/>
  <c r="G1903" i="5" a="1"/>
  <c r="G1903" i="5" s="1"/>
  <c r="G1904" i="5" a="1"/>
  <c r="G1904" i="5" s="1"/>
  <c r="G1905" i="5" a="1"/>
  <c r="G1905" i="5" s="1"/>
  <c r="G1906" i="5" a="1"/>
  <c r="G1906" i="5" s="1"/>
  <c r="G1907" i="5" a="1"/>
  <c r="G1907" i="5"/>
  <c r="G1908" i="5" a="1"/>
  <c r="G1908" i="5" s="1"/>
  <c r="G1909" i="5" a="1"/>
  <c r="G1909" i="5" s="1"/>
  <c r="G1910" i="5" a="1"/>
  <c r="G1910" i="5" s="1"/>
  <c r="G1911" i="5" a="1"/>
  <c r="G1911" i="5" s="1"/>
  <c r="G1912" i="5" a="1"/>
  <c r="G1912" i="5" s="1"/>
  <c r="G1913" i="5" a="1"/>
  <c r="G1913" i="5" s="1"/>
  <c r="G1914" i="5" a="1"/>
  <c r="G1914" i="5" s="1"/>
  <c r="G1915" i="5" a="1"/>
  <c r="G1915" i="5" s="1"/>
  <c r="G1916" i="5" a="1"/>
  <c r="G1916" i="5" s="1"/>
  <c r="G1917" i="5" a="1"/>
  <c r="G1917" i="5" s="1"/>
  <c r="G1918" i="5" a="1"/>
  <c r="G1918" i="5" s="1"/>
  <c r="G1919" i="5" a="1"/>
  <c r="G1919" i="5" s="1"/>
  <c r="G1920" i="5" a="1"/>
  <c r="G1920" i="5" s="1"/>
  <c r="G1921" i="5" a="1"/>
  <c r="G1921" i="5" s="1"/>
  <c r="G1922" i="5" a="1"/>
  <c r="G1922" i="5" s="1"/>
  <c r="G1923" i="5" a="1"/>
  <c r="G1923" i="5" s="1"/>
  <c r="G1924" i="5" a="1"/>
  <c r="G1924" i="5" s="1"/>
  <c r="G1925" i="5" a="1"/>
  <c r="G1925" i="5" s="1"/>
  <c r="G1926" i="5" a="1"/>
  <c r="G1926" i="5" s="1"/>
  <c r="G1927" i="5" a="1"/>
  <c r="G1927" i="5" s="1"/>
  <c r="G1928" i="5" a="1"/>
  <c r="G1928" i="5"/>
  <c r="G1929" i="5" a="1"/>
  <c r="G1929" i="5" s="1"/>
  <c r="G1930" i="5" a="1"/>
  <c r="G1930" i="5" s="1"/>
  <c r="G1931" i="5" a="1"/>
  <c r="G1931" i="5" s="1"/>
  <c r="G1932" i="5" a="1"/>
  <c r="G1932" i="5" s="1"/>
  <c r="G1933" i="5" a="1"/>
  <c r="G1933" i="5" s="1"/>
  <c r="G1934" i="5" a="1"/>
  <c r="G1934" i="5"/>
  <c r="G1935" i="5" a="1"/>
  <c r="G1935" i="5" s="1"/>
  <c r="G1936" i="5" a="1"/>
  <c r="G1936" i="5" s="1"/>
  <c r="G1937" i="5" a="1"/>
  <c r="G1937" i="5" s="1"/>
  <c r="G1938" i="5" a="1"/>
  <c r="G1938" i="5" s="1"/>
  <c r="G1939" i="5" a="1"/>
  <c r="G1939" i="5" s="1"/>
  <c r="G1940" i="5" a="1"/>
  <c r="G1940" i="5" s="1"/>
  <c r="G1941" i="5" a="1"/>
  <c r="G1941" i="5" s="1"/>
  <c r="G1942" i="5" a="1"/>
  <c r="G1942" i="5"/>
  <c r="G1943" i="5" a="1"/>
  <c r="G1943" i="5" s="1"/>
  <c r="G1944" i="5" a="1"/>
  <c r="G1944" i="5" s="1"/>
  <c r="G1945" i="5" a="1"/>
  <c r="G1945" i="5" s="1"/>
  <c r="G1946" i="5" a="1"/>
  <c r="G1946" i="5" s="1"/>
  <c r="G1947" i="5" a="1"/>
  <c r="G1947" i="5" s="1"/>
  <c r="G1948" i="5" a="1"/>
  <c r="G1948" i="5" s="1"/>
  <c r="G1949" i="5" a="1"/>
  <c r="G1949" i="5" s="1"/>
  <c r="G1950" i="5" a="1"/>
  <c r="G1950" i="5" s="1"/>
  <c r="G1951" i="5" a="1"/>
  <c r="G1951" i="5" s="1"/>
  <c r="G1952" i="5" a="1"/>
  <c r="G1952" i="5" s="1"/>
  <c r="G1953" i="5" a="1"/>
  <c r="G1953" i="5" s="1"/>
  <c r="G1954" i="5" a="1"/>
  <c r="G1954" i="5" s="1"/>
  <c r="G1955" i="5" a="1"/>
  <c r="G1955" i="5"/>
  <c r="G1956" i="5" a="1"/>
  <c r="G1956" i="5" s="1"/>
  <c r="G1957" i="5" a="1"/>
  <c r="G1957" i="5" s="1"/>
  <c r="G1958" i="5" a="1"/>
  <c r="G1958" i="5" s="1"/>
  <c r="G1959" i="5" a="1"/>
  <c r="G1959" i="5" s="1"/>
  <c r="G1960" i="5" a="1"/>
  <c r="G1960" i="5" s="1"/>
  <c r="G1961" i="5" a="1"/>
  <c r="G1961" i="5" s="1"/>
  <c r="G1962" i="5" a="1"/>
  <c r="G1962" i="5" s="1"/>
  <c r="G1963" i="5" a="1"/>
  <c r="G1963" i="5"/>
  <c r="G1964" i="5" a="1"/>
  <c r="G1964" i="5" s="1"/>
  <c r="G1965" i="5" a="1"/>
  <c r="G1965" i="5" s="1"/>
  <c r="G1966" i="5" a="1"/>
  <c r="G1966" i="5" s="1"/>
  <c r="G1967" i="5" a="1"/>
  <c r="G1967" i="5" s="1"/>
  <c r="G1968" i="5" a="1"/>
  <c r="G1968" i="5" s="1"/>
  <c r="G1969" i="5" a="1"/>
  <c r="G1969" i="5" s="1"/>
  <c r="G1970" i="5" a="1"/>
  <c r="G1970" i="5" s="1"/>
  <c r="G1971" i="5" a="1"/>
  <c r="G1971" i="5" s="1"/>
  <c r="G1972" i="5" a="1"/>
  <c r="G1972" i="5" s="1"/>
  <c r="G1973" i="5" a="1"/>
  <c r="G1973" i="5" s="1"/>
  <c r="G1974" i="5" a="1"/>
  <c r="G1974" i="5" s="1"/>
  <c r="G1975" i="5" a="1"/>
  <c r="G1975" i="5" s="1"/>
  <c r="G1976" i="5" a="1"/>
  <c r="G1976" i="5" s="1"/>
  <c r="G1977" i="5" a="1"/>
  <c r="G1977" i="5" s="1"/>
  <c r="G1978" i="5" a="1"/>
  <c r="G1978" i="5" s="1"/>
  <c r="G1979" i="5" a="1"/>
  <c r="G1979" i="5" s="1"/>
  <c r="G1980" i="5" a="1"/>
  <c r="G1980" i="5" s="1"/>
  <c r="G1981" i="5" a="1"/>
  <c r="G1981" i="5" s="1"/>
  <c r="G1982" i="5" a="1"/>
  <c r="G1982" i="5" s="1"/>
  <c r="G1983" i="5" a="1"/>
  <c r="G1983" i="5" s="1"/>
  <c r="G1984" i="5" a="1"/>
  <c r="G1984" i="5" s="1"/>
  <c r="G1985" i="5" a="1"/>
  <c r="G1985" i="5" s="1"/>
  <c r="G1986" i="5" a="1"/>
  <c r="G1986" i="5" s="1"/>
  <c r="G1987" i="5" a="1"/>
  <c r="G1987" i="5" s="1"/>
  <c r="G1988" i="5" a="1"/>
  <c r="G1988" i="5" s="1"/>
  <c r="G1989" i="5" a="1"/>
  <c r="G1989" i="5" s="1"/>
  <c r="G1990" i="5" a="1"/>
  <c r="G1990" i="5" s="1"/>
  <c r="G1991" i="5" a="1"/>
  <c r="G1991" i="5" s="1"/>
  <c r="G1992" i="5" a="1"/>
  <c r="G1992" i="5"/>
  <c r="G1993" i="5" a="1"/>
  <c r="G1993" i="5" s="1"/>
  <c r="G1994" i="5" a="1"/>
  <c r="G1994" i="5" s="1"/>
  <c r="G1995" i="5" a="1"/>
  <c r="G1995" i="5" s="1"/>
  <c r="G1996" i="5" a="1"/>
  <c r="G1996" i="5" s="1"/>
  <c r="G1997" i="5" a="1"/>
  <c r="G1997" i="5" s="1"/>
  <c r="G1998" i="5" a="1"/>
  <c r="G1998" i="5" s="1"/>
  <c r="G1999" i="5" a="1"/>
  <c r="G1999" i="5" s="1"/>
  <c r="G2000" i="5" a="1"/>
  <c r="G2000" i="5"/>
  <c r="G2001" i="5" a="1"/>
  <c r="G2001" i="5" s="1"/>
  <c r="G2002" i="5" a="1"/>
  <c r="G2002" i="5" s="1"/>
  <c r="G2003" i="5" a="1"/>
  <c r="G2003" i="5"/>
  <c r="G2004" i="5" a="1"/>
  <c r="G2004" i="5" s="1"/>
  <c r="G2005" i="5" a="1"/>
  <c r="G2005" i="5" s="1"/>
  <c r="G2006" i="5" a="1"/>
  <c r="G2006" i="5" s="1"/>
  <c r="G2007" i="5" a="1"/>
  <c r="G2007" i="5" s="1"/>
  <c r="G2008" i="5" a="1"/>
  <c r="G2008" i="5" s="1"/>
  <c r="G2009" i="5" a="1"/>
  <c r="G2009" i="5" s="1"/>
  <c r="G2010" i="5" a="1"/>
  <c r="G2010" i="5" s="1"/>
  <c r="G2011" i="5" a="1"/>
  <c r="G2011" i="5"/>
  <c r="G2012" i="5" a="1"/>
  <c r="G2012" i="5" s="1"/>
  <c r="G2013" i="5" a="1"/>
  <c r="G2013" i="5" s="1"/>
  <c r="G2014" i="5" a="1"/>
  <c r="G2014" i="5" s="1"/>
  <c r="G2015" i="5" a="1"/>
  <c r="G2015" i="5" s="1"/>
  <c r="G2016" i="5" a="1"/>
  <c r="G2016" i="5" s="1"/>
  <c r="G2017" i="5" a="1"/>
  <c r="G2017" i="5" s="1"/>
  <c r="G2018" i="5" a="1"/>
  <c r="G2018" i="5" s="1"/>
  <c r="G2019" i="5" a="1"/>
  <c r="G2019" i="5" s="1"/>
  <c r="G2020" i="5" a="1"/>
  <c r="G2020" i="5" s="1"/>
  <c r="G2021" i="5" a="1"/>
  <c r="G2021" i="5" s="1"/>
  <c r="G2022" i="5" a="1"/>
  <c r="G2022" i="5" s="1"/>
  <c r="G2023" i="5" a="1"/>
  <c r="G2023" i="5" s="1"/>
  <c r="G2024" i="5" a="1"/>
  <c r="G2024" i="5" s="1"/>
  <c r="G2025" i="5" a="1"/>
  <c r="G2025" i="5" s="1"/>
  <c r="G2026" i="5" a="1"/>
  <c r="G2026" i="5" s="1"/>
  <c r="G2027" i="5" a="1"/>
  <c r="G2027" i="5" s="1"/>
  <c r="G2028" i="5" a="1"/>
  <c r="G2028" i="5" s="1"/>
  <c r="G2029" i="5" a="1"/>
  <c r="G2029" i="5" s="1"/>
  <c r="G2030" i="5" a="1"/>
  <c r="G2030" i="5" s="1"/>
  <c r="G2031" i="5" a="1"/>
  <c r="G2031" i="5" s="1"/>
  <c r="G2032" i="5" a="1"/>
  <c r="G2032" i="5" s="1"/>
  <c r="G2033" i="5" a="1"/>
  <c r="G2033" i="5" s="1"/>
  <c r="G2034" i="5" a="1"/>
  <c r="G2034" i="5" s="1"/>
  <c r="G2035" i="5" a="1"/>
  <c r="G2035" i="5" s="1"/>
  <c r="G2036" i="5" a="1"/>
  <c r="G2036" i="5" s="1"/>
  <c r="G2037" i="5" a="1"/>
  <c r="G2037" i="5" s="1"/>
  <c r="G2038" i="5" a="1"/>
  <c r="G2038" i="5" s="1"/>
  <c r="G2039" i="5" a="1"/>
  <c r="G2039" i="5" s="1"/>
  <c r="G2040" i="5" a="1"/>
  <c r="G2040" i="5" s="1"/>
  <c r="G2041" i="5" a="1"/>
  <c r="G2041" i="5" s="1"/>
  <c r="G2042" i="5" a="1"/>
  <c r="G2042" i="5" s="1"/>
  <c r="G2043" i="5" a="1"/>
  <c r="G2043" i="5" s="1"/>
  <c r="G2044" i="5" a="1"/>
  <c r="G2044" i="5" s="1"/>
  <c r="G2045" i="5" a="1"/>
  <c r="G2045" i="5" s="1"/>
  <c r="G2046" i="5" a="1"/>
  <c r="G2046" i="5" s="1"/>
  <c r="G2047" i="5" a="1"/>
  <c r="G2047" i="5" s="1"/>
  <c r="G2048" i="5" a="1"/>
  <c r="G2048" i="5" s="1"/>
  <c r="G2049" i="5" a="1"/>
  <c r="G2049" i="5" s="1"/>
  <c r="G2050" i="5" a="1"/>
  <c r="G2050" i="5" s="1"/>
  <c r="G2051" i="5" a="1"/>
  <c r="G2051" i="5" s="1"/>
  <c r="G2052" i="5" a="1"/>
  <c r="G2052" i="5" s="1"/>
  <c r="G2053" i="5" a="1"/>
  <c r="G2053" i="5" s="1"/>
  <c r="G2054" i="5" a="1"/>
  <c r="G2054" i="5" s="1"/>
  <c r="G2055" i="5" a="1"/>
  <c r="G2055" i="5" s="1"/>
  <c r="G2056" i="5" a="1"/>
  <c r="G2056" i="5" s="1"/>
  <c r="G2057" i="5" a="1"/>
  <c r="G2057" i="5" s="1"/>
  <c r="G2058" i="5" a="1"/>
  <c r="G2058" i="5" s="1"/>
  <c r="G2059" i="5" a="1"/>
  <c r="G2059" i="5" s="1"/>
  <c r="G2060" i="5" a="1"/>
  <c r="G2060" i="5" s="1"/>
  <c r="G2061" i="5" a="1"/>
  <c r="G2061" i="5" s="1"/>
  <c r="G2062" i="5" a="1"/>
  <c r="G2062" i="5" s="1"/>
  <c r="G2063" i="5" a="1"/>
  <c r="G2063" i="5" s="1"/>
  <c r="G2064" i="5" a="1"/>
  <c r="G2064" i="5" s="1"/>
  <c r="G2065" i="5" a="1"/>
  <c r="G2065" i="5" s="1"/>
  <c r="G2066" i="5" a="1"/>
  <c r="G2066" i="5" s="1"/>
  <c r="G2067" i="5" a="1"/>
  <c r="G2067" i="5" s="1"/>
  <c r="G2068" i="5" a="1"/>
  <c r="G2068" i="5" s="1"/>
  <c r="G2069" i="5" a="1"/>
  <c r="G2069" i="5" s="1"/>
  <c r="G2070" i="5" a="1"/>
  <c r="G2070" i="5" s="1"/>
  <c r="G2071" i="5" a="1"/>
  <c r="G2071" i="5" s="1"/>
  <c r="G2072" i="5" a="1"/>
  <c r="G2072" i="5" s="1"/>
  <c r="G2073" i="5" a="1"/>
  <c r="G2073" i="5" s="1"/>
  <c r="G2074" i="5" a="1"/>
  <c r="G2074" i="5" s="1"/>
  <c r="G2075" i="5" a="1"/>
  <c r="G2075" i="5" s="1"/>
  <c r="G2076" i="5" a="1"/>
  <c r="G2076" i="5" s="1"/>
  <c r="G2077" i="5" a="1"/>
  <c r="G2077" i="5" s="1"/>
  <c r="G2078" i="5" a="1"/>
  <c r="G2078" i="5" s="1"/>
  <c r="G2079" i="5" a="1"/>
  <c r="G2079" i="5" s="1"/>
  <c r="G2080" i="5" a="1"/>
  <c r="G2080" i="5" s="1"/>
  <c r="G2081" i="5" a="1"/>
  <c r="G2081" i="5" s="1"/>
  <c r="G2082" i="5" a="1"/>
  <c r="G2082" i="5" s="1"/>
  <c r="G2083" i="5" a="1"/>
  <c r="G2083" i="5" s="1"/>
  <c r="G2084" i="5" a="1"/>
  <c r="G2084" i="5" s="1"/>
  <c r="G2085" i="5" a="1"/>
  <c r="G2085" i="5" s="1"/>
  <c r="G2086" i="5" a="1"/>
  <c r="G2086" i="5" s="1"/>
  <c r="G2087" i="5" a="1"/>
  <c r="G2087" i="5" s="1"/>
  <c r="G2088" i="5" a="1"/>
  <c r="G2088" i="5" s="1"/>
  <c r="G2089" i="5" a="1"/>
  <c r="G2089" i="5" s="1"/>
  <c r="G2090" i="5" a="1"/>
  <c r="G2090" i="5" s="1"/>
  <c r="G2091" i="5" a="1"/>
  <c r="G2091" i="5" s="1"/>
  <c r="G2092" i="5" a="1"/>
  <c r="G2092" i="5" s="1"/>
  <c r="G2093" i="5" a="1"/>
  <c r="G2093" i="5" s="1"/>
  <c r="G2094" i="5" a="1"/>
  <c r="G2094" i="5" s="1"/>
  <c r="G2095" i="5" a="1"/>
  <c r="G2095" i="5" s="1"/>
  <c r="G2096" i="5" a="1"/>
  <c r="G2096" i="5"/>
  <c r="G2097" i="5" a="1"/>
  <c r="G2097" i="5" s="1"/>
  <c r="G2098" i="5" a="1"/>
  <c r="G2098" i="5" s="1"/>
  <c r="G2099" i="5" a="1"/>
  <c r="G2099" i="5" s="1"/>
  <c r="G2100" i="5" a="1"/>
  <c r="G2100" i="5" s="1"/>
  <c r="G2101" i="5" a="1"/>
  <c r="G2101" i="5" s="1"/>
  <c r="G2102" i="5" a="1"/>
  <c r="G2102" i="5" s="1"/>
  <c r="G2103" i="5" a="1"/>
  <c r="G2103" i="5" s="1"/>
  <c r="G2104" i="5" a="1"/>
  <c r="G2104" i="5"/>
  <c r="G2105" i="5" a="1"/>
  <c r="G2105" i="5" s="1"/>
  <c r="G2106" i="5" a="1"/>
  <c r="G2106" i="5" s="1"/>
  <c r="G2107" i="5" a="1"/>
  <c r="G2107" i="5" s="1"/>
  <c r="G2108" i="5" a="1"/>
  <c r="G2108" i="5"/>
  <c r="G2109" i="5" a="1"/>
  <c r="G2109" i="5" s="1"/>
  <c r="G2110" i="5" a="1"/>
  <c r="G2110" i="5" s="1"/>
  <c r="G2111" i="5" a="1"/>
  <c r="G2111" i="5" s="1"/>
  <c r="G2112" i="5" a="1"/>
  <c r="G2112" i="5" s="1"/>
  <c r="G2113" i="5" a="1"/>
  <c r="G2113" i="5" s="1"/>
  <c r="G2114" i="5" a="1"/>
  <c r="G2114" i="5" s="1"/>
  <c r="G2115" i="5" a="1"/>
  <c r="G2115" i="5" s="1"/>
  <c r="G2116" i="5" a="1"/>
  <c r="G2116" i="5" s="1"/>
  <c r="G2117" i="5" a="1"/>
  <c r="G2117" i="5" s="1"/>
  <c r="G2118" i="5" a="1"/>
  <c r="G2118" i="5" s="1"/>
  <c r="G2119" i="5" a="1"/>
  <c r="G2119" i="5" s="1"/>
  <c r="G2120" i="5" a="1"/>
  <c r="G2120" i="5"/>
  <c r="G2121" i="5" a="1"/>
  <c r="G2121" i="5" s="1"/>
  <c r="G2122" i="5" a="1"/>
  <c r="G2122" i="5" s="1"/>
  <c r="G2123" i="5" a="1"/>
  <c r="G2123" i="5"/>
  <c r="G2124" i="5" a="1"/>
  <c r="G2124" i="5"/>
  <c r="G2125" i="5" a="1"/>
  <c r="G2125" i="5" s="1"/>
  <c r="G2126" i="5" a="1"/>
  <c r="G2126" i="5" s="1"/>
  <c r="G2127" i="5" a="1"/>
  <c r="G2127" i="5" s="1"/>
  <c r="G2128" i="5" a="1"/>
  <c r="G2128" i="5" s="1"/>
  <c r="G2129" i="5" a="1"/>
  <c r="G2129" i="5" s="1"/>
  <c r="G2130" i="5" a="1"/>
  <c r="G2130" i="5" s="1"/>
  <c r="G2131" i="5" a="1"/>
  <c r="G2131" i="5" s="1"/>
  <c r="G2132" i="5" a="1"/>
  <c r="G2132" i="5" s="1"/>
  <c r="G2133" i="5" a="1"/>
  <c r="G2133" i="5" s="1"/>
  <c r="G2134" i="5" a="1"/>
  <c r="G2134" i="5" s="1"/>
  <c r="G2135" i="5" a="1"/>
  <c r="G2135" i="5" s="1"/>
  <c r="G2136" i="5" a="1"/>
  <c r="G2136" i="5" s="1"/>
  <c r="G2137" i="5" a="1"/>
  <c r="G2137" i="5" s="1"/>
  <c r="G2138" i="5" a="1"/>
  <c r="G2138" i="5" s="1"/>
  <c r="G2139" i="5" a="1"/>
  <c r="G2139" i="5" s="1"/>
  <c r="G2140" i="5" a="1"/>
  <c r="G2140" i="5" s="1"/>
  <c r="G2141" i="5" a="1"/>
  <c r="G2141" i="5" s="1"/>
  <c r="G2142" i="5" a="1"/>
  <c r="G2142" i="5" s="1"/>
  <c r="G2143" i="5" a="1"/>
  <c r="G2143" i="5" s="1"/>
  <c r="G2144" i="5" a="1"/>
  <c r="G2144" i="5" s="1"/>
  <c r="G2145" i="5" a="1"/>
  <c r="G2145" i="5" s="1"/>
  <c r="G2146" i="5" a="1"/>
  <c r="G2146" i="5" s="1"/>
  <c r="G2147" i="5" a="1"/>
  <c r="G2147" i="5" s="1"/>
  <c r="G2148" i="5" a="1"/>
  <c r="G2148" i="5" s="1"/>
  <c r="G2149" i="5" a="1"/>
  <c r="G2149" i="5" s="1"/>
  <c r="G2150" i="5" a="1"/>
  <c r="G2150" i="5" s="1"/>
  <c r="G2151" i="5" a="1"/>
  <c r="G2151" i="5" s="1"/>
  <c r="G2152" i="5" a="1"/>
  <c r="G2152" i="5" s="1"/>
  <c r="G2153" i="5" a="1"/>
  <c r="G2153" i="5" s="1"/>
  <c r="G2154" i="5" a="1"/>
  <c r="G2154" i="5" s="1"/>
  <c r="G2155" i="5" a="1"/>
  <c r="G2155" i="5"/>
  <c r="G2156" i="5" a="1"/>
  <c r="G2156" i="5"/>
  <c r="G2157" i="5" a="1"/>
  <c r="G2157" i="5" s="1"/>
  <c r="G2158" i="5" a="1"/>
  <c r="G2158" i="5" s="1"/>
  <c r="G2159" i="5" a="1"/>
  <c r="G2159" i="5" s="1"/>
  <c r="G2160" i="5" a="1"/>
  <c r="G2160" i="5" s="1"/>
  <c r="G2161" i="5" a="1"/>
  <c r="G2161" i="5" s="1"/>
  <c r="G2162" i="5" a="1"/>
  <c r="G2162" i="5" s="1"/>
  <c r="G2163" i="5" a="1"/>
  <c r="G2163" i="5" s="1"/>
  <c r="G2164" i="5" a="1"/>
  <c r="G2164" i="5" s="1"/>
  <c r="G2165" i="5" a="1"/>
  <c r="G2165" i="5" s="1"/>
  <c r="G2166" i="5" a="1"/>
  <c r="G2166" i="5" s="1"/>
  <c r="G2167" i="5" a="1"/>
  <c r="G2167" i="5" s="1"/>
  <c r="G2168" i="5" a="1"/>
  <c r="G2168" i="5" s="1"/>
  <c r="G2169" i="5" a="1"/>
  <c r="G2169" i="5" s="1"/>
  <c r="G2170" i="5" a="1"/>
  <c r="G2170" i="5" s="1"/>
  <c r="G2171" i="5" a="1"/>
  <c r="G2171" i="5" s="1"/>
  <c r="G2172" i="5" a="1"/>
  <c r="G2172" i="5"/>
  <c r="G2173" i="5" a="1"/>
  <c r="G2173" i="5" s="1"/>
  <c r="G2174" i="5" a="1"/>
  <c r="G2174" i="5" s="1"/>
  <c r="G2175" i="5" a="1"/>
  <c r="G2175" i="5" s="1"/>
  <c r="G2176" i="5" a="1"/>
  <c r="G2176" i="5" s="1"/>
  <c r="G2177" i="5" a="1"/>
  <c r="G2177" i="5" s="1"/>
  <c r="G2178" i="5" a="1"/>
  <c r="G2178" i="5" s="1"/>
  <c r="G2179" i="5" a="1"/>
  <c r="G2179" i="5" s="1"/>
  <c r="G2180" i="5" a="1"/>
  <c r="G2180" i="5" s="1"/>
  <c r="G2181" i="5" a="1"/>
  <c r="G2181" i="5" s="1"/>
  <c r="G2182" i="5" a="1"/>
  <c r="G2182" i="5" s="1"/>
  <c r="G2183" i="5" a="1"/>
  <c r="G2183" i="5" s="1"/>
  <c r="G2184" i="5" a="1"/>
  <c r="G2184" i="5"/>
  <c r="G2185" i="5" a="1"/>
  <c r="G2185" i="5" s="1"/>
  <c r="G2186" i="5" a="1"/>
  <c r="G2186" i="5" s="1"/>
  <c r="G2187" i="5" a="1"/>
  <c r="G2187" i="5" s="1"/>
  <c r="G2188" i="5" a="1"/>
  <c r="G2188" i="5" s="1"/>
  <c r="G2189" i="5" a="1"/>
  <c r="G2189" i="5" s="1"/>
  <c r="G2190" i="5" a="1"/>
  <c r="G2190" i="5" s="1"/>
  <c r="G2191" i="5" a="1"/>
  <c r="G2191" i="5" s="1"/>
  <c r="G2192" i="5" a="1"/>
  <c r="G2192" i="5" s="1"/>
  <c r="G2193" i="5" a="1"/>
  <c r="G2193" i="5" s="1"/>
  <c r="G2194" i="5" a="1"/>
  <c r="G2194" i="5" s="1"/>
  <c r="G2195" i="5" a="1"/>
  <c r="G2195" i="5" s="1"/>
  <c r="G2196" i="5" a="1"/>
  <c r="G2196" i="5" s="1"/>
  <c r="G2197" i="5" a="1"/>
  <c r="G2197" i="5" s="1"/>
  <c r="G2198" i="5" a="1"/>
  <c r="G2198" i="5" s="1"/>
  <c r="G2199" i="5" a="1"/>
  <c r="G2199" i="5" s="1"/>
  <c r="G2200" i="5" a="1"/>
  <c r="G2200" i="5" s="1"/>
  <c r="G2201" i="5" a="1"/>
  <c r="G2201" i="5" s="1"/>
  <c r="G2202" i="5" a="1"/>
  <c r="G2202" i="5" s="1"/>
  <c r="G2203" i="5" a="1"/>
  <c r="G2203" i="5" s="1"/>
  <c r="G2204" i="5" a="1"/>
  <c r="G2204" i="5"/>
  <c r="G2205" i="5" a="1"/>
  <c r="G2205" i="5" s="1"/>
  <c r="G2206" i="5" a="1"/>
  <c r="G2206" i="5" s="1"/>
  <c r="G2207" i="5" a="1"/>
  <c r="G2207" i="5" s="1"/>
  <c r="G2208" i="5" a="1"/>
  <c r="G2208" i="5" s="1"/>
  <c r="G2209" i="5" a="1"/>
  <c r="G2209" i="5" s="1"/>
  <c r="G2210" i="5" a="1"/>
  <c r="G2210" i="5" s="1"/>
  <c r="G2211" i="5" a="1"/>
  <c r="G2211" i="5" s="1"/>
  <c r="G2212" i="5" a="1"/>
  <c r="G2212" i="5" s="1"/>
  <c r="G2213" i="5" a="1"/>
  <c r="G2213" i="5" s="1"/>
  <c r="G2214" i="5" a="1"/>
  <c r="G2214" i="5"/>
  <c r="G2215" i="5" a="1"/>
  <c r="G2215" i="5" s="1"/>
  <c r="G2216" i="5" a="1"/>
  <c r="G2216" i="5" s="1"/>
  <c r="G2217" i="5" a="1"/>
  <c r="G2217" i="5" s="1"/>
  <c r="G2218" i="5" a="1"/>
  <c r="G2218" i="5" s="1"/>
  <c r="G2219" i="5" a="1"/>
  <c r="G2219" i="5" s="1"/>
  <c r="G2220" i="5" a="1"/>
  <c r="G2220" i="5" s="1"/>
  <c r="G2221" i="5" a="1"/>
  <c r="G2221" i="5" s="1"/>
  <c r="G2222" i="5" a="1"/>
  <c r="G2222" i="5" s="1"/>
  <c r="G2223" i="5" a="1"/>
  <c r="G2223" i="5" s="1"/>
  <c r="G2224" i="5" a="1"/>
  <c r="G2224" i="5"/>
  <c r="G2225" i="5" a="1"/>
  <c r="G2225" i="5" s="1"/>
  <c r="G2226" i="5" a="1"/>
  <c r="G2226" i="5" s="1"/>
  <c r="G2227" i="5" a="1"/>
  <c r="G2227" i="5" s="1"/>
  <c r="G2228" i="5" a="1"/>
  <c r="G2228" i="5"/>
  <c r="G2229" i="5" a="1"/>
  <c r="G2229" i="5" s="1"/>
  <c r="G2230" i="5" a="1"/>
  <c r="G2230" i="5" s="1"/>
  <c r="G2231" i="5" a="1"/>
  <c r="G2231" i="5" s="1"/>
  <c r="G2232" i="5" a="1"/>
  <c r="G2232" i="5" s="1"/>
  <c r="G2233" i="5" a="1"/>
  <c r="G2233" i="5" s="1"/>
  <c r="G2234" i="5" a="1"/>
  <c r="G2234" i="5" s="1"/>
  <c r="G2235" i="5" a="1"/>
  <c r="G2235" i="5" s="1"/>
  <c r="G2236" i="5" a="1"/>
  <c r="G2236" i="5" s="1"/>
  <c r="G2237" i="5" a="1"/>
  <c r="G2237" i="5" s="1"/>
  <c r="G2238" i="5" a="1"/>
  <c r="G2238" i="5" s="1"/>
  <c r="G2239" i="5" a="1"/>
  <c r="G2239" i="5" s="1"/>
  <c r="G2240" i="5" a="1"/>
  <c r="G2240" i="5" s="1"/>
  <c r="G2241" i="5" a="1"/>
  <c r="G2241" i="5" s="1"/>
  <c r="G2242" i="5" a="1"/>
  <c r="G2242" i="5" s="1"/>
  <c r="G2243" i="5" a="1"/>
  <c r="G2243" i="5" s="1"/>
  <c r="G2244" i="5" a="1"/>
  <c r="G2244" i="5" s="1"/>
  <c r="G2245" i="5" a="1"/>
  <c r="G2245" i="5" s="1"/>
  <c r="G2246" i="5" a="1"/>
  <c r="G2246" i="5" s="1"/>
  <c r="G2247" i="5" a="1"/>
  <c r="G2247" i="5" s="1"/>
  <c r="G2248" i="5" a="1"/>
  <c r="G2248" i="5" s="1"/>
  <c r="G2249" i="5" a="1"/>
  <c r="G2249" i="5" s="1"/>
  <c r="G2250" i="5" a="1"/>
  <c r="G2250" i="5" s="1"/>
  <c r="G2251" i="5" a="1"/>
  <c r="G2251" i="5" s="1"/>
  <c r="G2252" i="5" a="1"/>
  <c r="G2252" i="5"/>
  <c r="G2253" i="5" a="1"/>
  <c r="G2253" i="5" s="1"/>
  <c r="G2254" i="5" a="1"/>
  <c r="G2254" i="5"/>
  <c r="G2255" i="5" a="1"/>
  <c r="G2255" i="5"/>
  <c r="G2256" i="5" a="1"/>
  <c r="G2256" i="5" s="1"/>
  <c r="G2257" i="5" a="1"/>
  <c r="G2257" i="5" s="1"/>
  <c r="G2258" i="5" a="1"/>
  <c r="G2258" i="5" s="1"/>
  <c r="G2259" i="5" a="1"/>
  <c r="G2259" i="5" s="1"/>
  <c r="G2260" i="5" a="1"/>
  <c r="G2260" i="5" s="1"/>
  <c r="G2261" i="5" a="1"/>
  <c r="G2261" i="5" s="1"/>
  <c r="G2262" i="5" a="1"/>
  <c r="G2262" i="5" s="1"/>
  <c r="G2263" i="5" a="1"/>
  <c r="G2263" i="5" s="1"/>
  <c r="G2264" i="5" a="1"/>
  <c r="G2264" i="5" s="1"/>
  <c r="G2265" i="5" a="1"/>
  <c r="G2265" i="5" s="1"/>
  <c r="G2266" i="5" a="1"/>
  <c r="G2266" i="5" s="1"/>
  <c r="G2267" i="5" a="1"/>
  <c r="G2267" i="5" s="1"/>
  <c r="G2268" i="5" a="1"/>
  <c r="G2268" i="5" s="1"/>
  <c r="G2269" i="5" a="1"/>
  <c r="G2269" i="5" s="1"/>
  <c r="G2270" i="5" a="1"/>
  <c r="G2270" i="5"/>
  <c r="G2271" i="5" a="1"/>
  <c r="G2271" i="5" s="1"/>
  <c r="G2272" i="5" a="1"/>
  <c r="G2272" i="5" s="1"/>
  <c r="G2273" i="5" a="1"/>
  <c r="G2273" i="5" s="1"/>
  <c r="G2274" i="5" a="1"/>
  <c r="G2274" i="5" s="1"/>
  <c r="G2275" i="5" a="1"/>
  <c r="G2275" i="5" s="1"/>
  <c r="G2276" i="5" a="1"/>
  <c r="G2276" i="5" s="1"/>
  <c r="G2277" i="5" a="1"/>
  <c r="G2277" i="5" s="1"/>
  <c r="G2278" i="5" a="1"/>
  <c r="G2278" i="5" s="1"/>
  <c r="G2279" i="5" a="1"/>
  <c r="G2279" i="5" s="1"/>
  <c r="G2280" i="5" a="1"/>
  <c r="G2280" i="5"/>
  <c r="G2281" i="5" a="1"/>
  <c r="G2281" i="5" s="1"/>
  <c r="G2282" i="5" a="1"/>
  <c r="G2282" i="5" s="1"/>
  <c r="G2283" i="5" a="1"/>
  <c r="G2283" i="5"/>
  <c r="G2284" i="5" a="1"/>
  <c r="G2284" i="5" s="1"/>
  <c r="G2285" i="5" a="1"/>
  <c r="G2285" i="5" s="1"/>
  <c r="G2286" i="5" a="1"/>
  <c r="G2286" i="5" s="1"/>
  <c r="G2287" i="5" a="1"/>
  <c r="G2287" i="5" s="1"/>
  <c r="G2288" i="5" a="1"/>
  <c r="G2288" i="5"/>
  <c r="G2289" i="5" a="1"/>
  <c r="G2289" i="5" s="1"/>
  <c r="G2290" i="5" a="1"/>
  <c r="G2290" i="5" s="1"/>
  <c r="G2291" i="5" a="1"/>
  <c r="G2291" i="5" s="1"/>
  <c r="G2292" i="5" a="1"/>
  <c r="G2292" i="5" s="1"/>
  <c r="G2293" i="5" a="1"/>
  <c r="G2293" i="5" s="1"/>
  <c r="G2294" i="5" a="1"/>
  <c r="G2294" i="5" s="1"/>
  <c r="G2295" i="5" a="1"/>
  <c r="G2295" i="5" s="1"/>
  <c r="G2296" i="5" a="1"/>
  <c r="G2296" i="5"/>
  <c r="G2297" i="5" a="1"/>
  <c r="G2297" i="5" s="1"/>
  <c r="G2298" i="5" a="1"/>
  <c r="G2298" i="5" s="1"/>
  <c r="G2299" i="5" a="1"/>
  <c r="G2299" i="5" s="1"/>
  <c r="G2300" i="5" a="1"/>
  <c r="G2300" i="5" s="1"/>
  <c r="G2301" i="5" a="1"/>
  <c r="G2301" i="5" s="1"/>
  <c r="G2302" i="5" a="1"/>
  <c r="G2302" i="5" s="1"/>
  <c r="G2303" i="5" a="1"/>
  <c r="G2303" i="5" s="1"/>
  <c r="G2304" i="5" a="1"/>
  <c r="G2304" i="5" s="1"/>
  <c r="G2305" i="5" a="1"/>
  <c r="G2305" i="5" s="1"/>
  <c r="G2306" i="5" a="1"/>
  <c r="G2306" i="5" s="1"/>
  <c r="G2307" i="5" a="1"/>
  <c r="G2307" i="5" s="1"/>
  <c r="G2308" i="5" a="1"/>
  <c r="G2308" i="5" s="1"/>
  <c r="G2309" i="5" a="1"/>
  <c r="G2309" i="5" s="1"/>
  <c r="G2310" i="5" a="1"/>
  <c r="G2310" i="5" s="1"/>
  <c r="G2311" i="5" a="1"/>
  <c r="G2311" i="5" s="1"/>
  <c r="G2312" i="5" a="1"/>
  <c r="G2312" i="5" s="1"/>
  <c r="G2313" i="5" a="1"/>
  <c r="G2313" i="5" s="1"/>
  <c r="G2314" i="5" a="1"/>
  <c r="G2314" i="5" s="1"/>
  <c r="G2315" i="5" a="1"/>
  <c r="G2315" i="5" s="1"/>
  <c r="G2316" i="5" a="1"/>
  <c r="G2316" i="5" s="1"/>
  <c r="G2317" i="5" a="1"/>
  <c r="G2317" i="5" s="1"/>
  <c r="G2318" i="5" a="1"/>
  <c r="G2318" i="5"/>
  <c r="G2319" i="5" a="1"/>
  <c r="G2319" i="5"/>
  <c r="G2320" i="5" a="1"/>
  <c r="G2320" i="5" s="1"/>
  <c r="G2321" i="5" a="1"/>
  <c r="G2321" i="5" s="1"/>
  <c r="G2322" i="5" a="1"/>
  <c r="G2322" i="5" s="1"/>
  <c r="G2323" i="5" a="1"/>
  <c r="G2323" i="5"/>
  <c r="G2324" i="5" a="1"/>
  <c r="G2324" i="5" s="1"/>
  <c r="G2325" i="5" a="1"/>
  <c r="G2325" i="5" s="1"/>
  <c r="G2326" i="5" a="1"/>
  <c r="G2326" i="5"/>
  <c r="G2327" i="5" a="1"/>
  <c r="G2327" i="5" s="1"/>
  <c r="G2328" i="5" a="1"/>
  <c r="G2328" i="5" s="1"/>
  <c r="G2329" i="5" a="1"/>
  <c r="G2329" i="5" s="1"/>
  <c r="G2330" i="5" a="1"/>
  <c r="G2330" i="5" s="1"/>
  <c r="G2331" i="5" a="1"/>
  <c r="G2331" i="5"/>
  <c r="G2332" i="5" a="1"/>
  <c r="G2332" i="5" s="1"/>
  <c r="G2333" i="5" a="1"/>
  <c r="G2333" i="5" s="1"/>
  <c r="G2334" i="5" a="1"/>
  <c r="G2334" i="5"/>
  <c r="G2335" i="5" a="1"/>
  <c r="G2335" i="5" s="1"/>
  <c r="G2336" i="5" a="1"/>
  <c r="G2336" i="5"/>
  <c r="G2" i="5" a="1"/>
  <c r="G2" i="5" s="1"/>
  <c r="D2" i="5" a="1"/>
  <c r="D2" i="5" s="1"/>
  <c r="D3" i="5" a="1"/>
  <c r="D3" i="5" s="1"/>
  <c r="D4" i="5" a="1"/>
  <c r="D4" i="5" s="1"/>
  <c r="D5" i="5" a="1"/>
  <c r="D5" i="5" s="1"/>
  <c r="D6" i="5" a="1"/>
  <c r="D6" i="5" s="1"/>
  <c r="D7" i="5" a="1"/>
  <c r="D7" i="5" s="1"/>
  <c r="D8" i="5" a="1"/>
  <c r="D8" i="5" s="1"/>
  <c r="D9" i="5" a="1"/>
  <c r="D9" i="5" s="1"/>
  <c r="D10" i="5" a="1"/>
  <c r="D10" i="5" s="1"/>
  <c r="D11" i="5" a="1"/>
  <c r="D11" i="5" s="1"/>
  <c r="D12" i="5" a="1"/>
  <c r="D12" i="5" s="1"/>
  <c r="D13" i="5" a="1"/>
  <c r="D13" i="5" s="1"/>
  <c r="D14" i="5" a="1"/>
  <c r="D14" i="5" s="1"/>
  <c r="D15" i="5" a="1"/>
  <c r="D15" i="5" s="1"/>
  <c r="D16" i="5" a="1"/>
  <c r="D16" i="5" s="1"/>
  <c r="D17" i="5" a="1"/>
  <c r="D17" i="5" s="1"/>
  <c r="D18" i="5" a="1"/>
  <c r="D18" i="5" s="1"/>
  <c r="D19" i="5" a="1"/>
  <c r="D19" i="5" s="1"/>
  <c r="D20" i="5" a="1"/>
  <c r="D20" i="5" s="1"/>
  <c r="D21" i="5" a="1"/>
  <c r="D21" i="5" s="1"/>
  <c r="D22" i="5" a="1"/>
  <c r="D22" i="5" s="1"/>
  <c r="D23" i="5" a="1"/>
  <c r="D23" i="5" s="1"/>
  <c r="D24" i="5" a="1"/>
  <c r="D24" i="5" s="1"/>
  <c r="D25" i="5" a="1"/>
  <c r="D25" i="5" s="1"/>
  <c r="D26" i="5" a="1"/>
  <c r="D26" i="5"/>
  <c r="D27" i="5" a="1"/>
  <c r="D27" i="5" s="1"/>
  <c r="D28" i="5" a="1"/>
  <c r="D28" i="5" s="1"/>
  <c r="D29" i="5" a="1"/>
  <c r="D29" i="5" s="1"/>
  <c r="D30" i="5" a="1"/>
  <c r="D30" i="5" s="1"/>
  <c r="D31" i="5" a="1"/>
  <c r="D31" i="5" s="1"/>
  <c r="D32" i="5" a="1"/>
  <c r="D32" i="5" s="1"/>
  <c r="D33" i="5" a="1"/>
  <c r="D33" i="5" s="1"/>
  <c r="D34" i="5" a="1"/>
  <c r="D34" i="5" s="1"/>
  <c r="D35" i="5" a="1"/>
  <c r="D35" i="5" s="1"/>
  <c r="D36" i="5" a="1"/>
  <c r="D36" i="5" s="1"/>
  <c r="D37" i="5" a="1"/>
  <c r="D37" i="5" s="1"/>
  <c r="D38" i="5" a="1"/>
  <c r="D38" i="5" s="1"/>
  <c r="D39" i="5" a="1"/>
  <c r="D39" i="5" s="1"/>
  <c r="D40" i="5" a="1"/>
  <c r="D40" i="5" s="1"/>
  <c r="D41" i="5" a="1"/>
  <c r="D41" i="5"/>
  <c r="D42" i="5" a="1"/>
  <c r="D42" i="5"/>
  <c r="D43" i="5" a="1"/>
  <c r="D43" i="5" s="1"/>
  <c r="D44" i="5" a="1"/>
  <c r="D44" i="5" s="1"/>
  <c r="D45" i="5" a="1"/>
  <c r="D45" i="5" s="1"/>
  <c r="D46" i="5" a="1"/>
  <c r="D46" i="5" s="1"/>
  <c r="D47" i="5" a="1"/>
  <c r="D47" i="5" s="1"/>
  <c r="D48" i="5" a="1"/>
  <c r="D48" i="5" s="1"/>
  <c r="D49" i="5" a="1"/>
  <c r="D49" i="5" s="1"/>
  <c r="D50" i="5" a="1"/>
  <c r="D50" i="5" s="1"/>
  <c r="D51" i="5" a="1"/>
  <c r="D51" i="5" s="1"/>
  <c r="D52" i="5" a="1"/>
  <c r="D52" i="5" s="1"/>
  <c r="D53" i="5" a="1"/>
  <c r="D53" i="5" s="1"/>
  <c r="D54" i="5" a="1"/>
  <c r="D54" i="5" s="1"/>
  <c r="D55" i="5" a="1"/>
  <c r="D55" i="5" s="1"/>
  <c r="D56" i="5" a="1"/>
  <c r="D56" i="5" s="1"/>
  <c r="D57" i="5" a="1"/>
  <c r="D57" i="5" s="1"/>
  <c r="D58" i="5" a="1"/>
  <c r="D58" i="5" s="1"/>
  <c r="D59" i="5" a="1"/>
  <c r="D59" i="5" s="1"/>
  <c r="D60" i="5" a="1"/>
  <c r="D60" i="5" s="1"/>
  <c r="D61" i="5" a="1"/>
  <c r="D61" i="5" s="1"/>
  <c r="D62" i="5" a="1"/>
  <c r="D62" i="5" s="1"/>
  <c r="D63" i="5" a="1"/>
  <c r="D63" i="5" s="1"/>
  <c r="D64" i="5" a="1"/>
  <c r="D64" i="5" s="1"/>
  <c r="D65" i="5" a="1"/>
  <c r="D65" i="5"/>
  <c r="D66" i="5" a="1"/>
  <c r="D66" i="5" s="1"/>
  <c r="D67" i="5" a="1"/>
  <c r="D67" i="5" s="1"/>
  <c r="D68" i="5" a="1"/>
  <c r="D68" i="5" s="1"/>
  <c r="D69" i="5" a="1"/>
  <c r="D69" i="5" s="1"/>
  <c r="D70" i="5" a="1"/>
  <c r="D70" i="5" s="1"/>
  <c r="D71" i="5" a="1"/>
  <c r="D71" i="5" s="1"/>
  <c r="D72" i="5" a="1"/>
  <c r="D72" i="5" s="1"/>
  <c r="D73" i="5" a="1"/>
  <c r="D73" i="5" s="1"/>
  <c r="D74" i="5" a="1"/>
  <c r="D74" i="5" s="1"/>
  <c r="D75" i="5" a="1"/>
  <c r="D75" i="5" s="1"/>
  <c r="D76" i="5" a="1"/>
  <c r="D76" i="5" s="1"/>
  <c r="D77" i="5" a="1"/>
  <c r="D77" i="5" s="1"/>
  <c r="D78" i="5" a="1"/>
  <c r="D78" i="5" s="1"/>
  <c r="D79" i="5" a="1"/>
  <c r="D79" i="5" s="1"/>
  <c r="D80" i="5" a="1"/>
  <c r="D80" i="5" s="1"/>
  <c r="D81" i="5" a="1"/>
  <c r="D81" i="5" s="1"/>
  <c r="D82" i="5" a="1"/>
  <c r="D82" i="5" s="1"/>
  <c r="D83" i="5" a="1"/>
  <c r="D83" i="5" s="1"/>
  <c r="D84" i="5" a="1"/>
  <c r="D84" i="5" s="1"/>
  <c r="D85" i="5" a="1"/>
  <c r="D85" i="5" s="1"/>
  <c r="D86" i="5" a="1"/>
  <c r="D86" i="5" s="1"/>
  <c r="D87" i="5" a="1"/>
  <c r="D87" i="5" s="1"/>
  <c r="D88" i="5" a="1"/>
  <c r="D88" i="5" s="1"/>
  <c r="D89" i="5" a="1"/>
  <c r="D89" i="5" s="1"/>
  <c r="D90" i="5" a="1"/>
  <c r="D90" i="5"/>
  <c r="D91" i="5" a="1"/>
  <c r="D91" i="5" s="1"/>
  <c r="D92" i="5" a="1"/>
  <c r="D92" i="5" s="1"/>
  <c r="D93" i="5" a="1"/>
  <c r="D93" i="5" s="1"/>
  <c r="D94" i="5" a="1"/>
  <c r="D94" i="5" s="1"/>
  <c r="D95" i="5" a="1"/>
  <c r="D95" i="5" s="1"/>
  <c r="D96" i="5" a="1"/>
  <c r="D96" i="5" s="1"/>
  <c r="D97" i="5" a="1"/>
  <c r="D97" i="5" s="1"/>
  <c r="D98" i="5" a="1"/>
  <c r="D98" i="5" s="1"/>
  <c r="D99" i="5" a="1"/>
  <c r="D99" i="5" s="1"/>
  <c r="D100" i="5" a="1"/>
  <c r="D100" i="5" s="1"/>
  <c r="D101" i="5" a="1"/>
  <c r="D101" i="5" s="1"/>
  <c r="D102" i="5" a="1"/>
  <c r="D102" i="5" s="1"/>
  <c r="D103" i="5" a="1"/>
  <c r="D103" i="5" s="1"/>
  <c r="D104" i="5" a="1"/>
  <c r="D104" i="5" s="1"/>
  <c r="D105" i="5" a="1"/>
  <c r="D105" i="5"/>
  <c r="D106" i="5" a="1"/>
  <c r="D106" i="5" s="1"/>
  <c r="D107" i="5" a="1"/>
  <c r="D107" i="5" s="1"/>
  <c r="D108" i="5" a="1"/>
  <c r="D108" i="5" s="1"/>
  <c r="D109" i="5" a="1"/>
  <c r="D109" i="5" s="1"/>
  <c r="D110" i="5" a="1"/>
  <c r="D110" i="5" s="1"/>
  <c r="D111" i="5" a="1"/>
  <c r="D111" i="5" s="1"/>
  <c r="D112" i="5" a="1"/>
  <c r="D112" i="5" s="1"/>
  <c r="D113" i="5" a="1"/>
  <c r="D113" i="5" s="1"/>
  <c r="D114" i="5" a="1"/>
  <c r="D114" i="5" s="1"/>
  <c r="D115" i="5" a="1"/>
  <c r="D115" i="5" s="1"/>
  <c r="D116" i="5" a="1"/>
  <c r="D116" i="5" s="1"/>
  <c r="D117" i="5" a="1"/>
  <c r="D117" i="5" s="1"/>
  <c r="D118" i="5" a="1"/>
  <c r="D118" i="5" s="1"/>
  <c r="D119" i="5" a="1"/>
  <c r="D119" i="5" s="1"/>
  <c r="D120" i="5" a="1"/>
  <c r="D120" i="5" s="1"/>
  <c r="D121" i="5" a="1"/>
  <c r="D121" i="5" s="1"/>
  <c r="D122" i="5" a="1"/>
  <c r="D122" i="5" s="1"/>
  <c r="D123" i="5" a="1"/>
  <c r="D123" i="5" s="1"/>
  <c r="D124" i="5" a="1"/>
  <c r="D124" i="5" s="1"/>
  <c r="D125" i="5" a="1"/>
  <c r="D125" i="5" s="1"/>
  <c r="D126" i="5" a="1"/>
  <c r="D126" i="5" s="1"/>
  <c r="D127" i="5" a="1"/>
  <c r="D127" i="5" s="1"/>
  <c r="D128" i="5" a="1"/>
  <c r="D128" i="5" s="1"/>
  <c r="D129" i="5" a="1"/>
  <c r="D129" i="5"/>
  <c r="D130" i="5" a="1"/>
  <c r="D130" i="5" s="1"/>
  <c r="D131" i="5" a="1"/>
  <c r="D131" i="5" s="1"/>
  <c r="D132" i="5" a="1"/>
  <c r="D132" i="5" s="1"/>
  <c r="D133" i="5" a="1"/>
  <c r="D133" i="5" s="1"/>
  <c r="D134" i="5" a="1"/>
  <c r="D134" i="5" s="1"/>
  <c r="D135" i="5" a="1"/>
  <c r="D135" i="5" s="1"/>
  <c r="D136" i="5" a="1"/>
  <c r="D136" i="5" s="1"/>
  <c r="D137" i="5" a="1"/>
  <c r="D137" i="5" s="1"/>
  <c r="D138" i="5" a="1"/>
  <c r="D138" i="5" s="1"/>
  <c r="D139" i="5" a="1"/>
  <c r="D139" i="5" s="1"/>
  <c r="D140" i="5" a="1"/>
  <c r="D140" i="5" s="1"/>
  <c r="D141" i="5" a="1"/>
  <c r="D141" i="5" s="1"/>
  <c r="D142" i="5" a="1"/>
  <c r="D142" i="5" s="1"/>
  <c r="D143" i="5" a="1"/>
  <c r="D143" i="5" s="1"/>
  <c r="D144" i="5" a="1"/>
  <c r="D144" i="5" s="1"/>
  <c r="D145" i="5" a="1"/>
  <c r="D145" i="5" s="1"/>
  <c r="D146" i="5" a="1"/>
  <c r="D146" i="5" s="1"/>
  <c r="D147" i="5" a="1"/>
  <c r="D147" i="5" s="1"/>
  <c r="D148" i="5" a="1"/>
  <c r="D148" i="5" s="1"/>
  <c r="D149" i="5" a="1"/>
  <c r="D149" i="5" s="1"/>
  <c r="D150" i="5" a="1"/>
  <c r="D150" i="5" s="1"/>
  <c r="D151" i="5" a="1"/>
  <c r="D151" i="5" s="1"/>
  <c r="D152" i="5" a="1"/>
  <c r="D152" i="5" s="1"/>
  <c r="D153" i="5" a="1"/>
  <c r="D153" i="5" s="1"/>
  <c r="D154" i="5" a="1"/>
  <c r="D154" i="5" s="1"/>
  <c r="D155" i="5" a="1"/>
  <c r="D155" i="5" s="1"/>
  <c r="D156" i="5" a="1"/>
  <c r="D156" i="5" s="1"/>
  <c r="D157" i="5" a="1"/>
  <c r="D157" i="5" s="1"/>
  <c r="D158" i="5" a="1"/>
  <c r="D158" i="5" s="1"/>
  <c r="D159" i="5" a="1"/>
  <c r="D159" i="5" s="1"/>
  <c r="D160" i="5" a="1"/>
  <c r="D160" i="5" s="1"/>
  <c r="D161" i="5" a="1"/>
  <c r="D161" i="5" s="1"/>
  <c r="D162" i="5" a="1"/>
  <c r="D162" i="5" s="1"/>
  <c r="D163" i="5" a="1"/>
  <c r="D163" i="5" s="1"/>
  <c r="D164" i="5" a="1"/>
  <c r="D164" i="5" s="1"/>
  <c r="D165" i="5" a="1"/>
  <c r="D165" i="5" s="1"/>
  <c r="D166" i="5" a="1"/>
  <c r="D166" i="5" s="1"/>
  <c r="D167" i="5" a="1"/>
  <c r="D167" i="5" s="1"/>
  <c r="D168" i="5" a="1"/>
  <c r="D168" i="5" s="1"/>
  <c r="D169" i="5" a="1"/>
  <c r="D169" i="5" s="1"/>
  <c r="D170" i="5" a="1"/>
  <c r="D170" i="5" s="1"/>
  <c r="D171" i="5" a="1"/>
  <c r="D171" i="5" s="1"/>
  <c r="D172" i="5" a="1"/>
  <c r="D172" i="5" s="1"/>
  <c r="D173" i="5" a="1"/>
  <c r="D173" i="5" s="1"/>
  <c r="D174" i="5" a="1"/>
  <c r="D174" i="5" s="1"/>
  <c r="D175" i="5" a="1"/>
  <c r="D175" i="5" s="1"/>
  <c r="D176" i="5" a="1"/>
  <c r="D176" i="5" s="1"/>
  <c r="D177" i="5" a="1"/>
  <c r="D177" i="5" s="1"/>
  <c r="D178" i="5" a="1"/>
  <c r="D178" i="5" s="1"/>
  <c r="D179" i="5" a="1"/>
  <c r="D179" i="5" s="1"/>
  <c r="D180" i="5" a="1"/>
  <c r="D180" i="5" s="1"/>
  <c r="D181" i="5" a="1"/>
  <c r="D181" i="5" s="1"/>
  <c r="D182" i="5" a="1"/>
  <c r="D182" i="5" s="1"/>
  <c r="D183" i="5" a="1"/>
  <c r="D183" i="5" s="1"/>
  <c r="D184" i="5" a="1"/>
  <c r="D184" i="5" s="1"/>
  <c r="D185" i="5" a="1"/>
  <c r="D185" i="5" s="1"/>
  <c r="D186" i="5" a="1"/>
  <c r="D186" i="5" s="1"/>
  <c r="D187" i="5" a="1"/>
  <c r="D187" i="5" s="1"/>
  <c r="D188" i="5" a="1"/>
  <c r="D188" i="5" s="1"/>
  <c r="D189" i="5" a="1"/>
  <c r="D189" i="5" s="1"/>
  <c r="D190" i="5" a="1"/>
  <c r="D190" i="5" s="1"/>
  <c r="D191" i="5" a="1"/>
  <c r="D191" i="5" s="1"/>
  <c r="D192" i="5" a="1"/>
  <c r="D192" i="5" s="1"/>
  <c r="D193" i="5" a="1"/>
  <c r="D193" i="5"/>
  <c r="D194" i="5" a="1"/>
  <c r="D194" i="5" s="1"/>
  <c r="D195" i="5" a="1"/>
  <c r="D195" i="5" s="1"/>
  <c r="D196" i="5" a="1"/>
  <c r="D196" i="5" s="1"/>
  <c r="D197" i="5" a="1"/>
  <c r="D197" i="5" s="1"/>
  <c r="D198" i="5" a="1"/>
  <c r="D198" i="5" s="1"/>
  <c r="D199" i="5" a="1"/>
  <c r="D199" i="5" s="1"/>
  <c r="D200" i="5" a="1"/>
  <c r="D200" i="5" s="1"/>
  <c r="D201" i="5" a="1"/>
  <c r="D201" i="5" s="1"/>
  <c r="D202" i="5" a="1"/>
  <c r="D202" i="5" s="1"/>
  <c r="D203" i="5" a="1"/>
  <c r="D203" i="5" s="1"/>
  <c r="D204" i="5" a="1"/>
  <c r="D204" i="5" s="1"/>
  <c r="D205" i="5" a="1"/>
  <c r="D205" i="5" s="1"/>
  <c r="D206" i="5" a="1"/>
  <c r="D206" i="5" s="1"/>
  <c r="D207" i="5" a="1"/>
  <c r="D207" i="5" s="1"/>
  <c r="D208" i="5" a="1"/>
  <c r="D208" i="5" s="1"/>
  <c r="D209" i="5" a="1"/>
  <c r="D209" i="5" s="1"/>
  <c r="D210" i="5" a="1"/>
  <c r="D210" i="5" s="1"/>
  <c r="D211" i="5" a="1"/>
  <c r="D211" i="5" s="1"/>
  <c r="D212" i="5" a="1"/>
  <c r="D212" i="5" s="1"/>
  <c r="D213" i="5" a="1"/>
  <c r="D213" i="5" s="1"/>
  <c r="D214" i="5" a="1"/>
  <c r="D214" i="5" s="1"/>
  <c r="D215" i="5" a="1"/>
  <c r="D215" i="5" s="1"/>
  <c r="D216" i="5" a="1"/>
  <c r="D216" i="5" s="1"/>
  <c r="D217" i="5" a="1"/>
  <c r="D217" i="5" s="1"/>
  <c r="D218" i="5" a="1"/>
  <c r="D218" i="5"/>
  <c r="D219" i="5" a="1"/>
  <c r="D219" i="5" s="1"/>
  <c r="D220" i="5" a="1"/>
  <c r="D220" i="5" s="1"/>
  <c r="D221" i="5" a="1"/>
  <c r="D221" i="5" s="1"/>
  <c r="D222" i="5" a="1"/>
  <c r="D222" i="5" s="1"/>
  <c r="D223" i="5" a="1"/>
  <c r="D223" i="5" s="1"/>
  <c r="D224" i="5" a="1"/>
  <c r="D224" i="5" s="1"/>
  <c r="D225" i="5" a="1"/>
  <c r="D225" i="5" s="1"/>
  <c r="D226" i="5" a="1"/>
  <c r="D226" i="5" s="1"/>
  <c r="D227" i="5" a="1"/>
  <c r="D227" i="5" s="1"/>
  <c r="D228" i="5" a="1"/>
  <c r="D228" i="5" s="1"/>
  <c r="D229" i="5" a="1"/>
  <c r="D229" i="5" s="1"/>
  <c r="D230" i="5" a="1"/>
  <c r="D230" i="5" s="1"/>
  <c r="D231" i="5" a="1"/>
  <c r="D231" i="5" s="1"/>
  <c r="D232" i="5" a="1"/>
  <c r="D232" i="5" s="1"/>
  <c r="D233" i="5" a="1"/>
  <c r="D233" i="5" s="1"/>
  <c r="D234" i="5" a="1"/>
  <c r="D234" i="5" s="1"/>
  <c r="D235" i="5" a="1"/>
  <c r="D235" i="5" s="1"/>
  <c r="D236" i="5" a="1"/>
  <c r="D236" i="5" s="1"/>
  <c r="D237" i="5" a="1"/>
  <c r="D237" i="5" s="1"/>
  <c r="D238" i="5" a="1"/>
  <c r="D238" i="5" s="1"/>
  <c r="D239" i="5" a="1"/>
  <c r="D239" i="5" s="1"/>
  <c r="D240" i="5" a="1"/>
  <c r="D240" i="5" s="1"/>
  <c r="D241" i="5" a="1"/>
  <c r="D241" i="5" s="1"/>
  <c r="D242" i="5" a="1"/>
  <c r="D242" i="5" s="1"/>
  <c r="D243" i="5" a="1"/>
  <c r="D243" i="5" s="1"/>
  <c r="D244" i="5" a="1"/>
  <c r="D244" i="5" s="1"/>
  <c r="D245" i="5" a="1"/>
  <c r="D245" i="5" s="1"/>
  <c r="D246" i="5" a="1"/>
  <c r="D246" i="5" s="1"/>
  <c r="D247" i="5" a="1"/>
  <c r="D247" i="5" s="1"/>
  <c r="D248" i="5" a="1"/>
  <c r="D248" i="5" s="1"/>
  <c r="D249" i="5" a="1"/>
  <c r="D249" i="5" s="1"/>
  <c r="D250" i="5" a="1"/>
  <c r="D250" i="5" s="1"/>
  <c r="D251" i="5" a="1"/>
  <c r="D251" i="5" s="1"/>
  <c r="D252" i="5" a="1"/>
  <c r="D252" i="5" s="1"/>
  <c r="D253" i="5" a="1"/>
  <c r="D253" i="5" s="1"/>
  <c r="D254" i="5" a="1"/>
  <c r="D254" i="5" s="1"/>
  <c r="D255" i="5" a="1"/>
  <c r="D255" i="5" s="1"/>
  <c r="D256" i="5" a="1"/>
  <c r="D256" i="5" s="1"/>
  <c r="D257" i="5" a="1"/>
  <c r="D257" i="5" s="1"/>
  <c r="D258" i="5" a="1"/>
  <c r="D258" i="5" s="1"/>
  <c r="D259" i="5" a="1"/>
  <c r="D259" i="5" s="1"/>
  <c r="D260" i="5" a="1"/>
  <c r="D260" i="5" s="1"/>
  <c r="D261" i="5" a="1"/>
  <c r="D261" i="5" s="1"/>
  <c r="D262" i="5" a="1"/>
  <c r="D262" i="5" s="1"/>
  <c r="D263" i="5" a="1"/>
  <c r="D263" i="5" s="1"/>
  <c r="D264" i="5" a="1"/>
  <c r="D264" i="5" s="1"/>
  <c r="D265" i="5" a="1"/>
  <c r="D265" i="5" s="1"/>
  <c r="D266" i="5" a="1"/>
  <c r="D266" i="5" s="1"/>
  <c r="D267" i="5" a="1"/>
  <c r="D267" i="5" s="1"/>
  <c r="D268" i="5" a="1"/>
  <c r="D268" i="5" s="1"/>
  <c r="D269" i="5" a="1"/>
  <c r="D269" i="5" s="1"/>
  <c r="D270" i="5" a="1"/>
  <c r="D270" i="5" s="1"/>
  <c r="D271" i="5" a="1"/>
  <c r="D271" i="5" s="1"/>
  <c r="D272" i="5" a="1"/>
  <c r="D272" i="5" s="1"/>
  <c r="D273" i="5" a="1"/>
  <c r="D273" i="5" s="1"/>
  <c r="D274" i="5" a="1"/>
  <c r="D274" i="5" s="1"/>
  <c r="D275" i="5" a="1"/>
  <c r="D275" i="5" s="1"/>
  <c r="D276" i="5" a="1"/>
  <c r="D276" i="5" s="1"/>
  <c r="D277" i="5" a="1"/>
  <c r="D277" i="5" s="1"/>
  <c r="D278" i="5" a="1"/>
  <c r="D278" i="5" s="1"/>
  <c r="D279" i="5" a="1"/>
  <c r="D279" i="5" s="1"/>
  <c r="D280" i="5" a="1"/>
  <c r="D280" i="5" s="1"/>
  <c r="D281" i="5" a="1"/>
  <c r="D281" i="5" s="1"/>
  <c r="D282" i="5" a="1"/>
  <c r="D282" i="5"/>
  <c r="D283" i="5" a="1"/>
  <c r="D283" i="5" s="1"/>
  <c r="D284" i="5" a="1"/>
  <c r="D284" i="5" s="1"/>
  <c r="D285" i="5" a="1"/>
  <c r="D285" i="5" s="1"/>
  <c r="D286" i="5" a="1"/>
  <c r="D286" i="5" s="1"/>
  <c r="D287" i="5" a="1"/>
  <c r="D287" i="5" s="1"/>
  <c r="D288" i="5" a="1"/>
  <c r="D288" i="5" s="1"/>
  <c r="D289" i="5" a="1"/>
  <c r="D289" i="5" s="1"/>
  <c r="D290" i="5" a="1"/>
  <c r="D290" i="5" s="1"/>
  <c r="D291" i="5" a="1"/>
  <c r="D291" i="5" s="1"/>
  <c r="D292" i="5" a="1"/>
  <c r="D292" i="5" s="1"/>
  <c r="D293" i="5" a="1"/>
  <c r="D293" i="5" s="1"/>
  <c r="D294" i="5" a="1"/>
  <c r="D294" i="5" s="1"/>
  <c r="D295" i="5" a="1"/>
  <c r="D295" i="5" s="1"/>
  <c r="D296" i="5" a="1"/>
  <c r="D296" i="5" s="1"/>
  <c r="D297" i="5" a="1"/>
  <c r="D297" i="5"/>
  <c r="D298" i="5" a="1"/>
  <c r="D298" i="5" s="1"/>
  <c r="D299" i="5" a="1"/>
  <c r="D299" i="5" s="1"/>
  <c r="D300" i="5" a="1"/>
  <c r="D300" i="5" s="1"/>
  <c r="D301" i="5" a="1"/>
  <c r="D301" i="5" s="1"/>
  <c r="D302" i="5" a="1"/>
  <c r="D302" i="5" s="1"/>
  <c r="D303" i="5" a="1"/>
  <c r="D303" i="5" s="1"/>
  <c r="D304" i="5" a="1"/>
  <c r="D304" i="5" s="1"/>
  <c r="D305" i="5" a="1"/>
  <c r="D305" i="5" s="1"/>
  <c r="D306" i="5" a="1"/>
  <c r="D306" i="5" s="1"/>
  <c r="D307" i="5" a="1"/>
  <c r="D307" i="5" s="1"/>
  <c r="D308" i="5" a="1"/>
  <c r="D308" i="5" s="1"/>
  <c r="D309" i="5" a="1"/>
  <c r="D309" i="5" s="1"/>
  <c r="D310" i="5" a="1"/>
  <c r="D310" i="5" s="1"/>
  <c r="D311" i="5" a="1"/>
  <c r="D311" i="5" s="1"/>
  <c r="D312" i="5" a="1"/>
  <c r="D312" i="5" s="1"/>
  <c r="D313" i="5" a="1"/>
  <c r="D313" i="5" s="1"/>
  <c r="D314" i="5" a="1"/>
  <c r="D314" i="5" s="1"/>
  <c r="D315" i="5" a="1"/>
  <c r="D315" i="5" s="1"/>
  <c r="D316" i="5" a="1"/>
  <c r="D316" i="5" s="1"/>
  <c r="D317" i="5" a="1"/>
  <c r="D317" i="5" s="1"/>
  <c r="D318" i="5" a="1"/>
  <c r="D318" i="5" s="1"/>
  <c r="D319" i="5" a="1"/>
  <c r="D319" i="5" s="1"/>
  <c r="D320" i="5" a="1"/>
  <c r="D320" i="5" s="1"/>
  <c r="D321" i="5" a="1"/>
  <c r="D321" i="5" s="1"/>
  <c r="D322" i="5" a="1"/>
  <c r="D322" i="5" s="1"/>
  <c r="D323" i="5" a="1"/>
  <c r="D323" i="5" s="1"/>
  <c r="D324" i="5" a="1"/>
  <c r="D324" i="5" s="1"/>
  <c r="D325" i="5" a="1"/>
  <c r="D325" i="5" s="1"/>
  <c r="D326" i="5" a="1"/>
  <c r="D326" i="5" s="1"/>
  <c r="D327" i="5" a="1"/>
  <c r="D327" i="5" s="1"/>
  <c r="D328" i="5" a="1"/>
  <c r="D328" i="5" s="1"/>
  <c r="D329" i="5" a="1"/>
  <c r="D329" i="5" s="1"/>
  <c r="D330" i="5" a="1"/>
  <c r="D330" i="5" s="1"/>
  <c r="D331" i="5" a="1"/>
  <c r="D331" i="5" s="1"/>
  <c r="D332" i="5" a="1"/>
  <c r="D332" i="5" s="1"/>
  <c r="D333" i="5" a="1"/>
  <c r="D333" i="5" s="1"/>
  <c r="D334" i="5" a="1"/>
  <c r="D334" i="5" s="1"/>
  <c r="D335" i="5" a="1"/>
  <c r="D335" i="5"/>
  <c r="D336" i="5" a="1"/>
  <c r="D336" i="5" s="1"/>
  <c r="D337" i="5" a="1"/>
  <c r="D337" i="5" s="1"/>
  <c r="D338" i="5" a="1"/>
  <c r="D338" i="5"/>
  <c r="D339" i="5" a="1"/>
  <c r="D339" i="5" s="1"/>
  <c r="D340" i="5" a="1"/>
  <c r="D340" i="5" s="1"/>
  <c r="D341" i="5" a="1"/>
  <c r="D341" i="5" s="1"/>
  <c r="D342" i="5" a="1"/>
  <c r="D342" i="5" s="1"/>
  <c r="D343" i="5" a="1"/>
  <c r="D343" i="5" s="1"/>
  <c r="D344" i="5" a="1"/>
  <c r="D344" i="5" s="1"/>
  <c r="D345" i="5" a="1"/>
  <c r="D345" i="5" s="1"/>
  <c r="D346" i="5" a="1"/>
  <c r="D346" i="5" s="1"/>
  <c r="D347" i="5" a="1"/>
  <c r="D347" i="5" s="1"/>
  <c r="D348" i="5" a="1"/>
  <c r="D348" i="5" s="1"/>
  <c r="D349" i="5" a="1"/>
  <c r="D349" i="5" s="1"/>
  <c r="D350" i="5" a="1"/>
  <c r="D350" i="5" s="1"/>
  <c r="D351" i="5" a="1"/>
  <c r="D351" i="5" s="1"/>
  <c r="D352" i="5" a="1"/>
  <c r="D352" i="5" s="1"/>
  <c r="D353" i="5" a="1"/>
  <c r="D353" i="5"/>
  <c r="D354" i="5" a="1"/>
  <c r="D354" i="5" s="1"/>
  <c r="D355" i="5" a="1"/>
  <c r="D355" i="5" s="1"/>
  <c r="D356" i="5" a="1"/>
  <c r="D356" i="5" s="1"/>
  <c r="D357" i="5" a="1"/>
  <c r="D357" i="5" s="1"/>
  <c r="D358" i="5" a="1"/>
  <c r="D358" i="5" s="1"/>
  <c r="D359" i="5" a="1"/>
  <c r="D359" i="5" s="1"/>
  <c r="D360" i="5" a="1"/>
  <c r="D360" i="5" s="1"/>
  <c r="D361" i="5" a="1"/>
  <c r="D361" i="5" s="1"/>
  <c r="D362" i="5" a="1"/>
  <c r="D362" i="5" s="1"/>
  <c r="D363" i="5" a="1"/>
  <c r="D363" i="5" s="1"/>
  <c r="D364" i="5" a="1"/>
  <c r="D364" i="5" s="1"/>
  <c r="D365" i="5" a="1"/>
  <c r="D365" i="5" s="1"/>
  <c r="D366" i="5" a="1"/>
  <c r="D366" i="5" s="1"/>
  <c r="D367" i="5" a="1"/>
  <c r="D367" i="5" s="1"/>
  <c r="D368" i="5" a="1"/>
  <c r="D368" i="5" s="1"/>
  <c r="D369" i="5" a="1"/>
  <c r="D369" i="5" s="1"/>
  <c r="D370" i="5" a="1"/>
  <c r="D370" i="5" s="1"/>
  <c r="D371" i="5" a="1"/>
  <c r="D371" i="5" s="1"/>
  <c r="D372" i="5" a="1"/>
  <c r="D372" i="5" s="1"/>
  <c r="D373" i="5" a="1"/>
  <c r="D373" i="5" s="1"/>
  <c r="D374" i="5" a="1"/>
  <c r="D374" i="5" s="1"/>
  <c r="D375" i="5" a="1"/>
  <c r="D375" i="5" s="1"/>
  <c r="D376" i="5" a="1"/>
  <c r="D376" i="5" s="1"/>
  <c r="D377" i="5" a="1"/>
  <c r="D377" i="5" s="1"/>
  <c r="D378" i="5" a="1"/>
  <c r="D378" i="5" s="1"/>
  <c r="D379" i="5" a="1"/>
  <c r="D379" i="5" s="1"/>
  <c r="D380" i="5" a="1"/>
  <c r="D380" i="5" s="1"/>
  <c r="D381" i="5" a="1"/>
  <c r="D381" i="5" s="1"/>
  <c r="D382" i="5" a="1"/>
  <c r="D382" i="5" s="1"/>
  <c r="D383" i="5" a="1"/>
  <c r="D383" i="5" s="1"/>
  <c r="D384" i="5" a="1"/>
  <c r="D384" i="5" s="1"/>
  <c r="D385" i="5" a="1"/>
  <c r="D385" i="5"/>
  <c r="D386" i="5" a="1"/>
  <c r="D386" i="5" s="1"/>
  <c r="D387" i="5" a="1"/>
  <c r="D387" i="5" s="1"/>
  <c r="D388" i="5" a="1"/>
  <c r="D388" i="5" s="1"/>
  <c r="D389" i="5" a="1"/>
  <c r="D389" i="5" s="1"/>
  <c r="D390" i="5" a="1"/>
  <c r="D390" i="5" s="1"/>
  <c r="D391" i="5" a="1"/>
  <c r="D391" i="5"/>
  <c r="D392" i="5" a="1"/>
  <c r="D392" i="5" s="1"/>
  <c r="D393" i="5" a="1"/>
  <c r="D393" i="5" s="1"/>
  <c r="D394" i="5" a="1"/>
  <c r="D394" i="5" s="1"/>
  <c r="D395" i="5" a="1"/>
  <c r="D395" i="5" s="1"/>
  <c r="D396" i="5" a="1"/>
  <c r="D396" i="5" s="1"/>
  <c r="D397" i="5" a="1"/>
  <c r="D397" i="5" s="1"/>
  <c r="D398" i="5" a="1"/>
  <c r="D398" i="5" s="1"/>
  <c r="D399" i="5" a="1"/>
  <c r="D399" i="5" s="1"/>
  <c r="D400" i="5" a="1"/>
  <c r="D400" i="5" s="1"/>
  <c r="D401" i="5" a="1"/>
  <c r="D401" i="5" s="1"/>
  <c r="D402" i="5" a="1"/>
  <c r="D402" i="5" s="1"/>
  <c r="D403" i="5" a="1"/>
  <c r="D403" i="5" s="1"/>
  <c r="D404" i="5" a="1"/>
  <c r="D404" i="5" s="1"/>
  <c r="D405" i="5" a="1"/>
  <c r="D405" i="5" s="1"/>
  <c r="D406" i="5" a="1"/>
  <c r="D406" i="5" s="1"/>
  <c r="D407" i="5" a="1"/>
  <c r="D407" i="5"/>
  <c r="D408" i="5" a="1"/>
  <c r="D408" i="5" s="1"/>
  <c r="D409" i="5" a="1"/>
  <c r="D409" i="5" s="1"/>
  <c r="D410" i="5" a="1"/>
  <c r="D410" i="5" s="1"/>
  <c r="D411" i="5" a="1"/>
  <c r="D411" i="5" s="1"/>
  <c r="D412" i="5" a="1"/>
  <c r="D412" i="5" s="1"/>
  <c r="D413" i="5" a="1"/>
  <c r="D413" i="5" s="1"/>
  <c r="D414" i="5" a="1"/>
  <c r="D414" i="5" s="1"/>
  <c r="D415" i="5" a="1"/>
  <c r="D415" i="5"/>
  <c r="D416" i="5" a="1"/>
  <c r="D416" i="5" s="1"/>
  <c r="D417" i="5" a="1"/>
  <c r="D417" i="5" s="1"/>
  <c r="D418" i="5" a="1"/>
  <c r="D418" i="5"/>
  <c r="D419" i="5" a="1"/>
  <c r="D419" i="5" s="1"/>
  <c r="D420" i="5" a="1"/>
  <c r="D420" i="5" s="1"/>
  <c r="D421" i="5" a="1"/>
  <c r="D421" i="5" s="1"/>
  <c r="D422" i="5" a="1"/>
  <c r="D422" i="5" s="1"/>
  <c r="D423" i="5" a="1"/>
  <c r="D423" i="5" s="1"/>
  <c r="D424" i="5" a="1"/>
  <c r="D424" i="5" s="1"/>
  <c r="D425" i="5" a="1"/>
  <c r="D425" i="5" s="1"/>
  <c r="D426" i="5" a="1"/>
  <c r="D426" i="5"/>
  <c r="D427" i="5" a="1"/>
  <c r="D427" i="5" s="1"/>
  <c r="D428" i="5" a="1"/>
  <c r="D428" i="5" s="1"/>
  <c r="D429" i="5" a="1"/>
  <c r="D429" i="5" s="1"/>
  <c r="D430" i="5" a="1"/>
  <c r="D430" i="5" s="1"/>
  <c r="D431" i="5" a="1"/>
  <c r="D431" i="5" s="1"/>
  <c r="D432" i="5" a="1"/>
  <c r="D432" i="5" s="1"/>
  <c r="D433" i="5" a="1"/>
  <c r="D433" i="5" s="1"/>
  <c r="D434" i="5" a="1"/>
  <c r="D434" i="5" s="1"/>
  <c r="D435" i="5" a="1"/>
  <c r="D435" i="5" s="1"/>
  <c r="D436" i="5" a="1"/>
  <c r="D436" i="5" s="1"/>
  <c r="D437" i="5" a="1"/>
  <c r="D437" i="5" s="1"/>
  <c r="D438" i="5" a="1"/>
  <c r="D438" i="5" s="1"/>
  <c r="D439" i="5" a="1"/>
  <c r="D439" i="5" s="1"/>
  <c r="D440" i="5" a="1"/>
  <c r="D440" i="5" s="1"/>
  <c r="D441" i="5" a="1"/>
  <c r="D441" i="5" s="1"/>
  <c r="D442" i="5" a="1"/>
  <c r="D442" i="5" s="1"/>
  <c r="D443" i="5" a="1"/>
  <c r="D443" i="5" s="1"/>
  <c r="D444" i="5" a="1"/>
  <c r="D444" i="5" s="1"/>
  <c r="D445" i="5" a="1"/>
  <c r="D445" i="5" s="1"/>
  <c r="D446" i="5" a="1"/>
  <c r="D446" i="5" s="1"/>
  <c r="D447" i="5" a="1"/>
  <c r="D447" i="5" s="1"/>
  <c r="D448" i="5" a="1"/>
  <c r="D448" i="5" s="1"/>
  <c r="D449" i="5" a="1"/>
  <c r="D449" i="5" s="1"/>
  <c r="D450" i="5" a="1"/>
  <c r="D450" i="5" s="1"/>
  <c r="D451" i="5" a="1"/>
  <c r="D451" i="5" s="1"/>
  <c r="D452" i="5" a="1"/>
  <c r="D452" i="5" s="1"/>
  <c r="D453" i="5" a="1"/>
  <c r="D453" i="5" s="1"/>
  <c r="D454" i="5" a="1"/>
  <c r="D454" i="5" s="1"/>
  <c r="D455" i="5" a="1"/>
  <c r="D455" i="5"/>
  <c r="D456" i="5" a="1"/>
  <c r="D456" i="5" s="1"/>
  <c r="D457" i="5" a="1"/>
  <c r="D457" i="5" s="1"/>
  <c r="D458" i="5" a="1"/>
  <c r="D458" i="5" s="1"/>
  <c r="D459" i="5" a="1"/>
  <c r="D459" i="5" s="1"/>
  <c r="D460" i="5" a="1"/>
  <c r="D460" i="5" s="1"/>
  <c r="D461" i="5" a="1"/>
  <c r="D461" i="5" s="1"/>
  <c r="D462" i="5" a="1"/>
  <c r="D462" i="5" s="1"/>
  <c r="D463" i="5" a="1"/>
  <c r="D463" i="5" s="1"/>
  <c r="D464" i="5" a="1"/>
  <c r="D464" i="5" s="1"/>
  <c r="D465" i="5" a="1"/>
  <c r="D465" i="5"/>
  <c r="D466" i="5" a="1"/>
  <c r="D466" i="5" s="1"/>
  <c r="D467" i="5" a="1"/>
  <c r="D467" i="5" s="1"/>
  <c r="D468" i="5" a="1"/>
  <c r="D468" i="5" s="1"/>
  <c r="D469" i="5" a="1"/>
  <c r="D469" i="5" s="1"/>
  <c r="D470" i="5" a="1"/>
  <c r="D470" i="5" s="1"/>
  <c r="D471" i="5" a="1"/>
  <c r="D471" i="5"/>
  <c r="D472" i="5" a="1"/>
  <c r="D472" i="5" s="1"/>
  <c r="D473" i="5" a="1"/>
  <c r="D473" i="5" s="1"/>
  <c r="D474" i="5" a="1"/>
  <c r="D474" i="5"/>
  <c r="D475" i="5" a="1"/>
  <c r="D475" i="5" s="1"/>
  <c r="D476" i="5" a="1"/>
  <c r="D476" i="5" s="1"/>
  <c r="D477" i="5" a="1"/>
  <c r="D477" i="5" s="1"/>
  <c r="D478" i="5" a="1"/>
  <c r="D478" i="5" s="1"/>
  <c r="D479" i="5" a="1"/>
  <c r="D479" i="5" s="1"/>
  <c r="D480" i="5" a="1"/>
  <c r="D480" i="5" s="1"/>
  <c r="D481" i="5" a="1"/>
  <c r="D481" i="5"/>
  <c r="D482" i="5" a="1"/>
  <c r="D482" i="5" s="1"/>
  <c r="D483" i="5" a="1"/>
  <c r="D483" i="5" s="1"/>
  <c r="D484" i="5" a="1"/>
  <c r="D484" i="5" s="1"/>
  <c r="D485" i="5" a="1"/>
  <c r="D485" i="5" s="1"/>
  <c r="D486" i="5" a="1"/>
  <c r="D486" i="5" s="1"/>
  <c r="D487" i="5" a="1"/>
  <c r="D487" i="5" s="1"/>
  <c r="D488" i="5" a="1"/>
  <c r="D488" i="5" s="1"/>
  <c r="D489" i="5" a="1"/>
  <c r="D489" i="5" s="1"/>
  <c r="D490" i="5" a="1"/>
  <c r="D490" i="5" s="1"/>
  <c r="D491" i="5" a="1"/>
  <c r="D491" i="5" s="1"/>
  <c r="D492" i="5" a="1"/>
  <c r="D492" i="5" s="1"/>
  <c r="D493" i="5" a="1"/>
  <c r="D493" i="5" s="1"/>
  <c r="D494" i="5" a="1"/>
  <c r="D494" i="5" s="1"/>
  <c r="D495" i="5" a="1"/>
  <c r="D495" i="5" s="1"/>
  <c r="D496" i="5" a="1"/>
  <c r="D496" i="5" s="1"/>
  <c r="D497" i="5" a="1"/>
  <c r="D497" i="5" s="1"/>
  <c r="D498" i="5" a="1"/>
  <c r="D498" i="5" s="1"/>
  <c r="D499" i="5" a="1"/>
  <c r="D499" i="5" s="1"/>
  <c r="D500" i="5" a="1"/>
  <c r="D500" i="5" s="1"/>
  <c r="D501" i="5" a="1"/>
  <c r="D501" i="5" s="1"/>
  <c r="D502" i="5" a="1"/>
  <c r="D502" i="5" s="1"/>
  <c r="D503" i="5" a="1"/>
  <c r="D503" i="5"/>
  <c r="D504" i="5" a="1"/>
  <c r="D504" i="5" s="1"/>
  <c r="D505" i="5" a="1"/>
  <c r="D505" i="5" s="1"/>
  <c r="D506" i="5" a="1"/>
  <c r="D506" i="5" s="1"/>
  <c r="D507" i="5" a="1"/>
  <c r="D507" i="5" s="1"/>
  <c r="D508" i="5" a="1"/>
  <c r="D508" i="5" s="1"/>
  <c r="D509" i="5" a="1"/>
  <c r="D509" i="5" s="1"/>
  <c r="D510" i="5" a="1"/>
  <c r="D510" i="5" s="1"/>
  <c r="D511" i="5" a="1"/>
  <c r="D511" i="5" s="1"/>
  <c r="D512" i="5" a="1"/>
  <c r="D512" i="5" s="1"/>
  <c r="D513" i="5" a="1"/>
  <c r="D513" i="5" s="1"/>
  <c r="D514" i="5" a="1"/>
  <c r="D514" i="5" s="1"/>
  <c r="D515" i="5" a="1"/>
  <c r="D515" i="5" s="1"/>
  <c r="D516" i="5" a="1"/>
  <c r="D516" i="5" s="1"/>
  <c r="D517" i="5" a="1"/>
  <c r="D517" i="5" s="1"/>
  <c r="D518" i="5" a="1"/>
  <c r="D518" i="5" s="1"/>
  <c r="D519" i="5" a="1"/>
  <c r="D519" i="5" s="1"/>
  <c r="D520" i="5" a="1"/>
  <c r="D520" i="5" s="1"/>
  <c r="D521" i="5" a="1"/>
  <c r="D521" i="5" s="1"/>
  <c r="D522" i="5" a="1"/>
  <c r="D522" i="5" s="1"/>
  <c r="D523" i="5" a="1"/>
  <c r="D523" i="5" s="1"/>
  <c r="D524" i="5" a="1"/>
  <c r="D524" i="5" s="1"/>
  <c r="D525" i="5" a="1"/>
  <c r="D525" i="5" s="1"/>
  <c r="D526" i="5" a="1"/>
  <c r="D526" i="5" s="1"/>
  <c r="D527" i="5" a="1"/>
  <c r="D527" i="5" s="1"/>
  <c r="D528" i="5" a="1"/>
  <c r="D528" i="5" s="1"/>
  <c r="D529" i="5" a="1"/>
  <c r="D529" i="5" s="1"/>
  <c r="D530" i="5" a="1"/>
  <c r="D530" i="5" s="1"/>
  <c r="D531" i="5" a="1"/>
  <c r="D531" i="5" s="1"/>
  <c r="D532" i="5" a="1"/>
  <c r="D532" i="5" s="1"/>
  <c r="D533" i="5" a="1"/>
  <c r="D533" i="5" s="1"/>
  <c r="D534" i="5" a="1"/>
  <c r="D534" i="5" s="1"/>
  <c r="D535" i="5" a="1"/>
  <c r="D535" i="5" s="1"/>
  <c r="D536" i="5" a="1"/>
  <c r="D536" i="5" s="1"/>
  <c r="D537" i="5" a="1"/>
  <c r="D537" i="5" s="1"/>
  <c r="D538" i="5" a="1"/>
  <c r="D538" i="5" s="1"/>
  <c r="D539" i="5" a="1"/>
  <c r="D539" i="5" s="1"/>
  <c r="D540" i="5" a="1"/>
  <c r="D540" i="5" s="1"/>
  <c r="D541" i="5" a="1"/>
  <c r="D541" i="5" s="1"/>
  <c r="D542" i="5" a="1"/>
  <c r="D542" i="5" s="1"/>
  <c r="D543" i="5" a="1"/>
  <c r="D543" i="5" s="1"/>
  <c r="D544" i="5" a="1"/>
  <c r="D544" i="5" s="1"/>
  <c r="D545" i="5" a="1"/>
  <c r="D545" i="5" s="1"/>
  <c r="D546" i="5" a="1"/>
  <c r="D546" i="5"/>
  <c r="D547" i="5" a="1"/>
  <c r="D547" i="5" s="1"/>
  <c r="D548" i="5" a="1"/>
  <c r="D548" i="5" s="1"/>
  <c r="D549" i="5" a="1"/>
  <c r="D549" i="5" s="1"/>
  <c r="D550" i="5" a="1"/>
  <c r="D550" i="5" s="1"/>
  <c r="D551" i="5" a="1"/>
  <c r="D551" i="5" s="1"/>
  <c r="D552" i="5" a="1"/>
  <c r="D552" i="5" s="1"/>
  <c r="D553" i="5" a="1"/>
  <c r="D553" i="5" s="1"/>
  <c r="D554" i="5" a="1"/>
  <c r="D554" i="5" s="1"/>
  <c r="D555" i="5" a="1"/>
  <c r="D555" i="5" s="1"/>
  <c r="D556" i="5" a="1"/>
  <c r="D556" i="5" s="1"/>
  <c r="D557" i="5" a="1"/>
  <c r="D557" i="5" s="1"/>
  <c r="D558" i="5" a="1"/>
  <c r="D558" i="5" s="1"/>
  <c r="D559" i="5" a="1"/>
  <c r="D559" i="5" s="1"/>
  <c r="D560" i="5" a="1"/>
  <c r="D560" i="5" s="1"/>
  <c r="D561" i="5" a="1"/>
  <c r="D561" i="5"/>
  <c r="D562" i="5" a="1"/>
  <c r="D562" i="5" s="1"/>
  <c r="D563" i="5" a="1"/>
  <c r="D563" i="5" s="1"/>
  <c r="D564" i="5" a="1"/>
  <c r="D564" i="5" s="1"/>
  <c r="D565" i="5" a="1"/>
  <c r="D565" i="5" s="1"/>
  <c r="D566" i="5" a="1"/>
  <c r="D566" i="5" s="1"/>
  <c r="D567" i="5" a="1"/>
  <c r="D567" i="5" s="1"/>
  <c r="D568" i="5" a="1"/>
  <c r="D568" i="5" s="1"/>
  <c r="D569" i="5" a="1"/>
  <c r="D569" i="5" s="1"/>
  <c r="D570" i="5" a="1"/>
  <c r="D570" i="5" s="1"/>
  <c r="D571" i="5" a="1"/>
  <c r="D571" i="5" s="1"/>
  <c r="D572" i="5" a="1"/>
  <c r="D572" i="5" s="1"/>
  <c r="D573" i="5" a="1"/>
  <c r="D573" i="5" s="1"/>
  <c r="D574" i="5" a="1"/>
  <c r="D574" i="5" s="1"/>
  <c r="D575" i="5" a="1"/>
  <c r="D575" i="5" s="1"/>
  <c r="D576" i="5" a="1"/>
  <c r="D576" i="5" s="1"/>
  <c r="D577" i="5" a="1"/>
  <c r="D577" i="5"/>
  <c r="D578" i="5" a="1"/>
  <c r="D578" i="5" s="1"/>
  <c r="D579" i="5" a="1"/>
  <c r="D579" i="5" s="1"/>
  <c r="D580" i="5" a="1"/>
  <c r="D580" i="5" s="1"/>
  <c r="D581" i="5" a="1"/>
  <c r="D581" i="5" s="1"/>
  <c r="D582" i="5" a="1"/>
  <c r="D582" i="5" s="1"/>
  <c r="D583" i="5" a="1"/>
  <c r="D583" i="5"/>
  <c r="D584" i="5" a="1"/>
  <c r="D584" i="5" s="1"/>
  <c r="D585" i="5" a="1"/>
  <c r="D585" i="5" s="1"/>
  <c r="D586" i="5" a="1"/>
  <c r="D586" i="5" s="1"/>
  <c r="D587" i="5" a="1"/>
  <c r="D587" i="5" s="1"/>
  <c r="D588" i="5" a="1"/>
  <c r="D588" i="5" s="1"/>
  <c r="D589" i="5" a="1"/>
  <c r="D589" i="5" s="1"/>
  <c r="D590" i="5" a="1"/>
  <c r="D590" i="5" s="1"/>
  <c r="D591" i="5" a="1"/>
  <c r="D591" i="5" s="1"/>
  <c r="D592" i="5" a="1"/>
  <c r="D592" i="5" s="1"/>
  <c r="D593" i="5" a="1"/>
  <c r="D593" i="5" s="1"/>
  <c r="D594" i="5" a="1"/>
  <c r="D594" i="5" s="1"/>
  <c r="D595" i="5" a="1"/>
  <c r="D595" i="5" s="1"/>
  <c r="D596" i="5" a="1"/>
  <c r="D596" i="5" s="1"/>
  <c r="D597" i="5" a="1"/>
  <c r="D597" i="5" s="1"/>
  <c r="D598" i="5" a="1"/>
  <c r="D598" i="5" s="1"/>
  <c r="D599" i="5" a="1"/>
  <c r="D599" i="5"/>
  <c r="D600" i="5" a="1"/>
  <c r="D600" i="5" s="1"/>
  <c r="D601" i="5" a="1"/>
  <c r="D601" i="5" s="1"/>
  <c r="D602" i="5" a="1"/>
  <c r="D602" i="5" s="1"/>
  <c r="D603" i="5" a="1"/>
  <c r="D603" i="5" s="1"/>
  <c r="D604" i="5" a="1"/>
  <c r="D604" i="5" s="1"/>
  <c r="D605" i="5" a="1"/>
  <c r="D605" i="5" s="1"/>
  <c r="D606" i="5" a="1"/>
  <c r="D606" i="5" s="1"/>
  <c r="D607" i="5" a="1"/>
  <c r="D607" i="5" s="1"/>
  <c r="D608" i="5" a="1"/>
  <c r="D608" i="5" s="1"/>
  <c r="D609" i="5" a="1"/>
  <c r="D609" i="5" s="1"/>
  <c r="D610" i="5" a="1"/>
  <c r="D610" i="5"/>
  <c r="D611" i="5" a="1"/>
  <c r="D611" i="5" s="1"/>
  <c r="D612" i="5" a="1"/>
  <c r="D612" i="5" s="1"/>
  <c r="D613" i="5" a="1"/>
  <c r="D613" i="5" s="1"/>
  <c r="D614" i="5" a="1"/>
  <c r="D614" i="5" s="1"/>
  <c r="D615" i="5" a="1"/>
  <c r="D615" i="5"/>
  <c r="D616" i="5" a="1"/>
  <c r="D616" i="5" s="1"/>
  <c r="D617" i="5" a="1"/>
  <c r="D617" i="5" s="1"/>
  <c r="D618" i="5" a="1"/>
  <c r="D618" i="5" s="1"/>
  <c r="D619" i="5" a="1"/>
  <c r="D619" i="5" s="1"/>
  <c r="D620" i="5" a="1"/>
  <c r="D620" i="5" s="1"/>
  <c r="D621" i="5" a="1"/>
  <c r="D621" i="5" s="1"/>
  <c r="D622" i="5" a="1"/>
  <c r="D622" i="5" s="1"/>
  <c r="D623" i="5" a="1"/>
  <c r="D623" i="5" s="1"/>
  <c r="D624" i="5" a="1"/>
  <c r="D624" i="5" s="1"/>
  <c r="D625" i="5" a="1"/>
  <c r="D625" i="5" s="1"/>
  <c r="D626" i="5" a="1"/>
  <c r="D626" i="5" s="1"/>
  <c r="D627" i="5" a="1"/>
  <c r="D627" i="5" s="1"/>
  <c r="D628" i="5" a="1"/>
  <c r="D628" i="5" s="1"/>
  <c r="D629" i="5" a="1"/>
  <c r="D629" i="5" s="1"/>
  <c r="D630" i="5" a="1"/>
  <c r="D630" i="5" s="1"/>
  <c r="D631" i="5" a="1"/>
  <c r="D631" i="5"/>
  <c r="D632" i="5" a="1"/>
  <c r="D632" i="5" s="1"/>
  <c r="D633" i="5" a="1"/>
  <c r="D633" i="5" s="1"/>
  <c r="D634" i="5" a="1"/>
  <c r="D634" i="5" s="1"/>
  <c r="D635" i="5" a="1"/>
  <c r="D635" i="5" s="1"/>
  <c r="D636" i="5" a="1"/>
  <c r="D636" i="5" s="1"/>
  <c r="D637" i="5" a="1"/>
  <c r="D637" i="5" s="1"/>
  <c r="D638" i="5" a="1"/>
  <c r="D638" i="5" s="1"/>
  <c r="D639" i="5" a="1"/>
  <c r="D639" i="5" s="1"/>
  <c r="D640" i="5" a="1"/>
  <c r="D640" i="5" s="1"/>
  <c r="D641" i="5" a="1"/>
  <c r="D641" i="5" s="1"/>
  <c r="D642" i="5" a="1"/>
  <c r="D642" i="5" s="1"/>
  <c r="D643" i="5" a="1"/>
  <c r="D643" i="5" s="1"/>
  <c r="D644" i="5" a="1"/>
  <c r="D644" i="5" s="1"/>
  <c r="D645" i="5" a="1"/>
  <c r="D645" i="5" s="1"/>
  <c r="D646" i="5" a="1"/>
  <c r="D646" i="5" s="1"/>
  <c r="D647" i="5" a="1"/>
  <c r="D647" i="5"/>
  <c r="D648" i="5" a="1"/>
  <c r="D648" i="5" s="1"/>
  <c r="D649" i="5" a="1"/>
  <c r="D649" i="5" s="1"/>
  <c r="D650" i="5" a="1"/>
  <c r="D650" i="5" s="1"/>
  <c r="D651" i="5" a="1"/>
  <c r="D651" i="5" s="1"/>
  <c r="D652" i="5" a="1"/>
  <c r="D652" i="5" s="1"/>
  <c r="D653" i="5" a="1"/>
  <c r="D653" i="5" s="1"/>
  <c r="D654" i="5" a="1"/>
  <c r="D654" i="5" s="1"/>
  <c r="D655" i="5" a="1"/>
  <c r="D655" i="5" s="1"/>
  <c r="D656" i="5" a="1"/>
  <c r="D656" i="5" s="1"/>
  <c r="D657" i="5" a="1"/>
  <c r="D657" i="5" s="1"/>
  <c r="D658" i="5" a="1"/>
  <c r="D658" i="5"/>
  <c r="D659" i="5" a="1"/>
  <c r="D659" i="5" s="1"/>
  <c r="D660" i="5" a="1"/>
  <c r="D660" i="5" s="1"/>
  <c r="D661" i="5" a="1"/>
  <c r="D661" i="5" s="1"/>
  <c r="D662" i="5" a="1"/>
  <c r="D662" i="5" s="1"/>
  <c r="D663" i="5" a="1"/>
  <c r="D663" i="5" s="1"/>
  <c r="D664" i="5" a="1"/>
  <c r="D664" i="5" s="1"/>
  <c r="D665" i="5" a="1"/>
  <c r="D665" i="5" s="1"/>
  <c r="D666" i="5" a="1"/>
  <c r="D666" i="5" s="1"/>
  <c r="D667" i="5" a="1"/>
  <c r="D667" i="5" s="1"/>
  <c r="D668" i="5" a="1"/>
  <c r="D668" i="5" s="1"/>
  <c r="D669" i="5" a="1"/>
  <c r="D669" i="5" s="1"/>
  <c r="D670" i="5" a="1"/>
  <c r="D670" i="5" s="1"/>
  <c r="D671" i="5" a="1"/>
  <c r="D671" i="5" s="1"/>
  <c r="D672" i="5" a="1"/>
  <c r="D672" i="5" s="1"/>
  <c r="D673" i="5" a="1"/>
  <c r="D673" i="5"/>
  <c r="D674" i="5" a="1"/>
  <c r="D674" i="5"/>
  <c r="D675" i="5" a="1"/>
  <c r="D675" i="5" s="1"/>
  <c r="D676" i="5" a="1"/>
  <c r="D676" i="5" s="1"/>
  <c r="D677" i="5" a="1"/>
  <c r="D677" i="5" s="1"/>
  <c r="D678" i="5" a="1"/>
  <c r="D678" i="5" s="1"/>
  <c r="D679" i="5" a="1"/>
  <c r="D679" i="5" s="1"/>
  <c r="D680" i="5" a="1"/>
  <c r="D680" i="5" s="1"/>
  <c r="D681" i="5" a="1"/>
  <c r="D681" i="5" s="1"/>
  <c r="D682" i="5" a="1"/>
  <c r="D682" i="5" s="1"/>
  <c r="D683" i="5" a="1"/>
  <c r="D683" i="5" s="1"/>
  <c r="D684" i="5" a="1"/>
  <c r="D684" i="5"/>
  <c r="D685" i="5" a="1"/>
  <c r="D685" i="5" s="1"/>
  <c r="D686" i="5" a="1"/>
  <c r="D686" i="5"/>
  <c r="D687" i="5" a="1"/>
  <c r="D687" i="5" s="1"/>
  <c r="D688" i="5" a="1"/>
  <c r="D688" i="5"/>
  <c r="D689" i="5" a="1"/>
  <c r="D689" i="5"/>
  <c r="D690" i="5" a="1"/>
  <c r="D690" i="5"/>
  <c r="D691" i="5" a="1"/>
  <c r="D691" i="5"/>
  <c r="D692" i="5" a="1"/>
  <c r="D692" i="5" s="1"/>
  <c r="D693" i="5" a="1"/>
  <c r="D693" i="5"/>
  <c r="D694" i="5" a="1"/>
  <c r="D694" i="5" s="1"/>
  <c r="D695" i="5" a="1"/>
  <c r="D695" i="5" s="1"/>
  <c r="D696" i="5" a="1"/>
  <c r="D696" i="5" s="1"/>
  <c r="D697" i="5" a="1"/>
  <c r="D697" i="5" s="1"/>
  <c r="D698" i="5" a="1"/>
  <c r="D698" i="5" s="1"/>
  <c r="D699" i="5" a="1"/>
  <c r="D699" i="5" s="1"/>
  <c r="D700" i="5" a="1"/>
  <c r="D700" i="5" s="1"/>
  <c r="D701" i="5" a="1"/>
  <c r="D701" i="5"/>
  <c r="D702" i="5" a="1"/>
  <c r="D702" i="5" s="1"/>
  <c r="D703" i="5" a="1"/>
  <c r="D703" i="5" s="1"/>
  <c r="D704" i="5" a="1"/>
  <c r="D704" i="5" s="1"/>
  <c r="D705" i="5" a="1"/>
  <c r="D705" i="5"/>
  <c r="D706" i="5" a="1"/>
  <c r="D706" i="5" s="1"/>
  <c r="D707" i="5" a="1"/>
  <c r="D707" i="5"/>
  <c r="D708" i="5" a="1"/>
  <c r="D708" i="5" s="1"/>
  <c r="D709" i="5" a="1"/>
  <c r="D709" i="5" s="1"/>
  <c r="D710" i="5" a="1"/>
  <c r="D710" i="5" s="1"/>
  <c r="D711" i="5" a="1"/>
  <c r="D711" i="5" s="1"/>
  <c r="D712" i="5" a="1"/>
  <c r="D712" i="5"/>
  <c r="D713" i="5" a="1"/>
  <c r="D713" i="5" s="1"/>
  <c r="D714" i="5" a="1"/>
  <c r="D714" i="5" s="1"/>
  <c r="D715" i="5" a="1"/>
  <c r="D715" i="5" s="1"/>
  <c r="D716" i="5" a="1"/>
  <c r="D716" i="5" s="1"/>
  <c r="D717" i="5" a="1"/>
  <c r="D717" i="5"/>
  <c r="D718" i="5" a="1"/>
  <c r="D718" i="5" s="1"/>
  <c r="D719" i="5" a="1"/>
  <c r="D719" i="5" s="1"/>
  <c r="D720" i="5" a="1"/>
  <c r="D720" i="5"/>
  <c r="D721" i="5" a="1"/>
  <c r="D721" i="5" s="1"/>
  <c r="D722" i="5" a="1"/>
  <c r="D722" i="5" s="1"/>
  <c r="D723" i="5" a="1"/>
  <c r="D723" i="5"/>
  <c r="D724" i="5" a="1"/>
  <c r="D724" i="5"/>
  <c r="D725" i="5" a="1"/>
  <c r="D725" i="5"/>
  <c r="D726" i="5" a="1"/>
  <c r="D726" i="5"/>
  <c r="D727" i="5" a="1"/>
  <c r="D727" i="5" s="1"/>
  <c r="D728" i="5" a="1"/>
  <c r="D728" i="5"/>
  <c r="D729" i="5" a="1"/>
  <c r="D729" i="5"/>
  <c r="D730" i="5" a="1"/>
  <c r="D730" i="5" s="1"/>
  <c r="D731" i="5" a="1"/>
  <c r="D731" i="5" s="1"/>
  <c r="D732" i="5" a="1"/>
  <c r="D732" i="5" s="1"/>
  <c r="D733" i="5" a="1"/>
  <c r="D733" i="5" s="1"/>
  <c r="D734" i="5" a="1"/>
  <c r="D734" i="5" s="1"/>
  <c r="D735" i="5" a="1"/>
  <c r="D735" i="5" s="1"/>
  <c r="D736" i="5" a="1"/>
  <c r="D736" i="5" s="1"/>
  <c r="D737" i="5" a="1"/>
  <c r="D737" i="5"/>
  <c r="D738" i="5" a="1"/>
  <c r="D738" i="5" s="1"/>
  <c r="D739" i="5" a="1"/>
  <c r="D739" i="5"/>
  <c r="D740" i="5" a="1"/>
  <c r="D740" i="5"/>
  <c r="D741" i="5" a="1"/>
  <c r="D741" i="5"/>
  <c r="D742" i="5" a="1"/>
  <c r="D742" i="5"/>
  <c r="D743" i="5" a="1"/>
  <c r="D743" i="5" s="1"/>
  <c r="D744" i="5" a="1"/>
  <c r="D744" i="5" s="1"/>
  <c r="D745" i="5" a="1"/>
  <c r="D745" i="5" s="1"/>
  <c r="D746" i="5" a="1"/>
  <c r="D746" i="5" s="1"/>
  <c r="D747" i="5" a="1"/>
  <c r="D747" i="5" s="1"/>
  <c r="D748" i="5" a="1"/>
  <c r="D748" i="5" s="1"/>
  <c r="D749" i="5" a="1"/>
  <c r="D749" i="5" s="1"/>
  <c r="D750" i="5" a="1"/>
  <c r="D750" i="5"/>
  <c r="D751" i="5" a="1"/>
  <c r="D751" i="5" s="1"/>
  <c r="D752" i="5" a="1"/>
  <c r="D752" i="5" s="1"/>
  <c r="D753" i="5" a="1"/>
  <c r="D753" i="5"/>
  <c r="D754" i="5" a="1"/>
  <c r="D754" i="5"/>
  <c r="D755" i="5" a="1"/>
  <c r="D755" i="5" s="1"/>
  <c r="D756" i="5" a="1"/>
  <c r="D756" i="5"/>
  <c r="D757" i="5" a="1"/>
  <c r="D757" i="5" s="1"/>
  <c r="D758" i="5" a="1"/>
  <c r="D758" i="5"/>
  <c r="D759" i="5" a="1"/>
  <c r="D759" i="5" s="1"/>
  <c r="D760" i="5" a="1"/>
  <c r="D760" i="5" s="1"/>
  <c r="D761" i="5" a="1"/>
  <c r="D761" i="5" s="1"/>
  <c r="D762" i="5" a="1"/>
  <c r="D762" i="5" s="1"/>
  <c r="D763" i="5" a="1"/>
  <c r="D763" i="5" s="1"/>
  <c r="D764" i="5" a="1"/>
  <c r="D764" i="5" s="1"/>
  <c r="D765" i="5" a="1"/>
  <c r="D765" i="5" s="1"/>
  <c r="D766" i="5" a="1"/>
  <c r="D766" i="5"/>
  <c r="D767" i="5" a="1"/>
  <c r="D767" i="5" s="1"/>
  <c r="D768" i="5" a="1"/>
  <c r="D768" i="5"/>
  <c r="D769" i="5" a="1"/>
  <c r="D769" i="5" s="1"/>
  <c r="D770" i="5" a="1"/>
  <c r="D770" i="5"/>
  <c r="D771" i="5" a="1"/>
  <c r="D771" i="5" s="1"/>
  <c r="D772" i="5" a="1"/>
  <c r="D772" i="5" s="1"/>
  <c r="D773" i="5" a="1"/>
  <c r="D773" i="5"/>
  <c r="D774" i="5" a="1"/>
  <c r="D774" i="5"/>
  <c r="D775" i="5" a="1"/>
  <c r="D775" i="5" s="1"/>
  <c r="D776" i="5" a="1"/>
  <c r="D776" i="5" s="1"/>
  <c r="D777" i="5" a="1"/>
  <c r="D777" i="5" s="1"/>
  <c r="D778" i="5" a="1"/>
  <c r="D778" i="5" s="1"/>
  <c r="D779" i="5" a="1"/>
  <c r="D779" i="5" s="1"/>
  <c r="D780" i="5" a="1"/>
  <c r="D780" i="5" s="1"/>
  <c r="D781" i="5" a="1"/>
  <c r="D781" i="5" s="1"/>
  <c r="D782" i="5" a="1"/>
  <c r="D782" i="5" s="1"/>
  <c r="D783" i="5" a="1"/>
  <c r="D783" i="5" s="1"/>
  <c r="D784" i="5" a="1"/>
  <c r="D784" i="5" s="1"/>
  <c r="D785" i="5" a="1"/>
  <c r="D785" i="5"/>
  <c r="D786" i="5" a="1"/>
  <c r="D786" i="5" s="1"/>
  <c r="D787" i="5" a="1"/>
  <c r="D787" i="5" s="1"/>
  <c r="D788" i="5" a="1"/>
  <c r="D788" i="5"/>
  <c r="D789" i="5" a="1"/>
  <c r="D789" i="5" s="1"/>
  <c r="D790" i="5" a="1"/>
  <c r="D790" i="5"/>
  <c r="D791" i="5" a="1"/>
  <c r="D791" i="5" s="1"/>
  <c r="D792" i="5" a="1"/>
  <c r="D792" i="5" s="1"/>
  <c r="D793" i="5" a="1"/>
  <c r="D793" i="5" s="1"/>
  <c r="D794" i="5" a="1"/>
  <c r="D794" i="5" s="1"/>
  <c r="D795" i="5" a="1"/>
  <c r="D795" i="5" s="1"/>
  <c r="D796" i="5" a="1"/>
  <c r="D796" i="5" s="1"/>
  <c r="D797" i="5" a="1"/>
  <c r="D797" i="5"/>
  <c r="D798" i="5" a="1"/>
  <c r="D798" i="5"/>
  <c r="D799" i="5" a="1"/>
  <c r="D799" i="5" s="1"/>
  <c r="D800" i="5" a="1"/>
  <c r="D800" i="5"/>
  <c r="D801" i="5" a="1"/>
  <c r="D801" i="5"/>
  <c r="D802" i="5" a="1"/>
  <c r="D802" i="5" s="1"/>
  <c r="D803" i="5" a="1"/>
  <c r="D803" i="5" s="1"/>
  <c r="D804" i="5" a="1"/>
  <c r="D804" i="5" s="1"/>
  <c r="D805" i="5" a="1"/>
  <c r="D805" i="5" s="1"/>
  <c r="D806" i="5" a="1"/>
  <c r="D806" i="5" s="1"/>
  <c r="D807" i="5" a="1"/>
  <c r="D807" i="5" s="1"/>
  <c r="D808" i="5" a="1"/>
  <c r="D808" i="5" s="1"/>
  <c r="D809" i="5" a="1"/>
  <c r="D809" i="5" s="1"/>
  <c r="D810" i="5" a="1"/>
  <c r="D810" i="5" s="1"/>
  <c r="D811" i="5" a="1"/>
  <c r="D811" i="5" s="1"/>
  <c r="D812" i="5" a="1"/>
  <c r="D812" i="5" s="1"/>
  <c r="D813" i="5" a="1"/>
  <c r="D813" i="5" s="1"/>
  <c r="D814" i="5" a="1"/>
  <c r="D814" i="5"/>
  <c r="D815" i="5" a="1"/>
  <c r="D815" i="5" s="1"/>
  <c r="D816" i="5" a="1"/>
  <c r="D816" i="5"/>
  <c r="D817" i="5" a="1"/>
  <c r="D817" i="5" s="1"/>
  <c r="D818" i="5" a="1"/>
  <c r="D818" i="5" s="1"/>
  <c r="D819" i="5" a="1"/>
  <c r="D819" i="5" s="1"/>
  <c r="D820" i="5" a="1"/>
  <c r="D820" i="5" s="1"/>
  <c r="D821" i="5" a="1"/>
  <c r="D821" i="5"/>
  <c r="D822" i="5" a="1"/>
  <c r="D822" i="5" s="1"/>
  <c r="D823" i="5" a="1"/>
  <c r="D823" i="5" s="1"/>
  <c r="D824" i="5" a="1"/>
  <c r="D824" i="5" s="1"/>
  <c r="D825" i="5" a="1"/>
  <c r="D825" i="5" s="1"/>
  <c r="D826" i="5" a="1"/>
  <c r="D826" i="5" s="1"/>
  <c r="D827" i="5" a="1"/>
  <c r="D827" i="5" s="1"/>
  <c r="D828" i="5" a="1"/>
  <c r="D828" i="5" s="1"/>
  <c r="D829" i="5" a="1"/>
  <c r="D829" i="5" s="1"/>
  <c r="D830" i="5" a="1"/>
  <c r="D830" i="5" s="1"/>
  <c r="D831" i="5" a="1"/>
  <c r="D831" i="5" s="1"/>
  <c r="D832" i="5" a="1"/>
  <c r="D832" i="5" s="1"/>
  <c r="D833" i="5" a="1"/>
  <c r="D833" i="5" s="1"/>
  <c r="D834" i="5" a="1"/>
  <c r="D834" i="5" s="1"/>
  <c r="D835" i="5" a="1"/>
  <c r="D835" i="5"/>
  <c r="D836" i="5" a="1"/>
  <c r="D836" i="5" s="1"/>
  <c r="D837" i="5" a="1"/>
  <c r="D837" i="5" s="1"/>
  <c r="D838" i="5" a="1"/>
  <c r="D838" i="5" s="1"/>
  <c r="D839" i="5" a="1"/>
  <c r="D839" i="5" s="1"/>
  <c r="D840" i="5" a="1"/>
  <c r="D840" i="5" s="1"/>
  <c r="D841" i="5" a="1"/>
  <c r="D841" i="5" s="1"/>
  <c r="D842" i="5" a="1"/>
  <c r="D842" i="5" s="1"/>
  <c r="D843" i="5" a="1"/>
  <c r="D843" i="5" s="1"/>
  <c r="D844" i="5" a="1"/>
  <c r="D844" i="5" s="1"/>
  <c r="D845" i="5" a="1"/>
  <c r="D845" i="5" s="1"/>
  <c r="D846" i="5" a="1"/>
  <c r="D846" i="5"/>
  <c r="D847" i="5" a="1"/>
  <c r="D847" i="5" s="1"/>
  <c r="D848" i="5" a="1"/>
  <c r="D848" i="5"/>
  <c r="D849" i="5" a="1"/>
  <c r="D849" i="5" s="1"/>
  <c r="D850" i="5" a="1"/>
  <c r="D850" i="5" s="1"/>
  <c r="D851" i="5" a="1"/>
  <c r="D851" i="5" s="1"/>
  <c r="D852" i="5" a="1"/>
  <c r="D852" i="5" s="1"/>
  <c r="D853" i="5" a="1"/>
  <c r="D853" i="5" s="1"/>
  <c r="D854" i="5" a="1"/>
  <c r="D854" i="5" s="1"/>
  <c r="D855" i="5" a="1"/>
  <c r="D855" i="5" s="1"/>
  <c r="D856" i="5" a="1"/>
  <c r="D856" i="5" s="1"/>
  <c r="D857" i="5" a="1"/>
  <c r="D857" i="5"/>
  <c r="D858" i="5" a="1"/>
  <c r="D858" i="5"/>
  <c r="D859" i="5" a="1"/>
  <c r="D859" i="5" s="1"/>
  <c r="D860" i="5" a="1"/>
  <c r="D860" i="5" s="1"/>
  <c r="D861" i="5" a="1"/>
  <c r="D861" i="5" s="1"/>
  <c r="D862" i="5" a="1"/>
  <c r="D862" i="5" s="1"/>
  <c r="D863" i="5" a="1"/>
  <c r="D863" i="5" s="1"/>
  <c r="D864" i="5" a="1"/>
  <c r="D864" i="5" s="1"/>
  <c r="D865" i="5" a="1"/>
  <c r="D865" i="5" s="1"/>
  <c r="D866" i="5" a="1"/>
  <c r="D866" i="5" s="1"/>
  <c r="D867" i="5" a="1"/>
  <c r="D867" i="5" s="1"/>
  <c r="D868" i="5" a="1"/>
  <c r="D868" i="5"/>
  <c r="D869" i="5" a="1"/>
  <c r="D869" i="5" s="1"/>
  <c r="D870" i="5" a="1"/>
  <c r="D870" i="5"/>
  <c r="D871" i="5" a="1"/>
  <c r="D871" i="5" s="1"/>
  <c r="D872" i="5" a="1"/>
  <c r="D872" i="5" s="1"/>
  <c r="D873" i="5" a="1"/>
  <c r="D873" i="5" s="1"/>
  <c r="D874" i="5" a="1"/>
  <c r="D874" i="5" s="1"/>
  <c r="D875" i="5" a="1"/>
  <c r="D875" i="5" s="1"/>
  <c r="D876" i="5" a="1"/>
  <c r="D876" i="5" s="1"/>
  <c r="D877" i="5" a="1"/>
  <c r="D877" i="5" s="1"/>
  <c r="D878" i="5" a="1"/>
  <c r="D878" i="5" s="1"/>
  <c r="D879" i="5" a="1"/>
  <c r="D879" i="5" s="1"/>
  <c r="D880" i="5" a="1"/>
  <c r="D880" i="5" s="1"/>
  <c r="D881" i="5" a="1"/>
  <c r="D881" i="5"/>
  <c r="D882" i="5" a="1"/>
  <c r="D882" i="5" s="1"/>
  <c r="D883" i="5" a="1"/>
  <c r="D883" i="5" s="1"/>
  <c r="D884" i="5" a="1"/>
  <c r="D884" i="5" s="1"/>
  <c r="D885" i="5" a="1"/>
  <c r="D885" i="5" s="1"/>
  <c r="D886" i="5" a="1"/>
  <c r="D886" i="5" s="1"/>
  <c r="D887" i="5" a="1"/>
  <c r="D887" i="5" s="1"/>
  <c r="D888" i="5" a="1"/>
  <c r="D888" i="5" s="1"/>
  <c r="D889" i="5" a="1"/>
  <c r="D889" i="5"/>
  <c r="D890" i="5" a="1"/>
  <c r="D890" i="5" s="1"/>
  <c r="D891" i="5" a="1"/>
  <c r="D891" i="5"/>
  <c r="D892" i="5" a="1"/>
  <c r="D892" i="5" s="1"/>
  <c r="D893" i="5" a="1"/>
  <c r="D893" i="5" s="1"/>
  <c r="D894" i="5" a="1"/>
  <c r="D894" i="5" s="1"/>
  <c r="D895" i="5" a="1"/>
  <c r="D895" i="5" s="1"/>
  <c r="D896" i="5" a="1"/>
  <c r="D896" i="5" s="1"/>
  <c r="D897" i="5" a="1"/>
  <c r="D897" i="5" s="1"/>
  <c r="D898" i="5" a="1"/>
  <c r="D898" i="5"/>
  <c r="D899" i="5" a="1"/>
  <c r="D899" i="5"/>
  <c r="D900" i="5" a="1"/>
  <c r="D900" i="5" s="1"/>
  <c r="D901" i="5" a="1"/>
  <c r="D901" i="5" s="1"/>
  <c r="D902" i="5" a="1"/>
  <c r="D902" i="5"/>
  <c r="D903" i="5" a="1"/>
  <c r="D903" i="5" s="1"/>
  <c r="D904" i="5" a="1"/>
  <c r="D904" i="5" s="1"/>
  <c r="D905" i="5" a="1"/>
  <c r="D905" i="5" s="1"/>
  <c r="D906" i="5" a="1"/>
  <c r="D906" i="5" s="1"/>
  <c r="D907" i="5" a="1"/>
  <c r="D907" i="5" s="1"/>
  <c r="D908" i="5" a="1"/>
  <c r="D908" i="5"/>
  <c r="D909" i="5" a="1"/>
  <c r="D909" i="5"/>
  <c r="D910" i="5" a="1"/>
  <c r="D910" i="5" s="1"/>
  <c r="D911" i="5" a="1"/>
  <c r="D911" i="5" s="1"/>
  <c r="D912" i="5" a="1"/>
  <c r="D912" i="5"/>
  <c r="D913" i="5" a="1"/>
  <c r="D913" i="5"/>
  <c r="D914" i="5" a="1"/>
  <c r="D914" i="5" s="1"/>
  <c r="D915" i="5" a="1"/>
  <c r="D915" i="5" s="1"/>
  <c r="D916" i="5" a="1"/>
  <c r="D916" i="5" s="1"/>
  <c r="D917" i="5" a="1"/>
  <c r="D917" i="5" s="1"/>
  <c r="D918" i="5" a="1"/>
  <c r="D918" i="5"/>
  <c r="D919" i="5" a="1"/>
  <c r="D919" i="5" s="1"/>
  <c r="D920" i="5" a="1"/>
  <c r="D920" i="5" s="1"/>
  <c r="D921" i="5" a="1"/>
  <c r="D921" i="5" s="1"/>
  <c r="D922" i="5" a="1"/>
  <c r="D922" i="5" s="1"/>
  <c r="D923" i="5" a="1"/>
  <c r="D923" i="5"/>
  <c r="D924" i="5" a="1"/>
  <c r="D924" i="5" s="1"/>
  <c r="D925" i="5" a="1"/>
  <c r="D925" i="5"/>
  <c r="D926" i="5" a="1"/>
  <c r="D926" i="5" s="1"/>
  <c r="D927" i="5" a="1"/>
  <c r="D927" i="5" s="1"/>
  <c r="D928" i="5" a="1"/>
  <c r="D928" i="5" s="1"/>
  <c r="D929" i="5" a="1"/>
  <c r="D929" i="5" s="1"/>
  <c r="D930" i="5" a="1"/>
  <c r="D930" i="5" s="1"/>
  <c r="D931" i="5" a="1"/>
  <c r="D931" i="5" s="1"/>
  <c r="D932" i="5" a="1"/>
  <c r="D932" i="5" s="1"/>
  <c r="D933" i="5" a="1"/>
  <c r="D933" i="5" s="1"/>
  <c r="D934" i="5" a="1"/>
  <c r="D934" i="5" s="1"/>
  <c r="D935" i="5" a="1"/>
  <c r="D935" i="5" s="1"/>
  <c r="D936" i="5" a="1"/>
  <c r="D936" i="5" s="1"/>
  <c r="D937" i="5" a="1"/>
  <c r="D937" i="5" s="1"/>
  <c r="D938" i="5" a="1"/>
  <c r="D938" i="5" s="1"/>
  <c r="D939" i="5" a="1"/>
  <c r="D939" i="5" s="1"/>
  <c r="D940" i="5" a="1"/>
  <c r="D940" i="5"/>
  <c r="D941" i="5" a="1"/>
  <c r="D941" i="5" s="1"/>
  <c r="D942" i="5" a="1"/>
  <c r="D942" i="5" s="1"/>
  <c r="D943" i="5" a="1"/>
  <c r="D943" i="5" s="1"/>
  <c r="D944" i="5" a="1"/>
  <c r="D944" i="5" s="1"/>
  <c r="D945" i="5" a="1"/>
  <c r="D945" i="5" s="1"/>
  <c r="D946" i="5" a="1"/>
  <c r="D946" i="5"/>
  <c r="D947" i="5" a="1"/>
  <c r="D947" i="5" s="1"/>
  <c r="D948" i="5" a="1"/>
  <c r="D948" i="5" s="1"/>
  <c r="D949" i="5" a="1"/>
  <c r="D949" i="5" s="1"/>
  <c r="D950" i="5" a="1"/>
  <c r="D950" i="5" s="1"/>
  <c r="D951" i="5" a="1"/>
  <c r="D951" i="5" s="1"/>
  <c r="D952" i="5" a="1"/>
  <c r="D952" i="5"/>
  <c r="D953" i="5" a="1"/>
  <c r="D953" i="5" s="1"/>
  <c r="D954" i="5" a="1"/>
  <c r="D954" i="5" s="1"/>
  <c r="D955" i="5" a="1"/>
  <c r="D955" i="5" s="1"/>
  <c r="D956" i="5" a="1"/>
  <c r="D956" i="5" s="1"/>
  <c r="D957" i="5" a="1"/>
  <c r="D957" i="5"/>
  <c r="D958" i="5" a="1"/>
  <c r="D958" i="5" s="1"/>
  <c r="D959" i="5" a="1"/>
  <c r="D959" i="5" s="1"/>
  <c r="D960" i="5" a="1"/>
  <c r="D960" i="5" s="1"/>
  <c r="D961" i="5" a="1"/>
  <c r="D961" i="5" s="1"/>
  <c r="D962" i="5" a="1"/>
  <c r="D962" i="5" s="1"/>
  <c r="D963" i="5" a="1"/>
  <c r="D963" i="5" s="1"/>
  <c r="D964" i="5" a="1"/>
  <c r="D964" i="5"/>
  <c r="D965" i="5" a="1"/>
  <c r="D965" i="5" s="1"/>
  <c r="D966" i="5" a="1"/>
  <c r="D966" i="5" s="1"/>
  <c r="D967" i="5" a="1"/>
  <c r="D967" i="5" s="1"/>
  <c r="D968" i="5" a="1"/>
  <c r="D968" i="5"/>
  <c r="D969" i="5" a="1"/>
  <c r="D969" i="5" s="1"/>
  <c r="D970" i="5" a="1"/>
  <c r="D970" i="5" s="1"/>
  <c r="D971" i="5" a="1"/>
  <c r="D971" i="5" s="1"/>
  <c r="D972" i="5" a="1"/>
  <c r="D972" i="5" s="1"/>
  <c r="D973" i="5" a="1"/>
  <c r="D973" i="5" s="1"/>
  <c r="D974" i="5" a="1"/>
  <c r="D974" i="5"/>
  <c r="D975" i="5" a="1"/>
  <c r="D975" i="5" s="1"/>
  <c r="D976" i="5" a="1"/>
  <c r="D976" i="5"/>
  <c r="D977" i="5" a="1"/>
  <c r="D977" i="5" s="1"/>
  <c r="D978" i="5" a="1"/>
  <c r="D978" i="5" s="1"/>
  <c r="D979" i="5" a="1"/>
  <c r="D979" i="5"/>
  <c r="D980" i="5" a="1"/>
  <c r="D980" i="5" s="1"/>
  <c r="D981" i="5" a="1"/>
  <c r="D981" i="5" s="1"/>
  <c r="D982" i="5" a="1"/>
  <c r="D982" i="5" s="1"/>
  <c r="D983" i="5" a="1"/>
  <c r="D983" i="5" s="1"/>
  <c r="D984" i="5" a="1"/>
  <c r="D984" i="5" s="1"/>
  <c r="D985" i="5" a="1"/>
  <c r="D985" i="5" s="1"/>
  <c r="D986" i="5" a="1"/>
  <c r="D986" i="5" s="1"/>
  <c r="D987" i="5" a="1"/>
  <c r="D987" i="5" s="1"/>
  <c r="D988" i="5" a="1"/>
  <c r="D988" i="5" s="1"/>
  <c r="D989" i="5" a="1"/>
  <c r="D989" i="5" s="1"/>
  <c r="D990" i="5" a="1"/>
  <c r="D990" i="5" s="1"/>
  <c r="D991" i="5" a="1"/>
  <c r="D991" i="5" s="1"/>
  <c r="D992" i="5" a="1"/>
  <c r="D992" i="5"/>
  <c r="D993" i="5" a="1"/>
  <c r="D993" i="5" s="1"/>
  <c r="D994" i="5" a="1"/>
  <c r="D994" i="5" s="1"/>
  <c r="D995" i="5" a="1"/>
  <c r="D995" i="5" s="1"/>
  <c r="D996" i="5" a="1"/>
  <c r="D996" i="5" s="1"/>
  <c r="D997" i="5" a="1"/>
  <c r="D997" i="5" s="1"/>
  <c r="D998" i="5" a="1"/>
  <c r="D998" i="5"/>
  <c r="D999" i="5" a="1"/>
  <c r="D999" i="5" s="1"/>
  <c r="D1000" i="5" a="1"/>
  <c r="D1000" i="5" s="1"/>
  <c r="D1001" i="5" a="1"/>
  <c r="D1001" i="5" s="1"/>
  <c r="D1002" i="5" a="1"/>
  <c r="D1002" i="5"/>
  <c r="D1003" i="5" a="1"/>
  <c r="D1003" i="5" s="1"/>
  <c r="D1004" i="5" a="1"/>
  <c r="D1004" i="5" s="1"/>
  <c r="D1005" i="5" a="1"/>
  <c r="D1005" i="5" s="1"/>
  <c r="D1006" i="5" a="1"/>
  <c r="D1006" i="5" s="1"/>
  <c r="D1007" i="5" a="1"/>
  <c r="D1007" i="5" s="1"/>
  <c r="D1008" i="5" a="1"/>
  <c r="D1008" i="5" s="1"/>
  <c r="D1009" i="5" a="1"/>
  <c r="D1009" i="5"/>
  <c r="D1010" i="5" a="1"/>
  <c r="D1010" i="5"/>
  <c r="D1011" i="5" a="1"/>
  <c r="D1011" i="5" s="1"/>
  <c r="D1012" i="5" a="1"/>
  <c r="D1012" i="5" s="1"/>
  <c r="D1013" i="5" a="1"/>
  <c r="D1013" i="5" s="1"/>
  <c r="D1014" i="5" a="1"/>
  <c r="D1014" i="5"/>
  <c r="D1015" i="5" a="1"/>
  <c r="D1015" i="5" s="1"/>
  <c r="D1016" i="5" a="1"/>
  <c r="D1016" i="5" s="1"/>
  <c r="D1017" i="5" a="1"/>
  <c r="D1017" i="5" s="1"/>
  <c r="D1018" i="5" a="1"/>
  <c r="D1018" i="5" s="1"/>
  <c r="D1019" i="5" a="1"/>
  <c r="D1019" i="5" s="1"/>
  <c r="D1020" i="5" a="1"/>
  <c r="D1020" i="5" s="1"/>
  <c r="D1021" i="5" a="1"/>
  <c r="D1021" i="5" s="1"/>
  <c r="D1022" i="5" a="1"/>
  <c r="D1022" i="5" s="1"/>
  <c r="D1023" i="5" a="1"/>
  <c r="D1023" i="5" s="1"/>
  <c r="D1024" i="5" a="1"/>
  <c r="D1024" i="5"/>
  <c r="D1025" i="5" a="1"/>
  <c r="D1025" i="5" s="1"/>
  <c r="D1026" i="5" a="1"/>
  <c r="D1026" i="5"/>
  <c r="D1027" i="5" a="1"/>
  <c r="D1027" i="5" s="1"/>
  <c r="D1028" i="5" a="1"/>
  <c r="D1028" i="5" s="1"/>
  <c r="D1029" i="5" a="1"/>
  <c r="D1029" i="5" s="1"/>
  <c r="D1030" i="5" a="1"/>
  <c r="D1030" i="5" s="1"/>
  <c r="D1031" i="5" a="1"/>
  <c r="D1031" i="5" s="1"/>
  <c r="D1032" i="5" a="1"/>
  <c r="D1032" i="5" s="1"/>
  <c r="D1033" i="5" a="1"/>
  <c r="D1033" i="5" s="1"/>
  <c r="D1034" i="5" a="1"/>
  <c r="D1034" i="5" s="1"/>
  <c r="D1035" i="5" a="1"/>
  <c r="D1035" i="5" s="1"/>
  <c r="D1036" i="5" a="1"/>
  <c r="D1036" i="5" s="1"/>
  <c r="D1037" i="5" a="1"/>
  <c r="D1037" i="5"/>
  <c r="D1038" i="5" a="1"/>
  <c r="D1038" i="5" s="1"/>
  <c r="D1039" i="5" a="1"/>
  <c r="D1039" i="5" s="1"/>
  <c r="D1040" i="5" a="1"/>
  <c r="D1040" i="5" s="1"/>
  <c r="D1041" i="5" a="1"/>
  <c r="D1041" i="5" s="1"/>
  <c r="D1042" i="5" a="1"/>
  <c r="D1042" i="5" s="1"/>
  <c r="D1043" i="5" a="1"/>
  <c r="D1043" i="5"/>
  <c r="D1044" i="5" a="1"/>
  <c r="D1044" i="5" s="1"/>
  <c r="D1045" i="5" a="1"/>
  <c r="D1045" i="5" s="1"/>
  <c r="D1046" i="5" a="1"/>
  <c r="D1046" i="5" s="1"/>
  <c r="D1047" i="5" a="1"/>
  <c r="D1047" i="5" s="1"/>
  <c r="D1048" i="5" a="1"/>
  <c r="D1048" i="5" s="1"/>
  <c r="D1049" i="5" a="1"/>
  <c r="D1049" i="5" s="1"/>
  <c r="D1050" i="5" a="1"/>
  <c r="D1050" i="5" s="1"/>
  <c r="D1051" i="5" a="1"/>
  <c r="D1051" i="5" s="1"/>
  <c r="D1052" i="5" a="1"/>
  <c r="D1052" i="5" s="1"/>
  <c r="D1053" i="5" a="1"/>
  <c r="D1053" i="5" s="1"/>
  <c r="D1054" i="5" a="1"/>
  <c r="D1054" i="5" s="1"/>
  <c r="D1055" i="5" a="1"/>
  <c r="D1055" i="5" s="1"/>
  <c r="D1056" i="5" a="1"/>
  <c r="D1056" i="5" s="1"/>
  <c r="D1057" i="5" a="1"/>
  <c r="D1057" i="5" s="1"/>
  <c r="D1058" i="5" a="1"/>
  <c r="D1058" i="5"/>
  <c r="D1059" i="5" a="1"/>
  <c r="D1059" i="5" s="1"/>
  <c r="D1060" i="5" a="1"/>
  <c r="D1060" i="5" s="1"/>
  <c r="D1061" i="5" a="1"/>
  <c r="D1061" i="5" s="1"/>
  <c r="D1062" i="5" a="1"/>
  <c r="D1062" i="5" s="1"/>
  <c r="D1063" i="5" a="1"/>
  <c r="D1063" i="5" s="1"/>
  <c r="D1064" i="5" a="1"/>
  <c r="D1064" i="5" s="1"/>
  <c r="D1065" i="5" a="1"/>
  <c r="D1065" i="5" s="1"/>
  <c r="D1066" i="5" a="1"/>
  <c r="D1066" i="5" s="1"/>
  <c r="D1067" i="5" a="1"/>
  <c r="D1067" i="5" s="1"/>
  <c r="D1068" i="5" a="1"/>
  <c r="D1068" i="5"/>
  <c r="D1069" i="5" a="1"/>
  <c r="D1069" i="5" s="1"/>
  <c r="D1070" i="5" a="1"/>
  <c r="D1070" i="5"/>
  <c r="D1071" i="5" a="1"/>
  <c r="D1071" i="5" s="1"/>
  <c r="D1072" i="5" a="1"/>
  <c r="D1072" i="5" s="1"/>
  <c r="D1073" i="5" a="1"/>
  <c r="D1073" i="5" s="1"/>
  <c r="D1074" i="5" a="1"/>
  <c r="D1074" i="5" s="1"/>
  <c r="D1075" i="5" a="1"/>
  <c r="D1075" i="5" s="1"/>
  <c r="D1076" i="5" a="1"/>
  <c r="D1076" i="5" s="1"/>
  <c r="D1077" i="5" a="1"/>
  <c r="D1077" i="5" s="1"/>
  <c r="D1078" i="5" a="1"/>
  <c r="D1078" i="5" s="1"/>
  <c r="D1079" i="5" a="1"/>
  <c r="D1079" i="5" s="1"/>
  <c r="D1080" i="5" a="1"/>
  <c r="D1080" i="5"/>
  <c r="D1081" i="5" a="1"/>
  <c r="D1081" i="5" s="1"/>
  <c r="D1082" i="5" a="1"/>
  <c r="D1082" i="5" s="1"/>
  <c r="D1083" i="5" a="1"/>
  <c r="D1083" i="5" s="1"/>
  <c r="D1084" i="5" a="1"/>
  <c r="D1084" i="5" s="1"/>
  <c r="D1085" i="5" a="1"/>
  <c r="D1085" i="5" s="1"/>
  <c r="D1086" i="5" a="1"/>
  <c r="D1086" i="5" s="1"/>
  <c r="D1087" i="5" a="1"/>
  <c r="D1087" i="5" s="1"/>
  <c r="D1088" i="5" a="1"/>
  <c r="D1088" i="5" s="1"/>
  <c r="D1089" i="5" a="1"/>
  <c r="D1089" i="5"/>
  <c r="D1090" i="5" a="1"/>
  <c r="D1090" i="5"/>
  <c r="D1091" i="5" a="1"/>
  <c r="D1091" i="5" s="1"/>
  <c r="D1092" i="5" a="1"/>
  <c r="D1092" i="5"/>
  <c r="D1093" i="5" a="1"/>
  <c r="D1093" i="5" s="1"/>
  <c r="D1094" i="5" a="1"/>
  <c r="D1094" i="5" s="1"/>
  <c r="D1095" i="5" a="1"/>
  <c r="D1095" i="5" s="1"/>
  <c r="D1096" i="5" a="1"/>
  <c r="D1096" i="5" s="1"/>
  <c r="D1097" i="5" a="1"/>
  <c r="D1097" i="5" s="1"/>
  <c r="D1098" i="5" a="1"/>
  <c r="D1098" i="5" s="1"/>
  <c r="D1099" i="5" a="1"/>
  <c r="D1099" i="5" s="1"/>
  <c r="D1100" i="5" a="1"/>
  <c r="D1100" i="5" s="1"/>
  <c r="D1101" i="5" a="1"/>
  <c r="D1101" i="5" s="1"/>
  <c r="D1102" i="5" a="1"/>
  <c r="D1102" i="5" s="1"/>
  <c r="D1103" i="5" a="1"/>
  <c r="D1103" i="5" s="1"/>
  <c r="D1104" i="5" a="1"/>
  <c r="D1104" i="5"/>
  <c r="D1105" i="5" a="1"/>
  <c r="D1105" i="5" s="1"/>
  <c r="D1106" i="5" a="1"/>
  <c r="D1106" i="5" s="1"/>
  <c r="D1107" i="5" a="1"/>
  <c r="D1107" i="5" s="1"/>
  <c r="D1108" i="5" a="1"/>
  <c r="D1108" i="5"/>
  <c r="D1109" i="5" a="1"/>
  <c r="D1109" i="5"/>
  <c r="D1110" i="5" a="1"/>
  <c r="D1110" i="5" s="1"/>
  <c r="D1111" i="5" a="1"/>
  <c r="D1111" i="5" s="1"/>
  <c r="D1112" i="5" a="1"/>
  <c r="D1112" i="5" s="1"/>
  <c r="D1113" i="5" a="1"/>
  <c r="D1113" i="5"/>
  <c r="D1114" i="5" a="1"/>
  <c r="D1114" i="5" s="1"/>
  <c r="D1115" i="5" a="1"/>
  <c r="D1115" i="5" s="1"/>
  <c r="D1116" i="5" a="1"/>
  <c r="D1116" i="5" s="1"/>
  <c r="D1117" i="5" a="1"/>
  <c r="D1117" i="5" s="1"/>
  <c r="D1118" i="5" a="1"/>
  <c r="D1118" i="5" s="1"/>
  <c r="D1119" i="5" a="1"/>
  <c r="D1119" i="5" s="1"/>
  <c r="D1120" i="5" a="1"/>
  <c r="D1120" i="5"/>
  <c r="D1121" i="5" a="1"/>
  <c r="D1121" i="5"/>
  <c r="D1122" i="5" a="1"/>
  <c r="D1122" i="5"/>
  <c r="D1123" i="5" a="1"/>
  <c r="D1123" i="5" s="1"/>
  <c r="D1124" i="5" a="1"/>
  <c r="D1124" i="5"/>
  <c r="D1125" i="5" a="1"/>
  <c r="D1125" i="5" s="1"/>
  <c r="D1126" i="5" a="1"/>
  <c r="D1126" i="5"/>
  <c r="D1127" i="5" a="1"/>
  <c r="D1127" i="5" s="1"/>
  <c r="D1128" i="5" a="1"/>
  <c r="D1128" i="5" s="1"/>
  <c r="D1129" i="5" a="1"/>
  <c r="D1129" i="5" s="1"/>
  <c r="D1130" i="5" a="1"/>
  <c r="D1130" i="5" s="1"/>
  <c r="D1131" i="5" a="1"/>
  <c r="D1131" i="5" s="1"/>
  <c r="D1132" i="5" a="1"/>
  <c r="D1132" i="5" s="1"/>
  <c r="D1133" i="5" a="1"/>
  <c r="D1133" i="5" s="1"/>
  <c r="D1134" i="5" a="1"/>
  <c r="D1134" i="5" s="1"/>
  <c r="D1135" i="5" a="1"/>
  <c r="D1135" i="5" s="1"/>
  <c r="D1136" i="5" a="1"/>
  <c r="D1136" i="5" s="1"/>
  <c r="D1137" i="5" a="1"/>
  <c r="D1137" i="5"/>
  <c r="D1138" i="5" a="1"/>
  <c r="D1138" i="5" s="1"/>
  <c r="D1139" i="5" a="1"/>
  <c r="D1139" i="5" s="1"/>
  <c r="D1140" i="5" a="1"/>
  <c r="D1140" i="5" s="1"/>
  <c r="D1141" i="5" a="1"/>
  <c r="D1141" i="5" s="1"/>
  <c r="D1142" i="5" a="1"/>
  <c r="D1142" i="5" s="1"/>
  <c r="D1143" i="5" a="1"/>
  <c r="D1143" i="5" s="1"/>
  <c r="D1144" i="5" a="1"/>
  <c r="D1144" i="5" s="1"/>
  <c r="D1145" i="5" a="1"/>
  <c r="D1145" i="5"/>
  <c r="D1146" i="5" a="1"/>
  <c r="D1146" i="5" s="1"/>
  <c r="D1147" i="5" a="1"/>
  <c r="D1147" i="5"/>
  <c r="D1148" i="5" a="1"/>
  <c r="D1148" i="5" s="1"/>
  <c r="D1149" i="5" a="1"/>
  <c r="D1149" i="5" s="1"/>
  <c r="D1150" i="5" a="1"/>
  <c r="D1150" i="5" s="1"/>
  <c r="D1151" i="5" a="1"/>
  <c r="D1151" i="5" s="1"/>
  <c r="D1152" i="5" a="1"/>
  <c r="D1152" i="5" s="1"/>
  <c r="D1153" i="5" a="1"/>
  <c r="D1153" i="5" s="1"/>
  <c r="D1154" i="5" a="1"/>
  <c r="D1154" i="5"/>
  <c r="D1155" i="5" a="1"/>
  <c r="D1155" i="5" s="1"/>
  <c r="D1156" i="5" a="1"/>
  <c r="D1156" i="5" s="1"/>
  <c r="D1157" i="5" a="1"/>
  <c r="D1157" i="5" s="1"/>
  <c r="D1158" i="5" a="1"/>
  <c r="D1158" i="5"/>
  <c r="D1159" i="5" a="1"/>
  <c r="D1159" i="5" s="1"/>
  <c r="D1160" i="5" a="1"/>
  <c r="D1160" i="5" s="1"/>
  <c r="D1161" i="5" a="1"/>
  <c r="D1161" i="5" s="1"/>
  <c r="D1162" i="5" a="1"/>
  <c r="D1162" i="5" s="1"/>
  <c r="D1163" i="5" a="1"/>
  <c r="D1163" i="5" s="1"/>
  <c r="D1164" i="5" a="1"/>
  <c r="D1164" i="5"/>
  <c r="D1165" i="5" a="1"/>
  <c r="D1165" i="5"/>
  <c r="D1166" i="5" a="1"/>
  <c r="D1166" i="5" s="1"/>
  <c r="D1167" i="5" a="1"/>
  <c r="D1167" i="5" s="1"/>
  <c r="D1168" i="5" a="1"/>
  <c r="D1168" i="5" s="1"/>
  <c r="D1169" i="5" a="1"/>
  <c r="D1169" i="5"/>
  <c r="D1170" i="5" a="1"/>
  <c r="D1170" i="5" s="1"/>
  <c r="D1171" i="5" a="1"/>
  <c r="D1171" i="5" s="1"/>
  <c r="D1172" i="5" a="1"/>
  <c r="D1172" i="5" s="1"/>
  <c r="D1173" i="5" a="1"/>
  <c r="D1173" i="5" s="1"/>
  <c r="D1174" i="5" a="1"/>
  <c r="D1174" i="5"/>
  <c r="D1175" i="5" a="1"/>
  <c r="D1175" i="5" s="1"/>
  <c r="D1176" i="5" a="1"/>
  <c r="D1176" i="5" s="1"/>
  <c r="D1177" i="5" a="1"/>
  <c r="D1177" i="5" s="1"/>
  <c r="D1178" i="5" a="1"/>
  <c r="D1178" i="5" s="1"/>
  <c r="D1179" i="5" a="1"/>
  <c r="D1179" i="5" s="1"/>
  <c r="D1180" i="5" a="1"/>
  <c r="D1180" i="5" s="1"/>
  <c r="D1181" i="5" a="1"/>
  <c r="D1181" i="5"/>
  <c r="D1182" i="5" a="1"/>
  <c r="D1182" i="5" s="1"/>
  <c r="D1183" i="5" a="1"/>
  <c r="D1183" i="5" s="1"/>
  <c r="D1184" i="5" a="1"/>
  <c r="D1184" i="5"/>
  <c r="D1185" i="5" a="1"/>
  <c r="D1185" i="5"/>
  <c r="D1186" i="5" a="1"/>
  <c r="D1186" i="5"/>
  <c r="D1187" i="5" a="1"/>
  <c r="D1187" i="5" s="1"/>
  <c r="D1188" i="5" a="1"/>
  <c r="D1188" i="5"/>
  <c r="D1189" i="5" a="1"/>
  <c r="D1189" i="5" s="1"/>
  <c r="D1190" i="5" a="1"/>
  <c r="D1190" i="5" s="1"/>
  <c r="D1191" i="5" a="1"/>
  <c r="D1191" i="5" s="1"/>
  <c r="D1192" i="5" a="1"/>
  <c r="D1192" i="5" s="1"/>
  <c r="D1193" i="5" a="1"/>
  <c r="D1193" i="5" s="1"/>
  <c r="D1194" i="5" a="1"/>
  <c r="D1194" i="5" s="1"/>
  <c r="D1195" i="5" a="1"/>
  <c r="D1195" i="5" s="1"/>
  <c r="D1196" i="5" a="1"/>
  <c r="D1196" i="5" s="1"/>
  <c r="D1197" i="5" a="1"/>
  <c r="D1197" i="5" s="1"/>
  <c r="D1198" i="5" a="1"/>
  <c r="D1198" i="5"/>
  <c r="D1199" i="5" a="1"/>
  <c r="D1199" i="5" s="1"/>
  <c r="D1200" i="5" a="1"/>
  <c r="D1200" i="5"/>
  <c r="D1201" i="5" a="1"/>
  <c r="D1201" i="5" s="1"/>
  <c r="D1202" i="5" a="1"/>
  <c r="D1202" i="5"/>
  <c r="D1203" i="5" a="1"/>
  <c r="D1203" i="5" s="1"/>
  <c r="D1204" i="5" a="1"/>
  <c r="D1204" i="5" s="1"/>
  <c r="D1205" i="5" a="1"/>
  <c r="D1205" i="5"/>
  <c r="D1206" i="5" a="1"/>
  <c r="D1206" i="5"/>
  <c r="D1207" i="5" a="1"/>
  <c r="D1207" i="5" s="1"/>
  <c r="D1208" i="5" a="1"/>
  <c r="D1208" i="5" s="1"/>
  <c r="D1209" i="5" a="1"/>
  <c r="D1209" i="5" s="1"/>
  <c r="D1210" i="5" a="1"/>
  <c r="D1210" i="5" s="1"/>
  <c r="D1211" i="5" a="1"/>
  <c r="D1211" i="5" s="1"/>
  <c r="D1212" i="5" a="1"/>
  <c r="D1212" i="5" s="1"/>
  <c r="D1213" i="5" a="1"/>
  <c r="D1213" i="5" s="1"/>
  <c r="D1214" i="5" a="1"/>
  <c r="D1214" i="5" s="1"/>
  <c r="D1215" i="5" a="1"/>
  <c r="D1215" i="5" s="1"/>
  <c r="D1216" i="5" a="1"/>
  <c r="D1216" i="5" s="1"/>
  <c r="D1217" i="5" a="1"/>
  <c r="D1217" i="5" s="1"/>
  <c r="D1218" i="5" a="1"/>
  <c r="D1218" i="5"/>
  <c r="D1219" i="5" a="1"/>
  <c r="D1219" i="5"/>
  <c r="D1220" i="5" a="1"/>
  <c r="D1220" i="5"/>
  <c r="D1221" i="5" a="1"/>
  <c r="D1221" i="5" s="1"/>
  <c r="D1222" i="5" a="1"/>
  <c r="D1222" i="5"/>
  <c r="D1223" i="5" a="1"/>
  <c r="D1223" i="5" s="1"/>
  <c r="D1224" i="5" a="1"/>
  <c r="D1224" i="5"/>
  <c r="D1225" i="5" a="1"/>
  <c r="D1225" i="5" s="1"/>
  <c r="D1226" i="5" a="1"/>
  <c r="D1226" i="5" s="1"/>
  <c r="D1227" i="5" a="1"/>
  <c r="D1227" i="5" s="1"/>
  <c r="D1228" i="5" a="1"/>
  <c r="D1228" i="5" s="1"/>
  <c r="D1229" i="5" a="1"/>
  <c r="D1229" i="5" s="1"/>
  <c r="D1230" i="5" a="1"/>
  <c r="D1230" i="5" s="1"/>
  <c r="D1231" i="5" a="1"/>
  <c r="D1231" i="5" s="1"/>
  <c r="D1232" i="5" a="1"/>
  <c r="D1232" i="5"/>
  <c r="D1233" i="5" a="1"/>
  <c r="D1233" i="5"/>
  <c r="D1234" i="5" a="1"/>
  <c r="D1234" i="5" s="1"/>
  <c r="D1235" i="5" a="1"/>
  <c r="D1235" i="5" s="1"/>
  <c r="D1236" i="5" a="1"/>
  <c r="D1236" i="5"/>
  <c r="D1237" i="5" a="1"/>
  <c r="D1237" i="5" s="1"/>
  <c r="D1238" i="5" a="1"/>
  <c r="D1238" i="5" s="1"/>
  <c r="D1239" i="5" a="1"/>
  <c r="D1239" i="5" s="1"/>
  <c r="D1240" i="5" a="1"/>
  <c r="D1240" i="5" s="1"/>
  <c r="D1241" i="5" a="1"/>
  <c r="D1241" i="5"/>
  <c r="D1242" i="5" a="1"/>
  <c r="D1242" i="5" s="1"/>
  <c r="D1243" i="5" a="1"/>
  <c r="D1243" i="5" s="1"/>
  <c r="D1244" i="5" a="1"/>
  <c r="D1244" i="5" s="1"/>
  <c r="D1245" i="5" a="1"/>
  <c r="D1245" i="5" s="1"/>
  <c r="D1246" i="5" a="1"/>
  <c r="D1246" i="5" s="1"/>
  <c r="D1247" i="5" a="1"/>
  <c r="D1247" i="5" s="1"/>
  <c r="D1248" i="5" a="1"/>
  <c r="D1248" i="5"/>
  <c r="D1249" i="5" a="1"/>
  <c r="D1249" i="5" s="1"/>
  <c r="D1250" i="5" a="1"/>
  <c r="D1250" i="5" s="1"/>
  <c r="D1251" i="5" a="1"/>
  <c r="D1251" i="5" s="1"/>
  <c r="D1252" i="5" a="1"/>
  <c r="D1252" i="5" s="1"/>
  <c r="D1253" i="5" a="1"/>
  <c r="D1253" i="5" s="1"/>
  <c r="D1254" i="5" a="1"/>
  <c r="D1254" i="5"/>
  <c r="D1255" i="5" a="1"/>
  <c r="D1255" i="5" s="1"/>
  <c r="D1256" i="5" a="1"/>
  <c r="D1256" i="5" s="1"/>
  <c r="D1257" i="5" a="1"/>
  <c r="D1257" i="5" s="1"/>
  <c r="D1258" i="5" a="1"/>
  <c r="D1258" i="5"/>
  <c r="D1259" i="5" a="1"/>
  <c r="D1259" i="5" s="1"/>
  <c r="D1260" i="5" a="1"/>
  <c r="D1260" i="5" s="1"/>
  <c r="D1261" i="5" a="1"/>
  <c r="D1261" i="5" s="1"/>
  <c r="D1262" i="5" a="1"/>
  <c r="D1262" i="5" s="1"/>
  <c r="D1263" i="5" a="1"/>
  <c r="D1263" i="5" s="1"/>
  <c r="D1264" i="5" a="1"/>
  <c r="D1264" i="5" s="1"/>
  <c r="D1265" i="5" a="1"/>
  <c r="D1265" i="5"/>
  <c r="D1266" i="5" a="1"/>
  <c r="D1266" i="5"/>
  <c r="D1267" i="5" a="1"/>
  <c r="D1267" i="5" s="1"/>
  <c r="D1268" i="5" a="1"/>
  <c r="D1268" i="5" s="1"/>
  <c r="D1269" i="5" a="1"/>
  <c r="D1269" i="5"/>
  <c r="D1270" i="5" a="1"/>
  <c r="D1270" i="5" s="1"/>
  <c r="D1271" i="5" a="1"/>
  <c r="D1271" i="5" s="1"/>
  <c r="D1272" i="5" a="1"/>
  <c r="D1272" i="5" s="1"/>
  <c r="D1273" i="5" a="1"/>
  <c r="D1273" i="5"/>
  <c r="D1274" i="5" a="1"/>
  <c r="D1274" i="5" s="1"/>
  <c r="D1275" i="5" a="1"/>
  <c r="D1275" i="5" s="1"/>
  <c r="D1276" i="5" a="1"/>
  <c r="D1276" i="5"/>
  <c r="D1277" i="5" a="1"/>
  <c r="D1277" i="5" s="1"/>
  <c r="D1278" i="5" a="1"/>
  <c r="D1278" i="5" s="1"/>
  <c r="D1279" i="5" a="1"/>
  <c r="D1279" i="5" s="1"/>
  <c r="D1280" i="5" a="1"/>
  <c r="D1280" i="5"/>
  <c r="D1281" i="5" a="1"/>
  <c r="D1281" i="5" s="1"/>
  <c r="D1282" i="5" a="1"/>
  <c r="D1282" i="5" s="1"/>
  <c r="D1283" i="5" a="1"/>
  <c r="D1283" i="5" s="1"/>
  <c r="D1284" i="5" a="1"/>
  <c r="D1284" i="5" s="1"/>
  <c r="D1285" i="5" a="1"/>
  <c r="D1285" i="5" s="1"/>
  <c r="D1286" i="5" a="1"/>
  <c r="D1286" i="5"/>
  <c r="D1287" i="5" a="1"/>
  <c r="D1287" i="5" s="1"/>
  <c r="D1288" i="5" a="1"/>
  <c r="D1288" i="5" s="1"/>
  <c r="D1289" i="5" a="1"/>
  <c r="D1289" i="5" s="1"/>
  <c r="D1290" i="5" a="1"/>
  <c r="D1290" i="5" s="1"/>
  <c r="D1291" i="5" a="1"/>
  <c r="D1291" i="5" s="1"/>
  <c r="D1292" i="5" a="1"/>
  <c r="D1292" i="5" s="1"/>
  <c r="D1293" i="5" a="1"/>
  <c r="D1293" i="5" s="1"/>
  <c r="D1294" i="5" a="1"/>
  <c r="D1294" i="5" s="1"/>
  <c r="D1295" i="5" a="1"/>
  <c r="D1295" i="5" s="1"/>
  <c r="D1296" i="5" a="1"/>
  <c r="D1296" i="5" s="1"/>
  <c r="D1297" i="5" a="1"/>
  <c r="D1297" i="5" s="1"/>
  <c r="D1298" i="5" a="1"/>
  <c r="D1298" i="5" s="1"/>
  <c r="D1299" i="5" a="1"/>
  <c r="D1299" i="5"/>
  <c r="D1300" i="5" a="1"/>
  <c r="D1300" i="5" s="1"/>
  <c r="D1301" i="5" a="1"/>
  <c r="D1301" i="5"/>
  <c r="D1302" i="5" a="1"/>
  <c r="D1302" i="5" s="1"/>
  <c r="D1303" i="5" a="1"/>
  <c r="D1303" i="5" s="1"/>
  <c r="D1304" i="5" a="1"/>
  <c r="D1304" i="5" s="1"/>
  <c r="D1305" i="5" a="1"/>
  <c r="D1305" i="5" s="1"/>
  <c r="D1306" i="5" a="1"/>
  <c r="D1306" i="5" s="1"/>
  <c r="D1307" i="5" a="1"/>
  <c r="D1307" i="5"/>
  <c r="D1308" i="5" a="1"/>
  <c r="D1308" i="5" s="1"/>
  <c r="D1309" i="5" a="1"/>
  <c r="D1309" i="5"/>
  <c r="D1310" i="5" a="1"/>
  <c r="D1310" i="5" s="1"/>
  <c r="D1311" i="5" a="1"/>
  <c r="D1311" i="5" s="1"/>
  <c r="D1312" i="5" a="1"/>
  <c r="D1312" i="5" s="1"/>
  <c r="D1313" i="5" a="1"/>
  <c r="D1313" i="5"/>
  <c r="D1314" i="5" a="1"/>
  <c r="D1314" i="5" s="1"/>
  <c r="D1315" i="5" a="1"/>
  <c r="D1315" i="5" s="1"/>
  <c r="D1316" i="5" a="1"/>
  <c r="D1316" i="5"/>
  <c r="D1317" i="5" a="1"/>
  <c r="D1317" i="5"/>
  <c r="D1318" i="5" a="1"/>
  <c r="D1318" i="5" s="1"/>
  <c r="D1319" i="5" a="1"/>
  <c r="D1319" i="5" s="1"/>
  <c r="D1320" i="5" a="1"/>
  <c r="D1320" i="5" s="1"/>
  <c r="D1321" i="5" a="1"/>
  <c r="D1321" i="5" s="1"/>
  <c r="D1322" i="5" a="1"/>
  <c r="D1322" i="5" s="1"/>
  <c r="D1323" i="5" a="1"/>
  <c r="D1323" i="5" s="1"/>
  <c r="D1324" i="5" a="1"/>
  <c r="D1324" i="5"/>
  <c r="D1325" i="5" a="1"/>
  <c r="D1325" i="5" s="1"/>
  <c r="D1326" i="5" a="1"/>
  <c r="D1326" i="5" s="1"/>
  <c r="D1327" i="5" a="1"/>
  <c r="D1327" i="5" s="1"/>
  <c r="D1328" i="5" a="1"/>
  <c r="D1328" i="5" s="1"/>
  <c r="D1329" i="5" a="1"/>
  <c r="D1329" i="5" s="1"/>
  <c r="D1330" i="5" a="1"/>
  <c r="D1330" i="5"/>
  <c r="D1331" i="5" a="1"/>
  <c r="D1331" i="5"/>
  <c r="D1332" i="5" a="1"/>
  <c r="D1332" i="5" s="1"/>
  <c r="D1333" i="5" a="1"/>
  <c r="D1333" i="5"/>
  <c r="D1334" i="5" a="1"/>
  <c r="D1334" i="5" s="1"/>
  <c r="D1335" i="5" a="1"/>
  <c r="D1335" i="5" s="1"/>
  <c r="D1336" i="5" a="1"/>
  <c r="D1336" i="5" s="1"/>
  <c r="D1337" i="5" a="1"/>
  <c r="D1337" i="5" s="1"/>
  <c r="D1338" i="5" a="1"/>
  <c r="D1338" i="5"/>
  <c r="D1339" i="5" a="1"/>
  <c r="D1339" i="5" s="1"/>
  <c r="D1340" i="5" a="1"/>
  <c r="D1340" i="5" s="1"/>
  <c r="D1341" i="5" a="1"/>
  <c r="D1341" i="5" s="1"/>
  <c r="D1342" i="5" a="1"/>
  <c r="D1342" i="5" s="1"/>
  <c r="D1343" i="5" a="1"/>
  <c r="D1343" i="5" s="1"/>
  <c r="D1344" i="5" a="1"/>
  <c r="D1344" i="5" s="1"/>
  <c r="D1345" i="5" a="1"/>
  <c r="D1345" i="5" s="1"/>
  <c r="D1346" i="5" a="1"/>
  <c r="D1346" i="5" s="1"/>
  <c r="D1347" i="5" a="1"/>
  <c r="D1347" i="5" s="1"/>
  <c r="D1348" i="5" a="1"/>
  <c r="D1348" i="5" s="1"/>
  <c r="D1349" i="5" a="1"/>
  <c r="D1349" i="5" s="1"/>
  <c r="D1350" i="5" a="1"/>
  <c r="D1350" i="5" s="1"/>
  <c r="D1351" i="5" a="1"/>
  <c r="D1351" i="5" s="1"/>
  <c r="D1352" i="5" a="1"/>
  <c r="D1352" i="5" s="1"/>
  <c r="D1353" i="5" a="1"/>
  <c r="D1353" i="5" s="1"/>
  <c r="D1354" i="5" a="1"/>
  <c r="D1354" i="5" s="1"/>
  <c r="D1355" i="5" a="1"/>
  <c r="D1355" i="5" s="1"/>
  <c r="D1356" i="5" a="1"/>
  <c r="D1356" i="5" s="1"/>
  <c r="D1357" i="5" a="1"/>
  <c r="D1357" i="5" s="1"/>
  <c r="D1358" i="5" a="1"/>
  <c r="D1358" i="5" s="1"/>
  <c r="D1359" i="5" a="1"/>
  <c r="D1359" i="5" s="1"/>
  <c r="D1360" i="5" a="1"/>
  <c r="D1360" i="5" s="1"/>
  <c r="D1361" i="5" a="1"/>
  <c r="D1361" i="5" s="1"/>
  <c r="D1362" i="5" a="1"/>
  <c r="D1362" i="5" s="1"/>
  <c r="D1363" i="5" a="1"/>
  <c r="D1363" i="5" s="1"/>
  <c r="D1364" i="5" a="1"/>
  <c r="D1364" i="5" s="1"/>
  <c r="D1365" i="5" a="1"/>
  <c r="D1365" i="5" s="1"/>
  <c r="D1366" i="5" a="1"/>
  <c r="D1366" i="5" s="1"/>
  <c r="D1367" i="5" a="1"/>
  <c r="D1367" i="5" s="1"/>
  <c r="D1368" i="5" a="1"/>
  <c r="D1368" i="5" s="1"/>
  <c r="D1369" i="5" a="1"/>
  <c r="D1369" i="5" s="1"/>
  <c r="D1370" i="5" a="1"/>
  <c r="D1370" i="5"/>
  <c r="D1371" i="5" a="1"/>
  <c r="D1371" i="5" s="1"/>
  <c r="D1372" i="5" a="1"/>
  <c r="D1372" i="5" s="1"/>
  <c r="D1373" i="5" a="1"/>
  <c r="D1373" i="5" s="1"/>
  <c r="D1374" i="5" a="1"/>
  <c r="D1374" i="5" s="1"/>
  <c r="D1375" i="5" a="1"/>
  <c r="D1375" i="5" s="1"/>
  <c r="D1376" i="5" a="1"/>
  <c r="D1376" i="5" s="1"/>
  <c r="D1377" i="5" a="1"/>
  <c r="D1377" i="5" s="1"/>
  <c r="D1378" i="5" a="1"/>
  <c r="D1378" i="5"/>
  <c r="D1379" i="5" a="1"/>
  <c r="D1379" i="5" s="1"/>
  <c r="D1380" i="5" a="1"/>
  <c r="D1380" i="5" s="1"/>
  <c r="D1381" i="5" a="1"/>
  <c r="D1381" i="5" s="1"/>
  <c r="D1382" i="5" a="1"/>
  <c r="D1382" i="5" s="1"/>
  <c r="D1383" i="5" a="1"/>
  <c r="D1383" i="5"/>
  <c r="D1384" i="5" a="1"/>
  <c r="D1384" i="5" s="1"/>
  <c r="D1385" i="5" a="1"/>
  <c r="D1385" i="5" s="1"/>
  <c r="D1386" i="5" a="1"/>
  <c r="D1386" i="5"/>
  <c r="D1387" i="5" a="1"/>
  <c r="D1387" i="5" s="1"/>
  <c r="D1388" i="5" a="1"/>
  <c r="D1388" i="5" s="1"/>
  <c r="D1389" i="5" a="1"/>
  <c r="D1389" i="5" s="1"/>
  <c r="D1390" i="5" a="1"/>
  <c r="D1390" i="5" s="1"/>
  <c r="D1391" i="5" a="1"/>
  <c r="D1391" i="5" s="1"/>
  <c r="D1392" i="5" a="1"/>
  <c r="D1392" i="5" s="1"/>
  <c r="D1393" i="5" a="1"/>
  <c r="D1393" i="5" s="1"/>
  <c r="D1394" i="5" a="1"/>
  <c r="D1394" i="5" s="1"/>
  <c r="D1395" i="5" a="1"/>
  <c r="D1395" i="5" s="1"/>
  <c r="D1396" i="5" a="1"/>
  <c r="D1396" i="5" s="1"/>
  <c r="D1397" i="5" a="1"/>
  <c r="D1397" i="5" s="1"/>
  <c r="D1398" i="5" a="1"/>
  <c r="D1398" i="5" s="1"/>
  <c r="D1399" i="5" a="1"/>
  <c r="D1399" i="5" s="1"/>
  <c r="D1400" i="5" a="1"/>
  <c r="D1400" i="5"/>
  <c r="D1401" i="5" a="1"/>
  <c r="D1401" i="5" s="1"/>
  <c r="D1402" i="5" a="1"/>
  <c r="D1402" i="5" s="1"/>
  <c r="D1403" i="5" a="1"/>
  <c r="D1403" i="5" s="1"/>
  <c r="D1404" i="5" a="1"/>
  <c r="D1404" i="5" s="1"/>
  <c r="D1405" i="5" a="1"/>
  <c r="D1405" i="5" s="1"/>
  <c r="D1406" i="5" a="1"/>
  <c r="D1406" i="5" s="1"/>
  <c r="D1407" i="5" a="1"/>
  <c r="D1407" i="5" s="1"/>
  <c r="D1408" i="5" a="1"/>
  <c r="D1408" i="5" s="1"/>
  <c r="D1409" i="5" a="1"/>
  <c r="D1409" i="5" s="1"/>
  <c r="D1410" i="5" a="1"/>
  <c r="D1410" i="5" s="1"/>
  <c r="D1411" i="5" a="1"/>
  <c r="D1411" i="5" s="1"/>
  <c r="D1412" i="5" a="1"/>
  <c r="D1412" i="5" s="1"/>
  <c r="D1413" i="5" a="1"/>
  <c r="D1413" i="5" s="1"/>
  <c r="D1414" i="5" a="1"/>
  <c r="D1414" i="5" s="1"/>
  <c r="D1415" i="5" a="1"/>
  <c r="D1415" i="5" s="1"/>
  <c r="D1416" i="5" a="1"/>
  <c r="D1416" i="5" s="1"/>
  <c r="D1417" i="5" a="1"/>
  <c r="D1417" i="5" s="1"/>
  <c r="D1418" i="5" a="1"/>
  <c r="D1418" i="5" s="1"/>
  <c r="D1419" i="5" a="1"/>
  <c r="D1419" i="5" s="1"/>
  <c r="D1420" i="5" a="1"/>
  <c r="D1420" i="5" s="1"/>
  <c r="D1421" i="5" a="1"/>
  <c r="D1421" i="5" s="1"/>
  <c r="D1422" i="5" a="1"/>
  <c r="D1422" i="5" s="1"/>
  <c r="D1423" i="5" a="1"/>
  <c r="D1423" i="5" s="1"/>
  <c r="D1424" i="5" a="1"/>
  <c r="D1424" i="5" s="1"/>
  <c r="D1425" i="5" a="1"/>
  <c r="D1425" i="5" s="1"/>
  <c r="D1426" i="5" a="1"/>
  <c r="D1426" i="5" s="1"/>
  <c r="D1427" i="5" a="1"/>
  <c r="D1427" i="5" s="1"/>
  <c r="D1428" i="5" a="1"/>
  <c r="D1428" i="5" s="1"/>
  <c r="D1429" i="5" a="1"/>
  <c r="D1429" i="5" s="1"/>
  <c r="D1430" i="5" a="1"/>
  <c r="D1430" i="5" s="1"/>
  <c r="D1431" i="5" a="1"/>
  <c r="D1431" i="5" s="1"/>
  <c r="D1432" i="5" a="1"/>
  <c r="D1432" i="5" s="1"/>
  <c r="D1433" i="5" a="1"/>
  <c r="D1433" i="5" s="1"/>
  <c r="D1434" i="5" a="1"/>
  <c r="D1434" i="5" s="1"/>
  <c r="D1435" i="5" a="1"/>
  <c r="D1435" i="5" s="1"/>
  <c r="D1436" i="5" a="1"/>
  <c r="D1436" i="5" s="1"/>
  <c r="D1437" i="5" a="1"/>
  <c r="D1437" i="5" s="1"/>
  <c r="D1438" i="5" a="1"/>
  <c r="D1438" i="5" s="1"/>
  <c r="D1439" i="5" a="1"/>
  <c r="D1439" i="5" s="1"/>
  <c r="D1440" i="5" a="1"/>
  <c r="D1440" i="5" s="1"/>
  <c r="D1441" i="5" a="1"/>
  <c r="D1441" i="5" s="1"/>
  <c r="D1442" i="5" a="1"/>
  <c r="D1442" i="5"/>
  <c r="D1443" i="5" a="1"/>
  <c r="D1443" i="5" s="1"/>
  <c r="D1444" i="5" a="1"/>
  <c r="D1444" i="5" s="1"/>
  <c r="D1445" i="5" a="1"/>
  <c r="D1445" i="5" s="1"/>
  <c r="D1446" i="5" a="1"/>
  <c r="D1446" i="5" s="1"/>
  <c r="D1447" i="5" a="1"/>
  <c r="D1447" i="5" s="1"/>
  <c r="D1448" i="5" a="1"/>
  <c r="D1448" i="5" s="1"/>
  <c r="D1449" i="5" a="1"/>
  <c r="D1449" i="5" s="1"/>
  <c r="D1450" i="5" a="1"/>
  <c r="D1450" i="5" s="1"/>
  <c r="D1451" i="5" a="1"/>
  <c r="D1451" i="5" s="1"/>
  <c r="D1452" i="5" a="1"/>
  <c r="D1452" i="5" s="1"/>
  <c r="D1453" i="5" a="1"/>
  <c r="D1453" i="5" s="1"/>
  <c r="D1454" i="5" a="1"/>
  <c r="D1454" i="5" s="1"/>
  <c r="D1455" i="5" a="1"/>
  <c r="D1455" i="5"/>
  <c r="D1456" i="5" a="1"/>
  <c r="D1456" i="5" s="1"/>
  <c r="D1457" i="5" a="1"/>
  <c r="D1457" i="5" s="1"/>
  <c r="D1458" i="5" a="1"/>
  <c r="D1458" i="5"/>
  <c r="D1459" i="5" a="1"/>
  <c r="D1459" i="5" s="1"/>
  <c r="D1460" i="5" a="1"/>
  <c r="D1460" i="5" s="1"/>
  <c r="D1461" i="5" a="1"/>
  <c r="D1461" i="5" s="1"/>
  <c r="D1462" i="5" a="1"/>
  <c r="D1462" i="5" s="1"/>
  <c r="D1463" i="5" a="1"/>
  <c r="D1463" i="5" s="1"/>
  <c r="D1464" i="5" a="1"/>
  <c r="D1464" i="5"/>
  <c r="D1465" i="5" a="1"/>
  <c r="D1465" i="5" s="1"/>
  <c r="D1466" i="5" a="1"/>
  <c r="D1466" i="5"/>
  <c r="D1467" i="5" a="1"/>
  <c r="D1467" i="5" s="1"/>
  <c r="D1468" i="5" a="1"/>
  <c r="D1468" i="5" s="1"/>
  <c r="D1469" i="5" a="1"/>
  <c r="D1469" i="5" s="1"/>
  <c r="D1470" i="5" a="1"/>
  <c r="D1470" i="5" s="1"/>
  <c r="D1471" i="5" a="1"/>
  <c r="D1471" i="5" s="1"/>
  <c r="D1472" i="5" a="1"/>
  <c r="D1472" i="5" s="1"/>
  <c r="D1473" i="5" a="1"/>
  <c r="D1473" i="5" s="1"/>
  <c r="D1474" i="5" a="1"/>
  <c r="D1474" i="5" s="1"/>
  <c r="D1475" i="5" a="1"/>
  <c r="D1475" i="5" s="1"/>
  <c r="D1476" i="5" a="1"/>
  <c r="D1476" i="5" s="1"/>
  <c r="D1477" i="5" a="1"/>
  <c r="D1477" i="5" s="1"/>
  <c r="D1478" i="5" a="1"/>
  <c r="D1478" i="5" s="1"/>
  <c r="D1479" i="5" a="1"/>
  <c r="D1479" i="5" s="1"/>
  <c r="D1480" i="5" a="1"/>
  <c r="D1480" i="5" s="1"/>
  <c r="D1481" i="5" a="1"/>
  <c r="D1481" i="5" s="1"/>
  <c r="D1482" i="5" a="1"/>
  <c r="D1482" i="5" s="1"/>
  <c r="D1483" i="5" a="1"/>
  <c r="D1483" i="5" s="1"/>
  <c r="D1484" i="5" a="1"/>
  <c r="D1484" i="5" s="1"/>
  <c r="D1485" i="5" a="1"/>
  <c r="D1485" i="5" s="1"/>
  <c r="D1486" i="5" a="1"/>
  <c r="D1486" i="5" s="1"/>
  <c r="D1487" i="5" a="1"/>
  <c r="D1487" i="5"/>
  <c r="D1488" i="5" a="1"/>
  <c r="D1488" i="5" s="1"/>
  <c r="D1489" i="5" a="1"/>
  <c r="D1489" i="5" s="1"/>
  <c r="D1490" i="5" a="1"/>
  <c r="D1490" i="5" s="1"/>
  <c r="D1491" i="5" a="1"/>
  <c r="D1491" i="5" s="1"/>
  <c r="D1492" i="5" a="1"/>
  <c r="D1492" i="5" s="1"/>
  <c r="D1493" i="5" a="1"/>
  <c r="D1493" i="5" s="1"/>
  <c r="D1494" i="5" a="1"/>
  <c r="D1494" i="5" s="1"/>
  <c r="D1495" i="5" a="1"/>
  <c r="D1495" i="5" s="1"/>
  <c r="D1496" i="5" a="1"/>
  <c r="D1496" i="5"/>
  <c r="D1497" i="5" a="1"/>
  <c r="D1497" i="5" s="1"/>
  <c r="D1498" i="5" a="1"/>
  <c r="D1498" i="5" s="1"/>
  <c r="D1499" i="5" a="1"/>
  <c r="D1499" i="5" s="1"/>
  <c r="D1500" i="5" a="1"/>
  <c r="D1500" i="5" s="1"/>
  <c r="D1501" i="5" a="1"/>
  <c r="D1501" i="5" s="1"/>
  <c r="D1502" i="5" a="1"/>
  <c r="D1502" i="5" s="1"/>
  <c r="D1503" i="5" a="1"/>
  <c r="D1503" i="5"/>
  <c r="D1504" i="5" a="1"/>
  <c r="D1504" i="5" s="1"/>
  <c r="D1505" i="5" a="1"/>
  <c r="D1505" i="5" s="1"/>
  <c r="D1506" i="5" a="1"/>
  <c r="D1506" i="5" s="1"/>
  <c r="D1507" i="5" a="1"/>
  <c r="D1507" i="5" s="1"/>
  <c r="D1508" i="5" a="1"/>
  <c r="D1508" i="5" s="1"/>
  <c r="D1509" i="5" a="1"/>
  <c r="D1509" i="5" s="1"/>
  <c r="D1510" i="5" a="1"/>
  <c r="D1510" i="5" s="1"/>
  <c r="D1511" i="5" a="1"/>
  <c r="D1511" i="5" s="1"/>
  <c r="D1512" i="5" a="1"/>
  <c r="D1512" i="5"/>
  <c r="D1513" i="5" a="1"/>
  <c r="D1513" i="5" s="1"/>
  <c r="D1514" i="5" a="1"/>
  <c r="D1514" i="5" s="1"/>
  <c r="D1515" i="5" a="1"/>
  <c r="D1515" i="5" s="1"/>
  <c r="D1516" i="5" a="1"/>
  <c r="D1516" i="5" s="1"/>
  <c r="D1517" i="5" a="1"/>
  <c r="D1517" i="5" s="1"/>
  <c r="D1518" i="5" a="1"/>
  <c r="D1518" i="5" s="1"/>
  <c r="D1519" i="5" a="1"/>
  <c r="D1519" i="5" s="1"/>
  <c r="D1520" i="5" a="1"/>
  <c r="D1520" i="5" s="1"/>
  <c r="D1521" i="5" a="1"/>
  <c r="D1521" i="5" s="1"/>
  <c r="D1522" i="5" a="1"/>
  <c r="D1522" i="5" s="1"/>
  <c r="D1523" i="5" a="1"/>
  <c r="D1523" i="5" s="1"/>
  <c r="D1524" i="5" a="1"/>
  <c r="D1524" i="5" s="1"/>
  <c r="D1525" i="5" a="1"/>
  <c r="D1525" i="5" s="1"/>
  <c r="D1526" i="5" a="1"/>
  <c r="D1526" i="5" s="1"/>
  <c r="D1527" i="5" a="1"/>
  <c r="D1527" i="5" s="1"/>
  <c r="D1528" i="5" a="1"/>
  <c r="D1528" i="5" s="1"/>
  <c r="D1529" i="5" a="1"/>
  <c r="D1529" i="5" s="1"/>
  <c r="D1530" i="5" a="1"/>
  <c r="D1530" i="5" s="1"/>
  <c r="D1531" i="5" a="1"/>
  <c r="D1531" i="5" s="1"/>
  <c r="D1532" i="5" a="1"/>
  <c r="D1532" i="5" s="1"/>
  <c r="D1533" i="5" a="1"/>
  <c r="D1533" i="5" s="1"/>
  <c r="D1534" i="5" a="1"/>
  <c r="D1534" i="5" s="1"/>
  <c r="D1535" i="5" a="1"/>
  <c r="D1535" i="5" s="1"/>
  <c r="D1536" i="5" a="1"/>
  <c r="D1536" i="5" s="1"/>
  <c r="D1537" i="5" a="1"/>
  <c r="D1537" i="5" s="1"/>
  <c r="D1538" i="5" a="1"/>
  <c r="D1538" i="5" s="1"/>
  <c r="D1539" i="5" a="1"/>
  <c r="D1539" i="5" s="1"/>
  <c r="D1540" i="5" a="1"/>
  <c r="D1540" i="5" s="1"/>
  <c r="D1541" i="5" a="1"/>
  <c r="D1541" i="5" s="1"/>
  <c r="D1542" i="5" a="1"/>
  <c r="D1542" i="5" s="1"/>
  <c r="D1543" i="5" a="1"/>
  <c r="D1543" i="5"/>
  <c r="D1544" i="5" a="1"/>
  <c r="D1544" i="5" s="1"/>
  <c r="D1545" i="5" a="1"/>
  <c r="D1545" i="5" s="1"/>
  <c r="D1546" i="5" a="1"/>
  <c r="D1546" i="5" s="1"/>
  <c r="D1547" i="5" a="1"/>
  <c r="D1547" i="5" s="1"/>
  <c r="D1548" i="5" a="1"/>
  <c r="D1548" i="5" s="1"/>
  <c r="D1549" i="5" a="1"/>
  <c r="D1549" i="5" s="1"/>
  <c r="D1550" i="5" a="1"/>
  <c r="D1550" i="5" s="1"/>
  <c r="D1551" i="5" a="1"/>
  <c r="D1551" i="5" s="1"/>
  <c r="D1552" i="5" a="1"/>
  <c r="D1552" i="5" s="1"/>
  <c r="D1553" i="5" a="1"/>
  <c r="D1553" i="5" s="1"/>
  <c r="D1554" i="5" a="1"/>
  <c r="D1554" i="5"/>
  <c r="D1555" i="5" a="1"/>
  <c r="D1555" i="5" s="1"/>
  <c r="D1556" i="5" a="1"/>
  <c r="D1556" i="5" s="1"/>
  <c r="D1557" i="5" a="1"/>
  <c r="D1557" i="5" s="1"/>
  <c r="D1558" i="5" a="1"/>
  <c r="D1558" i="5" s="1"/>
  <c r="D1559" i="5" a="1"/>
  <c r="D1559" i="5"/>
  <c r="D1560" i="5" a="1"/>
  <c r="D1560" i="5" s="1"/>
  <c r="D1561" i="5" a="1"/>
  <c r="D1561" i="5" s="1"/>
  <c r="D1562" i="5" a="1"/>
  <c r="D1562" i="5" s="1"/>
  <c r="D1563" i="5" a="1"/>
  <c r="D1563" i="5" s="1"/>
  <c r="D1564" i="5" a="1"/>
  <c r="D1564" i="5" s="1"/>
  <c r="D1565" i="5" a="1"/>
  <c r="D1565" i="5" s="1"/>
  <c r="D1566" i="5" a="1"/>
  <c r="D1566" i="5" s="1"/>
  <c r="D1567" i="5" a="1"/>
  <c r="D1567" i="5" s="1"/>
  <c r="D1568" i="5" a="1"/>
  <c r="D1568" i="5"/>
  <c r="D1569" i="5" a="1"/>
  <c r="D1569" i="5" s="1"/>
  <c r="D1570" i="5" a="1"/>
  <c r="D1570" i="5" s="1"/>
  <c r="D1571" i="5" a="1"/>
  <c r="D1571" i="5" s="1"/>
  <c r="D1572" i="5" a="1"/>
  <c r="D1572" i="5" s="1"/>
  <c r="D1573" i="5" a="1"/>
  <c r="D1573" i="5" s="1"/>
  <c r="D1574" i="5" a="1"/>
  <c r="D1574" i="5" s="1"/>
  <c r="D1575" i="5" a="1"/>
  <c r="D1575" i="5" s="1"/>
  <c r="D1576" i="5" a="1"/>
  <c r="D1576" i="5"/>
  <c r="D1577" i="5" a="1"/>
  <c r="D1577" i="5" s="1"/>
  <c r="D1578" i="5" a="1"/>
  <c r="D1578" i="5" s="1"/>
  <c r="D1579" i="5" a="1"/>
  <c r="D1579" i="5" s="1"/>
  <c r="D1580" i="5" a="1"/>
  <c r="D1580" i="5" s="1"/>
  <c r="D1581" i="5" a="1"/>
  <c r="D1581" i="5" s="1"/>
  <c r="D1582" i="5" a="1"/>
  <c r="D1582" i="5" s="1"/>
  <c r="D1583" i="5" a="1"/>
  <c r="D1583" i="5" s="1"/>
  <c r="D1584" i="5" a="1"/>
  <c r="D1584" i="5" s="1"/>
  <c r="D1585" i="5" a="1"/>
  <c r="D1585" i="5" s="1"/>
  <c r="D1586" i="5" a="1"/>
  <c r="D1586" i="5" s="1"/>
  <c r="D1587" i="5" a="1"/>
  <c r="D1587" i="5" s="1"/>
  <c r="D1588" i="5" a="1"/>
  <c r="D1588" i="5" s="1"/>
  <c r="D1589" i="5" a="1"/>
  <c r="D1589" i="5" s="1"/>
  <c r="D1590" i="5" a="1"/>
  <c r="D1590" i="5" s="1"/>
  <c r="D1591" i="5" a="1"/>
  <c r="D1591" i="5" s="1"/>
  <c r="D1592" i="5" a="1"/>
  <c r="D1592" i="5" s="1"/>
  <c r="D1593" i="5" a="1"/>
  <c r="D1593" i="5" s="1"/>
  <c r="D1594" i="5" a="1"/>
  <c r="D1594" i="5"/>
  <c r="D1595" i="5" a="1"/>
  <c r="D1595" i="5" s="1"/>
  <c r="D1596" i="5" a="1"/>
  <c r="D1596" i="5" s="1"/>
  <c r="D1597" i="5" a="1"/>
  <c r="D1597" i="5" s="1"/>
  <c r="D1598" i="5" a="1"/>
  <c r="D1598" i="5" s="1"/>
  <c r="D1599" i="5" a="1"/>
  <c r="D1599" i="5" s="1"/>
  <c r="D1600" i="5" a="1"/>
  <c r="D1600" i="5" s="1"/>
  <c r="D1601" i="5" a="1"/>
  <c r="D1601" i="5" s="1"/>
  <c r="D1602" i="5" a="1"/>
  <c r="D1602" i="5" s="1"/>
  <c r="D1603" i="5" a="1"/>
  <c r="D1603" i="5" s="1"/>
  <c r="D1604" i="5" a="1"/>
  <c r="D1604" i="5" s="1"/>
  <c r="D1605" i="5" a="1"/>
  <c r="D1605" i="5" s="1"/>
  <c r="D1606" i="5" a="1"/>
  <c r="D1606" i="5" s="1"/>
  <c r="D1607" i="5" a="1"/>
  <c r="D1607" i="5" s="1"/>
  <c r="D1608" i="5" a="1"/>
  <c r="D1608" i="5" s="1"/>
  <c r="D1609" i="5" a="1"/>
  <c r="D1609" i="5" s="1"/>
  <c r="D1610" i="5" a="1"/>
  <c r="D1610" i="5" s="1"/>
  <c r="D1611" i="5" a="1"/>
  <c r="D1611" i="5" s="1"/>
  <c r="D1612" i="5" a="1"/>
  <c r="D1612" i="5" s="1"/>
  <c r="D1613" i="5" a="1"/>
  <c r="D1613" i="5" s="1"/>
  <c r="D1614" i="5" a="1"/>
  <c r="D1614" i="5" s="1"/>
  <c r="D1615" i="5" a="1"/>
  <c r="D1615" i="5" s="1"/>
  <c r="D1616" i="5" a="1"/>
  <c r="D1616" i="5" s="1"/>
  <c r="D1617" i="5" a="1"/>
  <c r="D1617" i="5" s="1"/>
  <c r="D1618" i="5" a="1"/>
  <c r="D1618" i="5" s="1"/>
  <c r="D1619" i="5" a="1"/>
  <c r="D1619" i="5" s="1"/>
  <c r="D1620" i="5" a="1"/>
  <c r="D1620" i="5" s="1"/>
  <c r="D1621" i="5" a="1"/>
  <c r="D1621" i="5" s="1"/>
  <c r="D1622" i="5" a="1"/>
  <c r="D1622" i="5" s="1"/>
  <c r="D1623" i="5" a="1"/>
  <c r="D1623" i="5" s="1"/>
  <c r="D1624" i="5" a="1"/>
  <c r="D1624" i="5" s="1"/>
  <c r="D1625" i="5" a="1"/>
  <c r="D1625" i="5" s="1"/>
  <c r="D1626" i="5" a="1"/>
  <c r="D1626" i="5"/>
  <c r="D1627" i="5" a="1"/>
  <c r="D1627" i="5" s="1"/>
  <c r="D1628" i="5" a="1"/>
  <c r="D1628" i="5" s="1"/>
  <c r="D1629" i="5" a="1"/>
  <c r="D1629" i="5" s="1"/>
  <c r="D1630" i="5" a="1"/>
  <c r="D1630" i="5" s="1"/>
  <c r="D1631" i="5" a="1"/>
  <c r="D1631" i="5" s="1"/>
  <c r="D1632" i="5" a="1"/>
  <c r="D1632" i="5" s="1"/>
  <c r="D1633" i="5" a="1"/>
  <c r="D1633" i="5" s="1"/>
  <c r="D1634" i="5" a="1"/>
  <c r="D1634" i="5"/>
  <c r="D1635" i="5" a="1"/>
  <c r="D1635" i="5" s="1"/>
  <c r="D1636" i="5" a="1"/>
  <c r="D1636" i="5" s="1"/>
  <c r="D1637" i="5" a="1"/>
  <c r="D1637" i="5" s="1"/>
  <c r="D1638" i="5" a="1"/>
  <c r="D1638" i="5" s="1"/>
  <c r="D1639" i="5" a="1"/>
  <c r="D1639" i="5"/>
  <c r="D1640" i="5" a="1"/>
  <c r="D1640" i="5" s="1"/>
  <c r="D1641" i="5" a="1"/>
  <c r="D1641" i="5" s="1"/>
  <c r="D1642" i="5" a="1"/>
  <c r="D1642" i="5"/>
  <c r="D1643" i="5" a="1"/>
  <c r="D1643" i="5" s="1"/>
  <c r="D1644" i="5" a="1"/>
  <c r="D1644" i="5" s="1"/>
  <c r="D1645" i="5" a="1"/>
  <c r="D1645" i="5" s="1"/>
  <c r="D1646" i="5" a="1"/>
  <c r="D1646" i="5" s="1"/>
  <c r="D1647" i="5" a="1"/>
  <c r="D1647" i="5" s="1"/>
  <c r="D1648" i="5" a="1"/>
  <c r="D1648" i="5" s="1"/>
  <c r="D1649" i="5" a="1"/>
  <c r="D1649" i="5" s="1"/>
  <c r="D1650" i="5" a="1"/>
  <c r="D1650" i="5"/>
  <c r="D1651" i="5" a="1"/>
  <c r="D1651" i="5" s="1"/>
  <c r="D1652" i="5" a="1"/>
  <c r="D1652" i="5" s="1"/>
  <c r="D1653" i="5" a="1"/>
  <c r="D1653" i="5" s="1"/>
  <c r="D1654" i="5" a="1"/>
  <c r="D1654" i="5" s="1"/>
  <c r="D1655" i="5" a="1"/>
  <c r="D1655" i="5" s="1"/>
  <c r="D1656" i="5" a="1"/>
  <c r="D1656" i="5" s="1"/>
  <c r="D1657" i="5" a="1"/>
  <c r="D1657" i="5" s="1"/>
  <c r="D1658" i="5" a="1"/>
  <c r="D1658" i="5" s="1"/>
  <c r="D1659" i="5" a="1"/>
  <c r="D1659" i="5" s="1"/>
  <c r="D1660" i="5" a="1"/>
  <c r="D1660" i="5" s="1"/>
  <c r="D1661" i="5" a="1"/>
  <c r="D1661" i="5" s="1"/>
  <c r="D1662" i="5" a="1"/>
  <c r="D1662" i="5" s="1"/>
  <c r="D1663" i="5" a="1"/>
  <c r="D1663" i="5" s="1"/>
  <c r="D1664" i="5" a="1"/>
  <c r="D1664" i="5" s="1"/>
  <c r="D1665" i="5" a="1"/>
  <c r="D1665" i="5" s="1"/>
  <c r="D1666" i="5" a="1"/>
  <c r="D1666" i="5" s="1"/>
  <c r="D1667" i="5" a="1"/>
  <c r="D1667" i="5" s="1"/>
  <c r="D1668" i="5" a="1"/>
  <c r="D1668" i="5" s="1"/>
  <c r="D1669" i="5" a="1"/>
  <c r="D1669" i="5" s="1"/>
  <c r="D1670" i="5" a="1"/>
  <c r="D1670" i="5" s="1"/>
  <c r="D1671" i="5" a="1"/>
  <c r="D1671" i="5" s="1"/>
  <c r="D1672" i="5" a="1"/>
  <c r="D1672" i="5" s="1"/>
  <c r="D1673" i="5" a="1"/>
  <c r="D1673" i="5" s="1"/>
  <c r="D1674" i="5" a="1"/>
  <c r="D1674" i="5"/>
  <c r="D1675" i="5" a="1"/>
  <c r="D1675" i="5" s="1"/>
  <c r="D1676" i="5" a="1"/>
  <c r="D1676" i="5" s="1"/>
  <c r="D1677" i="5" a="1"/>
  <c r="D1677" i="5" s="1"/>
  <c r="D1678" i="5" a="1"/>
  <c r="D1678" i="5" s="1"/>
  <c r="D1679" i="5" a="1"/>
  <c r="D1679" i="5" s="1"/>
  <c r="D1680" i="5" a="1"/>
  <c r="D1680" i="5" s="1"/>
  <c r="D1681" i="5" a="1"/>
  <c r="D1681" i="5" s="1"/>
  <c r="D1682" i="5" a="1"/>
  <c r="D1682" i="5" s="1"/>
  <c r="D1683" i="5" a="1"/>
  <c r="D1683" i="5" s="1"/>
  <c r="D1684" i="5" a="1"/>
  <c r="D1684" i="5" s="1"/>
  <c r="D1685" i="5" a="1"/>
  <c r="D1685" i="5" s="1"/>
  <c r="D1686" i="5" a="1"/>
  <c r="D1686" i="5" s="1"/>
  <c r="D1687" i="5" a="1"/>
  <c r="D1687" i="5" s="1"/>
  <c r="D1688" i="5" a="1"/>
  <c r="D1688" i="5" s="1"/>
  <c r="D1689" i="5" a="1"/>
  <c r="D1689" i="5" s="1"/>
  <c r="D1690" i="5" a="1"/>
  <c r="D1690" i="5" s="1"/>
  <c r="D1691" i="5" a="1"/>
  <c r="D1691" i="5" s="1"/>
  <c r="D1692" i="5" a="1"/>
  <c r="D1692" i="5" s="1"/>
  <c r="D1693" i="5" a="1"/>
  <c r="D1693" i="5" s="1"/>
  <c r="D1694" i="5" a="1"/>
  <c r="D1694" i="5" s="1"/>
  <c r="D1695" i="5" a="1"/>
  <c r="D1695" i="5" s="1"/>
  <c r="D1696" i="5" a="1"/>
  <c r="D1696" i="5"/>
  <c r="D1697" i="5" a="1"/>
  <c r="D1697" i="5" s="1"/>
  <c r="D1698" i="5" a="1"/>
  <c r="D1698" i="5" s="1"/>
  <c r="D1699" i="5" a="1"/>
  <c r="D1699" i="5" s="1"/>
  <c r="D1700" i="5" a="1"/>
  <c r="D1700" i="5" s="1"/>
  <c r="D1701" i="5" a="1"/>
  <c r="D1701" i="5"/>
  <c r="D1702" i="5" a="1"/>
  <c r="D1702" i="5" s="1"/>
  <c r="D1703" i="5" a="1"/>
  <c r="D1703" i="5" s="1"/>
  <c r="D1704" i="5" a="1"/>
  <c r="D1704" i="5"/>
  <c r="D1705" i="5" a="1"/>
  <c r="D1705" i="5" s="1"/>
  <c r="D1706" i="5" a="1"/>
  <c r="D1706" i="5"/>
  <c r="D1707" i="5" a="1"/>
  <c r="D1707" i="5" s="1"/>
  <c r="D1708" i="5" a="1"/>
  <c r="D1708" i="5" s="1"/>
  <c r="D1709" i="5" a="1"/>
  <c r="D1709" i="5" s="1"/>
  <c r="D1710" i="5" a="1"/>
  <c r="D1710" i="5" s="1"/>
  <c r="D1711" i="5" a="1"/>
  <c r="D1711" i="5" s="1"/>
  <c r="D1712" i="5" a="1"/>
  <c r="D1712" i="5" s="1"/>
  <c r="D1713" i="5" a="1"/>
  <c r="D1713" i="5" s="1"/>
  <c r="D1714" i="5" a="1"/>
  <c r="D1714" i="5" s="1"/>
  <c r="D1715" i="5" a="1"/>
  <c r="D1715" i="5" s="1"/>
  <c r="D1716" i="5" a="1"/>
  <c r="D1716" i="5" s="1"/>
  <c r="D1717" i="5" a="1"/>
  <c r="D1717" i="5" s="1"/>
  <c r="D1718" i="5" a="1"/>
  <c r="D1718" i="5" s="1"/>
  <c r="D1719" i="5" a="1"/>
  <c r="D1719" i="5"/>
  <c r="D1720" i="5" a="1"/>
  <c r="D1720" i="5" s="1"/>
  <c r="D1721" i="5" a="1"/>
  <c r="D1721" i="5" s="1"/>
  <c r="D1722" i="5" a="1"/>
  <c r="D1722" i="5"/>
  <c r="D1723" i="5" a="1"/>
  <c r="D1723" i="5" s="1"/>
  <c r="D1724" i="5" a="1"/>
  <c r="D1724" i="5" s="1"/>
  <c r="D1725" i="5" a="1"/>
  <c r="D1725" i="5" s="1"/>
  <c r="D1726" i="5" a="1"/>
  <c r="D1726" i="5" s="1"/>
  <c r="D1727" i="5" a="1"/>
  <c r="D1727" i="5" s="1"/>
  <c r="D1728" i="5" a="1"/>
  <c r="D1728" i="5" s="1"/>
  <c r="D1729" i="5" a="1"/>
  <c r="D1729" i="5" s="1"/>
  <c r="D1730" i="5" a="1"/>
  <c r="D1730" i="5" s="1"/>
  <c r="D1731" i="5" a="1"/>
  <c r="D1731" i="5" s="1"/>
  <c r="D1732" i="5" a="1"/>
  <c r="D1732" i="5" s="1"/>
  <c r="D1733" i="5" a="1"/>
  <c r="D1733" i="5"/>
  <c r="D1734" i="5" a="1"/>
  <c r="D1734" i="5" s="1"/>
  <c r="D1735" i="5" a="1"/>
  <c r="D1735" i="5" s="1"/>
  <c r="D1736" i="5" a="1"/>
  <c r="D1736" i="5"/>
  <c r="D1737" i="5" a="1"/>
  <c r="D1737" i="5" s="1"/>
  <c r="D1738" i="5" a="1"/>
  <c r="D1738" i="5"/>
  <c r="D1739" i="5" a="1"/>
  <c r="D1739" i="5" s="1"/>
  <c r="D1740" i="5" a="1"/>
  <c r="D1740" i="5" s="1"/>
  <c r="D1741" i="5" a="1"/>
  <c r="D1741" i="5" s="1"/>
  <c r="D1742" i="5" a="1"/>
  <c r="D1742" i="5" s="1"/>
  <c r="D1743" i="5" a="1"/>
  <c r="D1743" i="5" s="1"/>
  <c r="D1744" i="5" a="1"/>
  <c r="D1744" i="5" s="1"/>
  <c r="D1745" i="5" a="1"/>
  <c r="D1745" i="5" s="1"/>
  <c r="D1746" i="5" a="1"/>
  <c r="D1746" i="5" s="1"/>
  <c r="D1747" i="5" a="1"/>
  <c r="D1747" i="5" s="1"/>
  <c r="D1748" i="5" a="1"/>
  <c r="D1748" i="5" s="1"/>
  <c r="D1749" i="5" a="1"/>
  <c r="D1749" i="5"/>
  <c r="D1750" i="5" a="1"/>
  <c r="D1750" i="5" s="1"/>
  <c r="D1751" i="5" a="1"/>
  <c r="D1751" i="5" s="1"/>
  <c r="D1752" i="5" a="1"/>
  <c r="D1752" i="5"/>
  <c r="D1753" i="5" a="1"/>
  <c r="D1753" i="5" s="1"/>
  <c r="D1754" i="5" a="1"/>
  <c r="D1754" i="5" s="1"/>
  <c r="D1755" i="5" a="1"/>
  <c r="D1755" i="5" s="1"/>
  <c r="D1756" i="5" a="1"/>
  <c r="D1756" i="5" s="1"/>
  <c r="D1757" i="5" a="1"/>
  <c r="D1757" i="5"/>
  <c r="D1758" i="5" a="1"/>
  <c r="D1758" i="5" s="1"/>
  <c r="D1759" i="5" a="1"/>
  <c r="D1759" i="5"/>
  <c r="D1760" i="5" a="1"/>
  <c r="D1760" i="5" s="1"/>
  <c r="D1761" i="5" a="1"/>
  <c r="D1761" i="5" s="1"/>
  <c r="D1762" i="5" a="1"/>
  <c r="D1762" i="5" s="1"/>
  <c r="D1763" i="5" a="1"/>
  <c r="D1763" i="5" s="1"/>
  <c r="D1764" i="5" a="1"/>
  <c r="D1764" i="5" s="1"/>
  <c r="D1765" i="5" a="1"/>
  <c r="D1765" i="5"/>
  <c r="D1766" i="5" a="1"/>
  <c r="D1766" i="5" s="1"/>
  <c r="D1767" i="5" a="1"/>
  <c r="D1767" i="5" s="1"/>
  <c r="D1768" i="5" a="1"/>
  <c r="D1768" i="5" s="1"/>
  <c r="D1769" i="5" a="1"/>
  <c r="D1769" i="5" s="1"/>
  <c r="D1770" i="5" a="1"/>
  <c r="D1770" i="5"/>
  <c r="D1771" i="5" a="1"/>
  <c r="D1771" i="5" s="1"/>
  <c r="D1772" i="5" a="1"/>
  <c r="D1772" i="5" s="1"/>
  <c r="D1773" i="5" a="1"/>
  <c r="D1773" i="5" s="1"/>
  <c r="D1774" i="5" a="1"/>
  <c r="D1774" i="5" s="1"/>
  <c r="D1775" i="5" a="1"/>
  <c r="D1775" i="5" s="1"/>
  <c r="D1776" i="5" a="1"/>
  <c r="D1776" i="5" s="1"/>
  <c r="D1777" i="5" a="1"/>
  <c r="D1777" i="5" s="1"/>
  <c r="D1778" i="5" a="1"/>
  <c r="D1778" i="5" s="1"/>
  <c r="D1779" i="5" a="1"/>
  <c r="D1779" i="5" s="1"/>
  <c r="D1780" i="5" a="1"/>
  <c r="D1780" i="5" s="1"/>
  <c r="D1781" i="5" a="1"/>
  <c r="D1781" i="5" s="1"/>
  <c r="D1782" i="5" a="1"/>
  <c r="D1782" i="5" s="1"/>
  <c r="D1783" i="5" a="1"/>
  <c r="D1783" i="5"/>
  <c r="D1784" i="5" a="1"/>
  <c r="D1784" i="5" s="1"/>
  <c r="D1785" i="5" a="1"/>
  <c r="D1785" i="5" s="1"/>
  <c r="D1786" i="5" a="1"/>
  <c r="D1786" i="5" s="1"/>
  <c r="D1787" i="5" a="1"/>
  <c r="D1787" i="5" s="1"/>
  <c r="D1788" i="5" a="1"/>
  <c r="D1788" i="5" s="1"/>
  <c r="D1789" i="5" a="1"/>
  <c r="D1789" i="5"/>
  <c r="D1790" i="5" a="1"/>
  <c r="D1790" i="5"/>
  <c r="D1791" i="5" a="1"/>
  <c r="D1791" i="5" s="1"/>
  <c r="D1792" i="5" a="1"/>
  <c r="D1792" i="5" s="1"/>
  <c r="D1793" i="5" a="1"/>
  <c r="D1793" i="5" s="1"/>
  <c r="D1794" i="5" a="1"/>
  <c r="D1794" i="5"/>
  <c r="D1795" i="5" a="1"/>
  <c r="D1795" i="5" s="1"/>
  <c r="D1796" i="5" a="1"/>
  <c r="D1796" i="5" s="1"/>
  <c r="D1797" i="5" a="1"/>
  <c r="D1797" i="5"/>
  <c r="D1798" i="5" a="1"/>
  <c r="D1798" i="5" s="1"/>
  <c r="D1799" i="5" a="1"/>
  <c r="D1799" i="5" s="1"/>
  <c r="D1800" i="5" a="1"/>
  <c r="D1800" i="5" s="1"/>
  <c r="D1801" i="5" a="1"/>
  <c r="D1801" i="5" s="1"/>
  <c r="D1802" i="5" a="1"/>
  <c r="D1802" i="5" s="1"/>
  <c r="D1803" i="5" a="1"/>
  <c r="D1803" i="5" s="1"/>
  <c r="D1804" i="5" a="1"/>
  <c r="D1804" i="5" s="1"/>
  <c r="D1805" i="5" a="1"/>
  <c r="D1805" i="5" s="1"/>
  <c r="D1806" i="5" a="1"/>
  <c r="D1806" i="5" s="1"/>
  <c r="D1807" i="5" a="1"/>
  <c r="D1807" i="5" s="1"/>
  <c r="D1808" i="5" a="1"/>
  <c r="D1808" i="5" s="1"/>
  <c r="D1809" i="5" a="1"/>
  <c r="D1809" i="5" s="1"/>
  <c r="D1810" i="5" a="1"/>
  <c r="D1810" i="5" s="1"/>
  <c r="D1811" i="5" a="1"/>
  <c r="D1811" i="5" s="1"/>
  <c r="D1812" i="5" a="1"/>
  <c r="D1812" i="5" s="1"/>
  <c r="D1813" i="5" a="1"/>
  <c r="D1813" i="5" s="1"/>
  <c r="D1814" i="5" a="1"/>
  <c r="D1814" i="5"/>
  <c r="D1815" i="5" a="1"/>
  <c r="D1815" i="5" s="1"/>
  <c r="D1816" i="5" a="1"/>
  <c r="D1816" i="5" s="1"/>
  <c r="D1817" i="5" a="1"/>
  <c r="D1817" i="5" s="1"/>
  <c r="D1818" i="5" a="1"/>
  <c r="D1818" i="5"/>
  <c r="D1819" i="5" a="1"/>
  <c r="D1819" i="5" s="1"/>
  <c r="D1820" i="5" a="1"/>
  <c r="D1820" i="5" s="1"/>
  <c r="D1821" i="5" a="1"/>
  <c r="D1821" i="5" s="1"/>
  <c r="D1822" i="5" a="1"/>
  <c r="D1822" i="5" s="1"/>
  <c r="D1823" i="5" a="1"/>
  <c r="D1823" i="5" s="1"/>
  <c r="D1824" i="5" a="1"/>
  <c r="D1824" i="5" s="1"/>
  <c r="D1825" i="5" a="1"/>
  <c r="D1825" i="5" s="1"/>
  <c r="D1826" i="5" a="1"/>
  <c r="D1826" i="5" s="1"/>
  <c r="D1827" i="5" a="1"/>
  <c r="D1827" i="5" s="1"/>
  <c r="D1828" i="5" a="1"/>
  <c r="D1828" i="5" s="1"/>
  <c r="D1829" i="5" a="1"/>
  <c r="D1829" i="5" s="1"/>
  <c r="D1830" i="5" a="1"/>
  <c r="D1830" i="5" s="1"/>
  <c r="D1831" i="5" a="1"/>
  <c r="D1831" i="5" s="1"/>
  <c r="D1832" i="5" a="1"/>
  <c r="D1832" i="5"/>
  <c r="D1833" i="5" a="1"/>
  <c r="D1833" i="5" s="1"/>
  <c r="D1834" i="5" a="1"/>
  <c r="D1834" i="5" s="1"/>
  <c r="D1835" i="5" a="1"/>
  <c r="D1835" i="5" s="1"/>
  <c r="D1836" i="5" a="1"/>
  <c r="D1836" i="5" s="1"/>
  <c r="D1837" i="5" a="1"/>
  <c r="D1837" i="5" s="1"/>
  <c r="D1838" i="5" a="1"/>
  <c r="D1838" i="5" s="1"/>
  <c r="D1839" i="5" a="1"/>
  <c r="D1839" i="5" s="1"/>
  <c r="D1840" i="5" a="1"/>
  <c r="D1840" i="5" s="1"/>
  <c r="D1841" i="5" a="1"/>
  <c r="D1841" i="5" s="1"/>
  <c r="D1842" i="5" a="1"/>
  <c r="D1842" i="5" s="1"/>
  <c r="D1843" i="5" a="1"/>
  <c r="D1843" i="5" s="1"/>
  <c r="D1844" i="5" a="1"/>
  <c r="D1844" i="5" s="1"/>
  <c r="D1845" i="5" a="1"/>
  <c r="D1845" i="5" s="1"/>
  <c r="D1846" i="5" a="1"/>
  <c r="D1846" i="5" s="1"/>
  <c r="D1847" i="5" a="1"/>
  <c r="D1847" i="5"/>
  <c r="D1848" i="5" a="1"/>
  <c r="D1848" i="5" s="1"/>
  <c r="D1849" i="5" a="1"/>
  <c r="D1849" i="5" s="1"/>
  <c r="D1850" i="5" a="1"/>
  <c r="D1850" i="5" s="1"/>
  <c r="D1851" i="5" a="1"/>
  <c r="D1851" i="5" s="1"/>
  <c r="D1852" i="5" a="1"/>
  <c r="D1852" i="5" s="1"/>
  <c r="D1853" i="5" a="1"/>
  <c r="D1853" i="5" s="1"/>
  <c r="D1854" i="5" a="1"/>
  <c r="D1854" i="5" s="1"/>
  <c r="D1855" i="5" a="1"/>
  <c r="D1855" i="5" s="1"/>
  <c r="D1856" i="5" a="1"/>
  <c r="D1856" i="5" s="1"/>
  <c r="D1857" i="5" a="1"/>
  <c r="D1857" i="5" s="1"/>
  <c r="D1858" i="5" a="1"/>
  <c r="D1858" i="5" s="1"/>
  <c r="D1859" i="5" a="1"/>
  <c r="D1859" i="5" s="1"/>
  <c r="D1860" i="5" a="1"/>
  <c r="D1860" i="5" s="1"/>
  <c r="D1861" i="5" a="1"/>
  <c r="D1861" i="5"/>
  <c r="D1862" i="5" a="1"/>
  <c r="D1862" i="5" s="1"/>
  <c r="D1863" i="5" a="1"/>
  <c r="D1863" i="5" s="1"/>
  <c r="D1864" i="5" a="1"/>
  <c r="D1864" i="5" s="1"/>
  <c r="D1865" i="5" a="1"/>
  <c r="D1865" i="5" s="1"/>
  <c r="D1866" i="5" a="1"/>
  <c r="D1866" i="5" s="1"/>
  <c r="D1867" i="5" a="1"/>
  <c r="D1867" i="5" s="1"/>
  <c r="D1868" i="5" a="1"/>
  <c r="D1868" i="5" s="1"/>
  <c r="D1869" i="5" a="1"/>
  <c r="D1869" i="5" s="1"/>
  <c r="D1870" i="5" a="1"/>
  <c r="D1870" i="5" s="1"/>
  <c r="D1871" i="5" a="1"/>
  <c r="D1871" i="5" s="1"/>
  <c r="D1872" i="5" a="1"/>
  <c r="D1872" i="5" s="1"/>
  <c r="D1873" i="5" a="1"/>
  <c r="D1873" i="5" s="1"/>
  <c r="D1874" i="5" a="1"/>
  <c r="D1874" i="5" s="1"/>
  <c r="D1875" i="5" a="1"/>
  <c r="D1875" i="5" s="1"/>
  <c r="D1876" i="5" a="1"/>
  <c r="D1876" i="5" s="1"/>
  <c r="D1877" i="5" a="1"/>
  <c r="D1877" i="5" s="1"/>
  <c r="D1878" i="5" a="1"/>
  <c r="D1878" i="5" s="1"/>
  <c r="D1879" i="5" a="1"/>
  <c r="D1879" i="5" s="1"/>
  <c r="D1880" i="5" a="1"/>
  <c r="D1880" i="5"/>
  <c r="D1881" i="5" a="1"/>
  <c r="D1881" i="5" s="1"/>
  <c r="D1882" i="5" a="1"/>
  <c r="D1882" i="5" s="1"/>
  <c r="D1883" i="5" a="1"/>
  <c r="D1883" i="5" s="1"/>
  <c r="D1884" i="5" a="1"/>
  <c r="D1884" i="5" s="1"/>
  <c r="D1885" i="5" a="1"/>
  <c r="D1885" i="5" s="1"/>
  <c r="D1886" i="5" a="1"/>
  <c r="D1886" i="5" s="1"/>
  <c r="D1887" i="5" a="1"/>
  <c r="D1887" i="5"/>
  <c r="D1888" i="5" a="1"/>
  <c r="D1888" i="5" s="1"/>
  <c r="D1889" i="5" a="1"/>
  <c r="D1889" i="5" s="1"/>
  <c r="D1890" i="5" a="1"/>
  <c r="D1890" i="5"/>
  <c r="D1891" i="5" a="1"/>
  <c r="D1891" i="5" s="1"/>
  <c r="D1892" i="5" a="1"/>
  <c r="D1892" i="5" s="1"/>
  <c r="D1893" i="5" a="1"/>
  <c r="D1893" i="5"/>
  <c r="D1894" i="5" a="1"/>
  <c r="D1894" i="5" s="1"/>
  <c r="D1895" i="5" a="1"/>
  <c r="D1895" i="5"/>
  <c r="D1896" i="5" a="1"/>
  <c r="D1896" i="5" s="1"/>
  <c r="D1897" i="5" a="1"/>
  <c r="D1897" i="5" s="1"/>
  <c r="D1898" i="5" a="1"/>
  <c r="D1898" i="5" s="1"/>
  <c r="D1899" i="5" a="1"/>
  <c r="D1899" i="5" s="1"/>
  <c r="D1900" i="5" a="1"/>
  <c r="D1900" i="5" s="1"/>
  <c r="D1901" i="5" a="1"/>
  <c r="D1901" i="5" s="1"/>
  <c r="D1902" i="5" a="1"/>
  <c r="D1902" i="5" s="1"/>
  <c r="D1903" i="5" a="1"/>
  <c r="D1903" i="5" s="1"/>
  <c r="D1904" i="5" a="1"/>
  <c r="D1904" i="5" s="1"/>
  <c r="D1905" i="5" a="1"/>
  <c r="D1905" i="5" s="1"/>
  <c r="D1906" i="5" a="1"/>
  <c r="D1906" i="5"/>
  <c r="D1907" i="5" a="1"/>
  <c r="D1907" i="5" s="1"/>
  <c r="D1908" i="5" a="1"/>
  <c r="D1908" i="5" s="1"/>
  <c r="D1909" i="5" a="1"/>
  <c r="D1909" i="5" s="1"/>
  <c r="D1910" i="5" a="1"/>
  <c r="D1910" i="5"/>
  <c r="D1911" i="5" a="1"/>
  <c r="D1911" i="5" s="1"/>
  <c r="D1912" i="5" a="1"/>
  <c r="D1912" i="5" s="1"/>
  <c r="D1913" i="5" a="1"/>
  <c r="D1913" i="5" s="1"/>
  <c r="D1914" i="5" a="1"/>
  <c r="D1914" i="5"/>
  <c r="D1915" i="5" a="1"/>
  <c r="D1915" i="5" s="1"/>
  <c r="D1916" i="5" a="1"/>
  <c r="D1916" i="5" s="1"/>
  <c r="D1917" i="5" a="1"/>
  <c r="D1917" i="5"/>
  <c r="D1918" i="5" a="1"/>
  <c r="D1918" i="5" s="1"/>
  <c r="D1919" i="5" a="1"/>
  <c r="D1919" i="5" s="1"/>
  <c r="D1920" i="5" a="1"/>
  <c r="D1920" i="5" s="1"/>
  <c r="D1921" i="5" a="1"/>
  <c r="D1921" i="5" s="1"/>
  <c r="D1922" i="5" a="1"/>
  <c r="D1922" i="5" s="1"/>
  <c r="D1923" i="5" a="1"/>
  <c r="D1923" i="5" s="1"/>
  <c r="D1924" i="5" a="1"/>
  <c r="D1924" i="5" s="1"/>
  <c r="D1925" i="5" a="1"/>
  <c r="D1925" i="5" s="1"/>
  <c r="D1926" i="5" a="1"/>
  <c r="D1926" i="5" s="1"/>
  <c r="D1927" i="5" a="1"/>
  <c r="D1927" i="5" s="1"/>
  <c r="D1928" i="5" a="1"/>
  <c r="D1928" i="5" s="1"/>
  <c r="D1929" i="5" a="1"/>
  <c r="D1929" i="5" s="1"/>
  <c r="D1930" i="5" a="1"/>
  <c r="D1930" i="5" s="1"/>
  <c r="D1931" i="5" a="1"/>
  <c r="D1931" i="5" s="1"/>
  <c r="D1932" i="5" a="1"/>
  <c r="D1932" i="5" s="1"/>
  <c r="D1933" i="5" a="1"/>
  <c r="D1933" i="5" s="1"/>
  <c r="D1934" i="5" a="1"/>
  <c r="D1934" i="5" s="1"/>
  <c r="D1935" i="5" a="1"/>
  <c r="D1935" i="5" s="1"/>
  <c r="D1936" i="5" a="1"/>
  <c r="D1936" i="5" s="1"/>
  <c r="D1937" i="5" a="1"/>
  <c r="D1937" i="5" s="1"/>
  <c r="D1938" i="5" a="1"/>
  <c r="D1938" i="5" s="1"/>
  <c r="D1939" i="5" a="1"/>
  <c r="D1939" i="5" s="1"/>
  <c r="D1940" i="5" a="1"/>
  <c r="D1940" i="5" s="1"/>
  <c r="D1941" i="5" a="1"/>
  <c r="D1941" i="5" s="1"/>
  <c r="D1942" i="5" a="1"/>
  <c r="D1942" i="5"/>
  <c r="D1943" i="5" a="1"/>
  <c r="D1943" i="5" s="1"/>
  <c r="D1944" i="5" a="1"/>
  <c r="D1944" i="5"/>
  <c r="D1945" i="5" a="1"/>
  <c r="D1945" i="5" s="1"/>
  <c r="D1946" i="5" a="1"/>
  <c r="D1946" i="5" s="1"/>
  <c r="D1947" i="5" a="1"/>
  <c r="D1947" i="5" s="1"/>
  <c r="D1948" i="5" a="1"/>
  <c r="D1948" i="5" s="1"/>
  <c r="D1949" i="5" a="1"/>
  <c r="D1949" i="5" s="1"/>
  <c r="D1950" i="5" a="1"/>
  <c r="D1950" i="5" s="1"/>
  <c r="D1951" i="5" a="1"/>
  <c r="D1951" i="5" s="1"/>
  <c r="D1952" i="5" a="1"/>
  <c r="D1952" i="5" s="1"/>
  <c r="D1953" i="5" a="1"/>
  <c r="D1953" i="5" s="1"/>
  <c r="D1954" i="5" a="1"/>
  <c r="D1954" i="5"/>
  <c r="D1955" i="5" a="1"/>
  <c r="D1955" i="5" s="1"/>
  <c r="D1956" i="5" a="1"/>
  <c r="D1956" i="5" s="1"/>
  <c r="D1957" i="5" a="1"/>
  <c r="D1957" i="5" s="1"/>
  <c r="D1958" i="5" a="1"/>
  <c r="D1958" i="5" s="1"/>
  <c r="D1959" i="5" a="1"/>
  <c r="D1959" i="5" s="1"/>
  <c r="D1960" i="5" a="1"/>
  <c r="D1960" i="5" s="1"/>
  <c r="D1961" i="5" a="1"/>
  <c r="D1961" i="5" s="1"/>
  <c r="D1962" i="5" a="1"/>
  <c r="D1962" i="5" s="1"/>
  <c r="D1963" i="5" a="1"/>
  <c r="D1963" i="5" s="1"/>
  <c r="D1964" i="5" a="1"/>
  <c r="D1964" i="5" s="1"/>
  <c r="D1965" i="5" a="1"/>
  <c r="D1965" i="5" s="1"/>
  <c r="D1966" i="5" a="1"/>
  <c r="D1966" i="5" s="1"/>
  <c r="D1967" i="5" a="1"/>
  <c r="D1967" i="5"/>
  <c r="D1968" i="5" a="1"/>
  <c r="D1968" i="5" s="1"/>
  <c r="D1969" i="5" a="1"/>
  <c r="D1969" i="5" s="1"/>
  <c r="D1970" i="5" a="1"/>
  <c r="D1970" i="5"/>
  <c r="D1971" i="5" a="1"/>
  <c r="D1971" i="5" s="1"/>
  <c r="D1972" i="5" a="1"/>
  <c r="D1972" i="5" s="1"/>
  <c r="D1973" i="5" a="1"/>
  <c r="D1973" i="5" s="1"/>
  <c r="D1974" i="5" a="1"/>
  <c r="D1974" i="5"/>
  <c r="D1975" i="5" a="1"/>
  <c r="D1975" i="5" s="1"/>
  <c r="D1976" i="5" a="1"/>
  <c r="D1976" i="5" s="1"/>
  <c r="D1977" i="5" a="1"/>
  <c r="D1977" i="5" s="1"/>
  <c r="D1978" i="5" a="1"/>
  <c r="D1978" i="5" s="1"/>
  <c r="D1979" i="5" a="1"/>
  <c r="D1979" i="5" s="1"/>
  <c r="D1980" i="5" a="1"/>
  <c r="D1980" i="5" s="1"/>
  <c r="D1981" i="5" a="1"/>
  <c r="D1981" i="5" s="1"/>
  <c r="D1982" i="5" a="1"/>
  <c r="D1982" i="5" s="1"/>
  <c r="D1983" i="5" a="1"/>
  <c r="D1983" i="5"/>
  <c r="D1984" i="5" a="1"/>
  <c r="D1984" i="5" s="1"/>
  <c r="D1985" i="5" a="1"/>
  <c r="D1985" i="5" s="1"/>
  <c r="D1986" i="5" a="1"/>
  <c r="D1986" i="5" s="1"/>
  <c r="D1987" i="5" a="1"/>
  <c r="D1987" i="5" s="1"/>
  <c r="D1988" i="5" a="1"/>
  <c r="D1988" i="5" s="1"/>
  <c r="D1989" i="5" a="1"/>
  <c r="D1989" i="5" s="1"/>
  <c r="D1990" i="5" a="1"/>
  <c r="D1990" i="5" s="1"/>
  <c r="D1991" i="5" a="1"/>
  <c r="D1991" i="5" s="1"/>
  <c r="D1992" i="5" a="1"/>
  <c r="D1992" i="5" s="1"/>
  <c r="D1993" i="5" a="1"/>
  <c r="D1993" i="5" s="1"/>
  <c r="D1994" i="5" a="1"/>
  <c r="D1994" i="5" s="1"/>
  <c r="D1995" i="5" a="1"/>
  <c r="D1995" i="5" s="1"/>
  <c r="D1996" i="5" a="1"/>
  <c r="D1996" i="5" s="1"/>
  <c r="D1997" i="5" a="1"/>
  <c r="D1997" i="5" s="1"/>
  <c r="D1998" i="5" a="1"/>
  <c r="D1998" i="5" s="1"/>
  <c r="D1999" i="5" a="1"/>
  <c r="D1999" i="5" s="1"/>
  <c r="D2000" i="5" a="1"/>
  <c r="D2000" i="5" s="1"/>
  <c r="D2001" i="5" a="1"/>
  <c r="D2001" i="5" s="1"/>
  <c r="D2002" i="5" a="1"/>
  <c r="D2002" i="5" s="1"/>
  <c r="D2003" i="5" a="1"/>
  <c r="D2003" i="5" s="1"/>
  <c r="D2004" i="5" a="1"/>
  <c r="D2004" i="5" s="1"/>
  <c r="D2005" i="5" a="1"/>
  <c r="D2005" i="5" s="1"/>
  <c r="D2006" i="5" a="1"/>
  <c r="D2006" i="5" s="1"/>
  <c r="D2007" i="5" a="1"/>
  <c r="D2007" i="5" s="1"/>
  <c r="D2008" i="5" a="1"/>
  <c r="D2008" i="5" s="1"/>
  <c r="D2009" i="5" a="1"/>
  <c r="D2009" i="5" s="1"/>
  <c r="D2010" i="5" a="1"/>
  <c r="D2010" i="5" s="1"/>
  <c r="D2011" i="5" a="1"/>
  <c r="D2011" i="5" s="1"/>
  <c r="D2012" i="5" a="1"/>
  <c r="D2012" i="5" s="1"/>
  <c r="D2013" i="5" a="1"/>
  <c r="D2013" i="5" s="1"/>
  <c r="D2014" i="5" a="1"/>
  <c r="D2014" i="5" s="1"/>
  <c r="D2015" i="5" a="1"/>
  <c r="D2015" i="5" s="1"/>
  <c r="D2016" i="5" a="1"/>
  <c r="D2016" i="5" s="1"/>
  <c r="D2017" i="5" a="1"/>
  <c r="D2017" i="5" s="1"/>
  <c r="D2018" i="5" a="1"/>
  <c r="D2018" i="5" s="1"/>
  <c r="D2019" i="5" a="1"/>
  <c r="D2019" i="5" s="1"/>
  <c r="D2020" i="5" a="1"/>
  <c r="D2020" i="5" s="1"/>
  <c r="D2021" i="5" a="1"/>
  <c r="D2021" i="5" s="1"/>
  <c r="D2022" i="5" a="1"/>
  <c r="D2022" i="5" s="1"/>
  <c r="D2023" i="5" a="1"/>
  <c r="D2023" i="5" s="1"/>
  <c r="D2024" i="5" a="1"/>
  <c r="D2024" i="5" s="1"/>
  <c r="D2025" i="5" a="1"/>
  <c r="D2025" i="5" s="1"/>
  <c r="D2026" i="5" a="1"/>
  <c r="D2026" i="5" s="1"/>
  <c r="D2027" i="5" a="1"/>
  <c r="D2027" i="5" s="1"/>
  <c r="D2028" i="5" a="1"/>
  <c r="D2028" i="5" s="1"/>
  <c r="D2029" i="5" a="1"/>
  <c r="D2029" i="5" s="1"/>
  <c r="D2030" i="5" a="1"/>
  <c r="D2030" i="5" s="1"/>
  <c r="D2031" i="5" a="1"/>
  <c r="D2031" i="5" s="1"/>
  <c r="D2032" i="5" a="1"/>
  <c r="D2032" i="5" s="1"/>
  <c r="D2033" i="5" a="1"/>
  <c r="D2033" i="5" s="1"/>
  <c r="D2034" i="5" a="1"/>
  <c r="D2034" i="5"/>
  <c r="D2035" i="5" a="1"/>
  <c r="D2035" i="5" s="1"/>
  <c r="D2036" i="5" a="1"/>
  <c r="D2036" i="5" s="1"/>
  <c r="D2037" i="5" a="1"/>
  <c r="D2037" i="5" s="1"/>
  <c r="D2038" i="5" a="1"/>
  <c r="D2038" i="5" s="1"/>
  <c r="D2039" i="5" a="1"/>
  <c r="D2039" i="5" s="1"/>
  <c r="D2040" i="5" a="1"/>
  <c r="D2040" i="5" s="1"/>
  <c r="D2041" i="5" a="1"/>
  <c r="D2041" i="5" s="1"/>
  <c r="D2042" i="5" a="1"/>
  <c r="D2042" i="5"/>
  <c r="D2043" i="5" a="1"/>
  <c r="D2043" i="5" s="1"/>
  <c r="D2044" i="5" a="1"/>
  <c r="D2044" i="5" s="1"/>
  <c r="D2045" i="5" a="1"/>
  <c r="D2045" i="5"/>
  <c r="D2046" i="5" a="1"/>
  <c r="D2046" i="5" s="1"/>
  <c r="D2047" i="5" a="1"/>
  <c r="D2047" i="5" s="1"/>
  <c r="D2048" i="5" a="1"/>
  <c r="D2048" i="5" s="1"/>
  <c r="D2049" i="5" a="1"/>
  <c r="D2049" i="5" s="1"/>
  <c r="D2050" i="5" a="1"/>
  <c r="D2050" i="5" s="1"/>
  <c r="D2051" i="5" a="1"/>
  <c r="D2051" i="5" s="1"/>
  <c r="D2052" i="5" a="1"/>
  <c r="D2052" i="5" s="1"/>
  <c r="D2053" i="5" a="1"/>
  <c r="D2053" i="5" s="1"/>
  <c r="D2054" i="5" a="1"/>
  <c r="D2054" i="5"/>
  <c r="D2055" i="5" a="1"/>
  <c r="D2055" i="5" s="1"/>
  <c r="D2056" i="5" a="1"/>
  <c r="D2056" i="5" s="1"/>
  <c r="D2057" i="5" a="1"/>
  <c r="D2057" i="5" s="1"/>
  <c r="D2058" i="5" a="1"/>
  <c r="D2058" i="5" s="1"/>
  <c r="D2059" i="5" a="1"/>
  <c r="D2059" i="5" s="1"/>
  <c r="D2060" i="5" a="1"/>
  <c r="D2060" i="5" s="1"/>
  <c r="D2061" i="5" a="1"/>
  <c r="D2061" i="5" s="1"/>
  <c r="D2062" i="5" a="1"/>
  <c r="D2062" i="5"/>
  <c r="D2063" i="5" a="1"/>
  <c r="D2063" i="5" s="1"/>
  <c r="D2064" i="5" a="1"/>
  <c r="D2064" i="5" s="1"/>
  <c r="D2065" i="5" a="1"/>
  <c r="D2065" i="5" s="1"/>
  <c r="D2066" i="5" a="1"/>
  <c r="D2066" i="5" s="1"/>
  <c r="D2067" i="5" a="1"/>
  <c r="D2067" i="5" s="1"/>
  <c r="D2068" i="5" a="1"/>
  <c r="D2068" i="5" s="1"/>
  <c r="D2069" i="5" a="1"/>
  <c r="D2069" i="5" s="1"/>
  <c r="D2070" i="5" a="1"/>
  <c r="D2070" i="5"/>
  <c r="D2071" i="5" a="1"/>
  <c r="D2071" i="5" s="1"/>
  <c r="D2072" i="5" a="1"/>
  <c r="D2072" i="5" s="1"/>
  <c r="D2073" i="5" a="1"/>
  <c r="D2073" i="5" s="1"/>
  <c r="D2074" i="5" a="1"/>
  <c r="D2074" i="5" s="1"/>
  <c r="D2075" i="5" a="1"/>
  <c r="D2075" i="5" s="1"/>
  <c r="D2076" i="5" a="1"/>
  <c r="D2076" i="5" s="1"/>
  <c r="D2077" i="5" a="1"/>
  <c r="D2077" i="5" s="1"/>
  <c r="D2078" i="5" a="1"/>
  <c r="D2078" i="5" s="1"/>
  <c r="D2079" i="5" a="1"/>
  <c r="D2079" i="5" s="1"/>
  <c r="D2080" i="5" a="1"/>
  <c r="D2080" i="5" s="1"/>
  <c r="D2081" i="5" a="1"/>
  <c r="D2081" i="5" s="1"/>
  <c r="D2082" i="5" a="1"/>
  <c r="D2082" i="5"/>
  <c r="D2083" i="5" a="1"/>
  <c r="D2083" i="5" s="1"/>
  <c r="D2084" i="5" a="1"/>
  <c r="D2084" i="5" s="1"/>
  <c r="D2085" i="5" a="1"/>
  <c r="D2085" i="5" s="1"/>
  <c r="D2086" i="5" a="1"/>
  <c r="D2086" i="5" s="1"/>
  <c r="D2087" i="5" a="1"/>
  <c r="D2087" i="5" s="1"/>
  <c r="D2088" i="5" a="1"/>
  <c r="D2088" i="5" s="1"/>
  <c r="D2089" i="5" a="1"/>
  <c r="D2089" i="5" s="1"/>
  <c r="D2090" i="5" a="1"/>
  <c r="D2090" i="5" s="1"/>
  <c r="D2091" i="5" a="1"/>
  <c r="D2091" i="5" s="1"/>
  <c r="D2092" i="5" a="1"/>
  <c r="D2092" i="5" s="1"/>
  <c r="D2093" i="5" a="1"/>
  <c r="D2093" i="5" s="1"/>
  <c r="D2094" i="5" a="1"/>
  <c r="D2094" i="5"/>
  <c r="D2095" i="5" a="1"/>
  <c r="D2095" i="5" s="1"/>
  <c r="D2096" i="5" a="1"/>
  <c r="D2096" i="5" s="1"/>
  <c r="D2097" i="5" a="1"/>
  <c r="D2097" i="5" s="1"/>
  <c r="D2098" i="5" a="1"/>
  <c r="D2098" i="5" s="1"/>
  <c r="D2099" i="5" a="1"/>
  <c r="D2099" i="5" s="1"/>
  <c r="D2100" i="5" a="1"/>
  <c r="D2100" i="5"/>
  <c r="D2101" i="5" a="1"/>
  <c r="D2101" i="5" s="1"/>
  <c r="D2102" i="5" a="1"/>
  <c r="D2102" i="5" s="1"/>
  <c r="D2103" i="5" a="1"/>
  <c r="D2103" i="5"/>
  <c r="D2104" i="5" a="1"/>
  <c r="D2104" i="5" s="1"/>
  <c r="D2105" i="5" a="1"/>
  <c r="D2105" i="5" s="1"/>
  <c r="D2106" i="5" a="1"/>
  <c r="D2106" i="5"/>
  <c r="D2107" i="5" a="1"/>
  <c r="D2107" i="5" s="1"/>
  <c r="D2108" i="5" a="1"/>
  <c r="D2108" i="5" s="1"/>
  <c r="D2109" i="5" a="1"/>
  <c r="D2109" i="5" s="1"/>
  <c r="D2110" i="5" a="1"/>
  <c r="D2110" i="5" s="1"/>
  <c r="D2111" i="5" a="1"/>
  <c r="D2111" i="5"/>
  <c r="D2112" i="5" a="1"/>
  <c r="D2112" i="5"/>
  <c r="D2113" i="5" a="1"/>
  <c r="D2113" i="5" s="1"/>
  <c r="D2114" i="5" a="1"/>
  <c r="D2114" i="5"/>
  <c r="D2115" i="5" a="1"/>
  <c r="D2115" i="5" s="1"/>
  <c r="D2116" i="5" a="1"/>
  <c r="D2116" i="5" s="1"/>
  <c r="D2117" i="5" a="1"/>
  <c r="D2117" i="5" s="1"/>
  <c r="D2118" i="5" a="1"/>
  <c r="D2118" i="5" s="1"/>
  <c r="D2119" i="5" a="1"/>
  <c r="D2119" i="5" s="1"/>
  <c r="D2120" i="5" a="1"/>
  <c r="D2120" i="5" s="1"/>
  <c r="D2121" i="5" a="1"/>
  <c r="D2121" i="5" s="1"/>
  <c r="D2122" i="5" a="1"/>
  <c r="D2122" i="5" s="1"/>
  <c r="D2123" i="5" a="1"/>
  <c r="D2123" i="5" s="1"/>
  <c r="D2124" i="5" a="1"/>
  <c r="D2124" i="5" s="1"/>
  <c r="D2125" i="5" a="1"/>
  <c r="D2125" i="5" s="1"/>
  <c r="D2126" i="5" a="1"/>
  <c r="D2126" i="5" s="1"/>
  <c r="D2127" i="5" a="1"/>
  <c r="D2127" i="5"/>
  <c r="D2128" i="5" a="1"/>
  <c r="D2128" i="5" s="1"/>
  <c r="D2129" i="5" a="1"/>
  <c r="D2129" i="5" s="1"/>
  <c r="D2130" i="5" a="1"/>
  <c r="D2130" i="5" s="1"/>
  <c r="D2131" i="5" a="1"/>
  <c r="D2131" i="5" s="1"/>
  <c r="D2132" i="5" a="1"/>
  <c r="D2132" i="5" s="1"/>
  <c r="D2133" i="5" a="1"/>
  <c r="D2133" i="5" s="1"/>
  <c r="D2134" i="5" a="1"/>
  <c r="D2134" i="5" s="1"/>
  <c r="D2135" i="5" a="1"/>
  <c r="D2135" i="5" s="1"/>
  <c r="D2136" i="5" a="1"/>
  <c r="D2136" i="5" s="1"/>
  <c r="D2137" i="5" a="1"/>
  <c r="D2137" i="5" s="1"/>
  <c r="D2138" i="5" a="1"/>
  <c r="D2138" i="5"/>
  <c r="D2139" i="5" a="1"/>
  <c r="D2139" i="5" s="1"/>
  <c r="D2140" i="5" a="1"/>
  <c r="D2140" i="5"/>
  <c r="D2141" i="5" a="1"/>
  <c r="D2141" i="5" s="1"/>
  <c r="D2142" i="5" a="1"/>
  <c r="D2142" i="5" s="1"/>
  <c r="D2143" i="5" a="1"/>
  <c r="D2143" i="5" s="1"/>
  <c r="D2144" i="5" a="1"/>
  <c r="D2144" i="5" s="1"/>
  <c r="D2145" i="5" a="1"/>
  <c r="D2145" i="5" s="1"/>
  <c r="D2146" i="5" a="1"/>
  <c r="D2146" i="5" s="1"/>
  <c r="D2147" i="5" a="1"/>
  <c r="D2147" i="5" s="1"/>
  <c r="D2148" i="5" a="1"/>
  <c r="D2148" i="5" s="1"/>
  <c r="D2149" i="5" a="1"/>
  <c r="D2149" i="5" s="1"/>
  <c r="D2150" i="5" a="1"/>
  <c r="D2150" i="5" s="1"/>
  <c r="D2151" i="5" a="1"/>
  <c r="D2151" i="5" s="1"/>
  <c r="D2152" i="5" a="1"/>
  <c r="D2152" i="5" s="1"/>
  <c r="D2153" i="5" a="1"/>
  <c r="D2153" i="5" s="1"/>
  <c r="D2154" i="5" a="1"/>
  <c r="D2154" i="5" s="1"/>
  <c r="D2155" i="5" a="1"/>
  <c r="D2155" i="5" s="1"/>
  <c r="D2156" i="5" a="1"/>
  <c r="D2156" i="5" s="1"/>
  <c r="D2157" i="5" a="1"/>
  <c r="D2157" i="5" s="1"/>
  <c r="D2158" i="5" a="1"/>
  <c r="D2158" i="5" s="1"/>
  <c r="D2159" i="5" a="1"/>
  <c r="D2159" i="5" s="1"/>
  <c r="D2160" i="5" a="1"/>
  <c r="D2160" i="5" s="1"/>
  <c r="D2161" i="5" a="1"/>
  <c r="D2161" i="5" s="1"/>
  <c r="D2162" i="5" a="1"/>
  <c r="D2162" i="5" s="1"/>
  <c r="D2163" i="5" a="1"/>
  <c r="D2163" i="5" s="1"/>
  <c r="D2164" i="5" a="1"/>
  <c r="D2164" i="5" s="1"/>
  <c r="D2165" i="5" a="1"/>
  <c r="D2165" i="5" s="1"/>
  <c r="D2166" i="5" a="1"/>
  <c r="D2166" i="5" s="1"/>
  <c r="D2167" i="5" a="1"/>
  <c r="D2167" i="5"/>
  <c r="D2168" i="5" a="1"/>
  <c r="D2168" i="5" s="1"/>
  <c r="D2169" i="5" a="1"/>
  <c r="D2169" i="5" s="1"/>
  <c r="D2170" i="5" a="1"/>
  <c r="D2170" i="5" s="1"/>
  <c r="D2171" i="5" a="1"/>
  <c r="D2171" i="5" s="1"/>
  <c r="D2172" i="5" a="1"/>
  <c r="D2172" i="5" s="1"/>
  <c r="D2173" i="5" a="1"/>
  <c r="D2173" i="5"/>
  <c r="D2174" i="5" a="1"/>
  <c r="D2174" i="5"/>
  <c r="D2175" i="5" a="1"/>
  <c r="D2175" i="5" s="1"/>
  <c r="D2176" i="5" a="1"/>
  <c r="D2176" i="5" s="1"/>
  <c r="D2177" i="5" a="1"/>
  <c r="D2177" i="5" s="1"/>
  <c r="D2178" i="5" a="1"/>
  <c r="D2178" i="5"/>
  <c r="D2179" i="5" a="1"/>
  <c r="D2179" i="5" s="1"/>
  <c r="D2180" i="5" a="1"/>
  <c r="D2180" i="5" s="1"/>
  <c r="D2181" i="5" a="1"/>
  <c r="D2181" i="5" s="1"/>
  <c r="D2182" i="5" a="1"/>
  <c r="D2182" i="5" s="1"/>
  <c r="D2183" i="5" a="1"/>
  <c r="D2183" i="5"/>
  <c r="D2184" i="5" a="1"/>
  <c r="D2184" i="5"/>
  <c r="D2185" i="5" a="1"/>
  <c r="D2185" i="5" s="1"/>
  <c r="D2186" i="5" a="1"/>
  <c r="D2186" i="5" s="1"/>
  <c r="D2187" i="5" a="1"/>
  <c r="D2187" i="5" s="1"/>
  <c r="D2188" i="5" a="1"/>
  <c r="D2188" i="5" s="1"/>
  <c r="D2189" i="5" a="1"/>
  <c r="D2189" i="5" s="1"/>
  <c r="D2190" i="5" a="1"/>
  <c r="D2190" i="5" s="1"/>
  <c r="D2191" i="5" a="1"/>
  <c r="D2191" i="5" s="1"/>
  <c r="D2192" i="5" a="1"/>
  <c r="D2192" i="5"/>
  <c r="D2193" i="5" a="1"/>
  <c r="D2193" i="5" s="1"/>
  <c r="D2194" i="5" a="1"/>
  <c r="D2194" i="5" s="1"/>
  <c r="D2195" i="5" a="1"/>
  <c r="D2195" i="5" s="1"/>
  <c r="D2196" i="5" a="1"/>
  <c r="D2196" i="5" s="1"/>
  <c r="D2197" i="5" a="1"/>
  <c r="D2197" i="5" s="1"/>
  <c r="D2198" i="5" a="1"/>
  <c r="D2198" i="5" s="1"/>
  <c r="D2199" i="5" a="1"/>
  <c r="D2199" i="5" s="1"/>
  <c r="D2200" i="5" a="1"/>
  <c r="D2200" i="5"/>
  <c r="D2201" i="5" a="1"/>
  <c r="D2201" i="5" s="1"/>
  <c r="D2202" i="5" a="1"/>
  <c r="D2202" i="5" s="1"/>
  <c r="D2203" i="5" a="1"/>
  <c r="D2203" i="5" s="1"/>
  <c r="D2204" i="5" a="1"/>
  <c r="D2204" i="5" s="1"/>
  <c r="D2205" i="5" a="1"/>
  <c r="D2205" i="5" s="1"/>
  <c r="D2206" i="5" a="1"/>
  <c r="D2206" i="5" s="1"/>
  <c r="D2207" i="5" a="1"/>
  <c r="D2207" i="5"/>
  <c r="D2208" i="5" a="1"/>
  <c r="D2208" i="5" s="1"/>
  <c r="D2209" i="5" a="1"/>
  <c r="D2209" i="5"/>
  <c r="D2210" i="5" a="1"/>
  <c r="D2210" i="5" s="1"/>
  <c r="D2211" i="5" a="1"/>
  <c r="D2211" i="5" s="1"/>
  <c r="D2212" i="5" a="1"/>
  <c r="D2212" i="5" s="1"/>
  <c r="D2213" i="5" a="1"/>
  <c r="D2213" i="5" s="1"/>
  <c r="D2214" i="5" a="1"/>
  <c r="D2214" i="5" s="1"/>
  <c r="D2215" i="5" a="1"/>
  <c r="D2215" i="5" s="1"/>
  <c r="D2216" i="5" a="1"/>
  <c r="D2216" i="5" s="1"/>
  <c r="D2217" i="5" a="1"/>
  <c r="D2217" i="5"/>
  <c r="D2218" i="5" a="1"/>
  <c r="D2218" i="5"/>
  <c r="D2219" i="5" a="1"/>
  <c r="D2219" i="5" s="1"/>
  <c r="D2220" i="5" a="1"/>
  <c r="D2220" i="5" s="1"/>
  <c r="D2221" i="5" a="1"/>
  <c r="D2221" i="5"/>
  <c r="D2222" i="5" a="1"/>
  <c r="D2222" i="5" s="1"/>
  <c r="D2223" i="5" a="1"/>
  <c r="D2223" i="5" s="1"/>
  <c r="D2224" i="5" a="1"/>
  <c r="D2224" i="5"/>
  <c r="D2225" i="5" a="1"/>
  <c r="D2225" i="5"/>
  <c r="D2226" i="5" a="1"/>
  <c r="D2226" i="5"/>
  <c r="D2227" i="5" a="1"/>
  <c r="D2227" i="5" s="1"/>
  <c r="D2228" i="5" a="1"/>
  <c r="D2228" i="5" s="1"/>
  <c r="D2229" i="5" a="1"/>
  <c r="D2229" i="5" s="1"/>
  <c r="D2230" i="5" a="1"/>
  <c r="D2230" i="5" s="1"/>
  <c r="D2231" i="5" a="1"/>
  <c r="D2231" i="5" s="1"/>
  <c r="D2232" i="5" a="1"/>
  <c r="D2232" i="5"/>
  <c r="D2233" i="5" a="1"/>
  <c r="D2233" i="5" s="1"/>
  <c r="D2234" i="5" a="1"/>
  <c r="D2234" i="5" s="1"/>
  <c r="D2235" i="5" a="1"/>
  <c r="D2235" i="5" s="1"/>
  <c r="D2236" i="5" a="1"/>
  <c r="D2236" i="5" s="1"/>
  <c r="D2237" i="5" a="1"/>
  <c r="D2237" i="5"/>
  <c r="D2238" i="5" a="1"/>
  <c r="D2238" i="5"/>
  <c r="D2239" i="5" a="1"/>
  <c r="D2239" i="5"/>
  <c r="D2240" i="5" a="1"/>
  <c r="D2240" i="5" s="1"/>
  <c r="D2241" i="5" a="1"/>
  <c r="D2241" i="5" s="1"/>
  <c r="D2242" i="5" a="1"/>
  <c r="D2242" i="5"/>
  <c r="D2243" i="5" a="1"/>
  <c r="D2243" i="5" s="1"/>
  <c r="D2244" i="5" a="1"/>
  <c r="D2244" i="5" s="1"/>
  <c r="D2245" i="5" a="1"/>
  <c r="D2245" i="5" s="1"/>
  <c r="D2246" i="5" a="1"/>
  <c r="D2246" i="5" s="1"/>
  <c r="D2247" i="5" a="1"/>
  <c r="D2247" i="5" s="1"/>
  <c r="D2248" i="5" a="1"/>
  <c r="D2248" i="5" s="1"/>
  <c r="D2249" i="5" a="1"/>
  <c r="D2249" i="5"/>
  <c r="D2250" i="5" a="1"/>
  <c r="D2250" i="5" s="1"/>
  <c r="D2251" i="5" a="1"/>
  <c r="D2251" i="5" s="1"/>
  <c r="D2252" i="5" a="1"/>
  <c r="D2252" i="5" s="1"/>
  <c r="D2253" i="5" a="1"/>
  <c r="D2253" i="5" s="1"/>
  <c r="D2254" i="5" a="1"/>
  <c r="D2254" i="5"/>
  <c r="D2255" i="5" a="1"/>
  <c r="D2255" i="5" s="1"/>
  <c r="D2256" i="5" a="1"/>
  <c r="D2256" i="5" s="1"/>
  <c r="D2257" i="5" a="1"/>
  <c r="D2257" i="5" s="1"/>
  <c r="D2258" i="5" a="1"/>
  <c r="D2258" i="5" s="1"/>
  <c r="D2259" i="5" a="1"/>
  <c r="D2259" i="5" s="1"/>
  <c r="D2260" i="5" a="1"/>
  <c r="D2260" i="5"/>
  <c r="D2261" i="5" a="1"/>
  <c r="D2261" i="5"/>
  <c r="D2262" i="5" a="1"/>
  <c r="D2262" i="5" s="1"/>
  <c r="D2263" i="5" a="1"/>
  <c r="D2263" i="5" s="1"/>
  <c r="D2264" i="5" a="1"/>
  <c r="D2264" i="5" s="1"/>
  <c r="D2265" i="5" a="1"/>
  <c r="D2265" i="5" s="1"/>
  <c r="D2266" i="5" a="1"/>
  <c r="D2266" i="5" s="1"/>
  <c r="D2267" i="5" a="1"/>
  <c r="D2267" i="5" s="1"/>
  <c r="D2268" i="5" a="1"/>
  <c r="D2268" i="5" s="1"/>
  <c r="D2269" i="5" a="1"/>
  <c r="D2269" i="5" s="1"/>
  <c r="D2270" i="5" a="1"/>
  <c r="D2270" i="5" s="1"/>
  <c r="D2271" i="5" a="1"/>
  <c r="D2271" i="5" s="1"/>
  <c r="D2272" i="5" a="1"/>
  <c r="D2272" i="5"/>
  <c r="D2273" i="5" a="1"/>
  <c r="D2273" i="5"/>
  <c r="D2274" i="5" a="1"/>
  <c r="D2274" i="5" s="1"/>
  <c r="D2275" i="5" a="1"/>
  <c r="D2275" i="5" s="1"/>
  <c r="D2276" i="5" a="1"/>
  <c r="D2276" i="5" s="1"/>
  <c r="D2277" i="5" a="1"/>
  <c r="D2277" i="5" s="1"/>
  <c r="D2278" i="5" a="1"/>
  <c r="D2278" i="5" s="1"/>
  <c r="D2279" i="5" a="1"/>
  <c r="D2279" i="5" s="1"/>
  <c r="D2280" i="5" a="1"/>
  <c r="D2280" i="5" s="1"/>
  <c r="D2281" i="5" a="1"/>
  <c r="D2281" i="5" s="1"/>
  <c r="D2282" i="5" a="1"/>
  <c r="D2282" i="5" s="1"/>
  <c r="D2283" i="5" a="1"/>
  <c r="D2283" i="5" s="1"/>
  <c r="D2284" i="5" a="1"/>
  <c r="D2284" i="5" s="1"/>
  <c r="D2285" i="5" a="1"/>
  <c r="D2285" i="5"/>
  <c r="D2286" i="5" a="1"/>
  <c r="D2286" i="5" s="1"/>
  <c r="D2287" i="5" a="1"/>
  <c r="D2287" i="5" s="1"/>
  <c r="D2288" i="5" a="1"/>
  <c r="D2288" i="5"/>
  <c r="D2289" i="5" a="1"/>
  <c r="D2289" i="5" s="1"/>
  <c r="D2290" i="5" a="1"/>
  <c r="D2290" i="5" s="1"/>
  <c r="D2291" i="5" a="1"/>
  <c r="D2291" i="5" s="1"/>
  <c r="D2292" i="5" a="1"/>
  <c r="D2292" i="5"/>
  <c r="D2293" i="5" a="1"/>
  <c r="D2293" i="5" s="1"/>
  <c r="D2294" i="5" a="1"/>
  <c r="D2294" i="5" s="1"/>
  <c r="D2295" i="5" a="1"/>
  <c r="D2295" i="5"/>
  <c r="D2296" i="5" a="1"/>
  <c r="D2296" i="5" s="1"/>
  <c r="D2297" i="5" a="1"/>
  <c r="D2297" i="5" s="1"/>
  <c r="D2298" i="5" a="1"/>
  <c r="D2298" i="5" s="1"/>
  <c r="D2299" i="5" a="1"/>
  <c r="D2299" i="5" s="1"/>
  <c r="D2300" i="5" a="1"/>
  <c r="D2300" i="5" s="1"/>
  <c r="D2301" i="5" a="1"/>
  <c r="D2301" i="5" s="1"/>
  <c r="D2302" i="5" a="1"/>
  <c r="D2302" i="5"/>
  <c r="D2303" i="5" a="1"/>
  <c r="D2303" i="5" s="1"/>
  <c r="D2304" i="5" a="1"/>
  <c r="D2304" i="5" s="1"/>
  <c r="D2305" i="5" a="1"/>
  <c r="D2305" i="5"/>
  <c r="D2306" i="5" a="1"/>
  <c r="D2306" i="5"/>
  <c r="D2307" i="5" a="1"/>
  <c r="D2307" i="5" s="1"/>
  <c r="D2308" i="5" a="1"/>
  <c r="D2308" i="5" s="1"/>
  <c r="D2309" i="5" a="1"/>
  <c r="D2309" i="5"/>
  <c r="D2310" i="5" a="1"/>
  <c r="D2310" i="5" s="1"/>
  <c r="D2311" i="5" a="1"/>
  <c r="D2311" i="5" s="1"/>
  <c r="D2312" i="5" a="1"/>
  <c r="D2312" i="5" s="1"/>
  <c r="D2313" i="5" a="1"/>
  <c r="D2313" i="5" s="1"/>
  <c r="D2314" i="5" a="1"/>
  <c r="D2314" i="5" s="1"/>
  <c r="D2315" i="5" a="1"/>
  <c r="D2315" i="5" s="1"/>
  <c r="D2316" i="5" a="1"/>
  <c r="D2316" i="5"/>
  <c r="D2317" i="5" a="1"/>
  <c r="D2317" i="5" s="1"/>
  <c r="D2318" i="5" a="1"/>
  <c r="D2318" i="5"/>
  <c r="D2319" i="5" a="1"/>
  <c r="D2319" i="5" s="1"/>
  <c r="D2320" i="5" a="1"/>
  <c r="D2320" i="5" s="1"/>
  <c r="D2321" i="5" a="1"/>
  <c r="D2321" i="5" s="1"/>
  <c r="D2322" i="5" a="1"/>
  <c r="D2322" i="5" s="1"/>
  <c r="D2323" i="5" a="1"/>
  <c r="D2323" i="5" s="1"/>
  <c r="D2324" i="5" a="1"/>
  <c r="D2324" i="5" s="1"/>
  <c r="D2325" i="5" a="1"/>
  <c r="D2325" i="5" s="1"/>
  <c r="D2326" i="5" a="1"/>
  <c r="D2326" i="5"/>
  <c r="D2327" i="5" a="1"/>
  <c r="D2327" i="5" s="1"/>
  <c r="D2328" i="5" a="1"/>
  <c r="D2328" i="5" s="1"/>
  <c r="D2329" i="5" a="1"/>
  <c r="D2329" i="5"/>
  <c r="D2330" i="5" a="1"/>
  <c r="D2330" i="5" s="1"/>
  <c r="D2331" i="5" a="1"/>
  <c r="D2331" i="5" s="1"/>
  <c r="D2332" i="5" a="1"/>
  <c r="D2332" i="5"/>
  <c r="D2333" i="5" a="1"/>
  <c r="D2333" i="5" s="1"/>
  <c r="D2334" i="5" a="1"/>
  <c r="D2334" i="5" s="1"/>
  <c r="D2335" i="5" a="1"/>
  <c r="D2335" i="5"/>
  <c r="D2336" i="5" a="1"/>
  <c r="D2336" i="5"/>
  <c r="C2" i="5" a="1"/>
  <c r="C2" i="5" s="1"/>
  <c r="C3" i="5" a="1"/>
  <c r="C3" i="5" s="1"/>
  <c r="C4" i="5" a="1"/>
  <c r="C4" i="5" s="1"/>
  <c r="C5" i="5" a="1"/>
  <c r="C5" i="5" s="1"/>
  <c r="C6" i="5" a="1"/>
  <c r="C6" i="5" s="1"/>
  <c r="C7" i="5" a="1"/>
  <c r="C7" i="5" s="1"/>
  <c r="C8" i="5" a="1"/>
  <c r="C8" i="5" s="1"/>
  <c r="C9" i="5" a="1"/>
  <c r="C9" i="5" s="1"/>
  <c r="C10" i="5" a="1"/>
  <c r="C10" i="5" s="1"/>
  <c r="C11" i="5" a="1"/>
  <c r="C11" i="5" s="1"/>
  <c r="C12" i="5" a="1"/>
  <c r="C12" i="5" s="1"/>
  <c r="C13" i="5" a="1"/>
  <c r="C13" i="5" s="1"/>
  <c r="C14" i="5" a="1"/>
  <c r="C14" i="5" s="1"/>
  <c r="C15" i="5" a="1"/>
  <c r="C15" i="5" s="1"/>
  <c r="C16" i="5" a="1"/>
  <c r="C16" i="5" s="1"/>
  <c r="C17" i="5" a="1"/>
  <c r="C17" i="5" s="1"/>
  <c r="C18" i="5" a="1"/>
  <c r="C18" i="5" s="1"/>
  <c r="C19" i="5" a="1"/>
  <c r="C19" i="5" s="1"/>
  <c r="C20" i="5" a="1"/>
  <c r="C20" i="5" s="1"/>
  <c r="C21" i="5" a="1"/>
  <c r="C21" i="5" s="1"/>
  <c r="C22" i="5" a="1"/>
  <c r="C22" i="5" s="1"/>
  <c r="C23" i="5" a="1"/>
  <c r="C23" i="5" s="1"/>
  <c r="C24" i="5" a="1"/>
  <c r="C24" i="5" s="1"/>
  <c r="C25" i="5" a="1"/>
  <c r="C25" i="5" s="1"/>
  <c r="C26" i="5" a="1"/>
  <c r="C26" i="5" s="1"/>
  <c r="C27" i="5" a="1"/>
  <c r="C27" i="5" s="1"/>
  <c r="C28" i="5" a="1"/>
  <c r="C28" i="5" s="1"/>
  <c r="C29" i="5" a="1"/>
  <c r="C29" i="5" s="1"/>
  <c r="C30" i="5" a="1"/>
  <c r="C30" i="5" s="1"/>
  <c r="C31" i="5" a="1"/>
  <c r="C31" i="5" s="1"/>
  <c r="C32" i="5" a="1"/>
  <c r="C32" i="5" s="1"/>
  <c r="C33" i="5" a="1"/>
  <c r="C33" i="5" s="1"/>
  <c r="C34" i="5" a="1"/>
  <c r="C34" i="5" s="1"/>
  <c r="C35" i="5" a="1"/>
  <c r="C35" i="5" s="1"/>
  <c r="C36" i="5" a="1"/>
  <c r="C36" i="5" s="1"/>
  <c r="C37" i="5" a="1"/>
  <c r="C37" i="5" s="1"/>
  <c r="C38" i="5" a="1"/>
  <c r="C38" i="5" s="1"/>
  <c r="C39" i="5" a="1"/>
  <c r="C39" i="5" s="1"/>
  <c r="C40" i="5" a="1"/>
  <c r="C40" i="5" s="1"/>
  <c r="C41" i="5" a="1"/>
  <c r="C41" i="5" s="1"/>
  <c r="C42" i="5" a="1"/>
  <c r="C42" i="5" s="1"/>
  <c r="C43" i="5" a="1"/>
  <c r="C43" i="5" s="1"/>
  <c r="C44" i="5" a="1"/>
  <c r="C44" i="5" s="1"/>
  <c r="C45" i="5" a="1"/>
  <c r="C45" i="5" s="1"/>
  <c r="C46" i="5" a="1"/>
  <c r="C46" i="5" s="1"/>
  <c r="C47" i="5" a="1"/>
  <c r="C47" i="5" s="1"/>
  <c r="C48" i="5" a="1"/>
  <c r="C48" i="5" s="1"/>
  <c r="C49" i="5" a="1"/>
  <c r="C49" i="5" s="1"/>
  <c r="C50" i="5" a="1"/>
  <c r="C50" i="5" s="1"/>
  <c r="C51" i="5" a="1"/>
  <c r="C51" i="5" s="1"/>
  <c r="C52" i="5" a="1"/>
  <c r="C52" i="5" s="1"/>
  <c r="C53" i="5" a="1"/>
  <c r="C53" i="5" s="1"/>
  <c r="C54" i="5" a="1"/>
  <c r="C54" i="5" s="1"/>
  <c r="C55" i="5" a="1"/>
  <c r="C55" i="5" s="1"/>
  <c r="C56" i="5" a="1"/>
  <c r="C56" i="5" s="1"/>
  <c r="C57" i="5" a="1"/>
  <c r="C57" i="5" s="1"/>
  <c r="C58" i="5" a="1"/>
  <c r="C58" i="5" s="1"/>
  <c r="C59" i="5" a="1"/>
  <c r="C59" i="5" s="1"/>
  <c r="C60" i="5" a="1"/>
  <c r="C60" i="5" s="1"/>
  <c r="C61" i="5" a="1"/>
  <c r="C61" i="5" s="1"/>
  <c r="C62" i="5" a="1"/>
  <c r="C62" i="5" s="1"/>
  <c r="C63" i="5" a="1"/>
  <c r="C63" i="5" s="1"/>
  <c r="C64" i="5" a="1"/>
  <c r="C64" i="5" s="1"/>
  <c r="C65" i="5" a="1"/>
  <c r="C65" i="5" s="1"/>
  <c r="C66" i="5" a="1"/>
  <c r="C66" i="5"/>
  <c r="C67" i="5" a="1"/>
  <c r="C67" i="5" s="1"/>
  <c r="C68" i="5" a="1"/>
  <c r="C68" i="5" s="1"/>
  <c r="C69" i="5" a="1"/>
  <c r="C69" i="5" s="1"/>
  <c r="C70" i="5" a="1"/>
  <c r="C70" i="5" s="1"/>
  <c r="C71" i="5" a="1"/>
  <c r="C71" i="5" s="1"/>
  <c r="C72" i="5" a="1"/>
  <c r="C72" i="5" s="1"/>
  <c r="C73" i="5" a="1"/>
  <c r="C73" i="5" s="1"/>
  <c r="C74" i="5" a="1"/>
  <c r="C74" i="5" s="1"/>
  <c r="C75" i="5" a="1"/>
  <c r="C75" i="5" s="1"/>
  <c r="C76" i="5" a="1"/>
  <c r="C76" i="5" s="1"/>
  <c r="C77" i="5" a="1"/>
  <c r="C77" i="5" s="1"/>
  <c r="C78" i="5" a="1"/>
  <c r="C78" i="5" s="1"/>
  <c r="C79" i="5" a="1"/>
  <c r="C79" i="5" s="1"/>
  <c r="C80" i="5" a="1"/>
  <c r="C80" i="5" s="1"/>
  <c r="C81" i="5" a="1"/>
  <c r="C81" i="5" s="1"/>
  <c r="C82" i="5" a="1"/>
  <c r="C82" i="5" s="1"/>
  <c r="C83" i="5" a="1"/>
  <c r="C83" i="5" s="1"/>
  <c r="C84" i="5" a="1"/>
  <c r="C84" i="5" s="1"/>
  <c r="C85" i="5" a="1"/>
  <c r="C85" i="5" s="1"/>
  <c r="C86" i="5" a="1"/>
  <c r="C86" i="5" s="1"/>
  <c r="C87" i="5" a="1"/>
  <c r="C87" i="5" s="1"/>
  <c r="C88" i="5" a="1"/>
  <c r="C88" i="5" s="1"/>
  <c r="C89" i="5" a="1"/>
  <c r="C89" i="5" s="1"/>
  <c r="C90" i="5" a="1"/>
  <c r="C90" i="5" s="1"/>
  <c r="C91" i="5" a="1"/>
  <c r="C91" i="5" s="1"/>
  <c r="C92" i="5" a="1"/>
  <c r="C92" i="5" s="1"/>
  <c r="C93" i="5" a="1"/>
  <c r="C93" i="5" s="1"/>
  <c r="C94" i="5" a="1"/>
  <c r="C94" i="5" s="1"/>
  <c r="C95" i="5" a="1"/>
  <c r="C95" i="5" s="1"/>
  <c r="C96" i="5" a="1"/>
  <c r="C96" i="5" s="1"/>
  <c r="C97" i="5" a="1"/>
  <c r="C97" i="5" s="1"/>
  <c r="C98" i="5" a="1"/>
  <c r="C98" i="5" s="1"/>
  <c r="C99" i="5" a="1"/>
  <c r="C99" i="5" s="1"/>
  <c r="C100" i="5" a="1"/>
  <c r="C100" i="5" s="1"/>
  <c r="C101" i="5" a="1"/>
  <c r="C101" i="5" s="1"/>
  <c r="C102" i="5" a="1"/>
  <c r="C102" i="5" s="1"/>
  <c r="C103" i="5" a="1"/>
  <c r="C103" i="5" s="1"/>
  <c r="C104" i="5" a="1"/>
  <c r="C104" i="5" s="1"/>
  <c r="C105" i="5" a="1"/>
  <c r="C105" i="5" s="1"/>
  <c r="C106" i="5" a="1"/>
  <c r="C106" i="5" s="1"/>
  <c r="C107" i="5" a="1"/>
  <c r="C107" i="5" s="1"/>
  <c r="C108" i="5" a="1"/>
  <c r="C108" i="5" s="1"/>
  <c r="C109" i="5" a="1"/>
  <c r="C109" i="5" s="1"/>
  <c r="C110" i="5" a="1"/>
  <c r="C110" i="5" s="1"/>
  <c r="C111" i="5" a="1"/>
  <c r="C111" i="5" s="1"/>
  <c r="C112" i="5" a="1"/>
  <c r="C112" i="5" s="1"/>
  <c r="C113" i="5" a="1"/>
  <c r="C113" i="5" s="1"/>
  <c r="C114" i="5" a="1"/>
  <c r="C114" i="5" s="1"/>
  <c r="C115" i="5" a="1"/>
  <c r="C115" i="5" s="1"/>
  <c r="C116" i="5" a="1"/>
  <c r="C116" i="5" s="1"/>
  <c r="C117" i="5" a="1"/>
  <c r="C117" i="5" s="1"/>
  <c r="C118" i="5" a="1"/>
  <c r="C118" i="5" s="1"/>
  <c r="C119" i="5" a="1"/>
  <c r="C119" i="5" s="1"/>
  <c r="C120" i="5" a="1"/>
  <c r="C120" i="5" s="1"/>
  <c r="C121" i="5" a="1"/>
  <c r="C121" i="5" s="1"/>
  <c r="C122" i="5" a="1"/>
  <c r="C122" i="5" s="1"/>
  <c r="C123" i="5" a="1"/>
  <c r="C123" i="5" s="1"/>
  <c r="C124" i="5" a="1"/>
  <c r="C124" i="5" s="1"/>
  <c r="C125" i="5" a="1"/>
  <c r="C125" i="5" s="1"/>
  <c r="C126" i="5" a="1"/>
  <c r="C126" i="5" s="1"/>
  <c r="C127" i="5" a="1"/>
  <c r="C127" i="5" s="1"/>
  <c r="C128" i="5" a="1"/>
  <c r="C128" i="5" s="1"/>
  <c r="C129" i="5" a="1"/>
  <c r="C129" i="5" s="1"/>
  <c r="C130" i="5" a="1"/>
  <c r="C130" i="5"/>
  <c r="C131" i="5" a="1"/>
  <c r="C131" i="5" s="1"/>
  <c r="C132" i="5" a="1"/>
  <c r="C132" i="5" s="1"/>
  <c r="C133" i="5" a="1"/>
  <c r="C133" i="5" s="1"/>
  <c r="C134" i="5" a="1"/>
  <c r="C134" i="5" s="1"/>
  <c r="C135" i="5" a="1"/>
  <c r="C135" i="5" s="1"/>
  <c r="C136" i="5" a="1"/>
  <c r="C136" i="5" s="1"/>
  <c r="C137" i="5" a="1"/>
  <c r="C137" i="5" s="1"/>
  <c r="C138" i="5" a="1"/>
  <c r="C138" i="5" s="1"/>
  <c r="C139" i="5" a="1"/>
  <c r="C139" i="5" s="1"/>
  <c r="C140" i="5" a="1"/>
  <c r="C140" i="5" s="1"/>
  <c r="C141" i="5" a="1"/>
  <c r="C141" i="5" s="1"/>
  <c r="C142" i="5" a="1"/>
  <c r="C142" i="5" s="1"/>
  <c r="C143" i="5" a="1"/>
  <c r="C143" i="5" s="1"/>
  <c r="C144" i="5" a="1"/>
  <c r="C144" i="5" s="1"/>
  <c r="C145" i="5" a="1"/>
  <c r="C145" i="5" s="1"/>
  <c r="C146" i="5" a="1"/>
  <c r="C146" i="5"/>
  <c r="C147" i="5" a="1"/>
  <c r="C147" i="5" s="1"/>
  <c r="C148" i="5" a="1"/>
  <c r="C148" i="5" s="1"/>
  <c r="C149" i="5" a="1"/>
  <c r="C149" i="5" s="1"/>
  <c r="C150" i="5" a="1"/>
  <c r="C150" i="5" s="1"/>
  <c r="C151" i="5" a="1"/>
  <c r="C151" i="5" s="1"/>
  <c r="C152" i="5" a="1"/>
  <c r="C152" i="5" s="1"/>
  <c r="C153" i="5" a="1"/>
  <c r="C153" i="5" s="1"/>
  <c r="C154" i="5" a="1"/>
  <c r="C154" i="5"/>
  <c r="C155" i="5" a="1"/>
  <c r="C155" i="5" s="1"/>
  <c r="C156" i="5" a="1"/>
  <c r="C156" i="5" s="1"/>
  <c r="C157" i="5" a="1"/>
  <c r="C157" i="5" s="1"/>
  <c r="C158" i="5" a="1"/>
  <c r="C158" i="5" s="1"/>
  <c r="C159" i="5" a="1"/>
  <c r="C159" i="5" s="1"/>
  <c r="C160" i="5" a="1"/>
  <c r="C160" i="5" s="1"/>
  <c r="C161" i="5" a="1"/>
  <c r="C161" i="5" s="1"/>
  <c r="C162" i="5" a="1"/>
  <c r="C162" i="5" s="1"/>
  <c r="C163" i="5" a="1"/>
  <c r="C163" i="5" s="1"/>
  <c r="C164" i="5" a="1"/>
  <c r="C164" i="5" s="1"/>
  <c r="C165" i="5" a="1"/>
  <c r="C165" i="5" s="1"/>
  <c r="C166" i="5" a="1"/>
  <c r="C166" i="5" s="1"/>
  <c r="C167" i="5" a="1"/>
  <c r="C167" i="5" s="1"/>
  <c r="C168" i="5" a="1"/>
  <c r="C168" i="5" s="1"/>
  <c r="C169" i="5" a="1"/>
  <c r="C169" i="5" s="1"/>
  <c r="C170" i="5" a="1"/>
  <c r="C170" i="5" s="1"/>
  <c r="C171" i="5" a="1"/>
  <c r="C171" i="5" s="1"/>
  <c r="C172" i="5" a="1"/>
  <c r="C172" i="5" s="1"/>
  <c r="C173" i="5" a="1"/>
  <c r="C173" i="5" s="1"/>
  <c r="C174" i="5" a="1"/>
  <c r="C174" i="5" s="1"/>
  <c r="C175" i="5" a="1"/>
  <c r="C175" i="5" s="1"/>
  <c r="C176" i="5" a="1"/>
  <c r="C176" i="5" s="1"/>
  <c r="C177" i="5" a="1"/>
  <c r="C177" i="5" s="1"/>
  <c r="C178" i="5" a="1"/>
  <c r="C178" i="5" s="1"/>
  <c r="C179" i="5" a="1"/>
  <c r="C179" i="5" s="1"/>
  <c r="C180" i="5" a="1"/>
  <c r="C180" i="5" s="1"/>
  <c r="C181" i="5" a="1"/>
  <c r="C181" i="5" s="1"/>
  <c r="C182" i="5" a="1"/>
  <c r="C182" i="5" s="1"/>
  <c r="C183" i="5" a="1"/>
  <c r="C183" i="5" s="1"/>
  <c r="C184" i="5" a="1"/>
  <c r="C184" i="5" s="1"/>
  <c r="C185" i="5" a="1"/>
  <c r="C185" i="5" s="1"/>
  <c r="C186" i="5" a="1"/>
  <c r="C186" i="5"/>
  <c r="C187" i="5" a="1"/>
  <c r="C187" i="5" s="1"/>
  <c r="C188" i="5" a="1"/>
  <c r="C188" i="5" s="1"/>
  <c r="C189" i="5" a="1"/>
  <c r="C189" i="5" s="1"/>
  <c r="C190" i="5" a="1"/>
  <c r="C190" i="5" s="1"/>
  <c r="C191" i="5" a="1"/>
  <c r="C191" i="5" s="1"/>
  <c r="C192" i="5" a="1"/>
  <c r="C192" i="5" s="1"/>
  <c r="C193" i="5" a="1"/>
  <c r="C193" i="5" s="1"/>
  <c r="C194" i="5" a="1"/>
  <c r="C194" i="5" s="1"/>
  <c r="C195" i="5" a="1"/>
  <c r="C195" i="5" s="1"/>
  <c r="C196" i="5" a="1"/>
  <c r="C196" i="5" s="1"/>
  <c r="C197" i="5" a="1"/>
  <c r="C197" i="5" s="1"/>
  <c r="C198" i="5" a="1"/>
  <c r="C198" i="5" s="1"/>
  <c r="C199" i="5" a="1"/>
  <c r="C199" i="5" s="1"/>
  <c r="C200" i="5" a="1"/>
  <c r="C200" i="5" s="1"/>
  <c r="C201" i="5" a="1"/>
  <c r="C201" i="5" s="1"/>
  <c r="C202" i="5" a="1"/>
  <c r="C202" i="5" s="1"/>
  <c r="C203" i="5" a="1"/>
  <c r="C203" i="5" s="1"/>
  <c r="C204" i="5" a="1"/>
  <c r="C204" i="5" s="1"/>
  <c r="C205" i="5" a="1"/>
  <c r="C205" i="5" s="1"/>
  <c r="C206" i="5" a="1"/>
  <c r="C206" i="5" s="1"/>
  <c r="C207" i="5" a="1"/>
  <c r="C207" i="5" s="1"/>
  <c r="C208" i="5" a="1"/>
  <c r="C208" i="5" s="1"/>
  <c r="C209" i="5" a="1"/>
  <c r="C209" i="5" s="1"/>
  <c r="C210" i="5" a="1"/>
  <c r="C210" i="5" s="1"/>
  <c r="C211" i="5" a="1"/>
  <c r="C211" i="5" s="1"/>
  <c r="C212" i="5" a="1"/>
  <c r="C212" i="5" s="1"/>
  <c r="C213" i="5" a="1"/>
  <c r="C213" i="5" s="1"/>
  <c r="C214" i="5" a="1"/>
  <c r="C214" i="5" s="1"/>
  <c r="C215" i="5" a="1"/>
  <c r="C215" i="5" s="1"/>
  <c r="C216" i="5" a="1"/>
  <c r="C216" i="5" s="1"/>
  <c r="C217" i="5" a="1"/>
  <c r="C217" i="5" s="1"/>
  <c r="C218" i="5" a="1"/>
  <c r="C218" i="5" s="1"/>
  <c r="C219" i="5" a="1"/>
  <c r="C219" i="5" s="1"/>
  <c r="C220" i="5" a="1"/>
  <c r="C220" i="5" s="1"/>
  <c r="C221" i="5" a="1"/>
  <c r="C221" i="5" s="1"/>
  <c r="C222" i="5" a="1"/>
  <c r="C222" i="5" s="1"/>
  <c r="C223" i="5" a="1"/>
  <c r="C223" i="5" s="1"/>
  <c r="C224" i="5" a="1"/>
  <c r="C224" i="5" s="1"/>
  <c r="C225" i="5" a="1"/>
  <c r="C225" i="5" s="1"/>
  <c r="C226" i="5" a="1"/>
  <c r="C226" i="5" s="1"/>
  <c r="C227" i="5" a="1"/>
  <c r="C227" i="5" s="1"/>
  <c r="C228" i="5" a="1"/>
  <c r="C228" i="5" s="1"/>
  <c r="C229" i="5" a="1"/>
  <c r="C229" i="5" s="1"/>
  <c r="C230" i="5" a="1"/>
  <c r="C230" i="5" s="1"/>
  <c r="C231" i="5" a="1"/>
  <c r="C231" i="5" s="1"/>
  <c r="C232" i="5" a="1"/>
  <c r="C232" i="5" s="1"/>
  <c r="C233" i="5" a="1"/>
  <c r="C233" i="5" s="1"/>
  <c r="C234" i="5" a="1"/>
  <c r="C234" i="5" s="1"/>
  <c r="C235" i="5" a="1"/>
  <c r="C235" i="5" s="1"/>
  <c r="C236" i="5" a="1"/>
  <c r="C236" i="5" s="1"/>
  <c r="C237" i="5" a="1"/>
  <c r="C237" i="5" s="1"/>
  <c r="C238" i="5" a="1"/>
  <c r="C238" i="5" s="1"/>
  <c r="C239" i="5" a="1"/>
  <c r="C239" i="5" s="1"/>
  <c r="C240" i="5" a="1"/>
  <c r="C240" i="5" s="1"/>
  <c r="C241" i="5" a="1"/>
  <c r="C241" i="5" s="1"/>
  <c r="C242" i="5" a="1"/>
  <c r="C242" i="5"/>
  <c r="C243" i="5" a="1"/>
  <c r="C243" i="5" s="1"/>
  <c r="C244" i="5" a="1"/>
  <c r="C244" i="5" s="1"/>
  <c r="C245" i="5" a="1"/>
  <c r="C245" i="5" s="1"/>
  <c r="C246" i="5" a="1"/>
  <c r="C246" i="5" s="1"/>
  <c r="C247" i="5" a="1"/>
  <c r="C247" i="5" s="1"/>
  <c r="C248" i="5" a="1"/>
  <c r="C248" i="5" s="1"/>
  <c r="C249" i="5" a="1"/>
  <c r="C249" i="5" s="1"/>
  <c r="C250" i="5" a="1"/>
  <c r="C250" i="5" s="1"/>
  <c r="C251" i="5" a="1"/>
  <c r="C251" i="5" s="1"/>
  <c r="C252" i="5" a="1"/>
  <c r="C252" i="5" s="1"/>
  <c r="C253" i="5" a="1"/>
  <c r="C253" i="5" s="1"/>
  <c r="C254" i="5" a="1"/>
  <c r="C254" i="5" s="1"/>
  <c r="C255" i="5" a="1"/>
  <c r="C255" i="5" s="1"/>
  <c r="C256" i="5" a="1"/>
  <c r="C256" i="5" s="1"/>
  <c r="C257" i="5" a="1"/>
  <c r="C257" i="5" s="1"/>
  <c r="C258" i="5" a="1"/>
  <c r="C258" i="5" s="1"/>
  <c r="C259" i="5" a="1"/>
  <c r="C259" i="5" s="1"/>
  <c r="C260" i="5" a="1"/>
  <c r="C260" i="5" s="1"/>
  <c r="C261" i="5" a="1"/>
  <c r="C261" i="5" s="1"/>
  <c r="C262" i="5" a="1"/>
  <c r="C262" i="5" s="1"/>
  <c r="C263" i="5" a="1"/>
  <c r="C263" i="5" s="1"/>
  <c r="C264" i="5" a="1"/>
  <c r="C264" i="5" s="1"/>
  <c r="C265" i="5" a="1"/>
  <c r="C265" i="5" s="1"/>
  <c r="C266" i="5" a="1"/>
  <c r="C266" i="5" s="1"/>
  <c r="C267" i="5" a="1"/>
  <c r="C267" i="5" s="1"/>
  <c r="C268" i="5" a="1"/>
  <c r="C268" i="5" s="1"/>
  <c r="C269" i="5" a="1"/>
  <c r="C269" i="5" s="1"/>
  <c r="C270" i="5" a="1"/>
  <c r="C270" i="5" s="1"/>
  <c r="C271" i="5" a="1"/>
  <c r="C271" i="5" s="1"/>
  <c r="C272" i="5" a="1"/>
  <c r="C272" i="5" s="1"/>
  <c r="C273" i="5" a="1"/>
  <c r="C273" i="5" s="1"/>
  <c r="C274" i="5" a="1"/>
  <c r="C274" i="5" s="1"/>
  <c r="C275" i="5" a="1"/>
  <c r="C275" i="5" s="1"/>
  <c r="C276" i="5" a="1"/>
  <c r="C276" i="5" s="1"/>
  <c r="C277" i="5" a="1"/>
  <c r="C277" i="5" s="1"/>
  <c r="C278" i="5" a="1"/>
  <c r="C278" i="5" s="1"/>
  <c r="C279" i="5" a="1"/>
  <c r="C279" i="5" s="1"/>
  <c r="C280" i="5" a="1"/>
  <c r="C280" i="5" s="1"/>
  <c r="C281" i="5" a="1"/>
  <c r="C281" i="5" s="1"/>
  <c r="C282" i="5" a="1"/>
  <c r="C282" i="5"/>
  <c r="C283" i="5" a="1"/>
  <c r="C283" i="5" s="1"/>
  <c r="C284" i="5" a="1"/>
  <c r="C284" i="5" s="1"/>
  <c r="C285" i="5" a="1"/>
  <c r="C285" i="5" s="1"/>
  <c r="C286" i="5" a="1"/>
  <c r="C286" i="5" s="1"/>
  <c r="C287" i="5" a="1"/>
  <c r="C287" i="5" s="1"/>
  <c r="C288" i="5" a="1"/>
  <c r="C288" i="5" s="1"/>
  <c r="C289" i="5" a="1"/>
  <c r="C289" i="5" s="1"/>
  <c r="C290" i="5" a="1"/>
  <c r="C290" i="5" s="1"/>
  <c r="C291" i="5" a="1"/>
  <c r="C291" i="5" s="1"/>
  <c r="C292" i="5" a="1"/>
  <c r="C292" i="5" s="1"/>
  <c r="C293" i="5" a="1"/>
  <c r="C293" i="5" s="1"/>
  <c r="C294" i="5" a="1"/>
  <c r="C294" i="5" s="1"/>
  <c r="C295" i="5" a="1"/>
  <c r="C295" i="5" s="1"/>
  <c r="C296" i="5" a="1"/>
  <c r="C296" i="5" s="1"/>
  <c r="C297" i="5" a="1"/>
  <c r="C297" i="5" s="1"/>
  <c r="C298" i="5" a="1"/>
  <c r="C298" i="5" s="1"/>
  <c r="C299" i="5" a="1"/>
  <c r="C299" i="5" s="1"/>
  <c r="C300" i="5" a="1"/>
  <c r="C300" i="5" s="1"/>
  <c r="C301" i="5" a="1"/>
  <c r="C301" i="5" s="1"/>
  <c r="C302" i="5" a="1"/>
  <c r="C302" i="5" s="1"/>
  <c r="C303" i="5" a="1"/>
  <c r="C303" i="5" s="1"/>
  <c r="C304" i="5" a="1"/>
  <c r="C304" i="5" s="1"/>
  <c r="C305" i="5" a="1"/>
  <c r="C305" i="5" s="1"/>
  <c r="C306" i="5" a="1"/>
  <c r="C306" i="5" s="1"/>
  <c r="C307" i="5" a="1"/>
  <c r="C307" i="5" s="1"/>
  <c r="C308" i="5" a="1"/>
  <c r="C308" i="5" s="1"/>
  <c r="C309" i="5" a="1"/>
  <c r="C309" i="5" s="1"/>
  <c r="C310" i="5" a="1"/>
  <c r="C310" i="5" s="1"/>
  <c r="C311" i="5" a="1"/>
  <c r="C311" i="5" s="1"/>
  <c r="C312" i="5" a="1"/>
  <c r="C312" i="5" s="1"/>
  <c r="C313" i="5" a="1"/>
  <c r="C313" i="5" s="1"/>
  <c r="C314" i="5" a="1"/>
  <c r="C314" i="5" s="1"/>
  <c r="C315" i="5" a="1"/>
  <c r="C315" i="5" s="1"/>
  <c r="C316" i="5" a="1"/>
  <c r="C316" i="5" s="1"/>
  <c r="C317" i="5" a="1"/>
  <c r="C317" i="5" s="1"/>
  <c r="C318" i="5" a="1"/>
  <c r="C318" i="5" s="1"/>
  <c r="C319" i="5" a="1"/>
  <c r="C319" i="5" s="1"/>
  <c r="C320" i="5" a="1"/>
  <c r="C320" i="5" s="1"/>
  <c r="C321" i="5" a="1"/>
  <c r="C321" i="5" s="1"/>
  <c r="C322" i="5" a="1"/>
  <c r="C322" i="5" s="1"/>
  <c r="C323" i="5" a="1"/>
  <c r="C323" i="5" s="1"/>
  <c r="C324" i="5" a="1"/>
  <c r="C324" i="5" s="1"/>
  <c r="C325" i="5" a="1"/>
  <c r="C325" i="5" s="1"/>
  <c r="C326" i="5" a="1"/>
  <c r="C326" i="5" s="1"/>
  <c r="C327" i="5" a="1"/>
  <c r="C327" i="5" s="1"/>
  <c r="C328" i="5" a="1"/>
  <c r="C328" i="5" s="1"/>
  <c r="C329" i="5" a="1"/>
  <c r="C329" i="5" s="1"/>
  <c r="C330" i="5" a="1"/>
  <c r="C330" i="5" s="1"/>
  <c r="C331" i="5" a="1"/>
  <c r="C331" i="5" s="1"/>
  <c r="C332" i="5" a="1"/>
  <c r="C332" i="5" s="1"/>
  <c r="C333" i="5" a="1"/>
  <c r="C333" i="5" s="1"/>
  <c r="C334" i="5" a="1"/>
  <c r="C334" i="5" s="1"/>
  <c r="C335" i="5" a="1"/>
  <c r="C335" i="5" s="1"/>
  <c r="C336" i="5" a="1"/>
  <c r="C336" i="5" s="1"/>
  <c r="C337" i="5" a="1"/>
  <c r="C337" i="5" s="1"/>
  <c r="C338" i="5" a="1"/>
  <c r="C338" i="5" s="1"/>
  <c r="C339" i="5" a="1"/>
  <c r="C339" i="5" s="1"/>
  <c r="C340" i="5" a="1"/>
  <c r="C340" i="5" s="1"/>
  <c r="C341" i="5" a="1"/>
  <c r="C341" i="5" s="1"/>
  <c r="C342" i="5" a="1"/>
  <c r="C342" i="5" s="1"/>
  <c r="C343" i="5" a="1"/>
  <c r="C343" i="5" s="1"/>
  <c r="C344" i="5" a="1"/>
  <c r="C344" i="5" s="1"/>
  <c r="C345" i="5" a="1"/>
  <c r="C345" i="5" s="1"/>
  <c r="C346" i="5" a="1"/>
  <c r="C346" i="5" s="1"/>
  <c r="C347" i="5" a="1"/>
  <c r="C347" i="5" s="1"/>
  <c r="C348" i="5" a="1"/>
  <c r="C348" i="5" s="1"/>
  <c r="C349" i="5" a="1"/>
  <c r="C349" i="5" s="1"/>
  <c r="C350" i="5" a="1"/>
  <c r="C350" i="5" s="1"/>
  <c r="C351" i="5" a="1"/>
  <c r="C351" i="5" s="1"/>
  <c r="C352" i="5" a="1"/>
  <c r="C352" i="5" s="1"/>
  <c r="C353" i="5" a="1"/>
  <c r="C353" i="5" s="1"/>
  <c r="C354" i="5" a="1"/>
  <c r="C354" i="5" s="1"/>
  <c r="C355" i="5" a="1"/>
  <c r="C355" i="5" s="1"/>
  <c r="C356" i="5" a="1"/>
  <c r="C356" i="5" s="1"/>
  <c r="C357" i="5" a="1"/>
  <c r="C357" i="5" s="1"/>
  <c r="C358" i="5" a="1"/>
  <c r="C358" i="5" s="1"/>
  <c r="C359" i="5" a="1"/>
  <c r="C359" i="5" s="1"/>
  <c r="C360" i="5" a="1"/>
  <c r="C360" i="5" s="1"/>
  <c r="C361" i="5" a="1"/>
  <c r="C361" i="5" s="1"/>
  <c r="C362" i="5" a="1"/>
  <c r="C362" i="5" s="1"/>
  <c r="C363" i="5" a="1"/>
  <c r="C363" i="5" s="1"/>
  <c r="C364" i="5" a="1"/>
  <c r="C364" i="5" s="1"/>
  <c r="C365" i="5" a="1"/>
  <c r="C365" i="5" s="1"/>
  <c r="C366" i="5" a="1"/>
  <c r="C366" i="5" s="1"/>
  <c r="C367" i="5" a="1"/>
  <c r="C367" i="5" s="1"/>
  <c r="C368" i="5" a="1"/>
  <c r="C368" i="5" s="1"/>
  <c r="C369" i="5" a="1"/>
  <c r="C369" i="5" s="1"/>
  <c r="C370" i="5" a="1"/>
  <c r="C370" i="5"/>
  <c r="C371" i="5" a="1"/>
  <c r="C371" i="5" s="1"/>
  <c r="C372" i="5" a="1"/>
  <c r="C372" i="5" s="1"/>
  <c r="C373" i="5" a="1"/>
  <c r="C373" i="5" s="1"/>
  <c r="C374" i="5" a="1"/>
  <c r="C374" i="5" s="1"/>
  <c r="C375" i="5" a="1"/>
  <c r="C375" i="5" s="1"/>
  <c r="C376" i="5" a="1"/>
  <c r="C376" i="5" s="1"/>
  <c r="C377" i="5" a="1"/>
  <c r="C377" i="5" s="1"/>
  <c r="C378" i="5" a="1"/>
  <c r="C378" i="5" s="1"/>
  <c r="C379" i="5" a="1"/>
  <c r="C379" i="5" s="1"/>
  <c r="C380" i="5" a="1"/>
  <c r="C380" i="5" s="1"/>
  <c r="C381" i="5" a="1"/>
  <c r="C381" i="5" s="1"/>
  <c r="C382" i="5" a="1"/>
  <c r="C382" i="5" s="1"/>
  <c r="C383" i="5" a="1"/>
  <c r="C383" i="5" s="1"/>
  <c r="C384" i="5" a="1"/>
  <c r="C384" i="5" s="1"/>
  <c r="C385" i="5" a="1"/>
  <c r="C385" i="5" s="1"/>
  <c r="C386" i="5" a="1"/>
  <c r="C386" i="5"/>
  <c r="C387" i="5" a="1"/>
  <c r="C387" i="5" s="1"/>
  <c r="C388" i="5" a="1"/>
  <c r="C388" i="5" s="1"/>
  <c r="C389" i="5" a="1"/>
  <c r="C389" i="5" s="1"/>
  <c r="C390" i="5" a="1"/>
  <c r="C390" i="5" s="1"/>
  <c r="C391" i="5" a="1"/>
  <c r="C391" i="5" s="1"/>
  <c r="C392" i="5" a="1"/>
  <c r="C392" i="5" s="1"/>
  <c r="C393" i="5" a="1"/>
  <c r="C393" i="5" s="1"/>
  <c r="C394" i="5" a="1"/>
  <c r="C394" i="5" s="1"/>
  <c r="C395" i="5" a="1"/>
  <c r="C395" i="5" s="1"/>
  <c r="C396" i="5" a="1"/>
  <c r="C396" i="5" s="1"/>
  <c r="C397" i="5" a="1"/>
  <c r="C397" i="5" s="1"/>
  <c r="C398" i="5" a="1"/>
  <c r="C398" i="5" s="1"/>
  <c r="C399" i="5" a="1"/>
  <c r="C399" i="5" s="1"/>
  <c r="C400" i="5" a="1"/>
  <c r="C400" i="5" s="1"/>
  <c r="C401" i="5" a="1"/>
  <c r="C401" i="5" s="1"/>
  <c r="C402" i="5" a="1"/>
  <c r="C402" i="5" s="1"/>
  <c r="C403" i="5" a="1"/>
  <c r="C403" i="5" s="1"/>
  <c r="C404" i="5" a="1"/>
  <c r="C404" i="5" s="1"/>
  <c r="C405" i="5" a="1"/>
  <c r="C405" i="5" s="1"/>
  <c r="C406" i="5" a="1"/>
  <c r="C406" i="5" s="1"/>
  <c r="C407" i="5" a="1"/>
  <c r="C407" i="5" s="1"/>
  <c r="C408" i="5" a="1"/>
  <c r="C408" i="5" s="1"/>
  <c r="C409" i="5" a="1"/>
  <c r="C409" i="5" s="1"/>
  <c r="C410" i="5" a="1"/>
  <c r="C410" i="5"/>
  <c r="C411" i="5" a="1"/>
  <c r="C411" i="5" s="1"/>
  <c r="C412" i="5" a="1"/>
  <c r="C412" i="5" s="1"/>
  <c r="C413" i="5" a="1"/>
  <c r="C413" i="5" s="1"/>
  <c r="C414" i="5" a="1"/>
  <c r="C414" i="5" s="1"/>
  <c r="C415" i="5" a="1"/>
  <c r="C415" i="5" s="1"/>
  <c r="C416" i="5" a="1"/>
  <c r="C416" i="5" s="1"/>
  <c r="C417" i="5" a="1"/>
  <c r="C417" i="5" s="1"/>
  <c r="C418" i="5" a="1"/>
  <c r="C418" i="5" s="1"/>
  <c r="C419" i="5" a="1"/>
  <c r="C419" i="5" s="1"/>
  <c r="C420" i="5" a="1"/>
  <c r="C420" i="5" s="1"/>
  <c r="C421" i="5" a="1"/>
  <c r="C421" i="5" s="1"/>
  <c r="C422" i="5" a="1"/>
  <c r="C422" i="5" s="1"/>
  <c r="C423" i="5" a="1"/>
  <c r="C423" i="5" s="1"/>
  <c r="C424" i="5" a="1"/>
  <c r="C424" i="5" s="1"/>
  <c r="C425" i="5" a="1"/>
  <c r="C425" i="5" s="1"/>
  <c r="C426" i="5" a="1"/>
  <c r="C426" i="5" s="1"/>
  <c r="C427" i="5" a="1"/>
  <c r="C427" i="5" s="1"/>
  <c r="C428" i="5" a="1"/>
  <c r="C428" i="5" s="1"/>
  <c r="C429" i="5" a="1"/>
  <c r="C429" i="5" s="1"/>
  <c r="C430" i="5" a="1"/>
  <c r="C430" i="5" s="1"/>
  <c r="C431" i="5" a="1"/>
  <c r="C431" i="5" s="1"/>
  <c r="C432" i="5" a="1"/>
  <c r="C432" i="5" s="1"/>
  <c r="C433" i="5" a="1"/>
  <c r="C433" i="5" s="1"/>
  <c r="C434" i="5" a="1"/>
  <c r="C434" i="5" s="1"/>
  <c r="C435" i="5" a="1"/>
  <c r="C435" i="5" s="1"/>
  <c r="C436" i="5" a="1"/>
  <c r="C436" i="5" s="1"/>
  <c r="C437" i="5" a="1"/>
  <c r="C437" i="5" s="1"/>
  <c r="C438" i="5" a="1"/>
  <c r="C438" i="5" s="1"/>
  <c r="C439" i="5" a="1"/>
  <c r="C439" i="5" s="1"/>
  <c r="C440" i="5" a="1"/>
  <c r="C440" i="5" s="1"/>
  <c r="C441" i="5" a="1"/>
  <c r="C441" i="5" s="1"/>
  <c r="C442" i="5" a="1"/>
  <c r="C442" i="5"/>
  <c r="C443" i="5" a="1"/>
  <c r="C443" i="5" s="1"/>
  <c r="C444" i="5" a="1"/>
  <c r="C444" i="5" s="1"/>
  <c r="C445" i="5" a="1"/>
  <c r="C445" i="5" s="1"/>
  <c r="C446" i="5" a="1"/>
  <c r="C446" i="5" s="1"/>
  <c r="C447" i="5" a="1"/>
  <c r="C447" i="5" s="1"/>
  <c r="C448" i="5" a="1"/>
  <c r="C448" i="5" s="1"/>
  <c r="C449" i="5" a="1"/>
  <c r="C449" i="5" s="1"/>
  <c r="C450" i="5" a="1"/>
  <c r="C450" i="5"/>
  <c r="C451" i="5" a="1"/>
  <c r="C451" i="5" s="1"/>
  <c r="C452" i="5" a="1"/>
  <c r="C452" i="5" s="1"/>
  <c r="C453" i="5" a="1"/>
  <c r="C453" i="5" s="1"/>
  <c r="C454" i="5" a="1"/>
  <c r="C454" i="5" s="1"/>
  <c r="C455" i="5" a="1"/>
  <c r="C455" i="5" s="1"/>
  <c r="C456" i="5" a="1"/>
  <c r="C456" i="5" s="1"/>
  <c r="C457" i="5" a="1"/>
  <c r="C457" i="5" s="1"/>
  <c r="C458" i="5" a="1"/>
  <c r="C458" i="5" s="1"/>
  <c r="C459" i="5" a="1"/>
  <c r="C459" i="5" s="1"/>
  <c r="C460" i="5" a="1"/>
  <c r="C460" i="5" s="1"/>
  <c r="C461" i="5" a="1"/>
  <c r="C461" i="5" s="1"/>
  <c r="C462" i="5" a="1"/>
  <c r="C462" i="5" s="1"/>
  <c r="C463" i="5" a="1"/>
  <c r="C463" i="5" s="1"/>
  <c r="C464" i="5" a="1"/>
  <c r="C464" i="5" s="1"/>
  <c r="C465" i="5" a="1"/>
  <c r="C465" i="5" s="1"/>
  <c r="C466" i="5" a="1"/>
  <c r="C466" i="5" s="1"/>
  <c r="C467" i="5" a="1"/>
  <c r="C467" i="5" s="1"/>
  <c r="C468" i="5" a="1"/>
  <c r="C468" i="5" s="1"/>
  <c r="C469" i="5" a="1"/>
  <c r="C469" i="5" s="1"/>
  <c r="C470" i="5" a="1"/>
  <c r="C470" i="5" s="1"/>
  <c r="C471" i="5" a="1"/>
  <c r="C471" i="5" s="1"/>
  <c r="C472" i="5" a="1"/>
  <c r="C472" i="5" s="1"/>
  <c r="C473" i="5" a="1"/>
  <c r="C473" i="5" s="1"/>
  <c r="C474" i="5" a="1"/>
  <c r="C474" i="5" s="1"/>
  <c r="C475" i="5" a="1"/>
  <c r="C475" i="5" s="1"/>
  <c r="C476" i="5" a="1"/>
  <c r="C476" i="5" s="1"/>
  <c r="C477" i="5" a="1"/>
  <c r="C477" i="5" s="1"/>
  <c r="C478" i="5" a="1"/>
  <c r="C478" i="5" s="1"/>
  <c r="C479" i="5" a="1"/>
  <c r="C479" i="5" s="1"/>
  <c r="C480" i="5" a="1"/>
  <c r="C480" i="5" s="1"/>
  <c r="C481" i="5" a="1"/>
  <c r="C481" i="5" s="1"/>
  <c r="C482" i="5" a="1"/>
  <c r="C482" i="5" s="1"/>
  <c r="C483" i="5" a="1"/>
  <c r="C483" i="5" s="1"/>
  <c r="C484" i="5" a="1"/>
  <c r="C484" i="5" s="1"/>
  <c r="C485" i="5" a="1"/>
  <c r="C485" i="5" s="1"/>
  <c r="C486" i="5" a="1"/>
  <c r="C486" i="5" s="1"/>
  <c r="C487" i="5" a="1"/>
  <c r="C487" i="5" s="1"/>
  <c r="C488" i="5" a="1"/>
  <c r="C488" i="5" s="1"/>
  <c r="C489" i="5" a="1"/>
  <c r="C489" i="5" s="1"/>
  <c r="C490" i="5" a="1"/>
  <c r="C490" i="5"/>
  <c r="C491" i="5" a="1"/>
  <c r="C491" i="5" s="1"/>
  <c r="C492" i="5" a="1"/>
  <c r="C492" i="5" s="1"/>
  <c r="C493" i="5" a="1"/>
  <c r="C493" i="5" s="1"/>
  <c r="C494" i="5" a="1"/>
  <c r="C494" i="5" s="1"/>
  <c r="C495" i="5" a="1"/>
  <c r="C495" i="5" s="1"/>
  <c r="C496" i="5" a="1"/>
  <c r="C496" i="5" s="1"/>
  <c r="C497" i="5" a="1"/>
  <c r="C497" i="5" s="1"/>
  <c r="C498" i="5" a="1"/>
  <c r="C498" i="5" s="1"/>
  <c r="C499" i="5" a="1"/>
  <c r="C499" i="5" s="1"/>
  <c r="C500" i="5" a="1"/>
  <c r="C500" i="5" s="1"/>
  <c r="C501" i="5" a="1"/>
  <c r="C501" i="5" s="1"/>
  <c r="C502" i="5" a="1"/>
  <c r="C502" i="5" s="1"/>
  <c r="C503" i="5" a="1"/>
  <c r="C503" i="5" s="1"/>
  <c r="C504" i="5" a="1"/>
  <c r="C504" i="5" s="1"/>
  <c r="C505" i="5" a="1"/>
  <c r="C505" i="5" s="1"/>
  <c r="C506" i="5" a="1"/>
  <c r="C506" i="5" s="1"/>
  <c r="C507" i="5" a="1"/>
  <c r="C507" i="5" s="1"/>
  <c r="C508" i="5" a="1"/>
  <c r="C508" i="5"/>
  <c r="C509" i="5" a="1"/>
  <c r="C509" i="5" s="1"/>
  <c r="C510" i="5" a="1"/>
  <c r="C510" i="5" s="1"/>
  <c r="C511" i="5" a="1"/>
  <c r="C511" i="5" s="1"/>
  <c r="C512" i="5" a="1"/>
  <c r="C512" i="5" s="1"/>
  <c r="C513" i="5" a="1"/>
  <c r="C513" i="5" s="1"/>
  <c r="C514" i="5" a="1"/>
  <c r="C514" i="5" s="1"/>
  <c r="C515" i="5" a="1"/>
  <c r="C515" i="5" s="1"/>
  <c r="C516" i="5" a="1"/>
  <c r="C516" i="5" s="1"/>
  <c r="C517" i="5" a="1"/>
  <c r="C517" i="5" s="1"/>
  <c r="C518" i="5" a="1"/>
  <c r="C518" i="5" s="1"/>
  <c r="C519" i="5" a="1"/>
  <c r="C519" i="5" s="1"/>
  <c r="C520" i="5" a="1"/>
  <c r="C520" i="5" s="1"/>
  <c r="C521" i="5" a="1"/>
  <c r="C521" i="5" s="1"/>
  <c r="C522" i="5" a="1"/>
  <c r="C522" i="5"/>
  <c r="C523" i="5" a="1"/>
  <c r="C523" i="5" s="1"/>
  <c r="C524" i="5" a="1"/>
  <c r="C524" i="5" s="1"/>
  <c r="C525" i="5" a="1"/>
  <c r="C525" i="5" s="1"/>
  <c r="C526" i="5" a="1"/>
  <c r="C526" i="5" s="1"/>
  <c r="C527" i="5" a="1"/>
  <c r="C527" i="5" s="1"/>
  <c r="C528" i="5" a="1"/>
  <c r="C528" i="5" s="1"/>
  <c r="C529" i="5" a="1"/>
  <c r="C529" i="5" s="1"/>
  <c r="C530" i="5" a="1"/>
  <c r="C530" i="5" s="1"/>
  <c r="C531" i="5" a="1"/>
  <c r="C531" i="5" s="1"/>
  <c r="C532" i="5" a="1"/>
  <c r="C532" i="5" s="1"/>
  <c r="C533" i="5" a="1"/>
  <c r="C533" i="5" s="1"/>
  <c r="C534" i="5" a="1"/>
  <c r="C534" i="5" s="1"/>
  <c r="C535" i="5" a="1"/>
  <c r="C535" i="5" s="1"/>
  <c r="C536" i="5" a="1"/>
  <c r="C536" i="5" s="1"/>
  <c r="C537" i="5" a="1"/>
  <c r="C537" i="5" s="1"/>
  <c r="C538" i="5" a="1"/>
  <c r="C538" i="5" s="1"/>
  <c r="C539" i="5" a="1"/>
  <c r="C539" i="5" s="1"/>
  <c r="C540" i="5" a="1"/>
  <c r="C540" i="5" s="1"/>
  <c r="C541" i="5" a="1"/>
  <c r="C541" i="5" s="1"/>
  <c r="C542" i="5" a="1"/>
  <c r="C542" i="5" s="1"/>
  <c r="C543" i="5" a="1"/>
  <c r="C543" i="5" s="1"/>
  <c r="C544" i="5" a="1"/>
  <c r="C544" i="5" s="1"/>
  <c r="C545" i="5" a="1"/>
  <c r="C545" i="5" s="1"/>
  <c r="C546" i="5" a="1"/>
  <c r="C546" i="5"/>
  <c r="C547" i="5" a="1"/>
  <c r="C547" i="5" s="1"/>
  <c r="C548" i="5" a="1"/>
  <c r="C548" i="5" s="1"/>
  <c r="C549" i="5" a="1"/>
  <c r="C549" i="5" s="1"/>
  <c r="C550" i="5" a="1"/>
  <c r="C550" i="5" s="1"/>
  <c r="C551" i="5" a="1"/>
  <c r="C551" i="5" s="1"/>
  <c r="C552" i="5" a="1"/>
  <c r="C552" i="5" s="1"/>
  <c r="C553" i="5" a="1"/>
  <c r="C553" i="5" s="1"/>
  <c r="C554" i="5" a="1"/>
  <c r="C554" i="5" s="1"/>
  <c r="C555" i="5" a="1"/>
  <c r="C555" i="5" s="1"/>
  <c r="C556" i="5" a="1"/>
  <c r="C556" i="5"/>
  <c r="C557" i="5" a="1"/>
  <c r="C557" i="5" s="1"/>
  <c r="C558" i="5" a="1"/>
  <c r="C558" i="5" s="1"/>
  <c r="C559" i="5" a="1"/>
  <c r="C559" i="5" s="1"/>
  <c r="C560" i="5" a="1"/>
  <c r="C560" i="5" s="1"/>
  <c r="C561" i="5" a="1"/>
  <c r="C561" i="5" s="1"/>
  <c r="C562" i="5" a="1"/>
  <c r="C562" i="5"/>
  <c r="C563" i="5" a="1"/>
  <c r="C563" i="5" s="1"/>
  <c r="C564" i="5" a="1"/>
  <c r="C564" i="5" s="1"/>
  <c r="C565" i="5" a="1"/>
  <c r="C565" i="5" s="1"/>
  <c r="C566" i="5" a="1"/>
  <c r="C566" i="5" s="1"/>
  <c r="C567" i="5" a="1"/>
  <c r="C567" i="5" s="1"/>
  <c r="C568" i="5" a="1"/>
  <c r="C568" i="5" s="1"/>
  <c r="C569" i="5" a="1"/>
  <c r="C569" i="5" s="1"/>
  <c r="C570" i="5" a="1"/>
  <c r="C570" i="5" s="1"/>
  <c r="C571" i="5" a="1"/>
  <c r="C571" i="5" s="1"/>
  <c r="C572" i="5" a="1"/>
  <c r="C572" i="5" s="1"/>
  <c r="C573" i="5" a="1"/>
  <c r="C573" i="5" s="1"/>
  <c r="C574" i="5" a="1"/>
  <c r="C574" i="5" s="1"/>
  <c r="C575" i="5" a="1"/>
  <c r="C575" i="5" s="1"/>
  <c r="C576" i="5" a="1"/>
  <c r="C576" i="5" s="1"/>
  <c r="C577" i="5" a="1"/>
  <c r="C577" i="5" s="1"/>
  <c r="C578" i="5" a="1"/>
  <c r="C578" i="5" s="1"/>
  <c r="C579" i="5" a="1"/>
  <c r="C579" i="5" s="1"/>
  <c r="C580" i="5" a="1"/>
  <c r="C580" i="5" s="1"/>
  <c r="C581" i="5" a="1"/>
  <c r="C581" i="5" s="1"/>
  <c r="C582" i="5" a="1"/>
  <c r="C582" i="5" s="1"/>
  <c r="C583" i="5" a="1"/>
  <c r="C583" i="5" s="1"/>
  <c r="C584" i="5" a="1"/>
  <c r="C584" i="5" s="1"/>
  <c r="C585" i="5" a="1"/>
  <c r="C585" i="5" s="1"/>
  <c r="C586" i="5" a="1"/>
  <c r="C586" i="5" s="1"/>
  <c r="C587" i="5" a="1"/>
  <c r="C587" i="5" s="1"/>
  <c r="C588" i="5" a="1"/>
  <c r="C588" i="5" s="1"/>
  <c r="C589" i="5" a="1"/>
  <c r="C589" i="5" s="1"/>
  <c r="C590" i="5" a="1"/>
  <c r="C590" i="5" s="1"/>
  <c r="C591" i="5" a="1"/>
  <c r="C591" i="5" s="1"/>
  <c r="C592" i="5" a="1"/>
  <c r="C592" i="5" s="1"/>
  <c r="C593" i="5" a="1"/>
  <c r="C593" i="5" s="1"/>
  <c r="C594" i="5" a="1"/>
  <c r="C594" i="5" s="1"/>
  <c r="C595" i="5" a="1"/>
  <c r="C595" i="5" s="1"/>
  <c r="C596" i="5" a="1"/>
  <c r="C596" i="5" s="1"/>
  <c r="C597" i="5" a="1"/>
  <c r="C597" i="5" s="1"/>
  <c r="C598" i="5" a="1"/>
  <c r="C598" i="5" s="1"/>
  <c r="C599" i="5" a="1"/>
  <c r="C599" i="5" s="1"/>
  <c r="C600" i="5" a="1"/>
  <c r="C600" i="5" s="1"/>
  <c r="C601" i="5" a="1"/>
  <c r="C601" i="5" s="1"/>
  <c r="C602" i="5" a="1"/>
  <c r="C602" i="5" s="1"/>
  <c r="C603" i="5" a="1"/>
  <c r="C603" i="5" s="1"/>
  <c r="C604" i="5" a="1"/>
  <c r="C604" i="5" s="1"/>
  <c r="C605" i="5" a="1"/>
  <c r="C605" i="5" s="1"/>
  <c r="C606" i="5" a="1"/>
  <c r="C606" i="5" s="1"/>
  <c r="C607" i="5" a="1"/>
  <c r="C607" i="5" s="1"/>
  <c r="C608" i="5" a="1"/>
  <c r="C608" i="5" s="1"/>
  <c r="C609" i="5" a="1"/>
  <c r="C609" i="5" s="1"/>
  <c r="C610" i="5" a="1"/>
  <c r="C610" i="5"/>
  <c r="C611" i="5" a="1"/>
  <c r="C611" i="5" s="1"/>
  <c r="C612" i="5" a="1"/>
  <c r="C612" i="5" s="1"/>
  <c r="C613" i="5" a="1"/>
  <c r="C613" i="5" s="1"/>
  <c r="C614" i="5" a="1"/>
  <c r="C614" i="5" s="1"/>
  <c r="C615" i="5" a="1"/>
  <c r="C615" i="5" s="1"/>
  <c r="C616" i="5" a="1"/>
  <c r="C616" i="5" s="1"/>
  <c r="C617" i="5" a="1"/>
  <c r="C617" i="5" s="1"/>
  <c r="C618" i="5" a="1"/>
  <c r="C618" i="5" s="1"/>
  <c r="C619" i="5" a="1"/>
  <c r="C619" i="5" s="1"/>
  <c r="C620" i="5" a="1"/>
  <c r="C620" i="5"/>
  <c r="C621" i="5" a="1"/>
  <c r="C621" i="5" s="1"/>
  <c r="C622" i="5" a="1"/>
  <c r="C622" i="5" s="1"/>
  <c r="C623" i="5" a="1"/>
  <c r="C623" i="5" s="1"/>
  <c r="C624" i="5" a="1"/>
  <c r="C624" i="5" s="1"/>
  <c r="C625" i="5" a="1"/>
  <c r="C625" i="5" s="1"/>
  <c r="C626" i="5" a="1"/>
  <c r="C626" i="5" s="1"/>
  <c r="C627" i="5" a="1"/>
  <c r="C627" i="5" s="1"/>
  <c r="C628" i="5" a="1"/>
  <c r="C628" i="5" s="1"/>
  <c r="C629" i="5" a="1"/>
  <c r="C629" i="5" s="1"/>
  <c r="C630" i="5" a="1"/>
  <c r="C630" i="5" s="1"/>
  <c r="C631" i="5" a="1"/>
  <c r="C631" i="5" s="1"/>
  <c r="C632" i="5" a="1"/>
  <c r="C632" i="5" s="1"/>
  <c r="C633" i="5" a="1"/>
  <c r="C633" i="5" s="1"/>
  <c r="C634" i="5" a="1"/>
  <c r="C634" i="5"/>
  <c r="C635" i="5" a="1"/>
  <c r="C635" i="5" s="1"/>
  <c r="C636" i="5" a="1"/>
  <c r="C636" i="5" s="1"/>
  <c r="C637" i="5" a="1"/>
  <c r="C637" i="5" s="1"/>
  <c r="C638" i="5" a="1"/>
  <c r="C638" i="5" s="1"/>
  <c r="C639" i="5" a="1"/>
  <c r="C639" i="5" s="1"/>
  <c r="C640" i="5" a="1"/>
  <c r="C640" i="5" s="1"/>
  <c r="C641" i="5" a="1"/>
  <c r="C641" i="5" s="1"/>
  <c r="C642" i="5" a="1"/>
  <c r="C642" i="5" s="1"/>
  <c r="C643" i="5" a="1"/>
  <c r="C643" i="5" s="1"/>
  <c r="C644" i="5" a="1"/>
  <c r="C644" i="5" s="1"/>
  <c r="C645" i="5" a="1"/>
  <c r="C645" i="5" s="1"/>
  <c r="C646" i="5" a="1"/>
  <c r="C646" i="5" s="1"/>
  <c r="C647" i="5" a="1"/>
  <c r="C647" i="5" s="1"/>
  <c r="C648" i="5" a="1"/>
  <c r="C648" i="5" s="1"/>
  <c r="C649" i="5" a="1"/>
  <c r="C649" i="5" s="1"/>
  <c r="C650" i="5" a="1"/>
  <c r="C650" i="5" s="1"/>
  <c r="C651" i="5" a="1"/>
  <c r="C651" i="5" s="1"/>
  <c r="C652" i="5" a="1"/>
  <c r="C652" i="5"/>
  <c r="C653" i="5" a="1"/>
  <c r="C653" i="5" s="1"/>
  <c r="C654" i="5" a="1"/>
  <c r="C654" i="5" s="1"/>
  <c r="C655" i="5" a="1"/>
  <c r="C655" i="5" s="1"/>
  <c r="C656" i="5" a="1"/>
  <c r="C656" i="5" s="1"/>
  <c r="C657" i="5" a="1"/>
  <c r="C657" i="5" s="1"/>
  <c r="C658" i="5" a="1"/>
  <c r="C658" i="5" s="1"/>
  <c r="C659" i="5" a="1"/>
  <c r="C659" i="5" s="1"/>
  <c r="C660" i="5" a="1"/>
  <c r="C660" i="5"/>
  <c r="C661" i="5" a="1"/>
  <c r="C661" i="5" s="1"/>
  <c r="C662" i="5" a="1"/>
  <c r="C662" i="5" s="1"/>
  <c r="C663" i="5" a="1"/>
  <c r="C663" i="5" s="1"/>
  <c r="C664" i="5" a="1"/>
  <c r="C664" i="5" s="1"/>
  <c r="C665" i="5" a="1"/>
  <c r="C665" i="5" s="1"/>
  <c r="C666" i="5" a="1"/>
  <c r="C666" i="5" s="1"/>
  <c r="C667" i="5" a="1"/>
  <c r="C667" i="5" s="1"/>
  <c r="C668" i="5" a="1"/>
  <c r="C668" i="5" s="1"/>
  <c r="C669" i="5" a="1"/>
  <c r="C669" i="5"/>
  <c r="C670" i="5" a="1"/>
  <c r="C670" i="5" s="1"/>
  <c r="C671" i="5" a="1"/>
  <c r="C671" i="5" s="1"/>
  <c r="C672" i="5" a="1"/>
  <c r="C672" i="5" s="1"/>
  <c r="C673" i="5" a="1"/>
  <c r="C673" i="5" s="1"/>
  <c r="C674" i="5" a="1"/>
  <c r="C674" i="5"/>
  <c r="C675" i="5" a="1"/>
  <c r="C675" i="5" s="1"/>
  <c r="C676" i="5" a="1"/>
  <c r="C676" i="5" s="1"/>
  <c r="C677" i="5" a="1"/>
  <c r="C677" i="5" s="1"/>
  <c r="C678" i="5" a="1"/>
  <c r="C678" i="5" s="1"/>
  <c r="C679" i="5" a="1"/>
  <c r="C679" i="5" s="1"/>
  <c r="C680" i="5" a="1"/>
  <c r="C680" i="5" s="1"/>
  <c r="C681" i="5" a="1"/>
  <c r="C681" i="5" s="1"/>
  <c r="C682" i="5" a="1"/>
  <c r="C682" i="5" s="1"/>
  <c r="C683" i="5" a="1"/>
  <c r="C683" i="5" s="1"/>
  <c r="C684" i="5" a="1"/>
  <c r="C684" i="5" s="1"/>
  <c r="C685" i="5" a="1"/>
  <c r="C685" i="5" s="1"/>
  <c r="C686" i="5" a="1"/>
  <c r="C686" i="5" s="1"/>
  <c r="C687" i="5" a="1"/>
  <c r="C687" i="5" s="1"/>
  <c r="C688" i="5" a="1"/>
  <c r="C688" i="5"/>
  <c r="C689" i="5" a="1"/>
  <c r="C689" i="5" s="1"/>
  <c r="C690" i="5" a="1"/>
  <c r="C690" i="5" s="1"/>
  <c r="C691" i="5" a="1"/>
  <c r="C691" i="5" s="1"/>
  <c r="C692" i="5" a="1"/>
  <c r="C692" i="5" s="1"/>
  <c r="C693" i="5" a="1"/>
  <c r="C693" i="5" s="1"/>
  <c r="C694" i="5" a="1"/>
  <c r="C694" i="5" s="1"/>
  <c r="C695" i="5" a="1"/>
  <c r="C695" i="5" s="1"/>
  <c r="C696" i="5" a="1"/>
  <c r="C696" i="5" s="1"/>
  <c r="C697" i="5" a="1"/>
  <c r="C697" i="5" s="1"/>
  <c r="C698" i="5" a="1"/>
  <c r="C698" i="5" s="1"/>
  <c r="C699" i="5" a="1"/>
  <c r="C699" i="5"/>
  <c r="C700" i="5" a="1"/>
  <c r="C700" i="5" s="1"/>
  <c r="C701" i="5" a="1"/>
  <c r="C701" i="5" s="1"/>
  <c r="C702" i="5" a="1"/>
  <c r="C702" i="5" s="1"/>
  <c r="C703" i="5" a="1"/>
  <c r="C703" i="5"/>
  <c r="C704" i="5" a="1"/>
  <c r="C704" i="5" s="1"/>
  <c r="C705" i="5" a="1"/>
  <c r="C705" i="5" s="1"/>
  <c r="C706" i="5" a="1"/>
  <c r="C706" i="5" s="1"/>
  <c r="C707" i="5" a="1"/>
  <c r="C707" i="5" s="1"/>
  <c r="C708" i="5" a="1"/>
  <c r="C708" i="5" s="1"/>
  <c r="C709" i="5" a="1"/>
  <c r="C709" i="5"/>
  <c r="C710" i="5" a="1"/>
  <c r="C710" i="5" s="1"/>
  <c r="C711" i="5" a="1"/>
  <c r="C711" i="5" s="1"/>
  <c r="C712" i="5" a="1"/>
  <c r="C712" i="5" s="1"/>
  <c r="C713" i="5" a="1"/>
  <c r="C713" i="5" s="1"/>
  <c r="C714" i="5" a="1"/>
  <c r="C714" i="5" s="1"/>
  <c r="C715" i="5" a="1"/>
  <c r="C715" i="5" s="1"/>
  <c r="C716" i="5" a="1"/>
  <c r="C716" i="5"/>
  <c r="C717" i="5" a="1"/>
  <c r="C717" i="5" s="1"/>
  <c r="C718" i="5" a="1"/>
  <c r="C718" i="5" s="1"/>
  <c r="C719" i="5" a="1"/>
  <c r="C719" i="5" s="1"/>
  <c r="C720" i="5" a="1"/>
  <c r="C720" i="5"/>
  <c r="C721" i="5" a="1"/>
  <c r="C721" i="5"/>
  <c r="C722" i="5" a="1"/>
  <c r="C722" i="5" s="1"/>
  <c r="C723" i="5" a="1"/>
  <c r="C723" i="5" s="1"/>
  <c r="C724" i="5" a="1"/>
  <c r="C724" i="5" s="1"/>
  <c r="C725" i="5" a="1"/>
  <c r="C725" i="5" s="1"/>
  <c r="C726" i="5" a="1"/>
  <c r="C726" i="5" s="1"/>
  <c r="C727" i="5" a="1"/>
  <c r="C727" i="5" s="1"/>
  <c r="C728" i="5" a="1"/>
  <c r="C728" i="5" s="1"/>
  <c r="C729" i="5" a="1"/>
  <c r="C729" i="5" s="1"/>
  <c r="C730" i="5" a="1"/>
  <c r="C730" i="5" s="1"/>
  <c r="C731" i="5" a="1"/>
  <c r="C731" i="5" s="1"/>
  <c r="C732" i="5" a="1"/>
  <c r="C732" i="5"/>
  <c r="C733" i="5" a="1"/>
  <c r="C733" i="5"/>
  <c r="C734" i="5" a="1"/>
  <c r="C734" i="5" s="1"/>
  <c r="C735" i="5" a="1"/>
  <c r="C735" i="5"/>
  <c r="C736" i="5" a="1"/>
  <c r="C736" i="5" s="1"/>
  <c r="C737" i="5" a="1"/>
  <c r="C737" i="5" s="1"/>
  <c r="C738" i="5" a="1"/>
  <c r="C738" i="5" s="1"/>
  <c r="C739" i="5" a="1"/>
  <c r="C739" i="5" s="1"/>
  <c r="C740" i="5" a="1"/>
  <c r="C740" i="5" s="1"/>
  <c r="C741" i="5" a="1"/>
  <c r="C741" i="5" s="1"/>
  <c r="C742" i="5" a="1"/>
  <c r="C742" i="5" s="1"/>
  <c r="C743" i="5" a="1"/>
  <c r="C743" i="5"/>
  <c r="C744" i="5" a="1"/>
  <c r="C744" i="5" s="1"/>
  <c r="C745" i="5" a="1"/>
  <c r="C745" i="5" s="1"/>
  <c r="C746" i="5" a="1"/>
  <c r="C746" i="5" s="1"/>
  <c r="C747" i="5" a="1"/>
  <c r="C747" i="5"/>
  <c r="C748" i="5" a="1"/>
  <c r="C748" i="5"/>
  <c r="C749" i="5" a="1"/>
  <c r="C749" i="5" s="1"/>
  <c r="C750" i="5" a="1"/>
  <c r="C750" i="5"/>
  <c r="C751" i="5" a="1"/>
  <c r="C751" i="5" s="1"/>
  <c r="C752" i="5" a="1"/>
  <c r="C752" i="5" s="1"/>
  <c r="C753" i="5" a="1"/>
  <c r="C753" i="5" s="1"/>
  <c r="C754" i="5" a="1"/>
  <c r="C754" i="5" s="1"/>
  <c r="C755" i="5" a="1"/>
  <c r="C755" i="5" s="1"/>
  <c r="C756" i="5" a="1"/>
  <c r="C756" i="5" s="1"/>
  <c r="C757" i="5" a="1"/>
  <c r="C757" i="5" s="1"/>
  <c r="C758" i="5" a="1"/>
  <c r="C758" i="5"/>
  <c r="C759" i="5" a="1"/>
  <c r="C759" i="5" s="1"/>
  <c r="C760" i="5" a="1"/>
  <c r="C760" i="5" s="1"/>
  <c r="C761" i="5" a="1"/>
  <c r="C761" i="5" s="1"/>
  <c r="C762" i="5" a="1"/>
  <c r="C762" i="5" s="1"/>
  <c r="C763" i="5" a="1"/>
  <c r="C763" i="5" s="1"/>
  <c r="C764" i="5" a="1"/>
  <c r="C764" i="5" s="1"/>
  <c r="C765" i="5" a="1"/>
  <c r="C765" i="5"/>
  <c r="C766" i="5" a="1"/>
  <c r="C766" i="5"/>
  <c r="C767" i="5" a="1"/>
  <c r="C767" i="5"/>
  <c r="C768" i="5" a="1"/>
  <c r="C768" i="5" s="1"/>
  <c r="C769" i="5" a="1"/>
  <c r="C769" i="5"/>
  <c r="C770" i="5" a="1"/>
  <c r="C770" i="5" s="1"/>
  <c r="C771" i="5" a="1"/>
  <c r="C771" i="5" s="1"/>
  <c r="C772" i="5" a="1"/>
  <c r="C772" i="5" s="1"/>
  <c r="C773" i="5" a="1"/>
  <c r="C773" i="5" s="1"/>
  <c r="C774" i="5" a="1"/>
  <c r="C774" i="5" s="1"/>
  <c r="C775" i="5" a="1"/>
  <c r="C775" i="5" s="1"/>
  <c r="C776" i="5" a="1"/>
  <c r="C776" i="5" s="1"/>
  <c r="C777" i="5" a="1"/>
  <c r="C777" i="5"/>
  <c r="C778" i="5" a="1"/>
  <c r="C778" i="5" s="1"/>
  <c r="C779" i="5" a="1"/>
  <c r="C779" i="5" s="1"/>
  <c r="C780" i="5" a="1"/>
  <c r="C780" i="5"/>
  <c r="C781" i="5" a="1"/>
  <c r="C781" i="5"/>
  <c r="C782" i="5" a="1"/>
  <c r="C782" i="5" s="1"/>
  <c r="C783" i="5" a="1"/>
  <c r="C783" i="5"/>
  <c r="C784" i="5" a="1"/>
  <c r="C784" i="5" s="1"/>
  <c r="C785" i="5" a="1"/>
  <c r="C785" i="5" s="1"/>
  <c r="C786" i="5" a="1"/>
  <c r="C786" i="5" s="1"/>
  <c r="C787" i="5" a="1"/>
  <c r="C787" i="5" s="1"/>
  <c r="C788" i="5" a="1"/>
  <c r="C788" i="5" s="1"/>
  <c r="C789" i="5" a="1"/>
  <c r="C789" i="5" s="1"/>
  <c r="C790" i="5" a="1"/>
  <c r="C790" i="5" s="1"/>
  <c r="C791" i="5" a="1"/>
  <c r="C791" i="5" s="1"/>
  <c r="C792" i="5" a="1"/>
  <c r="C792" i="5" s="1"/>
  <c r="C793" i="5" a="1"/>
  <c r="C793" i="5" s="1"/>
  <c r="C794" i="5" a="1"/>
  <c r="C794" i="5" s="1"/>
  <c r="C795" i="5" a="1"/>
  <c r="C795" i="5" s="1"/>
  <c r="C796" i="5" a="1"/>
  <c r="C796" i="5" s="1"/>
  <c r="C797" i="5" a="1"/>
  <c r="C797" i="5"/>
  <c r="C798" i="5" a="1"/>
  <c r="C798" i="5" s="1"/>
  <c r="C799" i="5" a="1"/>
  <c r="C799" i="5" s="1"/>
  <c r="C800" i="5" a="1"/>
  <c r="C800" i="5" s="1"/>
  <c r="C801" i="5" a="1"/>
  <c r="C801" i="5" s="1"/>
  <c r="C802" i="5" a="1"/>
  <c r="C802" i="5" s="1"/>
  <c r="C803" i="5" a="1"/>
  <c r="C803" i="5"/>
  <c r="C804" i="5" a="1"/>
  <c r="C804" i="5" s="1"/>
  <c r="C805" i="5" a="1"/>
  <c r="C805" i="5" s="1"/>
  <c r="C806" i="5" a="1"/>
  <c r="C806" i="5" s="1"/>
  <c r="C807" i="5" a="1"/>
  <c r="C807" i="5" s="1"/>
  <c r="C808" i="5" a="1"/>
  <c r="C808" i="5" s="1"/>
  <c r="C809" i="5" a="1"/>
  <c r="C809" i="5" s="1"/>
  <c r="C810" i="5" a="1"/>
  <c r="C810" i="5" s="1"/>
  <c r="C811" i="5" a="1"/>
  <c r="C811" i="5" s="1"/>
  <c r="C812" i="5" a="1"/>
  <c r="C812" i="5"/>
  <c r="C813" i="5" a="1"/>
  <c r="C813" i="5" s="1"/>
  <c r="C814" i="5" a="1"/>
  <c r="C814" i="5" s="1"/>
  <c r="C815" i="5" a="1"/>
  <c r="C815" i="5"/>
  <c r="C816" i="5" a="1"/>
  <c r="C816" i="5"/>
  <c r="C817" i="5" a="1"/>
  <c r="C817" i="5" s="1"/>
  <c r="C818" i="5" a="1"/>
  <c r="C818" i="5" s="1"/>
  <c r="C819" i="5" a="1"/>
  <c r="C819" i="5" s="1"/>
  <c r="C820" i="5" a="1"/>
  <c r="C820" i="5" s="1"/>
  <c r="C821" i="5" a="1"/>
  <c r="C821" i="5" s="1"/>
  <c r="C822" i="5" a="1"/>
  <c r="C822" i="5" s="1"/>
  <c r="C823" i="5" a="1"/>
  <c r="C823" i="5" s="1"/>
  <c r="C824" i="5" a="1"/>
  <c r="C824" i="5" s="1"/>
  <c r="C825" i="5" a="1"/>
  <c r="C825" i="5" s="1"/>
  <c r="C826" i="5" a="1"/>
  <c r="C826" i="5" s="1"/>
  <c r="C827" i="5" a="1"/>
  <c r="C827" i="5"/>
  <c r="C828" i="5" a="1"/>
  <c r="C828" i="5" s="1"/>
  <c r="C829" i="5" a="1"/>
  <c r="C829" i="5" s="1"/>
  <c r="C830" i="5" a="1"/>
  <c r="C830" i="5" s="1"/>
  <c r="C831" i="5" a="1"/>
  <c r="C831" i="5"/>
  <c r="C832" i="5" a="1"/>
  <c r="C832" i="5" s="1"/>
  <c r="C833" i="5" a="1"/>
  <c r="C833" i="5" s="1"/>
  <c r="C834" i="5" a="1"/>
  <c r="C834" i="5" s="1"/>
  <c r="C835" i="5" a="1"/>
  <c r="C835" i="5" s="1"/>
  <c r="C836" i="5" a="1"/>
  <c r="C836" i="5" s="1"/>
  <c r="C837" i="5" a="1"/>
  <c r="C837" i="5"/>
  <c r="C838" i="5" a="1"/>
  <c r="C838" i="5" s="1"/>
  <c r="C839" i="5" a="1"/>
  <c r="C839" i="5" s="1"/>
  <c r="C840" i="5" a="1"/>
  <c r="C840" i="5" s="1"/>
  <c r="C841" i="5" a="1"/>
  <c r="C841" i="5" s="1"/>
  <c r="C842" i="5" a="1"/>
  <c r="C842" i="5" s="1"/>
  <c r="C843" i="5" a="1"/>
  <c r="C843" i="5"/>
  <c r="C844" i="5" a="1"/>
  <c r="C844" i="5" s="1"/>
  <c r="C845" i="5" a="1"/>
  <c r="C845" i="5" s="1"/>
  <c r="C846" i="5" a="1"/>
  <c r="C846" i="5" s="1"/>
  <c r="C847" i="5" a="1"/>
  <c r="C847" i="5" s="1"/>
  <c r="C848" i="5" a="1"/>
  <c r="C848" i="5" s="1"/>
  <c r="C849" i="5" a="1"/>
  <c r="C849" i="5"/>
  <c r="C850" i="5" a="1"/>
  <c r="C850" i="5" s="1"/>
  <c r="C851" i="5" a="1"/>
  <c r="C851" i="5" s="1"/>
  <c r="C852" i="5" a="1"/>
  <c r="C852" i="5" s="1"/>
  <c r="C853" i="5" a="1"/>
  <c r="C853" i="5" s="1"/>
  <c r="C854" i="5" a="1"/>
  <c r="C854" i="5"/>
  <c r="C855" i="5" a="1"/>
  <c r="C855" i="5" s="1"/>
  <c r="C856" i="5" a="1"/>
  <c r="C856" i="5" s="1"/>
  <c r="C857" i="5" a="1"/>
  <c r="C857" i="5" s="1"/>
  <c r="C858" i="5" a="1"/>
  <c r="C858" i="5" s="1"/>
  <c r="C859" i="5" a="1"/>
  <c r="C859" i="5" s="1"/>
  <c r="C860" i="5" a="1"/>
  <c r="C860" i="5" s="1"/>
  <c r="C861" i="5" a="1"/>
  <c r="C861" i="5"/>
  <c r="C862" i="5" a="1"/>
  <c r="C862" i="5" s="1"/>
  <c r="C863" i="5" a="1"/>
  <c r="C863" i="5" s="1"/>
  <c r="C864" i="5" a="1"/>
  <c r="C864" i="5" s="1"/>
  <c r="C865" i="5" a="1"/>
  <c r="C865" i="5"/>
  <c r="C866" i="5" a="1"/>
  <c r="C866" i="5" s="1"/>
  <c r="C867" i="5" a="1"/>
  <c r="C867" i="5" s="1"/>
  <c r="C868" i="5" a="1"/>
  <c r="C868" i="5" s="1"/>
  <c r="C869" i="5" a="1"/>
  <c r="C869" i="5" s="1"/>
  <c r="C870" i="5" a="1"/>
  <c r="C870" i="5" s="1"/>
  <c r="C871" i="5" a="1"/>
  <c r="C871" i="5"/>
  <c r="C872" i="5" a="1"/>
  <c r="C872" i="5" s="1"/>
  <c r="C873" i="5" a="1"/>
  <c r="C873" i="5" s="1"/>
  <c r="C874" i="5" a="1"/>
  <c r="C874" i="5" s="1"/>
  <c r="C875" i="5" a="1"/>
  <c r="C875" i="5"/>
  <c r="C876" i="5" a="1"/>
  <c r="C876" i="5" s="1"/>
  <c r="C877" i="5" a="1"/>
  <c r="C877" i="5"/>
  <c r="C878" i="5" a="1"/>
  <c r="C878" i="5" s="1"/>
  <c r="C879" i="5" a="1"/>
  <c r="C879" i="5" s="1"/>
  <c r="C880" i="5" a="1"/>
  <c r="C880" i="5" s="1"/>
  <c r="C881" i="5" a="1"/>
  <c r="C881" i="5" s="1"/>
  <c r="C882" i="5" a="1"/>
  <c r="C882" i="5" s="1"/>
  <c r="C883" i="5" a="1"/>
  <c r="C883" i="5" s="1"/>
  <c r="C884" i="5" a="1"/>
  <c r="C884" i="5" s="1"/>
  <c r="C885" i="5" a="1"/>
  <c r="C885" i="5" s="1"/>
  <c r="C886" i="5" a="1"/>
  <c r="C886" i="5" s="1"/>
  <c r="C887" i="5" a="1"/>
  <c r="C887" i="5" s="1"/>
  <c r="C888" i="5" a="1"/>
  <c r="C888" i="5" s="1"/>
  <c r="C889" i="5" a="1"/>
  <c r="C889" i="5" s="1"/>
  <c r="C890" i="5" a="1"/>
  <c r="C890" i="5" s="1"/>
  <c r="C891" i="5" a="1"/>
  <c r="C891" i="5" s="1"/>
  <c r="C892" i="5" a="1"/>
  <c r="C892" i="5" s="1"/>
  <c r="C893" i="5" a="1"/>
  <c r="C893" i="5"/>
  <c r="C894" i="5" a="1"/>
  <c r="C894" i="5"/>
  <c r="C895" i="5" a="1"/>
  <c r="C895" i="5"/>
  <c r="C896" i="5" a="1"/>
  <c r="C896" i="5" s="1"/>
  <c r="C897" i="5" a="1"/>
  <c r="C897" i="5" s="1"/>
  <c r="C898" i="5" a="1"/>
  <c r="C898" i="5" s="1"/>
  <c r="C899" i="5" a="1"/>
  <c r="C899" i="5" s="1"/>
  <c r="C900" i="5" a="1"/>
  <c r="C900" i="5" s="1"/>
  <c r="C901" i="5" a="1"/>
  <c r="C901" i="5" s="1"/>
  <c r="C902" i="5" a="1"/>
  <c r="C902" i="5" s="1"/>
  <c r="C903" i="5" a="1"/>
  <c r="C903" i="5" s="1"/>
  <c r="C904" i="5" a="1"/>
  <c r="C904" i="5" s="1"/>
  <c r="C905" i="5" a="1"/>
  <c r="C905" i="5" s="1"/>
  <c r="C906" i="5" a="1"/>
  <c r="C906" i="5" s="1"/>
  <c r="C907" i="5" a="1"/>
  <c r="C907" i="5" s="1"/>
  <c r="C908" i="5" a="1"/>
  <c r="C908" i="5" s="1"/>
  <c r="C909" i="5" a="1"/>
  <c r="C909" i="5"/>
  <c r="C910" i="5" a="1"/>
  <c r="C910" i="5"/>
  <c r="C911" i="5" a="1"/>
  <c r="C911" i="5" s="1"/>
  <c r="C912" i="5" a="1"/>
  <c r="C912" i="5"/>
  <c r="C913" i="5" a="1"/>
  <c r="C913" i="5" s="1"/>
  <c r="C914" i="5" a="1"/>
  <c r="C914" i="5" s="1"/>
  <c r="C915" i="5" a="1"/>
  <c r="C915" i="5" s="1"/>
  <c r="C916" i="5" a="1"/>
  <c r="C916" i="5" s="1"/>
  <c r="C917" i="5" a="1"/>
  <c r="C917" i="5" s="1"/>
  <c r="C918" i="5" a="1"/>
  <c r="C918" i="5" s="1"/>
  <c r="C919" i="5" a="1"/>
  <c r="C919" i="5" s="1"/>
  <c r="C920" i="5" a="1"/>
  <c r="C920" i="5" s="1"/>
  <c r="C921" i="5" a="1"/>
  <c r="C921" i="5" s="1"/>
  <c r="C922" i="5" a="1"/>
  <c r="C922" i="5" s="1"/>
  <c r="C923" i="5" a="1"/>
  <c r="C923" i="5" s="1"/>
  <c r="C924" i="5" a="1"/>
  <c r="C924" i="5" s="1"/>
  <c r="C925" i="5" a="1"/>
  <c r="C925" i="5"/>
  <c r="C926" i="5" a="1"/>
  <c r="C926" i="5" s="1"/>
  <c r="C927" i="5" a="1"/>
  <c r="C927" i="5" s="1"/>
  <c r="C928" i="5" a="1"/>
  <c r="C928" i="5" s="1"/>
  <c r="C929" i="5" a="1"/>
  <c r="C929" i="5" s="1"/>
  <c r="C930" i="5" a="1"/>
  <c r="C930" i="5" s="1"/>
  <c r="C931" i="5" a="1"/>
  <c r="C931" i="5"/>
  <c r="C932" i="5" a="1"/>
  <c r="C932" i="5" s="1"/>
  <c r="C933" i="5" a="1"/>
  <c r="C933" i="5" s="1"/>
  <c r="C934" i="5" a="1"/>
  <c r="C934" i="5" s="1"/>
  <c r="C935" i="5" a="1"/>
  <c r="C935" i="5" s="1"/>
  <c r="C936" i="5" a="1"/>
  <c r="C936" i="5" s="1"/>
  <c r="C937" i="5" a="1"/>
  <c r="C937" i="5" s="1"/>
  <c r="C938" i="5" a="1"/>
  <c r="C938" i="5" s="1"/>
  <c r="C939" i="5" a="1"/>
  <c r="C939" i="5" s="1"/>
  <c r="C940" i="5" a="1"/>
  <c r="C940" i="5" s="1"/>
  <c r="C941" i="5" a="1"/>
  <c r="C941" i="5" s="1"/>
  <c r="C942" i="5" a="1"/>
  <c r="C942" i="5" s="1"/>
  <c r="C943" i="5" a="1"/>
  <c r="C943" i="5"/>
  <c r="C944" i="5" a="1"/>
  <c r="C944" i="5"/>
  <c r="C945" i="5" a="1"/>
  <c r="C945" i="5" s="1"/>
  <c r="C946" i="5" a="1"/>
  <c r="C946" i="5" s="1"/>
  <c r="C947" i="5" a="1"/>
  <c r="C947" i="5" s="1"/>
  <c r="C948" i="5" a="1"/>
  <c r="C948" i="5" s="1"/>
  <c r="C949" i="5" a="1"/>
  <c r="C949" i="5" s="1"/>
  <c r="C950" i="5" a="1"/>
  <c r="C950" i="5" s="1"/>
  <c r="C951" i="5" a="1"/>
  <c r="C951" i="5" s="1"/>
  <c r="C952" i="5" a="1"/>
  <c r="C952" i="5" s="1"/>
  <c r="C953" i="5" a="1"/>
  <c r="C953" i="5" s="1"/>
  <c r="C954" i="5" a="1"/>
  <c r="C954" i="5" s="1"/>
  <c r="C955" i="5" a="1"/>
  <c r="C955" i="5"/>
  <c r="C956" i="5" a="1"/>
  <c r="C956" i="5" s="1"/>
  <c r="C957" i="5" a="1"/>
  <c r="C957" i="5" s="1"/>
  <c r="C958" i="5" a="1"/>
  <c r="C958" i="5" s="1"/>
  <c r="C959" i="5" a="1"/>
  <c r="C959" i="5"/>
  <c r="C960" i="5" a="1"/>
  <c r="C960" i="5" s="1"/>
  <c r="C961" i="5" a="1"/>
  <c r="C961" i="5" s="1"/>
  <c r="C962" i="5" a="1"/>
  <c r="C962" i="5" s="1"/>
  <c r="C963" i="5" a="1"/>
  <c r="C963" i="5" s="1"/>
  <c r="C964" i="5" a="1"/>
  <c r="C964" i="5" s="1"/>
  <c r="C965" i="5" a="1"/>
  <c r="C965" i="5"/>
  <c r="C966" i="5" a="1"/>
  <c r="C966" i="5" s="1"/>
  <c r="C967" i="5" a="1"/>
  <c r="C967" i="5" s="1"/>
  <c r="C968" i="5" a="1"/>
  <c r="C968" i="5" s="1"/>
  <c r="C969" i="5" a="1"/>
  <c r="C969" i="5" s="1"/>
  <c r="C970" i="5" a="1"/>
  <c r="C970" i="5" s="1"/>
  <c r="C971" i="5" a="1"/>
  <c r="C971" i="5"/>
  <c r="C972" i="5" a="1"/>
  <c r="C972" i="5" s="1"/>
  <c r="C973" i="5" a="1"/>
  <c r="C973" i="5" s="1"/>
  <c r="C974" i="5" a="1"/>
  <c r="C974" i="5" s="1"/>
  <c r="C975" i="5" a="1"/>
  <c r="C975" i="5" s="1"/>
  <c r="C976" i="5" a="1"/>
  <c r="C976" i="5"/>
  <c r="C977" i="5" a="1"/>
  <c r="C977" i="5"/>
  <c r="C978" i="5" a="1"/>
  <c r="C978" i="5" s="1"/>
  <c r="C979" i="5" a="1"/>
  <c r="C979" i="5" s="1"/>
  <c r="C980" i="5" a="1"/>
  <c r="C980" i="5" s="1"/>
  <c r="C981" i="5" a="1"/>
  <c r="C981" i="5" s="1"/>
  <c r="C982" i="5" a="1"/>
  <c r="C982" i="5"/>
  <c r="C983" i="5" a="1"/>
  <c r="C983" i="5" s="1"/>
  <c r="C984" i="5" a="1"/>
  <c r="C984" i="5" s="1"/>
  <c r="C985" i="5" a="1"/>
  <c r="C985" i="5" s="1"/>
  <c r="C986" i="5" a="1"/>
  <c r="C986" i="5" s="1"/>
  <c r="C987" i="5" a="1"/>
  <c r="C987" i="5"/>
  <c r="C988" i="5" a="1"/>
  <c r="C988" i="5"/>
  <c r="C989" i="5" a="1"/>
  <c r="C989" i="5"/>
  <c r="C990" i="5" a="1"/>
  <c r="C990" i="5" s="1"/>
  <c r="C991" i="5" a="1"/>
  <c r="C991" i="5"/>
  <c r="C992" i="5" a="1"/>
  <c r="C992" i="5" s="1"/>
  <c r="C993" i="5" a="1"/>
  <c r="C993" i="5"/>
  <c r="C994" i="5" a="1"/>
  <c r="C994" i="5" s="1"/>
  <c r="C995" i="5" a="1"/>
  <c r="C995" i="5" s="1"/>
  <c r="C996" i="5" a="1"/>
  <c r="C996" i="5" s="1"/>
  <c r="C997" i="5" a="1"/>
  <c r="C997" i="5" s="1"/>
  <c r="C998" i="5" a="1"/>
  <c r="C998" i="5" s="1"/>
  <c r="C999" i="5" a="1"/>
  <c r="C999" i="5" s="1"/>
  <c r="C1000" i="5" a="1"/>
  <c r="C1000" i="5" s="1"/>
  <c r="C1001" i="5" a="1"/>
  <c r="C1001" i="5" s="1"/>
  <c r="C1002" i="5" a="1"/>
  <c r="C1002" i="5" s="1"/>
  <c r="C1003" i="5" a="1"/>
  <c r="C1003" i="5"/>
  <c r="C1004" i="5" a="1"/>
  <c r="C1004" i="5" s="1"/>
  <c r="C1005" i="5" a="1"/>
  <c r="C1005" i="5"/>
  <c r="C1006" i="5" a="1"/>
  <c r="C1006" i="5" s="1"/>
  <c r="C1007" i="5" a="1"/>
  <c r="C1007" i="5" s="1"/>
  <c r="C1008" i="5" a="1"/>
  <c r="C1008" i="5" s="1"/>
  <c r="C1009" i="5" a="1"/>
  <c r="C1009" i="5" s="1"/>
  <c r="C1010" i="5" a="1"/>
  <c r="C1010" i="5" s="1"/>
  <c r="C1011" i="5" a="1"/>
  <c r="C1011" i="5" s="1"/>
  <c r="C1012" i="5" a="1"/>
  <c r="C1012" i="5" s="1"/>
  <c r="C1013" i="5" a="1"/>
  <c r="C1013" i="5" s="1"/>
  <c r="C1014" i="5" a="1"/>
  <c r="C1014" i="5" s="1"/>
  <c r="C1015" i="5" a="1"/>
  <c r="C1015" i="5" s="1"/>
  <c r="C1016" i="5" a="1"/>
  <c r="C1016" i="5" s="1"/>
  <c r="C1017" i="5" a="1"/>
  <c r="C1017" i="5" s="1"/>
  <c r="C1018" i="5" a="1"/>
  <c r="C1018" i="5" s="1"/>
  <c r="C1019" i="5" a="1"/>
  <c r="C1019" i="5" s="1"/>
  <c r="C1020" i="5" a="1"/>
  <c r="C1020" i="5" s="1"/>
  <c r="C1021" i="5" a="1"/>
  <c r="C1021" i="5" s="1"/>
  <c r="C1022" i="5" a="1"/>
  <c r="C1022" i="5" s="1"/>
  <c r="C1023" i="5" a="1"/>
  <c r="C1023" i="5"/>
  <c r="C1024" i="5" a="1"/>
  <c r="C1024" i="5" s="1"/>
  <c r="C1025" i="5" a="1"/>
  <c r="C1025" i="5" s="1"/>
  <c r="C1026" i="5" a="1"/>
  <c r="C1026" i="5" s="1"/>
  <c r="C1027" i="5" a="1"/>
  <c r="C1027" i="5" s="1"/>
  <c r="C1028" i="5" a="1"/>
  <c r="C1028" i="5" s="1"/>
  <c r="C1029" i="5" a="1"/>
  <c r="C1029" i="5" s="1"/>
  <c r="C1030" i="5" a="1"/>
  <c r="C1030" i="5" s="1"/>
  <c r="C1031" i="5" a="1"/>
  <c r="C1031" i="5" s="1"/>
  <c r="C1032" i="5" a="1"/>
  <c r="C1032" i="5" s="1"/>
  <c r="C1033" i="5" a="1"/>
  <c r="C1033" i="5"/>
  <c r="C1034" i="5" a="1"/>
  <c r="C1034" i="5" s="1"/>
  <c r="C1035" i="5" a="1"/>
  <c r="C1035" i="5"/>
  <c r="C1036" i="5" a="1"/>
  <c r="C1036" i="5"/>
  <c r="C1037" i="5" a="1"/>
  <c r="C1037" i="5" s="1"/>
  <c r="C1038" i="5" a="1"/>
  <c r="C1038" i="5"/>
  <c r="C1039" i="5" a="1"/>
  <c r="C1039" i="5" s="1"/>
  <c r="C1040" i="5" a="1"/>
  <c r="C1040" i="5" s="1"/>
  <c r="C1041" i="5" a="1"/>
  <c r="C1041" i="5" s="1"/>
  <c r="C1042" i="5" a="1"/>
  <c r="C1042" i="5" s="1"/>
  <c r="C1043" i="5" a="1"/>
  <c r="C1043" i="5" s="1"/>
  <c r="C1044" i="5" a="1"/>
  <c r="C1044" i="5" s="1"/>
  <c r="C1045" i="5" a="1"/>
  <c r="C1045" i="5" s="1"/>
  <c r="C1046" i="5" a="1"/>
  <c r="C1046" i="5" s="1"/>
  <c r="C1047" i="5" a="1"/>
  <c r="C1047" i="5" s="1"/>
  <c r="C1048" i="5" a="1"/>
  <c r="C1048" i="5" s="1"/>
  <c r="C1049" i="5" a="1"/>
  <c r="C1049" i="5" s="1"/>
  <c r="C1050" i="5" a="1"/>
  <c r="C1050" i="5" s="1"/>
  <c r="C1051" i="5" a="1"/>
  <c r="C1051" i="5" s="1"/>
  <c r="C1052" i="5" a="1"/>
  <c r="C1052" i="5" s="1"/>
  <c r="C1053" i="5" a="1"/>
  <c r="C1053" i="5" s="1"/>
  <c r="C1054" i="5" a="1"/>
  <c r="C1054" i="5"/>
  <c r="C1055" i="5" a="1"/>
  <c r="C1055" i="5"/>
  <c r="C1056" i="5" a="1"/>
  <c r="C1056" i="5"/>
  <c r="C1057" i="5" a="1"/>
  <c r="C1057" i="5"/>
  <c r="C1058" i="5" a="1"/>
  <c r="C1058" i="5" s="1"/>
  <c r="C1059" i="5" a="1"/>
  <c r="C1059" i="5" s="1"/>
  <c r="C1060" i="5" a="1"/>
  <c r="C1060" i="5" s="1"/>
  <c r="C1061" i="5" a="1"/>
  <c r="C1061" i="5" s="1"/>
  <c r="C1062" i="5" a="1"/>
  <c r="C1062" i="5" s="1"/>
  <c r="C1063" i="5" a="1"/>
  <c r="C1063" i="5" s="1"/>
  <c r="C1064" i="5" a="1"/>
  <c r="C1064" i="5" s="1"/>
  <c r="C1065" i="5" a="1"/>
  <c r="C1065" i="5" s="1"/>
  <c r="C1066" i="5" a="1"/>
  <c r="C1066" i="5" s="1"/>
  <c r="C1067" i="5" a="1"/>
  <c r="C1067" i="5" s="1"/>
  <c r="C1068" i="5" a="1"/>
  <c r="C1068" i="5" s="1"/>
  <c r="C1069" i="5" a="1"/>
  <c r="C1069" i="5"/>
  <c r="C1070" i="5" a="1"/>
  <c r="C1070" i="5"/>
  <c r="C1071" i="5" a="1"/>
  <c r="C1071" i="5" s="1"/>
  <c r="C1072" i="5" a="1"/>
  <c r="C1072" i="5" s="1"/>
  <c r="C1073" i="5" a="1"/>
  <c r="C1073" i="5" s="1"/>
  <c r="C1074" i="5" a="1"/>
  <c r="C1074" i="5" s="1"/>
  <c r="C1075" i="5" a="1"/>
  <c r="C1075" i="5" s="1"/>
  <c r="C1076" i="5" a="1"/>
  <c r="C1076" i="5"/>
  <c r="C1077" i="5" a="1"/>
  <c r="C1077" i="5" s="1"/>
  <c r="C1078" i="5" a="1"/>
  <c r="C1078" i="5" s="1"/>
  <c r="C1079" i="5" a="1"/>
  <c r="C1079" i="5" s="1"/>
  <c r="C1080" i="5" a="1"/>
  <c r="C1080" i="5" s="1"/>
  <c r="C1081" i="5" a="1"/>
  <c r="C1081" i="5" s="1"/>
  <c r="C1082" i="5" a="1"/>
  <c r="C1082" i="5" s="1"/>
  <c r="C1083" i="5" a="1"/>
  <c r="C1083" i="5" s="1"/>
  <c r="C1084" i="5" a="1"/>
  <c r="C1084" i="5" s="1"/>
  <c r="C1085" i="5" a="1"/>
  <c r="C1085" i="5" s="1"/>
  <c r="C1086" i="5" a="1"/>
  <c r="C1086" i="5" s="1"/>
  <c r="C1087" i="5" a="1"/>
  <c r="C1087" i="5" s="1"/>
  <c r="C1088" i="5" a="1"/>
  <c r="C1088" i="5" s="1"/>
  <c r="C1089" i="5" a="1"/>
  <c r="C1089" i="5" s="1"/>
  <c r="C1090" i="5" a="1"/>
  <c r="C1090" i="5" s="1"/>
  <c r="C1091" i="5" a="1"/>
  <c r="C1091" i="5" s="1"/>
  <c r="C1092" i="5" a="1"/>
  <c r="C1092" i="5" s="1"/>
  <c r="C1093" i="5" a="1"/>
  <c r="C1093" i="5"/>
  <c r="C1094" i="5" a="1"/>
  <c r="C1094" i="5" s="1"/>
  <c r="C1095" i="5" a="1"/>
  <c r="C1095" i="5" s="1"/>
  <c r="C1096" i="5" a="1"/>
  <c r="C1096" i="5" s="1"/>
  <c r="C1097" i="5" a="1"/>
  <c r="C1097" i="5" s="1"/>
  <c r="C1098" i="5" a="1"/>
  <c r="C1098" i="5" s="1"/>
  <c r="C1099" i="5" a="1"/>
  <c r="C1099" i="5" s="1"/>
  <c r="C1100" i="5" a="1"/>
  <c r="C1100" i="5"/>
  <c r="C1101" i="5" a="1"/>
  <c r="C1101" i="5" s="1"/>
  <c r="C1102" i="5" a="1"/>
  <c r="C1102" i="5" s="1"/>
  <c r="C1103" i="5" a="1"/>
  <c r="C1103" i="5" s="1"/>
  <c r="C1104" i="5" a="1"/>
  <c r="C1104" i="5"/>
  <c r="C1105" i="5" a="1"/>
  <c r="C1105" i="5" s="1"/>
  <c r="C1106" i="5" a="1"/>
  <c r="C1106" i="5" s="1"/>
  <c r="C1107" i="5" a="1"/>
  <c r="C1107" i="5" s="1"/>
  <c r="C1108" i="5" a="1"/>
  <c r="C1108" i="5" s="1"/>
  <c r="C1109" i="5" a="1"/>
  <c r="C1109" i="5" s="1"/>
  <c r="C1110" i="5" a="1"/>
  <c r="C1110" i="5" s="1"/>
  <c r="C1111" i="5" a="1"/>
  <c r="C1111" i="5" s="1"/>
  <c r="C1112" i="5" a="1"/>
  <c r="C1112" i="5" s="1"/>
  <c r="C1113" i="5" a="1"/>
  <c r="C1113" i="5" s="1"/>
  <c r="C1114" i="5" a="1"/>
  <c r="C1114" i="5" s="1"/>
  <c r="C1115" i="5" a="1"/>
  <c r="C1115" i="5"/>
  <c r="C1116" i="5" a="1"/>
  <c r="C1116" i="5"/>
  <c r="C1117" i="5" a="1"/>
  <c r="C1117" i="5" s="1"/>
  <c r="C1118" i="5" a="1"/>
  <c r="C1118" i="5" s="1"/>
  <c r="C1119" i="5" a="1"/>
  <c r="C1119" i="5" s="1"/>
  <c r="C1120" i="5" a="1"/>
  <c r="C1120" i="5" s="1"/>
  <c r="C1121" i="5" a="1"/>
  <c r="C1121" i="5" s="1"/>
  <c r="C1122" i="5" a="1"/>
  <c r="C1122" i="5" s="1"/>
  <c r="C1123" i="5" a="1"/>
  <c r="C1123" i="5" s="1"/>
  <c r="C1124" i="5" a="1"/>
  <c r="C1124" i="5" s="1"/>
  <c r="C1125" i="5" a="1"/>
  <c r="C1125" i="5" s="1"/>
  <c r="C1126" i="5" a="1"/>
  <c r="C1126" i="5" s="1"/>
  <c r="C1127" i="5" a="1"/>
  <c r="C1127" i="5"/>
  <c r="C1128" i="5" a="1"/>
  <c r="C1128" i="5" s="1"/>
  <c r="C1129" i="5" a="1"/>
  <c r="C1129" i="5" s="1"/>
  <c r="C1130" i="5" a="1"/>
  <c r="C1130" i="5" s="1"/>
  <c r="C1131" i="5" a="1"/>
  <c r="C1131" i="5" s="1"/>
  <c r="C1132" i="5" a="1"/>
  <c r="C1132" i="5" s="1"/>
  <c r="C1133" i="5" a="1"/>
  <c r="C1133" i="5" s="1"/>
  <c r="C1134" i="5" a="1"/>
  <c r="C1134" i="5"/>
  <c r="C1135" i="5" a="1"/>
  <c r="C1135" i="5" s="1"/>
  <c r="C1136" i="5" a="1"/>
  <c r="C1136" i="5" s="1"/>
  <c r="C1137" i="5" a="1"/>
  <c r="C1137" i="5"/>
  <c r="C1138" i="5" a="1"/>
  <c r="C1138" i="5" s="1"/>
  <c r="C1139" i="5" a="1"/>
  <c r="C1139" i="5" s="1"/>
  <c r="C1140" i="5" a="1"/>
  <c r="C1140" i="5" s="1"/>
  <c r="C1141" i="5" a="1"/>
  <c r="C1141" i="5" s="1"/>
  <c r="C1142" i="5" a="1"/>
  <c r="C1142" i="5" s="1"/>
  <c r="C1143" i="5" a="1"/>
  <c r="C1143" i="5" s="1"/>
  <c r="C1144" i="5" a="1"/>
  <c r="C1144" i="5" s="1"/>
  <c r="C1145" i="5" a="1"/>
  <c r="C1145" i="5" s="1"/>
  <c r="C1146" i="5" a="1"/>
  <c r="C1146" i="5" s="1"/>
  <c r="C1147" i="5" a="1"/>
  <c r="C1147" i="5"/>
  <c r="C1148" i="5" a="1"/>
  <c r="C1148" i="5"/>
  <c r="C1149" i="5" a="1"/>
  <c r="C1149" i="5"/>
  <c r="C1150" i="5" a="1"/>
  <c r="C1150" i="5"/>
  <c r="C1151" i="5" a="1"/>
  <c r="C1151" i="5" s="1"/>
  <c r="C1152" i="5" a="1"/>
  <c r="C1152" i="5" s="1"/>
  <c r="C1153" i="5" a="1"/>
  <c r="C1153" i="5" s="1"/>
  <c r="C1154" i="5" a="1"/>
  <c r="C1154" i="5" s="1"/>
  <c r="C1155" i="5" a="1"/>
  <c r="C1155" i="5" s="1"/>
  <c r="C1156" i="5" a="1"/>
  <c r="C1156" i="5" s="1"/>
  <c r="C1157" i="5" a="1"/>
  <c r="C1157" i="5" s="1"/>
  <c r="C1158" i="5" a="1"/>
  <c r="C1158" i="5" s="1"/>
  <c r="C1159" i="5" a="1"/>
  <c r="C1159" i="5" s="1"/>
  <c r="C1160" i="5" a="1"/>
  <c r="C1160" i="5" s="1"/>
  <c r="C1161" i="5" a="1"/>
  <c r="C1161" i="5" s="1"/>
  <c r="C1162" i="5" a="1"/>
  <c r="C1162" i="5" s="1"/>
  <c r="C1163" i="5" a="1"/>
  <c r="C1163" i="5"/>
  <c r="C1164" i="5" a="1"/>
  <c r="C1164" i="5" s="1"/>
  <c r="C1165" i="5" a="1"/>
  <c r="C1165" i="5" s="1"/>
  <c r="C1166" i="5" a="1"/>
  <c r="C1166" i="5" s="1"/>
  <c r="C1167" i="5" a="1"/>
  <c r="C1167" i="5" s="1"/>
  <c r="C1168" i="5" a="1"/>
  <c r="C1168" i="5"/>
  <c r="C1169" i="5" a="1"/>
  <c r="C1169" i="5" s="1"/>
  <c r="C1170" i="5" a="1"/>
  <c r="C1170" i="5" s="1"/>
  <c r="C1171" i="5" a="1"/>
  <c r="C1171" i="5" s="1"/>
  <c r="C1172" i="5" a="1"/>
  <c r="C1172" i="5" s="1"/>
  <c r="C1173" i="5" a="1"/>
  <c r="C1173" i="5" s="1"/>
  <c r="C1174" i="5" a="1"/>
  <c r="C1174" i="5" s="1"/>
  <c r="C1175" i="5" a="1"/>
  <c r="C1175" i="5" s="1"/>
  <c r="C1176" i="5" a="1"/>
  <c r="C1176" i="5" s="1"/>
  <c r="C1177" i="5" a="1"/>
  <c r="C1177" i="5" s="1"/>
  <c r="C1178" i="5" a="1"/>
  <c r="C1178" i="5" s="1"/>
  <c r="C1179" i="5" a="1"/>
  <c r="C1179" i="5" s="1"/>
  <c r="C1180" i="5" a="1"/>
  <c r="C1180" i="5" s="1"/>
  <c r="C1181" i="5" a="1"/>
  <c r="C1181" i="5" s="1"/>
  <c r="C1182" i="5" a="1"/>
  <c r="C1182" i="5" s="1"/>
  <c r="C1183" i="5" a="1"/>
  <c r="C1183" i="5" s="1"/>
  <c r="C1184" i="5" a="1"/>
  <c r="C1184" i="5"/>
  <c r="C1185" i="5" a="1"/>
  <c r="C1185" i="5"/>
  <c r="C1186" i="5" a="1"/>
  <c r="C1186" i="5" s="1"/>
  <c r="C1187" i="5" a="1"/>
  <c r="C1187" i="5" s="1"/>
  <c r="C1188" i="5" a="1"/>
  <c r="C1188" i="5" s="1"/>
  <c r="C1189" i="5" a="1"/>
  <c r="C1189" i="5" s="1"/>
  <c r="C1190" i="5" a="1"/>
  <c r="C1190" i="5" s="1"/>
  <c r="C1191" i="5" a="1"/>
  <c r="C1191" i="5" s="1"/>
  <c r="C1192" i="5" a="1"/>
  <c r="C1192" i="5" s="1"/>
  <c r="C1193" i="5" a="1"/>
  <c r="C1193" i="5" s="1"/>
  <c r="C1194" i="5" a="1"/>
  <c r="C1194" i="5" s="1"/>
  <c r="C1195" i="5" a="1"/>
  <c r="C1195" i="5" s="1"/>
  <c r="C1196" i="5" a="1"/>
  <c r="C1196" i="5" s="1"/>
  <c r="C1197" i="5" a="1"/>
  <c r="C1197" i="5" s="1"/>
  <c r="C1198" i="5" a="1"/>
  <c r="C1198" i="5"/>
  <c r="C1199" i="5" a="1"/>
  <c r="C1199" i="5" s="1"/>
  <c r="C1200" i="5" a="1"/>
  <c r="C1200" i="5" s="1"/>
  <c r="C1201" i="5" a="1"/>
  <c r="C1201" i="5" s="1"/>
  <c r="C1202" i="5" a="1"/>
  <c r="C1202" i="5" s="1"/>
  <c r="C1203" i="5" a="1"/>
  <c r="C1203" i="5" s="1"/>
  <c r="C1204" i="5" a="1"/>
  <c r="C1204" i="5"/>
  <c r="C1205" i="5" a="1"/>
  <c r="C1205" i="5" s="1"/>
  <c r="C1206" i="5" a="1"/>
  <c r="C1206" i="5" s="1"/>
  <c r="C1207" i="5" a="1"/>
  <c r="C1207" i="5" s="1"/>
  <c r="C1208" i="5" a="1"/>
  <c r="C1208" i="5" s="1"/>
  <c r="C1209" i="5" a="1"/>
  <c r="C1209" i="5" s="1"/>
  <c r="C1210" i="5" a="1"/>
  <c r="C1210" i="5" s="1"/>
  <c r="C1211" i="5" a="1"/>
  <c r="C1211" i="5"/>
  <c r="C1212" i="5" a="1"/>
  <c r="C1212" i="5" s="1"/>
  <c r="C1213" i="5" a="1"/>
  <c r="C1213" i="5" s="1"/>
  <c r="C1214" i="5" a="1"/>
  <c r="C1214" i="5" s="1"/>
  <c r="C1215" i="5" a="1"/>
  <c r="C1215" i="5" s="1"/>
  <c r="C1216" i="5" a="1"/>
  <c r="C1216" i="5" s="1"/>
  <c r="C1217" i="5" a="1"/>
  <c r="C1217" i="5"/>
  <c r="C1218" i="5" a="1"/>
  <c r="C1218" i="5" s="1"/>
  <c r="C1219" i="5" a="1"/>
  <c r="C1219" i="5" s="1"/>
  <c r="C1220" i="5" a="1"/>
  <c r="C1220" i="5" s="1"/>
  <c r="C1221" i="5" a="1"/>
  <c r="C1221" i="5"/>
  <c r="C1222" i="5" a="1"/>
  <c r="C1222" i="5" s="1"/>
  <c r="C1223" i="5" a="1"/>
  <c r="C1223" i="5" s="1"/>
  <c r="C1224" i="5" a="1"/>
  <c r="C1224" i="5" s="1"/>
  <c r="C1225" i="5" a="1"/>
  <c r="C1225" i="5" s="1"/>
  <c r="C1226" i="5" a="1"/>
  <c r="C1226" i="5" s="1"/>
  <c r="C1227" i="5" a="1"/>
  <c r="C1227" i="5" s="1"/>
  <c r="C1228" i="5" a="1"/>
  <c r="C1228" i="5" s="1"/>
  <c r="C1229" i="5" a="1"/>
  <c r="C1229" i="5" s="1"/>
  <c r="C1230" i="5" a="1"/>
  <c r="C1230" i="5" s="1"/>
  <c r="C1231" i="5" a="1"/>
  <c r="C1231" i="5" s="1"/>
  <c r="C1232" i="5" a="1"/>
  <c r="C1232" i="5"/>
  <c r="C1233" i="5" a="1"/>
  <c r="C1233" i="5" s="1"/>
  <c r="C1234" i="5" a="1"/>
  <c r="C1234" i="5" s="1"/>
  <c r="C1235" i="5" a="1"/>
  <c r="C1235" i="5" s="1"/>
  <c r="C1236" i="5" a="1"/>
  <c r="C1236" i="5" s="1"/>
  <c r="C1237" i="5" a="1"/>
  <c r="C1237" i="5" s="1"/>
  <c r="C1238" i="5" a="1"/>
  <c r="C1238" i="5" s="1"/>
  <c r="C1239" i="5" a="1"/>
  <c r="C1239" i="5" s="1"/>
  <c r="C1240" i="5" a="1"/>
  <c r="C1240" i="5" s="1"/>
  <c r="C1241" i="5" a="1"/>
  <c r="C1241" i="5" s="1"/>
  <c r="C1242" i="5" a="1"/>
  <c r="C1242" i="5" s="1"/>
  <c r="C1243" i="5" a="1"/>
  <c r="C1243" i="5" s="1"/>
  <c r="C1244" i="5" a="1"/>
  <c r="C1244" i="5" s="1"/>
  <c r="C1245" i="5" a="1"/>
  <c r="C1245" i="5"/>
  <c r="C1246" i="5" a="1"/>
  <c r="C1246" i="5" s="1"/>
  <c r="C1247" i="5" a="1"/>
  <c r="C1247" i="5" s="1"/>
  <c r="C1248" i="5" a="1"/>
  <c r="C1248" i="5" s="1"/>
  <c r="C1249" i="5" a="1"/>
  <c r="C1249" i="5" s="1"/>
  <c r="C1250" i="5" a="1"/>
  <c r="C1250" i="5" s="1"/>
  <c r="C1251" i="5" a="1"/>
  <c r="C1251" i="5" s="1"/>
  <c r="C1252" i="5" a="1"/>
  <c r="C1252" i="5" s="1"/>
  <c r="C1253" i="5" a="1"/>
  <c r="C1253" i="5" s="1"/>
  <c r="C1254" i="5" a="1"/>
  <c r="C1254" i="5" s="1"/>
  <c r="C1255" i="5" a="1"/>
  <c r="C1255" i="5" s="1"/>
  <c r="C1256" i="5" a="1"/>
  <c r="C1256" i="5" s="1"/>
  <c r="C1257" i="5" a="1"/>
  <c r="C1257" i="5" s="1"/>
  <c r="C1258" i="5" a="1"/>
  <c r="C1258" i="5" s="1"/>
  <c r="C1259" i="5" a="1"/>
  <c r="C1259" i="5" s="1"/>
  <c r="C1260" i="5" a="1"/>
  <c r="C1260" i="5"/>
  <c r="C1261" i="5" a="1"/>
  <c r="C1261" i="5"/>
  <c r="C1262" i="5" a="1"/>
  <c r="C1262" i="5" s="1"/>
  <c r="C1263" i="5" a="1"/>
  <c r="C1263" i="5" s="1"/>
  <c r="C1264" i="5" a="1"/>
  <c r="C1264" i="5" s="1"/>
  <c r="C1265" i="5" a="1"/>
  <c r="C1265" i="5" s="1"/>
  <c r="C1266" i="5" a="1"/>
  <c r="C1266" i="5" s="1"/>
  <c r="C1267" i="5" a="1"/>
  <c r="C1267" i="5" s="1"/>
  <c r="C1268" i="5" a="1"/>
  <c r="C1268" i="5" s="1"/>
  <c r="C1269" i="5" a="1"/>
  <c r="C1269" i="5" s="1"/>
  <c r="C1270" i="5" a="1"/>
  <c r="C1270" i="5" s="1"/>
  <c r="C1271" i="5" a="1"/>
  <c r="C1271" i="5" s="1"/>
  <c r="C1272" i="5" a="1"/>
  <c r="C1272" i="5"/>
  <c r="C1273" i="5" a="1"/>
  <c r="C1273" i="5" s="1"/>
  <c r="C1274" i="5" a="1"/>
  <c r="C1274" i="5" s="1"/>
  <c r="C1275" i="5" a="1"/>
  <c r="C1275" i="5" s="1"/>
  <c r="C1276" i="5" a="1"/>
  <c r="C1276" i="5" s="1"/>
  <c r="C1277" i="5" a="1"/>
  <c r="C1277" i="5"/>
  <c r="C1278" i="5" a="1"/>
  <c r="C1278" i="5"/>
  <c r="C1279" i="5" a="1"/>
  <c r="C1279" i="5"/>
  <c r="C1280" i="5" a="1"/>
  <c r="C1280" i="5" s="1"/>
  <c r="C1281" i="5" a="1"/>
  <c r="C1281" i="5" s="1"/>
  <c r="C1282" i="5" a="1"/>
  <c r="C1282" i="5" s="1"/>
  <c r="C1283" i="5" a="1"/>
  <c r="C1283" i="5" s="1"/>
  <c r="C1284" i="5" a="1"/>
  <c r="C1284" i="5" s="1"/>
  <c r="C1285" i="5" a="1"/>
  <c r="C1285" i="5" s="1"/>
  <c r="C1286" i="5" a="1"/>
  <c r="C1286" i="5" s="1"/>
  <c r="C1287" i="5" a="1"/>
  <c r="C1287" i="5" s="1"/>
  <c r="C1288" i="5" a="1"/>
  <c r="C1288" i="5" s="1"/>
  <c r="C1289" i="5" a="1"/>
  <c r="C1289" i="5" s="1"/>
  <c r="C1290" i="5" a="1"/>
  <c r="C1290" i="5" s="1"/>
  <c r="C1291" i="5" a="1"/>
  <c r="C1291" i="5"/>
  <c r="C1292" i="5" a="1"/>
  <c r="C1292" i="5"/>
  <c r="C1293" i="5" a="1"/>
  <c r="C1293" i="5" s="1"/>
  <c r="C1294" i="5" a="1"/>
  <c r="C1294" i="5"/>
  <c r="C1295" i="5" a="1"/>
  <c r="C1295" i="5"/>
  <c r="C1296" i="5" a="1"/>
  <c r="C1296" i="5"/>
  <c r="C1297" i="5" a="1"/>
  <c r="C1297" i="5" s="1"/>
  <c r="C1298" i="5" a="1"/>
  <c r="C1298" i="5" s="1"/>
  <c r="C1299" i="5" a="1"/>
  <c r="C1299" i="5" s="1"/>
  <c r="C1300" i="5" a="1"/>
  <c r="C1300" i="5" s="1"/>
  <c r="C1301" i="5" a="1"/>
  <c r="C1301" i="5" s="1"/>
  <c r="C1302" i="5" a="1"/>
  <c r="C1302" i="5" s="1"/>
  <c r="C1303" i="5" a="1"/>
  <c r="C1303" i="5" s="1"/>
  <c r="C1304" i="5" a="1"/>
  <c r="C1304" i="5" s="1"/>
  <c r="C1305" i="5" a="1"/>
  <c r="C1305" i="5" s="1"/>
  <c r="C1306" i="5" a="1"/>
  <c r="C1306" i="5" s="1"/>
  <c r="C1307" i="5" a="1"/>
  <c r="C1307" i="5" s="1"/>
  <c r="C1308" i="5" a="1"/>
  <c r="C1308" i="5" s="1"/>
  <c r="C1309" i="5" a="1"/>
  <c r="C1309" i="5" s="1"/>
  <c r="C1310" i="5" a="1"/>
  <c r="C1310" i="5" s="1"/>
  <c r="C1311" i="5" a="1"/>
  <c r="C1311" i="5" s="1"/>
  <c r="C1312" i="5" a="1"/>
  <c r="C1312" i="5" s="1"/>
  <c r="C1313" i="5" a="1"/>
  <c r="C1313" i="5" s="1"/>
  <c r="C1314" i="5" a="1"/>
  <c r="C1314" i="5" s="1"/>
  <c r="C1315" i="5" a="1"/>
  <c r="C1315" i="5"/>
  <c r="C1316" i="5" a="1"/>
  <c r="C1316" i="5" s="1"/>
  <c r="C1317" i="5" a="1"/>
  <c r="C1317" i="5" s="1"/>
  <c r="C1318" i="5" a="1"/>
  <c r="C1318" i="5" s="1"/>
  <c r="C1319" i="5" a="1"/>
  <c r="C1319" i="5" s="1"/>
  <c r="C1320" i="5" a="1"/>
  <c r="C1320" i="5" s="1"/>
  <c r="C1321" i="5" a="1"/>
  <c r="C1321" i="5" s="1"/>
  <c r="C1322" i="5" a="1"/>
  <c r="C1322" i="5" s="1"/>
  <c r="C1323" i="5" a="1"/>
  <c r="C1323" i="5" s="1"/>
  <c r="C1324" i="5" a="1"/>
  <c r="C1324" i="5" s="1"/>
  <c r="C1325" i="5" a="1"/>
  <c r="C1325" i="5" s="1"/>
  <c r="C1326" i="5" a="1"/>
  <c r="C1326" i="5" s="1"/>
  <c r="C1327" i="5" a="1"/>
  <c r="C1327" i="5" s="1"/>
  <c r="C1328" i="5" a="1"/>
  <c r="C1328" i="5" s="1"/>
  <c r="C1329" i="5" a="1"/>
  <c r="C1329" i="5" s="1"/>
  <c r="C1330" i="5" a="1"/>
  <c r="C1330" i="5" s="1"/>
  <c r="C1331" i="5" a="1"/>
  <c r="C1331" i="5" s="1"/>
  <c r="C1332" i="5" a="1"/>
  <c r="C1332" i="5"/>
  <c r="C1333" i="5" a="1"/>
  <c r="C1333" i="5" s="1"/>
  <c r="C1334" i="5" a="1"/>
  <c r="C1334" i="5" s="1"/>
  <c r="C1335" i="5" a="1"/>
  <c r="C1335" i="5" s="1"/>
  <c r="C1336" i="5" a="1"/>
  <c r="C1336" i="5" s="1"/>
  <c r="C1337" i="5" a="1"/>
  <c r="C1337" i="5" s="1"/>
  <c r="C1338" i="5" a="1"/>
  <c r="C1338" i="5" s="1"/>
  <c r="C1339" i="5" a="1"/>
  <c r="C1339" i="5" s="1"/>
  <c r="C1340" i="5" a="1"/>
  <c r="C1340" i="5" s="1"/>
  <c r="C1341" i="5" a="1"/>
  <c r="C1341" i="5" s="1"/>
  <c r="C1342" i="5" a="1"/>
  <c r="C1342" i="5" s="1"/>
  <c r="C1343" i="5" a="1"/>
  <c r="C1343" i="5"/>
  <c r="C1344" i="5" a="1"/>
  <c r="C1344" i="5" s="1"/>
  <c r="C1345" i="5" a="1"/>
  <c r="C1345" i="5" s="1"/>
  <c r="C1346" i="5" a="1"/>
  <c r="C1346" i="5" s="1"/>
  <c r="C1347" i="5" a="1"/>
  <c r="C1347" i="5" s="1"/>
  <c r="C1348" i="5" a="1"/>
  <c r="C1348" i="5" s="1"/>
  <c r="C1349" i="5" a="1"/>
  <c r="C1349" i="5" s="1"/>
  <c r="C1350" i="5" a="1"/>
  <c r="C1350" i="5" s="1"/>
  <c r="C1351" i="5" a="1"/>
  <c r="C1351" i="5"/>
  <c r="C1352" i="5" a="1"/>
  <c r="C1352" i="5"/>
  <c r="C1353" i="5" a="1"/>
  <c r="C1353" i="5"/>
  <c r="C1354" i="5" a="1"/>
  <c r="C1354" i="5" s="1"/>
  <c r="C1355" i="5" a="1"/>
  <c r="C1355" i="5"/>
  <c r="C1356" i="5" a="1"/>
  <c r="C1356" i="5"/>
  <c r="C1357" i="5" a="1"/>
  <c r="C1357" i="5" s="1"/>
  <c r="C1358" i="5" a="1"/>
  <c r="C1358" i="5" s="1"/>
  <c r="C1359" i="5" a="1"/>
  <c r="C1359" i="5" s="1"/>
  <c r="C1360" i="5" a="1"/>
  <c r="C1360" i="5" s="1"/>
  <c r="C1361" i="5" a="1"/>
  <c r="C1361" i="5" s="1"/>
  <c r="C1362" i="5" a="1"/>
  <c r="C1362" i="5" s="1"/>
  <c r="C1363" i="5" a="1"/>
  <c r="C1363" i="5" s="1"/>
  <c r="C1364" i="5" a="1"/>
  <c r="C1364" i="5" s="1"/>
  <c r="C1365" i="5" a="1"/>
  <c r="C1365" i="5" s="1"/>
  <c r="C1366" i="5" a="1"/>
  <c r="C1366" i="5"/>
  <c r="C1367" i="5" a="1"/>
  <c r="C1367" i="5" s="1"/>
  <c r="C1368" i="5" a="1"/>
  <c r="C1368" i="5" s="1"/>
  <c r="C1369" i="5" a="1"/>
  <c r="C1369" i="5" s="1"/>
  <c r="C1370" i="5" a="1"/>
  <c r="C1370" i="5" s="1"/>
  <c r="C1371" i="5" a="1"/>
  <c r="C1371" i="5" s="1"/>
  <c r="C1372" i="5" a="1"/>
  <c r="C1372" i="5" s="1"/>
  <c r="C1373" i="5" a="1"/>
  <c r="C1373" i="5" s="1"/>
  <c r="C1374" i="5" a="1"/>
  <c r="C1374" i="5" s="1"/>
  <c r="C1375" i="5" a="1"/>
  <c r="C1375" i="5" s="1"/>
  <c r="C1376" i="5" a="1"/>
  <c r="C1376" i="5" s="1"/>
  <c r="C1377" i="5" a="1"/>
  <c r="C1377" i="5"/>
  <c r="C1378" i="5" a="1"/>
  <c r="C1378" i="5" s="1"/>
  <c r="C1379" i="5" a="1"/>
  <c r="C1379" i="5"/>
  <c r="C1380" i="5" a="1"/>
  <c r="C1380" i="5" s="1"/>
  <c r="C1381" i="5" a="1"/>
  <c r="C1381" i="5" s="1"/>
  <c r="C1382" i="5" a="1"/>
  <c r="C1382" i="5" s="1"/>
  <c r="C1383" i="5" a="1"/>
  <c r="C1383" i="5" s="1"/>
  <c r="C1384" i="5" a="1"/>
  <c r="C1384" i="5" s="1"/>
  <c r="C1385" i="5" a="1"/>
  <c r="C1385" i="5" s="1"/>
  <c r="C1386" i="5" a="1"/>
  <c r="C1386" i="5" s="1"/>
  <c r="C1387" i="5" a="1"/>
  <c r="C1387" i="5" s="1"/>
  <c r="C1388" i="5" a="1"/>
  <c r="C1388" i="5" s="1"/>
  <c r="C1389" i="5" a="1"/>
  <c r="C1389" i="5" s="1"/>
  <c r="C1390" i="5" a="1"/>
  <c r="C1390" i="5"/>
  <c r="C1391" i="5" a="1"/>
  <c r="C1391" i="5" s="1"/>
  <c r="C1392" i="5" a="1"/>
  <c r="C1392" i="5" s="1"/>
  <c r="C1393" i="5" a="1"/>
  <c r="C1393" i="5"/>
  <c r="C1394" i="5" a="1"/>
  <c r="C1394" i="5" s="1"/>
  <c r="C1395" i="5" a="1"/>
  <c r="C1395" i="5" s="1"/>
  <c r="C1396" i="5" a="1"/>
  <c r="C1396" i="5" s="1"/>
  <c r="C1397" i="5" a="1"/>
  <c r="C1397" i="5" s="1"/>
  <c r="C1398" i="5" a="1"/>
  <c r="C1398" i="5" s="1"/>
  <c r="C1399" i="5" a="1"/>
  <c r="C1399" i="5" s="1"/>
  <c r="C1400" i="5" a="1"/>
  <c r="C1400" i="5"/>
  <c r="C1401" i="5" a="1"/>
  <c r="C1401" i="5" s="1"/>
  <c r="C1402" i="5" a="1"/>
  <c r="C1402" i="5" s="1"/>
  <c r="C1403" i="5" a="1"/>
  <c r="C1403" i="5"/>
  <c r="C1404" i="5" a="1"/>
  <c r="C1404" i="5" s="1"/>
  <c r="C1405" i="5" a="1"/>
  <c r="C1405" i="5" s="1"/>
  <c r="C1406" i="5" a="1"/>
  <c r="C1406" i="5" s="1"/>
  <c r="C1407" i="5" a="1"/>
  <c r="C1407" i="5" s="1"/>
  <c r="C1408" i="5" a="1"/>
  <c r="C1408" i="5" s="1"/>
  <c r="C1409" i="5" a="1"/>
  <c r="C1409" i="5" s="1"/>
  <c r="C1410" i="5" a="1"/>
  <c r="C1410" i="5" s="1"/>
  <c r="C1411" i="5" a="1"/>
  <c r="C1411" i="5" s="1"/>
  <c r="C1412" i="5" a="1"/>
  <c r="C1412" i="5" s="1"/>
  <c r="C1413" i="5" a="1"/>
  <c r="C1413" i="5" s="1"/>
  <c r="C1414" i="5" a="1"/>
  <c r="C1414" i="5" s="1"/>
  <c r="C1415" i="5" a="1"/>
  <c r="C1415" i="5" s="1"/>
  <c r="C1416" i="5" a="1"/>
  <c r="C1416" i="5" s="1"/>
  <c r="C1417" i="5" a="1"/>
  <c r="C1417" i="5" s="1"/>
  <c r="C1418" i="5" a="1"/>
  <c r="C1418" i="5" s="1"/>
  <c r="C1419" i="5" a="1"/>
  <c r="C1419" i="5"/>
  <c r="C1420" i="5" a="1"/>
  <c r="C1420" i="5" s="1"/>
  <c r="C1421" i="5" a="1"/>
  <c r="C1421" i="5" s="1"/>
  <c r="C1422" i="5" a="1"/>
  <c r="C1422" i="5" s="1"/>
  <c r="C1423" i="5" a="1"/>
  <c r="C1423" i="5" s="1"/>
  <c r="C1424" i="5" a="1"/>
  <c r="C1424" i="5" s="1"/>
  <c r="C1425" i="5" a="1"/>
  <c r="C1425" i="5" s="1"/>
  <c r="C1426" i="5" a="1"/>
  <c r="C1426" i="5" s="1"/>
  <c r="C1427" i="5" a="1"/>
  <c r="C1427" i="5" s="1"/>
  <c r="C1428" i="5" a="1"/>
  <c r="C1428" i="5" s="1"/>
  <c r="C1429" i="5" a="1"/>
  <c r="C1429" i="5" s="1"/>
  <c r="C1430" i="5" a="1"/>
  <c r="C1430" i="5" s="1"/>
  <c r="C1431" i="5" a="1"/>
  <c r="C1431" i="5" s="1"/>
  <c r="C1432" i="5" a="1"/>
  <c r="C1432" i="5" s="1"/>
  <c r="C1433" i="5" a="1"/>
  <c r="C1433" i="5" s="1"/>
  <c r="C1434" i="5" a="1"/>
  <c r="C1434" i="5" s="1"/>
  <c r="C1435" i="5" a="1"/>
  <c r="C1435" i="5" s="1"/>
  <c r="C1436" i="5" a="1"/>
  <c r="C1436" i="5" s="1"/>
  <c r="C1437" i="5" a="1"/>
  <c r="C1437" i="5" s="1"/>
  <c r="C1438" i="5" a="1"/>
  <c r="C1438" i="5" s="1"/>
  <c r="C1439" i="5" a="1"/>
  <c r="C1439" i="5" s="1"/>
  <c r="C1440" i="5" a="1"/>
  <c r="C1440" i="5"/>
  <c r="C1441" i="5" a="1"/>
  <c r="C1441" i="5"/>
  <c r="C1442" i="5" a="1"/>
  <c r="C1442" i="5" s="1"/>
  <c r="C1443" i="5" a="1"/>
  <c r="C1443" i="5" s="1"/>
  <c r="C1444" i="5" a="1"/>
  <c r="C1444" i="5" s="1"/>
  <c r="C1445" i="5" a="1"/>
  <c r="C1445" i="5" s="1"/>
  <c r="C1446" i="5" a="1"/>
  <c r="C1446" i="5" s="1"/>
  <c r="C1447" i="5" a="1"/>
  <c r="C1447" i="5" s="1"/>
  <c r="C1448" i="5" a="1"/>
  <c r="C1448" i="5" s="1"/>
  <c r="C1449" i="5" a="1"/>
  <c r="C1449" i="5" s="1"/>
  <c r="C1450" i="5" a="1"/>
  <c r="C1450" i="5" s="1"/>
  <c r="C1451" i="5" a="1"/>
  <c r="C1451" i="5"/>
  <c r="C1452" i="5" a="1"/>
  <c r="C1452" i="5" s="1"/>
  <c r="C1453" i="5" a="1"/>
  <c r="C1453" i="5" s="1"/>
  <c r="C1454" i="5" a="1"/>
  <c r="C1454" i="5" s="1"/>
  <c r="C1455" i="5" a="1"/>
  <c r="C1455" i="5" s="1"/>
  <c r="C1456" i="5" a="1"/>
  <c r="C1456" i="5" s="1"/>
  <c r="C1457" i="5" a="1"/>
  <c r="C1457" i="5"/>
  <c r="C1458" i="5" a="1"/>
  <c r="C1458" i="5" s="1"/>
  <c r="C1459" i="5" a="1"/>
  <c r="C1459" i="5" s="1"/>
  <c r="C1460" i="5" a="1"/>
  <c r="C1460" i="5"/>
  <c r="C1461" i="5" a="1"/>
  <c r="C1461" i="5" s="1"/>
  <c r="C1462" i="5" a="1"/>
  <c r="C1462" i="5" s="1"/>
  <c r="C1463" i="5" a="1"/>
  <c r="C1463" i="5" s="1"/>
  <c r="C1464" i="5" a="1"/>
  <c r="C1464" i="5"/>
  <c r="C1465" i="5" a="1"/>
  <c r="C1465" i="5" s="1"/>
  <c r="C1466" i="5" a="1"/>
  <c r="C1466" i="5" s="1"/>
  <c r="C1467" i="5" a="1"/>
  <c r="C1467" i="5"/>
  <c r="C1468" i="5" a="1"/>
  <c r="C1468" i="5" s="1"/>
  <c r="C1469" i="5" a="1"/>
  <c r="C1469" i="5" s="1"/>
  <c r="C1470" i="5" a="1"/>
  <c r="C1470" i="5" s="1"/>
  <c r="C1471" i="5" a="1"/>
  <c r="C1471" i="5" s="1"/>
  <c r="C1472" i="5" a="1"/>
  <c r="C1472" i="5" s="1"/>
  <c r="C1473" i="5" a="1"/>
  <c r="C1473" i="5" s="1"/>
  <c r="C1474" i="5" a="1"/>
  <c r="C1474" i="5" s="1"/>
  <c r="C1475" i="5" a="1"/>
  <c r="C1475" i="5" s="1"/>
  <c r="C1476" i="5" a="1"/>
  <c r="C1476" i="5" s="1"/>
  <c r="C1477" i="5" a="1"/>
  <c r="C1477" i="5" s="1"/>
  <c r="C1478" i="5" a="1"/>
  <c r="C1478" i="5" s="1"/>
  <c r="C1479" i="5" a="1"/>
  <c r="C1479" i="5"/>
  <c r="C1480" i="5" a="1"/>
  <c r="C1480" i="5" s="1"/>
  <c r="C1481" i="5" a="1"/>
  <c r="C1481" i="5"/>
  <c r="C1482" i="5" a="1"/>
  <c r="C1482" i="5" s="1"/>
  <c r="C1483" i="5" a="1"/>
  <c r="C1483" i="5" s="1"/>
  <c r="C1484" i="5" a="1"/>
  <c r="C1484" i="5" s="1"/>
  <c r="C1485" i="5" a="1"/>
  <c r="C1485" i="5"/>
  <c r="C1486" i="5" a="1"/>
  <c r="C1486" i="5"/>
  <c r="C1487" i="5" a="1"/>
  <c r="C1487" i="5" s="1"/>
  <c r="C1488" i="5" a="1"/>
  <c r="C1488" i="5" s="1"/>
  <c r="C1489" i="5" a="1"/>
  <c r="C1489" i="5" s="1"/>
  <c r="C1490" i="5" a="1"/>
  <c r="C1490" i="5" s="1"/>
  <c r="C1491" i="5" a="1"/>
  <c r="C1491" i="5" s="1"/>
  <c r="C1492" i="5" a="1"/>
  <c r="C1492" i="5" s="1"/>
  <c r="C1493" i="5" a="1"/>
  <c r="C1493" i="5" s="1"/>
  <c r="C1494" i="5" a="1"/>
  <c r="C1494" i="5" s="1"/>
  <c r="C1495" i="5" a="1"/>
  <c r="C1495" i="5" s="1"/>
  <c r="C1496" i="5" a="1"/>
  <c r="C1496" i="5"/>
  <c r="C1497" i="5" a="1"/>
  <c r="C1497" i="5" s="1"/>
  <c r="C1498" i="5" a="1"/>
  <c r="C1498" i="5" s="1"/>
  <c r="C1499" i="5" a="1"/>
  <c r="C1499" i="5" s="1"/>
  <c r="C1500" i="5" a="1"/>
  <c r="C1500" i="5"/>
  <c r="C1501" i="5" a="1"/>
  <c r="C1501" i="5"/>
  <c r="C1502" i="5" a="1"/>
  <c r="C1502" i="5" s="1"/>
  <c r="C1503" i="5" a="1"/>
  <c r="C1503" i="5" s="1"/>
  <c r="C1504" i="5" a="1"/>
  <c r="C1504" i="5" s="1"/>
  <c r="C1505" i="5" a="1"/>
  <c r="C1505" i="5"/>
  <c r="C1506" i="5" a="1"/>
  <c r="C1506" i="5" s="1"/>
  <c r="C1507" i="5" a="1"/>
  <c r="C1507" i="5"/>
  <c r="C1508" i="5" a="1"/>
  <c r="C1508" i="5" s="1"/>
  <c r="C1509" i="5" a="1"/>
  <c r="C1509" i="5" s="1"/>
  <c r="C1510" i="5" a="1"/>
  <c r="C1510" i="5" s="1"/>
  <c r="C1511" i="5" a="1"/>
  <c r="C1511" i="5" s="1"/>
  <c r="C1512" i="5" a="1"/>
  <c r="C1512" i="5" s="1"/>
  <c r="C1513" i="5" a="1"/>
  <c r="C1513" i="5" s="1"/>
  <c r="C1514" i="5" a="1"/>
  <c r="C1514" i="5" s="1"/>
  <c r="C1515" i="5" a="1"/>
  <c r="C1515" i="5" s="1"/>
  <c r="C1516" i="5" a="1"/>
  <c r="C1516" i="5" s="1"/>
  <c r="C1517" i="5" a="1"/>
  <c r="C1517" i="5"/>
  <c r="C1518" i="5" a="1"/>
  <c r="C1518" i="5"/>
  <c r="C1519" i="5" a="1"/>
  <c r="C1519" i="5"/>
  <c r="C1520" i="5" a="1"/>
  <c r="C1520" i="5" s="1"/>
  <c r="C1521" i="5" a="1"/>
  <c r="C1521" i="5" s="1"/>
  <c r="C1522" i="5" a="1"/>
  <c r="C1522" i="5" s="1"/>
  <c r="C1523" i="5" a="1"/>
  <c r="C1523" i="5" s="1"/>
  <c r="C1524" i="5" a="1"/>
  <c r="C1524" i="5" s="1"/>
  <c r="C1525" i="5" a="1"/>
  <c r="C1525" i="5" s="1"/>
  <c r="C1526" i="5" a="1"/>
  <c r="C1526" i="5" s="1"/>
  <c r="C1527" i="5" a="1"/>
  <c r="C1527" i="5" s="1"/>
  <c r="C1528" i="5" a="1"/>
  <c r="C1528" i="5"/>
  <c r="C1529" i="5" a="1"/>
  <c r="C1529" i="5" s="1"/>
  <c r="C1530" i="5" a="1"/>
  <c r="C1530" i="5" s="1"/>
  <c r="C1531" i="5" a="1"/>
  <c r="C1531" i="5"/>
  <c r="C1532" i="5" a="1"/>
  <c r="C1532" i="5" s="1"/>
  <c r="C1533" i="5" a="1"/>
  <c r="C1533" i="5" s="1"/>
  <c r="C1534" i="5" a="1"/>
  <c r="C1534" i="5" s="1"/>
  <c r="C1535" i="5" a="1"/>
  <c r="C1535" i="5" s="1"/>
  <c r="C1536" i="5" a="1"/>
  <c r="C1536" i="5"/>
  <c r="C1537" i="5" a="1"/>
  <c r="C1537" i="5"/>
  <c r="C1538" i="5" a="1"/>
  <c r="C1538" i="5" s="1"/>
  <c r="C1539" i="5" a="1"/>
  <c r="C1539" i="5" s="1"/>
  <c r="C1540" i="5" a="1"/>
  <c r="C1540" i="5" s="1"/>
  <c r="C1541" i="5" a="1"/>
  <c r="C1541" i="5"/>
  <c r="C1542" i="5" a="1"/>
  <c r="C1542" i="5" s="1"/>
  <c r="C1543" i="5" a="1"/>
  <c r="C1543" i="5" s="1"/>
  <c r="C1544" i="5" a="1"/>
  <c r="C1544" i="5" s="1"/>
  <c r="C1545" i="5" a="1"/>
  <c r="C1545" i="5" s="1"/>
  <c r="C1546" i="5" a="1"/>
  <c r="C1546" i="5" s="1"/>
  <c r="C1547" i="5" a="1"/>
  <c r="C1547" i="5" s="1"/>
  <c r="C1548" i="5" a="1"/>
  <c r="C1548" i="5" s="1"/>
  <c r="C1549" i="5" a="1"/>
  <c r="C1549" i="5" s="1"/>
  <c r="C1550" i="5" a="1"/>
  <c r="C1550" i="5" s="1"/>
  <c r="C1551" i="5" a="1"/>
  <c r="C1551" i="5" s="1"/>
  <c r="C1552" i="5" a="1"/>
  <c r="C1552" i="5"/>
  <c r="C1553" i="5" a="1"/>
  <c r="C1553" i="5"/>
  <c r="C1554" i="5" a="1"/>
  <c r="C1554" i="5" s="1"/>
  <c r="C1555" i="5" a="1"/>
  <c r="C1555" i="5" s="1"/>
  <c r="C1556" i="5" a="1"/>
  <c r="C1556" i="5" s="1"/>
  <c r="C1557" i="5" a="1"/>
  <c r="C1557" i="5" s="1"/>
  <c r="C1558" i="5" a="1"/>
  <c r="C1558" i="5" s="1"/>
  <c r="C1559" i="5" a="1"/>
  <c r="C1559" i="5" s="1"/>
  <c r="C1560" i="5" a="1"/>
  <c r="C1560" i="5" s="1"/>
  <c r="C1561" i="5" a="1"/>
  <c r="C1561" i="5" s="1"/>
  <c r="C1562" i="5" a="1"/>
  <c r="C1562" i="5" s="1"/>
  <c r="C1563" i="5" a="1"/>
  <c r="C1563" i="5" s="1"/>
  <c r="C1564" i="5" a="1"/>
  <c r="C1564" i="5" s="1"/>
  <c r="C1565" i="5" a="1"/>
  <c r="C1565" i="5"/>
  <c r="C1566" i="5" a="1"/>
  <c r="C1566" i="5" s="1"/>
  <c r="C1567" i="5" a="1"/>
  <c r="C1567" i="5" s="1"/>
  <c r="C1568" i="5" a="1"/>
  <c r="C1568" i="5"/>
  <c r="C1569" i="5" a="1"/>
  <c r="C1569" i="5"/>
  <c r="C1570" i="5" a="1"/>
  <c r="C1570" i="5" s="1"/>
  <c r="C1571" i="5" a="1"/>
  <c r="C1571" i="5"/>
  <c r="C1572" i="5" a="1"/>
  <c r="C1572" i="5" s="1"/>
  <c r="C1573" i="5" a="1"/>
  <c r="C1573" i="5" s="1"/>
  <c r="C1574" i="5" a="1"/>
  <c r="C1574" i="5" s="1"/>
  <c r="C1575" i="5" a="1"/>
  <c r="C1575" i="5" s="1"/>
  <c r="C1576" i="5" a="1"/>
  <c r="C1576" i="5" s="1"/>
  <c r="C1577" i="5" a="1"/>
  <c r="C1577" i="5" s="1"/>
  <c r="C1578" i="5" a="1"/>
  <c r="C1578" i="5" s="1"/>
  <c r="C1579" i="5" a="1"/>
  <c r="C1579" i="5" s="1"/>
  <c r="C1580" i="5" a="1"/>
  <c r="C1580" i="5" s="1"/>
  <c r="C1581" i="5" a="1"/>
  <c r="C1581" i="5" s="1"/>
  <c r="C1582" i="5" a="1"/>
  <c r="C1582" i="5"/>
  <c r="C1583" i="5" a="1"/>
  <c r="C1583" i="5" s="1"/>
  <c r="C1584" i="5" a="1"/>
  <c r="C1584" i="5" s="1"/>
  <c r="C1585" i="5" a="1"/>
  <c r="C1585" i="5" s="1"/>
  <c r="C1586" i="5" a="1"/>
  <c r="C1586" i="5" s="1"/>
  <c r="C1587" i="5" a="1"/>
  <c r="C1587" i="5" s="1"/>
  <c r="C1588" i="5" a="1"/>
  <c r="C1588" i="5" s="1"/>
  <c r="C1589" i="5" a="1"/>
  <c r="C1589" i="5" s="1"/>
  <c r="C1590" i="5" a="1"/>
  <c r="C1590" i="5" s="1"/>
  <c r="C1591" i="5" a="1"/>
  <c r="C1591" i="5" s="1"/>
  <c r="C1592" i="5" a="1"/>
  <c r="C1592" i="5" s="1"/>
  <c r="C1593" i="5" a="1"/>
  <c r="C1593" i="5" s="1"/>
  <c r="C1594" i="5" a="1"/>
  <c r="C1594" i="5" s="1"/>
  <c r="C1595" i="5" a="1"/>
  <c r="C1595" i="5" s="1"/>
  <c r="C1596" i="5" a="1"/>
  <c r="C1596" i="5" s="1"/>
  <c r="C1597" i="5" a="1"/>
  <c r="C1597" i="5" s="1"/>
  <c r="C1598" i="5" a="1"/>
  <c r="C1598" i="5" s="1"/>
  <c r="C1599" i="5" a="1"/>
  <c r="C1599" i="5" s="1"/>
  <c r="C1600" i="5" a="1"/>
  <c r="C1600" i="5" s="1"/>
  <c r="C1601" i="5" a="1"/>
  <c r="C1601" i="5" s="1"/>
  <c r="C1602" i="5" a="1"/>
  <c r="C1602" i="5" s="1"/>
  <c r="C1603" i="5" a="1"/>
  <c r="C1603" i="5" s="1"/>
  <c r="C1604" i="5" a="1"/>
  <c r="C1604" i="5" s="1"/>
  <c r="C1605" i="5" a="1"/>
  <c r="C1605" i="5" s="1"/>
  <c r="C1606" i="5" a="1"/>
  <c r="C1606" i="5" s="1"/>
  <c r="C1607" i="5" a="1"/>
  <c r="C1607" i="5" s="1"/>
  <c r="C1608" i="5" a="1"/>
  <c r="C1608" i="5" s="1"/>
  <c r="C1609" i="5" a="1"/>
  <c r="C1609" i="5" s="1"/>
  <c r="C1610" i="5" a="1"/>
  <c r="C1610" i="5" s="1"/>
  <c r="C1611" i="5" a="1"/>
  <c r="C1611" i="5"/>
  <c r="C1612" i="5" a="1"/>
  <c r="C1612" i="5"/>
  <c r="C1613" i="5" a="1"/>
  <c r="C1613" i="5" s="1"/>
  <c r="C1614" i="5" a="1"/>
  <c r="C1614" i="5" s="1"/>
  <c r="C1615" i="5" a="1"/>
  <c r="C1615" i="5" s="1"/>
  <c r="C1616" i="5" a="1"/>
  <c r="C1616" i="5"/>
  <c r="C1617" i="5" a="1"/>
  <c r="C1617" i="5" s="1"/>
  <c r="C1618" i="5" a="1"/>
  <c r="C1618" i="5" s="1"/>
  <c r="C1619" i="5" a="1"/>
  <c r="C1619" i="5" s="1"/>
  <c r="C1620" i="5" a="1"/>
  <c r="C1620" i="5" s="1"/>
  <c r="C1621" i="5" a="1"/>
  <c r="C1621" i="5" s="1"/>
  <c r="C1622" i="5" a="1"/>
  <c r="C1622" i="5"/>
  <c r="C1623" i="5" a="1"/>
  <c r="C1623" i="5" s="1"/>
  <c r="C1624" i="5" a="1"/>
  <c r="C1624" i="5" s="1"/>
  <c r="C1625" i="5" a="1"/>
  <c r="C1625" i="5" s="1"/>
  <c r="C1626" i="5" a="1"/>
  <c r="C1626" i="5" s="1"/>
  <c r="C1627" i="5" a="1"/>
  <c r="C1627" i="5" s="1"/>
  <c r="C1628" i="5" a="1"/>
  <c r="C1628" i="5"/>
  <c r="C1629" i="5" a="1"/>
  <c r="C1629" i="5"/>
  <c r="C1630" i="5" a="1"/>
  <c r="C1630" i="5" s="1"/>
  <c r="C1631" i="5" a="1"/>
  <c r="C1631" i="5" s="1"/>
  <c r="C1632" i="5" a="1"/>
  <c r="C1632" i="5" s="1"/>
  <c r="C1633" i="5" a="1"/>
  <c r="C1633" i="5" s="1"/>
  <c r="C1634" i="5" a="1"/>
  <c r="C1634" i="5" s="1"/>
  <c r="C1635" i="5" a="1"/>
  <c r="C1635" i="5" s="1"/>
  <c r="C1636" i="5" a="1"/>
  <c r="C1636" i="5" s="1"/>
  <c r="C1637" i="5" a="1"/>
  <c r="C1637" i="5" s="1"/>
  <c r="C1638" i="5" a="1"/>
  <c r="C1638" i="5" s="1"/>
  <c r="C1639" i="5" a="1"/>
  <c r="C1639" i="5"/>
  <c r="C1640" i="5" a="1"/>
  <c r="C1640" i="5" s="1"/>
  <c r="C1641" i="5" a="1"/>
  <c r="C1641" i="5"/>
  <c r="C1642" i="5" a="1"/>
  <c r="C1642" i="5" s="1"/>
  <c r="C1643" i="5" a="1"/>
  <c r="C1643" i="5" s="1"/>
  <c r="C1644" i="5" a="1"/>
  <c r="C1644" i="5" s="1"/>
  <c r="C1645" i="5" a="1"/>
  <c r="C1645" i="5" s="1"/>
  <c r="C1646" i="5" a="1"/>
  <c r="C1646" i="5"/>
  <c r="C1647" i="5" a="1"/>
  <c r="C1647" i="5"/>
  <c r="C1648" i="5" a="1"/>
  <c r="C1648" i="5"/>
  <c r="C1649" i="5" a="1"/>
  <c r="C1649" i="5" s="1"/>
  <c r="C1650" i="5" a="1"/>
  <c r="C1650" i="5" s="1"/>
  <c r="C1651" i="5" a="1"/>
  <c r="C1651" i="5" s="1"/>
  <c r="C1652" i="5" a="1"/>
  <c r="C1652" i="5"/>
  <c r="C1653" i="5" a="1"/>
  <c r="C1653" i="5" s="1"/>
  <c r="C1654" i="5" a="1"/>
  <c r="C1654" i="5" s="1"/>
  <c r="C1655" i="5" a="1"/>
  <c r="C1655" i="5" s="1"/>
  <c r="C1656" i="5" a="1"/>
  <c r="C1656" i="5" s="1"/>
  <c r="C1657" i="5" a="1"/>
  <c r="C1657" i="5" s="1"/>
  <c r="C1658" i="5" a="1"/>
  <c r="C1658" i="5" s="1"/>
  <c r="C1659" i="5" a="1"/>
  <c r="C1659" i="5"/>
  <c r="C1660" i="5" a="1"/>
  <c r="C1660" i="5" s="1"/>
  <c r="C1661" i="5" a="1"/>
  <c r="C1661" i="5" s="1"/>
  <c r="C1662" i="5" a="1"/>
  <c r="C1662" i="5"/>
  <c r="C1663" i="5" a="1"/>
  <c r="C1663" i="5" s="1"/>
  <c r="C1664" i="5" a="1"/>
  <c r="C1664" i="5" s="1"/>
  <c r="C1665" i="5" a="1"/>
  <c r="C1665" i="5" s="1"/>
  <c r="C1666" i="5" a="1"/>
  <c r="C1666" i="5" s="1"/>
  <c r="C1667" i="5" a="1"/>
  <c r="C1667" i="5" s="1"/>
  <c r="C1668" i="5" a="1"/>
  <c r="C1668" i="5" s="1"/>
  <c r="C1669" i="5" a="1"/>
  <c r="C1669" i="5"/>
  <c r="C1670" i="5" a="1"/>
  <c r="C1670" i="5" s="1"/>
  <c r="C1671" i="5" a="1"/>
  <c r="C1671" i="5" s="1"/>
  <c r="C1672" i="5" a="1"/>
  <c r="C1672" i="5" s="1"/>
  <c r="C1673" i="5" a="1"/>
  <c r="C1673" i="5"/>
  <c r="C1674" i="5" a="1"/>
  <c r="C1674" i="5" s="1"/>
  <c r="C1675" i="5" a="1"/>
  <c r="C1675" i="5" s="1"/>
  <c r="C1676" i="5" a="1"/>
  <c r="C1676" i="5"/>
  <c r="C1677" i="5" a="1"/>
  <c r="C1677" i="5" s="1"/>
  <c r="C1678" i="5" a="1"/>
  <c r="C1678" i="5" s="1"/>
  <c r="C1679" i="5" a="1"/>
  <c r="C1679" i="5" s="1"/>
  <c r="C1680" i="5" a="1"/>
  <c r="C1680" i="5" s="1"/>
  <c r="C1681" i="5" a="1"/>
  <c r="C1681" i="5" s="1"/>
  <c r="C1682" i="5" a="1"/>
  <c r="C1682" i="5" s="1"/>
  <c r="C1683" i="5" a="1"/>
  <c r="C1683" i="5" s="1"/>
  <c r="C1684" i="5" a="1"/>
  <c r="C1684" i="5" s="1"/>
  <c r="C1685" i="5" a="1"/>
  <c r="C1685" i="5" s="1"/>
  <c r="C1686" i="5" a="1"/>
  <c r="C1686" i="5"/>
  <c r="C1687" i="5" a="1"/>
  <c r="C1687" i="5" s="1"/>
  <c r="C1688" i="5" a="1"/>
  <c r="C1688" i="5" s="1"/>
  <c r="C1689" i="5" a="1"/>
  <c r="C1689" i="5" s="1"/>
  <c r="C1690" i="5" a="1"/>
  <c r="C1690" i="5" s="1"/>
  <c r="C1691" i="5" a="1"/>
  <c r="C1691" i="5" s="1"/>
  <c r="C1692" i="5" a="1"/>
  <c r="C1692" i="5" s="1"/>
  <c r="C1693" i="5" a="1"/>
  <c r="C1693" i="5" s="1"/>
  <c r="C1694" i="5" a="1"/>
  <c r="C1694" i="5" s="1"/>
  <c r="C1695" i="5" a="1"/>
  <c r="C1695" i="5" s="1"/>
  <c r="C1696" i="5" a="1"/>
  <c r="C1696" i="5"/>
  <c r="C1697" i="5" a="1"/>
  <c r="C1697" i="5"/>
  <c r="C1698" i="5" a="1"/>
  <c r="C1698" i="5" s="1"/>
  <c r="C1699" i="5" a="1"/>
  <c r="C1699" i="5" s="1"/>
  <c r="C1700" i="5" a="1"/>
  <c r="C1700" i="5" s="1"/>
  <c r="C1701" i="5" a="1"/>
  <c r="C1701" i="5" s="1"/>
  <c r="C1702" i="5" a="1"/>
  <c r="C1702" i="5" s="1"/>
  <c r="C1703" i="5" a="1"/>
  <c r="C1703" i="5" s="1"/>
  <c r="C1704" i="5" a="1"/>
  <c r="C1704" i="5" s="1"/>
  <c r="C1705" i="5" a="1"/>
  <c r="C1705" i="5" s="1"/>
  <c r="C1706" i="5" a="1"/>
  <c r="C1706" i="5" s="1"/>
  <c r="C1707" i="5" a="1"/>
  <c r="C1707" i="5"/>
  <c r="C1708" i="5" a="1"/>
  <c r="C1708" i="5" s="1"/>
  <c r="C1709" i="5" a="1"/>
  <c r="C1709" i="5" s="1"/>
  <c r="C1710" i="5" a="1"/>
  <c r="C1710" i="5"/>
  <c r="C1711" i="5" a="1"/>
  <c r="C1711" i="5" s="1"/>
  <c r="C1712" i="5" a="1"/>
  <c r="C1712" i="5" s="1"/>
  <c r="C1713" i="5" a="1"/>
  <c r="C1713" i="5" s="1"/>
  <c r="C1714" i="5" a="1"/>
  <c r="C1714" i="5" s="1"/>
  <c r="C1715" i="5" a="1"/>
  <c r="C1715" i="5" s="1"/>
  <c r="C1716" i="5" a="1"/>
  <c r="C1716" i="5" s="1"/>
  <c r="C1717" i="5" a="1"/>
  <c r="C1717" i="5" s="1"/>
  <c r="C1718" i="5" a="1"/>
  <c r="C1718" i="5" s="1"/>
  <c r="C1719" i="5" a="1"/>
  <c r="C1719" i="5" s="1"/>
  <c r="C1720" i="5" a="1"/>
  <c r="C1720" i="5" s="1"/>
  <c r="C1721" i="5" a="1"/>
  <c r="C1721" i="5" s="1"/>
  <c r="C1722" i="5" a="1"/>
  <c r="C1722" i="5" s="1"/>
  <c r="C1723" i="5" a="1"/>
  <c r="C1723" i="5" s="1"/>
  <c r="C1724" i="5" a="1"/>
  <c r="C1724" i="5" s="1"/>
  <c r="C1725" i="5" a="1"/>
  <c r="C1725" i="5" s="1"/>
  <c r="C1726" i="5" a="1"/>
  <c r="C1726" i="5" s="1"/>
  <c r="C1727" i="5" a="1"/>
  <c r="C1727" i="5" s="1"/>
  <c r="C1728" i="5" a="1"/>
  <c r="C1728" i="5" s="1"/>
  <c r="C1729" i="5" a="1"/>
  <c r="C1729" i="5" s="1"/>
  <c r="C1730" i="5" a="1"/>
  <c r="C1730" i="5" s="1"/>
  <c r="C1731" i="5" a="1"/>
  <c r="C1731" i="5" s="1"/>
  <c r="C1732" i="5" a="1"/>
  <c r="C1732" i="5" s="1"/>
  <c r="C1733" i="5" a="1"/>
  <c r="C1733" i="5" s="1"/>
  <c r="C1734" i="5" a="1"/>
  <c r="C1734" i="5" s="1"/>
  <c r="C1735" i="5" a="1"/>
  <c r="C1735" i="5" s="1"/>
  <c r="C1736" i="5" a="1"/>
  <c r="C1736" i="5" s="1"/>
  <c r="C1737" i="5" a="1"/>
  <c r="C1737" i="5" s="1"/>
  <c r="C1738" i="5" a="1"/>
  <c r="C1738" i="5" s="1"/>
  <c r="C1739" i="5" a="1"/>
  <c r="C1739" i="5"/>
  <c r="C1740" i="5" a="1"/>
  <c r="C1740" i="5"/>
  <c r="C1741" i="5" a="1"/>
  <c r="C1741" i="5"/>
  <c r="C1742" i="5" a="1"/>
  <c r="C1742" i="5" s="1"/>
  <c r="C1743" i="5" a="1"/>
  <c r="C1743" i="5" s="1"/>
  <c r="C1744" i="5" a="1"/>
  <c r="C1744" i="5" s="1"/>
  <c r="C1745" i="5" a="1"/>
  <c r="C1745" i="5" s="1"/>
  <c r="C1746" i="5" a="1"/>
  <c r="C1746" i="5" s="1"/>
  <c r="C1747" i="5" a="1"/>
  <c r="C1747" i="5" s="1"/>
  <c r="C1748" i="5" a="1"/>
  <c r="C1748" i="5" s="1"/>
  <c r="C1749" i="5" a="1"/>
  <c r="C1749" i="5" s="1"/>
  <c r="C1750" i="5" a="1"/>
  <c r="C1750" i="5" s="1"/>
  <c r="C1751" i="5" a="1"/>
  <c r="C1751" i="5" s="1"/>
  <c r="C1752" i="5" a="1"/>
  <c r="C1752" i="5" s="1"/>
  <c r="C1753" i="5" a="1"/>
  <c r="C1753" i="5" s="1"/>
  <c r="C1754" i="5" a="1"/>
  <c r="C1754" i="5" s="1"/>
  <c r="C1755" i="5" a="1"/>
  <c r="C1755" i="5" s="1"/>
  <c r="C1756" i="5" a="1"/>
  <c r="C1756" i="5" s="1"/>
  <c r="C1757" i="5" a="1"/>
  <c r="C1757" i="5" s="1"/>
  <c r="C1758" i="5" a="1"/>
  <c r="C1758" i="5" s="1"/>
  <c r="C1759" i="5" a="1"/>
  <c r="C1759" i="5" s="1"/>
  <c r="C1760" i="5" a="1"/>
  <c r="C1760" i="5" s="1"/>
  <c r="C1761" i="5" a="1"/>
  <c r="C1761" i="5" s="1"/>
  <c r="C1762" i="5" a="1"/>
  <c r="C1762" i="5" s="1"/>
  <c r="C1763" i="5" a="1"/>
  <c r="C1763" i="5" s="1"/>
  <c r="C1764" i="5" a="1"/>
  <c r="C1764" i="5" s="1"/>
  <c r="C1765" i="5" a="1"/>
  <c r="C1765" i="5" s="1"/>
  <c r="C1766" i="5" a="1"/>
  <c r="C1766" i="5" s="1"/>
  <c r="C1767" i="5" a="1"/>
  <c r="C1767" i="5" s="1"/>
  <c r="C1768" i="5" a="1"/>
  <c r="C1768" i="5" s="1"/>
  <c r="C1769" i="5" a="1"/>
  <c r="C1769" i="5" s="1"/>
  <c r="C1770" i="5" a="1"/>
  <c r="C1770" i="5" s="1"/>
  <c r="C1771" i="5" a="1"/>
  <c r="C1771" i="5" s="1"/>
  <c r="C1772" i="5" a="1"/>
  <c r="C1772" i="5" s="1"/>
  <c r="C1773" i="5" a="1"/>
  <c r="C1773" i="5" s="1"/>
  <c r="C1774" i="5" a="1"/>
  <c r="C1774" i="5" s="1"/>
  <c r="C1775" i="5" a="1"/>
  <c r="C1775" i="5" s="1"/>
  <c r="C1776" i="5" a="1"/>
  <c r="C1776" i="5" s="1"/>
  <c r="C1777" i="5" a="1"/>
  <c r="C1777" i="5" s="1"/>
  <c r="C1778" i="5" a="1"/>
  <c r="C1778" i="5" s="1"/>
  <c r="C1779" i="5" a="1"/>
  <c r="C1779" i="5" s="1"/>
  <c r="C1780" i="5" a="1"/>
  <c r="C1780" i="5"/>
  <c r="C1781" i="5" a="1"/>
  <c r="C1781" i="5" s="1"/>
  <c r="C1782" i="5" a="1"/>
  <c r="C1782" i="5" s="1"/>
  <c r="C1783" i="5" a="1"/>
  <c r="C1783" i="5" s="1"/>
  <c r="C1784" i="5" a="1"/>
  <c r="C1784" i="5" s="1"/>
  <c r="C1785" i="5" a="1"/>
  <c r="C1785" i="5" s="1"/>
  <c r="C1786" i="5" a="1"/>
  <c r="C1786" i="5" s="1"/>
  <c r="C1787" i="5" a="1"/>
  <c r="C1787" i="5"/>
  <c r="C1788" i="5" a="1"/>
  <c r="C1788" i="5" s="1"/>
  <c r="C1789" i="5" a="1"/>
  <c r="C1789" i="5" s="1"/>
  <c r="C1790" i="5" a="1"/>
  <c r="C1790" i="5"/>
  <c r="C1791" i="5" a="1"/>
  <c r="C1791" i="5" s="1"/>
  <c r="C1792" i="5" a="1"/>
  <c r="C1792" i="5" s="1"/>
  <c r="C1793" i="5" a="1"/>
  <c r="C1793" i="5" s="1"/>
  <c r="C1794" i="5" a="1"/>
  <c r="C1794" i="5" s="1"/>
  <c r="C1795" i="5" a="1"/>
  <c r="C1795" i="5" s="1"/>
  <c r="C1796" i="5" a="1"/>
  <c r="C1796" i="5" s="1"/>
  <c r="C1797" i="5" a="1"/>
  <c r="C1797" i="5" s="1"/>
  <c r="C1798" i="5" a="1"/>
  <c r="C1798" i="5" s="1"/>
  <c r="C1799" i="5" a="1"/>
  <c r="C1799" i="5" s="1"/>
  <c r="C1800" i="5" a="1"/>
  <c r="C1800" i="5" s="1"/>
  <c r="C1801" i="5" a="1"/>
  <c r="C1801" i="5" s="1"/>
  <c r="C1802" i="5" a="1"/>
  <c r="C1802" i="5" s="1"/>
  <c r="C1803" i="5" a="1"/>
  <c r="C1803" i="5" s="1"/>
  <c r="C1804" i="5" a="1"/>
  <c r="C1804" i="5"/>
  <c r="C1805" i="5" a="1"/>
  <c r="C1805" i="5" s="1"/>
  <c r="C1806" i="5" a="1"/>
  <c r="C1806" i="5" s="1"/>
  <c r="C1807" i="5" a="1"/>
  <c r="C1807" i="5"/>
  <c r="C1808" i="5" a="1"/>
  <c r="C1808" i="5" s="1"/>
  <c r="C1809" i="5" a="1"/>
  <c r="C1809" i="5" s="1"/>
  <c r="C1810" i="5" a="1"/>
  <c r="C1810" i="5" s="1"/>
  <c r="C1811" i="5" a="1"/>
  <c r="C1811" i="5" s="1"/>
  <c r="C1812" i="5" a="1"/>
  <c r="C1812" i="5" s="1"/>
  <c r="C1813" i="5" a="1"/>
  <c r="C1813" i="5" s="1"/>
  <c r="C1814" i="5" a="1"/>
  <c r="C1814" i="5" s="1"/>
  <c r="C1815" i="5" a="1"/>
  <c r="C1815" i="5" s="1"/>
  <c r="C1816" i="5" a="1"/>
  <c r="C1816" i="5" s="1"/>
  <c r="C1817" i="5" a="1"/>
  <c r="C1817" i="5" s="1"/>
  <c r="C1818" i="5" a="1"/>
  <c r="C1818" i="5" s="1"/>
  <c r="C1819" i="5" a="1"/>
  <c r="C1819" i="5" s="1"/>
  <c r="C1820" i="5" a="1"/>
  <c r="C1820" i="5" s="1"/>
  <c r="C1821" i="5" a="1"/>
  <c r="C1821" i="5" s="1"/>
  <c r="C1822" i="5" a="1"/>
  <c r="C1822" i="5" s="1"/>
  <c r="C1823" i="5" a="1"/>
  <c r="C1823" i="5" s="1"/>
  <c r="C1824" i="5" a="1"/>
  <c r="C1824" i="5" s="1"/>
  <c r="C1825" i="5" a="1"/>
  <c r="C1825" i="5"/>
  <c r="C1826" i="5" a="1"/>
  <c r="C1826" i="5" s="1"/>
  <c r="C1827" i="5" a="1"/>
  <c r="C1827" i="5" s="1"/>
  <c r="C1828" i="5" a="1"/>
  <c r="C1828" i="5" s="1"/>
  <c r="C1829" i="5" a="1"/>
  <c r="C1829" i="5"/>
  <c r="C1830" i="5" a="1"/>
  <c r="C1830" i="5" s="1"/>
  <c r="C1831" i="5" a="1"/>
  <c r="C1831" i="5" s="1"/>
  <c r="C1832" i="5" a="1"/>
  <c r="C1832" i="5" s="1"/>
  <c r="C1833" i="5" a="1"/>
  <c r="C1833" i="5" s="1"/>
  <c r="C1834" i="5" a="1"/>
  <c r="C1834" i="5" s="1"/>
  <c r="C1835" i="5" a="1"/>
  <c r="C1835" i="5" s="1"/>
  <c r="C1836" i="5" a="1"/>
  <c r="C1836" i="5"/>
  <c r="C1837" i="5" a="1"/>
  <c r="C1837" i="5" s="1"/>
  <c r="C1838" i="5" a="1"/>
  <c r="C1838" i="5" s="1"/>
  <c r="C1839" i="5" a="1"/>
  <c r="C1839" i="5" s="1"/>
  <c r="C1840" i="5" a="1"/>
  <c r="C1840" i="5" s="1"/>
  <c r="C1841" i="5" a="1"/>
  <c r="C1841" i="5" s="1"/>
  <c r="C1842" i="5" a="1"/>
  <c r="C1842" i="5" s="1"/>
  <c r="C1843" i="5" a="1"/>
  <c r="C1843" i="5" s="1"/>
  <c r="C1844" i="5" a="1"/>
  <c r="C1844" i="5"/>
  <c r="C1845" i="5" a="1"/>
  <c r="C1845" i="5" s="1"/>
  <c r="C1846" i="5" a="1"/>
  <c r="C1846" i="5" s="1"/>
  <c r="C1847" i="5" a="1"/>
  <c r="C1847" i="5"/>
  <c r="C1848" i="5" a="1"/>
  <c r="C1848" i="5"/>
  <c r="C1849" i="5" a="1"/>
  <c r="C1849" i="5" s="1"/>
  <c r="C1850" i="5" a="1"/>
  <c r="C1850" i="5" s="1"/>
  <c r="C1851" i="5" a="1"/>
  <c r="C1851" i="5"/>
  <c r="C1852" i="5" a="1"/>
  <c r="C1852" i="5" s="1"/>
  <c r="C1853" i="5" a="1"/>
  <c r="C1853" i="5"/>
  <c r="C1854" i="5" a="1"/>
  <c r="C1854" i="5" s="1"/>
  <c r="C1855" i="5" a="1"/>
  <c r="C1855" i="5" s="1"/>
  <c r="C1856" i="5" a="1"/>
  <c r="C1856" i="5" s="1"/>
  <c r="C1857" i="5" a="1"/>
  <c r="C1857" i="5" s="1"/>
  <c r="C1858" i="5" a="1"/>
  <c r="C1858" i="5" s="1"/>
  <c r="C1859" i="5" a="1"/>
  <c r="C1859" i="5" s="1"/>
  <c r="C1860" i="5" a="1"/>
  <c r="C1860" i="5" s="1"/>
  <c r="C1861" i="5" a="1"/>
  <c r="C1861" i="5" s="1"/>
  <c r="C1862" i="5" a="1"/>
  <c r="C1862" i="5" s="1"/>
  <c r="C1863" i="5" a="1"/>
  <c r="C1863" i="5" s="1"/>
  <c r="C1864" i="5" a="1"/>
  <c r="C1864" i="5" s="1"/>
  <c r="C1865" i="5" a="1"/>
  <c r="C1865" i="5"/>
  <c r="C1866" i="5" a="1"/>
  <c r="C1866" i="5" s="1"/>
  <c r="C1867" i="5" a="1"/>
  <c r="C1867" i="5" s="1"/>
  <c r="C1868" i="5" a="1"/>
  <c r="C1868" i="5" s="1"/>
  <c r="C1869" i="5" a="1"/>
  <c r="C1869" i="5" s="1"/>
  <c r="C1870" i="5" a="1"/>
  <c r="C1870" i="5" s="1"/>
  <c r="C1871" i="5" a="1"/>
  <c r="C1871" i="5" s="1"/>
  <c r="C1872" i="5" a="1"/>
  <c r="C1872" i="5" s="1"/>
  <c r="C1873" i="5" a="1"/>
  <c r="C1873" i="5" s="1"/>
  <c r="C1874" i="5" a="1"/>
  <c r="C1874" i="5" s="1"/>
  <c r="C1875" i="5" a="1"/>
  <c r="C1875" i="5" s="1"/>
  <c r="C1876" i="5" a="1"/>
  <c r="C1876" i="5" s="1"/>
  <c r="C1877" i="5" a="1"/>
  <c r="C1877" i="5" s="1"/>
  <c r="C1878" i="5" a="1"/>
  <c r="C1878" i="5" s="1"/>
  <c r="C1879" i="5" a="1"/>
  <c r="C1879" i="5" s="1"/>
  <c r="C1880" i="5" a="1"/>
  <c r="C1880" i="5" s="1"/>
  <c r="C1881" i="5" a="1"/>
  <c r="C1881" i="5" s="1"/>
  <c r="C1882" i="5" a="1"/>
  <c r="C1882" i="5" s="1"/>
  <c r="C1883" i="5" a="1"/>
  <c r="C1883" i="5" s="1"/>
  <c r="C1884" i="5" a="1"/>
  <c r="C1884" i="5" s="1"/>
  <c r="C1885" i="5" a="1"/>
  <c r="C1885" i="5" s="1"/>
  <c r="C1886" i="5" a="1"/>
  <c r="C1886" i="5" s="1"/>
  <c r="C1887" i="5" a="1"/>
  <c r="C1887" i="5" s="1"/>
  <c r="C1888" i="5" a="1"/>
  <c r="C1888" i="5" s="1"/>
  <c r="C1889" i="5" a="1"/>
  <c r="C1889" i="5" s="1"/>
  <c r="C1890" i="5" a="1"/>
  <c r="C1890" i="5" s="1"/>
  <c r="C1891" i="5" a="1"/>
  <c r="C1891" i="5"/>
  <c r="C1892" i="5" a="1"/>
  <c r="C1892" i="5" s="1"/>
  <c r="C1893" i="5" a="1"/>
  <c r="C1893" i="5" s="1"/>
  <c r="C1894" i="5" a="1"/>
  <c r="C1894" i="5" s="1"/>
  <c r="C1895" i="5" a="1"/>
  <c r="C1895" i="5"/>
  <c r="C1896" i="5" a="1"/>
  <c r="C1896" i="5" s="1"/>
  <c r="C1897" i="5" a="1"/>
  <c r="C1897" i="5" s="1"/>
  <c r="C1898" i="5" a="1"/>
  <c r="C1898" i="5" s="1"/>
  <c r="C1899" i="5" a="1"/>
  <c r="C1899" i="5" s="1"/>
  <c r="C1900" i="5" a="1"/>
  <c r="C1900" i="5" s="1"/>
  <c r="C1901" i="5" a="1"/>
  <c r="C1901" i="5"/>
  <c r="C1902" i="5" a="1"/>
  <c r="C1902" i="5"/>
  <c r="C1903" i="5" a="1"/>
  <c r="C1903" i="5"/>
  <c r="C1904" i="5" a="1"/>
  <c r="C1904" i="5" s="1"/>
  <c r="C1905" i="5" a="1"/>
  <c r="C1905" i="5" s="1"/>
  <c r="C1906" i="5" a="1"/>
  <c r="C1906" i="5" s="1"/>
  <c r="C1907" i="5" a="1"/>
  <c r="C1907" i="5" s="1"/>
  <c r="C1908" i="5" a="1"/>
  <c r="C1908" i="5" s="1"/>
  <c r="C1909" i="5" a="1"/>
  <c r="C1909" i="5" s="1"/>
  <c r="C1910" i="5" a="1"/>
  <c r="C1910" i="5" s="1"/>
  <c r="C1911" i="5" a="1"/>
  <c r="C1911" i="5" s="1"/>
  <c r="C1912" i="5" a="1"/>
  <c r="C1912" i="5" s="1"/>
  <c r="C1913" i="5" a="1"/>
  <c r="C1913" i="5" s="1"/>
  <c r="C1914" i="5" a="1"/>
  <c r="C1914" i="5" s="1"/>
  <c r="C1915" i="5" a="1"/>
  <c r="C1915" i="5" s="1"/>
  <c r="C1916" i="5" a="1"/>
  <c r="C1916" i="5" s="1"/>
  <c r="C1917" i="5" a="1"/>
  <c r="C1917" i="5" s="1"/>
  <c r="C1918" i="5" a="1"/>
  <c r="C1918" i="5"/>
  <c r="C1919" i="5" a="1"/>
  <c r="C1919" i="5"/>
  <c r="C1920" i="5" a="1"/>
  <c r="C1920" i="5"/>
  <c r="C1921" i="5" a="1"/>
  <c r="C1921" i="5" s="1"/>
  <c r="C1922" i="5" a="1"/>
  <c r="C1922" i="5" s="1"/>
  <c r="C1923" i="5" a="1"/>
  <c r="C1923" i="5" s="1"/>
  <c r="C1924" i="5" a="1"/>
  <c r="C1924" i="5" s="1"/>
  <c r="C1925" i="5" a="1"/>
  <c r="C1925" i="5" s="1"/>
  <c r="C1926" i="5" a="1"/>
  <c r="C1926" i="5" s="1"/>
  <c r="C1927" i="5" a="1"/>
  <c r="C1927" i="5" s="1"/>
  <c r="C1928" i="5" a="1"/>
  <c r="C1928" i="5" s="1"/>
  <c r="C1929" i="5" a="1"/>
  <c r="C1929" i="5" s="1"/>
  <c r="C1930" i="5" a="1"/>
  <c r="C1930" i="5" s="1"/>
  <c r="C1931" i="5" a="1"/>
  <c r="C1931" i="5" s="1"/>
  <c r="C1932" i="5" a="1"/>
  <c r="C1932" i="5" s="1"/>
  <c r="C1933" i="5" a="1"/>
  <c r="C1933" i="5" s="1"/>
  <c r="C1934" i="5" a="1"/>
  <c r="C1934" i="5" s="1"/>
  <c r="C1935" i="5" a="1"/>
  <c r="C1935" i="5"/>
  <c r="C1936" i="5" a="1"/>
  <c r="C1936" i="5"/>
  <c r="C1937" i="5" a="1"/>
  <c r="C1937" i="5"/>
  <c r="C1938" i="5" a="1"/>
  <c r="C1938" i="5" s="1"/>
  <c r="C1939" i="5" a="1"/>
  <c r="C1939" i="5" s="1"/>
  <c r="C1940" i="5" a="1"/>
  <c r="C1940" i="5" s="1"/>
  <c r="C1941" i="5" a="1"/>
  <c r="C1941" i="5" s="1"/>
  <c r="C1942" i="5" a="1"/>
  <c r="C1942" i="5" s="1"/>
  <c r="C1943" i="5" a="1"/>
  <c r="C1943" i="5" s="1"/>
  <c r="C1944" i="5" a="1"/>
  <c r="C1944" i="5" s="1"/>
  <c r="C1945" i="5" a="1"/>
  <c r="C1945" i="5" s="1"/>
  <c r="C1946" i="5" a="1"/>
  <c r="C1946" i="5" s="1"/>
  <c r="C1947" i="5" a="1"/>
  <c r="C1947" i="5" s="1"/>
  <c r="C1948" i="5" a="1"/>
  <c r="C1948" i="5" s="1"/>
  <c r="C1949" i="5" a="1"/>
  <c r="C1949" i="5"/>
  <c r="C1950" i="5" a="1"/>
  <c r="C1950" i="5" s="1"/>
  <c r="C1951" i="5" a="1"/>
  <c r="C1951" i="5" s="1"/>
  <c r="C1952" i="5" a="1"/>
  <c r="C1952" i="5"/>
  <c r="C1953" i="5" a="1"/>
  <c r="C1953" i="5" s="1"/>
  <c r="C1954" i="5" a="1"/>
  <c r="C1954" i="5" s="1"/>
  <c r="C1955" i="5" a="1"/>
  <c r="C1955" i="5" s="1"/>
  <c r="C1956" i="5" a="1"/>
  <c r="C1956" i="5" s="1"/>
  <c r="C1957" i="5" a="1"/>
  <c r="C1957" i="5" s="1"/>
  <c r="C1958" i="5" a="1"/>
  <c r="C1958" i="5" s="1"/>
  <c r="C1959" i="5" a="1"/>
  <c r="C1959" i="5" s="1"/>
  <c r="C1960" i="5" a="1"/>
  <c r="C1960" i="5" s="1"/>
  <c r="C1961" i="5" a="1"/>
  <c r="C1961" i="5"/>
  <c r="C1962" i="5" a="1"/>
  <c r="C1962" i="5" s="1"/>
  <c r="C1963" i="5" a="1"/>
  <c r="C1963" i="5" s="1"/>
  <c r="C1964" i="5" a="1"/>
  <c r="C1964" i="5" s="1"/>
  <c r="C1965" i="5" a="1"/>
  <c r="C1965" i="5" s="1"/>
  <c r="C1966" i="5" a="1"/>
  <c r="C1966" i="5"/>
  <c r="C1967" i="5" a="1"/>
  <c r="C1967" i="5" s="1"/>
  <c r="C1968" i="5" a="1"/>
  <c r="C1968" i="5" s="1"/>
  <c r="C1969" i="5" a="1"/>
  <c r="C1969" i="5"/>
  <c r="C1970" i="5" a="1"/>
  <c r="C1970" i="5" s="1"/>
  <c r="C1971" i="5" a="1"/>
  <c r="C1971" i="5" s="1"/>
  <c r="C1972" i="5" a="1"/>
  <c r="C1972" i="5" s="1"/>
  <c r="C1973" i="5" a="1"/>
  <c r="C1973" i="5" s="1"/>
  <c r="C1974" i="5" a="1"/>
  <c r="C1974" i="5" s="1"/>
  <c r="C1975" i="5" a="1"/>
  <c r="C1975" i="5" s="1"/>
  <c r="C1976" i="5" a="1"/>
  <c r="C1976" i="5"/>
  <c r="C1977" i="5" a="1"/>
  <c r="C1977" i="5" s="1"/>
  <c r="C1978" i="5" a="1"/>
  <c r="C1978" i="5" s="1"/>
  <c r="C1979" i="5" a="1"/>
  <c r="C1979" i="5" s="1"/>
  <c r="C1980" i="5" a="1"/>
  <c r="C1980" i="5" s="1"/>
  <c r="C1981" i="5" a="1"/>
  <c r="C1981" i="5" s="1"/>
  <c r="C1982" i="5" a="1"/>
  <c r="C1982" i="5" s="1"/>
  <c r="C1983" i="5" a="1"/>
  <c r="C1983" i="5" s="1"/>
  <c r="C1984" i="5" a="1"/>
  <c r="C1984" i="5" s="1"/>
  <c r="C1985" i="5" a="1"/>
  <c r="C1985" i="5" s="1"/>
  <c r="C1986" i="5" a="1"/>
  <c r="C1986" i="5" s="1"/>
  <c r="C1987" i="5" a="1"/>
  <c r="C1987" i="5"/>
  <c r="C1988" i="5" a="1"/>
  <c r="C1988" i="5" s="1"/>
  <c r="C1989" i="5" a="1"/>
  <c r="C1989" i="5" s="1"/>
  <c r="C1990" i="5" a="1"/>
  <c r="C1990" i="5" s="1"/>
  <c r="C1991" i="5" a="1"/>
  <c r="C1991" i="5" s="1"/>
  <c r="C1992" i="5" a="1"/>
  <c r="C1992" i="5" s="1"/>
  <c r="C1993" i="5" a="1"/>
  <c r="C1993" i="5" s="1"/>
  <c r="C1994" i="5" a="1"/>
  <c r="C1994" i="5" s="1"/>
  <c r="C1995" i="5" a="1"/>
  <c r="C1995" i="5" s="1"/>
  <c r="C1996" i="5" a="1"/>
  <c r="C1996" i="5" s="1"/>
  <c r="C1997" i="5" a="1"/>
  <c r="C1997" i="5"/>
  <c r="C1998" i="5" a="1"/>
  <c r="C1998" i="5" s="1"/>
  <c r="C1999" i="5" a="1"/>
  <c r="C1999" i="5" s="1"/>
  <c r="C2000" i="5" a="1"/>
  <c r="C2000" i="5" s="1"/>
  <c r="C2001" i="5" a="1"/>
  <c r="C2001" i="5" s="1"/>
  <c r="C2002" i="5" a="1"/>
  <c r="C2002" i="5" s="1"/>
  <c r="C2003" i="5" a="1"/>
  <c r="C2003" i="5" s="1"/>
  <c r="C2004" i="5" a="1"/>
  <c r="C2004" i="5" s="1"/>
  <c r="C2005" i="5" a="1"/>
  <c r="C2005" i="5" s="1"/>
  <c r="C2006" i="5" a="1"/>
  <c r="C2006" i="5" s="1"/>
  <c r="C2007" i="5" a="1"/>
  <c r="C2007" i="5" s="1"/>
  <c r="C2008" i="5" a="1"/>
  <c r="C2008" i="5" s="1"/>
  <c r="C2009" i="5" a="1"/>
  <c r="C2009" i="5"/>
  <c r="C2010" i="5" a="1"/>
  <c r="C2010" i="5" s="1"/>
  <c r="C2011" i="5" a="1"/>
  <c r="C2011" i="5" s="1"/>
  <c r="C2012" i="5" a="1"/>
  <c r="C2012" i="5" s="1"/>
  <c r="C2013" i="5" a="1"/>
  <c r="C2013" i="5" s="1"/>
  <c r="C2014" i="5" a="1"/>
  <c r="C2014" i="5" s="1"/>
  <c r="C2015" i="5" a="1"/>
  <c r="C2015" i="5" s="1"/>
  <c r="C2016" i="5" a="1"/>
  <c r="C2016" i="5" s="1"/>
  <c r="C2017" i="5" a="1"/>
  <c r="C2017" i="5" s="1"/>
  <c r="C2018" i="5" a="1"/>
  <c r="C2018" i="5" s="1"/>
  <c r="C2019" i="5" a="1"/>
  <c r="C2019" i="5" s="1"/>
  <c r="C2020" i="5" a="1"/>
  <c r="C2020" i="5" s="1"/>
  <c r="C2021" i="5" a="1"/>
  <c r="C2021" i="5"/>
  <c r="C2022" i="5" a="1"/>
  <c r="C2022" i="5" s="1"/>
  <c r="C2023" i="5" a="1"/>
  <c r="C2023" i="5" s="1"/>
  <c r="C2024" i="5" a="1"/>
  <c r="C2024" i="5" s="1"/>
  <c r="C2025" i="5" a="1"/>
  <c r="C2025" i="5"/>
  <c r="C2026" i="5" a="1"/>
  <c r="C2026" i="5" s="1"/>
  <c r="C2027" i="5" a="1"/>
  <c r="C2027" i="5" s="1"/>
  <c r="C2028" i="5" a="1"/>
  <c r="C2028" i="5" s="1"/>
  <c r="C2029" i="5" a="1"/>
  <c r="C2029" i="5" s="1"/>
  <c r="C2030" i="5" a="1"/>
  <c r="C2030" i="5" s="1"/>
  <c r="C2031" i="5" a="1"/>
  <c r="C2031" i="5" s="1"/>
  <c r="C2032" i="5" a="1"/>
  <c r="C2032" i="5" s="1"/>
  <c r="C2033" i="5" a="1"/>
  <c r="C2033" i="5" s="1"/>
  <c r="C2034" i="5" a="1"/>
  <c r="C2034" i="5" s="1"/>
  <c r="C2035" i="5" a="1"/>
  <c r="C2035" i="5" s="1"/>
  <c r="C2036" i="5" a="1"/>
  <c r="C2036" i="5" s="1"/>
  <c r="C2037" i="5" a="1"/>
  <c r="C2037" i="5"/>
  <c r="C2038" i="5" a="1"/>
  <c r="C2038" i="5" s="1"/>
  <c r="C2039" i="5" a="1"/>
  <c r="C2039" i="5" s="1"/>
  <c r="C2040" i="5" a="1"/>
  <c r="C2040" i="5" s="1"/>
  <c r="C2041" i="5" a="1"/>
  <c r="C2041" i="5"/>
  <c r="C2042" i="5" a="1"/>
  <c r="C2042" i="5" s="1"/>
  <c r="C2043" i="5" a="1"/>
  <c r="C2043" i="5" s="1"/>
  <c r="C2044" i="5" a="1"/>
  <c r="C2044" i="5" s="1"/>
  <c r="C2045" i="5" a="1"/>
  <c r="C2045" i="5" s="1"/>
  <c r="C2046" i="5" a="1"/>
  <c r="C2046" i="5" s="1"/>
  <c r="C2047" i="5" a="1"/>
  <c r="C2047" i="5" s="1"/>
  <c r="C2048" i="5" a="1"/>
  <c r="C2048" i="5" s="1"/>
  <c r="C2049" i="5" a="1"/>
  <c r="C2049" i="5" s="1"/>
  <c r="C2050" i="5" a="1"/>
  <c r="C2050" i="5" s="1"/>
  <c r="C2051" i="5" a="1"/>
  <c r="C2051" i="5"/>
  <c r="C2052" i="5" a="1"/>
  <c r="C2052" i="5" s="1"/>
  <c r="C2053" i="5" a="1"/>
  <c r="C2053" i="5"/>
  <c r="C2054" i="5" a="1"/>
  <c r="C2054" i="5" s="1"/>
  <c r="C2055" i="5" a="1"/>
  <c r="C2055" i="5" s="1"/>
  <c r="C2056" i="5" a="1"/>
  <c r="C2056" i="5" s="1"/>
  <c r="C2057" i="5" a="1"/>
  <c r="C2057" i="5" s="1"/>
  <c r="C2058" i="5" a="1"/>
  <c r="C2058" i="5" s="1"/>
  <c r="C2059" i="5" a="1"/>
  <c r="C2059" i="5" s="1"/>
  <c r="C2060" i="5" a="1"/>
  <c r="C2060" i="5" s="1"/>
  <c r="C2061" i="5" a="1"/>
  <c r="C2061" i="5" s="1"/>
  <c r="C2062" i="5" a="1"/>
  <c r="C2062" i="5" s="1"/>
  <c r="C2063" i="5" a="1"/>
  <c r="C2063" i="5" s="1"/>
  <c r="C2064" i="5" a="1"/>
  <c r="C2064" i="5" s="1"/>
  <c r="C2065" i="5" a="1"/>
  <c r="C2065" i="5" s="1"/>
  <c r="C2066" i="5" a="1"/>
  <c r="C2066" i="5" s="1"/>
  <c r="C2067" i="5" a="1"/>
  <c r="C2067" i="5" s="1"/>
  <c r="C2068" i="5" a="1"/>
  <c r="C2068" i="5" s="1"/>
  <c r="C2069" i="5" a="1"/>
  <c r="C2069" i="5"/>
  <c r="C2070" i="5" a="1"/>
  <c r="C2070" i="5" s="1"/>
  <c r="C2071" i="5" a="1"/>
  <c r="C2071" i="5" s="1"/>
  <c r="C2072" i="5" a="1"/>
  <c r="C2072" i="5" s="1"/>
  <c r="C2073" i="5" a="1"/>
  <c r="C2073" i="5"/>
  <c r="C2074" i="5" a="1"/>
  <c r="C2074" i="5" s="1"/>
  <c r="C2075" i="5" a="1"/>
  <c r="C2075" i="5" s="1"/>
  <c r="C2076" i="5" a="1"/>
  <c r="C2076" i="5" s="1"/>
  <c r="C2077" i="5" a="1"/>
  <c r="C2077" i="5" s="1"/>
  <c r="C2078" i="5" a="1"/>
  <c r="C2078" i="5" s="1"/>
  <c r="C2079" i="5" a="1"/>
  <c r="C2079" i="5" s="1"/>
  <c r="C2080" i="5" a="1"/>
  <c r="C2080" i="5" s="1"/>
  <c r="C2081" i="5" a="1"/>
  <c r="C2081" i="5" s="1"/>
  <c r="C2082" i="5" a="1"/>
  <c r="C2082" i="5" s="1"/>
  <c r="C2083" i="5" a="1"/>
  <c r="C2083" i="5" s="1"/>
  <c r="C2084" i="5" a="1"/>
  <c r="C2084" i="5" s="1"/>
  <c r="C2085" i="5" a="1"/>
  <c r="C2085" i="5" s="1"/>
  <c r="C2086" i="5" a="1"/>
  <c r="C2086" i="5" s="1"/>
  <c r="C2087" i="5" a="1"/>
  <c r="C2087" i="5" s="1"/>
  <c r="C2088" i="5" a="1"/>
  <c r="C2088" i="5" s="1"/>
  <c r="C2089" i="5" a="1"/>
  <c r="C2089" i="5"/>
  <c r="C2090" i="5" a="1"/>
  <c r="C2090" i="5" s="1"/>
  <c r="C2091" i="5" a="1"/>
  <c r="C2091" i="5" s="1"/>
  <c r="C2092" i="5" a="1"/>
  <c r="C2092" i="5" s="1"/>
  <c r="C2093" i="5" a="1"/>
  <c r="C2093" i="5" s="1"/>
  <c r="C2094" i="5" a="1"/>
  <c r="C2094" i="5" s="1"/>
  <c r="C2095" i="5" a="1"/>
  <c r="C2095" i="5" s="1"/>
  <c r="C2096" i="5" a="1"/>
  <c r="C2096" i="5" s="1"/>
  <c r="C2097" i="5" a="1"/>
  <c r="C2097" i="5" s="1"/>
  <c r="C2098" i="5" a="1"/>
  <c r="C2098" i="5"/>
  <c r="C2099" i="5" a="1"/>
  <c r="C2099" i="5"/>
  <c r="C2100" i="5" a="1"/>
  <c r="C2100" i="5" s="1"/>
  <c r="C2101" i="5" a="1"/>
  <c r="C2101" i="5" s="1"/>
  <c r="C2102" i="5" a="1"/>
  <c r="C2102" i="5" s="1"/>
  <c r="C2103" i="5" a="1"/>
  <c r="C2103" i="5" s="1"/>
  <c r="C2104" i="5" a="1"/>
  <c r="C2104" i="5" s="1"/>
  <c r="C2105" i="5" a="1"/>
  <c r="C2105" i="5" s="1"/>
  <c r="C2106" i="5" a="1"/>
  <c r="C2106" i="5" s="1"/>
  <c r="C2107" i="5" a="1"/>
  <c r="C2107" i="5" s="1"/>
  <c r="C2108" i="5" a="1"/>
  <c r="C2108" i="5" s="1"/>
  <c r="C2109" i="5" a="1"/>
  <c r="C2109" i="5" s="1"/>
  <c r="C2110" i="5" a="1"/>
  <c r="C2110" i="5" s="1"/>
  <c r="C2111" i="5" a="1"/>
  <c r="C2111" i="5" s="1"/>
  <c r="C2112" i="5" a="1"/>
  <c r="C2112" i="5" s="1"/>
  <c r="C2113" i="5" a="1"/>
  <c r="C2113" i="5" s="1"/>
  <c r="C2114" i="5" a="1"/>
  <c r="C2114" i="5" s="1"/>
  <c r="C2115" i="5" a="1"/>
  <c r="C2115" i="5" s="1"/>
  <c r="C2116" i="5" a="1"/>
  <c r="C2116" i="5" s="1"/>
  <c r="C2117" i="5" a="1"/>
  <c r="C2117" i="5" s="1"/>
  <c r="C2118" i="5" a="1"/>
  <c r="C2118" i="5" s="1"/>
  <c r="C2119" i="5" a="1"/>
  <c r="C2119" i="5" s="1"/>
  <c r="C2120" i="5" a="1"/>
  <c r="C2120" i="5" s="1"/>
  <c r="C2121" i="5" a="1"/>
  <c r="C2121" i="5"/>
  <c r="C2122" i="5" a="1"/>
  <c r="C2122" i="5" s="1"/>
  <c r="C2123" i="5" a="1"/>
  <c r="C2123" i="5" s="1"/>
  <c r="C2124" i="5" a="1"/>
  <c r="C2124" i="5" s="1"/>
  <c r="C2125" i="5" a="1"/>
  <c r="C2125" i="5" s="1"/>
  <c r="C2126" i="5" a="1"/>
  <c r="C2126" i="5" s="1"/>
  <c r="C2127" i="5" a="1"/>
  <c r="C2127" i="5" s="1"/>
  <c r="C2128" i="5" a="1"/>
  <c r="C2128" i="5" s="1"/>
  <c r="C2129" i="5" a="1"/>
  <c r="C2129" i="5" s="1"/>
  <c r="C2130" i="5" a="1"/>
  <c r="C2130" i="5"/>
  <c r="C2131" i="5" a="1"/>
  <c r="C2131" i="5"/>
  <c r="C2132" i="5" a="1"/>
  <c r="C2132" i="5" s="1"/>
  <c r="C2133" i="5" a="1"/>
  <c r="C2133" i="5" s="1"/>
  <c r="C2134" i="5" a="1"/>
  <c r="C2134" i="5" s="1"/>
  <c r="C2135" i="5" a="1"/>
  <c r="C2135" i="5" s="1"/>
  <c r="C2136" i="5" a="1"/>
  <c r="C2136" i="5" s="1"/>
  <c r="C2137" i="5" a="1"/>
  <c r="C2137" i="5" s="1"/>
  <c r="C2138" i="5" a="1"/>
  <c r="C2138" i="5" s="1"/>
  <c r="C2139" i="5" a="1"/>
  <c r="C2139" i="5" s="1"/>
  <c r="C2140" i="5" a="1"/>
  <c r="C2140" i="5" s="1"/>
  <c r="C2141" i="5" a="1"/>
  <c r="C2141" i="5" s="1"/>
  <c r="C2142" i="5" a="1"/>
  <c r="C2142" i="5" s="1"/>
  <c r="C2143" i="5" a="1"/>
  <c r="C2143" i="5" s="1"/>
  <c r="C2144" i="5" a="1"/>
  <c r="C2144" i="5" s="1"/>
  <c r="C2145" i="5" a="1"/>
  <c r="C2145" i="5" s="1"/>
  <c r="C2146" i="5" a="1"/>
  <c r="C2146" i="5" s="1"/>
  <c r="C2147" i="5" a="1"/>
  <c r="C2147" i="5" s="1"/>
  <c r="C2148" i="5" a="1"/>
  <c r="C2148" i="5" s="1"/>
  <c r="C2149" i="5" a="1"/>
  <c r="C2149" i="5" s="1"/>
  <c r="C2150" i="5" a="1"/>
  <c r="C2150" i="5" s="1"/>
  <c r="C2151" i="5" a="1"/>
  <c r="C2151" i="5" s="1"/>
  <c r="C2152" i="5" a="1"/>
  <c r="C2152" i="5" s="1"/>
  <c r="C2153" i="5" a="1"/>
  <c r="C2153" i="5"/>
  <c r="C2154" i="5" a="1"/>
  <c r="C2154" i="5" s="1"/>
  <c r="C2155" i="5" a="1"/>
  <c r="C2155" i="5" s="1"/>
  <c r="C2156" i="5" a="1"/>
  <c r="C2156" i="5" s="1"/>
  <c r="C2157" i="5" a="1"/>
  <c r="C2157" i="5" s="1"/>
  <c r="C2158" i="5" a="1"/>
  <c r="C2158" i="5" s="1"/>
  <c r="C2159" i="5" a="1"/>
  <c r="C2159" i="5" s="1"/>
  <c r="C2160" i="5" a="1"/>
  <c r="C2160" i="5" s="1"/>
  <c r="C2161" i="5" a="1"/>
  <c r="C2161" i="5" s="1"/>
  <c r="C2162" i="5" a="1"/>
  <c r="C2162" i="5" s="1"/>
  <c r="C2163" i="5" a="1"/>
  <c r="C2163" i="5"/>
  <c r="C2164" i="5" a="1"/>
  <c r="C2164" i="5" s="1"/>
  <c r="C2165" i="5" a="1"/>
  <c r="C2165" i="5" s="1"/>
  <c r="C2166" i="5" a="1"/>
  <c r="C2166" i="5" s="1"/>
  <c r="C2167" i="5" a="1"/>
  <c r="C2167" i="5" s="1"/>
  <c r="C2168" i="5" a="1"/>
  <c r="C2168" i="5" s="1"/>
  <c r="C2169" i="5" a="1"/>
  <c r="C2169" i="5" s="1"/>
  <c r="C2170" i="5" a="1"/>
  <c r="C2170" i="5" s="1"/>
  <c r="C2171" i="5" a="1"/>
  <c r="C2171" i="5" s="1"/>
  <c r="C2172" i="5" a="1"/>
  <c r="C2172" i="5" s="1"/>
  <c r="C2173" i="5" a="1"/>
  <c r="C2173" i="5" s="1"/>
  <c r="C2174" i="5" a="1"/>
  <c r="C2174" i="5" s="1"/>
  <c r="C2175" i="5" a="1"/>
  <c r="C2175" i="5" s="1"/>
  <c r="C2176" i="5" a="1"/>
  <c r="C2176" i="5" s="1"/>
  <c r="C2177" i="5" a="1"/>
  <c r="C2177" i="5" s="1"/>
  <c r="C2178" i="5" a="1"/>
  <c r="C2178" i="5" s="1"/>
  <c r="C2179" i="5" a="1"/>
  <c r="C2179" i="5" s="1"/>
  <c r="C2180" i="5" a="1"/>
  <c r="C2180" i="5" s="1"/>
  <c r="C2181" i="5" a="1"/>
  <c r="C2181" i="5"/>
  <c r="C2182" i="5" a="1"/>
  <c r="C2182" i="5" s="1"/>
  <c r="C2183" i="5" a="1"/>
  <c r="C2183" i="5" s="1"/>
  <c r="C2184" i="5" a="1"/>
  <c r="C2184" i="5" s="1"/>
  <c r="C2185" i="5" a="1"/>
  <c r="C2185" i="5"/>
  <c r="C2186" i="5" a="1"/>
  <c r="C2186" i="5" s="1"/>
  <c r="C2187" i="5" a="1"/>
  <c r="C2187" i="5" s="1"/>
  <c r="C2188" i="5" a="1"/>
  <c r="C2188" i="5" s="1"/>
  <c r="C2189" i="5" a="1"/>
  <c r="C2189" i="5" s="1"/>
  <c r="C2190" i="5" a="1"/>
  <c r="C2190" i="5" s="1"/>
  <c r="C2191" i="5" a="1"/>
  <c r="C2191" i="5" s="1"/>
  <c r="C2192" i="5" a="1"/>
  <c r="C2192" i="5" s="1"/>
  <c r="C2193" i="5" a="1"/>
  <c r="C2193" i="5" s="1"/>
  <c r="C2194" i="5" a="1"/>
  <c r="C2194" i="5" s="1"/>
  <c r="C2195" i="5" a="1"/>
  <c r="C2195" i="5"/>
  <c r="C2196" i="5" a="1"/>
  <c r="C2196" i="5" s="1"/>
  <c r="C2197" i="5" a="1"/>
  <c r="C2197" i="5" s="1"/>
  <c r="C2198" i="5" a="1"/>
  <c r="C2198" i="5" s="1"/>
  <c r="C2199" i="5" a="1"/>
  <c r="C2199" i="5" s="1"/>
  <c r="C2200" i="5" a="1"/>
  <c r="C2200" i="5" s="1"/>
  <c r="C2201" i="5" a="1"/>
  <c r="C2201" i="5" s="1"/>
  <c r="C2202" i="5" a="1"/>
  <c r="C2202" i="5" s="1"/>
  <c r="C2203" i="5" a="1"/>
  <c r="C2203" i="5" s="1"/>
  <c r="C2204" i="5" a="1"/>
  <c r="C2204" i="5" s="1"/>
  <c r="C2205" i="5" a="1"/>
  <c r="C2205" i="5" s="1"/>
  <c r="C2206" i="5" a="1"/>
  <c r="C2206" i="5" s="1"/>
  <c r="C2207" i="5" a="1"/>
  <c r="C2207" i="5" s="1"/>
  <c r="C2208" i="5" a="1"/>
  <c r="C2208" i="5" s="1"/>
  <c r="C2209" i="5" a="1"/>
  <c r="C2209" i="5" s="1"/>
  <c r="C2210" i="5" a="1"/>
  <c r="C2210" i="5" s="1"/>
  <c r="C2211" i="5" a="1"/>
  <c r="C2211" i="5" s="1"/>
  <c r="C2212" i="5" a="1"/>
  <c r="C2212" i="5" s="1"/>
  <c r="C2213" i="5" a="1"/>
  <c r="C2213" i="5"/>
  <c r="C2214" i="5" a="1"/>
  <c r="C2214" i="5" s="1"/>
  <c r="C2215" i="5" a="1"/>
  <c r="C2215" i="5" s="1"/>
  <c r="C2216" i="5" a="1"/>
  <c r="C2216" i="5" s="1"/>
  <c r="C2217" i="5" a="1"/>
  <c r="C2217" i="5"/>
  <c r="C2218" i="5" a="1"/>
  <c r="C2218" i="5" s="1"/>
  <c r="C2219" i="5" a="1"/>
  <c r="C2219" i="5" s="1"/>
  <c r="C2220" i="5" a="1"/>
  <c r="C2220" i="5" s="1"/>
  <c r="C2221" i="5" a="1"/>
  <c r="C2221" i="5"/>
  <c r="C2222" i="5" a="1"/>
  <c r="C2222" i="5" s="1"/>
  <c r="C2223" i="5" a="1"/>
  <c r="C2223" i="5" s="1"/>
  <c r="C2224" i="5" a="1"/>
  <c r="C2224" i="5" s="1"/>
  <c r="C2225" i="5" a="1"/>
  <c r="C2225" i="5" s="1"/>
  <c r="C2226" i="5" a="1"/>
  <c r="C2226" i="5" s="1"/>
  <c r="C2227" i="5" a="1"/>
  <c r="C2227" i="5" s="1"/>
  <c r="C2228" i="5" a="1"/>
  <c r="C2228" i="5" s="1"/>
  <c r="C2229" i="5" a="1"/>
  <c r="C2229" i="5" s="1"/>
  <c r="C2230" i="5" a="1"/>
  <c r="C2230" i="5" s="1"/>
  <c r="C2231" i="5" a="1"/>
  <c r="C2231" i="5" s="1"/>
  <c r="C2232" i="5" a="1"/>
  <c r="C2232" i="5" s="1"/>
  <c r="C2233" i="5" a="1"/>
  <c r="C2233" i="5"/>
  <c r="C2234" i="5" a="1"/>
  <c r="C2234" i="5" s="1"/>
  <c r="C2235" i="5" a="1"/>
  <c r="C2235" i="5" s="1"/>
  <c r="C2236" i="5" a="1"/>
  <c r="C2236" i="5" s="1"/>
  <c r="C2237" i="5" a="1"/>
  <c r="C2237" i="5" s="1"/>
  <c r="C2238" i="5" a="1"/>
  <c r="C2238" i="5" s="1"/>
  <c r="C2239" i="5" a="1"/>
  <c r="C2239" i="5" s="1"/>
  <c r="C2240" i="5" a="1"/>
  <c r="C2240" i="5" s="1"/>
  <c r="C2241" i="5" a="1"/>
  <c r="C2241" i="5" s="1"/>
  <c r="C2242" i="5" a="1"/>
  <c r="C2242" i="5" s="1"/>
  <c r="C2243" i="5" a="1"/>
  <c r="C2243" i="5" s="1"/>
  <c r="C2244" i="5" a="1"/>
  <c r="C2244" i="5" s="1"/>
  <c r="C2245" i="5" a="1"/>
  <c r="C2245" i="5"/>
  <c r="C2246" i="5" a="1"/>
  <c r="C2246" i="5" s="1"/>
  <c r="C2247" i="5" a="1"/>
  <c r="C2247" i="5" s="1"/>
  <c r="C2248" i="5" a="1"/>
  <c r="C2248" i="5" s="1"/>
  <c r="C2249" i="5" a="1"/>
  <c r="C2249" i="5"/>
  <c r="C2250" i="5" a="1"/>
  <c r="C2250" i="5" s="1"/>
  <c r="C2251" i="5" a="1"/>
  <c r="C2251" i="5" s="1"/>
  <c r="C2252" i="5" a="1"/>
  <c r="C2252" i="5" s="1"/>
  <c r="C2253" i="5" a="1"/>
  <c r="C2253" i="5" s="1"/>
  <c r="C2254" i="5" a="1"/>
  <c r="C2254" i="5" s="1"/>
  <c r="C2255" i="5" a="1"/>
  <c r="C2255" i="5" s="1"/>
  <c r="C2256" i="5" a="1"/>
  <c r="C2256" i="5" s="1"/>
  <c r="C2257" i="5" a="1"/>
  <c r="C2257" i="5" s="1"/>
  <c r="C2258" i="5" a="1"/>
  <c r="C2258" i="5" s="1"/>
  <c r="C2259" i="5" a="1"/>
  <c r="C2259" i="5" s="1"/>
  <c r="C2260" i="5" a="1"/>
  <c r="C2260" i="5" s="1"/>
  <c r="C2261" i="5" a="1"/>
  <c r="C2261" i="5" s="1"/>
  <c r="C2262" i="5" a="1"/>
  <c r="C2262" i="5" s="1"/>
  <c r="C2263" i="5" a="1"/>
  <c r="C2263" i="5" s="1"/>
  <c r="C2264" i="5" a="1"/>
  <c r="C2264" i="5" s="1"/>
  <c r="C2265" i="5" a="1"/>
  <c r="C2265" i="5"/>
  <c r="C2266" i="5" a="1"/>
  <c r="C2266" i="5" s="1"/>
  <c r="C2267" i="5" a="1"/>
  <c r="C2267" i="5" s="1"/>
  <c r="C2268" i="5" a="1"/>
  <c r="C2268" i="5" s="1"/>
  <c r="C2269" i="5" a="1"/>
  <c r="C2269" i="5" s="1"/>
  <c r="C2270" i="5" a="1"/>
  <c r="C2270" i="5" s="1"/>
  <c r="C2271" i="5" a="1"/>
  <c r="C2271" i="5" s="1"/>
  <c r="C2272" i="5" a="1"/>
  <c r="C2272" i="5" s="1"/>
  <c r="C2273" i="5" a="1"/>
  <c r="C2273" i="5" s="1"/>
  <c r="C2274" i="5" a="1"/>
  <c r="C2274" i="5" s="1"/>
  <c r="C2275" i="5" a="1"/>
  <c r="C2275" i="5" s="1"/>
  <c r="C2276" i="5" a="1"/>
  <c r="C2276" i="5" s="1"/>
  <c r="C2277" i="5" a="1"/>
  <c r="C2277" i="5" s="1"/>
  <c r="C2278" i="5" a="1"/>
  <c r="C2278" i="5" s="1"/>
  <c r="C2279" i="5" a="1"/>
  <c r="C2279" i="5" s="1"/>
  <c r="C2280" i="5" a="1"/>
  <c r="C2280" i="5" s="1"/>
  <c r="C2281" i="5" a="1"/>
  <c r="C2281" i="5" s="1"/>
  <c r="C2282" i="5" a="1"/>
  <c r="C2282" i="5" s="1"/>
  <c r="C2283" i="5" a="1"/>
  <c r="C2283" i="5" s="1"/>
  <c r="C2284" i="5" a="1"/>
  <c r="C2284" i="5" s="1"/>
  <c r="C2285" i="5" a="1"/>
  <c r="C2285" i="5" s="1"/>
  <c r="C2286" i="5" a="1"/>
  <c r="C2286" i="5" s="1"/>
  <c r="C2287" i="5" a="1"/>
  <c r="C2287" i="5" s="1"/>
  <c r="C2288" i="5" a="1"/>
  <c r="C2288" i="5" s="1"/>
  <c r="C2289" i="5" a="1"/>
  <c r="C2289" i="5" s="1"/>
  <c r="C2290" i="5" a="1"/>
  <c r="C2290" i="5"/>
  <c r="C2291" i="5" a="1"/>
  <c r="C2291" i="5"/>
  <c r="C2292" i="5" a="1"/>
  <c r="C2292" i="5" s="1"/>
  <c r="C2293" i="5" a="1"/>
  <c r="C2293" i="5" s="1"/>
  <c r="C2294" i="5" a="1"/>
  <c r="C2294" i="5" s="1"/>
  <c r="C2295" i="5" a="1"/>
  <c r="C2295" i="5" s="1"/>
  <c r="C2296" i="5" a="1"/>
  <c r="C2296" i="5" s="1"/>
  <c r="C2297" i="5" a="1"/>
  <c r="C2297" i="5" s="1"/>
  <c r="C2298" i="5" a="1"/>
  <c r="C2298" i="5" s="1"/>
  <c r="C2299" i="5" a="1"/>
  <c r="C2299" i="5" s="1"/>
  <c r="C2300" i="5" a="1"/>
  <c r="C2300" i="5" s="1"/>
  <c r="C2301" i="5" a="1"/>
  <c r="C2301" i="5" s="1"/>
  <c r="C2302" i="5" a="1"/>
  <c r="C2302" i="5" s="1"/>
  <c r="C2303" i="5" a="1"/>
  <c r="C2303" i="5" s="1"/>
  <c r="C2304" i="5" a="1"/>
  <c r="C2304" i="5" s="1"/>
  <c r="C2305" i="5" a="1"/>
  <c r="C2305" i="5"/>
  <c r="C2306" i="5" a="1"/>
  <c r="C2306" i="5" s="1"/>
  <c r="C2307" i="5" a="1"/>
  <c r="C2307" i="5" s="1"/>
  <c r="C2308" i="5" a="1"/>
  <c r="C2308" i="5" s="1"/>
  <c r="C2309" i="5" a="1"/>
  <c r="C2309" i="5" s="1"/>
  <c r="C2310" i="5" a="1"/>
  <c r="C2310" i="5"/>
  <c r="C2311" i="5" a="1"/>
  <c r="C2311" i="5" s="1"/>
  <c r="C2312" i="5" a="1"/>
  <c r="C2312" i="5" s="1"/>
  <c r="C2313" i="5" a="1"/>
  <c r="C2313" i="5" s="1"/>
  <c r="C2314" i="5" a="1"/>
  <c r="C2314" i="5" s="1"/>
  <c r="C2315" i="5" a="1"/>
  <c r="C2315" i="5" s="1"/>
  <c r="C2316" i="5" a="1"/>
  <c r="C2316" i="5" s="1"/>
  <c r="C2317" i="5" a="1"/>
  <c r="C2317" i="5" s="1"/>
  <c r="C2318" i="5" a="1"/>
  <c r="C2318" i="5" s="1"/>
  <c r="C2319" i="5" a="1"/>
  <c r="C2319" i="5" s="1"/>
  <c r="C2320" i="5" a="1"/>
  <c r="C2320" i="5" s="1"/>
  <c r="C2321" i="5" a="1"/>
  <c r="C2321" i="5" s="1"/>
  <c r="C2322" i="5" a="1"/>
  <c r="C2322" i="5" s="1"/>
  <c r="C2323" i="5" a="1"/>
  <c r="C2323" i="5"/>
  <c r="C2324" i="5" a="1"/>
  <c r="C2324" i="5" s="1"/>
  <c r="C2325" i="5" a="1"/>
  <c r="C2325" i="5" s="1"/>
  <c r="C2326" i="5" a="1"/>
  <c r="C2326" i="5" s="1"/>
  <c r="C2327" i="5" a="1"/>
  <c r="C2327" i="5" s="1"/>
  <c r="C2328" i="5" a="1"/>
  <c r="C2328" i="5" s="1"/>
  <c r="C2329" i="5" a="1"/>
  <c r="C2329" i="5" s="1"/>
  <c r="C2330" i="5" a="1"/>
  <c r="C2330" i="5" s="1"/>
  <c r="C2331" i="5" a="1"/>
  <c r="C2331" i="5" s="1"/>
  <c r="C2332" i="5" a="1"/>
  <c r="C2332" i="5" s="1"/>
  <c r="C2333" i="5" a="1"/>
  <c r="C2333" i="5" s="1"/>
  <c r="C2334" i="5" a="1"/>
  <c r="C2334" i="5" s="1"/>
  <c r="C2335" i="5" a="1"/>
  <c r="C2335" i="5" s="1"/>
  <c r="C2336" i="5" a="1"/>
  <c r="C2336" i="5" s="1"/>
  <c r="B3" i="5" a="1"/>
  <c r="B3" i="5" s="1"/>
  <c r="B4" i="5" a="1"/>
  <c r="B4" i="5" s="1"/>
  <c r="B5" i="5" a="1"/>
  <c r="B5" i="5" s="1"/>
  <c r="B6" i="5" a="1"/>
  <c r="B6" i="5" s="1"/>
  <c r="B7" i="5" a="1"/>
  <c r="B7" i="5" s="1"/>
  <c r="B8" i="5" a="1"/>
  <c r="B8" i="5" s="1"/>
  <c r="B9" i="5" a="1"/>
  <c r="B9" i="5"/>
  <c r="B10" i="5" a="1"/>
  <c r="B10" i="5" s="1"/>
  <c r="B11" i="5" a="1"/>
  <c r="B11" i="5" s="1"/>
  <c r="B12" i="5" a="1"/>
  <c r="B12" i="5" s="1"/>
  <c r="B13" i="5" a="1"/>
  <c r="B13" i="5" s="1"/>
  <c r="B14" i="5" a="1"/>
  <c r="B14" i="5" s="1"/>
  <c r="B15" i="5" a="1"/>
  <c r="B15" i="5" s="1"/>
  <c r="B16" i="5" a="1"/>
  <c r="B16" i="5" s="1"/>
  <c r="B17" i="5" a="1"/>
  <c r="B17" i="5"/>
  <c r="B18" i="5" a="1"/>
  <c r="B18" i="5" s="1"/>
  <c r="B19" i="5" a="1"/>
  <c r="B19" i="5" s="1"/>
  <c r="B20" i="5" a="1"/>
  <c r="B20" i="5" s="1"/>
  <c r="B21" i="5" a="1"/>
  <c r="B21" i="5" s="1"/>
  <c r="B22" i="5" a="1"/>
  <c r="B22" i="5" s="1"/>
  <c r="B23" i="5" a="1"/>
  <c r="B23" i="5" s="1"/>
  <c r="B24" i="5" a="1"/>
  <c r="B24" i="5"/>
  <c r="B25" i="5" a="1"/>
  <c r="B25" i="5" s="1"/>
  <c r="B26" i="5" a="1"/>
  <c r="B26" i="5"/>
  <c r="B27" i="5" a="1"/>
  <c r="B27" i="5" s="1"/>
  <c r="B28" i="5" a="1"/>
  <c r="B28" i="5"/>
  <c r="B29" i="5" a="1"/>
  <c r="B29" i="5" s="1"/>
  <c r="B30" i="5" a="1"/>
  <c r="B30" i="5" s="1"/>
  <c r="B31" i="5" a="1"/>
  <c r="B31" i="5" s="1"/>
  <c r="B32" i="5" a="1"/>
  <c r="B32" i="5"/>
  <c r="B33" i="5" a="1"/>
  <c r="B33" i="5" s="1"/>
  <c r="B34" i="5" a="1"/>
  <c r="B34" i="5"/>
  <c r="B35" i="5" a="1"/>
  <c r="B35" i="5" s="1"/>
  <c r="B36" i="5" a="1"/>
  <c r="B36" i="5"/>
  <c r="B37" i="5" a="1"/>
  <c r="B37" i="5" s="1"/>
  <c r="B38" i="5" a="1"/>
  <c r="B38" i="5" s="1"/>
  <c r="B39" i="5" a="1"/>
  <c r="B39" i="5" s="1"/>
  <c r="B40" i="5" a="1"/>
  <c r="B40" i="5" s="1"/>
  <c r="B41" i="5" a="1"/>
  <c r="B41" i="5" s="1"/>
  <c r="B42" i="5" a="1"/>
  <c r="B42" i="5"/>
  <c r="B43" i="5" a="1"/>
  <c r="B43" i="5" s="1"/>
  <c r="B44" i="5" a="1"/>
  <c r="B44" i="5"/>
  <c r="B45" i="5" a="1"/>
  <c r="B45" i="5" s="1"/>
  <c r="B46" i="5" a="1"/>
  <c r="B46" i="5" s="1"/>
  <c r="B47" i="5" a="1"/>
  <c r="B47" i="5" s="1"/>
  <c r="B48" i="5" a="1"/>
  <c r="B48" i="5"/>
  <c r="B49" i="5" a="1"/>
  <c r="B49" i="5" s="1"/>
  <c r="B50" i="5" a="1"/>
  <c r="B50" i="5" s="1"/>
  <c r="B51" i="5" a="1"/>
  <c r="B51" i="5" s="1"/>
  <c r="B52" i="5" a="1"/>
  <c r="B52" i="5" s="1"/>
  <c r="B53" i="5" a="1"/>
  <c r="B53" i="5" s="1"/>
  <c r="B54" i="5" a="1"/>
  <c r="B54" i="5" s="1"/>
  <c r="B55" i="5" a="1"/>
  <c r="B55" i="5" s="1"/>
  <c r="B56" i="5" a="1"/>
  <c r="B56" i="5"/>
  <c r="B57" i="5" a="1"/>
  <c r="B57" i="5" s="1"/>
  <c r="B58" i="5" a="1"/>
  <c r="B58" i="5" s="1"/>
  <c r="B59" i="5" a="1"/>
  <c r="B59" i="5" s="1"/>
  <c r="B60" i="5" a="1"/>
  <c r="B60" i="5"/>
  <c r="B61" i="5" a="1"/>
  <c r="B61" i="5" s="1"/>
  <c r="B62" i="5" a="1"/>
  <c r="B62" i="5" s="1"/>
  <c r="B63" i="5" a="1"/>
  <c r="B63" i="5" s="1"/>
  <c r="B64" i="5" a="1"/>
  <c r="B64" i="5"/>
  <c r="B65" i="5" a="1"/>
  <c r="B65" i="5" s="1"/>
  <c r="B66" i="5" a="1"/>
  <c r="B66" i="5"/>
  <c r="B67" i="5" a="1"/>
  <c r="B67" i="5" s="1"/>
  <c r="B68" i="5" a="1"/>
  <c r="B68" i="5"/>
  <c r="B69" i="5" a="1"/>
  <c r="B69" i="5" s="1"/>
  <c r="B70" i="5" a="1"/>
  <c r="B70" i="5" s="1"/>
  <c r="B71" i="5" a="1"/>
  <c r="B71" i="5" s="1"/>
  <c r="B72" i="5" a="1"/>
  <c r="B72" i="5" s="1"/>
  <c r="B73" i="5" a="1"/>
  <c r="B73" i="5" s="1"/>
  <c r="B74" i="5" a="1"/>
  <c r="B74" i="5"/>
  <c r="B75" i="5" a="1"/>
  <c r="B75" i="5" s="1"/>
  <c r="B76" i="5" a="1"/>
  <c r="B76" i="5"/>
  <c r="B77" i="5" a="1"/>
  <c r="B77" i="5" s="1"/>
  <c r="B78" i="5" a="1"/>
  <c r="B78" i="5" s="1"/>
  <c r="B79" i="5" a="1"/>
  <c r="B79" i="5" s="1"/>
  <c r="B80" i="5" a="1"/>
  <c r="B80" i="5" s="1"/>
  <c r="B81" i="5" a="1"/>
  <c r="B81" i="5" s="1"/>
  <c r="B82" i="5" a="1"/>
  <c r="B82" i="5" s="1"/>
  <c r="B83" i="5" a="1"/>
  <c r="B83" i="5" s="1"/>
  <c r="B84" i="5" a="1"/>
  <c r="B84" i="5" s="1"/>
  <c r="B85" i="5" a="1"/>
  <c r="B85" i="5" s="1"/>
  <c r="B86" i="5" a="1"/>
  <c r="B86" i="5" s="1"/>
  <c r="B87" i="5" a="1"/>
  <c r="B87" i="5" s="1"/>
  <c r="B88" i="5" a="1"/>
  <c r="B88" i="5"/>
  <c r="B89" i="5" a="1"/>
  <c r="B89" i="5" s="1"/>
  <c r="B90" i="5" a="1"/>
  <c r="B90" i="5" s="1"/>
  <c r="B91" i="5" a="1"/>
  <c r="B91" i="5" s="1"/>
  <c r="B92" i="5" a="1"/>
  <c r="B92" i="5"/>
  <c r="B93" i="5" a="1"/>
  <c r="B93" i="5" s="1"/>
  <c r="B94" i="5" a="1"/>
  <c r="B94" i="5" s="1"/>
  <c r="B95" i="5" a="1"/>
  <c r="B95" i="5" s="1"/>
  <c r="B96" i="5" a="1"/>
  <c r="B96" i="5" s="1"/>
  <c r="B97" i="5" a="1"/>
  <c r="B97" i="5" s="1"/>
  <c r="B98" i="5" a="1"/>
  <c r="B98" i="5"/>
  <c r="B99" i="5" a="1"/>
  <c r="B99" i="5" s="1"/>
  <c r="B100" i="5" a="1"/>
  <c r="B100" i="5" s="1"/>
  <c r="B101" i="5" a="1"/>
  <c r="B101" i="5" s="1"/>
  <c r="B102" i="5" a="1"/>
  <c r="B102" i="5" s="1"/>
  <c r="B103" i="5" a="1"/>
  <c r="B103" i="5" s="1"/>
  <c r="B104" i="5" a="1"/>
  <c r="B104" i="5" s="1"/>
  <c r="B105" i="5" a="1"/>
  <c r="B105" i="5"/>
  <c r="B106" i="5" a="1"/>
  <c r="B106" i="5" s="1"/>
  <c r="B107" i="5" a="1"/>
  <c r="B107" i="5" s="1"/>
  <c r="B108" i="5" a="1"/>
  <c r="B108" i="5"/>
  <c r="B109" i="5" a="1"/>
  <c r="B109" i="5" s="1"/>
  <c r="B110" i="5" a="1"/>
  <c r="B110" i="5" s="1"/>
  <c r="B111" i="5" a="1"/>
  <c r="B111" i="5" s="1"/>
  <c r="B112" i="5" a="1"/>
  <c r="B112" i="5"/>
  <c r="B113" i="5" a="1"/>
  <c r="B113" i="5"/>
  <c r="B114" i="5" a="1"/>
  <c r="B114" i="5" s="1"/>
  <c r="B115" i="5" a="1"/>
  <c r="B115" i="5" s="1"/>
  <c r="B116" i="5" a="1"/>
  <c r="B116" i="5" s="1"/>
  <c r="B117" i="5" a="1"/>
  <c r="B117" i="5" s="1"/>
  <c r="B118" i="5" a="1"/>
  <c r="B118" i="5" s="1"/>
  <c r="B119" i="5" a="1"/>
  <c r="B119" i="5"/>
  <c r="B120" i="5" a="1"/>
  <c r="B120" i="5" s="1"/>
  <c r="B121" i="5" a="1"/>
  <c r="B121" i="5"/>
  <c r="B122" i="5" a="1"/>
  <c r="B122" i="5"/>
  <c r="B123" i="5" a="1"/>
  <c r="B123" i="5" s="1"/>
  <c r="B124" i="5" a="1"/>
  <c r="B124" i="5" s="1"/>
  <c r="B125" i="5" a="1"/>
  <c r="B125" i="5" s="1"/>
  <c r="B126" i="5" a="1"/>
  <c r="B126" i="5" s="1"/>
  <c r="B127" i="5" a="1"/>
  <c r="B127" i="5"/>
  <c r="B128" i="5" a="1"/>
  <c r="B128" i="5"/>
  <c r="B129" i="5" a="1"/>
  <c r="B129" i="5" s="1"/>
  <c r="B130" i="5" a="1"/>
  <c r="B130" i="5"/>
  <c r="B131" i="5" a="1"/>
  <c r="B131" i="5"/>
  <c r="B132" i="5" a="1"/>
  <c r="B132" i="5" s="1"/>
  <c r="B133" i="5" a="1"/>
  <c r="B133" i="5" s="1"/>
  <c r="B134" i="5" a="1"/>
  <c r="B134" i="5" s="1"/>
  <c r="B135" i="5" a="1"/>
  <c r="B135" i="5" s="1"/>
  <c r="B136" i="5" a="1"/>
  <c r="B136" i="5" s="1"/>
  <c r="B137" i="5" a="1"/>
  <c r="B137" i="5"/>
  <c r="B138" i="5" a="1"/>
  <c r="B138" i="5" s="1"/>
  <c r="B139" i="5" a="1"/>
  <c r="B139" i="5" s="1"/>
  <c r="B140" i="5" a="1"/>
  <c r="B140" i="5"/>
  <c r="B141" i="5" a="1"/>
  <c r="B141" i="5" s="1"/>
  <c r="B142" i="5" a="1"/>
  <c r="B142" i="5" s="1"/>
  <c r="B143" i="5" a="1"/>
  <c r="B143" i="5" s="1"/>
  <c r="B144" i="5" a="1"/>
  <c r="B144" i="5" s="1"/>
  <c r="B145" i="5" a="1"/>
  <c r="B145" i="5" s="1"/>
  <c r="B146" i="5" a="1"/>
  <c r="B146" i="5"/>
  <c r="B147" i="5" a="1"/>
  <c r="B147" i="5" s="1"/>
  <c r="B148" i="5" a="1"/>
  <c r="B148" i="5" s="1"/>
  <c r="B149" i="5" a="1"/>
  <c r="B149" i="5" s="1"/>
  <c r="B150" i="5" a="1"/>
  <c r="B150" i="5" s="1"/>
  <c r="B151" i="5" a="1"/>
  <c r="B151" i="5" s="1"/>
  <c r="B152" i="5" a="1"/>
  <c r="B152" i="5" s="1"/>
  <c r="B153" i="5" a="1"/>
  <c r="B153" i="5" s="1"/>
  <c r="B154" i="5" a="1"/>
  <c r="B154" i="5" s="1"/>
  <c r="B155" i="5" a="1"/>
  <c r="B155" i="5"/>
  <c r="B156" i="5" a="1"/>
  <c r="B156" i="5" s="1"/>
  <c r="B157" i="5" a="1"/>
  <c r="B157" i="5" s="1"/>
  <c r="B158" i="5" a="1"/>
  <c r="B158" i="5" s="1"/>
  <c r="B159" i="5" a="1"/>
  <c r="B159" i="5" s="1"/>
  <c r="B160" i="5" a="1"/>
  <c r="B160" i="5" s="1"/>
  <c r="B161" i="5" a="1"/>
  <c r="B161" i="5" s="1"/>
  <c r="B162" i="5" a="1"/>
  <c r="B162" i="5" s="1"/>
  <c r="B163" i="5" a="1"/>
  <c r="B163" i="5" s="1"/>
  <c r="B164" i="5" a="1"/>
  <c r="B164" i="5"/>
  <c r="B165" i="5" a="1"/>
  <c r="B165" i="5" s="1"/>
  <c r="B166" i="5" a="1"/>
  <c r="B166" i="5" s="1"/>
  <c r="B167" i="5" a="1"/>
  <c r="B167" i="5" s="1"/>
  <c r="B168" i="5" a="1"/>
  <c r="B168" i="5" s="1"/>
  <c r="B169" i="5" a="1"/>
  <c r="B169" i="5" s="1"/>
  <c r="B170" i="5" a="1"/>
  <c r="B170" i="5" s="1"/>
  <c r="B171" i="5" a="1"/>
  <c r="B171" i="5" s="1"/>
  <c r="B172" i="5" a="1"/>
  <c r="B172" i="5" s="1"/>
  <c r="B173" i="5" a="1"/>
  <c r="B173" i="5" s="1"/>
  <c r="B174" i="5" a="1"/>
  <c r="B174" i="5" s="1"/>
  <c r="B175" i="5" a="1"/>
  <c r="B175" i="5" s="1"/>
  <c r="B176" i="5" a="1"/>
  <c r="B176" i="5" s="1"/>
  <c r="B177" i="5" a="1"/>
  <c r="B177" i="5" s="1"/>
  <c r="B178" i="5" a="1"/>
  <c r="B178" i="5" s="1"/>
  <c r="B179" i="5" a="1"/>
  <c r="B179" i="5" s="1"/>
  <c r="B180" i="5" a="1"/>
  <c r="B180" i="5" s="1"/>
  <c r="B181" i="5" a="1"/>
  <c r="B181" i="5" s="1"/>
  <c r="B182" i="5" a="1"/>
  <c r="B182" i="5" s="1"/>
  <c r="B183" i="5" a="1"/>
  <c r="B183" i="5"/>
  <c r="B184" i="5" a="1"/>
  <c r="B184" i="5" s="1"/>
  <c r="B185" i="5" a="1"/>
  <c r="B185" i="5" s="1"/>
  <c r="B186" i="5" a="1"/>
  <c r="B186" i="5" s="1"/>
  <c r="B187" i="5" a="1"/>
  <c r="B187" i="5" s="1"/>
  <c r="B188" i="5" a="1"/>
  <c r="B188" i="5" s="1"/>
  <c r="B189" i="5" a="1"/>
  <c r="B189" i="5" s="1"/>
  <c r="B190" i="5" a="1"/>
  <c r="B190" i="5" s="1"/>
  <c r="B191" i="5" a="1"/>
  <c r="B191" i="5" s="1"/>
  <c r="B192" i="5" a="1"/>
  <c r="B192" i="5"/>
  <c r="B193" i="5" a="1"/>
  <c r="B193" i="5" s="1"/>
  <c r="B194" i="5" a="1"/>
  <c r="B194" i="5" s="1"/>
  <c r="B195" i="5" a="1"/>
  <c r="B195" i="5" s="1"/>
  <c r="B196" i="5" a="1"/>
  <c r="B196" i="5" s="1"/>
  <c r="B197" i="5" a="1"/>
  <c r="B197" i="5" s="1"/>
  <c r="B198" i="5" a="1"/>
  <c r="B198" i="5" s="1"/>
  <c r="B199" i="5" a="1"/>
  <c r="B199" i="5" s="1"/>
  <c r="B200" i="5" a="1"/>
  <c r="B200" i="5" s="1"/>
  <c r="B201" i="5" a="1"/>
  <c r="B201" i="5"/>
  <c r="B202" i="5" a="1"/>
  <c r="B202" i="5" s="1"/>
  <c r="B203" i="5" a="1"/>
  <c r="B203" i="5" s="1"/>
  <c r="B204" i="5" a="1"/>
  <c r="B204" i="5" s="1"/>
  <c r="B205" i="5" a="1"/>
  <c r="B205" i="5" s="1"/>
  <c r="B206" i="5" a="1"/>
  <c r="B206" i="5" s="1"/>
  <c r="B207" i="5" a="1"/>
  <c r="B207" i="5" s="1"/>
  <c r="B208" i="5" a="1"/>
  <c r="B208" i="5" s="1"/>
  <c r="B209" i="5" a="1"/>
  <c r="B209" i="5" s="1"/>
  <c r="B210" i="5" a="1"/>
  <c r="B210" i="5"/>
  <c r="B211" i="5" a="1"/>
  <c r="B211" i="5" s="1"/>
  <c r="B212" i="5" a="1"/>
  <c r="B212" i="5" s="1"/>
  <c r="B213" i="5" a="1"/>
  <c r="B213" i="5" s="1"/>
  <c r="B214" i="5" a="1"/>
  <c r="B214" i="5" s="1"/>
  <c r="B215" i="5" a="1"/>
  <c r="B215" i="5" s="1"/>
  <c r="B216" i="5" a="1"/>
  <c r="B216" i="5" s="1"/>
  <c r="B217" i="5" a="1"/>
  <c r="B217" i="5" s="1"/>
  <c r="B218" i="5" a="1"/>
  <c r="B218" i="5" s="1"/>
  <c r="B219" i="5" a="1"/>
  <c r="B219" i="5"/>
  <c r="B220" i="5" a="1"/>
  <c r="B220" i="5" s="1"/>
  <c r="B221" i="5" a="1"/>
  <c r="B221" i="5" s="1"/>
  <c r="B222" i="5" a="1"/>
  <c r="B222" i="5" s="1"/>
  <c r="B223" i="5" a="1"/>
  <c r="B223" i="5" s="1"/>
  <c r="B224" i="5" a="1"/>
  <c r="B224" i="5" s="1"/>
  <c r="B225" i="5" a="1"/>
  <c r="B225" i="5" s="1"/>
  <c r="B226" i="5" a="1"/>
  <c r="B226" i="5" s="1"/>
  <c r="B227" i="5" a="1"/>
  <c r="B227" i="5" s="1"/>
  <c r="B228" i="5" a="1"/>
  <c r="B228" i="5"/>
  <c r="B229" i="5" a="1"/>
  <c r="B229" i="5" s="1"/>
  <c r="B230" i="5" a="1"/>
  <c r="B230" i="5" s="1"/>
  <c r="B231" i="5" a="1"/>
  <c r="B231" i="5" s="1"/>
  <c r="B232" i="5" a="1"/>
  <c r="B232" i="5" s="1"/>
  <c r="B233" i="5" a="1"/>
  <c r="B233" i="5" s="1"/>
  <c r="B234" i="5" a="1"/>
  <c r="B234" i="5" s="1"/>
  <c r="B235" i="5" a="1"/>
  <c r="B235" i="5" s="1"/>
  <c r="B236" i="5" a="1"/>
  <c r="B236" i="5" s="1"/>
  <c r="B237" i="5" a="1"/>
  <c r="B237" i="5" s="1"/>
  <c r="B238" i="5" a="1"/>
  <c r="B238" i="5" s="1"/>
  <c r="B239" i="5" a="1"/>
  <c r="B239" i="5" s="1"/>
  <c r="B240" i="5" a="1"/>
  <c r="B240" i="5" s="1"/>
  <c r="B241" i="5" a="1"/>
  <c r="B241" i="5" s="1"/>
  <c r="B242" i="5" a="1"/>
  <c r="B242" i="5" s="1"/>
  <c r="B243" i="5" a="1"/>
  <c r="B243" i="5" s="1"/>
  <c r="B244" i="5" a="1"/>
  <c r="B244" i="5" s="1"/>
  <c r="B245" i="5" a="1"/>
  <c r="B245" i="5" s="1"/>
  <c r="B246" i="5" a="1"/>
  <c r="B246" i="5" s="1"/>
  <c r="B247" i="5" a="1"/>
  <c r="B247" i="5"/>
  <c r="B248" i="5" a="1"/>
  <c r="B248" i="5" s="1"/>
  <c r="B249" i="5" a="1"/>
  <c r="B249" i="5" s="1"/>
  <c r="B250" i="5" a="1"/>
  <c r="B250" i="5" s="1"/>
  <c r="B251" i="5" a="1"/>
  <c r="B251" i="5" s="1"/>
  <c r="B252" i="5" a="1"/>
  <c r="B252" i="5" s="1"/>
  <c r="B253" i="5" a="1"/>
  <c r="B253" i="5" s="1"/>
  <c r="B254" i="5" a="1"/>
  <c r="B254" i="5" s="1"/>
  <c r="B255" i="5" a="1"/>
  <c r="B255" i="5" s="1"/>
  <c r="B256" i="5" a="1"/>
  <c r="B256" i="5"/>
  <c r="B257" i="5" a="1"/>
  <c r="B257" i="5" s="1"/>
  <c r="B258" i="5" a="1"/>
  <c r="B258" i="5" s="1"/>
  <c r="B259" i="5" a="1"/>
  <c r="B259" i="5" s="1"/>
  <c r="B260" i="5" a="1"/>
  <c r="B260" i="5" s="1"/>
  <c r="B261" i="5" a="1"/>
  <c r="B261" i="5" s="1"/>
  <c r="B262" i="5" a="1"/>
  <c r="B262" i="5" s="1"/>
  <c r="B263" i="5" a="1"/>
  <c r="B263" i="5" s="1"/>
  <c r="B264" i="5" a="1"/>
  <c r="B264" i="5" s="1"/>
  <c r="B265" i="5" a="1"/>
  <c r="B265" i="5"/>
  <c r="B266" i="5" a="1"/>
  <c r="B266" i="5" s="1"/>
  <c r="B267" i="5" a="1"/>
  <c r="B267" i="5" s="1"/>
  <c r="B268" i="5" a="1"/>
  <c r="B268" i="5" s="1"/>
  <c r="B269" i="5" a="1"/>
  <c r="B269" i="5" s="1"/>
  <c r="B270" i="5" a="1"/>
  <c r="B270" i="5" s="1"/>
  <c r="B271" i="5" a="1"/>
  <c r="B271" i="5" s="1"/>
  <c r="B272" i="5" a="1"/>
  <c r="B272" i="5" s="1"/>
  <c r="B273" i="5" a="1"/>
  <c r="B273" i="5" s="1"/>
  <c r="B274" i="5" a="1"/>
  <c r="B274" i="5"/>
  <c r="B275" i="5" a="1"/>
  <c r="B275" i="5" s="1"/>
  <c r="B276" i="5" a="1"/>
  <c r="B276" i="5" s="1"/>
  <c r="B277" i="5" a="1"/>
  <c r="B277" i="5" s="1"/>
  <c r="B278" i="5" a="1"/>
  <c r="B278" i="5" s="1"/>
  <c r="B279" i="5" a="1"/>
  <c r="B279" i="5" s="1"/>
  <c r="B280" i="5" a="1"/>
  <c r="B280" i="5" s="1"/>
  <c r="B281" i="5" a="1"/>
  <c r="B281" i="5" s="1"/>
  <c r="B282" i="5" a="1"/>
  <c r="B282" i="5" s="1"/>
  <c r="B283" i="5" a="1"/>
  <c r="B283" i="5"/>
  <c r="B284" i="5" a="1"/>
  <c r="B284" i="5" s="1"/>
  <c r="B285" i="5" a="1"/>
  <c r="B285" i="5" s="1"/>
  <c r="B286" i="5" a="1"/>
  <c r="B286" i="5" s="1"/>
  <c r="B287" i="5" a="1"/>
  <c r="B287" i="5" s="1"/>
  <c r="B288" i="5" a="1"/>
  <c r="B288" i="5" s="1"/>
  <c r="B289" i="5" a="1"/>
  <c r="B289" i="5" s="1"/>
  <c r="B290" i="5" a="1"/>
  <c r="B290" i="5" s="1"/>
  <c r="B291" i="5" a="1"/>
  <c r="B291" i="5" s="1"/>
  <c r="B292" i="5" a="1"/>
  <c r="B292" i="5"/>
  <c r="B293" i="5" a="1"/>
  <c r="B293" i="5" s="1"/>
  <c r="B294" i="5" a="1"/>
  <c r="B294" i="5" s="1"/>
  <c r="B295" i="5" a="1"/>
  <c r="B295" i="5" s="1"/>
  <c r="B296" i="5" a="1"/>
  <c r="B296" i="5" s="1"/>
  <c r="B297" i="5" a="1"/>
  <c r="B297" i="5" s="1"/>
  <c r="B298" i="5" a="1"/>
  <c r="B298" i="5" s="1"/>
  <c r="B299" i="5" a="1"/>
  <c r="B299" i="5" s="1"/>
  <c r="B300" i="5" a="1"/>
  <c r="B300" i="5" s="1"/>
  <c r="B301" i="5" a="1"/>
  <c r="B301" i="5" s="1"/>
  <c r="B302" i="5" a="1"/>
  <c r="B302" i="5" s="1"/>
  <c r="B303" i="5" a="1"/>
  <c r="B303" i="5" s="1"/>
  <c r="B304" i="5" a="1"/>
  <c r="B304" i="5" s="1"/>
  <c r="B305" i="5" a="1"/>
  <c r="B305" i="5" s="1"/>
  <c r="B306" i="5" a="1"/>
  <c r="B306" i="5" s="1"/>
  <c r="B307" i="5" a="1"/>
  <c r="B307" i="5" s="1"/>
  <c r="B308" i="5" a="1"/>
  <c r="B308" i="5" s="1"/>
  <c r="B309" i="5" a="1"/>
  <c r="B309" i="5" s="1"/>
  <c r="B310" i="5" a="1"/>
  <c r="B310" i="5" s="1"/>
  <c r="B311" i="5" a="1"/>
  <c r="B311" i="5"/>
  <c r="B312" i="5" a="1"/>
  <c r="B312" i="5" s="1"/>
  <c r="B313" i="5" a="1"/>
  <c r="B313" i="5" s="1"/>
  <c r="B314" i="5" a="1"/>
  <c r="B314" i="5" s="1"/>
  <c r="B315" i="5" a="1"/>
  <c r="B315" i="5" s="1"/>
  <c r="B316" i="5" a="1"/>
  <c r="B316" i="5" s="1"/>
  <c r="B317" i="5" a="1"/>
  <c r="B317" i="5" s="1"/>
  <c r="B318" i="5" a="1"/>
  <c r="B318" i="5" s="1"/>
  <c r="B319" i="5" a="1"/>
  <c r="B319" i="5" s="1"/>
  <c r="B320" i="5" a="1"/>
  <c r="B320" i="5"/>
  <c r="B321" i="5" a="1"/>
  <c r="B321" i="5" s="1"/>
  <c r="B322" i="5" a="1"/>
  <c r="B322" i="5" s="1"/>
  <c r="B323" i="5" a="1"/>
  <c r="B323" i="5" s="1"/>
  <c r="B324" i="5" a="1"/>
  <c r="B324" i="5" s="1"/>
  <c r="B325" i="5" a="1"/>
  <c r="B325" i="5" s="1"/>
  <c r="B326" i="5" a="1"/>
  <c r="B326" i="5" s="1"/>
  <c r="B327" i="5" a="1"/>
  <c r="B327" i="5" s="1"/>
  <c r="B328" i="5" a="1"/>
  <c r="B328" i="5" s="1"/>
  <c r="B329" i="5" a="1"/>
  <c r="B329" i="5"/>
  <c r="B330" i="5" a="1"/>
  <c r="B330" i="5" s="1"/>
  <c r="B331" i="5" a="1"/>
  <c r="B331" i="5" s="1"/>
  <c r="B332" i="5" a="1"/>
  <c r="B332" i="5" s="1"/>
  <c r="B333" i="5" a="1"/>
  <c r="B333" i="5" s="1"/>
  <c r="B334" i="5" a="1"/>
  <c r="B334" i="5" s="1"/>
  <c r="B335" i="5" a="1"/>
  <c r="B335" i="5" s="1"/>
  <c r="B336" i="5" a="1"/>
  <c r="B336" i="5" s="1"/>
  <c r="B337" i="5" a="1"/>
  <c r="B337" i="5" s="1"/>
  <c r="B338" i="5" a="1"/>
  <c r="B338" i="5"/>
  <c r="B339" i="5" a="1"/>
  <c r="B339" i="5" s="1"/>
  <c r="B340" i="5" a="1"/>
  <c r="B340" i="5" s="1"/>
  <c r="B341" i="5" a="1"/>
  <c r="B341" i="5" s="1"/>
  <c r="B342" i="5" a="1"/>
  <c r="B342" i="5" s="1"/>
  <c r="B343" i="5" a="1"/>
  <c r="B343" i="5" s="1"/>
  <c r="B344" i="5" a="1"/>
  <c r="B344" i="5" s="1"/>
  <c r="B345" i="5" a="1"/>
  <c r="B345" i="5" s="1"/>
  <c r="B346" i="5" a="1"/>
  <c r="B346" i="5" s="1"/>
  <c r="B347" i="5" a="1"/>
  <c r="B347" i="5"/>
  <c r="B348" i="5" a="1"/>
  <c r="B348" i="5" s="1"/>
  <c r="B349" i="5" a="1"/>
  <c r="B349" i="5" s="1"/>
  <c r="B350" i="5" a="1"/>
  <c r="B350" i="5" s="1"/>
  <c r="B351" i="5" a="1"/>
  <c r="B351" i="5" s="1"/>
  <c r="B352" i="5" a="1"/>
  <c r="B352" i="5" s="1"/>
  <c r="B353" i="5" a="1"/>
  <c r="B353" i="5" s="1"/>
  <c r="B354" i="5" a="1"/>
  <c r="B354" i="5" s="1"/>
  <c r="B355" i="5" a="1"/>
  <c r="B355" i="5" s="1"/>
  <c r="B356" i="5" a="1"/>
  <c r="B356" i="5"/>
  <c r="B357" i="5" a="1"/>
  <c r="B357" i="5" s="1"/>
  <c r="B358" i="5" a="1"/>
  <c r="B358" i="5" s="1"/>
  <c r="B359" i="5" a="1"/>
  <c r="B359" i="5" s="1"/>
  <c r="B360" i="5" a="1"/>
  <c r="B360" i="5" s="1"/>
  <c r="B361" i="5" a="1"/>
  <c r="B361" i="5" s="1"/>
  <c r="B362" i="5" a="1"/>
  <c r="B362" i="5" s="1"/>
  <c r="B363" i="5" a="1"/>
  <c r="B363" i="5" s="1"/>
  <c r="B364" i="5" a="1"/>
  <c r="B364" i="5" s="1"/>
  <c r="B365" i="5" a="1"/>
  <c r="B365" i="5" s="1"/>
  <c r="B366" i="5" a="1"/>
  <c r="B366" i="5" s="1"/>
  <c r="B367" i="5" a="1"/>
  <c r="B367" i="5" s="1"/>
  <c r="B368" i="5" a="1"/>
  <c r="B368" i="5" s="1"/>
  <c r="B369" i="5" a="1"/>
  <c r="B369" i="5" s="1"/>
  <c r="B370" i="5" a="1"/>
  <c r="B370" i="5" s="1"/>
  <c r="B371" i="5" a="1"/>
  <c r="B371" i="5" s="1"/>
  <c r="B372" i="5" a="1"/>
  <c r="B372" i="5" s="1"/>
  <c r="B373" i="5" a="1"/>
  <c r="B373" i="5" s="1"/>
  <c r="B374" i="5" a="1"/>
  <c r="B374" i="5" s="1"/>
  <c r="B375" i="5" a="1"/>
  <c r="B375" i="5" s="1"/>
  <c r="B376" i="5" a="1"/>
  <c r="B376" i="5" s="1"/>
  <c r="B377" i="5" a="1"/>
  <c r="B377" i="5" s="1"/>
  <c r="B378" i="5" a="1"/>
  <c r="B378" i="5" s="1"/>
  <c r="B379" i="5" a="1"/>
  <c r="B379" i="5" s="1"/>
  <c r="B380" i="5" a="1"/>
  <c r="B380" i="5" s="1"/>
  <c r="B381" i="5" a="1"/>
  <c r="B381" i="5" s="1"/>
  <c r="B382" i="5" a="1"/>
  <c r="B382" i="5" s="1"/>
  <c r="B383" i="5" a="1"/>
  <c r="B383" i="5" s="1"/>
  <c r="B384" i="5" a="1"/>
  <c r="B384" i="5" s="1"/>
  <c r="B385" i="5" a="1"/>
  <c r="B385" i="5" s="1"/>
  <c r="B386" i="5" a="1"/>
  <c r="B386" i="5" s="1"/>
  <c r="B387" i="5" a="1"/>
  <c r="B387" i="5" s="1"/>
  <c r="B388" i="5" a="1"/>
  <c r="B388" i="5" s="1"/>
  <c r="B389" i="5" a="1"/>
  <c r="B389" i="5" s="1"/>
  <c r="B390" i="5" a="1"/>
  <c r="B390" i="5" s="1"/>
  <c r="B391" i="5" a="1"/>
  <c r="B391" i="5" s="1"/>
  <c r="B392" i="5" a="1"/>
  <c r="B392" i="5" s="1"/>
  <c r="B393" i="5" a="1"/>
  <c r="B393" i="5" s="1"/>
  <c r="B394" i="5" a="1"/>
  <c r="B394" i="5" s="1"/>
  <c r="B395" i="5" a="1"/>
  <c r="B395" i="5" s="1"/>
  <c r="B396" i="5" a="1"/>
  <c r="B396" i="5" s="1"/>
  <c r="B397" i="5" a="1"/>
  <c r="B397" i="5" s="1"/>
  <c r="B398" i="5" a="1"/>
  <c r="B398" i="5" s="1"/>
  <c r="B399" i="5" a="1"/>
  <c r="B399" i="5" s="1"/>
  <c r="B400" i="5" a="1"/>
  <c r="B400" i="5" s="1"/>
  <c r="B401" i="5" a="1"/>
  <c r="B401" i="5" s="1"/>
  <c r="B402" i="5" a="1"/>
  <c r="B402" i="5" s="1"/>
  <c r="B403" i="5" a="1"/>
  <c r="B403" i="5" s="1"/>
  <c r="B404" i="5" a="1"/>
  <c r="B404" i="5" s="1"/>
  <c r="B405" i="5" a="1"/>
  <c r="B405" i="5" s="1"/>
  <c r="B406" i="5" a="1"/>
  <c r="B406" i="5" s="1"/>
  <c r="B407" i="5" a="1"/>
  <c r="B407" i="5" s="1"/>
  <c r="B408" i="5" a="1"/>
  <c r="B408" i="5" s="1"/>
  <c r="B409" i="5" a="1"/>
  <c r="B409" i="5" s="1"/>
  <c r="B410" i="5" a="1"/>
  <c r="B410" i="5" s="1"/>
  <c r="B411" i="5" a="1"/>
  <c r="B411" i="5" s="1"/>
  <c r="B412" i="5" a="1"/>
  <c r="B412" i="5" s="1"/>
  <c r="B413" i="5" a="1"/>
  <c r="B413" i="5" s="1"/>
  <c r="B414" i="5" a="1"/>
  <c r="B414" i="5" s="1"/>
  <c r="B415" i="5" a="1"/>
  <c r="B415" i="5" s="1"/>
  <c r="B416" i="5" a="1"/>
  <c r="B416" i="5" s="1"/>
  <c r="B417" i="5" a="1"/>
  <c r="B417" i="5" s="1"/>
  <c r="B418" i="5" a="1"/>
  <c r="B418" i="5" s="1"/>
  <c r="B419" i="5" a="1"/>
  <c r="B419" i="5" s="1"/>
  <c r="B420" i="5" a="1"/>
  <c r="B420" i="5" s="1"/>
  <c r="B421" i="5" a="1"/>
  <c r="B421" i="5" s="1"/>
  <c r="B422" i="5" a="1"/>
  <c r="B422" i="5" s="1"/>
  <c r="B423" i="5" a="1"/>
  <c r="B423" i="5" s="1"/>
  <c r="B424" i="5" a="1"/>
  <c r="B424" i="5" s="1"/>
  <c r="B425" i="5" a="1"/>
  <c r="B425" i="5" s="1"/>
  <c r="B426" i="5" a="1"/>
  <c r="B426" i="5" s="1"/>
  <c r="B427" i="5" a="1"/>
  <c r="B427" i="5" s="1"/>
  <c r="B428" i="5" a="1"/>
  <c r="B428" i="5" s="1"/>
  <c r="B429" i="5" a="1"/>
  <c r="B429" i="5" s="1"/>
  <c r="B430" i="5" a="1"/>
  <c r="B430" i="5" s="1"/>
  <c r="B431" i="5" a="1"/>
  <c r="B431" i="5" s="1"/>
  <c r="B432" i="5" a="1"/>
  <c r="B432" i="5" s="1"/>
  <c r="B433" i="5" a="1"/>
  <c r="B433" i="5" s="1"/>
  <c r="B434" i="5" a="1"/>
  <c r="B434" i="5" s="1"/>
  <c r="B435" i="5" a="1"/>
  <c r="B435" i="5" s="1"/>
  <c r="B436" i="5" a="1"/>
  <c r="B436" i="5" s="1"/>
  <c r="B437" i="5" a="1"/>
  <c r="B437" i="5" s="1"/>
  <c r="B438" i="5" a="1"/>
  <c r="B438" i="5" s="1"/>
  <c r="B439" i="5" a="1"/>
  <c r="B439" i="5" s="1"/>
  <c r="B440" i="5" a="1"/>
  <c r="B440" i="5" s="1"/>
  <c r="B441" i="5" a="1"/>
  <c r="B441" i="5" s="1"/>
  <c r="B442" i="5" a="1"/>
  <c r="B442" i="5" s="1"/>
  <c r="B443" i="5" a="1"/>
  <c r="B443" i="5" s="1"/>
  <c r="B444" i="5" a="1"/>
  <c r="B444" i="5" s="1"/>
  <c r="B445" i="5" a="1"/>
  <c r="B445" i="5" s="1"/>
  <c r="B446" i="5" a="1"/>
  <c r="B446" i="5" s="1"/>
  <c r="B447" i="5" a="1"/>
  <c r="B447" i="5" s="1"/>
  <c r="B448" i="5" a="1"/>
  <c r="B448" i="5" s="1"/>
  <c r="B449" i="5" a="1"/>
  <c r="B449" i="5" s="1"/>
  <c r="B450" i="5" a="1"/>
  <c r="B450" i="5" s="1"/>
  <c r="B451" i="5" a="1"/>
  <c r="B451" i="5" s="1"/>
  <c r="B452" i="5" a="1"/>
  <c r="B452" i="5" s="1"/>
  <c r="B453" i="5" a="1"/>
  <c r="B453" i="5" s="1"/>
  <c r="B454" i="5" a="1"/>
  <c r="B454" i="5" s="1"/>
  <c r="B455" i="5" a="1"/>
  <c r="B455" i="5" s="1"/>
  <c r="B456" i="5" a="1"/>
  <c r="B456" i="5" s="1"/>
  <c r="B457" i="5" a="1"/>
  <c r="B457" i="5" s="1"/>
  <c r="B458" i="5" a="1"/>
  <c r="B458" i="5" s="1"/>
  <c r="B459" i="5" a="1"/>
  <c r="B459" i="5" s="1"/>
  <c r="B460" i="5" a="1"/>
  <c r="B460" i="5" s="1"/>
  <c r="B461" i="5" a="1"/>
  <c r="B461" i="5" s="1"/>
  <c r="B462" i="5" a="1"/>
  <c r="B462" i="5" s="1"/>
  <c r="B463" i="5" a="1"/>
  <c r="B463" i="5" s="1"/>
  <c r="B464" i="5" a="1"/>
  <c r="B464" i="5" s="1"/>
  <c r="B465" i="5" a="1"/>
  <c r="B465" i="5" s="1"/>
  <c r="B466" i="5" a="1"/>
  <c r="B466" i="5" s="1"/>
  <c r="B467" i="5" a="1"/>
  <c r="B467" i="5" s="1"/>
  <c r="B468" i="5" a="1"/>
  <c r="B468" i="5" s="1"/>
  <c r="B469" i="5" a="1"/>
  <c r="B469" i="5" s="1"/>
  <c r="B470" i="5" a="1"/>
  <c r="B470" i="5" s="1"/>
  <c r="B471" i="5" a="1"/>
  <c r="B471" i="5" s="1"/>
  <c r="B472" i="5" a="1"/>
  <c r="B472" i="5" s="1"/>
  <c r="B473" i="5" a="1"/>
  <c r="B473" i="5" s="1"/>
  <c r="B474" i="5" a="1"/>
  <c r="B474" i="5" s="1"/>
  <c r="B475" i="5" a="1"/>
  <c r="B475" i="5" s="1"/>
  <c r="B476" i="5" a="1"/>
  <c r="B476" i="5" s="1"/>
  <c r="B477" i="5" a="1"/>
  <c r="B477" i="5" s="1"/>
  <c r="B478" i="5" a="1"/>
  <c r="B478" i="5" s="1"/>
  <c r="B479" i="5" a="1"/>
  <c r="B479" i="5" s="1"/>
  <c r="B480" i="5" a="1"/>
  <c r="B480" i="5" s="1"/>
  <c r="B481" i="5" a="1"/>
  <c r="B481" i="5" s="1"/>
  <c r="B482" i="5" a="1"/>
  <c r="B482" i="5" s="1"/>
  <c r="B483" i="5" a="1"/>
  <c r="B483" i="5" s="1"/>
  <c r="B484" i="5" a="1"/>
  <c r="B484" i="5" s="1"/>
  <c r="B485" i="5" a="1"/>
  <c r="B485" i="5" s="1"/>
  <c r="B486" i="5" a="1"/>
  <c r="B486" i="5" s="1"/>
  <c r="B487" i="5" a="1"/>
  <c r="B487" i="5" s="1"/>
  <c r="B488" i="5" a="1"/>
  <c r="B488" i="5" s="1"/>
  <c r="B489" i="5" a="1"/>
  <c r="B489" i="5" s="1"/>
  <c r="B490" i="5" a="1"/>
  <c r="B490" i="5" s="1"/>
  <c r="B491" i="5" a="1"/>
  <c r="B491" i="5" s="1"/>
  <c r="B492" i="5" a="1"/>
  <c r="B492" i="5" s="1"/>
  <c r="B493" i="5" a="1"/>
  <c r="B493" i="5" s="1"/>
  <c r="B494" i="5" a="1"/>
  <c r="B494" i="5" s="1"/>
  <c r="B495" i="5" a="1"/>
  <c r="B495" i="5" s="1"/>
  <c r="B496" i="5" a="1"/>
  <c r="B496" i="5" s="1"/>
  <c r="B497" i="5" a="1"/>
  <c r="B497" i="5" s="1"/>
  <c r="B498" i="5" a="1"/>
  <c r="B498" i="5" s="1"/>
  <c r="B499" i="5" a="1"/>
  <c r="B499" i="5" s="1"/>
  <c r="B500" i="5" a="1"/>
  <c r="B500" i="5" s="1"/>
  <c r="B501" i="5" a="1"/>
  <c r="B501" i="5" s="1"/>
  <c r="B502" i="5" a="1"/>
  <c r="B502" i="5" s="1"/>
  <c r="B503" i="5" a="1"/>
  <c r="B503" i="5" s="1"/>
  <c r="B504" i="5" a="1"/>
  <c r="B504" i="5" s="1"/>
  <c r="B505" i="5" a="1"/>
  <c r="B505" i="5" s="1"/>
  <c r="B506" i="5" a="1"/>
  <c r="B506" i="5" s="1"/>
  <c r="B507" i="5" a="1"/>
  <c r="B507" i="5" s="1"/>
  <c r="B508" i="5" a="1"/>
  <c r="B508" i="5" s="1"/>
  <c r="B509" i="5" a="1"/>
  <c r="B509" i="5" s="1"/>
  <c r="B510" i="5" a="1"/>
  <c r="B510" i="5" s="1"/>
  <c r="B511" i="5" a="1"/>
  <c r="B511" i="5" s="1"/>
  <c r="B512" i="5" a="1"/>
  <c r="B512" i="5" s="1"/>
  <c r="B513" i="5" a="1"/>
  <c r="B513" i="5" s="1"/>
  <c r="B514" i="5" a="1"/>
  <c r="B514" i="5" s="1"/>
  <c r="B515" i="5" a="1"/>
  <c r="B515" i="5" s="1"/>
  <c r="B516" i="5" a="1"/>
  <c r="B516" i="5" s="1"/>
  <c r="B517" i="5" a="1"/>
  <c r="B517" i="5" s="1"/>
  <c r="B518" i="5" a="1"/>
  <c r="B518" i="5" s="1"/>
  <c r="B519" i="5" a="1"/>
  <c r="B519" i="5" s="1"/>
  <c r="B520" i="5" a="1"/>
  <c r="B520" i="5" s="1"/>
  <c r="B521" i="5" a="1"/>
  <c r="B521" i="5" s="1"/>
  <c r="B522" i="5" a="1"/>
  <c r="B522" i="5" s="1"/>
  <c r="B523" i="5" a="1"/>
  <c r="B523" i="5" s="1"/>
  <c r="B524" i="5" a="1"/>
  <c r="B524" i="5" s="1"/>
  <c r="B525" i="5" a="1"/>
  <c r="B525" i="5" s="1"/>
  <c r="B526" i="5" a="1"/>
  <c r="B526" i="5" s="1"/>
  <c r="B527" i="5" a="1"/>
  <c r="B527" i="5" s="1"/>
  <c r="B528" i="5" a="1"/>
  <c r="B528" i="5" s="1"/>
  <c r="B529" i="5" a="1"/>
  <c r="B529" i="5" s="1"/>
  <c r="B530" i="5" a="1"/>
  <c r="B530" i="5" s="1"/>
  <c r="B531" i="5" a="1"/>
  <c r="B531" i="5" s="1"/>
  <c r="B532" i="5" a="1"/>
  <c r="B532" i="5" s="1"/>
  <c r="B533" i="5" a="1"/>
  <c r="B533" i="5" s="1"/>
  <c r="B534" i="5" a="1"/>
  <c r="B534" i="5" s="1"/>
  <c r="B535" i="5" a="1"/>
  <c r="B535" i="5" s="1"/>
  <c r="B536" i="5" a="1"/>
  <c r="B536" i="5" s="1"/>
  <c r="B537" i="5" a="1"/>
  <c r="B537" i="5" s="1"/>
  <c r="B538" i="5" a="1"/>
  <c r="B538" i="5" s="1"/>
  <c r="B539" i="5" a="1"/>
  <c r="B539" i="5" s="1"/>
  <c r="B540" i="5" a="1"/>
  <c r="B540" i="5" s="1"/>
  <c r="B541" i="5" a="1"/>
  <c r="B541" i="5" s="1"/>
  <c r="B542" i="5" a="1"/>
  <c r="B542" i="5" s="1"/>
  <c r="B543" i="5" a="1"/>
  <c r="B543" i="5" s="1"/>
  <c r="B544" i="5" a="1"/>
  <c r="B544" i="5" s="1"/>
  <c r="B545" i="5" a="1"/>
  <c r="B545" i="5" s="1"/>
  <c r="B546" i="5" a="1"/>
  <c r="B546" i="5" s="1"/>
  <c r="B547" i="5" a="1"/>
  <c r="B547" i="5" s="1"/>
  <c r="B548" i="5" a="1"/>
  <c r="B548" i="5" s="1"/>
  <c r="B549" i="5" a="1"/>
  <c r="B549" i="5" s="1"/>
  <c r="B550" i="5" a="1"/>
  <c r="B550" i="5" s="1"/>
  <c r="B551" i="5" a="1"/>
  <c r="B551" i="5" s="1"/>
  <c r="B552" i="5" a="1"/>
  <c r="B552" i="5" s="1"/>
  <c r="B553" i="5" a="1"/>
  <c r="B553" i="5" s="1"/>
  <c r="B554" i="5" a="1"/>
  <c r="B554" i="5" s="1"/>
  <c r="B555" i="5" a="1"/>
  <c r="B555" i="5" s="1"/>
  <c r="B556" i="5" a="1"/>
  <c r="B556" i="5" s="1"/>
  <c r="B557" i="5" a="1"/>
  <c r="B557" i="5" s="1"/>
  <c r="B558" i="5" a="1"/>
  <c r="B558" i="5" s="1"/>
  <c r="B559" i="5" a="1"/>
  <c r="B559" i="5" s="1"/>
  <c r="B560" i="5" a="1"/>
  <c r="B560" i="5" s="1"/>
  <c r="B561" i="5" a="1"/>
  <c r="B561" i="5" s="1"/>
  <c r="B562" i="5" a="1"/>
  <c r="B562" i="5" s="1"/>
  <c r="B563" i="5" a="1"/>
  <c r="B563" i="5" s="1"/>
  <c r="B564" i="5" a="1"/>
  <c r="B564" i="5" s="1"/>
  <c r="B565" i="5" a="1"/>
  <c r="B565" i="5" s="1"/>
  <c r="B566" i="5" a="1"/>
  <c r="B566" i="5" s="1"/>
  <c r="B567" i="5" a="1"/>
  <c r="B567" i="5" s="1"/>
  <c r="B568" i="5" a="1"/>
  <c r="B568" i="5" s="1"/>
  <c r="B569" i="5" a="1"/>
  <c r="B569" i="5" s="1"/>
  <c r="B570" i="5" a="1"/>
  <c r="B570" i="5" s="1"/>
  <c r="B571" i="5" a="1"/>
  <c r="B571" i="5" s="1"/>
  <c r="B572" i="5" a="1"/>
  <c r="B572" i="5" s="1"/>
  <c r="B573" i="5" a="1"/>
  <c r="B573" i="5" s="1"/>
  <c r="B574" i="5" a="1"/>
  <c r="B574" i="5" s="1"/>
  <c r="B575" i="5" a="1"/>
  <c r="B575" i="5" s="1"/>
  <c r="B576" i="5" a="1"/>
  <c r="B576" i="5"/>
  <c r="B577" i="5" a="1"/>
  <c r="B577" i="5" s="1"/>
  <c r="B578" i="5" a="1"/>
  <c r="B578" i="5" s="1"/>
  <c r="B579" i="5" a="1"/>
  <c r="B579" i="5" s="1"/>
  <c r="B580" i="5" a="1"/>
  <c r="B580" i="5" s="1"/>
  <c r="B581" i="5" a="1"/>
  <c r="B581" i="5" s="1"/>
  <c r="B582" i="5" a="1"/>
  <c r="B582" i="5" s="1"/>
  <c r="B583" i="5" a="1"/>
  <c r="B583" i="5" s="1"/>
  <c r="B584" i="5" a="1"/>
  <c r="B584" i="5" s="1"/>
  <c r="B585" i="5" a="1"/>
  <c r="B585" i="5" s="1"/>
  <c r="B586" i="5" a="1"/>
  <c r="B586" i="5" s="1"/>
  <c r="B587" i="5" a="1"/>
  <c r="B587" i="5" s="1"/>
  <c r="B588" i="5" a="1"/>
  <c r="B588" i="5" s="1"/>
  <c r="B589" i="5" a="1"/>
  <c r="B589" i="5" s="1"/>
  <c r="B590" i="5" a="1"/>
  <c r="B590" i="5" s="1"/>
  <c r="B591" i="5" a="1"/>
  <c r="B591" i="5" s="1"/>
  <c r="B592" i="5" a="1"/>
  <c r="B592" i="5" s="1"/>
  <c r="B593" i="5" a="1"/>
  <c r="B593" i="5" s="1"/>
  <c r="B594" i="5" a="1"/>
  <c r="B594" i="5" s="1"/>
  <c r="B595" i="5" a="1"/>
  <c r="B595" i="5" s="1"/>
  <c r="B596" i="5" a="1"/>
  <c r="B596" i="5" s="1"/>
  <c r="B597" i="5" a="1"/>
  <c r="B597" i="5" s="1"/>
  <c r="B598" i="5" a="1"/>
  <c r="B598" i="5" s="1"/>
  <c r="B599" i="5" a="1"/>
  <c r="B599" i="5" s="1"/>
  <c r="B600" i="5" a="1"/>
  <c r="B600" i="5" s="1"/>
  <c r="B601" i="5" a="1"/>
  <c r="B601" i="5" s="1"/>
  <c r="B602" i="5" a="1"/>
  <c r="B602" i="5" s="1"/>
  <c r="B603" i="5" a="1"/>
  <c r="B603" i="5" s="1"/>
  <c r="B604" i="5" a="1"/>
  <c r="B604" i="5" s="1"/>
  <c r="B605" i="5" a="1"/>
  <c r="B605" i="5" s="1"/>
  <c r="B606" i="5" a="1"/>
  <c r="B606" i="5" s="1"/>
  <c r="B607" i="5" a="1"/>
  <c r="B607" i="5"/>
  <c r="B608" i="5" a="1"/>
  <c r="B608" i="5" s="1"/>
  <c r="B609" i="5" a="1"/>
  <c r="B609" i="5" s="1"/>
  <c r="B610" i="5" a="1"/>
  <c r="B610" i="5" s="1"/>
  <c r="B611" i="5" a="1"/>
  <c r="B611" i="5" s="1"/>
  <c r="B612" i="5" a="1"/>
  <c r="B612" i="5"/>
  <c r="B613" i="5" a="1"/>
  <c r="B613" i="5" s="1"/>
  <c r="B614" i="5" a="1"/>
  <c r="B614" i="5" s="1"/>
  <c r="B615" i="5" a="1"/>
  <c r="B615" i="5" s="1"/>
  <c r="B616" i="5" a="1"/>
  <c r="B616" i="5" s="1"/>
  <c r="B617" i="5" a="1"/>
  <c r="B617" i="5" s="1"/>
  <c r="B618" i="5" a="1"/>
  <c r="B618" i="5" s="1"/>
  <c r="B619" i="5" a="1"/>
  <c r="B619" i="5" s="1"/>
  <c r="B620" i="5" a="1"/>
  <c r="B620" i="5" s="1"/>
  <c r="B621" i="5" a="1"/>
  <c r="B621" i="5" s="1"/>
  <c r="B622" i="5" a="1"/>
  <c r="B622" i="5" s="1"/>
  <c r="B623" i="5" a="1"/>
  <c r="B623" i="5" s="1"/>
  <c r="B624" i="5" a="1"/>
  <c r="B624" i="5" s="1"/>
  <c r="B625" i="5" a="1"/>
  <c r="B625" i="5"/>
  <c r="B626" i="5" a="1"/>
  <c r="B626" i="5" s="1"/>
  <c r="B627" i="5" a="1"/>
  <c r="B627" i="5" s="1"/>
  <c r="B628" i="5" a="1"/>
  <c r="B628" i="5" s="1"/>
  <c r="B629" i="5" a="1"/>
  <c r="B629" i="5" s="1"/>
  <c r="B630" i="5" a="1"/>
  <c r="B630" i="5" s="1"/>
  <c r="B631" i="5" a="1"/>
  <c r="B631" i="5" s="1"/>
  <c r="B632" i="5" a="1"/>
  <c r="B632" i="5" s="1"/>
  <c r="B633" i="5" a="1"/>
  <c r="B633" i="5" s="1"/>
  <c r="B634" i="5" a="1"/>
  <c r="B634" i="5"/>
  <c r="B635" i="5" a="1"/>
  <c r="B635" i="5" s="1"/>
  <c r="B636" i="5" a="1"/>
  <c r="B636" i="5" s="1"/>
  <c r="B637" i="5" a="1"/>
  <c r="B637" i="5" s="1"/>
  <c r="B638" i="5" a="1"/>
  <c r="B638" i="5" s="1"/>
  <c r="B639" i="5" a="1"/>
  <c r="B639" i="5"/>
  <c r="B640" i="5" a="1"/>
  <c r="B640" i="5"/>
  <c r="B641" i="5" a="1"/>
  <c r="B641" i="5"/>
  <c r="B642" i="5" a="1"/>
  <c r="B642" i="5" s="1"/>
  <c r="B643" i="5" a="1"/>
  <c r="B643" i="5" s="1"/>
  <c r="B644" i="5" a="1"/>
  <c r="B644" i="5" s="1"/>
  <c r="B645" i="5" a="1"/>
  <c r="B645" i="5" s="1"/>
  <c r="B646" i="5" a="1"/>
  <c r="B646" i="5" s="1"/>
  <c r="B647" i="5" a="1"/>
  <c r="B647" i="5" s="1"/>
  <c r="B648" i="5" a="1"/>
  <c r="B648" i="5" s="1"/>
  <c r="B649" i="5" a="1"/>
  <c r="B649" i="5" s="1"/>
  <c r="B650" i="5" a="1"/>
  <c r="B650" i="5" s="1"/>
  <c r="B651" i="5" a="1"/>
  <c r="B651" i="5" s="1"/>
  <c r="B652" i="5" a="1"/>
  <c r="B652" i="5"/>
  <c r="B653" i="5" a="1"/>
  <c r="B653" i="5" s="1"/>
  <c r="B654" i="5" a="1"/>
  <c r="B654" i="5" s="1"/>
  <c r="B655" i="5" a="1"/>
  <c r="B655" i="5" s="1"/>
  <c r="B656" i="5" a="1"/>
  <c r="B656" i="5" s="1"/>
  <c r="B657" i="5" a="1"/>
  <c r="B657" i="5"/>
  <c r="B658" i="5" a="1"/>
  <c r="B658" i="5"/>
  <c r="B659" i="5" a="1"/>
  <c r="B659" i="5"/>
  <c r="B660" i="5" a="1"/>
  <c r="B660" i="5" s="1"/>
  <c r="B661" i="5" a="1"/>
  <c r="B661" i="5" s="1"/>
  <c r="B662" i="5" a="1"/>
  <c r="B662" i="5" s="1"/>
  <c r="B663" i="5" a="1"/>
  <c r="B663" i="5" s="1"/>
  <c r="B664" i="5" a="1"/>
  <c r="B664" i="5" s="1"/>
  <c r="B665" i="5" a="1"/>
  <c r="B665" i="5" s="1"/>
  <c r="B666" i="5" a="1"/>
  <c r="B666" i="5"/>
  <c r="B667" i="5" a="1"/>
  <c r="B667" i="5" s="1"/>
  <c r="B668" i="5" a="1"/>
  <c r="B668" i="5" s="1"/>
  <c r="B669" i="5" a="1"/>
  <c r="B669" i="5" s="1"/>
  <c r="B670" i="5" a="1"/>
  <c r="B670" i="5" s="1"/>
  <c r="B671" i="5" a="1"/>
  <c r="B671" i="5" s="1"/>
  <c r="B672" i="5" a="1"/>
  <c r="B672" i="5" s="1"/>
  <c r="B673" i="5" a="1"/>
  <c r="B673" i="5" s="1"/>
  <c r="B674" i="5" a="1"/>
  <c r="B674" i="5" s="1"/>
  <c r="B675" i="5" a="1"/>
  <c r="B675" i="5"/>
  <c r="B676" i="5" a="1"/>
  <c r="B676" i="5"/>
  <c r="B677" i="5" a="1"/>
  <c r="B677" i="5" s="1"/>
  <c r="B678" i="5" a="1"/>
  <c r="B678" i="5" s="1"/>
  <c r="B679" i="5" a="1"/>
  <c r="B679" i="5" s="1"/>
  <c r="B680" i="5" a="1"/>
  <c r="B680" i="5" s="1"/>
  <c r="B681" i="5" a="1"/>
  <c r="B681" i="5" s="1"/>
  <c r="B682" i="5" a="1"/>
  <c r="B682" i="5" s="1"/>
  <c r="B683" i="5" a="1"/>
  <c r="B683" i="5" s="1"/>
  <c r="B684" i="5" a="1"/>
  <c r="B684" i="5" s="1"/>
  <c r="B685" i="5" a="1"/>
  <c r="B685" i="5" s="1"/>
  <c r="B686" i="5" a="1"/>
  <c r="B686" i="5" s="1"/>
  <c r="B687" i="5" a="1"/>
  <c r="B687" i="5" s="1"/>
  <c r="B688" i="5" a="1"/>
  <c r="B688" i="5" s="1"/>
  <c r="B689" i="5" a="1"/>
  <c r="B689" i="5"/>
  <c r="B690" i="5" a="1"/>
  <c r="B690" i="5" s="1"/>
  <c r="B691" i="5" a="1"/>
  <c r="B691" i="5" s="1"/>
  <c r="B692" i="5" a="1"/>
  <c r="B692" i="5" s="1"/>
  <c r="B693" i="5" a="1"/>
  <c r="B693" i="5" s="1"/>
  <c r="B694" i="5" a="1"/>
  <c r="B694" i="5" s="1"/>
  <c r="B695" i="5" a="1"/>
  <c r="B695" i="5" s="1"/>
  <c r="B696" i="5" a="1"/>
  <c r="B696" i="5" s="1"/>
  <c r="B697" i="5" a="1"/>
  <c r="B697" i="5" s="1"/>
  <c r="B698" i="5" a="1"/>
  <c r="B698" i="5" s="1"/>
  <c r="B699" i="5" a="1"/>
  <c r="B699" i="5" s="1"/>
  <c r="B700" i="5" a="1"/>
  <c r="B700" i="5" s="1"/>
  <c r="B701" i="5" a="1"/>
  <c r="B701" i="5" s="1"/>
  <c r="B702" i="5" a="1"/>
  <c r="B702" i="5" s="1"/>
  <c r="B703" i="5" a="1"/>
  <c r="B703" i="5"/>
  <c r="B704" i="5" a="1"/>
  <c r="B704" i="5"/>
  <c r="B705" i="5" a="1"/>
  <c r="B705" i="5" s="1"/>
  <c r="B706" i="5" a="1"/>
  <c r="B706" i="5" s="1"/>
  <c r="B707" i="5" a="1"/>
  <c r="B707" i="5" s="1"/>
  <c r="B708" i="5" a="1"/>
  <c r="B708" i="5" s="1"/>
  <c r="B709" i="5" a="1"/>
  <c r="B709" i="5" s="1"/>
  <c r="B710" i="5" a="1"/>
  <c r="B710" i="5" s="1"/>
  <c r="B711" i="5" a="1"/>
  <c r="B711" i="5" s="1"/>
  <c r="B712" i="5" a="1"/>
  <c r="B712" i="5"/>
  <c r="B713" i="5" a="1"/>
  <c r="B713" i="5"/>
  <c r="B714" i="5" a="1"/>
  <c r="B714" i="5" s="1"/>
  <c r="B715" i="5" a="1"/>
  <c r="B715" i="5" s="1"/>
  <c r="B716" i="5" a="1"/>
  <c r="B716" i="5" s="1"/>
  <c r="B717" i="5" a="1"/>
  <c r="B717" i="5" s="1"/>
  <c r="B718" i="5" a="1"/>
  <c r="B718" i="5" s="1"/>
  <c r="B719" i="5" a="1"/>
  <c r="B719" i="5" s="1"/>
  <c r="B720" i="5" a="1"/>
  <c r="B720" i="5" s="1"/>
  <c r="B721" i="5" a="1"/>
  <c r="B721" i="5"/>
  <c r="B722" i="5" a="1"/>
  <c r="B722" i="5" s="1"/>
  <c r="B723" i="5" a="1"/>
  <c r="B723" i="5" s="1"/>
  <c r="B724" i="5" a="1"/>
  <c r="B724" i="5" s="1"/>
  <c r="B725" i="5" a="1"/>
  <c r="B725" i="5" s="1"/>
  <c r="B726" i="5" a="1"/>
  <c r="B726" i="5"/>
  <c r="B727" i="5" a="1"/>
  <c r="B727" i="5" s="1"/>
  <c r="B728" i="5" a="1"/>
  <c r="B728" i="5" s="1"/>
  <c r="B729" i="5" a="1"/>
  <c r="B729" i="5" s="1"/>
  <c r="B730" i="5" a="1"/>
  <c r="B730" i="5" s="1"/>
  <c r="B731" i="5" a="1"/>
  <c r="B731" i="5" s="1"/>
  <c r="B732" i="5" a="1"/>
  <c r="B732" i="5" s="1"/>
  <c r="B733" i="5" a="1"/>
  <c r="B733" i="5" s="1"/>
  <c r="B734" i="5" a="1"/>
  <c r="B734" i="5" s="1"/>
  <c r="B735" i="5" a="1"/>
  <c r="B735" i="5" s="1"/>
  <c r="B736" i="5" a="1"/>
  <c r="B736" i="5" s="1"/>
  <c r="B737" i="5" a="1"/>
  <c r="B737" i="5" s="1"/>
  <c r="B738" i="5" a="1"/>
  <c r="B738" i="5" s="1"/>
  <c r="B739" i="5" a="1"/>
  <c r="B739" i="5" s="1"/>
  <c r="B740" i="5" a="1"/>
  <c r="B740" i="5" s="1"/>
  <c r="B741" i="5" a="1"/>
  <c r="B741" i="5" s="1"/>
  <c r="B742" i="5" a="1"/>
  <c r="B742" i="5" s="1"/>
  <c r="B743" i="5" a="1"/>
  <c r="B743" i="5" s="1"/>
  <c r="B744" i="5" a="1"/>
  <c r="B744" i="5" s="1"/>
  <c r="B745" i="5" a="1"/>
  <c r="B745" i="5" s="1"/>
  <c r="B746" i="5" a="1"/>
  <c r="B746" i="5" s="1"/>
  <c r="B747" i="5" a="1"/>
  <c r="B747" i="5" s="1"/>
  <c r="B748" i="5" a="1"/>
  <c r="B748" i="5"/>
  <c r="B749" i="5" a="1"/>
  <c r="B749" i="5"/>
  <c r="B750" i="5" a="1"/>
  <c r="B750" i="5"/>
  <c r="B751" i="5" a="1"/>
  <c r="B751" i="5" s="1"/>
  <c r="B752" i="5" a="1"/>
  <c r="B752" i="5" s="1"/>
  <c r="B753" i="5" a="1"/>
  <c r="B753" i="5"/>
  <c r="B754" i="5" a="1"/>
  <c r="B754" i="5" s="1"/>
  <c r="B755" i="5" a="1"/>
  <c r="B755" i="5" s="1"/>
  <c r="B756" i="5" a="1"/>
  <c r="B756" i="5" s="1"/>
  <c r="B757" i="5" a="1"/>
  <c r="B757" i="5" s="1"/>
  <c r="B758" i="5" a="1"/>
  <c r="B758" i="5" s="1"/>
  <c r="B759" i="5" a="1"/>
  <c r="B759" i="5" s="1"/>
  <c r="B760" i="5" a="1"/>
  <c r="B760" i="5" s="1"/>
  <c r="B761" i="5" a="1"/>
  <c r="B761" i="5" s="1"/>
  <c r="B762" i="5" a="1"/>
  <c r="B762" i="5" s="1"/>
  <c r="B763" i="5" a="1"/>
  <c r="B763" i="5" s="1"/>
  <c r="B764" i="5" a="1"/>
  <c r="B764" i="5" s="1"/>
  <c r="B765" i="5" a="1"/>
  <c r="B765" i="5" s="1"/>
  <c r="B766" i="5" a="1"/>
  <c r="B766" i="5" s="1"/>
  <c r="B767" i="5" a="1"/>
  <c r="B767" i="5" s="1"/>
  <c r="B768" i="5" a="1"/>
  <c r="B768" i="5" s="1"/>
  <c r="B769" i="5" a="1"/>
  <c r="B769" i="5" s="1"/>
  <c r="B770" i="5" a="1"/>
  <c r="B770" i="5" s="1"/>
  <c r="B771" i="5" a="1"/>
  <c r="B771" i="5" s="1"/>
  <c r="B772" i="5" a="1"/>
  <c r="B772" i="5"/>
  <c r="B773" i="5" a="1"/>
  <c r="B773" i="5" s="1"/>
  <c r="B774" i="5" a="1"/>
  <c r="B774" i="5" s="1"/>
  <c r="B775" i="5" a="1"/>
  <c r="B775" i="5"/>
  <c r="B776" i="5" a="1"/>
  <c r="B776" i="5"/>
  <c r="B777" i="5" a="1"/>
  <c r="B777" i="5"/>
  <c r="B778" i="5" a="1"/>
  <c r="B778" i="5" s="1"/>
  <c r="B779" i="5" a="1"/>
  <c r="B779" i="5" s="1"/>
  <c r="B780" i="5" a="1"/>
  <c r="B780" i="5" s="1"/>
  <c r="B781" i="5" a="1"/>
  <c r="B781" i="5" s="1"/>
  <c r="B782" i="5" a="1"/>
  <c r="B782" i="5" s="1"/>
  <c r="B783" i="5" a="1"/>
  <c r="B783" i="5" s="1"/>
  <c r="B784" i="5" a="1"/>
  <c r="B784" i="5" s="1"/>
  <c r="B785" i="5" a="1"/>
  <c r="B785" i="5"/>
  <c r="B786" i="5" a="1"/>
  <c r="B786" i="5" s="1"/>
  <c r="B787" i="5" a="1"/>
  <c r="B787" i="5"/>
  <c r="B788" i="5" a="1"/>
  <c r="B788" i="5"/>
  <c r="B789" i="5" a="1"/>
  <c r="B789" i="5"/>
  <c r="B790" i="5" a="1"/>
  <c r="B790" i="5"/>
  <c r="B791" i="5" a="1"/>
  <c r="B791" i="5"/>
  <c r="B792" i="5" a="1"/>
  <c r="B792" i="5"/>
  <c r="B793" i="5" a="1"/>
  <c r="B793" i="5"/>
  <c r="B794" i="5" a="1"/>
  <c r="B794" i="5" s="1"/>
  <c r="B795" i="5" a="1"/>
  <c r="B795" i="5" s="1"/>
  <c r="B796" i="5" a="1"/>
  <c r="B796" i="5" s="1"/>
  <c r="B797" i="5" a="1"/>
  <c r="B797" i="5" s="1"/>
  <c r="B798" i="5" a="1"/>
  <c r="B798" i="5" s="1"/>
  <c r="B799" i="5" a="1"/>
  <c r="B799" i="5" s="1"/>
  <c r="B800" i="5" a="1"/>
  <c r="B800" i="5" s="1"/>
  <c r="B801" i="5" a="1"/>
  <c r="B801" i="5" s="1"/>
  <c r="B802" i="5" a="1"/>
  <c r="B802" i="5" s="1"/>
  <c r="B803" i="5" a="1"/>
  <c r="B803" i="5"/>
  <c r="B804" i="5" a="1"/>
  <c r="B804" i="5"/>
  <c r="B805" i="5" a="1"/>
  <c r="B805" i="5"/>
  <c r="B806" i="5" a="1"/>
  <c r="B806" i="5"/>
  <c r="B807" i="5" a="1"/>
  <c r="B807" i="5"/>
  <c r="B808" i="5" a="1"/>
  <c r="B808" i="5"/>
  <c r="B809" i="5" a="1"/>
  <c r="B809" i="5"/>
  <c r="B810" i="5" a="1"/>
  <c r="B810" i="5" s="1"/>
  <c r="B811" i="5" a="1"/>
  <c r="B811" i="5" s="1"/>
  <c r="B812" i="5" a="1"/>
  <c r="B812" i="5" s="1"/>
  <c r="B813" i="5" a="1"/>
  <c r="B813" i="5" s="1"/>
  <c r="B814" i="5" a="1"/>
  <c r="B814" i="5" s="1"/>
  <c r="B815" i="5" a="1"/>
  <c r="B815" i="5" s="1"/>
  <c r="B816" i="5" a="1"/>
  <c r="B816" i="5" s="1"/>
  <c r="B817" i="5" a="1"/>
  <c r="B817" i="5" s="1"/>
  <c r="B818" i="5" a="1"/>
  <c r="B818" i="5" s="1"/>
  <c r="B819" i="5" a="1"/>
  <c r="B819" i="5"/>
  <c r="B820" i="5" a="1"/>
  <c r="B820" i="5"/>
  <c r="B821" i="5" a="1"/>
  <c r="B821" i="5"/>
  <c r="B822" i="5" a="1"/>
  <c r="B822" i="5"/>
  <c r="B823" i="5" a="1"/>
  <c r="B823" i="5"/>
  <c r="B824" i="5" a="1"/>
  <c r="B824" i="5"/>
  <c r="B825" i="5" a="1"/>
  <c r="B825" i="5"/>
  <c r="B826" i="5" a="1"/>
  <c r="B826" i="5" s="1"/>
  <c r="B827" i="5" a="1"/>
  <c r="B827" i="5" s="1"/>
  <c r="B828" i="5" a="1"/>
  <c r="B828" i="5" s="1"/>
  <c r="B829" i="5" a="1"/>
  <c r="B829" i="5" s="1"/>
  <c r="B830" i="5" a="1"/>
  <c r="B830" i="5" s="1"/>
  <c r="B831" i="5" a="1"/>
  <c r="B831" i="5" s="1"/>
  <c r="B832" i="5" a="1"/>
  <c r="B832" i="5" s="1"/>
  <c r="B833" i="5" a="1"/>
  <c r="B833" i="5" s="1"/>
  <c r="B834" i="5" a="1"/>
  <c r="B834" i="5" s="1"/>
  <c r="B835" i="5" a="1"/>
  <c r="B835" i="5"/>
  <c r="B836" i="5" a="1"/>
  <c r="B836" i="5" s="1"/>
  <c r="B837" i="5" a="1"/>
  <c r="B837" i="5" s="1"/>
  <c r="B838" i="5" a="1"/>
  <c r="B838" i="5" s="1"/>
  <c r="B839" i="5" a="1"/>
  <c r="B839" i="5"/>
  <c r="B840" i="5" a="1"/>
  <c r="B840" i="5"/>
  <c r="B841" i="5" a="1"/>
  <c r="B841" i="5" s="1"/>
  <c r="B842" i="5" a="1"/>
  <c r="B842" i="5" s="1"/>
  <c r="B843" i="5" a="1"/>
  <c r="B843" i="5" s="1"/>
  <c r="B844" i="5" a="1"/>
  <c r="B844" i="5" s="1"/>
  <c r="B845" i="5" a="1"/>
  <c r="B845" i="5" s="1"/>
  <c r="B846" i="5" a="1"/>
  <c r="B846" i="5" s="1"/>
  <c r="B847" i="5" a="1"/>
  <c r="B847" i="5" s="1"/>
  <c r="B848" i="5" a="1"/>
  <c r="B848" i="5" s="1"/>
  <c r="B849" i="5" a="1"/>
  <c r="B849" i="5" s="1"/>
  <c r="B850" i="5" a="1"/>
  <c r="B850" i="5" s="1"/>
  <c r="B851" i="5" a="1"/>
  <c r="B851" i="5"/>
  <c r="B852" i="5" a="1"/>
  <c r="B852" i="5"/>
  <c r="B853" i="5" a="1"/>
  <c r="B853" i="5"/>
  <c r="B854" i="5" a="1"/>
  <c r="B854" i="5"/>
  <c r="B855" i="5" a="1"/>
  <c r="B855" i="5"/>
  <c r="B856" i="5" a="1"/>
  <c r="B856" i="5"/>
  <c r="B857" i="5" a="1"/>
  <c r="B857" i="5"/>
  <c r="B858" i="5" a="1"/>
  <c r="B858" i="5" s="1"/>
  <c r="B859" i="5" a="1"/>
  <c r="B859" i="5" s="1"/>
  <c r="B860" i="5" a="1"/>
  <c r="B860" i="5" s="1"/>
  <c r="B861" i="5" a="1"/>
  <c r="B861" i="5" s="1"/>
  <c r="B862" i="5" a="1"/>
  <c r="B862" i="5"/>
  <c r="B863" i="5" a="1"/>
  <c r="B863" i="5" s="1"/>
  <c r="B864" i="5" a="1"/>
  <c r="B864" i="5" s="1"/>
  <c r="B865" i="5" a="1"/>
  <c r="B865" i="5" s="1"/>
  <c r="B866" i="5" a="1"/>
  <c r="B866" i="5" s="1"/>
  <c r="B867" i="5" a="1"/>
  <c r="B867" i="5"/>
  <c r="B868" i="5" a="1"/>
  <c r="B868" i="5"/>
  <c r="B869" i="5" a="1"/>
  <c r="B869" i="5"/>
  <c r="B870" i="5" a="1"/>
  <c r="B870" i="5"/>
  <c r="B871" i="5" a="1"/>
  <c r="B871" i="5"/>
  <c r="B872" i="5" a="1"/>
  <c r="B872" i="5"/>
  <c r="B873" i="5" a="1"/>
  <c r="B873" i="5"/>
  <c r="B874" i="5" a="1"/>
  <c r="B874" i="5" s="1"/>
  <c r="B875" i="5" a="1"/>
  <c r="B875" i="5" s="1"/>
  <c r="B876" i="5" a="1"/>
  <c r="B876" i="5" s="1"/>
  <c r="B877" i="5" a="1"/>
  <c r="B877" i="5" s="1"/>
  <c r="B878" i="5" a="1"/>
  <c r="B878" i="5" s="1"/>
  <c r="B879" i="5" a="1"/>
  <c r="B879" i="5" s="1"/>
  <c r="B880" i="5" a="1"/>
  <c r="B880" i="5" s="1"/>
  <c r="B881" i="5" a="1"/>
  <c r="B881" i="5"/>
  <c r="B882" i="5" a="1"/>
  <c r="B882" i="5" s="1"/>
  <c r="B883" i="5" a="1"/>
  <c r="B883" i="5"/>
  <c r="B884" i="5" a="1"/>
  <c r="B884" i="5"/>
  <c r="B885" i="5" a="1"/>
  <c r="B885" i="5"/>
  <c r="B886" i="5" a="1"/>
  <c r="B886" i="5"/>
  <c r="B887" i="5" a="1"/>
  <c r="B887" i="5"/>
  <c r="B888" i="5" a="1"/>
  <c r="B888" i="5"/>
  <c r="B889" i="5" a="1"/>
  <c r="B889" i="5"/>
  <c r="B890" i="5" a="1"/>
  <c r="B890" i="5" s="1"/>
  <c r="B891" i="5" a="1"/>
  <c r="B891" i="5" s="1"/>
  <c r="B892" i="5" a="1"/>
  <c r="B892" i="5"/>
  <c r="B893" i="5" a="1"/>
  <c r="B893" i="5" s="1"/>
  <c r="B894" i="5" a="1"/>
  <c r="B894" i="5" s="1"/>
  <c r="B895" i="5" a="1"/>
  <c r="B895" i="5"/>
  <c r="B896" i="5" a="1"/>
  <c r="B896" i="5"/>
  <c r="B897" i="5" a="1"/>
  <c r="B897" i="5"/>
  <c r="B898" i="5" a="1"/>
  <c r="B898" i="5" s="1"/>
  <c r="B899" i="5" a="1"/>
  <c r="B899" i="5" s="1"/>
  <c r="B900" i="5" a="1"/>
  <c r="B900" i="5"/>
  <c r="B901" i="5" a="1"/>
  <c r="B901" i="5" s="1"/>
  <c r="B902" i="5" a="1"/>
  <c r="B902" i="5"/>
  <c r="B903" i="5" a="1"/>
  <c r="B903" i="5"/>
  <c r="B904" i="5" a="1"/>
  <c r="B904" i="5" s="1"/>
  <c r="B905" i="5" a="1"/>
  <c r="B905" i="5" s="1"/>
  <c r="B906" i="5" a="1"/>
  <c r="B906" i="5" s="1"/>
  <c r="B907" i="5" a="1"/>
  <c r="B907" i="5"/>
  <c r="B908" i="5" a="1"/>
  <c r="B908" i="5" s="1"/>
  <c r="B909" i="5" a="1"/>
  <c r="B909" i="5"/>
  <c r="B910" i="5" a="1"/>
  <c r="B910" i="5" s="1"/>
  <c r="B911" i="5" a="1"/>
  <c r="B911" i="5" s="1"/>
  <c r="B912" i="5" a="1"/>
  <c r="B912" i="5" s="1"/>
  <c r="B913" i="5" a="1"/>
  <c r="B913" i="5" s="1"/>
  <c r="B914" i="5" a="1"/>
  <c r="B914" i="5" s="1"/>
  <c r="B915" i="5" a="1"/>
  <c r="B915" i="5"/>
  <c r="B916" i="5" a="1"/>
  <c r="B916" i="5"/>
  <c r="B917" i="5" a="1"/>
  <c r="B917" i="5"/>
  <c r="B918" i="5" a="1"/>
  <c r="B918" i="5"/>
  <c r="B919" i="5" a="1"/>
  <c r="B919" i="5"/>
  <c r="B920" i="5" a="1"/>
  <c r="B920" i="5"/>
  <c r="B921" i="5" a="1"/>
  <c r="B921" i="5"/>
  <c r="B922" i="5" a="1"/>
  <c r="B922" i="5" s="1"/>
  <c r="B923" i="5" a="1"/>
  <c r="B923" i="5" s="1"/>
  <c r="B924" i="5" a="1"/>
  <c r="B924" i="5" s="1"/>
  <c r="B925" i="5" a="1"/>
  <c r="B925" i="5" s="1"/>
  <c r="B926" i="5" a="1"/>
  <c r="B926" i="5" s="1"/>
  <c r="B927" i="5" a="1"/>
  <c r="B927" i="5" s="1"/>
  <c r="B928" i="5" a="1"/>
  <c r="B928" i="5"/>
  <c r="B929" i="5" a="1"/>
  <c r="B929" i="5"/>
  <c r="B930" i="5" a="1"/>
  <c r="B930" i="5"/>
  <c r="B931" i="5" a="1"/>
  <c r="B931" i="5"/>
  <c r="B932" i="5" a="1"/>
  <c r="B932" i="5"/>
  <c r="B933" i="5" a="1"/>
  <c r="B933" i="5"/>
  <c r="B934" i="5" a="1"/>
  <c r="B934" i="5"/>
  <c r="B935" i="5" a="1"/>
  <c r="B935" i="5" s="1"/>
  <c r="B936" i="5" a="1"/>
  <c r="B936" i="5"/>
  <c r="B937" i="5" a="1"/>
  <c r="B937" i="5" s="1"/>
  <c r="B938" i="5" a="1"/>
  <c r="B938" i="5" s="1"/>
  <c r="B939" i="5" a="1"/>
  <c r="B939" i="5" s="1"/>
  <c r="B940" i="5" a="1"/>
  <c r="B940" i="5" s="1"/>
  <c r="B941" i="5" a="1"/>
  <c r="B941" i="5" s="1"/>
  <c r="B942" i="5" a="1"/>
  <c r="B942" i="5" s="1"/>
  <c r="B943" i="5" a="1"/>
  <c r="B943" i="5" s="1"/>
  <c r="B944" i="5" a="1"/>
  <c r="B944" i="5"/>
  <c r="B945" i="5" a="1"/>
  <c r="B945" i="5"/>
  <c r="B946" i="5" a="1"/>
  <c r="B946" i="5"/>
  <c r="B947" i="5" a="1"/>
  <c r="B947" i="5"/>
  <c r="B948" i="5" a="1"/>
  <c r="B948" i="5"/>
  <c r="B949" i="5" a="1"/>
  <c r="B949" i="5"/>
  <c r="B950" i="5" a="1"/>
  <c r="B950" i="5"/>
  <c r="B951" i="5" a="1"/>
  <c r="B951" i="5" s="1"/>
  <c r="B952" i="5" a="1"/>
  <c r="B952" i="5" s="1"/>
  <c r="B953" i="5" a="1"/>
  <c r="B953" i="5"/>
  <c r="B954" i="5" a="1"/>
  <c r="B954" i="5" s="1"/>
  <c r="B955" i="5" a="1"/>
  <c r="B955" i="5" s="1"/>
  <c r="B956" i="5" a="1"/>
  <c r="B956" i="5" s="1"/>
  <c r="B957" i="5" a="1"/>
  <c r="B957" i="5" s="1"/>
  <c r="B958" i="5" a="1"/>
  <c r="B958" i="5" s="1"/>
  <c r="B959" i="5" a="1"/>
  <c r="B959" i="5" s="1"/>
  <c r="B960" i="5" a="1"/>
  <c r="B960" i="5"/>
  <c r="B961" i="5" a="1"/>
  <c r="B961" i="5"/>
  <c r="B962" i="5" a="1"/>
  <c r="B962" i="5"/>
  <c r="B963" i="5" a="1"/>
  <c r="B963" i="5"/>
  <c r="B964" i="5" a="1"/>
  <c r="B964" i="5"/>
  <c r="B965" i="5" a="1"/>
  <c r="B965" i="5"/>
  <c r="B966" i="5" a="1"/>
  <c r="B966" i="5"/>
  <c r="B967" i="5" a="1"/>
  <c r="B967" i="5" s="1"/>
  <c r="B968" i="5" a="1"/>
  <c r="B968" i="5" s="1"/>
  <c r="B969" i="5" a="1"/>
  <c r="B969" i="5" s="1"/>
  <c r="B970" i="5" a="1"/>
  <c r="B970" i="5"/>
  <c r="B971" i="5" a="1"/>
  <c r="B971" i="5" s="1"/>
  <c r="B972" i="5" a="1"/>
  <c r="B972" i="5" s="1"/>
  <c r="B973" i="5" a="1"/>
  <c r="B973" i="5" s="1"/>
  <c r="B974" i="5" a="1"/>
  <c r="B974" i="5" s="1"/>
  <c r="B975" i="5" a="1"/>
  <c r="B975" i="5" s="1"/>
  <c r="B976" i="5" a="1"/>
  <c r="B976" i="5"/>
  <c r="B977" i="5" a="1"/>
  <c r="B977" i="5"/>
  <c r="B978" i="5" a="1"/>
  <c r="B978" i="5"/>
  <c r="B979" i="5" a="1"/>
  <c r="B979" i="5"/>
  <c r="B980" i="5" a="1"/>
  <c r="B980" i="5"/>
  <c r="B981" i="5" a="1"/>
  <c r="B981" i="5"/>
  <c r="B982" i="5" a="1"/>
  <c r="B982" i="5"/>
  <c r="B983" i="5" a="1"/>
  <c r="B983" i="5" s="1"/>
  <c r="B984" i="5" a="1"/>
  <c r="B984" i="5" s="1"/>
  <c r="B985" i="5" a="1"/>
  <c r="B985" i="5" s="1"/>
  <c r="B986" i="5" a="1"/>
  <c r="B986" i="5" s="1"/>
  <c r="B987" i="5" a="1"/>
  <c r="B987" i="5"/>
  <c r="B988" i="5" a="1"/>
  <c r="B988" i="5" s="1"/>
  <c r="B989" i="5" a="1"/>
  <c r="B989" i="5" s="1"/>
  <c r="B990" i="5" a="1"/>
  <c r="B990" i="5" s="1"/>
  <c r="B991" i="5" a="1"/>
  <c r="B991" i="5" s="1"/>
  <c r="B992" i="5" a="1"/>
  <c r="B992" i="5"/>
  <c r="B993" i="5" a="1"/>
  <c r="B993" i="5"/>
  <c r="B994" i="5" a="1"/>
  <c r="B994" i="5"/>
  <c r="B995" i="5" a="1"/>
  <c r="B995" i="5"/>
  <c r="B996" i="5" a="1"/>
  <c r="B996" i="5"/>
  <c r="B997" i="5" a="1"/>
  <c r="B997" i="5"/>
  <c r="B998" i="5" a="1"/>
  <c r="B998" i="5"/>
  <c r="B999" i="5" a="1"/>
  <c r="B999" i="5" s="1"/>
  <c r="B1000" i="5" a="1"/>
  <c r="B1000" i="5" s="1"/>
  <c r="B1001" i="5" a="1"/>
  <c r="B1001" i="5" s="1"/>
  <c r="B1002" i="5" a="1"/>
  <c r="B1002" i="5" s="1"/>
  <c r="B1003" i="5" a="1"/>
  <c r="B1003" i="5" s="1"/>
  <c r="B1004" i="5" a="1"/>
  <c r="B1004" i="5"/>
  <c r="B1005" i="5" a="1"/>
  <c r="B1005" i="5" s="1"/>
  <c r="B1006" i="5" a="1"/>
  <c r="B1006" i="5" s="1"/>
  <c r="B1007" i="5" a="1"/>
  <c r="B1007" i="5" s="1"/>
  <c r="B1008" i="5" a="1"/>
  <c r="B1008" i="5"/>
  <c r="B1009" i="5" a="1"/>
  <c r="B1009" i="5"/>
  <c r="B1010" i="5" a="1"/>
  <c r="B1010" i="5"/>
  <c r="B1011" i="5" a="1"/>
  <c r="B1011" i="5"/>
  <c r="B1012" i="5" a="1"/>
  <c r="B1012" i="5"/>
  <c r="B1013" i="5" a="1"/>
  <c r="B1013" i="5"/>
  <c r="B1014" i="5" a="1"/>
  <c r="B1014" i="5"/>
  <c r="B1015" i="5" a="1"/>
  <c r="B1015" i="5" s="1"/>
  <c r="B1016" i="5" a="1"/>
  <c r="B1016" i="5" s="1"/>
  <c r="B1017" i="5" a="1"/>
  <c r="B1017" i="5" s="1"/>
  <c r="B1018" i="5" a="1"/>
  <c r="B1018" i="5" s="1"/>
  <c r="B1019" i="5" a="1"/>
  <c r="B1019" i="5" s="1"/>
  <c r="B1020" i="5" a="1"/>
  <c r="B1020" i="5" s="1"/>
  <c r="B1021" i="5" a="1"/>
  <c r="B1021" i="5"/>
  <c r="B1022" i="5" a="1"/>
  <c r="B1022" i="5" s="1"/>
  <c r="B1023" i="5" a="1"/>
  <c r="B1023" i="5" s="1"/>
  <c r="B1024" i="5" a="1"/>
  <c r="B1024" i="5"/>
  <c r="B1025" i="5" a="1"/>
  <c r="B1025" i="5"/>
  <c r="B1026" i="5" a="1"/>
  <c r="B1026" i="5"/>
  <c r="B1027" i="5" a="1"/>
  <c r="B1027" i="5"/>
  <c r="B1028" i="5" a="1"/>
  <c r="B1028" i="5"/>
  <c r="B1029" i="5" a="1"/>
  <c r="B1029" i="5"/>
  <c r="B1030" i="5" a="1"/>
  <c r="B1030" i="5"/>
  <c r="B1031" i="5" a="1"/>
  <c r="B1031" i="5" s="1"/>
  <c r="B1032" i="5" a="1"/>
  <c r="B1032" i="5" s="1"/>
  <c r="B1033" i="5" a="1"/>
  <c r="B1033" i="5" s="1"/>
  <c r="B1034" i="5" a="1"/>
  <c r="B1034" i="5" s="1"/>
  <c r="B1035" i="5" a="1"/>
  <c r="B1035" i="5" s="1"/>
  <c r="B1036" i="5" a="1"/>
  <c r="B1036" i="5" s="1"/>
  <c r="B1037" i="5" a="1"/>
  <c r="B1037" i="5" s="1"/>
  <c r="B1038" i="5" a="1"/>
  <c r="B1038" i="5"/>
  <c r="B1039" i="5" a="1"/>
  <c r="B1039" i="5" s="1"/>
  <c r="B1040" i="5" a="1"/>
  <c r="B1040" i="5"/>
  <c r="B1041" i="5" a="1"/>
  <c r="B1041" i="5"/>
  <c r="B1042" i="5" a="1"/>
  <c r="B1042" i="5"/>
  <c r="B1043" i="5" a="1"/>
  <c r="B1043" i="5"/>
  <c r="B1044" i="5" a="1"/>
  <c r="B1044" i="5"/>
  <c r="B1045" i="5" a="1"/>
  <c r="B1045" i="5"/>
  <c r="B1046" i="5" a="1"/>
  <c r="B1046" i="5"/>
  <c r="B1047" i="5" a="1"/>
  <c r="B1047" i="5" s="1"/>
  <c r="B1048" i="5" a="1"/>
  <c r="B1048" i="5" s="1"/>
  <c r="B1049" i="5" a="1"/>
  <c r="B1049" i="5" s="1"/>
  <c r="B1050" i="5" a="1"/>
  <c r="B1050" i="5" s="1"/>
  <c r="B1051" i="5" a="1"/>
  <c r="B1051" i="5" s="1"/>
  <c r="B1052" i="5" a="1"/>
  <c r="B1052" i="5" s="1"/>
  <c r="B1053" i="5" a="1"/>
  <c r="B1053" i="5" s="1"/>
  <c r="B1054" i="5" a="1"/>
  <c r="B1054" i="5" s="1"/>
  <c r="B1055" i="5" a="1"/>
  <c r="B1055" i="5" s="1"/>
  <c r="B1056" i="5" a="1"/>
  <c r="B1056" i="5"/>
  <c r="B1057" i="5" a="1"/>
  <c r="B1057" i="5"/>
  <c r="B1058" i="5" a="1"/>
  <c r="B1058" i="5"/>
  <c r="B1059" i="5" a="1"/>
  <c r="B1059" i="5"/>
  <c r="B1060" i="5" a="1"/>
  <c r="B1060" i="5"/>
  <c r="B1061" i="5" a="1"/>
  <c r="B1061" i="5"/>
  <c r="B1062" i="5" a="1"/>
  <c r="B1062" i="5"/>
  <c r="B1063" i="5" a="1"/>
  <c r="B1063" i="5" s="1"/>
  <c r="B1064" i="5" a="1"/>
  <c r="B1064" i="5"/>
  <c r="B1065" i="5" a="1"/>
  <c r="B1065" i="5" s="1"/>
  <c r="B1066" i="5" a="1"/>
  <c r="B1066" i="5" s="1"/>
  <c r="B1067" i="5" a="1"/>
  <c r="B1067" i="5" s="1"/>
  <c r="B1068" i="5" a="1"/>
  <c r="B1068" i="5" s="1"/>
  <c r="B1069" i="5" a="1"/>
  <c r="B1069" i="5" s="1"/>
  <c r="B1070" i="5" a="1"/>
  <c r="B1070" i="5" s="1"/>
  <c r="B1071" i="5" a="1"/>
  <c r="B1071" i="5" s="1"/>
  <c r="B1072" i="5" a="1"/>
  <c r="B1072" i="5"/>
  <c r="B1073" i="5" a="1"/>
  <c r="B1073" i="5"/>
  <c r="B1074" i="5" a="1"/>
  <c r="B1074" i="5"/>
  <c r="B1075" i="5" a="1"/>
  <c r="B1075" i="5"/>
  <c r="B1076" i="5" a="1"/>
  <c r="B1076" i="5"/>
  <c r="B1077" i="5" a="1"/>
  <c r="B1077" i="5"/>
  <c r="B1078" i="5" a="1"/>
  <c r="B1078" i="5"/>
  <c r="B1079" i="5" a="1"/>
  <c r="B1079" i="5" s="1"/>
  <c r="B1080" i="5" a="1"/>
  <c r="B1080" i="5" s="1"/>
  <c r="B1081" i="5" a="1"/>
  <c r="B1081" i="5"/>
  <c r="B1082" i="5" a="1"/>
  <c r="B1082" i="5" s="1"/>
  <c r="B1083" i="5" a="1"/>
  <c r="B1083" i="5" s="1"/>
  <c r="B1084" i="5" a="1"/>
  <c r="B1084" i="5" s="1"/>
  <c r="B1085" i="5" a="1"/>
  <c r="B1085" i="5" s="1"/>
  <c r="B1086" i="5" a="1"/>
  <c r="B1086" i="5" s="1"/>
  <c r="B1087" i="5" a="1"/>
  <c r="B1087" i="5" s="1"/>
  <c r="B1088" i="5" a="1"/>
  <c r="B1088" i="5"/>
  <c r="B1089" i="5" a="1"/>
  <c r="B1089" i="5"/>
  <c r="B1090" i="5" a="1"/>
  <c r="B1090" i="5"/>
  <c r="B1091" i="5" a="1"/>
  <c r="B1091" i="5"/>
  <c r="B1092" i="5" a="1"/>
  <c r="B1092" i="5"/>
  <c r="B1093" i="5" a="1"/>
  <c r="B1093" i="5"/>
  <c r="B1094" i="5" a="1"/>
  <c r="B1094" i="5"/>
  <c r="B1095" i="5" a="1"/>
  <c r="B1095" i="5" s="1"/>
  <c r="B1096" i="5" a="1"/>
  <c r="B1096" i="5" s="1"/>
  <c r="B1097" i="5" a="1"/>
  <c r="B1097" i="5" s="1"/>
  <c r="B1098" i="5" a="1"/>
  <c r="B1098" i="5"/>
  <c r="B1099" i="5" a="1"/>
  <c r="B1099" i="5" s="1"/>
  <c r="B1100" i="5" a="1"/>
  <c r="B1100" i="5" s="1"/>
  <c r="B1101" i="5" a="1"/>
  <c r="B1101" i="5" s="1"/>
  <c r="B1102" i="5" a="1"/>
  <c r="B1102" i="5" s="1"/>
  <c r="B1103" i="5" a="1"/>
  <c r="B1103" i="5" s="1"/>
  <c r="B1104" i="5" a="1"/>
  <c r="B1104" i="5"/>
  <c r="B1105" i="5" a="1"/>
  <c r="B1105" i="5"/>
  <c r="B1106" i="5" a="1"/>
  <c r="B1106" i="5"/>
  <c r="B1107" i="5" a="1"/>
  <c r="B1107" i="5"/>
  <c r="B1108" i="5" a="1"/>
  <c r="B1108" i="5"/>
  <c r="B1109" i="5" a="1"/>
  <c r="B1109" i="5"/>
  <c r="B1110" i="5" a="1"/>
  <c r="B1110" i="5"/>
  <c r="B1111" i="5" a="1"/>
  <c r="B1111" i="5" s="1"/>
  <c r="B1112" i="5" a="1"/>
  <c r="B1112" i="5" s="1"/>
  <c r="B1113" i="5" a="1"/>
  <c r="B1113" i="5" s="1"/>
  <c r="B1114" i="5" a="1"/>
  <c r="B1114" i="5" s="1"/>
  <c r="B1115" i="5" a="1"/>
  <c r="B1115" i="5"/>
  <c r="B1116" i="5" a="1"/>
  <c r="B1116" i="5" s="1"/>
  <c r="B1117" i="5" a="1"/>
  <c r="B1117" i="5" s="1"/>
  <c r="B1118" i="5" a="1"/>
  <c r="B1118" i="5" s="1"/>
  <c r="B1119" i="5" a="1"/>
  <c r="B1119" i="5" s="1"/>
  <c r="B1120" i="5" a="1"/>
  <c r="B1120" i="5"/>
  <c r="B1121" i="5" a="1"/>
  <c r="B1121" i="5"/>
  <c r="B1122" i="5" a="1"/>
  <c r="B1122" i="5"/>
  <c r="B1123" i="5" a="1"/>
  <c r="B1123" i="5"/>
  <c r="B1124" i="5" a="1"/>
  <c r="B1124" i="5"/>
  <c r="B1125" i="5" a="1"/>
  <c r="B1125" i="5"/>
  <c r="B1126" i="5" a="1"/>
  <c r="B1126" i="5"/>
  <c r="B1127" i="5" a="1"/>
  <c r="B1127" i="5" s="1"/>
  <c r="B1128" i="5" a="1"/>
  <c r="B1128" i="5" s="1"/>
  <c r="B1129" i="5" a="1"/>
  <c r="B1129" i="5" s="1"/>
  <c r="B1130" i="5" a="1"/>
  <c r="B1130" i="5" s="1"/>
  <c r="B1131" i="5" a="1"/>
  <c r="B1131" i="5" s="1"/>
  <c r="B1132" i="5" a="1"/>
  <c r="B1132" i="5"/>
  <c r="B1133" i="5" a="1"/>
  <c r="B1133" i="5" s="1"/>
  <c r="B1134" i="5" a="1"/>
  <c r="B1134" i="5" s="1"/>
  <c r="B1135" i="5" a="1"/>
  <c r="B1135" i="5" s="1"/>
  <c r="B1136" i="5" a="1"/>
  <c r="B1136" i="5"/>
  <c r="B1137" i="5" a="1"/>
  <c r="B1137" i="5"/>
  <c r="B1138" i="5" a="1"/>
  <c r="B1138" i="5"/>
  <c r="B1139" i="5" a="1"/>
  <c r="B1139" i="5"/>
  <c r="B1140" i="5" a="1"/>
  <c r="B1140" i="5"/>
  <c r="B1141" i="5" a="1"/>
  <c r="B1141" i="5"/>
  <c r="B1142" i="5" a="1"/>
  <c r="B1142" i="5"/>
  <c r="B1143" i="5" a="1"/>
  <c r="B1143" i="5" s="1"/>
  <c r="B1144" i="5" a="1"/>
  <c r="B1144" i="5" s="1"/>
  <c r="B1145" i="5" a="1"/>
  <c r="B1145" i="5" s="1"/>
  <c r="B1146" i="5" a="1"/>
  <c r="B1146" i="5" s="1"/>
  <c r="B1147" i="5" a="1"/>
  <c r="B1147" i="5" s="1"/>
  <c r="B1148" i="5" a="1"/>
  <c r="B1148" i="5" s="1"/>
  <c r="B1149" i="5" a="1"/>
  <c r="B1149" i="5"/>
  <c r="B1150" i="5" a="1"/>
  <c r="B1150" i="5" s="1"/>
  <c r="B1151" i="5" a="1"/>
  <c r="B1151" i="5" s="1"/>
  <c r="B1152" i="5" a="1"/>
  <c r="B1152" i="5"/>
  <c r="B1153" i="5" a="1"/>
  <c r="B1153" i="5"/>
  <c r="B1154" i="5" a="1"/>
  <c r="B1154" i="5"/>
  <c r="B1155" i="5" a="1"/>
  <c r="B1155" i="5"/>
  <c r="B1156" i="5" a="1"/>
  <c r="B1156" i="5"/>
  <c r="B1157" i="5" a="1"/>
  <c r="B1157" i="5"/>
  <c r="B1158" i="5" a="1"/>
  <c r="B1158" i="5"/>
  <c r="B1159" i="5" a="1"/>
  <c r="B1159" i="5" s="1"/>
  <c r="B1160" i="5" a="1"/>
  <c r="B1160" i="5" s="1"/>
  <c r="B1161" i="5" a="1"/>
  <c r="B1161" i="5" s="1"/>
  <c r="B1162" i="5" a="1"/>
  <c r="B1162" i="5" s="1"/>
  <c r="B1163" i="5" a="1"/>
  <c r="B1163" i="5" s="1"/>
  <c r="B1164" i="5" a="1"/>
  <c r="B1164" i="5" s="1"/>
  <c r="B1165" i="5" a="1"/>
  <c r="B1165" i="5" s="1"/>
  <c r="B1166" i="5" a="1"/>
  <c r="B1166" i="5"/>
  <c r="B1167" i="5" a="1"/>
  <c r="B1167" i="5" s="1"/>
  <c r="B1168" i="5" a="1"/>
  <c r="B1168" i="5"/>
  <c r="B1169" i="5" a="1"/>
  <c r="B1169" i="5"/>
  <c r="B1170" i="5" a="1"/>
  <c r="B1170" i="5"/>
  <c r="B1171" i="5" a="1"/>
  <c r="B1171" i="5"/>
  <c r="B1172" i="5" a="1"/>
  <c r="B1172" i="5"/>
  <c r="B1173" i="5" a="1"/>
  <c r="B1173" i="5"/>
  <c r="B1174" i="5" a="1"/>
  <c r="B1174" i="5"/>
  <c r="B1175" i="5" a="1"/>
  <c r="B1175" i="5" s="1"/>
  <c r="B1176" i="5" a="1"/>
  <c r="B1176" i="5" s="1"/>
  <c r="B1177" i="5" a="1"/>
  <c r="B1177" i="5" s="1"/>
  <c r="B1178" i="5" a="1"/>
  <c r="B1178" i="5" s="1"/>
  <c r="B1179" i="5" a="1"/>
  <c r="B1179" i="5" s="1"/>
  <c r="B1180" i="5" a="1"/>
  <c r="B1180" i="5" s="1"/>
  <c r="B1181" i="5" a="1"/>
  <c r="B1181" i="5" s="1"/>
  <c r="B1182" i="5" a="1"/>
  <c r="B1182" i="5" s="1"/>
  <c r="B1183" i="5" a="1"/>
  <c r="B1183" i="5" s="1"/>
  <c r="B1184" i="5" a="1"/>
  <c r="B1184" i="5"/>
  <c r="B1185" i="5" a="1"/>
  <c r="B1185" i="5"/>
  <c r="B1186" i="5" a="1"/>
  <c r="B1186" i="5"/>
  <c r="B1187" i="5" a="1"/>
  <c r="B1187" i="5"/>
  <c r="B1188" i="5" a="1"/>
  <c r="B1188" i="5"/>
  <c r="B1189" i="5" a="1"/>
  <c r="B1189" i="5"/>
  <c r="B1190" i="5" a="1"/>
  <c r="B1190" i="5"/>
  <c r="B1191" i="5" a="1"/>
  <c r="B1191" i="5" s="1"/>
  <c r="B1192" i="5" a="1"/>
  <c r="B1192" i="5"/>
  <c r="B1193" i="5" a="1"/>
  <c r="B1193" i="5" s="1"/>
  <c r="B1194" i="5" a="1"/>
  <c r="B1194" i="5" s="1"/>
  <c r="B1195" i="5" a="1"/>
  <c r="B1195" i="5" s="1"/>
  <c r="B1196" i="5" a="1"/>
  <c r="B1196" i="5" s="1"/>
  <c r="B1197" i="5" a="1"/>
  <c r="B1197" i="5" s="1"/>
  <c r="B1198" i="5" a="1"/>
  <c r="B1198" i="5" s="1"/>
  <c r="B1199" i="5" a="1"/>
  <c r="B1199" i="5" s="1"/>
  <c r="B1200" i="5" a="1"/>
  <c r="B1200" i="5"/>
  <c r="B1201" i="5" a="1"/>
  <c r="B1201" i="5"/>
  <c r="B1202" i="5" a="1"/>
  <c r="B1202" i="5"/>
  <c r="B1203" i="5" a="1"/>
  <c r="B1203" i="5"/>
  <c r="B1204" i="5" a="1"/>
  <c r="B1204" i="5"/>
  <c r="B1205" i="5" a="1"/>
  <c r="B1205" i="5"/>
  <c r="B1206" i="5" a="1"/>
  <c r="B1206" i="5"/>
  <c r="B1207" i="5" a="1"/>
  <c r="B1207" i="5" s="1"/>
  <c r="B1208" i="5" a="1"/>
  <c r="B1208" i="5" s="1"/>
  <c r="B1209" i="5" a="1"/>
  <c r="B1209" i="5"/>
  <c r="B1210" i="5" a="1"/>
  <c r="B1210" i="5" s="1"/>
  <c r="B1211" i="5" a="1"/>
  <c r="B1211" i="5" s="1"/>
  <c r="B1212" i="5" a="1"/>
  <c r="B1212" i="5" s="1"/>
  <c r="B1213" i="5" a="1"/>
  <c r="B1213" i="5" s="1"/>
  <c r="B1214" i="5" a="1"/>
  <c r="B1214" i="5" s="1"/>
  <c r="B1215" i="5" a="1"/>
  <c r="B1215" i="5" s="1"/>
  <c r="B1216" i="5" a="1"/>
  <c r="B1216" i="5"/>
  <c r="B1217" i="5" a="1"/>
  <c r="B1217" i="5"/>
  <c r="B1218" i="5" a="1"/>
  <c r="B1218" i="5"/>
  <c r="B1219" i="5" a="1"/>
  <c r="B1219" i="5"/>
  <c r="B1220" i="5" a="1"/>
  <c r="B1220" i="5"/>
  <c r="B1221" i="5" a="1"/>
  <c r="B1221" i="5"/>
  <c r="B1222" i="5" a="1"/>
  <c r="B1222" i="5"/>
  <c r="B1223" i="5" a="1"/>
  <c r="B1223" i="5" s="1"/>
  <c r="B1224" i="5" a="1"/>
  <c r="B1224" i="5" s="1"/>
  <c r="B1225" i="5" a="1"/>
  <c r="B1225" i="5" s="1"/>
  <c r="B1226" i="5" a="1"/>
  <c r="B1226" i="5"/>
  <c r="B1227" i="5" a="1"/>
  <c r="B1227" i="5" s="1"/>
  <c r="B1228" i="5" a="1"/>
  <c r="B1228" i="5" s="1"/>
  <c r="B1229" i="5" a="1"/>
  <c r="B1229" i="5" s="1"/>
  <c r="B1230" i="5" a="1"/>
  <c r="B1230" i="5" s="1"/>
  <c r="B1231" i="5" a="1"/>
  <c r="B1231" i="5" s="1"/>
  <c r="B1232" i="5" a="1"/>
  <c r="B1232" i="5"/>
  <c r="B1233" i="5" a="1"/>
  <c r="B1233" i="5"/>
  <c r="B1234" i="5" a="1"/>
  <c r="B1234" i="5"/>
  <c r="B1235" i="5" a="1"/>
  <c r="B1235" i="5"/>
  <c r="B1236" i="5" a="1"/>
  <c r="B1236" i="5"/>
  <c r="B1237" i="5" a="1"/>
  <c r="B1237" i="5"/>
  <c r="B1238" i="5" a="1"/>
  <c r="B1238" i="5"/>
  <c r="B1239" i="5" a="1"/>
  <c r="B1239" i="5" s="1"/>
  <c r="B1240" i="5" a="1"/>
  <c r="B1240" i="5" s="1"/>
  <c r="B1241" i="5" a="1"/>
  <c r="B1241" i="5" s="1"/>
  <c r="B1242" i="5" a="1"/>
  <c r="B1242" i="5" s="1"/>
  <c r="B1243" i="5" a="1"/>
  <c r="B1243" i="5"/>
  <c r="B1244" i="5" a="1"/>
  <c r="B1244" i="5" s="1"/>
  <c r="B1245" i="5" a="1"/>
  <c r="B1245" i="5" s="1"/>
  <c r="B1246" i="5" a="1"/>
  <c r="B1246" i="5" s="1"/>
  <c r="B1247" i="5" a="1"/>
  <c r="B1247" i="5" s="1"/>
  <c r="B1248" i="5" a="1"/>
  <c r="B1248" i="5"/>
  <c r="B1249" i="5" a="1"/>
  <c r="B1249" i="5"/>
  <c r="B1250" i="5" a="1"/>
  <c r="B1250" i="5"/>
  <c r="B1251" i="5" a="1"/>
  <c r="B1251" i="5"/>
  <c r="B1252" i="5" a="1"/>
  <c r="B1252" i="5"/>
  <c r="B1253" i="5" a="1"/>
  <c r="B1253" i="5"/>
  <c r="B1254" i="5" a="1"/>
  <c r="B1254" i="5"/>
  <c r="B1255" i="5" a="1"/>
  <c r="B1255" i="5" s="1"/>
  <c r="B1256" i="5" a="1"/>
  <c r="B1256" i="5" s="1"/>
  <c r="B1257" i="5" a="1"/>
  <c r="B1257" i="5" s="1"/>
  <c r="B1258" i="5" a="1"/>
  <c r="B1258" i="5" s="1"/>
  <c r="B1259" i="5" a="1"/>
  <c r="B1259" i="5" s="1"/>
  <c r="B1260" i="5" a="1"/>
  <c r="B1260" i="5"/>
  <c r="B1261" i="5" a="1"/>
  <c r="B1261" i="5" s="1"/>
  <c r="B1262" i="5" a="1"/>
  <c r="B1262" i="5" s="1"/>
  <c r="B1263" i="5" a="1"/>
  <c r="B1263" i="5" s="1"/>
  <c r="B1264" i="5" a="1"/>
  <c r="B1264" i="5"/>
  <c r="B1265" i="5" a="1"/>
  <c r="B1265" i="5"/>
  <c r="B1266" i="5" a="1"/>
  <c r="B1266" i="5"/>
  <c r="B1267" i="5" a="1"/>
  <c r="B1267" i="5"/>
  <c r="B1268" i="5" a="1"/>
  <c r="B1268" i="5"/>
  <c r="B1269" i="5" a="1"/>
  <c r="B1269" i="5"/>
  <c r="B1270" i="5" a="1"/>
  <c r="B1270" i="5"/>
  <c r="B1271" i="5" a="1"/>
  <c r="B1271" i="5" s="1"/>
  <c r="B1272" i="5" a="1"/>
  <c r="B1272" i="5" s="1"/>
  <c r="B1273" i="5" a="1"/>
  <c r="B1273" i="5" s="1"/>
  <c r="B1274" i="5" a="1"/>
  <c r="B1274" i="5" s="1"/>
  <c r="B1275" i="5" a="1"/>
  <c r="B1275" i="5" s="1"/>
  <c r="B1276" i="5" a="1"/>
  <c r="B1276" i="5" s="1"/>
  <c r="B1277" i="5" a="1"/>
  <c r="B1277" i="5"/>
  <c r="B1278" i="5" a="1"/>
  <c r="B1278" i="5" s="1"/>
  <c r="B1279" i="5" a="1"/>
  <c r="B1279" i="5" s="1"/>
  <c r="B1280" i="5" a="1"/>
  <c r="B1280" i="5"/>
  <c r="B1281" i="5" a="1"/>
  <c r="B1281" i="5"/>
  <c r="B1282" i="5" a="1"/>
  <c r="B1282" i="5"/>
  <c r="B1283" i="5" a="1"/>
  <c r="B1283" i="5"/>
  <c r="B1284" i="5" a="1"/>
  <c r="B1284" i="5"/>
  <c r="B1285" i="5" a="1"/>
  <c r="B1285" i="5"/>
  <c r="B1286" i="5" a="1"/>
  <c r="B1286" i="5"/>
  <c r="B1287" i="5" a="1"/>
  <c r="B1287" i="5" s="1"/>
  <c r="B1288" i="5" a="1"/>
  <c r="B1288" i="5" s="1"/>
  <c r="B1289" i="5" a="1"/>
  <c r="B1289" i="5" s="1"/>
  <c r="B1290" i="5" a="1"/>
  <c r="B1290" i="5" s="1"/>
  <c r="B1291" i="5" a="1"/>
  <c r="B1291" i="5" s="1"/>
  <c r="B1292" i="5" a="1"/>
  <c r="B1292" i="5" s="1"/>
  <c r="B1293" i="5" a="1"/>
  <c r="B1293" i="5" s="1"/>
  <c r="B1294" i="5" a="1"/>
  <c r="B1294" i="5"/>
  <c r="B1295" i="5" a="1"/>
  <c r="B1295" i="5" s="1"/>
  <c r="B1296" i="5" a="1"/>
  <c r="B1296" i="5"/>
  <c r="B1297" i="5" a="1"/>
  <c r="B1297" i="5"/>
  <c r="B1298" i="5" a="1"/>
  <c r="B1298" i="5"/>
  <c r="B1299" i="5" a="1"/>
  <c r="B1299" i="5"/>
  <c r="B1300" i="5" a="1"/>
  <c r="B1300" i="5"/>
  <c r="B1301" i="5" a="1"/>
  <c r="B1301" i="5"/>
  <c r="B1302" i="5" a="1"/>
  <c r="B1302" i="5"/>
  <c r="B1303" i="5" a="1"/>
  <c r="B1303" i="5" s="1"/>
  <c r="B1304" i="5" a="1"/>
  <c r="B1304" i="5" s="1"/>
  <c r="B1305" i="5" a="1"/>
  <c r="B1305" i="5" s="1"/>
  <c r="B1306" i="5" a="1"/>
  <c r="B1306" i="5" s="1"/>
  <c r="B1307" i="5" a="1"/>
  <c r="B1307" i="5" s="1"/>
  <c r="B1308" i="5" a="1"/>
  <c r="B1308" i="5" s="1"/>
  <c r="B1309" i="5" a="1"/>
  <c r="B1309" i="5" s="1"/>
  <c r="B1310" i="5" a="1"/>
  <c r="B1310" i="5" s="1"/>
  <c r="B1311" i="5" a="1"/>
  <c r="B1311" i="5" s="1"/>
  <c r="B1312" i="5" a="1"/>
  <c r="B1312" i="5"/>
  <c r="B1313" i="5" a="1"/>
  <c r="B1313" i="5"/>
  <c r="B1314" i="5" a="1"/>
  <c r="B1314" i="5"/>
  <c r="B1315" i="5" a="1"/>
  <c r="B1315" i="5"/>
  <c r="B1316" i="5" a="1"/>
  <c r="B1316" i="5"/>
  <c r="B1317" i="5" a="1"/>
  <c r="B1317" i="5"/>
  <c r="B1318" i="5" a="1"/>
  <c r="B1318" i="5"/>
  <c r="B1319" i="5" a="1"/>
  <c r="B1319" i="5" s="1"/>
  <c r="B1320" i="5" a="1"/>
  <c r="B1320" i="5"/>
  <c r="B1321" i="5" a="1"/>
  <c r="B1321" i="5" s="1"/>
  <c r="B1322" i="5" a="1"/>
  <c r="B1322" i="5" s="1"/>
  <c r="B1323" i="5" a="1"/>
  <c r="B1323" i="5" s="1"/>
  <c r="B1324" i="5" a="1"/>
  <c r="B1324" i="5" s="1"/>
  <c r="B1325" i="5" a="1"/>
  <c r="B1325" i="5" s="1"/>
  <c r="B1326" i="5" a="1"/>
  <c r="B1326" i="5" s="1"/>
  <c r="B1327" i="5" a="1"/>
  <c r="B1327" i="5" s="1"/>
  <c r="B1328" i="5" a="1"/>
  <c r="B1328" i="5"/>
  <c r="B1329" i="5" a="1"/>
  <c r="B1329" i="5"/>
  <c r="B1330" i="5" a="1"/>
  <c r="B1330" i="5"/>
  <c r="B1331" i="5" a="1"/>
  <c r="B1331" i="5"/>
  <c r="B1332" i="5" a="1"/>
  <c r="B1332" i="5"/>
  <c r="B1333" i="5" a="1"/>
  <c r="B1333" i="5"/>
  <c r="B1334" i="5" a="1"/>
  <c r="B1334" i="5"/>
  <c r="B1335" i="5" a="1"/>
  <c r="B1335" i="5" s="1"/>
  <c r="B1336" i="5" a="1"/>
  <c r="B1336" i="5" s="1"/>
  <c r="B1337" i="5" a="1"/>
  <c r="B1337" i="5"/>
  <c r="B1338" i="5" a="1"/>
  <c r="B1338" i="5" s="1"/>
  <c r="B1339" i="5" a="1"/>
  <c r="B1339" i="5" s="1"/>
  <c r="B1340" i="5" a="1"/>
  <c r="B1340" i="5" s="1"/>
  <c r="B1341" i="5" a="1"/>
  <c r="B1341" i="5" s="1"/>
  <c r="B1342" i="5" a="1"/>
  <c r="B1342" i="5" s="1"/>
  <c r="B1343" i="5" a="1"/>
  <c r="B1343" i="5" s="1"/>
  <c r="B1344" i="5" a="1"/>
  <c r="B1344" i="5"/>
  <c r="B1345" i="5" a="1"/>
  <c r="B1345" i="5"/>
  <c r="B1346" i="5" a="1"/>
  <c r="B1346" i="5"/>
  <c r="B1347" i="5" a="1"/>
  <c r="B1347" i="5"/>
  <c r="B1348" i="5" a="1"/>
  <c r="B1348" i="5"/>
  <c r="B1349" i="5" a="1"/>
  <c r="B1349" i="5"/>
  <c r="B1350" i="5" a="1"/>
  <c r="B1350" i="5"/>
  <c r="B1351" i="5" a="1"/>
  <c r="B1351" i="5" s="1"/>
  <c r="B1352" i="5" a="1"/>
  <c r="B1352" i="5" s="1"/>
  <c r="B1353" i="5" a="1"/>
  <c r="B1353" i="5" s="1"/>
  <c r="B1354" i="5" a="1"/>
  <c r="B1354" i="5"/>
  <c r="B1355" i="5" a="1"/>
  <c r="B1355" i="5" s="1"/>
  <c r="B1356" i="5" a="1"/>
  <c r="B1356" i="5" s="1"/>
  <c r="B1357" i="5" a="1"/>
  <c r="B1357" i="5" s="1"/>
  <c r="B1358" i="5" a="1"/>
  <c r="B1358" i="5" s="1"/>
  <c r="B1359" i="5" a="1"/>
  <c r="B1359" i="5" s="1"/>
  <c r="B1360" i="5" a="1"/>
  <c r="B1360" i="5"/>
  <c r="B1361" i="5" a="1"/>
  <c r="B1361" i="5"/>
  <c r="B1362" i="5" a="1"/>
  <c r="B1362" i="5"/>
  <c r="B1363" i="5" a="1"/>
  <c r="B1363" i="5"/>
  <c r="B1364" i="5" a="1"/>
  <c r="B1364" i="5"/>
  <c r="B1365" i="5" a="1"/>
  <c r="B1365" i="5"/>
  <c r="B1366" i="5" a="1"/>
  <c r="B1366" i="5"/>
  <c r="B1367" i="5" a="1"/>
  <c r="B1367" i="5" s="1"/>
  <c r="B1368" i="5" a="1"/>
  <c r="B1368" i="5" s="1"/>
  <c r="B1369" i="5" a="1"/>
  <c r="B1369" i="5" s="1"/>
  <c r="B1370" i="5" a="1"/>
  <c r="B1370" i="5" s="1"/>
  <c r="B1371" i="5" a="1"/>
  <c r="B1371" i="5"/>
  <c r="B1372" i="5" a="1"/>
  <c r="B1372" i="5" s="1"/>
  <c r="B1373" i="5" a="1"/>
  <c r="B1373" i="5" s="1"/>
  <c r="B1374" i="5" a="1"/>
  <c r="B1374" i="5" s="1"/>
  <c r="B1375" i="5" a="1"/>
  <c r="B1375" i="5" s="1"/>
  <c r="B1376" i="5" a="1"/>
  <c r="B1376" i="5"/>
  <c r="B1377" i="5" a="1"/>
  <c r="B1377" i="5"/>
  <c r="B1378" i="5" a="1"/>
  <c r="B1378" i="5"/>
  <c r="B1379" i="5" a="1"/>
  <c r="B1379" i="5"/>
  <c r="B1380" i="5" a="1"/>
  <c r="B1380" i="5"/>
  <c r="B1381" i="5" a="1"/>
  <c r="B1381" i="5"/>
  <c r="B1382" i="5" a="1"/>
  <c r="B1382" i="5"/>
  <c r="B1383" i="5" a="1"/>
  <c r="B1383" i="5" s="1"/>
  <c r="B1384" i="5" a="1"/>
  <c r="B1384" i="5" s="1"/>
  <c r="B1385" i="5" a="1"/>
  <c r="B1385" i="5" s="1"/>
  <c r="B1386" i="5" a="1"/>
  <c r="B1386" i="5" s="1"/>
  <c r="B1387" i="5" a="1"/>
  <c r="B1387" i="5" s="1"/>
  <c r="B1388" i="5" a="1"/>
  <c r="B1388" i="5"/>
  <c r="B1389" i="5" a="1"/>
  <c r="B1389" i="5" s="1"/>
  <c r="B1390" i="5" a="1"/>
  <c r="B1390" i="5" s="1"/>
  <c r="B1391" i="5" a="1"/>
  <c r="B1391" i="5" s="1"/>
  <c r="B1392" i="5" a="1"/>
  <c r="B1392" i="5"/>
  <c r="B1393" i="5" a="1"/>
  <c r="B1393" i="5"/>
  <c r="B1394" i="5" a="1"/>
  <c r="B1394" i="5"/>
  <c r="B1395" i="5" a="1"/>
  <c r="B1395" i="5"/>
  <c r="B1396" i="5" a="1"/>
  <c r="B1396" i="5"/>
  <c r="B1397" i="5" a="1"/>
  <c r="B1397" i="5"/>
  <c r="B1398" i="5" a="1"/>
  <c r="B1398" i="5"/>
  <c r="B1399" i="5" a="1"/>
  <c r="B1399" i="5" s="1"/>
  <c r="B1400" i="5" a="1"/>
  <c r="B1400" i="5" s="1"/>
  <c r="B1401" i="5" a="1"/>
  <c r="B1401" i="5" s="1"/>
  <c r="B1402" i="5" a="1"/>
  <c r="B1402" i="5" s="1"/>
  <c r="B1403" i="5" a="1"/>
  <c r="B1403" i="5" s="1"/>
  <c r="B1404" i="5" a="1"/>
  <c r="B1404" i="5" s="1"/>
  <c r="B1405" i="5" a="1"/>
  <c r="B1405" i="5"/>
  <c r="B1406" i="5" a="1"/>
  <c r="B1406" i="5" s="1"/>
  <c r="B1407" i="5" a="1"/>
  <c r="B1407" i="5" s="1"/>
  <c r="B1408" i="5" a="1"/>
  <c r="B1408" i="5"/>
  <c r="B1409" i="5" a="1"/>
  <c r="B1409" i="5"/>
  <c r="B1410" i="5" a="1"/>
  <c r="B1410" i="5"/>
  <c r="B1411" i="5" a="1"/>
  <c r="B1411" i="5"/>
  <c r="B1412" i="5" a="1"/>
  <c r="B1412" i="5"/>
  <c r="B1413" i="5" a="1"/>
  <c r="B1413" i="5"/>
  <c r="B1414" i="5" a="1"/>
  <c r="B1414" i="5"/>
  <c r="B1415" i="5" a="1"/>
  <c r="B1415" i="5" s="1"/>
  <c r="B1416" i="5" a="1"/>
  <c r="B1416" i="5" s="1"/>
  <c r="B1417" i="5" a="1"/>
  <c r="B1417" i="5" s="1"/>
  <c r="B1418" i="5" a="1"/>
  <c r="B1418" i="5" s="1"/>
  <c r="B1419" i="5" a="1"/>
  <c r="B1419" i="5" s="1"/>
  <c r="B1420" i="5" a="1"/>
  <c r="B1420" i="5" s="1"/>
  <c r="B1421" i="5" a="1"/>
  <c r="B1421" i="5" s="1"/>
  <c r="B1422" i="5" a="1"/>
  <c r="B1422" i="5"/>
  <c r="B1423" i="5" a="1"/>
  <c r="B1423" i="5" s="1"/>
  <c r="B1424" i="5" a="1"/>
  <c r="B1424" i="5"/>
  <c r="B1425" i="5" a="1"/>
  <c r="B1425" i="5"/>
  <c r="B1426" i="5" a="1"/>
  <c r="B1426" i="5"/>
  <c r="B1427" i="5" a="1"/>
  <c r="B1427" i="5"/>
  <c r="B1428" i="5" a="1"/>
  <c r="B1428" i="5"/>
  <c r="B1429" i="5" a="1"/>
  <c r="B1429" i="5"/>
  <c r="B1430" i="5" a="1"/>
  <c r="B1430" i="5"/>
  <c r="B1431" i="5" a="1"/>
  <c r="B1431" i="5"/>
  <c r="B1432" i="5" a="1"/>
  <c r="B1432" i="5"/>
  <c r="B1433" i="5" a="1"/>
  <c r="B1433" i="5"/>
  <c r="B1434" i="5" a="1"/>
  <c r="B1434" i="5"/>
  <c r="B1435" i="5" a="1"/>
  <c r="B1435" i="5"/>
  <c r="B1436" i="5" a="1"/>
  <c r="B1436" i="5"/>
  <c r="B1437" i="5" a="1"/>
  <c r="B1437" i="5"/>
  <c r="B1438" i="5" a="1"/>
  <c r="B1438" i="5"/>
  <c r="B1439" i="5" a="1"/>
  <c r="B1439" i="5"/>
  <c r="B1440" i="5" a="1"/>
  <c r="B1440" i="5"/>
  <c r="B1441" i="5" a="1"/>
  <c r="B1441" i="5"/>
  <c r="B1442" i="5" a="1"/>
  <c r="B1442" i="5"/>
  <c r="B1443" i="5" a="1"/>
  <c r="B1443" i="5"/>
  <c r="B1444" i="5" a="1"/>
  <c r="B1444" i="5"/>
  <c r="B1445" i="5" a="1"/>
  <c r="B1445" i="5"/>
  <c r="B1446" i="5" a="1"/>
  <c r="B1446" i="5"/>
  <c r="B1447" i="5" a="1"/>
  <c r="B1447" i="5"/>
  <c r="B1448" i="5" a="1"/>
  <c r="B1448" i="5"/>
  <c r="B1449" i="5" a="1"/>
  <c r="B1449" i="5"/>
  <c r="B1450" i="5" a="1"/>
  <c r="B1450" i="5"/>
  <c r="B1451" i="5" a="1"/>
  <c r="B1451" i="5"/>
  <c r="B1452" i="5" a="1"/>
  <c r="B1452" i="5"/>
  <c r="B1453" i="5" a="1"/>
  <c r="B1453" i="5"/>
  <c r="B1454" i="5" a="1"/>
  <c r="B1454" i="5"/>
  <c r="B1455" i="5" a="1"/>
  <c r="B1455" i="5"/>
  <c r="B1456" i="5" a="1"/>
  <c r="B1456" i="5"/>
  <c r="B1457" i="5" a="1"/>
  <c r="B1457" i="5"/>
  <c r="B1458" i="5" a="1"/>
  <c r="B1458" i="5"/>
  <c r="B1459" i="5" a="1"/>
  <c r="B1459" i="5"/>
  <c r="B1460" i="5" a="1"/>
  <c r="B1460" i="5"/>
  <c r="B1461" i="5" a="1"/>
  <c r="B1461" i="5"/>
  <c r="B1462" i="5" a="1"/>
  <c r="B1462" i="5"/>
  <c r="B1463" i="5" a="1"/>
  <c r="B1463" i="5"/>
  <c r="B1464" i="5" a="1"/>
  <c r="B1464" i="5"/>
  <c r="B1465" i="5" a="1"/>
  <c r="B1465" i="5"/>
  <c r="B1466" i="5" a="1"/>
  <c r="B1466" i="5"/>
  <c r="B1467" i="5" a="1"/>
  <c r="B1467" i="5"/>
  <c r="B1468" i="5" a="1"/>
  <c r="B1468" i="5"/>
  <c r="B1469" i="5" a="1"/>
  <c r="B1469" i="5"/>
  <c r="B1470" i="5" a="1"/>
  <c r="B1470" i="5"/>
  <c r="B1471" i="5" a="1"/>
  <c r="B1471" i="5"/>
  <c r="B1472" i="5" a="1"/>
  <c r="B1472" i="5"/>
  <c r="B1473" i="5" a="1"/>
  <c r="B1473" i="5"/>
  <c r="B1474" i="5" a="1"/>
  <c r="B1474" i="5"/>
  <c r="B1475" i="5" a="1"/>
  <c r="B1475" i="5"/>
  <c r="B1476" i="5" a="1"/>
  <c r="B1476" i="5"/>
  <c r="B1477" i="5" a="1"/>
  <c r="B1477" i="5"/>
  <c r="B1478" i="5" a="1"/>
  <c r="B1478" i="5"/>
  <c r="B1479" i="5" a="1"/>
  <c r="B1479" i="5"/>
  <c r="B1480" i="5" a="1"/>
  <c r="B1480" i="5"/>
  <c r="B1481" i="5" a="1"/>
  <c r="B1481" i="5"/>
  <c r="B1482" i="5" a="1"/>
  <c r="B1482" i="5"/>
  <c r="B1483" i="5" a="1"/>
  <c r="B1483" i="5"/>
  <c r="B1484" i="5" a="1"/>
  <c r="B1484" i="5"/>
  <c r="B1485" i="5" a="1"/>
  <c r="B1485" i="5"/>
  <c r="B1486" i="5" a="1"/>
  <c r="B1486" i="5"/>
  <c r="B1487" i="5" a="1"/>
  <c r="B1487" i="5"/>
  <c r="B1488" i="5" a="1"/>
  <c r="B1488" i="5"/>
  <c r="B1489" i="5" a="1"/>
  <c r="B1489" i="5"/>
  <c r="B1490" i="5" a="1"/>
  <c r="B1490" i="5"/>
  <c r="B1491" i="5" a="1"/>
  <c r="B1491" i="5"/>
  <c r="B1492" i="5" a="1"/>
  <c r="B1492" i="5"/>
  <c r="B1493" i="5" a="1"/>
  <c r="B1493" i="5"/>
  <c r="B1494" i="5" a="1"/>
  <c r="B1494" i="5"/>
  <c r="B1495" i="5" a="1"/>
  <c r="B1495" i="5"/>
  <c r="B1496" i="5" a="1"/>
  <c r="B1496" i="5"/>
  <c r="B1497" i="5" a="1"/>
  <c r="B1497" i="5"/>
  <c r="B1498" i="5" a="1"/>
  <c r="B1498" i="5"/>
  <c r="B1499" i="5" a="1"/>
  <c r="B1499" i="5"/>
  <c r="B1500" i="5" a="1"/>
  <c r="B1500" i="5"/>
  <c r="B1501" i="5" a="1"/>
  <c r="B1501" i="5"/>
  <c r="B1502" i="5" a="1"/>
  <c r="B1502" i="5"/>
  <c r="B1503" i="5" a="1"/>
  <c r="B1503" i="5"/>
  <c r="B1504" i="5" a="1"/>
  <c r="B1504" i="5"/>
  <c r="B1505" i="5" a="1"/>
  <c r="B1505" i="5"/>
  <c r="B1506" i="5" a="1"/>
  <c r="B1506" i="5"/>
  <c r="B1507" i="5" a="1"/>
  <c r="B1507" i="5"/>
  <c r="B1508" i="5" a="1"/>
  <c r="B1508" i="5"/>
  <c r="B1509" i="5" a="1"/>
  <c r="B1509" i="5"/>
  <c r="B1510" i="5" a="1"/>
  <c r="B1510" i="5"/>
  <c r="B1511" i="5" a="1"/>
  <c r="B1511" i="5"/>
  <c r="B1512" i="5" a="1"/>
  <c r="B1512" i="5"/>
  <c r="B1513" i="5" a="1"/>
  <c r="B1513" i="5"/>
  <c r="B1514" i="5" a="1"/>
  <c r="B1514" i="5"/>
  <c r="B1515" i="5" a="1"/>
  <c r="B1515" i="5"/>
  <c r="B1516" i="5" a="1"/>
  <c r="B1516" i="5"/>
  <c r="B1517" i="5" a="1"/>
  <c r="B1517" i="5"/>
  <c r="B1518" i="5" a="1"/>
  <c r="B1518" i="5"/>
  <c r="B1519" i="5" a="1"/>
  <c r="B1519" i="5"/>
  <c r="B1520" i="5" a="1"/>
  <c r="B1520" i="5"/>
  <c r="B1521" i="5" a="1"/>
  <c r="B1521" i="5"/>
  <c r="B1522" i="5" a="1"/>
  <c r="B1522" i="5"/>
  <c r="B1523" i="5" a="1"/>
  <c r="B1523" i="5"/>
  <c r="B1524" i="5" a="1"/>
  <c r="B1524" i="5"/>
  <c r="B1525" i="5" a="1"/>
  <c r="B1525" i="5"/>
  <c r="B1526" i="5" a="1"/>
  <c r="B1526" i="5"/>
  <c r="B1527" i="5" a="1"/>
  <c r="B1527" i="5"/>
  <c r="B1528" i="5" a="1"/>
  <c r="B1528" i="5"/>
  <c r="B1529" i="5" a="1"/>
  <c r="B1529" i="5"/>
  <c r="B1530" i="5" a="1"/>
  <c r="B1530" i="5"/>
  <c r="B1531" i="5" a="1"/>
  <c r="B1531" i="5"/>
  <c r="B1532" i="5" a="1"/>
  <c r="B1532" i="5"/>
  <c r="B1533" i="5" a="1"/>
  <c r="B1533" i="5"/>
  <c r="B1534" i="5" a="1"/>
  <c r="B1534" i="5"/>
  <c r="B1535" i="5" a="1"/>
  <c r="B1535" i="5"/>
  <c r="B1536" i="5" a="1"/>
  <c r="B1536" i="5"/>
  <c r="B1537" i="5" a="1"/>
  <c r="B1537" i="5"/>
  <c r="B1538" i="5" a="1"/>
  <c r="B1538" i="5"/>
  <c r="B1539" i="5" a="1"/>
  <c r="B1539" i="5"/>
  <c r="B1540" i="5" a="1"/>
  <c r="B1540" i="5"/>
  <c r="B1541" i="5" a="1"/>
  <c r="B1541" i="5"/>
  <c r="B1542" i="5" a="1"/>
  <c r="B1542" i="5"/>
  <c r="B1543" i="5" a="1"/>
  <c r="B1543" i="5"/>
  <c r="B1544" i="5" a="1"/>
  <c r="B1544" i="5"/>
  <c r="B1545" i="5" a="1"/>
  <c r="B1545" i="5"/>
  <c r="B1546" i="5" a="1"/>
  <c r="B1546" i="5"/>
  <c r="B1547" i="5" a="1"/>
  <c r="B1547" i="5"/>
  <c r="B1548" i="5" a="1"/>
  <c r="B1548" i="5"/>
  <c r="B1549" i="5" a="1"/>
  <c r="B1549" i="5"/>
  <c r="B1550" i="5" a="1"/>
  <c r="B1550" i="5"/>
  <c r="B1551" i="5" a="1"/>
  <c r="B1551" i="5"/>
  <c r="B1552" i="5" a="1"/>
  <c r="B1552" i="5"/>
  <c r="B1553" i="5" a="1"/>
  <c r="B1553" i="5"/>
  <c r="B1554" i="5" a="1"/>
  <c r="B1554" i="5"/>
  <c r="B1555" i="5" a="1"/>
  <c r="B1555" i="5"/>
  <c r="B1556" i="5" a="1"/>
  <c r="B1556" i="5"/>
  <c r="B1557" i="5" a="1"/>
  <c r="B1557" i="5"/>
  <c r="B1558" i="5" a="1"/>
  <c r="B1558" i="5"/>
  <c r="B1559" i="5" a="1"/>
  <c r="B1559" i="5"/>
  <c r="B1560" i="5" a="1"/>
  <c r="B1560" i="5"/>
  <c r="B1561" i="5" a="1"/>
  <c r="B1561" i="5"/>
  <c r="B1562" i="5" a="1"/>
  <c r="B1562" i="5"/>
  <c r="B1563" i="5" a="1"/>
  <c r="B1563" i="5"/>
  <c r="B1564" i="5" a="1"/>
  <c r="B1564" i="5"/>
  <c r="B1565" i="5" a="1"/>
  <c r="B1565" i="5"/>
  <c r="B1566" i="5" a="1"/>
  <c r="B1566" i="5"/>
  <c r="B1567" i="5" a="1"/>
  <c r="B1567" i="5"/>
  <c r="B1568" i="5" a="1"/>
  <c r="B1568" i="5"/>
  <c r="B1569" i="5" a="1"/>
  <c r="B1569" i="5"/>
  <c r="B1570" i="5" a="1"/>
  <c r="B1570" i="5"/>
  <c r="B1571" i="5" a="1"/>
  <c r="B1571" i="5"/>
  <c r="B1572" i="5" a="1"/>
  <c r="B1572" i="5"/>
  <c r="B1573" i="5" a="1"/>
  <c r="B1573" i="5"/>
  <c r="B1574" i="5" a="1"/>
  <c r="B1574" i="5"/>
  <c r="B1575" i="5" a="1"/>
  <c r="B1575" i="5"/>
  <c r="B1576" i="5" a="1"/>
  <c r="B1576" i="5"/>
  <c r="B1577" i="5" a="1"/>
  <c r="B1577" i="5"/>
  <c r="B1578" i="5" a="1"/>
  <c r="B1578" i="5"/>
  <c r="B1579" i="5" a="1"/>
  <c r="B1579" i="5"/>
  <c r="B1580" i="5" a="1"/>
  <c r="B1580" i="5"/>
  <c r="B1581" i="5" a="1"/>
  <c r="B1581" i="5"/>
  <c r="B1582" i="5" a="1"/>
  <c r="B1582" i="5"/>
  <c r="B1583" i="5" a="1"/>
  <c r="B1583" i="5"/>
  <c r="B1584" i="5" a="1"/>
  <c r="B1584" i="5"/>
  <c r="B1585" i="5" a="1"/>
  <c r="B1585" i="5"/>
  <c r="B1586" i="5" a="1"/>
  <c r="B1586" i="5"/>
  <c r="B1587" i="5" a="1"/>
  <c r="B1587" i="5"/>
  <c r="B1588" i="5" a="1"/>
  <c r="B1588" i="5"/>
  <c r="B1589" i="5" a="1"/>
  <c r="B1589" i="5"/>
  <c r="B1590" i="5" a="1"/>
  <c r="B1590" i="5"/>
  <c r="B1591" i="5" a="1"/>
  <c r="B1591" i="5"/>
  <c r="B1592" i="5" a="1"/>
  <c r="B1592" i="5"/>
  <c r="B1593" i="5" a="1"/>
  <c r="B1593" i="5"/>
  <c r="B1594" i="5" a="1"/>
  <c r="B1594" i="5"/>
  <c r="B1595" i="5" a="1"/>
  <c r="B1595" i="5"/>
  <c r="B1596" i="5" a="1"/>
  <c r="B1596" i="5"/>
  <c r="B1597" i="5" a="1"/>
  <c r="B1597" i="5"/>
  <c r="B1598" i="5" a="1"/>
  <c r="B1598" i="5"/>
  <c r="B1599" i="5" a="1"/>
  <c r="B1599" i="5"/>
  <c r="B1600" i="5" a="1"/>
  <c r="B1600" i="5"/>
  <c r="B1601" i="5" a="1"/>
  <c r="B1601" i="5"/>
  <c r="B1602" i="5" a="1"/>
  <c r="B1602" i="5"/>
  <c r="B1603" i="5" a="1"/>
  <c r="B1603" i="5"/>
  <c r="B1604" i="5" a="1"/>
  <c r="B1604" i="5"/>
  <c r="B1605" i="5" a="1"/>
  <c r="B1605" i="5"/>
  <c r="B1606" i="5" a="1"/>
  <c r="B1606" i="5"/>
  <c r="B1607" i="5" a="1"/>
  <c r="B1607" i="5"/>
  <c r="B1608" i="5" a="1"/>
  <c r="B1608" i="5"/>
  <c r="B1609" i="5" a="1"/>
  <c r="B1609" i="5"/>
  <c r="B1610" i="5" a="1"/>
  <c r="B1610" i="5"/>
  <c r="B1611" i="5" a="1"/>
  <c r="B1611" i="5"/>
  <c r="B1612" i="5" a="1"/>
  <c r="B1612" i="5"/>
  <c r="B1613" i="5" a="1"/>
  <c r="B1613" i="5"/>
  <c r="B1614" i="5" a="1"/>
  <c r="B1614" i="5"/>
  <c r="B1615" i="5" a="1"/>
  <c r="B1615" i="5"/>
  <c r="B1616" i="5" a="1"/>
  <c r="B1616" i="5"/>
  <c r="B1617" i="5" a="1"/>
  <c r="B1617" i="5"/>
  <c r="B1618" i="5" a="1"/>
  <c r="B1618" i="5"/>
  <c r="B1619" i="5" a="1"/>
  <c r="B1619" i="5"/>
  <c r="B1620" i="5" a="1"/>
  <c r="B1620" i="5"/>
  <c r="B1621" i="5" a="1"/>
  <c r="B1621" i="5"/>
  <c r="B1622" i="5" a="1"/>
  <c r="B1622" i="5"/>
  <c r="B1623" i="5" a="1"/>
  <c r="B1623" i="5"/>
  <c r="B1624" i="5" a="1"/>
  <c r="B1624" i="5"/>
  <c r="B1625" i="5" a="1"/>
  <c r="B1625" i="5"/>
  <c r="B1626" i="5" a="1"/>
  <c r="B1626" i="5"/>
  <c r="B1627" i="5" a="1"/>
  <c r="B1627" i="5"/>
  <c r="B1628" i="5" a="1"/>
  <c r="B1628" i="5"/>
  <c r="B1629" i="5" a="1"/>
  <c r="B1629" i="5"/>
  <c r="B1630" i="5" a="1"/>
  <c r="B1630" i="5"/>
  <c r="B1631" i="5" a="1"/>
  <c r="B1631" i="5"/>
  <c r="B1632" i="5" a="1"/>
  <c r="B1632" i="5"/>
  <c r="B1633" i="5" a="1"/>
  <c r="B1633" i="5"/>
  <c r="B1634" i="5" a="1"/>
  <c r="B1634" i="5"/>
  <c r="B1635" i="5" a="1"/>
  <c r="B1635" i="5"/>
  <c r="B1636" i="5" a="1"/>
  <c r="B1636" i="5"/>
  <c r="B1637" i="5" a="1"/>
  <c r="B1637" i="5"/>
  <c r="B1638" i="5" a="1"/>
  <c r="B1638" i="5"/>
  <c r="B1639" i="5" a="1"/>
  <c r="B1639" i="5"/>
  <c r="B1640" i="5" a="1"/>
  <c r="B1640" i="5"/>
  <c r="B1641" i="5" a="1"/>
  <c r="B1641" i="5"/>
  <c r="B1642" i="5" a="1"/>
  <c r="B1642" i="5"/>
  <c r="B1643" i="5" a="1"/>
  <c r="B1643" i="5"/>
  <c r="B1644" i="5" a="1"/>
  <c r="B1644" i="5"/>
  <c r="B1645" i="5" a="1"/>
  <c r="B1645" i="5"/>
  <c r="B1646" i="5" a="1"/>
  <c r="B1646" i="5"/>
  <c r="B1647" i="5" a="1"/>
  <c r="B1647" i="5"/>
  <c r="B1648" i="5" a="1"/>
  <c r="B1648" i="5"/>
  <c r="B1649" i="5" a="1"/>
  <c r="B1649" i="5"/>
  <c r="B1650" i="5" a="1"/>
  <c r="B1650" i="5"/>
  <c r="B1651" i="5" a="1"/>
  <c r="B1651" i="5"/>
  <c r="B1652" i="5" a="1"/>
  <c r="B1652" i="5"/>
  <c r="B1653" i="5" a="1"/>
  <c r="B1653" i="5"/>
  <c r="B1654" i="5" a="1"/>
  <c r="B1654" i="5"/>
  <c r="B1655" i="5" a="1"/>
  <c r="B1655" i="5"/>
  <c r="B1656" i="5" a="1"/>
  <c r="B1656" i="5"/>
  <c r="B1657" i="5" a="1"/>
  <c r="B1657" i="5"/>
  <c r="B1658" i="5" a="1"/>
  <c r="B1658" i="5"/>
  <c r="B1659" i="5" a="1"/>
  <c r="B1659" i="5"/>
  <c r="B1660" i="5" a="1"/>
  <c r="B1660" i="5"/>
  <c r="B1661" i="5" a="1"/>
  <c r="B1661" i="5"/>
  <c r="B1662" i="5" a="1"/>
  <c r="B1662" i="5"/>
  <c r="B1663" i="5" a="1"/>
  <c r="B1663" i="5"/>
  <c r="B1664" i="5" a="1"/>
  <c r="B1664" i="5"/>
  <c r="B1665" i="5" a="1"/>
  <c r="B1665" i="5"/>
  <c r="B1666" i="5" a="1"/>
  <c r="B1666" i="5"/>
  <c r="B1667" i="5" a="1"/>
  <c r="B1667" i="5"/>
  <c r="B1668" i="5" a="1"/>
  <c r="B1668" i="5"/>
  <c r="B1669" i="5" a="1"/>
  <c r="B1669" i="5"/>
  <c r="B1670" i="5" a="1"/>
  <c r="B1670" i="5"/>
  <c r="B1671" i="5" a="1"/>
  <c r="B1671" i="5"/>
  <c r="B1672" i="5" a="1"/>
  <c r="B1672" i="5"/>
  <c r="B1673" i="5" a="1"/>
  <c r="B1673" i="5"/>
  <c r="B1674" i="5" a="1"/>
  <c r="B1674" i="5"/>
  <c r="B1675" i="5" a="1"/>
  <c r="B1675" i="5"/>
  <c r="B1676" i="5" a="1"/>
  <c r="B1676" i="5"/>
  <c r="B1677" i="5" a="1"/>
  <c r="B1677" i="5"/>
  <c r="B1678" i="5" a="1"/>
  <c r="B1678" i="5"/>
  <c r="B1679" i="5" a="1"/>
  <c r="B1679" i="5"/>
  <c r="B1680" i="5" a="1"/>
  <c r="B1680" i="5"/>
  <c r="B1681" i="5" a="1"/>
  <c r="B1681" i="5"/>
  <c r="B1682" i="5" a="1"/>
  <c r="B1682" i="5"/>
  <c r="B1683" i="5" a="1"/>
  <c r="B1683" i="5"/>
  <c r="B1684" i="5" a="1"/>
  <c r="B1684" i="5"/>
  <c r="B1685" i="5" a="1"/>
  <c r="B1685" i="5"/>
  <c r="B1686" i="5" a="1"/>
  <c r="B1686" i="5" s="1"/>
  <c r="B1687" i="5" a="1"/>
  <c r="B1687" i="5"/>
  <c r="B1688" i="5" a="1"/>
  <c r="B1688" i="5"/>
  <c r="B1689" i="5" a="1"/>
  <c r="B1689" i="5"/>
  <c r="B1690" i="5" a="1"/>
  <c r="B1690" i="5"/>
  <c r="B1691" i="5" a="1"/>
  <c r="B1691" i="5"/>
  <c r="B1692" i="5" a="1"/>
  <c r="B1692" i="5"/>
  <c r="B1693" i="5" a="1"/>
  <c r="B1693" i="5"/>
  <c r="B1694" i="5" a="1"/>
  <c r="B1694" i="5" s="1"/>
  <c r="B1695" i="5" a="1"/>
  <c r="B1695" i="5"/>
  <c r="B1696" i="5" a="1"/>
  <c r="B1696" i="5"/>
  <c r="B1697" i="5" a="1"/>
  <c r="B1697" i="5"/>
  <c r="B1698" i="5" a="1"/>
  <c r="B1698" i="5"/>
  <c r="B1699" i="5" a="1"/>
  <c r="B1699" i="5"/>
  <c r="B1700" i="5" a="1"/>
  <c r="B1700" i="5"/>
  <c r="B1701" i="5" a="1"/>
  <c r="B1701" i="5" s="1"/>
  <c r="B1702" i="5" a="1"/>
  <c r="B1702" i="5" s="1"/>
  <c r="B1703" i="5" a="1"/>
  <c r="B1703" i="5"/>
  <c r="B1704" i="5" a="1"/>
  <c r="B1704" i="5"/>
  <c r="B1705" i="5" a="1"/>
  <c r="B1705" i="5"/>
  <c r="B1706" i="5" a="1"/>
  <c r="B1706" i="5" s="1"/>
  <c r="B1707" i="5" a="1"/>
  <c r="B1707" i="5"/>
  <c r="B1708" i="5" a="1"/>
  <c r="B1708" i="5"/>
  <c r="B1709" i="5" a="1"/>
  <c r="B1709" i="5" s="1"/>
  <c r="B1710" i="5" a="1"/>
  <c r="B1710" i="5" s="1"/>
  <c r="B1711" i="5" a="1"/>
  <c r="B1711" i="5"/>
  <c r="B1712" i="5" a="1"/>
  <c r="B1712" i="5"/>
  <c r="B1713" i="5" a="1"/>
  <c r="B1713" i="5"/>
  <c r="B1714" i="5" a="1"/>
  <c r="B1714" i="5" s="1"/>
  <c r="B1715" i="5" a="1"/>
  <c r="B1715" i="5"/>
  <c r="B1716" i="5" a="1"/>
  <c r="B1716" i="5"/>
  <c r="B1717" i="5" a="1"/>
  <c r="B1717" i="5" s="1"/>
  <c r="B1718" i="5" a="1"/>
  <c r="B1718" i="5" s="1"/>
  <c r="B1719" i="5" a="1"/>
  <c r="B1719" i="5"/>
  <c r="B1720" i="5" a="1"/>
  <c r="B1720" i="5"/>
  <c r="B1721" i="5" a="1"/>
  <c r="B1721" i="5"/>
  <c r="B1722" i="5" a="1"/>
  <c r="B1722" i="5" s="1"/>
  <c r="B1723" i="5" a="1"/>
  <c r="B1723" i="5"/>
  <c r="B1724" i="5" a="1"/>
  <c r="B1724" i="5"/>
  <c r="B1725" i="5" a="1"/>
  <c r="B1725" i="5" s="1"/>
  <c r="B1726" i="5" a="1"/>
  <c r="B1726" i="5" s="1"/>
  <c r="B1727" i="5" a="1"/>
  <c r="B1727" i="5"/>
  <c r="B1728" i="5" a="1"/>
  <c r="B1728" i="5"/>
  <c r="B1729" i="5" a="1"/>
  <c r="B1729" i="5"/>
  <c r="B1730" i="5" a="1"/>
  <c r="B1730" i="5" s="1"/>
  <c r="B1731" i="5" a="1"/>
  <c r="B1731" i="5"/>
  <c r="B1732" i="5" a="1"/>
  <c r="B1732" i="5"/>
  <c r="B1733" i="5" a="1"/>
  <c r="B1733" i="5" s="1"/>
  <c r="B1734" i="5" a="1"/>
  <c r="B1734" i="5" s="1"/>
  <c r="B1735" i="5" a="1"/>
  <c r="B1735" i="5"/>
  <c r="B1736" i="5" a="1"/>
  <c r="B1736" i="5"/>
  <c r="B1737" i="5" a="1"/>
  <c r="B1737" i="5"/>
  <c r="B1738" i="5" a="1"/>
  <c r="B1738" i="5" s="1"/>
  <c r="B1739" i="5" a="1"/>
  <c r="B1739" i="5"/>
  <c r="B1740" i="5" a="1"/>
  <c r="B1740" i="5"/>
  <c r="B1741" i="5" a="1"/>
  <c r="B1741" i="5" s="1"/>
  <c r="B1742" i="5" a="1"/>
  <c r="B1742" i="5" s="1"/>
  <c r="B1743" i="5" a="1"/>
  <c r="B1743" i="5"/>
  <c r="B1744" i="5" a="1"/>
  <c r="B1744" i="5"/>
  <c r="B1745" i="5" a="1"/>
  <c r="B1745" i="5"/>
  <c r="B1746" i="5" a="1"/>
  <c r="B1746" i="5" s="1"/>
  <c r="B1747" i="5" a="1"/>
  <c r="B1747" i="5"/>
  <c r="B1748" i="5" a="1"/>
  <c r="B1748" i="5"/>
  <c r="B1749" i="5" a="1"/>
  <c r="B1749" i="5" s="1"/>
  <c r="B1750" i="5" a="1"/>
  <c r="B1750" i="5" s="1"/>
  <c r="B1751" i="5" a="1"/>
  <c r="B1751" i="5"/>
  <c r="B1752" i="5" a="1"/>
  <c r="B1752" i="5"/>
  <c r="B1753" i="5" a="1"/>
  <c r="B1753" i="5"/>
  <c r="B1754" i="5" a="1"/>
  <c r="B1754" i="5" s="1"/>
  <c r="B1755" i="5" a="1"/>
  <c r="B1755" i="5"/>
  <c r="B1756" i="5" a="1"/>
  <c r="B1756" i="5"/>
  <c r="B1757" i="5" a="1"/>
  <c r="B1757" i="5" s="1"/>
  <c r="B1758" i="5" a="1"/>
  <c r="B1758" i="5" s="1"/>
  <c r="B1759" i="5" a="1"/>
  <c r="B1759" i="5"/>
  <c r="B1760" i="5" a="1"/>
  <c r="B1760" i="5"/>
  <c r="B1761" i="5" a="1"/>
  <c r="B1761" i="5"/>
  <c r="B1762" i="5" a="1"/>
  <c r="B1762" i="5" s="1"/>
  <c r="B1763" i="5" a="1"/>
  <c r="B1763" i="5"/>
  <c r="B1764" i="5" a="1"/>
  <c r="B1764" i="5"/>
  <c r="B1765" i="5" a="1"/>
  <c r="B1765" i="5" s="1"/>
  <c r="B1766" i="5" a="1"/>
  <c r="B1766" i="5" s="1"/>
  <c r="B1767" i="5" a="1"/>
  <c r="B1767" i="5"/>
  <c r="B1768" i="5" a="1"/>
  <c r="B1768" i="5"/>
  <c r="B1769" i="5" a="1"/>
  <c r="B1769" i="5"/>
  <c r="B1770" i="5" a="1"/>
  <c r="B1770" i="5" s="1"/>
  <c r="B1771" i="5" a="1"/>
  <c r="B1771" i="5" s="1"/>
  <c r="B1772" i="5" a="1"/>
  <c r="B1772" i="5"/>
  <c r="B1773" i="5" a="1"/>
  <c r="B1773" i="5" s="1"/>
  <c r="B1774" i="5" a="1"/>
  <c r="B1774" i="5" s="1"/>
  <c r="B1775" i="5" a="1"/>
  <c r="B1775" i="5"/>
  <c r="B1776" i="5" a="1"/>
  <c r="B1776" i="5"/>
  <c r="B1777" i="5" a="1"/>
  <c r="B1777" i="5"/>
  <c r="B1778" i="5" a="1"/>
  <c r="B1778" i="5" s="1"/>
  <c r="B1779" i="5" a="1"/>
  <c r="B1779" i="5" s="1"/>
  <c r="B1780" i="5" a="1"/>
  <c r="B1780" i="5"/>
  <c r="B1781" i="5" a="1"/>
  <c r="B1781" i="5" s="1"/>
  <c r="B1782" i="5" a="1"/>
  <c r="B1782" i="5" s="1"/>
  <c r="B1783" i="5" a="1"/>
  <c r="B1783" i="5"/>
  <c r="B1784" i="5" a="1"/>
  <c r="B1784" i="5" s="1"/>
  <c r="B1785" i="5" a="1"/>
  <c r="B1785" i="5"/>
  <c r="B1786" i="5" a="1"/>
  <c r="B1786" i="5" s="1"/>
  <c r="B1787" i="5" a="1"/>
  <c r="B1787" i="5" s="1"/>
  <c r="B1788" i="5" a="1"/>
  <c r="B1788" i="5"/>
  <c r="B1789" i="5" a="1"/>
  <c r="B1789" i="5" s="1"/>
  <c r="B1790" i="5" a="1"/>
  <c r="B1790" i="5" s="1"/>
  <c r="B1791" i="5" a="1"/>
  <c r="B1791" i="5"/>
  <c r="B1792" i="5" a="1"/>
  <c r="B1792" i="5" s="1"/>
  <c r="B1793" i="5" a="1"/>
  <c r="B1793" i="5"/>
  <c r="B1794" i="5" a="1"/>
  <c r="B1794" i="5" s="1"/>
  <c r="B1795" i="5" a="1"/>
  <c r="B1795" i="5" s="1"/>
  <c r="B1796" i="5" a="1"/>
  <c r="B1796" i="5"/>
  <c r="B1797" i="5" a="1"/>
  <c r="B1797" i="5" s="1"/>
  <c r="B1798" i="5" a="1"/>
  <c r="B1798" i="5" s="1"/>
  <c r="B1799" i="5" a="1"/>
  <c r="B1799" i="5"/>
  <c r="B1800" i="5" a="1"/>
  <c r="B1800" i="5" s="1"/>
  <c r="B1801" i="5" a="1"/>
  <c r="B1801" i="5"/>
  <c r="B1802" i="5" a="1"/>
  <c r="B1802" i="5" s="1"/>
  <c r="B1803" i="5" a="1"/>
  <c r="B1803" i="5" s="1"/>
  <c r="B1804" i="5" a="1"/>
  <c r="B1804" i="5"/>
  <c r="B1805" i="5" a="1"/>
  <c r="B1805" i="5" s="1"/>
  <c r="B1806" i="5" a="1"/>
  <c r="B1806" i="5" s="1"/>
  <c r="B1807" i="5" a="1"/>
  <c r="B1807" i="5"/>
  <c r="B1808" i="5" a="1"/>
  <c r="B1808" i="5" s="1"/>
  <c r="B1809" i="5" a="1"/>
  <c r="B1809" i="5" s="1"/>
  <c r="B1810" i="5" a="1"/>
  <c r="B1810" i="5" s="1"/>
  <c r="B1811" i="5" a="1"/>
  <c r="B1811" i="5" s="1"/>
  <c r="B1812" i="5" a="1"/>
  <c r="B1812" i="5"/>
  <c r="B1813" i="5" a="1"/>
  <c r="B1813" i="5" s="1"/>
  <c r="B1814" i="5" a="1"/>
  <c r="B1814" i="5" s="1"/>
  <c r="B1815" i="5" a="1"/>
  <c r="B1815" i="5"/>
  <c r="B1816" i="5" a="1"/>
  <c r="B1816" i="5" s="1"/>
  <c r="B1817" i="5" a="1"/>
  <c r="B1817" i="5" s="1"/>
  <c r="B1818" i="5" a="1"/>
  <c r="B1818" i="5" s="1"/>
  <c r="B1819" i="5" a="1"/>
  <c r="B1819" i="5" s="1"/>
  <c r="B1820" i="5" a="1"/>
  <c r="B1820" i="5"/>
  <c r="B1821" i="5" a="1"/>
  <c r="B1821" i="5" s="1"/>
  <c r="B1822" i="5" a="1"/>
  <c r="B1822" i="5" s="1"/>
  <c r="B1823" i="5" a="1"/>
  <c r="B1823" i="5"/>
  <c r="B1824" i="5" a="1"/>
  <c r="B1824" i="5" s="1"/>
  <c r="B1825" i="5" a="1"/>
  <c r="B1825" i="5" s="1"/>
  <c r="B1826" i="5" a="1"/>
  <c r="B1826" i="5" s="1"/>
  <c r="B1827" i="5" a="1"/>
  <c r="B1827" i="5" s="1"/>
  <c r="B1828" i="5" a="1"/>
  <c r="B1828" i="5"/>
  <c r="B1829" i="5" a="1"/>
  <c r="B1829" i="5" s="1"/>
  <c r="B1830" i="5" a="1"/>
  <c r="B1830" i="5" s="1"/>
  <c r="B1831" i="5" a="1"/>
  <c r="B1831" i="5"/>
  <c r="B1832" i="5" a="1"/>
  <c r="B1832" i="5" s="1"/>
  <c r="B1833" i="5" a="1"/>
  <c r="B1833" i="5" s="1"/>
  <c r="B1834" i="5" a="1"/>
  <c r="B1834" i="5" s="1"/>
  <c r="B1835" i="5" a="1"/>
  <c r="B1835" i="5" s="1"/>
  <c r="B1836" i="5" a="1"/>
  <c r="B1836" i="5"/>
  <c r="B1837" i="5" a="1"/>
  <c r="B1837" i="5" s="1"/>
  <c r="B1838" i="5" a="1"/>
  <c r="B1838" i="5" s="1"/>
  <c r="B1839" i="5" a="1"/>
  <c r="B1839" i="5"/>
  <c r="B1840" i="5" a="1"/>
  <c r="B1840" i="5" s="1"/>
  <c r="B1841" i="5" a="1"/>
  <c r="B1841" i="5" s="1"/>
  <c r="B1842" i="5" a="1"/>
  <c r="B1842" i="5" s="1"/>
  <c r="B1843" i="5" a="1"/>
  <c r="B1843" i="5" s="1"/>
  <c r="B1844" i="5" a="1"/>
  <c r="B1844" i="5"/>
  <c r="B1845" i="5" a="1"/>
  <c r="B1845" i="5" s="1"/>
  <c r="B1846" i="5" a="1"/>
  <c r="B1846" i="5" s="1"/>
  <c r="B1847" i="5" a="1"/>
  <c r="B1847" i="5"/>
  <c r="B1848" i="5" a="1"/>
  <c r="B1848" i="5" s="1"/>
  <c r="B1849" i="5" a="1"/>
  <c r="B1849" i="5" s="1"/>
  <c r="B1850" i="5" a="1"/>
  <c r="B1850" i="5" s="1"/>
  <c r="B1851" i="5" a="1"/>
  <c r="B1851" i="5" s="1"/>
  <c r="B1852" i="5" a="1"/>
  <c r="B1852" i="5"/>
  <c r="B1853" i="5" a="1"/>
  <c r="B1853" i="5" s="1"/>
  <c r="B1854" i="5" a="1"/>
  <c r="B1854" i="5" s="1"/>
  <c r="B1855" i="5" a="1"/>
  <c r="B1855" i="5"/>
  <c r="B1856" i="5" a="1"/>
  <c r="B1856" i="5" s="1"/>
  <c r="B1857" i="5" a="1"/>
  <c r="B1857" i="5" s="1"/>
  <c r="B1858" i="5" a="1"/>
  <c r="B1858" i="5" s="1"/>
  <c r="B1859" i="5" a="1"/>
  <c r="B1859" i="5" s="1"/>
  <c r="B1860" i="5" a="1"/>
  <c r="B1860" i="5"/>
  <c r="B1861" i="5" a="1"/>
  <c r="B1861" i="5" s="1"/>
  <c r="B1862" i="5" a="1"/>
  <c r="B1862" i="5" s="1"/>
  <c r="B1863" i="5" a="1"/>
  <c r="B1863" i="5"/>
  <c r="B1864" i="5" a="1"/>
  <c r="B1864" i="5" s="1"/>
  <c r="B1865" i="5" a="1"/>
  <c r="B1865" i="5" s="1"/>
  <c r="B1866" i="5" a="1"/>
  <c r="B1866" i="5" s="1"/>
  <c r="B1867" i="5" a="1"/>
  <c r="B1867" i="5" s="1"/>
  <c r="B1868" i="5" a="1"/>
  <c r="B1868" i="5"/>
  <c r="B1869" i="5" a="1"/>
  <c r="B1869" i="5" s="1"/>
  <c r="B1870" i="5" a="1"/>
  <c r="B1870" i="5" s="1"/>
  <c r="B1871" i="5" a="1"/>
  <c r="B1871" i="5"/>
  <c r="B1872" i="5" a="1"/>
  <c r="B1872" i="5" s="1"/>
  <c r="B1873" i="5" a="1"/>
  <c r="B1873" i="5" s="1"/>
  <c r="B1874" i="5" a="1"/>
  <c r="B1874" i="5" s="1"/>
  <c r="B1875" i="5" a="1"/>
  <c r="B1875" i="5" s="1"/>
  <c r="B1876" i="5" a="1"/>
  <c r="B1876" i="5" s="1"/>
  <c r="B1877" i="5" a="1"/>
  <c r="B1877" i="5" s="1"/>
  <c r="B1878" i="5" a="1"/>
  <c r="B1878" i="5" s="1"/>
  <c r="B1879" i="5" a="1"/>
  <c r="B1879" i="5"/>
  <c r="B1880" i="5" a="1"/>
  <c r="B1880" i="5" s="1"/>
  <c r="B1881" i="5" a="1"/>
  <c r="B1881" i="5" s="1"/>
  <c r="B1882" i="5" a="1"/>
  <c r="B1882" i="5" s="1"/>
  <c r="B1883" i="5" a="1"/>
  <c r="B1883" i="5" s="1"/>
  <c r="B1884" i="5" a="1"/>
  <c r="B1884" i="5" s="1"/>
  <c r="B1885" i="5" a="1"/>
  <c r="B1885" i="5" s="1"/>
  <c r="B1886" i="5" a="1"/>
  <c r="B1886" i="5" s="1"/>
  <c r="B1887" i="5" a="1"/>
  <c r="B1887" i="5"/>
  <c r="B1888" i="5" a="1"/>
  <c r="B1888" i="5" s="1"/>
  <c r="B1889" i="5" a="1"/>
  <c r="B1889" i="5" s="1"/>
  <c r="B1890" i="5" a="1"/>
  <c r="B1890" i="5" s="1"/>
  <c r="B1891" i="5" a="1"/>
  <c r="B1891" i="5" s="1"/>
  <c r="B1892" i="5" a="1"/>
  <c r="B1892" i="5" s="1"/>
  <c r="B1893" i="5" a="1"/>
  <c r="B1893" i="5" s="1"/>
  <c r="B1894" i="5" a="1"/>
  <c r="B1894" i="5" s="1"/>
  <c r="B1895" i="5" a="1"/>
  <c r="B1895" i="5"/>
  <c r="B1896" i="5" a="1"/>
  <c r="B1896" i="5" s="1"/>
  <c r="B1897" i="5" a="1"/>
  <c r="B1897" i="5" s="1"/>
  <c r="B1898" i="5" a="1"/>
  <c r="B1898" i="5" s="1"/>
  <c r="B1899" i="5" a="1"/>
  <c r="B1899" i="5" s="1"/>
  <c r="B1900" i="5" a="1"/>
  <c r="B1900" i="5" s="1"/>
  <c r="B1901" i="5" a="1"/>
  <c r="B1901" i="5" s="1"/>
  <c r="B1902" i="5" a="1"/>
  <c r="B1902" i="5" s="1"/>
  <c r="B1903" i="5" a="1"/>
  <c r="B1903" i="5"/>
  <c r="B1904" i="5" a="1"/>
  <c r="B1904" i="5" s="1"/>
  <c r="B1905" i="5" a="1"/>
  <c r="B1905" i="5" s="1"/>
  <c r="B1906" i="5" a="1"/>
  <c r="B1906" i="5" s="1"/>
  <c r="B1907" i="5" a="1"/>
  <c r="B1907" i="5" s="1"/>
  <c r="B1908" i="5" a="1"/>
  <c r="B1908" i="5" s="1"/>
  <c r="B1909" i="5" a="1"/>
  <c r="B1909" i="5" s="1"/>
  <c r="B1910" i="5" a="1"/>
  <c r="B1910" i="5" s="1"/>
  <c r="B1911" i="5" a="1"/>
  <c r="B1911" i="5"/>
  <c r="B1912" i="5" a="1"/>
  <c r="B1912" i="5" s="1"/>
  <c r="B1913" i="5" a="1"/>
  <c r="B1913" i="5" s="1"/>
  <c r="B1914" i="5" a="1"/>
  <c r="B1914" i="5" s="1"/>
  <c r="B1915" i="5" a="1"/>
  <c r="B1915" i="5" s="1"/>
  <c r="B1916" i="5" a="1"/>
  <c r="B1916" i="5" s="1"/>
  <c r="B1917" i="5" a="1"/>
  <c r="B1917" i="5" s="1"/>
  <c r="B1918" i="5" a="1"/>
  <c r="B1918" i="5" s="1"/>
  <c r="B1919" i="5" a="1"/>
  <c r="B1919" i="5"/>
  <c r="B1920" i="5" a="1"/>
  <c r="B1920" i="5" s="1"/>
  <c r="B1921" i="5" a="1"/>
  <c r="B1921" i="5" s="1"/>
  <c r="B1922" i="5" a="1"/>
  <c r="B1922" i="5" s="1"/>
  <c r="B1923" i="5" a="1"/>
  <c r="B1923" i="5" s="1"/>
  <c r="B1924" i="5" a="1"/>
  <c r="B1924" i="5" s="1"/>
  <c r="B1925" i="5" a="1"/>
  <c r="B1925" i="5" s="1"/>
  <c r="B1926" i="5" a="1"/>
  <c r="B1926" i="5" s="1"/>
  <c r="B1927" i="5" a="1"/>
  <c r="B1927" i="5"/>
  <c r="B1928" i="5" a="1"/>
  <c r="B1928" i="5" s="1"/>
  <c r="B1929" i="5" a="1"/>
  <c r="B1929" i="5" s="1"/>
  <c r="B1930" i="5" a="1"/>
  <c r="B1930" i="5" s="1"/>
  <c r="B1931" i="5" a="1"/>
  <c r="B1931" i="5" s="1"/>
  <c r="B1932" i="5" a="1"/>
  <c r="B1932" i="5" s="1"/>
  <c r="B1933" i="5" a="1"/>
  <c r="B1933" i="5" s="1"/>
  <c r="B1934" i="5" a="1"/>
  <c r="B1934" i="5" s="1"/>
  <c r="B1935" i="5" a="1"/>
  <c r="B1935" i="5"/>
  <c r="B1936" i="5" a="1"/>
  <c r="B1936" i="5" s="1"/>
  <c r="B1937" i="5" a="1"/>
  <c r="B1937" i="5" s="1"/>
  <c r="B1938" i="5" a="1"/>
  <c r="B1938" i="5" s="1"/>
  <c r="B1939" i="5" a="1"/>
  <c r="B1939" i="5" s="1"/>
  <c r="B1940" i="5" a="1"/>
  <c r="B1940" i="5" s="1"/>
  <c r="B1941" i="5" a="1"/>
  <c r="B1941" i="5" s="1"/>
  <c r="B1942" i="5" a="1"/>
  <c r="B1942" i="5" s="1"/>
  <c r="B1943" i="5" a="1"/>
  <c r="B1943" i="5"/>
  <c r="B1944" i="5" a="1"/>
  <c r="B1944" i="5" s="1"/>
  <c r="B1945" i="5" a="1"/>
  <c r="B1945" i="5" s="1"/>
  <c r="B1946" i="5" a="1"/>
  <c r="B1946" i="5" s="1"/>
  <c r="B1947" i="5" a="1"/>
  <c r="B1947" i="5" s="1"/>
  <c r="B1948" i="5" a="1"/>
  <c r="B1948" i="5" s="1"/>
  <c r="B1949" i="5" a="1"/>
  <c r="B1949" i="5" s="1"/>
  <c r="B1950" i="5" a="1"/>
  <c r="B1950" i="5" s="1"/>
  <c r="B1951" i="5" a="1"/>
  <c r="B1951" i="5"/>
  <c r="B1952" i="5" a="1"/>
  <c r="B1952" i="5" s="1"/>
  <c r="B1953" i="5" a="1"/>
  <c r="B1953" i="5" s="1"/>
  <c r="B1954" i="5" a="1"/>
  <c r="B1954" i="5" s="1"/>
  <c r="B1955" i="5" a="1"/>
  <c r="B1955" i="5" s="1"/>
  <c r="B1956" i="5" a="1"/>
  <c r="B1956" i="5" s="1"/>
  <c r="B1957" i="5" a="1"/>
  <c r="B1957" i="5" s="1"/>
  <c r="B1958" i="5" a="1"/>
  <c r="B1958" i="5" s="1"/>
  <c r="B1959" i="5" a="1"/>
  <c r="B1959" i="5"/>
  <c r="B1960" i="5" a="1"/>
  <c r="B1960" i="5" s="1"/>
  <c r="B1961" i="5" a="1"/>
  <c r="B1961" i="5" s="1"/>
  <c r="B1962" i="5" a="1"/>
  <c r="B1962" i="5" s="1"/>
  <c r="B1963" i="5" a="1"/>
  <c r="B1963" i="5" s="1"/>
  <c r="B1964" i="5" a="1"/>
  <c r="B1964" i="5" s="1"/>
  <c r="B1965" i="5" a="1"/>
  <c r="B1965" i="5" s="1"/>
  <c r="B1966" i="5" a="1"/>
  <c r="B1966" i="5" s="1"/>
  <c r="B1967" i="5" a="1"/>
  <c r="B1967" i="5"/>
  <c r="B1968" i="5" a="1"/>
  <c r="B1968" i="5" s="1"/>
  <c r="B1969" i="5" a="1"/>
  <c r="B1969" i="5" s="1"/>
  <c r="B1970" i="5" a="1"/>
  <c r="B1970" i="5" s="1"/>
  <c r="B1971" i="5" a="1"/>
  <c r="B1971" i="5" s="1"/>
  <c r="B1972" i="5" a="1"/>
  <c r="B1972" i="5" s="1"/>
  <c r="B1973" i="5" a="1"/>
  <c r="B1973" i="5" s="1"/>
  <c r="B1974" i="5" a="1"/>
  <c r="B1974" i="5" s="1"/>
  <c r="B1975" i="5" a="1"/>
  <c r="B1975" i="5"/>
  <c r="B1976" i="5" a="1"/>
  <c r="B1976" i="5" s="1"/>
  <c r="B1977" i="5" a="1"/>
  <c r="B1977" i="5" s="1"/>
  <c r="B1978" i="5" a="1"/>
  <c r="B1978" i="5" s="1"/>
  <c r="B1979" i="5" a="1"/>
  <c r="B1979" i="5" s="1"/>
  <c r="B1980" i="5" a="1"/>
  <c r="B1980" i="5" s="1"/>
  <c r="B1981" i="5" a="1"/>
  <c r="B1981" i="5" s="1"/>
  <c r="B1982" i="5" a="1"/>
  <c r="B1982" i="5" s="1"/>
  <c r="B1983" i="5" a="1"/>
  <c r="B1983" i="5"/>
  <c r="B1984" i="5" a="1"/>
  <c r="B1984" i="5" s="1"/>
  <c r="B1985" i="5" a="1"/>
  <c r="B1985" i="5" s="1"/>
  <c r="B1986" i="5" a="1"/>
  <c r="B1986" i="5" s="1"/>
  <c r="B1987" i="5" a="1"/>
  <c r="B1987" i="5" s="1"/>
  <c r="B1988" i="5" a="1"/>
  <c r="B1988" i="5" s="1"/>
  <c r="B1989" i="5" a="1"/>
  <c r="B1989" i="5" s="1"/>
  <c r="B1990" i="5" a="1"/>
  <c r="B1990" i="5" s="1"/>
  <c r="B1991" i="5" a="1"/>
  <c r="B1991" i="5"/>
  <c r="B1992" i="5" a="1"/>
  <c r="B1992" i="5" s="1"/>
  <c r="B1993" i="5" a="1"/>
  <c r="B1993" i="5" s="1"/>
  <c r="B1994" i="5" a="1"/>
  <c r="B1994" i="5" s="1"/>
  <c r="B1995" i="5" a="1"/>
  <c r="B1995" i="5" s="1"/>
  <c r="B1996" i="5" a="1"/>
  <c r="B1996" i="5" s="1"/>
  <c r="B1997" i="5" a="1"/>
  <c r="B1997" i="5" s="1"/>
  <c r="B1998" i="5" a="1"/>
  <c r="B1998" i="5" s="1"/>
  <c r="B1999" i="5" a="1"/>
  <c r="B1999" i="5"/>
  <c r="B2000" i="5" a="1"/>
  <c r="B2000" i="5" s="1"/>
  <c r="B2001" i="5" a="1"/>
  <c r="B2001" i="5" s="1"/>
  <c r="B2002" i="5" a="1"/>
  <c r="B2002" i="5" s="1"/>
  <c r="B2003" i="5" a="1"/>
  <c r="B2003" i="5" s="1"/>
  <c r="B2004" i="5" a="1"/>
  <c r="B2004" i="5" s="1"/>
  <c r="B2005" i="5" a="1"/>
  <c r="B2005" i="5" s="1"/>
  <c r="B2006" i="5" a="1"/>
  <c r="B2006" i="5" s="1"/>
  <c r="B2007" i="5" a="1"/>
  <c r="B2007" i="5"/>
  <c r="B2008" i="5" a="1"/>
  <c r="B2008" i="5" s="1"/>
  <c r="B2009" i="5" a="1"/>
  <c r="B2009" i="5" s="1"/>
  <c r="B2010" i="5" a="1"/>
  <c r="B2010" i="5" s="1"/>
  <c r="B2011" i="5" a="1"/>
  <c r="B2011" i="5" s="1"/>
  <c r="B2012" i="5" a="1"/>
  <c r="B2012" i="5" s="1"/>
  <c r="B2013" i="5" a="1"/>
  <c r="B2013" i="5" s="1"/>
  <c r="B2014" i="5" a="1"/>
  <c r="B2014" i="5" s="1"/>
  <c r="B2015" i="5" a="1"/>
  <c r="B2015" i="5"/>
  <c r="B2016" i="5" a="1"/>
  <c r="B2016" i="5" s="1"/>
  <c r="B2017" i="5" a="1"/>
  <c r="B2017" i="5" s="1"/>
  <c r="B2018" i="5" a="1"/>
  <c r="B2018" i="5" s="1"/>
  <c r="B2019" i="5" a="1"/>
  <c r="B2019" i="5" s="1"/>
  <c r="B2020" i="5" a="1"/>
  <c r="B2020" i="5" s="1"/>
  <c r="B2021" i="5" a="1"/>
  <c r="B2021" i="5" s="1"/>
  <c r="B2022" i="5" a="1"/>
  <c r="B2022" i="5" s="1"/>
  <c r="B2023" i="5" a="1"/>
  <c r="B2023" i="5"/>
  <c r="B2024" i="5" a="1"/>
  <c r="B2024" i="5" s="1"/>
  <c r="B2025" i="5" a="1"/>
  <c r="B2025" i="5" s="1"/>
  <c r="B2026" i="5" a="1"/>
  <c r="B2026" i="5" s="1"/>
  <c r="B2027" i="5" a="1"/>
  <c r="B2027" i="5" s="1"/>
  <c r="B2028" i="5" a="1"/>
  <c r="B2028" i="5" s="1"/>
  <c r="B2029" i="5" a="1"/>
  <c r="B2029" i="5" s="1"/>
  <c r="B2030" i="5" a="1"/>
  <c r="B2030" i="5" s="1"/>
  <c r="B2031" i="5" a="1"/>
  <c r="B2031" i="5"/>
  <c r="B2032" i="5" a="1"/>
  <c r="B2032" i="5" s="1"/>
  <c r="B2033" i="5" a="1"/>
  <c r="B2033" i="5" s="1"/>
  <c r="B2034" i="5" a="1"/>
  <c r="B2034" i="5" s="1"/>
  <c r="B2035" i="5" a="1"/>
  <c r="B2035" i="5" s="1"/>
  <c r="B2036" i="5" a="1"/>
  <c r="B2036" i="5" s="1"/>
  <c r="B2037" i="5" a="1"/>
  <c r="B2037" i="5" s="1"/>
  <c r="B2038" i="5" a="1"/>
  <c r="B2038" i="5" s="1"/>
  <c r="B2039" i="5" a="1"/>
  <c r="B2039" i="5"/>
  <c r="B2040" i="5" a="1"/>
  <c r="B2040" i="5" s="1"/>
  <c r="B2041" i="5" a="1"/>
  <c r="B2041" i="5" s="1"/>
  <c r="B2042" i="5" a="1"/>
  <c r="B2042" i="5" s="1"/>
  <c r="B2043" i="5" a="1"/>
  <c r="B2043" i="5" s="1"/>
  <c r="B2044" i="5" a="1"/>
  <c r="B2044" i="5" s="1"/>
  <c r="B2045" i="5" a="1"/>
  <c r="B2045" i="5" s="1"/>
  <c r="B2046" i="5" a="1"/>
  <c r="B2046" i="5" s="1"/>
  <c r="B2047" i="5" a="1"/>
  <c r="B2047" i="5"/>
  <c r="B2048" i="5" a="1"/>
  <c r="B2048" i="5" s="1"/>
  <c r="B2049" i="5" a="1"/>
  <c r="B2049" i="5" s="1"/>
  <c r="B2050" i="5" a="1"/>
  <c r="B2050" i="5" s="1"/>
  <c r="B2051" i="5" a="1"/>
  <c r="B2051" i="5" s="1"/>
  <c r="B2052" i="5" a="1"/>
  <c r="B2052" i="5" s="1"/>
  <c r="B2053" i="5" a="1"/>
  <c r="B2053" i="5" s="1"/>
  <c r="B2054" i="5" a="1"/>
  <c r="B2054" i="5" s="1"/>
  <c r="B2055" i="5" a="1"/>
  <c r="B2055" i="5"/>
  <c r="B2056" i="5" a="1"/>
  <c r="B2056" i="5" s="1"/>
  <c r="B2057" i="5" a="1"/>
  <c r="B2057" i="5" s="1"/>
  <c r="B2058" i="5" a="1"/>
  <c r="B2058" i="5" s="1"/>
  <c r="B2059" i="5" a="1"/>
  <c r="B2059" i="5" s="1"/>
  <c r="B2060" i="5" a="1"/>
  <c r="B2060" i="5" s="1"/>
  <c r="B2061" i="5" a="1"/>
  <c r="B2061" i="5" s="1"/>
  <c r="B2062" i="5" a="1"/>
  <c r="B2062" i="5" s="1"/>
  <c r="B2063" i="5" a="1"/>
  <c r="B2063" i="5"/>
  <c r="B2064" i="5" a="1"/>
  <c r="B2064" i="5" s="1"/>
  <c r="B2065" i="5" a="1"/>
  <c r="B2065" i="5" s="1"/>
  <c r="B2066" i="5" a="1"/>
  <c r="B2066" i="5" s="1"/>
  <c r="B2067" i="5" a="1"/>
  <c r="B2067" i="5" s="1"/>
  <c r="B2068" i="5" a="1"/>
  <c r="B2068" i="5" s="1"/>
  <c r="B2069" i="5" a="1"/>
  <c r="B2069" i="5" s="1"/>
  <c r="B2070" i="5" a="1"/>
  <c r="B2070" i="5" s="1"/>
  <c r="B2071" i="5" a="1"/>
  <c r="B2071" i="5"/>
  <c r="B2072" i="5" a="1"/>
  <c r="B2072" i="5" s="1"/>
  <c r="B2073" i="5" a="1"/>
  <c r="B2073" i="5" s="1"/>
  <c r="B2074" i="5" a="1"/>
  <c r="B2074" i="5" s="1"/>
  <c r="B2075" i="5" a="1"/>
  <c r="B2075" i="5" s="1"/>
  <c r="B2076" i="5" a="1"/>
  <c r="B2076" i="5" s="1"/>
  <c r="B2077" i="5" a="1"/>
  <c r="B2077" i="5" s="1"/>
  <c r="B2078" i="5" a="1"/>
  <c r="B2078" i="5" s="1"/>
  <c r="B2079" i="5" a="1"/>
  <c r="B2079" i="5"/>
  <c r="B2080" i="5" a="1"/>
  <c r="B2080" i="5" s="1"/>
  <c r="B2081" i="5" a="1"/>
  <c r="B2081" i="5" s="1"/>
  <c r="B2082" i="5" a="1"/>
  <c r="B2082" i="5" s="1"/>
  <c r="B2083" i="5" a="1"/>
  <c r="B2083" i="5" s="1"/>
  <c r="B2084" i="5" a="1"/>
  <c r="B2084" i="5" s="1"/>
  <c r="B2085" i="5" a="1"/>
  <c r="B2085" i="5" s="1"/>
  <c r="B2086" i="5" a="1"/>
  <c r="B2086" i="5" s="1"/>
  <c r="B2087" i="5" a="1"/>
  <c r="B2087" i="5"/>
  <c r="B2088" i="5" a="1"/>
  <c r="B2088" i="5" s="1"/>
  <c r="B2089" i="5" a="1"/>
  <c r="B2089" i="5" s="1"/>
  <c r="B2090" i="5" a="1"/>
  <c r="B2090" i="5" s="1"/>
  <c r="B2091" i="5" a="1"/>
  <c r="B2091" i="5" s="1"/>
  <c r="B2092" i="5" a="1"/>
  <c r="B2092" i="5" s="1"/>
  <c r="B2093" i="5" a="1"/>
  <c r="B2093" i="5" s="1"/>
  <c r="B2094" i="5" a="1"/>
  <c r="B2094" i="5" s="1"/>
  <c r="B2095" i="5" a="1"/>
  <c r="B2095" i="5"/>
  <c r="B2096" i="5" a="1"/>
  <c r="B2096" i="5" s="1"/>
  <c r="B2097" i="5" a="1"/>
  <c r="B2097" i="5" s="1"/>
  <c r="B2098" i="5" a="1"/>
  <c r="B2098" i="5" s="1"/>
  <c r="B2099" i="5" a="1"/>
  <c r="B2099" i="5" s="1"/>
  <c r="B2100" i="5" a="1"/>
  <c r="B2100" i="5" s="1"/>
  <c r="B2101" i="5" a="1"/>
  <c r="B2101" i="5" s="1"/>
  <c r="B2102" i="5" a="1"/>
  <c r="B2102" i="5" s="1"/>
  <c r="B2103" i="5" a="1"/>
  <c r="B2103" i="5"/>
  <c r="B2104" i="5" a="1"/>
  <c r="B2104" i="5" s="1"/>
  <c r="B2105" i="5" a="1"/>
  <c r="B2105" i="5" s="1"/>
  <c r="B2106" i="5" a="1"/>
  <c r="B2106" i="5" s="1"/>
  <c r="B2107" i="5" a="1"/>
  <c r="B2107" i="5" s="1"/>
  <c r="B2108" i="5" a="1"/>
  <c r="B2108" i="5" s="1"/>
  <c r="B2109" i="5" a="1"/>
  <c r="B2109" i="5" s="1"/>
  <c r="B2110" i="5" a="1"/>
  <c r="B2110" i="5" s="1"/>
  <c r="B2111" i="5" a="1"/>
  <c r="B2111" i="5"/>
  <c r="B2112" i="5" a="1"/>
  <c r="B2112" i="5" s="1"/>
  <c r="B2113" i="5" a="1"/>
  <c r="B2113" i="5" s="1"/>
  <c r="B2114" i="5" a="1"/>
  <c r="B2114" i="5" s="1"/>
  <c r="B2115" i="5" a="1"/>
  <c r="B2115" i="5" s="1"/>
  <c r="B2116" i="5" a="1"/>
  <c r="B2116" i="5" s="1"/>
  <c r="B2117" i="5" a="1"/>
  <c r="B2117" i="5" s="1"/>
  <c r="B2118" i="5" a="1"/>
  <c r="B2118" i="5" s="1"/>
  <c r="B2119" i="5" a="1"/>
  <c r="B2119" i="5"/>
  <c r="B2120" i="5" a="1"/>
  <c r="B2120" i="5" s="1"/>
  <c r="B2121" i="5" a="1"/>
  <c r="B2121" i="5" s="1"/>
  <c r="B2122" i="5" a="1"/>
  <c r="B2122" i="5" s="1"/>
  <c r="B2123" i="5" a="1"/>
  <c r="B2123" i="5" s="1"/>
  <c r="B2124" i="5" a="1"/>
  <c r="B2124" i="5" s="1"/>
  <c r="B2125" i="5" a="1"/>
  <c r="B2125" i="5" s="1"/>
  <c r="B2126" i="5" a="1"/>
  <c r="B2126" i="5" s="1"/>
  <c r="B2127" i="5" a="1"/>
  <c r="B2127" i="5"/>
  <c r="B2128" i="5" a="1"/>
  <c r="B2128" i="5" s="1"/>
  <c r="B2129" i="5" a="1"/>
  <c r="B2129" i="5" s="1"/>
  <c r="B2130" i="5" a="1"/>
  <c r="B2130" i="5" s="1"/>
  <c r="B2131" i="5" a="1"/>
  <c r="B2131" i="5" s="1"/>
  <c r="B2132" i="5" a="1"/>
  <c r="B2132" i="5" s="1"/>
  <c r="B2133" i="5" a="1"/>
  <c r="B2133" i="5" s="1"/>
  <c r="B2134" i="5" a="1"/>
  <c r="B2134" i="5" s="1"/>
  <c r="B2135" i="5" a="1"/>
  <c r="B2135" i="5"/>
  <c r="B2136" i="5" a="1"/>
  <c r="B2136" i="5" s="1"/>
  <c r="B2137" i="5" a="1"/>
  <c r="B2137" i="5" s="1"/>
  <c r="B2138" i="5" a="1"/>
  <c r="B2138" i="5" s="1"/>
  <c r="B2139" i="5" a="1"/>
  <c r="B2139" i="5" s="1"/>
  <c r="B2140" i="5" a="1"/>
  <c r="B2140" i="5" s="1"/>
  <c r="B2141" i="5" a="1"/>
  <c r="B2141" i="5" s="1"/>
  <c r="B2142" i="5" a="1"/>
  <c r="B2142" i="5" s="1"/>
  <c r="B2143" i="5" a="1"/>
  <c r="B2143" i="5"/>
  <c r="B2144" i="5" a="1"/>
  <c r="B2144" i="5" s="1"/>
  <c r="B2145" i="5" a="1"/>
  <c r="B2145" i="5" s="1"/>
  <c r="B2146" i="5" a="1"/>
  <c r="B2146" i="5" s="1"/>
  <c r="B2147" i="5" a="1"/>
  <c r="B2147" i="5" s="1"/>
  <c r="B2148" i="5" a="1"/>
  <c r="B2148" i="5" s="1"/>
  <c r="B2149" i="5" a="1"/>
  <c r="B2149" i="5" s="1"/>
  <c r="B2150" i="5" a="1"/>
  <c r="B2150" i="5" s="1"/>
  <c r="B2151" i="5" a="1"/>
  <c r="B2151" i="5"/>
  <c r="B2152" i="5" a="1"/>
  <c r="B2152" i="5" s="1"/>
  <c r="B2153" i="5" a="1"/>
  <c r="B2153" i="5" s="1"/>
  <c r="B2154" i="5" a="1"/>
  <c r="B2154" i="5" s="1"/>
  <c r="B2155" i="5" a="1"/>
  <c r="B2155" i="5" s="1"/>
  <c r="B2156" i="5" a="1"/>
  <c r="B2156" i="5" s="1"/>
  <c r="B2157" i="5" a="1"/>
  <c r="B2157" i="5" s="1"/>
  <c r="B2158" i="5" a="1"/>
  <c r="B2158" i="5" s="1"/>
  <c r="B2159" i="5" a="1"/>
  <c r="B2159" i="5"/>
  <c r="B2160" i="5" a="1"/>
  <c r="B2160" i="5" s="1"/>
  <c r="B2161" i="5" a="1"/>
  <c r="B2161" i="5" s="1"/>
  <c r="B2162" i="5" a="1"/>
  <c r="B2162" i="5" s="1"/>
  <c r="B2163" i="5" a="1"/>
  <c r="B2163" i="5" s="1"/>
  <c r="B2164" i="5" a="1"/>
  <c r="B2164" i="5" s="1"/>
  <c r="B2165" i="5" a="1"/>
  <c r="B2165" i="5" s="1"/>
  <c r="B2166" i="5" a="1"/>
  <c r="B2166" i="5" s="1"/>
  <c r="B2167" i="5" a="1"/>
  <c r="B2167" i="5"/>
  <c r="B2168" i="5" a="1"/>
  <c r="B2168" i="5" s="1"/>
  <c r="B2169" i="5" a="1"/>
  <c r="B2169" i="5" s="1"/>
  <c r="B2170" i="5" a="1"/>
  <c r="B2170" i="5" s="1"/>
  <c r="B2171" i="5" a="1"/>
  <c r="B2171" i="5" s="1"/>
  <c r="B2172" i="5" a="1"/>
  <c r="B2172" i="5" s="1"/>
  <c r="B2173" i="5" a="1"/>
  <c r="B2173" i="5" s="1"/>
  <c r="B2174" i="5" a="1"/>
  <c r="B2174" i="5" s="1"/>
  <c r="B2175" i="5" a="1"/>
  <c r="B2175" i="5"/>
  <c r="B2176" i="5" a="1"/>
  <c r="B2176" i="5" s="1"/>
  <c r="B2177" i="5" a="1"/>
  <c r="B2177" i="5" s="1"/>
  <c r="B2178" i="5" a="1"/>
  <c r="B2178" i="5" s="1"/>
  <c r="B2179" i="5" a="1"/>
  <c r="B2179" i="5" s="1"/>
  <c r="B2180" i="5" a="1"/>
  <c r="B2180" i="5" s="1"/>
  <c r="B2181" i="5" a="1"/>
  <c r="B2181" i="5" s="1"/>
  <c r="B2182" i="5" a="1"/>
  <c r="B2182" i="5" s="1"/>
  <c r="B2183" i="5" a="1"/>
  <c r="B2183" i="5"/>
  <c r="B2184" i="5" a="1"/>
  <c r="B2184" i="5" s="1"/>
  <c r="B2185" i="5" a="1"/>
  <c r="B2185" i="5" s="1"/>
  <c r="B2186" i="5" a="1"/>
  <c r="B2186" i="5" s="1"/>
  <c r="B2187" i="5" a="1"/>
  <c r="B2187" i="5" s="1"/>
  <c r="B2188" i="5" a="1"/>
  <c r="B2188" i="5" s="1"/>
  <c r="B2189" i="5" a="1"/>
  <c r="B2189" i="5" s="1"/>
  <c r="B2190" i="5" a="1"/>
  <c r="B2190" i="5" s="1"/>
  <c r="B2191" i="5" a="1"/>
  <c r="B2191" i="5"/>
  <c r="B2192" i="5" a="1"/>
  <c r="B2192" i="5" s="1"/>
  <c r="B2193" i="5" a="1"/>
  <c r="B2193" i="5" s="1"/>
  <c r="B2194" i="5" a="1"/>
  <c r="B2194" i="5" s="1"/>
  <c r="B2195" i="5" a="1"/>
  <c r="B2195" i="5" s="1"/>
  <c r="B2196" i="5" a="1"/>
  <c r="B2196" i="5" s="1"/>
  <c r="B2197" i="5" a="1"/>
  <c r="B2197" i="5" s="1"/>
  <c r="B2198" i="5" a="1"/>
  <c r="B2198" i="5" s="1"/>
  <c r="B2199" i="5" a="1"/>
  <c r="B2199" i="5"/>
  <c r="B2200" i="5" a="1"/>
  <c r="B2200" i="5" s="1"/>
  <c r="B2201" i="5" a="1"/>
  <c r="B2201" i="5" s="1"/>
  <c r="B2202" i="5" a="1"/>
  <c r="B2202" i="5" s="1"/>
  <c r="B2203" i="5" a="1"/>
  <c r="B2203" i="5" s="1"/>
  <c r="B2204" i="5" a="1"/>
  <c r="B2204" i="5" s="1"/>
  <c r="B2205" i="5" a="1"/>
  <c r="B2205" i="5" s="1"/>
  <c r="B2206" i="5" a="1"/>
  <c r="B2206" i="5" s="1"/>
  <c r="B2207" i="5" a="1"/>
  <c r="B2207" i="5"/>
  <c r="B2208" i="5" a="1"/>
  <c r="B2208" i="5" s="1"/>
  <c r="B2209" i="5" a="1"/>
  <c r="B2209" i="5" s="1"/>
  <c r="B2210" i="5" a="1"/>
  <c r="B2210" i="5" s="1"/>
  <c r="B2211" i="5" a="1"/>
  <c r="B2211" i="5" s="1"/>
  <c r="B2212" i="5" a="1"/>
  <c r="B2212" i="5" s="1"/>
  <c r="B2213" i="5" a="1"/>
  <c r="B2213" i="5" s="1"/>
  <c r="B2214" i="5" a="1"/>
  <c r="B2214" i="5" s="1"/>
  <c r="B2215" i="5" a="1"/>
  <c r="B2215" i="5"/>
  <c r="B2216" i="5" a="1"/>
  <c r="B2216" i="5" s="1"/>
  <c r="B2217" i="5" a="1"/>
  <c r="B2217" i="5" s="1"/>
  <c r="B2218" i="5" a="1"/>
  <c r="B2218" i="5" s="1"/>
  <c r="B2219" i="5" a="1"/>
  <c r="B2219" i="5" s="1"/>
  <c r="B2220" i="5" a="1"/>
  <c r="B2220" i="5" s="1"/>
  <c r="B2221" i="5" a="1"/>
  <c r="B2221" i="5" s="1"/>
  <c r="B2222" i="5" a="1"/>
  <c r="B2222" i="5" s="1"/>
  <c r="B2223" i="5" a="1"/>
  <c r="B2223" i="5"/>
  <c r="B2224" i="5" a="1"/>
  <c r="B2224" i="5" s="1"/>
  <c r="B2225" i="5" a="1"/>
  <c r="B2225" i="5" s="1"/>
  <c r="B2226" i="5" a="1"/>
  <c r="B2226" i="5" s="1"/>
  <c r="B2227" i="5" a="1"/>
  <c r="B2227" i="5" s="1"/>
  <c r="B2228" i="5" a="1"/>
  <c r="B2228" i="5" s="1"/>
  <c r="B2229" i="5" a="1"/>
  <c r="B2229" i="5" s="1"/>
  <c r="B2230" i="5" a="1"/>
  <c r="B2230" i="5" s="1"/>
  <c r="B2231" i="5" a="1"/>
  <c r="B2231" i="5"/>
  <c r="B2232" i="5" a="1"/>
  <c r="B2232" i="5" s="1"/>
  <c r="B2233" i="5" a="1"/>
  <c r="B2233" i="5" s="1"/>
  <c r="B2234" i="5" a="1"/>
  <c r="B2234" i="5" s="1"/>
  <c r="B2235" i="5" a="1"/>
  <c r="B2235" i="5" s="1"/>
  <c r="B2236" i="5" a="1"/>
  <c r="B2236" i="5" s="1"/>
  <c r="B2237" i="5" a="1"/>
  <c r="B2237" i="5" s="1"/>
  <c r="B2238" i="5" a="1"/>
  <c r="B2238" i="5" s="1"/>
  <c r="B2239" i="5" a="1"/>
  <c r="B2239" i="5"/>
  <c r="B2240" i="5" a="1"/>
  <c r="B2240" i="5" s="1"/>
  <c r="B2241" i="5" a="1"/>
  <c r="B2241" i="5" s="1"/>
  <c r="B2242" i="5" a="1"/>
  <c r="B2242" i="5" s="1"/>
  <c r="B2243" i="5" a="1"/>
  <c r="B2243" i="5" s="1"/>
  <c r="B2244" i="5" a="1"/>
  <c r="B2244" i="5" s="1"/>
  <c r="B2245" i="5" a="1"/>
  <c r="B2245" i="5" s="1"/>
  <c r="B2246" i="5" a="1"/>
  <c r="B2246" i="5" s="1"/>
  <c r="B2247" i="5" a="1"/>
  <c r="B2247" i="5"/>
  <c r="B2248" i="5" a="1"/>
  <c r="B2248" i="5" s="1"/>
  <c r="B2249" i="5" a="1"/>
  <c r="B2249" i="5" s="1"/>
  <c r="B2250" i="5" a="1"/>
  <c r="B2250" i="5" s="1"/>
  <c r="B2251" i="5" a="1"/>
  <c r="B2251" i="5" s="1"/>
  <c r="B2252" i="5" a="1"/>
  <c r="B2252" i="5" s="1"/>
  <c r="B2253" i="5" a="1"/>
  <c r="B2253" i="5" s="1"/>
  <c r="B2254" i="5" a="1"/>
  <c r="B2254" i="5" s="1"/>
  <c r="B2255" i="5" a="1"/>
  <c r="B2255" i="5"/>
  <c r="B2256" i="5" a="1"/>
  <c r="B2256" i="5" s="1"/>
  <c r="B2257" i="5" a="1"/>
  <c r="B2257" i="5" s="1"/>
  <c r="B2258" i="5" a="1"/>
  <c r="B2258" i="5" s="1"/>
  <c r="B2259" i="5" a="1"/>
  <c r="B2259" i="5" s="1"/>
  <c r="B2260" i="5" a="1"/>
  <c r="B2260" i="5" s="1"/>
  <c r="B2261" i="5" a="1"/>
  <c r="B2261" i="5" s="1"/>
  <c r="B2262" i="5" a="1"/>
  <c r="B2262" i="5" s="1"/>
  <c r="B2263" i="5" a="1"/>
  <c r="B2263" i="5"/>
  <c r="B2264" i="5" a="1"/>
  <c r="B2264" i="5" s="1"/>
  <c r="B2265" i="5" a="1"/>
  <c r="B2265" i="5" s="1"/>
  <c r="B2266" i="5" a="1"/>
  <c r="B2266" i="5" s="1"/>
  <c r="B2267" i="5" a="1"/>
  <c r="B2267" i="5" s="1"/>
  <c r="B2268" i="5" a="1"/>
  <c r="B2268" i="5" s="1"/>
  <c r="B2269" i="5" a="1"/>
  <c r="B2269" i="5" s="1"/>
  <c r="B2270" i="5" a="1"/>
  <c r="B2270" i="5" s="1"/>
  <c r="B2271" i="5" a="1"/>
  <c r="B2271" i="5"/>
  <c r="B2272" i="5" a="1"/>
  <c r="B2272" i="5" s="1"/>
  <c r="B2273" i="5" a="1"/>
  <c r="B2273" i="5" s="1"/>
  <c r="B2274" i="5" a="1"/>
  <c r="B2274" i="5" s="1"/>
  <c r="B2275" i="5" a="1"/>
  <c r="B2275" i="5" s="1"/>
  <c r="B2276" i="5" a="1"/>
  <c r="B2276" i="5" s="1"/>
  <c r="B2277" i="5" a="1"/>
  <c r="B2277" i="5" s="1"/>
  <c r="B2278" i="5" a="1"/>
  <c r="B2278" i="5" s="1"/>
  <c r="B2279" i="5" a="1"/>
  <c r="B2279" i="5"/>
  <c r="B2280" i="5" a="1"/>
  <c r="B2280" i="5" s="1"/>
  <c r="B2281" i="5" a="1"/>
  <c r="B2281" i="5" s="1"/>
  <c r="B2282" i="5" a="1"/>
  <c r="B2282" i="5" s="1"/>
  <c r="B2283" i="5" a="1"/>
  <c r="B2283" i="5" s="1"/>
  <c r="B2284" i="5" a="1"/>
  <c r="B2284" i="5" s="1"/>
  <c r="B2285" i="5" a="1"/>
  <c r="B2285" i="5" s="1"/>
  <c r="B2286" i="5" a="1"/>
  <c r="B2286" i="5" s="1"/>
  <c r="B2287" i="5" a="1"/>
  <c r="B2287" i="5"/>
  <c r="B2288" i="5" a="1"/>
  <c r="B2288" i="5" s="1"/>
  <c r="B2289" i="5" a="1"/>
  <c r="B2289" i="5" s="1"/>
  <c r="B2290" i="5" a="1"/>
  <c r="B2290" i="5" s="1"/>
  <c r="B2291" i="5" a="1"/>
  <c r="B2291" i="5" s="1"/>
  <c r="B2292" i="5" a="1"/>
  <c r="B2292" i="5" s="1"/>
  <c r="B2293" i="5" a="1"/>
  <c r="B2293" i="5" s="1"/>
  <c r="B2294" i="5" a="1"/>
  <c r="B2294" i="5" s="1"/>
  <c r="B2295" i="5" a="1"/>
  <c r="B2295" i="5"/>
  <c r="B2296" i="5" a="1"/>
  <c r="B2296" i="5" s="1"/>
  <c r="B2297" i="5" a="1"/>
  <c r="B2297" i="5" s="1"/>
  <c r="B2298" i="5" a="1"/>
  <c r="B2298" i="5" s="1"/>
  <c r="B2299" i="5" a="1"/>
  <c r="B2299" i="5" s="1"/>
  <c r="B2300" i="5" a="1"/>
  <c r="B2300" i="5" s="1"/>
  <c r="B2301" i="5" a="1"/>
  <c r="B2301" i="5" s="1"/>
  <c r="B2302" i="5" a="1"/>
  <c r="B2302" i="5" s="1"/>
  <c r="B2303" i="5" a="1"/>
  <c r="B2303" i="5"/>
  <c r="B2304" i="5" a="1"/>
  <c r="B2304" i="5" s="1"/>
  <c r="B2305" i="5" a="1"/>
  <c r="B2305" i="5" s="1"/>
  <c r="B2306" i="5" a="1"/>
  <c r="B2306" i="5" s="1"/>
  <c r="B2307" i="5" a="1"/>
  <c r="B2307" i="5" s="1"/>
  <c r="B2308" i="5" a="1"/>
  <c r="B2308" i="5" s="1"/>
  <c r="B2309" i="5" a="1"/>
  <c r="B2309" i="5" s="1"/>
  <c r="B2310" i="5" a="1"/>
  <c r="B2310" i="5" s="1"/>
  <c r="B2311" i="5" a="1"/>
  <c r="B2311" i="5"/>
  <c r="B2312" i="5" a="1"/>
  <c r="B2312" i="5" s="1"/>
  <c r="B2313" i="5" a="1"/>
  <c r="B2313" i="5" s="1"/>
  <c r="B2314" i="5" a="1"/>
  <c r="B2314" i="5" s="1"/>
  <c r="B2315" i="5" a="1"/>
  <c r="B2315" i="5" s="1"/>
  <c r="B2316" i="5" a="1"/>
  <c r="B2316" i="5" s="1"/>
  <c r="B2317" i="5" a="1"/>
  <c r="B2317" i="5" s="1"/>
  <c r="B2318" i="5" a="1"/>
  <c r="B2318" i="5" s="1"/>
  <c r="B2319" i="5" a="1"/>
  <c r="B2319" i="5"/>
  <c r="B2320" i="5" a="1"/>
  <c r="B2320" i="5" s="1"/>
  <c r="B2321" i="5" a="1"/>
  <c r="B2321" i="5" s="1"/>
  <c r="B2322" i="5" a="1"/>
  <c r="B2322" i="5" s="1"/>
  <c r="B2323" i="5" a="1"/>
  <c r="B2323" i="5" s="1"/>
  <c r="B2324" i="5" a="1"/>
  <c r="B2324" i="5" s="1"/>
  <c r="B2325" i="5" a="1"/>
  <c r="B2325" i="5" s="1"/>
  <c r="B2326" i="5" a="1"/>
  <c r="B2326" i="5" s="1"/>
  <c r="B2327" i="5" a="1"/>
  <c r="B2327" i="5"/>
  <c r="B2328" i="5" a="1"/>
  <c r="B2328" i="5" s="1"/>
  <c r="B2329" i="5" a="1"/>
  <c r="B2329" i="5" s="1"/>
  <c r="B2330" i="5" a="1"/>
  <c r="B2330" i="5" s="1"/>
  <c r="B2331" i="5" a="1"/>
  <c r="B2331" i="5" s="1"/>
  <c r="B2332" i="5" a="1"/>
  <c r="B2332" i="5" s="1"/>
  <c r="B2333" i="5" a="1"/>
  <c r="B2333" i="5" s="1"/>
  <c r="B2334" i="5" a="1"/>
  <c r="B2334" i="5" s="1"/>
  <c r="B2335" i="5" a="1"/>
  <c r="B2335" i="5"/>
  <c r="B2336" i="5" a="1"/>
  <c r="B2336" i="5" s="1"/>
  <c r="B2" i="5" a="1"/>
  <c r="B2" i="5" s="1"/>
  <c r="B2339" i="1"/>
  <c r="B2340" i="1"/>
  <c r="B2341" i="1"/>
  <c r="B2342" i="1"/>
  <c r="B2343" i="1"/>
  <c r="B2344"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M2" i="2"/>
  <c r="K2" i="5" s="1" a="1"/>
  <c r="K2" i="5" s="1"/>
  <c r="M1113" i="2"/>
  <c r="K1113" i="5" s="1" a="1"/>
  <c r="K1113" i="5" s="1"/>
  <c r="M1560" i="2"/>
  <c r="K1560" i="5" s="1" a="1"/>
  <c r="K1560" i="5" s="1"/>
  <c r="M1671" i="2"/>
  <c r="K1671" i="5" s="1" a="1"/>
  <c r="K1671" i="5" s="1"/>
  <c r="M1782" i="2"/>
  <c r="K1782" i="5" s="1" a="1"/>
  <c r="K1782" i="5" s="1"/>
  <c r="M1893" i="2"/>
  <c r="K1893" i="5" s="1" a="1"/>
  <c r="K1893" i="5" s="1"/>
  <c r="M2004" i="2"/>
  <c r="K2004" i="5" s="1" a="1"/>
  <c r="K2004" i="5" s="1"/>
  <c r="M2115" i="2"/>
  <c r="K2115" i="5" s="1" a="1"/>
  <c r="K2115" i="5" s="1"/>
  <c r="M2226" i="2"/>
  <c r="K2226" i="5" s="1" a="1"/>
  <c r="K2226" i="5" s="1"/>
  <c r="M3" i="2"/>
  <c r="K3" i="5" s="1" a="1"/>
  <c r="K3" i="5" s="1"/>
  <c r="M114" i="2"/>
  <c r="K114" i="5" s="1" a="1"/>
  <c r="K114" i="5" s="1"/>
  <c r="M225" i="2"/>
  <c r="K225" i="5" s="1" a="1"/>
  <c r="K225" i="5" s="1"/>
  <c r="M336" i="2"/>
  <c r="K336" i="5" s="1" a="1"/>
  <c r="K336" i="5" s="1"/>
  <c r="M447" i="2"/>
  <c r="K447" i="5" s="1" a="1"/>
  <c r="K447" i="5" s="1"/>
  <c r="M558" i="2"/>
  <c r="K558" i="5" s="1" a="1"/>
  <c r="K558" i="5" s="1"/>
  <c r="M669" i="2"/>
  <c r="K669" i="5" s="1" a="1"/>
  <c r="K669" i="5" s="1"/>
  <c r="M780" i="2"/>
  <c r="K780" i="5" s="1" a="1"/>
  <c r="K780" i="5" s="1"/>
  <c r="M891" i="2"/>
  <c r="K891" i="5" s="1" a="1"/>
  <c r="K891" i="5" s="1"/>
  <c r="M1002" i="2"/>
  <c r="K1002" i="5" s="1" a="1"/>
  <c r="K1002" i="5" s="1"/>
  <c r="M1114" i="2"/>
  <c r="K1114" i="5" s="1" a="1"/>
  <c r="K1114" i="5" s="1"/>
  <c r="M1225" i="2"/>
  <c r="K1225" i="5" s="1" a="1"/>
  <c r="K1225" i="5" s="1"/>
  <c r="M1336" i="2"/>
  <c r="K1336" i="5" s="1" a="1"/>
  <c r="K1336" i="5" s="1"/>
  <c r="M1447" i="2"/>
  <c r="K1447" i="5" s="1" a="1"/>
  <c r="K1447" i="5" s="1"/>
  <c r="M1494" i="2"/>
  <c r="K1494" i="5" s="1" a="1"/>
  <c r="K1494" i="5" s="1"/>
  <c r="M1505" i="2"/>
  <c r="K1505" i="5" s="1" a="1"/>
  <c r="K1505" i="5" s="1"/>
  <c r="M1516" i="2"/>
  <c r="K1516" i="5" s="1" a="1"/>
  <c r="K1516" i="5" s="1"/>
  <c r="M1527" i="2"/>
  <c r="K1527" i="5" s="1" a="1"/>
  <c r="K1527" i="5" s="1"/>
  <c r="M1538" i="2"/>
  <c r="K1538" i="5" s="1" a="1"/>
  <c r="K1538" i="5" s="1"/>
  <c r="M1549" i="2"/>
  <c r="K1549" i="5" s="1" a="1"/>
  <c r="K1549" i="5" s="1"/>
  <c r="M1561" i="2"/>
  <c r="K1561" i="5" s="1" a="1"/>
  <c r="K1561" i="5" s="1"/>
  <c r="M1572" i="2"/>
  <c r="K1572" i="5" s="1" a="1"/>
  <c r="K1572" i="5" s="1"/>
  <c r="M1583" i="2"/>
  <c r="K1583" i="5" s="1" a="1"/>
  <c r="K1583" i="5" s="1"/>
  <c r="M1594" i="2"/>
  <c r="K1594" i="5" s="1" a="1"/>
  <c r="K1594" i="5" s="1"/>
  <c r="M1605" i="2"/>
  <c r="K1605" i="5" s="1" a="1"/>
  <c r="K1605" i="5" s="1"/>
  <c r="M1616" i="2"/>
  <c r="K1616" i="5" s="1" a="1"/>
  <c r="K1616" i="5" s="1"/>
  <c r="M1627" i="2"/>
  <c r="K1627" i="5" s="1" a="1"/>
  <c r="K1627" i="5" s="1"/>
  <c r="M1638" i="2"/>
  <c r="K1638" i="5" s="1" a="1"/>
  <c r="K1638" i="5" s="1"/>
  <c r="M1649" i="2"/>
  <c r="K1649" i="5" s="1" a="1"/>
  <c r="K1649" i="5" s="1"/>
  <c r="M1660" i="2"/>
  <c r="K1660" i="5" s="1" a="1"/>
  <c r="K1660" i="5" s="1"/>
  <c r="M1672" i="2"/>
  <c r="K1672" i="5" s="1" a="1"/>
  <c r="K1672" i="5" s="1"/>
  <c r="M1683" i="2"/>
  <c r="K1683" i="5" s="1" a="1"/>
  <c r="K1683" i="5" s="1"/>
  <c r="M1694" i="2"/>
  <c r="K1694" i="5" s="1" a="1"/>
  <c r="K1694" i="5" s="1"/>
  <c r="M1705" i="2"/>
  <c r="K1705" i="5" s="1" a="1"/>
  <c r="K1705" i="5" s="1"/>
  <c r="M1716" i="2"/>
  <c r="K1716" i="5" s="1" a="1"/>
  <c r="K1716" i="5" s="1"/>
  <c r="M1727" i="2"/>
  <c r="K1727" i="5" s="1" a="1"/>
  <c r="K1727" i="5" s="1"/>
  <c r="M1738" i="2"/>
  <c r="K1738" i="5" s="1" a="1"/>
  <c r="K1738" i="5" s="1"/>
  <c r="M1749" i="2"/>
  <c r="K1749" i="5" s="1" a="1"/>
  <c r="K1749" i="5" s="1"/>
  <c r="M1760" i="2"/>
  <c r="K1760" i="5" s="1" a="1"/>
  <c r="K1760" i="5" s="1"/>
  <c r="M1771" i="2"/>
  <c r="K1771" i="5" s="1" a="1"/>
  <c r="K1771" i="5" s="1"/>
  <c r="M1783" i="2"/>
  <c r="K1783" i="5" s="1" a="1"/>
  <c r="K1783" i="5" s="1"/>
  <c r="M1794" i="2"/>
  <c r="K1794" i="5" s="1" a="1"/>
  <c r="K1794" i="5" s="1"/>
  <c r="M1805" i="2"/>
  <c r="K1805" i="5" s="1" a="1"/>
  <c r="K1805" i="5" s="1"/>
  <c r="M1816" i="2"/>
  <c r="K1816" i="5" s="1" a="1"/>
  <c r="K1816" i="5" s="1"/>
  <c r="M1827" i="2"/>
  <c r="K1827" i="5" s="1" a="1"/>
  <c r="K1827" i="5" s="1"/>
  <c r="M1838" i="2"/>
  <c r="K1838" i="5" s="1" a="1"/>
  <c r="K1838" i="5" s="1"/>
  <c r="M1849" i="2"/>
  <c r="K1849" i="5" s="1" a="1"/>
  <c r="K1849" i="5" s="1"/>
  <c r="M1860" i="2"/>
  <c r="K1860" i="5" s="1" a="1"/>
  <c r="K1860" i="5" s="1"/>
  <c r="M1871" i="2"/>
  <c r="K1871" i="5" s="1" a="1"/>
  <c r="K1871" i="5" s="1"/>
  <c r="M1882" i="2"/>
  <c r="K1882" i="5" s="1" a="1"/>
  <c r="K1882" i="5" s="1"/>
  <c r="M1894" i="2"/>
  <c r="K1894" i="5" s="1" a="1"/>
  <c r="K1894" i="5" s="1"/>
  <c r="M1905" i="2"/>
  <c r="K1905" i="5" s="1" a="1"/>
  <c r="K1905" i="5" s="1"/>
  <c r="M1916" i="2"/>
  <c r="K1916" i="5" s="1" a="1"/>
  <c r="K1916" i="5" s="1"/>
  <c r="M1927" i="2"/>
  <c r="K1927" i="5" s="1" a="1"/>
  <c r="K1927" i="5" s="1"/>
  <c r="M1938" i="2"/>
  <c r="K1938" i="5" s="1" a="1"/>
  <c r="K1938" i="5" s="1"/>
  <c r="M1949" i="2"/>
  <c r="K1949" i="5" s="1" a="1"/>
  <c r="K1949" i="5" s="1"/>
  <c r="M1960" i="2"/>
  <c r="K1960" i="5" s="1" a="1"/>
  <c r="K1960" i="5" s="1"/>
  <c r="M1971" i="2"/>
  <c r="K1971" i="5" s="1" a="1"/>
  <c r="K1971" i="5" s="1"/>
  <c r="M1982" i="2"/>
  <c r="K1982" i="5" s="1" a="1"/>
  <c r="K1982" i="5" s="1"/>
  <c r="M1993" i="2"/>
  <c r="K1993" i="5" s="1" a="1"/>
  <c r="K1993" i="5" s="1"/>
  <c r="M2005" i="2"/>
  <c r="K2005" i="5" s="1" a="1"/>
  <c r="K2005" i="5" s="1"/>
  <c r="M2016" i="2"/>
  <c r="K2016" i="5" s="1" a="1"/>
  <c r="K2016" i="5" s="1"/>
  <c r="M2027" i="2"/>
  <c r="K2027" i="5" s="1" a="1"/>
  <c r="K2027" i="5" s="1"/>
  <c r="M2038" i="2"/>
  <c r="K2038" i="5" s="1" a="1"/>
  <c r="K2038" i="5" s="1"/>
  <c r="M2049" i="2"/>
  <c r="K2049" i="5" s="1" a="1"/>
  <c r="K2049" i="5" s="1"/>
  <c r="M2060" i="2"/>
  <c r="K2060" i="5" s="1" a="1"/>
  <c r="K2060" i="5" s="1"/>
  <c r="M2071" i="2"/>
  <c r="K2071" i="5" s="1" a="1"/>
  <c r="K2071" i="5" s="1"/>
  <c r="M2082" i="2"/>
  <c r="K2082" i="5" s="1" a="1"/>
  <c r="K2082" i="5" s="1"/>
  <c r="M2093" i="2"/>
  <c r="K2093" i="5" s="1" a="1"/>
  <c r="K2093" i="5" s="1"/>
  <c r="M2104" i="2"/>
  <c r="K2104" i="5" s="1" a="1"/>
  <c r="K2104" i="5" s="1"/>
  <c r="M2116" i="2"/>
  <c r="K2116" i="5" s="1" a="1"/>
  <c r="K2116" i="5" s="1"/>
  <c r="M2127" i="2"/>
  <c r="K2127" i="5" s="1" a="1"/>
  <c r="K2127" i="5" s="1"/>
  <c r="M2138" i="2"/>
  <c r="K2138" i="5" s="1" a="1"/>
  <c r="K2138" i="5" s="1"/>
  <c r="M2149" i="2"/>
  <c r="K2149" i="5" s="1" a="1"/>
  <c r="K2149" i="5" s="1"/>
  <c r="M2160" i="2"/>
  <c r="K2160" i="5" s="1" a="1"/>
  <c r="K2160" i="5" s="1"/>
  <c r="M2171" i="2"/>
  <c r="K2171" i="5" s="1" a="1"/>
  <c r="K2171" i="5" s="1"/>
  <c r="M2182" i="2"/>
  <c r="K2182" i="5" s="1" a="1"/>
  <c r="K2182" i="5" s="1"/>
  <c r="M2193" i="2"/>
  <c r="K2193" i="5" s="1" a="1"/>
  <c r="K2193" i="5" s="1"/>
  <c r="M2204" i="2"/>
  <c r="K2204" i="5" s="1" a="1"/>
  <c r="K2204" i="5" s="1"/>
  <c r="M2215" i="2"/>
  <c r="K2215" i="5" s="1" a="1"/>
  <c r="K2215" i="5" s="1"/>
  <c r="M2227" i="2"/>
  <c r="K2227" i="5" s="1" a="1"/>
  <c r="K2227" i="5" s="1"/>
  <c r="M2238" i="2"/>
  <c r="K2238" i="5" s="1" a="1"/>
  <c r="K2238" i="5" s="1"/>
  <c r="M2249" i="2"/>
  <c r="K2249" i="5" s="1" a="1"/>
  <c r="K2249" i="5" s="1"/>
  <c r="M2260" i="2"/>
  <c r="K2260" i="5" s="1" a="1"/>
  <c r="K2260" i="5" s="1"/>
  <c r="M2271" i="2"/>
  <c r="K2271" i="5" s="1" a="1"/>
  <c r="K2271" i="5" s="1"/>
  <c r="M2282" i="2"/>
  <c r="K2282" i="5" s="1" a="1"/>
  <c r="K2282" i="5" s="1"/>
  <c r="M2293" i="2"/>
  <c r="K2293" i="5" s="1" a="1"/>
  <c r="K2293" i="5" s="1"/>
  <c r="M2304" i="2"/>
  <c r="K2304" i="5" s="1" a="1"/>
  <c r="K2304" i="5" s="1"/>
  <c r="M2315" i="2"/>
  <c r="K2315" i="5" s="1" a="1"/>
  <c r="K2315" i="5" s="1"/>
  <c r="M2326" i="2"/>
  <c r="K2326" i="5" s="1" a="1"/>
  <c r="K2326" i="5" s="1"/>
  <c r="M4" i="2"/>
  <c r="K4" i="5" s="1" a="1"/>
  <c r="K4" i="5" s="1"/>
  <c r="M15" i="2"/>
  <c r="K15" i="5" s="1" a="1"/>
  <c r="K15" i="5" s="1"/>
  <c r="M26" i="2"/>
  <c r="K26" i="5" s="1" a="1"/>
  <c r="K26" i="5" s="1"/>
  <c r="M37" i="2"/>
  <c r="K37" i="5" s="1" a="1"/>
  <c r="K37" i="5" s="1"/>
  <c r="M48" i="2"/>
  <c r="K48" i="5" s="1" a="1"/>
  <c r="K48" i="5" s="1"/>
  <c r="M59" i="2"/>
  <c r="K59" i="5" s="1" a="1"/>
  <c r="K59" i="5" s="1"/>
  <c r="M70" i="2"/>
  <c r="K70" i="5" s="1" a="1"/>
  <c r="K70" i="5" s="1"/>
  <c r="M81" i="2"/>
  <c r="K81" i="5" s="1" a="1"/>
  <c r="K81" i="5" s="1"/>
  <c r="M92" i="2"/>
  <c r="K92" i="5" s="1" a="1"/>
  <c r="K92" i="5" s="1"/>
  <c r="M103" i="2"/>
  <c r="K103" i="5" s="1" a="1"/>
  <c r="K103" i="5" s="1"/>
  <c r="M115" i="2"/>
  <c r="K115" i="5" s="1" a="1"/>
  <c r="K115" i="5" s="1"/>
  <c r="M126" i="2"/>
  <c r="K126" i="5" s="1" a="1"/>
  <c r="K126" i="5" s="1"/>
  <c r="M137" i="2"/>
  <c r="K137" i="5" s="1" a="1"/>
  <c r="K137" i="5" s="1"/>
  <c r="M148" i="2"/>
  <c r="K148" i="5" s="1" a="1"/>
  <c r="K148" i="5" s="1"/>
  <c r="M159" i="2"/>
  <c r="K159" i="5" s="1" a="1"/>
  <c r="K159" i="5" s="1"/>
  <c r="M170" i="2"/>
  <c r="K170" i="5" s="1" a="1"/>
  <c r="K170" i="5" s="1"/>
  <c r="M181" i="2"/>
  <c r="K181" i="5" s="1" a="1"/>
  <c r="K181" i="5" s="1"/>
  <c r="M192" i="2"/>
  <c r="K192" i="5" s="1" a="1"/>
  <c r="K192" i="5" s="1"/>
  <c r="M203" i="2"/>
  <c r="K203" i="5" s="1" a="1"/>
  <c r="K203" i="5" s="1"/>
  <c r="M214" i="2"/>
  <c r="K214" i="5" s="1" a="1"/>
  <c r="K214" i="5" s="1"/>
  <c r="M226" i="2"/>
  <c r="K226" i="5" s="1" a="1"/>
  <c r="K226" i="5" s="1"/>
  <c r="M237" i="2"/>
  <c r="K237" i="5" s="1" a="1"/>
  <c r="K237" i="5" s="1"/>
  <c r="M248" i="2"/>
  <c r="K248" i="5" s="1" a="1"/>
  <c r="K248" i="5" s="1"/>
  <c r="M259" i="2"/>
  <c r="K259" i="5" s="1" a="1"/>
  <c r="K259" i="5" s="1"/>
  <c r="M270" i="2"/>
  <c r="K270" i="5" s="1" a="1"/>
  <c r="K270" i="5" s="1"/>
  <c r="M281" i="2"/>
  <c r="K281" i="5" s="1" a="1"/>
  <c r="K281" i="5" s="1"/>
  <c r="M292" i="2"/>
  <c r="K292" i="5" s="1" a="1"/>
  <c r="K292" i="5" s="1"/>
  <c r="M303" i="2"/>
  <c r="K303" i="5" s="1" a="1"/>
  <c r="K303" i="5" s="1"/>
  <c r="M314" i="2"/>
  <c r="K314" i="5" s="1" a="1"/>
  <c r="K314" i="5" s="1"/>
  <c r="M325" i="2"/>
  <c r="K325" i="5" s="1" a="1"/>
  <c r="K325" i="5" s="1"/>
  <c r="M337" i="2"/>
  <c r="K337" i="5" s="1" a="1"/>
  <c r="K337" i="5" s="1"/>
  <c r="M348" i="2"/>
  <c r="K348" i="5" s="1" a="1"/>
  <c r="K348" i="5" s="1"/>
  <c r="M359" i="2"/>
  <c r="K359" i="5" s="1" a="1"/>
  <c r="K359" i="5" s="1"/>
  <c r="M370" i="2"/>
  <c r="K370" i="5" s="1" a="1"/>
  <c r="K370" i="5" s="1"/>
  <c r="M381" i="2"/>
  <c r="K381" i="5" s="1" a="1"/>
  <c r="K381" i="5" s="1"/>
  <c r="M392" i="2"/>
  <c r="K392" i="5" s="1" a="1"/>
  <c r="K392" i="5" s="1"/>
  <c r="M403" i="2"/>
  <c r="K403" i="5" s="1" a="1"/>
  <c r="K403" i="5" s="1"/>
  <c r="M414" i="2"/>
  <c r="K414" i="5" s="1" a="1"/>
  <c r="K414" i="5" s="1"/>
  <c r="M425" i="2"/>
  <c r="K425" i="5" s="1" a="1"/>
  <c r="K425" i="5" s="1"/>
  <c r="M436" i="2"/>
  <c r="K436" i="5" s="1" a="1"/>
  <c r="K436" i="5" s="1"/>
  <c r="M448" i="2"/>
  <c r="K448" i="5" s="1" a="1"/>
  <c r="K448" i="5" s="1"/>
  <c r="M459" i="2"/>
  <c r="K459" i="5" s="1" a="1"/>
  <c r="K459" i="5" s="1"/>
  <c r="M470" i="2"/>
  <c r="K470" i="5" s="1" a="1"/>
  <c r="K470" i="5" s="1"/>
  <c r="M481" i="2"/>
  <c r="K481" i="5" s="1" a="1"/>
  <c r="K481" i="5" s="1"/>
  <c r="M492" i="2"/>
  <c r="K492" i="5" s="1" a="1"/>
  <c r="K492" i="5" s="1"/>
  <c r="M503" i="2"/>
  <c r="K503" i="5" s="1" a="1"/>
  <c r="K503" i="5" s="1"/>
  <c r="M514" i="2"/>
  <c r="K514" i="5" s="1" a="1"/>
  <c r="K514" i="5" s="1"/>
  <c r="M525" i="2"/>
  <c r="K525" i="5" s="1" a="1"/>
  <c r="K525" i="5" s="1"/>
  <c r="M536" i="2"/>
  <c r="K536" i="5" s="1" a="1"/>
  <c r="K536" i="5" s="1"/>
  <c r="M547" i="2"/>
  <c r="K547" i="5" s="1" a="1"/>
  <c r="K547" i="5" s="1"/>
  <c r="M559" i="2"/>
  <c r="K559" i="5" s="1" a="1"/>
  <c r="K559" i="5" s="1"/>
  <c r="M570" i="2"/>
  <c r="K570" i="5" s="1" a="1"/>
  <c r="K570" i="5" s="1"/>
  <c r="M581" i="2"/>
  <c r="K581" i="5" s="1" a="1"/>
  <c r="K581" i="5" s="1"/>
  <c r="M592" i="2"/>
  <c r="K592" i="5" s="1" a="1"/>
  <c r="K592" i="5" s="1"/>
  <c r="M603" i="2"/>
  <c r="K603" i="5" s="1" a="1"/>
  <c r="K603" i="5" s="1"/>
  <c r="M614" i="2"/>
  <c r="K614" i="5" s="1" a="1"/>
  <c r="K614" i="5" s="1"/>
  <c r="M625" i="2"/>
  <c r="K625" i="5" s="1" a="1"/>
  <c r="K625" i="5" s="1"/>
  <c r="M636" i="2"/>
  <c r="K636" i="5" s="1" a="1"/>
  <c r="K636" i="5" s="1"/>
  <c r="M647" i="2"/>
  <c r="K647" i="5" s="1" a="1"/>
  <c r="K647" i="5" s="1"/>
  <c r="M658" i="2"/>
  <c r="K658" i="5" s="1" a="1"/>
  <c r="K658" i="5" s="1"/>
  <c r="M670" i="2"/>
  <c r="K670" i="5" s="1" a="1"/>
  <c r="K670" i="5" s="1"/>
  <c r="M681" i="2"/>
  <c r="K681" i="5" s="1" a="1"/>
  <c r="K681" i="5" s="1"/>
  <c r="M692" i="2"/>
  <c r="K692" i="5" s="1" a="1"/>
  <c r="K692" i="5" s="1"/>
  <c r="M703" i="2"/>
  <c r="K703" i="5" s="1" a="1"/>
  <c r="K703" i="5" s="1"/>
  <c r="M714" i="2"/>
  <c r="K714" i="5" s="1" a="1"/>
  <c r="K714" i="5" s="1"/>
  <c r="M725" i="2"/>
  <c r="K725" i="5" s="1" a="1"/>
  <c r="K725" i="5" s="1"/>
  <c r="M736" i="2"/>
  <c r="K736" i="5" s="1" a="1"/>
  <c r="K736" i="5" s="1"/>
  <c r="M747" i="2"/>
  <c r="K747" i="5" s="1" a="1"/>
  <c r="K747" i="5" s="1"/>
  <c r="M758" i="2"/>
  <c r="K758" i="5" s="1" a="1"/>
  <c r="K758" i="5" s="1"/>
  <c r="M769" i="2"/>
  <c r="K769" i="5" s="1" a="1"/>
  <c r="K769" i="5" s="1"/>
  <c r="M781" i="2"/>
  <c r="K781" i="5" s="1" a="1"/>
  <c r="K781" i="5" s="1"/>
  <c r="M792" i="2"/>
  <c r="K792" i="5" s="1" a="1"/>
  <c r="K792" i="5" s="1"/>
  <c r="M803" i="2"/>
  <c r="K803" i="5" s="1" a="1"/>
  <c r="K803" i="5" s="1"/>
  <c r="M814" i="2"/>
  <c r="K814" i="5" s="1" a="1"/>
  <c r="K814" i="5" s="1"/>
  <c r="M825" i="2"/>
  <c r="K825" i="5" s="1" a="1"/>
  <c r="K825" i="5" s="1"/>
  <c r="M836" i="2"/>
  <c r="K836" i="5" s="1" a="1"/>
  <c r="K836" i="5" s="1"/>
  <c r="M847" i="2"/>
  <c r="K847" i="5" s="1" a="1"/>
  <c r="K847" i="5" s="1"/>
  <c r="M858" i="2"/>
  <c r="K858" i="5" s="1" a="1"/>
  <c r="K858" i="5" s="1"/>
  <c r="M869" i="2"/>
  <c r="K869" i="5" s="1" a="1"/>
  <c r="K869" i="5" s="1"/>
  <c r="M880" i="2"/>
  <c r="K880" i="5" s="1" a="1"/>
  <c r="K880" i="5" s="1"/>
  <c r="M892" i="2"/>
  <c r="K892" i="5" s="1" a="1"/>
  <c r="K892" i="5" s="1"/>
  <c r="M903" i="2"/>
  <c r="K903" i="5" s="1" a="1"/>
  <c r="K903" i="5" s="1"/>
  <c r="M914" i="2"/>
  <c r="K914" i="5" s="1" a="1"/>
  <c r="K914" i="5" s="1"/>
  <c r="M925" i="2"/>
  <c r="K925" i="5" s="1" a="1"/>
  <c r="K925" i="5" s="1"/>
  <c r="M936" i="2"/>
  <c r="K936" i="5" s="1" a="1"/>
  <c r="K936" i="5" s="1"/>
  <c r="M947" i="2"/>
  <c r="K947" i="5" s="1" a="1"/>
  <c r="K947" i="5" s="1"/>
  <c r="M958" i="2"/>
  <c r="K958" i="5" s="1" a="1"/>
  <c r="K958" i="5" s="1"/>
  <c r="M969" i="2"/>
  <c r="K969" i="5" s="1" a="1"/>
  <c r="K969" i="5" s="1"/>
  <c r="M980" i="2"/>
  <c r="K980" i="5" s="1" a="1"/>
  <c r="K980" i="5" s="1"/>
  <c r="M991" i="2"/>
  <c r="K991" i="5" s="1" a="1"/>
  <c r="K991" i="5" s="1"/>
  <c r="M1003" i="2"/>
  <c r="K1003" i="5" s="1" a="1"/>
  <c r="K1003" i="5" s="1"/>
  <c r="M1014" i="2"/>
  <c r="K1014" i="5" s="1" a="1"/>
  <c r="K1014" i="5" s="1"/>
  <c r="M1025" i="2"/>
  <c r="K1025" i="5" s="1" a="1"/>
  <c r="K1025" i="5" s="1"/>
  <c r="M1036" i="2"/>
  <c r="K1036" i="5" s="1" a="1"/>
  <c r="K1036" i="5" s="1"/>
  <c r="M1047" i="2"/>
  <c r="K1047" i="5" s="1" a="1"/>
  <c r="K1047" i="5" s="1"/>
  <c r="M1058" i="2"/>
  <c r="K1058" i="5" s="1" a="1"/>
  <c r="K1058" i="5" s="1"/>
  <c r="M1069" i="2"/>
  <c r="K1069" i="5" s="1" a="1"/>
  <c r="K1069" i="5" s="1"/>
  <c r="M1080" i="2"/>
  <c r="K1080" i="5" s="1" a="1"/>
  <c r="K1080" i="5" s="1"/>
  <c r="M1091" i="2"/>
  <c r="K1091" i="5" s="1" a="1"/>
  <c r="K1091" i="5" s="1"/>
  <c r="M1102" i="2"/>
  <c r="K1102" i="5" s="1" a="1"/>
  <c r="K1102" i="5" s="1"/>
  <c r="M1115" i="2"/>
  <c r="K1115" i="5" s="1" a="1"/>
  <c r="K1115" i="5" s="1"/>
  <c r="M1126" i="2"/>
  <c r="K1126" i="5" s="1" a="1"/>
  <c r="K1126" i="5" s="1"/>
  <c r="M1137" i="2"/>
  <c r="K1137" i="5" s="1" a="1"/>
  <c r="K1137" i="5" s="1"/>
  <c r="M1148" i="2"/>
  <c r="K1148" i="5" s="1" a="1"/>
  <c r="K1148" i="5" s="1"/>
  <c r="M1159" i="2"/>
  <c r="K1159" i="5" s="1" a="1"/>
  <c r="K1159" i="5" s="1"/>
  <c r="M1170" i="2"/>
  <c r="K1170" i="5" s="1" a="1"/>
  <c r="K1170" i="5" s="1"/>
  <c r="M1181" i="2"/>
  <c r="K1181" i="5" s="1" a="1"/>
  <c r="K1181" i="5" s="1"/>
  <c r="M1192" i="2"/>
  <c r="K1192" i="5" s="1" a="1"/>
  <c r="K1192" i="5" s="1"/>
  <c r="M1203" i="2"/>
  <c r="K1203" i="5" s="1" a="1"/>
  <c r="K1203" i="5" s="1"/>
  <c r="M1214" i="2"/>
  <c r="K1214" i="5" s="1" a="1"/>
  <c r="K1214" i="5" s="1"/>
  <c r="M1226" i="2"/>
  <c r="K1226" i="5" s="1" a="1"/>
  <c r="K1226" i="5" s="1"/>
  <c r="M1237" i="2"/>
  <c r="K1237" i="5" s="1" a="1"/>
  <c r="K1237" i="5" s="1"/>
  <c r="M1248" i="2"/>
  <c r="K1248" i="5" s="1" a="1"/>
  <c r="K1248" i="5" s="1"/>
  <c r="M1259" i="2"/>
  <c r="K1259" i="5" s="1" a="1"/>
  <c r="K1259" i="5" s="1"/>
  <c r="M1270" i="2"/>
  <c r="K1270" i="5" s="1" a="1"/>
  <c r="K1270" i="5" s="1"/>
  <c r="M1281" i="2"/>
  <c r="K1281" i="5" s="1" a="1"/>
  <c r="K1281" i="5" s="1"/>
  <c r="M1292" i="2"/>
  <c r="K1292" i="5" s="1" a="1"/>
  <c r="K1292" i="5" s="1"/>
  <c r="M1303" i="2"/>
  <c r="K1303" i="5" s="1" a="1"/>
  <c r="K1303" i="5" s="1"/>
  <c r="M1314" i="2"/>
  <c r="K1314" i="5" s="1" a="1"/>
  <c r="K1314" i="5" s="1"/>
  <c r="M1325" i="2"/>
  <c r="K1325" i="5" s="1" a="1"/>
  <c r="K1325" i="5" s="1"/>
  <c r="M1337" i="2"/>
  <c r="K1337" i="5" s="1" a="1"/>
  <c r="K1337" i="5" s="1"/>
  <c r="M1348" i="2"/>
  <c r="K1348" i="5" s="1" a="1"/>
  <c r="K1348" i="5" s="1"/>
  <c r="M1359" i="2"/>
  <c r="K1359" i="5" s="1" a="1"/>
  <c r="K1359" i="5" s="1"/>
  <c r="M1370" i="2"/>
  <c r="K1370" i="5" s="1" a="1"/>
  <c r="K1370" i="5" s="1"/>
  <c r="M1381" i="2"/>
  <c r="K1381" i="5" s="1" a="1"/>
  <c r="K1381" i="5" s="1"/>
  <c r="M1392" i="2"/>
  <c r="K1392" i="5" s="1" a="1"/>
  <c r="K1392" i="5" s="1"/>
  <c r="M1403" i="2"/>
  <c r="K1403" i="5" s="1" a="1"/>
  <c r="K1403" i="5" s="1"/>
  <c r="M1414" i="2"/>
  <c r="K1414" i="5" s="1" a="1"/>
  <c r="K1414" i="5" s="1"/>
  <c r="M1425" i="2"/>
  <c r="K1425" i="5" s="1" a="1"/>
  <c r="K1425" i="5" s="1"/>
  <c r="M1436" i="2"/>
  <c r="K1436" i="5" s="1" a="1"/>
  <c r="K1436" i="5" s="1"/>
  <c r="M1448" i="2"/>
  <c r="K1448" i="5" s="1" a="1"/>
  <c r="K1448" i="5" s="1"/>
  <c r="M1459" i="2"/>
  <c r="K1459" i="5" s="1" a="1"/>
  <c r="K1459" i="5" s="1"/>
  <c r="M1470" i="2"/>
  <c r="K1470" i="5" s="1" a="1"/>
  <c r="K1470" i="5" s="1"/>
  <c r="M1481" i="2"/>
  <c r="K1481" i="5" s="1" a="1"/>
  <c r="K1481" i="5" s="1"/>
  <c r="M1488" i="2"/>
  <c r="K1488" i="5" s="1" a="1"/>
  <c r="K1488" i="5" s="1"/>
  <c r="M1489" i="2"/>
  <c r="K1489" i="5" s="1" a="1"/>
  <c r="K1489" i="5" s="1"/>
  <c r="M1490" i="2"/>
  <c r="K1490" i="5" s="1" a="1"/>
  <c r="K1490" i="5" s="1"/>
  <c r="M1491" i="2"/>
  <c r="K1491" i="5" s="1" a="1"/>
  <c r="K1491" i="5" s="1"/>
  <c r="M1492" i="2"/>
  <c r="K1492" i="5" s="1" a="1"/>
  <c r="K1492" i="5" s="1"/>
  <c r="M1493" i="2"/>
  <c r="K1493" i="5" s="1" a="1"/>
  <c r="K1493" i="5" s="1"/>
  <c r="M1495" i="2"/>
  <c r="K1495" i="5" s="1" a="1"/>
  <c r="K1495" i="5" s="1"/>
  <c r="M1496" i="2"/>
  <c r="K1496" i="5" s="1" a="1"/>
  <c r="K1496" i="5" s="1"/>
  <c r="M1497" i="2"/>
  <c r="K1497" i="5" s="1" a="1"/>
  <c r="K1497" i="5" s="1"/>
  <c r="M1498" i="2"/>
  <c r="K1498" i="5" s="1" a="1"/>
  <c r="K1498" i="5" s="1"/>
  <c r="M1499" i="2"/>
  <c r="K1499" i="5" s="1" a="1"/>
  <c r="K1499" i="5" s="1"/>
  <c r="M1500" i="2"/>
  <c r="K1500" i="5" s="1" a="1"/>
  <c r="K1500" i="5" s="1"/>
  <c r="M1501" i="2"/>
  <c r="K1501" i="5" s="1" a="1"/>
  <c r="K1501" i="5" s="1"/>
  <c r="M1502" i="2"/>
  <c r="K1502" i="5" s="1" a="1"/>
  <c r="K1502" i="5" s="1"/>
  <c r="M1503" i="2"/>
  <c r="K1503" i="5" s="1" a="1"/>
  <c r="K1503" i="5" s="1"/>
  <c r="M1504" i="2"/>
  <c r="K1504" i="5" s="1" a="1"/>
  <c r="K1504" i="5" s="1"/>
  <c r="M1506" i="2"/>
  <c r="K1506" i="5" s="1" a="1"/>
  <c r="K1506" i="5" s="1"/>
  <c r="M1507" i="2"/>
  <c r="K1507" i="5" s="1" a="1"/>
  <c r="K1507" i="5" s="1"/>
  <c r="M1508" i="2"/>
  <c r="K1508" i="5" s="1" a="1"/>
  <c r="K1508" i="5" s="1"/>
  <c r="M1509" i="2"/>
  <c r="K1509" i="5" s="1" a="1"/>
  <c r="K1509" i="5" s="1"/>
  <c r="M1510" i="2"/>
  <c r="K1510" i="5" s="1" a="1"/>
  <c r="K1510" i="5" s="1"/>
  <c r="M1511" i="2"/>
  <c r="K1511" i="5" s="1" a="1"/>
  <c r="K1511" i="5" s="1"/>
  <c r="M1512" i="2"/>
  <c r="K1512" i="5" s="1" a="1"/>
  <c r="K1512" i="5" s="1"/>
  <c r="M1513" i="2"/>
  <c r="K1513" i="5" s="1" a="1"/>
  <c r="K1513" i="5" s="1"/>
  <c r="M1514" i="2"/>
  <c r="K1514" i="5" s="1" a="1"/>
  <c r="K1514" i="5" s="1"/>
  <c r="M1515" i="2"/>
  <c r="K1515" i="5" s="1" a="1"/>
  <c r="K1515" i="5" s="1"/>
  <c r="M1517" i="2"/>
  <c r="K1517" i="5" s="1" a="1"/>
  <c r="K1517" i="5" s="1"/>
  <c r="M1518" i="2"/>
  <c r="K1518" i="5" s="1" a="1"/>
  <c r="K1518" i="5" s="1"/>
  <c r="M1519" i="2"/>
  <c r="K1519" i="5" s="1" a="1"/>
  <c r="K1519" i="5" s="1"/>
  <c r="M1520" i="2"/>
  <c r="K1520" i="5" s="1" a="1"/>
  <c r="K1520" i="5" s="1"/>
  <c r="M1521" i="2"/>
  <c r="K1521" i="5" s="1" a="1"/>
  <c r="K1521" i="5" s="1"/>
  <c r="M1522" i="2"/>
  <c r="K1522" i="5" s="1" a="1"/>
  <c r="K1522" i="5" s="1"/>
  <c r="M1523" i="2"/>
  <c r="K1523" i="5" s="1" a="1"/>
  <c r="K1523" i="5" s="1"/>
  <c r="M1524" i="2"/>
  <c r="K1524" i="5" s="1" a="1"/>
  <c r="K1524" i="5" s="1"/>
  <c r="M1525" i="2"/>
  <c r="K1525" i="5" s="1" a="1"/>
  <c r="K1525" i="5" s="1"/>
  <c r="M1526" i="2"/>
  <c r="K1526" i="5" s="1" a="1"/>
  <c r="K1526" i="5" s="1"/>
  <c r="M1528" i="2"/>
  <c r="K1528" i="5" s="1" a="1"/>
  <c r="K1528" i="5" s="1"/>
  <c r="M1529" i="2"/>
  <c r="K1529" i="5" s="1" a="1"/>
  <c r="K1529" i="5" s="1"/>
  <c r="M1530" i="2"/>
  <c r="K1530" i="5" s="1" a="1"/>
  <c r="K1530" i="5" s="1"/>
  <c r="M1531" i="2"/>
  <c r="K1531" i="5" s="1" a="1"/>
  <c r="K1531" i="5" s="1"/>
  <c r="M1532" i="2"/>
  <c r="K1532" i="5" s="1" a="1"/>
  <c r="K1532" i="5" s="1"/>
  <c r="M1533" i="2"/>
  <c r="K1533" i="5" s="1" a="1"/>
  <c r="K1533" i="5" s="1"/>
  <c r="M1534" i="2"/>
  <c r="K1534" i="5" s="1" a="1"/>
  <c r="K1534" i="5" s="1"/>
  <c r="M1535" i="2"/>
  <c r="K1535" i="5" s="1" a="1"/>
  <c r="K1535" i="5" s="1"/>
  <c r="M1536" i="2"/>
  <c r="K1536" i="5" s="1" a="1"/>
  <c r="K1536" i="5" s="1"/>
  <c r="M1537" i="2"/>
  <c r="K1537" i="5" s="1" a="1"/>
  <c r="K1537" i="5" s="1"/>
  <c r="M1539" i="2"/>
  <c r="K1539" i="5" s="1" a="1"/>
  <c r="K1539" i="5" s="1"/>
  <c r="M1540" i="2"/>
  <c r="K1540" i="5" s="1" a="1"/>
  <c r="K1540" i="5" s="1"/>
  <c r="M1541" i="2"/>
  <c r="K1541" i="5" s="1" a="1"/>
  <c r="K1541" i="5" s="1"/>
  <c r="M1542" i="2"/>
  <c r="K1542" i="5" s="1" a="1"/>
  <c r="K1542" i="5" s="1"/>
  <c r="M1543" i="2"/>
  <c r="K1543" i="5" s="1" a="1"/>
  <c r="K1543" i="5" s="1"/>
  <c r="M1544" i="2"/>
  <c r="K1544" i="5" s="1" a="1"/>
  <c r="K1544" i="5" s="1"/>
  <c r="M1545" i="2"/>
  <c r="K1545" i="5" s="1" a="1"/>
  <c r="K1545" i="5" s="1"/>
  <c r="M1546" i="2"/>
  <c r="K1546" i="5" s="1" a="1"/>
  <c r="K1546" i="5" s="1"/>
  <c r="M1547" i="2"/>
  <c r="K1547" i="5" s="1" a="1"/>
  <c r="K1547" i="5" s="1"/>
  <c r="M1548" i="2"/>
  <c r="K1548" i="5" s="1" a="1"/>
  <c r="K1548" i="5" s="1"/>
  <c r="M1550" i="2"/>
  <c r="K1550" i="5" s="1" a="1"/>
  <c r="K1550" i="5" s="1"/>
  <c r="M1551" i="2"/>
  <c r="K1551" i="5" s="1" a="1"/>
  <c r="K1551" i="5" s="1"/>
  <c r="M1552" i="2"/>
  <c r="K1552" i="5" s="1" a="1"/>
  <c r="K1552" i="5" s="1"/>
  <c r="M1553" i="2"/>
  <c r="K1553" i="5" s="1" a="1"/>
  <c r="K1553" i="5" s="1"/>
  <c r="M1554" i="2"/>
  <c r="K1554" i="5" s="1" a="1"/>
  <c r="K1554" i="5" s="1"/>
  <c r="M1555" i="2"/>
  <c r="K1555" i="5" s="1" a="1"/>
  <c r="K1555" i="5" s="1"/>
  <c r="M1556" i="2"/>
  <c r="K1556" i="5" s="1" a="1"/>
  <c r="K1556" i="5" s="1"/>
  <c r="M1557" i="2"/>
  <c r="K1557" i="5" s="1" a="1"/>
  <c r="K1557" i="5" s="1"/>
  <c r="M1558" i="2"/>
  <c r="K1558" i="5" s="1" a="1"/>
  <c r="K1558" i="5" s="1"/>
  <c r="M1559" i="2"/>
  <c r="K1559" i="5" s="1" a="1"/>
  <c r="K1559" i="5" s="1"/>
  <c r="M1562" i="2"/>
  <c r="K1562" i="5" s="1" a="1"/>
  <c r="K1562" i="5" s="1"/>
  <c r="M1563" i="2"/>
  <c r="K1563" i="5" s="1" a="1"/>
  <c r="K1563" i="5" s="1"/>
  <c r="M1564" i="2"/>
  <c r="K1564" i="5" s="1" a="1"/>
  <c r="K1564" i="5" s="1"/>
  <c r="M1565" i="2"/>
  <c r="K1565" i="5" s="1" a="1"/>
  <c r="K1565" i="5" s="1"/>
  <c r="M1566" i="2"/>
  <c r="K1566" i="5" s="1" a="1"/>
  <c r="K1566" i="5" s="1"/>
  <c r="M1567" i="2"/>
  <c r="K1567" i="5" s="1" a="1"/>
  <c r="K1567" i="5" s="1"/>
  <c r="M1568" i="2"/>
  <c r="K1568" i="5" s="1" a="1"/>
  <c r="K1568" i="5" s="1"/>
  <c r="M1569" i="2"/>
  <c r="K1569" i="5" s="1" a="1"/>
  <c r="K1569" i="5" s="1"/>
  <c r="M1570" i="2"/>
  <c r="K1570" i="5" s="1" a="1"/>
  <c r="K1570" i="5" s="1"/>
  <c r="M1571" i="2"/>
  <c r="K1571" i="5" s="1" a="1"/>
  <c r="K1571" i="5" s="1"/>
  <c r="M1573" i="2"/>
  <c r="K1573" i="5" s="1" a="1"/>
  <c r="K1573" i="5" s="1"/>
  <c r="M1574" i="2"/>
  <c r="K1574" i="5" s="1" a="1"/>
  <c r="K1574" i="5" s="1"/>
  <c r="M1575" i="2"/>
  <c r="K1575" i="5" s="1" a="1"/>
  <c r="K1575" i="5" s="1"/>
  <c r="M1576" i="2"/>
  <c r="K1576" i="5" s="1" a="1"/>
  <c r="K1576" i="5" s="1"/>
  <c r="M1577" i="2"/>
  <c r="K1577" i="5" s="1" a="1"/>
  <c r="K1577" i="5" s="1"/>
  <c r="M1578" i="2"/>
  <c r="K1578" i="5" s="1" a="1"/>
  <c r="K1578" i="5" s="1"/>
  <c r="M1579" i="2"/>
  <c r="K1579" i="5" s="1" a="1"/>
  <c r="K1579" i="5" s="1"/>
  <c r="M1580" i="2"/>
  <c r="K1580" i="5" s="1" a="1"/>
  <c r="K1580" i="5" s="1"/>
  <c r="M1581" i="2"/>
  <c r="K1581" i="5" s="1" a="1"/>
  <c r="K1581" i="5" s="1"/>
  <c r="M1582" i="2"/>
  <c r="K1582" i="5" s="1" a="1"/>
  <c r="K1582" i="5" s="1"/>
  <c r="M1584" i="2"/>
  <c r="K1584" i="5" s="1" a="1"/>
  <c r="K1584" i="5" s="1"/>
  <c r="M1585" i="2"/>
  <c r="K1585" i="5" s="1" a="1"/>
  <c r="K1585" i="5" s="1"/>
  <c r="M1586" i="2"/>
  <c r="K1586" i="5" s="1" a="1"/>
  <c r="K1586" i="5" s="1"/>
  <c r="M1587" i="2"/>
  <c r="K1587" i="5" s="1" a="1"/>
  <c r="K1587" i="5" s="1"/>
  <c r="M1588" i="2"/>
  <c r="K1588" i="5" s="1" a="1"/>
  <c r="K1588" i="5" s="1"/>
  <c r="M1589" i="2"/>
  <c r="K1589" i="5" s="1" a="1"/>
  <c r="K1589" i="5" s="1"/>
  <c r="M1590" i="2"/>
  <c r="K1590" i="5" s="1" a="1"/>
  <c r="K1590" i="5" s="1"/>
  <c r="M1591" i="2"/>
  <c r="K1591" i="5" s="1" a="1"/>
  <c r="K1591" i="5" s="1"/>
  <c r="M1592" i="2"/>
  <c r="K1592" i="5" s="1" a="1"/>
  <c r="K1592" i="5" s="1"/>
  <c r="M1593" i="2"/>
  <c r="K1593" i="5" s="1" a="1"/>
  <c r="K1593" i="5" s="1"/>
  <c r="M1595" i="2"/>
  <c r="K1595" i="5" s="1" a="1"/>
  <c r="K1595" i="5" s="1"/>
  <c r="M1596" i="2"/>
  <c r="K1596" i="5" s="1" a="1"/>
  <c r="K1596" i="5" s="1"/>
  <c r="M1597" i="2"/>
  <c r="K1597" i="5" s="1" a="1"/>
  <c r="K1597" i="5" s="1"/>
  <c r="M1598" i="2"/>
  <c r="K1598" i="5" s="1" a="1"/>
  <c r="K1598" i="5" s="1"/>
  <c r="M1599" i="2"/>
  <c r="K1599" i="5" s="1" a="1"/>
  <c r="K1599" i="5" s="1"/>
  <c r="M1600" i="2"/>
  <c r="K1600" i="5" s="1" a="1"/>
  <c r="K1600" i="5" s="1"/>
  <c r="M1601" i="2"/>
  <c r="K1601" i="5" s="1" a="1"/>
  <c r="K1601" i="5" s="1"/>
  <c r="M1602" i="2"/>
  <c r="K1602" i="5" s="1" a="1"/>
  <c r="K1602" i="5" s="1"/>
  <c r="M1603" i="2"/>
  <c r="K1603" i="5" s="1" a="1"/>
  <c r="K1603" i="5" s="1"/>
  <c r="M1604" i="2"/>
  <c r="K1604" i="5" s="1" a="1"/>
  <c r="K1604" i="5" s="1"/>
  <c r="M1606" i="2"/>
  <c r="K1606" i="5" s="1" a="1"/>
  <c r="K1606" i="5" s="1"/>
  <c r="M1607" i="2"/>
  <c r="K1607" i="5" s="1" a="1"/>
  <c r="K1607" i="5" s="1"/>
  <c r="M1608" i="2"/>
  <c r="K1608" i="5" s="1" a="1"/>
  <c r="K1608" i="5" s="1"/>
  <c r="M1609" i="2"/>
  <c r="K1609" i="5" s="1" a="1"/>
  <c r="K1609" i="5" s="1"/>
  <c r="M1610" i="2"/>
  <c r="K1610" i="5" s="1" a="1"/>
  <c r="K1610" i="5" s="1"/>
  <c r="M1611" i="2"/>
  <c r="K1611" i="5" s="1" a="1"/>
  <c r="K1611" i="5" s="1"/>
  <c r="M1612" i="2"/>
  <c r="K1612" i="5" s="1" a="1"/>
  <c r="K1612" i="5" s="1"/>
  <c r="M1613" i="2"/>
  <c r="K1613" i="5" s="1" a="1"/>
  <c r="K1613" i="5" s="1"/>
  <c r="M1614" i="2"/>
  <c r="K1614" i="5" s="1" a="1"/>
  <c r="K1614" i="5" s="1"/>
  <c r="M1615" i="2"/>
  <c r="K1615" i="5" s="1" a="1"/>
  <c r="K1615" i="5" s="1"/>
  <c r="M1617" i="2"/>
  <c r="K1617" i="5" s="1" a="1"/>
  <c r="K1617" i="5" s="1"/>
  <c r="M1618" i="2"/>
  <c r="K1618" i="5" s="1" a="1"/>
  <c r="K1618" i="5" s="1"/>
  <c r="M1619" i="2"/>
  <c r="K1619" i="5" s="1" a="1"/>
  <c r="K1619" i="5" s="1"/>
  <c r="M1620" i="2"/>
  <c r="K1620" i="5" s="1" a="1"/>
  <c r="K1620" i="5" s="1"/>
  <c r="M1621" i="2"/>
  <c r="K1621" i="5" s="1" a="1"/>
  <c r="K1621" i="5" s="1"/>
  <c r="M1622" i="2"/>
  <c r="K1622" i="5" s="1" a="1"/>
  <c r="K1622" i="5" s="1"/>
  <c r="M1623" i="2"/>
  <c r="K1623" i="5" s="1" a="1"/>
  <c r="K1623" i="5" s="1"/>
  <c r="M1624" i="2"/>
  <c r="K1624" i="5" s="1" a="1"/>
  <c r="K1624" i="5" s="1"/>
  <c r="M1625" i="2"/>
  <c r="K1625" i="5" s="1" a="1"/>
  <c r="K1625" i="5" s="1"/>
  <c r="M1626" i="2"/>
  <c r="K1626" i="5" s="1" a="1"/>
  <c r="K1626" i="5" s="1"/>
  <c r="M1628" i="2"/>
  <c r="K1628" i="5" s="1" a="1"/>
  <c r="K1628" i="5" s="1"/>
  <c r="M1629" i="2"/>
  <c r="K1629" i="5" s="1" a="1"/>
  <c r="K1629" i="5" s="1"/>
  <c r="M1630" i="2"/>
  <c r="K1630" i="5" s="1" a="1"/>
  <c r="K1630" i="5" s="1"/>
  <c r="M1631" i="2"/>
  <c r="K1631" i="5" s="1" a="1"/>
  <c r="K1631" i="5" s="1"/>
  <c r="M1632" i="2"/>
  <c r="K1632" i="5" s="1" a="1"/>
  <c r="K1632" i="5" s="1"/>
  <c r="M1633" i="2"/>
  <c r="K1633" i="5" s="1" a="1"/>
  <c r="K1633" i="5" s="1"/>
  <c r="M1634" i="2"/>
  <c r="K1634" i="5" s="1" a="1"/>
  <c r="K1634" i="5" s="1"/>
  <c r="M1635" i="2"/>
  <c r="K1635" i="5" s="1" a="1"/>
  <c r="K1635" i="5" s="1"/>
  <c r="M1636" i="2"/>
  <c r="K1636" i="5" s="1" a="1"/>
  <c r="K1636" i="5" s="1"/>
  <c r="M1637" i="2"/>
  <c r="K1637" i="5" s="1" a="1"/>
  <c r="K1637" i="5" s="1"/>
  <c r="M1639" i="2"/>
  <c r="K1639" i="5" s="1" a="1"/>
  <c r="K1639" i="5" s="1"/>
  <c r="M1640" i="2"/>
  <c r="K1640" i="5" s="1" a="1"/>
  <c r="K1640" i="5" s="1"/>
  <c r="M1641" i="2"/>
  <c r="K1641" i="5" s="1" a="1"/>
  <c r="K1641" i="5" s="1"/>
  <c r="M1642" i="2"/>
  <c r="K1642" i="5" s="1" a="1"/>
  <c r="K1642" i="5" s="1"/>
  <c r="M1643" i="2"/>
  <c r="K1643" i="5" s="1" a="1"/>
  <c r="K1643" i="5" s="1"/>
  <c r="M1644" i="2"/>
  <c r="K1644" i="5" s="1" a="1"/>
  <c r="K1644" i="5" s="1"/>
  <c r="M1645" i="2"/>
  <c r="K1645" i="5" s="1" a="1"/>
  <c r="K1645" i="5" s="1"/>
  <c r="M1646" i="2"/>
  <c r="K1646" i="5" s="1" a="1"/>
  <c r="K1646" i="5" s="1"/>
  <c r="M1647" i="2"/>
  <c r="K1647" i="5" s="1" a="1"/>
  <c r="K1647" i="5" s="1"/>
  <c r="M1648" i="2"/>
  <c r="K1648" i="5" s="1" a="1"/>
  <c r="K1648" i="5" s="1"/>
  <c r="M1650" i="2"/>
  <c r="K1650" i="5" s="1" a="1"/>
  <c r="K1650" i="5" s="1"/>
  <c r="M1651" i="2"/>
  <c r="K1651" i="5" s="1" a="1"/>
  <c r="K1651" i="5" s="1"/>
  <c r="M1652" i="2"/>
  <c r="K1652" i="5" s="1" a="1"/>
  <c r="K1652" i="5" s="1"/>
  <c r="M1653" i="2"/>
  <c r="K1653" i="5" s="1" a="1"/>
  <c r="K1653" i="5" s="1"/>
  <c r="M1654" i="2"/>
  <c r="K1654" i="5" s="1" a="1"/>
  <c r="K1654" i="5" s="1"/>
  <c r="M1655" i="2"/>
  <c r="K1655" i="5" s="1" a="1"/>
  <c r="K1655" i="5" s="1"/>
  <c r="M1656" i="2"/>
  <c r="K1656" i="5" s="1" a="1"/>
  <c r="K1656" i="5" s="1"/>
  <c r="M1657" i="2"/>
  <c r="K1657" i="5" s="1" a="1"/>
  <c r="K1657" i="5" s="1"/>
  <c r="M1658" i="2"/>
  <c r="K1658" i="5" s="1" a="1"/>
  <c r="K1658" i="5" s="1"/>
  <c r="M1659" i="2"/>
  <c r="K1659" i="5" s="1" a="1"/>
  <c r="K1659" i="5" s="1"/>
  <c r="M1661" i="2"/>
  <c r="K1661" i="5" s="1" a="1"/>
  <c r="K1661" i="5" s="1"/>
  <c r="M1662" i="2"/>
  <c r="K1662" i="5" s="1" a="1"/>
  <c r="K1662" i="5" s="1"/>
  <c r="M1663" i="2"/>
  <c r="K1663" i="5" s="1" a="1"/>
  <c r="K1663" i="5" s="1"/>
  <c r="M1664" i="2"/>
  <c r="K1664" i="5" s="1" a="1"/>
  <c r="K1664" i="5" s="1"/>
  <c r="M1665" i="2"/>
  <c r="K1665" i="5" s="1" a="1"/>
  <c r="K1665" i="5" s="1"/>
  <c r="M1666" i="2"/>
  <c r="K1666" i="5" s="1" a="1"/>
  <c r="K1666" i="5" s="1"/>
  <c r="M1667" i="2"/>
  <c r="K1667" i="5" s="1" a="1"/>
  <c r="K1667" i="5" s="1"/>
  <c r="M1668" i="2"/>
  <c r="K1668" i="5" s="1" a="1"/>
  <c r="K1668" i="5" s="1"/>
  <c r="M1669" i="2"/>
  <c r="K1669" i="5" s="1" a="1"/>
  <c r="K1669" i="5" s="1"/>
  <c r="M1670" i="2"/>
  <c r="K1670" i="5" s="1" a="1"/>
  <c r="K1670" i="5" s="1"/>
  <c r="M1673" i="2"/>
  <c r="K1673" i="5" s="1" a="1"/>
  <c r="K1673" i="5" s="1"/>
  <c r="M1674" i="2"/>
  <c r="K1674" i="5" s="1" a="1"/>
  <c r="K1674" i="5" s="1"/>
  <c r="M1675" i="2"/>
  <c r="K1675" i="5" s="1" a="1"/>
  <c r="K1675" i="5" s="1"/>
  <c r="M1676" i="2"/>
  <c r="K1676" i="5" s="1" a="1"/>
  <c r="K1676" i="5" s="1"/>
  <c r="M1677" i="2"/>
  <c r="K1677" i="5" s="1" a="1"/>
  <c r="K1677" i="5" s="1"/>
  <c r="M1678" i="2"/>
  <c r="K1678" i="5" s="1" a="1"/>
  <c r="K1678" i="5" s="1"/>
  <c r="M1679" i="2"/>
  <c r="K1679" i="5" s="1" a="1"/>
  <c r="K1679" i="5" s="1"/>
  <c r="M1680" i="2"/>
  <c r="K1680" i="5" s="1" a="1"/>
  <c r="K1680" i="5" s="1"/>
  <c r="M1681" i="2"/>
  <c r="K1681" i="5" s="1" a="1"/>
  <c r="K1681" i="5" s="1"/>
  <c r="M1682" i="2"/>
  <c r="K1682" i="5" s="1" a="1"/>
  <c r="K1682" i="5" s="1"/>
  <c r="M1684" i="2"/>
  <c r="K1684" i="5" s="1" a="1"/>
  <c r="K1684" i="5" s="1"/>
  <c r="M1685" i="2"/>
  <c r="K1685" i="5" s="1" a="1"/>
  <c r="K1685" i="5" s="1"/>
  <c r="M1686" i="2"/>
  <c r="K1686" i="5" s="1" a="1"/>
  <c r="K1686" i="5" s="1"/>
  <c r="M1687" i="2"/>
  <c r="K1687" i="5" s="1" a="1"/>
  <c r="K1687" i="5" s="1"/>
  <c r="M1688" i="2"/>
  <c r="K1688" i="5" s="1" a="1"/>
  <c r="K1688" i="5" s="1"/>
  <c r="M1689" i="2"/>
  <c r="K1689" i="5" s="1" a="1"/>
  <c r="K1689" i="5" s="1"/>
  <c r="M1690" i="2"/>
  <c r="K1690" i="5" s="1" a="1"/>
  <c r="K1690" i="5" s="1"/>
  <c r="M1691" i="2"/>
  <c r="K1691" i="5" s="1" a="1"/>
  <c r="K1691" i="5" s="1"/>
  <c r="M1692" i="2"/>
  <c r="K1692" i="5" s="1" a="1"/>
  <c r="K1692" i="5" s="1"/>
  <c r="M1693" i="2"/>
  <c r="K1693" i="5" s="1" a="1"/>
  <c r="K1693" i="5" s="1"/>
  <c r="M1695" i="2"/>
  <c r="K1695" i="5" s="1" a="1"/>
  <c r="K1695" i="5" s="1"/>
  <c r="M1696" i="2"/>
  <c r="K1696" i="5" s="1" a="1"/>
  <c r="K1696" i="5" s="1"/>
  <c r="M1697" i="2"/>
  <c r="K1697" i="5" s="1" a="1"/>
  <c r="K1697" i="5" s="1"/>
  <c r="M1698" i="2"/>
  <c r="K1698" i="5" s="1" a="1"/>
  <c r="K1698" i="5" s="1"/>
  <c r="M1699" i="2"/>
  <c r="K1699" i="5" s="1" a="1"/>
  <c r="K1699" i="5" s="1"/>
  <c r="M1700" i="2"/>
  <c r="K1700" i="5" s="1" a="1"/>
  <c r="K1700" i="5" s="1"/>
  <c r="M1701" i="2"/>
  <c r="K1701" i="5" s="1" a="1"/>
  <c r="K1701" i="5" s="1"/>
  <c r="M1702" i="2"/>
  <c r="K1702" i="5" s="1" a="1"/>
  <c r="K1702" i="5" s="1"/>
  <c r="M1703" i="2"/>
  <c r="K1703" i="5" s="1" a="1"/>
  <c r="K1703" i="5" s="1"/>
  <c r="M1704" i="2"/>
  <c r="K1704" i="5" s="1" a="1"/>
  <c r="K1704" i="5" s="1"/>
  <c r="M1706" i="2"/>
  <c r="K1706" i="5" s="1" a="1"/>
  <c r="K1706" i="5" s="1"/>
  <c r="M1707" i="2"/>
  <c r="K1707" i="5" s="1" a="1"/>
  <c r="K1707" i="5" s="1"/>
  <c r="M1708" i="2"/>
  <c r="K1708" i="5" s="1" a="1"/>
  <c r="K1708" i="5" s="1"/>
  <c r="M1709" i="2"/>
  <c r="K1709" i="5" s="1" a="1"/>
  <c r="K1709" i="5" s="1"/>
  <c r="M1710" i="2"/>
  <c r="K1710" i="5" s="1" a="1"/>
  <c r="K1710" i="5" s="1"/>
  <c r="M1711" i="2"/>
  <c r="K1711" i="5" s="1" a="1"/>
  <c r="K1711" i="5" s="1"/>
  <c r="M1712" i="2"/>
  <c r="K1712" i="5" s="1" a="1"/>
  <c r="K1712" i="5" s="1"/>
  <c r="M1713" i="2"/>
  <c r="K1713" i="5" s="1" a="1"/>
  <c r="K1713" i="5" s="1"/>
  <c r="M1714" i="2"/>
  <c r="K1714" i="5" s="1" a="1"/>
  <c r="K1714" i="5" s="1"/>
  <c r="M1715" i="2"/>
  <c r="K1715" i="5" s="1" a="1"/>
  <c r="K1715" i="5" s="1"/>
  <c r="M1717" i="2"/>
  <c r="K1717" i="5" s="1" a="1"/>
  <c r="K1717" i="5" s="1"/>
  <c r="M1718" i="2"/>
  <c r="K1718" i="5" s="1" a="1"/>
  <c r="K1718" i="5" s="1"/>
  <c r="M1719" i="2"/>
  <c r="K1719" i="5" s="1" a="1"/>
  <c r="K1719" i="5" s="1"/>
  <c r="M1720" i="2"/>
  <c r="K1720" i="5" s="1" a="1"/>
  <c r="K1720" i="5" s="1"/>
  <c r="M1721" i="2"/>
  <c r="K1721" i="5" s="1" a="1"/>
  <c r="K1721" i="5" s="1"/>
  <c r="M1722" i="2"/>
  <c r="K1722" i="5" s="1" a="1"/>
  <c r="K1722" i="5" s="1"/>
  <c r="M1723" i="2"/>
  <c r="K1723" i="5" s="1" a="1"/>
  <c r="K1723" i="5" s="1"/>
  <c r="M1724" i="2"/>
  <c r="K1724" i="5" s="1" a="1"/>
  <c r="K1724" i="5" s="1"/>
  <c r="M1725" i="2"/>
  <c r="K1725" i="5" s="1" a="1"/>
  <c r="K1725" i="5" s="1"/>
  <c r="M1726" i="2"/>
  <c r="K1726" i="5" s="1" a="1"/>
  <c r="K1726" i="5" s="1"/>
  <c r="M1728" i="2"/>
  <c r="K1728" i="5" s="1" a="1"/>
  <c r="K1728" i="5" s="1"/>
  <c r="M1729" i="2"/>
  <c r="K1729" i="5" s="1" a="1"/>
  <c r="K1729" i="5" s="1"/>
  <c r="M1730" i="2"/>
  <c r="K1730" i="5" s="1" a="1"/>
  <c r="K1730" i="5" s="1"/>
  <c r="M1731" i="2"/>
  <c r="K1731" i="5" s="1" a="1"/>
  <c r="K1731" i="5" s="1"/>
  <c r="M1732" i="2"/>
  <c r="K1732" i="5" s="1" a="1"/>
  <c r="K1732" i="5" s="1"/>
  <c r="M1733" i="2"/>
  <c r="K1733" i="5" s="1" a="1"/>
  <c r="K1733" i="5" s="1"/>
  <c r="M1734" i="2"/>
  <c r="K1734" i="5" s="1" a="1"/>
  <c r="K1734" i="5" s="1"/>
  <c r="M1735" i="2"/>
  <c r="K1735" i="5" s="1" a="1"/>
  <c r="K1735" i="5" s="1"/>
  <c r="M1736" i="2"/>
  <c r="K1736" i="5" s="1" a="1"/>
  <c r="K1736" i="5" s="1"/>
  <c r="M1737" i="2"/>
  <c r="K1737" i="5" s="1" a="1"/>
  <c r="K1737" i="5" s="1"/>
  <c r="M1739" i="2"/>
  <c r="K1739" i="5" s="1" a="1"/>
  <c r="K1739" i="5" s="1"/>
  <c r="M1740" i="2"/>
  <c r="K1740" i="5" s="1" a="1"/>
  <c r="K1740" i="5" s="1"/>
  <c r="M1741" i="2"/>
  <c r="K1741" i="5" s="1" a="1"/>
  <c r="K1741" i="5" s="1"/>
  <c r="M1742" i="2"/>
  <c r="K1742" i="5" s="1" a="1"/>
  <c r="K1742" i="5" s="1"/>
  <c r="M1743" i="2"/>
  <c r="K1743" i="5" s="1" a="1"/>
  <c r="K1743" i="5" s="1"/>
  <c r="M1744" i="2"/>
  <c r="K1744" i="5" s="1" a="1"/>
  <c r="K1744" i="5" s="1"/>
  <c r="M1745" i="2"/>
  <c r="K1745" i="5" s="1" a="1"/>
  <c r="K1745" i="5" s="1"/>
  <c r="M1746" i="2"/>
  <c r="K1746" i="5" s="1" a="1"/>
  <c r="K1746" i="5" s="1"/>
  <c r="M1747" i="2"/>
  <c r="K1747" i="5" s="1" a="1"/>
  <c r="K1747" i="5" s="1"/>
  <c r="M1748" i="2"/>
  <c r="K1748" i="5" s="1" a="1"/>
  <c r="K1748" i="5" s="1"/>
  <c r="M1750" i="2"/>
  <c r="K1750" i="5" s="1" a="1"/>
  <c r="K1750" i="5" s="1"/>
  <c r="M1751" i="2"/>
  <c r="K1751" i="5" s="1" a="1"/>
  <c r="K1751" i="5" s="1"/>
  <c r="M1752" i="2"/>
  <c r="K1752" i="5" s="1" a="1"/>
  <c r="K1752" i="5" s="1"/>
  <c r="M1753" i="2"/>
  <c r="K1753" i="5" s="1" a="1"/>
  <c r="K1753" i="5" s="1"/>
  <c r="M1754" i="2"/>
  <c r="K1754" i="5" s="1" a="1"/>
  <c r="K1754" i="5" s="1"/>
  <c r="M1755" i="2"/>
  <c r="K1755" i="5" s="1" a="1"/>
  <c r="K1755" i="5" s="1"/>
  <c r="M1756" i="2"/>
  <c r="K1756" i="5" s="1" a="1"/>
  <c r="K1756" i="5" s="1"/>
  <c r="M1757" i="2"/>
  <c r="K1757" i="5" s="1" a="1"/>
  <c r="K1757" i="5" s="1"/>
  <c r="M1758" i="2"/>
  <c r="K1758" i="5" s="1" a="1"/>
  <c r="K1758" i="5" s="1"/>
  <c r="M1759" i="2"/>
  <c r="K1759" i="5" s="1" a="1"/>
  <c r="K1759" i="5" s="1"/>
  <c r="M1761" i="2"/>
  <c r="K1761" i="5" s="1" a="1"/>
  <c r="K1761" i="5" s="1"/>
  <c r="M1762" i="2"/>
  <c r="K1762" i="5" s="1" a="1"/>
  <c r="K1762" i="5" s="1"/>
  <c r="M1763" i="2"/>
  <c r="K1763" i="5" s="1" a="1"/>
  <c r="K1763" i="5" s="1"/>
  <c r="M1764" i="2"/>
  <c r="K1764" i="5" s="1" a="1"/>
  <c r="K1764" i="5" s="1"/>
  <c r="M1765" i="2"/>
  <c r="K1765" i="5" s="1" a="1"/>
  <c r="K1765" i="5" s="1"/>
  <c r="M1766" i="2"/>
  <c r="K1766" i="5" s="1" a="1"/>
  <c r="K1766" i="5" s="1"/>
  <c r="M1767" i="2"/>
  <c r="K1767" i="5" s="1" a="1"/>
  <c r="K1767" i="5" s="1"/>
  <c r="M1768" i="2"/>
  <c r="K1768" i="5" s="1" a="1"/>
  <c r="K1768" i="5" s="1"/>
  <c r="M1769" i="2"/>
  <c r="K1769" i="5" s="1" a="1"/>
  <c r="K1769" i="5" s="1"/>
  <c r="M1770" i="2"/>
  <c r="K1770" i="5" s="1" a="1"/>
  <c r="K1770" i="5" s="1"/>
  <c r="M1772" i="2"/>
  <c r="K1772" i="5" s="1" a="1"/>
  <c r="K1772" i="5" s="1"/>
  <c r="M1773" i="2"/>
  <c r="K1773" i="5" s="1" a="1"/>
  <c r="K1773" i="5" s="1"/>
  <c r="M1774" i="2"/>
  <c r="K1774" i="5" s="1" a="1"/>
  <c r="K1774" i="5" s="1"/>
  <c r="M1775" i="2"/>
  <c r="K1775" i="5" s="1" a="1"/>
  <c r="K1775" i="5" s="1"/>
  <c r="M1776" i="2"/>
  <c r="K1776" i="5" s="1" a="1"/>
  <c r="K1776" i="5" s="1"/>
  <c r="M1777" i="2"/>
  <c r="K1777" i="5" s="1" a="1"/>
  <c r="K1777" i="5" s="1"/>
  <c r="M1778" i="2"/>
  <c r="K1778" i="5" s="1" a="1"/>
  <c r="K1778" i="5" s="1"/>
  <c r="M1779" i="2"/>
  <c r="K1779" i="5" s="1" a="1"/>
  <c r="K1779" i="5" s="1"/>
  <c r="M1780" i="2"/>
  <c r="K1780" i="5" s="1" a="1"/>
  <c r="K1780" i="5" s="1"/>
  <c r="M1781" i="2"/>
  <c r="K1781" i="5" s="1" a="1"/>
  <c r="K1781" i="5" s="1"/>
  <c r="M1784" i="2"/>
  <c r="K1784" i="5" s="1" a="1"/>
  <c r="K1784" i="5" s="1"/>
  <c r="M1785" i="2"/>
  <c r="K1785" i="5" s="1" a="1"/>
  <c r="K1785" i="5" s="1"/>
  <c r="M1786" i="2"/>
  <c r="K1786" i="5" s="1" a="1"/>
  <c r="K1786" i="5" s="1"/>
  <c r="M1787" i="2"/>
  <c r="K1787" i="5" s="1" a="1"/>
  <c r="K1787" i="5" s="1"/>
  <c r="M1788" i="2"/>
  <c r="K1788" i="5" s="1" a="1"/>
  <c r="K1788" i="5" s="1"/>
  <c r="M1789" i="2"/>
  <c r="K1789" i="5" s="1" a="1"/>
  <c r="K1789" i="5" s="1"/>
  <c r="M1790" i="2"/>
  <c r="K1790" i="5" s="1" a="1"/>
  <c r="K1790" i="5" s="1"/>
  <c r="M1791" i="2"/>
  <c r="K1791" i="5" s="1" a="1"/>
  <c r="K1791" i="5" s="1"/>
  <c r="M1792" i="2"/>
  <c r="K1792" i="5" s="1" a="1"/>
  <c r="K1792" i="5" s="1"/>
  <c r="M1793" i="2"/>
  <c r="K1793" i="5" s="1" a="1"/>
  <c r="K1793" i="5" s="1"/>
  <c r="M1795" i="2"/>
  <c r="K1795" i="5" s="1" a="1"/>
  <c r="K1795" i="5" s="1"/>
  <c r="M1796" i="2"/>
  <c r="K1796" i="5" s="1" a="1"/>
  <c r="K1796" i="5" s="1"/>
  <c r="M1797" i="2"/>
  <c r="K1797" i="5" s="1" a="1"/>
  <c r="K1797" i="5" s="1"/>
  <c r="M1798" i="2"/>
  <c r="K1798" i="5" s="1" a="1"/>
  <c r="K1798" i="5" s="1"/>
  <c r="M1799" i="2"/>
  <c r="K1799" i="5" s="1" a="1"/>
  <c r="K1799" i="5" s="1"/>
  <c r="M1800" i="2"/>
  <c r="K1800" i="5" s="1" a="1"/>
  <c r="K1800" i="5" s="1"/>
  <c r="M1801" i="2"/>
  <c r="K1801" i="5" s="1" a="1"/>
  <c r="K1801" i="5" s="1"/>
  <c r="M1802" i="2"/>
  <c r="K1802" i="5" s="1" a="1"/>
  <c r="K1802" i="5" s="1"/>
  <c r="M1803" i="2"/>
  <c r="K1803" i="5" s="1" a="1"/>
  <c r="K1803" i="5" s="1"/>
  <c r="M1804" i="2"/>
  <c r="K1804" i="5" s="1" a="1"/>
  <c r="K1804" i="5" s="1"/>
  <c r="M1806" i="2"/>
  <c r="K1806" i="5" s="1" a="1"/>
  <c r="K1806" i="5" s="1"/>
  <c r="M1807" i="2"/>
  <c r="K1807" i="5" s="1" a="1"/>
  <c r="K1807" i="5" s="1"/>
  <c r="M1808" i="2"/>
  <c r="K1808" i="5" s="1" a="1"/>
  <c r="K1808" i="5" s="1"/>
  <c r="M1809" i="2"/>
  <c r="K1809" i="5" s="1" a="1"/>
  <c r="K1809" i="5" s="1"/>
  <c r="M1810" i="2"/>
  <c r="K1810" i="5" s="1" a="1"/>
  <c r="K1810" i="5" s="1"/>
  <c r="M1811" i="2"/>
  <c r="K1811" i="5" s="1" a="1"/>
  <c r="K1811" i="5" s="1"/>
  <c r="M1812" i="2"/>
  <c r="K1812" i="5" s="1" a="1"/>
  <c r="K1812" i="5" s="1"/>
  <c r="M1813" i="2"/>
  <c r="K1813" i="5" s="1" a="1"/>
  <c r="K1813" i="5" s="1"/>
  <c r="M1814" i="2"/>
  <c r="K1814" i="5" s="1" a="1"/>
  <c r="K1814" i="5" s="1"/>
  <c r="M1815" i="2"/>
  <c r="K1815" i="5" s="1" a="1"/>
  <c r="K1815" i="5" s="1"/>
  <c r="M1817" i="2"/>
  <c r="K1817" i="5" s="1" a="1"/>
  <c r="K1817" i="5" s="1"/>
  <c r="M1818" i="2"/>
  <c r="K1818" i="5" s="1" a="1"/>
  <c r="K1818" i="5" s="1"/>
  <c r="M1819" i="2"/>
  <c r="K1819" i="5" s="1" a="1"/>
  <c r="K1819" i="5" s="1"/>
  <c r="M1820" i="2"/>
  <c r="K1820" i="5" s="1" a="1"/>
  <c r="K1820" i="5" s="1"/>
  <c r="M1821" i="2"/>
  <c r="K1821" i="5" s="1" a="1"/>
  <c r="K1821" i="5" s="1"/>
  <c r="M1822" i="2"/>
  <c r="K1822" i="5" s="1" a="1"/>
  <c r="K1822" i="5" s="1"/>
  <c r="M1823" i="2"/>
  <c r="K1823" i="5" s="1" a="1"/>
  <c r="K1823" i="5" s="1"/>
  <c r="M1824" i="2"/>
  <c r="K1824" i="5" s="1" a="1"/>
  <c r="K1824" i="5" s="1"/>
  <c r="M1825" i="2"/>
  <c r="K1825" i="5" s="1" a="1"/>
  <c r="K1825" i="5" s="1"/>
  <c r="M1826" i="2"/>
  <c r="K1826" i="5" s="1" a="1"/>
  <c r="K1826" i="5" s="1"/>
  <c r="M1828" i="2"/>
  <c r="K1828" i="5" s="1" a="1"/>
  <c r="K1828" i="5" s="1"/>
  <c r="M1829" i="2"/>
  <c r="K1829" i="5" s="1" a="1"/>
  <c r="K1829" i="5" s="1"/>
  <c r="M1830" i="2"/>
  <c r="K1830" i="5" s="1" a="1"/>
  <c r="K1830" i="5" s="1"/>
  <c r="M1831" i="2"/>
  <c r="K1831" i="5" s="1" a="1"/>
  <c r="K1831" i="5" s="1"/>
  <c r="M1832" i="2"/>
  <c r="K1832" i="5" s="1" a="1"/>
  <c r="K1832" i="5" s="1"/>
  <c r="M1833" i="2"/>
  <c r="K1833" i="5" s="1" a="1"/>
  <c r="K1833" i="5" s="1"/>
  <c r="M1834" i="2"/>
  <c r="K1834" i="5" s="1" a="1"/>
  <c r="K1834" i="5" s="1"/>
  <c r="M1835" i="2"/>
  <c r="K1835" i="5" s="1" a="1"/>
  <c r="K1835" i="5" s="1"/>
  <c r="M1836" i="2"/>
  <c r="K1836" i="5" s="1" a="1"/>
  <c r="K1836" i="5" s="1"/>
  <c r="M1837" i="2"/>
  <c r="K1837" i="5" s="1" a="1"/>
  <c r="K1837" i="5" s="1"/>
  <c r="M1839" i="2"/>
  <c r="K1839" i="5" s="1" a="1"/>
  <c r="K1839" i="5" s="1"/>
  <c r="M1840" i="2"/>
  <c r="K1840" i="5" s="1" a="1"/>
  <c r="K1840" i="5" s="1"/>
  <c r="M1841" i="2"/>
  <c r="K1841" i="5" s="1" a="1"/>
  <c r="K1841" i="5" s="1"/>
  <c r="M1842" i="2"/>
  <c r="K1842" i="5" s="1" a="1"/>
  <c r="K1842" i="5" s="1"/>
  <c r="M1843" i="2"/>
  <c r="K1843" i="5" s="1" a="1"/>
  <c r="K1843" i="5" s="1"/>
  <c r="M1844" i="2"/>
  <c r="K1844" i="5" s="1" a="1"/>
  <c r="K1844" i="5" s="1"/>
  <c r="M1845" i="2"/>
  <c r="K1845" i="5" s="1" a="1"/>
  <c r="K1845" i="5" s="1"/>
  <c r="M1846" i="2"/>
  <c r="K1846" i="5" s="1" a="1"/>
  <c r="K1846" i="5" s="1"/>
  <c r="M1847" i="2"/>
  <c r="K1847" i="5" s="1" a="1"/>
  <c r="K1847" i="5" s="1"/>
  <c r="M1848" i="2"/>
  <c r="K1848" i="5" s="1" a="1"/>
  <c r="K1848" i="5" s="1"/>
  <c r="M1850" i="2"/>
  <c r="K1850" i="5" s="1" a="1"/>
  <c r="K1850" i="5" s="1"/>
  <c r="M1851" i="2"/>
  <c r="K1851" i="5" s="1" a="1"/>
  <c r="K1851" i="5" s="1"/>
  <c r="M1852" i="2"/>
  <c r="K1852" i="5" s="1" a="1"/>
  <c r="K1852" i="5" s="1"/>
  <c r="M1853" i="2"/>
  <c r="K1853" i="5" s="1" a="1"/>
  <c r="K1853" i="5" s="1"/>
  <c r="M1854" i="2"/>
  <c r="K1854" i="5" s="1" a="1"/>
  <c r="K1854" i="5" s="1"/>
  <c r="M1855" i="2"/>
  <c r="K1855" i="5" s="1" a="1"/>
  <c r="K1855" i="5" s="1"/>
  <c r="M1856" i="2"/>
  <c r="K1856" i="5" s="1" a="1"/>
  <c r="K1856" i="5" s="1"/>
  <c r="M1857" i="2"/>
  <c r="K1857" i="5" s="1" a="1"/>
  <c r="K1857" i="5" s="1"/>
  <c r="M1858" i="2"/>
  <c r="K1858" i="5" s="1" a="1"/>
  <c r="K1858" i="5" s="1"/>
  <c r="M1859" i="2"/>
  <c r="K1859" i="5" s="1" a="1"/>
  <c r="K1859" i="5" s="1"/>
  <c r="M1861" i="2"/>
  <c r="K1861" i="5" s="1" a="1"/>
  <c r="K1861" i="5" s="1"/>
  <c r="M1862" i="2"/>
  <c r="K1862" i="5" s="1" a="1"/>
  <c r="K1862" i="5" s="1"/>
  <c r="M1863" i="2"/>
  <c r="K1863" i="5" s="1" a="1"/>
  <c r="K1863" i="5" s="1"/>
  <c r="M1864" i="2"/>
  <c r="K1864" i="5" s="1" a="1"/>
  <c r="K1864" i="5" s="1"/>
  <c r="M1865" i="2"/>
  <c r="K1865" i="5" s="1" a="1"/>
  <c r="K1865" i="5" s="1"/>
  <c r="M1866" i="2"/>
  <c r="K1866" i="5" s="1" a="1"/>
  <c r="K1866" i="5" s="1"/>
  <c r="M1867" i="2"/>
  <c r="K1867" i="5" s="1" a="1"/>
  <c r="K1867" i="5" s="1"/>
  <c r="M1868" i="2"/>
  <c r="K1868" i="5" s="1" a="1"/>
  <c r="K1868" i="5" s="1"/>
  <c r="M1869" i="2"/>
  <c r="K1869" i="5" s="1" a="1"/>
  <c r="K1869" i="5" s="1"/>
  <c r="M1870" i="2"/>
  <c r="K1870" i="5" s="1" a="1"/>
  <c r="K1870" i="5" s="1"/>
  <c r="M1872" i="2"/>
  <c r="K1872" i="5" s="1" a="1"/>
  <c r="K1872" i="5" s="1"/>
  <c r="M1873" i="2"/>
  <c r="K1873" i="5" s="1" a="1"/>
  <c r="K1873" i="5" s="1"/>
  <c r="M1874" i="2"/>
  <c r="K1874" i="5" s="1" a="1"/>
  <c r="K1874" i="5" s="1"/>
  <c r="M1875" i="2"/>
  <c r="K1875" i="5" s="1" a="1"/>
  <c r="K1875" i="5" s="1"/>
  <c r="M1876" i="2"/>
  <c r="K1876" i="5" s="1" a="1"/>
  <c r="K1876" i="5" s="1"/>
  <c r="M1877" i="2"/>
  <c r="K1877" i="5" s="1" a="1"/>
  <c r="K1877" i="5" s="1"/>
  <c r="M1878" i="2"/>
  <c r="K1878" i="5" s="1" a="1"/>
  <c r="K1878" i="5" s="1"/>
  <c r="M1879" i="2"/>
  <c r="K1879" i="5" s="1" a="1"/>
  <c r="K1879" i="5" s="1"/>
  <c r="M1880" i="2"/>
  <c r="K1880" i="5" s="1" a="1"/>
  <c r="K1880" i="5" s="1"/>
  <c r="M1881" i="2"/>
  <c r="K1881" i="5" s="1" a="1"/>
  <c r="K1881" i="5" s="1"/>
  <c r="M1883" i="2"/>
  <c r="K1883" i="5" s="1" a="1"/>
  <c r="K1883" i="5" s="1"/>
  <c r="M1884" i="2"/>
  <c r="K1884" i="5" s="1" a="1"/>
  <c r="K1884" i="5" s="1"/>
  <c r="M1885" i="2"/>
  <c r="K1885" i="5" s="1" a="1"/>
  <c r="K1885" i="5" s="1"/>
  <c r="M1886" i="2"/>
  <c r="K1886" i="5" s="1" a="1"/>
  <c r="K1886" i="5" s="1"/>
  <c r="M1887" i="2"/>
  <c r="K1887" i="5" s="1" a="1"/>
  <c r="K1887" i="5" s="1"/>
  <c r="M1888" i="2"/>
  <c r="K1888" i="5" s="1" a="1"/>
  <c r="K1888" i="5" s="1"/>
  <c r="M1889" i="2"/>
  <c r="K1889" i="5" s="1" a="1"/>
  <c r="K1889" i="5" s="1"/>
  <c r="M1890" i="2"/>
  <c r="K1890" i="5" s="1" a="1"/>
  <c r="K1890" i="5" s="1"/>
  <c r="M1891" i="2"/>
  <c r="K1891" i="5" s="1" a="1"/>
  <c r="K1891" i="5" s="1"/>
  <c r="M1892" i="2"/>
  <c r="K1892" i="5" s="1" a="1"/>
  <c r="K1892" i="5" s="1"/>
  <c r="M1895" i="2"/>
  <c r="K1895" i="5" s="1" a="1"/>
  <c r="K1895" i="5" s="1"/>
  <c r="M1896" i="2"/>
  <c r="K1896" i="5" s="1" a="1"/>
  <c r="K1896" i="5" s="1"/>
  <c r="M1897" i="2"/>
  <c r="K1897" i="5" s="1" a="1"/>
  <c r="K1897" i="5" s="1"/>
  <c r="M1898" i="2"/>
  <c r="K1898" i="5" s="1" a="1"/>
  <c r="K1898" i="5" s="1"/>
  <c r="M1899" i="2"/>
  <c r="K1899" i="5" s="1" a="1"/>
  <c r="K1899" i="5" s="1"/>
  <c r="M1900" i="2"/>
  <c r="K1900" i="5" s="1" a="1"/>
  <c r="K1900" i="5" s="1"/>
  <c r="M1901" i="2"/>
  <c r="K1901" i="5" s="1" a="1"/>
  <c r="K1901" i="5" s="1"/>
  <c r="M1902" i="2"/>
  <c r="K1902" i="5" s="1" a="1"/>
  <c r="K1902" i="5" s="1"/>
  <c r="M1903" i="2"/>
  <c r="K1903" i="5" s="1" a="1"/>
  <c r="K1903" i="5" s="1"/>
  <c r="M1904" i="2"/>
  <c r="K1904" i="5" s="1" a="1"/>
  <c r="K1904" i="5" s="1"/>
  <c r="M1906" i="2"/>
  <c r="K1906" i="5" s="1" a="1"/>
  <c r="K1906" i="5" s="1"/>
  <c r="M1907" i="2"/>
  <c r="K1907" i="5" s="1" a="1"/>
  <c r="K1907" i="5" s="1"/>
  <c r="M1908" i="2"/>
  <c r="K1908" i="5" s="1" a="1"/>
  <c r="K1908" i="5" s="1"/>
  <c r="M1909" i="2"/>
  <c r="K1909" i="5" s="1" a="1"/>
  <c r="K1909" i="5" s="1"/>
  <c r="M1910" i="2"/>
  <c r="K1910" i="5" s="1" a="1"/>
  <c r="K1910" i="5" s="1"/>
  <c r="M1911" i="2"/>
  <c r="K1911" i="5" s="1" a="1"/>
  <c r="K1911" i="5" s="1"/>
  <c r="M1912" i="2"/>
  <c r="K1912" i="5" s="1" a="1"/>
  <c r="K1912" i="5" s="1"/>
  <c r="M1913" i="2"/>
  <c r="K1913" i="5" s="1" a="1"/>
  <c r="K1913" i="5" s="1"/>
  <c r="M1914" i="2"/>
  <c r="K1914" i="5" s="1" a="1"/>
  <c r="K1914" i="5" s="1"/>
  <c r="M1915" i="2"/>
  <c r="K1915" i="5" s="1" a="1"/>
  <c r="K1915" i="5" s="1"/>
  <c r="M1917" i="2"/>
  <c r="K1917" i="5" s="1" a="1"/>
  <c r="K1917" i="5" s="1"/>
  <c r="M1918" i="2"/>
  <c r="K1918" i="5" s="1" a="1"/>
  <c r="K1918" i="5" s="1"/>
  <c r="M1919" i="2"/>
  <c r="K1919" i="5" s="1" a="1"/>
  <c r="K1919" i="5" s="1"/>
  <c r="M1920" i="2"/>
  <c r="K1920" i="5" s="1" a="1"/>
  <c r="K1920" i="5" s="1"/>
  <c r="M1921" i="2"/>
  <c r="K1921" i="5" s="1" a="1"/>
  <c r="K1921" i="5" s="1"/>
  <c r="M1922" i="2"/>
  <c r="K1922" i="5" s="1" a="1"/>
  <c r="K1922" i="5" s="1"/>
  <c r="M1923" i="2"/>
  <c r="K1923" i="5" s="1" a="1"/>
  <c r="K1923" i="5" s="1"/>
  <c r="M1924" i="2"/>
  <c r="K1924" i="5" s="1" a="1"/>
  <c r="K1924" i="5" s="1"/>
  <c r="M1925" i="2"/>
  <c r="K1925" i="5" s="1" a="1"/>
  <c r="K1925" i="5" s="1"/>
  <c r="M1926" i="2"/>
  <c r="K1926" i="5" s="1" a="1"/>
  <c r="K1926" i="5" s="1"/>
  <c r="M1928" i="2"/>
  <c r="K1928" i="5" s="1" a="1"/>
  <c r="K1928" i="5" s="1"/>
  <c r="M1929" i="2"/>
  <c r="K1929" i="5" s="1" a="1"/>
  <c r="K1929" i="5" s="1"/>
  <c r="M1930" i="2"/>
  <c r="K1930" i="5" s="1" a="1"/>
  <c r="K1930" i="5" s="1"/>
  <c r="M1931" i="2"/>
  <c r="K1931" i="5" s="1" a="1"/>
  <c r="K1931" i="5" s="1"/>
  <c r="M1932" i="2"/>
  <c r="K1932" i="5" s="1" a="1"/>
  <c r="K1932" i="5" s="1"/>
  <c r="M1933" i="2"/>
  <c r="K1933" i="5" s="1" a="1"/>
  <c r="K1933" i="5" s="1"/>
  <c r="M1934" i="2"/>
  <c r="K1934" i="5" s="1" a="1"/>
  <c r="K1934" i="5" s="1"/>
  <c r="M1935" i="2"/>
  <c r="K1935" i="5" s="1" a="1"/>
  <c r="K1935" i="5" s="1"/>
  <c r="M1936" i="2"/>
  <c r="K1936" i="5" s="1" a="1"/>
  <c r="K1936" i="5" s="1"/>
  <c r="M1937" i="2"/>
  <c r="K1937" i="5" s="1" a="1"/>
  <c r="K1937" i="5" s="1"/>
  <c r="M1939" i="2"/>
  <c r="K1939" i="5" s="1" a="1"/>
  <c r="K1939" i="5" s="1"/>
  <c r="M1940" i="2"/>
  <c r="K1940" i="5" s="1" a="1"/>
  <c r="K1940" i="5" s="1"/>
  <c r="M1941" i="2"/>
  <c r="K1941" i="5" s="1" a="1"/>
  <c r="K1941" i="5" s="1"/>
  <c r="M1942" i="2"/>
  <c r="K1942" i="5" s="1" a="1"/>
  <c r="K1942" i="5" s="1"/>
  <c r="M1943" i="2"/>
  <c r="K1943" i="5" s="1" a="1"/>
  <c r="K1943" i="5" s="1"/>
  <c r="M1944" i="2"/>
  <c r="K1944" i="5" s="1" a="1"/>
  <c r="K1944" i="5" s="1"/>
  <c r="M1945" i="2"/>
  <c r="K1945" i="5" s="1" a="1"/>
  <c r="K1945" i="5" s="1"/>
  <c r="M1946" i="2"/>
  <c r="K1946" i="5" s="1" a="1"/>
  <c r="K1946" i="5" s="1"/>
  <c r="M1947" i="2"/>
  <c r="K1947" i="5" s="1" a="1"/>
  <c r="K1947" i="5" s="1"/>
  <c r="M1948" i="2"/>
  <c r="K1948" i="5" s="1" a="1"/>
  <c r="K1948" i="5" s="1"/>
  <c r="M1950" i="2"/>
  <c r="K1950" i="5" s="1" a="1"/>
  <c r="K1950" i="5" s="1"/>
  <c r="M1951" i="2"/>
  <c r="K1951" i="5" s="1" a="1"/>
  <c r="K1951" i="5" s="1"/>
  <c r="M1952" i="2"/>
  <c r="K1952" i="5" s="1" a="1"/>
  <c r="K1952" i="5" s="1"/>
  <c r="M1953" i="2"/>
  <c r="K1953" i="5" s="1" a="1"/>
  <c r="K1953" i="5" s="1"/>
  <c r="M1954" i="2"/>
  <c r="K1954" i="5" s="1" a="1"/>
  <c r="K1954" i="5" s="1"/>
  <c r="M1955" i="2"/>
  <c r="K1955" i="5" s="1" a="1"/>
  <c r="K1955" i="5" s="1"/>
  <c r="M1956" i="2"/>
  <c r="K1956" i="5" s="1" a="1"/>
  <c r="K1956" i="5" s="1"/>
  <c r="M1957" i="2"/>
  <c r="K1957" i="5" s="1" a="1"/>
  <c r="K1957" i="5" s="1"/>
  <c r="M1958" i="2"/>
  <c r="K1958" i="5" s="1" a="1"/>
  <c r="K1958" i="5" s="1"/>
  <c r="M1959" i="2"/>
  <c r="K1959" i="5" s="1" a="1"/>
  <c r="K1959" i="5" s="1"/>
  <c r="M1961" i="2"/>
  <c r="K1961" i="5" s="1" a="1"/>
  <c r="K1961" i="5" s="1"/>
  <c r="M1962" i="2"/>
  <c r="K1962" i="5" s="1" a="1"/>
  <c r="K1962" i="5" s="1"/>
  <c r="M1963" i="2"/>
  <c r="K1963" i="5" s="1" a="1"/>
  <c r="K1963" i="5" s="1"/>
  <c r="M1964" i="2"/>
  <c r="K1964" i="5" s="1" a="1"/>
  <c r="K1964" i="5" s="1"/>
  <c r="M1965" i="2"/>
  <c r="K1965" i="5" s="1" a="1"/>
  <c r="K1965" i="5" s="1"/>
  <c r="M1966" i="2"/>
  <c r="K1966" i="5" s="1" a="1"/>
  <c r="K1966" i="5" s="1"/>
  <c r="M1967" i="2"/>
  <c r="K1967" i="5" s="1" a="1"/>
  <c r="K1967" i="5" s="1"/>
  <c r="M1968" i="2"/>
  <c r="K1968" i="5" s="1" a="1"/>
  <c r="K1968" i="5" s="1"/>
  <c r="M1969" i="2"/>
  <c r="K1969" i="5" s="1" a="1"/>
  <c r="K1969" i="5" s="1"/>
  <c r="M1970" i="2"/>
  <c r="K1970" i="5" s="1" a="1"/>
  <c r="K1970" i="5" s="1"/>
  <c r="M1972" i="2"/>
  <c r="K1972" i="5" s="1" a="1"/>
  <c r="K1972" i="5" s="1"/>
  <c r="M1973" i="2"/>
  <c r="K1973" i="5" s="1" a="1"/>
  <c r="K1973" i="5" s="1"/>
  <c r="M1974" i="2"/>
  <c r="K1974" i="5" s="1" a="1"/>
  <c r="K1974" i="5" s="1"/>
  <c r="M1975" i="2"/>
  <c r="K1975" i="5" s="1" a="1"/>
  <c r="K1975" i="5" s="1"/>
  <c r="M1976" i="2"/>
  <c r="K1976" i="5" s="1" a="1"/>
  <c r="K1976" i="5" s="1"/>
  <c r="M1977" i="2"/>
  <c r="K1977" i="5" s="1" a="1"/>
  <c r="K1977" i="5" s="1"/>
  <c r="M1978" i="2"/>
  <c r="K1978" i="5" s="1" a="1"/>
  <c r="K1978" i="5" s="1"/>
  <c r="M1979" i="2"/>
  <c r="K1979" i="5" s="1" a="1"/>
  <c r="K1979" i="5" s="1"/>
  <c r="M1980" i="2"/>
  <c r="K1980" i="5" s="1" a="1"/>
  <c r="K1980" i="5" s="1"/>
  <c r="M1981" i="2"/>
  <c r="K1981" i="5" s="1" a="1"/>
  <c r="K1981" i="5" s="1"/>
  <c r="M1983" i="2"/>
  <c r="K1983" i="5" s="1" a="1"/>
  <c r="K1983" i="5" s="1"/>
  <c r="M1984" i="2"/>
  <c r="K1984" i="5" s="1" a="1"/>
  <c r="K1984" i="5" s="1"/>
  <c r="M1985" i="2"/>
  <c r="K1985" i="5" s="1" a="1"/>
  <c r="K1985" i="5" s="1"/>
  <c r="M1986" i="2"/>
  <c r="K1986" i="5" s="1" a="1"/>
  <c r="K1986" i="5" s="1"/>
  <c r="M1987" i="2"/>
  <c r="K1987" i="5" s="1" a="1"/>
  <c r="K1987" i="5" s="1"/>
  <c r="M1988" i="2"/>
  <c r="K1988" i="5" s="1" a="1"/>
  <c r="K1988" i="5" s="1"/>
  <c r="M1989" i="2"/>
  <c r="K1989" i="5" s="1" a="1"/>
  <c r="K1989" i="5" s="1"/>
  <c r="M1990" i="2"/>
  <c r="K1990" i="5" s="1" a="1"/>
  <c r="K1990" i="5" s="1"/>
  <c r="M1991" i="2"/>
  <c r="K1991" i="5" s="1" a="1"/>
  <c r="K1991" i="5" s="1"/>
  <c r="M1992" i="2"/>
  <c r="K1992" i="5" s="1" a="1"/>
  <c r="K1992" i="5" s="1"/>
  <c r="M1994" i="2"/>
  <c r="K1994" i="5" s="1" a="1"/>
  <c r="K1994" i="5" s="1"/>
  <c r="M1995" i="2"/>
  <c r="K1995" i="5" s="1" a="1"/>
  <c r="K1995" i="5" s="1"/>
  <c r="M1996" i="2"/>
  <c r="K1996" i="5" s="1" a="1"/>
  <c r="K1996" i="5" s="1"/>
  <c r="M1997" i="2"/>
  <c r="K1997" i="5" s="1" a="1"/>
  <c r="K1997" i="5" s="1"/>
  <c r="M1998" i="2"/>
  <c r="K1998" i="5" s="1" a="1"/>
  <c r="K1998" i="5" s="1"/>
  <c r="M1999" i="2"/>
  <c r="K1999" i="5" s="1" a="1"/>
  <c r="K1999" i="5" s="1"/>
  <c r="M2000" i="2"/>
  <c r="K2000" i="5" s="1" a="1"/>
  <c r="K2000" i="5" s="1"/>
  <c r="M2001" i="2"/>
  <c r="K2001" i="5" s="1" a="1"/>
  <c r="K2001" i="5" s="1"/>
  <c r="M2002" i="2"/>
  <c r="K2002" i="5" s="1" a="1"/>
  <c r="K2002" i="5" s="1"/>
  <c r="M2003" i="2"/>
  <c r="K2003" i="5" s="1" a="1"/>
  <c r="K2003" i="5" s="1"/>
  <c r="M2006" i="2"/>
  <c r="K2006" i="5" s="1" a="1"/>
  <c r="K2006" i="5" s="1"/>
  <c r="M2007" i="2"/>
  <c r="K2007" i="5" s="1" a="1"/>
  <c r="K2007" i="5" s="1"/>
  <c r="M2008" i="2"/>
  <c r="K2008" i="5" s="1" a="1"/>
  <c r="K2008" i="5" s="1"/>
  <c r="M2009" i="2"/>
  <c r="K2009" i="5" s="1" a="1"/>
  <c r="K2009" i="5" s="1"/>
  <c r="M2010" i="2"/>
  <c r="K2010" i="5" s="1" a="1"/>
  <c r="K2010" i="5" s="1"/>
  <c r="M2011" i="2"/>
  <c r="K2011" i="5" s="1" a="1"/>
  <c r="K2011" i="5" s="1"/>
  <c r="M2012" i="2"/>
  <c r="K2012" i="5" s="1" a="1"/>
  <c r="K2012" i="5" s="1"/>
  <c r="M2013" i="2"/>
  <c r="K2013" i="5" s="1" a="1"/>
  <c r="K2013" i="5" s="1"/>
  <c r="M2014" i="2"/>
  <c r="K2014" i="5" s="1" a="1"/>
  <c r="K2014" i="5" s="1"/>
  <c r="M2015" i="2"/>
  <c r="K2015" i="5" s="1" a="1"/>
  <c r="K2015" i="5" s="1"/>
  <c r="M2017" i="2"/>
  <c r="K2017" i="5" s="1" a="1"/>
  <c r="K2017" i="5" s="1"/>
  <c r="M2018" i="2"/>
  <c r="K2018" i="5" s="1" a="1"/>
  <c r="K2018" i="5" s="1"/>
  <c r="M2019" i="2"/>
  <c r="K2019" i="5" s="1" a="1"/>
  <c r="K2019" i="5" s="1"/>
  <c r="M2020" i="2"/>
  <c r="K2020" i="5" s="1" a="1"/>
  <c r="K2020" i="5" s="1"/>
  <c r="M2021" i="2"/>
  <c r="K2021" i="5" s="1" a="1"/>
  <c r="K2021" i="5" s="1"/>
  <c r="M2022" i="2"/>
  <c r="K2022" i="5" s="1" a="1"/>
  <c r="K2022" i="5" s="1"/>
  <c r="M2023" i="2"/>
  <c r="K2023" i="5" s="1" a="1"/>
  <c r="K2023" i="5" s="1"/>
  <c r="M2024" i="2"/>
  <c r="K2024" i="5" s="1" a="1"/>
  <c r="K2024" i="5" s="1"/>
  <c r="M2025" i="2"/>
  <c r="K2025" i="5" s="1" a="1"/>
  <c r="K2025" i="5" s="1"/>
  <c r="M2026" i="2"/>
  <c r="K2026" i="5" s="1" a="1"/>
  <c r="K2026" i="5" s="1"/>
  <c r="M2028" i="2"/>
  <c r="K2028" i="5" s="1" a="1"/>
  <c r="K2028" i="5" s="1"/>
  <c r="M2029" i="2"/>
  <c r="K2029" i="5" s="1" a="1"/>
  <c r="K2029" i="5" s="1"/>
  <c r="M2030" i="2"/>
  <c r="K2030" i="5" s="1" a="1"/>
  <c r="K2030" i="5" s="1"/>
  <c r="M2031" i="2"/>
  <c r="K2031" i="5" s="1" a="1"/>
  <c r="K2031" i="5" s="1"/>
  <c r="M2032" i="2"/>
  <c r="K2032" i="5" s="1" a="1"/>
  <c r="K2032" i="5" s="1"/>
  <c r="M2033" i="2"/>
  <c r="K2033" i="5" s="1" a="1"/>
  <c r="K2033" i="5" s="1"/>
  <c r="M2034" i="2"/>
  <c r="K2034" i="5" s="1" a="1"/>
  <c r="K2034" i="5" s="1"/>
  <c r="M2035" i="2"/>
  <c r="K2035" i="5" s="1" a="1"/>
  <c r="K2035" i="5" s="1"/>
  <c r="M2036" i="2"/>
  <c r="K2036" i="5" s="1" a="1"/>
  <c r="K2036" i="5" s="1"/>
  <c r="M2037" i="2"/>
  <c r="K2037" i="5" s="1" a="1"/>
  <c r="K2037" i="5" s="1"/>
  <c r="M2039" i="2"/>
  <c r="K2039" i="5" s="1" a="1"/>
  <c r="K2039" i="5" s="1"/>
  <c r="M2040" i="2"/>
  <c r="K2040" i="5" s="1" a="1"/>
  <c r="K2040" i="5" s="1"/>
  <c r="M2041" i="2"/>
  <c r="K2041" i="5" s="1" a="1"/>
  <c r="K2041" i="5" s="1"/>
  <c r="M2042" i="2"/>
  <c r="K2042" i="5" s="1" a="1"/>
  <c r="K2042" i="5" s="1"/>
  <c r="M2043" i="2"/>
  <c r="K2043" i="5" s="1" a="1"/>
  <c r="K2043" i="5" s="1"/>
  <c r="M2044" i="2"/>
  <c r="K2044" i="5" s="1" a="1"/>
  <c r="K2044" i="5" s="1"/>
  <c r="M2045" i="2"/>
  <c r="K2045" i="5" s="1" a="1"/>
  <c r="K2045" i="5" s="1"/>
  <c r="M2046" i="2"/>
  <c r="K2046" i="5" s="1" a="1"/>
  <c r="K2046" i="5" s="1"/>
  <c r="M2047" i="2"/>
  <c r="K2047" i="5" s="1" a="1"/>
  <c r="K2047" i="5" s="1"/>
  <c r="M2048" i="2"/>
  <c r="K2048" i="5" s="1" a="1"/>
  <c r="K2048" i="5" s="1"/>
  <c r="M2050" i="2"/>
  <c r="K2050" i="5" s="1" a="1"/>
  <c r="K2050" i="5" s="1"/>
  <c r="M2051" i="2"/>
  <c r="K2051" i="5" s="1" a="1"/>
  <c r="K2051" i="5" s="1"/>
  <c r="M2052" i="2"/>
  <c r="K2052" i="5" s="1" a="1"/>
  <c r="K2052" i="5" s="1"/>
  <c r="M2053" i="2"/>
  <c r="K2053" i="5" s="1" a="1"/>
  <c r="K2053" i="5" s="1"/>
  <c r="M2054" i="2"/>
  <c r="K2054" i="5" s="1" a="1"/>
  <c r="K2054" i="5" s="1"/>
  <c r="M2055" i="2"/>
  <c r="K2055" i="5" s="1" a="1"/>
  <c r="K2055" i="5" s="1"/>
  <c r="M2056" i="2"/>
  <c r="K2056" i="5" s="1" a="1"/>
  <c r="K2056" i="5" s="1"/>
  <c r="M2057" i="2"/>
  <c r="K2057" i="5" s="1" a="1"/>
  <c r="K2057" i="5" s="1"/>
  <c r="M2058" i="2"/>
  <c r="K2058" i="5" s="1" a="1"/>
  <c r="K2058" i="5" s="1"/>
  <c r="M2059" i="2"/>
  <c r="K2059" i="5" s="1" a="1"/>
  <c r="K2059" i="5" s="1"/>
  <c r="M2061" i="2"/>
  <c r="K2061" i="5" s="1" a="1"/>
  <c r="K2061" i="5" s="1"/>
  <c r="M2062" i="2"/>
  <c r="K2062" i="5" s="1" a="1"/>
  <c r="K2062" i="5" s="1"/>
  <c r="M2063" i="2"/>
  <c r="K2063" i="5" s="1" a="1"/>
  <c r="K2063" i="5" s="1"/>
  <c r="M2064" i="2"/>
  <c r="K2064" i="5" s="1" a="1"/>
  <c r="K2064" i="5" s="1"/>
  <c r="M2065" i="2"/>
  <c r="K2065" i="5" s="1" a="1"/>
  <c r="K2065" i="5" s="1"/>
  <c r="M2066" i="2"/>
  <c r="K2066" i="5" s="1" a="1"/>
  <c r="K2066" i="5" s="1"/>
  <c r="M2067" i="2"/>
  <c r="K2067" i="5" s="1" a="1"/>
  <c r="K2067" i="5" s="1"/>
  <c r="M2068" i="2"/>
  <c r="K2068" i="5" s="1" a="1"/>
  <c r="K2068" i="5" s="1"/>
  <c r="M2069" i="2"/>
  <c r="K2069" i="5" s="1" a="1"/>
  <c r="K2069" i="5" s="1"/>
  <c r="M2070" i="2"/>
  <c r="K2070" i="5" s="1" a="1"/>
  <c r="K2070" i="5" s="1"/>
  <c r="M2072" i="2"/>
  <c r="K2072" i="5" s="1" a="1"/>
  <c r="K2072" i="5" s="1"/>
  <c r="M2073" i="2"/>
  <c r="K2073" i="5" s="1" a="1"/>
  <c r="K2073" i="5" s="1"/>
  <c r="M2074" i="2"/>
  <c r="K2074" i="5" s="1" a="1"/>
  <c r="K2074" i="5" s="1"/>
  <c r="M2075" i="2"/>
  <c r="K2075" i="5" s="1" a="1"/>
  <c r="K2075" i="5" s="1"/>
  <c r="M2076" i="2"/>
  <c r="K2076" i="5" s="1" a="1"/>
  <c r="K2076" i="5" s="1"/>
  <c r="M2077" i="2"/>
  <c r="K2077" i="5" s="1" a="1"/>
  <c r="K2077" i="5" s="1"/>
  <c r="M2078" i="2"/>
  <c r="K2078" i="5" s="1" a="1"/>
  <c r="K2078" i="5" s="1"/>
  <c r="M2079" i="2"/>
  <c r="K2079" i="5" s="1" a="1"/>
  <c r="K2079" i="5" s="1"/>
  <c r="M2080" i="2"/>
  <c r="K2080" i="5" s="1" a="1"/>
  <c r="K2080" i="5" s="1"/>
  <c r="M2081" i="2"/>
  <c r="K2081" i="5" s="1" a="1"/>
  <c r="K2081" i="5" s="1"/>
  <c r="M2083" i="2"/>
  <c r="K2083" i="5" s="1" a="1"/>
  <c r="K2083" i="5" s="1"/>
  <c r="M2084" i="2"/>
  <c r="K2084" i="5" s="1" a="1"/>
  <c r="K2084" i="5" s="1"/>
  <c r="M2085" i="2"/>
  <c r="K2085" i="5" s="1" a="1"/>
  <c r="K2085" i="5" s="1"/>
  <c r="M2086" i="2"/>
  <c r="K2086" i="5" s="1" a="1"/>
  <c r="K2086" i="5" s="1"/>
  <c r="M2087" i="2"/>
  <c r="K2087" i="5" s="1" a="1"/>
  <c r="K2087" i="5" s="1"/>
  <c r="M2088" i="2"/>
  <c r="K2088" i="5" s="1" a="1"/>
  <c r="K2088" i="5" s="1"/>
  <c r="M2089" i="2"/>
  <c r="K2089" i="5" s="1" a="1"/>
  <c r="K2089" i="5" s="1"/>
  <c r="M2090" i="2"/>
  <c r="K2090" i="5" s="1" a="1"/>
  <c r="K2090" i="5" s="1"/>
  <c r="M2091" i="2"/>
  <c r="K2091" i="5" s="1" a="1"/>
  <c r="K2091" i="5" s="1"/>
  <c r="M2092" i="2"/>
  <c r="K2092" i="5" s="1" a="1"/>
  <c r="K2092" i="5" s="1"/>
  <c r="M2094" i="2"/>
  <c r="K2094" i="5" s="1" a="1"/>
  <c r="K2094" i="5" s="1"/>
  <c r="M2095" i="2"/>
  <c r="K2095" i="5" s="1" a="1"/>
  <c r="K2095" i="5" s="1"/>
  <c r="M2096" i="2"/>
  <c r="K2096" i="5" s="1" a="1"/>
  <c r="K2096" i="5" s="1"/>
  <c r="M2097" i="2"/>
  <c r="K2097" i="5" s="1" a="1"/>
  <c r="K2097" i="5" s="1"/>
  <c r="M2098" i="2"/>
  <c r="K2098" i="5" s="1" a="1"/>
  <c r="K2098" i="5" s="1"/>
  <c r="M2099" i="2"/>
  <c r="K2099" i="5" s="1" a="1"/>
  <c r="K2099" i="5" s="1"/>
  <c r="M2100" i="2"/>
  <c r="K2100" i="5" s="1" a="1"/>
  <c r="K2100" i="5" s="1"/>
  <c r="M2101" i="2"/>
  <c r="K2101" i="5" s="1" a="1"/>
  <c r="K2101" i="5" s="1"/>
  <c r="M2102" i="2"/>
  <c r="K2102" i="5" s="1" a="1"/>
  <c r="K2102" i="5" s="1"/>
  <c r="M2103" i="2"/>
  <c r="K2103" i="5" s="1" a="1"/>
  <c r="K2103" i="5" s="1"/>
  <c r="M2105" i="2"/>
  <c r="K2105" i="5" s="1" a="1"/>
  <c r="K2105" i="5" s="1"/>
  <c r="M2106" i="2"/>
  <c r="K2106" i="5" s="1" a="1"/>
  <c r="K2106" i="5" s="1"/>
  <c r="M2107" i="2"/>
  <c r="K2107" i="5" s="1" a="1"/>
  <c r="K2107" i="5" s="1"/>
  <c r="M2108" i="2"/>
  <c r="K2108" i="5" s="1" a="1"/>
  <c r="K2108" i="5" s="1"/>
  <c r="M2109" i="2"/>
  <c r="K2109" i="5" s="1" a="1"/>
  <c r="K2109" i="5" s="1"/>
  <c r="M2110" i="2"/>
  <c r="K2110" i="5" s="1" a="1"/>
  <c r="K2110" i="5" s="1"/>
  <c r="M2111" i="2"/>
  <c r="K2111" i="5" s="1" a="1"/>
  <c r="K2111" i="5" s="1"/>
  <c r="M2112" i="2"/>
  <c r="K2112" i="5" s="1" a="1"/>
  <c r="K2112" i="5" s="1"/>
  <c r="M2113" i="2"/>
  <c r="K2113" i="5" s="1" a="1"/>
  <c r="K2113" i="5" s="1"/>
  <c r="M2114" i="2"/>
  <c r="K2114" i="5" s="1" a="1"/>
  <c r="K2114" i="5" s="1"/>
  <c r="M2117" i="2"/>
  <c r="K2117" i="5" s="1" a="1"/>
  <c r="K2117" i="5" s="1"/>
  <c r="M2118" i="2"/>
  <c r="K2118" i="5" s="1" a="1"/>
  <c r="K2118" i="5" s="1"/>
  <c r="M2119" i="2"/>
  <c r="K2119" i="5" s="1" a="1"/>
  <c r="K2119" i="5" s="1"/>
  <c r="M2120" i="2"/>
  <c r="K2120" i="5" s="1" a="1"/>
  <c r="K2120" i="5" s="1"/>
  <c r="M2121" i="2"/>
  <c r="K2121" i="5" s="1" a="1"/>
  <c r="K2121" i="5" s="1"/>
  <c r="M2122" i="2"/>
  <c r="K2122" i="5" s="1" a="1"/>
  <c r="K2122" i="5" s="1"/>
  <c r="M2123" i="2"/>
  <c r="K2123" i="5" s="1" a="1"/>
  <c r="K2123" i="5" s="1"/>
  <c r="M2124" i="2"/>
  <c r="K2124" i="5" s="1" a="1"/>
  <c r="K2124" i="5" s="1"/>
  <c r="M2125" i="2"/>
  <c r="K2125" i="5" s="1" a="1"/>
  <c r="K2125" i="5" s="1"/>
  <c r="M2126" i="2"/>
  <c r="K2126" i="5" s="1" a="1"/>
  <c r="K2126" i="5" s="1"/>
  <c r="M2128" i="2"/>
  <c r="K2128" i="5" s="1" a="1"/>
  <c r="K2128" i="5" s="1"/>
  <c r="M2129" i="2"/>
  <c r="K2129" i="5" s="1" a="1"/>
  <c r="K2129" i="5" s="1"/>
  <c r="M2130" i="2"/>
  <c r="K2130" i="5" s="1" a="1"/>
  <c r="K2130" i="5" s="1"/>
  <c r="M2131" i="2"/>
  <c r="K2131" i="5" s="1" a="1"/>
  <c r="K2131" i="5" s="1"/>
  <c r="M2132" i="2"/>
  <c r="K2132" i="5" s="1" a="1"/>
  <c r="K2132" i="5" s="1"/>
  <c r="M2133" i="2"/>
  <c r="K2133" i="5" s="1" a="1"/>
  <c r="K2133" i="5" s="1"/>
  <c r="M2134" i="2"/>
  <c r="K2134" i="5" s="1" a="1"/>
  <c r="K2134" i="5" s="1"/>
  <c r="M2135" i="2"/>
  <c r="K2135" i="5" s="1" a="1"/>
  <c r="K2135" i="5" s="1"/>
  <c r="M2136" i="2"/>
  <c r="K2136" i="5" s="1" a="1"/>
  <c r="K2136" i="5" s="1"/>
  <c r="M2137" i="2"/>
  <c r="K2137" i="5" s="1" a="1"/>
  <c r="K2137" i="5" s="1"/>
  <c r="M2139" i="2"/>
  <c r="K2139" i="5" s="1" a="1"/>
  <c r="K2139" i="5" s="1"/>
  <c r="M2140" i="2"/>
  <c r="K2140" i="5" s="1" a="1"/>
  <c r="K2140" i="5" s="1"/>
  <c r="M2141" i="2"/>
  <c r="K2141" i="5" s="1" a="1"/>
  <c r="K2141" i="5" s="1"/>
  <c r="M2142" i="2"/>
  <c r="K2142" i="5" s="1" a="1"/>
  <c r="K2142" i="5" s="1"/>
  <c r="M2143" i="2"/>
  <c r="K2143" i="5" s="1" a="1"/>
  <c r="K2143" i="5" s="1"/>
  <c r="M2144" i="2"/>
  <c r="K2144" i="5" s="1" a="1"/>
  <c r="K2144" i="5" s="1"/>
  <c r="M2145" i="2"/>
  <c r="K2145" i="5" s="1" a="1"/>
  <c r="K2145" i="5" s="1"/>
  <c r="M2146" i="2"/>
  <c r="K2146" i="5" s="1" a="1"/>
  <c r="K2146" i="5" s="1"/>
  <c r="M2147" i="2"/>
  <c r="K2147" i="5" s="1" a="1"/>
  <c r="K2147" i="5" s="1"/>
  <c r="M2148" i="2"/>
  <c r="K2148" i="5" s="1" a="1"/>
  <c r="K2148" i="5" s="1"/>
  <c r="M2150" i="2"/>
  <c r="K2150" i="5" s="1" a="1"/>
  <c r="K2150" i="5" s="1"/>
  <c r="M2151" i="2"/>
  <c r="K2151" i="5" s="1" a="1"/>
  <c r="K2151" i="5" s="1"/>
  <c r="M2152" i="2"/>
  <c r="K2152" i="5" s="1" a="1"/>
  <c r="K2152" i="5" s="1"/>
  <c r="M2153" i="2"/>
  <c r="K2153" i="5" s="1" a="1"/>
  <c r="K2153" i="5" s="1"/>
  <c r="M2154" i="2"/>
  <c r="K2154" i="5" s="1" a="1"/>
  <c r="K2154" i="5" s="1"/>
  <c r="M2155" i="2"/>
  <c r="K2155" i="5" s="1" a="1"/>
  <c r="K2155" i="5" s="1"/>
  <c r="M2156" i="2"/>
  <c r="K2156" i="5" s="1" a="1"/>
  <c r="K2156" i="5" s="1"/>
  <c r="M2157" i="2"/>
  <c r="K2157" i="5" s="1" a="1"/>
  <c r="K2157" i="5" s="1"/>
  <c r="M2158" i="2"/>
  <c r="K2158" i="5" s="1" a="1"/>
  <c r="K2158" i="5" s="1"/>
  <c r="M2159" i="2"/>
  <c r="K2159" i="5" s="1" a="1"/>
  <c r="K2159" i="5" s="1"/>
  <c r="M2161" i="2"/>
  <c r="K2161" i="5" s="1" a="1"/>
  <c r="K2161" i="5" s="1"/>
  <c r="M2162" i="2"/>
  <c r="K2162" i="5" s="1" a="1"/>
  <c r="K2162" i="5" s="1"/>
  <c r="M2163" i="2"/>
  <c r="K2163" i="5" s="1" a="1"/>
  <c r="K2163" i="5" s="1"/>
  <c r="M2164" i="2"/>
  <c r="K2164" i="5" s="1" a="1"/>
  <c r="K2164" i="5" s="1"/>
  <c r="M2165" i="2"/>
  <c r="K2165" i="5" s="1" a="1"/>
  <c r="K2165" i="5" s="1"/>
  <c r="M2166" i="2"/>
  <c r="K2166" i="5" s="1" a="1"/>
  <c r="K2166" i="5" s="1"/>
  <c r="M2167" i="2"/>
  <c r="K2167" i="5" s="1" a="1"/>
  <c r="K2167" i="5" s="1"/>
  <c r="M2168" i="2"/>
  <c r="K2168" i="5" s="1" a="1"/>
  <c r="K2168" i="5" s="1"/>
  <c r="M2169" i="2"/>
  <c r="K2169" i="5" s="1" a="1"/>
  <c r="K2169" i="5" s="1"/>
  <c r="M2170" i="2"/>
  <c r="K2170" i="5" s="1" a="1"/>
  <c r="K2170" i="5" s="1"/>
  <c r="M2172" i="2"/>
  <c r="K2172" i="5" s="1" a="1"/>
  <c r="K2172" i="5" s="1"/>
  <c r="M2173" i="2"/>
  <c r="K2173" i="5" s="1" a="1"/>
  <c r="K2173" i="5" s="1"/>
  <c r="M2174" i="2"/>
  <c r="K2174" i="5" s="1" a="1"/>
  <c r="K2174" i="5" s="1"/>
  <c r="M2175" i="2"/>
  <c r="K2175" i="5" s="1" a="1"/>
  <c r="K2175" i="5" s="1"/>
  <c r="M2176" i="2"/>
  <c r="K2176" i="5" s="1" a="1"/>
  <c r="K2176" i="5" s="1"/>
  <c r="M2177" i="2"/>
  <c r="K2177" i="5" s="1" a="1"/>
  <c r="K2177" i="5" s="1"/>
  <c r="M2178" i="2"/>
  <c r="K2178" i="5" s="1" a="1"/>
  <c r="K2178" i="5" s="1"/>
  <c r="M2179" i="2"/>
  <c r="K2179" i="5" s="1" a="1"/>
  <c r="K2179" i="5" s="1"/>
  <c r="M2180" i="2"/>
  <c r="K2180" i="5" s="1" a="1"/>
  <c r="K2180" i="5" s="1"/>
  <c r="M2181" i="2"/>
  <c r="K2181" i="5" s="1" a="1"/>
  <c r="K2181" i="5" s="1"/>
  <c r="M2183" i="2"/>
  <c r="K2183" i="5" s="1" a="1"/>
  <c r="K2183" i="5" s="1"/>
  <c r="M2184" i="2"/>
  <c r="K2184" i="5" s="1" a="1"/>
  <c r="K2184" i="5" s="1"/>
  <c r="M2185" i="2"/>
  <c r="K2185" i="5" s="1" a="1"/>
  <c r="K2185" i="5" s="1"/>
  <c r="M2186" i="2"/>
  <c r="K2186" i="5" s="1" a="1"/>
  <c r="K2186" i="5" s="1"/>
  <c r="M2187" i="2"/>
  <c r="K2187" i="5" s="1" a="1"/>
  <c r="K2187" i="5" s="1"/>
  <c r="M2188" i="2"/>
  <c r="K2188" i="5" s="1" a="1"/>
  <c r="K2188" i="5" s="1"/>
  <c r="M2189" i="2"/>
  <c r="K2189" i="5" s="1" a="1"/>
  <c r="K2189" i="5" s="1"/>
  <c r="M2190" i="2"/>
  <c r="K2190" i="5" s="1" a="1"/>
  <c r="K2190" i="5" s="1"/>
  <c r="M2191" i="2"/>
  <c r="K2191" i="5" s="1" a="1"/>
  <c r="K2191" i="5" s="1"/>
  <c r="M2192" i="2"/>
  <c r="K2192" i="5" s="1" a="1"/>
  <c r="K2192" i="5" s="1"/>
  <c r="M2194" i="2"/>
  <c r="K2194" i="5" s="1" a="1"/>
  <c r="K2194" i="5" s="1"/>
  <c r="M2195" i="2"/>
  <c r="K2195" i="5" s="1" a="1"/>
  <c r="K2195" i="5" s="1"/>
  <c r="M2196" i="2"/>
  <c r="K2196" i="5" s="1" a="1"/>
  <c r="K2196" i="5" s="1"/>
  <c r="M2197" i="2"/>
  <c r="K2197" i="5" s="1" a="1"/>
  <c r="K2197" i="5" s="1"/>
  <c r="M2198" i="2"/>
  <c r="K2198" i="5" s="1" a="1"/>
  <c r="K2198" i="5" s="1"/>
  <c r="M2199" i="2"/>
  <c r="K2199" i="5" s="1" a="1"/>
  <c r="K2199" i="5" s="1"/>
  <c r="M2200" i="2"/>
  <c r="K2200" i="5" s="1" a="1"/>
  <c r="K2200" i="5" s="1"/>
  <c r="M2201" i="2"/>
  <c r="K2201" i="5" s="1" a="1"/>
  <c r="K2201" i="5" s="1"/>
  <c r="M2202" i="2"/>
  <c r="K2202" i="5" s="1" a="1"/>
  <c r="K2202" i="5" s="1"/>
  <c r="M2203" i="2"/>
  <c r="K2203" i="5" s="1" a="1"/>
  <c r="K2203" i="5" s="1"/>
  <c r="M2205" i="2"/>
  <c r="K2205" i="5" s="1" a="1"/>
  <c r="K2205" i="5" s="1"/>
  <c r="M2206" i="2"/>
  <c r="K2206" i="5" s="1" a="1"/>
  <c r="K2206" i="5" s="1"/>
  <c r="M2207" i="2"/>
  <c r="K2207" i="5" s="1" a="1"/>
  <c r="K2207" i="5" s="1"/>
  <c r="M2208" i="2"/>
  <c r="K2208" i="5" s="1" a="1"/>
  <c r="K2208" i="5" s="1"/>
  <c r="M2209" i="2"/>
  <c r="K2209" i="5" s="1" a="1"/>
  <c r="K2209" i="5" s="1"/>
  <c r="M2210" i="2"/>
  <c r="K2210" i="5" s="1" a="1"/>
  <c r="K2210" i="5" s="1"/>
  <c r="M2211" i="2"/>
  <c r="K2211" i="5" s="1" a="1"/>
  <c r="K2211" i="5" s="1"/>
  <c r="M2212" i="2"/>
  <c r="K2212" i="5" s="1" a="1"/>
  <c r="K2212" i="5" s="1"/>
  <c r="M2213" i="2"/>
  <c r="K2213" i="5" s="1" a="1"/>
  <c r="K2213" i="5" s="1"/>
  <c r="M2214" i="2"/>
  <c r="K2214" i="5" s="1" a="1"/>
  <c r="K2214" i="5" s="1"/>
  <c r="M2216" i="2"/>
  <c r="K2216" i="5" s="1" a="1"/>
  <c r="K2216" i="5" s="1"/>
  <c r="M2217" i="2"/>
  <c r="K2217" i="5" s="1" a="1"/>
  <c r="K2217" i="5" s="1"/>
  <c r="M2218" i="2"/>
  <c r="K2218" i="5" s="1" a="1"/>
  <c r="K2218" i="5" s="1"/>
  <c r="M2219" i="2"/>
  <c r="K2219" i="5" s="1" a="1"/>
  <c r="K2219" i="5" s="1"/>
  <c r="M2220" i="2"/>
  <c r="K2220" i="5" s="1" a="1"/>
  <c r="K2220" i="5" s="1"/>
  <c r="M2221" i="2"/>
  <c r="K2221" i="5" s="1" a="1"/>
  <c r="K2221" i="5" s="1"/>
  <c r="M2222" i="2"/>
  <c r="K2222" i="5" s="1" a="1"/>
  <c r="K2222" i="5" s="1"/>
  <c r="M2223" i="2"/>
  <c r="K2223" i="5" s="1" a="1"/>
  <c r="K2223" i="5" s="1"/>
  <c r="M2224" i="2"/>
  <c r="K2224" i="5" s="1" a="1"/>
  <c r="K2224" i="5" s="1"/>
  <c r="M2225" i="2"/>
  <c r="K2225" i="5" s="1" a="1"/>
  <c r="K2225" i="5" s="1"/>
  <c r="M2228" i="2"/>
  <c r="K2228" i="5" s="1" a="1"/>
  <c r="K2228" i="5" s="1"/>
  <c r="M2229" i="2"/>
  <c r="K2229" i="5" s="1" a="1"/>
  <c r="K2229" i="5" s="1"/>
  <c r="M2230" i="2"/>
  <c r="K2230" i="5" s="1" a="1"/>
  <c r="K2230" i="5" s="1"/>
  <c r="M2231" i="2"/>
  <c r="K2231" i="5" s="1" a="1"/>
  <c r="K2231" i="5" s="1"/>
  <c r="M2232" i="2"/>
  <c r="K2232" i="5" s="1" a="1"/>
  <c r="K2232" i="5" s="1"/>
  <c r="M2233" i="2"/>
  <c r="K2233" i="5" s="1" a="1"/>
  <c r="K2233" i="5" s="1"/>
  <c r="M2234" i="2"/>
  <c r="K2234" i="5" s="1" a="1"/>
  <c r="K2234" i="5" s="1"/>
  <c r="M2235" i="2"/>
  <c r="K2235" i="5" s="1" a="1"/>
  <c r="K2235" i="5" s="1"/>
  <c r="M2236" i="2"/>
  <c r="K2236" i="5" s="1" a="1"/>
  <c r="K2236" i="5" s="1"/>
  <c r="M2237" i="2"/>
  <c r="K2237" i="5" s="1" a="1"/>
  <c r="K2237" i="5" s="1"/>
  <c r="M2239" i="2"/>
  <c r="K2239" i="5" s="1" a="1"/>
  <c r="K2239" i="5" s="1"/>
  <c r="M2240" i="2"/>
  <c r="K2240" i="5" s="1" a="1"/>
  <c r="K2240" i="5" s="1"/>
  <c r="M2241" i="2"/>
  <c r="K2241" i="5" s="1" a="1"/>
  <c r="K2241" i="5" s="1"/>
  <c r="M2242" i="2"/>
  <c r="K2242" i="5" s="1" a="1"/>
  <c r="K2242" i="5" s="1"/>
  <c r="M2243" i="2"/>
  <c r="K2243" i="5" s="1" a="1"/>
  <c r="K2243" i="5" s="1"/>
  <c r="M2244" i="2"/>
  <c r="K2244" i="5" s="1" a="1"/>
  <c r="K2244" i="5" s="1"/>
  <c r="M2245" i="2"/>
  <c r="K2245" i="5" s="1" a="1"/>
  <c r="K2245" i="5" s="1"/>
  <c r="M2246" i="2"/>
  <c r="K2246" i="5" s="1" a="1"/>
  <c r="K2246" i="5" s="1"/>
  <c r="M2247" i="2"/>
  <c r="K2247" i="5" s="1" a="1"/>
  <c r="K2247" i="5" s="1"/>
  <c r="M2248" i="2"/>
  <c r="K2248" i="5" s="1" a="1"/>
  <c r="K2248" i="5" s="1"/>
  <c r="M2250" i="2"/>
  <c r="K2250" i="5" s="1" a="1"/>
  <c r="K2250" i="5" s="1"/>
  <c r="M2251" i="2"/>
  <c r="K2251" i="5" s="1" a="1"/>
  <c r="K2251" i="5" s="1"/>
  <c r="M2252" i="2"/>
  <c r="K2252" i="5" s="1" a="1"/>
  <c r="K2252" i="5" s="1"/>
  <c r="M2253" i="2"/>
  <c r="K2253" i="5" s="1" a="1"/>
  <c r="K2253" i="5" s="1"/>
  <c r="M2254" i="2"/>
  <c r="K2254" i="5" s="1" a="1"/>
  <c r="K2254" i="5" s="1"/>
  <c r="M2255" i="2"/>
  <c r="K2255" i="5" s="1" a="1"/>
  <c r="K2255" i="5" s="1"/>
  <c r="M2256" i="2"/>
  <c r="K2256" i="5" s="1" a="1"/>
  <c r="K2256" i="5" s="1"/>
  <c r="M2257" i="2"/>
  <c r="K2257" i="5" s="1" a="1"/>
  <c r="K2257" i="5" s="1"/>
  <c r="M2258" i="2"/>
  <c r="K2258" i="5" s="1" a="1"/>
  <c r="K2258" i="5" s="1"/>
  <c r="M2259" i="2"/>
  <c r="K2259" i="5" s="1" a="1"/>
  <c r="K2259" i="5" s="1"/>
  <c r="M2261" i="2"/>
  <c r="K2261" i="5" s="1" a="1"/>
  <c r="K2261" i="5" s="1"/>
  <c r="M2262" i="2"/>
  <c r="K2262" i="5" s="1" a="1"/>
  <c r="K2262" i="5" s="1"/>
  <c r="M2263" i="2"/>
  <c r="K2263" i="5" s="1" a="1"/>
  <c r="K2263" i="5" s="1"/>
  <c r="M2264" i="2"/>
  <c r="K2264" i="5" s="1" a="1"/>
  <c r="K2264" i="5" s="1"/>
  <c r="M2265" i="2"/>
  <c r="K2265" i="5" s="1" a="1"/>
  <c r="K2265" i="5" s="1"/>
  <c r="M2266" i="2"/>
  <c r="K2266" i="5" s="1" a="1"/>
  <c r="K2266" i="5" s="1"/>
  <c r="M2267" i="2"/>
  <c r="K2267" i="5" s="1" a="1"/>
  <c r="K2267" i="5" s="1"/>
  <c r="M2268" i="2"/>
  <c r="K2268" i="5" s="1" a="1"/>
  <c r="K2268" i="5" s="1"/>
  <c r="M2269" i="2"/>
  <c r="K2269" i="5" s="1" a="1"/>
  <c r="K2269" i="5" s="1"/>
  <c r="M2270" i="2"/>
  <c r="K2270" i="5" s="1" a="1"/>
  <c r="K2270" i="5" s="1"/>
  <c r="M2272" i="2"/>
  <c r="K2272" i="5" s="1" a="1"/>
  <c r="K2272" i="5" s="1"/>
  <c r="M2273" i="2"/>
  <c r="K2273" i="5" s="1" a="1"/>
  <c r="K2273" i="5" s="1"/>
  <c r="M2274" i="2"/>
  <c r="K2274" i="5" s="1" a="1"/>
  <c r="K2274" i="5" s="1"/>
  <c r="M2275" i="2"/>
  <c r="K2275" i="5" s="1" a="1"/>
  <c r="K2275" i="5" s="1"/>
  <c r="M2276" i="2"/>
  <c r="K2276" i="5" s="1" a="1"/>
  <c r="K2276" i="5" s="1"/>
  <c r="M2277" i="2"/>
  <c r="K2277" i="5" s="1" a="1"/>
  <c r="K2277" i="5" s="1"/>
  <c r="M2278" i="2"/>
  <c r="K2278" i="5" s="1" a="1"/>
  <c r="K2278" i="5" s="1"/>
  <c r="M2279" i="2"/>
  <c r="K2279" i="5" s="1" a="1"/>
  <c r="K2279" i="5" s="1"/>
  <c r="M2280" i="2"/>
  <c r="K2280" i="5" s="1" a="1"/>
  <c r="K2280" i="5" s="1"/>
  <c r="M2281" i="2"/>
  <c r="K2281" i="5" s="1" a="1"/>
  <c r="K2281" i="5" s="1"/>
  <c r="M2283" i="2"/>
  <c r="K2283" i="5" s="1" a="1"/>
  <c r="K2283" i="5" s="1"/>
  <c r="M2284" i="2"/>
  <c r="K2284" i="5" s="1" a="1"/>
  <c r="K2284" i="5" s="1"/>
  <c r="M2285" i="2"/>
  <c r="K2285" i="5" s="1" a="1"/>
  <c r="K2285" i="5" s="1"/>
  <c r="M2286" i="2"/>
  <c r="K2286" i="5" s="1" a="1"/>
  <c r="K2286" i="5" s="1"/>
  <c r="M2287" i="2"/>
  <c r="K2287" i="5" s="1" a="1"/>
  <c r="K2287" i="5" s="1"/>
  <c r="M2288" i="2"/>
  <c r="K2288" i="5" s="1" a="1"/>
  <c r="K2288" i="5" s="1"/>
  <c r="M2289" i="2"/>
  <c r="K2289" i="5" s="1" a="1"/>
  <c r="K2289" i="5" s="1"/>
  <c r="M2290" i="2"/>
  <c r="K2290" i="5" s="1" a="1"/>
  <c r="K2290" i="5" s="1"/>
  <c r="M2291" i="2"/>
  <c r="K2291" i="5" s="1" a="1"/>
  <c r="K2291" i="5" s="1"/>
  <c r="M2292" i="2"/>
  <c r="K2292" i="5" s="1" a="1"/>
  <c r="K2292" i="5" s="1"/>
  <c r="M2294" i="2"/>
  <c r="K2294" i="5" s="1" a="1"/>
  <c r="K2294" i="5" s="1"/>
  <c r="M2295" i="2"/>
  <c r="K2295" i="5" s="1" a="1"/>
  <c r="K2295" i="5" s="1"/>
  <c r="M2296" i="2"/>
  <c r="K2296" i="5" s="1" a="1"/>
  <c r="K2296" i="5" s="1"/>
  <c r="M2297" i="2"/>
  <c r="K2297" i="5" s="1" a="1"/>
  <c r="K2297" i="5" s="1"/>
  <c r="M2298" i="2"/>
  <c r="K2298" i="5" s="1" a="1"/>
  <c r="K2298" i="5" s="1"/>
  <c r="M2299" i="2"/>
  <c r="K2299" i="5" s="1" a="1"/>
  <c r="K2299" i="5" s="1"/>
  <c r="M2300" i="2"/>
  <c r="K2300" i="5" s="1" a="1"/>
  <c r="K2300" i="5" s="1"/>
  <c r="M2301" i="2"/>
  <c r="K2301" i="5" s="1" a="1"/>
  <c r="K2301" i="5" s="1"/>
  <c r="M2302" i="2"/>
  <c r="K2302" i="5" s="1" a="1"/>
  <c r="K2302" i="5" s="1"/>
  <c r="M2303" i="2"/>
  <c r="K2303" i="5" s="1" a="1"/>
  <c r="K2303" i="5" s="1"/>
  <c r="M2305" i="2"/>
  <c r="K2305" i="5" s="1" a="1"/>
  <c r="K2305" i="5" s="1"/>
  <c r="M2306" i="2"/>
  <c r="K2306" i="5" s="1" a="1"/>
  <c r="K2306" i="5" s="1"/>
  <c r="M2307" i="2"/>
  <c r="K2307" i="5" s="1" a="1"/>
  <c r="K2307" i="5" s="1"/>
  <c r="M2308" i="2"/>
  <c r="K2308" i="5" s="1" a="1"/>
  <c r="K2308" i="5" s="1"/>
  <c r="M2309" i="2"/>
  <c r="K2309" i="5" s="1" a="1"/>
  <c r="K2309" i="5" s="1"/>
  <c r="M2310" i="2"/>
  <c r="K2310" i="5" s="1" a="1"/>
  <c r="K2310" i="5" s="1"/>
  <c r="M2311" i="2"/>
  <c r="K2311" i="5" s="1" a="1"/>
  <c r="K2311" i="5" s="1"/>
  <c r="M2312" i="2"/>
  <c r="K2312" i="5" s="1" a="1"/>
  <c r="K2312" i="5" s="1"/>
  <c r="M2313" i="2"/>
  <c r="K2313" i="5" s="1" a="1"/>
  <c r="K2313" i="5" s="1"/>
  <c r="M2314" i="2"/>
  <c r="K2314" i="5" s="1" a="1"/>
  <c r="K2314" i="5" s="1"/>
  <c r="M2316" i="2"/>
  <c r="K2316" i="5" s="1" a="1"/>
  <c r="K2316" i="5" s="1"/>
  <c r="M2317" i="2"/>
  <c r="K2317" i="5" s="1" a="1"/>
  <c r="K2317" i="5" s="1"/>
  <c r="M2318" i="2"/>
  <c r="K2318" i="5" s="1" a="1"/>
  <c r="K2318" i="5" s="1"/>
  <c r="M2319" i="2"/>
  <c r="K2319" i="5" s="1" a="1"/>
  <c r="K2319" i="5" s="1"/>
  <c r="M2320" i="2"/>
  <c r="K2320" i="5" s="1" a="1"/>
  <c r="K2320" i="5" s="1"/>
  <c r="M2321" i="2"/>
  <c r="K2321" i="5" s="1" a="1"/>
  <c r="K2321" i="5" s="1"/>
  <c r="M2322" i="2"/>
  <c r="K2322" i="5" s="1" a="1"/>
  <c r="K2322" i="5" s="1"/>
  <c r="M2323" i="2"/>
  <c r="K2323" i="5" s="1" a="1"/>
  <c r="K2323" i="5" s="1"/>
  <c r="M2324" i="2"/>
  <c r="K2324" i="5" s="1" a="1"/>
  <c r="K2324" i="5" s="1"/>
  <c r="M2325" i="2"/>
  <c r="K2325" i="5" s="1" a="1"/>
  <c r="K2325" i="5" s="1"/>
  <c r="M2327" i="2"/>
  <c r="K2327" i="5" s="1" a="1"/>
  <c r="K2327" i="5" s="1"/>
  <c r="M2328" i="2"/>
  <c r="K2328" i="5" s="1" a="1"/>
  <c r="K2328" i="5" s="1"/>
  <c r="M2329" i="2"/>
  <c r="K2329" i="5" s="1" a="1"/>
  <c r="K2329" i="5" s="1"/>
  <c r="M2330" i="2"/>
  <c r="K2330" i="5" s="1" a="1"/>
  <c r="K2330" i="5" s="1"/>
  <c r="M2331" i="2"/>
  <c r="K2331" i="5" s="1" a="1"/>
  <c r="K2331" i="5" s="1"/>
  <c r="M2332" i="2"/>
  <c r="K2332" i="5" s="1" a="1"/>
  <c r="K2332" i="5" s="1"/>
  <c r="M2333" i="2"/>
  <c r="K2333" i="5" s="1" a="1"/>
  <c r="K2333" i="5" s="1"/>
  <c r="M2334" i="2"/>
  <c r="K2334" i="5" s="1" a="1"/>
  <c r="K2334" i="5" s="1"/>
  <c r="M2335" i="2"/>
  <c r="K2335" i="5" s="1" a="1"/>
  <c r="K2335" i="5" s="1"/>
  <c r="M2336" i="2"/>
  <c r="K2336" i="5" s="1" a="1"/>
  <c r="K2336" i="5" s="1"/>
  <c r="M5" i="2"/>
  <c r="K5" i="5" s="1" a="1"/>
  <c r="K5" i="5" s="1"/>
  <c r="M6" i="2"/>
  <c r="K6" i="5" s="1" a="1"/>
  <c r="K6" i="5" s="1"/>
  <c r="M7" i="2"/>
  <c r="K7" i="5" s="1" a="1"/>
  <c r="K7" i="5" s="1"/>
  <c r="M8" i="2"/>
  <c r="K8" i="5" s="1" a="1"/>
  <c r="K8" i="5" s="1"/>
  <c r="M9" i="2"/>
  <c r="K9" i="5" s="1" a="1"/>
  <c r="K9" i="5" s="1"/>
  <c r="M10" i="2"/>
  <c r="K10" i="5" s="1" a="1"/>
  <c r="K10" i="5" s="1"/>
  <c r="M11" i="2"/>
  <c r="K11" i="5" s="1" a="1"/>
  <c r="K11" i="5" s="1"/>
  <c r="M12" i="2"/>
  <c r="K12" i="5" s="1" a="1"/>
  <c r="K12" i="5" s="1"/>
  <c r="M13" i="2"/>
  <c r="K13" i="5" s="1" a="1"/>
  <c r="K13" i="5" s="1"/>
  <c r="M14" i="2"/>
  <c r="K14" i="5" s="1" a="1"/>
  <c r="K14" i="5" s="1"/>
  <c r="M16" i="2"/>
  <c r="K16" i="5" s="1" a="1"/>
  <c r="K16" i="5" s="1"/>
  <c r="M17" i="2"/>
  <c r="K17" i="5" s="1" a="1"/>
  <c r="K17" i="5" s="1"/>
  <c r="M18" i="2"/>
  <c r="K18" i="5" s="1" a="1"/>
  <c r="K18" i="5" s="1"/>
  <c r="M19" i="2"/>
  <c r="K19" i="5" s="1" a="1"/>
  <c r="K19" i="5" s="1"/>
  <c r="M20" i="2"/>
  <c r="K20" i="5" s="1" a="1"/>
  <c r="K20" i="5" s="1"/>
  <c r="M21" i="2"/>
  <c r="K21" i="5" s="1" a="1"/>
  <c r="K21" i="5" s="1"/>
  <c r="M22" i="2"/>
  <c r="K22" i="5" s="1" a="1"/>
  <c r="K22" i="5" s="1"/>
  <c r="M23" i="2"/>
  <c r="K23" i="5" s="1" a="1"/>
  <c r="K23" i="5" s="1"/>
  <c r="M24" i="2"/>
  <c r="K24" i="5" s="1" a="1"/>
  <c r="K24" i="5" s="1"/>
  <c r="M25" i="2"/>
  <c r="K25" i="5" s="1" a="1"/>
  <c r="K25" i="5" s="1"/>
  <c r="M27" i="2"/>
  <c r="K27" i="5" s="1" a="1"/>
  <c r="K27" i="5" s="1"/>
  <c r="M28" i="2"/>
  <c r="K28" i="5" s="1" a="1"/>
  <c r="K28" i="5" s="1"/>
  <c r="M29" i="2"/>
  <c r="K29" i="5" s="1" a="1"/>
  <c r="K29" i="5" s="1"/>
  <c r="M30" i="2"/>
  <c r="K30" i="5" s="1" a="1"/>
  <c r="K30" i="5" s="1"/>
  <c r="M31" i="2"/>
  <c r="K31" i="5" s="1" a="1"/>
  <c r="K31" i="5" s="1"/>
  <c r="M32" i="2"/>
  <c r="K32" i="5" s="1" a="1"/>
  <c r="K32" i="5" s="1"/>
  <c r="M33" i="2"/>
  <c r="K33" i="5" s="1" a="1"/>
  <c r="K33" i="5" s="1"/>
  <c r="M34" i="2"/>
  <c r="K34" i="5" s="1" a="1"/>
  <c r="K34" i="5" s="1"/>
  <c r="M35" i="2"/>
  <c r="K35" i="5" s="1" a="1"/>
  <c r="K35" i="5" s="1"/>
  <c r="M36" i="2"/>
  <c r="K36" i="5" s="1" a="1"/>
  <c r="K36" i="5" s="1"/>
  <c r="M38" i="2"/>
  <c r="K38" i="5" s="1" a="1"/>
  <c r="K38" i="5" s="1"/>
  <c r="M39" i="2"/>
  <c r="K39" i="5" s="1" a="1"/>
  <c r="K39" i="5" s="1"/>
  <c r="M40" i="2"/>
  <c r="K40" i="5" s="1" a="1"/>
  <c r="K40" i="5" s="1"/>
  <c r="M41" i="2"/>
  <c r="K41" i="5" s="1" a="1"/>
  <c r="K41" i="5" s="1"/>
  <c r="M42" i="2"/>
  <c r="K42" i="5" s="1" a="1"/>
  <c r="K42" i="5" s="1"/>
  <c r="M43" i="2"/>
  <c r="K43" i="5" s="1" a="1"/>
  <c r="K43" i="5" s="1"/>
  <c r="M44" i="2"/>
  <c r="K44" i="5" s="1" a="1"/>
  <c r="K44" i="5" s="1"/>
  <c r="M45" i="2"/>
  <c r="K45" i="5" s="1" a="1"/>
  <c r="K45" i="5" s="1"/>
  <c r="M46" i="2"/>
  <c r="K46" i="5" s="1" a="1"/>
  <c r="K46" i="5" s="1"/>
  <c r="M47" i="2"/>
  <c r="K47" i="5" s="1" a="1"/>
  <c r="K47" i="5" s="1"/>
  <c r="M49" i="2"/>
  <c r="K49" i="5" s="1" a="1"/>
  <c r="K49" i="5" s="1"/>
  <c r="M50" i="2"/>
  <c r="K50" i="5" s="1" a="1"/>
  <c r="K50" i="5" s="1"/>
  <c r="M51" i="2"/>
  <c r="K51" i="5" s="1" a="1"/>
  <c r="K51" i="5" s="1"/>
  <c r="M52" i="2"/>
  <c r="K52" i="5" s="1" a="1"/>
  <c r="K52" i="5" s="1"/>
  <c r="M53" i="2"/>
  <c r="K53" i="5" s="1" a="1"/>
  <c r="K53" i="5" s="1"/>
  <c r="M54" i="2"/>
  <c r="K54" i="5" s="1" a="1"/>
  <c r="K54" i="5" s="1"/>
  <c r="M55" i="2"/>
  <c r="K55" i="5" s="1" a="1"/>
  <c r="K55" i="5" s="1"/>
  <c r="M56" i="2"/>
  <c r="K56" i="5" s="1" a="1"/>
  <c r="K56" i="5" s="1"/>
  <c r="M57" i="2"/>
  <c r="K57" i="5" s="1" a="1"/>
  <c r="K57" i="5" s="1"/>
  <c r="M58" i="2"/>
  <c r="K58" i="5" s="1" a="1"/>
  <c r="K58" i="5" s="1"/>
  <c r="M60" i="2"/>
  <c r="K60" i="5" s="1" a="1"/>
  <c r="K60" i="5" s="1"/>
  <c r="M61" i="2"/>
  <c r="K61" i="5" s="1" a="1"/>
  <c r="K61" i="5" s="1"/>
  <c r="M62" i="2"/>
  <c r="K62" i="5" s="1" a="1"/>
  <c r="K62" i="5" s="1"/>
  <c r="M63" i="2"/>
  <c r="K63" i="5" s="1" a="1"/>
  <c r="K63" i="5" s="1"/>
  <c r="M64" i="2"/>
  <c r="K64" i="5" s="1" a="1"/>
  <c r="K64" i="5" s="1"/>
  <c r="M65" i="2"/>
  <c r="K65" i="5" s="1" a="1"/>
  <c r="K65" i="5" s="1"/>
  <c r="M66" i="2"/>
  <c r="K66" i="5" s="1" a="1"/>
  <c r="K66" i="5" s="1"/>
  <c r="M67" i="2"/>
  <c r="K67" i="5" s="1" a="1"/>
  <c r="K67" i="5" s="1"/>
  <c r="M68" i="2"/>
  <c r="K68" i="5" s="1" a="1"/>
  <c r="K68" i="5" s="1"/>
  <c r="M69" i="2"/>
  <c r="K69" i="5" s="1" a="1"/>
  <c r="K69" i="5" s="1"/>
  <c r="M71" i="2"/>
  <c r="K71" i="5" s="1" a="1"/>
  <c r="K71" i="5" s="1"/>
  <c r="M72" i="2"/>
  <c r="K72" i="5" s="1" a="1"/>
  <c r="K72" i="5" s="1"/>
  <c r="M73" i="2"/>
  <c r="K73" i="5" s="1" a="1"/>
  <c r="K73" i="5" s="1"/>
  <c r="M74" i="2"/>
  <c r="K74" i="5" s="1" a="1"/>
  <c r="K74" i="5" s="1"/>
  <c r="M75" i="2"/>
  <c r="K75" i="5" s="1" a="1"/>
  <c r="K75" i="5" s="1"/>
  <c r="M76" i="2"/>
  <c r="K76" i="5" s="1" a="1"/>
  <c r="K76" i="5" s="1"/>
  <c r="M77" i="2"/>
  <c r="K77" i="5" s="1" a="1"/>
  <c r="K77" i="5" s="1"/>
  <c r="M78" i="2"/>
  <c r="K78" i="5" s="1" a="1"/>
  <c r="K78" i="5" s="1"/>
  <c r="M79" i="2"/>
  <c r="K79" i="5" s="1" a="1"/>
  <c r="K79" i="5" s="1"/>
  <c r="M80" i="2"/>
  <c r="K80" i="5" s="1" a="1"/>
  <c r="K80" i="5" s="1"/>
  <c r="M82" i="2"/>
  <c r="K82" i="5" s="1" a="1"/>
  <c r="K82" i="5" s="1"/>
  <c r="M83" i="2"/>
  <c r="K83" i="5" s="1" a="1"/>
  <c r="K83" i="5" s="1"/>
  <c r="M84" i="2"/>
  <c r="K84" i="5" s="1" a="1"/>
  <c r="K84" i="5" s="1"/>
  <c r="M85" i="2"/>
  <c r="K85" i="5" s="1" a="1"/>
  <c r="K85" i="5" s="1"/>
  <c r="M86" i="2"/>
  <c r="K86" i="5" s="1" a="1"/>
  <c r="K86" i="5" s="1"/>
  <c r="M87" i="2"/>
  <c r="K87" i="5" s="1" a="1"/>
  <c r="K87" i="5" s="1"/>
  <c r="M88" i="2"/>
  <c r="K88" i="5" s="1" a="1"/>
  <c r="K88" i="5" s="1"/>
  <c r="M89" i="2"/>
  <c r="K89" i="5" s="1" a="1"/>
  <c r="K89" i="5" s="1"/>
  <c r="M90" i="2"/>
  <c r="K90" i="5" s="1" a="1"/>
  <c r="K90" i="5" s="1"/>
  <c r="M91" i="2"/>
  <c r="K91" i="5" s="1" a="1"/>
  <c r="K91" i="5" s="1"/>
  <c r="M93" i="2"/>
  <c r="K93" i="5" s="1" a="1"/>
  <c r="K93" i="5" s="1"/>
  <c r="M94" i="2"/>
  <c r="K94" i="5" s="1" a="1"/>
  <c r="K94" i="5" s="1"/>
  <c r="M95" i="2"/>
  <c r="K95" i="5" s="1" a="1"/>
  <c r="K95" i="5" s="1"/>
  <c r="M96" i="2"/>
  <c r="K96" i="5" s="1" a="1"/>
  <c r="K96" i="5" s="1"/>
  <c r="M97" i="2"/>
  <c r="K97" i="5" s="1" a="1"/>
  <c r="K97" i="5" s="1"/>
  <c r="M98" i="2"/>
  <c r="K98" i="5" s="1" a="1"/>
  <c r="K98" i="5" s="1"/>
  <c r="M99" i="2"/>
  <c r="K99" i="5" s="1" a="1"/>
  <c r="K99" i="5" s="1"/>
  <c r="M100" i="2"/>
  <c r="K100" i="5" s="1" a="1"/>
  <c r="K100" i="5" s="1"/>
  <c r="M101" i="2"/>
  <c r="K101" i="5" s="1" a="1"/>
  <c r="K101" i="5" s="1"/>
  <c r="M102" i="2"/>
  <c r="K102" i="5" s="1" a="1"/>
  <c r="K102" i="5" s="1"/>
  <c r="M104" i="2"/>
  <c r="K104" i="5" s="1" a="1"/>
  <c r="K104" i="5" s="1"/>
  <c r="M105" i="2"/>
  <c r="K105" i="5" s="1" a="1"/>
  <c r="K105" i="5" s="1"/>
  <c r="M106" i="2"/>
  <c r="K106" i="5" s="1" a="1"/>
  <c r="K106" i="5" s="1"/>
  <c r="M107" i="2"/>
  <c r="K107" i="5" s="1" a="1"/>
  <c r="K107" i="5" s="1"/>
  <c r="M108" i="2"/>
  <c r="K108" i="5" s="1" a="1"/>
  <c r="K108" i="5" s="1"/>
  <c r="M109" i="2"/>
  <c r="K109" i="5" s="1" a="1"/>
  <c r="K109" i="5" s="1"/>
  <c r="M110" i="2"/>
  <c r="K110" i="5" s="1" a="1"/>
  <c r="K110" i="5" s="1"/>
  <c r="M111" i="2"/>
  <c r="K111" i="5" s="1" a="1"/>
  <c r="K111" i="5" s="1"/>
  <c r="M112" i="2"/>
  <c r="K112" i="5" s="1" a="1"/>
  <c r="K112" i="5" s="1"/>
  <c r="M113" i="2"/>
  <c r="K113" i="5" s="1" a="1"/>
  <c r="K113" i="5" s="1"/>
  <c r="M116" i="2"/>
  <c r="K116" i="5" s="1" a="1"/>
  <c r="K116" i="5" s="1"/>
  <c r="M117" i="2"/>
  <c r="K117" i="5" s="1" a="1"/>
  <c r="K117" i="5" s="1"/>
  <c r="M118" i="2"/>
  <c r="K118" i="5" s="1" a="1"/>
  <c r="K118" i="5" s="1"/>
  <c r="M119" i="2"/>
  <c r="K119" i="5" s="1" a="1"/>
  <c r="K119" i="5" s="1"/>
  <c r="M120" i="2"/>
  <c r="K120" i="5" s="1" a="1"/>
  <c r="K120" i="5" s="1"/>
  <c r="M121" i="2"/>
  <c r="K121" i="5" s="1" a="1"/>
  <c r="K121" i="5" s="1"/>
  <c r="M122" i="2"/>
  <c r="K122" i="5" s="1" a="1"/>
  <c r="K122" i="5" s="1"/>
  <c r="M123" i="2"/>
  <c r="K123" i="5" s="1" a="1"/>
  <c r="K123" i="5" s="1"/>
  <c r="M124" i="2"/>
  <c r="K124" i="5" s="1" a="1"/>
  <c r="K124" i="5" s="1"/>
  <c r="M125" i="2"/>
  <c r="K125" i="5" s="1" a="1"/>
  <c r="K125" i="5" s="1"/>
  <c r="M127" i="2"/>
  <c r="K127" i="5" s="1" a="1"/>
  <c r="K127" i="5" s="1"/>
  <c r="M128" i="2"/>
  <c r="K128" i="5" s="1" a="1"/>
  <c r="K128" i="5" s="1"/>
  <c r="M129" i="2"/>
  <c r="K129" i="5" s="1" a="1"/>
  <c r="K129" i="5" s="1"/>
  <c r="M130" i="2"/>
  <c r="K130" i="5" s="1" a="1"/>
  <c r="K130" i="5" s="1"/>
  <c r="M131" i="2"/>
  <c r="K131" i="5" s="1" a="1"/>
  <c r="K131" i="5" s="1"/>
  <c r="M132" i="2"/>
  <c r="K132" i="5" s="1" a="1"/>
  <c r="K132" i="5" s="1"/>
  <c r="M133" i="2"/>
  <c r="K133" i="5" s="1" a="1"/>
  <c r="K133" i="5" s="1"/>
  <c r="M134" i="2"/>
  <c r="K134" i="5" s="1" a="1"/>
  <c r="K134" i="5" s="1"/>
  <c r="M135" i="2"/>
  <c r="K135" i="5" s="1" a="1"/>
  <c r="K135" i="5" s="1"/>
  <c r="M136" i="2"/>
  <c r="K136" i="5" s="1" a="1"/>
  <c r="K136" i="5" s="1"/>
  <c r="M138" i="2"/>
  <c r="K138" i="5" s="1" a="1"/>
  <c r="K138" i="5" s="1"/>
  <c r="M139" i="2"/>
  <c r="K139" i="5" s="1" a="1"/>
  <c r="K139" i="5" s="1"/>
  <c r="M140" i="2"/>
  <c r="K140" i="5" s="1" a="1"/>
  <c r="K140" i="5" s="1"/>
  <c r="M141" i="2"/>
  <c r="K141" i="5" s="1" a="1"/>
  <c r="K141" i="5" s="1"/>
  <c r="M142" i="2"/>
  <c r="K142" i="5" s="1" a="1"/>
  <c r="K142" i="5" s="1"/>
  <c r="M143" i="2"/>
  <c r="K143" i="5" s="1" a="1"/>
  <c r="K143" i="5" s="1"/>
  <c r="M144" i="2"/>
  <c r="K144" i="5" s="1" a="1"/>
  <c r="K144" i="5" s="1"/>
  <c r="M145" i="2"/>
  <c r="K145" i="5" s="1" a="1"/>
  <c r="K145" i="5" s="1"/>
  <c r="M146" i="2"/>
  <c r="K146" i="5" s="1" a="1"/>
  <c r="K146" i="5" s="1"/>
  <c r="M147" i="2"/>
  <c r="K147" i="5" s="1" a="1"/>
  <c r="K147" i="5" s="1"/>
  <c r="M149" i="2"/>
  <c r="K149" i="5" s="1" a="1"/>
  <c r="K149" i="5" s="1"/>
  <c r="M150" i="2"/>
  <c r="K150" i="5" s="1" a="1"/>
  <c r="K150" i="5" s="1"/>
  <c r="M151" i="2"/>
  <c r="K151" i="5" s="1" a="1"/>
  <c r="K151" i="5" s="1"/>
  <c r="M152" i="2"/>
  <c r="K152" i="5" s="1" a="1"/>
  <c r="K152" i="5" s="1"/>
  <c r="M153" i="2"/>
  <c r="K153" i="5" s="1" a="1"/>
  <c r="K153" i="5" s="1"/>
  <c r="M154" i="2"/>
  <c r="K154" i="5" s="1" a="1"/>
  <c r="K154" i="5" s="1"/>
  <c r="M155" i="2"/>
  <c r="K155" i="5" s="1" a="1"/>
  <c r="K155" i="5" s="1"/>
  <c r="M156" i="2"/>
  <c r="K156" i="5" s="1" a="1"/>
  <c r="K156" i="5" s="1"/>
  <c r="M157" i="2"/>
  <c r="K157" i="5" s="1" a="1"/>
  <c r="K157" i="5" s="1"/>
  <c r="M158" i="2"/>
  <c r="K158" i="5" s="1" a="1"/>
  <c r="K158" i="5" s="1"/>
  <c r="M160" i="2"/>
  <c r="K160" i="5" s="1" a="1"/>
  <c r="K160" i="5" s="1"/>
  <c r="M161" i="2"/>
  <c r="K161" i="5" s="1" a="1"/>
  <c r="K161" i="5" s="1"/>
  <c r="M162" i="2"/>
  <c r="K162" i="5" s="1" a="1"/>
  <c r="K162" i="5" s="1"/>
  <c r="M163" i="2"/>
  <c r="K163" i="5" s="1" a="1"/>
  <c r="K163" i="5" s="1"/>
  <c r="M164" i="2"/>
  <c r="K164" i="5" s="1" a="1"/>
  <c r="K164" i="5" s="1"/>
  <c r="M165" i="2"/>
  <c r="K165" i="5" s="1" a="1"/>
  <c r="K165" i="5" s="1"/>
  <c r="M166" i="2"/>
  <c r="K166" i="5" s="1" a="1"/>
  <c r="K166" i="5" s="1"/>
  <c r="M167" i="2"/>
  <c r="K167" i="5" s="1" a="1"/>
  <c r="K167" i="5" s="1"/>
  <c r="M168" i="2"/>
  <c r="K168" i="5" s="1" a="1"/>
  <c r="K168" i="5" s="1"/>
  <c r="M169" i="2"/>
  <c r="K169" i="5" s="1" a="1"/>
  <c r="K169" i="5" s="1"/>
  <c r="M171" i="2"/>
  <c r="K171" i="5" s="1" a="1"/>
  <c r="K171" i="5" s="1"/>
  <c r="M172" i="2"/>
  <c r="K172" i="5" s="1" a="1"/>
  <c r="K172" i="5" s="1"/>
  <c r="M173" i="2"/>
  <c r="K173" i="5" s="1" a="1"/>
  <c r="K173" i="5" s="1"/>
  <c r="M174" i="2"/>
  <c r="K174" i="5" s="1" a="1"/>
  <c r="K174" i="5" s="1"/>
  <c r="M175" i="2"/>
  <c r="K175" i="5" s="1" a="1"/>
  <c r="K175" i="5" s="1"/>
  <c r="M176" i="2"/>
  <c r="K176" i="5" s="1" a="1"/>
  <c r="K176" i="5" s="1"/>
  <c r="M177" i="2"/>
  <c r="K177" i="5" s="1" a="1"/>
  <c r="K177" i="5" s="1"/>
  <c r="M178" i="2"/>
  <c r="K178" i="5" s="1" a="1"/>
  <c r="K178" i="5" s="1"/>
  <c r="M179" i="2"/>
  <c r="K179" i="5" s="1" a="1"/>
  <c r="K179" i="5" s="1"/>
  <c r="M180" i="2"/>
  <c r="K180" i="5" s="1" a="1"/>
  <c r="K180" i="5" s="1"/>
  <c r="M182" i="2"/>
  <c r="K182" i="5" s="1" a="1"/>
  <c r="K182" i="5" s="1"/>
  <c r="M183" i="2"/>
  <c r="K183" i="5" s="1" a="1"/>
  <c r="K183" i="5" s="1"/>
  <c r="M184" i="2"/>
  <c r="K184" i="5" s="1" a="1"/>
  <c r="K184" i="5" s="1"/>
  <c r="M185" i="2"/>
  <c r="K185" i="5" s="1" a="1"/>
  <c r="K185" i="5" s="1"/>
  <c r="M186" i="2"/>
  <c r="K186" i="5" s="1" a="1"/>
  <c r="K186" i="5" s="1"/>
  <c r="M187" i="2"/>
  <c r="K187" i="5" s="1" a="1"/>
  <c r="K187" i="5" s="1"/>
  <c r="M188" i="2"/>
  <c r="K188" i="5" s="1" a="1"/>
  <c r="K188" i="5" s="1"/>
  <c r="M189" i="2"/>
  <c r="K189" i="5" s="1" a="1"/>
  <c r="K189" i="5" s="1"/>
  <c r="M190" i="2"/>
  <c r="K190" i="5" s="1" a="1"/>
  <c r="K190" i="5" s="1"/>
  <c r="M191" i="2"/>
  <c r="K191" i="5" s="1" a="1"/>
  <c r="K191" i="5" s="1"/>
  <c r="M193" i="2"/>
  <c r="K193" i="5" s="1" a="1"/>
  <c r="K193" i="5" s="1"/>
  <c r="M194" i="2"/>
  <c r="K194" i="5" s="1" a="1"/>
  <c r="K194" i="5" s="1"/>
  <c r="M195" i="2"/>
  <c r="K195" i="5" s="1" a="1"/>
  <c r="K195" i="5" s="1"/>
  <c r="M196" i="2"/>
  <c r="K196" i="5" s="1" a="1"/>
  <c r="K196" i="5" s="1"/>
  <c r="M197" i="2"/>
  <c r="K197" i="5" s="1" a="1"/>
  <c r="K197" i="5" s="1"/>
  <c r="M198" i="2"/>
  <c r="K198" i="5" s="1" a="1"/>
  <c r="K198" i="5" s="1"/>
  <c r="M199" i="2"/>
  <c r="K199" i="5" s="1" a="1"/>
  <c r="K199" i="5" s="1"/>
  <c r="M200" i="2"/>
  <c r="K200" i="5" s="1" a="1"/>
  <c r="K200" i="5" s="1"/>
  <c r="M201" i="2"/>
  <c r="K201" i="5" s="1" a="1"/>
  <c r="K201" i="5" s="1"/>
  <c r="M202" i="2"/>
  <c r="K202" i="5" s="1" a="1"/>
  <c r="K202" i="5" s="1"/>
  <c r="M204" i="2"/>
  <c r="K204" i="5" s="1" a="1"/>
  <c r="K204" i="5" s="1"/>
  <c r="M205" i="2"/>
  <c r="K205" i="5" s="1" a="1"/>
  <c r="K205" i="5" s="1"/>
  <c r="M206" i="2"/>
  <c r="K206" i="5" s="1" a="1"/>
  <c r="K206" i="5" s="1"/>
  <c r="M207" i="2"/>
  <c r="K207" i="5" s="1" a="1"/>
  <c r="K207" i="5" s="1"/>
  <c r="M208" i="2"/>
  <c r="K208" i="5" s="1" a="1"/>
  <c r="K208" i="5" s="1"/>
  <c r="M209" i="2"/>
  <c r="K209" i="5" s="1" a="1"/>
  <c r="K209" i="5" s="1"/>
  <c r="M210" i="2"/>
  <c r="K210" i="5" s="1" a="1"/>
  <c r="K210" i="5" s="1"/>
  <c r="M211" i="2"/>
  <c r="K211" i="5" s="1" a="1"/>
  <c r="K211" i="5" s="1"/>
  <c r="M212" i="2"/>
  <c r="K212" i="5" s="1" a="1"/>
  <c r="K212" i="5" s="1"/>
  <c r="M213" i="2"/>
  <c r="K213" i="5" s="1" a="1"/>
  <c r="K213" i="5" s="1"/>
  <c r="M215" i="2"/>
  <c r="K215" i="5" s="1" a="1"/>
  <c r="K215" i="5" s="1"/>
  <c r="M216" i="2"/>
  <c r="K216" i="5" s="1" a="1"/>
  <c r="K216" i="5" s="1"/>
  <c r="M217" i="2"/>
  <c r="K217" i="5" s="1" a="1"/>
  <c r="K217" i="5" s="1"/>
  <c r="M218" i="2"/>
  <c r="K218" i="5" s="1" a="1"/>
  <c r="K218" i="5" s="1"/>
  <c r="M219" i="2"/>
  <c r="K219" i="5" s="1" a="1"/>
  <c r="K219" i="5" s="1"/>
  <c r="M220" i="2"/>
  <c r="K220" i="5" s="1" a="1"/>
  <c r="K220" i="5" s="1"/>
  <c r="M221" i="2"/>
  <c r="K221" i="5" s="1" a="1"/>
  <c r="K221" i="5" s="1"/>
  <c r="M222" i="2"/>
  <c r="K222" i="5" s="1" a="1"/>
  <c r="K222" i="5" s="1"/>
  <c r="M223" i="2"/>
  <c r="K223" i="5" s="1" a="1"/>
  <c r="K223" i="5" s="1"/>
  <c r="M224" i="2"/>
  <c r="K224" i="5" s="1" a="1"/>
  <c r="K224" i="5" s="1"/>
  <c r="M227" i="2"/>
  <c r="K227" i="5" s="1" a="1"/>
  <c r="K227" i="5" s="1"/>
  <c r="M228" i="2"/>
  <c r="K228" i="5" s="1" a="1"/>
  <c r="K228" i="5" s="1"/>
  <c r="M229" i="2"/>
  <c r="K229" i="5" s="1" a="1"/>
  <c r="K229" i="5" s="1"/>
  <c r="M230" i="2"/>
  <c r="K230" i="5" s="1" a="1"/>
  <c r="K230" i="5" s="1"/>
  <c r="M231" i="2"/>
  <c r="K231" i="5" s="1" a="1"/>
  <c r="K231" i="5" s="1"/>
  <c r="M232" i="2"/>
  <c r="K232" i="5" s="1" a="1"/>
  <c r="K232" i="5" s="1"/>
  <c r="M233" i="2"/>
  <c r="K233" i="5" s="1" a="1"/>
  <c r="K233" i="5" s="1"/>
  <c r="M234" i="2"/>
  <c r="K234" i="5" s="1" a="1"/>
  <c r="K234" i="5" s="1"/>
  <c r="M235" i="2"/>
  <c r="K235" i="5" s="1" a="1"/>
  <c r="K235" i="5" s="1"/>
  <c r="M236" i="2"/>
  <c r="K236" i="5" s="1" a="1"/>
  <c r="K236" i="5" s="1"/>
  <c r="M238" i="2"/>
  <c r="K238" i="5" s="1" a="1"/>
  <c r="K238" i="5" s="1"/>
  <c r="M239" i="2"/>
  <c r="K239" i="5" s="1" a="1"/>
  <c r="K239" i="5" s="1"/>
  <c r="M240" i="2"/>
  <c r="K240" i="5" s="1" a="1"/>
  <c r="K240" i="5" s="1"/>
  <c r="M241" i="2"/>
  <c r="K241" i="5" s="1" a="1"/>
  <c r="K241" i="5" s="1"/>
  <c r="M242" i="2"/>
  <c r="K242" i="5" s="1" a="1"/>
  <c r="K242" i="5" s="1"/>
  <c r="M243" i="2"/>
  <c r="K243" i="5" s="1" a="1"/>
  <c r="K243" i="5" s="1"/>
  <c r="M244" i="2"/>
  <c r="K244" i="5" s="1" a="1"/>
  <c r="K244" i="5" s="1"/>
  <c r="M245" i="2"/>
  <c r="K245" i="5" s="1" a="1"/>
  <c r="K245" i="5" s="1"/>
  <c r="M246" i="2"/>
  <c r="K246" i="5" s="1" a="1"/>
  <c r="K246" i="5" s="1"/>
  <c r="M247" i="2"/>
  <c r="K247" i="5" s="1" a="1"/>
  <c r="K247" i="5" s="1"/>
  <c r="M249" i="2"/>
  <c r="K249" i="5" s="1" a="1"/>
  <c r="K249" i="5" s="1"/>
  <c r="M250" i="2"/>
  <c r="K250" i="5" s="1" a="1"/>
  <c r="K250" i="5" s="1"/>
  <c r="M251" i="2"/>
  <c r="K251" i="5" s="1" a="1"/>
  <c r="K251" i="5" s="1"/>
  <c r="M252" i="2"/>
  <c r="K252" i="5" s="1" a="1"/>
  <c r="K252" i="5" s="1"/>
  <c r="M253" i="2"/>
  <c r="K253" i="5" s="1" a="1"/>
  <c r="K253" i="5" s="1"/>
  <c r="M254" i="2"/>
  <c r="K254" i="5" s="1" a="1"/>
  <c r="K254" i="5" s="1"/>
  <c r="M255" i="2"/>
  <c r="K255" i="5" s="1" a="1"/>
  <c r="K255" i="5" s="1"/>
  <c r="M256" i="2"/>
  <c r="K256" i="5" s="1" a="1"/>
  <c r="K256" i="5" s="1"/>
  <c r="M257" i="2"/>
  <c r="K257" i="5" s="1" a="1"/>
  <c r="K257" i="5" s="1"/>
  <c r="M258" i="2"/>
  <c r="K258" i="5" s="1" a="1"/>
  <c r="K258" i="5" s="1"/>
  <c r="M260" i="2"/>
  <c r="K260" i="5" s="1" a="1"/>
  <c r="K260" i="5" s="1"/>
  <c r="M261" i="2"/>
  <c r="K261" i="5" s="1" a="1"/>
  <c r="K261" i="5" s="1"/>
  <c r="M262" i="2"/>
  <c r="K262" i="5" s="1" a="1"/>
  <c r="K262" i="5" s="1"/>
  <c r="M263" i="2"/>
  <c r="K263" i="5" s="1" a="1"/>
  <c r="K263" i="5" s="1"/>
  <c r="M264" i="2"/>
  <c r="K264" i="5" s="1" a="1"/>
  <c r="K264" i="5" s="1"/>
  <c r="M265" i="2"/>
  <c r="K265" i="5" s="1" a="1"/>
  <c r="K265" i="5" s="1"/>
  <c r="M266" i="2"/>
  <c r="K266" i="5" s="1" a="1"/>
  <c r="K266" i="5" s="1"/>
  <c r="M267" i="2"/>
  <c r="K267" i="5" s="1" a="1"/>
  <c r="K267" i="5" s="1"/>
  <c r="M268" i="2"/>
  <c r="K268" i="5" s="1" a="1"/>
  <c r="K268" i="5" s="1"/>
  <c r="M269" i="2"/>
  <c r="K269" i="5" s="1" a="1"/>
  <c r="K269" i="5" s="1"/>
  <c r="M271" i="2"/>
  <c r="K271" i="5" s="1" a="1"/>
  <c r="K271" i="5" s="1"/>
  <c r="M272" i="2"/>
  <c r="K272" i="5" s="1" a="1"/>
  <c r="K272" i="5" s="1"/>
  <c r="M273" i="2"/>
  <c r="K273" i="5" s="1" a="1"/>
  <c r="K273" i="5" s="1"/>
  <c r="M274" i="2"/>
  <c r="K274" i="5" s="1" a="1"/>
  <c r="K274" i="5" s="1"/>
  <c r="M275" i="2"/>
  <c r="K275" i="5" s="1" a="1"/>
  <c r="K275" i="5" s="1"/>
  <c r="M276" i="2"/>
  <c r="K276" i="5" s="1" a="1"/>
  <c r="K276" i="5" s="1"/>
  <c r="M277" i="2"/>
  <c r="K277" i="5" s="1" a="1"/>
  <c r="K277" i="5" s="1"/>
  <c r="M278" i="2"/>
  <c r="K278" i="5" s="1" a="1"/>
  <c r="K278" i="5" s="1"/>
  <c r="M279" i="2"/>
  <c r="K279" i="5" s="1" a="1"/>
  <c r="K279" i="5" s="1"/>
  <c r="M280" i="2"/>
  <c r="K280" i="5" s="1" a="1"/>
  <c r="K280" i="5" s="1"/>
  <c r="M282" i="2"/>
  <c r="K282" i="5" s="1" a="1"/>
  <c r="K282" i="5" s="1"/>
  <c r="M283" i="2"/>
  <c r="K283" i="5" s="1" a="1"/>
  <c r="K283" i="5" s="1"/>
  <c r="M284" i="2"/>
  <c r="K284" i="5" s="1" a="1"/>
  <c r="K284" i="5" s="1"/>
  <c r="M285" i="2"/>
  <c r="K285" i="5" s="1" a="1"/>
  <c r="K285" i="5" s="1"/>
  <c r="M286" i="2"/>
  <c r="K286" i="5" s="1" a="1"/>
  <c r="K286" i="5" s="1"/>
  <c r="M287" i="2"/>
  <c r="K287" i="5" s="1" a="1"/>
  <c r="K287" i="5" s="1"/>
  <c r="M288" i="2"/>
  <c r="K288" i="5" s="1" a="1"/>
  <c r="K288" i="5" s="1"/>
  <c r="M289" i="2"/>
  <c r="K289" i="5" s="1" a="1"/>
  <c r="K289" i="5" s="1"/>
  <c r="M290" i="2"/>
  <c r="K290" i="5" s="1" a="1"/>
  <c r="K290" i="5" s="1"/>
  <c r="M291" i="2"/>
  <c r="K291" i="5" s="1" a="1"/>
  <c r="K291" i="5" s="1"/>
  <c r="M293" i="2"/>
  <c r="K293" i="5" s="1" a="1"/>
  <c r="K293" i="5" s="1"/>
  <c r="M294" i="2"/>
  <c r="K294" i="5" s="1" a="1"/>
  <c r="K294" i="5" s="1"/>
  <c r="M295" i="2"/>
  <c r="K295" i="5" s="1" a="1"/>
  <c r="K295" i="5" s="1"/>
  <c r="M296" i="2"/>
  <c r="K296" i="5" s="1" a="1"/>
  <c r="K296" i="5" s="1"/>
  <c r="M297" i="2"/>
  <c r="K297" i="5" s="1" a="1"/>
  <c r="K297" i="5" s="1"/>
  <c r="M298" i="2"/>
  <c r="K298" i="5" s="1" a="1"/>
  <c r="K298" i="5" s="1"/>
  <c r="M299" i="2"/>
  <c r="K299" i="5" s="1" a="1"/>
  <c r="K299" i="5" s="1"/>
  <c r="M300" i="2"/>
  <c r="K300" i="5" s="1" a="1"/>
  <c r="K300" i="5" s="1"/>
  <c r="M301" i="2"/>
  <c r="K301" i="5" s="1" a="1"/>
  <c r="K301" i="5" s="1"/>
  <c r="M302" i="2"/>
  <c r="K302" i="5" s="1" a="1"/>
  <c r="K302" i="5" s="1"/>
  <c r="M304" i="2"/>
  <c r="K304" i="5" s="1" a="1"/>
  <c r="K304" i="5" s="1"/>
  <c r="M305" i="2"/>
  <c r="K305" i="5" s="1" a="1"/>
  <c r="K305" i="5" s="1"/>
  <c r="M306" i="2"/>
  <c r="K306" i="5" s="1" a="1"/>
  <c r="K306" i="5" s="1"/>
  <c r="M307" i="2"/>
  <c r="K307" i="5" s="1" a="1"/>
  <c r="K307" i="5" s="1"/>
  <c r="M308" i="2"/>
  <c r="K308" i="5" s="1" a="1"/>
  <c r="K308" i="5" s="1"/>
  <c r="M309" i="2"/>
  <c r="K309" i="5" s="1" a="1"/>
  <c r="K309" i="5" s="1"/>
  <c r="M310" i="2"/>
  <c r="K310" i="5" s="1" a="1"/>
  <c r="K310" i="5" s="1"/>
  <c r="M311" i="2"/>
  <c r="K311" i="5" s="1" a="1"/>
  <c r="K311" i="5" s="1"/>
  <c r="M312" i="2"/>
  <c r="K312" i="5" s="1" a="1"/>
  <c r="K312" i="5" s="1"/>
  <c r="M313" i="2"/>
  <c r="K313" i="5" s="1" a="1"/>
  <c r="K313" i="5" s="1"/>
  <c r="M315" i="2"/>
  <c r="K315" i="5" s="1" a="1"/>
  <c r="K315" i="5" s="1"/>
  <c r="M316" i="2"/>
  <c r="K316" i="5" s="1" a="1"/>
  <c r="K316" i="5" s="1"/>
  <c r="M317" i="2"/>
  <c r="K317" i="5" s="1" a="1"/>
  <c r="K317" i="5" s="1"/>
  <c r="M318" i="2"/>
  <c r="K318" i="5" s="1" a="1"/>
  <c r="K318" i="5" s="1"/>
  <c r="M319" i="2"/>
  <c r="K319" i="5" s="1" a="1"/>
  <c r="K319" i="5" s="1"/>
  <c r="M320" i="2"/>
  <c r="K320" i="5" s="1" a="1"/>
  <c r="K320" i="5" s="1"/>
  <c r="M321" i="2"/>
  <c r="K321" i="5" s="1" a="1"/>
  <c r="K321" i="5" s="1"/>
  <c r="M322" i="2"/>
  <c r="K322" i="5" s="1" a="1"/>
  <c r="K322" i="5" s="1"/>
  <c r="M323" i="2"/>
  <c r="K323" i="5" s="1" a="1"/>
  <c r="K323" i="5" s="1"/>
  <c r="M324" i="2"/>
  <c r="K324" i="5" s="1" a="1"/>
  <c r="K324" i="5" s="1"/>
  <c r="M326" i="2"/>
  <c r="K326" i="5" s="1" a="1"/>
  <c r="K326" i="5" s="1"/>
  <c r="M327" i="2"/>
  <c r="K327" i="5" s="1" a="1"/>
  <c r="K327" i="5" s="1"/>
  <c r="M328" i="2"/>
  <c r="K328" i="5" s="1" a="1"/>
  <c r="K328" i="5" s="1"/>
  <c r="M329" i="2"/>
  <c r="K329" i="5" s="1" a="1"/>
  <c r="K329" i="5" s="1"/>
  <c r="M330" i="2"/>
  <c r="K330" i="5" s="1" a="1"/>
  <c r="K330" i="5" s="1"/>
  <c r="M331" i="2"/>
  <c r="K331" i="5" s="1" a="1"/>
  <c r="K331" i="5" s="1"/>
  <c r="M332" i="2"/>
  <c r="K332" i="5" s="1" a="1"/>
  <c r="K332" i="5" s="1"/>
  <c r="M333" i="2"/>
  <c r="K333" i="5" s="1" a="1"/>
  <c r="K333" i="5" s="1"/>
  <c r="M334" i="2"/>
  <c r="K334" i="5" s="1" a="1"/>
  <c r="K334" i="5" s="1"/>
  <c r="M335" i="2"/>
  <c r="K335" i="5" s="1" a="1"/>
  <c r="K335" i="5" s="1"/>
  <c r="M338" i="2"/>
  <c r="K338" i="5" s="1" a="1"/>
  <c r="K338" i="5" s="1"/>
  <c r="M339" i="2"/>
  <c r="K339" i="5" s="1" a="1"/>
  <c r="K339" i="5" s="1"/>
  <c r="M340" i="2"/>
  <c r="K340" i="5" s="1" a="1"/>
  <c r="K340" i="5" s="1"/>
  <c r="M341" i="2"/>
  <c r="K341" i="5" s="1" a="1"/>
  <c r="K341" i="5" s="1"/>
  <c r="M342" i="2"/>
  <c r="K342" i="5" s="1" a="1"/>
  <c r="K342" i="5" s="1"/>
  <c r="M343" i="2"/>
  <c r="K343" i="5" s="1" a="1"/>
  <c r="K343" i="5" s="1"/>
  <c r="M344" i="2"/>
  <c r="K344" i="5" s="1" a="1"/>
  <c r="K344" i="5" s="1"/>
  <c r="M345" i="2"/>
  <c r="K345" i="5" s="1" a="1"/>
  <c r="K345" i="5" s="1"/>
  <c r="M346" i="2"/>
  <c r="K346" i="5" s="1" a="1"/>
  <c r="K346" i="5" s="1"/>
  <c r="M347" i="2"/>
  <c r="K347" i="5" s="1" a="1"/>
  <c r="K347" i="5" s="1"/>
  <c r="M349" i="2"/>
  <c r="K349" i="5" s="1" a="1"/>
  <c r="K349" i="5" s="1"/>
  <c r="M350" i="2"/>
  <c r="K350" i="5" s="1" a="1"/>
  <c r="K350" i="5" s="1"/>
  <c r="M351" i="2"/>
  <c r="K351" i="5" s="1" a="1"/>
  <c r="K351" i="5" s="1"/>
  <c r="M352" i="2"/>
  <c r="K352" i="5" s="1" a="1"/>
  <c r="K352" i="5" s="1"/>
  <c r="M353" i="2"/>
  <c r="K353" i="5" s="1" a="1"/>
  <c r="K353" i="5" s="1"/>
  <c r="M354" i="2"/>
  <c r="K354" i="5" s="1" a="1"/>
  <c r="K354" i="5" s="1"/>
  <c r="M355" i="2"/>
  <c r="K355" i="5" s="1" a="1"/>
  <c r="K355" i="5" s="1"/>
  <c r="M356" i="2"/>
  <c r="K356" i="5" s="1" a="1"/>
  <c r="K356" i="5" s="1"/>
  <c r="M357" i="2"/>
  <c r="K357" i="5" s="1" a="1"/>
  <c r="K357" i="5" s="1"/>
  <c r="M358" i="2"/>
  <c r="K358" i="5" s="1" a="1"/>
  <c r="K358" i="5" s="1"/>
  <c r="M360" i="2"/>
  <c r="K360" i="5" s="1" a="1"/>
  <c r="K360" i="5" s="1"/>
  <c r="M361" i="2"/>
  <c r="K361" i="5" s="1" a="1"/>
  <c r="K361" i="5" s="1"/>
  <c r="M362" i="2"/>
  <c r="K362" i="5" s="1" a="1"/>
  <c r="K362" i="5" s="1"/>
  <c r="M363" i="2"/>
  <c r="K363" i="5" s="1" a="1"/>
  <c r="K363" i="5" s="1"/>
  <c r="M364" i="2"/>
  <c r="K364" i="5" s="1" a="1"/>
  <c r="K364" i="5" s="1"/>
  <c r="M365" i="2"/>
  <c r="K365" i="5" s="1" a="1"/>
  <c r="K365" i="5" s="1"/>
  <c r="M366" i="2"/>
  <c r="K366" i="5" s="1" a="1"/>
  <c r="K366" i="5" s="1"/>
  <c r="M367" i="2"/>
  <c r="K367" i="5" s="1" a="1"/>
  <c r="K367" i="5" s="1"/>
  <c r="M368" i="2"/>
  <c r="K368" i="5" s="1" a="1"/>
  <c r="K368" i="5" s="1"/>
  <c r="M369" i="2"/>
  <c r="K369" i="5" s="1" a="1"/>
  <c r="K369" i="5" s="1"/>
  <c r="M371" i="2"/>
  <c r="K371" i="5" s="1" a="1"/>
  <c r="K371" i="5" s="1"/>
  <c r="M372" i="2"/>
  <c r="K372" i="5" s="1" a="1"/>
  <c r="K372" i="5" s="1"/>
  <c r="M373" i="2"/>
  <c r="K373" i="5" s="1" a="1"/>
  <c r="K373" i="5" s="1"/>
  <c r="M374" i="2"/>
  <c r="K374" i="5" s="1" a="1"/>
  <c r="K374" i="5" s="1"/>
  <c r="M375" i="2"/>
  <c r="K375" i="5" s="1" a="1"/>
  <c r="K375" i="5" s="1"/>
  <c r="M376" i="2"/>
  <c r="K376" i="5" s="1" a="1"/>
  <c r="K376" i="5" s="1"/>
  <c r="M377" i="2"/>
  <c r="K377" i="5" s="1" a="1"/>
  <c r="K377" i="5" s="1"/>
  <c r="M378" i="2"/>
  <c r="K378" i="5" s="1" a="1"/>
  <c r="K378" i="5" s="1"/>
  <c r="M379" i="2"/>
  <c r="K379" i="5" s="1" a="1"/>
  <c r="K379" i="5" s="1"/>
  <c r="M380" i="2"/>
  <c r="K380" i="5" s="1" a="1"/>
  <c r="K380" i="5" s="1"/>
  <c r="M382" i="2"/>
  <c r="K382" i="5" s="1" a="1"/>
  <c r="K382" i="5" s="1"/>
  <c r="M383" i="2"/>
  <c r="K383" i="5" s="1" a="1"/>
  <c r="K383" i="5" s="1"/>
  <c r="M384" i="2"/>
  <c r="K384" i="5" s="1" a="1"/>
  <c r="K384" i="5" s="1"/>
  <c r="M385" i="2"/>
  <c r="K385" i="5" s="1" a="1"/>
  <c r="K385" i="5" s="1"/>
  <c r="M386" i="2"/>
  <c r="K386" i="5" s="1" a="1"/>
  <c r="K386" i="5" s="1"/>
  <c r="M387" i="2"/>
  <c r="K387" i="5" s="1" a="1"/>
  <c r="K387" i="5" s="1"/>
  <c r="M388" i="2"/>
  <c r="K388" i="5" s="1" a="1"/>
  <c r="K388" i="5" s="1"/>
  <c r="M389" i="2"/>
  <c r="K389" i="5" s="1" a="1"/>
  <c r="K389" i="5" s="1"/>
  <c r="M390" i="2"/>
  <c r="K390" i="5" s="1" a="1"/>
  <c r="K390" i="5" s="1"/>
  <c r="M391" i="2"/>
  <c r="K391" i="5" s="1" a="1"/>
  <c r="K391" i="5" s="1"/>
  <c r="M393" i="2"/>
  <c r="K393" i="5" s="1" a="1"/>
  <c r="K393" i="5" s="1"/>
  <c r="M394" i="2"/>
  <c r="K394" i="5" s="1" a="1"/>
  <c r="K394" i="5" s="1"/>
  <c r="M395" i="2"/>
  <c r="K395" i="5" s="1" a="1"/>
  <c r="K395" i="5" s="1"/>
  <c r="M396" i="2"/>
  <c r="K396" i="5" s="1" a="1"/>
  <c r="K396" i="5" s="1"/>
  <c r="M397" i="2"/>
  <c r="K397" i="5" s="1" a="1"/>
  <c r="K397" i="5" s="1"/>
  <c r="M398" i="2"/>
  <c r="K398" i="5" s="1" a="1"/>
  <c r="K398" i="5" s="1"/>
  <c r="M399" i="2"/>
  <c r="K399" i="5" s="1" a="1"/>
  <c r="K399" i="5" s="1"/>
  <c r="M400" i="2"/>
  <c r="K400" i="5" s="1" a="1"/>
  <c r="K400" i="5" s="1"/>
  <c r="M401" i="2"/>
  <c r="K401" i="5" s="1" a="1"/>
  <c r="K401" i="5" s="1"/>
  <c r="M402" i="2"/>
  <c r="K402" i="5" s="1" a="1"/>
  <c r="K402" i="5" s="1"/>
  <c r="M404" i="2"/>
  <c r="K404" i="5" s="1" a="1"/>
  <c r="K404" i="5" s="1"/>
  <c r="M405" i="2"/>
  <c r="K405" i="5" s="1" a="1"/>
  <c r="K405" i="5" s="1"/>
  <c r="M406" i="2"/>
  <c r="K406" i="5" s="1" a="1"/>
  <c r="K406" i="5" s="1"/>
  <c r="M407" i="2"/>
  <c r="K407" i="5" s="1" a="1"/>
  <c r="K407" i="5" s="1"/>
  <c r="M408" i="2"/>
  <c r="K408" i="5" s="1" a="1"/>
  <c r="K408" i="5" s="1"/>
  <c r="M409" i="2"/>
  <c r="K409" i="5" s="1" a="1"/>
  <c r="K409" i="5" s="1"/>
  <c r="M410" i="2"/>
  <c r="K410" i="5" s="1" a="1"/>
  <c r="K410" i="5" s="1"/>
  <c r="M411" i="2"/>
  <c r="K411" i="5" s="1" a="1"/>
  <c r="K411" i="5" s="1"/>
  <c r="M412" i="2"/>
  <c r="K412" i="5" s="1" a="1"/>
  <c r="K412" i="5" s="1"/>
  <c r="M413" i="2"/>
  <c r="K413" i="5" s="1" a="1"/>
  <c r="K413" i="5" s="1"/>
  <c r="M415" i="2"/>
  <c r="K415" i="5" s="1" a="1"/>
  <c r="K415" i="5" s="1"/>
  <c r="M416" i="2"/>
  <c r="K416" i="5" s="1" a="1"/>
  <c r="K416" i="5" s="1"/>
  <c r="M417" i="2"/>
  <c r="K417" i="5" s="1" a="1"/>
  <c r="K417" i="5" s="1"/>
  <c r="M418" i="2"/>
  <c r="K418" i="5" s="1" a="1"/>
  <c r="K418" i="5" s="1"/>
  <c r="M419" i="2"/>
  <c r="K419" i="5" s="1" a="1"/>
  <c r="K419" i="5" s="1"/>
  <c r="M420" i="2"/>
  <c r="K420" i="5" s="1" a="1"/>
  <c r="K420" i="5" s="1"/>
  <c r="M421" i="2"/>
  <c r="K421" i="5" s="1" a="1"/>
  <c r="K421" i="5" s="1"/>
  <c r="M422" i="2"/>
  <c r="K422" i="5" s="1" a="1"/>
  <c r="K422" i="5" s="1"/>
  <c r="M423" i="2"/>
  <c r="K423" i="5" s="1" a="1"/>
  <c r="K423" i="5" s="1"/>
  <c r="M424" i="2"/>
  <c r="K424" i="5" s="1" a="1"/>
  <c r="K424" i="5" s="1"/>
  <c r="M426" i="2"/>
  <c r="K426" i="5" s="1" a="1"/>
  <c r="K426" i="5" s="1"/>
  <c r="M427" i="2"/>
  <c r="K427" i="5" s="1" a="1"/>
  <c r="K427" i="5" s="1"/>
  <c r="M428" i="2"/>
  <c r="K428" i="5" s="1" a="1"/>
  <c r="K428" i="5" s="1"/>
  <c r="M429" i="2"/>
  <c r="K429" i="5" s="1" a="1"/>
  <c r="K429" i="5" s="1"/>
  <c r="M430" i="2"/>
  <c r="K430" i="5" s="1" a="1"/>
  <c r="K430" i="5" s="1"/>
  <c r="M431" i="2"/>
  <c r="K431" i="5" s="1" a="1"/>
  <c r="K431" i="5" s="1"/>
  <c r="M432" i="2"/>
  <c r="K432" i="5" s="1" a="1"/>
  <c r="K432" i="5" s="1"/>
  <c r="M433" i="2"/>
  <c r="K433" i="5" s="1" a="1"/>
  <c r="K433" i="5" s="1"/>
  <c r="M434" i="2"/>
  <c r="K434" i="5" s="1" a="1"/>
  <c r="K434" i="5" s="1"/>
  <c r="M435" i="2"/>
  <c r="K435" i="5" s="1" a="1"/>
  <c r="K435" i="5" s="1"/>
  <c r="M437" i="2"/>
  <c r="K437" i="5" s="1" a="1"/>
  <c r="K437" i="5" s="1"/>
  <c r="M438" i="2"/>
  <c r="K438" i="5" s="1" a="1"/>
  <c r="K438" i="5" s="1"/>
  <c r="M439" i="2"/>
  <c r="K439" i="5" s="1" a="1"/>
  <c r="K439" i="5" s="1"/>
  <c r="M440" i="2"/>
  <c r="K440" i="5" s="1" a="1"/>
  <c r="K440" i="5" s="1"/>
  <c r="M441" i="2"/>
  <c r="K441" i="5" s="1" a="1"/>
  <c r="K441" i="5" s="1"/>
  <c r="M442" i="2"/>
  <c r="K442" i="5" s="1" a="1"/>
  <c r="K442" i="5" s="1"/>
  <c r="M443" i="2"/>
  <c r="K443" i="5" s="1" a="1"/>
  <c r="K443" i="5" s="1"/>
  <c r="M444" i="2"/>
  <c r="K444" i="5" s="1" a="1"/>
  <c r="K444" i="5" s="1"/>
  <c r="M445" i="2"/>
  <c r="K445" i="5" s="1" a="1"/>
  <c r="K445" i="5" s="1"/>
  <c r="M446" i="2"/>
  <c r="K446" i="5" s="1" a="1"/>
  <c r="K446" i="5" s="1"/>
  <c r="M449" i="2"/>
  <c r="K449" i="5" s="1" a="1"/>
  <c r="K449" i="5" s="1"/>
  <c r="M450" i="2"/>
  <c r="K450" i="5" s="1" a="1"/>
  <c r="K450" i="5" s="1"/>
  <c r="M451" i="2"/>
  <c r="K451" i="5" s="1" a="1"/>
  <c r="K451" i="5" s="1"/>
  <c r="M452" i="2"/>
  <c r="K452" i="5" s="1" a="1"/>
  <c r="K452" i="5" s="1"/>
  <c r="M453" i="2"/>
  <c r="K453" i="5" s="1" a="1"/>
  <c r="K453" i="5" s="1"/>
  <c r="M454" i="2"/>
  <c r="K454" i="5" s="1" a="1"/>
  <c r="K454" i="5" s="1"/>
  <c r="M455" i="2"/>
  <c r="K455" i="5" s="1" a="1"/>
  <c r="K455" i="5" s="1"/>
  <c r="M456" i="2"/>
  <c r="K456" i="5" s="1" a="1"/>
  <c r="K456" i="5" s="1"/>
  <c r="M457" i="2"/>
  <c r="K457" i="5" s="1" a="1"/>
  <c r="K457" i="5" s="1"/>
  <c r="M458" i="2"/>
  <c r="K458" i="5" s="1" a="1"/>
  <c r="K458" i="5" s="1"/>
  <c r="M460" i="2"/>
  <c r="K460" i="5" s="1" a="1"/>
  <c r="K460" i="5" s="1"/>
  <c r="M461" i="2"/>
  <c r="K461" i="5" s="1" a="1"/>
  <c r="K461" i="5" s="1"/>
  <c r="M462" i="2"/>
  <c r="K462" i="5" s="1" a="1"/>
  <c r="K462" i="5" s="1"/>
  <c r="M463" i="2"/>
  <c r="K463" i="5" s="1" a="1"/>
  <c r="K463" i="5" s="1"/>
  <c r="M464" i="2"/>
  <c r="K464" i="5" s="1" a="1"/>
  <c r="K464" i="5" s="1"/>
  <c r="M465" i="2"/>
  <c r="K465" i="5" s="1" a="1"/>
  <c r="K465" i="5" s="1"/>
  <c r="M466" i="2"/>
  <c r="K466" i="5" s="1" a="1"/>
  <c r="K466" i="5" s="1"/>
  <c r="M467" i="2"/>
  <c r="K467" i="5" s="1" a="1"/>
  <c r="K467" i="5" s="1"/>
  <c r="M468" i="2"/>
  <c r="K468" i="5" s="1" a="1"/>
  <c r="K468" i="5" s="1"/>
  <c r="M469" i="2"/>
  <c r="K469" i="5" s="1" a="1"/>
  <c r="K469" i="5" s="1"/>
  <c r="M471" i="2"/>
  <c r="K471" i="5" s="1" a="1"/>
  <c r="K471" i="5" s="1"/>
  <c r="M472" i="2"/>
  <c r="K472" i="5" s="1" a="1"/>
  <c r="K472" i="5" s="1"/>
  <c r="M473" i="2"/>
  <c r="K473" i="5" s="1" a="1"/>
  <c r="K473" i="5" s="1"/>
  <c r="M474" i="2"/>
  <c r="K474" i="5" s="1" a="1"/>
  <c r="K474" i="5" s="1"/>
  <c r="M475" i="2"/>
  <c r="K475" i="5" s="1" a="1"/>
  <c r="K475" i="5" s="1"/>
  <c r="M476" i="2"/>
  <c r="K476" i="5" s="1" a="1"/>
  <c r="K476" i="5" s="1"/>
  <c r="M477" i="2"/>
  <c r="K477" i="5" s="1" a="1"/>
  <c r="K477" i="5" s="1"/>
  <c r="M478" i="2"/>
  <c r="K478" i="5" s="1" a="1"/>
  <c r="K478" i="5" s="1"/>
  <c r="M479" i="2"/>
  <c r="K479" i="5" s="1" a="1"/>
  <c r="K479" i="5" s="1"/>
  <c r="M480" i="2"/>
  <c r="K480" i="5" s="1" a="1"/>
  <c r="K480" i="5" s="1"/>
  <c r="M482" i="2"/>
  <c r="K482" i="5" s="1" a="1"/>
  <c r="K482" i="5" s="1"/>
  <c r="M483" i="2"/>
  <c r="K483" i="5" s="1" a="1"/>
  <c r="K483" i="5" s="1"/>
  <c r="M484" i="2"/>
  <c r="K484" i="5" s="1" a="1"/>
  <c r="K484" i="5" s="1"/>
  <c r="M485" i="2"/>
  <c r="K485" i="5" s="1" a="1"/>
  <c r="K485" i="5" s="1"/>
  <c r="M486" i="2"/>
  <c r="K486" i="5" s="1" a="1"/>
  <c r="K486" i="5" s="1"/>
  <c r="M487" i="2"/>
  <c r="K487" i="5" s="1" a="1"/>
  <c r="K487" i="5" s="1"/>
  <c r="M488" i="2"/>
  <c r="K488" i="5" s="1" a="1"/>
  <c r="K488" i="5" s="1"/>
  <c r="M489" i="2"/>
  <c r="K489" i="5" s="1" a="1"/>
  <c r="K489" i="5" s="1"/>
  <c r="M490" i="2"/>
  <c r="K490" i="5" s="1" a="1"/>
  <c r="K490" i="5" s="1"/>
  <c r="M491" i="2"/>
  <c r="K491" i="5" s="1" a="1"/>
  <c r="K491" i="5" s="1"/>
  <c r="M493" i="2"/>
  <c r="K493" i="5" s="1" a="1"/>
  <c r="K493" i="5" s="1"/>
  <c r="M494" i="2"/>
  <c r="K494" i="5" s="1" a="1"/>
  <c r="K494" i="5" s="1"/>
  <c r="M495" i="2"/>
  <c r="K495" i="5" s="1" a="1"/>
  <c r="K495" i="5" s="1"/>
  <c r="M496" i="2"/>
  <c r="K496" i="5" s="1" a="1"/>
  <c r="K496" i="5" s="1"/>
  <c r="M497" i="2"/>
  <c r="K497" i="5" s="1" a="1"/>
  <c r="K497" i="5" s="1"/>
  <c r="M498" i="2"/>
  <c r="K498" i="5" s="1" a="1"/>
  <c r="K498" i="5" s="1"/>
  <c r="M499" i="2"/>
  <c r="K499" i="5" s="1" a="1"/>
  <c r="K499" i="5" s="1"/>
  <c r="M500" i="2"/>
  <c r="K500" i="5" s="1" a="1"/>
  <c r="K500" i="5" s="1"/>
  <c r="M501" i="2"/>
  <c r="K501" i="5" s="1" a="1"/>
  <c r="K501" i="5" s="1"/>
  <c r="M502" i="2"/>
  <c r="K502" i="5" s="1" a="1"/>
  <c r="K502" i="5" s="1"/>
  <c r="M504" i="2"/>
  <c r="K504" i="5" s="1" a="1"/>
  <c r="K504" i="5" s="1"/>
  <c r="M505" i="2"/>
  <c r="K505" i="5" s="1" a="1"/>
  <c r="K505" i="5" s="1"/>
  <c r="M506" i="2"/>
  <c r="K506" i="5" s="1" a="1"/>
  <c r="K506" i="5" s="1"/>
  <c r="M507" i="2"/>
  <c r="K507" i="5" s="1" a="1"/>
  <c r="K507" i="5" s="1"/>
  <c r="M508" i="2"/>
  <c r="K508" i="5" s="1" a="1"/>
  <c r="K508" i="5" s="1"/>
  <c r="M509" i="2"/>
  <c r="K509" i="5" s="1" a="1"/>
  <c r="K509" i="5" s="1"/>
  <c r="M510" i="2"/>
  <c r="K510" i="5" s="1" a="1"/>
  <c r="K510" i="5" s="1"/>
  <c r="M511" i="2"/>
  <c r="K511" i="5" s="1" a="1"/>
  <c r="K511" i="5" s="1"/>
  <c r="M512" i="2"/>
  <c r="K512" i="5" s="1" a="1"/>
  <c r="K512" i="5" s="1"/>
  <c r="M513" i="2"/>
  <c r="K513" i="5" s="1" a="1"/>
  <c r="K513" i="5" s="1"/>
  <c r="M515" i="2"/>
  <c r="K515" i="5" s="1" a="1"/>
  <c r="K515" i="5" s="1"/>
  <c r="M516" i="2"/>
  <c r="K516" i="5" s="1" a="1"/>
  <c r="K516" i="5" s="1"/>
  <c r="M517" i="2"/>
  <c r="K517" i="5" s="1" a="1"/>
  <c r="K517" i="5" s="1"/>
  <c r="M518" i="2"/>
  <c r="K518" i="5" s="1" a="1"/>
  <c r="K518" i="5" s="1"/>
  <c r="M519" i="2"/>
  <c r="K519" i="5" s="1" a="1"/>
  <c r="K519" i="5" s="1"/>
  <c r="M520" i="2"/>
  <c r="K520" i="5" s="1" a="1"/>
  <c r="K520" i="5" s="1"/>
  <c r="M521" i="2"/>
  <c r="K521" i="5" s="1" a="1"/>
  <c r="K521" i="5" s="1"/>
  <c r="M522" i="2"/>
  <c r="K522" i="5" s="1" a="1"/>
  <c r="K522" i="5" s="1"/>
  <c r="M523" i="2"/>
  <c r="K523" i="5" s="1" a="1"/>
  <c r="K523" i="5" s="1"/>
  <c r="M524" i="2"/>
  <c r="K524" i="5" s="1" a="1"/>
  <c r="K524" i="5" s="1"/>
  <c r="M526" i="2"/>
  <c r="K526" i="5" s="1" a="1"/>
  <c r="K526" i="5" s="1"/>
  <c r="M527" i="2"/>
  <c r="K527" i="5" s="1" a="1"/>
  <c r="K527" i="5" s="1"/>
  <c r="M528" i="2"/>
  <c r="K528" i="5" s="1" a="1"/>
  <c r="K528" i="5" s="1"/>
  <c r="M529" i="2"/>
  <c r="K529" i="5" s="1" a="1"/>
  <c r="K529" i="5" s="1"/>
  <c r="M530" i="2"/>
  <c r="K530" i="5" s="1" a="1"/>
  <c r="K530" i="5" s="1"/>
  <c r="M531" i="2"/>
  <c r="K531" i="5" s="1" a="1"/>
  <c r="K531" i="5" s="1"/>
  <c r="M532" i="2"/>
  <c r="K532" i="5" s="1" a="1"/>
  <c r="K532" i="5" s="1"/>
  <c r="M533" i="2"/>
  <c r="K533" i="5" s="1" a="1"/>
  <c r="K533" i="5" s="1"/>
  <c r="M534" i="2"/>
  <c r="K534" i="5" s="1" a="1"/>
  <c r="K534" i="5" s="1"/>
  <c r="M535" i="2"/>
  <c r="K535" i="5" s="1" a="1"/>
  <c r="K535" i="5" s="1"/>
  <c r="M537" i="2"/>
  <c r="K537" i="5" s="1" a="1"/>
  <c r="K537" i="5" s="1"/>
  <c r="M538" i="2"/>
  <c r="K538" i="5" s="1" a="1"/>
  <c r="K538" i="5" s="1"/>
  <c r="M539" i="2"/>
  <c r="K539" i="5" s="1" a="1"/>
  <c r="K539" i="5" s="1"/>
  <c r="M540" i="2"/>
  <c r="K540" i="5" s="1" a="1"/>
  <c r="K540" i="5" s="1"/>
  <c r="M541" i="2"/>
  <c r="K541" i="5" s="1" a="1"/>
  <c r="K541" i="5" s="1"/>
  <c r="M542" i="2"/>
  <c r="K542" i="5" s="1" a="1"/>
  <c r="K542" i="5" s="1"/>
  <c r="M543" i="2"/>
  <c r="K543" i="5" s="1" a="1"/>
  <c r="K543" i="5" s="1"/>
  <c r="M544" i="2"/>
  <c r="K544" i="5" s="1" a="1"/>
  <c r="K544" i="5" s="1"/>
  <c r="M545" i="2"/>
  <c r="K545" i="5" s="1" a="1"/>
  <c r="K545" i="5" s="1"/>
  <c r="M546" i="2"/>
  <c r="K546" i="5" s="1" a="1"/>
  <c r="K546" i="5" s="1"/>
  <c r="M548" i="2"/>
  <c r="K548" i="5" s="1" a="1"/>
  <c r="K548" i="5" s="1"/>
  <c r="M549" i="2"/>
  <c r="K549" i="5" s="1" a="1"/>
  <c r="K549" i="5" s="1"/>
  <c r="M550" i="2"/>
  <c r="K550" i="5" s="1" a="1"/>
  <c r="K550" i="5" s="1"/>
  <c r="M551" i="2"/>
  <c r="K551" i="5" s="1" a="1"/>
  <c r="K551" i="5" s="1"/>
  <c r="M552" i="2"/>
  <c r="K552" i="5" s="1" a="1"/>
  <c r="K552" i="5" s="1"/>
  <c r="M553" i="2"/>
  <c r="K553" i="5" s="1" a="1"/>
  <c r="K553" i="5" s="1"/>
  <c r="M554" i="2"/>
  <c r="K554" i="5" s="1" a="1"/>
  <c r="K554" i="5" s="1"/>
  <c r="M555" i="2"/>
  <c r="K555" i="5" s="1" a="1"/>
  <c r="K555" i="5" s="1"/>
  <c r="M556" i="2"/>
  <c r="K556" i="5" s="1" a="1"/>
  <c r="K556" i="5" s="1"/>
  <c r="M557" i="2"/>
  <c r="K557" i="5" s="1" a="1"/>
  <c r="K557" i="5" s="1"/>
  <c r="M560" i="2"/>
  <c r="K560" i="5" s="1" a="1"/>
  <c r="K560" i="5" s="1"/>
  <c r="M561" i="2"/>
  <c r="K561" i="5" s="1" a="1"/>
  <c r="K561" i="5" s="1"/>
  <c r="M562" i="2"/>
  <c r="K562" i="5" s="1" a="1"/>
  <c r="K562" i="5" s="1"/>
  <c r="M563" i="2"/>
  <c r="K563" i="5" s="1" a="1"/>
  <c r="K563" i="5" s="1"/>
  <c r="M564" i="2"/>
  <c r="K564" i="5" s="1" a="1"/>
  <c r="K564" i="5" s="1"/>
  <c r="M565" i="2"/>
  <c r="K565" i="5" s="1" a="1"/>
  <c r="K565" i="5" s="1"/>
  <c r="M566" i="2"/>
  <c r="K566" i="5" s="1" a="1"/>
  <c r="K566" i="5" s="1"/>
  <c r="M567" i="2"/>
  <c r="K567" i="5" s="1" a="1"/>
  <c r="K567" i="5" s="1"/>
  <c r="M568" i="2"/>
  <c r="K568" i="5" s="1" a="1"/>
  <c r="K568" i="5" s="1"/>
  <c r="M569" i="2"/>
  <c r="K569" i="5" s="1" a="1"/>
  <c r="K569" i="5" s="1"/>
  <c r="M571" i="2"/>
  <c r="K571" i="5" s="1" a="1"/>
  <c r="K571" i="5" s="1"/>
  <c r="M572" i="2"/>
  <c r="K572" i="5" s="1" a="1"/>
  <c r="K572" i="5" s="1"/>
  <c r="M573" i="2"/>
  <c r="K573" i="5" s="1" a="1"/>
  <c r="K573" i="5" s="1"/>
  <c r="M574" i="2"/>
  <c r="K574" i="5" s="1" a="1"/>
  <c r="K574" i="5" s="1"/>
  <c r="M575" i="2"/>
  <c r="K575" i="5" s="1" a="1"/>
  <c r="K575" i="5" s="1"/>
  <c r="M576" i="2"/>
  <c r="K576" i="5" s="1" a="1"/>
  <c r="K576" i="5" s="1"/>
  <c r="M577" i="2"/>
  <c r="K577" i="5" s="1" a="1"/>
  <c r="K577" i="5" s="1"/>
  <c r="M578" i="2"/>
  <c r="K578" i="5" s="1" a="1"/>
  <c r="K578" i="5" s="1"/>
  <c r="M579" i="2"/>
  <c r="K579" i="5" s="1" a="1"/>
  <c r="K579" i="5" s="1"/>
  <c r="M580" i="2"/>
  <c r="K580" i="5" s="1" a="1"/>
  <c r="K580" i="5" s="1"/>
  <c r="M582" i="2"/>
  <c r="K582" i="5" s="1" a="1"/>
  <c r="K582" i="5" s="1"/>
  <c r="M583" i="2"/>
  <c r="K583" i="5" s="1" a="1"/>
  <c r="K583" i="5" s="1"/>
  <c r="M584" i="2"/>
  <c r="K584" i="5" s="1" a="1"/>
  <c r="K584" i="5" s="1"/>
  <c r="M585" i="2"/>
  <c r="K585" i="5" s="1" a="1"/>
  <c r="K585" i="5" s="1"/>
  <c r="M586" i="2"/>
  <c r="K586" i="5" s="1" a="1"/>
  <c r="K586" i="5" s="1"/>
  <c r="M587" i="2"/>
  <c r="K587" i="5" s="1" a="1"/>
  <c r="K587" i="5" s="1"/>
  <c r="M588" i="2"/>
  <c r="K588" i="5" s="1" a="1"/>
  <c r="K588" i="5" s="1"/>
  <c r="M589" i="2"/>
  <c r="K589" i="5" s="1" a="1"/>
  <c r="K589" i="5" s="1"/>
  <c r="M590" i="2"/>
  <c r="K590" i="5" s="1" a="1"/>
  <c r="K590" i="5" s="1"/>
  <c r="M591" i="2"/>
  <c r="K591" i="5" s="1" a="1"/>
  <c r="K591" i="5" s="1"/>
  <c r="M593" i="2"/>
  <c r="K593" i="5" s="1" a="1"/>
  <c r="K593" i="5" s="1"/>
  <c r="M594" i="2"/>
  <c r="K594" i="5" s="1" a="1"/>
  <c r="K594" i="5" s="1"/>
  <c r="M595" i="2"/>
  <c r="K595" i="5" s="1" a="1"/>
  <c r="K595" i="5" s="1"/>
  <c r="M596" i="2"/>
  <c r="K596" i="5" s="1" a="1"/>
  <c r="K596" i="5" s="1"/>
  <c r="M597" i="2"/>
  <c r="K597" i="5" s="1" a="1"/>
  <c r="K597" i="5" s="1"/>
  <c r="M598" i="2"/>
  <c r="K598" i="5" s="1" a="1"/>
  <c r="K598" i="5" s="1"/>
  <c r="M599" i="2"/>
  <c r="K599" i="5" s="1" a="1"/>
  <c r="K599" i="5" s="1"/>
  <c r="M600" i="2"/>
  <c r="K600" i="5" s="1" a="1"/>
  <c r="K600" i="5" s="1"/>
  <c r="M601" i="2"/>
  <c r="K601" i="5" s="1" a="1"/>
  <c r="K601" i="5" s="1"/>
  <c r="M602" i="2"/>
  <c r="K602" i="5" s="1" a="1"/>
  <c r="K602" i="5" s="1"/>
  <c r="M604" i="2"/>
  <c r="K604" i="5" s="1" a="1"/>
  <c r="K604" i="5" s="1"/>
  <c r="M605" i="2"/>
  <c r="K605" i="5" s="1" a="1"/>
  <c r="K605" i="5" s="1"/>
  <c r="M606" i="2"/>
  <c r="K606" i="5" s="1" a="1"/>
  <c r="K606" i="5" s="1"/>
  <c r="M607" i="2"/>
  <c r="K607" i="5" s="1" a="1"/>
  <c r="K607" i="5" s="1"/>
  <c r="M608" i="2"/>
  <c r="K608" i="5" s="1" a="1"/>
  <c r="K608" i="5" s="1"/>
  <c r="M609" i="2"/>
  <c r="K609" i="5" s="1" a="1"/>
  <c r="K609" i="5" s="1"/>
  <c r="M610" i="2"/>
  <c r="K610" i="5" s="1" a="1"/>
  <c r="K610" i="5" s="1"/>
  <c r="M611" i="2"/>
  <c r="K611" i="5" s="1" a="1"/>
  <c r="K611" i="5" s="1"/>
  <c r="M612" i="2"/>
  <c r="K612" i="5" s="1" a="1"/>
  <c r="K612" i="5" s="1"/>
  <c r="M613" i="2"/>
  <c r="K613" i="5" s="1" a="1"/>
  <c r="K613" i="5" s="1"/>
  <c r="M615" i="2"/>
  <c r="K615" i="5" s="1" a="1"/>
  <c r="K615" i="5" s="1"/>
  <c r="M616" i="2"/>
  <c r="K616" i="5" s="1" a="1"/>
  <c r="K616" i="5" s="1"/>
  <c r="M617" i="2"/>
  <c r="K617" i="5" s="1" a="1"/>
  <c r="K617" i="5" s="1"/>
  <c r="M618" i="2"/>
  <c r="K618" i="5" s="1" a="1"/>
  <c r="K618" i="5" s="1"/>
  <c r="M619" i="2"/>
  <c r="K619" i="5" s="1" a="1"/>
  <c r="K619" i="5" s="1"/>
  <c r="M620" i="2"/>
  <c r="K620" i="5" s="1" a="1"/>
  <c r="K620" i="5" s="1"/>
  <c r="M621" i="2"/>
  <c r="K621" i="5" s="1" a="1"/>
  <c r="K621" i="5" s="1"/>
  <c r="M622" i="2"/>
  <c r="K622" i="5" s="1" a="1"/>
  <c r="K622" i="5" s="1"/>
  <c r="M623" i="2"/>
  <c r="K623" i="5" s="1" a="1"/>
  <c r="K623" i="5" s="1"/>
  <c r="M624" i="2"/>
  <c r="K624" i="5" s="1" a="1"/>
  <c r="K624" i="5" s="1"/>
  <c r="M626" i="2"/>
  <c r="K626" i="5" s="1" a="1"/>
  <c r="K626" i="5" s="1"/>
  <c r="M627" i="2"/>
  <c r="K627" i="5" s="1" a="1"/>
  <c r="K627" i="5" s="1"/>
  <c r="M628" i="2"/>
  <c r="K628" i="5" s="1" a="1"/>
  <c r="K628" i="5" s="1"/>
  <c r="M629" i="2"/>
  <c r="K629" i="5" s="1" a="1"/>
  <c r="K629" i="5" s="1"/>
  <c r="M630" i="2"/>
  <c r="K630" i="5" s="1" a="1"/>
  <c r="K630" i="5" s="1"/>
  <c r="M631" i="2"/>
  <c r="K631" i="5" s="1" a="1"/>
  <c r="K631" i="5" s="1"/>
  <c r="M632" i="2"/>
  <c r="K632" i="5" s="1" a="1"/>
  <c r="K632" i="5" s="1"/>
  <c r="M633" i="2"/>
  <c r="K633" i="5" s="1" a="1"/>
  <c r="K633" i="5" s="1"/>
  <c r="M634" i="2"/>
  <c r="K634" i="5" s="1" a="1"/>
  <c r="K634" i="5" s="1"/>
  <c r="M635" i="2"/>
  <c r="K635" i="5" s="1" a="1"/>
  <c r="K635" i="5" s="1"/>
  <c r="M637" i="2"/>
  <c r="K637" i="5" s="1" a="1"/>
  <c r="K637" i="5" s="1"/>
  <c r="M638" i="2"/>
  <c r="K638" i="5" s="1" a="1"/>
  <c r="K638" i="5" s="1"/>
  <c r="M639" i="2"/>
  <c r="K639" i="5" s="1" a="1"/>
  <c r="K639" i="5" s="1"/>
  <c r="M640" i="2"/>
  <c r="K640" i="5" s="1" a="1"/>
  <c r="K640" i="5" s="1"/>
  <c r="M641" i="2"/>
  <c r="K641" i="5" s="1" a="1"/>
  <c r="K641" i="5" s="1"/>
  <c r="M642" i="2"/>
  <c r="K642" i="5" s="1" a="1"/>
  <c r="K642" i="5" s="1"/>
  <c r="M643" i="2"/>
  <c r="K643" i="5" s="1" a="1"/>
  <c r="K643" i="5" s="1"/>
  <c r="M644" i="2"/>
  <c r="K644" i="5" s="1" a="1"/>
  <c r="K644" i="5" s="1"/>
  <c r="M645" i="2"/>
  <c r="K645" i="5" s="1" a="1"/>
  <c r="K645" i="5" s="1"/>
  <c r="M646" i="2"/>
  <c r="K646" i="5" s="1" a="1"/>
  <c r="K646" i="5" s="1"/>
  <c r="M648" i="2"/>
  <c r="K648" i="5" s="1" a="1"/>
  <c r="K648" i="5" s="1"/>
  <c r="M649" i="2"/>
  <c r="K649" i="5" s="1" a="1"/>
  <c r="K649" i="5" s="1"/>
  <c r="M650" i="2"/>
  <c r="K650" i="5" s="1" a="1"/>
  <c r="K650" i="5" s="1"/>
  <c r="M651" i="2"/>
  <c r="K651" i="5" s="1" a="1"/>
  <c r="K651" i="5" s="1"/>
  <c r="M652" i="2"/>
  <c r="K652" i="5" s="1" a="1"/>
  <c r="K652" i="5" s="1"/>
  <c r="M653" i="2"/>
  <c r="K653" i="5" s="1" a="1"/>
  <c r="K653" i="5" s="1"/>
  <c r="M654" i="2"/>
  <c r="K654" i="5" s="1" a="1"/>
  <c r="K654" i="5" s="1"/>
  <c r="M655" i="2"/>
  <c r="K655" i="5" s="1" a="1"/>
  <c r="K655" i="5" s="1"/>
  <c r="M656" i="2"/>
  <c r="K656" i="5" s="1" a="1"/>
  <c r="K656" i="5" s="1"/>
  <c r="M657" i="2"/>
  <c r="K657" i="5" s="1" a="1"/>
  <c r="K657" i="5" s="1"/>
  <c r="M659" i="2"/>
  <c r="K659" i="5" s="1" a="1"/>
  <c r="K659" i="5" s="1"/>
  <c r="M660" i="2"/>
  <c r="K660" i="5" s="1" a="1"/>
  <c r="K660" i="5" s="1"/>
  <c r="M661" i="2"/>
  <c r="K661" i="5" s="1" a="1"/>
  <c r="K661" i="5" s="1"/>
  <c r="M662" i="2"/>
  <c r="K662" i="5" s="1" a="1"/>
  <c r="K662" i="5" s="1"/>
  <c r="M663" i="2"/>
  <c r="K663" i="5" s="1" a="1"/>
  <c r="K663" i="5" s="1"/>
  <c r="M664" i="2"/>
  <c r="K664" i="5" s="1" a="1"/>
  <c r="K664" i="5" s="1"/>
  <c r="M665" i="2"/>
  <c r="K665" i="5" s="1" a="1"/>
  <c r="K665" i="5" s="1"/>
  <c r="M666" i="2"/>
  <c r="K666" i="5" s="1" a="1"/>
  <c r="K666" i="5" s="1"/>
  <c r="M667" i="2"/>
  <c r="K667" i="5" s="1" a="1"/>
  <c r="K667" i="5" s="1"/>
  <c r="M668" i="2"/>
  <c r="K668" i="5" s="1" a="1"/>
  <c r="K668" i="5" s="1"/>
  <c r="M671" i="2"/>
  <c r="K671" i="5" s="1" a="1"/>
  <c r="K671" i="5" s="1"/>
  <c r="M672" i="2"/>
  <c r="K672" i="5" s="1" a="1"/>
  <c r="K672" i="5" s="1"/>
  <c r="M673" i="2"/>
  <c r="K673" i="5" s="1" a="1"/>
  <c r="K673" i="5" s="1"/>
  <c r="M674" i="2"/>
  <c r="K674" i="5" s="1" a="1"/>
  <c r="K674" i="5" s="1"/>
  <c r="M675" i="2"/>
  <c r="K675" i="5" s="1" a="1"/>
  <c r="K675" i="5" s="1"/>
  <c r="M676" i="2"/>
  <c r="K676" i="5" s="1" a="1"/>
  <c r="K676" i="5" s="1"/>
  <c r="M677" i="2"/>
  <c r="K677" i="5" s="1" a="1"/>
  <c r="K677" i="5" s="1"/>
  <c r="M678" i="2"/>
  <c r="K678" i="5" s="1" a="1"/>
  <c r="K678" i="5" s="1"/>
  <c r="M679" i="2"/>
  <c r="K679" i="5" s="1" a="1"/>
  <c r="K679" i="5" s="1"/>
  <c r="M680" i="2"/>
  <c r="K680" i="5" s="1" a="1"/>
  <c r="K680" i="5" s="1"/>
  <c r="M682" i="2"/>
  <c r="K682" i="5" s="1" a="1"/>
  <c r="K682" i="5" s="1"/>
  <c r="M683" i="2"/>
  <c r="K683" i="5" s="1" a="1"/>
  <c r="K683" i="5" s="1"/>
  <c r="M684" i="2"/>
  <c r="K684" i="5" s="1" a="1"/>
  <c r="K684" i="5" s="1"/>
  <c r="M685" i="2"/>
  <c r="K685" i="5" s="1" a="1"/>
  <c r="K685" i="5" s="1"/>
  <c r="M686" i="2"/>
  <c r="K686" i="5" s="1" a="1"/>
  <c r="K686" i="5" s="1"/>
  <c r="M687" i="2"/>
  <c r="K687" i="5" s="1" a="1"/>
  <c r="K687" i="5" s="1"/>
  <c r="M688" i="2"/>
  <c r="K688" i="5" s="1" a="1"/>
  <c r="K688" i="5" s="1"/>
  <c r="M689" i="2"/>
  <c r="K689" i="5" s="1" a="1"/>
  <c r="K689" i="5" s="1"/>
  <c r="M690" i="2"/>
  <c r="K690" i="5" s="1" a="1"/>
  <c r="K690" i="5" s="1"/>
  <c r="M691" i="2"/>
  <c r="K691" i="5" s="1" a="1"/>
  <c r="K691" i="5" s="1"/>
  <c r="M693" i="2"/>
  <c r="K693" i="5" s="1" a="1"/>
  <c r="K693" i="5" s="1"/>
  <c r="M694" i="2"/>
  <c r="K694" i="5" s="1" a="1"/>
  <c r="K694" i="5" s="1"/>
  <c r="M695" i="2"/>
  <c r="K695" i="5" s="1" a="1"/>
  <c r="K695" i="5" s="1"/>
  <c r="M696" i="2"/>
  <c r="K696" i="5" s="1" a="1"/>
  <c r="K696" i="5" s="1"/>
  <c r="M697" i="2"/>
  <c r="K697" i="5" s="1" a="1"/>
  <c r="K697" i="5" s="1"/>
  <c r="M698" i="2"/>
  <c r="K698" i="5" s="1" a="1"/>
  <c r="K698" i="5" s="1"/>
  <c r="M699" i="2"/>
  <c r="K699" i="5" s="1" a="1"/>
  <c r="K699" i="5" s="1"/>
  <c r="M700" i="2"/>
  <c r="K700" i="5" s="1" a="1"/>
  <c r="K700" i="5" s="1"/>
  <c r="M701" i="2"/>
  <c r="K701" i="5" s="1" a="1"/>
  <c r="K701" i="5" s="1"/>
  <c r="M702" i="2"/>
  <c r="K702" i="5" s="1" a="1"/>
  <c r="K702" i="5" s="1"/>
  <c r="M704" i="2"/>
  <c r="K704" i="5" s="1" a="1"/>
  <c r="K704" i="5" s="1"/>
  <c r="M705" i="2"/>
  <c r="K705" i="5" s="1" a="1"/>
  <c r="K705" i="5" s="1"/>
  <c r="M706" i="2"/>
  <c r="K706" i="5" s="1" a="1"/>
  <c r="K706" i="5" s="1"/>
  <c r="M707" i="2"/>
  <c r="K707" i="5" s="1" a="1"/>
  <c r="K707" i="5" s="1"/>
  <c r="M708" i="2"/>
  <c r="K708" i="5" s="1" a="1"/>
  <c r="K708" i="5" s="1"/>
  <c r="M709" i="2"/>
  <c r="K709" i="5" s="1" a="1"/>
  <c r="K709" i="5" s="1"/>
  <c r="M710" i="2"/>
  <c r="K710" i="5" s="1" a="1"/>
  <c r="K710" i="5" s="1"/>
  <c r="M711" i="2"/>
  <c r="K711" i="5" s="1" a="1"/>
  <c r="K711" i="5" s="1"/>
  <c r="M712" i="2"/>
  <c r="K712" i="5" s="1" a="1"/>
  <c r="K712" i="5" s="1"/>
  <c r="M713" i="2"/>
  <c r="K713" i="5" s="1" a="1"/>
  <c r="K713" i="5" s="1"/>
  <c r="M715" i="2"/>
  <c r="K715" i="5" s="1" a="1"/>
  <c r="K715" i="5" s="1"/>
  <c r="M716" i="2"/>
  <c r="K716" i="5" s="1" a="1"/>
  <c r="K716" i="5" s="1"/>
  <c r="M717" i="2"/>
  <c r="K717" i="5" s="1" a="1"/>
  <c r="K717" i="5" s="1"/>
  <c r="M718" i="2"/>
  <c r="K718" i="5" s="1" a="1"/>
  <c r="K718" i="5" s="1"/>
  <c r="M719" i="2"/>
  <c r="K719" i="5" s="1" a="1"/>
  <c r="K719" i="5" s="1"/>
  <c r="M720" i="2"/>
  <c r="K720" i="5" s="1" a="1"/>
  <c r="K720" i="5" s="1"/>
  <c r="M721" i="2"/>
  <c r="K721" i="5" s="1" a="1"/>
  <c r="K721" i="5" s="1"/>
  <c r="M722" i="2"/>
  <c r="K722" i="5" s="1" a="1"/>
  <c r="K722" i="5" s="1"/>
  <c r="M723" i="2"/>
  <c r="K723" i="5" s="1" a="1"/>
  <c r="K723" i="5" s="1"/>
  <c r="M724" i="2"/>
  <c r="K724" i="5" s="1" a="1"/>
  <c r="K724" i="5" s="1"/>
  <c r="M726" i="2"/>
  <c r="K726" i="5" s="1" a="1"/>
  <c r="K726" i="5" s="1"/>
  <c r="M727" i="2"/>
  <c r="K727" i="5" s="1" a="1"/>
  <c r="K727" i="5" s="1"/>
  <c r="M728" i="2"/>
  <c r="K728" i="5" s="1" a="1"/>
  <c r="K728" i="5" s="1"/>
  <c r="M729" i="2"/>
  <c r="K729" i="5" s="1" a="1"/>
  <c r="K729" i="5" s="1"/>
  <c r="M730" i="2"/>
  <c r="K730" i="5" s="1" a="1"/>
  <c r="K730" i="5" s="1"/>
  <c r="M731" i="2"/>
  <c r="K731" i="5" s="1" a="1"/>
  <c r="K731" i="5" s="1"/>
  <c r="M732" i="2"/>
  <c r="K732" i="5" s="1" a="1"/>
  <c r="K732" i="5" s="1"/>
  <c r="M733" i="2"/>
  <c r="K733" i="5" s="1" a="1"/>
  <c r="K733" i="5" s="1"/>
  <c r="M734" i="2"/>
  <c r="K734" i="5" s="1" a="1"/>
  <c r="K734" i="5" s="1"/>
  <c r="M735" i="2"/>
  <c r="K735" i="5" s="1" a="1"/>
  <c r="K735" i="5" s="1"/>
  <c r="M737" i="2"/>
  <c r="K737" i="5" s="1" a="1"/>
  <c r="K737" i="5" s="1"/>
  <c r="M738" i="2"/>
  <c r="K738" i="5" s="1" a="1"/>
  <c r="K738" i="5" s="1"/>
  <c r="M739" i="2"/>
  <c r="K739" i="5" s="1" a="1"/>
  <c r="K739" i="5" s="1"/>
  <c r="M740" i="2"/>
  <c r="K740" i="5" s="1" a="1"/>
  <c r="K740" i="5" s="1"/>
  <c r="M741" i="2"/>
  <c r="K741" i="5" s="1" a="1"/>
  <c r="K741" i="5" s="1"/>
  <c r="M742" i="2"/>
  <c r="K742" i="5" s="1" a="1"/>
  <c r="K742" i="5" s="1"/>
  <c r="M743" i="2"/>
  <c r="K743" i="5" s="1" a="1"/>
  <c r="K743" i="5" s="1"/>
  <c r="M744" i="2"/>
  <c r="K744" i="5" s="1" a="1"/>
  <c r="K744" i="5" s="1"/>
  <c r="M745" i="2"/>
  <c r="K745" i="5" s="1" a="1"/>
  <c r="K745" i="5" s="1"/>
  <c r="M746" i="2"/>
  <c r="K746" i="5" s="1" a="1"/>
  <c r="K746" i="5" s="1"/>
  <c r="M748" i="2"/>
  <c r="K748" i="5" s="1" a="1"/>
  <c r="K748" i="5" s="1"/>
  <c r="M749" i="2"/>
  <c r="K749" i="5" s="1" a="1"/>
  <c r="K749" i="5" s="1"/>
  <c r="M750" i="2"/>
  <c r="K750" i="5" s="1" a="1"/>
  <c r="K750" i="5" s="1"/>
  <c r="M751" i="2"/>
  <c r="K751" i="5" s="1" a="1"/>
  <c r="K751" i="5" s="1"/>
  <c r="M752" i="2"/>
  <c r="K752" i="5" s="1" a="1"/>
  <c r="K752" i="5" s="1"/>
  <c r="M753" i="2"/>
  <c r="K753" i="5" s="1" a="1"/>
  <c r="K753" i="5" s="1"/>
  <c r="M754" i="2"/>
  <c r="K754" i="5" s="1" a="1"/>
  <c r="K754" i="5" s="1"/>
  <c r="M755" i="2"/>
  <c r="K755" i="5" s="1" a="1"/>
  <c r="K755" i="5" s="1"/>
  <c r="M756" i="2"/>
  <c r="K756" i="5" s="1" a="1"/>
  <c r="K756" i="5" s="1"/>
  <c r="M757" i="2"/>
  <c r="K757" i="5" s="1" a="1"/>
  <c r="K757" i="5" s="1"/>
  <c r="M759" i="2"/>
  <c r="K759" i="5" s="1" a="1"/>
  <c r="K759" i="5" s="1"/>
  <c r="M760" i="2"/>
  <c r="K760" i="5" s="1" a="1"/>
  <c r="K760" i="5" s="1"/>
  <c r="M761" i="2"/>
  <c r="K761" i="5" s="1" a="1"/>
  <c r="K761" i="5" s="1"/>
  <c r="M762" i="2"/>
  <c r="K762" i="5" s="1" a="1"/>
  <c r="K762" i="5" s="1"/>
  <c r="M763" i="2"/>
  <c r="K763" i="5" s="1" a="1"/>
  <c r="K763" i="5" s="1"/>
  <c r="M764" i="2"/>
  <c r="K764" i="5" s="1" a="1"/>
  <c r="K764" i="5" s="1"/>
  <c r="M765" i="2"/>
  <c r="K765" i="5" s="1" a="1"/>
  <c r="K765" i="5" s="1"/>
  <c r="M766" i="2"/>
  <c r="K766" i="5" s="1" a="1"/>
  <c r="K766" i="5" s="1"/>
  <c r="M767" i="2"/>
  <c r="K767" i="5" s="1" a="1"/>
  <c r="K767" i="5" s="1"/>
  <c r="M768" i="2"/>
  <c r="K768" i="5" s="1" a="1"/>
  <c r="K768" i="5" s="1"/>
  <c r="M770" i="2"/>
  <c r="K770" i="5" s="1" a="1"/>
  <c r="K770" i="5" s="1"/>
  <c r="M771" i="2"/>
  <c r="K771" i="5" s="1" a="1"/>
  <c r="K771" i="5" s="1"/>
  <c r="M772" i="2"/>
  <c r="K772" i="5" s="1" a="1"/>
  <c r="K772" i="5" s="1"/>
  <c r="M773" i="2"/>
  <c r="K773" i="5" s="1" a="1"/>
  <c r="K773" i="5" s="1"/>
  <c r="M774" i="2"/>
  <c r="K774" i="5" s="1" a="1"/>
  <c r="K774" i="5" s="1"/>
  <c r="M775" i="2"/>
  <c r="K775" i="5" s="1" a="1"/>
  <c r="K775" i="5" s="1"/>
  <c r="M776" i="2"/>
  <c r="K776" i="5" s="1" a="1"/>
  <c r="K776" i="5" s="1"/>
  <c r="M777" i="2"/>
  <c r="K777" i="5" s="1" a="1"/>
  <c r="K777" i="5" s="1"/>
  <c r="M778" i="2"/>
  <c r="K778" i="5" s="1" a="1"/>
  <c r="K778" i="5" s="1"/>
  <c r="M779" i="2"/>
  <c r="K779" i="5" s="1" a="1"/>
  <c r="K779" i="5" s="1"/>
  <c r="M782" i="2"/>
  <c r="K782" i="5" s="1" a="1"/>
  <c r="K782" i="5" s="1"/>
  <c r="M783" i="2"/>
  <c r="K783" i="5" s="1" a="1"/>
  <c r="K783" i="5" s="1"/>
  <c r="M784" i="2"/>
  <c r="K784" i="5" s="1" a="1"/>
  <c r="K784" i="5" s="1"/>
  <c r="M785" i="2"/>
  <c r="K785" i="5" s="1" a="1"/>
  <c r="K785" i="5" s="1"/>
  <c r="M786" i="2"/>
  <c r="K786" i="5" s="1" a="1"/>
  <c r="K786" i="5" s="1"/>
  <c r="M787" i="2"/>
  <c r="K787" i="5" s="1" a="1"/>
  <c r="K787" i="5" s="1"/>
  <c r="M788" i="2"/>
  <c r="K788" i="5" s="1" a="1"/>
  <c r="K788" i="5" s="1"/>
  <c r="M789" i="2"/>
  <c r="K789" i="5" s="1" a="1"/>
  <c r="K789" i="5" s="1"/>
  <c r="M790" i="2"/>
  <c r="K790" i="5" s="1" a="1"/>
  <c r="K790" i="5" s="1"/>
  <c r="M791" i="2"/>
  <c r="K791" i="5" s="1" a="1"/>
  <c r="K791" i="5" s="1"/>
  <c r="M793" i="2"/>
  <c r="K793" i="5" s="1" a="1"/>
  <c r="K793" i="5" s="1"/>
  <c r="M794" i="2"/>
  <c r="K794" i="5" s="1" a="1"/>
  <c r="K794" i="5" s="1"/>
  <c r="M795" i="2"/>
  <c r="K795" i="5" s="1" a="1"/>
  <c r="K795" i="5" s="1"/>
  <c r="M796" i="2"/>
  <c r="K796" i="5" s="1" a="1"/>
  <c r="K796" i="5" s="1"/>
  <c r="M797" i="2"/>
  <c r="K797" i="5" s="1" a="1"/>
  <c r="K797" i="5" s="1"/>
  <c r="M798" i="2"/>
  <c r="K798" i="5" s="1" a="1"/>
  <c r="K798" i="5" s="1"/>
  <c r="M799" i="2"/>
  <c r="K799" i="5" s="1" a="1"/>
  <c r="K799" i="5" s="1"/>
  <c r="M800" i="2"/>
  <c r="K800" i="5" s="1" a="1"/>
  <c r="K800" i="5" s="1"/>
  <c r="M801" i="2"/>
  <c r="K801" i="5" s="1" a="1"/>
  <c r="K801" i="5" s="1"/>
  <c r="M802" i="2"/>
  <c r="K802" i="5" s="1" a="1"/>
  <c r="K802" i="5" s="1"/>
  <c r="M804" i="2"/>
  <c r="K804" i="5" s="1" a="1"/>
  <c r="K804" i="5" s="1"/>
  <c r="M805" i="2"/>
  <c r="K805" i="5" s="1" a="1"/>
  <c r="K805" i="5" s="1"/>
  <c r="M806" i="2"/>
  <c r="K806" i="5" s="1" a="1"/>
  <c r="K806" i="5" s="1"/>
  <c r="M807" i="2"/>
  <c r="K807" i="5" s="1" a="1"/>
  <c r="K807" i="5" s="1"/>
  <c r="M808" i="2"/>
  <c r="K808" i="5" s="1" a="1"/>
  <c r="K808" i="5" s="1"/>
  <c r="M809" i="2"/>
  <c r="K809" i="5" s="1" a="1"/>
  <c r="K809" i="5" s="1"/>
  <c r="M810" i="2"/>
  <c r="K810" i="5" s="1" a="1"/>
  <c r="K810" i="5" s="1"/>
  <c r="M811" i="2"/>
  <c r="K811" i="5" s="1" a="1"/>
  <c r="K811" i="5" s="1"/>
  <c r="M812" i="2"/>
  <c r="K812" i="5" s="1" a="1"/>
  <c r="K812" i="5" s="1"/>
  <c r="M813" i="2"/>
  <c r="K813" i="5" s="1" a="1"/>
  <c r="K813" i="5" s="1"/>
  <c r="M815" i="2"/>
  <c r="K815" i="5" s="1" a="1"/>
  <c r="K815" i="5" s="1"/>
  <c r="M816" i="2"/>
  <c r="K816" i="5" s="1" a="1"/>
  <c r="K816" i="5" s="1"/>
  <c r="M817" i="2"/>
  <c r="K817" i="5" s="1" a="1"/>
  <c r="K817" i="5" s="1"/>
  <c r="M818" i="2"/>
  <c r="K818" i="5" s="1" a="1"/>
  <c r="K818" i="5" s="1"/>
  <c r="M819" i="2"/>
  <c r="K819" i="5" s="1" a="1"/>
  <c r="K819" i="5" s="1"/>
  <c r="M820" i="2"/>
  <c r="K820" i="5" s="1" a="1"/>
  <c r="K820" i="5" s="1"/>
  <c r="M821" i="2"/>
  <c r="K821" i="5" s="1" a="1"/>
  <c r="K821" i="5" s="1"/>
  <c r="M822" i="2"/>
  <c r="K822" i="5" s="1" a="1"/>
  <c r="K822" i="5" s="1"/>
  <c r="M823" i="2"/>
  <c r="K823" i="5" s="1" a="1"/>
  <c r="K823" i="5" s="1"/>
  <c r="M824" i="2"/>
  <c r="K824" i="5" s="1" a="1"/>
  <c r="K824" i="5" s="1"/>
  <c r="M826" i="2"/>
  <c r="K826" i="5" s="1" a="1"/>
  <c r="K826" i="5" s="1"/>
  <c r="M827" i="2"/>
  <c r="K827" i="5" s="1" a="1"/>
  <c r="K827" i="5" s="1"/>
  <c r="M828" i="2"/>
  <c r="K828" i="5" s="1" a="1"/>
  <c r="K828" i="5" s="1"/>
  <c r="M829" i="2"/>
  <c r="K829" i="5" s="1" a="1"/>
  <c r="K829" i="5" s="1"/>
  <c r="M830" i="2"/>
  <c r="K830" i="5" s="1" a="1"/>
  <c r="K830" i="5" s="1"/>
  <c r="M831" i="2"/>
  <c r="K831" i="5" s="1" a="1"/>
  <c r="K831" i="5" s="1"/>
  <c r="M832" i="2"/>
  <c r="K832" i="5" s="1" a="1"/>
  <c r="K832" i="5" s="1"/>
  <c r="M833" i="2"/>
  <c r="K833" i="5" s="1" a="1"/>
  <c r="K833" i="5" s="1"/>
  <c r="M834" i="2"/>
  <c r="K834" i="5" s="1" a="1"/>
  <c r="K834" i="5" s="1"/>
  <c r="M835" i="2"/>
  <c r="K835" i="5" s="1" a="1"/>
  <c r="K835" i="5" s="1"/>
  <c r="M837" i="2"/>
  <c r="K837" i="5" s="1" a="1"/>
  <c r="K837" i="5" s="1"/>
  <c r="M838" i="2"/>
  <c r="K838" i="5" s="1" a="1"/>
  <c r="K838" i="5" s="1"/>
  <c r="M839" i="2"/>
  <c r="K839" i="5" s="1" a="1"/>
  <c r="K839" i="5" s="1"/>
  <c r="M840" i="2"/>
  <c r="K840" i="5" s="1" a="1"/>
  <c r="K840" i="5" s="1"/>
  <c r="M841" i="2"/>
  <c r="K841" i="5" s="1" a="1"/>
  <c r="K841" i="5" s="1"/>
  <c r="M842" i="2"/>
  <c r="K842" i="5" s="1" a="1"/>
  <c r="K842" i="5" s="1"/>
  <c r="M843" i="2"/>
  <c r="K843" i="5" s="1" a="1"/>
  <c r="K843" i="5" s="1"/>
  <c r="M844" i="2"/>
  <c r="K844" i="5" s="1" a="1"/>
  <c r="K844" i="5" s="1"/>
  <c r="M845" i="2"/>
  <c r="K845" i="5" s="1" a="1"/>
  <c r="K845" i="5" s="1"/>
  <c r="M846" i="2"/>
  <c r="K846" i="5" s="1" a="1"/>
  <c r="K846" i="5" s="1"/>
  <c r="M848" i="2"/>
  <c r="K848" i="5" s="1" a="1"/>
  <c r="K848" i="5" s="1"/>
  <c r="M849" i="2"/>
  <c r="K849" i="5" s="1" a="1"/>
  <c r="K849" i="5" s="1"/>
  <c r="M850" i="2"/>
  <c r="K850" i="5" s="1" a="1"/>
  <c r="K850" i="5" s="1"/>
  <c r="M851" i="2"/>
  <c r="K851" i="5" s="1" a="1"/>
  <c r="K851" i="5" s="1"/>
  <c r="M852" i="2"/>
  <c r="K852" i="5" s="1" a="1"/>
  <c r="K852" i="5" s="1"/>
  <c r="M853" i="2"/>
  <c r="K853" i="5" s="1" a="1"/>
  <c r="K853" i="5" s="1"/>
  <c r="M854" i="2"/>
  <c r="K854" i="5" s="1" a="1"/>
  <c r="K854" i="5" s="1"/>
  <c r="M855" i="2"/>
  <c r="K855" i="5" s="1" a="1"/>
  <c r="K855" i="5" s="1"/>
  <c r="M856" i="2"/>
  <c r="K856" i="5" s="1" a="1"/>
  <c r="K856" i="5" s="1"/>
  <c r="M857" i="2"/>
  <c r="K857" i="5" s="1" a="1"/>
  <c r="K857" i="5" s="1"/>
  <c r="M859" i="2"/>
  <c r="K859" i="5" s="1" a="1"/>
  <c r="K859" i="5" s="1"/>
  <c r="M860" i="2"/>
  <c r="K860" i="5" s="1" a="1"/>
  <c r="K860" i="5" s="1"/>
  <c r="M861" i="2"/>
  <c r="K861" i="5" s="1" a="1"/>
  <c r="K861" i="5" s="1"/>
  <c r="M862" i="2"/>
  <c r="K862" i="5" s="1" a="1"/>
  <c r="K862" i="5" s="1"/>
  <c r="M863" i="2"/>
  <c r="K863" i="5" s="1" a="1"/>
  <c r="K863" i="5" s="1"/>
  <c r="M864" i="2"/>
  <c r="K864" i="5" s="1" a="1"/>
  <c r="K864" i="5" s="1"/>
  <c r="M865" i="2"/>
  <c r="K865" i="5" s="1" a="1"/>
  <c r="K865" i="5" s="1"/>
  <c r="M866" i="2"/>
  <c r="K866" i="5" s="1" a="1"/>
  <c r="K866" i="5" s="1"/>
  <c r="M867" i="2"/>
  <c r="K867" i="5" s="1" a="1"/>
  <c r="K867" i="5" s="1"/>
  <c r="M868" i="2"/>
  <c r="K868" i="5" s="1" a="1"/>
  <c r="K868" i="5" s="1"/>
  <c r="M870" i="2"/>
  <c r="K870" i="5" s="1" a="1"/>
  <c r="K870" i="5" s="1"/>
  <c r="M871" i="2"/>
  <c r="K871" i="5" s="1" a="1"/>
  <c r="K871" i="5" s="1"/>
  <c r="M872" i="2"/>
  <c r="K872" i="5" s="1" a="1"/>
  <c r="K872" i="5" s="1"/>
  <c r="M873" i="2"/>
  <c r="K873" i="5" s="1" a="1"/>
  <c r="K873" i="5" s="1"/>
  <c r="M874" i="2"/>
  <c r="K874" i="5" s="1" a="1"/>
  <c r="K874" i="5" s="1"/>
  <c r="M875" i="2"/>
  <c r="K875" i="5" s="1" a="1"/>
  <c r="K875" i="5" s="1"/>
  <c r="M876" i="2"/>
  <c r="K876" i="5" s="1" a="1"/>
  <c r="K876" i="5" s="1"/>
  <c r="M877" i="2"/>
  <c r="K877" i="5" s="1" a="1"/>
  <c r="K877" i="5" s="1"/>
  <c r="M878" i="2"/>
  <c r="K878" i="5" s="1" a="1"/>
  <c r="K878" i="5" s="1"/>
  <c r="M879" i="2"/>
  <c r="K879" i="5" s="1" a="1"/>
  <c r="K879" i="5" s="1"/>
  <c r="M881" i="2"/>
  <c r="K881" i="5" s="1" a="1"/>
  <c r="K881" i="5" s="1"/>
  <c r="M882" i="2"/>
  <c r="K882" i="5" s="1" a="1"/>
  <c r="K882" i="5" s="1"/>
  <c r="M883" i="2"/>
  <c r="K883" i="5" s="1" a="1"/>
  <c r="K883" i="5" s="1"/>
  <c r="M884" i="2"/>
  <c r="K884" i="5" s="1" a="1"/>
  <c r="K884" i="5" s="1"/>
  <c r="M885" i="2"/>
  <c r="K885" i="5" s="1" a="1"/>
  <c r="K885" i="5" s="1"/>
  <c r="M886" i="2"/>
  <c r="K886" i="5" s="1" a="1"/>
  <c r="K886" i="5" s="1"/>
  <c r="M887" i="2"/>
  <c r="K887" i="5" s="1" a="1"/>
  <c r="K887" i="5" s="1"/>
  <c r="M888" i="2"/>
  <c r="K888" i="5" s="1" a="1"/>
  <c r="K888" i="5" s="1"/>
  <c r="M889" i="2"/>
  <c r="K889" i="5" s="1" a="1"/>
  <c r="K889" i="5" s="1"/>
  <c r="M890" i="2"/>
  <c r="K890" i="5" s="1" a="1"/>
  <c r="K890" i="5" s="1"/>
  <c r="M893" i="2"/>
  <c r="K893" i="5" s="1" a="1"/>
  <c r="K893" i="5" s="1"/>
  <c r="M894" i="2"/>
  <c r="K894" i="5" s="1" a="1"/>
  <c r="K894" i="5" s="1"/>
  <c r="M895" i="2"/>
  <c r="K895" i="5" s="1" a="1"/>
  <c r="K895" i="5" s="1"/>
  <c r="M896" i="2"/>
  <c r="K896" i="5" s="1" a="1"/>
  <c r="K896" i="5" s="1"/>
  <c r="M897" i="2"/>
  <c r="K897" i="5" s="1" a="1"/>
  <c r="K897" i="5" s="1"/>
  <c r="M898" i="2"/>
  <c r="K898" i="5" s="1" a="1"/>
  <c r="K898" i="5" s="1"/>
  <c r="M899" i="2"/>
  <c r="K899" i="5" s="1" a="1"/>
  <c r="K899" i="5" s="1"/>
  <c r="M900" i="2"/>
  <c r="K900" i="5" s="1" a="1"/>
  <c r="K900" i="5" s="1"/>
  <c r="M901" i="2"/>
  <c r="K901" i="5" s="1" a="1"/>
  <c r="K901" i="5" s="1"/>
  <c r="M902" i="2"/>
  <c r="K902" i="5" s="1" a="1"/>
  <c r="K902" i="5" s="1"/>
  <c r="M904" i="2"/>
  <c r="K904" i="5" s="1" a="1"/>
  <c r="K904" i="5" s="1"/>
  <c r="M905" i="2"/>
  <c r="K905" i="5" s="1" a="1"/>
  <c r="K905" i="5" s="1"/>
  <c r="M906" i="2"/>
  <c r="K906" i="5" s="1" a="1"/>
  <c r="K906" i="5" s="1"/>
  <c r="M907" i="2"/>
  <c r="K907" i="5" s="1" a="1"/>
  <c r="K907" i="5" s="1"/>
  <c r="M908" i="2"/>
  <c r="K908" i="5" s="1" a="1"/>
  <c r="K908" i="5" s="1"/>
  <c r="M909" i="2"/>
  <c r="K909" i="5" s="1" a="1"/>
  <c r="K909" i="5" s="1"/>
  <c r="M910" i="2"/>
  <c r="K910" i="5" s="1" a="1"/>
  <c r="K910" i="5" s="1"/>
  <c r="M911" i="2"/>
  <c r="K911" i="5" s="1" a="1"/>
  <c r="K911" i="5" s="1"/>
  <c r="M912" i="2"/>
  <c r="K912" i="5" s="1" a="1"/>
  <c r="K912" i="5" s="1"/>
  <c r="M913" i="2"/>
  <c r="K913" i="5" s="1" a="1"/>
  <c r="K913" i="5" s="1"/>
  <c r="M915" i="2"/>
  <c r="K915" i="5" s="1" a="1"/>
  <c r="K915" i="5" s="1"/>
  <c r="M916" i="2"/>
  <c r="K916" i="5" s="1" a="1"/>
  <c r="K916" i="5" s="1"/>
  <c r="M917" i="2"/>
  <c r="K917" i="5" s="1" a="1"/>
  <c r="K917" i="5" s="1"/>
  <c r="M918" i="2"/>
  <c r="K918" i="5" s="1" a="1"/>
  <c r="K918" i="5" s="1"/>
  <c r="M919" i="2"/>
  <c r="K919" i="5" s="1" a="1"/>
  <c r="K919" i="5" s="1"/>
  <c r="M920" i="2"/>
  <c r="K920" i="5" s="1" a="1"/>
  <c r="K920" i="5" s="1"/>
  <c r="M921" i="2"/>
  <c r="K921" i="5" s="1" a="1"/>
  <c r="K921" i="5" s="1"/>
  <c r="M922" i="2"/>
  <c r="K922" i="5" s="1" a="1"/>
  <c r="K922" i="5" s="1"/>
  <c r="M923" i="2"/>
  <c r="K923" i="5" s="1" a="1"/>
  <c r="K923" i="5" s="1"/>
  <c r="M924" i="2"/>
  <c r="K924" i="5" s="1" a="1"/>
  <c r="K924" i="5" s="1"/>
  <c r="M926" i="2"/>
  <c r="K926" i="5" s="1" a="1"/>
  <c r="K926" i="5" s="1"/>
  <c r="M927" i="2"/>
  <c r="K927" i="5" s="1" a="1"/>
  <c r="K927" i="5" s="1"/>
  <c r="M928" i="2"/>
  <c r="K928" i="5" s="1" a="1"/>
  <c r="K928" i="5" s="1"/>
  <c r="M929" i="2"/>
  <c r="K929" i="5" s="1" a="1"/>
  <c r="K929" i="5" s="1"/>
  <c r="M930" i="2"/>
  <c r="K930" i="5" s="1" a="1"/>
  <c r="K930" i="5" s="1"/>
  <c r="M931" i="2"/>
  <c r="K931" i="5" s="1" a="1"/>
  <c r="K931" i="5" s="1"/>
  <c r="M932" i="2"/>
  <c r="K932" i="5" s="1" a="1"/>
  <c r="K932" i="5" s="1"/>
  <c r="M933" i="2"/>
  <c r="K933" i="5" s="1" a="1"/>
  <c r="K933" i="5" s="1"/>
  <c r="M934" i="2"/>
  <c r="K934" i="5" s="1" a="1"/>
  <c r="K934" i="5" s="1"/>
  <c r="M935" i="2"/>
  <c r="K935" i="5" s="1" a="1"/>
  <c r="K935" i="5" s="1"/>
  <c r="M937" i="2"/>
  <c r="K937" i="5" s="1" a="1"/>
  <c r="K937" i="5" s="1"/>
  <c r="M938" i="2"/>
  <c r="K938" i="5" s="1" a="1"/>
  <c r="K938" i="5" s="1"/>
  <c r="M939" i="2"/>
  <c r="K939" i="5" s="1" a="1"/>
  <c r="K939" i="5" s="1"/>
  <c r="M940" i="2"/>
  <c r="K940" i="5" s="1" a="1"/>
  <c r="K940" i="5" s="1"/>
  <c r="M941" i="2"/>
  <c r="K941" i="5" s="1" a="1"/>
  <c r="K941" i="5" s="1"/>
  <c r="M942" i="2"/>
  <c r="K942" i="5" s="1" a="1"/>
  <c r="K942" i="5" s="1"/>
  <c r="M943" i="2"/>
  <c r="K943" i="5" s="1" a="1"/>
  <c r="K943" i="5" s="1"/>
  <c r="M944" i="2"/>
  <c r="K944" i="5" s="1" a="1"/>
  <c r="K944" i="5" s="1"/>
  <c r="M945" i="2"/>
  <c r="K945" i="5" s="1" a="1"/>
  <c r="K945" i="5" s="1"/>
  <c r="M946" i="2"/>
  <c r="K946" i="5" s="1" a="1"/>
  <c r="K946" i="5" s="1"/>
  <c r="M948" i="2"/>
  <c r="K948" i="5" s="1" a="1"/>
  <c r="K948" i="5" s="1"/>
  <c r="M949" i="2"/>
  <c r="K949" i="5" s="1" a="1"/>
  <c r="K949" i="5" s="1"/>
  <c r="M950" i="2"/>
  <c r="K950" i="5" s="1" a="1"/>
  <c r="K950" i="5" s="1"/>
  <c r="M951" i="2"/>
  <c r="K951" i="5" s="1" a="1"/>
  <c r="K951" i="5" s="1"/>
  <c r="M952" i="2"/>
  <c r="K952" i="5" s="1" a="1"/>
  <c r="K952" i="5" s="1"/>
  <c r="M953" i="2"/>
  <c r="K953" i="5" s="1" a="1"/>
  <c r="K953" i="5" s="1"/>
  <c r="M954" i="2"/>
  <c r="K954" i="5" s="1" a="1"/>
  <c r="K954" i="5" s="1"/>
  <c r="M955" i="2"/>
  <c r="K955" i="5" s="1" a="1"/>
  <c r="K955" i="5" s="1"/>
  <c r="M956" i="2"/>
  <c r="K956" i="5" s="1" a="1"/>
  <c r="K956" i="5" s="1"/>
  <c r="M957" i="2"/>
  <c r="K957" i="5" s="1" a="1"/>
  <c r="K957" i="5" s="1"/>
  <c r="M959" i="2"/>
  <c r="K959" i="5" s="1" a="1"/>
  <c r="K959" i="5" s="1"/>
  <c r="M960" i="2"/>
  <c r="K960" i="5" s="1" a="1"/>
  <c r="K960" i="5" s="1"/>
  <c r="M961" i="2"/>
  <c r="K961" i="5" s="1" a="1"/>
  <c r="K961" i="5" s="1"/>
  <c r="M962" i="2"/>
  <c r="K962" i="5" s="1" a="1"/>
  <c r="K962" i="5" s="1"/>
  <c r="M963" i="2"/>
  <c r="K963" i="5" s="1" a="1"/>
  <c r="K963" i="5" s="1"/>
  <c r="M964" i="2"/>
  <c r="K964" i="5" s="1" a="1"/>
  <c r="K964" i="5" s="1"/>
  <c r="M965" i="2"/>
  <c r="K965" i="5" s="1" a="1"/>
  <c r="K965" i="5" s="1"/>
  <c r="M966" i="2"/>
  <c r="K966" i="5" s="1" a="1"/>
  <c r="K966" i="5" s="1"/>
  <c r="M967" i="2"/>
  <c r="K967" i="5" s="1" a="1"/>
  <c r="K967" i="5" s="1"/>
  <c r="M968" i="2"/>
  <c r="K968" i="5" s="1" a="1"/>
  <c r="K968" i="5" s="1"/>
  <c r="M970" i="2"/>
  <c r="K970" i="5" s="1" a="1"/>
  <c r="K970" i="5" s="1"/>
  <c r="M971" i="2"/>
  <c r="K971" i="5" s="1" a="1"/>
  <c r="K971" i="5" s="1"/>
  <c r="M972" i="2"/>
  <c r="K972" i="5" s="1" a="1"/>
  <c r="K972" i="5" s="1"/>
  <c r="M973" i="2"/>
  <c r="K973" i="5" s="1" a="1"/>
  <c r="K973" i="5" s="1"/>
  <c r="M974" i="2"/>
  <c r="K974" i="5" s="1" a="1"/>
  <c r="K974" i="5" s="1"/>
  <c r="M975" i="2"/>
  <c r="K975" i="5" s="1" a="1"/>
  <c r="K975" i="5" s="1"/>
  <c r="M976" i="2"/>
  <c r="K976" i="5" s="1" a="1"/>
  <c r="K976" i="5" s="1"/>
  <c r="M977" i="2"/>
  <c r="K977" i="5" s="1" a="1"/>
  <c r="K977" i="5" s="1"/>
  <c r="M978" i="2"/>
  <c r="K978" i="5" s="1" a="1"/>
  <c r="K978" i="5" s="1"/>
  <c r="M979" i="2"/>
  <c r="K979" i="5" s="1" a="1"/>
  <c r="K979" i="5" s="1"/>
  <c r="M981" i="2"/>
  <c r="K981" i="5" s="1" a="1"/>
  <c r="K981" i="5" s="1"/>
  <c r="M982" i="2"/>
  <c r="K982" i="5" s="1" a="1"/>
  <c r="K982" i="5" s="1"/>
  <c r="M983" i="2"/>
  <c r="K983" i="5" s="1" a="1"/>
  <c r="K983" i="5" s="1"/>
  <c r="M984" i="2"/>
  <c r="K984" i="5" s="1" a="1"/>
  <c r="K984" i="5" s="1"/>
  <c r="M985" i="2"/>
  <c r="K985" i="5" s="1" a="1"/>
  <c r="K985" i="5" s="1"/>
  <c r="M986" i="2"/>
  <c r="K986" i="5" s="1" a="1"/>
  <c r="K986" i="5" s="1"/>
  <c r="M987" i="2"/>
  <c r="K987" i="5" s="1" a="1"/>
  <c r="K987" i="5" s="1"/>
  <c r="M988" i="2"/>
  <c r="K988" i="5" s="1" a="1"/>
  <c r="K988" i="5" s="1"/>
  <c r="M989" i="2"/>
  <c r="K989" i="5" s="1" a="1"/>
  <c r="K989" i="5" s="1"/>
  <c r="M990" i="2"/>
  <c r="K990" i="5" s="1" a="1"/>
  <c r="K990" i="5" s="1"/>
  <c r="M992" i="2"/>
  <c r="K992" i="5" s="1" a="1"/>
  <c r="K992" i="5" s="1"/>
  <c r="M993" i="2"/>
  <c r="K993" i="5" s="1" a="1"/>
  <c r="K993" i="5" s="1"/>
  <c r="M994" i="2"/>
  <c r="K994" i="5" s="1" a="1"/>
  <c r="K994" i="5" s="1"/>
  <c r="M995" i="2"/>
  <c r="K995" i="5" s="1" a="1"/>
  <c r="K995" i="5" s="1"/>
  <c r="M996" i="2"/>
  <c r="K996" i="5" s="1" a="1"/>
  <c r="K996" i="5" s="1"/>
  <c r="M997" i="2"/>
  <c r="K997" i="5" s="1" a="1"/>
  <c r="K997" i="5" s="1"/>
  <c r="M998" i="2"/>
  <c r="K998" i="5" s="1" a="1"/>
  <c r="K998" i="5" s="1"/>
  <c r="M999" i="2"/>
  <c r="K999" i="5" s="1" a="1"/>
  <c r="K999" i="5" s="1"/>
  <c r="M1000" i="2"/>
  <c r="K1000" i="5" s="1" a="1"/>
  <c r="K1000" i="5" s="1"/>
  <c r="M1001" i="2"/>
  <c r="K1001" i="5" s="1" a="1"/>
  <c r="K1001" i="5" s="1"/>
  <c r="M1004" i="2"/>
  <c r="K1004" i="5" s="1" a="1"/>
  <c r="K1004" i="5" s="1"/>
  <c r="M1005" i="2"/>
  <c r="K1005" i="5" s="1" a="1"/>
  <c r="K1005" i="5" s="1"/>
  <c r="M1006" i="2"/>
  <c r="K1006" i="5" s="1" a="1"/>
  <c r="K1006" i="5" s="1"/>
  <c r="M1007" i="2"/>
  <c r="K1007" i="5" s="1" a="1"/>
  <c r="K1007" i="5" s="1"/>
  <c r="M1008" i="2"/>
  <c r="K1008" i="5" s="1" a="1"/>
  <c r="K1008" i="5" s="1"/>
  <c r="M1009" i="2"/>
  <c r="K1009" i="5" s="1" a="1"/>
  <c r="K1009" i="5" s="1"/>
  <c r="M1010" i="2"/>
  <c r="K1010" i="5" s="1" a="1"/>
  <c r="K1010" i="5" s="1"/>
  <c r="M1011" i="2"/>
  <c r="K1011" i="5" s="1" a="1"/>
  <c r="K1011" i="5" s="1"/>
  <c r="M1012" i="2"/>
  <c r="K1012" i="5" s="1" a="1"/>
  <c r="K1012" i="5" s="1"/>
  <c r="M1013" i="2"/>
  <c r="K1013" i="5" s="1" a="1"/>
  <c r="K1013" i="5" s="1"/>
  <c r="M1015" i="2"/>
  <c r="K1015" i="5" s="1" a="1"/>
  <c r="K1015" i="5" s="1"/>
  <c r="M1016" i="2"/>
  <c r="K1016" i="5" s="1" a="1"/>
  <c r="K1016" i="5" s="1"/>
  <c r="M1017" i="2"/>
  <c r="K1017" i="5" s="1" a="1"/>
  <c r="K1017" i="5" s="1"/>
  <c r="M1018" i="2"/>
  <c r="K1018" i="5" s="1" a="1"/>
  <c r="K1018" i="5" s="1"/>
  <c r="M1019" i="2"/>
  <c r="K1019" i="5" s="1" a="1"/>
  <c r="K1019" i="5" s="1"/>
  <c r="M1020" i="2"/>
  <c r="K1020" i="5" s="1" a="1"/>
  <c r="K1020" i="5" s="1"/>
  <c r="M1021" i="2"/>
  <c r="K1021" i="5" s="1" a="1"/>
  <c r="K1021" i="5" s="1"/>
  <c r="M1022" i="2"/>
  <c r="K1022" i="5" s="1" a="1"/>
  <c r="K1022" i="5" s="1"/>
  <c r="M1023" i="2"/>
  <c r="K1023" i="5" s="1" a="1"/>
  <c r="K1023" i="5" s="1"/>
  <c r="M1024" i="2"/>
  <c r="K1024" i="5" s="1" a="1"/>
  <c r="K1024" i="5" s="1"/>
  <c r="M1026" i="2"/>
  <c r="K1026" i="5" s="1" a="1"/>
  <c r="K1026" i="5" s="1"/>
  <c r="M1027" i="2"/>
  <c r="K1027" i="5" s="1" a="1"/>
  <c r="K1027" i="5" s="1"/>
  <c r="M1028" i="2"/>
  <c r="K1028" i="5" s="1" a="1"/>
  <c r="K1028" i="5" s="1"/>
  <c r="M1029" i="2"/>
  <c r="K1029" i="5" s="1" a="1"/>
  <c r="K1029" i="5" s="1"/>
  <c r="M1030" i="2"/>
  <c r="K1030" i="5" s="1" a="1"/>
  <c r="K1030" i="5" s="1"/>
  <c r="M1031" i="2"/>
  <c r="K1031" i="5" s="1" a="1"/>
  <c r="K1031" i="5" s="1"/>
  <c r="M1032" i="2"/>
  <c r="K1032" i="5" s="1" a="1"/>
  <c r="K1032" i="5" s="1"/>
  <c r="M1033" i="2"/>
  <c r="K1033" i="5" s="1" a="1"/>
  <c r="K1033" i="5" s="1"/>
  <c r="M1034" i="2"/>
  <c r="K1034" i="5" s="1" a="1"/>
  <c r="K1034" i="5" s="1"/>
  <c r="M1035" i="2"/>
  <c r="K1035" i="5" s="1" a="1"/>
  <c r="K1035" i="5" s="1"/>
  <c r="M1037" i="2"/>
  <c r="K1037" i="5" s="1" a="1"/>
  <c r="K1037" i="5" s="1"/>
  <c r="M1038" i="2"/>
  <c r="K1038" i="5" s="1" a="1"/>
  <c r="K1038" i="5" s="1"/>
  <c r="M1039" i="2"/>
  <c r="K1039" i="5" s="1" a="1"/>
  <c r="K1039" i="5" s="1"/>
  <c r="M1040" i="2"/>
  <c r="K1040" i="5" s="1" a="1"/>
  <c r="K1040" i="5" s="1"/>
  <c r="M1041" i="2"/>
  <c r="K1041" i="5" s="1" a="1"/>
  <c r="K1041" i="5" s="1"/>
  <c r="M1042" i="2"/>
  <c r="K1042" i="5" s="1" a="1"/>
  <c r="K1042" i="5" s="1"/>
  <c r="M1043" i="2"/>
  <c r="K1043" i="5" s="1" a="1"/>
  <c r="K1043" i="5" s="1"/>
  <c r="M1044" i="2"/>
  <c r="K1044" i="5" s="1" a="1"/>
  <c r="K1044" i="5" s="1"/>
  <c r="M1045" i="2"/>
  <c r="K1045" i="5" s="1" a="1"/>
  <c r="K1045" i="5" s="1"/>
  <c r="M1046" i="2"/>
  <c r="K1046" i="5" s="1" a="1"/>
  <c r="K1046" i="5" s="1"/>
  <c r="M1048" i="2"/>
  <c r="K1048" i="5" s="1" a="1"/>
  <c r="K1048" i="5" s="1"/>
  <c r="M1049" i="2"/>
  <c r="K1049" i="5" s="1" a="1"/>
  <c r="K1049" i="5" s="1"/>
  <c r="M1050" i="2"/>
  <c r="K1050" i="5" s="1" a="1"/>
  <c r="K1050" i="5" s="1"/>
  <c r="M1051" i="2"/>
  <c r="K1051" i="5" s="1" a="1"/>
  <c r="K1051" i="5" s="1"/>
  <c r="M1052" i="2"/>
  <c r="K1052" i="5" s="1" a="1"/>
  <c r="K1052" i="5" s="1"/>
  <c r="M1053" i="2"/>
  <c r="K1053" i="5" s="1" a="1"/>
  <c r="K1053" i="5" s="1"/>
  <c r="M1054" i="2"/>
  <c r="K1054" i="5" s="1" a="1"/>
  <c r="K1054" i="5" s="1"/>
  <c r="M1055" i="2"/>
  <c r="K1055" i="5" s="1" a="1"/>
  <c r="K1055" i="5" s="1"/>
  <c r="M1056" i="2"/>
  <c r="K1056" i="5" s="1" a="1"/>
  <c r="K1056" i="5" s="1"/>
  <c r="M1057" i="2"/>
  <c r="K1057" i="5" s="1" a="1"/>
  <c r="K1057" i="5" s="1"/>
  <c r="M1059" i="2"/>
  <c r="K1059" i="5" s="1" a="1"/>
  <c r="K1059" i="5" s="1"/>
  <c r="M1060" i="2"/>
  <c r="K1060" i="5" s="1" a="1"/>
  <c r="K1060" i="5" s="1"/>
  <c r="M1061" i="2"/>
  <c r="K1061" i="5" s="1" a="1"/>
  <c r="K1061" i="5" s="1"/>
  <c r="M1062" i="2"/>
  <c r="K1062" i="5" s="1" a="1"/>
  <c r="K1062" i="5" s="1"/>
  <c r="M1063" i="2"/>
  <c r="K1063" i="5" s="1" a="1"/>
  <c r="K1063" i="5" s="1"/>
  <c r="M1064" i="2"/>
  <c r="K1064" i="5" s="1" a="1"/>
  <c r="K1064" i="5" s="1"/>
  <c r="M1065" i="2"/>
  <c r="K1065" i="5" s="1" a="1"/>
  <c r="K1065" i="5" s="1"/>
  <c r="M1066" i="2"/>
  <c r="K1066" i="5" s="1" a="1"/>
  <c r="K1066" i="5" s="1"/>
  <c r="M1067" i="2"/>
  <c r="K1067" i="5" s="1" a="1"/>
  <c r="K1067" i="5" s="1"/>
  <c r="M1068" i="2"/>
  <c r="K1068" i="5" s="1" a="1"/>
  <c r="K1068" i="5" s="1"/>
  <c r="M1070" i="2"/>
  <c r="K1070" i="5" s="1" a="1"/>
  <c r="K1070" i="5" s="1"/>
  <c r="M1071" i="2"/>
  <c r="K1071" i="5" s="1" a="1"/>
  <c r="K1071" i="5" s="1"/>
  <c r="M1072" i="2"/>
  <c r="K1072" i="5" s="1" a="1"/>
  <c r="K1072" i="5" s="1"/>
  <c r="M1073" i="2"/>
  <c r="K1073" i="5" s="1" a="1"/>
  <c r="K1073" i="5" s="1"/>
  <c r="M1074" i="2"/>
  <c r="K1074" i="5" s="1" a="1"/>
  <c r="K1074" i="5" s="1"/>
  <c r="M1075" i="2"/>
  <c r="K1075" i="5" s="1" a="1"/>
  <c r="K1075" i="5" s="1"/>
  <c r="M1076" i="2"/>
  <c r="K1076" i="5" s="1" a="1"/>
  <c r="K1076" i="5" s="1"/>
  <c r="M1077" i="2"/>
  <c r="K1077" i="5" s="1" a="1"/>
  <c r="K1077" i="5" s="1"/>
  <c r="M1078" i="2"/>
  <c r="K1078" i="5" s="1" a="1"/>
  <c r="K1078" i="5" s="1"/>
  <c r="M1079" i="2"/>
  <c r="K1079" i="5" s="1" a="1"/>
  <c r="K1079" i="5" s="1"/>
  <c r="M1081" i="2"/>
  <c r="K1081" i="5" s="1" a="1"/>
  <c r="K1081" i="5" s="1"/>
  <c r="M1082" i="2"/>
  <c r="K1082" i="5" s="1" a="1"/>
  <c r="K1082" i="5" s="1"/>
  <c r="M1083" i="2"/>
  <c r="K1083" i="5" s="1" a="1"/>
  <c r="K1083" i="5" s="1"/>
  <c r="M1084" i="2"/>
  <c r="K1084" i="5" s="1" a="1"/>
  <c r="K1084" i="5" s="1"/>
  <c r="M1085" i="2"/>
  <c r="K1085" i="5" s="1" a="1"/>
  <c r="K1085" i="5" s="1"/>
  <c r="M1086" i="2"/>
  <c r="K1086" i="5" s="1" a="1"/>
  <c r="K1086" i="5" s="1"/>
  <c r="M1087" i="2"/>
  <c r="K1087" i="5" s="1" a="1"/>
  <c r="K1087" i="5" s="1"/>
  <c r="M1088" i="2"/>
  <c r="K1088" i="5" s="1" a="1"/>
  <c r="K1088" i="5" s="1"/>
  <c r="M1089" i="2"/>
  <c r="K1089" i="5" s="1" a="1"/>
  <c r="K1089" i="5" s="1"/>
  <c r="M1090" i="2"/>
  <c r="K1090" i="5" s="1" a="1"/>
  <c r="K1090" i="5" s="1"/>
  <c r="M1092" i="2"/>
  <c r="K1092" i="5" s="1" a="1"/>
  <c r="K1092" i="5" s="1"/>
  <c r="M1093" i="2"/>
  <c r="K1093" i="5" s="1" a="1"/>
  <c r="K1093" i="5" s="1"/>
  <c r="M1094" i="2"/>
  <c r="K1094" i="5" s="1" a="1"/>
  <c r="K1094" i="5" s="1"/>
  <c r="M1095" i="2"/>
  <c r="K1095" i="5" s="1" a="1"/>
  <c r="K1095" i="5" s="1"/>
  <c r="M1096" i="2"/>
  <c r="K1096" i="5" s="1" a="1"/>
  <c r="K1096" i="5" s="1"/>
  <c r="M1097" i="2"/>
  <c r="K1097" i="5" s="1" a="1"/>
  <c r="K1097" i="5" s="1"/>
  <c r="M1098" i="2"/>
  <c r="K1098" i="5" s="1" a="1"/>
  <c r="K1098" i="5" s="1"/>
  <c r="M1099" i="2"/>
  <c r="K1099" i="5" s="1" a="1"/>
  <c r="K1099" i="5" s="1"/>
  <c r="M1100" i="2"/>
  <c r="K1100" i="5" s="1" a="1"/>
  <c r="K1100" i="5" s="1"/>
  <c r="M1101" i="2"/>
  <c r="K1101" i="5" s="1" a="1"/>
  <c r="K1101" i="5" s="1"/>
  <c r="M1103" i="2"/>
  <c r="K1103" i="5" s="1" a="1"/>
  <c r="K1103" i="5" s="1"/>
  <c r="M1104" i="2"/>
  <c r="K1104" i="5" s="1" a="1"/>
  <c r="K1104" i="5" s="1"/>
  <c r="M1105" i="2"/>
  <c r="K1105" i="5" s="1" a="1"/>
  <c r="K1105" i="5" s="1"/>
  <c r="M1106" i="2"/>
  <c r="K1106" i="5" s="1" a="1"/>
  <c r="K1106" i="5" s="1"/>
  <c r="M1107" i="2"/>
  <c r="K1107" i="5" s="1" a="1"/>
  <c r="K1107" i="5" s="1"/>
  <c r="M1108" i="2"/>
  <c r="K1108" i="5" s="1" a="1"/>
  <c r="K1108" i="5" s="1"/>
  <c r="M1109" i="2"/>
  <c r="K1109" i="5" s="1" a="1"/>
  <c r="K1109" i="5" s="1"/>
  <c r="M1110" i="2"/>
  <c r="K1110" i="5" s="1" a="1"/>
  <c r="K1110" i="5" s="1"/>
  <c r="M1111" i="2"/>
  <c r="K1111" i="5" s="1" a="1"/>
  <c r="K1111" i="5" s="1"/>
  <c r="M1112" i="2"/>
  <c r="K1112" i="5" s="1" a="1"/>
  <c r="K1112" i="5" s="1"/>
  <c r="M1116" i="2"/>
  <c r="K1116" i="5" s="1" a="1"/>
  <c r="K1116" i="5" s="1"/>
  <c r="M1117" i="2"/>
  <c r="K1117" i="5" s="1" a="1"/>
  <c r="K1117" i="5" s="1"/>
  <c r="M1118" i="2"/>
  <c r="K1118" i="5" s="1" a="1"/>
  <c r="K1118" i="5" s="1"/>
  <c r="M1119" i="2"/>
  <c r="K1119" i="5" s="1" a="1"/>
  <c r="K1119" i="5" s="1"/>
  <c r="M1120" i="2"/>
  <c r="K1120" i="5" s="1" a="1"/>
  <c r="K1120" i="5" s="1"/>
  <c r="M1121" i="2"/>
  <c r="K1121" i="5" s="1" a="1"/>
  <c r="K1121" i="5" s="1"/>
  <c r="M1122" i="2"/>
  <c r="K1122" i="5" s="1" a="1"/>
  <c r="K1122" i="5" s="1"/>
  <c r="M1123" i="2"/>
  <c r="K1123" i="5" s="1" a="1"/>
  <c r="K1123" i="5" s="1"/>
  <c r="M1124" i="2"/>
  <c r="K1124" i="5" s="1" a="1"/>
  <c r="K1124" i="5" s="1"/>
  <c r="M1125" i="2"/>
  <c r="K1125" i="5" s="1" a="1"/>
  <c r="K1125" i="5" s="1"/>
  <c r="M1127" i="2"/>
  <c r="K1127" i="5" s="1" a="1"/>
  <c r="K1127" i="5" s="1"/>
  <c r="M1128" i="2"/>
  <c r="K1128" i="5" s="1" a="1"/>
  <c r="K1128" i="5" s="1"/>
  <c r="M1129" i="2"/>
  <c r="K1129" i="5" s="1" a="1"/>
  <c r="K1129" i="5" s="1"/>
  <c r="M1130" i="2"/>
  <c r="K1130" i="5" s="1" a="1"/>
  <c r="K1130" i="5" s="1"/>
  <c r="M1131" i="2"/>
  <c r="K1131" i="5" s="1" a="1"/>
  <c r="K1131" i="5" s="1"/>
  <c r="M1132" i="2"/>
  <c r="K1132" i="5" s="1" a="1"/>
  <c r="K1132" i="5" s="1"/>
  <c r="M1133" i="2"/>
  <c r="K1133" i="5" s="1" a="1"/>
  <c r="K1133" i="5" s="1"/>
  <c r="M1134" i="2"/>
  <c r="K1134" i="5" s="1" a="1"/>
  <c r="K1134" i="5" s="1"/>
  <c r="M1135" i="2"/>
  <c r="K1135" i="5" s="1" a="1"/>
  <c r="K1135" i="5" s="1"/>
  <c r="M1136" i="2"/>
  <c r="K1136" i="5" s="1" a="1"/>
  <c r="K1136" i="5" s="1"/>
  <c r="M1138" i="2"/>
  <c r="K1138" i="5" s="1" a="1"/>
  <c r="K1138" i="5" s="1"/>
  <c r="M1139" i="2"/>
  <c r="K1139" i="5" s="1" a="1"/>
  <c r="K1139" i="5" s="1"/>
  <c r="M1140" i="2"/>
  <c r="K1140" i="5" s="1" a="1"/>
  <c r="K1140" i="5" s="1"/>
  <c r="M1141" i="2"/>
  <c r="K1141" i="5" s="1" a="1"/>
  <c r="K1141" i="5" s="1"/>
  <c r="M1142" i="2"/>
  <c r="K1142" i="5" s="1" a="1"/>
  <c r="K1142" i="5" s="1"/>
  <c r="M1143" i="2"/>
  <c r="K1143" i="5" s="1" a="1"/>
  <c r="K1143" i="5" s="1"/>
  <c r="M1144" i="2"/>
  <c r="K1144" i="5" s="1" a="1"/>
  <c r="K1144" i="5" s="1"/>
  <c r="M1145" i="2"/>
  <c r="K1145" i="5" s="1" a="1"/>
  <c r="K1145" i="5" s="1"/>
  <c r="M1146" i="2"/>
  <c r="K1146" i="5" s="1" a="1"/>
  <c r="K1146" i="5" s="1"/>
  <c r="M1147" i="2"/>
  <c r="K1147" i="5" s="1" a="1"/>
  <c r="K1147" i="5" s="1"/>
  <c r="M1149" i="2"/>
  <c r="K1149" i="5" s="1" a="1"/>
  <c r="K1149" i="5" s="1"/>
  <c r="M1150" i="2"/>
  <c r="K1150" i="5" s="1" a="1"/>
  <c r="K1150" i="5" s="1"/>
  <c r="M1151" i="2"/>
  <c r="K1151" i="5" s="1" a="1"/>
  <c r="K1151" i="5" s="1"/>
  <c r="M1152" i="2"/>
  <c r="K1152" i="5" s="1" a="1"/>
  <c r="K1152" i="5" s="1"/>
  <c r="M1153" i="2"/>
  <c r="K1153" i="5" s="1" a="1"/>
  <c r="K1153" i="5" s="1"/>
  <c r="M1154" i="2"/>
  <c r="K1154" i="5" s="1" a="1"/>
  <c r="K1154" i="5" s="1"/>
  <c r="M1155" i="2"/>
  <c r="K1155" i="5" s="1" a="1"/>
  <c r="K1155" i="5" s="1"/>
  <c r="M1156" i="2"/>
  <c r="K1156" i="5" s="1" a="1"/>
  <c r="K1156" i="5" s="1"/>
  <c r="M1157" i="2"/>
  <c r="K1157" i="5" s="1" a="1"/>
  <c r="K1157" i="5" s="1"/>
  <c r="M1158" i="2"/>
  <c r="K1158" i="5" s="1" a="1"/>
  <c r="K1158" i="5" s="1"/>
  <c r="M1160" i="2"/>
  <c r="K1160" i="5" s="1" a="1"/>
  <c r="K1160" i="5" s="1"/>
  <c r="M1161" i="2"/>
  <c r="K1161" i="5" s="1" a="1"/>
  <c r="K1161" i="5" s="1"/>
  <c r="M1162" i="2"/>
  <c r="K1162" i="5" s="1" a="1"/>
  <c r="K1162" i="5" s="1"/>
  <c r="M1163" i="2"/>
  <c r="K1163" i="5" s="1" a="1"/>
  <c r="K1163" i="5" s="1"/>
  <c r="M1164" i="2"/>
  <c r="K1164" i="5" s="1" a="1"/>
  <c r="K1164" i="5" s="1"/>
  <c r="M1165" i="2"/>
  <c r="K1165" i="5" s="1" a="1"/>
  <c r="K1165" i="5" s="1"/>
  <c r="M1166" i="2"/>
  <c r="K1166" i="5" s="1" a="1"/>
  <c r="K1166" i="5" s="1"/>
  <c r="M1167" i="2"/>
  <c r="K1167" i="5" s="1" a="1"/>
  <c r="K1167" i="5" s="1"/>
  <c r="M1168" i="2"/>
  <c r="K1168" i="5" s="1" a="1"/>
  <c r="K1168" i="5" s="1"/>
  <c r="M1169" i="2"/>
  <c r="K1169" i="5" s="1" a="1"/>
  <c r="K1169" i="5" s="1"/>
  <c r="M1171" i="2"/>
  <c r="K1171" i="5" s="1" a="1"/>
  <c r="K1171" i="5" s="1"/>
  <c r="M1172" i="2"/>
  <c r="K1172" i="5" s="1" a="1"/>
  <c r="K1172" i="5" s="1"/>
  <c r="M1173" i="2"/>
  <c r="K1173" i="5" s="1" a="1"/>
  <c r="K1173" i="5" s="1"/>
  <c r="M1174" i="2"/>
  <c r="K1174" i="5" s="1" a="1"/>
  <c r="K1174" i="5" s="1"/>
  <c r="M1175" i="2"/>
  <c r="K1175" i="5" s="1" a="1"/>
  <c r="K1175" i="5" s="1"/>
  <c r="M1176" i="2"/>
  <c r="K1176" i="5" s="1" a="1"/>
  <c r="K1176" i="5" s="1"/>
  <c r="M1177" i="2"/>
  <c r="K1177" i="5" s="1" a="1"/>
  <c r="K1177" i="5" s="1"/>
  <c r="M1178" i="2"/>
  <c r="K1178" i="5" s="1" a="1"/>
  <c r="K1178" i="5" s="1"/>
  <c r="M1179" i="2"/>
  <c r="K1179" i="5" s="1" a="1"/>
  <c r="K1179" i="5" s="1"/>
  <c r="M1180" i="2"/>
  <c r="K1180" i="5" s="1" a="1"/>
  <c r="K1180" i="5" s="1"/>
  <c r="M1182" i="2"/>
  <c r="K1182" i="5" s="1" a="1"/>
  <c r="K1182" i="5" s="1"/>
  <c r="M1183" i="2"/>
  <c r="K1183" i="5" s="1" a="1"/>
  <c r="K1183" i="5" s="1"/>
  <c r="M1184" i="2"/>
  <c r="K1184" i="5" s="1" a="1"/>
  <c r="K1184" i="5" s="1"/>
  <c r="M1185" i="2"/>
  <c r="K1185" i="5" s="1" a="1"/>
  <c r="K1185" i="5" s="1"/>
  <c r="M1186" i="2"/>
  <c r="K1186" i="5" s="1" a="1"/>
  <c r="K1186" i="5" s="1"/>
  <c r="M1187" i="2"/>
  <c r="K1187" i="5" s="1" a="1"/>
  <c r="K1187" i="5" s="1"/>
  <c r="M1188" i="2"/>
  <c r="K1188" i="5" s="1" a="1"/>
  <c r="K1188" i="5" s="1"/>
  <c r="M1189" i="2"/>
  <c r="K1189" i="5" s="1" a="1"/>
  <c r="K1189" i="5" s="1"/>
  <c r="M1190" i="2"/>
  <c r="K1190" i="5" s="1" a="1"/>
  <c r="K1190" i="5" s="1"/>
  <c r="M1191" i="2"/>
  <c r="K1191" i="5" s="1" a="1"/>
  <c r="K1191" i="5" s="1"/>
  <c r="M1193" i="2"/>
  <c r="K1193" i="5" s="1" a="1"/>
  <c r="K1193" i="5" s="1"/>
  <c r="M1194" i="2"/>
  <c r="K1194" i="5" s="1" a="1"/>
  <c r="K1194" i="5" s="1"/>
  <c r="M1195" i="2"/>
  <c r="K1195" i="5" s="1" a="1"/>
  <c r="K1195" i="5" s="1"/>
  <c r="M1196" i="2"/>
  <c r="K1196" i="5" s="1" a="1"/>
  <c r="K1196" i="5" s="1"/>
  <c r="M1197" i="2"/>
  <c r="K1197" i="5" s="1" a="1"/>
  <c r="K1197" i="5" s="1"/>
  <c r="M1198" i="2"/>
  <c r="K1198" i="5" s="1" a="1"/>
  <c r="K1198" i="5" s="1"/>
  <c r="M1199" i="2"/>
  <c r="K1199" i="5" s="1" a="1"/>
  <c r="K1199" i="5" s="1"/>
  <c r="M1200" i="2"/>
  <c r="K1200" i="5" s="1" a="1"/>
  <c r="K1200" i="5" s="1"/>
  <c r="M1201" i="2"/>
  <c r="K1201" i="5" s="1" a="1"/>
  <c r="K1201" i="5" s="1"/>
  <c r="M1202" i="2"/>
  <c r="K1202" i="5" s="1" a="1"/>
  <c r="K1202" i="5" s="1"/>
  <c r="M1204" i="2"/>
  <c r="K1204" i="5" s="1" a="1"/>
  <c r="K1204" i="5" s="1"/>
  <c r="M1205" i="2"/>
  <c r="K1205" i="5" s="1" a="1"/>
  <c r="K1205" i="5" s="1"/>
  <c r="M1206" i="2"/>
  <c r="K1206" i="5" s="1" a="1"/>
  <c r="K1206" i="5" s="1"/>
  <c r="M1207" i="2"/>
  <c r="K1207" i="5" s="1" a="1"/>
  <c r="K1207" i="5" s="1"/>
  <c r="M1208" i="2"/>
  <c r="K1208" i="5" s="1" a="1"/>
  <c r="K1208" i="5" s="1"/>
  <c r="M1209" i="2"/>
  <c r="K1209" i="5" s="1" a="1"/>
  <c r="K1209" i="5" s="1"/>
  <c r="M1210" i="2"/>
  <c r="K1210" i="5" s="1" a="1"/>
  <c r="K1210" i="5" s="1"/>
  <c r="M1211" i="2"/>
  <c r="K1211" i="5" s="1" a="1"/>
  <c r="K1211" i="5" s="1"/>
  <c r="M1212" i="2"/>
  <c r="K1212" i="5" s="1" a="1"/>
  <c r="K1212" i="5" s="1"/>
  <c r="M1213" i="2"/>
  <c r="K1213" i="5" s="1" a="1"/>
  <c r="K1213" i="5" s="1"/>
  <c r="M1215" i="2"/>
  <c r="K1215" i="5" s="1" a="1"/>
  <c r="K1215" i="5" s="1"/>
  <c r="M1216" i="2"/>
  <c r="K1216" i="5" s="1" a="1"/>
  <c r="K1216" i="5" s="1"/>
  <c r="M1217" i="2"/>
  <c r="K1217" i="5" s="1" a="1"/>
  <c r="K1217" i="5" s="1"/>
  <c r="M1218" i="2"/>
  <c r="K1218" i="5" s="1" a="1"/>
  <c r="K1218" i="5" s="1"/>
  <c r="M1219" i="2"/>
  <c r="K1219" i="5" s="1" a="1"/>
  <c r="K1219" i="5" s="1"/>
  <c r="M1220" i="2"/>
  <c r="K1220" i="5" s="1" a="1"/>
  <c r="K1220" i="5" s="1"/>
  <c r="M1221" i="2"/>
  <c r="K1221" i="5" s="1" a="1"/>
  <c r="K1221" i="5" s="1"/>
  <c r="M1222" i="2"/>
  <c r="K1222" i="5" s="1" a="1"/>
  <c r="K1222" i="5" s="1"/>
  <c r="M1223" i="2"/>
  <c r="K1223" i="5" s="1" a="1"/>
  <c r="K1223" i="5" s="1"/>
  <c r="M1224" i="2"/>
  <c r="K1224" i="5" s="1" a="1"/>
  <c r="K1224" i="5" s="1"/>
  <c r="M1227" i="2"/>
  <c r="K1227" i="5" s="1" a="1"/>
  <c r="K1227" i="5" s="1"/>
  <c r="M1228" i="2"/>
  <c r="K1228" i="5" s="1" a="1"/>
  <c r="K1228" i="5" s="1"/>
  <c r="M1229" i="2"/>
  <c r="K1229" i="5" s="1" a="1"/>
  <c r="K1229" i="5" s="1"/>
  <c r="M1230" i="2"/>
  <c r="K1230" i="5" s="1" a="1"/>
  <c r="K1230" i="5" s="1"/>
  <c r="M1231" i="2"/>
  <c r="K1231" i="5" s="1" a="1"/>
  <c r="K1231" i="5" s="1"/>
  <c r="M1232" i="2"/>
  <c r="K1232" i="5" s="1" a="1"/>
  <c r="K1232" i="5" s="1"/>
  <c r="M1233" i="2"/>
  <c r="K1233" i="5" s="1" a="1"/>
  <c r="K1233" i="5" s="1"/>
  <c r="M1234" i="2"/>
  <c r="K1234" i="5" s="1" a="1"/>
  <c r="K1234" i="5" s="1"/>
  <c r="M1235" i="2"/>
  <c r="K1235" i="5" s="1" a="1"/>
  <c r="K1235" i="5" s="1"/>
  <c r="M1236" i="2"/>
  <c r="K1236" i="5" s="1" a="1"/>
  <c r="K1236" i="5" s="1"/>
  <c r="M1238" i="2"/>
  <c r="K1238" i="5" s="1" a="1"/>
  <c r="K1238" i="5" s="1"/>
  <c r="M1239" i="2"/>
  <c r="K1239" i="5" s="1" a="1"/>
  <c r="K1239" i="5" s="1"/>
  <c r="M1240" i="2"/>
  <c r="K1240" i="5" s="1" a="1"/>
  <c r="K1240" i="5" s="1"/>
  <c r="M1241" i="2"/>
  <c r="K1241" i="5" s="1" a="1"/>
  <c r="K1241" i="5" s="1"/>
  <c r="M1242" i="2"/>
  <c r="K1242" i="5" s="1" a="1"/>
  <c r="K1242" i="5" s="1"/>
  <c r="M1243" i="2"/>
  <c r="K1243" i="5" s="1" a="1"/>
  <c r="K1243" i="5" s="1"/>
  <c r="M1244" i="2"/>
  <c r="K1244" i="5" s="1" a="1"/>
  <c r="K1244" i="5" s="1"/>
  <c r="M1245" i="2"/>
  <c r="K1245" i="5" s="1" a="1"/>
  <c r="K1245" i="5" s="1"/>
  <c r="M1246" i="2"/>
  <c r="K1246" i="5" s="1" a="1"/>
  <c r="K1246" i="5" s="1"/>
  <c r="M1247" i="2"/>
  <c r="K1247" i="5" s="1" a="1"/>
  <c r="K1247" i="5" s="1"/>
  <c r="M1249" i="2"/>
  <c r="K1249" i="5" s="1" a="1"/>
  <c r="K1249" i="5" s="1"/>
  <c r="M1250" i="2"/>
  <c r="K1250" i="5" s="1" a="1"/>
  <c r="K1250" i="5" s="1"/>
  <c r="M1251" i="2"/>
  <c r="K1251" i="5" s="1" a="1"/>
  <c r="K1251" i="5" s="1"/>
  <c r="M1252" i="2"/>
  <c r="K1252" i="5" s="1" a="1"/>
  <c r="K1252" i="5" s="1"/>
  <c r="M1253" i="2"/>
  <c r="K1253" i="5" s="1" a="1"/>
  <c r="K1253" i="5" s="1"/>
  <c r="M1254" i="2"/>
  <c r="K1254" i="5" s="1" a="1"/>
  <c r="K1254" i="5" s="1"/>
  <c r="M1255" i="2"/>
  <c r="K1255" i="5" s="1" a="1"/>
  <c r="K1255" i="5" s="1"/>
  <c r="M1256" i="2"/>
  <c r="K1256" i="5" s="1" a="1"/>
  <c r="K1256" i="5" s="1"/>
  <c r="M1257" i="2"/>
  <c r="K1257" i="5" s="1" a="1"/>
  <c r="K1257" i="5" s="1"/>
  <c r="M1258" i="2"/>
  <c r="K1258" i="5" s="1" a="1"/>
  <c r="K1258" i="5" s="1"/>
  <c r="M1260" i="2"/>
  <c r="K1260" i="5" s="1" a="1"/>
  <c r="K1260" i="5" s="1"/>
  <c r="M1261" i="2"/>
  <c r="K1261" i="5" s="1" a="1"/>
  <c r="K1261" i="5" s="1"/>
  <c r="M1262" i="2"/>
  <c r="K1262" i="5" s="1" a="1"/>
  <c r="K1262" i="5" s="1"/>
  <c r="M1263" i="2"/>
  <c r="K1263" i="5" s="1" a="1"/>
  <c r="K1263" i="5" s="1"/>
  <c r="M1264" i="2"/>
  <c r="K1264" i="5" s="1" a="1"/>
  <c r="K1264" i="5" s="1"/>
  <c r="M1265" i="2"/>
  <c r="K1265" i="5" s="1" a="1"/>
  <c r="K1265" i="5" s="1"/>
  <c r="M1266" i="2"/>
  <c r="K1266" i="5" s="1" a="1"/>
  <c r="K1266" i="5" s="1"/>
  <c r="M1267" i="2"/>
  <c r="K1267" i="5" s="1" a="1"/>
  <c r="K1267" i="5" s="1"/>
  <c r="M1268" i="2"/>
  <c r="K1268" i="5" s="1" a="1"/>
  <c r="K1268" i="5" s="1"/>
  <c r="M1269" i="2"/>
  <c r="K1269" i="5" s="1" a="1"/>
  <c r="K1269" i="5" s="1"/>
  <c r="M1271" i="2"/>
  <c r="K1271" i="5" s="1" a="1"/>
  <c r="K1271" i="5" s="1"/>
  <c r="M1272" i="2"/>
  <c r="K1272" i="5" s="1" a="1"/>
  <c r="K1272" i="5" s="1"/>
  <c r="M1273" i="2"/>
  <c r="K1273" i="5" s="1" a="1"/>
  <c r="K1273" i="5" s="1"/>
  <c r="M1274" i="2"/>
  <c r="K1274" i="5" s="1" a="1"/>
  <c r="K1274" i="5" s="1"/>
  <c r="M1275" i="2"/>
  <c r="K1275" i="5" s="1" a="1"/>
  <c r="K1275" i="5" s="1"/>
  <c r="M1276" i="2"/>
  <c r="K1276" i="5" s="1" a="1"/>
  <c r="K1276" i="5" s="1"/>
  <c r="M1277" i="2"/>
  <c r="K1277" i="5" s="1" a="1"/>
  <c r="K1277" i="5" s="1"/>
  <c r="M1278" i="2"/>
  <c r="K1278" i="5" s="1" a="1"/>
  <c r="K1278" i="5" s="1"/>
  <c r="M1279" i="2"/>
  <c r="K1279" i="5" s="1" a="1"/>
  <c r="K1279" i="5" s="1"/>
  <c r="M1280" i="2"/>
  <c r="K1280" i="5" s="1" a="1"/>
  <c r="K1280" i="5" s="1"/>
  <c r="M1282" i="2"/>
  <c r="K1282" i="5" s="1" a="1"/>
  <c r="K1282" i="5" s="1"/>
  <c r="M1283" i="2"/>
  <c r="K1283" i="5" s="1" a="1"/>
  <c r="K1283" i="5" s="1"/>
  <c r="M1284" i="2"/>
  <c r="K1284" i="5" s="1" a="1"/>
  <c r="K1284" i="5" s="1"/>
  <c r="M1285" i="2"/>
  <c r="K1285" i="5" s="1" a="1"/>
  <c r="K1285" i="5" s="1"/>
  <c r="M1286" i="2"/>
  <c r="K1286" i="5" s="1" a="1"/>
  <c r="K1286" i="5" s="1"/>
  <c r="M1287" i="2"/>
  <c r="K1287" i="5" s="1" a="1"/>
  <c r="K1287" i="5" s="1"/>
  <c r="M1288" i="2"/>
  <c r="K1288" i="5" s="1" a="1"/>
  <c r="K1288" i="5" s="1"/>
  <c r="M1289" i="2"/>
  <c r="K1289" i="5" s="1" a="1"/>
  <c r="K1289" i="5" s="1"/>
  <c r="M1290" i="2"/>
  <c r="K1290" i="5" s="1" a="1"/>
  <c r="K1290" i="5" s="1"/>
  <c r="M1291" i="2"/>
  <c r="K1291" i="5" s="1" a="1"/>
  <c r="K1291" i="5" s="1"/>
  <c r="M1293" i="2"/>
  <c r="K1293" i="5" s="1" a="1"/>
  <c r="K1293" i="5" s="1"/>
  <c r="M1294" i="2"/>
  <c r="K1294" i="5" s="1" a="1"/>
  <c r="K1294" i="5" s="1"/>
  <c r="M1295" i="2"/>
  <c r="K1295" i="5" s="1" a="1"/>
  <c r="K1295" i="5" s="1"/>
  <c r="M1296" i="2"/>
  <c r="K1296" i="5" s="1" a="1"/>
  <c r="K1296" i="5" s="1"/>
  <c r="M1297" i="2"/>
  <c r="K1297" i="5" s="1" a="1"/>
  <c r="K1297" i="5" s="1"/>
  <c r="M1298" i="2"/>
  <c r="K1298" i="5" s="1" a="1"/>
  <c r="K1298" i="5" s="1"/>
  <c r="M1299" i="2"/>
  <c r="K1299" i="5" s="1" a="1"/>
  <c r="K1299" i="5" s="1"/>
  <c r="M1300" i="2"/>
  <c r="K1300" i="5" s="1" a="1"/>
  <c r="K1300" i="5" s="1"/>
  <c r="M1301" i="2"/>
  <c r="K1301" i="5" s="1" a="1"/>
  <c r="K1301" i="5" s="1"/>
  <c r="M1302" i="2"/>
  <c r="K1302" i="5" s="1" a="1"/>
  <c r="K1302" i="5" s="1"/>
  <c r="M1304" i="2"/>
  <c r="K1304" i="5" s="1" a="1"/>
  <c r="K1304" i="5" s="1"/>
  <c r="M1305" i="2"/>
  <c r="K1305" i="5" s="1" a="1"/>
  <c r="K1305" i="5" s="1"/>
  <c r="M1306" i="2"/>
  <c r="K1306" i="5" s="1" a="1"/>
  <c r="K1306" i="5" s="1"/>
  <c r="M1307" i="2"/>
  <c r="K1307" i="5" s="1" a="1"/>
  <c r="K1307" i="5" s="1"/>
  <c r="M1308" i="2"/>
  <c r="K1308" i="5" s="1" a="1"/>
  <c r="K1308" i="5" s="1"/>
  <c r="M1309" i="2"/>
  <c r="K1309" i="5" s="1" a="1"/>
  <c r="K1309" i="5" s="1"/>
  <c r="M1310" i="2"/>
  <c r="K1310" i="5" s="1" a="1"/>
  <c r="K1310" i="5" s="1"/>
  <c r="M1311" i="2"/>
  <c r="K1311" i="5" s="1" a="1"/>
  <c r="K1311" i="5" s="1"/>
  <c r="M1312" i="2"/>
  <c r="K1312" i="5" s="1" a="1"/>
  <c r="K1312" i="5" s="1"/>
  <c r="M1313" i="2"/>
  <c r="K1313" i="5" s="1" a="1"/>
  <c r="K1313" i="5" s="1"/>
  <c r="M1315" i="2"/>
  <c r="K1315" i="5" s="1" a="1"/>
  <c r="K1315" i="5" s="1"/>
  <c r="M1316" i="2"/>
  <c r="K1316" i="5" s="1" a="1"/>
  <c r="K1316" i="5" s="1"/>
  <c r="M1317" i="2"/>
  <c r="K1317" i="5" s="1" a="1"/>
  <c r="K1317" i="5" s="1"/>
  <c r="M1318" i="2"/>
  <c r="K1318" i="5" s="1" a="1"/>
  <c r="K1318" i="5" s="1"/>
  <c r="M1319" i="2"/>
  <c r="K1319" i="5" s="1" a="1"/>
  <c r="K1319" i="5" s="1"/>
  <c r="M1320" i="2"/>
  <c r="K1320" i="5" s="1" a="1"/>
  <c r="K1320" i="5" s="1"/>
  <c r="M1321" i="2"/>
  <c r="K1321" i="5" s="1" a="1"/>
  <c r="K1321" i="5" s="1"/>
  <c r="M1322" i="2"/>
  <c r="K1322" i="5" s="1" a="1"/>
  <c r="K1322" i="5" s="1"/>
  <c r="M1323" i="2"/>
  <c r="K1323" i="5" s="1" a="1"/>
  <c r="K1323" i="5" s="1"/>
  <c r="M1324" i="2"/>
  <c r="K1324" i="5" s="1" a="1"/>
  <c r="K1324" i="5" s="1"/>
  <c r="M1326" i="2"/>
  <c r="K1326" i="5" s="1" a="1"/>
  <c r="K1326" i="5" s="1"/>
  <c r="M1327" i="2"/>
  <c r="K1327" i="5" s="1" a="1"/>
  <c r="K1327" i="5" s="1"/>
  <c r="M1328" i="2"/>
  <c r="K1328" i="5" s="1" a="1"/>
  <c r="K1328" i="5" s="1"/>
  <c r="M1329" i="2"/>
  <c r="K1329" i="5" s="1" a="1"/>
  <c r="K1329" i="5" s="1"/>
  <c r="M1330" i="2"/>
  <c r="K1330" i="5" s="1" a="1"/>
  <c r="K1330" i="5" s="1"/>
  <c r="M1331" i="2"/>
  <c r="K1331" i="5" s="1" a="1"/>
  <c r="K1331" i="5" s="1"/>
  <c r="M1332" i="2"/>
  <c r="K1332" i="5" s="1" a="1"/>
  <c r="K1332" i="5" s="1"/>
  <c r="M1333" i="2"/>
  <c r="K1333" i="5" s="1" a="1"/>
  <c r="K1333" i="5" s="1"/>
  <c r="M1334" i="2"/>
  <c r="K1334" i="5" s="1" a="1"/>
  <c r="K1334" i="5" s="1"/>
  <c r="M1335" i="2"/>
  <c r="K1335" i="5" s="1" a="1"/>
  <c r="K1335" i="5" s="1"/>
  <c r="M1338" i="2"/>
  <c r="K1338" i="5" s="1" a="1"/>
  <c r="K1338" i="5" s="1"/>
  <c r="M1339" i="2"/>
  <c r="K1339" i="5" s="1" a="1"/>
  <c r="K1339" i="5" s="1"/>
  <c r="M1340" i="2"/>
  <c r="K1340" i="5" s="1" a="1"/>
  <c r="K1340" i="5" s="1"/>
  <c r="M1341" i="2"/>
  <c r="K1341" i="5" s="1" a="1"/>
  <c r="K1341" i="5" s="1"/>
  <c r="M1342" i="2"/>
  <c r="K1342" i="5" s="1" a="1"/>
  <c r="K1342" i="5" s="1"/>
  <c r="M1343" i="2"/>
  <c r="K1343" i="5" s="1" a="1"/>
  <c r="K1343" i="5" s="1"/>
  <c r="M1344" i="2"/>
  <c r="K1344" i="5" s="1" a="1"/>
  <c r="K1344" i="5" s="1"/>
  <c r="M1345" i="2"/>
  <c r="K1345" i="5" s="1" a="1"/>
  <c r="K1345" i="5" s="1"/>
  <c r="M1346" i="2"/>
  <c r="K1346" i="5" s="1" a="1"/>
  <c r="K1346" i="5" s="1"/>
  <c r="M1347" i="2"/>
  <c r="K1347" i="5" s="1" a="1"/>
  <c r="K1347" i="5" s="1"/>
  <c r="M1349" i="2"/>
  <c r="K1349" i="5" s="1" a="1"/>
  <c r="K1349" i="5" s="1"/>
  <c r="M1350" i="2"/>
  <c r="K1350" i="5" s="1" a="1"/>
  <c r="K1350" i="5" s="1"/>
  <c r="M1351" i="2"/>
  <c r="K1351" i="5" s="1" a="1"/>
  <c r="K1351" i="5" s="1"/>
  <c r="M1352" i="2"/>
  <c r="K1352" i="5" s="1" a="1"/>
  <c r="K1352" i="5" s="1"/>
  <c r="M1353" i="2"/>
  <c r="K1353" i="5" s="1" a="1"/>
  <c r="K1353" i="5" s="1"/>
  <c r="M1354" i="2"/>
  <c r="K1354" i="5" s="1" a="1"/>
  <c r="K1354" i="5" s="1"/>
  <c r="M1355" i="2"/>
  <c r="K1355" i="5" s="1" a="1"/>
  <c r="K1355" i="5" s="1"/>
  <c r="M1356" i="2"/>
  <c r="K1356" i="5" s="1" a="1"/>
  <c r="K1356" i="5" s="1"/>
  <c r="M1357" i="2"/>
  <c r="K1357" i="5" s="1" a="1"/>
  <c r="K1357" i="5" s="1"/>
  <c r="M1358" i="2"/>
  <c r="K1358" i="5" s="1" a="1"/>
  <c r="K1358" i="5" s="1"/>
  <c r="M1360" i="2"/>
  <c r="K1360" i="5" s="1" a="1"/>
  <c r="K1360" i="5" s="1"/>
  <c r="M1361" i="2"/>
  <c r="K1361" i="5" s="1" a="1"/>
  <c r="K1361" i="5" s="1"/>
  <c r="M1362" i="2"/>
  <c r="K1362" i="5" s="1" a="1"/>
  <c r="K1362" i="5" s="1"/>
  <c r="M1363" i="2"/>
  <c r="K1363" i="5" s="1" a="1"/>
  <c r="K1363" i="5" s="1"/>
  <c r="M1364" i="2"/>
  <c r="K1364" i="5" s="1" a="1"/>
  <c r="K1364" i="5" s="1"/>
  <c r="M1365" i="2"/>
  <c r="K1365" i="5" s="1" a="1"/>
  <c r="K1365" i="5" s="1"/>
  <c r="M1366" i="2"/>
  <c r="K1366" i="5" s="1" a="1"/>
  <c r="K1366" i="5" s="1"/>
  <c r="M1367" i="2"/>
  <c r="K1367" i="5" s="1" a="1"/>
  <c r="K1367" i="5" s="1"/>
  <c r="M1368" i="2"/>
  <c r="K1368" i="5" s="1" a="1"/>
  <c r="K1368" i="5" s="1"/>
  <c r="M1369" i="2"/>
  <c r="K1369" i="5" s="1" a="1"/>
  <c r="K1369" i="5" s="1"/>
  <c r="M1371" i="2"/>
  <c r="K1371" i="5" s="1" a="1"/>
  <c r="K1371" i="5" s="1"/>
  <c r="M1372" i="2"/>
  <c r="K1372" i="5" s="1" a="1"/>
  <c r="K1372" i="5" s="1"/>
  <c r="M1373" i="2"/>
  <c r="K1373" i="5" s="1" a="1"/>
  <c r="K1373" i="5" s="1"/>
  <c r="M1374" i="2"/>
  <c r="K1374" i="5" s="1" a="1"/>
  <c r="K1374" i="5" s="1"/>
  <c r="M1375" i="2"/>
  <c r="K1375" i="5" s="1" a="1"/>
  <c r="K1375" i="5" s="1"/>
  <c r="M1376" i="2"/>
  <c r="K1376" i="5" s="1" a="1"/>
  <c r="K1376" i="5" s="1"/>
  <c r="M1377" i="2"/>
  <c r="K1377" i="5" s="1" a="1"/>
  <c r="K1377" i="5" s="1"/>
  <c r="M1378" i="2"/>
  <c r="K1378" i="5" s="1" a="1"/>
  <c r="K1378" i="5" s="1"/>
  <c r="M1379" i="2"/>
  <c r="K1379" i="5" s="1" a="1"/>
  <c r="K1379" i="5" s="1"/>
  <c r="M1380" i="2"/>
  <c r="K1380" i="5" s="1" a="1"/>
  <c r="K1380" i="5" s="1"/>
  <c r="M1382" i="2"/>
  <c r="K1382" i="5" s="1" a="1"/>
  <c r="K1382" i="5" s="1"/>
  <c r="M1383" i="2"/>
  <c r="K1383" i="5" s="1" a="1"/>
  <c r="K1383" i="5" s="1"/>
  <c r="M1384" i="2"/>
  <c r="K1384" i="5" s="1" a="1"/>
  <c r="K1384" i="5" s="1"/>
  <c r="M1385" i="2"/>
  <c r="K1385" i="5" s="1" a="1"/>
  <c r="K1385" i="5" s="1"/>
  <c r="M1386" i="2"/>
  <c r="K1386" i="5" s="1" a="1"/>
  <c r="K1386" i="5" s="1"/>
  <c r="M1387" i="2"/>
  <c r="K1387" i="5" s="1" a="1"/>
  <c r="K1387" i="5" s="1"/>
  <c r="M1388" i="2"/>
  <c r="K1388" i="5" s="1" a="1"/>
  <c r="K1388" i="5" s="1"/>
  <c r="M1389" i="2"/>
  <c r="K1389" i="5" s="1" a="1"/>
  <c r="K1389" i="5" s="1"/>
  <c r="M1390" i="2"/>
  <c r="K1390" i="5" s="1" a="1"/>
  <c r="K1390" i="5" s="1"/>
  <c r="M1391" i="2"/>
  <c r="K1391" i="5" s="1" a="1"/>
  <c r="K1391" i="5" s="1"/>
  <c r="M1393" i="2"/>
  <c r="K1393" i="5" s="1" a="1"/>
  <c r="K1393" i="5" s="1"/>
  <c r="M1394" i="2"/>
  <c r="K1394" i="5" s="1" a="1"/>
  <c r="K1394" i="5" s="1"/>
  <c r="M1395" i="2"/>
  <c r="K1395" i="5" s="1" a="1"/>
  <c r="K1395" i="5" s="1"/>
  <c r="M1396" i="2"/>
  <c r="K1396" i="5" s="1" a="1"/>
  <c r="K1396" i="5" s="1"/>
  <c r="M1397" i="2"/>
  <c r="K1397" i="5" s="1" a="1"/>
  <c r="K1397" i="5" s="1"/>
  <c r="M1398" i="2"/>
  <c r="K1398" i="5" s="1" a="1"/>
  <c r="K1398" i="5" s="1"/>
  <c r="M1399" i="2"/>
  <c r="K1399" i="5" s="1" a="1"/>
  <c r="K1399" i="5" s="1"/>
  <c r="M1400" i="2"/>
  <c r="K1400" i="5" s="1" a="1"/>
  <c r="K1400" i="5" s="1"/>
  <c r="M1401" i="2"/>
  <c r="K1401" i="5" s="1" a="1"/>
  <c r="K1401" i="5" s="1"/>
  <c r="M1402" i="2"/>
  <c r="K1402" i="5" s="1" a="1"/>
  <c r="K1402" i="5" s="1"/>
  <c r="M1404" i="2"/>
  <c r="K1404" i="5" s="1" a="1"/>
  <c r="K1404" i="5" s="1"/>
  <c r="M1405" i="2"/>
  <c r="K1405" i="5" s="1" a="1"/>
  <c r="K1405" i="5" s="1"/>
  <c r="M1406" i="2"/>
  <c r="K1406" i="5" s="1" a="1"/>
  <c r="K1406" i="5" s="1"/>
  <c r="M1407" i="2"/>
  <c r="K1407" i="5" s="1" a="1"/>
  <c r="K1407" i="5" s="1"/>
  <c r="M1408" i="2"/>
  <c r="K1408" i="5" s="1" a="1"/>
  <c r="K1408" i="5" s="1"/>
  <c r="M1409" i="2"/>
  <c r="K1409" i="5" s="1" a="1"/>
  <c r="K1409" i="5" s="1"/>
  <c r="M1410" i="2"/>
  <c r="K1410" i="5" s="1" a="1"/>
  <c r="K1410" i="5" s="1"/>
  <c r="M1411" i="2"/>
  <c r="K1411" i="5" s="1" a="1"/>
  <c r="K1411" i="5" s="1"/>
  <c r="M1412" i="2"/>
  <c r="K1412" i="5" s="1" a="1"/>
  <c r="K1412" i="5" s="1"/>
  <c r="M1413" i="2"/>
  <c r="K1413" i="5" s="1" a="1"/>
  <c r="K1413" i="5" s="1"/>
  <c r="M1415" i="2"/>
  <c r="K1415" i="5" s="1" a="1"/>
  <c r="K1415" i="5" s="1"/>
  <c r="M1416" i="2"/>
  <c r="K1416" i="5" s="1" a="1"/>
  <c r="K1416" i="5" s="1"/>
  <c r="M1417" i="2"/>
  <c r="K1417" i="5" s="1" a="1"/>
  <c r="K1417" i="5" s="1"/>
  <c r="M1418" i="2"/>
  <c r="K1418" i="5" s="1" a="1"/>
  <c r="K1418" i="5" s="1"/>
  <c r="M1419" i="2"/>
  <c r="K1419" i="5" s="1" a="1"/>
  <c r="K1419" i="5" s="1"/>
  <c r="M1420" i="2"/>
  <c r="K1420" i="5" s="1" a="1"/>
  <c r="K1420" i="5" s="1"/>
  <c r="M1421" i="2"/>
  <c r="K1421" i="5" s="1" a="1"/>
  <c r="K1421" i="5" s="1"/>
  <c r="M1422" i="2"/>
  <c r="K1422" i="5" s="1" a="1"/>
  <c r="K1422" i="5" s="1"/>
  <c r="M1423" i="2"/>
  <c r="K1423" i="5" s="1" a="1"/>
  <c r="K1423" i="5" s="1"/>
  <c r="M1424" i="2"/>
  <c r="K1424" i="5" s="1" a="1"/>
  <c r="K1424" i="5" s="1"/>
  <c r="M1426" i="2"/>
  <c r="K1426" i="5" s="1" a="1"/>
  <c r="K1426" i="5" s="1"/>
  <c r="M1427" i="2"/>
  <c r="K1427" i="5" s="1" a="1"/>
  <c r="K1427" i="5" s="1"/>
  <c r="M1428" i="2"/>
  <c r="K1428" i="5" s="1" a="1"/>
  <c r="K1428" i="5" s="1"/>
  <c r="M1429" i="2"/>
  <c r="K1429" i="5" s="1" a="1"/>
  <c r="K1429" i="5" s="1"/>
  <c r="M1430" i="2"/>
  <c r="K1430" i="5" s="1" a="1"/>
  <c r="K1430" i="5" s="1"/>
  <c r="M1431" i="2"/>
  <c r="K1431" i="5" s="1" a="1"/>
  <c r="K1431" i="5" s="1"/>
  <c r="M1432" i="2"/>
  <c r="K1432" i="5" s="1" a="1"/>
  <c r="K1432" i="5" s="1"/>
  <c r="M1433" i="2"/>
  <c r="K1433" i="5" s="1" a="1"/>
  <c r="K1433" i="5" s="1"/>
  <c r="M1434" i="2"/>
  <c r="K1434" i="5" s="1" a="1"/>
  <c r="K1434" i="5" s="1"/>
  <c r="M1435" i="2"/>
  <c r="K1435" i="5" s="1" a="1"/>
  <c r="K1435" i="5" s="1"/>
  <c r="M1437" i="2"/>
  <c r="K1437" i="5" s="1" a="1"/>
  <c r="K1437" i="5" s="1"/>
  <c r="M1438" i="2"/>
  <c r="K1438" i="5" s="1" a="1"/>
  <c r="K1438" i="5" s="1"/>
  <c r="M1439" i="2"/>
  <c r="K1439" i="5" s="1" a="1"/>
  <c r="K1439" i="5" s="1"/>
  <c r="M1440" i="2"/>
  <c r="K1440" i="5" s="1" a="1"/>
  <c r="K1440" i="5" s="1"/>
  <c r="M1441" i="2"/>
  <c r="K1441" i="5" s="1" a="1"/>
  <c r="K1441" i="5" s="1"/>
  <c r="M1442" i="2"/>
  <c r="K1442" i="5" s="1" a="1"/>
  <c r="K1442" i="5" s="1"/>
  <c r="M1443" i="2"/>
  <c r="K1443" i="5" s="1" a="1"/>
  <c r="K1443" i="5" s="1"/>
  <c r="M1444" i="2"/>
  <c r="K1444" i="5" s="1" a="1"/>
  <c r="K1444" i="5" s="1"/>
  <c r="M1445" i="2"/>
  <c r="K1445" i="5" s="1" a="1"/>
  <c r="K1445" i="5" s="1"/>
  <c r="M1446" i="2"/>
  <c r="K1446" i="5" s="1" a="1"/>
  <c r="K1446" i="5" s="1"/>
  <c r="M1449" i="2"/>
  <c r="K1449" i="5" s="1" a="1"/>
  <c r="K1449" i="5" s="1"/>
  <c r="M1450" i="2"/>
  <c r="K1450" i="5" s="1" a="1"/>
  <c r="K1450" i="5" s="1"/>
  <c r="M1451" i="2"/>
  <c r="K1451" i="5" s="1" a="1"/>
  <c r="K1451" i="5" s="1"/>
  <c r="M1452" i="2"/>
  <c r="K1452" i="5" s="1" a="1"/>
  <c r="K1452" i="5" s="1"/>
  <c r="M1453" i="2"/>
  <c r="K1453" i="5" s="1" a="1"/>
  <c r="K1453" i="5" s="1"/>
  <c r="M1454" i="2"/>
  <c r="K1454" i="5" s="1" a="1"/>
  <c r="K1454" i="5" s="1"/>
  <c r="M1455" i="2"/>
  <c r="K1455" i="5" s="1" a="1"/>
  <c r="K1455" i="5" s="1"/>
  <c r="M1456" i="2"/>
  <c r="K1456" i="5" s="1" a="1"/>
  <c r="K1456" i="5" s="1"/>
  <c r="M1457" i="2"/>
  <c r="K1457" i="5" s="1" a="1"/>
  <c r="K1457" i="5" s="1"/>
  <c r="M1458" i="2"/>
  <c r="K1458" i="5" s="1" a="1"/>
  <c r="K1458" i="5" s="1"/>
  <c r="M1460" i="2"/>
  <c r="K1460" i="5" s="1" a="1"/>
  <c r="K1460" i="5" s="1"/>
  <c r="M1461" i="2"/>
  <c r="K1461" i="5" s="1" a="1"/>
  <c r="K1461" i="5" s="1"/>
  <c r="M1462" i="2"/>
  <c r="K1462" i="5" s="1" a="1"/>
  <c r="K1462" i="5" s="1"/>
  <c r="M1463" i="2"/>
  <c r="K1463" i="5" s="1" a="1"/>
  <c r="K1463" i="5" s="1"/>
  <c r="M1464" i="2"/>
  <c r="K1464" i="5" s="1" a="1"/>
  <c r="K1464" i="5" s="1"/>
  <c r="M1465" i="2"/>
  <c r="K1465" i="5" s="1" a="1"/>
  <c r="K1465" i="5" s="1"/>
  <c r="M1466" i="2"/>
  <c r="K1466" i="5" s="1" a="1"/>
  <c r="K1466" i="5" s="1"/>
  <c r="M1467" i="2"/>
  <c r="K1467" i="5" s="1" a="1"/>
  <c r="K1467" i="5" s="1"/>
  <c r="M1468" i="2"/>
  <c r="K1468" i="5" s="1" a="1"/>
  <c r="K1468" i="5" s="1"/>
  <c r="M1469" i="2"/>
  <c r="K1469" i="5" s="1" a="1"/>
  <c r="K1469" i="5" s="1"/>
  <c r="M1471" i="2"/>
  <c r="K1471" i="5" s="1" a="1"/>
  <c r="K1471" i="5" s="1"/>
  <c r="M1472" i="2"/>
  <c r="K1472" i="5" s="1" a="1"/>
  <c r="K1472" i="5" s="1"/>
  <c r="M1473" i="2"/>
  <c r="K1473" i="5" s="1" a="1"/>
  <c r="K1473" i="5" s="1"/>
  <c r="M1474" i="2"/>
  <c r="K1474" i="5" s="1" a="1"/>
  <c r="K1474" i="5" s="1"/>
  <c r="M1475" i="2"/>
  <c r="K1475" i="5" s="1" a="1"/>
  <c r="K1475" i="5" s="1"/>
  <c r="M1476" i="2"/>
  <c r="K1476" i="5" s="1" a="1"/>
  <c r="K1476" i="5" s="1"/>
  <c r="M1477" i="2"/>
  <c r="K1477" i="5" s="1" a="1"/>
  <c r="K1477" i="5" s="1"/>
  <c r="M1478" i="2"/>
  <c r="K1478" i="5" s="1" a="1"/>
  <c r="K1478" i="5" s="1"/>
  <c r="M1479" i="2"/>
  <c r="K1479" i="5" s="1" a="1"/>
  <c r="K1479" i="5" s="1"/>
  <c r="M1480" i="2"/>
  <c r="K1480" i="5" s="1" a="1"/>
  <c r="K1480" i="5" s="1"/>
  <c r="M1482" i="2"/>
  <c r="K1482" i="5" s="1" a="1"/>
  <c r="K1482" i="5" s="1"/>
  <c r="M1483" i="2"/>
  <c r="K1483" i="5" s="1" a="1"/>
  <c r="K1483" i="5" s="1"/>
  <c r="M1484" i="2"/>
  <c r="K1484" i="5" s="1" a="1"/>
  <c r="K1484" i="5" s="1"/>
  <c r="M1485" i="2"/>
  <c r="K1485" i="5" s="1" a="1"/>
  <c r="K1485" i="5" s="1"/>
  <c r="M1486" i="2"/>
  <c r="K1486" i="5" s="1" a="1"/>
  <c r="K1486" i="5" s="1"/>
  <c r="M1487" i="2"/>
  <c r="K1487" i="5" s="1" a="1"/>
  <c r="K1487" i="5" s="1"/>
  <c r="L2" i="2"/>
  <c r="J2" i="5" s="1" a="1"/>
  <c r="J2" i="5" s="1"/>
  <c r="L1113" i="2"/>
  <c r="J1113" i="5" s="1" a="1"/>
  <c r="J1113" i="5" s="1"/>
  <c r="L1560" i="2"/>
  <c r="J1560" i="5" s="1" a="1"/>
  <c r="J1560" i="5" s="1"/>
  <c r="L1671" i="2"/>
  <c r="J1671" i="5" s="1" a="1"/>
  <c r="J1671" i="5" s="1"/>
  <c r="L1782" i="2"/>
  <c r="J1782" i="5" s="1" a="1"/>
  <c r="J1782" i="5" s="1"/>
  <c r="L1893" i="2"/>
  <c r="J1893" i="5" s="1" a="1"/>
  <c r="J1893" i="5" s="1"/>
  <c r="L2004" i="2"/>
  <c r="J2004" i="5" s="1" a="1"/>
  <c r="J2004" i="5" s="1"/>
  <c r="L2115" i="2"/>
  <c r="J2115" i="5" s="1" a="1"/>
  <c r="J2115" i="5" s="1"/>
  <c r="L2226" i="2"/>
  <c r="J2226" i="5" s="1" a="1"/>
  <c r="J2226" i="5" s="1"/>
  <c r="L3" i="2"/>
  <c r="J3" i="5" s="1" a="1"/>
  <c r="J3" i="5" s="1"/>
  <c r="L114" i="2"/>
  <c r="J114" i="5" s="1" a="1"/>
  <c r="J114" i="5" s="1"/>
  <c r="L225" i="2"/>
  <c r="J225" i="5" s="1" a="1"/>
  <c r="J225" i="5" s="1"/>
  <c r="L336" i="2"/>
  <c r="J336" i="5" s="1" a="1"/>
  <c r="J336" i="5" s="1"/>
  <c r="L447" i="2"/>
  <c r="J447" i="5" s="1" a="1"/>
  <c r="J447" i="5" s="1"/>
  <c r="L558" i="2"/>
  <c r="J558" i="5" s="1" a="1"/>
  <c r="J558" i="5" s="1"/>
  <c r="L669" i="2"/>
  <c r="J669" i="5" s="1" a="1"/>
  <c r="J669" i="5" s="1"/>
  <c r="L780" i="2"/>
  <c r="J780" i="5" s="1" a="1"/>
  <c r="J780" i="5" s="1"/>
  <c r="L891" i="2"/>
  <c r="J891" i="5" s="1" a="1"/>
  <c r="J891" i="5" s="1"/>
  <c r="L1002" i="2"/>
  <c r="J1002" i="5" s="1" a="1"/>
  <c r="J1002" i="5" s="1"/>
  <c r="L1114" i="2"/>
  <c r="J1114" i="5" s="1" a="1"/>
  <c r="J1114" i="5" s="1"/>
  <c r="L1225" i="2"/>
  <c r="J1225" i="5" s="1" a="1"/>
  <c r="J1225" i="5" s="1"/>
  <c r="L1336" i="2"/>
  <c r="J1336" i="5" s="1" a="1"/>
  <c r="J1336" i="5" s="1"/>
  <c r="L1447" i="2"/>
  <c r="J1447" i="5" s="1" a="1"/>
  <c r="J1447" i="5" s="1"/>
  <c r="L1494" i="2"/>
  <c r="J1494" i="5" s="1" a="1"/>
  <c r="J1494" i="5" s="1"/>
  <c r="L1505" i="2"/>
  <c r="J1505" i="5" s="1" a="1"/>
  <c r="J1505" i="5" s="1"/>
  <c r="L1516" i="2"/>
  <c r="J1516" i="5" s="1" a="1"/>
  <c r="J1516" i="5" s="1"/>
  <c r="L1527" i="2"/>
  <c r="J1527" i="5" s="1" a="1"/>
  <c r="J1527" i="5" s="1"/>
  <c r="L1538" i="2"/>
  <c r="J1538" i="5" s="1" a="1"/>
  <c r="J1538" i="5" s="1"/>
  <c r="L1549" i="2"/>
  <c r="J1549" i="5" s="1" a="1"/>
  <c r="J1549" i="5" s="1"/>
  <c r="L1561" i="2"/>
  <c r="J1561" i="5" s="1" a="1"/>
  <c r="J1561" i="5" s="1"/>
  <c r="L1572" i="2"/>
  <c r="J1572" i="5" s="1" a="1"/>
  <c r="J1572" i="5" s="1"/>
  <c r="L1583" i="2"/>
  <c r="J1583" i="5" s="1" a="1"/>
  <c r="J1583" i="5" s="1"/>
  <c r="L1594" i="2"/>
  <c r="J1594" i="5" s="1" a="1"/>
  <c r="J1594" i="5" s="1"/>
  <c r="L1605" i="2"/>
  <c r="J1605" i="5" s="1" a="1"/>
  <c r="J1605" i="5" s="1"/>
  <c r="L1616" i="2"/>
  <c r="J1616" i="5" s="1" a="1"/>
  <c r="J1616" i="5" s="1"/>
  <c r="L1627" i="2"/>
  <c r="J1627" i="5" s="1" a="1"/>
  <c r="J1627" i="5" s="1"/>
  <c r="L1638" i="2"/>
  <c r="J1638" i="5" s="1" a="1"/>
  <c r="J1638" i="5" s="1"/>
  <c r="L1649" i="2"/>
  <c r="J1649" i="5" s="1" a="1"/>
  <c r="J1649" i="5" s="1"/>
  <c r="L1660" i="2"/>
  <c r="J1660" i="5" s="1" a="1"/>
  <c r="J1660" i="5" s="1"/>
  <c r="L1672" i="2"/>
  <c r="J1672" i="5" s="1" a="1"/>
  <c r="J1672" i="5" s="1"/>
  <c r="L1683" i="2"/>
  <c r="J1683" i="5" s="1" a="1"/>
  <c r="J1683" i="5" s="1"/>
  <c r="L1694" i="2"/>
  <c r="J1694" i="5" s="1" a="1"/>
  <c r="J1694" i="5" s="1"/>
  <c r="L1705" i="2"/>
  <c r="J1705" i="5" s="1" a="1"/>
  <c r="J1705" i="5" s="1"/>
  <c r="L1716" i="2"/>
  <c r="J1716" i="5" s="1" a="1"/>
  <c r="J1716" i="5" s="1"/>
  <c r="L1727" i="2"/>
  <c r="J1727" i="5" s="1" a="1"/>
  <c r="J1727" i="5" s="1"/>
  <c r="L1738" i="2"/>
  <c r="J1738" i="5" s="1" a="1"/>
  <c r="J1738" i="5" s="1"/>
  <c r="L1749" i="2"/>
  <c r="J1749" i="5" s="1" a="1"/>
  <c r="J1749" i="5" s="1"/>
  <c r="L1760" i="2"/>
  <c r="J1760" i="5" s="1" a="1"/>
  <c r="J1760" i="5" s="1"/>
  <c r="L1771" i="2"/>
  <c r="J1771" i="5" s="1" a="1"/>
  <c r="J1771" i="5" s="1"/>
  <c r="L1783" i="2"/>
  <c r="J1783" i="5" s="1" a="1"/>
  <c r="J1783" i="5" s="1"/>
  <c r="L1794" i="2"/>
  <c r="J1794" i="5" s="1" a="1"/>
  <c r="J1794" i="5" s="1"/>
  <c r="L1805" i="2"/>
  <c r="J1805" i="5" s="1" a="1"/>
  <c r="J1805" i="5" s="1"/>
  <c r="L1816" i="2"/>
  <c r="J1816" i="5" s="1" a="1"/>
  <c r="J1816" i="5" s="1"/>
  <c r="L1827" i="2"/>
  <c r="J1827" i="5" s="1" a="1"/>
  <c r="J1827" i="5" s="1"/>
  <c r="L1838" i="2"/>
  <c r="J1838" i="5" s="1" a="1"/>
  <c r="J1838" i="5" s="1"/>
  <c r="L1849" i="2"/>
  <c r="J1849" i="5" s="1" a="1"/>
  <c r="J1849" i="5" s="1"/>
  <c r="L1860" i="2"/>
  <c r="J1860" i="5" s="1" a="1"/>
  <c r="J1860" i="5" s="1"/>
  <c r="L1871" i="2"/>
  <c r="J1871" i="5" s="1" a="1"/>
  <c r="J1871" i="5" s="1"/>
  <c r="L1882" i="2"/>
  <c r="J1882" i="5" s="1" a="1"/>
  <c r="J1882" i="5" s="1"/>
  <c r="L1894" i="2"/>
  <c r="J1894" i="5" s="1" a="1"/>
  <c r="J1894" i="5" s="1"/>
  <c r="L1905" i="2"/>
  <c r="J1905" i="5" s="1" a="1"/>
  <c r="J1905" i="5" s="1"/>
  <c r="L1916" i="2"/>
  <c r="J1916" i="5" s="1" a="1"/>
  <c r="J1916" i="5" s="1"/>
  <c r="L1927" i="2"/>
  <c r="J1927" i="5" s="1" a="1"/>
  <c r="J1927" i="5" s="1"/>
  <c r="L1938" i="2"/>
  <c r="J1938" i="5" s="1" a="1"/>
  <c r="J1938" i="5" s="1"/>
  <c r="L1949" i="2"/>
  <c r="J1949" i="5" s="1" a="1"/>
  <c r="J1949" i="5" s="1"/>
  <c r="L1960" i="2"/>
  <c r="J1960" i="5" s="1" a="1"/>
  <c r="J1960" i="5" s="1"/>
  <c r="L1971" i="2"/>
  <c r="J1971" i="5" s="1" a="1"/>
  <c r="J1971" i="5" s="1"/>
  <c r="L1982" i="2"/>
  <c r="J1982" i="5" s="1" a="1"/>
  <c r="J1982" i="5" s="1"/>
  <c r="L1993" i="2"/>
  <c r="J1993" i="5" s="1" a="1"/>
  <c r="J1993" i="5" s="1"/>
  <c r="L2005" i="2"/>
  <c r="J2005" i="5" s="1" a="1"/>
  <c r="J2005" i="5" s="1"/>
  <c r="L2016" i="2"/>
  <c r="J2016" i="5" s="1" a="1"/>
  <c r="J2016" i="5" s="1"/>
  <c r="L2027" i="2"/>
  <c r="J2027" i="5" s="1" a="1"/>
  <c r="J2027" i="5" s="1"/>
  <c r="L2038" i="2"/>
  <c r="J2038" i="5" s="1" a="1"/>
  <c r="J2038" i="5" s="1"/>
  <c r="L2049" i="2"/>
  <c r="J2049" i="5" s="1" a="1"/>
  <c r="J2049" i="5" s="1"/>
  <c r="L2060" i="2"/>
  <c r="J2060" i="5" s="1" a="1"/>
  <c r="J2060" i="5" s="1"/>
  <c r="L2071" i="2"/>
  <c r="J2071" i="5" s="1" a="1"/>
  <c r="J2071" i="5" s="1"/>
  <c r="L2082" i="2"/>
  <c r="J2082" i="5" s="1" a="1"/>
  <c r="J2082" i="5" s="1"/>
  <c r="L2093" i="2"/>
  <c r="J2093" i="5" s="1" a="1"/>
  <c r="J2093" i="5" s="1"/>
  <c r="L2104" i="2"/>
  <c r="J2104" i="5" s="1" a="1"/>
  <c r="J2104" i="5" s="1"/>
  <c r="L2116" i="2"/>
  <c r="J2116" i="5" s="1" a="1"/>
  <c r="J2116" i="5" s="1"/>
  <c r="L2127" i="2"/>
  <c r="J2127" i="5" s="1" a="1"/>
  <c r="J2127" i="5" s="1"/>
  <c r="L2138" i="2"/>
  <c r="J2138" i="5" s="1" a="1"/>
  <c r="J2138" i="5" s="1"/>
  <c r="L2149" i="2"/>
  <c r="J2149" i="5" s="1" a="1"/>
  <c r="J2149" i="5" s="1"/>
  <c r="L2160" i="2"/>
  <c r="J2160" i="5" s="1" a="1"/>
  <c r="J2160" i="5" s="1"/>
  <c r="L2171" i="2"/>
  <c r="J2171" i="5" s="1" a="1"/>
  <c r="J2171" i="5" s="1"/>
  <c r="L2182" i="2"/>
  <c r="J2182" i="5" s="1" a="1"/>
  <c r="J2182" i="5" s="1"/>
  <c r="L2193" i="2"/>
  <c r="J2193" i="5" s="1" a="1"/>
  <c r="J2193" i="5" s="1"/>
  <c r="L2204" i="2"/>
  <c r="J2204" i="5" s="1" a="1"/>
  <c r="J2204" i="5" s="1"/>
  <c r="L2215" i="2"/>
  <c r="J2215" i="5" s="1" a="1"/>
  <c r="J2215" i="5" s="1"/>
  <c r="L2227" i="2"/>
  <c r="J2227" i="5" s="1" a="1"/>
  <c r="J2227" i="5" s="1"/>
  <c r="L2238" i="2"/>
  <c r="J2238" i="5" s="1" a="1"/>
  <c r="J2238" i="5" s="1"/>
  <c r="L2249" i="2"/>
  <c r="J2249" i="5" s="1" a="1"/>
  <c r="J2249" i="5" s="1"/>
  <c r="L2260" i="2"/>
  <c r="J2260" i="5" s="1" a="1"/>
  <c r="J2260" i="5" s="1"/>
  <c r="L2271" i="2"/>
  <c r="J2271" i="5" s="1" a="1"/>
  <c r="J2271" i="5" s="1"/>
  <c r="L2282" i="2"/>
  <c r="J2282" i="5" s="1" a="1"/>
  <c r="J2282" i="5" s="1"/>
  <c r="L2293" i="2"/>
  <c r="J2293" i="5" s="1" a="1"/>
  <c r="J2293" i="5" s="1"/>
  <c r="L2304" i="2"/>
  <c r="J2304" i="5" s="1" a="1"/>
  <c r="J2304" i="5" s="1"/>
  <c r="L2315" i="2"/>
  <c r="J2315" i="5" s="1" a="1"/>
  <c r="J2315" i="5" s="1"/>
  <c r="L2326" i="2"/>
  <c r="J2326" i="5" s="1" a="1"/>
  <c r="J2326" i="5" s="1"/>
  <c r="L4" i="2"/>
  <c r="J4" i="5" s="1" a="1"/>
  <c r="J4" i="5" s="1"/>
  <c r="L15" i="2"/>
  <c r="J15" i="5" s="1" a="1"/>
  <c r="J15" i="5" s="1"/>
  <c r="L26" i="2"/>
  <c r="J26" i="5" s="1" a="1"/>
  <c r="J26" i="5" s="1"/>
  <c r="L37" i="2"/>
  <c r="J37" i="5" s="1" a="1"/>
  <c r="J37" i="5" s="1"/>
  <c r="L48" i="2"/>
  <c r="J48" i="5" s="1" a="1"/>
  <c r="J48" i="5" s="1"/>
  <c r="L59" i="2"/>
  <c r="J59" i="5" s="1" a="1"/>
  <c r="J59" i="5" s="1"/>
  <c r="L70" i="2"/>
  <c r="J70" i="5" s="1" a="1"/>
  <c r="J70" i="5" s="1"/>
  <c r="L81" i="2"/>
  <c r="J81" i="5" s="1" a="1"/>
  <c r="J81" i="5" s="1"/>
  <c r="L92" i="2"/>
  <c r="J92" i="5" s="1" a="1"/>
  <c r="J92" i="5" s="1"/>
  <c r="L103" i="2"/>
  <c r="J103" i="5" s="1" a="1"/>
  <c r="J103" i="5" s="1"/>
  <c r="L115" i="2"/>
  <c r="J115" i="5" s="1" a="1"/>
  <c r="J115" i="5" s="1"/>
  <c r="L126" i="2"/>
  <c r="J126" i="5" s="1" a="1"/>
  <c r="J126" i="5" s="1"/>
  <c r="L137" i="2"/>
  <c r="J137" i="5" s="1" a="1"/>
  <c r="J137" i="5" s="1"/>
  <c r="L148" i="2"/>
  <c r="J148" i="5" s="1" a="1"/>
  <c r="J148" i="5" s="1"/>
  <c r="L159" i="2"/>
  <c r="J159" i="5" s="1" a="1"/>
  <c r="J159" i="5" s="1"/>
  <c r="L170" i="2"/>
  <c r="J170" i="5" s="1" a="1"/>
  <c r="J170" i="5" s="1"/>
  <c r="L181" i="2"/>
  <c r="J181" i="5" s="1" a="1"/>
  <c r="J181" i="5" s="1"/>
  <c r="L192" i="2"/>
  <c r="J192" i="5" s="1" a="1"/>
  <c r="J192" i="5" s="1"/>
  <c r="L203" i="2"/>
  <c r="J203" i="5" s="1" a="1"/>
  <c r="J203" i="5" s="1"/>
  <c r="L214" i="2"/>
  <c r="J214" i="5" s="1" a="1"/>
  <c r="J214" i="5" s="1"/>
  <c r="L226" i="2"/>
  <c r="J226" i="5" s="1" a="1"/>
  <c r="J226" i="5" s="1"/>
  <c r="L237" i="2"/>
  <c r="J237" i="5" s="1" a="1"/>
  <c r="J237" i="5" s="1"/>
  <c r="L248" i="2"/>
  <c r="J248" i="5" s="1" a="1"/>
  <c r="J248" i="5" s="1"/>
  <c r="L259" i="2"/>
  <c r="J259" i="5" s="1" a="1"/>
  <c r="J259" i="5" s="1"/>
  <c r="L270" i="2"/>
  <c r="J270" i="5" s="1" a="1"/>
  <c r="J270" i="5" s="1"/>
  <c r="L281" i="2"/>
  <c r="J281" i="5" s="1" a="1"/>
  <c r="J281" i="5" s="1"/>
  <c r="L292" i="2"/>
  <c r="J292" i="5" s="1" a="1"/>
  <c r="J292" i="5" s="1"/>
  <c r="L303" i="2"/>
  <c r="J303" i="5" s="1" a="1"/>
  <c r="J303" i="5" s="1"/>
  <c r="L314" i="2"/>
  <c r="J314" i="5" s="1" a="1"/>
  <c r="J314" i="5" s="1"/>
  <c r="L325" i="2"/>
  <c r="J325" i="5" s="1" a="1"/>
  <c r="J325" i="5" s="1"/>
  <c r="L337" i="2"/>
  <c r="J337" i="5" s="1" a="1"/>
  <c r="J337" i="5" s="1"/>
  <c r="L348" i="2"/>
  <c r="J348" i="5" s="1" a="1"/>
  <c r="J348" i="5" s="1"/>
  <c r="L359" i="2"/>
  <c r="J359" i="5" s="1" a="1"/>
  <c r="J359" i="5" s="1"/>
  <c r="L370" i="2"/>
  <c r="J370" i="5" s="1" a="1"/>
  <c r="J370" i="5" s="1"/>
  <c r="L381" i="2"/>
  <c r="J381" i="5" s="1" a="1"/>
  <c r="J381" i="5" s="1"/>
  <c r="L392" i="2"/>
  <c r="J392" i="5" s="1" a="1"/>
  <c r="J392" i="5" s="1"/>
  <c r="L403" i="2"/>
  <c r="J403" i="5" s="1" a="1"/>
  <c r="J403" i="5" s="1"/>
  <c r="L414" i="2"/>
  <c r="J414" i="5" s="1" a="1"/>
  <c r="J414" i="5" s="1"/>
  <c r="L425" i="2"/>
  <c r="J425" i="5" s="1" a="1"/>
  <c r="J425" i="5" s="1"/>
  <c r="L436" i="2"/>
  <c r="J436" i="5" s="1" a="1"/>
  <c r="J436" i="5" s="1"/>
  <c r="L448" i="2"/>
  <c r="J448" i="5" s="1" a="1"/>
  <c r="J448" i="5" s="1"/>
  <c r="L459" i="2"/>
  <c r="J459" i="5" s="1" a="1"/>
  <c r="J459" i="5" s="1"/>
  <c r="L470" i="2"/>
  <c r="J470" i="5" s="1" a="1"/>
  <c r="J470" i="5" s="1"/>
  <c r="L481" i="2"/>
  <c r="J481" i="5" s="1" a="1"/>
  <c r="J481" i="5" s="1"/>
  <c r="L492" i="2"/>
  <c r="J492" i="5" s="1" a="1"/>
  <c r="J492" i="5" s="1"/>
  <c r="L503" i="2"/>
  <c r="J503" i="5" s="1" a="1"/>
  <c r="J503" i="5" s="1"/>
  <c r="L514" i="2"/>
  <c r="J514" i="5" s="1" a="1"/>
  <c r="J514" i="5" s="1"/>
  <c r="L525" i="2"/>
  <c r="J525" i="5" s="1" a="1"/>
  <c r="J525" i="5" s="1"/>
  <c r="L536" i="2"/>
  <c r="J536" i="5" s="1" a="1"/>
  <c r="J536" i="5" s="1"/>
  <c r="L547" i="2"/>
  <c r="J547" i="5" s="1" a="1"/>
  <c r="J547" i="5" s="1"/>
  <c r="L559" i="2"/>
  <c r="J559" i="5" s="1" a="1"/>
  <c r="J559" i="5" s="1"/>
  <c r="L570" i="2"/>
  <c r="J570" i="5" s="1" a="1"/>
  <c r="J570" i="5" s="1"/>
  <c r="L581" i="2"/>
  <c r="J581" i="5" s="1" a="1"/>
  <c r="J581" i="5" s="1"/>
  <c r="L592" i="2"/>
  <c r="J592" i="5" s="1" a="1"/>
  <c r="J592" i="5" s="1"/>
  <c r="L603" i="2"/>
  <c r="J603" i="5" s="1" a="1"/>
  <c r="J603" i="5" s="1"/>
  <c r="L614" i="2"/>
  <c r="J614" i="5" s="1" a="1"/>
  <c r="J614" i="5" s="1"/>
  <c r="L625" i="2"/>
  <c r="J625" i="5" s="1" a="1"/>
  <c r="J625" i="5" s="1"/>
  <c r="L636" i="2"/>
  <c r="J636" i="5" s="1" a="1"/>
  <c r="J636" i="5" s="1"/>
  <c r="L647" i="2"/>
  <c r="J647" i="5" s="1" a="1"/>
  <c r="J647" i="5" s="1"/>
  <c r="L658" i="2"/>
  <c r="J658" i="5" s="1" a="1"/>
  <c r="J658" i="5" s="1"/>
  <c r="L670" i="2"/>
  <c r="J670" i="5" s="1" a="1"/>
  <c r="J670" i="5" s="1"/>
  <c r="L681" i="2"/>
  <c r="J681" i="5" s="1" a="1"/>
  <c r="J681" i="5" s="1"/>
  <c r="L692" i="2"/>
  <c r="J692" i="5" s="1" a="1"/>
  <c r="J692" i="5" s="1"/>
  <c r="L703" i="2"/>
  <c r="J703" i="5" s="1" a="1"/>
  <c r="J703" i="5" s="1"/>
  <c r="L714" i="2"/>
  <c r="J714" i="5" s="1" a="1"/>
  <c r="J714" i="5" s="1"/>
  <c r="L725" i="2"/>
  <c r="J725" i="5" s="1" a="1"/>
  <c r="J725" i="5" s="1"/>
  <c r="L736" i="2"/>
  <c r="J736" i="5" s="1" a="1"/>
  <c r="J736" i="5" s="1"/>
  <c r="L747" i="2"/>
  <c r="J747" i="5" s="1" a="1"/>
  <c r="J747" i="5" s="1"/>
  <c r="L758" i="2"/>
  <c r="J758" i="5" s="1" a="1"/>
  <c r="J758" i="5" s="1"/>
  <c r="L769" i="2"/>
  <c r="J769" i="5" s="1" a="1"/>
  <c r="J769" i="5" s="1"/>
  <c r="L781" i="2"/>
  <c r="J781" i="5" s="1" a="1"/>
  <c r="J781" i="5" s="1"/>
  <c r="L792" i="2"/>
  <c r="J792" i="5" s="1" a="1"/>
  <c r="J792" i="5" s="1"/>
  <c r="L803" i="2"/>
  <c r="J803" i="5" s="1" a="1"/>
  <c r="J803" i="5" s="1"/>
  <c r="L814" i="2"/>
  <c r="J814" i="5" s="1" a="1"/>
  <c r="J814" i="5" s="1"/>
  <c r="L825" i="2"/>
  <c r="J825" i="5" s="1" a="1"/>
  <c r="J825" i="5" s="1"/>
  <c r="L836" i="2"/>
  <c r="J836" i="5" s="1" a="1"/>
  <c r="J836" i="5" s="1"/>
  <c r="L847" i="2"/>
  <c r="J847" i="5" s="1" a="1"/>
  <c r="J847" i="5" s="1"/>
  <c r="L858" i="2"/>
  <c r="J858" i="5" s="1" a="1"/>
  <c r="J858" i="5" s="1"/>
  <c r="L869" i="2"/>
  <c r="J869" i="5" s="1" a="1"/>
  <c r="J869" i="5" s="1"/>
  <c r="L880" i="2"/>
  <c r="J880" i="5" s="1" a="1"/>
  <c r="J880" i="5" s="1"/>
  <c r="L892" i="2"/>
  <c r="J892" i="5" s="1" a="1"/>
  <c r="J892" i="5" s="1"/>
  <c r="L903" i="2"/>
  <c r="J903" i="5" s="1" a="1"/>
  <c r="J903" i="5" s="1"/>
  <c r="L914" i="2"/>
  <c r="J914" i="5" s="1" a="1"/>
  <c r="J914" i="5" s="1"/>
  <c r="L925" i="2"/>
  <c r="J925" i="5" s="1" a="1"/>
  <c r="J925" i="5" s="1"/>
  <c r="L936" i="2"/>
  <c r="J936" i="5" s="1" a="1"/>
  <c r="J936" i="5" s="1"/>
  <c r="L947" i="2"/>
  <c r="J947" i="5" s="1" a="1"/>
  <c r="J947" i="5" s="1"/>
  <c r="L958" i="2"/>
  <c r="J958" i="5" s="1" a="1"/>
  <c r="J958" i="5" s="1"/>
  <c r="L969" i="2"/>
  <c r="J969" i="5" s="1" a="1"/>
  <c r="J969" i="5" s="1"/>
  <c r="L980" i="2"/>
  <c r="J980" i="5" s="1" a="1"/>
  <c r="J980" i="5" s="1"/>
  <c r="L991" i="2"/>
  <c r="J991" i="5" s="1" a="1"/>
  <c r="J991" i="5" s="1"/>
  <c r="L1003" i="2"/>
  <c r="J1003" i="5" s="1" a="1"/>
  <c r="J1003" i="5" s="1"/>
  <c r="L1014" i="2"/>
  <c r="J1014" i="5" s="1" a="1"/>
  <c r="J1014" i="5" s="1"/>
  <c r="L1025" i="2"/>
  <c r="J1025" i="5" s="1" a="1"/>
  <c r="J1025" i="5" s="1"/>
  <c r="L1036" i="2"/>
  <c r="J1036" i="5" s="1" a="1"/>
  <c r="J1036" i="5" s="1"/>
  <c r="L1047" i="2"/>
  <c r="J1047" i="5" s="1" a="1"/>
  <c r="J1047" i="5" s="1"/>
  <c r="L1058" i="2"/>
  <c r="J1058" i="5" s="1" a="1"/>
  <c r="J1058" i="5" s="1"/>
  <c r="L1069" i="2"/>
  <c r="J1069" i="5" s="1" a="1"/>
  <c r="J1069" i="5" s="1"/>
  <c r="L1080" i="2"/>
  <c r="J1080" i="5" s="1" a="1"/>
  <c r="J1080" i="5" s="1"/>
  <c r="L1091" i="2"/>
  <c r="J1091" i="5" s="1" a="1"/>
  <c r="J1091" i="5" s="1"/>
  <c r="L1102" i="2"/>
  <c r="J1102" i="5" s="1" a="1"/>
  <c r="J1102" i="5" s="1"/>
  <c r="L1115" i="2"/>
  <c r="J1115" i="5" s="1" a="1"/>
  <c r="J1115" i="5" s="1"/>
  <c r="L1126" i="2"/>
  <c r="J1126" i="5" s="1" a="1"/>
  <c r="J1126" i="5" s="1"/>
  <c r="L1137" i="2"/>
  <c r="J1137" i="5" s="1" a="1"/>
  <c r="J1137" i="5" s="1"/>
  <c r="L1148" i="2"/>
  <c r="J1148" i="5" s="1" a="1"/>
  <c r="J1148" i="5" s="1"/>
  <c r="L1159" i="2"/>
  <c r="J1159" i="5" s="1" a="1"/>
  <c r="J1159" i="5" s="1"/>
  <c r="L1170" i="2"/>
  <c r="J1170" i="5" s="1" a="1"/>
  <c r="J1170" i="5" s="1"/>
  <c r="L1181" i="2"/>
  <c r="J1181" i="5" s="1" a="1"/>
  <c r="J1181" i="5" s="1"/>
  <c r="L1192" i="2"/>
  <c r="J1192" i="5" s="1" a="1"/>
  <c r="J1192" i="5" s="1"/>
  <c r="L1203" i="2"/>
  <c r="J1203" i="5" s="1" a="1"/>
  <c r="J1203" i="5" s="1"/>
  <c r="L1214" i="2"/>
  <c r="J1214" i="5" s="1" a="1"/>
  <c r="J1214" i="5" s="1"/>
  <c r="L1226" i="2"/>
  <c r="J1226" i="5" s="1" a="1"/>
  <c r="J1226" i="5" s="1"/>
  <c r="L1237" i="2"/>
  <c r="J1237" i="5" s="1" a="1"/>
  <c r="J1237" i="5" s="1"/>
  <c r="L1248" i="2"/>
  <c r="J1248" i="5" s="1" a="1"/>
  <c r="J1248" i="5" s="1"/>
  <c r="L1259" i="2"/>
  <c r="J1259" i="5" s="1" a="1"/>
  <c r="J1259" i="5" s="1"/>
  <c r="L1270" i="2"/>
  <c r="J1270" i="5" s="1" a="1"/>
  <c r="J1270" i="5" s="1"/>
  <c r="L1281" i="2"/>
  <c r="J1281" i="5" s="1" a="1"/>
  <c r="J1281" i="5" s="1"/>
  <c r="L1292" i="2"/>
  <c r="J1292" i="5" s="1" a="1"/>
  <c r="J1292" i="5" s="1"/>
  <c r="L1303" i="2"/>
  <c r="J1303" i="5" s="1" a="1"/>
  <c r="J1303" i="5" s="1"/>
  <c r="L1314" i="2"/>
  <c r="J1314" i="5" s="1" a="1"/>
  <c r="J1314" i="5" s="1"/>
  <c r="L1325" i="2"/>
  <c r="J1325" i="5" s="1" a="1"/>
  <c r="J1325" i="5" s="1"/>
  <c r="L1337" i="2"/>
  <c r="J1337" i="5" s="1" a="1"/>
  <c r="J1337" i="5" s="1"/>
  <c r="L1348" i="2"/>
  <c r="J1348" i="5" s="1" a="1"/>
  <c r="J1348" i="5" s="1"/>
  <c r="L1359" i="2"/>
  <c r="J1359" i="5" s="1" a="1"/>
  <c r="J1359" i="5" s="1"/>
  <c r="L1370" i="2"/>
  <c r="J1370" i="5" s="1" a="1"/>
  <c r="J1370" i="5" s="1"/>
  <c r="L1381" i="2"/>
  <c r="J1381" i="5" s="1" a="1"/>
  <c r="J1381" i="5" s="1"/>
  <c r="L1392" i="2"/>
  <c r="J1392" i="5" s="1" a="1"/>
  <c r="J1392" i="5" s="1"/>
  <c r="L1403" i="2"/>
  <c r="J1403" i="5" s="1" a="1"/>
  <c r="J1403" i="5" s="1"/>
  <c r="L1414" i="2"/>
  <c r="J1414" i="5" s="1" a="1"/>
  <c r="J1414" i="5" s="1"/>
  <c r="L1425" i="2"/>
  <c r="J1425" i="5" s="1" a="1"/>
  <c r="J1425" i="5" s="1"/>
  <c r="L1436" i="2"/>
  <c r="J1436" i="5" s="1" a="1"/>
  <c r="J1436" i="5" s="1"/>
  <c r="L1448" i="2"/>
  <c r="J1448" i="5" s="1" a="1"/>
  <c r="J1448" i="5" s="1"/>
  <c r="L1459" i="2"/>
  <c r="J1459" i="5" s="1" a="1"/>
  <c r="J1459" i="5" s="1"/>
  <c r="L1470" i="2"/>
  <c r="J1470" i="5" s="1" a="1"/>
  <c r="J1470" i="5" s="1"/>
  <c r="L1481" i="2"/>
  <c r="J1481" i="5" s="1" a="1"/>
  <c r="J1481" i="5" s="1"/>
  <c r="L1488" i="2"/>
  <c r="J1488" i="5" s="1" a="1"/>
  <c r="J1488" i="5" s="1"/>
  <c r="L1489" i="2"/>
  <c r="J1489" i="5" s="1" a="1"/>
  <c r="J1489" i="5" s="1"/>
  <c r="L1490" i="2"/>
  <c r="J1490" i="5" s="1" a="1"/>
  <c r="J1490" i="5" s="1"/>
  <c r="L1491" i="2"/>
  <c r="J1491" i="5" s="1" a="1"/>
  <c r="J1491" i="5" s="1"/>
  <c r="L1492" i="2"/>
  <c r="J1492" i="5" s="1" a="1"/>
  <c r="J1492" i="5" s="1"/>
  <c r="L1493" i="2"/>
  <c r="J1493" i="5" s="1" a="1"/>
  <c r="J1493" i="5" s="1"/>
  <c r="L1495" i="2"/>
  <c r="J1495" i="5" s="1" a="1"/>
  <c r="J1495" i="5" s="1"/>
  <c r="L1496" i="2"/>
  <c r="J1496" i="5" s="1" a="1"/>
  <c r="J1496" i="5" s="1"/>
  <c r="L1497" i="2"/>
  <c r="J1497" i="5" s="1" a="1"/>
  <c r="J1497" i="5" s="1"/>
  <c r="L1498" i="2"/>
  <c r="J1498" i="5" s="1" a="1"/>
  <c r="J1498" i="5" s="1"/>
  <c r="L1499" i="2"/>
  <c r="J1499" i="5" s="1" a="1"/>
  <c r="J1499" i="5" s="1"/>
  <c r="L1500" i="2"/>
  <c r="J1500" i="5" s="1" a="1"/>
  <c r="J1500" i="5" s="1"/>
  <c r="L1501" i="2"/>
  <c r="J1501" i="5" s="1" a="1"/>
  <c r="J1501" i="5" s="1"/>
  <c r="L1502" i="2"/>
  <c r="J1502" i="5" s="1" a="1"/>
  <c r="J1502" i="5" s="1"/>
  <c r="L1503" i="2"/>
  <c r="J1503" i="5" s="1" a="1"/>
  <c r="J1503" i="5" s="1"/>
  <c r="L1504" i="2"/>
  <c r="J1504" i="5" s="1" a="1"/>
  <c r="J1504" i="5" s="1"/>
  <c r="L1506" i="2"/>
  <c r="J1506" i="5" s="1" a="1"/>
  <c r="J1506" i="5" s="1"/>
  <c r="L1507" i="2"/>
  <c r="J1507" i="5" s="1" a="1"/>
  <c r="J1507" i="5" s="1"/>
  <c r="L1508" i="2"/>
  <c r="J1508" i="5" s="1" a="1"/>
  <c r="J1508" i="5" s="1"/>
  <c r="L1509" i="2"/>
  <c r="J1509" i="5" s="1" a="1"/>
  <c r="J1509" i="5" s="1"/>
  <c r="L1510" i="2"/>
  <c r="J1510" i="5" s="1" a="1"/>
  <c r="J1510" i="5" s="1"/>
  <c r="L1511" i="2"/>
  <c r="J1511" i="5" s="1" a="1"/>
  <c r="J1511" i="5" s="1"/>
  <c r="L1512" i="2"/>
  <c r="J1512" i="5" s="1" a="1"/>
  <c r="J1512" i="5" s="1"/>
  <c r="L1513" i="2"/>
  <c r="J1513" i="5" s="1" a="1"/>
  <c r="J1513" i="5" s="1"/>
  <c r="L1514" i="2"/>
  <c r="J1514" i="5" s="1" a="1"/>
  <c r="J1514" i="5" s="1"/>
  <c r="L1515" i="2"/>
  <c r="J1515" i="5" s="1" a="1"/>
  <c r="J1515" i="5" s="1"/>
  <c r="L1517" i="2"/>
  <c r="J1517" i="5" s="1" a="1"/>
  <c r="J1517" i="5" s="1"/>
  <c r="L1518" i="2"/>
  <c r="J1518" i="5" s="1" a="1"/>
  <c r="J1518" i="5" s="1"/>
  <c r="L1519" i="2"/>
  <c r="J1519" i="5" s="1" a="1"/>
  <c r="J1519" i="5" s="1"/>
  <c r="L1520" i="2"/>
  <c r="J1520" i="5" s="1" a="1"/>
  <c r="J1520" i="5" s="1"/>
  <c r="L1521" i="2"/>
  <c r="J1521" i="5" s="1" a="1"/>
  <c r="J1521" i="5" s="1"/>
  <c r="L1522" i="2"/>
  <c r="J1522" i="5" s="1" a="1"/>
  <c r="J1522" i="5" s="1"/>
  <c r="L1523" i="2"/>
  <c r="J1523" i="5" s="1" a="1"/>
  <c r="J1523" i="5" s="1"/>
  <c r="L1524" i="2"/>
  <c r="J1524" i="5" s="1" a="1"/>
  <c r="J1524" i="5" s="1"/>
  <c r="L1525" i="2"/>
  <c r="J1525" i="5" s="1" a="1"/>
  <c r="J1525" i="5" s="1"/>
  <c r="L1526" i="2"/>
  <c r="J1526" i="5" s="1" a="1"/>
  <c r="J1526" i="5" s="1"/>
  <c r="L1528" i="2"/>
  <c r="J1528" i="5" s="1" a="1"/>
  <c r="J1528" i="5" s="1"/>
  <c r="L1529" i="2"/>
  <c r="J1529" i="5" s="1" a="1"/>
  <c r="J1529" i="5" s="1"/>
  <c r="L1530" i="2"/>
  <c r="J1530" i="5" s="1" a="1"/>
  <c r="J1530" i="5" s="1"/>
  <c r="L1531" i="2"/>
  <c r="J1531" i="5" s="1" a="1"/>
  <c r="J1531" i="5" s="1"/>
  <c r="L1532" i="2"/>
  <c r="J1532" i="5" s="1" a="1"/>
  <c r="J1532" i="5" s="1"/>
  <c r="L1533" i="2"/>
  <c r="J1533" i="5" s="1" a="1"/>
  <c r="J1533" i="5" s="1"/>
  <c r="L1534" i="2"/>
  <c r="J1534" i="5" s="1" a="1"/>
  <c r="J1534" i="5" s="1"/>
  <c r="L1535" i="2"/>
  <c r="J1535" i="5" s="1" a="1"/>
  <c r="J1535" i="5" s="1"/>
  <c r="L1536" i="2"/>
  <c r="J1536" i="5" s="1" a="1"/>
  <c r="J1536" i="5" s="1"/>
  <c r="L1537" i="2"/>
  <c r="J1537" i="5" s="1" a="1"/>
  <c r="J1537" i="5" s="1"/>
  <c r="L1539" i="2"/>
  <c r="J1539" i="5" s="1" a="1"/>
  <c r="J1539" i="5" s="1"/>
  <c r="L1540" i="2"/>
  <c r="J1540" i="5" s="1" a="1"/>
  <c r="J1540" i="5" s="1"/>
  <c r="L1541" i="2"/>
  <c r="J1541" i="5" s="1" a="1"/>
  <c r="J1541" i="5" s="1"/>
  <c r="L1542" i="2"/>
  <c r="J1542" i="5" s="1" a="1"/>
  <c r="J1542" i="5" s="1"/>
  <c r="L1543" i="2"/>
  <c r="J1543" i="5" s="1" a="1"/>
  <c r="J1543" i="5" s="1"/>
  <c r="L1544" i="2"/>
  <c r="J1544" i="5" s="1" a="1"/>
  <c r="J1544" i="5" s="1"/>
  <c r="L1545" i="2"/>
  <c r="J1545" i="5" s="1" a="1"/>
  <c r="J1545" i="5" s="1"/>
  <c r="L1546" i="2"/>
  <c r="J1546" i="5" s="1" a="1"/>
  <c r="J1546" i="5" s="1"/>
  <c r="L1547" i="2"/>
  <c r="J1547" i="5" s="1" a="1"/>
  <c r="J1547" i="5" s="1"/>
  <c r="L1548" i="2"/>
  <c r="J1548" i="5" s="1" a="1"/>
  <c r="J1548" i="5" s="1"/>
  <c r="L1550" i="2"/>
  <c r="J1550" i="5" s="1" a="1"/>
  <c r="J1550" i="5" s="1"/>
  <c r="L1551" i="2"/>
  <c r="J1551" i="5" s="1" a="1"/>
  <c r="J1551" i="5" s="1"/>
  <c r="L1552" i="2"/>
  <c r="J1552" i="5" s="1" a="1"/>
  <c r="J1552" i="5" s="1"/>
  <c r="L1553" i="2"/>
  <c r="J1553" i="5" s="1" a="1"/>
  <c r="J1553" i="5" s="1"/>
  <c r="L1554" i="2"/>
  <c r="J1554" i="5" s="1" a="1"/>
  <c r="J1554" i="5" s="1"/>
  <c r="L1555" i="2"/>
  <c r="J1555" i="5" s="1" a="1"/>
  <c r="J1555" i="5" s="1"/>
  <c r="L1556" i="2"/>
  <c r="J1556" i="5" s="1" a="1"/>
  <c r="J1556" i="5" s="1"/>
  <c r="L1557" i="2"/>
  <c r="J1557" i="5" s="1" a="1"/>
  <c r="J1557" i="5" s="1"/>
  <c r="L1558" i="2"/>
  <c r="J1558" i="5" s="1" a="1"/>
  <c r="J1558" i="5" s="1"/>
  <c r="L1559" i="2"/>
  <c r="J1559" i="5" s="1" a="1"/>
  <c r="J1559" i="5" s="1"/>
  <c r="L1562" i="2"/>
  <c r="J1562" i="5" s="1" a="1"/>
  <c r="J1562" i="5" s="1"/>
  <c r="L1563" i="2"/>
  <c r="J1563" i="5" s="1" a="1"/>
  <c r="J1563" i="5" s="1"/>
  <c r="L1564" i="2"/>
  <c r="J1564" i="5" s="1" a="1"/>
  <c r="J1564" i="5" s="1"/>
  <c r="L1565" i="2"/>
  <c r="J1565" i="5" s="1" a="1"/>
  <c r="J1565" i="5" s="1"/>
  <c r="L1566" i="2"/>
  <c r="J1566" i="5" s="1" a="1"/>
  <c r="J1566" i="5" s="1"/>
  <c r="L1567" i="2"/>
  <c r="J1567" i="5" s="1" a="1"/>
  <c r="J1567" i="5" s="1"/>
  <c r="L1568" i="2"/>
  <c r="J1568" i="5" s="1" a="1"/>
  <c r="J1568" i="5" s="1"/>
  <c r="L1569" i="2"/>
  <c r="J1569" i="5" s="1" a="1"/>
  <c r="J1569" i="5" s="1"/>
  <c r="L1570" i="2"/>
  <c r="J1570" i="5" s="1" a="1"/>
  <c r="J1570" i="5" s="1"/>
  <c r="L1571" i="2"/>
  <c r="J1571" i="5" s="1" a="1"/>
  <c r="J1571" i="5" s="1"/>
  <c r="L1573" i="2"/>
  <c r="J1573" i="5" s="1" a="1"/>
  <c r="J1573" i="5" s="1"/>
  <c r="L1574" i="2"/>
  <c r="J1574" i="5" s="1" a="1"/>
  <c r="J1574" i="5" s="1"/>
  <c r="L1575" i="2"/>
  <c r="J1575" i="5" s="1" a="1"/>
  <c r="J1575" i="5" s="1"/>
  <c r="L1576" i="2"/>
  <c r="J1576" i="5" s="1" a="1"/>
  <c r="J1576" i="5" s="1"/>
  <c r="L1577" i="2"/>
  <c r="J1577" i="5" s="1" a="1"/>
  <c r="J1577" i="5" s="1"/>
  <c r="L1578" i="2"/>
  <c r="J1578" i="5" s="1" a="1"/>
  <c r="J1578" i="5" s="1"/>
  <c r="L1579" i="2"/>
  <c r="J1579" i="5" s="1" a="1"/>
  <c r="J1579" i="5" s="1"/>
  <c r="L1580" i="2"/>
  <c r="J1580" i="5" s="1" a="1"/>
  <c r="J1580" i="5" s="1"/>
  <c r="L1581" i="2"/>
  <c r="J1581" i="5" s="1" a="1"/>
  <c r="J1581" i="5" s="1"/>
  <c r="L1582" i="2"/>
  <c r="J1582" i="5" s="1" a="1"/>
  <c r="J1582" i="5" s="1"/>
  <c r="L1584" i="2"/>
  <c r="J1584" i="5" s="1" a="1"/>
  <c r="J1584" i="5" s="1"/>
  <c r="L1585" i="2"/>
  <c r="J1585" i="5" s="1" a="1"/>
  <c r="J1585" i="5" s="1"/>
  <c r="L1586" i="2"/>
  <c r="J1586" i="5" s="1" a="1"/>
  <c r="J1586" i="5" s="1"/>
  <c r="L1587" i="2"/>
  <c r="J1587" i="5" s="1" a="1"/>
  <c r="J1587" i="5" s="1"/>
  <c r="L1588" i="2"/>
  <c r="J1588" i="5" s="1" a="1"/>
  <c r="J1588" i="5" s="1"/>
  <c r="L1589" i="2"/>
  <c r="J1589" i="5" s="1" a="1"/>
  <c r="J1589" i="5" s="1"/>
  <c r="L1590" i="2"/>
  <c r="J1590" i="5" s="1" a="1"/>
  <c r="J1590" i="5" s="1"/>
  <c r="L1591" i="2"/>
  <c r="J1591" i="5" s="1" a="1"/>
  <c r="J1591" i="5" s="1"/>
  <c r="L1592" i="2"/>
  <c r="J1592" i="5" s="1" a="1"/>
  <c r="J1592" i="5" s="1"/>
  <c r="L1593" i="2"/>
  <c r="J1593" i="5" s="1" a="1"/>
  <c r="J1593" i="5" s="1"/>
  <c r="L1595" i="2"/>
  <c r="J1595" i="5" s="1" a="1"/>
  <c r="J1595" i="5" s="1"/>
  <c r="L1596" i="2"/>
  <c r="J1596" i="5" s="1" a="1"/>
  <c r="J1596" i="5" s="1"/>
  <c r="L1597" i="2"/>
  <c r="J1597" i="5" s="1" a="1"/>
  <c r="J1597" i="5" s="1"/>
  <c r="L1598" i="2"/>
  <c r="J1598" i="5" s="1" a="1"/>
  <c r="J1598" i="5" s="1"/>
  <c r="L1599" i="2"/>
  <c r="J1599" i="5" s="1" a="1"/>
  <c r="J1599" i="5" s="1"/>
  <c r="L1600" i="2"/>
  <c r="J1600" i="5" s="1" a="1"/>
  <c r="J1600" i="5" s="1"/>
  <c r="L1601" i="2"/>
  <c r="J1601" i="5" s="1" a="1"/>
  <c r="J1601" i="5" s="1"/>
  <c r="L1602" i="2"/>
  <c r="J1602" i="5" s="1" a="1"/>
  <c r="J1602" i="5" s="1"/>
  <c r="L1603" i="2"/>
  <c r="J1603" i="5" s="1" a="1"/>
  <c r="J1603" i="5" s="1"/>
  <c r="L1604" i="2"/>
  <c r="J1604" i="5" s="1" a="1"/>
  <c r="J1604" i="5" s="1"/>
  <c r="L1606" i="2"/>
  <c r="J1606" i="5" s="1" a="1"/>
  <c r="J1606" i="5" s="1"/>
  <c r="L1607" i="2"/>
  <c r="J1607" i="5" s="1" a="1"/>
  <c r="J1607" i="5" s="1"/>
  <c r="L1608" i="2"/>
  <c r="J1608" i="5" s="1" a="1"/>
  <c r="J1608" i="5" s="1"/>
  <c r="L1609" i="2"/>
  <c r="J1609" i="5" s="1" a="1"/>
  <c r="J1609" i="5" s="1"/>
  <c r="L1610" i="2"/>
  <c r="J1610" i="5" s="1" a="1"/>
  <c r="J1610" i="5" s="1"/>
  <c r="L1611" i="2"/>
  <c r="J1611" i="5" s="1" a="1"/>
  <c r="J1611" i="5" s="1"/>
  <c r="L1612" i="2"/>
  <c r="J1612" i="5" s="1" a="1"/>
  <c r="J1612" i="5" s="1"/>
  <c r="L1613" i="2"/>
  <c r="J1613" i="5" s="1" a="1"/>
  <c r="J1613" i="5" s="1"/>
  <c r="L1614" i="2"/>
  <c r="J1614" i="5" s="1" a="1"/>
  <c r="J1614" i="5" s="1"/>
  <c r="L1615" i="2"/>
  <c r="J1615" i="5" s="1" a="1"/>
  <c r="J1615" i="5" s="1"/>
  <c r="L1617" i="2"/>
  <c r="J1617" i="5" s="1" a="1"/>
  <c r="J1617" i="5" s="1"/>
  <c r="L1618" i="2"/>
  <c r="J1618" i="5" s="1" a="1"/>
  <c r="J1618" i="5" s="1"/>
  <c r="L1619" i="2"/>
  <c r="J1619" i="5" s="1" a="1"/>
  <c r="J1619" i="5" s="1"/>
  <c r="L1620" i="2"/>
  <c r="J1620" i="5" s="1" a="1"/>
  <c r="J1620" i="5" s="1"/>
  <c r="L1621" i="2"/>
  <c r="J1621" i="5" s="1" a="1"/>
  <c r="J1621" i="5" s="1"/>
  <c r="L1622" i="2"/>
  <c r="J1622" i="5" s="1" a="1"/>
  <c r="J1622" i="5" s="1"/>
  <c r="L1623" i="2"/>
  <c r="J1623" i="5" s="1" a="1"/>
  <c r="J1623" i="5" s="1"/>
  <c r="L1624" i="2"/>
  <c r="J1624" i="5" s="1" a="1"/>
  <c r="J1624" i="5" s="1"/>
  <c r="L1625" i="2"/>
  <c r="J1625" i="5" s="1" a="1"/>
  <c r="J1625" i="5" s="1"/>
  <c r="L1626" i="2"/>
  <c r="J1626" i="5" s="1" a="1"/>
  <c r="J1626" i="5" s="1"/>
  <c r="L1628" i="2"/>
  <c r="J1628" i="5" s="1" a="1"/>
  <c r="J1628" i="5" s="1"/>
  <c r="L1629" i="2"/>
  <c r="J1629" i="5" s="1" a="1"/>
  <c r="J1629" i="5" s="1"/>
  <c r="L1630" i="2"/>
  <c r="J1630" i="5" s="1" a="1"/>
  <c r="J1630" i="5" s="1"/>
  <c r="L1631" i="2"/>
  <c r="J1631" i="5" s="1" a="1"/>
  <c r="J1631" i="5" s="1"/>
  <c r="L1632" i="2"/>
  <c r="J1632" i="5" s="1" a="1"/>
  <c r="J1632" i="5" s="1"/>
  <c r="L1633" i="2"/>
  <c r="J1633" i="5" s="1" a="1"/>
  <c r="J1633" i="5" s="1"/>
  <c r="L1634" i="2"/>
  <c r="J1634" i="5" s="1" a="1"/>
  <c r="J1634" i="5" s="1"/>
  <c r="L1635" i="2"/>
  <c r="J1635" i="5" s="1" a="1"/>
  <c r="J1635" i="5" s="1"/>
  <c r="L1636" i="2"/>
  <c r="J1636" i="5" s="1" a="1"/>
  <c r="J1636" i="5" s="1"/>
  <c r="L1637" i="2"/>
  <c r="J1637" i="5" s="1" a="1"/>
  <c r="J1637" i="5" s="1"/>
  <c r="L1639" i="2"/>
  <c r="J1639" i="5" s="1" a="1"/>
  <c r="J1639" i="5" s="1"/>
  <c r="L1640" i="2"/>
  <c r="J1640" i="5" s="1" a="1"/>
  <c r="J1640" i="5" s="1"/>
  <c r="L1641" i="2"/>
  <c r="J1641" i="5" s="1" a="1"/>
  <c r="J1641" i="5" s="1"/>
  <c r="L1642" i="2"/>
  <c r="J1642" i="5" s="1" a="1"/>
  <c r="J1642" i="5" s="1"/>
  <c r="L1643" i="2"/>
  <c r="J1643" i="5" s="1" a="1"/>
  <c r="J1643" i="5" s="1"/>
  <c r="L1644" i="2"/>
  <c r="J1644" i="5" s="1" a="1"/>
  <c r="J1644" i="5" s="1"/>
  <c r="L1645" i="2"/>
  <c r="J1645" i="5" s="1" a="1"/>
  <c r="J1645" i="5" s="1"/>
  <c r="L1646" i="2"/>
  <c r="J1646" i="5" s="1" a="1"/>
  <c r="J1646" i="5" s="1"/>
  <c r="L1647" i="2"/>
  <c r="J1647" i="5" s="1" a="1"/>
  <c r="J1647" i="5" s="1"/>
  <c r="L1648" i="2"/>
  <c r="J1648" i="5" s="1" a="1"/>
  <c r="J1648" i="5" s="1"/>
  <c r="L1650" i="2"/>
  <c r="J1650" i="5" s="1" a="1"/>
  <c r="J1650" i="5" s="1"/>
  <c r="L1651" i="2"/>
  <c r="J1651" i="5" s="1" a="1"/>
  <c r="J1651" i="5" s="1"/>
  <c r="L1652" i="2"/>
  <c r="J1652" i="5" s="1" a="1"/>
  <c r="J1652" i="5" s="1"/>
  <c r="L1653" i="2"/>
  <c r="J1653" i="5" s="1" a="1"/>
  <c r="J1653" i="5" s="1"/>
  <c r="L1654" i="2"/>
  <c r="J1654" i="5" s="1" a="1"/>
  <c r="J1654" i="5" s="1"/>
  <c r="L1655" i="2"/>
  <c r="J1655" i="5" s="1" a="1"/>
  <c r="J1655" i="5" s="1"/>
  <c r="L1656" i="2"/>
  <c r="J1656" i="5" s="1" a="1"/>
  <c r="J1656" i="5" s="1"/>
  <c r="L1657" i="2"/>
  <c r="J1657" i="5" s="1" a="1"/>
  <c r="J1657" i="5" s="1"/>
  <c r="L1658" i="2"/>
  <c r="J1658" i="5" s="1" a="1"/>
  <c r="J1658" i="5" s="1"/>
  <c r="L1659" i="2"/>
  <c r="J1659" i="5" s="1" a="1"/>
  <c r="J1659" i="5" s="1"/>
  <c r="L1661" i="2"/>
  <c r="J1661" i="5" s="1" a="1"/>
  <c r="J1661" i="5" s="1"/>
  <c r="L1662" i="2"/>
  <c r="J1662" i="5" s="1" a="1"/>
  <c r="J1662" i="5" s="1"/>
  <c r="L1663" i="2"/>
  <c r="J1663" i="5" s="1" a="1"/>
  <c r="J1663" i="5" s="1"/>
  <c r="L1664" i="2"/>
  <c r="J1664" i="5" s="1" a="1"/>
  <c r="J1664" i="5" s="1"/>
  <c r="L1665" i="2"/>
  <c r="J1665" i="5" s="1" a="1"/>
  <c r="J1665" i="5" s="1"/>
  <c r="L1666" i="2"/>
  <c r="J1666" i="5" s="1" a="1"/>
  <c r="J1666" i="5" s="1"/>
  <c r="L1667" i="2"/>
  <c r="J1667" i="5" s="1" a="1"/>
  <c r="J1667" i="5" s="1"/>
  <c r="L1668" i="2"/>
  <c r="J1668" i="5" s="1" a="1"/>
  <c r="J1668" i="5" s="1"/>
  <c r="L1669" i="2"/>
  <c r="J1669" i="5" s="1" a="1"/>
  <c r="J1669" i="5" s="1"/>
  <c r="L1670" i="2"/>
  <c r="J1670" i="5" s="1" a="1"/>
  <c r="J1670" i="5" s="1"/>
  <c r="L1673" i="2"/>
  <c r="J1673" i="5" s="1" a="1"/>
  <c r="J1673" i="5" s="1"/>
  <c r="L1674" i="2"/>
  <c r="J1674" i="5" s="1" a="1"/>
  <c r="J1674" i="5" s="1"/>
  <c r="L1675" i="2"/>
  <c r="J1675" i="5" s="1" a="1"/>
  <c r="J1675" i="5" s="1"/>
  <c r="L1676" i="2"/>
  <c r="J1676" i="5" s="1" a="1"/>
  <c r="J1676" i="5" s="1"/>
  <c r="L1677" i="2"/>
  <c r="J1677" i="5" s="1" a="1"/>
  <c r="J1677" i="5" s="1"/>
  <c r="L1678" i="2"/>
  <c r="J1678" i="5" s="1" a="1"/>
  <c r="J1678" i="5" s="1"/>
  <c r="L1679" i="2"/>
  <c r="J1679" i="5" s="1" a="1"/>
  <c r="J1679" i="5" s="1"/>
  <c r="L1680" i="2"/>
  <c r="J1680" i="5" s="1" a="1"/>
  <c r="J1680" i="5" s="1"/>
  <c r="L1681" i="2"/>
  <c r="J1681" i="5" s="1" a="1"/>
  <c r="J1681" i="5" s="1"/>
  <c r="L1682" i="2"/>
  <c r="J1682" i="5" s="1" a="1"/>
  <c r="J1682" i="5" s="1"/>
  <c r="L1684" i="2"/>
  <c r="J1684" i="5" s="1" a="1"/>
  <c r="J1684" i="5" s="1"/>
  <c r="L1685" i="2"/>
  <c r="J1685" i="5" s="1" a="1"/>
  <c r="J1685" i="5" s="1"/>
  <c r="L1686" i="2"/>
  <c r="J1686" i="5" s="1" a="1"/>
  <c r="J1686" i="5" s="1"/>
  <c r="L1687" i="2"/>
  <c r="J1687" i="5" s="1" a="1"/>
  <c r="J1687" i="5" s="1"/>
  <c r="L1688" i="2"/>
  <c r="J1688" i="5" s="1" a="1"/>
  <c r="J1688" i="5" s="1"/>
  <c r="L1689" i="2"/>
  <c r="J1689" i="5" s="1" a="1"/>
  <c r="J1689" i="5" s="1"/>
  <c r="L1690" i="2"/>
  <c r="J1690" i="5" s="1" a="1"/>
  <c r="J1690" i="5" s="1"/>
  <c r="L1691" i="2"/>
  <c r="J1691" i="5" s="1" a="1"/>
  <c r="J1691" i="5" s="1"/>
  <c r="L1692" i="2"/>
  <c r="J1692" i="5" s="1" a="1"/>
  <c r="J1692" i="5" s="1"/>
  <c r="L1693" i="2"/>
  <c r="J1693" i="5" s="1" a="1"/>
  <c r="J1693" i="5" s="1"/>
  <c r="L1695" i="2"/>
  <c r="J1695" i="5" s="1" a="1"/>
  <c r="J1695" i="5" s="1"/>
  <c r="L1696" i="2"/>
  <c r="J1696" i="5" s="1" a="1"/>
  <c r="J1696" i="5" s="1"/>
  <c r="L1697" i="2"/>
  <c r="J1697" i="5" s="1" a="1"/>
  <c r="J1697" i="5" s="1"/>
  <c r="L1698" i="2"/>
  <c r="J1698" i="5" s="1" a="1"/>
  <c r="J1698" i="5" s="1"/>
  <c r="L1699" i="2"/>
  <c r="J1699" i="5" s="1" a="1"/>
  <c r="J1699" i="5" s="1"/>
  <c r="L1700" i="2"/>
  <c r="J1700" i="5" s="1" a="1"/>
  <c r="J1700" i="5" s="1"/>
  <c r="L1701" i="2"/>
  <c r="J1701" i="5" s="1" a="1"/>
  <c r="J1701" i="5" s="1"/>
  <c r="L1702" i="2"/>
  <c r="J1702" i="5" s="1" a="1"/>
  <c r="J1702" i="5" s="1"/>
  <c r="L1703" i="2"/>
  <c r="J1703" i="5" s="1" a="1"/>
  <c r="J1703" i="5" s="1"/>
  <c r="L1704" i="2"/>
  <c r="J1704" i="5" s="1" a="1"/>
  <c r="J1704" i="5" s="1"/>
  <c r="L1706" i="2"/>
  <c r="J1706" i="5" s="1" a="1"/>
  <c r="J1706" i="5" s="1"/>
  <c r="L1707" i="2"/>
  <c r="J1707" i="5" s="1" a="1"/>
  <c r="J1707" i="5" s="1"/>
  <c r="L1708" i="2"/>
  <c r="J1708" i="5" s="1" a="1"/>
  <c r="J1708" i="5" s="1"/>
  <c r="L1709" i="2"/>
  <c r="J1709" i="5" s="1" a="1"/>
  <c r="J1709" i="5" s="1"/>
  <c r="L1710" i="2"/>
  <c r="J1710" i="5" s="1" a="1"/>
  <c r="J1710" i="5" s="1"/>
  <c r="L1711" i="2"/>
  <c r="J1711" i="5" s="1" a="1"/>
  <c r="J1711" i="5" s="1"/>
  <c r="L1712" i="2"/>
  <c r="J1712" i="5" s="1" a="1"/>
  <c r="J1712" i="5" s="1"/>
  <c r="L1713" i="2"/>
  <c r="J1713" i="5" s="1" a="1"/>
  <c r="J1713" i="5" s="1"/>
  <c r="L1714" i="2"/>
  <c r="J1714" i="5" s="1" a="1"/>
  <c r="J1714" i="5" s="1"/>
  <c r="L1715" i="2"/>
  <c r="J1715" i="5" s="1" a="1"/>
  <c r="J1715" i="5" s="1"/>
  <c r="L1717" i="2"/>
  <c r="J1717" i="5" s="1" a="1"/>
  <c r="J1717" i="5" s="1"/>
  <c r="L1718" i="2"/>
  <c r="J1718" i="5" s="1" a="1"/>
  <c r="J1718" i="5" s="1"/>
  <c r="L1719" i="2"/>
  <c r="J1719" i="5" s="1" a="1"/>
  <c r="J1719" i="5" s="1"/>
  <c r="L1720" i="2"/>
  <c r="J1720" i="5" s="1" a="1"/>
  <c r="J1720" i="5" s="1"/>
  <c r="L1721" i="2"/>
  <c r="J1721" i="5" s="1" a="1"/>
  <c r="J1721" i="5" s="1"/>
  <c r="L1722" i="2"/>
  <c r="J1722" i="5" s="1" a="1"/>
  <c r="J1722" i="5" s="1"/>
  <c r="L1723" i="2"/>
  <c r="J1723" i="5" s="1" a="1"/>
  <c r="J1723" i="5" s="1"/>
  <c r="L1724" i="2"/>
  <c r="J1724" i="5" s="1" a="1"/>
  <c r="J1724" i="5" s="1"/>
  <c r="L1725" i="2"/>
  <c r="J1725" i="5" s="1" a="1"/>
  <c r="J1725" i="5" s="1"/>
  <c r="L1726" i="2"/>
  <c r="J1726" i="5" s="1" a="1"/>
  <c r="J1726" i="5" s="1"/>
  <c r="L1728" i="2"/>
  <c r="J1728" i="5" s="1" a="1"/>
  <c r="J1728" i="5" s="1"/>
  <c r="L1729" i="2"/>
  <c r="J1729" i="5" s="1" a="1"/>
  <c r="J1729" i="5" s="1"/>
  <c r="L1730" i="2"/>
  <c r="J1730" i="5" s="1" a="1"/>
  <c r="J1730" i="5" s="1"/>
  <c r="L1731" i="2"/>
  <c r="J1731" i="5" s="1" a="1"/>
  <c r="J1731" i="5" s="1"/>
  <c r="L1732" i="2"/>
  <c r="J1732" i="5" s="1" a="1"/>
  <c r="J1732" i="5" s="1"/>
  <c r="L1733" i="2"/>
  <c r="J1733" i="5" s="1" a="1"/>
  <c r="J1733" i="5" s="1"/>
  <c r="L1734" i="2"/>
  <c r="J1734" i="5" s="1" a="1"/>
  <c r="J1734" i="5" s="1"/>
  <c r="L1735" i="2"/>
  <c r="J1735" i="5" s="1" a="1"/>
  <c r="J1735" i="5" s="1"/>
  <c r="L1736" i="2"/>
  <c r="J1736" i="5" s="1" a="1"/>
  <c r="J1736" i="5" s="1"/>
  <c r="L1737" i="2"/>
  <c r="J1737" i="5" s="1" a="1"/>
  <c r="J1737" i="5" s="1"/>
  <c r="L1739" i="2"/>
  <c r="J1739" i="5" s="1" a="1"/>
  <c r="J1739" i="5" s="1"/>
  <c r="L1740" i="2"/>
  <c r="J1740" i="5" s="1" a="1"/>
  <c r="J1740" i="5" s="1"/>
  <c r="L1741" i="2"/>
  <c r="J1741" i="5" s="1" a="1"/>
  <c r="J1741" i="5" s="1"/>
  <c r="L1742" i="2"/>
  <c r="J1742" i="5" s="1" a="1"/>
  <c r="J1742" i="5" s="1"/>
  <c r="L1743" i="2"/>
  <c r="J1743" i="5" s="1" a="1"/>
  <c r="J1743" i="5" s="1"/>
  <c r="L1744" i="2"/>
  <c r="J1744" i="5" s="1" a="1"/>
  <c r="J1744" i="5" s="1"/>
  <c r="L1745" i="2"/>
  <c r="J1745" i="5" s="1" a="1"/>
  <c r="J1745" i="5" s="1"/>
  <c r="L1746" i="2"/>
  <c r="J1746" i="5" s="1" a="1"/>
  <c r="J1746" i="5" s="1"/>
  <c r="L1747" i="2"/>
  <c r="J1747" i="5" s="1" a="1"/>
  <c r="J1747" i="5" s="1"/>
  <c r="L1748" i="2"/>
  <c r="J1748" i="5" s="1" a="1"/>
  <c r="J1748" i="5" s="1"/>
  <c r="L1750" i="2"/>
  <c r="J1750" i="5" s="1" a="1"/>
  <c r="J1750" i="5" s="1"/>
  <c r="L1751" i="2"/>
  <c r="J1751" i="5" s="1" a="1"/>
  <c r="J1751" i="5" s="1"/>
  <c r="L1752" i="2"/>
  <c r="J1752" i="5" s="1" a="1"/>
  <c r="J1752" i="5" s="1"/>
  <c r="L1753" i="2"/>
  <c r="J1753" i="5" s="1" a="1"/>
  <c r="J1753" i="5" s="1"/>
  <c r="L1754" i="2"/>
  <c r="J1754" i="5" s="1" a="1"/>
  <c r="J1754" i="5" s="1"/>
  <c r="L1755" i="2"/>
  <c r="J1755" i="5" s="1" a="1"/>
  <c r="J1755" i="5" s="1"/>
  <c r="L1756" i="2"/>
  <c r="J1756" i="5" s="1" a="1"/>
  <c r="J1756" i="5" s="1"/>
  <c r="L1757" i="2"/>
  <c r="J1757" i="5" s="1" a="1"/>
  <c r="J1757" i="5" s="1"/>
  <c r="L1758" i="2"/>
  <c r="J1758" i="5" s="1" a="1"/>
  <c r="J1758" i="5" s="1"/>
  <c r="L1759" i="2"/>
  <c r="J1759" i="5" s="1" a="1"/>
  <c r="J1759" i="5" s="1"/>
  <c r="L1761" i="2"/>
  <c r="J1761" i="5" s="1" a="1"/>
  <c r="J1761" i="5" s="1"/>
  <c r="L1762" i="2"/>
  <c r="J1762" i="5" s="1" a="1"/>
  <c r="J1762" i="5" s="1"/>
  <c r="L1763" i="2"/>
  <c r="J1763" i="5" s="1" a="1"/>
  <c r="J1763" i="5" s="1"/>
  <c r="L1764" i="2"/>
  <c r="J1764" i="5" s="1" a="1"/>
  <c r="J1764" i="5" s="1"/>
  <c r="L1765" i="2"/>
  <c r="J1765" i="5" s="1" a="1"/>
  <c r="J1765" i="5" s="1"/>
  <c r="L1766" i="2"/>
  <c r="J1766" i="5" s="1" a="1"/>
  <c r="J1766" i="5" s="1"/>
  <c r="L1767" i="2"/>
  <c r="J1767" i="5" s="1" a="1"/>
  <c r="J1767" i="5" s="1"/>
  <c r="L1768" i="2"/>
  <c r="J1768" i="5" s="1" a="1"/>
  <c r="J1768" i="5" s="1"/>
  <c r="L1769" i="2"/>
  <c r="J1769" i="5" s="1" a="1"/>
  <c r="J1769" i="5" s="1"/>
  <c r="L1770" i="2"/>
  <c r="J1770" i="5" s="1" a="1"/>
  <c r="J1770" i="5" s="1"/>
  <c r="L1772" i="2"/>
  <c r="J1772" i="5" s="1" a="1"/>
  <c r="J1772" i="5" s="1"/>
  <c r="L1773" i="2"/>
  <c r="J1773" i="5" s="1" a="1"/>
  <c r="J1773" i="5" s="1"/>
  <c r="L1774" i="2"/>
  <c r="J1774" i="5" s="1" a="1"/>
  <c r="J1774" i="5" s="1"/>
  <c r="L1775" i="2"/>
  <c r="J1775" i="5" s="1" a="1"/>
  <c r="J1775" i="5" s="1"/>
  <c r="L1776" i="2"/>
  <c r="J1776" i="5" s="1" a="1"/>
  <c r="J1776" i="5" s="1"/>
  <c r="L1777" i="2"/>
  <c r="J1777" i="5" s="1" a="1"/>
  <c r="J1777" i="5" s="1"/>
  <c r="L1778" i="2"/>
  <c r="J1778" i="5" s="1" a="1"/>
  <c r="J1778" i="5" s="1"/>
  <c r="L1779" i="2"/>
  <c r="J1779" i="5" s="1" a="1"/>
  <c r="J1779" i="5" s="1"/>
  <c r="L1780" i="2"/>
  <c r="J1780" i="5" s="1" a="1"/>
  <c r="J1780" i="5" s="1"/>
  <c r="L1781" i="2"/>
  <c r="J1781" i="5" s="1" a="1"/>
  <c r="J1781" i="5" s="1"/>
  <c r="L1784" i="2"/>
  <c r="J1784" i="5" s="1" a="1"/>
  <c r="J1784" i="5" s="1"/>
  <c r="L1785" i="2"/>
  <c r="J1785" i="5" s="1" a="1"/>
  <c r="J1785" i="5" s="1"/>
  <c r="L1786" i="2"/>
  <c r="J1786" i="5" s="1" a="1"/>
  <c r="J1786" i="5" s="1"/>
  <c r="L1787" i="2"/>
  <c r="J1787" i="5" s="1" a="1"/>
  <c r="J1787" i="5" s="1"/>
  <c r="L1788" i="2"/>
  <c r="J1788" i="5" s="1" a="1"/>
  <c r="J1788" i="5" s="1"/>
  <c r="L1789" i="2"/>
  <c r="J1789" i="5" s="1" a="1"/>
  <c r="J1789" i="5" s="1"/>
  <c r="L1790" i="2"/>
  <c r="J1790" i="5" s="1" a="1"/>
  <c r="J1790" i="5" s="1"/>
  <c r="L1791" i="2"/>
  <c r="J1791" i="5" s="1" a="1"/>
  <c r="J1791" i="5" s="1"/>
  <c r="L1792" i="2"/>
  <c r="J1792" i="5" s="1" a="1"/>
  <c r="J1792" i="5" s="1"/>
  <c r="L1793" i="2"/>
  <c r="J1793" i="5" s="1" a="1"/>
  <c r="J1793" i="5" s="1"/>
  <c r="L1795" i="2"/>
  <c r="J1795" i="5" s="1" a="1"/>
  <c r="J1795" i="5" s="1"/>
  <c r="L1796" i="2"/>
  <c r="J1796" i="5" s="1" a="1"/>
  <c r="J1796" i="5" s="1"/>
  <c r="L1797" i="2"/>
  <c r="J1797" i="5" s="1" a="1"/>
  <c r="J1797" i="5" s="1"/>
  <c r="L1798" i="2"/>
  <c r="J1798" i="5" s="1" a="1"/>
  <c r="J1798" i="5" s="1"/>
  <c r="L1799" i="2"/>
  <c r="J1799" i="5" s="1" a="1"/>
  <c r="J1799" i="5" s="1"/>
  <c r="L1800" i="2"/>
  <c r="J1800" i="5" s="1" a="1"/>
  <c r="J1800" i="5" s="1"/>
  <c r="L1801" i="2"/>
  <c r="J1801" i="5" s="1" a="1"/>
  <c r="J1801" i="5" s="1"/>
  <c r="L1802" i="2"/>
  <c r="J1802" i="5" s="1" a="1"/>
  <c r="J1802" i="5" s="1"/>
  <c r="L1803" i="2"/>
  <c r="J1803" i="5" s="1" a="1"/>
  <c r="J1803" i="5" s="1"/>
  <c r="L1804" i="2"/>
  <c r="J1804" i="5" s="1" a="1"/>
  <c r="J1804" i="5" s="1"/>
  <c r="L1806" i="2"/>
  <c r="J1806" i="5" s="1" a="1"/>
  <c r="J1806" i="5" s="1"/>
  <c r="L1807" i="2"/>
  <c r="J1807" i="5" s="1" a="1"/>
  <c r="J1807" i="5" s="1"/>
  <c r="L1808" i="2"/>
  <c r="J1808" i="5" s="1" a="1"/>
  <c r="J1808" i="5" s="1"/>
  <c r="L1809" i="2"/>
  <c r="J1809" i="5" s="1" a="1"/>
  <c r="J1809" i="5" s="1"/>
  <c r="L1810" i="2"/>
  <c r="J1810" i="5" s="1" a="1"/>
  <c r="J1810" i="5" s="1"/>
  <c r="L1811" i="2"/>
  <c r="J1811" i="5" s="1" a="1"/>
  <c r="J1811" i="5" s="1"/>
  <c r="L1812" i="2"/>
  <c r="J1812" i="5" s="1" a="1"/>
  <c r="J1812" i="5" s="1"/>
  <c r="L1813" i="2"/>
  <c r="J1813" i="5" s="1" a="1"/>
  <c r="J1813" i="5" s="1"/>
  <c r="L1814" i="2"/>
  <c r="J1814" i="5" s="1" a="1"/>
  <c r="J1814" i="5" s="1"/>
  <c r="L1815" i="2"/>
  <c r="J1815" i="5" s="1" a="1"/>
  <c r="J1815" i="5" s="1"/>
  <c r="L1817" i="2"/>
  <c r="J1817" i="5" s="1" a="1"/>
  <c r="J1817" i="5" s="1"/>
  <c r="L1818" i="2"/>
  <c r="J1818" i="5" s="1" a="1"/>
  <c r="J1818" i="5" s="1"/>
  <c r="L1819" i="2"/>
  <c r="J1819" i="5" s="1" a="1"/>
  <c r="J1819" i="5" s="1"/>
  <c r="L1820" i="2"/>
  <c r="J1820" i="5" s="1" a="1"/>
  <c r="J1820" i="5" s="1"/>
  <c r="L1821" i="2"/>
  <c r="J1821" i="5" s="1" a="1"/>
  <c r="J1821" i="5" s="1"/>
  <c r="L1822" i="2"/>
  <c r="J1822" i="5" s="1" a="1"/>
  <c r="J1822" i="5" s="1"/>
  <c r="L1823" i="2"/>
  <c r="J1823" i="5" s="1" a="1"/>
  <c r="J1823" i="5" s="1"/>
  <c r="L1824" i="2"/>
  <c r="J1824" i="5" s="1" a="1"/>
  <c r="J1824" i="5" s="1"/>
  <c r="L1825" i="2"/>
  <c r="J1825" i="5" s="1" a="1"/>
  <c r="J1825" i="5" s="1"/>
  <c r="L1826" i="2"/>
  <c r="J1826" i="5" s="1" a="1"/>
  <c r="J1826" i="5" s="1"/>
  <c r="L1828" i="2"/>
  <c r="J1828" i="5" s="1" a="1"/>
  <c r="J1828" i="5" s="1"/>
  <c r="L1829" i="2"/>
  <c r="J1829" i="5" s="1" a="1"/>
  <c r="J1829" i="5" s="1"/>
  <c r="L1830" i="2"/>
  <c r="J1830" i="5" s="1" a="1"/>
  <c r="J1830" i="5" s="1"/>
  <c r="L1831" i="2"/>
  <c r="J1831" i="5" s="1" a="1"/>
  <c r="J1831" i="5" s="1"/>
  <c r="L1832" i="2"/>
  <c r="J1832" i="5" s="1" a="1"/>
  <c r="J1832" i="5" s="1"/>
  <c r="L1833" i="2"/>
  <c r="J1833" i="5" s="1" a="1"/>
  <c r="J1833" i="5" s="1"/>
  <c r="L1834" i="2"/>
  <c r="J1834" i="5" s="1" a="1"/>
  <c r="J1834" i="5" s="1"/>
  <c r="L1835" i="2"/>
  <c r="J1835" i="5" s="1" a="1"/>
  <c r="J1835" i="5" s="1"/>
  <c r="L1836" i="2"/>
  <c r="J1836" i="5" s="1" a="1"/>
  <c r="J1836" i="5" s="1"/>
  <c r="L1837" i="2"/>
  <c r="J1837" i="5" s="1" a="1"/>
  <c r="J1837" i="5" s="1"/>
  <c r="L1839" i="2"/>
  <c r="J1839" i="5" s="1" a="1"/>
  <c r="J1839" i="5" s="1"/>
  <c r="L1840" i="2"/>
  <c r="J1840" i="5" s="1" a="1"/>
  <c r="J1840" i="5" s="1"/>
  <c r="L1841" i="2"/>
  <c r="J1841" i="5" s="1" a="1"/>
  <c r="J1841" i="5" s="1"/>
  <c r="L1842" i="2"/>
  <c r="J1842" i="5" s="1" a="1"/>
  <c r="J1842" i="5" s="1"/>
  <c r="L1843" i="2"/>
  <c r="J1843" i="5" s="1" a="1"/>
  <c r="J1843" i="5" s="1"/>
  <c r="L1844" i="2"/>
  <c r="J1844" i="5" s="1" a="1"/>
  <c r="J1844" i="5" s="1"/>
  <c r="L1845" i="2"/>
  <c r="J1845" i="5" s="1" a="1"/>
  <c r="J1845" i="5" s="1"/>
  <c r="L1846" i="2"/>
  <c r="J1846" i="5" s="1" a="1"/>
  <c r="J1846" i="5" s="1"/>
  <c r="L1847" i="2"/>
  <c r="J1847" i="5" s="1" a="1"/>
  <c r="J1847" i="5" s="1"/>
  <c r="L1848" i="2"/>
  <c r="J1848" i="5" s="1" a="1"/>
  <c r="J1848" i="5" s="1"/>
  <c r="L1850" i="2"/>
  <c r="J1850" i="5" s="1" a="1"/>
  <c r="J1850" i="5" s="1"/>
  <c r="L1851" i="2"/>
  <c r="J1851" i="5" s="1" a="1"/>
  <c r="J1851" i="5" s="1"/>
  <c r="L1852" i="2"/>
  <c r="J1852" i="5" s="1" a="1"/>
  <c r="J1852" i="5" s="1"/>
  <c r="L1853" i="2"/>
  <c r="J1853" i="5" s="1" a="1"/>
  <c r="J1853" i="5" s="1"/>
  <c r="L1854" i="2"/>
  <c r="J1854" i="5" s="1" a="1"/>
  <c r="J1854" i="5" s="1"/>
  <c r="L1855" i="2"/>
  <c r="J1855" i="5" s="1" a="1"/>
  <c r="J1855" i="5" s="1"/>
  <c r="L1856" i="2"/>
  <c r="J1856" i="5" s="1" a="1"/>
  <c r="J1856" i="5" s="1"/>
  <c r="L1857" i="2"/>
  <c r="J1857" i="5" s="1" a="1"/>
  <c r="J1857" i="5" s="1"/>
  <c r="L1858" i="2"/>
  <c r="J1858" i="5" s="1" a="1"/>
  <c r="J1858" i="5" s="1"/>
  <c r="L1859" i="2"/>
  <c r="J1859" i="5" s="1" a="1"/>
  <c r="J1859" i="5" s="1"/>
  <c r="L1861" i="2"/>
  <c r="J1861" i="5" s="1" a="1"/>
  <c r="J1861" i="5" s="1"/>
  <c r="L1862" i="2"/>
  <c r="J1862" i="5" s="1" a="1"/>
  <c r="J1862" i="5" s="1"/>
  <c r="L1863" i="2"/>
  <c r="J1863" i="5" s="1" a="1"/>
  <c r="J1863" i="5" s="1"/>
  <c r="L1864" i="2"/>
  <c r="J1864" i="5" s="1" a="1"/>
  <c r="J1864" i="5" s="1"/>
  <c r="L1865" i="2"/>
  <c r="J1865" i="5" s="1" a="1"/>
  <c r="J1865" i="5" s="1"/>
  <c r="L1866" i="2"/>
  <c r="J1866" i="5" s="1" a="1"/>
  <c r="J1866" i="5" s="1"/>
  <c r="L1867" i="2"/>
  <c r="J1867" i="5" s="1" a="1"/>
  <c r="J1867" i="5" s="1"/>
  <c r="L1868" i="2"/>
  <c r="J1868" i="5" s="1" a="1"/>
  <c r="J1868" i="5" s="1"/>
  <c r="L1869" i="2"/>
  <c r="J1869" i="5" s="1" a="1"/>
  <c r="J1869" i="5" s="1"/>
  <c r="L1870" i="2"/>
  <c r="J1870" i="5" s="1" a="1"/>
  <c r="J1870" i="5" s="1"/>
  <c r="L1872" i="2"/>
  <c r="J1872" i="5" s="1" a="1"/>
  <c r="J1872" i="5" s="1"/>
  <c r="L1873" i="2"/>
  <c r="J1873" i="5" s="1" a="1"/>
  <c r="J1873" i="5" s="1"/>
  <c r="L1874" i="2"/>
  <c r="J1874" i="5" s="1" a="1"/>
  <c r="J1874" i="5" s="1"/>
  <c r="L1875" i="2"/>
  <c r="J1875" i="5" s="1" a="1"/>
  <c r="J1875" i="5" s="1"/>
  <c r="L1876" i="2"/>
  <c r="J1876" i="5" s="1" a="1"/>
  <c r="J1876" i="5" s="1"/>
  <c r="L1877" i="2"/>
  <c r="J1877" i="5" s="1" a="1"/>
  <c r="J1877" i="5" s="1"/>
  <c r="L1878" i="2"/>
  <c r="J1878" i="5" s="1" a="1"/>
  <c r="J1878" i="5" s="1"/>
  <c r="L1879" i="2"/>
  <c r="J1879" i="5" s="1" a="1"/>
  <c r="J1879" i="5" s="1"/>
  <c r="L1880" i="2"/>
  <c r="J1880" i="5" s="1" a="1"/>
  <c r="J1880" i="5" s="1"/>
  <c r="L1881" i="2"/>
  <c r="J1881" i="5" s="1" a="1"/>
  <c r="J1881" i="5" s="1"/>
  <c r="L1883" i="2"/>
  <c r="J1883" i="5" s="1" a="1"/>
  <c r="J1883" i="5" s="1"/>
  <c r="L1884" i="2"/>
  <c r="J1884" i="5" s="1" a="1"/>
  <c r="J1884" i="5" s="1"/>
  <c r="L1885" i="2"/>
  <c r="J1885" i="5" s="1" a="1"/>
  <c r="J1885" i="5" s="1"/>
  <c r="L1886" i="2"/>
  <c r="J1886" i="5" s="1" a="1"/>
  <c r="J1886" i="5" s="1"/>
  <c r="L1887" i="2"/>
  <c r="J1887" i="5" s="1" a="1"/>
  <c r="J1887" i="5" s="1"/>
  <c r="L1888" i="2"/>
  <c r="J1888" i="5" s="1" a="1"/>
  <c r="J1888" i="5" s="1"/>
  <c r="L1889" i="2"/>
  <c r="J1889" i="5" s="1" a="1"/>
  <c r="J1889" i="5" s="1"/>
  <c r="L1890" i="2"/>
  <c r="J1890" i="5" s="1" a="1"/>
  <c r="J1890" i="5" s="1"/>
  <c r="L1891" i="2"/>
  <c r="J1891" i="5" s="1" a="1"/>
  <c r="J1891" i="5" s="1"/>
  <c r="L1892" i="2"/>
  <c r="J1892" i="5" s="1" a="1"/>
  <c r="J1892" i="5" s="1"/>
  <c r="L1895" i="2"/>
  <c r="J1895" i="5" s="1" a="1"/>
  <c r="J1895" i="5" s="1"/>
  <c r="L1896" i="2"/>
  <c r="J1896" i="5" s="1" a="1"/>
  <c r="J1896" i="5" s="1"/>
  <c r="L1897" i="2"/>
  <c r="J1897" i="5" s="1" a="1"/>
  <c r="J1897" i="5" s="1"/>
  <c r="L1898" i="2"/>
  <c r="J1898" i="5" s="1" a="1"/>
  <c r="J1898" i="5" s="1"/>
  <c r="L1899" i="2"/>
  <c r="J1899" i="5" s="1" a="1"/>
  <c r="J1899" i="5" s="1"/>
  <c r="L1900" i="2"/>
  <c r="J1900" i="5" s="1" a="1"/>
  <c r="J1900" i="5" s="1"/>
  <c r="L1901" i="2"/>
  <c r="J1901" i="5" s="1" a="1"/>
  <c r="J1901" i="5" s="1"/>
  <c r="L1902" i="2"/>
  <c r="J1902" i="5" s="1" a="1"/>
  <c r="J1902" i="5" s="1"/>
  <c r="L1903" i="2"/>
  <c r="J1903" i="5" s="1" a="1"/>
  <c r="J1903" i="5" s="1"/>
  <c r="L1904" i="2"/>
  <c r="J1904" i="5" s="1" a="1"/>
  <c r="J1904" i="5" s="1"/>
  <c r="L1906" i="2"/>
  <c r="J1906" i="5" s="1" a="1"/>
  <c r="J1906" i="5" s="1"/>
  <c r="L1907" i="2"/>
  <c r="J1907" i="5" s="1" a="1"/>
  <c r="J1907" i="5" s="1"/>
  <c r="L1908" i="2"/>
  <c r="J1908" i="5" s="1" a="1"/>
  <c r="J1908" i="5" s="1"/>
  <c r="L1909" i="2"/>
  <c r="J1909" i="5" s="1" a="1"/>
  <c r="J1909" i="5" s="1"/>
  <c r="L1910" i="2"/>
  <c r="J1910" i="5" s="1" a="1"/>
  <c r="J1910" i="5" s="1"/>
  <c r="L1911" i="2"/>
  <c r="J1911" i="5" s="1" a="1"/>
  <c r="J1911" i="5" s="1"/>
  <c r="L1912" i="2"/>
  <c r="J1912" i="5" s="1" a="1"/>
  <c r="J1912" i="5" s="1"/>
  <c r="L1913" i="2"/>
  <c r="J1913" i="5" s="1" a="1"/>
  <c r="J1913" i="5" s="1"/>
  <c r="L1914" i="2"/>
  <c r="J1914" i="5" s="1" a="1"/>
  <c r="J1914" i="5" s="1"/>
  <c r="L1915" i="2"/>
  <c r="J1915" i="5" s="1" a="1"/>
  <c r="J1915" i="5" s="1"/>
  <c r="L1917" i="2"/>
  <c r="J1917" i="5" s="1" a="1"/>
  <c r="J1917" i="5" s="1"/>
  <c r="L1918" i="2"/>
  <c r="J1918" i="5" s="1" a="1"/>
  <c r="J1918" i="5" s="1"/>
  <c r="L1919" i="2"/>
  <c r="J1919" i="5" s="1" a="1"/>
  <c r="J1919" i="5" s="1"/>
  <c r="L1920" i="2"/>
  <c r="J1920" i="5" s="1" a="1"/>
  <c r="J1920" i="5" s="1"/>
  <c r="L1921" i="2"/>
  <c r="J1921" i="5" s="1" a="1"/>
  <c r="J1921" i="5" s="1"/>
  <c r="L1922" i="2"/>
  <c r="J1922" i="5" s="1" a="1"/>
  <c r="J1922" i="5" s="1"/>
  <c r="L1923" i="2"/>
  <c r="J1923" i="5" s="1" a="1"/>
  <c r="J1923" i="5" s="1"/>
  <c r="L1924" i="2"/>
  <c r="J1924" i="5" s="1" a="1"/>
  <c r="J1924" i="5" s="1"/>
  <c r="L1925" i="2"/>
  <c r="J1925" i="5" s="1" a="1"/>
  <c r="J1925" i="5" s="1"/>
  <c r="L1926" i="2"/>
  <c r="J1926" i="5" s="1" a="1"/>
  <c r="J1926" i="5" s="1"/>
  <c r="L1928" i="2"/>
  <c r="J1928" i="5" s="1" a="1"/>
  <c r="J1928" i="5" s="1"/>
  <c r="L1929" i="2"/>
  <c r="J1929" i="5" s="1" a="1"/>
  <c r="J1929" i="5" s="1"/>
  <c r="L1930" i="2"/>
  <c r="J1930" i="5" s="1" a="1"/>
  <c r="J1930" i="5" s="1"/>
  <c r="L1931" i="2"/>
  <c r="J1931" i="5" s="1" a="1"/>
  <c r="J1931" i="5" s="1"/>
  <c r="L1932" i="2"/>
  <c r="J1932" i="5" s="1" a="1"/>
  <c r="J1932" i="5" s="1"/>
  <c r="L1933" i="2"/>
  <c r="J1933" i="5" s="1" a="1"/>
  <c r="J1933" i="5" s="1"/>
  <c r="L1934" i="2"/>
  <c r="J1934" i="5" s="1" a="1"/>
  <c r="J1934" i="5" s="1"/>
  <c r="L1935" i="2"/>
  <c r="J1935" i="5" s="1" a="1"/>
  <c r="J1935" i="5" s="1"/>
  <c r="L1936" i="2"/>
  <c r="J1936" i="5" s="1" a="1"/>
  <c r="J1936" i="5" s="1"/>
  <c r="L1937" i="2"/>
  <c r="J1937" i="5" s="1" a="1"/>
  <c r="J1937" i="5" s="1"/>
  <c r="L1939" i="2"/>
  <c r="J1939" i="5" s="1" a="1"/>
  <c r="J1939" i="5" s="1"/>
  <c r="L1940" i="2"/>
  <c r="J1940" i="5" s="1" a="1"/>
  <c r="J1940" i="5" s="1"/>
  <c r="L1941" i="2"/>
  <c r="J1941" i="5" s="1" a="1"/>
  <c r="J1941" i="5" s="1"/>
  <c r="L1942" i="2"/>
  <c r="J1942" i="5" s="1" a="1"/>
  <c r="J1942" i="5" s="1"/>
  <c r="L1943" i="2"/>
  <c r="J1943" i="5" s="1" a="1"/>
  <c r="J1943" i="5" s="1"/>
  <c r="L1944" i="2"/>
  <c r="J1944" i="5" s="1" a="1"/>
  <c r="J1944" i="5" s="1"/>
  <c r="L1945" i="2"/>
  <c r="J1945" i="5" s="1" a="1"/>
  <c r="J1945" i="5" s="1"/>
  <c r="L1946" i="2"/>
  <c r="J1946" i="5" s="1" a="1"/>
  <c r="J1946" i="5" s="1"/>
  <c r="L1947" i="2"/>
  <c r="J1947" i="5" s="1" a="1"/>
  <c r="J1947" i="5" s="1"/>
  <c r="L1948" i="2"/>
  <c r="J1948" i="5" s="1" a="1"/>
  <c r="J1948" i="5" s="1"/>
  <c r="L1950" i="2"/>
  <c r="J1950" i="5" s="1" a="1"/>
  <c r="J1950" i="5" s="1"/>
  <c r="L1951" i="2"/>
  <c r="J1951" i="5" s="1" a="1"/>
  <c r="J1951" i="5" s="1"/>
  <c r="L1952" i="2"/>
  <c r="J1952" i="5" s="1" a="1"/>
  <c r="J1952" i="5" s="1"/>
  <c r="L1953" i="2"/>
  <c r="J1953" i="5" s="1" a="1"/>
  <c r="J1953" i="5" s="1"/>
  <c r="L1954" i="2"/>
  <c r="J1954" i="5" s="1" a="1"/>
  <c r="J1954" i="5" s="1"/>
  <c r="L1955" i="2"/>
  <c r="J1955" i="5" s="1" a="1"/>
  <c r="J1955" i="5" s="1"/>
  <c r="L1956" i="2"/>
  <c r="J1956" i="5" s="1" a="1"/>
  <c r="J1956" i="5" s="1"/>
  <c r="L1957" i="2"/>
  <c r="J1957" i="5" s="1" a="1"/>
  <c r="J1957" i="5" s="1"/>
  <c r="L1958" i="2"/>
  <c r="J1958" i="5" s="1" a="1"/>
  <c r="J1958" i="5" s="1"/>
  <c r="L1959" i="2"/>
  <c r="J1959" i="5" s="1" a="1"/>
  <c r="J1959" i="5" s="1"/>
  <c r="L1961" i="2"/>
  <c r="J1961" i="5" s="1" a="1"/>
  <c r="J1961" i="5" s="1"/>
  <c r="L1962" i="2"/>
  <c r="J1962" i="5" s="1" a="1"/>
  <c r="J1962" i="5" s="1"/>
  <c r="L1963" i="2"/>
  <c r="J1963" i="5" s="1" a="1"/>
  <c r="J1963" i="5" s="1"/>
  <c r="L1964" i="2"/>
  <c r="J1964" i="5" s="1" a="1"/>
  <c r="J1964" i="5" s="1"/>
  <c r="L1965" i="2"/>
  <c r="J1965" i="5" s="1" a="1"/>
  <c r="J1965" i="5" s="1"/>
  <c r="L1966" i="2"/>
  <c r="J1966" i="5" s="1" a="1"/>
  <c r="J1966" i="5" s="1"/>
  <c r="L1967" i="2"/>
  <c r="J1967" i="5" s="1" a="1"/>
  <c r="J1967" i="5" s="1"/>
  <c r="L1968" i="2"/>
  <c r="J1968" i="5" s="1" a="1"/>
  <c r="J1968" i="5" s="1"/>
  <c r="L1969" i="2"/>
  <c r="J1969" i="5" s="1" a="1"/>
  <c r="J1969" i="5" s="1"/>
  <c r="L1970" i="2"/>
  <c r="J1970" i="5" s="1" a="1"/>
  <c r="J1970" i="5" s="1"/>
  <c r="L1972" i="2"/>
  <c r="J1972" i="5" s="1" a="1"/>
  <c r="J1972" i="5" s="1"/>
  <c r="L1973" i="2"/>
  <c r="J1973" i="5" s="1" a="1"/>
  <c r="J1973" i="5" s="1"/>
  <c r="L1974" i="2"/>
  <c r="J1974" i="5" s="1" a="1"/>
  <c r="J1974" i="5" s="1"/>
  <c r="L1975" i="2"/>
  <c r="J1975" i="5" s="1" a="1"/>
  <c r="J1975" i="5" s="1"/>
  <c r="L1976" i="2"/>
  <c r="J1976" i="5" s="1" a="1"/>
  <c r="J1976" i="5" s="1"/>
  <c r="L1977" i="2"/>
  <c r="J1977" i="5" s="1" a="1"/>
  <c r="J1977" i="5" s="1"/>
  <c r="L1978" i="2"/>
  <c r="J1978" i="5" s="1" a="1"/>
  <c r="J1978" i="5" s="1"/>
  <c r="L1979" i="2"/>
  <c r="J1979" i="5" s="1" a="1"/>
  <c r="J1979" i="5" s="1"/>
  <c r="L1980" i="2"/>
  <c r="J1980" i="5" s="1" a="1"/>
  <c r="J1980" i="5" s="1"/>
  <c r="L1981" i="2"/>
  <c r="J1981" i="5" s="1" a="1"/>
  <c r="J1981" i="5" s="1"/>
  <c r="L1983" i="2"/>
  <c r="J1983" i="5" s="1" a="1"/>
  <c r="J1983" i="5" s="1"/>
  <c r="L1984" i="2"/>
  <c r="J1984" i="5" s="1" a="1"/>
  <c r="J1984" i="5" s="1"/>
  <c r="L1985" i="2"/>
  <c r="J1985" i="5" s="1" a="1"/>
  <c r="J1985" i="5" s="1"/>
  <c r="L1986" i="2"/>
  <c r="J1986" i="5" s="1" a="1"/>
  <c r="J1986" i="5" s="1"/>
  <c r="L1987" i="2"/>
  <c r="J1987" i="5" s="1" a="1"/>
  <c r="J1987" i="5" s="1"/>
  <c r="L1988" i="2"/>
  <c r="J1988" i="5" s="1" a="1"/>
  <c r="J1988" i="5" s="1"/>
  <c r="L1989" i="2"/>
  <c r="J1989" i="5" s="1" a="1"/>
  <c r="J1989" i="5" s="1"/>
  <c r="L1990" i="2"/>
  <c r="J1990" i="5" s="1" a="1"/>
  <c r="J1990" i="5" s="1"/>
  <c r="L1991" i="2"/>
  <c r="J1991" i="5" s="1" a="1"/>
  <c r="J1991" i="5" s="1"/>
  <c r="L1992" i="2"/>
  <c r="J1992" i="5" s="1" a="1"/>
  <c r="J1992" i="5" s="1"/>
  <c r="L1994" i="2"/>
  <c r="J1994" i="5" s="1" a="1"/>
  <c r="J1994" i="5" s="1"/>
  <c r="L1995" i="2"/>
  <c r="J1995" i="5" s="1" a="1"/>
  <c r="J1995" i="5" s="1"/>
  <c r="L1996" i="2"/>
  <c r="J1996" i="5" s="1" a="1"/>
  <c r="J1996" i="5" s="1"/>
  <c r="L1997" i="2"/>
  <c r="J1997" i="5" s="1" a="1"/>
  <c r="J1997" i="5" s="1"/>
  <c r="L1998" i="2"/>
  <c r="J1998" i="5" s="1" a="1"/>
  <c r="J1998" i="5" s="1"/>
  <c r="L1999" i="2"/>
  <c r="J1999" i="5" s="1" a="1"/>
  <c r="J1999" i="5" s="1"/>
  <c r="L2000" i="2"/>
  <c r="J2000" i="5" s="1" a="1"/>
  <c r="J2000" i="5" s="1"/>
  <c r="L2001" i="2"/>
  <c r="J2001" i="5" s="1" a="1"/>
  <c r="J2001" i="5" s="1"/>
  <c r="L2002" i="2"/>
  <c r="J2002" i="5" s="1" a="1"/>
  <c r="J2002" i="5" s="1"/>
  <c r="L2003" i="2"/>
  <c r="J2003" i="5" s="1" a="1"/>
  <c r="J2003" i="5" s="1"/>
  <c r="L2006" i="2"/>
  <c r="J2006" i="5" s="1" a="1"/>
  <c r="J2006" i="5" s="1"/>
  <c r="L2007" i="2"/>
  <c r="J2007" i="5" s="1" a="1"/>
  <c r="J2007" i="5" s="1"/>
  <c r="L2008" i="2"/>
  <c r="J2008" i="5" s="1" a="1"/>
  <c r="J2008" i="5" s="1"/>
  <c r="L2009" i="2"/>
  <c r="J2009" i="5" s="1" a="1"/>
  <c r="J2009" i="5" s="1"/>
  <c r="L2010" i="2"/>
  <c r="J2010" i="5" s="1" a="1"/>
  <c r="J2010" i="5" s="1"/>
  <c r="L2011" i="2"/>
  <c r="J2011" i="5" s="1" a="1"/>
  <c r="J2011" i="5" s="1"/>
  <c r="L2012" i="2"/>
  <c r="J2012" i="5" s="1" a="1"/>
  <c r="J2012" i="5" s="1"/>
  <c r="L2013" i="2"/>
  <c r="J2013" i="5" s="1" a="1"/>
  <c r="J2013" i="5" s="1"/>
  <c r="L2014" i="2"/>
  <c r="J2014" i="5" s="1" a="1"/>
  <c r="J2014" i="5" s="1"/>
  <c r="L2015" i="2"/>
  <c r="J2015" i="5" s="1" a="1"/>
  <c r="J2015" i="5" s="1"/>
  <c r="L2017" i="2"/>
  <c r="J2017" i="5" s="1" a="1"/>
  <c r="J2017" i="5" s="1"/>
  <c r="L2018" i="2"/>
  <c r="J2018" i="5" s="1" a="1"/>
  <c r="J2018" i="5" s="1"/>
  <c r="L2019" i="2"/>
  <c r="J2019" i="5" s="1" a="1"/>
  <c r="J2019" i="5" s="1"/>
  <c r="L2020" i="2"/>
  <c r="J2020" i="5" s="1" a="1"/>
  <c r="J2020" i="5" s="1"/>
  <c r="L2021" i="2"/>
  <c r="J2021" i="5" s="1" a="1"/>
  <c r="J2021" i="5" s="1"/>
  <c r="L2022" i="2"/>
  <c r="J2022" i="5" s="1" a="1"/>
  <c r="J2022" i="5" s="1"/>
  <c r="L2023" i="2"/>
  <c r="J2023" i="5" s="1" a="1"/>
  <c r="J2023" i="5" s="1"/>
  <c r="L2024" i="2"/>
  <c r="J2024" i="5" s="1" a="1"/>
  <c r="J2024" i="5" s="1"/>
  <c r="L2025" i="2"/>
  <c r="J2025" i="5" s="1" a="1"/>
  <c r="J2025" i="5" s="1"/>
  <c r="L2026" i="2"/>
  <c r="J2026" i="5" s="1" a="1"/>
  <c r="J2026" i="5" s="1"/>
  <c r="L2028" i="2"/>
  <c r="J2028" i="5" s="1" a="1"/>
  <c r="J2028" i="5" s="1"/>
  <c r="L2029" i="2"/>
  <c r="J2029" i="5" s="1" a="1"/>
  <c r="J2029" i="5" s="1"/>
  <c r="L2030" i="2"/>
  <c r="J2030" i="5" s="1" a="1"/>
  <c r="J2030" i="5" s="1"/>
  <c r="L2031" i="2"/>
  <c r="J2031" i="5" s="1" a="1"/>
  <c r="J2031" i="5" s="1"/>
  <c r="L2032" i="2"/>
  <c r="J2032" i="5" s="1" a="1"/>
  <c r="J2032" i="5" s="1"/>
  <c r="L2033" i="2"/>
  <c r="J2033" i="5" s="1" a="1"/>
  <c r="J2033" i="5" s="1"/>
  <c r="L2034" i="2"/>
  <c r="J2034" i="5" s="1" a="1"/>
  <c r="J2034" i="5" s="1"/>
  <c r="L2035" i="2"/>
  <c r="J2035" i="5" s="1" a="1"/>
  <c r="J2035" i="5" s="1"/>
  <c r="L2036" i="2"/>
  <c r="J2036" i="5" s="1" a="1"/>
  <c r="J2036" i="5" s="1"/>
  <c r="L2037" i="2"/>
  <c r="J2037" i="5" s="1" a="1"/>
  <c r="J2037" i="5" s="1"/>
  <c r="L2039" i="2"/>
  <c r="J2039" i="5" s="1" a="1"/>
  <c r="J2039" i="5" s="1"/>
  <c r="L2040" i="2"/>
  <c r="J2040" i="5" s="1" a="1"/>
  <c r="J2040" i="5" s="1"/>
  <c r="L2041" i="2"/>
  <c r="J2041" i="5" s="1" a="1"/>
  <c r="J2041" i="5" s="1"/>
  <c r="L2042" i="2"/>
  <c r="J2042" i="5" s="1" a="1"/>
  <c r="J2042" i="5" s="1"/>
  <c r="L2043" i="2"/>
  <c r="J2043" i="5" s="1" a="1"/>
  <c r="J2043" i="5" s="1"/>
  <c r="L2044" i="2"/>
  <c r="J2044" i="5" s="1" a="1"/>
  <c r="J2044" i="5" s="1"/>
  <c r="L2045" i="2"/>
  <c r="J2045" i="5" s="1" a="1"/>
  <c r="J2045" i="5" s="1"/>
  <c r="L2046" i="2"/>
  <c r="J2046" i="5" s="1" a="1"/>
  <c r="J2046" i="5" s="1"/>
  <c r="L2047" i="2"/>
  <c r="J2047" i="5" s="1" a="1"/>
  <c r="J2047" i="5" s="1"/>
  <c r="L2048" i="2"/>
  <c r="J2048" i="5" s="1" a="1"/>
  <c r="J2048" i="5" s="1"/>
  <c r="L2050" i="2"/>
  <c r="J2050" i="5" s="1" a="1"/>
  <c r="J2050" i="5" s="1"/>
  <c r="L2051" i="2"/>
  <c r="J2051" i="5" s="1" a="1"/>
  <c r="J2051" i="5" s="1"/>
  <c r="L2052" i="2"/>
  <c r="J2052" i="5" s="1" a="1"/>
  <c r="J2052" i="5" s="1"/>
  <c r="L2053" i="2"/>
  <c r="J2053" i="5" s="1" a="1"/>
  <c r="J2053" i="5" s="1"/>
  <c r="L2054" i="2"/>
  <c r="J2054" i="5" s="1" a="1"/>
  <c r="J2054" i="5" s="1"/>
  <c r="L2055" i="2"/>
  <c r="J2055" i="5" s="1" a="1"/>
  <c r="J2055" i="5" s="1"/>
  <c r="L2056" i="2"/>
  <c r="J2056" i="5" s="1" a="1"/>
  <c r="J2056" i="5" s="1"/>
  <c r="L2057" i="2"/>
  <c r="J2057" i="5" s="1" a="1"/>
  <c r="J2057" i="5" s="1"/>
  <c r="L2058" i="2"/>
  <c r="J2058" i="5" s="1" a="1"/>
  <c r="J2058" i="5" s="1"/>
  <c r="L2059" i="2"/>
  <c r="J2059" i="5" s="1" a="1"/>
  <c r="J2059" i="5" s="1"/>
  <c r="L2061" i="2"/>
  <c r="J2061" i="5" s="1" a="1"/>
  <c r="J2061" i="5" s="1"/>
  <c r="L2062" i="2"/>
  <c r="J2062" i="5" s="1" a="1"/>
  <c r="J2062" i="5" s="1"/>
  <c r="L2063" i="2"/>
  <c r="J2063" i="5" s="1" a="1"/>
  <c r="J2063" i="5" s="1"/>
  <c r="L2064" i="2"/>
  <c r="J2064" i="5" s="1" a="1"/>
  <c r="J2064" i="5" s="1"/>
  <c r="L2065" i="2"/>
  <c r="J2065" i="5" s="1" a="1"/>
  <c r="J2065" i="5" s="1"/>
  <c r="L2066" i="2"/>
  <c r="J2066" i="5" s="1" a="1"/>
  <c r="J2066" i="5" s="1"/>
  <c r="L2067" i="2"/>
  <c r="J2067" i="5" s="1" a="1"/>
  <c r="J2067" i="5" s="1"/>
  <c r="L2068" i="2"/>
  <c r="J2068" i="5" s="1" a="1"/>
  <c r="J2068" i="5" s="1"/>
  <c r="L2069" i="2"/>
  <c r="J2069" i="5" s="1" a="1"/>
  <c r="J2069" i="5" s="1"/>
  <c r="L2070" i="2"/>
  <c r="J2070" i="5" s="1" a="1"/>
  <c r="J2070" i="5" s="1"/>
  <c r="L2072" i="2"/>
  <c r="J2072" i="5" s="1" a="1"/>
  <c r="J2072" i="5" s="1"/>
  <c r="L2073" i="2"/>
  <c r="J2073" i="5" s="1" a="1"/>
  <c r="J2073" i="5" s="1"/>
  <c r="L2074" i="2"/>
  <c r="J2074" i="5" s="1" a="1"/>
  <c r="J2074" i="5" s="1"/>
  <c r="L2075" i="2"/>
  <c r="J2075" i="5" s="1" a="1"/>
  <c r="J2075" i="5" s="1"/>
  <c r="L2076" i="2"/>
  <c r="J2076" i="5" s="1" a="1"/>
  <c r="J2076" i="5" s="1"/>
  <c r="L2077" i="2"/>
  <c r="J2077" i="5" s="1" a="1"/>
  <c r="J2077" i="5" s="1"/>
  <c r="L2078" i="2"/>
  <c r="J2078" i="5" s="1" a="1"/>
  <c r="J2078" i="5" s="1"/>
  <c r="L2079" i="2"/>
  <c r="J2079" i="5" s="1" a="1"/>
  <c r="J2079" i="5" s="1"/>
  <c r="L2080" i="2"/>
  <c r="J2080" i="5" s="1" a="1"/>
  <c r="J2080" i="5" s="1"/>
  <c r="L2081" i="2"/>
  <c r="J2081" i="5" s="1" a="1"/>
  <c r="J2081" i="5" s="1"/>
  <c r="L2083" i="2"/>
  <c r="J2083" i="5" s="1" a="1"/>
  <c r="J2083" i="5" s="1"/>
  <c r="L2084" i="2"/>
  <c r="J2084" i="5" s="1" a="1"/>
  <c r="J2084" i="5" s="1"/>
  <c r="L2085" i="2"/>
  <c r="J2085" i="5" s="1" a="1"/>
  <c r="J2085" i="5" s="1"/>
  <c r="L2086" i="2"/>
  <c r="J2086" i="5" s="1" a="1"/>
  <c r="J2086" i="5" s="1"/>
  <c r="L2087" i="2"/>
  <c r="J2087" i="5" s="1" a="1"/>
  <c r="J2087" i="5" s="1"/>
  <c r="L2088" i="2"/>
  <c r="J2088" i="5" s="1" a="1"/>
  <c r="J2088" i="5" s="1"/>
  <c r="L2089" i="2"/>
  <c r="J2089" i="5" s="1" a="1"/>
  <c r="J2089" i="5" s="1"/>
  <c r="L2090" i="2"/>
  <c r="J2090" i="5" s="1" a="1"/>
  <c r="J2090" i="5" s="1"/>
  <c r="L2091" i="2"/>
  <c r="J2091" i="5" s="1" a="1"/>
  <c r="J2091" i="5" s="1"/>
  <c r="L2092" i="2"/>
  <c r="J2092" i="5" s="1" a="1"/>
  <c r="J2092" i="5" s="1"/>
  <c r="L2094" i="2"/>
  <c r="J2094" i="5" s="1" a="1"/>
  <c r="J2094" i="5" s="1"/>
  <c r="L2095" i="2"/>
  <c r="J2095" i="5" s="1" a="1"/>
  <c r="J2095" i="5" s="1"/>
  <c r="L2096" i="2"/>
  <c r="J2096" i="5" s="1" a="1"/>
  <c r="J2096" i="5" s="1"/>
  <c r="L2097" i="2"/>
  <c r="J2097" i="5" s="1" a="1"/>
  <c r="J2097" i="5" s="1"/>
  <c r="L2098" i="2"/>
  <c r="J2098" i="5" s="1" a="1"/>
  <c r="J2098" i="5" s="1"/>
  <c r="L2099" i="2"/>
  <c r="J2099" i="5" s="1" a="1"/>
  <c r="J2099" i="5" s="1"/>
  <c r="L2100" i="2"/>
  <c r="J2100" i="5" s="1" a="1"/>
  <c r="J2100" i="5" s="1"/>
  <c r="L2101" i="2"/>
  <c r="J2101" i="5" s="1" a="1"/>
  <c r="J2101" i="5" s="1"/>
  <c r="L2102" i="2"/>
  <c r="J2102" i="5" s="1" a="1"/>
  <c r="J2102" i="5" s="1"/>
  <c r="L2103" i="2"/>
  <c r="J2103" i="5" s="1" a="1"/>
  <c r="J2103" i="5" s="1"/>
  <c r="L2105" i="2"/>
  <c r="J2105" i="5" s="1" a="1"/>
  <c r="J2105" i="5" s="1"/>
  <c r="L2106" i="2"/>
  <c r="J2106" i="5" s="1" a="1"/>
  <c r="J2106" i="5" s="1"/>
  <c r="L2107" i="2"/>
  <c r="J2107" i="5" s="1" a="1"/>
  <c r="J2107" i="5" s="1"/>
  <c r="L2108" i="2"/>
  <c r="J2108" i="5" s="1" a="1"/>
  <c r="J2108" i="5" s="1"/>
  <c r="L2109" i="2"/>
  <c r="J2109" i="5" s="1" a="1"/>
  <c r="J2109" i="5" s="1"/>
  <c r="L2110" i="2"/>
  <c r="J2110" i="5" s="1" a="1"/>
  <c r="J2110" i="5" s="1"/>
  <c r="L2111" i="2"/>
  <c r="J2111" i="5" s="1" a="1"/>
  <c r="J2111" i="5" s="1"/>
  <c r="L2112" i="2"/>
  <c r="J2112" i="5" s="1" a="1"/>
  <c r="J2112" i="5" s="1"/>
  <c r="L2113" i="2"/>
  <c r="J2113" i="5" s="1" a="1"/>
  <c r="J2113" i="5" s="1"/>
  <c r="L2114" i="2"/>
  <c r="J2114" i="5" s="1" a="1"/>
  <c r="J2114" i="5" s="1"/>
  <c r="L2117" i="2"/>
  <c r="J2117" i="5" s="1" a="1"/>
  <c r="J2117" i="5" s="1"/>
  <c r="L2118" i="2"/>
  <c r="J2118" i="5" s="1" a="1"/>
  <c r="J2118" i="5" s="1"/>
  <c r="L2119" i="2"/>
  <c r="J2119" i="5" s="1" a="1"/>
  <c r="J2119" i="5" s="1"/>
  <c r="L2120" i="2"/>
  <c r="J2120" i="5" s="1" a="1"/>
  <c r="J2120" i="5" s="1"/>
  <c r="L2121" i="2"/>
  <c r="J2121" i="5" s="1" a="1"/>
  <c r="J2121" i="5" s="1"/>
  <c r="L2122" i="2"/>
  <c r="J2122" i="5" s="1" a="1"/>
  <c r="J2122" i="5" s="1"/>
  <c r="L2123" i="2"/>
  <c r="J2123" i="5" s="1" a="1"/>
  <c r="J2123" i="5" s="1"/>
  <c r="L2124" i="2"/>
  <c r="J2124" i="5" s="1" a="1"/>
  <c r="J2124" i="5" s="1"/>
  <c r="L2125" i="2"/>
  <c r="J2125" i="5" s="1" a="1"/>
  <c r="J2125" i="5" s="1"/>
  <c r="L2126" i="2"/>
  <c r="J2126" i="5" s="1" a="1"/>
  <c r="J2126" i="5" s="1"/>
  <c r="L2128" i="2"/>
  <c r="J2128" i="5" s="1" a="1"/>
  <c r="J2128" i="5" s="1"/>
  <c r="L2129" i="2"/>
  <c r="J2129" i="5" s="1" a="1"/>
  <c r="J2129" i="5" s="1"/>
  <c r="L2130" i="2"/>
  <c r="J2130" i="5" s="1" a="1"/>
  <c r="J2130" i="5" s="1"/>
  <c r="L2131" i="2"/>
  <c r="J2131" i="5" s="1" a="1"/>
  <c r="J2131" i="5" s="1"/>
  <c r="L2132" i="2"/>
  <c r="J2132" i="5" s="1" a="1"/>
  <c r="J2132" i="5" s="1"/>
  <c r="L2133" i="2"/>
  <c r="J2133" i="5" s="1" a="1"/>
  <c r="J2133" i="5" s="1"/>
  <c r="L2134" i="2"/>
  <c r="J2134" i="5" s="1" a="1"/>
  <c r="J2134" i="5" s="1"/>
  <c r="L2135" i="2"/>
  <c r="J2135" i="5" s="1" a="1"/>
  <c r="J2135" i="5" s="1"/>
  <c r="L2136" i="2"/>
  <c r="J2136" i="5" s="1" a="1"/>
  <c r="J2136" i="5" s="1"/>
  <c r="L2137" i="2"/>
  <c r="J2137" i="5" s="1" a="1"/>
  <c r="J2137" i="5" s="1"/>
  <c r="L2139" i="2"/>
  <c r="J2139" i="5" s="1" a="1"/>
  <c r="J2139" i="5" s="1"/>
  <c r="L2140" i="2"/>
  <c r="J2140" i="5" s="1" a="1"/>
  <c r="J2140" i="5" s="1"/>
  <c r="L2141" i="2"/>
  <c r="J2141" i="5" s="1" a="1"/>
  <c r="J2141" i="5" s="1"/>
  <c r="L2142" i="2"/>
  <c r="J2142" i="5" s="1" a="1"/>
  <c r="J2142" i="5" s="1"/>
  <c r="L2143" i="2"/>
  <c r="J2143" i="5" s="1" a="1"/>
  <c r="J2143" i="5" s="1"/>
  <c r="L2144" i="2"/>
  <c r="J2144" i="5" s="1" a="1"/>
  <c r="J2144" i="5" s="1"/>
  <c r="L2145" i="2"/>
  <c r="J2145" i="5" s="1" a="1"/>
  <c r="J2145" i="5" s="1"/>
  <c r="L2146" i="2"/>
  <c r="J2146" i="5" s="1" a="1"/>
  <c r="J2146" i="5" s="1"/>
  <c r="L2147" i="2"/>
  <c r="J2147" i="5" s="1" a="1"/>
  <c r="J2147" i="5" s="1"/>
  <c r="L2148" i="2"/>
  <c r="J2148" i="5" s="1" a="1"/>
  <c r="J2148" i="5" s="1"/>
  <c r="L2150" i="2"/>
  <c r="J2150" i="5" s="1" a="1"/>
  <c r="J2150" i="5" s="1"/>
  <c r="L2151" i="2"/>
  <c r="J2151" i="5" s="1" a="1"/>
  <c r="J2151" i="5" s="1"/>
  <c r="L2152" i="2"/>
  <c r="J2152" i="5" s="1" a="1"/>
  <c r="J2152" i="5" s="1"/>
  <c r="L2153" i="2"/>
  <c r="J2153" i="5" s="1" a="1"/>
  <c r="J2153" i="5" s="1"/>
  <c r="L2154" i="2"/>
  <c r="J2154" i="5" s="1" a="1"/>
  <c r="J2154" i="5" s="1"/>
  <c r="L2155" i="2"/>
  <c r="J2155" i="5" s="1" a="1"/>
  <c r="J2155" i="5" s="1"/>
  <c r="L2156" i="2"/>
  <c r="J2156" i="5" s="1" a="1"/>
  <c r="J2156" i="5" s="1"/>
  <c r="L2157" i="2"/>
  <c r="J2157" i="5" s="1" a="1"/>
  <c r="J2157" i="5" s="1"/>
  <c r="L2158" i="2"/>
  <c r="J2158" i="5" s="1" a="1"/>
  <c r="J2158" i="5" s="1"/>
  <c r="L2159" i="2"/>
  <c r="J2159" i="5" s="1" a="1"/>
  <c r="J2159" i="5" s="1"/>
  <c r="L2161" i="2"/>
  <c r="J2161" i="5" s="1" a="1"/>
  <c r="J2161" i="5" s="1"/>
  <c r="L2162" i="2"/>
  <c r="J2162" i="5" s="1" a="1"/>
  <c r="J2162" i="5" s="1"/>
  <c r="L2163" i="2"/>
  <c r="J2163" i="5" s="1" a="1"/>
  <c r="J2163" i="5" s="1"/>
  <c r="L2164" i="2"/>
  <c r="J2164" i="5" s="1" a="1"/>
  <c r="J2164" i="5" s="1"/>
  <c r="L2165" i="2"/>
  <c r="J2165" i="5" s="1" a="1"/>
  <c r="J2165" i="5" s="1"/>
  <c r="L2166" i="2"/>
  <c r="J2166" i="5" s="1" a="1"/>
  <c r="J2166" i="5" s="1"/>
  <c r="L2167" i="2"/>
  <c r="J2167" i="5" s="1" a="1"/>
  <c r="J2167" i="5" s="1"/>
  <c r="L2168" i="2"/>
  <c r="J2168" i="5" s="1" a="1"/>
  <c r="J2168" i="5" s="1"/>
  <c r="L2169" i="2"/>
  <c r="J2169" i="5" s="1" a="1"/>
  <c r="J2169" i="5" s="1"/>
  <c r="L2170" i="2"/>
  <c r="J2170" i="5" s="1" a="1"/>
  <c r="J2170" i="5" s="1"/>
  <c r="L2172" i="2"/>
  <c r="J2172" i="5" s="1" a="1"/>
  <c r="J2172" i="5" s="1"/>
  <c r="L2173" i="2"/>
  <c r="J2173" i="5" s="1" a="1"/>
  <c r="J2173" i="5" s="1"/>
  <c r="L2174" i="2"/>
  <c r="J2174" i="5" s="1" a="1"/>
  <c r="J2174" i="5" s="1"/>
  <c r="L2175" i="2"/>
  <c r="J2175" i="5" s="1" a="1"/>
  <c r="J2175" i="5" s="1"/>
  <c r="L2176" i="2"/>
  <c r="J2176" i="5" s="1" a="1"/>
  <c r="J2176" i="5" s="1"/>
  <c r="L2177" i="2"/>
  <c r="J2177" i="5" s="1" a="1"/>
  <c r="J2177" i="5" s="1"/>
  <c r="L2178" i="2"/>
  <c r="J2178" i="5" s="1" a="1"/>
  <c r="J2178" i="5" s="1"/>
  <c r="L2179" i="2"/>
  <c r="J2179" i="5" s="1" a="1"/>
  <c r="J2179" i="5" s="1"/>
  <c r="L2180" i="2"/>
  <c r="J2180" i="5" s="1" a="1"/>
  <c r="J2180" i="5" s="1"/>
  <c r="L2181" i="2"/>
  <c r="J2181" i="5" s="1" a="1"/>
  <c r="J2181" i="5" s="1"/>
  <c r="L2183" i="2"/>
  <c r="J2183" i="5" s="1" a="1"/>
  <c r="J2183" i="5" s="1"/>
  <c r="L2184" i="2"/>
  <c r="J2184" i="5" s="1" a="1"/>
  <c r="J2184" i="5" s="1"/>
  <c r="L2185" i="2"/>
  <c r="J2185" i="5" s="1" a="1"/>
  <c r="J2185" i="5" s="1"/>
  <c r="L2186" i="2"/>
  <c r="J2186" i="5" s="1" a="1"/>
  <c r="J2186" i="5" s="1"/>
  <c r="L2187" i="2"/>
  <c r="J2187" i="5" s="1" a="1"/>
  <c r="J2187" i="5" s="1"/>
  <c r="L2188" i="2"/>
  <c r="J2188" i="5" s="1" a="1"/>
  <c r="J2188" i="5" s="1"/>
  <c r="L2189" i="2"/>
  <c r="J2189" i="5" s="1" a="1"/>
  <c r="J2189" i="5" s="1"/>
  <c r="L2190" i="2"/>
  <c r="J2190" i="5" s="1" a="1"/>
  <c r="J2190" i="5" s="1"/>
  <c r="L2191" i="2"/>
  <c r="J2191" i="5" s="1" a="1"/>
  <c r="J2191" i="5" s="1"/>
  <c r="L2192" i="2"/>
  <c r="J2192" i="5" s="1" a="1"/>
  <c r="J2192" i="5" s="1"/>
  <c r="L2194" i="2"/>
  <c r="J2194" i="5" s="1" a="1"/>
  <c r="J2194" i="5" s="1"/>
  <c r="L2195" i="2"/>
  <c r="J2195" i="5" s="1" a="1"/>
  <c r="J2195" i="5" s="1"/>
  <c r="L2196" i="2"/>
  <c r="J2196" i="5" s="1" a="1"/>
  <c r="J2196" i="5" s="1"/>
  <c r="L2197" i="2"/>
  <c r="J2197" i="5" s="1" a="1"/>
  <c r="J2197" i="5" s="1"/>
  <c r="L2198" i="2"/>
  <c r="J2198" i="5" s="1" a="1"/>
  <c r="J2198" i="5" s="1"/>
  <c r="L2199" i="2"/>
  <c r="J2199" i="5" s="1" a="1"/>
  <c r="J2199" i="5" s="1"/>
  <c r="L2200" i="2"/>
  <c r="J2200" i="5" s="1" a="1"/>
  <c r="J2200" i="5" s="1"/>
  <c r="L2201" i="2"/>
  <c r="J2201" i="5" s="1" a="1"/>
  <c r="J2201" i="5" s="1"/>
  <c r="L2202" i="2"/>
  <c r="J2202" i="5" s="1" a="1"/>
  <c r="J2202" i="5" s="1"/>
  <c r="L2203" i="2"/>
  <c r="J2203" i="5" s="1" a="1"/>
  <c r="J2203" i="5" s="1"/>
  <c r="L2205" i="2"/>
  <c r="J2205" i="5" s="1" a="1"/>
  <c r="J2205" i="5" s="1"/>
  <c r="L2206" i="2"/>
  <c r="J2206" i="5" s="1" a="1"/>
  <c r="J2206" i="5" s="1"/>
  <c r="L2207" i="2"/>
  <c r="J2207" i="5" s="1" a="1"/>
  <c r="J2207" i="5" s="1"/>
  <c r="L2208" i="2"/>
  <c r="J2208" i="5" s="1" a="1"/>
  <c r="J2208" i="5" s="1"/>
  <c r="L2209" i="2"/>
  <c r="J2209" i="5" s="1" a="1"/>
  <c r="J2209" i="5" s="1"/>
  <c r="L2210" i="2"/>
  <c r="J2210" i="5" s="1" a="1"/>
  <c r="J2210" i="5" s="1"/>
  <c r="L2211" i="2"/>
  <c r="J2211" i="5" s="1" a="1"/>
  <c r="J2211" i="5" s="1"/>
  <c r="L2212" i="2"/>
  <c r="J2212" i="5" s="1" a="1"/>
  <c r="J2212" i="5" s="1"/>
  <c r="L2213" i="2"/>
  <c r="J2213" i="5" s="1" a="1"/>
  <c r="J2213" i="5" s="1"/>
  <c r="L2214" i="2"/>
  <c r="J2214" i="5" s="1" a="1"/>
  <c r="J2214" i="5" s="1"/>
  <c r="L2216" i="2"/>
  <c r="J2216" i="5" s="1" a="1"/>
  <c r="J2216" i="5" s="1"/>
  <c r="L2217" i="2"/>
  <c r="J2217" i="5" s="1" a="1"/>
  <c r="J2217" i="5" s="1"/>
  <c r="L2218" i="2"/>
  <c r="J2218" i="5" s="1" a="1"/>
  <c r="J2218" i="5" s="1"/>
  <c r="L2219" i="2"/>
  <c r="J2219" i="5" s="1" a="1"/>
  <c r="J2219" i="5" s="1"/>
  <c r="L2220" i="2"/>
  <c r="J2220" i="5" s="1" a="1"/>
  <c r="J2220" i="5" s="1"/>
  <c r="L2221" i="2"/>
  <c r="J2221" i="5" s="1" a="1"/>
  <c r="J2221" i="5" s="1"/>
  <c r="L2222" i="2"/>
  <c r="J2222" i="5" s="1" a="1"/>
  <c r="J2222" i="5" s="1"/>
  <c r="L2223" i="2"/>
  <c r="J2223" i="5" s="1" a="1"/>
  <c r="J2223" i="5" s="1"/>
  <c r="L2224" i="2"/>
  <c r="J2224" i="5" s="1" a="1"/>
  <c r="J2224" i="5" s="1"/>
  <c r="L2225" i="2"/>
  <c r="J2225" i="5" s="1" a="1"/>
  <c r="J2225" i="5" s="1"/>
  <c r="L2228" i="2"/>
  <c r="J2228" i="5" s="1" a="1"/>
  <c r="J2228" i="5" s="1"/>
  <c r="L2229" i="2"/>
  <c r="J2229" i="5" s="1" a="1"/>
  <c r="J2229" i="5" s="1"/>
  <c r="L2230" i="2"/>
  <c r="J2230" i="5" s="1" a="1"/>
  <c r="J2230" i="5" s="1"/>
  <c r="L2231" i="2"/>
  <c r="J2231" i="5" s="1" a="1"/>
  <c r="J2231" i="5" s="1"/>
  <c r="L2232" i="2"/>
  <c r="J2232" i="5" s="1" a="1"/>
  <c r="J2232" i="5" s="1"/>
  <c r="L2233" i="2"/>
  <c r="J2233" i="5" s="1" a="1"/>
  <c r="J2233" i="5" s="1"/>
  <c r="L2234" i="2"/>
  <c r="J2234" i="5" s="1" a="1"/>
  <c r="J2234" i="5" s="1"/>
  <c r="L2235" i="2"/>
  <c r="J2235" i="5" s="1" a="1"/>
  <c r="J2235" i="5" s="1"/>
  <c r="L2236" i="2"/>
  <c r="J2236" i="5" s="1" a="1"/>
  <c r="J2236" i="5" s="1"/>
  <c r="L2237" i="2"/>
  <c r="J2237" i="5" s="1" a="1"/>
  <c r="J2237" i="5" s="1"/>
  <c r="L2239" i="2"/>
  <c r="J2239" i="5" s="1" a="1"/>
  <c r="J2239" i="5" s="1"/>
  <c r="L2240" i="2"/>
  <c r="J2240" i="5" s="1" a="1"/>
  <c r="J2240" i="5" s="1"/>
  <c r="L2241" i="2"/>
  <c r="J2241" i="5" s="1" a="1"/>
  <c r="J2241" i="5" s="1"/>
  <c r="L2242" i="2"/>
  <c r="J2242" i="5" s="1" a="1"/>
  <c r="J2242" i="5" s="1"/>
  <c r="L2243" i="2"/>
  <c r="J2243" i="5" s="1" a="1"/>
  <c r="J2243" i="5" s="1"/>
  <c r="L2244" i="2"/>
  <c r="J2244" i="5" s="1" a="1"/>
  <c r="J2244" i="5" s="1"/>
  <c r="L2245" i="2"/>
  <c r="J2245" i="5" s="1" a="1"/>
  <c r="J2245" i="5" s="1"/>
  <c r="L2246" i="2"/>
  <c r="J2246" i="5" s="1" a="1"/>
  <c r="J2246" i="5" s="1"/>
  <c r="L2247" i="2"/>
  <c r="J2247" i="5" s="1" a="1"/>
  <c r="J2247" i="5" s="1"/>
  <c r="L2248" i="2"/>
  <c r="J2248" i="5" s="1" a="1"/>
  <c r="J2248" i="5" s="1"/>
  <c r="L2250" i="2"/>
  <c r="J2250" i="5" s="1" a="1"/>
  <c r="J2250" i="5" s="1"/>
  <c r="L2251" i="2"/>
  <c r="J2251" i="5" s="1" a="1"/>
  <c r="J2251" i="5" s="1"/>
  <c r="L2252" i="2"/>
  <c r="J2252" i="5" s="1" a="1"/>
  <c r="J2252" i="5" s="1"/>
  <c r="L2253" i="2"/>
  <c r="J2253" i="5" s="1" a="1"/>
  <c r="J2253" i="5" s="1"/>
  <c r="L2254" i="2"/>
  <c r="J2254" i="5" s="1" a="1"/>
  <c r="J2254" i="5" s="1"/>
  <c r="L2255" i="2"/>
  <c r="J2255" i="5" s="1" a="1"/>
  <c r="J2255" i="5" s="1"/>
  <c r="L2256" i="2"/>
  <c r="J2256" i="5" s="1" a="1"/>
  <c r="J2256" i="5" s="1"/>
  <c r="L2257" i="2"/>
  <c r="J2257" i="5" s="1" a="1"/>
  <c r="J2257" i="5" s="1"/>
  <c r="L2258" i="2"/>
  <c r="J2258" i="5" s="1" a="1"/>
  <c r="J2258" i="5" s="1"/>
  <c r="L2259" i="2"/>
  <c r="J2259" i="5" s="1" a="1"/>
  <c r="J2259" i="5" s="1"/>
  <c r="L2261" i="2"/>
  <c r="J2261" i="5" s="1" a="1"/>
  <c r="J2261" i="5" s="1"/>
  <c r="L2262" i="2"/>
  <c r="J2262" i="5" s="1" a="1"/>
  <c r="J2262" i="5" s="1"/>
  <c r="L2263" i="2"/>
  <c r="J2263" i="5" s="1" a="1"/>
  <c r="J2263" i="5" s="1"/>
  <c r="L2264" i="2"/>
  <c r="J2264" i="5" s="1" a="1"/>
  <c r="J2264" i="5" s="1"/>
  <c r="L2265" i="2"/>
  <c r="J2265" i="5" s="1" a="1"/>
  <c r="J2265" i="5" s="1"/>
  <c r="L2266" i="2"/>
  <c r="J2266" i="5" s="1" a="1"/>
  <c r="J2266" i="5" s="1"/>
  <c r="L2267" i="2"/>
  <c r="J2267" i="5" s="1" a="1"/>
  <c r="J2267" i="5" s="1"/>
  <c r="L2268" i="2"/>
  <c r="J2268" i="5" s="1" a="1"/>
  <c r="J2268" i="5" s="1"/>
  <c r="L2269" i="2"/>
  <c r="J2269" i="5" s="1" a="1"/>
  <c r="J2269" i="5" s="1"/>
  <c r="L2270" i="2"/>
  <c r="J2270" i="5" s="1" a="1"/>
  <c r="J2270" i="5" s="1"/>
  <c r="L2272" i="2"/>
  <c r="J2272" i="5" s="1" a="1"/>
  <c r="J2272" i="5" s="1"/>
  <c r="L2273" i="2"/>
  <c r="J2273" i="5" s="1" a="1"/>
  <c r="J2273" i="5" s="1"/>
  <c r="L2274" i="2"/>
  <c r="J2274" i="5" s="1" a="1"/>
  <c r="J2274" i="5" s="1"/>
  <c r="L2275" i="2"/>
  <c r="J2275" i="5" s="1" a="1"/>
  <c r="J2275" i="5" s="1"/>
  <c r="L2276" i="2"/>
  <c r="J2276" i="5" s="1" a="1"/>
  <c r="J2276" i="5" s="1"/>
  <c r="L2277" i="2"/>
  <c r="J2277" i="5" s="1" a="1"/>
  <c r="J2277" i="5" s="1"/>
  <c r="L2278" i="2"/>
  <c r="J2278" i="5" s="1" a="1"/>
  <c r="J2278" i="5" s="1"/>
  <c r="L2279" i="2"/>
  <c r="J2279" i="5" s="1" a="1"/>
  <c r="J2279" i="5" s="1"/>
  <c r="L2280" i="2"/>
  <c r="J2280" i="5" s="1" a="1"/>
  <c r="J2280" i="5" s="1"/>
  <c r="L2281" i="2"/>
  <c r="J2281" i="5" s="1" a="1"/>
  <c r="J2281" i="5" s="1"/>
  <c r="L2283" i="2"/>
  <c r="J2283" i="5" s="1" a="1"/>
  <c r="J2283" i="5" s="1"/>
  <c r="L2284" i="2"/>
  <c r="J2284" i="5" s="1" a="1"/>
  <c r="J2284" i="5" s="1"/>
  <c r="L2285" i="2"/>
  <c r="J2285" i="5" s="1" a="1"/>
  <c r="J2285" i="5" s="1"/>
  <c r="L2286" i="2"/>
  <c r="J2286" i="5" s="1" a="1"/>
  <c r="J2286" i="5" s="1"/>
  <c r="L2287" i="2"/>
  <c r="J2287" i="5" s="1" a="1"/>
  <c r="J2287" i="5" s="1"/>
  <c r="L2288" i="2"/>
  <c r="J2288" i="5" s="1" a="1"/>
  <c r="J2288" i="5" s="1"/>
  <c r="L2289" i="2"/>
  <c r="J2289" i="5" s="1" a="1"/>
  <c r="J2289" i="5" s="1"/>
  <c r="L2290" i="2"/>
  <c r="J2290" i="5" s="1" a="1"/>
  <c r="J2290" i="5" s="1"/>
  <c r="L2291" i="2"/>
  <c r="J2291" i="5" s="1" a="1"/>
  <c r="J2291" i="5" s="1"/>
  <c r="L2292" i="2"/>
  <c r="J2292" i="5" s="1" a="1"/>
  <c r="J2292" i="5" s="1"/>
  <c r="L2294" i="2"/>
  <c r="J2294" i="5" s="1" a="1"/>
  <c r="J2294" i="5" s="1"/>
  <c r="L2295" i="2"/>
  <c r="J2295" i="5" s="1" a="1"/>
  <c r="J2295" i="5" s="1"/>
  <c r="L2296" i="2"/>
  <c r="J2296" i="5" s="1" a="1"/>
  <c r="J2296" i="5" s="1"/>
  <c r="L2297" i="2"/>
  <c r="J2297" i="5" s="1" a="1"/>
  <c r="J2297" i="5" s="1"/>
  <c r="L2298" i="2"/>
  <c r="J2298" i="5" s="1" a="1"/>
  <c r="J2298" i="5" s="1"/>
  <c r="L2299" i="2"/>
  <c r="J2299" i="5" s="1" a="1"/>
  <c r="J2299" i="5" s="1"/>
  <c r="L2300" i="2"/>
  <c r="J2300" i="5" s="1" a="1"/>
  <c r="J2300" i="5" s="1"/>
  <c r="L2301" i="2"/>
  <c r="J2301" i="5" s="1" a="1"/>
  <c r="J2301" i="5" s="1"/>
  <c r="L2302" i="2"/>
  <c r="J2302" i="5" s="1" a="1"/>
  <c r="J2302" i="5" s="1"/>
  <c r="L2303" i="2"/>
  <c r="J2303" i="5" s="1" a="1"/>
  <c r="J2303" i="5" s="1"/>
  <c r="L2305" i="2"/>
  <c r="J2305" i="5" s="1" a="1"/>
  <c r="J2305" i="5" s="1"/>
  <c r="L2306" i="2"/>
  <c r="J2306" i="5" s="1" a="1"/>
  <c r="J2306" i="5" s="1"/>
  <c r="L2307" i="2"/>
  <c r="J2307" i="5" s="1" a="1"/>
  <c r="J2307" i="5" s="1"/>
  <c r="L2308" i="2"/>
  <c r="J2308" i="5" s="1" a="1"/>
  <c r="J2308" i="5" s="1"/>
  <c r="L2309" i="2"/>
  <c r="J2309" i="5" s="1" a="1"/>
  <c r="J2309" i="5" s="1"/>
  <c r="L2310" i="2"/>
  <c r="J2310" i="5" s="1" a="1"/>
  <c r="J2310" i="5" s="1"/>
  <c r="L2311" i="2"/>
  <c r="J2311" i="5" s="1" a="1"/>
  <c r="J2311" i="5" s="1"/>
  <c r="L2312" i="2"/>
  <c r="J2312" i="5" s="1" a="1"/>
  <c r="J2312" i="5" s="1"/>
  <c r="L2313" i="2"/>
  <c r="J2313" i="5" s="1" a="1"/>
  <c r="J2313" i="5" s="1"/>
  <c r="L2314" i="2"/>
  <c r="J2314" i="5" s="1" a="1"/>
  <c r="J2314" i="5" s="1"/>
  <c r="L2316" i="2"/>
  <c r="J2316" i="5" s="1" a="1"/>
  <c r="J2316" i="5" s="1"/>
  <c r="L2317" i="2"/>
  <c r="J2317" i="5" s="1" a="1"/>
  <c r="J2317" i="5" s="1"/>
  <c r="L2318" i="2"/>
  <c r="J2318" i="5" s="1" a="1"/>
  <c r="J2318" i="5" s="1"/>
  <c r="L2319" i="2"/>
  <c r="J2319" i="5" s="1" a="1"/>
  <c r="J2319" i="5" s="1"/>
  <c r="L2320" i="2"/>
  <c r="J2320" i="5" s="1" a="1"/>
  <c r="J2320" i="5" s="1"/>
  <c r="L2321" i="2"/>
  <c r="J2321" i="5" s="1" a="1"/>
  <c r="J2321" i="5" s="1"/>
  <c r="L2322" i="2"/>
  <c r="J2322" i="5" s="1" a="1"/>
  <c r="J2322" i="5" s="1"/>
  <c r="L2323" i="2"/>
  <c r="J2323" i="5" s="1" a="1"/>
  <c r="J2323" i="5" s="1"/>
  <c r="L2324" i="2"/>
  <c r="J2324" i="5" s="1" a="1"/>
  <c r="J2324" i="5" s="1"/>
  <c r="L2325" i="2"/>
  <c r="J2325" i="5" s="1" a="1"/>
  <c r="J2325" i="5" s="1"/>
  <c r="L2327" i="2"/>
  <c r="J2327" i="5" s="1" a="1"/>
  <c r="J2327" i="5" s="1"/>
  <c r="L2328" i="2"/>
  <c r="J2328" i="5" s="1" a="1"/>
  <c r="J2328" i="5" s="1"/>
  <c r="L2329" i="2"/>
  <c r="J2329" i="5" s="1" a="1"/>
  <c r="J2329" i="5" s="1"/>
  <c r="L2330" i="2"/>
  <c r="J2330" i="5" s="1" a="1"/>
  <c r="J2330" i="5" s="1"/>
  <c r="L2331" i="2"/>
  <c r="J2331" i="5" s="1" a="1"/>
  <c r="J2331" i="5" s="1"/>
  <c r="L2332" i="2"/>
  <c r="J2332" i="5" s="1" a="1"/>
  <c r="J2332" i="5" s="1"/>
  <c r="L2333" i="2"/>
  <c r="J2333" i="5" s="1" a="1"/>
  <c r="J2333" i="5" s="1"/>
  <c r="L2334" i="2"/>
  <c r="J2334" i="5" s="1" a="1"/>
  <c r="J2334" i="5" s="1"/>
  <c r="L2335" i="2"/>
  <c r="J2335" i="5" s="1" a="1"/>
  <c r="J2335" i="5" s="1"/>
  <c r="L2336" i="2"/>
  <c r="J2336" i="5" s="1" a="1"/>
  <c r="J2336" i="5" s="1"/>
  <c r="L5" i="2"/>
  <c r="J5" i="5" s="1" a="1"/>
  <c r="J5" i="5" s="1"/>
  <c r="L6" i="2"/>
  <c r="J6" i="5" s="1" a="1"/>
  <c r="J6" i="5" s="1"/>
  <c r="L7" i="2"/>
  <c r="J7" i="5" s="1" a="1"/>
  <c r="J7" i="5" s="1"/>
  <c r="L8" i="2"/>
  <c r="J8" i="5" s="1" a="1"/>
  <c r="J8" i="5" s="1"/>
  <c r="L9" i="2"/>
  <c r="J9" i="5" s="1" a="1"/>
  <c r="J9" i="5" s="1"/>
  <c r="L10" i="2"/>
  <c r="J10" i="5" s="1" a="1"/>
  <c r="J10" i="5" s="1"/>
  <c r="L11" i="2"/>
  <c r="J11" i="5" s="1" a="1"/>
  <c r="J11" i="5" s="1"/>
  <c r="L12" i="2"/>
  <c r="J12" i="5" s="1" a="1"/>
  <c r="J12" i="5" s="1"/>
  <c r="L13" i="2"/>
  <c r="J13" i="5" s="1" a="1"/>
  <c r="J13" i="5" s="1"/>
  <c r="L14" i="2"/>
  <c r="J14" i="5" s="1" a="1"/>
  <c r="J14" i="5" s="1"/>
  <c r="L16" i="2"/>
  <c r="J16" i="5" s="1" a="1"/>
  <c r="J16" i="5" s="1"/>
  <c r="L17" i="2"/>
  <c r="J17" i="5" s="1" a="1"/>
  <c r="J17" i="5" s="1"/>
  <c r="L18" i="2"/>
  <c r="J18" i="5" s="1" a="1"/>
  <c r="J18" i="5" s="1"/>
  <c r="L19" i="2"/>
  <c r="J19" i="5" s="1" a="1"/>
  <c r="J19" i="5" s="1"/>
  <c r="L20" i="2"/>
  <c r="J20" i="5" s="1" a="1"/>
  <c r="J20" i="5" s="1"/>
  <c r="L21" i="2"/>
  <c r="J21" i="5" s="1" a="1"/>
  <c r="J21" i="5" s="1"/>
  <c r="L22" i="2"/>
  <c r="J22" i="5" s="1" a="1"/>
  <c r="J22" i="5" s="1"/>
  <c r="L23" i="2"/>
  <c r="J23" i="5" s="1" a="1"/>
  <c r="J23" i="5" s="1"/>
  <c r="L24" i="2"/>
  <c r="J24" i="5" s="1" a="1"/>
  <c r="J24" i="5" s="1"/>
  <c r="L25" i="2"/>
  <c r="J25" i="5" s="1" a="1"/>
  <c r="J25" i="5" s="1"/>
  <c r="L27" i="2"/>
  <c r="J27" i="5" s="1" a="1"/>
  <c r="J27" i="5" s="1"/>
  <c r="L28" i="2"/>
  <c r="J28" i="5" s="1" a="1"/>
  <c r="J28" i="5" s="1"/>
  <c r="L29" i="2"/>
  <c r="J29" i="5" s="1" a="1"/>
  <c r="J29" i="5" s="1"/>
  <c r="L30" i="2"/>
  <c r="J30" i="5" s="1" a="1"/>
  <c r="J30" i="5" s="1"/>
  <c r="L31" i="2"/>
  <c r="J31" i="5" s="1" a="1"/>
  <c r="J31" i="5" s="1"/>
  <c r="L32" i="2"/>
  <c r="J32" i="5" s="1" a="1"/>
  <c r="J32" i="5" s="1"/>
  <c r="L33" i="2"/>
  <c r="J33" i="5" s="1" a="1"/>
  <c r="J33" i="5" s="1"/>
  <c r="L34" i="2"/>
  <c r="J34" i="5" s="1" a="1"/>
  <c r="J34" i="5" s="1"/>
  <c r="L35" i="2"/>
  <c r="J35" i="5" s="1" a="1"/>
  <c r="J35" i="5" s="1"/>
  <c r="L36" i="2"/>
  <c r="J36" i="5" s="1" a="1"/>
  <c r="J36" i="5" s="1"/>
  <c r="L38" i="2"/>
  <c r="J38" i="5" s="1" a="1"/>
  <c r="J38" i="5" s="1"/>
  <c r="L39" i="2"/>
  <c r="J39" i="5" s="1" a="1"/>
  <c r="J39" i="5" s="1"/>
  <c r="L40" i="2"/>
  <c r="J40" i="5" s="1" a="1"/>
  <c r="J40" i="5" s="1"/>
  <c r="L41" i="2"/>
  <c r="J41" i="5" s="1" a="1"/>
  <c r="J41" i="5" s="1"/>
  <c r="L42" i="2"/>
  <c r="J42" i="5" s="1" a="1"/>
  <c r="J42" i="5" s="1"/>
  <c r="L43" i="2"/>
  <c r="J43" i="5" s="1" a="1"/>
  <c r="J43" i="5" s="1"/>
  <c r="L44" i="2"/>
  <c r="J44" i="5" s="1" a="1"/>
  <c r="J44" i="5" s="1"/>
  <c r="L45" i="2"/>
  <c r="J45" i="5" s="1" a="1"/>
  <c r="J45" i="5" s="1"/>
  <c r="L46" i="2"/>
  <c r="J46" i="5" s="1" a="1"/>
  <c r="J46" i="5" s="1"/>
  <c r="L47" i="2"/>
  <c r="J47" i="5" s="1" a="1"/>
  <c r="J47" i="5" s="1"/>
  <c r="L49" i="2"/>
  <c r="J49" i="5" s="1" a="1"/>
  <c r="J49" i="5" s="1"/>
  <c r="L50" i="2"/>
  <c r="J50" i="5" s="1" a="1"/>
  <c r="J50" i="5" s="1"/>
  <c r="L51" i="2"/>
  <c r="J51" i="5" s="1" a="1"/>
  <c r="J51" i="5" s="1"/>
  <c r="L52" i="2"/>
  <c r="J52" i="5" s="1" a="1"/>
  <c r="J52" i="5" s="1"/>
  <c r="L53" i="2"/>
  <c r="J53" i="5" s="1" a="1"/>
  <c r="J53" i="5" s="1"/>
  <c r="L54" i="2"/>
  <c r="J54" i="5" s="1" a="1"/>
  <c r="J54" i="5" s="1"/>
  <c r="L55" i="2"/>
  <c r="J55" i="5" s="1" a="1"/>
  <c r="J55" i="5" s="1"/>
  <c r="L56" i="2"/>
  <c r="J56" i="5" s="1" a="1"/>
  <c r="J56" i="5" s="1"/>
  <c r="L57" i="2"/>
  <c r="J57" i="5" s="1" a="1"/>
  <c r="J57" i="5" s="1"/>
  <c r="L58" i="2"/>
  <c r="J58" i="5" s="1" a="1"/>
  <c r="J58" i="5" s="1"/>
  <c r="L60" i="2"/>
  <c r="J60" i="5" s="1" a="1"/>
  <c r="J60" i="5" s="1"/>
  <c r="L61" i="2"/>
  <c r="J61" i="5" s="1" a="1"/>
  <c r="J61" i="5" s="1"/>
  <c r="L62" i="2"/>
  <c r="J62" i="5" s="1" a="1"/>
  <c r="J62" i="5" s="1"/>
  <c r="L63" i="2"/>
  <c r="J63" i="5" s="1" a="1"/>
  <c r="J63" i="5" s="1"/>
  <c r="L64" i="2"/>
  <c r="J64" i="5" s="1" a="1"/>
  <c r="J64" i="5" s="1"/>
  <c r="L65" i="2"/>
  <c r="J65" i="5" s="1" a="1"/>
  <c r="J65" i="5" s="1"/>
  <c r="L66" i="2"/>
  <c r="J66" i="5" s="1" a="1"/>
  <c r="J66" i="5" s="1"/>
  <c r="L67" i="2"/>
  <c r="J67" i="5" s="1" a="1"/>
  <c r="J67" i="5" s="1"/>
  <c r="L68" i="2"/>
  <c r="J68" i="5" s="1" a="1"/>
  <c r="J68" i="5" s="1"/>
  <c r="L69" i="2"/>
  <c r="J69" i="5" s="1" a="1"/>
  <c r="J69" i="5" s="1"/>
  <c r="L71" i="2"/>
  <c r="J71" i="5" s="1" a="1"/>
  <c r="J71" i="5" s="1"/>
  <c r="L72" i="2"/>
  <c r="J72" i="5" s="1" a="1"/>
  <c r="J72" i="5" s="1"/>
  <c r="L73" i="2"/>
  <c r="J73" i="5" s="1" a="1"/>
  <c r="J73" i="5" s="1"/>
  <c r="L74" i="2"/>
  <c r="J74" i="5" s="1" a="1"/>
  <c r="J74" i="5" s="1"/>
  <c r="L75" i="2"/>
  <c r="J75" i="5" s="1" a="1"/>
  <c r="J75" i="5" s="1"/>
  <c r="L76" i="2"/>
  <c r="J76" i="5" s="1" a="1"/>
  <c r="J76" i="5" s="1"/>
  <c r="L77" i="2"/>
  <c r="J77" i="5" s="1" a="1"/>
  <c r="J77" i="5" s="1"/>
  <c r="L78" i="2"/>
  <c r="J78" i="5" s="1" a="1"/>
  <c r="J78" i="5" s="1"/>
  <c r="L79" i="2"/>
  <c r="J79" i="5" s="1" a="1"/>
  <c r="J79" i="5" s="1"/>
  <c r="L80" i="2"/>
  <c r="J80" i="5" s="1" a="1"/>
  <c r="J80" i="5" s="1"/>
  <c r="L82" i="2"/>
  <c r="J82" i="5" s="1" a="1"/>
  <c r="J82" i="5" s="1"/>
  <c r="L83" i="2"/>
  <c r="J83" i="5" s="1" a="1"/>
  <c r="J83" i="5" s="1"/>
  <c r="L84" i="2"/>
  <c r="J84" i="5" s="1" a="1"/>
  <c r="J84" i="5" s="1"/>
  <c r="L85" i="2"/>
  <c r="J85" i="5" s="1" a="1"/>
  <c r="J85" i="5" s="1"/>
  <c r="L86" i="2"/>
  <c r="J86" i="5" s="1" a="1"/>
  <c r="J86" i="5" s="1"/>
  <c r="L87" i="2"/>
  <c r="J87" i="5" s="1" a="1"/>
  <c r="J87" i="5" s="1"/>
  <c r="L88" i="2"/>
  <c r="J88" i="5" s="1" a="1"/>
  <c r="J88" i="5" s="1"/>
  <c r="L89" i="2"/>
  <c r="J89" i="5" s="1" a="1"/>
  <c r="J89" i="5" s="1"/>
  <c r="L90" i="2"/>
  <c r="J90" i="5" s="1" a="1"/>
  <c r="J90" i="5" s="1"/>
  <c r="L91" i="2"/>
  <c r="J91" i="5" s="1" a="1"/>
  <c r="J91" i="5" s="1"/>
  <c r="L93" i="2"/>
  <c r="J93" i="5" s="1" a="1"/>
  <c r="J93" i="5" s="1"/>
  <c r="L94" i="2"/>
  <c r="J94" i="5" s="1" a="1"/>
  <c r="J94" i="5" s="1"/>
  <c r="L95" i="2"/>
  <c r="J95" i="5" s="1" a="1"/>
  <c r="J95" i="5" s="1"/>
  <c r="L96" i="2"/>
  <c r="J96" i="5" s="1" a="1"/>
  <c r="J96" i="5" s="1"/>
  <c r="L97" i="2"/>
  <c r="J97" i="5" s="1" a="1"/>
  <c r="J97" i="5" s="1"/>
  <c r="L98" i="2"/>
  <c r="J98" i="5" s="1" a="1"/>
  <c r="J98" i="5" s="1"/>
  <c r="L99" i="2"/>
  <c r="J99" i="5" s="1" a="1"/>
  <c r="J99" i="5" s="1"/>
  <c r="L100" i="2"/>
  <c r="J100" i="5" s="1" a="1"/>
  <c r="J100" i="5" s="1"/>
  <c r="L101" i="2"/>
  <c r="J101" i="5" s="1" a="1"/>
  <c r="J101" i="5" s="1"/>
  <c r="L102" i="2"/>
  <c r="J102" i="5" s="1" a="1"/>
  <c r="J102" i="5" s="1"/>
  <c r="L104" i="2"/>
  <c r="J104" i="5" s="1" a="1"/>
  <c r="J104" i="5" s="1"/>
  <c r="L105" i="2"/>
  <c r="J105" i="5" s="1" a="1"/>
  <c r="J105" i="5" s="1"/>
  <c r="L106" i="2"/>
  <c r="J106" i="5" s="1" a="1"/>
  <c r="J106" i="5" s="1"/>
  <c r="L107" i="2"/>
  <c r="J107" i="5" s="1" a="1"/>
  <c r="J107" i="5" s="1"/>
  <c r="L108" i="2"/>
  <c r="J108" i="5" s="1" a="1"/>
  <c r="J108" i="5" s="1"/>
  <c r="L109" i="2"/>
  <c r="J109" i="5" s="1" a="1"/>
  <c r="J109" i="5" s="1"/>
  <c r="L110" i="2"/>
  <c r="J110" i="5" s="1" a="1"/>
  <c r="J110" i="5" s="1"/>
  <c r="L111" i="2"/>
  <c r="J111" i="5" s="1" a="1"/>
  <c r="J111" i="5" s="1"/>
  <c r="L112" i="2"/>
  <c r="J112" i="5" s="1" a="1"/>
  <c r="J112" i="5" s="1"/>
  <c r="L113" i="2"/>
  <c r="J113" i="5" s="1" a="1"/>
  <c r="J113" i="5" s="1"/>
  <c r="L116" i="2"/>
  <c r="J116" i="5" s="1" a="1"/>
  <c r="J116" i="5" s="1"/>
  <c r="L117" i="2"/>
  <c r="J117" i="5" s="1" a="1"/>
  <c r="J117" i="5" s="1"/>
  <c r="L118" i="2"/>
  <c r="J118" i="5" s="1" a="1"/>
  <c r="J118" i="5" s="1"/>
  <c r="L119" i="2"/>
  <c r="J119" i="5" s="1" a="1"/>
  <c r="J119" i="5" s="1"/>
  <c r="L120" i="2"/>
  <c r="J120" i="5" s="1" a="1"/>
  <c r="J120" i="5" s="1"/>
  <c r="L121" i="2"/>
  <c r="J121" i="5" s="1" a="1"/>
  <c r="J121" i="5" s="1"/>
  <c r="L122" i="2"/>
  <c r="J122" i="5" s="1" a="1"/>
  <c r="J122" i="5" s="1"/>
  <c r="L123" i="2"/>
  <c r="J123" i="5" s="1" a="1"/>
  <c r="J123" i="5" s="1"/>
  <c r="L124" i="2"/>
  <c r="J124" i="5" s="1" a="1"/>
  <c r="J124" i="5" s="1"/>
  <c r="L125" i="2"/>
  <c r="J125" i="5" s="1" a="1"/>
  <c r="J125" i="5" s="1"/>
  <c r="L127" i="2"/>
  <c r="J127" i="5" s="1" a="1"/>
  <c r="J127" i="5" s="1"/>
  <c r="L128" i="2"/>
  <c r="J128" i="5" s="1" a="1"/>
  <c r="J128" i="5" s="1"/>
  <c r="L129" i="2"/>
  <c r="J129" i="5" s="1" a="1"/>
  <c r="J129" i="5" s="1"/>
  <c r="L130" i="2"/>
  <c r="J130" i="5" s="1" a="1"/>
  <c r="J130" i="5" s="1"/>
  <c r="L131" i="2"/>
  <c r="J131" i="5" s="1" a="1"/>
  <c r="J131" i="5" s="1"/>
  <c r="L132" i="2"/>
  <c r="J132" i="5" s="1" a="1"/>
  <c r="J132" i="5" s="1"/>
  <c r="L133" i="2"/>
  <c r="J133" i="5" s="1" a="1"/>
  <c r="J133" i="5" s="1"/>
  <c r="L134" i="2"/>
  <c r="J134" i="5" s="1" a="1"/>
  <c r="J134" i="5" s="1"/>
  <c r="L135" i="2"/>
  <c r="J135" i="5" s="1" a="1"/>
  <c r="J135" i="5" s="1"/>
  <c r="L136" i="2"/>
  <c r="J136" i="5" s="1" a="1"/>
  <c r="J136" i="5" s="1"/>
  <c r="L138" i="2"/>
  <c r="J138" i="5" s="1" a="1"/>
  <c r="J138" i="5" s="1"/>
  <c r="L139" i="2"/>
  <c r="J139" i="5" s="1" a="1"/>
  <c r="J139" i="5" s="1"/>
  <c r="L140" i="2"/>
  <c r="J140" i="5" s="1" a="1"/>
  <c r="J140" i="5" s="1"/>
  <c r="L141" i="2"/>
  <c r="J141" i="5" s="1" a="1"/>
  <c r="J141" i="5" s="1"/>
  <c r="L142" i="2"/>
  <c r="J142" i="5" s="1" a="1"/>
  <c r="J142" i="5" s="1"/>
  <c r="L143" i="2"/>
  <c r="J143" i="5" s="1" a="1"/>
  <c r="J143" i="5" s="1"/>
  <c r="L144" i="2"/>
  <c r="J144" i="5" s="1" a="1"/>
  <c r="J144" i="5" s="1"/>
  <c r="L145" i="2"/>
  <c r="J145" i="5" s="1" a="1"/>
  <c r="J145" i="5" s="1"/>
  <c r="L146" i="2"/>
  <c r="J146" i="5" s="1" a="1"/>
  <c r="J146" i="5" s="1"/>
  <c r="L147" i="2"/>
  <c r="J147" i="5" s="1" a="1"/>
  <c r="J147" i="5" s="1"/>
  <c r="L149" i="2"/>
  <c r="J149" i="5" s="1" a="1"/>
  <c r="J149" i="5" s="1"/>
  <c r="L150" i="2"/>
  <c r="J150" i="5" s="1" a="1"/>
  <c r="J150" i="5" s="1"/>
  <c r="L151" i="2"/>
  <c r="J151" i="5" s="1" a="1"/>
  <c r="J151" i="5" s="1"/>
  <c r="L152" i="2"/>
  <c r="J152" i="5" s="1" a="1"/>
  <c r="J152" i="5" s="1"/>
  <c r="L153" i="2"/>
  <c r="J153" i="5" s="1" a="1"/>
  <c r="J153" i="5" s="1"/>
  <c r="L154" i="2"/>
  <c r="J154" i="5" s="1" a="1"/>
  <c r="J154" i="5" s="1"/>
  <c r="L155" i="2"/>
  <c r="J155" i="5" s="1" a="1"/>
  <c r="J155" i="5" s="1"/>
  <c r="L156" i="2"/>
  <c r="J156" i="5" s="1" a="1"/>
  <c r="J156" i="5" s="1"/>
  <c r="L157" i="2"/>
  <c r="J157" i="5" s="1" a="1"/>
  <c r="J157" i="5" s="1"/>
  <c r="L158" i="2"/>
  <c r="J158" i="5" s="1" a="1"/>
  <c r="J158" i="5" s="1"/>
  <c r="L160" i="2"/>
  <c r="J160" i="5" s="1" a="1"/>
  <c r="J160" i="5" s="1"/>
  <c r="L161" i="2"/>
  <c r="J161" i="5" s="1" a="1"/>
  <c r="J161" i="5" s="1"/>
  <c r="L162" i="2"/>
  <c r="J162" i="5" s="1" a="1"/>
  <c r="J162" i="5" s="1"/>
  <c r="L163" i="2"/>
  <c r="J163" i="5" s="1" a="1"/>
  <c r="J163" i="5" s="1"/>
  <c r="L164" i="2"/>
  <c r="J164" i="5" s="1" a="1"/>
  <c r="J164" i="5" s="1"/>
  <c r="L165" i="2"/>
  <c r="J165" i="5" s="1" a="1"/>
  <c r="J165" i="5" s="1"/>
  <c r="L166" i="2"/>
  <c r="J166" i="5" s="1" a="1"/>
  <c r="J166" i="5" s="1"/>
  <c r="L167" i="2"/>
  <c r="J167" i="5" s="1" a="1"/>
  <c r="J167" i="5" s="1"/>
  <c r="L168" i="2"/>
  <c r="J168" i="5" s="1" a="1"/>
  <c r="J168" i="5" s="1"/>
  <c r="L169" i="2"/>
  <c r="J169" i="5" s="1" a="1"/>
  <c r="J169" i="5" s="1"/>
  <c r="L171" i="2"/>
  <c r="J171" i="5" s="1" a="1"/>
  <c r="J171" i="5" s="1"/>
  <c r="L172" i="2"/>
  <c r="J172" i="5" s="1" a="1"/>
  <c r="J172" i="5" s="1"/>
  <c r="L173" i="2"/>
  <c r="J173" i="5" s="1" a="1"/>
  <c r="J173" i="5" s="1"/>
  <c r="L174" i="2"/>
  <c r="J174" i="5" s="1" a="1"/>
  <c r="J174" i="5" s="1"/>
  <c r="L175" i="2"/>
  <c r="J175" i="5" s="1" a="1"/>
  <c r="J175" i="5" s="1"/>
  <c r="L176" i="2"/>
  <c r="J176" i="5" s="1" a="1"/>
  <c r="J176" i="5" s="1"/>
  <c r="L177" i="2"/>
  <c r="J177" i="5" s="1" a="1"/>
  <c r="J177" i="5" s="1"/>
  <c r="L178" i="2"/>
  <c r="J178" i="5" s="1" a="1"/>
  <c r="J178" i="5" s="1"/>
  <c r="L179" i="2"/>
  <c r="J179" i="5" s="1" a="1"/>
  <c r="J179" i="5" s="1"/>
  <c r="L180" i="2"/>
  <c r="J180" i="5" s="1" a="1"/>
  <c r="J180" i="5" s="1"/>
  <c r="L182" i="2"/>
  <c r="J182" i="5" s="1" a="1"/>
  <c r="J182" i="5" s="1"/>
  <c r="L183" i="2"/>
  <c r="J183" i="5" s="1" a="1"/>
  <c r="J183" i="5" s="1"/>
  <c r="L184" i="2"/>
  <c r="J184" i="5" s="1" a="1"/>
  <c r="J184" i="5" s="1"/>
  <c r="L185" i="2"/>
  <c r="J185" i="5" s="1" a="1"/>
  <c r="J185" i="5" s="1"/>
  <c r="L186" i="2"/>
  <c r="J186" i="5" s="1" a="1"/>
  <c r="J186" i="5" s="1"/>
  <c r="L187" i="2"/>
  <c r="J187" i="5" s="1" a="1"/>
  <c r="J187" i="5" s="1"/>
  <c r="L188" i="2"/>
  <c r="J188" i="5" s="1" a="1"/>
  <c r="J188" i="5" s="1"/>
  <c r="L189" i="2"/>
  <c r="J189" i="5" s="1" a="1"/>
  <c r="J189" i="5" s="1"/>
  <c r="L190" i="2"/>
  <c r="J190" i="5" s="1" a="1"/>
  <c r="J190" i="5" s="1"/>
  <c r="L191" i="2"/>
  <c r="J191" i="5" s="1" a="1"/>
  <c r="J191" i="5" s="1"/>
  <c r="L193" i="2"/>
  <c r="J193" i="5" s="1" a="1"/>
  <c r="J193" i="5" s="1"/>
  <c r="L194" i="2"/>
  <c r="J194" i="5" s="1" a="1"/>
  <c r="J194" i="5" s="1"/>
  <c r="L195" i="2"/>
  <c r="J195" i="5" s="1" a="1"/>
  <c r="J195" i="5" s="1"/>
  <c r="L196" i="2"/>
  <c r="J196" i="5" s="1" a="1"/>
  <c r="J196" i="5" s="1"/>
  <c r="L197" i="2"/>
  <c r="J197" i="5" s="1" a="1"/>
  <c r="J197" i="5" s="1"/>
  <c r="L198" i="2"/>
  <c r="J198" i="5" s="1" a="1"/>
  <c r="J198" i="5" s="1"/>
  <c r="L199" i="2"/>
  <c r="J199" i="5" s="1" a="1"/>
  <c r="J199" i="5" s="1"/>
  <c r="L200" i="2"/>
  <c r="J200" i="5" s="1" a="1"/>
  <c r="J200" i="5" s="1"/>
  <c r="L201" i="2"/>
  <c r="J201" i="5" s="1" a="1"/>
  <c r="J201" i="5" s="1"/>
  <c r="L202" i="2"/>
  <c r="J202" i="5" s="1" a="1"/>
  <c r="J202" i="5" s="1"/>
  <c r="L204" i="2"/>
  <c r="J204" i="5" s="1" a="1"/>
  <c r="J204" i="5" s="1"/>
  <c r="L205" i="2"/>
  <c r="J205" i="5" s="1" a="1"/>
  <c r="J205" i="5" s="1"/>
  <c r="L206" i="2"/>
  <c r="J206" i="5" s="1" a="1"/>
  <c r="J206" i="5" s="1"/>
  <c r="L207" i="2"/>
  <c r="J207" i="5" s="1" a="1"/>
  <c r="J207" i="5" s="1"/>
  <c r="L208" i="2"/>
  <c r="J208" i="5" s="1" a="1"/>
  <c r="J208" i="5" s="1"/>
  <c r="L209" i="2"/>
  <c r="J209" i="5" s="1" a="1"/>
  <c r="J209" i="5" s="1"/>
  <c r="L210" i="2"/>
  <c r="J210" i="5" s="1" a="1"/>
  <c r="J210" i="5" s="1"/>
  <c r="L211" i="2"/>
  <c r="J211" i="5" s="1" a="1"/>
  <c r="J211" i="5" s="1"/>
  <c r="L212" i="2"/>
  <c r="J212" i="5" s="1" a="1"/>
  <c r="J212" i="5" s="1"/>
  <c r="L213" i="2"/>
  <c r="J213" i="5" s="1" a="1"/>
  <c r="J213" i="5" s="1"/>
  <c r="L215" i="2"/>
  <c r="J215" i="5" s="1" a="1"/>
  <c r="J215" i="5" s="1"/>
  <c r="L216" i="2"/>
  <c r="J216" i="5" s="1" a="1"/>
  <c r="J216" i="5" s="1"/>
  <c r="L217" i="2"/>
  <c r="J217" i="5" s="1" a="1"/>
  <c r="J217" i="5" s="1"/>
  <c r="L218" i="2"/>
  <c r="J218" i="5" s="1" a="1"/>
  <c r="J218" i="5" s="1"/>
  <c r="L219" i="2"/>
  <c r="J219" i="5" s="1" a="1"/>
  <c r="J219" i="5" s="1"/>
  <c r="L220" i="2"/>
  <c r="J220" i="5" s="1" a="1"/>
  <c r="J220" i="5" s="1"/>
  <c r="L221" i="2"/>
  <c r="J221" i="5" s="1" a="1"/>
  <c r="J221" i="5" s="1"/>
  <c r="L222" i="2"/>
  <c r="J222" i="5" s="1" a="1"/>
  <c r="J222" i="5" s="1"/>
  <c r="L223" i="2"/>
  <c r="J223" i="5" s="1" a="1"/>
  <c r="J223" i="5" s="1"/>
  <c r="L224" i="2"/>
  <c r="J224" i="5" s="1" a="1"/>
  <c r="J224" i="5" s="1"/>
  <c r="L227" i="2"/>
  <c r="J227" i="5" s="1" a="1"/>
  <c r="J227" i="5" s="1"/>
  <c r="L228" i="2"/>
  <c r="J228" i="5" s="1" a="1"/>
  <c r="J228" i="5" s="1"/>
  <c r="L229" i="2"/>
  <c r="J229" i="5" s="1" a="1"/>
  <c r="J229" i="5" s="1"/>
  <c r="L230" i="2"/>
  <c r="J230" i="5" s="1" a="1"/>
  <c r="J230" i="5" s="1"/>
  <c r="L231" i="2"/>
  <c r="J231" i="5" s="1" a="1"/>
  <c r="J231" i="5" s="1"/>
  <c r="L232" i="2"/>
  <c r="J232" i="5" s="1" a="1"/>
  <c r="J232" i="5" s="1"/>
  <c r="L233" i="2"/>
  <c r="J233" i="5" s="1" a="1"/>
  <c r="J233" i="5" s="1"/>
  <c r="L234" i="2"/>
  <c r="J234" i="5" s="1" a="1"/>
  <c r="J234" i="5" s="1"/>
  <c r="L235" i="2"/>
  <c r="J235" i="5" s="1" a="1"/>
  <c r="J235" i="5" s="1"/>
  <c r="L236" i="2"/>
  <c r="J236" i="5" s="1" a="1"/>
  <c r="J236" i="5" s="1"/>
  <c r="L238" i="2"/>
  <c r="J238" i="5" s="1" a="1"/>
  <c r="J238" i="5" s="1"/>
  <c r="L239" i="2"/>
  <c r="J239" i="5" s="1" a="1"/>
  <c r="J239" i="5" s="1"/>
  <c r="L240" i="2"/>
  <c r="J240" i="5" s="1" a="1"/>
  <c r="J240" i="5" s="1"/>
  <c r="L241" i="2"/>
  <c r="J241" i="5" s="1" a="1"/>
  <c r="J241" i="5" s="1"/>
  <c r="L242" i="2"/>
  <c r="J242" i="5" s="1" a="1"/>
  <c r="J242" i="5" s="1"/>
  <c r="L243" i="2"/>
  <c r="J243" i="5" s="1" a="1"/>
  <c r="J243" i="5" s="1"/>
  <c r="L244" i="2"/>
  <c r="J244" i="5" s="1" a="1"/>
  <c r="J244" i="5" s="1"/>
  <c r="L245" i="2"/>
  <c r="J245" i="5" s="1" a="1"/>
  <c r="J245" i="5" s="1"/>
  <c r="L246" i="2"/>
  <c r="J246" i="5" s="1" a="1"/>
  <c r="J246" i="5" s="1"/>
  <c r="L247" i="2"/>
  <c r="J247" i="5" s="1" a="1"/>
  <c r="J247" i="5" s="1"/>
  <c r="L249" i="2"/>
  <c r="J249" i="5" s="1" a="1"/>
  <c r="J249" i="5" s="1"/>
  <c r="L250" i="2"/>
  <c r="J250" i="5" s="1" a="1"/>
  <c r="J250" i="5" s="1"/>
  <c r="L251" i="2"/>
  <c r="J251" i="5" s="1" a="1"/>
  <c r="J251" i="5" s="1"/>
  <c r="L252" i="2"/>
  <c r="J252" i="5" s="1" a="1"/>
  <c r="J252" i="5" s="1"/>
  <c r="L253" i="2"/>
  <c r="J253" i="5" s="1" a="1"/>
  <c r="J253" i="5" s="1"/>
  <c r="L254" i="2"/>
  <c r="J254" i="5" s="1" a="1"/>
  <c r="J254" i="5" s="1"/>
  <c r="L255" i="2"/>
  <c r="J255" i="5" s="1" a="1"/>
  <c r="J255" i="5" s="1"/>
  <c r="L256" i="2"/>
  <c r="J256" i="5" s="1" a="1"/>
  <c r="J256" i="5" s="1"/>
  <c r="L257" i="2"/>
  <c r="J257" i="5" s="1" a="1"/>
  <c r="J257" i="5" s="1"/>
  <c r="L258" i="2"/>
  <c r="J258" i="5" s="1" a="1"/>
  <c r="J258" i="5" s="1"/>
  <c r="L260" i="2"/>
  <c r="J260" i="5" s="1" a="1"/>
  <c r="J260" i="5" s="1"/>
  <c r="L261" i="2"/>
  <c r="J261" i="5" s="1" a="1"/>
  <c r="J261" i="5" s="1"/>
  <c r="L262" i="2"/>
  <c r="J262" i="5" s="1" a="1"/>
  <c r="J262" i="5" s="1"/>
  <c r="L263" i="2"/>
  <c r="J263" i="5" s="1" a="1"/>
  <c r="J263" i="5" s="1"/>
  <c r="L264" i="2"/>
  <c r="J264" i="5" s="1" a="1"/>
  <c r="J264" i="5" s="1"/>
  <c r="L265" i="2"/>
  <c r="J265" i="5" s="1" a="1"/>
  <c r="J265" i="5" s="1"/>
  <c r="L266" i="2"/>
  <c r="J266" i="5" s="1" a="1"/>
  <c r="J266" i="5" s="1"/>
  <c r="L267" i="2"/>
  <c r="J267" i="5" s="1" a="1"/>
  <c r="J267" i="5" s="1"/>
  <c r="L268" i="2"/>
  <c r="J268" i="5" s="1" a="1"/>
  <c r="J268" i="5" s="1"/>
  <c r="L269" i="2"/>
  <c r="J269" i="5" s="1" a="1"/>
  <c r="J269" i="5" s="1"/>
  <c r="L271" i="2"/>
  <c r="J271" i="5" s="1" a="1"/>
  <c r="J271" i="5" s="1"/>
  <c r="L272" i="2"/>
  <c r="J272" i="5" s="1" a="1"/>
  <c r="J272" i="5" s="1"/>
  <c r="L273" i="2"/>
  <c r="J273" i="5" s="1" a="1"/>
  <c r="J273" i="5" s="1"/>
  <c r="L274" i="2"/>
  <c r="J274" i="5" s="1" a="1"/>
  <c r="J274" i="5" s="1"/>
  <c r="L275" i="2"/>
  <c r="J275" i="5" s="1" a="1"/>
  <c r="J275" i="5" s="1"/>
  <c r="L276" i="2"/>
  <c r="J276" i="5" s="1" a="1"/>
  <c r="J276" i="5" s="1"/>
  <c r="L277" i="2"/>
  <c r="J277" i="5" s="1" a="1"/>
  <c r="J277" i="5" s="1"/>
  <c r="L278" i="2"/>
  <c r="J278" i="5" s="1" a="1"/>
  <c r="J278" i="5" s="1"/>
  <c r="L279" i="2"/>
  <c r="J279" i="5" s="1" a="1"/>
  <c r="J279" i="5" s="1"/>
  <c r="L280" i="2"/>
  <c r="J280" i="5" s="1" a="1"/>
  <c r="J280" i="5" s="1"/>
  <c r="L282" i="2"/>
  <c r="J282" i="5" s="1" a="1"/>
  <c r="J282" i="5" s="1"/>
  <c r="L283" i="2"/>
  <c r="J283" i="5" s="1" a="1"/>
  <c r="J283" i="5" s="1"/>
  <c r="L284" i="2"/>
  <c r="J284" i="5" s="1" a="1"/>
  <c r="J284" i="5" s="1"/>
  <c r="L285" i="2"/>
  <c r="J285" i="5" s="1" a="1"/>
  <c r="J285" i="5" s="1"/>
  <c r="L286" i="2"/>
  <c r="J286" i="5" s="1" a="1"/>
  <c r="J286" i="5" s="1"/>
  <c r="L287" i="2"/>
  <c r="J287" i="5" s="1" a="1"/>
  <c r="J287" i="5" s="1"/>
  <c r="L288" i="2"/>
  <c r="J288" i="5" s="1" a="1"/>
  <c r="J288" i="5" s="1"/>
  <c r="L289" i="2"/>
  <c r="J289" i="5" s="1" a="1"/>
  <c r="J289" i="5" s="1"/>
  <c r="L290" i="2"/>
  <c r="J290" i="5" s="1" a="1"/>
  <c r="J290" i="5" s="1"/>
  <c r="L291" i="2"/>
  <c r="J291" i="5" s="1" a="1"/>
  <c r="J291" i="5" s="1"/>
  <c r="L293" i="2"/>
  <c r="J293" i="5" s="1" a="1"/>
  <c r="J293" i="5" s="1"/>
  <c r="L294" i="2"/>
  <c r="J294" i="5" s="1" a="1"/>
  <c r="J294" i="5" s="1"/>
  <c r="L295" i="2"/>
  <c r="J295" i="5" s="1" a="1"/>
  <c r="J295" i="5" s="1"/>
  <c r="L296" i="2"/>
  <c r="J296" i="5" s="1" a="1"/>
  <c r="J296" i="5" s="1"/>
  <c r="L297" i="2"/>
  <c r="J297" i="5" s="1" a="1"/>
  <c r="J297" i="5" s="1"/>
  <c r="L298" i="2"/>
  <c r="J298" i="5" s="1" a="1"/>
  <c r="J298" i="5" s="1"/>
  <c r="L299" i="2"/>
  <c r="J299" i="5" s="1" a="1"/>
  <c r="J299" i="5" s="1"/>
  <c r="L300" i="2"/>
  <c r="J300" i="5" s="1" a="1"/>
  <c r="J300" i="5" s="1"/>
  <c r="L301" i="2"/>
  <c r="J301" i="5" s="1" a="1"/>
  <c r="J301" i="5" s="1"/>
  <c r="L302" i="2"/>
  <c r="J302" i="5" s="1" a="1"/>
  <c r="J302" i="5" s="1"/>
  <c r="L304" i="2"/>
  <c r="J304" i="5" s="1" a="1"/>
  <c r="J304" i="5" s="1"/>
  <c r="L305" i="2"/>
  <c r="J305" i="5" s="1" a="1"/>
  <c r="J305" i="5" s="1"/>
  <c r="L306" i="2"/>
  <c r="J306" i="5" s="1" a="1"/>
  <c r="J306" i="5" s="1"/>
  <c r="L307" i="2"/>
  <c r="J307" i="5" s="1" a="1"/>
  <c r="J307" i="5" s="1"/>
  <c r="L308" i="2"/>
  <c r="J308" i="5" s="1" a="1"/>
  <c r="J308" i="5" s="1"/>
  <c r="L309" i="2"/>
  <c r="J309" i="5" s="1" a="1"/>
  <c r="J309" i="5" s="1"/>
  <c r="L310" i="2"/>
  <c r="J310" i="5" s="1" a="1"/>
  <c r="J310" i="5" s="1"/>
  <c r="L311" i="2"/>
  <c r="J311" i="5" s="1" a="1"/>
  <c r="J311" i="5" s="1"/>
  <c r="L312" i="2"/>
  <c r="J312" i="5" s="1" a="1"/>
  <c r="J312" i="5" s="1"/>
  <c r="L313" i="2"/>
  <c r="J313" i="5" s="1" a="1"/>
  <c r="J313" i="5" s="1"/>
  <c r="L315" i="2"/>
  <c r="J315" i="5" s="1" a="1"/>
  <c r="J315" i="5" s="1"/>
  <c r="L316" i="2"/>
  <c r="J316" i="5" s="1" a="1"/>
  <c r="J316" i="5" s="1"/>
  <c r="L317" i="2"/>
  <c r="J317" i="5" s="1" a="1"/>
  <c r="J317" i="5" s="1"/>
  <c r="L318" i="2"/>
  <c r="J318" i="5" s="1" a="1"/>
  <c r="J318" i="5" s="1"/>
  <c r="L319" i="2"/>
  <c r="J319" i="5" s="1" a="1"/>
  <c r="J319" i="5" s="1"/>
  <c r="L320" i="2"/>
  <c r="J320" i="5" s="1" a="1"/>
  <c r="J320" i="5" s="1"/>
  <c r="L321" i="2"/>
  <c r="J321" i="5" s="1" a="1"/>
  <c r="J321" i="5" s="1"/>
  <c r="L322" i="2"/>
  <c r="J322" i="5" s="1" a="1"/>
  <c r="J322" i="5" s="1"/>
  <c r="L323" i="2"/>
  <c r="J323" i="5" s="1" a="1"/>
  <c r="J323" i="5" s="1"/>
  <c r="L324" i="2"/>
  <c r="J324" i="5" s="1" a="1"/>
  <c r="J324" i="5" s="1"/>
  <c r="L326" i="2"/>
  <c r="J326" i="5" s="1" a="1"/>
  <c r="J326" i="5" s="1"/>
  <c r="L327" i="2"/>
  <c r="J327" i="5" s="1" a="1"/>
  <c r="J327" i="5" s="1"/>
  <c r="L328" i="2"/>
  <c r="J328" i="5" s="1" a="1"/>
  <c r="J328" i="5" s="1"/>
  <c r="L329" i="2"/>
  <c r="J329" i="5" s="1" a="1"/>
  <c r="J329" i="5" s="1"/>
  <c r="L330" i="2"/>
  <c r="J330" i="5" s="1" a="1"/>
  <c r="J330" i="5" s="1"/>
  <c r="L331" i="2"/>
  <c r="J331" i="5" s="1" a="1"/>
  <c r="J331" i="5" s="1"/>
  <c r="L332" i="2"/>
  <c r="J332" i="5" s="1" a="1"/>
  <c r="J332" i="5" s="1"/>
  <c r="L333" i="2"/>
  <c r="J333" i="5" s="1" a="1"/>
  <c r="J333" i="5" s="1"/>
  <c r="L334" i="2"/>
  <c r="J334" i="5" s="1" a="1"/>
  <c r="J334" i="5" s="1"/>
  <c r="L335" i="2"/>
  <c r="J335" i="5" s="1" a="1"/>
  <c r="J335" i="5" s="1"/>
  <c r="L338" i="2"/>
  <c r="J338" i="5" s="1" a="1"/>
  <c r="J338" i="5" s="1"/>
  <c r="L339" i="2"/>
  <c r="J339" i="5" s="1" a="1"/>
  <c r="J339" i="5" s="1"/>
  <c r="L340" i="2"/>
  <c r="J340" i="5" s="1" a="1"/>
  <c r="J340" i="5" s="1"/>
  <c r="L341" i="2"/>
  <c r="J341" i="5" s="1" a="1"/>
  <c r="J341" i="5" s="1"/>
  <c r="L342" i="2"/>
  <c r="J342" i="5" s="1" a="1"/>
  <c r="J342" i="5" s="1"/>
  <c r="L343" i="2"/>
  <c r="J343" i="5" s="1" a="1"/>
  <c r="J343" i="5" s="1"/>
  <c r="L344" i="2"/>
  <c r="J344" i="5" s="1" a="1"/>
  <c r="J344" i="5" s="1"/>
  <c r="L345" i="2"/>
  <c r="J345" i="5" s="1" a="1"/>
  <c r="J345" i="5" s="1"/>
  <c r="L346" i="2"/>
  <c r="J346" i="5" s="1" a="1"/>
  <c r="J346" i="5" s="1"/>
  <c r="L347" i="2"/>
  <c r="J347" i="5" s="1" a="1"/>
  <c r="J347" i="5" s="1"/>
  <c r="L349" i="2"/>
  <c r="J349" i="5" s="1" a="1"/>
  <c r="J349" i="5" s="1"/>
  <c r="L350" i="2"/>
  <c r="J350" i="5" s="1" a="1"/>
  <c r="J350" i="5" s="1"/>
  <c r="L351" i="2"/>
  <c r="J351" i="5" s="1" a="1"/>
  <c r="J351" i="5" s="1"/>
  <c r="L352" i="2"/>
  <c r="J352" i="5" s="1" a="1"/>
  <c r="J352" i="5" s="1"/>
  <c r="L353" i="2"/>
  <c r="J353" i="5" s="1" a="1"/>
  <c r="J353" i="5" s="1"/>
  <c r="L354" i="2"/>
  <c r="J354" i="5" s="1" a="1"/>
  <c r="J354" i="5" s="1"/>
  <c r="L355" i="2"/>
  <c r="J355" i="5" s="1" a="1"/>
  <c r="J355" i="5" s="1"/>
  <c r="L356" i="2"/>
  <c r="J356" i="5" s="1" a="1"/>
  <c r="J356" i="5" s="1"/>
  <c r="L357" i="2"/>
  <c r="J357" i="5" s="1" a="1"/>
  <c r="J357" i="5" s="1"/>
  <c r="L358" i="2"/>
  <c r="J358" i="5" s="1" a="1"/>
  <c r="J358" i="5" s="1"/>
  <c r="L360" i="2"/>
  <c r="J360" i="5" s="1" a="1"/>
  <c r="J360" i="5" s="1"/>
  <c r="L361" i="2"/>
  <c r="J361" i="5" s="1" a="1"/>
  <c r="J361" i="5" s="1"/>
  <c r="L362" i="2"/>
  <c r="J362" i="5" s="1" a="1"/>
  <c r="J362" i="5" s="1"/>
  <c r="L363" i="2"/>
  <c r="J363" i="5" s="1" a="1"/>
  <c r="J363" i="5" s="1"/>
  <c r="L364" i="2"/>
  <c r="J364" i="5" s="1" a="1"/>
  <c r="J364" i="5" s="1"/>
  <c r="L365" i="2"/>
  <c r="J365" i="5" s="1" a="1"/>
  <c r="J365" i="5" s="1"/>
  <c r="L366" i="2"/>
  <c r="J366" i="5" s="1" a="1"/>
  <c r="J366" i="5" s="1"/>
  <c r="L367" i="2"/>
  <c r="J367" i="5" s="1" a="1"/>
  <c r="J367" i="5" s="1"/>
  <c r="L368" i="2"/>
  <c r="J368" i="5" s="1" a="1"/>
  <c r="J368" i="5" s="1"/>
  <c r="L369" i="2"/>
  <c r="J369" i="5" s="1" a="1"/>
  <c r="J369" i="5" s="1"/>
  <c r="L371" i="2"/>
  <c r="J371" i="5" s="1" a="1"/>
  <c r="J371" i="5" s="1"/>
  <c r="L372" i="2"/>
  <c r="J372" i="5" s="1" a="1"/>
  <c r="J372" i="5" s="1"/>
  <c r="L373" i="2"/>
  <c r="J373" i="5" s="1" a="1"/>
  <c r="J373" i="5" s="1"/>
  <c r="L374" i="2"/>
  <c r="J374" i="5" s="1" a="1"/>
  <c r="J374" i="5" s="1"/>
  <c r="L375" i="2"/>
  <c r="J375" i="5" s="1" a="1"/>
  <c r="J375" i="5" s="1"/>
  <c r="L376" i="2"/>
  <c r="J376" i="5" s="1" a="1"/>
  <c r="J376" i="5" s="1"/>
  <c r="L377" i="2"/>
  <c r="J377" i="5" s="1" a="1"/>
  <c r="J377" i="5" s="1"/>
  <c r="L378" i="2"/>
  <c r="J378" i="5" s="1" a="1"/>
  <c r="J378" i="5" s="1"/>
  <c r="L379" i="2"/>
  <c r="J379" i="5" s="1" a="1"/>
  <c r="J379" i="5" s="1"/>
  <c r="L380" i="2"/>
  <c r="J380" i="5" s="1" a="1"/>
  <c r="J380" i="5" s="1"/>
  <c r="L382" i="2"/>
  <c r="J382" i="5" s="1" a="1"/>
  <c r="J382" i="5" s="1"/>
  <c r="L383" i="2"/>
  <c r="J383" i="5" s="1" a="1"/>
  <c r="J383" i="5" s="1"/>
  <c r="L384" i="2"/>
  <c r="J384" i="5" s="1" a="1"/>
  <c r="J384" i="5" s="1"/>
  <c r="L385" i="2"/>
  <c r="J385" i="5" s="1" a="1"/>
  <c r="J385" i="5" s="1"/>
  <c r="L386" i="2"/>
  <c r="J386" i="5" s="1" a="1"/>
  <c r="J386" i="5" s="1"/>
  <c r="L387" i="2"/>
  <c r="J387" i="5" s="1" a="1"/>
  <c r="J387" i="5" s="1"/>
  <c r="L388" i="2"/>
  <c r="J388" i="5" s="1" a="1"/>
  <c r="J388" i="5" s="1"/>
  <c r="L389" i="2"/>
  <c r="J389" i="5" s="1" a="1"/>
  <c r="J389" i="5" s="1"/>
  <c r="L390" i="2"/>
  <c r="J390" i="5" s="1" a="1"/>
  <c r="J390" i="5" s="1"/>
  <c r="L391" i="2"/>
  <c r="J391" i="5" s="1" a="1"/>
  <c r="J391" i="5" s="1"/>
  <c r="L393" i="2"/>
  <c r="J393" i="5" s="1" a="1"/>
  <c r="J393" i="5" s="1"/>
  <c r="L394" i="2"/>
  <c r="J394" i="5" s="1" a="1"/>
  <c r="J394" i="5" s="1"/>
  <c r="L395" i="2"/>
  <c r="J395" i="5" s="1" a="1"/>
  <c r="J395" i="5" s="1"/>
  <c r="L396" i="2"/>
  <c r="J396" i="5" s="1" a="1"/>
  <c r="J396" i="5" s="1"/>
  <c r="L397" i="2"/>
  <c r="J397" i="5" s="1" a="1"/>
  <c r="J397" i="5" s="1"/>
  <c r="L398" i="2"/>
  <c r="J398" i="5" s="1" a="1"/>
  <c r="J398" i="5" s="1"/>
  <c r="L399" i="2"/>
  <c r="J399" i="5" s="1" a="1"/>
  <c r="J399" i="5" s="1"/>
  <c r="L400" i="2"/>
  <c r="J400" i="5" s="1" a="1"/>
  <c r="J400" i="5" s="1"/>
  <c r="L401" i="2"/>
  <c r="J401" i="5" s="1" a="1"/>
  <c r="J401" i="5" s="1"/>
  <c r="L402" i="2"/>
  <c r="J402" i="5" s="1" a="1"/>
  <c r="J402" i="5" s="1"/>
  <c r="L404" i="2"/>
  <c r="J404" i="5" s="1" a="1"/>
  <c r="J404" i="5" s="1"/>
  <c r="L405" i="2"/>
  <c r="J405" i="5" s="1" a="1"/>
  <c r="J405" i="5" s="1"/>
  <c r="L406" i="2"/>
  <c r="J406" i="5" s="1" a="1"/>
  <c r="J406" i="5" s="1"/>
  <c r="L407" i="2"/>
  <c r="J407" i="5" s="1" a="1"/>
  <c r="J407" i="5" s="1"/>
  <c r="L408" i="2"/>
  <c r="J408" i="5" s="1" a="1"/>
  <c r="J408" i="5" s="1"/>
  <c r="L409" i="2"/>
  <c r="J409" i="5" s="1" a="1"/>
  <c r="J409" i="5" s="1"/>
  <c r="L410" i="2"/>
  <c r="J410" i="5" s="1" a="1"/>
  <c r="J410" i="5" s="1"/>
  <c r="L411" i="2"/>
  <c r="J411" i="5" s="1" a="1"/>
  <c r="J411" i="5" s="1"/>
  <c r="L412" i="2"/>
  <c r="J412" i="5" s="1" a="1"/>
  <c r="J412" i="5" s="1"/>
  <c r="L413" i="2"/>
  <c r="J413" i="5" s="1" a="1"/>
  <c r="J413" i="5" s="1"/>
  <c r="L415" i="2"/>
  <c r="J415" i="5" s="1" a="1"/>
  <c r="J415" i="5" s="1"/>
  <c r="L416" i="2"/>
  <c r="J416" i="5" s="1" a="1"/>
  <c r="J416" i="5" s="1"/>
  <c r="L417" i="2"/>
  <c r="J417" i="5" s="1" a="1"/>
  <c r="J417" i="5" s="1"/>
  <c r="L418" i="2"/>
  <c r="J418" i="5" s="1" a="1"/>
  <c r="J418" i="5" s="1"/>
  <c r="L419" i="2"/>
  <c r="J419" i="5" s="1" a="1"/>
  <c r="J419" i="5" s="1"/>
  <c r="L420" i="2"/>
  <c r="J420" i="5" s="1" a="1"/>
  <c r="J420" i="5" s="1"/>
  <c r="L421" i="2"/>
  <c r="J421" i="5" s="1" a="1"/>
  <c r="J421" i="5" s="1"/>
  <c r="L422" i="2"/>
  <c r="J422" i="5" s="1" a="1"/>
  <c r="J422" i="5" s="1"/>
  <c r="L423" i="2"/>
  <c r="J423" i="5" s="1" a="1"/>
  <c r="J423" i="5" s="1"/>
  <c r="L424" i="2"/>
  <c r="J424" i="5" s="1" a="1"/>
  <c r="J424" i="5" s="1"/>
  <c r="L426" i="2"/>
  <c r="J426" i="5" s="1" a="1"/>
  <c r="J426" i="5" s="1"/>
  <c r="L427" i="2"/>
  <c r="J427" i="5" s="1" a="1"/>
  <c r="J427" i="5" s="1"/>
  <c r="L428" i="2"/>
  <c r="J428" i="5" s="1" a="1"/>
  <c r="J428" i="5" s="1"/>
  <c r="L429" i="2"/>
  <c r="J429" i="5" s="1" a="1"/>
  <c r="J429" i="5" s="1"/>
  <c r="L430" i="2"/>
  <c r="J430" i="5" s="1" a="1"/>
  <c r="J430" i="5" s="1"/>
  <c r="L431" i="2"/>
  <c r="J431" i="5" s="1" a="1"/>
  <c r="J431" i="5" s="1"/>
  <c r="L432" i="2"/>
  <c r="J432" i="5" s="1" a="1"/>
  <c r="J432" i="5" s="1"/>
  <c r="L433" i="2"/>
  <c r="J433" i="5" s="1" a="1"/>
  <c r="J433" i="5" s="1"/>
  <c r="L434" i="2"/>
  <c r="J434" i="5" s="1" a="1"/>
  <c r="J434" i="5" s="1"/>
  <c r="L435" i="2"/>
  <c r="J435" i="5" s="1" a="1"/>
  <c r="J435" i="5" s="1"/>
  <c r="L437" i="2"/>
  <c r="J437" i="5" s="1" a="1"/>
  <c r="J437" i="5" s="1"/>
  <c r="L438" i="2"/>
  <c r="J438" i="5" s="1" a="1"/>
  <c r="J438" i="5" s="1"/>
  <c r="L439" i="2"/>
  <c r="J439" i="5" s="1" a="1"/>
  <c r="J439" i="5" s="1"/>
  <c r="L440" i="2"/>
  <c r="J440" i="5" s="1" a="1"/>
  <c r="J440" i="5" s="1"/>
  <c r="L441" i="2"/>
  <c r="J441" i="5" s="1" a="1"/>
  <c r="J441" i="5" s="1"/>
  <c r="L442" i="2"/>
  <c r="J442" i="5" s="1" a="1"/>
  <c r="J442" i="5" s="1"/>
  <c r="L443" i="2"/>
  <c r="J443" i="5" s="1" a="1"/>
  <c r="J443" i="5" s="1"/>
  <c r="L444" i="2"/>
  <c r="J444" i="5" s="1" a="1"/>
  <c r="J444" i="5" s="1"/>
  <c r="L445" i="2"/>
  <c r="J445" i="5" s="1" a="1"/>
  <c r="J445" i="5" s="1"/>
  <c r="L446" i="2"/>
  <c r="J446" i="5" s="1" a="1"/>
  <c r="J446" i="5" s="1"/>
  <c r="L449" i="2"/>
  <c r="J449" i="5" s="1" a="1"/>
  <c r="J449" i="5" s="1"/>
  <c r="L450" i="2"/>
  <c r="J450" i="5" s="1" a="1"/>
  <c r="J450" i="5" s="1"/>
  <c r="L451" i="2"/>
  <c r="J451" i="5" s="1" a="1"/>
  <c r="J451" i="5" s="1"/>
  <c r="L452" i="2"/>
  <c r="J452" i="5" s="1" a="1"/>
  <c r="J452" i="5" s="1"/>
  <c r="L453" i="2"/>
  <c r="J453" i="5" s="1" a="1"/>
  <c r="J453" i="5" s="1"/>
  <c r="L454" i="2"/>
  <c r="J454" i="5" s="1" a="1"/>
  <c r="J454" i="5" s="1"/>
  <c r="L455" i="2"/>
  <c r="J455" i="5" s="1" a="1"/>
  <c r="J455" i="5" s="1"/>
  <c r="L456" i="2"/>
  <c r="J456" i="5" s="1" a="1"/>
  <c r="J456" i="5" s="1"/>
  <c r="L457" i="2"/>
  <c r="J457" i="5" s="1" a="1"/>
  <c r="J457" i="5" s="1"/>
  <c r="L458" i="2"/>
  <c r="J458" i="5" s="1" a="1"/>
  <c r="J458" i="5" s="1"/>
  <c r="L460" i="2"/>
  <c r="J460" i="5" s="1" a="1"/>
  <c r="J460" i="5" s="1"/>
  <c r="L461" i="2"/>
  <c r="J461" i="5" s="1" a="1"/>
  <c r="J461" i="5" s="1"/>
  <c r="L462" i="2"/>
  <c r="J462" i="5" s="1" a="1"/>
  <c r="J462" i="5" s="1"/>
  <c r="L463" i="2"/>
  <c r="J463" i="5" s="1" a="1"/>
  <c r="J463" i="5" s="1"/>
  <c r="L464" i="2"/>
  <c r="J464" i="5" s="1" a="1"/>
  <c r="J464" i="5" s="1"/>
  <c r="L465" i="2"/>
  <c r="J465" i="5" s="1" a="1"/>
  <c r="J465" i="5" s="1"/>
  <c r="L466" i="2"/>
  <c r="J466" i="5" s="1" a="1"/>
  <c r="J466" i="5" s="1"/>
  <c r="L467" i="2"/>
  <c r="J467" i="5" s="1" a="1"/>
  <c r="J467" i="5" s="1"/>
  <c r="L468" i="2"/>
  <c r="J468" i="5" s="1" a="1"/>
  <c r="J468" i="5" s="1"/>
  <c r="L469" i="2"/>
  <c r="J469" i="5" s="1" a="1"/>
  <c r="J469" i="5" s="1"/>
  <c r="L471" i="2"/>
  <c r="J471" i="5" s="1" a="1"/>
  <c r="J471" i="5" s="1"/>
  <c r="L472" i="2"/>
  <c r="J472" i="5" s="1" a="1"/>
  <c r="J472" i="5" s="1"/>
  <c r="L473" i="2"/>
  <c r="J473" i="5" s="1" a="1"/>
  <c r="J473" i="5" s="1"/>
  <c r="L474" i="2"/>
  <c r="J474" i="5" s="1" a="1"/>
  <c r="J474" i="5" s="1"/>
  <c r="L475" i="2"/>
  <c r="J475" i="5" s="1" a="1"/>
  <c r="J475" i="5" s="1"/>
  <c r="L476" i="2"/>
  <c r="J476" i="5" s="1" a="1"/>
  <c r="J476" i="5" s="1"/>
  <c r="L477" i="2"/>
  <c r="J477" i="5" s="1" a="1"/>
  <c r="J477" i="5" s="1"/>
  <c r="L478" i="2"/>
  <c r="J478" i="5" s="1" a="1"/>
  <c r="J478" i="5" s="1"/>
  <c r="L479" i="2"/>
  <c r="J479" i="5" s="1" a="1"/>
  <c r="J479" i="5" s="1"/>
  <c r="L480" i="2"/>
  <c r="J480" i="5" s="1" a="1"/>
  <c r="J480" i="5" s="1"/>
  <c r="L482" i="2"/>
  <c r="J482" i="5" s="1" a="1"/>
  <c r="J482" i="5" s="1"/>
  <c r="L483" i="2"/>
  <c r="J483" i="5" s="1" a="1"/>
  <c r="J483" i="5" s="1"/>
  <c r="L484" i="2"/>
  <c r="J484" i="5" s="1" a="1"/>
  <c r="J484" i="5" s="1"/>
  <c r="L485" i="2"/>
  <c r="J485" i="5" s="1" a="1"/>
  <c r="J485" i="5" s="1"/>
  <c r="L486" i="2"/>
  <c r="J486" i="5" s="1" a="1"/>
  <c r="J486" i="5" s="1"/>
  <c r="L487" i="2"/>
  <c r="J487" i="5" s="1" a="1"/>
  <c r="J487" i="5" s="1"/>
  <c r="L488" i="2"/>
  <c r="J488" i="5" s="1" a="1"/>
  <c r="J488" i="5" s="1"/>
  <c r="L489" i="2"/>
  <c r="J489" i="5" s="1" a="1"/>
  <c r="J489" i="5" s="1"/>
  <c r="L490" i="2"/>
  <c r="J490" i="5" s="1" a="1"/>
  <c r="J490" i="5" s="1"/>
  <c r="L491" i="2"/>
  <c r="J491" i="5" s="1" a="1"/>
  <c r="J491" i="5" s="1"/>
  <c r="L493" i="2"/>
  <c r="J493" i="5" s="1" a="1"/>
  <c r="J493" i="5" s="1"/>
  <c r="L494" i="2"/>
  <c r="J494" i="5" s="1" a="1"/>
  <c r="J494" i="5" s="1"/>
  <c r="L495" i="2"/>
  <c r="J495" i="5" s="1" a="1"/>
  <c r="J495" i="5" s="1"/>
  <c r="L496" i="2"/>
  <c r="J496" i="5" s="1" a="1"/>
  <c r="J496" i="5" s="1"/>
  <c r="L497" i="2"/>
  <c r="J497" i="5" s="1" a="1"/>
  <c r="J497" i="5" s="1"/>
  <c r="L498" i="2"/>
  <c r="J498" i="5" s="1" a="1"/>
  <c r="J498" i="5" s="1"/>
  <c r="L499" i="2"/>
  <c r="J499" i="5" s="1" a="1"/>
  <c r="J499" i="5" s="1"/>
  <c r="L500" i="2"/>
  <c r="J500" i="5" s="1" a="1"/>
  <c r="J500" i="5" s="1"/>
  <c r="L501" i="2"/>
  <c r="J501" i="5" s="1" a="1"/>
  <c r="J501" i="5" s="1"/>
  <c r="L502" i="2"/>
  <c r="J502" i="5" s="1" a="1"/>
  <c r="J502" i="5" s="1"/>
  <c r="L504" i="2"/>
  <c r="J504" i="5" s="1" a="1"/>
  <c r="J504" i="5" s="1"/>
  <c r="L505" i="2"/>
  <c r="J505" i="5" s="1" a="1"/>
  <c r="J505" i="5" s="1"/>
  <c r="L506" i="2"/>
  <c r="J506" i="5" s="1" a="1"/>
  <c r="J506" i="5" s="1"/>
  <c r="L507" i="2"/>
  <c r="J507" i="5" s="1" a="1"/>
  <c r="J507" i="5" s="1"/>
  <c r="L508" i="2"/>
  <c r="J508" i="5" s="1" a="1"/>
  <c r="J508" i="5" s="1"/>
  <c r="L509" i="2"/>
  <c r="J509" i="5" s="1" a="1"/>
  <c r="J509" i="5" s="1"/>
  <c r="L510" i="2"/>
  <c r="J510" i="5" s="1" a="1"/>
  <c r="J510" i="5" s="1"/>
  <c r="L511" i="2"/>
  <c r="J511" i="5" s="1" a="1"/>
  <c r="J511" i="5" s="1"/>
  <c r="L512" i="2"/>
  <c r="J512" i="5" s="1" a="1"/>
  <c r="J512" i="5" s="1"/>
  <c r="L513" i="2"/>
  <c r="J513" i="5" s="1" a="1"/>
  <c r="J513" i="5" s="1"/>
  <c r="L515" i="2"/>
  <c r="J515" i="5" s="1" a="1"/>
  <c r="J515" i="5" s="1"/>
  <c r="L516" i="2"/>
  <c r="J516" i="5" s="1" a="1"/>
  <c r="J516" i="5" s="1"/>
  <c r="L517" i="2"/>
  <c r="J517" i="5" s="1" a="1"/>
  <c r="J517" i="5" s="1"/>
  <c r="L518" i="2"/>
  <c r="J518" i="5" s="1" a="1"/>
  <c r="J518" i="5" s="1"/>
  <c r="L519" i="2"/>
  <c r="J519" i="5" s="1" a="1"/>
  <c r="J519" i="5" s="1"/>
  <c r="L520" i="2"/>
  <c r="J520" i="5" s="1" a="1"/>
  <c r="J520" i="5" s="1"/>
  <c r="L521" i="2"/>
  <c r="J521" i="5" s="1" a="1"/>
  <c r="J521" i="5" s="1"/>
  <c r="L522" i="2"/>
  <c r="J522" i="5" s="1" a="1"/>
  <c r="J522" i="5" s="1"/>
  <c r="L523" i="2"/>
  <c r="J523" i="5" s="1" a="1"/>
  <c r="J523" i="5" s="1"/>
  <c r="L524" i="2"/>
  <c r="J524" i="5" s="1" a="1"/>
  <c r="J524" i="5" s="1"/>
  <c r="L526" i="2"/>
  <c r="J526" i="5" s="1" a="1"/>
  <c r="J526" i="5" s="1"/>
  <c r="L527" i="2"/>
  <c r="J527" i="5" s="1" a="1"/>
  <c r="J527" i="5" s="1"/>
  <c r="L528" i="2"/>
  <c r="J528" i="5" s="1" a="1"/>
  <c r="J528" i="5" s="1"/>
  <c r="L529" i="2"/>
  <c r="J529" i="5" s="1" a="1"/>
  <c r="J529" i="5" s="1"/>
  <c r="L530" i="2"/>
  <c r="J530" i="5" s="1" a="1"/>
  <c r="J530" i="5" s="1"/>
  <c r="L531" i="2"/>
  <c r="J531" i="5" s="1" a="1"/>
  <c r="J531" i="5" s="1"/>
  <c r="L532" i="2"/>
  <c r="J532" i="5" s="1" a="1"/>
  <c r="J532" i="5" s="1"/>
  <c r="L533" i="2"/>
  <c r="J533" i="5" s="1" a="1"/>
  <c r="J533" i="5" s="1"/>
  <c r="L534" i="2"/>
  <c r="J534" i="5" s="1" a="1"/>
  <c r="J534" i="5" s="1"/>
  <c r="L535" i="2"/>
  <c r="J535" i="5" s="1" a="1"/>
  <c r="J535" i="5" s="1"/>
  <c r="L537" i="2"/>
  <c r="J537" i="5" s="1" a="1"/>
  <c r="J537" i="5" s="1"/>
  <c r="L538" i="2"/>
  <c r="J538" i="5" s="1" a="1"/>
  <c r="J538" i="5" s="1"/>
  <c r="L539" i="2"/>
  <c r="J539" i="5" s="1" a="1"/>
  <c r="J539" i="5" s="1"/>
  <c r="L540" i="2"/>
  <c r="J540" i="5" s="1" a="1"/>
  <c r="J540" i="5" s="1"/>
  <c r="L541" i="2"/>
  <c r="J541" i="5" s="1" a="1"/>
  <c r="J541" i="5" s="1"/>
  <c r="L542" i="2"/>
  <c r="J542" i="5" s="1" a="1"/>
  <c r="J542" i="5" s="1"/>
  <c r="L543" i="2"/>
  <c r="J543" i="5" s="1" a="1"/>
  <c r="J543" i="5" s="1"/>
  <c r="L544" i="2"/>
  <c r="J544" i="5" s="1" a="1"/>
  <c r="J544" i="5" s="1"/>
  <c r="L545" i="2"/>
  <c r="J545" i="5" s="1" a="1"/>
  <c r="J545" i="5" s="1"/>
  <c r="L546" i="2"/>
  <c r="J546" i="5" s="1" a="1"/>
  <c r="J546" i="5" s="1"/>
  <c r="L548" i="2"/>
  <c r="J548" i="5" s="1" a="1"/>
  <c r="J548" i="5" s="1"/>
  <c r="L549" i="2"/>
  <c r="J549" i="5" s="1" a="1"/>
  <c r="J549" i="5" s="1"/>
  <c r="L550" i="2"/>
  <c r="J550" i="5" s="1" a="1"/>
  <c r="J550" i="5" s="1"/>
  <c r="L551" i="2"/>
  <c r="J551" i="5" s="1" a="1"/>
  <c r="J551" i="5" s="1"/>
  <c r="L552" i="2"/>
  <c r="J552" i="5" s="1" a="1"/>
  <c r="J552" i="5" s="1"/>
  <c r="L553" i="2"/>
  <c r="J553" i="5" s="1" a="1"/>
  <c r="J553" i="5" s="1"/>
  <c r="L554" i="2"/>
  <c r="J554" i="5" s="1" a="1"/>
  <c r="J554" i="5" s="1"/>
  <c r="L555" i="2"/>
  <c r="J555" i="5" s="1" a="1"/>
  <c r="J555" i="5" s="1"/>
  <c r="L556" i="2"/>
  <c r="J556" i="5" s="1" a="1"/>
  <c r="J556" i="5" s="1"/>
  <c r="L557" i="2"/>
  <c r="J557" i="5" s="1" a="1"/>
  <c r="J557" i="5" s="1"/>
  <c r="L560" i="2"/>
  <c r="J560" i="5" s="1" a="1"/>
  <c r="J560" i="5" s="1"/>
  <c r="L561" i="2"/>
  <c r="J561" i="5" s="1" a="1"/>
  <c r="J561" i="5" s="1"/>
  <c r="L562" i="2"/>
  <c r="J562" i="5" s="1" a="1"/>
  <c r="J562" i="5" s="1"/>
  <c r="L563" i="2"/>
  <c r="J563" i="5" s="1" a="1"/>
  <c r="J563" i="5" s="1"/>
  <c r="L564" i="2"/>
  <c r="J564" i="5" s="1" a="1"/>
  <c r="J564" i="5" s="1"/>
  <c r="L565" i="2"/>
  <c r="J565" i="5" s="1" a="1"/>
  <c r="J565" i="5" s="1"/>
  <c r="L566" i="2"/>
  <c r="J566" i="5" s="1" a="1"/>
  <c r="J566" i="5" s="1"/>
  <c r="L567" i="2"/>
  <c r="J567" i="5" s="1" a="1"/>
  <c r="J567" i="5" s="1"/>
  <c r="L568" i="2"/>
  <c r="J568" i="5" s="1" a="1"/>
  <c r="J568" i="5" s="1"/>
  <c r="L569" i="2"/>
  <c r="J569" i="5" s="1" a="1"/>
  <c r="J569" i="5" s="1"/>
  <c r="L571" i="2"/>
  <c r="J571" i="5" s="1" a="1"/>
  <c r="J571" i="5" s="1"/>
  <c r="L572" i="2"/>
  <c r="J572" i="5" s="1" a="1"/>
  <c r="J572" i="5" s="1"/>
  <c r="L573" i="2"/>
  <c r="J573" i="5" s="1" a="1"/>
  <c r="J573" i="5" s="1"/>
  <c r="L574" i="2"/>
  <c r="J574" i="5" s="1" a="1"/>
  <c r="J574" i="5" s="1"/>
  <c r="L575" i="2"/>
  <c r="J575" i="5" s="1" a="1"/>
  <c r="J575" i="5" s="1"/>
  <c r="L576" i="2"/>
  <c r="J576" i="5" s="1" a="1"/>
  <c r="J576" i="5" s="1"/>
  <c r="L577" i="2"/>
  <c r="J577" i="5" s="1" a="1"/>
  <c r="J577" i="5" s="1"/>
  <c r="L578" i="2"/>
  <c r="J578" i="5" s="1" a="1"/>
  <c r="J578" i="5" s="1"/>
  <c r="L579" i="2"/>
  <c r="J579" i="5" s="1" a="1"/>
  <c r="J579" i="5" s="1"/>
  <c r="L580" i="2"/>
  <c r="J580" i="5" s="1" a="1"/>
  <c r="J580" i="5" s="1"/>
  <c r="L582" i="2"/>
  <c r="J582" i="5" s="1" a="1"/>
  <c r="J582" i="5" s="1"/>
  <c r="L583" i="2"/>
  <c r="J583" i="5" s="1" a="1"/>
  <c r="J583" i="5" s="1"/>
  <c r="L584" i="2"/>
  <c r="J584" i="5" s="1" a="1"/>
  <c r="J584" i="5" s="1"/>
  <c r="L585" i="2"/>
  <c r="J585" i="5" s="1" a="1"/>
  <c r="J585" i="5" s="1"/>
  <c r="L586" i="2"/>
  <c r="J586" i="5" s="1" a="1"/>
  <c r="J586" i="5" s="1"/>
  <c r="L587" i="2"/>
  <c r="J587" i="5" s="1" a="1"/>
  <c r="J587" i="5" s="1"/>
  <c r="L588" i="2"/>
  <c r="J588" i="5" s="1" a="1"/>
  <c r="J588" i="5" s="1"/>
  <c r="L589" i="2"/>
  <c r="J589" i="5" s="1" a="1"/>
  <c r="J589" i="5" s="1"/>
  <c r="L590" i="2"/>
  <c r="J590" i="5" s="1" a="1"/>
  <c r="J590" i="5" s="1"/>
  <c r="L591" i="2"/>
  <c r="J591" i="5" s="1" a="1"/>
  <c r="J591" i="5" s="1"/>
  <c r="L593" i="2"/>
  <c r="J593" i="5" s="1" a="1"/>
  <c r="J593" i="5" s="1"/>
  <c r="L594" i="2"/>
  <c r="J594" i="5" s="1" a="1"/>
  <c r="J594" i="5" s="1"/>
  <c r="L595" i="2"/>
  <c r="J595" i="5" s="1" a="1"/>
  <c r="J595" i="5" s="1"/>
  <c r="L596" i="2"/>
  <c r="J596" i="5" s="1" a="1"/>
  <c r="J596" i="5" s="1"/>
  <c r="L597" i="2"/>
  <c r="J597" i="5" s="1" a="1"/>
  <c r="J597" i="5" s="1"/>
  <c r="L598" i="2"/>
  <c r="J598" i="5" s="1" a="1"/>
  <c r="J598" i="5" s="1"/>
  <c r="L599" i="2"/>
  <c r="J599" i="5" s="1" a="1"/>
  <c r="J599" i="5" s="1"/>
  <c r="L600" i="2"/>
  <c r="J600" i="5" s="1" a="1"/>
  <c r="J600" i="5" s="1"/>
  <c r="L601" i="2"/>
  <c r="J601" i="5" s="1" a="1"/>
  <c r="J601" i="5" s="1"/>
  <c r="L602" i="2"/>
  <c r="J602" i="5" s="1" a="1"/>
  <c r="J602" i="5" s="1"/>
  <c r="L604" i="2"/>
  <c r="J604" i="5" s="1" a="1"/>
  <c r="J604" i="5" s="1"/>
  <c r="L605" i="2"/>
  <c r="J605" i="5" s="1" a="1"/>
  <c r="J605" i="5" s="1"/>
  <c r="L606" i="2"/>
  <c r="J606" i="5" s="1" a="1"/>
  <c r="J606" i="5" s="1"/>
  <c r="L607" i="2"/>
  <c r="J607" i="5" s="1" a="1"/>
  <c r="J607" i="5" s="1"/>
  <c r="L608" i="2"/>
  <c r="J608" i="5" s="1" a="1"/>
  <c r="J608" i="5" s="1"/>
  <c r="L609" i="2"/>
  <c r="J609" i="5" s="1" a="1"/>
  <c r="J609" i="5" s="1"/>
  <c r="L610" i="2"/>
  <c r="J610" i="5" s="1" a="1"/>
  <c r="J610" i="5" s="1"/>
  <c r="L611" i="2"/>
  <c r="J611" i="5" s="1" a="1"/>
  <c r="J611" i="5" s="1"/>
  <c r="L612" i="2"/>
  <c r="J612" i="5" s="1" a="1"/>
  <c r="J612" i="5" s="1"/>
  <c r="L613" i="2"/>
  <c r="J613" i="5" s="1" a="1"/>
  <c r="J613" i="5" s="1"/>
  <c r="L615" i="2"/>
  <c r="J615" i="5" s="1" a="1"/>
  <c r="J615" i="5" s="1"/>
  <c r="L616" i="2"/>
  <c r="J616" i="5" s="1" a="1"/>
  <c r="J616" i="5" s="1"/>
  <c r="L617" i="2"/>
  <c r="J617" i="5" s="1" a="1"/>
  <c r="J617" i="5" s="1"/>
  <c r="L618" i="2"/>
  <c r="J618" i="5" s="1" a="1"/>
  <c r="J618" i="5" s="1"/>
  <c r="L619" i="2"/>
  <c r="J619" i="5" s="1" a="1"/>
  <c r="J619" i="5" s="1"/>
  <c r="L620" i="2"/>
  <c r="J620" i="5" s="1" a="1"/>
  <c r="J620" i="5" s="1"/>
  <c r="L621" i="2"/>
  <c r="J621" i="5" s="1" a="1"/>
  <c r="J621" i="5" s="1"/>
  <c r="L622" i="2"/>
  <c r="J622" i="5" s="1" a="1"/>
  <c r="J622" i="5" s="1"/>
  <c r="L623" i="2"/>
  <c r="J623" i="5" s="1" a="1"/>
  <c r="J623" i="5" s="1"/>
  <c r="L624" i="2"/>
  <c r="J624" i="5" s="1" a="1"/>
  <c r="J624" i="5" s="1"/>
  <c r="L626" i="2"/>
  <c r="J626" i="5" s="1" a="1"/>
  <c r="J626" i="5" s="1"/>
  <c r="L627" i="2"/>
  <c r="J627" i="5" s="1" a="1"/>
  <c r="J627" i="5" s="1"/>
  <c r="L628" i="2"/>
  <c r="J628" i="5" s="1" a="1"/>
  <c r="J628" i="5" s="1"/>
  <c r="L629" i="2"/>
  <c r="J629" i="5" s="1" a="1"/>
  <c r="J629" i="5" s="1"/>
  <c r="L630" i="2"/>
  <c r="J630" i="5" s="1" a="1"/>
  <c r="J630" i="5" s="1"/>
  <c r="L631" i="2"/>
  <c r="J631" i="5" s="1" a="1"/>
  <c r="J631" i="5" s="1"/>
  <c r="L632" i="2"/>
  <c r="J632" i="5" s="1" a="1"/>
  <c r="J632" i="5" s="1"/>
  <c r="L633" i="2"/>
  <c r="J633" i="5" s="1" a="1"/>
  <c r="J633" i="5" s="1"/>
  <c r="L634" i="2"/>
  <c r="J634" i="5" s="1" a="1"/>
  <c r="J634" i="5" s="1"/>
  <c r="L635" i="2"/>
  <c r="J635" i="5" s="1" a="1"/>
  <c r="J635" i="5" s="1"/>
  <c r="L637" i="2"/>
  <c r="J637" i="5" s="1" a="1"/>
  <c r="J637" i="5" s="1"/>
  <c r="L638" i="2"/>
  <c r="J638" i="5" s="1" a="1"/>
  <c r="J638" i="5" s="1"/>
  <c r="L639" i="2"/>
  <c r="J639" i="5" s="1" a="1"/>
  <c r="J639" i="5" s="1"/>
  <c r="L640" i="2"/>
  <c r="J640" i="5" s="1" a="1"/>
  <c r="J640" i="5" s="1"/>
  <c r="L641" i="2"/>
  <c r="J641" i="5" s="1" a="1"/>
  <c r="J641" i="5" s="1"/>
  <c r="L642" i="2"/>
  <c r="J642" i="5" s="1" a="1"/>
  <c r="J642" i="5" s="1"/>
  <c r="L643" i="2"/>
  <c r="J643" i="5" s="1" a="1"/>
  <c r="J643" i="5" s="1"/>
  <c r="L644" i="2"/>
  <c r="J644" i="5" s="1" a="1"/>
  <c r="J644" i="5" s="1"/>
  <c r="L645" i="2"/>
  <c r="J645" i="5" s="1" a="1"/>
  <c r="J645" i="5" s="1"/>
  <c r="L646" i="2"/>
  <c r="J646" i="5" s="1" a="1"/>
  <c r="J646" i="5" s="1"/>
  <c r="L648" i="2"/>
  <c r="J648" i="5" s="1" a="1"/>
  <c r="J648" i="5" s="1"/>
  <c r="L649" i="2"/>
  <c r="J649" i="5" s="1" a="1"/>
  <c r="J649" i="5" s="1"/>
  <c r="L650" i="2"/>
  <c r="J650" i="5" s="1" a="1"/>
  <c r="J650" i="5" s="1"/>
  <c r="L651" i="2"/>
  <c r="J651" i="5" s="1" a="1"/>
  <c r="J651" i="5" s="1"/>
  <c r="L652" i="2"/>
  <c r="J652" i="5" s="1" a="1"/>
  <c r="J652" i="5" s="1"/>
  <c r="L653" i="2"/>
  <c r="J653" i="5" s="1" a="1"/>
  <c r="J653" i="5" s="1"/>
  <c r="L654" i="2"/>
  <c r="J654" i="5" s="1" a="1"/>
  <c r="J654" i="5" s="1"/>
  <c r="L655" i="2"/>
  <c r="J655" i="5" s="1" a="1"/>
  <c r="J655" i="5" s="1"/>
  <c r="L656" i="2"/>
  <c r="J656" i="5" s="1" a="1"/>
  <c r="J656" i="5" s="1"/>
  <c r="L657" i="2"/>
  <c r="J657" i="5" s="1" a="1"/>
  <c r="J657" i="5" s="1"/>
  <c r="L659" i="2"/>
  <c r="J659" i="5" s="1" a="1"/>
  <c r="J659" i="5" s="1"/>
  <c r="L660" i="2"/>
  <c r="J660" i="5" s="1" a="1"/>
  <c r="J660" i="5" s="1"/>
  <c r="L661" i="2"/>
  <c r="J661" i="5" s="1" a="1"/>
  <c r="J661" i="5" s="1"/>
  <c r="L662" i="2"/>
  <c r="J662" i="5" s="1" a="1"/>
  <c r="J662" i="5" s="1"/>
  <c r="L663" i="2"/>
  <c r="J663" i="5" s="1" a="1"/>
  <c r="J663" i="5" s="1"/>
  <c r="L664" i="2"/>
  <c r="J664" i="5" s="1" a="1"/>
  <c r="J664" i="5" s="1"/>
  <c r="L665" i="2"/>
  <c r="J665" i="5" s="1" a="1"/>
  <c r="J665" i="5" s="1"/>
  <c r="L666" i="2"/>
  <c r="J666" i="5" s="1" a="1"/>
  <c r="J666" i="5" s="1"/>
  <c r="L667" i="2"/>
  <c r="J667" i="5" s="1" a="1"/>
  <c r="J667" i="5" s="1"/>
  <c r="L668" i="2"/>
  <c r="J668" i="5" s="1" a="1"/>
  <c r="J668" i="5" s="1"/>
  <c r="L671" i="2"/>
  <c r="J671" i="5" s="1" a="1"/>
  <c r="J671" i="5" s="1"/>
  <c r="L672" i="2"/>
  <c r="J672" i="5" s="1" a="1"/>
  <c r="J672" i="5" s="1"/>
  <c r="L673" i="2"/>
  <c r="J673" i="5" s="1" a="1"/>
  <c r="J673" i="5" s="1"/>
  <c r="L674" i="2"/>
  <c r="J674" i="5" s="1" a="1"/>
  <c r="J674" i="5" s="1"/>
  <c r="L675" i="2"/>
  <c r="J675" i="5" s="1" a="1"/>
  <c r="J675" i="5" s="1"/>
  <c r="L676" i="2"/>
  <c r="J676" i="5" s="1" a="1"/>
  <c r="J676" i="5" s="1"/>
  <c r="L677" i="2"/>
  <c r="J677" i="5" s="1" a="1"/>
  <c r="J677" i="5" s="1"/>
  <c r="L678" i="2"/>
  <c r="J678" i="5" s="1" a="1"/>
  <c r="J678" i="5" s="1"/>
  <c r="L679" i="2"/>
  <c r="J679" i="5" s="1" a="1"/>
  <c r="J679" i="5" s="1"/>
  <c r="L680" i="2"/>
  <c r="J680" i="5" s="1" a="1"/>
  <c r="J680" i="5" s="1"/>
  <c r="L682" i="2"/>
  <c r="J682" i="5" s="1" a="1"/>
  <c r="J682" i="5" s="1"/>
  <c r="L683" i="2"/>
  <c r="J683" i="5" s="1" a="1"/>
  <c r="J683" i="5" s="1"/>
  <c r="L684" i="2"/>
  <c r="J684" i="5" s="1" a="1"/>
  <c r="J684" i="5" s="1"/>
  <c r="L685" i="2"/>
  <c r="J685" i="5" s="1" a="1"/>
  <c r="J685" i="5" s="1"/>
  <c r="L686" i="2"/>
  <c r="J686" i="5" s="1" a="1"/>
  <c r="J686" i="5" s="1"/>
  <c r="L687" i="2"/>
  <c r="J687" i="5" s="1" a="1"/>
  <c r="J687" i="5" s="1"/>
  <c r="L688" i="2"/>
  <c r="J688" i="5" s="1" a="1"/>
  <c r="J688" i="5" s="1"/>
  <c r="L689" i="2"/>
  <c r="J689" i="5" s="1" a="1"/>
  <c r="J689" i="5" s="1"/>
  <c r="L690" i="2"/>
  <c r="J690" i="5" s="1" a="1"/>
  <c r="J690" i="5" s="1"/>
  <c r="L691" i="2"/>
  <c r="J691" i="5" s="1" a="1"/>
  <c r="J691" i="5" s="1"/>
  <c r="L693" i="2"/>
  <c r="J693" i="5" s="1" a="1"/>
  <c r="J693" i="5" s="1"/>
  <c r="L694" i="2"/>
  <c r="J694" i="5" s="1" a="1"/>
  <c r="J694" i="5" s="1"/>
  <c r="L695" i="2"/>
  <c r="J695" i="5" s="1" a="1"/>
  <c r="J695" i="5" s="1"/>
  <c r="L696" i="2"/>
  <c r="J696" i="5" s="1" a="1"/>
  <c r="J696" i="5" s="1"/>
  <c r="L697" i="2"/>
  <c r="J697" i="5" s="1" a="1"/>
  <c r="J697" i="5" s="1"/>
  <c r="L698" i="2"/>
  <c r="J698" i="5" s="1" a="1"/>
  <c r="J698" i="5" s="1"/>
  <c r="L699" i="2"/>
  <c r="J699" i="5" s="1" a="1"/>
  <c r="J699" i="5" s="1"/>
  <c r="L700" i="2"/>
  <c r="J700" i="5" s="1" a="1"/>
  <c r="J700" i="5" s="1"/>
  <c r="L701" i="2"/>
  <c r="J701" i="5" s="1" a="1"/>
  <c r="J701" i="5" s="1"/>
  <c r="L702" i="2"/>
  <c r="J702" i="5" s="1" a="1"/>
  <c r="J702" i="5" s="1"/>
  <c r="L704" i="2"/>
  <c r="J704" i="5" s="1" a="1"/>
  <c r="J704" i="5" s="1"/>
  <c r="L705" i="2"/>
  <c r="J705" i="5" s="1" a="1"/>
  <c r="J705" i="5" s="1"/>
  <c r="L706" i="2"/>
  <c r="J706" i="5" s="1" a="1"/>
  <c r="J706" i="5" s="1"/>
  <c r="L707" i="2"/>
  <c r="J707" i="5" s="1" a="1"/>
  <c r="J707" i="5" s="1"/>
  <c r="L708" i="2"/>
  <c r="J708" i="5" s="1" a="1"/>
  <c r="J708" i="5" s="1"/>
  <c r="L709" i="2"/>
  <c r="J709" i="5" s="1" a="1"/>
  <c r="J709" i="5" s="1"/>
  <c r="L710" i="2"/>
  <c r="J710" i="5" s="1" a="1"/>
  <c r="J710" i="5" s="1"/>
  <c r="L711" i="2"/>
  <c r="J711" i="5" s="1" a="1"/>
  <c r="J711" i="5" s="1"/>
  <c r="L712" i="2"/>
  <c r="J712" i="5" s="1" a="1"/>
  <c r="J712" i="5" s="1"/>
  <c r="L713" i="2"/>
  <c r="J713" i="5" s="1" a="1"/>
  <c r="J713" i="5" s="1"/>
  <c r="L715" i="2"/>
  <c r="J715" i="5" s="1" a="1"/>
  <c r="J715" i="5" s="1"/>
  <c r="L716" i="2"/>
  <c r="J716" i="5" s="1" a="1"/>
  <c r="J716" i="5" s="1"/>
  <c r="L717" i="2"/>
  <c r="J717" i="5" s="1" a="1"/>
  <c r="J717" i="5" s="1"/>
  <c r="L718" i="2"/>
  <c r="J718" i="5" s="1" a="1"/>
  <c r="J718" i="5" s="1"/>
  <c r="L719" i="2"/>
  <c r="J719" i="5" s="1" a="1"/>
  <c r="J719" i="5" s="1"/>
  <c r="L720" i="2"/>
  <c r="J720" i="5" s="1" a="1"/>
  <c r="J720" i="5" s="1"/>
  <c r="L721" i="2"/>
  <c r="J721" i="5" s="1" a="1"/>
  <c r="J721" i="5" s="1"/>
  <c r="L722" i="2"/>
  <c r="J722" i="5" s="1" a="1"/>
  <c r="J722" i="5" s="1"/>
  <c r="L723" i="2"/>
  <c r="J723" i="5" s="1" a="1"/>
  <c r="J723" i="5" s="1"/>
  <c r="L724" i="2"/>
  <c r="J724" i="5" s="1" a="1"/>
  <c r="J724" i="5" s="1"/>
  <c r="L726" i="2"/>
  <c r="J726" i="5" s="1" a="1"/>
  <c r="J726" i="5" s="1"/>
  <c r="L727" i="2"/>
  <c r="J727" i="5" s="1" a="1"/>
  <c r="J727" i="5" s="1"/>
  <c r="L728" i="2"/>
  <c r="J728" i="5" s="1" a="1"/>
  <c r="J728" i="5" s="1"/>
  <c r="L729" i="2"/>
  <c r="J729" i="5" s="1" a="1"/>
  <c r="J729" i="5" s="1"/>
  <c r="L730" i="2"/>
  <c r="J730" i="5" s="1" a="1"/>
  <c r="J730" i="5" s="1"/>
  <c r="L731" i="2"/>
  <c r="J731" i="5" s="1" a="1"/>
  <c r="J731" i="5" s="1"/>
  <c r="L732" i="2"/>
  <c r="J732" i="5" s="1" a="1"/>
  <c r="J732" i="5" s="1"/>
  <c r="L733" i="2"/>
  <c r="J733" i="5" s="1" a="1"/>
  <c r="J733" i="5" s="1"/>
  <c r="L734" i="2"/>
  <c r="J734" i="5" s="1" a="1"/>
  <c r="J734" i="5" s="1"/>
  <c r="L735" i="2"/>
  <c r="J735" i="5" s="1" a="1"/>
  <c r="J735" i="5" s="1"/>
  <c r="L737" i="2"/>
  <c r="J737" i="5" s="1" a="1"/>
  <c r="J737" i="5" s="1"/>
  <c r="L738" i="2"/>
  <c r="J738" i="5" s="1" a="1"/>
  <c r="J738" i="5" s="1"/>
  <c r="L739" i="2"/>
  <c r="J739" i="5" s="1" a="1"/>
  <c r="J739" i="5" s="1"/>
  <c r="L740" i="2"/>
  <c r="J740" i="5" s="1" a="1"/>
  <c r="J740" i="5" s="1"/>
  <c r="L741" i="2"/>
  <c r="J741" i="5" s="1" a="1"/>
  <c r="J741" i="5" s="1"/>
  <c r="L742" i="2"/>
  <c r="J742" i="5" s="1" a="1"/>
  <c r="J742" i="5" s="1"/>
  <c r="L743" i="2"/>
  <c r="J743" i="5" s="1" a="1"/>
  <c r="J743" i="5" s="1"/>
  <c r="L744" i="2"/>
  <c r="J744" i="5" s="1" a="1"/>
  <c r="J744" i="5" s="1"/>
  <c r="L745" i="2"/>
  <c r="J745" i="5" s="1" a="1"/>
  <c r="J745" i="5" s="1"/>
  <c r="L746" i="2"/>
  <c r="J746" i="5" s="1" a="1"/>
  <c r="J746" i="5" s="1"/>
  <c r="L748" i="2"/>
  <c r="J748" i="5" s="1" a="1"/>
  <c r="J748" i="5" s="1"/>
  <c r="L749" i="2"/>
  <c r="J749" i="5" s="1" a="1"/>
  <c r="J749" i="5" s="1"/>
  <c r="L750" i="2"/>
  <c r="J750" i="5" s="1" a="1"/>
  <c r="J750" i="5" s="1"/>
  <c r="L751" i="2"/>
  <c r="J751" i="5" s="1" a="1"/>
  <c r="J751" i="5" s="1"/>
  <c r="L752" i="2"/>
  <c r="J752" i="5" s="1" a="1"/>
  <c r="J752" i="5" s="1"/>
  <c r="L753" i="2"/>
  <c r="J753" i="5" s="1" a="1"/>
  <c r="J753" i="5" s="1"/>
  <c r="L754" i="2"/>
  <c r="J754" i="5" s="1" a="1"/>
  <c r="J754" i="5" s="1"/>
  <c r="L755" i="2"/>
  <c r="J755" i="5" s="1" a="1"/>
  <c r="J755" i="5" s="1"/>
  <c r="L756" i="2"/>
  <c r="J756" i="5" s="1" a="1"/>
  <c r="J756" i="5" s="1"/>
  <c r="L757" i="2"/>
  <c r="J757" i="5" s="1" a="1"/>
  <c r="J757" i="5" s="1"/>
  <c r="L759" i="2"/>
  <c r="J759" i="5" s="1" a="1"/>
  <c r="J759" i="5" s="1"/>
  <c r="L760" i="2"/>
  <c r="J760" i="5" s="1" a="1"/>
  <c r="J760" i="5" s="1"/>
  <c r="L761" i="2"/>
  <c r="J761" i="5" s="1" a="1"/>
  <c r="J761" i="5" s="1"/>
  <c r="L762" i="2"/>
  <c r="J762" i="5" s="1" a="1"/>
  <c r="J762" i="5" s="1"/>
  <c r="L763" i="2"/>
  <c r="J763" i="5" s="1" a="1"/>
  <c r="J763" i="5" s="1"/>
  <c r="L764" i="2"/>
  <c r="J764" i="5" s="1" a="1"/>
  <c r="J764" i="5" s="1"/>
  <c r="L765" i="2"/>
  <c r="J765" i="5" s="1" a="1"/>
  <c r="J765" i="5" s="1"/>
  <c r="L766" i="2"/>
  <c r="J766" i="5" s="1" a="1"/>
  <c r="J766" i="5" s="1"/>
  <c r="L767" i="2"/>
  <c r="J767" i="5" s="1" a="1"/>
  <c r="J767" i="5" s="1"/>
  <c r="L768" i="2"/>
  <c r="J768" i="5" s="1" a="1"/>
  <c r="J768" i="5" s="1"/>
  <c r="L770" i="2"/>
  <c r="J770" i="5" s="1" a="1"/>
  <c r="J770" i="5" s="1"/>
  <c r="L771" i="2"/>
  <c r="J771" i="5" s="1" a="1"/>
  <c r="J771" i="5" s="1"/>
  <c r="L772" i="2"/>
  <c r="J772" i="5" s="1" a="1"/>
  <c r="J772" i="5" s="1"/>
  <c r="L773" i="2"/>
  <c r="J773" i="5" s="1" a="1"/>
  <c r="J773" i="5" s="1"/>
  <c r="L774" i="2"/>
  <c r="J774" i="5" s="1" a="1"/>
  <c r="J774" i="5" s="1"/>
  <c r="L775" i="2"/>
  <c r="J775" i="5" s="1" a="1"/>
  <c r="J775" i="5" s="1"/>
  <c r="L776" i="2"/>
  <c r="J776" i="5" s="1" a="1"/>
  <c r="J776" i="5" s="1"/>
  <c r="L777" i="2"/>
  <c r="J777" i="5" s="1" a="1"/>
  <c r="J777" i="5" s="1"/>
  <c r="L778" i="2"/>
  <c r="J778" i="5" s="1" a="1"/>
  <c r="J778" i="5" s="1"/>
  <c r="L779" i="2"/>
  <c r="J779" i="5" s="1" a="1"/>
  <c r="J779" i="5" s="1"/>
  <c r="L782" i="2"/>
  <c r="J782" i="5" s="1" a="1"/>
  <c r="J782" i="5" s="1"/>
  <c r="L783" i="2"/>
  <c r="J783" i="5" s="1" a="1"/>
  <c r="J783" i="5" s="1"/>
  <c r="L784" i="2"/>
  <c r="J784" i="5" s="1" a="1"/>
  <c r="J784" i="5" s="1"/>
  <c r="L785" i="2"/>
  <c r="J785" i="5" s="1" a="1"/>
  <c r="J785" i="5" s="1"/>
  <c r="L786" i="2"/>
  <c r="J786" i="5" s="1" a="1"/>
  <c r="J786" i="5" s="1"/>
  <c r="L787" i="2"/>
  <c r="J787" i="5" s="1" a="1"/>
  <c r="J787" i="5" s="1"/>
  <c r="L788" i="2"/>
  <c r="J788" i="5" s="1" a="1"/>
  <c r="J788" i="5" s="1"/>
  <c r="L789" i="2"/>
  <c r="J789" i="5" s="1" a="1"/>
  <c r="J789" i="5" s="1"/>
  <c r="L790" i="2"/>
  <c r="J790" i="5" s="1" a="1"/>
  <c r="J790" i="5" s="1"/>
  <c r="L791" i="2"/>
  <c r="J791" i="5" s="1" a="1"/>
  <c r="J791" i="5" s="1"/>
  <c r="L793" i="2"/>
  <c r="J793" i="5" s="1" a="1"/>
  <c r="J793" i="5" s="1"/>
  <c r="L794" i="2"/>
  <c r="J794" i="5" s="1" a="1"/>
  <c r="J794" i="5" s="1"/>
  <c r="L795" i="2"/>
  <c r="J795" i="5" s="1" a="1"/>
  <c r="J795" i="5" s="1"/>
  <c r="L796" i="2"/>
  <c r="J796" i="5" s="1" a="1"/>
  <c r="J796" i="5" s="1"/>
  <c r="L797" i="2"/>
  <c r="J797" i="5" s="1" a="1"/>
  <c r="J797" i="5" s="1"/>
  <c r="L798" i="2"/>
  <c r="J798" i="5" s="1" a="1"/>
  <c r="J798" i="5" s="1"/>
  <c r="L799" i="2"/>
  <c r="J799" i="5" s="1" a="1"/>
  <c r="J799" i="5" s="1"/>
  <c r="L800" i="2"/>
  <c r="J800" i="5" s="1" a="1"/>
  <c r="J800" i="5" s="1"/>
  <c r="L801" i="2"/>
  <c r="J801" i="5" s="1" a="1"/>
  <c r="J801" i="5" s="1"/>
  <c r="L802" i="2"/>
  <c r="J802" i="5" s="1" a="1"/>
  <c r="J802" i="5" s="1"/>
  <c r="L804" i="2"/>
  <c r="J804" i="5" s="1" a="1"/>
  <c r="J804" i="5" s="1"/>
  <c r="L805" i="2"/>
  <c r="J805" i="5" s="1" a="1"/>
  <c r="J805" i="5" s="1"/>
  <c r="L806" i="2"/>
  <c r="J806" i="5" s="1" a="1"/>
  <c r="J806" i="5" s="1"/>
  <c r="L807" i="2"/>
  <c r="J807" i="5" s="1" a="1"/>
  <c r="J807" i="5" s="1"/>
  <c r="L808" i="2"/>
  <c r="J808" i="5" s="1" a="1"/>
  <c r="J808" i="5" s="1"/>
  <c r="L809" i="2"/>
  <c r="J809" i="5" s="1" a="1"/>
  <c r="J809" i="5" s="1"/>
  <c r="L810" i="2"/>
  <c r="J810" i="5" s="1" a="1"/>
  <c r="J810" i="5" s="1"/>
  <c r="L811" i="2"/>
  <c r="J811" i="5" s="1" a="1"/>
  <c r="J811" i="5" s="1"/>
  <c r="L812" i="2"/>
  <c r="J812" i="5" s="1" a="1"/>
  <c r="J812" i="5" s="1"/>
  <c r="L813" i="2"/>
  <c r="J813" i="5" s="1" a="1"/>
  <c r="J813" i="5" s="1"/>
  <c r="L815" i="2"/>
  <c r="J815" i="5" s="1" a="1"/>
  <c r="J815" i="5" s="1"/>
  <c r="L816" i="2"/>
  <c r="J816" i="5" s="1" a="1"/>
  <c r="J816" i="5" s="1"/>
  <c r="L817" i="2"/>
  <c r="J817" i="5" s="1" a="1"/>
  <c r="J817" i="5" s="1"/>
  <c r="L818" i="2"/>
  <c r="J818" i="5" s="1" a="1"/>
  <c r="J818" i="5" s="1"/>
  <c r="L819" i="2"/>
  <c r="J819" i="5" s="1" a="1"/>
  <c r="J819" i="5" s="1"/>
  <c r="L820" i="2"/>
  <c r="J820" i="5" s="1" a="1"/>
  <c r="J820" i="5" s="1"/>
  <c r="L821" i="2"/>
  <c r="J821" i="5" s="1" a="1"/>
  <c r="J821" i="5" s="1"/>
  <c r="L822" i="2"/>
  <c r="J822" i="5" s="1" a="1"/>
  <c r="J822" i="5" s="1"/>
  <c r="L823" i="2"/>
  <c r="J823" i="5" s="1" a="1"/>
  <c r="J823" i="5" s="1"/>
  <c r="L824" i="2"/>
  <c r="J824" i="5" s="1" a="1"/>
  <c r="J824" i="5" s="1"/>
  <c r="L826" i="2"/>
  <c r="J826" i="5" s="1" a="1"/>
  <c r="J826" i="5" s="1"/>
  <c r="L827" i="2"/>
  <c r="J827" i="5" s="1" a="1"/>
  <c r="J827" i="5" s="1"/>
  <c r="L828" i="2"/>
  <c r="J828" i="5" s="1" a="1"/>
  <c r="J828" i="5" s="1"/>
  <c r="L829" i="2"/>
  <c r="J829" i="5" s="1" a="1"/>
  <c r="J829" i="5" s="1"/>
  <c r="L830" i="2"/>
  <c r="J830" i="5" s="1" a="1"/>
  <c r="J830" i="5" s="1"/>
  <c r="L831" i="2"/>
  <c r="J831" i="5" s="1" a="1"/>
  <c r="J831" i="5" s="1"/>
  <c r="L832" i="2"/>
  <c r="J832" i="5" s="1" a="1"/>
  <c r="J832" i="5" s="1"/>
  <c r="L833" i="2"/>
  <c r="J833" i="5" s="1" a="1"/>
  <c r="J833" i="5" s="1"/>
  <c r="L834" i="2"/>
  <c r="J834" i="5" s="1" a="1"/>
  <c r="J834" i="5" s="1"/>
  <c r="L835" i="2"/>
  <c r="J835" i="5" s="1" a="1"/>
  <c r="J835" i="5" s="1"/>
  <c r="L837" i="2"/>
  <c r="J837" i="5" s="1" a="1"/>
  <c r="J837" i="5" s="1"/>
  <c r="L838" i="2"/>
  <c r="J838" i="5" s="1" a="1"/>
  <c r="J838" i="5" s="1"/>
  <c r="L839" i="2"/>
  <c r="J839" i="5" s="1" a="1"/>
  <c r="J839" i="5" s="1"/>
  <c r="L840" i="2"/>
  <c r="J840" i="5" s="1" a="1"/>
  <c r="J840" i="5" s="1"/>
  <c r="L841" i="2"/>
  <c r="J841" i="5" s="1" a="1"/>
  <c r="J841" i="5" s="1"/>
  <c r="L842" i="2"/>
  <c r="J842" i="5" s="1" a="1"/>
  <c r="J842" i="5" s="1"/>
  <c r="L843" i="2"/>
  <c r="J843" i="5" s="1" a="1"/>
  <c r="J843" i="5" s="1"/>
  <c r="L844" i="2"/>
  <c r="J844" i="5" s="1" a="1"/>
  <c r="J844" i="5" s="1"/>
  <c r="L845" i="2"/>
  <c r="J845" i="5" s="1" a="1"/>
  <c r="J845" i="5" s="1"/>
  <c r="L846" i="2"/>
  <c r="J846" i="5" s="1" a="1"/>
  <c r="J846" i="5" s="1"/>
  <c r="L848" i="2"/>
  <c r="J848" i="5" s="1" a="1"/>
  <c r="J848" i="5" s="1"/>
  <c r="L849" i="2"/>
  <c r="J849" i="5" s="1" a="1"/>
  <c r="J849" i="5" s="1"/>
  <c r="L850" i="2"/>
  <c r="J850" i="5" s="1" a="1"/>
  <c r="J850" i="5" s="1"/>
  <c r="L851" i="2"/>
  <c r="J851" i="5" s="1" a="1"/>
  <c r="J851" i="5" s="1"/>
  <c r="L852" i="2"/>
  <c r="J852" i="5" s="1" a="1"/>
  <c r="J852" i="5" s="1"/>
  <c r="L853" i="2"/>
  <c r="J853" i="5" s="1" a="1"/>
  <c r="J853" i="5" s="1"/>
  <c r="L854" i="2"/>
  <c r="J854" i="5" s="1" a="1"/>
  <c r="J854" i="5" s="1"/>
  <c r="L855" i="2"/>
  <c r="J855" i="5" s="1" a="1"/>
  <c r="J855" i="5" s="1"/>
  <c r="L856" i="2"/>
  <c r="J856" i="5" s="1" a="1"/>
  <c r="J856" i="5" s="1"/>
  <c r="L857" i="2"/>
  <c r="J857" i="5" s="1" a="1"/>
  <c r="J857" i="5" s="1"/>
  <c r="L859" i="2"/>
  <c r="J859" i="5" s="1" a="1"/>
  <c r="J859" i="5" s="1"/>
  <c r="L860" i="2"/>
  <c r="J860" i="5" s="1" a="1"/>
  <c r="J860" i="5" s="1"/>
  <c r="L861" i="2"/>
  <c r="J861" i="5" s="1" a="1"/>
  <c r="J861" i="5" s="1"/>
  <c r="L862" i="2"/>
  <c r="J862" i="5" s="1" a="1"/>
  <c r="J862" i="5" s="1"/>
  <c r="L863" i="2"/>
  <c r="J863" i="5" s="1" a="1"/>
  <c r="J863" i="5" s="1"/>
  <c r="L864" i="2"/>
  <c r="J864" i="5" s="1" a="1"/>
  <c r="J864" i="5" s="1"/>
  <c r="L865" i="2"/>
  <c r="J865" i="5" s="1" a="1"/>
  <c r="J865" i="5" s="1"/>
  <c r="L866" i="2"/>
  <c r="J866" i="5" s="1" a="1"/>
  <c r="J866" i="5" s="1"/>
  <c r="L867" i="2"/>
  <c r="J867" i="5" s="1" a="1"/>
  <c r="J867" i="5" s="1"/>
  <c r="L868" i="2"/>
  <c r="J868" i="5" s="1" a="1"/>
  <c r="J868" i="5" s="1"/>
  <c r="L870" i="2"/>
  <c r="J870" i="5" s="1" a="1"/>
  <c r="J870" i="5" s="1"/>
  <c r="L871" i="2"/>
  <c r="J871" i="5" s="1" a="1"/>
  <c r="J871" i="5" s="1"/>
  <c r="L872" i="2"/>
  <c r="J872" i="5" s="1" a="1"/>
  <c r="J872" i="5" s="1"/>
  <c r="L873" i="2"/>
  <c r="J873" i="5" s="1" a="1"/>
  <c r="J873" i="5" s="1"/>
  <c r="L874" i="2"/>
  <c r="J874" i="5" s="1" a="1"/>
  <c r="J874" i="5" s="1"/>
  <c r="L875" i="2"/>
  <c r="J875" i="5" s="1" a="1"/>
  <c r="J875" i="5" s="1"/>
  <c r="L876" i="2"/>
  <c r="J876" i="5" s="1" a="1"/>
  <c r="J876" i="5" s="1"/>
  <c r="L877" i="2"/>
  <c r="J877" i="5" s="1" a="1"/>
  <c r="J877" i="5" s="1"/>
  <c r="L878" i="2"/>
  <c r="J878" i="5" s="1" a="1"/>
  <c r="J878" i="5" s="1"/>
  <c r="L879" i="2"/>
  <c r="J879" i="5" s="1" a="1"/>
  <c r="J879" i="5" s="1"/>
  <c r="L881" i="2"/>
  <c r="J881" i="5" s="1" a="1"/>
  <c r="J881" i="5" s="1"/>
  <c r="L882" i="2"/>
  <c r="J882" i="5" s="1" a="1"/>
  <c r="J882" i="5" s="1"/>
  <c r="L883" i="2"/>
  <c r="J883" i="5" s="1" a="1"/>
  <c r="J883" i="5" s="1"/>
  <c r="L884" i="2"/>
  <c r="J884" i="5" s="1" a="1"/>
  <c r="J884" i="5" s="1"/>
  <c r="L885" i="2"/>
  <c r="J885" i="5" s="1" a="1"/>
  <c r="J885" i="5" s="1"/>
  <c r="L886" i="2"/>
  <c r="J886" i="5" s="1" a="1"/>
  <c r="J886" i="5" s="1"/>
  <c r="L887" i="2"/>
  <c r="J887" i="5" s="1" a="1"/>
  <c r="J887" i="5" s="1"/>
  <c r="L888" i="2"/>
  <c r="J888" i="5" s="1" a="1"/>
  <c r="J888" i="5" s="1"/>
  <c r="L889" i="2"/>
  <c r="J889" i="5" s="1" a="1"/>
  <c r="J889" i="5" s="1"/>
  <c r="L890" i="2"/>
  <c r="J890" i="5" s="1" a="1"/>
  <c r="J890" i="5" s="1"/>
  <c r="L893" i="2"/>
  <c r="J893" i="5" s="1" a="1"/>
  <c r="J893" i="5" s="1"/>
  <c r="L894" i="2"/>
  <c r="J894" i="5" s="1" a="1"/>
  <c r="J894" i="5" s="1"/>
  <c r="L895" i="2"/>
  <c r="J895" i="5" s="1" a="1"/>
  <c r="J895" i="5" s="1"/>
  <c r="L896" i="2"/>
  <c r="J896" i="5" s="1" a="1"/>
  <c r="J896" i="5" s="1"/>
  <c r="L897" i="2"/>
  <c r="J897" i="5" s="1" a="1"/>
  <c r="J897" i="5" s="1"/>
  <c r="L898" i="2"/>
  <c r="J898" i="5" s="1" a="1"/>
  <c r="J898" i="5" s="1"/>
  <c r="L899" i="2"/>
  <c r="J899" i="5" s="1" a="1"/>
  <c r="J899" i="5" s="1"/>
  <c r="L900" i="2"/>
  <c r="J900" i="5" s="1" a="1"/>
  <c r="J900" i="5" s="1"/>
  <c r="L901" i="2"/>
  <c r="J901" i="5" s="1" a="1"/>
  <c r="J901" i="5" s="1"/>
  <c r="L902" i="2"/>
  <c r="J902" i="5" s="1" a="1"/>
  <c r="J902" i="5" s="1"/>
  <c r="L904" i="2"/>
  <c r="J904" i="5" s="1" a="1"/>
  <c r="J904" i="5" s="1"/>
  <c r="L905" i="2"/>
  <c r="J905" i="5" s="1" a="1"/>
  <c r="J905" i="5" s="1"/>
  <c r="L906" i="2"/>
  <c r="J906" i="5" s="1" a="1"/>
  <c r="J906" i="5" s="1"/>
  <c r="L907" i="2"/>
  <c r="J907" i="5" s="1" a="1"/>
  <c r="J907" i="5" s="1"/>
  <c r="L908" i="2"/>
  <c r="J908" i="5" s="1" a="1"/>
  <c r="J908" i="5" s="1"/>
  <c r="L909" i="2"/>
  <c r="J909" i="5" s="1" a="1"/>
  <c r="J909" i="5" s="1"/>
  <c r="L910" i="2"/>
  <c r="J910" i="5" s="1" a="1"/>
  <c r="J910" i="5" s="1"/>
  <c r="L911" i="2"/>
  <c r="J911" i="5" s="1" a="1"/>
  <c r="J911" i="5" s="1"/>
  <c r="L912" i="2"/>
  <c r="J912" i="5" s="1" a="1"/>
  <c r="J912" i="5" s="1"/>
  <c r="L913" i="2"/>
  <c r="J913" i="5" s="1" a="1"/>
  <c r="J913" i="5" s="1"/>
  <c r="L915" i="2"/>
  <c r="J915" i="5" s="1" a="1"/>
  <c r="J915" i="5" s="1"/>
  <c r="L916" i="2"/>
  <c r="J916" i="5" s="1" a="1"/>
  <c r="J916" i="5" s="1"/>
  <c r="L917" i="2"/>
  <c r="J917" i="5" s="1" a="1"/>
  <c r="J917" i="5" s="1"/>
  <c r="L918" i="2"/>
  <c r="J918" i="5" s="1" a="1"/>
  <c r="J918" i="5" s="1"/>
  <c r="L919" i="2"/>
  <c r="J919" i="5" s="1" a="1"/>
  <c r="J919" i="5" s="1"/>
  <c r="L920" i="2"/>
  <c r="J920" i="5" s="1" a="1"/>
  <c r="J920" i="5" s="1"/>
  <c r="L921" i="2"/>
  <c r="J921" i="5" s="1" a="1"/>
  <c r="J921" i="5" s="1"/>
  <c r="L922" i="2"/>
  <c r="J922" i="5" s="1" a="1"/>
  <c r="J922" i="5" s="1"/>
  <c r="L923" i="2"/>
  <c r="J923" i="5" s="1" a="1"/>
  <c r="J923" i="5" s="1"/>
  <c r="L924" i="2"/>
  <c r="J924" i="5" s="1" a="1"/>
  <c r="J924" i="5" s="1"/>
  <c r="L926" i="2"/>
  <c r="J926" i="5" s="1" a="1"/>
  <c r="J926" i="5" s="1"/>
  <c r="L927" i="2"/>
  <c r="J927" i="5" s="1" a="1"/>
  <c r="J927" i="5" s="1"/>
  <c r="L928" i="2"/>
  <c r="J928" i="5" s="1" a="1"/>
  <c r="J928" i="5" s="1"/>
  <c r="L929" i="2"/>
  <c r="J929" i="5" s="1" a="1"/>
  <c r="J929" i="5" s="1"/>
  <c r="L930" i="2"/>
  <c r="J930" i="5" s="1" a="1"/>
  <c r="J930" i="5" s="1"/>
  <c r="L931" i="2"/>
  <c r="J931" i="5" s="1" a="1"/>
  <c r="J931" i="5" s="1"/>
  <c r="L932" i="2"/>
  <c r="J932" i="5" s="1" a="1"/>
  <c r="J932" i="5" s="1"/>
  <c r="L933" i="2"/>
  <c r="J933" i="5" s="1" a="1"/>
  <c r="J933" i="5" s="1"/>
  <c r="L934" i="2"/>
  <c r="J934" i="5" s="1" a="1"/>
  <c r="J934" i="5" s="1"/>
  <c r="L935" i="2"/>
  <c r="J935" i="5" s="1" a="1"/>
  <c r="J935" i="5" s="1"/>
  <c r="L937" i="2"/>
  <c r="J937" i="5" s="1" a="1"/>
  <c r="J937" i="5" s="1"/>
  <c r="L938" i="2"/>
  <c r="J938" i="5" s="1" a="1"/>
  <c r="J938" i="5" s="1"/>
  <c r="L939" i="2"/>
  <c r="J939" i="5" s="1" a="1"/>
  <c r="J939" i="5" s="1"/>
  <c r="L940" i="2"/>
  <c r="J940" i="5" s="1" a="1"/>
  <c r="J940" i="5" s="1"/>
  <c r="L941" i="2"/>
  <c r="J941" i="5" s="1" a="1"/>
  <c r="J941" i="5" s="1"/>
  <c r="L942" i="2"/>
  <c r="J942" i="5" s="1" a="1"/>
  <c r="J942" i="5" s="1"/>
  <c r="L943" i="2"/>
  <c r="J943" i="5" s="1" a="1"/>
  <c r="J943" i="5" s="1"/>
  <c r="L944" i="2"/>
  <c r="J944" i="5" s="1" a="1"/>
  <c r="J944" i="5" s="1"/>
  <c r="L945" i="2"/>
  <c r="J945" i="5" s="1" a="1"/>
  <c r="J945" i="5" s="1"/>
  <c r="L946" i="2"/>
  <c r="J946" i="5" s="1" a="1"/>
  <c r="J946" i="5" s="1"/>
  <c r="L948" i="2"/>
  <c r="J948" i="5" s="1" a="1"/>
  <c r="J948" i="5" s="1"/>
  <c r="L949" i="2"/>
  <c r="J949" i="5" s="1" a="1"/>
  <c r="J949" i="5" s="1"/>
  <c r="L950" i="2"/>
  <c r="J950" i="5" s="1" a="1"/>
  <c r="J950" i="5" s="1"/>
  <c r="L951" i="2"/>
  <c r="J951" i="5" s="1" a="1"/>
  <c r="J951" i="5" s="1"/>
  <c r="L952" i="2"/>
  <c r="J952" i="5" s="1" a="1"/>
  <c r="J952" i="5" s="1"/>
  <c r="L953" i="2"/>
  <c r="J953" i="5" s="1" a="1"/>
  <c r="J953" i="5" s="1"/>
  <c r="L954" i="2"/>
  <c r="J954" i="5" s="1" a="1"/>
  <c r="J954" i="5" s="1"/>
  <c r="L955" i="2"/>
  <c r="J955" i="5" s="1" a="1"/>
  <c r="J955" i="5" s="1"/>
  <c r="L956" i="2"/>
  <c r="J956" i="5" s="1" a="1"/>
  <c r="J956" i="5" s="1"/>
  <c r="L957" i="2"/>
  <c r="J957" i="5" s="1" a="1"/>
  <c r="J957" i="5" s="1"/>
  <c r="L959" i="2"/>
  <c r="J959" i="5" s="1" a="1"/>
  <c r="J959" i="5" s="1"/>
  <c r="L960" i="2"/>
  <c r="J960" i="5" s="1" a="1"/>
  <c r="J960" i="5" s="1"/>
  <c r="L961" i="2"/>
  <c r="J961" i="5" s="1" a="1"/>
  <c r="J961" i="5" s="1"/>
  <c r="L962" i="2"/>
  <c r="J962" i="5" s="1" a="1"/>
  <c r="J962" i="5" s="1"/>
  <c r="L963" i="2"/>
  <c r="J963" i="5" s="1" a="1"/>
  <c r="J963" i="5" s="1"/>
  <c r="L964" i="2"/>
  <c r="J964" i="5" s="1" a="1"/>
  <c r="J964" i="5" s="1"/>
  <c r="L965" i="2"/>
  <c r="J965" i="5" s="1" a="1"/>
  <c r="J965" i="5" s="1"/>
  <c r="L966" i="2"/>
  <c r="J966" i="5" s="1" a="1"/>
  <c r="J966" i="5" s="1"/>
  <c r="L967" i="2"/>
  <c r="J967" i="5" s="1" a="1"/>
  <c r="J967" i="5" s="1"/>
  <c r="L968" i="2"/>
  <c r="J968" i="5" s="1" a="1"/>
  <c r="J968" i="5" s="1"/>
  <c r="L970" i="2"/>
  <c r="J970" i="5" s="1" a="1"/>
  <c r="J970" i="5" s="1"/>
  <c r="L971" i="2"/>
  <c r="J971" i="5" s="1" a="1"/>
  <c r="J971" i="5" s="1"/>
  <c r="L972" i="2"/>
  <c r="J972" i="5" s="1" a="1"/>
  <c r="J972" i="5" s="1"/>
  <c r="L973" i="2"/>
  <c r="J973" i="5" s="1" a="1"/>
  <c r="J973" i="5" s="1"/>
  <c r="L974" i="2"/>
  <c r="J974" i="5" s="1" a="1"/>
  <c r="J974" i="5" s="1"/>
  <c r="L975" i="2"/>
  <c r="J975" i="5" s="1" a="1"/>
  <c r="J975" i="5" s="1"/>
  <c r="L976" i="2"/>
  <c r="J976" i="5" s="1" a="1"/>
  <c r="J976" i="5" s="1"/>
  <c r="L977" i="2"/>
  <c r="J977" i="5" s="1" a="1"/>
  <c r="J977" i="5" s="1"/>
  <c r="L978" i="2"/>
  <c r="J978" i="5" s="1" a="1"/>
  <c r="J978" i="5" s="1"/>
  <c r="L979" i="2"/>
  <c r="J979" i="5" s="1" a="1"/>
  <c r="J979" i="5" s="1"/>
  <c r="L981" i="2"/>
  <c r="J981" i="5" s="1" a="1"/>
  <c r="J981" i="5" s="1"/>
  <c r="L982" i="2"/>
  <c r="J982" i="5" s="1" a="1"/>
  <c r="J982" i="5" s="1"/>
  <c r="L983" i="2"/>
  <c r="J983" i="5" s="1" a="1"/>
  <c r="J983" i="5" s="1"/>
  <c r="L984" i="2"/>
  <c r="J984" i="5" s="1" a="1"/>
  <c r="J984" i="5" s="1"/>
  <c r="L985" i="2"/>
  <c r="J985" i="5" s="1" a="1"/>
  <c r="J985" i="5" s="1"/>
  <c r="L986" i="2"/>
  <c r="J986" i="5" s="1" a="1"/>
  <c r="J986" i="5" s="1"/>
  <c r="L987" i="2"/>
  <c r="J987" i="5" s="1" a="1"/>
  <c r="J987" i="5" s="1"/>
  <c r="L988" i="2"/>
  <c r="J988" i="5" s="1" a="1"/>
  <c r="J988" i="5" s="1"/>
  <c r="L989" i="2"/>
  <c r="J989" i="5" s="1" a="1"/>
  <c r="J989" i="5" s="1"/>
  <c r="L990" i="2"/>
  <c r="J990" i="5" s="1" a="1"/>
  <c r="J990" i="5" s="1"/>
  <c r="L992" i="2"/>
  <c r="J992" i="5" s="1" a="1"/>
  <c r="J992" i="5" s="1"/>
  <c r="L993" i="2"/>
  <c r="J993" i="5" s="1" a="1"/>
  <c r="J993" i="5" s="1"/>
  <c r="L994" i="2"/>
  <c r="J994" i="5" s="1" a="1"/>
  <c r="J994" i="5" s="1"/>
  <c r="L995" i="2"/>
  <c r="J995" i="5" s="1" a="1"/>
  <c r="J995" i="5" s="1"/>
  <c r="L996" i="2"/>
  <c r="J996" i="5" s="1" a="1"/>
  <c r="J996" i="5" s="1"/>
  <c r="L997" i="2"/>
  <c r="J997" i="5" s="1" a="1"/>
  <c r="J997" i="5" s="1"/>
  <c r="L998" i="2"/>
  <c r="J998" i="5" s="1" a="1"/>
  <c r="J998" i="5" s="1"/>
  <c r="L999" i="2"/>
  <c r="J999" i="5" s="1" a="1"/>
  <c r="J999" i="5" s="1"/>
  <c r="L1000" i="2"/>
  <c r="J1000" i="5" s="1" a="1"/>
  <c r="J1000" i="5" s="1"/>
  <c r="L1001" i="2"/>
  <c r="J1001" i="5" s="1" a="1"/>
  <c r="J1001" i="5" s="1"/>
  <c r="L1004" i="2"/>
  <c r="J1004" i="5" s="1" a="1"/>
  <c r="J1004" i="5" s="1"/>
  <c r="L1005" i="2"/>
  <c r="J1005" i="5" s="1" a="1"/>
  <c r="J1005" i="5" s="1"/>
  <c r="L1006" i="2"/>
  <c r="J1006" i="5" s="1" a="1"/>
  <c r="J1006" i="5" s="1"/>
  <c r="L1007" i="2"/>
  <c r="J1007" i="5" s="1" a="1"/>
  <c r="J1007" i="5" s="1"/>
  <c r="L1008" i="2"/>
  <c r="J1008" i="5" s="1" a="1"/>
  <c r="J1008" i="5" s="1"/>
  <c r="L1009" i="2"/>
  <c r="J1009" i="5" s="1" a="1"/>
  <c r="J1009" i="5" s="1"/>
  <c r="L1010" i="2"/>
  <c r="J1010" i="5" s="1" a="1"/>
  <c r="J1010" i="5" s="1"/>
  <c r="L1011" i="2"/>
  <c r="J1011" i="5" s="1" a="1"/>
  <c r="J1011" i="5" s="1"/>
  <c r="L1012" i="2"/>
  <c r="J1012" i="5" s="1" a="1"/>
  <c r="J1012" i="5" s="1"/>
  <c r="L1013" i="2"/>
  <c r="J1013" i="5" s="1" a="1"/>
  <c r="J1013" i="5" s="1"/>
  <c r="L1015" i="2"/>
  <c r="J1015" i="5" s="1" a="1"/>
  <c r="J1015" i="5" s="1"/>
  <c r="L1016" i="2"/>
  <c r="J1016" i="5" s="1" a="1"/>
  <c r="J1016" i="5" s="1"/>
  <c r="L1017" i="2"/>
  <c r="J1017" i="5" s="1" a="1"/>
  <c r="J1017" i="5" s="1"/>
  <c r="L1018" i="2"/>
  <c r="J1018" i="5" s="1" a="1"/>
  <c r="J1018" i="5" s="1"/>
  <c r="L1019" i="2"/>
  <c r="J1019" i="5" s="1" a="1"/>
  <c r="J1019" i="5" s="1"/>
  <c r="L1020" i="2"/>
  <c r="J1020" i="5" s="1" a="1"/>
  <c r="J1020" i="5" s="1"/>
  <c r="L1021" i="2"/>
  <c r="J1021" i="5" s="1" a="1"/>
  <c r="J1021" i="5" s="1"/>
  <c r="L1022" i="2"/>
  <c r="J1022" i="5" s="1" a="1"/>
  <c r="J1022" i="5" s="1"/>
  <c r="L1023" i="2"/>
  <c r="J1023" i="5" s="1" a="1"/>
  <c r="J1023" i="5" s="1"/>
  <c r="L1024" i="2"/>
  <c r="J1024" i="5" s="1" a="1"/>
  <c r="J1024" i="5" s="1"/>
  <c r="L1026" i="2"/>
  <c r="J1026" i="5" s="1" a="1"/>
  <c r="J1026" i="5" s="1"/>
  <c r="L1027" i="2"/>
  <c r="J1027" i="5" s="1" a="1"/>
  <c r="J1027" i="5" s="1"/>
  <c r="L1028" i="2"/>
  <c r="J1028" i="5" s="1" a="1"/>
  <c r="J1028" i="5" s="1"/>
  <c r="L1029" i="2"/>
  <c r="J1029" i="5" s="1" a="1"/>
  <c r="J1029" i="5" s="1"/>
  <c r="L1030" i="2"/>
  <c r="J1030" i="5" s="1" a="1"/>
  <c r="J1030" i="5" s="1"/>
  <c r="L1031" i="2"/>
  <c r="J1031" i="5" s="1" a="1"/>
  <c r="J1031" i="5" s="1"/>
  <c r="L1032" i="2"/>
  <c r="J1032" i="5" s="1" a="1"/>
  <c r="J1032" i="5" s="1"/>
  <c r="L1033" i="2"/>
  <c r="J1033" i="5" s="1" a="1"/>
  <c r="J1033" i="5" s="1"/>
  <c r="L1034" i="2"/>
  <c r="J1034" i="5" s="1" a="1"/>
  <c r="J1034" i="5" s="1"/>
  <c r="L1035" i="2"/>
  <c r="J1035" i="5" s="1" a="1"/>
  <c r="J1035" i="5" s="1"/>
  <c r="L1037" i="2"/>
  <c r="J1037" i="5" s="1" a="1"/>
  <c r="J1037" i="5" s="1"/>
  <c r="L1038" i="2"/>
  <c r="J1038" i="5" s="1" a="1"/>
  <c r="J1038" i="5" s="1"/>
  <c r="L1039" i="2"/>
  <c r="J1039" i="5" s="1" a="1"/>
  <c r="J1039" i="5" s="1"/>
  <c r="L1040" i="2"/>
  <c r="J1040" i="5" s="1" a="1"/>
  <c r="J1040" i="5" s="1"/>
  <c r="L1041" i="2"/>
  <c r="J1041" i="5" s="1" a="1"/>
  <c r="J1041" i="5" s="1"/>
  <c r="L1042" i="2"/>
  <c r="J1042" i="5" s="1" a="1"/>
  <c r="J1042" i="5" s="1"/>
  <c r="L1043" i="2"/>
  <c r="J1043" i="5" s="1" a="1"/>
  <c r="J1043" i="5" s="1"/>
  <c r="L1044" i="2"/>
  <c r="J1044" i="5" s="1" a="1"/>
  <c r="J1044" i="5" s="1"/>
  <c r="L1045" i="2"/>
  <c r="J1045" i="5" s="1" a="1"/>
  <c r="J1045" i="5" s="1"/>
  <c r="L1046" i="2"/>
  <c r="J1046" i="5" s="1" a="1"/>
  <c r="J1046" i="5" s="1"/>
  <c r="L1048" i="2"/>
  <c r="J1048" i="5" s="1" a="1"/>
  <c r="J1048" i="5" s="1"/>
  <c r="L1049" i="2"/>
  <c r="J1049" i="5" s="1" a="1"/>
  <c r="J1049" i="5" s="1"/>
  <c r="L1050" i="2"/>
  <c r="J1050" i="5" s="1" a="1"/>
  <c r="J1050" i="5" s="1"/>
  <c r="L1051" i="2"/>
  <c r="J1051" i="5" s="1" a="1"/>
  <c r="J1051" i="5" s="1"/>
  <c r="L1052" i="2"/>
  <c r="J1052" i="5" s="1" a="1"/>
  <c r="J1052" i="5" s="1"/>
  <c r="L1053" i="2"/>
  <c r="J1053" i="5" s="1" a="1"/>
  <c r="J1053" i="5" s="1"/>
  <c r="L1054" i="2"/>
  <c r="J1054" i="5" s="1" a="1"/>
  <c r="J1054" i="5" s="1"/>
  <c r="L1055" i="2"/>
  <c r="J1055" i="5" s="1" a="1"/>
  <c r="J1055" i="5" s="1"/>
  <c r="L1056" i="2"/>
  <c r="J1056" i="5" s="1" a="1"/>
  <c r="J1056" i="5" s="1"/>
  <c r="L1057" i="2"/>
  <c r="J1057" i="5" s="1" a="1"/>
  <c r="J1057" i="5" s="1"/>
  <c r="L1059" i="2"/>
  <c r="J1059" i="5" s="1" a="1"/>
  <c r="J1059" i="5" s="1"/>
  <c r="L1060" i="2"/>
  <c r="J1060" i="5" s="1" a="1"/>
  <c r="J1060" i="5" s="1"/>
  <c r="L1061" i="2"/>
  <c r="J1061" i="5" s="1" a="1"/>
  <c r="J1061" i="5" s="1"/>
  <c r="L1062" i="2"/>
  <c r="J1062" i="5" s="1" a="1"/>
  <c r="J1062" i="5" s="1"/>
  <c r="L1063" i="2"/>
  <c r="J1063" i="5" s="1" a="1"/>
  <c r="J1063" i="5" s="1"/>
  <c r="L1064" i="2"/>
  <c r="J1064" i="5" s="1" a="1"/>
  <c r="J1064" i="5" s="1"/>
  <c r="L1065" i="2"/>
  <c r="J1065" i="5" s="1" a="1"/>
  <c r="J1065" i="5" s="1"/>
  <c r="L1066" i="2"/>
  <c r="J1066" i="5" s="1" a="1"/>
  <c r="J1066" i="5" s="1"/>
  <c r="L1067" i="2"/>
  <c r="J1067" i="5" s="1" a="1"/>
  <c r="J1067" i="5" s="1"/>
  <c r="L1068" i="2"/>
  <c r="J1068" i="5" s="1" a="1"/>
  <c r="J1068" i="5" s="1"/>
  <c r="L1070" i="2"/>
  <c r="J1070" i="5" s="1" a="1"/>
  <c r="J1070" i="5" s="1"/>
  <c r="L1071" i="2"/>
  <c r="J1071" i="5" s="1" a="1"/>
  <c r="J1071" i="5" s="1"/>
  <c r="L1072" i="2"/>
  <c r="J1072" i="5" s="1" a="1"/>
  <c r="J1072" i="5" s="1"/>
  <c r="L1073" i="2"/>
  <c r="J1073" i="5" s="1" a="1"/>
  <c r="J1073" i="5" s="1"/>
  <c r="L1074" i="2"/>
  <c r="J1074" i="5" s="1" a="1"/>
  <c r="J1074" i="5" s="1"/>
  <c r="L1075" i="2"/>
  <c r="J1075" i="5" s="1" a="1"/>
  <c r="J1075" i="5" s="1"/>
  <c r="L1076" i="2"/>
  <c r="J1076" i="5" s="1" a="1"/>
  <c r="J1076" i="5" s="1"/>
  <c r="L1077" i="2"/>
  <c r="J1077" i="5" s="1" a="1"/>
  <c r="J1077" i="5" s="1"/>
  <c r="L1078" i="2"/>
  <c r="J1078" i="5" s="1" a="1"/>
  <c r="J1078" i="5" s="1"/>
  <c r="L1079" i="2"/>
  <c r="J1079" i="5" s="1" a="1"/>
  <c r="J1079" i="5" s="1"/>
  <c r="L1081" i="2"/>
  <c r="J1081" i="5" s="1" a="1"/>
  <c r="J1081" i="5" s="1"/>
  <c r="L1082" i="2"/>
  <c r="J1082" i="5" s="1" a="1"/>
  <c r="J1082" i="5" s="1"/>
  <c r="L1083" i="2"/>
  <c r="J1083" i="5" s="1" a="1"/>
  <c r="J1083" i="5" s="1"/>
  <c r="L1084" i="2"/>
  <c r="J1084" i="5" s="1" a="1"/>
  <c r="J1084" i="5" s="1"/>
  <c r="L1085" i="2"/>
  <c r="J1085" i="5" s="1" a="1"/>
  <c r="J1085" i="5" s="1"/>
  <c r="L1086" i="2"/>
  <c r="J1086" i="5" s="1" a="1"/>
  <c r="J1086" i="5" s="1"/>
  <c r="L1087" i="2"/>
  <c r="J1087" i="5" s="1" a="1"/>
  <c r="J1087" i="5" s="1"/>
  <c r="L1088" i="2"/>
  <c r="J1088" i="5" s="1" a="1"/>
  <c r="J1088" i="5" s="1"/>
  <c r="L1089" i="2"/>
  <c r="J1089" i="5" s="1" a="1"/>
  <c r="J1089" i="5" s="1"/>
  <c r="L1090" i="2"/>
  <c r="J1090" i="5" s="1" a="1"/>
  <c r="J1090" i="5" s="1"/>
  <c r="L1092" i="2"/>
  <c r="J1092" i="5" s="1" a="1"/>
  <c r="J1092" i="5" s="1"/>
  <c r="L1093" i="2"/>
  <c r="J1093" i="5" s="1" a="1"/>
  <c r="J1093" i="5" s="1"/>
  <c r="L1094" i="2"/>
  <c r="J1094" i="5" s="1" a="1"/>
  <c r="J1094" i="5" s="1"/>
  <c r="L1095" i="2"/>
  <c r="J1095" i="5" s="1" a="1"/>
  <c r="J1095" i="5" s="1"/>
  <c r="L1096" i="2"/>
  <c r="J1096" i="5" s="1" a="1"/>
  <c r="J1096" i="5" s="1"/>
  <c r="L1097" i="2"/>
  <c r="J1097" i="5" s="1" a="1"/>
  <c r="J1097" i="5" s="1"/>
  <c r="L1098" i="2"/>
  <c r="J1098" i="5" s="1" a="1"/>
  <c r="J1098" i="5" s="1"/>
  <c r="L1099" i="2"/>
  <c r="J1099" i="5" s="1" a="1"/>
  <c r="J1099" i="5" s="1"/>
  <c r="L1100" i="2"/>
  <c r="J1100" i="5" s="1" a="1"/>
  <c r="J1100" i="5" s="1"/>
  <c r="L1101" i="2"/>
  <c r="J1101" i="5" s="1" a="1"/>
  <c r="J1101" i="5" s="1"/>
  <c r="L1103" i="2"/>
  <c r="J1103" i="5" s="1" a="1"/>
  <c r="J1103" i="5" s="1"/>
  <c r="L1104" i="2"/>
  <c r="J1104" i="5" s="1" a="1"/>
  <c r="J1104" i="5" s="1"/>
  <c r="L1105" i="2"/>
  <c r="J1105" i="5" s="1" a="1"/>
  <c r="J1105" i="5" s="1"/>
  <c r="L1106" i="2"/>
  <c r="J1106" i="5" s="1" a="1"/>
  <c r="J1106" i="5" s="1"/>
  <c r="L1107" i="2"/>
  <c r="J1107" i="5" s="1" a="1"/>
  <c r="J1107" i="5" s="1"/>
  <c r="L1108" i="2"/>
  <c r="J1108" i="5" s="1" a="1"/>
  <c r="J1108" i="5" s="1"/>
  <c r="L1109" i="2"/>
  <c r="J1109" i="5" s="1" a="1"/>
  <c r="J1109" i="5" s="1"/>
  <c r="L1110" i="2"/>
  <c r="J1110" i="5" s="1" a="1"/>
  <c r="J1110" i="5" s="1"/>
  <c r="L1111" i="2"/>
  <c r="J1111" i="5" s="1" a="1"/>
  <c r="J1111" i="5" s="1"/>
  <c r="L1112" i="2"/>
  <c r="J1112" i="5" s="1" a="1"/>
  <c r="J1112" i="5" s="1"/>
  <c r="L1116" i="2"/>
  <c r="J1116" i="5" s="1" a="1"/>
  <c r="J1116" i="5" s="1"/>
  <c r="L1117" i="2"/>
  <c r="J1117" i="5" s="1" a="1"/>
  <c r="J1117" i="5" s="1"/>
  <c r="L1118" i="2"/>
  <c r="J1118" i="5" s="1" a="1"/>
  <c r="J1118" i="5" s="1"/>
  <c r="L1119" i="2"/>
  <c r="J1119" i="5" s="1" a="1"/>
  <c r="J1119" i="5" s="1"/>
  <c r="L1120" i="2"/>
  <c r="J1120" i="5" s="1" a="1"/>
  <c r="J1120" i="5" s="1"/>
  <c r="L1121" i="2"/>
  <c r="J1121" i="5" s="1" a="1"/>
  <c r="J1121" i="5" s="1"/>
  <c r="L1122" i="2"/>
  <c r="J1122" i="5" s="1" a="1"/>
  <c r="J1122" i="5" s="1"/>
  <c r="L1123" i="2"/>
  <c r="J1123" i="5" s="1" a="1"/>
  <c r="J1123" i="5" s="1"/>
  <c r="L1124" i="2"/>
  <c r="J1124" i="5" s="1" a="1"/>
  <c r="J1124" i="5" s="1"/>
  <c r="L1125" i="2"/>
  <c r="J1125" i="5" s="1" a="1"/>
  <c r="J1125" i="5" s="1"/>
  <c r="L1127" i="2"/>
  <c r="J1127" i="5" s="1" a="1"/>
  <c r="J1127" i="5" s="1"/>
  <c r="L1128" i="2"/>
  <c r="J1128" i="5" s="1" a="1"/>
  <c r="J1128" i="5" s="1"/>
  <c r="L1129" i="2"/>
  <c r="J1129" i="5" s="1" a="1"/>
  <c r="J1129" i="5" s="1"/>
  <c r="L1130" i="2"/>
  <c r="J1130" i="5" s="1" a="1"/>
  <c r="J1130" i="5" s="1"/>
  <c r="L1131" i="2"/>
  <c r="J1131" i="5" s="1" a="1"/>
  <c r="J1131" i="5" s="1"/>
  <c r="L1132" i="2"/>
  <c r="J1132" i="5" s="1" a="1"/>
  <c r="J1132" i="5" s="1"/>
  <c r="L1133" i="2"/>
  <c r="J1133" i="5" s="1" a="1"/>
  <c r="J1133" i="5" s="1"/>
  <c r="L1134" i="2"/>
  <c r="J1134" i="5" s="1" a="1"/>
  <c r="J1134" i="5" s="1"/>
  <c r="L1135" i="2"/>
  <c r="J1135" i="5" s="1" a="1"/>
  <c r="J1135" i="5" s="1"/>
  <c r="L1136" i="2"/>
  <c r="J1136" i="5" s="1" a="1"/>
  <c r="J1136" i="5" s="1"/>
  <c r="L1138" i="2"/>
  <c r="J1138" i="5" s="1" a="1"/>
  <c r="J1138" i="5" s="1"/>
  <c r="L1139" i="2"/>
  <c r="J1139" i="5" s="1" a="1"/>
  <c r="J1139" i="5" s="1"/>
  <c r="L1140" i="2"/>
  <c r="J1140" i="5" s="1" a="1"/>
  <c r="J1140" i="5" s="1"/>
  <c r="L1141" i="2"/>
  <c r="J1141" i="5" s="1" a="1"/>
  <c r="J1141" i="5" s="1"/>
  <c r="L1142" i="2"/>
  <c r="J1142" i="5" s="1" a="1"/>
  <c r="J1142" i="5" s="1"/>
  <c r="L1143" i="2"/>
  <c r="J1143" i="5" s="1" a="1"/>
  <c r="J1143" i="5" s="1"/>
  <c r="L1144" i="2"/>
  <c r="J1144" i="5" s="1" a="1"/>
  <c r="J1144" i="5" s="1"/>
  <c r="L1145" i="2"/>
  <c r="J1145" i="5" s="1" a="1"/>
  <c r="J1145" i="5" s="1"/>
  <c r="L1146" i="2"/>
  <c r="J1146" i="5" s="1" a="1"/>
  <c r="J1146" i="5" s="1"/>
  <c r="L1147" i="2"/>
  <c r="J1147" i="5" s="1" a="1"/>
  <c r="J1147" i="5" s="1"/>
  <c r="L1149" i="2"/>
  <c r="J1149" i="5" s="1" a="1"/>
  <c r="J1149" i="5" s="1"/>
  <c r="L1150" i="2"/>
  <c r="J1150" i="5" s="1" a="1"/>
  <c r="J1150" i="5" s="1"/>
  <c r="L1151" i="2"/>
  <c r="J1151" i="5" s="1" a="1"/>
  <c r="J1151" i="5" s="1"/>
  <c r="L1152" i="2"/>
  <c r="J1152" i="5" s="1" a="1"/>
  <c r="J1152" i="5" s="1"/>
  <c r="L1153" i="2"/>
  <c r="J1153" i="5" s="1" a="1"/>
  <c r="J1153" i="5" s="1"/>
  <c r="L1154" i="2"/>
  <c r="J1154" i="5" s="1" a="1"/>
  <c r="J1154" i="5" s="1"/>
  <c r="L1155" i="2"/>
  <c r="J1155" i="5" s="1" a="1"/>
  <c r="J1155" i="5" s="1"/>
  <c r="L1156" i="2"/>
  <c r="J1156" i="5" s="1" a="1"/>
  <c r="J1156" i="5" s="1"/>
  <c r="L1157" i="2"/>
  <c r="J1157" i="5" s="1" a="1"/>
  <c r="J1157" i="5" s="1"/>
  <c r="L1158" i="2"/>
  <c r="J1158" i="5" s="1" a="1"/>
  <c r="J1158" i="5" s="1"/>
  <c r="L1160" i="2"/>
  <c r="J1160" i="5" s="1" a="1"/>
  <c r="J1160" i="5" s="1"/>
  <c r="L1161" i="2"/>
  <c r="J1161" i="5" s="1" a="1"/>
  <c r="J1161" i="5" s="1"/>
  <c r="L1162" i="2"/>
  <c r="J1162" i="5" s="1" a="1"/>
  <c r="J1162" i="5" s="1"/>
  <c r="L1163" i="2"/>
  <c r="J1163" i="5" s="1" a="1"/>
  <c r="J1163" i="5" s="1"/>
  <c r="L1164" i="2"/>
  <c r="J1164" i="5" s="1" a="1"/>
  <c r="J1164" i="5" s="1"/>
  <c r="L1165" i="2"/>
  <c r="J1165" i="5" s="1" a="1"/>
  <c r="J1165" i="5" s="1"/>
  <c r="L1166" i="2"/>
  <c r="J1166" i="5" s="1" a="1"/>
  <c r="J1166" i="5" s="1"/>
  <c r="L1167" i="2"/>
  <c r="J1167" i="5" s="1" a="1"/>
  <c r="J1167" i="5" s="1"/>
  <c r="L1168" i="2"/>
  <c r="J1168" i="5" s="1" a="1"/>
  <c r="J1168" i="5" s="1"/>
  <c r="L1169" i="2"/>
  <c r="J1169" i="5" s="1" a="1"/>
  <c r="J1169" i="5" s="1"/>
  <c r="L1171" i="2"/>
  <c r="J1171" i="5" s="1" a="1"/>
  <c r="J1171" i="5" s="1"/>
  <c r="L1172" i="2"/>
  <c r="J1172" i="5" s="1" a="1"/>
  <c r="J1172" i="5" s="1"/>
  <c r="L1173" i="2"/>
  <c r="J1173" i="5" s="1" a="1"/>
  <c r="J1173" i="5" s="1"/>
  <c r="L1174" i="2"/>
  <c r="J1174" i="5" s="1" a="1"/>
  <c r="J1174" i="5" s="1"/>
  <c r="L1175" i="2"/>
  <c r="J1175" i="5" s="1" a="1"/>
  <c r="J1175" i="5" s="1"/>
  <c r="L1176" i="2"/>
  <c r="J1176" i="5" s="1" a="1"/>
  <c r="J1176" i="5" s="1"/>
  <c r="L1177" i="2"/>
  <c r="J1177" i="5" s="1" a="1"/>
  <c r="J1177" i="5" s="1"/>
  <c r="L1178" i="2"/>
  <c r="J1178" i="5" s="1" a="1"/>
  <c r="J1178" i="5" s="1"/>
  <c r="L1179" i="2"/>
  <c r="J1179" i="5" s="1" a="1"/>
  <c r="J1179" i="5" s="1"/>
  <c r="L1180" i="2"/>
  <c r="J1180" i="5" s="1" a="1"/>
  <c r="J1180" i="5" s="1"/>
  <c r="L1182" i="2"/>
  <c r="J1182" i="5" s="1" a="1"/>
  <c r="J1182" i="5" s="1"/>
  <c r="L1183" i="2"/>
  <c r="J1183" i="5" s="1" a="1"/>
  <c r="J1183" i="5" s="1"/>
  <c r="L1184" i="2"/>
  <c r="J1184" i="5" s="1" a="1"/>
  <c r="J1184" i="5" s="1"/>
  <c r="L1185" i="2"/>
  <c r="J1185" i="5" s="1" a="1"/>
  <c r="J1185" i="5" s="1"/>
  <c r="L1186" i="2"/>
  <c r="J1186" i="5" s="1" a="1"/>
  <c r="J1186" i="5" s="1"/>
  <c r="L1187" i="2"/>
  <c r="J1187" i="5" s="1" a="1"/>
  <c r="J1187" i="5" s="1"/>
  <c r="L1188" i="2"/>
  <c r="J1188" i="5" s="1" a="1"/>
  <c r="J1188" i="5" s="1"/>
  <c r="L1189" i="2"/>
  <c r="J1189" i="5" s="1" a="1"/>
  <c r="J1189" i="5" s="1"/>
  <c r="L1190" i="2"/>
  <c r="J1190" i="5" s="1" a="1"/>
  <c r="J1190" i="5" s="1"/>
  <c r="L1191" i="2"/>
  <c r="J1191" i="5" s="1" a="1"/>
  <c r="J1191" i="5" s="1"/>
  <c r="L1193" i="2"/>
  <c r="J1193" i="5" s="1" a="1"/>
  <c r="J1193" i="5" s="1"/>
  <c r="L1194" i="2"/>
  <c r="J1194" i="5" s="1" a="1"/>
  <c r="J1194" i="5" s="1"/>
  <c r="L1195" i="2"/>
  <c r="J1195" i="5" s="1" a="1"/>
  <c r="J1195" i="5" s="1"/>
  <c r="L1196" i="2"/>
  <c r="J1196" i="5" s="1" a="1"/>
  <c r="J1196" i="5" s="1"/>
  <c r="L1197" i="2"/>
  <c r="J1197" i="5" s="1" a="1"/>
  <c r="J1197" i="5" s="1"/>
  <c r="L1198" i="2"/>
  <c r="J1198" i="5" s="1" a="1"/>
  <c r="J1198" i="5" s="1"/>
  <c r="L1199" i="2"/>
  <c r="J1199" i="5" s="1" a="1"/>
  <c r="J1199" i="5" s="1"/>
  <c r="L1200" i="2"/>
  <c r="J1200" i="5" s="1" a="1"/>
  <c r="J1200" i="5" s="1"/>
  <c r="L1201" i="2"/>
  <c r="J1201" i="5" s="1" a="1"/>
  <c r="J1201" i="5" s="1"/>
  <c r="L1202" i="2"/>
  <c r="J1202" i="5" s="1" a="1"/>
  <c r="J1202" i="5" s="1"/>
  <c r="L1204" i="2"/>
  <c r="J1204" i="5" s="1" a="1"/>
  <c r="J1204" i="5" s="1"/>
  <c r="L1205" i="2"/>
  <c r="J1205" i="5" s="1" a="1"/>
  <c r="J1205" i="5" s="1"/>
  <c r="L1206" i="2"/>
  <c r="J1206" i="5" s="1" a="1"/>
  <c r="J1206" i="5" s="1"/>
  <c r="L1207" i="2"/>
  <c r="J1207" i="5" s="1" a="1"/>
  <c r="J1207" i="5" s="1"/>
  <c r="L1208" i="2"/>
  <c r="J1208" i="5" s="1" a="1"/>
  <c r="J1208" i="5" s="1"/>
  <c r="L1209" i="2"/>
  <c r="J1209" i="5" s="1" a="1"/>
  <c r="J1209" i="5" s="1"/>
  <c r="L1210" i="2"/>
  <c r="J1210" i="5" s="1" a="1"/>
  <c r="J1210" i="5" s="1"/>
  <c r="L1211" i="2"/>
  <c r="J1211" i="5" s="1" a="1"/>
  <c r="J1211" i="5" s="1"/>
  <c r="L1212" i="2"/>
  <c r="J1212" i="5" s="1" a="1"/>
  <c r="J1212" i="5" s="1"/>
  <c r="L1213" i="2"/>
  <c r="J1213" i="5" s="1" a="1"/>
  <c r="J1213" i="5" s="1"/>
  <c r="L1215" i="2"/>
  <c r="J1215" i="5" s="1" a="1"/>
  <c r="J1215" i="5" s="1"/>
  <c r="L1216" i="2"/>
  <c r="J1216" i="5" s="1" a="1"/>
  <c r="J1216" i="5" s="1"/>
  <c r="L1217" i="2"/>
  <c r="J1217" i="5" s="1" a="1"/>
  <c r="J1217" i="5" s="1"/>
  <c r="L1218" i="2"/>
  <c r="J1218" i="5" s="1" a="1"/>
  <c r="J1218" i="5" s="1"/>
  <c r="L1219" i="2"/>
  <c r="J1219" i="5" s="1" a="1"/>
  <c r="J1219" i="5" s="1"/>
  <c r="L1220" i="2"/>
  <c r="J1220" i="5" s="1" a="1"/>
  <c r="J1220" i="5" s="1"/>
  <c r="L1221" i="2"/>
  <c r="J1221" i="5" s="1" a="1"/>
  <c r="J1221" i="5" s="1"/>
  <c r="L1222" i="2"/>
  <c r="J1222" i="5" s="1" a="1"/>
  <c r="J1222" i="5" s="1"/>
  <c r="L1223" i="2"/>
  <c r="J1223" i="5" s="1" a="1"/>
  <c r="J1223" i="5" s="1"/>
  <c r="L1224" i="2"/>
  <c r="J1224" i="5" s="1" a="1"/>
  <c r="J1224" i="5" s="1"/>
  <c r="L1227" i="2"/>
  <c r="J1227" i="5" s="1" a="1"/>
  <c r="J1227" i="5" s="1"/>
  <c r="L1228" i="2"/>
  <c r="J1228" i="5" s="1" a="1"/>
  <c r="J1228" i="5" s="1"/>
  <c r="L1229" i="2"/>
  <c r="J1229" i="5" s="1" a="1"/>
  <c r="J1229" i="5" s="1"/>
  <c r="L1230" i="2"/>
  <c r="J1230" i="5" s="1" a="1"/>
  <c r="J1230" i="5" s="1"/>
  <c r="L1231" i="2"/>
  <c r="J1231" i="5" s="1" a="1"/>
  <c r="J1231" i="5" s="1"/>
  <c r="L1232" i="2"/>
  <c r="J1232" i="5" s="1" a="1"/>
  <c r="J1232" i="5" s="1"/>
  <c r="L1233" i="2"/>
  <c r="J1233" i="5" s="1" a="1"/>
  <c r="J1233" i="5" s="1"/>
  <c r="L1234" i="2"/>
  <c r="J1234" i="5" s="1" a="1"/>
  <c r="J1234" i="5" s="1"/>
  <c r="L1235" i="2"/>
  <c r="J1235" i="5" s="1" a="1"/>
  <c r="J1235" i="5" s="1"/>
  <c r="L1236" i="2"/>
  <c r="J1236" i="5" s="1" a="1"/>
  <c r="J1236" i="5" s="1"/>
  <c r="L1238" i="2"/>
  <c r="J1238" i="5" s="1" a="1"/>
  <c r="J1238" i="5" s="1"/>
  <c r="L1239" i="2"/>
  <c r="J1239" i="5" s="1" a="1"/>
  <c r="J1239" i="5" s="1"/>
  <c r="L1240" i="2"/>
  <c r="J1240" i="5" s="1" a="1"/>
  <c r="J1240" i="5" s="1"/>
  <c r="L1241" i="2"/>
  <c r="J1241" i="5" s="1" a="1"/>
  <c r="J1241" i="5" s="1"/>
  <c r="L1242" i="2"/>
  <c r="J1242" i="5" s="1" a="1"/>
  <c r="J1242" i="5" s="1"/>
  <c r="L1243" i="2"/>
  <c r="J1243" i="5" s="1" a="1"/>
  <c r="J1243" i="5" s="1"/>
  <c r="L1244" i="2"/>
  <c r="J1244" i="5" s="1" a="1"/>
  <c r="J1244" i="5" s="1"/>
  <c r="L1245" i="2"/>
  <c r="J1245" i="5" s="1" a="1"/>
  <c r="J1245" i="5" s="1"/>
  <c r="L1246" i="2"/>
  <c r="J1246" i="5" s="1" a="1"/>
  <c r="J1246" i="5" s="1"/>
  <c r="L1247" i="2"/>
  <c r="J1247" i="5" s="1" a="1"/>
  <c r="J1247" i="5" s="1"/>
  <c r="L1249" i="2"/>
  <c r="J1249" i="5" s="1" a="1"/>
  <c r="J1249" i="5" s="1"/>
  <c r="L1250" i="2"/>
  <c r="J1250" i="5" s="1" a="1"/>
  <c r="J1250" i="5" s="1"/>
  <c r="L1251" i="2"/>
  <c r="J1251" i="5" s="1" a="1"/>
  <c r="J1251" i="5" s="1"/>
  <c r="L1252" i="2"/>
  <c r="J1252" i="5" s="1" a="1"/>
  <c r="J1252" i="5" s="1"/>
  <c r="L1253" i="2"/>
  <c r="J1253" i="5" s="1" a="1"/>
  <c r="J1253" i="5" s="1"/>
  <c r="L1254" i="2"/>
  <c r="J1254" i="5" s="1" a="1"/>
  <c r="J1254" i="5" s="1"/>
  <c r="L1255" i="2"/>
  <c r="J1255" i="5" s="1" a="1"/>
  <c r="J1255" i="5" s="1"/>
  <c r="L1256" i="2"/>
  <c r="J1256" i="5" s="1" a="1"/>
  <c r="J1256" i="5" s="1"/>
  <c r="L1257" i="2"/>
  <c r="J1257" i="5" s="1" a="1"/>
  <c r="J1257" i="5" s="1"/>
  <c r="L1258" i="2"/>
  <c r="J1258" i="5" s="1" a="1"/>
  <c r="J1258" i="5" s="1"/>
  <c r="L1260" i="2"/>
  <c r="J1260" i="5" s="1" a="1"/>
  <c r="J1260" i="5" s="1"/>
  <c r="L1261" i="2"/>
  <c r="J1261" i="5" s="1" a="1"/>
  <c r="J1261" i="5" s="1"/>
  <c r="L1262" i="2"/>
  <c r="J1262" i="5" s="1" a="1"/>
  <c r="J1262" i="5" s="1"/>
  <c r="L1263" i="2"/>
  <c r="J1263" i="5" s="1" a="1"/>
  <c r="J1263" i="5" s="1"/>
  <c r="L1264" i="2"/>
  <c r="J1264" i="5" s="1" a="1"/>
  <c r="J1264" i="5" s="1"/>
  <c r="L1265" i="2"/>
  <c r="J1265" i="5" s="1" a="1"/>
  <c r="J1265" i="5" s="1"/>
  <c r="L1266" i="2"/>
  <c r="J1266" i="5" s="1" a="1"/>
  <c r="J1266" i="5" s="1"/>
  <c r="L1267" i="2"/>
  <c r="J1267" i="5" s="1" a="1"/>
  <c r="J1267" i="5" s="1"/>
  <c r="L1268" i="2"/>
  <c r="J1268" i="5" s="1" a="1"/>
  <c r="J1268" i="5" s="1"/>
  <c r="L1269" i="2"/>
  <c r="J1269" i="5" s="1" a="1"/>
  <c r="J1269" i="5" s="1"/>
  <c r="L1271" i="2"/>
  <c r="J1271" i="5" s="1" a="1"/>
  <c r="J1271" i="5" s="1"/>
  <c r="L1272" i="2"/>
  <c r="J1272" i="5" s="1" a="1"/>
  <c r="J1272" i="5" s="1"/>
  <c r="L1273" i="2"/>
  <c r="J1273" i="5" s="1" a="1"/>
  <c r="J1273" i="5" s="1"/>
  <c r="L1274" i="2"/>
  <c r="J1274" i="5" s="1" a="1"/>
  <c r="J1274" i="5" s="1"/>
  <c r="L1275" i="2"/>
  <c r="J1275" i="5" s="1" a="1"/>
  <c r="J1275" i="5" s="1"/>
  <c r="L1276" i="2"/>
  <c r="J1276" i="5" s="1" a="1"/>
  <c r="J1276" i="5" s="1"/>
  <c r="L1277" i="2"/>
  <c r="J1277" i="5" s="1" a="1"/>
  <c r="J1277" i="5" s="1"/>
  <c r="L1278" i="2"/>
  <c r="J1278" i="5" s="1" a="1"/>
  <c r="J1278" i="5" s="1"/>
  <c r="L1279" i="2"/>
  <c r="J1279" i="5" s="1" a="1"/>
  <c r="J1279" i="5" s="1"/>
  <c r="L1280" i="2"/>
  <c r="J1280" i="5" s="1" a="1"/>
  <c r="J1280" i="5" s="1"/>
  <c r="L1282" i="2"/>
  <c r="J1282" i="5" s="1" a="1"/>
  <c r="J1282" i="5" s="1"/>
  <c r="L1283" i="2"/>
  <c r="J1283" i="5" s="1" a="1"/>
  <c r="J1283" i="5" s="1"/>
  <c r="L1284" i="2"/>
  <c r="J1284" i="5" s="1" a="1"/>
  <c r="J1284" i="5" s="1"/>
  <c r="L1285" i="2"/>
  <c r="J1285" i="5" s="1" a="1"/>
  <c r="J1285" i="5" s="1"/>
  <c r="L1286" i="2"/>
  <c r="J1286" i="5" s="1" a="1"/>
  <c r="J1286" i="5" s="1"/>
  <c r="L1287" i="2"/>
  <c r="J1287" i="5" s="1" a="1"/>
  <c r="J1287" i="5" s="1"/>
  <c r="L1288" i="2"/>
  <c r="J1288" i="5" s="1" a="1"/>
  <c r="J1288" i="5" s="1"/>
  <c r="L1289" i="2"/>
  <c r="J1289" i="5" s="1" a="1"/>
  <c r="J1289" i="5" s="1"/>
  <c r="L1290" i="2"/>
  <c r="J1290" i="5" s="1" a="1"/>
  <c r="J1290" i="5" s="1"/>
  <c r="L1291" i="2"/>
  <c r="J1291" i="5" s="1" a="1"/>
  <c r="J1291" i="5" s="1"/>
  <c r="L1293" i="2"/>
  <c r="J1293" i="5" s="1" a="1"/>
  <c r="J1293" i="5" s="1"/>
  <c r="L1294" i="2"/>
  <c r="J1294" i="5" s="1" a="1"/>
  <c r="J1294" i="5" s="1"/>
  <c r="L1295" i="2"/>
  <c r="J1295" i="5" s="1" a="1"/>
  <c r="J1295" i="5" s="1"/>
  <c r="L1296" i="2"/>
  <c r="J1296" i="5" s="1" a="1"/>
  <c r="J1296" i="5" s="1"/>
  <c r="L1297" i="2"/>
  <c r="J1297" i="5" s="1" a="1"/>
  <c r="J1297" i="5" s="1"/>
  <c r="L1298" i="2"/>
  <c r="J1298" i="5" s="1" a="1"/>
  <c r="J1298" i="5" s="1"/>
  <c r="L1299" i="2"/>
  <c r="J1299" i="5" s="1" a="1"/>
  <c r="J1299" i="5" s="1"/>
  <c r="L1300" i="2"/>
  <c r="J1300" i="5" s="1" a="1"/>
  <c r="J1300" i="5" s="1"/>
  <c r="L1301" i="2"/>
  <c r="J1301" i="5" s="1" a="1"/>
  <c r="J1301" i="5" s="1"/>
  <c r="L1302" i="2"/>
  <c r="J1302" i="5" s="1" a="1"/>
  <c r="J1302" i="5" s="1"/>
  <c r="L1304" i="2"/>
  <c r="J1304" i="5" s="1" a="1"/>
  <c r="J1304" i="5" s="1"/>
  <c r="L1305" i="2"/>
  <c r="J1305" i="5" s="1" a="1"/>
  <c r="J1305" i="5" s="1"/>
  <c r="L1306" i="2"/>
  <c r="J1306" i="5" s="1" a="1"/>
  <c r="J1306" i="5" s="1"/>
  <c r="L1307" i="2"/>
  <c r="J1307" i="5" s="1" a="1"/>
  <c r="J1307" i="5" s="1"/>
  <c r="L1308" i="2"/>
  <c r="J1308" i="5" s="1" a="1"/>
  <c r="J1308" i="5" s="1"/>
  <c r="L1309" i="2"/>
  <c r="J1309" i="5" s="1" a="1"/>
  <c r="J1309" i="5" s="1"/>
  <c r="L1310" i="2"/>
  <c r="J1310" i="5" s="1" a="1"/>
  <c r="J1310" i="5" s="1"/>
  <c r="L1311" i="2"/>
  <c r="J1311" i="5" s="1" a="1"/>
  <c r="J1311" i="5" s="1"/>
  <c r="L1312" i="2"/>
  <c r="J1312" i="5" s="1" a="1"/>
  <c r="J1312" i="5" s="1"/>
  <c r="L1313" i="2"/>
  <c r="J1313" i="5" s="1" a="1"/>
  <c r="J1313" i="5" s="1"/>
  <c r="L1315" i="2"/>
  <c r="J1315" i="5" s="1" a="1"/>
  <c r="J1315" i="5" s="1"/>
  <c r="L1316" i="2"/>
  <c r="J1316" i="5" s="1" a="1"/>
  <c r="J1316" i="5" s="1"/>
  <c r="L1317" i="2"/>
  <c r="J1317" i="5" s="1" a="1"/>
  <c r="J1317" i="5" s="1"/>
  <c r="L1318" i="2"/>
  <c r="J1318" i="5" s="1" a="1"/>
  <c r="J1318" i="5" s="1"/>
  <c r="L1319" i="2"/>
  <c r="J1319" i="5" s="1" a="1"/>
  <c r="J1319" i="5" s="1"/>
  <c r="L1320" i="2"/>
  <c r="J1320" i="5" s="1" a="1"/>
  <c r="J1320" i="5" s="1"/>
  <c r="L1321" i="2"/>
  <c r="J1321" i="5" s="1" a="1"/>
  <c r="J1321" i="5" s="1"/>
  <c r="L1322" i="2"/>
  <c r="J1322" i="5" s="1" a="1"/>
  <c r="J1322" i="5" s="1"/>
  <c r="L1323" i="2"/>
  <c r="J1323" i="5" s="1" a="1"/>
  <c r="J1323" i="5" s="1"/>
  <c r="L1324" i="2"/>
  <c r="J1324" i="5" s="1" a="1"/>
  <c r="J1324" i="5" s="1"/>
  <c r="L1326" i="2"/>
  <c r="J1326" i="5" s="1" a="1"/>
  <c r="J1326" i="5" s="1"/>
  <c r="L1327" i="2"/>
  <c r="J1327" i="5" s="1" a="1"/>
  <c r="J1327" i="5" s="1"/>
  <c r="L1328" i="2"/>
  <c r="J1328" i="5" s="1" a="1"/>
  <c r="J1328" i="5" s="1"/>
  <c r="L1329" i="2"/>
  <c r="J1329" i="5" s="1" a="1"/>
  <c r="J1329" i="5" s="1"/>
  <c r="L1330" i="2"/>
  <c r="J1330" i="5" s="1" a="1"/>
  <c r="J1330" i="5" s="1"/>
  <c r="L1331" i="2"/>
  <c r="J1331" i="5" s="1" a="1"/>
  <c r="J1331" i="5" s="1"/>
  <c r="L1332" i="2"/>
  <c r="J1332" i="5" s="1" a="1"/>
  <c r="J1332" i="5" s="1"/>
  <c r="L1333" i="2"/>
  <c r="J1333" i="5" s="1" a="1"/>
  <c r="J1333" i="5" s="1"/>
  <c r="L1334" i="2"/>
  <c r="J1334" i="5" s="1" a="1"/>
  <c r="J1334" i="5" s="1"/>
  <c r="L1335" i="2"/>
  <c r="J1335" i="5" s="1" a="1"/>
  <c r="J1335" i="5" s="1"/>
  <c r="L1338" i="2"/>
  <c r="J1338" i="5" s="1" a="1"/>
  <c r="J1338" i="5" s="1"/>
  <c r="L1339" i="2"/>
  <c r="J1339" i="5" s="1" a="1"/>
  <c r="J1339" i="5" s="1"/>
  <c r="L1340" i="2"/>
  <c r="J1340" i="5" s="1" a="1"/>
  <c r="J1340" i="5" s="1"/>
  <c r="L1341" i="2"/>
  <c r="J1341" i="5" s="1" a="1"/>
  <c r="J1341" i="5" s="1"/>
  <c r="L1342" i="2"/>
  <c r="J1342" i="5" s="1" a="1"/>
  <c r="J1342" i="5" s="1"/>
  <c r="L1343" i="2"/>
  <c r="J1343" i="5" s="1" a="1"/>
  <c r="J1343" i="5" s="1"/>
  <c r="L1344" i="2"/>
  <c r="J1344" i="5" s="1" a="1"/>
  <c r="J1344" i="5" s="1"/>
  <c r="L1345" i="2"/>
  <c r="J1345" i="5" s="1" a="1"/>
  <c r="J1345" i="5" s="1"/>
  <c r="L1346" i="2"/>
  <c r="J1346" i="5" s="1" a="1"/>
  <c r="J1346" i="5" s="1"/>
  <c r="L1347" i="2"/>
  <c r="J1347" i="5" s="1" a="1"/>
  <c r="J1347" i="5" s="1"/>
  <c r="L1349" i="2"/>
  <c r="J1349" i="5" s="1" a="1"/>
  <c r="J1349" i="5" s="1"/>
  <c r="L1350" i="2"/>
  <c r="J1350" i="5" s="1" a="1"/>
  <c r="J1350" i="5" s="1"/>
  <c r="L1351" i="2"/>
  <c r="J1351" i="5" s="1" a="1"/>
  <c r="J1351" i="5" s="1"/>
  <c r="L1352" i="2"/>
  <c r="J1352" i="5" s="1" a="1"/>
  <c r="J1352" i="5" s="1"/>
  <c r="L1353" i="2"/>
  <c r="J1353" i="5" s="1" a="1"/>
  <c r="J1353" i="5" s="1"/>
  <c r="L1354" i="2"/>
  <c r="J1354" i="5" s="1" a="1"/>
  <c r="J1354" i="5" s="1"/>
  <c r="L1355" i="2"/>
  <c r="J1355" i="5" s="1" a="1"/>
  <c r="J1355" i="5" s="1"/>
  <c r="L1356" i="2"/>
  <c r="J1356" i="5" s="1" a="1"/>
  <c r="J1356" i="5" s="1"/>
  <c r="L1357" i="2"/>
  <c r="J1357" i="5" s="1" a="1"/>
  <c r="J1357" i="5" s="1"/>
  <c r="L1358" i="2"/>
  <c r="J1358" i="5" s="1" a="1"/>
  <c r="J1358" i="5" s="1"/>
  <c r="L1360" i="2"/>
  <c r="J1360" i="5" s="1" a="1"/>
  <c r="J1360" i="5" s="1"/>
  <c r="L1361" i="2"/>
  <c r="J1361" i="5" s="1" a="1"/>
  <c r="J1361" i="5" s="1"/>
  <c r="L1362" i="2"/>
  <c r="J1362" i="5" s="1" a="1"/>
  <c r="J1362" i="5" s="1"/>
  <c r="L1363" i="2"/>
  <c r="J1363" i="5" s="1" a="1"/>
  <c r="J1363" i="5" s="1"/>
  <c r="L1364" i="2"/>
  <c r="J1364" i="5" s="1" a="1"/>
  <c r="J1364" i="5" s="1"/>
  <c r="L1365" i="2"/>
  <c r="J1365" i="5" s="1" a="1"/>
  <c r="J1365" i="5" s="1"/>
  <c r="L1366" i="2"/>
  <c r="J1366" i="5" s="1" a="1"/>
  <c r="J1366" i="5" s="1"/>
  <c r="L1367" i="2"/>
  <c r="J1367" i="5" s="1" a="1"/>
  <c r="J1367" i="5" s="1"/>
  <c r="L1368" i="2"/>
  <c r="J1368" i="5" s="1" a="1"/>
  <c r="J1368" i="5" s="1"/>
  <c r="L1369" i="2"/>
  <c r="J1369" i="5" s="1" a="1"/>
  <c r="J1369" i="5" s="1"/>
  <c r="L1371" i="2"/>
  <c r="J1371" i="5" s="1" a="1"/>
  <c r="J1371" i="5" s="1"/>
  <c r="L1372" i="2"/>
  <c r="J1372" i="5" s="1" a="1"/>
  <c r="J1372" i="5" s="1"/>
  <c r="L1373" i="2"/>
  <c r="J1373" i="5" s="1" a="1"/>
  <c r="J1373" i="5" s="1"/>
  <c r="L1374" i="2"/>
  <c r="J1374" i="5" s="1" a="1"/>
  <c r="J1374" i="5" s="1"/>
  <c r="L1375" i="2"/>
  <c r="J1375" i="5" s="1" a="1"/>
  <c r="J1375" i="5" s="1"/>
  <c r="L1376" i="2"/>
  <c r="J1376" i="5" s="1" a="1"/>
  <c r="J1376" i="5" s="1"/>
  <c r="L1377" i="2"/>
  <c r="J1377" i="5" s="1" a="1"/>
  <c r="J1377" i="5" s="1"/>
  <c r="L1378" i="2"/>
  <c r="J1378" i="5" s="1" a="1"/>
  <c r="J1378" i="5" s="1"/>
  <c r="L1379" i="2"/>
  <c r="J1379" i="5" s="1" a="1"/>
  <c r="J1379" i="5" s="1"/>
  <c r="L1380" i="2"/>
  <c r="J1380" i="5" s="1" a="1"/>
  <c r="J1380" i="5" s="1"/>
  <c r="L1382" i="2"/>
  <c r="J1382" i="5" s="1" a="1"/>
  <c r="J1382" i="5" s="1"/>
  <c r="L1383" i="2"/>
  <c r="J1383" i="5" s="1" a="1"/>
  <c r="J1383" i="5" s="1"/>
  <c r="L1384" i="2"/>
  <c r="J1384" i="5" s="1" a="1"/>
  <c r="J1384" i="5" s="1"/>
  <c r="L1385" i="2"/>
  <c r="J1385" i="5" s="1" a="1"/>
  <c r="J1385" i="5" s="1"/>
  <c r="L1386" i="2"/>
  <c r="J1386" i="5" s="1" a="1"/>
  <c r="J1386" i="5" s="1"/>
  <c r="L1387" i="2"/>
  <c r="J1387" i="5" s="1" a="1"/>
  <c r="J1387" i="5" s="1"/>
  <c r="L1388" i="2"/>
  <c r="J1388" i="5" s="1" a="1"/>
  <c r="J1388" i="5" s="1"/>
  <c r="L1389" i="2"/>
  <c r="J1389" i="5" s="1" a="1"/>
  <c r="J1389" i="5" s="1"/>
  <c r="L1390" i="2"/>
  <c r="J1390" i="5" s="1" a="1"/>
  <c r="J1390" i="5" s="1"/>
  <c r="L1391" i="2"/>
  <c r="J1391" i="5" s="1" a="1"/>
  <c r="J1391" i="5" s="1"/>
  <c r="L1393" i="2"/>
  <c r="J1393" i="5" s="1" a="1"/>
  <c r="J1393" i="5" s="1"/>
  <c r="L1394" i="2"/>
  <c r="J1394" i="5" s="1" a="1"/>
  <c r="J1394" i="5" s="1"/>
  <c r="L1395" i="2"/>
  <c r="J1395" i="5" s="1" a="1"/>
  <c r="J1395" i="5" s="1"/>
  <c r="L1396" i="2"/>
  <c r="J1396" i="5" s="1" a="1"/>
  <c r="J1396" i="5" s="1"/>
  <c r="L1397" i="2"/>
  <c r="J1397" i="5" s="1" a="1"/>
  <c r="J1397" i="5" s="1"/>
  <c r="L1398" i="2"/>
  <c r="J1398" i="5" s="1" a="1"/>
  <c r="J1398" i="5" s="1"/>
  <c r="L1399" i="2"/>
  <c r="J1399" i="5" s="1" a="1"/>
  <c r="J1399" i="5" s="1"/>
  <c r="L1400" i="2"/>
  <c r="J1400" i="5" s="1" a="1"/>
  <c r="J1400" i="5" s="1"/>
  <c r="L1401" i="2"/>
  <c r="J1401" i="5" s="1" a="1"/>
  <c r="J1401" i="5" s="1"/>
  <c r="L1402" i="2"/>
  <c r="J1402" i="5" s="1" a="1"/>
  <c r="J1402" i="5" s="1"/>
  <c r="L1404" i="2"/>
  <c r="J1404" i="5" s="1" a="1"/>
  <c r="J1404" i="5" s="1"/>
  <c r="L1405" i="2"/>
  <c r="J1405" i="5" s="1" a="1"/>
  <c r="J1405" i="5" s="1"/>
  <c r="L1406" i="2"/>
  <c r="J1406" i="5" s="1" a="1"/>
  <c r="J1406" i="5" s="1"/>
  <c r="L1407" i="2"/>
  <c r="J1407" i="5" s="1" a="1"/>
  <c r="J1407" i="5" s="1"/>
  <c r="L1408" i="2"/>
  <c r="J1408" i="5" s="1" a="1"/>
  <c r="J1408" i="5" s="1"/>
  <c r="L1409" i="2"/>
  <c r="J1409" i="5" s="1" a="1"/>
  <c r="J1409" i="5" s="1"/>
  <c r="L1410" i="2"/>
  <c r="J1410" i="5" s="1" a="1"/>
  <c r="J1410" i="5" s="1"/>
  <c r="L1411" i="2"/>
  <c r="J1411" i="5" s="1" a="1"/>
  <c r="J1411" i="5" s="1"/>
  <c r="L1412" i="2"/>
  <c r="J1412" i="5" s="1" a="1"/>
  <c r="J1412" i="5" s="1"/>
  <c r="L1413" i="2"/>
  <c r="J1413" i="5" s="1" a="1"/>
  <c r="J1413" i="5" s="1"/>
  <c r="L1415" i="2"/>
  <c r="J1415" i="5" s="1" a="1"/>
  <c r="J1415" i="5" s="1"/>
  <c r="L1416" i="2"/>
  <c r="J1416" i="5" s="1" a="1"/>
  <c r="J1416" i="5" s="1"/>
  <c r="L1417" i="2"/>
  <c r="J1417" i="5" s="1" a="1"/>
  <c r="J1417" i="5" s="1"/>
  <c r="L1418" i="2"/>
  <c r="J1418" i="5" s="1" a="1"/>
  <c r="J1418" i="5" s="1"/>
  <c r="L1419" i="2"/>
  <c r="J1419" i="5" s="1" a="1"/>
  <c r="J1419" i="5" s="1"/>
  <c r="L1420" i="2"/>
  <c r="J1420" i="5" s="1" a="1"/>
  <c r="J1420" i="5" s="1"/>
  <c r="L1421" i="2"/>
  <c r="J1421" i="5" s="1" a="1"/>
  <c r="J1421" i="5" s="1"/>
  <c r="L1422" i="2"/>
  <c r="J1422" i="5" s="1" a="1"/>
  <c r="J1422" i="5" s="1"/>
  <c r="L1423" i="2"/>
  <c r="J1423" i="5" s="1" a="1"/>
  <c r="J1423" i="5" s="1"/>
  <c r="L1424" i="2"/>
  <c r="J1424" i="5" s="1" a="1"/>
  <c r="J1424" i="5" s="1"/>
  <c r="L1426" i="2"/>
  <c r="J1426" i="5" s="1" a="1"/>
  <c r="J1426" i="5" s="1"/>
  <c r="L1427" i="2"/>
  <c r="J1427" i="5" s="1" a="1"/>
  <c r="J1427" i="5" s="1"/>
  <c r="L1428" i="2"/>
  <c r="J1428" i="5" s="1" a="1"/>
  <c r="J1428" i="5" s="1"/>
  <c r="L1429" i="2"/>
  <c r="J1429" i="5" s="1" a="1"/>
  <c r="J1429" i="5" s="1"/>
  <c r="L1430" i="2"/>
  <c r="J1430" i="5" s="1" a="1"/>
  <c r="J1430" i="5" s="1"/>
  <c r="L1431" i="2"/>
  <c r="J1431" i="5" s="1" a="1"/>
  <c r="J1431" i="5" s="1"/>
  <c r="L1432" i="2"/>
  <c r="J1432" i="5" s="1" a="1"/>
  <c r="J1432" i="5" s="1"/>
  <c r="L1433" i="2"/>
  <c r="J1433" i="5" s="1" a="1"/>
  <c r="J1433" i="5" s="1"/>
  <c r="L1434" i="2"/>
  <c r="J1434" i="5" s="1" a="1"/>
  <c r="J1434" i="5" s="1"/>
  <c r="L1435" i="2"/>
  <c r="J1435" i="5" s="1" a="1"/>
  <c r="J1435" i="5" s="1"/>
  <c r="L1437" i="2"/>
  <c r="J1437" i="5" s="1" a="1"/>
  <c r="J1437" i="5" s="1"/>
  <c r="L1438" i="2"/>
  <c r="J1438" i="5" s="1" a="1"/>
  <c r="J1438" i="5" s="1"/>
  <c r="L1439" i="2"/>
  <c r="J1439" i="5" s="1" a="1"/>
  <c r="J1439" i="5" s="1"/>
  <c r="L1440" i="2"/>
  <c r="J1440" i="5" s="1" a="1"/>
  <c r="J1440" i="5" s="1"/>
  <c r="L1441" i="2"/>
  <c r="J1441" i="5" s="1" a="1"/>
  <c r="J1441" i="5" s="1"/>
  <c r="L1442" i="2"/>
  <c r="J1442" i="5" s="1" a="1"/>
  <c r="J1442" i="5" s="1"/>
  <c r="L1443" i="2"/>
  <c r="J1443" i="5" s="1" a="1"/>
  <c r="J1443" i="5" s="1"/>
  <c r="L1444" i="2"/>
  <c r="J1444" i="5" s="1" a="1"/>
  <c r="J1444" i="5" s="1"/>
  <c r="L1445" i="2"/>
  <c r="J1445" i="5" s="1" a="1"/>
  <c r="J1445" i="5" s="1"/>
  <c r="L1446" i="2"/>
  <c r="J1446" i="5" s="1" a="1"/>
  <c r="J1446" i="5" s="1"/>
  <c r="L1449" i="2"/>
  <c r="J1449" i="5" s="1" a="1"/>
  <c r="J1449" i="5" s="1"/>
  <c r="L1450" i="2"/>
  <c r="J1450" i="5" s="1" a="1"/>
  <c r="J1450" i="5" s="1"/>
  <c r="L1451" i="2"/>
  <c r="J1451" i="5" s="1" a="1"/>
  <c r="J1451" i="5" s="1"/>
  <c r="L1452" i="2"/>
  <c r="J1452" i="5" s="1" a="1"/>
  <c r="J1452" i="5" s="1"/>
  <c r="L1453" i="2"/>
  <c r="J1453" i="5" s="1" a="1"/>
  <c r="J1453" i="5" s="1"/>
  <c r="L1454" i="2"/>
  <c r="J1454" i="5" s="1" a="1"/>
  <c r="J1454" i="5" s="1"/>
  <c r="L1455" i="2"/>
  <c r="J1455" i="5" s="1" a="1"/>
  <c r="J1455" i="5" s="1"/>
  <c r="L1456" i="2"/>
  <c r="J1456" i="5" s="1" a="1"/>
  <c r="J1456" i="5" s="1"/>
  <c r="L1457" i="2"/>
  <c r="J1457" i="5" s="1" a="1"/>
  <c r="J1457" i="5" s="1"/>
  <c r="L1458" i="2"/>
  <c r="J1458" i="5" s="1" a="1"/>
  <c r="J1458" i="5" s="1"/>
  <c r="L1460" i="2"/>
  <c r="J1460" i="5" s="1" a="1"/>
  <c r="J1460" i="5" s="1"/>
  <c r="L1461" i="2"/>
  <c r="J1461" i="5" s="1" a="1"/>
  <c r="J1461" i="5" s="1"/>
  <c r="L1462" i="2"/>
  <c r="J1462" i="5" s="1" a="1"/>
  <c r="J1462" i="5" s="1"/>
  <c r="L1463" i="2"/>
  <c r="J1463" i="5" s="1" a="1"/>
  <c r="J1463" i="5" s="1"/>
  <c r="L1464" i="2"/>
  <c r="J1464" i="5" s="1" a="1"/>
  <c r="J1464" i="5" s="1"/>
  <c r="L1465" i="2"/>
  <c r="J1465" i="5" s="1" a="1"/>
  <c r="J1465" i="5" s="1"/>
  <c r="L1466" i="2"/>
  <c r="J1466" i="5" s="1" a="1"/>
  <c r="J1466" i="5" s="1"/>
  <c r="L1467" i="2"/>
  <c r="J1467" i="5" s="1" a="1"/>
  <c r="J1467" i="5" s="1"/>
  <c r="L1468" i="2"/>
  <c r="J1468" i="5" s="1" a="1"/>
  <c r="J1468" i="5" s="1"/>
  <c r="L1469" i="2"/>
  <c r="J1469" i="5" s="1" a="1"/>
  <c r="J1469" i="5" s="1"/>
  <c r="L1471" i="2"/>
  <c r="J1471" i="5" s="1" a="1"/>
  <c r="J1471" i="5" s="1"/>
  <c r="L1472" i="2"/>
  <c r="J1472" i="5" s="1" a="1"/>
  <c r="J1472" i="5" s="1"/>
  <c r="L1473" i="2"/>
  <c r="J1473" i="5" s="1" a="1"/>
  <c r="J1473" i="5" s="1"/>
  <c r="L1474" i="2"/>
  <c r="J1474" i="5" s="1" a="1"/>
  <c r="J1474" i="5" s="1"/>
  <c r="L1475" i="2"/>
  <c r="J1475" i="5" s="1" a="1"/>
  <c r="J1475" i="5" s="1"/>
  <c r="L1476" i="2"/>
  <c r="J1476" i="5" s="1" a="1"/>
  <c r="J1476" i="5" s="1"/>
  <c r="L1477" i="2"/>
  <c r="J1477" i="5" s="1" a="1"/>
  <c r="J1477" i="5" s="1"/>
  <c r="L1478" i="2"/>
  <c r="J1478" i="5" s="1" a="1"/>
  <c r="J1478" i="5" s="1"/>
  <c r="L1479" i="2"/>
  <c r="J1479" i="5" s="1" a="1"/>
  <c r="J1479" i="5" s="1"/>
  <c r="L1480" i="2"/>
  <c r="J1480" i="5" s="1" a="1"/>
  <c r="J1480" i="5" s="1"/>
  <c r="L1482" i="2"/>
  <c r="J1482" i="5" s="1" a="1"/>
  <c r="J1482" i="5" s="1"/>
  <c r="L1483" i="2"/>
  <c r="J1483" i="5" s="1" a="1"/>
  <c r="J1483" i="5" s="1"/>
  <c r="L1484" i="2"/>
  <c r="J1484" i="5" s="1" a="1"/>
  <c r="J1484" i="5" s="1"/>
  <c r="L1485" i="2"/>
  <c r="J1485" i="5" s="1" a="1"/>
  <c r="J1485" i="5" s="1"/>
  <c r="L1486" i="2"/>
  <c r="J1486" i="5" s="1" a="1"/>
  <c r="J1486" i="5" s="1"/>
  <c r="L1487" i="2"/>
  <c r="J1487" i="5" s="1" a="1"/>
  <c r="J1487" i="5" s="1"/>
  <c r="K2" i="2"/>
  <c r="I2" i="5" s="1" a="1"/>
  <c r="I2" i="5" s="1"/>
  <c r="K1113" i="2"/>
  <c r="I1113" i="5" s="1" a="1"/>
  <c r="I1113" i="5" s="1"/>
  <c r="K1560" i="2"/>
  <c r="I1560" i="5" s="1" a="1"/>
  <c r="I1560" i="5" s="1"/>
  <c r="K1671" i="2"/>
  <c r="I1671" i="5" s="1" a="1"/>
  <c r="I1671" i="5" s="1"/>
  <c r="K1782" i="2"/>
  <c r="I1782" i="5" s="1" a="1"/>
  <c r="I1782" i="5" s="1"/>
  <c r="K1893" i="2"/>
  <c r="I1893" i="5" s="1" a="1"/>
  <c r="I1893" i="5" s="1"/>
  <c r="K2004" i="2"/>
  <c r="I2004" i="5" s="1" a="1"/>
  <c r="I2004" i="5" s="1"/>
  <c r="K2115" i="2"/>
  <c r="I2115" i="5" s="1" a="1"/>
  <c r="I2115" i="5" s="1"/>
  <c r="K2226" i="2"/>
  <c r="I2226" i="5" s="1" a="1"/>
  <c r="I2226" i="5" s="1"/>
  <c r="K3" i="2"/>
  <c r="I3" i="5" s="1" a="1"/>
  <c r="I3" i="5" s="1"/>
  <c r="K114" i="2"/>
  <c r="I114" i="5" s="1" a="1"/>
  <c r="I114" i="5" s="1"/>
  <c r="K225" i="2"/>
  <c r="I225" i="5" s="1" a="1"/>
  <c r="I225" i="5" s="1"/>
  <c r="K336" i="2"/>
  <c r="I336" i="5" s="1" a="1"/>
  <c r="I336" i="5" s="1"/>
  <c r="K447" i="2"/>
  <c r="I447" i="5" s="1" a="1"/>
  <c r="I447" i="5" s="1"/>
  <c r="K558" i="2"/>
  <c r="I558" i="5" s="1" a="1"/>
  <c r="I558" i="5" s="1"/>
  <c r="K669" i="2"/>
  <c r="I669" i="5" s="1" a="1"/>
  <c r="I669" i="5" s="1"/>
  <c r="K780" i="2"/>
  <c r="I780" i="5" s="1" a="1"/>
  <c r="I780" i="5" s="1"/>
  <c r="K891" i="2"/>
  <c r="I891" i="5" s="1" a="1"/>
  <c r="I891" i="5" s="1"/>
  <c r="K1002" i="2"/>
  <c r="I1002" i="5" s="1" a="1"/>
  <c r="I1002" i="5" s="1"/>
  <c r="K1114" i="2"/>
  <c r="I1114" i="5" s="1" a="1"/>
  <c r="I1114" i="5" s="1"/>
  <c r="K1225" i="2"/>
  <c r="I1225" i="5" s="1" a="1"/>
  <c r="I1225" i="5" s="1"/>
  <c r="K1336" i="2"/>
  <c r="I1336" i="5" s="1" a="1"/>
  <c r="I1336" i="5" s="1"/>
  <c r="K1447" i="2"/>
  <c r="I1447" i="5" s="1" a="1"/>
  <c r="I1447" i="5" s="1"/>
  <c r="K1494" i="2"/>
  <c r="I1494" i="5" s="1" a="1"/>
  <c r="I1494" i="5" s="1"/>
  <c r="K1505" i="2"/>
  <c r="I1505" i="5" s="1" a="1"/>
  <c r="I1505" i="5" s="1"/>
  <c r="K1516" i="2"/>
  <c r="I1516" i="5" s="1" a="1"/>
  <c r="I1516" i="5" s="1"/>
  <c r="K1527" i="2"/>
  <c r="I1527" i="5" s="1" a="1"/>
  <c r="I1527" i="5" s="1"/>
  <c r="K1538" i="2"/>
  <c r="I1538" i="5" s="1" a="1"/>
  <c r="I1538" i="5" s="1"/>
  <c r="K1549" i="2"/>
  <c r="I1549" i="5" s="1" a="1"/>
  <c r="I1549" i="5" s="1"/>
  <c r="K1561" i="2"/>
  <c r="I1561" i="5" s="1" a="1"/>
  <c r="I1561" i="5" s="1"/>
  <c r="K1572" i="2"/>
  <c r="I1572" i="5" s="1" a="1"/>
  <c r="I1572" i="5" s="1"/>
  <c r="K1583" i="2"/>
  <c r="I1583" i="5" s="1" a="1"/>
  <c r="I1583" i="5" s="1"/>
  <c r="K1594" i="2"/>
  <c r="I1594" i="5" s="1" a="1"/>
  <c r="I1594" i="5" s="1"/>
  <c r="K1605" i="2"/>
  <c r="I1605" i="5" s="1" a="1"/>
  <c r="I1605" i="5" s="1"/>
  <c r="K1616" i="2"/>
  <c r="I1616" i="5" s="1" a="1"/>
  <c r="I1616" i="5" s="1"/>
  <c r="K1627" i="2"/>
  <c r="I1627" i="5" s="1" a="1"/>
  <c r="I1627" i="5" s="1"/>
  <c r="K1638" i="2"/>
  <c r="I1638" i="5" s="1" a="1"/>
  <c r="I1638" i="5" s="1"/>
  <c r="K1649" i="2"/>
  <c r="I1649" i="5" s="1" a="1"/>
  <c r="I1649" i="5" s="1"/>
  <c r="K1660" i="2"/>
  <c r="I1660" i="5" s="1" a="1"/>
  <c r="I1660" i="5" s="1"/>
  <c r="K1672" i="2"/>
  <c r="I1672" i="5" s="1" a="1"/>
  <c r="I1672" i="5" s="1"/>
  <c r="K1683" i="2"/>
  <c r="I1683" i="5" s="1" a="1"/>
  <c r="I1683" i="5" s="1"/>
  <c r="K1694" i="2"/>
  <c r="I1694" i="5" s="1" a="1"/>
  <c r="I1694" i="5" s="1"/>
  <c r="K1705" i="2"/>
  <c r="I1705" i="5" s="1" a="1"/>
  <c r="I1705" i="5" s="1"/>
  <c r="K1716" i="2"/>
  <c r="I1716" i="5" s="1" a="1"/>
  <c r="I1716" i="5" s="1"/>
  <c r="K1727" i="2"/>
  <c r="I1727" i="5" s="1" a="1"/>
  <c r="I1727" i="5" s="1"/>
  <c r="K1738" i="2"/>
  <c r="I1738" i="5" s="1" a="1"/>
  <c r="I1738" i="5" s="1"/>
  <c r="K1749" i="2"/>
  <c r="I1749" i="5" s="1" a="1"/>
  <c r="I1749" i="5" s="1"/>
  <c r="K1760" i="2"/>
  <c r="I1760" i="5" s="1" a="1"/>
  <c r="I1760" i="5" s="1"/>
  <c r="K1771" i="2"/>
  <c r="I1771" i="5" s="1" a="1"/>
  <c r="I1771" i="5" s="1"/>
  <c r="K1783" i="2"/>
  <c r="I1783" i="5" s="1" a="1"/>
  <c r="I1783" i="5" s="1"/>
  <c r="K1794" i="2"/>
  <c r="I1794" i="5" s="1" a="1"/>
  <c r="I1794" i="5" s="1"/>
  <c r="K1805" i="2"/>
  <c r="I1805" i="5" s="1" a="1"/>
  <c r="I1805" i="5" s="1"/>
  <c r="K1816" i="2"/>
  <c r="I1816" i="5" s="1" a="1"/>
  <c r="I1816" i="5" s="1"/>
  <c r="K1827" i="2"/>
  <c r="I1827" i="5" s="1" a="1"/>
  <c r="I1827" i="5" s="1"/>
  <c r="K1838" i="2"/>
  <c r="I1838" i="5" s="1" a="1"/>
  <c r="I1838" i="5" s="1"/>
  <c r="K1849" i="2"/>
  <c r="I1849" i="5" s="1" a="1"/>
  <c r="I1849" i="5" s="1"/>
  <c r="K1860" i="2"/>
  <c r="I1860" i="5" s="1" a="1"/>
  <c r="I1860" i="5" s="1"/>
  <c r="K1871" i="2"/>
  <c r="I1871" i="5" s="1" a="1"/>
  <c r="I1871" i="5" s="1"/>
  <c r="K1882" i="2"/>
  <c r="I1882" i="5" s="1" a="1"/>
  <c r="I1882" i="5" s="1"/>
  <c r="K1894" i="2"/>
  <c r="I1894" i="5" s="1" a="1"/>
  <c r="I1894" i="5" s="1"/>
  <c r="K1905" i="2"/>
  <c r="I1905" i="5" s="1" a="1"/>
  <c r="I1905" i="5" s="1"/>
  <c r="K1916" i="2"/>
  <c r="I1916" i="5" s="1" a="1"/>
  <c r="I1916" i="5" s="1"/>
  <c r="K1927" i="2"/>
  <c r="I1927" i="5" s="1" a="1"/>
  <c r="I1927" i="5" s="1"/>
  <c r="K1938" i="2"/>
  <c r="I1938" i="5" s="1" a="1"/>
  <c r="I1938" i="5" s="1"/>
  <c r="K1949" i="2"/>
  <c r="I1949" i="5" s="1" a="1"/>
  <c r="I1949" i="5" s="1"/>
  <c r="K1960" i="2"/>
  <c r="I1960" i="5" s="1" a="1"/>
  <c r="I1960" i="5" s="1"/>
  <c r="K1971" i="2"/>
  <c r="I1971" i="5" s="1" a="1"/>
  <c r="I1971" i="5" s="1"/>
  <c r="K1982" i="2"/>
  <c r="I1982" i="5" s="1" a="1"/>
  <c r="I1982" i="5" s="1"/>
  <c r="K1993" i="2"/>
  <c r="I1993" i="5" s="1" a="1"/>
  <c r="I1993" i="5" s="1"/>
  <c r="K2005" i="2"/>
  <c r="I2005" i="5" s="1" a="1"/>
  <c r="I2005" i="5" s="1"/>
  <c r="K2016" i="2"/>
  <c r="I2016" i="5" s="1" a="1"/>
  <c r="I2016" i="5" s="1"/>
  <c r="K2027" i="2"/>
  <c r="I2027" i="5" s="1" a="1"/>
  <c r="I2027" i="5" s="1"/>
  <c r="K2038" i="2"/>
  <c r="I2038" i="5" s="1" a="1"/>
  <c r="I2038" i="5" s="1"/>
  <c r="K2049" i="2"/>
  <c r="I2049" i="5" s="1" a="1"/>
  <c r="I2049" i="5" s="1"/>
  <c r="K2060" i="2"/>
  <c r="I2060" i="5" s="1" a="1"/>
  <c r="I2060" i="5" s="1"/>
  <c r="K2071" i="2"/>
  <c r="I2071" i="5" s="1" a="1"/>
  <c r="I2071" i="5" s="1"/>
  <c r="K2082" i="2"/>
  <c r="I2082" i="5" s="1" a="1"/>
  <c r="I2082" i="5" s="1"/>
  <c r="K2093" i="2"/>
  <c r="I2093" i="5" s="1" a="1"/>
  <c r="I2093" i="5" s="1"/>
  <c r="K2104" i="2"/>
  <c r="I2104" i="5" s="1" a="1"/>
  <c r="I2104" i="5" s="1"/>
  <c r="K2116" i="2"/>
  <c r="I2116" i="5" s="1" a="1"/>
  <c r="I2116" i="5" s="1"/>
  <c r="K2127" i="2"/>
  <c r="I2127" i="5" s="1" a="1"/>
  <c r="I2127" i="5" s="1"/>
  <c r="K2138" i="2"/>
  <c r="I2138" i="5" s="1" a="1"/>
  <c r="I2138" i="5" s="1"/>
  <c r="K2149" i="2"/>
  <c r="I2149" i="5" s="1" a="1"/>
  <c r="I2149" i="5" s="1"/>
  <c r="K2160" i="2"/>
  <c r="I2160" i="5" s="1" a="1"/>
  <c r="I2160" i="5" s="1"/>
  <c r="K2171" i="2"/>
  <c r="I2171" i="5" s="1" a="1"/>
  <c r="I2171" i="5" s="1"/>
  <c r="K2182" i="2"/>
  <c r="I2182" i="5" s="1" a="1"/>
  <c r="I2182" i="5" s="1"/>
  <c r="K2193" i="2"/>
  <c r="I2193" i="5" s="1" a="1"/>
  <c r="I2193" i="5" s="1"/>
  <c r="K2204" i="2"/>
  <c r="I2204" i="5" s="1" a="1"/>
  <c r="I2204" i="5" s="1"/>
  <c r="K2215" i="2"/>
  <c r="I2215" i="5" s="1" a="1"/>
  <c r="I2215" i="5" s="1"/>
  <c r="K2227" i="2"/>
  <c r="I2227" i="5" s="1" a="1"/>
  <c r="I2227" i="5" s="1"/>
  <c r="K2238" i="2"/>
  <c r="I2238" i="5" s="1" a="1"/>
  <c r="I2238" i="5" s="1"/>
  <c r="K2249" i="2"/>
  <c r="I2249" i="5" s="1" a="1"/>
  <c r="I2249" i="5" s="1"/>
  <c r="K2260" i="2"/>
  <c r="I2260" i="5" s="1" a="1"/>
  <c r="I2260" i="5" s="1"/>
  <c r="K2271" i="2"/>
  <c r="I2271" i="5" s="1" a="1"/>
  <c r="I2271" i="5" s="1"/>
  <c r="K2282" i="2"/>
  <c r="I2282" i="5" s="1" a="1"/>
  <c r="I2282" i="5" s="1"/>
  <c r="K2293" i="2"/>
  <c r="I2293" i="5" s="1" a="1"/>
  <c r="I2293" i="5" s="1"/>
  <c r="K2304" i="2"/>
  <c r="I2304" i="5" s="1" a="1"/>
  <c r="I2304" i="5" s="1"/>
  <c r="K2315" i="2"/>
  <c r="I2315" i="5" s="1" a="1"/>
  <c r="I2315" i="5" s="1"/>
  <c r="K2326" i="2"/>
  <c r="I2326" i="5" s="1" a="1"/>
  <c r="I2326" i="5" s="1"/>
  <c r="K4" i="2"/>
  <c r="I4" i="5" s="1" a="1"/>
  <c r="I4" i="5" s="1"/>
  <c r="K15" i="2"/>
  <c r="I15" i="5" s="1" a="1"/>
  <c r="I15" i="5" s="1"/>
  <c r="K26" i="2"/>
  <c r="I26" i="5" s="1" a="1"/>
  <c r="I26" i="5" s="1"/>
  <c r="K37" i="2"/>
  <c r="I37" i="5" s="1" a="1"/>
  <c r="I37" i="5" s="1"/>
  <c r="K48" i="2"/>
  <c r="I48" i="5" s="1" a="1"/>
  <c r="I48" i="5" s="1"/>
  <c r="K59" i="2"/>
  <c r="I59" i="5" s="1" a="1"/>
  <c r="I59" i="5" s="1"/>
  <c r="K70" i="2"/>
  <c r="I70" i="5" s="1" a="1"/>
  <c r="I70" i="5" s="1"/>
  <c r="K81" i="2"/>
  <c r="I81" i="5" s="1" a="1"/>
  <c r="I81" i="5" s="1"/>
  <c r="K92" i="2"/>
  <c r="I92" i="5" s="1" a="1"/>
  <c r="I92" i="5" s="1"/>
  <c r="K103" i="2"/>
  <c r="I103" i="5" s="1" a="1"/>
  <c r="I103" i="5" s="1"/>
  <c r="K115" i="2"/>
  <c r="I115" i="5" s="1" a="1"/>
  <c r="I115" i="5" s="1"/>
  <c r="K126" i="2"/>
  <c r="I126" i="5" s="1" a="1"/>
  <c r="I126" i="5" s="1"/>
  <c r="K137" i="2"/>
  <c r="I137" i="5" s="1" a="1"/>
  <c r="I137" i="5" s="1"/>
  <c r="K148" i="2"/>
  <c r="I148" i="5" s="1" a="1"/>
  <c r="I148" i="5" s="1"/>
  <c r="K159" i="2"/>
  <c r="I159" i="5" s="1" a="1"/>
  <c r="I159" i="5" s="1"/>
  <c r="K170" i="2"/>
  <c r="I170" i="5" s="1" a="1"/>
  <c r="I170" i="5" s="1"/>
  <c r="K181" i="2"/>
  <c r="I181" i="5" s="1" a="1"/>
  <c r="I181" i="5" s="1"/>
  <c r="K192" i="2"/>
  <c r="I192" i="5" s="1" a="1"/>
  <c r="I192" i="5" s="1"/>
  <c r="K203" i="2"/>
  <c r="I203" i="5" s="1" a="1"/>
  <c r="I203" i="5" s="1"/>
  <c r="K214" i="2"/>
  <c r="I214" i="5" s="1" a="1"/>
  <c r="I214" i="5" s="1"/>
  <c r="K226" i="2"/>
  <c r="I226" i="5" s="1" a="1"/>
  <c r="I226" i="5" s="1"/>
  <c r="K237" i="2"/>
  <c r="I237" i="5" s="1" a="1"/>
  <c r="I237" i="5" s="1"/>
  <c r="K248" i="2"/>
  <c r="I248" i="5" s="1" a="1"/>
  <c r="I248" i="5" s="1"/>
  <c r="K259" i="2"/>
  <c r="I259" i="5" s="1" a="1"/>
  <c r="I259" i="5" s="1"/>
  <c r="K270" i="2"/>
  <c r="I270" i="5" s="1" a="1"/>
  <c r="I270" i="5" s="1"/>
  <c r="K281" i="2"/>
  <c r="I281" i="5" s="1" a="1"/>
  <c r="I281" i="5" s="1"/>
  <c r="K292" i="2"/>
  <c r="I292" i="5" s="1" a="1"/>
  <c r="I292" i="5" s="1"/>
  <c r="K303" i="2"/>
  <c r="I303" i="5" s="1" a="1"/>
  <c r="I303" i="5" s="1"/>
  <c r="K314" i="2"/>
  <c r="I314" i="5" s="1" a="1"/>
  <c r="I314" i="5" s="1"/>
  <c r="K325" i="2"/>
  <c r="I325" i="5" s="1" a="1"/>
  <c r="I325" i="5" s="1"/>
  <c r="K337" i="2"/>
  <c r="I337" i="5" s="1" a="1"/>
  <c r="I337" i="5" s="1"/>
  <c r="K348" i="2"/>
  <c r="I348" i="5" s="1" a="1"/>
  <c r="I348" i="5" s="1"/>
  <c r="K359" i="2"/>
  <c r="I359" i="5" s="1" a="1"/>
  <c r="I359" i="5" s="1"/>
  <c r="K370" i="2"/>
  <c r="I370" i="5" s="1" a="1"/>
  <c r="I370" i="5" s="1"/>
  <c r="K381" i="2"/>
  <c r="I381" i="5" s="1" a="1"/>
  <c r="I381" i="5" s="1"/>
  <c r="K392" i="2"/>
  <c r="I392" i="5" s="1" a="1"/>
  <c r="I392" i="5" s="1"/>
  <c r="K403" i="2"/>
  <c r="I403" i="5" s="1" a="1"/>
  <c r="I403" i="5" s="1"/>
  <c r="K414" i="2"/>
  <c r="I414" i="5" s="1" a="1"/>
  <c r="I414" i="5" s="1"/>
  <c r="K425" i="2"/>
  <c r="I425" i="5" s="1" a="1"/>
  <c r="I425" i="5" s="1"/>
  <c r="K436" i="2"/>
  <c r="I436" i="5" s="1" a="1"/>
  <c r="I436" i="5" s="1"/>
  <c r="K448" i="2"/>
  <c r="I448" i="5" s="1" a="1"/>
  <c r="I448" i="5" s="1"/>
  <c r="K459" i="2"/>
  <c r="I459" i="5" s="1" a="1"/>
  <c r="I459" i="5" s="1"/>
  <c r="K470" i="2"/>
  <c r="I470" i="5" s="1" a="1"/>
  <c r="I470" i="5" s="1"/>
  <c r="K481" i="2"/>
  <c r="I481" i="5" s="1" a="1"/>
  <c r="I481" i="5" s="1"/>
  <c r="K492" i="2"/>
  <c r="I492" i="5" s="1" a="1"/>
  <c r="I492" i="5" s="1"/>
  <c r="K503" i="2"/>
  <c r="I503" i="5" s="1" a="1"/>
  <c r="I503" i="5" s="1"/>
  <c r="K514" i="2"/>
  <c r="I514" i="5" s="1" a="1"/>
  <c r="I514" i="5" s="1"/>
  <c r="K525" i="2"/>
  <c r="I525" i="5" s="1" a="1"/>
  <c r="I525" i="5" s="1"/>
  <c r="K536" i="2"/>
  <c r="I536" i="5" s="1" a="1"/>
  <c r="I536" i="5" s="1"/>
  <c r="K547" i="2"/>
  <c r="I547" i="5" s="1" a="1"/>
  <c r="I547" i="5" s="1"/>
  <c r="K559" i="2"/>
  <c r="I559" i="5" s="1" a="1"/>
  <c r="I559" i="5" s="1"/>
  <c r="K570" i="2"/>
  <c r="I570" i="5" s="1" a="1"/>
  <c r="I570" i="5" s="1"/>
  <c r="K581" i="2"/>
  <c r="I581" i="5" s="1" a="1"/>
  <c r="I581" i="5" s="1"/>
  <c r="K592" i="2"/>
  <c r="I592" i="5" s="1" a="1"/>
  <c r="I592" i="5" s="1"/>
  <c r="K603" i="2"/>
  <c r="I603" i="5" s="1" a="1"/>
  <c r="I603" i="5" s="1"/>
  <c r="K614" i="2"/>
  <c r="I614" i="5" s="1" a="1"/>
  <c r="I614" i="5" s="1"/>
  <c r="K625" i="2"/>
  <c r="I625" i="5" s="1" a="1"/>
  <c r="I625" i="5" s="1"/>
  <c r="K636" i="2"/>
  <c r="I636" i="5" s="1" a="1"/>
  <c r="I636" i="5" s="1"/>
  <c r="K647" i="2"/>
  <c r="I647" i="5" s="1" a="1"/>
  <c r="I647" i="5" s="1"/>
  <c r="K658" i="2"/>
  <c r="I658" i="5" s="1" a="1"/>
  <c r="I658" i="5" s="1"/>
  <c r="K670" i="2"/>
  <c r="I670" i="5" s="1" a="1"/>
  <c r="I670" i="5" s="1"/>
  <c r="K681" i="2"/>
  <c r="I681" i="5" s="1" a="1"/>
  <c r="I681" i="5" s="1"/>
  <c r="K692" i="2"/>
  <c r="I692" i="5" s="1" a="1"/>
  <c r="I692" i="5" s="1"/>
  <c r="K703" i="2"/>
  <c r="I703" i="5" s="1" a="1"/>
  <c r="I703" i="5" s="1"/>
  <c r="K714" i="2"/>
  <c r="I714" i="5" s="1" a="1"/>
  <c r="I714" i="5" s="1"/>
  <c r="K725" i="2"/>
  <c r="I725" i="5" s="1" a="1"/>
  <c r="I725" i="5" s="1"/>
  <c r="K736" i="2"/>
  <c r="I736" i="5" s="1" a="1"/>
  <c r="I736" i="5" s="1"/>
  <c r="K747" i="2"/>
  <c r="I747" i="5" s="1" a="1"/>
  <c r="I747" i="5" s="1"/>
  <c r="K758" i="2"/>
  <c r="I758" i="5" s="1" a="1"/>
  <c r="I758" i="5" s="1"/>
  <c r="K769" i="2"/>
  <c r="I769" i="5" s="1" a="1"/>
  <c r="I769" i="5" s="1"/>
  <c r="K781" i="2"/>
  <c r="I781" i="5" s="1" a="1"/>
  <c r="I781" i="5" s="1"/>
  <c r="K792" i="2"/>
  <c r="I792" i="5" s="1" a="1"/>
  <c r="I792" i="5" s="1"/>
  <c r="K803" i="2"/>
  <c r="I803" i="5" s="1" a="1"/>
  <c r="I803" i="5" s="1"/>
  <c r="K814" i="2"/>
  <c r="I814" i="5" s="1" a="1"/>
  <c r="I814" i="5" s="1"/>
  <c r="K825" i="2"/>
  <c r="I825" i="5" s="1" a="1"/>
  <c r="I825" i="5" s="1"/>
  <c r="K836" i="2"/>
  <c r="I836" i="5" s="1" a="1"/>
  <c r="I836" i="5" s="1"/>
  <c r="K847" i="2"/>
  <c r="I847" i="5" s="1" a="1"/>
  <c r="I847" i="5" s="1"/>
  <c r="K858" i="2"/>
  <c r="I858" i="5" s="1" a="1"/>
  <c r="I858" i="5" s="1"/>
  <c r="K869" i="2"/>
  <c r="I869" i="5" s="1" a="1"/>
  <c r="I869" i="5" s="1"/>
  <c r="K880" i="2"/>
  <c r="I880" i="5" s="1" a="1"/>
  <c r="I880" i="5" s="1"/>
  <c r="K892" i="2"/>
  <c r="I892" i="5" s="1" a="1"/>
  <c r="I892" i="5" s="1"/>
  <c r="K903" i="2"/>
  <c r="I903" i="5" s="1" a="1"/>
  <c r="I903" i="5" s="1"/>
  <c r="K914" i="2"/>
  <c r="I914" i="5" s="1" a="1"/>
  <c r="I914" i="5" s="1"/>
  <c r="K925" i="2"/>
  <c r="I925" i="5" s="1" a="1"/>
  <c r="I925" i="5" s="1"/>
  <c r="K936" i="2"/>
  <c r="I936" i="5" s="1" a="1"/>
  <c r="I936" i="5" s="1"/>
  <c r="K947" i="2"/>
  <c r="I947" i="5" s="1" a="1"/>
  <c r="I947" i="5" s="1"/>
  <c r="K958" i="2"/>
  <c r="I958" i="5" s="1" a="1"/>
  <c r="I958" i="5" s="1"/>
  <c r="K969" i="2"/>
  <c r="I969" i="5" s="1" a="1"/>
  <c r="I969" i="5" s="1"/>
  <c r="K980" i="2"/>
  <c r="I980" i="5" s="1" a="1"/>
  <c r="I980" i="5" s="1"/>
  <c r="K991" i="2"/>
  <c r="I991" i="5" s="1" a="1"/>
  <c r="I991" i="5" s="1"/>
  <c r="K1003" i="2"/>
  <c r="I1003" i="5" s="1" a="1"/>
  <c r="I1003" i="5" s="1"/>
  <c r="K1014" i="2"/>
  <c r="I1014" i="5" s="1" a="1"/>
  <c r="I1014" i="5" s="1"/>
  <c r="K1025" i="2"/>
  <c r="I1025" i="5" s="1" a="1"/>
  <c r="I1025" i="5" s="1"/>
  <c r="K1036" i="2"/>
  <c r="I1036" i="5" s="1" a="1"/>
  <c r="I1036" i="5" s="1"/>
  <c r="K1047" i="2"/>
  <c r="I1047" i="5" s="1" a="1"/>
  <c r="I1047" i="5" s="1"/>
  <c r="K1058" i="2"/>
  <c r="I1058" i="5" s="1" a="1"/>
  <c r="I1058" i="5" s="1"/>
  <c r="K1069" i="2"/>
  <c r="I1069" i="5" s="1" a="1"/>
  <c r="I1069" i="5" s="1"/>
  <c r="K1080" i="2"/>
  <c r="I1080" i="5" s="1" a="1"/>
  <c r="I1080" i="5" s="1"/>
  <c r="K1091" i="2"/>
  <c r="I1091" i="5" s="1" a="1"/>
  <c r="I1091" i="5" s="1"/>
  <c r="K1102" i="2"/>
  <c r="I1102" i="5" s="1" a="1"/>
  <c r="I1102" i="5" s="1"/>
  <c r="K1115" i="2"/>
  <c r="I1115" i="5" s="1" a="1"/>
  <c r="I1115" i="5" s="1"/>
  <c r="K1126" i="2"/>
  <c r="I1126" i="5" s="1" a="1"/>
  <c r="I1126" i="5" s="1"/>
  <c r="K1137" i="2"/>
  <c r="I1137" i="5" s="1" a="1"/>
  <c r="I1137" i="5" s="1"/>
  <c r="K1148" i="2"/>
  <c r="I1148" i="5" s="1" a="1"/>
  <c r="I1148" i="5" s="1"/>
  <c r="K1159" i="2"/>
  <c r="I1159" i="5" s="1" a="1"/>
  <c r="I1159" i="5" s="1"/>
  <c r="K1170" i="2"/>
  <c r="I1170" i="5" s="1" a="1"/>
  <c r="I1170" i="5" s="1"/>
  <c r="K1181" i="2"/>
  <c r="I1181" i="5" s="1" a="1"/>
  <c r="I1181" i="5" s="1"/>
  <c r="K1192" i="2"/>
  <c r="I1192" i="5" s="1" a="1"/>
  <c r="I1192" i="5" s="1"/>
  <c r="K1203" i="2"/>
  <c r="I1203" i="5" s="1" a="1"/>
  <c r="I1203" i="5" s="1"/>
  <c r="K1214" i="2"/>
  <c r="I1214" i="5" s="1" a="1"/>
  <c r="I1214" i="5" s="1"/>
  <c r="K1226" i="2"/>
  <c r="I1226" i="5" s="1" a="1"/>
  <c r="I1226" i="5" s="1"/>
  <c r="K1237" i="2"/>
  <c r="I1237" i="5" s="1" a="1"/>
  <c r="I1237" i="5" s="1"/>
  <c r="K1248" i="2"/>
  <c r="I1248" i="5" s="1" a="1"/>
  <c r="I1248" i="5" s="1"/>
  <c r="K1259" i="2"/>
  <c r="I1259" i="5" s="1" a="1"/>
  <c r="I1259" i="5" s="1"/>
  <c r="K1270" i="2"/>
  <c r="I1270" i="5" s="1" a="1"/>
  <c r="I1270" i="5" s="1"/>
  <c r="K1281" i="2"/>
  <c r="I1281" i="5" s="1" a="1"/>
  <c r="I1281" i="5" s="1"/>
  <c r="K1292" i="2"/>
  <c r="I1292" i="5" s="1" a="1"/>
  <c r="I1292" i="5" s="1"/>
  <c r="K1303" i="2"/>
  <c r="I1303" i="5" s="1" a="1"/>
  <c r="I1303" i="5" s="1"/>
  <c r="K1314" i="2"/>
  <c r="I1314" i="5" s="1" a="1"/>
  <c r="I1314" i="5" s="1"/>
  <c r="K1325" i="2"/>
  <c r="I1325" i="5" s="1" a="1"/>
  <c r="I1325" i="5" s="1"/>
  <c r="K1337" i="2"/>
  <c r="I1337" i="5" s="1" a="1"/>
  <c r="I1337" i="5" s="1"/>
  <c r="K1348" i="2"/>
  <c r="I1348" i="5" s="1" a="1"/>
  <c r="I1348" i="5" s="1"/>
  <c r="K1359" i="2"/>
  <c r="I1359" i="5" s="1" a="1"/>
  <c r="I1359" i="5" s="1"/>
  <c r="K1370" i="2"/>
  <c r="I1370" i="5" s="1" a="1"/>
  <c r="I1370" i="5" s="1"/>
  <c r="K1381" i="2"/>
  <c r="I1381" i="5" s="1" a="1"/>
  <c r="I1381" i="5" s="1"/>
  <c r="K1392" i="2"/>
  <c r="I1392" i="5" s="1" a="1"/>
  <c r="I1392" i="5" s="1"/>
  <c r="K1403" i="2"/>
  <c r="I1403" i="5" s="1" a="1"/>
  <c r="I1403" i="5" s="1"/>
  <c r="K1414" i="2"/>
  <c r="I1414" i="5" s="1" a="1"/>
  <c r="I1414" i="5" s="1"/>
  <c r="K1425" i="2"/>
  <c r="I1425" i="5" s="1" a="1"/>
  <c r="I1425" i="5" s="1"/>
  <c r="K1436" i="2"/>
  <c r="I1436" i="5" s="1" a="1"/>
  <c r="I1436" i="5" s="1"/>
  <c r="K1448" i="2"/>
  <c r="I1448" i="5" s="1" a="1"/>
  <c r="I1448" i="5" s="1"/>
  <c r="K1459" i="2"/>
  <c r="I1459" i="5" s="1" a="1"/>
  <c r="I1459" i="5" s="1"/>
  <c r="K1470" i="2"/>
  <c r="I1470" i="5" s="1" a="1"/>
  <c r="I1470" i="5" s="1"/>
  <c r="K1481" i="2"/>
  <c r="I1481" i="5" s="1" a="1"/>
  <c r="I1481" i="5" s="1"/>
  <c r="K1488" i="2"/>
  <c r="I1488" i="5" s="1" a="1"/>
  <c r="I1488" i="5" s="1"/>
  <c r="K1489" i="2"/>
  <c r="I1489" i="5" s="1" a="1"/>
  <c r="I1489" i="5" s="1"/>
  <c r="K1490" i="2"/>
  <c r="I1490" i="5" s="1" a="1"/>
  <c r="I1490" i="5" s="1"/>
  <c r="K1491" i="2"/>
  <c r="I1491" i="5" s="1" a="1"/>
  <c r="I1491" i="5" s="1"/>
  <c r="K1492" i="2"/>
  <c r="I1492" i="5" s="1" a="1"/>
  <c r="I1492" i="5" s="1"/>
  <c r="K1493" i="2"/>
  <c r="I1493" i="5" s="1" a="1"/>
  <c r="I1493" i="5" s="1"/>
  <c r="K1495" i="2"/>
  <c r="I1495" i="5" s="1" a="1"/>
  <c r="I1495" i="5" s="1"/>
  <c r="K1496" i="2"/>
  <c r="I1496" i="5" s="1" a="1"/>
  <c r="I1496" i="5" s="1"/>
  <c r="K1497" i="2"/>
  <c r="I1497" i="5" s="1" a="1"/>
  <c r="I1497" i="5" s="1"/>
  <c r="K1498" i="2"/>
  <c r="I1498" i="5" s="1" a="1"/>
  <c r="I1498" i="5" s="1"/>
  <c r="K1499" i="2"/>
  <c r="I1499" i="5" s="1" a="1"/>
  <c r="I1499" i="5" s="1"/>
  <c r="K1500" i="2"/>
  <c r="I1500" i="5" s="1" a="1"/>
  <c r="I1500" i="5" s="1"/>
  <c r="K1501" i="2"/>
  <c r="I1501" i="5" s="1" a="1"/>
  <c r="I1501" i="5" s="1"/>
  <c r="K1502" i="2"/>
  <c r="I1502" i="5" s="1" a="1"/>
  <c r="I1502" i="5" s="1"/>
  <c r="K1503" i="2"/>
  <c r="I1503" i="5" s="1" a="1"/>
  <c r="I1503" i="5" s="1"/>
  <c r="K1504" i="2"/>
  <c r="I1504" i="5" s="1" a="1"/>
  <c r="I1504" i="5" s="1"/>
  <c r="K1506" i="2"/>
  <c r="I1506" i="5" s="1" a="1"/>
  <c r="I1506" i="5" s="1"/>
  <c r="K1507" i="2"/>
  <c r="I1507" i="5" s="1" a="1"/>
  <c r="I1507" i="5" s="1"/>
  <c r="K1508" i="2"/>
  <c r="I1508" i="5" s="1" a="1"/>
  <c r="I1508" i="5" s="1"/>
  <c r="K1509" i="2"/>
  <c r="I1509" i="5" s="1" a="1"/>
  <c r="I1509" i="5" s="1"/>
  <c r="K1510" i="2"/>
  <c r="I1510" i="5" s="1" a="1"/>
  <c r="I1510" i="5" s="1"/>
  <c r="K1511" i="2"/>
  <c r="I1511" i="5" s="1" a="1"/>
  <c r="I1511" i="5" s="1"/>
  <c r="K1512" i="2"/>
  <c r="I1512" i="5" s="1" a="1"/>
  <c r="I1512" i="5" s="1"/>
  <c r="K1513" i="2"/>
  <c r="I1513" i="5" s="1" a="1"/>
  <c r="I1513" i="5" s="1"/>
  <c r="K1514" i="2"/>
  <c r="I1514" i="5" s="1" a="1"/>
  <c r="I1514" i="5" s="1"/>
  <c r="K1515" i="2"/>
  <c r="I1515" i="5" s="1" a="1"/>
  <c r="I1515" i="5" s="1"/>
  <c r="K1517" i="2"/>
  <c r="I1517" i="5" s="1" a="1"/>
  <c r="I1517" i="5" s="1"/>
  <c r="K1518" i="2"/>
  <c r="I1518" i="5" s="1" a="1"/>
  <c r="I1518" i="5" s="1"/>
  <c r="K1519" i="2"/>
  <c r="I1519" i="5" s="1" a="1"/>
  <c r="I1519" i="5" s="1"/>
  <c r="K1520" i="2"/>
  <c r="I1520" i="5" s="1" a="1"/>
  <c r="I1520" i="5" s="1"/>
  <c r="K1521" i="2"/>
  <c r="I1521" i="5" s="1" a="1"/>
  <c r="I1521" i="5" s="1"/>
  <c r="K1522" i="2"/>
  <c r="I1522" i="5" s="1" a="1"/>
  <c r="I1522" i="5" s="1"/>
  <c r="K1523" i="2"/>
  <c r="I1523" i="5" s="1" a="1"/>
  <c r="I1523" i="5" s="1"/>
  <c r="K1524" i="2"/>
  <c r="I1524" i="5" s="1" a="1"/>
  <c r="I1524" i="5" s="1"/>
  <c r="K1525" i="2"/>
  <c r="I1525" i="5" s="1" a="1"/>
  <c r="I1525" i="5" s="1"/>
  <c r="K1526" i="2"/>
  <c r="I1526" i="5" s="1" a="1"/>
  <c r="I1526" i="5" s="1"/>
  <c r="K1528" i="2"/>
  <c r="I1528" i="5" s="1" a="1"/>
  <c r="I1528" i="5" s="1"/>
  <c r="K1529" i="2"/>
  <c r="I1529" i="5" s="1" a="1"/>
  <c r="I1529" i="5" s="1"/>
  <c r="K1530" i="2"/>
  <c r="I1530" i="5" s="1" a="1"/>
  <c r="I1530" i="5" s="1"/>
  <c r="K1531" i="2"/>
  <c r="I1531" i="5" s="1" a="1"/>
  <c r="I1531" i="5" s="1"/>
  <c r="K1532" i="2"/>
  <c r="I1532" i="5" s="1" a="1"/>
  <c r="I1532" i="5" s="1"/>
  <c r="K1533" i="2"/>
  <c r="I1533" i="5" s="1" a="1"/>
  <c r="I1533" i="5" s="1"/>
  <c r="K1534" i="2"/>
  <c r="I1534" i="5" s="1" a="1"/>
  <c r="I1534" i="5" s="1"/>
  <c r="K1535" i="2"/>
  <c r="I1535" i="5" s="1" a="1"/>
  <c r="I1535" i="5" s="1"/>
  <c r="K1536" i="2"/>
  <c r="I1536" i="5" s="1" a="1"/>
  <c r="I1536" i="5" s="1"/>
  <c r="K1537" i="2"/>
  <c r="I1537" i="5" s="1" a="1"/>
  <c r="I1537" i="5" s="1"/>
  <c r="K1539" i="2"/>
  <c r="I1539" i="5" s="1" a="1"/>
  <c r="I1539" i="5" s="1"/>
  <c r="K1540" i="2"/>
  <c r="I1540" i="5" s="1" a="1"/>
  <c r="I1540" i="5" s="1"/>
  <c r="K1541" i="2"/>
  <c r="I1541" i="5" s="1" a="1"/>
  <c r="I1541" i="5" s="1"/>
  <c r="K1542" i="2"/>
  <c r="I1542" i="5" s="1" a="1"/>
  <c r="I1542" i="5" s="1"/>
  <c r="K1543" i="2"/>
  <c r="I1543" i="5" s="1" a="1"/>
  <c r="I1543" i="5" s="1"/>
  <c r="K1544" i="2"/>
  <c r="I1544" i="5" s="1" a="1"/>
  <c r="I1544" i="5" s="1"/>
  <c r="K1545" i="2"/>
  <c r="I1545" i="5" s="1" a="1"/>
  <c r="I1545" i="5" s="1"/>
  <c r="K1546" i="2"/>
  <c r="I1546" i="5" s="1" a="1"/>
  <c r="I1546" i="5" s="1"/>
  <c r="K1547" i="2"/>
  <c r="I1547" i="5" s="1" a="1"/>
  <c r="I1547" i="5" s="1"/>
  <c r="K1548" i="2"/>
  <c r="I1548" i="5" s="1" a="1"/>
  <c r="I1548" i="5" s="1"/>
  <c r="K1550" i="2"/>
  <c r="I1550" i="5" s="1" a="1"/>
  <c r="I1550" i="5" s="1"/>
  <c r="K1551" i="2"/>
  <c r="I1551" i="5" s="1" a="1"/>
  <c r="I1551" i="5" s="1"/>
  <c r="K1552" i="2"/>
  <c r="I1552" i="5" s="1" a="1"/>
  <c r="I1552" i="5" s="1"/>
  <c r="K1553" i="2"/>
  <c r="I1553" i="5" s="1" a="1"/>
  <c r="I1553" i="5" s="1"/>
  <c r="K1554" i="2"/>
  <c r="I1554" i="5" s="1" a="1"/>
  <c r="I1554" i="5" s="1"/>
  <c r="K1555" i="2"/>
  <c r="I1555" i="5" s="1" a="1"/>
  <c r="I1555" i="5" s="1"/>
  <c r="K1556" i="2"/>
  <c r="I1556" i="5" s="1" a="1"/>
  <c r="I1556" i="5" s="1"/>
  <c r="K1557" i="2"/>
  <c r="I1557" i="5" s="1" a="1"/>
  <c r="I1557" i="5" s="1"/>
  <c r="K1558" i="2"/>
  <c r="I1558" i="5" s="1" a="1"/>
  <c r="I1558" i="5" s="1"/>
  <c r="K1559" i="2"/>
  <c r="I1559" i="5" s="1" a="1"/>
  <c r="I1559" i="5" s="1"/>
  <c r="K1562" i="2"/>
  <c r="I1562" i="5" s="1" a="1"/>
  <c r="I1562" i="5" s="1"/>
  <c r="K1563" i="2"/>
  <c r="I1563" i="5" s="1" a="1"/>
  <c r="I1563" i="5" s="1"/>
  <c r="K1564" i="2"/>
  <c r="I1564" i="5" s="1" a="1"/>
  <c r="I1564" i="5" s="1"/>
  <c r="K1565" i="2"/>
  <c r="I1565" i="5" s="1" a="1"/>
  <c r="I1565" i="5" s="1"/>
  <c r="K1566" i="2"/>
  <c r="I1566" i="5" s="1" a="1"/>
  <c r="I1566" i="5" s="1"/>
  <c r="K1567" i="2"/>
  <c r="I1567" i="5" s="1" a="1"/>
  <c r="I1567" i="5" s="1"/>
  <c r="K1568" i="2"/>
  <c r="I1568" i="5" s="1" a="1"/>
  <c r="I1568" i="5" s="1"/>
  <c r="K1569" i="2"/>
  <c r="I1569" i="5" s="1" a="1"/>
  <c r="I1569" i="5" s="1"/>
  <c r="K1570" i="2"/>
  <c r="I1570" i="5" s="1" a="1"/>
  <c r="I1570" i="5" s="1"/>
  <c r="K1571" i="2"/>
  <c r="I1571" i="5" s="1" a="1"/>
  <c r="I1571" i="5" s="1"/>
  <c r="K1573" i="2"/>
  <c r="I1573" i="5" s="1" a="1"/>
  <c r="I1573" i="5" s="1"/>
  <c r="K1574" i="2"/>
  <c r="I1574" i="5" s="1" a="1"/>
  <c r="I1574" i="5" s="1"/>
  <c r="K1575" i="2"/>
  <c r="I1575" i="5" s="1" a="1"/>
  <c r="I1575" i="5" s="1"/>
  <c r="K1576" i="2"/>
  <c r="I1576" i="5" s="1" a="1"/>
  <c r="I1576" i="5" s="1"/>
  <c r="K1577" i="2"/>
  <c r="I1577" i="5" s="1" a="1"/>
  <c r="I1577" i="5" s="1"/>
  <c r="K1578" i="2"/>
  <c r="I1578" i="5" s="1" a="1"/>
  <c r="I1578" i="5" s="1"/>
  <c r="K1579" i="2"/>
  <c r="I1579" i="5" s="1" a="1"/>
  <c r="I1579" i="5" s="1"/>
  <c r="K1580" i="2"/>
  <c r="I1580" i="5" s="1" a="1"/>
  <c r="I1580" i="5" s="1"/>
  <c r="K1581" i="2"/>
  <c r="I1581" i="5" s="1" a="1"/>
  <c r="I1581" i="5" s="1"/>
  <c r="K1582" i="2"/>
  <c r="I1582" i="5" s="1" a="1"/>
  <c r="I1582" i="5" s="1"/>
  <c r="K1584" i="2"/>
  <c r="I1584" i="5" s="1" a="1"/>
  <c r="I1584" i="5" s="1"/>
  <c r="K1585" i="2"/>
  <c r="I1585" i="5" s="1" a="1"/>
  <c r="I1585" i="5" s="1"/>
  <c r="K1586" i="2"/>
  <c r="I1586" i="5" s="1" a="1"/>
  <c r="I1586" i="5" s="1"/>
  <c r="K1587" i="2"/>
  <c r="I1587" i="5" s="1" a="1"/>
  <c r="I1587" i="5" s="1"/>
  <c r="K1588" i="2"/>
  <c r="I1588" i="5" s="1" a="1"/>
  <c r="I1588" i="5" s="1"/>
  <c r="K1589" i="2"/>
  <c r="I1589" i="5" s="1" a="1"/>
  <c r="I1589" i="5" s="1"/>
  <c r="K1590" i="2"/>
  <c r="I1590" i="5" s="1" a="1"/>
  <c r="I1590" i="5" s="1"/>
  <c r="K1591" i="2"/>
  <c r="I1591" i="5" s="1" a="1"/>
  <c r="I1591" i="5" s="1"/>
  <c r="K1592" i="2"/>
  <c r="I1592" i="5" s="1" a="1"/>
  <c r="I1592" i="5" s="1"/>
  <c r="K1593" i="2"/>
  <c r="I1593" i="5" s="1" a="1"/>
  <c r="I1593" i="5" s="1"/>
  <c r="K1595" i="2"/>
  <c r="I1595" i="5" s="1" a="1"/>
  <c r="I1595" i="5" s="1"/>
  <c r="K1596" i="2"/>
  <c r="I1596" i="5" s="1" a="1"/>
  <c r="I1596" i="5" s="1"/>
  <c r="K1597" i="2"/>
  <c r="I1597" i="5" s="1" a="1"/>
  <c r="I1597" i="5" s="1"/>
  <c r="K1598" i="2"/>
  <c r="I1598" i="5" s="1" a="1"/>
  <c r="I1598" i="5" s="1"/>
  <c r="K1599" i="2"/>
  <c r="I1599" i="5" s="1" a="1"/>
  <c r="I1599" i="5" s="1"/>
  <c r="K1600" i="2"/>
  <c r="I1600" i="5" s="1" a="1"/>
  <c r="I1600" i="5" s="1"/>
  <c r="K1601" i="2"/>
  <c r="I1601" i="5" s="1" a="1"/>
  <c r="I1601" i="5" s="1"/>
  <c r="K1602" i="2"/>
  <c r="I1602" i="5" s="1" a="1"/>
  <c r="I1602" i="5" s="1"/>
  <c r="K1603" i="2"/>
  <c r="I1603" i="5" s="1" a="1"/>
  <c r="I1603" i="5" s="1"/>
  <c r="K1604" i="2"/>
  <c r="I1604" i="5" s="1" a="1"/>
  <c r="I1604" i="5" s="1"/>
  <c r="K1606" i="2"/>
  <c r="I1606" i="5" s="1" a="1"/>
  <c r="I1606" i="5" s="1"/>
  <c r="K1607" i="2"/>
  <c r="I1607" i="5" s="1" a="1"/>
  <c r="I1607" i="5" s="1"/>
  <c r="K1608" i="2"/>
  <c r="I1608" i="5" s="1" a="1"/>
  <c r="I1608" i="5" s="1"/>
  <c r="K1609" i="2"/>
  <c r="I1609" i="5" s="1" a="1"/>
  <c r="I1609" i="5" s="1"/>
  <c r="K1610" i="2"/>
  <c r="I1610" i="5" s="1" a="1"/>
  <c r="I1610" i="5" s="1"/>
  <c r="K1611" i="2"/>
  <c r="I1611" i="5" s="1" a="1"/>
  <c r="I1611" i="5" s="1"/>
  <c r="K1612" i="2"/>
  <c r="I1612" i="5" s="1" a="1"/>
  <c r="I1612" i="5" s="1"/>
  <c r="K1613" i="2"/>
  <c r="I1613" i="5" s="1" a="1"/>
  <c r="I1613" i="5" s="1"/>
  <c r="K1614" i="2"/>
  <c r="I1614" i="5" s="1" a="1"/>
  <c r="I1614" i="5" s="1"/>
  <c r="K1615" i="2"/>
  <c r="I1615" i="5" s="1" a="1"/>
  <c r="I1615" i="5" s="1"/>
  <c r="K1617" i="2"/>
  <c r="I1617" i="5" s="1" a="1"/>
  <c r="I1617" i="5" s="1"/>
  <c r="K1618" i="2"/>
  <c r="I1618" i="5" s="1" a="1"/>
  <c r="I1618" i="5" s="1"/>
  <c r="K1619" i="2"/>
  <c r="I1619" i="5" s="1" a="1"/>
  <c r="I1619" i="5" s="1"/>
  <c r="K1620" i="2"/>
  <c r="I1620" i="5" s="1" a="1"/>
  <c r="I1620" i="5" s="1"/>
  <c r="K1621" i="2"/>
  <c r="I1621" i="5" s="1" a="1"/>
  <c r="I1621" i="5" s="1"/>
  <c r="K1622" i="2"/>
  <c r="I1622" i="5" s="1" a="1"/>
  <c r="I1622" i="5" s="1"/>
  <c r="K1623" i="2"/>
  <c r="I1623" i="5" s="1" a="1"/>
  <c r="I1623" i="5" s="1"/>
  <c r="K1624" i="2"/>
  <c r="I1624" i="5" s="1" a="1"/>
  <c r="I1624" i="5" s="1"/>
  <c r="K1625" i="2"/>
  <c r="I1625" i="5" s="1" a="1"/>
  <c r="I1625" i="5" s="1"/>
  <c r="K1626" i="2"/>
  <c r="I1626" i="5" s="1" a="1"/>
  <c r="I1626" i="5" s="1"/>
  <c r="K1628" i="2"/>
  <c r="I1628" i="5" s="1" a="1"/>
  <c r="I1628" i="5" s="1"/>
  <c r="K1629" i="2"/>
  <c r="I1629" i="5" s="1" a="1"/>
  <c r="I1629" i="5" s="1"/>
  <c r="K1630" i="2"/>
  <c r="I1630" i="5" s="1" a="1"/>
  <c r="I1630" i="5" s="1"/>
  <c r="K1631" i="2"/>
  <c r="I1631" i="5" s="1" a="1"/>
  <c r="I1631" i="5" s="1"/>
  <c r="K1632" i="2"/>
  <c r="I1632" i="5" s="1" a="1"/>
  <c r="I1632" i="5" s="1"/>
  <c r="K1633" i="2"/>
  <c r="I1633" i="5" s="1" a="1"/>
  <c r="I1633" i="5" s="1"/>
  <c r="K1634" i="2"/>
  <c r="I1634" i="5" s="1" a="1"/>
  <c r="I1634" i="5" s="1"/>
  <c r="K1635" i="2"/>
  <c r="I1635" i="5" s="1" a="1"/>
  <c r="I1635" i="5" s="1"/>
  <c r="K1636" i="2"/>
  <c r="I1636" i="5" s="1" a="1"/>
  <c r="I1636" i="5" s="1"/>
  <c r="K1637" i="2"/>
  <c r="I1637" i="5" s="1" a="1"/>
  <c r="I1637" i="5" s="1"/>
  <c r="K1639" i="2"/>
  <c r="I1639" i="5" s="1" a="1"/>
  <c r="I1639" i="5" s="1"/>
  <c r="K1640" i="2"/>
  <c r="I1640" i="5" s="1" a="1"/>
  <c r="I1640" i="5" s="1"/>
  <c r="K1641" i="2"/>
  <c r="I1641" i="5" s="1" a="1"/>
  <c r="I1641" i="5" s="1"/>
  <c r="K1642" i="2"/>
  <c r="I1642" i="5" s="1" a="1"/>
  <c r="I1642" i="5" s="1"/>
  <c r="K1643" i="2"/>
  <c r="I1643" i="5" s="1" a="1"/>
  <c r="I1643" i="5" s="1"/>
  <c r="K1644" i="2"/>
  <c r="I1644" i="5" s="1" a="1"/>
  <c r="I1644" i="5" s="1"/>
  <c r="K1645" i="2"/>
  <c r="I1645" i="5" s="1" a="1"/>
  <c r="I1645" i="5" s="1"/>
  <c r="K1646" i="2"/>
  <c r="I1646" i="5" s="1" a="1"/>
  <c r="I1646" i="5" s="1"/>
  <c r="K1647" i="2"/>
  <c r="I1647" i="5" s="1" a="1"/>
  <c r="I1647" i="5" s="1"/>
  <c r="K1648" i="2"/>
  <c r="I1648" i="5" s="1" a="1"/>
  <c r="I1648" i="5" s="1"/>
  <c r="K1650" i="2"/>
  <c r="I1650" i="5" s="1" a="1"/>
  <c r="I1650" i="5" s="1"/>
  <c r="K1651" i="2"/>
  <c r="I1651" i="5" s="1" a="1"/>
  <c r="I1651" i="5" s="1"/>
  <c r="K1652" i="2"/>
  <c r="I1652" i="5" s="1" a="1"/>
  <c r="I1652" i="5" s="1"/>
  <c r="K1653" i="2"/>
  <c r="I1653" i="5" s="1" a="1"/>
  <c r="I1653" i="5" s="1"/>
  <c r="K1654" i="2"/>
  <c r="I1654" i="5" s="1" a="1"/>
  <c r="I1654" i="5" s="1"/>
  <c r="K1655" i="2"/>
  <c r="I1655" i="5" s="1" a="1"/>
  <c r="I1655" i="5" s="1"/>
  <c r="K1656" i="2"/>
  <c r="I1656" i="5" s="1" a="1"/>
  <c r="I1656" i="5" s="1"/>
  <c r="K1657" i="2"/>
  <c r="I1657" i="5" s="1" a="1"/>
  <c r="I1657" i="5" s="1"/>
  <c r="K1658" i="2"/>
  <c r="I1658" i="5" s="1" a="1"/>
  <c r="I1658" i="5" s="1"/>
  <c r="K1659" i="2"/>
  <c r="I1659" i="5" s="1" a="1"/>
  <c r="I1659" i="5" s="1"/>
  <c r="K1661" i="2"/>
  <c r="I1661" i="5" s="1" a="1"/>
  <c r="I1661" i="5" s="1"/>
  <c r="K1662" i="2"/>
  <c r="I1662" i="5" s="1" a="1"/>
  <c r="I1662" i="5" s="1"/>
  <c r="K1663" i="2"/>
  <c r="I1663" i="5" s="1" a="1"/>
  <c r="I1663" i="5" s="1"/>
  <c r="K1664" i="2"/>
  <c r="I1664" i="5" s="1" a="1"/>
  <c r="I1664" i="5" s="1"/>
  <c r="K1665" i="2"/>
  <c r="I1665" i="5" s="1" a="1"/>
  <c r="I1665" i="5" s="1"/>
  <c r="K1666" i="2"/>
  <c r="I1666" i="5" s="1" a="1"/>
  <c r="I1666" i="5" s="1"/>
  <c r="K1667" i="2"/>
  <c r="I1667" i="5" s="1" a="1"/>
  <c r="I1667" i="5" s="1"/>
  <c r="K1668" i="2"/>
  <c r="I1668" i="5" s="1" a="1"/>
  <c r="I1668" i="5" s="1"/>
  <c r="K1669" i="2"/>
  <c r="I1669" i="5" s="1" a="1"/>
  <c r="I1669" i="5" s="1"/>
  <c r="K1670" i="2"/>
  <c r="I1670" i="5" s="1" a="1"/>
  <c r="I1670" i="5" s="1"/>
  <c r="K1673" i="2"/>
  <c r="I1673" i="5" s="1" a="1"/>
  <c r="I1673" i="5" s="1"/>
  <c r="K1674" i="2"/>
  <c r="I1674" i="5" s="1" a="1"/>
  <c r="I1674" i="5" s="1"/>
  <c r="K1675" i="2"/>
  <c r="I1675" i="5" s="1" a="1"/>
  <c r="I1675" i="5" s="1"/>
  <c r="K1676" i="2"/>
  <c r="I1676" i="5" s="1" a="1"/>
  <c r="I1676" i="5" s="1"/>
  <c r="K1677" i="2"/>
  <c r="I1677" i="5" s="1" a="1"/>
  <c r="I1677" i="5" s="1"/>
  <c r="K1678" i="2"/>
  <c r="I1678" i="5" s="1" a="1"/>
  <c r="I1678" i="5" s="1"/>
  <c r="K1679" i="2"/>
  <c r="I1679" i="5" s="1" a="1"/>
  <c r="I1679" i="5" s="1"/>
  <c r="K1680" i="2"/>
  <c r="I1680" i="5" s="1" a="1"/>
  <c r="I1680" i="5" s="1"/>
  <c r="K1681" i="2"/>
  <c r="I1681" i="5" s="1" a="1"/>
  <c r="I1681" i="5" s="1"/>
  <c r="K1682" i="2"/>
  <c r="I1682" i="5" s="1" a="1"/>
  <c r="I1682" i="5" s="1"/>
  <c r="K1684" i="2"/>
  <c r="I1684" i="5" s="1" a="1"/>
  <c r="I1684" i="5" s="1"/>
  <c r="K1685" i="2"/>
  <c r="I1685" i="5" s="1" a="1"/>
  <c r="I1685" i="5" s="1"/>
  <c r="K1686" i="2"/>
  <c r="I1686" i="5" s="1" a="1"/>
  <c r="I1686" i="5" s="1"/>
  <c r="K1687" i="2"/>
  <c r="I1687" i="5" s="1" a="1"/>
  <c r="I1687" i="5" s="1"/>
  <c r="K1688" i="2"/>
  <c r="I1688" i="5" s="1" a="1"/>
  <c r="I1688" i="5" s="1"/>
  <c r="K1689" i="2"/>
  <c r="I1689" i="5" s="1" a="1"/>
  <c r="I1689" i="5" s="1"/>
  <c r="K1690" i="2"/>
  <c r="I1690" i="5" s="1" a="1"/>
  <c r="I1690" i="5" s="1"/>
  <c r="K1691" i="2"/>
  <c r="I1691" i="5" s="1" a="1"/>
  <c r="I1691" i="5" s="1"/>
  <c r="K1692" i="2"/>
  <c r="I1692" i="5" s="1" a="1"/>
  <c r="I1692" i="5" s="1"/>
  <c r="K1693" i="2"/>
  <c r="I1693" i="5" s="1" a="1"/>
  <c r="I1693" i="5" s="1"/>
  <c r="K1695" i="2"/>
  <c r="I1695" i="5" s="1" a="1"/>
  <c r="I1695" i="5" s="1"/>
  <c r="K1696" i="2"/>
  <c r="I1696" i="5" s="1" a="1"/>
  <c r="I1696" i="5" s="1"/>
  <c r="K1697" i="2"/>
  <c r="I1697" i="5" s="1" a="1"/>
  <c r="I1697" i="5" s="1"/>
  <c r="K1698" i="2"/>
  <c r="I1698" i="5" s="1" a="1"/>
  <c r="I1698" i="5" s="1"/>
  <c r="K1699" i="2"/>
  <c r="I1699" i="5" s="1" a="1"/>
  <c r="I1699" i="5" s="1"/>
  <c r="K1700" i="2"/>
  <c r="I1700" i="5" s="1" a="1"/>
  <c r="I1700" i="5" s="1"/>
  <c r="K1701" i="2"/>
  <c r="I1701" i="5" s="1" a="1"/>
  <c r="I1701" i="5" s="1"/>
  <c r="K1702" i="2"/>
  <c r="I1702" i="5" s="1" a="1"/>
  <c r="I1702" i="5" s="1"/>
  <c r="K1703" i="2"/>
  <c r="I1703" i="5" s="1" a="1"/>
  <c r="I1703" i="5" s="1"/>
  <c r="K1704" i="2"/>
  <c r="I1704" i="5" s="1" a="1"/>
  <c r="I1704" i="5" s="1"/>
  <c r="K1706" i="2"/>
  <c r="I1706" i="5" s="1" a="1"/>
  <c r="I1706" i="5" s="1"/>
  <c r="K1707" i="2"/>
  <c r="I1707" i="5" s="1" a="1"/>
  <c r="I1707" i="5" s="1"/>
  <c r="K1708" i="2"/>
  <c r="I1708" i="5" s="1" a="1"/>
  <c r="I1708" i="5" s="1"/>
  <c r="K1709" i="2"/>
  <c r="I1709" i="5" s="1" a="1"/>
  <c r="I1709" i="5" s="1"/>
  <c r="K1710" i="2"/>
  <c r="I1710" i="5" s="1" a="1"/>
  <c r="I1710" i="5" s="1"/>
  <c r="K1711" i="2"/>
  <c r="I1711" i="5" s="1" a="1"/>
  <c r="I1711" i="5" s="1"/>
  <c r="K1712" i="2"/>
  <c r="I1712" i="5" s="1" a="1"/>
  <c r="I1712" i="5" s="1"/>
  <c r="K1713" i="2"/>
  <c r="I1713" i="5" s="1" a="1"/>
  <c r="I1713" i="5" s="1"/>
  <c r="K1714" i="2"/>
  <c r="I1714" i="5" s="1" a="1"/>
  <c r="I1714" i="5" s="1"/>
  <c r="K1715" i="2"/>
  <c r="I1715" i="5" s="1" a="1"/>
  <c r="I1715" i="5" s="1"/>
  <c r="K1717" i="2"/>
  <c r="I1717" i="5" s="1" a="1"/>
  <c r="I1717" i="5" s="1"/>
  <c r="K1718" i="2"/>
  <c r="I1718" i="5" s="1" a="1"/>
  <c r="I1718" i="5" s="1"/>
  <c r="K1719" i="2"/>
  <c r="I1719" i="5" s="1" a="1"/>
  <c r="I1719" i="5" s="1"/>
  <c r="K1720" i="2"/>
  <c r="I1720" i="5" s="1" a="1"/>
  <c r="I1720" i="5" s="1"/>
  <c r="K1721" i="2"/>
  <c r="I1721" i="5" s="1" a="1"/>
  <c r="I1721" i="5" s="1"/>
  <c r="K1722" i="2"/>
  <c r="I1722" i="5" s="1" a="1"/>
  <c r="I1722" i="5" s="1"/>
  <c r="K1723" i="2"/>
  <c r="I1723" i="5" s="1" a="1"/>
  <c r="I1723" i="5" s="1"/>
  <c r="K1724" i="2"/>
  <c r="I1724" i="5" s="1" a="1"/>
  <c r="I1724" i="5" s="1"/>
  <c r="K1725" i="2"/>
  <c r="I1725" i="5" s="1" a="1"/>
  <c r="I1725" i="5" s="1"/>
  <c r="K1726" i="2"/>
  <c r="I1726" i="5" s="1" a="1"/>
  <c r="I1726" i="5" s="1"/>
  <c r="K1728" i="2"/>
  <c r="I1728" i="5" s="1" a="1"/>
  <c r="I1728" i="5" s="1"/>
  <c r="K1729" i="2"/>
  <c r="I1729" i="5" s="1" a="1"/>
  <c r="I1729" i="5" s="1"/>
  <c r="K1730" i="2"/>
  <c r="I1730" i="5" s="1" a="1"/>
  <c r="I1730" i="5" s="1"/>
  <c r="K1731" i="2"/>
  <c r="I1731" i="5" s="1" a="1"/>
  <c r="I1731" i="5" s="1"/>
  <c r="K1732" i="2"/>
  <c r="I1732" i="5" s="1" a="1"/>
  <c r="I1732" i="5" s="1"/>
  <c r="K1733" i="2"/>
  <c r="I1733" i="5" s="1" a="1"/>
  <c r="I1733" i="5" s="1"/>
  <c r="K1734" i="2"/>
  <c r="I1734" i="5" s="1" a="1"/>
  <c r="I1734" i="5" s="1"/>
  <c r="K1735" i="2"/>
  <c r="I1735" i="5" s="1" a="1"/>
  <c r="I1735" i="5" s="1"/>
  <c r="K1736" i="2"/>
  <c r="I1736" i="5" s="1" a="1"/>
  <c r="I1736" i="5" s="1"/>
  <c r="K1737" i="2"/>
  <c r="I1737" i="5" s="1" a="1"/>
  <c r="I1737" i="5" s="1"/>
  <c r="K1739" i="2"/>
  <c r="I1739" i="5" s="1" a="1"/>
  <c r="I1739" i="5" s="1"/>
  <c r="K1740" i="2"/>
  <c r="I1740" i="5" s="1" a="1"/>
  <c r="I1740" i="5" s="1"/>
  <c r="K1741" i="2"/>
  <c r="I1741" i="5" s="1" a="1"/>
  <c r="I1741" i="5" s="1"/>
  <c r="K1742" i="2"/>
  <c r="I1742" i="5" s="1" a="1"/>
  <c r="I1742" i="5" s="1"/>
  <c r="K1743" i="2"/>
  <c r="I1743" i="5" s="1" a="1"/>
  <c r="I1743" i="5" s="1"/>
  <c r="K1744" i="2"/>
  <c r="I1744" i="5" s="1" a="1"/>
  <c r="I1744" i="5" s="1"/>
  <c r="K1745" i="2"/>
  <c r="I1745" i="5" s="1" a="1"/>
  <c r="I1745" i="5" s="1"/>
  <c r="K1746" i="2"/>
  <c r="I1746" i="5" s="1" a="1"/>
  <c r="I1746" i="5" s="1"/>
  <c r="K1747" i="2"/>
  <c r="I1747" i="5" s="1" a="1"/>
  <c r="I1747" i="5" s="1"/>
  <c r="K1748" i="2"/>
  <c r="I1748" i="5" s="1" a="1"/>
  <c r="I1748" i="5" s="1"/>
  <c r="K1750" i="2"/>
  <c r="I1750" i="5" s="1" a="1"/>
  <c r="I1750" i="5" s="1"/>
  <c r="K1751" i="2"/>
  <c r="I1751" i="5" s="1" a="1"/>
  <c r="I1751" i="5" s="1"/>
  <c r="K1752" i="2"/>
  <c r="I1752" i="5" s="1" a="1"/>
  <c r="I1752" i="5" s="1"/>
  <c r="K1753" i="2"/>
  <c r="I1753" i="5" s="1" a="1"/>
  <c r="I1753" i="5" s="1"/>
  <c r="K1754" i="2"/>
  <c r="I1754" i="5" s="1" a="1"/>
  <c r="I1754" i="5" s="1"/>
  <c r="K1755" i="2"/>
  <c r="I1755" i="5" s="1" a="1"/>
  <c r="I1755" i="5" s="1"/>
  <c r="K1756" i="2"/>
  <c r="I1756" i="5" s="1" a="1"/>
  <c r="I1756" i="5" s="1"/>
  <c r="K1757" i="2"/>
  <c r="I1757" i="5" s="1" a="1"/>
  <c r="I1757" i="5" s="1"/>
  <c r="K1758" i="2"/>
  <c r="I1758" i="5" s="1" a="1"/>
  <c r="I1758" i="5" s="1"/>
  <c r="K1759" i="2"/>
  <c r="I1759" i="5" s="1" a="1"/>
  <c r="I1759" i="5" s="1"/>
  <c r="K1761" i="2"/>
  <c r="I1761" i="5" s="1" a="1"/>
  <c r="I1761" i="5" s="1"/>
  <c r="K1762" i="2"/>
  <c r="I1762" i="5" s="1" a="1"/>
  <c r="I1762" i="5" s="1"/>
  <c r="K1763" i="2"/>
  <c r="I1763" i="5" s="1" a="1"/>
  <c r="I1763" i="5" s="1"/>
  <c r="K1764" i="2"/>
  <c r="I1764" i="5" s="1" a="1"/>
  <c r="I1764" i="5" s="1"/>
  <c r="K1765" i="2"/>
  <c r="I1765" i="5" s="1" a="1"/>
  <c r="I1765" i="5" s="1"/>
  <c r="K1766" i="2"/>
  <c r="I1766" i="5" s="1" a="1"/>
  <c r="I1766" i="5" s="1"/>
  <c r="K1767" i="2"/>
  <c r="I1767" i="5" s="1" a="1"/>
  <c r="I1767" i="5" s="1"/>
  <c r="K1768" i="2"/>
  <c r="I1768" i="5" s="1" a="1"/>
  <c r="I1768" i="5" s="1"/>
  <c r="K1769" i="2"/>
  <c r="I1769" i="5" s="1" a="1"/>
  <c r="I1769" i="5" s="1"/>
  <c r="K1770" i="2"/>
  <c r="I1770" i="5" s="1" a="1"/>
  <c r="I1770" i="5" s="1"/>
  <c r="K1772" i="2"/>
  <c r="I1772" i="5" s="1" a="1"/>
  <c r="I1772" i="5" s="1"/>
  <c r="K1773" i="2"/>
  <c r="I1773" i="5" s="1" a="1"/>
  <c r="I1773" i="5" s="1"/>
  <c r="K1774" i="2"/>
  <c r="I1774" i="5" s="1" a="1"/>
  <c r="I1774" i="5" s="1"/>
  <c r="K1775" i="2"/>
  <c r="I1775" i="5" s="1" a="1"/>
  <c r="I1775" i="5" s="1"/>
  <c r="K1776" i="2"/>
  <c r="I1776" i="5" s="1" a="1"/>
  <c r="I1776" i="5" s="1"/>
  <c r="K1777" i="2"/>
  <c r="I1777" i="5" s="1" a="1"/>
  <c r="I1777" i="5" s="1"/>
  <c r="K1778" i="2"/>
  <c r="I1778" i="5" s="1" a="1"/>
  <c r="I1778" i="5" s="1"/>
  <c r="K1779" i="2"/>
  <c r="I1779" i="5" s="1" a="1"/>
  <c r="I1779" i="5" s="1"/>
  <c r="K1780" i="2"/>
  <c r="I1780" i="5" s="1" a="1"/>
  <c r="I1780" i="5" s="1"/>
  <c r="K1781" i="2"/>
  <c r="I1781" i="5" s="1" a="1"/>
  <c r="I1781" i="5" s="1"/>
  <c r="K1784" i="2"/>
  <c r="I1784" i="5" s="1" a="1"/>
  <c r="I1784" i="5" s="1"/>
  <c r="K1785" i="2"/>
  <c r="I1785" i="5" s="1" a="1"/>
  <c r="I1785" i="5" s="1"/>
  <c r="K1786" i="2"/>
  <c r="I1786" i="5" s="1" a="1"/>
  <c r="I1786" i="5" s="1"/>
  <c r="K1787" i="2"/>
  <c r="I1787" i="5" s="1" a="1"/>
  <c r="I1787" i="5" s="1"/>
  <c r="K1788" i="2"/>
  <c r="I1788" i="5" s="1" a="1"/>
  <c r="I1788" i="5" s="1"/>
  <c r="K1789" i="2"/>
  <c r="I1789" i="5" s="1" a="1"/>
  <c r="I1789" i="5" s="1"/>
  <c r="K1790" i="2"/>
  <c r="I1790" i="5" s="1" a="1"/>
  <c r="I1790" i="5" s="1"/>
  <c r="K1791" i="2"/>
  <c r="I1791" i="5" s="1" a="1"/>
  <c r="I1791" i="5" s="1"/>
  <c r="K1792" i="2"/>
  <c r="I1792" i="5" s="1" a="1"/>
  <c r="I1792" i="5" s="1"/>
  <c r="K1793" i="2"/>
  <c r="I1793" i="5" s="1" a="1"/>
  <c r="I1793" i="5" s="1"/>
  <c r="K1795" i="2"/>
  <c r="I1795" i="5" s="1" a="1"/>
  <c r="I1795" i="5" s="1"/>
  <c r="K1796" i="2"/>
  <c r="I1796" i="5" s="1" a="1"/>
  <c r="I1796" i="5" s="1"/>
  <c r="K1797" i="2"/>
  <c r="I1797" i="5" s="1" a="1"/>
  <c r="I1797" i="5" s="1"/>
  <c r="K1798" i="2"/>
  <c r="I1798" i="5" s="1" a="1"/>
  <c r="I1798" i="5" s="1"/>
  <c r="K1799" i="2"/>
  <c r="I1799" i="5" s="1" a="1"/>
  <c r="I1799" i="5" s="1"/>
  <c r="K1800" i="2"/>
  <c r="I1800" i="5" s="1" a="1"/>
  <c r="I1800" i="5" s="1"/>
  <c r="K1801" i="2"/>
  <c r="I1801" i="5" s="1" a="1"/>
  <c r="I1801" i="5" s="1"/>
  <c r="K1802" i="2"/>
  <c r="I1802" i="5" s="1" a="1"/>
  <c r="I1802" i="5" s="1"/>
  <c r="K1803" i="2"/>
  <c r="I1803" i="5" s="1" a="1"/>
  <c r="I1803" i="5" s="1"/>
  <c r="K1804" i="2"/>
  <c r="I1804" i="5" s="1" a="1"/>
  <c r="I1804" i="5" s="1"/>
  <c r="K1806" i="2"/>
  <c r="I1806" i="5" s="1" a="1"/>
  <c r="I1806" i="5" s="1"/>
  <c r="K1807" i="2"/>
  <c r="I1807" i="5" s="1" a="1"/>
  <c r="I1807" i="5" s="1"/>
  <c r="K1808" i="2"/>
  <c r="I1808" i="5" s="1" a="1"/>
  <c r="I1808" i="5" s="1"/>
  <c r="K1809" i="2"/>
  <c r="I1809" i="5" s="1" a="1"/>
  <c r="I1809" i="5" s="1"/>
  <c r="K1810" i="2"/>
  <c r="I1810" i="5" s="1" a="1"/>
  <c r="I1810" i="5" s="1"/>
  <c r="K1811" i="2"/>
  <c r="I1811" i="5" s="1" a="1"/>
  <c r="I1811" i="5" s="1"/>
  <c r="K1812" i="2"/>
  <c r="I1812" i="5" s="1" a="1"/>
  <c r="I1812" i="5" s="1"/>
  <c r="K1813" i="2"/>
  <c r="I1813" i="5" s="1" a="1"/>
  <c r="I1813" i="5" s="1"/>
  <c r="K1814" i="2"/>
  <c r="I1814" i="5" s="1" a="1"/>
  <c r="I1814" i="5" s="1"/>
  <c r="K1815" i="2"/>
  <c r="I1815" i="5" s="1" a="1"/>
  <c r="I1815" i="5" s="1"/>
  <c r="K1817" i="2"/>
  <c r="I1817" i="5" s="1" a="1"/>
  <c r="I1817" i="5" s="1"/>
  <c r="K1818" i="2"/>
  <c r="I1818" i="5" s="1" a="1"/>
  <c r="I1818" i="5" s="1"/>
  <c r="K1819" i="2"/>
  <c r="I1819" i="5" s="1" a="1"/>
  <c r="I1819" i="5" s="1"/>
  <c r="K1820" i="2"/>
  <c r="I1820" i="5" s="1" a="1"/>
  <c r="I1820" i="5" s="1"/>
  <c r="K1821" i="2"/>
  <c r="I1821" i="5" s="1" a="1"/>
  <c r="I1821" i="5" s="1"/>
  <c r="K1822" i="2"/>
  <c r="I1822" i="5" s="1" a="1"/>
  <c r="I1822" i="5" s="1"/>
  <c r="K1823" i="2"/>
  <c r="I1823" i="5" s="1" a="1"/>
  <c r="I1823" i="5" s="1"/>
  <c r="K1824" i="2"/>
  <c r="I1824" i="5" s="1" a="1"/>
  <c r="I1824" i="5" s="1"/>
  <c r="K1825" i="2"/>
  <c r="I1825" i="5" s="1" a="1"/>
  <c r="I1825" i="5" s="1"/>
  <c r="K1826" i="2"/>
  <c r="I1826" i="5" s="1" a="1"/>
  <c r="I1826" i="5" s="1"/>
  <c r="K1828" i="2"/>
  <c r="I1828" i="5" s="1" a="1"/>
  <c r="I1828" i="5" s="1"/>
  <c r="K1829" i="2"/>
  <c r="I1829" i="5" s="1" a="1"/>
  <c r="I1829" i="5" s="1"/>
  <c r="K1830" i="2"/>
  <c r="I1830" i="5" s="1" a="1"/>
  <c r="I1830" i="5" s="1"/>
  <c r="K1831" i="2"/>
  <c r="I1831" i="5" s="1" a="1"/>
  <c r="I1831" i="5" s="1"/>
  <c r="K1832" i="2"/>
  <c r="I1832" i="5" s="1" a="1"/>
  <c r="I1832" i="5" s="1"/>
  <c r="K1833" i="2"/>
  <c r="I1833" i="5" s="1" a="1"/>
  <c r="I1833" i="5" s="1"/>
  <c r="K1834" i="2"/>
  <c r="I1834" i="5" s="1" a="1"/>
  <c r="I1834" i="5" s="1"/>
  <c r="K1835" i="2"/>
  <c r="I1835" i="5" s="1" a="1"/>
  <c r="I1835" i="5" s="1"/>
  <c r="K1836" i="2"/>
  <c r="I1836" i="5" s="1" a="1"/>
  <c r="I1836" i="5" s="1"/>
  <c r="K1837" i="2"/>
  <c r="I1837" i="5" s="1" a="1"/>
  <c r="I1837" i="5" s="1"/>
  <c r="K1839" i="2"/>
  <c r="I1839" i="5" s="1" a="1"/>
  <c r="I1839" i="5" s="1"/>
  <c r="K1840" i="2"/>
  <c r="I1840" i="5" s="1" a="1"/>
  <c r="I1840" i="5" s="1"/>
  <c r="K1841" i="2"/>
  <c r="I1841" i="5" s="1" a="1"/>
  <c r="I1841" i="5" s="1"/>
  <c r="K1842" i="2"/>
  <c r="I1842" i="5" s="1" a="1"/>
  <c r="I1842" i="5" s="1"/>
  <c r="K1843" i="2"/>
  <c r="I1843" i="5" s="1" a="1"/>
  <c r="I1843" i="5" s="1"/>
  <c r="K1844" i="2"/>
  <c r="I1844" i="5" s="1" a="1"/>
  <c r="I1844" i="5" s="1"/>
  <c r="K1845" i="2"/>
  <c r="I1845" i="5" s="1" a="1"/>
  <c r="I1845" i="5" s="1"/>
  <c r="K1846" i="2"/>
  <c r="I1846" i="5" s="1" a="1"/>
  <c r="I1846" i="5" s="1"/>
  <c r="K1847" i="2"/>
  <c r="I1847" i="5" s="1" a="1"/>
  <c r="I1847" i="5" s="1"/>
  <c r="K1848" i="2"/>
  <c r="I1848" i="5" s="1" a="1"/>
  <c r="I1848" i="5" s="1"/>
  <c r="K1850" i="2"/>
  <c r="I1850" i="5" s="1" a="1"/>
  <c r="I1850" i="5" s="1"/>
  <c r="K1851" i="2"/>
  <c r="I1851" i="5" s="1" a="1"/>
  <c r="I1851" i="5" s="1"/>
  <c r="K1852" i="2"/>
  <c r="I1852" i="5" s="1" a="1"/>
  <c r="I1852" i="5" s="1"/>
  <c r="K1853" i="2"/>
  <c r="I1853" i="5" s="1" a="1"/>
  <c r="I1853" i="5" s="1"/>
  <c r="K1854" i="2"/>
  <c r="I1854" i="5" s="1" a="1"/>
  <c r="I1854" i="5" s="1"/>
  <c r="K1855" i="2"/>
  <c r="I1855" i="5" s="1" a="1"/>
  <c r="I1855" i="5" s="1"/>
  <c r="K1856" i="2"/>
  <c r="I1856" i="5" s="1" a="1"/>
  <c r="I1856" i="5" s="1"/>
  <c r="K1857" i="2"/>
  <c r="I1857" i="5" s="1" a="1"/>
  <c r="I1857" i="5" s="1"/>
  <c r="K1858" i="2"/>
  <c r="I1858" i="5" s="1" a="1"/>
  <c r="I1858" i="5" s="1"/>
  <c r="K1859" i="2"/>
  <c r="I1859" i="5" s="1" a="1"/>
  <c r="I1859" i="5" s="1"/>
  <c r="K1861" i="2"/>
  <c r="I1861" i="5" s="1" a="1"/>
  <c r="I1861" i="5" s="1"/>
  <c r="K1862" i="2"/>
  <c r="I1862" i="5" s="1" a="1"/>
  <c r="I1862" i="5" s="1"/>
  <c r="K1863" i="2"/>
  <c r="I1863" i="5" s="1" a="1"/>
  <c r="I1863" i="5" s="1"/>
  <c r="K1864" i="2"/>
  <c r="I1864" i="5" s="1" a="1"/>
  <c r="I1864" i="5" s="1"/>
  <c r="K1865" i="2"/>
  <c r="I1865" i="5" s="1" a="1"/>
  <c r="I1865" i="5" s="1"/>
  <c r="K1866" i="2"/>
  <c r="I1866" i="5" s="1" a="1"/>
  <c r="I1866" i="5" s="1"/>
  <c r="K1867" i="2"/>
  <c r="I1867" i="5" s="1" a="1"/>
  <c r="I1867" i="5" s="1"/>
  <c r="K1868" i="2"/>
  <c r="I1868" i="5" s="1" a="1"/>
  <c r="I1868" i="5" s="1"/>
  <c r="K1869" i="2"/>
  <c r="I1869" i="5" s="1" a="1"/>
  <c r="I1869" i="5" s="1"/>
  <c r="K1870" i="2"/>
  <c r="I1870" i="5" s="1" a="1"/>
  <c r="I1870" i="5" s="1"/>
  <c r="K1872" i="2"/>
  <c r="I1872" i="5" s="1" a="1"/>
  <c r="I1872" i="5" s="1"/>
  <c r="K1873" i="2"/>
  <c r="I1873" i="5" s="1" a="1"/>
  <c r="I1873" i="5" s="1"/>
  <c r="K1874" i="2"/>
  <c r="I1874" i="5" s="1" a="1"/>
  <c r="I1874" i="5" s="1"/>
  <c r="K1875" i="2"/>
  <c r="I1875" i="5" s="1" a="1"/>
  <c r="I1875" i="5" s="1"/>
  <c r="K1876" i="2"/>
  <c r="I1876" i="5" s="1" a="1"/>
  <c r="I1876" i="5" s="1"/>
  <c r="K1877" i="2"/>
  <c r="I1877" i="5" s="1" a="1"/>
  <c r="I1877" i="5" s="1"/>
  <c r="K1878" i="2"/>
  <c r="I1878" i="5" s="1" a="1"/>
  <c r="I1878" i="5" s="1"/>
  <c r="K1879" i="2"/>
  <c r="I1879" i="5" s="1" a="1"/>
  <c r="I1879" i="5" s="1"/>
  <c r="K1880" i="2"/>
  <c r="I1880" i="5" s="1" a="1"/>
  <c r="I1880" i="5" s="1"/>
  <c r="K1881" i="2"/>
  <c r="I1881" i="5" s="1" a="1"/>
  <c r="I1881" i="5" s="1"/>
  <c r="K1883" i="2"/>
  <c r="I1883" i="5" s="1" a="1"/>
  <c r="I1883" i="5" s="1"/>
  <c r="K1884" i="2"/>
  <c r="I1884" i="5" s="1" a="1"/>
  <c r="I1884" i="5" s="1"/>
  <c r="K1885" i="2"/>
  <c r="I1885" i="5" s="1" a="1"/>
  <c r="I1885" i="5" s="1"/>
  <c r="K1886" i="2"/>
  <c r="I1886" i="5" s="1" a="1"/>
  <c r="I1886" i="5" s="1"/>
  <c r="K1887" i="2"/>
  <c r="I1887" i="5" s="1" a="1"/>
  <c r="I1887" i="5" s="1"/>
  <c r="K1888" i="2"/>
  <c r="I1888" i="5" s="1" a="1"/>
  <c r="I1888" i="5" s="1"/>
  <c r="K1889" i="2"/>
  <c r="I1889" i="5" s="1" a="1"/>
  <c r="I1889" i="5" s="1"/>
  <c r="K1890" i="2"/>
  <c r="I1890" i="5" s="1" a="1"/>
  <c r="I1890" i="5" s="1"/>
  <c r="K1891" i="2"/>
  <c r="I1891" i="5" s="1" a="1"/>
  <c r="I1891" i="5" s="1"/>
  <c r="K1892" i="2"/>
  <c r="I1892" i="5" s="1" a="1"/>
  <c r="I1892" i="5" s="1"/>
  <c r="K1895" i="2"/>
  <c r="I1895" i="5" s="1" a="1"/>
  <c r="I1895" i="5" s="1"/>
  <c r="K1896" i="2"/>
  <c r="I1896" i="5" s="1" a="1"/>
  <c r="I1896" i="5" s="1"/>
  <c r="K1897" i="2"/>
  <c r="I1897" i="5" s="1" a="1"/>
  <c r="I1897" i="5" s="1"/>
  <c r="K1898" i="2"/>
  <c r="I1898" i="5" s="1" a="1"/>
  <c r="I1898" i="5" s="1"/>
  <c r="K1899" i="2"/>
  <c r="I1899" i="5" s="1" a="1"/>
  <c r="I1899" i="5" s="1"/>
  <c r="K1900" i="2"/>
  <c r="I1900" i="5" s="1" a="1"/>
  <c r="I1900" i="5" s="1"/>
  <c r="K1901" i="2"/>
  <c r="I1901" i="5" s="1" a="1"/>
  <c r="I1901" i="5" s="1"/>
  <c r="K1902" i="2"/>
  <c r="I1902" i="5" s="1" a="1"/>
  <c r="I1902" i="5" s="1"/>
  <c r="K1903" i="2"/>
  <c r="I1903" i="5" s="1" a="1"/>
  <c r="I1903" i="5" s="1"/>
  <c r="K1904" i="2"/>
  <c r="I1904" i="5" s="1" a="1"/>
  <c r="I1904" i="5" s="1"/>
  <c r="K1906" i="2"/>
  <c r="I1906" i="5" s="1" a="1"/>
  <c r="I1906" i="5" s="1"/>
  <c r="K1907" i="2"/>
  <c r="I1907" i="5" s="1" a="1"/>
  <c r="I1907" i="5" s="1"/>
  <c r="K1908" i="2"/>
  <c r="I1908" i="5" s="1" a="1"/>
  <c r="I1908" i="5" s="1"/>
  <c r="K1909" i="2"/>
  <c r="I1909" i="5" s="1" a="1"/>
  <c r="I1909" i="5" s="1"/>
  <c r="K1910" i="2"/>
  <c r="I1910" i="5" s="1" a="1"/>
  <c r="I1910" i="5" s="1"/>
  <c r="K1911" i="2"/>
  <c r="I1911" i="5" s="1" a="1"/>
  <c r="I1911" i="5" s="1"/>
  <c r="K1912" i="2"/>
  <c r="I1912" i="5" s="1" a="1"/>
  <c r="I1912" i="5" s="1"/>
  <c r="K1913" i="2"/>
  <c r="I1913" i="5" s="1" a="1"/>
  <c r="I1913" i="5" s="1"/>
  <c r="K1914" i="2"/>
  <c r="I1914" i="5" s="1" a="1"/>
  <c r="I1914" i="5" s="1"/>
  <c r="K1915" i="2"/>
  <c r="I1915" i="5" s="1" a="1"/>
  <c r="I1915" i="5" s="1"/>
  <c r="K1917" i="2"/>
  <c r="I1917" i="5" s="1" a="1"/>
  <c r="I1917" i="5" s="1"/>
  <c r="K1918" i="2"/>
  <c r="I1918" i="5" s="1" a="1"/>
  <c r="I1918" i="5" s="1"/>
  <c r="K1919" i="2"/>
  <c r="I1919" i="5" s="1" a="1"/>
  <c r="I1919" i="5" s="1"/>
  <c r="K1920" i="2"/>
  <c r="I1920" i="5" s="1" a="1"/>
  <c r="I1920" i="5" s="1"/>
  <c r="K1921" i="2"/>
  <c r="I1921" i="5" s="1" a="1"/>
  <c r="I1921" i="5" s="1"/>
  <c r="K1922" i="2"/>
  <c r="I1922" i="5" s="1" a="1"/>
  <c r="I1922" i="5" s="1"/>
  <c r="K1923" i="2"/>
  <c r="I1923" i="5" s="1" a="1"/>
  <c r="I1923" i="5" s="1"/>
  <c r="K1924" i="2"/>
  <c r="I1924" i="5" s="1" a="1"/>
  <c r="I1924" i="5" s="1"/>
  <c r="K1925" i="2"/>
  <c r="I1925" i="5" s="1" a="1"/>
  <c r="I1925" i="5" s="1"/>
  <c r="K1926" i="2"/>
  <c r="I1926" i="5" s="1" a="1"/>
  <c r="I1926" i="5" s="1"/>
  <c r="K1928" i="2"/>
  <c r="I1928" i="5" s="1" a="1"/>
  <c r="I1928" i="5" s="1"/>
  <c r="K1929" i="2"/>
  <c r="I1929" i="5" s="1" a="1"/>
  <c r="I1929" i="5" s="1"/>
  <c r="K1930" i="2"/>
  <c r="I1930" i="5" s="1" a="1"/>
  <c r="I1930" i="5" s="1"/>
  <c r="K1931" i="2"/>
  <c r="I1931" i="5" s="1" a="1"/>
  <c r="I1931" i="5" s="1"/>
  <c r="K1932" i="2"/>
  <c r="I1932" i="5" s="1" a="1"/>
  <c r="I1932" i="5" s="1"/>
  <c r="K1933" i="2"/>
  <c r="I1933" i="5" s="1" a="1"/>
  <c r="I1933" i="5" s="1"/>
  <c r="K1934" i="2"/>
  <c r="I1934" i="5" s="1" a="1"/>
  <c r="I1934" i="5" s="1"/>
  <c r="K1935" i="2"/>
  <c r="I1935" i="5" s="1" a="1"/>
  <c r="I1935" i="5" s="1"/>
  <c r="K1936" i="2"/>
  <c r="I1936" i="5" s="1" a="1"/>
  <c r="I1936" i="5" s="1"/>
  <c r="K1937" i="2"/>
  <c r="I1937" i="5" s="1" a="1"/>
  <c r="I1937" i="5" s="1"/>
  <c r="K1939" i="2"/>
  <c r="I1939" i="5" s="1" a="1"/>
  <c r="I1939" i="5" s="1"/>
  <c r="K1940" i="2"/>
  <c r="I1940" i="5" s="1" a="1"/>
  <c r="I1940" i="5" s="1"/>
  <c r="K1941" i="2"/>
  <c r="I1941" i="5" s="1" a="1"/>
  <c r="I1941" i="5" s="1"/>
  <c r="K1942" i="2"/>
  <c r="I1942" i="5" s="1" a="1"/>
  <c r="I1942" i="5" s="1"/>
  <c r="K1943" i="2"/>
  <c r="I1943" i="5" s="1" a="1"/>
  <c r="I1943" i="5" s="1"/>
  <c r="K1944" i="2"/>
  <c r="I1944" i="5" s="1" a="1"/>
  <c r="I1944" i="5" s="1"/>
  <c r="K1945" i="2"/>
  <c r="I1945" i="5" s="1" a="1"/>
  <c r="I1945" i="5" s="1"/>
  <c r="K1946" i="2"/>
  <c r="I1946" i="5" s="1" a="1"/>
  <c r="I1946" i="5" s="1"/>
  <c r="K1947" i="2"/>
  <c r="I1947" i="5" s="1" a="1"/>
  <c r="I1947" i="5" s="1"/>
  <c r="K1948" i="2"/>
  <c r="I1948" i="5" s="1" a="1"/>
  <c r="I1948" i="5" s="1"/>
  <c r="K1950" i="2"/>
  <c r="I1950" i="5" s="1" a="1"/>
  <c r="I1950" i="5" s="1"/>
  <c r="K1951" i="2"/>
  <c r="I1951" i="5" s="1" a="1"/>
  <c r="I1951" i="5" s="1"/>
  <c r="K1952" i="2"/>
  <c r="I1952" i="5" s="1" a="1"/>
  <c r="I1952" i="5" s="1"/>
  <c r="K1953" i="2"/>
  <c r="I1953" i="5" s="1" a="1"/>
  <c r="I1953" i="5" s="1"/>
  <c r="K1954" i="2"/>
  <c r="I1954" i="5" s="1" a="1"/>
  <c r="I1954" i="5" s="1"/>
  <c r="K1955" i="2"/>
  <c r="I1955" i="5" s="1" a="1"/>
  <c r="I1955" i="5" s="1"/>
  <c r="K1956" i="2"/>
  <c r="I1956" i="5" s="1" a="1"/>
  <c r="I1956" i="5" s="1"/>
  <c r="K1957" i="2"/>
  <c r="I1957" i="5" s="1" a="1"/>
  <c r="I1957" i="5" s="1"/>
  <c r="K1958" i="2"/>
  <c r="I1958" i="5" s="1" a="1"/>
  <c r="I1958" i="5" s="1"/>
  <c r="K1959" i="2"/>
  <c r="I1959" i="5" s="1" a="1"/>
  <c r="I1959" i="5" s="1"/>
  <c r="K1961" i="2"/>
  <c r="I1961" i="5" s="1" a="1"/>
  <c r="I1961" i="5" s="1"/>
  <c r="K1962" i="2"/>
  <c r="I1962" i="5" s="1" a="1"/>
  <c r="I1962" i="5" s="1"/>
  <c r="K1963" i="2"/>
  <c r="I1963" i="5" s="1" a="1"/>
  <c r="I1963" i="5" s="1"/>
  <c r="K1964" i="2"/>
  <c r="I1964" i="5" s="1" a="1"/>
  <c r="I1964" i="5" s="1"/>
  <c r="K1965" i="2"/>
  <c r="I1965" i="5" s="1" a="1"/>
  <c r="I1965" i="5" s="1"/>
  <c r="K1966" i="2"/>
  <c r="I1966" i="5" s="1" a="1"/>
  <c r="I1966" i="5" s="1"/>
  <c r="K1967" i="2"/>
  <c r="I1967" i="5" s="1" a="1"/>
  <c r="I1967" i="5" s="1"/>
  <c r="K1968" i="2"/>
  <c r="I1968" i="5" s="1" a="1"/>
  <c r="I1968" i="5" s="1"/>
  <c r="K1969" i="2"/>
  <c r="I1969" i="5" s="1" a="1"/>
  <c r="I1969" i="5" s="1"/>
  <c r="K1970" i="2"/>
  <c r="I1970" i="5" s="1" a="1"/>
  <c r="I1970" i="5" s="1"/>
  <c r="K1972" i="2"/>
  <c r="I1972" i="5" s="1" a="1"/>
  <c r="I1972" i="5" s="1"/>
  <c r="K1973" i="2"/>
  <c r="I1973" i="5" s="1" a="1"/>
  <c r="I1973" i="5" s="1"/>
  <c r="K1974" i="2"/>
  <c r="I1974" i="5" s="1" a="1"/>
  <c r="I1974" i="5" s="1"/>
  <c r="K1975" i="2"/>
  <c r="I1975" i="5" s="1" a="1"/>
  <c r="I1975" i="5" s="1"/>
  <c r="K1976" i="2"/>
  <c r="I1976" i="5" s="1" a="1"/>
  <c r="I1976" i="5" s="1"/>
  <c r="K1977" i="2"/>
  <c r="I1977" i="5" s="1" a="1"/>
  <c r="I1977" i="5" s="1"/>
  <c r="K1978" i="2"/>
  <c r="I1978" i="5" s="1" a="1"/>
  <c r="I1978" i="5" s="1"/>
  <c r="K1979" i="2"/>
  <c r="I1979" i="5" s="1" a="1"/>
  <c r="I1979" i="5" s="1"/>
  <c r="K1980" i="2"/>
  <c r="I1980" i="5" s="1" a="1"/>
  <c r="I1980" i="5" s="1"/>
  <c r="K1981" i="2"/>
  <c r="I1981" i="5" s="1" a="1"/>
  <c r="I1981" i="5" s="1"/>
  <c r="K1983" i="2"/>
  <c r="I1983" i="5" s="1" a="1"/>
  <c r="I1983" i="5" s="1"/>
  <c r="K1984" i="2"/>
  <c r="I1984" i="5" s="1" a="1"/>
  <c r="I1984" i="5" s="1"/>
  <c r="K1985" i="2"/>
  <c r="I1985" i="5" s="1" a="1"/>
  <c r="I1985" i="5" s="1"/>
  <c r="K1986" i="2"/>
  <c r="I1986" i="5" s="1" a="1"/>
  <c r="I1986" i="5" s="1"/>
  <c r="K1987" i="2"/>
  <c r="I1987" i="5" s="1" a="1"/>
  <c r="I1987" i="5" s="1"/>
  <c r="K1988" i="2"/>
  <c r="I1988" i="5" s="1" a="1"/>
  <c r="I1988" i="5" s="1"/>
  <c r="K1989" i="2"/>
  <c r="I1989" i="5" s="1" a="1"/>
  <c r="I1989" i="5" s="1"/>
  <c r="K1990" i="2"/>
  <c r="I1990" i="5" s="1" a="1"/>
  <c r="I1990" i="5" s="1"/>
  <c r="K1991" i="2"/>
  <c r="I1991" i="5" s="1" a="1"/>
  <c r="I1991" i="5" s="1"/>
  <c r="K1992" i="2"/>
  <c r="I1992" i="5" s="1" a="1"/>
  <c r="I1992" i="5" s="1"/>
  <c r="K1994" i="2"/>
  <c r="I1994" i="5" s="1" a="1"/>
  <c r="I1994" i="5" s="1"/>
  <c r="K1995" i="2"/>
  <c r="I1995" i="5" s="1" a="1"/>
  <c r="I1995" i="5" s="1"/>
  <c r="K1996" i="2"/>
  <c r="I1996" i="5" s="1" a="1"/>
  <c r="I1996" i="5" s="1"/>
  <c r="K1997" i="2"/>
  <c r="I1997" i="5" s="1" a="1"/>
  <c r="I1997" i="5" s="1"/>
  <c r="K1998" i="2"/>
  <c r="I1998" i="5" s="1" a="1"/>
  <c r="I1998" i="5" s="1"/>
  <c r="K1999" i="2"/>
  <c r="I1999" i="5" s="1" a="1"/>
  <c r="I1999" i="5" s="1"/>
  <c r="K2000" i="2"/>
  <c r="I2000" i="5" s="1" a="1"/>
  <c r="I2000" i="5" s="1"/>
  <c r="K2001" i="2"/>
  <c r="I2001" i="5" s="1" a="1"/>
  <c r="I2001" i="5" s="1"/>
  <c r="K2002" i="2"/>
  <c r="I2002" i="5" s="1" a="1"/>
  <c r="I2002" i="5" s="1"/>
  <c r="K2003" i="2"/>
  <c r="I2003" i="5" s="1" a="1"/>
  <c r="I2003" i="5" s="1"/>
  <c r="K2006" i="2"/>
  <c r="I2006" i="5" s="1" a="1"/>
  <c r="I2006" i="5" s="1"/>
  <c r="K2007" i="2"/>
  <c r="I2007" i="5" s="1" a="1"/>
  <c r="I2007" i="5" s="1"/>
  <c r="K2008" i="2"/>
  <c r="I2008" i="5" s="1" a="1"/>
  <c r="I2008" i="5" s="1"/>
  <c r="K2009" i="2"/>
  <c r="I2009" i="5" s="1" a="1"/>
  <c r="I2009" i="5" s="1"/>
  <c r="K2010" i="2"/>
  <c r="I2010" i="5" s="1" a="1"/>
  <c r="I2010" i="5" s="1"/>
  <c r="K2011" i="2"/>
  <c r="I2011" i="5" s="1" a="1"/>
  <c r="I2011" i="5" s="1"/>
  <c r="K2012" i="2"/>
  <c r="I2012" i="5" s="1" a="1"/>
  <c r="I2012" i="5" s="1"/>
  <c r="K2013" i="2"/>
  <c r="I2013" i="5" s="1" a="1"/>
  <c r="I2013" i="5" s="1"/>
  <c r="K2014" i="2"/>
  <c r="I2014" i="5" s="1" a="1"/>
  <c r="I2014" i="5" s="1"/>
  <c r="K2015" i="2"/>
  <c r="I2015" i="5" s="1" a="1"/>
  <c r="I2015" i="5" s="1"/>
  <c r="K2017" i="2"/>
  <c r="I2017" i="5" s="1" a="1"/>
  <c r="I2017" i="5" s="1"/>
  <c r="K2018" i="2"/>
  <c r="I2018" i="5" s="1" a="1"/>
  <c r="I2018" i="5" s="1"/>
  <c r="K2019" i="2"/>
  <c r="I2019" i="5" s="1" a="1"/>
  <c r="I2019" i="5" s="1"/>
  <c r="K2020" i="2"/>
  <c r="I2020" i="5" s="1" a="1"/>
  <c r="I2020" i="5" s="1"/>
  <c r="K2021" i="2"/>
  <c r="I2021" i="5" s="1" a="1"/>
  <c r="I2021" i="5" s="1"/>
  <c r="K2022" i="2"/>
  <c r="I2022" i="5" s="1" a="1"/>
  <c r="I2022" i="5" s="1"/>
  <c r="K2023" i="2"/>
  <c r="I2023" i="5" s="1" a="1"/>
  <c r="I2023" i="5" s="1"/>
  <c r="K2024" i="2"/>
  <c r="I2024" i="5" s="1" a="1"/>
  <c r="I2024" i="5" s="1"/>
  <c r="K2025" i="2"/>
  <c r="I2025" i="5" s="1" a="1"/>
  <c r="I2025" i="5" s="1"/>
  <c r="K2026" i="2"/>
  <c r="I2026" i="5" s="1" a="1"/>
  <c r="I2026" i="5" s="1"/>
  <c r="K2028" i="2"/>
  <c r="I2028" i="5" s="1" a="1"/>
  <c r="I2028" i="5" s="1"/>
  <c r="K2029" i="2"/>
  <c r="I2029" i="5" s="1" a="1"/>
  <c r="I2029" i="5" s="1"/>
  <c r="K2030" i="2"/>
  <c r="I2030" i="5" s="1" a="1"/>
  <c r="I2030" i="5" s="1"/>
  <c r="K2031" i="2"/>
  <c r="I2031" i="5" s="1" a="1"/>
  <c r="I2031" i="5" s="1"/>
  <c r="K2032" i="2"/>
  <c r="I2032" i="5" s="1" a="1"/>
  <c r="I2032" i="5" s="1"/>
  <c r="K2033" i="2"/>
  <c r="I2033" i="5" s="1" a="1"/>
  <c r="I2033" i="5" s="1"/>
  <c r="K2034" i="2"/>
  <c r="I2034" i="5" s="1" a="1"/>
  <c r="I2034" i="5" s="1"/>
  <c r="K2035" i="2"/>
  <c r="I2035" i="5" s="1" a="1"/>
  <c r="I2035" i="5" s="1"/>
  <c r="K2036" i="2"/>
  <c r="I2036" i="5" s="1" a="1"/>
  <c r="I2036" i="5" s="1"/>
  <c r="K2037" i="2"/>
  <c r="I2037" i="5" s="1" a="1"/>
  <c r="I2037" i="5" s="1"/>
  <c r="K2039" i="2"/>
  <c r="I2039" i="5" s="1" a="1"/>
  <c r="I2039" i="5" s="1"/>
  <c r="K2040" i="2"/>
  <c r="I2040" i="5" s="1" a="1"/>
  <c r="I2040" i="5" s="1"/>
  <c r="K2041" i="2"/>
  <c r="I2041" i="5" s="1" a="1"/>
  <c r="I2041" i="5" s="1"/>
  <c r="K2042" i="2"/>
  <c r="I2042" i="5" s="1" a="1"/>
  <c r="I2042" i="5" s="1"/>
  <c r="K2043" i="2"/>
  <c r="I2043" i="5" s="1" a="1"/>
  <c r="I2043" i="5" s="1"/>
  <c r="K2044" i="2"/>
  <c r="I2044" i="5" s="1" a="1"/>
  <c r="I2044" i="5" s="1"/>
  <c r="K2045" i="2"/>
  <c r="I2045" i="5" s="1" a="1"/>
  <c r="I2045" i="5" s="1"/>
  <c r="K2046" i="2"/>
  <c r="I2046" i="5" s="1" a="1"/>
  <c r="I2046" i="5" s="1"/>
  <c r="K2047" i="2"/>
  <c r="I2047" i="5" s="1" a="1"/>
  <c r="I2047" i="5" s="1"/>
  <c r="K2048" i="2"/>
  <c r="I2048" i="5" s="1" a="1"/>
  <c r="I2048" i="5" s="1"/>
  <c r="K2050" i="2"/>
  <c r="I2050" i="5" s="1" a="1"/>
  <c r="I2050" i="5" s="1"/>
  <c r="K2051" i="2"/>
  <c r="I2051" i="5" s="1" a="1"/>
  <c r="I2051" i="5" s="1"/>
  <c r="K2052" i="2"/>
  <c r="I2052" i="5" s="1" a="1"/>
  <c r="I2052" i="5" s="1"/>
  <c r="K2053" i="2"/>
  <c r="I2053" i="5" s="1" a="1"/>
  <c r="I2053" i="5" s="1"/>
  <c r="K2054" i="2"/>
  <c r="I2054" i="5" s="1" a="1"/>
  <c r="I2054" i="5" s="1"/>
  <c r="K2055" i="2"/>
  <c r="I2055" i="5" s="1" a="1"/>
  <c r="I2055" i="5" s="1"/>
  <c r="K2056" i="2"/>
  <c r="I2056" i="5" s="1" a="1"/>
  <c r="I2056" i="5" s="1"/>
  <c r="K2057" i="2"/>
  <c r="I2057" i="5" s="1" a="1"/>
  <c r="I2057" i="5" s="1"/>
  <c r="K2058" i="2"/>
  <c r="I2058" i="5" s="1" a="1"/>
  <c r="I2058" i="5" s="1"/>
  <c r="K2059" i="2"/>
  <c r="I2059" i="5" s="1" a="1"/>
  <c r="I2059" i="5" s="1"/>
  <c r="K2061" i="2"/>
  <c r="I2061" i="5" s="1" a="1"/>
  <c r="I2061" i="5" s="1"/>
  <c r="K2062" i="2"/>
  <c r="I2062" i="5" s="1" a="1"/>
  <c r="I2062" i="5" s="1"/>
  <c r="K2063" i="2"/>
  <c r="I2063" i="5" s="1" a="1"/>
  <c r="I2063" i="5" s="1"/>
  <c r="K2064" i="2"/>
  <c r="I2064" i="5" s="1" a="1"/>
  <c r="I2064" i="5" s="1"/>
  <c r="K2065" i="2"/>
  <c r="I2065" i="5" s="1" a="1"/>
  <c r="I2065" i="5" s="1"/>
  <c r="K2066" i="2"/>
  <c r="I2066" i="5" s="1" a="1"/>
  <c r="I2066" i="5" s="1"/>
  <c r="K2067" i="2"/>
  <c r="I2067" i="5" s="1" a="1"/>
  <c r="I2067" i="5" s="1"/>
  <c r="K2068" i="2"/>
  <c r="I2068" i="5" s="1" a="1"/>
  <c r="I2068" i="5" s="1"/>
  <c r="K2069" i="2"/>
  <c r="I2069" i="5" s="1" a="1"/>
  <c r="I2069" i="5" s="1"/>
  <c r="K2070" i="2"/>
  <c r="I2070" i="5" s="1" a="1"/>
  <c r="I2070" i="5" s="1"/>
  <c r="K2072" i="2"/>
  <c r="I2072" i="5" s="1" a="1"/>
  <c r="I2072" i="5" s="1"/>
  <c r="K2073" i="2"/>
  <c r="I2073" i="5" s="1" a="1"/>
  <c r="I2073" i="5" s="1"/>
  <c r="K2074" i="2"/>
  <c r="I2074" i="5" s="1" a="1"/>
  <c r="I2074" i="5" s="1"/>
  <c r="K2075" i="2"/>
  <c r="I2075" i="5" s="1" a="1"/>
  <c r="I2075" i="5" s="1"/>
  <c r="K2076" i="2"/>
  <c r="I2076" i="5" s="1" a="1"/>
  <c r="I2076" i="5" s="1"/>
  <c r="K2077" i="2"/>
  <c r="I2077" i="5" s="1" a="1"/>
  <c r="I2077" i="5" s="1"/>
  <c r="K2078" i="2"/>
  <c r="I2078" i="5" s="1" a="1"/>
  <c r="I2078" i="5" s="1"/>
  <c r="K2079" i="2"/>
  <c r="I2079" i="5" s="1" a="1"/>
  <c r="I2079" i="5" s="1"/>
  <c r="K2080" i="2"/>
  <c r="I2080" i="5" s="1" a="1"/>
  <c r="I2080" i="5" s="1"/>
  <c r="K2081" i="2"/>
  <c r="I2081" i="5" s="1" a="1"/>
  <c r="I2081" i="5" s="1"/>
  <c r="K2083" i="2"/>
  <c r="I2083" i="5" s="1" a="1"/>
  <c r="I2083" i="5" s="1"/>
  <c r="K2084" i="2"/>
  <c r="I2084" i="5" s="1" a="1"/>
  <c r="I2084" i="5" s="1"/>
  <c r="K2085" i="2"/>
  <c r="I2085" i="5" s="1" a="1"/>
  <c r="I2085" i="5" s="1"/>
  <c r="K2086" i="2"/>
  <c r="I2086" i="5" s="1" a="1"/>
  <c r="I2086" i="5" s="1"/>
  <c r="K2087" i="2"/>
  <c r="I2087" i="5" s="1" a="1"/>
  <c r="I2087" i="5" s="1"/>
  <c r="K2088" i="2"/>
  <c r="I2088" i="5" s="1" a="1"/>
  <c r="I2088" i="5" s="1"/>
  <c r="K2089" i="2"/>
  <c r="I2089" i="5" s="1" a="1"/>
  <c r="I2089" i="5" s="1"/>
  <c r="K2090" i="2"/>
  <c r="I2090" i="5" s="1" a="1"/>
  <c r="I2090" i="5" s="1"/>
  <c r="K2091" i="2"/>
  <c r="I2091" i="5" s="1" a="1"/>
  <c r="I2091" i="5" s="1"/>
  <c r="K2092" i="2"/>
  <c r="I2092" i="5" s="1" a="1"/>
  <c r="I2092" i="5" s="1"/>
  <c r="K2094" i="2"/>
  <c r="I2094" i="5" s="1" a="1"/>
  <c r="I2094" i="5" s="1"/>
  <c r="K2095" i="2"/>
  <c r="I2095" i="5" s="1" a="1"/>
  <c r="I2095" i="5" s="1"/>
  <c r="K2096" i="2"/>
  <c r="I2096" i="5" s="1" a="1"/>
  <c r="I2096" i="5" s="1"/>
  <c r="K2097" i="2"/>
  <c r="I2097" i="5" s="1" a="1"/>
  <c r="I2097" i="5" s="1"/>
  <c r="K2098" i="2"/>
  <c r="I2098" i="5" s="1" a="1"/>
  <c r="I2098" i="5" s="1"/>
  <c r="K2099" i="2"/>
  <c r="I2099" i="5" s="1" a="1"/>
  <c r="I2099" i="5" s="1"/>
  <c r="K2100" i="2"/>
  <c r="I2100" i="5" s="1" a="1"/>
  <c r="I2100" i="5" s="1"/>
  <c r="K2101" i="2"/>
  <c r="I2101" i="5" s="1" a="1"/>
  <c r="I2101" i="5" s="1"/>
  <c r="K2102" i="2"/>
  <c r="I2102" i="5" s="1" a="1"/>
  <c r="I2102" i="5" s="1"/>
  <c r="K2103" i="2"/>
  <c r="I2103" i="5" s="1" a="1"/>
  <c r="I2103" i="5" s="1"/>
  <c r="K2105" i="2"/>
  <c r="I2105" i="5" s="1" a="1"/>
  <c r="I2105" i="5" s="1"/>
  <c r="K2106" i="2"/>
  <c r="I2106" i="5" s="1" a="1"/>
  <c r="I2106" i="5" s="1"/>
  <c r="K2107" i="2"/>
  <c r="I2107" i="5" s="1" a="1"/>
  <c r="I2107" i="5" s="1"/>
  <c r="K2108" i="2"/>
  <c r="I2108" i="5" s="1" a="1"/>
  <c r="I2108" i="5" s="1"/>
  <c r="K2109" i="2"/>
  <c r="I2109" i="5" s="1" a="1"/>
  <c r="I2109" i="5" s="1"/>
  <c r="K2110" i="2"/>
  <c r="I2110" i="5" s="1" a="1"/>
  <c r="I2110" i="5" s="1"/>
  <c r="K2111" i="2"/>
  <c r="I2111" i="5" s="1" a="1"/>
  <c r="I2111" i="5" s="1"/>
  <c r="K2112" i="2"/>
  <c r="I2112" i="5" s="1" a="1"/>
  <c r="I2112" i="5" s="1"/>
  <c r="K2113" i="2"/>
  <c r="I2113" i="5" s="1" a="1"/>
  <c r="I2113" i="5" s="1"/>
  <c r="K2114" i="2"/>
  <c r="I2114" i="5" s="1" a="1"/>
  <c r="I2114" i="5" s="1"/>
  <c r="K2117" i="2"/>
  <c r="I2117" i="5" s="1" a="1"/>
  <c r="I2117" i="5" s="1"/>
  <c r="K2118" i="2"/>
  <c r="I2118" i="5" s="1" a="1"/>
  <c r="I2118" i="5" s="1"/>
  <c r="K2119" i="2"/>
  <c r="I2119" i="5" s="1" a="1"/>
  <c r="I2119" i="5" s="1"/>
  <c r="K2120" i="2"/>
  <c r="I2120" i="5" s="1" a="1"/>
  <c r="I2120" i="5" s="1"/>
  <c r="K2121" i="2"/>
  <c r="I2121" i="5" s="1" a="1"/>
  <c r="I2121" i="5" s="1"/>
  <c r="K2122" i="2"/>
  <c r="I2122" i="5" s="1" a="1"/>
  <c r="I2122" i="5" s="1"/>
  <c r="K2123" i="2"/>
  <c r="I2123" i="5" s="1" a="1"/>
  <c r="I2123" i="5" s="1"/>
  <c r="K2124" i="2"/>
  <c r="I2124" i="5" s="1" a="1"/>
  <c r="I2124" i="5" s="1"/>
  <c r="K2125" i="2"/>
  <c r="I2125" i="5" s="1" a="1"/>
  <c r="I2125" i="5" s="1"/>
  <c r="K2126" i="2"/>
  <c r="I2126" i="5" s="1" a="1"/>
  <c r="I2126" i="5" s="1"/>
  <c r="K2128" i="2"/>
  <c r="I2128" i="5" s="1" a="1"/>
  <c r="I2128" i="5" s="1"/>
  <c r="K2129" i="2"/>
  <c r="I2129" i="5" s="1" a="1"/>
  <c r="I2129" i="5" s="1"/>
  <c r="K2130" i="2"/>
  <c r="I2130" i="5" s="1" a="1"/>
  <c r="I2130" i="5" s="1"/>
  <c r="K2131" i="2"/>
  <c r="I2131" i="5" s="1" a="1"/>
  <c r="I2131" i="5" s="1"/>
  <c r="K2132" i="2"/>
  <c r="I2132" i="5" s="1" a="1"/>
  <c r="I2132" i="5" s="1"/>
  <c r="K2133" i="2"/>
  <c r="I2133" i="5" s="1" a="1"/>
  <c r="I2133" i="5" s="1"/>
  <c r="K2134" i="2"/>
  <c r="I2134" i="5" s="1" a="1"/>
  <c r="I2134" i="5" s="1"/>
  <c r="K2135" i="2"/>
  <c r="I2135" i="5" s="1" a="1"/>
  <c r="I2135" i="5" s="1"/>
  <c r="K2136" i="2"/>
  <c r="I2136" i="5" s="1" a="1"/>
  <c r="I2136" i="5" s="1"/>
  <c r="K2137" i="2"/>
  <c r="I2137" i="5" s="1" a="1"/>
  <c r="I2137" i="5" s="1"/>
  <c r="K2139" i="2"/>
  <c r="I2139" i="5" s="1" a="1"/>
  <c r="I2139" i="5" s="1"/>
  <c r="K2140" i="2"/>
  <c r="I2140" i="5" s="1" a="1"/>
  <c r="I2140" i="5" s="1"/>
  <c r="K2141" i="2"/>
  <c r="I2141" i="5" s="1" a="1"/>
  <c r="I2141" i="5" s="1"/>
  <c r="K2142" i="2"/>
  <c r="I2142" i="5" s="1" a="1"/>
  <c r="I2142" i="5" s="1"/>
  <c r="K2143" i="2"/>
  <c r="I2143" i="5" s="1" a="1"/>
  <c r="I2143" i="5" s="1"/>
  <c r="K2144" i="2"/>
  <c r="I2144" i="5" s="1" a="1"/>
  <c r="I2144" i="5" s="1"/>
  <c r="K2145" i="2"/>
  <c r="I2145" i="5" s="1" a="1"/>
  <c r="I2145" i="5" s="1"/>
  <c r="K2146" i="2"/>
  <c r="I2146" i="5" s="1" a="1"/>
  <c r="I2146" i="5" s="1"/>
  <c r="K2147" i="2"/>
  <c r="I2147" i="5" s="1" a="1"/>
  <c r="I2147" i="5" s="1"/>
  <c r="K2148" i="2"/>
  <c r="I2148" i="5" s="1" a="1"/>
  <c r="I2148" i="5" s="1"/>
  <c r="K2150" i="2"/>
  <c r="I2150" i="5" s="1" a="1"/>
  <c r="I2150" i="5" s="1"/>
  <c r="K2151" i="2"/>
  <c r="I2151" i="5" s="1" a="1"/>
  <c r="I2151" i="5" s="1"/>
  <c r="K2152" i="2"/>
  <c r="I2152" i="5" s="1" a="1"/>
  <c r="I2152" i="5" s="1"/>
  <c r="K2153" i="2"/>
  <c r="I2153" i="5" s="1" a="1"/>
  <c r="I2153" i="5" s="1"/>
  <c r="K2154" i="2"/>
  <c r="I2154" i="5" s="1" a="1"/>
  <c r="I2154" i="5" s="1"/>
  <c r="K2155" i="2"/>
  <c r="I2155" i="5" s="1" a="1"/>
  <c r="I2155" i="5" s="1"/>
  <c r="K2156" i="2"/>
  <c r="I2156" i="5" s="1" a="1"/>
  <c r="I2156" i="5" s="1"/>
  <c r="K2157" i="2"/>
  <c r="I2157" i="5" s="1" a="1"/>
  <c r="I2157" i="5" s="1"/>
  <c r="K2158" i="2"/>
  <c r="I2158" i="5" s="1" a="1"/>
  <c r="I2158" i="5" s="1"/>
  <c r="K2159" i="2"/>
  <c r="I2159" i="5" s="1" a="1"/>
  <c r="I2159" i="5" s="1"/>
  <c r="K2161" i="2"/>
  <c r="I2161" i="5" s="1" a="1"/>
  <c r="I2161" i="5" s="1"/>
  <c r="K2162" i="2"/>
  <c r="I2162" i="5" s="1" a="1"/>
  <c r="I2162" i="5" s="1"/>
  <c r="K2163" i="2"/>
  <c r="I2163" i="5" s="1" a="1"/>
  <c r="I2163" i="5" s="1"/>
  <c r="K2164" i="2"/>
  <c r="I2164" i="5" s="1" a="1"/>
  <c r="I2164" i="5" s="1"/>
  <c r="K2165" i="2"/>
  <c r="I2165" i="5" s="1" a="1"/>
  <c r="I2165" i="5" s="1"/>
  <c r="K2166" i="2"/>
  <c r="I2166" i="5" s="1" a="1"/>
  <c r="I2166" i="5" s="1"/>
  <c r="K2167" i="2"/>
  <c r="I2167" i="5" s="1" a="1"/>
  <c r="I2167" i="5" s="1"/>
  <c r="K2168" i="2"/>
  <c r="I2168" i="5" s="1" a="1"/>
  <c r="I2168" i="5" s="1"/>
  <c r="K2169" i="2"/>
  <c r="I2169" i="5" s="1" a="1"/>
  <c r="I2169" i="5" s="1"/>
  <c r="K2170" i="2"/>
  <c r="I2170" i="5" s="1" a="1"/>
  <c r="I2170" i="5" s="1"/>
  <c r="K2172" i="2"/>
  <c r="I2172" i="5" s="1" a="1"/>
  <c r="I2172" i="5" s="1"/>
  <c r="K2173" i="2"/>
  <c r="I2173" i="5" s="1" a="1"/>
  <c r="I2173" i="5" s="1"/>
  <c r="K2174" i="2"/>
  <c r="I2174" i="5" s="1" a="1"/>
  <c r="I2174" i="5" s="1"/>
  <c r="K2175" i="2"/>
  <c r="I2175" i="5" s="1" a="1"/>
  <c r="I2175" i="5" s="1"/>
  <c r="K2176" i="2"/>
  <c r="I2176" i="5" s="1" a="1"/>
  <c r="I2176" i="5" s="1"/>
  <c r="K2177" i="2"/>
  <c r="I2177" i="5" s="1" a="1"/>
  <c r="I2177" i="5" s="1"/>
  <c r="K2178" i="2"/>
  <c r="I2178" i="5" s="1" a="1"/>
  <c r="I2178" i="5" s="1"/>
  <c r="K2179" i="2"/>
  <c r="I2179" i="5" s="1" a="1"/>
  <c r="I2179" i="5" s="1"/>
  <c r="K2180" i="2"/>
  <c r="I2180" i="5" s="1" a="1"/>
  <c r="I2180" i="5" s="1"/>
  <c r="K2181" i="2"/>
  <c r="I2181" i="5" s="1" a="1"/>
  <c r="I2181" i="5" s="1"/>
  <c r="K2183" i="2"/>
  <c r="I2183" i="5" s="1" a="1"/>
  <c r="I2183" i="5" s="1"/>
  <c r="K2184" i="2"/>
  <c r="I2184" i="5" s="1" a="1"/>
  <c r="I2184" i="5" s="1"/>
  <c r="K2185" i="2"/>
  <c r="I2185" i="5" s="1" a="1"/>
  <c r="I2185" i="5" s="1"/>
  <c r="K2186" i="2"/>
  <c r="I2186" i="5" s="1" a="1"/>
  <c r="I2186" i="5" s="1"/>
  <c r="K2187" i="2"/>
  <c r="I2187" i="5" s="1" a="1"/>
  <c r="I2187" i="5" s="1"/>
  <c r="K2188" i="2"/>
  <c r="I2188" i="5" s="1" a="1"/>
  <c r="I2188" i="5" s="1"/>
  <c r="K2189" i="2"/>
  <c r="I2189" i="5" s="1" a="1"/>
  <c r="I2189" i="5" s="1"/>
  <c r="K2190" i="2"/>
  <c r="I2190" i="5" s="1" a="1"/>
  <c r="I2190" i="5" s="1"/>
  <c r="K2191" i="2"/>
  <c r="I2191" i="5" s="1" a="1"/>
  <c r="I2191" i="5" s="1"/>
  <c r="K2192" i="2"/>
  <c r="I2192" i="5" s="1" a="1"/>
  <c r="I2192" i="5" s="1"/>
  <c r="K2194" i="2"/>
  <c r="I2194" i="5" s="1" a="1"/>
  <c r="I2194" i="5" s="1"/>
  <c r="K2195" i="2"/>
  <c r="I2195" i="5" s="1" a="1"/>
  <c r="I2195" i="5" s="1"/>
  <c r="K2196" i="2"/>
  <c r="I2196" i="5" s="1" a="1"/>
  <c r="I2196" i="5" s="1"/>
  <c r="K2197" i="2"/>
  <c r="I2197" i="5" s="1" a="1"/>
  <c r="I2197" i="5" s="1"/>
  <c r="K2198" i="2"/>
  <c r="I2198" i="5" s="1" a="1"/>
  <c r="I2198" i="5" s="1"/>
  <c r="K2199" i="2"/>
  <c r="I2199" i="5" s="1" a="1"/>
  <c r="I2199" i="5" s="1"/>
  <c r="K2200" i="2"/>
  <c r="I2200" i="5" s="1" a="1"/>
  <c r="I2200" i="5" s="1"/>
  <c r="K2201" i="2"/>
  <c r="I2201" i="5" s="1" a="1"/>
  <c r="I2201" i="5" s="1"/>
  <c r="K2202" i="2"/>
  <c r="I2202" i="5" s="1" a="1"/>
  <c r="I2202" i="5" s="1"/>
  <c r="K2203" i="2"/>
  <c r="I2203" i="5" s="1" a="1"/>
  <c r="I2203" i="5" s="1"/>
  <c r="K2205" i="2"/>
  <c r="I2205" i="5" s="1" a="1"/>
  <c r="I2205" i="5" s="1"/>
  <c r="K2206" i="2"/>
  <c r="I2206" i="5" s="1" a="1"/>
  <c r="I2206" i="5" s="1"/>
  <c r="K2207" i="2"/>
  <c r="I2207" i="5" s="1" a="1"/>
  <c r="I2207" i="5" s="1"/>
  <c r="K2208" i="2"/>
  <c r="I2208" i="5" s="1" a="1"/>
  <c r="I2208" i="5" s="1"/>
  <c r="K2209" i="2"/>
  <c r="I2209" i="5" s="1" a="1"/>
  <c r="I2209" i="5" s="1"/>
  <c r="K2210" i="2"/>
  <c r="I2210" i="5" s="1" a="1"/>
  <c r="I2210" i="5" s="1"/>
  <c r="K2211" i="2"/>
  <c r="I2211" i="5" s="1" a="1"/>
  <c r="I2211" i="5" s="1"/>
  <c r="K2212" i="2"/>
  <c r="I2212" i="5" s="1" a="1"/>
  <c r="I2212" i="5" s="1"/>
  <c r="K2213" i="2"/>
  <c r="I2213" i="5" s="1" a="1"/>
  <c r="I2213" i="5" s="1"/>
  <c r="K2214" i="2"/>
  <c r="I2214" i="5" s="1" a="1"/>
  <c r="I2214" i="5" s="1"/>
  <c r="K2216" i="2"/>
  <c r="I2216" i="5" s="1" a="1"/>
  <c r="I2216" i="5" s="1"/>
  <c r="K2217" i="2"/>
  <c r="I2217" i="5" s="1" a="1"/>
  <c r="I2217" i="5" s="1"/>
  <c r="K2218" i="2"/>
  <c r="I2218" i="5" s="1" a="1"/>
  <c r="I2218" i="5" s="1"/>
  <c r="K2219" i="2"/>
  <c r="I2219" i="5" s="1" a="1"/>
  <c r="I2219" i="5" s="1"/>
  <c r="K2220" i="2"/>
  <c r="I2220" i="5" s="1" a="1"/>
  <c r="I2220" i="5" s="1"/>
  <c r="K2221" i="2"/>
  <c r="I2221" i="5" s="1" a="1"/>
  <c r="I2221" i="5" s="1"/>
  <c r="K2222" i="2"/>
  <c r="I2222" i="5" s="1" a="1"/>
  <c r="I2222" i="5" s="1"/>
  <c r="K2223" i="2"/>
  <c r="I2223" i="5" s="1" a="1"/>
  <c r="I2223" i="5" s="1"/>
  <c r="K2224" i="2"/>
  <c r="I2224" i="5" s="1" a="1"/>
  <c r="I2224" i="5" s="1"/>
  <c r="K2225" i="2"/>
  <c r="I2225" i="5" s="1" a="1"/>
  <c r="I2225" i="5" s="1"/>
  <c r="K2228" i="2"/>
  <c r="I2228" i="5" s="1" a="1"/>
  <c r="I2228" i="5" s="1"/>
  <c r="K2229" i="2"/>
  <c r="I2229" i="5" s="1" a="1"/>
  <c r="I2229" i="5" s="1"/>
  <c r="K2230" i="2"/>
  <c r="I2230" i="5" s="1" a="1"/>
  <c r="I2230" i="5" s="1"/>
  <c r="K2231" i="2"/>
  <c r="I2231" i="5" s="1" a="1"/>
  <c r="I2231" i="5" s="1"/>
  <c r="K2232" i="2"/>
  <c r="I2232" i="5" s="1" a="1"/>
  <c r="I2232" i="5" s="1"/>
  <c r="K2233" i="2"/>
  <c r="I2233" i="5" s="1" a="1"/>
  <c r="I2233" i="5" s="1"/>
  <c r="K2234" i="2"/>
  <c r="I2234" i="5" s="1" a="1"/>
  <c r="I2234" i="5" s="1"/>
  <c r="K2235" i="2"/>
  <c r="I2235" i="5" s="1" a="1"/>
  <c r="I2235" i="5" s="1"/>
  <c r="K2236" i="2"/>
  <c r="I2236" i="5" s="1" a="1"/>
  <c r="I2236" i="5" s="1"/>
  <c r="K2237" i="2"/>
  <c r="I2237" i="5" s="1" a="1"/>
  <c r="I2237" i="5" s="1"/>
  <c r="K2239" i="2"/>
  <c r="I2239" i="5" s="1" a="1"/>
  <c r="I2239" i="5" s="1"/>
  <c r="K2240" i="2"/>
  <c r="I2240" i="5" s="1" a="1"/>
  <c r="I2240" i="5" s="1"/>
  <c r="K2241" i="2"/>
  <c r="I2241" i="5" s="1" a="1"/>
  <c r="I2241" i="5" s="1"/>
  <c r="K2242" i="2"/>
  <c r="I2242" i="5" s="1" a="1"/>
  <c r="I2242" i="5" s="1"/>
  <c r="K2243" i="2"/>
  <c r="I2243" i="5" s="1" a="1"/>
  <c r="I2243" i="5" s="1"/>
  <c r="K2244" i="2"/>
  <c r="I2244" i="5" s="1" a="1"/>
  <c r="I2244" i="5" s="1"/>
  <c r="K2245" i="2"/>
  <c r="I2245" i="5" s="1" a="1"/>
  <c r="I2245" i="5" s="1"/>
  <c r="K2246" i="2"/>
  <c r="I2246" i="5" s="1" a="1"/>
  <c r="I2246" i="5" s="1"/>
  <c r="K2247" i="2"/>
  <c r="I2247" i="5" s="1" a="1"/>
  <c r="I2247" i="5" s="1"/>
  <c r="K2248" i="2"/>
  <c r="I2248" i="5" s="1" a="1"/>
  <c r="I2248" i="5" s="1"/>
  <c r="K2250" i="2"/>
  <c r="I2250" i="5" s="1" a="1"/>
  <c r="I2250" i="5" s="1"/>
  <c r="K2251" i="2"/>
  <c r="I2251" i="5" s="1" a="1"/>
  <c r="I2251" i="5" s="1"/>
  <c r="K2252" i="2"/>
  <c r="I2252" i="5" s="1" a="1"/>
  <c r="I2252" i="5" s="1"/>
  <c r="K2253" i="2"/>
  <c r="I2253" i="5" s="1" a="1"/>
  <c r="I2253" i="5" s="1"/>
  <c r="K2254" i="2"/>
  <c r="I2254" i="5" s="1" a="1"/>
  <c r="I2254" i="5" s="1"/>
  <c r="K2255" i="2"/>
  <c r="I2255" i="5" s="1" a="1"/>
  <c r="I2255" i="5" s="1"/>
  <c r="K2256" i="2"/>
  <c r="I2256" i="5" s="1" a="1"/>
  <c r="I2256" i="5" s="1"/>
  <c r="K2257" i="2"/>
  <c r="I2257" i="5" s="1" a="1"/>
  <c r="I2257" i="5" s="1"/>
  <c r="K2258" i="2"/>
  <c r="I2258" i="5" s="1" a="1"/>
  <c r="I2258" i="5" s="1"/>
  <c r="K2259" i="2"/>
  <c r="I2259" i="5" s="1" a="1"/>
  <c r="I2259" i="5" s="1"/>
  <c r="K2261" i="2"/>
  <c r="I2261" i="5" s="1" a="1"/>
  <c r="I2261" i="5" s="1"/>
  <c r="K2262" i="2"/>
  <c r="I2262" i="5" s="1" a="1"/>
  <c r="I2262" i="5" s="1"/>
  <c r="K2263" i="2"/>
  <c r="I2263" i="5" s="1" a="1"/>
  <c r="I2263" i="5" s="1"/>
  <c r="K2264" i="2"/>
  <c r="I2264" i="5" s="1" a="1"/>
  <c r="I2264" i="5" s="1"/>
  <c r="K2265" i="2"/>
  <c r="I2265" i="5" s="1" a="1"/>
  <c r="I2265" i="5" s="1"/>
  <c r="K2266" i="2"/>
  <c r="I2266" i="5" s="1" a="1"/>
  <c r="I2266" i="5" s="1"/>
  <c r="K2267" i="2"/>
  <c r="I2267" i="5" s="1" a="1"/>
  <c r="I2267" i="5" s="1"/>
  <c r="K2268" i="2"/>
  <c r="I2268" i="5" s="1" a="1"/>
  <c r="I2268" i="5" s="1"/>
  <c r="K2269" i="2"/>
  <c r="I2269" i="5" s="1" a="1"/>
  <c r="I2269" i="5" s="1"/>
  <c r="K2270" i="2"/>
  <c r="I2270" i="5" s="1" a="1"/>
  <c r="I2270" i="5" s="1"/>
  <c r="K2272" i="2"/>
  <c r="I2272" i="5" s="1" a="1"/>
  <c r="I2272" i="5" s="1"/>
  <c r="K2273" i="2"/>
  <c r="I2273" i="5" s="1" a="1"/>
  <c r="I2273" i="5" s="1"/>
  <c r="K2274" i="2"/>
  <c r="I2274" i="5" s="1" a="1"/>
  <c r="I2274" i="5" s="1"/>
  <c r="K2275" i="2"/>
  <c r="I2275" i="5" s="1" a="1"/>
  <c r="I2275" i="5" s="1"/>
  <c r="K2276" i="2"/>
  <c r="I2276" i="5" s="1" a="1"/>
  <c r="I2276" i="5" s="1"/>
  <c r="K2277" i="2"/>
  <c r="I2277" i="5" s="1" a="1"/>
  <c r="I2277" i="5" s="1"/>
  <c r="K2278" i="2"/>
  <c r="I2278" i="5" s="1" a="1"/>
  <c r="I2278" i="5" s="1"/>
  <c r="K2279" i="2"/>
  <c r="I2279" i="5" s="1" a="1"/>
  <c r="I2279" i="5" s="1"/>
  <c r="K2280" i="2"/>
  <c r="I2280" i="5" s="1" a="1"/>
  <c r="I2280" i="5" s="1"/>
  <c r="K2281" i="2"/>
  <c r="I2281" i="5" s="1" a="1"/>
  <c r="I2281" i="5" s="1"/>
  <c r="K2283" i="2"/>
  <c r="I2283" i="5" s="1" a="1"/>
  <c r="I2283" i="5" s="1"/>
  <c r="K2284" i="2"/>
  <c r="I2284" i="5" s="1" a="1"/>
  <c r="I2284" i="5" s="1"/>
  <c r="K2285" i="2"/>
  <c r="I2285" i="5" s="1" a="1"/>
  <c r="I2285" i="5" s="1"/>
  <c r="K2286" i="2"/>
  <c r="I2286" i="5" s="1" a="1"/>
  <c r="I2286" i="5" s="1"/>
  <c r="K2287" i="2"/>
  <c r="I2287" i="5" s="1" a="1"/>
  <c r="I2287" i="5" s="1"/>
  <c r="K2288" i="2"/>
  <c r="I2288" i="5" s="1" a="1"/>
  <c r="I2288" i="5" s="1"/>
  <c r="K2289" i="2"/>
  <c r="I2289" i="5" s="1" a="1"/>
  <c r="I2289" i="5" s="1"/>
  <c r="K2290" i="2"/>
  <c r="I2290" i="5" s="1" a="1"/>
  <c r="I2290" i="5" s="1"/>
  <c r="K2291" i="2"/>
  <c r="I2291" i="5" s="1" a="1"/>
  <c r="I2291" i="5" s="1"/>
  <c r="K2292" i="2"/>
  <c r="I2292" i="5" s="1" a="1"/>
  <c r="I2292" i="5" s="1"/>
  <c r="K2294" i="2"/>
  <c r="I2294" i="5" s="1" a="1"/>
  <c r="I2294" i="5" s="1"/>
  <c r="K2295" i="2"/>
  <c r="I2295" i="5" s="1" a="1"/>
  <c r="I2295" i="5" s="1"/>
  <c r="K2296" i="2"/>
  <c r="I2296" i="5" s="1" a="1"/>
  <c r="I2296" i="5" s="1"/>
  <c r="K2297" i="2"/>
  <c r="I2297" i="5" s="1" a="1"/>
  <c r="I2297" i="5" s="1"/>
  <c r="K2298" i="2"/>
  <c r="I2298" i="5" s="1" a="1"/>
  <c r="I2298" i="5" s="1"/>
  <c r="K2299" i="2"/>
  <c r="I2299" i="5" s="1" a="1"/>
  <c r="I2299" i="5" s="1"/>
  <c r="K2300" i="2"/>
  <c r="I2300" i="5" s="1" a="1"/>
  <c r="I2300" i="5" s="1"/>
  <c r="K2301" i="2"/>
  <c r="I2301" i="5" s="1" a="1"/>
  <c r="I2301" i="5" s="1"/>
  <c r="K2302" i="2"/>
  <c r="I2302" i="5" s="1" a="1"/>
  <c r="I2302" i="5" s="1"/>
  <c r="K2303" i="2"/>
  <c r="I2303" i="5" s="1" a="1"/>
  <c r="I2303" i="5" s="1"/>
  <c r="K2305" i="2"/>
  <c r="I2305" i="5" s="1" a="1"/>
  <c r="I2305" i="5" s="1"/>
  <c r="K2306" i="2"/>
  <c r="I2306" i="5" s="1" a="1"/>
  <c r="I2306" i="5" s="1"/>
  <c r="K2307" i="2"/>
  <c r="I2307" i="5" s="1" a="1"/>
  <c r="I2307" i="5" s="1"/>
  <c r="K2308" i="2"/>
  <c r="I2308" i="5" s="1" a="1"/>
  <c r="I2308" i="5" s="1"/>
  <c r="K2309" i="2"/>
  <c r="I2309" i="5" s="1" a="1"/>
  <c r="I2309" i="5" s="1"/>
  <c r="K2310" i="2"/>
  <c r="I2310" i="5" s="1" a="1"/>
  <c r="I2310" i="5" s="1"/>
  <c r="K2311" i="2"/>
  <c r="I2311" i="5" s="1" a="1"/>
  <c r="I2311" i="5" s="1"/>
  <c r="K2312" i="2"/>
  <c r="I2312" i="5" s="1" a="1"/>
  <c r="I2312" i="5" s="1"/>
  <c r="K2313" i="2"/>
  <c r="I2313" i="5" s="1" a="1"/>
  <c r="I2313" i="5" s="1"/>
  <c r="K2314" i="2"/>
  <c r="I2314" i="5" s="1" a="1"/>
  <c r="I2314" i="5" s="1"/>
  <c r="K2316" i="2"/>
  <c r="I2316" i="5" s="1" a="1"/>
  <c r="I2316" i="5" s="1"/>
  <c r="K2317" i="2"/>
  <c r="I2317" i="5" s="1" a="1"/>
  <c r="I2317" i="5" s="1"/>
  <c r="K2318" i="2"/>
  <c r="I2318" i="5" s="1" a="1"/>
  <c r="I2318" i="5" s="1"/>
  <c r="K2319" i="2"/>
  <c r="I2319" i="5" s="1" a="1"/>
  <c r="I2319" i="5" s="1"/>
  <c r="K2320" i="2"/>
  <c r="I2320" i="5" s="1" a="1"/>
  <c r="I2320" i="5" s="1"/>
  <c r="K2321" i="2"/>
  <c r="I2321" i="5" s="1" a="1"/>
  <c r="I2321" i="5" s="1"/>
  <c r="K2322" i="2"/>
  <c r="I2322" i="5" s="1" a="1"/>
  <c r="I2322" i="5" s="1"/>
  <c r="K2323" i="2"/>
  <c r="I2323" i="5" s="1" a="1"/>
  <c r="I2323" i="5" s="1"/>
  <c r="K2324" i="2"/>
  <c r="I2324" i="5" s="1" a="1"/>
  <c r="I2324" i="5" s="1"/>
  <c r="K2325" i="2"/>
  <c r="I2325" i="5" s="1" a="1"/>
  <c r="I2325" i="5" s="1"/>
  <c r="K2327" i="2"/>
  <c r="I2327" i="5" s="1" a="1"/>
  <c r="I2327" i="5" s="1"/>
  <c r="K2328" i="2"/>
  <c r="I2328" i="5" s="1" a="1"/>
  <c r="I2328" i="5" s="1"/>
  <c r="K2329" i="2"/>
  <c r="I2329" i="5" s="1" a="1"/>
  <c r="I2329" i="5" s="1"/>
  <c r="K2330" i="2"/>
  <c r="I2330" i="5" s="1" a="1"/>
  <c r="I2330" i="5" s="1"/>
  <c r="K2331" i="2"/>
  <c r="I2331" i="5" s="1" a="1"/>
  <c r="I2331" i="5" s="1"/>
  <c r="K2332" i="2"/>
  <c r="I2332" i="5" s="1" a="1"/>
  <c r="I2332" i="5" s="1"/>
  <c r="K2333" i="2"/>
  <c r="I2333" i="5" s="1" a="1"/>
  <c r="I2333" i="5" s="1"/>
  <c r="K2334" i="2"/>
  <c r="I2334" i="5" s="1" a="1"/>
  <c r="I2334" i="5" s="1"/>
  <c r="K2335" i="2"/>
  <c r="I2335" i="5" s="1" a="1"/>
  <c r="I2335" i="5" s="1"/>
  <c r="K2336" i="2"/>
  <c r="I2336" i="5" s="1" a="1"/>
  <c r="I2336" i="5" s="1"/>
  <c r="K5" i="2"/>
  <c r="I5" i="5" s="1" a="1"/>
  <c r="I5" i="5" s="1"/>
  <c r="K6" i="2"/>
  <c r="I6" i="5" s="1" a="1"/>
  <c r="I6" i="5" s="1"/>
  <c r="K7" i="2"/>
  <c r="I7" i="5" s="1" a="1"/>
  <c r="I7" i="5" s="1"/>
  <c r="K8" i="2"/>
  <c r="I8" i="5" s="1" a="1"/>
  <c r="I8" i="5" s="1"/>
  <c r="K9" i="2"/>
  <c r="I9" i="5" s="1" a="1"/>
  <c r="I9" i="5" s="1"/>
  <c r="K10" i="2"/>
  <c r="I10" i="5" s="1" a="1"/>
  <c r="I10" i="5" s="1"/>
  <c r="K11" i="2"/>
  <c r="I11" i="5" s="1" a="1"/>
  <c r="I11" i="5" s="1"/>
  <c r="K12" i="2"/>
  <c r="I12" i="5" s="1" a="1"/>
  <c r="I12" i="5" s="1"/>
  <c r="K13" i="2"/>
  <c r="I13" i="5" s="1" a="1"/>
  <c r="I13" i="5" s="1"/>
  <c r="K14" i="2"/>
  <c r="I14" i="5" s="1" a="1"/>
  <c r="I14" i="5" s="1"/>
  <c r="K16" i="2"/>
  <c r="I16" i="5" s="1" a="1"/>
  <c r="I16" i="5" s="1"/>
  <c r="K17" i="2"/>
  <c r="I17" i="5" s="1" a="1"/>
  <c r="I17" i="5" s="1"/>
  <c r="K18" i="2"/>
  <c r="I18" i="5" s="1" a="1"/>
  <c r="I18" i="5" s="1"/>
  <c r="K19" i="2"/>
  <c r="I19" i="5" s="1" a="1"/>
  <c r="I19" i="5" s="1"/>
  <c r="K20" i="2"/>
  <c r="I20" i="5" s="1" a="1"/>
  <c r="I20" i="5" s="1"/>
  <c r="K21" i="2"/>
  <c r="I21" i="5" s="1" a="1"/>
  <c r="I21" i="5" s="1"/>
  <c r="K22" i="2"/>
  <c r="I22" i="5" s="1" a="1"/>
  <c r="I22" i="5" s="1"/>
  <c r="K23" i="2"/>
  <c r="I23" i="5" s="1" a="1"/>
  <c r="I23" i="5" s="1"/>
  <c r="K24" i="2"/>
  <c r="I24" i="5" s="1" a="1"/>
  <c r="I24" i="5" s="1"/>
  <c r="K25" i="2"/>
  <c r="I25" i="5" s="1" a="1"/>
  <c r="I25" i="5" s="1"/>
  <c r="K27" i="2"/>
  <c r="I27" i="5" s="1" a="1"/>
  <c r="I27" i="5" s="1"/>
  <c r="K28" i="2"/>
  <c r="I28" i="5" s="1" a="1"/>
  <c r="I28" i="5" s="1"/>
  <c r="K29" i="2"/>
  <c r="I29" i="5" s="1" a="1"/>
  <c r="I29" i="5" s="1"/>
  <c r="K30" i="2"/>
  <c r="I30" i="5" s="1" a="1"/>
  <c r="I30" i="5" s="1"/>
  <c r="K31" i="2"/>
  <c r="I31" i="5" s="1" a="1"/>
  <c r="I31" i="5" s="1"/>
  <c r="K32" i="2"/>
  <c r="I32" i="5" s="1" a="1"/>
  <c r="I32" i="5" s="1"/>
  <c r="K33" i="2"/>
  <c r="I33" i="5" s="1" a="1"/>
  <c r="I33" i="5" s="1"/>
  <c r="K34" i="2"/>
  <c r="I34" i="5" s="1" a="1"/>
  <c r="I34" i="5" s="1"/>
  <c r="K35" i="2"/>
  <c r="I35" i="5" s="1" a="1"/>
  <c r="I35" i="5" s="1"/>
  <c r="K36" i="2"/>
  <c r="I36" i="5" s="1" a="1"/>
  <c r="I36" i="5" s="1"/>
  <c r="K38" i="2"/>
  <c r="I38" i="5" s="1" a="1"/>
  <c r="I38" i="5" s="1"/>
  <c r="K39" i="2"/>
  <c r="I39" i="5" s="1" a="1"/>
  <c r="I39" i="5" s="1"/>
  <c r="K40" i="2"/>
  <c r="I40" i="5" s="1" a="1"/>
  <c r="I40" i="5" s="1"/>
  <c r="K41" i="2"/>
  <c r="I41" i="5" s="1" a="1"/>
  <c r="I41" i="5" s="1"/>
  <c r="K42" i="2"/>
  <c r="I42" i="5" s="1" a="1"/>
  <c r="I42" i="5" s="1"/>
  <c r="K43" i="2"/>
  <c r="I43" i="5" s="1" a="1"/>
  <c r="I43" i="5" s="1"/>
  <c r="K44" i="2"/>
  <c r="I44" i="5" s="1" a="1"/>
  <c r="I44" i="5" s="1"/>
  <c r="K45" i="2"/>
  <c r="I45" i="5" s="1" a="1"/>
  <c r="I45" i="5" s="1"/>
  <c r="K46" i="2"/>
  <c r="I46" i="5" s="1" a="1"/>
  <c r="I46" i="5" s="1"/>
  <c r="K47" i="2"/>
  <c r="I47" i="5" s="1" a="1"/>
  <c r="I47" i="5" s="1"/>
  <c r="K49" i="2"/>
  <c r="I49" i="5" s="1" a="1"/>
  <c r="I49" i="5" s="1"/>
  <c r="K50" i="2"/>
  <c r="I50" i="5" s="1" a="1"/>
  <c r="I50" i="5" s="1"/>
  <c r="K51" i="2"/>
  <c r="I51" i="5" s="1" a="1"/>
  <c r="I51" i="5" s="1"/>
  <c r="K52" i="2"/>
  <c r="I52" i="5" s="1" a="1"/>
  <c r="I52" i="5" s="1"/>
  <c r="K53" i="2"/>
  <c r="I53" i="5" s="1" a="1"/>
  <c r="I53" i="5" s="1"/>
  <c r="K54" i="2"/>
  <c r="I54" i="5" s="1" a="1"/>
  <c r="I54" i="5" s="1"/>
  <c r="K55" i="2"/>
  <c r="I55" i="5" s="1" a="1"/>
  <c r="I55" i="5" s="1"/>
  <c r="K56" i="2"/>
  <c r="I56" i="5" s="1" a="1"/>
  <c r="I56" i="5" s="1"/>
  <c r="K57" i="2"/>
  <c r="I57" i="5" s="1" a="1"/>
  <c r="I57" i="5" s="1"/>
  <c r="K58" i="2"/>
  <c r="I58" i="5" s="1" a="1"/>
  <c r="I58" i="5" s="1"/>
  <c r="K60" i="2"/>
  <c r="I60" i="5" s="1" a="1"/>
  <c r="I60" i="5" s="1"/>
  <c r="K61" i="2"/>
  <c r="I61" i="5" s="1" a="1"/>
  <c r="I61" i="5" s="1"/>
  <c r="K62" i="2"/>
  <c r="I62" i="5" s="1" a="1"/>
  <c r="I62" i="5" s="1"/>
  <c r="K63" i="2"/>
  <c r="I63" i="5" s="1" a="1"/>
  <c r="I63" i="5" s="1"/>
  <c r="K64" i="2"/>
  <c r="I64" i="5" s="1" a="1"/>
  <c r="I64" i="5" s="1"/>
  <c r="K65" i="2"/>
  <c r="I65" i="5" s="1" a="1"/>
  <c r="I65" i="5" s="1"/>
  <c r="K66" i="2"/>
  <c r="I66" i="5" s="1" a="1"/>
  <c r="I66" i="5" s="1"/>
  <c r="K67" i="2"/>
  <c r="I67" i="5" s="1" a="1"/>
  <c r="I67" i="5" s="1"/>
  <c r="K68" i="2"/>
  <c r="I68" i="5" s="1" a="1"/>
  <c r="I68" i="5" s="1"/>
  <c r="K69" i="2"/>
  <c r="I69" i="5" s="1" a="1"/>
  <c r="I69" i="5" s="1"/>
  <c r="K71" i="2"/>
  <c r="I71" i="5" s="1" a="1"/>
  <c r="I71" i="5" s="1"/>
  <c r="K72" i="2"/>
  <c r="I72" i="5" s="1" a="1"/>
  <c r="I72" i="5" s="1"/>
  <c r="K73" i="2"/>
  <c r="I73" i="5" s="1" a="1"/>
  <c r="I73" i="5" s="1"/>
  <c r="K74" i="2"/>
  <c r="I74" i="5" s="1" a="1"/>
  <c r="I74" i="5" s="1"/>
  <c r="K75" i="2"/>
  <c r="I75" i="5" s="1" a="1"/>
  <c r="I75" i="5" s="1"/>
  <c r="K76" i="2"/>
  <c r="I76" i="5" s="1" a="1"/>
  <c r="I76" i="5" s="1"/>
  <c r="K77" i="2"/>
  <c r="I77" i="5" s="1" a="1"/>
  <c r="I77" i="5" s="1"/>
  <c r="K78" i="2"/>
  <c r="I78" i="5" s="1" a="1"/>
  <c r="I78" i="5" s="1"/>
  <c r="K79" i="2"/>
  <c r="I79" i="5" s="1" a="1"/>
  <c r="I79" i="5" s="1"/>
  <c r="K80" i="2"/>
  <c r="I80" i="5" s="1" a="1"/>
  <c r="I80" i="5" s="1"/>
  <c r="K82" i="2"/>
  <c r="I82" i="5" s="1" a="1"/>
  <c r="I82" i="5" s="1"/>
  <c r="K83" i="2"/>
  <c r="I83" i="5" s="1" a="1"/>
  <c r="I83" i="5" s="1"/>
  <c r="K84" i="2"/>
  <c r="I84" i="5" s="1" a="1"/>
  <c r="I84" i="5" s="1"/>
  <c r="K85" i="2"/>
  <c r="I85" i="5" s="1" a="1"/>
  <c r="I85" i="5" s="1"/>
  <c r="K86" i="2"/>
  <c r="I86" i="5" s="1" a="1"/>
  <c r="I86" i="5" s="1"/>
  <c r="K87" i="2"/>
  <c r="I87" i="5" s="1" a="1"/>
  <c r="I87" i="5" s="1"/>
  <c r="K88" i="2"/>
  <c r="I88" i="5" s="1" a="1"/>
  <c r="I88" i="5" s="1"/>
  <c r="K89" i="2"/>
  <c r="I89" i="5" s="1" a="1"/>
  <c r="I89" i="5" s="1"/>
  <c r="K90" i="2"/>
  <c r="I90" i="5" s="1" a="1"/>
  <c r="I90" i="5" s="1"/>
  <c r="K91" i="2"/>
  <c r="I91" i="5" s="1" a="1"/>
  <c r="I91" i="5" s="1"/>
  <c r="K93" i="2"/>
  <c r="I93" i="5" s="1" a="1"/>
  <c r="I93" i="5" s="1"/>
  <c r="K94" i="2"/>
  <c r="I94" i="5" s="1" a="1"/>
  <c r="I94" i="5" s="1"/>
  <c r="K95" i="2"/>
  <c r="I95" i="5" s="1" a="1"/>
  <c r="I95" i="5" s="1"/>
  <c r="K96" i="2"/>
  <c r="I96" i="5" s="1" a="1"/>
  <c r="I96" i="5" s="1"/>
  <c r="K97" i="2"/>
  <c r="I97" i="5" s="1" a="1"/>
  <c r="I97" i="5" s="1"/>
  <c r="K98" i="2"/>
  <c r="I98" i="5" s="1" a="1"/>
  <c r="I98" i="5" s="1"/>
  <c r="K99" i="2"/>
  <c r="I99" i="5" s="1" a="1"/>
  <c r="I99" i="5" s="1"/>
  <c r="K100" i="2"/>
  <c r="I100" i="5" s="1" a="1"/>
  <c r="I100" i="5" s="1"/>
  <c r="K101" i="2"/>
  <c r="I101" i="5" s="1" a="1"/>
  <c r="I101" i="5" s="1"/>
  <c r="K102" i="2"/>
  <c r="I102" i="5" s="1" a="1"/>
  <c r="I102" i="5" s="1"/>
  <c r="K104" i="2"/>
  <c r="I104" i="5" s="1" a="1"/>
  <c r="I104" i="5" s="1"/>
  <c r="K105" i="2"/>
  <c r="I105" i="5" s="1" a="1"/>
  <c r="I105" i="5" s="1"/>
  <c r="K106" i="2"/>
  <c r="I106" i="5" s="1" a="1"/>
  <c r="I106" i="5" s="1"/>
  <c r="K107" i="2"/>
  <c r="I107" i="5" s="1" a="1"/>
  <c r="I107" i="5" s="1"/>
  <c r="K108" i="2"/>
  <c r="I108" i="5" s="1" a="1"/>
  <c r="I108" i="5" s="1"/>
  <c r="K109" i="2"/>
  <c r="I109" i="5" s="1" a="1"/>
  <c r="I109" i="5" s="1"/>
  <c r="K110" i="2"/>
  <c r="I110" i="5" s="1" a="1"/>
  <c r="I110" i="5" s="1"/>
  <c r="K111" i="2"/>
  <c r="I111" i="5" s="1" a="1"/>
  <c r="I111" i="5" s="1"/>
  <c r="K112" i="2"/>
  <c r="I112" i="5" s="1" a="1"/>
  <c r="I112" i="5" s="1"/>
  <c r="K113" i="2"/>
  <c r="I113" i="5" s="1" a="1"/>
  <c r="I113" i="5" s="1"/>
  <c r="K116" i="2"/>
  <c r="I116" i="5" s="1" a="1"/>
  <c r="I116" i="5" s="1"/>
  <c r="K117" i="2"/>
  <c r="I117" i="5" s="1" a="1"/>
  <c r="I117" i="5" s="1"/>
  <c r="K118" i="2"/>
  <c r="I118" i="5" s="1" a="1"/>
  <c r="I118" i="5" s="1"/>
  <c r="K119" i="2"/>
  <c r="I119" i="5" s="1" a="1"/>
  <c r="I119" i="5" s="1"/>
  <c r="K120" i="2"/>
  <c r="I120" i="5" s="1" a="1"/>
  <c r="I120" i="5" s="1"/>
  <c r="K121" i="2"/>
  <c r="I121" i="5" s="1" a="1"/>
  <c r="I121" i="5" s="1"/>
  <c r="K122" i="2"/>
  <c r="I122" i="5" s="1" a="1"/>
  <c r="I122" i="5" s="1"/>
  <c r="K123" i="2"/>
  <c r="I123" i="5" s="1" a="1"/>
  <c r="I123" i="5" s="1"/>
  <c r="K124" i="2"/>
  <c r="I124" i="5" s="1" a="1"/>
  <c r="I124" i="5" s="1"/>
  <c r="K125" i="2"/>
  <c r="I125" i="5" s="1" a="1"/>
  <c r="I125" i="5" s="1"/>
  <c r="K127" i="2"/>
  <c r="I127" i="5" s="1" a="1"/>
  <c r="I127" i="5" s="1"/>
  <c r="K128" i="2"/>
  <c r="I128" i="5" s="1" a="1"/>
  <c r="I128" i="5" s="1"/>
  <c r="K129" i="2"/>
  <c r="I129" i="5" s="1" a="1"/>
  <c r="I129" i="5" s="1"/>
  <c r="K130" i="2"/>
  <c r="I130" i="5" s="1" a="1"/>
  <c r="I130" i="5" s="1"/>
  <c r="K131" i="2"/>
  <c r="I131" i="5" s="1" a="1"/>
  <c r="I131" i="5" s="1"/>
  <c r="K132" i="2"/>
  <c r="I132" i="5" s="1" a="1"/>
  <c r="I132" i="5" s="1"/>
  <c r="K133" i="2"/>
  <c r="I133" i="5" s="1" a="1"/>
  <c r="I133" i="5" s="1"/>
  <c r="K134" i="2"/>
  <c r="I134" i="5" s="1" a="1"/>
  <c r="I134" i="5" s="1"/>
  <c r="K135" i="2"/>
  <c r="I135" i="5" s="1" a="1"/>
  <c r="I135" i="5" s="1"/>
  <c r="K136" i="2"/>
  <c r="I136" i="5" s="1" a="1"/>
  <c r="I136" i="5" s="1"/>
  <c r="K138" i="2"/>
  <c r="I138" i="5" s="1" a="1"/>
  <c r="I138" i="5" s="1"/>
  <c r="K139" i="2"/>
  <c r="I139" i="5" s="1" a="1"/>
  <c r="I139" i="5" s="1"/>
  <c r="K140" i="2"/>
  <c r="I140" i="5" s="1" a="1"/>
  <c r="I140" i="5" s="1"/>
  <c r="K141" i="2"/>
  <c r="I141" i="5" s="1" a="1"/>
  <c r="I141" i="5" s="1"/>
  <c r="K142" i="2"/>
  <c r="I142" i="5" s="1" a="1"/>
  <c r="I142" i="5" s="1"/>
  <c r="K143" i="2"/>
  <c r="I143" i="5" s="1" a="1"/>
  <c r="I143" i="5" s="1"/>
  <c r="K144" i="2"/>
  <c r="I144" i="5" s="1" a="1"/>
  <c r="I144" i="5" s="1"/>
  <c r="K145" i="2"/>
  <c r="I145" i="5" s="1" a="1"/>
  <c r="I145" i="5" s="1"/>
  <c r="K146" i="2"/>
  <c r="I146" i="5" s="1" a="1"/>
  <c r="I146" i="5" s="1"/>
  <c r="K147" i="2"/>
  <c r="I147" i="5" s="1" a="1"/>
  <c r="I147" i="5" s="1"/>
  <c r="K149" i="2"/>
  <c r="I149" i="5" s="1" a="1"/>
  <c r="I149" i="5" s="1"/>
  <c r="K150" i="2"/>
  <c r="I150" i="5" s="1" a="1"/>
  <c r="I150" i="5" s="1"/>
  <c r="K151" i="2"/>
  <c r="I151" i="5" s="1" a="1"/>
  <c r="I151" i="5" s="1"/>
  <c r="K152" i="2"/>
  <c r="I152" i="5" s="1" a="1"/>
  <c r="I152" i="5" s="1"/>
  <c r="K153" i="2"/>
  <c r="I153" i="5" s="1" a="1"/>
  <c r="I153" i="5" s="1"/>
  <c r="K154" i="2"/>
  <c r="I154" i="5" s="1" a="1"/>
  <c r="I154" i="5" s="1"/>
  <c r="K155" i="2"/>
  <c r="I155" i="5" s="1" a="1"/>
  <c r="I155" i="5" s="1"/>
  <c r="K156" i="2"/>
  <c r="I156" i="5" s="1" a="1"/>
  <c r="I156" i="5" s="1"/>
  <c r="K157" i="2"/>
  <c r="I157" i="5" s="1" a="1"/>
  <c r="I157" i="5" s="1"/>
  <c r="K158" i="2"/>
  <c r="I158" i="5" s="1" a="1"/>
  <c r="I158" i="5" s="1"/>
  <c r="K160" i="2"/>
  <c r="I160" i="5" s="1" a="1"/>
  <c r="I160" i="5" s="1"/>
  <c r="K161" i="2"/>
  <c r="I161" i="5" s="1" a="1"/>
  <c r="I161" i="5" s="1"/>
  <c r="K162" i="2"/>
  <c r="I162" i="5" s="1" a="1"/>
  <c r="I162" i="5" s="1"/>
  <c r="K163" i="2"/>
  <c r="I163" i="5" s="1" a="1"/>
  <c r="I163" i="5" s="1"/>
  <c r="K164" i="2"/>
  <c r="I164" i="5" s="1" a="1"/>
  <c r="I164" i="5" s="1"/>
  <c r="K165" i="2"/>
  <c r="I165" i="5" s="1" a="1"/>
  <c r="I165" i="5" s="1"/>
  <c r="K166" i="2"/>
  <c r="I166" i="5" s="1" a="1"/>
  <c r="I166" i="5" s="1"/>
  <c r="K167" i="2"/>
  <c r="I167" i="5" s="1" a="1"/>
  <c r="I167" i="5" s="1"/>
  <c r="K168" i="2"/>
  <c r="I168" i="5" s="1" a="1"/>
  <c r="I168" i="5" s="1"/>
  <c r="K169" i="2"/>
  <c r="I169" i="5" s="1" a="1"/>
  <c r="I169" i="5" s="1"/>
  <c r="K171" i="2"/>
  <c r="I171" i="5" s="1" a="1"/>
  <c r="I171" i="5" s="1"/>
  <c r="K172" i="2"/>
  <c r="I172" i="5" s="1" a="1"/>
  <c r="I172" i="5" s="1"/>
  <c r="K173" i="2"/>
  <c r="I173" i="5" s="1" a="1"/>
  <c r="I173" i="5" s="1"/>
  <c r="K174" i="2"/>
  <c r="I174" i="5" s="1" a="1"/>
  <c r="I174" i="5" s="1"/>
  <c r="K175" i="2"/>
  <c r="I175" i="5" s="1" a="1"/>
  <c r="I175" i="5" s="1"/>
  <c r="K176" i="2"/>
  <c r="I176" i="5" s="1" a="1"/>
  <c r="I176" i="5" s="1"/>
  <c r="K177" i="2"/>
  <c r="I177" i="5" s="1" a="1"/>
  <c r="I177" i="5" s="1"/>
  <c r="K178" i="2"/>
  <c r="I178" i="5" s="1" a="1"/>
  <c r="I178" i="5" s="1"/>
  <c r="K179" i="2"/>
  <c r="I179" i="5" s="1" a="1"/>
  <c r="I179" i="5" s="1"/>
  <c r="K180" i="2"/>
  <c r="I180" i="5" s="1" a="1"/>
  <c r="I180" i="5" s="1"/>
  <c r="K182" i="2"/>
  <c r="I182" i="5" s="1" a="1"/>
  <c r="I182" i="5" s="1"/>
  <c r="K183" i="2"/>
  <c r="I183" i="5" s="1" a="1"/>
  <c r="I183" i="5" s="1"/>
  <c r="K184" i="2"/>
  <c r="I184" i="5" s="1" a="1"/>
  <c r="I184" i="5" s="1"/>
  <c r="K185" i="2"/>
  <c r="I185" i="5" s="1" a="1"/>
  <c r="I185" i="5" s="1"/>
  <c r="K186" i="2"/>
  <c r="I186" i="5" s="1" a="1"/>
  <c r="I186" i="5" s="1"/>
  <c r="K187" i="2"/>
  <c r="I187" i="5" s="1" a="1"/>
  <c r="I187" i="5" s="1"/>
  <c r="K188" i="2"/>
  <c r="I188" i="5" s="1" a="1"/>
  <c r="I188" i="5" s="1"/>
  <c r="K189" i="2"/>
  <c r="I189" i="5" s="1" a="1"/>
  <c r="I189" i="5" s="1"/>
  <c r="K190" i="2"/>
  <c r="I190" i="5" s="1" a="1"/>
  <c r="I190" i="5" s="1"/>
  <c r="K191" i="2"/>
  <c r="I191" i="5" s="1" a="1"/>
  <c r="I191" i="5" s="1"/>
  <c r="K193" i="2"/>
  <c r="I193" i="5" s="1" a="1"/>
  <c r="I193" i="5" s="1"/>
  <c r="K194" i="2"/>
  <c r="I194" i="5" s="1" a="1"/>
  <c r="I194" i="5" s="1"/>
  <c r="K195" i="2"/>
  <c r="I195" i="5" s="1" a="1"/>
  <c r="I195" i="5" s="1"/>
  <c r="K196" i="2"/>
  <c r="I196" i="5" s="1" a="1"/>
  <c r="I196" i="5" s="1"/>
  <c r="K197" i="2"/>
  <c r="I197" i="5" s="1" a="1"/>
  <c r="I197" i="5" s="1"/>
  <c r="K198" i="2"/>
  <c r="I198" i="5" s="1" a="1"/>
  <c r="I198" i="5" s="1"/>
  <c r="K199" i="2"/>
  <c r="I199" i="5" s="1" a="1"/>
  <c r="I199" i="5" s="1"/>
  <c r="K200" i="2"/>
  <c r="I200" i="5" s="1" a="1"/>
  <c r="I200" i="5" s="1"/>
  <c r="K201" i="2"/>
  <c r="I201" i="5" s="1" a="1"/>
  <c r="I201" i="5" s="1"/>
  <c r="K202" i="2"/>
  <c r="I202" i="5" s="1" a="1"/>
  <c r="I202" i="5" s="1"/>
  <c r="K204" i="2"/>
  <c r="I204" i="5" s="1" a="1"/>
  <c r="I204" i="5" s="1"/>
  <c r="K205" i="2"/>
  <c r="I205" i="5" s="1" a="1"/>
  <c r="I205" i="5" s="1"/>
  <c r="K206" i="2"/>
  <c r="I206" i="5" s="1" a="1"/>
  <c r="I206" i="5" s="1"/>
  <c r="K207" i="2"/>
  <c r="I207" i="5" s="1" a="1"/>
  <c r="I207" i="5" s="1"/>
  <c r="K208" i="2"/>
  <c r="I208" i="5" s="1" a="1"/>
  <c r="I208" i="5" s="1"/>
  <c r="K209" i="2"/>
  <c r="I209" i="5" s="1" a="1"/>
  <c r="I209" i="5" s="1"/>
  <c r="K210" i="2"/>
  <c r="I210" i="5" s="1" a="1"/>
  <c r="I210" i="5" s="1"/>
  <c r="K211" i="2"/>
  <c r="I211" i="5" s="1" a="1"/>
  <c r="I211" i="5" s="1"/>
  <c r="K212" i="2"/>
  <c r="I212" i="5" s="1" a="1"/>
  <c r="I212" i="5" s="1"/>
  <c r="K213" i="2"/>
  <c r="I213" i="5" s="1" a="1"/>
  <c r="I213" i="5" s="1"/>
  <c r="K215" i="2"/>
  <c r="I215" i="5" s="1" a="1"/>
  <c r="I215" i="5" s="1"/>
  <c r="K216" i="2"/>
  <c r="I216" i="5" s="1" a="1"/>
  <c r="I216" i="5" s="1"/>
  <c r="K217" i="2"/>
  <c r="I217" i="5" s="1" a="1"/>
  <c r="I217" i="5" s="1"/>
  <c r="K218" i="2"/>
  <c r="I218" i="5" s="1" a="1"/>
  <c r="I218" i="5" s="1"/>
  <c r="K219" i="2"/>
  <c r="I219" i="5" s="1" a="1"/>
  <c r="I219" i="5" s="1"/>
  <c r="K220" i="2"/>
  <c r="I220" i="5" s="1" a="1"/>
  <c r="I220" i="5" s="1"/>
  <c r="K221" i="2"/>
  <c r="I221" i="5" s="1" a="1"/>
  <c r="I221" i="5" s="1"/>
  <c r="K222" i="2"/>
  <c r="I222" i="5" s="1" a="1"/>
  <c r="I222" i="5" s="1"/>
  <c r="K223" i="2"/>
  <c r="I223" i="5" s="1" a="1"/>
  <c r="I223" i="5" s="1"/>
  <c r="K224" i="2"/>
  <c r="I224" i="5" s="1" a="1"/>
  <c r="I224" i="5" s="1"/>
  <c r="K227" i="2"/>
  <c r="I227" i="5" s="1" a="1"/>
  <c r="I227" i="5" s="1"/>
  <c r="K228" i="2"/>
  <c r="I228" i="5" s="1" a="1"/>
  <c r="I228" i="5" s="1"/>
  <c r="K229" i="2"/>
  <c r="I229" i="5" s="1" a="1"/>
  <c r="I229" i="5" s="1"/>
  <c r="K230" i="2"/>
  <c r="I230" i="5" s="1" a="1"/>
  <c r="I230" i="5" s="1"/>
  <c r="K231" i="2"/>
  <c r="I231" i="5" s="1" a="1"/>
  <c r="I231" i="5" s="1"/>
  <c r="K232" i="2"/>
  <c r="I232" i="5" s="1" a="1"/>
  <c r="I232" i="5" s="1"/>
  <c r="K233" i="2"/>
  <c r="I233" i="5" s="1" a="1"/>
  <c r="I233" i="5" s="1"/>
  <c r="K234" i="2"/>
  <c r="I234" i="5" s="1" a="1"/>
  <c r="I234" i="5" s="1"/>
  <c r="K235" i="2"/>
  <c r="I235" i="5" s="1" a="1"/>
  <c r="I235" i="5" s="1"/>
  <c r="K236" i="2"/>
  <c r="I236" i="5" s="1" a="1"/>
  <c r="I236" i="5" s="1"/>
  <c r="K238" i="2"/>
  <c r="I238" i="5" s="1" a="1"/>
  <c r="I238" i="5" s="1"/>
  <c r="K239" i="2"/>
  <c r="I239" i="5" s="1" a="1"/>
  <c r="I239" i="5" s="1"/>
  <c r="K240" i="2"/>
  <c r="I240" i="5" s="1" a="1"/>
  <c r="I240" i="5" s="1"/>
  <c r="K241" i="2"/>
  <c r="I241" i="5" s="1" a="1"/>
  <c r="I241" i="5" s="1"/>
  <c r="K242" i="2"/>
  <c r="I242" i="5" s="1" a="1"/>
  <c r="I242" i="5" s="1"/>
  <c r="K243" i="2"/>
  <c r="I243" i="5" s="1" a="1"/>
  <c r="I243" i="5" s="1"/>
  <c r="K244" i="2"/>
  <c r="I244" i="5" s="1" a="1"/>
  <c r="I244" i="5" s="1"/>
  <c r="K245" i="2"/>
  <c r="I245" i="5" s="1" a="1"/>
  <c r="I245" i="5" s="1"/>
  <c r="K246" i="2"/>
  <c r="I246" i="5" s="1" a="1"/>
  <c r="I246" i="5" s="1"/>
  <c r="K247" i="2"/>
  <c r="I247" i="5" s="1" a="1"/>
  <c r="I247" i="5" s="1"/>
  <c r="K249" i="2"/>
  <c r="I249" i="5" s="1" a="1"/>
  <c r="I249" i="5" s="1"/>
  <c r="K250" i="2"/>
  <c r="I250" i="5" s="1" a="1"/>
  <c r="I250" i="5" s="1"/>
  <c r="K251" i="2"/>
  <c r="I251" i="5" s="1" a="1"/>
  <c r="I251" i="5" s="1"/>
  <c r="K252" i="2"/>
  <c r="I252" i="5" s="1" a="1"/>
  <c r="I252" i="5" s="1"/>
  <c r="K253" i="2"/>
  <c r="I253" i="5" s="1" a="1"/>
  <c r="I253" i="5" s="1"/>
  <c r="K254" i="2"/>
  <c r="I254" i="5" s="1" a="1"/>
  <c r="I254" i="5" s="1"/>
  <c r="K255" i="2"/>
  <c r="I255" i="5" s="1" a="1"/>
  <c r="I255" i="5" s="1"/>
  <c r="K256" i="2"/>
  <c r="I256" i="5" s="1" a="1"/>
  <c r="I256" i="5" s="1"/>
  <c r="K257" i="2"/>
  <c r="I257" i="5" s="1" a="1"/>
  <c r="I257" i="5" s="1"/>
  <c r="K258" i="2"/>
  <c r="I258" i="5" s="1" a="1"/>
  <c r="I258" i="5" s="1"/>
  <c r="K260" i="2"/>
  <c r="I260" i="5" s="1" a="1"/>
  <c r="I260" i="5" s="1"/>
  <c r="K261" i="2"/>
  <c r="I261" i="5" s="1" a="1"/>
  <c r="I261" i="5" s="1"/>
  <c r="K262" i="2"/>
  <c r="I262" i="5" s="1" a="1"/>
  <c r="I262" i="5" s="1"/>
  <c r="K263" i="2"/>
  <c r="I263" i="5" s="1" a="1"/>
  <c r="I263" i="5" s="1"/>
  <c r="K264" i="2"/>
  <c r="I264" i="5" s="1" a="1"/>
  <c r="I264" i="5" s="1"/>
  <c r="K265" i="2"/>
  <c r="I265" i="5" s="1" a="1"/>
  <c r="I265" i="5" s="1"/>
  <c r="K266" i="2"/>
  <c r="I266" i="5" s="1" a="1"/>
  <c r="I266" i="5" s="1"/>
  <c r="K267" i="2"/>
  <c r="I267" i="5" s="1" a="1"/>
  <c r="I267" i="5" s="1"/>
  <c r="K268" i="2"/>
  <c r="I268" i="5" s="1" a="1"/>
  <c r="I268" i="5" s="1"/>
  <c r="K269" i="2"/>
  <c r="I269" i="5" s="1" a="1"/>
  <c r="I269" i="5" s="1"/>
  <c r="K271" i="2"/>
  <c r="I271" i="5" s="1" a="1"/>
  <c r="I271" i="5" s="1"/>
  <c r="K272" i="2"/>
  <c r="I272" i="5" s="1" a="1"/>
  <c r="I272" i="5" s="1"/>
  <c r="K273" i="2"/>
  <c r="I273" i="5" s="1" a="1"/>
  <c r="I273" i="5" s="1"/>
  <c r="K274" i="2"/>
  <c r="I274" i="5" s="1" a="1"/>
  <c r="I274" i="5" s="1"/>
  <c r="K275" i="2"/>
  <c r="I275" i="5" s="1" a="1"/>
  <c r="I275" i="5" s="1"/>
  <c r="K276" i="2"/>
  <c r="I276" i="5" s="1" a="1"/>
  <c r="I276" i="5" s="1"/>
  <c r="K277" i="2"/>
  <c r="I277" i="5" s="1" a="1"/>
  <c r="I277" i="5" s="1"/>
  <c r="K278" i="2"/>
  <c r="I278" i="5" s="1" a="1"/>
  <c r="I278" i="5" s="1"/>
  <c r="K279" i="2"/>
  <c r="I279" i="5" s="1" a="1"/>
  <c r="I279" i="5" s="1"/>
  <c r="K280" i="2"/>
  <c r="I280" i="5" s="1" a="1"/>
  <c r="I280" i="5" s="1"/>
  <c r="K282" i="2"/>
  <c r="I282" i="5" s="1" a="1"/>
  <c r="I282" i="5" s="1"/>
  <c r="K283" i="2"/>
  <c r="I283" i="5" s="1" a="1"/>
  <c r="I283" i="5" s="1"/>
  <c r="K284" i="2"/>
  <c r="I284" i="5" s="1" a="1"/>
  <c r="I284" i="5" s="1"/>
  <c r="K285" i="2"/>
  <c r="I285" i="5" s="1" a="1"/>
  <c r="I285" i="5" s="1"/>
  <c r="K286" i="2"/>
  <c r="I286" i="5" s="1" a="1"/>
  <c r="I286" i="5" s="1"/>
  <c r="K287" i="2"/>
  <c r="I287" i="5" s="1" a="1"/>
  <c r="I287" i="5" s="1"/>
  <c r="K288" i="2"/>
  <c r="I288" i="5" s="1" a="1"/>
  <c r="I288" i="5" s="1"/>
  <c r="K289" i="2"/>
  <c r="I289" i="5" s="1" a="1"/>
  <c r="I289" i="5" s="1"/>
  <c r="K290" i="2"/>
  <c r="I290" i="5" s="1" a="1"/>
  <c r="I290" i="5" s="1"/>
  <c r="K291" i="2"/>
  <c r="I291" i="5" s="1" a="1"/>
  <c r="I291" i="5" s="1"/>
  <c r="K293" i="2"/>
  <c r="I293" i="5" s="1" a="1"/>
  <c r="I293" i="5" s="1"/>
  <c r="K294" i="2"/>
  <c r="I294" i="5" s="1" a="1"/>
  <c r="I294" i="5" s="1"/>
  <c r="K295" i="2"/>
  <c r="I295" i="5" s="1" a="1"/>
  <c r="I295" i="5" s="1"/>
  <c r="K296" i="2"/>
  <c r="I296" i="5" s="1" a="1"/>
  <c r="I296" i="5" s="1"/>
  <c r="K297" i="2"/>
  <c r="I297" i="5" s="1" a="1"/>
  <c r="I297" i="5" s="1"/>
  <c r="K298" i="2"/>
  <c r="I298" i="5" s="1" a="1"/>
  <c r="I298" i="5" s="1"/>
  <c r="K299" i="2"/>
  <c r="I299" i="5" s="1" a="1"/>
  <c r="I299" i="5" s="1"/>
  <c r="K300" i="2"/>
  <c r="I300" i="5" s="1" a="1"/>
  <c r="I300" i="5" s="1"/>
  <c r="K301" i="2"/>
  <c r="I301" i="5" s="1" a="1"/>
  <c r="I301" i="5" s="1"/>
  <c r="K302" i="2"/>
  <c r="I302" i="5" s="1" a="1"/>
  <c r="I302" i="5" s="1"/>
  <c r="K304" i="2"/>
  <c r="I304" i="5" s="1" a="1"/>
  <c r="I304" i="5" s="1"/>
  <c r="K305" i="2"/>
  <c r="I305" i="5" s="1" a="1"/>
  <c r="I305" i="5" s="1"/>
  <c r="K306" i="2"/>
  <c r="I306" i="5" s="1" a="1"/>
  <c r="I306" i="5" s="1"/>
  <c r="K307" i="2"/>
  <c r="I307" i="5" s="1" a="1"/>
  <c r="I307" i="5" s="1"/>
  <c r="K308" i="2"/>
  <c r="I308" i="5" s="1" a="1"/>
  <c r="I308" i="5" s="1"/>
  <c r="K309" i="2"/>
  <c r="I309" i="5" s="1" a="1"/>
  <c r="I309" i="5" s="1"/>
  <c r="K310" i="2"/>
  <c r="I310" i="5" s="1" a="1"/>
  <c r="I310" i="5" s="1"/>
  <c r="K311" i="2"/>
  <c r="I311" i="5" s="1" a="1"/>
  <c r="I311" i="5" s="1"/>
  <c r="K312" i="2"/>
  <c r="I312" i="5" s="1" a="1"/>
  <c r="I312" i="5" s="1"/>
  <c r="K313" i="2"/>
  <c r="I313" i="5" s="1" a="1"/>
  <c r="I313" i="5" s="1"/>
  <c r="K315" i="2"/>
  <c r="I315" i="5" s="1" a="1"/>
  <c r="I315" i="5" s="1"/>
  <c r="K316" i="2"/>
  <c r="I316" i="5" s="1" a="1"/>
  <c r="I316" i="5" s="1"/>
  <c r="K317" i="2"/>
  <c r="I317" i="5" s="1" a="1"/>
  <c r="I317" i="5" s="1"/>
  <c r="K318" i="2"/>
  <c r="I318" i="5" s="1" a="1"/>
  <c r="I318" i="5" s="1"/>
  <c r="K319" i="2"/>
  <c r="I319" i="5" s="1" a="1"/>
  <c r="I319" i="5" s="1"/>
  <c r="K320" i="2"/>
  <c r="I320" i="5" s="1" a="1"/>
  <c r="I320" i="5" s="1"/>
  <c r="K321" i="2"/>
  <c r="I321" i="5" s="1" a="1"/>
  <c r="I321" i="5" s="1"/>
  <c r="K322" i="2"/>
  <c r="I322" i="5" s="1" a="1"/>
  <c r="I322" i="5" s="1"/>
  <c r="K323" i="2"/>
  <c r="I323" i="5" s="1" a="1"/>
  <c r="I323" i="5" s="1"/>
  <c r="K324" i="2"/>
  <c r="I324" i="5" s="1" a="1"/>
  <c r="I324" i="5" s="1"/>
  <c r="K326" i="2"/>
  <c r="I326" i="5" s="1" a="1"/>
  <c r="I326" i="5" s="1"/>
  <c r="K327" i="2"/>
  <c r="I327" i="5" s="1" a="1"/>
  <c r="I327" i="5" s="1"/>
  <c r="K328" i="2"/>
  <c r="I328" i="5" s="1" a="1"/>
  <c r="I328" i="5" s="1"/>
  <c r="K329" i="2"/>
  <c r="I329" i="5" s="1" a="1"/>
  <c r="I329" i="5" s="1"/>
  <c r="K330" i="2"/>
  <c r="I330" i="5" s="1" a="1"/>
  <c r="I330" i="5" s="1"/>
  <c r="K331" i="2"/>
  <c r="I331" i="5" s="1" a="1"/>
  <c r="I331" i="5" s="1"/>
  <c r="K332" i="2"/>
  <c r="I332" i="5" s="1" a="1"/>
  <c r="I332" i="5" s="1"/>
  <c r="K333" i="2"/>
  <c r="I333" i="5" s="1" a="1"/>
  <c r="I333" i="5" s="1"/>
  <c r="K334" i="2"/>
  <c r="I334" i="5" s="1" a="1"/>
  <c r="I334" i="5" s="1"/>
  <c r="K335" i="2"/>
  <c r="I335" i="5" s="1" a="1"/>
  <c r="I335" i="5" s="1"/>
  <c r="K338" i="2"/>
  <c r="I338" i="5" s="1" a="1"/>
  <c r="I338" i="5" s="1"/>
  <c r="K339" i="2"/>
  <c r="I339" i="5" s="1" a="1"/>
  <c r="I339" i="5" s="1"/>
  <c r="K340" i="2"/>
  <c r="I340" i="5" s="1" a="1"/>
  <c r="I340" i="5" s="1"/>
  <c r="K341" i="2"/>
  <c r="I341" i="5" s="1" a="1"/>
  <c r="I341" i="5" s="1"/>
  <c r="K342" i="2"/>
  <c r="I342" i="5" s="1" a="1"/>
  <c r="I342" i="5" s="1"/>
  <c r="K343" i="2"/>
  <c r="I343" i="5" s="1" a="1"/>
  <c r="I343" i="5" s="1"/>
  <c r="K344" i="2"/>
  <c r="I344" i="5" s="1" a="1"/>
  <c r="I344" i="5" s="1"/>
  <c r="K345" i="2"/>
  <c r="I345" i="5" s="1" a="1"/>
  <c r="I345" i="5" s="1"/>
  <c r="K346" i="2"/>
  <c r="I346" i="5" s="1" a="1"/>
  <c r="I346" i="5" s="1"/>
  <c r="K347" i="2"/>
  <c r="I347" i="5" s="1" a="1"/>
  <c r="I347" i="5" s="1"/>
  <c r="K349" i="2"/>
  <c r="I349" i="5" s="1" a="1"/>
  <c r="I349" i="5" s="1"/>
  <c r="K350" i="2"/>
  <c r="I350" i="5" s="1" a="1"/>
  <c r="I350" i="5" s="1"/>
  <c r="K351" i="2"/>
  <c r="I351" i="5" s="1" a="1"/>
  <c r="I351" i="5" s="1"/>
  <c r="K352" i="2"/>
  <c r="I352" i="5" s="1" a="1"/>
  <c r="I352" i="5" s="1"/>
  <c r="K353" i="2"/>
  <c r="I353" i="5" s="1" a="1"/>
  <c r="I353" i="5" s="1"/>
  <c r="K354" i="2"/>
  <c r="I354" i="5" s="1" a="1"/>
  <c r="I354" i="5" s="1"/>
  <c r="K355" i="2"/>
  <c r="I355" i="5" s="1" a="1"/>
  <c r="I355" i="5" s="1"/>
  <c r="K356" i="2"/>
  <c r="I356" i="5" s="1" a="1"/>
  <c r="I356" i="5" s="1"/>
  <c r="K357" i="2"/>
  <c r="I357" i="5" s="1" a="1"/>
  <c r="I357" i="5" s="1"/>
  <c r="K358" i="2"/>
  <c r="I358" i="5" s="1" a="1"/>
  <c r="I358" i="5" s="1"/>
  <c r="K360" i="2"/>
  <c r="I360" i="5" s="1" a="1"/>
  <c r="I360" i="5" s="1"/>
  <c r="K361" i="2"/>
  <c r="I361" i="5" s="1" a="1"/>
  <c r="I361" i="5" s="1"/>
  <c r="K362" i="2"/>
  <c r="I362" i="5" s="1" a="1"/>
  <c r="I362" i="5" s="1"/>
  <c r="K363" i="2"/>
  <c r="I363" i="5" s="1" a="1"/>
  <c r="I363" i="5" s="1"/>
  <c r="K364" i="2"/>
  <c r="I364" i="5" s="1" a="1"/>
  <c r="I364" i="5" s="1"/>
  <c r="K365" i="2"/>
  <c r="I365" i="5" s="1" a="1"/>
  <c r="I365" i="5" s="1"/>
  <c r="K366" i="2"/>
  <c r="I366" i="5" s="1" a="1"/>
  <c r="I366" i="5" s="1"/>
  <c r="K367" i="2"/>
  <c r="I367" i="5" s="1" a="1"/>
  <c r="I367" i="5" s="1"/>
  <c r="K368" i="2"/>
  <c r="I368" i="5" s="1" a="1"/>
  <c r="I368" i="5" s="1"/>
  <c r="K369" i="2"/>
  <c r="I369" i="5" s="1" a="1"/>
  <c r="I369" i="5" s="1"/>
  <c r="K371" i="2"/>
  <c r="I371" i="5" s="1" a="1"/>
  <c r="I371" i="5" s="1"/>
  <c r="K372" i="2"/>
  <c r="I372" i="5" s="1" a="1"/>
  <c r="I372" i="5" s="1"/>
  <c r="K373" i="2"/>
  <c r="I373" i="5" s="1" a="1"/>
  <c r="I373" i="5" s="1"/>
  <c r="K374" i="2"/>
  <c r="I374" i="5" s="1" a="1"/>
  <c r="I374" i="5" s="1"/>
  <c r="K375" i="2"/>
  <c r="I375" i="5" s="1" a="1"/>
  <c r="I375" i="5" s="1"/>
  <c r="K376" i="2"/>
  <c r="I376" i="5" s="1" a="1"/>
  <c r="I376" i="5" s="1"/>
  <c r="K377" i="2"/>
  <c r="I377" i="5" s="1" a="1"/>
  <c r="I377" i="5" s="1"/>
  <c r="K378" i="2"/>
  <c r="I378" i="5" s="1" a="1"/>
  <c r="I378" i="5" s="1"/>
  <c r="K379" i="2"/>
  <c r="I379" i="5" s="1" a="1"/>
  <c r="I379" i="5" s="1"/>
  <c r="K380" i="2"/>
  <c r="I380" i="5" s="1" a="1"/>
  <c r="I380" i="5" s="1"/>
  <c r="K382" i="2"/>
  <c r="I382" i="5" s="1" a="1"/>
  <c r="I382" i="5" s="1"/>
  <c r="K383" i="2"/>
  <c r="I383" i="5" s="1" a="1"/>
  <c r="I383" i="5" s="1"/>
  <c r="K384" i="2"/>
  <c r="I384" i="5" s="1" a="1"/>
  <c r="I384" i="5" s="1"/>
  <c r="K385" i="2"/>
  <c r="I385" i="5" s="1" a="1"/>
  <c r="I385" i="5" s="1"/>
  <c r="K386" i="2"/>
  <c r="I386" i="5" s="1" a="1"/>
  <c r="I386" i="5" s="1"/>
  <c r="K387" i="2"/>
  <c r="I387" i="5" s="1" a="1"/>
  <c r="I387" i="5" s="1"/>
  <c r="K388" i="2"/>
  <c r="I388" i="5" s="1" a="1"/>
  <c r="I388" i="5" s="1"/>
  <c r="K389" i="2"/>
  <c r="I389" i="5" s="1" a="1"/>
  <c r="I389" i="5" s="1"/>
  <c r="K390" i="2"/>
  <c r="I390" i="5" s="1" a="1"/>
  <c r="I390" i="5" s="1"/>
  <c r="K391" i="2"/>
  <c r="I391" i="5" s="1" a="1"/>
  <c r="I391" i="5" s="1"/>
  <c r="K393" i="2"/>
  <c r="I393" i="5" s="1" a="1"/>
  <c r="I393" i="5" s="1"/>
  <c r="K394" i="2"/>
  <c r="I394" i="5" s="1" a="1"/>
  <c r="I394" i="5" s="1"/>
  <c r="K395" i="2"/>
  <c r="I395" i="5" s="1" a="1"/>
  <c r="I395" i="5" s="1"/>
  <c r="K396" i="2"/>
  <c r="I396" i="5" s="1" a="1"/>
  <c r="I396" i="5" s="1"/>
  <c r="K397" i="2"/>
  <c r="I397" i="5" s="1" a="1"/>
  <c r="I397" i="5" s="1"/>
  <c r="K398" i="2"/>
  <c r="I398" i="5" s="1" a="1"/>
  <c r="I398" i="5" s="1"/>
  <c r="K399" i="2"/>
  <c r="I399" i="5" s="1" a="1"/>
  <c r="I399" i="5" s="1"/>
  <c r="K400" i="2"/>
  <c r="I400" i="5" s="1" a="1"/>
  <c r="I400" i="5" s="1"/>
  <c r="K401" i="2"/>
  <c r="I401" i="5" s="1" a="1"/>
  <c r="I401" i="5" s="1"/>
  <c r="K402" i="2"/>
  <c r="I402" i="5" s="1" a="1"/>
  <c r="I402" i="5" s="1"/>
  <c r="K404" i="2"/>
  <c r="I404" i="5" s="1" a="1"/>
  <c r="I404" i="5" s="1"/>
  <c r="K405" i="2"/>
  <c r="I405" i="5" s="1" a="1"/>
  <c r="I405" i="5" s="1"/>
  <c r="K406" i="2"/>
  <c r="I406" i="5" s="1" a="1"/>
  <c r="I406" i="5" s="1"/>
  <c r="K407" i="2"/>
  <c r="I407" i="5" s="1" a="1"/>
  <c r="I407" i="5" s="1"/>
  <c r="K408" i="2"/>
  <c r="I408" i="5" s="1" a="1"/>
  <c r="I408" i="5" s="1"/>
  <c r="K409" i="2"/>
  <c r="I409" i="5" s="1" a="1"/>
  <c r="I409" i="5" s="1"/>
  <c r="K410" i="2"/>
  <c r="I410" i="5" s="1" a="1"/>
  <c r="I410" i="5" s="1"/>
  <c r="K411" i="2"/>
  <c r="I411" i="5" s="1" a="1"/>
  <c r="I411" i="5" s="1"/>
  <c r="K412" i="2"/>
  <c r="I412" i="5" s="1" a="1"/>
  <c r="I412" i="5" s="1"/>
  <c r="K413" i="2"/>
  <c r="I413" i="5" s="1" a="1"/>
  <c r="I413" i="5" s="1"/>
  <c r="K415" i="2"/>
  <c r="I415" i="5" s="1" a="1"/>
  <c r="I415" i="5" s="1"/>
  <c r="K416" i="2"/>
  <c r="I416" i="5" s="1" a="1"/>
  <c r="I416" i="5" s="1"/>
  <c r="K417" i="2"/>
  <c r="I417" i="5" s="1" a="1"/>
  <c r="I417" i="5" s="1"/>
  <c r="K418" i="2"/>
  <c r="I418" i="5" s="1" a="1"/>
  <c r="I418" i="5" s="1"/>
  <c r="K419" i="2"/>
  <c r="I419" i="5" s="1" a="1"/>
  <c r="I419" i="5" s="1"/>
  <c r="K420" i="2"/>
  <c r="I420" i="5" s="1" a="1"/>
  <c r="I420" i="5" s="1"/>
  <c r="K421" i="2"/>
  <c r="I421" i="5" s="1" a="1"/>
  <c r="I421" i="5" s="1"/>
  <c r="K422" i="2"/>
  <c r="I422" i="5" s="1" a="1"/>
  <c r="I422" i="5" s="1"/>
  <c r="K423" i="2"/>
  <c r="I423" i="5" s="1" a="1"/>
  <c r="I423" i="5" s="1"/>
  <c r="K424" i="2"/>
  <c r="I424" i="5" s="1" a="1"/>
  <c r="I424" i="5" s="1"/>
  <c r="K426" i="2"/>
  <c r="I426" i="5" s="1" a="1"/>
  <c r="I426" i="5" s="1"/>
  <c r="K427" i="2"/>
  <c r="I427" i="5" s="1" a="1"/>
  <c r="I427" i="5" s="1"/>
  <c r="K428" i="2"/>
  <c r="I428" i="5" s="1" a="1"/>
  <c r="I428" i="5" s="1"/>
  <c r="K429" i="2"/>
  <c r="I429" i="5" s="1" a="1"/>
  <c r="I429" i="5" s="1"/>
  <c r="K430" i="2"/>
  <c r="I430" i="5" s="1" a="1"/>
  <c r="I430" i="5" s="1"/>
  <c r="K431" i="2"/>
  <c r="I431" i="5" s="1" a="1"/>
  <c r="I431" i="5" s="1"/>
  <c r="K432" i="2"/>
  <c r="I432" i="5" s="1" a="1"/>
  <c r="I432" i="5" s="1"/>
  <c r="K433" i="2"/>
  <c r="I433" i="5" s="1" a="1"/>
  <c r="I433" i="5" s="1"/>
  <c r="K434" i="2"/>
  <c r="I434" i="5" s="1" a="1"/>
  <c r="I434" i="5" s="1"/>
  <c r="K435" i="2"/>
  <c r="I435" i="5" s="1" a="1"/>
  <c r="I435" i="5" s="1"/>
  <c r="K437" i="2"/>
  <c r="I437" i="5" s="1" a="1"/>
  <c r="I437" i="5" s="1"/>
  <c r="K438" i="2"/>
  <c r="I438" i="5" s="1" a="1"/>
  <c r="I438" i="5" s="1"/>
  <c r="K439" i="2"/>
  <c r="I439" i="5" s="1" a="1"/>
  <c r="I439" i="5" s="1"/>
  <c r="K440" i="2"/>
  <c r="I440" i="5" s="1" a="1"/>
  <c r="I440" i="5" s="1"/>
  <c r="K441" i="2"/>
  <c r="I441" i="5" s="1" a="1"/>
  <c r="I441" i="5" s="1"/>
  <c r="K442" i="2"/>
  <c r="I442" i="5" s="1" a="1"/>
  <c r="I442" i="5" s="1"/>
  <c r="K443" i="2"/>
  <c r="I443" i="5" s="1" a="1"/>
  <c r="I443" i="5" s="1"/>
  <c r="K444" i="2"/>
  <c r="I444" i="5" s="1" a="1"/>
  <c r="I444" i="5" s="1"/>
  <c r="K445" i="2"/>
  <c r="I445" i="5" s="1" a="1"/>
  <c r="I445" i="5" s="1"/>
  <c r="K446" i="2"/>
  <c r="I446" i="5" s="1" a="1"/>
  <c r="I446" i="5" s="1"/>
  <c r="K449" i="2"/>
  <c r="I449" i="5" s="1" a="1"/>
  <c r="I449" i="5" s="1"/>
  <c r="K450" i="2"/>
  <c r="I450" i="5" s="1" a="1"/>
  <c r="I450" i="5" s="1"/>
  <c r="K451" i="2"/>
  <c r="I451" i="5" s="1" a="1"/>
  <c r="I451" i="5" s="1"/>
  <c r="K452" i="2"/>
  <c r="I452" i="5" s="1" a="1"/>
  <c r="I452" i="5" s="1"/>
  <c r="K453" i="2"/>
  <c r="I453" i="5" s="1" a="1"/>
  <c r="I453" i="5" s="1"/>
  <c r="K454" i="2"/>
  <c r="I454" i="5" s="1" a="1"/>
  <c r="I454" i="5" s="1"/>
  <c r="K455" i="2"/>
  <c r="I455" i="5" s="1" a="1"/>
  <c r="I455" i="5" s="1"/>
  <c r="K456" i="2"/>
  <c r="I456" i="5" s="1" a="1"/>
  <c r="I456" i="5" s="1"/>
  <c r="K457" i="2"/>
  <c r="I457" i="5" s="1" a="1"/>
  <c r="I457" i="5" s="1"/>
  <c r="K458" i="2"/>
  <c r="I458" i="5" s="1" a="1"/>
  <c r="I458" i="5" s="1"/>
  <c r="K460" i="2"/>
  <c r="I460" i="5" s="1" a="1"/>
  <c r="I460" i="5" s="1"/>
  <c r="K461" i="2"/>
  <c r="I461" i="5" s="1" a="1"/>
  <c r="I461" i="5" s="1"/>
  <c r="K462" i="2"/>
  <c r="I462" i="5" s="1" a="1"/>
  <c r="I462" i="5" s="1"/>
  <c r="K463" i="2"/>
  <c r="I463" i="5" s="1" a="1"/>
  <c r="I463" i="5" s="1"/>
  <c r="K464" i="2"/>
  <c r="I464" i="5" s="1" a="1"/>
  <c r="I464" i="5" s="1"/>
  <c r="K465" i="2"/>
  <c r="I465" i="5" s="1" a="1"/>
  <c r="I465" i="5" s="1"/>
  <c r="K466" i="2"/>
  <c r="I466" i="5" s="1" a="1"/>
  <c r="I466" i="5" s="1"/>
  <c r="K467" i="2"/>
  <c r="I467" i="5" s="1" a="1"/>
  <c r="I467" i="5" s="1"/>
  <c r="K468" i="2"/>
  <c r="I468" i="5" s="1" a="1"/>
  <c r="I468" i="5" s="1"/>
  <c r="K469" i="2"/>
  <c r="I469" i="5" s="1" a="1"/>
  <c r="I469" i="5" s="1"/>
  <c r="K471" i="2"/>
  <c r="I471" i="5" s="1" a="1"/>
  <c r="I471" i="5" s="1"/>
  <c r="K472" i="2"/>
  <c r="I472" i="5" s="1" a="1"/>
  <c r="I472" i="5" s="1"/>
  <c r="K473" i="2"/>
  <c r="I473" i="5" s="1" a="1"/>
  <c r="I473" i="5" s="1"/>
  <c r="K474" i="2"/>
  <c r="I474" i="5" s="1" a="1"/>
  <c r="I474" i="5" s="1"/>
  <c r="K475" i="2"/>
  <c r="I475" i="5" s="1" a="1"/>
  <c r="I475" i="5" s="1"/>
  <c r="K476" i="2"/>
  <c r="I476" i="5" s="1" a="1"/>
  <c r="I476" i="5" s="1"/>
  <c r="K477" i="2"/>
  <c r="I477" i="5" s="1" a="1"/>
  <c r="I477" i="5" s="1"/>
  <c r="K478" i="2"/>
  <c r="I478" i="5" s="1" a="1"/>
  <c r="I478" i="5" s="1"/>
  <c r="K479" i="2"/>
  <c r="I479" i="5" s="1" a="1"/>
  <c r="I479" i="5" s="1"/>
  <c r="K480" i="2"/>
  <c r="I480" i="5" s="1" a="1"/>
  <c r="I480" i="5" s="1"/>
  <c r="K482" i="2"/>
  <c r="I482" i="5" s="1" a="1"/>
  <c r="I482" i="5" s="1"/>
  <c r="K483" i="2"/>
  <c r="I483" i="5" s="1" a="1"/>
  <c r="I483" i="5" s="1"/>
  <c r="K484" i="2"/>
  <c r="I484" i="5" s="1" a="1"/>
  <c r="I484" i="5" s="1"/>
  <c r="K485" i="2"/>
  <c r="I485" i="5" s="1" a="1"/>
  <c r="I485" i="5" s="1"/>
  <c r="K486" i="2"/>
  <c r="I486" i="5" s="1" a="1"/>
  <c r="I486" i="5" s="1"/>
  <c r="K487" i="2"/>
  <c r="I487" i="5" s="1" a="1"/>
  <c r="I487" i="5" s="1"/>
  <c r="K488" i="2"/>
  <c r="I488" i="5" s="1" a="1"/>
  <c r="I488" i="5" s="1"/>
  <c r="K489" i="2"/>
  <c r="I489" i="5" s="1" a="1"/>
  <c r="I489" i="5" s="1"/>
  <c r="K490" i="2"/>
  <c r="I490" i="5" s="1" a="1"/>
  <c r="I490" i="5" s="1"/>
  <c r="K491" i="2"/>
  <c r="I491" i="5" s="1" a="1"/>
  <c r="I491" i="5" s="1"/>
  <c r="K493" i="2"/>
  <c r="I493" i="5" s="1" a="1"/>
  <c r="I493" i="5" s="1"/>
  <c r="K494" i="2"/>
  <c r="I494" i="5" s="1" a="1"/>
  <c r="I494" i="5" s="1"/>
  <c r="K495" i="2"/>
  <c r="I495" i="5" s="1" a="1"/>
  <c r="I495" i="5" s="1"/>
  <c r="K496" i="2"/>
  <c r="I496" i="5" s="1" a="1"/>
  <c r="I496" i="5" s="1"/>
  <c r="K497" i="2"/>
  <c r="I497" i="5" s="1" a="1"/>
  <c r="I497" i="5" s="1"/>
  <c r="K498" i="2"/>
  <c r="I498" i="5" s="1" a="1"/>
  <c r="I498" i="5" s="1"/>
  <c r="K499" i="2"/>
  <c r="I499" i="5" s="1" a="1"/>
  <c r="I499" i="5" s="1"/>
  <c r="K500" i="2"/>
  <c r="I500" i="5" s="1" a="1"/>
  <c r="I500" i="5" s="1"/>
  <c r="K501" i="2"/>
  <c r="I501" i="5" s="1" a="1"/>
  <c r="I501" i="5" s="1"/>
  <c r="K502" i="2"/>
  <c r="I502" i="5" s="1" a="1"/>
  <c r="I502" i="5" s="1"/>
  <c r="K504" i="2"/>
  <c r="I504" i="5" s="1" a="1"/>
  <c r="I504" i="5" s="1"/>
  <c r="K505" i="2"/>
  <c r="I505" i="5" s="1" a="1"/>
  <c r="I505" i="5" s="1"/>
  <c r="K506" i="2"/>
  <c r="I506" i="5" s="1" a="1"/>
  <c r="I506" i="5" s="1"/>
  <c r="K507" i="2"/>
  <c r="I507" i="5" s="1" a="1"/>
  <c r="I507" i="5" s="1"/>
  <c r="K508" i="2"/>
  <c r="I508" i="5" s="1" a="1"/>
  <c r="I508" i="5" s="1"/>
  <c r="K509" i="2"/>
  <c r="I509" i="5" s="1" a="1"/>
  <c r="I509" i="5" s="1"/>
  <c r="K510" i="2"/>
  <c r="I510" i="5" s="1" a="1"/>
  <c r="I510" i="5" s="1"/>
  <c r="K511" i="2"/>
  <c r="I511" i="5" s="1" a="1"/>
  <c r="I511" i="5" s="1"/>
  <c r="K512" i="2"/>
  <c r="I512" i="5" s="1" a="1"/>
  <c r="I512" i="5" s="1"/>
  <c r="K513" i="2"/>
  <c r="I513" i="5" s="1" a="1"/>
  <c r="I513" i="5" s="1"/>
  <c r="K515" i="2"/>
  <c r="I515" i="5" s="1" a="1"/>
  <c r="I515" i="5" s="1"/>
  <c r="K516" i="2"/>
  <c r="I516" i="5" s="1" a="1"/>
  <c r="I516" i="5" s="1"/>
  <c r="K517" i="2"/>
  <c r="I517" i="5" s="1" a="1"/>
  <c r="I517" i="5" s="1"/>
  <c r="K518" i="2"/>
  <c r="I518" i="5" s="1" a="1"/>
  <c r="I518" i="5" s="1"/>
  <c r="K519" i="2"/>
  <c r="I519" i="5" s="1" a="1"/>
  <c r="I519" i="5" s="1"/>
  <c r="K520" i="2"/>
  <c r="I520" i="5" s="1" a="1"/>
  <c r="I520" i="5" s="1"/>
  <c r="K521" i="2"/>
  <c r="I521" i="5" s="1" a="1"/>
  <c r="I521" i="5" s="1"/>
  <c r="K522" i="2"/>
  <c r="I522" i="5" s="1" a="1"/>
  <c r="I522" i="5" s="1"/>
  <c r="K523" i="2"/>
  <c r="I523" i="5" s="1" a="1"/>
  <c r="I523" i="5" s="1"/>
  <c r="K524" i="2"/>
  <c r="I524" i="5" s="1" a="1"/>
  <c r="I524" i="5" s="1"/>
  <c r="K526" i="2"/>
  <c r="I526" i="5" s="1" a="1"/>
  <c r="I526" i="5" s="1"/>
  <c r="K527" i="2"/>
  <c r="I527" i="5" s="1" a="1"/>
  <c r="I527" i="5" s="1"/>
  <c r="K528" i="2"/>
  <c r="I528" i="5" s="1" a="1"/>
  <c r="I528" i="5" s="1"/>
  <c r="K529" i="2"/>
  <c r="I529" i="5" s="1" a="1"/>
  <c r="I529" i="5" s="1"/>
  <c r="K530" i="2"/>
  <c r="I530" i="5" s="1" a="1"/>
  <c r="I530" i="5" s="1"/>
  <c r="K531" i="2"/>
  <c r="I531" i="5" s="1" a="1"/>
  <c r="I531" i="5" s="1"/>
  <c r="K532" i="2"/>
  <c r="I532" i="5" s="1" a="1"/>
  <c r="I532" i="5" s="1"/>
  <c r="K533" i="2"/>
  <c r="I533" i="5" s="1" a="1"/>
  <c r="I533" i="5" s="1"/>
  <c r="K534" i="2"/>
  <c r="I534" i="5" s="1" a="1"/>
  <c r="I534" i="5" s="1"/>
  <c r="K535" i="2"/>
  <c r="I535" i="5" s="1" a="1"/>
  <c r="I535" i="5" s="1"/>
  <c r="K537" i="2"/>
  <c r="I537" i="5" s="1" a="1"/>
  <c r="I537" i="5" s="1"/>
  <c r="K538" i="2"/>
  <c r="I538" i="5" s="1" a="1"/>
  <c r="I538" i="5" s="1"/>
  <c r="K539" i="2"/>
  <c r="I539" i="5" s="1" a="1"/>
  <c r="I539" i="5" s="1"/>
  <c r="K540" i="2"/>
  <c r="I540" i="5" s="1" a="1"/>
  <c r="I540" i="5" s="1"/>
  <c r="K541" i="2"/>
  <c r="I541" i="5" s="1" a="1"/>
  <c r="I541" i="5" s="1"/>
  <c r="K542" i="2"/>
  <c r="I542" i="5" s="1" a="1"/>
  <c r="I542" i="5" s="1"/>
  <c r="K543" i="2"/>
  <c r="I543" i="5" s="1" a="1"/>
  <c r="I543" i="5" s="1"/>
  <c r="K544" i="2"/>
  <c r="I544" i="5" s="1" a="1"/>
  <c r="I544" i="5" s="1"/>
  <c r="K545" i="2"/>
  <c r="I545" i="5" s="1" a="1"/>
  <c r="I545" i="5" s="1"/>
  <c r="K546" i="2"/>
  <c r="I546" i="5" s="1" a="1"/>
  <c r="I546" i="5" s="1"/>
  <c r="K548" i="2"/>
  <c r="I548" i="5" s="1" a="1"/>
  <c r="I548" i="5" s="1"/>
  <c r="K549" i="2"/>
  <c r="I549" i="5" s="1" a="1"/>
  <c r="I549" i="5" s="1"/>
  <c r="K550" i="2"/>
  <c r="I550" i="5" s="1" a="1"/>
  <c r="I550" i="5" s="1"/>
  <c r="K551" i="2"/>
  <c r="I551" i="5" s="1" a="1"/>
  <c r="I551" i="5" s="1"/>
  <c r="K552" i="2"/>
  <c r="I552" i="5" s="1" a="1"/>
  <c r="I552" i="5" s="1"/>
  <c r="K553" i="2"/>
  <c r="I553" i="5" s="1" a="1"/>
  <c r="I553" i="5" s="1"/>
  <c r="K554" i="2"/>
  <c r="I554" i="5" s="1" a="1"/>
  <c r="I554" i="5" s="1"/>
  <c r="K555" i="2"/>
  <c r="I555" i="5" s="1" a="1"/>
  <c r="I555" i="5" s="1"/>
  <c r="K556" i="2"/>
  <c r="I556" i="5" s="1" a="1"/>
  <c r="I556" i="5" s="1"/>
  <c r="K557" i="2"/>
  <c r="I557" i="5" s="1" a="1"/>
  <c r="I557" i="5" s="1"/>
  <c r="K560" i="2"/>
  <c r="I560" i="5" s="1" a="1"/>
  <c r="I560" i="5" s="1"/>
  <c r="K561" i="2"/>
  <c r="I561" i="5" s="1" a="1"/>
  <c r="I561" i="5" s="1"/>
  <c r="K562" i="2"/>
  <c r="I562" i="5" s="1" a="1"/>
  <c r="I562" i="5" s="1"/>
  <c r="K563" i="2"/>
  <c r="I563" i="5" s="1" a="1"/>
  <c r="I563" i="5" s="1"/>
  <c r="K564" i="2"/>
  <c r="I564" i="5" s="1" a="1"/>
  <c r="I564" i="5" s="1"/>
  <c r="K565" i="2"/>
  <c r="I565" i="5" s="1" a="1"/>
  <c r="I565" i="5" s="1"/>
  <c r="K566" i="2"/>
  <c r="I566" i="5" s="1" a="1"/>
  <c r="I566" i="5" s="1"/>
  <c r="K567" i="2"/>
  <c r="I567" i="5" s="1" a="1"/>
  <c r="I567" i="5" s="1"/>
  <c r="K568" i="2"/>
  <c r="I568" i="5" s="1" a="1"/>
  <c r="I568" i="5" s="1"/>
  <c r="K569" i="2"/>
  <c r="I569" i="5" s="1" a="1"/>
  <c r="I569" i="5" s="1"/>
  <c r="K571" i="2"/>
  <c r="I571" i="5" s="1" a="1"/>
  <c r="I571" i="5" s="1"/>
  <c r="K572" i="2"/>
  <c r="I572" i="5" s="1" a="1"/>
  <c r="I572" i="5" s="1"/>
  <c r="K573" i="2"/>
  <c r="I573" i="5" s="1" a="1"/>
  <c r="I573" i="5" s="1"/>
  <c r="K574" i="2"/>
  <c r="I574" i="5" s="1" a="1"/>
  <c r="I574" i="5" s="1"/>
  <c r="K575" i="2"/>
  <c r="I575" i="5" s="1" a="1"/>
  <c r="I575" i="5" s="1"/>
  <c r="K576" i="2"/>
  <c r="I576" i="5" s="1" a="1"/>
  <c r="I576" i="5" s="1"/>
  <c r="K577" i="2"/>
  <c r="I577" i="5" s="1" a="1"/>
  <c r="I577" i="5" s="1"/>
  <c r="K578" i="2"/>
  <c r="I578" i="5" s="1" a="1"/>
  <c r="I578" i="5" s="1"/>
  <c r="K579" i="2"/>
  <c r="I579" i="5" s="1" a="1"/>
  <c r="I579" i="5" s="1"/>
  <c r="K580" i="2"/>
  <c r="I580" i="5" s="1" a="1"/>
  <c r="I580" i="5" s="1"/>
  <c r="K582" i="2"/>
  <c r="I582" i="5" s="1" a="1"/>
  <c r="I582" i="5" s="1"/>
  <c r="K583" i="2"/>
  <c r="I583" i="5" s="1" a="1"/>
  <c r="I583" i="5" s="1"/>
  <c r="K584" i="2"/>
  <c r="I584" i="5" s="1" a="1"/>
  <c r="I584" i="5" s="1"/>
  <c r="K585" i="2"/>
  <c r="I585" i="5" s="1" a="1"/>
  <c r="I585" i="5" s="1"/>
  <c r="K586" i="2"/>
  <c r="I586" i="5" s="1" a="1"/>
  <c r="I586" i="5" s="1"/>
  <c r="K587" i="2"/>
  <c r="I587" i="5" s="1" a="1"/>
  <c r="I587" i="5" s="1"/>
  <c r="K588" i="2"/>
  <c r="I588" i="5" s="1" a="1"/>
  <c r="I588" i="5" s="1"/>
  <c r="K589" i="2"/>
  <c r="I589" i="5" s="1" a="1"/>
  <c r="I589" i="5" s="1"/>
  <c r="K590" i="2"/>
  <c r="I590" i="5" s="1" a="1"/>
  <c r="I590" i="5" s="1"/>
  <c r="K591" i="2"/>
  <c r="I591" i="5" s="1" a="1"/>
  <c r="I591" i="5" s="1"/>
  <c r="K593" i="2"/>
  <c r="I593" i="5" s="1" a="1"/>
  <c r="I593" i="5" s="1"/>
  <c r="K594" i="2"/>
  <c r="I594" i="5" s="1" a="1"/>
  <c r="I594" i="5" s="1"/>
  <c r="K595" i="2"/>
  <c r="I595" i="5" s="1" a="1"/>
  <c r="I595" i="5" s="1"/>
  <c r="K596" i="2"/>
  <c r="I596" i="5" s="1" a="1"/>
  <c r="I596" i="5" s="1"/>
  <c r="K597" i="2"/>
  <c r="I597" i="5" s="1" a="1"/>
  <c r="I597" i="5" s="1"/>
  <c r="K598" i="2"/>
  <c r="I598" i="5" s="1" a="1"/>
  <c r="I598" i="5" s="1"/>
  <c r="K599" i="2"/>
  <c r="I599" i="5" s="1" a="1"/>
  <c r="I599" i="5" s="1"/>
  <c r="K600" i="2"/>
  <c r="I600" i="5" s="1" a="1"/>
  <c r="I600" i="5" s="1"/>
  <c r="K601" i="2"/>
  <c r="I601" i="5" s="1" a="1"/>
  <c r="I601" i="5" s="1"/>
  <c r="K602" i="2"/>
  <c r="I602" i="5" s="1" a="1"/>
  <c r="I602" i="5" s="1"/>
  <c r="K604" i="2"/>
  <c r="I604" i="5" s="1" a="1"/>
  <c r="I604" i="5" s="1"/>
  <c r="K605" i="2"/>
  <c r="I605" i="5" s="1" a="1"/>
  <c r="I605" i="5" s="1"/>
  <c r="K606" i="2"/>
  <c r="I606" i="5" s="1" a="1"/>
  <c r="I606" i="5" s="1"/>
  <c r="K607" i="2"/>
  <c r="I607" i="5" s="1" a="1"/>
  <c r="I607" i="5" s="1"/>
  <c r="K608" i="2"/>
  <c r="I608" i="5" s="1" a="1"/>
  <c r="I608" i="5" s="1"/>
  <c r="K609" i="2"/>
  <c r="I609" i="5" s="1" a="1"/>
  <c r="I609" i="5" s="1"/>
  <c r="K610" i="2"/>
  <c r="I610" i="5" s="1" a="1"/>
  <c r="I610" i="5" s="1"/>
  <c r="K611" i="2"/>
  <c r="I611" i="5" s="1" a="1"/>
  <c r="I611" i="5" s="1"/>
  <c r="K612" i="2"/>
  <c r="I612" i="5" s="1" a="1"/>
  <c r="I612" i="5" s="1"/>
  <c r="K613" i="2"/>
  <c r="I613" i="5" s="1" a="1"/>
  <c r="I613" i="5" s="1"/>
  <c r="K615" i="2"/>
  <c r="I615" i="5" s="1" a="1"/>
  <c r="I615" i="5" s="1"/>
  <c r="K616" i="2"/>
  <c r="I616" i="5" s="1" a="1"/>
  <c r="I616" i="5" s="1"/>
  <c r="K617" i="2"/>
  <c r="I617" i="5" s="1" a="1"/>
  <c r="I617" i="5" s="1"/>
  <c r="K618" i="2"/>
  <c r="I618" i="5" s="1" a="1"/>
  <c r="I618" i="5" s="1"/>
  <c r="K619" i="2"/>
  <c r="I619" i="5" s="1" a="1"/>
  <c r="I619" i="5" s="1"/>
  <c r="K620" i="2"/>
  <c r="I620" i="5" s="1" a="1"/>
  <c r="I620" i="5" s="1"/>
  <c r="K621" i="2"/>
  <c r="I621" i="5" s="1" a="1"/>
  <c r="I621" i="5" s="1"/>
  <c r="K622" i="2"/>
  <c r="I622" i="5" s="1" a="1"/>
  <c r="I622" i="5" s="1"/>
  <c r="K623" i="2"/>
  <c r="I623" i="5" s="1" a="1"/>
  <c r="I623" i="5" s="1"/>
  <c r="K624" i="2"/>
  <c r="I624" i="5" s="1" a="1"/>
  <c r="I624" i="5" s="1"/>
  <c r="K626" i="2"/>
  <c r="I626" i="5" s="1" a="1"/>
  <c r="I626" i="5" s="1"/>
  <c r="K627" i="2"/>
  <c r="I627" i="5" s="1" a="1"/>
  <c r="I627" i="5" s="1"/>
  <c r="K628" i="2"/>
  <c r="I628" i="5" s="1" a="1"/>
  <c r="I628" i="5" s="1"/>
  <c r="K629" i="2"/>
  <c r="I629" i="5" s="1" a="1"/>
  <c r="I629" i="5" s="1"/>
  <c r="K630" i="2"/>
  <c r="I630" i="5" s="1" a="1"/>
  <c r="I630" i="5" s="1"/>
  <c r="K631" i="2"/>
  <c r="I631" i="5" s="1" a="1"/>
  <c r="I631" i="5" s="1"/>
  <c r="K632" i="2"/>
  <c r="I632" i="5" s="1" a="1"/>
  <c r="I632" i="5" s="1"/>
  <c r="K633" i="2"/>
  <c r="I633" i="5" s="1" a="1"/>
  <c r="I633" i="5" s="1"/>
  <c r="K634" i="2"/>
  <c r="I634" i="5" s="1" a="1"/>
  <c r="I634" i="5" s="1"/>
  <c r="K635" i="2"/>
  <c r="I635" i="5" s="1" a="1"/>
  <c r="I635" i="5" s="1"/>
  <c r="K637" i="2"/>
  <c r="I637" i="5" s="1" a="1"/>
  <c r="I637" i="5" s="1"/>
  <c r="K638" i="2"/>
  <c r="I638" i="5" s="1" a="1"/>
  <c r="I638" i="5" s="1"/>
  <c r="K639" i="2"/>
  <c r="I639" i="5" s="1" a="1"/>
  <c r="I639" i="5" s="1"/>
  <c r="K640" i="2"/>
  <c r="I640" i="5" s="1" a="1"/>
  <c r="I640" i="5" s="1"/>
  <c r="K641" i="2"/>
  <c r="I641" i="5" s="1" a="1"/>
  <c r="I641" i="5" s="1"/>
  <c r="K642" i="2"/>
  <c r="I642" i="5" s="1" a="1"/>
  <c r="I642" i="5" s="1"/>
  <c r="K643" i="2"/>
  <c r="I643" i="5" s="1" a="1"/>
  <c r="I643" i="5" s="1"/>
  <c r="K644" i="2"/>
  <c r="I644" i="5" s="1" a="1"/>
  <c r="I644" i="5" s="1"/>
  <c r="K645" i="2"/>
  <c r="I645" i="5" s="1" a="1"/>
  <c r="I645" i="5" s="1"/>
  <c r="K646" i="2"/>
  <c r="I646" i="5" s="1" a="1"/>
  <c r="I646" i="5" s="1"/>
  <c r="K648" i="2"/>
  <c r="I648" i="5" s="1" a="1"/>
  <c r="I648" i="5" s="1"/>
  <c r="K649" i="2"/>
  <c r="I649" i="5" s="1" a="1"/>
  <c r="I649" i="5" s="1"/>
  <c r="K650" i="2"/>
  <c r="I650" i="5" s="1" a="1"/>
  <c r="I650" i="5" s="1"/>
  <c r="K651" i="2"/>
  <c r="I651" i="5" s="1" a="1"/>
  <c r="I651" i="5" s="1"/>
  <c r="K652" i="2"/>
  <c r="I652" i="5" s="1" a="1"/>
  <c r="I652" i="5" s="1"/>
  <c r="K653" i="2"/>
  <c r="I653" i="5" s="1" a="1"/>
  <c r="I653" i="5" s="1"/>
  <c r="K654" i="2"/>
  <c r="I654" i="5" s="1" a="1"/>
  <c r="I654" i="5" s="1"/>
  <c r="K655" i="2"/>
  <c r="I655" i="5" s="1" a="1"/>
  <c r="I655" i="5" s="1"/>
  <c r="K656" i="2"/>
  <c r="I656" i="5" s="1" a="1"/>
  <c r="I656" i="5" s="1"/>
  <c r="K657" i="2"/>
  <c r="I657" i="5" s="1" a="1"/>
  <c r="I657" i="5" s="1"/>
  <c r="K659" i="2"/>
  <c r="I659" i="5" s="1" a="1"/>
  <c r="I659" i="5" s="1"/>
  <c r="K660" i="2"/>
  <c r="I660" i="5" s="1" a="1"/>
  <c r="I660" i="5" s="1"/>
  <c r="K661" i="2"/>
  <c r="I661" i="5" s="1" a="1"/>
  <c r="I661" i="5" s="1"/>
  <c r="K662" i="2"/>
  <c r="I662" i="5" s="1" a="1"/>
  <c r="I662" i="5" s="1"/>
  <c r="K663" i="2"/>
  <c r="I663" i="5" s="1" a="1"/>
  <c r="I663" i="5" s="1"/>
  <c r="K664" i="2"/>
  <c r="I664" i="5" s="1" a="1"/>
  <c r="I664" i="5" s="1"/>
  <c r="K665" i="2"/>
  <c r="I665" i="5" s="1" a="1"/>
  <c r="I665" i="5" s="1"/>
  <c r="K666" i="2"/>
  <c r="I666" i="5" s="1" a="1"/>
  <c r="I666" i="5" s="1"/>
  <c r="K667" i="2"/>
  <c r="I667" i="5" s="1" a="1"/>
  <c r="I667" i="5" s="1"/>
  <c r="K668" i="2"/>
  <c r="I668" i="5" s="1" a="1"/>
  <c r="I668" i="5" s="1"/>
  <c r="K671" i="2"/>
  <c r="I671" i="5" s="1" a="1"/>
  <c r="I671" i="5" s="1"/>
  <c r="K672" i="2"/>
  <c r="I672" i="5" s="1" a="1"/>
  <c r="I672" i="5" s="1"/>
  <c r="K673" i="2"/>
  <c r="I673" i="5" s="1" a="1"/>
  <c r="I673" i="5" s="1"/>
  <c r="K674" i="2"/>
  <c r="I674" i="5" s="1" a="1"/>
  <c r="I674" i="5" s="1"/>
  <c r="K675" i="2"/>
  <c r="I675" i="5" s="1" a="1"/>
  <c r="I675" i="5" s="1"/>
  <c r="K676" i="2"/>
  <c r="I676" i="5" s="1" a="1"/>
  <c r="I676" i="5" s="1"/>
  <c r="K677" i="2"/>
  <c r="I677" i="5" s="1" a="1"/>
  <c r="I677" i="5" s="1"/>
  <c r="K678" i="2"/>
  <c r="I678" i="5" s="1" a="1"/>
  <c r="I678" i="5" s="1"/>
  <c r="K679" i="2"/>
  <c r="I679" i="5" s="1" a="1"/>
  <c r="I679" i="5" s="1"/>
  <c r="K680" i="2"/>
  <c r="I680" i="5" s="1" a="1"/>
  <c r="I680" i="5" s="1"/>
  <c r="K682" i="2"/>
  <c r="I682" i="5" s="1" a="1"/>
  <c r="I682" i="5" s="1"/>
  <c r="K683" i="2"/>
  <c r="I683" i="5" s="1" a="1"/>
  <c r="I683" i="5" s="1"/>
  <c r="K684" i="2"/>
  <c r="I684" i="5" s="1" a="1"/>
  <c r="I684" i="5" s="1"/>
  <c r="K685" i="2"/>
  <c r="I685" i="5" s="1" a="1"/>
  <c r="I685" i="5" s="1"/>
  <c r="K686" i="2"/>
  <c r="I686" i="5" s="1" a="1"/>
  <c r="I686" i="5" s="1"/>
  <c r="K687" i="2"/>
  <c r="I687" i="5" s="1" a="1"/>
  <c r="I687" i="5" s="1"/>
  <c r="K688" i="2"/>
  <c r="I688" i="5" s="1" a="1"/>
  <c r="I688" i="5" s="1"/>
  <c r="K689" i="2"/>
  <c r="I689" i="5" s="1" a="1"/>
  <c r="I689" i="5" s="1"/>
  <c r="K690" i="2"/>
  <c r="I690" i="5" s="1" a="1"/>
  <c r="I690" i="5" s="1"/>
  <c r="K691" i="2"/>
  <c r="I691" i="5" s="1" a="1"/>
  <c r="I691" i="5" s="1"/>
  <c r="K693" i="2"/>
  <c r="I693" i="5" s="1" a="1"/>
  <c r="I693" i="5" s="1"/>
  <c r="K694" i="2"/>
  <c r="I694" i="5" s="1" a="1"/>
  <c r="I694" i="5" s="1"/>
  <c r="K695" i="2"/>
  <c r="I695" i="5" s="1" a="1"/>
  <c r="I695" i="5" s="1"/>
  <c r="K696" i="2"/>
  <c r="I696" i="5" s="1" a="1"/>
  <c r="I696" i="5" s="1"/>
  <c r="K697" i="2"/>
  <c r="I697" i="5" s="1" a="1"/>
  <c r="I697" i="5" s="1"/>
  <c r="K698" i="2"/>
  <c r="I698" i="5" s="1" a="1"/>
  <c r="I698" i="5" s="1"/>
  <c r="K699" i="2"/>
  <c r="I699" i="5" s="1" a="1"/>
  <c r="I699" i="5" s="1"/>
  <c r="K700" i="2"/>
  <c r="I700" i="5" s="1" a="1"/>
  <c r="I700" i="5" s="1"/>
  <c r="K701" i="2"/>
  <c r="I701" i="5" s="1" a="1"/>
  <c r="I701" i="5" s="1"/>
  <c r="K702" i="2"/>
  <c r="I702" i="5" s="1" a="1"/>
  <c r="I702" i="5" s="1"/>
  <c r="K704" i="2"/>
  <c r="I704" i="5" s="1" a="1"/>
  <c r="I704" i="5" s="1"/>
  <c r="K705" i="2"/>
  <c r="I705" i="5" s="1" a="1"/>
  <c r="I705" i="5" s="1"/>
  <c r="K706" i="2"/>
  <c r="I706" i="5" s="1" a="1"/>
  <c r="I706" i="5" s="1"/>
  <c r="K707" i="2"/>
  <c r="I707" i="5" s="1" a="1"/>
  <c r="I707" i="5" s="1"/>
  <c r="K708" i="2"/>
  <c r="I708" i="5" s="1" a="1"/>
  <c r="I708" i="5" s="1"/>
  <c r="K709" i="2"/>
  <c r="I709" i="5" s="1" a="1"/>
  <c r="I709" i="5" s="1"/>
  <c r="K710" i="2"/>
  <c r="I710" i="5" s="1" a="1"/>
  <c r="I710" i="5" s="1"/>
  <c r="K711" i="2"/>
  <c r="I711" i="5" s="1" a="1"/>
  <c r="I711" i="5" s="1"/>
  <c r="K712" i="2"/>
  <c r="I712" i="5" s="1" a="1"/>
  <c r="I712" i="5" s="1"/>
  <c r="K713" i="2"/>
  <c r="I713" i="5" s="1" a="1"/>
  <c r="I713" i="5" s="1"/>
  <c r="K715" i="2"/>
  <c r="I715" i="5" s="1" a="1"/>
  <c r="I715" i="5" s="1"/>
  <c r="K716" i="2"/>
  <c r="I716" i="5" s="1" a="1"/>
  <c r="I716" i="5" s="1"/>
  <c r="K717" i="2"/>
  <c r="I717" i="5" s="1" a="1"/>
  <c r="I717" i="5" s="1"/>
  <c r="K718" i="2"/>
  <c r="I718" i="5" s="1" a="1"/>
  <c r="I718" i="5" s="1"/>
  <c r="K719" i="2"/>
  <c r="I719" i="5" s="1" a="1"/>
  <c r="I719" i="5" s="1"/>
  <c r="K720" i="2"/>
  <c r="I720" i="5" s="1" a="1"/>
  <c r="I720" i="5" s="1"/>
  <c r="K721" i="2"/>
  <c r="I721" i="5" s="1" a="1"/>
  <c r="I721" i="5" s="1"/>
  <c r="K722" i="2"/>
  <c r="I722" i="5" s="1" a="1"/>
  <c r="I722" i="5" s="1"/>
  <c r="K723" i="2"/>
  <c r="I723" i="5" s="1" a="1"/>
  <c r="I723" i="5" s="1"/>
  <c r="K724" i="2"/>
  <c r="I724" i="5" s="1" a="1"/>
  <c r="I724" i="5" s="1"/>
  <c r="K726" i="2"/>
  <c r="I726" i="5" s="1" a="1"/>
  <c r="I726" i="5" s="1"/>
  <c r="K727" i="2"/>
  <c r="I727" i="5" s="1" a="1"/>
  <c r="I727" i="5" s="1"/>
  <c r="K728" i="2"/>
  <c r="I728" i="5" s="1" a="1"/>
  <c r="I728" i="5" s="1"/>
  <c r="K729" i="2"/>
  <c r="I729" i="5" s="1" a="1"/>
  <c r="I729" i="5" s="1"/>
  <c r="K730" i="2"/>
  <c r="I730" i="5" s="1" a="1"/>
  <c r="I730" i="5" s="1"/>
  <c r="K731" i="2"/>
  <c r="I731" i="5" s="1" a="1"/>
  <c r="I731" i="5" s="1"/>
  <c r="K732" i="2"/>
  <c r="I732" i="5" s="1" a="1"/>
  <c r="I732" i="5" s="1"/>
  <c r="K733" i="2"/>
  <c r="I733" i="5" s="1" a="1"/>
  <c r="I733" i="5" s="1"/>
  <c r="K734" i="2"/>
  <c r="I734" i="5" s="1" a="1"/>
  <c r="I734" i="5" s="1"/>
  <c r="K735" i="2"/>
  <c r="I735" i="5" s="1" a="1"/>
  <c r="I735" i="5" s="1"/>
  <c r="K737" i="2"/>
  <c r="I737" i="5" s="1" a="1"/>
  <c r="I737" i="5" s="1"/>
  <c r="K738" i="2"/>
  <c r="I738" i="5" s="1" a="1"/>
  <c r="I738" i="5" s="1"/>
  <c r="K739" i="2"/>
  <c r="I739" i="5" s="1" a="1"/>
  <c r="I739" i="5" s="1"/>
  <c r="K740" i="2"/>
  <c r="I740" i="5" s="1" a="1"/>
  <c r="I740" i="5" s="1"/>
  <c r="K741" i="2"/>
  <c r="I741" i="5" s="1" a="1"/>
  <c r="I741" i="5" s="1"/>
  <c r="K742" i="2"/>
  <c r="I742" i="5" s="1" a="1"/>
  <c r="I742" i="5" s="1"/>
  <c r="K743" i="2"/>
  <c r="I743" i="5" s="1" a="1"/>
  <c r="I743" i="5" s="1"/>
  <c r="K744" i="2"/>
  <c r="I744" i="5" s="1" a="1"/>
  <c r="I744" i="5" s="1"/>
  <c r="K745" i="2"/>
  <c r="I745" i="5" s="1" a="1"/>
  <c r="I745" i="5" s="1"/>
  <c r="K746" i="2"/>
  <c r="I746" i="5" s="1" a="1"/>
  <c r="I746" i="5" s="1"/>
  <c r="K748" i="2"/>
  <c r="I748" i="5" s="1" a="1"/>
  <c r="I748" i="5" s="1"/>
  <c r="K749" i="2"/>
  <c r="I749" i="5" s="1" a="1"/>
  <c r="I749" i="5" s="1"/>
  <c r="K750" i="2"/>
  <c r="I750" i="5" s="1" a="1"/>
  <c r="I750" i="5" s="1"/>
  <c r="K751" i="2"/>
  <c r="I751" i="5" s="1" a="1"/>
  <c r="I751" i="5" s="1"/>
  <c r="K752" i="2"/>
  <c r="I752" i="5" s="1" a="1"/>
  <c r="I752" i="5" s="1"/>
  <c r="K753" i="2"/>
  <c r="I753" i="5" s="1" a="1"/>
  <c r="I753" i="5" s="1"/>
  <c r="K754" i="2"/>
  <c r="I754" i="5" s="1" a="1"/>
  <c r="I754" i="5" s="1"/>
  <c r="K755" i="2"/>
  <c r="I755" i="5" s="1" a="1"/>
  <c r="I755" i="5" s="1"/>
  <c r="K756" i="2"/>
  <c r="I756" i="5" s="1" a="1"/>
  <c r="I756" i="5" s="1"/>
  <c r="K757" i="2"/>
  <c r="I757" i="5" s="1" a="1"/>
  <c r="I757" i="5" s="1"/>
  <c r="K759" i="2"/>
  <c r="I759" i="5" s="1" a="1"/>
  <c r="I759" i="5" s="1"/>
  <c r="K760" i="2"/>
  <c r="I760" i="5" s="1" a="1"/>
  <c r="I760" i="5" s="1"/>
  <c r="K761" i="2"/>
  <c r="I761" i="5" s="1" a="1"/>
  <c r="I761" i="5" s="1"/>
  <c r="K762" i="2"/>
  <c r="I762" i="5" s="1" a="1"/>
  <c r="I762" i="5" s="1"/>
  <c r="K763" i="2"/>
  <c r="I763" i="5" s="1" a="1"/>
  <c r="I763" i="5" s="1"/>
  <c r="K764" i="2"/>
  <c r="I764" i="5" s="1" a="1"/>
  <c r="I764" i="5" s="1"/>
  <c r="K765" i="2"/>
  <c r="I765" i="5" s="1" a="1"/>
  <c r="I765" i="5" s="1"/>
  <c r="K766" i="2"/>
  <c r="I766" i="5" s="1" a="1"/>
  <c r="I766" i="5" s="1"/>
  <c r="K767" i="2"/>
  <c r="I767" i="5" s="1" a="1"/>
  <c r="I767" i="5" s="1"/>
  <c r="K768" i="2"/>
  <c r="I768" i="5" s="1" a="1"/>
  <c r="I768" i="5" s="1"/>
  <c r="K770" i="2"/>
  <c r="I770" i="5" s="1" a="1"/>
  <c r="I770" i="5" s="1"/>
  <c r="K771" i="2"/>
  <c r="I771" i="5" s="1" a="1"/>
  <c r="I771" i="5" s="1"/>
  <c r="K772" i="2"/>
  <c r="I772" i="5" s="1" a="1"/>
  <c r="I772" i="5" s="1"/>
  <c r="K773" i="2"/>
  <c r="I773" i="5" s="1" a="1"/>
  <c r="I773" i="5" s="1"/>
  <c r="K774" i="2"/>
  <c r="I774" i="5" s="1" a="1"/>
  <c r="I774" i="5" s="1"/>
  <c r="K775" i="2"/>
  <c r="I775" i="5" s="1" a="1"/>
  <c r="I775" i="5" s="1"/>
  <c r="K776" i="2"/>
  <c r="I776" i="5" s="1" a="1"/>
  <c r="I776" i="5" s="1"/>
  <c r="K777" i="2"/>
  <c r="I777" i="5" s="1" a="1"/>
  <c r="I777" i="5" s="1"/>
  <c r="K778" i="2"/>
  <c r="I778" i="5" s="1" a="1"/>
  <c r="I778" i="5" s="1"/>
  <c r="K779" i="2"/>
  <c r="I779" i="5" s="1" a="1"/>
  <c r="I779" i="5" s="1"/>
  <c r="K782" i="2"/>
  <c r="I782" i="5" s="1" a="1"/>
  <c r="I782" i="5" s="1"/>
  <c r="K783" i="2"/>
  <c r="I783" i="5" s="1" a="1"/>
  <c r="I783" i="5" s="1"/>
  <c r="K784" i="2"/>
  <c r="I784" i="5" s="1" a="1"/>
  <c r="I784" i="5" s="1"/>
  <c r="K785" i="2"/>
  <c r="I785" i="5" s="1" a="1"/>
  <c r="I785" i="5" s="1"/>
  <c r="K786" i="2"/>
  <c r="I786" i="5" s="1" a="1"/>
  <c r="I786" i="5" s="1"/>
  <c r="K787" i="2"/>
  <c r="I787" i="5" s="1" a="1"/>
  <c r="I787" i="5" s="1"/>
  <c r="K788" i="2"/>
  <c r="I788" i="5" s="1" a="1"/>
  <c r="I788" i="5" s="1"/>
  <c r="K789" i="2"/>
  <c r="I789" i="5" s="1" a="1"/>
  <c r="I789" i="5" s="1"/>
  <c r="K790" i="2"/>
  <c r="I790" i="5" s="1" a="1"/>
  <c r="I790" i="5" s="1"/>
  <c r="K791" i="2"/>
  <c r="I791" i="5" s="1" a="1"/>
  <c r="I791" i="5" s="1"/>
  <c r="K793" i="2"/>
  <c r="I793" i="5" s="1" a="1"/>
  <c r="I793" i="5" s="1"/>
  <c r="K794" i="2"/>
  <c r="I794" i="5" s="1" a="1"/>
  <c r="I794" i="5" s="1"/>
  <c r="K795" i="2"/>
  <c r="I795" i="5" s="1" a="1"/>
  <c r="I795" i="5" s="1"/>
  <c r="K796" i="2"/>
  <c r="I796" i="5" s="1" a="1"/>
  <c r="I796" i="5" s="1"/>
  <c r="K797" i="2"/>
  <c r="I797" i="5" s="1" a="1"/>
  <c r="I797" i="5" s="1"/>
  <c r="K798" i="2"/>
  <c r="I798" i="5" s="1" a="1"/>
  <c r="I798" i="5" s="1"/>
  <c r="K799" i="2"/>
  <c r="I799" i="5" s="1" a="1"/>
  <c r="I799" i="5" s="1"/>
  <c r="K800" i="2"/>
  <c r="I800" i="5" s="1" a="1"/>
  <c r="I800" i="5" s="1"/>
  <c r="K801" i="2"/>
  <c r="I801" i="5" s="1" a="1"/>
  <c r="I801" i="5" s="1"/>
  <c r="K802" i="2"/>
  <c r="I802" i="5" s="1" a="1"/>
  <c r="I802" i="5" s="1"/>
  <c r="K804" i="2"/>
  <c r="I804" i="5" s="1" a="1"/>
  <c r="I804" i="5" s="1"/>
  <c r="K805" i="2"/>
  <c r="I805" i="5" s="1" a="1"/>
  <c r="I805" i="5" s="1"/>
  <c r="K806" i="2"/>
  <c r="I806" i="5" s="1" a="1"/>
  <c r="I806" i="5" s="1"/>
  <c r="K807" i="2"/>
  <c r="I807" i="5" s="1" a="1"/>
  <c r="I807" i="5" s="1"/>
  <c r="K808" i="2"/>
  <c r="I808" i="5" s="1" a="1"/>
  <c r="I808" i="5" s="1"/>
  <c r="K809" i="2"/>
  <c r="I809" i="5" s="1" a="1"/>
  <c r="I809" i="5" s="1"/>
  <c r="K810" i="2"/>
  <c r="I810" i="5" s="1" a="1"/>
  <c r="I810" i="5" s="1"/>
  <c r="K811" i="2"/>
  <c r="I811" i="5" s="1" a="1"/>
  <c r="I811" i="5" s="1"/>
  <c r="K812" i="2"/>
  <c r="I812" i="5" s="1" a="1"/>
  <c r="I812" i="5" s="1"/>
  <c r="K813" i="2"/>
  <c r="I813" i="5" s="1" a="1"/>
  <c r="I813" i="5" s="1"/>
  <c r="K815" i="2"/>
  <c r="I815" i="5" s="1" a="1"/>
  <c r="I815" i="5" s="1"/>
  <c r="K816" i="2"/>
  <c r="I816" i="5" s="1" a="1"/>
  <c r="I816" i="5" s="1"/>
  <c r="K817" i="2"/>
  <c r="I817" i="5" s="1" a="1"/>
  <c r="I817" i="5" s="1"/>
  <c r="K818" i="2"/>
  <c r="I818" i="5" s="1" a="1"/>
  <c r="I818" i="5" s="1"/>
  <c r="K819" i="2"/>
  <c r="I819" i="5" s="1" a="1"/>
  <c r="I819" i="5" s="1"/>
  <c r="K820" i="2"/>
  <c r="I820" i="5" s="1" a="1"/>
  <c r="I820" i="5" s="1"/>
  <c r="K821" i="2"/>
  <c r="I821" i="5" s="1" a="1"/>
  <c r="I821" i="5" s="1"/>
  <c r="K822" i="2"/>
  <c r="I822" i="5" s="1" a="1"/>
  <c r="I822" i="5" s="1"/>
  <c r="K823" i="2"/>
  <c r="I823" i="5" s="1" a="1"/>
  <c r="I823" i="5" s="1"/>
  <c r="K824" i="2"/>
  <c r="I824" i="5" s="1" a="1"/>
  <c r="I824" i="5" s="1"/>
  <c r="K826" i="2"/>
  <c r="I826" i="5" s="1" a="1"/>
  <c r="I826" i="5" s="1"/>
  <c r="K827" i="2"/>
  <c r="I827" i="5" s="1" a="1"/>
  <c r="I827" i="5" s="1"/>
  <c r="K828" i="2"/>
  <c r="I828" i="5" s="1" a="1"/>
  <c r="I828" i="5" s="1"/>
  <c r="K829" i="2"/>
  <c r="I829" i="5" s="1" a="1"/>
  <c r="I829" i="5" s="1"/>
  <c r="K830" i="2"/>
  <c r="I830" i="5" s="1" a="1"/>
  <c r="I830" i="5" s="1"/>
  <c r="K831" i="2"/>
  <c r="I831" i="5" s="1" a="1"/>
  <c r="I831" i="5" s="1"/>
  <c r="K832" i="2"/>
  <c r="I832" i="5" s="1" a="1"/>
  <c r="I832" i="5" s="1"/>
  <c r="K833" i="2"/>
  <c r="I833" i="5" s="1" a="1"/>
  <c r="I833" i="5" s="1"/>
  <c r="K834" i="2"/>
  <c r="I834" i="5" s="1" a="1"/>
  <c r="I834" i="5" s="1"/>
  <c r="K835" i="2"/>
  <c r="I835" i="5" s="1" a="1"/>
  <c r="I835" i="5" s="1"/>
  <c r="K837" i="2"/>
  <c r="I837" i="5" s="1" a="1"/>
  <c r="I837" i="5" s="1"/>
  <c r="K838" i="2"/>
  <c r="I838" i="5" s="1" a="1"/>
  <c r="I838" i="5" s="1"/>
  <c r="K839" i="2"/>
  <c r="I839" i="5" s="1" a="1"/>
  <c r="I839" i="5" s="1"/>
  <c r="K840" i="2"/>
  <c r="I840" i="5" s="1" a="1"/>
  <c r="I840" i="5" s="1"/>
  <c r="K841" i="2"/>
  <c r="I841" i="5" s="1" a="1"/>
  <c r="I841" i="5" s="1"/>
  <c r="K842" i="2"/>
  <c r="I842" i="5" s="1" a="1"/>
  <c r="I842" i="5" s="1"/>
  <c r="K843" i="2"/>
  <c r="I843" i="5" s="1" a="1"/>
  <c r="I843" i="5" s="1"/>
  <c r="K844" i="2"/>
  <c r="I844" i="5" s="1" a="1"/>
  <c r="I844" i="5" s="1"/>
  <c r="K845" i="2"/>
  <c r="I845" i="5" s="1" a="1"/>
  <c r="I845" i="5" s="1"/>
  <c r="K846" i="2"/>
  <c r="I846" i="5" s="1" a="1"/>
  <c r="I846" i="5" s="1"/>
  <c r="K848" i="2"/>
  <c r="I848" i="5" s="1" a="1"/>
  <c r="I848" i="5" s="1"/>
  <c r="K849" i="2"/>
  <c r="I849" i="5" s="1" a="1"/>
  <c r="I849" i="5" s="1"/>
  <c r="K850" i="2"/>
  <c r="I850" i="5" s="1" a="1"/>
  <c r="I850" i="5" s="1"/>
  <c r="K851" i="2"/>
  <c r="I851" i="5" s="1" a="1"/>
  <c r="I851" i="5" s="1"/>
  <c r="K852" i="2"/>
  <c r="I852" i="5" s="1" a="1"/>
  <c r="I852" i="5" s="1"/>
  <c r="K853" i="2"/>
  <c r="I853" i="5" s="1" a="1"/>
  <c r="I853" i="5" s="1"/>
  <c r="K854" i="2"/>
  <c r="I854" i="5" s="1" a="1"/>
  <c r="I854" i="5" s="1"/>
  <c r="K855" i="2"/>
  <c r="I855" i="5" s="1" a="1"/>
  <c r="I855" i="5" s="1"/>
  <c r="K856" i="2"/>
  <c r="I856" i="5" s="1" a="1"/>
  <c r="I856" i="5" s="1"/>
  <c r="K857" i="2"/>
  <c r="I857" i="5" s="1" a="1"/>
  <c r="I857" i="5" s="1"/>
  <c r="K859" i="2"/>
  <c r="I859" i="5" s="1" a="1"/>
  <c r="I859" i="5" s="1"/>
  <c r="K860" i="2"/>
  <c r="I860" i="5" s="1" a="1"/>
  <c r="I860" i="5" s="1"/>
  <c r="K861" i="2"/>
  <c r="I861" i="5" s="1" a="1"/>
  <c r="I861" i="5" s="1"/>
  <c r="K862" i="2"/>
  <c r="I862" i="5" s="1" a="1"/>
  <c r="I862" i="5" s="1"/>
  <c r="K863" i="2"/>
  <c r="I863" i="5" s="1" a="1"/>
  <c r="I863" i="5" s="1"/>
  <c r="K864" i="2"/>
  <c r="I864" i="5" s="1" a="1"/>
  <c r="I864" i="5" s="1"/>
  <c r="K865" i="2"/>
  <c r="I865" i="5" s="1" a="1"/>
  <c r="I865" i="5" s="1"/>
  <c r="K866" i="2"/>
  <c r="I866" i="5" s="1" a="1"/>
  <c r="I866" i="5" s="1"/>
  <c r="K867" i="2"/>
  <c r="I867" i="5" s="1" a="1"/>
  <c r="I867" i="5" s="1"/>
  <c r="K868" i="2"/>
  <c r="I868" i="5" s="1" a="1"/>
  <c r="I868" i="5" s="1"/>
  <c r="K870" i="2"/>
  <c r="I870" i="5" s="1" a="1"/>
  <c r="I870" i="5" s="1"/>
  <c r="K871" i="2"/>
  <c r="I871" i="5" s="1" a="1"/>
  <c r="I871" i="5" s="1"/>
  <c r="K872" i="2"/>
  <c r="I872" i="5" s="1" a="1"/>
  <c r="I872" i="5" s="1"/>
  <c r="K873" i="2"/>
  <c r="I873" i="5" s="1" a="1"/>
  <c r="I873" i="5" s="1"/>
  <c r="K874" i="2"/>
  <c r="I874" i="5" s="1" a="1"/>
  <c r="I874" i="5" s="1"/>
  <c r="K875" i="2"/>
  <c r="I875" i="5" s="1" a="1"/>
  <c r="I875" i="5" s="1"/>
  <c r="K876" i="2"/>
  <c r="I876" i="5" s="1" a="1"/>
  <c r="I876" i="5" s="1"/>
  <c r="K877" i="2"/>
  <c r="I877" i="5" s="1" a="1"/>
  <c r="I877" i="5" s="1"/>
  <c r="K878" i="2"/>
  <c r="I878" i="5" s="1" a="1"/>
  <c r="I878" i="5" s="1"/>
  <c r="K879" i="2"/>
  <c r="I879" i="5" s="1" a="1"/>
  <c r="I879" i="5" s="1"/>
  <c r="K881" i="2"/>
  <c r="I881" i="5" s="1" a="1"/>
  <c r="I881" i="5" s="1"/>
  <c r="K882" i="2"/>
  <c r="I882" i="5" s="1" a="1"/>
  <c r="I882" i="5" s="1"/>
  <c r="K883" i="2"/>
  <c r="I883" i="5" s="1" a="1"/>
  <c r="I883" i="5" s="1"/>
  <c r="K884" i="2"/>
  <c r="I884" i="5" s="1" a="1"/>
  <c r="I884" i="5" s="1"/>
  <c r="K885" i="2"/>
  <c r="I885" i="5" s="1" a="1"/>
  <c r="I885" i="5" s="1"/>
  <c r="K886" i="2"/>
  <c r="I886" i="5" s="1" a="1"/>
  <c r="I886" i="5" s="1"/>
  <c r="K887" i="2"/>
  <c r="I887" i="5" s="1" a="1"/>
  <c r="I887" i="5" s="1"/>
  <c r="K888" i="2"/>
  <c r="I888" i="5" s="1" a="1"/>
  <c r="I888" i="5" s="1"/>
  <c r="K889" i="2"/>
  <c r="I889" i="5" s="1" a="1"/>
  <c r="I889" i="5" s="1"/>
  <c r="K890" i="2"/>
  <c r="I890" i="5" s="1" a="1"/>
  <c r="I890" i="5" s="1"/>
  <c r="K893" i="2"/>
  <c r="I893" i="5" s="1" a="1"/>
  <c r="I893" i="5" s="1"/>
  <c r="K894" i="2"/>
  <c r="I894" i="5" s="1" a="1"/>
  <c r="I894" i="5" s="1"/>
  <c r="K895" i="2"/>
  <c r="I895" i="5" s="1" a="1"/>
  <c r="I895" i="5" s="1"/>
  <c r="K896" i="2"/>
  <c r="I896" i="5" s="1" a="1"/>
  <c r="I896" i="5" s="1"/>
  <c r="K897" i="2"/>
  <c r="I897" i="5" s="1" a="1"/>
  <c r="I897" i="5" s="1"/>
  <c r="K898" i="2"/>
  <c r="I898" i="5" s="1" a="1"/>
  <c r="I898" i="5" s="1"/>
  <c r="K899" i="2"/>
  <c r="I899" i="5" s="1" a="1"/>
  <c r="I899" i="5" s="1"/>
  <c r="K900" i="2"/>
  <c r="I900" i="5" s="1" a="1"/>
  <c r="I900" i="5" s="1"/>
  <c r="K901" i="2"/>
  <c r="I901" i="5" s="1" a="1"/>
  <c r="I901" i="5" s="1"/>
  <c r="K902" i="2"/>
  <c r="I902" i="5" s="1" a="1"/>
  <c r="I902" i="5" s="1"/>
  <c r="K904" i="2"/>
  <c r="I904" i="5" s="1" a="1"/>
  <c r="I904" i="5" s="1"/>
  <c r="K905" i="2"/>
  <c r="I905" i="5" s="1" a="1"/>
  <c r="I905" i="5" s="1"/>
  <c r="K906" i="2"/>
  <c r="I906" i="5" s="1" a="1"/>
  <c r="I906" i="5" s="1"/>
  <c r="K907" i="2"/>
  <c r="I907" i="5" s="1" a="1"/>
  <c r="I907" i="5" s="1"/>
  <c r="K908" i="2"/>
  <c r="I908" i="5" s="1" a="1"/>
  <c r="I908" i="5" s="1"/>
  <c r="K909" i="2"/>
  <c r="I909" i="5" s="1" a="1"/>
  <c r="I909" i="5" s="1"/>
  <c r="K910" i="2"/>
  <c r="I910" i="5" s="1" a="1"/>
  <c r="I910" i="5" s="1"/>
  <c r="K911" i="2"/>
  <c r="I911" i="5" s="1" a="1"/>
  <c r="I911" i="5" s="1"/>
  <c r="K912" i="2"/>
  <c r="I912" i="5" s="1" a="1"/>
  <c r="I912" i="5" s="1"/>
  <c r="K913" i="2"/>
  <c r="I913" i="5" s="1" a="1"/>
  <c r="I913" i="5" s="1"/>
  <c r="K915" i="2"/>
  <c r="I915" i="5" s="1" a="1"/>
  <c r="I915" i="5" s="1"/>
  <c r="K916" i="2"/>
  <c r="I916" i="5" s="1" a="1"/>
  <c r="I916" i="5" s="1"/>
  <c r="K917" i="2"/>
  <c r="I917" i="5" s="1" a="1"/>
  <c r="I917" i="5" s="1"/>
  <c r="K918" i="2"/>
  <c r="I918" i="5" s="1" a="1"/>
  <c r="I918" i="5" s="1"/>
  <c r="K919" i="2"/>
  <c r="I919" i="5" s="1" a="1"/>
  <c r="I919" i="5" s="1"/>
  <c r="K920" i="2"/>
  <c r="I920" i="5" s="1" a="1"/>
  <c r="I920" i="5" s="1"/>
  <c r="K921" i="2"/>
  <c r="I921" i="5" s="1" a="1"/>
  <c r="I921" i="5" s="1"/>
  <c r="K922" i="2"/>
  <c r="I922" i="5" s="1" a="1"/>
  <c r="I922" i="5" s="1"/>
  <c r="K923" i="2"/>
  <c r="I923" i="5" s="1" a="1"/>
  <c r="I923" i="5" s="1"/>
  <c r="K924" i="2"/>
  <c r="I924" i="5" s="1" a="1"/>
  <c r="I924" i="5" s="1"/>
  <c r="K926" i="2"/>
  <c r="I926" i="5" s="1" a="1"/>
  <c r="I926" i="5" s="1"/>
  <c r="K927" i="2"/>
  <c r="I927" i="5" s="1" a="1"/>
  <c r="I927" i="5" s="1"/>
  <c r="K928" i="2"/>
  <c r="I928" i="5" s="1" a="1"/>
  <c r="I928" i="5" s="1"/>
  <c r="K929" i="2"/>
  <c r="I929" i="5" s="1" a="1"/>
  <c r="I929" i="5" s="1"/>
  <c r="K930" i="2"/>
  <c r="I930" i="5" s="1" a="1"/>
  <c r="I930" i="5" s="1"/>
  <c r="K931" i="2"/>
  <c r="I931" i="5" s="1" a="1"/>
  <c r="I931" i="5" s="1"/>
  <c r="K932" i="2"/>
  <c r="I932" i="5" s="1" a="1"/>
  <c r="I932" i="5" s="1"/>
  <c r="K933" i="2"/>
  <c r="I933" i="5" s="1" a="1"/>
  <c r="I933" i="5" s="1"/>
  <c r="K934" i="2"/>
  <c r="I934" i="5" s="1" a="1"/>
  <c r="I934" i="5" s="1"/>
  <c r="K935" i="2"/>
  <c r="I935" i="5" s="1" a="1"/>
  <c r="I935" i="5" s="1"/>
  <c r="K937" i="2"/>
  <c r="I937" i="5" s="1" a="1"/>
  <c r="I937" i="5" s="1"/>
  <c r="K938" i="2"/>
  <c r="I938" i="5" s="1" a="1"/>
  <c r="I938" i="5" s="1"/>
  <c r="K939" i="2"/>
  <c r="I939" i="5" s="1" a="1"/>
  <c r="I939" i="5" s="1"/>
  <c r="K940" i="2"/>
  <c r="I940" i="5" s="1" a="1"/>
  <c r="I940" i="5" s="1"/>
  <c r="K941" i="2"/>
  <c r="I941" i="5" s="1" a="1"/>
  <c r="I941" i="5" s="1"/>
  <c r="K942" i="2"/>
  <c r="I942" i="5" s="1" a="1"/>
  <c r="I942" i="5" s="1"/>
  <c r="K943" i="2"/>
  <c r="I943" i="5" s="1" a="1"/>
  <c r="I943" i="5" s="1"/>
  <c r="K944" i="2"/>
  <c r="I944" i="5" s="1" a="1"/>
  <c r="I944" i="5" s="1"/>
  <c r="K945" i="2"/>
  <c r="I945" i="5" s="1" a="1"/>
  <c r="I945" i="5" s="1"/>
  <c r="K946" i="2"/>
  <c r="I946" i="5" s="1" a="1"/>
  <c r="I946" i="5" s="1"/>
  <c r="K948" i="2"/>
  <c r="I948" i="5" s="1" a="1"/>
  <c r="I948" i="5" s="1"/>
  <c r="K949" i="2"/>
  <c r="I949" i="5" s="1" a="1"/>
  <c r="I949" i="5" s="1"/>
  <c r="K950" i="2"/>
  <c r="I950" i="5" s="1" a="1"/>
  <c r="I950" i="5" s="1"/>
  <c r="K951" i="2"/>
  <c r="I951" i="5" s="1" a="1"/>
  <c r="I951" i="5" s="1"/>
  <c r="K952" i="2"/>
  <c r="I952" i="5" s="1" a="1"/>
  <c r="I952" i="5" s="1"/>
  <c r="K953" i="2"/>
  <c r="I953" i="5" s="1" a="1"/>
  <c r="I953" i="5" s="1"/>
  <c r="K954" i="2"/>
  <c r="I954" i="5" s="1" a="1"/>
  <c r="I954" i="5" s="1"/>
  <c r="K955" i="2"/>
  <c r="I955" i="5" s="1" a="1"/>
  <c r="I955" i="5" s="1"/>
  <c r="K956" i="2"/>
  <c r="I956" i="5" s="1" a="1"/>
  <c r="I956" i="5" s="1"/>
  <c r="K957" i="2"/>
  <c r="I957" i="5" s="1" a="1"/>
  <c r="I957" i="5" s="1"/>
  <c r="K959" i="2"/>
  <c r="I959" i="5" s="1" a="1"/>
  <c r="I959" i="5" s="1"/>
  <c r="K960" i="2"/>
  <c r="I960" i="5" s="1" a="1"/>
  <c r="I960" i="5" s="1"/>
  <c r="K961" i="2"/>
  <c r="I961" i="5" s="1" a="1"/>
  <c r="I961" i="5" s="1"/>
  <c r="K962" i="2"/>
  <c r="I962" i="5" s="1" a="1"/>
  <c r="I962" i="5" s="1"/>
  <c r="K963" i="2"/>
  <c r="I963" i="5" s="1" a="1"/>
  <c r="I963" i="5" s="1"/>
  <c r="K964" i="2"/>
  <c r="I964" i="5" s="1" a="1"/>
  <c r="I964" i="5" s="1"/>
  <c r="K965" i="2"/>
  <c r="I965" i="5" s="1" a="1"/>
  <c r="I965" i="5" s="1"/>
  <c r="K966" i="2"/>
  <c r="I966" i="5" s="1" a="1"/>
  <c r="I966" i="5" s="1"/>
  <c r="K967" i="2"/>
  <c r="I967" i="5" s="1" a="1"/>
  <c r="I967" i="5" s="1"/>
  <c r="K968" i="2"/>
  <c r="I968" i="5" s="1" a="1"/>
  <c r="I968" i="5" s="1"/>
  <c r="K970" i="2"/>
  <c r="I970" i="5" s="1" a="1"/>
  <c r="I970" i="5" s="1"/>
  <c r="K971" i="2"/>
  <c r="I971" i="5" s="1" a="1"/>
  <c r="I971" i="5" s="1"/>
  <c r="K972" i="2"/>
  <c r="I972" i="5" s="1" a="1"/>
  <c r="I972" i="5" s="1"/>
  <c r="K973" i="2"/>
  <c r="I973" i="5" s="1" a="1"/>
  <c r="I973" i="5" s="1"/>
  <c r="K974" i="2"/>
  <c r="I974" i="5" s="1" a="1"/>
  <c r="I974" i="5" s="1"/>
  <c r="K975" i="2"/>
  <c r="I975" i="5" s="1" a="1"/>
  <c r="I975" i="5" s="1"/>
  <c r="K976" i="2"/>
  <c r="I976" i="5" s="1" a="1"/>
  <c r="I976" i="5" s="1"/>
  <c r="K977" i="2"/>
  <c r="I977" i="5" s="1" a="1"/>
  <c r="I977" i="5" s="1"/>
  <c r="K978" i="2"/>
  <c r="I978" i="5" s="1" a="1"/>
  <c r="I978" i="5" s="1"/>
  <c r="K979" i="2"/>
  <c r="I979" i="5" s="1" a="1"/>
  <c r="I979" i="5" s="1"/>
  <c r="K981" i="2"/>
  <c r="I981" i="5" s="1" a="1"/>
  <c r="I981" i="5" s="1"/>
  <c r="K982" i="2"/>
  <c r="I982" i="5" s="1" a="1"/>
  <c r="I982" i="5" s="1"/>
  <c r="K983" i="2"/>
  <c r="I983" i="5" s="1" a="1"/>
  <c r="I983" i="5" s="1"/>
  <c r="K984" i="2"/>
  <c r="I984" i="5" s="1" a="1"/>
  <c r="I984" i="5" s="1"/>
  <c r="K985" i="2"/>
  <c r="I985" i="5" s="1" a="1"/>
  <c r="I985" i="5" s="1"/>
  <c r="K986" i="2"/>
  <c r="I986" i="5" s="1" a="1"/>
  <c r="I986" i="5" s="1"/>
  <c r="K987" i="2"/>
  <c r="I987" i="5" s="1" a="1"/>
  <c r="I987" i="5" s="1"/>
  <c r="K988" i="2"/>
  <c r="I988" i="5" s="1" a="1"/>
  <c r="I988" i="5" s="1"/>
  <c r="K989" i="2"/>
  <c r="I989" i="5" s="1" a="1"/>
  <c r="I989" i="5" s="1"/>
  <c r="K990" i="2"/>
  <c r="I990" i="5" s="1" a="1"/>
  <c r="I990" i="5" s="1"/>
  <c r="K992" i="2"/>
  <c r="I992" i="5" s="1" a="1"/>
  <c r="I992" i="5" s="1"/>
  <c r="K993" i="2"/>
  <c r="I993" i="5" s="1" a="1"/>
  <c r="I993" i="5" s="1"/>
  <c r="K994" i="2"/>
  <c r="I994" i="5" s="1" a="1"/>
  <c r="I994" i="5" s="1"/>
  <c r="K995" i="2"/>
  <c r="I995" i="5" s="1" a="1"/>
  <c r="I995" i="5" s="1"/>
  <c r="K996" i="2"/>
  <c r="I996" i="5" s="1" a="1"/>
  <c r="I996" i="5" s="1"/>
  <c r="K997" i="2"/>
  <c r="I997" i="5" s="1" a="1"/>
  <c r="I997" i="5" s="1"/>
  <c r="K998" i="2"/>
  <c r="I998" i="5" s="1" a="1"/>
  <c r="I998" i="5" s="1"/>
  <c r="K999" i="2"/>
  <c r="I999" i="5" s="1" a="1"/>
  <c r="I999" i="5" s="1"/>
  <c r="K1000" i="2"/>
  <c r="I1000" i="5" s="1" a="1"/>
  <c r="I1000" i="5" s="1"/>
  <c r="K1001" i="2"/>
  <c r="I1001" i="5" s="1" a="1"/>
  <c r="I1001" i="5" s="1"/>
  <c r="K1004" i="2"/>
  <c r="I1004" i="5" s="1" a="1"/>
  <c r="I1004" i="5" s="1"/>
  <c r="K1005" i="2"/>
  <c r="I1005" i="5" s="1" a="1"/>
  <c r="I1005" i="5" s="1"/>
  <c r="K1006" i="2"/>
  <c r="I1006" i="5" s="1" a="1"/>
  <c r="I1006" i="5" s="1"/>
  <c r="K1007" i="2"/>
  <c r="I1007" i="5" s="1" a="1"/>
  <c r="I1007" i="5" s="1"/>
  <c r="K1008" i="2"/>
  <c r="I1008" i="5" s="1" a="1"/>
  <c r="I1008" i="5" s="1"/>
  <c r="K1009" i="2"/>
  <c r="I1009" i="5" s="1" a="1"/>
  <c r="I1009" i="5" s="1"/>
  <c r="K1010" i="2"/>
  <c r="I1010" i="5" s="1" a="1"/>
  <c r="I1010" i="5" s="1"/>
  <c r="K1011" i="2"/>
  <c r="I1011" i="5" s="1" a="1"/>
  <c r="I1011" i="5" s="1"/>
  <c r="K1012" i="2"/>
  <c r="I1012" i="5" s="1" a="1"/>
  <c r="I1012" i="5" s="1"/>
  <c r="K1013" i="2"/>
  <c r="I1013" i="5" s="1" a="1"/>
  <c r="I1013" i="5" s="1"/>
  <c r="K1015" i="2"/>
  <c r="I1015" i="5" s="1" a="1"/>
  <c r="I1015" i="5" s="1"/>
  <c r="K1016" i="2"/>
  <c r="I1016" i="5" s="1" a="1"/>
  <c r="I1016" i="5" s="1"/>
  <c r="K1017" i="2"/>
  <c r="I1017" i="5" s="1" a="1"/>
  <c r="I1017" i="5" s="1"/>
  <c r="K1018" i="2"/>
  <c r="I1018" i="5" s="1" a="1"/>
  <c r="I1018" i="5" s="1"/>
  <c r="K1019" i="2"/>
  <c r="I1019" i="5" s="1" a="1"/>
  <c r="I1019" i="5" s="1"/>
  <c r="K1020" i="2"/>
  <c r="I1020" i="5" s="1" a="1"/>
  <c r="I1020" i="5" s="1"/>
  <c r="K1021" i="2"/>
  <c r="I1021" i="5" s="1" a="1"/>
  <c r="I1021" i="5" s="1"/>
  <c r="K1022" i="2"/>
  <c r="I1022" i="5" s="1" a="1"/>
  <c r="I1022" i="5" s="1"/>
  <c r="K1023" i="2"/>
  <c r="I1023" i="5" s="1" a="1"/>
  <c r="I1023" i="5" s="1"/>
  <c r="K1024" i="2"/>
  <c r="I1024" i="5" s="1" a="1"/>
  <c r="I1024" i="5" s="1"/>
  <c r="K1026" i="2"/>
  <c r="I1026" i="5" s="1" a="1"/>
  <c r="I1026" i="5" s="1"/>
  <c r="K1027" i="2"/>
  <c r="I1027" i="5" s="1" a="1"/>
  <c r="I1027" i="5" s="1"/>
  <c r="K1028" i="2"/>
  <c r="I1028" i="5" s="1" a="1"/>
  <c r="I1028" i="5" s="1"/>
  <c r="K1029" i="2"/>
  <c r="I1029" i="5" s="1" a="1"/>
  <c r="I1029" i="5" s="1"/>
  <c r="K1030" i="2"/>
  <c r="I1030" i="5" s="1" a="1"/>
  <c r="I1030" i="5" s="1"/>
  <c r="K1031" i="2"/>
  <c r="I1031" i="5" s="1" a="1"/>
  <c r="I1031" i="5" s="1"/>
  <c r="K1032" i="2"/>
  <c r="I1032" i="5" s="1" a="1"/>
  <c r="I1032" i="5" s="1"/>
  <c r="K1033" i="2"/>
  <c r="I1033" i="5" s="1" a="1"/>
  <c r="I1033" i="5" s="1"/>
  <c r="K1034" i="2"/>
  <c r="I1034" i="5" s="1" a="1"/>
  <c r="I1034" i="5" s="1"/>
  <c r="K1035" i="2"/>
  <c r="I1035" i="5" s="1" a="1"/>
  <c r="I1035" i="5" s="1"/>
  <c r="K1037" i="2"/>
  <c r="I1037" i="5" s="1" a="1"/>
  <c r="I1037" i="5" s="1"/>
  <c r="K1038" i="2"/>
  <c r="I1038" i="5" s="1" a="1"/>
  <c r="I1038" i="5" s="1"/>
  <c r="K1039" i="2"/>
  <c r="I1039" i="5" s="1" a="1"/>
  <c r="I1039" i="5" s="1"/>
  <c r="K1040" i="2"/>
  <c r="I1040" i="5" s="1" a="1"/>
  <c r="I1040" i="5" s="1"/>
  <c r="K1041" i="2"/>
  <c r="I1041" i="5" s="1" a="1"/>
  <c r="I1041" i="5" s="1"/>
  <c r="K1042" i="2"/>
  <c r="I1042" i="5" s="1" a="1"/>
  <c r="I1042" i="5" s="1"/>
  <c r="K1043" i="2"/>
  <c r="I1043" i="5" s="1" a="1"/>
  <c r="I1043" i="5" s="1"/>
  <c r="K1044" i="2"/>
  <c r="I1044" i="5" s="1" a="1"/>
  <c r="I1044" i="5" s="1"/>
  <c r="K1045" i="2"/>
  <c r="I1045" i="5" s="1" a="1"/>
  <c r="I1045" i="5" s="1"/>
  <c r="K1046" i="2"/>
  <c r="I1046" i="5" s="1" a="1"/>
  <c r="I1046" i="5" s="1"/>
  <c r="K1048" i="2"/>
  <c r="I1048" i="5" s="1" a="1"/>
  <c r="I1048" i="5" s="1"/>
  <c r="K1049" i="2"/>
  <c r="I1049" i="5" s="1" a="1"/>
  <c r="I1049" i="5" s="1"/>
  <c r="K1050" i="2"/>
  <c r="I1050" i="5" s="1" a="1"/>
  <c r="I1050" i="5" s="1"/>
  <c r="K1051" i="2"/>
  <c r="I1051" i="5" s="1" a="1"/>
  <c r="I1051" i="5" s="1"/>
  <c r="K1052" i="2"/>
  <c r="I1052" i="5" s="1" a="1"/>
  <c r="I1052" i="5" s="1"/>
  <c r="K1053" i="2"/>
  <c r="I1053" i="5" s="1" a="1"/>
  <c r="I1053" i="5" s="1"/>
  <c r="K1054" i="2"/>
  <c r="I1054" i="5" s="1" a="1"/>
  <c r="I1054" i="5" s="1"/>
  <c r="K1055" i="2"/>
  <c r="I1055" i="5" s="1" a="1"/>
  <c r="I1055" i="5" s="1"/>
  <c r="K1056" i="2"/>
  <c r="I1056" i="5" s="1" a="1"/>
  <c r="I1056" i="5" s="1"/>
  <c r="K1057" i="2"/>
  <c r="I1057" i="5" s="1" a="1"/>
  <c r="I1057" i="5" s="1"/>
  <c r="K1059" i="2"/>
  <c r="I1059" i="5" s="1" a="1"/>
  <c r="I1059" i="5" s="1"/>
  <c r="K1060" i="2"/>
  <c r="I1060" i="5" s="1" a="1"/>
  <c r="I1060" i="5" s="1"/>
  <c r="K1061" i="2"/>
  <c r="I1061" i="5" s="1" a="1"/>
  <c r="I1061" i="5" s="1"/>
  <c r="K1062" i="2"/>
  <c r="I1062" i="5" s="1" a="1"/>
  <c r="I1062" i="5" s="1"/>
  <c r="K1063" i="2"/>
  <c r="I1063" i="5" s="1" a="1"/>
  <c r="I1063" i="5" s="1"/>
  <c r="K1064" i="2"/>
  <c r="I1064" i="5" s="1" a="1"/>
  <c r="I1064" i="5" s="1"/>
  <c r="K1065" i="2"/>
  <c r="I1065" i="5" s="1" a="1"/>
  <c r="I1065" i="5" s="1"/>
  <c r="K1066" i="2"/>
  <c r="I1066" i="5" s="1" a="1"/>
  <c r="I1066" i="5" s="1"/>
  <c r="K1067" i="2"/>
  <c r="I1067" i="5" s="1" a="1"/>
  <c r="I1067" i="5" s="1"/>
  <c r="K1068" i="2"/>
  <c r="I1068" i="5" s="1" a="1"/>
  <c r="I1068" i="5" s="1"/>
  <c r="K1070" i="2"/>
  <c r="I1070" i="5" s="1" a="1"/>
  <c r="I1070" i="5" s="1"/>
  <c r="K1071" i="2"/>
  <c r="I1071" i="5" s="1" a="1"/>
  <c r="I1071" i="5" s="1"/>
  <c r="K1072" i="2"/>
  <c r="I1072" i="5" s="1" a="1"/>
  <c r="I1072" i="5" s="1"/>
  <c r="K1073" i="2"/>
  <c r="I1073" i="5" s="1" a="1"/>
  <c r="I1073" i="5" s="1"/>
  <c r="K1074" i="2"/>
  <c r="I1074" i="5" s="1" a="1"/>
  <c r="I1074" i="5" s="1"/>
  <c r="K1075" i="2"/>
  <c r="I1075" i="5" s="1" a="1"/>
  <c r="I1075" i="5" s="1"/>
  <c r="K1076" i="2"/>
  <c r="I1076" i="5" s="1" a="1"/>
  <c r="I1076" i="5" s="1"/>
  <c r="K1077" i="2"/>
  <c r="I1077" i="5" s="1" a="1"/>
  <c r="I1077" i="5" s="1"/>
  <c r="K1078" i="2"/>
  <c r="I1078" i="5" s="1" a="1"/>
  <c r="I1078" i="5" s="1"/>
  <c r="K1079" i="2"/>
  <c r="I1079" i="5" s="1" a="1"/>
  <c r="I1079" i="5" s="1"/>
  <c r="K1081" i="2"/>
  <c r="I1081" i="5" s="1" a="1"/>
  <c r="I1081" i="5" s="1"/>
  <c r="K1082" i="2"/>
  <c r="I1082" i="5" s="1" a="1"/>
  <c r="I1082" i="5" s="1"/>
  <c r="K1083" i="2"/>
  <c r="I1083" i="5" s="1" a="1"/>
  <c r="I1083" i="5" s="1"/>
  <c r="K1084" i="2"/>
  <c r="I1084" i="5" s="1" a="1"/>
  <c r="I1084" i="5" s="1"/>
  <c r="K1085" i="2"/>
  <c r="I1085" i="5" s="1" a="1"/>
  <c r="I1085" i="5" s="1"/>
  <c r="K1086" i="2"/>
  <c r="I1086" i="5" s="1" a="1"/>
  <c r="I1086" i="5" s="1"/>
  <c r="K1087" i="2"/>
  <c r="I1087" i="5" s="1" a="1"/>
  <c r="I1087" i="5" s="1"/>
  <c r="K1088" i="2"/>
  <c r="I1088" i="5" s="1" a="1"/>
  <c r="I1088" i="5" s="1"/>
  <c r="K1089" i="2"/>
  <c r="I1089" i="5" s="1" a="1"/>
  <c r="I1089" i="5" s="1"/>
  <c r="K1090" i="2"/>
  <c r="I1090" i="5" s="1" a="1"/>
  <c r="I1090" i="5" s="1"/>
  <c r="K1092" i="2"/>
  <c r="I1092" i="5" s="1" a="1"/>
  <c r="I1092" i="5" s="1"/>
  <c r="K1093" i="2"/>
  <c r="I1093" i="5" s="1" a="1"/>
  <c r="I1093" i="5" s="1"/>
  <c r="K1094" i="2"/>
  <c r="I1094" i="5" s="1" a="1"/>
  <c r="I1094" i="5" s="1"/>
  <c r="K1095" i="2"/>
  <c r="I1095" i="5" s="1" a="1"/>
  <c r="I1095" i="5" s="1"/>
  <c r="K1096" i="2"/>
  <c r="I1096" i="5" s="1" a="1"/>
  <c r="I1096" i="5" s="1"/>
  <c r="K1097" i="2"/>
  <c r="I1097" i="5" s="1" a="1"/>
  <c r="I1097" i="5" s="1"/>
  <c r="K1098" i="2"/>
  <c r="I1098" i="5" s="1" a="1"/>
  <c r="I1098" i="5" s="1"/>
  <c r="K1099" i="2"/>
  <c r="I1099" i="5" s="1" a="1"/>
  <c r="I1099" i="5" s="1"/>
  <c r="K1100" i="2"/>
  <c r="I1100" i="5" s="1" a="1"/>
  <c r="I1100" i="5" s="1"/>
  <c r="K1101" i="2"/>
  <c r="I1101" i="5" s="1" a="1"/>
  <c r="I1101" i="5" s="1"/>
  <c r="K1103" i="2"/>
  <c r="I1103" i="5" s="1" a="1"/>
  <c r="I1103" i="5" s="1"/>
  <c r="K1104" i="2"/>
  <c r="I1104" i="5" s="1" a="1"/>
  <c r="I1104" i="5" s="1"/>
  <c r="K1105" i="2"/>
  <c r="I1105" i="5" s="1" a="1"/>
  <c r="I1105" i="5" s="1"/>
  <c r="K1106" i="2"/>
  <c r="I1106" i="5" s="1" a="1"/>
  <c r="I1106" i="5" s="1"/>
  <c r="K1107" i="2"/>
  <c r="I1107" i="5" s="1" a="1"/>
  <c r="I1107" i="5" s="1"/>
  <c r="K1108" i="2"/>
  <c r="I1108" i="5" s="1" a="1"/>
  <c r="I1108" i="5" s="1"/>
  <c r="K1109" i="2"/>
  <c r="I1109" i="5" s="1" a="1"/>
  <c r="I1109" i="5" s="1"/>
  <c r="K1110" i="2"/>
  <c r="I1110" i="5" s="1" a="1"/>
  <c r="I1110" i="5" s="1"/>
  <c r="K1111" i="2"/>
  <c r="I1111" i="5" s="1" a="1"/>
  <c r="I1111" i="5" s="1"/>
  <c r="K1112" i="2"/>
  <c r="I1112" i="5" s="1" a="1"/>
  <c r="I1112" i="5" s="1"/>
  <c r="K1116" i="2"/>
  <c r="I1116" i="5" s="1" a="1"/>
  <c r="I1116" i="5" s="1"/>
  <c r="K1117" i="2"/>
  <c r="I1117" i="5" s="1" a="1"/>
  <c r="I1117" i="5" s="1"/>
  <c r="K1118" i="2"/>
  <c r="I1118" i="5" s="1" a="1"/>
  <c r="I1118" i="5" s="1"/>
  <c r="K1119" i="2"/>
  <c r="I1119" i="5" s="1" a="1"/>
  <c r="I1119" i="5" s="1"/>
  <c r="K1120" i="2"/>
  <c r="I1120" i="5" s="1" a="1"/>
  <c r="I1120" i="5" s="1"/>
  <c r="K1121" i="2"/>
  <c r="I1121" i="5" s="1" a="1"/>
  <c r="I1121" i="5" s="1"/>
  <c r="K1122" i="2"/>
  <c r="I1122" i="5" s="1" a="1"/>
  <c r="I1122" i="5" s="1"/>
  <c r="K1123" i="2"/>
  <c r="I1123" i="5" s="1" a="1"/>
  <c r="I1123" i="5" s="1"/>
  <c r="K1124" i="2"/>
  <c r="I1124" i="5" s="1" a="1"/>
  <c r="I1124" i="5" s="1"/>
  <c r="K1125" i="2"/>
  <c r="I1125" i="5" s="1" a="1"/>
  <c r="I1125" i="5" s="1"/>
  <c r="K1127" i="2"/>
  <c r="I1127" i="5" s="1" a="1"/>
  <c r="I1127" i="5" s="1"/>
  <c r="K1128" i="2"/>
  <c r="I1128" i="5" s="1" a="1"/>
  <c r="I1128" i="5" s="1"/>
  <c r="K1129" i="2"/>
  <c r="I1129" i="5" s="1" a="1"/>
  <c r="I1129" i="5" s="1"/>
  <c r="K1130" i="2"/>
  <c r="I1130" i="5" s="1" a="1"/>
  <c r="I1130" i="5" s="1"/>
  <c r="K1131" i="2"/>
  <c r="I1131" i="5" s="1" a="1"/>
  <c r="I1131" i="5" s="1"/>
  <c r="K1132" i="2"/>
  <c r="I1132" i="5" s="1" a="1"/>
  <c r="I1132" i="5" s="1"/>
  <c r="K1133" i="2"/>
  <c r="I1133" i="5" s="1" a="1"/>
  <c r="I1133" i="5" s="1"/>
  <c r="K1134" i="2"/>
  <c r="I1134" i="5" s="1" a="1"/>
  <c r="I1134" i="5" s="1"/>
  <c r="K1135" i="2"/>
  <c r="I1135" i="5" s="1" a="1"/>
  <c r="I1135" i="5" s="1"/>
  <c r="K1136" i="2"/>
  <c r="I1136" i="5" s="1" a="1"/>
  <c r="I1136" i="5" s="1"/>
  <c r="K1138" i="2"/>
  <c r="I1138" i="5" s="1" a="1"/>
  <c r="I1138" i="5" s="1"/>
  <c r="K1139" i="2"/>
  <c r="I1139" i="5" s="1" a="1"/>
  <c r="I1139" i="5" s="1"/>
  <c r="K1140" i="2"/>
  <c r="I1140" i="5" s="1" a="1"/>
  <c r="I1140" i="5" s="1"/>
  <c r="K1141" i="2"/>
  <c r="I1141" i="5" s="1" a="1"/>
  <c r="I1141" i="5" s="1"/>
  <c r="K1142" i="2"/>
  <c r="I1142" i="5" s="1" a="1"/>
  <c r="I1142" i="5" s="1"/>
  <c r="K1143" i="2"/>
  <c r="I1143" i="5" s="1" a="1"/>
  <c r="I1143" i="5" s="1"/>
  <c r="K1144" i="2"/>
  <c r="I1144" i="5" s="1" a="1"/>
  <c r="I1144" i="5" s="1"/>
  <c r="K1145" i="2"/>
  <c r="I1145" i="5" s="1" a="1"/>
  <c r="I1145" i="5" s="1"/>
  <c r="K1146" i="2"/>
  <c r="I1146" i="5" s="1" a="1"/>
  <c r="I1146" i="5" s="1"/>
  <c r="K1147" i="2"/>
  <c r="I1147" i="5" s="1" a="1"/>
  <c r="I1147" i="5" s="1"/>
  <c r="K1149" i="2"/>
  <c r="I1149" i="5" s="1" a="1"/>
  <c r="I1149" i="5" s="1"/>
  <c r="K1150" i="2"/>
  <c r="I1150" i="5" s="1" a="1"/>
  <c r="I1150" i="5" s="1"/>
  <c r="K1151" i="2"/>
  <c r="I1151" i="5" s="1" a="1"/>
  <c r="I1151" i="5" s="1"/>
  <c r="K1152" i="2"/>
  <c r="I1152" i="5" s="1" a="1"/>
  <c r="I1152" i="5" s="1"/>
  <c r="K1153" i="2"/>
  <c r="I1153" i="5" s="1" a="1"/>
  <c r="I1153" i="5" s="1"/>
  <c r="K1154" i="2"/>
  <c r="I1154" i="5" s="1" a="1"/>
  <c r="I1154" i="5" s="1"/>
  <c r="K1155" i="2"/>
  <c r="I1155" i="5" s="1" a="1"/>
  <c r="I1155" i="5" s="1"/>
  <c r="K1156" i="2"/>
  <c r="I1156" i="5" s="1" a="1"/>
  <c r="I1156" i="5" s="1"/>
  <c r="K1157" i="2"/>
  <c r="I1157" i="5" s="1" a="1"/>
  <c r="I1157" i="5" s="1"/>
  <c r="K1158" i="2"/>
  <c r="I1158" i="5" s="1" a="1"/>
  <c r="I1158" i="5" s="1"/>
  <c r="K1160" i="2"/>
  <c r="I1160" i="5" s="1" a="1"/>
  <c r="I1160" i="5" s="1"/>
  <c r="K1161" i="2"/>
  <c r="I1161" i="5" s="1" a="1"/>
  <c r="I1161" i="5" s="1"/>
  <c r="K1162" i="2"/>
  <c r="I1162" i="5" s="1" a="1"/>
  <c r="I1162" i="5" s="1"/>
  <c r="K1163" i="2"/>
  <c r="I1163" i="5" s="1" a="1"/>
  <c r="I1163" i="5" s="1"/>
  <c r="K1164" i="2"/>
  <c r="I1164" i="5" s="1" a="1"/>
  <c r="I1164" i="5" s="1"/>
  <c r="K1165" i="2"/>
  <c r="I1165" i="5" s="1" a="1"/>
  <c r="I1165" i="5" s="1"/>
  <c r="K1166" i="2"/>
  <c r="I1166" i="5" s="1" a="1"/>
  <c r="I1166" i="5" s="1"/>
  <c r="K1167" i="2"/>
  <c r="I1167" i="5" s="1" a="1"/>
  <c r="I1167" i="5" s="1"/>
  <c r="K1168" i="2"/>
  <c r="I1168" i="5" s="1" a="1"/>
  <c r="I1168" i="5" s="1"/>
  <c r="K1169" i="2"/>
  <c r="I1169" i="5" s="1" a="1"/>
  <c r="I1169" i="5" s="1"/>
  <c r="K1171" i="2"/>
  <c r="I1171" i="5" s="1" a="1"/>
  <c r="I1171" i="5" s="1"/>
  <c r="K1172" i="2"/>
  <c r="I1172" i="5" s="1" a="1"/>
  <c r="I1172" i="5" s="1"/>
  <c r="K1173" i="2"/>
  <c r="I1173" i="5" s="1" a="1"/>
  <c r="I1173" i="5" s="1"/>
  <c r="K1174" i="2"/>
  <c r="I1174" i="5" s="1" a="1"/>
  <c r="I1174" i="5" s="1"/>
  <c r="K1175" i="2"/>
  <c r="I1175" i="5" s="1" a="1"/>
  <c r="I1175" i="5" s="1"/>
  <c r="K1176" i="2"/>
  <c r="I1176" i="5" s="1" a="1"/>
  <c r="I1176" i="5" s="1"/>
  <c r="K1177" i="2"/>
  <c r="I1177" i="5" s="1" a="1"/>
  <c r="I1177" i="5" s="1"/>
  <c r="K1178" i="2"/>
  <c r="I1178" i="5" s="1" a="1"/>
  <c r="I1178" i="5" s="1"/>
  <c r="K1179" i="2"/>
  <c r="I1179" i="5" s="1" a="1"/>
  <c r="I1179" i="5" s="1"/>
  <c r="K1180" i="2"/>
  <c r="I1180" i="5" s="1" a="1"/>
  <c r="I1180" i="5" s="1"/>
  <c r="K1182" i="2"/>
  <c r="I1182" i="5" s="1" a="1"/>
  <c r="I1182" i="5" s="1"/>
  <c r="K1183" i="2"/>
  <c r="I1183" i="5" s="1" a="1"/>
  <c r="I1183" i="5" s="1"/>
  <c r="K1184" i="2"/>
  <c r="I1184" i="5" s="1" a="1"/>
  <c r="I1184" i="5" s="1"/>
  <c r="K1185" i="2"/>
  <c r="I1185" i="5" s="1" a="1"/>
  <c r="I1185" i="5" s="1"/>
  <c r="K1186" i="2"/>
  <c r="I1186" i="5" s="1" a="1"/>
  <c r="I1186" i="5" s="1"/>
  <c r="K1187" i="2"/>
  <c r="I1187" i="5" s="1" a="1"/>
  <c r="I1187" i="5" s="1"/>
  <c r="K1188" i="2"/>
  <c r="I1188" i="5" s="1" a="1"/>
  <c r="I1188" i="5" s="1"/>
  <c r="K1189" i="2"/>
  <c r="I1189" i="5" s="1" a="1"/>
  <c r="I1189" i="5" s="1"/>
  <c r="K1190" i="2"/>
  <c r="I1190" i="5" s="1" a="1"/>
  <c r="I1190" i="5" s="1"/>
  <c r="K1191" i="2"/>
  <c r="I1191" i="5" s="1" a="1"/>
  <c r="I1191" i="5" s="1"/>
  <c r="K1193" i="2"/>
  <c r="I1193" i="5" s="1" a="1"/>
  <c r="I1193" i="5" s="1"/>
  <c r="K1194" i="2"/>
  <c r="I1194" i="5" s="1" a="1"/>
  <c r="I1194" i="5" s="1"/>
  <c r="K1195" i="2"/>
  <c r="I1195" i="5" s="1" a="1"/>
  <c r="I1195" i="5" s="1"/>
  <c r="K1196" i="2"/>
  <c r="I1196" i="5" s="1" a="1"/>
  <c r="I1196" i="5" s="1"/>
  <c r="K1197" i="2"/>
  <c r="I1197" i="5" s="1" a="1"/>
  <c r="I1197" i="5" s="1"/>
  <c r="K1198" i="2"/>
  <c r="I1198" i="5" s="1" a="1"/>
  <c r="I1198" i="5" s="1"/>
  <c r="K1199" i="2"/>
  <c r="I1199" i="5" s="1" a="1"/>
  <c r="I1199" i="5" s="1"/>
  <c r="K1200" i="2"/>
  <c r="I1200" i="5" s="1" a="1"/>
  <c r="I1200" i="5" s="1"/>
  <c r="K1201" i="2"/>
  <c r="I1201" i="5" s="1" a="1"/>
  <c r="I1201" i="5" s="1"/>
  <c r="K1202" i="2"/>
  <c r="I1202" i="5" s="1" a="1"/>
  <c r="I1202" i="5" s="1"/>
  <c r="K1204" i="2"/>
  <c r="I1204" i="5" s="1" a="1"/>
  <c r="I1204" i="5" s="1"/>
  <c r="K1205" i="2"/>
  <c r="I1205" i="5" s="1" a="1"/>
  <c r="I1205" i="5" s="1"/>
  <c r="K1206" i="2"/>
  <c r="I1206" i="5" s="1" a="1"/>
  <c r="I1206" i="5" s="1"/>
  <c r="K1207" i="2"/>
  <c r="I1207" i="5" s="1" a="1"/>
  <c r="I1207" i="5" s="1"/>
  <c r="K1208" i="2"/>
  <c r="I1208" i="5" s="1" a="1"/>
  <c r="I1208" i="5" s="1"/>
  <c r="K1209" i="2"/>
  <c r="I1209" i="5" s="1" a="1"/>
  <c r="I1209" i="5" s="1"/>
  <c r="K1210" i="2"/>
  <c r="I1210" i="5" s="1" a="1"/>
  <c r="I1210" i="5" s="1"/>
  <c r="K1211" i="2"/>
  <c r="I1211" i="5" s="1" a="1"/>
  <c r="I1211" i="5" s="1"/>
  <c r="K1212" i="2"/>
  <c r="I1212" i="5" s="1" a="1"/>
  <c r="I1212" i="5" s="1"/>
  <c r="K1213" i="2"/>
  <c r="I1213" i="5" s="1" a="1"/>
  <c r="I1213" i="5" s="1"/>
  <c r="K1215" i="2"/>
  <c r="I1215" i="5" s="1" a="1"/>
  <c r="I1215" i="5" s="1"/>
  <c r="K1216" i="2"/>
  <c r="I1216" i="5" s="1" a="1"/>
  <c r="I1216" i="5" s="1"/>
  <c r="K1217" i="2"/>
  <c r="I1217" i="5" s="1" a="1"/>
  <c r="I1217" i="5" s="1"/>
  <c r="K1218" i="2"/>
  <c r="I1218" i="5" s="1" a="1"/>
  <c r="I1218" i="5" s="1"/>
  <c r="K1219" i="2"/>
  <c r="I1219" i="5" s="1" a="1"/>
  <c r="I1219" i="5" s="1"/>
  <c r="K1220" i="2"/>
  <c r="I1220" i="5" s="1" a="1"/>
  <c r="I1220" i="5" s="1"/>
  <c r="K1221" i="2"/>
  <c r="I1221" i="5" s="1" a="1"/>
  <c r="I1221" i="5" s="1"/>
  <c r="K1222" i="2"/>
  <c r="I1222" i="5" s="1" a="1"/>
  <c r="I1222" i="5" s="1"/>
  <c r="K1223" i="2"/>
  <c r="I1223" i="5" s="1" a="1"/>
  <c r="I1223" i="5" s="1"/>
  <c r="K1224" i="2"/>
  <c r="I1224" i="5" s="1" a="1"/>
  <c r="I1224" i="5" s="1"/>
  <c r="K1227" i="2"/>
  <c r="I1227" i="5" s="1" a="1"/>
  <c r="I1227" i="5" s="1"/>
  <c r="K1228" i="2"/>
  <c r="I1228" i="5" s="1" a="1"/>
  <c r="I1228" i="5" s="1"/>
  <c r="K1229" i="2"/>
  <c r="I1229" i="5" s="1" a="1"/>
  <c r="I1229" i="5" s="1"/>
  <c r="K1230" i="2"/>
  <c r="I1230" i="5" s="1" a="1"/>
  <c r="I1230" i="5" s="1"/>
  <c r="K1231" i="2"/>
  <c r="I1231" i="5" s="1" a="1"/>
  <c r="I1231" i="5" s="1"/>
  <c r="K1232" i="2"/>
  <c r="I1232" i="5" s="1" a="1"/>
  <c r="I1232" i="5" s="1"/>
  <c r="K1233" i="2"/>
  <c r="I1233" i="5" s="1" a="1"/>
  <c r="I1233" i="5" s="1"/>
  <c r="K1234" i="2"/>
  <c r="I1234" i="5" s="1" a="1"/>
  <c r="I1234" i="5" s="1"/>
  <c r="K1235" i="2"/>
  <c r="I1235" i="5" s="1" a="1"/>
  <c r="I1235" i="5" s="1"/>
  <c r="K1236" i="2"/>
  <c r="I1236" i="5" s="1" a="1"/>
  <c r="I1236" i="5" s="1"/>
  <c r="K1238" i="2"/>
  <c r="I1238" i="5" s="1" a="1"/>
  <c r="I1238" i="5" s="1"/>
  <c r="K1239" i="2"/>
  <c r="I1239" i="5" s="1" a="1"/>
  <c r="I1239" i="5" s="1"/>
  <c r="K1240" i="2"/>
  <c r="I1240" i="5" s="1" a="1"/>
  <c r="I1240" i="5" s="1"/>
  <c r="K1241" i="2"/>
  <c r="I1241" i="5" s="1" a="1"/>
  <c r="I1241" i="5" s="1"/>
  <c r="K1242" i="2"/>
  <c r="I1242" i="5" s="1" a="1"/>
  <c r="I1242" i="5" s="1"/>
  <c r="K1243" i="2"/>
  <c r="I1243" i="5" s="1" a="1"/>
  <c r="I1243" i="5" s="1"/>
  <c r="K1244" i="2"/>
  <c r="I1244" i="5" s="1" a="1"/>
  <c r="I1244" i="5" s="1"/>
  <c r="K1245" i="2"/>
  <c r="I1245" i="5" s="1" a="1"/>
  <c r="I1245" i="5" s="1"/>
  <c r="K1246" i="2"/>
  <c r="I1246" i="5" s="1" a="1"/>
  <c r="I1246" i="5" s="1"/>
  <c r="K1247" i="2"/>
  <c r="I1247" i="5" s="1" a="1"/>
  <c r="I1247" i="5" s="1"/>
  <c r="K1249" i="2"/>
  <c r="I1249" i="5" s="1" a="1"/>
  <c r="I1249" i="5" s="1"/>
  <c r="K1250" i="2"/>
  <c r="I1250" i="5" s="1" a="1"/>
  <c r="I1250" i="5" s="1"/>
  <c r="K1251" i="2"/>
  <c r="I1251" i="5" s="1" a="1"/>
  <c r="I1251" i="5" s="1"/>
  <c r="K1252" i="2"/>
  <c r="I1252" i="5" s="1" a="1"/>
  <c r="I1252" i="5" s="1"/>
  <c r="K1253" i="2"/>
  <c r="I1253" i="5" s="1" a="1"/>
  <c r="I1253" i="5" s="1"/>
  <c r="K1254" i="2"/>
  <c r="I1254" i="5" s="1" a="1"/>
  <c r="I1254" i="5" s="1"/>
  <c r="K1255" i="2"/>
  <c r="I1255" i="5" s="1" a="1"/>
  <c r="I1255" i="5" s="1"/>
  <c r="K1256" i="2"/>
  <c r="I1256" i="5" s="1" a="1"/>
  <c r="I1256" i="5" s="1"/>
  <c r="K1257" i="2"/>
  <c r="I1257" i="5" s="1" a="1"/>
  <c r="I1257" i="5" s="1"/>
  <c r="K1258" i="2"/>
  <c r="I1258" i="5" s="1" a="1"/>
  <c r="I1258" i="5" s="1"/>
  <c r="K1260" i="2"/>
  <c r="I1260" i="5" s="1" a="1"/>
  <c r="I1260" i="5" s="1"/>
  <c r="K1261" i="2"/>
  <c r="I1261" i="5" s="1" a="1"/>
  <c r="I1261" i="5" s="1"/>
  <c r="K1262" i="2"/>
  <c r="I1262" i="5" s="1" a="1"/>
  <c r="I1262" i="5" s="1"/>
  <c r="K1263" i="2"/>
  <c r="I1263" i="5" s="1" a="1"/>
  <c r="I1263" i="5" s="1"/>
  <c r="K1264" i="2"/>
  <c r="I1264" i="5" s="1" a="1"/>
  <c r="I1264" i="5" s="1"/>
  <c r="K1265" i="2"/>
  <c r="I1265" i="5" s="1" a="1"/>
  <c r="I1265" i="5" s="1"/>
  <c r="K1266" i="2"/>
  <c r="I1266" i="5" s="1" a="1"/>
  <c r="I1266" i="5" s="1"/>
  <c r="K1267" i="2"/>
  <c r="I1267" i="5" s="1" a="1"/>
  <c r="I1267" i="5" s="1"/>
  <c r="K1268" i="2"/>
  <c r="I1268" i="5" s="1" a="1"/>
  <c r="I1268" i="5" s="1"/>
  <c r="K1269" i="2"/>
  <c r="I1269" i="5" s="1" a="1"/>
  <c r="I1269" i="5" s="1"/>
  <c r="K1271" i="2"/>
  <c r="I1271" i="5" s="1" a="1"/>
  <c r="I1271" i="5" s="1"/>
  <c r="K1272" i="2"/>
  <c r="I1272" i="5" s="1" a="1"/>
  <c r="I1272" i="5" s="1"/>
  <c r="K1273" i="2"/>
  <c r="I1273" i="5" s="1" a="1"/>
  <c r="I1273" i="5" s="1"/>
  <c r="K1274" i="2"/>
  <c r="I1274" i="5" s="1" a="1"/>
  <c r="I1274" i="5" s="1"/>
  <c r="K1275" i="2"/>
  <c r="I1275" i="5" s="1" a="1"/>
  <c r="I1275" i="5" s="1"/>
  <c r="K1276" i="2"/>
  <c r="I1276" i="5" s="1" a="1"/>
  <c r="I1276" i="5" s="1"/>
  <c r="K1277" i="2"/>
  <c r="I1277" i="5" s="1" a="1"/>
  <c r="I1277" i="5" s="1"/>
  <c r="K1278" i="2"/>
  <c r="I1278" i="5" s="1" a="1"/>
  <c r="I1278" i="5" s="1"/>
  <c r="K1279" i="2"/>
  <c r="I1279" i="5" s="1" a="1"/>
  <c r="I1279" i="5" s="1"/>
  <c r="K1280" i="2"/>
  <c r="I1280" i="5" s="1" a="1"/>
  <c r="I1280" i="5" s="1"/>
  <c r="K1282" i="2"/>
  <c r="I1282" i="5" s="1" a="1"/>
  <c r="I1282" i="5" s="1"/>
  <c r="K1283" i="2"/>
  <c r="I1283" i="5" s="1" a="1"/>
  <c r="I1283" i="5" s="1"/>
  <c r="K1284" i="2"/>
  <c r="I1284" i="5" s="1" a="1"/>
  <c r="I1284" i="5" s="1"/>
  <c r="K1285" i="2"/>
  <c r="I1285" i="5" s="1" a="1"/>
  <c r="I1285" i="5" s="1"/>
  <c r="K1286" i="2"/>
  <c r="I1286" i="5" s="1" a="1"/>
  <c r="I1286" i="5" s="1"/>
  <c r="K1287" i="2"/>
  <c r="I1287" i="5" s="1" a="1"/>
  <c r="I1287" i="5" s="1"/>
  <c r="K1288" i="2"/>
  <c r="I1288" i="5" s="1" a="1"/>
  <c r="I1288" i="5" s="1"/>
  <c r="K1289" i="2"/>
  <c r="I1289" i="5" s="1" a="1"/>
  <c r="I1289" i="5" s="1"/>
  <c r="K1290" i="2"/>
  <c r="I1290" i="5" s="1" a="1"/>
  <c r="I1290" i="5" s="1"/>
  <c r="K1291" i="2"/>
  <c r="I1291" i="5" s="1" a="1"/>
  <c r="I1291" i="5" s="1"/>
  <c r="K1293" i="2"/>
  <c r="I1293" i="5" s="1" a="1"/>
  <c r="I1293" i="5" s="1"/>
  <c r="K1294" i="2"/>
  <c r="I1294" i="5" s="1" a="1"/>
  <c r="I1294" i="5" s="1"/>
  <c r="K1295" i="2"/>
  <c r="I1295" i="5" s="1" a="1"/>
  <c r="I1295" i="5" s="1"/>
  <c r="K1296" i="2"/>
  <c r="I1296" i="5" s="1" a="1"/>
  <c r="I1296" i="5" s="1"/>
  <c r="K1297" i="2"/>
  <c r="I1297" i="5" s="1" a="1"/>
  <c r="I1297" i="5" s="1"/>
  <c r="K1298" i="2"/>
  <c r="I1298" i="5" s="1" a="1"/>
  <c r="I1298" i="5" s="1"/>
  <c r="K1299" i="2"/>
  <c r="I1299" i="5" s="1" a="1"/>
  <c r="I1299" i="5" s="1"/>
  <c r="K1300" i="2"/>
  <c r="I1300" i="5" s="1" a="1"/>
  <c r="I1300" i="5" s="1"/>
  <c r="K1301" i="2"/>
  <c r="I1301" i="5" s="1" a="1"/>
  <c r="I1301" i="5" s="1"/>
  <c r="K1302" i="2"/>
  <c r="I1302" i="5" s="1" a="1"/>
  <c r="I1302" i="5" s="1"/>
  <c r="K1304" i="2"/>
  <c r="I1304" i="5" s="1" a="1"/>
  <c r="I1304" i="5" s="1"/>
  <c r="K1305" i="2"/>
  <c r="I1305" i="5" s="1" a="1"/>
  <c r="I1305" i="5" s="1"/>
  <c r="K1306" i="2"/>
  <c r="I1306" i="5" s="1" a="1"/>
  <c r="I1306" i="5" s="1"/>
  <c r="K1307" i="2"/>
  <c r="I1307" i="5" s="1" a="1"/>
  <c r="I1307" i="5" s="1"/>
  <c r="K1308" i="2"/>
  <c r="I1308" i="5" s="1" a="1"/>
  <c r="I1308" i="5" s="1"/>
  <c r="K1309" i="2"/>
  <c r="I1309" i="5" s="1" a="1"/>
  <c r="I1309" i="5" s="1"/>
  <c r="K1310" i="2"/>
  <c r="I1310" i="5" s="1" a="1"/>
  <c r="I1310" i="5" s="1"/>
  <c r="K1311" i="2"/>
  <c r="I1311" i="5" s="1" a="1"/>
  <c r="I1311" i="5" s="1"/>
  <c r="K1312" i="2"/>
  <c r="I1312" i="5" s="1" a="1"/>
  <c r="I1312" i="5" s="1"/>
  <c r="K1313" i="2"/>
  <c r="I1313" i="5" s="1" a="1"/>
  <c r="I1313" i="5" s="1"/>
  <c r="K1315" i="2"/>
  <c r="I1315" i="5" s="1" a="1"/>
  <c r="I1315" i="5" s="1"/>
  <c r="K1316" i="2"/>
  <c r="I1316" i="5" s="1" a="1"/>
  <c r="I1316" i="5" s="1"/>
  <c r="K1317" i="2"/>
  <c r="I1317" i="5" s="1" a="1"/>
  <c r="I1317" i="5" s="1"/>
  <c r="K1318" i="2"/>
  <c r="I1318" i="5" s="1" a="1"/>
  <c r="I1318" i="5" s="1"/>
  <c r="K1319" i="2"/>
  <c r="I1319" i="5" s="1" a="1"/>
  <c r="I1319" i="5" s="1"/>
  <c r="K1320" i="2"/>
  <c r="I1320" i="5" s="1" a="1"/>
  <c r="I1320" i="5" s="1"/>
  <c r="K1321" i="2"/>
  <c r="I1321" i="5" s="1" a="1"/>
  <c r="I1321" i="5" s="1"/>
  <c r="K1322" i="2"/>
  <c r="I1322" i="5" s="1" a="1"/>
  <c r="I1322" i="5" s="1"/>
  <c r="K1323" i="2"/>
  <c r="I1323" i="5" s="1" a="1"/>
  <c r="I1323" i="5" s="1"/>
  <c r="K1324" i="2"/>
  <c r="I1324" i="5" s="1" a="1"/>
  <c r="I1324" i="5" s="1"/>
  <c r="K1326" i="2"/>
  <c r="I1326" i="5" s="1" a="1"/>
  <c r="I1326" i="5" s="1"/>
  <c r="K1327" i="2"/>
  <c r="I1327" i="5" s="1" a="1"/>
  <c r="I1327" i="5" s="1"/>
  <c r="K1328" i="2"/>
  <c r="I1328" i="5" s="1" a="1"/>
  <c r="I1328" i="5" s="1"/>
  <c r="K1329" i="2"/>
  <c r="I1329" i="5" s="1" a="1"/>
  <c r="I1329" i="5" s="1"/>
  <c r="K1330" i="2"/>
  <c r="I1330" i="5" s="1" a="1"/>
  <c r="I1330" i="5" s="1"/>
  <c r="K1331" i="2"/>
  <c r="I1331" i="5" s="1" a="1"/>
  <c r="I1331" i="5" s="1"/>
  <c r="K1332" i="2"/>
  <c r="I1332" i="5" s="1" a="1"/>
  <c r="I1332" i="5" s="1"/>
  <c r="K1333" i="2"/>
  <c r="I1333" i="5" s="1" a="1"/>
  <c r="I1333" i="5" s="1"/>
  <c r="K1334" i="2"/>
  <c r="I1334" i="5" s="1" a="1"/>
  <c r="I1334" i="5" s="1"/>
  <c r="K1335" i="2"/>
  <c r="I1335" i="5" s="1" a="1"/>
  <c r="I1335" i="5" s="1"/>
  <c r="K1338" i="2"/>
  <c r="I1338" i="5" s="1" a="1"/>
  <c r="I1338" i="5" s="1"/>
  <c r="K1339" i="2"/>
  <c r="I1339" i="5" s="1" a="1"/>
  <c r="I1339" i="5" s="1"/>
  <c r="K1340" i="2"/>
  <c r="I1340" i="5" s="1" a="1"/>
  <c r="I1340" i="5" s="1"/>
  <c r="K1341" i="2"/>
  <c r="I1341" i="5" s="1" a="1"/>
  <c r="I1341" i="5" s="1"/>
  <c r="K1342" i="2"/>
  <c r="I1342" i="5" s="1" a="1"/>
  <c r="I1342" i="5" s="1"/>
  <c r="K1343" i="2"/>
  <c r="I1343" i="5" s="1" a="1"/>
  <c r="I1343" i="5" s="1"/>
  <c r="K1344" i="2"/>
  <c r="I1344" i="5" s="1" a="1"/>
  <c r="I1344" i="5" s="1"/>
  <c r="K1345" i="2"/>
  <c r="I1345" i="5" s="1" a="1"/>
  <c r="I1345" i="5" s="1"/>
  <c r="K1346" i="2"/>
  <c r="I1346" i="5" s="1" a="1"/>
  <c r="I1346" i="5" s="1"/>
  <c r="K1347" i="2"/>
  <c r="I1347" i="5" s="1" a="1"/>
  <c r="I1347" i="5" s="1"/>
  <c r="K1349" i="2"/>
  <c r="I1349" i="5" s="1" a="1"/>
  <c r="I1349" i="5" s="1"/>
  <c r="K1350" i="2"/>
  <c r="I1350" i="5" s="1" a="1"/>
  <c r="I1350" i="5" s="1"/>
  <c r="K1351" i="2"/>
  <c r="I1351" i="5" s="1" a="1"/>
  <c r="I1351" i="5" s="1"/>
  <c r="K1352" i="2"/>
  <c r="I1352" i="5" s="1" a="1"/>
  <c r="I1352" i="5" s="1"/>
  <c r="K1353" i="2"/>
  <c r="I1353" i="5" s="1" a="1"/>
  <c r="I1353" i="5" s="1"/>
  <c r="K1354" i="2"/>
  <c r="I1354" i="5" s="1" a="1"/>
  <c r="I1354" i="5" s="1"/>
  <c r="K1355" i="2"/>
  <c r="I1355" i="5" s="1" a="1"/>
  <c r="I1355" i="5" s="1"/>
  <c r="K1356" i="2"/>
  <c r="I1356" i="5" s="1" a="1"/>
  <c r="I1356" i="5" s="1"/>
  <c r="K1357" i="2"/>
  <c r="I1357" i="5" s="1" a="1"/>
  <c r="I1357" i="5" s="1"/>
  <c r="K1358" i="2"/>
  <c r="I1358" i="5" s="1" a="1"/>
  <c r="I1358" i="5" s="1"/>
  <c r="K1360" i="2"/>
  <c r="I1360" i="5" s="1" a="1"/>
  <c r="I1360" i="5" s="1"/>
  <c r="K1361" i="2"/>
  <c r="I1361" i="5" s="1" a="1"/>
  <c r="I1361" i="5" s="1"/>
  <c r="K1362" i="2"/>
  <c r="I1362" i="5" s="1" a="1"/>
  <c r="I1362" i="5" s="1"/>
  <c r="K1363" i="2"/>
  <c r="I1363" i="5" s="1" a="1"/>
  <c r="I1363" i="5" s="1"/>
  <c r="K1364" i="2"/>
  <c r="I1364" i="5" s="1" a="1"/>
  <c r="I1364" i="5" s="1"/>
  <c r="K1365" i="2"/>
  <c r="I1365" i="5" s="1" a="1"/>
  <c r="I1365" i="5" s="1"/>
  <c r="K1366" i="2"/>
  <c r="I1366" i="5" s="1" a="1"/>
  <c r="I1366" i="5" s="1"/>
  <c r="K1367" i="2"/>
  <c r="I1367" i="5" s="1" a="1"/>
  <c r="I1367" i="5" s="1"/>
  <c r="K1368" i="2"/>
  <c r="I1368" i="5" s="1" a="1"/>
  <c r="I1368" i="5" s="1"/>
  <c r="K1369" i="2"/>
  <c r="I1369" i="5" s="1" a="1"/>
  <c r="I1369" i="5" s="1"/>
  <c r="K1371" i="2"/>
  <c r="I1371" i="5" s="1" a="1"/>
  <c r="I1371" i="5" s="1"/>
  <c r="K1372" i="2"/>
  <c r="I1372" i="5" s="1" a="1"/>
  <c r="I1372" i="5" s="1"/>
  <c r="K1373" i="2"/>
  <c r="I1373" i="5" s="1" a="1"/>
  <c r="I1373" i="5" s="1"/>
  <c r="K1374" i="2"/>
  <c r="I1374" i="5" s="1" a="1"/>
  <c r="I1374" i="5" s="1"/>
  <c r="K1375" i="2"/>
  <c r="I1375" i="5" s="1" a="1"/>
  <c r="I1375" i="5" s="1"/>
  <c r="K1376" i="2"/>
  <c r="I1376" i="5" s="1" a="1"/>
  <c r="I1376" i="5" s="1"/>
  <c r="K1377" i="2"/>
  <c r="I1377" i="5" s="1" a="1"/>
  <c r="I1377" i="5" s="1"/>
  <c r="K1378" i="2"/>
  <c r="I1378" i="5" s="1" a="1"/>
  <c r="I1378" i="5" s="1"/>
  <c r="K1379" i="2"/>
  <c r="I1379" i="5" s="1" a="1"/>
  <c r="I1379" i="5" s="1"/>
  <c r="K1380" i="2"/>
  <c r="I1380" i="5" s="1" a="1"/>
  <c r="I1380" i="5" s="1"/>
  <c r="K1382" i="2"/>
  <c r="I1382" i="5" s="1" a="1"/>
  <c r="I1382" i="5" s="1"/>
  <c r="K1383" i="2"/>
  <c r="I1383" i="5" s="1" a="1"/>
  <c r="I1383" i="5" s="1"/>
  <c r="K1384" i="2"/>
  <c r="I1384" i="5" s="1" a="1"/>
  <c r="I1384" i="5" s="1"/>
  <c r="K1385" i="2"/>
  <c r="I1385" i="5" s="1" a="1"/>
  <c r="I1385" i="5" s="1"/>
  <c r="K1386" i="2"/>
  <c r="I1386" i="5" s="1" a="1"/>
  <c r="I1386" i="5" s="1"/>
  <c r="K1387" i="2"/>
  <c r="I1387" i="5" s="1" a="1"/>
  <c r="I1387" i="5" s="1"/>
  <c r="K1388" i="2"/>
  <c r="I1388" i="5" s="1" a="1"/>
  <c r="I1388" i="5" s="1"/>
  <c r="K1389" i="2"/>
  <c r="I1389" i="5" s="1" a="1"/>
  <c r="I1389" i="5" s="1"/>
  <c r="K1390" i="2"/>
  <c r="I1390" i="5" s="1" a="1"/>
  <c r="I1390" i="5" s="1"/>
  <c r="K1391" i="2"/>
  <c r="I1391" i="5" s="1" a="1"/>
  <c r="I1391" i="5" s="1"/>
  <c r="K1393" i="2"/>
  <c r="I1393" i="5" s="1" a="1"/>
  <c r="I1393" i="5" s="1"/>
  <c r="K1394" i="2"/>
  <c r="I1394" i="5" s="1" a="1"/>
  <c r="I1394" i="5" s="1"/>
  <c r="K1395" i="2"/>
  <c r="I1395" i="5" s="1" a="1"/>
  <c r="I1395" i="5" s="1"/>
  <c r="K1396" i="2"/>
  <c r="I1396" i="5" s="1" a="1"/>
  <c r="I1396" i="5" s="1"/>
  <c r="K1397" i="2"/>
  <c r="I1397" i="5" s="1" a="1"/>
  <c r="I1397" i="5" s="1"/>
  <c r="K1398" i="2"/>
  <c r="I1398" i="5" s="1" a="1"/>
  <c r="I1398" i="5" s="1"/>
  <c r="K1399" i="2"/>
  <c r="I1399" i="5" s="1" a="1"/>
  <c r="I1399" i="5" s="1"/>
  <c r="K1400" i="2"/>
  <c r="I1400" i="5" s="1" a="1"/>
  <c r="I1400" i="5" s="1"/>
  <c r="K1401" i="2"/>
  <c r="I1401" i="5" s="1" a="1"/>
  <c r="I1401" i="5" s="1"/>
  <c r="K1402" i="2"/>
  <c r="I1402" i="5" s="1" a="1"/>
  <c r="I1402" i="5" s="1"/>
  <c r="K1404" i="2"/>
  <c r="I1404" i="5" s="1" a="1"/>
  <c r="I1404" i="5" s="1"/>
  <c r="K1405" i="2"/>
  <c r="I1405" i="5" s="1" a="1"/>
  <c r="I1405" i="5" s="1"/>
  <c r="K1406" i="2"/>
  <c r="I1406" i="5" s="1" a="1"/>
  <c r="I1406" i="5" s="1"/>
  <c r="K1407" i="2"/>
  <c r="I1407" i="5" s="1" a="1"/>
  <c r="I1407" i="5" s="1"/>
  <c r="K1408" i="2"/>
  <c r="I1408" i="5" s="1" a="1"/>
  <c r="I1408" i="5" s="1"/>
  <c r="K1409" i="2"/>
  <c r="I1409" i="5" s="1" a="1"/>
  <c r="I1409" i="5" s="1"/>
  <c r="K1410" i="2"/>
  <c r="I1410" i="5" s="1" a="1"/>
  <c r="I1410" i="5" s="1"/>
  <c r="K1411" i="2"/>
  <c r="I1411" i="5" s="1" a="1"/>
  <c r="I1411" i="5" s="1"/>
  <c r="K1412" i="2"/>
  <c r="I1412" i="5" s="1" a="1"/>
  <c r="I1412" i="5" s="1"/>
  <c r="K1413" i="2"/>
  <c r="I1413" i="5" s="1" a="1"/>
  <c r="I1413" i="5" s="1"/>
  <c r="K1415" i="2"/>
  <c r="I1415" i="5" s="1" a="1"/>
  <c r="I1415" i="5" s="1"/>
  <c r="K1416" i="2"/>
  <c r="I1416" i="5" s="1" a="1"/>
  <c r="I1416" i="5" s="1"/>
  <c r="K1417" i="2"/>
  <c r="I1417" i="5" s="1" a="1"/>
  <c r="I1417" i="5" s="1"/>
  <c r="K1418" i="2"/>
  <c r="I1418" i="5" s="1" a="1"/>
  <c r="I1418" i="5" s="1"/>
  <c r="K1419" i="2"/>
  <c r="I1419" i="5" s="1" a="1"/>
  <c r="I1419" i="5" s="1"/>
  <c r="K1420" i="2"/>
  <c r="I1420" i="5" s="1" a="1"/>
  <c r="I1420" i="5" s="1"/>
  <c r="K1421" i="2"/>
  <c r="I1421" i="5" s="1" a="1"/>
  <c r="I1421" i="5" s="1"/>
  <c r="K1422" i="2"/>
  <c r="I1422" i="5" s="1" a="1"/>
  <c r="I1422" i="5" s="1"/>
  <c r="K1423" i="2"/>
  <c r="I1423" i="5" s="1" a="1"/>
  <c r="I1423" i="5" s="1"/>
  <c r="K1424" i="2"/>
  <c r="I1424" i="5" s="1" a="1"/>
  <c r="I1424" i="5" s="1"/>
  <c r="K1426" i="2"/>
  <c r="I1426" i="5" s="1" a="1"/>
  <c r="I1426" i="5" s="1"/>
  <c r="K1427" i="2"/>
  <c r="I1427" i="5" s="1" a="1"/>
  <c r="I1427" i="5" s="1"/>
  <c r="K1428" i="2"/>
  <c r="I1428" i="5" s="1" a="1"/>
  <c r="I1428" i="5" s="1"/>
  <c r="K1429" i="2"/>
  <c r="I1429" i="5" s="1" a="1"/>
  <c r="I1429" i="5" s="1"/>
  <c r="K1430" i="2"/>
  <c r="I1430" i="5" s="1" a="1"/>
  <c r="I1430" i="5" s="1"/>
  <c r="K1431" i="2"/>
  <c r="I1431" i="5" s="1" a="1"/>
  <c r="I1431" i="5" s="1"/>
  <c r="K1432" i="2"/>
  <c r="I1432" i="5" s="1" a="1"/>
  <c r="I1432" i="5" s="1"/>
  <c r="K1433" i="2"/>
  <c r="I1433" i="5" s="1" a="1"/>
  <c r="I1433" i="5" s="1"/>
  <c r="K1434" i="2"/>
  <c r="I1434" i="5" s="1" a="1"/>
  <c r="I1434" i="5" s="1"/>
  <c r="K1435" i="2"/>
  <c r="I1435" i="5" s="1" a="1"/>
  <c r="I1435" i="5" s="1"/>
  <c r="K1437" i="2"/>
  <c r="I1437" i="5" s="1" a="1"/>
  <c r="I1437" i="5" s="1"/>
  <c r="K1438" i="2"/>
  <c r="I1438" i="5" s="1" a="1"/>
  <c r="I1438" i="5" s="1"/>
  <c r="K1439" i="2"/>
  <c r="I1439" i="5" s="1" a="1"/>
  <c r="I1439" i="5" s="1"/>
  <c r="K1440" i="2"/>
  <c r="I1440" i="5" s="1" a="1"/>
  <c r="I1440" i="5" s="1"/>
  <c r="K1441" i="2"/>
  <c r="I1441" i="5" s="1" a="1"/>
  <c r="I1441" i="5" s="1"/>
  <c r="K1442" i="2"/>
  <c r="I1442" i="5" s="1" a="1"/>
  <c r="I1442" i="5" s="1"/>
  <c r="K1443" i="2"/>
  <c r="I1443" i="5" s="1" a="1"/>
  <c r="I1443" i="5" s="1"/>
  <c r="K1444" i="2"/>
  <c r="I1444" i="5" s="1" a="1"/>
  <c r="I1444" i="5" s="1"/>
  <c r="K1445" i="2"/>
  <c r="I1445" i="5" s="1" a="1"/>
  <c r="I1445" i="5" s="1"/>
  <c r="K1446" i="2"/>
  <c r="I1446" i="5" s="1" a="1"/>
  <c r="I1446" i="5" s="1"/>
  <c r="K1449" i="2"/>
  <c r="I1449" i="5" s="1" a="1"/>
  <c r="I1449" i="5" s="1"/>
  <c r="K1450" i="2"/>
  <c r="I1450" i="5" s="1" a="1"/>
  <c r="I1450" i="5" s="1"/>
  <c r="K1451" i="2"/>
  <c r="I1451" i="5" s="1" a="1"/>
  <c r="I1451" i="5" s="1"/>
  <c r="K1452" i="2"/>
  <c r="I1452" i="5" s="1" a="1"/>
  <c r="I1452" i="5" s="1"/>
  <c r="K1453" i="2"/>
  <c r="I1453" i="5" s="1" a="1"/>
  <c r="I1453" i="5" s="1"/>
  <c r="K1454" i="2"/>
  <c r="I1454" i="5" s="1" a="1"/>
  <c r="I1454" i="5" s="1"/>
  <c r="K1455" i="2"/>
  <c r="I1455" i="5" s="1" a="1"/>
  <c r="I1455" i="5" s="1"/>
  <c r="K1456" i="2"/>
  <c r="I1456" i="5" s="1" a="1"/>
  <c r="I1456" i="5" s="1"/>
  <c r="K1457" i="2"/>
  <c r="I1457" i="5" s="1" a="1"/>
  <c r="I1457" i="5" s="1"/>
  <c r="K1458" i="2"/>
  <c r="I1458" i="5" s="1" a="1"/>
  <c r="I1458" i="5" s="1"/>
  <c r="K1460" i="2"/>
  <c r="I1460" i="5" s="1" a="1"/>
  <c r="I1460" i="5" s="1"/>
  <c r="K1461" i="2"/>
  <c r="I1461" i="5" s="1" a="1"/>
  <c r="I1461" i="5" s="1"/>
  <c r="K1462" i="2"/>
  <c r="I1462" i="5" s="1" a="1"/>
  <c r="I1462" i="5" s="1"/>
  <c r="K1463" i="2"/>
  <c r="I1463" i="5" s="1" a="1"/>
  <c r="I1463" i="5" s="1"/>
  <c r="K1464" i="2"/>
  <c r="I1464" i="5" s="1" a="1"/>
  <c r="I1464" i="5" s="1"/>
  <c r="K1465" i="2"/>
  <c r="I1465" i="5" s="1" a="1"/>
  <c r="I1465" i="5" s="1"/>
  <c r="K1466" i="2"/>
  <c r="I1466" i="5" s="1" a="1"/>
  <c r="I1466" i="5" s="1"/>
  <c r="K1467" i="2"/>
  <c r="I1467" i="5" s="1" a="1"/>
  <c r="I1467" i="5" s="1"/>
  <c r="K1468" i="2"/>
  <c r="I1468" i="5" s="1" a="1"/>
  <c r="I1468" i="5" s="1"/>
  <c r="K1469" i="2"/>
  <c r="I1469" i="5" s="1" a="1"/>
  <c r="I1469" i="5" s="1"/>
  <c r="K1471" i="2"/>
  <c r="I1471" i="5" s="1" a="1"/>
  <c r="I1471" i="5" s="1"/>
  <c r="K1472" i="2"/>
  <c r="I1472" i="5" s="1" a="1"/>
  <c r="I1472" i="5" s="1"/>
  <c r="K1473" i="2"/>
  <c r="I1473" i="5" s="1" a="1"/>
  <c r="I1473" i="5" s="1"/>
  <c r="K1474" i="2"/>
  <c r="I1474" i="5" s="1" a="1"/>
  <c r="I1474" i="5" s="1"/>
  <c r="K1475" i="2"/>
  <c r="I1475" i="5" s="1" a="1"/>
  <c r="I1475" i="5" s="1"/>
  <c r="K1476" i="2"/>
  <c r="I1476" i="5" s="1" a="1"/>
  <c r="I1476" i="5" s="1"/>
  <c r="K1477" i="2"/>
  <c r="I1477" i="5" s="1" a="1"/>
  <c r="I1477" i="5" s="1"/>
  <c r="K1478" i="2"/>
  <c r="I1478" i="5" s="1" a="1"/>
  <c r="I1478" i="5" s="1"/>
  <c r="K1479" i="2"/>
  <c r="I1479" i="5" s="1" a="1"/>
  <c r="I1479" i="5" s="1"/>
  <c r="K1480" i="2"/>
  <c r="I1480" i="5" s="1" a="1"/>
  <c r="I1480" i="5" s="1"/>
  <c r="K1482" i="2"/>
  <c r="I1482" i="5" s="1" a="1"/>
  <c r="I1482" i="5" s="1"/>
  <c r="K1483" i="2"/>
  <c r="I1483" i="5" s="1" a="1"/>
  <c r="I1483" i="5" s="1"/>
  <c r="K1484" i="2"/>
  <c r="I1484" i="5" s="1" a="1"/>
  <c r="I1484" i="5" s="1"/>
  <c r="K1485" i="2"/>
  <c r="I1485" i="5" s="1" a="1"/>
  <c r="I1485" i="5" s="1"/>
  <c r="K1486" i="2"/>
  <c r="I1486" i="5" s="1" a="1"/>
  <c r="I1486" i="5" s="1"/>
  <c r="K1487" i="2"/>
  <c r="I1487" i="5" s="1" a="1"/>
  <c r="I1487" i="5" s="1"/>
  <c r="J2" i="2"/>
  <c r="E2" i="5" s="1" a="1"/>
  <c r="E2" i="5" s="1"/>
  <c r="J1113" i="2"/>
  <c r="E1113" i="5" s="1" a="1"/>
  <c r="E1113" i="5" s="1"/>
  <c r="J1560" i="2"/>
  <c r="E1560" i="5" s="1" a="1"/>
  <c r="E1560" i="5" s="1"/>
  <c r="J1671" i="2"/>
  <c r="E1671" i="5" s="1" a="1"/>
  <c r="E1671" i="5" s="1"/>
  <c r="J1782" i="2"/>
  <c r="E1782" i="5" s="1" a="1"/>
  <c r="E1782" i="5" s="1"/>
  <c r="J1893" i="2"/>
  <c r="E1893" i="5" s="1" a="1"/>
  <c r="E1893" i="5" s="1"/>
  <c r="J2004" i="2"/>
  <c r="E2004" i="5" s="1" a="1"/>
  <c r="E2004" i="5" s="1"/>
  <c r="J2115" i="2"/>
  <c r="E2115" i="5" s="1" a="1"/>
  <c r="E2115" i="5" s="1"/>
  <c r="J2226" i="2"/>
  <c r="E2226" i="5" s="1" a="1"/>
  <c r="E2226" i="5" s="1"/>
  <c r="J3" i="2"/>
  <c r="E3" i="5" s="1" a="1"/>
  <c r="E3" i="5" s="1"/>
  <c r="J114" i="2"/>
  <c r="E114" i="5" s="1" a="1"/>
  <c r="E114" i="5" s="1"/>
  <c r="J225" i="2"/>
  <c r="E225" i="5" s="1" a="1"/>
  <c r="E225" i="5" s="1"/>
  <c r="J336" i="2"/>
  <c r="E336" i="5" s="1" a="1"/>
  <c r="E336" i="5" s="1"/>
  <c r="J447" i="2"/>
  <c r="E447" i="5" s="1" a="1"/>
  <c r="E447" i="5" s="1"/>
  <c r="J558" i="2"/>
  <c r="E558" i="5" s="1" a="1"/>
  <c r="E558" i="5" s="1"/>
  <c r="J669" i="2"/>
  <c r="E669" i="5" s="1" a="1"/>
  <c r="E669" i="5" s="1"/>
  <c r="J780" i="2"/>
  <c r="E780" i="5" s="1" a="1"/>
  <c r="E780" i="5" s="1"/>
  <c r="J891" i="2"/>
  <c r="E891" i="5" s="1" a="1"/>
  <c r="E891" i="5" s="1"/>
  <c r="J1002" i="2"/>
  <c r="E1002" i="5" s="1" a="1"/>
  <c r="E1002" i="5" s="1"/>
  <c r="J1114" i="2"/>
  <c r="E1114" i="5" s="1" a="1"/>
  <c r="E1114" i="5" s="1"/>
  <c r="J1225" i="2"/>
  <c r="E1225" i="5" s="1" a="1"/>
  <c r="E1225" i="5" s="1"/>
  <c r="J1336" i="2"/>
  <c r="E1336" i="5" s="1" a="1"/>
  <c r="E1336" i="5" s="1"/>
  <c r="J1447" i="2"/>
  <c r="E1447" i="5" s="1" a="1"/>
  <c r="E1447" i="5" s="1"/>
  <c r="J1494" i="2"/>
  <c r="E1494" i="5" s="1" a="1"/>
  <c r="E1494" i="5" s="1"/>
  <c r="J1505" i="2"/>
  <c r="E1505" i="5" s="1" a="1"/>
  <c r="E1505" i="5" s="1"/>
  <c r="J1516" i="2"/>
  <c r="E1516" i="5" s="1" a="1"/>
  <c r="E1516" i="5" s="1"/>
  <c r="J1527" i="2"/>
  <c r="E1527" i="5" s="1" a="1"/>
  <c r="E1527" i="5" s="1"/>
  <c r="J1538" i="2"/>
  <c r="E1538" i="5" s="1" a="1"/>
  <c r="E1538" i="5" s="1"/>
  <c r="J1549" i="2"/>
  <c r="E1549" i="5" s="1" a="1"/>
  <c r="E1549" i="5" s="1"/>
  <c r="J1561" i="2"/>
  <c r="E1561" i="5" s="1" a="1"/>
  <c r="E1561" i="5" s="1"/>
  <c r="J1572" i="2"/>
  <c r="E1572" i="5" s="1" a="1"/>
  <c r="E1572" i="5" s="1"/>
  <c r="J1583" i="2"/>
  <c r="E1583" i="5" s="1" a="1"/>
  <c r="E1583" i="5" s="1"/>
  <c r="J1594" i="2"/>
  <c r="E1594" i="5" s="1" a="1"/>
  <c r="E1594" i="5" s="1"/>
  <c r="J1605" i="2"/>
  <c r="E1605" i="5" s="1" a="1"/>
  <c r="E1605" i="5" s="1"/>
  <c r="J1616" i="2"/>
  <c r="E1616" i="5" s="1" a="1"/>
  <c r="E1616" i="5" s="1"/>
  <c r="J1627" i="2"/>
  <c r="E1627" i="5" s="1" a="1"/>
  <c r="E1627" i="5" s="1"/>
  <c r="J1638" i="2"/>
  <c r="E1638" i="5" s="1" a="1"/>
  <c r="E1638" i="5" s="1"/>
  <c r="J1649" i="2"/>
  <c r="E1649" i="5" s="1" a="1"/>
  <c r="E1649" i="5" s="1"/>
  <c r="J1660" i="2"/>
  <c r="E1660" i="5" s="1" a="1"/>
  <c r="E1660" i="5" s="1"/>
  <c r="J1672" i="2"/>
  <c r="E1672" i="5" s="1" a="1"/>
  <c r="E1672" i="5" s="1"/>
  <c r="J1683" i="2"/>
  <c r="E1683" i="5" s="1" a="1"/>
  <c r="E1683" i="5" s="1"/>
  <c r="J1694" i="2"/>
  <c r="E1694" i="5" s="1" a="1"/>
  <c r="E1694" i="5" s="1"/>
  <c r="J1705" i="2"/>
  <c r="E1705" i="5" s="1" a="1"/>
  <c r="E1705" i="5" s="1"/>
  <c r="J1716" i="2"/>
  <c r="E1716" i="5" s="1" a="1"/>
  <c r="E1716" i="5" s="1"/>
  <c r="J1727" i="2"/>
  <c r="E1727" i="5" s="1" a="1"/>
  <c r="E1727" i="5" s="1"/>
  <c r="J1738" i="2"/>
  <c r="E1738" i="5" s="1" a="1"/>
  <c r="E1738" i="5" s="1"/>
  <c r="J1749" i="2"/>
  <c r="E1749" i="5" s="1" a="1"/>
  <c r="E1749" i="5" s="1"/>
  <c r="J1760" i="2"/>
  <c r="E1760" i="5" s="1" a="1"/>
  <c r="E1760" i="5" s="1"/>
  <c r="J1771" i="2"/>
  <c r="E1771" i="5" s="1" a="1"/>
  <c r="E1771" i="5" s="1"/>
  <c r="J1783" i="2"/>
  <c r="E1783" i="5" s="1" a="1"/>
  <c r="E1783" i="5" s="1"/>
  <c r="J1794" i="2"/>
  <c r="E1794" i="5" s="1" a="1"/>
  <c r="E1794" i="5" s="1"/>
  <c r="J1805" i="2"/>
  <c r="E1805" i="5" s="1" a="1"/>
  <c r="E1805" i="5" s="1"/>
  <c r="J1816" i="2"/>
  <c r="E1816" i="5" s="1" a="1"/>
  <c r="E1816" i="5" s="1"/>
  <c r="J1827" i="2"/>
  <c r="E1827" i="5" s="1" a="1"/>
  <c r="E1827" i="5" s="1"/>
  <c r="J1838" i="2"/>
  <c r="E1838" i="5" s="1" a="1"/>
  <c r="E1838" i="5" s="1"/>
  <c r="J1849" i="2"/>
  <c r="E1849" i="5" s="1" a="1"/>
  <c r="E1849" i="5" s="1"/>
  <c r="J1860" i="2"/>
  <c r="E1860" i="5" s="1" a="1"/>
  <c r="E1860" i="5" s="1"/>
  <c r="J1871" i="2"/>
  <c r="E1871" i="5" s="1" a="1"/>
  <c r="E1871" i="5" s="1"/>
  <c r="J1882" i="2"/>
  <c r="E1882" i="5" s="1" a="1"/>
  <c r="E1882" i="5" s="1"/>
  <c r="J1894" i="2"/>
  <c r="E1894" i="5" s="1" a="1"/>
  <c r="E1894" i="5" s="1"/>
  <c r="J1905" i="2"/>
  <c r="E1905" i="5" s="1" a="1"/>
  <c r="E1905" i="5" s="1"/>
  <c r="J1916" i="2"/>
  <c r="E1916" i="5" s="1" a="1"/>
  <c r="E1916" i="5" s="1"/>
  <c r="J1927" i="2"/>
  <c r="E1927" i="5" s="1" a="1"/>
  <c r="E1927" i="5" s="1"/>
  <c r="J1938" i="2"/>
  <c r="E1938" i="5" s="1" a="1"/>
  <c r="E1938" i="5" s="1"/>
  <c r="J1949" i="2"/>
  <c r="E1949" i="5" s="1" a="1"/>
  <c r="E1949" i="5" s="1"/>
  <c r="J1960" i="2"/>
  <c r="E1960" i="5" s="1" a="1"/>
  <c r="E1960" i="5" s="1"/>
  <c r="J1971" i="2"/>
  <c r="E1971" i="5" s="1" a="1"/>
  <c r="E1971" i="5" s="1"/>
  <c r="J1982" i="2"/>
  <c r="E1982" i="5" s="1" a="1"/>
  <c r="E1982" i="5" s="1"/>
  <c r="J1993" i="2"/>
  <c r="E1993" i="5" s="1" a="1"/>
  <c r="E1993" i="5" s="1"/>
  <c r="J2005" i="2"/>
  <c r="E2005" i="5" s="1" a="1"/>
  <c r="E2005" i="5" s="1"/>
  <c r="J2016" i="2"/>
  <c r="E2016" i="5" s="1" a="1"/>
  <c r="E2016" i="5" s="1"/>
  <c r="J2027" i="2"/>
  <c r="E2027" i="5" s="1" a="1"/>
  <c r="E2027" i="5" s="1"/>
  <c r="J2038" i="2"/>
  <c r="E2038" i="5" s="1" a="1"/>
  <c r="E2038" i="5" s="1"/>
  <c r="J2049" i="2"/>
  <c r="E2049" i="5" s="1" a="1"/>
  <c r="E2049" i="5" s="1"/>
  <c r="J2060" i="2"/>
  <c r="E2060" i="5" s="1" a="1"/>
  <c r="E2060" i="5" s="1"/>
  <c r="J2071" i="2"/>
  <c r="E2071" i="5" s="1" a="1"/>
  <c r="E2071" i="5" s="1"/>
  <c r="J2082" i="2"/>
  <c r="E2082" i="5" s="1" a="1"/>
  <c r="E2082" i="5" s="1"/>
  <c r="J2093" i="2"/>
  <c r="E2093" i="5" s="1" a="1"/>
  <c r="E2093" i="5" s="1"/>
  <c r="J2104" i="2"/>
  <c r="E2104" i="5" s="1" a="1"/>
  <c r="E2104" i="5" s="1"/>
  <c r="J2116" i="2"/>
  <c r="E2116" i="5" s="1" a="1"/>
  <c r="E2116" i="5" s="1"/>
  <c r="J2127" i="2"/>
  <c r="E2127" i="5" s="1" a="1"/>
  <c r="E2127" i="5" s="1"/>
  <c r="J2138" i="2"/>
  <c r="E2138" i="5" s="1" a="1"/>
  <c r="E2138" i="5" s="1"/>
  <c r="J2149" i="2"/>
  <c r="E2149" i="5" s="1" a="1"/>
  <c r="E2149" i="5" s="1"/>
  <c r="J2160" i="2"/>
  <c r="E2160" i="5" s="1" a="1"/>
  <c r="E2160" i="5" s="1"/>
  <c r="J2171" i="2"/>
  <c r="E2171" i="5" s="1" a="1"/>
  <c r="E2171" i="5" s="1"/>
  <c r="J2182" i="2"/>
  <c r="E2182" i="5" s="1" a="1"/>
  <c r="E2182" i="5" s="1"/>
  <c r="J2193" i="2"/>
  <c r="E2193" i="5" s="1" a="1"/>
  <c r="E2193" i="5" s="1"/>
  <c r="J2204" i="2"/>
  <c r="E2204" i="5" s="1" a="1"/>
  <c r="E2204" i="5" s="1"/>
  <c r="J2215" i="2"/>
  <c r="E2215" i="5" s="1" a="1"/>
  <c r="E2215" i="5" s="1"/>
  <c r="J2227" i="2"/>
  <c r="E2227" i="5" s="1" a="1"/>
  <c r="E2227" i="5" s="1"/>
  <c r="J2238" i="2"/>
  <c r="E2238" i="5" s="1" a="1"/>
  <c r="E2238" i="5" s="1"/>
  <c r="J2249" i="2"/>
  <c r="E2249" i="5" s="1" a="1"/>
  <c r="E2249" i="5" s="1"/>
  <c r="J2260" i="2"/>
  <c r="E2260" i="5" s="1" a="1"/>
  <c r="E2260" i="5" s="1"/>
  <c r="J2271" i="2"/>
  <c r="E2271" i="5" s="1" a="1"/>
  <c r="E2271" i="5" s="1"/>
  <c r="J2282" i="2"/>
  <c r="E2282" i="5" s="1" a="1"/>
  <c r="E2282" i="5" s="1"/>
  <c r="J2293" i="2"/>
  <c r="E2293" i="5" s="1" a="1"/>
  <c r="E2293" i="5" s="1"/>
  <c r="J2304" i="2"/>
  <c r="E2304" i="5" s="1" a="1"/>
  <c r="E2304" i="5" s="1"/>
  <c r="J2315" i="2"/>
  <c r="E2315" i="5" s="1" a="1"/>
  <c r="E2315" i="5" s="1"/>
  <c r="J2326" i="2"/>
  <c r="E2326" i="5" s="1" a="1"/>
  <c r="E2326" i="5" s="1"/>
  <c r="J4" i="2"/>
  <c r="E4" i="5" s="1" a="1"/>
  <c r="E4" i="5" s="1"/>
  <c r="J15" i="2"/>
  <c r="E15" i="5" s="1" a="1"/>
  <c r="E15" i="5" s="1"/>
  <c r="J26" i="2"/>
  <c r="E26" i="5" s="1" a="1"/>
  <c r="E26" i="5" s="1"/>
  <c r="J37" i="2"/>
  <c r="E37" i="5" s="1" a="1"/>
  <c r="E37" i="5" s="1"/>
  <c r="J48" i="2"/>
  <c r="E48" i="5" s="1" a="1"/>
  <c r="E48" i="5" s="1"/>
  <c r="J59" i="2"/>
  <c r="E59" i="5" s="1" a="1"/>
  <c r="E59" i="5" s="1"/>
  <c r="J70" i="2"/>
  <c r="E70" i="5" s="1" a="1"/>
  <c r="E70" i="5" s="1"/>
  <c r="J81" i="2"/>
  <c r="E81" i="5" s="1" a="1"/>
  <c r="E81" i="5" s="1"/>
  <c r="J92" i="2"/>
  <c r="E92" i="5" s="1" a="1"/>
  <c r="E92" i="5" s="1"/>
  <c r="J103" i="2"/>
  <c r="E103" i="5" s="1" a="1"/>
  <c r="E103" i="5" s="1"/>
  <c r="J115" i="2"/>
  <c r="E115" i="5" s="1" a="1"/>
  <c r="E115" i="5" s="1"/>
  <c r="J126" i="2"/>
  <c r="E126" i="5" s="1" a="1"/>
  <c r="E126" i="5" s="1"/>
  <c r="J137" i="2"/>
  <c r="E137" i="5" s="1" a="1"/>
  <c r="E137" i="5" s="1"/>
  <c r="J148" i="2"/>
  <c r="E148" i="5" s="1" a="1"/>
  <c r="E148" i="5" s="1"/>
  <c r="J159" i="2"/>
  <c r="E159" i="5" s="1" a="1"/>
  <c r="E159" i="5" s="1"/>
  <c r="J170" i="2"/>
  <c r="E170" i="5" s="1" a="1"/>
  <c r="E170" i="5" s="1"/>
  <c r="J181" i="2"/>
  <c r="E181" i="5" s="1" a="1"/>
  <c r="E181" i="5" s="1"/>
  <c r="J192" i="2"/>
  <c r="E192" i="5" s="1" a="1"/>
  <c r="E192" i="5" s="1"/>
  <c r="J203" i="2"/>
  <c r="E203" i="5" s="1" a="1"/>
  <c r="E203" i="5" s="1"/>
  <c r="J214" i="2"/>
  <c r="E214" i="5" s="1" a="1"/>
  <c r="E214" i="5" s="1"/>
  <c r="J226" i="2"/>
  <c r="E226" i="5" s="1" a="1"/>
  <c r="E226" i="5" s="1"/>
  <c r="J237" i="2"/>
  <c r="E237" i="5" s="1" a="1"/>
  <c r="E237" i="5" s="1"/>
  <c r="J248" i="2"/>
  <c r="E248" i="5" s="1" a="1"/>
  <c r="E248" i="5" s="1"/>
  <c r="J259" i="2"/>
  <c r="E259" i="5" s="1" a="1"/>
  <c r="E259" i="5" s="1"/>
  <c r="J270" i="2"/>
  <c r="E270" i="5" s="1" a="1"/>
  <c r="E270" i="5" s="1"/>
  <c r="J281" i="2"/>
  <c r="E281" i="5" s="1" a="1"/>
  <c r="E281" i="5" s="1"/>
  <c r="J292" i="2"/>
  <c r="E292" i="5" s="1" a="1"/>
  <c r="E292" i="5" s="1"/>
  <c r="J303" i="2"/>
  <c r="E303" i="5" s="1" a="1"/>
  <c r="E303" i="5" s="1"/>
  <c r="J314" i="2"/>
  <c r="E314" i="5" s="1" a="1"/>
  <c r="E314" i="5" s="1"/>
  <c r="J325" i="2"/>
  <c r="E325" i="5" s="1" a="1"/>
  <c r="E325" i="5" s="1"/>
  <c r="J337" i="2"/>
  <c r="E337" i="5" s="1" a="1"/>
  <c r="E337" i="5" s="1"/>
  <c r="J348" i="2"/>
  <c r="E348" i="5" s="1" a="1"/>
  <c r="E348" i="5" s="1"/>
  <c r="J359" i="2"/>
  <c r="E359" i="5" s="1" a="1"/>
  <c r="E359" i="5" s="1"/>
  <c r="J370" i="2"/>
  <c r="E370" i="5" s="1" a="1"/>
  <c r="E370" i="5" s="1"/>
  <c r="J381" i="2"/>
  <c r="E381" i="5" s="1" a="1"/>
  <c r="E381" i="5" s="1"/>
  <c r="J392" i="2"/>
  <c r="E392" i="5" s="1" a="1"/>
  <c r="E392" i="5" s="1"/>
  <c r="J403" i="2"/>
  <c r="E403" i="5" s="1" a="1"/>
  <c r="E403" i="5" s="1"/>
  <c r="J414" i="2"/>
  <c r="E414" i="5" s="1" a="1"/>
  <c r="E414" i="5" s="1"/>
  <c r="J425" i="2"/>
  <c r="E425" i="5" s="1" a="1"/>
  <c r="E425" i="5" s="1"/>
  <c r="J436" i="2"/>
  <c r="E436" i="5" s="1" a="1"/>
  <c r="E436" i="5" s="1"/>
  <c r="J448" i="2"/>
  <c r="E448" i="5" s="1" a="1"/>
  <c r="E448" i="5" s="1"/>
  <c r="J459" i="2"/>
  <c r="E459" i="5" s="1" a="1"/>
  <c r="E459" i="5" s="1"/>
  <c r="J470" i="2"/>
  <c r="E470" i="5" s="1" a="1"/>
  <c r="E470" i="5" s="1"/>
  <c r="J481" i="2"/>
  <c r="E481" i="5" s="1" a="1"/>
  <c r="E481" i="5" s="1"/>
  <c r="J492" i="2"/>
  <c r="E492" i="5" s="1" a="1"/>
  <c r="E492" i="5" s="1"/>
  <c r="J503" i="2"/>
  <c r="E503" i="5" s="1" a="1"/>
  <c r="E503" i="5" s="1"/>
  <c r="J514" i="2"/>
  <c r="E514" i="5" s="1" a="1"/>
  <c r="E514" i="5" s="1"/>
  <c r="J525" i="2"/>
  <c r="E525" i="5" s="1" a="1"/>
  <c r="E525" i="5" s="1"/>
  <c r="J536" i="2"/>
  <c r="E536" i="5" s="1" a="1"/>
  <c r="E536" i="5" s="1"/>
  <c r="J547" i="2"/>
  <c r="E547" i="5" s="1" a="1"/>
  <c r="E547" i="5" s="1"/>
  <c r="J559" i="2"/>
  <c r="E559" i="5" s="1" a="1"/>
  <c r="E559" i="5" s="1"/>
  <c r="J570" i="2"/>
  <c r="E570" i="5" s="1" a="1"/>
  <c r="E570" i="5" s="1"/>
  <c r="J581" i="2"/>
  <c r="E581" i="5" s="1" a="1"/>
  <c r="E581" i="5" s="1"/>
  <c r="J592" i="2"/>
  <c r="E592" i="5" s="1" a="1"/>
  <c r="E592" i="5" s="1"/>
  <c r="J603" i="2"/>
  <c r="E603" i="5" s="1" a="1"/>
  <c r="E603" i="5" s="1"/>
  <c r="J614" i="2"/>
  <c r="E614" i="5" s="1" a="1"/>
  <c r="E614" i="5" s="1"/>
  <c r="J625" i="2"/>
  <c r="E625" i="5" s="1" a="1"/>
  <c r="E625" i="5" s="1"/>
  <c r="J636" i="2"/>
  <c r="E636" i="5" s="1" a="1"/>
  <c r="E636" i="5" s="1"/>
  <c r="J647" i="2"/>
  <c r="E647" i="5" s="1" a="1"/>
  <c r="E647" i="5" s="1"/>
  <c r="J658" i="2"/>
  <c r="E658" i="5" s="1" a="1"/>
  <c r="E658" i="5" s="1"/>
  <c r="J670" i="2"/>
  <c r="E670" i="5" s="1" a="1"/>
  <c r="E670" i="5" s="1"/>
  <c r="J681" i="2"/>
  <c r="E681" i="5" s="1" a="1"/>
  <c r="E681" i="5" s="1"/>
  <c r="J692" i="2"/>
  <c r="E692" i="5" s="1" a="1"/>
  <c r="E692" i="5" s="1"/>
  <c r="J703" i="2"/>
  <c r="E703" i="5" s="1" a="1"/>
  <c r="E703" i="5" s="1"/>
  <c r="J714" i="2"/>
  <c r="E714" i="5" s="1" a="1"/>
  <c r="E714" i="5" s="1"/>
  <c r="J725" i="2"/>
  <c r="E725" i="5" s="1" a="1"/>
  <c r="E725" i="5" s="1"/>
  <c r="J736" i="2"/>
  <c r="E736" i="5" s="1" a="1"/>
  <c r="E736" i="5" s="1"/>
  <c r="J747" i="2"/>
  <c r="E747" i="5" s="1" a="1"/>
  <c r="E747" i="5" s="1"/>
  <c r="J758" i="2"/>
  <c r="E758" i="5" s="1" a="1"/>
  <c r="E758" i="5" s="1"/>
  <c r="J769" i="2"/>
  <c r="E769" i="5" s="1" a="1"/>
  <c r="E769" i="5" s="1"/>
  <c r="J781" i="2"/>
  <c r="E781" i="5" s="1" a="1"/>
  <c r="E781" i="5" s="1"/>
  <c r="J792" i="2"/>
  <c r="E792" i="5" s="1" a="1"/>
  <c r="E792" i="5" s="1"/>
  <c r="J803" i="2"/>
  <c r="E803" i="5" s="1" a="1"/>
  <c r="E803" i="5" s="1"/>
  <c r="J814" i="2"/>
  <c r="E814" i="5" s="1" a="1"/>
  <c r="E814" i="5" s="1"/>
  <c r="J825" i="2"/>
  <c r="E825" i="5" s="1" a="1"/>
  <c r="E825" i="5" s="1"/>
  <c r="J836" i="2"/>
  <c r="E836" i="5" s="1" a="1"/>
  <c r="E836" i="5" s="1"/>
  <c r="J847" i="2"/>
  <c r="E847" i="5" s="1" a="1"/>
  <c r="E847" i="5" s="1"/>
  <c r="J858" i="2"/>
  <c r="E858" i="5" s="1" a="1"/>
  <c r="E858" i="5" s="1"/>
  <c r="J869" i="2"/>
  <c r="E869" i="5" s="1" a="1"/>
  <c r="E869" i="5" s="1"/>
  <c r="J880" i="2"/>
  <c r="E880" i="5" s="1" a="1"/>
  <c r="E880" i="5" s="1"/>
  <c r="J892" i="2"/>
  <c r="E892" i="5" s="1" a="1"/>
  <c r="E892" i="5" s="1"/>
  <c r="J903" i="2"/>
  <c r="E903" i="5" s="1" a="1"/>
  <c r="E903" i="5" s="1"/>
  <c r="J914" i="2"/>
  <c r="E914" i="5" s="1" a="1"/>
  <c r="E914" i="5" s="1"/>
  <c r="J925" i="2"/>
  <c r="E925" i="5" s="1" a="1"/>
  <c r="E925" i="5" s="1"/>
  <c r="J936" i="2"/>
  <c r="E936" i="5" s="1" a="1"/>
  <c r="E936" i="5" s="1"/>
  <c r="J947" i="2"/>
  <c r="E947" i="5" s="1" a="1"/>
  <c r="E947" i="5" s="1"/>
  <c r="J958" i="2"/>
  <c r="E958" i="5" s="1" a="1"/>
  <c r="E958" i="5" s="1"/>
  <c r="J969" i="2"/>
  <c r="E969" i="5" s="1" a="1"/>
  <c r="E969" i="5" s="1"/>
  <c r="J980" i="2"/>
  <c r="E980" i="5" s="1" a="1"/>
  <c r="E980" i="5" s="1"/>
  <c r="J991" i="2"/>
  <c r="E991" i="5" s="1" a="1"/>
  <c r="E991" i="5" s="1"/>
  <c r="J1003" i="2"/>
  <c r="E1003" i="5" s="1" a="1"/>
  <c r="E1003" i="5" s="1"/>
  <c r="J1014" i="2"/>
  <c r="E1014" i="5" s="1" a="1"/>
  <c r="E1014" i="5" s="1"/>
  <c r="J1025" i="2"/>
  <c r="E1025" i="5" s="1" a="1"/>
  <c r="E1025" i="5" s="1"/>
  <c r="J1036" i="2"/>
  <c r="E1036" i="5" s="1" a="1"/>
  <c r="E1036" i="5" s="1"/>
  <c r="J1047" i="2"/>
  <c r="E1047" i="5" s="1" a="1"/>
  <c r="E1047" i="5" s="1"/>
  <c r="J1058" i="2"/>
  <c r="E1058" i="5" s="1" a="1"/>
  <c r="E1058" i="5" s="1"/>
  <c r="J1069" i="2"/>
  <c r="E1069" i="5" s="1" a="1"/>
  <c r="E1069" i="5" s="1"/>
  <c r="J1080" i="2"/>
  <c r="E1080" i="5" s="1" a="1"/>
  <c r="E1080" i="5" s="1"/>
  <c r="J1091" i="2"/>
  <c r="E1091" i="5" s="1" a="1"/>
  <c r="E1091" i="5" s="1"/>
  <c r="J1102" i="2"/>
  <c r="E1102" i="5" s="1" a="1"/>
  <c r="E1102" i="5" s="1"/>
  <c r="J1115" i="2"/>
  <c r="E1115" i="5" s="1" a="1"/>
  <c r="E1115" i="5" s="1"/>
  <c r="J1126" i="2"/>
  <c r="E1126" i="5" s="1" a="1"/>
  <c r="E1126" i="5" s="1"/>
  <c r="J1137" i="2"/>
  <c r="E1137" i="5" s="1" a="1"/>
  <c r="E1137" i="5" s="1"/>
  <c r="J1148" i="2"/>
  <c r="E1148" i="5" s="1" a="1"/>
  <c r="E1148" i="5" s="1"/>
  <c r="J1159" i="2"/>
  <c r="E1159" i="5" s="1" a="1"/>
  <c r="E1159" i="5" s="1"/>
  <c r="J1170" i="2"/>
  <c r="E1170" i="5" s="1" a="1"/>
  <c r="E1170" i="5" s="1"/>
  <c r="J1181" i="2"/>
  <c r="E1181" i="5" s="1" a="1"/>
  <c r="E1181" i="5" s="1"/>
  <c r="J1192" i="2"/>
  <c r="E1192" i="5" s="1" a="1"/>
  <c r="E1192" i="5" s="1"/>
  <c r="J1203" i="2"/>
  <c r="E1203" i="5" s="1" a="1"/>
  <c r="E1203" i="5" s="1"/>
  <c r="J1214" i="2"/>
  <c r="E1214" i="5" s="1" a="1"/>
  <c r="E1214" i="5" s="1"/>
  <c r="J1226" i="2"/>
  <c r="E1226" i="5" s="1" a="1"/>
  <c r="E1226" i="5" s="1"/>
  <c r="J1237" i="2"/>
  <c r="E1237" i="5" s="1" a="1"/>
  <c r="E1237" i="5" s="1"/>
  <c r="J1248" i="2"/>
  <c r="E1248" i="5" s="1" a="1"/>
  <c r="E1248" i="5" s="1"/>
  <c r="J1259" i="2"/>
  <c r="E1259" i="5" s="1" a="1"/>
  <c r="E1259" i="5" s="1"/>
  <c r="J1270" i="2"/>
  <c r="E1270" i="5" s="1" a="1"/>
  <c r="E1270" i="5" s="1"/>
  <c r="J1281" i="2"/>
  <c r="E1281" i="5" s="1" a="1"/>
  <c r="E1281" i="5" s="1"/>
  <c r="J1292" i="2"/>
  <c r="E1292" i="5" s="1" a="1"/>
  <c r="E1292" i="5" s="1"/>
  <c r="J1303" i="2"/>
  <c r="E1303" i="5" s="1" a="1"/>
  <c r="E1303" i="5" s="1"/>
  <c r="J1314" i="2"/>
  <c r="E1314" i="5" s="1" a="1"/>
  <c r="E1314" i="5" s="1"/>
  <c r="J1325" i="2"/>
  <c r="E1325" i="5" s="1" a="1"/>
  <c r="E1325" i="5" s="1"/>
  <c r="J1337" i="2"/>
  <c r="E1337" i="5" s="1" a="1"/>
  <c r="E1337" i="5" s="1"/>
  <c r="J1348" i="2"/>
  <c r="E1348" i="5" s="1" a="1"/>
  <c r="E1348" i="5" s="1"/>
  <c r="J1359" i="2"/>
  <c r="E1359" i="5" s="1" a="1"/>
  <c r="E1359" i="5" s="1"/>
  <c r="J1370" i="2"/>
  <c r="E1370" i="5" s="1" a="1"/>
  <c r="E1370" i="5" s="1"/>
  <c r="J1381" i="2"/>
  <c r="E1381" i="5" s="1" a="1"/>
  <c r="E1381" i="5" s="1"/>
  <c r="J1392" i="2"/>
  <c r="E1392" i="5" s="1" a="1"/>
  <c r="E1392" i="5" s="1"/>
  <c r="J1403" i="2"/>
  <c r="E1403" i="5" s="1" a="1"/>
  <c r="E1403" i="5" s="1"/>
  <c r="J1414" i="2"/>
  <c r="E1414" i="5" s="1" a="1"/>
  <c r="E1414" i="5" s="1"/>
  <c r="J1425" i="2"/>
  <c r="E1425" i="5" s="1" a="1"/>
  <c r="E1425" i="5" s="1"/>
  <c r="J1436" i="2"/>
  <c r="E1436" i="5" s="1" a="1"/>
  <c r="E1436" i="5" s="1"/>
  <c r="J1448" i="2"/>
  <c r="E1448" i="5" s="1" a="1"/>
  <c r="E1448" i="5" s="1"/>
  <c r="J1459" i="2"/>
  <c r="E1459" i="5" s="1" a="1"/>
  <c r="E1459" i="5" s="1"/>
  <c r="J1470" i="2"/>
  <c r="E1470" i="5" s="1" a="1"/>
  <c r="E1470" i="5" s="1"/>
  <c r="J1481" i="2"/>
  <c r="E1481" i="5" s="1" a="1"/>
  <c r="E1481" i="5" s="1"/>
  <c r="J1488" i="2"/>
  <c r="E1488" i="5" s="1" a="1"/>
  <c r="E1488" i="5" s="1"/>
  <c r="J1489" i="2"/>
  <c r="E1489" i="5" s="1" a="1"/>
  <c r="E1489" i="5" s="1"/>
  <c r="J1490" i="2"/>
  <c r="E1490" i="5" s="1" a="1"/>
  <c r="E1490" i="5" s="1"/>
  <c r="J1491" i="2"/>
  <c r="E1491" i="5" s="1" a="1"/>
  <c r="E1491" i="5" s="1"/>
  <c r="J1492" i="2"/>
  <c r="E1492" i="5" s="1" a="1"/>
  <c r="E1492" i="5" s="1"/>
  <c r="J1493" i="2"/>
  <c r="E1493" i="5" s="1" a="1"/>
  <c r="E1493" i="5" s="1"/>
  <c r="J1495" i="2"/>
  <c r="E1495" i="5" s="1" a="1"/>
  <c r="E1495" i="5" s="1"/>
  <c r="J1496" i="2"/>
  <c r="E1496" i="5" s="1" a="1"/>
  <c r="E1496" i="5" s="1"/>
  <c r="J1497" i="2"/>
  <c r="E1497" i="5" s="1" a="1"/>
  <c r="E1497" i="5" s="1"/>
  <c r="J1498" i="2"/>
  <c r="E1498" i="5" s="1" a="1"/>
  <c r="E1498" i="5" s="1"/>
  <c r="J1499" i="2"/>
  <c r="E1499" i="5" s="1" a="1"/>
  <c r="E1499" i="5" s="1"/>
  <c r="J1500" i="2"/>
  <c r="E1500" i="5" s="1" a="1"/>
  <c r="E1500" i="5" s="1"/>
  <c r="J1501" i="2"/>
  <c r="E1501" i="5" s="1" a="1"/>
  <c r="E1501" i="5" s="1"/>
  <c r="J1502" i="2"/>
  <c r="E1502" i="5" s="1" a="1"/>
  <c r="E1502" i="5" s="1"/>
  <c r="J1503" i="2"/>
  <c r="E1503" i="5" s="1" a="1"/>
  <c r="E1503" i="5" s="1"/>
  <c r="J1504" i="2"/>
  <c r="E1504" i="5" s="1" a="1"/>
  <c r="E1504" i="5" s="1"/>
  <c r="J1506" i="2"/>
  <c r="E1506" i="5" s="1" a="1"/>
  <c r="E1506" i="5" s="1"/>
  <c r="J1507" i="2"/>
  <c r="E1507" i="5" s="1" a="1"/>
  <c r="E1507" i="5" s="1"/>
  <c r="J1508" i="2"/>
  <c r="E1508" i="5" s="1" a="1"/>
  <c r="E1508" i="5" s="1"/>
  <c r="J1509" i="2"/>
  <c r="E1509" i="5" s="1" a="1"/>
  <c r="E1509" i="5" s="1"/>
  <c r="J1510" i="2"/>
  <c r="E1510" i="5" s="1" a="1"/>
  <c r="E1510" i="5" s="1"/>
  <c r="J1511" i="2"/>
  <c r="E1511" i="5" s="1" a="1"/>
  <c r="E1511" i="5" s="1"/>
  <c r="J1512" i="2"/>
  <c r="E1512" i="5" s="1" a="1"/>
  <c r="E1512" i="5" s="1"/>
  <c r="J1513" i="2"/>
  <c r="E1513" i="5" s="1" a="1"/>
  <c r="E1513" i="5" s="1"/>
  <c r="J1514" i="2"/>
  <c r="E1514" i="5" s="1" a="1"/>
  <c r="E1514" i="5" s="1"/>
  <c r="J1515" i="2"/>
  <c r="E1515" i="5" s="1" a="1"/>
  <c r="E1515" i="5" s="1"/>
  <c r="J1517" i="2"/>
  <c r="E1517" i="5" s="1" a="1"/>
  <c r="E1517" i="5" s="1"/>
  <c r="J1518" i="2"/>
  <c r="E1518" i="5" s="1" a="1"/>
  <c r="E1518" i="5" s="1"/>
  <c r="J1519" i="2"/>
  <c r="E1519" i="5" s="1" a="1"/>
  <c r="E1519" i="5" s="1"/>
  <c r="J1520" i="2"/>
  <c r="E1520" i="5" s="1" a="1"/>
  <c r="E1520" i="5" s="1"/>
  <c r="J1521" i="2"/>
  <c r="E1521" i="5" s="1" a="1"/>
  <c r="E1521" i="5" s="1"/>
  <c r="J1522" i="2"/>
  <c r="E1522" i="5" s="1" a="1"/>
  <c r="E1522" i="5" s="1"/>
  <c r="J1523" i="2"/>
  <c r="E1523" i="5" s="1" a="1"/>
  <c r="E1523" i="5" s="1"/>
  <c r="J1524" i="2"/>
  <c r="E1524" i="5" s="1" a="1"/>
  <c r="E1524" i="5" s="1"/>
  <c r="J1525" i="2"/>
  <c r="E1525" i="5" s="1" a="1"/>
  <c r="E1525" i="5" s="1"/>
  <c r="J1526" i="2"/>
  <c r="E1526" i="5" s="1" a="1"/>
  <c r="E1526" i="5" s="1"/>
  <c r="J1528" i="2"/>
  <c r="E1528" i="5" s="1" a="1"/>
  <c r="E1528" i="5" s="1"/>
  <c r="J1529" i="2"/>
  <c r="E1529" i="5" s="1" a="1"/>
  <c r="E1529" i="5" s="1"/>
  <c r="J1530" i="2"/>
  <c r="E1530" i="5" s="1" a="1"/>
  <c r="E1530" i="5" s="1"/>
  <c r="J1531" i="2"/>
  <c r="E1531" i="5" s="1" a="1"/>
  <c r="E1531" i="5" s="1"/>
  <c r="J1532" i="2"/>
  <c r="E1532" i="5" s="1" a="1"/>
  <c r="E1532" i="5" s="1"/>
  <c r="J1533" i="2"/>
  <c r="E1533" i="5" s="1" a="1"/>
  <c r="E1533" i="5" s="1"/>
  <c r="J1534" i="2"/>
  <c r="E1534" i="5" s="1" a="1"/>
  <c r="E1534" i="5" s="1"/>
  <c r="J1535" i="2"/>
  <c r="E1535" i="5" s="1" a="1"/>
  <c r="E1535" i="5" s="1"/>
  <c r="J1536" i="2"/>
  <c r="E1536" i="5" s="1" a="1"/>
  <c r="E1536" i="5" s="1"/>
  <c r="J1537" i="2"/>
  <c r="E1537" i="5" s="1" a="1"/>
  <c r="E1537" i="5" s="1"/>
  <c r="J1539" i="2"/>
  <c r="E1539" i="5" s="1" a="1"/>
  <c r="E1539" i="5" s="1"/>
  <c r="J1540" i="2"/>
  <c r="E1540" i="5" s="1" a="1"/>
  <c r="E1540" i="5" s="1"/>
  <c r="J1541" i="2"/>
  <c r="E1541" i="5" s="1" a="1"/>
  <c r="E1541" i="5" s="1"/>
  <c r="J1542" i="2"/>
  <c r="E1542" i="5" s="1" a="1"/>
  <c r="E1542" i="5" s="1"/>
  <c r="J1543" i="2"/>
  <c r="E1543" i="5" s="1" a="1"/>
  <c r="E1543" i="5" s="1"/>
  <c r="J1544" i="2"/>
  <c r="E1544" i="5" s="1" a="1"/>
  <c r="E1544" i="5" s="1"/>
  <c r="J1545" i="2"/>
  <c r="E1545" i="5" s="1" a="1"/>
  <c r="E1545" i="5" s="1"/>
  <c r="J1546" i="2"/>
  <c r="E1546" i="5" s="1" a="1"/>
  <c r="E1546" i="5" s="1"/>
  <c r="J1547" i="2"/>
  <c r="E1547" i="5" s="1" a="1"/>
  <c r="E1547" i="5" s="1"/>
  <c r="J1548" i="2"/>
  <c r="E1548" i="5" s="1" a="1"/>
  <c r="E1548" i="5" s="1"/>
  <c r="J1550" i="2"/>
  <c r="E1550" i="5" s="1" a="1"/>
  <c r="E1550" i="5" s="1"/>
  <c r="J1551" i="2"/>
  <c r="E1551" i="5" s="1" a="1"/>
  <c r="E1551" i="5" s="1"/>
  <c r="J1552" i="2"/>
  <c r="E1552" i="5" s="1" a="1"/>
  <c r="E1552" i="5" s="1"/>
  <c r="J1553" i="2"/>
  <c r="E1553" i="5" s="1" a="1"/>
  <c r="E1553" i="5" s="1"/>
  <c r="J1554" i="2"/>
  <c r="E1554" i="5" s="1" a="1"/>
  <c r="E1554" i="5" s="1"/>
  <c r="J1555" i="2"/>
  <c r="E1555" i="5" s="1" a="1"/>
  <c r="E1555" i="5" s="1"/>
  <c r="J1556" i="2"/>
  <c r="E1556" i="5" s="1" a="1"/>
  <c r="E1556" i="5" s="1"/>
  <c r="J1557" i="2"/>
  <c r="E1557" i="5" s="1" a="1"/>
  <c r="E1557" i="5" s="1"/>
  <c r="J1558" i="2"/>
  <c r="E1558" i="5" s="1" a="1"/>
  <c r="E1558" i="5" s="1"/>
  <c r="J1559" i="2"/>
  <c r="E1559" i="5" s="1" a="1"/>
  <c r="E1559" i="5" s="1"/>
  <c r="J1562" i="2"/>
  <c r="E1562" i="5" s="1" a="1"/>
  <c r="E1562" i="5" s="1"/>
  <c r="J1563" i="2"/>
  <c r="E1563" i="5" s="1" a="1"/>
  <c r="E1563" i="5" s="1"/>
  <c r="J1564" i="2"/>
  <c r="E1564" i="5" s="1" a="1"/>
  <c r="E1564" i="5" s="1"/>
  <c r="J1565" i="2"/>
  <c r="E1565" i="5" s="1" a="1"/>
  <c r="E1565" i="5" s="1"/>
  <c r="J1566" i="2"/>
  <c r="E1566" i="5" s="1" a="1"/>
  <c r="E1566" i="5" s="1"/>
  <c r="J1567" i="2"/>
  <c r="E1567" i="5" s="1" a="1"/>
  <c r="E1567" i="5" s="1"/>
  <c r="J1568" i="2"/>
  <c r="E1568" i="5" s="1" a="1"/>
  <c r="E1568" i="5" s="1"/>
  <c r="J1569" i="2"/>
  <c r="E1569" i="5" s="1" a="1"/>
  <c r="E1569" i="5" s="1"/>
  <c r="J1570" i="2"/>
  <c r="E1570" i="5" s="1" a="1"/>
  <c r="E1570" i="5" s="1"/>
  <c r="J1571" i="2"/>
  <c r="E1571" i="5" s="1" a="1"/>
  <c r="E1571" i="5" s="1"/>
  <c r="J1573" i="2"/>
  <c r="E1573" i="5" s="1" a="1"/>
  <c r="E1573" i="5" s="1"/>
  <c r="J1574" i="2"/>
  <c r="E1574" i="5" s="1" a="1"/>
  <c r="E1574" i="5" s="1"/>
  <c r="J1575" i="2"/>
  <c r="E1575" i="5" s="1" a="1"/>
  <c r="E1575" i="5" s="1"/>
  <c r="J1576" i="2"/>
  <c r="E1576" i="5" s="1" a="1"/>
  <c r="E1576" i="5" s="1"/>
  <c r="J1577" i="2"/>
  <c r="E1577" i="5" s="1" a="1"/>
  <c r="E1577" i="5" s="1"/>
  <c r="J1578" i="2"/>
  <c r="E1578" i="5" s="1" a="1"/>
  <c r="E1578" i="5" s="1"/>
  <c r="J1579" i="2"/>
  <c r="E1579" i="5" s="1" a="1"/>
  <c r="E1579" i="5" s="1"/>
  <c r="J1580" i="2"/>
  <c r="E1580" i="5" s="1" a="1"/>
  <c r="E1580" i="5" s="1"/>
  <c r="J1581" i="2"/>
  <c r="E1581" i="5" s="1" a="1"/>
  <c r="E1581" i="5" s="1"/>
  <c r="J1582" i="2"/>
  <c r="E1582" i="5" s="1" a="1"/>
  <c r="E1582" i="5" s="1"/>
  <c r="J1584" i="2"/>
  <c r="E1584" i="5" s="1" a="1"/>
  <c r="E1584" i="5" s="1"/>
  <c r="J1585" i="2"/>
  <c r="E1585" i="5" s="1" a="1"/>
  <c r="E1585" i="5" s="1"/>
  <c r="J1586" i="2"/>
  <c r="E1586" i="5" s="1" a="1"/>
  <c r="E1586" i="5" s="1"/>
  <c r="J1587" i="2"/>
  <c r="E1587" i="5" s="1" a="1"/>
  <c r="E1587" i="5" s="1"/>
  <c r="J1588" i="2"/>
  <c r="E1588" i="5" s="1" a="1"/>
  <c r="E1588" i="5" s="1"/>
  <c r="J1589" i="2"/>
  <c r="E1589" i="5" s="1" a="1"/>
  <c r="E1589" i="5" s="1"/>
  <c r="J1590" i="2"/>
  <c r="E1590" i="5" s="1" a="1"/>
  <c r="E1590" i="5" s="1"/>
  <c r="J1591" i="2"/>
  <c r="E1591" i="5" s="1" a="1"/>
  <c r="E1591" i="5" s="1"/>
  <c r="J1592" i="2"/>
  <c r="E1592" i="5" s="1" a="1"/>
  <c r="E1592" i="5" s="1"/>
  <c r="J1593" i="2"/>
  <c r="E1593" i="5" s="1" a="1"/>
  <c r="E1593" i="5" s="1"/>
  <c r="J1595" i="2"/>
  <c r="E1595" i="5" s="1" a="1"/>
  <c r="E1595" i="5" s="1"/>
  <c r="J1596" i="2"/>
  <c r="E1596" i="5" s="1" a="1"/>
  <c r="E1596" i="5" s="1"/>
  <c r="J1597" i="2"/>
  <c r="E1597" i="5" s="1" a="1"/>
  <c r="E1597" i="5" s="1"/>
  <c r="J1598" i="2"/>
  <c r="E1598" i="5" s="1" a="1"/>
  <c r="E1598" i="5" s="1"/>
  <c r="J1599" i="2"/>
  <c r="E1599" i="5" s="1" a="1"/>
  <c r="E1599" i="5" s="1"/>
  <c r="J1600" i="2"/>
  <c r="E1600" i="5" s="1" a="1"/>
  <c r="E1600" i="5" s="1"/>
  <c r="J1601" i="2"/>
  <c r="E1601" i="5" s="1" a="1"/>
  <c r="E1601" i="5" s="1"/>
  <c r="J1602" i="2"/>
  <c r="E1602" i="5" s="1" a="1"/>
  <c r="E1602" i="5" s="1"/>
  <c r="J1603" i="2"/>
  <c r="E1603" i="5" s="1" a="1"/>
  <c r="E1603" i="5" s="1"/>
  <c r="J1604" i="2"/>
  <c r="E1604" i="5" s="1" a="1"/>
  <c r="E1604" i="5" s="1"/>
  <c r="J1606" i="2"/>
  <c r="E1606" i="5" s="1" a="1"/>
  <c r="E1606" i="5" s="1"/>
  <c r="J1607" i="2"/>
  <c r="E1607" i="5" s="1" a="1"/>
  <c r="E1607" i="5" s="1"/>
  <c r="J1608" i="2"/>
  <c r="E1608" i="5" s="1" a="1"/>
  <c r="E1608" i="5" s="1"/>
  <c r="J1609" i="2"/>
  <c r="E1609" i="5" s="1" a="1"/>
  <c r="E1609" i="5" s="1"/>
  <c r="J1610" i="2"/>
  <c r="E1610" i="5" s="1" a="1"/>
  <c r="E1610" i="5" s="1"/>
  <c r="J1611" i="2"/>
  <c r="E1611" i="5" s="1" a="1"/>
  <c r="E1611" i="5" s="1"/>
  <c r="J1612" i="2"/>
  <c r="E1612" i="5" s="1" a="1"/>
  <c r="E1612" i="5" s="1"/>
  <c r="J1613" i="2"/>
  <c r="E1613" i="5" s="1" a="1"/>
  <c r="E1613" i="5" s="1"/>
  <c r="J1614" i="2"/>
  <c r="E1614" i="5" s="1" a="1"/>
  <c r="E1614" i="5" s="1"/>
  <c r="J1615" i="2"/>
  <c r="E1615" i="5" s="1" a="1"/>
  <c r="E1615" i="5" s="1"/>
  <c r="J1617" i="2"/>
  <c r="E1617" i="5" s="1" a="1"/>
  <c r="E1617" i="5" s="1"/>
  <c r="J1618" i="2"/>
  <c r="E1618" i="5" s="1" a="1"/>
  <c r="E1618" i="5" s="1"/>
  <c r="J1619" i="2"/>
  <c r="E1619" i="5" s="1" a="1"/>
  <c r="E1619" i="5" s="1"/>
  <c r="J1620" i="2"/>
  <c r="E1620" i="5" s="1" a="1"/>
  <c r="E1620" i="5" s="1"/>
  <c r="J1621" i="2"/>
  <c r="E1621" i="5" s="1" a="1"/>
  <c r="E1621" i="5" s="1"/>
  <c r="J1622" i="2"/>
  <c r="E1622" i="5" s="1" a="1"/>
  <c r="E1622" i="5" s="1"/>
  <c r="J1623" i="2"/>
  <c r="E1623" i="5" s="1" a="1"/>
  <c r="E1623" i="5" s="1"/>
  <c r="J1624" i="2"/>
  <c r="E1624" i="5" s="1" a="1"/>
  <c r="E1624" i="5" s="1"/>
  <c r="J1625" i="2"/>
  <c r="E1625" i="5" s="1" a="1"/>
  <c r="E1625" i="5" s="1"/>
  <c r="J1626" i="2"/>
  <c r="E1626" i="5" s="1" a="1"/>
  <c r="E1626" i="5" s="1"/>
  <c r="J1628" i="2"/>
  <c r="E1628" i="5" s="1" a="1"/>
  <c r="E1628" i="5" s="1"/>
  <c r="J1629" i="2"/>
  <c r="E1629" i="5" s="1" a="1"/>
  <c r="E1629" i="5" s="1"/>
  <c r="J1630" i="2"/>
  <c r="E1630" i="5" s="1" a="1"/>
  <c r="E1630" i="5" s="1"/>
  <c r="J1631" i="2"/>
  <c r="E1631" i="5" s="1" a="1"/>
  <c r="E1631" i="5" s="1"/>
  <c r="J1632" i="2"/>
  <c r="E1632" i="5" s="1" a="1"/>
  <c r="E1632" i="5" s="1"/>
  <c r="J1633" i="2"/>
  <c r="E1633" i="5" s="1" a="1"/>
  <c r="E1633" i="5" s="1"/>
  <c r="J1634" i="2"/>
  <c r="E1634" i="5" s="1" a="1"/>
  <c r="E1634" i="5" s="1"/>
  <c r="J1635" i="2"/>
  <c r="E1635" i="5" s="1" a="1"/>
  <c r="E1635" i="5" s="1"/>
  <c r="J1636" i="2"/>
  <c r="E1636" i="5" s="1" a="1"/>
  <c r="E1636" i="5" s="1"/>
  <c r="J1637" i="2"/>
  <c r="E1637" i="5" s="1" a="1"/>
  <c r="E1637" i="5" s="1"/>
  <c r="J1639" i="2"/>
  <c r="E1639" i="5" s="1" a="1"/>
  <c r="E1639" i="5" s="1"/>
  <c r="J1640" i="2"/>
  <c r="E1640" i="5" s="1" a="1"/>
  <c r="E1640" i="5" s="1"/>
  <c r="J1641" i="2"/>
  <c r="E1641" i="5" s="1" a="1"/>
  <c r="E1641" i="5" s="1"/>
  <c r="J1642" i="2"/>
  <c r="E1642" i="5" s="1" a="1"/>
  <c r="E1642" i="5" s="1"/>
  <c r="J1643" i="2"/>
  <c r="E1643" i="5" s="1" a="1"/>
  <c r="E1643" i="5" s="1"/>
  <c r="J1644" i="2"/>
  <c r="E1644" i="5" s="1" a="1"/>
  <c r="E1644" i="5" s="1"/>
  <c r="J1645" i="2"/>
  <c r="E1645" i="5" s="1" a="1"/>
  <c r="E1645" i="5" s="1"/>
  <c r="J1646" i="2"/>
  <c r="E1646" i="5" s="1" a="1"/>
  <c r="E1646" i="5" s="1"/>
  <c r="J1647" i="2"/>
  <c r="E1647" i="5" s="1" a="1"/>
  <c r="E1647" i="5" s="1"/>
  <c r="J1648" i="2"/>
  <c r="E1648" i="5" s="1" a="1"/>
  <c r="E1648" i="5" s="1"/>
  <c r="J1650" i="2"/>
  <c r="E1650" i="5" s="1" a="1"/>
  <c r="E1650" i="5" s="1"/>
  <c r="J1651" i="2"/>
  <c r="E1651" i="5" s="1" a="1"/>
  <c r="E1651" i="5" s="1"/>
  <c r="J1652" i="2"/>
  <c r="E1652" i="5" s="1" a="1"/>
  <c r="E1652" i="5" s="1"/>
  <c r="J1653" i="2"/>
  <c r="E1653" i="5" s="1" a="1"/>
  <c r="E1653" i="5" s="1"/>
  <c r="J1654" i="2"/>
  <c r="E1654" i="5" s="1" a="1"/>
  <c r="E1654" i="5" s="1"/>
  <c r="J1655" i="2"/>
  <c r="E1655" i="5" s="1" a="1"/>
  <c r="E1655" i="5" s="1"/>
  <c r="J1656" i="2"/>
  <c r="E1656" i="5" s="1" a="1"/>
  <c r="E1656" i="5" s="1"/>
  <c r="J1657" i="2"/>
  <c r="E1657" i="5" s="1" a="1"/>
  <c r="E1657" i="5" s="1"/>
  <c r="J1658" i="2"/>
  <c r="E1658" i="5" s="1" a="1"/>
  <c r="E1658" i="5" s="1"/>
  <c r="J1659" i="2"/>
  <c r="E1659" i="5" s="1" a="1"/>
  <c r="E1659" i="5" s="1"/>
  <c r="J1661" i="2"/>
  <c r="E1661" i="5" s="1" a="1"/>
  <c r="E1661" i="5" s="1"/>
  <c r="J1662" i="2"/>
  <c r="E1662" i="5" s="1" a="1"/>
  <c r="E1662" i="5" s="1"/>
  <c r="J1663" i="2"/>
  <c r="E1663" i="5" s="1" a="1"/>
  <c r="E1663" i="5" s="1"/>
  <c r="J1664" i="2"/>
  <c r="E1664" i="5" s="1" a="1"/>
  <c r="E1664" i="5" s="1"/>
  <c r="J1665" i="2"/>
  <c r="E1665" i="5" s="1" a="1"/>
  <c r="E1665" i="5" s="1"/>
  <c r="J1666" i="2"/>
  <c r="E1666" i="5" s="1" a="1"/>
  <c r="E1666" i="5" s="1"/>
  <c r="J1667" i="2"/>
  <c r="E1667" i="5" s="1" a="1"/>
  <c r="E1667" i="5" s="1"/>
  <c r="J1668" i="2"/>
  <c r="E1668" i="5" s="1" a="1"/>
  <c r="E1668" i="5" s="1"/>
  <c r="J1669" i="2"/>
  <c r="E1669" i="5" s="1" a="1"/>
  <c r="E1669" i="5" s="1"/>
  <c r="J1670" i="2"/>
  <c r="E1670" i="5" s="1" a="1"/>
  <c r="E1670" i="5" s="1"/>
  <c r="J1673" i="2"/>
  <c r="E1673" i="5" s="1" a="1"/>
  <c r="E1673" i="5" s="1"/>
  <c r="J1674" i="2"/>
  <c r="E1674" i="5" s="1" a="1"/>
  <c r="E1674" i="5" s="1"/>
  <c r="J1675" i="2"/>
  <c r="E1675" i="5" s="1" a="1"/>
  <c r="E1675" i="5" s="1"/>
  <c r="J1676" i="2"/>
  <c r="E1676" i="5" s="1" a="1"/>
  <c r="E1676" i="5" s="1"/>
  <c r="J1677" i="2"/>
  <c r="E1677" i="5" s="1" a="1"/>
  <c r="E1677" i="5" s="1"/>
  <c r="J1678" i="2"/>
  <c r="E1678" i="5" s="1" a="1"/>
  <c r="E1678" i="5" s="1"/>
  <c r="J1679" i="2"/>
  <c r="E1679" i="5" s="1" a="1"/>
  <c r="E1679" i="5" s="1"/>
  <c r="J1680" i="2"/>
  <c r="E1680" i="5" s="1" a="1"/>
  <c r="E1680" i="5" s="1"/>
  <c r="J1681" i="2"/>
  <c r="E1681" i="5" s="1" a="1"/>
  <c r="E1681" i="5" s="1"/>
  <c r="J1682" i="2"/>
  <c r="E1682" i="5" s="1" a="1"/>
  <c r="E1682" i="5" s="1"/>
  <c r="J1684" i="2"/>
  <c r="E1684" i="5" s="1" a="1"/>
  <c r="E1684" i="5" s="1"/>
  <c r="J1685" i="2"/>
  <c r="E1685" i="5" s="1" a="1"/>
  <c r="E1685" i="5" s="1"/>
  <c r="J1686" i="2"/>
  <c r="E1686" i="5" s="1" a="1"/>
  <c r="E1686" i="5" s="1"/>
  <c r="J1687" i="2"/>
  <c r="E1687" i="5" s="1" a="1"/>
  <c r="E1687" i="5" s="1"/>
  <c r="J1688" i="2"/>
  <c r="E1688" i="5" s="1" a="1"/>
  <c r="E1688" i="5" s="1"/>
  <c r="J1689" i="2"/>
  <c r="E1689" i="5" s="1" a="1"/>
  <c r="E1689" i="5" s="1"/>
  <c r="J1690" i="2"/>
  <c r="E1690" i="5" s="1" a="1"/>
  <c r="E1690" i="5" s="1"/>
  <c r="J1691" i="2"/>
  <c r="E1691" i="5" s="1" a="1"/>
  <c r="E1691" i="5" s="1"/>
  <c r="J1692" i="2"/>
  <c r="E1692" i="5" s="1" a="1"/>
  <c r="E1692" i="5" s="1"/>
  <c r="J1693" i="2"/>
  <c r="E1693" i="5" s="1" a="1"/>
  <c r="E1693" i="5" s="1"/>
  <c r="J1695" i="2"/>
  <c r="E1695" i="5" s="1" a="1"/>
  <c r="E1695" i="5" s="1"/>
  <c r="J1696" i="2"/>
  <c r="E1696" i="5" s="1" a="1"/>
  <c r="E1696" i="5" s="1"/>
  <c r="J1697" i="2"/>
  <c r="E1697" i="5" s="1" a="1"/>
  <c r="E1697" i="5" s="1"/>
  <c r="J1698" i="2"/>
  <c r="E1698" i="5" s="1" a="1"/>
  <c r="E1698" i="5" s="1"/>
  <c r="J1699" i="2"/>
  <c r="E1699" i="5" s="1" a="1"/>
  <c r="E1699" i="5" s="1"/>
  <c r="J1700" i="2"/>
  <c r="E1700" i="5" s="1" a="1"/>
  <c r="E1700" i="5" s="1"/>
  <c r="J1701" i="2"/>
  <c r="E1701" i="5" s="1" a="1"/>
  <c r="E1701" i="5" s="1"/>
  <c r="J1702" i="2"/>
  <c r="E1702" i="5" s="1" a="1"/>
  <c r="E1702" i="5" s="1"/>
  <c r="J1703" i="2"/>
  <c r="E1703" i="5" s="1" a="1"/>
  <c r="E1703" i="5" s="1"/>
  <c r="J1704" i="2"/>
  <c r="E1704" i="5" s="1" a="1"/>
  <c r="E1704" i="5" s="1"/>
  <c r="J1706" i="2"/>
  <c r="E1706" i="5" s="1" a="1"/>
  <c r="E1706" i="5" s="1"/>
  <c r="J1707" i="2"/>
  <c r="E1707" i="5" s="1" a="1"/>
  <c r="E1707" i="5" s="1"/>
  <c r="J1708" i="2"/>
  <c r="E1708" i="5" s="1" a="1"/>
  <c r="E1708" i="5" s="1"/>
  <c r="J1709" i="2"/>
  <c r="E1709" i="5" s="1" a="1"/>
  <c r="E1709" i="5" s="1"/>
  <c r="J1710" i="2"/>
  <c r="E1710" i="5" s="1" a="1"/>
  <c r="E1710" i="5" s="1"/>
  <c r="J1711" i="2"/>
  <c r="E1711" i="5" s="1" a="1"/>
  <c r="E1711" i="5" s="1"/>
  <c r="J1712" i="2"/>
  <c r="E1712" i="5" s="1" a="1"/>
  <c r="E1712" i="5" s="1"/>
  <c r="J1713" i="2"/>
  <c r="E1713" i="5" s="1" a="1"/>
  <c r="E1713" i="5" s="1"/>
  <c r="J1714" i="2"/>
  <c r="E1714" i="5" s="1" a="1"/>
  <c r="E1714" i="5" s="1"/>
  <c r="J1715" i="2"/>
  <c r="E1715" i="5" s="1" a="1"/>
  <c r="E1715" i="5" s="1"/>
  <c r="J1717" i="2"/>
  <c r="E1717" i="5" s="1" a="1"/>
  <c r="E1717" i="5" s="1"/>
  <c r="J1718" i="2"/>
  <c r="E1718" i="5" s="1" a="1"/>
  <c r="E1718" i="5" s="1"/>
  <c r="J1719" i="2"/>
  <c r="E1719" i="5" s="1" a="1"/>
  <c r="E1719" i="5" s="1"/>
  <c r="J1720" i="2"/>
  <c r="E1720" i="5" s="1" a="1"/>
  <c r="E1720" i="5" s="1"/>
  <c r="J1721" i="2"/>
  <c r="E1721" i="5" s="1" a="1"/>
  <c r="E1721" i="5" s="1"/>
  <c r="J1722" i="2"/>
  <c r="E1722" i="5" s="1" a="1"/>
  <c r="E1722" i="5" s="1"/>
  <c r="J1723" i="2"/>
  <c r="E1723" i="5" s="1" a="1"/>
  <c r="E1723" i="5" s="1"/>
  <c r="J1724" i="2"/>
  <c r="E1724" i="5" s="1" a="1"/>
  <c r="E1724" i="5" s="1"/>
  <c r="J1725" i="2"/>
  <c r="E1725" i="5" s="1" a="1"/>
  <c r="E1725" i="5" s="1"/>
  <c r="J1726" i="2"/>
  <c r="E1726" i="5" s="1" a="1"/>
  <c r="E1726" i="5" s="1"/>
  <c r="J1728" i="2"/>
  <c r="E1728" i="5" s="1" a="1"/>
  <c r="E1728" i="5" s="1"/>
  <c r="J1729" i="2"/>
  <c r="E1729" i="5" s="1" a="1"/>
  <c r="E1729" i="5" s="1"/>
  <c r="J1730" i="2"/>
  <c r="E1730" i="5" s="1" a="1"/>
  <c r="E1730" i="5" s="1"/>
  <c r="J1731" i="2"/>
  <c r="E1731" i="5" s="1" a="1"/>
  <c r="E1731" i="5" s="1"/>
  <c r="J1732" i="2"/>
  <c r="E1732" i="5" s="1" a="1"/>
  <c r="E1732" i="5" s="1"/>
  <c r="J1733" i="2"/>
  <c r="E1733" i="5" s="1" a="1"/>
  <c r="E1733" i="5" s="1"/>
  <c r="J1734" i="2"/>
  <c r="E1734" i="5" s="1" a="1"/>
  <c r="E1734" i="5" s="1"/>
  <c r="J1735" i="2"/>
  <c r="E1735" i="5" s="1" a="1"/>
  <c r="E1735" i="5" s="1"/>
  <c r="J1736" i="2"/>
  <c r="E1736" i="5" s="1" a="1"/>
  <c r="E1736" i="5" s="1"/>
  <c r="J1737" i="2"/>
  <c r="E1737" i="5" s="1" a="1"/>
  <c r="E1737" i="5" s="1"/>
  <c r="J1739" i="2"/>
  <c r="E1739" i="5" s="1" a="1"/>
  <c r="E1739" i="5" s="1"/>
  <c r="J1740" i="2"/>
  <c r="E1740" i="5" s="1" a="1"/>
  <c r="E1740" i="5" s="1"/>
  <c r="J1741" i="2"/>
  <c r="E1741" i="5" s="1" a="1"/>
  <c r="E1741" i="5" s="1"/>
  <c r="J1742" i="2"/>
  <c r="E1742" i="5" s="1" a="1"/>
  <c r="E1742" i="5" s="1"/>
  <c r="J1743" i="2"/>
  <c r="E1743" i="5" s="1" a="1"/>
  <c r="E1743" i="5" s="1"/>
  <c r="J1744" i="2"/>
  <c r="E1744" i="5" s="1" a="1"/>
  <c r="E1744" i="5" s="1"/>
  <c r="J1745" i="2"/>
  <c r="E1745" i="5" s="1" a="1"/>
  <c r="E1745" i="5" s="1"/>
  <c r="J1746" i="2"/>
  <c r="E1746" i="5" s="1" a="1"/>
  <c r="E1746" i="5" s="1"/>
  <c r="J1747" i="2"/>
  <c r="E1747" i="5" s="1" a="1"/>
  <c r="E1747" i="5" s="1"/>
  <c r="J1748" i="2"/>
  <c r="E1748" i="5" s="1" a="1"/>
  <c r="E1748" i="5" s="1"/>
  <c r="J1750" i="2"/>
  <c r="E1750" i="5" s="1" a="1"/>
  <c r="E1750" i="5" s="1"/>
  <c r="J1751" i="2"/>
  <c r="E1751" i="5" s="1" a="1"/>
  <c r="E1751" i="5" s="1"/>
  <c r="J1752" i="2"/>
  <c r="E1752" i="5" s="1" a="1"/>
  <c r="E1752" i="5" s="1"/>
  <c r="J1753" i="2"/>
  <c r="E1753" i="5" s="1" a="1"/>
  <c r="E1753" i="5" s="1"/>
  <c r="J1754" i="2"/>
  <c r="E1754" i="5" s="1" a="1"/>
  <c r="E1754" i="5" s="1"/>
  <c r="J1755" i="2"/>
  <c r="E1755" i="5" s="1" a="1"/>
  <c r="E1755" i="5" s="1"/>
  <c r="J1756" i="2"/>
  <c r="E1756" i="5" s="1" a="1"/>
  <c r="E1756" i="5" s="1"/>
  <c r="J1757" i="2"/>
  <c r="E1757" i="5" s="1" a="1"/>
  <c r="E1757" i="5" s="1"/>
  <c r="J1758" i="2"/>
  <c r="E1758" i="5" s="1" a="1"/>
  <c r="E1758" i="5" s="1"/>
  <c r="J1759" i="2"/>
  <c r="E1759" i="5" s="1" a="1"/>
  <c r="E1759" i="5" s="1"/>
  <c r="J1761" i="2"/>
  <c r="E1761" i="5" s="1" a="1"/>
  <c r="E1761" i="5" s="1"/>
  <c r="J1762" i="2"/>
  <c r="E1762" i="5" s="1" a="1"/>
  <c r="E1762" i="5" s="1"/>
  <c r="J1763" i="2"/>
  <c r="E1763" i="5" s="1" a="1"/>
  <c r="E1763" i="5" s="1"/>
  <c r="J1764" i="2"/>
  <c r="E1764" i="5" s="1" a="1"/>
  <c r="E1764" i="5" s="1"/>
  <c r="J1765" i="2"/>
  <c r="E1765" i="5" s="1" a="1"/>
  <c r="E1765" i="5" s="1"/>
  <c r="J1766" i="2"/>
  <c r="E1766" i="5" s="1" a="1"/>
  <c r="E1766" i="5" s="1"/>
  <c r="J1767" i="2"/>
  <c r="E1767" i="5" s="1" a="1"/>
  <c r="E1767" i="5" s="1"/>
  <c r="J1768" i="2"/>
  <c r="E1768" i="5" s="1" a="1"/>
  <c r="E1768" i="5" s="1"/>
  <c r="J1769" i="2"/>
  <c r="E1769" i="5" s="1" a="1"/>
  <c r="E1769" i="5" s="1"/>
  <c r="J1770" i="2"/>
  <c r="E1770" i="5" s="1" a="1"/>
  <c r="E1770" i="5" s="1"/>
  <c r="J1772" i="2"/>
  <c r="E1772" i="5" s="1" a="1"/>
  <c r="E1772" i="5" s="1"/>
  <c r="J1773" i="2"/>
  <c r="E1773" i="5" s="1" a="1"/>
  <c r="E1773" i="5" s="1"/>
  <c r="J1774" i="2"/>
  <c r="E1774" i="5" s="1" a="1"/>
  <c r="E1774" i="5" s="1"/>
  <c r="J1775" i="2"/>
  <c r="E1775" i="5" s="1" a="1"/>
  <c r="E1775" i="5" s="1"/>
  <c r="J1776" i="2"/>
  <c r="E1776" i="5" s="1" a="1"/>
  <c r="E1776" i="5" s="1"/>
  <c r="J1777" i="2"/>
  <c r="E1777" i="5" s="1" a="1"/>
  <c r="E1777" i="5" s="1"/>
  <c r="J1778" i="2"/>
  <c r="E1778" i="5" s="1" a="1"/>
  <c r="E1778" i="5" s="1"/>
  <c r="J1779" i="2"/>
  <c r="E1779" i="5" s="1" a="1"/>
  <c r="E1779" i="5" s="1"/>
  <c r="J1780" i="2"/>
  <c r="E1780" i="5" s="1" a="1"/>
  <c r="E1780" i="5" s="1"/>
  <c r="J1781" i="2"/>
  <c r="E1781" i="5" s="1" a="1"/>
  <c r="E1781" i="5" s="1"/>
  <c r="J1784" i="2"/>
  <c r="E1784" i="5" s="1" a="1"/>
  <c r="E1784" i="5" s="1"/>
  <c r="J1785" i="2"/>
  <c r="E1785" i="5" s="1" a="1"/>
  <c r="E1785" i="5" s="1"/>
  <c r="J1786" i="2"/>
  <c r="E1786" i="5" s="1" a="1"/>
  <c r="E1786" i="5" s="1"/>
  <c r="J1787" i="2"/>
  <c r="E1787" i="5" s="1" a="1"/>
  <c r="E1787" i="5" s="1"/>
  <c r="J1788" i="2"/>
  <c r="E1788" i="5" s="1" a="1"/>
  <c r="E1788" i="5" s="1"/>
  <c r="J1789" i="2"/>
  <c r="E1789" i="5" s="1" a="1"/>
  <c r="E1789" i="5" s="1"/>
  <c r="J1790" i="2"/>
  <c r="E1790" i="5" s="1" a="1"/>
  <c r="E1790" i="5" s="1"/>
  <c r="J1791" i="2"/>
  <c r="E1791" i="5" s="1" a="1"/>
  <c r="E1791" i="5" s="1"/>
  <c r="J1792" i="2"/>
  <c r="E1792" i="5" s="1" a="1"/>
  <c r="E1792" i="5" s="1"/>
  <c r="J1793" i="2"/>
  <c r="E1793" i="5" s="1" a="1"/>
  <c r="E1793" i="5" s="1"/>
  <c r="J1795" i="2"/>
  <c r="E1795" i="5" s="1" a="1"/>
  <c r="E1795" i="5" s="1"/>
  <c r="J1796" i="2"/>
  <c r="E1796" i="5" s="1" a="1"/>
  <c r="E1796" i="5" s="1"/>
  <c r="J1797" i="2"/>
  <c r="E1797" i="5" s="1" a="1"/>
  <c r="E1797" i="5" s="1"/>
  <c r="J1798" i="2"/>
  <c r="E1798" i="5" s="1" a="1"/>
  <c r="E1798" i="5" s="1"/>
  <c r="J1799" i="2"/>
  <c r="E1799" i="5" s="1" a="1"/>
  <c r="E1799" i="5" s="1"/>
  <c r="J1800" i="2"/>
  <c r="E1800" i="5" s="1" a="1"/>
  <c r="E1800" i="5" s="1"/>
  <c r="J1801" i="2"/>
  <c r="E1801" i="5" s="1" a="1"/>
  <c r="E1801" i="5" s="1"/>
  <c r="J1802" i="2"/>
  <c r="E1802" i="5" s="1" a="1"/>
  <c r="E1802" i="5" s="1"/>
  <c r="J1803" i="2"/>
  <c r="E1803" i="5" s="1" a="1"/>
  <c r="E1803" i="5" s="1"/>
  <c r="J1804" i="2"/>
  <c r="E1804" i="5" s="1" a="1"/>
  <c r="E1804" i="5" s="1"/>
  <c r="J1806" i="2"/>
  <c r="E1806" i="5" s="1" a="1"/>
  <c r="E1806" i="5" s="1"/>
  <c r="J1807" i="2"/>
  <c r="E1807" i="5" s="1" a="1"/>
  <c r="E1807" i="5" s="1"/>
  <c r="J1808" i="2"/>
  <c r="E1808" i="5" s="1" a="1"/>
  <c r="E1808" i="5" s="1"/>
  <c r="J1809" i="2"/>
  <c r="E1809" i="5" s="1" a="1"/>
  <c r="E1809" i="5" s="1"/>
  <c r="J1810" i="2"/>
  <c r="E1810" i="5" s="1" a="1"/>
  <c r="E1810" i="5" s="1"/>
  <c r="J1811" i="2"/>
  <c r="E1811" i="5" s="1" a="1"/>
  <c r="E1811" i="5" s="1"/>
  <c r="J1812" i="2"/>
  <c r="E1812" i="5" s="1" a="1"/>
  <c r="E1812" i="5" s="1"/>
  <c r="J1813" i="2"/>
  <c r="E1813" i="5" s="1" a="1"/>
  <c r="E1813" i="5" s="1"/>
  <c r="J1814" i="2"/>
  <c r="E1814" i="5" s="1" a="1"/>
  <c r="E1814" i="5" s="1"/>
  <c r="J1815" i="2"/>
  <c r="E1815" i="5" s="1" a="1"/>
  <c r="E1815" i="5" s="1"/>
  <c r="J1817" i="2"/>
  <c r="E1817" i="5" s="1" a="1"/>
  <c r="E1817" i="5" s="1"/>
  <c r="J1818" i="2"/>
  <c r="E1818" i="5" s="1" a="1"/>
  <c r="E1818" i="5" s="1"/>
  <c r="J1819" i="2"/>
  <c r="E1819" i="5" s="1" a="1"/>
  <c r="E1819" i="5" s="1"/>
  <c r="J1820" i="2"/>
  <c r="E1820" i="5" s="1" a="1"/>
  <c r="E1820" i="5" s="1"/>
  <c r="J1821" i="2"/>
  <c r="E1821" i="5" s="1" a="1"/>
  <c r="E1821" i="5" s="1"/>
  <c r="J1822" i="2"/>
  <c r="E1822" i="5" s="1" a="1"/>
  <c r="E1822" i="5" s="1"/>
  <c r="J1823" i="2"/>
  <c r="E1823" i="5" s="1" a="1"/>
  <c r="E1823" i="5" s="1"/>
  <c r="J1824" i="2"/>
  <c r="E1824" i="5" s="1" a="1"/>
  <c r="E1824" i="5" s="1"/>
  <c r="J1825" i="2"/>
  <c r="E1825" i="5" s="1" a="1"/>
  <c r="E1825" i="5" s="1"/>
  <c r="J1826" i="2"/>
  <c r="E1826" i="5" s="1" a="1"/>
  <c r="E1826" i="5" s="1"/>
  <c r="J1828" i="2"/>
  <c r="E1828" i="5" s="1" a="1"/>
  <c r="E1828" i="5" s="1"/>
  <c r="J1829" i="2"/>
  <c r="E1829" i="5" s="1" a="1"/>
  <c r="E1829" i="5" s="1"/>
  <c r="J1830" i="2"/>
  <c r="E1830" i="5" s="1" a="1"/>
  <c r="E1830" i="5" s="1"/>
  <c r="J1831" i="2"/>
  <c r="E1831" i="5" s="1" a="1"/>
  <c r="E1831" i="5" s="1"/>
  <c r="J1832" i="2"/>
  <c r="E1832" i="5" s="1" a="1"/>
  <c r="E1832" i="5" s="1"/>
  <c r="J1833" i="2"/>
  <c r="E1833" i="5" s="1" a="1"/>
  <c r="E1833" i="5" s="1"/>
  <c r="J1834" i="2"/>
  <c r="E1834" i="5" s="1" a="1"/>
  <c r="E1834" i="5" s="1"/>
  <c r="J1835" i="2"/>
  <c r="E1835" i="5" s="1" a="1"/>
  <c r="E1835" i="5" s="1"/>
  <c r="J1836" i="2"/>
  <c r="E1836" i="5" s="1" a="1"/>
  <c r="E1836" i="5" s="1"/>
  <c r="J1837" i="2"/>
  <c r="E1837" i="5" s="1" a="1"/>
  <c r="E1837" i="5" s="1"/>
  <c r="J1839" i="2"/>
  <c r="E1839" i="5" s="1" a="1"/>
  <c r="E1839" i="5" s="1"/>
  <c r="J1840" i="2"/>
  <c r="E1840" i="5" s="1" a="1"/>
  <c r="E1840" i="5" s="1"/>
  <c r="J1841" i="2"/>
  <c r="E1841" i="5" s="1" a="1"/>
  <c r="E1841" i="5" s="1"/>
  <c r="J1842" i="2"/>
  <c r="E1842" i="5" s="1" a="1"/>
  <c r="E1842" i="5" s="1"/>
  <c r="J1843" i="2"/>
  <c r="E1843" i="5" s="1" a="1"/>
  <c r="E1843" i="5" s="1"/>
  <c r="J1844" i="2"/>
  <c r="E1844" i="5" s="1" a="1"/>
  <c r="E1844" i="5" s="1"/>
  <c r="J1845" i="2"/>
  <c r="E1845" i="5" s="1" a="1"/>
  <c r="E1845" i="5" s="1"/>
  <c r="J1846" i="2"/>
  <c r="E1846" i="5" s="1" a="1"/>
  <c r="E1846" i="5" s="1"/>
  <c r="J1847" i="2"/>
  <c r="E1847" i="5" s="1" a="1"/>
  <c r="E1847" i="5" s="1"/>
  <c r="J1848" i="2"/>
  <c r="E1848" i="5" s="1" a="1"/>
  <c r="E1848" i="5" s="1"/>
  <c r="J1850" i="2"/>
  <c r="E1850" i="5" s="1" a="1"/>
  <c r="E1850" i="5" s="1"/>
  <c r="J1851" i="2"/>
  <c r="E1851" i="5" s="1" a="1"/>
  <c r="E1851" i="5" s="1"/>
  <c r="J1852" i="2"/>
  <c r="E1852" i="5" s="1" a="1"/>
  <c r="E1852" i="5" s="1"/>
  <c r="J1853" i="2"/>
  <c r="E1853" i="5" s="1" a="1"/>
  <c r="E1853" i="5" s="1"/>
  <c r="J1854" i="2"/>
  <c r="E1854" i="5" s="1" a="1"/>
  <c r="E1854" i="5" s="1"/>
  <c r="J1855" i="2"/>
  <c r="E1855" i="5" s="1" a="1"/>
  <c r="E1855" i="5" s="1"/>
  <c r="J1856" i="2"/>
  <c r="E1856" i="5" s="1" a="1"/>
  <c r="E1856" i="5" s="1"/>
  <c r="J1857" i="2"/>
  <c r="E1857" i="5" s="1" a="1"/>
  <c r="E1857" i="5" s="1"/>
  <c r="J1858" i="2"/>
  <c r="E1858" i="5" s="1" a="1"/>
  <c r="E1858" i="5" s="1"/>
  <c r="J1859" i="2"/>
  <c r="E1859" i="5" s="1" a="1"/>
  <c r="E1859" i="5" s="1"/>
  <c r="J1861" i="2"/>
  <c r="E1861" i="5" s="1" a="1"/>
  <c r="E1861" i="5" s="1"/>
  <c r="J1862" i="2"/>
  <c r="E1862" i="5" s="1" a="1"/>
  <c r="E1862" i="5" s="1"/>
  <c r="J1863" i="2"/>
  <c r="E1863" i="5" s="1" a="1"/>
  <c r="E1863" i="5" s="1"/>
  <c r="J1864" i="2"/>
  <c r="E1864" i="5" s="1" a="1"/>
  <c r="E1864" i="5" s="1"/>
  <c r="J1865" i="2"/>
  <c r="E1865" i="5" s="1" a="1"/>
  <c r="E1865" i="5" s="1"/>
  <c r="J1866" i="2"/>
  <c r="E1866" i="5" s="1" a="1"/>
  <c r="E1866" i="5" s="1"/>
  <c r="J1867" i="2"/>
  <c r="E1867" i="5" s="1" a="1"/>
  <c r="E1867" i="5" s="1"/>
  <c r="J1868" i="2"/>
  <c r="E1868" i="5" s="1" a="1"/>
  <c r="E1868" i="5" s="1"/>
  <c r="J1869" i="2"/>
  <c r="E1869" i="5" s="1" a="1"/>
  <c r="E1869" i="5" s="1"/>
  <c r="J1870" i="2"/>
  <c r="E1870" i="5" s="1" a="1"/>
  <c r="E1870" i="5" s="1"/>
  <c r="J1872" i="2"/>
  <c r="E1872" i="5" s="1" a="1"/>
  <c r="E1872" i="5" s="1"/>
  <c r="J1873" i="2"/>
  <c r="E1873" i="5" s="1" a="1"/>
  <c r="E1873" i="5" s="1"/>
  <c r="J1874" i="2"/>
  <c r="E1874" i="5" s="1" a="1"/>
  <c r="E1874" i="5" s="1"/>
  <c r="J1875" i="2"/>
  <c r="E1875" i="5" s="1" a="1"/>
  <c r="E1875" i="5" s="1"/>
  <c r="J1876" i="2"/>
  <c r="E1876" i="5" s="1" a="1"/>
  <c r="E1876" i="5" s="1"/>
  <c r="J1877" i="2"/>
  <c r="E1877" i="5" s="1" a="1"/>
  <c r="E1877" i="5" s="1"/>
  <c r="J1878" i="2"/>
  <c r="E1878" i="5" s="1" a="1"/>
  <c r="E1878" i="5" s="1"/>
  <c r="J1879" i="2"/>
  <c r="E1879" i="5" s="1" a="1"/>
  <c r="E1879" i="5" s="1"/>
  <c r="J1880" i="2"/>
  <c r="E1880" i="5" s="1" a="1"/>
  <c r="E1880" i="5" s="1"/>
  <c r="J1881" i="2"/>
  <c r="E1881" i="5" s="1" a="1"/>
  <c r="E1881" i="5" s="1"/>
  <c r="J1883" i="2"/>
  <c r="E1883" i="5" s="1" a="1"/>
  <c r="E1883" i="5" s="1"/>
  <c r="J1884" i="2"/>
  <c r="E1884" i="5" s="1" a="1"/>
  <c r="E1884" i="5" s="1"/>
  <c r="J1885" i="2"/>
  <c r="E1885" i="5" s="1" a="1"/>
  <c r="E1885" i="5" s="1"/>
  <c r="J1886" i="2"/>
  <c r="E1886" i="5" s="1" a="1"/>
  <c r="E1886" i="5" s="1"/>
  <c r="J1887" i="2"/>
  <c r="E1887" i="5" s="1" a="1"/>
  <c r="E1887" i="5" s="1"/>
  <c r="J1888" i="2"/>
  <c r="E1888" i="5" s="1" a="1"/>
  <c r="E1888" i="5" s="1"/>
  <c r="J1889" i="2"/>
  <c r="E1889" i="5" s="1" a="1"/>
  <c r="E1889" i="5" s="1"/>
  <c r="J1890" i="2"/>
  <c r="E1890" i="5" s="1" a="1"/>
  <c r="E1890" i="5" s="1"/>
  <c r="J1891" i="2"/>
  <c r="E1891" i="5" s="1" a="1"/>
  <c r="E1891" i="5" s="1"/>
  <c r="J1892" i="2"/>
  <c r="E1892" i="5" s="1" a="1"/>
  <c r="E1892" i="5" s="1"/>
  <c r="J1895" i="2"/>
  <c r="E1895" i="5" s="1" a="1"/>
  <c r="E1895" i="5" s="1"/>
  <c r="J1896" i="2"/>
  <c r="E1896" i="5" s="1" a="1"/>
  <c r="E1896" i="5" s="1"/>
  <c r="J1897" i="2"/>
  <c r="E1897" i="5" s="1" a="1"/>
  <c r="E1897" i="5" s="1"/>
  <c r="J1898" i="2"/>
  <c r="E1898" i="5" s="1" a="1"/>
  <c r="E1898" i="5" s="1"/>
  <c r="J1899" i="2"/>
  <c r="E1899" i="5" s="1" a="1"/>
  <c r="E1899" i="5" s="1"/>
  <c r="J1900" i="2"/>
  <c r="E1900" i="5" s="1" a="1"/>
  <c r="E1900" i="5" s="1"/>
  <c r="J1901" i="2"/>
  <c r="E1901" i="5" s="1" a="1"/>
  <c r="E1901" i="5" s="1"/>
  <c r="J1902" i="2"/>
  <c r="E1902" i="5" s="1" a="1"/>
  <c r="E1902" i="5" s="1"/>
  <c r="J1903" i="2"/>
  <c r="E1903" i="5" s="1" a="1"/>
  <c r="E1903" i="5" s="1"/>
  <c r="J1904" i="2"/>
  <c r="E1904" i="5" s="1" a="1"/>
  <c r="E1904" i="5" s="1"/>
  <c r="J1906" i="2"/>
  <c r="E1906" i="5" s="1" a="1"/>
  <c r="E1906" i="5" s="1"/>
  <c r="J1907" i="2"/>
  <c r="E1907" i="5" s="1" a="1"/>
  <c r="E1907" i="5" s="1"/>
  <c r="J1908" i="2"/>
  <c r="E1908" i="5" s="1" a="1"/>
  <c r="E1908" i="5" s="1"/>
  <c r="J1909" i="2"/>
  <c r="E1909" i="5" s="1" a="1"/>
  <c r="E1909" i="5" s="1"/>
  <c r="J1910" i="2"/>
  <c r="E1910" i="5" s="1" a="1"/>
  <c r="E1910" i="5" s="1"/>
  <c r="J1911" i="2"/>
  <c r="E1911" i="5" s="1" a="1"/>
  <c r="E1911" i="5" s="1"/>
  <c r="J1912" i="2"/>
  <c r="E1912" i="5" s="1" a="1"/>
  <c r="E1912" i="5" s="1"/>
  <c r="J1913" i="2"/>
  <c r="E1913" i="5" s="1" a="1"/>
  <c r="E1913" i="5" s="1"/>
  <c r="J1914" i="2"/>
  <c r="E1914" i="5" s="1" a="1"/>
  <c r="E1914" i="5" s="1"/>
  <c r="J1915" i="2"/>
  <c r="E1915" i="5" s="1" a="1"/>
  <c r="E1915" i="5" s="1"/>
  <c r="J1917" i="2"/>
  <c r="E1917" i="5" s="1" a="1"/>
  <c r="E1917" i="5" s="1"/>
  <c r="J1918" i="2"/>
  <c r="E1918" i="5" s="1" a="1"/>
  <c r="E1918" i="5" s="1"/>
  <c r="J1919" i="2"/>
  <c r="E1919" i="5" s="1" a="1"/>
  <c r="E1919" i="5" s="1"/>
  <c r="J1920" i="2"/>
  <c r="E1920" i="5" s="1" a="1"/>
  <c r="E1920" i="5" s="1"/>
  <c r="J1921" i="2"/>
  <c r="E1921" i="5" s="1" a="1"/>
  <c r="E1921" i="5" s="1"/>
  <c r="J1922" i="2"/>
  <c r="E1922" i="5" s="1" a="1"/>
  <c r="E1922" i="5" s="1"/>
  <c r="J1923" i="2"/>
  <c r="E1923" i="5" s="1" a="1"/>
  <c r="E1923" i="5" s="1"/>
  <c r="J1924" i="2"/>
  <c r="E1924" i="5" s="1" a="1"/>
  <c r="E1924" i="5" s="1"/>
  <c r="J1925" i="2"/>
  <c r="E1925" i="5" s="1" a="1"/>
  <c r="E1925" i="5" s="1"/>
  <c r="J1926" i="2"/>
  <c r="E1926" i="5" s="1" a="1"/>
  <c r="E1926" i="5" s="1"/>
  <c r="J1928" i="2"/>
  <c r="E1928" i="5" s="1" a="1"/>
  <c r="E1928" i="5" s="1"/>
  <c r="J1929" i="2"/>
  <c r="E1929" i="5" s="1" a="1"/>
  <c r="E1929" i="5" s="1"/>
  <c r="J1930" i="2"/>
  <c r="E1930" i="5" s="1" a="1"/>
  <c r="E1930" i="5" s="1"/>
  <c r="J1931" i="2"/>
  <c r="E1931" i="5" s="1" a="1"/>
  <c r="E1931" i="5" s="1"/>
  <c r="J1932" i="2"/>
  <c r="E1932" i="5" s="1" a="1"/>
  <c r="E1932" i="5" s="1"/>
  <c r="J1933" i="2"/>
  <c r="E1933" i="5" s="1" a="1"/>
  <c r="E1933" i="5" s="1"/>
  <c r="J1934" i="2"/>
  <c r="E1934" i="5" s="1" a="1"/>
  <c r="E1934" i="5" s="1"/>
  <c r="J1935" i="2"/>
  <c r="E1935" i="5" s="1" a="1"/>
  <c r="E1935" i="5" s="1"/>
  <c r="J1936" i="2"/>
  <c r="E1936" i="5" s="1" a="1"/>
  <c r="E1936" i="5" s="1"/>
  <c r="J1937" i="2"/>
  <c r="E1937" i="5" s="1" a="1"/>
  <c r="E1937" i="5" s="1"/>
  <c r="J1939" i="2"/>
  <c r="E1939" i="5" s="1" a="1"/>
  <c r="E1939" i="5" s="1"/>
  <c r="J1940" i="2"/>
  <c r="E1940" i="5" s="1" a="1"/>
  <c r="E1940" i="5" s="1"/>
  <c r="J1941" i="2"/>
  <c r="E1941" i="5" s="1" a="1"/>
  <c r="E1941" i="5" s="1"/>
  <c r="J1942" i="2"/>
  <c r="E1942" i="5" s="1" a="1"/>
  <c r="E1942" i="5" s="1"/>
  <c r="J1943" i="2"/>
  <c r="E1943" i="5" s="1" a="1"/>
  <c r="E1943" i="5" s="1"/>
  <c r="J1944" i="2"/>
  <c r="E1944" i="5" s="1" a="1"/>
  <c r="E1944" i="5" s="1"/>
  <c r="J1945" i="2"/>
  <c r="E1945" i="5" s="1" a="1"/>
  <c r="E1945" i="5" s="1"/>
  <c r="J1946" i="2"/>
  <c r="E1946" i="5" s="1" a="1"/>
  <c r="E1946" i="5" s="1"/>
  <c r="J1947" i="2"/>
  <c r="E1947" i="5" s="1" a="1"/>
  <c r="E1947" i="5" s="1"/>
  <c r="J1948" i="2"/>
  <c r="E1948" i="5" s="1" a="1"/>
  <c r="E1948" i="5" s="1"/>
  <c r="J1950" i="2"/>
  <c r="E1950" i="5" s="1" a="1"/>
  <c r="E1950" i="5" s="1"/>
  <c r="J1951" i="2"/>
  <c r="E1951" i="5" s="1" a="1"/>
  <c r="E1951" i="5" s="1"/>
  <c r="J1952" i="2"/>
  <c r="E1952" i="5" s="1" a="1"/>
  <c r="E1952" i="5" s="1"/>
  <c r="J1953" i="2"/>
  <c r="E1953" i="5" s="1" a="1"/>
  <c r="E1953" i="5" s="1"/>
  <c r="J1954" i="2"/>
  <c r="E1954" i="5" s="1" a="1"/>
  <c r="E1954" i="5" s="1"/>
  <c r="J1955" i="2"/>
  <c r="E1955" i="5" s="1" a="1"/>
  <c r="E1955" i="5" s="1"/>
  <c r="J1956" i="2"/>
  <c r="E1956" i="5" s="1" a="1"/>
  <c r="E1956" i="5" s="1"/>
  <c r="J1957" i="2"/>
  <c r="E1957" i="5" s="1" a="1"/>
  <c r="E1957" i="5" s="1"/>
  <c r="J1958" i="2"/>
  <c r="E1958" i="5" s="1" a="1"/>
  <c r="E1958" i="5" s="1"/>
  <c r="J1959" i="2"/>
  <c r="E1959" i="5" s="1" a="1"/>
  <c r="E1959" i="5" s="1"/>
  <c r="J1961" i="2"/>
  <c r="E1961" i="5" s="1" a="1"/>
  <c r="E1961" i="5" s="1"/>
  <c r="J1962" i="2"/>
  <c r="E1962" i="5" s="1" a="1"/>
  <c r="E1962" i="5" s="1"/>
  <c r="J1963" i="2"/>
  <c r="E1963" i="5" s="1" a="1"/>
  <c r="E1963" i="5" s="1"/>
  <c r="J1964" i="2"/>
  <c r="E1964" i="5" s="1" a="1"/>
  <c r="E1964" i="5" s="1"/>
  <c r="J1965" i="2"/>
  <c r="E1965" i="5" s="1" a="1"/>
  <c r="E1965" i="5" s="1"/>
  <c r="J1966" i="2"/>
  <c r="E1966" i="5" s="1" a="1"/>
  <c r="E1966" i="5" s="1"/>
  <c r="J1967" i="2"/>
  <c r="E1967" i="5" s="1" a="1"/>
  <c r="E1967" i="5" s="1"/>
  <c r="J1968" i="2"/>
  <c r="E1968" i="5" s="1" a="1"/>
  <c r="E1968" i="5" s="1"/>
  <c r="J1969" i="2"/>
  <c r="E1969" i="5" s="1" a="1"/>
  <c r="E1969" i="5" s="1"/>
  <c r="J1970" i="2"/>
  <c r="E1970" i="5" s="1" a="1"/>
  <c r="E1970" i="5" s="1"/>
  <c r="J1972" i="2"/>
  <c r="E1972" i="5" s="1" a="1"/>
  <c r="E1972" i="5" s="1"/>
  <c r="J1973" i="2"/>
  <c r="E1973" i="5" s="1" a="1"/>
  <c r="E1973" i="5" s="1"/>
  <c r="J1974" i="2"/>
  <c r="E1974" i="5" s="1" a="1"/>
  <c r="E1974" i="5" s="1"/>
  <c r="J1975" i="2"/>
  <c r="E1975" i="5" s="1" a="1"/>
  <c r="E1975" i="5" s="1"/>
  <c r="J1976" i="2"/>
  <c r="E1976" i="5" s="1" a="1"/>
  <c r="E1976" i="5" s="1"/>
  <c r="J1977" i="2"/>
  <c r="E1977" i="5" s="1" a="1"/>
  <c r="E1977" i="5" s="1"/>
  <c r="J1978" i="2"/>
  <c r="E1978" i="5" s="1" a="1"/>
  <c r="E1978" i="5" s="1"/>
  <c r="J1979" i="2"/>
  <c r="E1979" i="5" s="1" a="1"/>
  <c r="E1979" i="5" s="1"/>
  <c r="J1980" i="2"/>
  <c r="E1980" i="5" s="1" a="1"/>
  <c r="E1980" i="5" s="1"/>
  <c r="J1981" i="2"/>
  <c r="E1981" i="5" s="1" a="1"/>
  <c r="E1981" i="5" s="1"/>
  <c r="J1983" i="2"/>
  <c r="E1983" i="5" s="1" a="1"/>
  <c r="E1983" i="5" s="1"/>
  <c r="J1984" i="2"/>
  <c r="E1984" i="5" s="1" a="1"/>
  <c r="E1984" i="5" s="1"/>
  <c r="J1985" i="2"/>
  <c r="E1985" i="5" s="1" a="1"/>
  <c r="E1985" i="5" s="1"/>
  <c r="J1986" i="2"/>
  <c r="E1986" i="5" s="1" a="1"/>
  <c r="E1986" i="5" s="1"/>
  <c r="J1987" i="2"/>
  <c r="E1987" i="5" s="1" a="1"/>
  <c r="E1987" i="5" s="1"/>
  <c r="J1988" i="2"/>
  <c r="E1988" i="5" s="1" a="1"/>
  <c r="E1988" i="5" s="1"/>
  <c r="J1989" i="2"/>
  <c r="E1989" i="5" s="1" a="1"/>
  <c r="E1989" i="5" s="1"/>
  <c r="J1990" i="2"/>
  <c r="E1990" i="5" s="1" a="1"/>
  <c r="E1990" i="5" s="1"/>
  <c r="J1991" i="2"/>
  <c r="E1991" i="5" s="1" a="1"/>
  <c r="E1991" i="5" s="1"/>
  <c r="J1992" i="2"/>
  <c r="E1992" i="5" s="1" a="1"/>
  <c r="E1992" i="5" s="1"/>
  <c r="J1994" i="2"/>
  <c r="E1994" i="5" s="1" a="1"/>
  <c r="E1994" i="5" s="1"/>
  <c r="J1995" i="2"/>
  <c r="E1995" i="5" s="1" a="1"/>
  <c r="E1995" i="5" s="1"/>
  <c r="J1996" i="2"/>
  <c r="E1996" i="5" s="1" a="1"/>
  <c r="E1996" i="5" s="1"/>
  <c r="J1997" i="2"/>
  <c r="E1997" i="5" s="1" a="1"/>
  <c r="E1997" i="5" s="1"/>
  <c r="J1998" i="2"/>
  <c r="E1998" i="5" s="1" a="1"/>
  <c r="E1998" i="5" s="1"/>
  <c r="J1999" i="2"/>
  <c r="E1999" i="5" s="1" a="1"/>
  <c r="E1999" i="5" s="1"/>
  <c r="J2000" i="2"/>
  <c r="E2000" i="5" s="1" a="1"/>
  <c r="E2000" i="5" s="1"/>
  <c r="J2001" i="2"/>
  <c r="E2001" i="5" s="1" a="1"/>
  <c r="E2001" i="5" s="1"/>
  <c r="J2002" i="2"/>
  <c r="E2002" i="5" s="1" a="1"/>
  <c r="E2002" i="5" s="1"/>
  <c r="J2003" i="2"/>
  <c r="E2003" i="5" s="1" a="1"/>
  <c r="E2003" i="5" s="1"/>
  <c r="J2006" i="2"/>
  <c r="E2006" i="5" s="1" a="1"/>
  <c r="E2006" i="5" s="1"/>
  <c r="J2007" i="2"/>
  <c r="E2007" i="5" s="1" a="1"/>
  <c r="E2007" i="5" s="1"/>
  <c r="J2008" i="2"/>
  <c r="E2008" i="5" s="1" a="1"/>
  <c r="E2008" i="5" s="1"/>
  <c r="J2009" i="2"/>
  <c r="E2009" i="5" s="1" a="1"/>
  <c r="E2009" i="5" s="1"/>
  <c r="J2010" i="2"/>
  <c r="E2010" i="5" s="1" a="1"/>
  <c r="E2010" i="5" s="1"/>
  <c r="J2011" i="2"/>
  <c r="E2011" i="5" s="1" a="1"/>
  <c r="E2011" i="5" s="1"/>
  <c r="J2012" i="2"/>
  <c r="E2012" i="5" s="1" a="1"/>
  <c r="E2012" i="5" s="1"/>
  <c r="J2013" i="2"/>
  <c r="E2013" i="5" s="1" a="1"/>
  <c r="E2013" i="5" s="1"/>
  <c r="J2014" i="2"/>
  <c r="E2014" i="5" s="1" a="1"/>
  <c r="E2014" i="5" s="1"/>
  <c r="J2015" i="2"/>
  <c r="E2015" i="5" s="1" a="1"/>
  <c r="E2015" i="5" s="1"/>
  <c r="J2017" i="2"/>
  <c r="E2017" i="5" s="1" a="1"/>
  <c r="E2017" i="5" s="1"/>
  <c r="J2018" i="2"/>
  <c r="E2018" i="5" s="1" a="1"/>
  <c r="E2018" i="5" s="1"/>
  <c r="J2019" i="2"/>
  <c r="E2019" i="5" s="1" a="1"/>
  <c r="E2019" i="5" s="1"/>
  <c r="J2020" i="2"/>
  <c r="E2020" i="5" s="1" a="1"/>
  <c r="E2020" i="5" s="1"/>
  <c r="J2021" i="2"/>
  <c r="E2021" i="5" s="1" a="1"/>
  <c r="E2021" i="5" s="1"/>
  <c r="J2022" i="2"/>
  <c r="E2022" i="5" s="1" a="1"/>
  <c r="E2022" i="5" s="1"/>
  <c r="J2023" i="2"/>
  <c r="E2023" i="5" s="1" a="1"/>
  <c r="E2023" i="5" s="1"/>
  <c r="J2024" i="2"/>
  <c r="E2024" i="5" s="1" a="1"/>
  <c r="E2024" i="5" s="1"/>
  <c r="J2025" i="2"/>
  <c r="E2025" i="5" s="1" a="1"/>
  <c r="E2025" i="5" s="1"/>
  <c r="J2026" i="2"/>
  <c r="E2026" i="5" s="1" a="1"/>
  <c r="E2026" i="5" s="1"/>
  <c r="J2028" i="2"/>
  <c r="E2028" i="5" s="1" a="1"/>
  <c r="E2028" i="5" s="1"/>
  <c r="J2029" i="2"/>
  <c r="E2029" i="5" s="1" a="1"/>
  <c r="E2029" i="5" s="1"/>
  <c r="J2030" i="2"/>
  <c r="E2030" i="5" s="1" a="1"/>
  <c r="E2030" i="5" s="1"/>
  <c r="J2031" i="2"/>
  <c r="E2031" i="5" s="1" a="1"/>
  <c r="E2031" i="5" s="1"/>
  <c r="J2032" i="2"/>
  <c r="E2032" i="5" s="1" a="1"/>
  <c r="E2032" i="5" s="1"/>
  <c r="J2033" i="2"/>
  <c r="E2033" i="5" s="1" a="1"/>
  <c r="E2033" i="5" s="1"/>
  <c r="J2034" i="2"/>
  <c r="E2034" i="5" s="1" a="1"/>
  <c r="E2034" i="5" s="1"/>
  <c r="J2035" i="2"/>
  <c r="E2035" i="5" s="1" a="1"/>
  <c r="E2035" i="5" s="1"/>
  <c r="J2036" i="2"/>
  <c r="E2036" i="5" s="1" a="1"/>
  <c r="E2036" i="5" s="1"/>
  <c r="J2037" i="2"/>
  <c r="E2037" i="5" s="1" a="1"/>
  <c r="E2037" i="5" s="1"/>
  <c r="J2039" i="2"/>
  <c r="E2039" i="5" s="1" a="1"/>
  <c r="E2039" i="5" s="1"/>
  <c r="J2040" i="2"/>
  <c r="E2040" i="5" s="1" a="1"/>
  <c r="E2040" i="5" s="1"/>
  <c r="J2041" i="2"/>
  <c r="E2041" i="5" s="1" a="1"/>
  <c r="E2041" i="5" s="1"/>
  <c r="J2042" i="2"/>
  <c r="E2042" i="5" s="1" a="1"/>
  <c r="E2042" i="5" s="1"/>
  <c r="J2043" i="2"/>
  <c r="E2043" i="5" s="1" a="1"/>
  <c r="E2043" i="5" s="1"/>
  <c r="J2044" i="2"/>
  <c r="E2044" i="5" s="1" a="1"/>
  <c r="E2044" i="5" s="1"/>
  <c r="J2045" i="2"/>
  <c r="E2045" i="5" s="1" a="1"/>
  <c r="E2045" i="5" s="1"/>
  <c r="J2046" i="2"/>
  <c r="E2046" i="5" s="1" a="1"/>
  <c r="E2046" i="5" s="1"/>
  <c r="J2047" i="2"/>
  <c r="E2047" i="5" s="1" a="1"/>
  <c r="E2047" i="5" s="1"/>
  <c r="J2048" i="2"/>
  <c r="E2048" i="5" s="1" a="1"/>
  <c r="E2048" i="5" s="1"/>
  <c r="J2050" i="2"/>
  <c r="E2050" i="5" s="1" a="1"/>
  <c r="E2050" i="5" s="1"/>
  <c r="J2051" i="2"/>
  <c r="E2051" i="5" s="1" a="1"/>
  <c r="E2051" i="5" s="1"/>
  <c r="J2052" i="2"/>
  <c r="E2052" i="5" s="1" a="1"/>
  <c r="E2052" i="5" s="1"/>
  <c r="J2053" i="2"/>
  <c r="E2053" i="5" s="1" a="1"/>
  <c r="E2053" i="5" s="1"/>
  <c r="J2054" i="2"/>
  <c r="E2054" i="5" s="1" a="1"/>
  <c r="E2054" i="5" s="1"/>
  <c r="J2055" i="2"/>
  <c r="E2055" i="5" s="1" a="1"/>
  <c r="E2055" i="5" s="1"/>
  <c r="J2056" i="2"/>
  <c r="E2056" i="5" s="1" a="1"/>
  <c r="E2056" i="5" s="1"/>
  <c r="J2057" i="2"/>
  <c r="E2057" i="5" s="1" a="1"/>
  <c r="E2057" i="5" s="1"/>
  <c r="J2058" i="2"/>
  <c r="E2058" i="5" s="1" a="1"/>
  <c r="E2058" i="5" s="1"/>
  <c r="J2059" i="2"/>
  <c r="E2059" i="5" s="1" a="1"/>
  <c r="E2059" i="5" s="1"/>
  <c r="J2061" i="2"/>
  <c r="E2061" i="5" s="1" a="1"/>
  <c r="E2061" i="5" s="1"/>
  <c r="J2062" i="2"/>
  <c r="E2062" i="5" s="1" a="1"/>
  <c r="E2062" i="5" s="1"/>
  <c r="J2063" i="2"/>
  <c r="E2063" i="5" s="1" a="1"/>
  <c r="E2063" i="5" s="1"/>
  <c r="J2064" i="2"/>
  <c r="E2064" i="5" s="1" a="1"/>
  <c r="E2064" i="5" s="1"/>
  <c r="J2065" i="2"/>
  <c r="E2065" i="5" s="1" a="1"/>
  <c r="E2065" i="5" s="1"/>
  <c r="J2066" i="2"/>
  <c r="E2066" i="5" s="1" a="1"/>
  <c r="E2066" i="5" s="1"/>
  <c r="J2067" i="2"/>
  <c r="E2067" i="5" s="1" a="1"/>
  <c r="E2067" i="5" s="1"/>
  <c r="J2068" i="2"/>
  <c r="E2068" i="5" s="1" a="1"/>
  <c r="E2068" i="5" s="1"/>
  <c r="J2069" i="2"/>
  <c r="E2069" i="5" s="1" a="1"/>
  <c r="E2069" i="5" s="1"/>
  <c r="J2070" i="2"/>
  <c r="E2070" i="5" s="1" a="1"/>
  <c r="E2070" i="5" s="1"/>
  <c r="J2072" i="2"/>
  <c r="E2072" i="5" s="1" a="1"/>
  <c r="E2072" i="5" s="1"/>
  <c r="J2073" i="2"/>
  <c r="E2073" i="5" s="1" a="1"/>
  <c r="E2073" i="5" s="1"/>
  <c r="J2074" i="2"/>
  <c r="E2074" i="5" s="1" a="1"/>
  <c r="E2074" i="5" s="1"/>
  <c r="J2075" i="2"/>
  <c r="E2075" i="5" s="1" a="1"/>
  <c r="E2075" i="5" s="1"/>
  <c r="J2076" i="2"/>
  <c r="E2076" i="5" s="1" a="1"/>
  <c r="E2076" i="5" s="1"/>
  <c r="J2077" i="2"/>
  <c r="E2077" i="5" s="1" a="1"/>
  <c r="E2077" i="5" s="1"/>
  <c r="J2078" i="2"/>
  <c r="E2078" i="5" s="1" a="1"/>
  <c r="E2078" i="5" s="1"/>
  <c r="J2079" i="2"/>
  <c r="E2079" i="5" s="1" a="1"/>
  <c r="E2079" i="5" s="1"/>
  <c r="J2080" i="2"/>
  <c r="E2080" i="5" s="1" a="1"/>
  <c r="E2080" i="5" s="1"/>
  <c r="J2081" i="2"/>
  <c r="E2081" i="5" s="1" a="1"/>
  <c r="E2081" i="5" s="1"/>
  <c r="J2083" i="2"/>
  <c r="E2083" i="5" s="1" a="1"/>
  <c r="E2083" i="5" s="1"/>
  <c r="J2084" i="2"/>
  <c r="E2084" i="5" s="1" a="1"/>
  <c r="E2084" i="5" s="1"/>
  <c r="J2085" i="2"/>
  <c r="E2085" i="5" s="1" a="1"/>
  <c r="E2085" i="5" s="1"/>
  <c r="J2086" i="2"/>
  <c r="E2086" i="5" s="1" a="1"/>
  <c r="E2086" i="5" s="1"/>
  <c r="J2087" i="2"/>
  <c r="E2087" i="5" s="1" a="1"/>
  <c r="E2087" i="5" s="1"/>
  <c r="J2088" i="2"/>
  <c r="E2088" i="5" s="1" a="1"/>
  <c r="E2088" i="5" s="1"/>
  <c r="J2089" i="2"/>
  <c r="E2089" i="5" s="1" a="1"/>
  <c r="E2089" i="5" s="1"/>
  <c r="J2090" i="2"/>
  <c r="E2090" i="5" s="1" a="1"/>
  <c r="E2090" i="5" s="1"/>
  <c r="J2091" i="2"/>
  <c r="E2091" i="5" s="1" a="1"/>
  <c r="E2091" i="5" s="1"/>
  <c r="J2092" i="2"/>
  <c r="E2092" i="5" s="1" a="1"/>
  <c r="E2092" i="5" s="1"/>
  <c r="J2094" i="2"/>
  <c r="E2094" i="5" s="1" a="1"/>
  <c r="E2094" i="5" s="1"/>
  <c r="J2095" i="2"/>
  <c r="E2095" i="5" s="1" a="1"/>
  <c r="E2095" i="5" s="1"/>
  <c r="J2096" i="2"/>
  <c r="E2096" i="5" s="1" a="1"/>
  <c r="E2096" i="5" s="1"/>
  <c r="J2097" i="2"/>
  <c r="E2097" i="5" s="1" a="1"/>
  <c r="E2097" i="5" s="1"/>
  <c r="J2098" i="2"/>
  <c r="E2098" i="5" s="1" a="1"/>
  <c r="E2098" i="5" s="1"/>
  <c r="J2099" i="2"/>
  <c r="E2099" i="5" s="1" a="1"/>
  <c r="E2099" i="5" s="1"/>
  <c r="J2100" i="2"/>
  <c r="E2100" i="5" s="1" a="1"/>
  <c r="E2100" i="5" s="1"/>
  <c r="J2101" i="2"/>
  <c r="E2101" i="5" s="1" a="1"/>
  <c r="E2101" i="5" s="1"/>
  <c r="J2102" i="2"/>
  <c r="E2102" i="5" s="1" a="1"/>
  <c r="E2102" i="5" s="1"/>
  <c r="J2103" i="2"/>
  <c r="E2103" i="5" s="1" a="1"/>
  <c r="E2103" i="5" s="1"/>
  <c r="J2105" i="2"/>
  <c r="E2105" i="5" s="1" a="1"/>
  <c r="E2105" i="5" s="1"/>
  <c r="J2106" i="2"/>
  <c r="E2106" i="5" s="1" a="1"/>
  <c r="E2106" i="5" s="1"/>
  <c r="J2107" i="2"/>
  <c r="E2107" i="5" s="1" a="1"/>
  <c r="E2107" i="5" s="1"/>
  <c r="J2108" i="2"/>
  <c r="E2108" i="5" s="1" a="1"/>
  <c r="E2108" i="5" s="1"/>
  <c r="J2109" i="2"/>
  <c r="E2109" i="5" s="1" a="1"/>
  <c r="E2109" i="5" s="1"/>
  <c r="J2110" i="2"/>
  <c r="E2110" i="5" s="1" a="1"/>
  <c r="E2110" i="5" s="1"/>
  <c r="J2111" i="2"/>
  <c r="E2111" i="5" s="1" a="1"/>
  <c r="E2111" i="5" s="1"/>
  <c r="J2112" i="2"/>
  <c r="E2112" i="5" s="1" a="1"/>
  <c r="E2112" i="5" s="1"/>
  <c r="J2113" i="2"/>
  <c r="E2113" i="5" s="1" a="1"/>
  <c r="E2113" i="5" s="1"/>
  <c r="J2114" i="2"/>
  <c r="E2114" i="5" s="1" a="1"/>
  <c r="E2114" i="5" s="1"/>
  <c r="J2117" i="2"/>
  <c r="E2117" i="5" s="1" a="1"/>
  <c r="E2117" i="5" s="1"/>
  <c r="J2118" i="2"/>
  <c r="E2118" i="5" s="1" a="1"/>
  <c r="E2118" i="5" s="1"/>
  <c r="J2119" i="2"/>
  <c r="E2119" i="5" s="1" a="1"/>
  <c r="E2119" i="5" s="1"/>
  <c r="J2120" i="2"/>
  <c r="E2120" i="5" s="1" a="1"/>
  <c r="E2120" i="5" s="1"/>
  <c r="J2121" i="2"/>
  <c r="E2121" i="5" s="1" a="1"/>
  <c r="E2121" i="5" s="1"/>
  <c r="J2122" i="2"/>
  <c r="E2122" i="5" s="1" a="1"/>
  <c r="E2122" i="5" s="1"/>
  <c r="J2123" i="2"/>
  <c r="E2123" i="5" s="1" a="1"/>
  <c r="E2123" i="5" s="1"/>
  <c r="J2124" i="2"/>
  <c r="E2124" i="5" s="1" a="1"/>
  <c r="E2124" i="5" s="1"/>
  <c r="J2125" i="2"/>
  <c r="E2125" i="5" s="1" a="1"/>
  <c r="E2125" i="5" s="1"/>
  <c r="J2126" i="2"/>
  <c r="E2126" i="5" s="1" a="1"/>
  <c r="E2126" i="5" s="1"/>
  <c r="J2128" i="2"/>
  <c r="E2128" i="5" s="1" a="1"/>
  <c r="E2128" i="5" s="1"/>
  <c r="J2129" i="2"/>
  <c r="E2129" i="5" s="1" a="1"/>
  <c r="E2129" i="5" s="1"/>
  <c r="J2130" i="2"/>
  <c r="E2130" i="5" s="1" a="1"/>
  <c r="E2130" i="5" s="1"/>
  <c r="J2131" i="2"/>
  <c r="E2131" i="5" s="1" a="1"/>
  <c r="E2131" i="5" s="1"/>
  <c r="J2132" i="2"/>
  <c r="E2132" i="5" s="1" a="1"/>
  <c r="E2132" i="5" s="1"/>
  <c r="J2133" i="2"/>
  <c r="E2133" i="5" s="1" a="1"/>
  <c r="E2133" i="5" s="1"/>
  <c r="J2134" i="2"/>
  <c r="E2134" i="5" s="1" a="1"/>
  <c r="E2134" i="5" s="1"/>
  <c r="J2135" i="2"/>
  <c r="E2135" i="5" s="1" a="1"/>
  <c r="E2135" i="5" s="1"/>
  <c r="J2136" i="2"/>
  <c r="E2136" i="5" s="1" a="1"/>
  <c r="E2136" i="5" s="1"/>
  <c r="J2137" i="2"/>
  <c r="E2137" i="5" s="1" a="1"/>
  <c r="E2137" i="5" s="1"/>
  <c r="J2139" i="2"/>
  <c r="E2139" i="5" s="1" a="1"/>
  <c r="E2139" i="5" s="1"/>
  <c r="J2140" i="2"/>
  <c r="E2140" i="5" s="1" a="1"/>
  <c r="E2140" i="5" s="1"/>
  <c r="J2141" i="2"/>
  <c r="E2141" i="5" s="1" a="1"/>
  <c r="E2141" i="5" s="1"/>
  <c r="J2142" i="2"/>
  <c r="E2142" i="5" s="1" a="1"/>
  <c r="E2142" i="5" s="1"/>
  <c r="J2143" i="2"/>
  <c r="E2143" i="5" s="1" a="1"/>
  <c r="E2143" i="5" s="1"/>
  <c r="J2144" i="2"/>
  <c r="E2144" i="5" s="1" a="1"/>
  <c r="E2144" i="5" s="1"/>
  <c r="J2145" i="2"/>
  <c r="E2145" i="5" s="1" a="1"/>
  <c r="E2145" i="5" s="1"/>
  <c r="J2146" i="2"/>
  <c r="E2146" i="5" s="1" a="1"/>
  <c r="E2146" i="5" s="1"/>
  <c r="J2147" i="2"/>
  <c r="E2147" i="5" s="1" a="1"/>
  <c r="E2147" i="5" s="1"/>
  <c r="J2148" i="2"/>
  <c r="E2148" i="5" s="1" a="1"/>
  <c r="E2148" i="5" s="1"/>
  <c r="J2150" i="2"/>
  <c r="E2150" i="5" s="1" a="1"/>
  <c r="E2150" i="5" s="1"/>
  <c r="J2151" i="2"/>
  <c r="E2151" i="5" s="1" a="1"/>
  <c r="E2151" i="5" s="1"/>
  <c r="J2152" i="2"/>
  <c r="E2152" i="5" s="1" a="1"/>
  <c r="E2152" i="5" s="1"/>
  <c r="J2153" i="2"/>
  <c r="E2153" i="5" s="1" a="1"/>
  <c r="E2153" i="5" s="1"/>
  <c r="J2154" i="2"/>
  <c r="E2154" i="5" s="1" a="1"/>
  <c r="E2154" i="5" s="1"/>
  <c r="J2155" i="2"/>
  <c r="E2155" i="5" s="1" a="1"/>
  <c r="E2155" i="5" s="1"/>
  <c r="J2156" i="2"/>
  <c r="E2156" i="5" s="1" a="1"/>
  <c r="E2156" i="5" s="1"/>
  <c r="J2157" i="2"/>
  <c r="E2157" i="5" s="1" a="1"/>
  <c r="E2157" i="5" s="1"/>
  <c r="J2158" i="2"/>
  <c r="E2158" i="5" s="1" a="1"/>
  <c r="E2158" i="5" s="1"/>
  <c r="J2159" i="2"/>
  <c r="E2159" i="5" s="1" a="1"/>
  <c r="E2159" i="5" s="1"/>
  <c r="J2161" i="2"/>
  <c r="E2161" i="5" s="1" a="1"/>
  <c r="E2161" i="5" s="1"/>
  <c r="J2162" i="2"/>
  <c r="E2162" i="5" s="1" a="1"/>
  <c r="E2162" i="5" s="1"/>
  <c r="J2163" i="2"/>
  <c r="E2163" i="5" s="1" a="1"/>
  <c r="E2163" i="5" s="1"/>
  <c r="J2164" i="2"/>
  <c r="E2164" i="5" s="1" a="1"/>
  <c r="E2164" i="5" s="1"/>
  <c r="J2165" i="2"/>
  <c r="E2165" i="5" s="1" a="1"/>
  <c r="E2165" i="5" s="1"/>
  <c r="J2166" i="2"/>
  <c r="E2166" i="5" s="1" a="1"/>
  <c r="E2166" i="5" s="1"/>
  <c r="J2167" i="2"/>
  <c r="E2167" i="5" s="1" a="1"/>
  <c r="E2167" i="5" s="1"/>
  <c r="J2168" i="2"/>
  <c r="E2168" i="5" s="1" a="1"/>
  <c r="E2168" i="5" s="1"/>
  <c r="J2169" i="2"/>
  <c r="E2169" i="5" s="1" a="1"/>
  <c r="E2169" i="5" s="1"/>
  <c r="J2170" i="2"/>
  <c r="E2170" i="5" s="1" a="1"/>
  <c r="E2170" i="5" s="1"/>
  <c r="J2172" i="2"/>
  <c r="E2172" i="5" s="1" a="1"/>
  <c r="E2172" i="5" s="1"/>
  <c r="J2173" i="2"/>
  <c r="E2173" i="5" s="1" a="1"/>
  <c r="E2173" i="5" s="1"/>
  <c r="J2174" i="2"/>
  <c r="E2174" i="5" s="1" a="1"/>
  <c r="E2174" i="5" s="1"/>
  <c r="J2175" i="2"/>
  <c r="E2175" i="5" s="1" a="1"/>
  <c r="E2175" i="5" s="1"/>
  <c r="J2176" i="2"/>
  <c r="E2176" i="5" s="1" a="1"/>
  <c r="E2176" i="5" s="1"/>
  <c r="J2177" i="2"/>
  <c r="E2177" i="5" s="1" a="1"/>
  <c r="E2177" i="5" s="1"/>
  <c r="J2178" i="2"/>
  <c r="E2178" i="5" s="1" a="1"/>
  <c r="E2178" i="5" s="1"/>
  <c r="J2179" i="2"/>
  <c r="E2179" i="5" s="1" a="1"/>
  <c r="E2179" i="5" s="1"/>
  <c r="J2180" i="2"/>
  <c r="E2180" i="5" s="1" a="1"/>
  <c r="E2180" i="5" s="1"/>
  <c r="J2181" i="2"/>
  <c r="E2181" i="5" s="1" a="1"/>
  <c r="E2181" i="5" s="1"/>
  <c r="J2183" i="2"/>
  <c r="E2183" i="5" s="1" a="1"/>
  <c r="E2183" i="5" s="1"/>
  <c r="J2184" i="2"/>
  <c r="E2184" i="5" s="1" a="1"/>
  <c r="E2184" i="5" s="1"/>
  <c r="J2185" i="2"/>
  <c r="E2185" i="5" s="1" a="1"/>
  <c r="E2185" i="5" s="1"/>
  <c r="J2186" i="2"/>
  <c r="E2186" i="5" s="1" a="1"/>
  <c r="E2186" i="5" s="1"/>
  <c r="J2187" i="2"/>
  <c r="E2187" i="5" s="1" a="1"/>
  <c r="E2187" i="5" s="1"/>
  <c r="J2188" i="2"/>
  <c r="E2188" i="5" s="1" a="1"/>
  <c r="E2188" i="5" s="1"/>
  <c r="J2189" i="2"/>
  <c r="E2189" i="5" s="1" a="1"/>
  <c r="E2189" i="5" s="1"/>
  <c r="J2190" i="2"/>
  <c r="E2190" i="5" s="1" a="1"/>
  <c r="E2190" i="5" s="1"/>
  <c r="J2191" i="2"/>
  <c r="E2191" i="5" s="1" a="1"/>
  <c r="E2191" i="5" s="1"/>
  <c r="J2192" i="2"/>
  <c r="E2192" i="5" s="1" a="1"/>
  <c r="E2192" i="5" s="1"/>
  <c r="J2194" i="2"/>
  <c r="E2194" i="5" s="1" a="1"/>
  <c r="E2194" i="5" s="1"/>
  <c r="J2195" i="2"/>
  <c r="E2195" i="5" s="1" a="1"/>
  <c r="E2195" i="5" s="1"/>
  <c r="J2196" i="2"/>
  <c r="E2196" i="5" s="1" a="1"/>
  <c r="E2196" i="5" s="1"/>
  <c r="J2197" i="2"/>
  <c r="E2197" i="5" s="1" a="1"/>
  <c r="E2197" i="5" s="1"/>
  <c r="J2198" i="2"/>
  <c r="E2198" i="5" s="1" a="1"/>
  <c r="E2198" i="5" s="1"/>
  <c r="J2199" i="2"/>
  <c r="E2199" i="5" s="1" a="1"/>
  <c r="E2199" i="5" s="1"/>
  <c r="J2200" i="2"/>
  <c r="E2200" i="5" s="1" a="1"/>
  <c r="E2200" i="5" s="1"/>
  <c r="J2201" i="2"/>
  <c r="E2201" i="5" s="1" a="1"/>
  <c r="E2201" i="5" s="1"/>
  <c r="J2202" i="2"/>
  <c r="E2202" i="5" s="1" a="1"/>
  <c r="E2202" i="5" s="1"/>
  <c r="J2203" i="2"/>
  <c r="E2203" i="5" s="1" a="1"/>
  <c r="E2203" i="5" s="1"/>
  <c r="J2205" i="2"/>
  <c r="E2205" i="5" s="1" a="1"/>
  <c r="E2205" i="5" s="1"/>
  <c r="J2206" i="2"/>
  <c r="E2206" i="5" s="1" a="1"/>
  <c r="E2206" i="5" s="1"/>
  <c r="J2207" i="2"/>
  <c r="E2207" i="5" s="1" a="1"/>
  <c r="E2207" i="5" s="1"/>
  <c r="J2208" i="2"/>
  <c r="E2208" i="5" s="1" a="1"/>
  <c r="E2208" i="5" s="1"/>
  <c r="J2209" i="2"/>
  <c r="E2209" i="5" s="1" a="1"/>
  <c r="E2209" i="5" s="1"/>
  <c r="J2210" i="2"/>
  <c r="E2210" i="5" s="1" a="1"/>
  <c r="E2210" i="5" s="1"/>
  <c r="J2211" i="2"/>
  <c r="E2211" i="5" s="1" a="1"/>
  <c r="E2211" i="5" s="1"/>
  <c r="J2212" i="2"/>
  <c r="E2212" i="5" s="1" a="1"/>
  <c r="E2212" i="5" s="1"/>
  <c r="J2213" i="2"/>
  <c r="E2213" i="5" s="1" a="1"/>
  <c r="E2213" i="5" s="1"/>
  <c r="J2214" i="2"/>
  <c r="E2214" i="5" s="1" a="1"/>
  <c r="E2214" i="5" s="1"/>
  <c r="J2216" i="2"/>
  <c r="E2216" i="5" s="1" a="1"/>
  <c r="E2216" i="5" s="1"/>
  <c r="J2217" i="2"/>
  <c r="E2217" i="5" s="1" a="1"/>
  <c r="E2217" i="5" s="1"/>
  <c r="J2218" i="2"/>
  <c r="E2218" i="5" s="1" a="1"/>
  <c r="E2218" i="5" s="1"/>
  <c r="J2219" i="2"/>
  <c r="E2219" i="5" s="1" a="1"/>
  <c r="E2219" i="5" s="1"/>
  <c r="J2220" i="2"/>
  <c r="E2220" i="5" s="1" a="1"/>
  <c r="E2220" i="5" s="1"/>
  <c r="J2221" i="2"/>
  <c r="E2221" i="5" s="1" a="1"/>
  <c r="E2221" i="5" s="1"/>
  <c r="J2222" i="2"/>
  <c r="E2222" i="5" s="1" a="1"/>
  <c r="E2222" i="5" s="1"/>
  <c r="J2223" i="2"/>
  <c r="E2223" i="5" s="1" a="1"/>
  <c r="E2223" i="5" s="1"/>
  <c r="J2224" i="2"/>
  <c r="E2224" i="5" s="1" a="1"/>
  <c r="E2224" i="5" s="1"/>
  <c r="J2225" i="2"/>
  <c r="E2225" i="5" s="1" a="1"/>
  <c r="E2225" i="5" s="1"/>
  <c r="J2228" i="2"/>
  <c r="E2228" i="5" s="1" a="1"/>
  <c r="E2228" i="5" s="1"/>
  <c r="J2229" i="2"/>
  <c r="E2229" i="5" s="1" a="1"/>
  <c r="E2229" i="5" s="1"/>
  <c r="J2230" i="2"/>
  <c r="E2230" i="5" s="1" a="1"/>
  <c r="E2230" i="5" s="1"/>
  <c r="J2231" i="2"/>
  <c r="E2231" i="5" s="1" a="1"/>
  <c r="E2231" i="5" s="1"/>
  <c r="J2232" i="2"/>
  <c r="E2232" i="5" s="1" a="1"/>
  <c r="E2232" i="5" s="1"/>
  <c r="J2233" i="2"/>
  <c r="E2233" i="5" s="1" a="1"/>
  <c r="E2233" i="5" s="1"/>
  <c r="J2234" i="2"/>
  <c r="E2234" i="5" s="1" a="1"/>
  <c r="E2234" i="5" s="1"/>
  <c r="J2235" i="2"/>
  <c r="E2235" i="5" s="1" a="1"/>
  <c r="E2235" i="5" s="1"/>
  <c r="J2236" i="2"/>
  <c r="E2236" i="5" s="1" a="1"/>
  <c r="E2236" i="5" s="1"/>
  <c r="J2237" i="2"/>
  <c r="E2237" i="5" s="1" a="1"/>
  <c r="E2237" i="5" s="1"/>
  <c r="J2239" i="2"/>
  <c r="E2239" i="5" s="1" a="1"/>
  <c r="E2239" i="5" s="1"/>
  <c r="J2240" i="2"/>
  <c r="E2240" i="5" s="1" a="1"/>
  <c r="E2240" i="5" s="1"/>
  <c r="J2241" i="2"/>
  <c r="E2241" i="5" s="1" a="1"/>
  <c r="E2241" i="5" s="1"/>
  <c r="J2242" i="2"/>
  <c r="E2242" i="5" s="1" a="1"/>
  <c r="E2242" i="5" s="1"/>
  <c r="J2243" i="2"/>
  <c r="E2243" i="5" s="1" a="1"/>
  <c r="E2243" i="5" s="1"/>
  <c r="J2244" i="2"/>
  <c r="E2244" i="5" s="1" a="1"/>
  <c r="E2244" i="5" s="1"/>
  <c r="J2245" i="2"/>
  <c r="E2245" i="5" s="1" a="1"/>
  <c r="E2245" i="5" s="1"/>
  <c r="J2246" i="2"/>
  <c r="E2246" i="5" s="1" a="1"/>
  <c r="E2246" i="5" s="1"/>
  <c r="J2247" i="2"/>
  <c r="E2247" i="5" s="1" a="1"/>
  <c r="E2247" i="5" s="1"/>
  <c r="J2248" i="2"/>
  <c r="E2248" i="5" s="1" a="1"/>
  <c r="E2248" i="5" s="1"/>
  <c r="J2250" i="2"/>
  <c r="E2250" i="5" s="1" a="1"/>
  <c r="E2250" i="5" s="1"/>
  <c r="J2251" i="2"/>
  <c r="E2251" i="5" s="1" a="1"/>
  <c r="E2251" i="5" s="1"/>
  <c r="J2252" i="2"/>
  <c r="E2252" i="5" s="1" a="1"/>
  <c r="E2252" i="5" s="1"/>
  <c r="J2253" i="2"/>
  <c r="E2253" i="5" s="1" a="1"/>
  <c r="E2253" i="5" s="1"/>
  <c r="J2254" i="2"/>
  <c r="E2254" i="5" s="1" a="1"/>
  <c r="E2254" i="5" s="1"/>
  <c r="J2255" i="2"/>
  <c r="E2255" i="5" s="1" a="1"/>
  <c r="E2255" i="5" s="1"/>
  <c r="J2256" i="2"/>
  <c r="E2256" i="5" s="1" a="1"/>
  <c r="E2256" i="5" s="1"/>
  <c r="J2257" i="2"/>
  <c r="E2257" i="5" s="1" a="1"/>
  <c r="E2257" i="5" s="1"/>
  <c r="J2258" i="2"/>
  <c r="E2258" i="5" s="1" a="1"/>
  <c r="E2258" i="5" s="1"/>
  <c r="J2259" i="2"/>
  <c r="E2259" i="5" s="1" a="1"/>
  <c r="E2259" i="5" s="1"/>
  <c r="J2261" i="2"/>
  <c r="E2261" i="5" s="1" a="1"/>
  <c r="E2261" i="5" s="1"/>
  <c r="J2262" i="2"/>
  <c r="E2262" i="5" s="1" a="1"/>
  <c r="E2262" i="5" s="1"/>
  <c r="J2263" i="2"/>
  <c r="E2263" i="5" s="1" a="1"/>
  <c r="E2263" i="5" s="1"/>
  <c r="J2264" i="2"/>
  <c r="E2264" i="5" s="1" a="1"/>
  <c r="E2264" i="5" s="1"/>
  <c r="J2265" i="2"/>
  <c r="E2265" i="5" s="1" a="1"/>
  <c r="E2265" i="5" s="1"/>
  <c r="J2266" i="2"/>
  <c r="E2266" i="5" s="1" a="1"/>
  <c r="E2266" i="5" s="1"/>
  <c r="J2267" i="2"/>
  <c r="E2267" i="5" s="1" a="1"/>
  <c r="E2267" i="5" s="1"/>
  <c r="J2268" i="2"/>
  <c r="E2268" i="5" s="1" a="1"/>
  <c r="E2268" i="5" s="1"/>
  <c r="J2269" i="2"/>
  <c r="E2269" i="5" s="1" a="1"/>
  <c r="E2269" i="5" s="1"/>
  <c r="J2270" i="2"/>
  <c r="E2270" i="5" s="1" a="1"/>
  <c r="E2270" i="5" s="1"/>
  <c r="J2272" i="2"/>
  <c r="E2272" i="5" s="1" a="1"/>
  <c r="E2272" i="5" s="1"/>
  <c r="J2273" i="2"/>
  <c r="E2273" i="5" s="1" a="1"/>
  <c r="E2273" i="5" s="1"/>
  <c r="J2274" i="2"/>
  <c r="E2274" i="5" s="1" a="1"/>
  <c r="E2274" i="5" s="1"/>
  <c r="J2275" i="2"/>
  <c r="E2275" i="5" s="1" a="1"/>
  <c r="E2275" i="5" s="1"/>
  <c r="J2276" i="2"/>
  <c r="E2276" i="5" s="1" a="1"/>
  <c r="E2276" i="5" s="1"/>
  <c r="J2277" i="2"/>
  <c r="E2277" i="5" s="1" a="1"/>
  <c r="E2277" i="5" s="1"/>
  <c r="J2278" i="2"/>
  <c r="E2278" i="5" s="1" a="1"/>
  <c r="E2278" i="5" s="1"/>
  <c r="J2279" i="2"/>
  <c r="E2279" i="5" s="1" a="1"/>
  <c r="E2279" i="5" s="1"/>
  <c r="J2280" i="2"/>
  <c r="E2280" i="5" s="1" a="1"/>
  <c r="E2280" i="5" s="1"/>
  <c r="J2281" i="2"/>
  <c r="E2281" i="5" s="1" a="1"/>
  <c r="E2281" i="5" s="1"/>
  <c r="J2283" i="2"/>
  <c r="E2283" i="5" s="1" a="1"/>
  <c r="E2283" i="5" s="1"/>
  <c r="J2284" i="2"/>
  <c r="E2284" i="5" s="1" a="1"/>
  <c r="E2284" i="5" s="1"/>
  <c r="J2285" i="2"/>
  <c r="E2285" i="5" s="1" a="1"/>
  <c r="E2285" i="5" s="1"/>
  <c r="J2286" i="2"/>
  <c r="E2286" i="5" s="1" a="1"/>
  <c r="E2286" i="5" s="1"/>
  <c r="J2287" i="2"/>
  <c r="E2287" i="5" s="1" a="1"/>
  <c r="E2287" i="5" s="1"/>
  <c r="J2288" i="2"/>
  <c r="E2288" i="5" s="1" a="1"/>
  <c r="E2288" i="5" s="1"/>
  <c r="J2289" i="2"/>
  <c r="E2289" i="5" s="1" a="1"/>
  <c r="E2289" i="5" s="1"/>
  <c r="J2290" i="2"/>
  <c r="E2290" i="5" s="1" a="1"/>
  <c r="E2290" i="5" s="1"/>
  <c r="J2291" i="2"/>
  <c r="E2291" i="5" s="1" a="1"/>
  <c r="E2291" i="5" s="1"/>
  <c r="J2292" i="2"/>
  <c r="E2292" i="5" s="1" a="1"/>
  <c r="E2292" i="5" s="1"/>
  <c r="J2294" i="2"/>
  <c r="E2294" i="5" s="1" a="1"/>
  <c r="E2294" i="5" s="1"/>
  <c r="J2295" i="2"/>
  <c r="E2295" i="5" s="1" a="1"/>
  <c r="E2295" i="5" s="1"/>
  <c r="J2296" i="2"/>
  <c r="E2296" i="5" s="1" a="1"/>
  <c r="E2296" i="5" s="1"/>
  <c r="J2297" i="2"/>
  <c r="E2297" i="5" s="1" a="1"/>
  <c r="E2297" i="5" s="1"/>
  <c r="J2298" i="2"/>
  <c r="E2298" i="5" s="1" a="1"/>
  <c r="E2298" i="5" s="1"/>
  <c r="J2299" i="2"/>
  <c r="E2299" i="5" s="1" a="1"/>
  <c r="E2299" i="5" s="1"/>
  <c r="J2300" i="2"/>
  <c r="E2300" i="5" s="1" a="1"/>
  <c r="E2300" i="5" s="1"/>
  <c r="J2301" i="2"/>
  <c r="E2301" i="5" s="1" a="1"/>
  <c r="E2301" i="5" s="1"/>
  <c r="J2302" i="2"/>
  <c r="E2302" i="5" s="1" a="1"/>
  <c r="E2302" i="5" s="1"/>
  <c r="J2303" i="2"/>
  <c r="E2303" i="5" s="1" a="1"/>
  <c r="E2303" i="5" s="1"/>
  <c r="J2305" i="2"/>
  <c r="E2305" i="5" s="1" a="1"/>
  <c r="E2305" i="5" s="1"/>
  <c r="J2306" i="2"/>
  <c r="E2306" i="5" s="1" a="1"/>
  <c r="E2306" i="5" s="1"/>
  <c r="J2307" i="2"/>
  <c r="E2307" i="5" s="1" a="1"/>
  <c r="E2307" i="5" s="1"/>
  <c r="J2308" i="2"/>
  <c r="E2308" i="5" s="1" a="1"/>
  <c r="E2308" i="5" s="1"/>
  <c r="J2309" i="2"/>
  <c r="E2309" i="5" s="1" a="1"/>
  <c r="E2309" i="5" s="1"/>
  <c r="J2310" i="2"/>
  <c r="E2310" i="5" s="1" a="1"/>
  <c r="E2310" i="5" s="1"/>
  <c r="J2311" i="2"/>
  <c r="E2311" i="5" s="1" a="1"/>
  <c r="E2311" i="5" s="1"/>
  <c r="J2312" i="2"/>
  <c r="E2312" i="5" s="1" a="1"/>
  <c r="E2312" i="5" s="1"/>
  <c r="J2313" i="2"/>
  <c r="E2313" i="5" s="1" a="1"/>
  <c r="E2313" i="5" s="1"/>
  <c r="J2314" i="2"/>
  <c r="E2314" i="5" s="1" a="1"/>
  <c r="E2314" i="5" s="1"/>
  <c r="J2316" i="2"/>
  <c r="E2316" i="5" s="1" a="1"/>
  <c r="E2316" i="5" s="1"/>
  <c r="J2317" i="2"/>
  <c r="E2317" i="5" s="1" a="1"/>
  <c r="E2317" i="5" s="1"/>
  <c r="J2318" i="2"/>
  <c r="E2318" i="5" s="1" a="1"/>
  <c r="E2318" i="5" s="1"/>
  <c r="J2319" i="2"/>
  <c r="E2319" i="5" s="1" a="1"/>
  <c r="E2319" i="5" s="1"/>
  <c r="J2320" i="2"/>
  <c r="E2320" i="5" s="1" a="1"/>
  <c r="E2320" i="5" s="1"/>
  <c r="J2321" i="2"/>
  <c r="E2321" i="5" s="1" a="1"/>
  <c r="E2321" i="5" s="1"/>
  <c r="J2322" i="2"/>
  <c r="E2322" i="5" s="1" a="1"/>
  <c r="E2322" i="5" s="1"/>
  <c r="J2323" i="2"/>
  <c r="E2323" i="5" s="1" a="1"/>
  <c r="E2323" i="5" s="1"/>
  <c r="J2324" i="2"/>
  <c r="E2324" i="5" s="1" a="1"/>
  <c r="E2324" i="5" s="1"/>
  <c r="J2325" i="2"/>
  <c r="E2325" i="5" s="1" a="1"/>
  <c r="E2325" i="5" s="1"/>
  <c r="J2327" i="2"/>
  <c r="E2327" i="5" s="1" a="1"/>
  <c r="E2327" i="5" s="1"/>
  <c r="J2328" i="2"/>
  <c r="E2328" i="5" s="1" a="1"/>
  <c r="E2328" i="5" s="1"/>
  <c r="J2329" i="2"/>
  <c r="E2329" i="5" s="1" a="1"/>
  <c r="E2329" i="5" s="1"/>
  <c r="J2330" i="2"/>
  <c r="E2330" i="5" s="1" a="1"/>
  <c r="E2330" i="5" s="1"/>
  <c r="J2331" i="2"/>
  <c r="E2331" i="5" s="1" a="1"/>
  <c r="E2331" i="5" s="1"/>
  <c r="J2332" i="2"/>
  <c r="E2332" i="5" s="1" a="1"/>
  <c r="E2332" i="5" s="1"/>
  <c r="J2333" i="2"/>
  <c r="E2333" i="5" s="1" a="1"/>
  <c r="E2333" i="5" s="1"/>
  <c r="J2334" i="2"/>
  <c r="E2334" i="5" s="1" a="1"/>
  <c r="E2334" i="5" s="1"/>
  <c r="J2335" i="2"/>
  <c r="E2335" i="5" s="1" a="1"/>
  <c r="E2335" i="5" s="1"/>
  <c r="J2336" i="2"/>
  <c r="E2336" i="5" s="1" a="1"/>
  <c r="E2336" i="5" s="1"/>
  <c r="J5" i="2"/>
  <c r="E5" i="5" s="1" a="1"/>
  <c r="E5" i="5" s="1"/>
  <c r="J6" i="2"/>
  <c r="E6" i="5" s="1" a="1"/>
  <c r="E6" i="5" s="1"/>
  <c r="J7" i="2"/>
  <c r="E7" i="5" s="1" a="1"/>
  <c r="E7" i="5" s="1"/>
  <c r="J8" i="2"/>
  <c r="E8" i="5" s="1" a="1"/>
  <c r="E8" i="5" s="1"/>
  <c r="J9" i="2"/>
  <c r="E9" i="5" s="1" a="1"/>
  <c r="E9" i="5" s="1"/>
  <c r="J10" i="2"/>
  <c r="E10" i="5" s="1" a="1"/>
  <c r="E10" i="5" s="1"/>
  <c r="J11" i="2"/>
  <c r="E11" i="5" s="1" a="1"/>
  <c r="E11" i="5" s="1"/>
  <c r="J12" i="2"/>
  <c r="E12" i="5" s="1" a="1"/>
  <c r="E12" i="5" s="1"/>
  <c r="J13" i="2"/>
  <c r="E13" i="5" s="1" a="1"/>
  <c r="E13" i="5" s="1"/>
  <c r="J14" i="2"/>
  <c r="E14" i="5" s="1" a="1"/>
  <c r="E14" i="5" s="1"/>
  <c r="J16" i="2"/>
  <c r="E16" i="5" s="1" a="1"/>
  <c r="E16" i="5" s="1"/>
  <c r="J17" i="2"/>
  <c r="E17" i="5" s="1" a="1"/>
  <c r="E17" i="5" s="1"/>
  <c r="J18" i="2"/>
  <c r="E18" i="5" s="1" a="1"/>
  <c r="E18" i="5" s="1"/>
  <c r="J19" i="2"/>
  <c r="E19" i="5" s="1" a="1"/>
  <c r="E19" i="5" s="1"/>
  <c r="J20" i="2"/>
  <c r="E20" i="5" s="1" a="1"/>
  <c r="E20" i="5" s="1"/>
  <c r="J21" i="2"/>
  <c r="E21" i="5" s="1" a="1"/>
  <c r="E21" i="5" s="1"/>
  <c r="J22" i="2"/>
  <c r="E22" i="5" s="1" a="1"/>
  <c r="E22" i="5" s="1"/>
  <c r="J23" i="2"/>
  <c r="E23" i="5" s="1" a="1"/>
  <c r="E23" i="5" s="1"/>
  <c r="J24" i="2"/>
  <c r="E24" i="5" s="1" a="1"/>
  <c r="E24" i="5" s="1"/>
  <c r="J25" i="2"/>
  <c r="E25" i="5" s="1" a="1"/>
  <c r="E25" i="5" s="1"/>
  <c r="J27" i="2"/>
  <c r="E27" i="5" s="1" a="1"/>
  <c r="E27" i="5" s="1"/>
  <c r="J28" i="2"/>
  <c r="E28" i="5" s="1" a="1"/>
  <c r="E28" i="5" s="1"/>
  <c r="J29" i="2"/>
  <c r="E29" i="5" s="1" a="1"/>
  <c r="E29" i="5" s="1"/>
  <c r="J30" i="2"/>
  <c r="E30" i="5" s="1" a="1"/>
  <c r="E30" i="5" s="1"/>
  <c r="J31" i="2"/>
  <c r="E31" i="5" s="1" a="1"/>
  <c r="E31" i="5" s="1"/>
  <c r="J32" i="2"/>
  <c r="E32" i="5" s="1" a="1"/>
  <c r="E32" i="5" s="1"/>
  <c r="J33" i="2"/>
  <c r="E33" i="5" s="1" a="1"/>
  <c r="E33" i="5" s="1"/>
  <c r="J34" i="2"/>
  <c r="E34" i="5" s="1" a="1"/>
  <c r="E34" i="5" s="1"/>
  <c r="J35" i="2"/>
  <c r="E35" i="5" s="1" a="1"/>
  <c r="E35" i="5" s="1"/>
  <c r="J36" i="2"/>
  <c r="E36" i="5" s="1" a="1"/>
  <c r="E36" i="5" s="1"/>
  <c r="J38" i="2"/>
  <c r="E38" i="5" s="1" a="1"/>
  <c r="E38" i="5" s="1"/>
  <c r="J39" i="2"/>
  <c r="E39" i="5" s="1" a="1"/>
  <c r="E39" i="5" s="1"/>
  <c r="J40" i="2"/>
  <c r="E40" i="5" s="1" a="1"/>
  <c r="E40" i="5" s="1"/>
  <c r="J41" i="2"/>
  <c r="E41" i="5" s="1" a="1"/>
  <c r="E41" i="5" s="1"/>
  <c r="J42" i="2"/>
  <c r="E42" i="5" s="1" a="1"/>
  <c r="E42" i="5" s="1"/>
  <c r="J43" i="2"/>
  <c r="E43" i="5" s="1" a="1"/>
  <c r="E43" i="5" s="1"/>
  <c r="J44" i="2"/>
  <c r="E44" i="5" s="1" a="1"/>
  <c r="E44" i="5" s="1"/>
  <c r="J45" i="2"/>
  <c r="E45" i="5" s="1" a="1"/>
  <c r="E45" i="5" s="1"/>
  <c r="J46" i="2"/>
  <c r="E46" i="5" s="1" a="1"/>
  <c r="E46" i="5" s="1"/>
  <c r="J47" i="2"/>
  <c r="E47" i="5" s="1" a="1"/>
  <c r="E47" i="5" s="1"/>
  <c r="J49" i="2"/>
  <c r="E49" i="5" s="1" a="1"/>
  <c r="E49" i="5" s="1"/>
  <c r="J50" i="2"/>
  <c r="E50" i="5" s="1" a="1"/>
  <c r="E50" i="5" s="1"/>
  <c r="J51" i="2"/>
  <c r="E51" i="5" s="1" a="1"/>
  <c r="E51" i="5" s="1"/>
  <c r="J52" i="2"/>
  <c r="E52" i="5" s="1" a="1"/>
  <c r="E52" i="5" s="1"/>
  <c r="J53" i="2"/>
  <c r="E53" i="5" s="1" a="1"/>
  <c r="E53" i="5" s="1"/>
  <c r="J54" i="2"/>
  <c r="E54" i="5" s="1" a="1"/>
  <c r="E54" i="5" s="1"/>
  <c r="J55" i="2"/>
  <c r="E55" i="5" s="1" a="1"/>
  <c r="E55" i="5" s="1"/>
  <c r="J56" i="2"/>
  <c r="E56" i="5" s="1" a="1"/>
  <c r="E56" i="5" s="1"/>
  <c r="J57" i="2"/>
  <c r="E57" i="5" s="1" a="1"/>
  <c r="E57" i="5" s="1"/>
  <c r="J58" i="2"/>
  <c r="E58" i="5" s="1" a="1"/>
  <c r="E58" i="5" s="1"/>
  <c r="J60" i="2"/>
  <c r="E60" i="5" s="1" a="1"/>
  <c r="E60" i="5" s="1"/>
  <c r="J61" i="2"/>
  <c r="E61" i="5" s="1" a="1"/>
  <c r="E61" i="5" s="1"/>
  <c r="J62" i="2"/>
  <c r="E62" i="5" s="1" a="1"/>
  <c r="E62" i="5" s="1"/>
  <c r="J63" i="2"/>
  <c r="E63" i="5" s="1" a="1"/>
  <c r="E63" i="5" s="1"/>
  <c r="J64" i="2"/>
  <c r="E64" i="5" s="1" a="1"/>
  <c r="E64" i="5" s="1"/>
  <c r="J65" i="2"/>
  <c r="E65" i="5" s="1" a="1"/>
  <c r="E65" i="5" s="1"/>
  <c r="J66" i="2"/>
  <c r="E66" i="5" s="1" a="1"/>
  <c r="E66" i="5" s="1"/>
  <c r="J67" i="2"/>
  <c r="E67" i="5" s="1" a="1"/>
  <c r="E67" i="5" s="1"/>
  <c r="J68" i="2"/>
  <c r="E68" i="5" s="1" a="1"/>
  <c r="E68" i="5" s="1"/>
  <c r="J69" i="2"/>
  <c r="E69" i="5" s="1" a="1"/>
  <c r="E69" i="5" s="1"/>
  <c r="J71" i="2"/>
  <c r="E71" i="5" s="1" a="1"/>
  <c r="E71" i="5" s="1"/>
  <c r="J72" i="2"/>
  <c r="E72" i="5" s="1" a="1"/>
  <c r="E72" i="5" s="1"/>
  <c r="J73" i="2"/>
  <c r="E73" i="5" s="1" a="1"/>
  <c r="E73" i="5" s="1"/>
  <c r="J74" i="2"/>
  <c r="E74" i="5" s="1" a="1"/>
  <c r="E74" i="5" s="1"/>
  <c r="J75" i="2"/>
  <c r="E75" i="5" s="1" a="1"/>
  <c r="E75" i="5" s="1"/>
  <c r="J76" i="2"/>
  <c r="E76" i="5" s="1" a="1"/>
  <c r="E76" i="5" s="1"/>
  <c r="J77" i="2"/>
  <c r="E77" i="5" s="1" a="1"/>
  <c r="E77" i="5" s="1"/>
  <c r="J78" i="2"/>
  <c r="E78" i="5" s="1" a="1"/>
  <c r="E78" i="5" s="1"/>
  <c r="J79" i="2"/>
  <c r="E79" i="5" s="1" a="1"/>
  <c r="E79" i="5" s="1"/>
  <c r="J80" i="2"/>
  <c r="E80" i="5" s="1" a="1"/>
  <c r="E80" i="5" s="1"/>
  <c r="J82" i="2"/>
  <c r="E82" i="5" s="1" a="1"/>
  <c r="E82" i="5" s="1"/>
  <c r="J83" i="2"/>
  <c r="E83" i="5" s="1" a="1"/>
  <c r="E83" i="5" s="1"/>
  <c r="J84" i="2"/>
  <c r="E84" i="5" s="1" a="1"/>
  <c r="E84" i="5" s="1"/>
  <c r="J85" i="2"/>
  <c r="E85" i="5" s="1" a="1"/>
  <c r="E85" i="5" s="1"/>
  <c r="J86" i="2"/>
  <c r="E86" i="5" s="1" a="1"/>
  <c r="E86" i="5" s="1"/>
  <c r="J87" i="2"/>
  <c r="E87" i="5" s="1" a="1"/>
  <c r="E87" i="5" s="1"/>
  <c r="J88" i="2"/>
  <c r="E88" i="5" s="1" a="1"/>
  <c r="E88" i="5" s="1"/>
  <c r="J89" i="2"/>
  <c r="E89" i="5" s="1" a="1"/>
  <c r="E89" i="5" s="1"/>
  <c r="J90" i="2"/>
  <c r="E90" i="5" s="1" a="1"/>
  <c r="E90" i="5" s="1"/>
  <c r="J91" i="2"/>
  <c r="E91" i="5" s="1" a="1"/>
  <c r="E91" i="5" s="1"/>
  <c r="J93" i="2"/>
  <c r="E93" i="5" s="1" a="1"/>
  <c r="E93" i="5" s="1"/>
  <c r="J94" i="2"/>
  <c r="E94" i="5" s="1" a="1"/>
  <c r="E94" i="5" s="1"/>
  <c r="J95" i="2"/>
  <c r="E95" i="5" s="1" a="1"/>
  <c r="E95" i="5" s="1"/>
  <c r="J96" i="2"/>
  <c r="E96" i="5" s="1" a="1"/>
  <c r="E96" i="5" s="1"/>
  <c r="J97" i="2"/>
  <c r="E97" i="5" s="1" a="1"/>
  <c r="E97" i="5" s="1"/>
  <c r="J98" i="2"/>
  <c r="E98" i="5" s="1" a="1"/>
  <c r="E98" i="5" s="1"/>
  <c r="J99" i="2"/>
  <c r="E99" i="5" s="1" a="1"/>
  <c r="E99" i="5" s="1"/>
  <c r="J100" i="2"/>
  <c r="E100" i="5" s="1" a="1"/>
  <c r="E100" i="5" s="1"/>
  <c r="J101" i="2"/>
  <c r="E101" i="5" s="1" a="1"/>
  <c r="E101" i="5" s="1"/>
  <c r="J102" i="2"/>
  <c r="E102" i="5" s="1" a="1"/>
  <c r="E102" i="5" s="1"/>
  <c r="J104" i="2"/>
  <c r="E104" i="5" s="1" a="1"/>
  <c r="E104" i="5" s="1"/>
  <c r="J105" i="2"/>
  <c r="E105" i="5" s="1" a="1"/>
  <c r="E105" i="5" s="1"/>
  <c r="J106" i="2"/>
  <c r="E106" i="5" s="1" a="1"/>
  <c r="E106" i="5" s="1"/>
  <c r="J107" i="2"/>
  <c r="E107" i="5" s="1" a="1"/>
  <c r="E107" i="5" s="1"/>
  <c r="J108" i="2"/>
  <c r="E108" i="5" s="1" a="1"/>
  <c r="E108" i="5" s="1"/>
  <c r="J109" i="2"/>
  <c r="E109" i="5" s="1" a="1"/>
  <c r="E109" i="5" s="1"/>
  <c r="J110" i="2"/>
  <c r="E110" i="5" s="1" a="1"/>
  <c r="E110" i="5" s="1"/>
  <c r="J111" i="2"/>
  <c r="E111" i="5" s="1" a="1"/>
  <c r="E111" i="5" s="1"/>
  <c r="J112" i="2"/>
  <c r="E112" i="5" s="1" a="1"/>
  <c r="E112" i="5" s="1"/>
  <c r="J113" i="2"/>
  <c r="E113" i="5" s="1" a="1"/>
  <c r="E113" i="5" s="1"/>
  <c r="J116" i="2"/>
  <c r="E116" i="5" s="1" a="1"/>
  <c r="E116" i="5" s="1"/>
  <c r="J117" i="2"/>
  <c r="E117" i="5" s="1" a="1"/>
  <c r="E117" i="5" s="1"/>
  <c r="J118" i="2"/>
  <c r="E118" i="5" s="1" a="1"/>
  <c r="E118" i="5" s="1"/>
  <c r="J119" i="2"/>
  <c r="E119" i="5" s="1" a="1"/>
  <c r="E119" i="5" s="1"/>
  <c r="J120" i="2"/>
  <c r="E120" i="5" s="1" a="1"/>
  <c r="E120" i="5" s="1"/>
  <c r="J121" i="2"/>
  <c r="E121" i="5" s="1" a="1"/>
  <c r="E121" i="5" s="1"/>
  <c r="J122" i="2"/>
  <c r="E122" i="5" s="1" a="1"/>
  <c r="E122" i="5" s="1"/>
  <c r="J123" i="2"/>
  <c r="E123" i="5" s="1" a="1"/>
  <c r="E123" i="5" s="1"/>
  <c r="J124" i="2"/>
  <c r="E124" i="5" s="1" a="1"/>
  <c r="E124" i="5" s="1"/>
  <c r="J125" i="2"/>
  <c r="E125" i="5" s="1" a="1"/>
  <c r="E125" i="5" s="1"/>
  <c r="J127" i="2"/>
  <c r="E127" i="5" s="1" a="1"/>
  <c r="E127" i="5" s="1"/>
  <c r="J128" i="2"/>
  <c r="E128" i="5" s="1" a="1"/>
  <c r="E128" i="5" s="1"/>
  <c r="J129" i="2"/>
  <c r="E129" i="5" s="1" a="1"/>
  <c r="E129" i="5" s="1"/>
  <c r="J130" i="2"/>
  <c r="E130" i="5" s="1" a="1"/>
  <c r="E130" i="5" s="1"/>
  <c r="J131" i="2"/>
  <c r="E131" i="5" s="1" a="1"/>
  <c r="E131" i="5" s="1"/>
  <c r="J132" i="2"/>
  <c r="E132" i="5" s="1" a="1"/>
  <c r="E132" i="5" s="1"/>
  <c r="J133" i="2"/>
  <c r="E133" i="5" s="1" a="1"/>
  <c r="E133" i="5" s="1"/>
  <c r="J134" i="2"/>
  <c r="E134" i="5" s="1" a="1"/>
  <c r="E134" i="5" s="1"/>
  <c r="J135" i="2"/>
  <c r="E135" i="5" s="1" a="1"/>
  <c r="E135" i="5" s="1"/>
  <c r="J136" i="2"/>
  <c r="E136" i="5" s="1" a="1"/>
  <c r="E136" i="5" s="1"/>
  <c r="J138" i="2"/>
  <c r="E138" i="5" s="1" a="1"/>
  <c r="E138" i="5" s="1"/>
  <c r="J139" i="2"/>
  <c r="E139" i="5" s="1" a="1"/>
  <c r="E139" i="5" s="1"/>
  <c r="J140" i="2"/>
  <c r="E140" i="5" s="1" a="1"/>
  <c r="E140" i="5" s="1"/>
  <c r="J141" i="2"/>
  <c r="E141" i="5" s="1" a="1"/>
  <c r="E141" i="5" s="1"/>
  <c r="J142" i="2"/>
  <c r="E142" i="5" s="1" a="1"/>
  <c r="E142" i="5" s="1"/>
  <c r="J143" i="2"/>
  <c r="E143" i="5" s="1" a="1"/>
  <c r="E143" i="5" s="1"/>
  <c r="J144" i="2"/>
  <c r="E144" i="5" s="1" a="1"/>
  <c r="E144" i="5" s="1"/>
  <c r="J145" i="2"/>
  <c r="E145" i="5" s="1" a="1"/>
  <c r="E145" i="5" s="1"/>
  <c r="J146" i="2"/>
  <c r="E146" i="5" s="1" a="1"/>
  <c r="E146" i="5" s="1"/>
  <c r="J147" i="2"/>
  <c r="E147" i="5" s="1" a="1"/>
  <c r="E147" i="5" s="1"/>
  <c r="J149" i="2"/>
  <c r="E149" i="5" s="1" a="1"/>
  <c r="E149" i="5" s="1"/>
  <c r="J150" i="2"/>
  <c r="E150" i="5" s="1" a="1"/>
  <c r="E150" i="5" s="1"/>
  <c r="J151" i="2"/>
  <c r="E151" i="5" s="1" a="1"/>
  <c r="E151" i="5" s="1"/>
  <c r="J152" i="2"/>
  <c r="E152" i="5" s="1" a="1"/>
  <c r="E152" i="5" s="1"/>
  <c r="J153" i="2"/>
  <c r="E153" i="5" s="1" a="1"/>
  <c r="E153" i="5" s="1"/>
  <c r="J154" i="2"/>
  <c r="E154" i="5" s="1" a="1"/>
  <c r="E154" i="5" s="1"/>
  <c r="J155" i="2"/>
  <c r="E155" i="5" s="1" a="1"/>
  <c r="E155" i="5" s="1"/>
  <c r="J156" i="2"/>
  <c r="E156" i="5" s="1" a="1"/>
  <c r="E156" i="5" s="1"/>
  <c r="J157" i="2"/>
  <c r="E157" i="5" s="1" a="1"/>
  <c r="E157" i="5" s="1"/>
  <c r="J158" i="2"/>
  <c r="E158" i="5" s="1" a="1"/>
  <c r="E158" i="5" s="1"/>
  <c r="J160" i="2"/>
  <c r="E160" i="5" s="1" a="1"/>
  <c r="E160" i="5" s="1"/>
  <c r="J161" i="2"/>
  <c r="E161" i="5" s="1" a="1"/>
  <c r="E161" i="5" s="1"/>
  <c r="J162" i="2"/>
  <c r="E162" i="5" s="1" a="1"/>
  <c r="E162" i="5" s="1"/>
  <c r="J163" i="2"/>
  <c r="E163" i="5" s="1" a="1"/>
  <c r="E163" i="5" s="1"/>
  <c r="J164" i="2"/>
  <c r="E164" i="5" s="1" a="1"/>
  <c r="E164" i="5" s="1"/>
  <c r="J165" i="2"/>
  <c r="E165" i="5" s="1" a="1"/>
  <c r="E165" i="5" s="1"/>
  <c r="J166" i="2"/>
  <c r="E166" i="5" s="1" a="1"/>
  <c r="E166" i="5" s="1"/>
  <c r="J167" i="2"/>
  <c r="E167" i="5" s="1" a="1"/>
  <c r="E167" i="5" s="1"/>
  <c r="J168" i="2"/>
  <c r="E168" i="5" s="1" a="1"/>
  <c r="E168" i="5" s="1"/>
  <c r="J169" i="2"/>
  <c r="E169" i="5" s="1" a="1"/>
  <c r="E169" i="5" s="1"/>
  <c r="J171" i="2"/>
  <c r="E171" i="5" s="1" a="1"/>
  <c r="E171" i="5" s="1"/>
  <c r="J172" i="2"/>
  <c r="E172" i="5" s="1" a="1"/>
  <c r="E172" i="5" s="1"/>
  <c r="J173" i="2"/>
  <c r="E173" i="5" s="1" a="1"/>
  <c r="E173" i="5" s="1"/>
  <c r="J174" i="2"/>
  <c r="E174" i="5" s="1" a="1"/>
  <c r="E174" i="5" s="1"/>
  <c r="J175" i="2"/>
  <c r="E175" i="5" s="1" a="1"/>
  <c r="E175" i="5" s="1"/>
  <c r="J176" i="2"/>
  <c r="E176" i="5" s="1" a="1"/>
  <c r="E176" i="5" s="1"/>
  <c r="J177" i="2"/>
  <c r="E177" i="5" s="1" a="1"/>
  <c r="E177" i="5" s="1"/>
  <c r="J178" i="2"/>
  <c r="E178" i="5" s="1" a="1"/>
  <c r="E178" i="5" s="1"/>
  <c r="J179" i="2"/>
  <c r="E179" i="5" s="1" a="1"/>
  <c r="E179" i="5" s="1"/>
  <c r="J180" i="2"/>
  <c r="E180" i="5" s="1" a="1"/>
  <c r="E180" i="5" s="1"/>
  <c r="J182" i="2"/>
  <c r="E182" i="5" s="1" a="1"/>
  <c r="E182" i="5" s="1"/>
  <c r="J183" i="2"/>
  <c r="E183" i="5" s="1" a="1"/>
  <c r="E183" i="5" s="1"/>
  <c r="J184" i="2"/>
  <c r="E184" i="5" s="1" a="1"/>
  <c r="E184" i="5" s="1"/>
  <c r="J185" i="2"/>
  <c r="E185" i="5" s="1" a="1"/>
  <c r="E185" i="5" s="1"/>
  <c r="J186" i="2"/>
  <c r="E186" i="5" s="1" a="1"/>
  <c r="E186" i="5" s="1"/>
  <c r="J187" i="2"/>
  <c r="E187" i="5" s="1" a="1"/>
  <c r="E187" i="5" s="1"/>
  <c r="J188" i="2"/>
  <c r="E188" i="5" s="1" a="1"/>
  <c r="E188" i="5" s="1"/>
  <c r="J189" i="2"/>
  <c r="E189" i="5" s="1" a="1"/>
  <c r="E189" i="5" s="1"/>
  <c r="J190" i="2"/>
  <c r="E190" i="5" s="1" a="1"/>
  <c r="E190" i="5" s="1"/>
  <c r="J191" i="2"/>
  <c r="E191" i="5" s="1" a="1"/>
  <c r="E191" i="5" s="1"/>
  <c r="J193" i="2"/>
  <c r="E193" i="5" s="1" a="1"/>
  <c r="E193" i="5" s="1"/>
  <c r="J194" i="2"/>
  <c r="E194" i="5" s="1" a="1"/>
  <c r="E194" i="5" s="1"/>
  <c r="J195" i="2"/>
  <c r="E195" i="5" s="1" a="1"/>
  <c r="E195" i="5" s="1"/>
  <c r="J196" i="2"/>
  <c r="E196" i="5" s="1" a="1"/>
  <c r="E196" i="5" s="1"/>
  <c r="J197" i="2"/>
  <c r="E197" i="5" s="1" a="1"/>
  <c r="E197" i="5" s="1"/>
  <c r="J198" i="2"/>
  <c r="E198" i="5" s="1" a="1"/>
  <c r="E198" i="5" s="1"/>
  <c r="J199" i="2"/>
  <c r="E199" i="5" s="1" a="1"/>
  <c r="E199" i="5" s="1"/>
  <c r="J200" i="2"/>
  <c r="E200" i="5" s="1" a="1"/>
  <c r="E200" i="5" s="1"/>
  <c r="J201" i="2"/>
  <c r="E201" i="5" s="1" a="1"/>
  <c r="E201" i="5" s="1"/>
  <c r="J202" i="2"/>
  <c r="E202" i="5" s="1" a="1"/>
  <c r="E202" i="5" s="1"/>
  <c r="J204" i="2"/>
  <c r="E204" i="5" s="1" a="1"/>
  <c r="E204" i="5" s="1"/>
  <c r="J205" i="2"/>
  <c r="E205" i="5" s="1" a="1"/>
  <c r="E205" i="5" s="1"/>
  <c r="J206" i="2"/>
  <c r="E206" i="5" s="1" a="1"/>
  <c r="E206" i="5" s="1"/>
  <c r="J207" i="2"/>
  <c r="E207" i="5" s="1" a="1"/>
  <c r="E207" i="5" s="1"/>
  <c r="J208" i="2"/>
  <c r="E208" i="5" s="1" a="1"/>
  <c r="E208" i="5" s="1"/>
  <c r="J209" i="2"/>
  <c r="E209" i="5" s="1" a="1"/>
  <c r="E209" i="5" s="1"/>
  <c r="J210" i="2"/>
  <c r="E210" i="5" s="1" a="1"/>
  <c r="E210" i="5" s="1"/>
  <c r="J211" i="2"/>
  <c r="E211" i="5" s="1" a="1"/>
  <c r="E211" i="5" s="1"/>
  <c r="J212" i="2"/>
  <c r="E212" i="5" s="1" a="1"/>
  <c r="E212" i="5" s="1"/>
  <c r="J213" i="2"/>
  <c r="E213" i="5" s="1" a="1"/>
  <c r="E213" i="5" s="1"/>
  <c r="J215" i="2"/>
  <c r="E215" i="5" s="1" a="1"/>
  <c r="E215" i="5" s="1"/>
  <c r="J216" i="2"/>
  <c r="E216" i="5" s="1" a="1"/>
  <c r="E216" i="5" s="1"/>
  <c r="J217" i="2"/>
  <c r="E217" i="5" s="1" a="1"/>
  <c r="E217" i="5" s="1"/>
  <c r="J218" i="2"/>
  <c r="E218" i="5" s="1" a="1"/>
  <c r="E218" i="5" s="1"/>
  <c r="J219" i="2"/>
  <c r="E219" i="5" s="1" a="1"/>
  <c r="E219" i="5" s="1"/>
  <c r="J220" i="2"/>
  <c r="E220" i="5" s="1" a="1"/>
  <c r="E220" i="5" s="1"/>
  <c r="J221" i="2"/>
  <c r="E221" i="5" s="1" a="1"/>
  <c r="E221" i="5" s="1"/>
  <c r="J222" i="2"/>
  <c r="E222" i="5" s="1" a="1"/>
  <c r="E222" i="5" s="1"/>
  <c r="J223" i="2"/>
  <c r="E223" i="5" s="1" a="1"/>
  <c r="E223" i="5" s="1"/>
  <c r="J224" i="2"/>
  <c r="E224" i="5" s="1" a="1"/>
  <c r="E224" i="5" s="1"/>
  <c r="J227" i="2"/>
  <c r="E227" i="5" s="1" a="1"/>
  <c r="E227" i="5" s="1"/>
  <c r="J228" i="2"/>
  <c r="E228" i="5" s="1" a="1"/>
  <c r="E228" i="5" s="1"/>
  <c r="J229" i="2"/>
  <c r="E229" i="5" s="1" a="1"/>
  <c r="E229" i="5" s="1"/>
  <c r="J230" i="2"/>
  <c r="E230" i="5" s="1" a="1"/>
  <c r="E230" i="5" s="1"/>
  <c r="J231" i="2"/>
  <c r="E231" i="5" s="1" a="1"/>
  <c r="E231" i="5" s="1"/>
  <c r="J232" i="2"/>
  <c r="E232" i="5" s="1" a="1"/>
  <c r="E232" i="5" s="1"/>
  <c r="J233" i="2"/>
  <c r="E233" i="5" s="1" a="1"/>
  <c r="E233" i="5" s="1"/>
  <c r="J234" i="2"/>
  <c r="E234" i="5" s="1" a="1"/>
  <c r="E234" i="5" s="1"/>
  <c r="J235" i="2"/>
  <c r="E235" i="5" s="1" a="1"/>
  <c r="E235" i="5" s="1"/>
  <c r="J236" i="2"/>
  <c r="E236" i="5" s="1" a="1"/>
  <c r="E236" i="5" s="1"/>
  <c r="J238" i="2"/>
  <c r="E238" i="5" s="1" a="1"/>
  <c r="E238" i="5" s="1"/>
  <c r="J239" i="2"/>
  <c r="E239" i="5" s="1" a="1"/>
  <c r="E239" i="5" s="1"/>
  <c r="J240" i="2"/>
  <c r="E240" i="5" s="1" a="1"/>
  <c r="E240" i="5" s="1"/>
  <c r="J241" i="2"/>
  <c r="E241" i="5" s="1" a="1"/>
  <c r="E241" i="5" s="1"/>
  <c r="J242" i="2"/>
  <c r="E242" i="5" s="1" a="1"/>
  <c r="E242" i="5" s="1"/>
  <c r="J243" i="2"/>
  <c r="E243" i="5" s="1" a="1"/>
  <c r="E243" i="5" s="1"/>
  <c r="J244" i="2"/>
  <c r="E244" i="5" s="1" a="1"/>
  <c r="E244" i="5" s="1"/>
  <c r="J245" i="2"/>
  <c r="E245" i="5" s="1" a="1"/>
  <c r="E245" i="5" s="1"/>
  <c r="J246" i="2"/>
  <c r="E246" i="5" s="1" a="1"/>
  <c r="E246" i="5" s="1"/>
  <c r="J247" i="2"/>
  <c r="E247" i="5" s="1" a="1"/>
  <c r="E247" i="5" s="1"/>
  <c r="J249" i="2"/>
  <c r="E249" i="5" s="1" a="1"/>
  <c r="E249" i="5" s="1"/>
  <c r="J250" i="2"/>
  <c r="E250" i="5" s="1" a="1"/>
  <c r="E250" i="5" s="1"/>
  <c r="J251" i="2"/>
  <c r="E251" i="5" s="1" a="1"/>
  <c r="E251" i="5" s="1"/>
  <c r="J252" i="2"/>
  <c r="E252" i="5" s="1" a="1"/>
  <c r="E252" i="5" s="1"/>
  <c r="J253" i="2"/>
  <c r="E253" i="5" s="1" a="1"/>
  <c r="E253" i="5" s="1"/>
  <c r="J254" i="2"/>
  <c r="E254" i="5" s="1" a="1"/>
  <c r="E254" i="5" s="1"/>
  <c r="J255" i="2"/>
  <c r="E255" i="5" s="1" a="1"/>
  <c r="E255" i="5" s="1"/>
  <c r="J256" i="2"/>
  <c r="E256" i="5" s="1" a="1"/>
  <c r="E256" i="5" s="1"/>
  <c r="J257" i="2"/>
  <c r="E257" i="5" s="1" a="1"/>
  <c r="E257" i="5" s="1"/>
  <c r="J258" i="2"/>
  <c r="E258" i="5" s="1" a="1"/>
  <c r="E258" i="5" s="1"/>
  <c r="J260" i="2"/>
  <c r="E260" i="5" s="1" a="1"/>
  <c r="E260" i="5" s="1"/>
  <c r="J261" i="2"/>
  <c r="E261" i="5" s="1" a="1"/>
  <c r="E261" i="5" s="1"/>
  <c r="J262" i="2"/>
  <c r="E262" i="5" s="1" a="1"/>
  <c r="E262" i="5" s="1"/>
  <c r="J263" i="2"/>
  <c r="E263" i="5" s="1" a="1"/>
  <c r="E263" i="5" s="1"/>
  <c r="J264" i="2"/>
  <c r="E264" i="5" s="1" a="1"/>
  <c r="E264" i="5" s="1"/>
  <c r="J265" i="2"/>
  <c r="E265" i="5" s="1" a="1"/>
  <c r="E265" i="5" s="1"/>
  <c r="J266" i="2"/>
  <c r="E266" i="5" s="1" a="1"/>
  <c r="E266" i="5" s="1"/>
  <c r="J267" i="2"/>
  <c r="E267" i="5" s="1" a="1"/>
  <c r="E267" i="5" s="1"/>
  <c r="J268" i="2"/>
  <c r="E268" i="5" s="1" a="1"/>
  <c r="E268" i="5" s="1"/>
  <c r="J269" i="2"/>
  <c r="E269" i="5" s="1" a="1"/>
  <c r="E269" i="5" s="1"/>
  <c r="J271" i="2"/>
  <c r="E271" i="5" s="1" a="1"/>
  <c r="E271" i="5" s="1"/>
  <c r="J272" i="2"/>
  <c r="E272" i="5" s="1" a="1"/>
  <c r="E272" i="5" s="1"/>
  <c r="J273" i="2"/>
  <c r="E273" i="5" s="1" a="1"/>
  <c r="E273" i="5" s="1"/>
  <c r="J274" i="2"/>
  <c r="E274" i="5" s="1" a="1"/>
  <c r="E274" i="5" s="1"/>
  <c r="J275" i="2"/>
  <c r="E275" i="5" s="1" a="1"/>
  <c r="E275" i="5" s="1"/>
  <c r="J276" i="2"/>
  <c r="E276" i="5" s="1" a="1"/>
  <c r="E276" i="5" s="1"/>
  <c r="J277" i="2"/>
  <c r="E277" i="5" s="1" a="1"/>
  <c r="E277" i="5" s="1"/>
  <c r="J278" i="2"/>
  <c r="E278" i="5" s="1" a="1"/>
  <c r="E278" i="5" s="1"/>
  <c r="J279" i="2"/>
  <c r="E279" i="5" s="1" a="1"/>
  <c r="E279" i="5" s="1"/>
  <c r="J280" i="2"/>
  <c r="E280" i="5" s="1" a="1"/>
  <c r="E280" i="5" s="1"/>
  <c r="J282" i="2"/>
  <c r="E282" i="5" s="1" a="1"/>
  <c r="E282" i="5" s="1"/>
  <c r="J283" i="2"/>
  <c r="E283" i="5" s="1" a="1"/>
  <c r="E283" i="5" s="1"/>
  <c r="J284" i="2"/>
  <c r="E284" i="5" s="1" a="1"/>
  <c r="E284" i="5" s="1"/>
  <c r="J285" i="2"/>
  <c r="E285" i="5" s="1" a="1"/>
  <c r="E285" i="5" s="1"/>
  <c r="J286" i="2"/>
  <c r="E286" i="5" s="1" a="1"/>
  <c r="E286" i="5" s="1"/>
  <c r="J287" i="2"/>
  <c r="E287" i="5" s="1" a="1"/>
  <c r="E287" i="5" s="1"/>
  <c r="J288" i="2"/>
  <c r="E288" i="5" s="1" a="1"/>
  <c r="E288" i="5" s="1"/>
  <c r="J289" i="2"/>
  <c r="E289" i="5" s="1" a="1"/>
  <c r="E289" i="5" s="1"/>
  <c r="J290" i="2"/>
  <c r="E290" i="5" s="1" a="1"/>
  <c r="E290" i="5" s="1"/>
  <c r="J291" i="2"/>
  <c r="E291" i="5" s="1" a="1"/>
  <c r="E291" i="5" s="1"/>
  <c r="J293" i="2"/>
  <c r="E293" i="5" s="1" a="1"/>
  <c r="E293" i="5" s="1"/>
  <c r="J294" i="2"/>
  <c r="E294" i="5" s="1" a="1"/>
  <c r="E294" i="5" s="1"/>
  <c r="J295" i="2"/>
  <c r="E295" i="5" s="1" a="1"/>
  <c r="E295" i="5" s="1"/>
  <c r="J296" i="2"/>
  <c r="E296" i="5" s="1" a="1"/>
  <c r="E296" i="5" s="1"/>
  <c r="J297" i="2"/>
  <c r="E297" i="5" s="1" a="1"/>
  <c r="E297" i="5" s="1"/>
  <c r="J298" i="2"/>
  <c r="E298" i="5" s="1" a="1"/>
  <c r="E298" i="5" s="1"/>
  <c r="J299" i="2"/>
  <c r="E299" i="5" s="1" a="1"/>
  <c r="E299" i="5" s="1"/>
  <c r="J300" i="2"/>
  <c r="E300" i="5" s="1" a="1"/>
  <c r="E300" i="5" s="1"/>
  <c r="J301" i="2"/>
  <c r="E301" i="5" s="1" a="1"/>
  <c r="E301" i="5" s="1"/>
  <c r="J302" i="2"/>
  <c r="E302" i="5" s="1" a="1"/>
  <c r="E302" i="5" s="1"/>
  <c r="J304" i="2"/>
  <c r="E304" i="5" s="1" a="1"/>
  <c r="E304" i="5" s="1"/>
  <c r="J305" i="2"/>
  <c r="E305" i="5" s="1" a="1"/>
  <c r="E305" i="5" s="1"/>
  <c r="J306" i="2"/>
  <c r="E306" i="5" s="1" a="1"/>
  <c r="E306" i="5" s="1"/>
  <c r="J307" i="2"/>
  <c r="E307" i="5" s="1" a="1"/>
  <c r="E307" i="5" s="1"/>
  <c r="J308" i="2"/>
  <c r="E308" i="5" s="1" a="1"/>
  <c r="E308" i="5" s="1"/>
  <c r="J309" i="2"/>
  <c r="E309" i="5" s="1" a="1"/>
  <c r="E309" i="5" s="1"/>
  <c r="J310" i="2"/>
  <c r="E310" i="5" s="1" a="1"/>
  <c r="E310" i="5" s="1"/>
  <c r="J311" i="2"/>
  <c r="E311" i="5" s="1" a="1"/>
  <c r="E311" i="5" s="1"/>
  <c r="J312" i="2"/>
  <c r="E312" i="5" s="1" a="1"/>
  <c r="E312" i="5" s="1"/>
  <c r="J313" i="2"/>
  <c r="E313" i="5" s="1" a="1"/>
  <c r="E313" i="5" s="1"/>
  <c r="J315" i="2"/>
  <c r="E315" i="5" s="1" a="1"/>
  <c r="E315" i="5" s="1"/>
  <c r="J316" i="2"/>
  <c r="E316" i="5" s="1" a="1"/>
  <c r="E316" i="5" s="1"/>
  <c r="J317" i="2"/>
  <c r="E317" i="5" s="1" a="1"/>
  <c r="E317" i="5" s="1"/>
  <c r="J318" i="2"/>
  <c r="E318" i="5" s="1" a="1"/>
  <c r="E318" i="5" s="1"/>
  <c r="J319" i="2"/>
  <c r="E319" i="5" s="1" a="1"/>
  <c r="E319" i="5" s="1"/>
  <c r="J320" i="2"/>
  <c r="E320" i="5" s="1" a="1"/>
  <c r="E320" i="5" s="1"/>
  <c r="J321" i="2"/>
  <c r="E321" i="5" s="1" a="1"/>
  <c r="E321" i="5" s="1"/>
  <c r="J322" i="2"/>
  <c r="E322" i="5" s="1" a="1"/>
  <c r="E322" i="5" s="1"/>
  <c r="J323" i="2"/>
  <c r="E323" i="5" s="1" a="1"/>
  <c r="E323" i="5" s="1"/>
  <c r="J324" i="2"/>
  <c r="E324" i="5" s="1" a="1"/>
  <c r="E324" i="5" s="1"/>
  <c r="J326" i="2"/>
  <c r="E326" i="5" s="1" a="1"/>
  <c r="E326" i="5" s="1"/>
  <c r="J327" i="2"/>
  <c r="E327" i="5" s="1" a="1"/>
  <c r="E327" i="5" s="1"/>
  <c r="J328" i="2"/>
  <c r="E328" i="5" s="1" a="1"/>
  <c r="E328" i="5" s="1"/>
  <c r="J329" i="2"/>
  <c r="E329" i="5" s="1" a="1"/>
  <c r="E329" i="5" s="1"/>
  <c r="J330" i="2"/>
  <c r="E330" i="5" s="1" a="1"/>
  <c r="E330" i="5" s="1"/>
  <c r="J331" i="2"/>
  <c r="E331" i="5" s="1" a="1"/>
  <c r="E331" i="5" s="1"/>
  <c r="J332" i="2"/>
  <c r="E332" i="5" s="1" a="1"/>
  <c r="E332" i="5" s="1"/>
  <c r="J333" i="2"/>
  <c r="E333" i="5" s="1" a="1"/>
  <c r="E333" i="5" s="1"/>
  <c r="J334" i="2"/>
  <c r="E334" i="5" s="1" a="1"/>
  <c r="E334" i="5" s="1"/>
  <c r="J335" i="2"/>
  <c r="E335" i="5" s="1" a="1"/>
  <c r="E335" i="5" s="1"/>
  <c r="J338" i="2"/>
  <c r="E338" i="5" s="1" a="1"/>
  <c r="E338" i="5" s="1"/>
  <c r="J339" i="2"/>
  <c r="E339" i="5" s="1" a="1"/>
  <c r="E339" i="5" s="1"/>
  <c r="J340" i="2"/>
  <c r="E340" i="5" s="1" a="1"/>
  <c r="E340" i="5" s="1"/>
  <c r="J341" i="2"/>
  <c r="E341" i="5" s="1" a="1"/>
  <c r="E341" i="5" s="1"/>
  <c r="J342" i="2"/>
  <c r="E342" i="5" s="1" a="1"/>
  <c r="E342" i="5" s="1"/>
  <c r="J343" i="2"/>
  <c r="E343" i="5" s="1" a="1"/>
  <c r="E343" i="5" s="1"/>
  <c r="J344" i="2"/>
  <c r="E344" i="5" s="1" a="1"/>
  <c r="E344" i="5" s="1"/>
  <c r="J345" i="2"/>
  <c r="E345" i="5" s="1" a="1"/>
  <c r="E345" i="5" s="1"/>
  <c r="J346" i="2"/>
  <c r="E346" i="5" s="1" a="1"/>
  <c r="E346" i="5" s="1"/>
  <c r="J347" i="2"/>
  <c r="E347" i="5" s="1" a="1"/>
  <c r="E347" i="5" s="1"/>
  <c r="J349" i="2"/>
  <c r="E349" i="5" s="1" a="1"/>
  <c r="E349" i="5" s="1"/>
  <c r="J350" i="2"/>
  <c r="E350" i="5" s="1" a="1"/>
  <c r="E350" i="5" s="1"/>
  <c r="J351" i="2"/>
  <c r="E351" i="5" s="1" a="1"/>
  <c r="E351" i="5" s="1"/>
  <c r="J352" i="2"/>
  <c r="E352" i="5" s="1" a="1"/>
  <c r="E352" i="5" s="1"/>
  <c r="J353" i="2"/>
  <c r="E353" i="5" s="1" a="1"/>
  <c r="E353" i="5" s="1"/>
  <c r="J354" i="2"/>
  <c r="E354" i="5" s="1" a="1"/>
  <c r="E354" i="5" s="1"/>
  <c r="J355" i="2"/>
  <c r="E355" i="5" s="1" a="1"/>
  <c r="E355" i="5" s="1"/>
  <c r="J356" i="2"/>
  <c r="E356" i="5" s="1" a="1"/>
  <c r="E356" i="5" s="1"/>
  <c r="J357" i="2"/>
  <c r="E357" i="5" s="1" a="1"/>
  <c r="E357" i="5" s="1"/>
  <c r="J358" i="2"/>
  <c r="E358" i="5" s="1" a="1"/>
  <c r="E358" i="5" s="1"/>
  <c r="J360" i="2"/>
  <c r="E360" i="5" s="1" a="1"/>
  <c r="E360" i="5" s="1"/>
  <c r="J361" i="2"/>
  <c r="E361" i="5" s="1" a="1"/>
  <c r="E361" i="5" s="1"/>
  <c r="J362" i="2"/>
  <c r="E362" i="5" s="1" a="1"/>
  <c r="E362" i="5" s="1"/>
  <c r="J363" i="2"/>
  <c r="E363" i="5" s="1" a="1"/>
  <c r="E363" i="5" s="1"/>
  <c r="J364" i="2"/>
  <c r="E364" i="5" s="1" a="1"/>
  <c r="E364" i="5" s="1"/>
  <c r="J365" i="2"/>
  <c r="E365" i="5" s="1" a="1"/>
  <c r="E365" i="5" s="1"/>
  <c r="J366" i="2"/>
  <c r="E366" i="5" s="1" a="1"/>
  <c r="E366" i="5" s="1"/>
  <c r="J367" i="2"/>
  <c r="E367" i="5" s="1" a="1"/>
  <c r="E367" i="5" s="1"/>
  <c r="J368" i="2"/>
  <c r="E368" i="5" s="1" a="1"/>
  <c r="E368" i="5" s="1"/>
  <c r="J369" i="2"/>
  <c r="E369" i="5" s="1" a="1"/>
  <c r="E369" i="5" s="1"/>
  <c r="J371" i="2"/>
  <c r="E371" i="5" s="1" a="1"/>
  <c r="E371" i="5" s="1"/>
  <c r="J372" i="2"/>
  <c r="E372" i="5" s="1" a="1"/>
  <c r="E372" i="5" s="1"/>
  <c r="J373" i="2"/>
  <c r="E373" i="5" s="1" a="1"/>
  <c r="E373" i="5" s="1"/>
  <c r="J374" i="2"/>
  <c r="E374" i="5" s="1" a="1"/>
  <c r="E374" i="5" s="1"/>
  <c r="J375" i="2"/>
  <c r="E375" i="5" s="1" a="1"/>
  <c r="E375" i="5" s="1"/>
  <c r="J376" i="2"/>
  <c r="E376" i="5" s="1" a="1"/>
  <c r="E376" i="5" s="1"/>
  <c r="J377" i="2"/>
  <c r="E377" i="5" s="1" a="1"/>
  <c r="E377" i="5" s="1"/>
  <c r="J378" i="2"/>
  <c r="E378" i="5" s="1" a="1"/>
  <c r="E378" i="5" s="1"/>
  <c r="J379" i="2"/>
  <c r="E379" i="5" s="1" a="1"/>
  <c r="E379" i="5" s="1"/>
  <c r="J380" i="2"/>
  <c r="E380" i="5" s="1" a="1"/>
  <c r="E380" i="5" s="1"/>
  <c r="J382" i="2"/>
  <c r="E382" i="5" s="1" a="1"/>
  <c r="E382" i="5" s="1"/>
  <c r="J383" i="2"/>
  <c r="E383" i="5" s="1" a="1"/>
  <c r="E383" i="5" s="1"/>
  <c r="J384" i="2"/>
  <c r="E384" i="5" s="1" a="1"/>
  <c r="E384" i="5" s="1"/>
  <c r="J385" i="2"/>
  <c r="E385" i="5" s="1" a="1"/>
  <c r="E385" i="5" s="1"/>
  <c r="J386" i="2"/>
  <c r="E386" i="5" s="1" a="1"/>
  <c r="E386" i="5" s="1"/>
  <c r="J387" i="2"/>
  <c r="E387" i="5" s="1" a="1"/>
  <c r="E387" i="5" s="1"/>
  <c r="J388" i="2"/>
  <c r="E388" i="5" s="1" a="1"/>
  <c r="E388" i="5" s="1"/>
  <c r="J389" i="2"/>
  <c r="E389" i="5" s="1" a="1"/>
  <c r="E389" i="5" s="1"/>
  <c r="J390" i="2"/>
  <c r="E390" i="5" s="1" a="1"/>
  <c r="E390" i="5" s="1"/>
  <c r="J391" i="2"/>
  <c r="E391" i="5" s="1" a="1"/>
  <c r="E391" i="5" s="1"/>
  <c r="J393" i="2"/>
  <c r="E393" i="5" s="1" a="1"/>
  <c r="E393" i="5" s="1"/>
  <c r="J394" i="2"/>
  <c r="E394" i="5" s="1" a="1"/>
  <c r="E394" i="5" s="1"/>
  <c r="J395" i="2"/>
  <c r="E395" i="5" s="1" a="1"/>
  <c r="E395" i="5" s="1"/>
  <c r="J396" i="2"/>
  <c r="E396" i="5" s="1" a="1"/>
  <c r="E396" i="5" s="1"/>
  <c r="J397" i="2"/>
  <c r="E397" i="5" s="1" a="1"/>
  <c r="E397" i="5" s="1"/>
  <c r="J398" i="2"/>
  <c r="E398" i="5" s="1" a="1"/>
  <c r="E398" i="5" s="1"/>
  <c r="J399" i="2"/>
  <c r="E399" i="5" s="1" a="1"/>
  <c r="E399" i="5" s="1"/>
  <c r="J400" i="2"/>
  <c r="E400" i="5" s="1" a="1"/>
  <c r="E400" i="5" s="1"/>
  <c r="J401" i="2"/>
  <c r="E401" i="5" s="1" a="1"/>
  <c r="E401" i="5" s="1"/>
  <c r="J402" i="2"/>
  <c r="E402" i="5" s="1" a="1"/>
  <c r="E402" i="5" s="1"/>
  <c r="J404" i="2"/>
  <c r="E404" i="5" s="1" a="1"/>
  <c r="E404" i="5" s="1"/>
  <c r="J405" i="2"/>
  <c r="E405" i="5" s="1" a="1"/>
  <c r="E405" i="5" s="1"/>
  <c r="J406" i="2"/>
  <c r="E406" i="5" s="1" a="1"/>
  <c r="E406" i="5" s="1"/>
  <c r="J407" i="2"/>
  <c r="E407" i="5" s="1" a="1"/>
  <c r="E407" i="5" s="1"/>
  <c r="J408" i="2"/>
  <c r="E408" i="5" s="1" a="1"/>
  <c r="E408" i="5" s="1"/>
  <c r="J409" i="2"/>
  <c r="E409" i="5" s="1" a="1"/>
  <c r="E409" i="5" s="1"/>
  <c r="J410" i="2"/>
  <c r="E410" i="5" s="1" a="1"/>
  <c r="E410" i="5" s="1"/>
  <c r="J411" i="2"/>
  <c r="E411" i="5" s="1" a="1"/>
  <c r="E411" i="5" s="1"/>
  <c r="J412" i="2"/>
  <c r="E412" i="5" s="1" a="1"/>
  <c r="E412" i="5" s="1"/>
  <c r="J413" i="2"/>
  <c r="E413" i="5" s="1" a="1"/>
  <c r="E413" i="5" s="1"/>
  <c r="J415" i="2"/>
  <c r="E415" i="5" s="1" a="1"/>
  <c r="E415" i="5" s="1"/>
  <c r="J416" i="2"/>
  <c r="E416" i="5" s="1" a="1"/>
  <c r="E416" i="5" s="1"/>
  <c r="J417" i="2"/>
  <c r="E417" i="5" s="1" a="1"/>
  <c r="E417" i="5" s="1"/>
  <c r="J418" i="2"/>
  <c r="E418" i="5" s="1" a="1"/>
  <c r="E418" i="5" s="1"/>
  <c r="J419" i="2"/>
  <c r="E419" i="5" s="1" a="1"/>
  <c r="E419" i="5" s="1"/>
  <c r="J420" i="2"/>
  <c r="E420" i="5" s="1" a="1"/>
  <c r="E420" i="5" s="1"/>
  <c r="J421" i="2"/>
  <c r="E421" i="5" s="1" a="1"/>
  <c r="E421" i="5" s="1"/>
  <c r="J422" i="2"/>
  <c r="E422" i="5" s="1" a="1"/>
  <c r="E422" i="5" s="1"/>
  <c r="J423" i="2"/>
  <c r="E423" i="5" s="1" a="1"/>
  <c r="E423" i="5" s="1"/>
  <c r="J424" i="2"/>
  <c r="E424" i="5" s="1" a="1"/>
  <c r="E424" i="5" s="1"/>
  <c r="J426" i="2"/>
  <c r="E426" i="5" s="1" a="1"/>
  <c r="E426" i="5" s="1"/>
  <c r="J427" i="2"/>
  <c r="E427" i="5" s="1" a="1"/>
  <c r="E427" i="5" s="1"/>
  <c r="J428" i="2"/>
  <c r="E428" i="5" s="1" a="1"/>
  <c r="E428" i="5" s="1"/>
  <c r="J429" i="2"/>
  <c r="E429" i="5" s="1" a="1"/>
  <c r="E429" i="5" s="1"/>
  <c r="J430" i="2"/>
  <c r="E430" i="5" s="1" a="1"/>
  <c r="E430" i="5" s="1"/>
  <c r="J431" i="2"/>
  <c r="E431" i="5" s="1" a="1"/>
  <c r="E431" i="5" s="1"/>
  <c r="J432" i="2"/>
  <c r="E432" i="5" s="1" a="1"/>
  <c r="E432" i="5" s="1"/>
  <c r="J433" i="2"/>
  <c r="E433" i="5" s="1" a="1"/>
  <c r="E433" i="5" s="1"/>
  <c r="J434" i="2"/>
  <c r="E434" i="5" s="1" a="1"/>
  <c r="E434" i="5" s="1"/>
  <c r="J435" i="2"/>
  <c r="E435" i="5" s="1" a="1"/>
  <c r="E435" i="5" s="1"/>
  <c r="J437" i="2"/>
  <c r="E437" i="5" s="1" a="1"/>
  <c r="E437" i="5" s="1"/>
  <c r="J438" i="2"/>
  <c r="E438" i="5" s="1" a="1"/>
  <c r="E438" i="5" s="1"/>
  <c r="J439" i="2"/>
  <c r="E439" i="5" s="1" a="1"/>
  <c r="E439" i="5" s="1"/>
  <c r="J440" i="2"/>
  <c r="E440" i="5" s="1" a="1"/>
  <c r="E440" i="5" s="1"/>
  <c r="J441" i="2"/>
  <c r="E441" i="5" s="1" a="1"/>
  <c r="E441" i="5" s="1"/>
  <c r="J442" i="2"/>
  <c r="E442" i="5" s="1" a="1"/>
  <c r="E442" i="5" s="1"/>
  <c r="J443" i="2"/>
  <c r="E443" i="5" s="1" a="1"/>
  <c r="E443" i="5" s="1"/>
  <c r="J444" i="2"/>
  <c r="E444" i="5" s="1" a="1"/>
  <c r="E444" i="5" s="1"/>
  <c r="J445" i="2"/>
  <c r="E445" i="5" s="1" a="1"/>
  <c r="E445" i="5" s="1"/>
  <c r="J446" i="2"/>
  <c r="E446" i="5" s="1" a="1"/>
  <c r="E446" i="5" s="1"/>
  <c r="J449" i="2"/>
  <c r="E449" i="5" s="1" a="1"/>
  <c r="E449" i="5" s="1"/>
  <c r="J450" i="2"/>
  <c r="E450" i="5" s="1" a="1"/>
  <c r="E450" i="5" s="1"/>
  <c r="J451" i="2"/>
  <c r="E451" i="5" s="1" a="1"/>
  <c r="E451" i="5" s="1"/>
  <c r="J452" i="2"/>
  <c r="E452" i="5" s="1" a="1"/>
  <c r="E452" i="5" s="1"/>
  <c r="J453" i="2"/>
  <c r="E453" i="5" s="1" a="1"/>
  <c r="E453" i="5" s="1"/>
  <c r="J454" i="2"/>
  <c r="E454" i="5" s="1" a="1"/>
  <c r="E454" i="5" s="1"/>
  <c r="J455" i="2"/>
  <c r="E455" i="5" s="1" a="1"/>
  <c r="E455" i="5" s="1"/>
  <c r="J456" i="2"/>
  <c r="E456" i="5" s="1" a="1"/>
  <c r="E456" i="5" s="1"/>
  <c r="J457" i="2"/>
  <c r="E457" i="5" s="1" a="1"/>
  <c r="E457" i="5" s="1"/>
  <c r="J458" i="2"/>
  <c r="E458" i="5" s="1" a="1"/>
  <c r="E458" i="5" s="1"/>
  <c r="J460" i="2"/>
  <c r="E460" i="5" s="1" a="1"/>
  <c r="E460" i="5" s="1"/>
  <c r="J461" i="2"/>
  <c r="E461" i="5" s="1" a="1"/>
  <c r="E461" i="5" s="1"/>
  <c r="J462" i="2"/>
  <c r="E462" i="5" s="1" a="1"/>
  <c r="E462" i="5" s="1"/>
  <c r="J463" i="2"/>
  <c r="E463" i="5" s="1" a="1"/>
  <c r="E463" i="5" s="1"/>
  <c r="J464" i="2"/>
  <c r="E464" i="5" s="1" a="1"/>
  <c r="E464" i="5" s="1"/>
  <c r="J465" i="2"/>
  <c r="E465" i="5" s="1" a="1"/>
  <c r="E465" i="5" s="1"/>
  <c r="J466" i="2"/>
  <c r="E466" i="5" s="1" a="1"/>
  <c r="E466" i="5" s="1"/>
  <c r="J467" i="2"/>
  <c r="E467" i="5" s="1" a="1"/>
  <c r="E467" i="5" s="1"/>
  <c r="J468" i="2"/>
  <c r="E468" i="5" s="1" a="1"/>
  <c r="E468" i="5" s="1"/>
  <c r="J469" i="2"/>
  <c r="E469" i="5" s="1" a="1"/>
  <c r="E469" i="5" s="1"/>
  <c r="J471" i="2"/>
  <c r="E471" i="5" s="1" a="1"/>
  <c r="E471" i="5" s="1"/>
  <c r="J472" i="2"/>
  <c r="E472" i="5" s="1" a="1"/>
  <c r="E472" i="5" s="1"/>
  <c r="J473" i="2"/>
  <c r="E473" i="5" s="1" a="1"/>
  <c r="E473" i="5" s="1"/>
  <c r="J474" i="2"/>
  <c r="E474" i="5" s="1" a="1"/>
  <c r="E474" i="5" s="1"/>
  <c r="J475" i="2"/>
  <c r="E475" i="5" s="1" a="1"/>
  <c r="E475" i="5" s="1"/>
  <c r="J476" i="2"/>
  <c r="E476" i="5" s="1" a="1"/>
  <c r="E476" i="5" s="1"/>
  <c r="J477" i="2"/>
  <c r="E477" i="5" s="1" a="1"/>
  <c r="E477" i="5" s="1"/>
  <c r="J478" i="2"/>
  <c r="E478" i="5" s="1" a="1"/>
  <c r="E478" i="5" s="1"/>
  <c r="J479" i="2"/>
  <c r="E479" i="5" s="1" a="1"/>
  <c r="E479" i="5" s="1"/>
  <c r="J480" i="2"/>
  <c r="E480" i="5" s="1" a="1"/>
  <c r="E480" i="5" s="1"/>
  <c r="J482" i="2"/>
  <c r="E482" i="5" s="1" a="1"/>
  <c r="E482" i="5" s="1"/>
  <c r="J483" i="2"/>
  <c r="E483" i="5" s="1" a="1"/>
  <c r="E483" i="5" s="1"/>
  <c r="J484" i="2"/>
  <c r="E484" i="5" s="1" a="1"/>
  <c r="E484" i="5" s="1"/>
  <c r="J485" i="2"/>
  <c r="E485" i="5" s="1" a="1"/>
  <c r="E485" i="5" s="1"/>
  <c r="J486" i="2"/>
  <c r="E486" i="5" s="1" a="1"/>
  <c r="E486" i="5" s="1"/>
  <c r="J487" i="2"/>
  <c r="E487" i="5" s="1" a="1"/>
  <c r="E487" i="5" s="1"/>
  <c r="J488" i="2"/>
  <c r="E488" i="5" s="1" a="1"/>
  <c r="E488" i="5" s="1"/>
  <c r="J489" i="2"/>
  <c r="E489" i="5" s="1" a="1"/>
  <c r="E489" i="5" s="1"/>
  <c r="J490" i="2"/>
  <c r="E490" i="5" s="1" a="1"/>
  <c r="E490" i="5" s="1"/>
  <c r="J491" i="2"/>
  <c r="E491" i="5" s="1" a="1"/>
  <c r="E491" i="5" s="1"/>
  <c r="J493" i="2"/>
  <c r="E493" i="5" s="1" a="1"/>
  <c r="E493" i="5" s="1"/>
  <c r="J494" i="2"/>
  <c r="E494" i="5" s="1" a="1"/>
  <c r="E494" i="5" s="1"/>
  <c r="J495" i="2"/>
  <c r="E495" i="5" s="1" a="1"/>
  <c r="E495" i="5" s="1"/>
  <c r="J496" i="2"/>
  <c r="E496" i="5" s="1" a="1"/>
  <c r="E496" i="5" s="1"/>
  <c r="J497" i="2"/>
  <c r="E497" i="5" s="1" a="1"/>
  <c r="E497" i="5" s="1"/>
  <c r="J498" i="2"/>
  <c r="E498" i="5" s="1" a="1"/>
  <c r="E498" i="5" s="1"/>
  <c r="J499" i="2"/>
  <c r="E499" i="5" s="1" a="1"/>
  <c r="E499" i="5" s="1"/>
  <c r="J500" i="2"/>
  <c r="E500" i="5" s="1" a="1"/>
  <c r="E500" i="5" s="1"/>
  <c r="J501" i="2"/>
  <c r="E501" i="5" s="1" a="1"/>
  <c r="E501" i="5" s="1"/>
  <c r="J502" i="2"/>
  <c r="E502" i="5" s="1" a="1"/>
  <c r="E502" i="5" s="1"/>
  <c r="J504" i="2"/>
  <c r="E504" i="5" s="1" a="1"/>
  <c r="E504" i="5" s="1"/>
  <c r="J505" i="2"/>
  <c r="E505" i="5" s="1" a="1"/>
  <c r="E505" i="5" s="1"/>
  <c r="J506" i="2"/>
  <c r="E506" i="5" s="1" a="1"/>
  <c r="E506" i="5" s="1"/>
  <c r="J507" i="2"/>
  <c r="E507" i="5" s="1" a="1"/>
  <c r="E507" i="5" s="1"/>
  <c r="J508" i="2"/>
  <c r="E508" i="5" s="1" a="1"/>
  <c r="E508" i="5" s="1"/>
  <c r="J509" i="2"/>
  <c r="E509" i="5" s="1" a="1"/>
  <c r="E509" i="5" s="1"/>
  <c r="J510" i="2"/>
  <c r="E510" i="5" s="1" a="1"/>
  <c r="E510" i="5" s="1"/>
  <c r="J511" i="2"/>
  <c r="E511" i="5" s="1" a="1"/>
  <c r="E511" i="5" s="1"/>
  <c r="J512" i="2"/>
  <c r="E512" i="5" s="1" a="1"/>
  <c r="E512" i="5" s="1"/>
  <c r="J513" i="2"/>
  <c r="E513" i="5" s="1" a="1"/>
  <c r="E513" i="5" s="1"/>
  <c r="J515" i="2"/>
  <c r="E515" i="5" s="1" a="1"/>
  <c r="E515" i="5" s="1"/>
  <c r="J516" i="2"/>
  <c r="E516" i="5" s="1" a="1"/>
  <c r="E516" i="5" s="1"/>
  <c r="J517" i="2"/>
  <c r="E517" i="5" s="1" a="1"/>
  <c r="E517" i="5" s="1"/>
  <c r="J518" i="2"/>
  <c r="E518" i="5" s="1" a="1"/>
  <c r="E518" i="5" s="1"/>
  <c r="J519" i="2"/>
  <c r="E519" i="5" s="1" a="1"/>
  <c r="E519" i="5" s="1"/>
  <c r="J520" i="2"/>
  <c r="E520" i="5" s="1" a="1"/>
  <c r="E520" i="5" s="1"/>
  <c r="J521" i="2"/>
  <c r="E521" i="5" s="1" a="1"/>
  <c r="E521" i="5" s="1"/>
  <c r="J522" i="2"/>
  <c r="E522" i="5" s="1" a="1"/>
  <c r="E522" i="5" s="1"/>
  <c r="J523" i="2"/>
  <c r="E523" i="5" s="1" a="1"/>
  <c r="E523" i="5" s="1"/>
  <c r="J524" i="2"/>
  <c r="E524" i="5" s="1" a="1"/>
  <c r="E524" i="5" s="1"/>
  <c r="J526" i="2"/>
  <c r="E526" i="5" s="1" a="1"/>
  <c r="E526" i="5" s="1"/>
  <c r="J527" i="2"/>
  <c r="E527" i="5" s="1" a="1"/>
  <c r="E527" i="5" s="1"/>
  <c r="J528" i="2"/>
  <c r="E528" i="5" s="1" a="1"/>
  <c r="E528" i="5" s="1"/>
  <c r="J529" i="2"/>
  <c r="E529" i="5" s="1" a="1"/>
  <c r="E529" i="5" s="1"/>
  <c r="J530" i="2"/>
  <c r="E530" i="5" s="1" a="1"/>
  <c r="E530" i="5" s="1"/>
  <c r="J531" i="2"/>
  <c r="E531" i="5" s="1" a="1"/>
  <c r="E531" i="5" s="1"/>
  <c r="J532" i="2"/>
  <c r="E532" i="5" s="1" a="1"/>
  <c r="E532" i="5" s="1"/>
  <c r="J533" i="2"/>
  <c r="E533" i="5" s="1" a="1"/>
  <c r="E533" i="5" s="1"/>
  <c r="J534" i="2"/>
  <c r="E534" i="5" s="1" a="1"/>
  <c r="E534" i="5" s="1"/>
  <c r="J535" i="2"/>
  <c r="E535" i="5" s="1" a="1"/>
  <c r="E535" i="5" s="1"/>
  <c r="J537" i="2"/>
  <c r="E537" i="5" s="1" a="1"/>
  <c r="E537" i="5" s="1"/>
  <c r="J538" i="2"/>
  <c r="E538" i="5" s="1" a="1"/>
  <c r="E538" i="5" s="1"/>
  <c r="J539" i="2"/>
  <c r="E539" i="5" s="1" a="1"/>
  <c r="E539" i="5" s="1"/>
  <c r="J540" i="2"/>
  <c r="E540" i="5" s="1" a="1"/>
  <c r="E540" i="5" s="1"/>
  <c r="J541" i="2"/>
  <c r="E541" i="5" s="1" a="1"/>
  <c r="E541" i="5" s="1"/>
  <c r="J542" i="2"/>
  <c r="E542" i="5" s="1" a="1"/>
  <c r="E542" i="5" s="1"/>
  <c r="J543" i="2"/>
  <c r="E543" i="5" s="1" a="1"/>
  <c r="E543" i="5" s="1"/>
  <c r="J544" i="2"/>
  <c r="E544" i="5" s="1" a="1"/>
  <c r="E544" i="5" s="1"/>
  <c r="J545" i="2"/>
  <c r="E545" i="5" s="1" a="1"/>
  <c r="E545" i="5" s="1"/>
  <c r="J546" i="2"/>
  <c r="E546" i="5" s="1" a="1"/>
  <c r="E546" i="5" s="1"/>
  <c r="J548" i="2"/>
  <c r="E548" i="5" s="1" a="1"/>
  <c r="E548" i="5" s="1"/>
  <c r="J549" i="2"/>
  <c r="E549" i="5" s="1" a="1"/>
  <c r="E549" i="5" s="1"/>
  <c r="J550" i="2"/>
  <c r="E550" i="5" s="1" a="1"/>
  <c r="E550" i="5" s="1"/>
  <c r="J551" i="2"/>
  <c r="E551" i="5" s="1" a="1"/>
  <c r="E551" i="5" s="1"/>
  <c r="J552" i="2"/>
  <c r="E552" i="5" s="1" a="1"/>
  <c r="E552" i="5" s="1"/>
  <c r="J553" i="2"/>
  <c r="E553" i="5" s="1" a="1"/>
  <c r="E553" i="5" s="1"/>
  <c r="J554" i="2"/>
  <c r="E554" i="5" s="1" a="1"/>
  <c r="E554" i="5" s="1"/>
  <c r="J555" i="2"/>
  <c r="E555" i="5" s="1" a="1"/>
  <c r="E555" i="5" s="1"/>
  <c r="J556" i="2"/>
  <c r="E556" i="5" s="1" a="1"/>
  <c r="E556" i="5" s="1"/>
  <c r="J557" i="2"/>
  <c r="E557" i="5" s="1" a="1"/>
  <c r="E557" i="5" s="1"/>
  <c r="J560" i="2"/>
  <c r="E560" i="5" s="1" a="1"/>
  <c r="E560" i="5" s="1"/>
  <c r="J561" i="2"/>
  <c r="E561" i="5" s="1" a="1"/>
  <c r="E561" i="5" s="1"/>
  <c r="J562" i="2"/>
  <c r="E562" i="5" s="1" a="1"/>
  <c r="E562" i="5" s="1"/>
  <c r="J563" i="2"/>
  <c r="E563" i="5" s="1" a="1"/>
  <c r="E563" i="5" s="1"/>
  <c r="J564" i="2"/>
  <c r="E564" i="5" s="1" a="1"/>
  <c r="E564" i="5" s="1"/>
  <c r="J565" i="2"/>
  <c r="E565" i="5" s="1" a="1"/>
  <c r="E565" i="5" s="1"/>
  <c r="J566" i="2"/>
  <c r="E566" i="5" s="1" a="1"/>
  <c r="E566" i="5" s="1"/>
  <c r="J567" i="2"/>
  <c r="E567" i="5" s="1" a="1"/>
  <c r="E567" i="5" s="1"/>
  <c r="J568" i="2"/>
  <c r="E568" i="5" s="1" a="1"/>
  <c r="E568" i="5" s="1"/>
  <c r="J569" i="2"/>
  <c r="E569" i="5" s="1" a="1"/>
  <c r="E569" i="5" s="1"/>
  <c r="J571" i="2"/>
  <c r="E571" i="5" s="1" a="1"/>
  <c r="E571" i="5" s="1"/>
  <c r="J572" i="2"/>
  <c r="E572" i="5" s="1" a="1"/>
  <c r="E572" i="5" s="1"/>
  <c r="J573" i="2"/>
  <c r="E573" i="5" s="1" a="1"/>
  <c r="E573" i="5" s="1"/>
  <c r="J574" i="2"/>
  <c r="E574" i="5" s="1" a="1"/>
  <c r="E574" i="5" s="1"/>
  <c r="J575" i="2"/>
  <c r="E575" i="5" s="1" a="1"/>
  <c r="E575" i="5" s="1"/>
  <c r="J576" i="2"/>
  <c r="E576" i="5" s="1" a="1"/>
  <c r="E576" i="5" s="1"/>
  <c r="J577" i="2"/>
  <c r="E577" i="5" s="1" a="1"/>
  <c r="E577" i="5" s="1"/>
  <c r="J578" i="2"/>
  <c r="E578" i="5" s="1" a="1"/>
  <c r="E578" i="5" s="1"/>
  <c r="J579" i="2"/>
  <c r="E579" i="5" s="1" a="1"/>
  <c r="E579" i="5" s="1"/>
  <c r="J580" i="2"/>
  <c r="E580" i="5" s="1" a="1"/>
  <c r="E580" i="5" s="1"/>
  <c r="J582" i="2"/>
  <c r="E582" i="5" s="1" a="1"/>
  <c r="E582" i="5" s="1"/>
  <c r="J583" i="2"/>
  <c r="E583" i="5" s="1" a="1"/>
  <c r="E583" i="5" s="1"/>
  <c r="J584" i="2"/>
  <c r="E584" i="5" s="1" a="1"/>
  <c r="E584" i="5" s="1"/>
  <c r="J585" i="2"/>
  <c r="E585" i="5" s="1" a="1"/>
  <c r="E585" i="5" s="1"/>
  <c r="J586" i="2"/>
  <c r="E586" i="5" s="1" a="1"/>
  <c r="E586" i="5" s="1"/>
  <c r="J587" i="2"/>
  <c r="E587" i="5" s="1" a="1"/>
  <c r="E587" i="5" s="1"/>
  <c r="J588" i="2"/>
  <c r="E588" i="5" s="1" a="1"/>
  <c r="E588" i="5" s="1"/>
  <c r="J589" i="2"/>
  <c r="E589" i="5" s="1" a="1"/>
  <c r="E589" i="5" s="1"/>
  <c r="J590" i="2"/>
  <c r="E590" i="5" s="1" a="1"/>
  <c r="E590" i="5" s="1"/>
  <c r="J591" i="2"/>
  <c r="E591" i="5" s="1" a="1"/>
  <c r="E591" i="5" s="1"/>
  <c r="J593" i="2"/>
  <c r="E593" i="5" s="1" a="1"/>
  <c r="E593" i="5" s="1"/>
  <c r="J594" i="2"/>
  <c r="E594" i="5" s="1" a="1"/>
  <c r="E594" i="5" s="1"/>
  <c r="J595" i="2"/>
  <c r="E595" i="5" s="1" a="1"/>
  <c r="E595" i="5" s="1"/>
  <c r="J596" i="2"/>
  <c r="E596" i="5" s="1" a="1"/>
  <c r="E596" i="5" s="1"/>
  <c r="J597" i="2"/>
  <c r="E597" i="5" s="1" a="1"/>
  <c r="E597" i="5" s="1"/>
  <c r="J598" i="2"/>
  <c r="E598" i="5" s="1" a="1"/>
  <c r="E598" i="5" s="1"/>
  <c r="J599" i="2"/>
  <c r="E599" i="5" s="1" a="1"/>
  <c r="E599" i="5" s="1"/>
  <c r="J600" i="2"/>
  <c r="E600" i="5" s="1" a="1"/>
  <c r="E600" i="5" s="1"/>
  <c r="J601" i="2"/>
  <c r="E601" i="5" s="1" a="1"/>
  <c r="E601" i="5" s="1"/>
  <c r="J602" i="2"/>
  <c r="E602" i="5" s="1" a="1"/>
  <c r="E602" i="5" s="1"/>
  <c r="J604" i="2"/>
  <c r="E604" i="5" s="1" a="1"/>
  <c r="E604" i="5" s="1"/>
  <c r="J605" i="2"/>
  <c r="E605" i="5" s="1" a="1"/>
  <c r="E605" i="5" s="1"/>
  <c r="J606" i="2"/>
  <c r="E606" i="5" s="1" a="1"/>
  <c r="E606" i="5" s="1"/>
  <c r="J607" i="2"/>
  <c r="E607" i="5" s="1" a="1"/>
  <c r="E607" i="5" s="1"/>
  <c r="J608" i="2"/>
  <c r="E608" i="5" s="1" a="1"/>
  <c r="E608" i="5" s="1"/>
  <c r="J609" i="2"/>
  <c r="E609" i="5" s="1" a="1"/>
  <c r="E609" i="5" s="1"/>
  <c r="J610" i="2"/>
  <c r="E610" i="5" s="1" a="1"/>
  <c r="E610" i="5" s="1"/>
  <c r="J611" i="2"/>
  <c r="E611" i="5" s="1" a="1"/>
  <c r="E611" i="5" s="1"/>
  <c r="J612" i="2"/>
  <c r="E612" i="5" s="1" a="1"/>
  <c r="E612" i="5" s="1"/>
  <c r="J613" i="2"/>
  <c r="E613" i="5" s="1" a="1"/>
  <c r="E613" i="5" s="1"/>
  <c r="J615" i="2"/>
  <c r="E615" i="5" s="1" a="1"/>
  <c r="E615" i="5" s="1"/>
  <c r="J616" i="2"/>
  <c r="E616" i="5" s="1" a="1"/>
  <c r="E616" i="5" s="1"/>
  <c r="J617" i="2"/>
  <c r="E617" i="5" s="1" a="1"/>
  <c r="E617" i="5" s="1"/>
  <c r="J618" i="2"/>
  <c r="E618" i="5" s="1" a="1"/>
  <c r="E618" i="5" s="1"/>
  <c r="J619" i="2"/>
  <c r="E619" i="5" s="1" a="1"/>
  <c r="E619" i="5" s="1"/>
  <c r="J620" i="2"/>
  <c r="E620" i="5" s="1" a="1"/>
  <c r="E620" i="5" s="1"/>
  <c r="J621" i="2"/>
  <c r="E621" i="5" s="1" a="1"/>
  <c r="E621" i="5" s="1"/>
  <c r="J622" i="2"/>
  <c r="E622" i="5" s="1" a="1"/>
  <c r="E622" i="5" s="1"/>
  <c r="J623" i="2"/>
  <c r="E623" i="5" s="1" a="1"/>
  <c r="E623" i="5" s="1"/>
  <c r="J624" i="2"/>
  <c r="E624" i="5" s="1" a="1"/>
  <c r="E624" i="5" s="1"/>
  <c r="J626" i="2"/>
  <c r="E626" i="5" s="1" a="1"/>
  <c r="E626" i="5" s="1"/>
  <c r="J627" i="2"/>
  <c r="E627" i="5" s="1" a="1"/>
  <c r="E627" i="5" s="1"/>
  <c r="J628" i="2"/>
  <c r="E628" i="5" s="1" a="1"/>
  <c r="E628" i="5" s="1"/>
  <c r="J629" i="2"/>
  <c r="E629" i="5" s="1" a="1"/>
  <c r="E629" i="5" s="1"/>
  <c r="J630" i="2"/>
  <c r="E630" i="5" s="1" a="1"/>
  <c r="E630" i="5" s="1"/>
  <c r="J631" i="2"/>
  <c r="E631" i="5" s="1" a="1"/>
  <c r="E631" i="5" s="1"/>
  <c r="J632" i="2"/>
  <c r="E632" i="5" s="1" a="1"/>
  <c r="E632" i="5" s="1"/>
  <c r="J633" i="2"/>
  <c r="E633" i="5" s="1" a="1"/>
  <c r="E633" i="5" s="1"/>
  <c r="J634" i="2"/>
  <c r="E634" i="5" s="1" a="1"/>
  <c r="E634" i="5" s="1"/>
  <c r="J635" i="2"/>
  <c r="E635" i="5" s="1" a="1"/>
  <c r="E635" i="5" s="1"/>
  <c r="J637" i="2"/>
  <c r="E637" i="5" s="1" a="1"/>
  <c r="E637" i="5" s="1"/>
  <c r="J638" i="2"/>
  <c r="E638" i="5" s="1" a="1"/>
  <c r="E638" i="5" s="1"/>
  <c r="J639" i="2"/>
  <c r="E639" i="5" s="1" a="1"/>
  <c r="E639" i="5" s="1"/>
  <c r="J640" i="2"/>
  <c r="E640" i="5" s="1" a="1"/>
  <c r="E640" i="5" s="1"/>
  <c r="J641" i="2"/>
  <c r="E641" i="5" s="1" a="1"/>
  <c r="E641" i="5" s="1"/>
  <c r="J642" i="2"/>
  <c r="E642" i="5" s="1" a="1"/>
  <c r="E642" i="5" s="1"/>
  <c r="J643" i="2"/>
  <c r="E643" i="5" s="1" a="1"/>
  <c r="E643" i="5" s="1"/>
  <c r="J644" i="2"/>
  <c r="E644" i="5" s="1" a="1"/>
  <c r="E644" i="5" s="1"/>
  <c r="J645" i="2"/>
  <c r="E645" i="5" s="1" a="1"/>
  <c r="E645" i="5" s="1"/>
  <c r="J646" i="2"/>
  <c r="E646" i="5" s="1" a="1"/>
  <c r="E646" i="5" s="1"/>
  <c r="J648" i="2"/>
  <c r="E648" i="5" s="1" a="1"/>
  <c r="E648" i="5" s="1"/>
  <c r="J649" i="2"/>
  <c r="E649" i="5" s="1" a="1"/>
  <c r="E649" i="5" s="1"/>
  <c r="J650" i="2"/>
  <c r="E650" i="5" s="1" a="1"/>
  <c r="E650" i="5" s="1"/>
  <c r="J651" i="2"/>
  <c r="E651" i="5" s="1" a="1"/>
  <c r="E651" i="5" s="1"/>
  <c r="J652" i="2"/>
  <c r="E652" i="5" s="1" a="1"/>
  <c r="E652" i="5" s="1"/>
  <c r="J653" i="2"/>
  <c r="E653" i="5" s="1" a="1"/>
  <c r="E653" i="5" s="1"/>
  <c r="J654" i="2"/>
  <c r="E654" i="5" s="1" a="1"/>
  <c r="E654" i="5" s="1"/>
  <c r="J655" i="2"/>
  <c r="E655" i="5" s="1" a="1"/>
  <c r="E655" i="5" s="1"/>
  <c r="J656" i="2"/>
  <c r="E656" i="5" s="1" a="1"/>
  <c r="E656" i="5" s="1"/>
  <c r="J657" i="2"/>
  <c r="E657" i="5" s="1" a="1"/>
  <c r="E657" i="5" s="1"/>
  <c r="J659" i="2"/>
  <c r="E659" i="5" s="1" a="1"/>
  <c r="E659" i="5" s="1"/>
  <c r="J660" i="2"/>
  <c r="E660" i="5" s="1" a="1"/>
  <c r="E660" i="5" s="1"/>
  <c r="J661" i="2"/>
  <c r="E661" i="5" s="1" a="1"/>
  <c r="E661" i="5" s="1"/>
  <c r="J662" i="2"/>
  <c r="E662" i="5" s="1" a="1"/>
  <c r="E662" i="5" s="1"/>
  <c r="J663" i="2"/>
  <c r="E663" i="5" s="1" a="1"/>
  <c r="E663" i="5" s="1"/>
  <c r="J664" i="2"/>
  <c r="E664" i="5" s="1" a="1"/>
  <c r="E664" i="5" s="1"/>
  <c r="J665" i="2"/>
  <c r="E665" i="5" s="1" a="1"/>
  <c r="E665" i="5" s="1"/>
  <c r="J666" i="2"/>
  <c r="E666" i="5" s="1" a="1"/>
  <c r="E666" i="5" s="1"/>
  <c r="J667" i="2"/>
  <c r="E667" i="5" s="1" a="1"/>
  <c r="E667" i="5" s="1"/>
  <c r="J668" i="2"/>
  <c r="E668" i="5" s="1" a="1"/>
  <c r="E668" i="5" s="1"/>
  <c r="J671" i="2"/>
  <c r="E671" i="5" s="1" a="1"/>
  <c r="E671" i="5" s="1"/>
  <c r="J672" i="2"/>
  <c r="E672" i="5" s="1" a="1"/>
  <c r="E672" i="5" s="1"/>
  <c r="J673" i="2"/>
  <c r="E673" i="5" s="1" a="1"/>
  <c r="E673" i="5" s="1"/>
  <c r="J674" i="2"/>
  <c r="E674" i="5" s="1" a="1"/>
  <c r="E674" i="5" s="1"/>
  <c r="J675" i="2"/>
  <c r="E675" i="5" s="1" a="1"/>
  <c r="E675" i="5" s="1"/>
  <c r="J676" i="2"/>
  <c r="E676" i="5" s="1" a="1"/>
  <c r="E676" i="5" s="1"/>
  <c r="J677" i="2"/>
  <c r="E677" i="5" s="1" a="1"/>
  <c r="E677" i="5" s="1"/>
  <c r="J678" i="2"/>
  <c r="E678" i="5" s="1" a="1"/>
  <c r="E678" i="5" s="1"/>
  <c r="J679" i="2"/>
  <c r="E679" i="5" s="1" a="1"/>
  <c r="E679" i="5" s="1"/>
  <c r="J680" i="2"/>
  <c r="E680" i="5" s="1" a="1"/>
  <c r="E680" i="5" s="1"/>
  <c r="J682" i="2"/>
  <c r="E682" i="5" s="1" a="1"/>
  <c r="E682" i="5" s="1"/>
  <c r="J683" i="2"/>
  <c r="E683" i="5" s="1" a="1"/>
  <c r="E683" i="5" s="1"/>
  <c r="J684" i="2"/>
  <c r="E684" i="5" s="1" a="1"/>
  <c r="E684" i="5" s="1"/>
  <c r="J685" i="2"/>
  <c r="E685" i="5" s="1" a="1"/>
  <c r="E685" i="5" s="1"/>
  <c r="J686" i="2"/>
  <c r="E686" i="5" s="1" a="1"/>
  <c r="E686" i="5" s="1"/>
  <c r="J687" i="2"/>
  <c r="E687" i="5" s="1" a="1"/>
  <c r="E687" i="5" s="1"/>
  <c r="J688" i="2"/>
  <c r="E688" i="5" s="1" a="1"/>
  <c r="E688" i="5" s="1"/>
  <c r="J689" i="2"/>
  <c r="E689" i="5" s="1" a="1"/>
  <c r="E689" i="5" s="1"/>
  <c r="J690" i="2"/>
  <c r="E690" i="5" s="1" a="1"/>
  <c r="E690" i="5" s="1"/>
  <c r="J691" i="2"/>
  <c r="E691" i="5" s="1" a="1"/>
  <c r="E691" i="5" s="1"/>
  <c r="J693" i="2"/>
  <c r="E693" i="5" s="1" a="1"/>
  <c r="E693" i="5" s="1"/>
  <c r="J694" i="2"/>
  <c r="E694" i="5" s="1" a="1"/>
  <c r="E694" i="5" s="1"/>
  <c r="J695" i="2"/>
  <c r="E695" i="5" s="1" a="1"/>
  <c r="E695" i="5" s="1"/>
  <c r="J696" i="2"/>
  <c r="E696" i="5" s="1" a="1"/>
  <c r="E696" i="5" s="1"/>
  <c r="J697" i="2"/>
  <c r="E697" i="5" s="1" a="1"/>
  <c r="E697" i="5" s="1"/>
  <c r="J698" i="2"/>
  <c r="E698" i="5" s="1" a="1"/>
  <c r="E698" i="5" s="1"/>
  <c r="J699" i="2"/>
  <c r="E699" i="5" s="1" a="1"/>
  <c r="E699" i="5" s="1"/>
  <c r="J700" i="2"/>
  <c r="E700" i="5" s="1" a="1"/>
  <c r="E700" i="5" s="1"/>
  <c r="J701" i="2"/>
  <c r="E701" i="5" s="1" a="1"/>
  <c r="E701" i="5" s="1"/>
  <c r="J702" i="2"/>
  <c r="E702" i="5" s="1" a="1"/>
  <c r="E702" i="5" s="1"/>
  <c r="J704" i="2"/>
  <c r="E704" i="5" s="1" a="1"/>
  <c r="E704" i="5" s="1"/>
  <c r="J705" i="2"/>
  <c r="E705" i="5" s="1" a="1"/>
  <c r="E705" i="5" s="1"/>
  <c r="J706" i="2"/>
  <c r="E706" i="5" s="1" a="1"/>
  <c r="E706" i="5" s="1"/>
  <c r="J707" i="2"/>
  <c r="E707" i="5" s="1" a="1"/>
  <c r="E707" i="5" s="1"/>
  <c r="J708" i="2"/>
  <c r="E708" i="5" s="1" a="1"/>
  <c r="E708" i="5" s="1"/>
  <c r="J709" i="2"/>
  <c r="E709" i="5" s="1" a="1"/>
  <c r="E709" i="5" s="1"/>
  <c r="J710" i="2"/>
  <c r="E710" i="5" s="1" a="1"/>
  <c r="E710" i="5" s="1"/>
  <c r="J711" i="2"/>
  <c r="E711" i="5" s="1" a="1"/>
  <c r="E711" i="5" s="1"/>
  <c r="J712" i="2"/>
  <c r="E712" i="5" s="1" a="1"/>
  <c r="E712" i="5" s="1"/>
  <c r="J713" i="2"/>
  <c r="E713" i="5" s="1" a="1"/>
  <c r="E713" i="5" s="1"/>
  <c r="J715" i="2"/>
  <c r="E715" i="5" s="1" a="1"/>
  <c r="E715" i="5" s="1"/>
  <c r="J716" i="2"/>
  <c r="E716" i="5" s="1" a="1"/>
  <c r="E716" i="5" s="1"/>
  <c r="J717" i="2"/>
  <c r="E717" i="5" s="1" a="1"/>
  <c r="E717" i="5" s="1"/>
  <c r="J718" i="2"/>
  <c r="E718" i="5" s="1" a="1"/>
  <c r="E718" i="5" s="1"/>
  <c r="J719" i="2"/>
  <c r="E719" i="5" s="1" a="1"/>
  <c r="E719" i="5" s="1"/>
  <c r="J720" i="2"/>
  <c r="E720" i="5" s="1" a="1"/>
  <c r="E720" i="5" s="1"/>
  <c r="J721" i="2"/>
  <c r="E721" i="5" s="1" a="1"/>
  <c r="E721" i="5" s="1"/>
  <c r="J722" i="2"/>
  <c r="E722" i="5" s="1" a="1"/>
  <c r="E722" i="5" s="1"/>
  <c r="J723" i="2"/>
  <c r="E723" i="5" s="1" a="1"/>
  <c r="E723" i="5" s="1"/>
  <c r="J724" i="2"/>
  <c r="E724" i="5" s="1" a="1"/>
  <c r="E724" i="5" s="1"/>
  <c r="J726" i="2"/>
  <c r="E726" i="5" s="1" a="1"/>
  <c r="E726" i="5" s="1"/>
  <c r="J727" i="2"/>
  <c r="E727" i="5" s="1" a="1"/>
  <c r="E727" i="5" s="1"/>
  <c r="J728" i="2"/>
  <c r="E728" i="5" s="1" a="1"/>
  <c r="E728" i="5" s="1"/>
  <c r="J729" i="2"/>
  <c r="E729" i="5" s="1" a="1"/>
  <c r="E729" i="5" s="1"/>
  <c r="J730" i="2"/>
  <c r="E730" i="5" s="1" a="1"/>
  <c r="E730" i="5" s="1"/>
  <c r="J731" i="2"/>
  <c r="E731" i="5" s="1" a="1"/>
  <c r="E731" i="5" s="1"/>
  <c r="J732" i="2"/>
  <c r="E732" i="5" s="1" a="1"/>
  <c r="E732" i="5" s="1"/>
  <c r="J733" i="2"/>
  <c r="E733" i="5" s="1" a="1"/>
  <c r="E733" i="5" s="1"/>
  <c r="J734" i="2"/>
  <c r="E734" i="5" s="1" a="1"/>
  <c r="E734" i="5" s="1"/>
  <c r="J735" i="2"/>
  <c r="E735" i="5" s="1" a="1"/>
  <c r="E735" i="5" s="1"/>
  <c r="J737" i="2"/>
  <c r="E737" i="5" s="1" a="1"/>
  <c r="E737" i="5" s="1"/>
  <c r="J738" i="2"/>
  <c r="E738" i="5" s="1" a="1"/>
  <c r="E738" i="5" s="1"/>
  <c r="J739" i="2"/>
  <c r="E739" i="5" s="1" a="1"/>
  <c r="E739" i="5" s="1"/>
  <c r="J740" i="2"/>
  <c r="E740" i="5" s="1" a="1"/>
  <c r="E740" i="5" s="1"/>
  <c r="J741" i="2"/>
  <c r="E741" i="5" s="1" a="1"/>
  <c r="E741" i="5" s="1"/>
  <c r="J742" i="2"/>
  <c r="E742" i="5" s="1" a="1"/>
  <c r="E742" i="5" s="1"/>
  <c r="J743" i="2"/>
  <c r="E743" i="5" s="1" a="1"/>
  <c r="E743" i="5" s="1"/>
  <c r="J744" i="2"/>
  <c r="E744" i="5" s="1" a="1"/>
  <c r="E744" i="5" s="1"/>
  <c r="J745" i="2"/>
  <c r="E745" i="5" s="1" a="1"/>
  <c r="E745" i="5" s="1"/>
  <c r="J746" i="2"/>
  <c r="E746" i="5" s="1" a="1"/>
  <c r="E746" i="5" s="1"/>
  <c r="J748" i="2"/>
  <c r="E748" i="5" s="1" a="1"/>
  <c r="E748" i="5" s="1"/>
  <c r="J749" i="2"/>
  <c r="E749" i="5" s="1" a="1"/>
  <c r="E749" i="5" s="1"/>
  <c r="J750" i="2"/>
  <c r="E750" i="5" s="1" a="1"/>
  <c r="E750" i="5" s="1"/>
  <c r="J751" i="2"/>
  <c r="E751" i="5" s="1" a="1"/>
  <c r="E751" i="5" s="1"/>
  <c r="J752" i="2"/>
  <c r="E752" i="5" s="1" a="1"/>
  <c r="E752" i="5" s="1"/>
  <c r="J753" i="2"/>
  <c r="E753" i="5" s="1" a="1"/>
  <c r="E753" i="5" s="1"/>
  <c r="J754" i="2"/>
  <c r="E754" i="5" s="1" a="1"/>
  <c r="E754" i="5" s="1"/>
  <c r="J755" i="2"/>
  <c r="E755" i="5" s="1" a="1"/>
  <c r="E755" i="5" s="1"/>
  <c r="J756" i="2"/>
  <c r="E756" i="5" s="1" a="1"/>
  <c r="E756" i="5" s="1"/>
  <c r="J757" i="2"/>
  <c r="E757" i="5" s="1" a="1"/>
  <c r="E757" i="5" s="1"/>
  <c r="J759" i="2"/>
  <c r="E759" i="5" s="1" a="1"/>
  <c r="E759" i="5" s="1"/>
  <c r="J760" i="2"/>
  <c r="E760" i="5" s="1" a="1"/>
  <c r="E760" i="5" s="1"/>
  <c r="J761" i="2"/>
  <c r="E761" i="5" s="1" a="1"/>
  <c r="E761" i="5" s="1"/>
  <c r="J762" i="2"/>
  <c r="E762" i="5" s="1" a="1"/>
  <c r="E762" i="5" s="1"/>
  <c r="J763" i="2"/>
  <c r="E763" i="5" s="1" a="1"/>
  <c r="E763" i="5" s="1"/>
  <c r="J764" i="2"/>
  <c r="E764" i="5" s="1" a="1"/>
  <c r="E764" i="5" s="1"/>
  <c r="J765" i="2"/>
  <c r="E765" i="5" s="1" a="1"/>
  <c r="E765" i="5" s="1"/>
  <c r="J766" i="2"/>
  <c r="E766" i="5" s="1" a="1"/>
  <c r="E766" i="5" s="1"/>
  <c r="J767" i="2"/>
  <c r="E767" i="5" s="1" a="1"/>
  <c r="E767" i="5" s="1"/>
  <c r="J768" i="2"/>
  <c r="E768" i="5" s="1" a="1"/>
  <c r="E768" i="5" s="1"/>
  <c r="J770" i="2"/>
  <c r="E770" i="5" s="1" a="1"/>
  <c r="E770" i="5" s="1"/>
  <c r="J771" i="2"/>
  <c r="E771" i="5" s="1" a="1"/>
  <c r="E771" i="5" s="1"/>
  <c r="J772" i="2"/>
  <c r="E772" i="5" s="1" a="1"/>
  <c r="E772" i="5" s="1"/>
  <c r="J773" i="2"/>
  <c r="E773" i="5" s="1" a="1"/>
  <c r="E773" i="5" s="1"/>
  <c r="J774" i="2"/>
  <c r="E774" i="5" s="1" a="1"/>
  <c r="E774" i="5" s="1"/>
  <c r="J775" i="2"/>
  <c r="E775" i="5" s="1" a="1"/>
  <c r="E775" i="5" s="1"/>
  <c r="J776" i="2"/>
  <c r="E776" i="5" s="1" a="1"/>
  <c r="E776" i="5" s="1"/>
  <c r="J777" i="2"/>
  <c r="E777" i="5" s="1" a="1"/>
  <c r="E777" i="5" s="1"/>
  <c r="J778" i="2"/>
  <c r="E778" i="5" s="1" a="1"/>
  <c r="E778" i="5" s="1"/>
  <c r="J779" i="2"/>
  <c r="E779" i="5" s="1" a="1"/>
  <c r="E779" i="5" s="1"/>
  <c r="J782" i="2"/>
  <c r="E782" i="5" s="1" a="1"/>
  <c r="E782" i="5" s="1"/>
  <c r="J783" i="2"/>
  <c r="E783" i="5" s="1" a="1"/>
  <c r="E783" i="5" s="1"/>
  <c r="J784" i="2"/>
  <c r="E784" i="5" s="1" a="1"/>
  <c r="E784" i="5" s="1"/>
  <c r="J785" i="2"/>
  <c r="E785" i="5" s="1" a="1"/>
  <c r="E785" i="5" s="1"/>
  <c r="J786" i="2"/>
  <c r="E786" i="5" s="1" a="1"/>
  <c r="E786" i="5" s="1"/>
  <c r="J787" i="2"/>
  <c r="E787" i="5" s="1" a="1"/>
  <c r="E787" i="5" s="1"/>
  <c r="J788" i="2"/>
  <c r="E788" i="5" s="1" a="1"/>
  <c r="E788" i="5" s="1"/>
  <c r="J789" i="2"/>
  <c r="E789" i="5" s="1" a="1"/>
  <c r="E789" i="5" s="1"/>
  <c r="J790" i="2"/>
  <c r="E790" i="5" s="1" a="1"/>
  <c r="E790" i="5" s="1"/>
  <c r="J791" i="2"/>
  <c r="E791" i="5" s="1" a="1"/>
  <c r="E791" i="5" s="1"/>
  <c r="J793" i="2"/>
  <c r="E793" i="5" s="1" a="1"/>
  <c r="E793" i="5" s="1"/>
  <c r="J794" i="2"/>
  <c r="E794" i="5" s="1" a="1"/>
  <c r="E794" i="5" s="1"/>
  <c r="J795" i="2"/>
  <c r="E795" i="5" s="1" a="1"/>
  <c r="E795" i="5" s="1"/>
  <c r="J796" i="2"/>
  <c r="E796" i="5" s="1" a="1"/>
  <c r="E796" i="5" s="1"/>
  <c r="J797" i="2"/>
  <c r="E797" i="5" s="1" a="1"/>
  <c r="E797" i="5" s="1"/>
  <c r="J798" i="2"/>
  <c r="E798" i="5" s="1" a="1"/>
  <c r="E798" i="5" s="1"/>
  <c r="J799" i="2"/>
  <c r="E799" i="5" s="1" a="1"/>
  <c r="E799" i="5" s="1"/>
  <c r="J800" i="2"/>
  <c r="E800" i="5" s="1" a="1"/>
  <c r="E800" i="5" s="1"/>
  <c r="J801" i="2"/>
  <c r="E801" i="5" s="1" a="1"/>
  <c r="E801" i="5" s="1"/>
  <c r="J802" i="2"/>
  <c r="E802" i="5" s="1" a="1"/>
  <c r="E802" i="5" s="1"/>
  <c r="J804" i="2"/>
  <c r="E804" i="5" s="1" a="1"/>
  <c r="E804" i="5" s="1"/>
  <c r="J805" i="2"/>
  <c r="E805" i="5" s="1" a="1"/>
  <c r="E805" i="5" s="1"/>
  <c r="J806" i="2"/>
  <c r="E806" i="5" s="1" a="1"/>
  <c r="E806" i="5" s="1"/>
  <c r="J807" i="2"/>
  <c r="E807" i="5" s="1" a="1"/>
  <c r="E807" i="5" s="1"/>
  <c r="J808" i="2"/>
  <c r="E808" i="5" s="1" a="1"/>
  <c r="E808" i="5" s="1"/>
  <c r="J809" i="2"/>
  <c r="E809" i="5" s="1" a="1"/>
  <c r="E809" i="5" s="1"/>
  <c r="J810" i="2"/>
  <c r="E810" i="5" s="1" a="1"/>
  <c r="E810" i="5" s="1"/>
  <c r="J811" i="2"/>
  <c r="E811" i="5" s="1" a="1"/>
  <c r="E811" i="5" s="1"/>
  <c r="J812" i="2"/>
  <c r="E812" i="5" s="1" a="1"/>
  <c r="E812" i="5" s="1"/>
  <c r="J813" i="2"/>
  <c r="E813" i="5" s="1" a="1"/>
  <c r="E813" i="5" s="1"/>
  <c r="J815" i="2"/>
  <c r="E815" i="5" s="1" a="1"/>
  <c r="E815" i="5" s="1"/>
  <c r="J816" i="2"/>
  <c r="E816" i="5" s="1" a="1"/>
  <c r="E816" i="5" s="1"/>
  <c r="J817" i="2"/>
  <c r="E817" i="5" s="1" a="1"/>
  <c r="E817" i="5" s="1"/>
  <c r="J818" i="2"/>
  <c r="E818" i="5" s="1" a="1"/>
  <c r="E818" i="5" s="1"/>
  <c r="J819" i="2"/>
  <c r="E819" i="5" s="1" a="1"/>
  <c r="E819" i="5" s="1"/>
  <c r="J820" i="2"/>
  <c r="E820" i="5" s="1" a="1"/>
  <c r="E820" i="5" s="1"/>
  <c r="J821" i="2"/>
  <c r="E821" i="5" s="1" a="1"/>
  <c r="E821" i="5" s="1"/>
  <c r="J822" i="2"/>
  <c r="E822" i="5" s="1" a="1"/>
  <c r="E822" i="5" s="1"/>
  <c r="J823" i="2"/>
  <c r="E823" i="5" s="1" a="1"/>
  <c r="E823" i="5" s="1"/>
  <c r="J824" i="2"/>
  <c r="E824" i="5" s="1" a="1"/>
  <c r="E824" i="5" s="1"/>
  <c r="J826" i="2"/>
  <c r="E826" i="5" s="1" a="1"/>
  <c r="E826" i="5" s="1"/>
  <c r="J827" i="2"/>
  <c r="E827" i="5" s="1" a="1"/>
  <c r="E827" i="5" s="1"/>
  <c r="J828" i="2"/>
  <c r="E828" i="5" s="1" a="1"/>
  <c r="E828" i="5" s="1"/>
  <c r="J829" i="2"/>
  <c r="E829" i="5" s="1" a="1"/>
  <c r="E829" i="5" s="1"/>
  <c r="J830" i="2"/>
  <c r="E830" i="5" s="1" a="1"/>
  <c r="E830" i="5" s="1"/>
  <c r="J831" i="2"/>
  <c r="E831" i="5" s="1" a="1"/>
  <c r="E831" i="5" s="1"/>
  <c r="J832" i="2"/>
  <c r="E832" i="5" s="1" a="1"/>
  <c r="E832" i="5" s="1"/>
  <c r="J833" i="2"/>
  <c r="E833" i="5" s="1" a="1"/>
  <c r="E833" i="5" s="1"/>
  <c r="J834" i="2"/>
  <c r="E834" i="5" s="1" a="1"/>
  <c r="E834" i="5" s="1"/>
  <c r="J835" i="2"/>
  <c r="E835" i="5" s="1" a="1"/>
  <c r="E835" i="5" s="1"/>
  <c r="J837" i="2"/>
  <c r="E837" i="5" s="1" a="1"/>
  <c r="E837" i="5" s="1"/>
  <c r="J838" i="2"/>
  <c r="E838" i="5" s="1" a="1"/>
  <c r="E838" i="5" s="1"/>
  <c r="J839" i="2"/>
  <c r="E839" i="5" s="1" a="1"/>
  <c r="E839" i="5" s="1"/>
  <c r="J840" i="2"/>
  <c r="E840" i="5" s="1" a="1"/>
  <c r="E840" i="5" s="1"/>
  <c r="J841" i="2"/>
  <c r="E841" i="5" s="1" a="1"/>
  <c r="E841" i="5" s="1"/>
  <c r="J842" i="2"/>
  <c r="E842" i="5" s="1" a="1"/>
  <c r="E842" i="5" s="1"/>
  <c r="J843" i="2"/>
  <c r="E843" i="5" s="1" a="1"/>
  <c r="E843" i="5" s="1"/>
  <c r="J844" i="2"/>
  <c r="E844" i="5" s="1" a="1"/>
  <c r="E844" i="5" s="1"/>
  <c r="J845" i="2"/>
  <c r="E845" i="5" s="1" a="1"/>
  <c r="E845" i="5" s="1"/>
  <c r="J846" i="2"/>
  <c r="E846" i="5" s="1" a="1"/>
  <c r="E846" i="5" s="1"/>
  <c r="J848" i="2"/>
  <c r="E848" i="5" s="1" a="1"/>
  <c r="E848" i="5" s="1"/>
  <c r="J849" i="2"/>
  <c r="E849" i="5" s="1" a="1"/>
  <c r="E849" i="5" s="1"/>
  <c r="J850" i="2"/>
  <c r="E850" i="5" s="1" a="1"/>
  <c r="E850" i="5" s="1"/>
  <c r="J851" i="2"/>
  <c r="E851" i="5" s="1" a="1"/>
  <c r="E851" i="5" s="1"/>
  <c r="J852" i="2"/>
  <c r="E852" i="5" s="1" a="1"/>
  <c r="E852" i="5" s="1"/>
  <c r="J853" i="2"/>
  <c r="E853" i="5" s="1" a="1"/>
  <c r="E853" i="5" s="1"/>
  <c r="J854" i="2"/>
  <c r="E854" i="5" s="1" a="1"/>
  <c r="E854" i="5" s="1"/>
  <c r="J855" i="2"/>
  <c r="E855" i="5" s="1" a="1"/>
  <c r="E855" i="5" s="1"/>
  <c r="J856" i="2"/>
  <c r="E856" i="5" s="1" a="1"/>
  <c r="E856" i="5" s="1"/>
  <c r="J857" i="2"/>
  <c r="E857" i="5" s="1" a="1"/>
  <c r="E857" i="5" s="1"/>
  <c r="J859" i="2"/>
  <c r="E859" i="5" s="1" a="1"/>
  <c r="E859" i="5" s="1"/>
  <c r="J860" i="2"/>
  <c r="E860" i="5" s="1" a="1"/>
  <c r="E860" i="5" s="1"/>
  <c r="J861" i="2"/>
  <c r="E861" i="5" s="1" a="1"/>
  <c r="E861" i="5" s="1"/>
  <c r="J862" i="2"/>
  <c r="E862" i="5" s="1" a="1"/>
  <c r="E862" i="5" s="1"/>
  <c r="J863" i="2"/>
  <c r="E863" i="5" s="1" a="1"/>
  <c r="E863" i="5" s="1"/>
  <c r="J864" i="2"/>
  <c r="E864" i="5" s="1" a="1"/>
  <c r="E864" i="5" s="1"/>
  <c r="J865" i="2"/>
  <c r="E865" i="5" s="1" a="1"/>
  <c r="E865" i="5" s="1"/>
  <c r="J866" i="2"/>
  <c r="E866" i="5" s="1" a="1"/>
  <c r="E866" i="5" s="1"/>
  <c r="J867" i="2"/>
  <c r="E867" i="5" s="1" a="1"/>
  <c r="E867" i="5" s="1"/>
  <c r="J868" i="2"/>
  <c r="E868" i="5" s="1" a="1"/>
  <c r="E868" i="5" s="1"/>
  <c r="J870" i="2"/>
  <c r="E870" i="5" s="1" a="1"/>
  <c r="E870" i="5" s="1"/>
  <c r="J871" i="2"/>
  <c r="E871" i="5" s="1" a="1"/>
  <c r="E871" i="5" s="1"/>
  <c r="J872" i="2"/>
  <c r="E872" i="5" s="1" a="1"/>
  <c r="E872" i="5" s="1"/>
  <c r="J873" i="2"/>
  <c r="E873" i="5" s="1" a="1"/>
  <c r="E873" i="5" s="1"/>
  <c r="J874" i="2"/>
  <c r="E874" i="5" s="1" a="1"/>
  <c r="E874" i="5" s="1"/>
  <c r="J875" i="2"/>
  <c r="E875" i="5" s="1" a="1"/>
  <c r="E875" i="5" s="1"/>
  <c r="J876" i="2"/>
  <c r="E876" i="5" s="1" a="1"/>
  <c r="E876" i="5" s="1"/>
  <c r="J877" i="2"/>
  <c r="E877" i="5" s="1" a="1"/>
  <c r="E877" i="5" s="1"/>
  <c r="J878" i="2"/>
  <c r="E878" i="5" s="1" a="1"/>
  <c r="E878" i="5" s="1"/>
  <c r="J879" i="2"/>
  <c r="E879" i="5" s="1" a="1"/>
  <c r="E879" i="5" s="1"/>
  <c r="J881" i="2"/>
  <c r="E881" i="5" s="1" a="1"/>
  <c r="E881" i="5" s="1"/>
  <c r="J882" i="2"/>
  <c r="E882" i="5" s="1" a="1"/>
  <c r="E882" i="5" s="1"/>
  <c r="J883" i="2"/>
  <c r="E883" i="5" s="1" a="1"/>
  <c r="E883" i="5" s="1"/>
  <c r="J884" i="2"/>
  <c r="E884" i="5" s="1" a="1"/>
  <c r="E884" i="5" s="1"/>
  <c r="J885" i="2"/>
  <c r="E885" i="5" s="1" a="1"/>
  <c r="E885" i="5" s="1"/>
  <c r="J886" i="2"/>
  <c r="E886" i="5" s="1" a="1"/>
  <c r="E886" i="5" s="1"/>
  <c r="J887" i="2"/>
  <c r="E887" i="5" s="1" a="1"/>
  <c r="E887" i="5" s="1"/>
  <c r="J888" i="2"/>
  <c r="E888" i="5" s="1" a="1"/>
  <c r="E888" i="5" s="1"/>
  <c r="J889" i="2"/>
  <c r="E889" i="5" s="1" a="1"/>
  <c r="E889" i="5" s="1"/>
  <c r="J890" i="2"/>
  <c r="E890" i="5" s="1" a="1"/>
  <c r="E890" i="5" s="1"/>
  <c r="J893" i="2"/>
  <c r="E893" i="5" s="1" a="1"/>
  <c r="E893" i="5" s="1"/>
  <c r="J894" i="2"/>
  <c r="E894" i="5" s="1" a="1"/>
  <c r="E894" i="5" s="1"/>
  <c r="J895" i="2"/>
  <c r="E895" i="5" s="1" a="1"/>
  <c r="E895" i="5" s="1"/>
  <c r="J896" i="2"/>
  <c r="E896" i="5" s="1" a="1"/>
  <c r="E896" i="5" s="1"/>
  <c r="J897" i="2"/>
  <c r="E897" i="5" s="1" a="1"/>
  <c r="E897" i="5" s="1"/>
  <c r="J898" i="2"/>
  <c r="E898" i="5" s="1" a="1"/>
  <c r="E898" i="5" s="1"/>
  <c r="J899" i="2"/>
  <c r="E899" i="5" s="1" a="1"/>
  <c r="E899" i="5" s="1"/>
  <c r="J900" i="2"/>
  <c r="E900" i="5" s="1" a="1"/>
  <c r="E900" i="5" s="1"/>
  <c r="J901" i="2"/>
  <c r="E901" i="5" s="1" a="1"/>
  <c r="E901" i="5" s="1"/>
  <c r="J902" i="2"/>
  <c r="E902" i="5" s="1" a="1"/>
  <c r="E902" i="5" s="1"/>
  <c r="J904" i="2"/>
  <c r="E904" i="5" s="1" a="1"/>
  <c r="E904" i="5" s="1"/>
  <c r="J905" i="2"/>
  <c r="E905" i="5" s="1" a="1"/>
  <c r="E905" i="5" s="1"/>
  <c r="J906" i="2"/>
  <c r="E906" i="5" s="1" a="1"/>
  <c r="E906" i="5" s="1"/>
  <c r="J907" i="2"/>
  <c r="E907" i="5" s="1" a="1"/>
  <c r="E907" i="5" s="1"/>
  <c r="J908" i="2"/>
  <c r="E908" i="5" s="1" a="1"/>
  <c r="E908" i="5" s="1"/>
  <c r="J909" i="2"/>
  <c r="E909" i="5" s="1" a="1"/>
  <c r="E909" i="5" s="1"/>
  <c r="J910" i="2"/>
  <c r="E910" i="5" s="1" a="1"/>
  <c r="E910" i="5" s="1"/>
  <c r="J911" i="2"/>
  <c r="E911" i="5" s="1" a="1"/>
  <c r="E911" i="5" s="1"/>
  <c r="J912" i="2"/>
  <c r="E912" i="5" s="1" a="1"/>
  <c r="E912" i="5" s="1"/>
  <c r="J913" i="2"/>
  <c r="E913" i="5" s="1" a="1"/>
  <c r="E913" i="5" s="1"/>
  <c r="J915" i="2"/>
  <c r="E915" i="5" s="1" a="1"/>
  <c r="E915" i="5" s="1"/>
  <c r="J916" i="2"/>
  <c r="E916" i="5" s="1" a="1"/>
  <c r="E916" i="5" s="1"/>
  <c r="J917" i="2"/>
  <c r="E917" i="5" s="1" a="1"/>
  <c r="E917" i="5" s="1"/>
  <c r="J918" i="2"/>
  <c r="E918" i="5" s="1" a="1"/>
  <c r="E918" i="5" s="1"/>
  <c r="J919" i="2"/>
  <c r="E919" i="5" s="1" a="1"/>
  <c r="E919" i="5" s="1"/>
  <c r="J920" i="2"/>
  <c r="E920" i="5" s="1" a="1"/>
  <c r="E920" i="5" s="1"/>
  <c r="J921" i="2"/>
  <c r="E921" i="5" s="1" a="1"/>
  <c r="E921" i="5" s="1"/>
  <c r="J922" i="2"/>
  <c r="E922" i="5" s="1" a="1"/>
  <c r="E922" i="5" s="1"/>
  <c r="J923" i="2"/>
  <c r="E923" i="5" s="1" a="1"/>
  <c r="E923" i="5" s="1"/>
  <c r="J924" i="2"/>
  <c r="E924" i="5" s="1" a="1"/>
  <c r="E924" i="5" s="1"/>
  <c r="J926" i="2"/>
  <c r="E926" i="5" s="1" a="1"/>
  <c r="E926" i="5" s="1"/>
  <c r="J927" i="2"/>
  <c r="E927" i="5" s="1" a="1"/>
  <c r="E927" i="5" s="1"/>
  <c r="J928" i="2"/>
  <c r="E928" i="5" s="1" a="1"/>
  <c r="E928" i="5" s="1"/>
  <c r="J929" i="2"/>
  <c r="E929" i="5" s="1" a="1"/>
  <c r="E929" i="5" s="1"/>
  <c r="J930" i="2"/>
  <c r="E930" i="5" s="1" a="1"/>
  <c r="E930" i="5" s="1"/>
  <c r="J931" i="2"/>
  <c r="E931" i="5" s="1" a="1"/>
  <c r="E931" i="5" s="1"/>
  <c r="J932" i="2"/>
  <c r="E932" i="5" s="1" a="1"/>
  <c r="E932" i="5" s="1"/>
  <c r="J933" i="2"/>
  <c r="E933" i="5" s="1" a="1"/>
  <c r="E933" i="5" s="1"/>
  <c r="J934" i="2"/>
  <c r="E934" i="5" s="1" a="1"/>
  <c r="E934" i="5" s="1"/>
  <c r="J935" i="2"/>
  <c r="E935" i="5" s="1" a="1"/>
  <c r="E935" i="5" s="1"/>
  <c r="J937" i="2"/>
  <c r="E937" i="5" s="1" a="1"/>
  <c r="E937" i="5" s="1"/>
  <c r="J938" i="2"/>
  <c r="E938" i="5" s="1" a="1"/>
  <c r="E938" i="5" s="1"/>
  <c r="J939" i="2"/>
  <c r="E939" i="5" s="1" a="1"/>
  <c r="E939" i="5" s="1"/>
  <c r="J940" i="2"/>
  <c r="E940" i="5" s="1" a="1"/>
  <c r="E940" i="5" s="1"/>
  <c r="J941" i="2"/>
  <c r="E941" i="5" s="1" a="1"/>
  <c r="E941" i="5" s="1"/>
  <c r="J942" i="2"/>
  <c r="E942" i="5" s="1" a="1"/>
  <c r="E942" i="5" s="1"/>
  <c r="J943" i="2"/>
  <c r="E943" i="5" s="1" a="1"/>
  <c r="E943" i="5" s="1"/>
  <c r="J944" i="2"/>
  <c r="E944" i="5" s="1" a="1"/>
  <c r="E944" i="5" s="1"/>
  <c r="J945" i="2"/>
  <c r="E945" i="5" s="1" a="1"/>
  <c r="E945" i="5" s="1"/>
  <c r="J946" i="2"/>
  <c r="E946" i="5" s="1" a="1"/>
  <c r="E946" i="5" s="1"/>
  <c r="J948" i="2"/>
  <c r="E948" i="5" s="1" a="1"/>
  <c r="E948" i="5" s="1"/>
  <c r="J949" i="2"/>
  <c r="E949" i="5" s="1" a="1"/>
  <c r="E949" i="5" s="1"/>
  <c r="J950" i="2"/>
  <c r="E950" i="5" s="1" a="1"/>
  <c r="E950" i="5" s="1"/>
  <c r="J951" i="2"/>
  <c r="E951" i="5" s="1" a="1"/>
  <c r="E951" i="5" s="1"/>
  <c r="J952" i="2"/>
  <c r="E952" i="5" s="1" a="1"/>
  <c r="E952" i="5" s="1"/>
  <c r="J953" i="2"/>
  <c r="E953" i="5" s="1" a="1"/>
  <c r="E953" i="5" s="1"/>
  <c r="J954" i="2"/>
  <c r="E954" i="5" s="1" a="1"/>
  <c r="E954" i="5" s="1"/>
  <c r="J955" i="2"/>
  <c r="E955" i="5" s="1" a="1"/>
  <c r="E955" i="5" s="1"/>
  <c r="J956" i="2"/>
  <c r="E956" i="5" s="1" a="1"/>
  <c r="E956" i="5" s="1"/>
  <c r="J957" i="2"/>
  <c r="E957" i="5" s="1" a="1"/>
  <c r="E957" i="5" s="1"/>
  <c r="J959" i="2"/>
  <c r="E959" i="5" s="1" a="1"/>
  <c r="E959" i="5" s="1"/>
  <c r="J960" i="2"/>
  <c r="E960" i="5" s="1" a="1"/>
  <c r="E960" i="5" s="1"/>
  <c r="J961" i="2"/>
  <c r="E961" i="5" s="1" a="1"/>
  <c r="E961" i="5" s="1"/>
  <c r="J962" i="2"/>
  <c r="E962" i="5" s="1" a="1"/>
  <c r="E962" i="5" s="1"/>
  <c r="J963" i="2"/>
  <c r="E963" i="5" s="1" a="1"/>
  <c r="E963" i="5" s="1"/>
  <c r="J964" i="2"/>
  <c r="E964" i="5" s="1" a="1"/>
  <c r="E964" i="5" s="1"/>
  <c r="J965" i="2"/>
  <c r="E965" i="5" s="1" a="1"/>
  <c r="E965" i="5" s="1"/>
  <c r="J966" i="2"/>
  <c r="E966" i="5" s="1" a="1"/>
  <c r="E966" i="5" s="1"/>
  <c r="J967" i="2"/>
  <c r="E967" i="5" s="1" a="1"/>
  <c r="E967" i="5" s="1"/>
  <c r="J968" i="2"/>
  <c r="E968" i="5" s="1" a="1"/>
  <c r="E968" i="5" s="1"/>
  <c r="J970" i="2"/>
  <c r="E970" i="5" s="1" a="1"/>
  <c r="E970" i="5" s="1"/>
  <c r="J971" i="2"/>
  <c r="E971" i="5" s="1" a="1"/>
  <c r="E971" i="5" s="1"/>
  <c r="J972" i="2"/>
  <c r="E972" i="5" s="1" a="1"/>
  <c r="E972" i="5" s="1"/>
  <c r="J973" i="2"/>
  <c r="E973" i="5" s="1" a="1"/>
  <c r="E973" i="5" s="1"/>
  <c r="J974" i="2"/>
  <c r="E974" i="5" s="1" a="1"/>
  <c r="E974" i="5" s="1"/>
  <c r="J975" i="2"/>
  <c r="E975" i="5" s="1" a="1"/>
  <c r="E975" i="5" s="1"/>
  <c r="J976" i="2"/>
  <c r="E976" i="5" s="1" a="1"/>
  <c r="E976" i="5" s="1"/>
  <c r="J977" i="2"/>
  <c r="E977" i="5" s="1" a="1"/>
  <c r="E977" i="5" s="1"/>
  <c r="J978" i="2"/>
  <c r="E978" i="5" s="1" a="1"/>
  <c r="E978" i="5" s="1"/>
  <c r="J979" i="2"/>
  <c r="E979" i="5" s="1" a="1"/>
  <c r="E979" i="5" s="1"/>
  <c r="J981" i="2"/>
  <c r="E981" i="5" s="1" a="1"/>
  <c r="E981" i="5" s="1"/>
  <c r="J982" i="2"/>
  <c r="E982" i="5" s="1" a="1"/>
  <c r="E982" i="5" s="1"/>
  <c r="J983" i="2"/>
  <c r="E983" i="5" s="1" a="1"/>
  <c r="E983" i="5" s="1"/>
  <c r="J984" i="2"/>
  <c r="E984" i="5" s="1" a="1"/>
  <c r="E984" i="5" s="1"/>
  <c r="J985" i="2"/>
  <c r="E985" i="5" s="1" a="1"/>
  <c r="E985" i="5" s="1"/>
  <c r="J986" i="2"/>
  <c r="E986" i="5" s="1" a="1"/>
  <c r="E986" i="5" s="1"/>
  <c r="J987" i="2"/>
  <c r="E987" i="5" s="1" a="1"/>
  <c r="E987" i="5" s="1"/>
  <c r="J988" i="2"/>
  <c r="E988" i="5" s="1" a="1"/>
  <c r="E988" i="5" s="1"/>
  <c r="J989" i="2"/>
  <c r="E989" i="5" s="1" a="1"/>
  <c r="E989" i="5" s="1"/>
  <c r="J990" i="2"/>
  <c r="E990" i="5" s="1" a="1"/>
  <c r="E990" i="5" s="1"/>
  <c r="J992" i="2"/>
  <c r="E992" i="5" s="1" a="1"/>
  <c r="E992" i="5" s="1"/>
  <c r="J993" i="2"/>
  <c r="E993" i="5" s="1" a="1"/>
  <c r="E993" i="5" s="1"/>
  <c r="J994" i="2"/>
  <c r="E994" i="5" s="1" a="1"/>
  <c r="E994" i="5" s="1"/>
  <c r="J995" i="2"/>
  <c r="E995" i="5" s="1" a="1"/>
  <c r="E995" i="5" s="1"/>
  <c r="J996" i="2"/>
  <c r="E996" i="5" s="1" a="1"/>
  <c r="E996" i="5" s="1"/>
  <c r="J997" i="2"/>
  <c r="E997" i="5" s="1" a="1"/>
  <c r="E997" i="5" s="1"/>
  <c r="J998" i="2"/>
  <c r="E998" i="5" s="1" a="1"/>
  <c r="E998" i="5" s="1"/>
  <c r="J999" i="2"/>
  <c r="E999" i="5" s="1" a="1"/>
  <c r="E999" i="5" s="1"/>
  <c r="J1000" i="2"/>
  <c r="E1000" i="5" s="1" a="1"/>
  <c r="E1000" i="5" s="1"/>
  <c r="J1001" i="2"/>
  <c r="E1001" i="5" s="1" a="1"/>
  <c r="E1001" i="5" s="1"/>
  <c r="J1004" i="2"/>
  <c r="E1004" i="5" s="1" a="1"/>
  <c r="E1004" i="5" s="1"/>
  <c r="J1005" i="2"/>
  <c r="E1005" i="5" s="1" a="1"/>
  <c r="E1005" i="5" s="1"/>
  <c r="J1006" i="2"/>
  <c r="E1006" i="5" s="1" a="1"/>
  <c r="E1006" i="5" s="1"/>
  <c r="J1007" i="2"/>
  <c r="E1007" i="5" s="1" a="1"/>
  <c r="E1007" i="5" s="1"/>
  <c r="J1008" i="2"/>
  <c r="E1008" i="5" s="1" a="1"/>
  <c r="E1008" i="5" s="1"/>
  <c r="J1009" i="2"/>
  <c r="E1009" i="5" s="1" a="1"/>
  <c r="E1009" i="5" s="1"/>
  <c r="J1010" i="2"/>
  <c r="E1010" i="5" s="1" a="1"/>
  <c r="E1010" i="5" s="1"/>
  <c r="J1011" i="2"/>
  <c r="E1011" i="5" s="1" a="1"/>
  <c r="E1011" i="5" s="1"/>
  <c r="J1012" i="2"/>
  <c r="E1012" i="5" s="1" a="1"/>
  <c r="E1012" i="5" s="1"/>
  <c r="J1013" i="2"/>
  <c r="E1013" i="5" s="1" a="1"/>
  <c r="E1013" i="5" s="1"/>
  <c r="J1015" i="2"/>
  <c r="E1015" i="5" s="1" a="1"/>
  <c r="E1015" i="5" s="1"/>
  <c r="J1016" i="2"/>
  <c r="E1016" i="5" s="1" a="1"/>
  <c r="E1016" i="5" s="1"/>
  <c r="J1017" i="2"/>
  <c r="E1017" i="5" s="1" a="1"/>
  <c r="E1017" i="5" s="1"/>
  <c r="J1018" i="2"/>
  <c r="E1018" i="5" s="1" a="1"/>
  <c r="E1018" i="5" s="1"/>
  <c r="J1019" i="2"/>
  <c r="E1019" i="5" s="1" a="1"/>
  <c r="E1019" i="5" s="1"/>
  <c r="J1020" i="2"/>
  <c r="E1020" i="5" s="1" a="1"/>
  <c r="E1020" i="5" s="1"/>
  <c r="J1021" i="2"/>
  <c r="E1021" i="5" s="1" a="1"/>
  <c r="E1021" i="5" s="1"/>
  <c r="J1022" i="2"/>
  <c r="E1022" i="5" s="1" a="1"/>
  <c r="E1022" i="5" s="1"/>
  <c r="J1023" i="2"/>
  <c r="E1023" i="5" s="1" a="1"/>
  <c r="E1023" i="5" s="1"/>
  <c r="J1024" i="2"/>
  <c r="E1024" i="5" s="1" a="1"/>
  <c r="E1024" i="5" s="1"/>
  <c r="J1026" i="2"/>
  <c r="E1026" i="5" s="1" a="1"/>
  <c r="E1026" i="5" s="1"/>
  <c r="J1027" i="2"/>
  <c r="E1027" i="5" s="1" a="1"/>
  <c r="E1027" i="5" s="1"/>
  <c r="J1028" i="2"/>
  <c r="E1028" i="5" s="1" a="1"/>
  <c r="E1028" i="5" s="1"/>
  <c r="J1029" i="2"/>
  <c r="E1029" i="5" s="1" a="1"/>
  <c r="E1029" i="5" s="1"/>
  <c r="J1030" i="2"/>
  <c r="E1030" i="5" s="1" a="1"/>
  <c r="E1030" i="5" s="1"/>
  <c r="J1031" i="2"/>
  <c r="E1031" i="5" s="1" a="1"/>
  <c r="E1031" i="5" s="1"/>
  <c r="J1032" i="2"/>
  <c r="E1032" i="5" s="1" a="1"/>
  <c r="E1032" i="5" s="1"/>
  <c r="J1033" i="2"/>
  <c r="E1033" i="5" s="1" a="1"/>
  <c r="E1033" i="5" s="1"/>
  <c r="J1034" i="2"/>
  <c r="E1034" i="5" s="1" a="1"/>
  <c r="E1034" i="5" s="1"/>
  <c r="J1035" i="2"/>
  <c r="E1035" i="5" s="1" a="1"/>
  <c r="E1035" i="5" s="1"/>
  <c r="J1037" i="2"/>
  <c r="E1037" i="5" s="1" a="1"/>
  <c r="E1037" i="5" s="1"/>
  <c r="J1038" i="2"/>
  <c r="E1038" i="5" s="1" a="1"/>
  <c r="E1038" i="5" s="1"/>
  <c r="J1039" i="2"/>
  <c r="E1039" i="5" s="1" a="1"/>
  <c r="E1039" i="5" s="1"/>
  <c r="J1040" i="2"/>
  <c r="E1040" i="5" s="1" a="1"/>
  <c r="E1040" i="5" s="1"/>
  <c r="J1041" i="2"/>
  <c r="E1041" i="5" s="1" a="1"/>
  <c r="E1041" i="5" s="1"/>
  <c r="J1042" i="2"/>
  <c r="E1042" i="5" s="1" a="1"/>
  <c r="E1042" i="5" s="1"/>
  <c r="J1043" i="2"/>
  <c r="E1043" i="5" s="1" a="1"/>
  <c r="E1043" i="5" s="1"/>
  <c r="J1044" i="2"/>
  <c r="E1044" i="5" s="1" a="1"/>
  <c r="E1044" i="5" s="1"/>
  <c r="J1045" i="2"/>
  <c r="E1045" i="5" s="1" a="1"/>
  <c r="E1045" i="5" s="1"/>
  <c r="J1046" i="2"/>
  <c r="E1046" i="5" s="1" a="1"/>
  <c r="E1046" i="5" s="1"/>
  <c r="J1048" i="2"/>
  <c r="E1048" i="5" s="1" a="1"/>
  <c r="E1048" i="5" s="1"/>
  <c r="J1049" i="2"/>
  <c r="E1049" i="5" s="1" a="1"/>
  <c r="E1049" i="5" s="1"/>
  <c r="J1050" i="2"/>
  <c r="E1050" i="5" s="1" a="1"/>
  <c r="E1050" i="5" s="1"/>
  <c r="J1051" i="2"/>
  <c r="E1051" i="5" s="1" a="1"/>
  <c r="E1051" i="5" s="1"/>
  <c r="J1052" i="2"/>
  <c r="E1052" i="5" s="1" a="1"/>
  <c r="E1052" i="5" s="1"/>
  <c r="J1053" i="2"/>
  <c r="E1053" i="5" s="1" a="1"/>
  <c r="E1053" i="5" s="1"/>
  <c r="J1054" i="2"/>
  <c r="E1054" i="5" s="1" a="1"/>
  <c r="E1054" i="5" s="1"/>
  <c r="J1055" i="2"/>
  <c r="E1055" i="5" s="1" a="1"/>
  <c r="E1055" i="5" s="1"/>
  <c r="J1056" i="2"/>
  <c r="E1056" i="5" s="1" a="1"/>
  <c r="E1056" i="5" s="1"/>
  <c r="J1057" i="2"/>
  <c r="E1057" i="5" s="1" a="1"/>
  <c r="E1057" i="5" s="1"/>
  <c r="J1059" i="2"/>
  <c r="E1059" i="5" s="1" a="1"/>
  <c r="E1059" i="5" s="1"/>
  <c r="J1060" i="2"/>
  <c r="E1060" i="5" s="1" a="1"/>
  <c r="E1060" i="5" s="1"/>
  <c r="J1061" i="2"/>
  <c r="E1061" i="5" s="1" a="1"/>
  <c r="E1061" i="5" s="1"/>
  <c r="J1062" i="2"/>
  <c r="E1062" i="5" s="1" a="1"/>
  <c r="E1062" i="5" s="1"/>
  <c r="J1063" i="2"/>
  <c r="E1063" i="5" s="1" a="1"/>
  <c r="E1063" i="5" s="1"/>
  <c r="J1064" i="2"/>
  <c r="E1064" i="5" s="1" a="1"/>
  <c r="E1064" i="5" s="1"/>
  <c r="J1065" i="2"/>
  <c r="E1065" i="5" s="1" a="1"/>
  <c r="E1065" i="5" s="1"/>
  <c r="J1066" i="2"/>
  <c r="E1066" i="5" s="1" a="1"/>
  <c r="E1066" i="5" s="1"/>
  <c r="J1067" i="2"/>
  <c r="E1067" i="5" s="1" a="1"/>
  <c r="E1067" i="5" s="1"/>
  <c r="J1068" i="2"/>
  <c r="E1068" i="5" s="1" a="1"/>
  <c r="E1068" i="5" s="1"/>
  <c r="J1070" i="2"/>
  <c r="E1070" i="5" s="1" a="1"/>
  <c r="E1070" i="5" s="1"/>
  <c r="J1071" i="2"/>
  <c r="E1071" i="5" s="1" a="1"/>
  <c r="E1071" i="5" s="1"/>
  <c r="J1072" i="2"/>
  <c r="E1072" i="5" s="1" a="1"/>
  <c r="E1072" i="5" s="1"/>
  <c r="J1073" i="2"/>
  <c r="E1073" i="5" s="1" a="1"/>
  <c r="E1073" i="5" s="1"/>
  <c r="J1074" i="2"/>
  <c r="E1074" i="5" s="1" a="1"/>
  <c r="E1074" i="5" s="1"/>
  <c r="J1075" i="2"/>
  <c r="E1075" i="5" s="1" a="1"/>
  <c r="E1075" i="5" s="1"/>
  <c r="J1076" i="2"/>
  <c r="E1076" i="5" s="1" a="1"/>
  <c r="E1076" i="5" s="1"/>
  <c r="J1077" i="2"/>
  <c r="E1077" i="5" s="1" a="1"/>
  <c r="E1077" i="5" s="1"/>
  <c r="J1078" i="2"/>
  <c r="E1078" i="5" s="1" a="1"/>
  <c r="E1078" i="5" s="1"/>
  <c r="J1079" i="2"/>
  <c r="E1079" i="5" s="1" a="1"/>
  <c r="E1079" i="5" s="1"/>
  <c r="J1081" i="2"/>
  <c r="E1081" i="5" s="1" a="1"/>
  <c r="E1081" i="5" s="1"/>
  <c r="J1082" i="2"/>
  <c r="E1082" i="5" s="1" a="1"/>
  <c r="E1082" i="5" s="1"/>
  <c r="J1083" i="2"/>
  <c r="E1083" i="5" s="1" a="1"/>
  <c r="E1083" i="5" s="1"/>
  <c r="J1084" i="2"/>
  <c r="E1084" i="5" s="1" a="1"/>
  <c r="E1084" i="5" s="1"/>
  <c r="J1085" i="2"/>
  <c r="E1085" i="5" s="1" a="1"/>
  <c r="E1085" i="5" s="1"/>
  <c r="J1086" i="2"/>
  <c r="E1086" i="5" s="1" a="1"/>
  <c r="E1086" i="5" s="1"/>
  <c r="J1087" i="2"/>
  <c r="E1087" i="5" s="1" a="1"/>
  <c r="E1087" i="5" s="1"/>
  <c r="J1088" i="2"/>
  <c r="E1088" i="5" s="1" a="1"/>
  <c r="E1088" i="5" s="1"/>
  <c r="J1089" i="2"/>
  <c r="E1089" i="5" s="1" a="1"/>
  <c r="E1089" i="5" s="1"/>
  <c r="J1090" i="2"/>
  <c r="E1090" i="5" s="1" a="1"/>
  <c r="E1090" i="5" s="1"/>
  <c r="J1092" i="2"/>
  <c r="E1092" i="5" s="1" a="1"/>
  <c r="E1092" i="5" s="1"/>
  <c r="J1093" i="2"/>
  <c r="E1093" i="5" s="1" a="1"/>
  <c r="E1093" i="5" s="1"/>
  <c r="J1094" i="2"/>
  <c r="E1094" i="5" s="1" a="1"/>
  <c r="E1094" i="5" s="1"/>
  <c r="J1095" i="2"/>
  <c r="E1095" i="5" s="1" a="1"/>
  <c r="E1095" i="5" s="1"/>
  <c r="J1096" i="2"/>
  <c r="E1096" i="5" s="1" a="1"/>
  <c r="E1096" i="5" s="1"/>
  <c r="J1097" i="2"/>
  <c r="E1097" i="5" s="1" a="1"/>
  <c r="E1097" i="5" s="1"/>
  <c r="J1098" i="2"/>
  <c r="E1098" i="5" s="1" a="1"/>
  <c r="E1098" i="5" s="1"/>
  <c r="J1099" i="2"/>
  <c r="E1099" i="5" s="1" a="1"/>
  <c r="E1099" i="5" s="1"/>
  <c r="J1100" i="2"/>
  <c r="E1100" i="5" s="1" a="1"/>
  <c r="E1100" i="5" s="1"/>
  <c r="J1101" i="2"/>
  <c r="E1101" i="5" s="1" a="1"/>
  <c r="E1101" i="5" s="1"/>
  <c r="J1103" i="2"/>
  <c r="E1103" i="5" s="1" a="1"/>
  <c r="E1103" i="5" s="1"/>
  <c r="J1104" i="2"/>
  <c r="E1104" i="5" s="1" a="1"/>
  <c r="E1104" i="5" s="1"/>
  <c r="J1105" i="2"/>
  <c r="E1105" i="5" s="1" a="1"/>
  <c r="E1105" i="5" s="1"/>
  <c r="J1106" i="2"/>
  <c r="E1106" i="5" s="1" a="1"/>
  <c r="E1106" i="5" s="1"/>
  <c r="J1107" i="2"/>
  <c r="E1107" i="5" s="1" a="1"/>
  <c r="E1107" i="5" s="1"/>
  <c r="J1108" i="2"/>
  <c r="E1108" i="5" s="1" a="1"/>
  <c r="E1108" i="5" s="1"/>
  <c r="J1109" i="2"/>
  <c r="E1109" i="5" s="1" a="1"/>
  <c r="E1109" i="5" s="1"/>
  <c r="J1110" i="2"/>
  <c r="E1110" i="5" s="1" a="1"/>
  <c r="E1110" i="5" s="1"/>
  <c r="J1111" i="2"/>
  <c r="E1111" i="5" s="1" a="1"/>
  <c r="E1111" i="5" s="1"/>
  <c r="J1112" i="2"/>
  <c r="E1112" i="5" s="1" a="1"/>
  <c r="E1112" i="5" s="1"/>
  <c r="J1116" i="2"/>
  <c r="E1116" i="5" s="1" a="1"/>
  <c r="E1116" i="5" s="1"/>
  <c r="J1117" i="2"/>
  <c r="E1117" i="5" s="1" a="1"/>
  <c r="E1117" i="5" s="1"/>
  <c r="J1118" i="2"/>
  <c r="E1118" i="5" s="1" a="1"/>
  <c r="E1118" i="5" s="1"/>
  <c r="J1119" i="2"/>
  <c r="E1119" i="5" s="1" a="1"/>
  <c r="E1119" i="5" s="1"/>
  <c r="J1120" i="2"/>
  <c r="E1120" i="5" s="1" a="1"/>
  <c r="E1120" i="5" s="1"/>
  <c r="J1121" i="2"/>
  <c r="E1121" i="5" s="1" a="1"/>
  <c r="E1121" i="5" s="1"/>
  <c r="J1122" i="2"/>
  <c r="E1122" i="5" s="1" a="1"/>
  <c r="E1122" i="5" s="1"/>
  <c r="J1123" i="2"/>
  <c r="E1123" i="5" s="1" a="1"/>
  <c r="E1123" i="5" s="1"/>
  <c r="J1124" i="2"/>
  <c r="E1124" i="5" s="1" a="1"/>
  <c r="E1124" i="5" s="1"/>
  <c r="J1125" i="2"/>
  <c r="E1125" i="5" s="1" a="1"/>
  <c r="E1125" i="5" s="1"/>
  <c r="J1127" i="2"/>
  <c r="E1127" i="5" s="1" a="1"/>
  <c r="E1127" i="5" s="1"/>
  <c r="J1128" i="2"/>
  <c r="E1128" i="5" s="1" a="1"/>
  <c r="E1128" i="5" s="1"/>
  <c r="J1129" i="2"/>
  <c r="E1129" i="5" s="1" a="1"/>
  <c r="E1129" i="5" s="1"/>
  <c r="J1130" i="2"/>
  <c r="E1130" i="5" s="1" a="1"/>
  <c r="E1130" i="5" s="1"/>
  <c r="J1131" i="2"/>
  <c r="E1131" i="5" s="1" a="1"/>
  <c r="E1131" i="5" s="1"/>
  <c r="J1132" i="2"/>
  <c r="E1132" i="5" s="1" a="1"/>
  <c r="E1132" i="5" s="1"/>
  <c r="J1133" i="2"/>
  <c r="E1133" i="5" s="1" a="1"/>
  <c r="E1133" i="5" s="1"/>
  <c r="J1134" i="2"/>
  <c r="E1134" i="5" s="1" a="1"/>
  <c r="E1134" i="5" s="1"/>
  <c r="J1135" i="2"/>
  <c r="E1135" i="5" s="1" a="1"/>
  <c r="E1135" i="5" s="1"/>
  <c r="J1136" i="2"/>
  <c r="E1136" i="5" s="1" a="1"/>
  <c r="E1136" i="5" s="1"/>
  <c r="J1138" i="2"/>
  <c r="E1138" i="5" s="1" a="1"/>
  <c r="E1138" i="5" s="1"/>
  <c r="J1139" i="2"/>
  <c r="E1139" i="5" s="1" a="1"/>
  <c r="E1139" i="5" s="1"/>
  <c r="J1140" i="2"/>
  <c r="E1140" i="5" s="1" a="1"/>
  <c r="E1140" i="5" s="1"/>
  <c r="J1141" i="2"/>
  <c r="E1141" i="5" s="1" a="1"/>
  <c r="E1141" i="5" s="1"/>
  <c r="J1142" i="2"/>
  <c r="E1142" i="5" s="1" a="1"/>
  <c r="E1142" i="5" s="1"/>
  <c r="J1143" i="2"/>
  <c r="E1143" i="5" s="1" a="1"/>
  <c r="E1143" i="5" s="1"/>
  <c r="J1144" i="2"/>
  <c r="E1144" i="5" s="1" a="1"/>
  <c r="E1144" i="5" s="1"/>
  <c r="J1145" i="2"/>
  <c r="E1145" i="5" s="1" a="1"/>
  <c r="E1145" i="5" s="1"/>
  <c r="J1146" i="2"/>
  <c r="E1146" i="5" s="1" a="1"/>
  <c r="E1146" i="5" s="1"/>
  <c r="J1147" i="2"/>
  <c r="E1147" i="5" s="1" a="1"/>
  <c r="E1147" i="5" s="1"/>
  <c r="J1149" i="2"/>
  <c r="E1149" i="5" s="1" a="1"/>
  <c r="E1149" i="5" s="1"/>
  <c r="J1150" i="2"/>
  <c r="E1150" i="5" s="1" a="1"/>
  <c r="E1150" i="5" s="1"/>
  <c r="J1151" i="2"/>
  <c r="E1151" i="5" s="1" a="1"/>
  <c r="E1151" i="5" s="1"/>
  <c r="J1152" i="2"/>
  <c r="E1152" i="5" s="1" a="1"/>
  <c r="E1152" i="5" s="1"/>
  <c r="J1153" i="2"/>
  <c r="E1153" i="5" s="1" a="1"/>
  <c r="E1153" i="5" s="1"/>
  <c r="J1154" i="2"/>
  <c r="E1154" i="5" s="1" a="1"/>
  <c r="E1154" i="5" s="1"/>
  <c r="J1155" i="2"/>
  <c r="E1155" i="5" s="1" a="1"/>
  <c r="E1155" i="5" s="1"/>
  <c r="J1156" i="2"/>
  <c r="E1156" i="5" s="1" a="1"/>
  <c r="E1156" i="5" s="1"/>
  <c r="J1157" i="2"/>
  <c r="E1157" i="5" s="1" a="1"/>
  <c r="E1157" i="5" s="1"/>
  <c r="J1158" i="2"/>
  <c r="E1158" i="5" s="1" a="1"/>
  <c r="E1158" i="5" s="1"/>
  <c r="J1160" i="2"/>
  <c r="E1160" i="5" s="1" a="1"/>
  <c r="E1160" i="5" s="1"/>
  <c r="J1161" i="2"/>
  <c r="E1161" i="5" s="1" a="1"/>
  <c r="E1161" i="5" s="1"/>
  <c r="J1162" i="2"/>
  <c r="E1162" i="5" s="1" a="1"/>
  <c r="E1162" i="5" s="1"/>
  <c r="J1163" i="2"/>
  <c r="E1163" i="5" s="1" a="1"/>
  <c r="E1163" i="5" s="1"/>
  <c r="J1164" i="2"/>
  <c r="E1164" i="5" s="1" a="1"/>
  <c r="E1164" i="5" s="1"/>
  <c r="J1165" i="2"/>
  <c r="E1165" i="5" s="1" a="1"/>
  <c r="E1165" i="5" s="1"/>
  <c r="J1166" i="2"/>
  <c r="E1166" i="5" s="1" a="1"/>
  <c r="E1166" i="5" s="1"/>
  <c r="J1167" i="2"/>
  <c r="E1167" i="5" s="1" a="1"/>
  <c r="E1167" i="5" s="1"/>
  <c r="J1168" i="2"/>
  <c r="E1168" i="5" s="1" a="1"/>
  <c r="E1168" i="5" s="1"/>
  <c r="J1169" i="2"/>
  <c r="E1169" i="5" s="1" a="1"/>
  <c r="E1169" i="5" s="1"/>
  <c r="J1171" i="2"/>
  <c r="E1171" i="5" s="1" a="1"/>
  <c r="E1171" i="5" s="1"/>
  <c r="J1172" i="2"/>
  <c r="E1172" i="5" s="1" a="1"/>
  <c r="E1172" i="5" s="1"/>
  <c r="J1173" i="2"/>
  <c r="E1173" i="5" s="1" a="1"/>
  <c r="E1173" i="5" s="1"/>
  <c r="J1174" i="2"/>
  <c r="E1174" i="5" s="1" a="1"/>
  <c r="E1174" i="5" s="1"/>
  <c r="J1175" i="2"/>
  <c r="E1175" i="5" s="1" a="1"/>
  <c r="E1175" i="5" s="1"/>
  <c r="J1176" i="2"/>
  <c r="E1176" i="5" s="1" a="1"/>
  <c r="E1176" i="5" s="1"/>
  <c r="J1177" i="2"/>
  <c r="E1177" i="5" s="1" a="1"/>
  <c r="E1177" i="5" s="1"/>
  <c r="J1178" i="2"/>
  <c r="E1178" i="5" s="1" a="1"/>
  <c r="E1178" i="5" s="1"/>
  <c r="J1179" i="2"/>
  <c r="E1179" i="5" s="1" a="1"/>
  <c r="E1179" i="5" s="1"/>
  <c r="J1180" i="2"/>
  <c r="E1180" i="5" s="1" a="1"/>
  <c r="E1180" i="5" s="1"/>
  <c r="J1182" i="2"/>
  <c r="E1182" i="5" s="1" a="1"/>
  <c r="E1182" i="5" s="1"/>
  <c r="J1183" i="2"/>
  <c r="E1183" i="5" s="1" a="1"/>
  <c r="E1183" i="5" s="1"/>
  <c r="J1184" i="2"/>
  <c r="E1184" i="5" s="1" a="1"/>
  <c r="E1184" i="5" s="1"/>
  <c r="J1185" i="2"/>
  <c r="E1185" i="5" s="1" a="1"/>
  <c r="E1185" i="5" s="1"/>
  <c r="J1186" i="2"/>
  <c r="E1186" i="5" s="1" a="1"/>
  <c r="E1186" i="5" s="1"/>
  <c r="J1187" i="2"/>
  <c r="E1187" i="5" s="1" a="1"/>
  <c r="E1187" i="5" s="1"/>
  <c r="J1188" i="2"/>
  <c r="E1188" i="5" s="1" a="1"/>
  <c r="E1188" i="5" s="1"/>
  <c r="J1189" i="2"/>
  <c r="E1189" i="5" s="1" a="1"/>
  <c r="E1189" i="5" s="1"/>
  <c r="J1190" i="2"/>
  <c r="E1190" i="5" s="1" a="1"/>
  <c r="E1190" i="5" s="1"/>
  <c r="J1191" i="2"/>
  <c r="E1191" i="5" s="1" a="1"/>
  <c r="E1191" i="5" s="1"/>
  <c r="J1193" i="2"/>
  <c r="E1193" i="5" s="1" a="1"/>
  <c r="E1193" i="5" s="1"/>
  <c r="J1194" i="2"/>
  <c r="E1194" i="5" s="1" a="1"/>
  <c r="E1194" i="5" s="1"/>
  <c r="J1195" i="2"/>
  <c r="E1195" i="5" s="1" a="1"/>
  <c r="E1195" i="5" s="1"/>
  <c r="J1196" i="2"/>
  <c r="E1196" i="5" s="1" a="1"/>
  <c r="E1196" i="5" s="1"/>
  <c r="J1197" i="2"/>
  <c r="E1197" i="5" s="1" a="1"/>
  <c r="E1197" i="5" s="1"/>
  <c r="J1198" i="2"/>
  <c r="E1198" i="5" s="1" a="1"/>
  <c r="E1198" i="5" s="1"/>
  <c r="J1199" i="2"/>
  <c r="E1199" i="5" s="1" a="1"/>
  <c r="E1199" i="5" s="1"/>
  <c r="J1200" i="2"/>
  <c r="E1200" i="5" s="1" a="1"/>
  <c r="E1200" i="5" s="1"/>
  <c r="J1201" i="2"/>
  <c r="E1201" i="5" s="1" a="1"/>
  <c r="E1201" i="5" s="1"/>
  <c r="J1202" i="2"/>
  <c r="E1202" i="5" s="1" a="1"/>
  <c r="E1202" i="5" s="1"/>
  <c r="J1204" i="2"/>
  <c r="E1204" i="5" s="1" a="1"/>
  <c r="E1204" i="5" s="1"/>
  <c r="J1205" i="2"/>
  <c r="E1205" i="5" s="1" a="1"/>
  <c r="E1205" i="5" s="1"/>
  <c r="J1206" i="2"/>
  <c r="E1206" i="5" s="1" a="1"/>
  <c r="E1206" i="5" s="1"/>
  <c r="J1207" i="2"/>
  <c r="E1207" i="5" s="1" a="1"/>
  <c r="E1207" i="5" s="1"/>
  <c r="J1208" i="2"/>
  <c r="E1208" i="5" s="1" a="1"/>
  <c r="E1208" i="5" s="1"/>
  <c r="J1209" i="2"/>
  <c r="E1209" i="5" s="1" a="1"/>
  <c r="E1209" i="5" s="1"/>
  <c r="J1210" i="2"/>
  <c r="E1210" i="5" s="1" a="1"/>
  <c r="E1210" i="5" s="1"/>
  <c r="J1211" i="2"/>
  <c r="E1211" i="5" s="1" a="1"/>
  <c r="E1211" i="5" s="1"/>
  <c r="J1212" i="2"/>
  <c r="E1212" i="5" s="1" a="1"/>
  <c r="E1212" i="5" s="1"/>
  <c r="J1213" i="2"/>
  <c r="E1213" i="5" s="1" a="1"/>
  <c r="E1213" i="5" s="1"/>
  <c r="J1215" i="2"/>
  <c r="E1215" i="5" s="1" a="1"/>
  <c r="E1215" i="5" s="1"/>
  <c r="J1216" i="2"/>
  <c r="E1216" i="5" s="1" a="1"/>
  <c r="E1216" i="5" s="1"/>
  <c r="J1217" i="2"/>
  <c r="E1217" i="5" s="1" a="1"/>
  <c r="E1217" i="5" s="1"/>
  <c r="J1218" i="2"/>
  <c r="E1218" i="5" s="1" a="1"/>
  <c r="E1218" i="5" s="1"/>
  <c r="J1219" i="2"/>
  <c r="E1219" i="5" s="1" a="1"/>
  <c r="E1219" i="5" s="1"/>
  <c r="J1220" i="2"/>
  <c r="E1220" i="5" s="1" a="1"/>
  <c r="E1220" i="5" s="1"/>
  <c r="J1221" i="2"/>
  <c r="E1221" i="5" s="1" a="1"/>
  <c r="E1221" i="5" s="1"/>
  <c r="J1222" i="2"/>
  <c r="E1222" i="5" s="1" a="1"/>
  <c r="E1222" i="5" s="1"/>
  <c r="J1223" i="2"/>
  <c r="E1223" i="5" s="1" a="1"/>
  <c r="E1223" i="5" s="1"/>
  <c r="J1224" i="2"/>
  <c r="E1224" i="5" s="1" a="1"/>
  <c r="E1224" i="5" s="1"/>
  <c r="J1227" i="2"/>
  <c r="E1227" i="5" s="1" a="1"/>
  <c r="E1227" i="5" s="1"/>
  <c r="J1228" i="2"/>
  <c r="E1228" i="5" s="1" a="1"/>
  <c r="E1228" i="5" s="1"/>
  <c r="J1229" i="2"/>
  <c r="E1229" i="5" s="1" a="1"/>
  <c r="E1229" i="5" s="1"/>
  <c r="J1230" i="2"/>
  <c r="E1230" i="5" s="1" a="1"/>
  <c r="E1230" i="5" s="1"/>
  <c r="J1231" i="2"/>
  <c r="E1231" i="5" s="1" a="1"/>
  <c r="E1231" i="5" s="1"/>
  <c r="J1232" i="2"/>
  <c r="E1232" i="5" s="1" a="1"/>
  <c r="E1232" i="5" s="1"/>
  <c r="J1233" i="2"/>
  <c r="E1233" i="5" s="1" a="1"/>
  <c r="E1233" i="5" s="1"/>
  <c r="J1234" i="2"/>
  <c r="E1234" i="5" s="1" a="1"/>
  <c r="E1234" i="5" s="1"/>
  <c r="J1235" i="2"/>
  <c r="E1235" i="5" s="1" a="1"/>
  <c r="E1235" i="5" s="1"/>
  <c r="J1236" i="2"/>
  <c r="E1236" i="5" s="1" a="1"/>
  <c r="E1236" i="5" s="1"/>
  <c r="J1238" i="2"/>
  <c r="E1238" i="5" s="1" a="1"/>
  <c r="E1238" i="5" s="1"/>
  <c r="J1239" i="2"/>
  <c r="E1239" i="5" s="1" a="1"/>
  <c r="E1239" i="5" s="1"/>
  <c r="J1240" i="2"/>
  <c r="E1240" i="5" s="1" a="1"/>
  <c r="E1240" i="5" s="1"/>
  <c r="J1241" i="2"/>
  <c r="E1241" i="5" s="1" a="1"/>
  <c r="E1241" i="5" s="1"/>
  <c r="J1242" i="2"/>
  <c r="E1242" i="5" s="1" a="1"/>
  <c r="E1242" i="5" s="1"/>
  <c r="J1243" i="2"/>
  <c r="E1243" i="5" s="1" a="1"/>
  <c r="E1243" i="5" s="1"/>
  <c r="J1244" i="2"/>
  <c r="E1244" i="5" s="1" a="1"/>
  <c r="E1244" i="5" s="1"/>
  <c r="J1245" i="2"/>
  <c r="E1245" i="5" s="1" a="1"/>
  <c r="E1245" i="5" s="1"/>
  <c r="J1246" i="2"/>
  <c r="E1246" i="5" s="1" a="1"/>
  <c r="E1246" i="5" s="1"/>
  <c r="J1247" i="2"/>
  <c r="E1247" i="5" s="1" a="1"/>
  <c r="E1247" i="5" s="1"/>
  <c r="J1249" i="2"/>
  <c r="E1249" i="5" s="1" a="1"/>
  <c r="E1249" i="5" s="1"/>
  <c r="J1250" i="2"/>
  <c r="E1250" i="5" s="1" a="1"/>
  <c r="E1250" i="5" s="1"/>
  <c r="J1251" i="2"/>
  <c r="E1251" i="5" s="1" a="1"/>
  <c r="E1251" i="5" s="1"/>
  <c r="J1252" i="2"/>
  <c r="E1252" i="5" s="1" a="1"/>
  <c r="E1252" i="5" s="1"/>
  <c r="J1253" i="2"/>
  <c r="E1253" i="5" s="1" a="1"/>
  <c r="E1253" i="5" s="1"/>
  <c r="J1254" i="2"/>
  <c r="E1254" i="5" s="1" a="1"/>
  <c r="E1254" i="5" s="1"/>
  <c r="J1255" i="2"/>
  <c r="E1255" i="5" s="1" a="1"/>
  <c r="E1255" i="5" s="1"/>
  <c r="J1256" i="2"/>
  <c r="E1256" i="5" s="1" a="1"/>
  <c r="E1256" i="5" s="1"/>
  <c r="J1257" i="2"/>
  <c r="E1257" i="5" s="1" a="1"/>
  <c r="E1257" i="5" s="1"/>
  <c r="J1258" i="2"/>
  <c r="E1258" i="5" s="1" a="1"/>
  <c r="E1258" i="5" s="1"/>
  <c r="J1260" i="2"/>
  <c r="E1260" i="5" s="1" a="1"/>
  <c r="E1260" i="5" s="1"/>
  <c r="J1261" i="2"/>
  <c r="E1261" i="5" s="1" a="1"/>
  <c r="E1261" i="5" s="1"/>
  <c r="J1262" i="2"/>
  <c r="E1262" i="5" s="1" a="1"/>
  <c r="E1262" i="5" s="1"/>
  <c r="J1263" i="2"/>
  <c r="E1263" i="5" s="1" a="1"/>
  <c r="E1263" i="5" s="1"/>
  <c r="J1264" i="2"/>
  <c r="E1264" i="5" s="1" a="1"/>
  <c r="E1264" i="5" s="1"/>
  <c r="J1265" i="2"/>
  <c r="E1265" i="5" s="1" a="1"/>
  <c r="E1265" i="5" s="1"/>
  <c r="J1266" i="2"/>
  <c r="E1266" i="5" s="1" a="1"/>
  <c r="E1266" i="5" s="1"/>
  <c r="J1267" i="2"/>
  <c r="E1267" i="5" s="1" a="1"/>
  <c r="E1267" i="5" s="1"/>
  <c r="J1268" i="2"/>
  <c r="E1268" i="5" s="1" a="1"/>
  <c r="E1268" i="5" s="1"/>
  <c r="J1269" i="2"/>
  <c r="E1269" i="5" s="1" a="1"/>
  <c r="E1269" i="5" s="1"/>
  <c r="J1271" i="2"/>
  <c r="E1271" i="5" s="1" a="1"/>
  <c r="E1271" i="5" s="1"/>
  <c r="J1272" i="2"/>
  <c r="E1272" i="5" s="1" a="1"/>
  <c r="E1272" i="5" s="1"/>
  <c r="J1273" i="2"/>
  <c r="E1273" i="5" s="1" a="1"/>
  <c r="E1273" i="5" s="1"/>
  <c r="J1274" i="2"/>
  <c r="E1274" i="5" s="1" a="1"/>
  <c r="E1274" i="5" s="1"/>
  <c r="J1275" i="2"/>
  <c r="E1275" i="5" s="1" a="1"/>
  <c r="E1275" i="5" s="1"/>
  <c r="J1276" i="2"/>
  <c r="E1276" i="5" s="1" a="1"/>
  <c r="E1276" i="5" s="1"/>
  <c r="J1277" i="2"/>
  <c r="E1277" i="5" s="1" a="1"/>
  <c r="E1277" i="5" s="1"/>
  <c r="J1278" i="2"/>
  <c r="E1278" i="5" s="1" a="1"/>
  <c r="E1278" i="5" s="1"/>
  <c r="J1279" i="2"/>
  <c r="E1279" i="5" s="1" a="1"/>
  <c r="E1279" i="5" s="1"/>
  <c r="J1280" i="2"/>
  <c r="E1280" i="5" s="1" a="1"/>
  <c r="E1280" i="5" s="1"/>
  <c r="J1282" i="2"/>
  <c r="E1282" i="5" s="1" a="1"/>
  <c r="E1282" i="5" s="1"/>
  <c r="J1283" i="2"/>
  <c r="E1283" i="5" s="1" a="1"/>
  <c r="E1283" i="5" s="1"/>
  <c r="J1284" i="2"/>
  <c r="E1284" i="5" s="1" a="1"/>
  <c r="E1284" i="5" s="1"/>
  <c r="J1285" i="2"/>
  <c r="E1285" i="5" s="1" a="1"/>
  <c r="E1285" i="5" s="1"/>
  <c r="J1286" i="2"/>
  <c r="E1286" i="5" s="1" a="1"/>
  <c r="E1286" i="5" s="1"/>
  <c r="J1287" i="2"/>
  <c r="E1287" i="5" s="1" a="1"/>
  <c r="E1287" i="5" s="1"/>
  <c r="J1288" i="2"/>
  <c r="E1288" i="5" s="1" a="1"/>
  <c r="E1288" i="5" s="1"/>
  <c r="J1289" i="2"/>
  <c r="E1289" i="5" s="1" a="1"/>
  <c r="E1289" i="5" s="1"/>
  <c r="J1290" i="2"/>
  <c r="E1290" i="5" s="1" a="1"/>
  <c r="E1290" i="5" s="1"/>
  <c r="J1291" i="2"/>
  <c r="E1291" i="5" s="1" a="1"/>
  <c r="E1291" i="5" s="1"/>
  <c r="J1293" i="2"/>
  <c r="E1293" i="5" s="1" a="1"/>
  <c r="E1293" i="5" s="1"/>
  <c r="J1294" i="2"/>
  <c r="E1294" i="5" s="1" a="1"/>
  <c r="E1294" i="5" s="1"/>
  <c r="J1295" i="2"/>
  <c r="E1295" i="5" s="1" a="1"/>
  <c r="E1295" i="5" s="1"/>
  <c r="J1296" i="2"/>
  <c r="E1296" i="5" s="1" a="1"/>
  <c r="E1296" i="5" s="1"/>
  <c r="J1297" i="2"/>
  <c r="E1297" i="5" s="1" a="1"/>
  <c r="E1297" i="5" s="1"/>
  <c r="J1298" i="2"/>
  <c r="E1298" i="5" s="1" a="1"/>
  <c r="E1298" i="5" s="1"/>
  <c r="J1299" i="2"/>
  <c r="E1299" i="5" s="1" a="1"/>
  <c r="E1299" i="5" s="1"/>
  <c r="J1300" i="2"/>
  <c r="E1300" i="5" s="1" a="1"/>
  <c r="E1300" i="5" s="1"/>
  <c r="J1301" i="2"/>
  <c r="E1301" i="5" s="1" a="1"/>
  <c r="E1301" i="5" s="1"/>
  <c r="J1302" i="2"/>
  <c r="E1302" i="5" s="1" a="1"/>
  <c r="E1302" i="5" s="1"/>
  <c r="J1304" i="2"/>
  <c r="E1304" i="5" s="1" a="1"/>
  <c r="E1304" i="5" s="1"/>
  <c r="J1305" i="2"/>
  <c r="E1305" i="5" s="1" a="1"/>
  <c r="E1305" i="5" s="1"/>
  <c r="J1306" i="2"/>
  <c r="E1306" i="5" s="1" a="1"/>
  <c r="E1306" i="5" s="1"/>
  <c r="J1307" i="2"/>
  <c r="E1307" i="5" s="1" a="1"/>
  <c r="E1307" i="5" s="1"/>
  <c r="J1308" i="2"/>
  <c r="E1308" i="5" s="1" a="1"/>
  <c r="E1308" i="5" s="1"/>
  <c r="J1309" i="2"/>
  <c r="E1309" i="5" s="1" a="1"/>
  <c r="E1309" i="5" s="1"/>
  <c r="J1310" i="2"/>
  <c r="E1310" i="5" s="1" a="1"/>
  <c r="E1310" i="5" s="1"/>
  <c r="J1311" i="2"/>
  <c r="E1311" i="5" s="1" a="1"/>
  <c r="E1311" i="5" s="1"/>
  <c r="J1312" i="2"/>
  <c r="E1312" i="5" s="1" a="1"/>
  <c r="E1312" i="5" s="1"/>
  <c r="J1313" i="2"/>
  <c r="E1313" i="5" s="1" a="1"/>
  <c r="E1313" i="5" s="1"/>
  <c r="J1315" i="2"/>
  <c r="E1315" i="5" s="1" a="1"/>
  <c r="E1315" i="5" s="1"/>
  <c r="J1316" i="2"/>
  <c r="E1316" i="5" s="1" a="1"/>
  <c r="E1316" i="5" s="1"/>
  <c r="J1317" i="2"/>
  <c r="E1317" i="5" s="1" a="1"/>
  <c r="E1317" i="5" s="1"/>
  <c r="J1318" i="2"/>
  <c r="E1318" i="5" s="1" a="1"/>
  <c r="E1318" i="5" s="1"/>
  <c r="J1319" i="2"/>
  <c r="E1319" i="5" s="1" a="1"/>
  <c r="E1319" i="5" s="1"/>
  <c r="J1320" i="2"/>
  <c r="E1320" i="5" s="1" a="1"/>
  <c r="E1320" i="5" s="1"/>
  <c r="J1321" i="2"/>
  <c r="E1321" i="5" s="1" a="1"/>
  <c r="E1321" i="5" s="1"/>
  <c r="J1322" i="2"/>
  <c r="E1322" i="5" s="1" a="1"/>
  <c r="E1322" i="5" s="1"/>
  <c r="J1323" i="2"/>
  <c r="E1323" i="5" s="1" a="1"/>
  <c r="E1323" i="5" s="1"/>
  <c r="J1324" i="2"/>
  <c r="E1324" i="5" s="1" a="1"/>
  <c r="E1324" i="5" s="1"/>
  <c r="J1326" i="2"/>
  <c r="E1326" i="5" s="1" a="1"/>
  <c r="E1326" i="5" s="1"/>
  <c r="J1327" i="2"/>
  <c r="E1327" i="5" s="1" a="1"/>
  <c r="E1327" i="5" s="1"/>
  <c r="J1328" i="2"/>
  <c r="E1328" i="5" s="1" a="1"/>
  <c r="E1328" i="5" s="1"/>
  <c r="J1329" i="2"/>
  <c r="E1329" i="5" s="1" a="1"/>
  <c r="E1329" i="5" s="1"/>
  <c r="J1330" i="2"/>
  <c r="E1330" i="5" s="1" a="1"/>
  <c r="E1330" i="5" s="1"/>
  <c r="J1331" i="2"/>
  <c r="E1331" i="5" s="1" a="1"/>
  <c r="E1331" i="5" s="1"/>
  <c r="J1332" i="2"/>
  <c r="E1332" i="5" s="1" a="1"/>
  <c r="E1332" i="5" s="1"/>
  <c r="J1333" i="2"/>
  <c r="E1333" i="5" s="1" a="1"/>
  <c r="E1333" i="5" s="1"/>
  <c r="J1334" i="2"/>
  <c r="E1334" i="5" s="1" a="1"/>
  <c r="E1334" i="5" s="1"/>
  <c r="J1335" i="2"/>
  <c r="E1335" i="5" s="1" a="1"/>
  <c r="E1335" i="5" s="1"/>
  <c r="J1338" i="2"/>
  <c r="E1338" i="5" s="1" a="1"/>
  <c r="E1338" i="5" s="1"/>
  <c r="J1339" i="2"/>
  <c r="E1339" i="5" s="1" a="1"/>
  <c r="E1339" i="5" s="1"/>
  <c r="J1340" i="2"/>
  <c r="E1340" i="5" s="1" a="1"/>
  <c r="E1340" i="5" s="1"/>
  <c r="J1341" i="2"/>
  <c r="E1341" i="5" s="1" a="1"/>
  <c r="E1341" i="5" s="1"/>
  <c r="J1342" i="2"/>
  <c r="E1342" i="5" s="1" a="1"/>
  <c r="E1342" i="5" s="1"/>
  <c r="J1343" i="2"/>
  <c r="E1343" i="5" s="1" a="1"/>
  <c r="E1343" i="5" s="1"/>
  <c r="J1344" i="2"/>
  <c r="E1344" i="5" s="1" a="1"/>
  <c r="E1344" i="5" s="1"/>
  <c r="J1345" i="2"/>
  <c r="E1345" i="5" s="1" a="1"/>
  <c r="E1345" i="5" s="1"/>
  <c r="J1346" i="2"/>
  <c r="E1346" i="5" s="1" a="1"/>
  <c r="E1346" i="5" s="1"/>
  <c r="J1347" i="2"/>
  <c r="E1347" i="5" s="1" a="1"/>
  <c r="E1347" i="5" s="1"/>
  <c r="J1349" i="2"/>
  <c r="E1349" i="5" s="1" a="1"/>
  <c r="E1349" i="5" s="1"/>
  <c r="J1350" i="2"/>
  <c r="E1350" i="5" s="1" a="1"/>
  <c r="E1350" i="5" s="1"/>
  <c r="J1351" i="2"/>
  <c r="E1351" i="5" s="1" a="1"/>
  <c r="E1351" i="5" s="1"/>
  <c r="J1352" i="2"/>
  <c r="E1352" i="5" s="1" a="1"/>
  <c r="E1352" i="5" s="1"/>
  <c r="J1353" i="2"/>
  <c r="E1353" i="5" s="1" a="1"/>
  <c r="E1353" i="5" s="1"/>
  <c r="J1354" i="2"/>
  <c r="E1354" i="5" s="1" a="1"/>
  <c r="E1354" i="5" s="1"/>
  <c r="J1355" i="2"/>
  <c r="E1355" i="5" s="1" a="1"/>
  <c r="E1355" i="5" s="1"/>
  <c r="J1356" i="2"/>
  <c r="E1356" i="5" s="1" a="1"/>
  <c r="E1356" i="5" s="1"/>
  <c r="J1357" i="2"/>
  <c r="E1357" i="5" s="1" a="1"/>
  <c r="E1357" i="5" s="1"/>
  <c r="J1358" i="2"/>
  <c r="E1358" i="5" s="1" a="1"/>
  <c r="E1358" i="5" s="1"/>
  <c r="J1360" i="2"/>
  <c r="E1360" i="5" s="1" a="1"/>
  <c r="E1360" i="5" s="1"/>
  <c r="J1361" i="2"/>
  <c r="E1361" i="5" s="1" a="1"/>
  <c r="E1361" i="5" s="1"/>
  <c r="J1362" i="2"/>
  <c r="E1362" i="5" s="1" a="1"/>
  <c r="E1362" i="5" s="1"/>
  <c r="J1363" i="2"/>
  <c r="E1363" i="5" s="1" a="1"/>
  <c r="E1363" i="5" s="1"/>
  <c r="J1364" i="2"/>
  <c r="E1364" i="5" s="1" a="1"/>
  <c r="E1364" i="5" s="1"/>
  <c r="J1365" i="2"/>
  <c r="E1365" i="5" s="1" a="1"/>
  <c r="E1365" i="5" s="1"/>
  <c r="J1366" i="2"/>
  <c r="E1366" i="5" s="1" a="1"/>
  <c r="E1366" i="5" s="1"/>
  <c r="J1367" i="2"/>
  <c r="E1367" i="5" s="1" a="1"/>
  <c r="E1367" i="5" s="1"/>
  <c r="J1368" i="2"/>
  <c r="E1368" i="5" s="1" a="1"/>
  <c r="E1368" i="5" s="1"/>
  <c r="J1369" i="2"/>
  <c r="E1369" i="5" s="1" a="1"/>
  <c r="E1369" i="5" s="1"/>
  <c r="J1371" i="2"/>
  <c r="E1371" i="5" s="1" a="1"/>
  <c r="E1371" i="5" s="1"/>
  <c r="J1372" i="2"/>
  <c r="E1372" i="5" s="1" a="1"/>
  <c r="E1372" i="5" s="1"/>
  <c r="J1373" i="2"/>
  <c r="E1373" i="5" s="1" a="1"/>
  <c r="E1373" i="5" s="1"/>
  <c r="J1374" i="2"/>
  <c r="E1374" i="5" s="1" a="1"/>
  <c r="E1374" i="5" s="1"/>
  <c r="J1375" i="2"/>
  <c r="E1375" i="5" s="1" a="1"/>
  <c r="E1375" i="5" s="1"/>
  <c r="J1376" i="2"/>
  <c r="E1376" i="5" s="1" a="1"/>
  <c r="E1376" i="5" s="1"/>
  <c r="J1377" i="2"/>
  <c r="E1377" i="5" s="1" a="1"/>
  <c r="E1377" i="5" s="1"/>
  <c r="J1378" i="2"/>
  <c r="E1378" i="5" s="1" a="1"/>
  <c r="E1378" i="5" s="1"/>
  <c r="J1379" i="2"/>
  <c r="E1379" i="5" s="1" a="1"/>
  <c r="E1379" i="5" s="1"/>
  <c r="J1380" i="2"/>
  <c r="E1380" i="5" s="1" a="1"/>
  <c r="E1380" i="5" s="1"/>
  <c r="J1382" i="2"/>
  <c r="E1382" i="5" s="1" a="1"/>
  <c r="E1382" i="5" s="1"/>
  <c r="J1383" i="2"/>
  <c r="E1383" i="5" s="1" a="1"/>
  <c r="E1383" i="5" s="1"/>
  <c r="J1384" i="2"/>
  <c r="E1384" i="5" s="1" a="1"/>
  <c r="E1384" i="5" s="1"/>
  <c r="J1385" i="2"/>
  <c r="E1385" i="5" s="1" a="1"/>
  <c r="E1385" i="5" s="1"/>
  <c r="J1386" i="2"/>
  <c r="E1386" i="5" s="1" a="1"/>
  <c r="E1386" i="5" s="1"/>
  <c r="J1387" i="2"/>
  <c r="E1387" i="5" s="1" a="1"/>
  <c r="E1387" i="5" s="1"/>
  <c r="J1388" i="2"/>
  <c r="E1388" i="5" s="1" a="1"/>
  <c r="E1388" i="5" s="1"/>
  <c r="J1389" i="2"/>
  <c r="E1389" i="5" s="1" a="1"/>
  <c r="E1389" i="5" s="1"/>
  <c r="J1390" i="2"/>
  <c r="E1390" i="5" s="1" a="1"/>
  <c r="E1390" i="5" s="1"/>
  <c r="J1391" i="2"/>
  <c r="E1391" i="5" s="1" a="1"/>
  <c r="E1391" i="5" s="1"/>
  <c r="J1393" i="2"/>
  <c r="E1393" i="5" s="1" a="1"/>
  <c r="E1393" i="5" s="1"/>
  <c r="J1394" i="2"/>
  <c r="E1394" i="5" s="1" a="1"/>
  <c r="E1394" i="5" s="1"/>
  <c r="J1395" i="2"/>
  <c r="E1395" i="5" s="1" a="1"/>
  <c r="E1395" i="5" s="1"/>
  <c r="J1396" i="2"/>
  <c r="E1396" i="5" s="1" a="1"/>
  <c r="E1396" i="5" s="1"/>
  <c r="J1397" i="2"/>
  <c r="E1397" i="5" s="1" a="1"/>
  <c r="E1397" i="5" s="1"/>
  <c r="J1398" i="2"/>
  <c r="E1398" i="5" s="1" a="1"/>
  <c r="E1398" i="5" s="1"/>
  <c r="J1399" i="2"/>
  <c r="E1399" i="5" s="1" a="1"/>
  <c r="E1399" i="5" s="1"/>
  <c r="J1400" i="2"/>
  <c r="E1400" i="5" s="1" a="1"/>
  <c r="E1400" i="5" s="1"/>
  <c r="J1401" i="2"/>
  <c r="E1401" i="5" s="1" a="1"/>
  <c r="E1401" i="5" s="1"/>
  <c r="J1402" i="2"/>
  <c r="E1402" i="5" s="1" a="1"/>
  <c r="E1402" i="5" s="1"/>
  <c r="J1404" i="2"/>
  <c r="E1404" i="5" s="1" a="1"/>
  <c r="E1404" i="5" s="1"/>
  <c r="J1405" i="2"/>
  <c r="E1405" i="5" s="1" a="1"/>
  <c r="E1405" i="5" s="1"/>
  <c r="J1406" i="2"/>
  <c r="E1406" i="5" s="1" a="1"/>
  <c r="E1406" i="5" s="1"/>
  <c r="J1407" i="2"/>
  <c r="E1407" i="5" s="1" a="1"/>
  <c r="E1407" i="5" s="1"/>
  <c r="J1408" i="2"/>
  <c r="E1408" i="5" s="1" a="1"/>
  <c r="E1408" i="5" s="1"/>
  <c r="J1409" i="2"/>
  <c r="E1409" i="5" s="1" a="1"/>
  <c r="E1409" i="5" s="1"/>
  <c r="J1410" i="2"/>
  <c r="E1410" i="5" s="1" a="1"/>
  <c r="E1410" i="5" s="1"/>
  <c r="J1411" i="2"/>
  <c r="E1411" i="5" s="1" a="1"/>
  <c r="E1411" i="5" s="1"/>
  <c r="J1412" i="2"/>
  <c r="E1412" i="5" s="1" a="1"/>
  <c r="E1412" i="5" s="1"/>
  <c r="J1413" i="2"/>
  <c r="E1413" i="5" s="1" a="1"/>
  <c r="E1413" i="5" s="1"/>
  <c r="J1415" i="2"/>
  <c r="E1415" i="5" s="1" a="1"/>
  <c r="E1415" i="5" s="1"/>
  <c r="J1416" i="2"/>
  <c r="E1416" i="5" s="1" a="1"/>
  <c r="E1416" i="5" s="1"/>
  <c r="J1417" i="2"/>
  <c r="E1417" i="5" s="1" a="1"/>
  <c r="E1417" i="5" s="1"/>
  <c r="J1418" i="2"/>
  <c r="E1418" i="5" s="1" a="1"/>
  <c r="E1418" i="5" s="1"/>
  <c r="J1419" i="2"/>
  <c r="E1419" i="5" s="1" a="1"/>
  <c r="E1419" i="5" s="1"/>
  <c r="J1420" i="2"/>
  <c r="E1420" i="5" s="1" a="1"/>
  <c r="E1420" i="5" s="1"/>
  <c r="J1421" i="2"/>
  <c r="E1421" i="5" s="1" a="1"/>
  <c r="E1421" i="5" s="1"/>
  <c r="J1422" i="2"/>
  <c r="E1422" i="5" s="1" a="1"/>
  <c r="E1422" i="5" s="1"/>
  <c r="J1423" i="2"/>
  <c r="E1423" i="5" s="1" a="1"/>
  <c r="E1423" i="5" s="1"/>
  <c r="J1424" i="2"/>
  <c r="E1424" i="5" s="1" a="1"/>
  <c r="E1424" i="5" s="1"/>
  <c r="J1426" i="2"/>
  <c r="E1426" i="5" s="1" a="1"/>
  <c r="E1426" i="5" s="1"/>
  <c r="J1427" i="2"/>
  <c r="E1427" i="5" s="1" a="1"/>
  <c r="E1427" i="5" s="1"/>
  <c r="J1428" i="2"/>
  <c r="E1428" i="5" s="1" a="1"/>
  <c r="E1428" i="5" s="1"/>
  <c r="J1429" i="2"/>
  <c r="E1429" i="5" s="1" a="1"/>
  <c r="E1429" i="5" s="1"/>
  <c r="J1430" i="2"/>
  <c r="E1430" i="5" s="1" a="1"/>
  <c r="E1430" i="5" s="1"/>
  <c r="J1431" i="2"/>
  <c r="E1431" i="5" s="1" a="1"/>
  <c r="E1431" i="5" s="1"/>
  <c r="J1432" i="2"/>
  <c r="E1432" i="5" s="1" a="1"/>
  <c r="E1432" i="5" s="1"/>
  <c r="J1433" i="2"/>
  <c r="E1433" i="5" s="1" a="1"/>
  <c r="E1433" i="5" s="1"/>
  <c r="J1434" i="2"/>
  <c r="E1434" i="5" s="1" a="1"/>
  <c r="E1434" i="5" s="1"/>
  <c r="J1435" i="2"/>
  <c r="E1435" i="5" s="1" a="1"/>
  <c r="E1435" i="5" s="1"/>
  <c r="J1437" i="2"/>
  <c r="E1437" i="5" s="1" a="1"/>
  <c r="E1437" i="5" s="1"/>
  <c r="J1438" i="2"/>
  <c r="E1438" i="5" s="1" a="1"/>
  <c r="E1438" i="5" s="1"/>
  <c r="J1439" i="2"/>
  <c r="E1439" i="5" s="1" a="1"/>
  <c r="E1439" i="5" s="1"/>
  <c r="J1440" i="2"/>
  <c r="E1440" i="5" s="1" a="1"/>
  <c r="E1440" i="5" s="1"/>
  <c r="J1441" i="2"/>
  <c r="E1441" i="5" s="1" a="1"/>
  <c r="E1441" i="5" s="1"/>
  <c r="J1442" i="2"/>
  <c r="E1442" i="5" s="1" a="1"/>
  <c r="E1442" i="5" s="1"/>
  <c r="J1443" i="2"/>
  <c r="E1443" i="5" s="1" a="1"/>
  <c r="E1443" i="5" s="1"/>
  <c r="J1444" i="2"/>
  <c r="E1444" i="5" s="1" a="1"/>
  <c r="E1444" i="5" s="1"/>
  <c r="J1445" i="2"/>
  <c r="E1445" i="5" s="1" a="1"/>
  <c r="E1445" i="5" s="1"/>
  <c r="J1446" i="2"/>
  <c r="E1446" i="5" s="1" a="1"/>
  <c r="E1446" i="5" s="1"/>
  <c r="J1449" i="2"/>
  <c r="E1449" i="5" s="1" a="1"/>
  <c r="E1449" i="5" s="1"/>
  <c r="J1450" i="2"/>
  <c r="E1450" i="5" s="1" a="1"/>
  <c r="E1450" i="5" s="1"/>
  <c r="J1451" i="2"/>
  <c r="E1451" i="5" s="1" a="1"/>
  <c r="E1451" i="5" s="1"/>
  <c r="J1452" i="2"/>
  <c r="E1452" i="5" s="1" a="1"/>
  <c r="E1452" i="5" s="1"/>
  <c r="J1453" i="2"/>
  <c r="E1453" i="5" s="1" a="1"/>
  <c r="E1453" i="5" s="1"/>
  <c r="J1454" i="2"/>
  <c r="E1454" i="5" s="1" a="1"/>
  <c r="E1454" i="5" s="1"/>
  <c r="J1455" i="2"/>
  <c r="E1455" i="5" s="1" a="1"/>
  <c r="E1455" i="5" s="1"/>
  <c r="J1456" i="2"/>
  <c r="E1456" i="5" s="1" a="1"/>
  <c r="E1456" i="5" s="1"/>
  <c r="J1457" i="2"/>
  <c r="E1457" i="5" s="1" a="1"/>
  <c r="E1457" i="5" s="1"/>
  <c r="J1458" i="2"/>
  <c r="E1458" i="5" s="1" a="1"/>
  <c r="E1458" i="5" s="1"/>
  <c r="J1460" i="2"/>
  <c r="E1460" i="5" s="1" a="1"/>
  <c r="E1460" i="5" s="1"/>
  <c r="J1461" i="2"/>
  <c r="E1461" i="5" s="1" a="1"/>
  <c r="E1461" i="5" s="1"/>
  <c r="J1462" i="2"/>
  <c r="E1462" i="5" s="1" a="1"/>
  <c r="E1462" i="5" s="1"/>
  <c r="J1463" i="2"/>
  <c r="E1463" i="5" s="1" a="1"/>
  <c r="E1463" i="5" s="1"/>
  <c r="J1464" i="2"/>
  <c r="E1464" i="5" s="1" a="1"/>
  <c r="E1464" i="5" s="1"/>
  <c r="J1465" i="2"/>
  <c r="E1465" i="5" s="1" a="1"/>
  <c r="E1465" i="5" s="1"/>
  <c r="J1466" i="2"/>
  <c r="E1466" i="5" s="1" a="1"/>
  <c r="E1466" i="5" s="1"/>
  <c r="J1467" i="2"/>
  <c r="E1467" i="5" s="1" a="1"/>
  <c r="E1467" i="5" s="1"/>
  <c r="J1468" i="2"/>
  <c r="E1468" i="5" s="1" a="1"/>
  <c r="E1468" i="5" s="1"/>
  <c r="J1469" i="2"/>
  <c r="E1469" i="5" s="1" a="1"/>
  <c r="E1469" i="5" s="1"/>
  <c r="J1471" i="2"/>
  <c r="E1471" i="5" s="1" a="1"/>
  <c r="E1471" i="5" s="1"/>
  <c r="J1472" i="2"/>
  <c r="E1472" i="5" s="1" a="1"/>
  <c r="E1472" i="5" s="1"/>
  <c r="J1473" i="2"/>
  <c r="E1473" i="5" s="1" a="1"/>
  <c r="E1473" i="5" s="1"/>
  <c r="J1474" i="2"/>
  <c r="E1474" i="5" s="1" a="1"/>
  <c r="E1474" i="5" s="1"/>
  <c r="J1475" i="2"/>
  <c r="E1475" i="5" s="1" a="1"/>
  <c r="E1475" i="5" s="1"/>
  <c r="J1476" i="2"/>
  <c r="E1476" i="5" s="1" a="1"/>
  <c r="E1476" i="5" s="1"/>
  <c r="J1477" i="2"/>
  <c r="E1477" i="5" s="1" a="1"/>
  <c r="E1477" i="5" s="1"/>
  <c r="J1478" i="2"/>
  <c r="E1478" i="5" s="1" a="1"/>
  <c r="E1478" i="5" s="1"/>
  <c r="J1479" i="2"/>
  <c r="E1479" i="5" s="1" a="1"/>
  <c r="E1479" i="5" s="1"/>
  <c r="J1480" i="2"/>
  <c r="E1480" i="5" s="1" a="1"/>
  <c r="E1480" i="5" s="1"/>
  <c r="J1482" i="2"/>
  <c r="E1482" i="5" s="1" a="1"/>
  <c r="E1482" i="5" s="1"/>
  <c r="J1483" i="2"/>
  <c r="E1483" i="5" s="1" a="1"/>
  <c r="E1483" i="5" s="1"/>
  <c r="J1484" i="2"/>
  <c r="E1484" i="5" s="1" a="1"/>
  <c r="E1484" i="5" s="1"/>
  <c r="J1485" i="2"/>
  <c r="E1485" i="5" s="1" a="1"/>
  <c r="E1485" i="5" s="1"/>
  <c r="J1486" i="2"/>
  <c r="E1486" i="5" s="1" a="1"/>
  <c r="E1486" i="5" s="1"/>
  <c r="J1487" i="2"/>
  <c r="E1487" i="5" s="1" a="1"/>
  <c r="E1487" i="5" s="1"/>
  <c r="O853" i="1"/>
  <c r="O854" i="1"/>
  <c r="O855" i="1"/>
  <c r="O856" i="1"/>
  <c r="O857" i="1"/>
  <c r="O858" i="1"/>
  <c r="O860" i="1"/>
  <c r="O861" i="1"/>
  <c r="O862" i="1"/>
  <c r="O863" i="1"/>
  <c r="O864" i="1"/>
  <c r="O865" i="1"/>
  <c r="O866" i="1"/>
  <c r="O867" i="1"/>
  <c r="O868" i="1"/>
  <c r="O869" i="1"/>
  <c r="O871" i="1"/>
  <c r="O872" i="1"/>
  <c r="O873" i="1"/>
  <c r="O874" i="1"/>
  <c r="O875" i="1"/>
  <c r="O876" i="1"/>
  <c r="O877" i="1"/>
  <c r="O878" i="1"/>
  <c r="O879" i="1"/>
  <c r="O880" i="1"/>
  <c r="O882" i="1"/>
  <c r="O883" i="1"/>
  <c r="O884" i="1"/>
  <c r="O885" i="1"/>
  <c r="O886" i="1"/>
  <c r="O887" i="1"/>
  <c r="O888" i="1"/>
  <c r="O889" i="1"/>
  <c r="O890" i="1"/>
  <c r="O891" i="1"/>
  <c r="O894" i="1"/>
  <c r="O895" i="1"/>
  <c r="O896" i="1"/>
  <c r="O897" i="1"/>
  <c r="O898" i="1"/>
  <c r="O899" i="1"/>
  <c r="O900" i="1"/>
  <c r="O901" i="1"/>
  <c r="O902" i="1"/>
  <c r="O2339" i="1"/>
  <c r="O903" i="1"/>
  <c r="O905" i="1"/>
  <c r="O906" i="1"/>
  <c r="O907" i="1"/>
  <c r="O908" i="1"/>
  <c r="O909" i="1"/>
  <c r="O910" i="1"/>
  <c r="O911" i="1"/>
  <c r="O912" i="1"/>
  <c r="O913" i="1"/>
  <c r="O914" i="1"/>
  <c r="O916" i="1"/>
  <c r="O917" i="1"/>
  <c r="O918" i="1"/>
  <c r="O919" i="1"/>
  <c r="O920" i="1"/>
  <c r="O921" i="1"/>
  <c r="O922" i="1"/>
  <c r="O923" i="1"/>
  <c r="O924" i="1"/>
  <c r="O925" i="1"/>
  <c r="O927" i="1"/>
  <c r="O928" i="1"/>
  <c r="O929" i="1"/>
  <c r="O930" i="1"/>
  <c r="O931" i="1"/>
  <c r="O932" i="1"/>
  <c r="O933" i="1"/>
  <c r="O934" i="1"/>
  <c r="O935" i="1"/>
  <c r="O936" i="1"/>
  <c r="O938" i="1"/>
  <c r="O939" i="1"/>
  <c r="O940" i="1"/>
  <c r="O941" i="1"/>
  <c r="O942" i="1"/>
  <c r="O943" i="1"/>
  <c r="O944" i="1"/>
  <c r="O945" i="1"/>
  <c r="O946" i="1"/>
  <c r="O947" i="1"/>
  <c r="O949" i="1"/>
  <c r="O950" i="1"/>
  <c r="O951" i="1"/>
  <c r="O952" i="1"/>
  <c r="O953" i="1"/>
  <c r="O954" i="1"/>
  <c r="O955" i="1"/>
  <c r="O956" i="1"/>
  <c r="O957" i="1"/>
  <c r="O958" i="1"/>
  <c r="O960" i="1"/>
  <c r="O961" i="1"/>
  <c r="O962" i="1"/>
  <c r="O963" i="1"/>
  <c r="O964" i="1"/>
  <c r="O965" i="1"/>
  <c r="O966" i="1"/>
  <c r="O967" i="1"/>
  <c r="O968" i="1"/>
  <c r="O969" i="1"/>
  <c r="O971" i="1"/>
  <c r="O972" i="1"/>
  <c r="O973" i="1"/>
  <c r="O974" i="1"/>
  <c r="O975" i="1"/>
  <c r="O976" i="1"/>
  <c r="O977" i="1"/>
  <c r="O978" i="1"/>
  <c r="O979" i="1"/>
  <c r="O980" i="1"/>
  <c r="O982" i="1"/>
  <c r="O983" i="1"/>
  <c r="O984" i="1"/>
  <c r="O985" i="1"/>
  <c r="O986" i="1"/>
  <c r="O987" i="1"/>
  <c r="O988" i="1"/>
  <c r="O989" i="1"/>
  <c r="O990" i="1"/>
  <c r="O991" i="1"/>
  <c r="O993" i="1"/>
  <c r="O994" i="1"/>
  <c r="O995" i="1"/>
  <c r="O996" i="1"/>
  <c r="O997" i="1"/>
  <c r="O998" i="1"/>
  <c r="O999" i="1"/>
  <c r="O1000" i="1"/>
  <c r="O1001" i="1"/>
  <c r="O1002" i="1"/>
  <c r="O1005" i="1"/>
  <c r="O1006" i="1"/>
  <c r="O1007" i="1"/>
  <c r="O1008" i="1"/>
  <c r="O1009" i="1"/>
  <c r="O1010" i="1"/>
  <c r="O1011" i="1"/>
  <c r="O1012" i="1"/>
  <c r="O1013" i="1"/>
  <c r="O1014" i="1"/>
  <c r="O1016" i="1"/>
  <c r="O1017" i="1"/>
  <c r="O1018" i="1"/>
  <c r="O1019" i="1"/>
  <c r="O1020" i="1"/>
  <c r="O1021" i="1"/>
  <c r="O1022" i="1"/>
  <c r="O1023" i="1"/>
  <c r="O1024" i="1"/>
  <c r="O1025" i="1"/>
  <c r="O1027" i="1"/>
  <c r="O1028" i="1"/>
  <c r="O1029" i="1"/>
  <c r="O1030" i="1"/>
  <c r="O1031" i="1"/>
  <c r="O1032" i="1"/>
  <c r="O1033" i="1"/>
  <c r="O1034" i="1"/>
  <c r="O1035" i="1"/>
  <c r="O1036" i="1"/>
  <c r="O1038" i="1"/>
  <c r="O1039" i="1"/>
  <c r="O1040" i="1"/>
  <c r="O1041" i="1"/>
  <c r="O1042" i="1"/>
  <c r="O1043" i="1"/>
  <c r="O1044" i="1"/>
  <c r="O1045" i="1"/>
  <c r="O1046" i="1"/>
  <c r="O1047" i="1"/>
  <c r="O1049" i="1"/>
  <c r="O1050" i="1"/>
  <c r="O1051" i="1"/>
  <c r="O1052" i="1"/>
  <c r="O1053" i="1"/>
  <c r="O1054" i="1"/>
  <c r="O1055" i="1"/>
  <c r="O1056" i="1"/>
  <c r="O1057" i="1"/>
  <c r="O1058" i="1"/>
  <c r="O1060" i="1"/>
  <c r="O1061" i="1"/>
  <c r="O1062" i="1"/>
  <c r="O1063" i="1"/>
  <c r="O1064" i="1"/>
  <c r="O1065" i="1"/>
  <c r="O1066" i="1"/>
  <c r="O1067" i="1"/>
  <c r="O1068" i="1"/>
  <c r="O1069" i="1"/>
  <c r="O1071" i="1"/>
  <c r="O1072" i="1"/>
  <c r="O1073" i="1"/>
  <c r="O1074" i="1"/>
  <c r="O1075" i="1"/>
  <c r="O1076" i="1"/>
  <c r="O1077" i="1"/>
  <c r="O1078" i="1"/>
  <c r="O1079" i="1"/>
  <c r="O1080" i="1"/>
  <c r="O1082" i="1"/>
  <c r="O1083" i="1"/>
  <c r="O1084" i="1"/>
  <c r="O1085" i="1"/>
  <c r="O1086" i="1"/>
  <c r="O1087" i="1"/>
  <c r="O1088" i="1"/>
  <c r="O1089" i="1"/>
  <c r="O1090" i="1"/>
  <c r="O1091" i="1"/>
  <c r="O1093" i="1"/>
  <c r="O1094" i="1"/>
  <c r="O1095" i="1"/>
  <c r="O1096" i="1"/>
  <c r="O1097" i="1"/>
  <c r="O1098" i="1"/>
  <c r="O1099" i="1"/>
  <c r="O1100" i="1"/>
  <c r="O1101" i="1"/>
  <c r="O1102" i="1"/>
  <c r="O1104" i="1"/>
  <c r="O1105" i="1"/>
  <c r="O1106" i="1"/>
  <c r="O1107" i="1"/>
  <c r="O1108" i="1"/>
  <c r="O1109" i="1"/>
  <c r="O1110" i="1"/>
  <c r="O1111" i="1"/>
  <c r="O1112" i="1"/>
  <c r="O1113" i="1"/>
  <c r="O1116" i="1"/>
  <c r="O1117" i="1"/>
  <c r="O1118" i="1"/>
  <c r="O1119" i="1"/>
  <c r="O1120" i="1"/>
  <c r="O1121" i="1"/>
  <c r="O1122" i="1"/>
  <c r="O1123" i="1"/>
  <c r="O1124" i="1"/>
  <c r="O1125" i="1"/>
  <c r="O1127" i="1"/>
  <c r="O1128" i="1"/>
  <c r="O1129" i="1"/>
  <c r="O1130" i="1"/>
  <c r="O1131" i="1"/>
  <c r="O1132" i="1"/>
  <c r="O1133" i="1"/>
  <c r="O1134" i="1"/>
  <c r="O1135" i="1"/>
  <c r="O1136" i="1"/>
  <c r="O1138" i="1"/>
  <c r="O1139" i="1"/>
  <c r="O1140" i="1"/>
  <c r="O1141" i="1"/>
  <c r="O1142" i="1"/>
  <c r="O1143" i="1"/>
  <c r="O1144" i="1"/>
  <c r="O1145" i="1"/>
  <c r="O1146" i="1"/>
  <c r="O1147" i="1"/>
  <c r="O1149" i="1"/>
  <c r="O1150" i="1"/>
  <c r="O1151" i="1"/>
  <c r="O1152" i="1"/>
  <c r="O1153" i="1"/>
  <c r="O1154" i="1"/>
  <c r="O1155" i="1"/>
  <c r="O1156" i="1"/>
  <c r="O1157" i="1"/>
  <c r="O1158" i="1"/>
  <c r="O1160" i="1"/>
  <c r="O1161" i="1"/>
  <c r="O1162" i="1"/>
  <c r="O1163" i="1"/>
  <c r="O1164" i="1"/>
  <c r="O1165" i="1"/>
  <c r="O1166" i="1"/>
  <c r="O1167" i="1"/>
  <c r="O1168" i="1"/>
  <c r="O1169" i="1"/>
  <c r="O1171" i="1"/>
  <c r="O1172" i="1"/>
  <c r="O1173" i="1"/>
  <c r="O1174" i="1"/>
  <c r="O1175" i="1"/>
  <c r="O1176" i="1"/>
  <c r="O1177" i="1"/>
  <c r="O2340" i="1"/>
  <c r="O1178" i="1"/>
  <c r="O1179" i="1"/>
  <c r="O1180" i="1"/>
  <c r="O1182" i="1"/>
  <c r="O1183" i="1"/>
  <c r="O1184" i="1"/>
  <c r="O1185" i="1"/>
  <c r="O1186" i="1"/>
  <c r="O1187" i="1"/>
  <c r="O1188" i="1"/>
  <c r="O1189" i="1"/>
  <c r="O1190" i="1"/>
  <c r="O1191" i="1"/>
  <c r="O1193" i="1"/>
  <c r="O1194" i="1"/>
  <c r="O1195" i="1"/>
  <c r="O1196" i="1"/>
  <c r="O1197" i="1"/>
  <c r="O1198" i="1"/>
  <c r="O1199" i="1"/>
  <c r="O1200" i="1"/>
  <c r="O1201" i="1"/>
  <c r="O1202" i="1"/>
  <c r="O1204" i="1"/>
  <c r="O1205" i="1"/>
  <c r="O1206" i="1"/>
  <c r="O1207" i="1"/>
  <c r="O1208" i="1"/>
  <c r="O1209" i="1"/>
  <c r="O1210" i="1"/>
  <c r="O1211" i="1"/>
  <c r="O1212" i="1"/>
  <c r="O1213" i="1"/>
  <c r="O1215" i="1"/>
  <c r="O1216" i="1"/>
  <c r="O1217" i="1"/>
  <c r="O1218" i="1"/>
  <c r="O1219" i="1"/>
  <c r="O1220" i="1"/>
  <c r="O1221" i="1"/>
  <c r="O1222" i="1"/>
  <c r="O1223" i="1"/>
  <c r="O1224" i="1"/>
  <c r="O1228" i="1"/>
  <c r="O1229" i="1"/>
  <c r="O1230" i="1"/>
  <c r="O1231" i="1"/>
  <c r="O1232" i="1"/>
  <c r="O1233" i="1"/>
  <c r="O1234" i="1"/>
  <c r="O1235" i="1"/>
  <c r="O1236" i="1"/>
  <c r="O1237" i="1"/>
  <c r="O1239" i="1"/>
  <c r="O1240" i="1"/>
  <c r="O1241" i="1"/>
  <c r="O1242" i="1"/>
  <c r="O1243" i="1"/>
  <c r="O1244" i="1"/>
  <c r="O1245" i="1"/>
  <c r="O1246" i="1"/>
  <c r="O1247" i="1"/>
  <c r="O1248" i="1"/>
  <c r="O1250" i="1"/>
  <c r="O1251" i="1"/>
  <c r="O1252" i="1"/>
  <c r="O1253" i="1"/>
  <c r="O1254" i="1"/>
  <c r="O1255" i="1"/>
  <c r="O1256" i="1"/>
  <c r="O1257" i="1"/>
  <c r="O1258" i="1"/>
  <c r="O1259" i="1"/>
  <c r="O1261" i="1"/>
  <c r="O1262" i="1"/>
  <c r="O1263" i="1"/>
  <c r="O1264" i="1"/>
  <c r="O1265" i="1"/>
  <c r="O1266" i="1"/>
  <c r="O1267" i="1"/>
  <c r="O1268" i="1"/>
  <c r="O1269" i="1"/>
  <c r="O1270" i="1"/>
  <c r="O1272" i="1"/>
  <c r="O1273" i="1"/>
  <c r="O1274" i="1"/>
  <c r="O1275" i="1"/>
  <c r="O1276" i="1"/>
  <c r="O1277" i="1"/>
  <c r="O1278" i="1"/>
  <c r="O1279" i="1"/>
  <c r="O1280" i="1"/>
  <c r="O1281" i="1"/>
  <c r="O1283" i="1"/>
  <c r="O1284" i="1"/>
  <c r="O1285" i="1"/>
  <c r="O1286" i="1"/>
  <c r="O1287" i="1"/>
  <c r="O1288" i="1"/>
  <c r="O1289" i="1"/>
  <c r="O1290" i="1"/>
  <c r="O1291" i="1"/>
  <c r="O1292" i="1"/>
  <c r="O1294" i="1"/>
  <c r="O1295" i="1"/>
  <c r="O1296" i="1"/>
  <c r="O1297" i="1"/>
  <c r="O1298" i="1"/>
  <c r="O1299" i="1"/>
  <c r="O1300" i="1"/>
  <c r="O1301" i="1"/>
  <c r="O1302" i="1"/>
  <c r="O1303" i="1"/>
  <c r="O1305" i="1"/>
  <c r="O1306" i="1"/>
  <c r="O1307" i="1"/>
  <c r="O1308" i="1"/>
  <c r="O1309" i="1"/>
  <c r="O1310" i="1"/>
  <c r="O1311" i="1"/>
  <c r="O1312" i="1"/>
  <c r="O1313" i="1"/>
  <c r="O1314" i="1"/>
  <c r="O1316" i="1"/>
  <c r="O1317" i="1"/>
  <c r="O1318" i="1"/>
  <c r="O1319" i="1"/>
  <c r="O1320" i="1"/>
  <c r="O1321" i="1"/>
  <c r="O1322" i="1"/>
  <c r="O1323" i="1"/>
  <c r="O1324" i="1"/>
  <c r="O1325" i="1"/>
  <c r="O1327" i="1"/>
  <c r="O1328" i="1"/>
  <c r="O1329" i="1"/>
  <c r="O1330" i="1"/>
  <c r="O1331" i="1"/>
  <c r="O1332" i="1"/>
  <c r="O1333" i="1"/>
  <c r="O1334" i="1"/>
  <c r="O1335" i="1"/>
  <c r="O1336" i="1"/>
  <c r="O1339" i="1"/>
  <c r="O1340" i="1"/>
  <c r="O1341" i="1"/>
  <c r="O1342" i="1"/>
  <c r="O1343" i="1"/>
  <c r="O1344" i="1"/>
  <c r="O1345" i="1"/>
  <c r="O1346" i="1"/>
  <c r="O1347" i="1"/>
  <c r="O1348" i="1"/>
  <c r="O1350" i="1"/>
  <c r="O1351" i="1"/>
  <c r="O1352" i="1"/>
  <c r="O1353" i="1"/>
  <c r="O1354" i="1"/>
  <c r="O1355" i="1"/>
  <c r="O1356" i="1"/>
  <c r="O1357" i="1"/>
  <c r="O1358" i="1"/>
  <c r="O1359" i="1"/>
  <c r="O1361" i="1"/>
  <c r="O1362" i="1"/>
  <c r="O1363" i="1"/>
  <c r="O1364" i="1"/>
  <c r="O1365" i="1"/>
  <c r="O1366" i="1"/>
  <c r="O1367" i="1"/>
  <c r="O1368" i="1"/>
  <c r="O1369" i="1"/>
  <c r="O1370" i="1"/>
  <c r="O1372" i="1"/>
  <c r="O1373" i="1"/>
  <c r="O1374" i="1"/>
  <c r="O1375" i="1"/>
  <c r="O1376" i="1"/>
  <c r="O1377" i="1"/>
  <c r="O1378" i="1"/>
  <c r="O1379" i="1"/>
  <c r="O1380" i="1"/>
  <c r="O1381" i="1"/>
  <c r="O1383" i="1"/>
  <c r="O1384" i="1"/>
  <c r="O1385" i="1"/>
  <c r="O1386" i="1"/>
  <c r="O1387" i="1"/>
  <c r="O1388" i="1"/>
  <c r="O1389" i="1"/>
  <c r="O1390" i="1"/>
  <c r="O1391" i="1"/>
  <c r="O1392" i="1"/>
  <c r="O1394" i="1"/>
  <c r="O1395" i="1"/>
  <c r="O1396" i="1"/>
  <c r="O1397" i="1"/>
  <c r="O1398" i="1"/>
  <c r="O1399" i="1"/>
  <c r="O1400" i="1"/>
  <c r="O1401" i="1"/>
  <c r="O1402" i="1"/>
  <c r="O1403" i="1"/>
  <c r="O1405" i="1"/>
  <c r="O1406" i="1"/>
  <c r="O1407" i="1"/>
  <c r="O1408" i="1"/>
  <c r="O1409" i="1"/>
  <c r="O1410" i="1"/>
  <c r="O1411" i="1"/>
  <c r="O1412" i="1"/>
  <c r="O1413" i="1"/>
  <c r="O1414" i="1"/>
  <c r="O1416" i="1"/>
  <c r="O1417" i="1"/>
  <c r="O1418" i="1"/>
  <c r="O1419" i="1"/>
  <c r="O1420" i="1"/>
  <c r="O1421" i="1"/>
  <c r="O1422" i="1"/>
  <c r="O1423" i="1"/>
  <c r="O1424" i="1"/>
  <c r="O1425" i="1"/>
  <c r="O1427" i="1"/>
  <c r="O1428" i="1"/>
  <c r="O1429" i="1"/>
  <c r="O1430" i="1"/>
  <c r="O1431" i="1"/>
  <c r="O1432" i="1"/>
  <c r="O1433" i="1"/>
  <c r="O1434" i="1"/>
  <c r="O1435" i="1"/>
  <c r="O1436" i="1"/>
  <c r="O1438" i="1"/>
  <c r="O1439" i="1"/>
  <c r="O1440" i="1"/>
  <c r="O1441" i="1"/>
  <c r="O1442" i="1"/>
  <c r="O1443" i="1"/>
  <c r="O1444" i="1"/>
  <c r="O1445" i="1"/>
  <c r="O1446" i="1"/>
  <c r="O1447" i="1"/>
  <c r="O1450" i="1"/>
  <c r="O1451" i="1"/>
  <c r="O1452" i="1"/>
  <c r="O1453" i="1"/>
  <c r="O1454" i="1"/>
  <c r="O1455" i="1"/>
  <c r="O1456" i="1"/>
  <c r="O1457" i="1"/>
  <c r="O1458" i="1"/>
  <c r="O1459" i="1"/>
  <c r="O1461" i="1"/>
  <c r="O1462" i="1"/>
  <c r="O1463" i="1"/>
  <c r="O1464" i="1"/>
  <c r="O1465" i="1"/>
  <c r="O1466" i="1"/>
  <c r="O1467" i="1"/>
  <c r="O1468" i="1"/>
  <c r="O1469" i="1"/>
  <c r="O1470" i="1"/>
  <c r="O1472" i="1"/>
  <c r="O1473" i="1"/>
  <c r="O1474" i="1"/>
  <c r="O1475" i="1"/>
  <c r="O1476" i="1"/>
  <c r="O1477" i="1"/>
  <c r="O1478" i="1"/>
  <c r="O1479" i="1"/>
  <c r="O1480" i="1"/>
  <c r="O1481" i="1"/>
  <c r="O1483" i="1"/>
  <c r="O1484" i="1"/>
  <c r="O1485" i="1"/>
  <c r="O1486" i="1"/>
  <c r="O1487" i="1"/>
  <c r="O1488" i="1"/>
  <c r="O1489" i="1"/>
  <c r="O1490" i="1"/>
  <c r="O1491" i="1"/>
  <c r="O1492" i="1"/>
  <c r="O1494" i="1"/>
  <c r="O1495" i="1"/>
  <c r="O1496" i="1"/>
  <c r="O1497" i="1"/>
  <c r="O1498" i="1"/>
  <c r="O1499" i="1"/>
  <c r="O1500" i="1"/>
  <c r="O1501" i="1"/>
  <c r="O1502" i="1"/>
  <c r="O1503" i="1"/>
  <c r="O1505" i="1"/>
  <c r="O1506" i="1"/>
  <c r="O1507" i="1"/>
  <c r="O1508" i="1"/>
  <c r="O1509" i="1"/>
  <c r="O1510" i="1"/>
  <c r="O1511" i="1"/>
  <c r="O1512" i="1"/>
  <c r="O1513" i="1"/>
  <c r="O1514" i="1"/>
  <c r="O1516" i="1"/>
  <c r="O1517" i="1"/>
  <c r="O1518" i="1"/>
  <c r="O1519" i="1"/>
  <c r="O1520" i="1"/>
  <c r="O1521" i="1"/>
  <c r="O1522" i="1"/>
  <c r="O1523" i="1"/>
  <c r="O1524" i="1"/>
  <c r="O1525" i="1"/>
  <c r="O1527" i="1"/>
  <c r="O1528" i="1"/>
  <c r="O1529" i="1"/>
  <c r="O1530" i="1"/>
  <c r="O1531" i="1"/>
  <c r="O1532" i="1"/>
  <c r="O1533" i="1"/>
  <c r="O1534" i="1"/>
  <c r="O1535" i="1"/>
  <c r="O1536" i="1"/>
  <c r="O1538" i="1"/>
  <c r="O1539" i="1"/>
  <c r="O1540" i="1"/>
  <c r="O1541" i="1"/>
  <c r="O1542" i="1"/>
  <c r="O1543" i="1"/>
  <c r="O1544" i="1"/>
  <c r="O1545" i="1"/>
  <c r="O1546" i="1"/>
  <c r="O1547" i="1"/>
  <c r="O1549" i="1"/>
  <c r="O1550" i="1"/>
  <c r="O1551" i="1"/>
  <c r="O1552" i="1"/>
  <c r="O1553" i="1"/>
  <c r="O1554" i="1"/>
  <c r="O1555" i="1"/>
  <c r="O1556" i="1"/>
  <c r="O1557" i="1"/>
  <c r="O1558" i="1"/>
  <c r="O1561" i="1"/>
  <c r="O1562" i="1"/>
  <c r="O1563" i="1"/>
  <c r="O1564" i="1"/>
  <c r="O1565" i="1"/>
  <c r="O1566" i="1"/>
  <c r="O1567" i="1"/>
  <c r="O1568" i="1"/>
  <c r="O1569" i="1"/>
  <c r="O1570" i="1"/>
  <c r="O1572" i="1"/>
  <c r="O1573" i="1"/>
  <c r="O1574" i="1"/>
  <c r="O1575" i="1"/>
  <c r="O1576" i="1"/>
  <c r="O1577" i="1"/>
  <c r="O1578" i="1"/>
  <c r="O1579" i="1"/>
  <c r="O1580" i="1"/>
  <c r="O1581" i="1"/>
  <c r="O1583" i="1"/>
  <c r="O1584" i="1"/>
  <c r="O1585" i="1"/>
  <c r="O1586" i="1"/>
  <c r="O1587" i="1"/>
  <c r="O1588" i="1"/>
  <c r="O1589" i="1"/>
  <c r="O1590" i="1"/>
  <c r="O1591" i="1"/>
  <c r="O1592" i="1"/>
  <c r="O1594" i="1"/>
  <c r="O1595" i="1"/>
  <c r="O1596" i="1"/>
  <c r="O1597" i="1"/>
  <c r="O1598" i="1"/>
  <c r="O1599" i="1"/>
  <c r="O1600" i="1"/>
  <c r="O1601" i="1"/>
  <c r="O1602" i="1"/>
  <c r="O1603" i="1"/>
  <c r="O1605" i="1"/>
  <c r="O1606" i="1"/>
  <c r="O1607" i="1"/>
  <c r="O1608" i="1"/>
  <c r="O1609" i="1"/>
  <c r="O1610" i="1"/>
  <c r="O1611" i="1"/>
  <c r="O1612" i="1"/>
  <c r="O1613" i="1"/>
  <c r="O1614" i="1"/>
  <c r="O1616" i="1"/>
  <c r="O1617" i="1"/>
  <c r="O1618" i="1"/>
  <c r="O1619" i="1"/>
  <c r="O1620" i="1"/>
  <c r="O1621" i="1"/>
  <c r="O1622" i="1"/>
  <c r="O1623" i="1"/>
  <c r="O1624" i="1"/>
  <c r="O1625" i="1"/>
  <c r="O1627" i="1"/>
  <c r="O1628" i="1"/>
  <c r="O1629" i="1"/>
  <c r="O1630" i="1"/>
  <c r="O1631" i="1"/>
  <c r="O1632" i="1"/>
  <c r="O1633" i="1"/>
  <c r="O1634" i="1"/>
  <c r="O1635" i="1"/>
  <c r="O1636" i="1"/>
  <c r="O1638" i="1"/>
  <c r="O1639" i="1"/>
  <c r="O1640" i="1"/>
  <c r="O1641" i="1"/>
  <c r="O1642" i="1"/>
  <c r="O1643" i="1"/>
  <c r="O1644" i="1"/>
  <c r="O1645" i="1"/>
  <c r="O1646" i="1"/>
  <c r="O1647" i="1"/>
  <c r="O1649" i="1"/>
  <c r="O1650" i="1"/>
  <c r="O1651" i="1"/>
  <c r="O1652" i="1"/>
  <c r="O1653" i="1"/>
  <c r="O1654" i="1"/>
  <c r="O1655" i="1"/>
  <c r="O1656" i="1"/>
  <c r="O1657" i="1"/>
  <c r="O1658" i="1"/>
  <c r="O1660" i="1"/>
  <c r="O1661" i="1"/>
  <c r="O1662" i="1"/>
  <c r="O2341" i="1"/>
  <c r="O1663" i="1"/>
  <c r="O1664" i="1"/>
  <c r="O1665" i="1"/>
  <c r="O1666" i="1"/>
  <c r="O1667" i="1"/>
  <c r="O1668" i="1"/>
  <c r="O1669" i="1"/>
  <c r="O1672" i="1"/>
  <c r="O1673" i="1"/>
  <c r="O1674" i="1"/>
  <c r="O1675" i="1"/>
  <c r="O1676" i="1"/>
  <c r="O1677" i="1"/>
  <c r="O1678" i="1"/>
  <c r="O1679" i="1"/>
  <c r="O1680" i="1"/>
  <c r="O1681" i="1"/>
  <c r="O1683" i="1"/>
  <c r="O1684" i="1"/>
  <c r="O1685" i="1"/>
  <c r="O1686" i="1"/>
  <c r="O1687" i="1"/>
  <c r="O1688" i="1"/>
  <c r="O1689" i="1"/>
  <c r="O1690" i="1"/>
  <c r="O1691" i="1"/>
  <c r="O1692" i="1"/>
  <c r="O1694" i="1"/>
  <c r="O1695" i="1"/>
  <c r="O1696" i="1"/>
  <c r="O1697" i="1"/>
  <c r="O1698" i="1"/>
  <c r="O1699" i="1"/>
  <c r="O1700" i="1"/>
  <c r="O1701" i="1"/>
  <c r="O1702" i="1"/>
  <c r="O1703" i="1"/>
  <c r="O1705" i="1"/>
  <c r="O1706" i="1"/>
  <c r="O1707" i="1"/>
  <c r="O1708" i="1"/>
  <c r="O1709" i="1"/>
  <c r="O1710" i="1"/>
  <c r="O1711" i="1"/>
  <c r="O1712" i="1"/>
  <c r="O1713" i="1"/>
  <c r="O1714" i="1"/>
  <c r="O1716" i="1"/>
  <c r="O1717" i="1"/>
  <c r="O1718" i="1"/>
  <c r="O1719" i="1"/>
  <c r="O1720" i="1"/>
  <c r="O1721" i="1"/>
  <c r="O1722" i="1"/>
  <c r="O1723" i="1"/>
  <c r="O1724" i="1"/>
  <c r="O1725" i="1"/>
  <c r="O1727" i="1"/>
  <c r="O1728" i="1"/>
  <c r="O1729" i="1"/>
  <c r="O1730" i="1"/>
  <c r="O1731" i="1"/>
  <c r="O1732" i="1"/>
  <c r="O1733" i="1"/>
  <c r="O1734" i="1"/>
  <c r="O1735" i="1"/>
  <c r="O1736" i="1"/>
  <c r="O1738" i="1"/>
  <c r="O1739" i="1"/>
  <c r="O1740" i="1"/>
  <c r="O1741" i="1"/>
  <c r="O1742" i="1"/>
  <c r="O1743" i="1"/>
  <c r="O1744" i="1"/>
  <c r="O1745" i="1"/>
  <c r="O1746" i="1"/>
  <c r="O1747" i="1"/>
  <c r="O1749" i="1"/>
  <c r="O1750" i="1"/>
  <c r="O1751" i="1"/>
  <c r="O1752" i="1"/>
  <c r="O1753" i="1"/>
  <c r="O1754" i="1"/>
  <c r="O1755" i="1"/>
  <c r="O1756" i="1"/>
  <c r="O1757" i="1"/>
  <c r="O1758" i="1"/>
  <c r="O1760" i="1"/>
  <c r="O1761" i="1"/>
  <c r="O1762" i="1"/>
  <c r="O1763" i="1"/>
  <c r="O1764" i="1"/>
  <c r="O1765" i="1"/>
  <c r="O1766" i="1"/>
  <c r="O1767" i="1"/>
  <c r="O1768" i="1"/>
  <c r="O1769" i="1"/>
  <c r="O1771" i="1"/>
  <c r="O1772" i="1"/>
  <c r="O1773" i="1"/>
  <c r="O1774" i="1"/>
  <c r="O1775" i="1"/>
  <c r="O1776" i="1"/>
  <c r="O1777" i="1"/>
  <c r="O1778" i="1"/>
  <c r="O1779" i="1"/>
  <c r="O1780" i="1"/>
  <c r="O1783" i="1"/>
  <c r="O1784" i="1"/>
  <c r="O1785" i="1"/>
  <c r="O1786" i="1"/>
  <c r="O1787" i="1"/>
  <c r="O1788" i="1"/>
  <c r="O1789" i="1"/>
  <c r="O1790" i="1"/>
  <c r="O1791" i="1"/>
  <c r="O1792" i="1"/>
  <c r="O1794" i="1"/>
  <c r="O1795" i="1"/>
  <c r="O1796" i="1"/>
  <c r="O1797" i="1"/>
  <c r="O1798" i="1"/>
  <c r="O1799" i="1"/>
  <c r="O1800" i="1"/>
  <c r="O1801" i="1"/>
  <c r="O1802" i="1"/>
  <c r="O1803" i="1"/>
  <c r="O1805" i="1"/>
  <c r="O1806" i="1"/>
  <c r="O1807" i="1"/>
  <c r="O1808" i="1"/>
  <c r="O1809" i="1"/>
  <c r="O1810" i="1"/>
  <c r="O1811" i="1"/>
  <c r="O1812" i="1"/>
  <c r="O1813" i="1"/>
  <c r="O1814" i="1"/>
  <c r="O1816" i="1"/>
  <c r="O1817" i="1"/>
  <c r="O1818" i="1"/>
  <c r="O1819" i="1"/>
  <c r="O1820" i="1"/>
  <c r="O1821" i="1"/>
  <c r="O1822" i="1"/>
  <c r="O1823" i="1"/>
  <c r="O1824" i="1"/>
  <c r="O1825" i="1"/>
  <c r="O1827" i="1"/>
  <c r="O1828" i="1"/>
  <c r="O1829" i="1"/>
  <c r="O1830" i="1"/>
  <c r="O1831" i="1"/>
  <c r="O1832" i="1"/>
  <c r="O1833" i="1"/>
  <c r="O1834" i="1"/>
  <c r="O1835" i="1"/>
  <c r="O1836" i="1"/>
  <c r="O1838" i="1"/>
  <c r="O1839" i="1"/>
  <c r="O1840" i="1"/>
  <c r="O1841" i="1"/>
  <c r="O1842" i="1"/>
  <c r="O1843" i="1"/>
  <c r="O1844" i="1"/>
  <c r="O1845" i="1"/>
  <c r="O1846" i="1"/>
  <c r="O1847" i="1"/>
  <c r="O1849" i="1"/>
  <c r="O1850" i="1"/>
  <c r="O1851" i="1"/>
  <c r="O1852" i="1"/>
  <c r="O1853" i="1"/>
  <c r="O1854" i="1"/>
  <c r="O1855" i="1"/>
  <c r="O1856" i="1"/>
  <c r="O1857" i="1"/>
  <c r="O1858" i="1"/>
  <c r="O1860" i="1"/>
  <c r="O1861" i="1"/>
  <c r="O1862" i="1"/>
  <c r="O1863" i="1"/>
  <c r="O1864" i="1"/>
  <c r="O1865" i="1"/>
  <c r="O1866" i="1"/>
  <c r="O1867" i="1"/>
  <c r="O1868" i="1"/>
  <c r="O1869" i="1"/>
  <c r="O1871" i="1"/>
  <c r="O1872" i="1"/>
  <c r="O1873" i="1"/>
  <c r="O1874" i="1"/>
  <c r="O1875" i="1"/>
  <c r="O1876" i="1"/>
  <c r="O1877" i="1"/>
  <c r="O1878" i="1"/>
  <c r="O1879" i="1"/>
  <c r="O1880" i="1"/>
  <c r="O1882" i="1"/>
  <c r="O1883" i="1"/>
  <c r="O1884" i="1"/>
  <c r="O1885" i="1"/>
  <c r="O1886" i="1"/>
  <c r="O1887" i="1"/>
  <c r="O1888" i="1"/>
  <c r="O1889" i="1"/>
  <c r="O1890" i="1"/>
  <c r="O1891" i="1"/>
  <c r="O1894" i="1"/>
  <c r="O1895" i="1"/>
  <c r="O1896" i="1"/>
  <c r="O1897" i="1"/>
  <c r="O1898" i="1"/>
  <c r="O1899" i="1"/>
  <c r="O1900" i="1"/>
  <c r="O1901" i="1"/>
  <c r="O1902" i="1"/>
  <c r="O1903" i="1"/>
  <c r="O1905" i="1"/>
  <c r="O1906" i="1"/>
  <c r="O1907" i="1"/>
  <c r="O1908" i="1"/>
  <c r="O1909" i="1"/>
  <c r="O1910" i="1"/>
  <c r="O1911" i="1"/>
  <c r="O1912" i="1"/>
  <c r="O1913" i="1"/>
  <c r="O1914" i="1"/>
  <c r="O1916" i="1"/>
  <c r="O1917" i="1"/>
  <c r="O1918" i="1"/>
  <c r="O1919" i="1"/>
  <c r="O1920" i="1"/>
  <c r="O1921" i="1"/>
  <c r="O1922" i="1"/>
  <c r="O1923" i="1"/>
  <c r="O1924" i="1"/>
  <c r="O1925" i="1"/>
  <c r="O1927" i="1"/>
  <c r="O1928" i="1"/>
  <c r="O1929" i="1"/>
  <c r="O1930" i="1"/>
  <c r="O1931" i="1"/>
  <c r="O1932" i="1"/>
  <c r="O1933" i="1"/>
  <c r="O1934" i="1"/>
  <c r="O1935" i="1"/>
  <c r="O1936" i="1"/>
  <c r="O1938" i="1"/>
  <c r="O1939" i="1"/>
  <c r="O1940" i="1"/>
  <c r="O1941" i="1"/>
  <c r="O1942" i="1"/>
  <c r="O1943" i="1"/>
  <c r="O1944" i="1"/>
  <c r="O1945" i="1"/>
  <c r="O1946" i="1"/>
  <c r="O1947" i="1"/>
  <c r="O1949" i="1"/>
  <c r="O1950" i="1"/>
  <c r="O1951" i="1"/>
  <c r="O1952" i="1"/>
  <c r="O1953" i="1"/>
  <c r="O1954" i="1"/>
  <c r="O1955" i="1"/>
  <c r="O1956" i="1"/>
  <c r="O1957" i="1"/>
  <c r="O1958" i="1"/>
  <c r="O1960" i="1"/>
  <c r="O1961" i="1"/>
  <c r="O1962" i="1"/>
  <c r="O1963" i="1"/>
  <c r="O1964" i="1"/>
  <c r="O1965" i="1"/>
  <c r="O1966" i="1"/>
  <c r="O1967" i="1"/>
  <c r="O1968" i="1"/>
  <c r="O1969" i="1"/>
  <c r="O1971" i="1"/>
  <c r="O1972" i="1"/>
  <c r="O1973" i="1"/>
  <c r="O1974" i="1"/>
  <c r="O1975" i="1"/>
  <c r="O1976" i="1"/>
  <c r="O1977" i="1"/>
  <c r="O1978" i="1"/>
  <c r="O1979" i="1"/>
  <c r="O1980" i="1"/>
  <c r="O1982" i="1"/>
  <c r="O1983" i="1"/>
  <c r="O1984" i="1"/>
  <c r="O1985" i="1"/>
  <c r="O1986" i="1"/>
  <c r="O1987" i="1"/>
  <c r="O1988" i="1"/>
  <c r="O1989" i="1"/>
  <c r="O1990" i="1"/>
  <c r="O1991" i="1"/>
  <c r="O1993" i="1"/>
  <c r="O1994" i="1"/>
  <c r="O1995" i="1"/>
  <c r="O1996" i="1"/>
  <c r="O1997" i="1"/>
  <c r="O1998" i="1"/>
  <c r="O1999" i="1"/>
  <c r="O2000" i="1"/>
  <c r="O2001" i="1"/>
  <c r="O2002" i="1"/>
  <c r="O2005" i="1"/>
  <c r="O2006" i="1"/>
  <c r="O2007" i="1"/>
  <c r="O2008" i="1"/>
  <c r="O2009" i="1"/>
  <c r="O2010" i="1"/>
  <c r="O2011" i="1"/>
  <c r="O2012" i="1"/>
  <c r="O2013" i="1"/>
  <c r="O2014" i="1"/>
  <c r="O2016" i="1"/>
  <c r="O2017" i="1"/>
  <c r="O2018" i="1"/>
  <c r="O2019" i="1"/>
  <c r="O2020" i="1"/>
  <c r="O2021" i="1"/>
  <c r="O2022" i="1"/>
  <c r="O2023" i="1"/>
  <c r="O2024" i="1"/>
  <c r="O2025" i="1"/>
  <c r="O2027" i="1"/>
  <c r="O2028" i="1"/>
  <c r="O2029" i="1"/>
  <c r="O2030" i="1"/>
  <c r="O2031" i="1"/>
  <c r="O2032" i="1"/>
  <c r="O2033" i="1"/>
  <c r="O2034" i="1"/>
  <c r="O2035" i="1"/>
  <c r="O2036" i="1"/>
  <c r="O2038" i="1"/>
  <c r="O2039" i="1"/>
  <c r="O2040" i="1"/>
  <c r="O2041" i="1"/>
  <c r="O2042" i="1"/>
  <c r="O2043" i="1"/>
  <c r="O2044" i="1"/>
  <c r="O2045" i="1"/>
  <c r="O2046" i="1"/>
  <c r="O2047" i="1"/>
  <c r="O2049" i="1"/>
  <c r="O2050" i="1"/>
  <c r="O2051" i="1"/>
  <c r="O2052" i="1"/>
  <c r="O2053" i="1"/>
  <c r="O2054" i="1"/>
  <c r="O2055" i="1"/>
  <c r="O2056" i="1"/>
  <c r="O2057" i="1"/>
  <c r="O2058" i="1"/>
  <c r="O2060" i="1"/>
  <c r="O2061" i="1"/>
  <c r="O2062" i="1"/>
  <c r="O2063" i="1"/>
  <c r="O2064" i="1"/>
  <c r="O2065" i="1"/>
  <c r="O2066" i="1"/>
  <c r="O2067" i="1"/>
  <c r="O2068" i="1"/>
  <c r="O2069" i="1"/>
  <c r="O2071" i="1"/>
  <c r="O2072" i="1"/>
  <c r="O2073" i="1"/>
  <c r="O2074" i="1"/>
  <c r="O2075" i="1"/>
  <c r="O2076" i="1"/>
  <c r="O2077" i="1"/>
  <c r="O2078" i="1"/>
  <c r="O2079" i="1"/>
  <c r="O2080" i="1"/>
  <c r="O2082" i="1"/>
  <c r="O2083" i="1"/>
  <c r="O2084" i="1"/>
  <c r="O2085" i="1"/>
  <c r="O2086" i="1"/>
  <c r="O2087" i="1"/>
  <c r="O2088" i="1"/>
  <c r="O2089" i="1"/>
  <c r="O2090" i="1"/>
  <c r="O2091" i="1"/>
  <c r="O2093" i="1"/>
  <c r="O2094" i="1"/>
  <c r="O2095" i="1"/>
  <c r="O2096" i="1"/>
  <c r="O2097" i="1"/>
  <c r="O2098" i="1"/>
  <c r="O2099" i="1"/>
  <c r="O2100" i="1"/>
  <c r="O2101" i="1"/>
  <c r="O2102" i="1"/>
  <c r="O2104" i="1"/>
  <c r="O2105" i="1"/>
  <c r="O2106" i="1"/>
  <c r="O2107" i="1"/>
  <c r="O2108" i="1"/>
  <c r="O2109" i="1"/>
  <c r="O2110" i="1"/>
  <c r="O2111" i="1"/>
  <c r="O2112" i="1"/>
  <c r="O2113" i="1"/>
  <c r="O2116" i="1"/>
  <c r="O2117" i="1"/>
  <c r="O2118" i="1"/>
  <c r="O2119" i="1"/>
  <c r="O2120" i="1"/>
  <c r="O2121" i="1"/>
  <c r="O2122" i="1"/>
  <c r="O2123" i="1"/>
  <c r="O2124" i="1"/>
  <c r="O2125" i="1"/>
  <c r="O2127" i="1"/>
  <c r="O2128" i="1"/>
  <c r="O2129" i="1"/>
  <c r="O2130" i="1"/>
  <c r="O2131" i="1"/>
  <c r="O2132" i="1"/>
  <c r="O2133" i="1"/>
  <c r="O2134" i="1"/>
  <c r="O2135" i="1"/>
  <c r="O2136" i="1"/>
  <c r="O2138" i="1"/>
  <c r="O2139" i="1"/>
  <c r="O2140" i="1"/>
  <c r="O2141" i="1"/>
  <c r="O2142" i="1"/>
  <c r="O2143" i="1"/>
  <c r="O2144" i="1"/>
  <c r="O2145" i="1"/>
  <c r="O2146" i="1"/>
  <c r="O2147" i="1"/>
  <c r="O2149" i="1"/>
  <c r="O2150" i="1"/>
  <c r="O2151" i="1"/>
  <c r="O2152" i="1"/>
  <c r="O2153" i="1"/>
  <c r="O2154" i="1"/>
  <c r="O2155" i="1"/>
  <c r="O2156" i="1"/>
  <c r="O2157" i="1"/>
  <c r="O2158" i="1"/>
  <c r="O2160" i="1"/>
  <c r="O2161" i="1"/>
  <c r="O2162" i="1"/>
  <c r="O2163" i="1"/>
  <c r="O2164" i="1"/>
  <c r="O2165" i="1"/>
  <c r="O2166" i="1"/>
  <c r="O2167" i="1"/>
  <c r="O2168" i="1"/>
  <c r="O2169" i="1"/>
  <c r="O2171" i="1"/>
  <c r="O2172" i="1"/>
  <c r="O2173" i="1"/>
  <c r="O2174" i="1"/>
  <c r="O2175" i="1"/>
  <c r="O2176" i="1"/>
  <c r="O2177" i="1"/>
  <c r="O2178" i="1"/>
  <c r="O2179" i="1"/>
  <c r="O2180" i="1"/>
  <c r="O2182" i="1"/>
  <c r="O2183" i="1"/>
  <c r="O2184" i="1"/>
  <c r="O2185" i="1"/>
  <c r="O2186" i="1"/>
  <c r="O2187" i="1"/>
  <c r="O2188" i="1"/>
  <c r="O2189" i="1"/>
  <c r="O2190" i="1"/>
  <c r="O2191" i="1"/>
  <c r="O2193" i="1"/>
  <c r="O2194" i="1"/>
  <c r="O2195" i="1"/>
  <c r="O2196" i="1"/>
  <c r="O2197" i="1"/>
  <c r="O2198" i="1"/>
  <c r="O2199" i="1"/>
  <c r="O2200" i="1"/>
  <c r="O2201" i="1"/>
  <c r="O2202" i="1"/>
  <c r="O2204" i="1"/>
  <c r="O2205" i="1"/>
  <c r="O2206" i="1"/>
  <c r="O2207" i="1"/>
  <c r="O2208" i="1"/>
  <c r="O2209" i="1"/>
  <c r="O2210" i="1"/>
  <c r="O2211" i="1"/>
  <c r="O2212" i="1"/>
  <c r="O2213" i="1"/>
  <c r="O2215" i="1"/>
  <c r="O2216" i="1"/>
  <c r="O2217" i="1"/>
  <c r="O2218" i="1"/>
  <c r="O2219" i="1"/>
  <c r="O2220" i="1"/>
  <c r="O2221" i="1"/>
  <c r="O2222" i="1"/>
  <c r="O2223" i="1"/>
  <c r="O2224" i="1"/>
  <c r="O2227" i="1"/>
  <c r="O2228" i="1"/>
  <c r="O2229" i="1"/>
  <c r="O2230" i="1"/>
  <c r="O2231" i="1"/>
  <c r="O2232" i="1"/>
  <c r="O2233" i="1"/>
  <c r="O2234" i="1"/>
  <c r="O2235" i="1"/>
  <c r="O2236" i="1"/>
  <c r="O2238" i="1"/>
  <c r="O2239" i="1"/>
  <c r="O2240" i="1"/>
  <c r="O2241" i="1"/>
  <c r="O2242" i="1"/>
  <c r="O2243" i="1"/>
  <c r="O2244" i="1"/>
  <c r="O2245" i="1"/>
  <c r="O2246" i="1"/>
  <c r="O2247" i="1"/>
  <c r="O2249" i="1"/>
  <c r="O2250" i="1"/>
  <c r="O2251" i="1"/>
  <c r="O2252" i="1"/>
  <c r="O2253" i="1"/>
  <c r="O2254" i="1"/>
  <c r="O2255" i="1"/>
  <c r="O2256" i="1"/>
  <c r="O2257" i="1"/>
  <c r="O2258" i="1"/>
  <c r="O2260" i="1"/>
  <c r="O2261" i="1"/>
  <c r="O2262" i="1"/>
  <c r="O2263" i="1"/>
  <c r="O2264" i="1"/>
  <c r="O2265" i="1"/>
  <c r="O2266" i="1"/>
  <c r="O2267" i="1"/>
  <c r="O2268" i="1"/>
  <c r="O2269" i="1"/>
  <c r="O2271" i="1"/>
  <c r="O2272" i="1"/>
  <c r="O2273" i="1"/>
  <c r="O2274" i="1"/>
  <c r="O2275" i="1"/>
  <c r="O2276" i="1"/>
  <c r="O2277" i="1"/>
  <c r="O2278" i="1"/>
  <c r="O2279" i="1"/>
  <c r="O2280" i="1"/>
  <c r="O2282" i="1"/>
  <c r="O2283" i="1"/>
  <c r="O2284" i="1"/>
  <c r="O2285" i="1"/>
  <c r="O2286" i="1"/>
  <c r="O2287" i="1"/>
  <c r="O2288" i="1"/>
  <c r="O2289" i="1"/>
  <c r="O2290" i="1"/>
  <c r="O2291" i="1"/>
  <c r="O2293" i="1"/>
  <c r="O2294" i="1"/>
  <c r="O2295" i="1"/>
  <c r="O2296" i="1"/>
  <c r="O2297" i="1"/>
  <c r="O2298" i="1"/>
  <c r="O2299" i="1"/>
  <c r="O2300" i="1"/>
  <c r="O2301" i="1"/>
  <c r="O2302" i="1"/>
  <c r="O2304" i="1"/>
  <c r="O2305" i="1"/>
  <c r="O2306" i="1"/>
  <c r="O2307" i="1"/>
  <c r="O2308" i="1"/>
  <c r="O2309" i="1"/>
  <c r="O2310" i="1"/>
  <c r="O2311" i="1"/>
  <c r="O2312" i="1"/>
  <c r="O2313" i="1"/>
  <c r="O2315" i="1"/>
  <c r="O2316" i="1"/>
  <c r="O2317" i="1"/>
  <c r="O2318" i="1"/>
  <c r="O2319" i="1"/>
  <c r="O2320" i="1"/>
  <c r="O2321" i="1"/>
  <c r="O2322" i="1"/>
  <c r="O2323" i="1"/>
  <c r="O2324" i="1"/>
  <c r="O2326" i="1"/>
  <c r="O2327" i="1"/>
  <c r="O2328" i="1"/>
  <c r="O2329" i="1"/>
  <c r="O2330" i="1"/>
  <c r="O2331" i="1"/>
  <c r="O2332" i="1"/>
  <c r="O2333" i="1"/>
  <c r="O2334" i="1"/>
  <c r="O2335" i="1"/>
  <c r="O2" i="1"/>
  <c r="O3" i="1"/>
  <c r="O4" i="1"/>
  <c r="O5" i="1"/>
  <c r="O6" i="1"/>
  <c r="O7" i="1"/>
  <c r="O8" i="1"/>
  <c r="O9" i="1"/>
  <c r="O10" i="1"/>
  <c r="O11" i="1"/>
  <c r="O13" i="1"/>
  <c r="O14" i="1"/>
  <c r="O15" i="1"/>
  <c r="O16" i="1"/>
  <c r="O17" i="1"/>
  <c r="O18" i="1"/>
  <c r="O19" i="1"/>
  <c r="O20" i="1"/>
  <c r="O21" i="1"/>
  <c r="O22" i="1"/>
  <c r="O24" i="1"/>
  <c r="O25" i="1"/>
  <c r="O26" i="1"/>
  <c r="O27" i="1"/>
  <c r="O28" i="1"/>
  <c r="O29" i="1"/>
  <c r="O30" i="1"/>
  <c r="O31" i="1"/>
  <c r="O32" i="1"/>
  <c r="O33" i="1"/>
  <c r="O35" i="1"/>
  <c r="O36" i="1"/>
  <c r="O37" i="1"/>
  <c r="O38" i="1"/>
  <c r="O39" i="1"/>
  <c r="O40" i="1"/>
  <c r="O41" i="1"/>
  <c r="O42" i="1"/>
  <c r="O43" i="1"/>
  <c r="O44" i="1"/>
  <c r="O46" i="1"/>
  <c r="O47" i="1"/>
  <c r="O48" i="1"/>
  <c r="O49" i="1"/>
  <c r="O50" i="1"/>
  <c r="O51" i="1"/>
  <c r="O52" i="1"/>
  <c r="O53" i="1"/>
  <c r="O54" i="1"/>
  <c r="O55" i="1"/>
  <c r="O57" i="1"/>
  <c r="O58" i="1"/>
  <c r="O59" i="1"/>
  <c r="O60" i="1"/>
  <c r="O61" i="1"/>
  <c r="O62" i="1"/>
  <c r="O63" i="1"/>
  <c r="O64" i="1"/>
  <c r="O65" i="1"/>
  <c r="O66" i="1"/>
  <c r="O68" i="1"/>
  <c r="O69" i="1"/>
  <c r="O70" i="1"/>
  <c r="O71" i="1"/>
  <c r="O72" i="1"/>
  <c r="O73" i="1"/>
  <c r="O74" i="1"/>
  <c r="O75" i="1"/>
  <c r="O76" i="1"/>
  <c r="O77" i="1"/>
  <c r="O79" i="1"/>
  <c r="O80" i="1"/>
  <c r="O81" i="1"/>
  <c r="O82" i="1"/>
  <c r="O83" i="1"/>
  <c r="O84" i="1"/>
  <c r="O85" i="1"/>
  <c r="O86" i="1"/>
  <c r="O87" i="1"/>
  <c r="O88" i="1"/>
  <c r="O90" i="1"/>
  <c r="O91" i="1"/>
  <c r="O92" i="1"/>
  <c r="O93" i="1"/>
  <c r="O94" i="1"/>
  <c r="O95" i="1"/>
  <c r="O96" i="1"/>
  <c r="O97" i="1"/>
  <c r="O98" i="1"/>
  <c r="O99" i="1"/>
  <c r="O101" i="1"/>
  <c r="O102" i="1"/>
  <c r="O103" i="1"/>
  <c r="O104" i="1"/>
  <c r="O105" i="1"/>
  <c r="O106" i="1"/>
  <c r="O107" i="1"/>
  <c r="O108" i="1"/>
  <c r="O109" i="1"/>
  <c r="O110" i="1"/>
  <c r="O113" i="1"/>
  <c r="O114" i="1"/>
  <c r="O115" i="1"/>
  <c r="O116" i="1"/>
  <c r="O117" i="1"/>
  <c r="O118" i="1"/>
  <c r="O119" i="1"/>
  <c r="O120" i="1"/>
  <c r="O121" i="1"/>
  <c r="O122" i="1"/>
  <c r="O124" i="1"/>
  <c r="O125" i="1"/>
  <c r="O126" i="1"/>
  <c r="O127" i="1"/>
  <c r="O128" i="1"/>
  <c r="O129" i="1"/>
  <c r="O130" i="1"/>
  <c r="O131" i="1"/>
  <c r="O132" i="1"/>
  <c r="O133" i="1"/>
  <c r="O135" i="1"/>
  <c r="O136" i="1"/>
  <c r="O137" i="1"/>
  <c r="O138" i="1"/>
  <c r="O139" i="1"/>
  <c r="O140" i="1"/>
  <c r="O141" i="1"/>
  <c r="O142" i="1"/>
  <c r="O143" i="1"/>
  <c r="O144" i="1"/>
  <c r="O146" i="1"/>
  <c r="O147" i="1"/>
  <c r="O148" i="1"/>
  <c r="O149" i="1"/>
  <c r="O150" i="1"/>
  <c r="O151" i="1"/>
  <c r="O152" i="1"/>
  <c r="O153" i="1"/>
  <c r="O154" i="1"/>
  <c r="O155" i="1"/>
  <c r="O157" i="1"/>
  <c r="O158" i="1"/>
  <c r="O159" i="1"/>
  <c r="O160" i="1"/>
  <c r="O161" i="1"/>
  <c r="O162" i="1"/>
  <c r="O163" i="1"/>
  <c r="O164" i="1"/>
  <c r="O165" i="1"/>
  <c r="O166" i="1"/>
  <c r="O168" i="1"/>
  <c r="O169" i="1"/>
  <c r="O170" i="1"/>
  <c r="O171" i="1"/>
  <c r="O172" i="1"/>
  <c r="O173" i="1"/>
  <c r="O174" i="1"/>
  <c r="O175" i="1"/>
  <c r="O176" i="1"/>
  <c r="O177" i="1"/>
  <c r="O179" i="1"/>
  <c r="O180" i="1"/>
  <c r="O181" i="1"/>
  <c r="O182" i="1"/>
  <c r="O183" i="1"/>
  <c r="O184" i="1"/>
  <c r="O185" i="1"/>
  <c r="O186" i="1"/>
  <c r="O187" i="1"/>
  <c r="O188" i="1"/>
  <c r="O190" i="1"/>
  <c r="O191" i="1"/>
  <c r="O192" i="1"/>
  <c r="O193" i="1"/>
  <c r="O194" i="1"/>
  <c r="O195" i="1"/>
  <c r="O196" i="1"/>
  <c r="O197" i="1"/>
  <c r="O198" i="1"/>
  <c r="O199" i="1"/>
  <c r="O201" i="1"/>
  <c r="O202" i="1"/>
  <c r="O203" i="1"/>
  <c r="O204" i="1"/>
  <c r="O205" i="1"/>
  <c r="O206" i="1"/>
  <c r="O207" i="1"/>
  <c r="O208" i="1"/>
  <c r="O209" i="1"/>
  <c r="O210" i="1"/>
  <c r="O212" i="1"/>
  <c r="O213" i="1"/>
  <c r="O214" i="1"/>
  <c r="O215" i="1"/>
  <c r="O216" i="1"/>
  <c r="O217" i="1"/>
  <c r="O218" i="1"/>
  <c r="O219" i="1"/>
  <c r="O220" i="1"/>
  <c r="O221" i="1"/>
  <c r="O224" i="1"/>
  <c r="O225" i="1"/>
  <c r="O226" i="1"/>
  <c r="O227" i="1"/>
  <c r="O228" i="1"/>
  <c r="O229" i="1"/>
  <c r="O230" i="1"/>
  <c r="O231" i="1"/>
  <c r="O232" i="1"/>
  <c r="O233" i="1"/>
  <c r="O235" i="1"/>
  <c r="O236" i="1"/>
  <c r="O237" i="1"/>
  <c r="O238" i="1"/>
  <c r="O239" i="1"/>
  <c r="O240" i="1"/>
  <c r="O241" i="1"/>
  <c r="O242" i="1"/>
  <c r="O243" i="1"/>
  <c r="O244" i="1"/>
  <c r="O246" i="1"/>
  <c r="O247" i="1"/>
  <c r="O248" i="1"/>
  <c r="O249" i="1"/>
  <c r="O250" i="1"/>
  <c r="O251" i="1"/>
  <c r="O252" i="1"/>
  <c r="O253" i="1"/>
  <c r="O254" i="1"/>
  <c r="O255" i="1"/>
  <c r="O257" i="1"/>
  <c r="O258" i="1"/>
  <c r="O259" i="1"/>
  <c r="O260" i="1"/>
  <c r="O261" i="1"/>
  <c r="O262" i="1"/>
  <c r="O263" i="1"/>
  <c r="O264" i="1"/>
  <c r="O265" i="1"/>
  <c r="O266" i="1"/>
  <c r="O268" i="1"/>
  <c r="O269" i="1"/>
  <c r="O270" i="1"/>
  <c r="O271" i="1"/>
  <c r="O272" i="1"/>
  <c r="O273" i="1"/>
  <c r="O274" i="1"/>
  <c r="O275" i="1"/>
  <c r="O276" i="1"/>
  <c r="O277" i="1"/>
  <c r="O279" i="1"/>
  <c r="O280" i="1"/>
  <c r="O281" i="1"/>
  <c r="O282" i="1"/>
  <c r="O283" i="1"/>
  <c r="O284" i="1"/>
  <c r="O285" i="1"/>
  <c r="O286" i="1"/>
  <c r="O287" i="1"/>
  <c r="O288" i="1"/>
  <c r="O290" i="1"/>
  <c r="O291" i="1"/>
  <c r="O292" i="1"/>
  <c r="O293" i="1"/>
  <c r="O294" i="1"/>
  <c r="O295" i="1"/>
  <c r="O296" i="1"/>
  <c r="O297" i="1"/>
  <c r="O298" i="1"/>
  <c r="O299" i="1"/>
  <c r="O301" i="1"/>
  <c r="O302" i="1"/>
  <c r="O303" i="1"/>
  <c r="O304" i="1"/>
  <c r="O305" i="1"/>
  <c r="O306" i="1"/>
  <c r="O307" i="1"/>
  <c r="O308" i="1"/>
  <c r="O309" i="1"/>
  <c r="O310" i="1"/>
  <c r="O312" i="1"/>
  <c r="O313" i="1"/>
  <c r="O314" i="1"/>
  <c r="O315" i="1"/>
  <c r="O316" i="1"/>
  <c r="O317" i="1"/>
  <c r="O318" i="1"/>
  <c r="O319" i="1"/>
  <c r="O320" i="1"/>
  <c r="O321" i="1"/>
  <c r="O323" i="1"/>
  <c r="O324" i="1"/>
  <c r="O325" i="1"/>
  <c r="O326" i="1"/>
  <c r="O327" i="1"/>
  <c r="O328" i="1"/>
  <c r="O329" i="1"/>
  <c r="O330" i="1"/>
  <c r="O331" i="1"/>
  <c r="O332" i="1"/>
  <c r="O335" i="1"/>
  <c r="O336" i="1"/>
  <c r="O337" i="1"/>
  <c r="O338" i="1"/>
  <c r="O339" i="1"/>
  <c r="O340" i="1"/>
  <c r="O341" i="1"/>
  <c r="O342" i="1"/>
  <c r="O343" i="1"/>
  <c r="O344" i="1"/>
  <c r="O346" i="1"/>
  <c r="O347" i="1"/>
  <c r="O348" i="1"/>
  <c r="O349" i="1"/>
  <c r="O350" i="1"/>
  <c r="O351" i="1"/>
  <c r="O352" i="1"/>
  <c r="O353" i="1"/>
  <c r="O354" i="1"/>
  <c r="O355" i="1"/>
  <c r="O357" i="1"/>
  <c r="O358" i="1"/>
  <c r="O359" i="1"/>
  <c r="O360" i="1"/>
  <c r="O361" i="1"/>
  <c r="O362" i="1"/>
  <c r="O363" i="1"/>
  <c r="O364" i="1"/>
  <c r="O365" i="1"/>
  <c r="O366" i="1"/>
  <c r="O368" i="1"/>
  <c r="O369" i="1"/>
  <c r="O370" i="1"/>
  <c r="O371" i="1"/>
  <c r="O372" i="1"/>
  <c r="O373" i="1"/>
  <c r="O374" i="1"/>
  <c r="O375" i="1"/>
  <c r="O376" i="1"/>
  <c r="O377" i="1"/>
  <c r="O379" i="1"/>
  <c r="O380" i="1"/>
  <c r="O381" i="1"/>
  <c r="O382" i="1"/>
  <c r="O383" i="1"/>
  <c r="O384" i="1"/>
  <c r="O385" i="1"/>
  <c r="O386" i="1"/>
  <c r="O387" i="1"/>
  <c r="O388" i="1"/>
  <c r="O390" i="1"/>
  <c r="O391" i="1"/>
  <c r="O392" i="1"/>
  <c r="O393" i="1"/>
  <c r="O394" i="1"/>
  <c r="O395" i="1"/>
  <c r="O396" i="1"/>
  <c r="O397" i="1"/>
  <c r="O398" i="1"/>
  <c r="O399" i="1"/>
  <c r="O401" i="1"/>
  <c r="O402" i="1"/>
  <c r="O403" i="1"/>
  <c r="O404" i="1"/>
  <c r="O405" i="1"/>
  <c r="O406" i="1"/>
  <c r="O407" i="1"/>
  <c r="O408" i="1"/>
  <c r="O409" i="1"/>
  <c r="O410" i="1"/>
  <c r="O412" i="1"/>
  <c r="O413" i="1"/>
  <c r="O414" i="1"/>
  <c r="O415" i="1"/>
  <c r="O416" i="1"/>
  <c r="O417" i="1"/>
  <c r="O418" i="1"/>
  <c r="O419" i="1"/>
  <c r="O420" i="1"/>
  <c r="O421" i="1"/>
  <c r="O423" i="1"/>
  <c r="O424" i="1"/>
  <c r="O425" i="1"/>
  <c r="O426" i="1"/>
  <c r="O427" i="1"/>
  <c r="O428" i="1"/>
  <c r="O429" i="1"/>
  <c r="O430" i="1"/>
  <c r="O431" i="1"/>
  <c r="O432" i="1"/>
  <c r="O434" i="1"/>
  <c r="O435" i="1"/>
  <c r="O436" i="1"/>
  <c r="O437" i="1"/>
  <c r="O438" i="1"/>
  <c r="O439" i="1"/>
  <c r="O440" i="1"/>
  <c r="O441" i="1"/>
  <c r="O442" i="1"/>
  <c r="O443" i="1"/>
  <c r="O446" i="1"/>
  <c r="O447" i="1"/>
  <c r="O448" i="1"/>
  <c r="O449" i="1"/>
  <c r="O450" i="1"/>
  <c r="O451" i="1"/>
  <c r="O452" i="1"/>
  <c r="O453" i="1"/>
  <c r="O454" i="1"/>
  <c r="O455" i="1"/>
  <c r="O457" i="1"/>
  <c r="O458" i="1"/>
  <c r="O459" i="1"/>
  <c r="O460" i="1"/>
  <c r="O461" i="1"/>
  <c r="O462" i="1"/>
  <c r="O463" i="1"/>
  <c r="O464" i="1"/>
  <c r="O465" i="1"/>
  <c r="O466" i="1"/>
  <c r="O468" i="1"/>
  <c r="O469" i="1"/>
  <c r="O470" i="1"/>
  <c r="O471" i="1"/>
  <c r="O472" i="1"/>
  <c r="O473" i="1"/>
  <c r="O474" i="1"/>
  <c r="O475" i="1"/>
  <c r="O476" i="1"/>
  <c r="O477" i="1"/>
  <c r="O479" i="1"/>
  <c r="O480" i="1"/>
  <c r="O481" i="1"/>
  <c r="O482" i="1"/>
  <c r="O483" i="1"/>
  <c r="O484" i="1"/>
  <c r="O485" i="1"/>
  <c r="O486" i="1"/>
  <c r="O487" i="1"/>
  <c r="O488" i="1"/>
  <c r="O490" i="1"/>
  <c r="O491" i="1"/>
  <c r="O492" i="1"/>
  <c r="O493" i="1"/>
  <c r="O494" i="1"/>
  <c r="O495" i="1"/>
  <c r="O496" i="1"/>
  <c r="O497" i="1"/>
  <c r="O498" i="1"/>
  <c r="O499" i="1"/>
  <c r="O501" i="1"/>
  <c r="O502" i="1"/>
  <c r="O503" i="1"/>
  <c r="O504" i="1"/>
  <c r="O505" i="1"/>
  <c r="O506" i="1"/>
  <c r="O507" i="1"/>
  <c r="O508" i="1"/>
  <c r="O509" i="1"/>
  <c r="O510" i="1"/>
  <c r="O512" i="1"/>
  <c r="O513" i="1"/>
  <c r="O514" i="1"/>
  <c r="O515" i="1"/>
  <c r="O516" i="1"/>
  <c r="O517" i="1"/>
  <c r="O518" i="1"/>
  <c r="O519" i="1"/>
  <c r="O520" i="1"/>
  <c r="O521" i="1"/>
  <c r="O523" i="1"/>
  <c r="O524" i="1"/>
  <c r="O525" i="1"/>
  <c r="O526" i="1"/>
  <c r="O527" i="1"/>
  <c r="O528" i="1"/>
  <c r="O529" i="1"/>
  <c r="O530" i="1"/>
  <c r="O531" i="1"/>
  <c r="O532" i="1"/>
  <c r="O534" i="1"/>
  <c r="O535" i="1"/>
  <c r="O536" i="1"/>
  <c r="O537" i="1"/>
  <c r="O538" i="1"/>
  <c r="O539" i="1"/>
  <c r="O540" i="1"/>
  <c r="O541" i="1"/>
  <c r="O542" i="1"/>
  <c r="O543" i="1"/>
  <c r="O545" i="1"/>
  <c r="O546" i="1"/>
  <c r="O547" i="1"/>
  <c r="O548" i="1"/>
  <c r="O549" i="1"/>
  <c r="O550" i="1"/>
  <c r="O551" i="1"/>
  <c r="O552" i="1"/>
  <c r="O553" i="1"/>
  <c r="O554" i="1"/>
  <c r="O557" i="1"/>
  <c r="O558" i="1"/>
  <c r="O559" i="1"/>
  <c r="O560" i="1"/>
  <c r="O561" i="1"/>
  <c r="O562" i="1"/>
  <c r="O563" i="1"/>
  <c r="O564" i="1"/>
  <c r="O565" i="1"/>
  <c r="O566" i="1"/>
  <c r="O568" i="1"/>
  <c r="O569" i="1"/>
  <c r="O570" i="1"/>
  <c r="O571" i="1"/>
  <c r="O572" i="1"/>
  <c r="O573" i="1"/>
  <c r="O574" i="1"/>
  <c r="O575" i="1"/>
  <c r="O576" i="1"/>
  <c r="O577" i="1"/>
  <c r="O579" i="1"/>
  <c r="O580" i="1"/>
  <c r="O581" i="1"/>
  <c r="O582" i="1"/>
  <c r="O840" i="1"/>
  <c r="O583" i="1"/>
  <c r="O584" i="1"/>
  <c r="O585" i="1"/>
  <c r="O586" i="1"/>
  <c r="O587" i="1"/>
  <c r="O588" i="1"/>
  <c r="O590" i="1"/>
  <c r="O591" i="1"/>
  <c r="O592" i="1"/>
  <c r="O593" i="1"/>
  <c r="O594" i="1"/>
  <c r="O595" i="1"/>
  <c r="O596" i="1"/>
  <c r="O597" i="1"/>
  <c r="O598" i="1"/>
  <c r="O599" i="1"/>
  <c r="O601" i="1"/>
  <c r="O602" i="1"/>
  <c r="O603" i="1"/>
  <c r="O604" i="1"/>
  <c r="O605" i="1"/>
  <c r="O606" i="1"/>
  <c r="O607" i="1"/>
  <c r="O608" i="1"/>
  <c r="O609" i="1"/>
  <c r="O610" i="1"/>
  <c r="O612" i="1"/>
  <c r="O613" i="1"/>
  <c r="O614" i="1"/>
  <c r="O615" i="1"/>
  <c r="O616" i="1"/>
  <c r="O617" i="1"/>
  <c r="O618" i="1"/>
  <c r="O619" i="1"/>
  <c r="O620" i="1"/>
  <c r="O621" i="1"/>
  <c r="O623" i="1"/>
  <c r="O624" i="1"/>
  <c r="O625" i="1"/>
  <c r="O626" i="1"/>
  <c r="O627" i="1"/>
  <c r="O628" i="1"/>
  <c r="O629" i="1"/>
  <c r="O630" i="1"/>
  <c r="O631" i="1"/>
  <c r="O632" i="1"/>
  <c r="O634" i="1"/>
  <c r="O635" i="1"/>
  <c r="O636" i="1"/>
  <c r="O637" i="1"/>
  <c r="O638" i="1"/>
  <c r="O639" i="1"/>
  <c r="O640" i="1"/>
  <c r="O641" i="1"/>
  <c r="O642" i="1"/>
  <c r="O643" i="1"/>
  <c r="O645" i="1"/>
  <c r="O646" i="1"/>
  <c r="O647" i="1"/>
  <c r="O648" i="1"/>
  <c r="O649" i="1"/>
  <c r="O650" i="1"/>
  <c r="O651" i="1"/>
  <c r="O652" i="1"/>
  <c r="O653" i="1"/>
  <c r="O654" i="1"/>
  <c r="O656" i="1"/>
  <c r="O657" i="1"/>
  <c r="O658" i="1"/>
  <c r="O659" i="1"/>
  <c r="O660" i="1"/>
  <c r="O661" i="1"/>
  <c r="O662" i="1"/>
  <c r="O663" i="1"/>
  <c r="O664" i="1"/>
  <c r="O665" i="1"/>
  <c r="O668" i="1"/>
  <c r="O669" i="1"/>
  <c r="O670" i="1"/>
  <c r="O671" i="1"/>
  <c r="O672" i="1"/>
  <c r="O673" i="1"/>
  <c r="O674" i="1"/>
  <c r="O675" i="1"/>
  <c r="O676" i="1"/>
  <c r="O677" i="1"/>
  <c r="O679" i="1"/>
  <c r="O680" i="1"/>
  <c r="O681" i="1"/>
  <c r="O682" i="1"/>
  <c r="O683" i="1"/>
  <c r="O684" i="1"/>
  <c r="O685" i="1"/>
  <c r="O686" i="1"/>
  <c r="O687" i="1"/>
  <c r="O688" i="1"/>
  <c r="O690" i="1"/>
  <c r="O691" i="1"/>
  <c r="O692" i="1"/>
  <c r="O693" i="1"/>
  <c r="O694" i="1"/>
  <c r="O695" i="1"/>
  <c r="O696" i="1"/>
  <c r="O697" i="1"/>
  <c r="O698" i="1"/>
  <c r="O699" i="1"/>
  <c r="O701" i="1"/>
  <c r="O702" i="1"/>
  <c r="O703" i="1"/>
  <c r="O704" i="1"/>
  <c r="O705" i="1"/>
  <c r="O706" i="1"/>
  <c r="O707" i="1"/>
  <c r="O708" i="1"/>
  <c r="O709" i="1"/>
  <c r="O710" i="1"/>
  <c r="O712" i="1"/>
  <c r="O713" i="1"/>
  <c r="O714" i="1"/>
  <c r="O715" i="1"/>
  <c r="O716" i="1"/>
  <c r="O717" i="1"/>
  <c r="O718" i="1"/>
  <c r="O719" i="1"/>
  <c r="O720" i="1"/>
  <c r="O721" i="1"/>
  <c r="O723" i="1"/>
  <c r="O724" i="1"/>
  <c r="O725" i="1"/>
  <c r="O726" i="1"/>
  <c r="O727" i="1"/>
  <c r="O729" i="1"/>
  <c r="O730" i="1"/>
  <c r="O731" i="1"/>
  <c r="O732" i="1"/>
  <c r="O733" i="1"/>
  <c r="O735" i="1"/>
  <c r="O736" i="1"/>
  <c r="O737" i="1"/>
  <c r="O738" i="1"/>
  <c r="O739" i="1"/>
  <c r="O740" i="1"/>
  <c r="O741" i="1"/>
  <c r="O742" i="1"/>
  <c r="O743" i="1"/>
  <c r="O744" i="1"/>
  <c r="O746" i="1"/>
  <c r="O747" i="1"/>
  <c r="O748" i="1"/>
  <c r="O749" i="1"/>
  <c r="O750" i="1"/>
  <c r="O751" i="1"/>
  <c r="O752" i="1"/>
  <c r="O753" i="1"/>
  <c r="O754" i="1"/>
  <c r="O755" i="1"/>
  <c r="O757" i="1"/>
  <c r="O758" i="1"/>
  <c r="O759" i="1"/>
  <c r="O760" i="1"/>
  <c r="O761" i="1"/>
  <c r="O762" i="1"/>
  <c r="O763" i="1"/>
  <c r="O764" i="1"/>
  <c r="O765" i="1"/>
  <c r="O766" i="1"/>
  <c r="O768" i="1"/>
  <c r="O769" i="1"/>
  <c r="O770" i="1"/>
  <c r="O771" i="1"/>
  <c r="O772" i="1"/>
  <c r="O773" i="1"/>
  <c r="O774" i="1"/>
  <c r="O775" i="1"/>
  <c r="O776" i="1"/>
  <c r="O777" i="1"/>
  <c r="O780" i="1"/>
  <c r="O781" i="1"/>
  <c r="O782" i="1"/>
  <c r="O783" i="1"/>
  <c r="O784" i="1"/>
  <c r="O785" i="1"/>
  <c r="O786" i="1"/>
  <c r="O787" i="1"/>
  <c r="O788" i="1"/>
  <c r="O789" i="1"/>
  <c r="O791" i="1"/>
  <c r="O792" i="1"/>
  <c r="O793" i="1"/>
  <c r="O794" i="1"/>
  <c r="O795" i="1"/>
  <c r="O796" i="1"/>
  <c r="O797" i="1"/>
  <c r="O798" i="1"/>
  <c r="O799" i="1"/>
  <c r="O800" i="1"/>
  <c r="O802" i="1"/>
  <c r="O803" i="1"/>
  <c r="O804" i="1"/>
  <c r="O805" i="1"/>
  <c r="O806" i="1"/>
  <c r="O807" i="1"/>
  <c r="O808" i="1"/>
  <c r="O809" i="1"/>
  <c r="O810" i="1"/>
  <c r="O811" i="1"/>
  <c r="O813" i="1"/>
  <c r="O814" i="1"/>
  <c r="O815" i="1"/>
  <c r="O816" i="1"/>
  <c r="O817" i="1"/>
  <c r="O818" i="1"/>
  <c r="O819" i="1"/>
  <c r="O820" i="1"/>
  <c r="O821" i="1"/>
  <c r="O822" i="1"/>
  <c r="O824" i="1"/>
  <c r="O825" i="1"/>
  <c r="O826" i="1"/>
  <c r="O827" i="1"/>
  <c r="O828" i="1"/>
  <c r="O829" i="1"/>
  <c r="O830" i="1"/>
  <c r="O831" i="1"/>
  <c r="O832" i="1"/>
  <c r="O833" i="1"/>
  <c r="O835" i="1"/>
  <c r="O836" i="1"/>
  <c r="O837" i="1"/>
  <c r="O838" i="1"/>
  <c r="O839" i="1"/>
  <c r="O841" i="1"/>
  <c r="O842" i="1"/>
  <c r="O843" i="1"/>
  <c r="O728" i="1"/>
  <c r="O844" i="1"/>
  <c r="O845" i="1"/>
  <c r="O847" i="1"/>
  <c r="O848" i="1"/>
  <c r="O849" i="1"/>
  <c r="O850" i="1"/>
  <c r="O851" i="1"/>
  <c r="O852" i="1"/>
  <c r="O859" i="1"/>
  <c r="O870" i="1"/>
  <c r="O881" i="1"/>
  <c r="O892" i="1"/>
  <c r="O904" i="1"/>
  <c r="O915" i="1"/>
  <c r="O926" i="1"/>
  <c r="O937" i="1"/>
  <c r="O948" i="1"/>
  <c r="O959" i="1"/>
  <c r="O970" i="1"/>
  <c r="O981" i="1"/>
  <c r="O992" i="1"/>
  <c r="O1003" i="1"/>
  <c r="O1015" i="1"/>
  <c r="O1026" i="1"/>
  <c r="O1037" i="1"/>
  <c r="O1048" i="1"/>
  <c r="O1059" i="1"/>
  <c r="O1070" i="1"/>
  <c r="O1081" i="1"/>
  <c r="O1092" i="1"/>
  <c r="O2342" i="1"/>
  <c r="O1103" i="1"/>
  <c r="O1114" i="1"/>
  <c r="O1126" i="1"/>
  <c r="O1137" i="1"/>
  <c r="O1148" i="1"/>
  <c r="O1159" i="1"/>
  <c r="O1170" i="1"/>
  <c r="O1181" i="1"/>
  <c r="O1192" i="1"/>
  <c r="O1203" i="1"/>
  <c r="O1214" i="1"/>
  <c r="O1225" i="1"/>
  <c r="O1238" i="1"/>
  <c r="O1249" i="1"/>
  <c r="O1260" i="1"/>
  <c r="O1271" i="1"/>
  <c r="O1282" i="1"/>
  <c r="O1293" i="1"/>
  <c r="O1304" i="1"/>
  <c r="O1315" i="1"/>
  <c r="O1326" i="1"/>
  <c r="O1337" i="1"/>
  <c r="O1349" i="1"/>
  <c r="O1360" i="1"/>
  <c r="O1371" i="1"/>
  <c r="O1382" i="1"/>
  <c r="O1393" i="1"/>
  <c r="O1404" i="1"/>
  <c r="O2343" i="1"/>
  <c r="O1415" i="1"/>
  <c r="O1426" i="1"/>
  <c r="O1437" i="1"/>
  <c r="O1448" i="1"/>
  <c r="O1460" i="1"/>
  <c r="O1471" i="1"/>
  <c r="O1482" i="1"/>
  <c r="O1493" i="1"/>
  <c r="O1504" i="1"/>
  <c r="O1515" i="1"/>
  <c r="O1526" i="1"/>
  <c r="O1537" i="1"/>
  <c r="O1548" i="1"/>
  <c r="O1559" i="1"/>
  <c r="O1571" i="1"/>
  <c r="O1582" i="1"/>
  <c r="O1593" i="1"/>
  <c r="O1604" i="1"/>
  <c r="O1615" i="1"/>
  <c r="O1626" i="1"/>
  <c r="O1637" i="1"/>
  <c r="O1648" i="1"/>
  <c r="O1659" i="1"/>
  <c r="O1670" i="1"/>
  <c r="O1682" i="1"/>
  <c r="O1693" i="1"/>
  <c r="O1704" i="1"/>
  <c r="O1715" i="1"/>
  <c r="O1726" i="1"/>
  <c r="O1737" i="1"/>
  <c r="O1748" i="1"/>
  <c r="O1759" i="1"/>
  <c r="O1770" i="1"/>
  <c r="O1781" i="1"/>
  <c r="O1793" i="1"/>
  <c r="O1804" i="1"/>
  <c r="O1815" i="1"/>
  <c r="O1826" i="1"/>
  <c r="O1837" i="1"/>
  <c r="O1848" i="1"/>
  <c r="O1859" i="1"/>
  <c r="O1870" i="1"/>
  <c r="O1881" i="1"/>
  <c r="O2344" i="1"/>
  <c r="O1892" i="1"/>
  <c r="O1904" i="1"/>
  <c r="O1915" i="1"/>
  <c r="O1926" i="1"/>
  <c r="O1937" i="1"/>
  <c r="O1948" i="1"/>
  <c r="O1959" i="1"/>
  <c r="O1970" i="1"/>
  <c r="O1981" i="1"/>
  <c r="O1992" i="1"/>
  <c r="O2003" i="1"/>
  <c r="O2015" i="1"/>
  <c r="O2026" i="1"/>
  <c r="O2037" i="1"/>
  <c r="O2048" i="1"/>
  <c r="O2059" i="1"/>
  <c r="O2070" i="1"/>
  <c r="O2081" i="1"/>
  <c r="O2092" i="1"/>
  <c r="O2103" i="1"/>
  <c r="O2114" i="1"/>
  <c r="O2126" i="1"/>
  <c r="O2137" i="1"/>
  <c r="O2148" i="1"/>
  <c r="O2159" i="1"/>
  <c r="O2170" i="1"/>
  <c r="O2181" i="1"/>
  <c r="O2192" i="1"/>
  <c r="O2203" i="1"/>
  <c r="O2214" i="1"/>
  <c r="O2225" i="1"/>
  <c r="O2237" i="1"/>
  <c r="O2248" i="1"/>
  <c r="O2259" i="1"/>
  <c r="O2270" i="1"/>
  <c r="O2281" i="1"/>
  <c r="O2292" i="1"/>
  <c r="O2303" i="1"/>
  <c r="O2314" i="1"/>
  <c r="O2325" i="1"/>
  <c r="O2336" i="1"/>
  <c r="O12" i="1"/>
  <c r="O23" i="1"/>
  <c r="O34" i="1"/>
  <c r="O45" i="1"/>
  <c r="O56" i="1"/>
  <c r="O67" i="1"/>
  <c r="O78" i="1"/>
  <c r="O89" i="1"/>
  <c r="O100" i="1"/>
  <c r="O111" i="1"/>
  <c r="O123" i="1"/>
  <c r="O134" i="1"/>
  <c r="O145" i="1"/>
  <c r="O156" i="1"/>
  <c r="O167" i="1"/>
  <c r="O178" i="1"/>
  <c r="O189" i="1"/>
  <c r="O200" i="1"/>
  <c r="O211" i="1"/>
  <c r="O222" i="1"/>
  <c r="O234" i="1"/>
  <c r="O245" i="1"/>
  <c r="O256" i="1"/>
  <c r="O267" i="1"/>
  <c r="O278" i="1"/>
  <c r="O289" i="1"/>
  <c r="O300" i="1"/>
  <c r="O311" i="1"/>
  <c r="O322" i="1"/>
  <c r="O333" i="1"/>
  <c r="O345" i="1"/>
  <c r="O356" i="1"/>
  <c r="O367" i="1"/>
  <c r="O378" i="1"/>
  <c r="O389" i="1"/>
  <c r="O400" i="1"/>
  <c r="O411" i="1"/>
  <c r="O422" i="1"/>
  <c r="O433" i="1"/>
  <c r="O444" i="1"/>
  <c r="O456" i="1"/>
  <c r="O467" i="1"/>
  <c r="O478" i="1"/>
  <c r="O489" i="1"/>
  <c r="O500" i="1"/>
  <c r="O511" i="1"/>
  <c r="O522" i="1"/>
  <c r="O533" i="1"/>
  <c r="O544" i="1"/>
  <c r="O555" i="1"/>
  <c r="O567" i="1"/>
  <c r="O578" i="1"/>
  <c r="O589" i="1"/>
  <c r="O600" i="1"/>
  <c r="O611" i="1"/>
  <c r="O622" i="1"/>
  <c r="O633" i="1"/>
  <c r="O644" i="1"/>
  <c r="O655" i="1"/>
  <c r="O666" i="1"/>
  <c r="O678" i="1"/>
  <c r="O689" i="1"/>
  <c r="O700" i="1"/>
  <c r="O711" i="1"/>
  <c r="O722" i="1"/>
  <c r="O734" i="1"/>
  <c r="O745" i="1"/>
  <c r="O756" i="1"/>
  <c r="O767" i="1"/>
  <c r="O778" i="1"/>
  <c r="O790" i="1"/>
  <c r="O801" i="1"/>
  <c r="O812" i="1"/>
  <c r="O823" i="1"/>
  <c r="O834" i="1"/>
  <c r="O846" i="1"/>
  <c r="O893" i="1"/>
  <c r="O1004" i="1"/>
  <c r="O1115" i="1"/>
  <c r="O1226" i="1"/>
  <c r="O1338" i="1"/>
  <c r="O1449" i="1"/>
  <c r="O1560" i="1"/>
  <c r="O1671" i="1"/>
  <c r="O1782" i="1"/>
  <c r="O1893" i="1"/>
  <c r="O2004" i="1"/>
  <c r="O2115" i="1"/>
  <c r="O2226" i="1"/>
  <c r="O2337" i="1"/>
  <c r="O112" i="1"/>
  <c r="O223" i="1"/>
  <c r="O334" i="1"/>
  <c r="O445" i="1"/>
  <c r="O556" i="1"/>
  <c r="O667" i="1"/>
  <c r="O779" i="1"/>
  <c r="O1227" i="1"/>
  <c r="O2338" i="1"/>
  <c r="I2" i="2"/>
  <c r="H2" i="5" s="1" a="1"/>
  <c r="H2" i="5" s="1"/>
  <c r="I1113" i="2"/>
  <c r="H1113" i="5" s="1" a="1"/>
  <c r="H1113" i="5" s="1"/>
  <c r="I1560" i="2"/>
  <c r="H1560" i="5" s="1" a="1"/>
  <c r="H1560" i="5" s="1"/>
  <c r="I1671" i="2"/>
  <c r="H1671" i="5" s="1" a="1"/>
  <c r="H1671" i="5" s="1"/>
  <c r="I1782" i="2"/>
  <c r="H1782" i="5" s="1" a="1"/>
  <c r="H1782" i="5" s="1"/>
  <c r="I1893" i="2"/>
  <c r="H1893" i="5" s="1" a="1"/>
  <c r="H1893" i="5" s="1"/>
  <c r="I2004" i="2"/>
  <c r="H2004" i="5" s="1" a="1"/>
  <c r="H2004" i="5" s="1"/>
  <c r="I2115" i="2"/>
  <c r="H2115" i="5" s="1" a="1"/>
  <c r="H2115" i="5" s="1"/>
  <c r="I2226" i="2"/>
  <c r="H2226" i="5" s="1" a="1"/>
  <c r="H2226" i="5" s="1"/>
  <c r="I3" i="2"/>
  <c r="H3" i="5" s="1" a="1"/>
  <c r="H3" i="5" s="1"/>
  <c r="I114" i="2"/>
  <c r="H114" i="5" s="1" a="1"/>
  <c r="H114" i="5" s="1"/>
  <c r="I225" i="2"/>
  <c r="H225" i="5" s="1" a="1"/>
  <c r="H225" i="5" s="1"/>
  <c r="I336" i="2"/>
  <c r="H336" i="5" s="1" a="1"/>
  <c r="H336" i="5" s="1"/>
  <c r="I447" i="2"/>
  <c r="H447" i="5" s="1" a="1"/>
  <c r="H447" i="5" s="1"/>
  <c r="I558" i="2"/>
  <c r="H558" i="5" s="1" a="1"/>
  <c r="H558" i="5" s="1"/>
  <c r="I669" i="2"/>
  <c r="H669" i="5" s="1" a="1"/>
  <c r="H669" i="5" s="1"/>
  <c r="I780" i="2"/>
  <c r="H780" i="5" s="1" a="1"/>
  <c r="H780" i="5" s="1"/>
  <c r="I891" i="2"/>
  <c r="H891" i="5" s="1" a="1"/>
  <c r="H891" i="5" s="1"/>
  <c r="I1002" i="2"/>
  <c r="H1002" i="5" s="1" a="1"/>
  <c r="H1002" i="5" s="1"/>
  <c r="I1114" i="2"/>
  <c r="H1114" i="5" s="1" a="1"/>
  <c r="H1114" i="5" s="1"/>
  <c r="I1225" i="2"/>
  <c r="H1225" i="5" s="1" a="1"/>
  <c r="H1225" i="5" s="1"/>
  <c r="I1336" i="2"/>
  <c r="H1336" i="5" s="1" a="1"/>
  <c r="H1336" i="5" s="1"/>
  <c r="I1447" i="2"/>
  <c r="H1447" i="5" s="1" a="1"/>
  <c r="H1447" i="5" s="1"/>
  <c r="I1494" i="2"/>
  <c r="H1494" i="5" s="1" a="1"/>
  <c r="H1494" i="5" s="1"/>
  <c r="I1505" i="2"/>
  <c r="H1505" i="5" s="1" a="1"/>
  <c r="H1505" i="5" s="1"/>
  <c r="I1516" i="2"/>
  <c r="H1516" i="5" s="1" a="1"/>
  <c r="H1516" i="5" s="1"/>
  <c r="I1527" i="2"/>
  <c r="H1527" i="5" s="1" a="1"/>
  <c r="H1527" i="5" s="1"/>
  <c r="I1538" i="2"/>
  <c r="H1538" i="5" s="1" a="1"/>
  <c r="H1538" i="5" s="1"/>
  <c r="I1549" i="2"/>
  <c r="H1549" i="5" s="1" a="1"/>
  <c r="H1549" i="5" s="1"/>
  <c r="I1561" i="2"/>
  <c r="H1561" i="5" s="1" a="1"/>
  <c r="H1561" i="5" s="1"/>
  <c r="I1572" i="2"/>
  <c r="H1572" i="5" s="1" a="1"/>
  <c r="H1572" i="5" s="1"/>
  <c r="I1583" i="2"/>
  <c r="H1583" i="5" s="1" a="1"/>
  <c r="H1583" i="5" s="1"/>
  <c r="I1594" i="2"/>
  <c r="H1594" i="5" s="1" a="1"/>
  <c r="H1594" i="5" s="1"/>
  <c r="I1605" i="2"/>
  <c r="H1605" i="5" s="1" a="1"/>
  <c r="H1605" i="5" s="1"/>
  <c r="I1616" i="2"/>
  <c r="H1616" i="5" s="1" a="1"/>
  <c r="H1616" i="5" s="1"/>
  <c r="I1627" i="2"/>
  <c r="H1627" i="5" s="1" a="1"/>
  <c r="H1627" i="5" s="1"/>
  <c r="I1638" i="2"/>
  <c r="H1638" i="5" s="1" a="1"/>
  <c r="H1638" i="5" s="1"/>
  <c r="I1649" i="2"/>
  <c r="H1649" i="5" s="1" a="1"/>
  <c r="H1649" i="5" s="1"/>
  <c r="I1660" i="2"/>
  <c r="H1660" i="5" s="1" a="1"/>
  <c r="H1660" i="5" s="1"/>
  <c r="I1672" i="2"/>
  <c r="H1672" i="5" s="1" a="1"/>
  <c r="H1672" i="5" s="1"/>
  <c r="I1683" i="2"/>
  <c r="H1683" i="5" s="1" a="1"/>
  <c r="H1683" i="5" s="1"/>
  <c r="I1694" i="2"/>
  <c r="H1694" i="5" s="1" a="1"/>
  <c r="H1694" i="5" s="1"/>
  <c r="I1705" i="2"/>
  <c r="H1705" i="5" s="1" a="1"/>
  <c r="H1705" i="5" s="1"/>
  <c r="I1716" i="2"/>
  <c r="H1716" i="5" s="1" a="1"/>
  <c r="H1716" i="5" s="1"/>
  <c r="I1727" i="2"/>
  <c r="H1727" i="5" s="1" a="1"/>
  <c r="H1727" i="5" s="1"/>
  <c r="I1738" i="2"/>
  <c r="H1738" i="5" s="1" a="1"/>
  <c r="H1738" i="5" s="1"/>
  <c r="I1749" i="2"/>
  <c r="H1749" i="5" s="1" a="1"/>
  <c r="H1749" i="5" s="1"/>
  <c r="I1760" i="2"/>
  <c r="H1760" i="5" s="1" a="1"/>
  <c r="H1760" i="5" s="1"/>
  <c r="I1771" i="2"/>
  <c r="H1771" i="5" s="1" a="1"/>
  <c r="H1771" i="5" s="1"/>
  <c r="I1783" i="2"/>
  <c r="H1783" i="5" s="1" a="1"/>
  <c r="H1783" i="5" s="1"/>
  <c r="I1794" i="2"/>
  <c r="H1794" i="5" s="1" a="1"/>
  <c r="H1794" i="5" s="1"/>
  <c r="I1805" i="2"/>
  <c r="H1805" i="5" s="1" a="1"/>
  <c r="H1805" i="5" s="1"/>
  <c r="I1816" i="2"/>
  <c r="H1816" i="5" s="1" a="1"/>
  <c r="H1816" i="5" s="1"/>
  <c r="I1827" i="2"/>
  <c r="H1827" i="5" s="1" a="1"/>
  <c r="H1827" i="5" s="1"/>
  <c r="I1838" i="2"/>
  <c r="H1838" i="5" s="1" a="1"/>
  <c r="H1838" i="5" s="1"/>
  <c r="I1849" i="2"/>
  <c r="H1849" i="5" s="1" a="1"/>
  <c r="H1849" i="5" s="1"/>
  <c r="I1860" i="2"/>
  <c r="H1860" i="5" s="1" a="1"/>
  <c r="H1860" i="5" s="1"/>
  <c r="I1871" i="2"/>
  <c r="H1871" i="5" s="1" a="1"/>
  <c r="H1871" i="5" s="1"/>
  <c r="I1882" i="2"/>
  <c r="H1882" i="5" s="1" a="1"/>
  <c r="H1882" i="5" s="1"/>
  <c r="I1894" i="2"/>
  <c r="H1894" i="5" s="1" a="1"/>
  <c r="H1894" i="5" s="1"/>
  <c r="I1905" i="2"/>
  <c r="H1905" i="5" s="1" a="1"/>
  <c r="H1905" i="5" s="1"/>
  <c r="I1916" i="2"/>
  <c r="H1916" i="5" s="1" a="1"/>
  <c r="H1916" i="5" s="1"/>
  <c r="I1927" i="2"/>
  <c r="H1927" i="5" s="1" a="1"/>
  <c r="H1927" i="5" s="1"/>
  <c r="I1938" i="2"/>
  <c r="H1938" i="5" s="1" a="1"/>
  <c r="H1938" i="5" s="1"/>
  <c r="I1949" i="2"/>
  <c r="H1949" i="5" s="1" a="1"/>
  <c r="H1949" i="5" s="1"/>
  <c r="I1960" i="2"/>
  <c r="H1960" i="5" s="1" a="1"/>
  <c r="H1960" i="5" s="1"/>
  <c r="I1971" i="2"/>
  <c r="H1971" i="5" s="1" a="1"/>
  <c r="H1971" i="5" s="1"/>
  <c r="I1982" i="2"/>
  <c r="H1982" i="5" s="1" a="1"/>
  <c r="H1982" i="5" s="1"/>
  <c r="I1993" i="2"/>
  <c r="H1993" i="5" s="1" a="1"/>
  <c r="H1993" i="5" s="1"/>
  <c r="I2005" i="2"/>
  <c r="H2005" i="5" s="1" a="1"/>
  <c r="H2005" i="5" s="1"/>
  <c r="I2016" i="2"/>
  <c r="H2016" i="5" s="1" a="1"/>
  <c r="H2016" i="5" s="1"/>
  <c r="I2027" i="2"/>
  <c r="H2027" i="5" s="1" a="1"/>
  <c r="H2027" i="5" s="1"/>
  <c r="I2038" i="2"/>
  <c r="H2038" i="5" s="1" a="1"/>
  <c r="H2038" i="5" s="1"/>
  <c r="I2049" i="2"/>
  <c r="H2049" i="5" s="1" a="1"/>
  <c r="H2049" i="5" s="1"/>
  <c r="I2060" i="2"/>
  <c r="H2060" i="5" s="1" a="1"/>
  <c r="H2060" i="5" s="1"/>
  <c r="I2071" i="2"/>
  <c r="H2071" i="5" s="1" a="1"/>
  <c r="H2071" i="5" s="1"/>
  <c r="I2082" i="2"/>
  <c r="H2082" i="5" s="1" a="1"/>
  <c r="H2082" i="5" s="1"/>
  <c r="I2093" i="2"/>
  <c r="H2093" i="5" s="1" a="1"/>
  <c r="H2093" i="5" s="1"/>
  <c r="I2104" i="2"/>
  <c r="H2104" i="5" s="1" a="1"/>
  <c r="H2104" i="5" s="1"/>
  <c r="I2116" i="2"/>
  <c r="H2116" i="5" s="1" a="1"/>
  <c r="H2116" i="5" s="1"/>
  <c r="I2127" i="2"/>
  <c r="H2127" i="5" s="1" a="1"/>
  <c r="H2127" i="5" s="1"/>
  <c r="I2138" i="2"/>
  <c r="H2138" i="5" s="1" a="1"/>
  <c r="H2138" i="5" s="1"/>
  <c r="I2149" i="2"/>
  <c r="H2149" i="5" s="1" a="1"/>
  <c r="H2149" i="5" s="1"/>
  <c r="I2160" i="2"/>
  <c r="H2160" i="5" s="1" a="1"/>
  <c r="H2160" i="5" s="1"/>
  <c r="I2171" i="2"/>
  <c r="H2171" i="5" s="1" a="1"/>
  <c r="H2171" i="5" s="1"/>
  <c r="I2182" i="2"/>
  <c r="H2182" i="5" s="1" a="1"/>
  <c r="H2182" i="5" s="1"/>
  <c r="I2193" i="2"/>
  <c r="H2193" i="5" s="1" a="1"/>
  <c r="H2193" i="5" s="1"/>
  <c r="I2204" i="2"/>
  <c r="H2204" i="5" s="1" a="1"/>
  <c r="H2204" i="5" s="1"/>
  <c r="I2215" i="2"/>
  <c r="H2215" i="5" s="1" a="1"/>
  <c r="H2215" i="5" s="1"/>
  <c r="I2227" i="2"/>
  <c r="H2227" i="5" s="1" a="1"/>
  <c r="H2227" i="5" s="1"/>
  <c r="I2238" i="2"/>
  <c r="H2238" i="5" s="1" a="1"/>
  <c r="H2238" i="5" s="1"/>
  <c r="I2249" i="2"/>
  <c r="H2249" i="5" s="1" a="1"/>
  <c r="H2249" i="5" s="1"/>
  <c r="I2260" i="2"/>
  <c r="H2260" i="5" s="1" a="1"/>
  <c r="H2260" i="5" s="1"/>
  <c r="I2271" i="2"/>
  <c r="H2271" i="5" s="1" a="1"/>
  <c r="H2271" i="5" s="1"/>
  <c r="I2282" i="2"/>
  <c r="H2282" i="5" s="1" a="1"/>
  <c r="H2282" i="5" s="1"/>
  <c r="I2293" i="2"/>
  <c r="H2293" i="5" s="1" a="1"/>
  <c r="H2293" i="5" s="1"/>
  <c r="I2304" i="2"/>
  <c r="H2304" i="5" s="1" a="1"/>
  <c r="H2304" i="5" s="1"/>
  <c r="I2315" i="2"/>
  <c r="H2315" i="5" s="1" a="1"/>
  <c r="H2315" i="5" s="1"/>
  <c r="I2326" i="2"/>
  <c r="H2326" i="5" s="1" a="1"/>
  <c r="H2326" i="5" s="1"/>
  <c r="I4" i="2"/>
  <c r="H4" i="5" s="1" a="1"/>
  <c r="H4" i="5" s="1"/>
  <c r="I15" i="2"/>
  <c r="H15" i="5" s="1" a="1"/>
  <c r="H15" i="5" s="1"/>
  <c r="I26" i="2"/>
  <c r="H26" i="5" s="1" a="1"/>
  <c r="H26" i="5" s="1"/>
  <c r="I37" i="2"/>
  <c r="H37" i="5" s="1" a="1"/>
  <c r="H37" i="5" s="1"/>
  <c r="I48" i="2"/>
  <c r="H48" i="5" s="1" a="1"/>
  <c r="H48" i="5" s="1"/>
  <c r="I59" i="2"/>
  <c r="H59" i="5" s="1" a="1"/>
  <c r="H59" i="5" s="1"/>
  <c r="I70" i="2"/>
  <c r="H70" i="5" s="1" a="1"/>
  <c r="H70" i="5" s="1"/>
  <c r="I81" i="2"/>
  <c r="H81" i="5" s="1" a="1"/>
  <c r="H81" i="5" s="1"/>
  <c r="I92" i="2"/>
  <c r="H92" i="5" s="1" a="1"/>
  <c r="H92" i="5" s="1"/>
  <c r="I103" i="2"/>
  <c r="H103" i="5" s="1" a="1"/>
  <c r="H103" i="5" s="1"/>
  <c r="I115" i="2"/>
  <c r="H115" i="5" s="1" a="1"/>
  <c r="H115" i="5" s="1"/>
  <c r="I126" i="2"/>
  <c r="H126" i="5" s="1" a="1"/>
  <c r="H126" i="5" s="1"/>
  <c r="I137" i="2"/>
  <c r="H137" i="5" s="1" a="1"/>
  <c r="H137" i="5" s="1"/>
  <c r="I148" i="2"/>
  <c r="H148" i="5" s="1" a="1"/>
  <c r="H148" i="5" s="1"/>
  <c r="I159" i="2"/>
  <c r="H159" i="5" s="1" a="1"/>
  <c r="H159" i="5" s="1"/>
  <c r="I170" i="2"/>
  <c r="H170" i="5" s="1" a="1"/>
  <c r="H170" i="5" s="1"/>
  <c r="I181" i="2"/>
  <c r="H181" i="5" s="1" a="1"/>
  <c r="H181" i="5" s="1"/>
  <c r="I192" i="2"/>
  <c r="H192" i="5" s="1" a="1"/>
  <c r="H192" i="5" s="1"/>
  <c r="I203" i="2"/>
  <c r="H203" i="5" s="1" a="1"/>
  <c r="H203" i="5" s="1"/>
  <c r="I214" i="2"/>
  <c r="H214" i="5" s="1" a="1"/>
  <c r="H214" i="5" s="1"/>
  <c r="I226" i="2"/>
  <c r="H226" i="5" s="1" a="1"/>
  <c r="H226" i="5" s="1"/>
  <c r="I237" i="2"/>
  <c r="H237" i="5" s="1" a="1"/>
  <c r="H237" i="5" s="1"/>
  <c r="I248" i="2"/>
  <c r="H248" i="5" s="1" a="1"/>
  <c r="H248" i="5" s="1"/>
  <c r="I259" i="2"/>
  <c r="H259" i="5" s="1" a="1"/>
  <c r="H259" i="5" s="1"/>
  <c r="I270" i="2"/>
  <c r="H270" i="5" s="1" a="1"/>
  <c r="H270" i="5" s="1"/>
  <c r="I281" i="2"/>
  <c r="H281" i="5" s="1" a="1"/>
  <c r="H281" i="5" s="1"/>
  <c r="I292" i="2"/>
  <c r="H292" i="5" s="1" a="1"/>
  <c r="H292" i="5" s="1"/>
  <c r="I303" i="2"/>
  <c r="H303" i="5" s="1" a="1"/>
  <c r="H303" i="5" s="1"/>
  <c r="I314" i="2"/>
  <c r="H314" i="5" s="1" a="1"/>
  <c r="H314" i="5" s="1"/>
  <c r="I325" i="2"/>
  <c r="H325" i="5" s="1" a="1"/>
  <c r="H325" i="5" s="1"/>
  <c r="I337" i="2"/>
  <c r="H337" i="5" s="1" a="1"/>
  <c r="H337" i="5" s="1"/>
  <c r="I348" i="2"/>
  <c r="H348" i="5" s="1" a="1"/>
  <c r="H348" i="5" s="1"/>
  <c r="I359" i="2"/>
  <c r="H359" i="5" s="1" a="1"/>
  <c r="H359" i="5" s="1"/>
  <c r="I370" i="2"/>
  <c r="H370" i="5" s="1" a="1"/>
  <c r="H370" i="5" s="1"/>
  <c r="I381" i="2"/>
  <c r="H381" i="5" s="1" a="1"/>
  <c r="H381" i="5" s="1"/>
  <c r="I392" i="2"/>
  <c r="H392" i="5" s="1" a="1"/>
  <c r="H392" i="5" s="1"/>
  <c r="I403" i="2"/>
  <c r="H403" i="5" s="1" a="1"/>
  <c r="H403" i="5" s="1"/>
  <c r="I414" i="2"/>
  <c r="H414" i="5" s="1" a="1"/>
  <c r="H414" i="5" s="1"/>
  <c r="I425" i="2"/>
  <c r="H425" i="5" s="1" a="1"/>
  <c r="H425" i="5" s="1"/>
  <c r="I436" i="2"/>
  <c r="H436" i="5" s="1" a="1"/>
  <c r="H436" i="5" s="1"/>
  <c r="I448" i="2"/>
  <c r="H448" i="5" s="1" a="1"/>
  <c r="H448" i="5" s="1"/>
  <c r="I459" i="2"/>
  <c r="H459" i="5" s="1" a="1"/>
  <c r="H459" i="5" s="1"/>
  <c r="I470" i="2"/>
  <c r="H470" i="5" s="1" a="1"/>
  <c r="H470" i="5" s="1"/>
  <c r="I481" i="2"/>
  <c r="H481" i="5" s="1" a="1"/>
  <c r="H481" i="5" s="1"/>
  <c r="I492" i="2"/>
  <c r="H492" i="5" s="1" a="1"/>
  <c r="H492" i="5" s="1"/>
  <c r="I503" i="2"/>
  <c r="H503" i="5" s="1" a="1"/>
  <c r="H503" i="5" s="1"/>
  <c r="I514" i="2"/>
  <c r="H514" i="5" s="1" a="1"/>
  <c r="H514" i="5" s="1"/>
  <c r="I525" i="2"/>
  <c r="H525" i="5" s="1" a="1"/>
  <c r="H525" i="5" s="1"/>
  <c r="I536" i="2"/>
  <c r="H536" i="5" s="1" a="1"/>
  <c r="H536" i="5" s="1"/>
  <c r="I547" i="2"/>
  <c r="H547" i="5" s="1" a="1"/>
  <c r="H547" i="5" s="1"/>
  <c r="I559" i="2"/>
  <c r="H559" i="5" s="1" a="1"/>
  <c r="H559" i="5" s="1"/>
  <c r="I570" i="2"/>
  <c r="H570" i="5" s="1" a="1"/>
  <c r="H570" i="5" s="1"/>
  <c r="I581" i="2"/>
  <c r="H581" i="5" s="1" a="1"/>
  <c r="H581" i="5" s="1"/>
  <c r="I592" i="2"/>
  <c r="H592" i="5" s="1" a="1"/>
  <c r="H592" i="5" s="1"/>
  <c r="I603" i="2"/>
  <c r="H603" i="5" s="1" a="1"/>
  <c r="H603" i="5" s="1"/>
  <c r="I614" i="2"/>
  <c r="H614" i="5" s="1" a="1"/>
  <c r="H614" i="5" s="1"/>
  <c r="I625" i="2"/>
  <c r="H625" i="5" s="1" a="1"/>
  <c r="H625" i="5" s="1"/>
  <c r="I636" i="2"/>
  <c r="H636" i="5" s="1" a="1"/>
  <c r="H636" i="5" s="1"/>
  <c r="I647" i="2"/>
  <c r="H647" i="5" s="1" a="1"/>
  <c r="H647" i="5" s="1"/>
  <c r="I658" i="2"/>
  <c r="H658" i="5" s="1" a="1"/>
  <c r="H658" i="5" s="1"/>
  <c r="I670" i="2"/>
  <c r="H670" i="5" s="1" a="1"/>
  <c r="H670" i="5" s="1"/>
  <c r="I681" i="2"/>
  <c r="H681" i="5" s="1" a="1"/>
  <c r="H681" i="5" s="1"/>
  <c r="I692" i="2"/>
  <c r="H692" i="5" s="1" a="1"/>
  <c r="H692" i="5" s="1"/>
  <c r="I703" i="2"/>
  <c r="H703" i="5" s="1" a="1"/>
  <c r="H703" i="5" s="1"/>
  <c r="I714" i="2"/>
  <c r="H714" i="5" s="1" a="1"/>
  <c r="H714" i="5" s="1"/>
  <c r="I725" i="2"/>
  <c r="H725" i="5" s="1" a="1"/>
  <c r="H725" i="5" s="1"/>
  <c r="I736" i="2"/>
  <c r="H736" i="5" s="1" a="1"/>
  <c r="H736" i="5" s="1"/>
  <c r="I747" i="2"/>
  <c r="H747" i="5" s="1" a="1"/>
  <c r="H747" i="5" s="1"/>
  <c r="I758" i="2"/>
  <c r="H758" i="5" s="1" a="1"/>
  <c r="H758" i="5" s="1"/>
  <c r="I769" i="2"/>
  <c r="H769" i="5" s="1" a="1"/>
  <c r="H769" i="5" s="1"/>
  <c r="I781" i="2"/>
  <c r="H781" i="5" s="1" a="1"/>
  <c r="H781" i="5" s="1"/>
  <c r="I792" i="2"/>
  <c r="H792" i="5" s="1" a="1"/>
  <c r="H792" i="5" s="1"/>
  <c r="I803" i="2"/>
  <c r="H803" i="5" s="1" a="1"/>
  <c r="H803" i="5" s="1"/>
  <c r="I814" i="2"/>
  <c r="H814" i="5" s="1" a="1"/>
  <c r="H814" i="5" s="1"/>
  <c r="I825" i="2"/>
  <c r="H825" i="5" s="1" a="1"/>
  <c r="H825" i="5" s="1"/>
  <c r="I836" i="2"/>
  <c r="H836" i="5" s="1" a="1"/>
  <c r="H836" i="5" s="1"/>
  <c r="I847" i="2"/>
  <c r="H847" i="5" s="1" a="1"/>
  <c r="H847" i="5" s="1"/>
  <c r="I858" i="2"/>
  <c r="H858" i="5" s="1" a="1"/>
  <c r="H858" i="5" s="1"/>
  <c r="I869" i="2"/>
  <c r="H869" i="5" s="1" a="1"/>
  <c r="H869" i="5" s="1"/>
  <c r="I880" i="2"/>
  <c r="H880" i="5" s="1" a="1"/>
  <c r="H880" i="5" s="1"/>
  <c r="I892" i="2"/>
  <c r="H892" i="5" s="1" a="1"/>
  <c r="H892" i="5" s="1"/>
  <c r="I903" i="2"/>
  <c r="H903" i="5" s="1" a="1"/>
  <c r="H903" i="5" s="1"/>
  <c r="I914" i="2"/>
  <c r="H914" i="5" s="1" a="1"/>
  <c r="H914" i="5" s="1"/>
  <c r="I925" i="2"/>
  <c r="H925" i="5" s="1" a="1"/>
  <c r="H925" i="5" s="1"/>
  <c r="I936" i="2"/>
  <c r="H936" i="5" s="1" a="1"/>
  <c r="H936" i="5" s="1"/>
  <c r="I947" i="2"/>
  <c r="H947" i="5" s="1" a="1"/>
  <c r="H947" i="5" s="1"/>
  <c r="I958" i="2"/>
  <c r="H958" i="5" s="1" a="1"/>
  <c r="H958" i="5" s="1"/>
  <c r="I969" i="2"/>
  <c r="H969" i="5" s="1" a="1"/>
  <c r="H969" i="5" s="1"/>
  <c r="I980" i="2"/>
  <c r="H980" i="5" s="1" a="1"/>
  <c r="H980" i="5" s="1"/>
  <c r="I991" i="2"/>
  <c r="H991" i="5" s="1" a="1"/>
  <c r="H991" i="5" s="1"/>
  <c r="I1003" i="2"/>
  <c r="H1003" i="5" s="1" a="1"/>
  <c r="H1003" i="5" s="1"/>
  <c r="I1014" i="2"/>
  <c r="H1014" i="5" s="1" a="1"/>
  <c r="H1014" i="5" s="1"/>
  <c r="I1025" i="2"/>
  <c r="H1025" i="5" s="1" a="1"/>
  <c r="H1025" i="5" s="1"/>
  <c r="I1036" i="2"/>
  <c r="H1036" i="5" s="1" a="1"/>
  <c r="H1036" i="5" s="1"/>
  <c r="I1047" i="2"/>
  <c r="H1047" i="5" s="1" a="1"/>
  <c r="H1047" i="5" s="1"/>
  <c r="I1058" i="2"/>
  <c r="H1058" i="5" s="1" a="1"/>
  <c r="H1058" i="5" s="1"/>
  <c r="I1069" i="2"/>
  <c r="H1069" i="5" s="1" a="1"/>
  <c r="H1069" i="5" s="1"/>
  <c r="I1080" i="2"/>
  <c r="H1080" i="5" s="1" a="1"/>
  <c r="H1080" i="5" s="1"/>
  <c r="I1091" i="2"/>
  <c r="H1091" i="5" s="1" a="1"/>
  <c r="H1091" i="5" s="1"/>
  <c r="I1102" i="2"/>
  <c r="H1102" i="5" s="1" a="1"/>
  <c r="H1102" i="5" s="1"/>
  <c r="I1115" i="2"/>
  <c r="H1115" i="5" s="1" a="1"/>
  <c r="H1115" i="5" s="1"/>
  <c r="I1126" i="2"/>
  <c r="H1126" i="5" s="1" a="1"/>
  <c r="H1126" i="5" s="1"/>
  <c r="I1137" i="2"/>
  <c r="H1137" i="5" s="1" a="1"/>
  <c r="H1137" i="5" s="1"/>
  <c r="I1148" i="2"/>
  <c r="H1148" i="5" s="1" a="1"/>
  <c r="H1148" i="5" s="1"/>
  <c r="I1159" i="2"/>
  <c r="H1159" i="5" s="1" a="1"/>
  <c r="H1159" i="5" s="1"/>
  <c r="I1170" i="2"/>
  <c r="H1170" i="5" s="1" a="1"/>
  <c r="H1170" i="5" s="1"/>
  <c r="I1181" i="2"/>
  <c r="H1181" i="5" s="1" a="1"/>
  <c r="H1181" i="5" s="1"/>
  <c r="I1192" i="2"/>
  <c r="H1192" i="5" s="1" a="1"/>
  <c r="H1192" i="5" s="1"/>
  <c r="I1203" i="2"/>
  <c r="H1203" i="5" s="1" a="1"/>
  <c r="H1203" i="5" s="1"/>
  <c r="I1214" i="2"/>
  <c r="H1214" i="5" s="1" a="1"/>
  <c r="H1214" i="5" s="1"/>
  <c r="I1226" i="2"/>
  <c r="H1226" i="5" s="1" a="1"/>
  <c r="H1226" i="5" s="1"/>
  <c r="I1237" i="2"/>
  <c r="H1237" i="5" s="1" a="1"/>
  <c r="H1237" i="5" s="1"/>
  <c r="I1248" i="2"/>
  <c r="H1248" i="5" s="1" a="1"/>
  <c r="H1248" i="5" s="1"/>
  <c r="I1259" i="2"/>
  <c r="H1259" i="5" s="1" a="1"/>
  <c r="H1259" i="5" s="1"/>
  <c r="I1270" i="2"/>
  <c r="H1270" i="5" s="1" a="1"/>
  <c r="H1270" i="5" s="1"/>
  <c r="I1281" i="2"/>
  <c r="H1281" i="5" s="1" a="1"/>
  <c r="H1281" i="5" s="1"/>
  <c r="I1292" i="2"/>
  <c r="H1292" i="5" s="1" a="1"/>
  <c r="H1292" i="5" s="1"/>
  <c r="I1303" i="2"/>
  <c r="H1303" i="5" s="1" a="1"/>
  <c r="H1303" i="5" s="1"/>
  <c r="I1314" i="2"/>
  <c r="H1314" i="5" s="1" a="1"/>
  <c r="H1314" i="5" s="1"/>
  <c r="I1325" i="2"/>
  <c r="H1325" i="5" s="1" a="1"/>
  <c r="H1325" i="5" s="1"/>
  <c r="I1337" i="2"/>
  <c r="H1337" i="5" s="1" a="1"/>
  <c r="H1337" i="5" s="1"/>
  <c r="I1348" i="2"/>
  <c r="H1348" i="5" s="1" a="1"/>
  <c r="H1348" i="5" s="1"/>
  <c r="I1359" i="2"/>
  <c r="H1359" i="5" s="1" a="1"/>
  <c r="H1359" i="5" s="1"/>
  <c r="I1370" i="2"/>
  <c r="H1370" i="5" s="1" a="1"/>
  <c r="H1370" i="5" s="1"/>
  <c r="I1381" i="2"/>
  <c r="H1381" i="5" s="1" a="1"/>
  <c r="H1381" i="5" s="1"/>
  <c r="I1392" i="2"/>
  <c r="H1392" i="5" s="1" a="1"/>
  <c r="H1392" i="5" s="1"/>
  <c r="I1403" i="2"/>
  <c r="H1403" i="5" s="1" a="1"/>
  <c r="H1403" i="5" s="1"/>
  <c r="I1414" i="2"/>
  <c r="H1414" i="5" s="1" a="1"/>
  <c r="H1414" i="5" s="1"/>
  <c r="I1425" i="2"/>
  <c r="H1425" i="5" s="1" a="1"/>
  <c r="H1425" i="5" s="1"/>
  <c r="I1436" i="2"/>
  <c r="H1436" i="5" s="1" a="1"/>
  <c r="H1436" i="5" s="1"/>
  <c r="I1448" i="2"/>
  <c r="H1448" i="5" s="1" a="1"/>
  <c r="H1448" i="5" s="1"/>
  <c r="I1459" i="2"/>
  <c r="H1459" i="5" s="1" a="1"/>
  <c r="H1459" i="5" s="1"/>
  <c r="I1470" i="2"/>
  <c r="H1470" i="5" s="1" a="1"/>
  <c r="H1470" i="5" s="1"/>
  <c r="I1481" i="2"/>
  <c r="H1481" i="5" s="1" a="1"/>
  <c r="H1481" i="5" s="1"/>
  <c r="I1488" i="2"/>
  <c r="H1488" i="5" s="1" a="1"/>
  <c r="H1488" i="5" s="1"/>
  <c r="I1489" i="2"/>
  <c r="H1489" i="5" s="1" a="1"/>
  <c r="H1489" i="5" s="1"/>
  <c r="I1490" i="2"/>
  <c r="H1490" i="5" s="1" a="1"/>
  <c r="H1490" i="5" s="1"/>
  <c r="I1491" i="2"/>
  <c r="H1491" i="5" s="1" a="1"/>
  <c r="H1491" i="5" s="1"/>
  <c r="I1492" i="2"/>
  <c r="H1492" i="5" s="1" a="1"/>
  <c r="H1492" i="5" s="1"/>
  <c r="I1493" i="2"/>
  <c r="H1493" i="5" s="1" a="1"/>
  <c r="H1493" i="5" s="1"/>
  <c r="I1495" i="2"/>
  <c r="H1495" i="5" s="1" a="1"/>
  <c r="H1495" i="5" s="1"/>
  <c r="I1496" i="2"/>
  <c r="H1496" i="5" s="1" a="1"/>
  <c r="H1496" i="5" s="1"/>
  <c r="I1497" i="2"/>
  <c r="H1497" i="5" s="1" a="1"/>
  <c r="H1497" i="5" s="1"/>
  <c r="I1498" i="2"/>
  <c r="H1498" i="5" s="1" a="1"/>
  <c r="H1498" i="5" s="1"/>
  <c r="I1499" i="2"/>
  <c r="H1499" i="5" s="1" a="1"/>
  <c r="H1499" i="5" s="1"/>
  <c r="I1500" i="2"/>
  <c r="H1500" i="5" s="1" a="1"/>
  <c r="H1500" i="5" s="1"/>
  <c r="I1501" i="2"/>
  <c r="H1501" i="5" s="1" a="1"/>
  <c r="H1501" i="5" s="1"/>
  <c r="I1502" i="2"/>
  <c r="H1502" i="5" s="1" a="1"/>
  <c r="H1502" i="5" s="1"/>
  <c r="I1503" i="2"/>
  <c r="H1503" i="5" s="1" a="1"/>
  <c r="H1503" i="5" s="1"/>
  <c r="I1504" i="2"/>
  <c r="H1504" i="5" s="1" a="1"/>
  <c r="H1504" i="5" s="1"/>
  <c r="I1506" i="2"/>
  <c r="H1506" i="5" s="1" a="1"/>
  <c r="H1506" i="5" s="1"/>
  <c r="I1507" i="2"/>
  <c r="H1507" i="5" s="1" a="1"/>
  <c r="H1507" i="5" s="1"/>
  <c r="I1508" i="2"/>
  <c r="H1508" i="5" s="1" a="1"/>
  <c r="H1508" i="5" s="1"/>
  <c r="I1509" i="2"/>
  <c r="H1509" i="5" s="1" a="1"/>
  <c r="H1509" i="5" s="1"/>
  <c r="I1510" i="2"/>
  <c r="H1510" i="5" s="1" a="1"/>
  <c r="H1510" i="5" s="1"/>
  <c r="I1511" i="2"/>
  <c r="H1511" i="5" s="1" a="1"/>
  <c r="H1511" i="5" s="1"/>
  <c r="I1512" i="2"/>
  <c r="H1512" i="5" s="1" a="1"/>
  <c r="H1512" i="5" s="1"/>
  <c r="I1513" i="2"/>
  <c r="H1513" i="5" s="1" a="1"/>
  <c r="H1513" i="5" s="1"/>
  <c r="I1514" i="2"/>
  <c r="H1514" i="5" s="1" a="1"/>
  <c r="H1514" i="5" s="1"/>
  <c r="I1515" i="2"/>
  <c r="H1515" i="5" s="1" a="1"/>
  <c r="H1515" i="5" s="1"/>
  <c r="I1517" i="2"/>
  <c r="H1517" i="5" s="1" a="1"/>
  <c r="H1517" i="5" s="1"/>
  <c r="I1518" i="2"/>
  <c r="H1518" i="5" s="1" a="1"/>
  <c r="H1518" i="5" s="1"/>
  <c r="I1519" i="2"/>
  <c r="H1519" i="5" s="1" a="1"/>
  <c r="H1519" i="5" s="1"/>
  <c r="I1520" i="2"/>
  <c r="H1520" i="5" s="1" a="1"/>
  <c r="H1520" i="5" s="1"/>
  <c r="I1521" i="2"/>
  <c r="H1521" i="5" s="1" a="1"/>
  <c r="H1521" i="5" s="1"/>
  <c r="I1522" i="2"/>
  <c r="H1522" i="5" s="1" a="1"/>
  <c r="H1522" i="5" s="1"/>
  <c r="I1523" i="2"/>
  <c r="H1523" i="5" s="1" a="1"/>
  <c r="H1523" i="5" s="1"/>
  <c r="I1524" i="2"/>
  <c r="H1524" i="5" s="1" a="1"/>
  <c r="H1524" i="5" s="1"/>
  <c r="I1525" i="2"/>
  <c r="H1525" i="5" s="1" a="1"/>
  <c r="H1525" i="5" s="1"/>
  <c r="I1526" i="2"/>
  <c r="H1526" i="5" s="1" a="1"/>
  <c r="H1526" i="5" s="1"/>
  <c r="I1528" i="2"/>
  <c r="H1528" i="5" s="1" a="1"/>
  <c r="H1528" i="5" s="1"/>
  <c r="I1529" i="2"/>
  <c r="H1529" i="5" s="1" a="1"/>
  <c r="H1529" i="5" s="1"/>
  <c r="I1530" i="2"/>
  <c r="H1530" i="5" s="1" a="1"/>
  <c r="H1530" i="5" s="1"/>
  <c r="I1531" i="2"/>
  <c r="H1531" i="5" s="1" a="1"/>
  <c r="H1531" i="5" s="1"/>
  <c r="I1532" i="2"/>
  <c r="H1532" i="5" s="1" a="1"/>
  <c r="H1532" i="5" s="1"/>
  <c r="I1533" i="2"/>
  <c r="H1533" i="5" s="1" a="1"/>
  <c r="H1533" i="5" s="1"/>
  <c r="I1534" i="2"/>
  <c r="H1534" i="5" s="1" a="1"/>
  <c r="H1534" i="5" s="1"/>
  <c r="I1535" i="2"/>
  <c r="H1535" i="5" s="1" a="1"/>
  <c r="H1535" i="5" s="1"/>
  <c r="I1536" i="2"/>
  <c r="H1536" i="5" s="1" a="1"/>
  <c r="H1536" i="5" s="1"/>
  <c r="I1537" i="2"/>
  <c r="H1537" i="5" s="1" a="1"/>
  <c r="H1537" i="5" s="1"/>
  <c r="I1539" i="2"/>
  <c r="H1539" i="5" s="1" a="1"/>
  <c r="H1539" i="5" s="1"/>
  <c r="I1540" i="2"/>
  <c r="H1540" i="5" s="1" a="1"/>
  <c r="H1540" i="5" s="1"/>
  <c r="I1541" i="2"/>
  <c r="H1541" i="5" s="1" a="1"/>
  <c r="H1541" i="5" s="1"/>
  <c r="I1542" i="2"/>
  <c r="H1542" i="5" s="1" a="1"/>
  <c r="H1542" i="5" s="1"/>
  <c r="I1543" i="2"/>
  <c r="H1543" i="5" s="1" a="1"/>
  <c r="H1543" i="5" s="1"/>
  <c r="I1544" i="2"/>
  <c r="H1544" i="5" s="1" a="1"/>
  <c r="H1544" i="5" s="1"/>
  <c r="I1545" i="2"/>
  <c r="H1545" i="5" s="1" a="1"/>
  <c r="H1545" i="5" s="1"/>
  <c r="I1546" i="2"/>
  <c r="H1546" i="5" s="1" a="1"/>
  <c r="H1546" i="5" s="1"/>
  <c r="I1547" i="2"/>
  <c r="H1547" i="5" s="1" a="1"/>
  <c r="H1547" i="5" s="1"/>
  <c r="I1548" i="2"/>
  <c r="H1548" i="5" s="1" a="1"/>
  <c r="H1548" i="5" s="1"/>
  <c r="I1550" i="2"/>
  <c r="H1550" i="5" s="1" a="1"/>
  <c r="H1550" i="5" s="1"/>
  <c r="I1551" i="2"/>
  <c r="H1551" i="5" s="1" a="1"/>
  <c r="H1551" i="5" s="1"/>
  <c r="I1552" i="2"/>
  <c r="H1552" i="5" s="1" a="1"/>
  <c r="H1552" i="5" s="1"/>
  <c r="I1553" i="2"/>
  <c r="H1553" i="5" s="1" a="1"/>
  <c r="H1553" i="5" s="1"/>
  <c r="I1554" i="2"/>
  <c r="H1554" i="5" s="1" a="1"/>
  <c r="H1554" i="5" s="1"/>
  <c r="I1555" i="2"/>
  <c r="H1555" i="5" s="1" a="1"/>
  <c r="H1555" i="5" s="1"/>
  <c r="I1556" i="2"/>
  <c r="H1556" i="5" s="1" a="1"/>
  <c r="H1556" i="5" s="1"/>
  <c r="I1557" i="2"/>
  <c r="H1557" i="5" s="1" a="1"/>
  <c r="H1557" i="5" s="1"/>
  <c r="I1558" i="2"/>
  <c r="H1558" i="5" s="1" a="1"/>
  <c r="H1558" i="5" s="1"/>
  <c r="I1559" i="2"/>
  <c r="H1559" i="5" s="1" a="1"/>
  <c r="H1559" i="5" s="1"/>
  <c r="I1562" i="2"/>
  <c r="H1562" i="5" s="1" a="1"/>
  <c r="H1562" i="5" s="1"/>
  <c r="I1563" i="2"/>
  <c r="H1563" i="5" s="1" a="1"/>
  <c r="H1563" i="5" s="1"/>
  <c r="I1564" i="2"/>
  <c r="H1564" i="5" s="1" a="1"/>
  <c r="H1564" i="5" s="1"/>
  <c r="I1565" i="2"/>
  <c r="H1565" i="5" s="1" a="1"/>
  <c r="H1565" i="5" s="1"/>
  <c r="I1566" i="2"/>
  <c r="H1566" i="5" s="1" a="1"/>
  <c r="H1566" i="5" s="1"/>
  <c r="I1567" i="2"/>
  <c r="H1567" i="5" s="1" a="1"/>
  <c r="H1567" i="5" s="1"/>
  <c r="I1568" i="2"/>
  <c r="H1568" i="5" s="1" a="1"/>
  <c r="H1568" i="5" s="1"/>
  <c r="I1569" i="2"/>
  <c r="H1569" i="5" s="1" a="1"/>
  <c r="H1569" i="5" s="1"/>
  <c r="I1570" i="2"/>
  <c r="H1570" i="5" s="1" a="1"/>
  <c r="H1570" i="5" s="1"/>
  <c r="I1571" i="2"/>
  <c r="H1571" i="5" s="1" a="1"/>
  <c r="H1571" i="5" s="1"/>
  <c r="I1573" i="2"/>
  <c r="H1573" i="5" s="1" a="1"/>
  <c r="H1573" i="5" s="1"/>
  <c r="I1574" i="2"/>
  <c r="H1574" i="5" s="1" a="1"/>
  <c r="H1574" i="5" s="1"/>
  <c r="I1575" i="2"/>
  <c r="H1575" i="5" s="1" a="1"/>
  <c r="H1575" i="5" s="1"/>
  <c r="I1576" i="2"/>
  <c r="H1576" i="5" s="1" a="1"/>
  <c r="H1576" i="5" s="1"/>
  <c r="I1577" i="2"/>
  <c r="H1577" i="5" s="1" a="1"/>
  <c r="H1577" i="5" s="1"/>
  <c r="I1578" i="2"/>
  <c r="H1578" i="5" s="1" a="1"/>
  <c r="H1578" i="5" s="1"/>
  <c r="I1579" i="2"/>
  <c r="H1579" i="5" s="1" a="1"/>
  <c r="H1579" i="5" s="1"/>
  <c r="I1580" i="2"/>
  <c r="H1580" i="5" s="1" a="1"/>
  <c r="H1580" i="5" s="1"/>
  <c r="I1581" i="2"/>
  <c r="H1581" i="5" s="1" a="1"/>
  <c r="H1581" i="5" s="1"/>
  <c r="I1582" i="2"/>
  <c r="H1582" i="5" s="1" a="1"/>
  <c r="H1582" i="5" s="1"/>
  <c r="I1584" i="2"/>
  <c r="H1584" i="5" s="1" a="1"/>
  <c r="H1584" i="5" s="1"/>
  <c r="I1585" i="2"/>
  <c r="H1585" i="5" s="1" a="1"/>
  <c r="H1585" i="5" s="1"/>
  <c r="I1586" i="2"/>
  <c r="H1586" i="5" s="1" a="1"/>
  <c r="H1586" i="5" s="1"/>
  <c r="I1587" i="2"/>
  <c r="H1587" i="5" s="1" a="1"/>
  <c r="H1587" i="5" s="1"/>
  <c r="I1588" i="2"/>
  <c r="H1588" i="5" s="1" a="1"/>
  <c r="H1588" i="5" s="1"/>
  <c r="I1589" i="2"/>
  <c r="H1589" i="5" s="1" a="1"/>
  <c r="H1589" i="5" s="1"/>
  <c r="I1590" i="2"/>
  <c r="H1590" i="5" s="1" a="1"/>
  <c r="H1590" i="5" s="1"/>
  <c r="I1591" i="2"/>
  <c r="H1591" i="5" s="1" a="1"/>
  <c r="H1591" i="5" s="1"/>
  <c r="I1592" i="2"/>
  <c r="H1592" i="5" s="1" a="1"/>
  <c r="H1592" i="5" s="1"/>
  <c r="I1593" i="2"/>
  <c r="H1593" i="5" s="1" a="1"/>
  <c r="H1593" i="5" s="1"/>
  <c r="I1595" i="2"/>
  <c r="H1595" i="5" s="1" a="1"/>
  <c r="H1595" i="5" s="1"/>
  <c r="I1596" i="2"/>
  <c r="H1596" i="5" s="1" a="1"/>
  <c r="H1596" i="5" s="1"/>
  <c r="I1597" i="2"/>
  <c r="H1597" i="5" s="1" a="1"/>
  <c r="H1597" i="5" s="1"/>
  <c r="I1598" i="2"/>
  <c r="H1598" i="5" s="1" a="1"/>
  <c r="H1598" i="5" s="1"/>
  <c r="I1599" i="2"/>
  <c r="H1599" i="5" s="1" a="1"/>
  <c r="H1599" i="5" s="1"/>
  <c r="I1600" i="2"/>
  <c r="H1600" i="5" s="1" a="1"/>
  <c r="H1600" i="5" s="1"/>
  <c r="I1601" i="2"/>
  <c r="H1601" i="5" s="1" a="1"/>
  <c r="H1601" i="5" s="1"/>
  <c r="I1602" i="2"/>
  <c r="H1602" i="5" s="1" a="1"/>
  <c r="H1602" i="5" s="1"/>
  <c r="I1603" i="2"/>
  <c r="H1603" i="5" s="1" a="1"/>
  <c r="H1603" i="5" s="1"/>
  <c r="I1604" i="2"/>
  <c r="H1604" i="5" s="1" a="1"/>
  <c r="H1604" i="5" s="1"/>
  <c r="I1606" i="2"/>
  <c r="H1606" i="5" s="1" a="1"/>
  <c r="H1606" i="5" s="1"/>
  <c r="I1607" i="2"/>
  <c r="H1607" i="5" s="1" a="1"/>
  <c r="H1607" i="5" s="1"/>
  <c r="I1608" i="2"/>
  <c r="H1608" i="5" s="1" a="1"/>
  <c r="H1608" i="5" s="1"/>
  <c r="I1609" i="2"/>
  <c r="H1609" i="5" s="1" a="1"/>
  <c r="H1609" i="5" s="1"/>
  <c r="I1610" i="2"/>
  <c r="H1610" i="5" s="1" a="1"/>
  <c r="H1610" i="5" s="1"/>
  <c r="I1611" i="2"/>
  <c r="H1611" i="5" s="1" a="1"/>
  <c r="H1611" i="5" s="1"/>
  <c r="I1612" i="2"/>
  <c r="H1612" i="5" s="1" a="1"/>
  <c r="H1612" i="5" s="1"/>
  <c r="I1613" i="2"/>
  <c r="H1613" i="5" s="1" a="1"/>
  <c r="H1613" i="5" s="1"/>
  <c r="I1614" i="2"/>
  <c r="H1614" i="5" s="1" a="1"/>
  <c r="H1614" i="5" s="1"/>
  <c r="I1615" i="2"/>
  <c r="H1615" i="5" s="1" a="1"/>
  <c r="H1615" i="5" s="1"/>
  <c r="I1617" i="2"/>
  <c r="H1617" i="5" s="1" a="1"/>
  <c r="H1617" i="5" s="1"/>
  <c r="I1618" i="2"/>
  <c r="H1618" i="5" s="1" a="1"/>
  <c r="H1618" i="5" s="1"/>
  <c r="I1619" i="2"/>
  <c r="H1619" i="5" s="1" a="1"/>
  <c r="H1619" i="5" s="1"/>
  <c r="I1620" i="2"/>
  <c r="H1620" i="5" s="1" a="1"/>
  <c r="H1620" i="5" s="1"/>
  <c r="I1621" i="2"/>
  <c r="H1621" i="5" s="1" a="1"/>
  <c r="H1621" i="5" s="1"/>
  <c r="I1622" i="2"/>
  <c r="H1622" i="5" s="1" a="1"/>
  <c r="H1622" i="5" s="1"/>
  <c r="I1623" i="2"/>
  <c r="H1623" i="5" s="1" a="1"/>
  <c r="H1623" i="5" s="1"/>
  <c r="I1624" i="2"/>
  <c r="H1624" i="5" s="1" a="1"/>
  <c r="H1624" i="5" s="1"/>
  <c r="I1625" i="2"/>
  <c r="H1625" i="5" s="1" a="1"/>
  <c r="H1625" i="5" s="1"/>
  <c r="I1626" i="2"/>
  <c r="H1626" i="5" s="1" a="1"/>
  <c r="H1626" i="5" s="1"/>
  <c r="I1628" i="2"/>
  <c r="H1628" i="5" s="1" a="1"/>
  <c r="H1628" i="5" s="1"/>
  <c r="I1629" i="2"/>
  <c r="H1629" i="5" s="1" a="1"/>
  <c r="H1629" i="5" s="1"/>
  <c r="I1630" i="2"/>
  <c r="H1630" i="5" s="1" a="1"/>
  <c r="H1630" i="5" s="1"/>
  <c r="I1631" i="2"/>
  <c r="H1631" i="5" s="1" a="1"/>
  <c r="H1631" i="5" s="1"/>
  <c r="I1632" i="2"/>
  <c r="H1632" i="5" s="1" a="1"/>
  <c r="H1632" i="5" s="1"/>
  <c r="I1633" i="2"/>
  <c r="H1633" i="5" s="1" a="1"/>
  <c r="H1633" i="5" s="1"/>
  <c r="I1634" i="2"/>
  <c r="H1634" i="5" s="1" a="1"/>
  <c r="H1634" i="5" s="1"/>
  <c r="I1635" i="2"/>
  <c r="H1635" i="5" s="1" a="1"/>
  <c r="H1635" i="5" s="1"/>
  <c r="I1636" i="2"/>
  <c r="H1636" i="5" s="1" a="1"/>
  <c r="H1636" i="5" s="1"/>
  <c r="I1637" i="2"/>
  <c r="H1637" i="5" s="1" a="1"/>
  <c r="H1637" i="5" s="1"/>
  <c r="I1639" i="2"/>
  <c r="H1639" i="5" s="1" a="1"/>
  <c r="H1639" i="5" s="1"/>
  <c r="I1640" i="2"/>
  <c r="H1640" i="5" s="1" a="1"/>
  <c r="H1640" i="5" s="1"/>
  <c r="I1641" i="2"/>
  <c r="H1641" i="5" s="1" a="1"/>
  <c r="H1641" i="5" s="1"/>
  <c r="I1642" i="2"/>
  <c r="H1642" i="5" s="1" a="1"/>
  <c r="H1642" i="5" s="1"/>
  <c r="I1643" i="2"/>
  <c r="H1643" i="5" s="1" a="1"/>
  <c r="H1643" i="5" s="1"/>
  <c r="I1644" i="2"/>
  <c r="H1644" i="5" s="1" a="1"/>
  <c r="H1644" i="5" s="1"/>
  <c r="I1645" i="2"/>
  <c r="H1645" i="5" s="1" a="1"/>
  <c r="H1645" i="5" s="1"/>
  <c r="I1646" i="2"/>
  <c r="H1646" i="5" s="1" a="1"/>
  <c r="H1646" i="5" s="1"/>
  <c r="I1647" i="2"/>
  <c r="H1647" i="5" s="1" a="1"/>
  <c r="H1647" i="5" s="1"/>
  <c r="I1648" i="2"/>
  <c r="H1648" i="5" s="1" a="1"/>
  <c r="H1648" i="5" s="1"/>
  <c r="I1650" i="2"/>
  <c r="H1650" i="5" s="1" a="1"/>
  <c r="H1650" i="5" s="1"/>
  <c r="I1651" i="2"/>
  <c r="H1651" i="5" s="1" a="1"/>
  <c r="H1651" i="5" s="1"/>
  <c r="I1652" i="2"/>
  <c r="H1652" i="5" s="1" a="1"/>
  <c r="H1652" i="5" s="1"/>
  <c r="I1653" i="2"/>
  <c r="H1653" i="5" s="1" a="1"/>
  <c r="H1653" i="5" s="1"/>
  <c r="I1654" i="2"/>
  <c r="H1654" i="5" s="1" a="1"/>
  <c r="H1654" i="5" s="1"/>
  <c r="I1655" i="2"/>
  <c r="H1655" i="5" s="1" a="1"/>
  <c r="H1655" i="5" s="1"/>
  <c r="I1656" i="2"/>
  <c r="H1656" i="5" s="1" a="1"/>
  <c r="H1656" i="5" s="1"/>
  <c r="I1657" i="2"/>
  <c r="H1657" i="5" s="1" a="1"/>
  <c r="H1657" i="5" s="1"/>
  <c r="I1658" i="2"/>
  <c r="H1658" i="5" s="1" a="1"/>
  <c r="H1658" i="5" s="1"/>
  <c r="I1659" i="2"/>
  <c r="H1659" i="5" s="1" a="1"/>
  <c r="H1659" i="5" s="1"/>
  <c r="I1661" i="2"/>
  <c r="H1661" i="5" s="1" a="1"/>
  <c r="H1661" i="5" s="1"/>
  <c r="I1662" i="2"/>
  <c r="H1662" i="5" s="1" a="1"/>
  <c r="H1662" i="5" s="1"/>
  <c r="I1663" i="2"/>
  <c r="H1663" i="5" s="1" a="1"/>
  <c r="H1663" i="5" s="1"/>
  <c r="I1664" i="2"/>
  <c r="H1664" i="5" s="1" a="1"/>
  <c r="H1664" i="5" s="1"/>
  <c r="I1665" i="2"/>
  <c r="H1665" i="5" s="1" a="1"/>
  <c r="H1665" i="5" s="1"/>
  <c r="I1666" i="2"/>
  <c r="H1666" i="5" s="1" a="1"/>
  <c r="H1666" i="5" s="1"/>
  <c r="I1667" i="2"/>
  <c r="H1667" i="5" s="1" a="1"/>
  <c r="H1667" i="5" s="1"/>
  <c r="I1668" i="2"/>
  <c r="H1668" i="5" s="1" a="1"/>
  <c r="H1668" i="5" s="1"/>
  <c r="I1669" i="2"/>
  <c r="H1669" i="5" s="1" a="1"/>
  <c r="H1669" i="5" s="1"/>
  <c r="I1670" i="2"/>
  <c r="H1670" i="5" s="1" a="1"/>
  <c r="H1670" i="5" s="1"/>
  <c r="I1673" i="2"/>
  <c r="H1673" i="5" s="1" a="1"/>
  <c r="H1673" i="5" s="1"/>
  <c r="I1674" i="2"/>
  <c r="H1674" i="5" s="1" a="1"/>
  <c r="H1674" i="5" s="1"/>
  <c r="I1675" i="2"/>
  <c r="H1675" i="5" s="1" a="1"/>
  <c r="H1675" i="5" s="1"/>
  <c r="I1676" i="2"/>
  <c r="H1676" i="5" s="1" a="1"/>
  <c r="H1676" i="5" s="1"/>
  <c r="I1677" i="2"/>
  <c r="H1677" i="5" s="1" a="1"/>
  <c r="H1677" i="5" s="1"/>
  <c r="I1678" i="2"/>
  <c r="H1678" i="5" s="1" a="1"/>
  <c r="H1678" i="5" s="1"/>
  <c r="I1679" i="2"/>
  <c r="H1679" i="5" s="1" a="1"/>
  <c r="H1679" i="5" s="1"/>
  <c r="I1680" i="2"/>
  <c r="H1680" i="5" s="1" a="1"/>
  <c r="H1680" i="5" s="1"/>
  <c r="I1681" i="2"/>
  <c r="H1681" i="5" s="1" a="1"/>
  <c r="H1681" i="5" s="1"/>
  <c r="I1682" i="2"/>
  <c r="H1682" i="5" s="1" a="1"/>
  <c r="H1682" i="5" s="1"/>
  <c r="I1684" i="2"/>
  <c r="H1684" i="5" s="1" a="1"/>
  <c r="H1684" i="5" s="1"/>
  <c r="I1685" i="2"/>
  <c r="H1685" i="5" s="1" a="1"/>
  <c r="H1685" i="5" s="1"/>
  <c r="I1686" i="2"/>
  <c r="H1686" i="5" s="1" a="1"/>
  <c r="H1686" i="5" s="1"/>
  <c r="I1687" i="2"/>
  <c r="H1687" i="5" s="1" a="1"/>
  <c r="H1687" i="5" s="1"/>
  <c r="I1688" i="2"/>
  <c r="H1688" i="5" s="1" a="1"/>
  <c r="H1688" i="5" s="1"/>
  <c r="I1689" i="2"/>
  <c r="H1689" i="5" s="1" a="1"/>
  <c r="H1689" i="5" s="1"/>
  <c r="I1690" i="2"/>
  <c r="H1690" i="5" s="1" a="1"/>
  <c r="H1690" i="5" s="1"/>
  <c r="I1691" i="2"/>
  <c r="H1691" i="5" s="1" a="1"/>
  <c r="H1691" i="5" s="1"/>
  <c r="I1692" i="2"/>
  <c r="H1692" i="5" s="1" a="1"/>
  <c r="H1692" i="5" s="1"/>
  <c r="I1693" i="2"/>
  <c r="H1693" i="5" s="1" a="1"/>
  <c r="H1693" i="5" s="1"/>
  <c r="I1695" i="2"/>
  <c r="H1695" i="5" s="1" a="1"/>
  <c r="H1695" i="5" s="1"/>
  <c r="I1696" i="2"/>
  <c r="H1696" i="5" s="1" a="1"/>
  <c r="H1696" i="5" s="1"/>
  <c r="I1697" i="2"/>
  <c r="H1697" i="5" s="1" a="1"/>
  <c r="H1697" i="5" s="1"/>
  <c r="I1698" i="2"/>
  <c r="H1698" i="5" s="1" a="1"/>
  <c r="H1698" i="5" s="1"/>
  <c r="I1699" i="2"/>
  <c r="H1699" i="5" s="1" a="1"/>
  <c r="H1699" i="5" s="1"/>
  <c r="I1700" i="2"/>
  <c r="H1700" i="5" s="1" a="1"/>
  <c r="H1700" i="5" s="1"/>
  <c r="I1701" i="2"/>
  <c r="H1701" i="5" s="1" a="1"/>
  <c r="H1701" i="5" s="1"/>
  <c r="I1702" i="2"/>
  <c r="H1702" i="5" s="1" a="1"/>
  <c r="H1702" i="5" s="1"/>
  <c r="I1703" i="2"/>
  <c r="H1703" i="5" s="1" a="1"/>
  <c r="H1703" i="5" s="1"/>
  <c r="I1704" i="2"/>
  <c r="H1704" i="5" s="1" a="1"/>
  <c r="H1704" i="5" s="1"/>
  <c r="I1706" i="2"/>
  <c r="H1706" i="5" s="1" a="1"/>
  <c r="H1706" i="5" s="1"/>
  <c r="I1707" i="2"/>
  <c r="H1707" i="5" s="1" a="1"/>
  <c r="H1707" i="5" s="1"/>
  <c r="I1708" i="2"/>
  <c r="H1708" i="5" s="1" a="1"/>
  <c r="H1708" i="5" s="1"/>
  <c r="I1709" i="2"/>
  <c r="H1709" i="5" s="1" a="1"/>
  <c r="H1709" i="5" s="1"/>
  <c r="I1710" i="2"/>
  <c r="H1710" i="5" s="1" a="1"/>
  <c r="H1710" i="5" s="1"/>
  <c r="I1711" i="2"/>
  <c r="H1711" i="5" s="1" a="1"/>
  <c r="H1711" i="5" s="1"/>
  <c r="I1712" i="2"/>
  <c r="H1712" i="5" s="1" a="1"/>
  <c r="H1712" i="5" s="1"/>
  <c r="I1713" i="2"/>
  <c r="H1713" i="5" s="1" a="1"/>
  <c r="H1713" i="5" s="1"/>
  <c r="I1714" i="2"/>
  <c r="H1714" i="5" s="1" a="1"/>
  <c r="H1714" i="5" s="1"/>
  <c r="I1715" i="2"/>
  <c r="H1715" i="5" s="1" a="1"/>
  <c r="H1715" i="5" s="1"/>
  <c r="I1717" i="2"/>
  <c r="H1717" i="5" s="1" a="1"/>
  <c r="H1717" i="5" s="1"/>
  <c r="I1718" i="2"/>
  <c r="H1718" i="5" s="1" a="1"/>
  <c r="H1718" i="5" s="1"/>
  <c r="I1719" i="2"/>
  <c r="H1719" i="5" s="1" a="1"/>
  <c r="H1719" i="5" s="1"/>
  <c r="I1720" i="2"/>
  <c r="H1720" i="5" s="1" a="1"/>
  <c r="H1720" i="5" s="1"/>
  <c r="I1721" i="2"/>
  <c r="H1721" i="5" s="1" a="1"/>
  <c r="H1721" i="5" s="1"/>
  <c r="I1722" i="2"/>
  <c r="H1722" i="5" s="1" a="1"/>
  <c r="H1722" i="5" s="1"/>
  <c r="I1723" i="2"/>
  <c r="H1723" i="5" s="1" a="1"/>
  <c r="H1723" i="5" s="1"/>
  <c r="I1724" i="2"/>
  <c r="H1724" i="5" s="1" a="1"/>
  <c r="H1724" i="5" s="1"/>
  <c r="I1725" i="2"/>
  <c r="H1725" i="5" s="1" a="1"/>
  <c r="H1725" i="5" s="1"/>
  <c r="I1726" i="2"/>
  <c r="H1726" i="5" s="1" a="1"/>
  <c r="H1726" i="5" s="1"/>
  <c r="I1728" i="2"/>
  <c r="H1728" i="5" s="1" a="1"/>
  <c r="H1728" i="5" s="1"/>
  <c r="I1729" i="2"/>
  <c r="H1729" i="5" s="1" a="1"/>
  <c r="H1729" i="5" s="1"/>
  <c r="I1730" i="2"/>
  <c r="H1730" i="5" s="1" a="1"/>
  <c r="H1730" i="5" s="1"/>
  <c r="I1731" i="2"/>
  <c r="H1731" i="5" s="1" a="1"/>
  <c r="H1731" i="5" s="1"/>
  <c r="I1732" i="2"/>
  <c r="H1732" i="5" s="1" a="1"/>
  <c r="H1732" i="5" s="1"/>
  <c r="I1733" i="2"/>
  <c r="H1733" i="5" s="1" a="1"/>
  <c r="H1733" i="5" s="1"/>
  <c r="I1734" i="2"/>
  <c r="H1734" i="5" s="1" a="1"/>
  <c r="H1734" i="5" s="1"/>
  <c r="I1735" i="2"/>
  <c r="H1735" i="5" s="1" a="1"/>
  <c r="H1735" i="5" s="1"/>
  <c r="I1736" i="2"/>
  <c r="H1736" i="5" s="1" a="1"/>
  <c r="H1736" i="5" s="1"/>
  <c r="I1737" i="2"/>
  <c r="H1737" i="5" s="1" a="1"/>
  <c r="H1737" i="5" s="1"/>
  <c r="I1739" i="2"/>
  <c r="H1739" i="5" s="1" a="1"/>
  <c r="H1739" i="5" s="1"/>
  <c r="I1740" i="2"/>
  <c r="H1740" i="5" s="1" a="1"/>
  <c r="H1740" i="5" s="1"/>
  <c r="I1741" i="2"/>
  <c r="H1741" i="5" s="1" a="1"/>
  <c r="H1741" i="5" s="1"/>
  <c r="I1742" i="2"/>
  <c r="H1742" i="5" s="1" a="1"/>
  <c r="H1742" i="5" s="1"/>
  <c r="I1743" i="2"/>
  <c r="H1743" i="5" s="1" a="1"/>
  <c r="H1743" i="5" s="1"/>
  <c r="I1744" i="2"/>
  <c r="H1744" i="5" s="1" a="1"/>
  <c r="H1744" i="5" s="1"/>
  <c r="I1745" i="2"/>
  <c r="H1745" i="5" s="1" a="1"/>
  <c r="H1745" i="5" s="1"/>
  <c r="I1746" i="2"/>
  <c r="H1746" i="5" s="1" a="1"/>
  <c r="H1746" i="5" s="1"/>
  <c r="I1747" i="2"/>
  <c r="H1747" i="5" s="1" a="1"/>
  <c r="H1747" i="5" s="1"/>
  <c r="I1748" i="2"/>
  <c r="H1748" i="5" s="1" a="1"/>
  <c r="H1748" i="5" s="1"/>
  <c r="I1750" i="2"/>
  <c r="H1750" i="5" s="1" a="1"/>
  <c r="H1750" i="5" s="1"/>
  <c r="I1751" i="2"/>
  <c r="H1751" i="5" s="1" a="1"/>
  <c r="H1751" i="5" s="1"/>
  <c r="I1752" i="2"/>
  <c r="H1752" i="5" s="1" a="1"/>
  <c r="H1752" i="5" s="1"/>
  <c r="I1753" i="2"/>
  <c r="H1753" i="5" s="1" a="1"/>
  <c r="H1753" i="5" s="1"/>
  <c r="I1754" i="2"/>
  <c r="H1754" i="5" s="1" a="1"/>
  <c r="H1754" i="5" s="1"/>
  <c r="I1755" i="2"/>
  <c r="H1755" i="5" s="1" a="1"/>
  <c r="H1755" i="5" s="1"/>
  <c r="I1756" i="2"/>
  <c r="H1756" i="5" s="1" a="1"/>
  <c r="H1756" i="5" s="1"/>
  <c r="I1757" i="2"/>
  <c r="H1757" i="5" s="1" a="1"/>
  <c r="H1757" i="5" s="1"/>
  <c r="I1758" i="2"/>
  <c r="H1758" i="5" s="1" a="1"/>
  <c r="H1758" i="5" s="1"/>
  <c r="I1759" i="2"/>
  <c r="H1759" i="5" s="1" a="1"/>
  <c r="H1759" i="5" s="1"/>
  <c r="I1761" i="2"/>
  <c r="H1761" i="5" s="1" a="1"/>
  <c r="H1761" i="5" s="1"/>
  <c r="I1762" i="2"/>
  <c r="H1762" i="5" s="1" a="1"/>
  <c r="H1762" i="5" s="1"/>
  <c r="I1763" i="2"/>
  <c r="H1763" i="5" s="1" a="1"/>
  <c r="H1763" i="5" s="1"/>
  <c r="I1764" i="2"/>
  <c r="H1764" i="5" s="1" a="1"/>
  <c r="H1764" i="5" s="1"/>
  <c r="I1765" i="2"/>
  <c r="H1765" i="5" s="1" a="1"/>
  <c r="H1765" i="5" s="1"/>
  <c r="I1766" i="2"/>
  <c r="H1766" i="5" s="1" a="1"/>
  <c r="H1766" i="5" s="1"/>
  <c r="I1767" i="2"/>
  <c r="H1767" i="5" s="1" a="1"/>
  <c r="H1767" i="5" s="1"/>
  <c r="I1768" i="2"/>
  <c r="H1768" i="5" s="1" a="1"/>
  <c r="H1768" i="5" s="1"/>
  <c r="I1769" i="2"/>
  <c r="H1769" i="5" s="1" a="1"/>
  <c r="H1769" i="5" s="1"/>
  <c r="I1770" i="2"/>
  <c r="H1770" i="5" s="1" a="1"/>
  <c r="H1770" i="5" s="1"/>
  <c r="I1772" i="2"/>
  <c r="H1772" i="5" s="1" a="1"/>
  <c r="H1772" i="5" s="1"/>
  <c r="I1773" i="2"/>
  <c r="H1773" i="5" s="1" a="1"/>
  <c r="H1773" i="5" s="1"/>
  <c r="I1774" i="2"/>
  <c r="H1774" i="5" s="1" a="1"/>
  <c r="H1774" i="5" s="1"/>
  <c r="I1775" i="2"/>
  <c r="H1775" i="5" s="1" a="1"/>
  <c r="H1775" i="5" s="1"/>
  <c r="I1776" i="2"/>
  <c r="H1776" i="5" s="1" a="1"/>
  <c r="H1776" i="5" s="1"/>
  <c r="I1777" i="2"/>
  <c r="H1777" i="5" s="1" a="1"/>
  <c r="H1777" i="5" s="1"/>
  <c r="I1778" i="2"/>
  <c r="H1778" i="5" s="1" a="1"/>
  <c r="H1778" i="5" s="1"/>
  <c r="I1779" i="2"/>
  <c r="H1779" i="5" s="1" a="1"/>
  <c r="H1779" i="5" s="1"/>
  <c r="I1780" i="2"/>
  <c r="H1780" i="5" s="1" a="1"/>
  <c r="H1780" i="5" s="1"/>
  <c r="I1781" i="2"/>
  <c r="H1781" i="5" s="1" a="1"/>
  <c r="H1781" i="5" s="1"/>
  <c r="I1784" i="2"/>
  <c r="H1784" i="5" s="1" a="1"/>
  <c r="H1784" i="5" s="1"/>
  <c r="I1785" i="2"/>
  <c r="H1785" i="5" s="1" a="1"/>
  <c r="H1785" i="5" s="1"/>
  <c r="I1786" i="2"/>
  <c r="H1786" i="5" s="1" a="1"/>
  <c r="H1786" i="5" s="1"/>
  <c r="I1787" i="2"/>
  <c r="H1787" i="5" s="1" a="1"/>
  <c r="H1787" i="5" s="1"/>
  <c r="I1788" i="2"/>
  <c r="H1788" i="5" s="1" a="1"/>
  <c r="H1788" i="5" s="1"/>
  <c r="I1789" i="2"/>
  <c r="H1789" i="5" s="1" a="1"/>
  <c r="H1789" i="5" s="1"/>
  <c r="I1790" i="2"/>
  <c r="H1790" i="5" s="1" a="1"/>
  <c r="H1790" i="5" s="1"/>
  <c r="I1791" i="2"/>
  <c r="H1791" i="5" s="1" a="1"/>
  <c r="H1791" i="5" s="1"/>
  <c r="I1792" i="2"/>
  <c r="H1792" i="5" s="1" a="1"/>
  <c r="H1792" i="5" s="1"/>
  <c r="I1793" i="2"/>
  <c r="H1793" i="5" s="1" a="1"/>
  <c r="H1793" i="5" s="1"/>
  <c r="I1795" i="2"/>
  <c r="H1795" i="5" s="1" a="1"/>
  <c r="H1795" i="5" s="1"/>
  <c r="I1796" i="2"/>
  <c r="H1796" i="5" s="1" a="1"/>
  <c r="H1796" i="5" s="1"/>
  <c r="I1797" i="2"/>
  <c r="H1797" i="5" s="1" a="1"/>
  <c r="H1797" i="5" s="1"/>
  <c r="I1798" i="2"/>
  <c r="H1798" i="5" s="1" a="1"/>
  <c r="H1798" i="5" s="1"/>
  <c r="I1799" i="2"/>
  <c r="H1799" i="5" s="1" a="1"/>
  <c r="H1799" i="5" s="1"/>
  <c r="I1800" i="2"/>
  <c r="H1800" i="5" s="1" a="1"/>
  <c r="H1800" i="5" s="1"/>
  <c r="I1801" i="2"/>
  <c r="H1801" i="5" s="1" a="1"/>
  <c r="H1801" i="5" s="1"/>
  <c r="I1802" i="2"/>
  <c r="H1802" i="5" s="1" a="1"/>
  <c r="H1802" i="5" s="1"/>
  <c r="I1803" i="2"/>
  <c r="H1803" i="5" s="1" a="1"/>
  <c r="H1803" i="5" s="1"/>
  <c r="I1804" i="2"/>
  <c r="H1804" i="5" s="1" a="1"/>
  <c r="H1804" i="5" s="1"/>
  <c r="I1806" i="2"/>
  <c r="H1806" i="5" s="1" a="1"/>
  <c r="H1806" i="5" s="1"/>
  <c r="I1807" i="2"/>
  <c r="H1807" i="5" s="1" a="1"/>
  <c r="H1807" i="5" s="1"/>
  <c r="I1808" i="2"/>
  <c r="H1808" i="5" s="1" a="1"/>
  <c r="H1808" i="5" s="1"/>
  <c r="I1809" i="2"/>
  <c r="H1809" i="5" s="1" a="1"/>
  <c r="H1809" i="5" s="1"/>
  <c r="I1810" i="2"/>
  <c r="H1810" i="5" s="1" a="1"/>
  <c r="H1810" i="5" s="1"/>
  <c r="I1811" i="2"/>
  <c r="H1811" i="5" s="1" a="1"/>
  <c r="H1811" i="5" s="1"/>
  <c r="I1812" i="2"/>
  <c r="H1812" i="5" s="1" a="1"/>
  <c r="H1812" i="5" s="1"/>
  <c r="I1813" i="2"/>
  <c r="H1813" i="5" s="1" a="1"/>
  <c r="H1813" i="5" s="1"/>
  <c r="I1814" i="2"/>
  <c r="H1814" i="5" s="1" a="1"/>
  <c r="H1814" i="5" s="1"/>
  <c r="I1815" i="2"/>
  <c r="H1815" i="5" s="1" a="1"/>
  <c r="H1815" i="5" s="1"/>
  <c r="I1817" i="2"/>
  <c r="H1817" i="5" s="1" a="1"/>
  <c r="H1817" i="5" s="1"/>
  <c r="I1818" i="2"/>
  <c r="H1818" i="5" s="1" a="1"/>
  <c r="H1818" i="5" s="1"/>
  <c r="I1819" i="2"/>
  <c r="H1819" i="5" s="1" a="1"/>
  <c r="H1819" i="5" s="1"/>
  <c r="I1820" i="2"/>
  <c r="H1820" i="5" s="1" a="1"/>
  <c r="H1820" i="5" s="1"/>
  <c r="I1821" i="2"/>
  <c r="H1821" i="5" s="1" a="1"/>
  <c r="H1821" i="5" s="1"/>
  <c r="I1822" i="2"/>
  <c r="H1822" i="5" s="1" a="1"/>
  <c r="H1822" i="5" s="1"/>
  <c r="I1823" i="2"/>
  <c r="H1823" i="5" s="1" a="1"/>
  <c r="H1823" i="5" s="1"/>
  <c r="I1824" i="2"/>
  <c r="H1824" i="5" s="1" a="1"/>
  <c r="H1824" i="5" s="1"/>
  <c r="I1825" i="2"/>
  <c r="H1825" i="5" s="1" a="1"/>
  <c r="H1825" i="5" s="1"/>
  <c r="I1826" i="2"/>
  <c r="H1826" i="5" s="1" a="1"/>
  <c r="H1826" i="5" s="1"/>
  <c r="I1828" i="2"/>
  <c r="H1828" i="5" s="1" a="1"/>
  <c r="H1828" i="5" s="1"/>
  <c r="I1829" i="2"/>
  <c r="H1829" i="5" s="1" a="1"/>
  <c r="H1829" i="5" s="1"/>
  <c r="I1830" i="2"/>
  <c r="H1830" i="5" s="1" a="1"/>
  <c r="H1830" i="5" s="1"/>
  <c r="I1831" i="2"/>
  <c r="H1831" i="5" s="1" a="1"/>
  <c r="H1831" i="5" s="1"/>
  <c r="I1832" i="2"/>
  <c r="H1832" i="5" s="1" a="1"/>
  <c r="H1832" i="5" s="1"/>
  <c r="I1833" i="2"/>
  <c r="H1833" i="5" s="1" a="1"/>
  <c r="H1833" i="5" s="1"/>
  <c r="I1834" i="2"/>
  <c r="H1834" i="5" s="1" a="1"/>
  <c r="H1834" i="5" s="1"/>
  <c r="I1835" i="2"/>
  <c r="H1835" i="5" s="1" a="1"/>
  <c r="H1835" i="5" s="1"/>
  <c r="I1836" i="2"/>
  <c r="H1836" i="5" s="1" a="1"/>
  <c r="H1836" i="5" s="1"/>
  <c r="I1837" i="2"/>
  <c r="H1837" i="5" s="1" a="1"/>
  <c r="H1837" i="5" s="1"/>
  <c r="I1839" i="2"/>
  <c r="H1839" i="5" s="1" a="1"/>
  <c r="H1839" i="5" s="1"/>
  <c r="I1840" i="2"/>
  <c r="H1840" i="5" s="1" a="1"/>
  <c r="H1840" i="5" s="1"/>
  <c r="I1841" i="2"/>
  <c r="H1841" i="5" s="1" a="1"/>
  <c r="H1841" i="5" s="1"/>
  <c r="I1842" i="2"/>
  <c r="H1842" i="5" s="1" a="1"/>
  <c r="H1842" i="5" s="1"/>
  <c r="I1843" i="2"/>
  <c r="H1843" i="5" s="1" a="1"/>
  <c r="H1843" i="5" s="1"/>
  <c r="I1844" i="2"/>
  <c r="H1844" i="5" s="1" a="1"/>
  <c r="H1844" i="5" s="1"/>
  <c r="I1845" i="2"/>
  <c r="H1845" i="5" s="1" a="1"/>
  <c r="H1845" i="5" s="1"/>
  <c r="I1846" i="2"/>
  <c r="H1846" i="5" s="1" a="1"/>
  <c r="H1846" i="5" s="1"/>
  <c r="I1847" i="2"/>
  <c r="H1847" i="5" s="1" a="1"/>
  <c r="H1847" i="5" s="1"/>
  <c r="I1848" i="2"/>
  <c r="H1848" i="5" s="1" a="1"/>
  <c r="H1848" i="5" s="1"/>
  <c r="I1850" i="2"/>
  <c r="H1850" i="5" s="1" a="1"/>
  <c r="H1850" i="5" s="1"/>
  <c r="I1851" i="2"/>
  <c r="H1851" i="5" s="1" a="1"/>
  <c r="H1851" i="5" s="1"/>
  <c r="I1852" i="2"/>
  <c r="H1852" i="5" s="1" a="1"/>
  <c r="H1852" i="5" s="1"/>
  <c r="I1853" i="2"/>
  <c r="H1853" i="5" s="1" a="1"/>
  <c r="H1853" i="5" s="1"/>
  <c r="I1854" i="2"/>
  <c r="H1854" i="5" s="1" a="1"/>
  <c r="H1854" i="5" s="1"/>
  <c r="I1855" i="2"/>
  <c r="H1855" i="5" s="1" a="1"/>
  <c r="H1855" i="5" s="1"/>
  <c r="I1856" i="2"/>
  <c r="H1856" i="5" s="1" a="1"/>
  <c r="H1856" i="5" s="1"/>
  <c r="I1857" i="2"/>
  <c r="H1857" i="5" s="1" a="1"/>
  <c r="H1857" i="5" s="1"/>
  <c r="I1858" i="2"/>
  <c r="H1858" i="5" s="1" a="1"/>
  <c r="H1858" i="5" s="1"/>
  <c r="I1859" i="2"/>
  <c r="H1859" i="5" s="1" a="1"/>
  <c r="H1859" i="5" s="1"/>
  <c r="I1861" i="2"/>
  <c r="H1861" i="5" s="1" a="1"/>
  <c r="H1861" i="5" s="1"/>
  <c r="I1862" i="2"/>
  <c r="H1862" i="5" s="1" a="1"/>
  <c r="H1862" i="5" s="1"/>
  <c r="I1863" i="2"/>
  <c r="H1863" i="5" s="1" a="1"/>
  <c r="H1863" i="5" s="1"/>
  <c r="I1864" i="2"/>
  <c r="H1864" i="5" s="1" a="1"/>
  <c r="H1864" i="5" s="1"/>
  <c r="I1865" i="2"/>
  <c r="H1865" i="5" s="1" a="1"/>
  <c r="H1865" i="5" s="1"/>
  <c r="I1866" i="2"/>
  <c r="H1866" i="5" s="1" a="1"/>
  <c r="H1866" i="5" s="1"/>
  <c r="I1867" i="2"/>
  <c r="H1867" i="5" s="1" a="1"/>
  <c r="H1867" i="5" s="1"/>
  <c r="I1868" i="2"/>
  <c r="H1868" i="5" s="1" a="1"/>
  <c r="H1868" i="5" s="1"/>
  <c r="I1869" i="2"/>
  <c r="H1869" i="5" s="1" a="1"/>
  <c r="H1869" i="5" s="1"/>
  <c r="I1870" i="2"/>
  <c r="H1870" i="5" s="1" a="1"/>
  <c r="H1870" i="5" s="1"/>
  <c r="I1872" i="2"/>
  <c r="H1872" i="5" s="1" a="1"/>
  <c r="H1872" i="5" s="1"/>
  <c r="I1873" i="2"/>
  <c r="H1873" i="5" s="1" a="1"/>
  <c r="H1873" i="5" s="1"/>
  <c r="I1874" i="2"/>
  <c r="H1874" i="5" s="1" a="1"/>
  <c r="H1874" i="5" s="1"/>
  <c r="I1875" i="2"/>
  <c r="H1875" i="5" s="1" a="1"/>
  <c r="H1875" i="5" s="1"/>
  <c r="I1876" i="2"/>
  <c r="H1876" i="5" s="1" a="1"/>
  <c r="H1876" i="5" s="1"/>
  <c r="I1877" i="2"/>
  <c r="H1877" i="5" s="1" a="1"/>
  <c r="H1877" i="5" s="1"/>
  <c r="I1878" i="2"/>
  <c r="H1878" i="5" s="1" a="1"/>
  <c r="H1878" i="5" s="1"/>
  <c r="I1879" i="2"/>
  <c r="H1879" i="5" s="1" a="1"/>
  <c r="H1879" i="5" s="1"/>
  <c r="I1880" i="2"/>
  <c r="H1880" i="5" s="1" a="1"/>
  <c r="H1880" i="5" s="1"/>
  <c r="I1881" i="2"/>
  <c r="H1881" i="5" s="1" a="1"/>
  <c r="H1881" i="5" s="1"/>
  <c r="I1883" i="2"/>
  <c r="H1883" i="5" s="1" a="1"/>
  <c r="H1883" i="5" s="1"/>
  <c r="I1884" i="2"/>
  <c r="H1884" i="5" s="1" a="1"/>
  <c r="H1884" i="5" s="1"/>
  <c r="I1885" i="2"/>
  <c r="H1885" i="5" s="1" a="1"/>
  <c r="H1885" i="5" s="1"/>
  <c r="I1886" i="2"/>
  <c r="H1886" i="5" s="1" a="1"/>
  <c r="H1886" i="5" s="1"/>
  <c r="I1887" i="2"/>
  <c r="H1887" i="5" s="1" a="1"/>
  <c r="H1887" i="5" s="1"/>
  <c r="I1888" i="2"/>
  <c r="H1888" i="5" s="1" a="1"/>
  <c r="H1888" i="5" s="1"/>
  <c r="I1889" i="2"/>
  <c r="H1889" i="5" s="1" a="1"/>
  <c r="H1889" i="5" s="1"/>
  <c r="I1890" i="2"/>
  <c r="H1890" i="5" s="1" a="1"/>
  <c r="H1890" i="5" s="1"/>
  <c r="I1891" i="2"/>
  <c r="H1891" i="5" s="1" a="1"/>
  <c r="H1891" i="5" s="1"/>
  <c r="I1892" i="2"/>
  <c r="H1892" i="5" s="1" a="1"/>
  <c r="H1892" i="5" s="1"/>
  <c r="I1895" i="2"/>
  <c r="H1895" i="5" s="1" a="1"/>
  <c r="H1895" i="5" s="1"/>
  <c r="I1896" i="2"/>
  <c r="H1896" i="5" s="1" a="1"/>
  <c r="H1896" i="5" s="1"/>
  <c r="I1897" i="2"/>
  <c r="H1897" i="5" s="1" a="1"/>
  <c r="H1897" i="5" s="1"/>
  <c r="I1898" i="2"/>
  <c r="H1898" i="5" s="1" a="1"/>
  <c r="H1898" i="5" s="1"/>
  <c r="I1899" i="2"/>
  <c r="H1899" i="5" s="1" a="1"/>
  <c r="H1899" i="5" s="1"/>
  <c r="I1900" i="2"/>
  <c r="H1900" i="5" s="1" a="1"/>
  <c r="H1900" i="5" s="1"/>
  <c r="I1901" i="2"/>
  <c r="H1901" i="5" s="1" a="1"/>
  <c r="H1901" i="5" s="1"/>
  <c r="I1902" i="2"/>
  <c r="H1902" i="5" s="1" a="1"/>
  <c r="H1902" i="5" s="1"/>
  <c r="I1903" i="2"/>
  <c r="H1903" i="5" s="1" a="1"/>
  <c r="H1903" i="5" s="1"/>
  <c r="I1904" i="2"/>
  <c r="H1904" i="5" s="1" a="1"/>
  <c r="H1904" i="5" s="1"/>
  <c r="I1906" i="2"/>
  <c r="H1906" i="5" s="1" a="1"/>
  <c r="H1906" i="5" s="1"/>
  <c r="I1907" i="2"/>
  <c r="H1907" i="5" s="1" a="1"/>
  <c r="H1907" i="5" s="1"/>
  <c r="I1908" i="2"/>
  <c r="H1908" i="5" s="1" a="1"/>
  <c r="H1908" i="5" s="1"/>
  <c r="I1909" i="2"/>
  <c r="H1909" i="5" s="1" a="1"/>
  <c r="H1909" i="5" s="1"/>
  <c r="I1910" i="2"/>
  <c r="H1910" i="5" s="1" a="1"/>
  <c r="H1910" i="5" s="1"/>
  <c r="I1911" i="2"/>
  <c r="H1911" i="5" s="1" a="1"/>
  <c r="H1911" i="5" s="1"/>
  <c r="I1912" i="2"/>
  <c r="H1912" i="5" s="1" a="1"/>
  <c r="H1912" i="5" s="1"/>
  <c r="I1913" i="2"/>
  <c r="H1913" i="5" s="1" a="1"/>
  <c r="H1913" i="5" s="1"/>
  <c r="I1914" i="2"/>
  <c r="H1914" i="5" s="1" a="1"/>
  <c r="H1914" i="5" s="1"/>
  <c r="I1915" i="2"/>
  <c r="H1915" i="5" s="1" a="1"/>
  <c r="H1915" i="5" s="1"/>
  <c r="I1917" i="2"/>
  <c r="H1917" i="5" s="1" a="1"/>
  <c r="H1917" i="5" s="1"/>
  <c r="I1918" i="2"/>
  <c r="H1918" i="5" s="1" a="1"/>
  <c r="H1918" i="5" s="1"/>
  <c r="I1919" i="2"/>
  <c r="H1919" i="5" s="1" a="1"/>
  <c r="H1919" i="5" s="1"/>
  <c r="I1920" i="2"/>
  <c r="H1920" i="5" s="1" a="1"/>
  <c r="H1920" i="5" s="1"/>
  <c r="I1921" i="2"/>
  <c r="H1921" i="5" s="1" a="1"/>
  <c r="H1921" i="5" s="1"/>
  <c r="I1922" i="2"/>
  <c r="H1922" i="5" s="1" a="1"/>
  <c r="H1922" i="5" s="1"/>
  <c r="I1923" i="2"/>
  <c r="H1923" i="5" s="1" a="1"/>
  <c r="H1923" i="5" s="1"/>
  <c r="I1924" i="2"/>
  <c r="H1924" i="5" s="1" a="1"/>
  <c r="H1924" i="5" s="1"/>
  <c r="I1925" i="2"/>
  <c r="H1925" i="5" s="1" a="1"/>
  <c r="H1925" i="5" s="1"/>
  <c r="I1926" i="2"/>
  <c r="H1926" i="5" s="1" a="1"/>
  <c r="H1926" i="5" s="1"/>
  <c r="I1928" i="2"/>
  <c r="H1928" i="5" s="1" a="1"/>
  <c r="H1928" i="5" s="1"/>
  <c r="I1929" i="2"/>
  <c r="H1929" i="5" s="1" a="1"/>
  <c r="H1929" i="5" s="1"/>
  <c r="I1930" i="2"/>
  <c r="H1930" i="5" s="1" a="1"/>
  <c r="H1930" i="5" s="1"/>
  <c r="I1931" i="2"/>
  <c r="H1931" i="5" s="1" a="1"/>
  <c r="H1931" i="5" s="1"/>
  <c r="I1932" i="2"/>
  <c r="H1932" i="5" s="1" a="1"/>
  <c r="H1932" i="5" s="1"/>
  <c r="I1933" i="2"/>
  <c r="H1933" i="5" s="1" a="1"/>
  <c r="H1933" i="5" s="1"/>
  <c r="I1934" i="2"/>
  <c r="H1934" i="5" s="1" a="1"/>
  <c r="H1934" i="5" s="1"/>
  <c r="I1935" i="2"/>
  <c r="H1935" i="5" s="1" a="1"/>
  <c r="H1935" i="5" s="1"/>
  <c r="I1936" i="2"/>
  <c r="H1936" i="5" s="1" a="1"/>
  <c r="H1936" i="5" s="1"/>
  <c r="I1937" i="2"/>
  <c r="H1937" i="5" s="1" a="1"/>
  <c r="H1937" i="5" s="1"/>
  <c r="I1939" i="2"/>
  <c r="H1939" i="5" s="1" a="1"/>
  <c r="H1939" i="5" s="1"/>
  <c r="I1940" i="2"/>
  <c r="H1940" i="5" s="1" a="1"/>
  <c r="H1940" i="5" s="1"/>
  <c r="I1941" i="2"/>
  <c r="H1941" i="5" s="1" a="1"/>
  <c r="H1941" i="5" s="1"/>
  <c r="I1942" i="2"/>
  <c r="H1942" i="5" s="1" a="1"/>
  <c r="H1942" i="5" s="1"/>
  <c r="I1943" i="2"/>
  <c r="H1943" i="5" s="1" a="1"/>
  <c r="H1943" i="5" s="1"/>
  <c r="I1944" i="2"/>
  <c r="H1944" i="5" s="1" a="1"/>
  <c r="H1944" i="5" s="1"/>
  <c r="I1945" i="2"/>
  <c r="H1945" i="5" s="1" a="1"/>
  <c r="H1945" i="5" s="1"/>
  <c r="I1946" i="2"/>
  <c r="H1946" i="5" s="1" a="1"/>
  <c r="H1946" i="5" s="1"/>
  <c r="I1947" i="2"/>
  <c r="H1947" i="5" s="1" a="1"/>
  <c r="H1947" i="5" s="1"/>
  <c r="I1948" i="2"/>
  <c r="H1948" i="5" s="1" a="1"/>
  <c r="H1948" i="5" s="1"/>
  <c r="I1950" i="2"/>
  <c r="H1950" i="5" s="1" a="1"/>
  <c r="H1950" i="5" s="1"/>
  <c r="I1951" i="2"/>
  <c r="H1951" i="5" s="1" a="1"/>
  <c r="H1951" i="5" s="1"/>
  <c r="I1952" i="2"/>
  <c r="H1952" i="5" s="1" a="1"/>
  <c r="H1952" i="5" s="1"/>
  <c r="I1953" i="2"/>
  <c r="H1953" i="5" s="1" a="1"/>
  <c r="H1953" i="5" s="1"/>
  <c r="I1954" i="2"/>
  <c r="H1954" i="5" s="1" a="1"/>
  <c r="H1954" i="5" s="1"/>
  <c r="I1955" i="2"/>
  <c r="H1955" i="5" s="1" a="1"/>
  <c r="H1955" i="5" s="1"/>
  <c r="I1956" i="2"/>
  <c r="H1956" i="5" s="1" a="1"/>
  <c r="H1956" i="5" s="1"/>
  <c r="I1957" i="2"/>
  <c r="H1957" i="5" s="1" a="1"/>
  <c r="H1957" i="5" s="1"/>
  <c r="I1958" i="2"/>
  <c r="H1958" i="5" s="1" a="1"/>
  <c r="H1958" i="5" s="1"/>
  <c r="I1959" i="2"/>
  <c r="H1959" i="5" s="1" a="1"/>
  <c r="H1959" i="5" s="1"/>
  <c r="I1961" i="2"/>
  <c r="H1961" i="5" s="1" a="1"/>
  <c r="H1961" i="5" s="1"/>
  <c r="I1962" i="2"/>
  <c r="H1962" i="5" s="1" a="1"/>
  <c r="H1962" i="5" s="1"/>
  <c r="I1963" i="2"/>
  <c r="H1963" i="5" s="1" a="1"/>
  <c r="H1963" i="5" s="1"/>
  <c r="I1964" i="2"/>
  <c r="H1964" i="5" s="1" a="1"/>
  <c r="H1964" i="5" s="1"/>
  <c r="I1965" i="2"/>
  <c r="H1965" i="5" s="1" a="1"/>
  <c r="H1965" i="5" s="1"/>
  <c r="I1966" i="2"/>
  <c r="H1966" i="5" s="1" a="1"/>
  <c r="H1966" i="5" s="1"/>
  <c r="I1967" i="2"/>
  <c r="H1967" i="5" s="1" a="1"/>
  <c r="H1967" i="5" s="1"/>
  <c r="I1968" i="2"/>
  <c r="H1968" i="5" s="1" a="1"/>
  <c r="H1968" i="5" s="1"/>
  <c r="I1969" i="2"/>
  <c r="H1969" i="5" s="1" a="1"/>
  <c r="H1969" i="5" s="1"/>
  <c r="I1970" i="2"/>
  <c r="H1970" i="5" s="1" a="1"/>
  <c r="H1970" i="5" s="1"/>
  <c r="I1972" i="2"/>
  <c r="H1972" i="5" s="1" a="1"/>
  <c r="H1972" i="5" s="1"/>
  <c r="I1973" i="2"/>
  <c r="H1973" i="5" s="1" a="1"/>
  <c r="H1973" i="5" s="1"/>
  <c r="I1974" i="2"/>
  <c r="H1974" i="5" s="1" a="1"/>
  <c r="H1974" i="5" s="1"/>
  <c r="I1975" i="2"/>
  <c r="H1975" i="5" s="1" a="1"/>
  <c r="H1975" i="5" s="1"/>
  <c r="I1976" i="2"/>
  <c r="H1976" i="5" s="1" a="1"/>
  <c r="H1976" i="5" s="1"/>
  <c r="I1977" i="2"/>
  <c r="H1977" i="5" s="1" a="1"/>
  <c r="H1977" i="5" s="1"/>
  <c r="I1978" i="2"/>
  <c r="H1978" i="5" s="1" a="1"/>
  <c r="H1978" i="5" s="1"/>
  <c r="I1979" i="2"/>
  <c r="H1979" i="5" s="1" a="1"/>
  <c r="H1979" i="5" s="1"/>
  <c r="I1980" i="2"/>
  <c r="H1980" i="5" s="1" a="1"/>
  <c r="H1980" i="5" s="1"/>
  <c r="I1981" i="2"/>
  <c r="H1981" i="5" s="1" a="1"/>
  <c r="H1981" i="5" s="1"/>
  <c r="I1983" i="2"/>
  <c r="H1983" i="5" s="1" a="1"/>
  <c r="H1983" i="5" s="1"/>
  <c r="I1984" i="2"/>
  <c r="H1984" i="5" s="1" a="1"/>
  <c r="H1984" i="5" s="1"/>
  <c r="I1985" i="2"/>
  <c r="H1985" i="5" s="1" a="1"/>
  <c r="H1985" i="5" s="1"/>
  <c r="I1986" i="2"/>
  <c r="H1986" i="5" s="1" a="1"/>
  <c r="H1986" i="5" s="1"/>
  <c r="I1987" i="2"/>
  <c r="H1987" i="5" s="1" a="1"/>
  <c r="H1987" i="5" s="1"/>
  <c r="I1988" i="2"/>
  <c r="H1988" i="5" s="1" a="1"/>
  <c r="H1988" i="5" s="1"/>
  <c r="I1989" i="2"/>
  <c r="H1989" i="5" s="1" a="1"/>
  <c r="H1989" i="5" s="1"/>
  <c r="I1990" i="2"/>
  <c r="H1990" i="5" s="1" a="1"/>
  <c r="H1990" i="5" s="1"/>
  <c r="I1991" i="2"/>
  <c r="H1991" i="5" s="1" a="1"/>
  <c r="H1991" i="5" s="1"/>
  <c r="I1992" i="2"/>
  <c r="H1992" i="5" s="1" a="1"/>
  <c r="H1992" i="5" s="1"/>
  <c r="I1994" i="2"/>
  <c r="H1994" i="5" s="1" a="1"/>
  <c r="H1994" i="5" s="1"/>
  <c r="I1995" i="2"/>
  <c r="H1995" i="5" s="1" a="1"/>
  <c r="H1995" i="5" s="1"/>
  <c r="I1996" i="2"/>
  <c r="H1996" i="5" s="1" a="1"/>
  <c r="H1996" i="5" s="1"/>
  <c r="I1997" i="2"/>
  <c r="H1997" i="5" s="1" a="1"/>
  <c r="H1997" i="5" s="1"/>
  <c r="I1998" i="2"/>
  <c r="H1998" i="5" s="1" a="1"/>
  <c r="H1998" i="5" s="1"/>
  <c r="I1999" i="2"/>
  <c r="H1999" i="5" s="1" a="1"/>
  <c r="H1999" i="5" s="1"/>
  <c r="I2000" i="2"/>
  <c r="H2000" i="5" s="1" a="1"/>
  <c r="H2000" i="5" s="1"/>
  <c r="I2001" i="2"/>
  <c r="H2001" i="5" s="1" a="1"/>
  <c r="H2001" i="5" s="1"/>
  <c r="I2002" i="2"/>
  <c r="H2002" i="5" s="1" a="1"/>
  <c r="H2002" i="5" s="1"/>
  <c r="I2003" i="2"/>
  <c r="H2003" i="5" s="1" a="1"/>
  <c r="H2003" i="5" s="1"/>
  <c r="I2006" i="2"/>
  <c r="H2006" i="5" s="1" a="1"/>
  <c r="H2006" i="5" s="1"/>
  <c r="I2007" i="2"/>
  <c r="H2007" i="5" s="1" a="1"/>
  <c r="H2007" i="5" s="1"/>
  <c r="I2008" i="2"/>
  <c r="H2008" i="5" s="1" a="1"/>
  <c r="H2008" i="5" s="1"/>
  <c r="I2009" i="2"/>
  <c r="H2009" i="5" s="1" a="1"/>
  <c r="H2009" i="5" s="1"/>
  <c r="I2010" i="2"/>
  <c r="H2010" i="5" s="1" a="1"/>
  <c r="H2010" i="5" s="1"/>
  <c r="I2011" i="2"/>
  <c r="H2011" i="5" s="1" a="1"/>
  <c r="H2011" i="5" s="1"/>
  <c r="I2012" i="2"/>
  <c r="H2012" i="5" s="1" a="1"/>
  <c r="H2012" i="5" s="1"/>
  <c r="I2013" i="2"/>
  <c r="H2013" i="5" s="1" a="1"/>
  <c r="H2013" i="5" s="1"/>
  <c r="I2014" i="2"/>
  <c r="H2014" i="5" s="1" a="1"/>
  <c r="H2014" i="5" s="1"/>
  <c r="I2015" i="2"/>
  <c r="H2015" i="5" s="1" a="1"/>
  <c r="H2015" i="5" s="1"/>
  <c r="I2017" i="2"/>
  <c r="H2017" i="5" s="1" a="1"/>
  <c r="H2017" i="5" s="1"/>
  <c r="I2018" i="2"/>
  <c r="H2018" i="5" s="1" a="1"/>
  <c r="H2018" i="5" s="1"/>
  <c r="I2019" i="2"/>
  <c r="H2019" i="5" s="1" a="1"/>
  <c r="H2019" i="5" s="1"/>
  <c r="I2020" i="2"/>
  <c r="H2020" i="5" s="1" a="1"/>
  <c r="H2020" i="5" s="1"/>
  <c r="I2021" i="2"/>
  <c r="H2021" i="5" s="1" a="1"/>
  <c r="H2021" i="5" s="1"/>
  <c r="I2022" i="2"/>
  <c r="H2022" i="5" s="1" a="1"/>
  <c r="H2022" i="5" s="1"/>
  <c r="I2023" i="2"/>
  <c r="H2023" i="5" s="1" a="1"/>
  <c r="H2023" i="5" s="1"/>
  <c r="I2024" i="2"/>
  <c r="H2024" i="5" s="1" a="1"/>
  <c r="H2024" i="5" s="1"/>
  <c r="I2025" i="2"/>
  <c r="H2025" i="5" s="1" a="1"/>
  <c r="H2025" i="5" s="1"/>
  <c r="I2026" i="2"/>
  <c r="H2026" i="5" s="1" a="1"/>
  <c r="H2026" i="5" s="1"/>
  <c r="I2028" i="2"/>
  <c r="H2028" i="5" s="1" a="1"/>
  <c r="H2028" i="5" s="1"/>
  <c r="I2029" i="2"/>
  <c r="H2029" i="5" s="1" a="1"/>
  <c r="H2029" i="5" s="1"/>
  <c r="I2030" i="2"/>
  <c r="H2030" i="5" s="1" a="1"/>
  <c r="H2030" i="5" s="1"/>
  <c r="I2031" i="2"/>
  <c r="H2031" i="5" s="1" a="1"/>
  <c r="H2031" i="5" s="1"/>
  <c r="I2032" i="2"/>
  <c r="H2032" i="5" s="1" a="1"/>
  <c r="H2032" i="5" s="1"/>
  <c r="I2033" i="2"/>
  <c r="H2033" i="5" s="1" a="1"/>
  <c r="H2033" i="5" s="1"/>
  <c r="I2034" i="2"/>
  <c r="H2034" i="5" s="1" a="1"/>
  <c r="H2034" i="5" s="1"/>
  <c r="I2035" i="2"/>
  <c r="H2035" i="5" s="1" a="1"/>
  <c r="H2035" i="5" s="1"/>
  <c r="I2036" i="2"/>
  <c r="H2036" i="5" s="1" a="1"/>
  <c r="H2036" i="5" s="1"/>
  <c r="I2037" i="2"/>
  <c r="H2037" i="5" s="1" a="1"/>
  <c r="H2037" i="5" s="1"/>
  <c r="I2039" i="2"/>
  <c r="H2039" i="5" s="1" a="1"/>
  <c r="H2039" i="5" s="1"/>
  <c r="I2040" i="2"/>
  <c r="H2040" i="5" s="1" a="1"/>
  <c r="H2040" i="5" s="1"/>
  <c r="I2041" i="2"/>
  <c r="H2041" i="5" s="1" a="1"/>
  <c r="H2041" i="5" s="1"/>
  <c r="I2042" i="2"/>
  <c r="H2042" i="5" s="1" a="1"/>
  <c r="H2042" i="5" s="1"/>
  <c r="I2043" i="2"/>
  <c r="H2043" i="5" s="1" a="1"/>
  <c r="H2043" i="5" s="1"/>
  <c r="I2044" i="2"/>
  <c r="H2044" i="5" s="1" a="1"/>
  <c r="H2044" i="5" s="1"/>
  <c r="I2045" i="2"/>
  <c r="H2045" i="5" s="1" a="1"/>
  <c r="H2045" i="5" s="1"/>
  <c r="I2046" i="2"/>
  <c r="H2046" i="5" s="1" a="1"/>
  <c r="H2046" i="5" s="1"/>
  <c r="I2047" i="2"/>
  <c r="H2047" i="5" s="1" a="1"/>
  <c r="H2047" i="5" s="1"/>
  <c r="I2048" i="2"/>
  <c r="H2048" i="5" s="1" a="1"/>
  <c r="H2048" i="5" s="1"/>
  <c r="I2050" i="2"/>
  <c r="H2050" i="5" s="1" a="1"/>
  <c r="H2050" i="5" s="1"/>
  <c r="I2051" i="2"/>
  <c r="H2051" i="5" s="1" a="1"/>
  <c r="H2051" i="5" s="1"/>
  <c r="I2052" i="2"/>
  <c r="H2052" i="5" s="1" a="1"/>
  <c r="H2052" i="5" s="1"/>
  <c r="I2053" i="2"/>
  <c r="H2053" i="5" s="1" a="1"/>
  <c r="H2053" i="5" s="1"/>
  <c r="I2054" i="2"/>
  <c r="H2054" i="5" s="1" a="1"/>
  <c r="H2054" i="5" s="1"/>
  <c r="I2055" i="2"/>
  <c r="H2055" i="5" s="1" a="1"/>
  <c r="H2055" i="5" s="1"/>
  <c r="I2056" i="2"/>
  <c r="H2056" i="5" s="1" a="1"/>
  <c r="H2056" i="5" s="1"/>
  <c r="I2057" i="2"/>
  <c r="H2057" i="5" s="1" a="1"/>
  <c r="H2057" i="5" s="1"/>
  <c r="I2058" i="2"/>
  <c r="H2058" i="5" s="1" a="1"/>
  <c r="H2058" i="5" s="1"/>
  <c r="I2059" i="2"/>
  <c r="H2059" i="5" s="1" a="1"/>
  <c r="H2059" i="5" s="1"/>
  <c r="I2061" i="2"/>
  <c r="H2061" i="5" s="1" a="1"/>
  <c r="H2061" i="5" s="1"/>
  <c r="I2062" i="2"/>
  <c r="H2062" i="5" s="1" a="1"/>
  <c r="H2062" i="5" s="1"/>
  <c r="I2063" i="2"/>
  <c r="H2063" i="5" s="1" a="1"/>
  <c r="H2063" i="5" s="1"/>
  <c r="I2064" i="2"/>
  <c r="H2064" i="5" s="1" a="1"/>
  <c r="H2064" i="5" s="1"/>
  <c r="I2065" i="2"/>
  <c r="H2065" i="5" s="1" a="1"/>
  <c r="H2065" i="5" s="1"/>
  <c r="I2066" i="2"/>
  <c r="H2066" i="5" s="1" a="1"/>
  <c r="H2066" i="5" s="1"/>
  <c r="I2067" i="2"/>
  <c r="H2067" i="5" s="1" a="1"/>
  <c r="H2067" i="5" s="1"/>
  <c r="I2068" i="2"/>
  <c r="H2068" i="5" s="1" a="1"/>
  <c r="H2068" i="5" s="1"/>
  <c r="I2069" i="2"/>
  <c r="H2069" i="5" s="1" a="1"/>
  <c r="H2069" i="5" s="1"/>
  <c r="I2070" i="2"/>
  <c r="H2070" i="5" s="1" a="1"/>
  <c r="H2070" i="5" s="1"/>
  <c r="I2072" i="2"/>
  <c r="H2072" i="5" s="1" a="1"/>
  <c r="H2072" i="5" s="1"/>
  <c r="I2073" i="2"/>
  <c r="H2073" i="5" s="1" a="1"/>
  <c r="H2073" i="5" s="1"/>
  <c r="I2074" i="2"/>
  <c r="H2074" i="5" s="1" a="1"/>
  <c r="H2074" i="5" s="1"/>
  <c r="I2075" i="2"/>
  <c r="H2075" i="5" s="1" a="1"/>
  <c r="H2075" i="5" s="1"/>
  <c r="I2076" i="2"/>
  <c r="H2076" i="5" s="1" a="1"/>
  <c r="H2076" i="5" s="1"/>
  <c r="I2077" i="2"/>
  <c r="H2077" i="5" s="1" a="1"/>
  <c r="H2077" i="5" s="1"/>
  <c r="I2078" i="2"/>
  <c r="H2078" i="5" s="1" a="1"/>
  <c r="H2078" i="5" s="1"/>
  <c r="I2079" i="2"/>
  <c r="H2079" i="5" s="1" a="1"/>
  <c r="H2079" i="5" s="1"/>
  <c r="I2080" i="2"/>
  <c r="H2080" i="5" s="1" a="1"/>
  <c r="H2080" i="5" s="1"/>
  <c r="I2081" i="2"/>
  <c r="H2081" i="5" s="1" a="1"/>
  <c r="H2081" i="5" s="1"/>
  <c r="I2083" i="2"/>
  <c r="H2083" i="5" s="1" a="1"/>
  <c r="H2083" i="5" s="1"/>
  <c r="I2084" i="2"/>
  <c r="H2084" i="5" s="1" a="1"/>
  <c r="H2084" i="5" s="1"/>
  <c r="I2085" i="2"/>
  <c r="H2085" i="5" s="1" a="1"/>
  <c r="H2085" i="5" s="1"/>
  <c r="I2086" i="2"/>
  <c r="H2086" i="5" s="1" a="1"/>
  <c r="H2086" i="5" s="1"/>
  <c r="I2087" i="2"/>
  <c r="H2087" i="5" s="1" a="1"/>
  <c r="H2087" i="5" s="1"/>
  <c r="I2088" i="2"/>
  <c r="H2088" i="5" s="1" a="1"/>
  <c r="H2088" i="5" s="1"/>
  <c r="I2089" i="2"/>
  <c r="H2089" i="5" s="1" a="1"/>
  <c r="H2089" i="5" s="1"/>
  <c r="I2090" i="2"/>
  <c r="H2090" i="5" s="1" a="1"/>
  <c r="H2090" i="5" s="1"/>
  <c r="I2091" i="2"/>
  <c r="H2091" i="5" s="1" a="1"/>
  <c r="H2091" i="5" s="1"/>
  <c r="I2092" i="2"/>
  <c r="H2092" i="5" s="1" a="1"/>
  <c r="H2092" i="5" s="1"/>
  <c r="I2094" i="2"/>
  <c r="H2094" i="5" s="1" a="1"/>
  <c r="H2094" i="5" s="1"/>
  <c r="I2095" i="2"/>
  <c r="H2095" i="5" s="1" a="1"/>
  <c r="H2095" i="5" s="1"/>
  <c r="I2096" i="2"/>
  <c r="H2096" i="5" s="1" a="1"/>
  <c r="H2096" i="5" s="1"/>
  <c r="I2097" i="2"/>
  <c r="H2097" i="5" s="1" a="1"/>
  <c r="H2097" i="5" s="1"/>
  <c r="I2098" i="2"/>
  <c r="H2098" i="5" s="1" a="1"/>
  <c r="H2098" i="5" s="1"/>
  <c r="I2099" i="2"/>
  <c r="H2099" i="5" s="1" a="1"/>
  <c r="H2099" i="5" s="1"/>
  <c r="I2100" i="2"/>
  <c r="H2100" i="5" s="1" a="1"/>
  <c r="H2100" i="5" s="1"/>
  <c r="I2101" i="2"/>
  <c r="H2101" i="5" s="1" a="1"/>
  <c r="H2101" i="5" s="1"/>
  <c r="I2102" i="2"/>
  <c r="H2102" i="5" s="1" a="1"/>
  <c r="H2102" i="5" s="1"/>
  <c r="I2103" i="2"/>
  <c r="H2103" i="5" s="1" a="1"/>
  <c r="H2103" i="5" s="1"/>
  <c r="I2105" i="2"/>
  <c r="H2105" i="5" s="1" a="1"/>
  <c r="H2105" i="5" s="1"/>
  <c r="I2106" i="2"/>
  <c r="H2106" i="5" s="1" a="1"/>
  <c r="H2106" i="5" s="1"/>
  <c r="I2107" i="2"/>
  <c r="H2107" i="5" s="1" a="1"/>
  <c r="H2107" i="5" s="1"/>
  <c r="I2108" i="2"/>
  <c r="H2108" i="5" s="1" a="1"/>
  <c r="H2108" i="5" s="1"/>
  <c r="I2109" i="2"/>
  <c r="H2109" i="5" s="1" a="1"/>
  <c r="H2109" i="5" s="1"/>
  <c r="I2110" i="2"/>
  <c r="H2110" i="5" s="1" a="1"/>
  <c r="H2110" i="5" s="1"/>
  <c r="I2111" i="2"/>
  <c r="H2111" i="5" s="1" a="1"/>
  <c r="H2111" i="5" s="1"/>
  <c r="I2112" i="2"/>
  <c r="H2112" i="5" s="1" a="1"/>
  <c r="H2112" i="5" s="1"/>
  <c r="I2113" i="2"/>
  <c r="H2113" i="5" s="1" a="1"/>
  <c r="H2113" i="5" s="1"/>
  <c r="I2114" i="2"/>
  <c r="H2114" i="5" s="1" a="1"/>
  <c r="H2114" i="5" s="1"/>
  <c r="I2117" i="2"/>
  <c r="H2117" i="5" s="1" a="1"/>
  <c r="H2117" i="5" s="1"/>
  <c r="I2118" i="2"/>
  <c r="H2118" i="5" s="1" a="1"/>
  <c r="H2118" i="5" s="1"/>
  <c r="I2119" i="2"/>
  <c r="H2119" i="5" s="1" a="1"/>
  <c r="H2119" i="5" s="1"/>
  <c r="I2120" i="2"/>
  <c r="H2120" i="5" s="1" a="1"/>
  <c r="H2120" i="5" s="1"/>
  <c r="I2121" i="2"/>
  <c r="H2121" i="5" s="1" a="1"/>
  <c r="H2121" i="5" s="1"/>
  <c r="I2122" i="2"/>
  <c r="H2122" i="5" s="1" a="1"/>
  <c r="H2122" i="5" s="1"/>
  <c r="I2123" i="2"/>
  <c r="H2123" i="5" s="1" a="1"/>
  <c r="H2123" i="5" s="1"/>
  <c r="I2124" i="2"/>
  <c r="H2124" i="5" s="1" a="1"/>
  <c r="H2124" i="5" s="1"/>
  <c r="I2125" i="2"/>
  <c r="H2125" i="5" s="1" a="1"/>
  <c r="H2125" i="5" s="1"/>
  <c r="I2126" i="2"/>
  <c r="H2126" i="5" s="1" a="1"/>
  <c r="H2126" i="5" s="1"/>
  <c r="I2128" i="2"/>
  <c r="H2128" i="5" s="1" a="1"/>
  <c r="H2128" i="5" s="1"/>
  <c r="I2129" i="2"/>
  <c r="H2129" i="5" s="1" a="1"/>
  <c r="H2129" i="5" s="1"/>
  <c r="I2130" i="2"/>
  <c r="H2130" i="5" s="1" a="1"/>
  <c r="H2130" i="5" s="1"/>
  <c r="I2131" i="2"/>
  <c r="H2131" i="5" s="1" a="1"/>
  <c r="H2131" i="5" s="1"/>
  <c r="I2132" i="2"/>
  <c r="H2132" i="5" s="1" a="1"/>
  <c r="H2132" i="5" s="1"/>
  <c r="I2133" i="2"/>
  <c r="H2133" i="5" s="1" a="1"/>
  <c r="H2133" i="5" s="1"/>
  <c r="I2134" i="2"/>
  <c r="H2134" i="5" s="1" a="1"/>
  <c r="H2134" i="5" s="1"/>
  <c r="I2135" i="2"/>
  <c r="H2135" i="5" s="1" a="1"/>
  <c r="H2135" i="5" s="1"/>
  <c r="I2136" i="2"/>
  <c r="H2136" i="5" s="1" a="1"/>
  <c r="H2136" i="5" s="1"/>
  <c r="I2137" i="2"/>
  <c r="H2137" i="5" s="1" a="1"/>
  <c r="H2137" i="5" s="1"/>
  <c r="I2139" i="2"/>
  <c r="H2139" i="5" s="1" a="1"/>
  <c r="H2139" i="5" s="1"/>
  <c r="I2140" i="2"/>
  <c r="H2140" i="5" s="1" a="1"/>
  <c r="H2140" i="5" s="1"/>
  <c r="I2141" i="2"/>
  <c r="H2141" i="5" s="1" a="1"/>
  <c r="H2141" i="5" s="1"/>
  <c r="I2142" i="2"/>
  <c r="H2142" i="5" s="1" a="1"/>
  <c r="H2142" i="5" s="1"/>
  <c r="I2143" i="2"/>
  <c r="H2143" i="5" s="1" a="1"/>
  <c r="H2143" i="5" s="1"/>
  <c r="I2144" i="2"/>
  <c r="H2144" i="5" s="1" a="1"/>
  <c r="H2144" i="5" s="1"/>
  <c r="I2145" i="2"/>
  <c r="H2145" i="5" s="1" a="1"/>
  <c r="H2145" i="5" s="1"/>
  <c r="I2146" i="2"/>
  <c r="H2146" i="5" s="1" a="1"/>
  <c r="H2146" i="5" s="1"/>
  <c r="I2147" i="2"/>
  <c r="H2147" i="5" s="1" a="1"/>
  <c r="H2147" i="5" s="1"/>
  <c r="I2148" i="2"/>
  <c r="H2148" i="5" s="1" a="1"/>
  <c r="H2148" i="5" s="1"/>
  <c r="I2150" i="2"/>
  <c r="H2150" i="5" s="1" a="1"/>
  <c r="H2150" i="5" s="1"/>
  <c r="I2151" i="2"/>
  <c r="H2151" i="5" s="1" a="1"/>
  <c r="H2151" i="5" s="1"/>
  <c r="I2152" i="2"/>
  <c r="H2152" i="5" s="1" a="1"/>
  <c r="H2152" i="5" s="1"/>
  <c r="I2153" i="2"/>
  <c r="H2153" i="5" s="1" a="1"/>
  <c r="H2153" i="5" s="1"/>
  <c r="I2154" i="2"/>
  <c r="H2154" i="5" s="1" a="1"/>
  <c r="H2154" i="5" s="1"/>
  <c r="I2155" i="2"/>
  <c r="H2155" i="5" s="1" a="1"/>
  <c r="H2155" i="5" s="1"/>
  <c r="I2156" i="2"/>
  <c r="H2156" i="5" s="1" a="1"/>
  <c r="H2156" i="5" s="1"/>
  <c r="I2157" i="2"/>
  <c r="H2157" i="5" s="1" a="1"/>
  <c r="H2157" i="5" s="1"/>
  <c r="I2158" i="2"/>
  <c r="H2158" i="5" s="1" a="1"/>
  <c r="H2158" i="5" s="1"/>
  <c r="I2159" i="2"/>
  <c r="H2159" i="5" s="1" a="1"/>
  <c r="H2159" i="5" s="1"/>
  <c r="I2161" i="2"/>
  <c r="H2161" i="5" s="1" a="1"/>
  <c r="H2161" i="5" s="1"/>
  <c r="I2162" i="2"/>
  <c r="H2162" i="5" s="1" a="1"/>
  <c r="H2162" i="5" s="1"/>
  <c r="I2163" i="2"/>
  <c r="H2163" i="5" s="1" a="1"/>
  <c r="H2163" i="5" s="1"/>
  <c r="I2164" i="2"/>
  <c r="H2164" i="5" s="1" a="1"/>
  <c r="H2164" i="5" s="1"/>
  <c r="I2165" i="2"/>
  <c r="H2165" i="5" s="1" a="1"/>
  <c r="H2165" i="5" s="1"/>
  <c r="I2166" i="2"/>
  <c r="H2166" i="5" s="1" a="1"/>
  <c r="H2166" i="5" s="1"/>
  <c r="I2167" i="2"/>
  <c r="H2167" i="5" s="1" a="1"/>
  <c r="H2167" i="5" s="1"/>
  <c r="I2168" i="2"/>
  <c r="H2168" i="5" s="1" a="1"/>
  <c r="H2168" i="5" s="1"/>
  <c r="I2169" i="2"/>
  <c r="H2169" i="5" s="1" a="1"/>
  <c r="H2169" i="5" s="1"/>
  <c r="I2170" i="2"/>
  <c r="H2170" i="5" s="1" a="1"/>
  <c r="H2170" i="5" s="1"/>
  <c r="I2172" i="2"/>
  <c r="H2172" i="5" s="1" a="1"/>
  <c r="H2172" i="5" s="1"/>
  <c r="I2173" i="2"/>
  <c r="H2173" i="5" s="1" a="1"/>
  <c r="H2173" i="5" s="1"/>
  <c r="I2174" i="2"/>
  <c r="H2174" i="5" s="1" a="1"/>
  <c r="H2174" i="5" s="1"/>
  <c r="I2175" i="2"/>
  <c r="H2175" i="5" s="1" a="1"/>
  <c r="H2175" i="5" s="1"/>
  <c r="I2176" i="2"/>
  <c r="H2176" i="5" s="1" a="1"/>
  <c r="H2176" i="5" s="1"/>
  <c r="I2177" i="2"/>
  <c r="H2177" i="5" s="1" a="1"/>
  <c r="H2177" i="5" s="1"/>
  <c r="I2178" i="2"/>
  <c r="H2178" i="5" s="1" a="1"/>
  <c r="H2178" i="5" s="1"/>
  <c r="I2179" i="2"/>
  <c r="H2179" i="5" s="1" a="1"/>
  <c r="H2179" i="5" s="1"/>
  <c r="I2180" i="2"/>
  <c r="H2180" i="5" s="1" a="1"/>
  <c r="H2180" i="5" s="1"/>
  <c r="I2181" i="2"/>
  <c r="H2181" i="5" s="1" a="1"/>
  <c r="H2181" i="5" s="1"/>
  <c r="I2183" i="2"/>
  <c r="H2183" i="5" s="1" a="1"/>
  <c r="H2183" i="5" s="1"/>
  <c r="I2184" i="2"/>
  <c r="H2184" i="5" s="1" a="1"/>
  <c r="H2184" i="5" s="1"/>
  <c r="I2185" i="2"/>
  <c r="H2185" i="5" s="1" a="1"/>
  <c r="H2185" i="5" s="1"/>
  <c r="I2186" i="2"/>
  <c r="H2186" i="5" s="1" a="1"/>
  <c r="H2186" i="5" s="1"/>
  <c r="I2187" i="2"/>
  <c r="H2187" i="5" s="1" a="1"/>
  <c r="H2187" i="5" s="1"/>
  <c r="I2188" i="2"/>
  <c r="H2188" i="5" s="1" a="1"/>
  <c r="H2188" i="5" s="1"/>
  <c r="I2189" i="2"/>
  <c r="H2189" i="5" s="1" a="1"/>
  <c r="H2189" i="5" s="1"/>
  <c r="I2190" i="2"/>
  <c r="H2190" i="5" s="1" a="1"/>
  <c r="H2190" i="5" s="1"/>
  <c r="I2191" i="2"/>
  <c r="H2191" i="5" s="1" a="1"/>
  <c r="H2191" i="5" s="1"/>
  <c r="I2192" i="2"/>
  <c r="H2192" i="5" s="1" a="1"/>
  <c r="H2192" i="5" s="1"/>
  <c r="I2194" i="2"/>
  <c r="H2194" i="5" s="1" a="1"/>
  <c r="H2194" i="5" s="1"/>
  <c r="I2195" i="2"/>
  <c r="H2195" i="5" s="1" a="1"/>
  <c r="H2195" i="5" s="1"/>
  <c r="I2196" i="2"/>
  <c r="H2196" i="5" s="1" a="1"/>
  <c r="H2196" i="5" s="1"/>
  <c r="I2197" i="2"/>
  <c r="H2197" i="5" s="1" a="1"/>
  <c r="H2197" i="5" s="1"/>
  <c r="I2198" i="2"/>
  <c r="H2198" i="5" s="1" a="1"/>
  <c r="H2198" i="5" s="1"/>
  <c r="I2199" i="2"/>
  <c r="H2199" i="5" s="1" a="1"/>
  <c r="H2199" i="5" s="1"/>
  <c r="I2200" i="2"/>
  <c r="H2200" i="5" s="1" a="1"/>
  <c r="H2200" i="5" s="1"/>
  <c r="I2201" i="2"/>
  <c r="H2201" i="5" s="1" a="1"/>
  <c r="H2201" i="5" s="1"/>
  <c r="I2202" i="2"/>
  <c r="H2202" i="5" s="1" a="1"/>
  <c r="H2202" i="5" s="1"/>
  <c r="I2203" i="2"/>
  <c r="H2203" i="5" s="1" a="1"/>
  <c r="H2203" i="5" s="1"/>
  <c r="I2205" i="2"/>
  <c r="H2205" i="5" s="1" a="1"/>
  <c r="H2205" i="5" s="1"/>
  <c r="I2206" i="2"/>
  <c r="H2206" i="5" s="1" a="1"/>
  <c r="H2206" i="5" s="1"/>
  <c r="I2207" i="2"/>
  <c r="H2207" i="5" s="1" a="1"/>
  <c r="H2207" i="5" s="1"/>
  <c r="I2208" i="2"/>
  <c r="H2208" i="5" s="1" a="1"/>
  <c r="H2208" i="5" s="1"/>
  <c r="I2209" i="2"/>
  <c r="H2209" i="5" s="1" a="1"/>
  <c r="H2209" i="5" s="1"/>
  <c r="I2210" i="2"/>
  <c r="H2210" i="5" s="1" a="1"/>
  <c r="H2210" i="5" s="1"/>
  <c r="I2211" i="2"/>
  <c r="H2211" i="5" s="1" a="1"/>
  <c r="H2211" i="5" s="1"/>
  <c r="I2212" i="2"/>
  <c r="H2212" i="5" s="1" a="1"/>
  <c r="H2212" i="5" s="1"/>
  <c r="I2213" i="2"/>
  <c r="H2213" i="5" s="1" a="1"/>
  <c r="H2213" i="5" s="1"/>
  <c r="I2214" i="2"/>
  <c r="H2214" i="5" s="1" a="1"/>
  <c r="H2214" i="5" s="1"/>
  <c r="I2216" i="2"/>
  <c r="H2216" i="5" s="1" a="1"/>
  <c r="H2216" i="5" s="1"/>
  <c r="I2217" i="2"/>
  <c r="H2217" i="5" s="1" a="1"/>
  <c r="H2217" i="5" s="1"/>
  <c r="I2218" i="2"/>
  <c r="H2218" i="5" s="1" a="1"/>
  <c r="H2218" i="5" s="1"/>
  <c r="I2219" i="2"/>
  <c r="H2219" i="5" s="1" a="1"/>
  <c r="H2219" i="5" s="1"/>
  <c r="I2220" i="2"/>
  <c r="H2220" i="5" s="1" a="1"/>
  <c r="H2220" i="5" s="1"/>
  <c r="I2221" i="2"/>
  <c r="H2221" i="5" s="1" a="1"/>
  <c r="H2221" i="5" s="1"/>
  <c r="I2222" i="2"/>
  <c r="H2222" i="5" s="1" a="1"/>
  <c r="H2222" i="5" s="1"/>
  <c r="I2223" i="2"/>
  <c r="H2223" i="5" s="1" a="1"/>
  <c r="H2223" i="5" s="1"/>
  <c r="I2224" i="2"/>
  <c r="H2224" i="5" s="1" a="1"/>
  <c r="H2224" i="5" s="1"/>
  <c r="I2225" i="2"/>
  <c r="H2225" i="5" s="1" a="1"/>
  <c r="H2225" i="5" s="1"/>
  <c r="I2228" i="2"/>
  <c r="H2228" i="5" s="1" a="1"/>
  <c r="H2228" i="5" s="1"/>
  <c r="I2229" i="2"/>
  <c r="H2229" i="5" s="1" a="1"/>
  <c r="H2229" i="5" s="1"/>
  <c r="I2230" i="2"/>
  <c r="H2230" i="5" s="1" a="1"/>
  <c r="H2230" i="5" s="1"/>
  <c r="I2231" i="2"/>
  <c r="H2231" i="5" s="1" a="1"/>
  <c r="H2231" i="5" s="1"/>
  <c r="I2232" i="2"/>
  <c r="H2232" i="5" s="1" a="1"/>
  <c r="H2232" i="5" s="1"/>
  <c r="I2233" i="2"/>
  <c r="H2233" i="5" s="1" a="1"/>
  <c r="H2233" i="5" s="1"/>
  <c r="I2234" i="2"/>
  <c r="H2234" i="5" s="1" a="1"/>
  <c r="H2234" i="5" s="1"/>
  <c r="I2235" i="2"/>
  <c r="H2235" i="5" s="1" a="1"/>
  <c r="H2235" i="5" s="1"/>
  <c r="I2236" i="2"/>
  <c r="H2236" i="5" s="1" a="1"/>
  <c r="H2236" i="5" s="1"/>
  <c r="I2237" i="2"/>
  <c r="H2237" i="5" s="1" a="1"/>
  <c r="H2237" i="5" s="1"/>
  <c r="I2239" i="2"/>
  <c r="H2239" i="5" s="1" a="1"/>
  <c r="H2239" i="5" s="1"/>
  <c r="I2240" i="2"/>
  <c r="H2240" i="5" s="1" a="1"/>
  <c r="H2240" i="5" s="1"/>
  <c r="I2241" i="2"/>
  <c r="H2241" i="5" s="1" a="1"/>
  <c r="H2241" i="5" s="1"/>
  <c r="I2242" i="2"/>
  <c r="H2242" i="5" s="1" a="1"/>
  <c r="H2242" i="5" s="1"/>
  <c r="I2243" i="2"/>
  <c r="H2243" i="5" s="1" a="1"/>
  <c r="H2243" i="5" s="1"/>
  <c r="I2244" i="2"/>
  <c r="H2244" i="5" s="1" a="1"/>
  <c r="H2244" i="5" s="1"/>
  <c r="I2245" i="2"/>
  <c r="H2245" i="5" s="1" a="1"/>
  <c r="H2245" i="5" s="1"/>
  <c r="I2246" i="2"/>
  <c r="H2246" i="5" s="1" a="1"/>
  <c r="H2246" i="5" s="1"/>
  <c r="I2247" i="2"/>
  <c r="H2247" i="5" s="1" a="1"/>
  <c r="H2247" i="5" s="1"/>
  <c r="I2248" i="2"/>
  <c r="H2248" i="5" s="1" a="1"/>
  <c r="H2248" i="5" s="1"/>
  <c r="I2250" i="2"/>
  <c r="H2250" i="5" s="1" a="1"/>
  <c r="H2250" i="5" s="1"/>
  <c r="I2251" i="2"/>
  <c r="H2251" i="5" s="1" a="1"/>
  <c r="H2251" i="5" s="1"/>
  <c r="I2252" i="2"/>
  <c r="H2252" i="5" s="1" a="1"/>
  <c r="H2252" i="5" s="1"/>
  <c r="I2253" i="2"/>
  <c r="H2253" i="5" s="1" a="1"/>
  <c r="H2253" i="5" s="1"/>
  <c r="I2254" i="2"/>
  <c r="H2254" i="5" s="1" a="1"/>
  <c r="H2254" i="5" s="1"/>
  <c r="I2255" i="2"/>
  <c r="H2255" i="5" s="1" a="1"/>
  <c r="H2255" i="5" s="1"/>
  <c r="I2256" i="2"/>
  <c r="H2256" i="5" s="1" a="1"/>
  <c r="H2256" i="5" s="1"/>
  <c r="I2257" i="2"/>
  <c r="H2257" i="5" s="1" a="1"/>
  <c r="H2257" i="5" s="1"/>
  <c r="I2258" i="2"/>
  <c r="H2258" i="5" s="1" a="1"/>
  <c r="H2258" i="5" s="1"/>
  <c r="I2259" i="2"/>
  <c r="H2259" i="5" s="1" a="1"/>
  <c r="H2259" i="5" s="1"/>
  <c r="I2261" i="2"/>
  <c r="H2261" i="5" s="1" a="1"/>
  <c r="H2261" i="5" s="1"/>
  <c r="I2262" i="2"/>
  <c r="H2262" i="5" s="1" a="1"/>
  <c r="H2262" i="5" s="1"/>
  <c r="I2263" i="2"/>
  <c r="H2263" i="5" s="1" a="1"/>
  <c r="H2263" i="5" s="1"/>
  <c r="I2264" i="2"/>
  <c r="H2264" i="5" s="1" a="1"/>
  <c r="H2264" i="5" s="1"/>
  <c r="I2265" i="2"/>
  <c r="H2265" i="5" s="1" a="1"/>
  <c r="H2265" i="5" s="1"/>
  <c r="I2266" i="2"/>
  <c r="H2266" i="5" s="1" a="1"/>
  <c r="H2266" i="5" s="1"/>
  <c r="I2267" i="2"/>
  <c r="H2267" i="5" s="1" a="1"/>
  <c r="H2267" i="5" s="1"/>
  <c r="I2268" i="2"/>
  <c r="H2268" i="5" s="1" a="1"/>
  <c r="H2268" i="5" s="1"/>
  <c r="I2269" i="2"/>
  <c r="H2269" i="5" s="1" a="1"/>
  <c r="H2269" i="5" s="1"/>
  <c r="I2270" i="2"/>
  <c r="H2270" i="5" s="1" a="1"/>
  <c r="H2270" i="5" s="1"/>
  <c r="I2272" i="2"/>
  <c r="H2272" i="5" s="1" a="1"/>
  <c r="H2272" i="5" s="1"/>
  <c r="I2273" i="2"/>
  <c r="H2273" i="5" s="1" a="1"/>
  <c r="H2273" i="5" s="1"/>
  <c r="I2274" i="2"/>
  <c r="H2274" i="5" s="1" a="1"/>
  <c r="H2274" i="5" s="1"/>
  <c r="I2275" i="2"/>
  <c r="H2275" i="5" s="1" a="1"/>
  <c r="H2275" i="5" s="1"/>
  <c r="I2276" i="2"/>
  <c r="H2276" i="5" s="1" a="1"/>
  <c r="H2276" i="5" s="1"/>
  <c r="I2277" i="2"/>
  <c r="H2277" i="5" s="1" a="1"/>
  <c r="H2277" i="5" s="1"/>
  <c r="I2278" i="2"/>
  <c r="H2278" i="5" s="1" a="1"/>
  <c r="H2278" i="5" s="1"/>
  <c r="I2279" i="2"/>
  <c r="H2279" i="5" s="1" a="1"/>
  <c r="H2279" i="5" s="1"/>
  <c r="I2280" i="2"/>
  <c r="H2280" i="5" s="1" a="1"/>
  <c r="H2280" i="5" s="1"/>
  <c r="I2281" i="2"/>
  <c r="H2281" i="5" s="1" a="1"/>
  <c r="H2281" i="5" s="1"/>
  <c r="I2283" i="2"/>
  <c r="H2283" i="5" s="1" a="1"/>
  <c r="H2283" i="5" s="1"/>
  <c r="I2284" i="2"/>
  <c r="H2284" i="5" s="1" a="1"/>
  <c r="H2284" i="5" s="1"/>
  <c r="I2285" i="2"/>
  <c r="H2285" i="5" s="1" a="1"/>
  <c r="H2285" i="5" s="1"/>
  <c r="I2286" i="2"/>
  <c r="H2286" i="5" s="1" a="1"/>
  <c r="H2286" i="5" s="1"/>
  <c r="I2287" i="2"/>
  <c r="H2287" i="5" s="1" a="1"/>
  <c r="H2287" i="5" s="1"/>
  <c r="I2288" i="2"/>
  <c r="H2288" i="5" s="1" a="1"/>
  <c r="H2288" i="5" s="1"/>
  <c r="I2289" i="2"/>
  <c r="H2289" i="5" s="1" a="1"/>
  <c r="H2289" i="5" s="1"/>
  <c r="I2290" i="2"/>
  <c r="H2290" i="5" s="1" a="1"/>
  <c r="H2290" i="5" s="1"/>
  <c r="I2291" i="2"/>
  <c r="H2291" i="5" s="1" a="1"/>
  <c r="H2291" i="5" s="1"/>
  <c r="I2292" i="2"/>
  <c r="H2292" i="5" s="1" a="1"/>
  <c r="H2292" i="5" s="1"/>
  <c r="I2294" i="2"/>
  <c r="H2294" i="5" s="1" a="1"/>
  <c r="H2294" i="5" s="1"/>
  <c r="I2295" i="2"/>
  <c r="H2295" i="5" s="1" a="1"/>
  <c r="H2295" i="5" s="1"/>
  <c r="I2296" i="2"/>
  <c r="H2296" i="5" s="1" a="1"/>
  <c r="H2296" i="5" s="1"/>
  <c r="I2297" i="2"/>
  <c r="H2297" i="5" s="1" a="1"/>
  <c r="H2297" i="5" s="1"/>
  <c r="I2298" i="2"/>
  <c r="H2298" i="5" s="1" a="1"/>
  <c r="H2298" i="5" s="1"/>
  <c r="I2299" i="2"/>
  <c r="H2299" i="5" s="1" a="1"/>
  <c r="H2299" i="5" s="1"/>
  <c r="I2300" i="2"/>
  <c r="H2300" i="5" s="1" a="1"/>
  <c r="H2300" i="5" s="1"/>
  <c r="I2301" i="2"/>
  <c r="H2301" i="5" s="1" a="1"/>
  <c r="H2301" i="5" s="1"/>
  <c r="I2302" i="2"/>
  <c r="H2302" i="5" s="1" a="1"/>
  <c r="H2302" i="5" s="1"/>
  <c r="I2303" i="2"/>
  <c r="H2303" i="5" s="1" a="1"/>
  <c r="H2303" i="5" s="1"/>
  <c r="I2305" i="2"/>
  <c r="H2305" i="5" s="1" a="1"/>
  <c r="H2305" i="5" s="1"/>
  <c r="I2306" i="2"/>
  <c r="H2306" i="5" s="1" a="1"/>
  <c r="H2306" i="5" s="1"/>
  <c r="I2307" i="2"/>
  <c r="H2307" i="5" s="1" a="1"/>
  <c r="H2307" i="5" s="1"/>
  <c r="I2308" i="2"/>
  <c r="H2308" i="5" s="1" a="1"/>
  <c r="H2308" i="5" s="1"/>
  <c r="I2309" i="2"/>
  <c r="H2309" i="5" s="1" a="1"/>
  <c r="H2309" i="5" s="1"/>
  <c r="I2310" i="2"/>
  <c r="H2310" i="5" s="1" a="1"/>
  <c r="H2310" i="5" s="1"/>
  <c r="I2311" i="2"/>
  <c r="H2311" i="5" s="1" a="1"/>
  <c r="H2311" i="5" s="1"/>
  <c r="I2312" i="2"/>
  <c r="H2312" i="5" s="1" a="1"/>
  <c r="H2312" i="5" s="1"/>
  <c r="I2313" i="2"/>
  <c r="H2313" i="5" s="1" a="1"/>
  <c r="H2313" i="5" s="1"/>
  <c r="I2314" i="2"/>
  <c r="H2314" i="5" s="1" a="1"/>
  <c r="H2314" i="5" s="1"/>
  <c r="I2316" i="2"/>
  <c r="H2316" i="5" s="1" a="1"/>
  <c r="H2316" i="5" s="1"/>
  <c r="I2317" i="2"/>
  <c r="H2317" i="5" s="1" a="1"/>
  <c r="H2317" i="5" s="1"/>
  <c r="I2318" i="2"/>
  <c r="H2318" i="5" s="1" a="1"/>
  <c r="H2318" i="5" s="1"/>
  <c r="I2319" i="2"/>
  <c r="H2319" i="5" s="1" a="1"/>
  <c r="H2319" i="5" s="1"/>
  <c r="I2320" i="2"/>
  <c r="H2320" i="5" s="1" a="1"/>
  <c r="H2320" i="5" s="1"/>
  <c r="I2321" i="2"/>
  <c r="H2321" i="5" s="1" a="1"/>
  <c r="H2321" i="5" s="1"/>
  <c r="I2322" i="2"/>
  <c r="H2322" i="5" s="1" a="1"/>
  <c r="H2322" i="5" s="1"/>
  <c r="I2323" i="2"/>
  <c r="H2323" i="5" s="1" a="1"/>
  <c r="H2323" i="5" s="1"/>
  <c r="I2324" i="2"/>
  <c r="H2324" i="5" s="1" a="1"/>
  <c r="H2324" i="5" s="1"/>
  <c r="I2325" i="2"/>
  <c r="H2325" i="5" s="1" a="1"/>
  <c r="H2325" i="5" s="1"/>
  <c r="I2327" i="2"/>
  <c r="H2327" i="5" s="1" a="1"/>
  <c r="H2327" i="5" s="1"/>
  <c r="I2328" i="2"/>
  <c r="H2328" i="5" s="1" a="1"/>
  <c r="H2328" i="5" s="1"/>
  <c r="I2329" i="2"/>
  <c r="H2329" i="5" s="1" a="1"/>
  <c r="H2329" i="5" s="1"/>
  <c r="I2330" i="2"/>
  <c r="H2330" i="5" s="1" a="1"/>
  <c r="H2330" i="5" s="1"/>
  <c r="I2331" i="2"/>
  <c r="H2331" i="5" s="1" a="1"/>
  <c r="H2331" i="5" s="1"/>
  <c r="I2332" i="2"/>
  <c r="H2332" i="5" s="1" a="1"/>
  <c r="H2332" i="5" s="1"/>
  <c r="I2333" i="2"/>
  <c r="H2333" i="5" s="1" a="1"/>
  <c r="H2333" i="5" s="1"/>
  <c r="I2334" i="2"/>
  <c r="H2334" i="5" s="1" a="1"/>
  <c r="H2334" i="5" s="1"/>
  <c r="I2335" i="2"/>
  <c r="H2335" i="5" s="1" a="1"/>
  <c r="H2335" i="5" s="1"/>
  <c r="I2336" i="2"/>
  <c r="H2336" i="5" s="1" a="1"/>
  <c r="H2336" i="5" s="1"/>
  <c r="I5" i="2"/>
  <c r="H5" i="5" s="1" a="1"/>
  <c r="H5" i="5" s="1"/>
  <c r="I6" i="2"/>
  <c r="H6" i="5" s="1" a="1"/>
  <c r="H6" i="5" s="1"/>
  <c r="I7" i="2"/>
  <c r="H7" i="5" s="1" a="1"/>
  <c r="H7" i="5" s="1"/>
  <c r="I8" i="2"/>
  <c r="H8" i="5" s="1" a="1"/>
  <c r="H8" i="5" s="1"/>
  <c r="I9" i="2"/>
  <c r="H9" i="5" s="1" a="1"/>
  <c r="H9" i="5" s="1"/>
  <c r="I10" i="2"/>
  <c r="H10" i="5" s="1" a="1"/>
  <c r="H10" i="5" s="1"/>
  <c r="I11" i="2"/>
  <c r="H11" i="5" s="1" a="1"/>
  <c r="H11" i="5" s="1"/>
  <c r="I12" i="2"/>
  <c r="H12" i="5" s="1" a="1"/>
  <c r="H12" i="5" s="1"/>
  <c r="I13" i="2"/>
  <c r="H13" i="5" s="1" a="1"/>
  <c r="H13" i="5" s="1"/>
  <c r="I14" i="2"/>
  <c r="H14" i="5" s="1" a="1"/>
  <c r="H14" i="5" s="1"/>
  <c r="I16" i="2"/>
  <c r="H16" i="5" s="1" a="1"/>
  <c r="H16" i="5" s="1"/>
  <c r="I17" i="2"/>
  <c r="H17" i="5" s="1" a="1"/>
  <c r="H17" i="5" s="1"/>
  <c r="I18" i="2"/>
  <c r="H18" i="5" s="1" a="1"/>
  <c r="H18" i="5" s="1"/>
  <c r="I19" i="2"/>
  <c r="H19" i="5" s="1" a="1"/>
  <c r="H19" i="5" s="1"/>
  <c r="I20" i="2"/>
  <c r="H20" i="5" s="1" a="1"/>
  <c r="H20" i="5" s="1"/>
  <c r="I21" i="2"/>
  <c r="H21" i="5" s="1" a="1"/>
  <c r="H21" i="5" s="1"/>
  <c r="I22" i="2"/>
  <c r="H22" i="5" s="1" a="1"/>
  <c r="H22" i="5" s="1"/>
  <c r="I23" i="2"/>
  <c r="H23" i="5" s="1" a="1"/>
  <c r="H23" i="5" s="1"/>
  <c r="I24" i="2"/>
  <c r="H24" i="5" s="1" a="1"/>
  <c r="H24" i="5" s="1"/>
  <c r="I25" i="2"/>
  <c r="H25" i="5" s="1" a="1"/>
  <c r="H25" i="5" s="1"/>
  <c r="I27" i="2"/>
  <c r="H27" i="5" s="1" a="1"/>
  <c r="H27" i="5" s="1"/>
  <c r="I28" i="2"/>
  <c r="H28" i="5" s="1" a="1"/>
  <c r="H28" i="5" s="1"/>
  <c r="I29" i="2"/>
  <c r="H29" i="5" s="1" a="1"/>
  <c r="H29" i="5" s="1"/>
  <c r="I30" i="2"/>
  <c r="H30" i="5" s="1" a="1"/>
  <c r="H30" i="5" s="1"/>
  <c r="I31" i="2"/>
  <c r="H31" i="5" s="1" a="1"/>
  <c r="H31" i="5" s="1"/>
  <c r="I32" i="2"/>
  <c r="H32" i="5" s="1" a="1"/>
  <c r="H32" i="5" s="1"/>
  <c r="I33" i="2"/>
  <c r="H33" i="5" s="1" a="1"/>
  <c r="H33" i="5" s="1"/>
  <c r="I34" i="2"/>
  <c r="H34" i="5" s="1" a="1"/>
  <c r="H34" i="5" s="1"/>
  <c r="I35" i="2"/>
  <c r="H35" i="5" s="1" a="1"/>
  <c r="H35" i="5" s="1"/>
  <c r="I36" i="2"/>
  <c r="H36" i="5" s="1" a="1"/>
  <c r="H36" i="5" s="1"/>
  <c r="I38" i="2"/>
  <c r="H38" i="5" s="1" a="1"/>
  <c r="H38" i="5" s="1"/>
  <c r="I39" i="2"/>
  <c r="H39" i="5" s="1" a="1"/>
  <c r="H39" i="5" s="1"/>
  <c r="I40" i="2"/>
  <c r="H40" i="5" s="1" a="1"/>
  <c r="H40" i="5" s="1"/>
  <c r="I41" i="2"/>
  <c r="H41" i="5" s="1" a="1"/>
  <c r="H41" i="5" s="1"/>
  <c r="I42" i="2"/>
  <c r="H42" i="5" s="1" a="1"/>
  <c r="H42" i="5" s="1"/>
  <c r="I43" i="2"/>
  <c r="H43" i="5" s="1" a="1"/>
  <c r="H43" i="5" s="1"/>
  <c r="I44" i="2"/>
  <c r="H44" i="5" s="1" a="1"/>
  <c r="H44" i="5" s="1"/>
  <c r="I45" i="2"/>
  <c r="H45" i="5" s="1" a="1"/>
  <c r="H45" i="5" s="1"/>
  <c r="I46" i="2"/>
  <c r="H46" i="5" s="1" a="1"/>
  <c r="H46" i="5" s="1"/>
  <c r="I47" i="2"/>
  <c r="H47" i="5" s="1" a="1"/>
  <c r="H47" i="5" s="1"/>
  <c r="I49" i="2"/>
  <c r="H49" i="5" s="1" a="1"/>
  <c r="H49" i="5" s="1"/>
  <c r="I50" i="2"/>
  <c r="H50" i="5" s="1" a="1"/>
  <c r="H50" i="5" s="1"/>
  <c r="I51" i="2"/>
  <c r="H51" i="5" s="1" a="1"/>
  <c r="H51" i="5" s="1"/>
  <c r="I52" i="2"/>
  <c r="H52" i="5" s="1" a="1"/>
  <c r="H52" i="5" s="1"/>
  <c r="I53" i="2"/>
  <c r="H53" i="5" s="1" a="1"/>
  <c r="H53" i="5" s="1"/>
  <c r="I54" i="2"/>
  <c r="H54" i="5" s="1" a="1"/>
  <c r="H54" i="5" s="1"/>
  <c r="I55" i="2"/>
  <c r="H55" i="5" s="1" a="1"/>
  <c r="H55" i="5" s="1"/>
  <c r="I56" i="2"/>
  <c r="H56" i="5" s="1" a="1"/>
  <c r="H56" i="5" s="1"/>
  <c r="I57" i="2"/>
  <c r="H57" i="5" s="1" a="1"/>
  <c r="H57" i="5" s="1"/>
  <c r="I58" i="2"/>
  <c r="H58" i="5" s="1" a="1"/>
  <c r="H58" i="5" s="1"/>
  <c r="I60" i="2"/>
  <c r="H60" i="5" s="1" a="1"/>
  <c r="H60" i="5" s="1"/>
  <c r="I61" i="2"/>
  <c r="H61" i="5" s="1" a="1"/>
  <c r="H61" i="5" s="1"/>
  <c r="I62" i="2"/>
  <c r="H62" i="5" s="1" a="1"/>
  <c r="H62" i="5" s="1"/>
  <c r="I63" i="2"/>
  <c r="H63" i="5" s="1" a="1"/>
  <c r="H63" i="5" s="1"/>
  <c r="I64" i="2"/>
  <c r="H64" i="5" s="1" a="1"/>
  <c r="H64" i="5" s="1"/>
  <c r="I65" i="2"/>
  <c r="H65" i="5" s="1" a="1"/>
  <c r="H65" i="5" s="1"/>
  <c r="I66" i="2"/>
  <c r="H66" i="5" s="1" a="1"/>
  <c r="H66" i="5" s="1"/>
  <c r="I67" i="2"/>
  <c r="H67" i="5" s="1" a="1"/>
  <c r="H67" i="5" s="1"/>
  <c r="I68" i="2"/>
  <c r="H68" i="5" s="1" a="1"/>
  <c r="H68" i="5" s="1"/>
  <c r="I69" i="2"/>
  <c r="H69" i="5" s="1" a="1"/>
  <c r="H69" i="5" s="1"/>
  <c r="I71" i="2"/>
  <c r="H71" i="5" s="1" a="1"/>
  <c r="H71" i="5" s="1"/>
  <c r="I72" i="2"/>
  <c r="H72" i="5" s="1" a="1"/>
  <c r="H72" i="5" s="1"/>
  <c r="I73" i="2"/>
  <c r="H73" i="5" s="1" a="1"/>
  <c r="H73" i="5" s="1"/>
  <c r="I74" i="2"/>
  <c r="H74" i="5" s="1" a="1"/>
  <c r="H74" i="5" s="1"/>
  <c r="I75" i="2"/>
  <c r="H75" i="5" s="1" a="1"/>
  <c r="H75" i="5" s="1"/>
  <c r="I76" i="2"/>
  <c r="H76" i="5" s="1" a="1"/>
  <c r="H76" i="5" s="1"/>
  <c r="I77" i="2"/>
  <c r="H77" i="5" s="1" a="1"/>
  <c r="H77" i="5" s="1"/>
  <c r="I78" i="2"/>
  <c r="H78" i="5" s="1" a="1"/>
  <c r="H78" i="5" s="1"/>
  <c r="I79" i="2"/>
  <c r="H79" i="5" s="1" a="1"/>
  <c r="H79" i="5" s="1"/>
  <c r="I80" i="2"/>
  <c r="H80" i="5" s="1" a="1"/>
  <c r="H80" i="5" s="1"/>
  <c r="I82" i="2"/>
  <c r="H82" i="5" s="1" a="1"/>
  <c r="H82" i="5" s="1"/>
  <c r="I83" i="2"/>
  <c r="H83" i="5" s="1" a="1"/>
  <c r="H83" i="5" s="1"/>
  <c r="I84" i="2"/>
  <c r="H84" i="5" s="1" a="1"/>
  <c r="H84" i="5" s="1"/>
  <c r="I85" i="2"/>
  <c r="H85" i="5" s="1" a="1"/>
  <c r="H85" i="5" s="1"/>
  <c r="I86" i="2"/>
  <c r="H86" i="5" s="1" a="1"/>
  <c r="H86" i="5" s="1"/>
  <c r="I87" i="2"/>
  <c r="H87" i="5" s="1" a="1"/>
  <c r="H87" i="5" s="1"/>
  <c r="I88" i="2"/>
  <c r="H88" i="5" s="1" a="1"/>
  <c r="H88" i="5" s="1"/>
  <c r="I89" i="2"/>
  <c r="H89" i="5" s="1" a="1"/>
  <c r="H89" i="5" s="1"/>
  <c r="I90" i="2"/>
  <c r="H90" i="5" s="1" a="1"/>
  <c r="H90" i="5" s="1"/>
  <c r="I91" i="2"/>
  <c r="H91" i="5" s="1" a="1"/>
  <c r="H91" i="5" s="1"/>
  <c r="I93" i="2"/>
  <c r="H93" i="5" s="1" a="1"/>
  <c r="H93" i="5" s="1"/>
  <c r="I94" i="2"/>
  <c r="H94" i="5" s="1" a="1"/>
  <c r="H94" i="5" s="1"/>
  <c r="I95" i="2"/>
  <c r="H95" i="5" s="1" a="1"/>
  <c r="H95" i="5" s="1"/>
  <c r="I96" i="2"/>
  <c r="H96" i="5" s="1" a="1"/>
  <c r="H96" i="5" s="1"/>
  <c r="I97" i="2"/>
  <c r="H97" i="5" s="1" a="1"/>
  <c r="H97" i="5" s="1"/>
  <c r="I98" i="2"/>
  <c r="H98" i="5" s="1" a="1"/>
  <c r="H98" i="5" s="1"/>
  <c r="I99" i="2"/>
  <c r="H99" i="5" s="1" a="1"/>
  <c r="H99" i="5" s="1"/>
  <c r="I100" i="2"/>
  <c r="H100" i="5" s="1" a="1"/>
  <c r="H100" i="5" s="1"/>
  <c r="I101" i="2"/>
  <c r="H101" i="5" s="1" a="1"/>
  <c r="H101" i="5" s="1"/>
  <c r="I102" i="2"/>
  <c r="H102" i="5" s="1" a="1"/>
  <c r="H102" i="5" s="1"/>
  <c r="I104" i="2"/>
  <c r="H104" i="5" s="1" a="1"/>
  <c r="H104" i="5" s="1"/>
  <c r="I105" i="2"/>
  <c r="H105" i="5" s="1" a="1"/>
  <c r="H105" i="5" s="1"/>
  <c r="I106" i="2"/>
  <c r="H106" i="5" s="1" a="1"/>
  <c r="H106" i="5" s="1"/>
  <c r="I107" i="2"/>
  <c r="H107" i="5" s="1" a="1"/>
  <c r="H107" i="5" s="1"/>
  <c r="I108" i="2"/>
  <c r="H108" i="5" s="1" a="1"/>
  <c r="H108" i="5" s="1"/>
  <c r="I109" i="2"/>
  <c r="H109" i="5" s="1" a="1"/>
  <c r="H109" i="5" s="1"/>
  <c r="I110" i="2"/>
  <c r="H110" i="5" s="1" a="1"/>
  <c r="H110" i="5" s="1"/>
  <c r="I111" i="2"/>
  <c r="H111" i="5" s="1" a="1"/>
  <c r="H111" i="5" s="1"/>
  <c r="I112" i="2"/>
  <c r="H112" i="5" s="1" a="1"/>
  <c r="H112" i="5" s="1"/>
  <c r="I113" i="2"/>
  <c r="H113" i="5" s="1" a="1"/>
  <c r="H113" i="5" s="1"/>
  <c r="I116" i="2"/>
  <c r="H116" i="5" s="1" a="1"/>
  <c r="H116" i="5" s="1"/>
  <c r="I117" i="2"/>
  <c r="H117" i="5" s="1" a="1"/>
  <c r="H117" i="5" s="1"/>
  <c r="I118" i="2"/>
  <c r="H118" i="5" s="1" a="1"/>
  <c r="H118" i="5" s="1"/>
  <c r="I119" i="2"/>
  <c r="H119" i="5" s="1" a="1"/>
  <c r="H119" i="5" s="1"/>
  <c r="I120" i="2"/>
  <c r="H120" i="5" s="1" a="1"/>
  <c r="H120" i="5" s="1"/>
  <c r="I121" i="2"/>
  <c r="H121" i="5" s="1" a="1"/>
  <c r="H121" i="5" s="1"/>
  <c r="I122" i="2"/>
  <c r="H122" i="5" s="1" a="1"/>
  <c r="H122" i="5" s="1"/>
  <c r="I123" i="2"/>
  <c r="H123" i="5" s="1" a="1"/>
  <c r="H123" i="5" s="1"/>
  <c r="I124" i="2"/>
  <c r="H124" i="5" s="1" a="1"/>
  <c r="H124" i="5" s="1"/>
  <c r="I125" i="2"/>
  <c r="H125" i="5" s="1" a="1"/>
  <c r="H125" i="5" s="1"/>
  <c r="I127" i="2"/>
  <c r="H127" i="5" s="1" a="1"/>
  <c r="H127" i="5" s="1"/>
  <c r="I128" i="2"/>
  <c r="H128" i="5" s="1" a="1"/>
  <c r="H128" i="5" s="1"/>
  <c r="I129" i="2"/>
  <c r="H129" i="5" s="1" a="1"/>
  <c r="H129" i="5" s="1"/>
  <c r="I130" i="2"/>
  <c r="H130" i="5" s="1" a="1"/>
  <c r="H130" i="5" s="1"/>
  <c r="I131" i="2"/>
  <c r="H131" i="5" s="1" a="1"/>
  <c r="H131" i="5" s="1"/>
  <c r="I132" i="2"/>
  <c r="H132" i="5" s="1" a="1"/>
  <c r="H132" i="5" s="1"/>
  <c r="I133" i="2"/>
  <c r="H133" i="5" s="1" a="1"/>
  <c r="H133" i="5" s="1"/>
  <c r="I134" i="2"/>
  <c r="H134" i="5" s="1" a="1"/>
  <c r="H134" i="5" s="1"/>
  <c r="I135" i="2"/>
  <c r="H135" i="5" s="1" a="1"/>
  <c r="H135" i="5" s="1"/>
  <c r="I136" i="2"/>
  <c r="H136" i="5" s="1" a="1"/>
  <c r="H136" i="5" s="1"/>
  <c r="I138" i="2"/>
  <c r="H138" i="5" s="1" a="1"/>
  <c r="H138" i="5" s="1"/>
  <c r="I139" i="2"/>
  <c r="H139" i="5" s="1" a="1"/>
  <c r="H139" i="5" s="1"/>
  <c r="I140" i="2"/>
  <c r="H140" i="5" s="1" a="1"/>
  <c r="H140" i="5" s="1"/>
  <c r="I141" i="2"/>
  <c r="H141" i="5" s="1" a="1"/>
  <c r="H141" i="5" s="1"/>
  <c r="I142" i="2"/>
  <c r="H142" i="5" s="1" a="1"/>
  <c r="H142" i="5" s="1"/>
  <c r="I143" i="2"/>
  <c r="H143" i="5" s="1" a="1"/>
  <c r="H143" i="5" s="1"/>
  <c r="I144" i="2"/>
  <c r="H144" i="5" s="1" a="1"/>
  <c r="H144" i="5" s="1"/>
  <c r="I145" i="2"/>
  <c r="H145" i="5" s="1" a="1"/>
  <c r="H145" i="5" s="1"/>
  <c r="I146" i="2"/>
  <c r="H146" i="5" s="1" a="1"/>
  <c r="H146" i="5" s="1"/>
  <c r="I147" i="2"/>
  <c r="H147" i="5" s="1" a="1"/>
  <c r="H147" i="5" s="1"/>
  <c r="I149" i="2"/>
  <c r="H149" i="5" s="1" a="1"/>
  <c r="H149" i="5" s="1"/>
  <c r="I150" i="2"/>
  <c r="H150" i="5" s="1" a="1"/>
  <c r="H150" i="5" s="1"/>
  <c r="I151" i="2"/>
  <c r="H151" i="5" s="1" a="1"/>
  <c r="H151" i="5" s="1"/>
  <c r="I152" i="2"/>
  <c r="H152" i="5" s="1" a="1"/>
  <c r="H152" i="5" s="1"/>
  <c r="I153" i="2"/>
  <c r="H153" i="5" s="1" a="1"/>
  <c r="H153" i="5" s="1"/>
  <c r="I154" i="2"/>
  <c r="H154" i="5" s="1" a="1"/>
  <c r="H154" i="5" s="1"/>
  <c r="I155" i="2"/>
  <c r="H155" i="5" s="1" a="1"/>
  <c r="H155" i="5" s="1"/>
  <c r="I156" i="2"/>
  <c r="H156" i="5" s="1" a="1"/>
  <c r="H156" i="5" s="1"/>
  <c r="I157" i="2"/>
  <c r="H157" i="5" s="1" a="1"/>
  <c r="H157" i="5" s="1"/>
  <c r="I158" i="2"/>
  <c r="H158" i="5" s="1" a="1"/>
  <c r="H158" i="5" s="1"/>
  <c r="I160" i="2"/>
  <c r="H160" i="5" s="1" a="1"/>
  <c r="H160" i="5" s="1"/>
  <c r="I161" i="2"/>
  <c r="H161" i="5" s="1" a="1"/>
  <c r="H161" i="5" s="1"/>
  <c r="I162" i="2"/>
  <c r="H162" i="5" s="1" a="1"/>
  <c r="H162" i="5" s="1"/>
  <c r="I163" i="2"/>
  <c r="H163" i="5" s="1" a="1"/>
  <c r="H163" i="5" s="1"/>
  <c r="I164" i="2"/>
  <c r="H164" i="5" s="1" a="1"/>
  <c r="H164" i="5" s="1"/>
  <c r="I165" i="2"/>
  <c r="H165" i="5" s="1" a="1"/>
  <c r="H165" i="5" s="1"/>
  <c r="I166" i="2"/>
  <c r="H166" i="5" s="1" a="1"/>
  <c r="H166" i="5" s="1"/>
  <c r="I167" i="2"/>
  <c r="H167" i="5" s="1" a="1"/>
  <c r="H167" i="5" s="1"/>
  <c r="I168" i="2"/>
  <c r="H168" i="5" s="1" a="1"/>
  <c r="H168" i="5" s="1"/>
  <c r="I169" i="2"/>
  <c r="H169" i="5" s="1" a="1"/>
  <c r="H169" i="5" s="1"/>
  <c r="I171" i="2"/>
  <c r="H171" i="5" s="1" a="1"/>
  <c r="H171" i="5" s="1"/>
  <c r="I172" i="2"/>
  <c r="H172" i="5" s="1" a="1"/>
  <c r="H172" i="5" s="1"/>
  <c r="I173" i="2"/>
  <c r="H173" i="5" s="1" a="1"/>
  <c r="H173" i="5" s="1"/>
  <c r="I174" i="2"/>
  <c r="H174" i="5" s="1" a="1"/>
  <c r="H174" i="5" s="1"/>
  <c r="I175" i="2"/>
  <c r="H175" i="5" s="1" a="1"/>
  <c r="H175" i="5" s="1"/>
  <c r="I176" i="2"/>
  <c r="H176" i="5" s="1" a="1"/>
  <c r="H176" i="5" s="1"/>
  <c r="I177" i="2"/>
  <c r="H177" i="5" s="1" a="1"/>
  <c r="H177" i="5" s="1"/>
  <c r="I178" i="2"/>
  <c r="H178" i="5" s="1" a="1"/>
  <c r="H178" i="5" s="1"/>
  <c r="I179" i="2"/>
  <c r="H179" i="5" s="1" a="1"/>
  <c r="H179" i="5" s="1"/>
  <c r="I180" i="2"/>
  <c r="H180" i="5" s="1" a="1"/>
  <c r="H180" i="5" s="1"/>
  <c r="I182" i="2"/>
  <c r="H182" i="5" s="1" a="1"/>
  <c r="H182" i="5" s="1"/>
  <c r="I183" i="2"/>
  <c r="H183" i="5" s="1" a="1"/>
  <c r="H183" i="5" s="1"/>
  <c r="I184" i="2"/>
  <c r="H184" i="5" s="1" a="1"/>
  <c r="H184" i="5" s="1"/>
  <c r="I185" i="2"/>
  <c r="H185" i="5" s="1" a="1"/>
  <c r="H185" i="5" s="1"/>
  <c r="I186" i="2"/>
  <c r="H186" i="5" s="1" a="1"/>
  <c r="H186" i="5" s="1"/>
  <c r="I187" i="2"/>
  <c r="H187" i="5" s="1" a="1"/>
  <c r="H187" i="5" s="1"/>
  <c r="I188" i="2"/>
  <c r="H188" i="5" s="1" a="1"/>
  <c r="H188" i="5" s="1"/>
  <c r="I189" i="2"/>
  <c r="H189" i="5" s="1" a="1"/>
  <c r="H189" i="5" s="1"/>
  <c r="I190" i="2"/>
  <c r="H190" i="5" s="1" a="1"/>
  <c r="H190" i="5" s="1"/>
  <c r="I191" i="2"/>
  <c r="H191" i="5" s="1" a="1"/>
  <c r="H191" i="5" s="1"/>
  <c r="I193" i="2"/>
  <c r="H193" i="5" s="1" a="1"/>
  <c r="H193" i="5" s="1"/>
  <c r="I194" i="2"/>
  <c r="H194" i="5" s="1" a="1"/>
  <c r="H194" i="5" s="1"/>
  <c r="I195" i="2"/>
  <c r="H195" i="5" s="1" a="1"/>
  <c r="H195" i="5" s="1"/>
  <c r="I196" i="2"/>
  <c r="H196" i="5" s="1" a="1"/>
  <c r="H196" i="5" s="1"/>
  <c r="I197" i="2"/>
  <c r="H197" i="5" s="1" a="1"/>
  <c r="H197" i="5" s="1"/>
  <c r="I198" i="2"/>
  <c r="H198" i="5" s="1" a="1"/>
  <c r="H198" i="5" s="1"/>
  <c r="I199" i="2"/>
  <c r="H199" i="5" s="1" a="1"/>
  <c r="H199" i="5" s="1"/>
  <c r="I200" i="2"/>
  <c r="H200" i="5" s="1" a="1"/>
  <c r="H200" i="5" s="1"/>
  <c r="I201" i="2"/>
  <c r="H201" i="5" s="1" a="1"/>
  <c r="H201" i="5" s="1"/>
  <c r="I202" i="2"/>
  <c r="H202" i="5" s="1" a="1"/>
  <c r="H202" i="5" s="1"/>
  <c r="I204" i="2"/>
  <c r="H204" i="5" s="1" a="1"/>
  <c r="H204" i="5" s="1"/>
  <c r="I205" i="2"/>
  <c r="H205" i="5" s="1" a="1"/>
  <c r="H205" i="5" s="1"/>
  <c r="I206" i="2"/>
  <c r="H206" i="5" s="1" a="1"/>
  <c r="H206" i="5" s="1"/>
  <c r="I207" i="2"/>
  <c r="H207" i="5" s="1" a="1"/>
  <c r="H207" i="5" s="1"/>
  <c r="I208" i="2"/>
  <c r="H208" i="5" s="1" a="1"/>
  <c r="H208" i="5" s="1"/>
  <c r="I209" i="2"/>
  <c r="H209" i="5" s="1" a="1"/>
  <c r="H209" i="5" s="1"/>
  <c r="I210" i="2"/>
  <c r="H210" i="5" s="1" a="1"/>
  <c r="H210" i="5" s="1"/>
  <c r="I211" i="2"/>
  <c r="H211" i="5" s="1" a="1"/>
  <c r="H211" i="5" s="1"/>
  <c r="I212" i="2"/>
  <c r="H212" i="5" s="1" a="1"/>
  <c r="H212" i="5" s="1"/>
  <c r="I213" i="2"/>
  <c r="H213" i="5" s="1" a="1"/>
  <c r="H213" i="5" s="1"/>
  <c r="I215" i="2"/>
  <c r="H215" i="5" s="1" a="1"/>
  <c r="H215" i="5" s="1"/>
  <c r="I216" i="2"/>
  <c r="H216" i="5" s="1" a="1"/>
  <c r="H216" i="5" s="1"/>
  <c r="I217" i="2"/>
  <c r="H217" i="5" s="1" a="1"/>
  <c r="H217" i="5" s="1"/>
  <c r="I218" i="2"/>
  <c r="H218" i="5" s="1" a="1"/>
  <c r="H218" i="5" s="1"/>
  <c r="I219" i="2"/>
  <c r="H219" i="5" s="1" a="1"/>
  <c r="H219" i="5" s="1"/>
  <c r="I220" i="2"/>
  <c r="H220" i="5" s="1" a="1"/>
  <c r="H220" i="5" s="1"/>
  <c r="I221" i="2"/>
  <c r="H221" i="5" s="1" a="1"/>
  <c r="H221" i="5" s="1"/>
  <c r="I222" i="2"/>
  <c r="H222" i="5" s="1" a="1"/>
  <c r="H222" i="5" s="1"/>
  <c r="I223" i="2"/>
  <c r="H223" i="5" s="1" a="1"/>
  <c r="H223" i="5" s="1"/>
  <c r="I224" i="2"/>
  <c r="H224" i="5" s="1" a="1"/>
  <c r="H224" i="5" s="1"/>
  <c r="I227" i="2"/>
  <c r="H227" i="5" s="1" a="1"/>
  <c r="H227" i="5" s="1"/>
  <c r="I228" i="2"/>
  <c r="H228" i="5" s="1" a="1"/>
  <c r="H228" i="5" s="1"/>
  <c r="I229" i="2"/>
  <c r="H229" i="5" s="1" a="1"/>
  <c r="H229" i="5" s="1"/>
  <c r="I230" i="2"/>
  <c r="H230" i="5" s="1" a="1"/>
  <c r="H230" i="5" s="1"/>
  <c r="I231" i="2"/>
  <c r="H231" i="5" s="1" a="1"/>
  <c r="H231" i="5" s="1"/>
  <c r="I232" i="2"/>
  <c r="H232" i="5" s="1" a="1"/>
  <c r="H232" i="5" s="1"/>
  <c r="I233" i="2"/>
  <c r="H233" i="5" s="1" a="1"/>
  <c r="H233" i="5" s="1"/>
  <c r="I234" i="2"/>
  <c r="H234" i="5" s="1" a="1"/>
  <c r="H234" i="5" s="1"/>
  <c r="I235" i="2"/>
  <c r="H235" i="5" s="1" a="1"/>
  <c r="H235" i="5" s="1"/>
  <c r="I236" i="2"/>
  <c r="H236" i="5" s="1" a="1"/>
  <c r="H236" i="5" s="1"/>
  <c r="I238" i="2"/>
  <c r="H238" i="5" s="1" a="1"/>
  <c r="H238" i="5" s="1"/>
  <c r="I239" i="2"/>
  <c r="H239" i="5" s="1" a="1"/>
  <c r="H239" i="5" s="1"/>
  <c r="I240" i="2"/>
  <c r="H240" i="5" s="1" a="1"/>
  <c r="H240" i="5" s="1"/>
  <c r="I241" i="2"/>
  <c r="H241" i="5" s="1" a="1"/>
  <c r="H241" i="5" s="1"/>
  <c r="I242" i="2"/>
  <c r="H242" i="5" s="1" a="1"/>
  <c r="H242" i="5" s="1"/>
  <c r="I243" i="2"/>
  <c r="H243" i="5" s="1" a="1"/>
  <c r="H243" i="5" s="1"/>
  <c r="I244" i="2"/>
  <c r="H244" i="5" s="1" a="1"/>
  <c r="H244" i="5" s="1"/>
  <c r="I245" i="2"/>
  <c r="H245" i="5" s="1" a="1"/>
  <c r="H245" i="5" s="1"/>
  <c r="I246" i="2"/>
  <c r="H246" i="5" s="1" a="1"/>
  <c r="H246" i="5" s="1"/>
  <c r="I247" i="2"/>
  <c r="H247" i="5" s="1" a="1"/>
  <c r="H247" i="5" s="1"/>
  <c r="I249" i="2"/>
  <c r="H249" i="5" s="1" a="1"/>
  <c r="H249" i="5" s="1"/>
  <c r="I250" i="2"/>
  <c r="H250" i="5" s="1" a="1"/>
  <c r="H250" i="5" s="1"/>
  <c r="I251" i="2"/>
  <c r="H251" i="5" s="1" a="1"/>
  <c r="H251" i="5" s="1"/>
  <c r="I252" i="2"/>
  <c r="H252" i="5" s="1" a="1"/>
  <c r="H252" i="5" s="1"/>
  <c r="I253" i="2"/>
  <c r="H253" i="5" s="1" a="1"/>
  <c r="H253" i="5" s="1"/>
  <c r="I254" i="2"/>
  <c r="H254" i="5" s="1" a="1"/>
  <c r="H254" i="5" s="1"/>
  <c r="I255" i="2"/>
  <c r="H255" i="5" s="1" a="1"/>
  <c r="H255" i="5" s="1"/>
  <c r="I256" i="2"/>
  <c r="H256" i="5" s="1" a="1"/>
  <c r="H256" i="5" s="1"/>
  <c r="I257" i="2"/>
  <c r="H257" i="5" s="1" a="1"/>
  <c r="H257" i="5" s="1"/>
  <c r="I258" i="2"/>
  <c r="H258" i="5" s="1" a="1"/>
  <c r="H258" i="5" s="1"/>
  <c r="I260" i="2"/>
  <c r="H260" i="5" s="1" a="1"/>
  <c r="H260" i="5" s="1"/>
  <c r="I261" i="2"/>
  <c r="H261" i="5" s="1" a="1"/>
  <c r="H261" i="5" s="1"/>
  <c r="I262" i="2"/>
  <c r="H262" i="5" s="1" a="1"/>
  <c r="H262" i="5" s="1"/>
  <c r="I263" i="2"/>
  <c r="H263" i="5" s="1" a="1"/>
  <c r="H263" i="5" s="1"/>
  <c r="I264" i="2"/>
  <c r="H264" i="5" s="1" a="1"/>
  <c r="H264" i="5" s="1"/>
  <c r="I265" i="2"/>
  <c r="H265" i="5" s="1" a="1"/>
  <c r="H265" i="5" s="1"/>
  <c r="I266" i="2"/>
  <c r="H266" i="5" s="1" a="1"/>
  <c r="H266" i="5" s="1"/>
  <c r="I267" i="2"/>
  <c r="H267" i="5" s="1" a="1"/>
  <c r="H267" i="5" s="1"/>
  <c r="I268" i="2"/>
  <c r="H268" i="5" s="1" a="1"/>
  <c r="H268" i="5" s="1"/>
  <c r="I269" i="2"/>
  <c r="H269" i="5" s="1" a="1"/>
  <c r="H269" i="5" s="1"/>
  <c r="I271" i="2"/>
  <c r="H271" i="5" s="1" a="1"/>
  <c r="H271" i="5" s="1"/>
  <c r="I272" i="2"/>
  <c r="H272" i="5" s="1" a="1"/>
  <c r="H272" i="5" s="1"/>
  <c r="I273" i="2"/>
  <c r="H273" i="5" s="1" a="1"/>
  <c r="H273" i="5" s="1"/>
  <c r="I274" i="2"/>
  <c r="H274" i="5" s="1" a="1"/>
  <c r="H274" i="5" s="1"/>
  <c r="I275" i="2"/>
  <c r="H275" i="5" s="1" a="1"/>
  <c r="H275" i="5" s="1"/>
  <c r="I276" i="2"/>
  <c r="H276" i="5" s="1" a="1"/>
  <c r="H276" i="5" s="1"/>
  <c r="I277" i="2"/>
  <c r="H277" i="5" s="1" a="1"/>
  <c r="H277" i="5" s="1"/>
  <c r="I278" i="2"/>
  <c r="H278" i="5" s="1" a="1"/>
  <c r="H278" i="5" s="1"/>
  <c r="I279" i="2"/>
  <c r="H279" i="5" s="1" a="1"/>
  <c r="H279" i="5" s="1"/>
  <c r="I280" i="2"/>
  <c r="H280" i="5" s="1" a="1"/>
  <c r="H280" i="5" s="1"/>
  <c r="I282" i="2"/>
  <c r="H282" i="5" s="1" a="1"/>
  <c r="H282" i="5" s="1"/>
  <c r="I283" i="2"/>
  <c r="H283" i="5" s="1" a="1"/>
  <c r="H283" i="5" s="1"/>
  <c r="I284" i="2"/>
  <c r="H284" i="5" s="1" a="1"/>
  <c r="H284" i="5" s="1"/>
  <c r="I285" i="2"/>
  <c r="H285" i="5" s="1" a="1"/>
  <c r="H285" i="5" s="1"/>
  <c r="I286" i="2"/>
  <c r="H286" i="5" s="1" a="1"/>
  <c r="H286" i="5" s="1"/>
  <c r="I287" i="2"/>
  <c r="H287" i="5" s="1" a="1"/>
  <c r="H287" i="5" s="1"/>
  <c r="I288" i="2"/>
  <c r="H288" i="5" s="1" a="1"/>
  <c r="H288" i="5" s="1"/>
  <c r="I289" i="2"/>
  <c r="H289" i="5" s="1" a="1"/>
  <c r="H289" i="5" s="1"/>
  <c r="I290" i="2"/>
  <c r="H290" i="5" s="1" a="1"/>
  <c r="H290" i="5" s="1"/>
  <c r="I291" i="2"/>
  <c r="H291" i="5" s="1" a="1"/>
  <c r="H291" i="5" s="1"/>
  <c r="I293" i="2"/>
  <c r="H293" i="5" s="1" a="1"/>
  <c r="H293" i="5" s="1"/>
  <c r="I294" i="2"/>
  <c r="H294" i="5" s="1" a="1"/>
  <c r="H294" i="5" s="1"/>
  <c r="I295" i="2"/>
  <c r="H295" i="5" s="1" a="1"/>
  <c r="H295" i="5" s="1"/>
  <c r="I296" i="2"/>
  <c r="H296" i="5" s="1" a="1"/>
  <c r="H296" i="5" s="1"/>
  <c r="I297" i="2"/>
  <c r="H297" i="5" s="1" a="1"/>
  <c r="H297" i="5" s="1"/>
  <c r="I298" i="2"/>
  <c r="H298" i="5" s="1" a="1"/>
  <c r="H298" i="5" s="1"/>
  <c r="I299" i="2"/>
  <c r="H299" i="5" s="1" a="1"/>
  <c r="H299" i="5" s="1"/>
  <c r="I300" i="2"/>
  <c r="H300" i="5" s="1" a="1"/>
  <c r="H300" i="5" s="1"/>
  <c r="I301" i="2"/>
  <c r="H301" i="5" s="1" a="1"/>
  <c r="H301" i="5" s="1"/>
  <c r="I302" i="2"/>
  <c r="H302" i="5" s="1" a="1"/>
  <c r="H302" i="5" s="1"/>
  <c r="I304" i="2"/>
  <c r="H304" i="5" s="1" a="1"/>
  <c r="H304" i="5" s="1"/>
  <c r="I305" i="2"/>
  <c r="H305" i="5" s="1" a="1"/>
  <c r="H305" i="5" s="1"/>
  <c r="I306" i="2"/>
  <c r="H306" i="5" s="1" a="1"/>
  <c r="H306" i="5" s="1"/>
  <c r="I307" i="2"/>
  <c r="H307" i="5" s="1" a="1"/>
  <c r="H307" i="5" s="1"/>
  <c r="I308" i="2"/>
  <c r="H308" i="5" s="1" a="1"/>
  <c r="H308" i="5" s="1"/>
  <c r="I309" i="2"/>
  <c r="H309" i="5" s="1" a="1"/>
  <c r="H309" i="5" s="1"/>
  <c r="I310" i="2"/>
  <c r="H310" i="5" s="1" a="1"/>
  <c r="H310" i="5" s="1"/>
  <c r="I311" i="2"/>
  <c r="H311" i="5" s="1" a="1"/>
  <c r="H311" i="5" s="1"/>
  <c r="I312" i="2"/>
  <c r="H312" i="5" s="1" a="1"/>
  <c r="H312" i="5" s="1"/>
  <c r="I313" i="2"/>
  <c r="H313" i="5" s="1" a="1"/>
  <c r="H313" i="5" s="1"/>
  <c r="I315" i="2"/>
  <c r="H315" i="5" s="1" a="1"/>
  <c r="H315" i="5" s="1"/>
  <c r="I316" i="2"/>
  <c r="H316" i="5" s="1" a="1"/>
  <c r="H316" i="5" s="1"/>
  <c r="I317" i="2"/>
  <c r="H317" i="5" s="1" a="1"/>
  <c r="H317" i="5" s="1"/>
  <c r="I318" i="2"/>
  <c r="H318" i="5" s="1" a="1"/>
  <c r="H318" i="5" s="1"/>
  <c r="I319" i="2"/>
  <c r="H319" i="5" s="1" a="1"/>
  <c r="H319" i="5" s="1"/>
  <c r="I320" i="2"/>
  <c r="H320" i="5" s="1" a="1"/>
  <c r="H320" i="5" s="1"/>
  <c r="I321" i="2"/>
  <c r="H321" i="5" s="1" a="1"/>
  <c r="H321" i="5" s="1"/>
  <c r="I322" i="2"/>
  <c r="H322" i="5" s="1" a="1"/>
  <c r="H322" i="5" s="1"/>
  <c r="I323" i="2"/>
  <c r="H323" i="5" s="1" a="1"/>
  <c r="H323" i="5" s="1"/>
  <c r="I324" i="2"/>
  <c r="H324" i="5" s="1" a="1"/>
  <c r="H324" i="5" s="1"/>
  <c r="I326" i="2"/>
  <c r="H326" i="5" s="1" a="1"/>
  <c r="H326" i="5" s="1"/>
  <c r="I327" i="2"/>
  <c r="H327" i="5" s="1" a="1"/>
  <c r="H327" i="5" s="1"/>
  <c r="I328" i="2"/>
  <c r="H328" i="5" s="1" a="1"/>
  <c r="H328" i="5" s="1"/>
  <c r="I329" i="2"/>
  <c r="H329" i="5" s="1" a="1"/>
  <c r="H329" i="5" s="1"/>
  <c r="I330" i="2"/>
  <c r="H330" i="5" s="1" a="1"/>
  <c r="H330" i="5" s="1"/>
  <c r="I331" i="2"/>
  <c r="H331" i="5" s="1" a="1"/>
  <c r="H331" i="5" s="1"/>
  <c r="I332" i="2"/>
  <c r="H332" i="5" s="1" a="1"/>
  <c r="H332" i="5" s="1"/>
  <c r="I333" i="2"/>
  <c r="H333" i="5" s="1" a="1"/>
  <c r="H333" i="5" s="1"/>
  <c r="I334" i="2"/>
  <c r="H334" i="5" s="1" a="1"/>
  <c r="H334" i="5" s="1"/>
  <c r="I335" i="2"/>
  <c r="H335" i="5" s="1" a="1"/>
  <c r="H335" i="5" s="1"/>
  <c r="I338" i="2"/>
  <c r="H338" i="5" s="1" a="1"/>
  <c r="H338" i="5" s="1"/>
  <c r="I339" i="2"/>
  <c r="H339" i="5" s="1" a="1"/>
  <c r="H339" i="5" s="1"/>
  <c r="I340" i="2"/>
  <c r="H340" i="5" s="1" a="1"/>
  <c r="H340" i="5" s="1"/>
  <c r="I341" i="2"/>
  <c r="H341" i="5" s="1" a="1"/>
  <c r="H341" i="5" s="1"/>
  <c r="I342" i="2"/>
  <c r="H342" i="5" s="1" a="1"/>
  <c r="H342" i="5" s="1"/>
  <c r="I343" i="2"/>
  <c r="H343" i="5" s="1" a="1"/>
  <c r="H343" i="5" s="1"/>
  <c r="I344" i="2"/>
  <c r="H344" i="5" s="1" a="1"/>
  <c r="H344" i="5" s="1"/>
  <c r="I345" i="2"/>
  <c r="H345" i="5" s="1" a="1"/>
  <c r="H345" i="5" s="1"/>
  <c r="I346" i="2"/>
  <c r="H346" i="5" s="1" a="1"/>
  <c r="H346" i="5" s="1"/>
  <c r="I347" i="2"/>
  <c r="H347" i="5" s="1" a="1"/>
  <c r="H347" i="5" s="1"/>
  <c r="I349" i="2"/>
  <c r="H349" i="5" s="1" a="1"/>
  <c r="H349" i="5" s="1"/>
  <c r="I350" i="2"/>
  <c r="H350" i="5" s="1" a="1"/>
  <c r="H350" i="5" s="1"/>
  <c r="I351" i="2"/>
  <c r="H351" i="5" s="1" a="1"/>
  <c r="H351" i="5" s="1"/>
  <c r="I352" i="2"/>
  <c r="H352" i="5" s="1" a="1"/>
  <c r="H352" i="5" s="1"/>
  <c r="I353" i="2"/>
  <c r="H353" i="5" s="1" a="1"/>
  <c r="H353" i="5" s="1"/>
  <c r="I354" i="2"/>
  <c r="H354" i="5" s="1" a="1"/>
  <c r="H354" i="5" s="1"/>
  <c r="I355" i="2"/>
  <c r="H355" i="5" s="1" a="1"/>
  <c r="H355" i="5" s="1"/>
  <c r="I356" i="2"/>
  <c r="H356" i="5" s="1" a="1"/>
  <c r="H356" i="5" s="1"/>
  <c r="I357" i="2"/>
  <c r="H357" i="5" s="1" a="1"/>
  <c r="H357" i="5" s="1"/>
  <c r="I358" i="2"/>
  <c r="H358" i="5" s="1" a="1"/>
  <c r="H358" i="5" s="1"/>
  <c r="I360" i="2"/>
  <c r="H360" i="5" s="1" a="1"/>
  <c r="H360" i="5" s="1"/>
  <c r="I361" i="2"/>
  <c r="H361" i="5" s="1" a="1"/>
  <c r="H361" i="5" s="1"/>
  <c r="I362" i="2"/>
  <c r="H362" i="5" s="1" a="1"/>
  <c r="H362" i="5" s="1"/>
  <c r="I363" i="2"/>
  <c r="H363" i="5" s="1" a="1"/>
  <c r="H363" i="5" s="1"/>
  <c r="I364" i="2"/>
  <c r="H364" i="5" s="1" a="1"/>
  <c r="H364" i="5" s="1"/>
  <c r="I365" i="2"/>
  <c r="H365" i="5" s="1" a="1"/>
  <c r="H365" i="5" s="1"/>
  <c r="I366" i="2"/>
  <c r="H366" i="5" s="1" a="1"/>
  <c r="H366" i="5" s="1"/>
  <c r="I367" i="2"/>
  <c r="H367" i="5" s="1" a="1"/>
  <c r="H367" i="5" s="1"/>
  <c r="I368" i="2"/>
  <c r="H368" i="5" s="1" a="1"/>
  <c r="H368" i="5" s="1"/>
  <c r="I369" i="2"/>
  <c r="H369" i="5" s="1" a="1"/>
  <c r="H369" i="5" s="1"/>
  <c r="I371" i="2"/>
  <c r="H371" i="5" s="1" a="1"/>
  <c r="H371" i="5" s="1"/>
  <c r="I372" i="2"/>
  <c r="H372" i="5" s="1" a="1"/>
  <c r="H372" i="5" s="1"/>
  <c r="I373" i="2"/>
  <c r="H373" i="5" s="1" a="1"/>
  <c r="H373" i="5" s="1"/>
  <c r="I374" i="2"/>
  <c r="H374" i="5" s="1" a="1"/>
  <c r="H374" i="5" s="1"/>
  <c r="I375" i="2"/>
  <c r="H375" i="5" s="1" a="1"/>
  <c r="H375" i="5" s="1"/>
  <c r="I376" i="2"/>
  <c r="H376" i="5" s="1" a="1"/>
  <c r="H376" i="5" s="1"/>
  <c r="I377" i="2"/>
  <c r="H377" i="5" s="1" a="1"/>
  <c r="H377" i="5" s="1"/>
  <c r="I378" i="2"/>
  <c r="H378" i="5" s="1" a="1"/>
  <c r="H378" i="5" s="1"/>
  <c r="I379" i="2"/>
  <c r="H379" i="5" s="1" a="1"/>
  <c r="H379" i="5" s="1"/>
  <c r="I380" i="2"/>
  <c r="H380" i="5" s="1" a="1"/>
  <c r="H380" i="5" s="1"/>
  <c r="I382" i="2"/>
  <c r="H382" i="5" s="1" a="1"/>
  <c r="H382" i="5" s="1"/>
  <c r="I383" i="2"/>
  <c r="H383" i="5" s="1" a="1"/>
  <c r="H383" i="5" s="1"/>
  <c r="I384" i="2"/>
  <c r="H384" i="5" s="1" a="1"/>
  <c r="H384" i="5" s="1"/>
  <c r="I385" i="2"/>
  <c r="H385" i="5" s="1" a="1"/>
  <c r="H385" i="5" s="1"/>
  <c r="I386" i="2"/>
  <c r="H386" i="5" s="1" a="1"/>
  <c r="H386" i="5" s="1"/>
  <c r="I387" i="2"/>
  <c r="H387" i="5" s="1" a="1"/>
  <c r="H387" i="5" s="1"/>
  <c r="I388" i="2"/>
  <c r="H388" i="5" s="1" a="1"/>
  <c r="H388" i="5" s="1"/>
  <c r="I389" i="2"/>
  <c r="H389" i="5" s="1" a="1"/>
  <c r="H389" i="5" s="1"/>
  <c r="I390" i="2"/>
  <c r="H390" i="5" s="1" a="1"/>
  <c r="H390" i="5" s="1"/>
  <c r="I391" i="2"/>
  <c r="H391" i="5" s="1" a="1"/>
  <c r="H391" i="5" s="1"/>
  <c r="I393" i="2"/>
  <c r="H393" i="5" s="1" a="1"/>
  <c r="H393" i="5" s="1"/>
  <c r="I394" i="2"/>
  <c r="H394" i="5" s="1" a="1"/>
  <c r="H394" i="5" s="1"/>
  <c r="I395" i="2"/>
  <c r="H395" i="5" s="1" a="1"/>
  <c r="H395" i="5" s="1"/>
  <c r="I396" i="2"/>
  <c r="H396" i="5" s="1" a="1"/>
  <c r="H396" i="5" s="1"/>
  <c r="I397" i="2"/>
  <c r="H397" i="5" s="1" a="1"/>
  <c r="H397" i="5" s="1"/>
  <c r="I398" i="2"/>
  <c r="H398" i="5" s="1" a="1"/>
  <c r="H398" i="5" s="1"/>
  <c r="I399" i="2"/>
  <c r="H399" i="5" s="1" a="1"/>
  <c r="H399" i="5" s="1"/>
  <c r="I400" i="2"/>
  <c r="H400" i="5" s="1" a="1"/>
  <c r="H400" i="5" s="1"/>
  <c r="I401" i="2"/>
  <c r="H401" i="5" s="1" a="1"/>
  <c r="H401" i="5" s="1"/>
  <c r="I402" i="2"/>
  <c r="H402" i="5" s="1" a="1"/>
  <c r="H402" i="5" s="1"/>
  <c r="I404" i="2"/>
  <c r="H404" i="5" s="1" a="1"/>
  <c r="H404" i="5" s="1"/>
  <c r="I405" i="2"/>
  <c r="H405" i="5" s="1" a="1"/>
  <c r="H405" i="5" s="1"/>
  <c r="I406" i="2"/>
  <c r="H406" i="5" s="1" a="1"/>
  <c r="H406" i="5" s="1"/>
  <c r="I407" i="2"/>
  <c r="H407" i="5" s="1" a="1"/>
  <c r="H407" i="5" s="1"/>
  <c r="I408" i="2"/>
  <c r="H408" i="5" s="1" a="1"/>
  <c r="H408" i="5" s="1"/>
  <c r="I409" i="2"/>
  <c r="H409" i="5" s="1" a="1"/>
  <c r="H409" i="5" s="1"/>
  <c r="I410" i="2"/>
  <c r="H410" i="5" s="1" a="1"/>
  <c r="H410" i="5" s="1"/>
  <c r="I411" i="2"/>
  <c r="H411" i="5" s="1" a="1"/>
  <c r="H411" i="5" s="1"/>
  <c r="I412" i="2"/>
  <c r="H412" i="5" s="1" a="1"/>
  <c r="H412" i="5" s="1"/>
  <c r="I413" i="2"/>
  <c r="H413" i="5" s="1" a="1"/>
  <c r="H413" i="5" s="1"/>
  <c r="I415" i="2"/>
  <c r="H415" i="5" s="1" a="1"/>
  <c r="H415" i="5" s="1"/>
  <c r="I416" i="2"/>
  <c r="H416" i="5" s="1" a="1"/>
  <c r="H416" i="5" s="1"/>
  <c r="I417" i="2"/>
  <c r="H417" i="5" s="1" a="1"/>
  <c r="H417" i="5" s="1"/>
  <c r="I418" i="2"/>
  <c r="H418" i="5" s="1" a="1"/>
  <c r="H418" i="5" s="1"/>
  <c r="I419" i="2"/>
  <c r="H419" i="5" s="1" a="1"/>
  <c r="H419" i="5" s="1"/>
  <c r="I420" i="2"/>
  <c r="H420" i="5" s="1" a="1"/>
  <c r="H420" i="5" s="1"/>
  <c r="I421" i="2"/>
  <c r="H421" i="5" s="1" a="1"/>
  <c r="H421" i="5" s="1"/>
  <c r="I422" i="2"/>
  <c r="H422" i="5" s="1" a="1"/>
  <c r="H422" i="5" s="1"/>
  <c r="I423" i="2"/>
  <c r="H423" i="5" s="1" a="1"/>
  <c r="H423" i="5" s="1"/>
  <c r="I424" i="2"/>
  <c r="H424" i="5" s="1" a="1"/>
  <c r="H424" i="5" s="1"/>
  <c r="I426" i="2"/>
  <c r="H426" i="5" s="1" a="1"/>
  <c r="H426" i="5" s="1"/>
  <c r="I427" i="2"/>
  <c r="H427" i="5" s="1" a="1"/>
  <c r="H427" i="5" s="1"/>
  <c r="I428" i="2"/>
  <c r="H428" i="5" s="1" a="1"/>
  <c r="H428" i="5" s="1"/>
  <c r="I429" i="2"/>
  <c r="H429" i="5" s="1" a="1"/>
  <c r="H429" i="5" s="1"/>
  <c r="I430" i="2"/>
  <c r="H430" i="5" s="1" a="1"/>
  <c r="H430" i="5" s="1"/>
  <c r="I431" i="2"/>
  <c r="H431" i="5" s="1" a="1"/>
  <c r="H431" i="5" s="1"/>
  <c r="I432" i="2"/>
  <c r="H432" i="5" s="1" a="1"/>
  <c r="H432" i="5" s="1"/>
  <c r="I433" i="2"/>
  <c r="H433" i="5" s="1" a="1"/>
  <c r="H433" i="5" s="1"/>
  <c r="I434" i="2"/>
  <c r="H434" i="5" s="1" a="1"/>
  <c r="H434" i="5" s="1"/>
  <c r="I435" i="2"/>
  <c r="H435" i="5" s="1" a="1"/>
  <c r="H435" i="5" s="1"/>
  <c r="I437" i="2"/>
  <c r="H437" i="5" s="1" a="1"/>
  <c r="H437" i="5" s="1"/>
  <c r="I438" i="2"/>
  <c r="H438" i="5" s="1" a="1"/>
  <c r="H438" i="5" s="1"/>
  <c r="I439" i="2"/>
  <c r="H439" i="5" s="1" a="1"/>
  <c r="H439" i="5" s="1"/>
  <c r="I440" i="2"/>
  <c r="H440" i="5" s="1" a="1"/>
  <c r="H440" i="5" s="1"/>
  <c r="I441" i="2"/>
  <c r="H441" i="5" s="1" a="1"/>
  <c r="H441" i="5" s="1"/>
  <c r="I442" i="2"/>
  <c r="H442" i="5" s="1" a="1"/>
  <c r="H442" i="5" s="1"/>
  <c r="I443" i="2"/>
  <c r="H443" i="5" s="1" a="1"/>
  <c r="H443" i="5" s="1"/>
  <c r="I444" i="2"/>
  <c r="H444" i="5" s="1" a="1"/>
  <c r="H444" i="5" s="1"/>
  <c r="I445" i="2"/>
  <c r="H445" i="5" s="1" a="1"/>
  <c r="H445" i="5" s="1"/>
  <c r="I446" i="2"/>
  <c r="H446" i="5" s="1" a="1"/>
  <c r="H446" i="5" s="1"/>
  <c r="I449" i="2"/>
  <c r="H449" i="5" s="1" a="1"/>
  <c r="H449" i="5" s="1"/>
  <c r="I450" i="2"/>
  <c r="H450" i="5" s="1" a="1"/>
  <c r="H450" i="5" s="1"/>
  <c r="I451" i="2"/>
  <c r="H451" i="5" s="1" a="1"/>
  <c r="H451" i="5" s="1"/>
  <c r="I452" i="2"/>
  <c r="H452" i="5" s="1" a="1"/>
  <c r="H452" i="5" s="1"/>
  <c r="I453" i="2"/>
  <c r="H453" i="5" s="1" a="1"/>
  <c r="H453" i="5" s="1"/>
  <c r="I454" i="2"/>
  <c r="H454" i="5" s="1" a="1"/>
  <c r="H454" i="5" s="1"/>
  <c r="I455" i="2"/>
  <c r="H455" i="5" s="1" a="1"/>
  <c r="H455" i="5" s="1"/>
  <c r="I456" i="2"/>
  <c r="H456" i="5" s="1" a="1"/>
  <c r="H456" i="5" s="1"/>
  <c r="I457" i="2"/>
  <c r="H457" i="5" s="1" a="1"/>
  <c r="H457" i="5" s="1"/>
  <c r="I458" i="2"/>
  <c r="H458" i="5" s="1" a="1"/>
  <c r="H458" i="5" s="1"/>
  <c r="I460" i="2"/>
  <c r="H460" i="5" s="1" a="1"/>
  <c r="H460" i="5" s="1"/>
  <c r="I461" i="2"/>
  <c r="H461" i="5" s="1" a="1"/>
  <c r="H461" i="5" s="1"/>
  <c r="I462" i="2"/>
  <c r="H462" i="5" s="1" a="1"/>
  <c r="H462" i="5" s="1"/>
  <c r="I463" i="2"/>
  <c r="H463" i="5" s="1" a="1"/>
  <c r="H463" i="5" s="1"/>
  <c r="I464" i="2"/>
  <c r="H464" i="5" s="1" a="1"/>
  <c r="H464" i="5" s="1"/>
  <c r="I465" i="2"/>
  <c r="H465" i="5" s="1" a="1"/>
  <c r="H465" i="5" s="1"/>
  <c r="I466" i="2"/>
  <c r="H466" i="5" s="1" a="1"/>
  <c r="H466" i="5" s="1"/>
  <c r="I467" i="2"/>
  <c r="H467" i="5" s="1" a="1"/>
  <c r="H467" i="5" s="1"/>
  <c r="I468" i="2"/>
  <c r="H468" i="5" s="1" a="1"/>
  <c r="H468" i="5" s="1"/>
  <c r="I469" i="2"/>
  <c r="H469" i="5" s="1" a="1"/>
  <c r="H469" i="5" s="1"/>
  <c r="I471" i="2"/>
  <c r="H471" i="5" s="1" a="1"/>
  <c r="H471" i="5" s="1"/>
  <c r="I472" i="2"/>
  <c r="H472" i="5" s="1" a="1"/>
  <c r="H472" i="5" s="1"/>
  <c r="I473" i="2"/>
  <c r="H473" i="5" s="1" a="1"/>
  <c r="H473" i="5" s="1"/>
  <c r="I474" i="2"/>
  <c r="H474" i="5" s="1" a="1"/>
  <c r="H474" i="5" s="1"/>
  <c r="I475" i="2"/>
  <c r="H475" i="5" s="1" a="1"/>
  <c r="H475" i="5" s="1"/>
  <c r="I476" i="2"/>
  <c r="H476" i="5" s="1" a="1"/>
  <c r="H476" i="5" s="1"/>
  <c r="I477" i="2"/>
  <c r="H477" i="5" s="1" a="1"/>
  <c r="H477" i="5" s="1"/>
  <c r="I478" i="2"/>
  <c r="H478" i="5" s="1" a="1"/>
  <c r="H478" i="5" s="1"/>
  <c r="I479" i="2"/>
  <c r="H479" i="5" s="1" a="1"/>
  <c r="H479" i="5" s="1"/>
  <c r="I480" i="2"/>
  <c r="H480" i="5" s="1" a="1"/>
  <c r="H480" i="5" s="1"/>
  <c r="I482" i="2"/>
  <c r="H482" i="5" s="1" a="1"/>
  <c r="H482" i="5" s="1"/>
  <c r="I483" i="2"/>
  <c r="H483" i="5" s="1" a="1"/>
  <c r="H483" i="5" s="1"/>
  <c r="I484" i="2"/>
  <c r="H484" i="5" s="1" a="1"/>
  <c r="H484" i="5" s="1"/>
  <c r="I485" i="2"/>
  <c r="H485" i="5" s="1" a="1"/>
  <c r="H485" i="5" s="1"/>
  <c r="I486" i="2"/>
  <c r="H486" i="5" s="1" a="1"/>
  <c r="H486" i="5" s="1"/>
  <c r="I487" i="2"/>
  <c r="H487" i="5" s="1" a="1"/>
  <c r="H487" i="5" s="1"/>
  <c r="I488" i="2"/>
  <c r="H488" i="5" s="1" a="1"/>
  <c r="H488" i="5" s="1"/>
  <c r="I489" i="2"/>
  <c r="H489" i="5" s="1" a="1"/>
  <c r="H489" i="5" s="1"/>
  <c r="I490" i="2"/>
  <c r="H490" i="5" s="1" a="1"/>
  <c r="H490" i="5" s="1"/>
  <c r="I491" i="2"/>
  <c r="H491" i="5" s="1" a="1"/>
  <c r="H491" i="5" s="1"/>
  <c r="I493" i="2"/>
  <c r="H493" i="5" s="1" a="1"/>
  <c r="H493" i="5" s="1"/>
  <c r="I494" i="2"/>
  <c r="H494" i="5" s="1" a="1"/>
  <c r="H494" i="5" s="1"/>
  <c r="I495" i="2"/>
  <c r="H495" i="5" s="1" a="1"/>
  <c r="H495" i="5" s="1"/>
  <c r="I496" i="2"/>
  <c r="H496" i="5" s="1" a="1"/>
  <c r="H496" i="5" s="1"/>
  <c r="I497" i="2"/>
  <c r="H497" i="5" s="1" a="1"/>
  <c r="H497" i="5" s="1"/>
  <c r="I498" i="2"/>
  <c r="H498" i="5" s="1" a="1"/>
  <c r="H498" i="5" s="1"/>
  <c r="I499" i="2"/>
  <c r="H499" i="5" s="1" a="1"/>
  <c r="H499" i="5" s="1"/>
  <c r="I500" i="2"/>
  <c r="H500" i="5" s="1" a="1"/>
  <c r="H500" i="5" s="1"/>
  <c r="I501" i="2"/>
  <c r="H501" i="5" s="1" a="1"/>
  <c r="H501" i="5" s="1"/>
  <c r="I502" i="2"/>
  <c r="H502" i="5" s="1" a="1"/>
  <c r="H502" i="5" s="1"/>
  <c r="I504" i="2"/>
  <c r="H504" i="5" s="1" a="1"/>
  <c r="H504" i="5" s="1"/>
  <c r="I505" i="2"/>
  <c r="H505" i="5" s="1" a="1"/>
  <c r="H505" i="5" s="1"/>
  <c r="I506" i="2"/>
  <c r="H506" i="5" s="1" a="1"/>
  <c r="H506" i="5" s="1"/>
  <c r="I507" i="2"/>
  <c r="H507" i="5" s="1" a="1"/>
  <c r="H507" i="5" s="1"/>
  <c r="I508" i="2"/>
  <c r="H508" i="5" s="1" a="1"/>
  <c r="H508" i="5" s="1"/>
  <c r="I509" i="2"/>
  <c r="H509" i="5" s="1" a="1"/>
  <c r="H509" i="5" s="1"/>
  <c r="I510" i="2"/>
  <c r="H510" i="5" s="1" a="1"/>
  <c r="H510" i="5" s="1"/>
  <c r="I511" i="2"/>
  <c r="H511" i="5" s="1" a="1"/>
  <c r="H511" i="5" s="1"/>
  <c r="I512" i="2"/>
  <c r="H512" i="5" s="1" a="1"/>
  <c r="H512" i="5" s="1"/>
  <c r="I513" i="2"/>
  <c r="H513" i="5" s="1" a="1"/>
  <c r="H513" i="5" s="1"/>
  <c r="I515" i="2"/>
  <c r="H515" i="5" s="1" a="1"/>
  <c r="H515" i="5" s="1"/>
  <c r="I516" i="2"/>
  <c r="H516" i="5" s="1" a="1"/>
  <c r="H516" i="5" s="1"/>
  <c r="I517" i="2"/>
  <c r="H517" i="5" s="1" a="1"/>
  <c r="H517" i="5" s="1"/>
  <c r="I518" i="2"/>
  <c r="H518" i="5" s="1" a="1"/>
  <c r="H518" i="5" s="1"/>
  <c r="I519" i="2"/>
  <c r="H519" i="5" s="1" a="1"/>
  <c r="H519" i="5" s="1"/>
  <c r="I520" i="2"/>
  <c r="H520" i="5" s="1" a="1"/>
  <c r="H520" i="5" s="1"/>
  <c r="I521" i="2"/>
  <c r="H521" i="5" s="1" a="1"/>
  <c r="H521" i="5" s="1"/>
  <c r="I522" i="2"/>
  <c r="H522" i="5" s="1" a="1"/>
  <c r="H522" i="5" s="1"/>
  <c r="I523" i="2"/>
  <c r="H523" i="5" s="1" a="1"/>
  <c r="H523" i="5" s="1"/>
  <c r="I524" i="2"/>
  <c r="H524" i="5" s="1" a="1"/>
  <c r="H524" i="5" s="1"/>
  <c r="I526" i="2"/>
  <c r="H526" i="5" s="1" a="1"/>
  <c r="H526" i="5" s="1"/>
  <c r="I527" i="2"/>
  <c r="H527" i="5" s="1" a="1"/>
  <c r="H527" i="5" s="1"/>
  <c r="I528" i="2"/>
  <c r="H528" i="5" s="1" a="1"/>
  <c r="H528" i="5" s="1"/>
  <c r="I529" i="2"/>
  <c r="H529" i="5" s="1" a="1"/>
  <c r="H529" i="5" s="1"/>
  <c r="I530" i="2"/>
  <c r="H530" i="5" s="1" a="1"/>
  <c r="H530" i="5" s="1"/>
  <c r="I531" i="2"/>
  <c r="H531" i="5" s="1" a="1"/>
  <c r="H531" i="5" s="1"/>
  <c r="I532" i="2"/>
  <c r="H532" i="5" s="1" a="1"/>
  <c r="H532" i="5" s="1"/>
  <c r="I533" i="2"/>
  <c r="H533" i="5" s="1" a="1"/>
  <c r="H533" i="5" s="1"/>
  <c r="I534" i="2"/>
  <c r="H534" i="5" s="1" a="1"/>
  <c r="H534" i="5" s="1"/>
  <c r="I535" i="2"/>
  <c r="H535" i="5" s="1" a="1"/>
  <c r="H535" i="5" s="1"/>
  <c r="I537" i="2"/>
  <c r="H537" i="5" s="1" a="1"/>
  <c r="H537" i="5" s="1"/>
  <c r="I538" i="2"/>
  <c r="H538" i="5" s="1" a="1"/>
  <c r="H538" i="5" s="1"/>
  <c r="I539" i="2"/>
  <c r="H539" i="5" s="1" a="1"/>
  <c r="H539" i="5" s="1"/>
  <c r="I540" i="2"/>
  <c r="H540" i="5" s="1" a="1"/>
  <c r="H540" i="5" s="1"/>
  <c r="I541" i="2"/>
  <c r="H541" i="5" s="1" a="1"/>
  <c r="H541" i="5" s="1"/>
  <c r="I542" i="2"/>
  <c r="H542" i="5" s="1" a="1"/>
  <c r="H542" i="5" s="1"/>
  <c r="I543" i="2"/>
  <c r="H543" i="5" s="1" a="1"/>
  <c r="H543" i="5" s="1"/>
  <c r="I544" i="2"/>
  <c r="H544" i="5" s="1" a="1"/>
  <c r="H544" i="5" s="1"/>
  <c r="I545" i="2"/>
  <c r="H545" i="5" s="1" a="1"/>
  <c r="H545" i="5" s="1"/>
  <c r="I546" i="2"/>
  <c r="H546" i="5" s="1" a="1"/>
  <c r="H546" i="5" s="1"/>
  <c r="I548" i="2"/>
  <c r="H548" i="5" s="1" a="1"/>
  <c r="H548" i="5" s="1"/>
  <c r="I549" i="2"/>
  <c r="H549" i="5" s="1" a="1"/>
  <c r="H549" i="5" s="1"/>
  <c r="I550" i="2"/>
  <c r="H550" i="5" s="1" a="1"/>
  <c r="H550" i="5" s="1"/>
  <c r="I551" i="2"/>
  <c r="H551" i="5" s="1" a="1"/>
  <c r="H551" i="5" s="1"/>
  <c r="I552" i="2"/>
  <c r="H552" i="5" s="1" a="1"/>
  <c r="H552" i="5" s="1"/>
  <c r="I553" i="2"/>
  <c r="H553" i="5" s="1" a="1"/>
  <c r="H553" i="5" s="1"/>
  <c r="I554" i="2"/>
  <c r="H554" i="5" s="1" a="1"/>
  <c r="H554" i="5" s="1"/>
  <c r="I555" i="2"/>
  <c r="H555" i="5" s="1" a="1"/>
  <c r="H555" i="5" s="1"/>
  <c r="I556" i="2"/>
  <c r="H556" i="5" s="1" a="1"/>
  <c r="H556" i="5" s="1"/>
  <c r="I557" i="2"/>
  <c r="H557" i="5" s="1" a="1"/>
  <c r="H557" i="5" s="1"/>
  <c r="I560" i="2"/>
  <c r="H560" i="5" s="1" a="1"/>
  <c r="H560" i="5" s="1"/>
  <c r="I561" i="2"/>
  <c r="H561" i="5" s="1" a="1"/>
  <c r="H561" i="5" s="1"/>
  <c r="I562" i="2"/>
  <c r="H562" i="5" s="1" a="1"/>
  <c r="H562" i="5" s="1"/>
  <c r="I563" i="2"/>
  <c r="H563" i="5" s="1" a="1"/>
  <c r="H563" i="5" s="1"/>
  <c r="I564" i="2"/>
  <c r="H564" i="5" s="1" a="1"/>
  <c r="H564" i="5" s="1"/>
  <c r="I565" i="2"/>
  <c r="H565" i="5" s="1" a="1"/>
  <c r="H565" i="5" s="1"/>
  <c r="I566" i="2"/>
  <c r="H566" i="5" s="1" a="1"/>
  <c r="H566" i="5" s="1"/>
  <c r="I567" i="2"/>
  <c r="H567" i="5" s="1" a="1"/>
  <c r="H567" i="5" s="1"/>
  <c r="I568" i="2"/>
  <c r="H568" i="5" s="1" a="1"/>
  <c r="H568" i="5" s="1"/>
  <c r="I569" i="2"/>
  <c r="H569" i="5" s="1" a="1"/>
  <c r="H569" i="5" s="1"/>
  <c r="I571" i="2"/>
  <c r="H571" i="5" s="1" a="1"/>
  <c r="H571" i="5" s="1"/>
  <c r="I572" i="2"/>
  <c r="H572" i="5" s="1" a="1"/>
  <c r="H572" i="5" s="1"/>
  <c r="I573" i="2"/>
  <c r="H573" i="5" s="1" a="1"/>
  <c r="H573" i="5" s="1"/>
  <c r="I574" i="2"/>
  <c r="H574" i="5" s="1" a="1"/>
  <c r="H574" i="5" s="1"/>
  <c r="I575" i="2"/>
  <c r="H575" i="5" s="1" a="1"/>
  <c r="H575" i="5" s="1"/>
  <c r="I576" i="2"/>
  <c r="H576" i="5" s="1" a="1"/>
  <c r="H576" i="5" s="1"/>
  <c r="I577" i="2"/>
  <c r="H577" i="5" s="1" a="1"/>
  <c r="H577" i="5" s="1"/>
  <c r="I578" i="2"/>
  <c r="H578" i="5" s="1" a="1"/>
  <c r="H578" i="5" s="1"/>
  <c r="I579" i="2"/>
  <c r="H579" i="5" s="1" a="1"/>
  <c r="H579" i="5" s="1"/>
  <c r="I580" i="2"/>
  <c r="H580" i="5" s="1" a="1"/>
  <c r="H580" i="5" s="1"/>
  <c r="I582" i="2"/>
  <c r="H582" i="5" s="1" a="1"/>
  <c r="H582" i="5" s="1"/>
  <c r="I583" i="2"/>
  <c r="H583" i="5" s="1" a="1"/>
  <c r="H583" i="5" s="1"/>
  <c r="I584" i="2"/>
  <c r="H584" i="5" s="1" a="1"/>
  <c r="H584" i="5" s="1"/>
  <c r="I585" i="2"/>
  <c r="H585" i="5" s="1" a="1"/>
  <c r="H585" i="5" s="1"/>
  <c r="I586" i="2"/>
  <c r="H586" i="5" s="1" a="1"/>
  <c r="H586" i="5" s="1"/>
  <c r="I587" i="2"/>
  <c r="H587" i="5" s="1" a="1"/>
  <c r="H587" i="5" s="1"/>
  <c r="I588" i="2"/>
  <c r="H588" i="5" s="1" a="1"/>
  <c r="H588" i="5" s="1"/>
  <c r="I589" i="2"/>
  <c r="H589" i="5" s="1" a="1"/>
  <c r="H589" i="5" s="1"/>
  <c r="I590" i="2"/>
  <c r="H590" i="5" s="1" a="1"/>
  <c r="H590" i="5" s="1"/>
  <c r="I591" i="2"/>
  <c r="H591" i="5" s="1" a="1"/>
  <c r="H591" i="5" s="1"/>
  <c r="I593" i="2"/>
  <c r="H593" i="5" s="1" a="1"/>
  <c r="H593" i="5" s="1"/>
  <c r="I594" i="2"/>
  <c r="H594" i="5" s="1" a="1"/>
  <c r="H594" i="5" s="1"/>
  <c r="I595" i="2"/>
  <c r="H595" i="5" s="1" a="1"/>
  <c r="H595" i="5" s="1"/>
  <c r="I596" i="2"/>
  <c r="H596" i="5" s="1" a="1"/>
  <c r="H596" i="5" s="1"/>
  <c r="I597" i="2"/>
  <c r="H597" i="5" s="1" a="1"/>
  <c r="H597" i="5" s="1"/>
  <c r="I598" i="2"/>
  <c r="H598" i="5" s="1" a="1"/>
  <c r="H598" i="5" s="1"/>
  <c r="I599" i="2"/>
  <c r="H599" i="5" s="1" a="1"/>
  <c r="H599" i="5" s="1"/>
  <c r="I600" i="2"/>
  <c r="H600" i="5" s="1" a="1"/>
  <c r="H600" i="5" s="1"/>
  <c r="I601" i="2"/>
  <c r="H601" i="5" s="1" a="1"/>
  <c r="H601" i="5" s="1"/>
  <c r="I602" i="2"/>
  <c r="H602" i="5" s="1" a="1"/>
  <c r="H602" i="5" s="1"/>
  <c r="I604" i="2"/>
  <c r="H604" i="5" s="1" a="1"/>
  <c r="H604" i="5" s="1"/>
  <c r="I605" i="2"/>
  <c r="H605" i="5" s="1" a="1"/>
  <c r="H605" i="5" s="1"/>
  <c r="I606" i="2"/>
  <c r="H606" i="5" s="1" a="1"/>
  <c r="H606" i="5" s="1"/>
  <c r="I607" i="2"/>
  <c r="H607" i="5" s="1" a="1"/>
  <c r="H607" i="5" s="1"/>
  <c r="I608" i="2"/>
  <c r="H608" i="5" s="1" a="1"/>
  <c r="H608" i="5" s="1"/>
  <c r="I609" i="2"/>
  <c r="H609" i="5" s="1" a="1"/>
  <c r="H609" i="5" s="1"/>
  <c r="I610" i="2"/>
  <c r="H610" i="5" s="1" a="1"/>
  <c r="H610" i="5" s="1"/>
  <c r="I611" i="2"/>
  <c r="H611" i="5" s="1" a="1"/>
  <c r="H611" i="5" s="1"/>
  <c r="I612" i="2"/>
  <c r="H612" i="5" s="1" a="1"/>
  <c r="H612" i="5" s="1"/>
  <c r="I613" i="2"/>
  <c r="H613" i="5" s="1" a="1"/>
  <c r="H613" i="5" s="1"/>
  <c r="I615" i="2"/>
  <c r="H615" i="5" s="1" a="1"/>
  <c r="H615" i="5" s="1"/>
  <c r="I616" i="2"/>
  <c r="H616" i="5" s="1" a="1"/>
  <c r="H616" i="5" s="1"/>
  <c r="I617" i="2"/>
  <c r="H617" i="5" s="1" a="1"/>
  <c r="H617" i="5" s="1"/>
  <c r="I618" i="2"/>
  <c r="H618" i="5" s="1" a="1"/>
  <c r="H618" i="5" s="1"/>
  <c r="I619" i="2"/>
  <c r="H619" i="5" s="1" a="1"/>
  <c r="H619" i="5" s="1"/>
  <c r="I620" i="2"/>
  <c r="H620" i="5" s="1" a="1"/>
  <c r="H620" i="5" s="1"/>
  <c r="I621" i="2"/>
  <c r="H621" i="5" s="1" a="1"/>
  <c r="H621" i="5" s="1"/>
  <c r="I622" i="2"/>
  <c r="H622" i="5" s="1" a="1"/>
  <c r="H622" i="5" s="1"/>
  <c r="I623" i="2"/>
  <c r="H623" i="5" s="1" a="1"/>
  <c r="H623" i="5" s="1"/>
  <c r="I624" i="2"/>
  <c r="H624" i="5" s="1" a="1"/>
  <c r="H624" i="5" s="1"/>
  <c r="I626" i="2"/>
  <c r="H626" i="5" s="1" a="1"/>
  <c r="H626" i="5" s="1"/>
  <c r="I627" i="2"/>
  <c r="H627" i="5" s="1" a="1"/>
  <c r="H627" i="5" s="1"/>
  <c r="I628" i="2"/>
  <c r="H628" i="5" s="1" a="1"/>
  <c r="H628" i="5" s="1"/>
  <c r="I629" i="2"/>
  <c r="H629" i="5" s="1" a="1"/>
  <c r="H629" i="5" s="1"/>
  <c r="I630" i="2"/>
  <c r="H630" i="5" s="1" a="1"/>
  <c r="H630" i="5" s="1"/>
  <c r="I631" i="2"/>
  <c r="H631" i="5" s="1" a="1"/>
  <c r="H631" i="5" s="1"/>
  <c r="I632" i="2"/>
  <c r="H632" i="5" s="1" a="1"/>
  <c r="H632" i="5" s="1"/>
  <c r="I633" i="2"/>
  <c r="H633" i="5" s="1" a="1"/>
  <c r="H633" i="5" s="1"/>
  <c r="I634" i="2"/>
  <c r="H634" i="5" s="1" a="1"/>
  <c r="H634" i="5" s="1"/>
  <c r="I635" i="2"/>
  <c r="H635" i="5" s="1" a="1"/>
  <c r="H635" i="5" s="1"/>
  <c r="I637" i="2"/>
  <c r="H637" i="5" s="1" a="1"/>
  <c r="H637" i="5" s="1"/>
  <c r="I638" i="2"/>
  <c r="H638" i="5" s="1" a="1"/>
  <c r="H638" i="5" s="1"/>
  <c r="I639" i="2"/>
  <c r="H639" i="5" s="1" a="1"/>
  <c r="H639" i="5" s="1"/>
  <c r="I640" i="2"/>
  <c r="H640" i="5" s="1" a="1"/>
  <c r="H640" i="5" s="1"/>
  <c r="I641" i="2"/>
  <c r="H641" i="5" s="1" a="1"/>
  <c r="H641" i="5" s="1"/>
  <c r="I642" i="2"/>
  <c r="H642" i="5" s="1" a="1"/>
  <c r="H642" i="5" s="1"/>
  <c r="I643" i="2"/>
  <c r="H643" i="5" s="1" a="1"/>
  <c r="H643" i="5" s="1"/>
  <c r="I644" i="2"/>
  <c r="H644" i="5" s="1" a="1"/>
  <c r="H644" i="5" s="1"/>
  <c r="I645" i="2"/>
  <c r="H645" i="5" s="1" a="1"/>
  <c r="H645" i="5" s="1"/>
  <c r="I646" i="2"/>
  <c r="H646" i="5" s="1" a="1"/>
  <c r="H646" i="5" s="1"/>
  <c r="I648" i="2"/>
  <c r="H648" i="5" s="1" a="1"/>
  <c r="H648" i="5" s="1"/>
  <c r="I649" i="2"/>
  <c r="H649" i="5" s="1" a="1"/>
  <c r="H649" i="5" s="1"/>
  <c r="I650" i="2"/>
  <c r="H650" i="5" s="1" a="1"/>
  <c r="H650" i="5" s="1"/>
  <c r="I651" i="2"/>
  <c r="H651" i="5" s="1" a="1"/>
  <c r="H651" i="5" s="1"/>
  <c r="I652" i="2"/>
  <c r="H652" i="5" s="1" a="1"/>
  <c r="H652" i="5" s="1"/>
  <c r="I653" i="2"/>
  <c r="H653" i="5" s="1" a="1"/>
  <c r="H653" i="5" s="1"/>
  <c r="I654" i="2"/>
  <c r="H654" i="5" s="1" a="1"/>
  <c r="H654" i="5" s="1"/>
  <c r="I655" i="2"/>
  <c r="H655" i="5" s="1" a="1"/>
  <c r="H655" i="5" s="1"/>
  <c r="I656" i="2"/>
  <c r="H656" i="5" s="1" a="1"/>
  <c r="H656" i="5" s="1"/>
  <c r="I657" i="2"/>
  <c r="H657" i="5" s="1" a="1"/>
  <c r="H657" i="5" s="1"/>
  <c r="I659" i="2"/>
  <c r="H659" i="5" s="1" a="1"/>
  <c r="H659" i="5" s="1"/>
  <c r="I660" i="2"/>
  <c r="H660" i="5" s="1" a="1"/>
  <c r="H660" i="5" s="1"/>
  <c r="I661" i="2"/>
  <c r="H661" i="5" s="1" a="1"/>
  <c r="H661" i="5" s="1"/>
  <c r="I662" i="2"/>
  <c r="H662" i="5" s="1" a="1"/>
  <c r="H662" i="5" s="1"/>
  <c r="I663" i="2"/>
  <c r="H663" i="5" s="1" a="1"/>
  <c r="H663" i="5" s="1"/>
  <c r="I664" i="2"/>
  <c r="H664" i="5" s="1" a="1"/>
  <c r="H664" i="5" s="1"/>
  <c r="I665" i="2"/>
  <c r="H665" i="5" s="1" a="1"/>
  <c r="H665" i="5" s="1"/>
  <c r="I666" i="2"/>
  <c r="H666" i="5" s="1" a="1"/>
  <c r="H666" i="5" s="1"/>
  <c r="I667" i="2"/>
  <c r="H667" i="5" s="1" a="1"/>
  <c r="H667" i="5" s="1"/>
  <c r="I668" i="2"/>
  <c r="H668" i="5" s="1" a="1"/>
  <c r="H668" i="5" s="1"/>
  <c r="I671" i="2"/>
  <c r="H671" i="5" s="1" a="1"/>
  <c r="H671" i="5" s="1"/>
  <c r="I672" i="2"/>
  <c r="H672" i="5" s="1" a="1"/>
  <c r="H672" i="5" s="1"/>
  <c r="I673" i="2"/>
  <c r="H673" i="5" s="1" a="1"/>
  <c r="H673" i="5" s="1"/>
  <c r="I674" i="2"/>
  <c r="H674" i="5" s="1" a="1"/>
  <c r="H674" i="5" s="1"/>
  <c r="I675" i="2"/>
  <c r="H675" i="5" s="1" a="1"/>
  <c r="H675" i="5" s="1"/>
  <c r="I676" i="2"/>
  <c r="H676" i="5" s="1" a="1"/>
  <c r="H676" i="5" s="1"/>
  <c r="I677" i="2"/>
  <c r="H677" i="5" s="1" a="1"/>
  <c r="H677" i="5" s="1"/>
  <c r="I678" i="2"/>
  <c r="H678" i="5" s="1" a="1"/>
  <c r="H678" i="5" s="1"/>
  <c r="I679" i="2"/>
  <c r="H679" i="5" s="1" a="1"/>
  <c r="H679" i="5" s="1"/>
  <c r="I680" i="2"/>
  <c r="H680" i="5" s="1" a="1"/>
  <c r="H680" i="5" s="1"/>
  <c r="I682" i="2"/>
  <c r="H682" i="5" s="1" a="1"/>
  <c r="H682" i="5" s="1"/>
  <c r="I683" i="2"/>
  <c r="H683" i="5" s="1" a="1"/>
  <c r="H683" i="5" s="1"/>
  <c r="I684" i="2"/>
  <c r="H684" i="5" s="1" a="1"/>
  <c r="H684" i="5" s="1"/>
  <c r="I685" i="2"/>
  <c r="H685" i="5" s="1" a="1"/>
  <c r="H685" i="5" s="1"/>
  <c r="I686" i="2"/>
  <c r="H686" i="5" s="1" a="1"/>
  <c r="H686" i="5" s="1"/>
  <c r="I687" i="2"/>
  <c r="H687" i="5" s="1" a="1"/>
  <c r="H687" i="5" s="1"/>
  <c r="I688" i="2"/>
  <c r="H688" i="5" s="1" a="1"/>
  <c r="H688" i="5" s="1"/>
  <c r="I689" i="2"/>
  <c r="H689" i="5" s="1" a="1"/>
  <c r="H689" i="5" s="1"/>
  <c r="I690" i="2"/>
  <c r="H690" i="5" s="1" a="1"/>
  <c r="H690" i="5" s="1"/>
  <c r="I691" i="2"/>
  <c r="H691" i="5" s="1" a="1"/>
  <c r="H691" i="5" s="1"/>
  <c r="I693" i="2"/>
  <c r="H693" i="5" s="1" a="1"/>
  <c r="H693" i="5" s="1"/>
  <c r="I694" i="2"/>
  <c r="H694" i="5" s="1" a="1"/>
  <c r="H694" i="5" s="1"/>
  <c r="I695" i="2"/>
  <c r="H695" i="5" s="1" a="1"/>
  <c r="H695" i="5" s="1"/>
  <c r="I696" i="2"/>
  <c r="H696" i="5" s="1" a="1"/>
  <c r="H696" i="5" s="1"/>
  <c r="I697" i="2"/>
  <c r="H697" i="5" s="1" a="1"/>
  <c r="H697" i="5" s="1"/>
  <c r="I698" i="2"/>
  <c r="H698" i="5" s="1" a="1"/>
  <c r="H698" i="5" s="1"/>
  <c r="I699" i="2"/>
  <c r="H699" i="5" s="1" a="1"/>
  <c r="H699" i="5" s="1"/>
  <c r="I700" i="2"/>
  <c r="H700" i="5" s="1" a="1"/>
  <c r="H700" i="5" s="1"/>
  <c r="I701" i="2"/>
  <c r="H701" i="5" s="1" a="1"/>
  <c r="H701" i="5" s="1"/>
  <c r="I702" i="2"/>
  <c r="H702" i="5" s="1" a="1"/>
  <c r="H702" i="5" s="1"/>
  <c r="I704" i="2"/>
  <c r="H704" i="5" s="1" a="1"/>
  <c r="H704" i="5" s="1"/>
  <c r="I705" i="2"/>
  <c r="H705" i="5" s="1" a="1"/>
  <c r="H705" i="5" s="1"/>
  <c r="I706" i="2"/>
  <c r="H706" i="5" s="1" a="1"/>
  <c r="H706" i="5" s="1"/>
  <c r="I707" i="2"/>
  <c r="H707" i="5" s="1" a="1"/>
  <c r="H707" i="5" s="1"/>
  <c r="I708" i="2"/>
  <c r="H708" i="5" s="1" a="1"/>
  <c r="H708" i="5" s="1"/>
  <c r="I709" i="2"/>
  <c r="H709" i="5" s="1" a="1"/>
  <c r="H709" i="5" s="1"/>
  <c r="I710" i="2"/>
  <c r="H710" i="5" s="1" a="1"/>
  <c r="H710" i="5" s="1"/>
  <c r="I711" i="2"/>
  <c r="H711" i="5" s="1" a="1"/>
  <c r="H711" i="5" s="1"/>
  <c r="I712" i="2"/>
  <c r="H712" i="5" s="1" a="1"/>
  <c r="H712" i="5" s="1"/>
  <c r="I713" i="2"/>
  <c r="H713" i="5" s="1" a="1"/>
  <c r="H713" i="5" s="1"/>
  <c r="I715" i="2"/>
  <c r="H715" i="5" s="1" a="1"/>
  <c r="H715" i="5" s="1"/>
  <c r="I716" i="2"/>
  <c r="H716" i="5" s="1" a="1"/>
  <c r="H716" i="5" s="1"/>
  <c r="I717" i="2"/>
  <c r="H717" i="5" s="1" a="1"/>
  <c r="H717" i="5" s="1"/>
  <c r="I718" i="2"/>
  <c r="H718" i="5" s="1" a="1"/>
  <c r="H718" i="5" s="1"/>
  <c r="I719" i="2"/>
  <c r="H719" i="5" s="1" a="1"/>
  <c r="H719" i="5" s="1"/>
  <c r="I720" i="2"/>
  <c r="H720" i="5" s="1" a="1"/>
  <c r="H720" i="5" s="1"/>
  <c r="I721" i="2"/>
  <c r="H721" i="5" s="1" a="1"/>
  <c r="H721" i="5" s="1"/>
  <c r="I722" i="2"/>
  <c r="H722" i="5" s="1" a="1"/>
  <c r="H722" i="5" s="1"/>
  <c r="I723" i="2"/>
  <c r="H723" i="5" s="1" a="1"/>
  <c r="H723" i="5" s="1"/>
  <c r="I724" i="2"/>
  <c r="H724" i="5" s="1" a="1"/>
  <c r="H724" i="5" s="1"/>
  <c r="I726" i="2"/>
  <c r="H726" i="5" s="1" a="1"/>
  <c r="H726" i="5" s="1"/>
  <c r="I727" i="2"/>
  <c r="H727" i="5" s="1" a="1"/>
  <c r="H727" i="5" s="1"/>
  <c r="I728" i="2"/>
  <c r="H728" i="5" s="1" a="1"/>
  <c r="H728" i="5" s="1"/>
  <c r="I729" i="2"/>
  <c r="H729" i="5" s="1" a="1"/>
  <c r="H729" i="5" s="1"/>
  <c r="I730" i="2"/>
  <c r="H730" i="5" s="1" a="1"/>
  <c r="H730" i="5" s="1"/>
  <c r="I731" i="2"/>
  <c r="H731" i="5" s="1" a="1"/>
  <c r="H731" i="5" s="1"/>
  <c r="I732" i="2"/>
  <c r="H732" i="5" s="1" a="1"/>
  <c r="H732" i="5" s="1"/>
  <c r="I733" i="2"/>
  <c r="H733" i="5" s="1" a="1"/>
  <c r="H733" i="5" s="1"/>
  <c r="I734" i="2"/>
  <c r="H734" i="5" s="1" a="1"/>
  <c r="H734" i="5" s="1"/>
  <c r="I735" i="2"/>
  <c r="H735" i="5" s="1" a="1"/>
  <c r="H735" i="5" s="1"/>
  <c r="I737" i="2"/>
  <c r="H737" i="5" s="1" a="1"/>
  <c r="H737" i="5" s="1"/>
  <c r="I738" i="2"/>
  <c r="H738" i="5" s="1" a="1"/>
  <c r="H738" i="5" s="1"/>
  <c r="I739" i="2"/>
  <c r="H739" i="5" s="1" a="1"/>
  <c r="H739" i="5" s="1"/>
  <c r="I740" i="2"/>
  <c r="H740" i="5" s="1" a="1"/>
  <c r="H740" i="5" s="1"/>
  <c r="I741" i="2"/>
  <c r="H741" i="5" s="1" a="1"/>
  <c r="H741" i="5" s="1"/>
  <c r="I742" i="2"/>
  <c r="H742" i="5" s="1" a="1"/>
  <c r="H742" i="5" s="1"/>
  <c r="I743" i="2"/>
  <c r="H743" i="5" s="1" a="1"/>
  <c r="H743" i="5" s="1"/>
  <c r="I744" i="2"/>
  <c r="H744" i="5" s="1" a="1"/>
  <c r="H744" i="5" s="1"/>
  <c r="I745" i="2"/>
  <c r="H745" i="5" s="1" a="1"/>
  <c r="H745" i="5" s="1"/>
  <c r="I746" i="2"/>
  <c r="H746" i="5" s="1" a="1"/>
  <c r="H746" i="5" s="1"/>
  <c r="I748" i="2"/>
  <c r="H748" i="5" s="1" a="1"/>
  <c r="H748" i="5" s="1"/>
  <c r="I749" i="2"/>
  <c r="H749" i="5" s="1" a="1"/>
  <c r="H749" i="5" s="1"/>
  <c r="I750" i="2"/>
  <c r="H750" i="5" s="1" a="1"/>
  <c r="H750" i="5" s="1"/>
  <c r="I751" i="2"/>
  <c r="H751" i="5" s="1" a="1"/>
  <c r="H751" i="5" s="1"/>
  <c r="I752" i="2"/>
  <c r="H752" i="5" s="1" a="1"/>
  <c r="H752" i="5" s="1"/>
  <c r="I753" i="2"/>
  <c r="H753" i="5" s="1" a="1"/>
  <c r="H753" i="5" s="1"/>
  <c r="I754" i="2"/>
  <c r="H754" i="5" s="1" a="1"/>
  <c r="H754" i="5" s="1"/>
  <c r="I755" i="2"/>
  <c r="H755" i="5" s="1" a="1"/>
  <c r="H755" i="5" s="1"/>
  <c r="I756" i="2"/>
  <c r="H756" i="5" s="1" a="1"/>
  <c r="H756" i="5" s="1"/>
  <c r="I757" i="2"/>
  <c r="H757" i="5" s="1" a="1"/>
  <c r="H757" i="5" s="1"/>
  <c r="I759" i="2"/>
  <c r="H759" i="5" s="1" a="1"/>
  <c r="H759" i="5" s="1"/>
  <c r="I760" i="2"/>
  <c r="H760" i="5" s="1" a="1"/>
  <c r="H760" i="5" s="1"/>
  <c r="I761" i="2"/>
  <c r="H761" i="5" s="1" a="1"/>
  <c r="H761" i="5" s="1"/>
  <c r="I762" i="2"/>
  <c r="H762" i="5" s="1" a="1"/>
  <c r="H762" i="5" s="1"/>
  <c r="I763" i="2"/>
  <c r="H763" i="5" s="1" a="1"/>
  <c r="H763" i="5" s="1"/>
  <c r="I764" i="2"/>
  <c r="H764" i="5" s="1" a="1"/>
  <c r="H764" i="5" s="1"/>
  <c r="I765" i="2"/>
  <c r="H765" i="5" s="1" a="1"/>
  <c r="H765" i="5" s="1"/>
  <c r="I766" i="2"/>
  <c r="H766" i="5" s="1" a="1"/>
  <c r="H766" i="5" s="1"/>
  <c r="I767" i="2"/>
  <c r="H767" i="5" s="1" a="1"/>
  <c r="H767" i="5" s="1"/>
  <c r="I768" i="2"/>
  <c r="H768" i="5" s="1" a="1"/>
  <c r="H768" i="5" s="1"/>
  <c r="I770" i="2"/>
  <c r="H770" i="5" s="1" a="1"/>
  <c r="H770" i="5" s="1"/>
  <c r="I771" i="2"/>
  <c r="H771" i="5" s="1" a="1"/>
  <c r="H771" i="5" s="1"/>
  <c r="I772" i="2"/>
  <c r="H772" i="5" s="1" a="1"/>
  <c r="H772" i="5" s="1"/>
  <c r="I773" i="2"/>
  <c r="H773" i="5" s="1" a="1"/>
  <c r="H773" i="5" s="1"/>
  <c r="I774" i="2"/>
  <c r="H774" i="5" s="1" a="1"/>
  <c r="H774" i="5" s="1"/>
  <c r="I775" i="2"/>
  <c r="H775" i="5" s="1" a="1"/>
  <c r="H775" i="5" s="1"/>
  <c r="I776" i="2"/>
  <c r="H776" i="5" s="1" a="1"/>
  <c r="H776" i="5" s="1"/>
  <c r="I777" i="2"/>
  <c r="H777" i="5" s="1" a="1"/>
  <c r="H777" i="5" s="1"/>
  <c r="I778" i="2"/>
  <c r="H778" i="5" s="1" a="1"/>
  <c r="H778" i="5" s="1"/>
  <c r="I779" i="2"/>
  <c r="H779" i="5" s="1" a="1"/>
  <c r="H779" i="5" s="1"/>
  <c r="I782" i="2"/>
  <c r="H782" i="5" s="1" a="1"/>
  <c r="H782" i="5" s="1"/>
  <c r="I783" i="2"/>
  <c r="H783" i="5" s="1" a="1"/>
  <c r="H783" i="5" s="1"/>
  <c r="I784" i="2"/>
  <c r="H784" i="5" s="1" a="1"/>
  <c r="H784" i="5" s="1"/>
  <c r="I785" i="2"/>
  <c r="H785" i="5" s="1" a="1"/>
  <c r="H785" i="5" s="1"/>
  <c r="I786" i="2"/>
  <c r="H786" i="5" s="1" a="1"/>
  <c r="H786" i="5" s="1"/>
  <c r="I787" i="2"/>
  <c r="H787" i="5" s="1" a="1"/>
  <c r="H787" i="5" s="1"/>
  <c r="I788" i="2"/>
  <c r="H788" i="5" s="1" a="1"/>
  <c r="H788" i="5" s="1"/>
  <c r="I789" i="2"/>
  <c r="H789" i="5" s="1" a="1"/>
  <c r="H789" i="5" s="1"/>
  <c r="I790" i="2"/>
  <c r="H790" i="5" s="1" a="1"/>
  <c r="H790" i="5" s="1"/>
  <c r="I791" i="2"/>
  <c r="H791" i="5" s="1" a="1"/>
  <c r="H791" i="5" s="1"/>
  <c r="I793" i="2"/>
  <c r="H793" i="5" s="1" a="1"/>
  <c r="H793" i="5" s="1"/>
  <c r="I794" i="2"/>
  <c r="H794" i="5" s="1" a="1"/>
  <c r="H794" i="5" s="1"/>
  <c r="I795" i="2"/>
  <c r="H795" i="5" s="1" a="1"/>
  <c r="H795" i="5" s="1"/>
  <c r="I796" i="2"/>
  <c r="H796" i="5" s="1" a="1"/>
  <c r="H796" i="5" s="1"/>
  <c r="I797" i="2"/>
  <c r="H797" i="5" s="1" a="1"/>
  <c r="H797" i="5" s="1"/>
  <c r="I798" i="2"/>
  <c r="H798" i="5" s="1" a="1"/>
  <c r="H798" i="5" s="1"/>
  <c r="I799" i="2"/>
  <c r="H799" i="5" s="1" a="1"/>
  <c r="H799" i="5" s="1"/>
  <c r="I800" i="2"/>
  <c r="H800" i="5" s="1" a="1"/>
  <c r="H800" i="5" s="1"/>
  <c r="I801" i="2"/>
  <c r="H801" i="5" s="1" a="1"/>
  <c r="H801" i="5" s="1"/>
  <c r="I802" i="2"/>
  <c r="H802" i="5" s="1" a="1"/>
  <c r="H802" i="5" s="1"/>
  <c r="I804" i="2"/>
  <c r="H804" i="5" s="1" a="1"/>
  <c r="H804" i="5" s="1"/>
  <c r="I805" i="2"/>
  <c r="H805" i="5" s="1" a="1"/>
  <c r="H805" i="5" s="1"/>
  <c r="I806" i="2"/>
  <c r="H806" i="5" s="1" a="1"/>
  <c r="H806" i="5" s="1"/>
  <c r="I807" i="2"/>
  <c r="H807" i="5" s="1" a="1"/>
  <c r="H807" i="5" s="1"/>
  <c r="I808" i="2"/>
  <c r="H808" i="5" s="1" a="1"/>
  <c r="H808" i="5" s="1"/>
  <c r="I809" i="2"/>
  <c r="H809" i="5" s="1" a="1"/>
  <c r="H809" i="5" s="1"/>
  <c r="I810" i="2"/>
  <c r="H810" i="5" s="1" a="1"/>
  <c r="H810" i="5" s="1"/>
  <c r="I811" i="2"/>
  <c r="H811" i="5" s="1" a="1"/>
  <c r="H811" i="5" s="1"/>
  <c r="I812" i="2"/>
  <c r="H812" i="5" s="1" a="1"/>
  <c r="H812" i="5" s="1"/>
  <c r="I813" i="2"/>
  <c r="H813" i="5" s="1" a="1"/>
  <c r="H813" i="5" s="1"/>
  <c r="I815" i="2"/>
  <c r="H815" i="5" s="1" a="1"/>
  <c r="H815" i="5" s="1"/>
  <c r="I816" i="2"/>
  <c r="H816" i="5" s="1" a="1"/>
  <c r="H816" i="5" s="1"/>
  <c r="I817" i="2"/>
  <c r="H817" i="5" s="1" a="1"/>
  <c r="H817" i="5" s="1"/>
  <c r="I818" i="2"/>
  <c r="H818" i="5" s="1" a="1"/>
  <c r="H818" i="5" s="1"/>
  <c r="I819" i="2"/>
  <c r="H819" i="5" s="1" a="1"/>
  <c r="H819" i="5" s="1"/>
  <c r="I820" i="2"/>
  <c r="H820" i="5" s="1" a="1"/>
  <c r="H820" i="5" s="1"/>
  <c r="I821" i="2"/>
  <c r="H821" i="5" s="1" a="1"/>
  <c r="H821" i="5" s="1"/>
  <c r="I822" i="2"/>
  <c r="H822" i="5" s="1" a="1"/>
  <c r="H822" i="5" s="1"/>
  <c r="I823" i="2"/>
  <c r="H823" i="5" s="1" a="1"/>
  <c r="H823" i="5" s="1"/>
  <c r="I824" i="2"/>
  <c r="H824" i="5" s="1" a="1"/>
  <c r="H824" i="5" s="1"/>
  <c r="I826" i="2"/>
  <c r="H826" i="5" s="1" a="1"/>
  <c r="H826" i="5" s="1"/>
  <c r="I827" i="2"/>
  <c r="H827" i="5" s="1" a="1"/>
  <c r="H827" i="5" s="1"/>
  <c r="I828" i="2"/>
  <c r="H828" i="5" s="1" a="1"/>
  <c r="H828" i="5" s="1"/>
  <c r="I829" i="2"/>
  <c r="H829" i="5" s="1" a="1"/>
  <c r="H829" i="5" s="1"/>
  <c r="I830" i="2"/>
  <c r="H830" i="5" s="1" a="1"/>
  <c r="H830" i="5" s="1"/>
  <c r="I831" i="2"/>
  <c r="H831" i="5" s="1" a="1"/>
  <c r="H831" i="5" s="1"/>
  <c r="I832" i="2"/>
  <c r="H832" i="5" s="1" a="1"/>
  <c r="H832" i="5" s="1"/>
  <c r="I833" i="2"/>
  <c r="H833" i="5" s="1" a="1"/>
  <c r="H833" i="5" s="1"/>
  <c r="I834" i="2"/>
  <c r="H834" i="5" s="1" a="1"/>
  <c r="H834" i="5" s="1"/>
  <c r="I835" i="2"/>
  <c r="H835" i="5" s="1" a="1"/>
  <c r="H835" i="5" s="1"/>
  <c r="I837" i="2"/>
  <c r="H837" i="5" s="1" a="1"/>
  <c r="H837" i="5" s="1"/>
  <c r="I838" i="2"/>
  <c r="H838" i="5" s="1" a="1"/>
  <c r="H838" i="5" s="1"/>
  <c r="I839" i="2"/>
  <c r="H839" i="5" s="1" a="1"/>
  <c r="H839" i="5" s="1"/>
  <c r="I840" i="2"/>
  <c r="H840" i="5" s="1" a="1"/>
  <c r="H840" i="5" s="1"/>
  <c r="I841" i="2"/>
  <c r="H841" i="5" s="1" a="1"/>
  <c r="H841" i="5" s="1"/>
  <c r="I842" i="2"/>
  <c r="H842" i="5" s="1" a="1"/>
  <c r="H842" i="5" s="1"/>
  <c r="I843" i="2"/>
  <c r="H843" i="5" s="1" a="1"/>
  <c r="H843" i="5" s="1"/>
  <c r="I844" i="2"/>
  <c r="H844" i="5" s="1" a="1"/>
  <c r="H844" i="5" s="1"/>
  <c r="I845" i="2"/>
  <c r="H845" i="5" s="1" a="1"/>
  <c r="H845" i="5" s="1"/>
  <c r="I846" i="2"/>
  <c r="H846" i="5" s="1" a="1"/>
  <c r="H846" i="5" s="1"/>
  <c r="I848" i="2"/>
  <c r="H848" i="5" s="1" a="1"/>
  <c r="H848" i="5" s="1"/>
  <c r="I849" i="2"/>
  <c r="H849" i="5" s="1" a="1"/>
  <c r="H849" i="5" s="1"/>
  <c r="I850" i="2"/>
  <c r="H850" i="5" s="1" a="1"/>
  <c r="H850" i="5" s="1"/>
  <c r="I851" i="2"/>
  <c r="H851" i="5" s="1" a="1"/>
  <c r="H851" i="5" s="1"/>
  <c r="I852" i="2"/>
  <c r="H852" i="5" s="1" a="1"/>
  <c r="H852" i="5" s="1"/>
  <c r="I853" i="2"/>
  <c r="H853" i="5" s="1" a="1"/>
  <c r="H853" i="5" s="1"/>
  <c r="I854" i="2"/>
  <c r="H854" i="5" s="1" a="1"/>
  <c r="H854" i="5" s="1"/>
  <c r="I855" i="2"/>
  <c r="H855" i="5" s="1" a="1"/>
  <c r="H855" i="5" s="1"/>
  <c r="I856" i="2"/>
  <c r="H856" i="5" s="1" a="1"/>
  <c r="H856" i="5" s="1"/>
  <c r="I857" i="2"/>
  <c r="H857" i="5" s="1" a="1"/>
  <c r="H857" i="5" s="1"/>
  <c r="I859" i="2"/>
  <c r="H859" i="5" s="1" a="1"/>
  <c r="H859" i="5" s="1"/>
  <c r="I860" i="2"/>
  <c r="H860" i="5" s="1" a="1"/>
  <c r="H860" i="5" s="1"/>
  <c r="I861" i="2"/>
  <c r="H861" i="5" s="1" a="1"/>
  <c r="H861" i="5" s="1"/>
  <c r="I862" i="2"/>
  <c r="H862" i="5" s="1" a="1"/>
  <c r="H862" i="5" s="1"/>
  <c r="I863" i="2"/>
  <c r="H863" i="5" s="1" a="1"/>
  <c r="H863" i="5" s="1"/>
  <c r="I864" i="2"/>
  <c r="H864" i="5" s="1" a="1"/>
  <c r="H864" i="5" s="1"/>
  <c r="I865" i="2"/>
  <c r="H865" i="5" s="1" a="1"/>
  <c r="H865" i="5" s="1"/>
  <c r="I866" i="2"/>
  <c r="H866" i="5" s="1" a="1"/>
  <c r="H866" i="5" s="1"/>
  <c r="I867" i="2"/>
  <c r="H867" i="5" s="1" a="1"/>
  <c r="H867" i="5" s="1"/>
  <c r="I868" i="2"/>
  <c r="H868" i="5" s="1" a="1"/>
  <c r="H868" i="5" s="1"/>
  <c r="I870" i="2"/>
  <c r="H870" i="5" s="1" a="1"/>
  <c r="H870" i="5" s="1"/>
  <c r="I871" i="2"/>
  <c r="H871" i="5" s="1" a="1"/>
  <c r="H871" i="5" s="1"/>
  <c r="I872" i="2"/>
  <c r="H872" i="5" s="1" a="1"/>
  <c r="H872" i="5" s="1"/>
  <c r="I873" i="2"/>
  <c r="H873" i="5" s="1" a="1"/>
  <c r="H873" i="5" s="1"/>
  <c r="I874" i="2"/>
  <c r="H874" i="5" s="1" a="1"/>
  <c r="H874" i="5" s="1"/>
  <c r="I875" i="2"/>
  <c r="H875" i="5" s="1" a="1"/>
  <c r="H875" i="5" s="1"/>
  <c r="I876" i="2"/>
  <c r="H876" i="5" s="1" a="1"/>
  <c r="H876" i="5" s="1"/>
  <c r="I877" i="2"/>
  <c r="H877" i="5" s="1" a="1"/>
  <c r="H877" i="5" s="1"/>
  <c r="I878" i="2"/>
  <c r="H878" i="5" s="1" a="1"/>
  <c r="H878" i="5" s="1"/>
  <c r="I879" i="2"/>
  <c r="H879" i="5" s="1" a="1"/>
  <c r="H879" i="5" s="1"/>
  <c r="I881" i="2"/>
  <c r="H881" i="5" s="1" a="1"/>
  <c r="H881" i="5" s="1"/>
  <c r="I882" i="2"/>
  <c r="H882" i="5" s="1" a="1"/>
  <c r="H882" i="5" s="1"/>
  <c r="I883" i="2"/>
  <c r="H883" i="5" s="1" a="1"/>
  <c r="H883" i="5" s="1"/>
  <c r="I884" i="2"/>
  <c r="H884" i="5" s="1" a="1"/>
  <c r="H884" i="5" s="1"/>
  <c r="I885" i="2"/>
  <c r="H885" i="5" s="1" a="1"/>
  <c r="H885" i="5" s="1"/>
  <c r="I886" i="2"/>
  <c r="H886" i="5" s="1" a="1"/>
  <c r="H886" i="5" s="1"/>
  <c r="I887" i="2"/>
  <c r="H887" i="5" s="1" a="1"/>
  <c r="H887" i="5" s="1"/>
  <c r="I888" i="2"/>
  <c r="H888" i="5" s="1" a="1"/>
  <c r="H888" i="5" s="1"/>
  <c r="I889" i="2"/>
  <c r="H889" i="5" s="1" a="1"/>
  <c r="H889" i="5" s="1"/>
  <c r="I890" i="2"/>
  <c r="H890" i="5" s="1" a="1"/>
  <c r="H890" i="5" s="1"/>
  <c r="I893" i="2"/>
  <c r="H893" i="5" s="1" a="1"/>
  <c r="H893" i="5" s="1"/>
  <c r="I894" i="2"/>
  <c r="H894" i="5" s="1" a="1"/>
  <c r="H894" i="5" s="1"/>
  <c r="I895" i="2"/>
  <c r="H895" i="5" s="1" a="1"/>
  <c r="H895" i="5" s="1"/>
  <c r="I896" i="2"/>
  <c r="H896" i="5" s="1" a="1"/>
  <c r="H896" i="5" s="1"/>
  <c r="I897" i="2"/>
  <c r="H897" i="5" s="1" a="1"/>
  <c r="H897" i="5" s="1"/>
  <c r="I898" i="2"/>
  <c r="H898" i="5" s="1" a="1"/>
  <c r="H898" i="5" s="1"/>
  <c r="I899" i="2"/>
  <c r="H899" i="5" s="1" a="1"/>
  <c r="H899" i="5" s="1"/>
  <c r="I900" i="2"/>
  <c r="H900" i="5" s="1" a="1"/>
  <c r="H900" i="5" s="1"/>
  <c r="I901" i="2"/>
  <c r="H901" i="5" s="1" a="1"/>
  <c r="H901" i="5" s="1"/>
  <c r="I902" i="2"/>
  <c r="H902" i="5" s="1" a="1"/>
  <c r="H902" i="5" s="1"/>
  <c r="I904" i="2"/>
  <c r="H904" i="5" s="1" a="1"/>
  <c r="H904" i="5" s="1"/>
  <c r="I905" i="2"/>
  <c r="H905" i="5" s="1" a="1"/>
  <c r="H905" i="5" s="1"/>
  <c r="I906" i="2"/>
  <c r="H906" i="5" s="1" a="1"/>
  <c r="H906" i="5" s="1"/>
  <c r="I907" i="2"/>
  <c r="H907" i="5" s="1" a="1"/>
  <c r="H907" i="5" s="1"/>
  <c r="I908" i="2"/>
  <c r="H908" i="5" s="1" a="1"/>
  <c r="H908" i="5" s="1"/>
  <c r="I909" i="2"/>
  <c r="H909" i="5" s="1" a="1"/>
  <c r="H909" i="5" s="1"/>
  <c r="I910" i="2"/>
  <c r="H910" i="5" s="1" a="1"/>
  <c r="H910" i="5" s="1"/>
  <c r="I911" i="2"/>
  <c r="H911" i="5" s="1" a="1"/>
  <c r="H911" i="5" s="1"/>
  <c r="I912" i="2"/>
  <c r="H912" i="5" s="1" a="1"/>
  <c r="H912" i="5" s="1"/>
  <c r="I913" i="2"/>
  <c r="H913" i="5" s="1" a="1"/>
  <c r="H913" i="5" s="1"/>
  <c r="I915" i="2"/>
  <c r="H915" i="5" s="1" a="1"/>
  <c r="H915" i="5" s="1"/>
  <c r="I916" i="2"/>
  <c r="H916" i="5" s="1" a="1"/>
  <c r="H916" i="5" s="1"/>
  <c r="I917" i="2"/>
  <c r="H917" i="5" s="1" a="1"/>
  <c r="H917" i="5" s="1"/>
  <c r="I918" i="2"/>
  <c r="H918" i="5" s="1" a="1"/>
  <c r="H918" i="5" s="1"/>
  <c r="I919" i="2"/>
  <c r="H919" i="5" s="1" a="1"/>
  <c r="H919" i="5" s="1"/>
  <c r="I920" i="2"/>
  <c r="H920" i="5" s="1" a="1"/>
  <c r="H920" i="5" s="1"/>
  <c r="I921" i="2"/>
  <c r="H921" i="5" s="1" a="1"/>
  <c r="H921" i="5" s="1"/>
  <c r="I922" i="2"/>
  <c r="H922" i="5" s="1" a="1"/>
  <c r="H922" i="5" s="1"/>
  <c r="I923" i="2"/>
  <c r="H923" i="5" s="1" a="1"/>
  <c r="H923" i="5" s="1"/>
  <c r="I924" i="2"/>
  <c r="H924" i="5" s="1" a="1"/>
  <c r="H924" i="5" s="1"/>
  <c r="I926" i="2"/>
  <c r="H926" i="5" s="1" a="1"/>
  <c r="H926" i="5" s="1"/>
  <c r="I927" i="2"/>
  <c r="H927" i="5" s="1" a="1"/>
  <c r="H927" i="5" s="1"/>
  <c r="I928" i="2"/>
  <c r="H928" i="5" s="1" a="1"/>
  <c r="H928" i="5" s="1"/>
  <c r="I929" i="2"/>
  <c r="H929" i="5" s="1" a="1"/>
  <c r="H929" i="5" s="1"/>
  <c r="I930" i="2"/>
  <c r="H930" i="5" s="1" a="1"/>
  <c r="H930" i="5" s="1"/>
  <c r="I931" i="2"/>
  <c r="H931" i="5" s="1" a="1"/>
  <c r="H931" i="5" s="1"/>
  <c r="I932" i="2"/>
  <c r="H932" i="5" s="1" a="1"/>
  <c r="H932" i="5" s="1"/>
  <c r="I933" i="2"/>
  <c r="H933" i="5" s="1" a="1"/>
  <c r="H933" i="5" s="1"/>
  <c r="I934" i="2"/>
  <c r="H934" i="5" s="1" a="1"/>
  <c r="H934" i="5" s="1"/>
  <c r="I935" i="2"/>
  <c r="H935" i="5" s="1" a="1"/>
  <c r="H935" i="5" s="1"/>
  <c r="I937" i="2"/>
  <c r="H937" i="5" s="1" a="1"/>
  <c r="H937" i="5" s="1"/>
  <c r="I938" i="2"/>
  <c r="H938" i="5" s="1" a="1"/>
  <c r="H938" i="5" s="1"/>
  <c r="I939" i="2"/>
  <c r="H939" i="5" s="1" a="1"/>
  <c r="H939" i="5" s="1"/>
  <c r="I940" i="2"/>
  <c r="H940" i="5" s="1" a="1"/>
  <c r="H940" i="5" s="1"/>
  <c r="I941" i="2"/>
  <c r="H941" i="5" s="1" a="1"/>
  <c r="H941" i="5" s="1"/>
  <c r="I942" i="2"/>
  <c r="H942" i="5" s="1" a="1"/>
  <c r="H942" i="5" s="1"/>
  <c r="I943" i="2"/>
  <c r="H943" i="5" s="1" a="1"/>
  <c r="H943" i="5" s="1"/>
  <c r="I944" i="2"/>
  <c r="H944" i="5" s="1" a="1"/>
  <c r="H944" i="5" s="1"/>
  <c r="I945" i="2"/>
  <c r="H945" i="5" s="1" a="1"/>
  <c r="H945" i="5" s="1"/>
  <c r="I946" i="2"/>
  <c r="H946" i="5" s="1" a="1"/>
  <c r="H946" i="5" s="1"/>
  <c r="I948" i="2"/>
  <c r="H948" i="5" s="1" a="1"/>
  <c r="H948" i="5" s="1"/>
  <c r="I949" i="2"/>
  <c r="H949" i="5" s="1" a="1"/>
  <c r="H949" i="5" s="1"/>
  <c r="I950" i="2"/>
  <c r="H950" i="5" s="1" a="1"/>
  <c r="H950" i="5" s="1"/>
  <c r="I951" i="2"/>
  <c r="H951" i="5" s="1" a="1"/>
  <c r="H951" i="5" s="1"/>
  <c r="I952" i="2"/>
  <c r="H952" i="5" s="1" a="1"/>
  <c r="H952" i="5" s="1"/>
  <c r="I953" i="2"/>
  <c r="H953" i="5" s="1" a="1"/>
  <c r="H953" i="5" s="1"/>
  <c r="I954" i="2"/>
  <c r="H954" i="5" s="1" a="1"/>
  <c r="H954" i="5" s="1"/>
  <c r="I955" i="2"/>
  <c r="H955" i="5" s="1" a="1"/>
  <c r="H955" i="5" s="1"/>
  <c r="I956" i="2"/>
  <c r="H956" i="5" s="1" a="1"/>
  <c r="H956" i="5" s="1"/>
  <c r="I957" i="2"/>
  <c r="H957" i="5" s="1" a="1"/>
  <c r="H957" i="5" s="1"/>
  <c r="I959" i="2"/>
  <c r="H959" i="5" s="1" a="1"/>
  <c r="H959" i="5" s="1"/>
  <c r="I960" i="2"/>
  <c r="H960" i="5" s="1" a="1"/>
  <c r="H960" i="5" s="1"/>
  <c r="I961" i="2"/>
  <c r="H961" i="5" s="1" a="1"/>
  <c r="H961" i="5" s="1"/>
  <c r="I962" i="2"/>
  <c r="H962" i="5" s="1" a="1"/>
  <c r="H962" i="5" s="1"/>
  <c r="I963" i="2"/>
  <c r="H963" i="5" s="1" a="1"/>
  <c r="H963" i="5" s="1"/>
  <c r="I964" i="2"/>
  <c r="H964" i="5" s="1" a="1"/>
  <c r="H964" i="5" s="1"/>
  <c r="I965" i="2"/>
  <c r="H965" i="5" s="1" a="1"/>
  <c r="H965" i="5" s="1"/>
  <c r="I966" i="2"/>
  <c r="H966" i="5" s="1" a="1"/>
  <c r="H966" i="5" s="1"/>
  <c r="I967" i="2"/>
  <c r="H967" i="5" s="1" a="1"/>
  <c r="H967" i="5" s="1"/>
  <c r="I968" i="2"/>
  <c r="H968" i="5" s="1" a="1"/>
  <c r="H968" i="5" s="1"/>
  <c r="I970" i="2"/>
  <c r="H970" i="5" s="1" a="1"/>
  <c r="H970" i="5" s="1"/>
  <c r="I971" i="2"/>
  <c r="H971" i="5" s="1" a="1"/>
  <c r="H971" i="5" s="1"/>
  <c r="I972" i="2"/>
  <c r="H972" i="5" s="1" a="1"/>
  <c r="H972" i="5" s="1"/>
  <c r="I973" i="2"/>
  <c r="H973" i="5" s="1" a="1"/>
  <c r="H973" i="5" s="1"/>
  <c r="I974" i="2"/>
  <c r="H974" i="5" s="1" a="1"/>
  <c r="H974" i="5" s="1"/>
  <c r="I975" i="2"/>
  <c r="H975" i="5" s="1" a="1"/>
  <c r="H975" i="5" s="1"/>
  <c r="I976" i="2"/>
  <c r="H976" i="5" s="1" a="1"/>
  <c r="H976" i="5" s="1"/>
  <c r="I977" i="2"/>
  <c r="H977" i="5" s="1" a="1"/>
  <c r="H977" i="5" s="1"/>
  <c r="I978" i="2"/>
  <c r="H978" i="5" s="1" a="1"/>
  <c r="H978" i="5" s="1"/>
  <c r="I979" i="2"/>
  <c r="H979" i="5" s="1" a="1"/>
  <c r="H979" i="5" s="1"/>
  <c r="I981" i="2"/>
  <c r="H981" i="5" s="1" a="1"/>
  <c r="H981" i="5" s="1"/>
  <c r="I982" i="2"/>
  <c r="H982" i="5" s="1" a="1"/>
  <c r="H982" i="5" s="1"/>
  <c r="I983" i="2"/>
  <c r="H983" i="5" s="1" a="1"/>
  <c r="H983" i="5" s="1"/>
  <c r="I984" i="2"/>
  <c r="H984" i="5" s="1" a="1"/>
  <c r="H984" i="5" s="1"/>
  <c r="I985" i="2"/>
  <c r="H985" i="5" s="1" a="1"/>
  <c r="H985" i="5" s="1"/>
  <c r="I986" i="2"/>
  <c r="H986" i="5" s="1" a="1"/>
  <c r="H986" i="5" s="1"/>
  <c r="I987" i="2"/>
  <c r="H987" i="5" s="1" a="1"/>
  <c r="H987" i="5" s="1"/>
  <c r="I988" i="2"/>
  <c r="H988" i="5" s="1" a="1"/>
  <c r="H988" i="5" s="1"/>
  <c r="I989" i="2"/>
  <c r="H989" i="5" s="1" a="1"/>
  <c r="H989" i="5" s="1"/>
  <c r="I990" i="2"/>
  <c r="H990" i="5" s="1" a="1"/>
  <c r="H990" i="5" s="1"/>
  <c r="I992" i="2"/>
  <c r="H992" i="5" s="1" a="1"/>
  <c r="H992" i="5" s="1"/>
  <c r="I993" i="2"/>
  <c r="H993" i="5" s="1" a="1"/>
  <c r="H993" i="5" s="1"/>
  <c r="I994" i="2"/>
  <c r="H994" i="5" s="1" a="1"/>
  <c r="H994" i="5" s="1"/>
  <c r="I995" i="2"/>
  <c r="H995" i="5" s="1" a="1"/>
  <c r="H995" i="5" s="1"/>
  <c r="I996" i="2"/>
  <c r="H996" i="5" s="1" a="1"/>
  <c r="H996" i="5" s="1"/>
  <c r="I997" i="2"/>
  <c r="H997" i="5" s="1" a="1"/>
  <c r="H997" i="5" s="1"/>
  <c r="I998" i="2"/>
  <c r="H998" i="5" s="1" a="1"/>
  <c r="H998" i="5" s="1"/>
  <c r="I999" i="2"/>
  <c r="H999" i="5" s="1" a="1"/>
  <c r="H999" i="5" s="1"/>
  <c r="I1000" i="2"/>
  <c r="H1000" i="5" s="1" a="1"/>
  <c r="H1000" i="5" s="1"/>
  <c r="I1001" i="2"/>
  <c r="H1001" i="5" s="1" a="1"/>
  <c r="H1001" i="5" s="1"/>
  <c r="I1004" i="2"/>
  <c r="H1004" i="5" s="1" a="1"/>
  <c r="H1004" i="5" s="1"/>
  <c r="I1005" i="2"/>
  <c r="H1005" i="5" s="1" a="1"/>
  <c r="H1005" i="5" s="1"/>
  <c r="I1006" i="2"/>
  <c r="H1006" i="5" s="1" a="1"/>
  <c r="H1006" i="5" s="1"/>
  <c r="I1007" i="2"/>
  <c r="H1007" i="5" s="1" a="1"/>
  <c r="H1007" i="5" s="1"/>
  <c r="I1008" i="2"/>
  <c r="H1008" i="5" s="1" a="1"/>
  <c r="H1008" i="5" s="1"/>
  <c r="I1009" i="2"/>
  <c r="H1009" i="5" s="1" a="1"/>
  <c r="H1009" i="5" s="1"/>
  <c r="I1010" i="2"/>
  <c r="H1010" i="5" s="1" a="1"/>
  <c r="H1010" i="5" s="1"/>
  <c r="I1011" i="2"/>
  <c r="H1011" i="5" s="1" a="1"/>
  <c r="H1011" i="5" s="1"/>
  <c r="I1012" i="2"/>
  <c r="H1012" i="5" s="1" a="1"/>
  <c r="H1012" i="5" s="1"/>
  <c r="I1013" i="2"/>
  <c r="H1013" i="5" s="1" a="1"/>
  <c r="H1013" i="5" s="1"/>
  <c r="I1015" i="2"/>
  <c r="H1015" i="5" s="1" a="1"/>
  <c r="H1015" i="5" s="1"/>
  <c r="I1016" i="2"/>
  <c r="H1016" i="5" s="1" a="1"/>
  <c r="H1016" i="5" s="1"/>
  <c r="I1017" i="2"/>
  <c r="H1017" i="5" s="1" a="1"/>
  <c r="H1017" i="5" s="1"/>
  <c r="I1018" i="2"/>
  <c r="H1018" i="5" s="1" a="1"/>
  <c r="H1018" i="5" s="1"/>
  <c r="I1019" i="2"/>
  <c r="H1019" i="5" s="1" a="1"/>
  <c r="H1019" i="5" s="1"/>
  <c r="I1020" i="2"/>
  <c r="H1020" i="5" s="1" a="1"/>
  <c r="H1020" i="5" s="1"/>
  <c r="I1021" i="2"/>
  <c r="H1021" i="5" s="1" a="1"/>
  <c r="H1021" i="5" s="1"/>
  <c r="I1022" i="2"/>
  <c r="H1022" i="5" s="1" a="1"/>
  <c r="H1022" i="5" s="1"/>
  <c r="I1023" i="2"/>
  <c r="H1023" i="5" s="1" a="1"/>
  <c r="H1023" i="5" s="1"/>
  <c r="I1024" i="2"/>
  <c r="H1024" i="5" s="1" a="1"/>
  <c r="H1024" i="5" s="1"/>
  <c r="I1026" i="2"/>
  <c r="H1026" i="5" s="1" a="1"/>
  <c r="H1026" i="5" s="1"/>
  <c r="I1027" i="2"/>
  <c r="H1027" i="5" s="1" a="1"/>
  <c r="H1027" i="5" s="1"/>
  <c r="I1028" i="2"/>
  <c r="H1028" i="5" s="1" a="1"/>
  <c r="H1028" i="5" s="1"/>
  <c r="I1029" i="2"/>
  <c r="H1029" i="5" s="1" a="1"/>
  <c r="H1029" i="5" s="1"/>
  <c r="I1030" i="2"/>
  <c r="H1030" i="5" s="1" a="1"/>
  <c r="H1030" i="5" s="1"/>
  <c r="I1031" i="2"/>
  <c r="H1031" i="5" s="1" a="1"/>
  <c r="H1031" i="5" s="1"/>
  <c r="I1032" i="2"/>
  <c r="H1032" i="5" s="1" a="1"/>
  <c r="H1032" i="5" s="1"/>
  <c r="I1033" i="2"/>
  <c r="H1033" i="5" s="1" a="1"/>
  <c r="H1033" i="5" s="1"/>
  <c r="I1034" i="2"/>
  <c r="H1034" i="5" s="1" a="1"/>
  <c r="H1034" i="5" s="1"/>
  <c r="I1035" i="2"/>
  <c r="H1035" i="5" s="1" a="1"/>
  <c r="H1035" i="5" s="1"/>
  <c r="I1037" i="2"/>
  <c r="H1037" i="5" s="1" a="1"/>
  <c r="H1037" i="5" s="1"/>
  <c r="I1038" i="2"/>
  <c r="H1038" i="5" s="1" a="1"/>
  <c r="H1038" i="5" s="1"/>
  <c r="I1039" i="2"/>
  <c r="H1039" i="5" s="1" a="1"/>
  <c r="H1039" i="5" s="1"/>
  <c r="I1040" i="2"/>
  <c r="H1040" i="5" s="1" a="1"/>
  <c r="H1040" i="5" s="1"/>
  <c r="I1041" i="2"/>
  <c r="H1041" i="5" s="1" a="1"/>
  <c r="H1041" i="5" s="1"/>
  <c r="I1042" i="2"/>
  <c r="H1042" i="5" s="1" a="1"/>
  <c r="H1042" i="5" s="1"/>
  <c r="I1043" i="2"/>
  <c r="H1043" i="5" s="1" a="1"/>
  <c r="H1043" i="5" s="1"/>
  <c r="I1044" i="2"/>
  <c r="H1044" i="5" s="1" a="1"/>
  <c r="H1044" i="5" s="1"/>
  <c r="I1045" i="2"/>
  <c r="H1045" i="5" s="1" a="1"/>
  <c r="H1045" i="5" s="1"/>
  <c r="I1046" i="2"/>
  <c r="H1046" i="5" s="1" a="1"/>
  <c r="H1046" i="5" s="1"/>
  <c r="I1048" i="2"/>
  <c r="H1048" i="5" s="1" a="1"/>
  <c r="H1048" i="5" s="1"/>
  <c r="I1049" i="2"/>
  <c r="H1049" i="5" s="1" a="1"/>
  <c r="H1049" i="5" s="1"/>
  <c r="I1050" i="2"/>
  <c r="H1050" i="5" s="1" a="1"/>
  <c r="H1050" i="5" s="1"/>
  <c r="I1051" i="2"/>
  <c r="H1051" i="5" s="1" a="1"/>
  <c r="H1051" i="5" s="1"/>
  <c r="I1052" i="2"/>
  <c r="H1052" i="5" s="1" a="1"/>
  <c r="H1052" i="5" s="1"/>
  <c r="I1053" i="2"/>
  <c r="H1053" i="5" s="1" a="1"/>
  <c r="H1053" i="5" s="1"/>
  <c r="I1054" i="2"/>
  <c r="H1054" i="5" s="1" a="1"/>
  <c r="H1054" i="5" s="1"/>
  <c r="I1055" i="2"/>
  <c r="H1055" i="5" s="1" a="1"/>
  <c r="H1055" i="5" s="1"/>
  <c r="I1056" i="2"/>
  <c r="H1056" i="5" s="1" a="1"/>
  <c r="H1056" i="5" s="1"/>
  <c r="I1057" i="2"/>
  <c r="H1057" i="5" s="1" a="1"/>
  <c r="H1057" i="5" s="1"/>
  <c r="I1059" i="2"/>
  <c r="H1059" i="5" s="1" a="1"/>
  <c r="H1059" i="5" s="1"/>
  <c r="I1060" i="2"/>
  <c r="H1060" i="5" s="1" a="1"/>
  <c r="H1060" i="5" s="1"/>
  <c r="I1061" i="2"/>
  <c r="H1061" i="5" s="1" a="1"/>
  <c r="H1061" i="5" s="1"/>
  <c r="I1062" i="2"/>
  <c r="H1062" i="5" s="1" a="1"/>
  <c r="H1062" i="5" s="1"/>
  <c r="I1063" i="2"/>
  <c r="H1063" i="5" s="1" a="1"/>
  <c r="H1063" i="5" s="1"/>
  <c r="I1064" i="2"/>
  <c r="H1064" i="5" s="1" a="1"/>
  <c r="H1064" i="5" s="1"/>
  <c r="I1065" i="2"/>
  <c r="H1065" i="5" s="1" a="1"/>
  <c r="H1065" i="5" s="1"/>
  <c r="I1066" i="2"/>
  <c r="H1066" i="5" s="1" a="1"/>
  <c r="H1066" i="5" s="1"/>
  <c r="I1067" i="2"/>
  <c r="H1067" i="5" s="1" a="1"/>
  <c r="H1067" i="5" s="1"/>
  <c r="I1068" i="2"/>
  <c r="H1068" i="5" s="1" a="1"/>
  <c r="H1068" i="5" s="1"/>
  <c r="I1070" i="2"/>
  <c r="H1070" i="5" s="1" a="1"/>
  <c r="H1070" i="5" s="1"/>
  <c r="I1071" i="2"/>
  <c r="H1071" i="5" s="1" a="1"/>
  <c r="H1071" i="5" s="1"/>
  <c r="I1072" i="2"/>
  <c r="H1072" i="5" s="1" a="1"/>
  <c r="H1072" i="5" s="1"/>
  <c r="I1073" i="2"/>
  <c r="H1073" i="5" s="1" a="1"/>
  <c r="H1073" i="5" s="1"/>
  <c r="I1074" i="2"/>
  <c r="H1074" i="5" s="1" a="1"/>
  <c r="H1074" i="5" s="1"/>
  <c r="I1075" i="2"/>
  <c r="H1075" i="5" s="1" a="1"/>
  <c r="H1075" i="5" s="1"/>
  <c r="I1076" i="2"/>
  <c r="H1076" i="5" s="1" a="1"/>
  <c r="H1076" i="5" s="1"/>
  <c r="I1077" i="2"/>
  <c r="H1077" i="5" s="1" a="1"/>
  <c r="H1077" i="5" s="1"/>
  <c r="I1078" i="2"/>
  <c r="H1078" i="5" s="1" a="1"/>
  <c r="H1078" i="5" s="1"/>
  <c r="I1079" i="2"/>
  <c r="H1079" i="5" s="1" a="1"/>
  <c r="H1079" i="5" s="1"/>
  <c r="I1081" i="2"/>
  <c r="H1081" i="5" s="1" a="1"/>
  <c r="H1081" i="5" s="1"/>
  <c r="I1082" i="2"/>
  <c r="H1082" i="5" s="1" a="1"/>
  <c r="H1082" i="5" s="1"/>
  <c r="I1083" i="2"/>
  <c r="H1083" i="5" s="1" a="1"/>
  <c r="H1083" i="5" s="1"/>
  <c r="I1084" i="2"/>
  <c r="H1084" i="5" s="1" a="1"/>
  <c r="H1084" i="5" s="1"/>
  <c r="I1085" i="2"/>
  <c r="H1085" i="5" s="1" a="1"/>
  <c r="H1085" i="5" s="1"/>
  <c r="I1086" i="2"/>
  <c r="H1086" i="5" s="1" a="1"/>
  <c r="H1086" i="5" s="1"/>
  <c r="I1087" i="2"/>
  <c r="H1087" i="5" s="1" a="1"/>
  <c r="H1087" i="5" s="1"/>
  <c r="I1088" i="2"/>
  <c r="H1088" i="5" s="1" a="1"/>
  <c r="H1088" i="5" s="1"/>
  <c r="I1089" i="2"/>
  <c r="H1089" i="5" s="1" a="1"/>
  <c r="H1089" i="5" s="1"/>
  <c r="I1090" i="2"/>
  <c r="H1090" i="5" s="1" a="1"/>
  <c r="H1090" i="5" s="1"/>
  <c r="I1092" i="2"/>
  <c r="H1092" i="5" s="1" a="1"/>
  <c r="H1092" i="5" s="1"/>
  <c r="I1093" i="2"/>
  <c r="H1093" i="5" s="1" a="1"/>
  <c r="H1093" i="5" s="1"/>
  <c r="I1094" i="2"/>
  <c r="H1094" i="5" s="1" a="1"/>
  <c r="H1094" i="5" s="1"/>
  <c r="I1095" i="2"/>
  <c r="H1095" i="5" s="1" a="1"/>
  <c r="H1095" i="5" s="1"/>
  <c r="I1096" i="2"/>
  <c r="H1096" i="5" s="1" a="1"/>
  <c r="H1096" i="5" s="1"/>
  <c r="I1097" i="2"/>
  <c r="H1097" i="5" s="1" a="1"/>
  <c r="H1097" i="5" s="1"/>
  <c r="I1098" i="2"/>
  <c r="H1098" i="5" s="1" a="1"/>
  <c r="H1098" i="5" s="1"/>
  <c r="I1099" i="2"/>
  <c r="H1099" i="5" s="1" a="1"/>
  <c r="H1099" i="5" s="1"/>
  <c r="I1100" i="2"/>
  <c r="H1100" i="5" s="1" a="1"/>
  <c r="H1100" i="5" s="1"/>
  <c r="I1101" i="2"/>
  <c r="H1101" i="5" s="1" a="1"/>
  <c r="H1101" i="5" s="1"/>
  <c r="I1103" i="2"/>
  <c r="H1103" i="5" s="1" a="1"/>
  <c r="H1103" i="5" s="1"/>
  <c r="I1104" i="2"/>
  <c r="H1104" i="5" s="1" a="1"/>
  <c r="H1104" i="5" s="1"/>
  <c r="I1105" i="2"/>
  <c r="H1105" i="5" s="1" a="1"/>
  <c r="H1105" i="5" s="1"/>
  <c r="I1106" i="2"/>
  <c r="H1106" i="5" s="1" a="1"/>
  <c r="H1106" i="5" s="1"/>
  <c r="I1107" i="2"/>
  <c r="H1107" i="5" s="1" a="1"/>
  <c r="H1107" i="5" s="1"/>
  <c r="I1108" i="2"/>
  <c r="H1108" i="5" s="1" a="1"/>
  <c r="H1108" i="5" s="1"/>
  <c r="I1109" i="2"/>
  <c r="H1109" i="5" s="1" a="1"/>
  <c r="H1109" i="5" s="1"/>
  <c r="I1110" i="2"/>
  <c r="H1110" i="5" s="1" a="1"/>
  <c r="H1110" i="5" s="1"/>
  <c r="I1111" i="2"/>
  <c r="H1111" i="5" s="1" a="1"/>
  <c r="H1111" i="5" s="1"/>
  <c r="I1112" i="2"/>
  <c r="H1112" i="5" s="1" a="1"/>
  <c r="H1112" i="5" s="1"/>
  <c r="I1116" i="2"/>
  <c r="H1116" i="5" s="1" a="1"/>
  <c r="H1116" i="5" s="1"/>
  <c r="I1117" i="2"/>
  <c r="H1117" i="5" s="1" a="1"/>
  <c r="H1117" i="5" s="1"/>
  <c r="I1118" i="2"/>
  <c r="H1118" i="5" s="1" a="1"/>
  <c r="H1118" i="5" s="1"/>
  <c r="I1119" i="2"/>
  <c r="H1119" i="5" s="1" a="1"/>
  <c r="H1119" i="5" s="1"/>
  <c r="I1120" i="2"/>
  <c r="H1120" i="5" s="1" a="1"/>
  <c r="H1120" i="5" s="1"/>
  <c r="I1121" i="2"/>
  <c r="H1121" i="5" s="1" a="1"/>
  <c r="H1121" i="5" s="1"/>
  <c r="I1122" i="2"/>
  <c r="H1122" i="5" s="1" a="1"/>
  <c r="H1122" i="5" s="1"/>
  <c r="I1123" i="2"/>
  <c r="H1123" i="5" s="1" a="1"/>
  <c r="H1123" i="5" s="1"/>
  <c r="I1124" i="2"/>
  <c r="H1124" i="5" s="1" a="1"/>
  <c r="H1124" i="5" s="1"/>
  <c r="I1125" i="2"/>
  <c r="H1125" i="5" s="1" a="1"/>
  <c r="H1125" i="5" s="1"/>
  <c r="I1127" i="2"/>
  <c r="H1127" i="5" s="1" a="1"/>
  <c r="H1127" i="5" s="1"/>
  <c r="I1128" i="2"/>
  <c r="H1128" i="5" s="1" a="1"/>
  <c r="H1128" i="5" s="1"/>
  <c r="I1129" i="2"/>
  <c r="H1129" i="5" s="1" a="1"/>
  <c r="H1129" i="5" s="1"/>
  <c r="I1130" i="2"/>
  <c r="H1130" i="5" s="1" a="1"/>
  <c r="H1130" i="5" s="1"/>
  <c r="I1131" i="2"/>
  <c r="H1131" i="5" s="1" a="1"/>
  <c r="H1131" i="5" s="1"/>
  <c r="I1132" i="2"/>
  <c r="H1132" i="5" s="1" a="1"/>
  <c r="H1132" i="5" s="1"/>
  <c r="I1133" i="2"/>
  <c r="H1133" i="5" s="1" a="1"/>
  <c r="H1133" i="5" s="1"/>
  <c r="I1134" i="2"/>
  <c r="H1134" i="5" s="1" a="1"/>
  <c r="H1134" i="5" s="1"/>
  <c r="I1135" i="2"/>
  <c r="H1135" i="5" s="1" a="1"/>
  <c r="H1135" i="5" s="1"/>
  <c r="I1136" i="2"/>
  <c r="H1136" i="5" s="1" a="1"/>
  <c r="H1136" i="5" s="1"/>
  <c r="I1138" i="2"/>
  <c r="H1138" i="5" s="1" a="1"/>
  <c r="H1138" i="5" s="1"/>
  <c r="I1139" i="2"/>
  <c r="H1139" i="5" s="1" a="1"/>
  <c r="H1139" i="5" s="1"/>
  <c r="I1140" i="2"/>
  <c r="H1140" i="5" s="1" a="1"/>
  <c r="H1140" i="5" s="1"/>
  <c r="I1141" i="2"/>
  <c r="H1141" i="5" s="1" a="1"/>
  <c r="H1141" i="5" s="1"/>
  <c r="I1142" i="2"/>
  <c r="H1142" i="5" s="1" a="1"/>
  <c r="H1142" i="5" s="1"/>
  <c r="I1143" i="2"/>
  <c r="H1143" i="5" s="1" a="1"/>
  <c r="H1143" i="5" s="1"/>
  <c r="I1144" i="2"/>
  <c r="H1144" i="5" s="1" a="1"/>
  <c r="H1144" i="5" s="1"/>
  <c r="I1145" i="2"/>
  <c r="H1145" i="5" s="1" a="1"/>
  <c r="H1145" i="5" s="1"/>
  <c r="I1146" i="2"/>
  <c r="H1146" i="5" s="1" a="1"/>
  <c r="H1146" i="5" s="1"/>
  <c r="I1147" i="2"/>
  <c r="H1147" i="5" s="1" a="1"/>
  <c r="H1147" i="5" s="1"/>
  <c r="I1149" i="2"/>
  <c r="H1149" i="5" s="1" a="1"/>
  <c r="H1149" i="5" s="1"/>
  <c r="I1150" i="2"/>
  <c r="H1150" i="5" s="1" a="1"/>
  <c r="H1150" i="5" s="1"/>
  <c r="I1151" i="2"/>
  <c r="H1151" i="5" s="1" a="1"/>
  <c r="H1151" i="5" s="1"/>
  <c r="I1152" i="2"/>
  <c r="H1152" i="5" s="1" a="1"/>
  <c r="H1152" i="5" s="1"/>
  <c r="I1153" i="2"/>
  <c r="H1153" i="5" s="1" a="1"/>
  <c r="H1153" i="5" s="1"/>
  <c r="I1154" i="2"/>
  <c r="H1154" i="5" s="1" a="1"/>
  <c r="H1154" i="5" s="1"/>
  <c r="I1155" i="2"/>
  <c r="H1155" i="5" s="1" a="1"/>
  <c r="H1155" i="5" s="1"/>
  <c r="I1156" i="2"/>
  <c r="H1156" i="5" s="1" a="1"/>
  <c r="H1156" i="5" s="1"/>
  <c r="I1157" i="2"/>
  <c r="H1157" i="5" s="1" a="1"/>
  <c r="H1157" i="5" s="1"/>
  <c r="I1158" i="2"/>
  <c r="H1158" i="5" s="1" a="1"/>
  <c r="H1158" i="5" s="1"/>
  <c r="I1160" i="2"/>
  <c r="H1160" i="5" s="1" a="1"/>
  <c r="H1160" i="5" s="1"/>
  <c r="I1161" i="2"/>
  <c r="H1161" i="5" s="1" a="1"/>
  <c r="H1161" i="5" s="1"/>
  <c r="I1162" i="2"/>
  <c r="H1162" i="5" s="1" a="1"/>
  <c r="H1162" i="5" s="1"/>
  <c r="I1163" i="2"/>
  <c r="H1163" i="5" s="1" a="1"/>
  <c r="H1163" i="5" s="1"/>
  <c r="I1164" i="2"/>
  <c r="H1164" i="5" s="1" a="1"/>
  <c r="H1164" i="5" s="1"/>
  <c r="I1165" i="2"/>
  <c r="H1165" i="5" s="1" a="1"/>
  <c r="H1165" i="5" s="1"/>
  <c r="I1166" i="2"/>
  <c r="H1166" i="5" s="1" a="1"/>
  <c r="H1166" i="5" s="1"/>
  <c r="I1167" i="2"/>
  <c r="H1167" i="5" s="1" a="1"/>
  <c r="H1167" i="5" s="1"/>
  <c r="I1168" i="2"/>
  <c r="H1168" i="5" s="1" a="1"/>
  <c r="H1168" i="5" s="1"/>
  <c r="I1169" i="2"/>
  <c r="H1169" i="5" s="1" a="1"/>
  <c r="H1169" i="5" s="1"/>
  <c r="I1171" i="2"/>
  <c r="H1171" i="5" s="1" a="1"/>
  <c r="H1171" i="5" s="1"/>
  <c r="I1172" i="2"/>
  <c r="H1172" i="5" s="1" a="1"/>
  <c r="H1172" i="5" s="1"/>
  <c r="I1173" i="2"/>
  <c r="H1173" i="5" s="1" a="1"/>
  <c r="H1173" i="5" s="1"/>
  <c r="I1174" i="2"/>
  <c r="H1174" i="5" s="1" a="1"/>
  <c r="H1174" i="5" s="1"/>
  <c r="I1175" i="2"/>
  <c r="H1175" i="5" s="1" a="1"/>
  <c r="H1175" i="5" s="1"/>
  <c r="I1176" i="2"/>
  <c r="H1176" i="5" s="1" a="1"/>
  <c r="H1176" i="5" s="1"/>
  <c r="I1177" i="2"/>
  <c r="H1177" i="5" s="1" a="1"/>
  <c r="H1177" i="5" s="1"/>
  <c r="I1178" i="2"/>
  <c r="H1178" i="5" s="1" a="1"/>
  <c r="H1178" i="5" s="1"/>
  <c r="I1179" i="2"/>
  <c r="H1179" i="5" s="1" a="1"/>
  <c r="H1179" i="5" s="1"/>
  <c r="I1180" i="2"/>
  <c r="H1180" i="5" s="1" a="1"/>
  <c r="H1180" i="5" s="1"/>
  <c r="I1182" i="2"/>
  <c r="H1182" i="5" s="1" a="1"/>
  <c r="H1182" i="5" s="1"/>
  <c r="I1183" i="2"/>
  <c r="H1183" i="5" s="1" a="1"/>
  <c r="H1183" i="5" s="1"/>
  <c r="I1184" i="2"/>
  <c r="H1184" i="5" s="1" a="1"/>
  <c r="H1184" i="5" s="1"/>
  <c r="I1185" i="2"/>
  <c r="H1185" i="5" s="1" a="1"/>
  <c r="H1185" i="5" s="1"/>
  <c r="I1186" i="2"/>
  <c r="H1186" i="5" s="1" a="1"/>
  <c r="H1186" i="5" s="1"/>
  <c r="I1187" i="2"/>
  <c r="H1187" i="5" s="1" a="1"/>
  <c r="H1187" i="5" s="1"/>
  <c r="I1188" i="2"/>
  <c r="H1188" i="5" s="1" a="1"/>
  <c r="H1188" i="5" s="1"/>
  <c r="I1189" i="2"/>
  <c r="H1189" i="5" s="1" a="1"/>
  <c r="H1189" i="5" s="1"/>
  <c r="I1190" i="2"/>
  <c r="H1190" i="5" s="1" a="1"/>
  <c r="H1190" i="5" s="1"/>
  <c r="I1191" i="2"/>
  <c r="H1191" i="5" s="1" a="1"/>
  <c r="H1191" i="5" s="1"/>
  <c r="I1193" i="2"/>
  <c r="H1193" i="5" s="1" a="1"/>
  <c r="H1193" i="5" s="1"/>
  <c r="I1194" i="2"/>
  <c r="H1194" i="5" s="1" a="1"/>
  <c r="H1194" i="5" s="1"/>
  <c r="I1195" i="2"/>
  <c r="H1195" i="5" s="1" a="1"/>
  <c r="H1195" i="5" s="1"/>
  <c r="I1196" i="2"/>
  <c r="H1196" i="5" s="1" a="1"/>
  <c r="H1196" i="5" s="1"/>
  <c r="I1197" i="2"/>
  <c r="H1197" i="5" s="1" a="1"/>
  <c r="H1197" i="5" s="1"/>
  <c r="I1198" i="2"/>
  <c r="H1198" i="5" s="1" a="1"/>
  <c r="H1198" i="5" s="1"/>
  <c r="I1199" i="2"/>
  <c r="H1199" i="5" s="1" a="1"/>
  <c r="H1199" i="5" s="1"/>
  <c r="I1200" i="2"/>
  <c r="H1200" i="5" s="1" a="1"/>
  <c r="H1200" i="5" s="1"/>
  <c r="I1201" i="2"/>
  <c r="H1201" i="5" s="1" a="1"/>
  <c r="H1201" i="5" s="1"/>
  <c r="I1202" i="2"/>
  <c r="H1202" i="5" s="1" a="1"/>
  <c r="H1202" i="5" s="1"/>
  <c r="I1204" i="2"/>
  <c r="H1204" i="5" s="1" a="1"/>
  <c r="H1204" i="5" s="1"/>
  <c r="I1205" i="2"/>
  <c r="H1205" i="5" s="1" a="1"/>
  <c r="H1205" i="5" s="1"/>
  <c r="I1206" i="2"/>
  <c r="H1206" i="5" s="1" a="1"/>
  <c r="H1206" i="5" s="1"/>
  <c r="I1207" i="2"/>
  <c r="H1207" i="5" s="1" a="1"/>
  <c r="H1207" i="5" s="1"/>
  <c r="I1208" i="2"/>
  <c r="H1208" i="5" s="1" a="1"/>
  <c r="H1208" i="5" s="1"/>
  <c r="I1209" i="2"/>
  <c r="H1209" i="5" s="1" a="1"/>
  <c r="H1209" i="5" s="1"/>
  <c r="I1210" i="2"/>
  <c r="H1210" i="5" s="1" a="1"/>
  <c r="H1210" i="5" s="1"/>
  <c r="I1211" i="2"/>
  <c r="H1211" i="5" s="1" a="1"/>
  <c r="H1211" i="5" s="1"/>
  <c r="I1212" i="2"/>
  <c r="H1212" i="5" s="1" a="1"/>
  <c r="H1212" i="5" s="1"/>
  <c r="I1213" i="2"/>
  <c r="H1213" i="5" s="1" a="1"/>
  <c r="H1213" i="5" s="1"/>
  <c r="I1215" i="2"/>
  <c r="H1215" i="5" s="1" a="1"/>
  <c r="H1215" i="5" s="1"/>
  <c r="I1216" i="2"/>
  <c r="H1216" i="5" s="1" a="1"/>
  <c r="H1216" i="5" s="1"/>
  <c r="I1217" i="2"/>
  <c r="H1217" i="5" s="1" a="1"/>
  <c r="H1217" i="5" s="1"/>
  <c r="I1218" i="2"/>
  <c r="H1218" i="5" s="1" a="1"/>
  <c r="H1218" i="5" s="1"/>
  <c r="I1219" i="2"/>
  <c r="H1219" i="5" s="1" a="1"/>
  <c r="H1219" i="5" s="1"/>
  <c r="I1220" i="2"/>
  <c r="H1220" i="5" s="1" a="1"/>
  <c r="H1220" i="5" s="1"/>
  <c r="I1221" i="2"/>
  <c r="H1221" i="5" s="1" a="1"/>
  <c r="H1221" i="5" s="1"/>
  <c r="I1222" i="2"/>
  <c r="H1222" i="5" s="1" a="1"/>
  <c r="H1222" i="5" s="1"/>
  <c r="I1223" i="2"/>
  <c r="H1223" i="5" s="1" a="1"/>
  <c r="H1223" i="5" s="1"/>
  <c r="I1224" i="2"/>
  <c r="H1224" i="5" s="1" a="1"/>
  <c r="H1224" i="5" s="1"/>
  <c r="I1227" i="2"/>
  <c r="H1227" i="5" s="1" a="1"/>
  <c r="H1227" i="5" s="1"/>
  <c r="I1228" i="2"/>
  <c r="H1228" i="5" s="1" a="1"/>
  <c r="H1228" i="5" s="1"/>
  <c r="I1229" i="2"/>
  <c r="H1229" i="5" s="1" a="1"/>
  <c r="H1229" i="5" s="1"/>
  <c r="I1230" i="2"/>
  <c r="H1230" i="5" s="1" a="1"/>
  <c r="H1230" i="5" s="1"/>
  <c r="I1231" i="2"/>
  <c r="H1231" i="5" s="1" a="1"/>
  <c r="H1231" i="5" s="1"/>
  <c r="I1232" i="2"/>
  <c r="H1232" i="5" s="1" a="1"/>
  <c r="H1232" i="5" s="1"/>
  <c r="I1233" i="2"/>
  <c r="H1233" i="5" s="1" a="1"/>
  <c r="H1233" i="5" s="1"/>
  <c r="I1234" i="2"/>
  <c r="H1234" i="5" s="1" a="1"/>
  <c r="H1234" i="5" s="1"/>
  <c r="I1235" i="2"/>
  <c r="H1235" i="5" s="1" a="1"/>
  <c r="H1235" i="5" s="1"/>
  <c r="I1236" i="2"/>
  <c r="H1236" i="5" s="1" a="1"/>
  <c r="H1236" i="5" s="1"/>
  <c r="I1238" i="2"/>
  <c r="H1238" i="5" s="1" a="1"/>
  <c r="H1238" i="5" s="1"/>
  <c r="I1239" i="2"/>
  <c r="H1239" i="5" s="1" a="1"/>
  <c r="H1239" i="5" s="1"/>
  <c r="I1240" i="2"/>
  <c r="H1240" i="5" s="1" a="1"/>
  <c r="H1240" i="5" s="1"/>
  <c r="I1241" i="2"/>
  <c r="H1241" i="5" s="1" a="1"/>
  <c r="H1241" i="5" s="1"/>
  <c r="I1242" i="2"/>
  <c r="H1242" i="5" s="1" a="1"/>
  <c r="H1242" i="5" s="1"/>
  <c r="I1243" i="2"/>
  <c r="H1243" i="5" s="1" a="1"/>
  <c r="H1243" i="5" s="1"/>
  <c r="I1244" i="2"/>
  <c r="H1244" i="5" s="1" a="1"/>
  <c r="H1244" i="5" s="1"/>
  <c r="I1245" i="2"/>
  <c r="H1245" i="5" s="1" a="1"/>
  <c r="H1245" i="5" s="1"/>
  <c r="I1246" i="2"/>
  <c r="H1246" i="5" s="1" a="1"/>
  <c r="H1246" i="5" s="1"/>
  <c r="I1247" i="2"/>
  <c r="H1247" i="5" s="1" a="1"/>
  <c r="H1247" i="5" s="1"/>
  <c r="I1249" i="2"/>
  <c r="H1249" i="5" s="1" a="1"/>
  <c r="H1249" i="5" s="1"/>
  <c r="I1250" i="2"/>
  <c r="H1250" i="5" s="1" a="1"/>
  <c r="H1250" i="5" s="1"/>
  <c r="I1251" i="2"/>
  <c r="H1251" i="5" s="1" a="1"/>
  <c r="H1251" i="5" s="1"/>
  <c r="I1252" i="2"/>
  <c r="H1252" i="5" s="1" a="1"/>
  <c r="H1252" i="5" s="1"/>
  <c r="I1253" i="2"/>
  <c r="H1253" i="5" s="1" a="1"/>
  <c r="H1253" i="5" s="1"/>
  <c r="I1254" i="2"/>
  <c r="H1254" i="5" s="1" a="1"/>
  <c r="H1254" i="5" s="1"/>
  <c r="I1255" i="2"/>
  <c r="H1255" i="5" s="1" a="1"/>
  <c r="H1255" i="5" s="1"/>
  <c r="I1256" i="2"/>
  <c r="H1256" i="5" s="1" a="1"/>
  <c r="H1256" i="5" s="1"/>
  <c r="I1257" i="2"/>
  <c r="H1257" i="5" s="1" a="1"/>
  <c r="H1257" i="5" s="1"/>
  <c r="I1258" i="2"/>
  <c r="H1258" i="5" s="1" a="1"/>
  <c r="H1258" i="5" s="1"/>
  <c r="I1260" i="2"/>
  <c r="H1260" i="5" s="1" a="1"/>
  <c r="H1260" i="5" s="1"/>
  <c r="I1261" i="2"/>
  <c r="H1261" i="5" s="1" a="1"/>
  <c r="H1261" i="5" s="1"/>
  <c r="I1262" i="2"/>
  <c r="H1262" i="5" s="1" a="1"/>
  <c r="H1262" i="5" s="1"/>
  <c r="I1263" i="2"/>
  <c r="H1263" i="5" s="1" a="1"/>
  <c r="H1263" i="5" s="1"/>
  <c r="I1264" i="2"/>
  <c r="H1264" i="5" s="1" a="1"/>
  <c r="H1264" i="5" s="1"/>
  <c r="I1265" i="2"/>
  <c r="H1265" i="5" s="1" a="1"/>
  <c r="H1265" i="5" s="1"/>
  <c r="I1266" i="2"/>
  <c r="H1266" i="5" s="1" a="1"/>
  <c r="H1266" i="5" s="1"/>
  <c r="I1267" i="2"/>
  <c r="H1267" i="5" s="1" a="1"/>
  <c r="H1267" i="5" s="1"/>
  <c r="I1268" i="2"/>
  <c r="H1268" i="5" s="1" a="1"/>
  <c r="H1268" i="5" s="1"/>
  <c r="I1269" i="2"/>
  <c r="H1269" i="5" s="1" a="1"/>
  <c r="H1269" i="5" s="1"/>
  <c r="I1271" i="2"/>
  <c r="H1271" i="5" s="1" a="1"/>
  <c r="H1271" i="5" s="1"/>
  <c r="I1272" i="2"/>
  <c r="H1272" i="5" s="1" a="1"/>
  <c r="H1272" i="5" s="1"/>
  <c r="I1273" i="2"/>
  <c r="H1273" i="5" s="1" a="1"/>
  <c r="H1273" i="5" s="1"/>
  <c r="I1274" i="2"/>
  <c r="H1274" i="5" s="1" a="1"/>
  <c r="H1274" i="5" s="1"/>
  <c r="I1275" i="2"/>
  <c r="H1275" i="5" s="1" a="1"/>
  <c r="H1275" i="5" s="1"/>
  <c r="I1276" i="2"/>
  <c r="H1276" i="5" s="1" a="1"/>
  <c r="H1276" i="5" s="1"/>
  <c r="I1277" i="2"/>
  <c r="H1277" i="5" s="1" a="1"/>
  <c r="H1277" i="5" s="1"/>
  <c r="I1278" i="2"/>
  <c r="H1278" i="5" s="1" a="1"/>
  <c r="H1278" i="5" s="1"/>
  <c r="I1279" i="2"/>
  <c r="H1279" i="5" s="1" a="1"/>
  <c r="H1279" i="5" s="1"/>
  <c r="I1280" i="2"/>
  <c r="H1280" i="5" s="1" a="1"/>
  <c r="H1280" i="5" s="1"/>
  <c r="I1282" i="2"/>
  <c r="H1282" i="5" s="1" a="1"/>
  <c r="H1282" i="5" s="1"/>
  <c r="I1283" i="2"/>
  <c r="H1283" i="5" s="1" a="1"/>
  <c r="H1283" i="5" s="1"/>
  <c r="I1284" i="2"/>
  <c r="H1284" i="5" s="1" a="1"/>
  <c r="H1284" i="5" s="1"/>
  <c r="I1285" i="2"/>
  <c r="H1285" i="5" s="1" a="1"/>
  <c r="H1285" i="5" s="1"/>
  <c r="I1286" i="2"/>
  <c r="H1286" i="5" s="1" a="1"/>
  <c r="H1286" i="5" s="1"/>
  <c r="I1287" i="2"/>
  <c r="H1287" i="5" s="1" a="1"/>
  <c r="H1287" i="5" s="1"/>
  <c r="I1288" i="2"/>
  <c r="H1288" i="5" s="1" a="1"/>
  <c r="H1288" i="5" s="1"/>
  <c r="I1289" i="2"/>
  <c r="H1289" i="5" s="1" a="1"/>
  <c r="H1289" i="5" s="1"/>
  <c r="I1290" i="2"/>
  <c r="H1290" i="5" s="1" a="1"/>
  <c r="H1290" i="5" s="1"/>
  <c r="I1291" i="2"/>
  <c r="H1291" i="5" s="1" a="1"/>
  <c r="H1291" i="5" s="1"/>
  <c r="I1293" i="2"/>
  <c r="H1293" i="5" s="1" a="1"/>
  <c r="H1293" i="5" s="1"/>
  <c r="I1294" i="2"/>
  <c r="H1294" i="5" s="1" a="1"/>
  <c r="H1294" i="5" s="1"/>
  <c r="I1295" i="2"/>
  <c r="H1295" i="5" s="1" a="1"/>
  <c r="H1295" i="5" s="1"/>
  <c r="I1296" i="2"/>
  <c r="H1296" i="5" s="1" a="1"/>
  <c r="H1296" i="5" s="1"/>
  <c r="I1297" i="2"/>
  <c r="H1297" i="5" s="1" a="1"/>
  <c r="H1297" i="5" s="1"/>
  <c r="I1298" i="2"/>
  <c r="H1298" i="5" s="1" a="1"/>
  <c r="H1298" i="5" s="1"/>
  <c r="I1299" i="2"/>
  <c r="H1299" i="5" s="1" a="1"/>
  <c r="H1299" i="5" s="1"/>
  <c r="I1300" i="2"/>
  <c r="H1300" i="5" s="1" a="1"/>
  <c r="H1300" i="5" s="1"/>
  <c r="I1301" i="2"/>
  <c r="H1301" i="5" s="1" a="1"/>
  <c r="H1301" i="5" s="1"/>
  <c r="I1302" i="2"/>
  <c r="H1302" i="5" s="1" a="1"/>
  <c r="H1302" i="5" s="1"/>
  <c r="I1304" i="2"/>
  <c r="H1304" i="5" s="1" a="1"/>
  <c r="H1304" i="5" s="1"/>
  <c r="I1305" i="2"/>
  <c r="H1305" i="5" s="1" a="1"/>
  <c r="H1305" i="5" s="1"/>
  <c r="I1306" i="2"/>
  <c r="H1306" i="5" s="1" a="1"/>
  <c r="H1306" i="5" s="1"/>
  <c r="I1307" i="2"/>
  <c r="H1307" i="5" s="1" a="1"/>
  <c r="H1307" i="5" s="1"/>
  <c r="I1308" i="2"/>
  <c r="H1308" i="5" s="1" a="1"/>
  <c r="H1308" i="5" s="1"/>
  <c r="I1309" i="2"/>
  <c r="H1309" i="5" s="1" a="1"/>
  <c r="H1309" i="5" s="1"/>
  <c r="I1310" i="2"/>
  <c r="H1310" i="5" s="1" a="1"/>
  <c r="H1310" i="5" s="1"/>
  <c r="I1311" i="2"/>
  <c r="H1311" i="5" s="1" a="1"/>
  <c r="H1311" i="5" s="1"/>
  <c r="I1312" i="2"/>
  <c r="H1312" i="5" s="1" a="1"/>
  <c r="H1312" i="5" s="1"/>
  <c r="I1313" i="2"/>
  <c r="H1313" i="5" s="1" a="1"/>
  <c r="H1313" i="5" s="1"/>
  <c r="I1315" i="2"/>
  <c r="H1315" i="5" s="1" a="1"/>
  <c r="H1315" i="5" s="1"/>
  <c r="I1316" i="2"/>
  <c r="H1316" i="5" s="1" a="1"/>
  <c r="H1316" i="5" s="1"/>
  <c r="I1317" i="2"/>
  <c r="H1317" i="5" s="1" a="1"/>
  <c r="H1317" i="5" s="1"/>
  <c r="I1318" i="2"/>
  <c r="H1318" i="5" s="1" a="1"/>
  <c r="H1318" i="5" s="1"/>
  <c r="I1319" i="2"/>
  <c r="H1319" i="5" s="1" a="1"/>
  <c r="H1319" i="5" s="1"/>
  <c r="I1320" i="2"/>
  <c r="H1320" i="5" s="1" a="1"/>
  <c r="H1320" i="5" s="1"/>
  <c r="I1321" i="2"/>
  <c r="H1321" i="5" s="1" a="1"/>
  <c r="H1321" i="5" s="1"/>
  <c r="I1322" i="2"/>
  <c r="H1322" i="5" s="1" a="1"/>
  <c r="H1322" i="5" s="1"/>
  <c r="I1323" i="2"/>
  <c r="H1323" i="5" s="1" a="1"/>
  <c r="H1323" i="5" s="1"/>
  <c r="I1324" i="2"/>
  <c r="H1324" i="5" s="1" a="1"/>
  <c r="H1324" i="5" s="1"/>
  <c r="I1326" i="2"/>
  <c r="H1326" i="5" s="1" a="1"/>
  <c r="H1326" i="5" s="1"/>
  <c r="I1327" i="2"/>
  <c r="H1327" i="5" s="1" a="1"/>
  <c r="H1327" i="5" s="1"/>
  <c r="I1328" i="2"/>
  <c r="H1328" i="5" s="1" a="1"/>
  <c r="H1328" i="5" s="1"/>
  <c r="I1329" i="2"/>
  <c r="H1329" i="5" s="1" a="1"/>
  <c r="H1329" i="5" s="1"/>
  <c r="I1330" i="2"/>
  <c r="H1330" i="5" s="1" a="1"/>
  <c r="H1330" i="5" s="1"/>
  <c r="I1331" i="2"/>
  <c r="H1331" i="5" s="1" a="1"/>
  <c r="H1331" i="5" s="1"/>
  <c r="I1332" i="2"/>
  <c r="H1332" i="5" s="1" a="1"/>
  <c r="H1332" i="5" s="1"/>
  <c r="I1333" i="2"/>
  <c r="H1333" i="5" s="1" a="1"/>
  <c r="H1333" i="5" s="1"/>
  <c r="I1334" i="2"/>
  <c r="H1334" i="5" s="1" a="1"/>
  <c r="H1334" i="5" s="1"/>
  <c r="I1335" i="2"/>
  <c r="H1335" i="5" s="1" a="1"/>
  <c r="H1335" i="5" s="1"/>
  <c r="I1338" i="2"/>
  <c r="H1338" i="5" s="1" a="1"/>
  <c r="H1338" i="5" s="1"/>
  <c r="I1339" i="2"/>
  <c r="H1339" i="5" s="1" a="1"/>
  <c r="H1339" i="5" s="1"/>
  <c r="I1340" i="2"/>
  <c r="H1340" i="5" s="1" a="1"/>
  <c r="H1340" i="5" s="1"/>
  <c r="I1341" i="2"/>
  <c r="H1341" i="5" s="1" a="1"/>
  <c r="H1341" i="5" s="1"/>
  <c r="I1342" i="2"/>
  <c r="H1342" i="5" s="1" a="1"/>
  <c r="H1342" i="5" s="1"/>
  <c r="I1343" i="2"/>
  <c r="H1343" i="5" s="1" a="1"/>
  <c r="H1343" i="5" s="1"/>
  <c r="I1344" i="2"/>
  <c r="H1344" i="5" s="1" a="1"/>
  <c r="H1344" i="5" s="1"/>
  <c r="I1345" i="2"/>
  <c r="H1345" i="5" s="1" a="1"/>
  <c r="H1345" i="5" s="1"/>
  <c r="I1346" i="2"/>
  <c r="H1346" i="5" s="1" a="1"/>
  <c r="H1346" i="5" s="1"/>
  <c r="I1347" i="2"/>
  <c r="H1347" i="5" s="1" a="1"/>
  <c r="H1347" i="5" s="1"/>
  <c r="I1349" i="2"/>
  <c r="H1349" i="5" s="1" a="1"/>
  <c r="H1349" i="5" s="1"/>
  <c r="I1350" i="2"/>
  <c r="H1350" i="5" s="1" a="1"/>
  <c r="H1350" i="5" s="1"/>
  <c r="I1351" i="2"/>
  <c r="H1351" i="5" s="1" a="1"/>
  <c r="H1351" i="5" s="1"/>
  <c r="I1352" i="2"/>
  <c r="H1352" i="5" s="1" a="1"/>
  <c r="H1352" i="5" s="1"/>
  <c r="I1353" i="2"/>
  <c r="H1353" i="5" s="1" a="1"/>
  <c r="H1353" i="5" s="1"/>
  <c r="I1354" i="2"/>
  <c r="H1354" i="5" s="1" a="1"/>
  <c r="H1354" i="5" s="1"/>
  <c r="I1355" i="2"/>
  <c r="H1355" i="5" s="1" a="1"/>
  <c r="H1355" i="5" s="1"/>
  <c r="I1356" i="2"/>
  <c r="H1356" i="5" s="1" a="1"/>
  <c r="H1356" i="5" s="1"/>
  <c r="I1357" i="2"/>
  <c r="H1357" i="5" s="1" a="1"/>
  <c r="H1357" i="5" s="1"/>
  <c r="I1358" i="2"/>
  <c r="H1358" i="5" s="1" a="1"/>
  <c r="H1358" i="5" s="1"/>
  <c r="I1360" i="2"/>
  <c r="H1360" i="5" s="1" a="1"/>
  <c r="H1360" i="5" s="1"/>
  <c r="I1361" i="2"/>
  <c r="H1361" i="5" s="1" a="1"/>
  <c r="H1361" i="5" s="1"/>
  <c r="I1362" i="2"/>
  <c r="H1362" i="5" s="1" a="1"/>
  <c r="H1362" i="5" s="1"/>
  <c r="I1363" i="2"/>
  <c r="H1363" i="5" s="1" a="1"/>
  <c r="H1363" i="5" s="1"/>
  <c r="I1364" i="2"/>
  <c r="H1364" i="5" s="1" a="1"/>
  <c r="H1364" i="5" s="1"/>
  <c r="I1365" i="2"/>
  <c r="H1365" i="5" s="1" a="1"/>
  <c r="H1365" i="5" s="1"/>
  <c r="I1366" i="2"/>
  <c r="H1366" i="5" s="1" a="1"/>
  <c r="H1366" i="5" s="1"/>
  <c r="I1367" i="2"/>
  <c r="H1367" i="5" s="1" a="1"/>
  <c r="H1367" i="5" s="1"/>
  <c r="I1368" i="2"/>
  <c r="H1368" i="5" s="1" a="1"/>
  <c r="H1368" i="5" s="1"/>
  <c r="I1369" i="2"/>
  <c r="H1369" i="5" s="1" a="1"/>
  <c r="H1369" i="5" s="1"/>
  <c r="I1371" i="2"/>
  <c r="H1371" i="5" s="1" a="1"/>
  <c r="H1371" i="5" s="1"/>
  <c r="I1372" i="2"/>
  <c r="H1372" i="5" s="1" a="1"/>
  <c r="H1372" i="5" s="1"/>
  <c r="I1373" i="2"/>
  <c r="H1373" i="5" s="1" a="1"/>
  <c r="H1373" i="5" s="1"/>
  <c r="I1374" i="2"/>
  <c r="H1374" i="5" s="1" a="1"/>
  <c r="H1374" i="5" s="1"/>
  <c r="I1375" i="2"/>
  <c r="H1375" i="5" s="1" a="1"/>
  <c r="H1375" i="5" s="1"/>
  <c r="I1376" i="2"/>
  <c r="H1376" i="5" s="1" a="1"/>
  <c r="H1376" i="5" s="1"/>
  <c r="I1377" i="2"/>
  <c r="H1377" i="5" s="1" a="1"/>
  <c r="H1377" i="5" s="1"/>
  <c r="I1378" i="2"/>
  <c r="H1378" i="5" s="1" a="1"/>
  <c r="H1378" i="5" s="1"/>
  <c r="I1379" i="2"/>
  <c r="H1379" i="5" s="1" a="1"/>
  <c r="H1379" i="5" s="1"/>
  <c r="I1380" i="2"/>
  <c r="H1380" i="5" s="1" a="1"/>
  <c r="H1380" i="5" s="1"/>
  <c r="I1382" i="2"/>
  <c r="H1382" i="5" s="1" a="1"/>
  <c r="H1382" i="5" s="1"/>
  <c r="I1383" i="2"/>
  <c r="H1383" i="5" s="1" a="1"/>
  <c r="H1383" i="5" s="1"/>
  <c r="I1384" i="2"/>
  <c r="H1384" i="5" s="1" a="1"/>
  <c r="H1384" i="5" s="1"/>
  <c r="I1385" i="2"/>
  <c r="H1385" i="5" s="1" a="1"/>
  <c r="H1385" i="5" s="1"/>
  <c r="I1386" i="2"/>
  <c r="H1386" i="5" s="1" a="1"/>
  <c r="H1386" i="5" s="1"/>
  <c r="I1387" i="2"/>
  <c r="H1387" i="5" s="1" a="1"/>
  <c r="H1387" i="5" s="1"/>
  <c r="I1388" i="2"/>
  <c r="H1388" i="5" s="1" a="1"/>
  <c r="H1388" i="5" s="1"/>
  <c r="I1389" i="2"/>
  <c r="H1389" i="5" s="1" a="1"/>
  <c r="H1389" i="5" s="1"/>
  <c r="I1390" i="2"/>
  <c r="H1390" i="5" s="1" a="1"/>
  <c r="H1390" i="5" s="1"/>
  <c r="I1391" i="2"/>
  <c r="H1391" i="5" s="1" a="1"/>
  <c r="H1391" i="5" s="1"/>
  <c r="I1393" i="2"/>
  <c r="H1393" i="5" s="1" a="1"/>
  <c r="H1393" i="5" s="1"/>
  <c r="I1394" i="2"/>
  <c r="H1394" i="5" s="1" a="1"/>
  <c r="H1394" i="5" s="1"/>
  <c r="I1395" i="2"/>
  <c r="H1395" i="5" s="1" a="1"/>
  <c r="H1395" i="5" s="1"/>
  <c r="I1396" i="2"/>
  <c r="H1396" i="5" s="1" a="1"/>
  <c r="H1396" i="5" s="1"/>
  <c r="I1397" i="2"/>
  <c r="H1397" i="5" s="1" a="1"/>
  <c r="H1397" i="5" s="1"/>
  <c r="I1398" i="2"/>
  <c r="H1398" i="5" s="1" a="1"/>
  <c r="H1398" i="5" s="1"/>
  <c r="I1399" i="2"/>
  <c r="H1399" i="5" s="1" a="1"/>
  <c r="H1399" i="5" s="1"/>
  <c r="I1400" i="2"/>
  <c r="H1400" i="5" s="1" a="1"/>
  <c r="H1400" i="5" s="1"/>
  <c r="I1401" i="2"/>
  <c r="H1401" i="5" s="1" a="1"/>
  <c r="H1401" i="5" s="1"/>
  <c r="I1402" i="2"/>
  <c r="H1402" i="5" s="1" a="1"/>
  <c r="H1402" i="5" s="1"/>
  <c r="I1404" i="2"/>
  <c r="H1404" i="5" s="1" a="1"/>
  <c r="H1404" i="5" s="1"/>
  <c r="I1405" i="2"/>
  <c r="H1405" i="5" s="1" a="1"/>
  <c r="H1405" i="5" s="1"/>
  <c r="I1406" i="2"/>
  <c r="H1406" i="5" s="1" a="1"/>
  <c r="H1406" i="5" s="1"/>
  <c r="I1407" i="2"/>
  <c r="H1407" i="5" s="1" a="1"/>
  <c r="H1407" i="5" s="1"/>
  <c r="I1408" i="2"/>
  <c r="H1408" i="5" s="1" a="1"/>
  <c r="H1408" i="5" s="1"/>
  <c r="I1409" i="2"/>
  <c r="H1409" i="5" s="1" a="1"/>
  <c r="H1409" i="5" s="1"/>
  <c r="I1410" i="2"/>
  <c r="H1410" i="5" s="1" a="1"/>
  <c r="H1410" i="5" s="1"/>
  <c r="I1411" i="2"/>
  <c r="H1411" i="5" s="1" a="1"/>
  <c r="H1411" i="5" s="1"/>
  <c r="I1412" i="2"/>
  <c r="H1412" i="5" s="1" a="1"/>
  <c r="H1412" i="5" s="1"/>
  <c r="I1413" i="2"/>
  <c r="H1413" i="5" s="1" a="1"/>
  <c r="H1413" i="5" s="1"/>
  <c r="I1415" i="2"/>
  <c r="H1415" i="5" s="1" a="1"/>
  <c r="H1415" i="5" s="1"/>
  <c r="I1416" i="2"/>
  <c r="H1416" i="5" s="1" a="1"/>
  <c r="H1416" i="5" s="1"/>
  <c r="I1417" i="2"/>
  <c r="H1417" i="5" s="1" a="1"/>
  <c r="H1417" i="5" s="1"/>
  <c r="I1418" i="2"/>
  <c r="H1418" i="5" s="1" a="1"/>
  <c r="H1418" i="5" s="1"/>
  <c r="I1419" i="2"/>
  <c r="H1419" i="5" s="1" a="1"/>
  <c r="H1419" i="5" s="1"/>
  <c r="I1420" i="2"/>
  <c r="H1420" i="5" s="1" a="1"/>
  <c r="H1420" i="5" s="1"/>
  <c r="I1421" i="2"/>
  <c r="H1421" i="5" s="1" a="1"/>
  <c r="H1421" i="5" s="1"/>
  <c r="I1422" i="2"/>
  <c r="H1422" i="5" s="1" a="1"/>
  <c r="H1422" i="5" s="1"/>
  <c r="I1423" i="2"/>
  <c r="H1423" i="5" s="1" a="1"/>
  <c r="H1423" i="5" s="1"/>
  <c r="I1424" i="2"/>
  <c r="H1424" i="5" s="1" a="1"/>
  <c r="H1424" i="5" s="1"/>
  <c r="I1426" i="2"/>
  <c r="H1426" i="5" s="1" a="1"/>
  <c r="H1426" i="5" s="1"/>
  <c r="I1427" i="2"/>
  <c r="H1427" i="5" s="1" a="1"/>
  <c r="H1427" i="5" s="1"/>
  <c r="I1428" i="2"/>
  <c r="H1428" i="5" s="1" a="1"/>
  <c r="H1428" i="5" s="1"/>
  <c r="I1429" i="2"/>
  <c r="H1429" i="5" s="1" a="1"/>
  <c r="H1429" i="5" s="1"/>
  <c r="I1430" i="2"/>
  <c r="H1430" i="5" s="1" a="1"/>
  <c r="H1430" i="5" s="1"/>
  <c r="I1431" i="2"/>
  <c r="H1431" i="5" s="1" a="1"/>
  <c r="H1431" i="5" s="1"/>
  <c r="I1432" i="2"/>
  <c r="H1432" i="5" s="1" a="1"/>
  <c r="H1432" i="5" s="1"/>
  <c r="I1433" i="2"/>
  <c r="H1433" i="5" s="1" a="1"/>
  <c r="H1433" i="5" s="1"/>
  <c r="I1434" i="2"/>
  <c r="H1434" i="5" s="1" a="1"/>
  <c r="H1434" i="5" s="1"/>
  <c r="I1435" i="2"/>
  <c r="H1435" i="5" s="1" a="1"/>
  <c r="H1435" i="5" s="1"/>
  <c r="I1437" i="2"/>
  <c r="H1437" i="5" s="1" a="1"/>
  <c r="H1437" i="5" s="1"/>
  <c r="I1438" i="2"/>
  <c r="H1438" i="5" s="1" a="1"/>
  <c r="H1438" i="5" s="1"/>
  <c r="I1439" i="2"/>
  <c r="H1439" i="5" s="1" a="1"/>
  <c r="H1439" i="5" s="1"/>
  <c r="I1440" i="2"/>
  <c r="H1440" i="5" s="1" a="1"/>
  <c r="H1440" i="5" s="1"/>
  <c r="I1441" i="2"/>
  <c r="H1441" i="5" s="1" a="1"/>
  <c r="H1441" i="5" s="1"/>
  <c r="I1442" i="2"/>
  <c r="H1442" i="5" s="1" a="1"/>
  <c r="H1442" i="5" s="1"/>
  <c r="I1443" i="2"/>
  <c r="H1443" i="5" s="1" a="1"/>
  <c r="H1443" i="5" s="1"/>
  <c r="I1444" i="2"/>
  <c r="H1444" i="5" s="1" a="1"/>
  <c r="H1444" i="5" s="1"/>
  <c r="I1445" i="2"/>
  <c r="H1445" i="5" s="1" a="1"/>
  <c r="H1445" i="5" s="1"/>
  <c r="I1446" i="2"/>
  <c r="H1446" i="5" s="1" a="1"/>
  <c r="H1446" i="5" s="1"/>
  <c r="I1449" i="2"/>
  <c r="H1449" i="5" s="1" a="1"/>
  <c r="H1449" i="5" s="1"/>
  <c r="I1450" i="2"/>
  <c r="H1450" i="5" s="1" a="1"/>
  <c r="H1450" i="5" s="1"/>
  <c r="I1451" i="2"/>
  <c r="H1451" i="5" s="1" a="1"/>
  <c r="H1451" i="5" s="1"/>
  <c r="I1452" i="2"/>
  <c r="H1452" i="5" s="1" a="1"/>
  <c r="H1452" i="5" s="1"/>
  <c r="I1453" i="2"/>
  <c r="H1453" i="5" s="1" a="1"/>
  <c r="H1453" i="5" s="1"/>
  <c r="I1454" i="2"/>
  <c r="H1454" i="5" s="1" a="1"/>
  <c r="H1454" i="5" s="1"/>
  <c r="I1455" i="2"/>
  <c r="H1455" i="5" s="1" a="1"/>
  <c r="H1455" i="5" s="1"/>
  <c r="I1456" i="2"/>
  <c r="H1456" i="5" s="1" a="1"/>
  <c r="H1456" i="5" s="1"/>
  <c r="I1457" i="2"/>
  <c r="H1457" i="5" s="1" a="1"/>
  <c r="H1457" i="5" s="1"/>
  <c r="I1458" i="2"/>
  <c r="H1458" i="5" s="1" a="1"/>
  <c r="H1458" i="5" s="1"/>
  <c r="I1460" i="2"/>
  <c r="H1460" i="5" s="1" a="1"/>
  <c r="H1460" i="5" s="1"/>
  <c r="I1461" i="2"/>
  <c r="H1461" i="5" s="1" a="1"/>
  <c r="H1461" i="5" s="1"/>
  <c r="I1462" i="2"/>
  <c r="H1462" i="5" s="1" a="1"/>
  <c r="H1462" i="5" s="1"/>
  <c r="I1463" i="2"/>
  <c r="H1463" i="5" s="1" a="1"/>
  <c r="H1463" i="5" s="1"/>
  <c r="I1464" i="2"/>
  <c r="H1464" i="5" s="1" a="1"/>
  <c r="H1464" i="5" s="1"/>
  <c r="I1465" i="2"/>
  <c r="H1465" i="5" s="1" a="1"/>
  <c r="H1465" i="5" s="1"/>
  <c r="I1466" i="2"/>
  <c r="H1466" i="5" s="1" a="1"/>
  <c r="H1466" i="5" s="1"/>
  <c r="I1467" i="2"/>
  <c r="H1467" i="5" s="1" a="1"/>
  <c r="H1467" i="5" s="1"/>
  <c r="I1468" i="2"/>
  <c r="H1468" i="5" s="1" a="1"/>
  <c r="H1468" i="5" s="1"/>
  <c r="I1469" i="2"/>
  <c r="H1469" i="5" s="1" a="1"/>
  <c r="H1469" i="5" s="1"/>
  <c r="I1471" i="2"/>
  <c r="H1471" i="5" s="1" a="1"/>
  <c r="H1471" i="5" s="1"/>
  <c r="I1472" i="2"/>
  <c r="H1472" i="5" s="1" a="1"/>
  <c r="H1472" i="5" s="1"/>
  <c r="I1473" i="2"/>
  <c r="H1473" i="5" s="1" a="1"/>
  <c r="H1473" i="5" s="1"/>
  <c r="I1474" i="2"/>
  <c r="H1474" i="5" s="1" a="1"/>
  <c r="H1474" i="5" s="1"/>
  <c r="I1475" i="2"/>
  <c r="H1475" i="5" s="1" a="1"/>
  <c r="H1475" i="5" s="1"/>
  <c r="I1476" i="2"/>
  <c r="H1476" i="5" s="1" a="1"/>
  <c r="H1476" i="5" s="1"/>
  <c r="I1477" i="2"/>
  <c r="H1477" i="5" s="1" a="1"/>
  <c r="H1477" i="5" s="1"/>
  <c r="I1478" i="2"/>
  <c r="H1478" i="5" s="1" a="1"/>
  <c r="H1478" i="5" s="1"/>
  <c r="I1479" i="2"/>
  <c r="H1479" i="5" s="1" a="1"/>
  <c r="H1479" i="5" s="1"/>
  <c r="I1480" i="2"/>
  <c r="H1480" i="5" s="1" a="1"/>
  <c r="H1480" i="5" s="1"/>
  <c r="I1482" i="2"/>
  <c r="H1482" i="5" s="1" a="1"/>
  <c r="H1482" i="5" s="1"/>
  <c r="I1483" i="2"/>
  <c r="H1483" i="5" s="1" a="1"/>
  <c r="H1483" i="5" s="1"/>
  <c r="I1484" i="2"/>
  <c r="H1484" i="5" s="1" a="1"/>
  <c r="H1484" i="5" s="1"/>
  <c r="I1485" i="2"/>
  <c r="H1485" i="5" s="1" a="1"/>
  <c r="H1485" i="5" s="1"/>
  <c r="I1486" i="2"/>
  <c r="H1486" i="5" s="1" a="1"/>
  <c r="H1486" i="5" s="1"/>
  <c r="I1487" i="2"/>
  <c r="H1487" i="5" s="1" a="1"/>
  <c r="H1487" i="5" s="1"/>
  <c r="N853" i="1"/>
  <c r="N854" i="1"/>
  <c r="N855" i="1"/>
  <c r="N856" i="1"/>
  <c r="N857" i="1"/>
  <c r="N858" i="1"/>
  <c r="N860" i="1"/>
  <c r="N861" i="1"/>
  <c r="N862" i="1"/>
  <c r="N863" i="1"/>
  <c r="N864" i="1"/>
  <c r="N865" i="1"/>
  <c r="N866" i="1"/>
  <c r="N867" i="1"/>
  <c r="N868" i="1"/>
  <c r="N869" i="1"/>
  <c r="N871" i="1"/>
  <c r="N872" i="1"/>
  <c r="N873" i="1"/>
  <c r="N874" i="1"/>
  <c r="N875" i="1"/>
  <c r="N876" i="1"/>
  <c r="N877" i="1"/>
  <c r="N878" i="1"/>
  <c r="N879" i="1"/>
  <c r="N880" i="1"/>
  <c r="N882" i="1"/>
  <c r="N883" i="1"/>
  <c r="N884" i="1"/>
  <c r="N885" i="1"/>
  <c r="N886" i="1"/>
  <c r="N887" i="1"/>
  <c r="N888" i="1"/>
  <c r="N889" i="1"/>
  <c r="N890" i="1"/>
  <c r="N891" i="1"/>
  <c r="N894" i="1"/>
  <c r="N895" i="1"/>
  <c r="N896" i="1"/>
  <c r="N897" i="1"/>
  <c r="N898" i="1"/>
  <c r="N899" i="1"/>
  <c r="N900" i="1"/>
  <c r="N901" i="1"/>
  <c r="N902" i="1"/>
  <c r="N2339" i="1"/>
  <c r="N903" i="1"/>
  <c r="N905" i="1"/>
  <c r="N906" i="1"/>
  <c r="N907" i="1"/>
  <c r="N908" i="1"/>
  <c r="N909" i="1"/>
  <c r="N910" i="1"/>
  <c r="N911" i="1"/>
  <c r="N912" i="1"/>
  <c r="N913" i="1"/>
  <c r="N914" i="1"/>
  <c r="N916" i="1"/>
  <c r="N917" i="1"/>
  <c r="N918" i="1"/>
  <c r="N919" i="1"/>
  <c r="N920" i="1"/>
  <c r="N921" i="1"/>
  <c r="N922" i="1"/>
  <c r="N923" i="1"/>
  <c r="N924" i="1"/>
  <c r="N925" i="1"/>
  <c r="N927" i="1"/>
  <c r="N928" i="1"/>
  <c r="N929" i="1"/>
  <c r="N930" i="1"/>
  <c r="N931" i="1"/>
  <c r="N932" i="1"/>
  <c r="N933" i="1"/>
  <c r="N934" i="1"/>
  <c r="N935" i="1"/>
  <c r="N936" i="1"/>
  <c r="N938" i="1"/>
  <c r="N939" i="1"/>
  <c r="N940" i="1"/>
  <c r="N941" i="1"/>
  <c r="N942" i="1"/>
  <c r="N943" i="1"/>
  <c r="N944" i="1"/>
  <c r="N945" i="1"/>
  <c r="N946" i="1"/>
  <c r="N947" i="1"/>
  <c r="N949" i="1"/>
  <c r="N950" i="1"/>
  <c r="N951" i="1"/>
  <c r="N952" i="1"/>
  <c r="N953" i="1"/>
  <c r="N954" i="1"/>
  <c r="N955" i="1"/>
  <c r="N956" i="1"/>
  <c r="N957" i="1"/>
  <c r="N958" i="1"/>
  <c r="N960" i="1"/>
  <c r="N961" i="1"/>
  <c r="N962" i="1"/>
  <c r="N963" i="1"/>
  <c r="N964" i="1"/>
  <c r="N965" i="1"/>
  <c r="N966" i="1"/>
  <c r="N967" i="1"/>
  <c r="N968" i="1"/>
  <c r="N969" i="1"/>
  <c r="N971" i="1"/>
  <c r="N972" i="1"/>
  <c r="N973" i="1"/>
  <c r="N974" i="1"/>
  <c r="N975" i="1"/>
  <c r="N976" i="1"/>
  <c r="N977" i="1"/>
  <c r="N978" i="1"/>
  <c r="N979" i="1"/>
  <c r="N980" i="1"/>
  <c r="N982" i="1"/>
  <c r="N983" i="1"/>
  <c r="N984" i="1"/>
  <c r="N985" i="1"/>
  <c r="N986" i="1"/>
  <c r="N987" i="1"/>
  <c r="N988" i="1"/>
  <c r="N989" i="1"/>
  <c r="N990" i="1"/>
  <c r="N991" i="1"/>
  <c r="N993" i="1"/>
  <c r="N994" i="1"/>
  <c r="N995" i="1"/>
  <c r="N996" i="1"/>
  <c r="N997" i="1"/>
  <c r="N998" i="1"/>
  <c r="N999" i="1"/>
  <c r="N1000" i="1"/>
  <c r="N1001" i="1"/>
  <c r="N1002" i="1"/>
  <c r="N1005" i="1"/>
  <c r="N1006" i="1"/>
  <c r="N1007" i="1"/>
  <c r="N1008" i="1"/>
  <c r="N1009" i="1"/>
  <c r="N1010" i="1"/>
  <c r="N1011" i="1"/>
  <c r="N1012" i="1"/>
  <c r="N1013" i="1"/>
  <c r="N1014" i="1"/>
  <c r="N1016" i="1"/>
  <c r="N1017" i="1"/>
  <c r="N1018" i="1"/>
  <c r="N1019" i="1"/>
  <c r="N1020" i="1"/>
  <c r="N1021" i="1"/>
  <c r="N1022" i="1"/>
  <c r="N1023" i="1"/>
  <c r="N1024" i="1"/>
  <c r="N1025" i="1"/>
  <c r="N1027" i="1"/>
  <c r="N1028" i="1"/>
  <c r="N1029" i="1"/>
  <c r="N1030" i="1"/>
  <c r="N1031" i="1"/>
  <c r="N1032" i="1"/>
  <c r="N1033" i="1"/>
  <c r="N1034" i="1"/>
  <c r="N1035" i="1"/>
  <c r="N1036" i="1"/>
  <c r="N1038" i="1"/>
  <c r="N1039" i="1"/>
  <c r="N1040" i="1"/>
  <c r="N1041" i="1"/>
  <c r="N1042" i="1"/>
  <c r="N1043" i="1"/>
  <c r="N1044" i="1"/>
  <c r="N1045" i="1"/>
  <c r="N1046" i="1"/>
  <c r="N1047" i="1"/>
  <c r="N1049" i="1"/>
  <c r="N1050" i="1"/>
  <c r="N1051" i="1"/>
  <c r="N1052" i="1"/>
  <c r="N1053" i="1"/>
  <c r="N1054" i="1"/>
  <c r="N1055" i="1"/>
  <c r="N1056" i="1"/>
  <c r="N1057" i="1"/>
  <c r="N1058" i="1"/>
  <c r="N1060" i="1"/>
  <c r="N1061" i="1"/>
  <c r="N1062" i="1"/>
  <c r="N1063" i="1"/>
  <c r="N1064" i="1"/>
  <c r="N1065" i="1"/>
  <c r="N1066" i="1"/>
  <c r="N1067" i="1"/>
  <c r="N1068" i="1"/>
  <c r="N1069" i="1"/>
  <c r="N1071" i="1"/>
  <c r="N1072" i="1"/>
  <c r="N1073" i="1"/>
  <c r="N1074" i="1"/>
  <c r="N1075" i="1"/>
  <c r="N1076" i="1"/>
  <c r="N1077" i="1"/>
  <c r="N1078" i="1"/>
  <c r="N1079" i="1"/>
  <c r="N1080" i="1"/>
  <c r="N1082" i="1"/>
  <c r="N1083" i="1"/>
  <c r="N1084" i="1"/>
  <c r="N1085" i="1"/>
  <c r="N1086" i="1"/>
  <c r="N1087" i="1"/>
  <c r="N1088" i="1"/>
  <c r="N1089" i="1"/>
  <c r="N1090" i="1"/>
  <c r="N1091" i="1"/>
  <c r="N1093" i="1"/>
  <c r="N1094" i="1"/>
  <c r="N1095" i="1"/>
  <c r="N1096" i="1"/>
  <c r="N1097" i="1"/>
  <c r="N1098" i="1"/>
  <c r="N1099" i="1"/>
  <c r="N1100" i="1"/>
  <c r="N1101" i="1"/>
  <c r="N1102" i="1"/>
  <c r="N1104" i="1"/>
  <c r="N1105" i="1"/>
  <c r="N1106" i="1"/>
  <c r="N1107" i="1"/>
  <c r="N1108" i="1"/>
  <c r="N1109" i="1"/>
  <c r="N1110" i="1"/>
  <c r="N1111" i="1"/>
  <c r="N1112" i="1"/>
  <c r="N1113" i="1"/>
  <c r="N1116" i="1"/>
  <c r="N1117" i="1"/>
  <c r="N1118" i="1"/>
  <c r="N1119" i="1"/>
  <c r="N1120" i="1"/>
  <c r="N1121" i="1"/>
  <c r="N1122" i="1"/>
  <c r="N1123" i="1"/>
  <c r="N1124" i="1"/>
  <c r="N1125" i="1"/>
  <c r="N1127" i="1"/>
  <c r="N1128" i="1"/>
  <c r="N1129" i="1"/>
  <c r="N1130" i="1"/>
  <c r="N1131" i="1"/>
  <c r="N1132" i="1"/>
  <c r="N1133" i="1"/>
  <c r="N1134" i="1"/>
  <c r="N1135" i="1"/>
  <c r="N1136" i="1"/>
  <c r="N1138" i="1"/>
  <c r="N1139" i="1"/>
  <c r="N1140" i="1"/>
  <c r="N1141" i="1"/>
  <c r="N1142" i="1"/>
  <c r="N1143" i="1"/>
  <c r="N1144" i="1"/>
  <c r="N1145" i="1"/>
  <c r="N1146" i="1"/>
  <c r="N1147" i="1"/>
  <c r="N1149" i="1"/>
  <c r="N1150" i="1"/>
  <c r="N1151" i="1"/>
  <c r="N1152" i="1"/>
  <c r="N1153" i="1"/>
  <c r="N1154" i="1"/>
  <c r="N1155" i="1"/>
  <c r="N1156" i="1"/>
  <c r="N1157" i="1"/>
  <c r="N1158" i="1"/>
  <c r="N1160" i="1"/>
  <c r="N1161" i="1"/>
  <c r="N1162" i="1"/>
  <c r="N1163" i="1"/>
  <c r="N1164" i="1"/>
  <c r="N1165" i="1"/>
  <c r="N1166" i="1"/>
  <c r="N1167" i="1"/>
  <c r="N1168" i="1"/>
  <c r="N1169" i="1"/>
  <c r="N1171" i="1"/>
  <c r="N1172" i="1"/>
  <c r="N1173" i="1"/>
  <c r="N1174" i="1"/>
  <c r="N1175" i="1"/>
  <c r="N1176" i="1"/>
  <c r="N1177" i="1"/>
  <c r="N2340" i="1"/>
  <c r="N1178" i="1"/>
  <c r="N1179" i="1"/>
  <c r="N1180" i="1"/>
  <c r="N1182" i="1"/>
  <c r="N1183" i="1"/>
  <c r="N1184" i="1"/>
  <c r="N1185" i="1"/>
  <c r="N1186" i="1"/>
  <c r="N1187" i="1"/>
  <c r="N1188" i="1"/>
  <c r="N1189" i="1"/>
  <c r="N1190" i="1"/>
  <c r="N1191" i="1"/>
  <c r="N1193" i="1"/>
  <c r="N1194" i="1"/>
  <c r="N1195" i="1"/>
  <c r="N1196" i="1"/>
  <c r="N1197" i="1"/>
  <c r="N1198" i="1"/>
  <c r="N1199" i="1"/>
  <c r="N1200" i="1"/>
  <c r="N1201" i="1"/>
  <c r="N1202" i="1"/>
  <c r="N1204" i="1"/>
  <c r="N1205" i="1"/>
  <c r="N1206" i="1"/>
  <c r="N1207" i="1"/>
  <c r="N1208" i="1"/>
  <c r="N1209" i="1"/>
  <c r="N1210" i="1"/>
  <c r="N1211" i="1"/>
  <c r="N1212" i="1"/>
  <c r="N1213" i="1"/>
  <c r="N1215" i="1"/>
  <c r="N1216" i="1"/>
  <c r="N1217" i="1"/>
  <c r="N1218" i="1"/>
  <c r="N1219" i="1"/>
  <c r="N1220" i="1"/>
  <c r="N1221" i="1"/>
  <c r="N1222" i="1"/>
  <c r="N1223" i="1"/>
  <c r="N1224" i="1"/>
  <c r="N1228" i="1"/>
  <c r="N1229" i="1"/>
  <c r="N1230" i="1"/>
  <c r="N1231" i="1"/>
  <c r="N1232" i="1"/>
  <c r="N1233" i="1"/>
  <c r="N1234" i="1"/>
  <c r="N1235" i="1"/>
  <c r="N1236" i="1"/>
  <c r="N1237" i="1"/>
  <c r="N1239" i="1"/>
  <c r="N1240" i="1"/>
  <c r="N1241" i="1"/>
  <c r="N1242" i="1"/>
  <c r="N1243" i="1"/>
  <c r="N1244" i="1"/>
  <c r="N1245" i="1"/>
  <c r="N1246" i="1"/>
  <c r="N1247" i="1"/>
  <c r="N1248" i="1"/>
  <c r="N1250" i="1"/>
  <c r="N1251" i="1"/>
  <c r="N1252" i="1"/>
  <c r="N1253" i="1"/>
  <c r="N1254" i="1"/>
  <c r="N1255" i="1"/>
  <c r="N1256" i="1"/>
  <c r="N1257" i="1"/>
  <c r="N1258" i="1"/>
  <c r="N1259" i="1"/>
  <c r="N1261" i="1"/>
  <c r="N1262" i="1"/>
  <c r="N1263" i="1"/>
  <c r="N1264" i="1"/>
  <c r="N1265" i="1"/>
  <c r="N1266" i="1"/>
  <c r="N1267" i="1"/>
  <c r="N1268" i="1"/>
  <c r="N1269" i="1"/>
  <c r="N1270" i="1"/>
  <c r="N1272" i="1"/>
  <c r="N1273" i="1"/>
  <c r="N1274" i="1"/>
  <c r="N1275" i="1"/>
  <c r="N1276" i="1"/>
  <c r="N1277" i="1"/>
  <c r="N1278" i="1"/>
  <c r="N1279" i="1"/>
  <c r="N1280" i="1"/>
  <c r="N1281" i="1"/>
  <c r="N1283" i="1"/>
  <c r="N1284" i="1"/>
  <c r="N1285" i="1"/>
  <c r="N1286" i="1"/>
  <c r="N1287" i="1"/>
  <c r="N1288" i="1"/>
  <c r="N1289" i="1"/>
  <c r="N1290" i="1"/>
  <c r="N1291" i="1"/>
  <c r="N1292" i="1"/>
  <c r="N1294" i="1"/>
  <c r="N1295" i="1"/>
  <c r="N1296" i="1"/>
  <c r="N1297" i="1"/>
  <c r="N1298" i="1"/>
  <c r="N1299" i="1"/>
  <c r="N1300" i="1"/>
  <c r="N1301" i="1"/>
  <c r="N1302" i="1"/>
  <c r="N1303" i="1"/>
  <c r="N1305" i="1"/>
  <c r="N1306" i="1"/>
  <c r="N1307" i="1"/>
  <c r="N1308" i="1"/>
  <c r="N1309" i="1"/>
  <c r="N1310" i="1"/>
  <c r="N1311" i="1"/>
  <c r="N1312" i="1"/>
  <c r="N1313" i="1"/>
  <c r="N1314" i="1"/>
  <c r="N1316" i="1"/>
  <c r="N1317" i="1"/>
  <c r="N1318" i="1"/>
  <c r="N1319" i="1"/>
  <c r="N1320" i="1"/>
  <c r="N1321" i="1"/>
  <c r="N1322" i="1"/>
  <c r="N1323" i="1"/>
  <c r="N1324" i="1"/>
  <c r="N1325" i="1"/>
  <c r="N1327" i="1"/>
  <c r="N1328" i="1"/>
  <c r="N1329" i="1"/>
  <c r="N1330" i="1"/>
  <c r="N1331" i="1"/>
  <c r="N1332" i="1"/>
  <c r="N1333" i="1"/>
  <c r="N1334" i="1"/>
  <c r="N1335" i="1"/>
  <c r="N1336" i="1"/>
  <c r="N1339" i="1"/>
  <c r="N1340" i="1"/>
  <c r="N1341" i="1"/>
  <c r="N1342" i="1"/>
  <c r="N1343" i="1"/>
  <c r="N1344" i="1"/>
  <c r="N1345" i="1"/>
  <c r="N1346" i="1"/>
  <c r="N1347" i="1"/>
  <c r="N1348" i="1"/>
  <c r="N1350" i="1"/>
  <c r="N1351" i="1"/>
  <c r="N1352" i="1"/>
  <c r="N1353" i="1"/>
  <c r="N1354" i="1"/>
  <c r="N1355" i="1"/>
  <c r="N1356" i="1"/>
  <c r="N1357" i="1"/>
  <c r="N1358" i="1"/>
  <c r="N1359" i="1"/>
  <c r="N1361" i="1"/>
  <c r="N1362" i="1"/>
  <c r="N1363" i="1"/>
  <c r="N1364" i="1"/>
  <c r="N1365" i="1"/>
  <c r="N1366" i="1"/>
  <c r="N1367" i="1"/>
  <c r="N1368" i="1"/>
  <c r="N1369" i="1"/>
  <c r="N1370" i="1"/>
  <c r="N1372" i="1"/>
  <c r="N1373" i="1"/>
  <c r="N1374" i="1"/>
  <c r="N1375" i="1"/>
  <c r="N1376" i="1"/>
  <c r="N1377" i="1"/>
  <c r="N1378" i="1"/>
  <c r="N1379" i="1"/>
  <c r="N1380" i="1"/>
  <c r="N1381" i="1"/>
  <c r="N1383" i="1"/>
  <c r="N1384" i="1"/>
  <c r="N1385" i="1"/>
  <c r="N1386" i="1"/>
  <c r="N1387" i="1"/>
  <c r="N1388" i="1"/>
  <c r="N1389" i="1"/>
  <c r="N1390" i="1"/>
  <c r="N1391" i="1"/>
  <c r="N1392" i="1"/>
  <c r="N1394" i="1"/>
  <c r="N1395" i="1"/>
  <c r="N1396" i="1"/>
  <c r="N1397" i="1"/>
  <c r="N1398" i="1"/>
  <c r="N1399" i="1"/>
  <c r="N1400" i="1"/>
  <c r="N1401" i="1"/>
  <c r="N1402" i="1"/>
  <c r="N1403" i="1"/>
  <c r="N1405" i="1"/>
  <c r="N1406" i="1"/>
  <c r="N1407" i="1"/>
  <c r="N1408" i="1"/>
  <c r="N1409" i="1"/>
  <c r="N1410" i="1"/>
  <c r="N1411" i="1"/>
  <c r="N1412" i="1"/>
  <c r="N1413" i="1"/>
  <c r="N1414" i="1"/>
  <c r="N1416" i="1"/>
  <c r="N1417" i="1"/>
  <c r="N1418" i="1"/>
  <c r="N1419" i="1"/>
  <c r="N1420" i="1"/>
  <c r="N1421" i="1"/>
  <c r="N1422" i="1"/>
  <c r="N1423" i="1"/>
  <c r="N1424" i="1"/>
  <c r="N1425" i="1"/>
  <c r="N1427" i="1"/>
  <c r="N1428" i="1"/>
  <c r="N1429" i="1"/>
  <c r="N1430" i="1"/>
  <c r="N1431" i="1"/>
  <c r="N1432" i="1"/>
  <c r="N1433" i="1"/>
  <c r="N1434" i="1"/>
  <c r="N1435" i="1"/>
  <c r="N1436" i="1"/>
  <c r="N1438" i="1"/>
  <c r="N1439" i="1"/>
  <c r="N1440" i="1"/>
  <c r="N1441" i="1"/>
  <c r="N1442" i="1"/>
  <c r="N1443" i="1"/>
  <c r="N1444" i="1"/>
  <c r="N1445" i="1"/>
  <c r="N1446" i="1"/>
  <c r="N1447" i="1"/>
  <c r="N1450" i="1"/>
  <c r="N1451" i="1"/>
  <c r="N1452" i="1"/>
  <c r="N1453" i="1"/>
  <c r="N1454" i="1"/>
  <c r="N1455" i="1"/>
  <c r="N1456" i="1"/>
  <c r="N1457" i="1"/>
  <c r="N1458" i="1"/>
  <c r="N1459" i="1"/>
  <c r="N1461" i="1"/>
  <c r="N1462" i="1"/>
  <c r="N1463" i="1"/>
  <c r="N1464" i="1"/>
  <c r="N1465" i="1"/>
  <c r="N1466" i="1"/>
  <c r="N1467" i="1"/>
  <c r="N1468" i="1"/>
  <c r="N1469" i="1"/>
  <c r="N1470" i="1"/>
  <c r="N1472" i="1"/>
  <c r="N1473" i="1"/>
  <c r="N1474" i="1"/>
  <c r="N1475" i="1"/>
  <c r="N1476" i="1"/>
  <c r="N1477" i="1"/>
  <c r="N1478" i="1"/>
  <c r="N1479" i="1"/>
  <c r="N1480" i="1"/>
  <c r="N1481" i="1"/>
  <c r="N1483" i="1"/>
  <c r="N1484" i="1"/>
  <c r="N1485" i="1"/>
  <c r="N1486" i="1"/>
  <c r="N1487" i="1"/>
  <c r="N1488" i="1"/>
  <c r="N1489" i="1"/>
  <c r="N1490" i="1"/>
  <c r="N1491" i="1"/>
  <c r="N1492" i="1"/>
  <c r="N1494" i="1"/>
  <c r="N1495" i="1"/>
  <c r="N1496" i="1"/>
  <c r="N1497" i="1"/>
  <c r="N1498" i="1"/>
  <c r="N1499" i="1"/>
  <c r="N1500" i="1"/>
  <c r="N1501" i="1"/>
  <c r="N1502" i="1"/>
  <c r="N1503" i="1"/>
  <c r="N1505" i="1"/>
  <c r="N1506" i="1"/>
  <c r="N1507" i="1"/>
  <c r="N1508" i="1"/>
  <c r="N1509" i="1"/>
  <c r="N1510" i="1"/>
  <c r="N1511" i="1"/>
  <c r="N1512" i="1"/>
  <c r="N1513" i="1"/>
  <c r="N1514" i="1"/>
  <c r="N1516" i="1"/>
  <c r="N1517" i="1"/>
  <c r="N1518" i="1"/>
  <c r="N1519" i="1"/>
  <c r="N1520" i="1"/>
  <c r="N1521" i="1"/>
  <c r="N1522" i="1"/>
  <c r="N1523" i="1"/>
  <c r="N1524" i="1"/>
  <c r="N1525" i="1"/>
  <c r="N1527" i="1"/>
  <c r="N1528" i="1"/>
  <c r="N1529" i="1"/>
  <c r="N1530" i="1"/>
  <c r="N1531" i="1"/>
  <c r="N1532" i="1"/>
  <c r="N1533" i="1"/>
  <c r="N1534" i="1"/>
  <c r="N1535" i="1"/>
  <c r="N1536" i="1"/>
  <c r="N1538" i="1"/>
  <c r="N1539" i="1"/>
  <c r="N1540" i="1"/>
  <c r="N1541" i="1"/>
  <c r="N1542" i="1"/>
  <c r="N1543" i="1"/>
  <c r="N1544" i="1"/>
  <c r="N1545" i="1"/>
  <c r="N1546" i="1"/>
  <c r="N1547" i="1"/>
  <c r="N1549" i="1"/>
  <c r="N1550" i="1"/>
  <c r="N1551" i="1"/>
  <c r="N1552" i="1"/>
  <c r="N1553" i="1"/>
  <c r="N1554" i="1"/>
  <c r="N1555" i="1"/>
  <c r="N1556" i="1"/>
  <c r="N1557" i="1"/>
  <c r="N1558" i="1"/>
  <c r="N1561" i="1"/>
  <c r="N1562" i="1"/>
  <c r="N1563" i="1"/>
  <c r="N1564" i="1"/>
  <c r="N1565" i="1"/>
  <c r="N1566" i="1"/>
  <c r="N1567" i="1"/>
  <c r="N1568" i="1"/>
  <c r="N1569" i="1"/>
  <c r="N1570" i="1"/>
  <c r="N1572" i="1"/>
  <c r="N1573" i="1"/>
  <c r="N1574" i="1"/>
  <c r="N1575" i="1"/>
  <c r="N1576" i="1"/>
  <c r="N1577" i="1"/>
  <c r="N1578" i="1"/>
  <c r="N1579" i="1"/>
  <c r="N1580" i="1"/>
  <c r="N1581" i="1"/>
  <c r="N1583" i="1"/>
  <c r="N1584" i="1"/>
  <c r="N1585" i="1"/>
  <c r="N1586" i="1"/>
  <c r="N1587" i="1"/>
  <c r="N1588" i="1"/>
  <c r="N1589" i="1"/>
  <c r="N1590" i="1"/>
  <c r="N1591" i="1"/>
  <c r="N1592" i="1"/>
  <c r="N1594" i="1"/>
  <c r="N1595" i="1"/>
  <c r="N1596" i="1"/>
  <c r="N1597" i="1"/>
  <c r="N1598" i="1"/>
  <c r="N1599" i="1"/>
  <c r="N1600" i="1"/>
  <c r="N1601" i="1"/>
  <c r="N1602" i="1"/>
  <c r="N1603" i="1"/>
  <c r="N1605" i="1"/>
  <c r="N1606" i="1"/>
  <c r="N1607" i="1"/>
  <c r="N1608" i="1"/>
  <c r="N1609" i="1"/>
  <c r="N1610" i="1"/>
  <c r="N1611" i="1"/>
  <c r="N1612" i="1"/>
  <c r="N1613" i="1"/>
  <c r="N1614" i="1"/>
  <c r="N1616" i="1"/>
  <c r="N1617" i="1"/>
  <c r="N1618" i="1"/>
  <c r="N1619" i="1"/>
  <c r="N1620" i="1"/>
  <c r="N1621" i="1"/>
  <c r="N1622" i="1"/>
  <c r="N1623" i="1"/>
  <c r="N1624" i="1"/>
  <c r="N1625" i="1"/>
  <c r="N1627" i="1"/>
  <c r="N1628" i="1"/>
  <c r="N1629" i="1"/>
  <c r="N1630" i="1"/>
  <c r="N1631" i="1"/>
  <c r="N1632" i="1"/>
  <c r="N1633" i="1"/>
  <c r="N1634" i="1"/>
  <c r="N1635" i="1"/>
  <c r="N1636" i="1"/>
  <c r="N1638" i="1"/>
  <c r="N1639" i="1"/>
  <c r="N1640" i="1"/>
  <c r="N1641" i="1"/>
  <c r="N1642" i="1"/>
  <c r="N1643" i="1"/>
  <c r="N1644" i="1"/>
  <c r="N1645" i="1"/>
  <c r="N1646" i="1"/>
  <c r="N1647" i="1"/>
  <c r="N1649" i="1"/>
  <c r="N1650" i="1"/>
  <c r="N1651" i="1"/>
  <c r="N1652" i="1"/>
  <c r="N1653" i="1"/>
  <c r="N1654" i="1"/>
  <c r="N1655" i="1"/>
  <c r="N1656" i="1"/>
  <c r="N1657" i="1"/>
  <c r="N1658" i="1"/>
  <c r="N1660" i="1"/>
  <c r="N1661" i="1"/>
  <c r="N1662" i="1"/>
  <c r="N2341" i="1"/>
  <c r="N1663" i="1"/>
  <c r="N1664" i="1"/>
  <c r="N1665" i="1"/>
  <c r="N1666" i="1"/>
  <c r="N1667" i="1"/>
  <c r="N1668" i="1"/>
  <c r="N1669" i="1"/>
  <c r="N1672" i="1"/>
  <c r="N1673" i="1"/>
  <c r="N1674" i="1"/>
  <c r="N1675" i="1"/>
  <c r="N1676" i="1"/>
  <c r="N1677" i="1"/>
  <c r="N1678" i="1"/>
  <c r="N1679" i="1"/>
  <c r="N1680" i="1"/>
  <c r="N1681" i="1"/>
  <c r="N1683" i="1"/>
  <c r="N1684" i="1"/>
  <c r="N1685" i="1"/>
  <c r="N1686" i="1"/>
  <c r="N1687" i="1"/>
  <c r="N1688" i="1"/>
  <c r="N1689" i="1"/>
  <c r="N1690" i="1"/>
  <c r="N1691" i="1"/>
  <c r="N1692" i="1"/>
  <c r="N1694" i="1"/>
  <c r="N1695" i="1"/>
  <c r="N1696" i="1"/>
  <c r="N1697" i="1"/>
  <c r="N1698" i="1"/>
  <c r="N1699" i="1"/>
  <c r="N1700" i="1"/>
  <c r="N1701" i="1"/>
  <c r="N1702" i="1"/>
  <c r="N1703" i="1"/>
  <c r="N1705" i="1"/>
  <c r="N1706" i="1"/>
  <c r="N1707" i="1"/>
  <c r="N1708" i="1"/>
  <c r="N1709" i="1"/>
  <c r="N1710" i="1"/>
  <c r="N1711" i="1"/>
  <c r="N1712" i="1"/>
  <c r="N1713" i="1"/>
  <c r="N1714" i="1"/>
  <c r="N1716" i="1"/>
  <c r="N1717" i="1"/>
  <c r="N1718" i="1"/>
  <c r="N1719" i="1"/>
  <c r="N1720" i="1"/>
  <c r="N1721" i="1"/>
  <c r="N1722" i="1"/>
  <c r="N1723" i="1"/>
  <c r="N1724" i="1"/>
  <c r="N1725" i="1"/>
  <c r="N1727" i="1"/>
  <c r="N1728" i="1"/>
  <c r="N1729" i="1"/>
  <c r="N1730" i="1"/>
  <c r="N1731" i="1"/>
  <c r="N1732" i="1"/>
  <c r="N1733" i="1"/>
  <c r="N1734" i="1"/>
  <c r="N1735" i="1"/>
  <c r="N1736" i="1"/>
  <c r="N1738" i="1"/>
  <c r="N1739" i="1"/>
  <c r="N1740" i="1"/>
  <c r="N1741" i="1"/>
  <c r="N1742" i="1"/>
  <c r="N1743" i="1"/>
  <c r="N1744" i="1"/>
  <c r="N1745" i="1"/>
  <c r="N1746" i="1"/>
  <c r="N1747" i="1"/>
  <c r="N1749" i="1"/>
  <c r="N1750" i="1"/>
  <c r="N1751" i="1"/>
  <c r="N1752" i="1"/>
  <c r="N1753" i="1"/>
  <c r="N1754" i="1"/>
  <c r="N1755" i="1"/>
  <c r="N1756" i="1"/>
  <c r="N1757" i="1"/>
  <c r="N1758" i="1"/>
  <c r="N1760" i="1"/>
  <c r="N1761" i="1"/>
  <c r="N1762" i="1"/>
  <c r="N1763" i="1"/>
  <c r="N1764" i="1"/>
  <c r="N1765" i="1"/>
  <c r="N1766" i="1"/>
  <c r="N1767" i="1"/>
  <c r="N1768" i="1"/>
  <c r="N1769" i="1"/>
  <c r="N1771" i="1"/>
  <c r="N1772" i="1"/>
  <c r="N1773" i="1"/>
  <c r="N1774" i="1"/>
  <c r="N1775" i="1"/>
  <c r="N1776" i="1"/>
  <c r="N1777" i="1"/>
  <c r="N1778" i="1"/>
  <c r="N1779" i="1"/>
  <c r="N1780" i="1"/>
  <c r="N1783" i="1"/>
  <c r="N1784" i="1"/>
  <c r="N1785" i="1"/>
  <c r="N1786" i="1"/>
  <c r="N1787" i="1"/>
  <c r="N1788" i="1"/>
  <c r="N1789" i="1"/>
  <c r="N1790" i="1"/>
  <c r="N1791" i="1"/>
  <c r="N1792" i="1"/>
  <c r="N1794" i="1"/>
  <c r="N1795" i="1"/>
  <c r="N1796" i="1"/>
  <c r="N1797" i="1"/>
  <c r="N1798" i="1"/>
  <c r="N1799" i="1"/>
  <c r="N1800" i="1"/>
  <c r="N1801" i="1"/>
  <c r="N1802" i="1"/>
  <c r="N1803" i="1"/>
  <c r="N1805" i="1"/>
  <c r="N1806" i="1"/>
  <c r="N1807" i="1"/>
  <c r="N1808" i="1"/>
  <c r="N1809" i="1"/>
  <c r="N1810" i="1"/>
  <c r="N1811" i="1"/>
  <c r="N1812" i="1"/>
  <c r="N1813" i="1"/>
  <c r="N1814" i="1"/>
  <c r="N1816" i="1"/>
  <c r="N1817" i="1"/>
  <c r="N1818" i="1"/>
  <c r="N1819" i="1"/>
  <c r="N1820" i="1"/>
  <c r="N1821" i="1"/>
  <c r="N1822" i="1"/>
  <c r="N1823" i="1"/>
  <c r="N1824" i="1"/>
  <c r="N1825" i="1"/>
  <c r="N1827" i="1"/>
  <c r="N1828" i="1"/>
  <c r="N1829" i="1"/>
  <c r="N1830" i="1"/>
  <c r="N1831" i="1"/>
  <c r="N1832" i="1"/>
  <c r="N1833" i="1"/>
  <c r="N1834" i="1"/>
  <c r="N1835" i="1"/>
  <c r="N1836" i="1"/>
  <c r="N1838" i="1"/>
  <c r="N1839" i="1"/>
  <c r="N1840" i="1"/>
  <c r="N1841" i="1"/>
  <c r="N1842" i="1"/>
  <c r="N1843" i="1"/>
  <c r="N1844" i="1"/>
  <c r="N1845" i="1"/>
  <c r="N1846" i="1"/>
  <c r="N1847" i="1"/>
  <c r="N1849" i="1"/>
  <c r="N1850" i="1"/>
  <c r="N1851" i="1"/>
  <c r="N1852" i="1"/>
  <c r="N1853" i="1"/>
  <c r="N1854" i="1"/>
  <c r="N1855" i="1"/>
  <c r="N1856" i="1"/>
  <c r="N1857" i="1"/>
  <c r="N1858" i="1"/>
  <c r="N1860" i="1"/>
  <c r="N1861" i="1"/>
  <c r="N1862" i="1"/>
  <c r="N1863" i="1"/>
  <c r="N1864" i="1"/>
  <c r="N1865" i="1"/>
  <c r="N1866" i="1"/>
  <c r="N1867" i="1"/>
  <c r="N1868" i="1"/>
  <c r="N1869" i="1"/>
  <c r="N1871" i="1"/>
  <c r="N1872" i="1"/>
  <c r="N1873" i="1"/>
  <c r="N1874" i="1"/>
  <c r="N1875" i="1"/>
  <c r="N1876" i="1"/>
  <c r="N1877" i="1"/>
  <c r="N1878" i="1"/>
  <c r="N1879" i="1"/>
  <c r="N1880" i="1"/>
  <c r="N1882" i="1"/>
  <c r="N1883" i="1"/>
  <c r="N1884" i="1"/>
  <c r="N1885" i="1"/>
  <c r="N1886" i="1"/>
  <c r="N1887" i="1"/>
  <c r="N1888" i="1"/>
  <c r="N1889" i="1"/>
  <c r="N1890" i="1"/>
  <c r="N1891" i="1"/>
  <c r="N1894" i="1"/>
  <c r="N1895" i="1"/>
  <c r="N1896" i="1"/>
  <c r="N1897" i="1"/>
  <c r="N1898" i="1"/>
  <c r="N1899" i="1"/>
  <c r="N1900" i="1"/>
  <c r="N1901" i="1"/>
  <c r="N1902" i="1"/>
  <c r="N1903" i="1"/>
  <c r="N1905" i="1"/>
  <c r="N1906" i="1"/>
  <c r="N1907" i="1"/>
  <c r="N1908" i="1"/>
  <c r="N1909" i="1"/>
  <c r="N1910" i="1"/>
  <c r="N1911" i="1"/>
  <c r="N1912" i="1"/>
  <c r="N1913" i="1"/>
  <c r="N1914" i="1"/>
  <c r="N1916" i="1"/>
  <c r="N1917" i="1"/>
  <c r="N1918" i="1"/>
  <c r="N1919" i="1"/>
  <c r="N1920" i="1"/>
  <c r="N1921" i="1"/>
  <c r="N1922" i="1"/>
  <c r="N1923" i="1"/>
  <c r="N1924" i="1"/>
  <c r="N1925" i="1"/>
  <c r="N1927" i="1"/>
  <c r="N1928" i="1"/>
  <c r="N1929" i="1"/>
  <c r="N1930" i="1"/>
  <c r="N1931" i="1"/>
  <c r="N1932" i="1"/>
  <c r="N1933" i="1"/>
  <c r="N1934" i="1"/>
  <c r="N1935" i="1"/>
  <c r="N1936" i="1"/>
  <c r="N1938" i="1"/>
  <c r="N1939" i="1"/>
  <c r="N1940" i="1"/>
  <c r="N1941" i="1"/>
  <c r="N1942" i="1"/>
  <c r="N1943" i="1"/>
  <c r="N1944" i="1"/>
  <c r="N1945" i="1"/>
  <c r="N1946" i="1"/>
  <c r="N1947" i="1"/>
  <c r="N1949" i="1"/>
  <c r="N1950" i="1"/>
  <c r="N1951" i="1"/>
  <c r="N1952" i="1"/>
  <c r="N1953" i="1"/>
  <c r="N1954" i="1"/>
  <c r="N1955" i="1"/>
  <c r="N1956" i="1"/>
  <c r="N1957" i="1"/>
  <c r="N1958" i="1"/>
  <c r="N1960" i="1"/>
  <c r="N1961" i="1"/>
  <c r="N1962" i="1"/>
  <c r="N1963" i="1"/>
  <c r="N1964" i="1"/>
  <c r="N1965" i="1"/>
  <c r="N1966" i="1"/>
  <c r="N1967" i="1"/>
  <c r="N1968" i="1"/>
  <c r="N1969" i="1"/>
  <c r="N1971" i="1"/>
  <c r="N1972" i="1"/>
  <c r="N1973" i="1"/>
  <c r="N1974" i="1"/>
  <c r="N1975" i="1"/>
  <c r="N1976" i="1"/>
  <c r="N1977" i="1"/>
  <c r="N1978" i="1"/>
  <c r="N1979" i="1"/>
  <c r="N1980" i="1"/>
  <c r="N1982" i="1"/>
  <c r="N1983" i="1"/>
  <c r="N1984" i="1"/>
  <c r="N1985" i="1"/>
  <c r="N1986" i="1"/>
  <c r="N1987" i="1"/>
  <c r="N1988" i="1"/>
  <c r="N1989" i="1"/>
  <c r="N1990" i="1"/>
  <c r="N1991" i="1"/>
  <c r="N1993" i="1"/>
  <c r="N1994" i="1"/>
  <c r="N1995" i="1"/>
  <c r="N1996" i="1"/>
  <c r="N1997" i="1"/>
  <c r="N1998" i="1"/>
  <c r="N1999" i="1"/>
  <c r="N2000" i="1"/>
  <c r="N2001" i="1"/>
  <c r="N2002" i="1"/>
  <c r="N2005" i="1"/>
  <c r="N2006" i="1"/>
  <c r="N2007" i="1"/>
  <c r="N2008" i="1"/>
  <c r="N2009" i="1"/>
  <c r="N2010" i="1"/>
  <c r="N2011" i="1"/>
  <c r="N2012" i="1"/>
  <c r="N2013" i="1"/>
  <c r="N2014" i="1"/>
  <c r="N2016" i="1"/>
  <c r="N2017" i="1"/>
  <c r="N2018" i="1"/>
  <c r="N2019" i="1"/>
  <c r="N2020" i="1"/>
  <c r="N2021" i="1"/>
  <c r="N2022" i="1"/>
  <c r="N2023" i="1"/>
  <c r="N2024" i="1"/>
  <c r="N2025" i="1"/>
  <c r="N2027" i="1"/>
  <c r="N2028" i="1"/>
  <c r="N2029" i="1"/>
  <c r="N2030" i="1"/>
  <c r="N2031" i="1"/>
  <c r="N2032" i="1"/>
  <c r="N2033" i="1"/>
  <c r="N2034" i="1"/>
  <c r="N2035" i="1"/>
  <c r="N2036" i="1"/>
  <c r="N2038" i="1"/>
  <c r="N2039" i="1"/>
  <c r="N2040" i="1"/>
  <c r="N2041" i="1"/>
  <c r="N2042" i="1"/>
  <c r="N2043" i="1"/>
  <c r="N2044" i="1"/>
  <c r="N2045" i="1"/>
  <c r="N2046" i="1"/>
  <c r="N2047" i="1"/>
  <c r="N2049" i="1"/>
  <c r="N2050" i="1"/>
  <c r="N2051" i="1"/>
  <c r="N2052" i="1"/>
  <c r="N2053" i="1"/>
  <c r="N2054" i="1"/>
  <c r="N2055" i="1"/>
  <c r="N2056" i="1"/>
  <c r="N2057" i="1"/>
  <c r="N2058" i="1"/>
  <c r="N2060" i="1"/>
  <c r="N2061" i="1"/>
  <c r="N2062" i="1"/>
  <c r="N2063" i="1"/>
  <c r="N2064" i="1"/>
  <c r="N2065" i="1"/>
  <c r="N2066" i="1"/>
  <c r="N2067" i="1"/>
  <c r="N2068" i="1"/>
  <c r="N2069" i="1"/>
  <c r="N2071" i="1"/>
  <c r="N2072" i="1"/>
  <c r="N2073" i="1"/>
  <c r="N2074" i="1"/>
  <c r="N2075" i="1"/>
  <c r="N2076" i="1"/>
  <c r="N2077" i="1"/>
  <c r="N2078" i="1"/>
  <c r="N2079" i="1"/>
  <c r="N2080" i="1"/>
  <c r="N2082" i="1"/>
  <c r="N2083" i="1"/>
  <c r="N2084" i="1"/>
  <c r="N2085" i="1"/>
  <c r="N2086" i="1"/>
  <c r="N2087" i="1"/>
  <c r="N2088" i="1"/>
  <c r="N2089" i="1"/>
  <c r="N2090" i="1"/>
  <c r="N2091" i="1"/>
  <c r="N2093" i="1"/>
  <c r="N2094" i="1"/>
  <c r="N2095" i="1"/>
  <c r="N2096" i="1"/>
  <c r="N2097" i="1"/>
  <c r="N2098" i="1"/>
  <c r="N2099" i="1"/>
  <c r="N2100" i="1"/>
  <c r="N2101" i="1"/>
  <c r="N2102" i="1"/>
  <c r="N2104" i="1"/>
  <c r="N2105" i="1"/>
  <c r="N2106" i="1"/>
  <c r="N2107" i="1"/>
  <c r="N2108" i="1"/>
  <c r="N2109" i="1"/>
  <c r="N2110" i="1"/>
  <c r="N2111" i="1"/>
  <c r="N2112" i="1"/>
  <c r="N2113" i="1"/>
  <c r="N2116" i="1"/>
  <c r="N2117" i="1"/>
  <c r="N2118" i="1"/>
  <c r="N2119" i="1"/>
  <c r="N2120" i="1"/>
  <c r="N2121" i="1"/>
  <c r="N2122" i="1"/>
  <c r="N2123" i="1"/>
  <c r="N2124" i="1"/>
  <c r="N2125" i="1"/>
  <c r="N2127" i="1"/>
  <c r="N2128" i="1"/>
  <c r="N2129" i="1"/>
  <c r="N2130" i="1"/>
  <c r="N2131" i="1"/>
  <c r="N2132" i="1"/>
  <c r="N2133" i="1"/>
  <c r="N2134" i="1"/>
  <c r="N2135" i="1"/>
  <c r="N2136" i="1"/>
  <c r="N2138" i="1"/>
  <c r="N2139" i="1"/>
  <c r="N2140" i="1"/>
  <c r="N2141" i="1"/>
  <c r="N2142" i="1"/>
  <c r="N2143" i="1"/>
  <c r="N2144" i="1"/>
  <c r="N2145" i="1"/>
  <c r="N2146" i="1"/>
  <c r="N2147" i="1"/>
  <c r="N2149" i="1"/>
  <c r="N2150" i="1"/>
  <c r="N2151" i="1"/>
  <c r="N2152" i="1"/>
  <c r="N2153" i="1"/>
  <c r="N2154" i="1"/>
  <c r="N2155" i="1"/>
  <c r="N2156" i="1"/>
  <c r="N2157" i="1"/>
  <c r="N2158" i="1"/>
  <c r="N2160" i="1"/>
  <c r="N2161" i="1"/>
  <c r="N2162" i="1"/>
  <c r="N2163" i="1"/>
  <c r="N2164" i="1"/>
  <c r="N2165" i="1"/>
  <c r="N2166" i="1"/>
  <c r="N2167" i="1"/>
  <c r="N2168" i="1"/>
  <c r="N2169" i="1"/>
  <c r="N2171" i="1"/>
  <c r="N2172" i="1"/>
  <c r="N2173" i="1"/>
  <c r="N2174" i="1"/>
  <c r="N2175" i="1"/>
  <c r="N2176" i="1"/>
  <c r="N2177" i="1"/>
  <c r="N2178" i="1"/>
  <c r="N2179" i="1"/>
  <c r="N2180" i="1"/>
  <c r="N2182" i="1"/>
  <c r="N2183" i="1"/>
  <c r="N2184" i="1"/>
  <c r="N2185" i="1"/>
  <c r="N2186" i="1"/>
  <c r="N2187" i="1"/>
  <c r="N2188" i="1"/>
  <c r="N2189" i="1"/>
  <c r="N2190" i="1"/>
  <c r="N2191" i="1"/>
  <c r="N2193" i="1"/>
  <c r="N2194" i="1"/>
  <c r="N2195" i="1"/>
  <c r="N2196" i="1"/>
  <c r="N2197" i="1"/>
  <c r="N2198" i="1"/>
  <c r="N2199" i="1"/>
  <c r="N2200" i="1"/>
  <c r="N2201" i="1"/>
  <c r="N2202" i="1"/>
  <c r="N2204" i="1"/>
  <c r="N2205" i="1"/>
  <c r="N2206" i="1"/>
  <c r="N2207" i="1"/>
  <c r="N2208" i="1"/>
  <c r="N2209" i="1"/>
  <c r="N2210" i="1"/>
  <c r="N2211" i="1"/>
  <c r="N2212" i="1"/>
  <c r="N2213" i="1"/>
  <c r="N2215" i="1"/>
  <c r="N2216" i="1"/>
  <c r="N2217" i="1"/>
  <c r="N2218" i="1"/>
  <c r="N2219" i="1"/>
  <c r="N2220" i="1"/>
  <c r="N2221" i="1"/>
  <c r="N2222" i="1"/>
  <c r="N2223" i="1"/>
  <c r="N2224" i="1"/>
  <c r="N2227" i="1"/>
  <c r="N2228" i="1"/>
  <c r="N2229" i="1"/>
  <c r="N2230" i="1"/>
  <c r="N2231" i="1"/>
  <c r="N2232" i="1"/>
  <c r="N2233" i="1"/>
  <c r="N2234" i="1"/>
  <c r="N2235" i="1"/>
  <c r="N2236" i="1"/>
  <c r="N2238" i="1"/>
  <c r="N2239" i="1"/>
  <c r="N2240" i="1"/>
  <c r="N2241" i="1"/>
  <c r="N2242" i="1"/>
  <c r="N2243" i="1"/>
  <c r="N2244" i="1"/>
  <c r="N2245" i="1"/>
  <c r="N2246" i="1"/>
  <c r="N2247" i="1"/>
  <c r="N2249" i="1"/>
  <c r="N2250" i="1"/>
  <c r="N2251" i="1"/>
  <c r="N2252" i="1"/>
  <c r="N2253" i="1"/>
  <c r="N2254" i="1"/>
  <c r="N2255" i="1"/>
  <c r="N2256" i="1"/>
  <c r="N2257" i="1"/>
  <c r="N2258" i="1"/>
  <c r="N2260" i="1"/>
  <c r="N2261" i="1"/>
  <c r="N2262" i="1"/>
  <c r="N2263" i="1"/>
  <c r="N2264" i="1"/>
  <c r="N2265" i="1"/>
  <c r="N2266" i="1"/>
  <c r="N2267" i="1"/>
  <c r="N2268" i="1"/>
  <c r="N2269" i="1"/>
  <c r="N2271" i="1"/>
  <c r="N2272" i="1"/>
  <c r="N2273" i="1"/>
  <c r="N2274" i="1"/>
  <c r="N2275" i="1"/>
  <c r="N2276" i="1"/>
  <c r="N2277" i="1"/>
  <c r="N2278" i="1"/>
  <c r="N2279" i="1"/>
  <c r="N2280" i="1"/>
  <c r="N2282" i="1"/>
  <c r="N2283" i="1"/>
  <c r="N2284" i="1"/>
  <c r="N2285" i="1"/>
  <c r="N2286" i="1"/>
  <c r="N2287" i="1"/>
  <c r="N2288" i="1"/>
  <c r="N2289" i="1"/>
  <c r="N2290" i="1"/>
  <c r="N2291" i="1"/>
  <c r="N2293" i="1"/>
  <c r="N2294" i="1"/>
  <c r="N2295" i="1"/>
  <c r="N2296" i="1"/>
  <c r="N2297" i="1"/>
  <c r="N2298" i="1"/>
  <c r="N2299" i="1"/>
  <c r="N2300" i="1"/>
  <c r="N2301" i="1"/>
  <c r="N2302" i="1"/>
  <c r="N2304" i="1"/>
  <c r="N2305" i="1"/>
  <c r="N2306" i="1"/>
  <c r="N2307" i="1"/>
  <c r="N2308" i="1"/>
  <c r="N2309" i="1"/>
  <c r="N2310" i="1"/>
  <c r="N2311" i="1"/>
  <c r="N2312" i="1"/>
  <c r="N2313" i="1"/>
  <c r="N2315" i="1"/>
  <c r="N2316" i="1"/>
  <c r="N2317" i="1"/>
  <c r="N2318" i="1"/>
  <c r="N2319" i="1"/>
  <c r="N2320" i="1"/>
  <c r="N2321" i="1"/>
  <c r="N2322" i="1"/>
  <c r="N2323" i="1"/>
  <c r="N2324" i="1"/>
  <c r="N2326" i="1"/>
  <c r="N2327" i="1"/>
  <c r="N2328" i="1"/>
  <c r="N2329" i="1"/>
  <c r="N2330" i="1"/>
  <c r="N2331" i="1"/>
  <c r="N2332" i="1"/>
  <c r="N2333" i="1"/>
  <c r="N2334" i="1"/>
  <c r="N2335" i="1"/>
  <c r="N2" i="1"/>
  <c r="N3" i="1"/>
  <c r="N4" i="1"/>
  <c r="N5" i="1"/>
  <c r="N6" i="1"/>
  <c r="N7" i="1"/>
  <c r="N8" i="1"/>
  <c r="N9" i="1"/>
  <c r="N10" i="1"/>
  <c r="N11" i="1"/>
  <c r="N13" i="1"/>
  <c r="N14" i="1"/>
  <c r="N15" i="1"/>
  <c r="N16" i="1"/>
  <c r="N17" i="1"/>
  <c r="N18" i="1"/>
  <c r="N19" i="1"/>
  <c r="N20" i="1"/>
  <c r="N21" i="1"/>
  <c r="N22" i="1"/>
  <c r="N24" i="1"/>
  <c r="N25" i="1"/>
  <c r="N26" i="1"/>
  <c r="N27" i="1"/>
  <c r="N28" i="1"/>
  <c r="N29" i="1"/>
  <c r="N30" i="1"/>
  <c r="N31" i="1"/>
  <c r="N32" i="1"/>
  <c r="N33" i="1"/>
  <c r="N35" i="1"/>
  <c r="N36" i="1"/>
  <c r="N37" i="1"/>
  <c r="N38" i="1"/>
  <c r="N39" i="1"/>
  <c r="N40" i="1"/>
  <c r="N41" i="1"/>
  <c r="N42" i="1"/>
  <c r="N43" i="1"/>
  <c r="N44" i="1"/>
  <c r="N46" i="1"/>
  <c r="N47" i="1"/>
  <c r="N48" i="1"/>
  <c r="N49" i="1"/>
  <c r="N50" i="1"/>
  <c r="N51" i="1"/>
  <c r="N52" i="1"/>
  <c r="N53" i="1"/>
  <c r="N54" i="1"/>
  <c r="N55" i="1"/>
  <c r="N57" i="1"/>
  <c r="N58" i="1"/>
  <c r="N59" i="1"/>
  <c r="N60" i="1"/>
  <c r="N61" i="1"/>
  <c r="N62" i="1"/>
  <c r="N63" i="1"/>
  <c r="N64" i="1"/>
  <c r="N65" i="1"/>
  <c r="N66" i="1"/>
  <c r="N68" i="1"/>
  <c r="N69" i="1"/>
  <c r="N70" i="1"/>
  <c r="N71" i="1"/>
  <c r="N72" i="1"/>
  <c r="N73" i="1"/>
  <c r="N74" i="1"/>
  <c r="N75" i="1"/>
  <c r="N76" i="1"/>
  <c r="N77" i="1"/>
  <c r="N79" i="1"/>
  <c r="N80" i="1"/>
  <c r="N81" i="1"/>
  <c r="N82" i="1"/>
  <c r="N83" i="1"/>
  <c r="N84" i="1"/>
  <c r="N85" i="1"/>
  <c r="N86" i="1"/>
  <c r="N87" i="1"/>
  <c r="N88" i="1"/>
  <c r="N90" i="1"/>
  <c r="N91" i="1"/>
  <c r="N92" i="1"/>
  <c r="N93" i="1"/>
  <c r="N94" i="1"/>
  <c r="N95" i="1"/>
  <c r="N96" i="1"/>
  <c r="N97" i="1"/>
  <c r="N98" i="1"/>
  <c r="N99" i="1"/>
  <c r="N101" i="1"/>
  <c r="N102" i="1"/>
  <c r="N103" i="1"/>
  <c r="N104" i="1"/>
  <c r="N105" i="1"/>
  <c r="N106" i="1"/>
  <c r="N107" i="1"/>
  <c r="N108" i="1"/>
  <c r="N109" i="1"/>
  <c r="N110" i="1"/>
  <c r="N113" i="1"/>
  <c r="N114" i="1"/>
  <c r="N115" i="1"/>
  <c r="N116" i="1"/>
  <c r="N117" i="1"/>
  <c r="N118" i="1"/>
  <c r="N119" i="1"/>
  <c r="N120" i="1"/>
  <c r="N121" i="1"/>
  <c r="N122" i="1"/>
  <c r="N124" i="1"/>
  <c r="N125" i="1"/>
  <c r="N126" i="1"/>
  <c r="N127" i="1"/>
  <c r="N128" i="1"/>
  <c r="N129" i="1"/>
  <c r="N130" i="1"/>
  <c r="N131" i="1"/>
  <c r="N132" i="1"/>
  <c r="N133" i="1"/>
  <c r="N135" i="1"/>
  <c r="N136" i="1"/>
  <c r="N137" i="1"/>
  <c r="N138" i="1"/>
  <c r="N139" i="1"/>
  <c r="N140" i="1"/>
  <c r="N141" i="1"/>
  <c r="N142" i="1"/>
  <c r="N143" i="1"/>
  <c r="N144" i="1"/>
  <c r="N146" i="1"/>
  <c r="N147" i="1"/>
  <c r="N148" i="1"/>
  <c r="N149" i="1"/>
  <c r="N150" i="1"/>
  <c r="N151" i="1"/>
  <c r="N152" i="1"/>
  <c r="N153" i="1"/>
  <c r="N154" i="1"/>
  <c r="N155" i="1"/>
  <c r="N157" i="1"/>
  <c r="N158" i="1"/>
  <c r="N159" i="1"/>
  <c r="N160" i="1"/>
  <c r="N161" i="1"/>
  <c r="N162" i="1"/>
  <c r="N163" i="1"/>
  <c r="N164" i="1"/>
  <c r="N165" i="1"/>
  <c r="N166" i="1"/>
  <c r="N168" i="1"/>
  <c r="N169" i="1"/>
  <c r="N170" i="1"/>
  <c r="N171" i="1"/>
  <c r="N172" i="1"/>
  <c r="N173" i="1"/>
  <c r="N174" i="1"/>
  <c r="N175" i="1"/>
  <c r="N176" i="1"/>
  <c r="N177" i="1"/>
  <c r="N179" i="1"/>
  <c r="N180" i="1"/>
  <c r="N181" i="1"/>
  <c r="N182" i="1"/>
  <c r="N183" i="1"/>
  <c r="N184" i="1"/>
  <c r="N185" i="1"/>
  <c r="N186" i="1"/>
  <c r="N187" i="1"/>
  <c r="N188" i="1"/>
  <c r="N190" i="1"/>
  <c r="N191" i="1"/>
  <c r="N192" i="1"/>
  <c r="N193" i="1"/>
  <c r="N194" i="1"/>
  <c r="N195" i="1"/>
  <c r="N196" i="1"/>
  <c r="N197" i="1"/>
  <c r="N198" i="1"/>
  <c r="N199" i="1"/>
  <c r="N201" i="1"/>
  <c r="N202" i="1"/>
  <c r="N203" i="1"/>
  <c r="N204" i="1"/>
  <c r="N205" i="1"/>
  <c r="N206" i="1"/>
  <c r="N207" i="1"/>
  <c r="N208" i="1"/>
  <c r="N209" i="1"/>
  <c r="N210" i="1"/>
  <c r="N212" i="1"/>
  <c r="N213" i="1"/>
  <c r="N214" i="1"/>
  <c r="N215" i="1"/>
  <c r="N216" i="1"/>
  <c r="N217" i="1"/>
  <c r="N218" i="1"/>
  <c r="N219" i="1"/>
  <c r="N220" i="1"/>
  <c r="N221" i="1"/>
  <c r="N224" i="1"/>
  <c r="N225" i="1"/>
  <c r="N226" i="1"/>
  <c r="N227" i="1"/>
  <c r="N228" i="1"/>
  <c r="N229" i="1"/>
  <c r="N230" i="1"/>
  <c r="N231" i="1"/>
  <c r="N232" i="1"/>
  <c r="N233" i="1"/>
  <c r="N235" i="1"/>
  <c r="N236" i="1"/>
  <c r="N237" i="1"/>
  <c r="N238" i="1"/>
  <c r="N239" i="1"/>
  <c r="N240" i="1"/>
  <c r="N241" i="1"/>
  <c r="N242" i="1"/>
  <c r="N243" i="1"/>
  <c r="N244" i="1"/>
  <c r="N246" i="1"/>
  <c r="N247" i="1"/>
  <c r="N248" i="1"/>
  <c r="N249" i="1"/>
  <c r="N250" i="1"/>
  <c r="N251" i="1"/>
  <c r="N252" i="1"/>
  <c r="N253" i="1"/>
  <c r="N254" i="1"/>
  <c r="N255" i="1"/>
  <c r="N257" i="1"/>
  <c r="N258" i="1"/>
  <c r="N259" i="1"/>
  <c r="N260" i="1"/>
  <c r="N261" i="1"/>
  <c r="N262" i="1"/>
  <c r="N263" i="1"/>
  <c r="N264" i="1"/>
  <c r="N265" i="1"/>
  <c r="N266" i="1"/>
  <c r="N268" i="1"/>
  <c r="N269" i="1"/>
  <c r="N270" i="1"/>
  <c r="N271" i="1"/>
  <c r="N272" i="1"/>
  <c r="N273" i="1"/>
  <c r="N274" i="1"/>
  <c r="N275" i="1"/>
  <c r="N276" i="1"/>
  <c r="N277" i="1"/>
  <c r="N279" i="1"/>
  <c r="N280" i="1"/>
  <c r="N281" i="1"/>
  <c r="N282" i="1"/>
  <c r="N283" i="1"/>
  <c r="N284" i="1"/>
  <c r="N285" i="1"/>
  <c r="N286" i="1"/>
  <c r="N287" i="1"/>
  <c r="N288" i="1"/>
  <c r="N290" i="1"/>
  <c r="N291" i="1"/>
  <c r="N292" i="1"/>
  <c r="N293" i="1"/>
  <c r="N294" i="1"/>
  <c r="N295" i="1"/>
  <c r="N296" i="1"/>
  <c r="N297" i="1"/>
  <c r="N298" i="1"/>
  <c r="N299" i="1"/>
  <c r="N301" i="1"/>
  <c r="N302" i="1"/>
  <c r="N303" i="1"/>
  <c r="N304" i="1"/>
  <c r="N305" i="1"/>
  <c r="N306" i="1"/>
  <c r="N307" i="1"/>
  <c r="N308" i="1"/>
  <c r="N309" i="1"/>
  <c r="N310" i="1"/>
  <c r="N312" i="1"/>
  <c r="N313" i="1"/>
  <c r="N314" i="1"/>
  <c r="N315" i="1"/>
  <c r="N316" i="1"/>
  <c r="N317" i="1"/>
  <c r="N318" i="1"/>
  <c r="N319" i="1"/>
  <c r="N320" i="1"/>
  <c r="N321" i="1"/>
  <c r="N323" i="1"/>
  <c r="N324" i="1"/>
  <c r="N325" i="1"/>
  <c r="N326" i="1"/>
  <c r="N327" i="1"/>
  <c r="N328" i="1"/>
  <c r="N329" i="1"/>
  <c r="N330" i="1"/>
  <c r="N331" i="1"/>
  <c r="N332" i="1"/>
  <c r="N335" i="1"/>
  <c r="N336" i="1"/>
  <c r="N337" i="1"/>
  <c r="N338" i="1"/>
  <c r="N339" i="1"/>
  <c r="N340" i="1"/>
  <c r="N341" i="1"/>
  <c r="N342" i="1"/>
  <c r="N343" i="1"/>
  <c r="N344" i="1"/>
  <c r="N346" i="1"/>
  <c r="N347" i="1"/>
  <c r="N348" i="1"/>
  <c r="N349" i="1"/>
  <c r="N350" i="1"/>
  <c r="N351" i="1"/>
  <c r="N352" i="1"/>
  <c r="N353" i="1"/>
  <c r="N354" i="1"/>
  <c r="N355" i="1"/>
  <c r="N357" i="1"/>
  <c r="N358" i="1"/>
  <c r="N359" i="1"/>
  <c r="N360" i="1"/>
  <c r="N361" i="1"/>
  <c r="N362" i="1"/>
  <c r="N363" i="1"/>
  <c r="N364" i="1"/>
  <c r="N365" i="1"/>
  <c r="N366" i="1"/>
  <c r="N368" i="1"/>
  <c r="N369" i="1"/>
  <c r="N370" i="1"/>
  <c r="N371" i="1"/>
  <c r="N372" i="1"/>
  <c r="N373" i="1"/>
  <c r="N374" i="1"/>
  <c r="N375" i="1"/>
  <c r="N376" i="1"/>
  <c r="N377" i="1"/>
  <c r="N379" i="1"/>
  <c r="N380" i="1"/>
  <c r="N381" i="1"/>
  <c r="N382" i="1"/>
  <c r="N383" i="1"/>
  <c r="N384" i="1"/>
  <c r="N385" i="1"/>
  <c r="N386" i="1"/>
  <c r="N387" i="1"/>
  <c r="N388" i="1"/>
  <c r="N390" i="1"/>
  <c r="N391" i="1"/>
  <c r="N392" i="1"/>
  <c r="N393" i="1"/>
  <c r="N394" i="1"/>
  <c r="N395" i="1"/>
  <c r="N396" i="1"/>
  <c r="N397" i="1"/>
  <c r="N398" i="1"/>
  <c r="N399" i="1"/>
  <c r="N401" i="1"/>
  <c r="N402" i="1"/>
  <c r="N403" i="1"/>
  <c r="N404" i="1"/>
  <c r="N405" i="1"/>
  <c r="N406" i="1"/>
  <c r="N407" i="1"/>
  <c r="N408" i="1"/>
  <c r="N409" i="1"/>
  <c r="N410" i="1"/>
  <c r="N412" i="1"/>
  <c r="N413" i="1"/>
  <c r="N414" i="1"/>
  <c r="N415" i="1"/>
  <c r="N416" i="1"/>
  <c r="N417" i="1"/>
  <c r="N418" i="1"/>
  <c r="N419" i="1"/>
  <c r="N420" i="1"/>
  <c r="N421" i="1"/>
  <c r="N423" i="1"/>
  <c r="N424" i="1"/>
  <c r="N425" i="1"/>
  <c r="N426" i="1"/>
  <c r="N427" i="1"/>
  <c r="N428" i="1"/>
  <c r="N429" i="1"/>
  <c r="N430" i="1"/>
  <c r="N431" i="1"/>
  <c r="N432" i="1"/>
  <c r="N434" i="1"/>
  <c r="N435" i="1"/>
  <c r="N436" i="1"/>
  <c r="N437" i="1"/>
  <c r="N438" i="1"/>
  <c r="N439" i="1"/>
  <c r="N440" i="1"/>
  <c r="N441" i="1"/>
  <c r="N442" i="1"/>
  <c r="N443" i="1"/>
  <c r="N446" i="1"/>
  <c r="N447" i="1"/>
  <c r="N448" i="1"/>
  <c r="N449" i="1"/>
  <c r="N450" i="1"/>
  <c r="N451" i="1"/>
  <c r="N452" i="1"/>
  <c r="N453" i="1"/>
  <c r="N454" i="1"/>
  <c r="N455" i="1"/>
  <c r="N457" i="1"/>
  <c r="N458" i="1"/>
  <c r="N459" i="1"/>
  <c r="N460" i="1"/>
  <c r="N461" i="1"/>
  <c r="N462" i="1"/>
  <c r="N463" i="1"/>
  <c r="N464" i="1"/>
  <c r="N465" i="1"/>
  <c r="N466" i="1"/>
  <c r="N468" i="1"/>
  <c r="N469" i="1"/>
  <c r="N470" i="1"/>
  <c r="N471" i="1"/>
  <c r="N472" i="1"/>
  <c r="N473" i="1"/>
  <c r="N474" i="1"/>
  <c r="N475" i="1"/>
  <c r="N476" i="1"/>
  <c r="N477" i="1"/>
  <c r="N479" i="1"/>
  <c r="N480" i="1"/>
  <c r="N481" i="1"/>
  <c r="N482" i="1"/>
  <c r="N483" i="1"/>
  <c r="N484" i="1"/>
  <c r="N485" i="1"/>
  <c r="N486" i="1"/>
  <c r="N487" i="1"/>
  <c r="N488" i="1"/>
  <c r="N490" i="1"/>
  <c r="N491" i="1"/>
  <c r="N492" i="1"/>
  <c r="N493" i="1"/>
  <c r="N494" i="1"/>
  <c r="N495" i="1"/>
  <c r="N496" i="1"/>
  <c r="N497" i="1"/>
  <c r="N498" i="1"/>
  <c r="N499" i="1"/>
  <c r="N501" i="1"/>
  <c r="N502" i="1"/>
  <c r="N503" i="1"/>
  <c r="N504" i="1"/>
  <c r="N505" i="1"/>
  <c r="N506" i="1"/>
  <c r="N507" i="1"/>
  <c r="N508" i="1"/>
  <c r="N509" i="1"/>
  <c r="N510" i="1"/>
  <c r="N512" i="1"/>
  <c r="N513" i="1"/>
  <c r="N514" i="1"/>
  <c r="N515" i="1"/>
  <c r="N516" i="1"/>
  <c r="N517" i="1"/>
  <c r="N518" i="1"/>
  <c r="N519" i="1"/>
  <c r="N520" i="1"/>
  <c r="N521" i="1"/>
  <c r="N523" i="1"/>
  <c r="N524" i="1"/>
  <c r="N525" i="1"/>
  <c r="N526" i="1"/>
  <c r="N527" i="1"/>
  <c r="N528" i="1"/>
  <c r="N529" i="1"/>
  <c r="N530" i="1"/>
  <c r="N531" i="1"/>
  <c r="N532" i="1"/>
  <c r="N534" i="1"/>
  <c r="N535" i="1"/>
  <c r="N536" i="1"/>
  <c r="N537" i="1"/>
  <c r="N538" i="1"/>
  <c r="N539" i="1"/>
  <c r="N540" i="1"/>
  <c r="N541" i="1"/>
  <c r="N542" i="1"/>
  <c r="N543" i="1"/>
  <c r="N545" i="1"/>
  <c r="N546" i="1"/>
  <c r="N547" i="1"/>
  <c r="N548" i="1"/>
  <c r="N549" i="1"/>
  <c r="N550" i="1"/>
  <c r="N551" i="1"/>
  <c r="N552" i="1"/>
  <c r="N553" i="1"/>
  <c r="N554" i="1"/>
  <c r="N557" i="1"/>
  <c r="N558" i="1"/>
  <c r="N559" i="1"/>
  <c r="N560" i="1"/>
  <c r="N561" i="1"/>
  <c r="N562" i="1"/>
  <c r="N563" i="1"/>
  <c r="N564" i="1"/>
  <c r="N565" i="1"/>
  <c r="N566" i="1"/>
  <c r="N568" i="1"/>
  <c r="N569" i="1"/>
  <c r="N570" i="1"/>
  <c r="N571" i="1"/>
  <c r="N572" i="1"/>
  <c r="N573" i="1"/>
  <c r="N574" i="1"/>
  <c r="N575" i="1"/>
  <c r="N576" i="1"/>
  <c r="N577" i="1"/>
  <c r="N579" i="1"/>
  <c r="N580" i="1"/>
  <c r="N581" i="1"/>
  <c r="N582" i="1"/>
  <c r="N840" i="1"/>
  <c r="N583" i="1"/>
  <c r="N584" i="1"/>
  <c r="N585" i="1"/>
  <c r="N586" i="1"/>
  <c r="N587" i="1"/>
  <c r="N588" i="1"/>
  <c r="N590" i="1"/>
  <c r="N591" i="1"/>
  <c r="N592" i="1"/>
  <c r="N593" i="1"/>
  <c r="N594" i="1"/>
  <c r="N595" i="1"/>
  <c r="N596" i="1"/>
  <c r="N597" i="1"/>
  <c r="N598" i="1"/>
  <c r="N599" i="1"/>
  <c r="N601" i="1"/>
  <c r="N602" i="1"/>
  <c r="N603" i="1"/>
  <c r="N604" i="1"/>
  <c r="N605" i="1"/>
  <c r="N606" i="1"/>
  <c r="N607" i="1"/>
  <c r="N608" i="1"/>
  <c r="N609" i="1"/>
  <c r="N610" i="1"/>
  <c r="N612" i="1"/>
  <c r="N613" i="1"/>
  <c r="N614" i="1"/>
  <c r="N615" i="1"/>
  <c r="N616" i="1"/>
  <c r="N617" i="1"/>
  <c r="N618" i="1"/>
  <c r="N619" i="1"/>
  <c r="N620" i="1"/>
  <c r="N621" i="1"/>
  <c r="N623" i="1"/>
  <c r="N624" i="1"/>
  <c r="N625" i="1"/>
  <c r="N626" i="1"/>
  <c r="N627" i="1"/>
  <c r="N628" i="1"/>
  <c r="N629" i="1"/>
  <c r="N630" i="1"/>
  <c r="N631" i="1"/>
  <c r="N632" i="1"/>
  <c r="N634" i="1"/>
  <c r="N635" i="1"/>
  <c r="N636" i="1"/>
  <c r="N637" i="1"/>
  <c r="N638" i="1"/>
  <c r="N639" i="1"/>
  <c r="N640" i="1"/>
  <c r="N641" i="1"/>
  <c r="N642" i="1"/>
  <c r="N643" i="1"/>
  <c r="N645" i="1"/>
  <c r="N646" i="1"/>
  <c r="N647" i="1"/>
  <c r="N648" i="1"/>
  <c r="N649" i="1"/>
  <c r="N650" i="1"/>
  <c r="N651" i="1"/>
  <c r="N652" i="1"/>
  <c r="N653" i="1"/>
  <c r="N654" i="1"/>
  <c r="N656" i="1"/>
  <c r="N657" i="1"/>
  <c r="N658" i="1"/>
  <c r="N659" i="1"/>
  <c r="N660" i="1"/>
  <c r="N661" i="1"/>
  <c r="N662" i="1"/>
  <c r="N663" i="1"/>
  <c r="N664" i="1"/>
  <c r="N665" i="1"/>
  <c r="N668" i="1"/>
  <c r="N669" i="1"/>
  <c r="N670" i="1"/>
  <c r="N671" i="1"/>
  <c r="N672" i="1"/>
  <c r="N673" i="1"/>
  <c r="N674" i="1"/>
  <c r="N675" i="1"/>
  <c r="N676" i="1"/>
  <c r="N677" i="1"/>
  <c r="N679" i="1"/>
  <c r="N680" i="1"/>
  <c r="N681" i="1"/>
  <c r="N682" i="1"/>
  <c r="N683" i="1"/>
  <c r="N684" i="1"/>
  <c r="N685" i="1"/>
  <c r="N686" i="1"/>
  <c r="N687" i="1"/>
  <c r="N688" i="1"/>
  <c r="N690" i="1"/>
  <c r="N691" i="1"/>
  <c r="N692" i="1"/>
  <c r="N693" i="1"/>
  <c r="N694" i="1"/>
  <c r="N695" i="1"/>
  <c r="N696" i="1"/>
  <c r="N697" i="1"/>
  <c r="N698" i="1"/>
  <c r="N699" i="1"/>
  <c r="N701" i="1"/>
  <c r="N702" i="1"/>
  <c r="N703" i="1"/>
  <c r="N704" i="1"/>
  <c r="N705" i="1"/>
  <c r="N706" i="1"/>
  <c r="N707" i="1"/>
  <c r="N708" i="1"/>
  <c r="N709" i="1"/>
  <c r="N710" i="1"/>
  <c r="N712" i="1"/>
  <c r="N713" i="1"/>
  <c r="N714" i="1"/>
  <c r="N715" i="1"/>
  <c r="N716" i="1"/>
  <c r="N717" i="1"/>
  <c r="N718" i="1"/>
  <c r="N719" i="1"/>
  <c r="N720" i="1"/>
  <c r="N721" i="1"/>
  <c r="N723" i="1"/>
  <c r="N724" i="1"/>
  <c r="N725" i="1"/>
  <c r="N726" i="1"/>
  <c r="N727" i="1"/>
  <c r="N729" i="1"/>
  <c r="N730" i="1"/>
  <c r="N731" i="1"/>
  <c r="N732" i="1"/>
  <c r="N733" i="1"/>
  <c r="N735" i="1"/>
  <c r="N736" i="1"/>
  <c r="N737" i="1"/>
  <c r="N738" i="1"/>
  <c r="N739" i="1"/>
  <c r="N740" i="1"/>
  <c r="N741" i="1"/>
  <c r="N742" i="1"/>
  <c r="N743" i="1"/>
  <c r="N744" i="1"/>
  <c r="N746" i="1"/>
  <c r="N747" i="1"/>
  <c r="N748" i="1"/>
  <c r="N749" i="1"/>
  <c r="N750" i="1"/>
  <c r="N751" i="1"/>
  <c r="N752" i="1"/>
  <c r="N753" i="1"/>
  <c r="N754" i="1"/>
  <c r="N755" i="1"/>
  <c r="N757" i="1"/>
  <c r="N758" i="1"/>
  <c r="N759" i="1"/>
  <c r="N760" i="1"/>
  <c r="N761" i="1"/>
  <c r="N762" i="1"/>
  <c r="N763" i="1"/>
  <c r="N764" i="1"/>
  <c r="N765" i="1"/>
  <c r="N766" i="1"/>
  <c r="N768" i="1"/>
  <c r="N769" i="1"/>
  <c r="N770" i="1"/>
  <c r="N771" i="1"/>
  <c r="N772" i="1"/>
  <c r="N773" i="1"/>
  <c r="N774" i="1"/>
  <c r="N775" i="1"/>
  <c r="N776" i="1"/>
  <c r="N777" i="1"/>
  <c r="N780" i="1"/>
  <c r="N781" i="1"/>
  <c r="N782" i="1"/>
  <c r="N783" i="1"/>
  <c r="N784" i="1"/>
  <c r="N785" i="1"/>
  <c r="N786" i="1"/>
  <c r="N787" i="1"/>
  <c r="N788" i="1"/>
  <c r="N789" i="1"/>
  <c r="N791" i="1"/>
  <c r="N792" i="1"/>
  <c r="N793" i="1"/>
  <c r="N794" i="1"/>
  <c r="N795" i="1"/>
  <c r="N796" i="1"/>
  <c r="N797" i="1"/>
  <c r="N798" i="1"/>
  <c r="N799" i="1"/>
  <c r="N800" i="1"/>
  <c r="N802" i="1"/>
  <c r="N803" i="1"/>
  <c r="N804" i="1"/>
  <c r="N805" i="1"/>
  <c r="N806" i="1"/>
  <c r="N807" i="1"/>
  <c r="N808" i="1"/>
  <c r="N809" i="1"/>
  <c r="N810" i="1"/>
  <c r="N811" i="1"/>
  <c r="N813" i="1"/>
  <c r="N814" i="1"/>
  <c r="N815" i="1"/>
  <c r="N816" i="1"/>
  <c r="N817" i="1"/>
  <c r="N818" i="1"/>
  <c r="N819" i="1"/>
  <c r="N820" i="1"/>
  <c r="N821" i="1"/>
  <c r="N822" i="1"/>
  <c r="N824" i="1"/>
  <c r="N825" i="1"/>
  <c r="N826" i="1"/>
  <c r="N827" i="1"/>
  <c r="N828" i="1"/>
  <c r="N829" i="1"/>
  <c r="N830" i="1"/>
  <c r="N831" i="1"/>
  <c r="N832" i="1"/>
  <c r="N833" i="1"/>
  <c r="N835" i="1"/>
  <c r="N836" i="1"/>
  <c r="N837" i="1"/>
  <c r="N838" i="1"/>
  <c r="N839" i="1"/>
  <c r="N841" i="1"/>
  <c r="N842" i="1"/>
  <c r="N843" i="1"/>
  <c r="N728" i="1"/>
  <c r="N844" i="1"/>
  <c r="N845" i="1"/>
  <c r="N847" i="1"/>
  <c r="N848" i="1"/>
  <c r="N849" i="1"/>
  <c r="N850" i="1"/>
  <c r="N851" i="1"/>
  <c r="N852" i="1"/>
  <c r="N859" i="1"/>
  <c r="N870" i="1"/>
  <c r="N881" i="1"/>
  <c r="N892" i="1"/>
  <c r="N904" i="1"/>
  <c r="N915" i="1"/>
  <c r="N926" i="1"/>
  <c r="N937" i="1"/>
  <c r="N948" i="1"/>
  <c r="N959" i="1"/>
  <c r="N970" i="1"/>
  <c r="N981" i="1"/>
  <c r="N992" i="1"/>
  <c r="N1003" i="1"/>
  <c r="N1015" i="1"/>
  <c r="N1026" i="1"/>
  <c r="N1037" i="1"/>
  <c r="N1048" i="1"/>
  <c r="N1059" i="1"/>
  <c r="N1070" i="1"/>
  <c r="N1081" i="1"/>
  <c r="N1092" i="1"/>
  <c r="N2342" i="1"/>
  <c r="N1103" i="1"/>
  <c r="N1114" i="1"/>
  <c r="N1126" i="1"/>
  <c r="N1137" i="1"/>
  <c r="N1148" i="1"/>
  <c r="N1159" i="1"/>
  <c r="N1170" i="1"/>
  <c r="N1181" i="1"/>
  <c r="N1192" i="1"/>
  <c r="N1203" i="1"/>
  <c r="N1214" i="1"/>
  <c r="N1225" i="1"/>
  <c r="N1238" i="1"/>
  <c r="N1249" i="1"/>
  <c r="N1260" i="1"/>
  <c r="N1271" i="1"/>
  <c r="N1282" i="1"/>
  <c r="N1293" i="1"/>
  <c r="N1304" i="1"/>
  <c r="N1315" i="1"/>
  <c r="N1326" i="1"/>
  <c r="N1337" i="1"/>
  <c r="N1349" i="1"/>
  <c r="N1360" i="1"/>
  <c r="N1371" i="1"/>
  <c r="N1382" i="1"/>
  <c r="N1393" i="1"/>
  <c r="N1404" i="1"/>
  <c r="N2343" i="1"/>
  <c r="N1415" i="1"/>
  <c r="N1426" i="1"/>
  <c r="N1437" i="1"/>
  <c r="N1448" i="1"/>
  <c r="N1460" i="1"/>
  <c r="N1471" i="1"/>
  <c r="N1482" i="1"/>
  <c r="N1493" i="1"/>
  <c r="N1504" i="1"/>
  <c r="N1515" i="1"/>
  <c r="N1526" i="1"/>
  <c r="N1537" i="1"/>
  <c r="N1548" i="1"/>
  <c r="N1559" i="1"/>
  <c r="N1571" i="1"/>
  <c r="N1582" i="1"/>
  <c r="N1593" i="1"/>
  <c r="N1604" i="1"/>
  <c r="N1615" i="1"/>
  <c r="N1626" i="1"/>
  <c r="N1637" i="1"/>
  <c r="N1648" i="1"/>
  <c r="N1659" i="1"/>
  <c r="N1670" i="1"/>
  <c r="N1682" i="1"/>
  <c r="N1693" i="1"/>
  <c r="N1704" i="1"/>
  <c r="N1715" i="1"/>
  <c r="N1726" i="1"/>
  <c r="N1737" i="1"/>
  <c r="N1748" i="1"/>
  <c r="N1759" i="1"/>
  <c r="N1770" i="1"/>
  <c r="N1781" i="1"/>
  <c r="N1793" i="1"/>
  <c r="N1804" i="1"/>
  <c r="N1815" i="1"/>
  <c r="N1826" i="1"/>
  <c r="N1837" i="1"/>
  <c r="N1848" i="1"/>
  <c r="N1859" i="1"/>
  <c r="N1870" i="1"/>
  <c r="N1881" i="1"/>
  <c r="N2344" i="1"/>
  <c r="N1892" i="1"/>
  <c r="N1904" i="1"/>
  <c r="N1915" i="1"/>
  <c r="N1926" i="1"/>
  <c r="N1937" i="1"/>
  <c r="N1948" i="1"/>
  <c r="N1959" i="1"/>
  <c r="N1970" i="1"/>
  <c r="N1981" i="1"/>
  <c r="N1992" i="1"/>
  <c r="N2003" i="1"/>
  <c r="N2015" i="1"/>
  <c r="N2026" i="1"/>
  <c r="N2037" i="1"/>
  <c r="N2048" i="1"/>
  <c r="N2059" i="1"/>
  <c r="N2070" i="1"/>
  <c r="N2081" i="1"/>
  <c r="N2092" i="1"/>
  <c r="N2103" i="1"/>
  <c r="N2114" i="1"/>
  <c r="N2126" i="1"/>
  <c r="N2137" i="1"/>
  <c r="N2148" i="1"/>
  <c r="N2159" i="1"/>
  <c r="N2170" i="1"/>
  <c r="N2181" i="1"/>
  <c r="N2192" i="1"/>
  <c r="N2203" i="1"/>
  <c r="N2214" i="1"/>
  <c r="N2225" i="1"/>
  <c r="N2237" i="1"/>
  <c r="N2248" i="1"/>
  <c r="N2259" i="1"/>
  <c r="N2270" i="1"/>
  <c r="N2281" i="1"/>
  <c r="N2292" i="1"/>
  <c r="N2303" i="1"/>
  <c r="N2314" i="1"/>
  <c r="N2325" i="1"/>
  <c r="N2336" i="1"/>
  <c r="N12" i="1"/>
  <c r="N23" i="1"/>
  <c r="N34" i="1"/>
  <c r="N45" i="1"/>
  <c r="N56" i="1"/>
  <c r="N67" i="1"/>
  <c r="N78" i="1"/>
  <c r="N89" i="1"/>
  <c r="N100" i="1"/>
  <c r="N111" i="1"/>
  <c r="N123" i="1"/>
  <c r="N134" i="1"/>
  <c r="N145" i="1"/>
  <c r="N156" i="1"/>
  <c r="N167" i="1"/>
  <c r="N178" i="1"/>
  <c r="N189" i="1"/>
  <c r="N200" i="1"/>
  <c r="N211" i="1"/>
  <c r="N222" i="1"/>
  <c r="N234" i="1"/>
  <c r="N245" i="1"/>
  <c r="N256" i="1"/>
  <c r="N267" i="1"/>
  <c r="N278" i="1"/>
  <c r="N289" i="1"/>
  <c r="N300" i="1"/>
  <c r="N311" i="1"/>
  <c r="N322" i="1"/>
  <c r="N333" i="1"/>
  <c r="N345" i="1"/>
  <c r="N356" i="1"/>
  <c r="N367" i="1"/>
  <c r="N378" i="1"/>
  <c r="N389" i="1"/>
  <c r="N400" i="1"/>
  <c r="N411" i="1"/>
  <c r="N422" i="1"/>
  <c r="N433" i="1"/>
  <c r="N444" i="1"/>
  <c r="N456" i="1"/>
  <c r="N467" i="1"/>
  <c r="N478" i="1"/>
  <c r="N489" i="1"/>
  <c r="N500" i="1"/>
  <c r="N511" i="1"/>
  <c r="N522" i="1"/>
  <c r="N533" i="1"/>
  <c r="N544" i="1"/>
  <c r="N555" i="1"/>
  <c r="N567" i="1"/>
  <c r="N578" i="1"/>
  <c r="N589" i="1"/>
  <c r="N600" i="1"/>
  <c r="N611" i="1"/>
  <c r="N622" i="1"/>
  <c r="N633" i="1"/>
  <c r="N644" i="1"/>
  <c r="N655" i="1"/>
  <c r="N666" i="1"/>
  <c r="N678" i="1"/>
  <c r="N689" i="1"/>
  <c r="N700" i="1"/>
  <c r="N711" i="1"/>
  <c r="N722" i="1"/>
  <c r="N734" i="1"/>
  <c r="N745" i="1"/>
  <c r="N756" i="1"/>
  <c r="N767" i="1"/>
  <c r="N778" i="1"/>
  <c r="N790" i="1"/>
  <c r="N801" i="1"/>
  <c r="N812" i="1"/>
  <c r="N823" i="1"/>
  <c r="N834" i="1"/>
  <c r="N846" i="1"/>
  <c r="N893" i="1"/>
  <c r="N1004" i="1"/>
  <c r="N1115" i="1"/>
  <c r="N1226" i="1"/>
  <c r="N1338" i="1"/>
  <c r="N1449" i="1"/>
  <c r="N1560" i="1"/>
  <c r="N1671" i="1"/>
  <c r="N1782" i="1"/>
  <c r="N1893" i="1"/>
  <c r="N2004" i="1"/>
  <c r="N2115" i="1"/>
  <c r="N2226" i="1"/>
  <c r="N2337" i="1"/>
  <c r="N112" i="1"/>
  <c r="N223" i="1"/>
  <c r="N334" i="1"/>
  <c r="N445" i="1"/>
  <c r="N556" i="1"/>
  <c r="N667" i="1"/>
  <c r="N779" i="1"/>
  <c r="N1227" i="1"/>
  <c r="N2338" i="1"/>
  <c r="M853" i="1"/>
  <c r="M854" i="1"/>
  <c r="M855" i="1"/>
  <c r="M856" i="1"/>
  <c r="M857" i="1"/>
  <c r="M858" i="1"/>
  <c r="M860" i="1"/>
  <c r="M861" i="1"/>
  <c r="M862" i="1"/>
  <c r="M863" i="1"/>
  <c r="M864" i="1"/>
  <c r="M865" i="1"/>
  <c r="M866" i="1"/>
  <c r="M867" i="1"/>
  <c r="M868" i="1"/>
  <c r="M869" i="1"/>
  <c r="M871" i="1"/>
  <c r="M872" i="1"/>
  <c r="M873" i="1"/>
  <c r="M874" i="1"/>
  <c r="M875" i="1"/>
  <c r="M876" i="1"/>
  <c r="M877" i="1"/>
  <c r="M878" i="1"/>
  <c r="M879" i="1"/>
  <c r="M880" i="1"/>
  <c r="M882" i="1"/>
  <c r="M883" i="1"/>
  <c r="M884" i="1"/>
  <c r="M885" i="1"/>
  <c r="M886" i="1"/>
  <c r="M887" i="1"/>
  <c r="M888" i="1"/>
  <c r="M889" i="1"/>
  <c r="M890" i="1"/>
  <c r="M891" i="1"/>
  <c r="M894" i="1"/>
  <c r="M895" i="1"/>
  <c r="M896" i="1"/>
  <c r="M897" i="1"/>
  <c r="M898" i="1"/>
  <c r="M899" i="1"/>
  <c r="M900" i="1"/>
  <c r="M901" i="1"/>
  <c r="M902" i="1"/>
  <c r="M2339" i="1"/>
  <c r="M903" i="1"/>
  <c r="M905" i="1"/>
  <c r="M906" i="1"/>
  <c r="M907" i="1"/>
  <c r="M908" i="1"/>
  <c r="M909" i="1"/>
  <c r="M910" i="1"/>
  <c r="M911" i="1"/>
  <c r="M912" i="1"/>
  <c r="M913" i="1"/>
  <c r="M914" i="1"/>
  <c r="M916" i="1"/>
  <c r="M917" i="1"/>
  <c r="M918" i="1"/>
  <c r="M919" i="1"/>
  <c r="M920" i="1"/>
  <c r="M921" i="1"/>
  <c r="M922" i="1"/>
  <c r="M923" i="1"/>
  <c r="M924" i="1"/>
  <c r="M925" i="1"/>
  <c r="M927" i="1"/>
  <c r="M928" i="1"/>
  <c r="M929" i="1"/>
  <c r="M930" i="1"/>
  <c r="M931" i="1"/>
  <c r="M932" i="1"/>
  <c r="M933" i="1"/>
  <c r="M934" i="1"/>
  <c r="M935" i="1"/>
  <c r="M936" i="1"/>
  <c r="M938" i="1"/>
  <c r="M939" i="1"/>
  <c r="M940" i="1"/>
  <c r="M941" i="1"/>
  <c r="M942" i="1"/>
  <c r="M943" i="1"/>
  <c r="M944" i="1"/>
  <c r="M945" i="1"/>
  <c r="M946" i="1"/>
  <c r="M947" i="1"/>
  <c r="M949" i="1"/>
  <c r="M950" i="1"/>
  <c r="M951" i="1"/>
  <c r="M952" i="1"/>
  <c r="M953" i="1"/>
  <c r="M954" i="1"/>
  <c r="M955" i="1"/>
  <c r="M956" i="1"/>
  <c r="M957" i="1"/>
  <c r="M958" i="1"/>
  <c r="M960" i="1"/>
  <c r="M961" i="1"/>
  <c r="M962" i="1"/>
  <c r="M963" i="1"/>
  <c r="M964" i="1"/>
  <c r="M965" i="1"/>
  <c r="M966" i="1"/>
  <c r="M967" i="1"/>
  <c r="M968" i="1"/>
  <c r="M969" i="1"/>
  <c r="M971" i="1"/>
  <c r="M972" i="1"/>
  <c r="M973" i="1"/>
  <c r="M974" i="1"/>
  <c r="M975" i="1"/>
  <c r="M976" i="1"/>
  <c r="M977" i="1"/>
  <c r="M978" i="1"/>
  <c r="M979" i="1"/>
  <c r="M980" i="1"/>
  <c r="M982" i="1"/>
  <c r="M983" i="1"/>
  <c r="M984" i="1"/>
  <c r="M985" i="1"/>
  <c r="M986" i="1"/>
  <c r="M987" i="1"/>
  <c r="M988" i="1"/>
  <c r="M989" i="1"/>
  <c r="M990" i="1"/>
  <c r="M991" i="1"/>
  <c r="M993" i="1"/>
  <c r="M994" i="1"/>
  <c r="M995" i="1"/>
  <c r="M996" i="1"/>
  <c r="M997" i="1"/>
  <c r="M998" i="1"/>
  <c r="M999" i="1"/>
  <c r="M1000" i="1"/>
  <c r="M1001" i="1"/>
  <c r="M1002" i="1"/>
  <c r="M1005" i="1"/>
  <c r="M1006" i="1"/>
  <c r="M1007" i="1"/>
  <c r="M1008" i="1"/>
  <c r="M1009" i="1"/>
  <c r="M1010" i="1"/>
  <c r="M1011" i="1"/>
  <c r="M1012" i="1"/>
  <c r="M1013" i="1"/>
  <c r="M1014" i="1"/>
  <c r="M1016" i="1"/>
  <c r="M1017" i="1"/>
  <c r="M1018" i="1"/>
  <c r="M1019" i="1"/>
  <c r="M1020" i="1"/>
  <c r="M1021" i="1"/>
  <c r="M1022" i="1"/>
  <c r="M1023" i="1"/>
  <c r="M1024" i="1"/>
  <c r="M1025" i="1"/>
  <c r="M1027" i="1"/>
  <c r="M1028" i="1"/>
  <c r="M1029" i="1"/>
  <c r="M1030" i="1"/>
  <c r="M1031" i="1"/>
  <c r="M1032" i="1"/>
  <c r="M1033" i="1"/>
  <c r="M1034" i="1"/>
  <c r="M1035" i="1"/>
  <c r="M1036" i="1"/>
  <c r="M1038" i="1"/>
  <c r="M1039" i="1"/>
  <c r="M1040" i="1"/>
  <c r="M1041" i="1"/>
  <c r="M1042" i="1"/>
  <c r="M1043" i="1"/>
  <c r="M1044" i="1"/>
  <c r="M1045" i="1"/>
  <c r="M1046" i="1"/>
  <c r="M1047" i="1"/>
  <c r="M1049" i="1"/>
  <c r="M1050" i="1"/>
  <c r="M1051" i="1"/>
  <c r="M1052" i="1"/>
  <c r="M1053" i="1"/>
  <c r="M1054" i="1"/>
  <c r="M1055" i="1"/>
  <c r="M1056" i="1"/>
  <c r="M1057" i="1"/>
  <c r="M1058" i="1"/>
  <c r="M1060" i="1"/>
  <c r="M1061" i="1"/>
  <c r="M1062" i="1"/>
  <c r="M1063" i="1"/>
  <c r="M1064" i="1"/>
  <c r="M1065" i="1"/>
  <c r="M1066" i="1"/>
  <c r="M1067" i="1"/>
  <c r="M1068" i="1"/>
  <c r="M1069" i="1"/>
  <c r="M1071" i="1"/>
  <c r="M1072" i="1"/>
  <c r="M1073" i="1"/>
  <c r="M1074" i="1"/>
  <c r="M1075" i="1"/>
  <c r="M1076" i="1"/>
  <c r="M1077" i="1"/>
  <c r="M1078" i="1"/>
  <c r="M1079" i="1"/>
  <c r="M1080" i="1"/>
  <c r="M1082" i="1"/>
  <c r="M1083" i="1"/>
  <c r="M1084" i="1"/>
  <c r="M1085" i="1"/>
  <c r="M1086" i="1"/>
  <c r="M1087" i="1"/>
  <c r="M1088" i="1"/>
  <c r="M1089" i="1"/>
  <c r="M1090" i="1"/>
  <c r="M1091" i="1"/>
  <c r="M1093" i="1"/>
  <c r="M1094" i="1"/>
  <c r="M1095" i="1"/>
  <c r="M1096" i="1"/>
  <c r="M1097" i="1"/>
  <c r="M1098" i="1"/>
  <c r="M1099" i="1"/>
  <c r="M1100" i="1"/>
  <c r="M1101" i="1"/>
  <c r="M1102" i="1"/>
  <c r="M1104" i="1"/>
  <c r="M1105" i="1"/>
  <c r="M1106" i="1"/>
  <c r="M1107" i="1"/>
  <c r="M1108" i="1"/>
  <c r="M1109" i="1"/>
  <c r="M1110" i="1"/>
  <c r="M1111" i="1"/>
  <c r="M1112" i="1"/>
  <c r="M1113" i="1"/>
  <c r="M1116" i="1"/>
  <c r="M1117" i="1"/>
  <c r="M1118" i="1"/>
  <c r="M1119" i="1"/>
  <c r="M1120" i="1"/>
  <c r="M1121" i="1"/>
  <c r="M1122" i="1"/>
  <c r="M1123" i="1"/>
  <c r="M1124" i="1"/>
  <c r="M1125" i="1"/>
  <c r="M1127" i="1"/>
  <c r="M1128" i="1"/>
  <c r="M1129" i="1"/>
  <c r="M1130" i="1"/>
  <c r="M1131" i="1"/>
  <c r="M1132" i="1"/>
  <c r="M1133" i="1"/>
  <c r="M1134" i="1"/>
  <c r="M1135" i="1"/>
  <c r="M1136" i="1"/>
  <c r="M1138" i="1"/>
  <c r="M1139" i="1"/>
  <c r="M1140" i="1"/>
  <c r="M1141" i="1"/>
  <c r="M1142" i="1"/>
  <c r="M1143" i="1"/>
  <c r="M1144" i="1"/>
  <c r="M1145" i="1"/>
  <c r="M1146" i="1"/>
  <c r="M1147" i="1"/>
  <c r="M1149" i="1"/>
  <c r="M1150" i="1"/>
  <c r="M1151" i="1"/>
  <c r="M1152" i="1"/>
  <c r="M1153" i="1"/>
  <c r="M1154" i="1"/>
  <c r="M1155" i="1"/>
  <c r="M1156" i="1"/>
  <c r="M1157" i="1"/>
  <c r="M1158" i="1"/>
  <c r="M1160" i="1"/>
  <c r="M1161" i="1"/>
  <c r="M1162" i="1"/>
  <c r="M1163" i="1"/>
  <c r="M1164" i="1"/>
  <c r="M1165" i="1"/>
  <c r="M1166" i="1"/>
  <c r="M1167" i="1"/>
  <c r="M1168" i="1"/>
  <c r="M1169" i="1"/>
  <c r="M1171" i="1"/>
  <c r="M1172" i="1"/>
  <c r="M1173" i="1"/>
  <c r="M1174" i="1"/>
  <c r="M1175" i="1"/>
  <c r="M1176" i="1"/>
  <c r="M1177" i="1"/>
  <c r="M2340" i="1"/>
  <c r="M1178" i="1"/>
  <c r="M1179" i="1"/>
  <c r="M1180" i="1"/>
  <c r="M1182" i="1"/>
  <c r="M1183" i="1"/>
  <c r="M1184" i="1"/>
  <c r="M1185" i="1"/>
  <c r="M1186" i="1"/>
  <c r="M1187" i="1"/>
  <c r="M1188" i="1"/>
  <c r="M1189" i="1"/>
  <c r="M1190" i="1"/>
  <c r="M1191" i="1"/>
  <c r="M1193" i="1"/>
  <c r="M1194" i="1"/>
  <c r="M1195" i="1"/>
  <c r="M1196" i="1"/>
  <c r="M1197" i="1"/>
  <c r="M1198" i="1"/>
  <c r="M1199" i="1"/>
  <c r="M1200" i="1"/>
  <c r="M1201" i="1"/>
  <c r="M1202" i="1"/>
  <c r="M1204" i="1"/>
  <c r="M1205" i="1"/>
  <c r="M1206" i="1"/>
  <c r="M1207" i="1"/>
  <c r="M1208" i="1"/>
  <c r="M1209" i="1"/>
  <c r="M1210" i="1"/>
  <c r="M1211" i="1"/>
  <c r="M1212" i="1"/>
  <c r="M1213" i="1"/>
  <c r="M1215" i="1"/>
  <c r="M1216" i="1"/>
  <c r="M1217" i="1"/>
  <c r="M1218" i="1"/>
  <c r="M1219" i="1"/>
  <c r="M1220" i="1"/>
  <c r="M1221" i="1"/>
  <c r="M1222" i="1"/>
  <c r="M1223" i="1"/>
  <c r="M1224" i="1"/>
  <c r="M1228" i="1"/>
  <c r="M1229" i="1"/>
  <c r="M1230" i="1"/>
  <c r="M1231" i="1"/>
  <c r="M1232" i="1"/>
  <c r="M1233" i="1"/>
  <c r="M1234" i="1"/>
  <c r="M1235" i="1"/>
  <c r="M1236" i="1"/>
  <c r="M1237" i="1"/>
  <c r="M1239" i="1"/>
  <c r="M1240" i="1"/>
  <c r="M1241" i="1"/>
  <c r="M1242" i="1"/>
  <c r="M1243" i="1"/>
  <c r="M1244" i="1"/>
  <c r="M1245" i="1"/>
  <c r="M1246" i="1"/>
  <c r="M1247" i="1"/>
  <c r="M1248" i="1"/>
  <c r="M1250" i="1"/>
  <c r="M1251" i="1"/>
  <c r="M1252" i="1"/>
  <c r="M1253" i="1"/>
  <c r="M1254" i="1"/>
  <c r="M1255" i="1"/>
  <c r="M1256" i="1"/>
  <c r="M1257" i="1"/>
  <c r="M1258" i="1"/>
  <c r="M1259" i="1"/>
  <c r="M1261" i="1"/>
  <c r="M1262" i="1"/>
  <c r="M1263" i="1"/>
  <c r="M1264" i="1"/>
  <c r="M1265" i="1"/>
  <c r="M1266" i="1"/>
  <c r="M1267" i="1"/>
  <c r="M1268" i="1"/>
  <c r="M1269" i="1"/>
  <c r="M1270" i="1"/>
  <c r="M1272" i="1"/>
  <c r="M1273" i="1"/>
  <c r="M1274" i="1"/>
  <c r="M1275" i="1"/>
  <c r="M1276" i="1"/>
  <c r="M1277" i="1"/>
  <c r="M1278" i="1"/>
  <c r="M1279" i="1"/>
  <c r="M1280" i="1"/>
  <c r="M1281" i="1"/>
  <c r="M1283" i="1"/>
  <c r="M1284" i="1"/>
  <c r="M1285" i="1"/>
  <c r="M1286" i="1"/>
  <c r="M1287" i="1"/>
  <c r="M1288" i="1"/>
  <c r="M1289" i="1"/>
  <c r="M1290" i="1"/>
  <c r="M1291" i="1"/>
  <c r="M1292" i="1"/>
  <c r="M1294" i="1"/>
  <c r="M1295" i="1"/>
  <c r="M1296" i="1"/>
  <c r="M1297" i="1"/>
  <c r="M1298" i="1"/>
  <c r="M1299" i="1"/>
  <c r="M1300" i="1"/>
  <c r="M1301" i="1"/>
  <c r="M1302" i="1"/>
  <c r="M1303" i="1"/>
  <c r="M1305" i="1"/>
  <c r="M1306" i="1"/>
  <c r="M1307" i="1"/>
  <c r="M1308" i="1"/>
  <c r="M1309" i="1"/>
  <c r="M1310" i="1"/>
  <c r="M1311" i="1"/>
  <c r="M1312" i="1"/>
  <c r="M1313" i="1"/>
  <c r="M1314" i="1"/>
  <c r="M1316" i="1"/>
  <c r="M1317" i="1"/>
  <c r="M1318" i="1"/>
  <c r="M1319" i="1"/>
  <c r="M1320" i="1"/>
  <c r="M1321" i="1"/>
  <c r="M1322" i="1"/>
  <c r="M1323" i="1"/>
  <c r="M1324" i="1"/>
  <c r="M1325" i="1"/>
  <c r="M1327" i="1"/>
  <c r="M1328" i="1"/>
  <c r="M1329" i="1"/>
  <c r="M1330" i="1"/>
  <c r="M1331" i="1"/>
  <c r="M1332" i="1"/>
  <c r="M1333" i="1"/>
  <c r="M1334" i="1"/>
  <c r="M1335" i="1"/>
  <c r="M1336" i="1"/>
  <c r="M1339" i="1"/>
  <c r="M1340" i="1"/>
  <c r="M1341" i="1"/>
  <c r="M1342" i="1"/>
  <c r="M1343" i="1"/>
  <c r="M1344" i="1"/>
  <c r="M1345" i="1"/>
  <c r="M1346" i="1"/>
  <c r="M1347" i="1"/>
  <c r="M1348" i="1"/>
  <c r="M1350" i="1"/>
  <c r="M1351" i="1"/>
  <c r="M1352" i="1"/>
  <c r="M1353" i="1"/>
  <c r="M1354" i="1"/>
  <c r="M1355" i="1"/>
  <c r="M1356" i="1"/>
  <c r="M1357" i="1"/>
  <c r="M1358" i="1"/>
  <c r="M1359" i="1"/>
  <c r="M1361" i="1"/>
  <c r="M1362" i="1"/>
  <c r="M1363" i="1"/>
  <c r="M1364" i="1"/>
  <c r="M1365" i="1"/>
  <c r="M1366" i="1"/>
  <c r="M1367" i="1"/>
  <c r="M1368" i="1"/>
  <c r="M1369" i="1"/>
  <c r="M1370" i="1"/>
  <c r="M1372" i="1"/>
  <c r="M1373" i="1"/>
  <c r="M1374" i="1"/>
  <c r="M1375" i="1"/>
  <c r="M1376" i="1"/>
  <c r="M1377" i="1"/>
  <c r="M1378" i="1"/>
  <c r="M1379" i="1"/>
  <c r="M1380" i="1"/>
  <c r="M1381" i="1"/>
  <c r="M1383" i="1"/>
  <c r="M1384" i="1"/>
  <c r="M1385" i="1"/>
  <c r="M1386" i="1"/>
  <c r="M1387" i="1"/>
  <c r="M1388" i="1"/>
  <c r="M1389" i="1"/>
  <c r="M1390" i="1"/>
  <c r="M1391" i="1"/>
  <c r="M1392" i="1"/>
  <c r="M1394" i="1"/>
  <c r="M1395" i="1"/>
  <c r="M1396" i="1"/>
  <c r="M1397" i="1"/>
  <c r="M1398" i="1"/>
  <c r="M1399" i="1"/>
  <c r="M1400" i="1"/>
  <c r="M1401" i="1"/>
  <c r="M1402" i="1"/>
  <c r="M1403" i="1"/>
  <c r="M1405" i="1"/>
  <c r="M1406" i="1"/>
  <c r="M1407" i="1"/>
  <c r="M1408" i="1"/>
  <c r="M1409" i="1"/>
  <c r="M1410" i="1"/>
  <c r="M1411" i="1"/>
  <c r="M1412" i="1"/>
  <c r="M1413" i="1"/>
  <c r="M1414" i="1"/>
  <c r="M1416" i="1"/>
  <c r="M1417" i="1"/>
  <c r="M1418" i="1"/>
  <c r="M1419" i="1"/>
  <c r="M1420" i="1"/>
  <c r="M1421" i="1"/>
  <c r="M1422" i="1"/>
  <c r="M1423" i="1"/>
  <c r="M1424" i="1"/>
  <c r="M1425" i="1"/>
  <c r="M1427" i="1"/>
  <c r="M1428" i="1"/>
  <c r="M1429" i="1"/>
  <c r="M1430" i="1"/>
  <c r="M1431" i="1"/>
  <c r="M1432" i="1"/>
  <c r="M1433" i="1"/>
  <c r="M1434" i="1"/>
  <c r="M1435" i="1"/>
  <c r="M1436" i="1"/>
  <c r="M1438" i="1"/>
  <c r="M1439" i="1"/>
  <c r="M1440" i="1"/>
  <c r="M1441" i="1"/>
  <c r="M1442" i="1"/>
  <c r="M1443" i="1"/>
  <c r="M1444" i="1"/>
  <c r="M1445" i="1"/>
  <c r="M1446" i="1"/>
  <c r="M1447" i="1"/>
  <c r="M1450" i="1"/>
  <c r="M1451" i="1"/>
  <c r="M1452" i="1"/>
  <c r="M1453" i="1"/>
  <c r="M1454" i="1"/>
  <c r="M1455" i="1"/>
  <c r="M1456" i="1"/>
  <c r="M1457" i="1"/>
  <c r="M1458" i="1"/>
  <c r="M1459" i="1"/>
  <c r="M1461" i="1"/>
  <c r="M1462" i="1"/>
  <c r="M1463" i="1"/>
  <c r="M1464" i="1"/>
  <c r="M1465" i="1"/>
  <c r="M1466" i="1"/>
  <c r="M1467" i="1"/>
  <c r="M1468" i="1"/>
  <c r="M1469" i="1"/>
  <c r="M1470" i="1"/>
  <c r="M1472" i="1"/>
  <c r="M1473" i="1"/>
  <c r="M1474" i="1"/>
  <c r="M1475" i="1"/>
  <c r="M1476" i="1"/>
  <c r="M1477" i="1"/>
  <c r="M1478" i="1"/>
  <c r="M1479" i="1"/>
  <c r="M1480" i="1"/>
  <c r="M1481" i="1"/>
  <c r="M1483" i="1"/>
  <c r="M1484" i="1"/>
  <c r="M1485" i="1"/>
  <c r="M1486" i="1"/>
  <c r="M1487" i="1"/>
  <c r="M1488" i="1"/>
  <c r="M1489" i="1"/>
  <c r="M1490" i="1"/>
  <c r="M1491" i="1"/>
  <c r="M1492" i="1"/>
  <c r="M1494" i="1"/>
  <c r="M1495" i="1"/>
  <c r="M1496" i="1"/>
  <c r="M1497" i="1"/>
  <c r="M1498" i="1"/>
  <c r="M1499" i="1"/>
  <c r="M1500" i="1"/>
  <c r="M1501" i="1"/>
  <c r="M1502" i="1"/>
  <c r="M1503" i="1"/>
  <c r="M1505" i="1"/>
  <c r="M1506" i="1"/>
  <c r="M1507" i="1"/>
  <c r="M1508" i="1"/>
  <c r="M1509" i="1"/>
  <c r="M1510" i="1"/>
  <c r="M1511" i="1"/>
  <c r="M1512" i="1"/>
  <c r="M1513" i="1"/>
  <c r="M1514" i="1"/>
  <c r="M1516" i="1"/>
  <c r="M1517" i="1"/>
  <c r="M1518" i="1"/>
  <c r="M1519" i="1"/>
  <c r="M1520" i="1"/>
  <c r="M1521" i="1"/>
  <c r="M1522" i="1"/>
  <c r="M1523" i="1"/>
  <c r="M1524" i="1"/>
  <c r="M1525" i="1"/>
  <c r="M1527" i="1"/>
  <c r="M1528" i="1"/>
  <c r="M1529" i="1"/>
  <c r="M1530" i="1"/>
  <c r="M1531" i="1"/>
  <c r="M1532" i="1"/>
  <c r="M1533" i="1"/>
  <c r="M1534" i="1"/>
  <c r="M1535" i="1"/>
  <c r="M1536" i="1"/>
  <c r="M1538" i="1"/>
  <c r="M1539" i="1"/>
  <c r="M1540" i="1"/>
  <c r="M1541" i="1"/>
  <c r="M1542" i="1"/>
  <c r="M1543" i="1"/>
  <c r="M1544" i="1"/>
  <c r="M1545" i="1"/>
  <c r="M1546" i="1"/>
  <c r="M1547" i="1"/>
  <c r="M1549" i="1"/>
  <c r="M1550" i="1"/>
  <c r="M1551" i="1"/>
  <c r="M1552" i="1"/>
  <c r="M1553" i="1"/>
  <c r="M1554" i="1"/>
  <c r="M1555" i="1"/>
  <c r="M1556" i="1"/>
  <c r="M1557" i="1"/>
  <c r="M1558" i="1"/>
  <c r="M1561" i="1"/>
  <c r="M1562" i="1"/>
  <c r="M1563" i="1"/>
  <c r="M1564" i="1"/>
  <c r="M1565" i="1"/>
  <c r="M1566" i="1"/>
  <c r="M1567" i="1"/>
  <c r="M1568" i="1"/>
  <c r="M1569" i="1"/>
  <c r="M1570" i="1"/>
  <c r="M1572" i="1"/>
  <c r="M1573" i="1"/>
  <c r="M1574" i="1"/>
  <c r="M1575" i="1"/>
  <c r="M1576" i="1"/>
  <c r="M1577" i="1"/>
  <c r="M1578" i="1"/>
  <c r="M1579" i="1"/>
  <c r="M1580" i="1"/>
  <c r="M1581" i="1"/>
  <c r="M1583" i="1"/>
  <c r="M1584" i="1"/>
  <c r="M1585" i="1"/>
  <c r="M1586" i="1"/>
  <c r="M1587" i="1"/>
  <c r="M1588" i="1"/>
  <c r="M1589" i="1"/>
  <c r="M1590" i="1"/>
  <c r="M1591" i="1"/>
  <c r="M1592" i="1"/>
  <c r="M1594" i="1"/>
  <c r="M1595" i="1"/>
  <c r="M1596" i="1"/>
  <c r="M1597" i="1"/>
  <c r="M1598" i="1"/>
  <c r="M1599" i="1"/>
  <c r="M1600" i="1"/>
  <c r="M1601" i="1"/>
  <c r="M1602" i="1"/>
  <c r="M1603" i="1"/>
  <c r="M1605" i="1"/>
  <c r="M1606" i="1"/>
  <c r="M1607" i="1"/>
  <c r="M1608" i="1"/>
  <c r="M1609" i="1"/>
  <c r="M1610" i="1"/>
  <c r="M1611" i="1"/>
  <c r="M1612" i="1"/>
  <c r="M1613" i="1"/>
  <c r="M1614" i="1"/>
  <c r="M1616" i="1"/>
  <c r="M1617" i="1"/>
  <c r="M1618" i="1"/>
  <c r="M1619" i="1"/>
  <c r="M1620" i="1"/>
  <c r="M1621" i="1"/>
  <c r="M1622" i="1"/>
  <c r="M1623" i="1"/>
  <c r="M1624" i="1"/>
  <c r="M1625" i="1"/>
  <c r="M1627" i="1"/>
  <c r="M1628" i="1"/>
  <c r="M1629" i="1"/>
  <c r="M1630" i="1"/>
  <c r="M1631" i="1"/>
  <c r="M1632" i="1"/>
  <c r="M1633" i="1"/>
  <c r="M1634" i="1"/>
  <c r="M1635" i="1"/>
  <c r="M1636" i="1"/>
  <c r="M1638" i="1"/>
  <c r="M1639" i="1"/>
  <c r="M1640" i="1"/>
  <c r="M1641" i="1"/>
  <c r="M1642" i="1"/>
  <c r="M1643" i="1"/>
  <c r="M1644" i="1"/>
  <c r="M1645" i="1"/>
  <c r="M1646" i="1"/>
  <c r="M1647" i="1"/>
  <c r="M1649" i="1"/>
  <c r="M1650" i="1"/>
  <c r="M1651" i="1"/>
  <c r="M1652" i="1"/>
  <c r="M1653" i="1"/>
  <c r="M1654" i="1"/>
  <c r="M1655" i="1"/>
  <c r="M1656" i="1"/>
  <c r="M1657" i="1"/>
  <c r="M1658" i="1"/>
  <c r="M1660" i="1"/>
  <c r="M1661" i="1"/>
  <c r="M1662" i="1"/>
  <c r="M2341" i="1"/>
  <c r="M1663" i="1"/>
  <c r="M1664" i="1"/>
  <c r="M1665" i="1"/>
  <c r="M1666" i="1"/>
  <c r="M1667" i="1"/>
  <c r="M1668" i="1"/>
  <c r="M1669" i="1"/>
  <c r="M1672" i="1"/>
  <c r="M1673" i="1"/>
  <c r="M1674" i="1"/>
  <c r="M1675" i="1"/>
  <c r="M1676" i="1"/>
  <c r="M1677" i="1"/>
  <c r="M1678" i="1"/>
  <c r="M1679" i="1"/>
  <c r="M1680" i="1"/>
  <c r="M1681" i="1"/>
  <c r="M1683" i="1"/>
  <c r="M1684" i="1"/>
  <c r="M1685" i="1"/>
  <c r="M1686" i="1"/>
  <c r="M1687" i="1"/>
  <c r="M1688" i="1"/>
  <c r="M1689" i="1"/>
  <c r="M1690" i="1"/>
  <c r="M1691" i="1"/>
  <c r="M1692" i="1"/>
  <c r="M1694" i="1"/>
  <c r="M1695" i="1"/>
  <c r="M1696" i="1"/>
  <c r="M1697" i="1"/>
  <c r="M1698" i="1"/>
  <c r="M1699" i="1"/>
  <c r="M1700" i="1"/>
  <c r="M1701" i="1"/>
  <c r="M1702" i="1"/>
  <c r="M1703" i="1"/>
  <c r="M1705" i="1"/>
  <c r="M1706" i="1"/>
  <c r="M1707" i="1"/>
  <c r="M1708" i="1"/>
  <c r="M1709" i="1"/>
  <c r="M1710" i="1"/>
  <c r="M1711" i="1"/>
  <c r="M1712" i="1"/>
  <c r="M1713" i="1"/>
  <c r="M1714" i="1"/>
  <c r="M1716" i="1"/>
  <c r="M1717" i="1"/>
  <c r="M1718" i="1"/>
  <c r="M1719" i="1"/>
  <c r="M1720" i="1"/>
  <c r="M1721" i="1"/>
  <c r="M1722" i="1"/>
  <c r="M1723" i="1"/>
  <c r="M1724" i="1"/>
  <c r="M1725" i="1"/>
  <c r="M1727" i="1"/>
  <c r="M1728" i="1"/>
  <c r="M1729" i="1"/>
  <c r="M1730" i="1"/>
  <c r="M1731" i="1"/>
  <c r="M1732" i="1"/>
  <c r="M1733" i="1"/>
  <c r="M1734" i="1"/>
  <c r="M1735" i="1"/>
  <c r="M1736" i="1"/>
  <c r="M1738" i="1"/>
  <c r="M1739" i="1"/>
  <c r="M1740" i="1"/>
  <c r="M1741" i="1"/>
  <c r="M1742" i="1"/>
  <c r="M1743" i="1"/>
  <c r="M1744" i="1"/>
  <c r="M1745" i="1"/>
  <c r="M1746" i="1"/>
  <c r="M1747" i="1"/>
  <c r="M1749" i="1"/>
  <c r="M1750" i="1"/>
  <c r="M1751" i="1"/>
  <c r="M1752" i="1"/>
  <c r="M1753" i="1"/>
  <c r="M1754" i="1"/>
  <c r="M1755" i="1"/>
  <c r="M1756" i="1"/>
  <c r="M1757" i="1"/>
  <c r="M1758" i="1"/>
  <c r="M1760" i="1"/>
  <c r="M1761" i="1"/>
  <c r="M1762" i="1"/>
  <c r="M1763" i="1"/>
  <c r="M1764" i="1"/>
  <c r="M1765" i="1"/>
  <c r="M1766" i="1"/>
  <c r="M1767" i="1"/>
  <c r="M1768" i="1"/>
  <c r="M1769" i="1"/>
  <c r="M1771" i="1"/>
  <c r="M1772" i="1"/>
  <c r="M1773" i="1"/>
  <c r="M1774" i="1"/>
  <c r="M1775" i="1"/>
  <c r="M1776" i="1"/>
  <c r="M1777" i="1"/>
  <c r="M1778" i="1"/>
  <c r="M1779" i="1"/>
  <c r="M1780" i="1"/>
  <c r="M1783" i="1"/>
  <c r="M1784" i="1"/>
  <c r="M1785" i="1"/>
  <c r="M1786" i="1"/>
  <c r="M1787" i="1"/>
  <c r="M1788" i="1"/>
  <c r="M1789" i="1"/>
  <c r="M1790" i="1"/>
  <c r="M1791" i="1"/>
  <c r="M1792" i="1"/>
  <c r="M1794" i="1"/>
  <c r="M1795" i="1"/>
  <c r="M1796" i="1"/>
  <c r="M1797" i="1"/>
  <c r="M1798" i="1"/>
  <c r="M1799" i="1"/>
  <c r="M1800" i="1"/>
  <c r="M1801" i="1"/>
  <c r="M1802" i="1"/>
  <c r="M1803" i="1"/>
  <c r="M1805" i="1"/>
  <c r="M1806" i="1"/>
  <c r="M1807" i="1"/>
  <c r="M1808" i="1"/>
  <c r="M1809" i="1"/>
  <c r="M1810" i="1"/>
  <c r="M1811" i="1"/>
  <c r="M1812" i="1"/>
  <c r="M1813" i="1"/>
  <c r="M1814" i="1"/>
  <c r="M1816" i="1"/>
  <c r="M1817" i="1"/>
  <c r="M1818" i="1"/>
  <c r="M1819" i="1"/>
  <c r="M1820" i="1"/>
  <c r="M1821" i="1"/>
  <c r="M1822" i="1"/>
  <c r="M1823" i="1"/>
  <c r="M1824" i="1"/>
  <c r="M1825" i="1"/>
  <c r="M1827" i="1"/>
  <c r="M1828" i="1"/>
  <c r="M1829" i="1"/>
  <c r="M1830" i="1"/>
  <c r="M1831" i="1"/>
  <c r="M1832" i="1"/>
  <c r="M1833" i="1"/>
  <c r="M1834" i="1"/>
  <c r="M1835" i="1"/>
  <c r="M1836" i="1"/>
  <c r="M1838" i="1"/>
  <c r="M1839" i="1"/>
  <c r="M1840" i="1"/>
  <c r="M1841" i="1"/>
  <c r="M1842" i="1"/>
  <c r="M1843" i="1"/>
  <c r="M1844" i="1"/>
  <c r="M1845" i="1"/>
  <c r="M1846" i="1"/>
  <c r="M1847" i="1"/>
  <c r="M1849" i="1"/>
  <c r="M1850" i="1"/>
  <c r="M1851" i="1"/>
  <c r="M1852" i="1"/>
  <c r="M1853" i="1"/>
  <c r="M1854" i="1"/>
  <c r="M1855" i="1"/>
  <c r="M1856" i="1"/>
  <c r="M1857" i="1"/>
  <c r="M1858" i="1"/>
  <c r="M1860" i="1"/>
  <c r="M1861" i="1"/>
  <c r="M1862" i="1"/>
  <c r="M1863" i="1"/>
  <c r="M1864" i="1"/>
  <c r="M1865" i="1"/>
  <c r="M1866" i="1"/>
  <c r="M1867" i="1"/>
  <c r="M1868" i="1"/>
  <c r="M1869" i="1"/>
  <c r="M1871" i="1"/>
  <c r="M1872" i="1"/>
  <c r="M1873" i="1"/>
  <c r="M1874" i="1"/>
  <c r="M1875" i="1"/>
  <c r="M1876" i="1"/>
  <c r="M1877" i="1"/>
  <c r="M1878" i="1"/>
  <c r="M1879" i="1"/>
  <c r="M1880" i="1"/>
  <c r="M1882" i="1"/>
  <c r="M1883" i="1"/>
  <c r="M1884" i="1"/>
  <c r="M1885" i="1"/>
  <c r="M1886" i="1"/>
  <c r="M1887" i="1"/>
  <c r="M1888" i="1"/>
  <c r="M1889" i="1"/>
  <c r="M1890" i="1"/>
  <c r="M1891" i="1"/>
  <c r="M1894" i="1"/>
  <c r="M1895" i="1"/>
  <c r="M1896" i="1"/>
  <c r="M1897" i="1"/>
  <c r="M1898" i="1"/>
  <c r="M1899" i="1"/>
  <c r="M1900" i="1"/>
  <c r="M1901" i="1"/>
  <c r="M1902" i="1"/>
  <c r="M1903" i="1"/>
  <c r="M1905" i="1"/>
  <c r="M1906" i="1"/>
  <c r="M1907" i="1"/>
  <c r="M1908" i="1"/>
  <c r="M1909" i="1"/>
  <c r="M1910" i="1"/>
  <c r="M1911" i="1"/>
  <c r="M1912" i="1"/>
  <c r="M1913" i="1"/>
  <c r="M1914" i="1"/>
  <c r="M1916" i="1"/>
  <c r="M1917" i="1"/>
  <c r="M1918" i="1"/>
  <c r="M1919" i="1"/>
  <c r="M1920" i="1"/>
  <c r="M1921" i="1"/>
  <c r="M1922" i="1"/>
  <c r="M1923" i="1"/>
  <c r="M1924" i="1"/>
  <c r="M1925" i="1"/>
  <c r="M1927" i="1"/>
  <c r="M1928" i="1"/>
  <c r="M1929" i="1"/>
  <c r="M1930" i="1"/>
  <c r="M1931" i="1"/>
  <c r="M1932" i="1"/>
  <c r="M1933" i="1"/>
  <c r="M1934" i="1"/>
  <c r="M1935" i="1"/>
  <c r="M1936" i="1"/>
  <c r="M1938" i="1"/>
  <c r="M1939" i="1"/>
  <c r="M1940" i="1"/>
  <c r="M1941" i="1"/>
  <c r="M1942" i="1"/>
  <c r="M1943" i="1"/>
  <c r="M1944" i="1"/>
  <c r="M1945" i="1"/>
  <c r="M1946" i="1"/>
  <c r="M1947" i="1"/>
  <c r="M1949" i="1"/>
  <c r="M1950" i="1"/>
  <c r="M1951" i="1"/>
  <c r="M1952" i="1"/>
  <c r="M1953" i="1"/>
  <c r="M1954" i="1"/>
  <c r="M1955" i="1"/>
  <c r="M1956" i="1"/>
  <c r="M1957" i="1"/>
  <c r="M1958" i="1"/>
  <c r="M1960" i="1"/>
  <c r="M1961" i="1"/>
  <c r="M1962" i="1"/>
  <c r="M1963" i="1"/>
  <c r="M1964" i="1"/>
  <c r="M1965" i="1"/>
  <c r="M1966" i="1"/>
  <c r="M1967" i="1"/>
  <c r="M1968" i="1"/>
  <c r="M1969" i="1"/>
  <c r="M1971" i="1"/>
  <c r="M1972" i="1"/>
  <c r="M1973" i="1"/>
  <c r="M1974" i="1"/>
  <c r="M1975" i="1"/>
  <c r="M1976" i="1"/>
  <c r="M1977" i="1"/>
  <c r="M1978" i="1"/>
  <c r="M1979" i="1"/>
  <c r="M1980" i="1"/>
  <c r="M1982" i="1"/>
  <c r="M1983" i="1"/>
  <c r="M1984" i="1"/>
  <c r="M1985" i="1"/>
  <c r="M1986" i="1"/>
  <c r="M1987" i="1"/>
  <c r="M1988" i="1"/>
  <c r="M1989" i="1"/>
  <c r="M1990" i="1"/>
  <c r="M1991" i="1"/>
  <c r="M1993" i="1"/>
  <c r="M1994" i="1"/>
  <c r="M1995" i="1"/>
  <c r="M1996" i="1"/>
  <c r="M1997" i="1"/>
  <c r="M1998" i="1"/>
  <c r="M1999" i="1"/>
  <c r="M2000" i="1"/>
  <c r="M2001" i="1"/>
  <c r="M2002" i="1"/>
  <c r="M2005" i="1"/>
  <c r="M2006" i="1"/>
  <c r="M2007" i="1"/>
  <c r="M2008" i="1"/>
  <c r="M2009" i="1"/>
  <c r="M2010" i="1"/>
  <c r="M2011" i="1"/>
  <c r="M2012" i="1"/>
  <c r="M2013" i="1"/>
  <c r="M2014" i="1"/>
  <c r="M2016" i="1"/>
  <c r="M2017" i="1"/>
  <c r="M2018" i="1"/>
  <c r="M2019" i="1"/>
  <c r="M2020" i="1"/>
  <c r="M2021" i="1"/>
  <c r="M2022" i="1"/>
  <c r="M2023" i="1"/>
  <c r="M2024" i="1"/>
  <c r="M2025" i="1"/>
  <c r="M2027" i="1"/>
  <c r="M2028" i="1"/>
  <c r="M2029" i="1"/>
  <c r="M2030" i="1"/>
  <c r="M2031" i="1"/>
  <c r="M2032" i="1"/>
  <c r="M2033" i="1"/>
  <c r="M2034" i="1"/>
  <c r="M2035" i="1"/>
  <c r="M2036" i="1"/>
  <c r="M2038" i="1"/>
  <c r="M2039" i="1"/>
  <c r="M2040" i="1"/>
  <c r="M2041" i="1"/>
  <c r="M2042" i="1"/>
  <c r="M2043" i="1"/>
  <c r="M2044" i="1"/>
  <c r="M2045" i="1"/>
  <c r="M2046" i="1"/>
  <c r="M2047" i="1"/>
  <c r="M2049" i="1"/>
  <c r="M2050" i="1"/>
  <c r="M2051" i="1"/>
  <c r="M2052" i="1"/>
  <c r="M2053" i="1"/>
  <c r="M2054" i="1"/>
  <c r="M2055" i="1"/>
  <c r="M2056" i="1"/>
  <c r="M2057" i="1"/>
  <c r="M2058" i="1"/>
  <c r="M2060" i="1"/>
  <c r="M2061" i="1"/>
  <c r="M2062" i="1"/>
  <c r="M2063" i="1"/>
  <c r="M2064" i="1"/>
  <c r="M2065" i="1"/>
  <c r="M2066" i="1"/>
  <c r="M2067" i="1"/>
  <c r="M2068" i="1"/>
  <c r="M2069" i="1"/>
  <c r="M2071" i="1"/>
  <c r="M2072" i="1"/>
  <c r="M2073" i="1"/>
  <c r="M2074" i="1"/>
  <c r="M2075" i="1"/>
  <c r="M2076" i="1"/>
  <c r="M2077" i="1"/>
  <c r="M2078" i="1"/>
  <c r="M2079" i="1"/>
  <c r="M2080" i="1"/>
  <c r="M2082" i="1"/>
  <c r="M2083" i="1"/>
  <c r="M2084" i="1"/>
  <c r="M2085" i="1"/>
  <c r="M2086" i="1"/>
  <c r="M2087" i="1"/>
  <c r="M2088" i="1"/>
  <c r="M2089" i="1"/>
  <c r="M2090" i="1"/>
  <c r="M2091" i="1"/>
  <c r="M2093" i="1"/>
  <c r="M2094" i="1"/>
  <c r="M2095" i="1"/>
  <c r="M2096" i="1"/>
  <c r="M2097" i="1"/>
  <c r="M2098" i="1"/>
  <c r="M2099" i="1"/>
  <c r="M2100" i="1"/>
  <c r="M2101" i="1"/>
  <c r="M2102" i="1"/>
  <c r="M2104" i="1"/>
  <c r="M2105" i="1"/>
  <c r="M2106" i="1"/>
  <c r="M2107" i="1"/>
  <c r="M2108" i="1"/>
  <c r="M2109" i="1"/>
  <c r="M2110" i="1"/>
  <c r="M2111" i="1"/>
  <c r="M2112" i="1"/>
  <c r="M2113" i="1"/>
  <c r="M2116" i="1"/>
  <c r="M2117" i="1"/>
  <c r="M2118" i="1"/>
  <c r="M2119" i="1"/>
  <c r="M2120" i="1"/>
  <c r="M2121" i="1"/>
  <c r="M2122" i="1"/>
  <c r="M2123" i="1"/>
  <c r="M2124" i="1"/>
  <c r="M2125" i="1"/>
  <c r="M2127" i="1"/>
  <c r="M2128" i="1"/>
  <c r="M2129" i="1"/>
  <c r="M2130" i="1"/>
  <c r="M2131" i="1"/>
  <c r="M2132" i="1"/>
  <c r="M2133" i="1"/>
  <c r="M2134" i="1"/>
  <c r="M2135" i="1"/>
  <c r="M2136" i="1"/>
  <c r="M2138" i="1"/>
  <c r="M2139" i="1"/>
  <c r="M2140" i="1"/>
  <c r="M2141" i="1"/>
  <c r="M2142" i="1"/>
  <c r="M2143" i="1"/>
  <c r="M2144" i="1"/>
  <c r="M2145" i="1"/>
  <c r="M2146" i="1"/>
  <c r="M2147" i="1"/>
  <c r="M2149" i="1"/>
  <c r="M2150" i="1"/>
  <c r="M2151" i="1"/>
  <c r="M2152" i="1"/>
  <c r="M2153" i="1"/>
  <c r="M2154" i="1"/>
  <c r="M2155" i="1"/>
  <c r="M2156" i="1"/>
  <c r="M2157" i="1"/>
  <c r="M2158" i="1"/>
  <c r="M2160" i="1"/>
  <c r="M2161" i="1"/>
  <c r="M2162" i="1"/>
  <c r="M2163" i="1"/>
  <c r="M2164" i="1"/>
  <c r="M2165" i="1"/>
  <c r="M2166" i="1"/>
  <c r="M2167" i="1"/>
  <c r="M2168" i="1"/>
  <c r="M2169" i="1"/>
  <c r="M2171" i="1"/>
  <c r="M2172" i="1"/>
  <c r="M2173" i="1"/>
  <c r="M2174" i="1"/>
  <c r="M2175" i="1"/>
  <c r="M2176" i="1"/>
  <c r="M2177" i="1"/>
  <c r="M2178" i="1"/>
  <c r="M2179" i="1"/>
  <c r="M2180" i="1"/>
  <c r="M2182" i="1"/>
  <c r="M2183" i="1"/>
  <c r="M2184" i="1"/>
  <c r="M2185" i="1"/>
  <c r="M2186" i="1"/>
  <c r="M2187" i="1"/>
  <c r="M2188" i="1"/>
  <c r="M2189" i="1"/>
  <c r="M2190" i="1"/>
  <c r="M2191" i="1"/>
  <c r="M2193" i="1"/>
  <c r="M2194" i="1"/>
  <c r="M2195" i="1"/>
  <c r="M2196" i="1"/>
  <c r="M2197" i="1"/>
  <c r="M2198" i="1"/>
  <c r="M2199" i="1"/>
  <c r="M2200" i="1"/>
  <c r="M2201" i="1"/>
  <c r="M2202" i="1"/>
  <c r="M2204" i="1"/>
  <c r="M2205" i="1"/>
  <c r="M2206" i="1"/>
  <c r="M2207" i="1"/>
  <c r="M2208" i="1"/>
  <c r="M2209" i="1"/>
  <c r="M2210" i="1"/>
  <c r="M2211" i="1"/>
  <c r="M2212" i="1"/>
  <c r="M2213" i="1"/>
  <c r="M2215" i="1"/>
  <c r="M2216" i="1"/>
  <c r="M2217" i="1"/>
  <c r="M2218" i="1"/>
  <c r="M2219" i="1"/>
  <c r="M2220" i="1"/>
  <c r="M2221" i="1"/>
  <c r="M2222" i="1"/>
  <c r="M2223" i="1"/>
  <c r="M2224" i="1"/>
  <c r="M2227" i="1"/>
  <c r="M2228" i="1"/>
  <c r="M2229" i="1"/>
  <c r="M2230" i="1"/>
  <c r="M2231" i="1"/>
  <c r="M2232" i="1"/>
  <c r="M2233" i="1"/>
  <c r="M2234" i="1"/>
  <c r="M2235" i="1"/>
  <c r="M2236" i="1"/>
  <c r="M2238" i="1"/>
  <c r="M2239" i="1"/>
  <c r="M2240" i="1"/>
  <c r="M2241" i="1"/>
  <c r="M2242" i="1"/>
  <c r="M2243" i="1"/>
  <c r="M2244" i="1"/>
  <c r="M2245" i="1"/>
  <c r="M2246" i="1"/>
  <c r="M2247" i="1"/>
  <c r="M2249" i="1"/>
  <c r="M2250" i="1"/>
  <c r="M2251" i="1"/>
  <c r="M2252" i="1"/>
  <c r="M2253" i="1"/>
  <c r="M2254" i="1"/>
  <c r="M2255" i="1"/>
  <c r="M2256" i="1"/>
  <c r="M2257" i="1"/>
  <c r="M2258" i="1"/>
  <c r="M2260" i="1"/>
  <c r="M2261" i="1"/>
  <c r="M2262" i="1"/>
  <c r="M2263" i="1"/>
  <c r="M2264" i="1"/>
  <c r="M2265" i="1"/>
  <c r="M2266" i="1"/>
  <c r="M2267" i="1"/>
  <c r="M2268" i="1"/>
  <c r="M2269" i="1"/>
  <c r="M2271" i="1"/>
  <c r="M2272" i="1"/>
  <c r="M2273" i="1"/>
  <c r="M2274" i="1"/>
  <c r="M2275" i="1"/>
  <c r="M2276" i="1"/>
  <c r="M2277" i="1"/>
  <c r="M2278" i="1"/>
  <c r="M2279" i="1"/>
  <c r="M2280" i="1"/>
  <c r="M2282" i="1"/>
  <c r="M2283" i="1"/>
  <c r="M2284" i="1"/>
  <c r="M2285" i="1"/>
  <c r="M2286" i="1"/>
  <c r="M2287" i="1"/>
  <c r="M2288" i="1"/>
  <c r="M2289" i="1"/>
  <c r="M2290" i="1"/>
  <c r="M2291" i="1"/>
  <c r="M2293" i="1"/>
  <c r="M2294" i="1"/>
  <c r="M2295" i="1"/>
  <c r="M2296" i="1"/>
  <c r="M2297" i="1"/>
  <c r="M2298" i="1"/>
  <c r="M2299" i="1"/>
  <c r="M2300" i="1"/>
  <c r="M2301" i="1"/>
  <c r="M2302" i="1"/>
  <c r="M2304" i="1"/>
  <c r="M2305" i="1"/>
  <c r="M2306" i="1"/>
  <c r="M2307" i="1"/>
  <c r="M2308" i="1"/>
  <c r="M2309" i="1"/>
  <c r="M2310" i="1"/>
  <c r="M2311" i="1"/>
  <c r="M2312" i="1"/>
  <c r="M2313" i="1"/>
  <c r="M2315" i="1"/>
  <c r="M2316" i="1"/>
  <c r="M2317" i="1"/>
  <c r="M2318" i="1"/>
  <c r="M2319" i="1"/>
  <c r="M2320" i="1"/>
  <c r="M2321" i="1"/>
  <c r="M2322" i="1"/>
  <c r="M2323" i="1"/>
  <c r="M2324" i="1"/>
  <c r="M2326" i="1"/>
  <c r="M2327" i="1"/>
  <c r="M2328" i="1"/>
  <c r="M2329" i="1"/>
  <c r="M2330" i="1"/>
  <c r="M2331" i="1"/>
  <c r="M2332" i="1"/>
  <c r="M2333" i="1"/>
  <c r="M2334" i="1"/>
  <c r="M2335" i="1"/>
  <c r="M2" i="1"/>
  <c r="M3" i="1"/>
  <c r="M4" i="1"/>
  <c r="M5" i="1"/>
  <c r="M6" i="1"/>
  <c r="M7" i="1"/>
  <c r="M8" i="1"/>
  <c r="M9" i="1"/>
  <c r="M10" i="1"/>
  <c r="M11" i="1"/>
  <c r="M13" i="1"/>
  <c r="M14" i="1"/>
  <c r="M15" i="1"/>
  <c r="M16" i="1"/>
  <c r="M17" i="1"/>
  <c r="M18" i="1"/>
  <c r="M19" i="1"/>
  <c r="M20" i="1"/>
  <c r="M21" i="1"/>
  <c r="M22" i="1"/>
  <c r="M24" i="1"/>
  <c r="M25" i="1"/>
  <c r="M26" i="1"/>
  <c r="M27" i="1"/>
  <c r="M28" i="1"/>
  <c r="M29" i="1"/>
  <c r="M30" i="1"/>
  <c r="M31" i="1"/>
  <c r="M32" i="1"/>
  <c r="M33" i="1"/>
  <c r="M35" i="1"/>
  <c r="M36" i="1"/>
  <c r="M37" i="1"/>
  <c r="M38" i="1"/>
  <c r="M39" i="1"/>
  <c r="M40" i="1"/>
  <c r="M41" i="1"/>
  <c r="M42" i="1"/>
  <c r="M43" i="1"/>
  <c r="M44" i="1"/>
  <c r="M46" i="1"/>
  <c r="M47" i="1"/>
  <c r="M48" i="1"/>
  <c r="M49" i="1"/>
  <c r="M50" i="1"/>
  <c r="M51" i="1"/>
  <c r="M52" i="1"/>
  <c r="M53" i="1"/>
  <c r="M54" i="1"/>
  <c r="M55" i="1"/>
  <c r="M57" i="1"/>
  <c r="M58" i="1"/>
  <c r="M59" i="1"/>
  <c r="M60" i="1"/>
  <c r="M61" i="1"/>
  <c r="M62" i="1"/>
  <c r="M63" i="1"/>
  <c r="M64" i="1"/>
  <c r="M65" i="1"/>
  <c r="M66" i="1"/>
  <c r="M68" i="1"/>
  <c r="M69" i="1"/>
  <c r="M70" i="1"/>
  <c r="M71" i="1"/>
  <c r="M72" i="1"/>
  <c r="M73" i="1"/>
  <c r="M74" i="1"/>
  <c r="M75" i="1"/>
  <c r="M76" i="1"/>
  <c r="M77" i="1"/>
  <c r="M79" i="1"/>
  <c r="M80" i="1"/>
  <c r="M81" i="1"/>
  <c r="M82" i="1"/>
  <c r="M83" i="1"/>
  <c r="M84" i="1"/>
  <c r="M85" i="1"/>
  <c r="M86" i="1"/>
  <c r="M87" i="1"/>
  <c r="M88" i="1"/>
  <c r="M90" i="1"/>
  <c r="M91" i="1"/>
  <c r="M92" i="1"/>
  <c r="M93" i="1"/>
  <c r="M94" i="1"/>
  <c r="M95" i="1"/>
  <c r="M96" i="1"/>
  <c r="M97" i="1"/>
  <c r="M98" i="1"/>
  <c r="M99" i="1"/>
  <c r="M101" i="1"/>
  <c r="M102" i="1"/>
  <c r="M103" i="1"/>
  <c r="M104" i="1"/>
  <c r="M105" i="1"/>
  <c r="M106" i="1"/>
  <c r="M107" i="1"/>
  <c r="M108" i="1"/>
  <c r="M109" i="1"/>
  <c r="M110" i="1"/>
  <c r="M113" i="1"/>
  <c r="M114" i="1"/>
  <c r="M115" i="1"/>
  <c r="M116" i="1"/>
  <c r="M117" i="1"/>
  <c r="M118" i="1"/>
  <c r="M119" i="1"/>
  <c r="M120" i="1"/>
  <c r="M121" i="1"/>
  <c r="M122" i="1"/>
  <c r="M124" i="1"/>
  <c r="M125" i="1"/>
  <c r="M126" i="1"/>
  <c r="M127" i="1"/>
  <c r="M128" i="1"/>
  <c r="M129" i="1"/>
  <c r="M130" i="1"/>
  <c r="M131" i="1"/>
  <c r="M132" i="1"/>
  <c r="M133" i="1"/>
  <c r="M135" i="1"/>
  <c r="M136" i="1"/>
  <c r="M137" i="1"/>
  <c r="M138" i="1"/>
  <c r="M139" i="1"/>
  <c r="M140" i="1"/>
  <c r="M141" i="1"/>
  <c r="M142" i="1"/>
  <c r="M143" i="1"/>
  <c r="M144" i="1"/>
  <c r="M146" i="1"/>
  <c r="M147" i="1"/>
  <c r="M148" i="1"/>
  <c r="M149" i="1"/>
  <c r="M150" i="1"/>
  <c r="M151" i="1"/>
  <c r="M152" i="1"/>
  <c r="M153" i="1"/>
  <c r="M154" i="1"/>
  <c r="M155" i="1"/>
  <c r="M157" i="1"/>
  <c r="M158" i="1"/>
  <c r="M159" i="1"/>
  <c r="M160" i="1"/>
  <c r="M161" i="1"/>
  <c r="M162" i="1"/>
  <c r="M163" i="1"/>
  <c r="M164" i="1"/>
  <c r="M165" i="1"/>
  <c r="M166" i="1"/>
  <c r="M168" i="1"/>
  <c r="M169" i="1"/>
  <c r="M170" i="1"/>
  <c r="M171" i="1"/>
  <c r="M172" i="1"/>
  <c r="M173" i="1"/>
  <c r="M174" i="1"/>
  <c r="M175" i="1"/>
  <c r="M176" i="1"/>
  <c r="M177" i="1"/>
  <c r="M179" i="1"/>
  <c r="M180" i="1"/>
  <c r="M181" i="1"/>
  <c r="M182" i="1"/>
  <c r="M183" i="1"/>
  <c r="M184" i="1"/>
  <c r="M185" i="1"/>
  <c r="M186" i="1"/>
  <c r="M187" i="1"/>
  <c r="M188" i="1"/>
  <c r="M190" i="1"/>
  <c r="M191" i="1"/>
  <c r="M192" i="1"/>
  <c r="M193" i="1"/>
  <c r="M194" i="1"/>
  <c r="M195" i="1"/>
  <c r="M196" i="1"/>
  <c r="M197" i="1"/>
  <c r="M198" i="1"/>
  <c r="M199" i="1"/>
  <c r="M201" i="1"/>
  <c r="M202" i="1"/>
  <c r="M203" i="1"/>
  <c r="M204" i="1"/>
  <c r="M205" i="1"/>
  <c r="M206" i="1"/>
  <c r="M207" i="1"/>
  <c r="M208" i="1"/>
  <c r="M209" i="1"/>
  <c r="M210" i="1"/>
  <c r="M212" i="1"/>
  <c r="M213" i="1"/>
  <c r="M214" i="1"/>
  <c r="M215" i="1"/>
  <c r="M216" i="1"/>
  <c r="M217" i="1"/>
  <c r="M218" i="1"/>
  <c r="M219" i="1"/>
  <c r="M220" i="1"/>
  <c r="M221" i="1"/>
  <c r="M224" i="1"/>
  <c r="M225" i="1"/>
  <c r="M226" i="1"/>
  <c r="M227" i="1"/>
  <c r="M228" i="1"/>
  <c r="M229" i="1"/>
  <c r="M230" i="1"/>
  <c r="M231" i="1"/>
  <c r="M232" i="1"/>
  <c r="M233" i="1"/>
  <c r="M235" i="1"/>
  <c r="M236" i="1"/>
  <c r="M237" i="1"/>
  <c r="M238" i="1"/>
  <c r="M239" i="1"/>
  <c r="M240" i="1"/>
  <c r="M241" i="1"/>
  <c r="M242" i="1"/>
  <c r="M243" i="1"/>
  <c r="M244" i="1"/>
  <c r="M246" i="1"/>
  <c r="M247" i="1"/>
  <c r="M248" i="1"/>
  <c r="M249" i="1"/>
  <c r="M250" i="1"/>
  <c r="M251" i="1"/>
  <c r="M252" i="1"/>
  <c r="M253" i="1"/>
  <c r="M254" i="1"/>
  <c r="M255" i="1"/>
  <c r="M257" i="1"/>
  <c r="M258" i="1"/>
  <c r="M259" i="1"/>
  <c r="M260" i="1"/>
  <c r="M261" i="1"/>
  <c r="M262" i="1"/>
  <c r="M263" i="1"/>
  <c r="M264" i="1"/>
  <c r="M265" i="1"/>
  <c r="M266" i="1"/>
  <c r="M268" i="1"/>
  <c r="M269" i="1"/>
  <c r="M270" i="1"/>
  <c r="M271" i="1"/>
  <c r="M272" i="1"/>
  <c r="M273" i="1"/>
  <c r="M274" i="1"/>
  <c r="M275" i="1"/>
  <c r="M276" i="1"/>
  <c r="M277" i="1"/>
  <c r="M279" i="1"/>
  <c r="M280" i="1"/>
  <c r="M281" i="1"/>
  <c r="M282" i="1"/>
  <c r="M283" i="1"/>
  <c r="M284" i="1"/>
  <c r="M285" i="1"/>
  <c r="M286" i="1"/>
  <c r="M287" i="1"/>
  <c r="M288" i="1"/>
  <c r="M290" i="1"/>
  <c r="M291" i="1"/>
  <c r="M292" i="1"/>
  <c r="M293" i="1"/>
  <c r="M294" i="1"/>
  <c r="M295" i="1"/>
  <c r="M296" i="1"/>
  <c r="M297" i="1"/>
  <c r="M298" i="1"/>
  <c r="M299" i="1"/>
  <c r="M301" i="1"/>
  <c r="M302" i="1"/>
  <c r="M303" i="1"/>
  <c r="M304" i="1"/>
  <c r="M305" i="1"/>
  <c r="M306" i="1"/>
  <c r="M307" i="1"/>
  <c r="M308" i="1"/>
  <c r="M309" i="1"/>
  <c r="M310" i="1"/>
  <c r="M312" i="1"/>
  <c r="M313" i="1"/>
  <c r="M314" i="1"/>
  <c r="M315" i="1"/>
  <c r="M316" i="1"/>
  <c r="M317" i="1"/>
  <c r="M318" i="1"/>
  <c r="M319" i="1"/>
  <c r="M320" i="1"/>
  <c r="M321" i="1"/>
  <c r="M323" i="1"/>
  <c r="M324" i="1"/>
  <c r="M325" i="1"/>
  <c r="M326" i="1"/>
  <c r="M327" i="1"/>
  <c r="M328" i="1"/>
  <c r="M329" i="1"/>
  <c r="M330" i="1"/>
  <c r="M331" i="1"/>
  <c r="M332" i="1"/>
  <c r="M335" i="1"/>
  <c r="M336" i="1"/>
  <c r="M337" i="1"/>
  <c r="M338" i="1"/>
  <c r="M339" i="1"/>
  <c r="M340" i="1"/>
  <c r="M341" i="1"/>
  <c r="M342" i="1"/>
  <c r="M343" i="1"/>
  <c r="M344" i="1"/>
  <c r="M346" i="1"/>
  <c r="M347" i="1"/>
  <c r="M348" i="1"/>
  <c r="M349" i="1"/>
  <c r="M350" i="1"/>
  <c r="M351" i="1"/>
  <c r="M352" i="1"/>
  <c r="M353" i="1"/>
  <c r="M354" i="1"/>
  <c r="M355" i="1"/>
  <c r="M357" i="1"/>
  <c r="M358" i="1"/>
  <c r="M359" i="1"/>
  <c r="M360" i="1"/>
  <c r="M361" i="1"/>
  <c r="M362" i="1"/>
  <c r="M363" i="1"/>
  <c r="M364" i="1"/>
  <c r="M365" i="1"/>
  <c r="M366" i="1"/>
  <c r="M368" i="1"/>
  <c r="M369" i="1"/>
  <c r="M370" i="1"/>
  <c r="M371" i="1"/>
  <c r="M372" i="1"/>
  <c r="M373" i="1"/>
  <c r="M374" i="1"/>
  <c r="M375" i="1"/>
  <c r="M376" i="1"/>
  <c r="M377" i="1"/>
  <c r="M379" i="1"/>
  <c r="M380" i="1"/>
  <c r="M381" i="1"/>
  <c r="M382" i="1"/>
  <c r="M383" i="1"/>
  <c r="M384" i="1"/>
  <c r="M385" i="1"/>
  <c r="M386" i="1"/>
  <c r="M387" i="1"/>
  <c r="M388" i="1"/>
  <c r="M390" i="1"/>
  <c r="M391" i="1"/>
  <c r="M392" i="1"/>
  <c r="M393" i="1"/>
  <c r="M394" i="1"/>
  <c r="M395" i="1"/>
  <c r="M396" i="1"/>
  <c r="M397" i="1"/>
  <c r="M398" i="1"/>
  <c r="M399" i="1"/>
  <c r="M401" i="1"/>
  <c r="M402" i="1"/>
  <c r="M403" i="1"/>
  <c r="M404" i="1"/>
  <c r="M405" i="1"/>
  <c r="M406" i="1"/>
  <c r="M407" i="1"/>
  <c r="M408" i="1"/>
  <c r="M409" i="1"/>
  <c r="M410" i="1"/>
  <c r="M412" i="1"/>
  <c r="M413" i="1"/>
  <c r="M414" i="1"/>
  <c r="M415" i="1"/>
  <c r="M416" i="1"/>
  <c r="M417" i="1"/>
  <c r="M418" i="1"/>
  <c r="M419" i="1"/>
  <c r="M420" i="1"/>
  <c r="M421" i="1"/>
  <c r="M423" i="1"/>
  <c r="M424" i="1"/>
  <c r="M425" i="1"/>
  <c r="M426" i="1"/>
  <c r="M427" i="1"/>
  <c r="M428" i="1"/>
  <c r="M429" i="1"/>
  <c r="M430" i="1"/>
  <c r="M431" i="1"/>
  <c r="M432" i="1"/>
  <c r="M434" i="1"/>
  <c r="M435" i="1"/>
  <c r="M436" i="1"/>
  <c r="M437" i="1"/>
  <c r="M438" i="1"/>
  <c r="M439" i="1"/>
  <c r="M440" i="1"/>
  <c r="M441" i="1"/>
  <c r="M442" i="1"/>
  <c r="M443" i="1"/>
  <c r="M446" i="1"/>
  <c r="M447" i="1"/>
  <c r="M448" i="1"/>
  <c r="M449" i="1"/>
  <c r="M450" i="1"/>
  <c r="M451" i="1"/>
  <c r="M452" i="1"/>
  <c r="M453" i="1"/>
  <c r="M454" i="1"/>
  <c r="M455" i="1"/>
  <c r="M457" i="1"/>
  <c r="M458" i="1"/>
  <c r="M459" i="1"/>
  <c r="M460" i="1"/>
  <c r="M461" i="1"/>
  <c r="M462" i="1"/>
  <c r="M463" i="1"/>
  <c r="M464" i="1"/>
  <c r="M465" i="1"/>
  <c r="M466" i="1"/>
  <c r="M468" i="1"/>
  <c r="M469" i="1"/>
  <c r="M470" i="1"/>
  <c r="M471" i="1"/>
  <c r="M472" i="1"/>
  <c r="M473" i="1"/>
  <c r="M474" i="1"/>
  <c r="M475" i="1"/>
  <c r="M476" i="1"/>
  <c r="M477" i="1"/>
  <c r="M479" i="1"/>
  <c r="M480" i="1"/>
  <c r="M481" i="1"/>
  <c r="M482" i="1"/>
  <c r="M483" i="1"/>
  <c r="M484" i="1"/>
  <c r="M485" i="1"/>
  <c r="M486" i="1"/>
  <c r="M487" i="1"/>
  <c r="M488" i="1"/>
  <c r="M490" i="1"/>
  <c r="M491" i="1"/>
  <c r="M492" i="1"/>
  <c r="M493" i="1"/>
  <c r="M494" i="1"/>
  <c r="M495" i="1"/>
  <c r="M496" i="1"/>
  <c r="M497" i="1"/>
  <c r="M498" i="1"/>
  <c r="M499" i="1"/>
  <c r="M501" i="1"/>
  <c r="M502" i="1"/>
  <c r="M503" i="1"/>
  <c r="M504" i="1"/>
  <c r="M505" i="1"/>
  <c r="M506" i="1"/>
  <c r="M507" i="1"/>
  <c r="M508" i="1"/>
  <c r="M509" i="1"/>
  <c r="M510" i="1"/>
  <c r="M512" i="1"/>
  <c r="M513" i="1"/>
  <c r="M514" i="1"/>
  <c r="M515" i="1"/>
  <c r="M516" i="1"/>
  <c r="M517" i="1"/>
  <c r="M518" i="1"/>
  <c r="M519" i="1"/>
  <c r="M520" i="1"/>
  <c r="M521" i="1"/>
  <c r="M523" i="1"/>
  <c r="M524" i="1"/>
  <c r="M525" i="1"/>
  <c r="M526" i="1"/>
  <c r="M527" i="1"/>
  <c r="M528" i="1"/>
  <c r="M529" i="1"/>
  <c r="M530" i="1"/>
  <c r="M531" i="1"/>
  <c r="M532" i="1"/>
  <c r="M534" i="1"/>
  <c r="M535" i="1"/>
  <c r="M536" i="1"/>
  <c r="M537" i="1"/>
  <c r="M538" i="1"/>
  <c r="M539" i="1"/>
  <c r="M540" i="1"/>
  <c r="M541" i="1"/>
  <c r="M542" i="1"/>
  <c r="M543" i="1"/>
  <c r="M545" i="1"/>
  <c r="M546" i="1"/>
  <c r="M547" i="1"/>
  <c r="M548" i="1"/>
  <c r="M549" i="1"/>
  <c r="M550" i="1"/>
  <c r="M551" i="1"/>
  <c r="M552" i="1"/>
  <c r="M553" i="1"/>
  <c r="M554" i="1"/>
  <c r="M557" i="1"/>
  <c r="M558" i="1"/>
  <c r="M559" i="1"/>
  <c r="M560" i="1"/>
  <c r="M561" i="1"/>
  <c r="M562" i="1"/>
  <c r="M563" i="1"/>
  <c r="M564" i="1"/>
  <c r="M565" i="1"/>
  <c r="M566" i="1"/>
  <c r="M568" i="1"/>
  <c r="M569" i="1"/>
  <c r="M570" i="1"/>
  <c r="M571" i="1"/>
  <c r="M572" i="1"/>
  <c r="M573" i="1"/>
  <c r="M574" i="1"/>
  <c r="M575" i="1"/>
  <c r="M576" i="1"/>
  <c r="M577" i="1"/>
  <c r="M579" i="1"/>
  <c r="M580" i="1"/>
  <c r="M581" i="1"/>
  <c r="M582" i="1"/>
  <c r="M840" i="1"/>
  <c r="M583" i="1"/>
  <c r="M584" i="1"/>
  <c r="M585" i="1"/>
  <c r="M586" i="1"/>
  <c r="M587" i="1"/>
  <c r="M588" i="1"/>
  <c r="M590" i="1"/>
  <c r="M591" i="1"/>
  <c r="M592" i="1"/>
  <c r="M593" i="1"/>
  <c r="M594" i="1"/>
  <c r="M595" i="1"/>
  <c r="M596" i="1"/>
  <c r="M597" i="1"/>
  <c r="M598" i="1"/>
  <c r="M599" i="1"/>
  <c r="M601" i="1"/>
  <c r="M602" i="1"/>
  <c r="M603" i="1"/>
  <c r="M604" i="1"/>
  <c r="M605" i="1"/>
  <c r="M606" i="1"/>
  <c r="M607" i="1"/>
  <c r="M608" i="1"/>
  <c r="M609" i="1"/>
  <c r="M610" i="1"/>
  <c r="M612" i="1"/>
  <c r="M613" i="1"/>
  <c r="M614" i="1"/>
  <c r="M615" i="1"/>
  <c r="M616" i="1"/>
  <c r="M617" i="1"/>
  <c r="M618" i="1"/>
  <c r="M619" i="1"/>
  <c r="M620" i="1"/>
  <c r="M621" i="1"/>
  <c r="M623" i="1"/>
  <c r="M624" i="1"/>
  <c r="M625" i="1"/>
  <c r="M626" i="1"/>
  <c r="M627" i="1"/>
  <c r="M628" i="1"/>
  <c r="M629" i="1"/>
  <c r="M630" i="1"/>
  <c r="M631" i="1"/>
  <c r="M632" i="1"/>
  <c r="M634" i="1"/>
  <c r="M635" i="1"/>
  <c r="M636" i="1"/>
  <c r="M637" i="1"/>
  <c r="M638" i="1"/>
  <c r="M639" i="1"/>
  <c r="M640" i="1"/>
  <c r="M641" i="1"/>
  <c r="M642" i="1"/>
  <c r="M643" i="1"/>
  <c r="M645" i="1"/>
  <c r="M646" i="1"/>
  <c r="M647" i="1"/>
  <c r="M648" i="1"/>
  <c r="M649" i="1"/>
  <c r="M650" i="1"/>
  <c r="M651" i="1"/>
  <c r="M652" i="1"/>
  <c r="M653" i="1"/>
  <c r="M654" i="1"/>
  <c r="M656" i="1"/>
  <c r="M657" i="1"/>
  <c r="M658" i="1"/>
  <c r="M659" i="1"/>
  <c r="M660" i="1"/>
  <c r="M661" i="1"/>
  <c r="M662" i="1"/>
  <c r="M663" i="1"/>
  <c r="M664" i="1"/>
  <c r="M665" i="1"/>
  <c r="M668" i="1"/>
  <c r="M669" i="1"/>
  <c r="M670" i="1"/>
  <c r="M671" i="1"/>
  <c r="M672" i="1"/>
  <c r="M673" i="1"/>
  <c r="M674" i="1"/>
  <c r="M675" i="1"/>
  <c r="M676" i="1"/>
  <c r="M677" i="1"/>
  <c r="M679" i="1"/>
  <c r="M680" i="1"/>
  <c r="M681" i="1"/>
  <c r="M682" i="1"/>
  <c r="M683" i="1"/>
  <c r="M684" i="1"/>
  <c r="M685" i="1"/>
  <c r="M686" i="1"/>
  <c r="M687" i="1"/>
  <c r="M688" i="1"/>
  <c r="M690" i="1"/>
  <c r="M691" i="1"/>
  <c r="M692" i="1"/>
  <c r="M693" i="1"/>
  <c r="M694" i="1"/>
  <c r="M695" i="1"/>
  <c r="M696" i="1"/>
  <c r="M697" i="1"/>
  <c r="M698" i="1"/>
  <c r="M699" i="1"/>
  <c r="M701" i="1"/>
  <c r="M702" i="1"/>
  <c r="M703" i="1"/>
  <c r="M704" i="1"/>
  <c r="M705" i="1"/>
  <c r="M706" i="1"/>
  <c r="M707" i="1"/>
  <c r="M708" i="1"/>
  <c r="M709" i="1"/>
  <c r="M710" i="1"/>
  <c r="M712" i="1"/>
  <c r="M713" i="1"/>
  <c r="M714" i="1"/>
  <c r="M715" i="1"/>
  <c r="M716" i="1"/>
  <c r="M717" i="1"/>
  <c r="M718" i="1"/>
  <c r="M719" i="1"/>
  <c r="M720" i="1"/>
  <c r="M721" i="1"/>
  <c r="M723" i="1"/>
  <c r="M724" i="1"/>
  <c r="M725" i="1"/>
  <c r="M726" i="1"/>
  <c r="M727" i="1"/>
  <c r="M729" i="1"/>
  <c r="M730" i="1"/>
  <c r="M731" i="1"/>
  <c r="M732" i="1"/>
  <c r="M733" i="1"/>
  <c r="M735" i="1"/>
  <c r="M736" i="1"/>
  <c r="M737" i="1"/>
  <c r="M738" i="1"/>
  <c r="M739" i="1"/>
  <c r="M740" i="1"/>
  <c r="M741" i="1"/>
  <c r="M742" i="1"/>
  <c r="M743" i="1"/>
  <c r="M744" i="1"/>
  <c r="M746" i="1"/>
  <c r="M747" i="1"/>
  <c r="M748" i="1"/>
  <c r="M749" i="1"/>
  <c r="M750" i="1"/>
  <c r="M751" i="1"/>
  <c r="M752" i="1"/>
  <c r="M753" i="1"/>
  <c r="M754" i="1"/>
  <c r="M755" i="1"/>
  <c r="M757" i="1"/>
  <c r="M758" i="1"/>
  <c r="M759" i="1"/>
  <c r="M760" i="1"/>
  <c r="M761" i="1"/>
  <c r="M762" i="1"/>
  <c r="M763" i="1"/>
  <c r="M764" i="1"/>
  <c r="M765" i="1"/>
  <c r="M766" i="1"/>
  <c r="M768" i="1"/>
  <c r="M769" i="1"/>
  <c r="M770" i="1"/>
  <c r="M771" i="1"/>
  <c r="M772" i="1"/>
  <c r="M773" i="1"/>
  <c r="M774" i="1"/>
  <c r="M775" i="1"/>
  <c r="M776" i="1"/>
  <c r="M777" i="1"/>
  <c r="M780" i="1"/>
  <c r="M781" i="1"/>
  <c r="M782" i="1"/>
  <c r="M783" i="1"/>
  <c r="M784" i="1"/>
  <c r="M785" i="1"/>
  <c r="M786" i="1"/>
  <c r="M787" i="1"/>
  <c r="M788" i="1"/>
  <c r="M789" i="1"/>
  <c r="M791" i="1"/>
  <c r="M792" i="1"/>
  <c r="M793" i="1"/>
  <c r="M794" i="1"/>
  <c r="M795" i="1"/>
  <c r="M796" i="1"/>
  <c r="M797" i="1"/>
  <c r="M798" i="1"/>
  <c r="M799" i="1"/>
  <c r="M800" i="1"/>
  <c r="M802" i="1"/>
  <c r="M803" i="1"/>
  <c r="M804" i="1"/>
  <c r="M805" i="1"/>
  <c r="M806" i="1"/>
  <c r="M807" i="1"/>
  <c r="M808" i="1"/>
  <c r="M809" i="1"/>
  <c r="M810" i="1"/>
  <c r="M811" i="1"/>
  <c r="M813" i="1"/>
  <c r="M814" i="1"/>
  <c r="M815" i="1"/>
  <c r="M816" i="1"/>
  <c r="M817" i="1"/>
  <c r="M818" i="1"/>
  <c r="M819" i="1"/>
  <c r="M820" i="1"/>
  <c r="M821" i="1"/>
  <c r="M822" i="1"/>
  <c r="M824" i="1"/>
  <c r="M825" i="1"/>
  <c r="M826" i="1"/>
  <c r="M827" i="1"/>
  <c r="M828" i="1"/>
  <c r="M829" i="1"/>
  <c r="M830" i="1"/>
  <c r="M831" i="1"/>
  <c r="M832" i="1"/>
  <c r="M833" i="1"/>
  <c r="M835" i="1"/>
  <c r="M836" i="1"/>
  <c r="M837" i="1"/>
  <c r="M838" i="1"/>
  <c r="M839" i="1"/>
  <c r="M841" i="1"/>
  <c r="M842" i="1"/>
  <c r="M843" i="1"/>
  <c r="M728" i="1"/>
  <c r="M844" i="1"/>
  <c r="M845" i="1"/>
  <c r="M847" i="1"/>
  <c r="M848" i="1"/>
  <c r="M849" i="1"/>
  <c r="M850" i="1"/>
  <c r="M851" i="1"/>
  <c r="M852" i="1"/>
  <c r="M859" i="1"/>
  <c r="M870" i="1"/>
  <c r="M881" i="1"/>
  <c r="M892" i="1"/>
  <c r="M904" i="1"/>
  <c r="M915" i="1"/>
  <c r="M926" i="1"/>
  <c r="M937" i="1"/>
  <c r="M948" i="1"/>
  <c r="M959" i="1"/>
  <c r="M970" i="1"/>
  <c r="M981" i="1"/>
  <c r="M992" i="1"/>
  <c r="M1003" i="1"/>
  <c r="M1015" i="1"/>
  <c r="M1026" i="1"/>
  <c r="M1037" i="1"/>
  <c r="M1048" i="1"/>
  <c r="M1059" i="1"/>
  <c r="M1070" i="1"/>
  <c r="M1081" i="1"/>
  <c r="M1092" i="1"/>
  <c r="M2342" i="1"/>
  <c r="M1103" i="1"/>
  <c r="M1114" i="1"/>
  <c r="M1126" i="1"/>
  <c r="M1137" i="1"/>
  <c r="M1148" i="1"/>
  <c r="M1159" i="1"/>
  <c r="M1170" i="1"/>
  <c r="M1181" i="1"/>
  <c r="M1192" i="1"/>
  <c r="M1203" i="1"/>
  <c r="M1214" i="1"/>
  <c r="M1225" i="1"/>
  <c r="M1238" i="1"/>
  <c r="M1249" i="1"/>
  <c r="M1260" i="1"/>
  <c r="M1271" i="1"/>
  <c r="M1282" i="1"/>
  <c r="M1293" i="1"/>
  <c r="M1304" i="1"/>
  <c r="M1315" i="1"/>
  <c r="M1326" i="1"/>
  <c r="M1337" i="1"/>
  <c r="M1349" i="1"/>
  <c r="M1360" i="1"/>
  <c r="M1371" i="1"/>
  <c r="M1382" i="1"/>
  <c r="M1393" i="1"/>
  <c r="M1404" i="1"/>
  <c r="M2343" i="1"/>
  <c r="M1415" i="1"/>
  <c r="M1426" i="1"/>
  <c r="M1437" i="1"/>
  <c r="M1448" i="1"/>
  <c r="M1460" i="1"/>
  <c r="M1471" i="1"/>
  <c r="M1482" i="1"/>
  <c r="M1493" i="1"/>
  <c r="M1504" i="1"/>
  <c r="M1515" i="1"/>
  <c r="M1526" i="1"/>
  <c r="M1537" i="1"/>
  <c r="M1548" i="1"/>
  <c r="M1559" i="1"/>
  <c r="M1571" i="1"/>
  <c r="M1582" i="1"/>
  <c r="M1593" i="1"/>
  <c r="M1604" i="1"/>
  <c r="M1615" i="1"/>
  <c r="M1626" i="1"/>
  <c r="M1637" i="1"/>
  <c r="M1648" i="1"/>
  <c r="M1659" i="1"/>
  <c r="M1670" i="1"/>
  <c r="M1682" i="1"/>
  <c r="M1693" i="1"/>
  <c r="M1704" i="1"/>
  <c r="M1715" i="1"/>
  <c r="M1726" i="1"/>
  <c r="M1737" i="1"/>
  <c r="M1748" i="1"/>
  <c r="M1759" i="1"/>
  <c r="M1770" i="1"/>
  <c r="M1781" i="1"/>
  <c r="M1793" i="1"/>
  <c r="M1804" i="1"/>
  <c r="M1815" i="1"/>
  <c r="M1826" i="1"/>
  <c r="M1837" i="1"/>
  <c r="M1848" i="1"/>
  <c r="M1859" i="1"/>
  <c r="M1870" i="1"/>
  <c r="M1881" i="1"/>
  <c r="M2344" i="1"/>
  <c r="M1892" i="1"/>
  <c r="M1904" i="1"/>
  <c r="M1915" i="1"/>
  <c r="M1926" i="1"/>
  <c r="M1937" i="1"/>
  <c r="M1948" i="1"/>
  <c r="M1959" i="1"/>
  <c r="M1970" i="1"/>
  <c r="M1981" i="1"/>
  <c r="M1992" i="1"/>
  <c r="M2003" i="1"/>
  <c r="M2015" i="1"/>
  <c r="M2026" i="1"/>
  <c r="M2037" i="1"/>
  <c r="M2048" i="1"/>
  <c r="M2059" i="1"/>
  <c r="M2070" i="1"/>
  <c r="M2081" i="1"/>
  <c r="M2092" i="1"/>
  <c r="M2103" i="1"/>
  <c r="M2114" i="1"/>
  <c r="M2126" i="1"/>
  <c r="M2137" i="1"/>
  <c r="M2148" i="1"/>
  <c r="M2159" i="1"/>
  <c r="M2170" i="1"/>
  <c r="M2181" i="1"/>
  <c r="M2192" i="1"/>
  <c r="M2203" i="1"/>
  <c r="M2214" i="1"/>
  <c r="M2225" i="1"/>
  <c r="M2237" i="1"/>
  <c r="M2248" i="1"/>
  <c r="M2259" i="1"/>
  <c r="M2270" i="1"/>
  <c r="M2281" i="1"/>
  <c r="M2292" i="1"/>
  <c r="M2303" i="1"/>
  <c r="M2314" i="1"/>
  <c r="M2325" i="1"/>
  <c r="M2336" i="1"/>
  <c r="M12" i="1"/>
  <c r="M23" i="1"/>
  <c r="M34" i="1"/>
  <c r="M45" i="1"/>
  <c r="M56" i="1"/>
  <c r="M67" i="1"/>
  <c r="M78" i="1"/>
  <c r="M89" i="1"/>
  <c r="M100" i="1"/>
  <c r="M111" i="1"/>
  <c r="M123" i="1"/>
  <c r="M134" i="1"/>
  <c r="M145" i="1"/>
  <c r="M156" i="1"/>
  <c r="M167" i="1"/>
  <c r="M178" i="1"/>
  <c r="M189" i="1"/>
  <c r="M200" i="1"/>
  <c r="M211" i="1"/>
  <c r="M222" i="1"/>
  <c r="M234" i="1"/>
  <c r="M245" i="1"/>
  <c r="M256" i="1"/>
  <c r="M267" i="1"/>
  <c r="M278" i="1"/>
  <c r="M289" i="1"/>
  <c r="M300" i="1"/>
  <c r="M311" i="1"/>
  <c r="M322" i="1"/>
  <c r="M333" i="1"/>
  <c r="M345" i="1"/>
  <c r="M356" i="1"/>
  <c r="M367" i="1"/>
  <c r="M378" i="1"/>
  <c r="M389" i="1"/>
  <c r="M400" i="1"/>
  <c r="M411" i="1"/>
  <c r="M422" i="1"/>
  <c r="M433" i="1"/>
  <c r="M444" i="1"/>
  <c r="M456" i="1"/>
  <c r="M467" i="1"/>
  <c r="M478" i="1"/>
  <c r="M489" i="1"/>
  <c r="M500" i="1"/>
  <c r="M511" i="1"/>
  <c r="M522" i="1"/>
  <c r="M533" i="1"/>
  <c r="M544" i="1"/>
  <c r="M555" i="1"/>
  <c r="M567" i="1"/>
  <c r="M578" i="1"/>
  <c r="M589" i="1"/>
  <c r="M600" i="1"/>
  <c r="M611" i="1"/>
  <c r="M622" i="1"/>
  <c r="M633" i="1"/>
  <c r="M644" i="1"/>
  <c r="M655" i="1"/>
  <c r="M666" i="1"/>
  <c r="M678" i="1"/>
  <c r="M689" i="1"/>
  <c r="M700" i="1"/>
  <c r="M711" i="1"/>
  <c r="M722" i="1"/>
  <c r="M734" i="1"/>
  <c r="M745" i="1"/>
  <c r="M756" i="1"/>
  <c r="M767" i="1"/>
  <c r="M778" i="1"/>
  <c r="M790" i="1"/>
  <c r="M801" i="1"/>
  <c r="M812" i="1"/>
  <c r="M823" i="1"/>
  <c r="M834" i="1"/>
  <c r="M846" i="1"/>
  <c r="M893" i="1"/>
  <c r="M1004" i="1"/>
  <c r="M1115" i="1"/>
  <c r="M1226" i="1"/>
  <c r="M1338" i="1"/>
  <c r="M1449" i="1"/>
  <c r="M1560" i="1"/>
  <c r="M1671" i="1"/>
  <c r="M1782" i="1"/>
  <c r="M1893" i="1"/>
  <c r="M2004" i="1"/>
  <c r="M2115" i="1"/>
  <c r="M2226" i="1"/>
  <c r="M2337" i="1"/>
  <c r="M112" i="1"/>
  <c r="M223" i="1"/>
  <c r="M334" i="1"/>
  <c r="M445" i="1"/>
  <c r="M556" i="1"/>
  <c r="M667" i="1"/>
  <c r="M779" i="1"/>
  <c r="M1227" i="1"/>
  <c r="M2338" i="1"/>
  <c r="L854" i="1"/>
  <c r="L853" i="1"/>
  <c r="L855" i="1"/>
  <c r="L856" i="1"/>
  <c r="L857" i="1"/>
  <c r="L858" i="1"/>
  <c r="L860" i="1"/>
  <c r="L861" i="1"/>
  <c r="L862" i="1"/>
  <c r="L863" i="1"/>
  <c r="L864" i="1"/>
  <c r="L865" i="1"/>
  <c r="L866" i="1"/>
  <c r="L867" i="1"/>
  <c r="L868" i="1"/>
  <c r="L869" i="1"/>
  <c r="L871" i="1"/>
  <c r="L872" i="1"/>
  <c r="L873" i="1"/>
  <c r="L874" i="1"/>
  <c r="L875" i="1"/>
  <c r="L876" i="1"/>
  <c r="L877" i="1"/>
  <c r="L878" i="1"/>
  <c r="L879" i="1"/>
  <c r="L880" i="1"/>
  <c r="L882" i="1"/>
  <c r="L883" i="1"/>
  <c r="L884" i="1"/>
  <c r="L885" i="1"/>
  <c r="L886" i="1"/>
  <c r="L887" i="1"/>
  <c r="L888" i="1"/>
  <c r="L889" i="1"/>
  <c r="L890" i="1"/>
  <c r="L891" i="1"/>
  <c r="L894" i="1"/>
  <c r="L895" i="1"/>
  <c r="L896" i="1"/>
  <c r="L897" i="1"/>
  <c r="L898" i="1"/>
  <c r="L899" i="1"/>
  <c r="L900" i="1"/>
  <c r="L901" i="1"/>
  <c r="L902" i="1"/>
  <c r="L2339" i="1"/>
  <c r="L903" i="1"/>
  <c r="L905" i="1"/>
  <c r="L906" i="1"/>
  <c r="L907" i="1"/>
  <c r="L908" i="1"/>
  <c r="L909" i="1"/>
  <c r="L910" i="1"/>
  <c r="L911" i="1"/>
  <c r="L912" i="1"/>
  <c r="L913" i="1"/>
  <c r="L914" i="1"/>
  <c r="L916" i="1"/>
  <c r="L917" i="1"/>
  <c r="L918" i="1"/>
  <c r="L919" i="1"/>
  <c r="L920" i="1"/>
  <c r="L921" i="1"/>
  <c r="L922" i="1"/>
  <c r="L923" i="1"/>
  <c r="L924" i="1"/>
  <c r="L925" i="1"/>
  <c r="L927" i="1"/>
  <c r="L928" i="1"/>
  <c r="L929" i="1"/>
  <c r="L930" i="1"/>
  <c r="L931" i="1"/>
  <c r="L932" i="1"/>
  <c r="L933" i="1"/>
  <c r="L934" i="1"/>
  <c r="L935" i="1"/>
  <c r="L936" i="1"/>
  <c r="L938" i="1"/>
  <c r="L939" i="1"/>
  <c r="L940" i="1"/>
  <c r="L941" i="1"/>
  <c r="L942" i="1"/>
  <c r="L943" i="1"/>
  <c r="L944" i="1"/>
  <c r="L945" i="1"/>
  <c r="L946" i="1"/>
  <c r="L947" i="1"/>
  <c r="L949" i="1"/>
  <c r="L950" i="1"/>
  <c r="L951" i="1"/>
  <c r="L952" i="1"/>
  <c r="L953" i="1"/>
  <c r="L954" i="1"/>
  <c r="L955" i="1"/>
  <c r="L956" i="1"/>
  <c r="L957" i="1"/>
  <c r="L958" i="1"/>
  <c r="L960" i="1"/>
  <c r="L961" i="1"/>
  <c r="L962" i="1"/>
  <c r="L963" i="1"/>
  <c r="L964" i="1"/>
  <c r="L965" i="1"/>
  <c r="L966" i="1"/>
  <c r="L967" i="1"/>
  <c r="L968" i="1"/>
  <c r="L969" i="1"/>
  <c r="L971" i="1"/>
  <c r="L972" i="1"/>
  <c r="L973" i="1"/>
  <c r="L974" i="1"/>
  <c r="L975" i="1"/>
  <c r="L976" i="1"/>
  <c r="L977" i="1"/>
  <c r="L978" i="1"/>
  <c r="L979" i="1"/>
  <c r="L980" i="1"/>
  <c r="L982" i="1"/>
  <c r="L983" i="1"/>
  <c r="L984" i="1"/>
  <c r="L985" i="1"/>
  <c r="L986" i="1"/>
  <c r="L987" i="1"/>
  <c r="L988" i="1"/>
  <c r="L989" i="1"/>
  <c r="L990" i="1"/>
  <c r="L991" i="1"/>
  <c r="L993" i="1"/>
  <c r="L994" i="1"/>
  <c r="L995" i="1"/>
  <c r="L996" i="1"/>
  <c r="L997" i="1"/>
  <c r="L998" i="1"/>
  <c r="L999" i="1"/>
  <c r="L1000" i="1"/>
  <c r="L1001" i="1"/>
  <c r="L1002" i="1"/>
  <c r="L1005" i="1"/>
  <c r="L1006" i="1"/>
  <c r="L1007" i="1"/>
  <c r="L1008" i="1"/>
  <c r="L1009" i="1"/>
  <c r="L1010" i="1"/>
  <c r="L1011" i="1"/>
  <c r="L1012" i="1"/>
  <c r="L1013" i="1"/>
  <c r="L1014" i="1"/>
  <c r="L1016" i="1"/>
  <c r="L1017" i="1"/>
  <c r="L1018" i="1"/>
  <c r="L1019" i="1"/>
  <c r="L1020" i="1"/>
  <c r="L1021" i="1"/>
  <c r="L1022" i="1"/>
  <c r="L1023" i="1"/>
  <c r="L1024" i="1"/>
  <c r="L1025" i="1"/>
  <c r="L1027" i="1"/>
  <c r="L1028" i="1"/>
  <c r="L1029" i="1"/>
  <c r="L1030" i="1"/>
  <c r="L1031" i="1"/>
  <c r="L1032" i="1"/>
  <c r="L1033" i="1"/>
  <c r="L1034" i="1"/>
  <c r="L1035" i="1"/>
  <c r="L1036" i="1"/>
  <c r="L1038" i="1"/>
  <c r="L1039" i="1"/>
  <c r="L1040" i="1"/>
  <c r="L1041" i="1"/>
  <c r="L1042" i="1"/>
  <c r="L1043" i="1"/>
  <c r="L1044" i="1"/>
  <c r="L1045" i="1"/>
  <c r="L1046" i="1"/>
  <c r="L1047" i="1"/>
  <c r="L1049" i="1"/>
  <c r="L1050" i="1"/>
  <c r="L1051" i="1"/>
  <c r="L1052" i="1"/>
  <c r="L1053" i="1"/>
  <c r="L1054" i="1"/>
  <c r="L1055" i="1"/>
  <c r="L1056" i="1"/>
  <c r="L1057" i="1"/>
  <c r="L1058" i="1"/>
  <c r="L1060" i="1"/>
  <c r="L1061" i="1"/>
  <c r="L1062" i="1"/>
  <c r="L1063" i="1"/>
  <c r="L1064" i="1"/>
  <c r="L1065" i="1"/>
  <c r="L1066" i="1"/>
  <c r="L1067" i="1"/>
  <c r="L1068" i="1"/>
  <c r="L1069" i="1"/>
  <c r="L1071" i="1"/>
  <c r="L1072" i="1"/>
  <c r="L1073" i="1"/>
  <c r="L1074" i="1"/>
  <c r="L1075" i="1"/>
  <c r="L1076" i="1"/>
  <c r="L1077" i="1"/>
  <c r="L1078" i="1"/>
  <c r="L1079" i="1"/>
  <c r="L1080" i="1"/>
  <c r="L1082" i="1"/>
  <c r="L1083" i="1"/>
  <c r="L1084" i="1"/>
  <c r="L1085" i="1"/>
  <c r="L1086" i="1"/>
  <c r="L1087" i="1"/>
  <c r="L1088" i="1"/>
  <c r="L1089" i="1"/>
  <c r="L1090" i="1"/>
  <c r="L1091" i="1"/>
  <c r="L1093" i="1"/>
  <c r="L1094" i="1"/>
  <c r="L1095" i="1"/>
  <c r="L1096" i="1"/>
  <c r="L1097" i="1"/>
  <c r="L1098" i="1"/>
  <c r="L1099" i="1"/>
  <c r="L1100" i="1"/>
  <c r="L1101" i="1"/>
  <c r="L1102" i="1"/>
  <c r="L1104" i="1"/>
  <c r="L1105" i="1"/>
  <c r="L1106" i="1"/>
  <c r="L1107" i="1"/>
  <c r="L1108" i="1"/>
  <c r="L1109" i="1"/>
  <c r="L1110" i="1"/>
  <c r="L1111" i="1"/>
  <c r="L1112" i="1"/>
  <c r="L1113" i="1"/>
  <c r="L1116" i="1"/>
  <c r="L1117" i="1"/>
  <c r="L1118" i="1"/>
  <c r="L1119" i="1"/>
  <c r="L1120" i="1"/>
  <c r="L1121" i="1"/>
  <c r="L1122" i="1"/>
  <c r="L1123" i="1"/>
  <c r="L1124" i="1"/>
  <c r="L1125" i="1"/>
  <c r="L1127" i="1"/>
  <c r="L1128" i="1"/>
  <c r="L1129" i="1"/>
  <c r="L1130" i="1"/>
  <c r="L1131" i="1"/>
  <c r="L1132" i="1"/>
  <c r="L1133" i="1"/>
  <c r="L1134" i="1"/>
  <c r="L1135" i="1"/>
  <c r="L1136" i="1"/>
  <c r="L1138" i="1"/>
  <c r="L1139" i="1"/>
  <c r="L1140" i="1"/>
  <c r="L1141" i="1"/>
  <c r="L1142" i="1"/>
  <c r="L1143" i="1"/>
  <c r="L1144" i="1"/>
  <c r="L1145" i="1"/>
  <c r="L1146" i="1"/>
  <c r="L1147" i="1"/>
  <c r="L1149" i="1"/>
  <c r="L1150" i="1"/>
  <c r="L1151" i="1"/>
  <c r="L1152" i="1"/>
  <c r="L1153" i="1"/>
  <c r="L1154" i="1"/>
  <c r="L1155" i="1"/>
  <c r="L1156" i="1"/>
  <c r="L1157" i="1"/>
  <c r="L1158" i="1"/>
  <c r="L1160" i="1"/>
  <c r="L1161" i="1"/>
  <c r="L1162" i="1"/>
  <c r="L1163" i="1"/>
  <c r="L1164" i="1"/>
  <c r="L1165" i="1"/>
  <c r="L1166" i="1"/>
  <c r="L1167" i="1"/>
  <c r="L1168" i="1"/>
  <c r="L1169" i="1"/>
  <c r="L1171" i="1"/>
  <c r="L1172" i="1"/>
  <c r="L1173" i="1"/>
  <c r="L1174" i="1"/>
  <c r="L1175" i="1"/>
  <c r="L1176" i="1"/>
  <c r="L1177" i="1"/>
  <c r="L2340" i="1"/>
  <c r="L1178" i="1"/>
  <c r="L1179" i="1"/>
  <c r="L1180" i="1"/>
  <c r="L1182" i="1"/>
  <c r="L1183" i="1"/>
  <c r="L1184" i="1"/>
  <c r="L1185" i="1"/>
  <c r="L1186" i="1"/>
  <c r="L1187" i="1"/>
  <c r="L1188" i="1"/>
  <c r="L1189" i="1"/>
  <c r="L1190" i="1"/>
  <c r="L1191" i="1"/>
  <c r="L1193" i="1"/>
  <c r="L1194" i="1"/>
  <c r="L1195" i="1"/>
  <c r="L1196" i="1"/>
  <c r="L1197" i="1"/>
  <c r="L1198" i="1"/>
  <c r="L1199" i="1"/>
  <c r="L1200" i="1"/>
  <c r="L1201" i="1"/>
  <c r="L1202" i="1"/>
  <c r="L1204" i="1"/>
  <c r="L1205" i="1"/>
  <c r="L1206" i="1"/>
  <c r="L1207" i="1"/>
  <c r="L1208" i="1"/>
  <c r="L1209" i="1"/>
  <c r="L1210" i="1"/>
  <c r="L1211" i="1"/>
  <c r="L1212" i="1"/>
  <c r="L1213" i="1"/>
  <c r="L1215" i="1"/>
  <c r="L1216" i="1"/>
  <c r="L1217" i="1"/>
  <c r="L1218" i="1"/>
  <c r="L1219" i="1"/>
  <c r="L1220" i="1"/>
  <c r="L1221" i="1"/>
  <c r="L1222" i="1"/>
  <c r="L1223" i="1"/>
  <c r="L1224" i="1"/>
  <c r="L1228" i="1"/>
  <c r="L1229" i="1"/>
  <c r="L1230" i="1"/>
  <c r="L1231" i="1"/>
  <c r="L1232" i="1"/>
  <c r="L1233" i="1"/>
  <c r="L1234" i="1"/>
  <c r="L1235" i="1"/>
  <c r="L1236" i="1"/>
  <c r="L1237" i="1"/>
  <c r="L1239" i="1"/>
  <c r="L1240" i="1"/>
  <c r="L1241" i="1"/>
  <c r="L1242" i="1"/>
  <c r="L1243" i="1"/>
  <c r="L1244" i="1"/>
  <c r="L1245" i="1"/>
  <c r="L1246" i="1"/>
  <c r="L1247" i="1"/>
  <c r="L1248" i="1"/>
  <c r="L1250" i="1"/>
  <c r="L1251" i="1"/>
  <c r="L1252" i="1"/>
  <c r="L1253" i="1"/>
  <c r="L1254" i="1"/>
  <c r="L1255" i="1"/>
  <c r="L1256" i="1"/>
  <c r="L1257" i="1"/>
  <c r="L1258" i="1"/>
  <c r="L1259" i="1"/>
  <c r="L1261" i="1"/>
  <c r="L1262" i="1"/>
  <c r="L1263" i="1"/>
  <c r="L1264" i="1"/>
  <c r="L1265" i="1"/>
  <c r="L1266" i="1"/>
  <c r="L1267" i="1"/>
  <c r="L1268" i="1"/>
  <c r="L1269" i="1"/>
  <c r="L1270" i="1"/>
  <c r="L1272" i="1"/>
  <c r="L1273" i="1"/>
  <c r="L1274" i="1"/>
  <c r="L1275" i="1"/>
  <c r="L1276" i="1"/>
  <c r="L1277" i="1"/>
  <c r="L1278" i="1"/>
  <c r="L1279" i="1"/>
  <c r="L1280" i="1"/>
  <c r="L1281" i="1"/>
  <c r="L1283" i="1"/>
  <c r="L1284" i="1"/>
  <c r="L1285" i="1"/>
  <c r="L1286" i="1"/>
  <c r="L1287" i="1"/>
  <c r="L1288" i="1"/>
  <c r="L1289" i="1"/>
  <c r="L1290" i="1"/>
  <c r="L1291" i="1"/>
  <c r="L1292" i="1"/>
  <c r="L1294" i="1"/>
  <c r="L1295" i="1"/>
  <c r="L1296" i="1"/>
  <c r="L1297" i="1"/>
  <c r="L1298" i="1"/>
  <c r="L1299" i="1"/>
  <c r="L1300" i="1"/>
  <c r="L1301" i="1"/>
  <c r="L1302" i="1"/>
  <c r="L1303" i="1"/>
  <c r="L1305" i="1"/>
  <c r="L1306" i="1"/>
  <c r="L1307" i="1"/>
  <c r="L1308" i="1"/>
  <c r="L1309" i="1"/>
  <c r="L1310" i="1"/>
  <c r="L1311" i="1"/>
  <c r="L1312" i="1"/>
  <c r="L1313" i="1"/>
  <c r="L1314" i="1"/>
  <c r="L1316" i="1"/>
  <c r="L1317" i="1"/>
  <c r="L1318" i="1"/>
  <c r="L1319" i="1"/>
  <c r="L1320" i="1"/>
  <c r="L1321" i="1"/>
  <c r="L1322" i="1"/>
  <c r="L1323" i="1"/>
  <c r="L1324" i="1"/>
  <c r="L1325" i="1"/>
  <c r="L1327" i="1"/>
  <c r="L1328" i="1"/>
  <c r="L1329" i="1"/>
  <c r="L1330" i="1"/>
  <c r="L1331" i="1"/>
  <c r="L1332" i="1"/>
  <c r="L1333" i="1"/>
  <c r="L1334" i="1"/>
  <c r="L1335" i="1"/>
  <c r="L1336" i="1"/>
  <c r="L1339" i="1"/>
  <c r="L1340" i="1"/>
  <c r="L1341" i="1"/>
  <c r="L1342" i="1"/>
  <c r="L1343" i="1"/>
  <c r="L1344" i="1"/>
  <c r="L1345" i="1"/>
  <c r="L1346" i="1"/>
  <c r="L1347" i="1"/>
  <c r="L1348" i="1"/>
  <c r="L1350" i="1"/>
  <c r="L1351" i="1"/>
  <c r="L1352" i="1"/>
  <c r="L1353" i="1"/>
  <c r="L1354" i="1"/>
  <c r="L1355" i="1"/>
  <c r="L1356" i="1"/>
  <c r="L1357" i="1"/>
  <c r="L1358" i="1"/>
  <c r="L1359" i="1"/>
  <c r="L1361" i="1"/>
  <c r="L1362" i="1"/>
  <c r="L1363" i="1"/>
  <c r="L1364" i="1"/>
  <c r="L1365" i="1"/>
  <c r="L1366" i="1"/>
  <c r="L1367" i="1"/>
  <c r="L1368" i="1"/>
  <c r="L1369" i="1"/>
  <c r="L1370" i="1"/>
  <c r="L1372" i="1"/>
  <c r="L1373" i="1"/>
  <c r="L1374" i="1"/>
  <c r="L1375" i="1"/>
  <c r="L1376" i="1"/>
  <c r="L1377" i="1"/>
  <c r="L1378" i="1"/>
  <c r="L1379" i="1"/>
  <c r="L1380" i="1"/>
  <c r="L1381" i="1"/>
  <c r="L1383" i="1"/>
  <c r="L1384" i="1"/>
  <c r="L1385" i="1"/>
  <c r="L1386" i="1"/>
  <c r="L1387" i="1"/>
  <c r="L1388" i="1"/>
  <c r="L1389" i="1"/>
  <c r="L1390" i="1"/>
  <c r="L1391" i="1"/>
  <c r="L1392" i="1"/>
  <c r="L1394" i="1"/>
  <c r="L1395" i="1"/>
  <c r="L1396" i="1"/>
  <c r="L1397" i="1"/>
  <c r="L1398" i="1"/>
  <c r="L1399" i="1"/>
  <c r="L1400" i="1"/>
  <c r="L1401" i="1"/>
  <c r="L1402" i="1"/>
  <c r="L1403" i="1"/>
  <c r="L1405" i="1"/>
  <c r="L1406" i="1"/>
  <c r="L1407" i="1"/>
  <c r="L1408" i="1"/>
  <c r="L1409" i="1"/>
  <c r="L1410" i="1"/>
  <c r="L1411" i="1"/>
  <c r="L1412" i="1"/>
  <c r="L1413" i="1"/>
  <c r="L1414" i="1"/>
  <c r="L1416" i="1"/>
  <c r="L1417" i="1"/>
  <c r="L1418" i="1"/>
  <c r="L1419" i="1"/>
  <c r="L1420" i="1"/>
  <c r="L1421" i="1"/>
  <c r="L1422" i="1"/>
  <c r="L1423" i="1"/>
  <c r="L1424" i="1"/>
  <c r="L1425" i="1"/>
  <c r="L1427" i="1"/>
  <c r="L1428" i="1"/>
  <c r="L1429" i="1"/>
  <c r="L1430" i="1"/>
  <c r="L1431" i="1"/>
  <c r="L1432" i="1"/>
  <c r="L1433" i="1"/>
  <c r="L1434" i="1"/>
  <c r="L1435" i="1"/>
  <c r="L1436" i="1"/>
  <c r="L1438" i="1"/>
  <c r="L1439" i="1"/>
  <c r="L1440" i="1"/>
  <c r="L1441" i="1"/>
  <c r="L1442" i="1"/>
  <c r="L1443" i="1"/>
  <c r="L1444" i="1"/>
  <c r="L1445" i="1"/>
  <c r="L1446" i="1"/>
  <c r="L1447" i="1"/>
  <c r="L1450" i="1"/>
  <c r="L1451" i="1"/>
  <c r="L1452" i="1"/>
  <c r="L1453" i="1"/>
  <c r="L1454" i="1"/>
  <c r="L1455" i="1"/>
  <c r="L1456" i="1"/>
  <c r="L1457" i="1"/>
  <c r="L1458" i="1"/>
  <c r="L1459" i="1"/>
  <c r="L1461" i="1"/>
  <c r="L1462" i="1"/>
  <c r="L1463" i="1"/>
  <c r="L1464" i="1"/>
  <c r="L1465" i="1"/>
  <c r="L1466" i="1"/>
  <c r="L1467" i="1"/>
  <c r="L1468" i="1"/>
  <c r="L1469" i="1"/>
  <c r="L1470" i="1"/>
  <c r="L1472" i="1"/>
  <c r="L1473" i="1"/>
  <c r="L1474" i="1"/>
  <c r="L1475" i="1"/>
  <c r="L1476" i="1"/>
  <c r="L1477" i="1"/>
  <c r="L1478" i="1"/>
  <c r="L1479" i="1"/>
  <c r="L1480" i="1"/>
  <c r="L1481" i="1"/>
  <c r="L1483" i="1"/>
  <c r="L1484" i="1"/>
  <c r="L1485" i="1"/>
  <c r="L1486" i="1"/>
  <c r="L1487" i="1"/>
  <c r="L1488" i="1"/>
  <c r="L1489" i="1"/>
  <c r="L1490" i="1"/>
  <c r="L1491" i="1"/>
  <c r="L1492" i="1"/>
  <c r="L1494" i="1"/>
  <c r="L1495" i="1"/>
  <c r="L1496" i="1"/>
  <c r="L1497" i="1"/>
  <c r="L1498" i="1"/>
  <c r="L1499" i="1"/>
  <c r="L1500" i="1"/>
  <c r="L1501" i="1"/>
  <c r="L1502" i="1"/>
  <c r="L1503" i="1"/>
  <c r="L1505" i="1"/>
  <c r="L1506" i="1"/>
  <c r="L1507" i="1"/>
  <c r="L1508" i="1"/>
  <c r="L1509" i="1"/>
  <c r="L1510" i="1"/>
  <c r="L1511" i="1"/>
  <c r="L1512" i="1"/>
  <c r="L1513" i="1"/>
  <c r="L1514" i="1"/>
  <c r="L1516" i="1"/>
  <c r="L1517" i="1"/>
  <c r="L1518" i="1"/>
  <c r="L1519" i="1"/>
  <c r="L1520" i="1"/>
  <c r="L1521" i="1"/>
  <c r="L1522" i="1"/>
  <c r="L1523" i="1"/>
  <c r="L1524" i="1"/>
  <c r="L1525" i="1"/>
  <c r="L1527" i="1"/>
  <c r="L1528" i="1"/>
  <c r="L1529" i="1"/>
  <c r="L1530" i="1"/>
  <c r="L1531" i="1"/>
  <c r="L1532" i="1"/>
  <c r="L1533" i="1"/>
  <c r="L1534" i="1"/>
  <c r="L1535" i="1"/>
  <c r="L1536" i="1"/>
  <c r="L1538" i="1"/>
  <c r="L1539" i="1"/>
  <c r="L1540" i="1"/>
  <c r="L1541" i="1"/>
  <c r="L1542" i="1"/>
  <c r="L1543" i="1"/>
  <c r="L1544" i="1"/>
  <c r="L1545" i="1"/>
  <c r="L1546" i="1"/>
  <c r="L1547" i="1"/>
  <c r="L1549" i="1"/>
  <c r="L1550" i="1"/>
  <c r="L1551" i="1"/>
  <c r="L1552" i="1"/>
  <c r="L1553" i="1"/>
  <c r="L1554" i="1"/>
  <c r="L1555" i="1"/>
  <c r="L1556" i="1"/>
  <c r="L1557" i="1"/>
  <c r="L1558" i="1"/>
  <c r="L1561" i="1"/>
  <c r="L1562" i="1"/>
  <c r="L1563" i="1"/>
  <c r="L1564" i="1"/>
  <c r="L1565" i="1"/>
  <c r="L1566" i="1"/>
  <c r="L1567" i="1"/>
  <c r="L1568" i="1"/>
  <c r="L1569" i="1"/>
  <c r="L1570" i="1"/>
  <c r="L1572" i="1"/>
  <c r="L1573" i="1"/>
  <c r="L1574" i="1"/>
  <c r="L1575" i="1"/>
  <c r="L1576" i="1"/>
  <c r="L1577" i="1"/>
  <c r="L1578" i="1"/>
  <c r="L1579" i="1"/>
  <c r="L1580" i="1"/>
  <c r="L1581" i="1"/>
  <c r="L1583" i="1"/>
  <c r="L1584" i="1"/>
  <c r="L1585" i="1"/>
  <c r="L1586" i="1"/>
  <c r="L1587" i="1"/>
  <c r="L1588" i="1"/>
  <c r="L1589" i="1"/>
  <c r="L1590" i="1"/>
  <c r="L1591" i="1"/>
  <c r="L1592" i="1"/>
  <c r="L1594" i="1"/>
  <c r="L1595" i="1"/>
  <c r="L1596" i="1"/>
  <c r="L1597" i="1"/>
  <c r="L1598" i="1"/>
  <c r="L1599" i="1"/>
  <c r="L1600" i="1"/>
  <c r="L1601" i="1"/>
  <c r="L1602" i="1"/>
  <c r="L1603" i="1"/>
  <c r="L1605" i="1"/>
  <c r="L1606" i="1"/>
  <c r="L1607" i="1"/>
  <c r="L1608" i="1"/>
  <c r="L1609" i="1"/>
  <c r="L1610" i="1"/>
  <c r="L1611" i="1"/>
  <c r="L1612" i="1"/>
  <c r="L1613" i="1"/>
  <c r="L1614" i="1"/>
  <c r="L1616" i="1"/>
  <c r="L1617" i="1"/>
  <c r="L1618" i="1"/>
  <c r="L1619" i="1"/>
  <c r="L1620" i="1"/>
  <c r="L1621" i="1"/>
  <c r="L1622" i="1"/>
  <c r="L1623" i="1"/>
  <c r="L1624" i="1"/>
  <c r="L1625" i="1"/>
  <c r="L1627" i="1"/>
  <c r="L1628" i="1"/>
  <c r="L1629" i="1"/>
  <c r="L1630" i="1"/>
  <c r="L1631" i="1"/>
  <c r="L1632" i="1"/>
  <c r="L1633" i="1"/>
  <c r="L1634" i="1"/>
  <c r="L1635" i="1"/>
  <c r="L1636" i="1"/>
  <c r="L1638" i="1"/>
  <c r="L1639" i="1"/>
  <c r="L1640" i="1"/>
  <c r="L1641" i="1"/>
  <c r="L1642" i="1"/>
  <c r="L1643" i="1"/>
  <c r="L1644" i="1"/>
  <c r="L1645" i="1"/>
  <c r="L1646" i="1"/>
  <c r="L1647" i="1"/>
  <c r="L1649" i="1"/>
  <c r="L1650" i="1"/>
  <c r="L1651" i="1"/>
  <c r="L1652" i="1"/>
  <c r="L1653" i="1"/>
  <c r="L1654" i="1"/>
  <c r="L1655" i="1"/>
  <c r="L1656" i="1"/>
  <c r="L1657" i="1"/>
  <c r="L1658" i="1"/>
  <c r="L1660" i="1"/>
  <c r="L1661" i="1"/>
  <c r="L1662" i="1"/>
  <c r="L2341" i="1"/>
  <c r="L1663" i="1"/>
  <c r="L1664" i="1"/>
  <c r="L1665" i="1"/>
  <c r="L1666" i="1"/>
  <c r="L1667" i="1"/>
  <c r="L1668" i="1"/>
  <c r="L1669" i="1"/>
  <c r="L1672" i="1"/>
  <c r="L1673" i="1"/>
  <c r="L1674" i="1"/>
  <c r="L1675" i="1"/>
  <c r="L1676" i="1"/>
  <c r="L1677" i="1"/>
  <c r="L1678" i="1"/>
  <c r="L1679" i="1"/>
  <c r="L1680" i="1"/>
  <c r="L1681" i="1"/>
  <c r="L1683" i="1"/>
  <c r="L1684" i="1"/>
  <c r="L1685" i="1"/>
  <c r="L1686" i="1"/>
  <c r="L1687" i="1"/>
  <c r="L1688" i="1"/>
  <c r="L1689" i="1"/>
  <c r="L1690" i="1"/>
  <c r="L1691" i="1"/>
  <c r="L1692" i="1"/>
  <c r="L1694" i="1"/>
  <c r="L1695" i="1"/>
  <c r="L1696" i="1"/>
  <c r="L1697" i="1"/>
  <c r="L1698" i="1"/>
  <c r="L1699" i="1"/>
  <c r="L1700" i="1"/>
  <c r="L1701" i="1"/>
  <c r="L1702" i="1"/>
  <c r="L1703" i="1"/>
  <c r="L1705" i="1"/>
  <c r="L1706" i="1"/>
  <c r="L1707" i="1"/>
  <c r="L1708" i="1"/>
  <c r="L1709" i="1"/>
  <c r="L1710" i="1"/>
  <c r="L1711" i="1"/>
  <c r="L1712" i="1"/>
  <c r="L1713" i="1"/>
  <c r="L1714" i="1"/>
  <c r="L1716" i="1"/>
  <c r="L1717" i="1"/>
  <c r="L1718" i="1"/>
  <c r="L1719" i="1"/>
  <c r="L1720" i="1"/>
  <c r="L1721" i="1"/>
  <c r="L1722" i="1"/>
  <c r="L1723" i="1"/>
  <c r="L1724" i="1"/>
  <c r="L1725" i="1"/>
  <c r="L1727" i="1"/>
  <c r="L1728" i="1"/>
  <c r="L1729" i="1"/>
  <c r="L1730" i="1"/>
  <c r="L1731" i="1"/>
  <c r="L1732" i="1"/>
  <c r="L1733" i="1"/>
  <c r="L1734" i="1"/>
  <c r="L1735" i="1"/>
  <c r="L1736" i="1"/>
  <c r="L1738" i="1"/>
  <c r="L1739" i="1"/>
  <c r="L1740" i="1"/>
  <c r="L1741" i="1"/>
  <c r="L1742" i="1"/>
  <c r="L1743" i="1"/>
  <c r="L1744" i="1"/>
  <c r="L1745" i="1"/>
  <c r="L1746" i="1"/>
  <c r="L1747" i="1"/>
  <c r="L1749" i="1"/>
  <c r="L1750" i="1"/>
  <c r="L1751" i="1"/>
  <c r="L1752" i="1"/>
  <c r="L1753" i="1"/>
  <c r="L1754" i="1"/>
  <c r="L1755" i="1"/>
  <c r="L1756" i="1"/>
  <c r="L1757" i="1"/>
  <c r="L1758" i="1"/>
  <c r="L1760" i="1"/>
  <c r="L1761" i="1"/>
  <c r="L1762" i="1"/>
  <c r="L1763" i="1"/>
  <c r="L1764" i="1"/>
  <c r="L1765" i="1"/>
  <c r="L1766" i="1"/>
  <c r="L1767" i="1"/>
  <c r="L1768" i="1"/>
  <c r="L1769" i="1"/>
  <c r="L1771" i="1"/>
  <c r="L1772" i="1"/>
  <c r="L1773" i="1"/>
  <c r="L1774" i="1"/>
  <c r="L1775" i="1"/>
  <c r="L1776" i="1"/>
  <c r="L1777" i="1"/>
  <c r="L1778" i="1"/>
  <c r="L1779" i="1"/>
  <c r="L1780" i="1"/>
  <c r="L1783" i="1"/>
  <c r="L1784" i="1"/>
  <c r="L1785" i="1"/>
  <c r="L1786" i="1"/>
  <c r="L1787" i="1"/>
  <c r="L1788" i="1"/>
  <c r="L1789" i="1"/>
  <c r="L1790" i="1"/>
  <c r="L1791" i="1"/>
  <c r="L1792" i="1"/>
  <c r="L1794" i="1"/>
  <c r="L1795" i="1"/>
  <c r="L1796" i="1"/>
  <c r="L1797" i="1"/>
  <c r="L1798" i="1"/>
  <c r="L1799" i="1"/>
  <c r="L1800" i="1"/>
  <c r="L1801" i="1"/>
  <c r="L1802" i="1"/>
  <c r="L1803" i="1"/>
  <c r="L1805" i="1"/>
  <c r="L1806" i="1"/>
  <c r="L1807" i="1"/>
  <c r="L1808" i="1"/>
  <c r="L1809" i="1"/>
  <c r="L1810" i="1"/>
  <c r="L1811" i="1"/>
  <c r="L1812" i="1"/>
  <c r="L1813" i="1"/>
  <c r="L1814" i="1"/>
  <c r="L1816" i="1"/>
  <c r="L1817" i="1"/>
  <c r="L1818" i="1"/>
  <c r="L1819" i="1"/>
  <c r="L1820" i="1"/>
  <c r="L1821" i="1"/>
  <c r="L1822" i="1"/>
  <c r="L1823" i="1"/>
  <c r="L1824" i="1"/>
  <c r="L1825" i="1"/>
  <c r="L1827" i="1"/>
  <c r="L1828" i="1"/>
  <c r="L1829" i="1"/>
  <c r="L1830" i="1"/>
  <c r="L1831" i="1"/>
  <c r="L1832" i="1"/>
  <c r="L1833" i="1"/>
  <c r="L1834" i="1"/>
  <c r="L1835" i="1"/>
  <c r="L1836" i="1"/>
  <c r="L1838" i="1"/>
  <c r="L1839" i="1"/>
  <c r="L1840" i="1"/>
  <c r="L1841" i="1"/>
  <c r="L1842" i="1"/>
  <c r="L1843" i="1"/>
  <c r="L1844" i="1"/>
  <c r="L1845" i="1"/>
  <c r="L1846" i="1"/>
  <c r="L1847" i="1"/>
  <c r="L1849" i="1"/>
  <c r="L1850" i="1"/>
  <c r="L1851" i="1"/>
  <c r="L1852" i="1"/>
  <c r="L1853" i="1"/>
  <c r="L1854" i="1"/>
  <c r="L1855" i="1"/>
  <c r="L1856" i="1"/>
  <c r="L1857" i="1"/>
  <c r="L1858" i="1"/>
  <c r="L1860" i="1"/>
  <c r="L1861" i="1"/>
  <c r="L1862" i="1"/>
  <c r="L1863" i="1"/>
  <c r="L1864" i="1"/>
  <c r="L1865" i="1"/>
  <c r="L1866" i="1"/>
  <c r="L1867" i="1"/>
  <c r="L1868" i="1"/>
  <c r="L1869" i="1"/>
  <c r="L1871" i="1"/>
  <c r="L1872" i="1"/>
  <c r="L1873" i="1"/>
  <c r="L1874" i="1"/>
  <c r="L1875" i="1"/>
  <c r="L1876" i="1"/>
  <c r="L1877" i="1"/>
  <c r="L1878" i="1"/>
  <c r="L1879" i="1"/>
  <c r="L1880" i="1"/>
  <c r="L1882" i="1"/>
  <c r="L1883" i="1"/>
  <c r="L1884" i="1"/>
  <c r="L1885" i="1"/>
  <c r="L1886" i="1"/>
  <c r="L1887" i="1"/>
  <c r="L1888" i="1"/>
  <c r="L1889" i="1"/>
  <c r="L1890" i="1"/>
  <c r="L1891" i="1"/>
  <c r="L1894" i="1"/>
  <c r="L1895" i="1"/>
  <c r="L1896" i="1"/>
  <c r="L1897" i="1"/>
  <c r="L1898" i="1"/>
  <c r="L1899" i="1"/>
  <c r="L1900" i="1"/>
  <c r="L1901" i="1"/>
  <c r="L1902" i="1"/>
  <c r="L1903" i="1"/>
  <c r="L1905" i="1"/>
  <c r="L1906" i="1"/>
  <c r="L1907" i="1"/>
  <c r="L1908" i="1"/>
  <c r="L1909" i="1"/>
  <c r="L1910" i="1"/>
  <c r="L1911" i="1"/>
  <c r="L1912" i="1"/>
  <c r="L1913" i="1"/>
  <c r="L1914" i="1"/>
  <c r="L1916" i="1"/>
  <c r="L1917" i="1"/>
  <c r="L1918" i="1"/>
  <c r="L1919" i="1"/>
  <c r="L1920" i="1"/>
  <c r="L1921" i="1"/>
  <c r="L1922" i="1"/>
  <c r="L1923" i="1"/>
  <c r="L1924" i="1"/>
  <c r="L1925" i="1"/>
  <c r="L1927" i="1"/>
  <c r="L1928" i="1"/>
  <c r="L1929" i="1"/>
  <c r="L1930" i="1"/>
  <c r="L1931" i="1"/>
  <c r="L1932" i="1"/>
  <c r="L1933" i="1"/>
  <c r="L1934" i="1"/>
  <c r="L1935" i="1"/>
  <c r="L1936" i="1"/>
  <c r="L1938" i="1"/>
  <c r="L1939" i="1"/>
  <c r="L1940" i="1"/>
  <c r="L1941" i="1"/>
  <c r="L1942" i="1"/>
  <c r="L1943" i="1"/>
  <c r="L1944" i="1"/>
  <c r="L1945" i="1"/>
  <c r="L1946" i="1"/>
  <c r="L1947" i="1"/>
  <c r="L1949" i="1"/>
  <c r="L1950" i="1"/>
  <c r="L1951" i="1"/>
  <c r="L1952" i="1"/>
  <c r="L1953" i="1"/>
  <c r="L1954" i="1"/>
  <c r="L1955" i="1"/>
  <c r="L1956" i="1"/>
  <c r="L1957" i="1"/>
  <c r="L1958" i="1"/>
  <c r="L1960" i="1"/>
  <c r="L1961" i="1"/>
  <c r="L1962" i="1"/>
  <c r="L1963" i="1"/>
  <c r="L1964" i="1"/>
  <c r="L1965" i="1"/>
  <c r="L1966" i="1"/>
  <c r="L1967" i="1"/>
  <c r="L1968" i="1"/>
  <c r="L1969" i="1"/>
  <c r="L1971" i="1"/>
  <c r="L1972" i="1"/>
  <c r="L1973" i="1"/>
  <c r="L1974" i="1"/>
  <c r="L1975" i="1"/>
  <c r="L1976" i="1"/>
  <c r="L1977" i="1"/>
  <c r="L1978" i="1"/>
  <c r="L1979" i="1"/>
  <c r="L1980" i="1"/>
  <c r="L1982" i="1"/>
  <c r="L1983" i="1"/>
  <c r="L1984" i="1"/>
  <c r="L1985" i="1"/>
  <c r="L1986" i="1"/>
  <c r="L1987" i="1"/>
  <c r="L1988" i="1"/>
  <c r="L1989" i="1"/>
  <c r="L1990" i="1"/>
  <c r="L1991" i="1"/>
  <c r="L1993" i="1"/>
  <c r="L1994" i="1"/>
  <c r="L1995" i="1"/>
  <c r="L1996" i="1"/>
  <c r="L1997" i="1"/>
  <c r="L1998" i="1"/>
  <c r="L1999" i="1"/>
  <c r="L2000" i="1"/>
  <c r="L2001" i="1"/>
  <c r="L2002" i="1"/>
  <c r="L2005" i="1"/>
  <c r="L2006" i="1"/>
  <c r="L2007" i="1"/>
  <c r="L2008" i="1"/>
  <c r="L2009" i="1"/>
  <c r="L2010" i="1"/>
  <c r="L2011" i="1"/>
  <c r="L2012" i="1"/>
  <c r="L2013" i="1"/>
  <c r="L2014" i="1"/>
  <c r="L2016" i="1"/>
  <c r="L2017" i="1"/>
  <c r="L2018" i="1"/>
  <c r="L2019" i="1"/>
  <c r="L2020" i="1"/>
  <c r="L2021" i="1"/>
  <c r="L2022" i="1"/>
  <c r="L2023" i="1"/>
  <c r="L2024" i="1"/>
  <c r="L2025" i="1"/>
  <c r="L2027" i="1"/>
  <c r="L2028" i="1"/>
  <c r="L2029" i="1"/>
  <c r="L2030" i="1"/>
  <c r="L2031" i="1"/>
  <c r="L2032" i="1"/>
  <c r="L2033" i="1"/>
  <c r="L2034" i="1"/>
  <c r="L2035" i="1"/>
  <c r="L2036" i="1"/>
  <c r="L2038" i="1"/>
  <c r="L2039" i="1"/>
  <c r="L2040" i="1"/>
  <c r="L2041" i="1"/>
  <c r="L2042" i="1"/>
  <c r="L2043" i="1"/>
  <c r="L2044" i="1"/>
  <c r="L2045" i="1"/>
  <c r="L2046" i="1"/>
  <c r="L2047" i="1"/>
  <c r="L2049" i="1"/>
  <c r="L2050" i="1"/>
  <c r="L2051" i="1"/>
  <c r="L2052" i="1"/>
  <c r="L2053" i="1"/>
  <c r="L2054" i="1"/>
  <c r="L2055" i="1"/>
  <c r="L2056" i="1"/>
  <c r="L2057" i="1"/>
  <c r="L2058" i="1"/>
  <c r="L2060" i="1"/>
  <c r="L2061" i="1"/>
  <c r="L2062" i="1"/>
  <c r="L2063" i="1"/>
  <c r="L2064" i="1"/>
  <c r="L2065" i="1"/>
  <c r="L2066" i="1"/>
  <c r="L2067" i="1"/>
  <c r="L2068" i="1"/>
  <c r="L2069" i="1"/>
  <c r="L2071" i="1"/>
  <c r="L2072" i="1"/>
  <c r="L2073" i="1"/>
  <c r="L2074" i="1"/>
  <c r="L2075" i="1"/>
  <c r="L2076" i="1"/>
  <c r="L2077" i="1"/>
  <c r="L2078" i="1"/>
  <c r="L2079" i="1"/>
  <c r="L2080" i="1"/>
  <c r="L2082" i="1"/>
  <c r="L2083" i="1"/>
  <c r="L2084" i="1"/>
  <c r="L2085" i="1"/>
  <c r="L2086" i="1"/>
  <c r="L2087" i="1"/>
  <c r="L2088" i="1"/>
  <c r="L2089" i="1"/>
  <c r="L2090" i="1"/>
  <c r="L2091" i="1"/>
  <c r="L2093" i="1"/>
  <c r="L2094" i="1"/>
  <c r="L2095" i="1"/>
  <c r="L2096" i="1"/>
  <c r="L2097" i="1"/>
  <c r="L2098" i="1"/>
  <c r="L2099" i="1"/>
  <c r="L2100" i="1"/>
  <c r="L2101" i="1"/>
  <c r="L2102" i="1"/>
  <c r="L2104" i="1"/>
  <c r="L2105" i="1"/>
  <c r="L2106" i="1"/>
  <c r="L2107" i="1"/>
  <c r="L2108" i="1"/>
  <c r="L2109" i="1"/>
  <c r="L2110" i="1"/>
  <c r="L2111" i="1"/>
  <c r="L2112" i="1"/>
  <c r="L2113" i="1"/>
  <c r="L2116" i="1"/>
  <c r="L2117" i="1"/>
  <c r="L2118" i="1"/>
  <c r="L2119" i="1"/>
  <c r="L2120" i="1"/>
  <c r="L2121" i="1"/>
  <c r="L2122" i="1"/>
  <c r="L2123" i="1"/>
  <c r="L2124" i="1"/>
  <c r="L2125" i="1"/>
  <c r="L2127" i="1"/>
  <c r="L2128" i="1"/>
  <c r="L2129" i="1"/>
  <c r="L2130" i="1"/>
  <c r="L2131" i="1"/>
  <c r="L2132" i="1"/>
  <c r="L2133" i="1"/>
  <c r="L2134" i="1"/>
  <c r="L2135" i="1"/>
  <c r="L2136" i="1"/>
  <c r="L2138" i="1"/>
  <c r="L2139" i="1"/>
  <c r="L2140" i="1"/>
  <c r="L2141" i="1"/>
  <c r="L2142" i="1"/>
  <c r="L2143" i="1"/>
  <c r="L2144" i="1"/>
  <c r="L2145" i="1"/>
  <c r="L2146" i="1"/>
  <c r="L2147" i="1"/>
  <c r="L2149" i="1"/>
  <c r="L2150" i="1"/>
  <c r="L2151" i="1"/>
  <c r="L2152" i="1"/>
  <c r="L2153" i="1"/>
  <c r="L2154" i="1"/>
  <c r="L2155" i="1"/>
  <c r="L2156" i="1"/>
  <c r="L2157" i="1"/>
  <c r="L2158" i="1"/>
  <c r="L2160" i="1"/>
  <c r="L2161" i="1"/>
  <c r="L2162" i="1"/>
  <c r="L2163" i="1"/>
  <c r="L2164" i="1"/>
  <c r="L2165" i="1"/>
  <c r="L2166" i="1"/>
  <c r="L2167" i="1"/>
  <c r="L2168" i="1"/>
  <c r="L2169" i="1"/>
  <c r="L2171" i="1"/>
  <c r="L2172" i="1"/>
  <c r="L2173" i="1"/>
  <c r="L2174" i="1"/>
  <c r="L2175" i="1"/>
  <c r="L2176" i="1"/>
  <c r="L2177" i="1"/>
  <c r="L2178" i="1"/>
  <c r="L2179" i="1"/>
  <c r="L2180" i="1"/>
  <c r="L2182" i="1"/>
  <c r="L2183" i="1"/>
  <c r="L2184" i="1"/>
  <c r="L2185" i="1"/>
  <c r="L2186" i="1"/>
  <c r="L2187" i="1"/>
  <c r="L2188" i="1"/>
  <c r="L2189" i="1"/>
  <c r="L2190" i="1"/>
  <c r="L2191" i="1"/>
  <c r="L2193" i="1"/>
  <c r="L2194" i="1"/>
  <c r="L2195" i="1"/>
  <c r="L2196" i="1"/>
  <c r="L2197" i="1"/>
  <c r="L2198" i="1"/>
  <c r="L2199" i="1"/>
  <c r="L2200" i="1"/>
  <c r="L2201" i="1"/>
  <c r="L2202" i="1"/>
  <c r="L2204" i="1"/>
  <c r="L2205" i="1"/>
  <c r="L2206" i="1"/>
  <c r="L2207" i="1"/>
  <c r="L2208" i="1"/>
  <c r="L2209" i="1"/>
  <c r="L2210" i="1"/>
  <c r="L2211" i="1"/>
  <c r="L2212" i="1"/>
  <c r="L2213" i="1"/>
  <c r="L2215" i="1"/>
  <c r="L2216" i="1"/>
  <c r="L2217" i="1"/>
  <c r="L2218" i="1"/>
  <c r="L2219" i="1"/>
  <c r="L2220" i="1"/>
  <c r="L2221" i="1"/>
  <c r="L2222" i="1"/>
  <c r="L2223" i="1"/>
  <c r="L2224" i="1"/>
  <c r="L2227" i="1"/>
  <c r="L2228" i="1"/>
  <c r="L2229" i="1"/>
  <c r="L2230" i="1"/>
  <c r="L2231" i="1"/>
  <c r="L2232" i="1"/>
  <c r="L2233" i="1"/>
  <c r="L2234" i="1"/>
  <c r="L2235" i="1"/>
  <c r="L2236" i="1"/>
  <c r="L2238" i="1"/>
  <c r="L2239" i="1"/>
  <c r="L2240" i="1"/>
  <c r="L2241" i="1"/>
  <c r="L2242" i="1"/>
  <c r="L2243" i="1"/>
  <c r="L2244" i="1"/>
  <c r="L2245" i="1"/>
  <c r="L2246" i="1"/>
  <c r="L2247" i="1"/>
  <c r="L2249" i="1"/>
  <c r="L2250" i="1"/>
  <c r="L2251" i="1"/>
  <c r="L2252" i="1"/>
  <c r="L2253" i="1"/>
  <c r="L2254" i="1"/>
  <c r="L2255" i="1"/>
  <c r="L2256" i="1"/>
  <c r="L2257" i="1"/>
  <c r="L2258" i="1"/>
  <c r="L2260" i="1"/>
  <c r="L2261" i="1"/>
  <c r="L2262" i="1"/>
  <c r="L2263" i="1"/>
  <c r="L2264" i="1"/>
  <c r="L2265" i="1"/>
  <c r="L2266" i="1"/>
  <c r="L2267" i="1"/>
  <c r="L2268" i="1"/>
  <c r="L2269" i="1"/>
  <c r="L2271" i="1"/>
  <c r="L2272" i="1"/>
  <c r="L2273" i="1"/>
  <c r="L2274" i="1"/>
  <c r="L2275" i="1"/>
  <c r="L2276" i="1"/>
  <c r="L2277" i="1"/>
  <c r="L2278" i="1"/>
  <c r="L2279" i="1"/>
  <c r="L2280" i="1"/>
  <c r="L2282" i="1"/>
  <c r="L2283" i="1"/>
  <c r="L2284" i="1"/>
  <c r="L2285" i="1"/>
  <c r="L2286" i="1"/>
  <c r="L2287" i="1"/>
  <c r="L2288" i="1"/>
  <c r="L2289" i="1"/>
  <c r="L2290" i="1"/>
  <c r="L2291" i="1"/>
  <c r="L2293" i="1"/>
  <c r="L2294" i="1"/>
  <c r="L2295" i="1"/>
  <c r="L2296" i="1"/>
  <c r="L2297" i="1"/>
  <c r="L2298" i="1"/>
  <c r="L2299" i="1"/>
  <c r="L2300" i="1"/>
  <c r="L2301" i="1"/>
  <c r="L2302" i="1"/>
  <c r="L2304" i="1"/>
  <c r="L2305" i="1"/>
  <c r="L2306" i="1"/>
  <c r="L2307" i="1"/>
  <c r="L2308" i="1"/>
  <c r="L2309" i="1"/>
  <c r="L2310" i="1"/>
  <c r="L2311" i="1"/>
  <c r="L2312" i="1"/>
  <c r="L2313" i="1"/>
  <c r="L2315" i="1"/>
  <c r="L2316" i="1"/>
  <c r="L2317" i="1"/>
  <c r="L2318" i="1"/>
  <c r="L2319" i="1"/>
  <c r="L2320" i="1"/>
  <c r="L2321" i="1"/>
  <c r="L2322" i="1"/>
  <c r="L2323" i="1"/>
  <c r="L2324" i="1"/>
  <c r="L2326" i="1"/>
  <c r="L2327" i="1"/>
  <c r="L2328" i="1"/>
  <c r="L2329" i="1"/>
  <c r="L2330" i="1"/>
  <c r="L2331" i="1"/>
  <c r="L2332" i="1"/>
  <c r="L2333" i="1"/>
  <c r="L2334" i="1"/>
  <c r="L2335" i="1"/>
  <c r="L2" i="1"/>
  <c r="L3" i="1"/>
  <c r="L4" i="1"/>
  <c r="L5" i="1"/>
  <c r="L7" i="1"/>
  <c r="L8" i="1"/>
  <c r="L9" i="1"/>
  <c r="L10" i="1"/>
  <c r="L11" i="1"/>
  <c r="L13" i="1"/>
  <c r="L14" i="1"/>
  <c r="L15" i="1"/>
  <c r="L16" i="1"/>
  <c r="L17" i="1"/>
  <c r="L18" i="1"/>
  <c r="L19" i="1"/>
  <c r="L20" i="1"/>
  <c r="L21" i="1"/>
  <c r="L22" i="1"/>
  <c r="L24" i="1"/>
  <c r="L25" i="1"/>
  <c r="L26" i="1"/>
  <c r="L27" i="1"/>
  <c r="L28" i="1"/>
  <c r="L29" i="1"/>
  <c r="L30" i="1"/>
  <c r="L31" i="1"/>
  <c r="L32" i="1"/>
  <c r="L33" i="1"/>
  <c r="L35" i="1"/>
  <c r="L36" i="1"/>
  <c r="L37" i="1"/>
  <c r="L38" i="1"/>
  <c r="L39" i="1"/>
  <c r="L40" i="1"/>
  <c r="L41" i="1"/>
  <c r="L42" i="1"/>
  <c r="L43" i="1"/>
  <c r="L44" i="1"/>
  <c r="L46" i="1"/>
  <c r="L47" i="1"/>
  <c r="L48" i="1"/>
  <c r="L49" i="1"/>
  <c r="L50" i="1"/>
  <c r="L51" i="1"/>
  <c r="L52" i="1"/>
  <c r="L53" i="1"/>
  <c r="L54" i="1"/>
  <c r="L55" i="1"/>
  <c r="L57" i="1"/>
  <c r="L58" i="1"/>
  <c r="L59" i="1"/>
  <c r="L60" i="1"/>
  <c r="L61" i="1"/>
  <c r="L62" i="1"/>
  <c r="L63" i="1"/>
  <c r="L64" i="1"/>
  <c r="L65" i="1"/>
  <c r="L66" i="1"/>
  <c r="L68" i="1"/>
  <c r="L69" i="1"/>
  <c r="L70" i="1"/>
  <c r="L71" i="1"/>
  <c r="L72" i="1"/>
  <c r="L73" i="1"/>
  <c r="L74" i="1"/>
  <c r="L75" i="1"/>
  <c r="L76" i="1"/>
  <c r="L77" i="1"/>
  <c r="L79" i="1"/>
  <c r="L80" i="1"/>
  <c r="L81" i="1"/>
  <c r="L82" i="1"/>
  <c r="L83" i="1"/>
  <c r="L84" i="1"/>
  <c r="L85" i="1"/>
  <c r="L86" i="1"/>
  <c r="L87" i="1"/>
  <c r="L88" i="1"/>
  <c r="L90" i="1"/>
  <c r="L91" i="1"/>
  <c r="L92" i="1"/>
  <c r="L93" i="1"/>
  <c r="L94" i="1"/>
  <c r="L95" i="1"/>
  <c r="L96" i="1"/>
  <c r="L97" i="1"/>
  <c r="L98" i="1"/>
  <c r="L99" i="1"/>
  <c r="L101" i="1"/>
  <c r="L102" i="1"/>
  <c r="L103" i="1"/>
  <c r="L104" i="1"/>
  <c r="L105" i="1"/>
  <c r="L106" i="1"/>
  <c r="L107" i="1"/>
  <c r="L108" i="1"/>
  <c r="L109" i="1"/>
  <c r="L110" i="1"/>
  <c r="L113" i="1"/>
  <c r="L114" i="1"/>
  <c r="L115" i="1"/>
  <c r="L116" i="1"/>
  <c r="L117" i="1"/>
  <c r="L118" i="1"/>
  <c r="L119" i="1"/>
  <c r="L120" i="1"/>
  <c r="L121" i="1"/>
  <c r="L122" i="1"/>
  <c r="L124" i="1"/>
  <c r="L125" i="1"/>
  <c r="L126" i="1"/>
  <c r="L127" i="1"/>
  <c r="L128" i="1"/>
  <c r="L129" i="1"/>
  <c r="L130" i="1"/>
  <c r="L131" i="1"/>
  <c r="L132" i="1"/>
  <c r="L133" i="1"/>
  <c r="L135" i="1"/>
  <c r="L136" i="1"/>
  <c r="L137" i="1"/>
  <c r="L138" i="1"/>
  <c r="L139" i="1"/>
  <c r="L140" i="1"/>
  <c r="L141" i="1"/>
  <c r="L142" i="1"/>
  <c r="L143" i="1"/>
  <c r="L144" i="1"/>
  <c r="L146" i="1"/>
  <c r="L147" i="1"/>
  <c r="L148" i="1"/>
  <c r="L149" i="1"/>
  <c r="L150" i="1"/>
  <c r="L151" i="1"/>
  <c r="L152" i="1"/>
  <c r="L153" i="1"/>
  <c r="L154" i="1"/>
  <c r="L155" i="1"/>
  <c r="L157" i="1"/>
  <c r="L158" i="1"/>
  <c r="L159" i="1"/>
  <c r="L160" i="1"/>
  <c r="L161" i="1"/>
  <c r="L162" i="1"/>
  <c r="L163" i="1"/>
  <c r="L164" i="1"/>
  <c r="L165" i="1"/>
  <c r="L166" i="1"/>
  <c r="L168" i="1"/>
  <c r="L169" i="1"/>
  <c r="L170" i="1"/>
  <c r="L171" i="1"/>
  <c r="L172" i="1"/>
  <c r="L173" i="1"/>
  <c r="L174" i="1"/>
  <c r="L175" i="1"/>
  <c r="L176" i="1"/>
  <c r="L177" i="1"/>
  <c r="L179" i="1"/>
  <c r="L180" i="1"/>
  <c r="L181" i="1"/>
  <c r="L182" i="1"/>
  <c r="L183" i="1"/>
  <c r="L184" i="1"/>
  <c r="L185" i="1"/>
  <c r="L186" i="1"/>
  <c r="L187" i="1"/>
  <c r="L188" i="1"/>
  <c r="L190" i="1"/>
  <c r="L191" i="1"/>
  <c r="L192" i="1"/>
  <c r="L193" i="1"/>
  <c r="L194" i="1"/>
  <c r="L195" i="1"/>
  <c r="L196" i="1"/>
  <c r="L197" i="1"/>
  <c r="L198" i="1"/>
  <c r="L199" i="1"/>
  <c r="L201" i="1"/>
  <c r="L202" i="1"/>
  <c r="L203" i="1"/>
  <c r="L204" i="1"/>
  <c r="L205" i="1"/>
  <c r="L206" i="1"/>
  <c r="L207" i="1"/>
  <c r="L208" i="1"/>
  <c r="L209" i="1"/>
  <c r="L210" i="1"/>
  <c r="L212" i="1"/>
  <c r="L213" i="1"/>
  <c r="L214" i="1"/>
  <c r="L215" i="1"/>
  <c r="L216" i="1"/>
  <c r="L217" i="1"/>
  <c r="L218" i="1"/>
  <c r="L219" i="1"/>
  <c r="L220" i="1"/>
  <c r="L221" i="1"/>
  <c r="L224" i="1"/>
  <c r="L225" i="1"/>
  <c r="L226" i="1"/>
  <c r="L227" i="1"/>
  <c r="L228" i="1"/>
  <c r="L229" i="1"/>
  <c r="L230" i="1"/>
  <c r="L231" i="1"/>
  <c r="L232" i="1"/>
  <c r="L233" i="1"/>
  <c r="L235" i="1"/>
  <c r="L236" i="1"/>
  <c r="L237" i="1"/>
  <c r="L238" i="1"/>
  <c r="L239" i="1"/>
  <c r="L240" i="1"/>
  <c r="L241" i="1"/>
  <c r="L242" i="1"/>
  <c r="L243" i="1"/>
  <c r="L244" i="1"/>
  <c r="L246" i="1"/>
  <c r="L247" i="1"/>
  <c r="L248" i="1"/>
  <c r="L249" i="1"/>
  <c r="L250" i="1"/>
  <c r="L251" i="1"/>
  <c r="L252" i="1"/>
  <c r="L253" i="1"/>
  <c r="L254" i="1"/>
  <c r="L255" i="1"/>
  <c r="L257" i="1"/>
  <c r="L258" i="1"/>
  <c r="L259" i="1"/>
  <c r="L260" i="1"/>
  <c r="L261" i="1"/>
  <c r="L262" i="1"/>
  <c r="L263" i="1"/>
  <c r="L264" i="1"/>
  <c r="L265" i="1"/>
  <c r="L266" i="1"/>
  <c r="L268" i="1"/>
  <c r="L269" i="1"/>
  <c r="L270" i="1"/>
  <c r="L271" i="1"/>
  <c r="L272" i="1"/>
  <c r="L273" i="1"/>
  <c r="L274" i="1"/>
  <c r="L275" i="1"/>
  <c r="L276" i="1"/>
  <c r="L277" i="1"/>
  <c r="L279" i="1"/>
  <c r="L280" i="1"/>
  <c r="L281" i="1"/>
  <c r="L282" i="1"/>
  <c r="L283" i="1"/>
  <c r="L284" i="1"/>
  <c r="L285" i="1"/>
  <c r="L286" i="1"/>
  <c r="L287" i="1"/>
  <c r="L288" i="1"/>
  <c r="L290" i="1"/>
  <c r="L291" i="1"/>
  <c r="L292" i="1"/>
  <c r="L293" i="1"/>
  <c r="L294" i="1"/>
  <c r="L295" i="1"/>
  <c r="L296" i="1"/>
  <c r="L297" i="1"/>
  <c r="L298" i="1"/>
  <c r="L299" i="1"/>
  <c r="L301" i="1"/>
  <c r="L302" i="1"/>
  <c r="L303" i="1"/>
  <c r="L304" i="1"/>
  <c r="L305" i="1"/>
  <c r="L306" i="1"/>
  <c r="L307" i="1"/>
  <c r="L308" i="1"/>
  <c r="L309" i="1"/>
  <c r="L310" i="1"/>
  <c r="L312" i="1"/>
  <c r="L313" i="1"/>
  <c r="L314" i="1"/>
  <c r="L315" i="1"/>
  <c r="L316" i="1"/>
  <c r="L317" i="1"/>
  <c r="L318" i="1"/>
  <c r="L319" i="1"/>
  <c r="L320" i="1"/>
  <c r="L321" i="1"/>
  <c r="L323" i="1"/>
  <c r="L324" i="1"/>
  <c r="L325" i="1"/>
  <c r="L326" i="1"/>
  <c r="L327" i="1"/>
  <c r="L328" i="1"/>
  <c r="L329" i="1"/>
  <c r="L330" i="1"/>
  <c r="L331" i="1"/>
  <c r="L332" i="1"/>
  <c r="L335" i="1"/>
  <c r="L336" i="1"/>
  <c r="L337" i="1"/>
  <c r="L338" i="1"/>
  <c r="L339" i="1"/>
  <c r="L340" i="1"/>
  <c r="L341" i="1"/>
  <c r="L342" i="1"/>
  <c r="L343" i="1"/>
  <c r="L344" i="1"/>
  <c r="L346" i="1"/>
  <c r="L347" i="1"/>
  <c r="L348" i="1"/>
  <c r="L349" i="1"/>
  <c r="L350" i="1"/>
  <c r="L351" i="1"/>
  <c r="L352" i="1"/>
  <c r="L353" i="1"/>
  <c r="L354" i="1"/>
  <c r="L355" i="1"/>
  <c r="L357" i="1"/>
  <c r="L358" i="1"/>
  <c r="L359" i="1"/>
  <c r="L360" i="1"/>
  <c r="L361" i="1"/>
  <c r="L362" i="1"/>
  <c r="L363" i="1"/>
  <c r="L364" i="1"/>
  <c r="L365" i="1"/>
  <c r="L366" i="1"/>
  <c r="L368" i="1"/>
  <c r="L369" i="1"/>
  <c r="L370" i="1"/>
  <c r="L371" i="1"/>
  <c r="L372" i="1"/>
  <c r="L373" i="1"/>
  <c r="L374" i="1"/>
  <c r="L375" i="1"/>
  <c r="L376" i="1"/>
  <c r="L377" i="1"/>
  <c r="L379" i="1"/>
  <c r="L380" i="1"/>
  <c r="L381" i="1"/>
  <c r="L382" i="1"/>
  <c r="L383" i="1"/>
  <c r="L384" i="1"/>
  <c r="L385" i="1"/>
  <c r="L386" i="1"/>
  <c r="L387" i="1"/>
  <c r="L388" i="1"/>
  <c r="L390" i="1"/>
  <c r="L391" i="1"/>
  <c r="L392" i="1"/>
  <c r="L393" i="1"/>
  <c r="L394" i="1"/>
  <c r="L395" i="1"/>
  <c r="L396" i="1"/>
  <c r="L397" i="1"/>
  <c r="L398" i="1"/>
  <c r="L399" i="1"/>
  <c r="L401" i="1"/>
  <c r="L402" i="1"/>
  <c r="L403" i="1"/>
  <c r="L404" i="1"/>
  <c r="L405" i="1"/>
  <c r="L406" i="1"/>
  <c r="L407" i="1"/>
  <c r="L408" i="1"/>
  <c r="L409" i="1"/>
  <c r="L410" i="1"/>
  <c r="L412" i="1"/>
  <c r="L413" i="1"/>
  <c r="L414" i="1"/>
  <c r="L415" i="1"/>
  <c r="L416" i="1"/>
  <c r="L417" i="1"/>
  <c r="L418" i="1"/>
  <c r="L419" i="1"/>
  <c r="L420" i="1"/>
  <c r="L421" i="1"/>
  <c r="L423" i="1"/>
  <c r="L424" i="1"/>
  <c r="L425" i="1"/>
  <c r="L426" i="1"/>
  <c r="L427" i="1"/>
  <c r="L428" i="1"/>
  <c r="L429" i="1"/>
  <c r="L430" i="1"/>
  <c r="L431" i="1"/>
  <c r="L432" i="1"/>
  <c r="L434" i="1"/>
  <c r="L435" i="1"/>
  <c r="L436" i="1"/>
  <c r="L437" i="1"/>
  <c r="L438" i="1"/>
  <c r="L439" i="1"/>
  <c r="L440" i="1"/>
  <c r="L441" i="1"/>
  <c r="L442" i="1"/>
  <c r="L443" i="1"/>
  <c r="L446" i="1"/>
  <c r="L447" i="1"/>
  <c r="L448" i="1"/>
  <c r="L449" i="1"/>
  <c r="L450" i="1"/>
  <c r="L451" i="1"/>
  <c r="L452" i="1"/>
  <c r="L453" i="1"/>
  <c r="L454" i="1"/>
  <c r="L455" i="1"/>
  <c r="L457" i="1"/>
  <c r="L458" i="1"/>
  <c r="L459" i="1"/>
  <c r="L460" i="1"/>
  <c r="L461" i="1"/>
  <c r="L462" i="1"/>
  <c r="L463" i="1"/>
  <c r="L464" i="1"/>
  <c r="L465" i="1"/>
  <c r="L466" i="1"/>
  <c r="L468" i="1"/>
  <c r="L469" i="1"/>
  <c r="L470" i="1"/>
  <c r="L471" i="1"/>
  <c r="L472" i="1"/>
  <c r="L473" i="1"/>
  <c r="L474" i="1"/>
  <c r="L475" i="1"/>
  <c r="L476" i="1"/>
  <c r="L477" i="1"/>
  <c r="L479" i="1"/>
  <c r="L480" i="1"/>
  <c r="L481" i="1"/>
  <c r="L482" i="1"/>
  <c r="L483" i="1"/>
  <c r="L484" i="1"/>
  <c r="L485" i="1"/>
  <c r="L486" i="1"/>
  <c r="L487" i="1"/>
  <c r="L488" i="1"/>
  <c r="L490" i="1"/>
  <c r="L491" i="1"/>
  <c r="L492" i="1"/>
  <c r="L493" i="1"/>
  <c r="L494" i="1"/>
  <c r="L495" i="1"/>
  <c r="L496" i="1"/>
  <c r="L497" i="1"/>
  <c r="L498" i="1"/>
  <c r="L499" i="1"/>
  <c r="L501" i="1"/>
  <c r="L502" i="1"/>
  <c r="L503" i="1"/>
  <c r="L504" i="1"/>
  <c r="L505" i="1"/>
  <c r="L506" i="1"/>
  <c r="L507" i="1"/>
  <c r="L508" i="1"/>
  <c r="L509" i="1"/>
  <c r="L510" i="1"/>
  <c r="L512" i="1"/>
  <c r="L513" i="1"/>
  <c r="L514" i="1"/>
  <c r="L515" i="1"/>
  <c r="L516" i="1"/>
  <c r="L517" i="1"/>
  <c r="L518" i="1"/>
  <c r="L519" i="1"/>
  <c r="L520" i="1"/>
  <c r="L521" i="1"/>
  <c r="L523" i="1"/>
  <c r="L524" i="1"/>
  <c r="L525" i="1"/>
  <c r="L526" i="1"/>
  <c r="L527" i="1"/>
  <c r="L528" i="1"/>
  <c r="L529" i="1"/>
  <c r="L530" i="1"/>
  <c r="L531" i="1"/>
  <c r="L532" i="1"/>
  <c r="L534" i="1"/>
  <c r="L535" i="1"/>
  <c r="L536" i="1"/>
  <c r="L537" i="1"/>
  <c r="L538" i="1"/>
  <c r="L539" i="1"/>
  <c r="L540" i="1"/>
  <c r="L541" i="1"/>
  <c r="L542" i="1"/>
  <c r="L543" i="1"/>
  <c r="L545" i="1"/>
  <c r="L546" i="1"/>
  <c r="L547" i="1"/>
  <c r="L548" i="1"/>
  <c r="L549" i="1"/>
  <c r="L550" i="1"/>
  <c r="L551" i="1"/>
  <c r="L552" i="1"/>
  <c r="L553" i="1"/>
  <c r="L554" i="1"/>
  <c r="L557" i="1"/>
  <c r="L558" i="1"/>
  <c r="L559" i="1"/>
  <c r="L560" i="1"/>
  <c r="L561" i="1"/>
  <c r="L562" i="1"/>
  <c r="L563" i="1"/>
  <c r="L564" i="1"/>
  <c r="L565" i="1"/>
  <c r="L566" i="1"/>
  <c r="L568" i="1"/>
  <c r="L569" i="1"/>
  <c r="L570" i="1"/>
  <c r="L571" i="1"/>
  <c r="L572" i="1"/>
  <c r="L573" i="1"/>
  <c r="L574" i="1"/>
  <c r="L575" i="1"/>
  <c r="L576" i="1"/>
  <c r="L577" i="1"/>
  <c r="L579" i="1"/>
  <c r="L580" i="1"/>
  <c r="L581" i="1"/>
  <c r="L582" i="1"/>
  <c r="L840" i="1"/>
  <c r="L583" i="1"/>
  <c r="L584" i="1"/>
  <c r="L585" i="1"/>
  <c r="L586" i="1"/>
  <c r="L587" i="1"/>
  <c r="L588" i="1"/>
  <c r="L590" i="1"/>
  <c r="L591" i="1"/>
  <c r="L592" i="1"/>
  <c r="L593" i="1"/>
  <c r="L594" i="1"/>
  <c r="L595" i="1"/>
  <c r="L596" i="1"/>
  <c r="L597" i="1"/>
  <c r="L598" i="1"/>
  <c r="L599" i="1"/>
  <c r="L601" i="1"/>
  <c r="L602" i="1"/>
  <c r="L603" i="1"/>
  <c r="L604" i="1"/>
  <c r="L605" i="1"/>
  <c r="L606" i="1"/>
  <c r="L607" i="1"/>
  <c r="L608" i="1"/>
  <c r="L609" i="1"/>
  <c r="L610" i="1"/>
  <c r="L612" i="1"/>
  <c r="L613" i="1"/>
  <c r="L614" i="1"/>
  <c r="L615" i="1"/>
  <c r="L616" i="1"/>
  <c r="L617" i="1"/>
  <c r="L618" i="1"/>
  <c r="L619" i="1"/>
  <c r="L620" i="1"/>
  <c r="L621" i="1"/>
  <c r="L623" i="1"/>
  <c r="L624" i="1"/>
  <c r="L625" i="1"/>
  <c r="L626" i="1"/>
  <c r="L627" i="1"/>
  <c r="L628" i="1"/>
  <c r="L629" i="1"/>
  <c r="L630" i="1"/>
  <c r="L631" i="1"/>
  <c r="L632" i="1"/>
  <c r="L634" i="1"/>
  <c r="L635" i="1"/>
  <c r="L636" i="1"/>
  <c r="L637" i="1"/>
  <c r="L638" i="1"/>
  <c r="L639" i="1"/>
  <c r="L640" i="1"/>
  <c r="L641" i="1"/>
  <c r="L642" i="1"/>
  <c r="L643" i="1"/>
  <c r="L645" i="1"/>
  <c r="L646" i="1"/>
  <c r="L647" i="1"/>
  <c r="L648" i="1"/>
  <c r="L649" i="1"/>
  <c r="L650" i="1"/>
  <c r="L651" i="1"/>
  <c r="L652" i="1"/>
  <c r="L653" i="1"/>
  <c r="L654" i="1"/>
  <c r="L656" i="1"/>
  <c r="L657" i="1"/>
  <c r="L658" i="1"/>
  <c r="L659" i="1"/>
  <c r="L660" i="1"/>
  <c r="L661" i="1"/>
  <c r="L662" i="1"/>
  <c r="L663" i="1"/>
  <c r="L664" i="1"/>
  <c r="L665" i="1"/>
  <c r="L668" i="1"/>
  <c r="L669" i="1"/>
  <c r="L670" i="1"/>
  <c r="L671" i="1"/>
  <c r="L672" i="1"/>
  <c r="L673" i="1"/>
  <c r="L674" i="1"/>
  <c r="L675" i="1"/>
  <c r="L676" i="1"/>
  <c r="L677" i="1"/>
  <c r="L679" i="1"/>
  <c r="L680" i="1"/>
  <c r="L681" i="1"/>
  <c r="L682" i="1"/>
  <c r="L683" i="1"/>
  <c r="L684" i="1"/>
  <c r="L685" i="1"/>
  <c r="L686" i="1"/>
  <c r="L687" i="1"/>
  <c r="L688" i="1"/>
  <c r="L690" i="1"/>
  <c r="L691" i="1"/>
  <c r="L692" i="1"/>
  <c r="L693" i="1"/>
  <c r="L694" i="1"/>
  <c r="L695" i="1"/>
  <c r="L696" i="1"/>
  <c r="L697" i="1"/>
  <c r="L698" i="1"/>
  <c r="L699" i="1"/>
  <c r="L701" i="1"/>
  <c r="L702" i="1"/>
  <c r="L703" i="1"/>
  <c r="L704" i="1"/>
  <c r="L705" i="1"/>
  <c r="L706" i="1"/>
  <c r="L707" i="1"/>
  <c r="L708" i="1"/>
  <c r="L709" i="1"/>
  <c r="L710" i="1"/>
  <c r="L712" i="1"/>
  <c r="L713" i="1"/>
  <c r="L714" i="1"/>
  <c r="L715" i="1"/>
  <c r="L716" i="1"/>
  <c r="L717" i="1"/>
  <c r="L718" i="1"/>
  <c r="L719" i="1"/>
  <c r="L720" i="1"/>
  <c r="L721" i="1"/>
  <c r="L723" i="1"/>
  <c r="L724" i="1"/>
  <c r="L725" i="1"/>
  <c r="L726" i="1"/>
  <c r="L727" i="1"/>
  <c r="L729" i="1"/>
  <c r="L730" i="1"/>
  <c r="L731" i="1"/>
  <c r="L732" i="1"/>
  <c r="L733" i="1"/>
  <c r="L735" i="1"/>
  <c r="L736" i="1"/>
  <c r="L737" i="1"/>
  <c r="L738" i="1"/>
  <c r="L739" i="1"/>
  <c r="L740" i="1"/>
  <c r="L741" i="1"/>
  <c r="L742" i="1"/>
  <c r="L743" i="1"/>
  <c r="L744" i="1"/>
  <c r="L746" i="1"/>
  <c r="L747" i="1"/>
  <c r="L748" i="1"/>
  <c r="L749" i="1"/>
  <c r="L750" i="1"/>
  <c r="L751" i="1"/>
  <c r="L752" i="1"/>
  <c r="L753" i="1"/>
  <c r="L754" i="1"/>
  <c r="L755" i="1"/>
  <c r="L757" i="1"/>
  <c r="L758" i="1"/>
  <c r="L759" i="1"/>
  <c r="L760" i="1"/>
  <c r="L761" i="1"/>
  <c r="L762" i="1"/>
  <c r="L763" i="1"/>
  <c r="L764" i="1"/>
  <c r="L765" i="1"/>
  <c r="L766" i="1"/>
  <c r="L768" i="1"/>
  <c r="L769" i="1"/>
  <c r="L770" i="1"/>
  <c r="L771" i="1"/>
  <c r="L772" i="1"/>
  <c r="L773" i="1"/>
  <c r="L774" i="1"/>
  <c r="L775" i="1"/>
  <c r="L776" i="1"/>
  <c r="L777" i="1"/>
  <c r="L780" i="1"/>
  <c r="L781" i="1"/>
  <c r="L782" i="1"/>
  <c r="L783" i="1"/>
  <c r="L784" i="1"/>
  <c r="L785" i="1"/>
  <c r="L786" i="1"/>
  <c r="L787" i="1"/>
  <c r="L788" i="1"/>
  <c r="L789" i="1"/>
  <c r="L791" i="1"/>
  <c r="L792" i="1"/>
  <c r="L793" i="1"/>
  <c r="L794" i="1"/>
  <c r="L795" i="1"/>
  <c r="L796" i="1"/>
  <c r="L797" i="1"/>
  <c r="L798" i="1"/>
  <c r="L799" i="1"/>
  <c r="L800" i="1"/>
  <c r="L802" i="1"/>
  <c r="L803" i="1"/>
  <c r="L804" i="1"/>
  <c r="L805" i="1"/>
  <c r="L806" i="1"/>
  <c r="L807" i="1"/>
  <c r="L808" i="1"/>
  <c r="L809" i="1"/>
  <c r="L810" i="1"/>
  <c r="L811" i="1"/>
  <c r="L813" i="1"/>
  <c r="L814" i="1"/>
  <c r="L815" i="1"/>
  <c r="L816" i="1"/>
  <c r="L817" i="1"/>
  <c r="L818" i="1"/>
  <c r="L819" i="1"/>
  <c r="L820" i="1"/>
  <c r="L821" i="1"/>
  <c r="L822" i="1"/>
  <c r="L824" i="1"/>
  <c r="L825" i="1"/>
  <c r="L826" i="1"/>
  <c r="L827" i="1"/>
  <c r="L828" i="1"/>
  <c r="L829" i="1"/>
  <c r="L830" i="1"/>
  <c r="L831" i="1"/>
  <c r="L832" i="1"/>
  <c r="L833" i="1"/>
  <c r="L835" i="1"/>
  <c r="L836" i="1"/>
  <c r="L837" i="1"/>
  <c r="L838" i="1"/>
  <c r="L839" i="1"/>
  <c r="L841" i="1"/>
  <c r="L842" i="1"/>
  <c r="L843" i="1"/>
  <c r="L728" i="1"/>
  <c r="L844" i="1"/>
  <c r="L845" i="1"/>
  <c r="L847" i="1"/>
  <c r="L848" i="1"/>
  <c r="L849" i="1"/>
  <c r="L850" i="1"/>
  <c r="L851" i="1"/>
  <c r="L852" i="1"/>
  <c r="L859" i="1"/>
  <c r="L870" i="1"/>
  <c r="L881" i="1"/>
  <c r="L892" i="1"/>
  <c r="L904" i="1"/>
  <c r="L915" i="1"/>
  <c r="L926" i="1"/>
  <c r="L937" i="1"/>
  <c r="L948" i="1"/>
  <c r="L959" i="1"/>
  <c r="L970" i="1"/>
  <c r="L981" i="1"/>
  <c r="L992" i="1"/>
  <c r="L1003" i="1"/>
  <c r="L1015" i="1"/>
  <c r="L1026" i="1"/>
  <c r="L1037" i="1"/>
  <c r="L1048" i="1"/>
  <c r="L1059" i="1"/>
  <c r="L1070" i="1"/>
  <c r="L1081" i="1"/>
  <c r="L1092" i="1"/>
  <c r="L2342" i="1"/>
  <c r="L1103" i="1"/>
  <c r="L1114" i="1"/>
  <c r="L1126" i="1"/>
  <c r="L1137" i="1"/>
  <c r="L1148" i="1"/>
  <c r="L1159" i="1"/>
  <c r="L1170" i="1"/>
  <c r="L1181" i="1"/>
  <c r="L1192" i="1"/>
  <c r="L1203" i="1"/>
  <c r="L1214" i="1"/>
  <c r="L1225" i="1"/>
  <c r="L1238" i="1"/>
  <c r="L1249" i="1"/>
  <c r="L1260" i="1"/>
  <c r="L1271" i="1"/>
  <c r="L1282" i="1"/>
  <c r="L1293" i="1"/>
  <c r="L1304" i="1"/>
  <c r="L1315" i="1"/>
  <c r="L1326" i="1"/>
  <c r="L1337" i="1"/>
  <c r="L1349" i="1"/>
  <c r="L1360" i="1"/>
  <c r="L1371" i="1"/>
  <c r="L1382" i="1"/>
  <c r="L1393" i="1"/>
  <c r="L1404" i="1"/>
  <c r="L2343" i="1"/>
  <c r="L1415" i="1"/>
  <c r="L1426" i="1"/>
  <c r="L1437" i="1"/>
  <c r="L1448" i="1"/>
  <c r="L1460" i="1"/>
  <c r="L1471" i="1"/>
  <c r="L1482" i="1"/>
  <c r="L1493" i="1"/>
  <c r="L1504" i="1"/>
  <c r="L1515" i="1"/>
  <c r="L1526" i="1"/>
  <c r="L1537" i="1"/>
  <c r="L1548" i="1"/>
  <c r="L1559" i="1"/>
  <c r="L1571" i="1"/>
  <c r="L1582" i="1"/>
  <c r="L1593" i="1"/>
  <c r="L1604" i="1"/>
  <c r="L1615" i="1"/>
  <c r="L1626" i="1"/>
  <c r="L1637" i="1"/>
  <c r="L1648" i="1"/>
  <c r="L1659" i="1"/>
  <c r="L1670" i="1"/>
  <c r="L1682" i="1"/>
  <c r="L1693" i="1"/>
  <c r="L1704" i="1"/>
  <c r="L1715" i="1"/>
  <c r="L1726" i="1"/>
  <c r="L1737" i="1"/>
  <c r="L1748" i="1"/>
  <c r="L1759" i="1"/>
  <c r="L1770" i="1"/>
  <c r="L1781" i="1"/>
  <c r="L1793" i="1"/>
  <c r="L1804" i="1"/>
  <c r="L1815" i="1"/>
  <c r="L1826" i="1"/>
  <c r="L1837" i="1"/>
  <c r="L1848" i="1"/>
  <c r="L1859" i="1"/>
  <c r="L1870" i="1"/>
  <c r="L1881" i="1"/>
  <c r="L2344" i="1"/>
  <c r="L1892" i="1"/>
  <c r="L1904" i="1"/>
  <c r="L1915" i="1"/>
  <c r="L1926" i="1"/>
  <c r="L1937" i="1"/>
  <c r="L1948" i="1"/>
  <c r="L1959" i="1"/>
  <c r="L1970" i="1"/>
  <c r="L1981" i="1"/>
  <c r="L1992" i="1"/>
  <c r="L2003" i="1"/>
  <c r="L2015" i="1"/>
  <c r="L2026" i="1"/>
  <c r="L2037" i="1"/>
  <c r="L2048" i="1"/>
  <c r="L2059" i="1"/>
  <c r="L2070" i="1"/>
  <c r="L2081" i="1"/>
  <c r="L2092" i="1"/>
  <c r="L2103" i="1"/>
  <c r="L2114" i="1"/>
  <c r="L2126" i="1"/>
  <c r="L2137" i="1"/>
  <c r="L2148" i="1"/>
  <c r="L2159" i="1"/>
  <c r="L2170" i="1"/>
  <c r="L2181" i="1"/>
  <c r="L2192" i="1"/>
  <c r="L2203" i="1"/>
  <c r="L2214" i="1"/>
  <c r="L2225" i="1"/>
  <c r="L2237" i="1"/>
  <c r="L2248" i="1"/>
  <c r="L2259" i="1"/>
  <c r="L2270" i="1"/>
  <c r="L2281" i="1"/>
  <c r="L2292" i="1"/>
  <c r="L2303" i="1"/>
  <c r="L2314" i="1"/>
  <c r="L2325" i="1"/>
  <c r="L2336" i="1"/>
  <c r="L12" i="1"/>
  <c r="L23" i="1"/>
  <c r="L34" i="1"/>
  <c r="L45" i="1"/>
  <c r="L56" i="1"/>
  <c r="L67" i="1"/>
  <c r="L78" i="1"/>
  <c r="L89" i="1"/>
  <c r="L100" i="1"/>
  <c r="L111" i="1"/>
  <c r="L123" i="1"/>
  <c r="L134" i="1"/>
  <c r="L145" i="1"/>
  <c r="L156" i="1"/>
  <c r="L167" i="1"/>
  <c r="L178" i="1"/>
  <c r="L189" i="1"/>
  <c r="L200" i="1"/>
  <c r="L211" i="1"/>
  <c r="L222" i="1"/>
  <c r="L234" i="1"/>
  <c r="L245" i="1"/>
  <c r="L256" i="1"/>
  <c r="L267" i="1"/>
  <c r="L278" i="1"/>
  <c r="L289" i="1"/>
  <c r="L300" i="1"/>
  <c r="L311" i="1"/>
  <c r="L322" i="1"/>
  <c r="L333" i="1"/>
  <c r="L345" i="1"/>
  <c r="L356" i="1"/>
  <c r="L367" i="1"/>
  <c r="L378" i="1"/>
  <c r="L389" i="1"/>
  <c r="L400" i="1"/>
  <c r="L411" i="1"/>
  <c r="L422" i="1"/>
  <c r="L433" i="1"/>
  <c r="L444" i="1"/>
  <c r="L456" i="1"/>
  <c r="L467" i="1"/>
  <c r="L478" i="1"/>
  <c r="L489" i="1"/>
  <c r="L500" i="1"/>
  <c r="L511" i="1"/>
  <c r="L522" i="1"/>
  <c r="L533" i="1"/>
  <c r="L544" i="1"/>
  <c r="L555" i="1"/>
  <c r="L567" i="1"/>
  <c r="L578" i="1"/>
  <c r="L589" i="1"/>
  <c r="L600" i="1"/>
  <c r="L611" i="1"/>
  <c r="L622" i="1"/>
  <c r="L633" i="1"/>
  <c r="L644" i="1"/>
  <c r="L655" i="1"/>
  <c r="L666" i="1"/>
  <c r="L678" i="1"/>
  <c r="L689" i="1"/>
  <c r="L700" i="1"/>
  <c r="L711" i="1"/>
  <c r="L722" i="1"/>
  <c r="L734" i="1"/>
  <c r="L745" i="1"/>
  <c r="L756" i="1"/>
  <c r="L767" i="1"/>
  <c r="L778" i="1"/>
  <c r="L790" i="1"/>
  <c r="L801" i="1"/>
  <c r="L812" i="1"/>
  <c r="L823" i="1"/>
  <c r="L834" i="1"/>
  <c r="L846" i="1"/>
  <c r="L893" i="1"/>
  <c r="L1004" i="1"/>
  <c r="L1115" i="1"/>
  <c r="L1226" i="1"/>
  <c r="L1338" i="1"/>
  <c r="L1449" i="1"/>
  <c r="L1560" i="1"/>
  <c r="L1671" i="1"/>
  <c r="L1782" i="1"/>
  <c r="L1893" i="1"/>
  <c r="L2004" i="1"/>
  <c r="L2115" i="1"/>
  <c r="L2226" i="1"/>
  <c r="L2337" i="1"/>
  <c r="L112" i="1"/>
  <c r="L223" i="1"/>
  <c r="L334" i="1"/>
  <c r="L445" i="1"/>
  <c r="L556" i="1"/>
  <c r="L667" i="1"/>
  <c r="L779" i="1"/>
  <c r="L1227" i="1"/>
  <c r="L2338" i="1"/>
  <c r="K853" i="1"/>
  <c r="P853" i="1" s="1"/>
  <c r="Q853" i="1" s="1"/>
  <c r="K854" i="1"/>
  <c r="P854" i="1" s="1"/>
  <c r="Q854" i="1" s="1"/>
  <c r="K855" i="1"/>
  <c r="P855" i="1" s="1"/>
  <c r="Q855" i="1" s="1"/>
  <c r="K856" i="1"/>
  <c r="P856" i="1" s="1"/>
  <c r="Q856" i="1" s="1"/>
  <c r="K857" i="1"/>
  <c r="K858" i="1"/>
  <c r="P858" i="1" s="1"/>
  <c r="Q858" i="1" s="1"/>
  <c r="K860" i="1"/>
  <c r="P860" i="1" s="1"/>
  <c r="Q860" i="1" s="1"/>
  <c r="K861" i="1"/>
  <c r="K862" i="1"/>
  <c r="K863" i="1"/>
  <c r="P863" i="1" s="1"/>
  <c r="Q863" i="1" s="1"/>
  <c r="K864" i="1"/>
  <c r="P864" i="1" s="1"/>
  <c r="Q864" i="1" s="1"/>
  <c r="K865" i="1"/>
  <c r="K866" i="1"/>
  <c r="K867" i="1"/>
  <c r="P867" i="1" s="1"/>
  <c r="Q867" i="1" s="1"/>
  <c r="K868" i="1"/>
  <c r="P868" i="1" s="1"/>
  <c r="Q868" i="1" s="1"/>
  <c r="K869" i="1"/>
  <c r="K871" i="1"/>
  <c r="P871" i="1" s="1"/>
  <c r="Q871" i="1" s="1"/>
  <c r="K872" i="1"/>
  <c r="P872" i="1" s="1"/>
  <c r="Q872" i="1" s="1"/>
  <c r="K873" i="1"/>
  <c r="P873" i="1" s="1"/>
  <c r="Q873" i="1" s="1"/>
  <c r="K874" i="1"/>
  <c r="P874" i="1" s="1"/>
  <c r="Q874" i="1" s="1"/>
  <c r="K875" i="1"/>
  <c r="K876" i="1"/>
  <c r="P876" i="1" s="1"/>
  <c r="Q876" i="1" s="1"/>
  <c r="K877" i="1"/>
  <c r="P877" i="1" s="1"/>
  <c r="Q877" i="1" s="1"/>
  <c r="K878" i="1"/>
  <c r="K879" i="1"/>
  <c r="K880" i="1"/>
  <c r="P880" i="1" s="1"/>
  <c r="Q880" i="1" s="1"/>
  <c r="K882" i="1"/>
  <c r="P882" i="1" s="1"/>
  <c r="Q882" i="1" s="1"/>
  <c r="K883" i="1"/>
  <c r="K884" i="1"/>
  <c r="K885" i="1"/>
  <c r="P885" i="1" s="1"/>
  <c r="Q885" i="1" s="1"/>
  <c r="K886" i="1"/>
  <c r="P886" i="1" s="1"/>
  <c r="Q886" i="1" s="1"/>
  <c r="K887" i="1"/>
  <c r="K888" i="1"/>
  <c r="P888" i="1" s="1"/>
  <c r="Q888" i="1" s="1"/>
  <c r="K889" i="1"/>
  <c r="P889" i="1" s="1"/>
  <c r="Q889" i="1" s="1"/>
  <c r="K890" i="1"/>
  <c r="P890" i="1" s="1"/>
  <c r="Q890" i="1" s="1"/>
  <c r="K891" i="1"/>
  <c r="P891" i="1" s="1"/>
  <c r="Q891" i="1" s="1"/>
  <c r="K894" i="1"/>
  <c r="K895" i="1"/>
  <c r="P895" i="1" s="1"/>
  <c r="Q895" i="1" s="1"/>
  <c r="K896" i="1"/>
  <c r="P896" i="1" s="1"/>
  <c r="Q896" i="1" s="1"/>
  <c r="K897" i="1"/>
  <c r="K898" i="1"/>
  <c r="K899" i="1"/>
  <c r="P899" i="1" s="1"/>
  <c r="Q899" i="1" s="1"/>
  <c r="K900" i="1"/>
  <c r="P900" i="1" s="1"/>
  <c r="Q900" i="1" s="1"/>
  <c r="K901" i="1"/>
  <c r="K902" i="1"/>
  <c r="K2339" i="1"/>
  <c r="P2339" i="1" s="1"/>
  <c r="Q2339" i="1" s="1"/>
  <c r="K903" i="1"/>
  <c r="P903" i="1" s="1"/>
  <c r="Q903" i="1" s="1"/>
  <c r="K905" i="1"/>
  <c r="K906" i="1"/>
  <c r="P906" i="1" s="1"/>
  <c r="Q906" i="1" s="1"/>
  <c r="K907" i="1"/>
  <c r="P907" i="1" s="1"/>
  <c r="Q907" i="1" s="1"/>
  <c r="K908" i="1"/>
  <c r="P908" i="1" s="1"/>
  <c r="Q908" i="1" s="1"/>
  <c r="K909" i="1"/>
  <c r="P909" i="1" s="1"/>
  <c r="Q909" i="1" s="1"/>
  <c r="K910" i="1"/>
  <c r="K911" i="1"/>
  <c r="P911" i="1" s="1"/>
  <c r="Q911" i="1" s="1"/>
  <c r="K912" i="1"/>
  <c r="P912" i="1" s="1"/>
  <c r="Q912" i="1" s="1"/>
  <c r="K913" i="1"/>
  <c r="K914" i="1"/>
  <c r="K916" i="1"/>
  <c r="P916" i="1" s="1"/>
  <c r="Q916" i="1" s="1"/>
  <c r="K917" i="1"/>
  <c r="P917" i="1" s="1"/>
  <c r="Q917" i="1" s="1"/>
  <c r="K918" i="1"/>
  <c r="K919" i="1"/>
  <c r="K920" i="1"/>
  <c r="P920" i="1" s="1"/>
  <c r="Q920" i="1" s="1"/>
  <c r="K921" i="1"/>
  <c r="P921" i="1" s="1"/>
  <c r="Q921" i="1" s="1"/>
  <c r="K922" i="1"/>
  <c r="K923" i="1"/>
  <c r="P923" i="1" s="1"/>
  <c r="Q923" i="1" s="1"/>
  <c r="K924" i="1"/>
  <c r="P924" i="1" s="1"/>
  <c r="Q924" i="1" s="1"/>
  <c r="K925" i="1"/>
  <c r="P925" i="1" s="1"/>
  <c r="Q925" i="1" s="1"/>
  <c r="K927" i="1"/>
  <c r="P927" i="1" s="1"/>
  <c r="Q927" i="1" s="1"/>
  <c r="K928" i="1"/>
  <c r="K929" i="1"/>
  <c r="P929" i="1" s="1"/>
  <c r="Q929" i="1" s="1"/>
  <c r="K930" i="1"/>
  <c r="P930" i="1" s="1"/>
  <c r="Q930" i="1" s="1"/>
  <c r="K931" i="1"/>
  <c r="K932" i="1"/>
  <c r="K933" i="1"/>
  <c r="P933" i="1" s="1"/>
  <c r="Q933" i="1" s="1"/>
  <c r="K934" i="1"/>
  <c r="P934" i="1" s="1"/>
  <c r="Q934" i="1" s="1"/>
  <c r="K935" i="1"/>
  <c r="K936" i="1"/>
  <c r="K938" i="1"/>
  <c r="P938" i="1" s="1"/>
  <c r="Q938" i="1" s="1"/>
  <c r="K939" i="1"/>
  <c r="P939" i="1" s="1"/>
  <c r="Q939" i="1" s="1"/>
  <c r="K940" i="1"/>
  <c r="K941" i="1"/>
  <c r="P941" i="1" s="1"/>
  <c r="Q941" i="1" s="1"/>
  <c r="K942" i="1"/>
  <c r="P942" i="1" s="1"/>
  <c r="Q942" i="1" s="1"/>
  <c r="K943" i="1"/>
  <c r="P943" i="1" s="1"/>
  <c r="Q943" i="1" s="1"/>
  <c r="K944" i="1"/>
  <c r="P944" i="1" s="1"/>
  <c r="Q944" i="1" s="1"/>
  <c r="K945" i="1"/>
  <c r="K946" i="1"/>
  <c r="P946" i="1" s="1"/>
  <c r="Q946" i="1" s="1"/>
  <c r="K947" i="1"/>
  <c r="P947" i="1" s="1"/>
  <c r="Q947" i="1" s="1"/>
  <c r="K949" i="1"/>
  <c r="K950" i="1"/>
  <c r="K951" i="1"/>
  <c r="P951" i="1" s="1"/>
  <c r="Q951" i="1" s="1"/>
  <c r="K952" i="1"/>
  <c r="P952" i="1" s="1"/>
  <c r="Q952" i="1" s="1"/>
  <c r="K953" i="1"/>
  <c r="K954" i="1"/>
  <c r="K955" i="1"/>
  <c r="P955" i="1" s="1"/>
  <c r="Q955" i="1" s="1"/>
  <c r="K956" i="1"/>
  <c r="P956" i="1" s="1"/>
  <c r="Q956" i="1" s="1"/>
  <c r="K957" i="1"/>
  <c r="K958" i="1"/>
  <c r="P958" i="1" s="1"/>
  <c r="Q958" i="1" s="1"/>
  <c r="K960" i="1"/>
  <c r="P960" i="1" s="1"/>
  <c r="Q960" i="1" s="1"/>
  <c r="K961" i="1"/>
  <c r="P961" i="1" s="1"/>
  <c r="Q961" i="1" s="1"/>
  <c r="K962" i="1"/>
  <c r="P962" i="1" s="1"/>
  <c r="Q962" i="1" s="1"/>
  <c r="K963" i="1"/>
  <c r="K964" i="1"/>
  <c r="P964" i="1" s="1"/>
  <c r="Q964" i="1" s="1"/>
  <c r="K965" i="1"/>
  <c r="P965" i="1" s="1"/>
  <c r="Q965" i="1" s="1"/>
  <c r="K966" i="1"/>
  <c r="K967" i="1"/>
  <c r="K968" i="1"/>
  <c r="P968" i="1" s="1"/>
  <c r="Q968" i="1" s="1"/>
  <c r="K969" i="1"/>
  <c r="P969" i="1" s="1"/>
  <c r="Q969" i="1" s="1"/>
  <c r="K971" i="1"/>
  <c r="K972" i="1"/>
  <c r="K973" i="1"/>
  <c r="P973" i="1" s="1"/>
  <c r="Q973" i="1" s="1"/>
  <c r="K974" i="1"/>
  <c r="P974" i="1" s="1"/>
  <c r="Q974" i="1" s="1"/>
  <c r="K975" i="1"/>
  <c r="K976" i="1"/>
  <c r="P976" i="1" s="1"/>
  <c r="Q976" i="1" s="1"/>
  <c r="K977" i="1"/>
  <c r="P977" i="1" s="1"/>
  <c r="Q977" i="1" s="1"/>
  <c r="K978" i="1"/>
  <c r="P978" i="1" s="1"/>
  <c r="Q978" i="1" s="1"/>
  <c r="K979" i="1"/>
  <c r="P979" i="1" s="1"/>
  <c r="Q979" i="1" s="1"/>
  <c r="K980" i="1"/>
  <c r="K982" i="1"/>
  <c r="P982" i="1" s="1"/>
  <c r="Q982" i="1" s="1"/>
  <c r="K983" i="1"/>
  <c r="P983" i="1" s="1"/>
  <c r="Q983" i="1" s="1"/>
  <c r="K984" i="1"/>
  <c r="K985" i="1"/>
  <c r="K986" i="1"/>
  <c r="P986" i="1" s="1"/>
  <c r="Q986" i="1" s="1"/>
  <c r="K987" i="1"/>
  <c r="P987" i="1" s="1"/>
  <c r="Q987" i="1" s="1"/>
  <c r="K988" i="1"/>
  <c r="K989" i="1"/>
  <c r="K990" i="1"/>
  <c r="P990" i="1" s="1"/>
  <c r="Q990" i="1" s="1"/>
  <c r="K991" i="1"/>
  <c r="P991" i="1" s="1"/>
  <c r="Q991" i="1" s="1"/>
  <c r="K993" i="1"/>
  <c r="K994" i="1"/>
  <c r="P994" i="1" s="1"/>
  <c r="Q994" i="1" s="1"/>
  <c r="K995" i="1"/>
  <c r="P995" i="1" s="1"/>
  <c r="Q995" i="1" s="1"/>
  <c r="K996" i="1"/>
  <c r="P996" i="1" s="1"/>
  <c r="Q996" i="1" s="1"/>
  <c r="K997" i="1"/>
  <c r="P997" i="1" s="1"/>
  <c r="Q997" i="1" s="1"/>
  <c r="K998" i="1"/>
  <c r="K999" i="1"/>
  <c r="P999" i="1" s="1"/>
  <c r="Q999" i="1" s="1"/>
  <c r="K1000" i="1"/>
  <c r="P1000" i="1" s="1"/>
  <c r="Q1000" i="1" s="1"/>
  <c r="K1001" i="1"/>
  <c r="K1002" i="1"/>
  <c r="K1005" i="1"/>
  <c r="P1005" i="1" s="1"/>
  <c r="Q1005" i="1" s="1"/>
  <c r="K1006" i="1"/>
  <c r="P1006" i="1" s="1"/>
  <c r="Q1006" i="1" s="1"/>
  <c r="K1007" i="1"/>
  <c r="K1008" i="1"/>
  <c r="K1009" i="1"/>
  <c r="P1009" i="1" s="1"/>
  <c r="Q1009" i="1" s="1"/>
  <c r="K1010" i="1"/>
  <c r="P1010" i="1" s="1"/>
  <c r="Q1010" i="1" s="1"/>
  <c r="K1011" i="1"/>
  <c r="K1012" i="1"/>
  <c r="P1012" i="1" s="1"/>
  <c r="Q1012" i="1" s="1"/>
  <c r="K1013" i="1"/>
  <c r="P1013" i="1" s="1"/>
  <c r="Q1013" i="1" s="1"/>
  <c r="K1014" i="1"/>
  <c r="P1014" i="1" s="1"/>
  <c r="Q1014" i="1" s="1"/>
  <c r="K1016" i="1"/>
  <c r="P1016" i="1" s="1"/>
  <c r="Q1016" i="1" s="1"/>
  <c r="K1017" i="1"/>
  <c r="K1018" i="1"/>
  <c r="P1018" i="1" s="1"/>
  <c r="Q1018" i="1" s="1"/>
  <c r="K1019" i="1"/>
  <c r="P1019" i="1" s="1"/>
  <c r="Q1019" i="1" s="1"/>
  <c r="K1020" i="1"/>
  <c r="K1021" i="1"/>
  <c r="K1022" i="1"/>
  <c r="P1022" i="1" s="1"/>
  <c r="Q1022" i="1" s="1"/>
  <c r="K1023" i="1"/>
  <c r="P1023" i="1" s="1"/>
  <c r="Q1023" i="1" s="1"/>
  <c r="K1024" i="1"/>
  <c r="K1025" i="1"/>
  <c r="K1027" i="1"/>
  <c r="P1027" i="1" s="1"/>
  <c r="Q1027" i="1" s="1"/>
  <c r="K1028" i="1"/>
  <c r="P1028" i="1" s="1"/>
  <c r="Q1028" i="1" s="1"/>
  <c r="K1029" i="1"/>
  <c r="K1030" i="1"/>
  <c r="P1030" i="1" s="1"/>
  <c r="Q1030" i="1" s="1"/>
  <c r="K1031" i="1"/>
  <c r="P1031" i="1" s="1"/>
  <c r="Q1031" i="1" s="1"/>
  <c r="K1032" i="1"/>
  <c r="P1032" i="1" s="1"/>
  <c r="Q1032" i="1" s="1"/>
  <c r="K1033" i="1"/>
  <c r="P1033" i="1" s="1"/>
  <c r="Q1033" i="1" s="1"/>
  <c r="K1034" i="1"/>
  <c r="K1035" i="1"/>
  <c r="P1035" i="1" s="1"/>
  <c r="Q1035" i="1" s="1"/>
  <c r="K1036" i="1"/>
  <c r="P1036" i="1" s="1"/>
  <c r="Q1036" i="1" s="1"/>
  <c r="K1038" i="1"/>
  <c r="K1039" i="1"/>
  <c r="K1040" i="1"/>
  <c r="P1040" i="1" s="1"/>
  <c r="Q1040" i="1" s="1"/>
  <c r="K1041" i="1"/>
  <c r="P1041" i="1" s="1"/>
  <c r="Q1041" i="1" s="1"/>
  <c r="K1042" i="1"/>
  <c r="K1043" i="1"/>
  <c r="K1044" i="1"/>
  <c r="P1044" i="1" s="1"/>
  <c r="Q1044" i="1" s="1"/>
  <c r="K1045" i="1"/>
  <c r="P1045" i="1" s="1"/>
  <c r="Q1045" i="1" s="1"/>
  <c r="K1046" i="1"/>
  <c r="K1047" i="1"/>
  <c r="P1047" i="1" s="1"/>
  <c r="Q1047" i="1" s="1"/>
  <c r="K1049" i="1"/>
  <c r="P1049" i="1" s="1"/>
  <c r="Q1049" i="1" s="1"/>
  <c r="K1050" i="1"/>
  <c r="P1050" i="1" s="1"/>
  <c r="Q1050" i="1" s="1"/>
  <c r="K1051" i="1"/>
  <c r="P1051" i="1" s="1"/>
  <c r="Q1051" i="1" s="1"/>
  <c r="K1052" i="1"/>
  <c r="K1053" i="1"/>
  <c r="P1053" i="1" s="1"/>
  <c r="Q1053" i="1" s="1"/>
  <c r="K1054" i="1"/>
  <c r="P1054" i="1" s="1"/>
  <c r="Q1054" i="1" s="1"/>
  <c r="K1055" i="1"/>
  <c r="K1056" i="1"/>
  <c r="K1057" i="1"/>
  <c r="P1057" i="1" s="1"/>
  <c r="Q1057" i="1" s="1"/>
  <c r="K1058" i="1"/>
  <c r="P1058" i="1" s="1"/>
  <c r="Q1058" i="1" s="1"/>
  <c r="K1060" i="1"/>
  <c r="K1061" i="1"/>
  <c r="K1062" i="1"/>
  <c r="P1062" i="1" s="1"/>
  <c r="Q1062" i="1" s="1"/>
  <c r="K1063" i="1"/>
  <c r="P1063" i="1" s="1"/>
  <c r="Q1063" i="1" s="1"/>
  <c r="K1064" i="1"/>
  <c r="K1065" i="1"/>
  <c r="P1065" i="1" s="1"/>
  <c r="Q1065" i="1" s="1"/>
  <c r="K1066" i="1"/>
  <c r="P1066" i="1" s="1"/>
  <c r="Q1066" i="1" s="1"/>
  <c r="K1067" i="1"/>
  <c r="P1067" i="1" s="1"/>
  <c r="Q1067" i="1" s="1"/>
  <c r="K1068" i="1"/>
  <c r="P1068" i="1" s="1"/>
  <c r="Q1068" i="1" s="1"/>
  <c r="K1069" i="1"/>
  <c r="K1071" i="1"/>
  <c r="P1071" i="1" s="1"/>
  <c r="Q1071" i="1" s="1"/>
  <c r="K1072" i="1"/>
  <c r="P1072" i="1" s="1"/>
  <c r="Q1072" i="1" s="1"/>
  <c r="K1073" i="1"/>
  <c r="K1074" i="1"/>
  <c r="K1075" i="1"/>
  <c r="P1075" i="1" s="1"/>
  <c r="Q1075" i="1" s="1"/>
  <c r="K1076" i="1"/>
  <c r="P1076" i="1" s="1"/>
  <c r="Q1076" i="1" s="1"/>
  <c r="K1077" i="1"/>
  <c r="K1078" i="1"/>
  <c r="K1079" i="1"/>
  <c r="P1079" i="1" s="1"/>
  <c r="Q1079" i="1" s="1"/>
  <c r="K1080" i="1"/>
  <c r="P1080" i="1" s="1"/>
  <c r="Q1080" i="1" s="1"/>
  <c r="K1082" i="1"/>
  <c r="K1083" i="1"/>
  <c r="P1083" i="1" s="1"/>
  <c r="Q1083" i="1" s="1"/>
  <c r="K1084" i="1"/>
  <c r="P1084" i="1" s="1"/>
  <c r="Q1084" i="1" s="1"/>
  <c r="K1085" i="1"/>
  <c r="P1085" i="1" s="1"/>
  <c r="Q1085" i="1" s="1"/>
  <c r="K1086" i="1"/>
  <c r="P1086" i="1" s="1"/>
  <c r="Q1086" i="1" s="1"/>
  <c r="K1087" i="1"/>
  <c r="K1088" i="1"/>
  <c r="P1088" i="1" s="1"/>
  <c r="Q1088" i="1" s="1"/>
  <c r="K1089" i="1"/>
  <c r="P1089" i="1" s="1"/>
  <c r="Q1089" i="1" s="1"/>
  <c r="K1090" i="1"/>
  <c r="K1091" i="1"/>
  <c r="K1093" i="1"/>
  <c r="P1093" i="1" s="1"/>
  <c r="Q1093" i="1" s="1"/>
  <c r="K1094" i="1"/>
  <c r="P1094" i="1" s="1"/>
  <c r="Q1094" i="1" s="1"/>
  <c r="K1095" i="1"/>
  <c r="K1096" i="1"/>
  <c r="K1097" i="1"/>
  <c r="P1097" i="1" s="1"/>
  <c r="Q1097" i="1" s="1"/>
  <c r="K1098" i="1"/>
  <c r="P1098" i="1" s="1"/>
  <c r="Q1098" i="1" s="1"/>
  <c r="K1099" i="1"/>
  <c r="K1100" i="1"/>
  <c r="P1100" i="1" s="1"/>
  <c r="Q1100" i="1" s="1"/>
  <c r="K1101" i="1"/>
  <c r="P1101" i="1" s="1"/>
  <c r="Q1101" i="1" s="1"/>
  <c r="K1102" i="1"/>
  <c r="P1102" i="1" s="1"/>
  <c r="Q1102" i="1" s="1"/>
  <c r="K1104" i="1"/>
  <c r="P1104" i="1" s="1"/>
  <c r="Q1104" i="1" s="1"/>
  <c r="K1105" i="1"/>
  <c r="K1106" i="1"/>
  <c r="P1106" i="1" s="1"/>
  <c r="Q1106" i="1" s="1"/>
  <c r="K1107" i="1"/>
  <c r="P1107" i="1" s="1"/>
  <c r="Q1107" i="1" s="1"/>
  <c r="K1108" i="1"/>
  <c r="K1109" i="1"/>
  <c r="K1110" i="1"/>
  <c r="P1110" i="1" s="1"/>
  <c r="Q1110" i="1" s="1"/>
  <c r="K1111" i="1"/>
  <c r="P1111" i="1" s="1"/>
  <c r="Q1111" i="1" s="1"/>
  <c r="K1112" i="1"/>
  <c r="K1113" i="1"/>
  <c r="K1116" i="1"/>
  <c r="P1116" i="1" s="1"/>
  <c r="Q1116" i="1" s="1"/>
  <c r="K1117" i="1"/>
  <c r="P1117" i="1" s="1"/>
  <c r="Q1117" i="1" s="1"/>
  <c r="K1118" i="1"/>
  <c r="K1119" i="1"/>
  <c r="P1119" i="1" s="1"/>
  <c r="Q1119" i="1" s="1"/>
  <c r="K1120" i="1"/>
  <c r="P1120" i="1" s="1"/>
  <c r="Q1120" i="1" s="1"/>
  <c r="K1121" i="1"/>
  <c r="P1121" i="1" s="1"/>
  <c r="Q1121" i="1" s="1"/>
  <c r="K1122" i="1"/>
  <c r="P1122" i="1" s="1"/>
  <c r="Q1122" i="1" s="1"/>
  <c r="K1123" i="1"/>
  <c r="K1124" i="1"/>
  <c r="P1124" i="1" s="1"/>
  <c r="Q1124" i="1" s="1"/>
  <c r="K1125" i="1"/>
  <c r="P1125" i="1" s="1"/>
  <c r="Q1125" i="1" s="1"/>
  <c r="K1127" i="1"/>
  <c r="K1128" i="1"/>
  <c r="K1129" i="1"/>
  <c r="P1129" i="1" s="1"/>
  <c r="Q1129" i="1" s="1"/>
  <c r="K1130" i="1"/>
  <c r="P1130" i="1" s="1"/>
  <c r="Q1130" i="1" s="1"/>
  <c r="K1131" i="1"/>
  <c r="K1132" i="1"/>
  <c r="K1133" i="1"/>
  <c r="P1133" i="1" s="1"/>
  <c r="Q1133" i="1" s="1"/>
  <c r="K1134" i="1"/>
  <c r="P1134" i="1" s="1"/>
  <c r="Q1134" i="1" s="1"/>
  <c r="K1135" i="1"/>
  <c r="K1136" i="1"/>
  <c r="P1136" i="1" s="1"/>
  <c r="Q1136" i="1" s="1"/>
  <c r="K1138" i="1"/>
  <c r="P1138" i="1" s="1"/>
  <c r="Q1138" i="1" s="1"/>
  <c r="K1139" i="1"/>
  <c r="P1139" i="1" s="1"/>
  <c r="Q1139" i="1" s="1"/>
  <c r="K1140" i="1"/>
  <c r="P1140" i="1" s="1"/>
  <c r="Q1140" i="1" s="1"/>
  <c r="K1141" i="1"/>
  <c r="K1142" i="1"/>
  <c r="P1142" i="1" s="1"/>
  <c r="Q1142" i="1" s="1"/>
  <c r="K1143" i="1"/>
  <c r="P1143" i="1" s="1"/>
  <c r="Q1143" i="1" s="1"/>
  <c r="K1144" i="1"/>
  <c r="K1145" i="1"/>
  <c r="K1146" i="1"/>
  <c r="P1146" i="1" s="1"/>
  <c r="Q1146" i="1" s="1"/>
  <c r="K1147" i="1"/>
  <c r="P1147" i="1" s="1"/>
  <c r="Q1147" i="1" s="1"/>
  <c r="K1149" i="1"/>
  <c r="K1150" i="1"/>
  <c r="K1151" i="1"/>
  <c r="P1151" i="1" s="1"/>
  <c r="Q1151" i="1" s="1"/>
  <c r="K1152" i="1"/>
  <c r="P1152" i="1" s="1"/>
  <c r="Q1152" i="1" s="1"/>
  <c r="K1153" i="1"/>
  <c r="K1154" i="1"/>
  <c r="P1154" i="1" s="1"/>
  <c r="Q1154" i="1" s="1"/>
  <c r="K1155" i="1"/>
  <c r="P1155" i="1" s="1"/>
  <c r="Q1155" i="1" s="1"/>
  <c r="K1156" i="1"/>
  <c r="P1156" i="1" s="1"/>
  <c r="Q1156" i="1" s="1"/>
  <c r="K1157" i="1"/>
  <c r="P1157" i="1" s="1"/>
  <c r="Q1157" i="1" s="1"/>
  <c r="K1158" i="1"/>
  <c r="K1160" i="1"/>
  <c r="P1160" i="1" s="1"/>
  <c r="Q1160" i="1" s="1"/>
  <c r="K1161" i="1"/>
  <c r="P1161" i="1" s="1"/>
  <c r="Q1161" i="1" s="1"/>
  <c r="K1162" i="1"/>
  <c r="K1163" i="1"/>
  <c r="K1164" i="1"/>
  <c r="P1164" i="1" s="1"/>
  <c r="Q1164" i="1" s="1"/>
  <c r="K1165" i="1"/>
  <c r="P1165" i="1" s="1"/>
  <c r="Q1165" i="1" s="1"/>
  <c r="K1166" i="1"/>
  <c r="K1167" i="1"/>
  <c r="K1168" i="1"/>
  <c r="P1168" i="1" s="1"/>
  <c r="Q1168" i="1" s="1"/>
  <c r="K1169" i="1"/>
  <c r="P1169" i="1" s="1"/>
  <c r="Q1169" i="1" s="1"/>
  <c r="K1171" i="1"/>
  <c r="K1172" i="1"/>
  <c r="P1172" i="1" s="1"/>
  <c r="Q1172" i="1" s="1"/>
  <c r="K1173" i="1"/>
  <c r="P1173" i="1" s="1"/>
  <c r="Q1173" i="1" s="1"/>
  <c r="K1174" i="1"/>
  <c r="P1174" i="1" s="1"/>
  <c r="Q1174" i="1" s="1"/>
  <c r="K1175" i="1"/>
  <c r="P1175" i="1" s="1"/>
  <c r="Q1175" i="1" s="1"/>
  <c r="K1176" i="1"/>
  <c r="K1177" i="1"/>
  <c r="P1177" i="1" s="1"/>
  <c r="Q1177" i="1" s="1"/>
  <c r="K2340" i="1"/>
  <c r="P2340" i="1" s="1"/>
  <c r="Q2340" i="1" s="1"/>
  <c r="K1178" i="1"/>
  <c r="K1179" i="1"/>
  <c r="K1180" i="1"/>
  <c r="P1180" i="1" s="1"/>
  <c r="Q1180" i="1" s="1"/>
  <c r="K1182" i="1"/>
  <c r="P1182" i="1" s="1"/>
  <c r="Q1182" i="1" s="1"/>
  <c r="K1183" i="1"/>
  <c r="K1184" i="1"/>
  <c r="K1185" i="1"/>
  <c r="P1185" i="1" s="1"/>
  <c r="Q1185" i="1" s="1"/>
  <c r="K1186" i="1"/>
  <c r="P1186" i="1" s="1"/>
  <c r="Q1186" i="1" s="1"/>
  <c r="K1187" i="1"/>
  <c r="K1188" i="1"/>
  <c r="P1188" i="1" s="1"/>
  <c r="Q1188" i="1" s="1"/>
  <c r="K1189" i="1"/>
  <c r="P1189" i="1" s="1"/>
  <c r="Q1189" i="1" s="1"/>
  <c r="K1190" i="1"/>
  <c r="P1190" i="1" s="1"/>
  <c r="Q1190" i="1" s="1"/>
  <c r="K1191" i="1"/>
  <c r="P1191" i="1" s="1"/>
  <c r="Q1191" i="1" s="1"/>
  <c r="K1193" i="1"/>
  <c r="K1194" i="1"/>
  <c r="P1194" i="1" s="1"/>
  <c r="Q1194" i="1" s="1"/>
  <c r="K1195" i="1"/>
  <c r="P1195" i="1" s="1"/>
  <c r="Q1195" i="1" s="1"/>
  <c r="K1196" i="1"/>
  <c r="K1197" i="1"/>
  <c r="K1198" i="1"/>
  <c r="P1198" i="1" s="1"/>
  <c r="Q1198" i="1" s="1"/>
  <c r="K1199" i="1"/>
  <c r="P1199" i="1" s="1"/>
  <c r="Q1199" i="1" s="1"/>
  <c r="K1200" i="1"/>
  <c r="K1201" i="1"/>
  <c r="K1202" i="1"/>
  <c r="P1202" i="1" s="1"/>
  <c r="Q1202" i="1" s="1"/>
  <c r="K1204" i="1"/>
  <c r="P1204" i="1" s="1"/>
  <c r="Q1204" i="1" s="1"/>
  <c r="K1205" i="1"/>
  <c r="K1206" i="1"/>
  <c r="P1206" i="1" s="1"/>
  <c r="Q1206" i="1" s="1"/>
  <c r="K1207" i="1"/>
  <c r="P1207" i="1" s="1"/>
  <c r="Q1207" i="1" s="1"/>
  <c r="K1208" i="1"/>
  <c r="P1208" i="1" s="1"/>
  <c r="Q1208" i="1" s="1"/>
  <c r="K1209" i="1"/>
  <c r="P1209" i="1" s="1"/>
  <c r="Q1209" i="1" s="1"/>
  <c r="K1210" i="1"/>
  <c r="K1211" i="1"/>
  <c r="P1211" i="1" s="1"/>
  <c r="Q1211" i="1" s="1"/>
  <c r="K1212" i="1"/>
  <c r="P1212" i="1" s="1"/>
  <c r="Q1212" i="1" s="1"/>
  <c r="K1213" i="1"/>
  <c r="K1215" i="1"/>
  <c r="K1216" i="1"/>
  <c r="P1216" i="1" s="1"/>
  <c r="Q1216" i="1" s="1"/>
  <c r="K1217" i="1"/>
  <c r="P1217" i="1" s="1"/>
  <c r="Q1217" i="1" s="1"/>
  <c r="K1218" i="1"/>
  <c r="K1219" i="1"/>
  <c r="K1220" i="1"/>
  <c r="P1220" i="1" s="1"/>
  <c r="Q1220" i="1" s="1"/>
  <c r="K1221" i="1"/>
  <c r="P1221" i="1" s="1"/>
  <c r="Q1221" i="1" s="1"/>
  <c r="K1222" i="1"/>
  <c r="K1223" i="1"/>
  <c r="P1223" i="1" s="1"/>
  <c r="Q1223" i="1" s="1"/>
  <c r="K1224" i="1"/>
  <c r="P1224" i="1" s="1"/>
  <c r="Q1224" i="1" s="1"/>
  <c r="K1228" i="1"/>
  <c r="P1228" i="1" s="1"/>
  <c r="Q1228" i="1" s="1"/>
  <c r="K1229" i="1"/>
  <c r="P1229" i="1" s="1"/>
  <c r="Q1229" i="1" s="1"/>
  <c r="K1230" i="1"/>
  <c r="K1231" i="1"/>
  <c r="P1231" i="1" s="1"/>
  <c r="Q1231" i="1" s="1"/>
  <c r="K1232" i="1"/>
  <c r="P1232" i="1" s="1"/>
  <c r="Q1232" i="1" s="1"/>
  <c r="K1233" i="1"/>
  <c r="K1234" i="1"/>
  <c r="K1235" i="1"/>
  <c r="P1235" i="1" s="1"/>
  <c r="Q1235" i="1" s="1"/>
  <c r="K1236" i="1"/>
  <c r="P1236" i="1" s="1"/>
  <c r="Q1236" i="1" s="1"/>
  <c r="K1237" i="1"/>
  <c r="K1239" i="1"/>
  <c r="K1240" i="1"/>
  <c r="P1240" i="1" s="1"/>
  <c r="Q1240" i="1" s="1"/>
  <c r="K1241" i="1"/>
  <c r="P1241" i="1" s="1"/>
  <c r="Q1241" i="1" s="1"/>
  <c r="K1242" i="1"/>
  <c r="K1243" i="1"/>
  <c r="P1243" i="1" s="1"/>
  <c r="Q1243" i="1" s="1"/>
  <c r="K1244" i="1"/>
  <c r="P1244" i="1" s="1"/>
  <c r="Q1244" i="1" s="1"/>
  <c r="K1245" i="1"/>
  <c r="P1245" i="1" s="1"/>
  <c r="Q1245" i="1" s="1"/>
  <c r="K1246" i="1"/>
  <c r="P1246" i="1" s="1"/>
  <c r="Q1246" i="1" s="1"/>
  <c r="K1247" i="1"/>
  <c r="K1248" i="1"/>
  <c r="P1248" i="1" s="1"/>
  <c r="Q1248" i="1" s="1"/>
  <c r="K1250" i="1"/>
  <c r="P1250" i="1" s="1"/>
  <c r="Q1250" i="1" s="1"/>
  <c r="K1251" i="1"/>
  <c r="K1252" i="1"/>
  <c r="K1253" i="1"/>
  <c r="P1253" i="1" s="1"/>
  <c r="Q1253" i="1" s="1"/>
  <c r="K1254" i="1"/>
  <c r="P1254" i="1" s="1"/>
  <c r="Q1254" i="1" s="1"/>
  <c r="K1255" i="1"/>
  <c r="K1256" i="1"/>
  <c r="K1257" i="1"/>
  <c r="P1257" i="1" s="1"/>
  <c r="Q1257" i="1" s="1"/>
  <c r="K1258" i="1"/>
  <c r="P1258" i="1" s="1"/>
  <c r="Q1258" i="1" s="1"/>
  <c r="K1259" i="1"/>
  <c r="K1261" i="1"/>
  <c r="P1261" i="1" s="1"/>
  <c r="Q1261" i="1" s="1"/>
  <c r="K1262" i="1"/>
  <c r="P1262" i="1" s="1"/>
  <c r="Q1262" i="1" s="1"/>
  <c r="K1263" i="1"/>
  <c r="P1263" i="1" s="1"/>
  <c r="Q1263" i="1" s="1"/>
  <c r="K1264" i="1"/>
  <c r="P1264" i="1" s="1"/>
  <c r="Q1264" i="1" s="1"/>
  <c r="K1265" i="1"/>
  <c r="K1266" i="1"/>
  <c r="P1266" i="1" s="1"/>
  <c r="Q1266" i="1" s="1"/>
  <c r="K1267" i="1"/>
  <c r="P1267" i="1" s="1"/>
  <c r="Q1267" i="1" s="1"/>
  <c r="K1268" i="1"/>
  <c r="K1269" i="1"/>
  <c r="K1270" i="1"/>
  <c r="P1270" i="1" s="1"/>
  <c r="Q1270" i="1" s="1"/>
  <c r="K1272" i="1"/>
  <c r="P1272" i="1" s="1"/>
  <c r="Q1272" i="1" s="1"/>
  <c r="K1273" i="1"/>
  <c r="K1274" i="1"/>
  <c r="K1275" i="1"/>
  <c r="P1275" i="1" s="1"/>
  <c r="Q1275" i="1" s="1"/>
  <c r="K1276" i="1"/>
  <c r="P1276" i="1" s="1"/>
  <c r="Q1276" i="1" s="1"/>
  <c r="K1277" i="1"/>
  <c r="K1278" i="1"/>
  <c r="P1278" i="1" s="1"/>
  <c r="Q1278" i="1" s="1"/>
  <c r="K1279" i="1"/>
  <c r="P1279" i="1" s="1"/>
  <c r="Q1279" i="1" s="1"/>
  <c r="K1280" i="1"/>
  <c r="P1280" i="1" s="1"/>
  <c r="Q1280" i="1" s="1"/>
  <c r="K1281" i="1"/>
  <c r="P1281" i="1" s="1"/>
  <c r="Q1281" i="1" s="1"/>
  <c r="K1283" i="1"/>
  <c r="K1284" i="1"/>
  <c r="P1284" i="1" s="1"/>
  <c r="Q1284" i="1" s="1"/>
  <c r="K1285" i="1"/>
  <c r="P1285" i="1" s="1"/>
  <c r="Q1285" i="1" s="1"/>
  <c r="K1286" i="1"/>
  <c r="K1287" i="1"/>
  <c r="K1288" i="1"/>
  <c r="P1288" i="1" s="1"/>
  <c r="Q1288" i="1" s="1"/>
  <c r="K1289" i="1"/>
  <c r="P1289" i="1" s="1"/>
  <c r="Q1289" i="1" s="1"/>
  <c r="K1290" i="1"/>
  <c r="K1291" i="1"/>
  <c r="K1292" i="1"/>
  <c r="P1292" i="1" s="1"/>
  <c r="Q1292" i="1" s="1"/>
  <c r="K1294" i="1"/>
  <c r="P1294" i="1" s="1"/>
  <c r="Q1294" i="1" s="1"/>
  <c r="K1295" i="1"/>
  <c r="K1296" i="1"/>
  <c r="P1296" i="1" s="1"/>
  <c r="Q1296" i="1" s="1"/>
  <c r="K1297" i="1"/>
  <c r="P1297" i="1" s="1"/>
  <c r="Q1297" i="1" s="1"/>
  <c r="K1298" i="1"/>
  <c r="P1298" i="1" s="1"/>
  <c r="Q1298" i="1" s="1"/>
  <c r="K1299" i="1"/>
  <c r="P1299" i="1" s="1"/>
  <c r="Q1299" i="1" s="1"/>
  <c r="K1300" i="1"/>
  <c r="K1301" i="1"/>
  <c r="P1301" i="1" s="1"/>
  <c r="Q1301" i="1" s="1"/>
  <c r="K1302" i="1"/>
  <c r="P1302" i="1" s="1"/>
  <c r="Q1302" i="1" s="1"/>
  <c r="K1303" i="1"/>
  <c r="K1305" i="1"/>
  <c r="K1306" i="1"/>
  <c r="P1306" i="1" s="1"/>
  <c r="Q1306" i="1" s="1"/>
  <c r="K1307" i="1"/>
  <c r="P1307" i="1" s="1"/>
  <c r="Q1307" i="1" s="1"/>
  <c r="K1308" i="1"/>
  <c r="K1309" i="1"/>
  <c r="K1310" i="1"/>
  <c r="P1310" i="1" s="1"/>
  <c r="Q1310" i="1" s="1"/>
  <c r="K1311" i="1"/>
  <c r="P1311" i="1" s="1"/>
  <c r="Q1311" i="1" s="1"/>
  <c r="K1312" i="1"/>
  <c r="K1313" i="1"/>
  <c r="P1313" i="1" s="1"/>
  <c r="Q1313" i="1" s="1"/>
  <c r="K1314" i="1"/>
  <c r="P1314" i="1" s="1"/>
  <c r="Q1314" i="1" s="1"/>
  <c r="K1316" i="1"/>
  <c r="P1316" i="1" s="1"/>
  <c r="Q1316" i="1" s="1"/>
  <c r="K1317" i="1"/>
  <c r="P1317" i="1" s="1"/>
  <c r="Q1317" i="1" s="1"/>
  <c r="K1318" i="1"/>
  <c r="K1319" i="1"/>
  <c r="P1319" i="1" s="1"/>
  <c r="Q1319" i="1" s="1"/>
  <c r="K1320" i="1"/>
  <c r="P1320" i="1" s="1"/>
  <c r="Q1320" i="1" s="1"/>
  <c r="K1321" i="1"/>
  <c r="K1322" i="1"/>
  <c r="K1323" i="1"/>
  <c r="P1323" i="1" s="1"/>
  <c r="Q1323" i="1" s="1"/>
  <c r="K1324" i="1"/>
  <c r="P1324" i="1" s="1"/>
  <c r="Q1324" i="1" s="1"/>
  <c r="K1325" i="1"/>
  <c r="K1327" i="1"/>
  <c r="K1328" i="1"/>
  <c r="P1328" i="1" s="1"/>
  <c r="Q1328" i="1" s="1"/>
  <c r="K1329" i="1"/>
  <c r="P1329" i="1" s="1"/>
  <c r="Q1329" i="1" s="1"/>
  <c r="K1330" i="1"/>
  <c r="K1331" i="1"/>
  <c r="P1331" i="1" s="1"/>
  <c r="Q1331" i="1" s="1"/>
  <c r="K1332" i="1"/>
  <c r="P1332" i="1" s="1"/>
  <c r="Q1332" i="1" s="1"/>
  <c r="K1333" i="1"/>
  <c r="P1333" i="1" s="1"/>
  <c r="Q1333" i="1" s="1"/>
  <c r="K1334" i="1"/>
  <c r="P1334" i="1" s="1"/>
  <c r="Q1334" i="1" s="1"/>
  <c r="K1335" i="1"/>
  <c r="K1336" i="1"/>
  <c r="P1336" i="1" s="1"/>
  <c r="Q1336" i="1" s="1"/>
  <c r="K1339" i="1"/>
  <c r="P1339" i="1" s="1"/>
  <c r="Q1339" i="1" s="1"/>
  <c r="K1340" i="1"/>
  <c r="K1341" i="1"/>
  <c r="K1342" i="1"/>
  <c r="P1342" i="1" s="1"/>
  <c r="Q1342" i="1" s="1"/>
  <c r="K1343" i="1"/>
  <c r="P1343" i="1" s="1"/>
  <c r="Q1343" i="1" s="1"/>
  <c r="K1344" i="1"/>
  <c r="K1345" i="1"/>
  <c r="K1346" i="1"/>
  <c r="P1346" i="1" s="1"/>
  <c r="Q1346" i="1" s="1"/>
  <c r="K1347" i="1"/>
  <c r="P1347" i="1" s="1"/>
  <c r="Q1347" i="1" s="1"/>
  <c r="K1348" i="1"/>
  <c r="K1350" i="1"/>
  <c r="P1350" i="1" s="1"/>
  <c r="Q1350" i="1" s="1"/>
  <c r="K1351" i="1"/>
  <c r="P1351" i="1" s="1"/>
  <c r="Q1351" i="1" s="1"/>
  <c r="K1352" i="1"/>
  <c r="P1352" i="1" s="1"/>
  <c r="Q1352" i="1" s="1"/>
  <c r="K1353" i="1"/>
  <c r="P1353" i="1" s="1"/>
  <c r="Q1353" i="1" s="1"/>
  <c r="K1354" i="1"/>
  <c r="K1355" i="1"/>
  <c r="P1355" i="1" s="1"/>
  <c r="Q1355" i="1" s="1"/>
  <c r="K1356" i="1"/>
  <c r="P1356" i="1" s="1"/>
  <c r="Q1356" i="1" s="1"/>
  <c r="K1357" i="1"/>
  <c r="K1358" i="1"/>
  <c r="K1359" i="1"/>
  <c r="P1359" i="1" s="1"/>
  <c r="Q1359" i="1" s="1"/>
  <c r="K1361" i="1"/>
  <c r="P1361" i="1" s="1"/>
  <c r="Q1361" i="1" s="1"/>
  <c r="K1362" i="1"/>
  <c r="K1363" i="1"/>
  <c r="K1364" i="1"/>
  <c r="P1364" i="1" s="1"/>
  <c r="Q1364" i="1" s="1"/>
  <c r="K1365" i="1"/>
  <c r="P1365" i="1" s="1"/>
  <c r="Q1365" i="1" s="1"/>
  <c r="K1366" i="1"/>
  <c r="K1367" i="1"/>
  <c r="P1367" i="1" s="1"/>
  <c r="Q1367" i="1" s="1"/>
  <c r="K1368" i="1"/>
  <c r="P1368" i="1" s="1"/>
  <c r="Q1368" i="1" s="1"/>
  <c r="K1369" i="1"/>
  <c r="P1369" i="1" s="1"/>
  <c r="Q1369" i="1" s="1"/>
  <c r="K1370" i="1"/>
  <c r="P1370" i="1" s="1"/>
  <c r="Q1370" i="1" s="1"/>
  <c r="K1372" i="1"/>
  <c r="K1373" i="1"/>
  <c r="P1373" i="1" s="1"/>
  <c r="Q1373" i="1" s="1"/>
  <c r="K1374" i="1"/>
  <c r="P1374" i="1" s="1"/>
  <c r="Q1374" i="1" s="1"/>
  <c r="K1375" i="1"/>
  <c r="K1376" i="1"/>
  <c r="K1377" i="1"/>
  <c r="P1377" i="1" s="1"/>
  <c r="Q1377" i="1" s="1"/>
  <c r="K1378" i="1"/>
  <c r="P1378" i="1" s="1"/>
  <c r="Q1378" i="1" s="1"/>
  <c r="K1379" i="1"/>
  <c r="K1380" i="1"/>
  <c r="K1381" i="1"/>
  <c r="P1381" i="1" s="1"/>
  <c r="Q1381" i="1" s="1"/>
  <c r="K1383" i="1"/>
  <c r="P1383" i="1" s="1"/>
  <c r="Q1383" i="1" s="1"/>
  <c r="K1384" i="1"/>
  <c r="K1385" i="1"/>
  <c r="P1385" i="1" s="1"/>
  <c r="Q1385" i="1" s="1"/>
  <c r="K1386" i="1"/>
  <c r="P1386" i="1" s="1"/>
  <c r="Q1386" i="1" s="1"/>
  <c r="K1387" i="1"/>
  <c r="P1387" i="1" s="1"/>
  <c r="Q1387" i="1" s="1"/>
  <c r="K1388" i="1"/>
  <c r="P1388" i="1" s="1"/>
  <c r="Q1388" i="1" s="1"/>
  <c r="K1389" i="1"/>
  <c r="K1390" i="1"/>
  <c r="P1390" i="1" s="1"/>
  <c r="Q1390" i="1" s="1"/>
  <c r="K1391" i="1"/>
  <c r="P1391" i="1" s="1"/>
  <c r="Q1391" i="1" s="1"/>
  <c r="K1392" i="1"/>
  <c r="K1394" i="1"/>
  <c r="K1395" i="1"/>
  <c r="P1395" i="1" s="1"/>
  <c r="Q1395" i="1" s="1"/>
  <c r="K1396" i="1"/>
  <c r="P1396" i="1" s="1"/>
  <c r="Q1396" i="1" s="1"/>
  <c r="K1397" i="1"/>
  <c r="K1398" i="1"/>
  <c r="K1399" i="1"/>
  <c r="P1399" i="1" s="1"/>
  <c r="Q1399" i="1" s="1"/>
  <c r="K1400" i="1"/>
  <c r="P1400" i="1" s="1"/>
  <c r="Q1400" i="1" s="1"/>
  <c r="K1401" i="1"/>
  <c r="K1402" i="1"/>
  <c r="P1402" i="1" s="1"/>
  <c r="Q1402" i="1" s="1"/>
  <c r="K1403" i="1"/>
  <c r="P1403" i="1" s="1"/>
  <c r="Q1403" i="1" s="1"/>
  <c r="K1405" i="1"/>
  <c r="P1405" i="1" s="1"/>
  <c r="Q1405" i="1" s="1"/>
  <c r="K1406" i="1"/>
  <c r="P1406" i="1" s="1"/>
  <c r="Q1406" i="1" s="1"/>
  <c r="K1407" i="1"/>
  <c r="K1408" i="1"/>
  <c r="P1408" i="1" s="1"/>
  <c r="Q1408" i="1" s="1"/>
  <c r="K1409" i="1"/>
  <c r="P1409" i="1" s="1"/>
  <c r="Q1409" i="1" s="1"/>
  <c r="K1410" i="1"/>
  <c r="K1411" i="1"/>
  <c r="K1412" i="1"/>
  <c r="P1412" i="1" s="1"/>
  <c r="Q1412" i="1" s="1"/>
  <c r="K1413" i="1"/>
  <c r="P1413" i="1" s="1"/>
  <c r="Q1413" i="1" s="1"/>
  <c r="K1414" i="1"/>
  <c r="K1416" i="1"/>
  <c r="K1417" i="1"/>
  <c r="P1417" i="1" s="1"/>
  <c r="Q1417" i="1" s="1"/>
  <c r="K1418" i="1"/>
  <c r="P1418" i="1" s="1"/>
  <c r="Q1418" i="1" s="1"/>
  <c r="K1419" i="1"/>
  <c r="K1420" i="1"/>
  <c r="P1420" i="1" s="1"/>
  <c r="Q1420" i="1" s="1"/>
  <c r="K1421" i="1"/>
  <c r="P1421" i="1" s="1"/>
  <c r="Q1421" i="1" s="1"/>
  <c r="K1422" i="1"/>
  <c r="P1422" i="1" s="1"/>
  <c r="Q1422" i="1" s="1"/>
  <c r="K1423" i="1"/>
  <c r="P1423" i="1" s="1"/>
  <c r="Q1423" i="1" s="1"/>
  <c r="K1424" i="1"/>
  <c r="K1425" i="1"/>
  <c r="P1425" i="1" s="1"/>
  <c r="Q1425" i="1" s="1"/>
  <c r="K1427" i="1"/>
  <c r="P1427" i="1" s="1"/>
  <c r="Q1427" i="1" s="1"/>
  <c r="K1428" i="1"/>
  <c r="K1429" i="1"/>
  <c r="K1430" i="1"/>
  <c r="P1430" i="1" s="1"/>
  <c r="Q1430" i="1" s="1"/>
  <c r="K1431" i="1"/>
  <c r="P1431" i="1" s="1"/>
  <c r="Q1431" i="1" s="1"/>
  <c r="K1432" i="1"/>
  <c r="K1433" i="1"/>
  <c r="K1434" i="1"/>
  <c r="P1434" i="1" s="1"/>
  <c r="Q1434" i="1" s="1"/>
  <c r="K1435" i="1"/>
  <c r="P1435" i="1" s="1"/>
  <c r="Q1435" i="1" s="1"/>
  <c r="K1436" i="1"/>
  <c r="K1438" i="1"/>
  <c r="P1438" i="1" s="1"/>
  <c r="Q1438" i="1" s="1"/>
  <c r="K1439" i="1"/>
  <c r="P1439" i="1" s="1"/>
  <c r="Q1439" i="1" s="1"/>
  <c r="K1440" i="1"/>
  <c r="P1440" i="1" s="1"/>
  <c r="Q1440" i="1" s="1"/>
  <c r="K1441" i="1"/>
  <c r="P1441" i="1" s="1"/>
  <c r="Q1441" i="1" s="1"/>
  <c r="K1442" i="1"/>
  <c r="K1443" i="1"/>
  <c r="P1443" i="1" s="1"/>
  <c r="Q1443" i="1" s="1"/>
  <c r="K1444" i="1"/>
  <c r="P1444" i="1" s="1"/>
  <c r="Q1444" i="1" s="1"/>
  <c r="K1445" i="1"/>
  <c r="K1446" i="1"/>
  <c r="K1447" i="1"/>
  <c r="P1447" i="1" s="1"/>
  <c r="Q1447" i="1" s="1"/>
  <c r="K1450" i="1"/>
  <c r="P1450" i="1" s="1"/>
  <c r="Q1450" i="1" s="1"/>
  <c r="K1451" i="1"/>
  <c r="K1452" i="1"/>
  <c r="K1453" i="1"/>
  <c r="P1453" i="1" s="1"/>
  <c r="Q1453" i="1" s="1"/>
  <c r="K1454" i="1"/>
  <c r="P1454" i="1" s="1"/>
  <c r="Q1454" i="1" s="1"/>
  <c r="K1455" i="1"/>
  <c r="K1456" i="1"/>
  <c r="P1456" i="1" s="1"/>
  <c r="Q1456" i="1" s="1"/>
  <c r="K1457" i="1"/>
  <c r="P1457" i="1" s="1"/>
  <c r="Q1457" i="1" s="1"/>
  <c r="K1458" i="1"/>
  <c r="P1458" i="1" s="1"/>
  <c r="Q1458" i="1" s="1"/>
  <c r="K1459" i="1"/>
  <c r="P1459" i="1" s="1"/>
  <c r="Q1459" i="1" s="1"/>
  <c r="K1461" i="1"/>
  <c r="K1462" i="1"/>
  <c r="P1462" i="1" s="1"/>
  <c r="Q1462" i="1" s="1"/>
  <c r="K1463" i="1"/>
  <c r="P1463" i="1" s="1"/>
  <c r="Q1463" i="1" s="1"/>
  <c r="K1464" i="1"/>
  <c r="K1465" i="1"/>
  <c r="K1466" i="1"/>
  <c r="P1466" i="1" s="1"/>
  <c r="Q1466" i="1" s="1"/>
  <c r="K1467" i="1"/>
  <c r="P1467" i="1" s="1"/>
  <c r="Q1467" i="1" s="1"/>
  <c r="K1468" i="1"/>
  <c r="K1469" i="1"/>
  <c r="K1470" i="1"/>
  <c r="P1470" i="1" s="1"/>
  <c r="Q1470" i="1" s="1"/>
  <c r="K1472" i="1"/>
  <c r="P1472" i="1" s="1"/>
  <c r="Q1472" i="1" s="1"/>
  <c r="K1473" i="1"/>
  <c r="K1474" i="1"/>
  <c r="P1474" i="1" s="1"/>
  <c r="Q1474" i="1" s="1"/>
  <c r="K1475" i="1"/>
  <c r="P1475" i="1" s="1"/>
  <c r="Q1475" i="1" s="1"/>
  <c r="K1476" i="1"/>
  <c r="P1476" i="1" s="1"/>
  <c r="Q1476" i="1" s="1"/>
  <c r="K1477" i="1"/>
  <c r="P1477" i="1" s="1"/>
  <c r="Q1477" i="1" s="1"/>
  <c r="K1478" i="1"/>
  <c r="K1479" i="1"/>
  <c r="P1479" i="1" s="1"/>
  <c r="Q1479" i="1" s="1"/>
  <c r="K1480" i="1"/>
  <c r="P1480" i="1" s="1"/>
  <c r="Q1480" i="1" s="1"/>
  <c r="K1481" i="1"/>
  <c r="K1483" i="1"/>
  <c r="K1484" i="1"/>
  <c r="P1484" i="1" s="1"/>
  <c r="Q1484" i="1" s="1"/>
  <c r="K1485" i="1"/>
  <c r="P1485" i="1" s="1"/>
  <c r="Q1485" i="1" s="1"/>
  <c r="K1486" i="1"/>
  <c r="K1487" i="1"/>
  <c r="K1488" i="1"/>
  <c r="P1488" i="1" s="1"/>
  <c r="Q1488" i="1" s="1"/>
  <c r="K1489" i="1"/>
  <c r="P1489" i="1" s="1"/>
  <c r="Q1489" i="1" s="1"/>
  <c r="K1490" i="1"/>
  <c r="K1491" i="1"/>
  <c r="P1491" i="1" s="1"/>
  <c r="Q1491" i="1" s="1"/>
  <c r="K1492" i="1"/>
  <c r="P1492" i="1" s="1"/>
  <c r="Q1492" i="1" s="1"/>
  <c r="K1494" i="1"/>
  <c r="P1494" i="1" s="1"/>
  <c r="Q1494" i="1" s="1"/>
  <c r="K1495" i="1"/>
  <c r="P1495" i="1" s="1"/>
  <c r="Q1495" i="1" s="1"/>
  <c r="K1496" i="1"/>
  <c r="K1497" i="1"/>
  <c r="P1497" i="1" s="1"/>
  <c r="Q1497" i="1" s="1"/>
  <c r="K1498" i="1"/>
  <c r="P1498" i="1" s="1"/>
  <c r="Q1498" i="1" s="1"/>
  <c r="K1499" i="1"/>
  <c r="K1500" i="1"/>
  <c r="K1501" i="1"/>
  <c r="P1501" i="1" s="1"/>
  <c r="Q1501" i="1" s="1"/>
  <c r="K1502" i="1"/>
  <c r="P1502" i="1" s="1"/>
  <c r="Q1502" i="1" s="1"/>
  <c r="K1503" i="1"/>
  <c r="K1505" i="1"/>
  <c r="K1506" i="1"/>
  <c r="P1506" i="1" s="1"/>
  <c r="Q1506" i="1" s="1"/>
  <c r="K1507" i="1"/>
  <c r="P1507" i="1" s="1"/>
  <c r="Q1507" i="1" s="1"/>
  <c r="K1508" i="1"/>
  <c r="K1509" i="1"/>
  <c r="P1509" i="1" s="1"/>
  <c r="Q1509" i="1" s="1"/>
  <c r="K1510" i="1"/>
  <c r="P1510" i="1" s="1"/>
  <c r="Q1510" i="1" s="1"/>
  <c r="K1511" i="1"/>
  <c r="P1511" i="1" s="1"/>
  <c r="Q1511" i="1" s="1"/>
  <c r="K1512" i="1"/>
  <c r="P1512" i="1" s="1"/>
  <c r="Q1512" i="1" s="1"/>
  <c r="K1513" i="1"/>
  <c r="K1514" i="1"/>
  <c r="P1514" i="1" s="1"/>
  <c r="Q1514" i="1" s="1"/>
  <c r="K1516" i="1"/>
  <c r="P1516" i="1" s="1"/>
  <c r="Q1516" i="1" s="1"/>
  <c r="K1517" i="1"/>
  <c r="K1518" i="1"/>
  <c r="K1519" i="1"/>
  <c r="P1519" i="1" s="1"/>
  <c r="Q1519" i="1" s="1"/>
  <c r="K1520" i="1"/>
  <c r="P1520" i="1" s="1"/>
  <c r="Q1520" i="1" s="1"/>
  <c r="K1521" i="1"/>
  <c r="K1522" i="1"/>
  <c r="K1523" i="1"/>
  <c r="P1523" i="1" s="1"/>
  <c r="Q1523" i="1" s="1"/>
  <c r="K1524" i="1"/>
  <c r="P1524" i="1" s="1"/>
  <c r="Q1524" i="1" s="1"/>
  <c r="K1525" i="1"/>
  <c r="K1527" i="1"/>
  <c r="P1527" i="1" s="1"/>
  <c r="Q1527" i="1" s="1"/>
  <c r="K1528" i="1"/>
  <c r="P1528" i="1" s="1"/>
  <c r="Q1528" i="1" s="1"/>
  <c r="K1529" i="1"/>
  <c r="P1529" i="1" s="1"/>
  <c r="Q1529" i="1" s="1"/>
  <c r="K1530" i="1"/>
  <c r="P1530" i="1" s="1"/>
  <c r="Q1530" i="1" s="1"/>
  <c r="K1531" i="1"/>
  <c r="K1532" i="1"/>
  <c r="P1532" i="1" s="1"/>
  <c r="Q1532" i="1" s="1"/>
  <c r="K1533" i="1"/>
  <c r="P1533" i="1" s="1"/>
  <c r="Q1533" i="1" s="1"/>
  <c r="K1534" i="1"/>
  <c r="K1535" i="1"/>
  <c r="K1536" i="1"/>
  <c r="P1536" i="1" s="1"/>
  <c r="Q1536" i="1" s="1"/>
  <c r="K1538" i="1"/>
  <c r="P1538" i="1" s="1"/>
  <c r="Q1538" i="1" s="1"/>
  <c r="K1539" i="1"/>
  <c r="K1540" i="1"/>
  <c r="K1541" i="1"/>
  <c r="P1541" i="1" s="1"/>
  <c r="Q1541" i="1" s="1"/>
  <c r="K1542" i="1"/>
  <c r="P1542" i="1" s="1"/>
  <c r="Q1542" i="1" s="1"/>
  <c r="K1543" i="1"/>
  <c r="K1544" i="1"/>
  <c r="P1544" i="1" s="1"/>
  <c r="Q1544" i="1" s="1"/>
  <c r="K1545" i="1"/>
  <c r="P1545" i="1" s="1"/>
  <c r="Q1545" i="1" s="1"/>
  <c r="K1546" i="1"/>
  <c r="P1546" i="1" s="1"/>
  <c r="Q1546" i="1" s="1"/>
  <c r="K1547" i="1"/>
  <c r="P1547" i="1" s="1"/>
  <c r="Q1547" i="1" s="1"/>
  <c r="K1549" i="1"/>
  <c r="K1550" i="1"/>
  <c r="P1550" i="1" s="1"/>
  <c r="Q1550" i="1" s="1"/>
  <c r="K1551" i="1"/>
  <c r="P1551" i="1" s="1"/>
  <c r="Q1551" i="1" s="1"/>
  <c r="K1552" i="1"/>
  <c r="K1553" i="1"/>
  <c r="K1554" i="1"/>
  <c r="P1554" i="1" s="1"/>
  <c r="Q1554" i="1" s="1"/>
  <c r="K1555" i="1"/>
  <c r="P1555" i="1" s="1"/>
  <c r="Q1555" i="1" s="1"/>
  <c r="K1556" i="1"/>
  <c r="K1557" i="1"/>
  <c r="K1558" i="1"/>
  <c r="P1558" i="1" s="1"/>
  <c r="Q1558" i="1" s="1"/>
  <c r="K1561" i="1"/>
  <c r="P1561" i="1" s="1"/>
  <c r="Q1561" i="1" s="1"/>
  <c r="K1562" i="1"/>
  <c r="K1563" i="1"/>
  <c r="P1563" i="1" s="1"/>
  <c r="Q1563" i="1" s="1"/>
  <c r="K1564" i="1"/>
  <c r="P1564" i="1" s="1"/>
  <c r="Q1564" i="1" s="1"/>
  <c r="K1565" i="1"/>
  <c r="P1565" i="1" s="1"/>
  <c r="Q1565" i="1" s="1"/>
  <c r="K1566" i="1"/>
  <c r="P1566" i="1" s="1"/>
  <c r="Q1566" i="1" s="1"/>
  <c r="K1567" i="1"/>
  <c r="K1568" i="1"/>
  <c r="P1568" i="1" s="1"/>
  <c r="Q1568" i="1" s="1"/>
  <c r="K1569" i="1"/>
  <c r="P1569" i="1" s="1"/>
  <c r="Q1569" i="1" s="1"/>
  <c r="K1570" i="1"/>
  <c r="K1572" i="1"/>
  <c r="K1573" i="1"/>
  <c r="P1573" i="1" s="1"/>
  <c r="Q1573" i="1" s="1"/>
  <c r="K1574" i="1"/>
  <c r="P1574" i="1" s="1"/>
  <c r="Q1574" i="1" s="1"/>
  <c r="K1575" i="1"/>
  <c r="K1576" i="1"/>
  <c r="K1577" i="1"/>
  <c r="P1577" i="1" s="1"/>
  <c r="Q1577" i="1" s="1"/>
  <c r="K1578" i="1"/>
  <c r="P1578" i="1" s="1"/>
  <c r="Q1578" i="1" s="1"/>
  <c r="K1579" i="1"/>
  <c r="K1580" i="1"/>
  <c r="P1580" i="1" s="1"/>
  <c r="Q1580" i="1" s="1"/>
  <c r="K1581" i="1"/>
  <c r="P1581" i="1" s="1"/>
  <c r="Q1581" i="1" s="1"/>
  <c r="K1583" i="1"/>
  <c r="P1583" i="1" s="1"/>
  <c r="Q1583" i="1" s="1"/>
  <c r="K1584" i="1"/>
  <c r="P1584" i="1" s="1"/>
  <c r="Q1584" i="1" s="1"/>
  <c r="K1585" i="1"/>
  <c r="K1586" i="1"/>
  <c r="P1586" i="1" s="1"/>
  <c r="Q1586" i="1" s="1"/>
  <c r="K1587" i="1"/>
  <c r="P1587" i="1" s="1"/>
  <c r="Q1587" i="1" s="1"/>
  <c r="K1588" i="1"/>
  <c r="K1589" i="1"/>
  <c r="K1590" i="1"/>
  <c r="P1590" i="1" s="1"/>
  <c r="Q1590" i="1" s="1"/>
  <c r="K1591" i="1"/>
  <c r="P1591" i="1" s="1"/>
  <c r="Q1591" i="1" s="1"/>
  <c r="K1592" i="1"/>
  <c r="K1594" i="1"/>
  <c r="K1595" i="1"/>
  <c r="P1595" i="1" s="1"/>
  <c r="Q1595" i="1" s="1"/>
  <c r="K1596" i="1"/>
  <c r="P1596" i="1" s="1"/>
  <c r="Q1596" i="1" s="1"/>
  <c r="K1597" i="1"/>
  <c r="K1598" i="1"/>
  <c r="P1598" i="1" s="1"/>
  <c r="Q1598" i="1" s="1"/>
  <c r="K1599" i="1"/>
  <c r="P1599" i="1" s="1"/>
  <c r="Q1599" i="1" s="1"/>
  <c r="K1600" i="1"/>
  <c r="P1600" i="1" s="1"/>
  <c r="Q1600" i="1" s="1"/>
  <c r="K1601" i="1"/>
  <c r="P1601" i="1" s="1"/>
  <c r="Q1601" i="1" s="1"/>
  <c r="K1602" i="1"/>
  <c r="K1603" i="1"/>
  <c r="P1603" i="1" s="1"/>
  <c r="Q1603" i="1" s="1"/>
  <c r="K1605" i="1"/>
  <c r="P1605" i="1" s="1"/>
  <c r="Q1605" i="1" s="1"/>
  <c r="K1606" i="1"/>
  <c r="K1607" i="1"/>
  <c r="K1608" i="1"/>
  <c r="P1608" i="1" s="1"/>
  <c r="Q1608" i="1" s="1"/>
  <c r="K1609" i="1"/>
  <c r="P1609" i="1" s="1"/>
  <c r="Q1609" i="1" s="1"/>
  <c r="K1610" i="1"/>
  <c r="K1611" i="1"/>
  <c r="K1612" i="1"/>
  <c r="P1612" i="1" s="1"/>
  <c r="Q1612" i="1" s="1"/>
  <c r="K1613" i="1"/>
  <c r="P1613" i="1" s="1"/>
  <c r="Q1613" i="1" s="1"/>
  <c r="K1614" i="1"/>
  <c r="K1616" i="1"/>
  <c r="P1616" i="1" s="1"/>
  <c r="Q1616" i="1" s="1"/>
  <c r="K1617" i="1"/>
  <c r="P1617" i="1" s="1"/>
  <c r="Q1617" i="1" s="1"/>
  <c r="K1618" i="1"/>
  <c r="P1618" i="1" s="1"/>
  <c r="Q1618" i="1" s="1"/>
  <c r="K1619" i="1"/>
  <c r="P1619" i="1" s="1"/>
  <c r="Q1619" i="1" s="1"/>
  <c r="K1620" i="1"/>
  <c r="K1621" i="1"/>
  <c r="P1621" i="1" s="1"/>
  <c r="Q1621" i="1" s="1"/>
  <c r="K1622" i="1"/>
  <c r="P1622" i="1" s="1"/>
  <c r="Q1622" i="1" s="1"/>
  <c r="K1623" i="1"/>
  <c r="K1624" i="1"/>
  <c r="K1625" i="1"/>
  <c r="P1625" i="1" s="1"/>
  <c r="Q1625" i="1" s="1"/>
  <c r="K1627" i="1"/>
  <c r="P1627" i="1" s="1"/>
  <c r="Q1627" i="1" s="1"/>
  <c r="K1628" i="1"/>
  <c r="K1629" i="1"/>
  <c r="K1630" i="1"/>
  <c r="P1630" i="1" s="1"/>
  <c r="Q1630" i="1" s="1"/>
  <c r="K1631" i="1"/>
  <c r="P1631" i="1" s="1"/>
  <c r="Q1631" i="1" s="1"/>
  <c r="K1632" i="1"/>
  <c r="K1633" i="1"/>
  <c r="P1633" i="1" s="1"/>
  <c r="Q1633" i="1" s="1"/>
  <c r="K1634" i="1"/>
  <c r="P1634" i="1" s="1"/>
  <c r="Q1634" i="1" s="1"/>
  <c r="K1635" i="1"/>
  <c r="P1635" i="1" s="1"/>
  <c r="Q1635" i="1" s="1"/>
  <c r="K1636" i="1"/>
  <c r="P1636" i="1" s="1"/>
  <c r="Q1636" i="1" s="1"/>
  <c r="K1638" i="1"/>
  <c r="K1639" i="1"/>
  <c r="P1639" i="1" s="1"/>
  <c r="Q1639" i="1" s="1"/>
  <c r="K1640" i="1"/>
  <c r="P1640" i="1" s="1"/>
  <c r="Q1640" i="1" s="1"/>
  <c r="K1641" i="1"/>
  <c r="K1642" i="1"/>
  <c r="K1643" i="1"/>
  <c r="P1643" i="1" s="1"/>
  <c r="Q1643" i="1" s="1"/>
  <c r="K1644" i="1"/>
  <c r="P1644" i="1" s="1"/>
  <c r="Q1644" i="1" s="1"/>
  <c r="K1645" i="1"/>
  <c r="K1646" i="1"/>
  <c r="K1647" i="1"/>
  <c r="P1647" i="1" s="1"/>
  <c r="Q1647" i="1" s="1"/>
  <c r="K1649" i="1"/>
  <c r="P1649" i="1" s="1"/>
  <c r="Q1649" i="1" s="1"/>
  <c r="K1650" i="1"/>
  <c r="K1651" i="1"/>
  <c r="P1651" i="1" s="1"/>
  <c r="Q1651" i="1" s="1"/>
  <c r="K1652" i="1"/>
  <c r="P1652" i="1" s="1"/>
  <c r="Q1652" i="1" s="1"/>
  <c r="K1653" i="1"/>
  <c r="P1653" i="1" s="1"/>
  <c r="Q1653" i="1" s="1"/>
  <c r="K1654" i="1"/>
  <c r="P1654" i="1" s="1"/>
  <c r="Q1654" i="1" s="1"/>
  <c r="K1655" i="1"/>
  <c r="K1656" i="1"/>
  <c r="P1656" i="1" s="1"/>
  <c r="Q1656" i="1" s="1"/>
  <c r="K1657" i="1"/>
  <c r="P1657" i="1" s="1"/>
  <c r="Q1657" i="1" s="1"/>
  <c r="K1658" i="1"/>
  <c r="K1660" i="1"/>
  <c r="K1661" i="1"/>
  <c r="P1661" i="1" s="1"/>
  <c r="Q1661" i="1" s="1"/>
  <c r="K1662" i="1"/>
  <c r="P1662" i="1" s="1"/>
  <c r="Q1662" i="1" s="1"/>
  <c r="K2341" i="1"/>
  <c r="K1663" i="1"/>
  <c r="K1664" i="1"/>
  <c r="P1664" i="1" s="1"/>
  <c r="Q1664" i="1" s="1"/>
  <c r="K1665" i="1"/>
  <c r="P1665" i="1" s="1"/>
  <c r="Q1665" i="1" s="1"/>
  <c r="K1666" i="1"/>
  <c r="K1667" i="1"/>
  <c r="P1667" i="1" s="1"/>
  <c r="Q1667" i="1" s="1"/>
  <c r="K1668" i="1"/>
  <c r="P1668" i="1" s="1"/>
  <c r="Q1668" i="1" s="1"/>
  <c r="K1669" i="1"/>
  <c r="P1669" i="1" s="1"/>
  <c r="Q1669" i="1" s="1"/>
  <c r="K1672" i="1"/>
  <c r="P1672" i="1" s="1"/>
  <c r="Q1672" i="1" s="1"/>
  <c r="K1673" i="1"/>
  <c r="K1674" i="1"/>
  <c r="P1674" i="1" s="1"/>
  <c r="Q1674" i="1" s="1"/>
  <c r="K1675" i="1"/>
  <c r="P1675" i="1" s="1"/>
  <c r="Q1675" i="1" s="1"/>
  <c r="K1676" i="1"/>
  <c r="K1677" i="1"/>
  <c r="K1678" i="1"/>
  <c r="P1678" i="1" s="1"/>
  <c r="Q1678" i="1" s="1"/>
  <c r="K1679" i="1"/>
  <c r="P1679" i="1" s="1"/>
  <c r="Q1679" i="1" s="1"/>
  <c r="K1680" i="1"/>
  <c r="K1681" i="1"/>
  <c r="K1683" i="1"/>
  <c r="P1683" i="1" s="1"/>
  <c r="Q1683" i="1" s="1"/>
  <c r="K1684" i="1"/>
  <c r="P1684" i="1" s="1"/>
  <c r="Q1684" i="1" s="1"/>
  <c r="K1685" i="1"/>
  <c r="K1686" i="1"/>
  <c r="P1686" i="1" s="1"/>
  <c r="Q1686" i="1" s="1"/>
  <c r="K1687" i="1"/>
  <c r="P1687" i="1" s="1"/>
  <c r="Q1687" i="1" s="1"/>
  <c r="K1688" i="1"/>
  <c r="P1688" i="1" s="1"/>
  <c r="Q1688" i="1" s="1"/>
  <c r="K1689" i="1"/>
  <c r="P1689" i="1" s="1"/>
  <c r="Q1689" i="1" s="1"/>
  <c r="K1690" i="1"/>
  <c r="K1691" i="1"/>
  <c r="P1691" i="1" s="1"/>
  <c r="Q1691" i="1" s="1"/>
  <c r="K1692" i="1"/>
  <c r="P1692" i="1" s="1"/>
  <c r="Q1692" i="1" s="1"/>
  <c r="K1694" i="1"/>
  <c r="K1695" i="1"/>
  <c r="K1696" i="1"/>
  <c r="P1696" i="1" s="1"/>
  <c r="Q1696" i="1" s="1"/>
  <c r="K1697" i="1"/>
  <c r="P1697" i="1" s="1"/>
  <c r="Q1697" i="1" s="1"/>
  <c r="K1698" i="1"/>
  <c r="K1699" i="1"/>
  <c r="K1700" i="1"/>
  <c r="P1700" i="1" s="1"/>
  <c r="Q1700" i="1" s="1"/>
  <c r="K1701" i="1"/>
  <c r="P1701" i="1" s="1"/>
  <c r="Q1701" i="1" s="1"/>
  <c r="K1702" i="1"/>
  <c r="K1703" i="1"/>
  <c r="P1703" i="1" s="1"/>
  <c r="Q1703" i="1" s="1"/>
  <c r="K1705" i="1"/>
  <c r="P1705" i="1" s="1"/>
  <c r="Q1705" i="1" s="1"/>
  <c r="K1706" i="1"/>
  <c r="P1706" i="1" s="1"/>
  <c r="Q1706" i="1" s="1"/>
  <c r="K1707" i="1"/>
  <c r="P1707" i="1" s="1"/>
  <c r="Q1707" i="1" s="1"/>
  <c r="K1708" i="1"/>
  <c r="K1709" i="1"/>
  <c r="P1709" i="1" s="1"/>
  <c r="Q1709" i="1" s="1"/>
  <c r="K1710" i="1"/>
  <c r="P1710" i="1" s="1"/>
  <c r="Q1710" i="1" s="1"/>
  <c r="K1711" i="1"/>
  <c r="K1712" i="1"/>
  <c r="K1713" i="1"/>
  <c r="P1713" i="1" s="1"/>
  <c r="Q1713" i="1" s="1"/>
  <c r="K1714" i="1"/>
  <c r="P1714" i="1" s="1"/>
  <c r="Q1714" i="1" s="1"/>
  <c r="K1716" i="1"/>
  <c r="K1717" i="1"/>
  <c r="K1718" i="1"/>
  <c r="P1718" i="1" s="1"/>
  <c r="Q1718" i="1" s="1"/>
  <c r="K1719" i="1"/>
  <c r="P1719" i="1" s="1"/>
  <c r="Q1719" i="1" s="1"/>
  <c r="K1720" i="1"/>
  <c r="K1721" i="1"/>
  <c r="P1721" i="1" s="1"/>
  <c r="Q1721" i="1" s="1"/>
  <c r="K1722" i="1"/>
  <c r="P1722" i="1" s="1"/>
  <c r="Q1722" i="1" s="1"/>
  <c r="K1723" i="1"/>
  <c r="P1723" i="1" s="1"/>
  <c r="Q1723" i="1" s="1"/>
  <c r="K1724" i="1"/>
  <c r="P1724" i="1" s="1"/>
  <c r="Q1724" i="1" s="1"/>
  <c r="K1725" i="1"/>
  <c r="K1727" i="1"/>
  <c r="P1727" i="1" s="1"/>
  <c r="Q1727" i="1" s="1"/>
  <c r="K1728" i="1"/>
  <c r="P1728" i="1" s="1"/>
  <c r="Q1728" i="1" s="1"/>
  <c r="K1729" i="1"/>
  <c r="K1730" i="1"/>
  <c r="K1731" i="1"/>
  <c r="P1731" i="1" s="1"/>
  <c r="Q1731" i="1" s="1"/>
  <c r="K1732" i="1"/>
  <c r="P1732" i="1" s="1"/>
  <c r="Q1732" i="1" s="1"/>
  <c r="K1733" i="1"/>
  <c r="K1734" i="1"/>
  <c r="K1735" i="1"/>
  <c r="P1735" i="1" s="1"/>
  <c r="Q1735" i="1" s="1"/>
  <c r="K1736" i="1"/>
  <c r="P1736" i="1" s="1"/>
  <c r="Q1736" i="1" s="1"/>
  <c r="K1738" i="1"/>
  <c r="K1739" i="1"/>
  <c r="P1739" i="1" s="1"/>
  <c r="Q1739" i="1" s="1"/>
  <c r="K1740" i="1"/>
  <c r="P1740" i="1" s="1"/>
  <c r="Q1740" i="1" s="1"/>
  <c r="K1741" i="1"/>
  <c r="P1741" i="1" s="1"/>
  <c r="Q1741" i="1" s="1"/>
  <c r="K1742" i="1"/>
  <c r="P1742" i="1" s="1"/>
  <c r="Q1742" i="1" s="1"/>
  <c r="K1743" i="1"/>
  <c r="K1744" i="1"/>
  <c r="P1744" i="1" s="1"/>
  <c r="Q1744" i="1" s="1"/>
  <c r="K1745" i="1"/>
  <c r="P1745" i="1" s="1"/>
  <c r="Q1745" i="1" s="1"/>
  <c r="K1746" i="1"/>
  <c r="K1747" i="1"/>
  <c r="K1749" i="1"/>
  <c r="P1749" i="1" s="1"/>
  <c r="Q1749" i="1" s="1"/>
  <c r="K1750" i="1"/>
  <c r="P1750" i="1" s="1"/>
  <c r="Q1750" i="1" s="1"/>
  <c r="K1751" i="1"/>
  <c r="K1752" i="1"/>
  <c r="K1753" i="1"/>
  <c r="P1753" i="1" s="1"/>
  <c r="Q1753" i="1" s="1"/>
  <c r="K1754" i="1"/>
  <c r="P1754" i="1" s="1"/>
  <c r="Q1754" i="1" s="1"/>
  <c r="K1755" i="1"/>
  <c r="K1756" i="1"/>
  <c r="P1756" i="1" s="1"/>
  <c r="Q1756" i="1" s="1"/>
  <c r="K1757" i="1"/>
  <c r="P1757" i="1" s="1"/>
  <c r="Q1757" i="1" s="1"/>
  <c r="K1758" i="1"/>
  <c r="P1758" i="1" s="1"/>
  <c r="Q1758" i="1" s="1"/>
  <c r="K1760" i="1"/>
  <c r="P1760" i="1" s="1"/>
  <c r="Q1760" i="1" s="1"/>
  <c r="K1761" i="1"/>
  <c r="K1762" i="1"/>
  <c r="P1762" i="1" s="1"/>
  <c r="Q1762" i="1" s="1"/>
  <c r="K1763" i="1"/>
  <c r="P1763" i="1" s="1"/>
  <c r="Q1763" i="1" s="1"/>
  <c r="K1764" i="1"/>
  <c r="K1765" i="1"/>
  <c r="K1766" i="1"/>
  <c r="P1766" i="1" s="1"/>
  <c r="Q1766" i="1" s="1"/>
  <c r="K1767" i="1"/>
  <c r="P1767" i="1" s="1"/>
  <c r="Q1767" i="1" s="1"/>
  <c r="K1768" i="1"/>
  <c r="K1769" i="1"/>
  <c r="K1771" i="1"/>
  <c r="P1771" i="1" s="1"/>
  <c r="Q1771" i="1" s="1"/>
  <c r="K1772" i="1"/>
  <c r="P1772" i="1" s="1"/>
  <c r="Q1772" i="1" s="1"/>
  <c r="K1773" i="1"/>
  <c r="K1774" i="1"/>
  <c r="P1774" i="1" s="1"/>
  <c r="Q1774" i="1" s="1"/>
  <c r="K1775" i="1"/>
  <c r="P1775" i="1" s="1"/>
  <c r="Q1775" i="1" s="1"/>
  <c r="K1776" i="1"/>
  <c r="P1776" i="1" s="1"/>
  <c r="Q1776" i="1" s="1"/>
  <c r="K1777" i="1"/>
  <c r="P1777" i="1" s="1"/>
  <c r="Q1777" i="1" s="1"/>
  <c r="K1778" i="1"/>
  <c r="K1779" i="1"/>
  <c r="P1779" i="1" s="1"/>
  <c r="Q1779" i="1" s="1"/>
  <c r="K1780" i="1"/>
  <c r="P1780" i="1" s="1"/>
  <c r="Q1780" i="1" s="1"/>
  <c r="K1783" i="1"/>
  <c r="K1784" i="1"/>
  <c r="K1785" i="1"/>
  <c r="P1785" i="1" s="1"/>
  <c r="Q1785" i="1" s="1"/>
  <c r="K1786" i="1"/>
  <c r="P1786" i="1" s="1"/>
  <c r="Q1786" i="1" s="1"/>
  <c r="K1787" i="1"/>
  <c r="K1788" i="1"/>
  <c r="K1789" i="1"/>
  <c r="P1789" i="1" s="1"/>
  <c r="Q1789" i="1" s="1"/>
  <c r="K1790" i="1"/>
  <c r="P1790" i="1" s="1"/>
  <c r="Q1790" i="1" s="1"/>
  <c r="K1791" i="1"/>
  <c r="K1792" i="1"/>
  <c r="P1792" i="1" s="1"/>
  <c r="Q1792" i="1" s="1"/>
  <c r="K1794" i="1"/>
  <c r="P1794" i="1" s="1"/>
  <c r="Q1794" i="1" s="1"/>
  <c r="K1795" i="1"/>
  <c r="P1795" i="1" s="1"/>
  <c r="Q1795" i="1" s="1"/>
  <c r="K1796" i="1"/>
  <c r="P1796" i="1" s="1"/>
  <c r="Q1796" i="1" s="1"/>
  <c r="K1797" i="1"/>
  <c r="K1798" i="1"/>
  <c r="P1798" i="1" s="1"/>
  <c r="Q1798" i="1" s="1"/>
  <c r="K1799" i="1"/>
  <c r="P1799" i="1" s="1"/>
  <c r="Q1799" i="1" s="1"/>
  <c r="K1800" i="1"/>
  <c r="K1801" i="1"/>
  <c r="K1802" i="1"/>
  <c r="P1802" i="1" s="1"/>
  <c r="Q1802" i="1" s="1"/>
  <c r="K1803" i="1"/>
  <c r="P1803" i="1" s="1"/>
  <c r="Q1803" i="1" s="1"/>
  <c r="K1805" i="1"/>
  <c r="K1806" i="1"/>
  <c r="K1807" i="1"/>
  <c r="P1807" i="1" s="1"/>
  <c r="Q1807" i="1" s="1"/>
  <c r="K1808" i="1"/>
  <c r="P1808" i="1" s="1"/>
  <c r="Q1808" i="1" s="1"/>
  <c r="K1809" i="1"/>
  <c r="K1810" i="1"/>
  <c r="P1810" i="1" s="1"/>
  <c r="Q1810" i="1" s="1"/>
  <c r="K1811" i="1"/>
  <c r="P1811" i="1" s="1"/>
  <c r="Q1811" i="1" s="1"/>
  <c r="K1812" i="1"/>
  <c r="P1812" i="1" s="1"/>
  <c r="Q1812" i="1" s="1"/>
  <c r="K1813" i="1"/>
  <c r="P1813" i="1" s="1"/>
  <c r="Q1813" i="1" s="1"/>
  <c r="K1814" i="1"/>
  <c r="K1816" i="1"/>
  <c r="P1816" i="1" s="1"/>
  <c r="Q1816" i="1" s="1"/>
  <c r="K1817" i="1"/>
  <c r="P1817" i="1" s="1"/>
  <c r="Q1817" i="1" s="1"/>
  <c r="K1818" i="1"/>
  <c r="K1819" i="1"/>
  <c r="K1820" i="1"/>
  <c r="P1820" i="1" s="1"/>
  <c r="Q1820" i="1" s="1"/>
  <c r="K1821" i="1"/>
  <c r="P1821" i="1" s="1"/>
  <c r="Q1821" i="1" s="1"/>
  <c r="K1822" i="1"/>
  <c r="K1823" i="1"/>
  <c r="K1824" i="1"/>
  <c r="P1824" i="1" s="1"/>
  <c r="Q1824" i="1" s="1"/>
  <c r="K1825" i="1"/>
  <c r="P1825" i="1" s="1"/>
  <c r="Q1825" i="1" s="1"/>
  <c r="K1827" i="1"/>
  <c r="K1828" i="1"/>
  <c r="P1828" i="1" s="1"/>
  <c r="Q1828" i="1" s="1"/>
  <c r="K1829" i="1"/>
  <c r="P1829" i="1" s="1"/>
  <c r="Q1829" i="1" s="1"/>
  <c r="K1830" i="1"/>
  <c r="P1830" i="1" s="1"/>
  <c r="Q1830" i="1" s="1"/>
  <c r="K1831" i="1"/>
  <c r="P1831" i="1" s="1"/>
  <c r="Q1831" i="1" s="1"/>
  <c r="K1832" i="1"/>
  <c r="P1832" i="1" s="1"/>
  <c r="Q1832" i="1" s="1"/>
  <c r="K1833" i="1"/>
  <c r="P1833" i="1" s="1"/>
  <c r="Q1833" i="1" s="1"/>
  <c r="K1834" i="1"/>
  <c r="P1834" i="1" s="1"/>
  <c r="Q1834" i="1" s="1"/>
  <c r="K1835" i="1"/>
  <c r="K1836" i="1"/>
  <c r="K1838" i="1"/>
  <c r="P1838" i="1" s="1"/>
  <c r="Q1838" i="1" s="1"/>
  <c r="K1839" i="1"/>
  <c r="P1839" i="1" s="1"/>
  <c r="Q1839" i="1" s="1"/>
  <c r="K1840" i="1"/>
  <c r="K1841" i="1"/>
  <c r="K1842" i="1"/>
  <c r="P1842" i="1" s="1"/>
  <c r="Q1842" i="1" s="1"/>
  <c r="K1843" i="1"/>
  <c r="P1843" i="1" s="1"/>
  <c r="Q1843" i="1" s="1"/>
  <c r="K1844" i="1"/>
  <c r="K1845" i="1"/>
  <c r="P1845" i="1" s="1"/>
  <c r="Q1845" i="1" s="1"/>
  <c r="K1846" i="1"/>
  <c r="P1846" i="1" s="1"/>
  <c r="Q1846" i="1" s="1"/>
  <c r="K1847" i="1"/>
  <c r="P1847" i="1" s="1"/>
  <c r="Q1847" i="1" s="1"/>
  <c r="K1849" i="1"/>
  <c r="P1849" i="1" s="1"/>
  <c r="Q1849" i="1" s="1"/>
  <c r="K1850" i="1"/>
  <c r="P1850" i="1" s="1"/>
  <c r="Q1850" i="1" s="1"/>
  <c r="K1851" i="1"/>
  <c r="P1851" i="1" s="1"/>
  <c r="Q1851" i="1" s="1"/>
  <c r="K1852" i="1"/>
  <c r="P1852" i="1" s="1"/>
  <c r="Q1852" i="1" s="1"/>
  <c r="K1853" i="1"/>
  <c r="K1854" i="1"/>
  <c r="K1855" i="1"/>
  <c r="P1855" i="1" s="1"/>
  <c r="Q1855" i="1" s="1"/>
  <c r="K1856" i="1"/>
  <c r="P1856" i="1" s="1"/>
  <c r="Q1856" i="1" s="1"/>
  <c r="K1857" i="1"/>
  <c r="K1858" i="1"/>
  <c r="K1860" i="1"/>
  <c r="P1860" i="1" s="1"/>
  <c r="Q1860" i="1" s="1"/>
  <c r="K1861" i="1"/>
  <c r="P1861" i="1" s="1"/>
  <c r="Q1861" i="1" s="1"/>
  <c r="K1862" i="1"/>
  <c r="K1863" i="1"/>
  <c r="P1863" i="1" s="1"/>
  <c r="Q1863" i="1" s="1"/>
  <c r="K1864" i="1"/>
  <c r="P1864" i="1" s="1"/>
  <c r="Q1864" i="1" s="1"/>
  <c r="K1865" i="1"/>
  <c r="P1865" i="1" s="1"/>
  <c r="Q1865" i="1" s="1"/>
  <c r="K1866" i="1"/>
  <c r="P1866" i="1" s="1"/>
  <c r="Q1866" i="1" s="1"/>
  <c r="K1867" i="1"/>
  <c r="P1867" i="1" s="1"/>
  <c r="Q1867" i="1" s="1"/>
  <c r="K1868" i="1"/>
  <c r="P1868" i="1" s="1"/>
  <c r="Q1868" i="1" s="1"/>
  <c r="K1869" i="1"/>
  <c r="P1869" i="1" s="1"/>
  <c r="Q1869" i="1" s="1"/>
  <c r="K1871" i="1"/>
  <c r="K1872" i="1"/>
  <c r="K1873" i="1"/>
  <c r="P1873" i="1" s="1"/>
  <c r="Q1873" i="1" s="1"/>
  <c r="K1874" i="1"/>
  <c r="P1874" i="1" s="1"/>
  <c r="Q1874" i="1" s="1"/>
  <c r="K1875" i="1"/>
  <c r="K1876" i="1"/>
  <c r="K1877" i="1"/>
  <c r="P1877" i="1" s="1"/>
  <c r="Q1877" i="1" s="1"/>
  <c r="K1878" i="1"/>
  <c r="P1878" i="1" s="1"/>
  <c r="Q1878" i="1" s="1"/>
  <c r="K1879" i="1"/>
  <c r="K1880" i="1"/>
  <c r="P1880" i="1" s="1"/>
  <c r="Q1880" i="1" s="1"/>
  <c r="K1882" i="1"/>
  <c r="P1882" i="1" s="1"/>
  <c r="Q1882" i="1" s="1"/>
  <c r="K1883" i="1"/>
  <c r="P1883" i="1" s="1"/>
  <c r="Q1883" i="1" s="1"/>
  <c r="K1884" i="1"/>
  <c r="P1884" i="1" s="1"/>
  <c r="Q1884" i="1" s="1"/>
  <c r="K1885" i="1"/>
  <c r="P1885" i="1" s="1"/>
  <c r="Q1885" i="1" s="1"/>
  <c r="K1886" i="1"/>
  <c r="P1886" i="1" s="1"/>
  <c r="Q1886" i="1" s="1"/>
  <c r="K1887" i="1"/>
  <c r="P1887" i="1" s="1"/>
  <c r="Q1887" i="1" s="1"/>
  <c r="K1888" i="1"/>
  <c r="K1889" i="1"/>
  <c r="K1890" i="1"/>
  <c r="P1890" i="1" s="1"/>
  <c r="Q1890" i="1" s="1"/>
  <c r="K1891" i="1"/>
  <c r="P1891" i="1" s="1"/>
  <c r="Q1891" i="1" s="1"/>
  <c r="K1894" i="1"/>
  <c r="K1895" i="1"/>
  <c r="K1896" i="1"/>
  <c r="P1896" i="1" s="1"/>
  <c r="Q1896" i="1" s="1"/>
  <c r="K1897" i="1"/>
  <c r="P1897" i="1" s="1"/>
  <c r="Q1897" i="1" s="1"/>
  <c r="K1898" i="1"/>
  <c r="K1899" i="1"/>
  <c r="P1899" i="1" s="1"/>
  <c r="Q1899" i="1" s="1"/>
  <c r="K1900" i="1"/>
  <c r="P1900" i="1" s="1"/>
  <c r="Q1900" i="1" s="1"/>
  <c r="K1901" i="1"/>
  <c r="P1901" i="1" s="1"/>
  <c r="Q1901" i="1" s="1"/>
  <c r="K1902" i="1"/>
  <c r="P1902" i="1" s="1"/>
  <c r="Q1902" i="1" s="1"/>
  <c r="K1903" i="1"/>
  <c r="P1903" i="1" s="1"/>
  <c r="Q1903" i="1" s="1"/>
  <c r="K1905" i="1"/>
  <c r="P1905" i="1" s="1"/>
  <c r="Q1905" i="1" s="1"/>
  <c r="K1906" i="1"/>
  <c r="P1906" i="1" s="1"/>
  <c r="Q1906" i="1" s="1"/>
  <c r="K1907" i="1"/>
  <c r="K1908" i="1"/>
  <c r="K1909" i="1"/>
  <c r="P1909" i="1" s="1"/>
  <c r="Q1909" i="1" s="1"/>
  <c r="K1910" i="1"/>
  <c r="P1910" i="1" s="1"/>
  <c r="Q1910" i="1" s="1"/>
  <c r="K1911" i="1"/>
  <c r="K1912" i="1"/>
  <c r="K1913" i="1"/>
  <c r="P1913" i="1" s="1"/>
  <c r="Q1913" i="1" s="1"/>
  <c r="K1914" i="1"/>
  <c r="P1914" i="1" s="1"/>
  <c r="Q1914" i="1" s="1"/>
  <c r="K1916" i="1"/>
  <c r="K1917" i="1"/>
  <c r="P1917" i="1" s="1"/>
  <c r="Q1917" i="1" s="1"/>
  <c r="K1918" i="1"/>
  <c r="P1918" i="1" s="1"/>
  <c r="Q1918" i="1" s="1"/>
  <c r="K1919" i="1"/>
  <c r="P1919" i="1" s="1"/>
  <c r="Q1919" i="1" s="1"/>
  <c r="K1920" i="1"/>
  <c r="P1920" i="1" s="1"/>
  <c r="Q1920" i="1" s="1"/>
  <c r="K1921" i="1"/>
  <c r="P1921" i="1" s="1"/>
  <c r="Q1921" i="1" s="1"/>
  <c r="K1922" i="1"/>
  <c r="P1922" i="1" s="1"/>
  <c r="Q1922" i="1" s="1"/>
  <c r="K1923" i="1"/>
  <c r="P1923" i="1" s="1"/>
  <c r="Q1923" i="1" s="1"/>
  <c r="K1924" i="1"/>
  <c r="K1925" i="1"/>
  <c r="K1927" i="1"/>
  <c r="P1927" i="1" s="1"/>
  <c r="Q1927" i="1" s="1"/>
  <c r="K1928" i="1"/>
  <c r="P1928" i="1" s="1"/>
  <c r="Q1928" i="1" s="1"/>
  <c r="K1929" i="1"/>
  <c r="K1930" i="1"/>
  <c r="K1931" i="1"/>
  <c r="P1931" i="1" s="1"/>
  <c r="Q1931" i="1" s="1"/>
  <c r="K1932" i="1"/>
  <c r="P1932" i="1" s="1"/>
  <c r="Q1932" i="1" s="1"/>
  <c r="K1933" i="1"/>
  <c r="K1934" i="1"/>
  <c r="P1934" i="1" s="1"/>
  <c r="Q1934" i="1" s="1"/>
  <c r="K1935" i="1"/>
  <c r="P1935" i="1" s="1"/>
  <c r="Q1935" i="1" s="1"/>
  <c r="K1936" i="1"/>
  <c r="P1936" i="1" s="1"/>
  <c r="Q1936" i="1" s="1"/>
  <c r="K1938" i="1"/>
  <c r="P1938" i="1" s="1"/>
  <c r="Q1938" i="1" s="1"/>
  <c r="K1939" i="1"/>
  <c r="P1939" i="1" s="1"/>
  <c r="Q1939" i="1" s="1"/>
  <c r="K1940" i="1"/>
  <c r="P1940" i="1" s="1"/>
  <c r="Q1940" i="1" s="1"/>
  <c r="K1941" i="1"/>
  <c r="P1941" i="1" s="1"/>
  <c r="Q1941" i="1" s="1"/>
  <c r="K1942" i="1"/>
  <c r="K1943" i="1"/>
  <c r="K1944" i="1"/>
  <c r="P1944" i="1" s="1"/>
  <c r="Q1944" i="1" s="1"/>
  <c r="K1945" i="1"/>
  <c r="P1945" i="1" s="1"/>
  <c r="Q1945" i="1" s="1"/>
  <c r="K1946" i="1"/>
  <c r="K1947" i="1"/>
  <c r="K1949" i="1"/>
  <c r="P1949" i="1" s="1"/>
  <c r="Q1949" i="1" s="1"/>
  <c r="K1950" i="1"/>
  <c r="P1950" i="1" s="1"/>
  <c r="Q1950" i="1" s="1"/>
  <c r="K1951" i="1"/>
  <c r="K1952" i="1"/>
  <c r="P1952" i="1" s="1"/>
  <c r="Q1952" i="1" s="1"/>
  <c r="K1953" i="1"/>
  <c r="P1953" i="1" s="1"/>
  <c r="Q1953" i="1" s="1"/>
  <c r="K1954" i="1"/>
  <c r="P1954" i="1" s="1"/>
  <c r="Q1954" i="1" s="1"/>
  <c r="K1955" i="1"/>
  <c r="P1955" i="1" s="1"/>
  <c r="Q1955" i="1" s="1"/>
  <c r="K1956" i="1"/>
  <c r="P1956" i="1" s="1"/>
  <c r="Q1956" i="1" s="1"/>
  <c r="K1957" i="1"/>
  <c r="P1957" i="1" s="1"/>
  <c r="Q1957" i="1" s="1"/>
  <c r="K1958" i="1"/>
  <c r="P1958" i="1" s="1"/>
  <c r="Q1958" i="1" s="1"/>
  <c r="K1960" i="1"/>
  <c r="K1961" i="1"/>
  <c r="K1962" i="1"/>
  <c r="P1962" i="1" s="1"/>
  <c r="Q1962" i="1" s="1"/>
  <c r="K1963" i="1"/>
  <c r="P1963" i="1" s="1"/>
  <c r="Q1963" i="1" s="1"/>
  <c r="K1964" i="1"/>
  <c r="K1965" i="1"/>
  <c r="K1966" i="1"/>
  <c r="P1966" i="1" s="1"/>
  <c r="Q1966" i="1" s="1"/>
  <c r="K1967" i="1"/>
  <c r="P1967" i="1" s="1"/>
  <c r="Q1967" i="1" s="1"/>
  <c r="K1968" i="1"/>
  <c r="K1969" i="1"/>
  <c r="P1969" i="1" s="1"/>
  <c r="Q1969" i="1" s="1"/>
  <c r="K1971" i="1"/>
  <c r="P1971" i="1" s="1"/>
  <c r="Q1971" i="1" s="1"/>
  <c r="K1972" i="1"/>
  <c r="P1972" i="1" s="1"/>
  <c r="Q1972" i="1" s="1"/>
  <c r="K1973" i="1"/>
  <c r="P1973" i="1" s="1"/>
  <c r="Q1973" i="1" s="1"/>
  <c r="K1974" i="1"/>
  <c r="P1974" i="1" s="1"/>
  <c r="Q1974" i="1" s="1"/>
  <c r="K1975" i="1"/>
  <c r="P1975" i="1" s="1"/>
  <c r="Q1975" i="1" s="1"/>
  <c r="K1976" i="1"/>
  <c r="P1976" i="1" s="1"/>
  <c r="Q1976" i="1" s="1"/>
  <c r="K1977" i="1"/>
  <c r="K1978" i="1"/>
  <c r="K1979" i="1"/>
  <c r="P1979" i="1" s="1"/>
  <c r="Q1979" i="1" s="1"/>
  <c r="K1980" i="1"/>
  <c r="P1980" i="1" s="1"/>
  <c r="Q1980" i="1" s="1"/>
  <c r="K1982" i="1"/>
  <c r="K1983" i="1"/>
  <c r="K1984" i="1"/>
  <c r="P1984" i="1" s="1"/>
  <c r="Q1984" i="1" s="1"/>
  <c r="K1985" i="1"/>
  <c r="P1985" i="1" s="1"/>
  <c r="Q1985" i="1" s="1"/>
  <c r="K1986" i="1"/>
  <c r="K1987" i="1"/>
  <c r="P1987" i="1" s="1"/>
  <c r="Q1987" i="1" s="1"/>
  <c r="K1988" i="1"/>
  <c r="P1988" i="1" s="1"/>
  <c r="Q1988" i="1" s="1"/>
  <c r="K1989" i="1"/>
  <c r="P1989" i="1" s="1"/>
  <c r="Q1989" i="1" s="1"/>
  <c r="K1990" i="1"/>
  <c r="P1990" i="1" s="1"/>
  <c r="Q1990" i="1" s="1"/>
  <c r="K1991" i="1"/>
  <c r="P1991" i="1" s="1"/>
  <c r="Q1991" i="1" s="1"/>
  <c r="K1993" i="1"/>
  <c r="P1993" i="1" s="1"/>
  <c r="Q1993" i="1" s="1"/>
  <c r="K1994" i="1"/>
  <c r="P1994" i="1" s="1"/>
  <c r="Q1994" i="1" s="1"/>
  <c r="K1995" i="1"/>
  <c r="K1996" i="1"/>
  <c r="K1997" i="1"/>
  <c r="P1997" i="1" s="1"/>
  <c r="Q1997" i="1" s="1"/>
  <c r="K1998" i="1"/>
  <c r="P1998" i="1" s="1"/>
  <c r="Q1998" i="1" s="1"/>
  <c r="K1999" i="1"/>
  <c r="K2000" i="1"/>
  <c r="K2001" i="1"/>
  <c r="P2001" i="1" s="1"/>
  <c r="Q2001" i="1" s="1"/>
  <c r="K2002" i="1"/>
  <c r="P2002" i="1" s="1"/>
  <c r="Q2002" i="1" s="1"/>
  <c r="K2005" i="1"/>
  <c r="K2006" i="1"/>
  <c r="P2006" i="1" s="1"/>
  <c r="Q2006" i="1" s="1"/>
  <c r="K2007" i="1"/>
  <c r="P2007" i="1" s="1"/>
  <c r="Q2007" i="1" s="1"/>
  <c r="K2008" i="1"/>
  <c r="P2008" i="1" s="1"/>
  <c r="Q2008" i="1" s="1"/>
  <c r="K2009" i="1"/>
  <c r="P2009" i="1" s="1"/>
  <c r="Q2009" i="1" s="1"/>
  <c r="K2010" i="1"/>
  <c r="P2010" i="1" s="1"/>
  <c r="Q2010" i="1" s="1"/>
  <c r="K2011" i="1"/>
  <c r="P2011" i="1" s="1"/>
  <c r="Q2011" i="1" s="1"/>
  <c r="K2012" i="1"/>
  <c r="P2012" i="1" s="1"/>
  <c r="Q2012" i="1" s="1"/>
  <c r="K2013" i="1"/>
  <c r="K2014" i="1"/>
  <c r="K2016" i="1"/>
  <c r="P2016" i="1" s="1"/>
  <c r="Q2016" i="1" s="1"/>
  <c r="K2017" i="1"/>
  <c r="P2017" i="1" s="1"/>
  <c r="Q2017" i="1" s="1"/>
  <c r="K2018" i="1"/>
  <c r="K2019" i="1"/>
  <c r="K2020" i="1"/>
  <c r="P2020" i="1" s="1"/>
  <c r="Q2020" i="1" s="1"/>
  <c r="K2021" i="1"/>
  <c r="P2021" i="1" s="1"/>
  <c r="Q2021" i="1" s="1"/>
  <c r="K2022" i="1"/>
  <c r="K2023" i="1"/>
  <c r="P2023" i="1" s="1"/>
  <c r="Q2023" i="1" s="1"/>
  <c r="K2024" i="1"/>
  <c r="P2024" i="1" s="1"/>
  <c r="Q2024" i="1" s="1"/>
  <c r="K2025" i="1"/>
  <c r="P2025" i="1" s="1"/>
  <c r="Q2025" i="1" s="1"/>
  <c r="K2027" i="1"/>
  <c r="P2027" i="1" s="1"/>
  <c r="Q2027" i="1" s="1"/>
  <c r="K2028" i="1"/>
  <c r="P2028" i="1" s="1"/>
  <c r="Q2028" i="1" s="1"/>
  <c r="K2029" i="1"/>
  <c r="P2029" i="1" s="1"/>
  <c r="Q2029" i="1" s="1"/>
  <c r="K2030" i="1"/>
  <c r="P2030" i="1" s="1"/>
  <c r="Q2030" i="1" s="1"/>
  <c r="K2031" i="1"/>
  <c r="K2032" i="1"/>
  <c r="K2033" i="1"/>
  <c r="P2033" i="1" s="1"/>
  <c r="Q2033" i="1" s="1"/>
  <c r="K2034" i="1"/>
  <c r="P2034" i="1" s="1"/>
  <c r="Q2034" i="1" s="1"/>
  <c r="K2035" i="1"/>
  <c r="K2036" i="1"/>
  <c r="K2038" i="1"/>
  <c r="P2038" i="1" s="1"/>
  <c r="Q2038" i="1" s="1"/>
  <c r="K2039" i="1"/>
  <c r="P2039" i="1" s="1"/>
  <c r="Q2039" i="1" s="1"/>
  <c r="K2040" i="1"/>
  <c r="K2041" i="1"/>
  <c r="P2041" i="1" s="1"/>
  <c r="Q2041" i="1" s="1"/>
  <c r="K2042" i="1"/>
  <c r="P2042" i="1" s="1"/>
  <c r="Q2042" i="1" s="1"/>
  <c r="K2043" i="1"/>
  <c r="P2043" i="1" s="1"/>
  <c r="Q2043" i="1" s="1"/>
  <c r="K2044" i="1"/>
  <c r="P2044" i="1" s="1"/>
  <c r="Q2044" i="1" s="1"/>
  <c r="K2045" i="1"/>
  <c r="P2045" i="1" s="1"/>
  <c r="Q2045" i="1" s="1"/>
  <c r="K2046" i="1"/>
  <c r="P2046" i="1" s="1"/>
  <c r="Q2046" i="1" s="1"/>
  <c r="K2047" i="1"/>
  <c r="P2047" i="1" s="1"/>
  <c r="Q2047" i="1" s="1"/>
  <c r="K2049" i="1"/>
  <c r="K2050" i="1"/>
  <c r="K2051" i="1"/>
  <c r="P2051" i="1" s="1"/>
  <c r="Q2051" i="1" s="1"/>
  <c r="K2052" i="1"/>
  <c r="P2052" i="1" s="1"/>
  <c r="Q2052" i="1" s="1"/>
  <c r="K2053" i="1"/>
  <c r="K2054" i="1"/>
  <c r="K2055" i="1"/>
  <c r="P2055" i="1" s="1"/>
  <c r="Q2055" i="1" s="1"/>
  <c r="K2056" i="1"/>
  <c r="P2056" i="1" s="1"/>
  <c r="Q2056" i="1" s="1"/>
  <c r="K2057" i="1"/>
  <c r="K2058" i="1"/>
  <c r="P2058" i="1" s="1"/>
  <c r="Q2058" i="1" s="1"/>
  <c r="K2060" i="1"/>
  <c r="P2060" i="1" s="1"/>
  <c r="Q2060" i="1" s="1"/>
  <c r="K2061" i="1"/>
  <c r="P2061" i="1" s="1"/>
  <c r="Q2061" i="1" s="1"/>
  <c r="K2062" i="1"/>
  <c r="P2062" i="1" s="1"/>
  <c r="Q2062" i="1" s="1"/>
  <c r="K2063" i="1"/>
  <c r="P2063" i="1" s="1"/>
  <c r="Q2063" i="1" s="1"/>
  <c r="K2064" i="1"/>
  <c r="P2064" i="1" s="1"/>
  <c r="Q2064" i="1" s="1"/>
  <c r="K2065" i="1"/>
  <c r="P2065" i="1" s="1"/>
  <c r="Q2065" i="1" s="1"/>
  <c r="K2066" i="1"/>
  <c r="K2067" i="1"/>
  <c r="K2068" i="1"/>
  <c r="P2068" i="1" s="1"/>
  <c r="Q2068" i="1" s="1"/>
  <c r="K2069" i="1"/>
  <c r="P2069" i="1" s="1"/>
  <c r="Q2069" i="1" s="1"/>
  <c r="K2071" i="1"/>
  <c r="K2072" i="1"/>
  <c r="K2073" i="1"/>
  <c r="P2073" i="1" s="1"/>
  <c r="Q2073" i="1" s="1"/>
  <c r="K2074" i="1"/>
  <c r="P2074" i="1" s="1"/>
  <c r="Q2074" i="1" s="1"/>
  <c r="K2075" i="1"/>
  <c r="K2076" i="1"/>
  <c r="P2076" i="1" s="1"/>
  <c r="Q2076" i="1" s="1"/>
  <c r="K2077" i="1"/>
  <c r="P2077" i="1" s="1"/>
  <c r="Q2077" i="1" s="1"/>
  <c r="K2078" i="1"/>
  <c r="P2078" i="1" s="1"/>
  <c r="Q2078" i="1" s="1"/>
  <c r="K2079" i="1"/>
  <c r="P2079" i="1" s="1"/>
  <c r="Q2079" i="1" s="1"/>
  <c r="K2080" i="1"/>
  <c r="P2080" i="1" s="1"/>
  <c r="Q2080" i="1" s="1"/>
  <c r="K2082" i="1"/>
  <c r="P2082" i="1" s="1"/>
  <c r="Q2082" i="1" s="1"/>
  <c r="K2083" i="1"/>
  <c r="P2083" i="1" s="1"/>
  <c r="Q2083" i="1" s="1"/>
  <c r="K2084" i="1"/>
  <c r="K2085" i="1"/>
  <c r="K2086" i="1"/>
  <c r="P2086" i="1" s="1"/>
  <c r="Q2086" i="1" s="1"/>
  <c r="K2087" i="1"/>
  <c r="P2087" i="1" s="1"/>
  <c r="Q2087" i="1" s="1"/>
  <c r="K2088" i="1"/>
  <c r="K2089" i="1"/>
  <c r="K2090" i="1"/>
  <c r="P2090" i="1" s="1"/>
  <c r="Q2090" i="1" s="1"/>
  <c r="K2091" i="1"/>
  <c r="P2091" i="1" s="1"/>
  <c r="Q2091" i="1" s="1"/>
  <c r="K2093" i="1"/>
  <c r="K2094" i="1"/>
  <c r="P2094" i="1" s="1"/>
  <c r="Q2094" i="1" s="1"/>
  <c r="K2095" i="1"/>
  <c r="P2095" i="1" s="1"/>
  <c r="Q2095" i="1" s="1"/>
  <c r="K2096" i="1"/>
  <c r="P2096" i="1" s="1"/>
  <c r="Q2096" i="1" s="1"/>
  <c r="K2097" i="1"/>
  <c r="P2097" i="1" s="1"/>
  <c r="Q2097" i="1" s="1"/>
  <c r="K2098" i="1"/>
  <c r="P2098" i="1" s="1"/>
  <c r="Q2098" i="1" s="1"/>
  <c r="K2099" i="1"/>
  <c r="P2099" i="1" s="1"/>
  <c r="Q2099" i="1" s="1"/>
  <c r="K2100" i="1"/>
  <c r="P2100" i="1" s="1"/>
  <c r="Q2100" i="1" s="1"/>
  <c r="K2101" i="1"/>
  <c r="K2102" i="1"/>
  <c r="K2104" i="1"/>
  <c r="P2104" i="1" s="1"/>
  <c r="Q2104" i="1" s="1"/>
  <c r="K2105" i="1"/>
  <c r="P2105" i="1" s="1"/>
  <c r="Q2105" i="1" s="1"/>
  <c r="K2106" i="1"/>
  <c r="K2107" i="1"/>
  <c r="K2108" i="1"/>
  <c r="P2108" i="1" s="1"/>
  <c r="Q2108" i="1" s="1"/>
  <c r="K2109" i="1"/>
  <c r="P2109" i="1" s="1"/>
  <c r="Q2109" i="1" s="1"/>
  <c r="K2110" i="1"/>
  <c r="K2111" i="1"/>
  <c r="P2111" i="1" s="1"/>
  <c r="Q2111" i="1" s="1"/>
  <c r="K2112" i="1"/>
  <c r="P2112" i="1" s="1"/>
  <c r="Q2112" i="1" s="1"/>
  <c r="K2113" i="1"/>
  <c r="P2113" i="1" s="1"/>
  <c r="Q2113" i="1" s="1"/>
  <c r="K2116" i="1"/>
  <c r="P2116" i="1" s="1"/>
  <c r="Q2116" i="1" s="1"/>
  <c r="K2117" i="1"/>
  <c r="P2117" i="1" s="1"/>
  <c r="Q2117" i="1" s="1"/>
  <c r="K2118" i="1"/>
  <c r="P2118" i="1" s="1"/>
  <c r="Q2118" i="1" s="1"/>
  <c r="K2119" i="1"/>
  <c r="P2119" i="1" s="1"/>
  <c r="Q2119" i="1" s="1"/>
  <c r="K2120" i="1"/>
  <c r="K2121" i="1"/>
  <c r="K2122" i="1"/>
  <c r="P2122" i="1" s="1"/>
  <c r="Q2122" i="1" s="1"/>
  <c r="K2123" i="1"/>
  <c r="P2123" i="1" s="1"/>
  <c r="Q2123" i="1" s="1"/>
  <c r="K2124" i="1"/>
  <c r="K2125" i="1"/>
  <c r="K2127" i="1"/>
  <c r="P2127" i="1" s="1"/>
  <c r="Q2127" i="1" s="1"/>
  <c r="K2128" i="1"/>
  <c r="P2128" i="1" s="1"/>
  <c r="Q2128" i="1" s="1"/>
  <c r="K2129" i="1"/>
  <c r="K2130" i="1"/>
  <c r="P2130" i="1" s="1"/>
  <c r="Q2130" i="1" s="1"/>
  <c r="K2131" i="1"/>
  <c r="P2131" i="1" s="1"/>
  <c r="Q2131" i="1" s="1"/>
  <c r="K2132" i="1"/>
  <c r="P2132" i="1" s="1"/>
  <c r="Q2132" i="1" s="1"/>
  <c r="K2133" i="1"/>
  <c r="P2133" i="1" s="1"/>
  <c r="Q2133" i="1" s="1"/>
  <c r="K2134" i="1"/>
  <c r="P2134" i="1" s="1"/>
  <c r="Q2134" i="1" s="1"/>
  <c r="K2135" i="1"/>
  <c r="P2135" i="1" s="1"/>
  <c r="Q2135" i="1" s="1"/>
  <c r="K2136" i="1"/>
  <c r="P2136" i="1" s="1"/>
  <c r="Q2136" i="1" s="1"/>
  <c r="K2138" i="1"/>
  <c r="K2139" i="1"/>
  <c r="K2140" i="1"/>
  <c r="P2140" i="1" s="1"/>
  <c r="Q2140" i="1" s="1"/>
  <c r="K2141" i="1"/>
  <c r="P2141" i="1" s="1"/>
  <c r="Q2141" i="1" s="1"/>
  <c r="K2142" i="1"/>
  <c r="K2143" i="1"/>
  <c r="K2144" i="1"/>
  <c r="P2144" i="1" s="1"/>
  <c r="Q2144" i="1" s="1"/>
  <c r="K2145" i="1"/>
  <c r="P2145" i="1" s="1"/>
  <c r="Q2145" i="1" s="1"/>
  <c r="K2146" i="1"/>
  <c r="K2147" i="1"/>
  <c r="P2147" i="1" s="1"/>
  <c r="Q2147" i="1" s="1"/>
  <c r="K2149" i="1"/>
  <c r="P2149" i="1" s="1"/>
  <c r="Q2149" i="1" s="1"/>
  <c r="K2150" i="1"/>
  <c r="P2150" i="1" s="1"/>
  <c r="Q2150" i="1" s="1"/>
  <c r="K2151" i="1"/>
  <c r="P2151" i="1" s="1"/>
  <c r="Q2151" i="1" s="1"/>
  <c r="K2152" i="1"/>
  <c r="P2152" i="1" s="1"/>
  <c r="Q2152" i="1" s="1"/>
  <c r="K2153" i="1"/>
  <c r="P2153" i="1" s="1"/>
  <c r="Q2153" i="1" s="1"/>
  <c r="K2154" i="1"/>
  <c r="P2154" i="1" s="1"/>
  <c r="Q2154" i="1" s="1"/>
  <c r="K2155" i="1"/>
  <c r="K2156" i="1"/>
  <c r="K2157" i="1"/>
  <c r="P2157" i="1" s="1"/>
  <c r="Q2157" i="1" s="1"/>
  <c r="K2158" i="1"/>
  <c r="P2158" i="1" s="1"/>
  <c r="Q2158" i="1" s="1"/>
  <c r="K2160" i="1"/>
  <c r="K2161" i="1"/>
  <c r="K2162" i="1"/>
  <c r="P2162" i="1" s="1"/>
  <c r="Q2162" i="1" s="1"/>
  <c r="K2163" i="1"/>
  <c r="P2163" i="1" s="1"/>
  <c r="Q2163" i="1" s="1"/>
  <c r="K2164" i="1"/>
  <c r="K2165" i="1"/>
  <c r="P2165" i="1" s="1"/>
  <c r="Q2165" i="1" s="1"/>
  <c r="K2166" i="1"/>
  <c r="P2166" i="1" s="1"/>
  <c r="Q2166" i="1" s="1"/>
  <c r="K2167" i="1"/>
  <c r="P2167" i="1" s="1"/>
  <c r="Q2167" i="1" s="1"/>
  <c r="K2168" i="1"/>
  <c r="P2168" i="1" s="1"/>
  <c r="Q2168" i="1" s="1"/>
  <c r="K2169" i="1"/>
  <c r="P2169" i="1" s="1"/>
  <c r="Q2169" i="1" s="1"/>
  <c r="K2171" i="1"/>
  <c r="P2171" i="1" s="1"/>
  <c r="Q2171" i="1" s="1"/>
  <c r="K2172" i="1"/>
  <c r="P2172" i="1" s="1"/>
  <c r="Q2172" i="1" s="1"/>
  <c r="K2173" i="1"/>
  <c r="K2174" i="1"/>
  <c r="K2175" i="1"/>
  <c r="P2175" i="1" s="1"/>
  <c r="Q2175" i="1" s="1"/>
  <c r="K2176" i="1"/>
  <c r="P2176" i="1" s="1"/>
  <c r="Q2176" i="1" s="1"/>
  <c r="K2177" i="1"/>
  <c r="K2178" i="1"/>
  <c r="K2179" i="1"/>
  <c r="P2179" i="1" s="1"/>
  <c r="Q2179" i="1" s="1"/>
  <c r="K2180" i="1"/>
  <c r="P2180" i="1" s="1"/>
  <c r="Q2180" i="1" s="1"/>
  <c r="K2182" i="1"/>
  <c r="K2183" i="1"/>
  <c r="P2183" i="1" s="1"/>
  <c r="Q2183" i="1" s="1"/>
  <c r="K2184" i="1"/>
  <c r="P2184" i="1" s="1"/>
  <c r="Q2184" i="1" s="1"/>
  <c r="K2185" i="1"/>
  <c r="P2185" i="1" s="1"/>
  <c r="Q2185" i="1" s="1"/>
  <c r="K2186" i="1"/>
  <c r="P2186" i="1" s="1"/>
  <c r="Q2186" i="1" s="1"/>
  <c r="K2187" i="1"/>
  <c r="P2187" i="1" s="1"/>
  <c r="Q2187" i="1" s="1"/>
  <c r="K2188" i="1"/>
  <c r="P2188" i="1" s="1"/>
  <c r="Q2188" i="1" s="1"/>
  <c r="K2189" i="1"/>
  <c r="P2189" i="1" s="1"/>
  <c r="Q2189" i="1" s="1"/>
  <c r="K2190" i="1"/>
  <c r="K2191" i="1"/>
  <c r="K2193" i="1"/>
  <c r="P2193" i="1" s="1"/>
  <c r="Q2193" i="1" s="1"/>
  <c r="K2194" i="1"/>
  <c r="P2194" i="1" s="1"/>
  <c r="Q2194" i="1" s="1"/>
  <c r="K2195" i="1"/>
  <c r="K2196" i="1"/>
  <c r="K2197" i="1"/>
  <c r="P2197" i="1" s="1"/>
  <c r="Q2197" i="1" s="1"/>
  <c r="K2198" i="1"/>
  <c r="P2198" i="1" s="1"/>
  <c r="Q2198" i="1" s="1"/>
  <c r="K2199" i="1"/>
  <c r="K2200" i="1"/>
  <c r="P2200" i="1" s="1"/>
  <c r="Q2200" i="1" s="1"/>
  <c r="K2201" i="1"/>
  <c r="P2201" i="1" s="1"/>
  <c r="Q2201" i="1" s="1"/>
  <c r="K2202" i="1"/>
  <c r="P2202" i="1" s="1"/>
  <c r="Q2202" i="1" s="1"/>
  <c r="K2204" i="1"/>
  <c r="P2204" i="1" s="1"/>
  <c r="Q2204" i="1" s="1"/>
  <c r="K2205" i="1"/>
  <c r="P2205" i="1" s="1"/>
  <c r="Q2205" i="1" s="1"/>
  <c r="K2206" i="1"/>
  <c r="P2206" i="1" s="1"/>
  <c r="Q2206" i="1" s="1"/>
  <c r="K2207" i="1"/>
  <c r="P2207" i="1" s="1"/>
  <c r="Q2207" i="1" s="1"/>
  <c r="K2208" i="1"/>
  <c r="K2209" i="1"/>
  <c r="K2210" i="1"/>
  <c r="P2210" i="1" s="1"/>
  <c r="Q2210" i="1" s="1"/>
  <c r="K2211" i="1"/>
  <c r="P2211" i="1" s="1"/>
  <c r="Q2211" i="1" s="1"/>
  <c r="K2212" i="1"/>
  <c r="K2213" i="1"/>
  <c r="K2215" i="1"/>
  <c r="P2215" i="1" s="1"/>
  <c r="Q2215" i="1" s="1"/>
  <c r="K2216" i="1"/>
  <c r="P2216" i="1" s="1"/>
  <c r="Q2216" i="1" s="1"/>
  <c r="K2217" i="1"/>
  <c r="K2218" i="1"/>
  <c r="P2218" i="1" s="1"/>
  <c r="Q2218" i="1" s="1"/>
  <c r="K2219" i="1"/>
  <c r="P2219" i="1" s="1"/>
  <c r="Q2219" i="1" s="1"/>
  <c r="K2220" i="1"/>
  <c r="P2220" i="1" s="1"/>
  <c r="Q2220" i="1" s="1"/>
  <c r="K2221" i="1"/>
  <c r="P2221" i="1" s="1"/>
  <c r="Q2221" i="1" s="1"/>
  <c r="K2222" i="1"/>
  <c r="P2222" i="1" s="1"/>
  <c r="Q2222" i="1" s="1"/>
  <c r="K2223" i="1"/>
  <c r="P2223" i="1" s="1"/>
  <c r="Q2223" i="1" s="1"/>
  <c r="K2224" i="1"/>
  <c r="P2224" i="1" s="1"/>
  <c r="Q2224" i="1" s="1"/>
  <c r="K2227" i="1"/>
  <c r="K2228" i="1"/>
  <c r="K2229" i="1"/>
  <c r="P2229" i="1" s="1"/>
  <c r="Q2229" i="1" s="1"/>
  <c r="K2230" i="1"/>
  <c r="P2230" i="1" s="1"/>
  <c r="Q2230" i="1" s="1"/>
  <c r="K2231" i="1"/>
  <c r="K2232" i="1"/>
  <c r="K2233" i="1"/>
  <c r="P2233" i="1" s="1"/>
  <c r="Q2233" i="1" s="1"/>
  <c r="K2234" i="1"/>
  <c r="P2234" i="1" s="1"/>
  <c r="Q2234" i="1" s="1"/>
  <c r="K2235" i="1"/>
  <c r="K2236" i="1"/>
  <c r="P2236" i="1" s="1"/>
  <c r="Q2236" i="1" s="1"/>
  <c r="K2238" i="1"/>
  <c r="P2238" i="1" s="1"/>
  <c r="Q2238" i="1" s="1"/>
  <c r="K2239" i="1"/>
  <c r="P2239" i="1" s="1"/>
  <c r="Q2239" i="1" s="1"/>
  <c r="K2240" i="1"/>
  <c r="P2240" i="1" s="1"/>
  <c r="Q2240" i="1" s="1"/>
  <c r="K2241" i="1"/>
  <c r="P2241" i="1" s="1"/>
  <c r="Q2241" i="1" s="1"/>
  <c r="K2242" i="1"/>
  <c r="P2242" i="1" s="1"/>
  <c r="Q2242" i="1" s="1"/>
  <c r="K2243" i="1"/>
  <c r="P2243" i="1" s="1"/>
  <c r="Q2243" i="1" s="1"/>
  <c r="K2244" i="1"/>
  <c r="K2245" i="1"/>
  <c r="K2246" i="1"/>
  <c r="P2246" i="1" s="1"/>
  <c r="Q2246" i="1" s="1"/>
  <c r="K2247" i="1"/>
  <c r="P2247" i="1" s="1"/>
  <c r="Q2247" i="1" s="1"/>
  <c r="K2249" i="1"/>
  <c r="K2250" i="1"/>
  <c r="K2251" i="1"/>
  <c r="P2251" i="1" s="1"/>
  <c r="Q2251" i="1" s="1"/>
  <c r="K2252" i="1"/>
  <c r="P2252" i="1" s="1"/>
  <c r="Q2252" i="1" s="1"/>
  <c r="K2253" i="1"/>
  <c r="K2254" i="1"/>
  <c r="P2254" i="1" s="1"/>
  <c r="Q2254" i="1" s="1"/>
  <c r="K2255" i="1"/>
  <c r="P2255" i="1" s="1"/>
  <c r="Q2255" i="1" s="1"/>
  <c r="K2256" i="1"/>
  <c r="P2256" i="1" s="1"/>
  <c r="Q2256" i="1" s="1"/>
  <c r="K2257" i="1"/>
  <c r="P2257" i="1" s="1"/>
  <c r="Q2257" i="1" s="1"/>
  <c r="K2258" i="1"/>
  <c r="P2258" i="1" s="1"/>
  <c r="Q2258" i="1" s="1"/>
  <c r="K2260" i="1"/>
  <c r="P2260" i="1" s="1"/>
  <c r="Q2260" i="1" s="1"/>
  <c r="K2261" i="1"/>
  <c r="P2261" i="1" s="1"/>
  <c r="Q2261" i="1" s="1"/>
  <c r="K2262" i="1"/>
  <c r="K2263" i="1"/>
  <c r="K2264" i="1"/>
  <c r="P2264" i="1" s="1"/>
  <c r="Q2264" i="1" s="1"/>
  <c r="K2265" i="1"/>
  <c r="P2265" i="1" s="1"/>
  <c r="Q2265" i="1" s="1"/>
  <c r="K2266" i="1"/>
  <c r="K2267" i="1"/>
  <c r="K2268" i="1"/>
  <c r="P2268" i="1" s="1"/>
  <c r="Q2268" i="1" s="1"/>
  <c r="K2269" i="1"/>
  <c r="P2269" i="1" s="1"/>
  <c r="Q2269" i="1" s="1"/>
  <c r="K2271" i="1"/>
  <c r="K2272" i="1"/>
  <c r="P2272" i="1" s="1"/>
  <c r="Q2272" i="1" s="1"/>
  <c r="K2273" i="1"/>
  <c r="P2273" i="1" s="1"/>
  <c r="Q2273" i="1" s="1"/>
  <c r="K2274" i="1"/>
  <c r="P2274" i="1" s="1"/>
  <c r="Q2274" i="1" s="1"/>
  <c r="K2275" i="1"/>
  <c r="P2275" i="1" s="1"/>
  <c r="Q2275" i="1" s="1"/>
  <c r="K2276" i="1"/>
  <c r="P2276" i="1" s="1"/>
  <c r="Q2276" i="1" s="1"/>
  <c r="K2277" i="1"/>
  <c r="P2277" i="1" s="1"/>
  <c r="Q2277" i="1" s="1"/>
  <c r="K2278" i="1"/>
  <c r="P2278" i="1" s="1"/>
  <c r="Q2278" i="1" s="1"/>
  <c r="K2279" i="1"/>
  <c r="K2280" i="1"/>
  <c r="K2282" i="1"/>
  <c r="P2282" i="1" s="1"/>
  <c r="Q2282" i="1" s="1"/>
  <c r="K2283" i="1"/>
  <c r="P2283" i="1" s="1"/>
  <c r="Q2283" i="1" s="1"/>
  <c r="K2284" i="1"/>
  <c r="P2284" i="1" s="1"/>
  <c r="Q2284" i="1" s="1"/>
  <c r="K2285" i="1"/>
  <c r="K2286" i="1"/>
  <c r="P2286" i="1" s="1"/>
  <c r="Q2286" i="1" s="1"/>
  <c r="K2287" i="1"/>
  <c r="P2287" i="1" s="1"/>
  <c r="Q2287" i="1" s="1"/>
  <c r="K2288" i="1"/>
  <c r="K2289" i="1"/>
  <c r="P2289" i="1" s="1"/>
  <c r="Q2289" i="1" s="1"/>
  <c r="K2290" i="1"/>
  <c r="P2290" i="1" s="1"/>
  <c r="Q2290" i="1" s="1"/>
  <c r="K2291" i="1"/>
  <c r="P2291" i="1" s="1"/>
  <c r="Q2291" i="1" s="1"/>
  <c r="K2293" i="1"/>
  <c r="P2293" i="1" s="1"/>
  <c r="Q2293" i="1" s="1"/>
  <c r="K2294" i="1"/>
  <c r="P2294" i="1" s="1"/>
  <c r="Q2294" i="1" s="1"/>
  <c r="K2295" i="1"/>
  <c r="P2295" i="1" s="1"/>
  <c r="Q2295" i="1" s="1"/>
  <c r="K2296" i="1"/>
  <c r="P2296" i="1" s="1"/>
  <c r="Q2296" i="1" s="1"/>
  <c r="K2297" i="1"/>
  <c r="K2298" i="1"/>
  <c r="K2299" i="1"/>
  <c r="P2299" i="1" s="1"/>
  <c r="Q2299" i="1" s="1"/>
  <c r="K2300" i="1"/>
  <c r="P2300" i="1" s="1"/>
  <c r="Q2300" i="1" s="1"/>
  <c r="K2301" i="1"/>
  <c r="K2302" i="1"/>
  <c r="K2304" i="1"/>
  <c r="P2304" i="1" s="1"/>
  <c r="Q2304" i="1" s="1"/>
  <c r="K2305" i="1"/>
  <c r="P2305" i="1" s="1"/>
  <c r="Q2305" i="1" s="1"/>
  <c r="K2306" i="1"/>
  <c r="K2307" i="1"/>
  <c r="P2307" i="1" s="1"/>
  <c r="Q2307" i="1" s="1"/>
  <c r="K2308" i="1"/>
  <c r="P2308" i="1" s="1"/>
  <c r="Q2308" i="1" s="1"/>
  <c r="K2309" i="1"/>
  <c r="P2309" i="1" s="1"/>
  <c r="Q2309" i="1" s="1"/>
  <c r="K2310" i="1"/>
  <c r="P2310" i="1" s="1"/>
  <c r="Q2310" i="1" s="1"/>
  <c r="K2311" i="1"/>
  <c r="P2311" i="1" s="1"/>
  <c r="Q2311" i="1" s="1"/>
  <c r="K2312" i="1"/>
  <c r="P2312" i="1" s="1"/>
  <c r="Q2312" i="1" s="1"/>
  <c r="K2313" i="1"/>
  <c r="P2313" i="1" s="1"/>
  <c r="Q2313" i="1" s="1"/>
  <c r="K2315" i="1"/>
  <c r="K2316" i="1"/>
  <c r="K2317" i="1"/>
  <c r="P2317" i="1" s="1"/>
  <c r="Q2317" i="1" s="1"/>
  <c r="K2318" i="1"/>
  <c r="P2318" i="1" s="1"/>
  <c r="Q2318" i="1" s="1"/>
  <c r="K2319" i="1"/>
  <c r="K2320" i="1"/>
  <c r="K2321" i="1"/>
  <c r="P2321" i="1" s="1"/>
  <c r="Q2321" i="1" s="1"/>
  <c r="K2322" i="1"/>
  <c r="P2322" i="1" s="1"/>
  <c r="Q2322" i="1" s="1"/>
  <c r="K2323" i="1"/>
  <c r="K2324" i="1"/>
  <c r="P2324" i="1" s="1"/>
  <c r="Q2324" i="1" s="1"/>
  <c r="K2326" i="1"/>
  <c r="P2326" i="1" s="1"/>
  <c r="Q2326" i="1" s="1"/>
  <c r="K2327" i="1"/>
  <c r="P2327" i="1" s="1"/>
  <c r="Q2327" i="1" s="1"/>
  <c r="K2328" i="1"/>
  <c r="P2328" i="1" s="1"/>
  <c r="Q2328" i="1" s="1"/>
  <c r="K2329" i="1"/>
  <c r="P2329" i="1" s="1"/>
  <c r="Q2329" i="1" s="1"/>
  <c r="K2330" i="1"/>
  <c r="P2330" i="1" s="1"/>
  <c r="Q2330" i="1" s="1"/>
  <c r="K2331" i="1"/>
  <c r="P2331" i="1" s="1"/>
  <c r="Q2331" i="1" s="1"/>
  <c r="K2332" i="1"/>
  <c r="K2333" i="1"/>
  <c r="K2334" i="1"/>
  <c r="P2334" i="1" s="1"/>
  <c r="Q2334" i="1" s="1"/>
  <c r="K2335" i="1"/>
  <c r="P2335" i="1" s="1"/>
  <c r="Q2335" i="1" s="1"/>
  <c r="K2" i="1"/>
  <c r="K3" i="1"/>
  <c r="K4" i="1"/>
  <c r="P4" i="1" s="1"/>
  <c r="Q4" i="1" s="1"/>
  <c r="K5" i="1"/>
  <c r="P5" i="1" s="1"/>
  <c r="Q5" i="1" s="1"/>
  <c r="K6" i="1"/>
  <c r="K7" i="1"/>
  <c r="P7" i="1" s="1"/>
  <c r="Q7" i="1" s="1"/>
  <c r="K8" i="1"/>
  <c r="P8" i="1" s="1"/>
  <c r="Q8" i="1" s="1"/>
  <c r="K9" i="1"/>
  <c r="P9" i="1" s="1"/>
  <c r="Q9" i="1" s="1"/>
  <c r="K10" i="1"/>
  <c r="P10" i="1" s="1"/>
  <c r="Q10" i="1" s="1"/>
  <c r="K11" i="1"/>
  <c r="P11" i="1" s="1"/>
  <c r="Q11" i="1" s="1"/>
  <c r="K13" i="1"/>
  <c r="P13" i="1" s="1"/>
  <c r="Q13" i="1" s="1"/>
  <c r="K14" i="1"/>
  <c r="P14" i="1" s="1"/>
  <c r="Q14" i="1" s="1"/>
  <c r="K15" i="1"/>
  <c r="K16" i="1"/>
  <c r="K17" i="1"/>
  <c r="P17" i="1" s="1"/>
  <c r="Q17" i="1" s="1"/>
  <c r="K18" i="1"/>
  <c r="P18" i="1" s="1"/>
  <c r="Q18" i="1" s="1"/>
  <c r="K19" i="1"/>
  <c r="K20" i="1"/>
  <c r="K21" i="1"/>
  <c r="P21" i="1" s="1"/>
  <c r="Q21" i="1" s="1"/>
  <c r="K22" i="1"/>
  <c r="P22" i="1" s="1"/>
  <c r="Q22" i="1" s="1"/>
  <c r="K24" i="1"/>
  <c r="K25" i="1"/>
  <c r="P25" i="1" s="1"/>
  <c r="Q25" i="1" s="1"/>
  <c r="K26" i="1"/>
  <c r="P26" i="1" s="1"/>
  <c r="Q26" i="1" s="1"/>
  <c r="K27" i="1"/>
  <c r="P27" i="1" s="1"/>
  <c r="Q27" i="1" s="1"/>
  <c r="K28" i="1"/>
  <c r="P28" i="1" s="1"/>
  <c r="Q28" i="1" s="1"/>
  <c r="K29" i="1"/>
  <c r="P29" i="1" s="1"/>
  <c r="Q29" i="1" s="1"/>
  <c r="K30" i="1"/>
  <c r="P30" i="1" s="1"/>
  <c r="Q30" i="1" s="1"/>
  <c r="K31" i="1"/>
  <c r="P31" i="1" s="1"/>
  <c r="Q31" i="1" s="1"/>
  <c r="K32" i="1"/>
  <c r="K33" i="1"/>
  <c r="K35" i="1"/>
  <c r="P35" i="1" s="1"/>
  <c r="Q35" i="1" s="1"/>
  <c r="K36" i="1"/>
  <c r="P36" i="1" s="1"/>
  <c r="Q36" i="1" s="1"/>
  <c r="K37" i="1"/>
  <c r="K38" i="1"/>
  <c r="K39" i="1"/>
  <c r="P39" i="1" s="1"/>
  <c r="Q39" i="1" s="1"/>
  <c r="K40" i="1"/>
  <c r="P40" i="1" s="1"/>
  <c r="Q40" i="1" s="1"/>
  <c r="K41" i="1"/>
  <c r="K42" i="1"/>
  <c r="P42" i="1" s="1"/>
  <c r="Q42" i="1" s="1"/>
  <c r="K43" i="1"/>
  <c r="P43" i="1" s="1"/>
  <c r="Q43" i="1" s="1"/>
  <c r="K44" i="1"/>
  <c r="P44" i="1" s="1"/>
  <c r="Q44" i="1" s="1"/>
  <c r="K46" i="1"/>
  <c r="P46" i="1" s="1"/>
  <c r="Q46" i="1" s="1"/>
  <c r="K47" i="1"/>
  <c r="P47" i="1" s="1"/>
  <c r="Q47" i="1" s="1"/>
  <c r="K48" i="1"/>
  <c r="P48" i="1" s="1"/>
  <c r="Q48" i="1" s="1"/>
  <c r="K49" i="1"/>
  <c r="P49" i="1" s="1"/>
  <c r="Q49" i="1" s="1"/>
  <c r="K50" i="1"/>
  <c r="K51" i="1"/>
  <c r="K52" i="1"/>
  <c r="P52" i="1" s="1"/>
  <c r="Q52" i="1" s="1"/>
  <c r="K53" i="1"/>
  <c r="P53" i="1" s="1"/>
  <c r="Q53" i="1" s="1"/>
  <c r="K54" i="1"/>
  <c r="K55" i="1"/>
  <c r="K57" i="1"/>
  <c r="P57" i="1" s="1"/>
  <c r="Q57" i="1" s="1"/>
  <c r="K58" i="1"/>
  <c r="P58" i="1" s="1"/>
  <c r="Q58" i="1" s="1"/>
  <c r="K59" i="1"/>
  <c r="K60" i="1"/>
  <c r="P60" i="1" s="1"/>
  <c r="Q60" i="1" s="1"/>
  <c r="K61" i="1"/>
  <c r="P61" i="1" s="1"/>
  <c r="Q61" i="1" s="1"/>
  <c r="K62" i="1"/>
  <c r="P62" i="1" s="1"/>
  <c r="Q62" i="1" s="1"/>
  <c r="K63" i="1"/>
  <c r="P63" i="1" s="1"/>
  <c r="Q63" i="1" s="1"/>
  <c r="K64" i="1"/>
  <c r="P64" i="1" s="1"/>
  <c r="Q64" i="1" s="1"/>
  <c r="K65" i="1"/>
  <c r="P65" i="1" s="1"/>
  <c r="Q65" i="1" s="1"/>
  <c r="K66" i="1"/>
  <c r="P66" i="1" s="1"/>
  <c r="Q66" i="1" s="1"/>
  <c r="K68" i="1"/>
  <c r="K69" i="1"/>
  <c r="K70" i="1"/>
  <c r="P70" i="1" s="1"/>
  <c r="Q70" i="1" s="1"/>
  <c r="K71" i="1"/>
  <c r="P71" i="1" s="1"/>
  <c r="Q71" i="1" s="1"/>
  <c r="K72" i="1"/>
  <c r="K73" i="1"/>
  <c r="K74" i="1"/>
  <c r="P74" i="1" s="1"/>
  <c r="Q74" i="1" s="1"/>
  <c r="K75" i="1"/>
  <c r="P75" i="1" s="1"/>
  <c r="Q75" i="1" s="1"/>
  <c r="K76" i="1"/>
  <c r="K77" i="1"/>
  <c r="P77" i="1" s="1"/>
  <c r="Q77" i="1" s="1"/>
  <c r="K79" i="1"/>
  <c r="P79" i="1" s="1"/>
  <c r="Q79" i="1" s="1"/>
  <c r="K80" i="1"/>
  <c r="P80" i="1" s="1"/>
  <c r="Q80" i="1" s="1"/>
  <c r="K81" i="1"/>
  <c r="P81" i="1" s="1"/>
  <c r="Q81" i="1" s="1"/>
  <c r="K82" i="1"/>
  <c r="P82" i="1" s="1"/>
  <c r="Q82" i="1" s="1"/>
  <c r="K83" i="1"/>
  <c r="P83" i="1" s="1"/>
  <c r="Q83" i="1" s="1"/>
  <c r="K84" i="1"/>
  <c r="P84" i="1" s="1"/>
  <c r="Q84" i="1" s="1"/>
  <c r="K85" i="1"/>
  <c r="K86" i="1"/>
  <c r="K87" i="1"/>
  <c r="P87" i="1" s="1"/>
  <c r="Q87" i="1" s="1"/>
  <c r="K88" i="1"/>
  <c r="P88" i="1" s="1"/>
  <c r="Q88" i="1" s="1"/>
  <c r="K90" i="1"/>
  <c r="K91" i="1"/>
  <c r="K92" i="1"/>
  <c r="P92" i="1" s="1"/>
  <c r="Q92" i="1" s="1"/>
  <c r="K93" i="1"/>
  <c r="P93" i="1" s="1"/>
  <c r="Q93" i="1" s="1"/>
  <c r="K94" i="1"/>
  <c r="K95" i="1"/>
  <c r="P95" i="1" s="1"/>
  <c r="Q95" i="1" s="1"/>
  <c r="K96" i="1"/>
  <c r="P96" i="1" s="1"/>
  <c r="Q96" i="1" s="1"/>
  <c r="K97" i="1"/>
  <c r="P97" i="1" s="1"/>
  <c r="Q97" i="1" s="1"/>
  <c r="K98" i="1"/>
  <c r="P98" i="1" s="1"/>
  <c r="Q98" i="1" s="1"/>
  <c r="K99" i="1"/>
  <c r="P99" i="1" s="1"/>
  <c r="Q99" i="1" s="1"/>
  <c r="K101" i="1"/>
  <c r="P101" i="1" s="1"/>
  <c r="Q101" i="1" s="1"/>
  <c r="K102" i="1"/>
  <c r="P102" i="1" s="1"/>
  <c r="Q102" i="1" s="1"/>
  <c r="K103" i="1"/>
  <c r="K104" i="1"/>
  <c r="K105" i="1"/>
  <c r="P105" i="1" s="1"/>
  <c r="Q105" i="1" s="1"/>
  <c r="K106" i="1"/>
  <c r="P106" i="1" s="1"/>
  <c r="Q106" i="1" s="1"/>
  <c r="K107" i="1"/>
  <c r="K108" i="1"/>
  <c r="K109" i="1"/>
  <c r="P109" i="1" s="1"/>
  <c r="Q109" i="1" s="1"/>
  <c r="K110" i="1"/>
  <c r="P110" i="1" s="1"/>
  <c r="Q110" i="1" s="1"/>
  <c r="K113" i="1"/>
  <c r="K114" i="1"/>
  <c r="P114" i="1" s="1"/>
  <c r="Q114" i="1" s="1"/>
  <c r="K115" i="1"/>
  <c r="P115" i="1" s="1"/>
  <c r="Q115" i="1" s="1"/>
  <c r="K116" i="1"/>
  <c r="P116" i="1" s="1"/>
  <c r="Q116" i="1" s="1"/>
  <c r="K117" i="1"/>
  <c r="P117" i="1" s="1"/>
  <c r="Q117" i="1" s="1"/>
  <c r="K118" i="1"/>
  <c r="P118" i="1" s="1"/>
  <c r="Q118" i="1" s="1"/>
  <c r="K119" i="1"/>
  <c r="P119" i="1" s="1"/>
  <c r="Q119" i="1" s="1"/>
  <c r="K120" i="1"/>
  <c r="P120" i="1" s="1"/>
  <c r="Q120" i="1" s="1"/>
  <c r="K121" i="1"/>
  <c r="K122" i="1"/>
  <c r="K124" i="1"/>
  <c r="P124" i="1" s="1"/>
  <c r="Q124" i="1" s="1"/>
  <c r="K125" i="1"/>
  <c r="P125" i="1" s="1"/>
  <c r="Q125" i="1" s="1"/>
  <c r="K126" i="1"/>
  <c r="K127" i="1"/>
  <c r="K128" i="1"/>
  <c r="P128" i="1" s="1"/>
  <c r="Q128" i="1" s="1"/>
  <c r="K129" i="1"/>
  <c r="P129" i="1" s="1"/>
  <c r="Q129" i="1" s="1"/>
  <c r="K130" i="1"/>
  <c r="K131" i="1"/>
  <c r="P131" i="1" s="1"/>
  <c r="Q131" i="1" s="1"/>
  <c r="K132" i="1"/>
  <c r="P132" i="1" s="1"/>
  <c r="Q132" i="1" s="1"/>
  <c r="K133" i="1"/>
  <c r="P133" i="1" s="1"/>
  <c r="Q133" i="1" s="1"/>
  <c r="K135" i="1"/>
  <c r="P135" i="1" s="1"/>
  <c r="Q135" i="1" s="1"/>
  <c r="K136" i="1"/>
  <c r="P136" i="1" s="1"/>
  <c r="Q136" i="1" s="1"/>
  <c r="K137" i="1"/>
  <c r="P137" i="1" s="1"/>
  <c r="Q137" i="1" s="1"/>
  <c r="K138" i="1"/>
  <c r="P138" i="1" s="1"/>
  <c r="Q138" i="1" s="1"/>
  <c r="K139" i="1"/>
  <c r="K140" i="1"/>
  <c r="K141" i="1"/>
  <c r="P141" i="1" s="1"/>
  <c r="Q141" i="1" s="1"/>
  <c r="K142" i="1"/>
  <c r="P142" i="1" s="1"/>
  <c r="Q142" i="1" s="1"/>
  <c r="K143" i="1"/>
  <c r="K144" i="1"/>
  <c r="K146" i="1"/>
  <c r="P146" i="1" s="1"/>
  <c r="Q146" i="1" s="1"/>
  <c r="K147" i="1"/>
  <c r="P147" i="1" s="1"/>
  <c r="Q147" i="1" s="1"/>
  <c r="K148" i="1"/>
  <c r="K149" i="1"/>
  <c r="P149" i="1" s="1"/>
  <c r="Q149" i="1" s="1"/>
  <c r="K150" i="1"/>
  <c r="P150" i="1" s="1"/>
  <c r="Q150" i="1" s="1"/>
  <c r="K151" i="1"/>
  <c r="P151" i="1" s="1"/>
  <c r="Q151" i="1" s="1"/>
  <c r="K152" i="1"/>
  <c r="P152" i="1" s="1"/>
  <c r="Q152" i="1" s="1"/>
  <c r="K153" i="1"/>
  <c r="P153" i="1" s="1"/>
  <c r="Q153" i="1" s="1"/>
  <c r="K154" i="1"/>
  <c r="P154" i="1" s="1"/>
  <c r="Q154" i="1" s="1"/>
  <c r="K155" i="1"/>
  <c r="P155" i="1" s="1"/>
  <c r="Q155" i="1" s="1"/>
  <c r="K157" i="1"/>
  <c r="K158" i="1"/>
  <c r="K159" i="1"/>
  <c r="P159" i="1" s="1"/>
  <c r="Q159" i="1" s="1"/>
  <c r="K160" i="1"/>
  <c r="P160" i="1" s="1"/>
  <c r="Q160" i="1" s="1"/>
  <c r="K161" i="1"/>
  <c r="K162" i="1"/>
  <c r="K163" i="1"/>
  <c r="P163" i="1" s="1"/>
  <c r="Q163" i="1" s="1"/>
  <c r="K164" i="1"/>
  <c r="P164" i="1" s="1"/>
  <c r="Q164" i="1" s="1"/>
  <c r="K165" i="1"/>
  <c r="K166" i="1"/>
  <c r="P166" i="1" s="1"/>
  <c r="Q166" i="1" s="1"/>
  <c r="K168" i="1"/>
  <c r="P168" i="1" s="1"/>
  <c r="Q168" i="1" s="1"/>
  <c r="K169" i="1"/>
  <c r="P169" i="1" s="1"/>
  <c r="Q169" i="1" s="1"/>
  <c r="K170" i="1"/>
  <c r="P170" i="1" s="1"/>
  <c r="Q170" i="1" s="1"/>
  <c r="K171" i="1"/>
  <c r="P171" i="1" s="1"/>
  <c r="Q171" i="1" s="1"/>
  <c r="K172" i="1"/>
  <c r="P172" i="1" s="1"/>
  <c r="Q172" i="1" s="1"/>
  <c r="K173" i="1"/>
  <c r="P173" i="1" s="1"/>
  <c r="Q173" i="1" s="1"/>
  <c r="K174" i="1"/>
  <c r="K175" i="1"/>
  <c r="K176" i="1"/>
  <c r="P176" i="1" s="1"/>
  <c r="Q176" i="1" s="1"/>
  <c r="K177" i="1"/>
  <c r="P177" i="1" s="1"/>
  <c r="Q177" i="1" s="1"/>
  <c r="K179" i="1"/>
  <c r="K180" i="1"/>
  <c r="K181" i="1"/>
  <c r="P181" i="1" s="1"/>
  <c r="Q181" i="1" s="1"/>
  <c r="K182" i="1"/>
  <c r="P182" i="1" s="1"/>
  <c r="Q182" i="1" s="1"/>
  <c r="K183" i="1"/>
  <c r="K184" i="1"/>
  <c r="P184" i="1" s="1"/>
  <c r="Q184" i="1" s="1"/>
  <c r="K185" i="1"/>
  <c r="P185" i="1" s="1"/>
  <c r="Q185" i="1" s="1"/>
  <c r="K186" i="1"/>
  <c r="P186" i="1" s="1"/>
  <c r="Q186" i="1" s="1"/>
  <c r="K187" i="1"/>
  <c r="P187" i="1" s="1"/>
  <c r="Q187" i="1" s="1"/>
  <c r="K188" i="1"/>
  <c r="P188" i="1" s="1"/>
  <c r="Q188" i="1" s="1"/>
  <c r="K190" i="1"/>
  <c r="P190" i="1" s="1"/>
  <c r="Q190" i="1" s="1"/>
  <c r="K191" i="1"/>
  <c r="P191" i="1" s="1"/>
  <c r="Q191" i="1" s="1"/>
  <c r="K192" i="1"/>
  <c r="K193" i="1"/>
  <c r="K194" i="1"/>
  <c r="P194" i="1" s="1"/>
  <c r="Q194" i="1" s="1"/>
  <c r="K195" i="1"/>
  <c r="P195" i="1" s="1"/>
  <c r="Q195" i="1" s="1"/>
  <c r="K196" i="1"/>
  <c r="K197" i="1"/>
  <c r="K198" i="1"/>
  <c r="P198" i="1" s="1"/>
  <c r="Q198" i="1" s="1"/>
  <c r="K199" i="1"/>
  <c r="P199" i="1" s="1"/>
  <c r="Q199" i="1" s="1"/>
  <c r="K201" i="1"/>
  <c r="K202" i="1"/>
  <c r="P202" i="1" s="1"/>
  <c r="Q202" i="1" s="1"/>
  <c r="K203" i="1"/>
  <c r="P203" i="1" s="1"/>
  <c r="Q203" i="1" s="1"/>
  <c r="K204" i="1"/>
  <c r="P204" i="1" s="1"/>
  <c r="Q204" i="1" s="1"/>
  <c r="K205" i="1"/>
  <c r="P205" i="1" s="1"/>
  <c r="Q205" i="1" s="1"/>
  <c r="K206" i="1"/>
  <c r="P206" i="1" s="1"/>
  <c r="Q206" i="1" s="1"/>
  <c r="K207" i="1"/>
  <c r="P207" i="1" s="1"/>
  <c r="Q207" i="1" s="1"/>
  <c r="K208" i="1"/>
  <c r="P208" i="1" s="1"/>
  <c r="Q208" i="1" s="1"/>
  <c r="K209" i="1"/>
  <c r="K210" i="1"/>
  <c r="K212" i="1"/>
  <c r="P212" i="1" s="1"/>
  <c r="Q212" i="1" s="1"/>
  <c r="K213" i="1"/>
  <c r="P213" i="1" s="1"/>
  <c r="Q213" i="1" s="1"/>
  <c r="K214" i="1"/>
  <c r="K215" i="1"/>
  <c r="K216" i="1"/>
  <c r="P216" i="1" s="1"/>
  <c r="Q216" i="1" s="1"/>
  <c r="K217" i="1"/>
  <c r="P217" i="1" s="1"/>
  <c r="Q217" i="1" s="1"/>
  <c r="K218" i="1"/>
  <c r="K219" i="1"/>
  <c r="P219" i="1" s="1"/>
  <c r="Q219" i="1" s="1"/>
  <c r="K220" i="1"/>
  <c r="P220" i="1" s="1"/>
  <c r="Q220" i="1" s="1"/>
  <c r="K221" i="1"/>
  <c r="P221" i="1" s="1"/>
  <c r="Q221" i="1" s="1"/>
  <c r="K224" i="1"/>
  <c r="P224" i="1" s="1"/>
  <c r="Q224" i="1" s="1"/>
  <c r="K225" i="1"/>
  <c r="P225" i="1" s="1"/>
  <c r="Q225" i="1" s="1"/>
  <c r="K226" i="1"/>
  <c r="P226" i="1" s="1"/>
  <c r="Q226" i="1" s="1"/>
  <c r="K227" i="1"/>
  <c r="P227" i="1" s="1"/>
  <c r="Q227" i="1" s="1"/>
  <c r="K228" i="1"/>
  <c r="K229" i="1"/>
  <c r="K230" i="1"/>
  <c r="P230" i="1" s="1"/>
  <c r="Q230" i="1" s="1"/>
  <c r="K231" i="1"/>
  <c r="P231" i="1" s="1"/>
  <c r="Q231" i="1" s="1"/>
  <c r="K232" i="1"/>
  <c r="K233" i="1"/>
  <c r="K235" i="1"/>
  <c r="P235" i="1" s="1"/>
  <c r="Q235" i="1" s="1"/>
  <c r="K236" i="1"/>
  <c r="P236" i="1" s="1"/>
  <c r="Q236" i="1" s="1"/>
  <c r="K237" i="1"/>
  <c r="K238" i="1"/>
  <c r="P238" i="1" s="1"/>
  <c r="Q238" i="1" s="1"/>
  <c r="K239" i="1"/>
  <c r="P239" i="1" s="1"/>
  <c r="Q239" i="1" s="1"/>
  <c r="K240" i="1"/>
  <c r="P240" i="1" s="1"/>
  <c r="Q240" i="1" s="1"/>
  <c r="K241" i="1"/>
  <c r="P241" i="1" s="1"/>
  <c r="Q241" i="1" s="1"/>
  <c r="K242" i="1"/>
  <c r="P242" i="1" s="1"/>
  <c r="Q242" i="1" s="1"/>
  <c r="K243" i="1"/>
  <c r="P243" i="1" s="1"/>
  <c r="Q243" i="1" s="1"/>
  <c r="K244" i="1"/>
  <c r="P244" i="1" s="1"/>
  <c r="Q244" i="1" s="1"/>
  <c r="K246" i="1"/>
  <c r="K247" i="1"/>
  <c r="K248" i="1"/>
  <c r="P248" i="1" s="1"/>
  <c r="Q248" i="1" s="1"/>
  <c r="K249" i="1"/>
  <c r="P249" i="1" s="1"/>
  <c r="Q249" i="1" s="1"/>
  <c r="K250" i="1"/>
  <c r="K251" i="1"/>
  <c r="K252" i="1"/>
  <c r="P252" i="1" s="1"/>
  <c r="Q252" i="1" s="1"/>
  <c r="K253" i="1"/>
  <c r="P253" i="1" s="1"/>
  <c r="Q253" i="1" s="1"/>
  <c r="K254" i="1"/>
  <c r="K255" i="1"/>
  <c r="P255" i="1" s="1"/>
  <c r="Q255" i="1" s="1"/>
  <c r="K257" i="1"/>
  <c r="P257" i="1" s="1"/>
  <c r="Q257" i="1" s="1"/>
  <c r="K258" i="1"/>
  <c r="P258" i="1" s="1"/>
  <c r="Q258" i="1" s="1"/>
  <c r="K259" i="1"/>
  <c r="P259" i="1" s="1"/>
  <c r="Q259" i="1" s="1"/>
  <c r="K260" i="1"/>
  <c r="P260" i="1" s="1"/>
  <c r="Q260" i="1" s="1"/>
  <c r="K261" i="1"/>
  <c r="P261" i="1" s="1"/>
  <c r="Q261" i="1" s="1"/>
  <c r="K262" i="1"/>
  <c r="P262" i="1" s="1"/>
  <c r="Q262" i="1" s="1"/>
  <c r="K263" i="1"/>
  <c r="K264" i="1"/>
  <c r="K265" i="1"/>
  <c r="P265" i="1" s="1"/>
  <c r="Q265" i="1" s="1"/>
  <c r="K266" i="1"/>
  <c r="P266" i="1" s="1"/>
  <c r="Q266" i="1" s="1"/>
  <c r="K268" i="1"/>
  <c r="K269" i="1"/>
  <c r="K270" i="1"/>
  <c r="P270" i="1" s="1"/>
  <c r="Q270" i="1" s="1"/>
  <c r="K271" i="1"/>
  <c r="P271" i="1" s="1"/>
  <c r="Q271" i="1" s="1"/>
  <c r="K272" i="1"/>
  <c r="K273" i="1"/>
  <c r="P273" i="1" s="1"/>
  <c r="Q273" i="1" s="1"/>
  <c r="K274" i="1"/>
  <c r="P274" i="1" s="1"/>
  <c r="Q274" i="1" s="1"/>
  <c r="K275" i="1"/>
  <c r="P275" i="1" s="1"/>
  <c r="Q275" i="1" s="1"/>
  <c r="K276" i="1"/>
  <c r="P276" i="1" s="1"/>
  <c r="Q276" i="1" s="1"/>
  <c r="K277" i="1"/>
  <c r="P277" i="1" s="1"/>
  <c r="Q277" i="1" s="1"/>
  <c r="K279" i="1"/>
  <c r="P279" i="1" s="1"/>
  <c r="Q279" i="1" s="1"/>
  <c r="K280" i="1"/>
  <c r="P280" i="1" s="1"/>
  <c r="Q280" i="1" s="1"/>
  <c r="K281" i="1"/>
  <c r="K282" i="1"/>
  <c r="K283" i="1"/>
  <c r="P283" i="1" s="1"/>
  <c r="Q283" i="1" s="1"/>
  <c r="K284" i="1"/>
  <c r="P284" i="1" s="1"/>
  <c r="Q284" i="1" s="1"/>
  <c r="K285" i="1"/>
  <c r="K286" i="1"/>
  <c r="K287" i="1"/>
  <c r="P287" i="1" s="1"/>
  <c r="Q287" i="1" s="1"/>
  <c r="K288" i="1"/>
  <c r="P288" i="1" s="1"/>
  <c r="Q288" i="1" s="1"/>
  <c r="K290" i="1"/>
  <c r="K291" i="1"/>
  <c r="P291" i="1" s="1"/>
  <c r="Q291" i="1" s="1"/>
  <c r="K292" i="1"/>
  <c r="P292" i="1" s="1"/>
  <c r="Q292" i="1" s="1"/>
  <c r="K293" i="1"/>
  <c r="P293" i="1" s="1"/>
  <c r="Q293" i="1" s="1"/>
  <c r="K294" i="1"/>
  <c r="P294" i="1" s="1"/>
  <c r="Q294" i="1" s="1"/>
  <c r="K295" i="1"/>
  <c r="P295" i="1" s="1"/>
  <c r="Q295" i="1" s="1"/>
  <c r="K296" i="1"/>
  <c r="P296" i="1" s="1"/>
  <c r="Q296" i="1" s="1"/>
  <c r="K297" i="1"/>
  <c r="P297" i="1" s="1"/>
  <c r="Q297" i="1" s="1"/>
  <c r="K298" i="1"/>
  <c r="K299" i="1"/>
  <c r="K301" i="1"/>
  <c r="P301" i="1" s="1"/>
  <c r="Q301" i="1" s="1"/>
  <c r="K302" i="1"/>
  <c r="P302" i="1" s="1"/>
  <c r="Q302" i="1" s="1"/>
  <c r="K303" i="1"/>
  <c r="K304" i="1"/>
  <c r="K305" i="1"/>
  <c r="P305" i="1" s="1"/>
  <c r="Q305" i="1" s="1"/>
  <c r="K306" i="1"/>
  <c r="P306" i="1" s="1"/>
  <c r="Q306" i="1" s="1"/>
  <c r="K307" i="1"/>
  <c r="K308" i="1"/>
  <c r="P308" i="1" s="1"/>
  <c r="Q308" i="1" s="1"/>
  <c r="K309" i="1"/>
  <c r="P309" i="1" s="1"/>
  <c r="Q309" i="1" s="1"/>
  <c r="K310" i="1"/>
  <c r="P310" i="1" s="1"/>
  <c r="Q310" i="1" s="1"/>
  <c r="K312" i="1"/>
  <c r="P312" i="1" s="1"/>
  <c r="Q312" i="1" s="1"/>
  <c r="K313" i="1"/>
  <c r="P313" i="1" s="1"/>
  <c r="Q313" i="1" s="1"/>
  <c r="K314" i="1"/>
  <c r="P314" i="1" s="1"/>
  <c r="Q314" i="1" s="1"/>
  <c r="K315" i="1"/>
  <c r="P315" i="1" s="1"/>
  <c r="Q315" i="1" s="1"/>
  <c r="K316" i="1"/>
  <c r="K317" i="1"/>
  <c r="K318" i="1"/>
  <c r="P318" i="1" s="1"/>
  <c r="Q318" i="1" s="1"/>
  <c r="K319" i="1"/>
  <c r="P319" i="1" s="1"/>
  <c r="Q319" i="1" s="1"/>
  <c r="K320" i="1"/>
  <c r="K321" i="1"/>
  <c r="K323" i="1"/>
  <c r="P323" i="1" s="1"/>
  <c r="Q323" i="1" s="1"/>
  <c r="K324" i="1"/>
  <c r="P324" i="1" s="1"/>
  <c r="Q324" i="1" s="1"/>
  <c r="K325" i="1"/>
  <c r="K326" i="1"/>
  <c r="P326" i="1" s="1"/>
  <c r="Q326" i="1" s="1"/>
  <c r="K327" i="1"/>
  <c r="P327" i="1" s="1"/>
  <c r="Q327" i="1" s="1"/>
  <c r="K328" i="1"/>
  <c r="P328" i="1" s="1"/>
  <c r="Q328" i="1" s="1"/>
  <c r="K329" i="1"/>
  <c r="P329" i="1" s="1"/>
  <c r="Q329" i="1" s="1"/>
  <c r="K330" i="1"/>
  <c r="P330" i="1" s="1"/>
  <c r="Q330" i="1" s="1"/>
  <c r="K331" i="1"/>
  <c r="P331" i="1" s="1"/>
  <c r="Q331" i="1" s="1"/>
  <c r="K332" i="1"/>
  <c r="P332" i="1" s="1"/>
  <c r="Q332" i="1" s="1"/>
  <c r="K335" i="1"/>
  <c r="K336" i="1"/>
  <c r="K337" i="1"/>
  <c r="P337" i="1" s="1"/>
  <c r="Q337" i="1" s="1"/>
  <c r="K338" i="1"/>
  <c r="P338" i="1" s="1"/>
  <c r="Q338" i="1" s="1"/>
  <c r="K339" i="1"/>
  <c r="K340" i="1"/>
  <c r="K341" i="1"/>
  <c r="P341" i="1" s="1"/>
  <c r="Q341" i="1" s="1"/>
  <c r="K342" i="1"/>
  <c r="P342" i="1" s="1"/>
  <c r="Q342" i="1" s="1"/>
  <c r="K343" i="1"/>
  <c r="K344" i="1"/>
  <c r="P344" i="1" s="1"/>
  <c r="Q344" i="1" s="1"/>
  <c r="K346" i="1"/>
  <c r="P346" i="1" s="1"/>
  <c r="Q346" i="1" s="1"/>
  <c r="K347" i="1"/>
  <c r="P347" i="1" s="1"/>
  <c r="Q347" i="1" s="1"/>
  <c r="K348" i="1"/>
  <c r="P348" i="1" s="1"/>
  <c r="Q348" i="1" s="1"/>
  <c r="K349" i="1"/>
  <c r="P349" i="1" s="1"/>
  <c r="Q349" i="1" s="1"/>
  <c r="K350" i="1"/>
  <c r="P350" i="1" s="1"/>
  <c r="Q350" i="1" s="1"/>
  <c r="K351" i="1"/>
  <c r="P351" i="1" s="1"/>
  <c r="Q351" i="1" s="1"/>
  <c r="K352" i="1"/>
  <c r="K353" i="1"/>
  <c r="K354" i="1"/>
  <c r="P354" i="1" s="1"/>
  <c r="Q354" i="1" s="1"/>
  <c r="K355" i="1"/>
  <c r="P355" i="1" s="1"/>
  <c r="Q355" i="1" s="1"/>
  <c r="K357" i="1"/>
  <c r="K358" i="1"/>
  <c r="K359" i="1"/>
  <c r="P359" i="1" s="1"/>
  <c r="Q359" i="1" s="1"/>
  <c r="K360" i="1"/>
  <c r="P360" i="1" s="1"/>
  <c r="Q360" i="1" s="1"/>
  <c r="K361" i="1"/>
  <c r="K362" i="1"/>
  <c r="P362" i="1" s="1"/>
  <c r="Q362" i="1" s="1"/>
  <c r="K363" i="1"/>
  <c r="P363" i="1" s="1"/>
  <c r="Q363" i="1" s="1"/>
  <c r="K364" i="1"/>
  <c r="P364" i="1" s="1"/>
  <c r="Q364" i="1" s="1"/>
  <c r="K365" i="1"/>
  <c r="P365" i="1" s="1"/>
  <c r="Q365" i="1" s="1"/>
  <c r="K366" i="1"/>
  <c r="P366" i="1" s="1"/>
  <c r="Q366" i="1" s="1"/>
  <c r="K368" i="1"/>
  <c r="P368" i="1" s="1"/>
  <c r="Q368" i="1" s="1"/>
  <c r="K369" i="1"/>
  <c r="P369" i="1" s="1"/>
  <c r="Q369" i="1" s="1"/>
  <c r="K370" i="1"/>
  <c r="K371" i="1"/>
  <c r="K372" i="1"/>
  <c r="P372" i="1" s="1"/>
  <c r="Q372" i="1" s="1"/>
  <c r="K373" i="1"/>
  <c r="P373" i="1" s="1"/>
  <c r="Q373" i="1" s="1"/>
  <c r="K374" i="1"/>
  <c r="K375" i="1"/>
  <c r="K376" i="1"/>
  <c r="P376" i="1" s="1"/>
  <c r="Q376" i="1" s="1"/>
  <c r="K377" i="1"/>
  <c r="P377" i="1" s="1"/>
  <c r="Q377" i="1" s="1"/>
  <c r="K379" i="1"/>
  <c r="K380" i="1"/>
  <c r="P380" i="1" s="1"/>
  <c r="Q380" i="1" s="1"/>
  <c r="K381" i="1"/>
  <c r="P381" i="1" s="1"/>
  <c r="Q381" i="1" s="1"/>
  <c r="K382" i="1"/>
  <c r="P382" i="1" s="1"/>
  <c r="Q382" i="1" s="1"/>
  <c r="K383" i="1"/>
  <c r="P383" i="1" s="1"/>
  <c r="Q383" i="1" s="1"/>
  <c r="K384" i="1"/>
  <c r="P384" i="1" s="1"/>
  <c r="Q384" i="1" s="1"/>
  <c r="K385" i="1"/>
  <c r="P385" i="1" s="1"/>
  <c r="Q385" i="1" s="1"/>
  <c r="K386" i="1"/>
  <c r="P386" i="1" s="1"/>
  <c r="Q386" i="1" s="1"/>
  <c r="K387" i="1"/>
  <c r="K388" i="1"/>
  <c r="K390" i="1"/>
  <c r="P390" i="1" s="1"/>
  <c r="Q390" i="1" s="1"/>
  <c r="K391" i="1"/>
  <c r="P391" i="1" s="1"/>
  <c r="Q391" i="1" s="1"/>
  <c r="K392" i="1"/>
  <c r="K393" i="1"/>
  <c r="K394" i="1"/>
  <c r="P394" i="1" s="1"/>
  <c r="Q394" i="1" s="1"/>
  <c r="K395" i="1"/>
  <c r="P395" i="1" s="1"/>
  <c r="Q395" i="1" s="1"/>
  <c r="K396" i="1"/>
  <c r="K397" i="1"/>
  <c r="P397" i="1" s="1"/>
  <c r="Q397" i="1" s="1"/>
  <c r="K398" i="1"/>
  <c r="P398" i="1" s="1"/>
  <c r="Q398" i="1" s="1"/>
  <c r="K399" i="1"/>
  <c r="P399" i="1" s="1"/>
  <c r="Q399" i="1" s="1"/>
  <c r="K401" i="1"/>
  <c r="P401" i="1" s="1"/>
  <c r="Q401" i="1" s="1"/>
  <c r="K402" i="1"/>
  <c r="P402" i="1" s="1"/>
  <c r="Q402" i="1" s="1"/>
  <c r="K403" i="1"/>
  <c r="P403" i="1" s="1"/>
  <c r="Q403" i="1" s="1"/>
  <c r="K404" i="1"/>
  <c r="P404" i="1" s="1"/>
  <c r="Q404" i="1" s="1"/>
  <c r="K405" i="1"/>
  <c r="K406" i="1"/>
  <c r="K407" i="1"/>
  <c r="P407" i="1" s="1"/>
  <c r="Q407" i="1" s="1"/>
  <c r="K408" i="1"/>
  <c r="P408" i="1" s="1"/>
  <c r="Q408" i="1" s="1"/>
  <c r="K409" i="1"/>
  <c r="K410" i="1"/>
  <c r="K412" i="1"/>
  <c r="P412" i="1" s="1"/>
  <c r="Q412" i="1" s="1"/>
  <c r="K413" i="1"/>
  <c r="P413" i="1" s="1"/>
  <c r="Q413" i="1" s="1"/>
  <c r="K414" i="1"/>
  <c r="K415" i="1"/>
  <c r="P415" i="1" s="1"/>
  <c r="Q415" i="1" s="1"/>
  <c r="K416" i="1"/>
  <c r="P416" i="1" s="1"/>
  <c r="Q416" i="1" s="1"/>
  <c r="K417" i="1"/>
  <c r="P417" i="1" s="1"/>
  <c r="Q417" i="1" s="1"/>
  <c r="K418" i="1"/>
  <c r="P418" i="1" s="1"/>
  <c r="Q418" i="1" s="1"/>
  <c r="K419" i="1"/>
  <c r="P419" i="1" s="1"/>
  <c r="Q419" i="1" s="1"/>
  <c r="K420" i="1"/>
  <c r="P420" i="1" s="1"/>
  <c r="Q420" i="1" s="1"/>
  <c r="K421" i="1"/>
  <c r="P421" i="1" s="1"/>
  <c r="Q421" i="1" s="1"/>
  <c r="K423" i="1"/>
  <c r="K424" i="1"/>
  <c r="K425" i="1"/>
  <c r="P425" i="1" s="1"/>
  <c r="Q425" i="1" s="1"/>
  <c r="K426" i="1"/>
  <c r="P426" i="1" s="1"/>
  <c r="Q426" i="1" s="1"/>
  <c r="K427" i="1"/>
  <c r="K428" i="1"/>
  <c r="K429" i="1"/>
  <c r="P429" i="1" s="1"/>
  <c r="Q429" i="1" s="1"/>
  <c r="K430" i="1"/>
  <c r="P430" i="1" s="1"/>
  <c r="Q430" i="1" s="1"/>
  <c r="K431" i="1"/>
  <c r="K432" i="1"/>
  <c r="P432" i="1" s="1"/>
  <c r="Q432" i="1" s="1"/>
  <c r="K434" i="1"/>
  <c r="P434" i="1" s="1"/>
  <c r="Q434" i="1" s="1"/>
  <c r="K435" i="1"/>
  <c r="P435" i="1" s="1"/>
  <c r="Q435" i="1" s="1"/>
  <c r="K436" i="1"/>
  <c r="P436" i="1" s="1"/>
  <c r="Q436" i="1" s="1"/>
  <c r="K437" i="1"/>
  <c r="P437" i="1" s="1"/>
  <c r="Q437" i="1" s="1"/>
  <c r="K438" i="1"/>
  <c r="P438" i="1" s="1"/>
  <c r="Q438" i="1" s="1"/>
  <c r="K439" i="1"/>
  <c r="P439" i="1" s="1"/>
  <c r="Q439" i="1" s="1"/>
  <c r="K440" i="1"/>
  <c r="K441" i="1"/>
  <c r="K442" i="1"/>
  <c r="P442" i="1" s="1"/>
  <c r="Q442" i="1" s="1"/>
  <c r="K443" i="1"/>
  <c r="P443" i="1" s="1"/>
  <c r="Q443" i="1" s="1"/>
  <c r="K446" i="1"/>
  <c r="K447" i="1"/>
  <c r="K448" i="1"/>
  <c r="P448" i="1" s="1"/>
  <c r="Q448" i="1" s="1"/>
  <c r="K449" i="1"/>
  <c r="P449" i="1" s="1"/>
  <c r="Q449" i="1" s="1"/>
  <c r="K450" i="1"/>
  <c r="K451" i="1"/>
  <c r="P451" i="1" s="1"/>
  <c r="Q451" i="1" s="1"/>
  <c r="K452" i="1"/>
  <c r="P452" i="1" s="1"/>
  <c r="Q452" i="1" s="1"/>
  <c r="K453" i="1"/>
  <c r="P453" i="1" s="1"/>
  <c r="Q453" i="1" s="1"/>
  <c r="K454" i="1"/>
  <c r="P454" i="1" s="1"/>
  <c r="Q454" i="1" s="1"/>
  <c r="K455" i="1"/>
  <c r="P455" i="1" s="1"/>
  <c r="Q455" i="1" s="1"/>
  <c r="K457" i="1"/>
  <c r="P457" i="1" s="1"/>
  <c r="Q457" i="1" s="1"/>
  <c r="K458" i="1"/>
  <c r="P458" i="1" s="1"/>
  <c r="Q458" i="1" s="1"/>
  <c r="K459" i="1"/>
  <c r="K460" i="1"/>
  <c r="K461" i="1"/>
  <c r="P461" i="1" s="1"/>
  <c r="Q461" i="1" s="1"/>
  <c r="K462" i="1"/>
  <c r="P462" i="1" s="1"/>
  <c r="Q462" i="1" s="1"/>
  <c r="K463" i="1"/>
  <c r="K464" i="1"/>
  <c r="K465" i="1"/>
  <c r="P465" i="1" s="1"/>
  <c r="Q465" i="1" s="1"/>
  <c r="K466" i="1"/>
  <c r="P466" i="1" s="1"/>
  <c r="Q466" i="1" s="1"/>
  <c r="K468" i="1"/>
  <c r="K469" i="1"/>
  <c r="P469" i="1" s="1"/>
  <c r="Q469" i="1" s="1"/>
  <c r="K470" i="1"/>
  <c r="P470" i="1" s="1"/>
  <c r="Q470" i="1" s="1"/>
  <c r="K471" i="1"/>
  <c r="P471" i="1" s="1"/>
  <c r="Q471" i="1" s="1"/>
  <c r="K472" i="1"/>
  <c r="P472" i="1" s="1"/>
  <c r="Q472" i="1" s="1"/>
  <c r="K473" i="1"/>
  <c r="P473" i="1" s="1"/>
  <c r="Q473" i="1" s="1"/>
  <c r="K474" i="1"/>
  <c r="P474" i="1" s="1"/>
  <c r="Q474" i="1" s="1"/>
  <c r="K475" i="1"/>
  <c r="P475" i="1" s="1"/>
  <c r="Q475" i="1" s="1"/>
  <c r="K476" i="1"/>
  <c r="K477" i="1"/>
  <c r="K479" i="1"/>
  <c r="P479" i="1" s="1"/>
  <c r="Q479" i="1" s="1"/>
  <c r="K480" i="1"/>
  <c r="P480" i="1" s="1"/>
  <c r="Q480" i="1" s="1"/>
  <c r="K481" i="1"/>
  <c r="K482" i="1"/>
  <c r="K483" i="1"/>
  <c r="P483" i="1" s="1"/>
  <c r="Q483" i="1" s="1"/>
  <c r="K484" i="1"/>
  <c r="P484" i="1" s="1"/>
  <c r="Q484" i="1" s="1"/>
  <c r="K485" i="1"/>
  <c r="K486" i="1"/>
  <c r="P486" i="1" s="1"/>
  <c r="Q486" i="1" s="1"/>
  <c r="K487" i="1"/>
  <c r="P487" i="1" s="1"/>
  <c r="Q487" i="1" s="1"/>
  <c r="K488" i="1"/>
  <c r="P488" i="1" s="1"/>
  <c r="Q488" i="1" s="1"/>
  <c r="K490" i="1"/>
  <c r="P490" i="1" s="1"/>
  <c r="Q490" i="1" s="1"/>
  <c r="K491" i="1"/>
  <c r="P491" i="1" s="1"/>
  <c r="Q491" i="1" s="1"/>
  <c r="K492" i="1"/>
  <c r="P492" i="1" s="1"/>
  <c r="Q492" i="1" s="1"/>
  <c r="K493" i="1"/>
  <c r="P493" i="1" s="1"/>
  <c r="Q493" i="1" s="1"/>
  <c r="K494" i="1"/>
  <c r="K495" i="1"/>
  <c r="K496" i="1"/>
  <c r="P496" i="1" s="1"/>
  <c r="Q496" i="1" s="1"/>
  <c r="K497" i="1"/>
  <c r="P497" i="1" s="1"/>
  <c r="Q497" i="1" s="1"/>
  <c r="K498" i="1"/>
  <c r="K499" i="1"/>
  <c r="K501" i="1"/>
  <c r="P501" i="1" s="1"/>
  <c r="Q501" i="1" s="1"/>
  <c r="K502" i="1"/>
  <c r="P502" i="1" s="1"/>
  <c r="Q502" i="1" s="1"/>
  <c r="K503" i="1"/>
  <c r="K504" i="1"/>
  <c r="P504" i="1" s="1"/>
  <c r="Q504" i="1" s="1"/>
  <c r="K505" i="1"/>
  <c r="P505" i="1" s="1"/>
  <c r="Q505" i="1" s="1"/>
  <c r="K506" i="1"/>
  <c r="P506" i="1" s="1"/>
  <c r="Q506" i="1" s="1"/>
  <c r="K507" i="1"/>
  <c r="P507" i="1" s="1"/>
  <c r="Q507" i="1" s="1"/>
  <c r="K508" i="1"/>
  <c r="P508" i="1" s="1"/>
  <c r="Q508" i="1" s="1"/>
  <c r="K509" i="1"/>
  <c r="P509" i="1" s="1"/>
  <c r="Q509" i="1" s="1"/>
  <c r="K510" i="1"/>
  <c r="P510" i="1" s="1"/>
  <c r="Q510" i="1" s="1"/>
  <c r="K512" i="1"/>
  <c r="K513" i="1"/>
  <c r="K514" i="1"/>
  <c r="P514" i="1" s="1"/>
  <c r="Q514" i="1" s="1"/>
  <c r="K515" i="1"/>
  <c r="P515" i="1" s="1"/>
  <c r="Q515" i="1" s="1"/>
  <c r="K516" i="1"/>
  <c r="K517" i="1"/>
  <c r="K518" i="1"/>
  <c r="P518" i="1" s="1"/>
  <c r="Q518" i="1" s="1"/>
  <c r="K519" i="1"/>
  <c r="P519" i="1" s="1"/>
  <c r="Q519" i="1" s="1"/>
  <c r="K520" i="1"/>
  <c r="K521" i="1"/>
  <c r="P521" i="1" s="1"/>
  <c r="Q521" i="1" s="1"/>
  <c r="K523" i="1"/>
  <c r="P523" i="1" s="1"/>
  <c r="Q523" i="1" s="1"/>
  <c r="K524" i="1"/>
  <c r="P524" i="1" s="1"/>
  <c r="Q524" i="1" s="1"/>
  <c r="K525" i="1"/>
  <c r="P525" i="1" s="1"/>
  <c r="Q525" i="1" s="1"/>
  <c r="K526" i="1"/>
  <c r="P526" i="1" s="1"/>
  <c r="Q526" i="1" s="1"/>
  <c r="K527" i="1"/>
  <c r="P527" i="1" s="1"/>
  <c r="Q527" i="1" s="1"/>
  <c r="K528" i="1"/>
  <c r="P528" i="1" s="1"/>
  <c r="Q528" i="1" s="1"/>
  <c r="K529" i="1"/>
  <c r="K530" i="1"/>
  <c r="K531" i="1"/>
  <c r="P531" i="1" s="1"/>
  <c r="Q531" i="1" s="1"/>
  <c r="K532" i="1"/>
  <c r="P532" i="1" s="1"/>
  <c r="Q532" i="1" s="1"/>
  <c r="K534" i="1"/>
  <c r="K535" i="1"/>
  <c r="K536" i="1"/>
  <c r="P536" i="1" s="1"/>
  <c r="Q536" i="1" s="1"/>
  <c r="K537" i="1"/>
  <c r="P537" i="1" s="1"/>
  <c r="Q537" i="1" s="1"/>
  <c r="K538" i="1"/>
  <c r="K539" i="1"/>
  <c r="P539" i="1" s="1"/>
  <c r="Q539" i="1" s="1"/>
  <c r="K540" i="1"/>
  <c r="P540" i="1" s="1"/>
  <c r="Q540" i="1" s="1"/>
  <c r="K541" i="1"/>
  <c r="P541" i="1" s="1"/>
  <c r="Q541" i="1" s="1"/>
  <c r="K542" i="1"/>
  <c r="P542" i="1" s="1"/>
  <c r="Q542" i="1" s="1"/>
  <c r="K543" i="1"/>
  <c r="P543" i="1" s="1"/>
  <c r="Q543" i="1" s="1"/>
  <c r="K545" i="1"/>
  <c r="P545" i="1" s="1"/>
  <c r="Q545" i="1" s="1"/>
  <c r="K546" i="1"/>
  <c r="P546" i="1" s="1"/>
  <c r="Q546" i="1" s="1"/>
  <c r="K547" i="1"/>
  <c r="K548" i="1"/>
  <c r="K549" i="1"/>
  <c r="P549" i="1" s="1"/>
  <c r="Q549" i="1" s="1"/>
  <c r="K550" i="1"/>
  <c r="P550" i="1" s="1"/>
  <c r="Q550" i="1" s="1"/>
  <c r="K551" i="1"/>
  <c r="K552" i="1"/>
  <c r="K553" i="1"/>
  <c r="P553" i="1" s="1"/>
  <c r="Q553" i="1" s="1"/>
  <c r="K554" i="1"/>
  <c r="P554" i="1" s="1"/>
  <c r="Q554" i="1" s="1"/>
  <c r="K557" i="1"/>
  <c r="K558" i="1"/>
  <c r="P558" i="1" s="1"/>
  <c r="Q558" i="1" s="1"/>
  <c r="K559" i="1"/>
  <c r="P559" i="1" s="1"/>
  <c r="Q559" i="1" s="1"/>
  <c r="K560" i="1"/>
  <c r="P560" i="1" s="1"/>
  <c r="Q560" i="1" s="1"/>
  <c r="K561" i="1"/>
  <c r="P561" i="1" s="1"/>
  <c r="Q561" i="1" s="1"/>
  <c r="K562" i="1"/>
  <c r="P562" i="1" s="1"/>
  <c r="Q562" i="1" s="1"/>
  <c r="K563" i="1"/>
  <c r="P563" i="1" s="1"/>
  <c r="Q563" i="1" s="1"/>
  <c r="K564" i="1"/>
  <c r="P564" i="1" s="1"/>
  <c r="Q564" i="1" s="1"/>
  <c r="K565" i="1"/>
  <c r="K566" i="1"/>
  <c r="K568" i="1"/>
  <c r="P568" i="1" s="1"/>
  <c r="Q568" i="1" s="1"/>
  <c r="K569" i="1"/>
  <c r="P569" i="1" s="1"/>
  <c r="Q569" i="1" s="1"/>
  <c r="K570" i="1"/>
  <c r="K571" i="1"/>
  <c r="K572" i="1"/>
  <c r="P572" i="1" s="1"/>
  <c r="Q572" i="1" s="1"/>
  <c r="K573" i="1"/>
  <c r="P573" i="1" s="1"/>
  <c r="Q573" i="1" s="1"/>
  <c r="K574" i="1"/>
  <c r="K575" i="1"/>
  <c r="P575" i="1" s="1"/>
  <c r="Q575" i="1" s="1"/>
  <c r="K576" i="1"/>
  <c r="P576" i="1" s="1"/>
  <c r="Q576" i="1" s="1"/>
  <c r="K577" i="1"/>
  <c r="P577" i="1" s="1"/>
  <c r="Q577" i="1" s="1"/>
  <c r="K579" i="1"/>
  <c r="P579" i="1" s="1"/>
  <c r="Q579" i="1" s="1"/>
  <c r="K580" i="1"/>
  <c r="P580" i="1" s="1"/>
  <c r="Q580" i="1" s="1"/>
  <c r="K581" i="1"/>
  <c r="P581" i="1" s="1"/>
  <c r="Q581" i="1" s="1"/>
  <c r="K582" i="1"/>
  <c r="P582" i="1" s="1"/>
  <c r="Q582" i="1" s="1"/>
  <c r="K840" i="1"/>
  <c r="K583" i="1"/>
  <c r="K584" i="1"/>
  <c r="P584" i="1" s="1"/>
  <c r="Q584" i="1" s="1"/>
  <c r="K585" i="1"/>
  <c r="P585" i="1" s="1"/>
  <c r="Q585" i="1" s="1"/>
  <c r="K586" i="1"/>
  <c r="K587" i="1"/>
  <c r="K588" i="1"/>
  <c r="P588" i="1" s="1"/>
  <c r="Q588" i="1" s="1"/>
  <c r="K590" i="1"/>
  <c r="P590" i="1" s="1"/>
  <c r="Q590" i="1" s="1"/>
  <c r="K591" i="1"/>
  <c r="K592" i="1"/>
  <c r="P592" i="1" s="1"/>
  <c r="Q592" i="1" s="1"/>
  <c r="K593" i="1"/>
  <c r="P593" i="1" s="1"/>
  <c r="Q593" i="1" s="1"/>
  <c r="K594" i="1"/>
  <c r="P594" i="1" s="1"/>
  <c r="Q594" i="1" s="1"/>
  <c r="K595" i="1"/>
  <c r="P595" i="1" s="1"/>
  <c r="Q595" i="1" s="1"/>
  <c r="K596" i="1"/>
  <c r="P596" i="1" s="1"/>
  <c r="Q596" i="1" s="1"/>
  <c r="K597" i="1"/>
  <c r="P597" i="1" s="1"/>
  <c r="Q597" i="1" s="1"/>
  <c r="K598" i="1"/>
  <c r="P598" i="1" s="1"/>
  <c r="Q598" i="1" s="1"/>
  <c r="K599" i="1"/>
  <c r="K601" i="1"/>
  <c r="K602" i="1"/>
  <c r="P602" i="1" s="1"/>
  <c r="Q602" i="1" s="1"/>
  <c r="K603" i="1"/>
  <c r="P603" i="1" s="1"/>
  <c r="Q603" i="1" s="1"/>
  <c r="K604" i="1"/>
  <c r="K605" i="1"/>
  <c r="K606" i="1"/>
  <c r="P606" i="1" s="1"/>
  <c r="Q606" i="1" s="1"/>
  <c r="K607" i="1"/>
  <c r="P607" i="1" s="1"/>
  <c r="Q607" i="1" s="1"/>
  <c r="K608" i="1"/>
  <c r="K609" i="1"/>
  <c r="P609" i="1" s="1"/>
  <c r="Q609" i="1" s="1"/>
  <c r="K610" i="1"/>
  <c r="P610" i="1" s="1"/>
  <c r="Q610" i="1" s="1"/>
  <c r="K612" i="1"/>
  <c r="P612" i="1" s="1"/>
  <c r="Q612" i="1" s="1"/>
  <c r="K613" i="1"/>
  <c r="P613" i="1" s="1"/>
  <c r="Q613" i="1" s="1"/>
  <c r="K614" i="1"/>
  <c r="P614" i="1" s="1"/>
  <c r="Q614" i="1" s="1"/>
  <c r="K615" i="1"/>
  <c r="P615" i="1" s="1"/>
  <c r="Q615" i="1" s="1"/>
  <c r="K616" i="1"/>
  <c r="P616" i="1" s="1"/>
  <c r="Q616" i="1" s="1"/>
  <c r="K617" i="1"/>
  <c r="K618" i="1"/>
  <c r="K619" i="1"/>
  <c r="P619" i="1" s="1"/>
  <c r="Q619" i="1" s="1"/>
  <c r="K620" i="1"/>
  <c r="P620" i="1" s="1"/>
  <c r="Q620" i="1" s="1"/>
  <c r="K621" i="1"/>
  <c r="K623" i="1"/>
  <c r="K624" i="1"/>
  <c r="P624" i="1" s="1"/>
  <c r="Q624" i="1" s="1"/>
  <c r="K625" i="1"/>
  <c r="P625" i="1" s="1"/>
  <c r="Q625" i="1" s="1"/>
  <c r="K626" i="1"/>
  <c r="K627" i="1"/>
  <c r="P627" i="1" s="1"/>
  <c r="Q627" i="1" s="1"/>
  <c r="K628" i="1"/>
  <c r="P628" i="1" s="1"/>
  <c r="Q628" i="1" s="1"/>
  <c r="K629" i="1"/>
  <c r="P629" i="1" s="1"/>
  <c r="Q629" i="1" s="1"/>
  <c r="K630" i="1"/>
  <c r="P630" i="1" s="1"/>
  <c r="Q630" i="1" s="1"/>
  <c r="K631" i="1"/>
  <c r="P631" i="1" s="1"/>
  <c r="Q631" i="1" s="1"/>
  <c r="K632" i="1"/>
  <c r="P632" i="1" s="1"/>
  <c r="Q632" i="1" s="1"/>
  <c r="K634" i="1"/>
  <c r="P634" i="1" s="1"/>
  <c r="Q634" i="1" s="1"/>
  <c r="K635" i="1"/>
  <c r="K636" i="1"/>
  <c r="K637" i="1"/>
  <c r="P637" i="1" s="1"/>
  <c r="Q637" i="1" s="1"/>
  <c r="K638" i="1"/>
  <c r="P638" i="1" s="1"/>
  <c r="Q638" i="1" s="1"/>
  <c r="K639" i="1"/>
  <c r="K640" i="1"/>
  <c r="K641" i="1"/>
  <c r="P641" i="1" s="1"/>
  <c r="Q641" i="1" s="1"/>
  <c r="K642" i="1"/>
  <c r="P642" i="1" s="1"/>
  <c r="Q642" i="1" s="1"/>
  <c r="K643" i="1"/>
  <c r="K645" i="1"/>
  <c r="P645" i="1" s="1"/>
  <c r="Q645" i="1" s="1"/>
  <c r="K646" i="1"/>
  <c r="P646" i="1" s="1"/>
  <c r="Q646" i="1" s="1"/>
  <c r="K647" i="1"/>
  <c r="P647" i="1" s="1"/>
  <c r="Q647" i="1" s="1"/>
  <c r="K648" i="1"/>
  <c r="P648" i="1" s="1"/>
  <c r="Q648" i="1" s="1"/>
  <c r="K649" i="1"/>
  <c r="P649" i="1" s="1"/>
  <c r="Q649" i="1" s="1"/>
  <c r="K650" i="1"/>
  <c r="P650" i="1" s="1"/>
  <c r="Q650" i="1" s="1"/>
  <c r="K651" i="1"/>
  <c r="P651" i="1" s="1"/>
  <c r="Q651" i="1" s="1"/>
  <c r="K652" i="1"/>
  <c r="K653" i="1"/>
  <c r="K654" i="1"/>
  <c r="P654" i="1" s="1"/>
  <c r="Q654" i="1" s="1"/>
  <c r="K656" i="1"/>
  <c r="P656" i="1" s="1"/>
  <c r="Q656" i="1" s="1"/>
  <c r="K657" i="1"/>
  <c r="K658" i="1"/>
  <c r="K659" i="1"/>
  <c r="P659" i="1" s="1"/>
  <c r="Q659" i="1" s="1"/>
  <c r="K660" i="1"/>
  <c r="P660" i="1" s="1"/>
  <c r="Q660" i="1" s="1"/>
  <c r="K661" i="1"/>
  <c r="K662" i="1"/>
  <c r="P662" i="1" s="1"/>
  <c r="Q662" i="1" s="1"/>
  <c r="K663" i="1"/>
  <c r="P663" i="1" s="1"/>
  <c r="Q663" i="1" s="1"/>
  <c r="K664" i="1"/>
  <c r="P664" i="1" s="1"/>
  <c r="Q664" i="1" s="1"/>
  <c r="K665" i="1"/>
  <c r="P665" i="1" s="1"/>
  <c r="Q665" i="1" s="1"/>
  <c r="K668" i="1"/>
  <c r="P668" i="1" s="1"/>
  <c r="Q668" i="1" s="1"/>
  <c r="K669" i="1"/>
  <c r="P669" i="1" s="1"/>
  <c r="Q669" i="1" s="1"/>
  <c r="K670" i="1"/>
  <c r="P670" i="1" s="1"/>
  <c r="Q670" i="1" s="1"/>
  <c r="K671" i="1"/>
  <c r="K672" i="1"/>
  <c r="K673" i="1"/>
  <c r="P673" i="1" s="1"/>
  <c r="Q673" i="1" s="1"/>
  <c r="K674" i="1"/>
  <c r="P674" i="1" s="1"/>
  <c r="Q674" i="1" s="1"/>
  <c r="K675" i="1"/>
  <c r="P675" i="1" s="1"/>
  <c r="Q675" i="1" s="1"/>
  <c r="K676" i="1"/>
  <c r="K677" i="1"/>
  <c r="P677" i="1" s="1"/>
  <c r="Q677" i="1" s="1"/>
  <c r="K679" i="1"/>
  <c r="P679" i="1" s="1"/>
  <c r="Q679" i="1" s="1"/>
  <c r="K680" i="1"/>
  <c r="K681" i="1"/>
  <c r="P681" i="1" s="1"/>
  <c r="Q681" i="1" s="1"/>
  <c r="K682" i="1"/>
  <c r="P682" i="1" s="1"/>
  <c r="Q682" i="1" s="1"/>
  <c r="K683" i="1"/>
  <c r="P683" i="1" s="1"/>
  <c r="Q683" i="1" s="1"/>
  <c r="K684" i="1"/>
  <c r="P684" i="1" s="1"/>
  <c r="Q684" i="1" s="1"/>
  <c r="K685" i="1"/>
  <c r="P685" i="1" s="1"/>
  <c r="Q685" i="1" s="1"/>
  <c r="K686" i="1"/>
  <c r="P686" i="1" s="1"/>
  <c r="Q686" i="1" s="1"/>
  <c r="K687" i="1"/>
  <c r="P687" i="1" s="1"/>
  <c r="Q687" i="1" s="1"/>
  <c r="K688" i="1"/>
  <c r="K690" i="1"/>
  <c r="K691" i="1"/>
  <c r="P691" i="1" s="1"/>
  <c r="Q691" i="1" s="1"/>
  <c r="K692" i="1"/>
  <c r="P692" i="1" s="1"/>
  <c r="Q692" i="1" s="1"/>
  <c r="K693" i="1"/>
  <c r="P693" i="1" s="1"/>
  <c r="Q693" i="1" s="1"/>
  <c r="K694" i="1"/>
  <c r="K695" i="1"/>
  <c r="P695" i="1" s="1"/>
  <c r="Q695" i="1" s="1"/>
  <c r="K696" i="1"/>
  <c r="P696" i="1" s="1"/>
  <c r="Q696" i="1" s="1"/>
  <c r="K697" i="1"/>
  <c r="K698" i="1"/>
  <c r="P698" i="1" s="1"/>
  <c r="Q698" i="1" s="1"/>
  <c r="K699" i="1"/>
  <c r="P699" i="1" s="1"/>
  <c r="Q699" i="1" s="1"/>
  <c r="K701" i="1"/>
  <c r="P701" i="1" s="1"/>
  <c r="Q701" i="1" s="1"/>
  <c r="K702" i="1"/>
  <c r="P702" i="1" s="1"/>
  <c r="Q702" i="1" s="1"/>
  <c r="K703" i="1"/>
  <c r="P703" i="1" s="1"/>
  <c r="Q703" i="1" s="1"/>
  <c r="K704" i="1"/>
  <c r="P704" i="1" s="1"/>
  <c r="Q704" i="1" s="1"/>
  <c r="K705" i="1"/>
  <c r="P705" i="1" s="1"/>
  <c r="Q705" i="1" s="1"/>
  <c r="K706" i="1"/>
  <c r="K707" i="1"/>
  <c r="K708" i="1"/>
  <c r="P708" i="1" s="1"/>
  <c r="Q708" i="1" s="1"/>
  <c r="K709" i="1"/>
  <c r="P709" i="1" s="1"/>
  <c r="Q709" i="1" s="1"/>
  <c r="K710" i="1"/>
  <c r="P710" i="1" s="1"/>
  <c r="Q710" i="1" s="1"/>
  <c r="K712" i="1"/>
  <c r="K713" i="1"/>
  <c r="P713" i="1" s="1"/>
  <c r="Q713" i="1" s="1"/>
  <c r="K714" i="1"/>
  <c r="P714" i="1" s="1"/>
  <c r="Q714" i="1" s="1"/>
  <c r="K715" i="1"/>
  <c r="K716" i="1"/>
  <c r="P716" i="1" s="1"/>
  <c r="Q716" i="1" s="1"/>
  <c r="K717" i="1"/>
  <c r="P717" i="1" s="1"/>
  <c r="Q717" i="1" s="1"/>
  <c r="K718" i="1"/>
  <c r="P718" i="1" s="1"/>
  <c r="Q718" i="1" s="1"/>
  <c r="K719" i="1"/>
  <c r="P719" i="1" s="1"/>
  <c r="Q719" i="1" s="1"/>
  <c r="K720" i="1"/>
  <c r="P720" i="1" s="1"/>
  <c r="Q720" i="1" s="1"/>
  <c r="K721" i="1"/>
  <c r="P721" i="1" s="1"/>
  <c r="Q721" i="1" s="1"/>
  <c r="K723" i="1"/>
  <c r="P723" i="1" s="1"/>
  <c r="Q723" i="1" s="1"/>
  <c r="K724" i="1"/>
  <c r="K725" i="1"/>
  <c r="K726" i="1"/>
  <c r="P726" i="1" s="1"/>
  <c r="Q726" i="1" s="1"/>
  <c r="K727" i="1"/>
  <c r="P727" i="1" s="1"/>
  <c r="Q727" i="1" s="1"/>
  <c r="K729" i="1"/>
  <c r="P729" i="1" s="1"/>
  <c r="Q729" i="1" s="1"/>
  <c r="K730" i="1"/>
  <c r="K731" i="1"/>
  <c r="P731" i="1" s="1"/>
  <c r="Q731" i="1" s="1"/>
  <c r="K732" i="1"/>
  <c r="P732" i="1" s="1"/>
  <c r="Q732" i="1" s="1"/>
  <c r="K733" i="1"/>
  <c r="K735" i="1"/>
  <c r="P735" i="1" s="1"/>
  <c r="Q735" i="1" s="1"/>
  <c r="K736" i="1"/>
  <c r="P736" i="1" s="1"/>
  <c r="Q736" i="1" s="1"/>
  <c r="K737" i="1"/>
  <c r="P737" i="1" s="1"/>
  <c r="Q737" i="1" s="1"/>
  <c r="K738" i="1"/>
  <c r="P738" i="1" s="1"/>
  <c r="Q738" i="1" s="1"/>
  <c r="K739" i="1"/>
  <c r="P739" i="1" s="1"/>
  <c r="Q739" i="1" s="1"/>
  <c r="K740" i="1"/>
  <c r="P740" i="1" s="1"/>
  <c r="Q740" i="1" s="1"/>
  <c r="K741" i="1"/>
  <c r="P741" i="1" s="1"/>
  <c r="Q741" i="1" s="1"/>
  <c r="K742" i="1"/>
  <c r="K743" i="1"/>
  <c r="K744" i="1"/>
  <c r="P744" i="1" s="1"/>
  <c r="Q744" i="1" s="1"/>
  <c r="K746" i="1"/>
  <c r="P746" i="1" s="1"/>
  <c r="Q746" i="1" s="1"/>
  <c r="K747" i="1"/>
  <c r="P747" i="1" s="1"/>
  <c r="Q747" i="1" s="1"/>
  <c r="K748" i="1"/>
  <c r="K749" i="1"/>
  <c r="P749" i="1" s="1"/>
  <c r="Q749" i="1" s="1"/>
  <c r="K750" i="1"/>
  <c r="P750" i="1" s="1"/>
  <c r="Q750" i="1" s="1"/>
  <c r="K751" i="1"/>
  <c r="K752" i="1"/>
  <c r="P752" i="1" s="1"/>
  <c r="Q752" i="1" s="1"/>
  <c r="K753" i="1"/>
  <c r="P753" i="1" s="1"/>
  <c r="Q753" i="1" s="1"/>
  <c r="K754" i="1"/>
  <c r="P754" i="1" s="1"/>
  <c r="Q754" i="1" s="1"/>
  <c r="K755" i="1"/>
  <c r="P755" i="1" s="1"/>
  <c r="Q755" i="1" s="1"/>
  <c r="K757" i="1"/>
  <c r="P757" i="1" s="1"/>
  <c r="Q757" i="1" s="1"/>
  <c r="K758" i="1"/>
  <c r="P758" i="1" s="1"/>
  <c r="Q758" i="1" s="1"/>
  <c r="K759" i="1"/>
  <c r="P759" i="1" s="1"/>
  <c r="Q759" i="1" s="1"/>
  <c r="K760" i="1"/>
  <c r="K761" i="1"/>
  <c r="K762" i="1"/>
  <c r="P762" i="1" s="1"/>
  <c r="Q762" i="1" s="1"/>
  <c r="K763" i="1"/>
  <c r="P763" i="1" s="1"/>
  <c r="Q763" i="1" s="1"/>
  <c r="K764" i="1"/>
  <c r="P764" i="1" s="1"/>
  <c r="Q764" i="1" s="1"/>
  <c r="K765" i="1"/>
  <c r="K766" i="1"/>
  <c r="P766" i="1" s="1"/>
  <c r="Q766" i="1" s="1"/>
  <c r="K768" i="1"/>
  <c r="P768" i="1" s="1"/>
  <c r="Q768" i="1" s="1"/>
  <c r="K769" i="1"/>
  <c r="K770" i="1"/>
  <c r="P770" i="1" s="1"/>
  <c r="Q770" i="1" s="1"/>
  <c r="K771" i="1"/>
  <c r="P771" i="1" s="1"/>
  <c r="Q771" i="1" s="1"/>
  <c r="K772" i="1"/>
  <c r="P772" i="1" s="1"/>
  <c r="Q772" i="1" s="1"/>
  <c r="K773" i="1"/>
  <c r="P773" i="1" s="1"/>
  <c r="Q773" i="1" s="1"/>
  <c r="K774" i="1"/>
  <c r="P774" i="1" s="1"/>
  <c r="Q774" i="1" s="1"/>
  <c r="K775" i="1"/>
  <c r="P775" i="1" s="1"/>
  <c r="Q775" i="1" s="1"/>
  <c r="K776" i="1"/>
  <c r="P776" i="1" s="1"/>
  <c r="Q776" i="1" s="1"/>
  <c r="K777" i="1"/>
  <c r="K780" i="1"/>
  <c r="K781" i="1"/>
  <c r="P781" i="1" s="1"/>
  <c r="Q781" i="1" s="1"/>
  <c r="K782" i="1"/>
  <c r="P782" i="1" s="1"/>
  <c r="Q782" i="1" s="1"/>
  <c r="K783" i="1"/>
  <c r="P783" i="1" s="1"/>
  <c r="Q783" i="1" s="1"/>
  <c r="K784" i="1"/>
  <c r="K785" i="1"/>
  <c r="P785" i="1" s="1"/>
  <c r="Q785" i="1" s="1"/>
  <c r="K786" i="1"/>
  <c r="P786" i="1" s="1"/>
  <c r="Q786" i="1" s="1"/>
  <c r="K787" i="1"/>
  <c r="K788" i="1"/>
  <c r="P788" i="1" s="1"/>
  <c r="Q788" i="1" s="1"/>
  <c r="K789" i="1"/>
  <c r="P789" i="1" s="1"/>
  <c r="Q789" i="1" s="1"/>
  <c r="K791" i="1"/>
  <c r="P791" i="1" s="1"/>
  <c r="Q791" i="1" s="1"/>
  <c r="K792" i="1"/>
  <c r="P792" i="1" s="1"/>
  <c r="Q792" i="1" s="1"/>
  <c r="K793" i="1"/>
  <c r="P793" i="1" s="1"/>
  <c r="Q793" i="1" s="1"/>
  <c r="K794" i="1"/>
  <c r="P794" i="1" s="1"/>
  <c r="Q794" i="1" s="1"/>
  <c r="K795" i="1"/>
  <c r="P795" i="1" s="1"/>
  <c r="Q795" i="1" s="1"/>
  <c r="K796" i="1"/>
  <c r="K797" i="1"/>
  <c r="K798" i="1"/>
  <c r="P798" i="1" s="1"/>
  <c r="Q798" i="1" s="1"/>
  <c r="K799" i="1"/>
  <c r="P799" i="1" s="1"/>
  <c r="Q799" i="1" s="1"/>
  <c r="K800" i="1"/>
  <c r="P800" i="1" s="1"/>
  <c r="Q800" i="1" s="1"/>
  <c r="K802" i="1"/>
  <c r="K803" i="1"/>
  <c r="P803" i="1" s="1"/>
  <c r="Q803" i="1" s="1"/>
  <c r="K804" i="1"/>
  <c r="P804" i="1" s="1"/>
  <c r="Q804" i="1" s="1"/>
  <c r="K805" i="1"/>
  <c r="K806" i="1"/>
  <c r="P806" i="1" s="1"/>
  <c r="Q806" i="1" s="1"/>
  <c r="K807" i="1"/>
  <c r="P807" i="1" s="1"/>
  <c r="Q807" i="1" s="1"/>
  <c r="K808" i="1"/>
  <c r="P808" i="1" s="1"/>
  <c r="Q808" i="1" s="1"/>
  <c r="K809" i="1"/>
  <c r="P809" i="1" s="1"/>
  <c r="Q809" i="1" s="1"/>
  <c r="K810" i="1"/>
  <c r="P810" i="1" s="1"/>
  <c r="Q810" i="1" s="1"/>
  <c r="K811" i="1"/>
  <c r="P811" i="1" s="1"/>
  <c r="Q811" i="1" s="1"/>
  <c r="K813" i="1"/>
  <c r="P813" i="1" s="1"/>
  <c r="Q813" i="1" s="1"/>
  <c r="K814" i="1"/>
  <c r="K815" i="1"/>
  <c r="K816" i="1"/>
  <c r="P816" i="1" s="1"/>
  <c r="Q816" i="1" s="1"/>
  <c r="K817" i="1"/>
  <c r="P817" i="1" s="1"/>
  <c r="Q817" i="1" s="1"/>
  <c r="K818" i="1"/>
  <c r="P818" i="1" s="1"/>
  <c r="Q818" i="1" s="1"/>
  <c r="K819" i="1"/>
  <c r="K820" i="1"/>
  <c r="P820" i="1" s="1"/>
  <c r="Q820" i="1" s="1"/>
  <c r="K821" i="1"/>
  <c r="P821" i="1" s="1"/>
  <c r="Q821" i="1" s="1"/>
  <c r="K822" i="1"/>
  <c r="K824" i="1"/>
  <c r="P824" i="1" s="1"/>
  <c r="Q824" i="1" s="1"/>
  <c r="K825" i="1"/>
  <c r="P825" i="1" s="1"/>
  <c r="Q825" i="1" s="1"/>
  <c r="K826" i="1"/>
  <c r="P826" i="1" s="1"/>
  <c r="Q826" i="1" s="1"/>
  <c r="K827" i="1"/>
  <c r="P827" i="1" s="1"/>
  <c r="Q827" i="1" s="1"/>
  <c r="K828" i="1"/>
  <c r="P828" i="1" s="1"/>
  <c r="Q828" i="1" s="1"/>
  <c r="K829" i="1"/>
  <c r="P829" i="1" s="1"/>
  <c r="Q829" i="1" s="1"/>
  <c r="K830" i="1"/>
  <c r="P830" i="1" s="1"/>
  <c r="Q830" i="1" s="1"/>
  <c r="K831" i="1"/>
  <c r="K832" i="1"/>
  <c r="K833" i="1"/>
  <c r="P833" i="1" s="1"/>
  <c r="Q833" i="1" s="1"/>
  <c r="K835" i="1"/>
  <c r="P835" i="1" s="1"/>
  <c r="Q835" i="1" s="1"/>
  <c r="K836" i="1"/>
  <c r="P836" i="1" s="1"/>
  <c r="Q836" i="1" s="1"/>
  <c r="K837" i="1"/>
  <c r="K838" i="1"/>
  <c r="P838" i="1" s="1"/>
  <c r="Q838" i="1" s="1"/>
  <c r="K839" i="1"/>
  <c r="P839" i="1" s="1"/>
  <c r="Q839" i="1" s="1"/>
  <c r="K841" i="1"/>
  <c r="K842" i="1"/>
  <c r="P842" i="1" s="1"/>
  <c r="Q842" i="1" s="1"/>
  <c r="K843" i="1"/>
  <c r="P843" i="1" s="1"/>
  <c r="Q843" i="1" s="1"/>
  <c r="K728" i="1"/>
  <c r="P728" i="1" s="1"/>
  <c r="Q728" i="1" s="1"/>
  <c r="K844" i="1"/>
  <c r="P844" i="1" s="1"/>
  <c r="Q844" i="1" s="1"/>
  <c r="K845" i="1"/>
  <c r="P845" i="1" s="1"/>
  <c r="Q845" i="1" s="1"/>
  <c r="K847" i="1"/>
  <c r="P847" i="1" s="1"/>
  <c r="Q847" i="1" s="1"/>
  <c r="K848" i="1"/>
  <c r="P848" i="1" s="1"/>
  <c r="Q848" i="1" s="1"/>
  <c r="K849" i="1"/>
  <c r="K850" i="1"/>
  <c r="K851" i="1"/>
  <c r="P851" i="1" s="1"/>
  <c r="Q851" i="1" s="1"/>
  <c r="K852" i="1"/>
  <c r="P852" i="1" s="1"/>
  <c r="Q852" i="1" s="1"/>
  <c r="K859" i="1"/>
  <c r="P859" i="1" s="1"/>
  <c r="Q859" i="1" s="1"/>
  <c r="K870" i="1"/>
  <c r="K881" i="1"/>
  <c r="P881" i="1" s="1"/>
  <c r="Q881" i="1" s="1"/>
  <c r="K892" i="1"/>
  <c r="P892" i="1" s="1"/>
  <c r="Q892" i="1" s="1"/>
  <c r="K904" i="1"/>
  <c r="K915" i="1"/>
  <c r="P915" i="1" s="1"/>
  <c r="Q915" i="1" s="1"/>
  <c r="K926" i="1"/>
  <c r="P926" i="1" s="1"/>
  <c r="Q926" i="1" s="1"/>
  <c r="K937" i="1"/>
  <c r="P937" i="1" s="1"/>
  <c r="Q937" i="1" s="1"/>
  <c r="K948" i="1"/>
  <c r="P948" i="1" s="1"/>
  <c r="Q948" i="1" s="1"/>
  <c r="K959" i="1"/>
  <c r="P959" i="1" s="1"/>
  <c r="Q959" i="1" s="1"/>
  <c r="K970" i="1"/>
  <c r="P970" i="1" s="1"/>
  <c r="Q970" i="1" s="1"/>
  <c r="K981" i="1"/>
  <c r="P981" i="1" s="1"/>
  <c r="Q981" i="1" s="1"/>
  <c r="K992" i="1"/>
  <c r="K1003" i="1"/>
  <c r="K1015" i="1"/>
  <c r="P1015" i="1" s="1"/>
  <c r="Q1015" i="1" s="1"/>
  <c r="K1026" i="1"/>
  <c r="P1026" i="1" s="1"/>
  <c r="Q1026" i="1" s="1"/>
  <c r="K1037" i="1"/>
  <c r="P1037" i="1" s="1"/>
  <c r="Q1037" i="1" s="1"/>
  <c r="K1048" i="1"/>
  <c r="K1059" i="1"/>
  <c r="P1059" i="1" s="1"/>
  <c r="Q1059" i="1" s="1"/>
  <c r="K1070" i="1"/>
  <c r="P1070" i="1" s="1"/>
  <c r="Q1070" i="1" s="1"/>
  <c r="K1081" i="1"/>
  <c r="K1092" i="1"/>
  <c r="P1092" i="1" s="1"/>
  <c r="Q1092" i="1" s="1"/>
  <c r="K2342" i="1"/>
  <c r="P2342" i="1" s="1"/>
  <c r="Q2342" i="1" s="1"/>
  <c r="K1103" i="1"/>
  <c r="P1103" i="1" s="1"/>
  <c r="Q1103" i="1" s="1"/>
  <c r="K1114" i="1"/>
  <c r="P1114" i="1" s="1"/>
  <c r="Q1114" i="1" s="1"/>
  <c r="K1126" i="1"/>
  <c r="P1126" i="1" s="1"/>
  <c r="Q1126" i="1" s="1"/>
  <c r="K1137" i="1"/>
  <c r="P1137" i="1" s="1"/>
  <c r="Q1137" i="1" s="1"/>
  <c r="K1148" i="1"/>
  <c r="P1148" i="1" s="1"/>
  <c r="Q1148" i="1" s="1"/>
  <c r="K1159" i="1"/>
  <c r="K1170" i="1"/>
  <c r="K1181" i="1"/>
  <c r="P1181" i="1" s="1"/>
  <c r="Q1181" i="1" s="1"/>
  <c r="K1192" i="1"/>
  <c r="P1192" i="1" s="1"/>
  <c r="Q1192" i="1" s="1"/>
  <c r="K1203" i="1"/>
  <c r="P1203" i="1" s="1"/>
  <c r="Q1203" i="1" s="1"/>
  <c r="K1214" i="1"/>
  <c r="K1225" i="1"/>
  <c r="P1225" i="1" s="1"/>
  <c r="Q1225" i="1" s="1"/>
  <c r="K1238" i="1"/>
  <c r="P1238" i="1" s="1"/>
  <c r="Q1238" i="1" s="1"/>
  <c r="K1249" i="1"/>
  <c r="K1260" i="1"/>
  <c r="P1260" i="1" s="1"/>
  <c r="Q1260" i="1" s="1"/>
  <c r="K1271" i="1"/>
  <c r="P1271" i="1" s="1"/>
  <c r="Q1271" i="1" s="1"/>
  <c r="K1282" i="1"/>
  <c r="P1282" i="1" s="1"/>
  <c r="Q1282" i="1" s="1"/>
  <c r="K1293" i="1"/>
  <c r="P1293" i="1" s="1"/>
  <c r="Q1293" i="1" s="1"/>
  <c r="K1304" i="1"/>
  <c r="P1304" i="1" s="1"/>
  <c r="Q1304" i="1" s="1"/>
  <c r="K1315" i="1"/>
  <c r="P1315" i="1" s="1"/>
  <c r="Q1315" i="1" s="1"/>
  <c r="K1326" i="1"/>
  <c r="P1326" i="1" s="1"/>
  <c r="Q1326" i="1" s="1"/>
  <c r="K1337" i="1"/>
  <c r="K1349" i="1"/>
  <c r="K1360" i="1"/>
  <c r="P1360" i="1" s="1"/>
  <c r="Q1360" i="1" s="1"/>
  <c r="K1371" i="1"/>
  <c r="P1371" i="1" s="1"/>
  <c r="Q1371" i="1" s="1"/>
  <c r="K1382" i="1"/>
  <c r="P1382" i="1" s="1"/>
  <c r="Q1382" i="1" s="1"/>
  <c r="K1393" i="1"/>
  <c r="K1404" i="1"/>
  <c r="P1404" i="1" s="1"/>
  <c r="Q1404" i="1" s="1"/>
  <c r="K2343" i="1"/>
  <c r="P2343" i="1" s="1"/>
  <c r="Q2343" i="1" s="1"/>
  <c r="K1415" i="1"/>
  <c r="K1426" i="1"/>
  <c r="P1426" i="1" s="1"/>
  <c r="Q1426" i="1" s="1"/>
  <c r="K1437" i="1"/>
  <c r="P1437" i="1" s="1"/>
  <c r="Q1437" i="1" s="1"/>
  <c r="K1448" i="1"/>
  <c r="P1448" i="1" s="1"/>
  <c r="Q1448" i="1" s="1"/>
  <c r="K1460" i="1"/>
  <c r="P1460" i="1" s="1"/>
  <c r="Q1460" i="1" s="1"/>
  <c r="K1471" i="1"/>
  <c r="P1471" i="1" s="1"/>
  <c r="Q1471" i="1" s="1"/>
  <c r="K1482" i="1"/>
  <c r="P1482" i="1" s="1"/>
  <c r="Q1482" i="1" s="1"/>
  <c r="K1493" i="1"/>
  <c r="P1493" i="1" s="1"/>
  <c r="Q1493" i="1" s="1"/>
  <c r="K1504" i="1"/>
  <c r="K1515" i="1"/>
  <c r="K1526" i="1"/>
  <c r="P1526" i="1" s="1"/>
  <c r="Q1526" i="1" s="1"/>
  <c r="K1537" i="1"/>
  <c r="P1537" i="1" s="1"/>
  <c r="Q1537" i="1" s="1"/>
  <c r="K1548" i="1"/>
  <c r="P1548" i="1" s="1"/>
  <c r="Q1548" i="1" s="1"/>
  <c r="K1559" i="1"/>
  <c r="K1571" i="1"/>
  <c r="P1571" i="1" s="1"/>
  <c r="Q1571" i="1" s="1"/>
  <c r="K1582" i="1"/>
  <c r="P1582" i="1" s="1"/>
  <c r="Q1582" i="1" s="1"/>
  <c r="K1593" i="1"/>
  <c r="K1604" i="1"/>
  <c r="P1604" i="1" s="1"/>
  <c r="Q1604" i="1" s="1"/>
  <c r="K1615" i="1"/>
  <c r="P1615" i="1" s="1"/>
  <c r="Q1615" i="1" s="1"/>
  <c r="K1626" i="1"/>
  <c r="P1626" i="1" s="1"/>
  <c r="Q1626" i="1" s="1"/>
  <c r="K1637" i="1"/>
  <c r="P1637" i="1" s="1"/>
  <c r="Q1637" i="1" s="1"/>
  <c r="K1648" i="1"/>
  <c r="P1648" i="1" s="1"/>
  <c r="Q1648" i="1" s="1"/>
  <c r="K1659" i="1"/>
  <c r="P1659" i="1" s="1"/>
  <c r="Q1659" i="1" s="1"/>
  <c r="K1670" i="1"/>
  <c r="P1670" i="1" s="1"/>
  <c r="Q1670" i="1" s="1"/>
  <c r="K1682" i="1"/>
  <c r="K1693" i="1"/>
  <c r="K1704" i="1"/>
  <c r="P1704" i="1" s="1"/>
  <c r="Q1704" i="1" s="1"/>
  <c r="K1715" i="1"/>
  <c r="P1715" i="1" s="1"/>
  <c r="Q1715" i="1" s="1"/>
  <c r="K1726" i="1"/>
  <c r="P1726" i="1" s="1"/>
  <c r="Q1726" i="1" s="1"/>
  <c r="K1737" i="1"/>
  <c r="K1748" i="1"/>
  <c r="P1748" i="1" s="1"/>
  <c r="Q1748" i="1" s="1"/>
  <c r="K1759" i="1"/>
  <c r="P1759" i="1" s="1"/>
  <c r="Q1759" i="1" s="1"/>
  <c r="K1770" i="1"/>
  <c r="K1781" i="1"/>
  <c r="P1781" i="1" s="1"/>
  <c r="Q1781" i="1" s="1"/>
  <c r="K1793" i="1"/>
  <c r="P1793" i="1" s="1"/>
  <c r="Q1793" i="1" s="1"/>
  <c r="K1804" i="1"/>
  <c r="P1804" i="1" s="1"/>
  <c r="Q1804" i="1" s="1"/>
  <c r="K1815" i="1"/>
  <c r="P1815" i="1" s="1"/>
  <c r="Q1815" i="1" s="1"/>
  <c r="K1826" i="1"/>
  <c r="P1826" i="1" s="1"/>
  <c r="Q1826" i="1" s="1"/>
  <c r="K1837" i="1"/>
  <c r="P1837" i="1" s="1"/>
  <c r="Q1837" i="1" s="1"/>
  <c r="K1848" i="1"/>
  <c r="P1848" i="1" s="1"/>
  <c r="Q1848" i="1" s="1"/>
  <c r="K1859" i="1"/>
  <c r="K1870" i="1"/>
  <c r="K1881" i="1"/>
  <c r="P1881" i="1" s="1"/>
  <c r="Q1881" i="1" s="1"/>
  <c r="K2344" i="1"/>
  <c r="P2344" i="1" s="1"/>
  <c r="Q2344" i="1" s="1"/>
  <c r="K1892" i="1"/>
  <c r="P1892" i="1" s="1"/>
  <c r="Q1892" i="1" s="1"/>
  <c r="K1904" i="1"/>
  <c r="K1915" i="1"/>
  <c r="P1915" i="1" s="1"/>
  <c r="Q1915" i="1" s="1"/>
  <c r="K1926" i="1"/>
  <c r="P1926" i="1" s="1"/>
  <c r="Q1926" i="1" s="1"/>
  <c r="K1937" i="1"/>
  <c r="K1948" i="1"/>
  <c r="P1948" i="1" s="1"/>
  <c r="Q1948" i="1" s="1"/>
  <c r="K1959" i="1"/>
  <c r="P1959" i="1" s="1"/>
  <c r="Q1959" i="1" s="1"/>
  <c r="K1970" i="1"/>
  <c r="P1970" i="1" s="1"/>
  <c r="Q1970" i="1" s="1"/>
  <c r="K1981" i="1"/>
  <c r="P1981" i="1" s="1"/>
  <c r="Q1981" i="1" s="1"/>
  <c r="K1992" i="1"/>
  <c r="P1992" i="1" s="1"/>
  <c r="Q1992" i="1" s="1"/>
  <c r="K2003" i="1"/>
  <c r="P2003" i="1" s="1"/>
  <c r="Q2003" i="1" s="1"/>
  <c r="K2015" i="1"/>
  <c r="P2015" i="1" s="1"/>
  <c r="Q2015" i="1" s="1"/>
  <c r="K2026" i="1"/>
  <c r="K2037" i="1"/>
  <c r="K2048" i="1"/>
  <c r="P2048" i="1" s="1"/>
  <c r="Q2048" i="1" s="1"/>
  <c r="K2059" i="1"/>
  <c r="P2059" i="1" s="1"/>
  <c r="Q2059" i="1" s="1"/>
  <c r="K2070" i="1"/>
  <c r="P2070" i="1" s="1"/>
  <c r="Q2070" i="1" s="1"/>
  <c r="K2081" i="1"/>
  <c r="K2092" i="1"/>
  <c r="P2092" i="1" s="1"/>
  <c r="Q2092" i="1" s="1"/>
  <c r="K2103" i="1"/>
  <c r="P2103" i="1" s="1"/>
  <c r="Q2103" i="1" s="1"/>
  <c r="K2114" i="1"/>
  <c r="K2126" i="1"/>
  <c r="P2126" i="1" s="1"/>
  <c r="Q2126" i="1" s="1"/>
  <c r="K2137" i="1"/>
  <c r="P2137" i="1" s="1"/>
  <c r="Q2137" i="1" s="1"/>
  <c r="K2148" i="1"/>
  <c r="P2148" i="1" s="1"/>
  <c r="Q2148" i="1" s="1"/>
  <c r="K2159" i="1"/>
  <c r="P2159" i="1" s="1"/>
  <c r="Q2159" i="1" s="1"/>
  <c r="K2170" i="1"/>
  <c r="P2170" i="1" s="1"/>
  <c r="Q2170" i="1" s="1"/>
  <c r="K2181" i="1"/>
  <c r="P2181" i="1" s="1"/>
  <c r="Q2181" i="1" s="1"/>
  <c r="K2192" i="1"/>
  <c r="P2192" i="1" s="1"/>
  <c r="Q2192" i="1" s="1"/>
  <c r="K2203" i="1"/>
  <c r="K2214" i="1"/>
  <c r="K2225" i="1"/>
  <c r="P2225" i="1" s="1"/>
  <c r="Q2225" i="1" s="1"/>
  <c r="K2237" i="1"/>
  <c r="P2237" i="1" s="1"/>
  <c r="Q2237" i="1" s="1"/>
  <c r="K2248" i="1"/>
  <c r="P2248" i="1" s="1"/>
  <c r="Q2248" i="1" s="1"/>
  <c r="K2259" i="1"/>
  <c r="K2270" i="1"/>
  <c r="P2270" i="1" s="1"/>
  <c r="Q2270" i="1" s="1"/>
  <c r="K2281" i="1"/>
  <c r="P2281" i="1" s="1"/>
  <c r="Q2281" i="1" s="1"/>
  <c r="K2292" i="1"/>
  <c r="K2303" i="1"/>
  <c r="P2303" i="1" s="1"/>
  <c r="Q2303" i="1" s="1"/>
  <c r="K2314" i="1"/>
  <c r="P2314" i="1" s="1"/>
  <c r="Q2314" i="1" s="1"/>
  <c r="K2325" i="1"/>
  <c r="P2325" i="1" s="1"/>
  <c r="Q2325" i="1" s="1"/>
  <c r="K2336" i="1"/>
  <c r="P2336" i="1" s="1"/>
  <c r="Q2336" i="1" s="1"/>
  <c r="K12" i="1"/>
  <c r="P12" i="1" s="1"/>
  <c r="Q12" i="1" s="1"/>
  <c r="K23" i="1"/>
  <c r="P23" i="1" s="1"/>
  <c r="Q23" i="1" s="1"/>
  <c r="K34" i="1"/>
  <c r="P34" i="1" s="1"/>
  <c r="Q34" i="1" s="1"/>
  <c r="K45" i="1"/>
  <c r="K56" i="1"/>
  <c r="K67" i="1"/>
  <c r="P67" i="1" s="1"/>
  <c r="Q67" i="1" s="1"/>
  <c r="K78" i="1"/>
  <c r="P78" i="1" s="1"/>
  <c r="Q78" i="1" s="1"/>
  <c r="K89" i="1"/>
  <c r="P89" i="1" s="1"/>
  <c r="Q89" i="1" s="1"/>
  <c r="K100" i="1"/>
  <c r="K111" i="1"/>
  <c r="P111" i="1" s="1"/>
  <c r="Q111" i="1" s="1"/>
  <c r="K123" i="1"/>
  <c r="P123" i="1" s="1"/>
  <c r="Q123" i="1" s="1"/>
  <c r="K134" i="1"/>
  <c r="K145" i="1"/>
  <c r="P145" i="1" s="1"/>
  <c r="Q145" i="1" s="1"/>
  <c r="K156" i="1"/>
  <c r="P156" i="1" s="1"/>
  <c r="Q156" i="1" s="1"/>
  <c r="K167" i="1"/>
  <c r="P167" i="1" s="1"/>
  <c r="Q167" i="1" s="1"/>
  <c r="K178" i="1"/>
  <c r="P178" i="1" s="1"/>
  <c r="Q178" i="1" s="1"/>
  <c r="K189" i="1"/>
  <c r="P189" i="1" s="1"/>
  <c r="Q189" i="1" s="1"/>
  <c r="K200" i="1"/>
  <c r="P200" i="1" s="1"/>
  <c r="Q200" i="1" s="1"/>
  <c r="K211" i="1"/>
  <c r="P211" i="1" s="1"/>
  <c r="Q211" i="1" s="1"/>
  <c r="K222" i="1"/>
  <c r="K234" i="1"/>
  <c r="K245" i="1"/>
  <c r="P245" i="1" s="1"/>
  <c r="Q245" i="1" s="1"/>
  <c r="K256" i="1"/>
  <c r="P256" i="1" s="1"/>
  <c r="Q256" i="1" s="1"/>
  <c r="K267" i="1"/>
  <c r="P267" i="1" s="1"/>
  <c r="Q267" i="1" s="1"/>
  <c r="K278" i="1"/>
  <c r="K289" i="1"/>
  <c r="P289" i="1" s="1"/>
  <c r="Q289" i="1" s="1"/>
  <c r="K300" i="1"/>
  <c r="P300" i="1" s="1"/>
  <c r="Q300" i="1" s="1"/>
  <c r="K311" i="1"/>
  <c r="K322" i="1"/>
  <c r="P322" i="1" s="1"/>
  <c r="Q322" i="1" s="1"/>
  <c r="K333" i="1"/>
  <c r="P333" i="1" s="1"/>
  <c r="Q333" i="1" s="1"/>
  <c r="K345" i="1"/>
  <c r="P345" i="1" s="1"/>
  <c r="Q345" i="1" s="1"/>
  <c r="K356" i="1"/>
  <c r="P356" i="1" s="1"/>
  <c r="Q356" i="1" s="1"/>
  <c r="K367" i="1"/>
  <c r="P367" i="1" s="1"/>
  <c r="Q367" i="1" s="1"/>
  <c r="K378" i="1"/>
  <c r="P378" i="1" s="1"/>
  <c r="Q378" i="1" s="1"/>
  <c r="K389" i="1"/>
  <c r="P389" i="1" s="1"/>
  <c r="Q389" i="1" s="1"/>
  <c r="K400" i="1"/>
  <c r="K411" i="1"/>
  <c r="K422" i="1"/>
  <c r="P422" i="1" s="1"/>
  <c r="Q422" i="1" s="1"/>
  <c r="K433" i="1"/>
  <c r="P433" i="1" s="1"/>
  <c r="Q433" i="1" s="1"/>
  <c r="K444" i="1"/>
  <c r="P444" i="1" s="1"/>
  <c r="Q444" i="1" s="1"/>
  <c r="K456" i="1"/>
  <c r="K467" i="1"/>
  <c r="P467" i="1" s="1"/>
  <c r="Q467" i="1" s="1"/>
  <c r="K478" i="1"/>
  <c r="P478" i="1" s="1"/>
  <c r="Q478" i="1" s="1"/>
  <c r="K489" i="1"/>
  <c r="K500" i="1"/>
  <c r="P500" i="1" s="1"/>
  <c r="Q500" i="1" s="1"/>
  <c r="K511" i="1"/>
  <c r="P511" i="1" s="1"/>
  <c r="Q511" i="1" s="1"/>
  <c r="K522" i="1"/>
  <c r="P522" i="1" s="1"/>
  <c r="Q522" i="1" s="1"/>
  <c r="K533" i="1"/>
  <c r="P533" i="1" s="1"/>
  <c r="Q533" i="1" s="1"/>
  <c r="K544" i="1"/>
  <c r="P544" i="1" s="1"/>
  <c r="Q544" i="1" s="1"/>
  <c r="K555" i="1"/>
  <c r="P555" i="1" s="1"/>
  <c r="Q555" i="1" s="1"/>
  <c r="K567" i="1"/>
  <c r="P567" i="1" s="1"/>
  <c r="Q567" i="1" s="1"/>
  <c r="K578" i="1"/>
  <c r="K589" i="1"/>
  <c r="K600" i="1"/>
  <c r="P600" i="1" s="1"/>
  <c r="Q600" i="1" s="1"/>
  <c r="K611" i="1"/>
  <c r="P611" i="1" s="1"/>
  <c r="Q611" i="1" s="1"/>
  <c r="K622" i="1"/>
  <c r="P622" i="1" s="1"/>
  <c r="Q622" i="1" s="1"/>
  <c r="K633" i="1"/>
  <c r="K644" i="1"/>
  <c r="P644" i="1" s="1"/>
  <c r="Q644" i="1" s="1"/>
  <c r="K655" i="1"/>
  <c r="P655" i="1" s="1"/>
  <c r="Q655" i="1" s="1"/>
  <c r="K666" i="1"/>
  <c r="K678" i="1"/>
  <c r="P678" i="1" s="1"/>
  <c r="Q678" i="1" s="1"/>
  <c r="K689" i="1"/>
  <c r="P689" i="1" s="1"/>
  <c r="Q689" i="1" s="1"/>
  <c r="K700" i="1"/>
  <c r="P700" i="1" s="1"/>
  <c r="Q700" i="1" s="1"/>
  <c r="K711" i="1"/>
  <c r="P711" i="1" s="1"/>
  <c r="Q711" i="1" s="1"/>
  <c r="K722" i="1"/>
  <c r="P722" i="1" s="1"/>
  <c r="Q722" i="1" s="1"/>
  <c r="K734" i="1"/>
  <c r="P734" i="1" s="1"/>
  <c r="Q734" i="1" s="1"/>
  <c r="K745" i="1"/>
  <c r="P745" i="1" s="1"/>
  <c r="Q745" i="1" s="1"/>
  <c r="K756" i="1"/>
  <c r="K767" i="1"/>
  <c r="K778" i="1"/>
  <c r="P778" i="1" s="1"/>
  <c r="Q778" i="1" s="1"/>
  <c r="K790" i="1"/>
  <c r="P790" i="1" s="1"/>
  <c r="Q790" i="1" s="1"/>
  <c r="K801" i="1"/>
  <c r="P801" i="1" s="1"/>
  <c r="Q801" i="1" s="1"/>
  <c r="K812" i="1"/>
  <c r="K823" i="1"/>
  <c r="P823" i="1" s="1"/>
  <c r="Q823" i="1" s="1"/>
  <c r="K834" i="1"/>
  <c r="P834" i="1" s="1"/>
  <c r="Q834" i="1" s="1"/>
  <c r="K846" i="1"/>
  <c r="K893" i="1"/>
  <c r="P893" i="1" s="1"/>
  <c r="Q893" i="1" s="1"/>
  <c r="K1004" i="1"/>
  <c r="P1004" i="1" s="1"/>
  <c r="Q1004" i="1" s="1"/>
  <c r="K1115" i="1"/>
  <c r="P1115" i="1" s="1"/>
  <c r="Q1115" i="1" s="1"/>
  <c r="K1226" i="1"/>
  <c r="P1226" i="1" s="1"/>
  <c r="Q1226" i="1" s="1"/>
  <c r="K1338" i="1"/>
  <c r="P1338" i="1" s="1"/>
  <c r="Q1338" i="1" s="1"/>
  <c r="K1449" i="1"/>
  <c r="P1449" i="1" s="1"/>
  <c r="Q1449" i="1" s="1"/>
  <c r="K1560" i="1"/>
  <c r="P1560" i="1" s="1"/>
  <c r="Q1560" i="1" s="1"/>
  <c r="K1671" i="1"/>
  <c r="K1782" i="1"/>
  <c r="K1893" i="1"/>
  <c r="P1893" i="1" s="1"/>
  <c r="Q1893" i="1" s="1"/>
  <c r="K2004" i="1"/>
  <c r="P2004" i="1" s="1"/>
  <c r="Q2004" i="1" s="1"/>
  <c r="K2115" i="1"/>
  <c r="P2115" i="1" s="1"/>
  <c r="Q2115" i="1" s="1"/>
  <c r="K2226" i="1"/>
  <c r="K2337" i="1"/>
  <c r="P2337" i="1" s="1"/>
  <c r="Q2337" i="1" s="1"/>
  <c r="K112" i="1"/>
  <c r="P112" i="1" s="1"/>
  <c r="Q112" i="1" s="1"/>
  <c r="K223" i="1"/>
  <c r="K334" i="1"/>
  <c r="P334" i="1" s="1"/>
  <c r="Q334" i="1" s="1"/>
  <c r="K445" i="1"/>
  <c r="P445" i="1" s="1"/>
  <c r="Q445" i="1" s="1"/>
  <c r="K556" i="1"/>
  <c r="P556" i="1" s="1"/>
  <c r="Q556" i="1" s="1"/>
  <c r="K667" i="1"/>
  <c r="P667" i="1" s="1"/>
  <c r="Q667" i="1" s="1"/>
  <c r="K779" i="1"/>
  <c r="P779" i="1" s="1"/>
  <c r="Q779" i="1" s="1"/>
  <c r="K1227" i="1"/>
  <c r="P1227" i="1" s="1"/>
  <c r="Q1227" i="1" s="1"/>
  <c r="K2338" i="1"/>
  <c r="P2338" i="1" s="1"/>
  <c r="Q2338" i="1" s="1"/>
  <c r="P1782" i="1" l="1"/>
  <c r="Q1782" i="1" s="1"/>
  <c r="P767" i="1"/>
  <c r="Q767" i="1" s="1"/>
  <c r="P589" i="1"/>
  <c r="Q589" i="1" s="1"/>
  <c r="P411" i="1"/>
  <c r="Q411" i="1" s="1"/>
  <c r="P234" i="1"/>
  <c r="Q234" i="1" s="1"/>
  <c r="P56" i="1"/>
  <c r="Q56" i="1" s="1"/>
  <c r="P2214" i="1"/>
  <c r="Q2214" i="1" s="1"/>
  <c r="P2037" i="1"/>
  <c r="Q2037" i="1" s="1"/>
  <c r="P1870" i="1"/>
  <c r="Q1870" i="1" s="1"/>
  <c r="P1693" i="1"/>
  <c r="Q1693" i="1" s="1"/>
  <c r="P1515" i="1"/>
  <c r="Q1515" i="1" s="1"/>
  <c r="P1349" i="1"/>
  <c r="Q1349" i="1" s="1"/>
  <c r="P1170" i="1"/>
  <c r="Q1170" i="1" s="1"/>
  <c r="P1003" i="1"/>
  <c r="Q1003" i="1" s="1"/>
  <c r="P850" i="1"/>
  <c r="Q850" i="1" s="1"/>
  <c r="P832" i="1"/>
  <c r="Q832" i="1" s="1"/>
  <c r="P815" i="1"/>
  <c r="Q815" i="1" s="1"/>
  <c r="P797" i="1"/>
  <c r="Q797" i="1" s="1"/>
  <c r="P780" i="1"/>
  <c r="Q780" i="1" s="1"/>
  <c r="P761" i="1"/>
  <c r="Q761" i="1" s="1"/>
  <c r="P743" i="1"/>
  <c r="Q743" i="1" s="1"/>
  <c r="P725" i="1"/>
  <c r="Q725" i="1" s="1"/>
  <c r="P707" i="1"/>
  <c r="Q707" i="1" s="1"/>
  <c r="P690" i="1"/>
  <c r="Q690" i="1" s="1"/>
  <c r="P672" i="1"/>
  <c r="Q672" i="1" s="1"/>
  <c r="P653" i="1"/>
  <c r="Q653" i="1" s="1"/>
  <c r="P636" i="1"/>
  <c r="Q636" i="1" s="1"/>
  <c r="P618" i="1"/>
  <c r="Q618" i="1" s="1"/>
  <c r="P601" i="1"/>
  <c r="Q601" i="1" s="1"/>
  <c r="P583" i="1"/>
  <c r="Q583" i="1" s="1"/>
  <c r="P566" i="1"/>
  <c r="Q566" i="1" s="1"/>
  <c r="P548" i="1"/>
  <c r="Q548" i="1" s="1"/>
  <c r="P530" i="1"/>
  <c r="Q530" i="1" s="1"/>
  <c r="P513" i="1"/>
  <c r="Q513" i="1" s="1"/>
  <c r="P495" i="1"/>
  <c r="Q495" i="1" s="1"/>
  <c r="P477" i="1"/>
  <c r="Q477" i="1" s="1"/>
  <c r="P460" i="1"/>
  <c r="Q460" i="1" s="1"/>
  <c r="P441" i="1"/>
  <c r="Q441" i="1" s="1"/>
  <c r="P424" i="1"/>
  <c r="Q424" i="1" s="1"/>
  <c r="P406" i="1"/>
  <c r="Q406" i="1" s="1"/>
  <c r="P388" i="1"/>
  <c r="Q388" i="1" s="1"/>
  <c r="P371" i="1"/>
  <c r="Q371" i="1" s="1"/>
  <c r="P353" i="1"/>
  <c r="Q353" i="1" s="1"/>
  <c r="P336" i="1"/>
  <c r="Q336" i="1" s="1"/>
  <c r="P317" i="1"/>
  <c r="Q317" i="1" s="1"/>
  <c r="P299" i="1"/>
  <c r="Q299" i="1" s="1"/>
  <c r="P282" i="1"/>
  <c r="Q282" i="1" s="1"/>
  <c r="P264" i="1"/>
  <c r="Q264" i="1" s="1"/>
  <c r="P247" i="1"/>
  <c r="Q247" i="1" s="1"/>
  <c r="P229" i="1"/>
  <c r="Q229" i="1" s="1"/>
  <c r="P210" i="1"/>
  <c r="Q210" i="1" s="1"/>
  <c r="P193" i="1"/>
  <c r="Q193" i="1" s="1"/>
  <c r="P175" i="1"/>
  <c r="Q175" i="1" s="1"/>
  <c r="P158" i="1"/>
  <c r="Q158" i="1" s="1"/>
  <c r="P140" i="1"/>
  <c r="Q140" i="1" s="1"/>
  <c r="P122" i="1"/>
  <c r="Q122" i="1" s="1"/>
  <c r="P104" i="1"/>
  <c r="Q104" i="1" s="1"/>
  <c r="P86" i="1"/>
  <c r="Q86" i="1" s="1"/>
  <c r="P69" i="1"/>
  <c r="Q69" i="1" s="1"/>
  <c r="P51" i="1"/>
  <c r="Q51" i="1" s="1"/>
  <c r="P33" i="1"/>
  <c r="Q33" i="1" s="1"/>
  <c r="P1671" i="1"/>
  <c r="Q1671" i="1" s="1"/>
  <c r="P756" i="1"/>
  <c r="Q756" i="1" s="1"/>
  <c r="P578" i="1"/>
  <c r="Q578" i="1" s="1"/>
  <c r="P400" i="1"/>
  <c r="Q400" i="1" s="1"/>
  <c r="P222" i="1"/>
  <c r="Q222" i="1" s="1"/>
  <c r="P45" i="1"/>
  <c r="Q45" i="1" s="1"/>
  <c r="P2203" i="1"/>
  <c r="Q2203" i="1" s="1"/>
  <c r="P2026" i="1"/>
  <c r="Q2026" i="1" s="1"/>
  <c r="P1859" i="1"/>
  <c r="Q1859" i="1" s="1"/>
  <c r="P1682" i="1"/>
  <c r="Q1682" i="1" s="1"/>
  <c r="P1504" i="1"/>
  <c r="Q1504" i="1" s="1"/>
  <c r="P1337" i="1"/>
  <c r="Q1337" i="1" s="1"/>
  <c r="P1159" i="1"/>
  <c r="Q1159" i="1" s="1"/>
  <c r="P992" i="1"/>
  <c r="Q992" i="1" s="1"/>
  <c r="P849" i="1"/>
  <c r="Q849" i="1" s="1"/>
  <c r="P831" i="1"/>
  <c r="Q831" i="1" s="1"/>
  <c r="P814" i="1"/>
  <c r="Q814" i="1" s="1"/>
  <c r="P796" i="1"/>
  <c r="Q796" i="1" s="1"/>
  <c r="P777" i="1"/>
  <c r="Q777" i="1" s="1"/>
  <c r="P760" i="1"/>
  <c r="Q760" i="1" s="1"/>
  <c r="P742" i="1"/>
  <c r="Q742" i="1" s="1"/>
  <c r="P724" i="1"/>
  <c r="Q724" i="1" s="1"/>
  <c r="P706" i="1"/>
  <c r="Q706" i="1" s="1"/>
  <c r="P688" i="1"/>
  <c r="Q688" i="1" s="1"/>
  <c r="P671" i="1"/>
  <c r="Q671" i="1" s="1"/>
  <c r="P652" i="1"/>
  <c r="Q652" i="1" s="1"/>
  <c r="P635" i="1"/>
  <c r="Q635" i="1" s="1"/>
  <c r="P617" i="1"/>
  <c r="Q617" i="1" s="1"/>
  <c r="P599" i="1"/>
  <c r="Q599" i="1" s="1"/>
  <c r="P840" i="1"/>
  <c r="Q840" i="1" s="1"/>
  <c r="P565" i="1"/>
  <c r="Q565" i="1" s="1"/>
  <c r="P547" i="1"/>
  <c r="Q547" i="1" s="1"/>
  <c r="P529" i="1"/>
  <c r="Q529" i="1" s="1"/>
  <c r="P512" i="1"/>
  <c r="Q512" i="1" s="1"/>
  <c r="P494" i="1"/>
  <c r="Q494" i="1" s="1"/>
  <c r="P476" i="1"/>
  <c r="Q476" i="1" s="1"/>
  <c r="P459" i="1"/>
  <c r="Q459" i="1" s="1"/>
  <c r="P440" i="1"/>
  <c r="Q440" i="1" s="1"/>
  <c r="P423" i="1"/>
  <c r="Q423" i="1" s="1"/>
  <c r="P405" i="1"/>
  <c r="Q405" i="1" s="1"/>
  <c r="P387" i="1"/>
  <c r="Q387" i="1" s="1"/>
  <c r="P370" i="1"/>
  <c r="Q370" i="1" s="1"/>
  <c r="P352" i="1"/>
  <c r="Q352" i="1" s="1"/>
  <c r="P335" i="1"/>
  <c r="Q335" i="1" s="1"/>
  <c r="P316" i="1"/>
  <c r="Q316" i="1" s="1"/>
  <c r="P298" i="1"/>
  <c r="Q298" i="1" s="1"/>
  <c r="P281" i="1"/>
  <c r="Q281" i="1" s="1"/>
  <c r="P263" i="1"/>
  <c r="Q263" i="1" s="1"/>
  <c r="P246" i="1"/>
  <c r="Q246" i="1" s="1"/>
  <c r="P228" i="1"/>
  <c r="Q228" i="1" s="1"/>
  <c r="P209" i="1"/>
  <c r="Q209" i="1" s="1"/>
  <c r="P192" i="1"/>
  <c r="Q192" i="1" s="1"/>
  <c r="P174" i="1"/>
  <c r="Q174" i="1" s="1"/>
  <c r="P157" i="1"/>
  <c r="Q157" i="1" s="1"/>
  <c r="P139" i="1"/>
  <c r="Q139" i="1" s="1"/>
  <c r="P121" i="1"/>
  <c r="Q121" i="1" s="1"/>
  <c r="P103" i="1"/>
  <c r="Q103" i="1" s="1"/>
  <c r="P85" i="1"/>
  <c r="Q85" i="1" s="1"/>
  <c r="P68" i="1"/>
  <c r="Q68" i="1" s="1"/>
  <c r="P50" i="1"/>
  <c r="Q50" i="1" s="1"/>
  <c r="P32" i="1"/>
  <c r="Q32" i="1" s="1"/>
  <c r="P16" i="1"/>
  <c r="Q16" i="1" s="1"/>
  <c r="P2333" i="1"/>
  <c r="Q2333" i="1" s="1"/>
  <c r="P2316" i="1"/>
  <c r="Q2316" i="1" s="1"/>
  <c r="P2298" i="1"/>
  <c r="Q2298" i="1" s="1"/>
  <c r="P2280" i="1"/>
  <c r="Q2280" i="1" s="1"/>
  <c r="P2263" i="1"/>
  <c r="Q2263" i="1" s="1"/>
  <c r="P2245" i="1"/>
  <c r="Q2245" i="1" s="1"/>
  <c r="P2228" i="1"/>
  <c r="Q2228" i="1" s="1"/>
  <c r="P2209" i="1"/>
  <c r="Q2209" i="1" s="1"/>
  <c r="P2191" i="1"/>
  <c r="Q2191" i="1" s="1"/>
  <c r="P2174" i="1"/>
  <c r="Q2174" i="1" s="1"/>
  <c r="P2156" i="1"/>
  <c r="Q2156" i="1" s="1"/>
  <c r="P2139" i="1"/>
  <c r="Q2139" i="1" s="1"/>
  <c r="P2121" i="1"/>
  <c r="Q2121" i="1" s="1"/>
  <c r="P2102" i="1"/>
  <c r="Q2102" i="1" s="1"/>
  <c r="P2085" i="1"/>
  <c r="Q2085" i="1" s="1"/>
  <c r="P2067" i="1"/>
  <c r="Q2067" i="1" s="1"/>
  <c r="P2050" i="1"/>
  <c r="Q2050" i="1" s="1"/>
  <c r="P2032" i="1"/>
  <c r="Q2032" i="1" s="1"/>
  <c r="P2014" i="1"/>
  <c r="Q2014" i="1" s="1"/>
  <c r="P1996" i="1"/>
  <c r="Q1996" i="1" s="1"/>
  <c r="P1978" i="1"/>
  <c r="Q1978" i="1" s="1"/>
  <c r="P1961" i="1"/>
  <c r="Q1961" i="1" s="1"/>
  <c r="P1943" i="1"/>
  <c r="Q1943" i="1" s="1"/>
  <c r="P1925" i="1"/>
  <c r="Q1925" i="1" s="1"/>
  <c r="P1908" i="1"/>
  <c r="Q1908" i="1" s="1"/>
  <c r="P1889" i="1"/>
  <c r="Q1889" i="1" s="1"/>
  <c r="P1872" i="1"/>
  <c r="Q1872" i="1" s="1"/>
  <c r="P1854" i="1"/>
  <c r="Q1854" i="1" s="1"/>
  <c r="P1836" i="1"/>
  <c r="Q1836" i="1" s="1"/>
  <c r="P1819" i="1"/>
  <c r="Q1819" i="1" s="1"/>
  <c r="P1801" i="1"/>
  <c r="Q1801" i="1" s="1"/>
  <c r="P1784" i="1"/>
  <c r="Q1784" i="1" s="1"/>
  <c r="P1765" i="1"/>
  <c r="Q1765" i="1" s="1"/>
  <c r="P1747" i="1"/>
  <c r="Q1747" i="1" s="1"/>
  <c r="P1730" i="1"/>
  <c r="Q1730" i="1" s="1"/>
  <c r="P1712" i="1"/>
  <c r="Q1712" i="1" s="1"/>
  <c r="P1695" i="1"/>
  <c r="Q1695" i="1" s="1"/>
  <c r="P1677" i="1"/>
  <c r="Q1677" i="1" s="1"/>
  <c r="P1660" i="1"/>
  <c r="Q1660" i="1" s="1"/>
  <c r="P1642" i="1"/>
  <c r="Q1642" i="1" s="1"/>
  <c r="P1624" i="1"/>
  <c r="Q1624" i="1" s="1"/>
  <c r="P1607" i="1"/>
  <c r="Q1607" i="1" s="1"/>
  <c r="P1589" i="1"/>
  <c r="Q1589" i="1" s="1"/>
  <c r="P1572" i="1"/>
  <c r="Q1572" i="1" s="1"/>
  <c r="P1553" i="1"/>
  <c r="Q1553" i="1" s="1"/>
  <c r="P1535" i="1"/>
  <c r="Q1535" i="1" s="1"/>
  <c r="P1518" i="1"/>
  <c r="Q1518" i="1" s="1"/>
  <c r="P1500" i="1"/>
  <c r="Q1500" i="1" s="1"/>
  <c r="P1483" i="1"/>
  <c r="Q1483" i="1" s="1"/>
  <c r="P1465" i="1"/>
  <c r="Q1465" i="1" s="1"/>
  <c r="P1446" i="1"/>
  <c r="Q1446" i="1" s="1"/>
  <c r="P1429" i="1"/>
  <c r="Q1429" i="1" s="1"/>
  <c r="P1411" i="1"/>
  <c r="Q1411" i="1" s="1"/>
  <c r="P1394" i="1"/>
  <c r="Q1394" i="1" s="1"/>
  <c r="P1376" i="1"/>
  <c r="Q1376" i="1" s="1"/>
  <c r="P1358" i="1"/>
  <c r="Q1358" i="1" s="1"/>
  <c r="P1341" i="1"/>
  <c r="Q1341" i="1" s="1"/>
  <c r="P1322" i="1"/>
  <c r="Q1322" i="1" s="1"/>
  <c r="P1305" i="1"/>
  <c r="Q1305" i="1" s="1"/>
  <c r="P1287" i="1"/>
  <c r="Q1287" i="1" s="1"/>
  <c r="P1269" i="1"/>
  <c r="Q1269" i="1" s="1"/>
  <c r="P1252" i="1"/>
  <c r="Q1252" i="1" s="1"/>
  <c r="P1234" i="1"/>
  <c r="Q1234" i="1" s="1"/>
  <c r="P1215" i="1"/>
  <c r="Q1215" i="1" s="1"/>
  <c r="P1197" i="1"/>
  <c r="Q1197" i="1" s="1"/>
  <c r="P1179" i="1"/>
  <c r="Q1179" i="1" s="1"/>
  <c r="P1163" i="1"/>
  <c r="Q1163" i="1" s="1"/>
  <c r="P1145" i="1"/>
  <c r="Q1145" i="1" s="1"/>
  <c r="P1128" i="1"/>
  <c r="Q1128" i="1" s="1"/>
  <c r="P1109" i="1"/>
  <c r="Q1109" i="1" s="1"/>
  <c r="P1091" i="1"/>
  <c r="Q1091" i="1" s="1"/>
  <c r="P1074" i="1"/>
  <c r="Q1074" i="1" s="1"/>
  <c r="P1056" i="1"/>
  <c r="Q1056" i="1" s="1"/>
  <c r="P1039" i="1"/>
  <c r="Q1039" i="1" s="1"/>
  <c r="P1021" i="1"/>
  <c r="Q1021" i="1" s="1"/>
  <c r="P1002" i="1"/>
  <c r="Q1002" i="1" s="1"/>
  <c r="P985" i="1"/>
  <c r="Q985" i="1" s="1"/>
  <c r="P967" i="1"/>
  <c r="Q967" i="1" s="1"/>
  <c r="P950" i="1"/>
  <c r="Q950" i="1" s="1"/>
  <c r="P932" i="1"/>
  <c r="Q932" i="1" s="1"/>
  <c r="P914" i="1"/>
  <c r="Q914" i="1" s="1"/>
  <c r="P898" i="1"/>
  <c r="Q898" i="1" s="1"/>
  <c r="P879" i="1"/>
  <c r="Q879" i="1" s="1"/>
  <c r="P862" i="1"/>
  <c r="Q862" i="1" s="1"/>
  <c r="P15" i="1"/>
  <c r="Q15" i="1" s="1"/>
  <c r="P2332" i="1"/>
  <c r="Q2332" i="1" s="1"/>
  <c r="P2315" i="1"/>
  <c r="Q2315" i="1" s="1"/>
  <c r="P2297" i="1"/>
  <c r="Q2297" i="1" s="1"/>
  <c r="P2279" i="1"/>
  <c r="Q2279" i="1" s="1"/>
  <c r="P2262" i="1"/>
  <c r="Q2262" i="1" s="1"/>
  <c r="P2244" i="1"/>
  <c r="Q2244" i="1" s="1"/>
  <c r="P2227" i="1"/>
  <c r="Q2227" i="1" s="1"/>
  <c r="P2208" i="1"/>
  <c r="Q2208" i="1" s="1"/>
  <c r="P2190" i="1"/>
  <c r="Q2190" i="1" s="1"/>
  <c r="P2173" i="1"/>
  <c r="Q2173" i="1" s="1"/>
  <c r="P2155" i="1"/>
  <c r="Q2155" i="1" s="1"/>
  <c r="P2138" i="1"/>
  <c r="Q2138" i="1" s="1"/>
  <c r="P2120" i="1"/>
  <c r="Q2120" i="1" s="1"/>
  <c r="P2101" i="1"/>
  <c r="Q2101" i="1" s="1"/>
  <c r="P2084" i="1"/>
  <c r="Q2084" i="1" s="1"/>
  <c r="P2066" i="1"/>
  <c r="Q2066" i="1" s="1"/>
  <c r="P2049" i="1"/>
  <c r="Q2049" i="1" s="1"/>
  <c r="P2031" i="1"/>
  <c r="Q2031" i="1" s="1"/>
  <c r="P2013" i="1"/>
  <c r="Q2013" i="1" s="1"/>
  <c r="P1995" i="1"/>
  <c r="Q1995" i="1" s="1"/>
  <c r="P1977" i="1"/>
  <c r="Q1977" i="1" s="1"/>
  <c r="P1960" i="1"/>
  <c r="Q1960" i="1" s="1"/>
  <c r="P1942" i="1"/>
  <c r="Q1942" i="1" s="1"/>
  <c r="P1924" i="1"/>
  <c r="Q1924" i="1" s="1"/>
  <c r="P1907" i="1"/>
  <c r="Q1907" i="1" s="1"/>
  <c r="P1888" i="1"/>
  <c r="Q1888" i="1" s="1"/>
  <c r="P1871" i="1"/>
  <c r="Q1871" i="1" s="1"/>
  <c r="P1853" i="1"/>
  <c r="Q1853" i="1" s="1"/>
  <c r="P1835" i="1"/>
  <c r="Q1835" i="1" s="1"/>
  <c r="P1818" i="1"/>
  <c r="Q1818" i="1" s="1"/>
  <c r="P1800" i="1"/>
  <c r="Q1800" i="1" s="1"/>
  <c r="P1783" i="1"/>
  <c r="Q1783" i="1" s="1"/>
  <c r="P1764" i="1"/>
  <c r="Q1764" i="1" s="1"/>
  <c r="P1746" i="1"/>
  <c r="Q1746" i="1" s="1"/>
  <c r="P1729" i="1"/>
  <c r="Q1729" i="1" s="1"/>
  <c r="P1711" i="1"/>
  <c r="Q1711" i="1" s="1"/>
  <c r="P1694" i="1"/>
  <c r="Q1694" i="1" s="1"/>
  <c r="P1676" i="1"/>
  <c r="Q1676" i="1" s="1"/>
  <c r="P1658" i="1"/>
  <c r="Q1658" i="1" s="1"/>
  <c r="P1641" i="1"/>
  <c r="Q1641" i="1" s="1"/>
  <c r="P1623" i="1"/>
  <c r="Q1623" i="1" s="1"/>
  <c r="P1606" i="1"/>
  <c r="Q1606" i="1" s="1"/>
  <c r="P1588" i="1"/>
  <c r="Q1588" i="1" s="1"/>
  <c r="P1570" i="1"/>
  <c r="Q1570" i="1" s="1"/>
  <c r="P1552" i="1"/>
  <c r="Q1552" i="1" s="1"/>
  <c r="P1534" i="1"/>
  <c r="Q1534" i="1" s="1"/>
  <c r="P1517" i="1"/>
  <c r="Q1517" i="1" s="1"/>
  <c r="P1499" i="1"/>
  <c r="Q1499" i="1" s="1"/>
  <c r="P1481" i="1"/>
  <c r="Q1481" i="1" s="1"/>
  <c r="P1464" i="1"/>
  <c r="Q1464" i="1" s="1"/>
  <c r="P1445" i="1"/>
  <c r="Q1445" i="1" s="1"/>
  <c r="P1428" i="1"/>
  <c r="Q1428" i="1" s="1"/>
  <c r="P1410" i="1"/>
  <c r="Q1410" i="1" s="1"/>
  <c r="P1392" i="1"/>
  <c r="Q1392" i="1" s="1"/>
  <c r="P1375" i="1"/>
  <c r="Q1375" i="1" s="1"/>
  <c r="P1357" i="1"/>
  <c r="Q1357" i="1" s="1"/>
  <c r="P1340" i="1"/>
  <c r="Q1340" i="1" s="1"/>
  <c r="P1321" i="1"/>
  <c r="Q1321" i="1" s="1"/>
  <c r="P1303" i="1"/>
  <c r="Q1303" i="1" s="1"/>
  <c r="P1286" i="1"/>
  <c r="Q1286" i="1" s="1"/>
  <c r="P1268" i="1"/>
  <c r="Q1268" i="1" s="1"/>
  <c r="P1251" i="1"/>
  <c r="Q1251" i="1" s="1"/>
  <c r="P1233" i="1"/>
  <c r="Q1233" i="1" s="1"/>
  <c r="P1213" i="1"/>
  <c r="Q1213" i="1" s="1"/>
  <c r="P1196" i="1"/>
  <c r="Q1196" i="1" s="1"/>
  <c r="P1178" i="1"/>
  <c r="Q1178" i="1" s="1"/>
  <c r="P1162" i="1"/>
  <c r="Q1162" i="1" s="1"/>
  <c r="P1144" i="1"/>
  <c r="Q1144" i="1" s="1"/>
  <c r="P1127" i="1"/>
  <c r="Q1127" i="1" s="1"/>
  <c r="P1108" i="1"/>
  <c r="Q1108" i="1" s="1"/>
  <c r="P1090" i="1"/>
  <c r="Q1090" i="1" s="1"/>
  <c r="P1073" i="1"/>
  <c r="Q1073" i="1" s="1"/>
  <c r="P1055" i="1"/>
  <c r="Q1055" i="1" s="1"/>
  <c r="P1038" i="1"/>
  <c r="Q1038" i="1" s="1"/>
  <c r="P1020" i="1"/>
  <c r="Q1020" i="1" s="1"/>
  <c r="P1001" i="1"/>
  <c r="Q1001" i="1" s="1"/>
  <c r="P984" i="1"/>
  <c r="Q984" i="1" s="1"/>
  <c r="P966" i="1"/>
  <c r="Q966" i="1" s="1"/>
  <c r="P949" i="1"/>
  <c r="Q949" i="1" s="1"/>
  <c r="P931" i="1"/>
  <c r="Q931" i="1" s="1"/>
  <c r="P913" i="1"/>
  <c r="Q913" i="1" s="1"/>
  <c r="P897" i="1"/>
  <c r="Q897" i="1" s="1"/>
  <c r="P878" i="1"/>
  <c r="Q878" i="1" s="1"/>
  <c r="P861" i="1"/>
  <c r="Q861" i="1" s="1"/>
  <c r="P1814" i="1"/>
  <c r="Q1814" i="1" s="1"/>
  <c r="P1797" i="1"/>
  <c r="Q1797" i="1" s="1"/>
  <c r="P1778" i="1"/>
  <c r="Q1778" i="1" s="1"/>
  <c r="P1761" i="1"/>
  <c r="Q1761" i="1" s="1"/>
  <c r="P1743" i="1"/>
  <c r="Q1743" i="1" s="1"/>
  <c r="P1725" i="1"/>
  <c r="Q1725" i="1" s="1"/>
  <c r="P1708" i="1"/>
  <c r="Q1708" i="1" s="1"/>
  <c r="P1690" i="1"/>
  <c r="Q1690" i="1" s="1"/>
  <c r="P1673" i="1"/>
  <c r="Q1673" i="1" s="1"/>
  <c r="P1655" i="1"/>
  <c r="Q1655" i="1" s="1"/>
  <c r="P1638" i="1"/>
  <c r="Q1638" i="1" s="1"/>
  <c r="P1620" i="1"/>
  <c r="Q1620" i="1" s="1"/>
  <c r="P1602" i="1"/>
  <c r="Q1602" i="1" s="1"/>
  <c r="P1585" i="1"/>
  <c r="Q1585" i="1" s="1"/>
  <c r="P1567" i="1"/>
  <c r="Q1567" i="1" s="1"/>
  <c r="P1549" i="1"/>
  <c r="Q1549" i="1" s="1"/>
  <c r="P1531" i="1"/>
  <c r="Q1531" i="1" s="1"/>
  <c r="P1513" i="1"/>
  <c r="Q1513" i="1" s="1"/>
  <c r="P1496" i="1"/>
  <c r="Q1496" i="1" s="1"/>
  <c r="P1478" i="1"/>
  <c r="Q1478" i="1" s="1"/>
  <c r="P1461" i="1"/>
  <c r="Q1461" i="1" s="1"/>
  <c r="P1442" i="1"/>
  <c r="Q1442" i="1" s="1"/>
  <c r="P1424" i="1"/>
  <c r="Q1424" i="1" s="1"/>
  <c r="P1407" i="1"/>
  <c r="Q1407" i="1" s="1"/>
  <c r="P1389" i="1"/>
  <c r="Q1389" i="1" s="1"/>
  <c r="P1372" i="1"/>
  <c r="Q1372" i="1" s="1"/>
  <c r="P1354" i="1"/>
  <c r="Q1354" i="1" s="1"/>
  <c r="P1335" i="1"/>
  <c r="Q1335" i="1" s="1"/>
  <c r="P1318" i="1"/>
  <c r="Q1318" i="1" s="1"/>
  <c r="P1300" i="1"/>
  <c r="Q1300" i="1" s="1"/>
  <c r="P1283" i="1"/>
  <c r="Q1283" i="1" s="1"/>
  <c r="P1265" i="1"/>
  <c r="Q1265" i="1" s="1"/>
  <c r="P1247" i="1"/>
  <c r="Q1247" i="1" s="1"/>
  <c r="P1230" i="1"/>
  <c r="Q1230" i="1" s="1"/>
  <c r="P1210" i="1"/>
  <c r="Q1210" i="1" s="1"/>
  <c r="P1193" i="1"/>
  <c r="Q1193" i="1" s="1"/>
  <c r="P1176" i="1"/>
  <c r="Q1176" i="1" s="1"/>
  <c r="P1158" i="1"/>
  <c r="Q1158" i="1" s="1"/>
  <c r="P1141" i="1"/>
  <c r="Q1141" i="1" s="1"/>
  <c r="P1123" i="1"/>
  <c r="Q1123" i="1" s="1"/>
  <c r="P1105" i="1"/>
  <c r="Q1105" i="1" s="1"/>
  <c r="P1087" i="1"/>
  <c r="Q1087" i="1" s="1"/>
  <c r="P1069" i="1"/>
  <c r="Q1069" i="1" s="1"/>
  <c r="P1052" i="1"/>
  <c r="Q1052" i="1" s="1"/>
  <c r="P1034" i="1"/>
  <c r="Q1034" i="1" s="1"/>
  <c r="P1017" i="1"/>
  <c r="Q1017" i="1" s="1"/>
  <c r="P998" i="1"/>
  <c r="Q998" i="1" s="1"/>
  <c r="P980" i="1"/>
  <c r="Q980" i="1" s="1"/>
  <c r="P963" i="1"/>
  <c r="Q963" i="1" s="1"/>
  <c r="P945" i="1"/>
  <c r="Q945" i="1" s="1"/>
  <c r="P928" i="1"/>
  <c r="Q928" i="1" s="1"/>
  <c r="P910" i="1"/>
  <c r="Q910" i="1" s="1"/>
  <c r="P894" i="1"/>
  <c r="Q894" i="1" s="1"/>
  <c r="P875" i="1"/>
  <c r="Q875" i="1" s="1"/>
  <c r="P857" i="1"/>
  <c r="Q857" i="1" s="1"/>
  <c r="P223" i="1"/>
  <c r="Q223" i="1" s="1"/>
  <c r="P846" i="1"/>
  <c r="Q846" i="1" s="1"/>
  <c r="P666" i="1"/>
  <c r="Q666" i="1" s="1"/>
  <c r="P489" i="1"/>
  <c r="Q489" i="1" s="1"/>
  <c r="P311" i="1"/>
  <c r="Q311" i="1" s="1"/>
  <c r="P134" i="1"/>
  <c r="Q134" i="1" s="1"/>
  <c r="P2292" i="1"/>
  <c r="Q2292" i="1" s="1"/>
  <c r="P2114" i="1"/>
  <c r="Q2114" i="1" s="1"/>
  <c r="P1937" i="1"/>
  <c r="Q1937" i="1" s="1"/>
  <c r="P1770" i="1"/>
  <c r="Q1770" i="1" s="1"/>
  <c r="P1593" i="1"/>
  <c r="Q1593" i="1" s="1"/>
  <c r="P1415" i="1"/>
  <c r="Q1415" i="1" s="1"/>
  <c r="P1249" i="1"/>
  <c r="Q1249" i="1" s="1"/>
  <c r="P1081" i="1"/>
  <c r="Q1081" i="1" s="1"/>
  <c r="P904" i="1"/>
  <c r="Q904" i="1" s="1"/>
  <c r="P841" i="1"/>
  <c r="Q841" i="1" s="1"/>
  <c r="P822" i="1"/>
  <c r="Q822" i="1" s="1"/>
  <c r="P805" i="1"/>
  <c r="Q805" i="1" s="1"/>
  <c r="P787" i="1"/>
  <c r="Q787" i="1" s="1"/>
  <c r="P769" i="1"/>
  <c r="Q769" i="1" s="1"/>
  <c r="P751" i="1"/>
  <c r="Q751" i="1" s="1"/>
  <c r="P733" i="1"/>
  <c r="Q733" i="1" s="1"/>
  <c r="P715" i="1"/>
  <c r="Q715" i="1" s="1"/>
  <c r="P697" i="1"/>
  <c r="Q697" i="1" s="1"/>
  <c r="P680" i="1"/>
  <c r="Q680" i="1" s="1"/>
  <c r="P661" i="1"/>
  <c r="Q661" i="1" s="1"/>
  <c r="P643" i="1"/>
  <c r="Q643" i="1" s="1"/>
  <c r="P626" i="1"/>
  <c r="Q626" i="1" s="1"/>
  <c r="P608" i="1"/>
  <c r="Q608" i="1" s="1"/>
  <c r="P591" i="1"/>
  <c r="Q591" i="1" s="1"/>
  <c r="P574" i="1"/>
  <c r="Q574" i="1" s="1"/>
  <c r="P557" i="1"/>
  <c r="Q557" i="1" s="1"/>
  <c r="P538" i="1"/>
  <c r="Q538" i="1" s="1"/>
  <c r="P520" i="1"/>
  <c r="Q520" i="1" s="1"/>
  <c r="P503" i="1"/>
  <c r="Q503" i="1" s="1"/>
  <c r="P485" i="1"/>
  <c r="Q485" i="1" s="1"/>
  <c r="P468" i="1"/>
  <c r="Q468" i="1" s="1"/>
  <c r="P450" i="1"/>
  <c r="Q450" i="1" s="1"/>
  <c r="P431" i="1"/>
  <c r="Q431" i="1" s="1"/>
  <c r="P414" i="1"/>
  <c r="Q414" i="1" s="1"/>
  <c r="P396" i="1"/>
  <c r="Q396" i="1" s="1"/>
  <c r="P379" i="1"/>
  <c r="Q379" i="1" s="1"/>
  <c r="P361" i="1"/>
  <c r="Q361" i="1" s="1"/>
  <c r="P343" i="1"/>
  <c r="Q343" i="1" s="1"/>
  <c r="P325" i="1"/>
  <c r="Q325" i="1" s="1"/>
  <c r="P307" i="1"/>
  <c r="Q307" i="1" s="1"/>
  <c r="P290" i="1"/>
  <c r="Q290" i="1" s="1"/>
  <c r="P272" i="1"/>
  <c r="Q272" i="1" s="1"/>
  <c r="P254" i="1"/>
  <c r="Q254" i="1" s="1"/>
  <c r="P237" i="1"/>
  <c r="Q237" i="1" s="1"/>
  <c r="P218" i="1"/>
  <c r="Q218" i="1" s="1"/>
  <c r="P201" i="1"/>
  <c r="Q201" i="1" s="1"/>
  <c r="P183" i="1"/>
  <c r="Q183" i="1" s="1"/>
  <c r="P165" i="1"/>
  <c r="Q165" i="1" s="1"/>
  <c r="P148" i="1"/>
  <c r="Q148" i="1" s="1"/>
  <c r="P130" i="1"/>
  <c r="Q130" i="1" s="1"/>
  <c r="P113" i="1"/>
  <c r="Q113" i="1" s="1"/>
  <c r="P94" i="1"/>
  <c r="Q94" i="1" s="1"/>
  <c r="P76" i="1"/>
  <c r="Q76" i="1" s="1"/>
  <c r="P59" i="1"/>
  <c r="Q59" i="1" s="1"/>
  <c r="P41" i="1"/>
  <c r="Q41" i="1" s="1"/>
  <c r="P24" i="1"/>
  <c r="Q24" i="1" s="1"/>
  <c r="P6" i="1"/>
  <c r="P2323" i="1"/>
  <c r="Q2323" i="1" s="1"/>
  <c r="P2306" i="1"/>
  <c r="Q2306" i="1" s="1"/>
  <c r="P2288" i="1"/>
  <c r="Q2288" i="1" s="1"/>
  <c r="P2271" i="1"/>
  <c r="Q2271" i="1" s="1"/>
  <c r="P2253" i="1"/>
  <c r="Q2253" i="1" s="1"/>
  <c r="P2235" i="1"/>
  <c r="Q2235" i="1" s="1"/>
  <c r="P2217" i="1"/>
  <c r="Q2217" i="1" s="1"/>
  <c r="P2199" i="1"/>
  <c r="Q2199" i="1" s="1"/>
  <c r="P2182" i="1"/>
  <c r="Q2182" i="1" s="1"/>
  <c r="P2164" i="1"/>
  <c r="Q2164" i="1" s="1"/>
  <c r="P2146" i="1"/>
  <c r="Q2146" i="1" s="1"/>
  <c r="P2129" i="1"/>
  <c r="Q2129" i="1" s="1"/>
  <c r="P2110" i="1"/>
  <c r="Q2110" i="1" s="1"/>
  <c r="P2093" i="1"/>
  <c r="Q2093" i="1" s="1"/>
  <c r="P2075" i="1"/>
  <c r="Q2075" i="1" s="1"/>
  <c r="P2057" i="1"/>
  <c r="Q2057" i="1" s="1"/>
  <c r="P2040" i="1"/>
  <c r="Q2040" i="1" s="1"/>
  <c r="P2022" i="1"/>
  <c r="Q2022" i="1" s="1"/>
  <c r="P2005" i="1"/>
  <c r="Q2005" i="1" s="1"/>
  <c r="P1986" i="1"/>
  <c r="Q1986" i="1" s="1"/>
  <c r="P1968" i="1"/>
  <c r="Q1968" i="1" s="1"/>
  <c r="P1951" i="1"/>
  <c r="Q1951" i="1" s="1"/>
  <c r="P1933" i="1"/>
  <c r="Q1933" i="1" s="1"/>
  <c r="P1916" i="1"/>
  <c r="Q1916" i="1" s="1"/>
  <c r="P1898" i="1"/>
  <c r="Q1898" i="1" s="1"/>
  <c r="P1879" i="1"/>
  <c r="Q1879" i="1" s="1"/>
  <c r="P1862" i="1"/>
  <c r="Q1862" i="1" s="1"/>
  <c r="P1844" i="1"/>
  <c r="Q1844" i="1" s="1"/>
  <c r="P1827" i="1"/>
  <c r="Q1827" i="1" s="1"/>
  <c r="P1809" i="1"/>
  <c r="Q1809" i="1" s="1"/>
  <c r="P1791" i="1"/>
  <c r="Q1791" i="1" s="1"/>
  <c r="P1773" i="1"/>
  <c r="Q1773" i="1" s="1"/>
  <c r="P1755" i="1"/>
  <c r="Q1755" i="1" s="1"/>
  <c r="P1738" i="1"/>
  <c r="Q1738" i="1" s="1"/>
  <c r="P1720" i="1"/>
  <c r="Q1720" i="1" s="1"/>
  <c r="P1702" i="1"/>
  <c r="Q1702" i="1" s="1"/>
  <c r="P1685" i="1"/>
  <c r="Q1685" i="1" s="1"/>
  <c r="P1666" i="1"/>
  <c r="Q1666" i="1" s="1"/>
  <c r="P1650" i="1"/>
  <c r="Q1650" i="1" s="1"/>
  <c r="P1632" i="1"/>
  <c r="Q1632" i="1" s="1"/>
  <c r="P1614" i="1"/>
  <c r="Q1614" i="1" s="1"/>
  <c r="P1597" i="1"/>
  <c r="Q1597" i="1" s="1"/>
  <c r="P1579" i="1"/>
  <c r="Q1579" i="1" s="1"/>
  <c r="P1562" i="1"/>
  <c r="Q1562" i="1" s="1"/>
  <c r="P1543" i="1"/>
  <c r="Q1543" i="1" s="1"/>
  <c r="P1525" i="1"/>
  <c r="Q1525" i="1" s="1"/>
  <c r="P1508" i="1"/>
  <c r="Q1508" i="1" s="1"/>
  <c r="P1490" i="1"/>
  <c r="Q1490" i="1" s="1"/>
  <c r="P1473" i="1"/>
  <c r="Q1473" i="1" s="1"/>
  <c r="P1455" i="1"/>
  <c r="Q1455" i="1" s="1"/>
  <c r="P1436" i="1"/>
  <c r="Q1436" i="1" s="1"/>
  <c r="P1419" i="1"/>
  <c r="Q1419" i="1" s="1"/>
  <c r="P1401" i="1"/>
  <c r="Q1401" i="1" s="1"/>
  <c r="P1384" i="1"/>
  <c r="Q1384" i="1" s="1"/>
  <c r="P1366" i="1"/>
  <c r="Q1366" i="1" s="1"/>
  <c r="P1348" i="1"/>
  <c r="Q1348" i="1" s="1"/>
  <c r="P1330" i="1"/>
  <c r="Q1330" i="1" s="1"/>
  <c r="P1312" i="1"/>
  <c r="Q1312" i="1" s="1"/>
  <c r="P1295" i="1"/>
  <c r="Q1295" i="1" s="1"/>
  <c r="P1277" i="1"/>
  <c r="Q1277" i="1" s="1"/>
  <c r="P1259" i="1"/>
  <c r="Q1259" i="1" s="1"/>
  <c r="P1242" i="1"/>
  <c r="Q1242" i="1" s="1"/>
  <c r="P1222" i="1"/>
  <c r="Q1222" i="1" s="1"/>
  <c r="P1205" i="1"/>
  <c r="Q1205" i="1" s="1"/>
  <c r="P1187" i="1"/>
  <c r="Q1187" i="1" s="1"/>
  <c r="P1171" i="1"/>
  <c r="Q1171" i="1" s="1"/>
  <c r="P1153" i="1"/>
  <c r="Q1153" i="1" s="1"/>
  <c r="P1135" i="1"/>
  <c r="Q1135" i="1" s="1"/>
  <c r="P1118" i="1"/>
  <c r="Q1118" i="1" s="1"/>
  <c r="P1099" i="1"/>
  <c r="Q1099" i="1" s="1"/>
  <c r="P1082" i="1"/>
  <c r="Q1082" i="1" s="1"/>
  <c r="P1064" i="1"/>
  <c r="Q1064" i="1" s="1"/>
  <c r="P1046" i="1"/>
  <c r="Q1046" i="1" s="1"/>
  <c r="P1029" i="1"/>
  <c r="Q1029" i="1" s="1"/>
  <c r="P1011" i="1"/>
  <c r="Q1011" i="1" s="1"/>
  <c r="P993" i="1"/>
  <c r="Q993" i="1" s="1"/>
  <c r="P975" i="1"/>
  <c r="Q975" i="1" s="1"/>
  <c r="P957" i="1"/>
  <c r="Q957" i="1" s="1"/>
  <c r="P940" i="1"/>
  <c r="Q940" i="1" s="1"/>
  <c r="P922" i="1"/>
  <c r="Q922" i="1" s="1"/>
  <c r="P905" i="1"/>
  <c r="Q905" i="1" s="1"/>
  <c r="P887" i="1"/>
  <c r="Q887" i="1" s="1"/>
  <c r="P869" i="1"/>
  <c r="Q869" i="1" s="1"/>
  <c r="P456" i="1"/>
  <c r="Q456" i="1" s="1"/>
  <c r="P1737" i="1"/>
  <c r="Q1737" i="1" s="1"/>
  <c r="P870" i="1"/>
  <c r="Q870" i="1" s="1"/>
  <c r="P802" i="1"/>
  <c r="Q802" i="1" s="1"/>
  <c r="P748" i="1"/>
  <c r="Q748" i="1" s="1"/>
  <c r="P694" i="1"/>
  <c r="Q694" i="1" s="1"/>
  <c r="P640" i="1"/>
  <c r="Q640" i="1" s="1"/>
  <c r="P605" i="1"/>
  <c r="Q605" i="1" s="1"/>
  <c r="P552" i="1"/>
  <c r="Q552" i="1" s="1"/>
  <c r="P499" i="1"/>
  <c r="Q499" i="1" s="1"/>
  <c r="P447" i="1"/>
  <c r="Q447" i="1" s="1"/>
  <c r="P393" i="1"/>
  <c r="Q393" i="1" s="1"/>
  <c r="P340" i="1"/>
  <c r="Q340" i="1" s="1"/>
  <c r="P286" i="1"/>
  <c r="Q286" i="1" s="1"/>
  <c r="P269" i="1"/>
  <c r="Q269" i="1" s="1"/>
  <c r="P251" i="1"/>
  <c r="Q251" i="1" s="1"/>
  <c r="P233" i="1"/>
  <c r="Q233" i="1" s="1"/>
  <c r="P180" i="1"/>
  <c r="Q180" i="1" s="1"/>
  <c r="P162" i="1"/>
  <c r="Q162" i="1" s="1"/>
  <c r="P144" i="1"/>
  <c r="Q144" i="1" s="1"/>
  <c r="P127" i="1"/>
  <c r="Q127" i="1" s="1"/>
  <c r="P108" i="1"/>
  <c r="Q108" i="1" s="1"/>
  <c r="P91" i="1"/>
  <c r="Q91" i="1" s="1"/>
  <c r="P73" i="1"/>
  <c r="Q73" i="1" s="1"/>
  <c r="P55" i="1"/>
  <c r="Q55" i="1" s="1"/>
  <c r="P38" i="1"/>
  <c r="Q38" i="1" s="1"/>
  <c r="P20" i="1"/>
  <c r="Q20" i="1" s="1"/>
  <c r="P3" i="1"/>
  <c r="Q3" i="1" s="1"/>
  <c r="P2320" i="1"/>
  <c r="Q2320" i="1" s="1"/>
  <c r="P2302" i="1"/>
  <c r="Q2302" i="1" s="1"/>
  <c r="P2285" i="1"/>
  <c r="Q2285" i="1" s="1"/>
  <c r="P2267" i="1"/>
  <c r="Q2267" i="1" s="1"/>
  <c r="P2250" i="1"/>
  <c r="Q2250" i="1" s="1"/>
  <c r="P2232" i="1"/>
  <c r="Q2232" i="1" s="1"/>
  <c r="P2213" i="1"/>
  <c r="Q2213" i="1" s="1"/>
  <c r="P2196" i="1"/>
  <c r="Q2196" i="1" s="1"/>
  <c r="P2178" i="1"/>
  <c r="Q2178" i="1" s="1"/>
  <c r="P2161" i="1"/>
  <c r="Q2161" i="1" s="1"/>
  <c r="P2143" i="1"/>
  <c r="Q2143" i="1" s="1"/>
  <c r="P2125" i="1"/>
  <c r="Q2125" i="1" s="1"/>
  <c r="P2107" i="1"/>
  <c r="Q2107" i="1" s="1"/>
  <c r="P2089" i="1"/>
  <c r="Q2089" i="1" s="1"/>
  <c r="P2072" i="1"/>
  <c r="Q2072" i="1" s="1"/>
  <c r="P2054" i="1"/>
  <c r="Q2054" i="1" s="1"/>
  <c r="P2036" i="1"/>
  <c r="Q2036" i="1" s="1"/>
  <c r="P2019" i="1"/>
  <c r="Q2019" i="1" s="1"/>
  <c r="P2000" i="1"/>
  <c r="Q2000" i="1" s="1"/>
  <c r="P1983" i="1"/>
  <c r="Q1983" i="1" s="1"/>
  <c r="P1965" i="1"/>
  <c r="Q1965" i="1" s="1"/>
  <c r="P1947" i="1"/>
  <c r="Q1947" i="1" s="1"/>
  <c r="P1930" i="1"/>
  <c r="Q1930" i="1" s="1"/>
  <c r="P1912" i="1"/>
  <c r="Q1912" i="1" s="1"/>
  <c r="P1895" i="1"/>
  <c r="Q1895" i="1" s="1"/>
  <c r="P1876" i="1"/>
  <c r="Q1876" i="1" s="1"/>
  <c r="P633" i="1"/>
  <c r="Q633" i="1" s="1"/>
  <c r="P2081" i="1"/>
  <c r="Q2081" i="1" s="1"/>
  <c r="P1214" i="1"/>
  <c r="Q1214" i="1" s="1"/>
  <c r="P837" i="1"/>
  <c r="Q837" i="1" s="1"/>
  <c r="P784" i="1"/>
  <c r="Q784" i="1" s="1"/>
  <c r="P730" i="1"/>
  <c r="Q730" i="1" s="1"/>
  <c r="P676" i="1"/>
  <c r="Q676" i="1" s="1"/>
  <c r="P623" i="1"/>
  <c r="Q623" i="1" s="1"/>
  <c r="P571" i="1"/>
  <c r="Q571" i="1" s="1"/>
  <c r="P517" i="1"/>
  <c r="Q517" i="1" s="1"/>
  <c r="P464" i="1"/>
  <c r="Q464" i="1" s="1"/>
  <c r="P410" i="1"/>
  <c r="Q410" i="1" s="1"/>
  <c r="P358" i="1"/>
  <c r="Q358" i="1" s="1"/>
  <c r="P304" i="1"/>
  <c r="Q304" i="1" s="1"/>
  <c r="P197" i="1"/>
  <c r="Q197" i="1" s="1"/>
  <c r="P278" i="1"/>
  <c r="Q278" i="1" s="1"/>
  <c r="P1904" i="1"/>
  <c r="Q1904" i="1" s="1"/>
  <c r="P1048" i="1"/>
  <c r="Q1048" i="1" s="1"/>
  <c r="P819" i="1"/>
  <c r="Q819" i="1" s="1"/>
  <c r="P765" i="1"/>
  <c r="Q765" i="1" s="1"/>
  <c r="P712" i="1"/>
  <c r="Q712" i="1" s="1"/>
  <c r="P658" i="1"/>
  <c r="Q658" i="1" s="1"/>
  <c r="P587" i="1"/>
  <c r="Q587" i="1" s="1"/>
  <c r="P535" i="1"/>
  <c r="Q535" i="1" s="1"/>
  <c r="P482" i="1"/>
  <c r="Q482" i="1" s="1"/>
  <c r="P428" i="1"/>
  <c r="Q428" i="1" s="1"/>
  <c r="P375" i="1"/>
  <c r="Q375" i="1" s="1"/>
  <c r="P321" i="1"/>
  <c r="Q321" i="1" s="1"/>
  <c r="P215" i="1"/>
  <c r="Q215" i="1" s="1"/>
  <c r="P2226" i="1"/>
  <c r="Q2226" i="1" s="1"/>
  <c r="P100" i="1"/>
  <c r="Q100" i="1" s="1"/>
  <c r="P1559" i="1"/>
  <c r="Q1559" i="1" s="1"/>
  <c r="P812" i="1"/>
  <c r="Q812" i="1" s="1"/>
  <c r="P2259" i="1"/>
  <c r="Q2259" i="1" s="1"/>
  <c r="P1393" i="1"/>
  <c r="Q1393" i="1" s="1"/>
  <c r="P657" i="1"/>
  <c r="Q657" i="1" s="1"/>
  <c r="P639" i="1"/>
  <c r="Q639" i="1" s="1"/>
  <c r="P621" i="1"/>
  <c r="Q621" i="1" s="1"/>
  <c r="P604" i="1"/>
  <c r="Q604" i="1" s="1"/>
  <c r="P586" i="1"/>
  <c r="Q586" i="1" s="1"/>
  <c r="P570" i="1"/>
  <c r="Q570" i="1" s="1"/>
  <c r="P551" i="1"/>
  <c r="Q551" i="1" s="1"/>
  <c r="P534" i="1"/>
  <c r="Q534" i="1" s="1"/>
  <c r="P516" i="1"/>
  <c r="Q516" i="1" s="1"/>
  <c r="P498" i="1"/>
  <c r="Q498" i="1" s="1"/>
  <c r="P481" i="1"/>
  <c r="Q481" i="1" s="1"/>
  <c r="P463" i="1"/>
  <c r="Q463" i="1" s="1"/>
  <c r="P446" i="1"/>
  <c r="Q446" i="1" s="1"/>
  <c r="P427" i="1"/>
  <c r="Q427" i="1" s="1"/>
  <c r="P409" i="1"/>
  <c r="Q409" i="1" s="1"/>
  <c r="P392" i="1"/>
  <c r="Q392" i="1" s="1"/>
  <c r="P374" i="1"/>
  <c r="Q374" i="1" s="1"/>
  <c r="P357" i="1"/>
  <c r="Q357" i="1" s="1"/>
  <c r="P339" i="1"/>
  <c r="Q339" i="1" s="1"/>
  <c r="P320" i="1"/>
  <c r="Q320" i="1" s="1"/>
  <c r="P303" i="1"/>
  <c r="Q303" i="1" s="1"/>
  <c r="P285" i="1"/>
  <c r="Q285" i="1" s="1"/>
  <c r="P268" i="1"/>
  <c r="Q268" i="1" s="1"/>
  <c r="P250" i="1"/>
  <c r="Q250" i="1" s="1"/>
  <c r="P232" i="1"/>
  <c r="Q232" i="1" s="1"/>
  <c r="P214" i="1"/>
  <c r="Q214" i="1" s="1"/>
  <c r="P196" i="1"/>
  <c r="Q196" i="1" s="1"/>
  <c r="P179" i="1"/>
  <c r="Q179" i="1" s="1"/>
  <c r="P161" i="1"/>
  <c r="Q161" i="1" s="1"/>
  <c r="P143" i="1"/>
  <c r="Q143" i="1" s="1"/>
  <c r="P126" i="1"/>
  <c r="Q126" i="1" s="1"/>
  <c r="P107" i="1"/>
  <c r="Q107" i="1" s="1"/>
  <c r="P90" i="1"/>
  <c r="Q90" i="1" s="1"/>
  <c r="P72" i="1"/>
  <c r="Q72" i="1" s="1"/>
  <c r="P54" i="1"/>
  <c r="Q54" i="1" s="1"/>
  <c r="P37" i="1"/>
  <c r="Q37" i="1" s="1"/>
  <c r="P19" i="1"/>
  <c r="Q19" i="1" s="1"/>
  <c r="P2" i="1"/>
  <c r="Q2" i="1" s="1"/>
  <c r="P2319" i="1"/>
  <c r="Q2319" i="1" s="1"/>
  <c r="P2301" i="1"/>
  <c r="Q2301" i="1" s="1"/>
  <c r="P2266" i="1"/>
  <c r="Q2266" i="1" s="1"/>
  <c r="P2249" i="1"/>
  <c r="Q2249" i="1" s="1"/>
  <c r="P2231" i="1"/>
  <c r="Q2231" i="1" s="1"/>
  <c r="P2212" i="1"/>
  <c r="Q2212" i="1" s="1"/>
  <c r="P2195" i="1"/>
  <c r="Q2195" i="1" s="1"/>
  <c r="P2177" i="1"/>
  <c r="Q2177" i="1" s="1"/>
  <c r="P2160" i="1"/>
  <c r="Q2160" i="1" s="1"/>
  <c r="P2142" i="1"/>
  <c r="Q2142" i="1" s="1"/>
  <c r="P2124" i="1"/>
  <c r="Q2124" i="1" s="1"/>
  <c r="P2106" i="1"/>
  <c r="Q2106" i="1" s="1"/>
  <c r="P2088" i="1"/>
  <c r="Q2088" i="1" s="1"/>
  <c r="P2071" i="1"/>
  <c r="Q2071" i="1" s="1"/>
  <c r="P2053" i="1"/>
  <c r="Q2053" i="1" s="1"/>
  <c r="P2035" i="1"/>
  <c r="Q2035" i="1" s="1"/>
  <c r="P2018" i="1"/>
  <c r="Q2018" i="1" s="1"/>
  <c r="P1999" i="1"/>
  <c r="Q1999" i="1" s="1"/>
  <c r="P1982" i="1"/>
  <c r="Q1982" i="1" s="1"/>
  <c r="P1964" i="1"/>
  <c r="Q1964" i="1" s="1"/>
  <c r="P1946" i="1"/>
  <c r="Q1946" i="1" s="1"/>
  <c r="P1929" i="1"/>
  <c r="Q1929" i="1" s="1"/>
  <c r="P1911" i="1"/>
  <c r="Q1911" i="1" s="1"/>
  <c r="P1894" i="1"/>
  <c r="Q1894" i="1" s="1"/>
  <c r="P1875" i="1"/>
  <c r="Q1875" i="1" s="1"/>
  <c r="P1857" i="1"/>
  <c r="Q1857" i="1" s="1"/>
  <c r="P1840" i="1"/>
  <c r="Q1840" i="1" s="1"/>
  <c r="P1822" i="1"/>
  <c r="Q1822" i="1" s="1"/>
  <c r="P1805" i="1"/>
  <c r="Q1805" i="1" s="1"/>
  <c r="P1787" i="1"/>
  <c r="Q1787" i="1" s="1"/>
  <c r="P1768" i="1"/>
  <c r="Q1768" i="1" s="1"/>
  <c r="P1751" i="1"/>
  <c r="Q1751" i="1" s="1"/>
  <c r="P1733" i="1"/>
  <c r="Q1733" i="1" s="1"/>
  <c r="P1716" i="1"/>
  <c r="Q1716" i="1" s="1"/>
  <c r="P1698" i="1"/>
  <c r="Q1698" i="1" s="1"/>
  <c r="P1680" i="1"/>
  <c r="Q1680" i="1" s="1"/>
  <c r="P2341" i="1"/>
  <c r="Q2341" i="1" s="1"/>
  <c r="P1645" i="1"/>
  <c r="Q1645" i="1" s="1"/>
  <c r="P1628" i="1"/>
  <c r="Q1628" i="1" s="1"/>
  <c r="P1610" i="1"/>
  <c r="Q1610" i="1" s="1"/>
  <c r="P1592" i="1"/>
  <c r="Q1592" i="1" s="1"/>
  <c r="P1575" i="1"/>
  <c r="Q1575" i="1" s="1"/>
  <c r="P1556" i="1"/>
  <c r="Q1556" i="1" s="1"/>
  <c r="P1539" i="1"/>
  <c r="Q1539" i="1" s="1"/>
  <c r="P1521" i="1"/>
  <c r="Q1521" i="1" s="1"/>
  <c r="P1503" i="1"/>
  <c r="Q1503" i="1" s="1"/>
  <c r="P1858" i="1"/>
  <c r="Q1858" i="1" s="1"/>
  <c r="P1841" i="1"/>
  <c r="Q1841" i="1" s="1"/>
  <c r="P1823" i="1"/>
  <c r="Q1823" i="1" s="1"/>
  <c r="P1806" i="1"/>
  <c r="Q1806" i="1" s="1"/>
  <c r="P1788" i="1"/>
  <c r="Q1788" i="1" s="1"/>
  <c r="P1769" i="1"/>
  <c r="Q1769" i="1" s="1"/>
  <c r="P1752" i="1"/>
  <c r="Q1752" i="1" s="1"/>
  <c r="P1734" i="1"/>
  <c r="Q1734" i="1" s="1"/>
  <c r="P1717" i="1"/>
  <c r="Q1717" i="1" s="1"/>
  <c r="P1699" i="1"/>
  <c r="Q1699" i="1" s="1"/>
  <c r="P1681" i="1"/>
  <c r="Q1681" i="1" s="1"/>
  <c r="P1663" i="1"/>
  <c r="Q1663" i="1" s="1"/>
  <c r="P1646" i="1"/>
  <c r="Q1646" i="1" s="1"/>
  <c r="P1629" i="1"/>
  <c r="Q1629" i="1" s="1"/>
  <c r="P1611" i="1"/>
  <c r="Q1611" i="1" s="1"/>
  <c r="P1594" i="1"/>
  <c r="Q1594" i="1" s="1"/>
  <c r="P1576" i="1"/>
  <c r="Q1576" i="1" s="1"/>
  <c r="P1557" i="1"/>
  <c r="Q1557" i="1" s="1"/>
  <c r="P1540" i="1"/>
  <c r="Q1540" i="1" s="1"/>
  <c r="P1522" i="1"/>
  <c r="Q1522" i="1" s="1"/>
  <c r="P1505" i="1"/>
  <c r="Q1505" i="1" s="1"/>
  <c r="P1487" i="1"/>
  <c r="Q1487" i="1" s="1"/>
  <c r="P1469" i="1"/>
  <c r="Q1469" i="1" s="1"/>
  <c r="P1452" i="1"/>
  <c r="Q1452" i="1" s="1"/>
  <c r="P1433" i="1"/>
  <c r="Q1433" i="1" s="1"/>
  <c r="P1416" i="1"/>
  <c r="Q1416" i="1" s="1"/>
  <c r="P1398" i="1"/>
  <c r="Q1398" i="1" s="1"/>
  <c r="P1380" i="1"/>
  <c r="Q1380" i="1" s="1"/>
  <c r="P1363" i="1"/>
  <c r="Q1363" i="1" s="1"/>
  <c r="P1345" i="1"/>
  <c r="Q1345" i="1" s="1"/>
  <c r="P1327" i="1"/>
  <c r="Q1327" i="1" s="1"/>
  <c r="P1309" i="1"/>
  <c r="Q1309" i="1" s="1"/>
  <c r="P1291" i="1"/>
  <c r="Q1291" i="1" s="1"/>
  <c r="P1274" i="1"/>
  <c r="Q1274" i="1" s="1"/>
  <c r="P1256" i="1"/>
  <c r="Q1256" i="1" s="1"/>
  <c r="P1239" i="1"/>
  <c r="Q1239" i="1" s="1"/>
  <c r="P1219" i="1"/>
  <c r="Q1219" i="1" s="1"/>
  <c r="P1201" i="1"/>
  <c r="Q1201" i="1" s="1"/>
  <c r="P1184" i="1"/>
  <c r="Q1184" i="1" s="1"/>
  <c r="P1167" i="1"/>
  <c r="Q1167" i="1" s="1"/>
  <c r="P1150" i="1"/>
  <c r="Q1150" i="1" s="1"/>
  <c r="P1132" i="1"/>
  <c r="Q1132" i="1" s="1"/>
  <c r="P1113" i="1"/>
  <c r="Q1113" i="1" s="1"/>
  <c r="P1096" i="1"/>
  <c r="Q1096" i="1" s="1"/>
  <c r="P1078" i="1"/>
  <c r="Q1078" i="1" s="1"/>
  <c r="P1061" i="1"/>
  <c r="Q1061" i="1" s="1"/>
  <c r="P1043" i="1"/>
  <c r="Q1043" i="1" s="1"/>
  <c r="P1025" i="1"/>
  <c r="Q1025" i="1" s="1"/>
  <c r="P1008" i="1"/>
  <c r="Q1008" i="1" s="1"/>
  <c r="P989" i="1"/>
  <c r="Q989" i="1" s="1"/>
  <c r="P972" i="1"/>
  <c r="Q972" i="1" s="1"/>
  <c r="P954" i="1"/>
  <c r="Q954" i="1" s="1"/>
  <c r="P936" i="1"/>
  <c r="Q936" i="1" s="1"/>
  <c r="P919" i="1"/>
  <c r="Q919" i="1" s="1"/>
  <c r="P902" i="1"/>
  <c r="Q902" i="1" s="1"/>
  <c r="P884" i="1"/>
  <c r="Q884" i="1" s="1"/>
  <c r="P866" i="1"/>
  <c r="Q866" i="1" s="1"/>
  <c r="P1486" i="1"/>
  <c r="Q1486" i="1" s="1"/>
  <c r="P1468" i="1"/>
  <c r="Q1468" i="1" s="1"/>
  <c r="P1451" i="1"/>
  <c r="Q1451" i="1" s="1"/>
  <c r="P1432" i="1"/>
  <c r="Q1432" i="1" s="1"/>
  <c r="P1414" i="1"/>
  <c r="Q1414" i="1" s="1"/>
  <c r="P1397" i="1"/>
  <c r="Q1397" i="1" s="1"/>
  <c r="P1379" i="1"/>
  <c r="Q1379" i="1" s="1"/>
  <c r="P1362" i="1"/>
  <c r="Q1362" i="1" s="1"/>
  <c r="P1344" i="1"/>
  <c r="Q1344" i="1" s="1"/>
  <c r="P1325" i="1"/>
  <c r="Q1325" i="1" s="1"/>
  <c r="P1308" i="1"/>
  <c r="Q1308" i="1" s="1"/>
  <c r="P1290" i="1"/>
  <c r="Q1290" i="1" s="1"/>
  <c r="P1273" i="1"/>
  <c r="Q1273" i="1" s="1"/>
  <c r="P1255" i="1"/>
  <c r="Q1255" i="1" s="1"/>
  <c r="P1237" i="1"/>
  <c r="Q1237" i="1" s="1"/>
  <c r="P1218" i="1"/>
  <c r="Q1218" i="1" s="1"/>
  <c r="P1200" i="1"/>
  <c r="Q1200" i="1" s="1"/>
  <c r="P1183" i="1"/>
  <c r="Q1183" i="1" s="1"/>
  <c r="P1166" i="1"/>
  <c r="Q1166" i="1" s="1"/>
  <c r="P1149" i="1"/>
  <c r="Q1149" i="1" s="1"/>
  <c r="P1131" i="1"/>
  <c r="Q1131" i="1" s="1"/>
  <c r="P1112" i="1"/>
  <c r="Q1112" i="1" s="1"/>
  <c r="P1095" i="1"/>
  <c r="Q1095" i="1" s="1"/>
  <c r="P1077" i="1"/>
  <c r="Q1077" i="1" s="1"/>
  <c r="P1060" i="1"/>
  <c r="Q1060" i="1" s="1"/>
  <c r="P1042" i="1"/>
  <c r="Q1042" i="1" s="1"/>
  <c r="P1024" i="1"/>
  <c r="Q1024" i="1" s="1"/>
  <c r="P1007" i="1"/>
  <c r="Q1007" i="1" s="1"/>
  <c r="P988" i="1"/>
  <c r="Q988" i="1" s="1"/>
  <c r="P971" i="1"/>
  <c r="Q971" i="1" s="1"/>
  <c r="P953" i="1"/>
  <c r="Q953" i="1" s="1"/>
  <c r="P935" i="1"/>
  <c r="Q935" i="1" s="1"/>
  <c r="P918" i="1"/>
  <c r="Q918" i="1" s="1"/>
  <c r="P901" i="1"/>
  <c r="Q901" i="1" s="1"/>
  <c r="P883" i="1"/>
  <c r="Q883" i="1" s="1"/>
  <c r="P865" i="1"/>
  <c r="Q865" i="1" s="1"/>
  <c r="Q6" i="1" l="1"/>
  <c r="L2332" i="5" s="1" a="1"/>
  <c r="L2332" i="5" s="1"/>
  <c r="M2332" i="5" a="1"/>
  <c r="M2332"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<sst xmlns="http://schemas.openxmlformats.org/spreadsheetml/2006/main" count="38648" uniqueCount="8488">
  <si>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</si>
  <si>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</si>
  <si>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</si>
  <si>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</si>
  <si>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</si>
  <si>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</si>
  <si>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</si>
  <si>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</si>
  <si>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</si>
  <si>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</si>
  <si>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</si>
  <si>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</si>
  <si>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</si>
  <si>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</si>
  <si>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</si>
  <si>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</si>
  <si>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</si>
  <si>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</si>
  <si>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</si>
  <si>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</si>
  <si>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</si>
  <si>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</si>
  <si>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</si>
  <si>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</si>
  <si>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</si>
  <si>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</si>
  <si>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</si>
  <si>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</si>
  <si>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</si>
  <si>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</si>
  <si>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</si>
  <si>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</si>
  <si>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</si>
  <si>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</si>
  <si>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</si>
  <si>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</si>
  <si>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</si>
  <si>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</si>
  <si>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</si>
  <si>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</si>
  <si>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</si>
  <si>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</si>
  <si>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</si>
  <si>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</si>
  <si>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</si>
  <si>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</si>
  <si>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</si>
  <si>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</si>
  <si>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</si>
  <si>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</si>
  <si>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</si>
  <si>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</si>
  <si>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</si>
  <si>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</si>
  <si>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</si>
  <si>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</si>
  <si>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</si>
  <si>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</si>
  <si>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</si>
  <si>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</si>
  <si>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</si>
  <si>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</si>
  <si>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</si>
  <si>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</si>
  <si>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</si>
  <si>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</si>
  <si>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</si>
  <si>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</si>
  <si>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</si>
  <si>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</si>
  <si>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</si>
  <si>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</si>
  <si>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</si>
  <si>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</si>
  <si>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</si>
  <si>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</si>
  <si>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</si>
  <si>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</si>
  <si>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</si>
  <si>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</si>
  <si>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</si>
  <si>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</si>
  <si>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</si>
  <si>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</si>
  <si>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</si>
  <si>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</si>
  <si>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</si>
  <si>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</si>
  <si>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</si>
  <si>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</si>
  <si>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</si>
  <si>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</si>
  <si>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</si>
  <si>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</si>
  <si>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</si>
  <si>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</si>
  <si>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</si>
  <si>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</si>
  <si>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</si>
  <si>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</si>
  <si>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</si>
  <si>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</si>
  <si>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</si>
  <si>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</si>
  <si>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</si>
  <si>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</si>
  <si>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</si>
  <si>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</si>
  <si>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</si>
  <si>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</si>
  <si>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</si>
  <si>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</si>
  <si>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</si>
  <si>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</si>
  <si>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</si>
  <si>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</si>
  <si>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</si>
  <si>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</si>
  <si>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</si>
  <si>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</si>
  <si>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</si>
  <si>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</si>
  <si>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</si>
  <si>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</si>
  <si>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</si>
  <si>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</si>
  <si>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</si>
  <si>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</si>
  <si>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</si>
  <si>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</si>
  <si>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</si>
  <si>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</si>
  <si>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</si>
  <si>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</si>
  <si>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</si>
  <si>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</si>
  <si>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</si>
  <si>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</si>
  <si>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</si>
  <si>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</si>
  <si>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</si>
  <si>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</si>
  <si>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</si>
  <si>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</si>
  <si>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</si>
  <si>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</si>
  <si>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</si>
  <si>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</si>
  <si>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</si>
  <si>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</si>
  <si>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</si>
  <si>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</si>
  <si>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</si>
  <si>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</si>
  <si>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</si>
  <si>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</si>
  <si>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</si>
  <si>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</si>
  <si>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</si>
  <si>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</si>
  <si>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</si>
  <si>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</si>
  <si>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</si>
  <si>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</si>
  <si>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</si>
  <si>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</si>
  <si>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</si>
  <si>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</si>
  <si>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</si>
  <si>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</si>
  <si>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</si>
  <si>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</si>
  <si>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</si>
  <si>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</si>
  <si>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</si>
  <si>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</si>
  <si>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</si>
  <si>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</si>
  <si>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</si>
  <si>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</si>
  <si>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</si>
  <si>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</si>
  <si>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</si>
  <si>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</si>
  <si>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</si>
  <si>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</si>
  <si>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</si>
  <si>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</si>
  <si>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</si>
  <si>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</si>
  <si>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</si>
  <si>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</si>
  <si>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</si>
  <si>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</si>
  <si>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</si>
  <si>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</si>
  <si>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</si>
  <si>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</si>
  <si>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</si>
  <si>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</si>
  <si>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</si>
  <si>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</si>
  <si>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</si>
  <si>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</si>
  <si>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</si>
  <si>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</si>
  <si>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</si>
  <si>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</si>
  <si>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</si>
  <si>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</si>
  <si>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</si>
  <si>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</si>
  <si>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</si>
  <si>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</si>
  <si>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</si>
  <si>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</si>
  <si>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</si>
  <si>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</si>
  <si>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</si>
  <si>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</si>
  <si>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</si>
  <si>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</si>
  <si>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</si>
  <si>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</si>
  <si>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</si>
  <si>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</si>
  <si>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</si>
  <si>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</si>
  <si>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</si>
  <si>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</si>
  <si>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</si>
  <si>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</si>
  <si>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</si>
  <si>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</si>
  <si>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</si>
  <si>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</si>
  <si>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</si>
  <si>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</si>
  <si>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</si>
  <si>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</si>
  <si>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</si>
  <si>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</si>
  <si>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</si>
  <si>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</si>
  <si>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</si>
  <si>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</si>
  <si>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</si>
  <si>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</si>
  <si>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</si>
  <si>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</si>
  <si>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</si>
  <si>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</si>
  <si>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</si>
  <si>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</si>
  <si>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</si>
  <si>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</si>
  <si>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</si>
  <si>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</si>
  <si>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</si>
  <si>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</si>
  <si>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</si>
  <si>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</si>
  <si>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</si>
  <si>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</si>
  <si>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</si>
  <si>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</si>
  <si>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</si>
  <si>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</si>
  <si>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</si>
  <si>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</si>
  <si>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</si>
  <si>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</si>
  <si>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</si>
  <si>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</si>
  <si>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</si>
  <si>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</si>
  <si>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</si>
  <si>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</si>
  <si>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</si>
  <si>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</si>
  <si>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</si>
  <si>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</si>
  <si>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</si>
  <si>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</si>
  <si>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</si>
  <si>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</si>
  <si>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</si>
  <si>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</si>
  <si>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</si>
  <si>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</si>
  <si>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</si>
  <si>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</si>
  <si>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</si>
  <si>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</si>
  <si>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</si>
  <si>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</si>
  <si>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</si>
  <si>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</si>
  <si>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</si>
  <si>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</si>
  <si>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</si>
  <si>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</si>
  <si>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</si>
  <si>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</si>
  <si>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</si>
  <si>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</si>
  <si>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</si>
  <si>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</si>
  <si>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</si>
  <si>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</si>
  <si>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</si>
  <si>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</si>
  <si>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</si>
  <si>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</si>
  <si>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</si>
  <si>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</si>
  <si>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</si>
  <si>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</si>
  <si>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</si>
  <si>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</si>
  <si>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</si>
  <si>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</si>
  <si>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</si>
  <si>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</si>
  <si>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</si>
  <si>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</si>
  <si>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</si>
  <si>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</si>
  <si>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</si>
  <si>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</si>
  <si>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</si>
  <si>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</si>
  <si>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</si>
  <si>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</si>
  <si>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</si>
  <si>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</si>
  <si>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</si>
  <si>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</si>
  <si>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</si>
  <si>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</si>
  <si>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</si>
  <si>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</si>
  <si>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</si>
  <si>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</si>
  <si>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</si>
  <si>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</si>
  <si>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</si>
  <si>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</si>
  <si>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</si>
  <si>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</si>
  <si>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</si>
  <si>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</si>
  <si>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</si>
  <si>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</si>
  <si>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</si>
  <si>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</si>
  <si>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</si>
  <si>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</si>
  <si>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</si>
  <si>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</si>
  <si>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</si>
  <si>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</si>
  <si>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</si>
  <si>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</si>
  <si>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</si>
  <si>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</si>
  <si>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</si>
  <si>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</si>
  <si>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</si>
  <si>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</si>
  <si>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</si>
  <si>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</si>
  <si>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</si>
  <si>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</si>
  <si>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</si>
  <si>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</si>
  <si>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</si>
  <si>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</si>
  <si>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</si>
  <si>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</si>
  <si>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</si>
  <si>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</si>
  <si>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</si>
  <si>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</si>
  <si>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</si>
  <si>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</si>
  <si>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</si>
  <si>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</si>
  <si>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</si>
  <si>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</si>
  <si>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</si>
  <si>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</si>
  <si>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</si>
  <si>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</si>
  <si>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</si>
  <si>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</si>
  <si>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</si>
  <si>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</si>
  <si>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</si>
  <si>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</si>
  <si>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</si>
  <si>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</si>
  <si>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</si>
  <si>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</si>
  <si>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</si>
  <si>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</si>
  <si>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</si>
  <si>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</si>
  <si>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</si>
  <si>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</si>
  <si>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</si>
  <si>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</si>
  <si>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</si>
  <si>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</si>
  <si>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</si>
  <si>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</si>
  <si>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</si>
  <si>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</si>
  <si>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</si>
  <si>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</si>
  <si>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</si>
  <si>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</si>
  <si>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</si>
  <si>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</si>
  <si>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</si>
  <si>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</si>
  <si>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</si>
  <si>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</si>
  <si>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</si>
  <si>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</si>
  <si>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</si>
  <si>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</si>
  <si>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</si>
  <si>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</si>
  <si>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</si>
  <si>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</si>
  <si>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</si>
  <si>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</si>
  <si>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</si>
  <si>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</si>
  <si>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</si>
  <si>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</si>
  <si>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</si>
  <si>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</si>
  <si>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</si>
  <si>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</si>
  <si>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</si>
  <si>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</si>
  <si>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</si>
  <si>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</si>
  <si>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</si>
  <si>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</si>
  <si>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</si>
  <si>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</si>
  <si>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</si>
  <si>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</si>
  <si>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</si>
  <si>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</si>
  <si>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</si>
  <si>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</si>
  <si>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</si>
  <si>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</si>
  <si>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</si>
  <si>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</si>
  <si>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</si>
  <si>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</si>
  <si>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</si>
  <si>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</si>
  <si>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</si>
  <si>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</si>
  <si>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</si>
  <si>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</si>
  <si>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</si>
  <si>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</si>
  <si>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</si>
  <si>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</si>
  <si>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</si>
  <si>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</si>
  <si>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</si>
  <si>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</si>
  <si>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</si>
  <si>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</si>
  <si>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</si>
  <si>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</si>
  <si>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</si>
  <si>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</si>
  <si>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</si>
  <si>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</si>
  <si>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</si>
  <si>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</si>
  <si>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</si>
  <si>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</si>
  <si>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</si>
  <si>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</si>
  <si>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</si>
  <si>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</si>
  <si>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</si>
  <si>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</si>
  <si>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</si>
  <si>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</si>
  <si>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</si>
  <si>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</si>
  <si>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</si>
  <si>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</si>
  <si>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</si>
  <si>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</si>
  <si>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</si>
  <si>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</si>
  <si>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</si>
  <si>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</si>
  <si>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</si>
  <si>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</si>
  <si>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</si>
  <si>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</si>
  <si>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</si>
  <si>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</si>
  <si>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</si>
  <si>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</si>
  <si>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</si>
  <si>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</si>
  <si>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</si>
  <si>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</si>
  <si>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</si>
  <si>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</si>
  <si>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</si>
  <si>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</si>
  <si>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</si>
  <si>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</si>
  <si>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</si>
  <si>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</si>
  <si>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</si>
  <si>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</si>
  <si>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</si>
  <si>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</si>
  <si>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</si>
  <si>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</si>
  <si>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</si>
  <si>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</si>
  <si>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</si>
  <si>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</si>
  <si>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</si>
  <si>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</si>
  <si>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</si>
  <si>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</si>
  <si>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</si>
  <si>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</si>
  <si>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</si>
  <si>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</si>
  <si>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</si>
  <si>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</si>
  <si>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</si>
  <si>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</si>
  <si>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</si>
  <si>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</si>
  <si>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</si>
  <si>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</si>
  <si>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</si>
  <si>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</si>
  <si>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</si>
  <si>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</si>
  <si>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</si>
  <si>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</si>
  <si>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</si>
  <si>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</si>
  <si>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</si>
  <si>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</si>
  <si>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</si>
  <si>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</si>
  <si>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</si>
  <si>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</si>
  <si>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</si>
  <si>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</si>
  <si>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</si>
  <si>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</si>
  <si>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</si>
  <si>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</si>
  <si>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</si>
  <si>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</si>
  <si>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</si>
  <si>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</si>
  <si>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</si>
  <si>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</si>
  <si>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</si>
  <si>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</si>
  <si>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</si>
  <si>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</si>
  <si>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</si>
  <si>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</si>
  <si>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</si>
  <si>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</si>
  <si>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</si>
  <si>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</si>
  <si>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</si>
  <si>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</si>
  <si>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</si>
  <si>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</si>
  <si>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</si>
  <si>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</si>
  <si>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</si>
  <si>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</si>
  <si>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</si>
  <si>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</si>
  <si>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</si>
  <si>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</si>
  <si>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</si>
  <si>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</si>
  <si>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</si>
  <si>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</si>
  <si>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</si>
  <si>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</si>
  <si>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</si>
  <si>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</si>
  <si>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</si>
  <si>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</si>
  <si>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</si>
  <si>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</si>
  <si>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</si>
  <si>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</si>
  <si>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</si>
  <si>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</si>
  <si>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</si>
  <si>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</si>
  <si>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</si>
  <si>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</si>
  <si>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</si>
  <si>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</si>
  <si>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</si>
  <si>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</si>
  <si>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</si>
  <si>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</si>
  <si>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</si>
  <si>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</si>
  <si>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</si>
  <si>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</si>
  <si>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</si>
  <si>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</si>
  <si>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</si>
  <si>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</si>
  <si>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</si>
  <si>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</si>
  <si>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</si>
  <si>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</si>
  <si>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</si>
  <si>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</si>
  <si>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</si>
  <si>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</si>
  <si>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</si>
  <si>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</si>
  <si>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</si>
  <si>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</si>
  <si>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</si>
  <si>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</si>
  <si>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</si>
  <si>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</si>
  <si>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</si>
  <si>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</si>
  <si>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</si>
  <si>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</si>
  <si>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</si>
  <si>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</si>
  <si>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</si>
  <si>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</si>
  <si>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</si>
  <si>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</si>
  <si>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</si>
  <si>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</si>
  <si>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</si>
  <si>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</si>
  <si>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</si>
  <si>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</si>
  <si>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</si>
  <si>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</si>
  <si>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</si>
  <si>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</si>
  <si>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</si>
  <si>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</si>
  <si>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</si>
  <si>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</si>
  <si>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</si>
  <si>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</si>
  <si>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</si>
  <si>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</si>
  <si>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</si>
  <si>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</si>
  <si>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</si>
  <si>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</si>
  <si>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</si>
  <si>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</si>
  <si>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</si>
  <si>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</si>
  <si>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</si>
  <si>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</si>
  <si>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</si>
  <si>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</si>
  <si>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</si>
  <si>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</si>
  <si>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</si>
  <si>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</si>
  <si>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</si>
  <si>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</si>
  <si>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</si>
  <si>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</si>
  <si>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</si>
  <si>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</si>
  <si>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</si>
  <si>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</si>
  <si>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</si>
  <si>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</si>
  <si>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</si>
  <si>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</si>
  <si>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</si>
  <si>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</si>
  <si>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</si>
  <si>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</si>
  <si>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</si>
  <si>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</si>
  <si>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</si>
  <si>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</si>
  <si>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</si>
  <si>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</si>
  <si>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</si>
  <si>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</si>
  <si>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</si>
  <si>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</si>
  <si>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</si>
  <si>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</si>
  <si>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</si>
  <si>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</si>
  <si>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</si>
  <si>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</si>
  <si>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</si>
  <si>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</si>
  <si>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</si>
  <si>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</si>
  <si>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</si>
  <si>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</si>
  <si>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</si>
  <si>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</si>
  <si>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</si>
  <si>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</si>
  <si>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</si>
  <si>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</si>
  <si>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</si>
  <si>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</si>
  <si>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</si>
  <si>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</si>
  <si>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</si>
  <si>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</si>
  <si>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</si>
  <si>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</si>
  <si>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</si>
  <si>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</si>
  <si>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</si>
  <si>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</si>
  <si>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</si>
  <si>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</si>
  <si>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</si>
  <si>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</si>
  <si>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</si>
  <si>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</si>
  <si>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</si>
  <si>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</si>
  <si>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</si>
  <si>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</si>
  <si>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</si>
  <si>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</si>
  <si>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</si>
  <si>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</si>
  <si>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</si>
  <si>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</si>
  <si>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</si>
  <si>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</si>
  <si>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</si>
  <si>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</si>
  <si>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</si>
  <si>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</si>
  <si>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</si>
  <si>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</si>
  <si>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</si>
  <si>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</si>
  <si>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</si>
  <si>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</si>
  <si>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</si>
  <si>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</si>
  <si>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</si>
  <si>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</si>
  <si>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</si>
  <si>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</si>
  <si>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</si>
  <si>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</si>
  <si>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</si>
  <si>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</si>
  <si>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</si>
  <si>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</si>
  <si>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</si>
  <si>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</si>
  <si>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</si>
  <si>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</si>
  <si>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</si>
  <si>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</si>
  <si>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</si>
  <si>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</si>
  <si>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</si>
  <si>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</si>
  <si>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</si>
  <si>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</si>
  <si>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</si>
  <si>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</si>
  <si>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</si>
  <si>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</si>
  <si>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</si>
  <si>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</si>
  <si>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</si>
  <si>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</si>
  <si>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</si>
  <si>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</si>
  <si>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</si>
  <si>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</si>
  <si>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</si>
  <si>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</si>
  <si>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</si>
  <si>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</si>
  <si>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</si>
  <si>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</si>
  <si>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</si>
  <si>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</si>
  <si>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</si>
  <si>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</si>
  <si>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</si>
  <si>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</si>
  <si>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</si>
  <si>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</si>
  <si>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</si>
  <si>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</si>
  <si>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</si>
  <si>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</si>
  <si>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</si>
  <si>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</si>
  <si>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</si>
  <si>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</si>
  <si>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</si>
  <si>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</si>
  <si>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</si>
  <si>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</si>
  <si>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</si>
  <si>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</si>
  <si>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</si>
  <si>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</si>
  <si>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</si>
  <si>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</si>
  <si>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</si>
  <si>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</si>
  <si>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</si>
  <si>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</si>
  <si>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</si>
  <si>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</si>
  <si>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</si>
  <si>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</si>
  <si>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</si>
  <si>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</si>
  <si>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</si>
  <si>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</si>
  <si>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</si>
  <si>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</si>
  <si>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</si>
  <si>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</si>
  <si>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</si>
  <si>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</si>
  <si>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</si>
  <si>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</si>
  <si>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</si>
  <si>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</si>
  <si>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</si>
  <si>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</si>
  <si>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</si>
  <si>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</si>
  <si>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</si>
  <si>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</si>
  <si>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</si>
  <si>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</si>
  <si>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</si>
  <si>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</si>
  <si>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</si>
  <si>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</si>
  <si>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</si>
  <si>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</si>
  <si>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</si>
  <si>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</si>
  <si>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</si>
  <si>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</si>
  <si>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</si>
  <si>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</si>
  <si>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</si>
  <si>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</si>
  <si>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</si>
  <si>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</si>
  <si>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</si>
  <si>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</si>
  <si>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</si>
  <si>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</si>
  <si>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</si>
  <si>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</si>
  <si>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</si>
  <si>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</si>
  <si>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</si>
  <si>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</si>
  <si>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</si>
  <si>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</si>
  <si>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</si>
  <si>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</si>
  <si>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</si>
  <si>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</si>
  <si>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</si>
  <si>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</si>
  <si>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</si>
  <si>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</si>
  <si>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</si>
  <si>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</si>
  <si>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</si>
  <si>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</si>
  <si>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</si>
  <si>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</si>
  <si>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</si>
  <si>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</si>
  <si>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</si>
  <si>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</si>
  <si>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</si>
  <si>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</si>
  <si>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</si>
  <si>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</si>
  <si>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</si>
  <si>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</si>
  <si>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</si>
  <si>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</si>
  <si>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</si>
  <si>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</si>
  <si>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</si>
  <si>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</si>
  <si>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</si>
  <si>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</si>
  <si>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</si>
  <si>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</si>
  <si>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</si>
  <si>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</si>
  <si>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</si>
  <si>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</si>
  <si>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</si>
  <si>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</si>
  <si>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</si>
  <si>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</si>
  <si>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</si>
  <si>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</si>
  <si>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</si>
  <si>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</si>
  <si>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</si>
  <si>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</si>
  <si>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</si>
  <si>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</si>
  <si>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</si>
  <si>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</si>
  <si>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</si>
  <si>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</si>
  <si>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</si>
  <si>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</si>
  <si>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</si>
  <si>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</si>
  <si>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</si>
  <si>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</si>
  <si>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</si>
  <si>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</si>
  <si>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</si>
  <si>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</si>
  <si>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</si>
  <si>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</si>
  <si>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</si>
  <si>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</si>
  <si>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</si>
  <si>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</si>
  <si>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</si>
  <si>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</si>
  <si>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</si>
  <si>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</si>
  <si>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</si>
  <si>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</si>
  <si>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</si>
  <si>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</si>
  <si>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</si>
  <si>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</si>
  <si>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</si>
  <si>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</si>
  <si>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</si>
  <si>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</si>
  <si>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</si>
  <si>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</si>
  <si>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</si>
  <si>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</si>
  <si>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</si>
  <si>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</si>
  <si>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</si>
  <si>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</si>
  <si>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</si>
  <si>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</si>
  <si>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</si>
  <si>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</si>
  <si>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</si>
  <si>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</si>
  <si>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</si>
  <si>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</si>
  <si>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</si>
  <si>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</si>
  <si>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</si>
  <si>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</si>
  <si>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</si>
  <si>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</si>
  <si>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</si>
  <si>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</si>
  <si>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</si>
  <si>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</si>
  <si>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</si>
  <si>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</si>
  <si>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</si>
  <si>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</si>
  <si>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</si>
  <si>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</si>
  <si>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</si>
  <si>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</si>
  <si>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</si>
  <si>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</si>
  <si>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</si>
  <si>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</si>
  <si>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</si>
  <si>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</si>
  <si>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</si>
  <si>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</si>
  <si>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</si>
  <si>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</si>
  <si>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</si>
  <si>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</si>
  <si>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</si>
  <si>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</si>
  <si>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</si>
  <si>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</si>
  <si>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</si>
  <si>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</si>
  <si>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</si>
  <si>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</si>
  <si>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</si>
  <si>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</si>
  <si>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</si>
  <si>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</si>
  <si>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</si>
  <si>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</si>
  <si>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</si>
  <si>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</si>
  <si>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</si>
  <si>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</si>
  <si>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</si>
  <si>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</si>
  <si>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</si>
  <si>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</si>
  <si>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</si>
  <si>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</si>
  <si>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</si>
  <si>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</si>
  <si>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</si>
  <si>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</si>
  <si>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</si>
  <si>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</si>
  <si>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</si>
  <si>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</si>
  <si>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</si>
  <si>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</si>
  <si>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</si>
  <si>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</si>
  <si>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</si>
  <si>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</si>
  <si>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</si>
  <si>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</si>
  <si>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</si>
  <si>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</si>
  <si>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</si>
  <si>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</si>
  <si>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</si>
  <si>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</si>
  <si>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</si>
  <si>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</si>
  <si>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</si>
  <si>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</si>
  <si>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</si>
  <si>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</si>
  <si>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</si>
  <si>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</si>
  <si>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</si>
  <si>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</si>
  <si>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</si>
  <si>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</si>
  <si>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</si>
  <si>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</si>
  <si>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</si>
  <si>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</si>
  <si>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</si>
  <si>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</si>
  <si>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</si>
  <si>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</si>
  <si>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</si>
  <si>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</si>
  <si>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</si>
  <si>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</si>
  <si>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</si>
  <si>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</si>
  <si>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</si>
  <si>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</si>
  <si>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</si>
  <si>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</si>
  <si>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</si>
  <si>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</si>
  <si>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</si>
  <si>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</si>
  <si>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</si>
  <si>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</si>
  <si>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</si>
  <si>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</si>
  <si>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</si>
  <si>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</si>
  <si>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</si>
  <si>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</si>
  <si>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</si>
  <si>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</si>
  <si>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</si>
  <si>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</si>
  <si>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</si>
  <si>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</si>
  <si>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</si>
  <si>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</si>
  <si>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</si>
  <si>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</si>
  <si>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</si>
  <si>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</si>
  <si>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</si>
  <si>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</si>
  <si>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</si>
  <si>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</si>
  <si>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</si>
  <si>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</si>
  <si>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</si>
  <si>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</si>
  <si>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</si>
  <si>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</si>
  <si>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</si>
  <si>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</si>
  <si>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</si>
  <si>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</si>
  <si>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</si>
  <si>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</si>
  <si>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</si>
  <si>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</si>
  <si>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</si>
  <si>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</si>
  <si>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</si>
  <si>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</si>
  <si>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</si>
  <si>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</si>
  <si>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</si>
  <si>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</si>
  <si>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</si>
  <si>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</si>
  <si>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</si>
  <si>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</si>
  <si>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</si>
  <si>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</si>
  <si>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</si>
  <si>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</si>
  <si>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</si>
  <si>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</si>
  <si>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</si>
  <si>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</si>
  <si>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</si>
  <si>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</si>
  <si>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</si>
  <si>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</si>
  <si>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</si>
  <si>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</si>
  <si>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</si>
  <si>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</si>
  <si>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</si>
  <si>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</si>
  <si>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</si>
  <si>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</si>
  <si>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</si>
  <si>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</si>
  <si>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</si>
  <si>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</si>
  <si>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</si>
  <si>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</si>
  <si>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</si>
  <si>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</si>
  <si>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</si>
  <si>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</si>
  <si>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</si>
  <si>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</si>
  <si>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</si>
  <si>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</si>
  <si>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</si>
  <si>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</si>
  <si>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</si>
  <si>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</si>
  <si>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</si>
  <si>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</si>
  <si>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</si>
  <si>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</si>
  <si>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</si>
  <si>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</si>
  <si>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</si>
  <si>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</si>
  <si>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</si>
  <si>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</si>
  <si>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</si>
  <si>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</si>
  <si>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</si>
  <si>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</si>
  <si>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</si>
  <si>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</si>
  <si>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</si>
  <si>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</si>
  <si>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</si>
  <si>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</si>
  <si>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</si>
  <si>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</si>
  <si>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</si>
  <si>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</si>
  <si>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</si>
  <si>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</si>
  <si>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</si>
  <si>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</si>
  <si>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</si>
  <si>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</si>
  <si>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</si>
  <si>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</si>
  <si>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</si>
  <si>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</si>
  <si>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</si>
  <si>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</si>
  <si>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</si>
  <si>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</si>
  <si>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</si>
  <si>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</si>
  <si>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</si>
  <si>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</si>
  <si>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</si>
  <si>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</si>
  <si>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</si>
  <si>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</si>
  <si>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</si>
  <si>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</si>
  <si>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</si>
  <si>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</si>
  <si>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</si>
  <si>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</si>
  <si>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</si>
  <si>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</si>
  <si>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</si>
  <si>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</si>
  <si>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</si>
  <si>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</si>
  <si>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</si>
  <si>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</si>
  <si>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</si>
  <si>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</si>
  <si>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</si>
  <si>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</si>
  <si>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</si>
  <si>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</si>
  <si>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</si>
  <si>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</si>
  <si>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</si>
  <si>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</si>
  <si>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</si>
  <si>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</si>
  <si>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</si>
  <si>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</si>
  <si>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</si>
  <si>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</si>
  <si>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</si>
  <si>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</si>
  <si>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</si>
  <si>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</si>
  <si>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</si>
  <si>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</si>
  <si>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</si>
  <si>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</si>
  <si>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</si>
  <si>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</si>
  <si>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</si>
  <si>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</si>
  <si>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</si>
  <si>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</si>
  <si>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</si>
  <si>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</si>
  <si>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</si>
  <si>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</si>
  <si>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</si>
  <si>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</si>
  <si>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</si>
  <si>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</si>
  <si>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</si>
  <si>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</si>
  <si>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</si>
  <si>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</si>
  <si>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</si>
  <si>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</si>
  <si>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</si>
  <si>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</si>
  <si>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</si>
  <si>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</si>
  <si>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</si>
  <si>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</si>
  <si>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</si>
  <si>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</si>
  <si>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</si>
  <si>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</si>
  <si>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</si>
  <si>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</si>
  <si>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</si>
  <si>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</si>
  <si>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</si>
  <si>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</si>
  <si>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</si>
  <si>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</si>
  <si>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</si>
  <si>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</si>
  <si>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</si>
  <si>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</si>
  <si>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</si>
  <si>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</si>
  <si>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</si>
  <si>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</si>
  <si>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</si>
  <si>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</si>
  <si>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</si>
  <si>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</si>
  <si>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</si>
  <si>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</si>
  <si>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</si>
  <si>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</si>
  <si>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</si>
  <si>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</si>
  <si>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</si>
  <si>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</si>
  <si>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</si>
  <si>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</si>
  <si>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</si>
  <si>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</si>
  <si>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</si>
  <si>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</si>
  <si>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</si>
  <si>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</si>
  <si>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</si>
  <si>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</si>
  <si>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</si>
  <si>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</si>
  <si>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</si>
  <si>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</si>
  <si>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</si>
  <si>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</si>
  <si>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</si>
  <si>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</si>
  <si>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</si>
  <si>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</si>
  <si>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</si>
  <si>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</si>
  <si>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</si>
  <si>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</si>
  <si>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</si>
  <si>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</si>
  <si>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</si>
  <si>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</si>
  <si>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</si>
  <si>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</si>
  <si>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</si>
  <si>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</si>
  <si>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</si>
  <si>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</si>
  <si>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</si>
  <si>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</si>
  <si>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</si>
  <si>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</si>
  <si>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</si>
  <si>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</si>
  <si>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</si>
  <si>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</si>
  <si>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</si>
  <si>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</si>
  <si>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</si>
  <si>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</si>
  <si>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</si>
  <si>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</si>
  <si>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</si>
  <si>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</si>
  <si>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</si>
  <si>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</si>
  <si>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</si>
  <si>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</si>
  <si>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</si>
  <si>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</si>
  <si>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</si>
  <si>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</si>
  <si>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</si>
  <si>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</si>
  <si>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</si>
  <si>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</si>
  <si>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</si>
  <si>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</si>
  <si>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</si>
  <si>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</si>
  <si>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</si>
  <si>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</si>
  <si>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</si>
  <si>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</si>
  <si>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</si>
  <si>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</si>
  <si>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</si>
  <si>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</si>
  <si>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</si>
  <si>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</si>
  <si>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</si>
  <si>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</si>
  <si>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</si>
  <si>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</si>
  <si>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</si>
  <si>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</si>
  <si>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</si>
  <si>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</si>
  <si>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</si>
  <si>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</si>
  <si>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</si>
  <si>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</si>
  <si>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</si>
  <si>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</si>
  <si>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</si>
  <si>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</si>
  <si>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</si>
  <si>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</si>
  <si>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</si>
  <si>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</si>
  <si>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</si>
  <si>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</si>
  <si>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</si>
  <si>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</si>
  <si>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</si>
  <si>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</si>
  <si>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</si>
  <si>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</si>
  <si>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</si>
  <si>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</si>
  <si>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</si>
  <si>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</si>
  <si>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</si>
  <si>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</si>
  <si>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</si>
  <si>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</si>
  <si>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</si>
  <si>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</si>
  <si>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</si>
  <si>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</si>
  <si>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</si>
  <si>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</si>
  <si>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</si>
  <si>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</si>
  <si>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</si>
  <si>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</si>
  <si>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</si>
  <si>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</si>
  <si>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</si>
  <si>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</si>
  <si>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</si>
  <si>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</si>
  <si>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</si>
  <si>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</si>
  <si>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</si>
  <si>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</si>
  <si>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</si>
  <si>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</si>
  <si>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</si>
  <si>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</si>
  <si>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</si>
  <si>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</si>
  <si>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</si>
  <si>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</si>
  <si>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</si>
  <si>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</si>
  <si>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</si>
  <si>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</si>
  <si>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</si>
  <si>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</si>
  <si>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</si>
  <si>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</si>
  <si>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</si>
  <si>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</si>
  <si>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</si>
  <si>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</si>
  <si>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</si>
  <si>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</si>
  <si>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</si>
  <si>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</si>
  <si>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</si>
  <si>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</si>
  <si>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</si>
  <si>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</si>
  <si>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</si>
  <si>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</si>
  <si>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</si>
  <si>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</si>
  <si>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</si>
  <si>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</si>
  <si>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</si>
  <si>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</si>
  <si>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</si>
  <si>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</si>
  <si>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</si>
  <si>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</si>
  <si>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</si>
  <si>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</si>
  <si>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</si>
  <si>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</si>
  <si>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</si>
  <si>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</si>
  <si>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</si>
  <si>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</si>
  <si>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</si>
  <si>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</si>
  <si>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</si>
  <si>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</si>
  <si>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</si>
  <si>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</si>
  <si>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</si>
  <si>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</si>
  <si>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</si>
  <si>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</si>
  <si>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</si>
  <si>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</si>
  <si>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</si>
  <si>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</si>
  <si>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</si>
  <si>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</si>
  <si>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</si>
  <si>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</si>
  <si>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</si>
  <si>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</si>
  <si>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</si>
  <si>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</si>
  <si>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</si>
  <si>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</si>
  <si>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</si>
  <si>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</si>
  <si>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</si>
  <si>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</si>
  <si>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</si>
  <si>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</si>
  <si>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</si>
  <si>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</si>
  <si>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</si>
  <si>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</si>
  <si>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</si>
  <si>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</si>
  <si>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</si>
  <si>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</si>
  <si>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</si>
  <si>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</si>
  <si>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</si>
  <si>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</si>
  <si>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</si>
  <si>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</si>
  <si>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</si>
  <si>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</si>
  <si>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</si>
  <si>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</si>
  <si>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</si>
  <si>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</si>
  <si>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</si>
  <si>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</si>
  <si>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</si>
  <si>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</si>
  <si>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</si>
  <si>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</si>
  <si>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</si>
  <si>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</si>
  <si>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</si>
  <si>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</si>
  <si>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</si>
  <si>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</si>
  <si>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</si>
  <si>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</si>
  <si>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</si>
  <si>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</si>
  <si>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</si>
  <si>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</si>
  <si>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</si>
  <si>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</si>
  <si>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</si>
  <si>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</si>
  <si>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</si>
  <si>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</si>
  <si>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</si>
  <si>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</si>
  <si>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</si>
  <si>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</si>
  <si>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</si>
  <si>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</si>
  <si>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</si>
  <si>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</si>
  <si>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</si>
  <si>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</si>
  <si>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</si>
  <si>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</si>
  <si>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</si>
  <si>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</si>
  <si>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</si>
  <si>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</si>
  <si>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</si>
  <si>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</si>
  <si>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</si>
  <si>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</si>
  <si>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</si>
  <si>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</si>
  <si>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</si>
  <si>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</si>
  <si>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</si>
  <si>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</si>
  <si>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</si>
  <si>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</si>
  <si>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</si>
  <si>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</si>
  <si>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</si>
  <si>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</si>
  <si>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</si>
  <si>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</si>
  <si>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</si>
  <si>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</si>
  <si>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</si>
  <si>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</si>
  <si>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</si>
  <si>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</si>
  <si>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</si>
  <si>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</si>
  <si>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</si>
  <si>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</si>
  <si>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</si>
  <si>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</si>
  <si>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</si>
  <si>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</si>
  <si>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</si>
  <si>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</si>
  <si>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</si>
  <si>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</si>
  <si>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</si>
  <si>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</si>
  <si>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</si>
  <si>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</si>
  <si>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</si>
  <si>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</si>
  <si>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</si>
  <si>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</si>
  <si>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</si>
  <si>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</si>
  <si>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</si>
  <si>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</si>
  <si>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</si>
  <si>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</si>
  <si>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</si>
  <si>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</si>
  <si>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</si>
  <si>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</si>
  <si>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</si>
  <si>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</si>
  <si>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</si>
  <si>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</si>
  <si>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</si>
  <si>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</si>
  <si>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</si>
  <si>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</si>
  <si>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</si>
  <si>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</si>
  <si>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</si>
  <si>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</si>
  <si>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</si>
  <si>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</si>
  <si>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</si>
  <si>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</si>
  <si>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</si>
  <si>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</si>
  <si>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</si>
  <si>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</si>
  <si>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</si>
  <si>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</si>
  <si>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</si>
  <si>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</si>
  <si>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</si>
  <si>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</si>
  <si>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</si>
  <si>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</si>
  <si>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</si>
  <si>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</si>
  <si>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</si>
  <si>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</si>
  <si>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</si>
  <si>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</si>
  <si>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</si>
  <si>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</si>
  <si>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</si>
  <si>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</si>
  <si>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</si>
  <si>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</si>
  <si>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</si>
  <si>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</si>
  <si>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</si>
  <si>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</si>
  <si>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</si>
  <si>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</si>
  <si>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</si>
  <si>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</si>
  <si>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</si>
  <si>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</si>
  <si>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</si>
  <si>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</si>
  <si>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</si>
  <si>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</si>
  <si>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</si>
  <si>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</si>
  <si>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</si>
  <si>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</si>
  <si>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</si>
  <si>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</si>
  <si>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</si>
  <si>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</si>
  <si>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</si>
  <si>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</si>
  <si>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</si>
  <si>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</si>
  <si>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</si>
  <si>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</si>
  <si>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</si>
  <si>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</si>
  <si>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</si>
  <si>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</si>
  <si>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</si>
  <si>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</si>
  <si>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</si>
  <si>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</si>
  <si>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</si>
  <si>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</si>
  <si>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</si>
  <si>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</si>
  <si>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</si>
  <si>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</si>
  <si>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</si>
  <si>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</si>
  <si>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</si>
  <si>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</si>
  <si>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</si>
  <si>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</si>
  <si>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</si>
  <si>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</si>
  <si>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</si>
  <si>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</si>
  <si>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</si>
  <si>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</si>
  <si>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</si>
  <si>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</si>
  <si>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</si>
  <si>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</si>
  <si>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</si>
  <si>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</si>
  <si>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</si>
  <si>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</si>
  <si>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</si>
  <si>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</si>
  <si>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</si>
  <si>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</si>
  <si>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</si>
  <si>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</si>
  <si>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</si>
  <si>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</si>
  <si>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</si>
  <si>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</si>
  <si>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</si>
  <si>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</si>
  <si>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</si>
  <si>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</si>
  <si>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</si>
  <si>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</si>
  <si>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</si>
  <si>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</si>
  <si>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</si>
  <si>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</si>
  <si>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</si>
  <si>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</si>
  <si>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</si>
  <si>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</si>
  <si>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</si>
  <si>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</si>
  <si>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</si>
  <si>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</si>
  <si>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</si>
  <si>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</si>
  <si>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</si>
  <si>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</si>
  <si>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</si>
  <si>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</si>
  <si>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</si>
  <si>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</si>
  <si>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</si>
  <si>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</si>
  <si>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</si>
  <si>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</si>
  <si>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</si>
  <si>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</si>
  <si>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</si>
  <si>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</si>
  <si>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</si>
  <si>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</si>
  <si>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</si>
  <si>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</si>
  <si>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</si>
  <si>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</si>
  <si>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</si>
  <si>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</si>
  <si>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</si>
  <si>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</si>
  <si>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</si>
  <si>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</si>
  <si>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</si>
  <si>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</si>
  <si>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</si>
  <si>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</si>
  <si>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</si>
  <si>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</si>
  <si>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</si>
  <si>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</si>
  <si>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</si>
  <si>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</si>
  <si>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</si>
  <si>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</si>
  <si>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</si>
  <si>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</si>
  <si>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</si>
  <si>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</si>
  <si>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</si>
  <si>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</si>
  <si>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</si>
  <si>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</si>
  <si>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</si>
  <si>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</si>
  <si>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</si>
  <si>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</si>
  <si>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</si>
  <si>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</si>
  <si>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</si>
  <si>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</si>
  <si>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</si>
  <si>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</si>
  <si>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</si>
  <si>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</si>
  <si>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</si>
  <si>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</si>
  <si>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</si>
  <si>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</si>
  <si>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</si>
  <si>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</si>
  <si>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</si>
  <si>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</si>
  <si>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</si>
  <si>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</si>
  <si>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</si>
  <si>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</si>
  <si>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</si>
  <si>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</si>
  <si>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</si>
  <si>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</si>
  <si>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</si>
  <si>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</si>
  <si>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</si>
  <si>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</si>
  <si>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</si>
  <si>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</si>
  <si>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</si>
  <si>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</si>
  <si>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</si>
  <si>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</si>
  <si>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</si>
  <si>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</si>
  <si>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</si>
  <si>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</si>
  <si>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</si>
  <si>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</si>
  <si>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</si>
  <si>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</si>
  <si>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</si>
  <si>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</si>
  <si>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</si>
  <si>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</si>
  <si>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</si>
  <si>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</si>
  <si>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</si>
  <si>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</si>
  <si>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</si>
  <si>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</si>
  <si>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</si>
  <si>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</si>
  <si>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</si>
  <si>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</si>
  <si>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</si>
  <si>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</si>
  <si>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</si>
  <si>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</si>
  <si>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</si>
  <si>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</si>
  <si>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</si>
  <si>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</si>
  <si>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</si>
  <si>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</si>
  <si>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</si>
  <si>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</si>
  <si>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</si>
  <si>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</si>
  <si>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</si>
  <si>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</si>
  <si>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</si>
  <si>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</si>
  <si>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</si>
  <si>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</si>
  <si>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</si>
  <si>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</si>
  <si>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</si>
  <si>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</si>
  <si>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</si>
  <si>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</si>
  <si>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</si>
  <si>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</si>
  <si>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</si>
  <si>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</si>
  <si>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</si>
  <si>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</si>
  <si>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</si>
  <si>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</si>
  <si>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</si>
  <si>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</si>
  <si>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</si>
  <si>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</si>
  <si>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</si>
  <si>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</si>
  <si>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</si>
  <si>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</si>
  <si>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</si>
  <si>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</si>
  <si>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</si>
  <si>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</si>
  <si>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</si>
  <si>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</si>
  <si>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</si>
  <si>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</si>
  <si>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</si>
  <si>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</si>
  <si>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</si>
  <si>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</si>
  <si>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</si>
  <si>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</si>
  <si>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</si>
  <si>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</si>
  <si>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</si>
  <si>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</si>
  <si>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</si>
  <si>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</si>
  <si>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</si>
  <si>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</si>
  <si>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</si>
  <si>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</si>
  <si>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</si>
  <si>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</si>
  <si>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</si>
  <si>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</si>
  <si>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</si>
  <si>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</si>
  <si>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</si>
  <si>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</si>
  <si>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</si>
  <si>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</si>
  <si>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</si>
  <si>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</si>
  <si>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</si>
  <si>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</si>
  <si>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</si>
  <si>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</si>
  <si>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</si>
  <si>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</si>
  <si>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</si>
  <si>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</si>
  <si>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</si>
  <si>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</si>
  <si>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</si>
  <si>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</si>
  <si>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</si>
  <si>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</si>
  <si>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</si>
  <si>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</si>
  <si>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</si>
  <si>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</si>
  <si>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</si>
  <si>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</si>
  <si>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</si>
  <si>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</si>
  <si>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</si>
  <si>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</si>
  <si>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</si>
  <si>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</si>
  <si>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</si>
  <si>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</si>
  <si>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</si>
  <si>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</si>
  <si>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</si>
  <si>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</si>
  <si>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</si>
  <si>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</si>
  <si>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</si>
  <si>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</si>
  <si>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</si>
  <si>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</si>
  <si>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</si>
  <si>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</si>
  <si>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</si>
  <si>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</si>
  <si>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</si>
  <si>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</si>
  <si>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</si>
  <si>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</si>
  <si>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</si>
  <si>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</si>
  <si>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</si>
  <si>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</si>
  <si>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</si>
  <si>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</si>
  <si>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</si>
  <si>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</si>
  <si>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</si>
  <si>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</si>
  <si>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</si>
  <si>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</si>
  <si>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</si>
  <si>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</si>
  <si>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</si>
  <si>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</si>
  <si>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</si>
  <si>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</si>
  <si>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</si>
  <si>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</si>
  <si>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</si>
  <si>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</si>
  <si>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</si>
  <si>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</si>
  <si>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</si>
  <si>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</si>
  <si>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</si>
  <si>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</si>
  <si>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</si>
  <si>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</si>
  <si>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</si>
  <si>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</si>
  <si>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</si>
  <si>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</si>
  <si>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</si>
  <si>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</si>
  <si>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</si>
  <si>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</si>
  <si>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</si>
  <si>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</si>
  <si>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</si>
  <si>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</si>
  <si>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</si>
  <si>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</si>
  <si>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</si>
  <si>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</si>
  <si>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</si>
  <si>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</si>
  <si>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</si>
  <si>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</si>
  <si>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</si>
  <si>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</si>
  <si>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</si>
  <si>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</si>
  <si>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</si>
  <si>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</si>
  <si>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</si>
  <si>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</si>
  <si>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</si>
  <si>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</si>
  <si>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</si>
  <si>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</si>
  <si>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</si>
  <si>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</si>
  <si>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</si>
  <si>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</si>
  <si>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</si>
  <si>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</si>
  <si>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</si>
  <si>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</si>
  <si>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</si>
  <si>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</si>
  <si>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</si>
  <si>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</si>
  <si>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</si>
  <si>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</si>
  <si>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</si>
  <si>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</si>
  <si>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</si>
  <si>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</si>
  <si>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</si>
  <si>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</si>
  <si>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</si>
  <si>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</si>
  <si>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</si>
  <si>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</si>
  <si>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</si>
  <si>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</si>
  <si>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</si>
  <si>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</si>
  <si>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</si>
  <si>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</si>
  <si>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</si>
  <si>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</si>
  <si>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</si>
  <si>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</si>
  <si>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</si>
  <si>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</si>
  <si>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</si>
  <si>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</si>
  <si>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</si>
  <si>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</si>
  <si>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</si>
  <si>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</si>
  <si>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</si>
  <si>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</si>
  <si>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</si>
  <si>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</si>
  <si>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</si>
  <si>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</si>
  <si>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</si>
  <si>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</si>
  <si>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</si>
  <si>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</si>
  <si>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</si>
  <si>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</si>
  <si>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</si>
  <si>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</si>
  <si>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</si>
  <si>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</si>
  <si>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</si>
  <si>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</si>
  <si>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</si>
  <si>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</si>
  <si>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</si>
  <si>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</si>
  <si>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</si>
  <si>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</si>
  <si>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</si>
  <si>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</si>
  <si>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</si>
  <si>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</si>
  <si>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</si>
  <si>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</si>
  <si>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</si>
  <si>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</si>
  <si>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</si>
  <si>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</si>
  <si>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</si>
  <si>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</si>
  <si>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</si>
  <si>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</si>
  <si>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</si>
  <si>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</si>
  <si>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</si>
  <si>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</si>
  <si>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</si>
  <si>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</si>
  <si>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</si>
  <si>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</si>
  <si>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</si>
  <si>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</si>
  <si>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</si>
  <si>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</si>
  <si>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</si>
  <si>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</si>
  <si>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</si>
  <si>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</si>
  <si>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</si>
  <si>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</si>
  <si>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</si>
  <si>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</si>
  <si>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</si>
  <si>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</si>
  <si>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</si>
  <si>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</si>
  <si>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</si>
  <si>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</si>
  <si>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</si>
  <si>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</si>
  <si>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</si>
  <si>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</si>
  <si>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</si>
  <si>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</si>
  <si>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</si>
  <si>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</si>
  <si>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</si>
  <si>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</si>
  <si>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</si>
  <si>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</si>
  <si>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</si>
  <si>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</si>
  <si>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</si>
  <si>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</si>
  <si>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</si>
  <si>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</si>
  <si>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</si>
  <si>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</si>
  <si>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</si>
  <si>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</si>
  <si>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</si>
  <si>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</si>
  <si>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</si>
  <si>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</si>
  <si>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</si>
  <si>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</si>
  <si>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</si>
  <si>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</si>
  <si>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</si>
  <si>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</si>
  <si>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</si>
  <si>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</si>
  <si>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</si>
  <si>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</si>
  <si>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</si>
  <si>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</si>
  <si>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</si>
  <si>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</si>
  <si>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</si>
  <si>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</si>
  <si>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</si>
  <si>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</si>
  <si>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</si>
  <si>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</si>
  <si>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</si>
  <si>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</si>
  <si>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</si>
  <si>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</si>
  <si>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</si>
  <si>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</si>
  <si>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</si>
  <si>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</si>
  <si>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</si>
  <si>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</si>
  <si>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</si>
  <si>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</si>
  <si>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</si>
  <si>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</si>
  <si>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</si>
  <si>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</si>
  <si>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</si>
  <si>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</si>
  <si>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</si>
  <si>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</si>
  <si>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</si>
  <si>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</si>
  <si>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</si>
  <si>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</si>
  <si>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</si>
  <si>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</si>
  <si>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</si>
  <si>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</si>
  <si>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</si>
  <si>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</si>
  <si>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</si>
  <si>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</si>
  <si>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</si>
  <si>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</si>
  <si>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</si>
  <si>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</si>
  <si>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</si>
  <si>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</si>
  <si>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</si>
  <si>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</si>
  <si>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</si>
  <si>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</si>
  <si>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</si>
  <si>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</si>
  <si>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</si>
  <si>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</si>
  <si>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</si>
  <si>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</si>
  <si>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</si>
  <si>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</si>
  <si>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</si>
  <si>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</si>
  <si>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</si>
  <si>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</si>
  <si>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</si>
  <si>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</si>
  <si>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</si>
  <si>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</si>
  <si>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</si>
  <si>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</si>
  <si>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</si>
  <si>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</si>
  <si>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</si>
  <si>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</si>
  <si>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</si>
  <si>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</si>
  <si>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</si>
  <si>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</si>
  <si>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</si>
  <si>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</si>
  <si>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</si>
  <si>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</si>
  <si>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</si>
  <si>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</si>
  <si>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</si>
  <si>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</si>
  <si>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</si>
  <si>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</si>
  <si>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</si>
  <si>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</si>
  <si>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</si>
  <si>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</si>
  <si>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</si>
  <si>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</si>
  <si>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</si>
  <si>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</si>
  <si>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</si>
  <si>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</si>
  <si>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</si>
  <si>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</si>
  <si>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</si>
  <si>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</si>
  <si>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</si>
  <si>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</si>
  <si>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</si>
  <si>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</si>
  <si>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</si>
  <si>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</si>
  <si>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</si>
  <si>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</si>
  <si>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</si>
  <si>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</si>
  <si>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</si>
  <si>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</si>
  <si>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</si>
  <si>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</si>
  <si>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</si>
  <si>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</si>
  <si>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</si>
  <si>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</si>
  <si>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</si>
  <si>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</si>
  <si>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</si>
  <si>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</si>
  <si>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</si>
  <si>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</si>
  <si>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</si>
  <si>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</si>
  <si>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</si>
  <si>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</si>
  <si>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</si>
  <si>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</si>
  <si>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</si>
  <si>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</si>
  <si>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</si>
  <si>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</si>
  <si>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</si>
  <si>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</si>
  <si>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</si>
  <si>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</si>
  <si>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</si>
  <si>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</si>
  <si>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</si>
  <si>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</si>
  <si>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</si>
  <si>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</si>
  <si>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</si>
  <si>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</si>
  <si>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</si>
  <si>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</si>
  <si>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</si>
  <si>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</si>
  <si>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</si>
  <si>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</si>
  <si>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</si>
  <si>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</si>
  <si>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</si>
  <si>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</si>
  <si>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</si>
  <si>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</si>
  <si>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</si>
  <si>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</si>
  <si>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</si>
  <si>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</si>
  <si>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</si>
  <si>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</si>
  <si>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</si>
  <si>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</si>
  <si>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</si>
  <si>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</si>
  <si>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</si>
  <si>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</si>
  <si>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</si>
  <si>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</si>
  <si>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</si>
  <si>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</si>
  <si>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</si>
  <si>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</si>
  <si>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</si>
  <si>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</si>
  <si>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</si>
  <si>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</si>
  <si>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</si>
  <si>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</si>
  <si>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</si>
  <si>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</si>
  <si>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</si>
  <si>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</si>
  <si>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</si>
  <si>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</si>
  <si>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</si>
  <si>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</si>
  <si>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</si>
  <si>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</si>
  <si>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</si>
  <si>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</si>
  <si>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</si>
  <si>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</si>
  <si>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</si>
  <si>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</si>
  <si>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</si>
  <si>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</si>
  <si>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</si>
  <si>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</si>
  <si>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</si>
  <si>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</si>
  <si>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</si>
  <si>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</si>
  <si>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</si>
  <si>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</si>
  <si>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</si>
  <si>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</si>
  <si>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</si>
  <si>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</si>
  <si>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</si>
  <si>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</si>
  <si>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</si>
  <si>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</si>
  <si>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</si>
  <si>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</si>
  <si>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</si>
  <si>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</si>
  <si>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</si>
  <si>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</si>
  <si>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</si>
  <si>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</si>
  <si>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</si>
  <si>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</si>
  <si>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</si>
  <si>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</si>
  <si>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</si>
  <si>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</si>
  <si>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</si>
  <si>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</si>
  <si>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</si>
  <si>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</si>
  <si>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</si>
  <si>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</si>
  <si>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</si>
  <si>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</si>
  <si>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</si>
  <si>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</si>
  <si>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</si>
  <si>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</si>
  <si>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</si>
  <si>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</si>
  <si>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</si>
  <si>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</si>
  <si>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</si>
  <si>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</si>
  <si>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</si>
  <si>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</si>
  <si>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</si>
  <si>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</si>
  <si>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</si>
  <si>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</si>
  <si>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</si>
  <si>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</si>
  <si>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</si>
  <si>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</si>
  <si>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</si>
  <si>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</si>
  <si>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</si>
  <si>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</si>
  <si>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</si>
  <si>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</si>
  <si>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</si>
  <si>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</si>
  <si>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</si>
  <si>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</si>
  <si>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</si>
  <si>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</si>
  <si>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</si>
  <si>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</si>
  <si>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</si>
  <si>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</si>
  <si>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</si>
  <si>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</si>
  <si>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</si>
  <si>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</si>
  <si>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</si>
  <si>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</si>
  <si>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</si>
  <si>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</si>
  <si>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</si>
  <si>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</si>
  <si>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</si>
  <si>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</si>
  <si>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</si>
  <si>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</si>
  <si>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</si>
  <si>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</si>
  <si>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</si>
  <si>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</si>
  <si>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</si>
  <si>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</si>
  <si>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</si>
  <si>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</si>
  <si>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</si>
  <si>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</si>
  <si>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</si>
  <si>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</si>
  <si>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</si>
  <si>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</si>
  <si>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</si>
  <si>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</si>
  <si>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</si>
  <si>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</si>
  <si>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</si>
  <si>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</si>
  <si>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</si>
  <si>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</si>
  <si>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</si>
  <si>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</si>
  <si>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</si>
  <si>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</si>
  <si>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</si>
  <si>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</si>
  <si>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</si>
  <si>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</si>
  <si>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</si>
  <si>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</si>
  <si>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</si>
  <si>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</si>
  <si>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</si>
  <si>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</si>
  <si>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</si>
  <si>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</si>
  <si>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</si>
  <si>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</si>
  <si>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</si>
  <si>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</si>
  <si>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</si>
  <si>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</si>
  <si>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</si>
  <si>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</si>
  <si>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</si>
  <si>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</si>
  <si>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</si>
  <si>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</si>
  <si>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</si>
  <si>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</si>
  <si>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</si>
  <si>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</si>
  <si>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</si>
  <si>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</si>
  <si>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</si>
  <si>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</si>
  <si>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</si>
  <si>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</si>
  <si>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</si>
  <si>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</si>
  <si>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</si>
  <si>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</si>
  <si>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</si>
  <si>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</si>
  <si>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</si>
  <si>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</si>
  <si>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</si>
  <si>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</si>
  <si>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</si>
  <si>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</si>
  <si>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</si>
  <si>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</si>
  <si>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</si>
  <si>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</si>
  <si>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</si>
  <si>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</si>
  <si>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</si>
  <si>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</si>
  <si>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</si>
  <si>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</si>
  <si>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</si>
  <si>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</si>
  <si>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</si>
  <si>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</si>
  <si>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</si>
  <si>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</si>
  <si>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</si>
  <si>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</si>
  <si>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</si>
  <si>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</si>
  <si>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</si>
  <si>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</si>
  <si>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</si>
  <si>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</si>
  <si>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</si>
  <si>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</si>
  <si>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</si>
  <si>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</si>
  <si>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</si>
  <si>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</si>
  <si>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</si>
  <si>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</si>
  <si>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</si>
  <si>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</si>
  <si>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</si>
  <si>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</si>
  <si>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</si>
  <si>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</si>
  <si>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</si>
  <si>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</si>
  <si>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</si>
  <si>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</si>
  <si>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</si>
  <si>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</si>
  <si>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</si>
  <si>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</si>
  <si>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</si>
  <si>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</si>
  <si>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</si>
  <si>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</si>
  <si>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</si>
  <si>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</si>
  <si>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</si>
  <si>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</si>
  <si>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</si>
  <si>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</si>
  <si>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</si>
  <si>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</si>
  <si>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</si>
  <si>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</si>
  <si>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</si>
  <si>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</si>
  <si>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</si>
  <si>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</si>
  <si>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</si>
  <si>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</si>
  <si>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</si>
  <si>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</si>
  <si>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</si>
  <si>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</si>
  <si>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</si>
  <si>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</si>
  <si>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</si>
  <si>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</si>
  <si>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</si>
  <si>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</si>
  <si>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</si>
  <si>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</si>
  <si>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</si>
  <si>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</si>
  <si>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</si>
  <si>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</si>
  <si>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</si>
  <si>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</si>
  <si>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</si>
  <si>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</si>
  <si>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</si>
  <si>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</si>
  <si>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</si>
  <si>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</si>
  <si>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</si>
  <si>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</si>
  <si>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</si>
  <si>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</si>
  <si>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</si>
  <si>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</si>
  <si>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</si>
  <si>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</si>
  <si>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</si>
  <si>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</si>
  <si>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</si>
  <si>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</si>
  <si>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</si>
  <si>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</si>
  <si>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</si>
  <si>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</si>
  <si>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</si>
  <si>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</si>
  <si>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</si>
  <si>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</si>
  <si>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</si>
  <si>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</si>
  <si>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</si>
  <si>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</si>
  <si>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</si>
  <si>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</si>
  <si>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</si>
  <si>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</si>
  <si>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</si>
  <si>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</si>
  <si>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</si>
  <si>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</si>
  <si>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</si>
  <si>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</si>
  <si>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</si>
  <si>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</si>
  <si>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</si>
  <si>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</si>
  <si>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</si>
  <si>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</si>
  <si>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</si>
  <si>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</si>
  <si>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</si>
  <si>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</si>
  <si>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</si>
  <si>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</si>
  <si>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</si>
  <si>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</si>
  <si>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</si>
  <si>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</si>
  <si>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</si>
  <si>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</si>
  <si>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</si>
  <si>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</si>
  <si>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</si>
  <si>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</si>
  <si>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</si>
  <si>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</si>
  <si>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</si>
  <si>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</si>
  <si>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</si>
  <si>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</si>
  <si>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</si>
  <si>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</si>
  <si>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</si>
  <si>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</si>
  <si>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</si>
  <si>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</si>
  <si>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</si>
  <si>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</si>
  <si>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</si>
  <si>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</si>
  <si>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</si>
  <si>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</si>
  <si>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</si>
  <si>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</si>
  <si>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</si>
  <si>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</si>
  <si>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</si>
  <si>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</si>
  <si>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</si>
  <si>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</si>
  <si>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</si>
  <si>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</si>
  <si>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</si>
  <si>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</si>
  <si>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</si>
  <si>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</si>
  <si>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</si>
  <si>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</si>
  <si>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</si>
  <si>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</si>
  <si>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</si>
  <si>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</si>
  <si>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</si>
  <si>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</si>
  <si>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</si>
  <si>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</si>
  <si>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</si>
  <si>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</si>
  <si>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</si>
  <si>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</si>
  <si>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</si>
  <si>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</si>
  <si>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</si>
  <si>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</si>
  <si>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</si>
  <si>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</si>
  <si>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</si>
  <si>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</si>
  <si>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</si>
  <si>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</si>
  <si>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</si>
  <si>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</si>
  <si>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</si>
  <si>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</si>
  <si>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</si>
  <si>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</si>
  <si>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</si>
  <si>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</si>
  <si>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</si>
  <si>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</si>
  <si>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</si>
  <si>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</si>
  <si>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</si>
  <si>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</si>
  <si>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</si>
  <si>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</si>
  <si>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</si>
  <si>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</si>
  <si>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</si>
  <si>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</si>
  <si>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</si>
  <si>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</si>
  <si>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</si>
  <si>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</si>
  <si>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</si>
  <si>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</si>
  <si>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</si>
  <si>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</si>
  <si>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</si>
  <si>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</si>
  <si>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</si>
  <si>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</si>
  <si>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</si>
  <si>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</si>
  <si>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</si>
  <si>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</si>
  <si>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</si>
  <si>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</si>
  <si>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</si>
  <si>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</si>
  <si>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</si>
  <si>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</si>
  <si>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</si>
  <si>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</si>
  <si>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</si>
  <si>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</si>
  <si>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</si>
  <si>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</si>
  <si>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</si>
  <si>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</si>
  <si>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</si>
  <si>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</si>
  <si>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</si>
  <si>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</si>
  <si>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</si>
  <si>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</si>
  <si>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</si>
  <si>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</si>
  <si>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</si>
  <si>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</si>
  <si>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</si>
  <si>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</si>
  <si>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</si>
  <si>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</si>
  <si>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</si>
  <si>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</si>
  <si>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</si>
  <si>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</si>
  <si>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</si>
  <si>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</si>
  <si>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</si>
  <si>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</si>
  <si>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</si>
  <si>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</si>
  <si>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</si>
  <si>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</si>
  <si>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</si>
  <si>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</si>
  <si>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</si>
  <si>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</si>
  <si>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</si>
  <si>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</si>
  <si>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</si>
  <si>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</si>
  <si>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</si>
  <si>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</si>
  <si>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</si>
  <si>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</si>
  <si>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</si>
  <si>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</si>
  <si>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</si>
  <si>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</si>
  <si>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</si>
  <si>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</si>
  <si>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</si>
  <si>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</si>
  <si>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</si>
  <si>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</si>
  <si>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</si>
  <si>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</si>
  <si>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</si>
  <si>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</si>
  <si>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</si>
  <si>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</si>
  <si>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</si>
  <si>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</si>
  <si>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</si>
  <si>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</si>
  <si>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</si>
  <si>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</si>
  <si>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</si>
  <si>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</si>
  <si>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</si>
  <si>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</si>
  <si>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</si>
  <si>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</si>
  <si>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</si>
  <si>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</si>
  <si>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</si>
  <si>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</si>
  <si>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</si>
  <si>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</si>
  <si>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</si>
  <si>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</si>
  <si>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</si>
  <si>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</si>
  <si>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</si>
  <si>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</si>
  <si>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</si>
  <si>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</si>
  <si>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</si>
  <si>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</si>
  <si>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</si>
  <si>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</si>
  <si>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</si>
  <si>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</si>
  <si>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</si>
  <si>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</si>
  <si>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</si>
  <si>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</si>
  <si>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</si>
  <si>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</si>
  <si>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</si>
  <si>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</si>
  <si>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</si>
  <si>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</si>
  <si>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</si>
  <si>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</si>
  <si>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</si>
  <si>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</si>
  <si>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</si>
  <si>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</si>
  <si>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</si>
  <si>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</si>
  <si>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</si>
  <si>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</si>
  <si>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</si>
  <si>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</si>
  <si>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</si>
  <si>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</si>
  <si>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</si>
  <si>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</si>
  <si>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</si>
  <si>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</si>
  <si>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</si>
  <si>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</si>
  <si>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</si>
  <si>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</si>
  <si>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</si>
  <si>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</si>
  <si>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</si>
  <si>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</si>
  <si>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</si>
  <si>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</si>
  <si>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</si>
  <si>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</si>
  <si>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</si>
  <si>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</si>
  <si>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</si>
  <si>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</si>
  <si>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</si>
  <si>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</si>
  <si>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</si>
  <si>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</si>
  <si>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</si>
  <si>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</si>
  <si>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</si>
  <si>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</si>
  <si>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</si>
  <si>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</si>
  <si>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</si>
  <si>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</si>
  <si>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</si>
  <si>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</si>
  <si>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</si>
  <si>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</si>
  <si>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</si>
  <si>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</si>
  <si>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</si>
  <si>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</si>
  <si>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</si>
  <si>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</si>
  <si>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</si>
  <si>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</si>
  <si>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</si>
  <si>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</si>
  <si>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</si>
  <si>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</si>
  <si>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</si>
  <si>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</si>
  <si>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</si>
  <si>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</si>
  <si>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</si>
  <si>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</si>
  <si>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</si>
  <si>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</si>
  <si>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</si>
  <si>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</si>
  <si>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</si>
  <si>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</si>
  <si>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</si>
  <si>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</si>
  <si>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</si>
  <si>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</si>
  <si>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</si>
  <si>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</si>
  <si>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</si>
  <si>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</si>
  <si>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</si>
  <si>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</si>
  <si>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</si>
  <si>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</si>
  <si>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</si>
  <si>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</si>
  <si>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</si>
  <si>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</si>
  <si>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</si>
  <si>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</si>
  <si>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</si>
  <si>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</si>
  <si>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</si>
  <si>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</si>
  <si>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</si>
  <si>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</si>
  <si>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</si>
  <si>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</si>
  <si>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</si>
  <si>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</si>
  <si>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</si>
  <si>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</si>
  <si>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</si>
  <si>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</si>
  <si>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</si>
  <si>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</si>
  <si>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</si>
  <si>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</si>
  <si>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</si>
  <si>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</si>
  <si>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</si>
  <si>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</si>
  <si>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</si>
  <si>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</si>
  <si>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</si>
  <si>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</si>
  <si>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</si>
  <si>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</si>
  <si>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</si>
  <si>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</si>
  <si>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</si>
  <si>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</si>
  <si>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</si>
  <si>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</si>
  <si>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</si>
  <si>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</si>
  <si>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</si>
  <si>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</si>
  <si>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</si>
  <si>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</si>
  <si>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</si>
  <si>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</si>
  <si>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</si>
  <si>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</si>
  <si>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</si>
  <si>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</si>
  <si>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</si>
  <si>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</si>
  <si>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</si>
  <si>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</si>
  <si>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</si>
  <si>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</si>
  <si>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</si>
  <si>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</si>
  <si>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</si>
  <si>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</si>
  <si>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</si>
  <si>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</si>
  <si>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</si>
  <si>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</si>
  <si>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</si>
  <si>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</si>
  <si>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</si>
  <si>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</si>
  <si>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</si>
  <si>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</si>
  <si>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</si>
  <si>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</si>
  <si>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</si>
  <si>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</si>
  <si>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</si>
  <si>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</si>
  <si>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</si>
  <si>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</si>
  <si>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</si>
  <si>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</si>
  <si>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</si>
  <si>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</si>
  <si>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</si>
  <si>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</si>
  <si>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</si>
  <si>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</si>
  <si>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</si>
  <si>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</si>
  <si>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</si>
  <si>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</si>
  <si>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</si>
  <si>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</si>
  <si>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</si>
  <si>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</si>
  <si>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</si>
  <si>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</si>
  <si>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</si>
  <si>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</si>
  <si>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</si>
  <si>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</si>
  <si>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</si>
  <si>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</si>
  <si>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</si>
  <si>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</si>
  <si>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</si>
  <si>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</si>
  <si>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</si>
  <si>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</si>
  <si>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</si>
  <si>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</si>
  <si>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</si>
  <si>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</si>
  <si>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</si>
  <si>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</si>
  <si>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</si>
  <si>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</si>
  <si>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</si>
  <si>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</si>
  <si>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</si>
  <si>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</si>
  <si>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</si>
  <si>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</si>
  <si>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</si>
  <si>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</si>
  <si>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</si>
  <si>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</si>
  <si>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</si>
  <si>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</si>
  <si>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</si>
  <si>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</si>
  <si>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</si>
  <si>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</si>
  <si>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</si>
  <si>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</si>
  <si>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</si>
  <si>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</si>
  <si>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</si>
  <si>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</si>
  <si>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</si>
  <si>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</si>
  <si>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</si>
  <si>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</si>
  <si>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</si>
  <si>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</si>
  <si>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</si>
  <si>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</si>
  <si>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</si>
  <si>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</si>
  <si>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</si>
  <si>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</si>
  <si>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</si>
  <si>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</si>
  <si>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</si>
  <si>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</si>
  <si>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</si>
  <si>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</si>
  <si>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</si>
  <si>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</si>
  <si>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</si>
  <si>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</si>
  <si>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</si>
  <si>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</si>
  <si>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</si>
  <si>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</si>
  <si>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</si>
  <si>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</si>
  <si>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</si>
  <si>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</si>
  <si>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</si>
  <si>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</si>
  <si>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</si>
  <si>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</si>
  <si>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</si>
  <si>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</si>
  <si>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</si>
  <si>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</si>
  <si>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</si>
  <si>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</si>
  <si>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</si>
  <si>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</si>
  <si>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</si>
  <si>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</si>
  <si>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</si>
  <si>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</si>
  <si>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</si>
  <si>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</si>
  <si>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</si>
  <si>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</si>
  <si>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</si>
  <si>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</si>
  <si>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</si>
  <si>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</si>
  <si>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</si>
  <si>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</si>
  <si>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</si>
  <si>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</si>
  <si>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</si>
  <si>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</si>
  <si>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</si>
  <si>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</si>
  <si>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</si>
  <si>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</si>
  <si>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</si>
  <si>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</si>
  <si>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</si>
  <si>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</si>
  <si>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</si>
  <si>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</si>
  <si>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</si>
  <si>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</si>
  <si>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</si>
  <si>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</si>
  <si>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</si>
  <si>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</si>
  <si>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</si>
  <si>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</si>
  <si>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</si>
  <si>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</si>
  <si>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</si>
  <si>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</si>
  <si>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</si>
  <si>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</si>
  <si>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</si>
  <si>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</si>
  <si>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</si>
  <si>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</si>
  <si>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</si>
  <si>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</si>
  <si>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</si>
  <si>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</si>
  <si>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</si>
  <si>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</si>
  <si>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</si>
  <si>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</si>
  <si>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</si>
  <si>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</si>
  <si>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</si>
  <si>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</si>
  <si>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</si>
  <si>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</si>
  <si>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</si>
  <si>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</si>
  <si>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</si>
  <si>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</si>
  <si>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</si>
  <si>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</si>
  <si>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</si>
  <si>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</si>
  <si>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</si>
  <si>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</si>
  <si>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</si>
  <si>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</si>
  <si>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</si>
  <si>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</si>
  <si>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</si>
  <si>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</si>
  <si>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</si>
  <si>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</si>
  <si>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</si>
  <si>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</si>
  <si>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</si>
  <si>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</si>
  <si>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</si>
  <si>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</si>
  <si>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</si>
  <si>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</si>
  <si>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</si>
  <si>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</si>
  <si>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</si>
  <si>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</si>
  <si>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</si>
  <si>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</si>
  <si>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</si>
  <si>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</si>
  <si>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</si>
  <si>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</si>
  <si>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</si>
  <si>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</si>
  <si>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</si>
  <si>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</si>
  <si>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</si>
  <si>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</si>
  <si>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</si>
  <si>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</si>
  <si>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</si>
  <si>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</si>
  <si>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</si>
  <si>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</si>
  <si>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</si>
  <si>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</si>
  <si>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</si>
  <si>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</si>
  <si>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</si>
  <si>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</si>
  <si>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</si>
  <si>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</si>
  <si>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</si>
  <si>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</si>
  <si>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</si>
  <si>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</si>
  <si>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</si>
  <si>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</si>
  <si>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</si>
  <si>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</si>
  <si>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</si>
  <si>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</si>
  <si>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</si>
  <si>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</si>
  <si>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</si>
  <si>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</si>
  <si>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</si>
  <si>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</si>
  <si>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</si>
  <si>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</si>
  <si>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</si>
  <si>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</si>
  <si>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</si>
  <si>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</si>
  <si>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</si>
  <si>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</si>
  <si>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</si>
  <si>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</si>
  <si>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</si>
  <si>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</si>
  <si>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</si>
  <si>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</si>
  <si>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</si>
  <si>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</si>
  <si>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</si>
  <si>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</si>
  <si>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</si>
  <si>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</si>
  <si>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</si>
  <si>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</si>
  <si>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</si>
  <si>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</si>
  <si>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</si>
  <si>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</si>
  <si>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</si>
  <si>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</si>
  <si>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</si>
  <si>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</si>
  <si>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</si>
  <si>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</si>
  <si>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</si>
  <si>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</si>
  <si>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</si>
  <si>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</si>
  <si>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</si>
  <si>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</si>
  <si>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</si>
  <si>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</si>
  <si>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</si>
  <si>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</si>
  <si>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</si>
  <si>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</si>
  <si>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</si>
  <si>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</si>
  <si>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</si>
  <si>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</si>
  <si>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</si>
  <si>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</si>
  <si>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</si>
  <si>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</si>
  <si>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</si>
  <si>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</si>
  <si>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</si>
  <si>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</si>
  <si>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</si>
  <si>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</si>
  <si>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</si>
  <si>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</si>
  <si>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</si>
  <si>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</si>
  <si>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</si>
  <si>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</si>
  <si>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</si>
  <si>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</si>
  <si>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</si>
  <si>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</si>
  <si>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</si>
  <si>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</si>
  <si>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</si>
  <si>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</si>
  <si>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</si>
  <si>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</si>
  <si>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</si>
  <si>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</si>
  <si>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</si>
  <si>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</si>
  <si>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</si>
  <si>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</si>
  <si>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</si>
  <si>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</si>
  <si>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</si>
  <si>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</si>
  <si>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</si>
  <si>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</si>
  <si>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</si>
  <si>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</si>
  <si>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</si>
  <si>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</si>
  <si>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</si>
  <si>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</si>
  <si>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</si>
  <si>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</si>
  <si>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</si>
  <si>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</si>
  <si>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</si>
  <si>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</si>
  <si>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</si>
  <si>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</si>
  <si>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</si>
  <si>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</si>
  <si>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</si>
  <si>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</si>
  <si>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</si>
  <si>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</si>
  <si>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</si>
  <si>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</si>
  <si>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</si>
  <si>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</si>
  <si>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</si>
  <si>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</si>
  <si>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</si>
  <si>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</si>
  <si>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</si>
  <si>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</si>
  <si>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</si>
  <si>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</si>
  <si>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</si>
  <si>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</si>
  <si>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</si>
  <si>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</si>
  <si>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</si>
  <si>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</si>
  <si>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</si>
  <si>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</si>
  <si>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</si>
  <si>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</si>
  <si>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</si>
  <si>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</si>
  <si>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</si>
  <si>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</si>
  <si>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</si>
  <si>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</si>
  <si>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</si>
  <si>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</si>
  <si>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</si>
  <si>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</si>
  <si>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</si>
  <si>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</si>
  <si>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</si>
  <si>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</si>
  <si>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</si>
  <si>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</si>
  <si>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</si>
  <si>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</si>
  <si>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</si>
  <si>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</si>
  <si>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</si>
  <si>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</si>
  <si>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</si>
  <si>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</si>
  <si>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</si>
  <si>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</si>
  <si>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</si>
  <si>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</si>
  <si>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</si>
  <si>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</si>
  <si>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</si>
  <si>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</si>
  <si>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</si>
  <si>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</si>
  <si>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</si>
  <si>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</si>
  <si>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</si>
  <si>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</si>
  <si>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</si>
  <si>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</si>
  <si>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</si>
  <si>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</si>
  <si>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</si>
  <si>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</si>
  <si>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</si>
  <si>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</si>
  <si>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</si>
  <si>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</si>
  <si>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</si>
  <si>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</si>
  <si>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</si>
  <si>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</si>
  <si>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</si>
  <si>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</si>
  <si>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</si>
  <si>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</si>
  <si>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</si>
  <si>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</si>
  <si>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</si>
  <si>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</si>
  <si>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</si>
  <si>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</si>
  <si>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</si>
  <si>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</si>
  <si>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</si>
  <si>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</si>
  <si>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</si>
  <si>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</si>
  <si>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</si>
  <si>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</si>
  <si>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</si>
  <si>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</si>
  <si>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</si>
  <si>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</si>
  <si>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</si>
  <si>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</si>
  <si>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</si>
  <si>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</si>
  <si>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</si>
  <si>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</si>
  <si>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</si>
  <si>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</si>
  <si>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</si>
  <si>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</si>
  <si>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</si>
  <si>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</si>
  <si>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</si>
  <si>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</si>
  <si>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</si>
  <si>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</si>
  <si>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</si>
  <si>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</si>
  <si>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</si>
  <si>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</si>
  <si>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</si>
  <si>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</si>
  <si>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</si>
  <si>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</si>
  <si>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</si>
  <si>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</si>
  <si>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</si>
  <si>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</si>
  <si>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</si>
  <si>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</si>
  <si>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</si>
  <si>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</si>
  <si>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</si>
  <si>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</si>
  <si>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</si>
  <si>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</si>
  <si>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</si>
  <si>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</si>
  <si>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</si>
  <si>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</si>
  <si>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</si>
  <si>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</si>
  <si>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</si>
  <si>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</si>
  <si>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</si>
  <si>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</si>
  <si>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</si>
  <si>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</si>
  <si>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</si>
  <si>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</si>
  <si>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</si>
  <si>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</si>
  <si>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</si>
  <si>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</si>
  <si>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</si>
  <si>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</si>
  <si>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</si>
  <si>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</si>
  <si>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</si>
  <si>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</si>
  <si>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</si>
  <si>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</si>
  <si>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</si>
  <si>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</si>
  <si>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</si>
  <si>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</si>
  <si>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</si>
  <si>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</si>
  <si>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</si>
  <si>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</si>
  <si>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</si>
  <si>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</si>
  <si>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</si>
  <si>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</si>
  <si>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</si>
  <si>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</si>
  <si>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</si>
  <si>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</si>
  <si>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</si>
  <si>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</si>
  <si>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</si>
  <si>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</si>
  <si>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</si>
  <si>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</si>
  <si>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</si>
  <si>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</si>
  <si>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</si>
  <si>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</si>
  <si>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</si>
  <si>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</si>
  <si>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</si>
  <si>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</si>
  <si>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</si>
  <si>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</si>
  <si>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</si>
  <si>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</si>
  <si>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</si>
  <si>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</si>
  <si>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</si>
  <si>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</si>
  <si>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</si>
  <si>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</si>
  <si>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</si>
  <si>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</si>
  <si>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</si>
  <si>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</si>
  <si>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</si>
  <si>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</si>
  <si>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</si>
  <si>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</si>
  <si>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</si>
  <si>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</si>
  <si>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</si>
  <si>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</si>
  <si>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</si>
  <si>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</si>
  <si>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</si>
  <si>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</si>
  <si>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</si>
  <si>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</si>
  <si>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</si>
  <si>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</si>
  <si>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</si>
  <si>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</si>
  <si>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</si>
  <si>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</si>
  <si>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</si>
  <si>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</si>
  <si>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</si>
  <si>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</si>
  <si>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</si>
  <si>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</si>
  <si>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</si>
  <si>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</si>
  <si>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</si>
  <si>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</si>
  <si>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</si>
  <si>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</si>
  <si>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</si>
  <si>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</si>
  <si>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</si>
  <si>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</si>
  <si>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</si>
  <si>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</si>
  <si>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</si>
  <si>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</si>
  <si>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</si>
  <si>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</si>
  <si>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</si>
  <si>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</si>
  <si>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</si>
  <si>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</si>
  <si>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</si>
  <si>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</si>
  <si>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</si>
  <si>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</si>
  <si>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</si>
  <si>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</si>
  <si>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</si>
  <si>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</si>
  <si>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</si>
  <si>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</si>
  <si>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</si>
  <si>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</si>
  <si>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</si>
  <si>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</si>
  <si>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</si>
  <si>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</si>
  <si>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</si>
  <si>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</si>
  <si>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</si>
  <si>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</si>
  <si>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</si>
  <si>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</si>
  <si>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</si>
  <si>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</si>
  <si>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</si>
  <si>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</si>
  <si>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</si>
  <si>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</si>
  <si>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</si>
  <si>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</si>
  <si>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</si>
  <si>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</si>
  <si>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</si>
  <si>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</si>
  <si>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</si>
  <si>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</si>
  <si>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</si>
  <si>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</si>
  <si>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</si>
  <si>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</si>
  <si>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</si>
  <si>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</si>
  <si>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</si>
  <si>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</si>
  <si>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</si>
  <si>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</si>
  <si>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</si>
  <si>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</si>
  <si>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</si>
  <si>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</si>
  <si>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</si>
  <si>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</si>
  <si>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</si>
  <si>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</si>
  <si>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</si>
  <si>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</si>
  <si>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</si>
  <si>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</si>
  <si>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</si>
  <si>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</si>
  <si>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</si>
  <si>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</si>
  <si>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</si>
  <si>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</si>
  <si>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</si>
  <si>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</si>
  <si>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</si>
  <si>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</si>
  <si>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</si>
  <si>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</si>
  <si>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</si>
  <si>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</si>
  <si>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</si>
  <si>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</si>
  <si>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</si>
  <si>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</si>
  <si>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</si>
  <si>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</si>
  <si>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</si>
  <si>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</si>
  <si>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</si>
  <si>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</si>
  <si>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</si>
  <si>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</si>
  <si>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</si>
  <si>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</si>
  <si>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</si>
  <si>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</si>
  <si>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</si>
  <si>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</si>
  <si>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</si>
  <si>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</si>
  <si>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</si>
  <si>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</si>
  <si>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</si>
  <si>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</si>
  <si>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</si>
  <si>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</si>
  <si>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</si>
  <si>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</si>
  <si>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</si>
  <si>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</si>
  <si>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</si>
  <si>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</si>
  <si>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</si>
  <si>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</si>
  <si>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</si>
  <si>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</si>
  <si>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</si>
  <si>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</si>
  <si>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</si>
  <si>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</si>
  <si>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</si>
  <si>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</si>
  <si>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</si>
  <si>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</si>
  <si>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</si>
  <si>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</si>
  <si>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</si>
  <si>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</si>
  <si>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</si>
  <si>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</si>
  <si>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</si>
  <si>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</si>
  <si>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</si>
  <si>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</si>
  <si>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</si>
  <si>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</si>
  <si>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</si>
  <si>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</si>
  <si>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</si>
  <si>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</si>
  <si>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</si>
  <si>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</si>
  <si>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</si>
  <si>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</si>
  <si>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</si>
  <si>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</si>
  <si>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</si>
  <si>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</si>
  <si>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</si>
  <si>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</si>
  <si>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</si>
  <si>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</si>
  <si>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</si>
  <si>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</si>
  <si>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</si>
  <si>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</si>
  <si>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</si>
  <si>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</si>
  <si>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</si>
  <si>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</si>
  <si>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</si>
  <si>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</si>
  <si>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</si>
  <si>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</si>
  <si>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</si>
  <si>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</si>
  <si>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</si>
  <si>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</si>
  <si>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</si>
  <si>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</si>
  <si>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</si>
  <si>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</si>
  <si>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</si>
  <si>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</si>
  <si>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</si>
  <si>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</si>
  <si>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</si>
  <si>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</si>
  <si>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</si>
  <si>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</si>
  <si>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</si>
  <si>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</si>
  <si>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</si>
  <si>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</si>
  <si>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</si>
  <si>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</si>
  <si>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</si>
  <si>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</si>
  <si>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</si>
  <si>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</si>
  <si>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</si>
  <si>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</si>
  <si>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</si>
  <si>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</si>
  <si>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</si>
  <si>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</si>
  <si>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</si>
  <si>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</si>
  <si>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</si>
  <si>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</si>
  <si>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</si>
  <si>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</si>
  <si>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</si>
  <si>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</si>
  <si>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</si>
  <si>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</si>
  <si>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</si>
  <si>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</si>
  <si>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</si>
  <si>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</si>
  <si>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</si>
  <si>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</si>
  <si>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</si>
  <si>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</si>
  <si>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</si>
  <si>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</si>
  <si>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</si>
  <si>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</si>
  <si>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</si>
  <si>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</si>
  <si>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</si>
  <si>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</si>
  <si>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</si>
  <si>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</si>
  <si>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</si>
  <si>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</si>
  <si>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</si>
  <si>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</si>
  <si>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</si>
  <si>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</si>
  <si>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</si>
  <si>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</si>
  <si>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</si>
  <si>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</si>
  <si>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</si>
  <si>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</si>
  <si>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</si>
  <si>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</si>
  <si>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</si>
  <si>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</si>
  <si>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</si>
  <si>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</si>
  <si>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</si>
  <si>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</si>
  <si>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</si>
  <si>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</si>
  <si>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</si>
  <si>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</si>
  <si>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</si>
  <si>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</si>
  <si>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</si>
  <si>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</si>
  <si>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</si>
  <si>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</si>
  <si>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</si>
  <si>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</si>
  <si>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</si>
  <si>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</si>
  <si>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</si>
  <si>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</si>
  <si>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</si>
  <si>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</si>
  <si>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</si>
  <si>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</si>
  <si>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</si>
  <si>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</si>
  <si>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</si>
  <si>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</si>
  <si>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</si>
  <si>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</si>
  <si>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</si>
  <si>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</si>
  <si>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</si>
  <si>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</si>
  <si>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</si>
  <si>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</si>
  <si>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</si>
  <si>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</si>
  <si>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</si>
  <si>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</si>
  <si>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</si>
  <si>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</si>
  <si>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</si>
  <si>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</si>
  <si>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</si>
  <si>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</si>
  <si>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</si>
  <si>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</si>
  <si>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</si>
  <si>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</si>
  <si>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</si>
  <si>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</si>
  <si>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</si>
  <si>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</si>
  <si>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</si>
  <si>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</si>
  <si>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</si>
  <si>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</si>
  <si>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</si>
  <si>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</si>
  <si>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</si>
  <si>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</si>
  <si>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</si>
  <si>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</si>
  <si>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</si>
  <si>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</si>
  <si>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</si>
  <si>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</si>
  <si>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</si>
  <si>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</si>
  <si>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</si>
  <si>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</si>
  <si>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</si>
  <si>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</si>
  <si>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</si>
  <si>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</si>
  <si>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</si>
  <si>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</si>
  <si>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</si>
  <si>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</si>
  <si>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</si>
  <si>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</si>
  <si>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</si>
  <si>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</si>
  <si>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</si>
  <si>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</si>
  <si>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</si>
  <si>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</si>
  <si>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</si>
  <si>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</si>
  <si>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</si>
  <si>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</si>
  <si>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</si>
  <si>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</si>
  <si>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</si>
  <si>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</si>
  <si>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</si>
  <si>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</si>
  <si>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</si>
  <si>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</si>
  <si>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</si>
  <si>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</si>
  <si>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</si>
  <si>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</si>
  <si>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</si>
  <si>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</si>
  <si>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</si>
  <si>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</si>
  <si>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</si>
  <si>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</si>
  <si>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</si>
  <si>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</si>
  <si>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</si>
  <si>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</si>
  <si>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</si>
  <si>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</si>
  <si>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</si>
  <si>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</si>
  <si>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</si>
  <si>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</si>
  <si>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</si>
  <si>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</si>
  <si>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</si>
  <si>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</si>
  <si>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</si>
  <si>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</si>
  <si>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</si>
  <si>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</si>
  <si>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</si>
  <si>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</si>
  <si>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</si>
  <si>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</si>
  <si>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</si>
  <si>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</si>
  <si>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</si>
  <si>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</si>
  <si>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</si>
  <si>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</si>
  <si>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</si>
  <si>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</si>
  <si>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</si>
  <si>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</si>
  <si>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</si>
  <si>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</si>
  <si>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</si>
  <si>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</si>
  <si>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</si>
  <si>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</si>
  <si>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</si>
  <si>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</si>
  <si>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</si>
  <si>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</si>
  <si>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</si>
  <si>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</si>
  <si>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</si>
  <si>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</si>
  <si>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</si>
  <si>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</si>
  <si>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</si>
  <si>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</si>
  <si>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</si>
  <si>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</si>
  <si>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</si>
  <si>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</si>
  <si>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</si>
  <si>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</si>
  <si>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</si>
  <si>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</si>
  <si>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</si>
  <si>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</si>
  <si>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</si>
  <si>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</si>
  <si>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</si>
  <si>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</si>
  <si>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</si>
  <si>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</si>
  <si>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</si>
  <si>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</si>
  <si>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</si>
  <si>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</si>
  <si>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</si>
  <si>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</si>
  <si>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</si>
  <si>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</si>
  <si>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</si>
  <si>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</si>
  <si>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</si>
  <si>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</si>
  <si>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</si>
  <si>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</si>
  <si>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</si>
  <si>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</si>
  <si>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</si>
  <si>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</si>
  <si>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</si>
  <si>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</si>
  <si>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</si>
  <si>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</si>
  <si>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</si>
  <si>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</si>
  <si>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</si>
  <si>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</si>
  <si>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</si>
  <si>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</si>
  <si>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</si>
  <si>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</si>
  <si>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</si>
  <si>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</si>
  <si>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</si>
  <si>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</si>
  <si>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</si>
  <si>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</si>
  <si>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</si>
  <si>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</si>
  <si>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</si>
  <si>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</si>
  <si>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</si>
  <si>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</si>
  <si>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</si>
  <si>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</si>
  <si>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</si>
  <si>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</si>
  <si>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</si>
  <si>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</si>
  <si>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</si>
  <si>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</si>
  <si>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</si>
  <si>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</si>
  <si>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</si>
  <si>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</si>
  <si>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</si>
  <si>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</si>
  <si>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</si>
  <si>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</si>
  <si>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</si>
  <si>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</si>
  <si>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</si>
  <si>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</si>
  <si>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</si>
  <si>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</si>
  <si>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</si>
  <si>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</si>
  <si>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</si>
  <si>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</si>
  <si>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</si>
  <si>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</si>
  <si>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</si>
  <si>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</si>
  <si>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</si>
  <si>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</si>
  <si>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</si>
  <si>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</si>
  <si>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</si>
  <si>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</si>
  <si>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</si>
  <si>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</si>
  <si>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</si>
  <si>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</si>
  <si>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</si>
  <si>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</si>
  <si>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</si>
  <si>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</si>
  <si>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</si>
  <si>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</si>
  <si>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</si>
  <si>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</si>
  <si>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</si>
  <si>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</si>
  <si>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</si>
  <si>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</si>
  <si>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</si>
  <si>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</si>
  <si>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</si>
  <si>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</si>
  <si>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</si>
  <si>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</si>
  <si>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</si>
  <si>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</si>
  <si>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</si>
  <si>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</si>
  <si>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</si>
  <si>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</si>
  <si>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</si>
  <si>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</si>
  <si>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</si>
  <si>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</si>
  <si>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</si>
  <si>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</si>
  <si>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</si>
  <si>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</si>
  <si>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</si>
  <si>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</si>
  <si>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</si>
  <si>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</si>
  <si>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</si>
  <si>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</si>
  <si>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</si>
  <si>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</si>
  <si>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</si>
  <si>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</si>
  <si>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</si>
  <si>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</si>
  <si>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</si>
  <si>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</si>
  <si>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</si>
  <si>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</si>
  <si>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</si>
  <si>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</si>
  <si>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</si>
  <si>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</si>
  <si>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</si>
  <si>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</si>
  <si>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</si>
  <si>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</si>
  <si>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</si>
  <si>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</si>
  <si>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</si>
  <si>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</si>
  <si>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</si>
  <si>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</si>
  <si>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</si>
  <si>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</si>
  <si>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</si>
  <si>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</si>
  <si>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</si>
  <si>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</si>
  <si>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</si>
  <si>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</si>
  <si>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</si>
  <si>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</si>
  <si>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</si>
  <si>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</si>
  <si>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</si>
  <si>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</si>
  <si>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</si>
  <si>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</si>
  <si>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</si>
  <si>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</si>
  <si>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</si>
  <si>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</si>
  <si>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</si>
  <si>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</si>
  <si>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</si>
  <si>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</si>
  <si>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</si>
  <si>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</si>
  <si>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</si>
  <si>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</si>
  <si>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</si>
  <si>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</si>
  <si>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</si>
  <si>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</si>
  <si>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</si>
  <si>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</si>
  <si>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</si>
  <si>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</si>
  <si>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</si>
  <si>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</si>
  <si>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</si>
  <si>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</si>
  <si>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</si>
  <si>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</si>
  <si>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</si>
  <si>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</si>
  <si>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</si>
  <si>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</si>
  <si>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</si>
  <si>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</si>
  <si>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</si>
  <si>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</si>
  <si>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</si>
  <si>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</si>
  <si>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</si>
  <si>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</si>
  <si>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</si>
  <si>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</si>
  <si>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</si>
  <si>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</si>
  <si>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</si>
  <si>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</si>
  <si>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</si>
  <si>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</si>
  <si>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</si>
  <si>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</si>
  <si>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</si>
  <si>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</si>
  <si>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</si>
  <si>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</si>
  <si>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</si>
  <si>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</si>
  <si>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</si>
  <si>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</si>
  <si>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</si>
  <si>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</si>
  <si>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</si>
  <si>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</si>
  <si>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</si>
  <si>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</si>
  <si>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</si>
  <si>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</si>
  <si>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</si>
  <si>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</si>
  <si>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</si>
  <si>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</si>
  <si>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</si>
  <si>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</si>
  <si>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</si>
  <si>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</si>
  <si>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</si>
  <si>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</si>
  <si>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</si>
  <si>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</si>
  <si>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</si>
  <si>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</si>
  <si>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</si>
  <si>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</si>
  <si>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</si>
  <si>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</si>
  <si>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</si>
  <si>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</si>
  <si>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</si>
  <si>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</si>
  <si>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</si>
  <si>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</si>
  <si>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</si>
  <si>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</si>
  <si>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</si>
  <si>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</si>
  <si>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</si>
  <si>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</si>
  <si>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</si>
  <si>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</si>
  <si>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</si>
  <si>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</si>
  <si>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</si>
  <si>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</si>
  <si>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</si>
  <si>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</si>
  <si>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</si>
  <si>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</si>
  <si>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</si>
  <si>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</si>
  <si>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</si>
  <si>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</si>
  <si>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</si>
  <si>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</si>
  <si>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</si>
  <si>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</si>
  <si>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</si>
  <si>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</si>
  <si>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</si>
  <si>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</si>
  <si>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</si>
  <si>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</si>
  <si>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</si>
  <si>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</si>
  <si>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</si>
  <si>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</si>
  <si>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</si>
  <si>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</si>
  <si>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</si>
  <si>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</si>
  <si>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</si>
  <si>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</si>
  <si>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</si>
  <si>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</si>
  <si>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</si>
  <si>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</si>
  <si>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</si>
  <si>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</si>
  <si>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</si>
  <si>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</si>
  <si>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</si>
  <si>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</si>
  <si>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</si>
  <si>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</si>
  <si>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</si>
  <si>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</si>
  <si>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</si>
  <si>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</si>
  <si>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</si>
  <si>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</si>
  <si>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</si>
  <si>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</si>
  <si>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</si>
  <si>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</si>
  <si>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</si>
  <si>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</si>
  <si>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</si>
  <si>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</si>
  <si>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</si>
  <si>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</si>
  <si>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</si>
  <si>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</si>
  <si>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</si>
  <si>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</si>
  <si>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</si>
  <si>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</si>
  <si>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</si>
  <si>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</si>
  <si>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</si>
  <si>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</si>
  <si>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</si>
  <si>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</si>
  <si>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</si>
  <si>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</si>
  <si>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</si>
  <si>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</si>
  <si>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</si>
  <si>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</si>
  <si>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</si>
  <si>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</si>
  <si>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</si>
  <si>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</si>
  <si>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</si>
  <si>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</si>
  <si>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</si>
  <si>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</si>
  <si>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</si>
  <si>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</si>
  <si>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</si>
  <si>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</si>
  <si>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</si>
  <si>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</si>
  <si>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</si>
  <si>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</si>
  <si>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</si>
  <si>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</si>
  <si>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</si>
  <si>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</si>
  <si>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</si>
  <si>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</si>
  <si>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</si>
  <si>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</si>
  <si>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</si>
  <si>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</si>
  <si>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</si>
  <si>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</si>
  <si>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</si>
  <si>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</si>
  <si>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</si>
  <si>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</si>
  <si>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</si>
  <si>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</si>
  <si>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</si>
  <si>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</si>
  <si>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</si>
  <si>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</si>
  <si>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</si>
  <si>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</si>
  <si>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</si>
  <si>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</si>
  <si>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</si>
  <si>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</si>
  <si>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</si>
  <si>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</si>
  <si>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</si>
  <si>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</si>
  <si>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</si>
  <si>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</si>
  <si>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</si>
  <si>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</si>
  <si>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</si>
  <si>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</si>
  <si>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</si>
  <si>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</si>
  <si>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</si>
  <si>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</si>
  <si>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</si>
  <si>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</si>
  <si>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</si>
  <si>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</si>
  <si>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</si>
  <si>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</si>
  <si>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</si>
  <si>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</si>
  <si>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</si>
  <si>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</si>
  <si>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</si>
  <si>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</si>
  <si>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</si>
  <si>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</si>
  <si>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</si>
  <si>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</si>
  <si>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</si>
  <si>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</si>
  <si>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</si>
  <si>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</si>
  <si>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</si>
  <si>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</si>
  <si>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</si>
  <si>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</si>
  <si>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</si>
  <si>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</si>
  <si>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</si>
  <si>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</si>
  <si>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</si>
  <si>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</si>
  <si>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</si>
  <si>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</si>
  <si>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</si>
  <si>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</si>
  <si>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</si>
  <si>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</si>
  <si>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</si>
  <si>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</si>
  <si>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</si>
  <si>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</si>
  <si>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</si>
  <si>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</si>
  <si>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</si>
  <si>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</si>
  <si>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</si>
  <si>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</si>
  <si>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</si>
  <si>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</si>
  <si>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</si>
  <si>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</si>
  <si>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</si>
  <si>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</si>
  <si>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</si>
  <si>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</si>
  <si>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</si>
  <si>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</si>
  <si>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</si>
  <si>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</si>
  <si>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</si>
  <si>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</si>
  <si>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</si>
  <si>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</si>
  <si>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</si>
  <si>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</si>
  <si>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</si>
  <si>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</si>
  <si>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</si>
  <si>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</si>
  <si>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</si>
  <si>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</si>
  <si>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</si>
  <si>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</si>
  <si>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</si>
  <si>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</si>
  <si>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</si>
  <si>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</si>
  <si>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</si>
  <si>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</si>
  <si>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</si>
  <si>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</si>
  <si>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</si>
  <si>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</si>
  <si>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</si>
  <si>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</si>
  <si>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</si>
  <si>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</si>
  <si>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</si>
  <si>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</si>
  <si>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</si>
  <si>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</si>
  <si>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</si>
  <si>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</si>
  <si>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</si>
  <si>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</si>
  <si>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</si>
  <si>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</si>
  <si>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</si>
  <si>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</si>
  <si>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</si>
  <si>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</si>
  <si>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</si>
  <si>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</si>
  <si>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</si>
  <si>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</si>
  <si>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</si>
  <si>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</si>
  <si>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</si>
  <si>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</si>
  <si>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</si>
  <si>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</si>
  <si>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</si>
  <si>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</si>
  <si>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</si>
  <si>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</si>
  <si>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</si>
  <si>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</si>
  <si>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</si>
  <si>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</si>
  <si>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</si>
  <si>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</si>
  <si>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</si>
  <si>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</si>
  <si>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</si>
  <si>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</si>
  <si>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</si>
  <si>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</si>
  <si>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</si>
  <si>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</si>
  <si>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</si>
  <si>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</si>
  <si>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</si>
  <si>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</si>
  <si>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</si>
  <si>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</si>
  <si>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</si>
  <si>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</si>
  <si>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</si>
  <si>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</si>
  <si>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</si>
  <si>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</si>
  <si>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</si>
  <si>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</si>
  <si>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</si>
  <si>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</si>
  <si>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</si>
  <si>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</si>
  <si>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</si>
  <si>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</si>
  <si>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</si>
  <si>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</si>
  <si>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</si>
  <si>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</si>
  <si>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</si>
  <si>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</si>
  <si>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</si>
  <si>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</si>
  <si>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</si>
  <si>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</si>
  <si>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</si>
  <si>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</si>
  <si>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</si>
  <si>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</si>
  <si>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</si>
  <si>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</si>
  <si>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</si>
  <si>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</si>
  <si>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</si>
  <si>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</si>
  <si>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</si>
  <si>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</si>
  <si>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</si>
  <si>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</si>
  <si>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</si>
  <si>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</si>
  <si>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</si>
  <si>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</si>
  <si>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</si>
  <si>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</si>
  <si>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</si>
  <si>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</si>
  <si>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</si>
  <si>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</si>
  <si>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</si>
  <si>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</si>
  <si>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</si>
  <si>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</si>
  <si>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</si>
  <si>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</si>
  <si>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</si>
  <si>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</si>
  <si>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</si>
  <si>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</si>
  <si>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</si>
  <si>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</si>
  <si>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</si>
  <si>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</si>
  <si>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</si>
  <si>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</si>
  <si>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</si>
  <si>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</si>
  <si>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</si>
  <si>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</si>
  <si>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</si>
  <si>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</si>
  <si>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</si>
  <si>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</si>
  <si>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</si>
  <si>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</si>
  <si>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</si>
  <si>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</si>
  <si>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</si>
  <si>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</si>
  <si>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</si>
  <si>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</si>
  <si>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</si>
  <si>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</si>
  <si>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</si>
  <si>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</si>
  <si>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Month_Updated</t>
  </si>
  <si>
    <t>Year_Update</t>
  </si>
  <si>
    <t>Row Labels</t>
  </si>
  <si>
    <t>Grand Total</t>
  </si>
  <si>
    <t>Count of smoker</t>
  </si>
  <si>
    <t>Count of Hospital tier</t>
  </si>
  <si>
    <t>Hospital tier_Updated</t>
  </si>
  <si>
    <t>Count of City tier</t>
  </si>
  <si>
    <t>City tier_updated</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</si>
  <si>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</si>
  <si>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</si>
  <si>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</si>
  <si>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</si>
  <si>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</si>
  <si>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</si>
  <si>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</si>
  <si>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</si>
  <si>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</si>
  <si>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</si>
  <si>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</si>
  <si>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</si>
  <si>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</si>
  <si>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</si>
  <si>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</si>
  <si>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</si>
  <si>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</si>
  <si>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</si>
  <si>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</si>
  <si>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</si>
  <si>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</si>
  <si>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</si>
  <si>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</si>
  <si>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</si>
  <si>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</si>
  <si>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</si>
  <si>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</si>
  <si>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</si>
  <si>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</si>
  <si>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</si>
  <si>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</si>
  <si>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</si>
  <si>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</si>
  <si>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</si>
  <si>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</si>
  <si>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</si>
  <si>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</si>
  <si>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</si>
  <si>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</si>
  <si>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</si>
  <si>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</si>
  <si>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</si>
  <si>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</si>
  <si>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</si>
  <si>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</si>
  <si>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</si>
  <si>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</si>
  <si>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</si>
  <si>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</si>
  <si>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</si>
  <si>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</si>
  <si>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</si>
  <si>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</si>
  <si>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</si>
  <si>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</si>
  <si>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</si>
  <si>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</si>
  <si>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</si>
  <si>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</si>
  <si>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</si>
  <si>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</si>
  <si>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</si>
  <si>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</si>
  <si>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</si>
  <si>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</si>
  <si>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</si>
  <si>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</si>
  <si>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</si>
  <si>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</si>
  <si>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</si>
  <si>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</si>
  <si>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</si>
  <si>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</si>
  <si>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</si>
  <si>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</si>
  <si>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</si>
  <si>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</si>
  <si>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</si>
  <si>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</si>
  <si>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</si>
  <si>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</si>
  <si>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</si>
  <si>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</si>
  <si>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</si>
  <si>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</si>
  <si>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</si>
  <si>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</si>
  <si>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</si>
  <si>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</si>
  <si>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</si>
  <si>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</si>
  <si>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</si>
  <si>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</si>
  <si>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</si>
  <si>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</si>
  <si>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</si>
  <si>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</si>
  <si>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</si>
  <si>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</si>
  <si>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</si>
  <si>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</si>
  <si>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</si>
  <si>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</si>
  <si>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</si>
  <si>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</si>
  <si>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</si>
  <si>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</si>
  <si>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</si>
  <si>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</si>
  <si>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</si>
  <si>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</si>
  <si>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</si>
  <si>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</si>
  <si>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</si>
  <si>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</si>
  <si>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</si>
  <si>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</si>
  <si>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</si>
  <si>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</si>
  <si>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</si>
  <si>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</si>
  <si>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</si>
  <si>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</si>
  <si>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</si>
  <si>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</si>
  <si>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</si>
  <si>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</si>
  <si>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</si>
  <si>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</si>
  <si>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</si>
  <si>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</si>
  <si>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</si>
  <si>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</si>
  <si>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</si>
  <si>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</si>
  <si>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</si>
  <si>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</si>
  <si>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</si>
  <si>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</si>
  <si>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</si>
  <si>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</si>
  <si>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</si>
  <si>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</si>
  <si>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</si>
  <si>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</si>
  <si>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</si>
  <si>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</si>
  <si>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</si>
  <si>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</si>
  <si>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</si>
  <si>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</si>
  <si>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</si>
  <si>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</si>
  <si>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</si>
  <si>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</si>
  <si>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</si>
  <si>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</si>
  <si>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</si>
  <si>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</si>
  <si>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</si>
  <si>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</si>
  <si>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</si>
  <si>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</si>
  <si>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</si>
  <si>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</si>
  <si>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</si>
  <si>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</si>
  <si>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</si>
  <si>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</si>
  <si>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</si>
  <si>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</si>
  <si>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</si>
  <si>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</si>
  <si>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</si>
  <si>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</si>
  <si>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</si>
  <si>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</si>
  <si>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</si>
  <si>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</si>
  <si>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</si>
  <si>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</si>
  <si>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</si>
  <si>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</si>
  <si>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</si>
  <si>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</si>
  <si>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</si>
  <si>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</si>
  <si>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</si>
  <si>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</si>
  <si>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</si>
  <si>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</si>
  <si>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</si>
  <si>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</si>
  <si>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</si>
  <si>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</si>
  <si>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</si>
  <si>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</si>
  <si>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</si>
  <si>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</si>
  <si>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</si>
  <si>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</si>
  <si>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</si>
  <si>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</si>
  <si>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</si>
  <si>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</si>
  <si>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</si>
  <si>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</si>
  <si>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</si>
  <si>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</si>
  <si>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</si>
  <si>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</si>
  <si>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</si>
  <si>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</si>
  <si>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</si>
  <si>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</si>
  <si>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</si>
  <si>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</si>
  <si>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</si>
  <si>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</si>
  <si>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</si>
  <si>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</si>
  <si>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</si>
  <si>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</si>
  <si>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</si>
  <si>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</si>
  <si>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</si>
  <si>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</si>
  <si>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</si>
  <si>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</si>
  <si>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</si>
  <si>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</si>
  <si>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</si>
  <si>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</si>
  <si>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</si>
  <si>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</si>
  <si>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</si>
  <si>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</si>
  <si>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</si>
  <si>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</si>
  <si>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</si>
  <si>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</si>
  <si>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</si>
  <si>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</si>
  <si>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</si>
  <si>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</si>
  <si>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</si>
  <si>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</si>
  <si>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</si>
  <si>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</si>
  <si>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</si>
  <si>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</si>
  <si>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</si>
  <si>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</si>
  <si>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</si>
  <si>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</si>
  <si>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</si>
  <si>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</si>
  <si>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</si>
  <si>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</si>
  <si>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</si>
  <si>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</si>
  <si>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</si>
  <si>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</si>
  <si>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</si>
  <si>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</si>
  <si>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</si>
  <si>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</si>
  <si>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</si>
  <si>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</si>
  <si>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</si>
  <si>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</si>
  <si>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</si>
  <si>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</si>
  <si>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</si>
  <si>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</si>
  <si>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</si>
  <si>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</si>
  <si>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</si>
  <si>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</si>
  <si>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</si>
  <si>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</si>
  <si>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</si>
  <si>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</si>
  <si>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</si>
  <si>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</si>
  <si>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</si>
  <si>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</si>
  <si>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</si>
  <si>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</si>
  <si>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</si>
  <si>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</si>
  <si>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</si>
  <si>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</si>
  <si>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</si>
  <si>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</si>
  <si>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</si>
  <si>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</si>
  <si>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</si>
  <si>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</si>
  <si>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</si>
  <si>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</si>
  <si>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</si>
  <si>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</si>
  <si>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</si>
  <si>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</si>
  <si>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</si>
  <si>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</si>
  <si>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</si>
  <si>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</si>
  <si>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</si>
  <si>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</si>
  <si>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</si>
  <si>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</si>
  <si>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</si>
  <si>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</si>
  <si>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</si>
  <si>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</si>
  <si>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</si>
  <si>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</si>
  <si>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</si>
  <si>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</si>
  <si>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</si>
  <si>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</si>
  <si>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</si>
  <si>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</si>
  <si>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</si>
  <si>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</si>
  <si>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</si>
  <si>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</si>
  <si>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</si>
  <si>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</si>
  <si>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</si>
  <si>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</si>
  <si>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</si>
  <si>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</si>
  <si>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</si>
  <si>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</si>
  <si>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</si>
  <si>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</si>
  <si>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</si>
  <si>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</si>
  <si>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</si>
  <si>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</si>
  <si>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</si>
  <si>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</si>
  <si>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</si>
  <si>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</si>
  <si>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</si>
  <si>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</si>
  <si>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</si>
  <si>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</si>
  <si>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</si>
  <si>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</si>
  <si>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</si>
  <si>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</si>
  <si>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</si>
  <si>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</si>
  <si>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</si>
  <si>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</si>
  <si>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</si>
  <si>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</si>
  <si>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</si>
  <si>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</si>
  <si>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</si>
  <si>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</si>
  <si>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</si>
  <si>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</si>
  <si>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</si>
  <si>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</si>
  <si>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</si>
  <si>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</si>
  <si>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</si>
  <si>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</si>
  <si>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</si>
  <si>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</si>
  <si>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</si>
  <si>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</si>
  <si>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</si>
  <si>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</si>
  <si>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</si>
  <si>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</si>
  <si>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</si>
  <si>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</si>
  <si>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</si>
  <si>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</si>
  <si>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</si>
  <si>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</si>
  <si>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</si>
  <si>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</si>
  <si>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</si>
  <si>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</si>
  <si>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</si>
  <si>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</si>
  <si>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</si>
  <si>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</si>
  <si>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</si>
  <si>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</si>
  <si>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</si>
  <si>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</si>
  <si>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</si>
  <si>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</si>
  <si>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</si>
  <si>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</si>
  <si>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</si>
  <si>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</si>
  <si>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</si>
  <si>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</si>
  <si>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</si>
  <si>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</si>
  <si>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</si>
  <si>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</si>
  <si>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</si>
  <si>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</si>
  <si>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</si>
  <si>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</si>
  <si>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</si>
  <si>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</si>
  <si>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</si>
  <si>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</si>
  <si>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</si>
  <si>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</si>
  <si>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</si>
  <si>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</si>
  <si>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</si>
  <si>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</si>
  <si>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</si>
  <si>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</si>
  <si>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</si>
  <si>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</si>
  <si>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</si>
  <si>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</si>
  <si>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</si>
  <si>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</si>
  <si>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</si>
  <si>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</si>
  <si>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</si>
  <si>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</si>
  <si>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</si>
  <si>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</si>
  <si>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</si>
  <si>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</si>
  <si>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</si>
  <si>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</si>
  <si>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</si>
  <si>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</si>
  <si>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</si>
  <si>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</si>
  <si>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</si>
  <si>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</si>
  <si>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</si>
  <si>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</si>
  <si>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</si>
  <si>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</si>
  <si>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</si>
  <si>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</si>
  <si>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</si>
  <si>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</si>
  <si>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</si>
  <si>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</si>
  <si>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</si>
  <si>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</si>
  <si>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</si>
  <si>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</si>
  <si>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</si>
  <si>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</si>
  <si>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</si>
  <si>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</si>
  <si>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</si>
  <si>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</si>
  <si>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</si>
  <si>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</si>
  <si>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</si>
  <si>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</si>
  <si>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</si>
  <si>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</si>
  <si>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</si>
  <si>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</si>
  <si>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</si>
  <si>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</si>
  <si>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</si>
  <si>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</si>
  <si>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</si>
  <si>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</si>
  <si>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</si>
  <si>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</si>
  <si>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</si>
  <si>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</si>
  <si>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</si>
  <si>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</si>
  <si>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</si>
  <si>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</si>
  <si>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</si>
  <si>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</si>
  <si>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</si>
  <si>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</si>
  <si>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</si>
  <si>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</si>
  <si>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</si>
  <si>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</si>
  <si>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</si>
  <si>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</si>
  <si>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</si>
  <si>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</si>
  <si>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</si>
  <si>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</si>
  <si>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</si>
  <si>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</si>
  <si>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</si>
  <si>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</si>
  <si>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</si>
  <si>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</si>
  <si>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</si>
  <si>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</si>
  <si>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</si>
  <si>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</si>
  <si>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</si>
  <si>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</si>
  <si>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</si>
  <si>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</si>
  <si>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</si>
  <si>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</si>
  <si>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</si>
  <si>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</si>
  <si>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</si>
  <si>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</si>
  <si>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</si>
  <si>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</si>
  <si>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</si>
  <si>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</si>
  <si>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</si>
  <si>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</si>
  <si>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</si>
  <si>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</si>
  <si>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</si>
  <si>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</si>
  <si>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</si>
  <si>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</si>
  <si>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</si>
  <si>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</si>
  <si>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</si>
  <si>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</si>
  <si>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</si>
  <si>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</si>
  <si>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</si>
  <si>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</si>
  <si>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</si>
  <si>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</si>
  <si>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</si>
  <si>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</si>
  <si>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</si>
  <si>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</si>
  <si>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</si>
  <si>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</si>
  <si>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</si>
  <si>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</si>
  <si>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</si>
  <si>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</si>
  <si>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</si>
  <si>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</si>
  <si>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</si>
  <si>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</si>
  <si>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</si>
  <si>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</si>
  <si>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</si>
  <si>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</si>
  <si>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</si>
  <si>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</si>
  <si>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</si>
  <si>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</si>
  <si>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</si>
  <si>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</si>
  <si>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</si>
  <si>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</si>
  <si>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</si>
  <si>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</si>
  <si>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</si>
  <si>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</si>
  <si>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</si>
  <si>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</si>
  <si>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</si>
  <si>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</si>
  <si>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</si>
  <si>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</si>
  <si>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</si>
  <si>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</si>
  <si>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</si>
  <si>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</si>
  <si>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</si>
  <si>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</si>
  <si>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</si>
  <si>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</si>
  <si>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</si>
  <si>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</si>
  <si>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</si>
  <si>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</si>
  <si>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</si>
  <si>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</si>
  <si>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</si>
  <si>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</si>
  <si>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</si>
  <si>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</si>
  <si>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</si>
  <si>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</si>
  <si>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</si>
  <si>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</si>
  <si>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</si>
  <si>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</si>
  <si>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</si>
  <si>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</si>
  <si>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</si>
  <si>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</si>
  <si>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</si>
  <si>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</si>
  <si>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</si>
  <si>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</si>
  <si>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</si>
  <si>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</si>
  <si>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</si>
  <si>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</si>
  <si>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</si>
  <si>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</si>
  <si>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</si>
  <si>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</si>
  <si>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</si>
  <si>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</si>
  <si>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</si>
  <si>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</si>
  <si>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</si>
  <si>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</si>
  <si>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</si>
  <si>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</si>
  <si>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</si>
  <si>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</si>
  <si>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</si>
  <si>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</si>
  <si>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</si>
  <si>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</si>
  <si>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</si>
  <si>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</si>
  <si>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</si>
  <si>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</si>
  <si>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</si>
  <si>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</si>
  <si>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</si>
  <si>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</si>
  <si>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</si>
  <si>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</si>
  <si>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</si>
  <si>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</si>
  <si>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</si>
  <si>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</si>
  <si>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</si>
  <si>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</si>
  <si>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</si>
  <si>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</si>
  <si>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</si>
  <si>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</si>
  <si>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</si>
  <si>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</si>
  <si>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</si>
  <si>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</si>
  <si>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</si>
  <si>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</si>
  <si>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</si>
  <si>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</si>
  <si>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</si>
  <si>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</si>
  <si>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</si>
  <si>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</si>
  <si>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</si>
  <si>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</si>
  <si>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</si>
  <si>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</si>
  <si>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</si>
  <si>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</si>
  <si>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</si>
  <si>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</si>
  <si>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</si>
  <si>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</si>
  <si>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</si>
  <si>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</si>
  <si>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</si>
  <si>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</si>
  <si>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</si>
  <si>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</si>
  <si>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</si>
  <si>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</si>
  <si>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</si>
  <si>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</si>
  <si>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</si>
  <si>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</si>
  <si>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</si>
  <si>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</si>
  <si>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</si>
  <si>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</si>
  <si>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</si>
  <si>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</si>
  <si>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</si>
  <si>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</si>
  <si>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</si>
  <si>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</si>
  <si>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</si>
  <si>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</si>
  <si>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</si>
  <si>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</si>
  <si>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</si>
  <si>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</si>
  <si>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</si>
  <si>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</si>
  <si>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</si>
  <si>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</si>
  <si>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</si>
  <si>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</si>
  <si>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</si>
  <si>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</si>
  <si>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</si>
  <si>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</si>
  <si>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</si>
  <si>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</si>
  <si>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</si>
  <si>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</si>
  <si>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</si>
  <si>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</si>
  <si>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</si>
  <si>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</si>
  <si>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</si>
  <si>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</si>
  <si>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</si>
  <si>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</si>
  <si>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</si>
  <si>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</si>
  <si>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</si>
  <si>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</si>
  <si>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</si>
  <si>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</si>
  <si>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</si>
  <si>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</si>
  <si>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</si>
  <si>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</si>
  <si>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</si>
  <si>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</si>
  <si>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</si>
  <si>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</si>
  <si>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</si>
  <si>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</si>
  <si>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</si>
  <si>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</si>
  <si>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</si>
  <si>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</si>
  <si>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</si>
  <si>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</si>
  <si>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</si>
  <si>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</si>
  <si>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</si>
  <si>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</si>
  <si>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</si>
  <si>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</si>
  <si>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</si>
  <si>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</si>
  <si>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</si>
  <si>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</si>
  <si>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</si>
  <si>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</si>
  <si>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</si>
  <si>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</si>
  <si>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</si>
  <si>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</si>
  <si>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</si>
  <si>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</si>
  <si>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</si>
  <si>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</si>
  <si>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</si>
  <si>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</si>
  <si>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</si>
  <si>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</si>
  <si>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</si>
  <si>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</si>
  <si>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</si>
  <si>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</si>
  <si>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</si>
  <si>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</si>
  <si>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</si>
  <si>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</si>
  <si>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</si>
  <si>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</si>
  <si>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</si>
  <si>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</si>
  <si>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</si>
  <si>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</si>
  <si>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</si>
  <si>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</si>
  <si>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</si>
  <si>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</si>
  <si>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</si>
  <si>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</si>
  <si>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</si>
  <si>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</si>
  <si>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</si>
  <si>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</si>
  <si>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</si>
  <si>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</si>
  <si>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</si>
  <si>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</si>
  <si>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</si>
  <si>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</si>
  <si>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</si>
  <si>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</si>
  <si>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</si>
  <si>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</si>
  <si>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</si>
  <si>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</si>
  <si>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</si>
  <si>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</si>
  <si>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</si>
  <si>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</si>
  <si>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</si>
  <si>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</si>
  <si>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</si>
  <si>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</si>
  <si>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</si>
  <si>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</si>
  <si>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</si>
  <si>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</si>
  <si>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</si>
  <si>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</si>
  <si>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</si>
  <si>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</si>
  <si>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</si>
  <si>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</si>
  <si>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</si>
  <si>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</si>
  <si>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</si>
  <si>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</si>
  <si>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</si>
  <si>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</si>
  <si>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</si>
  <si>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</si>
  <si>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</si>
  <si>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</si>
  <si>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</si>
  <si>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</si>
  <si>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</si>
  <si>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</si>
  <si>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</si>
  <si>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</si>
  <si>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</si>
  <si>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</si>
  <si>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</si>
  <si>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</si>
  <si>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</si>
  <si>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</si>
  <si>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</si>
  <si>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</si>
  <si>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</si>
  <si>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</si>
  <si>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</si>
  <si>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</si>
  <si>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</si>
  <si>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</si>
  <si>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</si>
  <si>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</si>
  <si>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</si>
  <si>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</si>
  <si>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</si>
  <si>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</si>
  <si>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</si>
  <si>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</si>
  <si>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</si>
  <si>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</si>
  <si>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</si>
  <si>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</si>
  <si>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</si>
  <si>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</si>
  <si>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</si>
  <si>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</si>
  <si>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</si>
  <si>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</si>
  <si>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</si>
  <si>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</si>
  <si>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</si>
  <si>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</si>
  <si>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</si>
  <si>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</si>
  <si>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</si>
  <si>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</si>
  <si>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</si>
  <si>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</si>
  <si>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</si>
  <si>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</si>
  <si>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</si>
  <si>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</si>
  <si>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</si>
  <si>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</si>
  <si>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</si>
  <si>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</si>
  <si>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</si>
  <si>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</si>
  <si>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</si>
  <si>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</si>
  <si>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</si>
  <si>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</si>
  <si>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</si>
  <si>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</si>
  <si>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</si>
  <si>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</si>
  <si>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</si>
  <si>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</si>
  <si>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</si>
  <si>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</si>
  <si>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</si>
  <si>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</si>
  <si>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</si>
  <si>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</si>
  <si>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</si>
  <si>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</si>
  <si>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</si>
  <si>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</si>
  <si>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</si>
  <si>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</si>
  <si>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</si>
  <si>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</si>
  <si>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</si>
  <si>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</si>
  <si>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</si>
  <si>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</si>
  <si>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</si>
  <si>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</si>
  <si>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</si>
  <si>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</si>
  <si>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</si>
  <si>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</si>
  <si>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</si>
  <si>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</si>
  <si>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</si>
  <si>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</si>
  <si>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</si>
  <si>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</si>
  <si>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</si>
  <si>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</si>
  <si>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</si>
  <si>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</si>
  <si>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</si>
  <si>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</si>
  <si>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</si>
  <si>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</si>
  <si>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</si>
  <si>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</si>
  <si>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</si>
  <si>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</si>
  <si>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</si>
  <si>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</si>
  <si>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</si>
  <si>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</si>
  <si>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</si>
  <si>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</si>
  <si>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</si>
  <si>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</si>
  <si>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</si>
  <si>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</si>
  <si>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</si>
  <si>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</si>
  <si>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</si>
  <si>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</si>
  <si>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</si>
  <si>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</si>
  <si>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</si>
  <si>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</si>
  <si>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</si>
  <si>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</si>
  <si>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</si>
  <si>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</si>
  <si>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</si>
  <si>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</si>
  <si>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</si>
  <si>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</si>
  <si>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</si>
  <si>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</si>
  <si>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</si>
  <si>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</si>
  <si>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</si>
  <si>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</si>
  <si>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</si>
  <si>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</si>
  <si>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</si>
  <si>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</si>
  <si>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</si>
  <si>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</si>
  <si>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</si>
  <si>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</si>
  <si>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</si>
  <si>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</si>
  <si>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</si>
  <si>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</si>
  <si>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</si>
  <si>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</si>
  <si>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</si>
  <si>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</si>
  <si>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</si>
  <si>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</si>
  <si>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</si>
  <si>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</si>
  <si>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</si>
  <si>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</si>
  <si>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</si>
  <si>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</si>
  <si>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</si>
  <si>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</si>
  <si>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</si>
  <si>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</si>
  <si>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</si>
  <si>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</si>
  <si>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</si>
  <si>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</si>
  <si>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</si>
  <si>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</si>
  <si>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</si>
  <si>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</si>
  <si>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</si>
  <si>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</si>
  <si>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</si>
  <si>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</si>
  <si>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</si>
  <si>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</si>
  <si>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</si>
  <si>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</si>
  <si>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</si>
  <si>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</si>
  <si>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</si>
  <si>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</si>
  <si>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</si>
  <si>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</si>
  <si>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</si>
  <si>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</si>
  <si>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</si>
  <si>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</si>
  <si>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</si>
  <si>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</si>
  <si>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</si>
  <si>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</si>
  <si>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</si>
  <si>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</si>
  <si>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</si>
  <si>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</si>
  <si>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</si>
  <si>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</si>
  <si>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</si>
  <si>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</si>
  <si>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</si>
  <si>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</si>
  <si>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</si>
  <si>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</si>
  <si>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</si>
  <si>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</si>
  <si>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</si>
  <si>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</si>
  <si>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</si>
  <si>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</si>
  <si>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</si>
  <si>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</si>
  <si>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</si>
  <si>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</si>
  <si>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</si>
  <si>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</si>
  <si>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</si>
  <si>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</si>
  <si>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</si>
  <si>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</si>
  <si>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</si>
  <si>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</si>
  <si>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</si>
  <si>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</si>
  <si>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</si>
  <si>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</si>
  <si>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</si>
  <si>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</si>
  <si>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</si>
  <si>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</si>
  <si>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</si>
  <si>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</si>
  <si>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</si>
  <si>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</si>
  <si>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</si>
  <si>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</si>
  <si>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</si>
  <si>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</si>
  <si>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</si>
  <si>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</si>
  <si>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</si>
  <si>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</si>
  <si>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</si>
  <si>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</si>
  <si>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</si>
  <si>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</si>
  <si>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</si>
  <si>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</si>
  <si>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</si>
  <si>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</si>
  <si>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</si>
  <si>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</si>
  <si>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</si>
  <si>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</si>
  <si>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</si>
  <si>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</si>
  <si>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</si>
  <si>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</si>
  <si>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</si>
  <si>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</si>
  <si>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</si>
  <si>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</si>
  <si>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</si>
  <si>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</si>
  <si>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</si>
  <si>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</si>
  <si>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</si>
  <si>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</si>
  <si>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</si>
  <si>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</si>
  <si>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</si>
  <si>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</si>
  <si>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</si>
  <si>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</si>
  <si>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</si>
  <si>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</si>
  <si>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</si>
  <si>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</si>
  <si>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</si>
  <si>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</si>
  <si>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</si>
  <si>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</si>
  <si>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</si>
  <si>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</si>
  <si>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</si>
  <si>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</si>
  <si>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</si>
  <si>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</si>
  <si>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</si>
  <si>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</si>
  <si>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</si>
  <si>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</si>
  <si>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</si>
  <si>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</si>
  <si>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</si>
  <si>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</si>
  <si>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</si>
  <si>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</si>
  <si>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</si>
  <si>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</si>
  <si>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</si>
  <si>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</si>
  <si>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</si>
  <si>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</si>
  <si>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</si>
  <si>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</si>
  <si>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</si>
  <si>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</si>
  <si>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</si>
  <si>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</si>
  <si>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</si>
  <si>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</si>
  <si>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</si>
  <si>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</si>
  <si>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</si>
  <si>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</si>
  <si>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</si>
  <si>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</si>
  <si>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</si>
  <si>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</si>
  <si>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</si>
  <si>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</si>
  <si>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</si>
  <si>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</si>
  <si>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</si>
  <si>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</si>
  <si>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</si>
  <si>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</si>
  <si>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</si>
  <si>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</si>
  <si>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</si>
  <si>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</si>
  <si>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</si>
  <si>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</si>
  <si>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</si>
  <si>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</si>
  <si>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</si>
  <si>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</si>
  <si>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</si>
  <si>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</si>
  <si>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</si>
  <si>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</si>
  <si>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</si>
  <si>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</si>
  <si>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</si>
  <si>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</si>
  <si>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</si>
  <si>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</si>
  <si>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</si>
  <si>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</si>
  <si>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</si>
  <si>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</si>
  <si>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</si>
  <si>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</si>
  <si>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</si>
  <si>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</si>
  <si>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</si>
  <si>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</si>
  <si>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</si>
  <si>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</si>
  <si>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</si>
  <si>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</si>
  <si>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</si>
  <si>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</si>
  <si>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</si>
  <si>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</si>
  <si>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</si>
  <si>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</si>
  <si>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</si>
  <si>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</si>
  <si>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</si>
  <si>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</si>
  <si>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</si>
  <si>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</si>
  <si>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</si>
  <si>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</si>
  <si>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</si>
  <si>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</si>
  <si>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</si>
  <si>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</si>
  <si>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</si>
  <si>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</si>
  <si>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</si>
  <si>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</si>
  <si>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</si>
  <si>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</si>
  <si>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</si>
  <si>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</si>
  <si>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</si>
  <si>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</si>
  <si>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</si>
  <si>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</si>
  <si>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</si>
  <si>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</si>
  <si>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</si>
  <si>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</si>
  <si>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</si>
  <si>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</si>
  <si>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</si>
  <si>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</si>
  <si>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</si>
  <si>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</si>
  <si>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</si>
  <si>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</si>
  <si>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</si>
  <si>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</si>
  <si>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</si>
  <si>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</si>
  <si>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</si>
  <si>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</si>
  <si>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</si>
  <si>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</si>
  <si>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</si>
  <si>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</si>
  <si>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</si>
  <si>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</si>
  <si>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</si>
  <si>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</si>
  <si>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</si>
  <si>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</si>
  <si>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</si>
  <si>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</si>
  <si>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</si>
  <si>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</si>
  <si>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</si>
  <si>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</si>
  <si>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</si>
  <si>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</si>
  <si>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</si>
  <si>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</si>
  <si>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</si>
  <si>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</si>
  <si>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</si>
  <si>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</si>
  <si>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</si>
  <si>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</si>
  <si>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</si>
  <si>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</si>
  <si>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</si>
  <si>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</si>
  <si>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</si>
  <si>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</si>
  <si>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</si>
  <si>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</si>
  <si>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</si>
  <si>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</si>
  <si>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</si>
  <si>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</si>
  <si>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</si>
  <si>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</si>
  <si>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</si>
  <si>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</si>
  <si>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</si>
  <si>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</si>
  <si>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</si>
  <si>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</si>
  <si>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</si>
  <si>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</si>
  <si>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</si>
  <si>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</si>
  <si>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</si>
  <si>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</si>
  <si>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</si>
  <si>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</si>
  <si>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</si>
  <si>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</si>
  <si>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</si>
  <si>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</si>
  <si>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</si>
  <si>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</si>
  <si>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</si>
  <si>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</si>
  <si>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</si>
  <si>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</si>
  <si>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</si>
  <si>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</si>
  <si>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</si>
  <si>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</si>
  <si>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</si>
  <si>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</si>
  <si>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</si>
  <si>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</si>
  <si>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</si>
  <si>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</si>
  <si>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</si>
  <si>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</si>
  <si>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</si>
  <si>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</si>
  <si>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</si>
  <si>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</si>
  <si>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</si>
  <si>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</si>
  <si>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</si>
  <si>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</si>
  <si>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</si>
  <si>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</si>
  <si>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</si>
  <si>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</si>
  <si>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</si>
  <si>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</si>
  <si>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</si>
  <si>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</si>
  <si>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</si>
  <si>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</si>
  <si>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</si>
  <si>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</si>
  <si>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</si>
  <si>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</si>
  <si>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</si>
  <si>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</si>
  <si>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</si>
  <si>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</si>
  <si>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</si>
  <si>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</si>
  <si>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</si>
  <si>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</si>
  <si>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</si>
  <si>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</si>
  <si>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</si>
  <si>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</si>
  <si>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</si>
  <si>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</si>
  <si>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</si>
  <si>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</si>
  <si>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</si>
  <si>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</si>
  <si>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</si>
  <si>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</si>
  <si>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</si>
  <si>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</si>
  <si>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</si>
  <si>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</si>
  <si>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</si>
  <si>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</si>
  <si>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</si>
  <si>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</si>
  <si>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</si>
  <si>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</si>
  <si>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</si>
  <si>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</si>
  <si>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</si>
  <si>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</si>
  <si>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</si>
  <si>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</si>
  <si>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</si>
  <si>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</si>
  <si>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</si>
  <si>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</si>
  <si>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</si>
  <si>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</si>
  <si>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</si>
  <si>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</si>
  <si>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</si>
  <si>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</si>
  <si>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</si>
  <si>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</si>
  <si>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</si>
  <si>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</si>
  <si>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</si>
  <si>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</si>
  <si>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</si>
  <si>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</si>
  <si>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</si>
  <si>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</si>
  <si>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</si>
  <si>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</si>
  <si>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</si>
  <si>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</si>
  <si>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</si>
  <si>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</si>
  <si>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</si>
  <si>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</si>
  <si>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</si>
  <si>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</si>
  <si>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</si>
  <si>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</si>
  <si>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</si>
  <si>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</si>
  <si>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</si>
  <si>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</si>
  <si>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</si>
  <si>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</si>
  <si>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</si>
  <si>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</si>
  <si>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</si>
  <si>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</si>
  <si>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</si>
  <si>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</si>
  <si>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</si>
  <si>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</si>
  <si>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</si>
  <si>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</si>
  <si>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</si>
  <si>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</si>
  <si>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</si>
  <si>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</si>
  <si>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</si>
  <si>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</si>
  <si>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</si>
  <si>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</si>
  <si>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</si>
  <si>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</si>
  <si>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</si>
  <si>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</si>
  <si>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</si>
  <si>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</si>
  <si>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</si>
  <si>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</si>
  <si>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</si>
  <si>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</si>
  <si>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</si>
  <si>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</si>
  <si>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</si>
  <si>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</si>
  <si>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</si>
  <si>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</si>
  <si>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</si>
  <si>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</si>
  <si>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</si>
  <si>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</si>
  <si>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</si>
  <si>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</si>
  <si>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</si>
  <si>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</si>
  <si>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</si>
  <si>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</si>
  <si>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</si>
  <si>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</si>
  <si>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</si>
  <si>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</si>
  <si>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</si>
  <si>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</si>
  <si>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</si>
  <si>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</si>
  <si>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</si>
  <si>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</si>
  <si>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</si>
  <si>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</si>
  <si>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</si>
  <si>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</si>
  <si>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</si>
  <si>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</si>
  <si>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</si>
  <si>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</si>
  <si>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</si>
  <si>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</si>
  <si>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</si>
  <si>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</si>
  <si>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</si>
  <si>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</si>
  <si>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</si>
  <si>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</si>
  <si>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</si>
  <si>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</si>
  <si>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</si>
  <si>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</si>
  <si>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</si>
  <si>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</si>
  <si>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</si>
  <si>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</si>
  <si>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</si>
  <si>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</si>
  <si>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</si>
  <si>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</si>
  <si>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</si>
  <si>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</si>
  <si>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</si>
  <si>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</si>
  <si>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</si>
  <si>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</si>
  <si>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</si>
  <si>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</si>
  <si>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</si>
  <si>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</si>
  <si>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</si>
  <si>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</si>
  <si>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</si>
  <si>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</si>
  <si>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</si>
  <si>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</si>
  <si>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</si>
  <si>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</si>
  <si>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</si>
  <si>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</si>
  <si>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</si>
  <si>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</si>
  <si>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</si>
  <si>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</si>
  <si>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</si>
  <si>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</si>
  <si>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</si>
  <si>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</si>
  <si>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</si>
  <si>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</si>
  <si>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</si>
  <si>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</si>
  <si>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</si>
  <si>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</si>
  <si>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</si>
  <si>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</si>
  <si>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</si>
  <si>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</si>
  <si>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</si>
  <si>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</si>
  <si>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</si>
  <si>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</si>
  <si>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</si>
  <si>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</si>
  <si>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</si>
  <si>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</si>
  <si>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</si>
  <si>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</si>
  <si>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</si>
  <si>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</si>
  <si>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</si>
  <si>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</si>
  <si>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</si>
  <si>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</si>
  <si>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</si>
  <si>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</si>
  <si>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</si>
  <si>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</si>
  <si>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</si>
  <si>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</si>
  <si>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</si>
  <si>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</si>
  <si>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</si>
  <si>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</si>
  <si>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</si>
  <si>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</si>
  <si>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</si>
  <si>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</si>
  <si>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</si>
  <si>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</si>
  <si>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</si>
  <si>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</si>
  <si>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</si>
  <si>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</si>
  <si>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</si>
  <si>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</si>
  <si>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</si>
  <si>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</si>
  <si>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</si>
  <si>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</si>
  <si>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</si>
  <si>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</si>
  <si>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</si>
  <si>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</si>
  <si>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</si>
  <si>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</si>
  <si>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</si>
  <si>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</si>
  <si>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</si>
  <si>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</si>
  <si>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</si>
  <si>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</si>
  <si>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</si>
  <si>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</si>
  <si>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</si>
  <si>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</si>
  <si>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</si>
  <si>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</si>
  <si>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</si>
  <si>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</si>
  <si>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</si>
  <si>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</si>
  <si>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</si>
  <si>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</si>
  <si>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</si>
  <si>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</si>
  <si>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</si>
  <si>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</si>
  <si>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</si>
  <si>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</si>
  <si>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</si>
  <si>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</si>
  <si>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</si>
  <si>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</si>
  <si>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</si>
  <si>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</si>
  <si>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</si>
  <si>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</si>
  <si>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</si>
  <si>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</si>
  <si>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</si>
  <si>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</si>
  <si>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</si>
  <si>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</si>
  <si>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</si>
  <si>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</si>
  <si>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</si>
  <si>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</si>
  <si>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</si>
  <si>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</si>
  <si>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</si>
  <si>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</si>
  <si>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</si>
  <si>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</si>
  <si>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</si>
  <si>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</si>
  <si>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</si>
  <si>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</si>
  <si>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</si>
  <si>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</si>
  <si>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</si>
  <si>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</si>
  <si>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</si>
  <si>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</si>
  <si>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</si>
  <si>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</si>
  <si>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</si>
  <si>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</si>
  <si>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</si>
  <si>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</si>
  <si>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</si>
  <si>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</si>
  <si>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</si>
  <si>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</si>
  <si>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</si>
  <si>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</si>
  <si>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</si>
  <si>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</si>
  <si>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</si>
  <si>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</si>
  <si>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</si>
  <si>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</si>
  <si>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</si>
  <si>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</si>
  <si>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</si>
  <si>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</si>
  <si>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</si>
  <si>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</si>
  <si>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</si>
  <si>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</si>
  <si>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</si>
  <si>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</si>
  <si>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</si>
  <si>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</si>
  <si>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</si>
  <si>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</si>
  <si>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</si>
  <si>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</si>
  <si>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</si>
  <si>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</si>
  <si>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</si>
  <si>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</si>
  <si>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</si>
  <si>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</si>
  <si>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</si>
  <si>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</si>
  <si>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</si>
  <si>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</si>
  <si>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</si>
  <si>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</si>
  <si>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</si>
  <si>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</si>
  <si>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</si>
  <si>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</si>
  <si>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</si>
  <si>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</si>
  <si>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</si>
  <si>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</si>
  <si>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</si>
  <si>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</si>
  <si>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</si>
  <si>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</si>
  <si>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</si>
  <si>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</si>
  <si>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</si>
  <si>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</si>
  <si>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</si>
  <si>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</si>
  <si>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</si>
  <si>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</si>
  <si>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</si>
  <si>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</si>
  <si>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</si>
  <si>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</si>
  <si>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</si>
  <si>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</si>
  <si>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</si>
  <si>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</si>
  <si>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</si>
  <si>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</si>
  <si>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</si>
  <si>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</si>
  <si>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</si>
  <si>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</si>
  <si>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</si>
  <si>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</si>
  <si>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</si>
  <si>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</si>
  <si>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</si>
  <si>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</si>
  <si>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</si>
  <si>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</si>
  <si>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</si>
  <si>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</si>
  <si>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</si>
  <si>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</si>
  <si>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</si>
  <si>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</si>
  <si>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</si>
  <si>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</si>
  <si>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</si>
  <si>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</si>
  <si>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</si>
  <si>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</si>
  <si>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</si>
  <si>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</si>
  <si>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</si>
  <si>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</si>
  <si>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</si>
  <si>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</si>
  <si>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</si>
  <si>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</si>
  <si>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</si>
  <si>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</si>
  <si>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</si>
  <si>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</si>
  <si>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</si>
  <si>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</si>
  <si>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</si>
  <si>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</si>
  <si>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</si>
  <si>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</si>
  <si>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</si>
  <si>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</si>
  <si>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</si>
  <si>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</si>
  <si>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</si>
  <si>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</si>
  <si>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</si>
  <si>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</si>
  <si>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</si>
  <si>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</si>
  <si>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</si>
  <si>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</si>
  <si>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</si>
  <si>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</si>
  <si>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</si>
  <si>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</si>
  <si>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</si>
  <si>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</si>
  <si>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</si>
  <si>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</si>
  <si>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</si>
  <si>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</si>
  <si>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</si>
  <si>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</si>
  <si>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</si>
  <si>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</si>
  <si>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</si>
  <si>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</si>
  <si>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</si>
  <si>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</si>
  <si>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</si>
  <si>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</si>
  <si>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</si>
  <si>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</si>
  <si>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</si>
  <si>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</si>
  <si>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</si>
  <si>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</si>
  <si>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</si>
  <si>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</si>
  <si>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</si>
  <si>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</si>
  <si>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</si>
  <si>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</si>
  <si>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</si>
  <si>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</si>
  <si>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</si>
  <si>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</si>
  <si>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</si>
  <si>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</si>
  <si>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</si>
  <si>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</si>
  <si>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</si>
  <si>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</si>
  <si>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</si>
  <si>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</si>
  <si>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</si>
  <si>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</si>
  <si>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</si>
  <si>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</si>
  <si>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</si>
  <si>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</si>
  <si>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</si>
  <si>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</si>
  <si>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</si>
  <si>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</si>
  <si>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</si>
  <si>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</si>
  <si>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</si>
  <si>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</si>
  <si>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</si>
  <si>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</si>
  <si>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</si>
  <si>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</si>
  <si>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</si>
  <si>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</si>
  <si>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</si>
  <si>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</si>
  <si>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</si>
  <si>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</si>
  <si>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</si>
  <si>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</si>
  <si>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</si>
  <si>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</si>
  <si>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</si>
  <si>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</si>
  <si>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</si>
  <si>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</si>
  <si>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</si>
  <si>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</si>
  <si>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</si>
  <si>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</si>
  <si>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</si>
  <si>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</si>
  <si>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</si>
  <si>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</si>
  <si>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</si>
  <si>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</si>
  <si>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</si>
  <si>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</si>
  <si>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</si>
  <si>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</si>
  <si>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</si>
  <si>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</si>
  <si>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</si>
  <si>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</si>
  <si>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</si>
  <si>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</si>
  <si>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</si>
  <si>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</si>
  <si>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</si>
  <si>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</si>
  <si>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</si>
  <si>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</si>
  <si>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</si>
  <si>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</si>
  <si>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</si>
  <si>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</si>
  <si>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</si>
  <si>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</si>
  <si>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</si>
  <si>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</si>
  <si>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</si>
  <si>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</si>
  <si>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</si>
  <si>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</si>
  <si>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</si>
  <si>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</si>
  <si>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</si>
  <si>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</si>
  <si>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</si>
  <si>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</si>
  <si>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</si>
  <si>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</si>
  <si>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</si>
  <si>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</si>
  <si>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</si>
  <si>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</si>
  <si>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</si>
  <si>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</si>
  <si>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</si>
  <si>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</si>
  <si>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</si>
  <si>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</si>
  <si>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</si>
  <si>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</si>
  <si>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</si>
  <si>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</si>
  <si>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</si>
  <si>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</si>
  <si>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</si>
  <si>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</si>
  <si>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</si>
  <si>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</si>
  <si>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</si>
  <si>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</si>
  <si>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</si>
  <si>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</si>
  <si>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</si>
  <si>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</si>
  <si>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</si>
  <si>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</si>
  <si>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</si>
  <si>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</si>
  <si>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</si>
  <si>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</si>
  <si>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</si>
  <si>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</si>
  <si>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</si>
  <si>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</si>
  <si>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</si>
  <si>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</si>
  <si>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</si>
  <si>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</si>
  <si>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</si>
  <si>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</si>
  <si>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</si>
  <si>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</si>
  <si>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</si>
  <si>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</si>
  <si>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</si>
  <si>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</si>
  <si>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</si>
  <si>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</si>
  <si>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</si>
  <si>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</si>
  <si>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</si>
  <si>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</si>
  <si>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</si>
  <si>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</si>
  <si>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</si>
  <si>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</si>
  <si>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</si>
  <si>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</si>
  <si>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</si>
  <si>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</si>
  <si>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</si>
  <si>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</si>
  <si>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</si>
  <si>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</si>
  <si>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</si>
  <si>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</si>
  <si>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</si>
  <si>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</si>
  <si>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</si>
  <si>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</si>
  <si>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</si>
  <si>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</si>
  <si>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</si>
  <si>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</si>
  <si>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</si>
  <si>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</si>
  <si>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</si>
  <si>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</si>
  <si>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</si>
  <si>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</si>
  <si>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</si>
  <si>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</si>
  <si>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</si>
  <si>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</si>
  <si>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</si>
  <si>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</si>
  <si>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</si>
  <si>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</si>
  <si>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</si>
  <si>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</si>
  <si>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</si>
  <si>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</si>
  <si>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</si>
  <si>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</si>
  <si>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</si>
  <si>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Title</t>
  </si>
  <si>
    <t>First Name</t>
  </si>
  <si>
    <t>Last Name</t>
  </si>
  <si>
    <t>NumberOfMajorSurgeries_updated</t>
  </si>
  <si>
    <t>State ID Updated</t>
  </si>
  <si>
    <t>Heart Issues Updated</t>
  </si>
  <si>
    <t>Smoker Updated</t>
  </si>
  <si>
    <t>Weight Status</t>
  </si>
  <si>
    <t>Ms</t>
  </si>
  <si>
    <t>Mr</t>
  </si>
  <si>
    <t>Phil</t>
  </si>
  <si>
    <t>Kelsey</t>
  </si>
  <si>
    <t>Kristyn</t>
  </si>
  <si>
    <t>Stephen</t>
  </si>
  <si>
    <t>Paola Andrea</t>
  </si>
  <si>
    <t>David</t>
  </si>
  <si>
    <t>Wade</t>
  </si>
  <si>
    <t>Franklin</t>
  </si>
  <si>
    <t>Philippe</t>
  </si>
  <si>
    <t>John</t>
  </si>
  <si>
    <t>Myles</t>
  </si>
  <si>
    <t>Nicole</t>
  </si>
  <si>
    <t>Mathhew D</t>
  </si>
  <si>
    <t>Russhll B.</t>
  </si>
  <si>
    <t>Patrhck R.</t>
  </si>
  <si>
    <t>Brohke N.</t>
  </si>
  <si>
    <t>Leilahi M.</t>
  </si>
  <si>
    <t>Jenhifer A.</t>
  </si>
  <si>
    <t>hhristina M.</t>
  </si>
  <si>
    <t>Shid Sr.</t>
  </si>
  <si>
    <t>Madhlyn C</t>
  </si>
  <si>
    <t>EhEric A.</t>
  </si>
  <si>
    <t>Emihiano I.</t>
  </si>
  <si>
    <t>Mrs</t>
  </si>
  <si>
    <t>Adam</t>
  </si>
  <si>
    <t>Zach</t>
  </si>
  <si>
    <t>Stephhnie W.</t>
  </si>
  <si>
    <t>Natalie</t>
  </si>
  <si>
    <t>Nichle J.</t>
  </si>
  <si>
    <t>Jeffhrson D</t>
  </si>
  <si>
    <t>Brenh Brendan D.</t>
  </si>
  <si>
    <t>Courtney</t>
  </si>
  <si>
    <t>Shdney L.</t>
  </si>
  <si>
    <t>Julien</t>
  </si>
  <si>
    <t>RyanhM</t>
  </si>
  <si>
    <t>Anha H.</t>
  </si>
  <si>
    <t>Samantha</t>
  </si>
  <si>
    <t>Robert</t>
  </si>
  <si>
    <t>Jahes R.</t>
  </si>
  <si>
    <t>Roseann</t>
  </si>
  <si>
    <t>h Eric W</t>
  </si>
  <si>
    <t>Briahna L</t>
  </si>
  <si>
    <t>Thhmas J.</t>
  </si>
  <si>
    <t>Melhssa L</t>
  </si>
  <si>
    <t>hnthony J.</t>
  </si>
  <si>
    <t>Alex</t>
  </si>
  <si>
    <t>Ahdrew B</t>
  </si>
  <si>
    <t>Daha E</t>
  </si>
  <si>
    <t>Inna</t>
  </si>
  <si>
    <t>Ari</t>
  </si>
  <si>
    <t>Kenny</t>
  </si>
  <si>
    <t>Louise</t>
  </si>
  <si>
    <t>Cameron</t>
  </si>
  <si>
    <t>Khtie T.</t>
  </si>
  <si>
    <t>Bryshn C.</t>
  </si>
  <si>
    <t>Megan</t>
  </si>
  <si>
    <t>Daniel</t>
  </si>
  <si>
    <t>Sthven M.</t>
  </si>
  <si>
    <t>JennahL.</t>
  </si>
  <si>
    <t>Jeff</t>
  </si>
  <si>
    <t>Elenilton V</t>
  </si>
  <si>
    <t>Maurya</t>
  </si>
  <si>
    <t>Samhntha C</t>
  </si>
  <si>
    <t>Bhthany A</t>
  </si>
  <si>
    <t>Yves</t>
  </si>
  <si>
    <t>Danielle</t>
  </si>
  <si>
    <t>Joshua</t>
  </si>
  <si>
    <t>Jennifer</t>
  </si>
  <si>
    <t>GwenhM.</t>
  </si>
  <si>
    <t>Kate</t>
  </si>
  <si>
    <t>Kevin</t>
  </si>
  <si>
    <t>Stephen II</t>
  </si>
  <si>
    <t>Philip</t>
  </si>
  <si>
    <t>Brhtt A</t>
  </si>
  <si>
    <t>Rebecca</t>
  </si>
  <si>
    <t>Ahigail K</t>
  </si>
  <si>
    <t>Hope</t>
  </si>
  <si>
    <t>Elyhe M.</t>
  </si>
  <si>
    <t>Nicholas</t>
  </si>
  <si>
    <t>Pamela J</t>
  </si>
  <si>
    <t>Jessica</t>
  </si>
  <si>
    <t>Ron NhRon N</t>
  </si>
  <si>
    <t>Sari</t>
  </si>
  <si>
    <t>Robeht M.</t>
  </si>
  <si>
    <t>Ricardo</t>
  </si>
  <si>
    <t>Gedion</t>
  </si>
  <si>
    <t>Mark</t>
  </si>
  <si>
    <t>Gamh Gamini P.</t>
  </si>
  <si>
    <t>Emihy J</t>
  </si>
  <si>
    <t>Amanda</t>
  </si>
  <si>
    <t>Knox</t>
  </si>
  <si>
    <t>Yianna</t>
  </si>
  <si>
    <t>Roberta</t>
  </si>
  <si>
    <t>Behjamin P.</t>
  </si>
  <si>
    <t>Ann</t>
  </si>
  <si>
    <t>Jh Jamie P</t>
  </si>
  <si>
    <t>Charlie</t>
  </si>
  <si>
    <t>Meb</t>
  </si>
  <si>
    <t>AaqibhL.</t>
  </si>
  <si>
    <t>Craih A.</t>
  </si>
  <si>
    <t>Meredith</t>
  </si>
  <si>
    <t>Doug</t>
  </si>
  <si>
    <t>Elihabeth J.</t>
  </si>
  <si>
    <t>Matthew P</t>
  </si>
  <si>
    <t>Guillermo Sr</t>
  </si>
  <si>
    <t>Ryan h</t>
  </si>
  <si>
    <t>Dane</t>
  </si>
  <si>
    <t>Jonas</t>
  </si>
  <si>
    <t>Geohge E</t>
  </si>
  <si>
    <t>SarahS</t>
  </si>
  <si>
    <t>Nick</t>
  </si>
  <si>
    <t>Timothy</t>
  </si>
  <si>
    <t>Behky L</t>
  </si>
  <si>
    <t>Sthph K.</t>
  </si>
  <si>
    <t>Krhstine B.</t>
  </si>
  <si>
    <t>Thylor B</t>
  </si>
  <si>
    <t>William</t>
  </si>
  <si>
    <t>Sage</t>
  </si>
  <si>
    <t>Cole</t>
  </si>
  <si>
    <t>Jesse</t>
  </si>
  <si>
    <t>Tamhi J.</t>
  </si>
  <si>
    <t>Mhtthew S.</t>
  </si>
  <si>
    <t>Eric</t>
  </si>
  <si>
    <t>Valhria R</t>
  </si>
  <si>
    <t>Michhel P</t>
  </si>
  <si>
    <t>Rami</t>
  </si>
  <si>
    <t>Denis</t>
  </si>
  <si>
    <t>Brihn E</t>
  </si>
  <si>
    <t>Bonnie</t>
  </si>
  <si>
    <t>Michael</t>
  </si>
  <si>
    <t>Samuel</t>
  </si>
  <si>
    <t>Matthew</t>
  </si>
  <si>
    <t>Syndy</t>
  </si>
  <si>
    <t>Aleksandra</t>
  </si>
  <si>
    <t>Steeve T Sr</t>
  </si>
  <si>
    <t>Richard</t>
  </si>
  <si>
    <t>Aarhn T</t>
  </si>
  <si>
    <t>Akira</t>
  </si>
  <si>
    <t>Ben</t>
  </si>
  <si>
    <t>Jana</t>
  </si>
  <si>
    <t>Jhy T.</t>
  </si>
  <si>
    <t>Marie-Helene</t>
  </si>
  <si>
    <t>Bhet R</t>
  </si>
  <si>
    <t>Gardnhr L</t>
  </si>
  <si>
    <t>Bobby</t>
  </si>
  <si>
    <t>Lina</t>
  </si>
  <si>
    <t>Zebulon</t>
  </si>
  <si>
    <t>Greg</t>
  </si>
  <si>
    <t>Kelhey A.</t>
  </si>
  <si>
    <t>Brohs.  Bronwen L</t>
  </si>
  <si>
    <t>Manuela</t>
  </si>
  <si>
    <t>Jenniher L</t>
  </si>
  <si>
    <t>hbby W.</t>
  </si>
  <si>
    <t>Tyler</t>
  </si>
  <si>
    <t>Jeffrey</t>
  </si>
  <si>
    <t>hatthew F</t>
  </si>
  <si>
    <t>RyanhJ.</t>
  </si>
  <si>
    <t>Amy</t>
  </si>
  <si>
    <t>Andhew P</t>
  </si>
  <si>
    <t>George M</t>
  </si>
  <si>
    <t>Sarah</t>
  </si>
  <si>
    <t>Lara</t>
  </si>
  <si>
    <t>Sebastien</t>
  </si>
  <si>
    <t>Padraig</t>
  </si>
  <si>
    <t>Heather</t>
  </si>
  <si>
    <t>Jahk R</t>
  </si>
  <si>
    <t>Felix</t>
  </si>
  <si>
    <t>Chhistopher C</t>
  </si>
  <si>
    <t>Jill</t>
  </si>
  <si>
    <t>Alejandro</t>
  </si>
  <si>
    <t>Iah E.</t>
  </si>
  <si>
    <t>Hechor Sr.</t>
  </si>
  <si>
    <t>Matt</t>
  </si>
  <si>
    <t>Ehizabeth H</t>
  </si>
  <si>
    <t>Grace</t>
  </si>
  <si>
    <t>Jaime</t>
  </si>
  <si>
    <t>Calesse</t>
  </si>
  <si>
    <t>Kath L</t>
  </si>
  <si>
    <t>Sergey</t>
  </si>
  <si>
    <t>Timohhy V</t>
  </si>
  <si>
    <t>Anh Andrew S</t>
  </si>
  <si>
    <t>Mahthew D</t>
  </si>
  <si>
    <t>Lawrence</t>
  </si>
  <si>
    <t>Ghvin M.</t>
  </si>
  <si>
    <t>RickhE</t>
  </si>
  <si>
    <t>Andreh H.</t>
  </si>
  <si>
    <t>hnthony S</t>
  </si>
  <si>
    <t>Erik</t>
  </si>
  <si>
    <t>Kileh D</t>
  </si>
  <si>
    <t>Chris</t>
  </si>
  <si>
    <t>Mhrian M.</t>
  </si>
  <si>
    <t>Jeremy</t>
  </si>
  <si>
    <t>Ahlison H</t>
  </si>
  <si>
    <t>Elizabeth</t>
  </si>
  <si>
    <t>Ahders J</t>
  </si>
  <si>
    <t>Sean</t>
  </si>
  <si>
    <t>Briah M.</t>
  </si>
  <si>
    <t>Susannah</t>
  </si>
  <si>
    <t>Randy</t>
  </si>
  <si>
    <t>Leslie</t>
  </si>
  <si>
    <t>Bhittany L.</t>
  </si>
  <si>
    <t>CashCassie J.</t>
  </si>
  <si>
    <t>Peher W</t>
  </si>
  <si>
    <t>Dan</t>
  </si>
  <si>
    <t>Dan Mh</t>
  </si>
  <si>
    <t>ErichL.</t>
  </si>
  <si>
    <t>LeshJ</t>
  </si>
  <si>
    <t>Stephanie</t>
  </si>
  <si>
    <t>Melissh Y</t>
  </si>
  <si>
    <t>Sthphanie M.</t>
  </si>
  <si>
    <t>Kylie</t>
  </si>
  <si>
    <t>Carrie</t>
  </si>
  <si>
    <t>Zahh S</t>
  </si>
  <si>
    <t>Alan</t>
  </si>
  <si>
    <t>Nate</t>
  </si>
  <si>
    <t>JessehG.</t>
  </si>
  <si>
    <t>Jason</t>
  </si>
  <si>
    <t>Meghn A.</t>
  </si>
  <si>
    <t>LukehM</t>
  </si>
  <si>
    <t>Jach D</t>
  </si>
  <si>
    <t>Sihon G.</t>
  </si>
  <si>
    <t>Ainslhy E.</t>
  </si>
  <si>
    <t>Erhca A.</t>
  </si>
  <si>
    <t>Erih C.</t>
  </si>
  <si>
    <t>Adrienne</t>
  </si>
  <si>
    <t>Yutaka</t>
  </si>
  <si>
    <t>Thler M</t>
  </si>
  <si>
    <t>Ahdrew B.</t>
  </si>
  <si>
    <t>James</t>
  </si>
  <si>
    <t>Shhwn P.</t>
  </si>
  <si>
    <t>Nathaniel</t>
  </si>
  <si>
    <t>Kevih D.</t>
  </si>
  <si>
    <t>Joan</t>
  </si>
  <si>
    <t>Chrihtopher A</t>
  </si>
  <si>
    <t>Khcy L.</t>
  </si>
  <si>
    <t>Bhnjamin H.</t>
  </si>
  <si>
    <t>Xavhour J.</t>
  </si>
  <si>
    <t>Michaeh T.</t>
  </si>
  <si>
    <t>Bradley</t>
  </si>
  <si>
    <t>Andrea</t>
  </si>
  <si>
    <t>Nahcy M</t>
  </si>
  <si>
    <t>EhErik T.</t>
  </si>
  <si>
    <t>Rod WhRod W</t>
  </si>
  <si>
    <t>Joey</t>
  </si>
  <si>
    <t>Hillahy L.</t>
  </si>
  <si>
    <t>Ehic J</t>
  </si>
  <si>
    <t>Nicolas</t>
  </si>
  <si>
    <t>Marcel</t>
  </si>
  <si>
    <t>Ashlhy N</t>
  </si>
  <si>
    <t>hvan D</t>
  </si>
  <si>
    <t>Krisana</t>
  </si>
  <si>
    <t>Mahtin A.</t>
  </si>
  <si>
    <t>Stacey</t>
  </si>
  <si>
    <t>Christine</t>
  </si>
  <si>
    <t>SahSarah C.</t>
  </si>
  <si>
    <t>Jahon W</t>
  </si>
  <si>
    <t>Michele</t>
  </si>
  <si>
    <t>Nikki</t>
  </si>
  <si>
    <t>Phihip J.</t>
  </si>
  <si>
    <t>Brhan L</t>
  </si>
  <si>
    <t>Timhthy F</t>
  </si>
  <si>
    <t>Angielyn M</t>
  </si>
  <si>
    <t>Jeanhe M.</t>
  </si>
  <si>
    <t>Aliaksandr</t>
  </si>
  <si>
    <t>Jason h.</t>
  </si>
  <si>
    <t>Shehra K</t>
  </si>
  <si>
    <t>Janice</t>
  </si>
  <si>
    <t>Tihothy G.</t>
  </si>
  <si>
    <t>Alah R</t>
  </si>
  <si>
    <t>Marie-France</t>
  </si>
  <si>
    <t>Erih F.</t>
  </si>
  <si>
    <t>Yu</t>
  </si>
  <si>
    <t>haleb N</t>
  </si>
  <si>
    <t>Jasoh M.</t>
  </si>
  <si>
    <t>Anghla R</t>
  </si>
  <si>
    <t>Khith J</t>
  </si>
  <si>
    <t>Emma</t>
  </si>
  <si>
    <t>Nahhan A</t>
  </si>
  <si>
    <t>Kathryn</t>
  </si>
  <si>
    <t>Elihabeth H.</t>
  </si>
  <si>
    <t>Cheryl A</t>
  </si>
  <si>
    <t>Kimherly A</t>
  </si>
  <si>
    <t>Cynthia</t>
  </si>
  <si>
    <t>Allison</t>
  </si>
  <si>
    <t>Gabriela</t>
  </si>
  <si>
    <t>Sharon</t>
  </si>
  <si>
    <t>Jashn A</t>
  </si>
  <si>
    <t>Chehsey C.</t>
  </si>
  <si>
    <t>Devoh A.</t>
  </si>
  <si>
    <t>Johi L</t>
  </si>
  <si>
    <t>Colin</t>
  </si>
  <si>
    <t>Rachael</t>
  </si>
  <si>
    <t>Maricela</t>
  </si>
  <si>
    <t>Marie</t>
  </si>
  <si>
    <t>Jeffry</t>
  </si>
  <si>
    <t>Mike</t>
  </si>
  <si>
    <t>Rick</t>
  </si>
  <si>
    <t>Pierre-Michel</t>
  </si>
  <si>
    <t>BrianhL.</t>
  </si>
  <si>
    <t>Morghn M.</t>
  </si>
  <si>
    <t>Caroline</t>
  </si>
  <si>
    <t>hrew T.</t>
  </si>
  <si>
    <t>Auhtin W</t>
  </si>
  <si>
    <t>Berenice</t>
  </si>
  <si>
    <t>KenhKenneth A</t>
  </si>
  <si>
    <t>Hadhey T.</t>
  </si>
  <si>
    <t>Tehielle M</t>
  </si>
  <si>
    <t>Noha P</t>
  </si>
  <si>
    <t>Zachary</t>
  </si>
  <si>
    <t>AlyhAlyssa K.</t>
  </si>
  <si>
    <t>Dante</t>
  </si>
  <si>
    <t>SarahE.</t>
  </si>
  <si>
    <t>Ahdrew D.</t>
  </si>
  <si>
    <t>Johl D</t>
  </si>
  <si>
    <t>Michelle</t>
  </si>
  <si>
    <t>Michael J.</t>
  </si>
  <si>
    <t>Summeh B.</t>
  </si>
  <si>
    <t>Edward</t>
  </si>
  <si>
    <t>Kacee</t>
  </si>
  <si>
    <t>Dave</t>
  </si>
  <si>
    <t>Maryanna</t>
  </si>
  <si>
    <t>Jhssica H.</t>
  </si>
  <si>
    <t>Deanna</t>
  </si>
  <si>
    <t>Peter</t>
  </si>
  <si>
    <t>Elhzabeth M.</t>
  </si>
  <si>
    <t>Gregory</t>
  </si>
  <si>
    <t>SahMs.  Sarah E.</t>
  </si>
  <si>
    <t>Anhe Elise</t>
  </si>
  <si>
    <t>Chrhstopher R</t>
  </si>
  <si>
    <t>Elliot</t>
  </si>
  <si>
    <t>Chrhstopher D.</t>
  </si>
  <si>
    <t>Corey</t>
  </si>
  <si>
    <t>Pathick D.</t>
  </si>
  <si>
    <t>Anthony D.</t>
  </si>
  <si>
    <t>Melissa</t>
  </si>
  <si>
    <t>Raven</t>
  </si>
  <si>
    <t>Christopher</t>
  </si>
  <si>
    <t>Kendha A</t>
  </si>
  <si>
    <t>Jordan</t>
  </si>
  <si>
    <t>Nils</t>
  </si>
  <si>
    <t>Angela</t>
  </si>
  <si>
    <t>Cahtlin O.</t>
  </si>
  <si>
    <t>Trahy M</t>
  </si>
  <si>
    <t>Duhtin M.</t>
  </si>
  <si>
    <t>Jenny</t>
  </si>
  <si>
    <t>Emily</t>
  </si>
  <si>
    <t>Fabienne</t>
  </si>
  <si>
    <t>Tahyn L</t>
  </si>
  <si>
    <t>Temima</t>
  </si>
  <si>
    <t>Serenh M.</t>
  </si>
  <si>
    <t>Vihtoria M.</t>
  </si>
  <si>
    <t>Phoebe</t>
  </si>
  <si>
    <t>Nhcholas D</t>
  </si>
  <si>
    <t>Christian</t>
  </si>
  <si>
    <t>Jonhthon S.</t>
  </si>
  <si>
    <t>Joshha D.</t>
  </si>
  <si>
    <t>Nichole</t>
  </si>
  <si>
    <t>Dehise M</t>
  </si>
  <si>
    <t>Peher R.</t>
  </si>
  <si>
    <t>Johnsoh K</t>
  </si>
  <si>
    <t>Katherine</t>
  </si>
  <si>
    <t>Lynda</t>
  </si>
  <si>
    <t>Lhnnea C.</t>
  </si>
  <si>
    <t>Mashimiliano A.</t>
  </si>
  <si>
    <t>Jameh M.</t>
  </si>
  <si>
    <t>Lauren</t>
  </si>
  <si>
    <t>Michele V.</t>
  </si>
  <si>
    <t>Xiao</t>
  </si>
  <si>
    <t>Hahper L</t>
  </si>
  <si>
    <t>Shizhong</t>
  </si>
  <si>
    <t>Marie-Claire</t>
  </si>
  <si>
    <t>ToddhJ.</t>
  </si>
  <si>
    <t>Carolyn</t>
  </si>
  <si>
    <t>Mhrissa D</t>
  </si>
  <si>
    <t>Jeah Luc</t>
  </si>
  <si>
    <t>Jim</t>
  </si>
  <si>
    <t>Mahthew T</t>
  </si>
  <si>
    <t>Rahhel L.</t>
  </si>
  <si>
    <t>Corina</t>
  </si>
  <si>
    <t>Guannan</t>
  </si>
  <si>
    <t>Don</t>
  </si>
  <si>
    <t>Gavih V.</t>
  </si>
  <si>
    <t>Jatin</t>
  </si>
  <si>
    <t>J P</t>
  </si>
  <si>
    <t>Angeha M.</t>
  </si>
  <si>
    <t>Blhke K.</t>
  </si>
  <si>
    <t>hrian T.</t>
  </si>
  <si>
    <t>Damon</t>
  </si>
  <si>
    <t>Mhlcolm J.</t>
  </si>
  <si>
    <t>Mahgaret B.</t>
  </si>
  <si>
    <t>Helen</t>
  </si>
  <si>
    <t>Taha R</t>
  </si>
  <si>
    <t>Kristin</t>
  </si>
  <si>
    <t>Carlh E</t>
  </si>
  <si>
    <t>Lisa</t>
  </si>
  <si>
    <t>Louis</t>
  </si>
  <si>
    <t>Briah R.</t>
  </si>
  <si>
    <t>DawnhM.</t>
  </si>
  <si>
    <t>Karen</t>
  </si>
  <si>
    <t>Mathieu</t>
  </si>
  <si>
    <t>Kam S.ham S.</t>
  </si>
  <si>
    <t>Vaherie A</t>
  </si>
  <si>
    <t>Frhya R</t>
  </si>
  <si>
    <t>Kara</t>
  </si>
  <si>
    <t>Bradhey A.</t>
  </si>
  <si>
    <t>Brendan</t>
  </si>
  <si>
    <t>Amher R</t>
  </si>
  <si>
    <t>Seah K</t>
  </si>
  <si>
    <t>Kameko</t>
  </si>
  <si>
    <t>Jehemy A</t>
  </si>
  <si>
    <t>Sabine</t>
  </si>
  <si>
    <t>Joseph</t>
  </si>
  <si>
    <t>Karhlyn A</t>
  </si>
  <si>
    <t>Anhta L.</t>
  </si>
  <si>
    <t>LahLaura E.</t>
  </si>
  <si>
    <t>Ashley E</t>
  </si>
  <si>
    <t>DanhR.</t>
  </si>
  <si>
    <t>Katie</t>
  </si>
  <si>
    <t>Cathryn</t>
  </si>
  <si>
    <t>Shauna</t>
  </si>
  <si>
    <t>Terence</t>
  </si>
  <si>
    <t>Marisol</t>
  </si>
  <si>
    <t>Brhtt W</t>
  </si>
  <si>
    <t>Dylhn J</t>
  </si>
  <si>
    <t>Broohe M.</t>
  </si>
  <si>
    <t>Teiko</t>
  </si>
  <si>
    <t>Johannah</t>
  </si>
  <si>
    <t>Ryhn A</t>
  </si>
  <si>
    <t>hndres Sr.</t>
  </si>
  <si>
    <t>Bryan</t>
  </si>
  <si>
    <t>Lizette</t>
  </si>
  <si>
    <t>Jeb</t>
  </si>
  <si>
    <t>Ahy R.</t>
  </si>
  <si>
    <t>Mhke G</t>
  </si>
  <si>
    <t>Simohezitrone Sr.</t>
  </si>
  <si>
    <t>hngela M</t>
  </si>
  <si>
    <t>Oz</t>
  </si>
  <si>
    <t>Erih M.</t>
  </si>
  <si>
    <t>Bobbh E.</t>
  </si>
  <si>
    <t>Dahiel P.</t>
  </si>
  <si>
    <t>Marih E.</t>
  </si>
  <si>
    <t>Eric h</t>
  </si>
  <si>
    <t>Tara</t>
  </si>
  <si>
    <t>Haleh L</t>
  </si>
  <si>
    <t>Kayha B.</t>
  </si>
  <si>
    <t>Mhrk D.</t>
  </si>
  <si>
    <t>Patrhck J.</t>
  </si>
  <si>
    <t>Bhth A</t>
  </si>
  <si>
    <t>Jashn R</t>
  </si>
  <si>
    <t>Yoshinori</t>
  </si>
  <si>
    <t>Adhienne G.</t>
  </si>
  <si>
    <t>Junyong</t>
  </si>
  <si>
    <t>Krishen A.</t>
  </si>
  <si>
    <t>Marih I.</t>
  </si>
  <si>
    <t>Jonathan</t>
  </si>
  <si>
    <t>Bhnjamina C</t>
  </si>
  <si>
    <t>Alishn B</t>
  </si>
  <si>
    <t>Alehis N</t>
  </si>
  <si>
    <t>Shahda L</t>
  </si>
  <si>
    <t>Laurette</t>
  </si>
  <si>
    <t>Mary</t>
  </si>
  <si>
    <t>KatihA</t>
  </si>
  <si>
    <t>Khlly J</t>
  </si>
  <si>
    <t>Greeh D</t>
  </si>
  <si>
    <t>Brent</t>
  </si>
  <si>
    <t>Eugenh M</t>
  </si>
  <si>
    <t>Erih D</t>
  </si>
  <si>
    <t>Kamilla</t>
  </si>
  <si>
    <t>Waynh I.</t>
  </si>
  <si>
    <t>Trach L</t>
  </si>
  <si>
    <t>MhMegan C</t>
  </si>
  <si>
    <t>Grhg D.</t>
  </si>
  <si>
    <t>hteven L.</t>
  </si>
  <si>
    <t>Gianfilippo</t>
  </si>
  <si>
    <t>Hector</t>
  </si>
  <si>
    <t>Marh W.</t>
  </si>
  <si>
    <t>Aubri</t>
  </si>
  <si>
    <t>Justin</t>
  </si>
  <si>
    <t>Eriha M.</t>
  </si>
  <si>
    <t>haniel G.</t>
  </si>
  <si>
    <t>Devih C.</t>
  </si>
  <si>
    <t>Louhse A</t>
  </si>
  <si>
    <t>Brhttany L.</t>
  </si>
  <si>
    <t>Jesshca L</t>
  </si>
  <si>
    <t>KrishKristina K</t>
  </si>
  <si>
    <t>Brad</t>
  </si>
  <si>
    <t>Mahgaret O</t>
  </si>
  <si>
    <t>CraighR.</t>
  </si>
  <si>
    <t>Simo</t>
  </si>
  <si>
    <t>Chrhstopher J</t>
  </si>
  <si>
    <t>Marih Sr.</t>
  </si>
  <si>
    <t>Mehhann R.</t>
  </si>
  <si>
    <t>ScotthM</t>
  </si>
  <si>
    <t>Chitlin E.</t>
  </si>
  <si>
    <t>Shmantha A.</t>
  </si>
  <si>
    <t>Maya</t>
  </si>
  <si>
    <t>Zachhry T</t>
  </si>
  <si>
    <t>Hilda</t>
  </si>
  <si>
    <t>Bethhny N.</t>
  </si>
  <si>
    <t>Shndra H</t>
  </si>
  <si>
    <t>Takuo</t>
  </si>
  <si>
    <t>Kellh A.</t>
  </si>
  <si>
    <t>Benoit</t>
  </si>
  <si>
    <t>Ehizabeth M.</t>
  </si>
  <si>
    <t>Jhssica A.</t>
  </si>
  <si>
    <t>Moniha K</t>
  </si>
  <si>
    <t>Kevih L</t>
  </si>
  <si>
    <t>Della</t>
  </si>
  <si>
    <t>Victoria</t>
  </si>
  <si>
    <t>Tasos</t>
  </si>
  <si>
    <t>Lukasz</t>
  </si>
  <si>
    <t>Mahthew A.</t>
  </si>
  <si>
    <t>Meta</t>
  </si>
  <si>
    <t>Rhchel E</t>
  </si>
  <si>
    <t>Angelica</t>
  </si>
  <si>
    <t>Kathleen</t>
  </si>
  <si>
    <t>Gahriel D.</t>
  </si>
  <si>
    <t>Jefh T</t>
  </si>
  <si>
    <t>Nhil D</t>
  </si>
  <si>
    <t>Kahherine L.</t>
  </si>
  <si>
    <t>Ahiel E</t>
  </si>
  <si>
    <t>Chrhstopher P</t>
  </si>
  <si>
    <t>hrin M.</t>
  </si>
  <si>
    <t>Mollh K.</t>
  </si>
  <si>
    <t>hyan J.</t>
  </si>
  <si>
    <t>haniel M</t>
  </si>
  <si>
    <t>Hiruni</t>
  </si>
  <si>
    <t>heina H.</t>
  </si>
  <si>
    <t>Kristi</t>
  </si>
  <si>
    <t>Meredh Meredith L.</t>
  </si>
  <si>
    <t>Jocelyn</t>
  </si>
  <si>
    <t>Daphne</t>
  </si>
  <si>
    <t>Marghret E</t>
  </si>
  <si>
    <t>MariohJ.</t>
  </si>
  <si>
    <t>Carolina</t>
  </si>
  <si>
    <t>henny K.</t>
  </si>
  <si>
    <t>himberly D</t>
  </si>
  <si>
    <t>Marc-Olivier</t>
  </si>
  <si>
    <t>Rushell J</t>
  </si>
  <si>
    <t>Karine</t>
  </si>
  <si>
    <t>Ahlison M.</t>
  </si>
  <si>
    <t>Adriana</t>
  </si>
  <si>
    <t>Mirahda J</t>
  </si>
  <si>
    <t>hebecca B.</t>
  </si>
  <si>
    <t>Tiffany</t>
  </si>
  <si>
    <t>RichhM</t>
  </si>
  <si>
    <t>Aarhn C</t>
  </si>
  <si>
    <t>haria M</t>
  </si>
  <si>
    <t>Davhn W</t>
  </si>
  <si>
    <t>Brianne</t>
  </si>
  <si>
    <t>Hiroki</t>
  </si>
  <si>
    <t>Anders</t>
  </si>
  <si>
    <t>Canhace N</t>
  </si>
  <si>
    <t>Bruho F.</t>
  </si>
  <si>
    <t>Sally</t>
  </si>
  <si>
    <t>Mehghan J</t>
  </si>
  <si>
    <t>Rina</t>
  </si>
  <si>
    <t>Krishin P.</t>
  </si>
  <si>
    <t>Albert</t>
  </si>
  <si>
    <t>Shahnon L</t>
  </si>
  <si>
    <t>AmyhB</t>
  </si>
  <si>
    <t>h Danielle</t>
  </si>
  <si>
    <t>Conhad F</t>
  </si>
  <si>
    <t>Josh</t>
  </si>
  <si>
    <t>Maxime</t>
  </si>
  <si>
    <t>Lahra P.</t>
  </si>
  <si>
    <t>William D</t>
  </si>
  <si>
    <t>Aham S</t>
  </si>
  <si>
    <t>Armando</t>
  </si>
  <si>
    <t>hennifer L</t>
  </si>
  <si>
    <t>Benjamin</t>
  </si>
  <si>
    <t>Tanya</t>
  </si>
  <si>
    <t>Tracy</t>
  </si>
  <si>
    <t>Ehily S</t>
  </si>
  <si>
    <t>Kehly R</t>
  </si>
  <si>
    <t>Bruce A Jr</t>
  </si>
  <si>
    <t>Carh J</t>
  </si>
  <si>
    <t>Jhll M</t>
  </si>
  <si>
    <t>Mihhael E.</t>
  </si>
  <si>
    <t>Kahhryn E</t>
  </si>
  <si>
    <t>Polly</t>
  </si>
  <si>
    <t>Mh Mark H.</t>
  </si>
  <si>
    <t>Jhssie M.</t>
  </si>
  <si>
    <t>Carhline S.</t>
  </si>
  <si>
    <t>Nuta</t>
  </si>
  <si>
    <t>Margie</t>
  </si>
  <si>
    <t>Heidi</t>
  </si>
  <si>
    <t>Dihgo J</t>
  </si>
  <si>
    <t>Enrique M Sr</t>
  </si>
  <si>
    <t>Filip</t>
  </si>
  <si>
    <t>Roshmary E.</t>
  </si>
  <si>
    <t>Jenhifer R.</t>
  </si>
  <si>
    <t>Lahren E</t>
  </si>
  <si>
    <t>hshley M.</t>
  </si>
  <si>
    <t>Alihon R.</t>
  </si>
  <si>
    <t>Madeleine</t>
  </si>
  <si>
    <t>Kimberly</t>
  </si>
  <si>
    <t>Math Matthew D</t>
  </si>
  <si>
    <t>Jehemy J</t>
  </si>
  <si>
    <t>Ahy L.</t>
  </si>
  <si>
    <t>KarenhL.</t>
  </si>
  <si>
    <t>Tennille</t>
  </si>
  <si>
    <t>Juhtin E</t>
  </si>
  <si>
    <t>Shalane</t>
  </si>
  <si>
    <t>Jhssica N.</t>
  </si>
  <si>
    <t>Melanie</t>
  </si>
  <si>
    <t>Ruth Angelica</t>
  </si>
  <si>
    <t>hna M</t>
  </si>
  <si>
    <t>Taralyn</t>
  </si>
  <si>
    <t>Jamhs A</t>
  </si>
  <si>
    <t>Ning</t>
  </si>
  <si>
    <t>Joel</t>
  </si>
  <si>
    <t>Pamhla J.</t>
  </si>
  <si>
    <t>Brittney</t>
  </si>
  <si>
    <t>Sheila</t>
  </si>
  <si>
    <t>Koji</t>
  </si>
  <si>
    <t>Colheen M</t>
  </si>
  <si>
    <t>Dhedra G.</t>
  </si>
  <si>
    <t>Kulwinder</t>
  </si>
  <si>
    <t>Ann Mh</t>
  </si>
  <si>
    <t>SarahhE</t>
  </si>
  <si>
    <t>Ahryl J.</t>
  </si>
  <si>
    <t>Ilana</t>
  </si>
  <si>
    <t>Karl</t>
  </si>
  <si>
    <t>Will</t>
  </si>
  <si>
    <t>Brhdley D</t>
  </si>
  <si>
    <t>Amh M</t>
  </si>
  <si>
    <t>Mathhew W.</t>
  </si>
  <si>
    <t>Tom</t>
  </si>
  <si>
    <t>WaynehA.</t>
  </si>
  <si>
    <t>Nobuyori</t>
  </si>
  <si>
    <t>Marhos S</t>
  </si>
  <si>
    <t>Andy</t>
  </si>
  <si>
    <t>Marchs B</t>
  </si>
  <si>
    <t>hhomas K.</t>
  </si>
  <si>
    <t>Geoff</t>
  </si>
  <si>
    <t>Chrih J.</t>
  </si>
  <si>
    <t>KatehA.</t>
  </si>
  <si>
    <t>Kelli</t>
  </si>
  <si>
    <t>Magghe M</t>
  </si>
  <si>
    <t>Mihhelle L.</t>
  </si>
  <si>
    <t>Ashhey K</t>
  </si>
  <si>
    <t>Ryah K.</t>
  </si>
  <si>
    <t>MathMatthew J</t>
  </si>
  <si>
    <t>Anthnia G</t>
  </si>
  <si>
    <t>Chsondra L</t>
  </si>
  <si>
    <t>Wendy</t>
  </si>
  <si>
    <t>LaurahF</t>
  </si>
  <si>
    <t>Amehia F.</t>
  </si>
  <si>
    <t>h Ms.  Amy L.</t>
  </si>
  <si>
    <t>Kahie J</t>
  </si>
  <si>
    <t>Lhura E.</t>
  </si>
  <si>
    <t>Mayumi</t>
  </si>
  <si>
    <t>Vanessa</t>
  </si>
  <si>
    <t>Nahali N</t>
  </si>
  <si>
    <t>Beth</t>
  </si>
  <si>
    <t>Andeh W.</t>
  </si>
  <si>
    <t>C Fhed</t>
  </si>
  <si>
    <t>Pahrick Sr.</t>
  </si>
  <si>
    <t>Khlly M.</t>
  </si>
  <si>
    <t>Keiha L</t>
  </si>
  <si>
    <t>Zanah E</t>
  </si>
  <si>
    <t>Jashn L.</t>
  </si>
  <si>
    <t>Benhamin J.</t>
  </si>
  <si>
    <t>StehSteven M.</t>
  </si>
  <si>
    <t>Erika</t>
  </si>
  <si>
    <t>Chad</t>
  </si>
  <si>
    <t>Matthhw R</t>
  </si>
  <si>
    <t>Orla</t>
  </si>
  <si>
    <t>Shaista S</t>
  </si>
  <si>
    <t>hulie A.</t>
  </si>
  <si>
    <t>Megumi</t>
  </si>
  <si>
    <t>Skylar</t>
  </si>
  <si>
    <t>Ahanda L</t>
  </si>
  <si>
    <t>Nhllie A.</t>
  </si>
  <si>
    <t>Tamara</t>
  </si>
  <si>
    <t>Aimhe J.</t>
  </si>
  <si>
    <t>Suzanne</t>
  </si>
  <si>
    <t>Krhstin A.</t>
  </si>
  <si>
    <t>Tahlor J</t>
  </si>
  <si>
    <t>himberly M.</t>
  </si>
  <si>
    <t>Joshua E.</t>
  </si>
  <si>
    <t>Andhew R</t>
  </si>
  <si>
    <t>Francisco J</t>
  </si>
  <si>
    <t>Rhonda</t>
  </si>
  <si>
    <t>Mihes J.</t>
  </si>
  <si>
    <t>JusthJustyna I.</t>
  </si>
  <si>
    <t>Lucille</t>
  </si>
  <si>
    <t>Alyssa</t>
  </si>
  <si>
    <t>Jhssica E.</t>
  </si>
  <si>
    <t>Emilie</t>
  </si>
  <si>
    <t>Caihlin B.</t>
  </si>
  <si>
    <t>Joheph W</t>
  </si>
  <si>
    <t>Lehh L.</t>
  </si>
  <si>
    <t>WaynehL.</t>
  </si>
  <si>
    <t>Jahon M.</t>
  </si>
  <si>
    <t>Floris</t>
  </si>
  <si>
    <t>Marc</t>
  </si>
  <si>
    <t>Ahahon N</t>
  </si>
  <si>
    <t>Lawrehce D.</t>
  </si>
  <si>
    <t>Malcolm</t>
  </si>
  <si>
    <t>Annh E.</t>
  </si>
  <si>
    <t>ChiahJ.</t>
  </si>
  <si>
    <t>LaurahA</t>
  </si>
  <si>
    <t>Aditi</t>
  </si>
  <si>
    <t>LeahhA.</t>
  </si>
  <si>
    <t>Marianne</t>
  </si>
  <si>
    <t>Carla</t>
  </si>
  <si>
    <t>Oksana</t>
  </si>
  <si>
    <t>Rebhcca B.</t>
  </si>
  <si>
    <t>Mah.  Maria A.</t>
  </si>
  <si>
    <t>hLisa M</t>
  </si>
  <si>
    <t>Sthve Jr.</t>
  </si>
  <si>
    <t>Dale</t>
  </si>
  <si>
    <t>Brithany A.</t>
  </si>
  <si>
    <t>Robeht S</t>
  </si>
  <si>
    <t>Ulrike</t>
  </si>
  <si>
    <t>Kahlyn A.</t>
  </si>
  <si>
    <t>Mhrgan B.</t>
  </si>
  <si>
    <t>Silvhna M.</t>
  </si>
  <si>
    <t>Natty</t>
  </si>
  <si>
    <t>Nicholas T</t>
  </si>
  <si>
    <t>Antohy G</t>
  </si>
  <si>
    <t>Matthhw T</t>
  </si>
  <si>
    <t>Cassandra</t>
  </si>
  <si>
    <t>Roshmary C</t>
  </si>
  <si>
    <t>Carhie A.</t>
  </si>
  <si>
    <t>Gerahdo Sr.</t>
  </si>
  <si>
    <t>Mahthew R.</t>
  </si>
  <si>
    <t>Mhghan E</t>
  </si>
  <si>
    <t>Lisa Bhisa B</t>
  </si>
  <si>
    <t>JanehR.</t>
  </si>
  <si>
    <t>Alhison M</t>
  </si>
  <si>
    <t>harah E.</t>
  </si>
  <si>
    <t>Philih J</t>
  </si>
  <si>
    <t>Jihlian A.</t>
  </si>
  <si>
    <t>Lauha D</t>
  </si>
  <si>
    <t>MeganhE.</t>
  </si>
  <si>
    <t>Shannon J.</t>
  </si>
  <si>
    <t>Rahhelle M</t>
  </si>
  <si>
    <t>Jhssica L</t>
  </si>
  <si>
    <t>Bhandon F</t>
  </si>
  <si>
    <t>Dahielle N</t>
  </si>
  <si>
    <t>Bettina</t>
  </si>
  <si>
    <t>Holli</t>
  </si>
  <si>
    <t>Heahher C</t>
  </si>
  <si>
    <t>Thomah J</t>
  </si>
  <si>
    <t>Garrett</t>
  </si>
  <si>
    <t>Ahnabelle M</t>
  </si>
  <si>
    <t>Danihl T.</t>
  </si>
  <si>
    <t>Deanne</t>
  </si>
  <si>
    <t>Jasmihe P.</t>
  </si>
  <si>
    <t>Tracie</t>
  </si>
  <si>
    <t>Thistan D.</t>
  </si>
  <si>
    <t>Peiweng</t>
  </si>
  <si>
    <t>Thehesa M.</t>
  </si>
  <si>
    <t>Danhel J</t>
  </si>
  <si>
    <t>Churtney M.</t>
  </si>
  <si>
    <t>Josh A.</t>
  </si>
  <si>
    <t>Jhnathon M.</t>
  </si>
  <si>
    <t>htephanie A</t>
  </si>
  <si>
    <t>Krista</t>
  </si>
  <si>
    <t>Jenessa</t>
  </si>
  <si>
    <t>Ryah M.</t>
  </si>
  <si>
    <t>Amahda N.</t>
  </si>
  <si>
    <t>Tereha P.</t>
  </si>
  <si>
    <t>Dorian</t>
  </si>
  <si>
    <t>Aberu</t>
  </si>
  <si>
    <t>Annh E</t>
  </si>
  <si>
    <t>Thnia K.</t>
  </si>
  <si>
    <t>Valhry L</t>
  </si>
  <si>
    <t>Joahna G.</t>
  </si>
  <si>
    <t>Shefanie F.</t>
  </si>
  <si>
    <t>Lizh J.</t>
  </si>
  <si>
    <t>IanhM.</t>
  </si>
  <si>
    <t>hlaudia L.</t>
  </si>
  <si>
    <t>Jhssica M</t>
  </si>
  <si>
    <t>Bilhy Jr.</t>
  </si>
  <si>
    <t>Tim</t>
  </si>
  <si>
    <t>h.  Emma M</t>
  </si>
  <si>
    <t>Bridhet K.</t>
  </si>
  <si>
    <t>Gabriel</t>
  </si>
  <si>
    <t>Natasha</t>
  </si>
  <si>
    <t>Abbh A.</t>
  </si>
  <si>
    <t>Mckendree</t>
  </si>
  <si>
    <t>Johhua P</t>
  </si>
  <si>
    <t>Erhn C</t>
  </si>
  <si>
    <t>Shure</t>
  </si>
  <si>
    <t>Brenda</t>
  </si>
  <si>
    <t>Josehh M</t>
  </si>
  <si>
    <t>Stehhen J.</t>
  </si>
  <si>
    <t>Kathya</t>
  </si>
  <si>
    <t>Wesley</t>
  </si>
  <si>
    <t>Jamih L.</t>
  </si>
  <si>
    <t>Alexandra</t>
  </si>
  <si>
    <t>Rebecha J</t>
  </si>
  <si>
    <t>Austih T.</t>
  </si>
  <si>
    <t>Jamih T</t>
  </si>
  <si>
    <t>Matthew T.</t>
  </si>
  <si>
    <t>Gillian</t>
  </si>
  <si>
    <t>hrenn E.</t>
  </si>
  <si>
    <t>LisahM</t>
  </si>
  <si>
    <t>Thomhs A.</t>
  </si>
  <si>
    <t>KhKevin J</t>
  </si>
  <si>
    <t>William H</t>
  </si>
  <si>
    <t>Gal</t>
  </si>
  <si>
    <t>Anton</t>
  </si>
  <si>
    <t>Florian</t>
  </si>
  <si>
    <t>Kahen L</t>
  </si>
  <si>
    <t>Claire</t>
  </si>
  <si>
    <t>hynn M.</t>
  </si>
  <si>
    <t>Candice</t>
  </si>
  <si>
    <t>Jenhifer D</t>
  </si>
  <si>
    <t>Dhvon R.</t>
  </si>
  <si>
    <t>Elena</t>
  </si>
  <si>
    <t>Bert</t>
  </si>
  <si>
    <t>hohn P.</t>
  </si>
  <si>
    <t>Danihl P</t>
  </si>
  <si>
    <t>Lh  Lisa K.</t>
  </si>
  <si>
    <t>Kristine</t>
  </si>
  <si>
    <t>haul A</t>
  </si>
  <si>
    <t>Mh Milah B</t>
  </si>
  <si>
    <t>Anhette M.</t>
  </si>
  <si>
    <t>Yoko</t>
  </si>
  <si>
    <t>Laura</t>
  </si>
  <si>
    <t>Tehs A.</t>
  </si>
  <si>
    <t>Willihm G.</t>
  </si>
  <si>
    <t>Paige</t>
  </si>
  <si>
    <t>Matthew J</t>
  </si>
  <si>
    <t>Maria</t>
  </si>
  <si>
    <t>Shephanie D</t>
  </si>
  <si>
    <t>SarahM.</t>
  </si>
  <si>
    <t>Scoth A.</t>
  </si>
  <si>
    <t>Brihn A.</t>
  </si>
  <si>
    <t>Kaihlin R.</t>
  </si>
  <si>
    <t>Mohammad</t>
  </si>
  <si>
    <t>Kelhi M</t>
  </si>
  <si>
    <t>Shhridan H</t>
  </si>
  <si>
    <t>Sahah M.</t>
  </si>
  <si>
    <t>Lauha J</t>
  </si>
  <si>
    <t>Gisele</t>
  </si>
  <si>
    <t>Myra h</t>
  </si>
  <si>
    <t>Mehissa M.</t>
  </si>
  <si>
    <t>EleahEleanor F.</t>
  </si>
  <si>
    <t>Kenneth</t>
  </si>
  <si>
    <t>Rohert G.</t>
  </si>
  <si>
    <t>Thomas C.</t>
  </si>
  <si>
    <t>Matthhw J.</t>
  </si>
  <si>
    <t>Mahlory D.</t>
  </si>
  <si>
    <t>Chrihtopher D.</t>
  </si>
  <si>
    <t>Jamie</t>
  </si>
  <si>
    <t>Ariell</t>
  </si>
  <si>
    <t>Thohas B.</t>
  </si>
  <si>
    <t>hachelle L</t>
  </si>
  <si>
    <t>Colleen</t>
  </si>
  <si>
    <t>Ghegory A</t>
  </si>
  <si>
    <t>Sara</t>
  </si>
  <si>
    <t>Lhcie J.</t>
  </si>
  <si>
    <t>Elizaheth S.</t>
  </si>
  <si>
    <t>Cahma S</t>
  </si>
  <si>
    <t>Mahthew J</t>
  </si>
  <si>
    <t>Francesca</t>
  </si>
  <si>
    <t>Toshiyuki</t>
  </si>
  <si>
    <t>h Tom L.</t>
  </si>
  <si>
    <t>Julee</t>
  </si>
  <si>
    <t>Chrhstopher M.</t>
  </si>
  <si>
    <t>Ciaran</t>
  </si>
  <si>
    <t>Makie</t>
  </si>
  <si>
    <t>Emhly E</t>
  </si>
  <si>
    <t>Cary</t>
  </si>
  <si>
    <t>Steven</t>
  </si>
  <si>
    <t>Jose Antonio Sr</t>
  </si>
  <si>
    <t>Tatiana</t>
  </si>
  <si>
    <t>Dhn T.</t>
  </si>
  <si>
    <t>Liiha A.</t>
  </si>
  <si>
    <t>Kathhyn E.</t>
  </si>
  <si>
    <t>Maxwell</t>
  </si>
  <si>
    <t>Pascale</t>
  </si>
  <si>
    <t>Becca</t>
  </si>
  <si>
    <t>hicole R.</t>
  </si>
  <si>
    <t>Davhd W</t>
  </si>
  <si>
    <t>Grant</t>
  </si>
  <si>
    <t>Sophia</t>
  </si>
  <si>
    <t>Christina</t>
  </si>
  <si>
    <t>Shm L.</t>
  </si>
  <si>
    <t>Hhley R.</t>
  </si>
  <si>
    <t>Ethan</t>
  </si>
  <si>
    <t>Anhrew W</t>
  </si>
  <si>
    <t>Mhrk G</t>
  </si>
  <si>
    <t>hasey E.</t>
  </si>
  <si>
    <t>Krhstin M</t>
  </si>
  <si>
    <t>Lhy-Lynn B.</t>
  </si>
  <si>
    <t>Jh  Jamie A</t>
  </si>
  <si>
    <t>Jeffrhy A.</t>
  </si>
  <si>
    <t>Audrey</t>
  </si>
  <si>
    <t>Daniel S</t>
  </si>
  <si>
    <t>Mahc C.</t>
  </si>
  <si>
    <t>Mahk S</t>
  </si>
  <si>
    <t>Dara</t>
  </si>
  <si>
    <t>Rachh Rachelle R</t>
  </si>
  <si>
    <t>Brenha J</t>
  </si>
  <si>
    <t>Sylvain</t>
  </si>
  <si>
    <t>Liha M</t>
  </si>
  <si>
    <t>haitlin M</t>
  </si>
  <si>
    <t>Willham R.</t>
  </si>
  <si>
    <t>Veronica</t>
  </si>
  <si>
    <t>Warren</t>
  </si>
  <si>
    <t>Deirdhe A</t>
  </si>
  <si>
    <t>Mathias</t>
  </si>
  <si>
    <t>hAlex F</t>
  </si>
  <si>
    <t>Alice</t>
  </si>
  <si>
    <t>Allhson M.</t>
  </si>
  <si>
    <t>Johannes Fiskerstand</t>
  </si>
  <si>
    <t>Jon h</t>
  </si>
  <si>
    <t>Fasil</t>
  </si>
  <si>
    <t>Mehan C.</t>
  </si>
  <si>
    <t>Lh.  Lisa J.</t>
  </si>
  <si>
    <t>Doroh P</t>
  </si>
  <si>
    <t>Katharina</t>
  </si>
  <si>
    <t>Carl</t>
  </si>
  <si>
    <t>Kelseh J.</t>
  </si>
  <si>
    <t>Stehhen A.</t>
  </si>
  <si>
    <t>Khtie C</t>
  </si>
  <si>
    <t>Melihsa K</t>
  </si>
  <si>
    <t>hMs.  Kara H</t>
  </si>
  <si>
    <t>Juan harlos</t>
  </si>
  <si>
    <t>Johh III</t>
  </si>
  <si>
    <t>Shrah M</t>
  </si>
  <si>
    <t>Krihtin C</t>
  </si>
  <si>
    <t>Cahey M.</t>
  </si>
  <si>
    <t>Braulio</t>
  </si>
  <si>
    <t>Anne-Marie</t>
  </si>
  <si>
    <t>Sahuel K.</t>
  </si>
  <si>
    <t>Yuki</t>
  </si>
  <si>
    <t>Rafer</t>
  </si>
  <si>
    <t>Erynh J.</t>
  </si>
  <si>
    <t>Mahesh</t>
  </si>
  <si>
    <t>Stanley</t>
  </si>
  <si>
    <t>Rahhel M</t>
  </si>
  <si>
    <t>Fritz</t>
  </si>
  <si>
    <t>Clairh M</t>
  </si>
  <si>
    <t>Marih S.</t>
  </si>
  <si>
    <t>Kathhrine E</t>
  </si>
  <si>
    <t>Roxanne</t>
  </si>
  <si>
    <t>Israel</t>
  </si>
  <si>
    <t>Samalya</t>
  </si>
  <si>
    <t>Alicia</t>
  </si>
  <si>
    <t>harah K.</t>
  </si>
  <si>
    <t>Guomin</t>
  </si>
  <si>
    <t>Thohas S</t>
  </si>
  <si>
    <t>Martha Patricia</t>
  </si>
  <si>
    <t>Jennhfer V.</t>
  </si>
  <si>
    <t>Mhchael W.</t>
  </si>
  <si>
    <t>Edhie C</t>
  </si>
  <si>
    <t>Mahime M</t>
  </si>
  <si>
    <t>Mhrk D</t>
  </si>
  <si>
    <t>Justih M</t>
  </si>
  <si>
    <t>Svehlana V.</t>
  </si>
  <si>
    <t>Jaha L</t>
  </si>
  <si>
    <t>Torrey C III</t>
  </si>
  <si>
    <t>Jennhfer D.</t>
  </si>
  <si>
    <t>Lanh J</t>
  </si>
  <si>
    <t>Rebehca E</t>
  </si>
  <si>
    <t>Kahie M.</t>
  </si>
  <si>
    <t>Elihabeth A.</t>
  </si>
  <si>
    <t>Annhe J.</t>
  </si>
  <si>
    <t>Annie</t>
  </si>
  <si>
    <t>Amh T</t>
  </si>
  <si>
    <t>Kathrina D</t>
  </si>
  <si>
    <t>B</t>
  </si>
  <si>
    <t>Alison</t>
  </si>
  <si>
    <t>Neil Kh</t>
  </si>
  <si>
    <t>Annh Hunter</t>
  </si>
  <si>
    <t>Sandra</t>
  </si>
  <si>
    <t>Rodney</t>
  </si>
  <si>
    <t>Carl h</t>
  </si>
  <si>
    <t>Maximilian</t>
  </si>
  <si>
    <t>Eirik</t>
  </si>
  <si>
    <t>Rik</t>
  </si>
  <si>
    <t>hatthew R</t>
  </si>
  <si>
    <t>DanielhG</t>
  </si>
  <si>
    <t>Yannick</t>
  </si>
  <si>
    <t>SeanhR</t>
  </si>
  <si>
    <t>Shra A.</t>
  </si>
  <si>
    <t>hrin C.</t>
  </si>
  <si>
    <t>Thibaud</t>
  </si>
  <si>
    <t>Grehchen K.</t>
  </si>
  <si>
    <t>Martina</t>
  </si>
  <si>
    <t>Dusthn J</t>
  </si>
  <si>
    <t>Danihl V.</t>
  </si>
  <si>
    <t>Saeger</t>
  </si>
  <si>
    <t>Buzunesh</t>
  </si>
  <si>
    <t>Mirte</t>
  </si>
  <si>
    <t>Kerhy A.</t>
  </si>
  <si>
    <t>hhristopher R.</t>
  </si>
  <si>
    <t>Elhzabeth A</t>
  </si>
  <si>
    <t>DhDawn M.</t>
  </si>
  <si>
    <t>Jhnathan P</t>
  </si>
  <si>
    <t>Gina</t>
  </si>
  <si>
    <t>Dino</t>
  </si>
  <si>
    <t>Jan</t>
  </si>
  <si>
    <t>Jonahhan E.</t>
  </si>
  <si>
    <t>hMark A</t>
  </si>
  <si>
    <t>Shan J</t>
  </si>
  <si>
    <t>Jehsica L.</t>
  </si>
  <si>
    <t>Krysta</t>
  </si>
  <si>
    <t>Natascia</t>
  </si>
  <si>
    <t>Monica</t>
  </si>
  <si>
    <t>Kehly C</t>
  </si>
  <si>
    <t>Jhmes V</t>
  </si>
  <si>
    <t>Angie</t>
  </si>
  <si>
    <t>Mhchael J.</t>
  </si>
  <si>
    <t>Sabina</t>
  </si>
  <si>
    <t>Amy h</t>
  </si>
  <si>
    <t>Vhctoria U</t>
  </si>
  <si>
    <t>Ahelia B</t>
  </si>
  <si>
    <t>Jackhe J</t>
  </si>
  <si>
    <t>Kerry</t>
  </si>
  <si>
    <t>Cindh G.</t>
  </si>
  <si>
    <t>Terry</t>
  </si>
  <si>
    <t>Patrhck J</t>
  </si>
  <si>
    <t>Keara</t>
  </si>
  <si>
    <t>Katena</t>
  </si>
  <si>
    <t>BeanhK.</t>
  </si>
  <si>
    <t>Jan-Patrick</t>
  </si>
  <si>
    <t>Jeshe J</t>
  </si>
  <si>
    <t>hindsey M</t>
  </si>
  <si>
    <t>harguerite K.</t>
  </si>
  <si>
    <t>Travis</t>
  </si>
  <si>
    <t>Ricky</t>
  </si>
  <si>
    <t>holleen L.</t>
  </si>
  <si>
    <t>Charlhe A</t>
  </si>
  <si>
    <t>Laurhn C</t>
  </si>
  <si>
    <t>ErikhR</t>
  </si>
  <si>
    <t>Thomas A</t>
  </si>
  <si>
    <t>Jean-Marc</t>
  </si>
  <si>
    <t>Kerhy L</t>
  </si>
  <si>
    <t>Ulrich</t>
  </si>
  <si>
    <t>Justih P</t>
  </si>
  <si>
    <t>Hhnnah E.</t>
  </si>
  <si>
    <t>Josehh P</t>
  </si>
  <si>
    <t>Ginh M</t>
  </si>
  <si>
    <t>Shanhel C.</t>
  </si>
  <si>
    <t>Jeshica R</t>
  </si>
  <si>
    <t>Robyn</t>
  </si>
  <si>
    <t>Dana</t>
  </si>
  <si>
    <t>Jesshca F.</t>
  </si>
  <si>
    <t>KellyhA</t>
  </si>
  <si>
    <t>Broohe E</t>
  </si>
  <si>
    <t>Kahelyn E.</t>
  </si>
  <si>
    <t>Erih W</t>
  </si>
  <si>
    <t>hatthew D</t>
  </si>
  <si>
    <t>Eoghan</t>
  </si>
  <si>
    <t>Pameha W</t>
  </si>
  <si>
    <t>Linhsey M.</t>
  </si>
  <si>
    <t>Kassie</t>
  </si>
  <si>
    <t>Ruben Dario</t>
  </si>
  <si>
    <t>Lihdsay M</t>
  </si>
  <si>
    <t>SamhSamuel H.</t>
  </si>
  <si>
    <t>Jenni</t>
  </si>
  <si>
    <t>Eshuardo F</t>
  </si>
  <si>
    <t>Brett</t>
  </si>
  <si>
    <t>Sharhn E.</t>
  </si>
  <si>
    <t>Jachb W√¶ver</t>
  </si>
  <si>
    <t>Bhooke S.</t>
  </si>
  <si>
    <t>KhKaye A.</t>
  </si>
  <si>
    <t>haniel C.</t>
  </si>
  <si>
    <t>LahLaurie A</t>
  </si>
  <si>
    <t>Shelby</t>
  </si>
  <si>
    <t>Leticia</t>
  </si>
  <si>
    <t>John S.</t>
  </si>
  <si>
    <t>Ashlhy N.</t>
  </si>
  <si>
    <t>Nelhy S</t>
  </si>
  <si>
    <t>Mhredith S</t>
  </si>
  <si>
    <t>Kathhrine A</t>
  </si>
  <si>
    <t>Steve</t>
  </si>
  <si>
    <t>Kahe L.</t>
  </si>
  <si>
    <t>Katharine</t>
  </si>
  <si>
    <t>Heahher L</t>
  </si>
  <si>
    <t>Desiree</t>
  </si>
  <si>
    <t>Peher B.</t>
  </si>
  <si>
    <t>Jerehy J</t>
  </si>
  <si>
    <t>AdamhC</t>
  </si>
  <si>
    <t>Jon</t>
  </si>
  <si>
    <t>Sthven J</t>
  </si>
  <si>
    <t>Jesshca P.</t>
  </si>
  <si>
    <t>Arturh H.</t>
  </si>
  <si>
    <t>Ketil</t>
  </si>
  <si>
    <t>Christi</t>
  </si>
  <si>
    <t>Edivaldo B</t>
  </si>
  <si>
    <t>Eve</t>
  </si>
  <si>
    <t>Devin</t>
  </si>
  <si>
    <t>Shauh R</t>
  </si>
  <si>
    <t>Adrian</t>
  </si>
  <si>
    <t>Mallory</t>
  </si>
  <si>
    <t>Shawn E</t>
  </si>
  <si>
    <t>Sarhh E</t>
  </si>
  <si>
    <t>Johann A</t>
  </si>
  <si>
    <t>RobinhM.</t>
  </si>
  <si>
    <t>Kyle h</t>
  </si>
  <si>
    <t>Mihhael A.</t>
  </si>
  <si>
    <t>Byrhn A</t>
  </si>
  <si>
    <t>Carhne A</t>
  </si>
  <si>
    <t>Lihdsay A.</t>
  </si>
  <si>
    <t>hustin R</t>
  </si>
  <si>
    <t>Ahako N.</t>
  </si>
  <si>
    <t>Emilee</t>
  </si>
  <si>
    <t>Stephhn M</t>
  </si>
  <si>
    <t>Annemhrie A</t>
  </si>
  <si>
    <t>hshley R</t>
  </si>
  <si>
    <t>heslie A</t>
  </si>
  <si>
    <t>Mauricio J</t>
  </si>
  <si>
    <t>Kieran</t>
  </si>
  <si>
    <t>Elihabeth A</t>
  </si>
  <si>
    <t>ZhZeke M.</t>
  </si>
  <si>
    <t>Chip</t>
  </si>
  <si>
    <t>Miguel Angel Sr</t>
  </si>
  <si>
    <t>Meghan</t>
  </si>
  <si>
    <t>Merehith L.</t>
  </si>
  <si>
    <t>hillicent M</t>
  </si>
  <si>
    <t>himberly K</t>
  </si>
  <si>
    <t>Jushin C</t>
  </si>
  <si>
    <t>Trihtan P.</t>
  </si>
  <si>
    <t>Trahi A</t>
  </si>
  <si>
    <t>Juhtin P</t>
  </si>
  <si>
    <t>Logah M</t>
  </si>
  <si>
    <t>Thffany A</t>
  </si>
  <si>
    <t>Luke</t>
  </si>
  <si>
    <t>Leigh</t>
  </si>
  <si>
    <t>Yosuke</t>
  </si>
  <si>
    <t>Jodi</t>
  </si>
  <si>
    <t>Misth C</t>
  </si>
  <si>
    <t>hngela J</t>
  </si>
  <si>
    <t>Jonahhan D.</t>
  </si>
  <si>
    <t>Adhian R.</t>
  </si>
  <si>
    <t>hason A.</t>
  </si>
  <si>
    <t>Rachel</t>
  </si>
  <si>
    <t>Susan</t>
  </si>
  <si>
    <t>Chmeron M.</t>
  </si>
  <si>
    <t>hlaudia A.</t>
  </si>
  <si>
    <t>Nicohe M.</t>
  </si>
  <si>
    <t>Jack</t>
  </si>
  <si>
    <t>Jachie K.</t>
  </si>
  <si>
    <t>Tyher C</t>
  </si>
  <si>
    <t>Yoshie</t>
  </si>
  <si>
    <t>Lauhen A</t>
  </si>
  <si>
    <t>Masoh D.</t>
  </si>
  <si>
    <t>Jake</t>
  </si>
  <si>
    <t>Sahah E</t>
  </si>
  <si>
    <t>Alishn L.</t>
  </si>
  <si>
    <t>Kahen A.</t>
  </si>
  <si>
    <t>Thomas R</t>
  </si>
  <si>
    <t>Stephanie W.</t>
  </si>
  <si>
    <t>Ezra</t>
  </si>
  <si>
    <t>Ari h.</t>
  </si>
  <si>
    <t>Fanny</t>
  </si>
  <si>
    <t>Peter W</t>
  </si>
  <si>
    <t>Chtherine A</t>
  </si>
  <si>
    <t>Janeh N.</t>
  </si>
  <si>
    <t>Yann Kah</t>
  </si>
  <si>
    <t>Zahhary R.</t>
  </si>
  <si>
    <t>Alejandro Sr</t>
  </si>
  <si>
    <t>Nhcholas R.</t>
  </si>
  <si>
    <t>Mihhael D</t>
  </si>
  <si>
    <t>Marina</t>
  </si>
  <si>
    <t>hoss P</t>
  </si>
  <si>
    <t>Aoife</t>
  </si>
  <si>
    <t>Rebehca J</t>
  </si>
  <si>
    <t>Barrh P.</t>
  </si>
  <si>
    <t>Maciej</t>
  </si>
  <si>
    <t>Jhrry D.</t>
  </si>
  <si>
    <t>Ehic A.</t>
  </si>
  <si>
    <t>Cathi</t>
  </si>
  <si>
    <t>Alhx M</t>
  </si>
  <si>
    <t>Liang</t>
  </si>
  <si>
    <t>Lexy</t>
  </si>
  <si>
    <t>Shmuel L</t>
  </si>
  <si>
    <t>Spehcer A.</t>
  </si>
  <si>
    <t>Rochelle</t>
  </si>
  <si>
    <t>Paula</t>
  </si>
  <si>
    <t>Madhline E.</t>
  </si>
  <si>
    <t>Mahia Isabel</t>
  </si>
  <si>
    <t>Arthhr M.</t>
  </si>
  <si>
    <t>hoseph R.</t>
  </si>
  <si>
    <t>Sachiko</t>
  </si>
  <si>
    <t>Ruben</t>
  </si>
  <si>
    <t>Anhela R.</t>
  </si>
  <si>
    <t>Chatham</t>
  </si>
  <si>
    <t>Derek</t>
  </si>
  <si>
    <t>Kalhin J.</t>
  </si>
  <si>
    <t>Barhara G.</t>
  </si>
  <si>
    <t>Sunnh S</t>
  </si>
  <si>
    <t>ScotthM.</t>
  </si>
  <si>
    <t>Mariha A</t>
  </si>
  <si>
    <t>Jennh M</t>
  </si>
  <si>
    <t>Lyazid</t>
  </si>
  <si>
    <t>Linhsey A.</t>
  </si>
  <si>
    <t>Jennhfer A</t>
  </si>
  <si>
    <t>Leih S.</t>
  </si>
  <si>
    <t>Bo</t>
  </si>
  <si>
    <t>Leah</t>
  </si>
  <si>
    <t>Kaha Lynne</t>
  </si>
  <si>
    <t>Allie</t>
  </si>
  <si>
    <t>Trasi</t>
  </si>
  <si>
    <t>Fernando</t>
  </si>
  <si>
    <t>Ieva</t>
  </si>
  <si>
    <t>Dreh L.</t>
  </si>
  <si>
    <t>Alexah  Alexander G</t>
  </si>
  <si>
    <t>Meaghan</t>
  </si>
  <si>
    <t>Anhrea K.</t>
  </si>
  <si>
    <t>Kris</t>
  </si>
  <si>
    <t>AldenhW</t>
  </si>
  <si>
    <t>Suzahne M</t>
  </si>
  <si>
    <t>Hehdi Z.</t>
  </si>
  <si>
    <t>Fan</t>
  </si>
  <si>
    <t>Jenniher A</t>
  </si>
  <si>
    <t>Chaiwat</t>
  </si>
  <si>
    <t>Kerri</t>
  </si>
  <si>
    <t>NichhNicholas G</t>
  </si>
  <si>
    <t>Vhsilis S</t>
  </si>
  <si>
    <t>Michael P</t>
  </si>
  <si>
    <t>Collhen C.</t>
  </si>
  <si>
    <t>Annika</t>
  </si>
  <si>
    <t>Nicholas C.</t>
  </si>
  <si>
    <t>KhKelly K</t>
  </si>
  <si>
    <t>Hannah</t>
  </si>
  <si>
    <t>Pathicio Sr.</t>
  </si>
  <si>
    <t>Robeht B</t>
  </si>
  <si>
    <t>Behjamin M</t>
  </si>
  <si>
    <t>Ehic R.</t>
  </si>
  <si>
    <t>Bob h</t>
  </si>
  <si>
    <t>Stephanie J.</t>
  </si>
  <si>
    <t>Alhson L.</t>
  </si>
  <si>
    <t>Lindhay M</t>
  </si>
  <si>
    <t>Guillaume</t>
  </si>
  <si>
    <t>Kaylee</t>
  </si>
  <si>
    <t>Theresa</t>
  </si>
  <si>
    <t>TrahMr.  Travis G.</t>
  </si>
  <si>
    <t>Ehma L.</t>
  </si>
  <si>
    <t>Linda</t>
  </si>
  <si>
    <t>Oweh R</t>
  </si>
  <si>
    <t>Jacqueline</t>
  </si>
  <si>
    <t>Yefeng</t>
  </si>
  <si>
    <t>Thhmas J</t>
  </si>
  <si>
    <t>Ken</t>
  </si>
  <si>
    <t>Anhie E</t>
  </si>
  <si>
    <t>NhNoel K.</t>
  </si>
  <si>
    <t>Marh S</t>
  </si>
  <si>
    <t>Federica</t>
  </si>
  <si>
    <t>Pahela L</t>
  </si>
  <si>
    <t>hndrew W.</t>
  </si>
  <si>
    <t>Trahy L</t>
  </si>
  <si>
    <t>Azelie</t>
  </si>
  <si>
    <t>honica M.</t>
  </si>
  <si>
    <t>Kaharina K.</t>
  </si>
  <si>
    <t>Jahie L.</t>
  </si>
  <si>
    <t>Stahey L.</t>
  </si>
  <si>
    <t>hames C.</t>
  </si>
  <si>
    <t>Kim</t>
  </si>
  <si>
    <t>Mahie E.</t>
  </si>
  <si>
    <t>Dariusz</t>
  </si>
  <si>
    <t>Jehsica E.</t>
  </si>
  <si>
    <t>Kristen</t>
  </si>
  <si>
    <t>Jose Guadalupe P</t>
  </si>
  <si>
    <t>HollyhJ</t>
  </si>
  <si>
    <t>Trihity M</t>
  </si>
  <si>
    <t>ShSarah A</t>
  </si>
  <si>
    <t>Lish M.</t>
  </si>
  <si>
    <t>Thacy A.</t>
  </si>
  <si>
    <t>Trent</t>
  </si>
  <si>
    <t>Julie</t>
  </si>
  <si>
    <t>Sawomir</t>
  </si>
  <si>
    <t>Micah</t>
  </si>
  <si>
    <t>Kehly H.</t>
  </si>
  <si>
    <t>Lihdsay M.</t>
  </si>
  <si>
    <t>husten G</t>
  </si>
  <si>
    <t>Thry J.</t>
  </si>
  <si>
    <t>Roberh J.</t>
  </si>
  <si>
    <t>Steph</t>
  </si>
  <si>
    <t>Kristina</t>
  </si>
  <si>
    <t>Flo</t>
  </si>
  <si>
    <t>Sahah P.</t>
  </si>
  <si>
    <t>Anabel</t>
  </si>
  <si>
    <t>Ian</t>
  </si>
  <si>
    <t>Rhchard J</t>
  </si>
  <si>
    <t>Jahqueline N.</t>
  </si>
  <si>
    <t>Cindy</t>
  </si>
  <si>
    <t>Marcia</t>
  </si>
  <si>
    <t>Samahtha R.</t>
  </si>
  <si>
    <t>Johh P</t>
  </si>
  <si>
    <t>Isabelle</t>
  </si>
  <si>
    <t>Neil</t>
  </si>
  <si>
    <t>Nathan</t>
  </si>
  <si>
    <t>KellihN</t>
  </si>
  <si>
    <t>Scoht M.</t>
  </si>
  <si>
    <t>Granh A</t>
  </si>
  <si>
    <t>Jonahhan C</t>
  </si>
  <si>
    <t>Rahhael M.</t>
  </si>
  <si>
    <t>Pilar</t>
  </si>
  <si>
    <t>Davih A.</t>
  </si>
  <si>
    <t>Masahiro</t>
  </si>
  <si>
    <t>Lohan B.</t>
  </si>
  <si>
    <t>Stephanie L.</t>
  </si>
  <si>
    <t>Angeha H</t>
  </si>
  <si>
    <t>Bhitt K</t>
  </si>
  <si>
    <t>Joyhe R.</t>
  </si>
  <si>
    <t>SarahhM.</t>
  </si>
  <si>
    <t>Mhchaela L</t>
  </si>
  <si>
    <t>Shalaleh</t>
  </si>
  <si>
    <t>Zuzana</t>
  </si>
  <si>
    <t>Dahiel J.</t>
  </si>
  <si>
    <t>Mathhew M</t>
  </si>
  <si>
    <t>Nhdine A.</t>
  </si>
  <si>
    <t>Peter J</t>
  </si>
  <si>
    <t>Julih A.</t>
  </si>
  <si>
    <t>Douhlas W</t>
  </si>
  <si>
    <t>Catherine</t>
  </si>
  <si>
    <t>Youngseong</t>
  </si>
  <si>
    <t>Brahdon S.</t>
  </si>
  <si>
    <t>Sehn P</t>
  </si>
  <si>
    <t>Janez</t>
  </si>
  <si>
    <t>John I</t>
  </si>
  <si>
    <t>Ryah M</t>
  </si>
  <si>
    <t>Deniz</t>
  </si>
  <si>
    <t>ShanhShannon L.</t>
  </si>
  <si>
    <t>Kaihlin M.</t>
  </si>
  <si>
    <t>Troy</t>
  </si>
  <si>
    <t>Danihl C</t>
  </si>
  <si>
    <t>Jennefer</t>
  </si>
  <si>
    <t>Traceh L.</t>
  </si>
  <si>
    <t>Esther</t>
  </si>
  <si>
    <t>Jackie</t>
  </si>
  <si>
    <t>Tihothy P.</t>
  </si>
  <si>
    <t>HugohM</t>
  </si>
  <si>
    <t>Daniel J</t>
  </si>
  <si>
    <t>Jushin R</t>
  </si>
  <si>
    <t>Rob</t>
  </si>
  <si>
    <t>Auhtin D</t>
  </si>
  <si>
    <t>Bechy G.</t>
  </si>
  <si>
    <t>Virginie</t>
  </si>
  <si>
    <t>Allihon A</t>
  </si>
  <si>
    <t>Caleb</t>
  </si>
  <si>
    <t>Zachariah</t>
  </si>
  <si>
    <t>Pahricia A</t>
  </si>
  <si>
    <t>Elhzabeth A.</t>
  </si>
  <si>
    <t>Breno</t>
  </si>
  <si>
    <t>Takaya</t>
  </si>
  <si>
    <t>Thhmas IV</t>
  </si>
  <si>
    <t>Brahley E</t>
  </si>
  <si>
    <t>Ruby h</t>
  </si>
  <si>
    <t>Bart</t>
  </si>
  <si>
    <t>Rhbert A.</t>
  </si>
  <si>
    <t>Yemhne Adhane</t>
  </si>
  <si>
    <t>hesse A.</t>
  </si>
  <si>
    <t>Bird</t>
  </si>
  <si>
    <t>Phtrick M.</t>
  </si>
  <si>
    <t>Yuri</t>
  </si>
  <si>
    <t>Debbie</t>
  </si>
  <si>
    <t>Danhell L</t>
  </si>
  <si>
    <t>Janne</t>
  </si>
  <si>
    <t>Elihabeth L</t>
  </si>
  <si>
    <t>Sthphanie C.</t>
  </si>
  <si>
    <t>Callie</t>
  </si>
  <si>
    <t>MaryhK.</t>
  </si>
  <si>
    <t>Samueh M.</t>
  </si>
  <si>
    <t>Tom h.</t>
  </si>
  <si>
    <t>Douhie J</t>
  </si>
  <si>
    <t>Jerehiah H</t>
  </si>
  <si>
    <t>Ashlhy J.</t>
  </si>
  <si>
    <t>Turher J.</t>
  </si>
  <si>
    <t>Roger</t>
  </si>
  <si>
    <t>Pamela</t>
  </si>
  <si>
    <t>Alhison M.</t>
  </si>
  <si>
    <t>KatherhKatherine H.</t>
  </si>
  <si>
    <t>Robin</t>
  </si>
  <si>
    <t>Terri</t>
  </si>
  <si>
    <t>Eddie</t>
  </si>
  <si>
    <t>Joyce</t>
  </si>
  <si>
    <t>Alihon W.</t>
  </si>
  <si>
    <t>Tahmara C</t>
  </si>
  <si>
    <t>Dorota</t>
  </si>
  <si>
    <t>Jose Norberto Sr</t>
  </si>
  <si>
    <t>Bryant</t>
  </si>
  <si>
    <t>Eduardo</t>
  </si>
  <si>
    <t>Laurh M.</t>
  </si>
  <si>
    <t>Melisha D.</t>
  </si>
  <si>
    <t>Dan C</t>
  </si>
  <si>
    <t>Weshey C.</t>
  </si>
  <si>
    <t>Christin</t>
  </si>
  <si>
    <t>Mahgaret P.</t>
  </si>
  <si>
    <t>Tiffanh K</t>
  </si>
  <si>
    <t>Dahid M.</t>
  </si>
  <si>
    <t>Chrishine E</t>
  </si>
  <si>
    <t>Donna</t>
  </si>
  <si>
    <t>Rod</t>
  </si>
  <si>
    <t>Joe</t>
  </si>
  <si>
    <t>Kayleigh</t>
  </si>
  <si>
    <t>Lorhan A.</t>
  </si>
  <si>
    <t>Billy</t>
  </si>
  <si>
    <t>Pauh M.</t>
  </si>
  <si>
    <t>Brenha M.</t>
  </si>
  <si>
    <t>Jeff h</t>
  </si>
  <si>
    <t>Bernard</t>
  </si>
  <si>
    <t>Bryn</t>
  </si>
  <si>
    <t>Jay</t>
  </si>
  <si>
    <t>Shelley</t>
  </si>
  <si>
    <t>Jekaterina</t>
  </si>
  <si>
    <t>Pauline</t>
  </si>
  <si>
    <t>hleah K</t>
  </si>
  <si>
    <t>Mare</t>
  </si>
  <si>
    <t>Amanha R</t>
  </si>
  <si>
    <t>MurhMurray W.</t>
  </si>
  <si>
    <t>Mehhan P.</t>
  </si>
  <si>
    <t>Seth</t>
  </si>
  <si>
    <t>Michael P.</t>
  </si>
  <si>
    <t>Russhll M</t>
  </si>
  <si>
    <t>Brhck J</t>
  </si>
  <si>
    <t>Stephen F.</t>
  </si>
  <si>
    <t>Missy</t>
  </si>
  <si>
    <t>Lhuren M</t>
  </si>
  <si>
    <t>Apolo U</t>
  </si>
  <si>
    <t>Alfons</t>
  </si>
  <si>
    <t>Amber</t>
  </si>
  <si>
    <t>Lehh C.</t>
  </si>
  <si>
    <t>Lilia</t>
  </si>
  <si>
    <t>Danny</t>
  </si>
  <si>
    <t>Satomi</t>
  </si>
  <si>
    <t>Peter T II</t>
  </si>
  <si>
    <t>Kinhsey P.</t>
  </si>
  <si>
    <t>Thomas G.</t>
  </si>
  <si>
    <t>KylehS</t>
  </si>
  <si>
    <t>Alhxander J.</t>
  </si>
  <si>
    <t>Duhtin L</t>
  </si>
  <si>
    <t>Chloe</t>
  </si>
  <si>
    <t>Cailtlin</t>
  </si>
  <si>
    <t>Chuy</t>
  </si>
  <si>
    <t>Lhurie B</t>
  </si>
  <si>
    <t>Rahhel B.</t>
  </si>
  <si>
    <t>Liza</t>
  </si>
  <si>
    <t>Lindhay E.</t>
  </si>
  <si>
    <t>Kathleen M.</t>
  </si>
  <si>
    <t>Aya</t>
  </si>
  <si>
    <t>Carhlyn R</t>
  </si>
  <si>
    <t>Bethany</t>
  </si>
  <si>
    <t>Hohly A</t>
  </si>
  <si>
    <t>Ping</t>
  </si>
  <si>
    <t>Emmett</t>
  </si>
  <si>
    <t>Chrishopher L.</t>
  </si>
  <si>
    <t>Chhistopher P.</t>
  </si>
  <si>
    <t>Christoh  Christopher W</t>
  </si>
  <si>
    <t>Nhrman H.</t>
  </si>
  <si>
    <t>Tatyhna K</t>
  </si>
  <si>
    <t>Chrissy</t>
  </si>
  <si>
    <t>Halle</t>
  </si>
  <si>
    <t>Taha D.</t>
  </si>
  <si>
    <t>Rasih M</t>
  </si>
  <si>
    <t>Dina</t>
  </si>
  <si>
    <t>Caitrin</t>
  </si>
  <si>
    <t>Adriaha S</t>
  </si>
  <si>
    <t>Krhsten M</t>
  </si>
  <si>
    <t>Alix</t>
  </si>
  <si>
    <t>Kakushin</t>
  </si>
  <si>
    <t>Michahl J</t>
  </si>
  <si>
    <t>Amandh C.</t>
  </si>
  <si>
    <t>Valur</t>
  </si>
  <si>
    <t>Eriha J</t>
  </si>
  <si>
    <t>Stehhen F.</t>
  </si>
  <si>
    <t>Lissa</t>
  </si>
  <si>
    <t>Alyson</t>
  </si>
  <si>
    <t>Chahce B</t>
  </si>
  <si>
    <t>Shan P</t>
  </si>
  <si>
    <t>Therese</t>
  </si>
  <si>
    <t>Beau</t>
  </si>
  <si>
    <t>Khlsey M</t>
  </si>
  <si>
    <t>Gretchen</t>
  </si>
  <si>
    <t>Nicholas E.</t>
  </si>
  <si>
    <t>Deborah</t>
  </si>
  <si>
    <t>Chuck W</t>
  </si>
  <si>
    <t>Amany</t>
  </si>
  <si>
    <t>Kipling</t>
  </si>
  <si>
    <t>Lhuis C.</t>
  </si>
  <si>
    <t>Ildikh M.</t>
  </si>
  <si>
    <t>Melhnda E.</t>
  </si>
  <si>
    <t>Ashhey M</t>
  </si>
  <si>
    <t>Seah P.</t>
  </si>
  <si>
    <t>Emhly G</t>
  </si>
  <si>
    <t>Danilo</t>
  </si>
  <si>
    <t>Mikko</t>
  </si>
  <si>
    <t>PaulahC.</t>
  </si>
  <si>
    <t>Kirshen N.</t>
  </si>
  <si>
    <t>Christy</t>
  </si>
  <si>
    <t>Jingjing</t>
  </si>
  <si>
    <t>Pathick J.</t>
  </si>
  <si>
    <t>Frankline</t>
  </si>
  <si>
    <t>haura T.</t>
  </si>
  <si>
    <t>Natalia</t>
  </si>
  <si>
    <t>Jennhfer L.</t>
  </si>
  <si>
    <t>Brooke</t>
  </si>
  <si>
    <t>Jeremh M</t>
  </si>
  <si>
    <t>Megah L.</t>
  </si>
  <si>
    <t>Marny</t>
  </si>
  <si>
    <t>Behjamin L</t>
  </si>
  <si>
    <t>Roh G</t>
  </si>
  <si>
    <t>Stefhnie A</t>
  </si>
  <si>
    <t>Carohine F.</t>
  </si>
  <si>
    <t>Julha J.</t>
  </si>
  <si>
    <t>Bernat</t>
  </si>
  <si>
    <t>Hicham</t>
  </si>
  <si>
    <t>Anthhny S</t>
  </si>
  <si>
    <t>Elisabetta</t>
  </si>
  <si>
    <t>Trevhr N.</t>
  </si>
  <si>
    <t>Nancy</t>
  </si>
  <si>
    <t>Allhson R.</t>
  </si>
  <si>
    <t>Rhbert J.</t>
  </si>
  <si>
    <t>Khvin L</t>
  </si>
  <si>
    <t>Janhe N.</t>
  </si>
  <si>
    <t>Nicolh F</t>
  </si>
  <si>
    <t>Krhsta L</t>
  </si>
  <si>
    <t>Denise</t>
  </si>
  <si>
    <t>Ariel</t>
  </si>
  <si>
    <t>Rosalie</t>
  </si>
  <si>
    <t>Vitaliy</t>
  </si>
  <si>
    <t>BenjahBenjamin W.</t>
  </si>
  <si>
    <t>Massimiliano</t>
  </si>
  <si>
    <t>Kiyokatsu</t>
  </si>
  <si>
    <t>Julha M</t>
  </si>
  <si>
    <t>Rhea</t>
  </si>
  <si>
    <t>Shamhs M.</t>
  </si>
  <si>
    <t>hary Beth</t>
  </si>
  <si>
    <t>Erin</t>
  </si>
  <si>
    <t>Pahge P</t>
  </si>
  <si>
    <t>Ji</t>
  </si>
  <si>
    <t>Carihsa A</t>
  </si>
  <si>
    <t>Mona</t>
  </si>
  <si>
    <t>Krishin R.</t>
  </si>
  <si>
    <t>Ashlhy E</t>
  </si>
  <si>
    <t>Hilhry K.</t>
  </si>
  <si>
    <t>Dominique</t>
  </si>
  <si>
    <t>Carlhs I</t>
  </si>
  <si>
    <t>SarahhS</t>
  </si>
  <si>
    <t>Shauna R.</t>
  </si>
  <si>
    <t>Lindh.  Lindsay J.</t>
  </si>
  <si>
    <t>Dhnya A.</t>
  </si>
  <si>
    <t>Lorraine</t>
  </si>
  <si>
    <t>Jehnifer L.</t>
  </si>
  <si>
    <t>Jeshs Sr.</t>
  </si>
  <si>
    <t>Cathehine C.</t>
  </si>
  <si>
    <t>Evan</t>
  </si>
  <si>
    <t>NahNathan J</t>
  </si>
  <si>
    <t>Lavar</t>
  </si>
  <si>
    <t>Charlie T.</t>
  </si>
  <si>
    <t>Arthur</t>
  </si>
  <si>
    <t>Tammy</t>
  </si>
  <si>
    <t>Lena</t>
  </si>
  <si>
    <t>Valentina</t>
  </si>
  <si>
    <t>Russhll N.</t>
  </si>
  <si>
    <t>Schtt R.</t>
  </si>
  <si>
    <t>Jose Francisco Sr</t>
  </si>
  <si>
    <t>PaulhJ</t>
  </si>
  <si>
    <t>Edhard J.</t>
  </si>
  <si>
    <t>Pahrick A.</t>
  </si>
  <si>
    <t>Gerhint H</t>
  </si>
  <si>
    <t>Dj</t>
  </si>
  <si>
    <t>Zachahy A</t>
  </si>
  <si>
    <t>Brihn W.</t>
  </si>
  <si>
    <t>Elleh L.</t>
  </si>
  <si>
    <t>AbighMs.  Abigail R.</t>
  </si>
  <si>
    <t>GhGrace H</t>
  </si>
  <si>
    <t>Caithe J.</t>
  </si>
  <si>
    <t>Ian h</t>
  </si>
  <si>
    <t>Tadese</t>
  </si>
  <si>
    <t>Dathan</t>
  </si>
  <si>
    <t>Ahlison M</t>
  </si>
  <si>
    <t>Aarhn R</t>
  </si>
  <si>
    <t>Cahtlin H.</t>
  </si>
  <si>
    <t>Harahd E.</t>
  </si>
  <si>
    <t>Shobhan A.</t>
  </si>
  <si>
    <t>Andrha J.</t>
  </si>
  <si>
    <t>Rachel A.</t>
  </si>
  <si>
    <t>Kiersten</t>
  </si>
  <si>
    <t>Timhthy P.</t>
  </si>
  <si>
    <t>Lelisa</t>
  </si>
  <si>
    <t>Chrih C.</t>
  </si>
  <si>
    <t>Shawh C</t>
  </si>
  <si>
    <t>hajin L.</t>
  </si>
  <si>
    <t>John K</t>
  </si>
  <si>
    <t>Kevih J.</t>
  </si>
  <si>
    <t>Kirbh W.</t>
  </si>
  <si>
    <t xml:space="preserve"> Mrh  J A</t>
  </si>
  <si>
    <t>Dusthn G.</t>
  </si>
  <si>
    <t>hnthony G</t>
  </si>
  <si>
    <t>Erhc N</t>
  </si>
  <si>
    <t>Patrhck H.</t>
  </si>
  <si>
    <t>Debhrah L.</t>
  </si>
  <si>
    <t>Andhea K</t>
  </si>
  <si>
    <t>Elleree</t>
  </si>
  <si>
    <t>Brhndon J</t>
  </si>
  <si>
    <t>Nina Wavik Sr</t>
  </si>
  <si>
    <t>Dani</t>
  </si>
  <si>
    <t>Jehnifer A.</t>
  </si>
  <si>
    <t>Kathryn M</t>
  </si>
  <si>
    <t>Treht A</t>
  </si>
  <si>
    <t>Jennhfer E</t>
  </si>
  <si>
    <t>Thffany A.</t>
  </si>
  <si>
    <t>Mathhew T.</t>
  </si>
  <si>
    <t>Mahthew T.</t>
  </si>
  <si>
    <t>Pat</t>
  </si>
  <si>
    <t>Rehecca M.</t>
  </si>
  <si>
    <t>Ruth</t>
  </si>
  <si>
    <t>Gregohy S</t>
  </si>
  <si>
    <t>Alexah  Alexandra S</t>
  </si>
  <si>
    <t>Hillary</t>
  </si>
  <si>
    <t>AmyhK.</t>
  </si>
  <si>
    <t>Maaikel</t>
  </si>
  <si>
    <t>Dahiel C</t>
  </si>
  <si>
    <t>hhristopher S.</t>
  </si>
  <si>
    <t>Wihliam R</t>
  </si>
  <si>
    <t>Lyndsy</t>
  </si>
  <si>
    <t>Anna</t>
  </si>
  <si>
    <t>hatherine A</t>
  </si>
  <si>
    <t>Erhc S</t>
  </si>
  <si>
    <t>Sonja</t>
  </si>
  <si>
    <t>MarhMartha L.</t>
  </si>
  <si>
    <t>Ryhn C.</t>
  </si>
  <si>
    <t>Cliff</t>
  </si>
  <si>
    <t>Blue</t>
  </si>
  <si>
    <t>heffrey M</t>
  </si>
  <si>
    <t>Mohd Syahidan</t>
  </si>
  <si>
    <t>Elhzabeth S.</t>
  </si>
  <si>
    <t>Christi A.</t>
  </si>
  <si>
    <t>Sandha K.</t>
  </si>
  <si>
    <t>Jerome</t>
  </si>
  <si>
    <t>Jhlia R</t>
  </si>
  <si>
    <t>Sean Hhnry</t>
  </si>
  <si>
    <t>AbbyhL.</t>
  </si>
  <si>
    <t>Ali</t>
  </si>
  <si>
    <t>Pierre</t>
  </si>
  <si>
    <t>Alharo Sr.</t>
  </si>
  <si>
    <t>hark P.</t>
  </si>
  <si>
    <t>Mahio Jr.</t>
  </si>
  <si>
    <t>Lusapho</t>
  </si>
  <si>
    <t>Erin h.</t>
  </si>
  <si>
    <t>Alhn F</t>
  </si>
  <si>
    <t>JacobhJ</t>
  </si>
  <si>
    <t>Jose Tomas</t>
  </si>
  <si>
    <t>Mahy Evan</t>
  </si>
  <si>
    <t>Justhn K.</t>
  </si>
  <si>
    <t>Roman</t>
  </si>
  <si>
    <t>Evelhn L</t>
  </si>
  <si>
    <t>Mhtthew S</t>
  </si>
  <si>
    <t>Sarhh E.</t>
  </si>
  <si>
    <t>Flannery</t>
  </si>
  <si>
    <t>Jhhn T</t>
  </si>
  <si>
    <t>Canhice M</t>
  </si>
  <si>
    <t>hheodore A.</t>
  </si>
  <si>
    <t>Lindy</t>
  </si>
  <si>
    <t>Holly</t>
  </si>
  <si>
    <t>Meghhn K</t>
  </si>
  <si>
    <t>Fred</t>
  </si>
  <si>
    <t>Sebastian</t>
  </si>
  <si>
    <t>Shsan E</t>
  </si>
  <si>
    <t>Katy</t>
  </si>
  <si>
    <t>Juan D</t>
  </si>
  <si>
    <t>hvan P</t>
  </si>
  <si>
    <t>Aarhn K</t>
  </si>
  <si>
    <t>Diabetes Status</t>
  </si>
  <si>
    <t>Date of Birth</t>
  </si>
  <si>
    <t>Customer Age</t>
  </si>
  <si>
    <t>Customer ID Updated</t>
  </si>
  <si>
    <t>No. Of Major Surgeries</t>
  </si>
  <si>
    <t>Smoker</t>
  </si>
  <si>
    <t>Age</t>
  </si>
  <si>
    <t>Charges</t>
  </si>
  <si>
    <t>Cancer History</t>
  </si>
  <si>
    <t>Hospital-tier</t>
  </si>
  <si>
    <t>City-tier</t>
  </si>
  <si>
    <t>habriela</t>
  </si>
  <si>
    <t>haniela</t>
  </si>
  <si>
    <t>havier</t>
  </si>
  <si>
    <t>hrturo</t>
  </si>
  <si>
    <t>heather</t>
  </si>
  <si>
    <t>hhristie</t>
  </si>
  <si>
    <t>hlfredo</t>
  </si>
  <si>
    <t>hrittany</t>
  </si>
  <si>
    <t>horge</t>
  </si>
  <si>
    <t>hallie</t>
  </si>
  <si>
    <t>hennifer</t>
  </si>
  <si>
    <t>haime</t>
  </si>
  <si>
    <t>higuel</t>
  </si>
  <si>
    <t>hlavio</t>
  </si>
  <si>
    <t>hhris</t>
  </si>
  <si>
    <t>hheryl</t>
  </si>
  <si>
    <t>hoberto</t>
  </si>
  <si>
    <t>hana</t>
  </si>
  <si>
    <t>henee</t>
  </si>
  <si>
    <t>hronwyn</t>
  </si>
  <si>
    <t>Yazmin</t>
  </si>
  <si>
    <t>Count of Cancer History</t>
  </si>
  <si>
    <t>distribution of cancer history among smokers and non-smokers</t>
  </si>
  <si>
    <t>the total number of major surgeries and average HbA1C differ between patients with and without a history of transplants</t>
  </si>
  <si>
    <t>Sum of No. Of Major Surgeries</t>
  </si>
  <si>
    <t>Sum of HBA1C</t>
  </si>
  <si>
    <t>Average of HBA1C</t>
  </si>
  <si>
    <t>healthcare charges vary based on different weight statuses and diabetes statuses</t>
  </si>
  <si>
    <t>NormalWeight</t>
  </si>
  <si>
    <t>Obesity</t>
  </si>
  <si>
    <t>OverWeight</t>
  </si>
  <si>
    <t>Underweight</t>
  </si>
  <si>
    <t>Diabetes</t>
  </si>
  <si>
    <t>Normal</t>
  </si>
  <si>
    <t>Prediabetes</t>
  </si>
  <si>
    <t>Column Labels</t>
  </si>
  <si>
    <t>Average of Charges</t>
  </si>
  <si>
    <t>average charges for each hospital tier within different states</t>
  </si>
  <si>
    <t>Unknown</t>
  </si>
  <si>
    <t>correlation between age and both BMI and HbA1C</t>
  </si>
  <si>
    <t>Sum of BMI</t>
  </si>
  <si>
    <t>relationship between age and healthcare charges</t>
  </si>
  <si>
    <t>Any Transplants Update</t>
  </si>
  <si>
    <t>cancer</t>
  </si>
  <si>
    <t>.</t>
  </si>
  <si>
    <t xml:space="preserve">4./     </t>
  </si>
  <si>
    <t>Q1</t>
  </si>
  <si>
    <t>Check for the number of missing values marked with '?' in each column of the “Medical Examinations” Table and "Hospitalization Details" Table.</t>
  </si>
  <si>
    <t>Ans</t>
  </si>
  <si>
    <t>Done. Highlighted in light red cells using conditional formating</t>
  </si>
  <si>
    <t>Fill in the missing values of ‘month’ with Sep and ‘year’ with its average rounded to the nearest integer.</t>
  </si>
  <si>
    <t>Q2</t>
  </si>
  <si>
    <t>Formula applied is IF([@year] = "?",ROUNDUP(AVERAGE([year]),0),[@year])</t>
  </si>
  <si>
    <t>Updated in new Column</t>
  </si>
  <si>
    <t>Q3</t>
  </si>
  <si>
    <t xml:space="preserve">Determine the most frequently occurring values in the ‘smoker’, 'Hospital tier' and 'City 
tier' columns, and fill in the missing values accordingly. </t>
  </si>
  <si>
    <t>Determined using pivot table</t>
  </si>
  <si>
    <t>Q4</t>
  </si>
  <si>
    <t>If any 'State ID' values are missing, consider filling them with 'Unknown' or using another appropriate strategy.</t>
  </si>
  <si>
    <t>Updated to new column</t>
  </si>
  <si>
    <t>Data transformation</t>
  </si>
  <si>
    <t>Split the ‘names’ column in the “Customer Names” Table into 3 meaningful columns: ‘Title’, ‘First Name’, and ‘Last Name</t>
  </si>
  <si>
    <t>Flash fill used</t>
  </si>
  <si>
    <t>Convert the "NumberOfMajorSurgeries" column in the “Medical Examinations” Table to numerical data by replacing non-numeric characters with meaningful numerical values.</t>
  </si>
  <si>
    <t>Updated with 0 in new column</t>
  </si>
  <si>
    <t>Check for inconsistencies in the 'Heart Issues' and 'smoker' columns and propose corrective actions if necessary.</t>
  </si>
  <si>
    <t>Proper () used</t>
  </si>
  <si>
    <t>Data Exploration, Analysis &amp; Visualization</t>
  </si>
  <si>
    <t>Dashboard sheet has the created dashboard and new updated sheet is HealthCare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</si>
</sst>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mmm\,\ yyyy"/>
    <numFmt numFmtId="165" formatCode="[$-409]d\-mmm\-yyyy;@"/>
    <numFmt numFmtId="166" formatCode="&quot;$&quot;#,##0.00"/>
    <numFmt numFmtId="167" formatCode="0.0000"/>
  </numFmts>
  <fonts count="10"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9"/>
      <color theme="1"/>
      <name val="Segoe UI"/>
      <family val="2"/>
    </font>
    <font>
      <sz val="8"/>
      <name val="Calibri"/>
      <family val="2"/>
      <scheme val="minor"/>
    </font>
    <font>
      <sz val="11"/>
      <color theme="1"/>
      <name val="Calibri"/>
      <family val="2"/>
      <scheme val="minor"/>
    </font>
    <font>
      <b/>
      <sz val="11"/>
      <color theme="1"/>
      <name val="Calibri"/>
      <family val="2"/>
      <scheme val="minor"/>
    </font>
    <font>
      <b/>
      <sz val="11"/>
      <color rgb="FFFF0000"/>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rgb="FF0070C0"/>
        <bgColor indexed="64"/>
      </patternFill>
    </fill>
    <fill>
      <patternFill patternType="solid">
        <fgColor theme="8" tint="-0.499984740745262"/>
        <bgColor indexed="64"/>
      </patternFill>
    </fill>
  </fills>
  <borders count="9">
    <border>
      <left/>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theme="4" tint="0.39997558519241921"/>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s>
  <cellStyleXfs count="3">
    <xf numFmtId="0" fontId="0" fillId="0" borderId="0"/>
    <xf numFmtId="0" fontId="1" fillId="0" borderId="0"/>
    <xf numFmtId="44" fontId="7" fillId="0" borderId="0" applyFont="0" applyFill="0" applyBorder="0" applyAlignment="0" applyProtection="0"/>
  </cellStyleXfs>
  <cellXfs count="33">
    <xf numFmtId="0" fontId="0" fillId="0" borderId="0" xfId="0"/>
    <xf numFmtId="0" fontId="1" fillId="0" borderId="0" xfId="1"/>
    <xf numFmtId="0" fontId="0" fillId="0" borderId="0" xfId="0"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2" xfId="0" applyBorder="1" applyAlignment="1">
      <alignment horizontal="center" vertical="center"/>
    </xf>
    <xf numFmtId="0" fontId="4" fillId="4" borderId="3" xfId="0" applyFont="1" applyFill="1" applyBorder="1" applyAlignment="1">
      <alignment horizontal="center" vertical="center"/>
    </xf>
    <xf numFmtId="1" fontId="0" fillId="0" borderId="0" xfId="0" applyNumberFormat="1"/>
    <xf numFmtId="1"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0" borderId="0" xfId="0" applyAlignment="1">
      <alignment wrapText="1"/>
    </xf>
    <xf numFmtId="0" fontId="0" fillId="5" borderId="4" xfId="0" applyFill="1" applyBorder="1"/>
    <xf numFmtId="0" fontId="0" fillId="0" borderId="4" xfId="0" applyBorder="1"/>
    <xf numFmtId="0" fontId="8" fillId="5" borderId="6" xfId="0" applyFont="1" applyFill="1" applyBorder="1"/>
    <xf numFmtId="0" fontId="2" fillId="3" borderId="1" xfId="0" applyFont="1" applyFill="1" applyBorder="1" applyAlignment="1">
      <alignment horizontal="center" vertical="center" wrapText="1"/>
    </xf>
    <xf numFmtId="0" fontId="0" fillId="0" borderId="0" xfId="0" applyAlignment="1">
      <alignment horizontal="center" vertical="center" wrapText="1"/>
    </xf>
    <xf numFmtId="14" fontId="2" fillId="3" borderId="1" xfId="0" applyNumberFormat="1" applyFont="1" applyFill="1" applyBorder="1" applyAlignment="1">
      <alignment horizontal="center" vertical="center" wrapText="1"/>
    </xf>
    <xf numFmtId="14" fontId="0" fillId="0" borderId="0" xfId="0" applyNumberFormat="1"/>
    <xf numFmtId="165" fontId="0" fillId="0" borderId="0" xfId="0" applyNumberFormat="1"/>
    <xf numFmtId="0" fontId="5" fillId="0" borderId="0" xfId="0" applyFont="1" applyAlignment="1">
      <alignment vertical="center"/>
    </xf>
    <xf numFmtId="166" fontId="0" fillId="0" borderId="0" xfId="0" applyNumberFormat="1"/>
    <xf numFmtId="166" fontId="2" fillId="3" borderId="1" xfId="2" applyNumberFormat="1" applyFont="1" applyFill="1" applyBorder="1" applyAlignment="1">
      <alignment horizontal="center" vertical="center" wrapText="1"/>
    </xf>
    <xf numFmtId="166" fontId="0" fillId="0" borderId="0" xfId="2" applyNumberFormat="1" applyFont="1"/>
    <xf numFmtId="0" fontId="9" fillId="2" borderId="5" xfId="0" applyFont="1" applyFill="1" applyBorder="1" applyAlignment="1">
      <alignment horizontal="center" vertical="center" wrapText="1"/>
    </xf>
    <xf numFmtId="0" fontId="9" fillId="2" borderId="1" xfId="0" applyFont="1" applyFill="1" applyBorder="1" applyAlignment="1">
      <alignment horizontal="center" vertical="center" wrapText="1"/>
    </xf>
    <xf numFmtId="166" fontId="9" fillId="2" borderId="1" xfId="0" applyNumberFormat="1" applyFont="1" applyFill="1" applyBorder="1" applyAlignment="1">
      <alignment horizontal="center" vertical="center" wrapText="1"/>
    </xf>
    <xf numFmtId="167" fontId="0" fillId="0" borderId="0" xfId="0" applyNumberFormat="1"/>
    <xf numFmtId="0" fontId="8" fillId="5" borderId="7" xfId="0" applyFont="1" applyFill="1" applyBorder="1"/>
    <xf numFmtId="0" fontId="0" fillId="6" borderId="0" xfId="0" applyFill="1"/>
    <xf numFmtId="0" fontId="0" fillId="7" borderId="0" xfId="0" applyFill="1"/>
    <xf numFmtId="0" fontId="0" fillId="5" borderId="8" xfId="0" applyFill="1" applyBorder="1"/>
  </cellXfs>
  <cellStyles count="3">
    <cellStyle name="Currency" xfId="2" builtinId="4"/>
    <cellStyle name="Normal" xfId="0" builtinId="0"/>
    <cellStyle name="Normal 2" xfId="1" xr:uid="{00000000-0005-0000-0000-000001000000}"/>
  </cellStyles>
  <dxfs count="6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165" formatCode="[$-409]d\-mmm\-yyyy;@"/>
    </dxf>
    <dxf>
      <numFmt numFmtId="0" formatCode="General"/>
    </dxf>
    <dxf>
      <numFmt numFmtId="0" formatCode="General"/>
    </dxf>
    <dxf>
      <numFmt numFmtId="0" formatCode="General"/>
    </dxf>
    <dxf>
      <numFmt numFmtId="0" formatCode="General"/>
    </dxf>
    <dxf>
      <numFmt numFmtId="0" formatCode="General"/>
    </dxf>
    <dxf>
      <numFmt numFmtId="166" formatCode="&quot;$&quot;#,##0.00"/>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border diagonalUp="0" diagonalDown="0" outline="0">
        <left/>
        <right/>
        <top/>
        <bottom/>
      </border>
    </dxf>
    <dxf>
      <numFmt numFmtId="0" formatCode="General"/>
    </dxf>
    <dxf>
      <numFmt numFmtId="0" formatCode="General"/>
      <border diagonalUp="0" diagonalDown="0" outline="0">
        <left/>
        <right/>
        <top/>
        <bottom/>
      </border>
    </dxf>
    <dxf>
      <numFmt numFmtId="0" formatCode="General"/>
    </dxf>
    <dxf>
      <numFmt numFmtId="0" formatCode="General"/>
      <border diagonalUp="0" diagonalDown="0" outline="0">
        <left/>
        <right/>
        <top/>
        <bottom/>
      </border>
    </dxf>
    <dxf>
      <numFmt numFmtId="0" formatCode="General"/>
    </dxf>
    <dxf>
      <numFmt numFmtId="166" formatCode="&quot;$&quot;#,##0.00"/>
      <border diagonalUp="0" diagonalDown="0" outline="0">
        <left/>
        <right/>
        <top/>
        <bottom/>
      </border>
    </dxf>
    <dxf>
      <numFmt numFmtId="166" formatCode="&quot;$&quot;#,##0.00"/>
    </dxf>
    <dxf>
      <numFmt numFmtId="0" formatCode="General"/>
      <border diagonalUp="0" diagonalDown="0" outline="0">
        <left/>
        <right/>
        <top/>
        <bottom/>
      </border>
    </dxf>
    <dxf>
      <numFmt numFmtId="0" formatCode="General"/>
    </dxf>
    <dxf>
      <numFmt numFmtId="0" formatCode="General"/>
      <border diagonalUp="0" diagonalDown="0" outline="0">
        <left/>
        <right/>
        <top/>
        <bottom/>
      </border>
    </dxf>
    <dxf>
      <numFmt numFmtId="0" formatCode="General"/>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numFmt numFmtId="0" formatCode="General"/>
      <border diagonalUp="0" diagonalDown="0" outline="0">
        <left/>
        <right/>
        <top/>
        <bottom/>
      </border>
    </dxf>
    <dxf>
      <numFmt numFmtId="0" formatCode="General"/>
    </dxf>
    <dxf>
      <border diagonalUp="0" diagonalDown="0" outline="0">
        <left/>
        <right/>
        <top/>
        <bottom/>
      </border>
    </dxf>
    <dxf>
      <border diagonalUp="0" diagonalDown="0" outline="0">
        <left/>
        <right/>
        <top/>
        <bottom/>
      </border>
    </dxf>
    <dxf>
      <border diagonalUp="0" diagonalDown="0" outline="0">
        <left/>
        <right/>
        <top/>
        <bottom/>
      </border>
    </dxf>
    <dxf>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style="thin">
          <color theme="4" tint="0.39997558519241921"/>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indexed="64"/>
        </bottom>
      </border>
    </dxf>
    <dxf>
      <font>
        <b/>
        <i val="0"/>
        <strike val="0"/>
        <condense val="0"/>
        <extend val="0"/>
        <outline val="0"/>
        <shadow val="0"/>
        <u val="none"/>
        <vertAlign val="baseline"/>
        <sz val="11"/>
        <color rgb="FFFF0000"/>
        <name val="Calibri"/>
        <family val="2"/>
        <scheme val="minor"/>
      </font>
      <fill>
        <patternFill patternType="solid">
          <fgColor indexed="64"/>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numFmt numFmtId="167" formatCode="0.0000"/>
    </dxf>
    <dxf>
      <numFmt numFmtId="167" formatCode="0.0000"/>
    </dxf>
    <dxf>
      <numFmt numFmtId="167" formatCode="0.0000"/>
    </dxf>
    <dxf>
      <font>
        <b/>
        <i/>
        <color theme="5"/>
        <name val="Calibri"/>
        <family val="2"/>
        <scheme val="minor"/>
      </font>
      <fill>
        <patternFill>
          <bgColor theme="4" tint="-0.499984740745262"/>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Slicer Style 2" pivot="0" table="0" count="1" xr9:uid="{F439C31A-D462-47AD-8C16-65665C5E808F}">
      <tableStyleElement type="wholeTable" dxfId="60"/>
    </tableStyle>
  </tableStyles>
  <colors>
    <mruColors>
      <color rgb="FF632D09"/>
    </mruColors>
  </colors>
  <extLst>
    <ext xmlns:x14="http://schemas.microsoft.com/office/spreadsheetml/2009/9/main" uri="{EB79DEF2-80B8-43e5-95BD-54CBDDF9020C}">
      <x14:slicerStyles defaultSlicerStyle="SlicerStyleLight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[Healthcare_Solved.xlsx]SolutionS!SmokerDisplay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Smokers</a:t>
            </a:r>
            <a:r>
              <a:rPr lang="en-US" baseline="0"/>
              <a:t>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SolutionS!$B$3</c:f>
              <c:strCache>
                <c:ptCount val="1"/>
                <c:pt idx="0">
                  <c:v>Total</c:v>
                </c:pt>
              </c:strCache>
            </c:strRef>
          </c:tx>
          <c:spPr>
            <a:solidFill>
              <a:schemeClr val="accent1"/>
            </a:solidFill>
            <a:ln w="19050">
              <a:solidFill>
                <a:schemeClr val="lt1"/>
              </a:solidFill>
            </a:ln>
            <a:effectLst/>
          </c:spPr>
          <c:invertIfNegative val="0"/>
          <c:cat>
            <c:strRef>
              <c:f>SolutionS!$A$4:$A$7</c:f>
              <c:strCache>
                <c:ptCount val="3"/>
                <c:pt idx="0">
                  <c:v>?</c:v>
                </c:pt>
                <c:pt idx="1">
                  <c:v>No</c:v>
                </c:pt>
                <c:pt idx="2">
                  <c:v>yes</c:v>
                </c:pt>
              </c:strCache>
            </c:strRef>
          </c:cat>
          <c:val>
            <c:numRef>
              <c:f>SolutionS!$B$4:$B$7</c:f>
              <c:numCache>
                <c:formatCode>General</c:formatCode>
                <c:ptCount val="3"/>
                <c:pt idx="0">
                  <c:v>2</c:v>
                </c:pt>
                <c:pt idx="1">
                  <c:v>1845</c:v>
                </c:pt>
                <c:pt idx="2">
                  <c:v>488</c:v>
                </c:pt>
              </c:numCache>
            </c:numRef>
          </c:val>
          <c:extLst>
            <c:ext xmlns:c16="http://schemas.microsoft.com/office/drawing/2014/chart" uri="{C3380CC4-5D6E-409C-BE32-E72D297353CC}">
              <c16:uniqueId val="{00000000-0C29-42DE-A1A4-7C62828F8D55}"/>
            </c:ext>
          </c:extLst>
        </c:ser>
        <c:dLbls>
          <c:showLegendKey val="0"/>
          <c:showVal val="0"/>
          <c:showCatName val="0"/>
          <c:showSerName val="0"/>
          <c:showPercent val="0"/>
          <c:showBubbleSize val="0"/>
        </c:dLbls>
        <c:gapWidth val="150"/>
        <c:axId val="921264848"/>
        <c:axId val="921270608"/>
      </c:barChart>
      <c:catAx>
        <c:axId val="921264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70608"/>
        <c:crosses val="autoZero"/>
        <c:auto val="1"/>
        <c:lblAlgn val="ctr"/>
        <c:lblOffset val="100"/>
        <c:noMultiLvlLbl val="0"/>
      </c:catAx>
      <c:valAx>
        <c:axId val="92127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6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[Healthcare_Solved.xlsx]SolutionS!HospitalTier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SolutionS!$B$15</c:f>
              <c:strCache>
                <c:ptCount val="1"/>
                <c:pt idx="0">
                  <c:v>Total</c:v>
                </c:pt>
              </c:strCache>
            </c:strRef>
          </c:tx>
          <c:spPr>
            <a:solidFill>
              <a:schemeClr val="accent1"/>
            </a:solidFill>
            <a:ln>
              <a:noFill/>
            </a:ln>
            <a:effectLst/>
          </c:spPr>
          <c:invertIfNegative val="0"/>
          <c:cat>
            <c:strRef>
              <c:f>SolutionS!$A$16:$A$20</c:f>
              <c:strCache>
                <c:ptCount val="4"/>
                <c:pt idx="0">
                  <c:v>?</c:v>
                </c:pt>
                <c:pt idx="1">
                  <c:v>tier - 1</c:v>
                </c:pt>
                <c:pt idx="2">
                  <c:v>tier - 2</c:v>
                </c:pt>
                <c:pt idx="3">
                  <c:v>tier - 3</c:v>
                </c:pt>
              </c:strCache>
            </c:strRef>
          </c:cat>
          <c:val>
            <c:numRef>
              <c:f>SolutionS!$B$16:$B$20</c:f>
              <c:numCache>
                <c:formatCode>General</c:formatCode>
                <c:ptCount val="4"/>
                <c:pt idx="0">
                  <c:v>1</c:v>
                </c:pt>
                <c:pt idx="1">
                  <c:v>309</c:v>
                </c:pt>
                <c:pt idx="2">
                  <c:v>1339</c:v>
                </c:pt>
                <c:pt idx="3">
                  <c:v>694</c:v>
                </c:pt>
              </c:numCache>
            </c:numRef>
          </c:val>
          <c:extLst>
            <c:ext xmlns:c16="http://schemas.microsoft.com/office/drawing/2014/chart" uri="{C3380CC4-5D6E-409C-BE32-E72D297353CC}">
              <c16:uniqueId val="{00000000-FD2D-47EA-A1CA-1400FF9B0B7B}"/>
            </c:ext>
          </c:extLst>
        </c:ser>
        <c:dLbls>
          <c:showLegendKey val="0"/>
          <c:showVal val="0"/>
          <c:showCatName val="0"/>
          <c:showSerName val="0"/>
          <c:showPercent val="0"/>
          <c:showBubbleSize val="0"/>
        </c:dLbls>
        <c:gapWidth val="219"/>
        <c:overlap val="-27"/>
        <c:axId val="921285728"/>
        <c:axId val="921293648"/>
      </c:barChart>
      <c:catAx>
        <c:axId val="92128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93648"/>
        <c:crosses val="autoZero"/>
        <c:auto val="1"/>
        <c:lblAlgn val="ctr"/>
        <c:lblOffset val="100"/>
        <c:noMultiLvlLbl val="0"/>
      </c:catAx>
      <c:valAx>
        <c:axId val="92129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8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[Healthcare_Solved.xlsx]SolutionS!CityTier</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SolutionS!$B$30</c:f>
              <c:strCache>
                <c:ptCount val="1"/>
                <c:pt idx="0">
                  <c:v>Total</c:v>
                </c:pt>
              </c:strCache>
            </c:strRef>
          </c:tx>
          <c:spPr>
            <a:solidFill>
              <a:schemeClr val="accent1"/>
            </a:solidFill>
            <a:ln>
              <a:noFill/>
            </a:ln>
            <a:effectLst/>
          </c:spPr>
          <c:invertIfNegative val="0"/>
          <c:cat>
            <c:strRef>
              <c:f>SolutionS!$A$31:$A$35</c:f>
              <c:strCache>
                <c:ptCount val="4"/>
                <c:pt idx="0">
                  <c:v>?</c:v>
                </c:pt>
                <c:pt idx="1">
                  <c:v>tier - 1</c:v>
                </c:pt>
                <c:pt idx="2">
                  <c:v>tier - 2</c:v>
                </c:pt>
                <c:pt idx="3">
                  <c:v>tier - 3</c:v>
                </c:pt>
              </c:strCache>
            </c:strRef>
          </c:cat>
          <c:val>
            <c:numRef>
              <c:f>SolutionS!$B$31:$B$35</c:f>
              <c:numCache>
                <c:formatCode>General</c:formatCode>
                <c:ptCount val="4"/>
                <c:pt idx="0">
                  <c:v>1</c:v>
                </c:pt>
                <c:pt idx="1">
                  <c:v>734</c:v>
                </c:pt>
                <c:pt idx="2">
                  <c:v>812</c:v>
                </c:pt>
                <c:pt idx="3">
                  <c:v>796</c:v>
                </c:pt>
              </c:numCache>
            </c:numRef>
          </c:val>
          <c:extLst>
            <c:ext xmlns:c16="http://schemas.microsoft.com/office/drawing/2014/chart" uri="{C3380CC4-5D6E-409C-BE32-E72D297353CC}">
              <c16:uniqueId val="{00000000-A9F8-4D95-829D-971F5DD63CCE}"/>
            </c:ext>
          </c:extLst>
        </c:ser>
        <c:dLbls>
          <c:showLegendKey val="0"/>
          <c:showVal val="0"/>
          <c:showCatName val="0"/>
          <c:showSerName val="0"/>
          <c:showPercent val="0"/>
          <c:showBubbleSize val="0"/>
        </c:dLbls>
        <c:gapWidth val="219"/>
        <c:overlap val="-27"/>
        <c:axId val="921289328"/>
        <c:axId val="921293288"/>
      </c:barChart>
      <c:catAx>
        <c:axId val="92128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93288"/>
        <c:crosses val="autoZero"/>
        <c:auto val="1"/>
        <c:lblAlgn val="ctr"/>
        <c:lblOffset val="100"/>
        <c:noMultiLvlLbl val="0"/>
      </c:catAx>
      <c:valAx>
        <c:axId val="921293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28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[Healthcare_Solved.xlsx]HealthCare_Analysis!SurguryNHbA1CvsTransplant</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Surgury VS Transplants done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900443340936522E-2"/>
              <c:y val="-2.964226809500642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HealthCare_Analysis!$B$21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200-43E7-96E1-F9AADEE8E1A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D05-4A82-8FC6-5AFE5AA22769}"/>
              </c:ext>
            </c:extLst>
          </c:dPt>
          <c:dLbls>
            <c:dLbl>
              <c:idx val="1"/>
              <c:layout>
                <c:manualLayout>
                  <c:x val="-5.4900443340936522E-2"/>
                  <c:y val="-2.9642268095006426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05-4A82-8FC6-5AFE5AA22769}"/>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HealthCare_Analysis!$A$22:$A$24</c:f>
              <c:strCache>
                <c:ptCount val="2"/>
                <c:pt idx="0">
                  <c:v>No</c:v>
                </c:pt>
                <c:pt idx="1">
                  <c:v>yes</c:v>
                </c:pt>
              </c:strCache>
            </c:strRef>
          </c:cat>
          <c:val>
            <c:numRef>
              <c:f>HealthCare_Analysis!$B$22:$B$24</c:f>
              <c:numCache>
                <c:formatCode>General</c:formatCode>
                <c:ptCount val="2"/>
                <c:pt idx="0">
                  <c:v>1417</c:v>
                </c:pt>
                <c:pt idx="1">
                  <c:v>162</c:v>
                </c:pt>
              </c:numCache>
            </c:numRef>
          </c:val>
          <c:extLst>
            <c:ext xmlns:c16="http://schemas.microsoft.com/office/drawing/2014/chart" uri="{C3380CC4-5D6E-409C-BE32-E72D297353CC}">
              <c16:uniqueId val="{00000000-0D05-4A82-8FC6-5AFE5AA22769}"/>
            </c:ext>
          </c:extLst>
        </c:ser>
        <c:dLbls>
          <c:dLblPos val="ctr"/>
          <c:showLegendKey val="0"/>
          <c:showVal val="0"/>
          <c:showCatName val="0"/>
          <c:showSerName val="0"/>
          <c:showPercent val="1"/>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[Healthcare_Solved.xlsx]HealthCare_Analysis!ChargesVsWeightNDiabetics</c:name>
    <c:fmtId val="6"/>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HealthCare_Analysis!$B$40:$B$41</c:f>
              <c:strCache>
                <c:ptCount val="1"/>
                <c:pt idx="0">
                  <c:v>Diabetes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HealthCare_Analysis!$A$42:$A$46</c:f>
              <c:strCache>
                <c:ptCount val="4"/>
                <c:pt idx="0">
                  <c:v>NormalWeight</c:v>
                </c:pt>
                <c:pt idx="1">
                  <c:v>Obesity</c:v>
                </c:pt>
                <c:pt idx="2">
                  <c:v>OverWeight</c:v>
                </c:pt>
                <c:pt idx="3">
                  <c:v>Underweight</c:v>
                </c:pt>
              </c:strCache>
            </c:strRef>
          </c:cat>
          <c:val>
            <c:numRef>
              <c:f>HealthCare_Analysis!$B$42:$B$46</c:f>
              <c:numCache>
                <c:formatCode>"$"#,##0.00</c:formatCode>
                <c:ptCount val="4"/>
                <c:pt idx="0">
                  <c:v>12492.756642857146</c:v>
                </c:pt>
                <c:pt idx="1">
                  <c:v>19141.570510440833</c:v>
                </c:pt>
                <c:pt idx="2">
                  <c:v>13988.433540372669</c:v>
                </c:pt>
                <c:pt idx="3">
                  <c:v>7424.9522727272733</c:v>
                </c:pt>
              </c:numCache>
            </c:numRef>
          </c:val>
          <c:extLst>
            <c:ext xmlns:c16="http://schemas.microsoft.com/office/drawing/2014/chart" uri="{C3380CC4-5D6E-409C-BE32-E72D297353CC}">
              <c16:uniqueId val="{00000000-62AA-4A80-9403-3D7CCB925F1E}"/>
            </c:ext>
          </c:extLst>
        </c:ser>
        <c:ser>
          <c:idx val="1"/>
          <c:order val="1"/>
          <c:tx>
            <c:strRef>
              <c:f>HealthCare_Analysis!$C$40:$C$41</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HealthCare_Analysis!$A$42:$A$46</c:f>
              <c:strCache>
                <c:ptCount val="4"/>
                <c:pt idx="0">
                  <c:v>NormalWeight</c:v>
                </c:pt>
                <c:pt idx="1">
                  <c:v>Obesity</c:v>
                </c:pt>
                <c:pt idx="2">
                  <c:v>OverWeight</c:v>
                </c:pt>
                <c:pt idx="3">
                  <c:v>Underweight</c:v>
                </c:pt>
              </c:strCache>
            </c:strRef>
          </c:cat>
          <c:val>
            <c:numRef>
              <c:f>HealthCare_Analysis!$C$42:$C$46</c:f>
              <c:numCache>
                <c:formatCode>"$"#,##0.00</c:formatCode>
                <c:ptCount val="4"/>
                <c:pt idx="0">
                  <c:v>7938.5057407407421</c:v>
                </c:pt>
                <c:pt idx="1">
                  <c:v>15217.014579606428</c:v>
                </c:pt>
                <c:pt idx="2">
                  <c:v>10300.885756302521</c:v>
                </c:pt>
                <c:pt idx="3">
                  <c:v>6911.0056097560973</c:v>
                </c:pt>
              </c:numCache>
            </c:numRef>
          </c:val>
          <c:extLst>
            <c:ext xmlns:c16="http://schemas.microsoft.com/office/drawing/2014/chart" uri="{C3380CC4-5D6E-409C-BE32-E72D297353CC}">
              <c16:uniqueId val="{00000000-FC22-4DBC-BAC3-E3D0B9616406}"/>
            </c:ext>
          </c:extLst>
        </c:ser>
        <c:ser>
          <c:idx val="2"/>
          <c:order val="2"/>
          <c:tx>
            <c:strRef>
              <c:f>HealthCare_Analysis!$D$40:$D$41</c:f>
              <c:strCache>
                <c:ptCount val="1"/>
                <c:pt idx="0">
                  <c:v>Prediabetes</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HealthCare_Analysis!$A$42:$A$46</c:f>
              <c:strCache>
                <c:ptCount val="4"/>
                <c:pt idx="0">
                  <c:v>NormalWeight</c:v>
                </c:pt>
                <c:pt idx="1">
                  <c:v>Obesity</c:v>
                </c:pt>
                <c:pt idx="2">
                  <c:v>OverWeight</c:v>
                </c:pt>
                <c:pt idx="3">
                  <c:v>Underweight</c:v>
                </c:pt>
              </c:strCache>
            </c:strRef>
          </c:cat>
          <c:val>
            <c:numRef>
              <c:f>HealthCare_Analysis!$D$42:$D$46</c:f>
              <c:numCache>
                <c:formatCode>"$"#,##0.00</c:formatCode>
                <c:ptCount val="4"/>
                <c:pt idx="0">
                  <c:v>10389.962592592598</c:v>
                </c:pt>
                <c:pt idx="1">
                  <c:v>15573.56565789474</c:v>
                </c:pt>
                <c:pt idx="2">
                  <c:v>10113.704476190474</c:v>
                </c:pt>
                <c:pt idx="3">
                  <c:v>5626.0917857142849</c:v>
                </c:pt>
              </c:numCache>
            </c:numRef>
          </c:val>
          <c:extLst>
            <c:ext xmlns:c16="http://schemas.microsoft.com/office/drawing/2014/chart" uri="{C3380CC4-5D6E-409C-BE32-E72D297353CC}">
              <c16:uniqueId val="{00000001-FC22-4DBC-BAC3-E3D0B9616406}"/>
            </c:ext>
          </c:extLst>
        </c:ser>
        <c:dLbls>
          <c:dLblPos val="inEnd"/>
          <c:showLegendKey val="0"/>
          <c:showVal val="1"/>
          <c:showCatName val="0"/>
          <c:showSerName val="0"/>
          <c:showPercent val="0"/>
          <c:showBubbleSize val="0"/>
        </c:dLbls>
        <c:gapWidth val="65"/>
        <c:axId val="1183186608"/>
        <c:axId val="1183184088"/>
      </c:barChart>
      <c:catAx>
        <c:axId val="1183186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83184088"/>
        <c:crosses val="autoZero"/>
        <c:auto val="1"/>
        <c:lblAlgn val="ctr"/>
        <c:lblOffset val="100"/>
        <c:noMultiLvlLbl val="0"/>
      </c:catAx>
      <c:valAx>
        <c:axId val="11831840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11831866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[Healthcare_Solved.xlsx]HealthCare_Analysis!ChargesVSHospitalTier</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HealthCare_Analysis!$B$59:$B$60</c:f>
              <c:strCache>
                <c:ptCount val="1"/>
                <c:pt idx="0">
                  <c:v>tier - 1</c:v>
                </c:pt>
              </c:strCache>
            </c:strRef>
          </c:tx>
          <c:spPr>
            <a:solidFill>
              <a:schemeClr val="accent1"/>
            </a:solidFill>
            <a:ln>
              <a:noFill/>
            </a:ln>
            <a:effectLst/>
          </c:spPr>
          <c:invertIfNegative val="0"/>
          <c:cat>
            <c:strRef>
              <c:f>HealthCare_Analysis!$A$61:$A$78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HealthCare_Analysis!$B$61:$B$78</c:f>
              <c:numCache>
                <c:formatCode>"$"#,##0.00</c:formatCode>
                <c:ptCount val="17"/>
                <c:pt idx="0">
                  <c:v>33081.373793103448</c:v>
                </c:pt>
                <c:pt idx="1">
                  <c:v>26111.45793650793</c:v>
                </c:pt>
                <c:pt idx="2">
                  <c:v>31328.102238805957</c:v>
                </c:pt>
                <c:pt idx="3">
                  <c:v>13891.86</c:v>
                </c:pt>
                <c:pt idx="4">
                  <c:v>21523.52</c:v>
                </c:pt>
                <c:pt idx="5">
                  <c:v>39868.616250000006</c:v>
                </c:pt>
                <c:pt idx="6">
                  <c:v>34070.595714285715</c:v>
                </c:pt>
                <c:pt idx="7">
                  <c:v>33475.82</c:v>
                </c:pt>
                <c:pt idx="8">
                  <c:v>27621.609999999997</c:v>
                </c:pt>
                <c:pt idx="12">
                  <c:v>18261.7575</c:v>
                </c:pt>
                <c:pt idx="13">
                  <c:v>32732.187142857147</c:v>
                </c:pt>
                <c:pt idx="15">
                  <c:v>18709.798000000003</c:v>
                </c:pt>
                <c:pt idx="16">
                  <c:v>20996.530000000002</c:v>
                </c:pt>
              </c:numCache>
            </c:numRef>
          </c:val>
          <c:extLst>
            <c:ext xmlns:c16="http://schemas.microsoft.com/office/drawing/2014/chart" uri="{C3380CC4-5D6E-409C-BE32-E72D297353CC}">
              <c16:uniqueId val="{00000000-F008-434E-AF28-7E2DA765B9B1}"/>
            </c:ext>
          </c:extLst>
        </c:ser>
        <c:ser>
          <c:idx val="1"/>
          <c:order val="1"/>
          <c:tx>
            <c:strRef>
              <c:f>HealthCare_Analysis!$C$59:$C$60</c:f>
              <c:strCache>
                <c:ptCount val="1"/>
                <c:pt idx="0">
                  <c:v>tier - 2</c:v>
                </c:pt>
              </c:strCache>
            </c:strRef>
          </c:tx>
          <c:spPr>
            <a:solidFill>
              <a:schemeClr val="accent2"/>
            </a:solidFill>
            <a:ln>
              <a:noFill/>
            </a:ln>
            <a:effectLst/>
          </c:spPr>
          <c:invertIfNegative val="0"/>
          <c:cat>
            <c:strRef>
              <c:f>HealthCare_Analysis!$A$61:$A$78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HealthCare_Analysis!$C$61:$C$78</c:f>
              <c:numCache>
                <c:formatCode>"$"#,##0.00</c:formatCode>
                <c:ptCount val="17"/>
                <c:pt idx="0">
                  <c:v>18997.2806918239</c:v>
                </c:pt>
                <c:pt idx="1">
                  <c:v>10334.279321533928</c:v>
                </c:pt>
                <c:pt idx="2">
                  <c:v>8439.2844000000005</c:v>
                </c:pt>
                <c:pt idx="3">
                  <c:v>2395.17</c:v>
                </c:pt>
                <c:pt idx="4">
                  <c:v>15675.543333333335</c:v>
                </c:pt>
                <c:pt idx="5">
                  <c:v>16075.963333333331</c:v>
                </c:pt>
                <c:pt idx="6">
                  <c:v>11365.621875000001</c:v>
                </c:pt>
                <c:pt idx="7">
                  <c:v>10139.553333333333</c:v>
                </c:pt>
                <c:pt idx="8">
                  <c:v>8116.7199999999984</c:v>
                </c:pt>
                <c:pt idx="9">
                  <c:v>6760.543333333334</c:v>
                </c:pt>
                <c:pt idx="10">
                  <c:v>7668.1787234042549</c:v>
                </c:pt>
                <c:pt idx="11">
                  <c:v>10102.026666666667</c:v>
                </c:pt>
                <c:pt idx="12">
                  <c:v>13457.094583333334</c:v>
                </c:pt>
                <c:pt idx="13">
                  <c:v>10174.345999999998</c:v>
                </c:pt>
                <c:pt idx="14">
                  <c:v>6886.0368421052626</c:v>
                </c:pt>
                <c:pt idx="15">
                  <c:v>11919.607857142855</c:v>
                </c:pt>
              </c:numCache>
            </c:numRef>
          </c:val>
          <c:extLst>
            <c:ext xmlns:c16="http://schemas.microsoft.com/office/drawing/2014/chart" uri="{C3380CC4-5D6E-409C-BE32-E72D297353CC}">
              <c16:uniqueId val="{00000001-F008-434E-AF28-7E2DA765B9B1}"/>
            </c:ext>
          </c:extLst>
        </c:ser>
        <c:ser>
          <c:idx val="2"/>
          <c:order val="2"/>
          <c:tx>
            <c:strRef>
              <c:f>HealthCare_Analysis!$D$59:$D$60</c:f>
              <c:strCache>
                <c:ptCount val="1"/>
                <c:pt idx="0">
                  <c:v>tier - 3</c:v>
                </c:pt>
              </c:strCache>
            </c:strRef>
          </c:tx>
          <c:spPr>
            <a:solidFill>
              <a:schemeClr val="accent3"/>
            </a:solidFill>
            <a:ln>
              <a:noFill/>
            </a:ln>
            <a:effectLst/>
          </c:spPr>
          <c:invertIfNegative val="0"/>
          <c:cat>
            <c:strRef>
              <c:f>HealthCare_Analysis!$A$61:$A$78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HealthCare_Analysis!$D$61:$D$78</c:f>
              <c:numCache>
                <c:formatCode>"$"#,##0.00</c:formatCode>
                <c:ptCount val="17"/>
                <c:pt idx="0">
                  <c:v>9250.3617857142854</c:v>
                </c:pt>
                <c:pt idx="1">
                  <c:v>10179.941965317917</c:v>
                </c:pt>
                <c:pt idx="2">
                  <c:v>6890.7568235294129</c:v>
                </c:pt>
                <c:pt idx="3">
                  <c:v>16950.485000000001</c:v>
                </c:pt>
                <c:pt idx="4">
                  <c:v>7570.7550000000001</c:v>
                </c:pt>
                <c:pt idx="5">
                  <c:v>8133.0084090909086</c:v>
                </c:pt>
                <c:pt idx="6">
                  <c:v>8667.3661538461529</c:v>
                </c:pt>
                <c:pt idx="7">
                  <c:v>12570.970000000001</c:v>
                </c:pt>
                <c:pt idx="8">
                  <c:v>12706.976000000001</c:v>
                </c:pt>
                <c:pt idx="9">
                  <c:v>11716.453333333333</c:v>
                </c:pt>
                <c:pt idx="10">
                  <c:v>11518.785652173914</c:v>
                </c:pt>
                <c:pt idx="11">
                  <c:v>11637.812000000002</c:v>
                </c:pt>
                <c:pt idx="12">
                  <c:v>12785.637000000001</c:v>
                </c:pt>
                <c:pt idx="13">
                  <c:v>13360.978888888885</c:v>
                </c:pt>
                <c:pt idx="14">
                  <c:v>10510.31380952381</c:v>
                </c:pt>
                <c:pt idx="15">
                  <c:v>12296.779729729731</c:v>
                </c:pt>
              </c:numCache>
            </c:numRef>
          </c:val>
          <c:extLst>
            <c:ext xmlns:c16="http://schemas.microsoft.com/office/drawing/2014/chart" uri="{C3380CC4-5D6E-409C-BE32-E72D297353CC}">
              <c16:uniqueId val="{00000000-6938-41F4-B32A-277A9F527CF0}"/>
            </c:ext>
          </c:extLst>
        </c:ser>
        <c:dLbls>
          <c:showLegendKey val="0"/>
          <c:showVal val="0"/>
          <c:showCatName val="0"/>
          <c:showSerName val="0"/>
          <c:showPercent val="0"/>
          <c:showBubbleSize val="0"/>
        </c:dLbls>
        <c:gapWidth val="219"/>
        <c:overlap val="-27"/>
        <c:axId val="1180328320"/>
        <c:axId val="1180330120"/>
      </c:barChart>
      <c:catAx>
        <c:axId val="118032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330120"/>
        <c:crosses val="autoZero"/>
        <c:auto val="1"/>
        <c:lblAlgn val="ctr"/>
        <c:lblOffset val="100"/>
        <c:noMultiLvlLbl val="0"/>
      </c:catAx>
      <c:valAx>
        <c:axId val="1180330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32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[Healthcare_Solved.xlsx]HealthCare_Analysis!AgeVSBMInHbA1C</c:name>
    <c:fmtId val="1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HealthCare_Analysis!$B$83</c:f>
              <c:strCache>
                <c:ptCount val="1"/>
                <c:pt idx="0">
                  <c:v>Sum of BMI</c:v>
                </c:pt>
              </c:strCache>
            </c:strRef>
          </c:tx>
          <c:spPr>
            <a:ln w="28575" cap="rnd">
              <a:solidFill>
                <a:schemeClr val="accent1"/>
              </a:solidFill>
              <a:round/>
            </a:ln>
            <a:effectLst/>
          </c:spPr>
          <c:marker>
            <c:symbol val="none"/>
          </c:marker>
          <c:cat>
            <c:strRef>
              <c:f>HealthCare_Analysis!$A$84:$A$132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HealthCare_Analysis!$B$84:$B$132</c:f>
              <c:numCache>
                <c:formatCode>General</c:formatCode>
                <c:ptCount val="48"/>
                <c:pt idx="0">
                  <c:v>2938.4749999999995</c:v>
                </c:pt>
                <c:pt idx="1">
                  <c:v>2550.2600000000007</c:v>
                </c:pt>
                <c:pt idx="2">
                  <c:v>1625.06</c:v>
                </c:pt>
                <c:pt idx="3">
                  <c:v>1258.7699999999998</c:v>
                </c:pt>
                <c:pt idx="4">
                  <c:v>1694.2549999999994</c:v>
                </c:pt>
                <c:pt idx="5">
                  <c:v>1541.4649999999999</c:v>
                </c:pt>
                <c:pt idx="6">
                  <c:v>1334.8049999999998</c:v>
                </c:pt>
                <c:pt idx="7">
                  <c:v>1729.6200000000003</c:v>
                </c:pt>
                <c:pt idx="8">
                  <c:v>1339.4199999999998</c:v>
                </c:pt>
                <c:pt idx="9">
                  <c:v>1546.1300000000003</c:v>
                </c:pt>
                <c:pt idx="10">
                  <c:v>1737.6399999999999</c:v>
                </c:pt>
                <c:pt idx="11">
                  <c:v>1630.4550000000002</c:v>
                </c:pt>
                <c:pt idx="12">
                  <c:v>1876.9949999999999</c:v>
                </c:pt>
                <c:pt idx="13">
                  <c:v>1430.9250000000002</c:v>
                </c:pt>
                <c:pt idx="14">
                  <c:v>1662.3200000000002</c:v>
                </c:pt>
                <c:pt idx="15">
                  <c:v>1415.3600000000001</c:v>
                </c:pt>
                <c:pt idx="16">
                  <c:v>1893.0950000000003</c:v>
                </c:pt>
                <c:pt idx="17">
                  <c:v>1218.81</c:v>
                </c:pt>
                <c:pt idx="18">
                  <c:v>1238.23</c:v>
                </c:pt>
                <c:pt idx="19">
                  <c:v>1566.84</c:v>
                </c:pt>
                <c:pt idx="20">
                  <c:v>1246.5449999999998</c:v>
                </c:pt>
                <c:pt idx="21">
                  <c:v>1355.2649999999999</c:v>
                </c:pt>
                <c:pt idx="22">
                  <c:v>1684.1949999999999</c:v>
                </c:pt>
                <c:pt idx="23">
                  <c:v>1562.2750000000003</c:v>
                </c:pt>
                <c:pt idx="24">
                  <c:v>1429.35</c:v>
                </c:pt>
                <c:pt idx="25">
                  <c:v>1615.2500000000002</c:v>
                </c:pt>
                <c:pt idx="26">
                  <c:v>1542.4949999999999</c:v>
                </c:pt>
                <c:pt idx="27">
                  <c:v>1330.4400000000005</c:v>
                </c:pt>
                <c:pt idx="28">
                  <c:v>1764.5349999999994</c:v>
                </c:pt>
                <c:pt idx="29">
                  <c:v>1646.0199999999998</c:v>
                </c:pt>
                <c:pt idx="30">
                  <c:v>1857.0000000000002</c:v>
                </c:pt>
                <c:pt idx="31">
                  <c:v>1467.4499999999998</c:v>
                </c:pt>
                <c:pt idx="32">
                  <c:v>1771.9449999999999</c:v>
                </c:pt>
                <c:pt idx="33">
                  <c:v>1756.6250000000002</c:v>
                </c:pt>
                <c:pt idx="34">
                  <c:v>1821.325</c:v>
                </c:pt>
                <c:pt idx="35">
                  <c:v>1600.7449999999999</c:v>
                </c:pt>
                <c:pt idx="36">
                  <c:v>1521.07</c:v>
                </c:pt>
                <c:pt idx="37">
                  <c:v>1485.67</c:v>
                </c:pt>
                <c:pt idx="38">
                  <c:v>1604.9649999999999</c:v>
                </c:pt>
                <c:pt idx="39">
                  <c:v>1495.7849999999999</c:v>
                </c:pt>
                <c:pt idx="40">
                  <c:v>1363.1549999999997</c:v>
                </c:pt>
                <c:pt idx="41">
                  <c:v>1587.7350000000006</c:v>
                </c:pt>
                <c:pt idx="42">
                  <c:v>1630.16</c:v>
                </c:pt>
                <c:pt idx="43">
                  <c:v>748.61000000000013</c:v>
                </c:pt>
                <c:pt idx="44">
                  <c:v>710.91499999999996</c:v>
                </c:pt>
                <c:pt idx="45">
                  <c:v>733.54499999999985</c:v>
                </c:pt>
                <c:pt idx="46">
                  <c:v>732.25</c:v>
                </c:pt>
                <c:pt idx="47">
                  <c:v>26.885000000000002</c:v>
                </c:pt>
              </c:numCache>
            </c:numRef>
          </c:val>
          <c:smooth val="0"/>
          <c:extLst>
            <c:ext xmlns:c16="http://schemas.microsoft.com/office/drawing/2014/chart" uri="{C3380CC4-5D6E-409C-BE32-E72D297353CC}">
              <c16:uniqueId val="{00000000-BD08-40B5-B1B9-98C7F51C8868}"/>
            </c:ext>
          </c:extLst>
        </c:ser>
        <c:ser>
          <c:idx val="1"/>
          <c:order val="1"/>
          <c:tx>
            <c:strRef>
              <c:f>HealthCare_Analysis!$C$83</c:f>
              <c:strCache>
                <c:ptCount val="1"/>
                <c:pt idx="0">
                  <c:v>Sum of HBA1C</c:v>
                </c:pt>
              </c:strCache>
            </c:strRef>
          </c:tx>
          <c:spPr>
            <a:ln w="28575" cap="rnd">
              <a:solidFill>
                <a:schemeClr val="accent2"/>
              </a:solidFill>
              <a:round/>
            </a:ln>
            <a:effectLst/>
          </c:spPr>
          <c:marker>
            <c:symbol val="none"/>
          </c:marker>
          <c:cat>
            <c:strRef>
              <c:f>HealthCare_Analysis!$A$84:$A$132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HealthCare_Analysis!$C$84:$C$132</c:f>
              <c:numCache>
                <c:formatCode>General</c:formatCode>
                <c:ptCount val="48"/>
                <c:pt idx="0">
                  <c:v>483.24999999999989</c:v>
                </c:pt>
                <c:pt idx="1">
                  <c:v>445.32</c:v>
                </c:pt>
                <c:pt idx="2">
                  <c:v>540.81999999999994</c:v>
                </c:pt>
                <c:pt idx="3">
                  <c:v>220.05000000000004</c:v>
                </c:pt>
                <c:pt idx="4">
                  <c:v>274.39000000000004</c:v>
                </c:pt>
                <c:pt idx="5">
                  <c:v>259.46000000000004</c:v>
                </c:pt>
                <c:pt idx="6">
                  <c:v>237.48</c:v>
                </c:pt>
                <c:pt idx="7">
                  <c:v>299.76</c:v>
                </c:pt>
                <c:pt idx="8">
                  <c:v>224.53</c:v>
                </c:pt>
                <c:pt idx="9">
                  <c:v>251.97999999999996</c:v>
                </c:pt>
                <c:pt idx="10">
                  <c:v>292.3599999999999</c:v>
                </c:pt>
                <c:pt idx="11">
                  <c:v>275.83000000000004</c:v>
                </c:pt>
                <c:pt idx="12">
                  <c:v>290.27999999999997</c:v>
                </c:pt>
                <c:pt idx="13">
                  <c:v>245.32000000000008</c:v>
                </c:pt>
                <c:pt idx="14">
                  <c:v>258.99</c:v>
                </c:pt>
                <c:pt idx="15">
                  <c:v>226.59000000000003</c:v>
                </c:pt>
                <c:pt idx="16">
                  <c:v>326.68000000000012</c:v>
                </c:pt>
                <c:pt idx="17">
                  <c:v>205.81000000000003</c:v>
                </c:pt>
                <c:pt idx="18">
                  <c:v>380.40000000000009</c:v>
                </c:pt>
                <c:pt idx="19">
                  <c:v>273.77</c:v>
                </c:pt>
                <c:pt idx="20">
                  <c:v>231.33999999999997</c:v>
                </c:pt>
                <c:pt idx="21">
                  <c:v>247.11000000000004</c:v>
                </c:pt>
                <c:pt idx="22">
                  <c:v>278.22000000000003</c:v>
                </c:pt>
                <c:pt idx="23">
                  <c:v>488.3</c:v>
                </c:pt>
                <c:pt idx="24">
                  <c:v>244.48</c:v>
                </c:pt>
                <c:pt idx="25">
                  <c:v>262.20999999999998</c:v>
                </c:pt>
                <c:pt idx="26">
                  <c:v>472.09000000000003</c:v>
                </c:pt>
                <c:pt idx="27">
                  <c:v>238.74000000000004</c:v>
                </c:pt>
                <c:pt idx="28">
                  <c:v>305.85000000000008</c:v>
                </c:pt>
                <c:pt idx="29">
                  <c:v>459.26999999999992</c:v>
                </c:pt>
                <c:pt idx="30">
                  <c:v>554.68000000000006</c:v>
                </c:pt>
                <c:pt idx="31">
                  <c:v>467.65999999999991</c:v>
                </c:pt>
                <c:pt idx="32">
                  <c:v>302.97000000000008</c:v>
                </c:pt>
                <c:pt idx="33">
                  <c:v>501.09999999999997</c:v>
                </c:pt>
                <c:pt idx="34">
                  <c:v>525.88</c:v>
                </c:pt>
                <c:pt idx="35">
                  <c:v>273.37</c:v>
                </c:pt>
                <c:pt idx="36">
                  <c:v>448.61999999999995</c:v>
                </c:pt>
                <c:pt idx="37">
                  <c:v>428.08</c:v>
                </c:pt>
                <c:pt idx="38">
                  <c:v>244.06000000000003</c:v>
                </c:pt>
                <c:pt idx="39">
                  <c:v>471.29999999999995</c:v>
                </c:pt>
                <c:pt idx="40">
                  <c:v>230.06000000000006</c:v>
                </c:pt>
                <c:pt idx="41">
                  <c:v>441.42999999999995</c:v>
                </c:pt>
                <c:pt idx="42">
                  <c:v>483.94</c:v>
                </c:pt>
                <c:pt idx="43">
                  <c:v>201.73</c:v>
                </c:pt>
                <c:pt idx="44">
                  <c:v>212.99</c:v>
                </c:pt>
                <c:pt idx="45">
                  <c:v>126.60000000000001</c:v>
                </c:pt>
                <c:pt idx="46">
                  <c:v>196.95000000000007</c:v>
                </c:pt>
                <c:pt idx="47">
                  <c:v>9.86</c:v>
                </c:pt>
              </c:numCache>
            </c:numRef>
          </c:val>
          <c:smooth val="0"/>
          <c:extLst>
            <c:ext xmlns:c16="http://schemas.microsoft.com/office/drawing/2014/chart" uri="{C3380CC4-5D6E-409C-BE32-E72D297353CC}">
              <c16:uniqueId val="{00000001-BD08-40B5-B1B9-98C7F51C8868}"/>
            </c:ext>
          </c:extLst>
        </c:ser>
        <c:dLbls>
          <c:showLegendKey val="0"/>
          <c:showVal val="0"/>
          <c:showCatName val="0"/>
          <c:showSerName val="0"/>
          <c:showPercent val="0"/>
          <c:showBubbleSize val="0"/>
        </c:dLbls>
        <c:smooth val="0"/>
        <c:axId val="1180700936"/>
        <c:axId val="1180703096"/>
      </c:lineChart>
      <c:catAx>
        <c:axId val="1180700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703096"/>
        <c:crosses val="autoZero"/>
        <c:auto val="1"/>
        <c:lblAlgn val="ctr"/>
        <c:lblOffset val="100"/>
        <c:noMultiLvlLbl val="0"/>
      </c:catAx>
      <c:valAx>
        <c:axId val="1180703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700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[Healthcare_Solved.xlsx]HealthCare_Analysis!AgeVSCharges</c:name>
    <c:fmtId val="1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HealthCare_Analysis!$B$138</c:f>
              <c:strCache>
                <c:ptCount val="1"/>
                <c:pt idx="0">
                  <c:v>Total</c:v>
                </c:pt>
              </c:strCache>
            </c:strRef>
          </c:tx>
          <c:spPr>
            <a:ln w="28575" cap="rnd">
              <a:solidFill>
                <a:schemeClr val="accent1"/>
              </a:solidFill>
              <a:round/>
            </a:ln>
            <a:effectLst/>
          </c:spPr>
          <c:marker>
            <c:symbol val="none"/>
          </c:marker>
          <c:cat>
            <c:strRef>
              <c:f>HealthCare_Analysis!$A$139:$A$187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HealthCare_Analysis!$B$139:$B$187</c:f>
              <c:numCache>
                <c:formatCode>"$"#,##0.00</c:formatCode>
                <c:ptCount val="48"/>
                <c:pt idx="0">
                  <c:v>6611.3115957446826</c:v>
                </c:pt>
                <c:pt idx="1">
                  <c:v>9677.1868604651172</c:v>
                </c:pt>
                <c:pt idx="2">
                  <c:v>7411.4482758620688</c:v>
                </c:pt>
                <c:pt idx="3">
                  <c:v>5214.5293023255826</c:v>
                </c:pt>
                <c:pt idx="4">
                  <c:v>9806.2324999999983</c:v>
                </c:pt>
                <c:pt idx="5">
                  <c:v>11092.9336</c:v>
                </c:pt>
                <c:pt idx="6">
                  <c:v>9765.5713043478263</c:v>
                </c:pt>
                <c:pt idx="7">
                  <c:v>9184.8870175438587</c:v>
                </c:pt>
                <c:pt idx="8">
                  <c:v>5920.5868181818187</c:v>
                </c:pt>
                <c:pt idx="9">
                  <c:v>11846.241764705881</c:v>
                </c:pt>
                <c:pt idx="10">
                  <c:v>9219.8155357142859</c:v>
                </c:pt>
                <c:pt idx="11">
                  <c:v>9914.7999999999975</c:v>
                </c:pt>
                <c:pt idx="12">
                  <c:v>13787.847321428575</c:v>
                </c:pt>
                <c:pt idx="13">
                  <c:v>10346.343043478259</c:v>
                </c:pt>
                <c:pt idx="14">
                  <c:v>14698.090999999997</c:v>
                </c:pt>
                <c:pt idx="15">
                  <c:v>11891.083333333334</c:v>
                </c:pt>
                <c:pt idx="16">
                  <c:v>11886.587049180327</c:v>
                </c:pt>
                <c:pt idx="17">
                  <c:v>10817.261500000001</c:v>
                </c:pt>
                <c:pt idx="18">
                  <c:v>12290.951190476193</c:v>
                </c:pt>
                <c:pt idx="19">
                  <c:v>16503.813846153844</c:v>
                </c:pt>
                <c:pt idx="20">
                  <c:v>10223.004772727272</c:v>
                </c:pt>
                <c:pt idx="21">
                  <c:v>13882.343777777782</c:v>
                </c:pt>
                <c:pt idx="22">
                  <c:v>13058.025370370371</c:v>
                </c:pt>
                <c:pt idx="23">
                  <c:v>12031.149615384616</c:v>
                </c:pt>
                <c:pt idx="24">
                  <c:v>13180.461702127663</c:v>
                </c:pt>
                <c:pt idx="25">
                  <c:v>17980.606000000007</c:v>
                </c:pt>
                <c:pt idx="26">
                  <c:v>15162.016862745098</c:v>
                </c:pt>
                <c:pt idx="27">
                  <c:v>15183.109069767437</c:v>
                </c:pt>
                <c:pt idx="28">
                  <c:v>17592.405438596492</c:v>
                </c:pt>
                <c:pt idx="29">
                  <c:v>19264.404705882356</c:v>
                </c:pt>
                <c:pt idx="30">
                  <c:v>15253.752241379312</c:v>
                </c:pt>
                <c:pt idx="31">
                  <c:v>14768.245306122451</c:v>
                </c:pt>
                <c:pt idx="32">
                  <c:v>16208.155862068963</c:v>
                </c:pt>
                <c:pt idx="33">
                  <c:v>17321.89553571428</c:v>
                </c:pt>
                <c:pt idx="34">
                  <c:v>16571.974482758622</c:v>
                </c:pt>
                <c:pt idx="35">
                  <c:v>16029.775283018871</c:v>
                </c:pt>
                <c:pt idx="36">
                  <c:v>17861.568367346939</c:v>
                </c:pt>
                <c:pt idx="37">
                  <c:v>18447.757111111114</c:v>
                </c:pt>
                <c:pt idx="38">
                  <c:v>17000.735208333335</c:v>
                </c:pt>
                <c:pt idx="39">
                  <c:v>15703.818200000005</c:v>
                </c:pt>
                <c:pt idx="40">
                  <c:v>14948.267674418608</c:v>
                </c:pt>
                <c:pt idx="41">
                  <c:v>18163.963877551021</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DFEA-474C-934D-8A0C9F7B1EB9}"/>
            </c:ext>
          </c:extLst>
        </c:ser>
        <c:dLbls>
          <c:showLegendKey val="0"/>
          <c:showVal val="0"/>
          <c:showCatName val="0"/>
          <c:showSerName val="0"/>
          <c:showPercent val="0"/>
          <c:showBubbleSize val="0"/>
        </c:dLbls>
        <c:smooth val="0"/>
        <c:axId val="1183260040"/>
        <c:axId val="1183257880"/>
      </c:lineChart>
      <c:catAx>
        <c:axId val="1183260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257880"/>
        <c:crosses val="autoZero"/>
        <c:auto val="1"/>
        <c:lblAlgn val="ctr"/>
        <c:lblOffset val="100"/>
        <c:noMultiLvlLbl val="0"/>
      </c:catAx>
      <c:valAx>
        <c:axId val="11832578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260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[Healthcare_Solved.xlsx]HealthCare_Analysis!PivotTable2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 History</a:t>
            </a:r>
            <a:r>
              <a:rPr lang="en-US" baseline="0"/>
              <a:t> Vs Smoker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HealthCare_Analysis!$B$4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1FE-4B07-A2FF-1D96BF332AD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1FE-4B07-A2FF-1D96BF332A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HealthCare_Analysis!$A$5:$A$7</c:f>
              <c:strCache>
                <c:ptCount val="2"/>
                <c:pt idx="0">
                  <c:v>No</c:v>
                </c:pt>
                <c:pt idx="1">
                  <c:v>Yes</c:v>
                </c:pt>
              </c:strCache>
            </c:strRef>
          </c:cat>
          <c:val>
            <c:numRef>
              <c:f>HealthCare_Analysis!$B$5:$B$7</c:f>
              <c:numCache>
                <c:formatCode>General</c:formatCode>
                <c:ptCount val="2"/>
                <c:pt idx="0">
                  <c:v>1944</c:v>
                </c:pt>
                <c:pt idx="1">
                  <c:v>391</c:v>
                </c:pt>
              </c:numCache>
            </c:numRef>
          </c:val>
          <c:extLst>
            <c:ext xmlns:c16="http://schemas.microsoft.com/office/drawing/2014/chart" uri="{C3380CC4-5D6E-409C-BE32-E72D297353CC}">
              <c16:uniqueId val="{00000000-6295-41FC-873B-9595E9F4C0B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[Healthcare_Solved.xlsx]HealthCare_Analysis!PivotTable3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HbA1C vs Transplants done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HealthCare_Analysis!$B$27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220-409A-9746-4D147EC2738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220-409A-9746-4D147EC273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HealthCare_Analysis!$A$28:$A$30</c:f>
              <c:strCache>
                <c:ptCount val="2"/>
                <c:pt idx="0">
                  <c:v>No</c:v>
                </c:pt>
                <c:pt idx="1">
                  <c:v>yes</c:v>
                </c:pt>
              </c:strCache>
            </c:strRef>
          </c:cat>
          <c:val>
            <c:numRef>
              <c:f>HealthCare_Analysis!$B$28:$B$30</c:f>
              <c:numCache>
                <c:formatCode>0.0000</c:formatCode>
                <c:ptCount val="2"/>
                <c:pt idx="0">
                  <c:v>6.6704427202190804</c:v>
                </c:pt>
                <c:pt idx="1">
                  <c:v>5.1876388888888876</c:v>
                </c:pt>
              </c:numCache>
            </c:numRef>
          </c:val>
          <c:extLst>
            <c:ext xmlns:c16="http://schemas.microsoft.com/office/drawing/2014/chart" uri="{C3380CC4-5D6E-409C-BE32-E72D297353CC}">
              <c16:uniqueId val="{00000000-5C38-47E1-932B-1FC083D716A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[Healthcare_Solved.xlsx]HealthCare_Analysis!ChargesVsWeightNDiabetics</c:name>
    <c:fmtId val="13"/>
  </c:pivotSource>
  <c:chart>
    <c:title>
      <c:tx>
        <c:rich>
          <a:bodyPr rot="0" spcFirstLastPara="1" vertOverflow="ellipsis" vert="horz" wrap="square" anchor="ctr" anchorCtr="1"/>
          <a:lstStyle/>
          <a:p>
            <a:pPr>
              <a:defRPr sz="14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i="1"/>
              <a:t>Average charges by weight &amp; diabetes status</a:t>
            </a:r>
          </a:p>
        </c:rich>
      </c:tx>
      <c:overlay val="0"/>
      <c:spPr>
        <a:noFill/>
        <a:ln>
          <a:noFill/>
        </a:ln>
        <a:effectLst/>
      </c:spPr>
      <c:txPr>
        <a:bodyPr rot="0" spcFirstLastPara="1" vertOverflow="ellipsis" vert="horz" wrap="square" anchor="ctr" anchorCtr="1"/>
        <a:lstStyle/>
        <a:p>
          <a:pPr>
            <a:defRPr sz="14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HealthCare_Analysis!$B$40:$B$41</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HealthCare_Analysis!$A$42:$A$46</c:f>
              <c:strCache>
                <c:ptCount val="4"/>
                <c:pt idx="0">
                  <c:v>NormalWeight</c:v>
                </c:pt>
                <c:pt idx="1">
                  <c:v>Obesity</c:v>
                </c:pt>
                <c:pt idx="2">
                  <c:v>OverWeight</c:v>
                </c:pt>
                <c:pt idx="3">
                  <c:v>Underweight</c:v>
                </c:pt>
              </c:strCache>
            </c:strRef>
          </c:cat>
          <c:val>
            <c:numRef>
              <c:f>HealthCare_Analysis!$B$42:$B$46</c:f>
              <c:numCache>
                <c:formatCode>"$"#,##0.00</c:formatCode>
                <c:ptCount val="4"/>
                <c:pt idx="0">
                  <c:v>12492.756642857146</c:v>
                </c:pt>
                <c:pt idx="1">
                  <c:v>19141.570510440833</c:v>
                </c:pt>
                <c:pt idx="2">
                  <c:v>13988.433540372669</c:v>
                </c:pt>
                <c:pt idx="3">
                  <c:v>7424.9522727272733</c:v>
                </c:pt>
              </c:numCache>
            </c:numRef>
          </c:val>
          <c:extLst>
            <c:ext xmlns:c16="http://schemas.microsoft.com/office/drawing/2014/chart" uri="{C3380CC4-5D6E-409C-BE32-E72D297353CC}">
              <c16:uniqueId val="{00000000-CFBA-4614-95DC-FA4B21CD522F}"/>
            </c:ext>
          </c:extLst>
        </c:ser>
        <c:ser>
          <c:idx val="1"/>
          <c:order val="1"/>
          <c:tx>
            <c:strRef>
              <c:f>HealthCare_Analysis!$C$40:$C$41</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HealthCare_Analysis!$A$42:$A$46</c:f>
              <c:strCache>
                <c:ptCount val="4"/>
                <c:pt idx="0">
                  <c:v>NormalWeight</c:v>
                </c:pt>
                <c:pt idx="1">
                  <c:v>Obesity</c:v>
                </c:pt>
                <c:pt idx="2">
                  <c:v>OverWeight</c:v>
                </c:pt>
                <c:pt idx="3">
                  <c:v>Underweight</c:v>
                </c:pt>
              </c:strCache>
            </c:strRef>
          </c:cat>
          <c:val>
            <c:numRef>
              <c:f>HealthCare_Analysis!$C$42:$C$46</c:f>
              <c:numCache>
                <c:formatCode>"$"#,##0.00</c:formatCode>
                <c:ptCount val="4"/>
                <c:pt idx="0">
                  <c:v>7938.5057407407421</c:v>
                </c:pt>
                <c:pt idx="1">
                  <c:v>15217.014579606428</c:v>
                </c:pt>
                <c:pt idx="2">
                  <c:v>10300.885756302521</c:v>
                </c:pt>
                <c:pt idx="3">
                  <c:v>6911.0056097560973</c:v>
                </c:pt>
              </c:numCache>
            </c:numRef>
          </c:val>
          <c:extLst>
            <c:ext xmlns:c16="http://schemas.microsoft.com/office/drawing/2014/chart" uri="{C3380CC4-5D6E-409C-BE32-E72D297353CC}">
              <c16:uniqueId val="{00000001-6850-4997-9C5F-475D60768390}"/>
            </c:ext>
          </c:extLst>
        </c:ser>
        <c:ser>
          <c:idx val="2"/>
          <c:order val="2"/>
          <c:tx>
            <c:strRef>
              <c:f>HealthCare_Analysis!$D$40:$D$41</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HealthCare_Analysis!$A$42:$A$46</c:f>
              <c:strCache>
                <c:ptCount val="4"/>
                <c:pt idx="0">
                  <c:v>NormalWeight</c:v>
                </c:pt>
                <c:pt idx="1">
                  <c:v>Obesity</c:v>
                </c:pt>
                <c:pt idx="2">
                  <c:v>OverWeight</c:v>
                </c:pt>
                <c:pt idx="3">
                  <c:v>Underweight</c:v>
                </c:pt>
              </c:strCache>
            </c:strRef>
          </c:cat>
          <c:val>
            <c:numRef>
              <c:f>HealthCare_Analysis!$D$42:$D$46</c:f>
              <c:numCache>
                <c:formatCode>"$"#,##0.00</c:formatCode>
                <c:ptCount val="4"/>
                <c:pt idx="0">
                  <c:v>10389.962592592598</c:v>
                </c:pt>
                <c:pt idx="1">
                  <c:v>15573.56565789474</c:v>
                </c:pt>
                <c:pt idx="2">
                  <c:v>10113.704476190474</c:v>
                </c:pt>
                <c:pt idx="3">
                  <c:v>5626.0917857142849</c:v>
                </c:pt>
              </c:numCache>
            </c:numRef>
          </c:val>
          <c:extLst>
            <c:ext xmlns:c16="http://schemas.microsoft.com/office/drawing/2014/chart" uri="{C3380CC4-5D6E-409C-BE32-E72D297353CC}">
              <c16:uniqueId val="{00000002-6850-4997-9C5F-475D60768390}"/>
            </c:ext>
          </c:extLst>
        </c:ser>
        <c:dLbls>
          <c:dLblPos val="inEnd"/>
          <c:showLegendKey val="0"/>
          <c:showVal val="1"/>
          <c:showCatName val="0"/>
          <c:showSerName val="0"/>
          <c:showPercent val="0"/>
          <c:showBubbleSize val="0"/>
        </c:dLbls>
        <c:gapWidth val="100"/>
        <c:overlap val="-24"/>
        <c:axId val="1183186608"/>
        <c:axId val="1183184088"/>
      </c:barChart>
      <c:catAx>
        <c:axId val="1183186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3184088"/>
        <c:crosses val="autoZero"/>
        <c:auto val="1"/>
        <c:lblAlgn val="ctr"/>
        <c:lblOffset val="100"/>
        <c:noMultiLvlLbl val="0"/>
      </c:catAx>
      <c:valAx>
        <c:axId val="1183184088"/>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318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[Healthcare_Solved.xlsx]HealthCare_Analysis!ChargesVSHospitalTier</c:name>
    <c:fmtId val="17"/>
  </c:pivotSource>
  <c:chart>
    <c:title>
      <c:tx>
        <c:rich>
          <a:bodyPr rot="0" spcFirstLastPara="1" vertOverflow="ellipsis" vert="horz" wrap="square" anchor="ctr" anchorCtr="1"/>
          <a:lstStyle/>
          <a:p>
            <a:pPr>
              <a:defRPr sz="14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i="1"/>
              <a:t>Avg charges by hospital tier</a:t>
            </a:r>
          </a:p>
        </c:rich>
      </c:tx>
      <c:overlay val="0"/>
      <c:spPr>
        <a:noFill/>
        <a:ln>
          <a:noFill/>
        </a:ln>
        <a:effectLst/>
      </c:spPr>
      <c:txPr>
        <a:bodyPr rot="0" spcFirstLastPara="1" vertOverflow="ellipsis" vert="horz" wrap="square" anchor="ctr" anchorCtr="1"/>
        <a:lstStyle/>
        <a:p>
          <a:pPr>
            <a:defRPr sz="14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HealthCare_Analysis!$B$59:$B$60</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HealthCare_Analysis!$A$61:$A$78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HealthCare_Analysis!$B$61:$B$78</c:f>
              <c:numCache>
                <c:formatCode>"$"#,##0.00</c:formatCode>
                <c:ptCount val="17"/>
                <c:pt idx="0">
                  <c:v>33081.373793103448</c:v>
                </c:pt>
                <c:pt idx="1">
                  <c:v>26111.45793650793</c:v>
                </c:pt>
                <c:pt idx="2">
                  <c:v>31328.102238805957</c:v>
                </c:pt>
                <c:pt idx="3">
                  <c:v>13891.86</c:v>
                </c:pt>
                <c:pt idx="4">
                  <c:v>21523.52</c:v>
                </c:pt>
                <c:pt idx="5">
                  <c:v>39868.616250000006</c:v>
                </c:pt>
                <c:pt idx="6">
                  <c:v>34070.595714285715</c:v>
                </c:pt>
                <c:pt idx="7">
                  <c:v>33475.82</c:v>
                </c:pt>
                <c:pt idx="8">
                  <c:v>27621.609999999997</c:v>
                </c:pt>
                <c:pt idx="12">
                  <c:v>18261.7575</c:v>
                </c:pt>
                <c:pt idx="13">
                  <c:v>32732.187142857147</c:v>
                </c:pt>
                <c:pt idx="15">
                  <c:v>18709.798000000003</c:v>
                </c:pt>
                <c:pt idx="16">
                  <c:v>20996.530000000002</c:v>
                </c:pt>
              </c:numCache>
            </c:numRef>
          </c:val>
          <c:extLst>
            <c:ext xmlns:c16="http://schemas.microsoft.com/office/drawing/2014/chart" uri="{C3380CC4-5D6E-409C-BE32-E72D297353CC}">
              <c16:uniqueId val="{00000000-DBB2-43F0-BA08-E7591C47D16F}"/>
            </c:ext>
          </c:extLst>
        </c:ser>
        <c:ser>
          <c:idx val="1"/>
          <c:order val="1"/>
          <c:tx>
            <c:strRef>
              <c:f>HealthCare_Analysis!$C$59:$C$60</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HealthCare_Analysis!$A$61:$A$78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HealthCare_Analysis!$C$61:$C$78</c:f>
              <c:numCache>
                <c:formatCode>"$"#,##0.00</c:formatCode>
                <c:ptCount val="17"/>
                <c:pt idx="0">
                  <c:v>18997.2806918239</c:v>
                </c:pt>
                <c:pt idx="1">
                  <c:v>10334.279321533928</c:v>
                </c:pt>
                <c:pt idx="2">
                  <c:v>8439.2844000000005</c:v>
                </c:pt>
                <c:pt idx="3">
                  <c:v>2395.17</c:v>
                </c:pt>
                <c:pt idx="4">
                  <c:v>15675.543333333335</c:v>
                </c:pt>
                <c:pt idx="5">
                  <c:v>16075.963333333331</c:v>
                </c:pt>
                <c:pt idx="6">
                  <c:v>11365.621875000001</c:v>
                </c:pt>
                <c:pt idx="7">
                  <c:v>10139.553333333333</c:v>
                </c:pt>
                <c:pt idx="8">
                  <c:v>8116.7199999999984</c:v>
                </c:pt>
                <c:pt idx="9">
                  <c:v>6760.543333333334</c:v>
                </c:pt>
                <c:pt idx="10">
                  <c:v>7668.1787234042549</c:v>
                </c:pt>
                <c:pt idx="11">
                  <c:v>10102.026666666667</c:v>
                </c:pt>
                <c:pt idx="12">
                  <c:v>13457.094583333334</c:v>
                </c:pt>
                <c:pt idx="13">
                  <c:v>10174.345999999998</c:v>
                </c:pt>
                <c:pt idx="14">
                  <c:v>6886.0368421052626</c:v>
                </c:pt>
                <c:pt idx="15">
                  <c:v>11919.607857142855</c:v>
                </c:pt>
              </c:numCache>
            </c:numRef>
          </c:val>
          <c:extLst>
            <c:ext xmlns:c16="http://schemas.microsoft.com/office/drawing/2014/chart" uri="{C3380CC4-5D6E-409C-BE32-E72D297353CC}">
              <c16:uniqueId val="{00000001-DBB2-43F0-BA08-E7591C47D16F}"/>
            </c:ext>
          </c:extLst>
        </c:ser>
        <c:ser>
          <c:idx val="2"/>
          <c:order val="2"/>
          <c:tx>
            <c:strRef>
              <c:f>HealthCare_Analysis!$D$59:$D$60</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HealthCare_Analysis!$A$61:$A$78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HealthCare_Analysis!$D$61:$D$78</c:f>
              <c:numCache>
                <c:formatCode>"$"#,##0.00</c:formatCode>
                <c:ptCount val="17"/>
                <c:pt idx="0">
                  <c:v>9250.3617857142854</c:v>
                </c:pt>
                <c:pt idx="1">
                  <c:v>10179.941965317917</c:v>
                </c:pt>
                <c:pt idx="2">
                  <c:v>6890.7568235294129</c:v>
                </c:pt>
                <c:pt idx="3">
                  <c:v>16950.485000000001</c:v>
                </c:pt>
                <c:pt idx="4">
                  <c:v>7570.7550000000001</c:v>
                </c:pt>
                <c:pt idx="5">
                  <c:v>8133.0084090909086</c:v>
                </c:pt>
                <c:pt idx="6">
                  <c:v>8667.3661538461529</c:v>
                </c:pt>
                <c:pt idx="7">
                  <c:v>12570.970000000001</c:v>
                </c:pt>
                <c:pt idx="8">
                  <c:v>12706.976000000001</c:v>
                </c:pt>
                <c:pt idx="9">
                  <c:v>11716.453333333333</c:v>
                </c:pt>
                <c:pt idx="10">
                  <c:v>11518.785652173914</c:v>
                </c:pt>
                <c:pt idx="11">
                  <c:v>11637.812000000002</c:v>
                </c:pt>
                <c:pt idx="12">
                  <c:v>12785.637000000001</c:v>
                </c:pt>
                <c:pt idx="13">
                  <c:v>13360.978888888885</c:v>
                </c:pt>
                <c:pt idx="14">
                  <c:v>10510.31380952381</c:v>
                </c:pt>
                <c:pt idx="15">
                  <c:v>12296.779729729731</c:v>
                </c:pt>
              </c:numCache>
            </c:numRef>
          </c:val>
          <c:extLst>
            <c:ext xmlns:c16="http://schemas.microsoft.com/office/drawing/2014/chart" uri="{C3380CC4-5D6E-409C-BE32-E72D297353CC}">
              <c16:uniqueId val="{00000001-64A8-4D48-8BCC-946B0BFD79F9}"/>
            </c:ext>
          </c:extLst>
        </c:ser>
        <c:dLbls>
          <c:showLegendKey val="0"/>
          <c:showVal val="0"/>
          <c:showCatName val="0"/>
          <c:showSerName val="0"/>
          <c:showPercent val="0"/>
          <c:showBubbleSize val="0"/>
        </c:dLbls>
        <c:gapWidth val="100"/>
        <c:overlap val="-24"/>
        <c:axId val="1180328320"/>
        <c:axId val="1180330120"/>
      </c:barChart>
      <c:catAx>
        <c:axId val="1180328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330120"/>
        <c:crosses val="autoZero"/>
        <c:auto val="1"/>
        <c:lblAlgn val="ctr"/>
        <c:lblOffset val="100"/>
        <c:noMultiLvlLbl val="0"/>
      </c:catAx>
      <c:valAx>
        <c:axId val="1180330120"/>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328320"/>
        <c:crosses val="autoZero"/>
        <c:crossBetween val="between"/>
      </c:valAx>
      <c:spPr>
        <a:noFill/>
        <a:ln>
          <a:noFill/>
        </a:ln>
        <a:effectLst/>
      </c:spPr>
    </c:plotArea>
    <c:legend>
      <c:legendPos val="r"/>
      <c:layout>
        <c:manualLayout>
          <c:xMode val="edge"/>
          <c:yMode val="edge"/>
          <c:x val="0.88491215380216315"/>
          <c:y val="0.38051913859428699"/>
          <c:w val="0.11508784619783684"/>
          <c:h val="0.242876457774282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[Healthcare_Solved.xlsx]HealthCare_Analysis!AgeVSBMInHbA1C</c:name>
    <c:fmtId val="19"/>
  </c:pivotSource>
  <c:chart>
    <c:title>
      <c:tx>
        <c:rich>
          <a:bodyPr rot="0" spcFirstLastPara="1" vertOverflow="ellipsis" vert="horz" wrap="square" anchor="ctr" anchorCtr="1"/>
          <a:lstStyle/>
          <a:p>
            <a:pPr>
              <a:defRPr sz="10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 BMI &amp; HbA1C correlation</a:t>
            </a:r>
          </a:p>
        </c:rich>
      </c:tx>
      <c:layout>
        <c:manualLayout>
          <c:xMode val="edge"/>
          <c:yMode val="edge"/>
          <c:x val="0.22338193862247124"/>
          <c:y val="1.3888888888888888E-2"/>
        </c:manualLayout>
      </c:layout>
      <c:overlay val="0"/>
      <c:spPr>
        <a:noFill/>
        <a:ln>
          <a:noFill/>
        </a:ln>
        <a:effectLst/>
      </c:spPr>
      <c:txPr>
        <a:bodyPr rot="0" spcFirstLastPara="1" vertOverflow="ellipsis" vert="horz" wrap="square" anchor="ctr" anchorCtr="1"/>
        <a:lstStyle/>
        <a:p>
          <a:pPr>
            <a:defRPr sz="10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HealthCare_Analysis!$B$83</c:f>
              <c:strCache>
                <c:ptCount val="1"/>
                <c:pt idx="0">
                  <c:v>Sum of BMI</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HealthCare_Analysis!$A$84:$A$132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HealthCare_Analysis!$B$84:$B$132</c:f>
              <c:numCache>
                <c:formatCode>General</c:formatCode>
                <c:ptCount val="48"/>
                <c:pt idx="0">
                  <c:v>2938.4749999999995</c:v>
                </c:pt>
                <c:pt idx="1">
                  <c:v>2550.2600000000007</c:v>
                </c:pt>
                <c:pt idx="2">
                  <c:v>1625.06</c:v>
                </c:pt>
                <c:pt idx="3">
                  <c:v>1258.7699999999998</c:v>
                </c:pt>
                <c:pt idx="4">
                  <c:v>1694.2549999999994</c:v>
                </c:pt>
                <c:pt idx="5">
                  <c:v>1541.4649999999999</c:v>
                </c:pt>
                <c:pt idx="6">
                  <c:v>1334.8049999999998</c:v>
                </c:pt>
                <c:pt idx="7">
                  <c:v>1729.6200000000003</c:v>
                </c:pt>
                <c:pt idx="8">
                  <c:v>1339.4199999999998</c:v>
                </c:pt>
                <c:pt idx="9">
                  <c:v>1546.1300000000003</c:v>
                </c:pt>
                <c:pt idx="10">
                  <c:v>1737.6399999999999</c:v>
                </c:pt>
                <c:pt idx="11">
                  <c:v>1630.4550000000002</c:v>
                </c:pt>
                <c:pt idx="12">
                  <c:v>1876.9949999999999</c:v>
                </c:pt>
                <c:pt idx="13">
                  <c:v>1430.9250000000002</c:v>
                </c:pt>
                <c:pt idx="14">
                  <c:v>1662.3200000000002</c:v>
                </c:pt>
                <c:pt idx="15">
                  <c:v>1415.3600000000001</c:v>
                </c:pt>
                <c:pt idx="16">
                  <c:v>1893.0950000000003</c:v>
                </c:pt>
                <c:pt idx="17">
                  <c:v>1218.81</c:v>
                </c:pt>
                <c:pt idx="18">
                  <c:v>1238.23</c:v>
                </c:pt>
                <c:pt idx="19">
                  <c:v>1566.84</c:v>
                </c:pt>
                <c:pt idx="20">
                  <c:v>1246.5449999999998</c:v>
                </c:pt>
                <c:pt idx="21">
                  <c:v>1355.2649999999999</c:v>
                </c:pt>
                <c:pt idx="22">
                  <c:v>1684.1949999999999</c:v>
                </c:pt>
                <c:pt idx="23">
                  <c:v>1562.2750000000003</c:v>
                </c:pt>
                <c:pt idx="24">
                  <c:v>1429.35</c:v>
                </c:pt>
                <c:pt idx="25">
                  <c:v>1615.2500000000002</c:v>
                </c:pt>
                <c:pt idx="26">
                  <c:v>1542.4949999999999</c:v>
                </c:pt>
                <c:pt idx="27">
                  <c:v>1330.4400000000005</c:v>
                </c:pt>
                <c:pt idx="28">
                  <c:v>1764.5349999999994</c:v>
                </c:pt>
                <c:pt idx="29">
                  <c:v>1646.0199999999998</c:v>
                </c:pt>
                <c:pt idx="30">
                  <c:v>1857.0000000000002</c:v>
                </c:pt>
                <c:pt idx="31">
                  <c:v>1467.4499999999998</c:v>
                </c:pt>
                <c:pt idx="32">
                  <c:v>1771.9449999999999</c:v>
                </c:pt>
                <c:pt idx="33">
                  <c:v>1756.6250000000002</c:v>
                </c:pt>
                <c:pt idx="34">
                  <c:v>1821.325</c:v>
                </c:pt>
                <c:pt idx="35">
                  <c:v>1600.7449999999999</c:v>
                </c:pt>
                <c:pt idx="36">
                  <c:v>1521.07</c:v>
                </c:pt>
                <c:pt idx="37">
                  <c:v>1485.67</c:v>
                </c:pt>
                <c:pt idx="38">
                  <c:v>1604.9649999999999</c:v>
                </c:pt>
                <c:pt idx="39">
                  <c:v>1495.7849999999999</c:v>
                </c:pt>
                <c:pt idx="40">
                  <c:v>1363.1549999999997</c:v>
                </c:pt>
                <c:pt idx="41">
                  <c:v>1587.7350000000006</c:v>
                </c:pt>
                <c:pt idx="42">
                  <c:v>1630.16</c:v>
                </c:pt>
                <c:pt idx="43">
                  <c:v>748.61000000000013</c:v>
                </c:pt>
                <c:pt idx="44">
                  <c:v>710.91499999999996</c:v>
                </c:pt>
                <c:pt idx="45">
                  <c:v>733.54499999999985</c:v>
                </c:pt>
                <c:pt idx="46">
                  <c:v>732.25</c:v>
                </c:pt>
                <c:pt idx="47">
                  <c:v>26.885000000000002</c:v>
                </c:pt>
              </c:numCache>
            </c:numRef>
          </c:val>
          <c:smooth val="0"/>
          <c:extLst>
            <c:ext xmlns:c16="http://schemas.microsoft.com/office/drawing/2014/chart" uri="{C3380CC4-5D6E-409C-BE32-E72D297353CC}">
              <c16:uniqueId val="{00000000-5C93-41E1-8538-11FC4EA22F9B}"/>
            </c:ext>
          </c:extLst>
        </c:ser>
        <c:ser>
          <c:idx val="1"/>
          <c:order val="1"/>
          <c:tx>
            <c:strRef>
              <c:f>HealthCare_Analysis!$C$83</c:f>
              <c:strCache>
                <c:ptCount val="1"/>
                <c:pt idx="0">
                  <c:v>Sum of HBA1C</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HealthCare_Analysis!$A$84:$A$132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HealthCare_Analysis!$C$84:$C$132</c:f>
              <c:numCache>
                <c:formatCode>General</c:formatCode>
                <c:ptCount val="48"/>
                <c:pt idx="0">
                  <c:v>483.24999999999989</c:v>
                </c:pt>
                <c:pt idx="1">
                  <c:v>445.32</c:v>
                </c:pt>
                <c:pt idx="2">
                  <c:v>540.81999999999994</c:v>
                </c:pt>
                <c:pt idx="3">
                  <c:v>220.05000000000004</c:v>
                </c:pt>
                <c:pt idx="4">
                  <c:v>274.39000000000004</c:v>
                </c:pt>
                <c:pt idx="5">
                  <c:v>259.46000000000004</c:v>
                </c:pt>
                <c:pt idx="6">
                  <c:v>237.48</c:v>
                </c:pt>
                <c:pt idx="7">
                  <c:v>299.76</c:v>
                </c:pt>
                <c:pt idx="8">
                  <c:v>224.53</c:v>
                </c:pt>
                <c:pt idx="9">
                  <c:v>251.97999999999996</c:v>
                </c:pt>
                <c:pt idx="10">
                  <c:v>292.3599999999999</c:v>
                </c:pt>
                <c:pt idx="11">
                  <c:v>275.83000000000004</c:v>
                </c:pt>
                <c:pt idx="12">
                  <c:v>290.27999999999997</c:v>
                </c:pt>
                <c:pt idx="13">
                  <c:v>245.32000000000008</c:v>
                </c:pt>
                <c:pt idx="14">
                  <c:v>258.99</c:v>
                </c:pt>
                <c:pt idx="15">
                  <c:v>226.59000000000003</c:v>
                </c:pt>
                <c:pt idx="16">
                  <c:v>326.68000000000012</c:v>
                </c:pt>
                <c:pt idx="17">
                  <c:v>205.81000000000003</c:v>
                </c:pt>
                <c:pt idx="18">
                  <c:v>380.40000000000009</c:v>
                </c:pt>
                <c:pt idx="19">
                  <c:v>273.77</c:v>
                </c:pt>
                <c:pt idx="20">
                  <c:v>231.33999999999997</c:v>
                </c:pt>
                <c:pt idx="21">
                  <c:v>247.11000000000004</c:v>
                </c:pt>
                <c:pt idx="22">
                  <c:v>278.22000000000003</c:v>
                </c:pt>
                <c:pt idx="23">
                  <c:v>488.3</c:v>
                </c:pt>
                <c:pt idx="24">
                  <c:v>244.48</c:v>
                </c:pt>
                <c:pt idx="25">
                  <c:v>262.20999999999998</c:v>
                </c:pt>
                <c:pt idx="26">
                  <c:v>472.09000000000003</c:v>
                </c:pt>
                <c:pt idx="27">
                  <c:v>238.74000000000004</c:v>
                </c:pt>
                <c:pt idx="28">
                  <c:v>305.85000000000008</c:v>
                </c:pt>
                <c:pt idx="29">
                  <c:v>459.26999999999992</c:v>
                </c:pt>
                <c:pt idx="30">
                  <c:v>554.68000000000006</c:v>
                </c:pt>
                <c:pt idx="31">
                  <c:v>467.65999999999991</c:v>
                </c:pt>
                <c:pt idx="32">
                  <c:v>302.97000000000008</c:v>
                </c:pt>
                <c:pt idx="33">
                  <c:v>501.09999999999997</c:v>
                </c:pt>
                <c:pt idx="34">
                  <c:v>525.88</c:v>
                </c:pt>
                <c:pt idx="35">
                  <c:v>273.37</c:v>
                </c:pt>
                <c:pt idx="36">
                  <c:v>448.61999999999995</c:v>
                </c:pt>
                <c:pt idx="37">
                  <c:v>428.08</c:v>
                </c:pt>
                <c:pt idx="38">
                  <c:v>244.06000000000003</c:v>
                </c:pt>
                <c:pt idx="39">
                  <c:v>471.29999999999995</c:v>
                </c:pt>
                <c:pt idx="40">
                  <c:v>230.06000000000006</c:v>
                </c:pt>
                <c:pt idx="41">
                  <c:v>441.42999999999995</c:v>
                </c:pt>
                <c:pt idx="42">
                  <c:v>483.94</c:v>
                </c:pt>
                <c:pt idx="43">
                  <c:v>201.73</c:v>
                </c:pt>
                <c:pt idx="44">
                  <c:v>212.99</c:v>
                </c:pt>
                <c:pt idx="45">
                  <c:v>126.60000000000001</c:v>
                </c:pt>
                <c:pt idx="46">
                  <c:v>196.95000000000007</c:v>
                </c:pt>
                <c:pt idx="47">
                  <c:v>9.86</c:v>
                </c:pt>
              </c:numCache>
            </c:numRef>
          </c:val>
          <c:smooth val="0"/>
          <c:extLst>
            <c:ext xmlns:c16="http://schemas.microsoft.com/office/drawing/2014/chart" uri="{C3380CC4-5D6E-409C-BE32-E72D297353CC}">
              <c16:uniqueId val="{00000001-5C93-41E1-8538-11FC4EA22F9B}"/>
            </c:ext>
          </c:extLst>
        </c:ser>
        <c:dLbls>
          <c:showLegendKey val="0"/>
          <c:showVal val="0"/>
          <c:showCatName val="0"/>
          <c:showSerName val="0"/>
          <c:showPercent val="0"/>
          <c:showBubbleSize val="0"/>
        </c:dLbls>
        <c:marker val="1"/>
        <c:smooth val="0"/>
        <c:axId val="1180700936"/>
        <c:axId val="1180703096"/>
      </c:lineChart>
      <c:catAx>
        <c:axId val="11807009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703096"/>
        <c:crosses val="autoZero"/>
        <c:auto val="1"/>
        <c:lblAlgn val="ctr"/>
        <c:lblOffset val="100"/>
        <c:noMultiLvlLbl val="0"/>
      </c:catAx>
      <c:valAx>
        <c:axId val="1180703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700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[Healthcare_Solved.xlsx]HealthCare_Analysis!AgeVSCharges</c:name>
    <c:fmtId val="2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i="1"/>
              <a:t>Age vs healthcare charges</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HealthCare_Analysis!$B$138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HealthCare_Analysis!$A$139:$A$187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HealthCare_Analysis!$B$139:$B$187</c:f>
              <c:numCache>
                <c:formatCode>"$"#,##0.00</c:formatCode>
                <c:ptCount val="48"/>
                <c:pt idx="0">
                  <c:v>6611.3115957446826</c:v>
                </c:pt>
                <c:pt idx="1">
                  <c:v>9677.1868604651172</c:v>
                </c:pt>
                <c:pt idx="2">
                  <c:v>7411.4482758620688</c:v>
                </c:pt>
                <c:pt idx="3">
                  <c:v>5214.5293023255826</c:v>
                </c:pt>
                <c:pt idx="4">
                  <c:v>9806.2324999999983</c:v>
                </c:pt>
                <c:pt idx="5">
                  <c:v>11092.9336</c:v>
                </c:pt>
                <c:pt idx="6">
                  <c:v>9765.5713043478263</c:v>
                </c:pt>
                <c:pt idx="7">
                  <c:v>9184.8870175438587</c:v>
                </c:pt>
                <c:pt idx="8">
                  <c:v>5920.5868181818187</c:v>
                </c:pt>
                <c:pt idx="9">
                  <c:v>11846.241764705881</c:v>
                </c:pt>
                <c:pt idx="10">
                  <c:v>9219.8155357142859</c:v>
                </c:pt>
                <c:pt idx="11">
                  <c:v>9914.7999999999975</c:v>
                </c:pt>
                <c:pt idx="12">
                  <c:v>13787.847321428575</c:v>
                </c:pt>
                <c:pt idx="13">
                  <c:v>10346.343043478259</c:v>
                </c:pt>
                <c:pt idx="14">
                  <c:v>14698.090999999997</c:v>
                </c:pt>
                <c:pt idx="15">
                  <c:v>11891.083333333334</c:v>
                </c:pt>
                <c:pt idx="16">
                  <c:v>11886.587049180327</c:v>
                </c:pt>
                <c:pt idx="17">
                  <c:v>10817.261500000001</c:v>
                </c:pt>
                <c:pt idx="18">
                  <c:v>12290.951190476193</c:v>
                </c:pt>
                <c:pt idx="19">
                  <c:v>16503.813846153844</c:v>
                </c:pt>
                <c:pt idx="20">
                  <c:v>10223.004772727272</c:v>
                </c:pt>
                <c:pt idx="21">
                  <c:v>13882.343777777782</c:v>
                </c:pt>
                <c:pt idx="22">
                  <c:v>13058.025370370371</c:v>
                </c:pt>
                <c:pt idx="23">
                  <c:v>12031.149615384616</c:v>
                </c:pt>
                <c:pt idx="24">
                  <c:v>13180.461702127663</c:v>
                </c:pt>
                <c:pt idx="25">
                  <c:v>17980.606000000007</c:v>
                </c:pt>
                <c:pt idx="26">
                  <c:v>15162.016862745098</c:v>
                </c:pt>
                <c:pt idx="27">
                  <c:v>15183.109069767437</c:v>
                </c:pt>
                <c:pt idx="28">
                  <c:v>17592.405438596492</c:v>
                </c:pt>
                <c:pt idx="29">
                  <c:v>19264.404705882356</c:v>
                </c:pt>
                <c:pt idx="30">
                  <c:v>15253.752241379312</c:v>
                </c:pt>
                <c:pt idx="31">
                  <c:v>14768.245306122451</c:v>
                </c:pt>
                <c:pt idx="32">
                  <c:v>16208.155862068963</c:v>
                </c:pt>
                <c:pt idx="33">
                  <c:v>17321.89553571428</c:v>
                </c:pt>
                <c:pt idx="34">
                  <c:v>16571.974482758622</c:v>
                </c:pt>
                <c:pt idx="35">
                  <c:v>16029.775283018871</c:v>
                </c:pt>
                <c:pt idx="36">
                  <c:v>17861.568367346939</c:v>
                </c:pt>
                <c:pt idx="37">
                  <c:v>18447.757111111114</c:v>
                </c:pt>
                <c:pt idx="38">
                  <c:v>17000.735208333335</c:v>
                </c:pt>
                <c:pt idx="39">
                  <c:v>15703.818200000005</c:v>
                </c:pt>
                <c:pt idx="40">
                  <c:v>14948.267674418608</c:v>
                </c:pt>
                <c:pt idx="41">
                  <c:v>18163.963877551021</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3372-4663-A8AA-661C26C63387}"/>
            </c:ext>
          </c:extLst>
        </c:ser>
        <c:dLbls>
          <c:showLegendKey val="0"/>
          <c:showVal val="0"/>
          <c:showCatName val="0"/>
          <c:showSerName val="0"/>
          <c:showPercent val="0"/>
          <c:showBubbleSize val="0"/>
        </c:dLbls>
        <c:marker val="1"/>
        <c:smooth val="0"/>
        <c:axId val="1183260040"/>
        <c:axId val="1183257880"/>
      </c:lineChart>
      <c:catAx>
        <c:axId val="118326004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3257880"/>
        <c:crosses val="autoZero"/>
        <c:auto val="1"/>
        <c:lblAlgn val="ctr"/>
        <c:lblOffset val="100"/>
        <c:noMultiLvlLbl val="0"/>
      </c:catAx>
      <c:valAx>
        <c:axId val="1183257880"/>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3260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[Healthcare_Solved.xlsx]HealthCare_Analysis!PivotTable2</c:name>
    <c:fmtId val="11"/>
  </c:pivotSource>
  <c:chart>
    <c:title>
      <c:tx>
        <c:rich>
          <a:bodyPr rot="0" spcFirstLastPara="1" vertOverflow="ellipsis" vert="horz" wrap="square" anchor="ctr" anchorCtr="1"/>
          <a:lstStyle/>
          <a:p>
            <a:pPr>
              <a:defRPr sz="14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i="1"/>
              <a:t>Cancer History vs Smoker</a:t>
            </a:r>
          </a:p>
        </c:rich>
      </c:tx>
      <c:overlay val="0"/>
      <c:spPr>
        <a:noFill/>
        <a:ln>
          <a:noFill/>
        </a:ln>
        <a:effectLst/>
      </c:spPr>
      <c:txPr>
        <a:bodyPr rot="0" spcFirstLastPara="1" vertOverflow="ellipsis" vert="horz" wrap="square" anchor="ctr" anchorCtr="1"/>
        <a:lstStyle/>
        <a:p>
          <a:pPr>
            <a:defRPr sz="14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7051162518926499"/>
              <c:y val="0.1101842490412347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5706301380999313"/>
                  <c:h val="0.14882311134606011"/>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HealthCare_Analysis!$B$4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D38-46BA-847F-2E5C4DEBBF1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D38-46BA-847F-2E5C4DEBBF17}"/>
              </c:ext>
            </c:extLst>
          </c:dPt>
          <c:dLbls>
            <c:dLbl>
              <c:idx val="1"/>
              <c:layout>
                <c:manualLayout>
                  <c:x val="0.17051162518926499"/>
                  <c:y val="0.11018424904123478"/>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25706301380999313"/>
                      <c:h val="0.14882311134606011"/>
                    </c:manualLayout>
                  </c15:layout>
                </c:ext>
                <c:ext xmlns:c16="http://schemas.microsoft.com/office/drawing/2014/chart" uri="{C3380CC4-5D6E-409C-BE32-E72D297353CC}">
                  <c16:uniqueId val="{00000003-AD38-46BA-847F-2E5C4DEBBF17}"/>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HealthCare_Analysis!$A$5:$A$7</c:f>
              <c:strCache>
                <c:ptCount val="2"/>
                <c:pt idx="0">
                  <c:v>No</c:v>
                </c:pt>
                <c:pt idx="1">
                  <c:v>Yes</c:v>
                </c:pt>
              </c:strCache>
            </c:strRef>
          </c:cat>
          <c:val>
            <c:numRef>
              <c:f>HealthCare_Analysis!$B$5:$B$7</c:f>
              <c:numCache>
                <c:formatCode>General</c:formatCode>
                <c:ptCount val="2"/>
                <c:pt idx="0">
                  <c:v>1944</c:v>
                </c:pt>
                <c:pt idx="1">
                  <c:v>391</c:v>
                </c:pt>
              </c:numCache>
            </c:numRef>
          </c:val>
          <c:extLst>
            <c:ext xmlns:c16="http://schemas.microsoft.com/office/drawing/2014/chart" uri="{C3380CC4-5D6E-409C-BE32-E72D297353CC}">
              <c16:uniqueId val="{00000004-AD38-46BA-847F-2E5C4DEBBF1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[Healthcare_Solved.xlsx]HealthCare_Analysis!SurguryNHbA1CvsTransplant</c:name>
    <c:fmtId val="15"/>
  </c:pivotSource>
  <c:chart>
    <c:title>
      <c:tx>
        <c:rich>
          <a:bodyPr rot="0" spcFirstLastPara="1" vertOverflow="ellipsis" vert="horz" wrap="square" anchor="ctr" anchorCtr="1"/>
          <a:lstStyle/>
          <a:p>
            <a:pPr>
              <a:defRPr sz="14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i="1"/>
              <a:t>Surgury vs Transplants done</a:t>
            </a:r>
          </a:p>
        </c:rich>
      </c:tx>
      <c:overlay val="0"/>
      <c:spPr>
        <a:noFill/>
        <a:ln>
          <a:noFill/>
        </a:ln>
        <a:effectLst/>
      </c:spPr>
      <c:txPr>
        <a:bodyPr rot="0" spcFirstLastPara="1" vertOverflow="ellipsis" vert="horz" wrap="square" anchor="ctr" anchorCtr="1"/>
        <a:lstStyle/>
        <a:p>
          <a:pPr>
            <a:defRPr sz="14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900443340936522E-2"/>
              <c:y val="-2.964226809500642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4900443340936522E-2"/>
              <c:y val="-2.964226809500642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137943929334036E-2"/>
              <c:y val="5.807837232338677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106075729350509"/>
                  <c:h val="0.19441774140204923"/>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HealthCare_Analysis!$B$21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E27-408C-99C6-6EC7F7982DA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E27-408C-99C6-6EC7F7982DAC}"/>
              </c:ext>
            </c:extLst>
          </c:dPt>
          <c:dLbls>
            <c:dLbl>
              <c:idx val="1"/>
              <c:layout>
                <c:manualLayout>
                  <c:x val="-6.137943929334036E-2"/>
                  <c:y val="5.8078372323386779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7106075729350509"/>
                      <c:h val="0.19441774140204923"/>
                    </c:manualLayout>
                  </c15:layout>
                </c:ext>
                <c:ext xmlns:c16="http://schemas.microsoft.com/office/drawing/2014/chart" uri="{C3380CC4-5D6E-409C-BE32-E72D297353CC}">
                  <c16:uniqueId val="{00000003-8E27-408C-99C6-6EC7F7982DAC}"/>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HealthCare_Analysis!$A$22:$A$24</c:f>
              <c:strCache>
                <c:ptCount val="2"/>
                <c:pt idx="0">
                  <c:v>No</c:v>
                </c:pt>
                <c:pt idx="1">
                  <c:v>yes</c:v>
                </c:pt>
              </c:strCache>
            </c:strRef>
          </c:cat>
          <c:val>
            <c:numRef>
              <c:f>HealthCare_Analysis!$B$22:$B$24</c:f>
              <c:numCache>
                <c:formatCode>General</c:formatCode>
                <c:ptCount val="2"/>
                <c:pt idx="0">
                  <c:v>1417</c:v>
                </c:pt>
                <c:pt idx="1">
                  <c:v>162</c:v>
                </c:pt>
              </c:numCache>
            </c:numRef>
          </c:val>
          <c:extLst>
            <c:ext xmlns:c16="http://schemas.microsoft.com/office/drawing/2014/chart" uri="{C3380CC4-5D6E-409C-BE32-E72D297353CC}">
              <c16:uniqueId val="{00000004-8E27-408C-99C6-6EC7F7982DAC}"/>
            </c:ext>
          </c:extLst>
        </c:ser>
        <c:dLbls>
          <c:dLblPos val="ctr"/>
          <c:showLegendKey val="0"/>
          <c:showVal val="0"/>
          <c:showCatName val="0"/>
          <c:showSerName val="0"/>
          <c:showPercent val="1"/>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[Healthcare_Solved.xlsx]HealthCare_Analysis!PivotTable3</c:name>
    <c:fmtId val="12"/>
  </c:pivotSource>
  <c:chart>
    <c:title>
      <c:tx>
        <c:rich>
          <a:bodyPr rot="0" spcFirstLastPara="1" vertOverflow="ellipsis" vert="horz" wrap="square" anchor="ctr" anchorCtr="1"/>
          <a:lstStyle/>
          <a:p>
            <a:pPr>
              <a:defRPr sz="14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i="1"/>
              <a:t>HbA1C vs Transplants done</a:t>
            </a:r>
          </a:p>
        </c:rich>
      </c:tx>
      <c:overlay val="0"/>
      <c:spPr>
        <a:noFill/>
        <a:ln>
          <a:noFill/>
        </a:ln>
        <a:effectLst/>
      </c:spPr>
      <c:txPr>
        <a:bodyPr rot="0" spcFirstLastPara="1" vertOverflow="ellipsis" vert="horz" wrap="square" anchor="ctr" anchorCtr="1"/>
        <a:lstStyle/>
        <a:p>
          <a:pPr>
            <a:defRPr sz="14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1170972092396626"/>
              <c:y val="3.209003028952994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HealthCare_Analysis!$B$27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C9C-4701-965E-63BE1C35E6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C9C-4701-965E-63BE1C35E600}"/>
              </c:ext>
            </c:extLst>
          </c:dPt>
          <c:dLbls>
            <c:dLbl>
              <c:idx val="1"/>
              <c:layout>
                <c:manualLayout>
                  <c:x val="0.11170972092396626"/>
                  <c:y val="3.209003028952994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C9C-4701-965E-63BE1C35E60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HealthCare_Analysis!$A$28:$A$30</c:f>
              <c:strCache>
                <c:ptCount val="2"/>
                <c:pt idx="0">
                  <c:v>No</c:v>
                </c:pt>
                <c:pt idx="1">
                  <c:v>yes</c:v>
                </c:pt>
              </c:strCache>
            </c:strRef>
          </c:cat>
          <c:val>
            <c:numRef>
              <c:f>HealthCare_Analysis!$B$28:$B$30</c:f>
              <c:numCache>
                <c:formatCode>0.0000</c:formatCode>
                <c:ptCount val="2"/>
                <c:pt idx="0">
                  <c:v>6.6704427202190804</c:v>
                </c:pt>
                <c:pt idx="1">
                  <c:v>5.1876388888888876</c:v>
                </c:pt>
              </c:numCache>
            </c:numRef>
          </c:val>
          <c:extLst>
            <c:ext xmlns:c16="http://schemas.microsoft.com/office/drawing/2014/chart" uri="{C3380CC4-5D6E-409C-BE32-E72D297353CC}">
              <c16:uniqueId val="{00000004-6C9C-4701-965E-63BE1C35E60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2</xdr:col>
      <xdr:colOff>594360</xdr:colOff>
      <xdr:row>1</xdr:row>
      <xdr:rowOff>175260</xdr:rowOff>
    </xdr:from>
    <xdr:to>
      <xdr:col>9</xdr:col>
      <xdr:colOff>411480</xdr:colOff>
      <xdr:row>12</xdr:row>
      <xdr:rowOff>160020</xdr:rowOff>
    </xdr:to>
    <xdr:graphicFrame macro="">
      <xdr:nvGraphicFramePr>
        <xdr:cNvPr id="2" name="Chart 1">
          <a:extLst>
            <a:ext uri="{FF2B5EF4-FFF2-40B4-BE49-F238E27FC236}">
              <a16:creationId xmlns:a16="http://schemas.microsoft.com/office/drawing/2014/main" id="{FAAE2EF2-57EF-42E5-9617-F27EB45CE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14</xdr:row>
      <xdr:rowOff>0</xdr:rowOff>
    </xdr:from>
    <xdr:to>
      <xdr:col>9</xdr:col>
      <xdr:colOff>266700</xdr:colOff>
      <xdr:row>25</xdr:row>
      <xdr:rowOff>121920</xdr:rowOff>
    </xdr:to>
    <xdr:graphicFrame macro="">
      <xdr:nvGraphicFramePr>
        <xdr:cNvPr id="3" name="Chart 2">
          <a:extLst>
            <a:ext uri="{FF2B5EF4-FFF2-40B4-BE49-F238E27FC236}">
              <a16:creationId xmlns:a16="http://schemas.microsoft.com/office/drawing/2014/main" id="{F1AD77D1-29E2-F06A-E92A-E2C9350F6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29</xdr:row>
      <xdr:rowOff>0</xdr:rowOff>
    </xdr:from>
    <xdr:to>
      <xdr:col>9</xdr:col>
      <xdr:colOff>304800</xdr:colOff>
      <xdr:row>42</xdr:row>
      <xdr:rowOff>38100</xdr:rowOff>
    </xdr:to>
    <xdr:graphicFrame macro="">
      <xdr:nvGraphicFramePr>
        <xdr:cNvPr id="4" name="Chart 3">
          <a:extLst>
            <a:ext uri="{FF2B5EF4-FFF2-40B4-BE49-F238E27FC236}">
              <a16:creationId xmlns:a16="http://schemas.microsoft.com/office/drawing/2014/main" id="{80C44CF6-F4C1-1C54-22E8-D258282F1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273893</xdr:colOff>
      <xdr:row>19</xdr:row>
      <xdr:rowOff>89305</xdr:rowOff>
    </xdr:from>
    <xdr:to>
      <xdr:col>8</xdr:col>
      <xdr:colOff>135308</xdr:colOff>
      <xdr:row>32</xdr:row>
      <xdr:rowOff>21366</xdr:rowOff>
    </xdr:to>
    <xdr:graphicFrame macro="">
      <xdr:nvGraphicFramePr>
        <xdr:cNvPr id="4" name="Chart 3">
          <a:extLst>
            <a:ext uri="{FF2B5EF4-FFF2-40B4-BE49-F238E27FC236}">
              <a16:creationId xmlns:a16="http://schemas.microsoft.com/office/drawing/2014/main" id="{BB2D9AF1-E7A1-1CCD-5780-1762293C55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614442</xdr:colOff>
      <xdr:row>21</xdr:row>
      <xdr:rowOff>71217</xdr:rowOff>
    </xdr:from>
    <xdr:to>
      <xdr:col>16</xdr:col>
      <xdr:colOff>289416</xdr:colOff>
      <xdr:row>31</xdr:row>
      <xdr:rowOff>147416</xdr:rowOff>
    </xdr:to>
    <mc:AlternateContent xmlns:mc="http://schemas.openxmlformats.org/markup-compatibility/2006" xmlns:a14="http://schemas.microsoft.com/office/drawing/2010/main">
      <mc:Choice Requires="a14">
        <xdr:graphicFrame macro="">
          <xdr:nvGraphicFramePr>
            <xdr:cNvPr id="5" name="Weight Status">
              <a:extLst>
                <a:ext uri="{FF2B5EF4-FFF2-40B4-BE49-F238E27FC236}">
                  <a16:creationId xmlns:a16="http://schemas.microsoft.com/office/drawing/2014/main" id="{89F89AA6-82C4-1061-F1BB-DFF9B087BB8E}"/>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0712722" y="3959553"/>
              <a:ext cx="1740208" cy="1927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592081</xdr:colOff>
      <xdr:row>12</xdr:row>
      <xdr:rowOff>115440</xdr:rowOff>
    </xdr:from>
    <xdr:to>
      <xdr:col>16</xdr:col>
      <xdr:colOff>289915</xdr:colOff>
      <xdr:row>21</xdr:row>
      <xdr:rowOff>21722</xdr:rowOff>
    </xdr:to>
    <mc:AlternateContent xmlns:mc="http://schemas.openxmlformats.org/markup-compatibility/2006" xmlns:a14="http://schemas.microsoft.com/office/drawing/2010/main">
      <mc:Choice Requires="a14">
        <xdr:graphicFrame macro="">
          <xdr:nvGraphicFramePr>
            <xdr:cNvPr id="6" name="Diabetes Status">
              <a:extLst>
                <a:ext uri="{FF2B5EF4-FFF2-40B4-BE49-F238E27FC236}">
                  <a16:creationId xmlns:a16="http://schemas.microsoft.com/office/drawing/2014/main" id="{08A30D72-FC24-138D-516A-27891649D2BC}"/>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0690361" y="2337347"/>
              <a:ext cx="1763068" cy="1572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7620</xdr:colOff>
      <xdr:row>38</xdr:row>
      <xdr:rowOff>144780</xdr:rowOff>
    </xdr:from>
    <xdr:to>
      <xdr:col>13</xdr:col>
      <xdr:colOff>312420</xdr:colOff>
      <xdr:row>53</xdr:row>
      <xdr:rowOff>144780</xdr:rowOff>
    </xdr:to>
    <xdr:graphicFrame macro="">
      <xdr:nvGraphicFramePr>
        <xdr:cNvPr id="7" name="Chart 6">
          <a:extLst>
            <a:ext uri="{FF2B5EF4-FFF2-40B4-BE49-F238E27FC236}">
              <a16:creationId xmlns:a16="http://schemas.microsoft.com/office/drawing/2014/main" id="{0FEB64F3-A412-A455-1013-65C068120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3561</xdr:colOff>
      <xdr:row>57</xdr:row>
      <xdr:rowOff>123914</xdr:rowOff>
    </xdr:from>
    <xdr:to>
      <xdr:col>12</xdr:col>
      <xdr:colOff>445094</xdr:colOff>
      <xdr:row>72</xdr:row>
      <xdr:rowOff>89731</xdr:rowOff>
    </xdr:to>
    <xdr:graphicFrame macro="">
      <xdr:nvGraphicFramePr>
        <xdr:cNvPr id="8" name="Chart 7">
          <a:extLst>
            <a:ext uri="{FF2B5EF4-FFF2-40B4-BE49-F238E27FC236}">
              <a16:creationId xmlns:a16="http://schemas.microsoft.com/office/drawing/2014/main" id="{86CADF96-5F3B-4225-B757-50C703ECD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3561</xdr:colOff>
      <xdr:row>82</xdr:row>
      <xdr:rowOff>9969</xdr:rowOff>
    </xdr:from>
    <xdr:to>
      <xdr:col>10</xdr:col>
      <xdr:colOff>345392</xdr:colOff>
      <xdr:row>96</xdr:row>
      <xdr:rowOff>160945</xdr:rowOff>
    </xdr:to>
    <xdr:graphicFrame macro="">
      <xdr:nvGraphicFramePr>
        <xdr:cNvPr id="9" name="Chart 8">
          <a:extLst>
            <a:ext uri="{FF2B5EF4-FFF2-40B4-BE49-F238E27FC236}">
              <a16:creationId xmlns:a16="http://schemas.microsoft.com/office/drawing/2014/main" id="{4A73EE4D-A97E-9C64-BD96-E1C64A112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373878</xdr:colOff>
      <xdr:row>138</xdr:row>
      <xdr:rowOff>66943</xdr:rowOff>
    </xdr:from>
    <xdr:to>
      <xdr:col>8</xdr:col>
      <xdr:colOff>452215</xdr:colOff>
      <xdr:row>153</xdr:row>
      <xdr:rowOff>32760</xdr:rowOff>
    </xdr:to>
    <xdr:graphicFrame macro="">
      <xdr:nvGraphicFramePr>
        <xdr:cNvPr id="10" name="Chart 9">
          <a:extLst>
            <a:ext uri="{FF2B5EF4-FFF2-40B4-BE49-F238E27FC236}">
              <a16:creationId xmlns:a16="http://schemas.microsoft.com/office/drawing/2014/main" id="{6940E476-5371-3B9D-68DF-BC6F927CB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108247</xdr:colOff>
      <xdr:row>1</xdr:row>
      <xdr:rowOff>68153</xdr:rowOff>
    </xdr:from>
    <xdr:to>
      <xdr:col>5</xdr:col>
      <xdr:colOff>377440</xdr:colOff>
      <xdr:row>7</xdr:row>
      <xdr:rowOff>28487</xdr:rowOff>
    </xdr:to>
    <mc:AlternateContent xmlns:mc="http://schemas.openxmlformats.org/markup-compatibility/2006" xmlns:a14="http://schemas.microsoft.com/office/drawing/2010/main">
      <mc:Choice Requires="a14">
        <xdr:graphicFrame macro="">
          <xdr:nvGraphicFramePr>
            <xdr:cNvPr id="2" name="Smoker">
              <a:extLst>
                <a:ext uri="{FF2B5EF4-FFF2-40B4-BE49-F238E27FC236}">
                  <a16:creationId xmlns:a16="http://schemas.microsoft.com/office/drawing/2014/main" id="{D6E3F739-10CF-BD76-AF31-CF7D2E7EB9B4}"/>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3170490" y="253312"/>
              <a:ext cx="1828800" cy="1071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409486</xdr:colOff>
      <xdr:row>1</xdr:row>
      <xdr:rowOff>24212</xdr:rowOff>
    </xdr:from>
    <xdr:to>
      <xdr:col>11</xdr:col>
      <xdr:colOff>249252</xdr:colOff>
      <xdr:row>12</xdr:row>
      <xdr:rowOff>113943</xdr:rowOff>
    </xdr:to>
    <xdr:graphicFrame macro="">
      <xdr:nvGraphicFramePr>
        <xdr:cNvPr id="11" name="Chart 10">
          <a:extLst>
            <a:ext uri="{FF2B5EF4-FFF2-40B4-BE49-F238E27FC236}">
              <a16:creationId xmlns:a16="http://schemas.microsoft.com/office/drawing/2014/main" id="{DC43557F-290C-F62E-758D-B5F2C63B8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181598</xdr:colOff>
      <xdr:row>19</xdr:row>
      <xdr:rowOff>59816</xdr:rowOff>
    </xdr:from>
    <xdr:to>
      <xdr:col>13</xdr:col>
      <xdr:colOff>341830</xdr:colOff>
      <xdr:row>31</xdr:row>
      <xdr:rowOff>113944</xdr:rowOff>
    </xdr:to>
    <xdr:graphicFrame macro="">
      <xdr:nvGraphicFramePr>
        <xdr:cNvPr id="13" name="Chart 12">
          <a:extLst>
            <a:ext uri="{FF2B5EF4-FFF2-40B4-BE49-F238E27FC236}">
              <a16:creationId xmlns:a16="http://schemas.microsoft.com/office/drawing/2014/main" id="{24856CDD-3CB1-CB93-BAC0-2AE1B40969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94615</xdr:colOff>
      <xdr:row>11</xdr:row>
      <xdr:rowOff>177671</xdr:rowOff>
    </xdr:from>
    <xdr:to>
      <xdr:col>2</xdr:col>
      <xdr:colOff>587375</xdr:colOff>
      <xdr:row>23</xdr:row>
      <xdr:rowOff>0</xdr:rowOff>
    </xdr:to>
    <mc:AlternateContent xmlns:mc="http://schemas.openxmlformats.org/markup-compatibility/2006" xmlns:a14="http://schemas.microsoft.com/office/drawing/2010/main">
      <mc:Choice Requires="a14">
        <xdr:graphicFrame macro="">
          <xdr:nvGraphicFramePr>
            <xdr:cNvPr id="2" name="Weight Status 1">
              <a:extLst>
                <a:ext uri="{FF2B5EF4-FFF2-40B4-BE49-F238E27FC236}">
                  <a16:creationId xmlns:a16="http://schemas.microsoft.com/office/drawing/2014/main" id="{F3AAEEDE-B257-49C2-B975-31AC42845708}"/>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94615" y="2133471"/>
              <a:ext cx="1711960" cy="1955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23</xdr:row>
      <xdr:rowOff>132398</xdr:rowOff>
    </xdr:from>
    <xdr:to>
      <xdr:col>2</xdr:col>
      <xdr:colOff>591493</xdr:colOff>
      <xdr:row>32</xdr:row>
      <xdr:rowOff>59507</xdr:rowOff>
    </xdr:to>
    <mc:AlternateContent xmlns:mc="http://schemas.openxmlformats.org/markup-compatibility/2006" xmlns:a14="http://schemas.microsoft.com/office/drawing/2010/main">
      <mc:Choice Requires="a14">
        <xdr:graphicFrame macro="">
          <xdr:nvGraphicFramePr>
            <xdr:cNvPr id="3" name="Diabetes Status 1">
              <a:extLst>
                <a:ext uri="{FF2B5EF4-FFF2-40B4-BE49-F238E27FC236}">
                  <a16:creationId xmlns:a16="http://schemas.microsoft.com/office/drawing/2014/main" id="{DAECE2A0-6FE9-4A2D-A008-74D10408549D}"/>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47625" y="4221798"/>
              <a:ext cx="1763068" cy="15273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534821</xdr:colOff>
      <xdr:row>1</xdr:row>
      <xdr:rowOff>155701</xdr:rowOff>
    </xdr:from>
    <xdr:to>
      <xdr:col>19</xdr:col>
      <xdr:colOff>369454</xdr:colOff>
      <xdr:row>20</xdr:row>
      <xdr:rowOff>80818</xdr:rowOff>
    </xdr:to>
    <xdr:graphicFrame macro="">
      <xdr:nvGraphicFramePr>
        <xdr:cNvPr id="11" name="Chart 10">
          <a:extLst>
            <a:ext uri="{FF2B5EF4-FFF2-40B4-BE49-F238E27FC236}">
              <a16:creationId xmlns:a16="http://schemas.microsoft.com/office/drawing/2014/main" id="{E249418E-DEA4-413C-9B4F-26E016E55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555829</xdr:colOff>
      <xdr:row>21</xdr:row>
      <xdr:rowOff>173592</xdr:rowOff>
    </xdr:from>
    <xdr:to>
      <xdr:col>19</xdr:col>
      <xdr:colOff>392545</xdr:colOff>
      <xdr:row>41</xdr:row>
      <xdr:rowOff>15174</xdr:rowOff>
    </xdr:to>
    <xdr:graphicFrame macro="">
      <xdr:nvGraphicFramePr>
        <xdr:cNvPr id="12" name="Chart 11">
          <a:extLst>
            <a:ext uri="{FF2B5EF4-FFF2-40B4-BE49-F238E27FC236}">
              <a16:creationId xmlns:a16="http://schemas.microsoft.com/office/drawing/2014/main" id="{3171670E-0428-4A63-B856-4E7E66CCF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43912</xdr:colOff>
      <xdr:row>1</xdr:row>
      <xdr:rowOff>112443</xdr:rowOff>
    </xdr:from>
    <xdr:to>
      <xdr:col>31</xdr:col>
      <xdr:colOff>260267</xdr:colOff>
      <xdr:row>20</xdr:row>
      <xdr:rowOff>131949</xdr:rowOff>
    </xdr:to>
    <xdr:graphicFrame macro="">
      <xdr:nvGraphicFramePr>
        <xdr:cNvPr id="13" name="Chart 12">
          <a:extLst>
            <a:ext uri="{FF2B5EF4-FFF2-40B4-BE49-F238E27FC236}">
              <a16:creationId xmlns:a16="http://schemas.microsoft.com/office/drawing/2014/main" id="{F998F293-441A-44FA-BD14-92F861DAF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599065</xdr:colOff>
      <xdr:row>21</xdr:row>
      <xdr:rowOff>146071</xdr:rowOff>
    </xdr:from>
    <xdr:to>
      <xdr:col>31</xdr:col>
      <xdr:colOff>300181</xdr:colOff>
      <xdr:row>41</xdr:row>
      <xdr:rowOff>46182</xdr:rowOff>
    </xdr:to>
    <xdr:graphicFrame macro="">
      <xdr:nvGraphicFramePr>
        <xdr:cNvPr id="14" name="Chart 13">
          <a:extLst>
            <a:ext uri="{FF2B5EF4-FFF2-40B4-BE49-F238E27FC236}">
              <a16:creationId xmlns:a16="http://schemas.microsoft.com/office/drawing/2014/main" id="{94A912AB-8E4F-4D7A-B05E-7C0B83D08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35357</xdr:colOff>
      <xdr:row>2</xdr:row>
      <xdr:rowOff>3607</xdr:rowOff>
    </xdr:from>
    <xdr:to>
      <xdr:col>9</xdr:col>
      <xdr:colOff>300182</xdr:colOff>
      <xdr:row>15</xdr:row>
      <xdr:rowOff>46182</xdr:rowOff>
    </xdr:to>
    <xdr:graphicFrame macro="">
      <xdr:nvGraphicFramePr>
        <xdr:cNvPr id="15" name="Chart 14">
          <a:extLst>
            <a:ext uri="{FF2B5EF4-FFF2-40B4-BE49-F238E27FC236}">
              <a16:creationId xmlns:a16="http://schemas.microsoft.com/office/drawing/2014/main" id="{3673D8FB-A626-4E2D-B369-3B9B8BC9C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51334</xdr:colOff>
      <xdr:row>15</xdr:row>
      <xdr:rowOff>171139</xdr:rowOff>
    </xdr:from>
    <xdr:to>
      <xdr:col>9</xdr:col>
      <xdr:colOff>300182</xdr:colOff>
      <xdr:row>29</xdr:row>
      <xdr:rowOff>46183</xdr:rowOff>
    </xdr:to>
    <xdr:graphicFrame macro="">
      <xdr:nvGraphicFramePr>
        <xdr:cNvPr id="17" name="Chart 16">
          <a:extLst>
            <a:ext uri="{FF2B5EF4-FFF2-40B4-BE49-F238E27FC236}">
              <a16:creationId xmlns:a16="http://schemas.microsoft.com/office/drawing/2014/main" id="{CAC567F2-D09D-4135-8E2A-8EE21A2B9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111125</xdr:colOff>
      <xdr:row>3</xdr:row>
      <xdr:rowOff>142874</xdr:rowOff>
    </xdr:from>
    <xdr:to>
      <xdr:col>3</xdr:col>
      <xdr:colOff>7937</xdr:colOff>
      <xdr:row>10</xdr:row>
      <xdr:rowOff>15875</xdr:rowOff>
    </xdr:to>
    <mc:AlternateContent xmlns:mc="http://schemas.openxmlformats.org/markup-compatibility/2006" xmlns:a14="http://schemas.microsoft.com/office/drawing/2010/main">
      <mc:Choice Requires="a14">
        <xdr:graphicFrame macro="">
          <xdr:nvGraphicFramePr>
            <xdr:cNvPr id="16" name="Smoker 1">
              <a:extLst>
                <a:ext uri="{FF2B5EF4-FFF2-40B4-BE49-F238E27FC236}">
                  <a16:creationId xmlns:a16="http://schemas.microsoft.com/office/drawing/2014/main" id="{50071921-B109-4872-8A72-B917F9847EBE}"/>
                </a:ext>
              </a:extLst>
            </xdr:cNvPr>
            <xdr:cNvGraphicFramePr/>
          </xdr:nvGraphicFramePr>
          <xdr:xfrm>
            <a:off x="0" y="0"/>
            <a:ext cx="0" cy="0"/>
          </xdr:xfrm>
          <a:graphic>
            <a:graphicData uri="http://schemas.microsoft.com/office/drawing/2010/slicer">
              <sle:slicer xmlns:sle="http://schemas.microsoft.com/office/drawing/2010/slicer" name="Smoker 1"/>
            </a:graphicData>
          </a:graphic>
        </xdr:graphicFrame>
      </mc:Choice>
      <mc:Fallback xmlns="">
        <xdr:sp macro="" textlink="">
          <xdr:nvSpPr>
            <xdr:cNvPr id="0" name=""/>
            <xdr:cNvSpPr>
              <a:spLocks noTextEdit="1"/>
            </xdr:cNvSpPr>
          </xdr:nvSpPr>
          <xdr:spPr>
            <a:xfrm>
              <a:off x="111125" y="676274"/>
              <a:ext cx="1725612" cy="1117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41583</xdr:colOff>
      <xdr:row>29</xdr:row>
      <xdr:rowOff>120629</xdr:rowOff>
    </xdr:from>
    <xdr:to>
      <xdr:col>9</xdr:col>
      <xdr:colOff>288636</xdr:colOff>
      <xdr:row>42</xdr:row>
      <xdr:rowOff>1</xdr:rowOff>
    </xdr:to>
    <xdr:graphicFrame macro="">
      <xdr:nvGraphicFramePr>
        <xdr:cNvPr id="18" name="Chart 17">
          <a:extLst>
            <a:ext uri="{FF2B5EF4-FFF2-40B4-BE49-F238E27FC236}">
              <a16:creationId xmlns:a16="http://schemas.microsoft.com/office/drawing/2014/main" id="{8350338D-A66A-4E6F-8CE1-FF9D2D1E0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443346</xdr:colOff>
      <xdr:row>6</xdr:row>
      <xdr:rowOff>165100</xdr:rowOff>
    </xdr:from>
    <xdr:to>
      <xdr:col>34</xdr:col>
      <xdr:colOff>565727</xdr:colOff>
      <xdr:row>13</xdr:row>
      <xdr:rowOff>23090</xdr:rowOff>
    </xdr:to>
    <xdr:sp macro="" textlink="">
      <xdr:nvSpPr>
        <xdr:cNvPr id="4" name="Rectangle: Rounded Corners 3">
          <a:extLst>
            <a:ext uri="{FF2B5EF4-FFF2-40B4-BE49-F238E27FC236}">
              <a16:creationId xmlns:a16="http://schemas.microsoft.com/office/drawing/2014/main" id="{F5D21661-9C3B-E67F-13B7-02939373F768}"/>
            </a:ext>
          </a:extLst>
        </xdr:cNvPr>
        <xdr:cNvSpPr/>
      </xdr:nvSpPr>
      <xdr:spPr>
        <a:xfrm>
          <a:off x="19412528" y="1273464"/>
          <a:ext cx="1958108" cy="1151081"/>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2000" b="1" i="1">
              <a:solidFill>
                <a:sysClr val="windowText" lastClr="000000"/>
              </a:solidFill>
            </a:rPr>
            <a:t>Total</a:t>
          </a:r>
          <a:r>
            <a:rPr lang="en-US" sz="2000" b="1" i="1" baseline="0">
              <a:solidFill>
                <a:sysClr val="windowText" lastClr="000000"/>
              </a:solidFill>
            </a:rPr>
            <a:t> Patients 2335 </a:t>
          </a:r>
        </a:p>
      </xdr:txBody>
    </xdr:sp>
    <xdr:clientData/>
  </xdr:twoCellAnchor>
  <xdr:twoCellAnchor>
    <xdr:from>
      <xdr:col>31</xdr:col>
      <xdr:colOff>473364</xdr:colOff>
      <xdr:row>14</xdr:row>
      <xdr:rowOff>155863</xdr:rowOff>
    </xdr:from>
    <xdr:to>
      <xdr:col>34</xdr:col>
      <xdr:colOff>588819</xdr:colOff>
      <xdr:row>21</xdr:row>
      <xdr:rowOff>138545</xdr:rowOff>
    </xdr:to>
    <xdr:sp macro="" textlink="">
      <xdr:nvSpPr>
        <xdr:cNvPr id="5" name="Rectangle: Rounded Corners 4">
          <a:extLst>
            <a:ext uri="{FF2B5EF4-FFF2-40B4-BE49-F238E27FC236}">
              <a16:creationId xmlns:a16="http://schemas.microsoft.com/office/drawing/2014/main" id="{64D8F981-C687-44F2-918B-396C0D4F25B6}"/>
            </a:ext>
          </a:extLst>
        </xdr:cNvPr>
        <xdr:cNvSpPr/>
      </xdr:nvSpPr>
      <xdr:spPr>
        <a:xfrm>
          <a:off x="19442546" y="2742045"/>
          <a:ext cx="1951182" cy="1275773"/>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2000" b="1" i="1" baseline="0">
              <a:solidFill>
                <a:sysClr val="windowText" lastClr="000000"/>
              </a:solidFill>
            </a:rPr>
            <a:t>Avg Charges</a:t>
          </a:r>
        </a:p>
        <a:p>
          <a:pPr algn="ctr"/>
          <a:r>
            <a:rPr lang="en-US" sz="2000" b="1" i="1" baseline="0">
              <a:solidFill>
                <a:sysClr val="windowText" lastClr="000000"/>
              </a:solidFill>
            </a:rPr>
            <a:t> $13,529.92  </a:t>
          </a:r>
        </a:p>
      </xdr:txBody>
    </xdr:sp>
    <xdr:clientData/>
  </xdr:twoCellAnchor>
  <xdr:twoCellAnchor>
    <xdr:from>
      <xdr:col>31</xdr:col>
      <xdr:colOff>480291</xdr:colOff>
      <xdr:row>22</xdr:row>
      <xdr:rowOff>147781</xdr:rowOff>
    </xdr:from>
    <xdr:to>
      <xdr:col>34</xdr:col>
      <xdr:colOff>554183</xdr:colOff>
      <xdr:row>30</xdr:row>
      <xdr:rowOff>0</xdr:rowOff>
    </xdr:to>
    <xdr:sp macro="" textlink="">
      <xdr:nvSpPr>
        <xdr:cNvPr id="6" name="Rectangle: Rounded Corners 5">
          <a:extLst>
            <a:ext uri="{FF2B5EF4-FFF2-40B4-BE49-F238E27FC236}">
              <a16:creationId xmlns:a16="http://schemas.microsoft.com/office/drawing/2014/main" id="{531D28B5-6AF4-451E-8BE8-78444281631F}"/>
            </a:ext>
          </a:extLst>
        </xdr:cNvPr>
        <xdr:cNvSpPr/>
      </xdr:nvSpPr>
      <xdr:spPr>
        <a:xfrm>
          <a:off x="19449473" y="4211781"/>
          <a:ext cx="1909619" cy="1330037"/>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2000" b="1" i="1" baseline="0">
              <a:solidFill>
                <a:sysClr val="windowText" lastClr="000000"/>
              </a:solidFill>
            </a:rPr>
            <a:t>Avg BMI</a:t>
          </a:r>
        </a:p>
        <a:p>
          <a:pPr algn="ctr"/>
          <a:r>
            <a:rPr lang="en-US" sz="2000" b="1" i="1" baseline="0">
              <a:solidFill>
                <a:sysClr val="windowText" lastClr="000000"/>
              </a:solidFill>
            </a:rPr>
            <a:t> 30.97265 </a:t>
          </a:r>
        </a:p>
      </xdr:txBody>
    </xdr:sp>
    <xdr:clientData/>
  </xdr:twoCellAnchor>
  <xdr:twoCellAnchor editAs="oneCell">
    <xdr:from>
      <xdr:col>32</xdr:col>
      <xdr:colOff>277091</xdr:colOff>
      <xdr:row>1</xdr:row>
      <xdr:rowOff>46182</xdr:rowOff>
    </xdr:from>
    <xdr:to>
      <xdr:col>33</xdr:col>
      <xdr:colOff>579582</xdr:colOff>
      <xdr:row>6</xdr:row>
      <xdr:rowOff>36945</xdr:rowOff>
    </xdr:to>
    <xdr:pic>
      <xdr:nvPicPr>
        <xdr:cNvPr id="10" name="Graphic 9" descr="Heart with pulse with solid fill">
          <a:extLst>
            <a:ext uri="{FF2B5EF4-FFF2-40B4-BE49-F238E27FC236}">
              <a16:creationId xmlns:a16="http://schemas.microsoft.com/office/drawing/2014/main" id="{540DF3F3-6EDF-253A-568A-3F4ED0DF442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9858182" y="230909"/>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52.927838541669" createdVersion="8" refreshedVersion="8" minRefreshableVersion="3" recordCount="2335" xr:uid="{633D77BD-3CC0-4072-B652-97626AC45467}">
  <cacheSource type="worksheet">
    <worksheetSource name="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o.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Weight"/>
        <s v="Underweight"/>
      </sharedItems>
    </cacheField>
    <cacheField name="Diabetes Status" numFmtId="0">
      <sharedItems count="3">
        <s v="Diabetes"/>
        <s v="Normal"/>
        <s v="Prediabetes"/>
      </sharedItems>
    </cacheField>
    <cacheField name="Age" numFmtId="0">
      <sharedItems containsSemiMixedTypes="0" containsString="0" containsNumber="1" containsInteger="1" minValue="18" maxValue="65" count="48">
        <n v="54"/>
        <n v="44"/>
        <n v="45"/>
        <n v="33"/>
        <n v="53"/>
        <n v="46"/>
        <n v="52"/>
        <n v="50"/>
        <n v="56"/>
        <n v="42"/>
        <n v="41"/>
        <n v="55"/>
        <n v="51"/>
        <n v="22"/>
        <n v="21"/>
        <n v="48"/>
        <n v="26"/>
        <n v="31"/>
        <n v="57"/>
        <n v="49"/>
        <n v="43"/>
        <n v="28"/>
        <n v="37"/>
        <n v="23"/>
        <n v="36"/>
        <n v="30"/>
        <n v="39"/>
        <n v="60"/>
        <n v="58"/>
        <n v="32"/>
        <n v="35"/>
        <n v="40"/>
        <n v="59"/>
        <n v="63"/>
        <n v="47"/>
        <n v="34"/>
        <n v="25"/>
        <n v="24"/>
        <n v="19"/>
        <n v="27"/>
        <n v="29"/>
        <n v="38"/>
        <n v="18"/>
        <n v="20"/>
        <n v="61"/>
        <n v="64"/>
        <n v="62"/>
        <n v="65"/>
      </sharedItems>
    </cacheField>
    <cacheField name="Date of Birth" numFmtId="0">
      <sharedItems/>
    </cacheField>
    <cacheField name="Charges" numFmtId="166">
      <sharedItems containsSemiMixedTypes="0" containsString="0" containsNumber="1" minValue="563.84" maxValue="63770.43"/>
    </cacheField>
    <cacheField name="Hospital-tier" numFmtId="0">
      <sharedItems count="3">
        <s v="tier - 1"/>
        <s v="tier - 3"/>
        <s v="tier - 2"/>
      </sharedItems>
    </cacheField>
    <cacheField name="City-tier" numFmtId="0">
      <sharedItems/>
    </cacheField>
    <cacheField name="State ID" numFmtId="0">
      <sharedItems count="17">
        <s v="R1013"/>
        <s v="R1012"/>
        <s v="R1026"/>
        <s v="R1016"/>
        <s v="R1025"/>
        <s v="R1021"/>
        <s v="R1011"/>
        <s v="R1024"/>
        <s v="R1023"/>
        <s v="R1019"/>
        <s v="R1022"/>
        <s v="R1017"/>
        <s v="R1015"/>
        <s v="R1020"/>
        <s v="R1018"/>
        <s v="R1014"/>
        <s v="Unknown"/>
      </sharedItems>
    </cacheField>
  </cacheFields>
  <extLst>
    <ext xmlns:x14="http://schemas.microsoft.com/office/spreadsheetml/2009/9/main" uri="{725AE2AE-9491-48be-B2B4-4EB974FC3084}">
      <x14:pivotCacheDefinition pivotCacheId="14632862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52.927838888892" createdVersion="8" refreshedVersion="8" minRefreshableVersion="3" recordCount="2335" xr:uid="{813E9967-DC9D-4F3D-B7FC-9774B5E69E08}">
  <cacheSource type="worksheet">
    <worksheetSource name="MedExam_Table"/>
  </cacheSource>
  <cacheFields count="13">
    <cacheField name="Customer ID"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MixedTypes="1" containsNumber="1" containsInteger="1" minValue="1" maxValue="3"/>
    </cacheField>
    <cacheField name="smoker" numFmtId="0">
      <sharedItems count="3">
        <s v="yes"/>
        <s v="No"/>
        <s v="?"/>
      </sharedItems>
    </cacheField>
    <cacheField name="NumberOfMajorSurgeries_updated" numFmtId="1">
      <sharedItems containsSemiMixedTypes="0" containsString="0" containsNumber="1" containsInteger="1" minValue="0" maxValue="3"/>
    </cacheField>
    <cacheField name="Heart Issues Updated" numFmtId="0">
      <sharedItems/>
    </cacheField>
    <cacheField name="Smoker Updated" numFmtId="0">
      <sharedItems/>
    </cacheField>
    <cacheField name="Weight Status" numFmtId="0">
      <sharedItems/>
    </cacheField>
    <cacheField name="Diabetes Status" numFmtId="0">
      <sharedItems/>
    </cacheField>
  </cacheFields>
  <extLst>
    <ext xmlns:x14="http://schemas.microsoft.com/office/spreadsheetml/2009/9/main" uri="{725AE2AE-9491-48be-B2B4-4EB974FC3084}">
      <x14:pivotCacheDefinition pivotCacheId="85627127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52.927839351854" createdVersion="8" refreshedVersion="8" minRefreshableVersion="3" recordCount="2343" xr:uid="{101F763F-C17D-4E75-990A-23297DE70D6B}">
  <cacheSource type="worksheet">
    <worksheetSource name="Hospitalisation_table"/>
  </cacheSource>
  <cacheFields count="17">
    <cacheField name="Customer ID" numFmtId="0">
      <sharedItems/>
    </cacheField>
    <cacheField name="Customer ID Updated" numFmtId="0">
      <sharedItems/>
    </cacheField>
    <cacheField name="year" numFmtId="0">
      <sharedItems containsMixedTypes="1"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children" numFmtId="0">
      <sharedItems containsSemiMixedTypes="0" containsString="0" containsNumber="1" containsInteger="1" minValue="0" maxValue="5"/>
    </cacheField>
    <cacheField name="charges" numFmtId="166">
      <sharedItems containsSemiMixedTypes="0" containsString="0" containsNumber="1" minValue="563.84" maxValue="63770.43"/>
    </cacheField>
    <cacheField name="Hospital tier" numFmtId="0">
      <sharedItems count="4">
        <s v="tier - 3"/>
        <s v="tier - 1"/>
        <s v="tier - 2"/>
        <s v="?"/>
      </sharedItems>
    </cacheField>
    <cacheField name="City tier" numFmtId="0">
      <sharedItems count="4">
        <s v="tier - 1"/>
        <s v="tier - 2"/>
        <s v="tier - 3"/>
        <s v="?"/>
      </sharedItems>
    </cacheField>
    <cacheField name="State ID" numFmtId="0">
      <sharedItems/>
    </cacheField>
    <cacheField name="Month_Updated" numFmtId="0">
      <sharedItems/>
    </cacheField>
    <cacheField name="Year_Update" numFmtId="0">
      <sharedItems containsSemiMixedTypes="0" containsString="0" containsNumber="1" containsInteger="1" minValue="1958" maxValue="2004"/>
    </cacheField>
    <cacheField name="Hospital tier_Updated" numFmtId="0">
      <sharedItems/>
    </cacheField>
    <cacheField name="City tier_updated" numFmtId="0">
      <sharedItems/>
    </cacheField>
    <cacheField name="State ID Updated" numFmtId="0">
      <sharedItems/>
    </cacheField>
    <cacheField name="Date of Birth" numFmtId="165">
      <sharedItems/>
    </cacheField>
    <cacheField name="Customer 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x v="0"/>
    <s v="12-Oct-1968"/>
    <n v="63770.43"/>
    <x v="0"/>
    <s v="tier - 3"/>
    <x v="0"/>
  </r>
  <r>
    <s v="Id10"/>
    <s v="Brohke N."/>
    <n v="38.06"/>
    <n v="10.79"/>
    <s v="No"/>
    <x v="0"/>
    <x v="0"/>
    <n v="0"/>
    <x v="0"/>
    <x v="0"/>
    <x v="0"/>
    <x v="1"/>
    <s v="29-Dec-1978"/>
    <n v="48885.14"/>
    <x v="0"/>
    <s v="tier - 2"/>
    <x v="0"/>
  </r>
  <r>
    <s v="Id100"/>
    <s v="Daniel"/>
    <n v="48.2"/>
    <n v="4.84"/>
    <s v="No"/>
    <x v="0"/>
    <x v="0"/>
    <n v="0"/>
    <x v="0"/>
    <x v="0"/>
    <x v="1"/>
    <x v="2"/>
    <s v="27-Jun-1977"/>
    <n v="40284.379999999997"/>
    <x v="0"/>
    <s v="tier - 3"/>
    <x v="1"/>
  </r>
  <r>
    <s v="Id1000"/>
    <s v="htephanie A"/>
    <n v="39.17"/>
    <n v="4.1500000000000004"/>
    <s v="No"/>
    <x v="0"/>
    <x v="0"/>
    <n v="0"/>
    <x v="1"/>
    <x v="0"/>
    <x v="1"/>
    <x v="3"/>
    <s v="17-Dec-1989"/>
    <n v="11250.43"/>
    <x v="1"/>
    <s v="tier - 2"/>
    <x v="2"/>
  </r>
  <r>
    <s v="Id1001"/>
    <s v="Patrick"/>
    <n v="26.41"/>
    <n v="5.99"/>
    <s v="Yes"/>
    <x v="0"/>
    <x v="1"/>
    <n v="1"/>
    <x v="1"/>
    <x v="1"/>
    <x v="2"/>
    <x v="4"/>
    <s v="30-Dec-1969"/>
    <n v="11244.38"/>
    <x v="1"/>
    <s v="tier - 1"/>
    <x v="3"/>
  </r>
  <r>
    <s v="Id1002"/>
    <s v="Krista"/>
    <n v="30.63"/>
    <n v="5.8"/>
    <s v="Yes"/>
    <x v="0"/>
    <x v="0"/>
    <n v="0"/>
    <x v="1"/>
    <x v="0"/>
    <x v="2"/>
    <x v="5"/>
    <s v="28-Jun-1976"/>
    <n v="11217.35"/>
    <x v="1"/>
    <s v="tier - 2"/>
    <x v="4"/>
  </r>
  <r>
    <s v="Id1003"/>
    <s v="Jenessa"/>
    <n v="31.73"/>
    <n v="7.32"/>
    <s v="Yes"/>
    <x v="0"/>
    <x v="0"/>
    <n v="2"/>
    <x v="1"/>
    <x v="0"/>
    <x v="0"/>
    <x v="6"/>
    <s v="14-Jun-1970"/>
    <n v="11187.66"/>
    <x v="1"/>
    <s v="tier - 2"/>
    <x v="1"/>
  </r>
  <r>
    <s v="Id1004"/>
    <s v="Ryah M."/>
    <n v="30.7"/>
    <n v="5.16"/>
    <s v="No"/>
    <x v="0"/>
    <x v="0"/>
    <n v="2"/>
    <x v="1"/>
    <x v="0"/>
    <x v="1"/>
    <x v="7"/>
    <s v="3-Sep-1972"/>
    <n v="11186.2"/>
    <x v="1"/>
    <s v="tier - 2"/>
    <x v="5"/>
  </r>
  <r>
    <s v="Id1005"/>
    <s v="Thomas"/>
    <n v="25.934999999999999"/>
    <n v="5.96"/>
    <s v="Yes"/>
    <x v="0"/>
    <x v="0"/>
    <n v="2"/>
    <x v="1"/>
    <x v="1"/>
    <x v="2"/>
    <x v="8"/>
    <s v="6-Aug-1966"/>
    <n v="11165.42"/>
    <x v="1"/>
    <s v="tier - 1"/>
    <x v="3"/>
  </r>
  <r>
    <s v="Id1006"/>
    <s v="Amahda N."/>
    <n v="35.9"/>
    <n v="4.8499999999999996"/>
    <s v="Yes"/>
    <x v="0"/>
    <x v="1"/>
    <n v="1"/>
    <x v="1"/>
    <x v="0"/>
    <x v="1"/>
    <x v="4"/>
    <s v="25-Jun-1969"/>
    <n v="11163.57"/>
    <x v="1"/>
    <s v="tier - 2"/>
    <x v="6"/>
  </r>
  <r>
    <s v="Id1007"/>
    <s v="Tereha P."/>
    <n v="26.7"/>
    <n v="5.09"/>
    <s v="Yes"/>
    <x v="0"/>
    <x v="1"/>
    <n v="1"/>
    <x v="1"/>
    <x v="1"/>
    <x v="1"/>
    <x v="4"/>
    <s v="30-Nov-1969"/>
    <n v="11150.78"/>
    <x v="1"/>
    <s v="tier - 2"/>
    <x v="6"/>
  </r>
  <r>
    <s v="Id1008"/>
    <s v="Dorian"/>
    <n v="33.71"/>
    <n v="4.9400000000000004"/>
    <s v="No"/>
    <x v="0"/>
    <x v="0"/>
    <n v="0"/>
    <x v="1"/>
    <x v="0"/>
    <x v="1"/>
    <x v="9"/>
    <s v="20-Aug-1980"/>
    <n v="11103.33"/>
    <x v="1"/>
    <s v="tier - 1"/>
    <x v="5"/>
  </r>
  <r>
    <s v="Id1009"/>
    <s v="Amy"/>
    <n v="41.91"/>
    <n v="4.92"/>
    <s v="Yes"/>
    <x v="0"/>
    <x v="0"/>
    <n v="2"/>
    <x v="1"/>
    <x v="0"/>
    <x v="1"/>
    <x v="8"/>
    <s v="5-Jul-1966"/>
    <n v="11093.62"/>
    <x v="1"/>
    <s v="tier - 1"/>
    <x v="0"/>
  </r>
  <r>
    <s v="Id101"/>
    <s v="Brian"/>
    <n v="35.75"/>
    <n v="8"/>
    <s v="Yes"/>
    <x v="0"/>
    <x v="0"/>
    <n v="0"/>
    <x v="0"/>
    <x v="0"/>
    <x v="0"/>
    <x v="10"/>
    <s v="4-Oct-1981"/>
    <n v="40273.65"/>
    <x v="0"/>
    <s v="tier - 3"/>
    <x v="0"/>
  </r>
  <r>
    <s v="Id1010"/>
    <s v="Aberu"/>
    <n v="39.82"/>
    <n v="6.05"/>
    <s v="Yes"/>
    <x v="0"/>
    <x v="0"/>
    <n v="2"/>
    <x v="1"/>
    <x v="0"/>
    <x v="2"/>
    <x v="8"/>
    <s v="9-Sep-1966"/>
    <n v="11090.72"/>
    <x v="1"/>
    <s v="tier - 1"/>
    <x v="0"/>
  </r>
  <r>
    <s v="Id1011"/>
    <s v="Ashley"/>
    <n v="28.12"/>
    <n v="4.67"/>
    <s v="No"/>
    <x v="0"/>
    <x v="0"/>
    <n v="2"/>
    <x v="1"/>
    <x v="1"/>
    <x v="1"/>
    <x v="7"/>
    <s v="7-Oct-1972"/>
    <n v="11085.59"/>
    <x v="1"/>
    <s v="tier - 2"/>
    <x v="1"/>
  </r>
  <r>
    <s v="Id1012"/>
    <s v="Annh E"/>
    <n v="26.98"/>
    <n v="9.81"/>
    <s v="Yes"/>
    <x v="0"/>
    <x v="0"/>
    <n v="0"/>
    <x v="1"/>
    <x v="1"/>
    <x v="0"/>
    <x v="11"/>
    <s v="4-Sep-1967"/>
    <n v="11082.58"/>
    <x v="1"/>
    <s v="tier - 2"/>
    <x v="1"/>
  </r>
  <r>
    <s v="Id1013"/>
    <s v="Thnia K."/>
    <n v="27.2"/>
    <n v="6.06"/>
    <s v="Yes"/>
    <x v="0"/>
    <x v="0"/>
    <n v="2"/>
    <x v="1"/>
    <x v="1"/>
    <x v="2"/>
    <x v="8"/>
    <s v="20-Nov-1966"/>
    <n v="11073.18"/>
    <x v="1"/>
    <s v="tier - 3"/>
    <x v="6"/>
  </r>
  <r>
    <s v="Id1014"/>
    <s v="Ashley E"/>
    <n v="25.3"/>
    <n v="5.19"/>
    <s v="Yes"/>
    <x v="0"/>
    <x v="0"/>
    <n v="2"/>
    <x v="1"/>
    <x v="1"/>
    <x v="1"/>
    <x v="8"/>
    <s v="7-Nov-1966"/>
    <n v="11070.54"/>
    <x v="1"/>
    <s v="tier - 3"/>
    <x v="6"/>
  </r>
  <r>
    <s v="Id1015"/>
    <s v="Aleksandra"/>
    <n v="30.25"/>
    <n v="10.16"/>
    <s v="No"/>
    <x v="0"/>
    <x v="0"/>
    <n v="0"/>
    <x v="1"/>
    <x v="0"/>
    <x v="0"/>
    <x v="12"/>
    <s v="9-Nov-1971"/>
    <n v="11068.77"/>
    <x v="1"/>
    <s v="tier - 2"/>
    <x v="1"/>
  </r>
  <r>
    <s v="Id1016"/>
    <s v="Valhry L"/>
    <n v="54"/>
    <n v="4.68"/>
    <s v="Yes"/>
    <x v="1"/>
    <x v="0"/>
    <n v="2"/>
    <x v="1"/>
    <x v="0"/>
    <x v="1"/>
    <x v="13"/>
    <s v="18-Sep-2000"/>
    <n v="11068.7"/>
    <x v="1"/>
    <s v="tier - 1"/>
    <x v="6"/>
  </r>
  <r>
    <s v="Id1017"/>
    <s v="Joahna G."/>
    <n v="51.86"/>
    <n v="5.32"/>
    <s v="Yes"/>
    <x v="0"/>
    <x v="0"/>
    <n v="0"/>
    <x v="1"/>
    <x v="0"/>
    <x v="1"/>
    <x v="14"/>
    <s v="17-Dec-2001"/>
    <n v="11046.02"/>
    <x v="1"/>
    <s v="tier - 1"/>
    <x v="2"/>
  </r>
  <r>
    <s v="Id1018"/>
    <s v="Shefanie F."/>
    <n v="31.39"/>
    <n v="6.99"/>
    <s v="No"/>
    <x v="0"/>
    <x v="0"/>
    <n v="0"/>
    <x v="1"/>
    <x v="0"/>
    <x v="0"/>
    <x v="15"/>
    <s v="30-Aug-1974"/>
    <n v="11037.85"/>
    <x v="1"/>
    <s v="tier - 2"/>
    <x v="4"/>
  </r>
  <r>
    <s v="Id1019"/>
    <s v="Stephen"/>
    <n v="39.97"/>
    <n v="5.55"/>
    <s v="No"/>
    <x v="0"/>
    <x v="0"/>
    <n v="0"/>
    <x v="1"/>
    <x v="0"/>
    <x v="1"/>
    <x v="3"/>
    <s v="25-Oct-1989"/>
    <n v="11037.51"/>
    <x v="1"/>
    <s v="tier - 1"/>
    <x v="1"/>
  </r>
  <r>
    <s v="Id102"/>
    <s v="Sari"/>
    <n v="53.81"/>
    <n v="8.77"/>
    <s v="Yes"/>
    <x v="0"/>
    <x v="0"/>
    <n v="0"/>
    <x v="0"/>
    <x v="0"/>
    <x v="0"/>
    <x v="10"/>
    <s v="28-Jul-1981"/>
    <n v="40208.559999999998"/>
    <x v="0"/>
    <s v="tier - 2"/>
    <x v="6"/>
  </r>
  <r>
    <s v="Id1020"/>
    <s v="Lizh J."/>
    <n v="41.23"/>
    <n v="6.94"/>
    <s v="No"/>
    <x v="0"/>
    <x v="0"/>
    <n v="0"/>
    <x v="1"/>
    <x v="0"/>
    <x v="0"/>
    <x v="15"/>
    <s v="10-Dec-1974"/>
    <n v="11033.66"/>
    <x v="1"/>
    <s v="tier - 3"/>
    <x v="1"/>
  </r>
  <r>
    <s v="Id1021"/>
    <s v="IanhM."/>
    <n v="49.45"/>
    <n v="4.2"/>
    <s v="Yes"/>
    <x v="0"/>
    <x v="0"/>
    <n v="0"/>
    <x v="1"/>
    <x v="0"/>
    <x v="1"/>
    <x v="16"/>
    <s v="21-Jul-1996"/>
    <n v="11028.56"/>
    <x v="1"/>
    <s v="tier - 3"/>
    <x v="1"/>
  </r>
  <r>
    <s v="Id1022"/>
    <s v="hlaudia L."/>
    <n v="41.04"/>
    <n v="5.59"/>
    <s v="No"/>
    <x v="0"/>
    <x v="0"/>
    <n v="0"/>
    <x v="1"/>
    <x v="0"/>
    <x v="1"/>
    <x v="17"/>
    <s v="26-Jun-1991"/>
    <n v="11018.05"/>
    <x v="1"/>
    <s v="tier - 2"/>
    <x v="1"/>
  </r>
  <r>
    <s v="Id1023"/>
    <s v="Jhssica M"/>
    <n v="27.93"/>
    <n v="9.9600000000000009"/>
    <s v="No"/>
    <x v="0"/>
    <x v="0"/>
    <n v="0"/>
    <x v="1"/>
    <x v="1"/>
    <x v="0"/>
    <x v="15"/>
    <s v="15-Dec-1974"/>
    <n v="11015.17"/>
    <x v="1"/>
    <s v="tier - 1"/>
    <x v="1"/>
  </r>
  <r>
    <s v="Id1024"/>
    <s v="Bilhy Jr."/>
    <n v="21.01"/>
    <n v="7.37"/>
    <s v="No"/>
    <x v="0"/>
    <x v="0"/>
    <n v="0"/>
    <x v="1"/>
    <x v="2"/>
    <x v="0"/>
    <x v="0"/>
    <s v="24-Oct-1968"/>
    <n v="11013.71"/>
    <x v="1"/>
    <s v="tier - 1"/>
    <x v="0"/>
  </r>
  <r>
    <s v="Id1025"/>
    <s v="David"/>
    <n v="52.37"/>
    <n v="5.0599999999999996"/>
    <s v="Yes"/>
    <x v="1"/>
    <x v="0"/>
    <n v="2"/>
    <x v="1"/>
    <x v="0"/>
    <x v="1"/>
    <x v="13"/>
    <s v="17-Sep-2000"/>
    <n v="10991.58"/>
    <x v="1"/>
    <s v="tier - 3"/>
    <x v="1"/>
  </r>
  <r>
    <s v="Id1026"/>
    <s v="Tim"/>
    <n v="40.369999999999997"/>
    <n v="8.2100000000000009"/>
    <s v="No"/>
    <x v="0"/>
    <x v="0"/>
    <n v="0"/>
    <x v="1"/>
    <x v="0"/>
    <x v="0"/>
    <x v="18"/>
    <s v="18-Dec-1965"/>
    <n v="10982.5"/>
    <x v="1"/>
    <s v="tier - 3"/>
    <x v="0"/>
  </r>
  <r>
    <s v="Id1027"/>
    <s v="h.  Emma M"/>
    <n v="41.47"/>
    <n v="10.34"/>
    <s v="No"/>
    <x v="0"/>
    <x v="0"/>
    <n v="2"/>
    <x v="1"/>
    <x v="0"/>
    <x v="0"/>
    <x v="19"/>
    <s v="21-Oct-1973"/>
    <n v="10977.21"/>
    <x v="1"/>
    <s v="tier - 1"/>
    <x v="0"/>
  </r>
  <r>
    <s v="Id1028"/>
    <s v="Tim"/>
    <n v="33.725000000000001"/>
    <n v="5.51"/>
    <s v="Yes"/>
    <x v="0"/>
    <x v="0"/>
    <n v="2"/>
    <x v="1"/>
    <x v="0"/>
    <x v="1"/>
    <x v="8"/>
    <s v="9-Jul-1966"/>
    <n v="10976.25"/>
    <x v="1"/>
    <s v="tier - 2"/>
    <x v="1"/>
  </r>
  <r>
    <s v="Id1029"/>
    <s v="Patrick"/>
    <n v="28.1"/>
    <n v="11.2"/>
    <s v="No"/>
    <x v="0"/>
    <x v="0"/>
    <n v="0"/>
    <x v="1"/>
    <x v="1"/>
    <x v="0"/>
    <x v="18"/>
    <s v="19-Jun-1965"/>
    <n v="10965.45"/>
    <x v="1"/>
    <s v="tier - 2"/>
    <x v="6"/>
  </r>
  <r>
    <s v="Id103"/>
    <s v="Robeht M."/>
    <n v="49.48"/>
    <n v="4.96"/>
    <s v="No"/>
    <x v="0"/>
    <x v="1"/>
    <n v="1"/>
    <x v="0"/>
    <x v="0"/>
    <x v="1"/>
    <x v="20"/>
    <s v="18-Aug-1979"/>
    <n v="40204.83"/>
    <x v="0"/>
    <s v="tier - 3"/>
    <x v="1"/>
  </r>
  <r>
    <s v="Id1030"/>
    <s v="Bridhet K."/>
    <n v="37.43"/>
    <n v="4.3499999999999996"/>
    <s v="Yes"/>
    <x v="0"/>
    <x v="1"/>
    <n v="1"/>
    <x v="1"/>
    <x v="0"/>
    <x v="1"/>
    <x v="4"/>
    <s v="14-Aug-1969"/>
    <n v="10959.69"/>
    <x v="1"/>
    <s v="tier - 3"/>
    <x v="1"/>
  </r>
  <r>
    <s v="Id1031"/>
    <s v="Gabriel"/>
    <n v="23.7"/>
    <n v="10.45"/>
    <s v="No"/>
    <x v="0"/>
    <x v="0"/>
    <n v="0"/>
    <x v="1"/>
    <x v="2"/>
    <x v="0"/>
    <x v="18"/>
    <s v="4-Dec-1965"/>
    <n v="10959.33"/>
    <x v="1"/>
    <s v="tier - 3"/>
    <x v="6"/>
  </r>
  <r>
    <s v="Id1032"/>
    <s v="Natasha"/>
    <n v="24.795000000000002"/>
    <n v="4.07"/>
    <s v="Yes"/>
    <x v="0"/>
    <x v="1"/>
    <n v="1"/>
    <x v="1"/>
    <x v="2"/>
    <x v="1"/>
    <x v="4"/>
    <s v="10-Nov-1969"/>
    <n v="10942.13"/>
    <x v="1"/>
    <s v="tier - 3"/>
    <x v="1"/>
  </r>
  <r>
    <s v="Id1033"/>
    <s v="Abbh A."/>
    <n v="31.9"/>
    <n v="8.34"/>
    <s v="No"/>
    <x v="0"/>
    <x v="0"/>
    <n v="0"/>
    <x v="1"/>
    <x v="0"/>
    <x v="0"/>
    <x v="0"/>
    <s v="12-Nov-1968"/>
    <n v="10928.85"/>
    <x v="1"/>
    <s v="tier - 3"/>
    <x v="0"/>
  </r>
  <r>
    <s v="Id1034"/>
    <s v="Michelle"/>
    <n v="32.68"/>
    <n v="7.41"/>
    <s v="No"/>
    <x v="0"/>
    <x v="0"/>
    <n v="0"/>
    <x v="1"/>
    <x v="0"/>
    <x v="0"/>
    <x v="0"/>
    <s v="13-Nov-1968"/>
    <n v="10923.93"/>
    <x v="1"/>
    <s v="tier - 1"/>
    <x v="7"/>
  </r>
  <r>
    <s v="Id1035"/>
    <s v="Mckendree"/>
    <n v="47.13"/>
    <n v="4.3099999999999996"/>
    <s v="No"/>
    <x v="0"/>
    <x v="0"/>
    <n v="0"/>
    <x v="1"/>
    <x v="0"/>
    <x v="1"/>
    <x v="21"/>
    <s v="6-Sep-1994"/>
    <n v="10886.66"/>
    <x v="1"/>
    <s v="tier - 3"/>
    <x v="1"/>
  </r>
  <r>
    <s v="Id1036"/>
    <s v="Tara"/>
    <n v="36.67"/>
    <n v="10.83"/>
    <s v="No"/>
    <x v="0"/>
    <x v="0"/>
    <n v="0"/>
    <x v="1"/>
    <x v="0"/>
    <x v="0"/>
    <x v="12"/>
    <s v="20-Dec-1971"/>
    <n v="10848.13"/>
    <x v="1"/>
    <s v="tier - 3"/>
    <x v="1"/>
  </r>
  <r>
    <s v="Id1037"/>
    <s v="Daniel"/>
    <n v="33.630000000000003"/>
    <n v="11.31"/>
    <s v="No"/>
    <x v="0"/>
    <x v="0"/>
    <n v="0"/>
    <x v="1"/>
    <x v="0"/>
    <x v="0"/>
    <x v="0"/>
    <s v="28-Jul-1968"/>
    <n v="10825.25"/>
    <x v="1"/>
    <s v="tier - 3"/>
    <x v="1"/>
  </r>
  <r>
    <s v="Id1038"/>
    <s v="Johhua P"/>
    <n v="32.67"/>
    <n v="11.81"/>
    <s v="Yes"/>
    <x v="0"/>
    <x v="0"/>
    <n v="0"/>
    <x v="1"/>
    <x v="0"/>
    <x v="0"/>
    <x v="11"/>
    <s v="2-Oct-1967"/>
    <n v="10807.49"/>
    <x v="1"/>
    <s v="tier - 2"/>
    <x v="0"/>
  </r>
  <r>
    <s v="Id1039"/>
    <s v="Erhn C"/>
    <n v="33.299999999999997"/>
    <n v="8.26"/>
    <s v="Yes"/>
    <x v="0"/>
    <x v="0"/>
    <n v="2"/>
    <x v="1"/>
    <x v="0"/>
    <x v="0"/>
    <x v="6"/>
    <s v="18-Dec-1970"/>
    <n v="10806.84"/>
    <x v="1"/>
    <s v="tier - 2"/>
    <x v="6"/>
  </r>
  <r>
    <s v="Id104"/>
    <s v="Ricardo"/>
    <n v="34.1"/>
    <n v="4.43"/>
    <s v="Yes"/>
    <x v="0"/>
    <x v="0"/>
    <n v="0"/>
    <x v="0"/>
    <x v="0"/>
    <x v="1"/>
    <x v="22"/>
    <s v="21-Oct-1985"/>
    <n v="40182.25"/>
    <x v="0"/>
    <s v="tier - 2"/>
    <x v="6"/>
  </r>
  <r>
    <s v="Id1040"/>
    <s v="Shure"/>
    <n v="30.78"/>
    <n v="10.74"/>
    <s v="Yes"/>
    <x v="0"/>
    <x v="0"/>
    <n v="2"/>
    <x v="1"/>
    <x v="0"/>
    <x v="0"/>
    <x v="6"/>
    <s v="28-Oct-1970"/>
    <n v="10797.34"/>
    <x v="1"/>
    <s v="tier - 2"/>
    <x v="8"/>
  </r>
  <r>
    <s v="Id1041"/>
    <s v="Richard"/>
    <n v="28.975000000000001"/>
    <n v="7.69"/>
    <s v="Yes"/>
    <x v="0"/>
    <x v="0"/>
    <n v="0"/>
    <x v="1"/>
    <x v="1"/>
    <x v="0"/>
    <x v="11"/>
    <s v="23-Oct-1967"/>
    <n v="10796.35"/>
    <x v="1"/>
    <s v="tier - 1"/>
    <x v="9"/>
  </r>
  <r>
    <s v="Id1042"/>
    <s v="Brenda"/>
    <n v="33.4"/>
    <n v="4.84"/>
    <s v="No"/>
    <x v="0"/>
    <x v="0"/>
    <n v="0"/>
    <x v="1"/>
    <x v="0"/>
    <x v="1"/>
    <x v="23"/>
    <s v="24-Dec-1999"/>
    <n v="10795.94"/>
    <x v="1"/>
    <s v="tier - 1"/>
    <x v="6"/>
  </r>
  <r>
    <s v="Id1043"/>
    <s v="Josehh M"/>
    <n v="21.5"/>
    <n v="9.77"/>
    <s v="Yes"/>
    <x v="0"/>
    <x v="0"/>
    <n v="0"/>
    <x v="1"/>
    <x v="2"/>
    <x v="0"/>
    <x v="11"/>
    <s v="11-Nov-1967"/>
    <n v="10791.96"/>
    <x v="1"/>
    <s v="tier - 2"/>
    <x v="6"/>
  </r>
  <r>
    <s v="Id1044"/>
    <s v="Stehhen J."/>
    <n v="38.14"/>
    <n v="5.84"/>
    <s v="No"/>
    <x v="0"/>
    <x v="0"/>
    <n v="0"/>
    <x v="1"/>
    <x v="0"/>
    <x v="2"/>
    <x v="3"/>
    <s v="25-Nov-1989"/>
    <n v="10769.75"/>
    <x v="1"/>
    <s v="tier - 2"/>
    <x v="10"/>
  </r>
  <r>
    <s v="Id1045"/>
    <s v="Kathya"/>
    <n v="35.42"/>
    <n v="8.6999999999999993"/>
    <s v="Yes"/>
    <x v="0"/>
    <x v="0"/>
    <n v="1"/>
    <x v="1"/>
    <x v="0"/>
    <x v="0"/>
    <x v="24"/>
    <s v="29-Aug-1986"/>
    <n v="10749.02"/>
    <x v="1"/>
    <s v="tier - 1"/>
    <x v="2"/>
  </r>
  <r>
    <s v="Id1046"/>
    <s v="Wesley"/>
    <n v="35.625"/>
    <n v="10.79"/>
    <s v="No"/>
    <x v="0"/>
    <x v="0"/>
    <n v="0"/>
    <x v="1"/>
    <x v="0"/>
    <x v="0"/>
    <x v="15"/>
    <s v="9-Dec-1974"/>
    <n v="10736.87"/>
    <x v="1"/>
    <s v="tier - 1"/>
    <x v="3"/>
  </r>
  <r>
    <s v="Id1047"/>
    <s v="Tim"/>
    <n v="45.51"/>
    <n v="4.32"/>
    <s v="No"/>
    <x v="0"/>
    <x v="0"/>
    <n v="1"/>
    <x v="1"/>
    <x v="0"/>
    <x v="1"/>
    <x v="25"/>
    <s v="25-Jun-1992"/>
    <n v="10719.57"/>
    <x v="1"/>
    <s v="tier - 1"/>
    <x v="1"/>
  </r>
  <r>
    <s v="Id1048"/>
    <s v="Jamih L."/>
    <n v="37.1"/>
    <n v="7.19"/>
    <s v="Yes"/>
    <x v="0"/>
    <x v="0"/>
    <n v="0"/>
    <x v="1"/>
    <x v="0"/>
    <x v="0"/>
    <x v="11"/>
    <s v="5-Oct-1967"/>
    <n v="10713.64"/>
    <x v="1"/>
    <s v="tier - 3"/>
    <x v="6"/>
  </r>
  <r>
    <s v="Id1049"/>
    <s v="Alexandra"/>
    <n v="30.5"/>
    <n v="11.94"/>
    <s v="Yes"/>
    <x v="0"/>
    <x v="0"/>
    <n v="0"/>
    <x v="1"/>
    <x v="0"/>
    <x v="0"/>
    <x v="11"/>
    <s v="30-Jul-1967"/>
    <n v="10704.47"/>
    <x v="1"/>
    <s v="tier - 2"/>
    <x v="6"/>
  </r>
  <r>
    <s v="Id105"/>
    <s v="Gedion"/>
    <n v="35.299999999999997"/>
    <n v="5.82"/>
    <s v="Yes"/>
    <x v="0"/>
    <x v="1"/>
    <n v="1"/>
    <x v="0"/>
    <x v="0"/>
    <x v="2"/>
    <x v="26"/>
    <s v="14-Oct-1983"/>
    <n v="40103.89"/>
    <x v="0"/>
    <s v="tier - 2"/>
    <x v="6"/>
  </r>
  <r>
    <s v="Id1050"/>
    <s v="Tiffany"/>
    <n v="28.16"/>
    <n v="5.56"/>
    <s v="No"/>
    <x v="0"/>
    <x v="0"/>
    <n v="2"/>
    <x v="1"/>
    <x v="1"/>
    <x v="1"/>
    <x v="7"/>
    <s v="24-Oct-1972"/>
    <n v="10702.64"/>
    <x v="1"/>
    <s v="tier - 3"/>
    <x v="0"/>
  </r>
  <r>
    <s v="Id1051"/>
    <s v="Rebecha J"/>
    <n v="29.1"/>
    <n v="5.64"/>
    <s v="Yes"/>
    <x v="0"/>
    <x v="0"/>
    <n v="0"/>
    <x v="1"/>
    <x v="1"/>
    <x v="1"/>
    <x v="5"/>
    <s v="30-Sep-1976"/>
    <n v="10698.38"/>
    <x v="1"/>
    <s v="tier - 1"/>
    <x v="4"/>
  </r>
  <r>
    <s v="Id1052"/>
    <s v="Austih T."/>
    <n v="30.22"/>
    <n v="4.6500000000000004"/>
    <s v="No"/>
    <x v="0"/>
    <x v="0"/>
    <n v="0"/>
    <x v="1"/>
    <x v="0"/>
    <x v="1"/>
    <x v="2"/>
    <s v="2-Aug-1977"/>
    <n v="10690.11"/>
    <x v="1"/>
    <s v="tier - 2"/>
    <x v="5"/>
  </r>
  <r>
    <s v="Id1053"/>
    <s v="Jamih T"/>
    <n v="24.29"/>
    <n v="9.0500000000000007"/>
    <s v="No"/>
    <x v="0"/>
    <x v="0"/>
    <n v="0"/>
    <x v="1"/>
    <x v="2"/>
    <x v="0"/>
    <x v="27"/>
    <s v="7-Sep-1962"/>
    <n v="10676.83"/>
    <x v="1"/>
    <s v="tier - 3"/>
    <x v="0"/>
  </r>
  <r>
    <s v="Id1054"/>
    <s v="Matthew T."/>
    <n v="29.39"/>
    <n v="4.5199999999999996"/>
    <s v="Yes"/>
    <x v="0"/>
    <x v="0"/>
    <n v="0"/>
    <x v="1"/>
    <x v="1"/>
    <x v="1"/>
    <x v="5"/>
    <s v="22-Nov-1976"/>
    <n v="10665.44"/>
    <x v="1"/>
    <s v="tier - 2"/>
    <x v="5"/>
  </r>
  <r>
    <s v="Id1055"/>
    <s v="Emily"/>
    <n v="25.66"/>
    <n v="4.62"/>
    <s v="Yes"/>
    <x v="0"/>
    <x v="0"/>
    <n v="1"/>
    <x v="1"/>
    <x v="1"/>
    <x v="1"/>
    <x v="28"/>
    <s v="8-Aug-1964"/>
    <n v="10627.81"/>
    <x v="1"/>
    <s v="tier - 3"/>
    <x v="0"/>
  </r>
  <r>
    <s v="Id1056"/>
    <s v="Gillian"/>
    <n v="39.11"/>
    <n v="5.87"/>
    <s v="No"/>
    <x v="0"/>
    <x v="0"/>
    <n v="0"/>
    <x v="1"/>
    <x v="0"/>
    <x v="2"/>
    <x v="29"/>
    <s v="6-Jul-1990"/>
    <n v="10620.26"/>
    <x v="1"/>
    <s v="tier - 3"/>
    <x v="1"/>
  </r>
  <r>
    <s v="Id1057"/>
    <s v="hrenn E."/>
    <n v="43.78"/>
    <n v="5.71"/>
    <s v="No"/>
    <x v="0"/>
    <x v="0"/>
    <n v="1"/>
    <x v="1"/>
    <x v="0"/>
    <x v="2"/>
    <x v="25"/>
    <s v="23-Jul-1992"/>
    <n v="10617.04"/>
    <x v="1"/>
    <s v="tier - 3"/>
    <x v="2"/>
  </r>
  <r>
    <s v="Id1058"/>
    <s v="LisahM"/>
    <n v="24.35"/>
    <n v="9.08"/>
    <s v="No"/>
    <x v="0"/>
    <x v="0"/>
    <n v="0"/>
    <x v="1"/>
    <x v="2"/>
    <x v="0"/>
    <x v="18"/>
    <s v="27-Jun-1965"/>
    <n v="10608.67"/>
    <x v="1"/>
    <s v="tier - 3"/>
    <x v="1"/>
  </r>
  <r>
    <s v="Id1059"/>
    <s v="Matt"/>
    <n v="40.299999999999997"/>
    <n v="5.3"/>
    <s v="Yes"/>
    <x v="0"/>
    <x v="0"/>
    <n v="2"/>
    <x v="1"/>
    <x v="0"/>
    <x v="1"/>
    <x v="8"/>
    <s v="2-Jul-1966"/>
    <n v="10602.39"/>
    <x v="1"/>
    <s v="tier - 3"/>
    <x v="6"/>
  </r>
  <r>
    <s v="Id106"/>
    <s v="Mark"/>
    <n v="43.83"/>
    <n v="6.03"/>
    <s v="Yes"/>
    <x v="0"/>
    <x v="0"/>
    <n v="2"/>
    <x v="0"/>
    <x v="0"/>
    <x v="2"/>
    <x v="8"/>
    <s v="12-Aug-1966"/>
    <n v="40069.440000000002"/>
    <x v="0"/>
    <s v="tier - 3"/>
    <x v="6"/>
  </r>
  <r>
    <s v="Id1060"/>
    <s v="Thomhs A."/>
    <n v="32.774999999999999"/>
    <n v="11.76"/>
    <s v="Yes"/>
    <x v="0"/>
    <x v="0"/>
    <n v="0"/>
    <x v="1"/>
    <x v="0"/>
    <x v="0"/>
    <x v="11"/>
    <s v="23-Jun-1967"/>
    <n v="10601.63"/>
    <x v="1"/>
    <s v="tier - 2"/>
    <x v="1"/>
  </r>
  <r>
    <s v="Id1061"/>
    <s v="KhKevin J"/>
    <n v="39.6"/>
    <n v="5.1100000000000003"/>
    <s v="Yes"/>
    <x v="0"/>
    <x v="0"/>
    <n v="2"/>
    <x v="1"/>
    <x v="0"/>
    <x v="1"/>
    <x v="8"/>
    <s v="20-Jul-1966"/>
    <n v="10601.41"/>
    <x v="1"/>
    <s v="tier - 2"/>
    <x v="6"/>
  </r>
  <r>
    <s v="Id1062"/>
    <s v="William H"/>
    <n v="30.97"/>
    <n v="5.54"/>
    <s v="No"/>
    <x v="0"/>
    <x v="0"/>
    <n v="2"/>
    <x v="1"/>
    <x v="0"/>
    <x v="1"/>
    <x v="7"/>
    <s v="14-Dec-1972"/>
    <n v="10600.55"/>
    <x v="1"/>
    <s v="tier - 1"/>
    <x v="1"/>
  </r>
  <r>
    <s v="Id1063"/>
    <s v="Gal"/>
    <n v="27.645"/>
    <n v="8.8699999999999992"/>
    <s v="Yes"/>
    <x v="0"/>
    <x v="0"/>
    <n v="0"/>
    <x v="1"/>
    <x v="1"/>
    <x v="0"/>
    <x v="11"/>
    <s v="29-Nov-1967"/>
    <n v="10594.5"/>
    <x v="1"/>
    <s v="tier - 1"/>
    <x v="1"/>
  </r>
  <r>
    <s v="Id1064"/>
    <s v="Anton"/>
    <n v="34.43"/>
    <n v="5.96"/>
    <s v="Yes"/>
    <x v="0"/>
    <x v="0"/>
    <n v="2"/>
    <x v="1"/>
    <x v="0"/>
    <x v="2"/>
    <x v="8"/>
    <s v="3-Nov-1966"/>
    <n v="10594.23"/>
    <x v="1"/>
    <s v="tier - 3"/>
    <x v="0"/>
  </r>
  <r>
    <s v="Id1065"/>
    <s v="Yazmin"/>
    <n v="39.6"/>
    <n v="4.4400000000000004"/>
    <s v="Yes"/>
    <x v="0"/>
    <x v="1"/>
    <n v="1"/>
    <x v="1"/>
    <x v="0"/>
    <x v="1"/>
    <x v="4"/>
    <s v="25-Dec-1969"/>
    <n v="10579.71"/>
    <x v="1"/>
    <s v="tier - 3"/>
    <x v="0"/>
  </r>
  <r>
    <s v="Id1066"/>
    <s v="Florian"/>
    <n v="22.1"/>
    <n v="4.6500000000000004"/>
    <s v="Yes"/>
    <x v="0"/>
    <x v="0"/>
    <n v="2"/>
    <x v="1"/>
    <x v="2"/>
    <x v="1"/>
    <x v="8"/>
    <s v="11-Dec-1966"/>
    <n v="10577.09"/>
    <x v="1"/>
    <s v="tier - 3"/>
    <x v="6"/>
  </r>
  <r>
    <s v="Id1067"/>
    <s v="Kahen L"/>
    <n v="33.25"/>
    <n v="5.64"/>
    <s v="Yes"/>
    <x v="0"/>
    <x v="1"/>
    <n v="1"/>
    <x v="1"/>
    <x v="0"/>
    <x v="1"/>
    <x v="4"/>
    <s v="17-Jul-1969"/>
    <n v="10564.88"/>
    <x v="1"/>
    <s v="tier - 1"/>
    <x v="7"/>
  </r>
  <r>
    <s v="Id1068"/>
    <s v="Scott"/>
    <n v="33.33"/>
    <n v="10.19"/>
    <s v="No"/>
    <x v="0"/>
    <x v="0"/>
    <n v="0"/>
    <x v="1"/>
    <x v="0"/>
    <x v="0"/>
    <x v="12"/>
    <s v="29-Jun-1971"/>
    <n v="10560.49"/>
    <x v="1"/>
    <s v="tier - 2"/>
    <x v="0"/>
  </r>
  <r>
    <s v="Id1069"/>
    <s v="Claire"/>
    <n v="30.5"/>
    <n v="10.79"/>
    <s v="No"/>
    <x v="0"/>
    <x v="0"/>
    <n v="0"/>
    <x v="1"/>
    <x v="0"/>
    <x v="0"/>
    <x v="12"/>
    <s v="26-Sep-1971"/>
    <n v="10546.48"/>
    <x v="1"/>
    <s v="tier - 3"/>
    <x v="6"/>
  </r>
  <r>
    <s v="Id107"/>
    <s v="Gamh Gamini P."/>
    <n v="50.07"/>
    <n v="9.27"/>
    <s v="No"/>
    <x v="0"/>
    <x v="0"/>
    <n v="0"/>
    <x v="0"/>
    <x v="0"/>
    <x v="0"/>
    <x v="1"/>
    <s v="20-Dec-1978"/>
    <n v="40054.730000000003"/>
    <x v="0"/>
    <s v="tier - 3"/>
    <x v="6"/>
  </r>
  <r>
    <s v="Id1070"/>
    <s v="hynn M."/>
    <n v="30.3"/>
    <n v="4.24"/>
    <s v="No"/>
    <x v="0"/>
    <x v="0"/>
    <n v="0"/>
    <x v="1"/>
    <x v="0"/>
    <x v="1"/>
    <x v="2"/>
    <s v="25-Oct-1977"/>
    <n v="10495.6"/>
    <x v="1"/>
    <s v="tier - 1"/>
    <x v="1"/>
  </r>
  <r>
    <s v="Id1071"/>
    <s v="Sharon"/>
    <n v="26.22"/>
    <n v="5.83"/>
    <s v="No"/>
    <x v="0"/>
    <x v="0"/>
    <n v="2"/>
    <x v="1"/>
    <x v="1"/>
    <x v="2"/>
    <x v="7"/>
    <s v="19-Oct-1972"/>
    <n v="10493.95"/>
    <x v="1"/>
    <s v="tier - 1"/>
    <x v="1"/>
  </r>
  <r>
    <s v="Id1072"/>
    <s v="Candice"/>
    <n v="29.99"/>
    <n v="11.85"/>
    <s v="No"/>
    <x v="0"/>
    <x v="0"/>
    <n v="0"/>
    <x v="1"/>
    <x v="1"/>
    <x v="0"/>
    <x v="1"/>
    <s v="21-Aug-1978"/>
    <n v="10486.55"/>
    <x v="1"/>
    <s v="tier - 3"/>
    <x v="4"/>
  </r>
  <r>
    <s v="Id1073"/>
    <s v="Jenhifer D"/>
    <n v="36.380000000000003"/>
    <n v="5.98"/>
    <s v="No"/>
    <x v="0"/>
    <x v="0"/>
    <n v="1"/>
    <x v="1"/>
    <x v="0"/>
    <x v="2"/>
    <x v="30"/>
    <s v="28-Jun-1987"/>
    <n v="10464.83"/>
    <x v="1"/>
    <s v="tier - 1"/>
    <x v="1"/>
  </r>
  <r>
    <s v="Id1074"/>
    <s v="Eric"/>
    <n v="31.16"/>
    <n v="4.26"/>
    <s v="Yes"/>
    <x v="0"/>
    <x v="1"/>
    <n v="1"/>
    <x v="1"/>
    <x v="0"/>
    <x v="1"/>
    <x v="4"/>
    <s v="22-Sep-1969"/>
    <n v="10461.98"/>
    <x v="1"/>
    <s v="tier - 1"/>
    <x v="1"/>
  </r>
  <r>
    <s v="Id1075"/>
    <s v="Bryan"/>
    <n v="25.55"/>
    <n v="4.96"/>
    <s v="Yes"/>
    <x v="0"/>
    <x v="0"/>
    <n v="1"/>
    <x v="1"/>
    <x v="1"/>
    <x v="1"/>
    <x v="28"/>
    <s v="27-Jul-1964"/>
    <n v="10459.19"/>
    <x v="1"/>
    <s v="tier - 1"/>
    <x v="0"/>
  </r>
  <r>
    <s v="Id1076"/>
    <s v="Dhvon R."/>
    <n v="28.77"/>
    <n v="4"/>
    <s v="Yes"/>
    <x v="0"/>
    <x v="0"/>
    <n v="0"/>
    <x v="1"/>
    <x v="1"/>
    <x v="1"/>
    <x v="5"/>
    <s v="3-Aug-1976"/>
    <n v="10455.14"/>
    <x v="1"/>
    <s v="tier - 2"/>
    <x v="5"/>
  </r>
  <r>
    <s v="Id1077"/>
    <s v="Elena"/>
    <n v="23.14"/>
    <n v="4.1500000000000004"/>
    <s v="Yes"/>
    <x v="0"/>
    <x v="0"/>
    <n v="1"/>
    <x v="1"/>
    <x v="2"/>
    <x v="1"/>
    <x v="28"/>
    <s v="14-Oct-1964"/>
    <n v="10455.1"/>
    <x v="1"/>
    <s v="tier - 1"/>
    <x v="1"/>
  </r>
  <r>
    <s v="Id1078"/>
    <s v="Chris"/>
    <n v="39.6"/>
    <n v="11.36"/>
    <s v="No"/>
    <x v="0"/>
    <x v="0"/>
    <n v="0"/>
    <x v="1"/>
    <x v="0"/>
    <x v="0"/>
    <x v="0"/>
    <s v="8-Nov-1968"/>
    <n v="10450.549999999999"/>
    <x v="1"/>
    <s v="tier - 1"/>
    <x v="6"/>
  </r>
  <r>
    <s v="Id1079"/>
    <s v="Bert"/>
    <n v="29.2"/>
    <n v="7.53"/>
    <s v="No"/>
    <x v="0"/>
    <x v="0"/>
    <n v="0"/>
    <x v="1"/>
    <x v="1"/>
    <x v="0"/>
    <x v="0"/>
    <s v="29-Aug-1968"/>
    <n v="10436.1"/>
    <x v="1"/>
    <s v="tier - 3"/>
    <x v="6"/>
  </r>
  <r>
    <s v="Id108"/>
    <s v="Emihy J"/>
    <n v="32.774999999999999"/>
    <n v="5.53"/>
    <s v="No"/>
    <x v="0"/>
    <x v="0"/>
    <n v="0"/>
    <x v="0"/>
    <x v="0"/>
    <x v="1"/>
    <x v="31"/>
    <s v="25-Dec-1982"/>
    <n v="40003.33"/>
    <x v="0"/>
    <s v="tier - 1"/>
    <x v="1"/>
  </r>
  <r>
    <s v="Id1080"/>
    <s v="hohn P."/>
    <n v="32.774999999999999"/>
    <n v="7.95"/>
    <s v="No"/>
    <x v="0"/>
    <x v="0"/>
    <n v="0"/>
    <x v="1"/>
    <x v="0"/>
    <x v="0"/>
    <x v="0"/>
    <s v="23-Aug-1968"/>
    <n v="10435.07"/>
    <x v="1"/>
    <s v="tier - 1"/>
    <x v="3"/>
  </r>
  <r>
    <s v="Id1081"/>
    <s v="Danihl P"/>
    <n v="24.035"/>
    <n v="8.5"/>
    <s v="No"/>
    <x v="0"/>
    <x v="0"/>
    <n v="0"/>
    <x v="1"/>
    <x v="2"/>
    <x v="0"/>
    <x v="0"/>
    <s v="27-Dec-1968"/>
    <n v="10422.92"/>
    <x v="1"/>
    <s v="tier - 1"/>
    <x v="11"/>
  </r>
  <r>
    <s v="Id1082"/>
    <s v="Lh  Lisa K."/>
    <n v="30.55"/>
    <n v="5.89"/>
    <s v="No"/>
    <x v="0"/>
    <x v="1"/>
    <n v="1"/>
    <x v="1"/>
    <x v="0"/>
    <x v="2"/>
    <x v="20"/>
    <s v="25-Nov-1979"/>
    <n v="10419.65"/>
    <x v="1"/>
    <s v="tier - 2"/>
    <x v="4"/>
  </r>
  <r>
    <s v="Id1083"/>
    <s v="Kristine"/>
    <n v="28.81"/>
    <n v="8.76"/>
    <s v="No"/>
    <x v="0"/>
    <x v="0"/>
    <n v="2"/>
    <x v="1"/>
    <x v="1"/>
    <x v="0"/>
    <x v="19"/>
    <s v="11-Oct-1973"/>
    <n v="10419.59"/>
    <x v="1"/>
    <s v="tier - 2"/>
    <x v="4"/>
  </r>
  <r>
    <s v="Id1084"/>
    <s v="haul A"/>
    <n v="31.66"/>
    <n v="4.1100000000000003"/>
    <s v="No"/>
    <x v="0"/>
    <x v="0"/>
    <n v="0"/>
    <x v="1"/>
    <x v="0"/>
    <x v="1"/>
    <x v="9"/>
    <s v="24-Oct-1980"/>
    <n v="10407.98"/>
    <x v="1"/>
    <s v="tier - 1"/>
    <x v="5"/>
  </r>
  <r>
    <s v="Id1085"/>
    <s v="Bryan"/>
    <n v="28.215"/>
    <n v="7.56"/>
    <s v="Yes"/>
    <x v="0"/>
    <x v="0"/>
    <n v="1"/>
    <x v="1"/>
    <x v="1"/>
    <x v="0"/>
    <x v="15"/>
    <s v="5-Jun-1975"/>
    <n v="10407.09"/>
    <x v="1"/>
    <s v="tier - 1"/>
    <x v="12"/>
  </r>
  <r>
    <s v="Id1086"/>
    <s v="Chris"/>
    <n v="26.12"/>
    <n v="4.17"/>
    <s v="Yes"/>
    <x v="0"/>
    <x v="1"/>
    <n v="1"/>
    <x v="1"/>
    <x v="1"/>
    <x v="1"/>
    <x v="4"/>
    <s v="7-Jul-1969"/>
    <n v="10403.27"/>
    <x v="1"/>
    <s v="tier - 2"/>
    <x v="13"/>
  </r>
  <r>
    <s v="Id1087"/>
    <s v="Mh Milah B"/>
    <n v="36.630000000000003"/>
    <n v="11.42"/>
    <s v="No"/>
    <x v="0"/>
    <x v="0"/>
    <n v="2"/>
    <x v="1"/>
    <x v="0"/>
    <x v="0"/>
    <x v="19"/>
    <s v="19-Sep-1973"/>
    <n v="10381.48"/>
    <x v="1"/>
    <s v="tier - 3"/>
    <x v="0"/>
  </r>
  <r>
    <s v="Id1088"/>
    <s v="Anhette M."/>
    <n v="33.344999999999999"/>
    <n v="7.33"/>
    <s v="No"/>
    <x v="0"/>
    <x v="0"/>
    <n v="2"/>
    <x v="1"/>
    <x v="0"/>
    <x v="0"/>
    <x v="19"/>
    <s v="29-Sep-1973"/>
    <n v="10370.91"/>
    <x v="1"/>
    <s v="tier - 3"/>
    <x v="7"/>
  </r>
  <r>
    <s v="Id1089"/>
    <s v="Yoko"/>
    <n v="27.11"/>
    <n v="6.7"/>
    <s v="No"/>
    <x v="0"/>
    <x v="0"/>
    <n v="0"/>
    <x v="1"/>
    <x v="1"/>
    <x v="0"/>
    <x v="12"/>
    <s v="6-Sep-1971"/>
    <n v="10356.67"/>
    <x v="1"/>
    <s v="tier - 1"/>
    <x v="4"/>
  </r>
  <r>
    <s v="Id109"/>
    <s v="Amanda"/>
    <n v="34.104999999999997"/>
    <n v="5.07"/>
    <s v="No"/>
    <x v="0"/>
    <x v="0"/>
    <n v="1"/>
    <x v="0"/>
    <x v="0"/>
    <x v="1"/>
    <x v="30"/>
    <s v="8-Aug-1987"/>
    <n v="39983.43"/>
    <x v="2"/>
    <s v="tier - 3"/>
    <x v="1"/>
  </r>
  <r>
    <s v="Id1090"/>
    <s v="Laura"/>
    <n v="26.6"/>
    <n v="5.27"/>
    <s v="Yes"/>
    <x v="0"/>
    <x v="1"/>
    <n v="1"/>
    <x v="1"/>
    <x v="1"/>
    <x v="1"/>
    <x v="4"/>
    <s v="17-Jun-1969"/>
    <n v="10355.64"/>
    <x v="1"/>
    <s v="tier - 1"/>
    <x v="1"/>
  </r>
  <r>
    <s v="Id1091"/>
    <s v="Tehs A."/>
    <n v="30.41"/>
    <n v="7.72"/>
    <s v="No"/>
    <x v="0"/>
    <x v="0"/>
    <n v="0"/>
    <x v="1"/>
    <x v="0"/>
    <x v="0"/>
    <x v="15"/>
    <s v="29-Sep-1974"/>
    <n v="10352.48"/>
    <x v="1"/>
    <s v="tier - 1"/>
    <x v="1"/>
  </r>
  <r>
    <s v="Id1092"/>
    <s v="Willihm G."/>
    <n v="28.98"/>
    <n v="8.68"/>
    <s v="No"/>
    <x v="0"/>
    <x v="0"/>
    <n v="2"/>
    <x v="1"/>
    <x v="1"/>
    <x v="0"/>
    <x v="19"/>
    <s v="8-Aug-1973"/>
    <n v="10345.93"/>
    <x v="1"/>
    <s v="tier - 2"/>
    <x v="5"/>
  </r>
  <r>
    <s v="Id1093"/>
    <s v="Paige"/>
    <n v="31.24"/>
    <n v="9.8000000000000007"/>
    <s v="No"/>
    <x v="0"/>
    <x v="0"/>
    <n v="0"/>
    <x v="1"/>
    <x v="0"/>
    <x v="0"/>
    <x v="0"/>
    <s v="19-Jul-1968"/>
    <n v="10338.93"/>
    <x v="1"/>
    <s v="tier - 1"/>
    <x v="0"/>
  </r>
  <r>
    <s v="Id1094"/>
    <s v="Matthew J"/>
    <n v="31.54"/>
    <n v="4.4400000000000004"/>
    <s v="No"/>
    <x v="0"/>
    <x v="0"/>
    <n v="0"/>
    <x v="1"/>
    <x v="0"/>
    <x v="1"/>
    <x v="31"/>
    <s v="21-Jul-1982"/>
    <n v="10329.06"/>
    <x v="1"/>
    <s v="tier - 1"/>
    <x v="5"/>
  </r>
  <r>
    <s v="Id1095"/>
    <s v="Matthew"/>
    <n v="38.6"/>
    <n v="7.19"/>
    <s v="Yes"/>
    <x v="0"/>
    <x v="0"/>
    <n v="2"/>
    <x v="1"/>
    <x v="0"/>
    <x v="0"/>
    <x v="6"/>
    <s v="1-Dec-1970"/>
    <n v="10325.209999999999"/>
    <x v="1"/>
    <s v="tier - 3"/>
    <x v="6"/>
  </r>
  <r>
    <s v="Id1096"/>
    <s v="Maria"/>
    <n v="37.950000000000003"/>
    <n v="6.06"/>
    <s v="No"/>
    <x v="0"/>
    <x v="0"/>
    <n v="0"/>
    <x v="1"/>
    <x v="0"/>
    <x v="2"/>
    <x v="17"/>
    <s v="21-Aug-1991"/>
    <n v="10322.9"/>
    <x v="1"/>
    <s v="tier - 1"/>
    <x v="2"/>
  </r>
  <r>
    <s v="Id1097"/>
    <s v="Shephanie D"/>
    <n v="38.97"/>
    <n v="5.12"/>
    <s v="No"/>
    <x v="0"/>
    <x v="0"/>
    <n v="0"/>
    <x v="1"/>
    <x v="0"/>
    <x v="1"/>
    <x v="17"/>
    <s v="17-Nov-1991"/>
    <n v="10315.91"/>
    <x v="1"/>
    <s v="tier - 2"/>
    <x v="1"/>
  </r>
  <r>
    <s v="Id1098"/>
    <s v="Tiffany"/>
    <n v="21.2"/>
    <n v="10.72"/>
    <s v="No"/>
    <x v="0"/>
    <x v="0"/>
    <n v="0"/>
    <x v="1"/>
    <x v="2"/>
    <x v="0"/>
    <x v="27"/>
    <s v="12-Jul-1962"/>
    <n v="10310.780000000001"/>
    <x v="1"/>
    <s v="tier - 3"/>
    <x v="1"/>
  </r>
  <r>
    <s v="Id1099"/>
    <s v="SarahM."/>
    <n v="23.96"/>
    <n v="9.58"/>
    <s v="Yes"/>
    <x v="0"/>
    <x v="1"/>
    <n v="1"/>
    <x v="1"/>
    <x v="2"/>
    <x v="0"/>
    <x v="32"/>
    <s v="24-Sep-1963"/>
    <n v="10308.040000000001"/>
    <x v="1"/>
    <s v="tier - 1"/>
    <x v="0"/>
  </r>
  <r>
    <s v="Id11"/>
    <s v="Paola Andrea"/>
    <n v="37.700000000000003"/>
    <n v="5.96"/>
    <s v="Yes"/>
    <x v="0"/>
    <x v="0"/>
    <n v="2"/>
    <x v="0"/>
    <x v="0"/>
    <x v="2"/>
    <x v="33"/>
    <s v="22-Jul-1959"/>
    <n v="48824.45"/>
    <x v="2"/>
    <s v="tier - 1"/>
    <x v="6"/>
  </r>
  <r>
    <s v="Id110"/>
    <s v="Nicholas"/>
    <n v="48.93"/>
    <n v="11.17"/>
    <s v="Yes"/>
    <x v="0"/>
    <x v="0"/>
    <n v="1"/>
    <x v="0"/>
    <x v="0"/>
    <x v="0"/>
    <x v="34"/>
    <s v="2-Dec-1975"/>
    <n v="39963.120000000003"/>
    <x v="2"/>
    <s v="tier - 2"/>
    <x v="6"/>
  </r>
  <r>
    <s v="Id1100"/>
    <s v="Scoth A."/>
    <n v="35.93"/>
    <n v="6.4"/>
    <s v="Yes"/>
    <x v="0"/>
    <x v="0"/>
    <n v="1"/>
    <x v="1"/>
    <x v="0"/>
    <x v="0"/>
    <x v="35"/>
    <s v="14-Sep-1988"/>
    <n v="10276.99"/>
    <x v="1"/>
    <s v="tier - 1"/>
    <x v="5"/>
  </r>
  <r>
    <s v="Id1101"/>
    <s v="Lauren"/>
    <n v="26.11"/>
    <n v="6.8"/>
    <s v="Yes"/>
    <x v="0"/>
    <x v="0"/>
    <n v="2"/>
    <x v="1"/>
    <x v="1"/>
    <x v="0"/>
    <x v="6"/>
    <s v="21-Jun-1970"/>
    <n v="10274.33"/>
    <x v="1"/>
    <s v="tier - 1"/>
    <x v="7"/>
  </r>
  <r>
    <s v="Id1102"/>
    <s v="Scott"/>
    <n v="32.299999999999997"/>
    <n v="9.48"/>
    <s v="No"/>
    <x v="0"/>
    <x v="0"/>
    <n v="2"/>
    <x v="1"/>
    <x v="0"/>
    <x v="0"/>
    <x v="19"/>
    <s v="27-Nov-1973"/>
    <n v="10269.459999999999"/>
    <x v="1"/>
    <s v="tier - 3"/>
    <x v="1"/>
  </r>
  <r>
    <s v="Id1103"/>
    <s v="Brihn A."/>
    <n v="28.69"/>
    <n v="7.45"/>
    <s v="No"/>
    <x v="0"/>
    <x v="0"/>
    <n v="2"/>
    <x v="1"/>
    <x v="1"/>
    <x v="0"/>
    <x v="19"/>
    <s v="5-Sep-1973"/>
    <n v="10264.44"/>
    <x v="1"/>
    <s v="tier - 2"/>
    <x v="1"/>
  </r>
  <r>
    <s v="Id1104"/>
    <s v="Kaihlin R."/>
    <n v="31.28"/>
    <n v="6.94"/>
    <s v="Yes"/>
    <x v="0"/>
    <x v="0"/>
    <n v="1"/>
    <x v="1"/>
    <x v="0"/>
    <x v="0"/>
    <x v="34"/>
    <s v="15-Aug-1975"/>
    <n v="10259.129999999999"/>
    <x v="1"/>
    <s v="tier - 2"/>
    <x v="6"/>
  </r>
  <r>
    <s v="Id1105"/>
    <s v="Mohammad"/>
    <n v="30.21"/>
    <n v="7.83"/>
    <s v="No"/>
    <x v="0"/>
    <x v="0"/>
    <n v="0"/>
    <x v="1"/>
    <x v="0"/>
    <x v="0"/>
    <x v="0"/>
    <s v="23-Sep-1968"/>
    <n v="10231.5"/>
    <x v="1"/>
    <s v="tier - 1"/>
    <x v="1"/>
  </r>
  <r>
    <s v="Id1106"/>
    <s v="Charlie"/>
    <n v="38.28"/>
    <n v="10.17"/>
    <s v="Yes"/>
    <x v="0"/>
    <x v="0"/>
    <n v="0"/>
    <x v="1"/>
    <x v="0"/>
    <x v="0"/>
    <x v="11"/>
    <s v="28-Jun-1967"/>
    <n v="10226.280000000001"/>
    <x v="1"/>
    <s v="tier - 3"/>
    <x v="0"/>
  </r>
  <r>
    <s v="Id1107"/>
    <s v="Brent"/>
    <n v="29.9"/>
    <n v="8.9600000000000009"/>
    <s v="Yes"/>
    <x v="0"/>
    <x v="0"/>
    <n v="0"/>
    <x v="1"/>
    <x v="1"/>
    <x v="0"/>
    <x v="11"/>
    <s v="26-Sep-1967"/>
    <n v="10214.64"/>
    <x v="1"/>
    <s v="tier - 2"/>
    <x v="6"/>
  </r>
  <r>
    <s v="Id1108"/>
    <s v="Kelhi M"/>
    <n v="23.18"/>
    <n v="6.96"/>
    <s v="Yes"/>
    <x v="0"/>
    <x v="0"/>
    <n v="2"/>
    <x v="1"/>
    <x v="2"/>
    <x v="0"/>
    <x v="6"/>
    <s v="24-Dec-1970"/>
    <n v="10197.77"/>
    <x v="1"/>
    <s v="tier - 1"/>
    <x v="7"/>
  </r>
  <r>
    <s v="Id1109"/>
    <s v="Shhridan H"/>
    <n v="33.020000000000003"/>
    <n v="5.07"/>
    <s v="Yes"/>
    <x v="0"/>
    <x v="0"/>
    <n v="0"/>
    <x v="1"/>
    <x v="0"/>
    <x v="1"/>
    <x v="22"/>
    <s v="16-Oct-1985"/>
    <n v="10191.82"/>
    <x v="1"/>
    <s v="tier - 2"/>
    <x v="2"/>
  </r>
  <r>
    <s v="Id111"/>
    <s v="Knox"/>
    <n v="37.07"/>
    <n v="6.14"/>
    <s v="Yes"/>
    <x v="0"/>
    <x v="0"/>
    <n v="0"/>
    <x v="0"/>
    <x v="0"/>
    <x v="2"/>
    <x v="22"/>
    <s v="22-Aug-1985"/>
    <n v="39871.699999999997"/>
    <x v="0"/>
    <s v="tier - 2"/>
    <x v="0"/>
  </r>
  <r>
    <s v="Id1110"/>
    <s v="Sahah M."/>
    <n v="27.29"/>
    <n v="5.85"/>
    <s v="No"/>
    <x v="0"/>
    <x v="0"/>
    <n v="2"/>
    <x v="1"/>
    <x v="1"/>
    <x v="2"/>
    <x v="7"/>
    <s v="10-Jul-1972"/>
    <n v="10160.870000000001"/>
    <x v="1"/>
    <s v="tier - 3"/>
    <x v="4"/>
  </r>
  <r>
    <s v="Id1111"/>
    <s v="Jennifer"/>
    <n v="23.18"/>
    <n v="10.56"/>
    <s v="No"/>
    <x v="0"/>
    <x v="0"/>
    <n v="2"/>
    <x v="1"/>
    <x v="2"/>
    <x v="0"/>
    <x v="19"/>
    <s v="13-Oct-1973"/>
    <n v="10156.780000000001"/>
    <x v="1"/>
    <s v="tier - 2"/>
    <x v="1"/>
  </r>
  <r>
    <s v="Id1112"/>
    <s v="Lauha J"/>
    <n v="32.659999999999997"/>
    <n v="8.92"/>
    <s v="Yes"/>
    <x v="0"/>
    <x v="0"/>
    <n v="0"/>
    <x v="1"/>
    <x v="0"/>
    <x v="0"/>
    <x v="10"/>
    <s v="12-Jun-1981"/>
    <n v="10146.129999999999"/>
    <x v="1"/>
    <s v="tier - 1"/>
    <x v="4"/>
  </r>
  <r>
    <s v="Id1113"/>
    <s v="Thomas"/>
    <n v="30.78"/>
    <n v="8.6300000000000008"/>
    <s v="No"/>
    <x v="0"/>
    <x v="0"/>
    <n v="0"/>
    <x v="1"/>
    <x v="0"/>
    <x v="0"/>
    <x v="15"/>
    <s v="30-Dec-1974"/>
    <n v="10141.14"/>
    <x v="1"/>
    <s v="tier - 1"/>
    <x v="3"/>
  </r>
  <r>
    <s v="Id1114"/>
    <s v="Gisele"/>
    <n v="47.2"/>
    <n v="6.29"/>
    <s v="Yes"/>
    <x v="0"/>
    <x v="1"/>
    <n v="1"/>
    <x v="1"/>
    <x v="0"/>
    <x v="2"/>
    <x v="36"/>
    <s v="5-Sep-1997"/>
    <n v="10139.84"/>
    <x v="1"/>
    <s v="tier - 2"/>
    <x v="1"/>
  </r>
  <r>
    <s v="Id1115"/>
    <s v="Myra h"/>
    <n v="31.6"/>
    <n v="5.75"/>
    <s v="No"/>
    <x v="0"/>
    <x v="0"/>
    <n v="2"/>
    <x v="1"/>
    <x v="0"/>
    <x v="2"/>
    <x v="7"/>
    <s v="16-Nov-1972"/>
    <n v="10118.42"/>
    <x v="1"/>
    <s v="tier - 3"/>
    <x v="6"/>
  </r>
  <r>
    <s v="Id1116"/>
    <s v="Mehissa M."/>
    <n v="33.914999999999999"/>
    <n v="6.66"/>
    <s v="Yes"/>
    <x v="0"/>
    <x v="0"/>
    <n v="1"/>
    <x v="1"/>
    <x v="0"/>
    <x v="0"/>
    <x v="34"/>
    <s v="2-Jul-1975"/>
    <n v="10115.01"/>
    <x v="1"/>
    <s v="tier - 3"/>
    <x v="1"/>
  </r>
  <r>
    <s v="Id1117"/>
    <s v="EleahEleanor F."/>
    <n v="23.54"/>
    <n v="5.0999999999999996"/>
    <s v="No"/>
    <x v="0"/>
    <x v="0"/>
    <n v="2"/>
    <x v="1"/>
    <x v="2"/>
    <x v="1"/>
    <x v="7"/>
    <s v="8-Aug-1972"/>
    <n v="10107.219999999999"/>
    <x v="1"/>
    <s v="tier - 1"/>
    <x v="0"/>
  </r>
  <r>
    <s v="Id1118"/>
    <s v="Elizabeth"/>
    <n v="27.074999999999999"/>
    <n v="4.41"/>
    <s v="No"/>
    <x v="0"/>
    <x v="0"/>
    <n v="2"/>
    <x v="1"/>
    <x v="1"/>
    <x v="1"/>
    <x v="7"/>
    <s v="19-Oct-1972"/>
    <n v="10106.129999999999"/>
    <x v="1"/>
    <s v="tier - 1"/>
    <x v="7"/>
  </r>
  <r>
    <s v="Id1119"/>
    <s v="Kenneth"/>
    <n v="25.8"/>
    <n v="5.52"/>
    <s v="Yes"/>
    <x v="0"/>
    <x v="0"/>
    <n v="0"/>
    <x v="1"/>
    <x v="1"/>
    <x v="1"/>
    <x v="5"/>
    <s v="19-Dec-1976"/>
    <n v="10096.969999999999"/>
    <x v="1"/>
    <s v="tier - 2"/>
    <x v="6"/>
  </r>
  <r>
    <s v="Id112"/>
    <s v="Yianna"/>
    <n v="51.51"/>
    <n v="6.26"/>
    <s v="Yes"/>
    <x v="0"/>
    <x v="1"/>
    <n v="1"/>
    <x v="0"/>
    <x v="0"/>
    <x v="2"/>
    <x v="31"/>
    <s v="1-Jun-1983"/>
    <n v="39865.699999999997"/>
    <x v="2"/>
    <s v="tier - 2"/>
    <x v="6"/>
  </r>
  <r>
    <s v="Id1120"/>
    <s v="Rohert G."/>
    <n v="36.1"/>
    <n v="4.62"/>
    <s v="Yes"/>
    <x v="0"/>
    <x v="1"/>
    <n v="1"/>
    <x v="1"/>
    <x v="0"/>
    <x v="1"/>
    <x v="4"/>
    <s v="3-Jul-1969"/>
    <n v="10085.85"/>
    <x v="1"/>
    <s v="tier - 3"/>
    <x v="6"/>
  </r>
  <r>
    <s v="Id1121"/>
    <s v="Thomas C."/>
    <n v="30.495000000000001"/>
    <n v="5.74"/>
    <s v="Yes"/>
    <x v="0"/>
    <x v="1"/>
    <n v="1"/>
    <x v="1"/>
    <x v="0"/>
    <x v="2"/>
    <x v="4"/>
    <s v="27-Oct-1969"/>
    <n v="10072.06"/>
    <x v="1"/>
    <s v="tier - 1"/>
    <x v="11"/>
  </r>
  <r>
    <s v="Id1122"/>
    <s v="Matthhw J."/>
    <n v="21.4"/>
    <n v="6.3"/>
    <s v="Yes"/>
    <x v="0"/>
    <x v="1"/>
    <n v="1"/>
    <x v="1"/>
    <x v="2"/>
    <x v="2"/>
    <x v="4"/>
    <s v="22-Aug-1969"/>
    <n v="10065.41"/>
    <x v="1"/>
    <s v="tier - 2"/>
    <x v="6"/>
  </r>
  <r>
    <s v="Id1123"/>
    <s v="Mahlory D."/>
    <n v="32.299999999999997"/>
    <n v="10.27"/>
    <s v="No"/>
    <x v="0"/>
    <x v="0"/>
    <n v="0"/>
    <x v="1"/>
    <x v="0"/>
    <x v="0"/>
    <x v="15"/>
    <s v="30-Aug-1974"/>
    <n v="10043.25"/>
    <x v="1"/>
    <s v="tier - 2"/>
    <x v="7"/>
  </r>
  <r>
    <s v="Id1124"/>
    <s v="Chrihtopher D."/>
    <n v="29.78"/>
    <n v="5.85"/>
    <s v="No"/>
    <x v="0"/>
    <x v="1"/>
    <n v="1"/>
    <x v="1"/>
    <x v="1"/>
    <x v="2"/>
    <x v="20"/>
    <s v="28-Dec-1979"/>
    <n v="10027.15"/>
    <x v="1"/>
    <s v="tier - 1"/>
    <x v="5"/>
  </r>
  <r>
    <s v="Id1125"/>
    <s v="Jamie"/>
    <n v="34.76"/>
    <n v="5.92"/>
    <s v="Yes"/>
    <x v="0"/>
    <x v="0"/>
    <n v="1"/>
    <x v="1"/>
    <x v="0"/>
    <x v="2"/>
    <x v="35"/>
    <s v="3-Jul-1988"/>
    <n v="10011.44"/>
    <x v="1"/>
    <s v="tier - 3"/>
    <x v="2"/>
  </r>
  <r>
    <s v="Id1126"/>
    <s v="Ariell"/>
    <n v="18.335000000000001"/>
    <n v="10.01"/>
    <s v="Yes"/>
    <x v="0"/>
    <x v="0"/>
    <n v="2"/>
    <x v="1"/>
    <x v="3"/>
    <x v="0"/>
    <x v="6"/>
    <s v="11-Aug-1970"/>
    <n v="9991.0400000000009"/>
    <x v="2"/>
    <s v="tier - 3"/>
    <x v="1"/>
  </r>
  <r>
    <s v="Id1127"/>
    <s v="Christopher"/>
    <n v="32.299999999999997"/>
    <n v="9.59"/>
    <s v="No"/>
    <x v="0"/>
    <x v="0"/>
    <n v="0"/>
    <x v="1"/>
    <x v="0"/>
    <x v="0"/>
    <x v="12"/>
    <s v="6-Oct-1971"/>
    <n v="9964.06"/>
    <x v="2"/>
    <s v="tier - 2"/>
    <x v="9"/>
  </r>
  <r>
    <s v="Id1128"/>
    <s v="Ryan"/>
    <n v="27.74"/>
    <n v="10.37"/>
    <s v="No"/>
    <x v="0"/>
    <x v="0"/>
    <n v="0"/>
    <x v="1"/>
    <x v="1"/>
    <x v="0"/>
    <x v="12"/>
    <s v="26-Dec-1971"/>
    <n v="9957.7199999999993"/>
    <x v="2"/>
    <s v="tier - 3"/>
    <x v="14"/>
  </r>
  <r>
    <s v="Id1129"/>
    <s v="Thohas B."/>
    <n v="24"/>
    <n v="4.01"/>
    <s v="Yes"/>
    <x v="0"/>
    <x v="0"/>
    <n v="1"/>
    <x v="1"/>
    <x v="2"/>
    <x v="1"/>
    <x v="28"/>
    <s v="11-Sep-1964"/>
    <n v="9933.44"/>
    <x v="1"/>
    <s v="tier - 3"/>
    <x v="0"/>
  </r>
  <r>
    <s v="Id113"/>
    <s v="Roberta"/>
    <n v="34.799999999999997"/>
    <n v="4.72"/>
    <s v="Yes"/>
    <x v="0"/>
    <x v="0"/>
    <n v="0"/>
    <x v="0"/>
    <x v="0"/>
    <x v="1"/>
    <x v="22"/>
    <s v="17-Jul-1985"/>
    <n v="39836.519999999997"/>
    <x v="2"/>
    <s v="tier - 1"/>
    <x v="6"/>
  </r>
  <r>
    <s v="Id1130"/>
    <s v="Katie"/>
    <n v="31.78"/>
    <n v="4.24"/>
    <s v="Yes"/>
    <x v="0"/>
    <x v="1"/>
    <n v="1"/>
    <x v="1"/>
    <x v="0"/>
    <x v="1"/>
    <x v="26"/>
    <s v="3-Dec-1983"/>
    <n v="9931.9599999999991"/>
    <x v="2"/>
    <s v="tier - 2"/>
    <x v="1"/>
  </r>
  <r>
    <s v="Id1131"/>
    <s v="hachelle L"/>
    <n v="32.25"/>
    <n v="5.36"/>
    <s v="Yes"/>
    <x v="0"/>
    <x v="0"/>
    <n v="0"/>
    <x v="1"/>
    <x v="0"/>
    <x v="1"/>
    <x v="22"/>
    <s v="19-Aug-1985"/>
    <n v="9930.64"/>
    <x v="2"/>
    <s v="tier - 3"/>
    <x v="4"/>
  </r>
  <r>
    <s v="Id1132"/>
    <s v="Colleen"/>
    <n v="30.114999999999998"/>
    <n v="4.99"/>
    <s v="No"/>
    <x v="0"/>
    <x v="0"/>
    <n v="2"/>
    <x v="1"/>
    <x v="0"/>
    <x v="1"/>
    <x v="7"/>
    <s v="14-Sep-1972"/>
    <n v="9910.36"/>
    <x v="2"/>
    <s v="tier - 3"/>
    <x v="1"/>
  </r>
  <r>
    <s v="Id1133"/>
    <s v="Ghegory A"/>
    <n v="22.41"/>
    <n v="8.68"/>
    <s v="No"/>
    <x v="0"/>
    <x v="0"/>
    <n v="0"/>
    <x v="1"/>
    <x v="2"/>
    <x v="0"/>
    <x v="27"/>
    <s v="17-Aug-1962"/>
    <n v="9907.83"/>
    <x v="1"/>
    <s v="tier - 2"/>
    <x v="0"/>
  </r>
  <r>
    <s v="Id1134"/>
    <s v="Lara"/>
    <n v="45.72"/>
    <n v="4.2300000000000004"/>
    <s v="Yes"/>
    <x v="0"/>
    <x v="0"/>
    <n v="0"/>
    <x v="1"/>
    <x v="0"/>
    <x v="1"/>
    <x v="16"/>
    <s v="8-Jul-1996"/>
    <n v="9894.69"/>
    <x v="2"/>
    <s v="tier - 3"/>
    <x v="1"/>
  </r>
  <r>
    <s v="Id1135"/>
    <s v="Megan"/>
    <n v="25"/>
    <n v="5.32"/>
    <s v="Yes"/>
    <x v="0"/>
    <x v="0"/>
    <n v="2"/>
    <x v="1"/>
    <x v="1"/>
    <x v="1"/>
    <x v="8"/>
    <s v="5-Nov-1966"/>
    <n v="9890.23"/>
    <x v="1"/>
    <s v="tier - 3"/>
    <x v="0"/>
  </r>
  <r>
    <s v="Id1136"/>
    <s v="Sara"/>
    <n v="39.5"/>
    <n v="6.66"/>
    <s v="No"/>
    <x v="0"/>
    <x v="0"/>
    <n v="0"/>
    <x v="1"/>
    <x v="0"/>
    <x v="0"/>
    <x v="12"/>
    <s v="8-Nov-1971"/>
    <n v="9880.07"/>
    <x v="2"/>
    <s v="tier - 3"/>
    <x v="6"/>
  </r>
  <r>
    <s v="Id1137"/>
    <s v="Lhcie J."/>
    <n v="37.729999999999997"/>
    <n v="7.4"/>
    <s v="No"/>
    <x v="0"/>
    <x v="0"/>
    <n v="0"/>
    <x v="1"/>
    <x v="0"/>
    <x v="0"/>
    <x v="12"/>
    <s v="3-Oct-1971"/>
    <n v="9877.61"/>
    <x v="2"/>
    <s v="tier - 1"/>
    <x v="0"/>
  </r>
  <r>
    <s v="Id1138"/>
    <s v="Elizaheth S."/>
    <n v="40.659999999999997"/>
    <n v="10.08"/>
    <s v="No"/>
    <x v="0"/>
    <x v="0"/>
    <n v="0"/>
    <x v="1"/>
    <x v="0"/>
    <x v="0"/>
    <x v="12"/>
    <s v="3-Jul-1971"/>
    <n v="9875.68"/>
    <x v="2"/>
    <s v="tier - 3"/>
    <x v="7"/>
  </r>
  <r>
    <s v="Id1139"/>
    <s v="Cahma S"/>
    <n v="34.200000000000003"/>
    <n v="8.58"/>
    <s v="No"/>
    <x v="0"/>
    <x v="0"/>
    <n v="0"/>
    <x v="1"/>
    <x v="0"/>
    <x v="0"/>
    <x v="12"/>
    <s v="22-Dec-1971"/>
    <n v="9872.7000000000007"/>
    <x v="2"/>
    <s v="tier - 2"/>
    <x v="6"/>
  </r>
  <r>
    <s v="Id114"/>
    <s v="Behjamin P."/>
    <n v="36.67"/>
    <n v="5.18"/>
    <s v="No"/>
    <x v="0"/>
    <x v="0"/>
    <n v="1"/>
    <x v="0"/>
    <x v="0"/>
    <x v="1"/>
    <x v="30"/>
    <s v="24-Jul-1987"/>
    <n v="39774.28"/>
    <x v="0"/>
    <s v="tier - 1"/>
    <x v="15"/>
  </r>
  <r>
    <s v="Id1140"/>
    <s v="Ryan"/>
    <n v="46.51"/>
    <n v="5.84"/>
    <s v="No"/>
    <x v="0"/>
    <x v="0"/>
    <n v="1"/>
    <x v="1"/>
    <x v="0"/>
    <x v="2"/>
    <x v="37"/>
    <s v="6-Jul-1998"/>
    <n v="9870.59"/>
    <x v="2"/>
    <s v="tier - 2"/>
    <x v="8"/>
  </r>
  <r>
    <s v="Id1141"/>
    <s v="Daniel"/>
    <n v="28.88"/>
    <n v="4.8600000000000003"/>
    <s v="Yes"/>
    <x v="0"/>
    <x v="1"/>
    <n v="1"/>
    <x v="1"/>
    <x v="1"/>
    <x v="1"/>
    <x v="4"/>
    <s v="13-Aug-1969"/>
    <n v="9869.81"/>
    <x v="1"/>
    <s v="tier - 3"/>
    <x v="1"/>
  </r>
  <r>
    <s v="Id1142"/>
    <s v="Sarah"/>
    <n v="33.914999999999999"/>
    <n v="11.52"/>
    <s v="No"/>
    <x v="0"/>
    <x v="0"/>
    <n v="0"/>
    <x v="1"/>
    <x v="0"/>
    <x v="0"/>
    <x v="12"/>
    <s v="9-Nov-1971"/>
    <n v="9866.2999999999993"/>
    <x v="2"/>
    <s v="tier - 3"/>
    <x v="7"/>
  </r>
  <r>
    <s v="Id1143"/>
    <s v="Mahthew J"/>
    <n v="24.32"/>
    <n v="6.15"/>
    <s v="Yes"/>
    <x v="0"/>
    <x v="1"/>
    <n v="1"/>
    <x v="1"/>
    <x v="2"/>
    <x v="2"/>
    <x v="4"/>
    <s v="20-Oct-1969"/>
    <n v="9863.4699999999993"/>
    <x v="1"/>
    <s v="tier - 3"/>
    <x v="1"/>
  </r>
  <r>
    <s v="Id1144"/>
    <s v="Francesca"/>
    <n v="25.8"/>
    <n v="9.94"/>
    <s v="No"/>
    <x v="0"/>
    <x v="0"/>
    <n v="0"/>
    <x v="1"/>
    <x v="1"/>
    <x v="0"/>
    <x v="12"/>
    <s v="17-Jul-1971"/>
    <n v="9861.0300000000007"/>
    <x v="2"/>
    <s v="tier - 2"/>
    <x v="6"/>
  </r>
  <r>
    <s v="Id1145"/>
    <s v="Nicole"/>
    <n v="21.56"/>
    <n v="10.56"/>
    <s v="No"/>
    <x v="0"/>
    <x v="0"/>
    <n v="0"/>
    <x v="1"/>
    <x v="2"/>
    <x v="0"/>
    <x v="12"/>
    <s v="23-Oct-1971"/>
    <n v="9855.1299999999992"/>
    <x v="2"/>
    <s v="tier - 3"/>
    <x v="0"/>
  </r>
  <r>
    <s v="Id1146"/>
    <s v="Toshiyuki"/>
    <n v="31.6"/>
    <n v="6.79"/>
    <s v="No"/>
    <x v="0"/>
    <x v="0"/>
    <n v="0"/>
    <x v="1"/>
    <x v="0"/>
    <x v="0"/>
    <x v="0"/>
    <s v="4-Nov-1968"/>
    <n v="9850.43"/>
    <x v="1"/>
    <s v="tier - 3"/>
    <x v="6"/>
  </r>
  <r>
    <s v="Id1147"/>
    <s v="h Tom L."/>
    <n v="42.93"/>
    <n v="4.8"/>
    <s v="No"/>
    <x v="0"/>
    <x v="0"/>
    <n v="1"/>
    <x v="1"/>
    <x v="0"/>
    <x v="1"/>
    <x v="25"/>
    <s v="13-Aug-1992"/>
    <n v="9844.4500000000007"/>
    <x v="2"/>
    <s v="tier - 1"/>
    <x v="1"/>
  </r>
  <r>
    <s v="Id1148"/>
    <s v="Brian"/>
    <n v="26.72"/>
    <n v="5.75"/>
    <s v="No"/>
    <x v="0"/>
    <x v="0"/>
    <n v="2"/>
    <x v="1"/>
    <x v="1"/>
    <x v="2"/>
    <x v="7"/>
    <s v="26-Sep-1972"/>
    <n v="9836.2099999999991"/>
    <x v="2"/>
    <s v="tier - 3"/>
    <x v="5"/>
  </r>
  <r>
    <s v="Id1149"/>
    <s v="Matthew"/>
    <n v="26.67"/>
    <n v="5.81"/>
    <s v="No"/>
    <x v="0"/>
    <x v="0"/>
    <n v="2"/>
    <x v="1"/>
    <x v="1"/>
    <x v="2"/>
    <x v="7"/>
    <s v="28-Jun-1972"/>
    <n v="9819.25"/>
    <x v="2"/>
    <s v="tier - 2"/>
    <x v="5"/>
  </r>
  <r>
    <s v="Id115"/>
    <s v="Craig"/>
    <n v="30.9"/>
    <n v="9.4"/>
    <s v="No"/>
    <x v="0"/>
    <x v="0"/>
    <n v="2"/>
    <x v="0"/>
    <x v="0"/>
    <x v="0"/>
    <x v="19"/>
    <s v="17-Dec-1973"/>
    <n v="39727.61"/>
    <x v="0"/>
    <s v="tier - 2"/>
    <x v="6"/>
  </r>
  <r>
    <s v="Id1150"/>
    <s v="Julee"/>
    <n v="42.68"/>
    <n v="9.2799999999999994"/>
    <s v="No"/>
    <x v="0"/>
    <x v="0"/>
    <n v="2"/>
    <x v="1"/>
    <x v="0"/>
    <x v="0"/>
    <x v="19"/>
    <s v="17-Sep-1973"/>
    <n v="9800.89"/>
    <x v="2"/>
    <s v="tier - 1"/>
    <x v="0"/>
  </r>
  <r>
    <s v="Id1151"/>
    <s v="Chrhstopher M."/>
    <n v="24.31"/>
    <n v="6.37"/>
    <s v="No"/>
    <x v="0"/>
    <x v="0"/>
    <n v="0"/>
    <x v="1"/>
    <x v="2"/>
    <x v="2"/>
    <x v="5"/>
    <s v="7-Jun-1977"/>
    <n v="9788.8700000000008"/>
    <x v="1"/>
    <s v="tier - 2"/>
    <x v="0"/>
  </r>
  <r>
    <s v="Id1152"/>
    <s v="Ciaran"/>
    <n v="44.75"/>
    <n v="5.09"/>
    <s v="Yes"/>
    <x v="0"/>
    <x v="0"/>
    <n v="0"/>
    <x v="1"/>
    <x v="0"/>
    <x v="1"/>
    <x v="16"/>
    <s v="8-Aug-1996"/>
    <n v="9787.32"/>
    <x v="2"/>
    <s v="tier - 3"/>
    <x v="8"/>
  </r>
  <r>
    <s v="Id1153"/>
    <s v="Kara"/>
    <n v="30.78"/>
    <n v="7.94"/>
    <s v="No"/>
    <x v="0"/>
    <x v="0"/>
    <n v="2"/>
    <x v="1"/>
    <x v="0"/>
    <x v="0"/>
    <x v="19"/>
    <s v="7-Jul-1973"/>
    <n v="9778.35"/>
    <x v="2"/>
    <s v="tier - 2"/>
    <x v="7"/>
  </r>
  <r>
    <s v="Id1154"/>
    <s v="Makie"/>
    <n v="21.86"/>
    <n v="10.95"/>
    <s v="No"/>
    <x v="0"/>
    <x v="0"/>
    <n v="0"/>
    <x v="1"/>
    <x v="2"/>
    <x v="0"/>
    <x v="18"/>
    <s v="5-Sep-1965"/>
    <n v="9764.08"/>
    <x v="1"/>
    <s v="tier - 1"/>
    <x v="1"/>
  </r>
  <r>
    <s v="Id1155"/>
    <s v="Emhly E"/>
    <n v="49.09"/>
    <n v="6.3"/>
    <s v="Yes"/>
    <x v="0"/>
    <x v="0"/>
    <n v="0"/>
    <x v="1"/>
    <x v="0"/>
    <x v="2"/>
    <x v="14"/>
    <s v="14-Jul-2001"/>
    <n v="9753.49"/>
    <x v="2"/>
    <s v="tier - 2"/>
    <x v="1"/>
  </r>
  <r>
    <s v="Id1156"/>
    <s v="Cary"/>
    <n v="47.74"/>
    <n v="8.0500000000000007"/>
    <s v="Yes"/>
    <x v="0"/>
    <x v="0"/>
    <n v="2"/>
    <x v="1"/>
    <x v="0"/>
    <x v="0"/>
    <x v="6"/>
    <s v="4-Jul-1970"/>
    <n v="9748.91"/>
    <x v="2"/>
    <s v="tier - 1"/>
    <x v="0"/>
  </r>
  <r>
    <s v="Id1157"/>
    <s v="Steven"/>
    <n v="30.2"/>
    <n v="9.8800000000000008"/>
    <s v="Yes"/>
    <x v="0"/>
    <x v="0"/>
    <n v="2"/>
    <x v="1"/>
    <x v="0"/>
    <x v="0"/>
    <x v="6"/>
    <s v="18-Aug-1970"/>
    <n v="9724.5300000000007"/>
    <x v="1"/>
    <s v="tier - 1"/>
    <x v="6"/>
  </r>
  <r>
    <s v="Id1158"/>
    <s v="Jose Antonio Sr"/>
    <n v="33.25"/>
    <n v="7.42"/>
    <s v="Yes"/>
    <x v="0"/>
    <x v="0"/>
    <n v="2"/>
    <x v="1"/>
    <x v="0"/>
    <x v="0"/>
    <x v="6"/>
    <s v="12-Sep-1970"/>
    <n v="9722.77"/>
    <x v="1"/>
    <s v="tier - 1"/>
    <x v="3"/>
  </r>
  <r>
    <s v="Id1159"/>
    <s v="Tatiana"/>
    <n v="26.6"/>
    <n v="8.4499999999999993"/>
    <s v="Yes"/>
    <x v="0"/>
    <x v="0"/>
    <n v="1"/>
    <x v="1"/>
    <x v="1"/>
    <x v="0"/>
    <x v="34"/>
    <s v="27-Jun-1975"/>
    <n v="9715.84"/>
    <x v="2"/>
    <s v="tier - 1"/>
    <x v="7"/>
  </r>
  <r>
    <s v="Id116"/>
    <s v="Ann"/>
    <n v="30.495000000000001"/>
    <n v="6.29"/>
    <s v="No"/>
    <x v="0"/>
    <x v="0"/>
    <n v="0"/>
    <x v="0"/>
    <x v="0"/>
    <x v="2"/>
    <x v="2"/>
    <s v="12-Aug-1977"/>
    <n v="39725.519999999997"/>
    <x v="2"/>
    <s v="tier - 1"/>
    <x v="1"/>
  </r>
  <r>
    <s v="Id1160"/>
    <s v="Dhn T."/>
    <n v="26.35"/>
    <n v="6.21"/>
    <s v="No"/>
    <x v="0"/>
    <x v="0"/>
    <n v="2"/>
    <x v="1"/>
    <x v="1"/>
    <x v="2"/>
    <x v="7"/>
    <s v="10-Jul-1972"/>
    <n v="9710.7099999999991"/>
    <x v="2"/>
    <s v="tier - 1"/>
    <x v="5"/>
  </r>
  <r>
    <s v="Id1161"/>
    <s v="Liiha A."/>
    <n v="39.994999999999997"/>
    <n v="4.6500000000000004"/>
    <s v="No"/>
    <x v="0"/>
    <x v="0"/>
    <n v="0"/>
    <x v="1"/>
    <x v="0"/>
    <x v="1"/>
    <x v="2"/>
    <s v="19-Sep-1977"/>
    <n v="9704.67"/>
    <x v="2"/>
    <s v="tier - 3"/>
    <x v="7"/>
  </r>
  <r>
    <s v="Id1162"/>
    <s v="Kathhyn E."/>
    <n v="22.92"/>
    <n v="5.87"/>
    <s v="Yes"/>
    <x v="0"/>
    <x v="0"/>
    <n v="1"/>
    <x v="1"/>
    <x v="2"/>
    <x v="2"/>
    <x v="28"/>
    <s v="7-Nov-1964"/>
    <n v="9698.42"/>
    <x v="1"/>
    <s v="tier - 3"/>
    <x v="0"/>
  </r>
  <r>
    <s v="Id1163"/>
    <s v="Maxwell"/>
    <n v="24.78"/>
    <n v="4.24"/>
    <s v="Yes"/>
    <x v="0"/>
    <x v="0"/>
    <n v="2"/>
    <x v="1"/>
    <x v="2"/>
    <x v="1"/>
    <x v="8"/>
    <s v="16-Sep-1966"/>
    <n v="9684.2900000000009"/>
    <x v="1"/>
    <s v="tier - 2"/>
    <x v="0"/>
  </r>
  <r>
    <s v="Id1164"/>
    <s v="Pascale"/>
    <n v="34.07"/>
    <n v="7.81"/>
    <s v="Yes"/>
    <x v="0"/>
    <x v="0"/>
    <n v="0"/>
    <x v="1"/>
    <x v="0"/>
    <x v="0"/>
    <x v="10"/>
    <s v="8-Aug-1981"/>
    <n v="9664.34"/>
    <x v="2"/>
    <s v="tier - 3"/>
    <x v="6"/>
  </r>
  <r>
    <s v="Id1165"/>
    <s v="Becca"/>
    <n v="30.14"/>
    <n v="9.85"/>
    <s v="No"/>
    <x v="0"/>
    <x v="0"/>
    <n v="0"/>
    <x v="1"/>
    <x v="0"/>
    <x v="0"/>
    <x v="15"/>
    <s v="8-Jul-1974"/>
    <n v="9653.81"/>
    <x v="2"/>
    <s v="tier - 2"/>
    <x v="6"/>
  </r>
  <r>
    <s v="Id1166"/>
    <s v="Grace"/>
    <n v="18.05"/>
    <n v="6.94"/>
    <s v="No"/>
    <x v="0"/>
    <x v="0"/>
    <n v="0"/>
    <x v="1"/>
    <x v="3"/>
    <x v="0"/>
    <x v="12"/>
    <s v="19-Jul-1971"/>
    <n v="9644.25"/>
    <x v="2"/>
    <s v="tier - 1"/>
    <x v="1"/>
  </r>
  <r>
    <s v="Id1167"/>
    <s v="Samantha"/>
    <n v="37.4"/>
    <n v="11.3"/>
    <s v="Yes"/>
    <x v="0"/>
    <x v="0"/>
    <n v="2"/>
    <x v="1"/>
    <x v="0"/>
    <x v="0"/>
    <x v="6"/>
    <s v="30-Sep-1970"/>
    <n v="9634.5400000000009"/>
    <x v="2"/>
    <s v="tier - 2"/>
    <x v="6"/>
  </r>
  <r>
    <s v="Id1168"/>
    <s v="hicole R."/>
    <n v="25.75"/>
    <n v="9.23"/>
    <s v="No"/>
    <x v="0"/>
    <x v="0"/>
    <n v="0"/>
    <x v="1"/>
    <x v="1"/>
    <x v="0"/>
    <x v="0"/>
    <s v="22-Jun-1968"/>
    <n v="9630.91"/>
    <x v="1"/>
    <s v="tier - 2"/>
    <x v="0"/>
  </r>
  <r>
    <s v="Id1169"/>
    <s v="Davhd W"/>
    <n v="32.299999999999997"/>
    <n v="4.37"/>
    <s v="No"/>
    <x v="0"/>
    <x v="0"/>
    <n v="2"/>
    <x v="1"/>
    <x v="0"/>
    <x v="1"/>
    <x v="7"/>
    <s v="23-Oct-1972"/>
    <n v="9630.4"/>
    <x v="2"/>
    <s v="tier - 2"/>
    <x v="6"/>
  </r>
  <r>
    <s v="Id117"/>
    <s v="Jh Jamie P"/>
    <n v="44.88"/>
    <n v="6.04"/>
    <s v="No"/>
    <x v="0"/>
    <x v="1"/>
    <n v="1"/>
    <x v="0"/>
    <x v="0"/>
    <x v="2"/>
    <x v="38"/>
    <s v="16-Jul-2003"/>
    <n v="39722.75"/>
    <x v="0"/>
    <s v="tier - 1"/>
    <x v="0"/>
  </r>
  <r>
    <s v="Id1170"/>
    <s v="Grant"/>
    <n v="28.61"/>
    <n v="5.76"/>
    <s v="No"/>
    <x v="0"/>
    <x v="1"/>
    <n v="1"/>
    <x v="1"/>
    <x v="1"/>
    <x v="2"/>
    <x v="20"/>
    <s v="19-Dec-1979"/>
    <n v="9630.2999999999993"/>
    <x v="2"/>
    <s v="tier - 2"/>
    <x v="5"/>
  </r>
  <r>
    <s v="Id1171"/>
    <s v="Sophia"/>
    <n v="45.41"/>
    <n v="4.96"/>
    <s v="No"/>
    <x v="0"/>
    <x v="0"/>
    <n v="1"/>
    <x v="1"/>
    <x v="0"/>
    <x v="1"/>
    <x v="37"/>
    <s v="23-Jun-1998"/>
    <n v="9628.7900000000009"/>
    <x v="2"/>
    <s v="tier - 2"/>
    <x v="2"/>
  </r>
  <r>
    <s v="Id1172"/>
    <s v="Christina"/>
    <n v="31.2"/>
    <n v="11.04"/>
    <s v="Yes"/>
    <x v="0"/>
    <x v="0"/>
    <n v="2"/>
    <x v="1"/>
    <x v="0"/>
    <x v="0"/>
    <x v="6"/>
    <s v="16-Dec-1970"/>
    <n v="9625.92"/>
    <x v="2"/>
    <s v="tier - 3"/>
    <x v="6"/>
  </r>
  <r>
    <s v="Id1173"/>
    <s v="Shm L."/>
    <n v="29.83"/>
    <n v="7.81"/>
    <s v="Yes"/>
    <x v="0"/>
    <x v="0"/>
    <n v="1"/>
    <x v="1"/>
    <x v="1"/>
    <x v="0"/>
    <x v="34"/>
    <s v="29-Oct-1975"/>
    <n v="9620.33"/>
    <x v="1"/>
    <s v="tier - 3"/>
    <x v="1"/>
  </r>
  <r>
    <s v="Id1174"/>
    <s v="Hhley R."/>
    <n v="29.06"/>
    <n v="4.55"/>
    <s v="No"/>
    <x v="0"/>
    <x v="0"/>
    <n v="0"/>
    <x v="1"/>
    <x v="1"/>
    <x v="1"/>
    <x v="31"/>
    <s v="29-Aug-1982"/>
    <n v="9619.18"/>
    <x v="2"/>
    <s v="tier - 1"/>
    <x v="4"/>
  </r>
  <r>
    <s v="Id1175"/>
    <s v="Ethan"/>
    <n v="27.454999999999998"/>
    <n v="6.13"/>
    <s v="No"/>
    <x v="0"/>
    <x v="0"/>
    <n v="2"/>
    <x v="1"/>
    <x v="1"/>
    <x v="2"/>
    <x v="7"/>
    <s v="27-Dec-1972"/>
    <n v="9617.66"/>
    <x v="1"/>
    <s v="tier - 3"/>
    <x v="3"/>
  </r>
  <r>
    <s v="Id1176"/>
    <s v="Anhrew W"/>
    <n v="23.01"/>
    <n v="6.04"/>
    <s v="Yes"/>
    <x v="0"/>
    <x v="0"/>
    <n v="1"/>
    <x v="1"/>
    <x v="2"/>
    <x v="2"/>
    <x v="28"/>
    <s v="15-Dec-1964"/>
    <n v="9597.6299999999992"/>
    <x v="1"/>
    <s v="tier - 3"/>
    <x v="0"/>
  </r>
  <r>
    <s v="Id1177"/>
    <s v="Mhrk G"/>
    <n v="31.39"/>
    <n v="8.85"/>
    <s v="Yes"/>
    <x v="0"/>
    <x v="0"/>
    <n v="0"/>
    <x v="1"/>
    <x v="0"/>
    <x v="0"/>
    <x v="10"/>
    <s v="18-Oct-1981"/>
    <n v="9584.0400000000009"/>
    <x v="2"/>
    <s v="tier - 1"/>
    <x v="5"/>
  </r>
  <r>
    <s v="Id1178"/>
    <s v="hasey E."/>
    <n v="34.770000000000003"/>
    <n v="10.54"/>
    <s v="No"/>
    <x v="0"/>
    <x v="0"/>
    <n v="2"/>
    <x v="1"/>
    <x v="0"/>
    <x v="0"/>
    <x v="19"/>
    <s v="28-Nov-1973"/>
    <n v="9583.89"/>
    <x v="2"/>
    <s v="tier - 3"/>
    <x v="1"/>
  </r>
  <r>
    <s v="Id1179"/>
    <s v="Jeff"/>
    <n v="24.48"/>
    <n v="4.37"/>
    <s v="Yes"/>
    <x v="0"/>
    <x v="0"/>
    <n v="2"/>
    <x v="1"/>
    <x v="2"/>
    <x v="1"/>
    <x v="8"/>
    <s v="4-Dec-1966"/>
    <n v="9582.5400000000009"/>
    <x v="1"/>
    <s v="tier - 2"/>
    <x v="0"/>
  </r>
  <r>
    <s v="Id118"/>
    <s v="John"/>
    <n v="44.32"/>
    <n v="10.55"/>
    <s v="No"/>
    <x v="0"/>
    <x v="0"/>
    <n v="0"/>
    <x v="0"/>
    <x v="0"/>
    <x v="0"/>
    <x v="0"/>
    <s v="29-Sep-1968"/>
    <n v="39721.93"/>
    <x v="2"/>
    <s v="tier - 2"/>
    <x v="6"/>
  </r>
  <r>
    <s v="Id1180"/>
    <s v="Amy"/>
    <n v="22.61"/>
    <n v="9.6300000000000008"/>
    <s v="No"/>
    <x v="0"/>
    <x v="0"/>
    <n v="2"/>
    <x v="1"/>
    <x v="2"/>
    <x v="0"/>
    <x v="19"/>
    <s v="1-Dec-1973"/>
    <n v="9566.99"/>
    <x v="2"/>
    <s v="tier - 1"/>
    <x v="1"/>
  </r>
  <r>
    <s v="Id1181"/>
    <s v="Adam"/>
    <n v="34.299999999999997"/>
    <n v="10.37"/>
    <s v="No"/>
    <x v="0"/>
    <x v="0"/>
    <n v="0"/>
    <x v="1"/>
    <x v="0"/>
    <x v="0"/>
    <x v="15"/>
    <s v="14-Aug-1974"/>
    <n v="9563.0300000000007"/>
    <x v="1"/>
    <s v="tier - 1"/>
    <x v="6"/>
  </r>
  <r>
    <s v="Id1182"/>
    <s v="Krhstin M"/>
    <n v="46.09"/>
    <n v="5.44"/>
    <s v="No"/>
    <x v="0"/>
    <x v="0"/>
    <n v="2"/>
    <x v="1"/>
    <x v="0"/>
    <x v="1"/>
    <x v="7"/>
    <s v="22-Sep-1972"/>
    <n v="9549.57"/>
    <x v="2"/>
    <s v="tier - 1"/>
    <x v="0"/>
  </r>
  <r>
    <s v="Id1183"/>
    <s v="Lhy-Lynn B."/>
    <n v="44.744999999999997"/>
    <n v="5.19"/>
    <s v="No"/>
    <x v="0"/>
    <x v="0"/>
    <n v="2"/>
    <x v="1"/>
    <x v="0"/>
    <x v="1"/>
    <x v="7"/>
    <s v="22-Sep-1972"/>
    <n v="9541.7000000000007"/>
    <x v="2"/>
    <s v="tier - 1"/>
    <x v="7"/>
  </r>
  <r>
    <s v="Id1184"/>
    <s v="Jh  Jamie A"/>
    <n v="26.33"/>
    <n v="11.8"/>
    <s v="Yes"/>
    <x v="0"/>
    <x v="0"/>
    <n v="1"/>
    <x v="1"/>
    <x v="1"/>
    <x v="0"/>
    <x v="34"/>
    <s v="28-Jul-1975"/>
    <n v="9540.17"/>
    <x v="2"/>
    <s v="tier - 2"/>
    <x v="7"/>
  </r>
  <r>
    <s v="Id1185"/>
    <s v="Jeffrhy A."/>
    <n v="26.6"/>
    <n v="8.3800000000000008"/>
    <s v="No"/>
    <x v="0"/>
    <x v="0"/>
    <n v="2"/>
    <x v="1"/>
    <x v="1"/>
    <x v="0"/>
    <x v="19"/>
    <s v="21-Dec-1973"/>
    <n v="9538.65"/>
    <x v="2"/>
    <s v="tier - 3"/>
    <x v="5"/>
  </r>
  <r>
    <s v="Id1186"/>
    <s v="Nicole"/>
    <n v="27.5"/>
    <n v="7.58"/>
    <s v="No"/>
    <x v="0"/>
    <x v="0"/>
    <n v="0"/>
    <x v="1"/>
    <x v="1"/>
    <x v="0"/>
    <x v="12"/>
    <s v="29-Nov-1971"/>
    <n v="9528.9"/>
    <x v="2"/>
    <s v="tier - 2"/>
    <x v="6"/>
  </r>
  <r>
    <s v="Id1187"/>
    <s v="Audrey"/>
    <n v="41.55"/>
    <n v="4.6100000000000003"/>
    <s v="No"/>
    <x v="0"/>
    <x v="0"/>
    <n v="1"/>
    <x v="1"/>
    <x v="0"/>
    <x v="1"/>
    <x v="25"/>
    <s v="22-Aug-1992"/>
    <n v="9507.68"/>
    <x v="2"/>
    <s v="tier - 1"/>
    <x v="1"/>
  </r>
  <r>
    <s v="Id1188"/>
    <s v="Jacob"/>
    <n v="41.47"/>
    <n v="4.7"/>
    <s v="Yes"/>
    <x v="0"/>
    <x v="1"/>
    <n v="1"/>
    <x v="1"/>
    <x v="0"/>
    <x v="1"/>
    <x v="4"/>
    <s v="24-Aug-1969"/>
    <n v="9504.31"/>
    <x v="1"/>
    <s v="tier - 2"/>
    <x v="0"/>
  </r>
  <r>
    <s v="Id1189"/>
    <s v="Daniel S"/>
    <n v="24.795000000000002"/>
    <n v="6.05"/>
    <s v="Yes"/>
    <x v="0"/>
    <x v="0"/>
    <n v="0"/>
    <x v="1"/>
    <x v="2"/>
    <x v="2"/>
    <x v="5"/>
    <s v="28-Nov-1976"/>
    <n v="9500.57"/>
    <x v="2"/>
    <s v="tier - 3"/>
    <x v="11"/>
  </r>
  <r>
    <s v="Id119"/>
    <s v="Charlie"/>
    <n v="46.39"/>
    <n v="5.09"/>
    <s v="No"/>
    <x v="0"/>
    <x v="0"/>
    <n v="0"/>
    <x v="0"/>
    <x v="0"/>
    <x v="1"/>
    <x v="2"/>
    <s v="17-Dec-1977"/>
    <n v="39670.44"/>
    <x v="2"/>
    <s v="tier - 1"/>
    <x v="1"/>
  </r>
  <r>
    <s v="Id1190"/>
    <s v="Mahc C."/>
    <n v="29.48"/>
    <n v="5.63"/>
    <s v="Yes"/>
    <x v="0"/>
    <x v="1"/>
    <n v="1"/>
    <x v="1"/>
    <x v="1"/>
    <x v="1"/>
    <x v="0"/>
    <s v="4-Jun-1969"/>
    <n v="9487.64"/>
    <x v="2"/>
    <s v="tier - 2"/>
    <x v="0"/>
  </r>
  <r>
    <s v="Id1191"/>
    <s v="Mahk S"/>
    <n v="28.09"/>
    <n v="6.06"/>
    <s v="No"/>
    <x v="0"/>
    <x v="1"/>
    <n v="1"/>
    <x v="1"/>
    <x v="1"/>
    <x v="2"/>
    <x v="20"/>
    <s v="17-Jul-1979"/>
    <n v="9453.92"/>
    <x v="2"/>
    <s v="tier - 2"/>
    <x v="5"/>
  </r>
  <r>
    <s v="Id1192"/>
    <s v="Dan"/>
    <n v="32.729999999999997"/>
    <n v="5.19"/>
    <s v="No"/>
    <x v="0"/>
    <x v="0"/>
    <n v="1"/>
    <x v="1"/>
    <x v="0"/>
    <x v="1"/>
    <x v="30"/>
    <s v="14-Nov-1987"/>
    <n v="9448.42"/>
    <x v="2"/>
    <s v="tier - 3"/>
    <x v="5"/>
  </r>
  <r>
    <s v="Id1193"/>
    <s v="habriela"/>
    <n v="27.36"/>
    <n v="8.9600000000000009"/>
    <s v="No"/>
    <x v="0"/>
    <x v="0"/>
    <n v="0"/>
    <x v="1"/>
    <x v="1"/>
    <x v="0"/>
    <x v="19"/>
    <s v="8-Jun-1974"/>
    <n v="9447.3799999999992"/>
    <x v="2"/>
    <s v="tier - 3"/>
    <x v="7"/>
  </r>
  <r>
    <s v="Id1194"/>
    <s v="Amanda"/>
    <n v="27.265000000000001"/>
    <n v="11.39"/>
    <s v="No"/>
    <x v="0"/>
    <x v="0"/>
    <n v="0"/>
    <x v="1"/>
    <x v="1"/>
    <x v="0"/>
    <x v="15"/>
    <s v="27-Nov-1974"/>
    <n v="9447.25"/>
    <x v="2"/>
    <s v="tier - 1"/>
    <x v="7"/>
  </r>
  <r>
    <s v="Id1195"/>
    <s v="Dara"/>
    <n v="48.07"/>
    <n v="4.0599999999999996"/>
    <s v="Yes"/>
    <x v="0"/>
    <x v="0"/>
    <n v="0"/>
    <x v="1"/>
    <x v="0"/>
    <x v="1"/>
    <x v="5"/>
    <s v="3-Nov-1976"/>
    <n v="9432.93"/>
    <x v="2"/>
    <s v="tier - 1"/>
    <x v="7"/>
  </r>
  <r>
    <s v="Id1196"/>
    <s v="Rachh Rachelle R"/>
    <n v="30.8"/>
    <n v="5.23"/>
    <s v="Yes"/>
    <x v="0"/>
    <x v="0"/>
    <n v="0"/>
    <x v="1"/>
    <x v="0"/>
    <x v="1"/>
    <x v="5"/>
    <s v="30-Oct-1976"/>
    <n v="9414.92"/>
    <x v="2"/>
    <s v="tier - 2"/>
    <x v="6"/>
  </r>
  <r>
    <s v="Id1197"/>
    <s v="Brenha J"/>
    <n v="32.299999999999997"/>
    <n v="5.05"/>
    <s v="Yes"/>
    <x v="0"/>
    <x v="0"/>
    <n v="0"/>
    <x v="1"/>
    <x v="0"/>
    <x v="1"/>
    <x v="5"/>
    <s v="17-Oct-1976"/>
    <n v="9411.01"/>
    <x v="2"/>
    <s v="tier - 3"/>
    <x v="7"/>
  </r>
  <r>
    <s v="Id1198"/>
    <s v="Tim"/>
    <n v="39.700000000000003"/>
    <n v="7.34"/>
    <s v="No"/>
    <x v="0"/>
    <x v="0"/>
    <n v="0"/>
    <x v="1"/>
    <x v="0"/>
    <x v="0"/>
    <x v="12"/>
    <s v="20-Oct-1971"/>
    <n v="9391.35"/>
    <x v="1"/>
    <s v="tier - 3"/>
    <x v="6"/>
  </r>
  <r>
    <s v="Id1199"/>
    <s v="Sylvain"/>
    <n v="35.97"/>
    <n v="8.1300000000000008"/>
    <s v="No"/>
    <x v="0"/>
    <x v="0"/>
    <n v="0"/>
    <x v="1"/>
    <x v="0"/>
    <x v="0"/>
    <x v="12"/>
    <s v="29-Dec-1971"/>
    <n v="9386.16"/>
    <x v="1"/>
    <s v="tier - 2"/>
    <x v="0"/>
  </r>
  <r>
    <s v="Id12"/>
    <s v="David"/>
    <n v="42.13"/>
    <n v="11.9"/>
    <s v="No"/>
    <x v="0"/>
    <x v="0"/>
    <n v="0"/>
    <x v="0"/>
    <x v="0"/>
    <x v="0"/>
    <x v="18"/>
    <s v="27-Oct-1965"/>
    <n v="48675.519999999997"/>
    <x v="0"/>
    <s v="tier - 2"/>
    <x v="0"/>
  </r>
  <r>
    <s v="Id120"/>
    <s v="Meb"/>
    <n v="42.13"/>
    <n v="5.2"/>
    <s v="Yes"/>
    <x v="0"/>
    <x v="0"/>
    <n v="1"/>
    <x v="0"/>
    <x v="0"/>
    <x v="1"/>
    <x v="39"/>
    <s v="7-Aug-1995"/>
    <n v="39611.760000000002"/>
    <x v="0"/>
    <s v="tier - 3"/>
    <x v="0"/>
  </r>
  <r>
    <s v="Id1200"/>
    <s v="Liha M"/>
    <n v="25.86"/>
    <n v="6.68"/>
    <s v="Yes"/>
    <x v="0"/>
    <x v="0"/>
    <n v="1"/>
    <x v="1"/>
    <x v="1"/>
    <x v="0"/>
    <x v="34"/>
    <s v="2-Dec-1975"/>
    <n v="9380.75"/>
    <x v="2"/>
    <s v="tier - 2"/>
    <x v="7"/>
  </r>
  <r>
    <s v="Id1201"/>
    <s v="Ryan"/>
    <n v="30.03"/>
    <n v="11.51"/>
    <s v="No"/>
    <x v="0"/>
    <x v="0"/>
    <n v="0"/>
    <x v="1"/>
    <x v="0"/>
    <x v="0"/>
    <x v="12"/>
    <s v="26-Nov-1971"/>
    <n v="9377.9"/>
    <x v="2"/>
    <s v="tier - 1"/>
    <x v="0"/>
  </r>
  <r>
    <s v="Id1202"/>
    <s v="haitlin M"/>
    <n v="25.76"/>
    <n v="6.02"/>
    <s v="Yes"/>
    <x v="0"/>
    <x v="1"/>
    <n v="1"/>
    <x v="1"/>
    <x v="1"/>
    <x v="2"/>
    <x v="4"/>
    <s v="24-Nov-1969"/>
    <n v="9377.4500000000007"/>
    <x v="2"/>
    <s v="tier - 3"/>
    <x v="0"/>
  </r>
  <r>
    <s v="Id1203"/>
    <s v="Willham R."/>
    <n v="22.42"/>
    <n v="7.96"/>
    <s v="No"/>
    <x v="0"/>
    <x v="0"/>
    <n v="0"/>
    <x v="1"/>
    <x v="2"/>
    <x v="0"/>
    <x v="12"/>
    <s v="8-Oct-1971"/>
    <n v="9361.33"/>
    <x v="1"/>
    <s v="tier - 1"/>
    <x v="3"/>
  </r>
  <r>
    <s v="Id1204"/>
    <s v="Bruce"/>
    <n v="33.18"/>
    <n v="6.01"/>
    <s v="Yes"/>
    <x v="0"/>
    <x v="0"/>
    <n v="1"/>
    <x v="1"/>
    <x v="0"/>
    <x v="2"/>
    <x v="35"/>
    <s v="1-Jul-1988"/>
    <n v="9344.2000000000007"/>
    <x v="2"/>
    <s v="tier - 1"/>
    <x v="5"/>
  </r>
  <r>
    <s v="Id1205"/>
    <s v="Veronica"/>
    <n v="43.04"/>
    <n v="5.9"/>
    <s v="Yes"/>
    <x v="0"/>
    <x v="0"/>
    <n v="0"/>
    <x v="1"/>
    <x v="0"/>
    <x v="2"/>
    <x v="16"/>
    <s v="12-Oct-1996"/>
    <n v="9338.61"/>
    <x v="2"/>
    <s v="tier - 1"/>
    <x v="2"/>
  </r>
  <r>
    <s v="Id1206"/>
    <s v="Warren"/>
    <n v="34.15"/>
    <n v="4.49"/>
    <s v="Yes"/>
    <x v="0"/>
    <x v="0"/>
    <n v="1"/>
    <x v="1"/>
    <x v="0"/>
    <x v="1"/>
    <x v="35"/>
    <s v="9-Jul-1988"/>
    <n v="9320.26"/>
    <x v="2"/>
    <s v="tier - 1"/>
    <x v="1"/>
  </r>
  <r>
    <s v="Id1207"/>
    <s v="haniela"/>
    <n v="25.78"/>
    <n v="6.25"/>
    <s v="No"/>
    <x v="0"/>
    <x v="0"/>
    <n v="0"/>
    <x v="1"/>
    <x v="1"/>
    <x v="2"/>
    <x v="2"/>
    <s v="12-Oct-1977"/>
    <n v="9315.41"/>
    <x v="2"/>
    <s v="tier - 1"/>
    <x v="7"/>
  </r>
  <r>
    <s v="Id1208"/>
    <s v="Deirdhe A"/>
    <n v="21.02"/>
    <n v="9.6199999999999992"/>
    <s v="Yes"/>
    <x v="0"/>
    <x v="1"/>
    <n v="1"/>
    <x v="1"/>
    <x v="2"/>
    <x v="0"/>
    <x v="27"/>
    <s v="8-Jun-1963"/>
    <n v="9310.81"/>
    <x v="1"/>
    <s v="tier - 1"/>
    <x v="0"/>
  </r>
  <r>
    <s v="Id1209"/>
    <s v="Mathias"/>
    <n v="37.51"/>
    <n v="11.06"/>
    <s v="No"/>
    <x v="0"/>
    <x v="0"/>
    <n v="2"/>
    <x v="1"/>
    <x v="0"/>
    <x v="0"/>
    <x v="19"/>
    <s v="16-Oct-1973"/>
    <n v="9304.7000000000007"/>
    <x v="1"/>
    <s v="tier - 3"/>
    <x v="0"/>
  </r>
  <r>
    <s v="Id121"/>
    <s v="AaqibhL."/>
    <n v="30.78"/>
    <n v="8.4499999999999993"/>
    <s v="Yes"/>
    <x v="0"/>
    <x v="0"/>
    <n v="0"/>
    <x v="0"/>
    <x v="0"/>
    <x v="0"/>
    <x v="10"/>
    <s v="5-Jul-1981"/>
    <n v="39597.410000000003"/>
    <x v="0"/>
    <s v="tier - 2"/>
    <x v="11"/>
  </r>
  <r>
    <s v="Id1210"/>
    <s v="Matthew"/>
    <n v="25.745000000000001"/>
    <n v="6.11"/>
    <s v="Yes"/>
    <x v="0"/>
    <x v="0"/>
    <n v="0"/>
    <x v="1"/>
    <x v="1"/>
    <x v="2"/>
    <x v="5"/>
    <s v="3-Nov-1976"/>
    <n v="9301.89"/>
    <x v="2"/>
    <s v="tier - 1"/>
    <x v="1"/>
  </r>
  <r>
    <s v="Id1211"/>
    <s v="Kurt"/>
    <n v="31.35"/>
    <n v="11.49"/>
    <s v="No"/>
    <x v="0"/>
    <x v="0"/>
    <n v="2"/>
    <x v="1"/>
    <x v="0"/>
    <x v="0"/>
    <x v="19"/>
    <s v="18-Sep-1973"/>
    <n v="9290.14"/>
    <x v="1"/>
    <s v="tier - 3"/>
    <x v="3"/>
  </r>
  <r>
    <s v="Id1212"/>
    <s v="Samuel"/>
    <n v="29.83"/>
    <n v="8.68"/>
    <s v="No"/>
    <x v="0"/>
    <x v="0"/>
    <n v="2"/>
    <x v="1"/>
    <x v="1"/>
    <x v="0"/>
    <x v="19"/>
    <s v="16-Oct-1973"/>
    <n v="9288.0300000000007"/>
    <x v="2"/>
    <s v="tier - 3"/>
    <x v="14"/>
  </r>
  <r>
    <s v="Id1213"/>
    <s v="Emily"/>
    <n v="25.49"/>
    <n v="5.68"/>
    <s v="Yes"/>
    <x v="0"/>
    <x v="1"/>
    <n v="1"/>
    <x v="1"/>
    <x v="1"/>
    <x v="1"/>
    <x v="4"/>
    <s v="26-Nov-1969"/>
    <n v="9285.8700000000008"/>
    <x v="2"/>
    <s v="tier - 3"/>
    <x v="0"/>
  </r>
  <r>
    <s v="Id1214"/>
    <s v="Tiffany"/>
    <n v="34.1"/>
    <n v="8.4499999999999993"/>
    <s v="No"/>
    <x v="0"/>
    <x v="0"/>
    <n v="0"/>
    <x v="1"/>
    <x v="0"/>
    <x v="0"/>
    <x v="12"/>
    <s v="2-Jul-1971"/>
    <n v="9283.56"/>
    <x v="2"/>
    <s v="tier - 3"/>
    <x v="0"/>
  </r>
  <r>
    <s v="Id1215"/>
    <s v="hAlex F"/>
    <n v="25.84"/>
    <n v="8.51"/>
    <s v="No"/>
    <x v="0"/>
    <x v="0"/>
    <n v="2"/>
    <x v="1"/>
    <x v="1"/>
    <x v="0"/>
    <x v="19"/>
    <s v="27-Oct-1973"/>
    <n v="9282.48"/>
    <x v="1"/>
    <s v="tier - 2"/>
    <x v="3"/>
  </r>
  <r>
    <s v="Id1216"/>
    <s v="Alice"/>
    <n v="20.6"/>
    <n v="7.62"/>
    <s v="No"/>
    <x v="0"/>
    <x v="0"/>
    <n v="0"/>
    <x v="1"/>
    <x v="2"/>
    <x v="0"/>
    <x v="12"/>
    <s v="6-Aug-1971"/>
    <n v="9264.7999999999993"/>
    <x v="2"/>
    <s v="tier - 1"/>
    <x v="6"/>
  </r>
  <r>
    <s v="Id1217"/>
    <s v="Allhson M."/>
    <n v="28.88"/>
    <n v="10.18"/>
    <s v="No"/>
    <x v="0"/>
    <x v="0"/>
    <n v="0"/>
    <x v="1"/>
    <x v="1"/>
    <x v="0"/>
    <x v="15"/>
    <s v="21-Aug-1974"/>
    <n v="9249.5"/>
    <x v="2"/>
    <s v="tier - 1"/>
    <x v="1"/>
  </r>
  <r>
    <s v="Id1218"/>
    <s v="Johannes Fiskerstand"/>
    <n v="28.24"/>
    <n v="5.36"/>
    <s v="No"/>
    <x v="0"/>
    <x v="0"/>
    <n v="0"/>
    <x v="1"/>
    <x v="1"/>
    <x v="1"/>
    <x v="9"/>
    <s v="5-Oct-1980"/>
    <n v="9247.94"/>
    <x v="2"/>
    <s v="tier - 1"/>
    <x v="5"/>
  </r>
  <r>
    <s v="Id1219"/>
    <s v="Stephen"/>
    <n v="25.46"/>
    <n v="11.78"/>
    <s v="Yes"/>
    <x v="0"/>
    <x v="0"/>
    <n v="1"/>
    <x v="1"/>
    <x v="1"/>
    <x v="0"/>
    <x v="34"/>
    <s v="6-Dec-1975"/>
    <n v="9225.26"/>
    <x v="1"/>
    <s v="tier - 3"/>
    <x v="12"/>
  </r>
  <r>
    <s v="Id122"/>
    <s v="Craih A."/>
    <n v="31.35"/>
    <n v="9.5399999999999991"/>
    <s v="No"/>
    <x v="0"/>
    <x v="0"/>
    <n v="0"/>
    <x v="0"/>
    <x v="0"/>
    <x v="0"/>
    <x v="1"/>
    <s v="12-Jul-1978"/>
    <n v="39556.49"/>
    <x v="0"/>
    <s v="tier - 2"/>
    <x v="12"/>
  </r>
  <r>
    <s v="Id1220"/>
    <s v="Jon h"/>
    <n v="29.64"/>
    <n v="10.82"/>
    <s v="Yes"/>
    <x v="0"/>
    <x v="0"/>
    <n v="0"/>
    <x v="1"/>
    <x v="1"/>
    <x v="0"/>
    <x v="10"/>
    <s v="5-Dec-1981"/>
    <n v="9222.4"/>
    <x v="2"/>
    <s v="tier - 3"/>
    <x v="9"/>
  </r>
  <r>
    <s v="Id1221"/>
    <s v="Fasil"/>
    <n v="31.27"/>
    <n v="7.73"/>
    <s v="Yes"/>
    <x v="0"/>
    <x v="0"/>
    <n v="1"/>
    <x v="1"/>
    <x v="0"/>
    <x v="0"/>
    <x v="24"/>
    <s v="25-Dec-1986"/>
    <n v="9210.06"/>
    <x v="2"/>
    <s v="tier - 3"/>
    <x v="5"/>
  </r>
  <r>
    <s v="Id1222"/>
    <s v="Mehan C."/>
    <n v="19.95"/>
    <n v="6.24"/>
    <s v="Yes"/>
    <x v="0"/>
    <x v="0"/>
    <n v="0"/>
    <x v="1"/>
    <x v="2"/>
    <x v="2"/>
    <x v="5"/>
    <s v="10-Sep-1976"/>
    <n v="9193.84"/>
    <x v="2"/>
    <s v="tier - 1"/>
    <x v="1"/>
  </r>
  <r>
    <s v="Id1223"/>
    <s v="Lh.  Lisa J."/>
    <n v="21.3"/>
    <n v="10.42"/>
    <s v="No"/>
    <x v="0"/>
    <x v="0"/>
    <n v="2"/>
    <x v="1"/>
    <x v="2"/>
    <x v="0"/>
    <x v="19"/>
    <s v="25-Dec-1973"/>
    <n v="9182.17"/>
    <x v="2"/>
    <s v="tier - 3"/>
    <x v="6"/>
  </r>
  <r>
    <s v="Id1224"/>
    <s v="Doroh P"/>
    <n v="31.635000000000002"/>
    <n v="11.11"/>
    <s v="No"/>
    <x v="0"/>
    <x v="0"/>
    <n v="0"/>
    <x v="1"/>
    <x v="0"/>
    <x v="0"/>
    <x v="12"/>
    <s v="29-Dec-1971"/>
    <n v="9174.14"/>
    <x v="1"/>
    <s v="tier - 1"/>
    <x v="1"/>
  </r>
  <r>
    <s v="Id1225"/>
    <s v="Katharina"/>
    <n v="23.9"/>
    <n v="7.67"/>
    <s v="Yes"/>
    <x v="0"/>
    <x v="0"/>
    <n v="2"/>
    <x v="1"/>
    <x v="2"/>
    <x v="0"/>
    <x v="6"/>
    <s v="24-Oct-1970"/>
    <n v="9171.75"/>
    <x v="2"/>
    <s v="tier - 2"/>
    <x v="1"/>
  </r>
  <r>
    <s v="Id1226"/>
    <s v="Carl"/>
    <n v="34.15"/>
    <n v="6.15"/>
    <s v="No"/>
    <x v="0"/>
    <x v="0"/>
    <n v="0"/>
    <x v="1"/>
    <x v="0"/>
    <x v="2"/>
    <x v="29"/>
    <s v="23-Aug-1990"/>
    <n v="9159.51"/>
    <x v="2"/>
    <s v="tier - 2"/>
    <x v="5"/>
  </r>
  <r>
    <s v="Id1227"/>
    <s v="Kelseh J."/>
    <n v="28.71"/>
    <n v="5.71"/>
    <s v="No"/>
    <x v="0"/>
    <x v="0"/>
    <n v="0"/>
    <x v="1"/>
    <x v="1"/>
    <x v="2"/>
    <x v="31"/>
    <s v="8-Dec-1982"/>
    <n v="9147.5"/>
    <x v="2"/>
    <s v="tier - 1"/>
    <x v="1"/>
  </r>
  <r>
    <s v="Id1228"/>
    <s v="Stehhen A."/>
    <n v="36.700000000000003"/>
    <n v="8.6999999999999993"/>
    <s v="Yes"/>
    <x v="0"/>
    <x v="0"/>
    <n v="2"/>
    <x v="1"/>
    <x v="0"/>
    <x v="0"/>
    <x v="6"/>
    <s v="18-Oct-1970"/>
    <n v="9144.57"/>
    <x v="1"/>
    <s v="tier - 2"/>
    <x v="6"/>
  </r>
  <r>
    <s v="Id1229"/>
    <s v="Dan"/>
    <n v="34.1"/>
    <n v="9.0399999999999991"/>
    <s v="Yes"/>
    <x v="0"/>
    <x v="0"/>
    <n v="2"/>
    <x v="1"/>
    <x v="0"/>
    <x v="0"/>
    <x v="6"/>
    <s v="12-Aug-1970"/>
    <n v="9140.9500000000007"/>
    <x v="1"/>
    <s v="tier - 3"/>
    <x v="0"/>
  </r>
  <r>
    <s v="Id123"/>
    <s v="Meredith"/>
    <n v="41.46"/>
    <n v="4.99"/>
    <s v="Yes"/>
    <x v="0"/>
    <x v="0"/>
    <n v="2"/>
    <x v="0"/>
    <x v="0"/>
    <x v="1"/>
    <x v="8"/>
    <s v="24-Jun-1966"/>
    <n v="39396.86"/>
    <x v="2"/>
    <s v="tier - 2"/>
    <x v="6"/>
  </r>
  <r>
    <s v="Id1230"/>
    <s v="Khtie C"/>
    <n v="25.7"/>
    <n v="5.61"/>
    <s v="No"/>
    <x v="0"/>
    <x v="0"/>
    <n v="0"/>
    <x v="1"/>
    <x v="1"/>
    <x v="1"/>
    <x v="2"/>
    <s v="2-Dec-1977"/>
    <n v="9101.7999999999993"/>
    <x v="2"/>
    <s v="tier - 1"/>
    <x v="6"/>
  </r>
  <r>
    <s v="Id1231"/>
    <s v="Melihsa K"/>
    <n v="21.68"/>
    <n v="8.1199999999999992"/>
    <s v="No"/>
    <x v="0"/>
    <x v="0"/>
    <n v="0"/>
    <x v="1"/>
    <x v="2"/>
    <x v="0"/>
    <x v="18"/>
    <s v="9-Nov-1965"/>
    <n v="9095.94"/>
    <x v="1"/>
    <s v="tier - 1"/>
    <x v="6"/>
  </r>
  <r>
    <s v="Id1232"/>
    <s v="hMs.  Kara H"/>
    <n v="25.175000000000001"/>
    <n v="4.74"/>
    <s v="No"/>
    <x v="0"/>
    <x v="0"/>
    <n v="0"/>
    <x v="1"/>
    <x v="1"/>
    <x v="1"/>
    <x v="2"/>
    <s v="4-Nov-1977"/>
    <n v="9095.07"/>
    <x v="2"/>
    <s v="tier - 2"/>
    <x v="7"/>
  </r>
  <r>
    <s v="Id1233"/>
    <s v="Juan harlos"/>
    <n v="44.77"/>
    <n v="4.0599999999999996"/>
    <s v="No"/>
    <x v="0"/>
    <x v="0"/>
    <n v="2"/>
    <x v="1"/>
    <x v="0"/>
    <x v="1"/>
    <x v="7"/>
    <s v="2-Dec-1972"/>
    <n v="9058.73"/>
    <x v="1"/>
    <s v="tier - 2"/>
    <x v="0"/>
  </r>
  <r>
    <s v="Id1234"/>
    <s v="Johh III"/>
    <n v="37.07"/>
    <n v="5.69"/>
    <s v="No"/>
    <x v="0"/>
    <x v="0"/>
    <n v="2"/>
    <x v="1"/>
    <x v="0"/>
    <x v="1"/>
    <x v="7"/>
    <s v="7-Dec-1972"/>
    <n v="9048.0300000000007"/>
    <x v="2"/>
    <s v="tier - 2"/>
    <x v="0"/>
  </r>
  <r>
    <s v="Id1235"/>
    <s v="Shrah M"/>
    <n v="39.799999999999997"/>
    <n v="5.66"/>
    <s v="No"/>
    <x v="0"/>
    <x v="1"/>
    <n v="1"/>
    <x v="1"/>
    <x v="0"/>
    <x v="1"/>
    <x v="40"/>
    <s v="1-Dec-1993"/>
    <n v="9010.2000000000007"/>
    <x v="2"/>
    <s v="tier - 3"/>
    <x v="2"/>
  </r>
  <r>
    <s v="Id1236"/>
    <s v="Krihtin C"/>
    <n v="26.36"/>
    <n v="4.32"/>
    <s v="No"/>
    <x v="0"/>
    <x v="1"/>
    <n v="1"/>
    <x v="1"/>
    <x v="1"/>
    <x v="1"/>
    <x v="20"/>
    <s v="16-Dec-1979"/>
    <n v="8998.43"/>
    <x v="2"/>
    <s v="tier - 1"/>
    <x v="4"/>
  </r>
  <r>
    <s v="Id1237"/>
    <s v="Cahey M."/>
    <n v="29.925000000000001"/>
    <n v="8.2899999999999991"/>
    <s v="No"/>
    <x v="0"/>
    <x v="0"/>
    <n v="2"/>
    <x v="1"/>
    <x v="1"/>
    <x v="0"/>
    <x v="19"/>
    <s v="11-Oct-1973"/>
    <n v="8988.16"/>
    <x v="2"/>
    <s v="tier - 1"/>
    <x v="1"/>
  </r>
  <r>
    <s v="Id1238"/>
    <s v="Samuel"/>
    <n v="37.29"/>
    <n v="10.46"/>
    <s v="No"/>
    <x v="0"/>
    <x v="0"/>
    <n v="0"/>
    <x v="1"/>
    <x v="0"/>
    <x v="0"/>
    <x v="15"/>
    <s v="21-Jul-1974"/>
    <n v="8978.19"/>
    <x v="2"/>
    <s v="tier - 2"/>
    <x v="0"/>
  </r>
  <r>
    <s v="Id1239"/>
    <s v="Braulio"/>
    <n v="30.2"/>
    <n v="11.96"/>
    <s v="No"/>
    <x v="0"/>
    <x v="0"/>
    <n v="0"/>
    <x v="1"/>
    <x v="0"/>
    <x v="0"/>
    <x v="15"/>
    <s v="8-Sep-1974"/>
    <n v="8968.33"/>
    <x v="1"/>
    <s v="tier - 2"/>
    <x v="6"/>
  </r>
  <r>
    <s v="Id124"/>
    <s v="Doug"/>
    <n v="48"/>
    <n v="10.54"/>
    <s v="No"/>
    <x v="0"/>
    <x v="0"/>
    <n v="0"/>
    <x v="0"/>
    <x v="0"/>
    <x v="0"/>
    <x v="1"/>
    <s v="5-Aug-1978"/>
    <n v="39352.6"/>
    <x v="2"/>
    <s v="tier - 3"/>
    <x v="6"/>
  </r>
  <r>
    <s v="Id1240"/>
    <s v="Anne-Marie"/>
    <n v="24.225000000000001"/>
    <n v="4.25"/>
    <s v="Yes"/>
    <x v="0"/>
    <x v="1"/>
    <n v="1"/>
    <x v="1"/>
    <x v="2"/>
    <x v="1"/>
    <x v="26"/>
    <s v="15-Jul-1983"/>
    <n v="8965.7999999999993"/>
    <x v="2"/>
    <s v="tier - 3"/>
    <x v="1"/>
  </r>
  <r>
    <s v="Id1241"/>
    <s v="Sahuel K."/>
    <n v="31.445"/>
    <n v="8.33"/>
    <s v="No"/>
    <x v="0"/>
    <x v="0"/>
    <n v="0"/>
    <x v="1"/>
    <x v="0"/>
    <x v="0"/>
    <x v="15"/>
    <s v="17-Aug-1974"/>
    <n v="8964.06"/>
    <x v="1"/>
    <s v="tier - 2"/>
    <x v="3"/>
  </r>
  <r>
    <s v="Id1242"/>
    <s v="Yuki"/>
    <n v="38.880000000000003"/>
    <n v="4.29"/>
    <s v="No"/>
    <x v="0"/>
    <x v="0"/>
    <n v="1"/>
    <x v="1"/>
    <x v="0"/>
    <x v="1"/>
    <x v="25"/>
    <s v="27-Sep-1992"/>
    <n v="8954.99"/>
    <x v="2"/>
    <s v="tier - 3"/>
    <x v="2"/>
  </r>
  <r>
    <s v="Id1243"/>
    <s v="Rafer"/>
    <n v="43.89"/>
    <n v="6.32"/>
    <s v="Yes"/>
    <x v="0"/>
    <x v="0"/>
    <n v="0"/>
    <x v="1"/>
    <x v="0"/>
    <x v="2"/>
    <x v="5"/>
    <s v="25-Dec-1976"/>
    <n v="8944.1200000000008"/>
    <x v="1"/>
    <s v="tier - 2"/>
    <x v="0"/>
  </r>
  <r>
    <s v="Id1244"/>
    <s v="Claire"/>
    <n v="25.6"/>
    <n v="5.65"/>
    <s v="No"/>
    <x v="0"/>
    <x v="0"/>
    <n v="2"/>
    <x v="1"/>
    <x v="1"/>
    <x v="1"/>
    <x v="12"/>
    <s v="6-Jun-1972"/>
    <n v="8932.08"/>
    <x v="2"/>
    <s v="tier - 1"/>
    <x v="6"/>
  </r>
  <r>
    <s v="Id1245"/>
    <s v="Erynh J."/>
    <n v="29.545000000000002"/>
    <n v="8.41"/>
    <s v="Yes"/>
    <x v="0"/>
    <x v="0"/>
    <n v="1"/>
    <x v="1"/>
    <x v="1"/>
    <x v="0"/>
    <x v="34"/>
    <s v="7-Jul-1975"/>
    <n v="8930.93"/>
    <x v="2"/>
    <s v="tier - 2"/>
    <x v="1"/>
  </r>
  <r>
    <s v="Id1246"/>
    <s v="Mahesh"/>
    <n v="23.25"/>
    <n v="11.96"/>
    <s v="Yes"/>
    <x v="0"/>
    <x v="0"/>
    <n v="0"/>
    <x v="1"/>
    <x v="2"/>
    <x v="0"/>
    <x v="11"/>
    <s v="6-Sep-1967"/>
    <n v="8908.4699999999993"/>
    <x v="1"/>
    <s v="tier - 2"/>
    <x v="0"/>
  </r>
  <r>
    <s v="Id1247"/>
    <s v="Stanley"/>
    <n v="43.95"/>
    <n v="5.17"/>
    <s v="Yes"/>
    <x v="0"/>
    <x v="1"/>
    <n v="1"/>
    <x v="1"/>
    <x v="0"/>
    <x v="1"/>
    <x v="36"/>
    <s v="28-Nov-1997"/>
    <n v="8906.14"/>
    <x v="2"/>
    <s v="tier - 2"/>
    <x v="1"/>
  </r>
  <r>
    <s v="Id1248"/>
    <s v="Gregory"/>
    <n v="21.85"/>
    <n v="8.76"/>
    <s v="No"/>
    <x v="0"/>
    <x v="0"/>
    <n v="0"/>
    <x v="1"/>
    <x v="2"/>
    <x v="0"/>
    <x v="1"/>
    <s v="16-Dec-1978"/>
    <n v="8891.14"/>
    <x v="2"/>
    <s v="tier - 3"/>
    <x v="11"/>
  </r>
  <r>
    <s v="Id1249"/>
    <s v="Eric"/>
    <n v="25.73"/>
    <n v="7.99"/>
    <s v="No"/>
    <x v="0"/>
    <x v="0"/>
    <n v="2"/>
    <x v="1"/>
    <x v="1"/>
    <x v="0"/>
    <x v="19"/>
    <s v="9-Sep-1973"/>
    <n v="8890.59"/>
    <x v="2"/>
    <s v="tier - 3"/>
    <x v="1"/>
  </r>
  <r>
    <s v="Id125"/>
    <s v="Elihabeth J."/>
    <n v="49.13"/>
    <n v="4.54"/>
    <s v="No"/>
    <x v="0"/>
    <x v="0"/>
    <n v="0"/>
    <x v="0"/>
    <x v="0"/>
    <x v="1"/>
    <x v="31"/>
    <s v="16-Aug-1982"/>
    <n v="39315.279999999999"/>
    <x v="2"/>
    <s v="tier - 3"/>
    <x v="6"/>
  </r>
  <r>
    <s v="Id1250"/>
    <s v="Rahhel M"/>
    <n v="32.229999999999997"/>
    <n v="8.59"/>
    <s v="No"/>
    <x v="0"/>
    <x v="0"/>
    <n v="0"/>
    <x v="1"/>
    <x v="0"/>
    <x v="0"/>
    <x v="15"/>
    <s v="18-Jun-1974"/>
    <n v="8871.15"/>
    <x v="2"/>
    <s v="tier - 3"/>
    <x v="0"/>
  </r>
  <r>
    <s v="Id1251"/>
    <s v="Fritz"/>
    <n v="32.204999999999998"/>
    <n v="6.14"/>
    <s v="No"/>
    <x v="0"/>
    <x v="0"/>
    <n v="2"/>
    <x v="1"/>
    <x v="0"/>
    <x v="2"/>
    <x v="7"/>
    <s v="22-Nov-1972"/>
    <n v="8835.26"/>
    <x v="1"/>
    <s v="tier - 2"/>
    <x v="1"/>
  </r>
  <r>
    <s v="Id1252"/>
    <s v="Brad"/>
    <n v="26.41"/>
    <n v="4.08"/>
    <s v="No"/>
    <x v="0"/>
    <x v="0"/>
    <n v="2"/>
    <x v="1"/>
    <x v="1"/>
    <x v="1"/>
    <x v="7"/>
    <s v="14-Nov-1972"/>
    <n v="8827.2099999999991"/>
    <x v="1"/>
    <s v="tier - 1"/>
    <x v="1"/>
  </r>
  <r>
    <s v="Id1253"/>
    <s v="Clairh M"/>
    <n v="30.2"/>
    <n v="6.25"/>
    <s v="Yes"/>
    <x v="0"/>
    <x v="0"/>
    <n v="0"/>
    <x v="1"/>
    <x v="0"/>
    <x v="2"/>
    <x v="5"/>
    <s v="14-Jul-1976"/>
    <n v="8825.09"/>
    <x v="2"/>
    <s v="tier - 3"/>
    <x v="6"/>
  </r>
  <r>
    <s v="Id1254"/>
    <s v="Jennifer"/>
    <n v="31.26"/>
    <n v="5.94"/>
    <s v="Yes"/>
    <x v="0"/>
    <x v="0"/>
    <n v="1"/>
    <x v="1"/>
    <x v="0"/>
    <x v="2"/>
    <x v="35"/>
    <s v="22-Aug-1988"/>
    <n v="8824.27"/>
    <x v="2"/>
    <s v="tier - 1"/>
    <x v="4"/>
  </r>
  <r>
    <s v="Id1255"/>
    <s v="Marih S."/>
    <n v="33.725000000000001"/>
    <n v="6.45"/>
    <s v="Yes"/>
    <x v="0"/>
    <x v="0"/>
    <n v="0"/>
    <x v="1"/>
    <x v="0"/>
    <x v="0"/>
    <x v="5"/>
    <s v="19-Oct-1976"/>
    <n v="8823.99"/>
    <x v="2"/>
    <s v="tier - 3"/>
    <x v="7"/>
  </r>
  <r>
    <s v="Id1256"/>
    <s v="Kathhrine E"/>
    <n v="28.9"/>
    <n v="5.74"/>
    <s v="Yes"/>
    <x v="0"/>
    <x v="0"/>
    <n v="0"/>
    <x v="1"/>
    <x v="1"/>
    <x v="2"/>
    <x v="5"/>
    <s v="14-Jun-1976"/>
    <n v="8823.2800000000007"/>
    <x v="2"/>
    <s v="tier - 1"/>
    <x v="6"/>
  </r>
  <r>
    <s v="Id1257"/>
    <s v="Michael"/>
    <n v="45.69"/>
    <n v="4.43"/>
    <s v="Yes"/>
    <x v="0"/>
    <x v="0"/>
    <n v="0"/>
    <x v="1"/>
    <x v="0"/>
    <x v="1"/>
    <x v="14"/>
    <s v="7-Nov-2001"/>
    <n v="8821.8799999999992"/>
    <x v="2"/>
    <s v="tier - 3"/>
    <x v="8"/>
  </r>
  <r>
    <s v="Id1258"/>
    <s v="Roxanne"/>
    <n v="21.03"/>
    <n v="6.5"/>
    <s v="No"/>
    <x v="0"/>
    <x v="0"/>
    <n v="0"/>
    <x v="1"/>
    <x v="2"/>
    <x v="0"/>
    <x v="18"/>
    <s v="29-Aug-1965"/>
    <n v="8800.49"/>
    <x v="1"/>
    <s v="tier - 2"/>
    <x v="0"/>
  </r>
  <r>
    <s v="Id1259"/>
    <s v="Israel"/>
    <n v="37"/>
    <n v="8.75"/>
    <s v="No"/>
    <x v="0"/>
    <x v="0"/>
    <n v="0"/>
    <x v="1"/>
    <x v="0"/>
    <x v="0"/>
    <x v="12"/>
    <s v="18-Jun-1971"/>
    <n v="8798.59"/>
    <x v="2"/>
    <s v="tier - 1"/>
    <x v="6"/>
  </r>
  <r>
    <s v="Id126"/>
    <s v="Matthew P"/>
    <n v="37.799999999999997"/>
    <n v="6.29"/>
    <s v="No"/>
    <x v="0"/>
    <x v="0"/>
    <n v="1"/>
    <x v="0"/>
    <x v="0"/>
    <x v="2"/>
    <x v="25"/>
    <s v="30-Nov-1992"/>
    <n v="39241.440000000002"/>
    <x v="0"/>
    <s v="tier - 3"/>
    <x v="6"/>
  </r>
  <r>
    <s v="Id1260"/>
    <s v="Samalya"/>
    <n v="25.4"/>
    <n v="11.96"/>
    <s v="No"/>
    <x v="0"/>
    <x v="0"/>
    <n v="0"/>
    <x v="1"/>
    <x v="1"/>
    <x v="0"/>
    <x v="12"/>
    <s v="23-Aug-1971"/>
    <n v="8782.4699999999993"/>
    <x v="2"/>
    <s v="tier - 3"/>
    <x v="6"/>
  </r>
  <r>
    <s v="Id1261"/>
    <s v="Peter"/>
    <n v="32.299999999999997"/>
    <n v="10.54"/>
    <s v="No"/>
    <x v="0"/>
    <x v="0"/>
    <n v="0"/>
    <x v="1"/>
    <x v="0"/>
    <x v="0"/>
    <x v="15"/>
    <s v="6-Sep-1974"/>
    <n v="8765.25"/>
    <x v="2"/>
    <s v="tier - 3"/>
    <x v="1"/>
  </r>
  <r>
    <s v="Id1262"/>
    <s v="Alicia"/>
    <n v="23.94"/>
    <n v="4.54"/>
    <s v="Yes"/>
    <x v="0"/>
    <x v="1"/>
    <n v="1"/>
    <x v="1"/>
    <x v="2"/>
    <x v="1"/>
    <x v="4"/>
    <s v="9-Sep-1969"/>
    <n v="8760.1200000000008"/>
    <x v="2"/>
    <s v="tier - 1"/>
    <x v="0"/>
  </r>
  <r>
    <s v="Id1263"/>
    <s v="harah K."/>
    <n v="46.4"/>
    <n v="5.71"/>
    <s v="No"/>
    <x v="0"/>
    <x v="0"/>
    <n v="0"/>
    <x v="1"/>
    <x v="0"/>
    <x v="2"/>
    <x v="23"/>
    <s v="23-Aug-1999"/>
    <n v="8747.68"/>
    <x v="2"/>
    <s v="tier - 3"/>
    <x v="6"/>
  </r>
  <r>
    <s v="Id1264"/>
    <s v="Guomin"/>
    <n v="40.375"/>
    <n v="6.25"/>
    <s v="Yes"/>
    <x v="0"/>
    <x v="0"/>
    <n v="0"/>
    <x v="1"/>
    <x v="0"/>
    <x v="2"/>
    <x v="5"/>
    <s v="17-Jun-1976"/>
    <n v="8733.23"/>
    <x v="2"/>
    <s v="tier - 3"/>
    <x v="1"/>
  </r>
  <r>
    <s v="Id1265"/>
    <s v="havier"/>
    <n v="28.7"/>
    <n v="9.4700000000000006"/>
    <s v="No"/>
    <x v="0"/>
    <x v="0"/>
    <n v="2"/>
    <x v="1"/>
    <x v="1"/>
    <x v="0"/>
    <x v="19"/>
    <s v="25-Jun-1973"/>
    <n v="8703.4599999999991"/>
    <x v="1"/>
    <s v="tier - 3"/>
    <x v="6"/>
  </r>
  <r>
    <s v="Id1266"/>
    <s v="Matt"/>
    <n v="26.63"/>
    <n v="5.7"/>
    <s v="No"/>
    <x v="0"/>
    <x v="0"/>
    <n v="0"/>
    <x v="1"/>
    <x v="1"/>
    <x v="2"/>
    <x v="9"/>
    <s v="28-Oct-1980"/>
    <n v="8701.84"/>
    <x v="2"/>
    <s v="tier - 3"/>
    <x v="5"/>
  </r>
  <r>
    <s v="Id1267"/>
    <s v="Thohas S"/>
    <n v="22.515000000000001"/>
    <n v="11.18"/>
    <s v="No"/>
    <x v="0"/>
    <x v="0"/>
    <n v="2"/>
    <x v="1"/>
    <x v="2"/>
    <x v="0"/>
    <x v="19"/>
    <s v="11-Oct-1973"/>
    <n v="8688.86"/>
    <x v="2"/>
    <s v="tier - 1"/>
    <x v="11"/>
  </r>
  <r>
    <s v="Id1268"/>
    <s v="Martha Patricia"/>
    <n v="36.575000000000003"/>
    <n v="10.98"/>
    <s v="No"/>
    <x v="0"/>
    <x v="0"/>
    <n v="0"/>
    <x v="1"/>
    <x v="0"/>
    <x v="0"/>
    <x v="15"/>
    <s v="16-Aug-1974"/>
    <n v="8671.19"/>
    <x v="2"/>
    <s v="tier - 1"/>
    <x v="1"/>
  </r>
  <r>
    <s v="Id1269"/>
    <s v="Alicia"/>
    <n v="23.66"/>
    <n v="5.1100000000000003"/>
    <s v="Yes"/>
    <x v="0"/>
    <x v="1"/>
    <n v="1"/>
    <x v="1"/>
    <x v="2"/>
    <x v="1"/>
    <x v="4"/>
    <s v="10-Aug-1969"/>
    <n v="8665.14"/>
    <x v="2"/>
    <s v="tier - 3"/>
    <x v="0"/>
  </r>
  <r>
    <s v="Id127"/>
    <s v="Guillermo Sr"/>
    <n v="38.299999999999997"/>
    <n v="9.51"/>
    <s v="No"/>
    <x v="0"/>
    <x v="0"/>
    <n v="0"/>
    <x v="0"/>
    <x v="0"/>
    <x v="0"/>
    <x v="27"/>
    <s v="7-Jul-1962"/>
    <n v="39221.120000000003"/>
    <x v="2"/>
    <s v="tier - 1"/>
    <x v="6"/>
  </r>
  <r>
    <s v="Id1270"/>
    <s v="Jennhfer V."/>
    <n v="18.62"/>
    <n v="10.24"/>
    <s v="No"/>
    <x v="0"/>
    <x v="0"/>
    <n v="0"/>
    <x v="1"/>
    <x v="2"/>
    <x v="0"/>
    <x v="18"/>
    <s v="21-Oct-1965"/>
    <n v="8665.09"/>
    <x v="1"/>
    <s v="tier - 2"/>
    <x v="1"/>
  </r>
  <r>
    <s v="Id1271"/>
    <s v="Mhchael W."/>
    <n v="19.190000000000001"/>
    <n v="7.71"/>
    <s v="Yes"/>
    <x v="0"/>
    <x v="0"/>
    <n v="1"/>
    <x v="1"/>
    <x v="2"/>
    <x v="0"/>
    <x v="34"/>
    <s v="3-Aug-1975"/>
    <n v="8627.5400000000009"/>
    <x v="2"/>
    <s v="tier - 2"/>
    <x v="11"/>
  </r>
  <r>
    <s v="Id1272"/>
    <s v="Edhie C"/>
    <n v="27.5"/>
    <n v="6.03"/>
    <s v="No"/>
    <x v="0"/>
    <x v="0"/>
    <n v="0"/>
    <x v="1"/>
    <x v="1"/>
    <x v="2"/>
    <x v="2"/>
    <s v="2-Sep-1977"/>
    <n v="8615.2999999999993"/>
    <x v="2"/>
    <s v="tier - 3"/>
    <x v="6"/>
  </r>
  <r>
    <s v="Id1273"/>
    <s v="Mahime M"/>
    <n v="27.36"/>
    <n v="5.96"/>
    <s v="No"/>
    <x v="0"/>
    <x v="1"/>
    <n v="1"/>
    <x v="1"/>
    <x v="1"/>
    <x v="2"/>
    <x v="20"/>
    <s v="17-Jul-1979"/>
    <n v="8606.2199999999993"/>
    <x v="0"/>
    <s v="tier - 2"/>
    <x v="15"/>
  </r>
  <r>
    <s v="Id1274"/>
    <s v="Mhrk D"/>
    <n v="20.350000000000001"/>
    <n v="4.16"/>
    <s v="No"/>
    <x v="0"/>
    <x v="0"/>
    <n v="0"/>
    <x v="1"/>
    <x v="2"/>
    <x v="1"/>
    <x v="2"/>
    <s v="15-Oct-1977"/>
    <n v="8605.36"/>
    <x v="2"/>
    <s v="tier - 2"/>
    <x v="0"/>
  </r>
  <r>
    <s v="Id1275"/>
    <s v="Adam"/>
    <n v="24.035"/>
    <n v="6.11"/>
    <s v="No"/>
    <x v="0"/>
    <x v="0"/>
    <n v="0"/>
    <x v="1"/>
    <x v="2"/>
    <x v="2"/>
    <x v="2"/>
    <s v="12-Nov-1977"/>
    <n v="8604.48"/>
    <x v="1"/>
    <s v="tier - 2"/>
    <x v="3"/>
  </r>
  <r>
    <s v="Id1276"/>
    <s v="Justih M"/>
    <n v="23.56"/>
    <n v="5.97"/>
    <s v="No"/>
    <x v="0"/>
    <x v="0"/>
    <n v="0"/>
    <x v="1"/>
    <x v="2"/>
    <x v="2"/>
    <x v="2"/>
    <s v="24-Sep-1977"/>
    <n v="8603.82"/>
    <x v="2"/>
    <s v="tier - 1"/>
    <x v="9"/>
  </r>
  <r>
    <s v="Id1277"/>
    <s v="Svehlana V."/>
    <n v="27.17"/>
    <n v="10.81"/>
    <s v="No"/>
    <x v="0"/>
    <x v="0"/>
    <n v="2"/>
    <x v="1"/>
    <x v="1"/>
    <x v="0"/>
    <x v="19"/>
    <s v="11-Jul-1973"/>
    <n v="8601.33"/>
    <x v="2"/>
    <s v="tier - 1"/>
    <x v="0"/>
  </r>
  <r>
    <s v="Id1278"/>
    <s v="Jaha L"/>
    <n v="34.32"/>
    <n v="5.7"/>
    <s v="Yes"/>
    <x v="0"/>
    <x v="1"/>
    <n v="1"/>
    <x v="1"/>
    <x v="0"/>
    <x v="2"/>
    <x v="26"/>
    <s v="25-Jul-1983"/>
    <n v="8596.83"/>
    <x v="2"/>
    <s v="tier - 3"/>
    <x v="0"/>
  </r>
  <r>
    <s v="Id1279"/>
    <s v="Laura"/>
    <n v="23.87"/>
    <n v="4.7699999999999996"/>
    <s v="Yes"/>
    <x v="0"/>
    <x v="1"/>
    <n v="1"/>
    <x v="1"/>
    <x v="2"/>
    <x v="1"/>
    <x v="26"/>
    <s v="30-Dec-1983"/>
    <n v="8582.2999999999993"/>
    <x v="2"/>
    <s v="tier - 1"/>
    <x v="0"/>
  </r>
  <r>
    <s v="Id128"/>
    <s v="Ryan h"/>
    <n v="32.774999999999999"/>
    <n v="4.72"/>
    <s v="No"/>
    <x v="0"/>
    <x v="0"/>
    <n v="0"/>
    <x v="0"/>
    <x v="0"/>
    <x v="1"/>
    <x v="31"/>
    <s v="4-Aug-1982"/>
    <n v="39125.33"/>
    <x v="0"/>
    <s v="tier - 1"/>
    <x v="3"/>
  </r>
  <r>
    <s v="Id1280"/>
    <s v="Torrey C III"/>
    <n v="30.15"/>
    <n v="4.25"/>
    <s v="No"/>
    <x v="0"/>
    <x v="0"/>
    <n v="1"/>
    <x v="1"/>
    <x v="0"/>
    <x v="1"/>
    <x v="30"/>
    <s v="11-Nov-1987"/>
    <n v="8573.2999999999993"/>
    <x v="2"/>
    <s v="tier - 2"/>
    <x v="5"/>
  </r>
  <r>
    <s v="Id1281"/>
    <s v="Paul"/>
    <n v="26.36"/>
    <n v="5.52"/>
    <s v="No"/>
    <x v="0"/>
    <x v="0"/>
    <n v="0"/>
    <x v="1"/>
    <x v="1"/>
    <x v="1"/>
    <x v="31"/>
    <s v="6-Dec-1982"/>
    <n v="8572.0400000000009"/>
    <x v="2"/>
    <s v="tier - 2"/>
    <x v="5"/>
  </r>
  <r>
    <s v="Id1282"/>
    <s v="Jennhfer D."/>
    <n v="45.32"/>
    <n v="6.53"/>
    <s v="Yes"/>
    <x v="0"/>
    <x v="0"/>
    <n v="1"/>
    <x v="1"/>
    <x v="0"/>
    <x v="0"/>
    <x v="34"/>
    <s v="26-Sep-1975"/>
    <n v="8569.86"/>
    <x v="2"/>
    <s v="tier - 3"/>
    <x v="0"/>
  </r>
  <r>
    <s v="Id1283"/>
    <s v="Erik"/>
    <n v="31.93"/>
    <n v="4.82"/>
    <s v="Yes"/>
    <x v="0"/>
    <x v="0"/>
    <n v="1"/>
    <x v="1"/>
    <x v="0"/>
    <x v="1"/>
    <x v="35"/>
    <s v="21-Sep-1988"/>
    <n v="8567.25"/>
    <x v="2"/>
    <s v="tier - 1"/>
    <x v="1"/>
  </r>
  <r>
    <s v="Id1284"/>
    <s v="Lanh J"/>
    <n v="36"/>
    <n v="11.94"/>
    <s v="Yes"/>
    <x v="0"/>
    <x v="0"/>
    <n v="1"/>
    <x v="1"/>
    <x v="0"/>
    <x v="0"/>
    <x v="34"/>
    <s v="21-Aug-1975"/>
    <n v="8556.91"/>
    <x v="2"/>
    <s v="tier - 1"/>
    <x v="6"/>
  </r>
  <r>
    <s v="Id1285"/>
    <s v="Rebehca E"/>
    <n v="32"/>
    <n v="7.85"/>
    <s v="Yes"/>
    <x v="0"/>
    <x v="0"/>
    <n v="1"/>
    <x v="1"/>
    <x v="0"/>
    <x v="0"/>
    <x v="34"/>
    <s v="6-Aug-1975"/>
    <n v="8551.35"/>
    <x v="2"/>
    <s v="tier - 2"/>
    <x v="6"/>
  </r>
  <r>
    <s v="Id1286"/>
    <s v="Kahie M."/>
    <n v="29.37"/>
    <n v="8.01"/>
    <s v="Yes"/>
    <x v="0"/>
    <x v="0"/>
    <n v="1"/>
    <x v="1"/>
    <x v="1"/>
    <x v="0"/>
    <x v="26"/>
    <s v="12-Dec-1983"/>
    <n v="8547.69"/>
    <x v="2"/>
    <s v="tier - 1"/>
    <x v="0"/>
  </r>
  <r>
    <s v="Id1287"/>
    <s v="Elihabeth A."/>
    <n v="23.6"/>
    <n v="7.4"/>
    <s v="Yes"/>
    <x v="0"/>
    <x v="0"/>
    <n v="1"/>
    <x v="1"/>
    <x v="2"/>
    <x v="0"/>
    <x v="34"/>
    <s v="6-Nov-1975"/>
    <n v="8539.67"/>
    <x v="2"/>
    <s v="tier - 3"/>
    <x v="6"/>
  </r>
  <r>
    <s v="Id1288"/>
    <s v="Sarah"/>
    <n v="33.155000000000001"/>
    <n v="8.3800000000000008"/>
    <s v="Yes"/>
    <x v="0"/>
    <x v="0"/>
    <n v="0"/>
    <x v="1"/>
    <x v="0"/>
    <x v="0"/>
    <x v="10"/>
    <s v="27-Dec-1981"/>
    <n v="8538.2900000000009"/>
    <x v="2"/>
    <s v="tier - 3"/>
    <x v="7"/>
  </r>
  <r>
    <s v="Id1289"/>
    <s v="Annhe J."/>
    <n v="24.32"/>
    <n v="11.56"/>
    <s v="Yes"/>
    <x v="0"/>
    <x v="0"/>
    <n v="1"/>
    <x v="1"/>
    <x v="2"/>
    <x v="0"/>
    <x v="26"/>
    <s v="24-Jul-1983"/>
    <n v="8534.67"/>
    <x v="2"/>
    <s v="tier - 3"/>
    <x v="7"/>
  </r>
  <r>
    <s v="Id129"/>
    <s v="Dane"/>
    <n v="34.200000000000003"/>
    <n v="5.91"/>
    <s v="Yes"/>
    <x v="0"/>
    <x v="0"/>
    <n v="0"/>
    <x v="0"/>
    <x v="0"/>
    <x v="2"/>
    <x v="22"/>
    <s v="20-Sep-1985"/>
    <n v="39047.29"/>
    <x v="0"/>
    <s v="tier - 3"/>
    <x v="11"/>
  </r>
  <r>
    <s v="Id1290"/>
    <s v="Annie"/>
    <n v="36.299999999999997"/>
    <n v="4.6100000000000003"/>
    <s v="No"/>
    <x v="0"/>
    <x v="0"/>
    <n v="0"/>
    <x v="1"/>
    <x v="0"/>
    <x v="1"/>
    <x v="2"/>
    <s v="26-Jul-1977"/>
    <n v="8527.5300000000007"/>
    <x v="2"/>
    <s v="tier - 2"/>
    <x v="0"/>
  </r>
  <r>
    <s v="Id1291"/>
    <s v="Lindsey"/>
    <n v="34.4"/>
    <n v="4.95"/>
    <s v="No"/>
    <x v="0"/>
    <x v="1"/>
    <n v="1"/>
    <x v="1"/>
    <x v="0"/>
    <x v="1"/>
    <x v="20"/>
    <s v="13-Aug-1979"/>
    <n v="8522"/>
    <x v="2"/>
    <s v="tier - 2"/>
    <x v="6"/>
  </r>
  <r>
    <s v="Id1292"/>
    <s v="Laura"/>
    <n v="30.9"/>
    <n v="5.04"/>
    <s v="No"/>
    <x v="0"/>
    <x v="0"/>
    <n v="0"/>
    <x v="1"/>
    <x v="0"/>
    <x v="1"/>
    <x v="2"/>
    <s v="29-Dec-1977"/>
    <n v="8520.0300000000007"/>
    <x v="2"/>
    <s v="tier - 3"/>
    <x v="6"/>
  </r>
  <r>
    <s v="Id1293"/>
    <s v="Amh T"/>
    <n v="28.6"/>
    <n v="5.42"/>
    <s v="No"/>
    <x v="0"/>
    <x v="0"/>
    <n v="0"/>
    <x v="1"/>
    <x v="1"/>
    <x v="1"/>
    <x v="2"/>
    <s v="21-Jun-1977"/>
    <n v="8516.83"/>
    <x v="2"/>
    <s v="tier - 1"/>
    <x v="0"/>
  </r>
  <r>
    <s v="Id1294"/>
    <s v="Kathrina D"/>
    <n v="27.83"/>
    <n v="5.39"/>
    <s v="No"/>
    <x v="0"/>
    <x v="0"/>
    <n v="0"/>
    <x v="1"/>
    <x v="1"/>
    <x v="1"/>
    <x v="2"/>
    <s v="26-Dec-1977"/>
    <n v="8515.76"/>
    <x v="2"/>
    <s v="tier - 2"/>
    <x v="0"/>
  </r>
  <r>
    <s v="Id1295"/>
    <s v="B"/>
    <n v="39.64"/>
    <n v="6"/>
    <s v="No"/>
    <x v="0"/>
    <x v="1"/>
    <n v="1"/>
    <x v="1"/>
    <x v="0"/>
    <x v="2"/>
    <x v="40"/>
    <s v="10-Nov-1993"/>
    <n v="8471.65"/>
    <x v="2"/>
    <s v="tier - 1"/>
    <x v="1"/>
  </r>
  <r>
    <s v="Id1296"/>
    <s v="Alison"/>
    <n v="38.479999999999997"/>
    <n v="6.02"/>
    <s v="No"/>
    <x v="0"/>
    <x v="0"/>
    <n v="1"/>
    <x v="1"/>
    <x v="0"/>
    <x v="2"/>
    <x v="25"/>
    <s v="9-Sep-1992"/>
    <n v="8466.35"/>
    <x v="2"/>
    <s v="tier - 2"/>
    <x v="1"/>
  </r>
  <r>
    <s v="Id1297"/>
    <s v="Neil Kh"/>
    <n v="36.200000000000003"/>
    <n v="4.62"/>
    <s v="No"/>
    <x v="0"/>
    <x v="0"/>
    <n v="2"/>
    <x v="1"/>
    <x v="0"/>
    <x v="1"/>
    <x v="7"/>
    <s v="26-Dec-1972"/>
    <n v="8457.82"/>
    <x v="2"/>
    <s v="tier - 3"/>
    <x v="6"/>
  </r>
  <r>
    <s v="Id1298"/>
    <s v="Annh Hunter"/>
    <n v="27.13"/>
    <n v="5.59"/>
    <s v="No"/>
    <x v="0"/>
    <x v="0"/>
    <n v="1"/>
    <x v="1"/>
    <x v="1"/>
    <x v="1"/>
    <x v="41"/>
    <s v="19-Jun-1984"/>
    <n v="8450.82"/>
    <x v="2"/>
    <s v="tier - 2"/>
    <x v="4"/>
  </r>
  <r>
    <s v="Id1299"/>
    <s v="Sandra"/>
    <n v="20.75"/>
    <n v="5.18"/>
    <s v="Yes"/>
    <x v="0"/>
    <x v="0"/>
    <n v="2"/>
    <x v="1"/>
    <x v="2"/>
    <x v="1"/>
    <x v="8"/>
    <s v="12-Jun-1966"/>
    <n v="8448.66"/>
    <x v="1"/>
    <s v="tier - 1"/>
    <x v="0"/>
  </r>
  <r>
    <s v="Id13"/>
    <s v="Wade"/>
    <n v="40.92"/>
    <n v="8.41"/>
    <s v="No"/>
    <x v="0"/>
    <x v="0"/>
    <n v="0"/>
    <x v="0"/>
    <x v="0"/>
    <x v="0"/>
    <x v="27"/>
    <s v="11-Oct-1962"/>
    <n v="48673.56"/>
    <x v="0"/>
    <s v="tier - 2"/>
    <x v="0"/>
  </r>
  <r>
    <s v="Id130"/>
    <s v="Jonas"/>
    <n v="30.2"/>
    <n v="9.58"/>
    <s v="No"/>
    <x v="0"/>
    <x v="0"/>
    <n v="0"/>
    <x v="0"/>
    <x v="0"/>
    <x v="0"/>
    <x v="1"/>
    <s v="12-Oct-1978"/>
    <n v="38998.550000000003"/>
    <x v="0"/>
    <s v="tier - 1"/>
    <x v="6"/>
  </r>
  <r>
    <s v="Id1300"/>
    <s v="Robert"/>
    <n v="26.6"/>
    <n v="6.29"/>
    <s v="No"/>
    <x v="0"/>
    <x v="0"/>
    <n v="2"/>
    <x v="1"/>
    <x v="1"/>
    <x v="2"/>
    <x v="7"/>
    <s v="4-Sep-1972"/>
    <n v="8444.4699999999993"/>
    <x v="1"/>
    <s v="tier - 1"/>
    <x v="6"/>
  </r>
  <r>
    <s v="Id1301"/>
    <s v="Rodney"/>
    <n v="25.3"/>
    <n v="4.49"/>
    <s v="No"/>
    <x v="0"/>
    <x v="0"/>
    <n v="2"/>
    <x v="1"/>
    <x v="1"/>
    <x v="1"/>
    <x v="7"/>
    <s v="9-Sep-1972"/>
    <n v="8442.67"/>
    <x v="2"/>
    <s v="tier - 3"/>
    <x v="0"/>
  </r>
  <r>
    <s v="Id1302"/>
    <s v="Carl h"/>
    <n v="18.84"/>
    <n v="11.82"/>
    <s v="Yes"/>
    <x v="0"/>
    <x v="1"/>
    <n v="1"/>
    <x v="1"/>
    <x v="2"/>
    <x v="0"/>
    <x v="32"/>
    <s v="24-Sep-1963"/>
    <n v="8440.0499999999993"/>
    <x v="1"/>
    <s v="tier - 2"/>
    <x v="0"/>
  </r>
  <r>
    <s v="Id1303"/>
    <s v="Maximilian"/>
    <n v="19.57"/>
    <n v="7.41"/>
    <s v="Yes"/>
    <x v="0"/>
    <x v="0"/>
    <n v="1"/>
    <x v="1"/>
    <x v="2"/>
    <x v="0"/>
    <x v="34"/>
    <s v="28-Sep-1975"/>
    <n v="8428.07"/>
    <x v="1"/>
    <s v="tier - 2"/>
    <x v="1"/>
  </r>
  <r>
    <s v="Id1304"/>
    <s v="Erik"/>
    <n v="30.495000000000001"/>
    <n v="5.97"/>
    <s v="No"/>
    <x v="0"/>
    <x v="0"/>
    <n v="0"/>
    <x v="1"/>
    <x v="0"/>
    <x v="2"/>
    <x v="2"/>
    <s v="4-Sep-1977"/>
    <n v="8413.4599999999991"/>
    <x v="1"/>
    <s v="tier - 1"/>
    <x v="1"/>
  </r>
  <r>
    <s v="Id1305"/>
    <s v="Christopher"/>
    <n v="30.114999999999998"/>
    <n v="5.74"/>
    <s v="No"/>
    <x v="0"/>
    <x v="1"/>
    <n v="1"/>
    <x v="1"/>
    <x v="0"/>
    <x v="2"/>
    <x v="20"/>
    <s v="11-Jun-1979"/>
    <n v="8410.0499999999993"/>
    <x v="2"/>
    <s v="tier - 2"/>
    <x v="1"/>
  </r>
  <r>
    <s v="Id1306"/>
    <s v="Eirik"/>
    <n v="24.78"/>
    <n v="9.85"/>
    <s v="No"/>
    <x v="0"/>
    <x v="0"/>
    <n v="0"/>
    <x v="1"/>
    <x v="2"/>
    <x v="0"/>
    <x v="12"/>
    <s v="18-Sep-1971"/>
    <n v="8400.01"/>
    <x v="2"/>
    <s v="tier - 3"/>
    <x v="0"/>
  </r>
  <r>
    <s v="Id1307"/>
    <s v="Rik"/>
    <n v="24.77"/>
    <n v="7.59"/>
    <s v="No"/>
    <x v="0"/>
    <x v="0"/>
    <n v="0"/>
    <x v="1"/>
    <x v="2"/>
    <x v="0"/>
    <x v="12"/>
    <s v="4-Sep-1971"/>
    <n v="8396.6200000000008"/>
    <x v="2"/>
    <s v="tier - 3"/>
    <x v="0"/>
  </r>
  <r>
    <s v="Id1308"/>
    <s v="hatthew R"/>
    <n v="16.579999999999998"/>
    <n v="6.98"/>
    <s v="Yes"/>
    <x v="0"/>
    <x v="1"/>
    <n v="1"/>
    <x v="1"/>
    <x v="3"/>
    <x v="0"/>
    <x v="32"/>
    <s v="21-Sep-1963"/>
    <n v="8355.5400000000009"/>
    <x v="1"/>
    <s v="tier - 3"/>
    <x v="1"/>
  </r>
  <r>
    <s v="Id1309"/>
    <s v="DanielhG"/>
    <n v="38.17"/>
    <n v="4.7300000000000004"/>
    <s v="Yes"/>
    <x v="0"/>
    <x v="0"/>
    <n v="0"/>
    <x v="1"/>
    <x v="0"/>
    <x v="1"/>
    <x v="5"/>
    <s v="12-Jun-1976"/>
    <n v="8347.16"/>
    <x v="2"/>
    <s v="tier - 1"/>
    <x v="0"/>
  </r>
  <r>
    <s v="Id131"/>
    <s v="Geohge E"/>
    <n v="48.32"/>
    <n v="5.77"/>
    <s v="No"/>
    <x v="0"/>
    <x v="0"/>
    <n v="0"/>
    <x v="0"/>
    <x v="0"/>
    <x v="2"/>
    <x v="9"/>
    <s v="24-Sep-1980"/>
    <n v="38947.43"/>
    <x v="2"/>
    <s v="tier - 3"/>
    <x v="6"/>
  </r>
  <r>
    <s v="Id1310"/>
    <s v="Yannick"/>
    <n v="39.424999999999997"/>
    <n v="4.76"/>
    <s v="Yes"/>
    <x v="0"/>
    <x v="0"/>
    <n v="0"/>
    <x v="1"/>
    <x v="0"/>
    <x v="1"/>
    <x v="5"/>
    <s v="7-Jul-1976"/>
    <n v="8342.91"/>
    <x v="1"/>
    <s v="tier - 1"/>
    <x v="3"/>
  </r>
  <r>
    <s v="Id1311"/>
    <s v="SeanhR"/>
    <n v="33.44"/>
    <n v="6.24"/>
    <s v="Yes"/>
    <x v="0"/>
    <x v="0"/>
    <n v="0"/>
    <x v="1"/>
    <x v="0"/>
    <x v="2"/>
    <x v="5"/>
    <s v="20-Jul-1976"/>
    <n v="8334.59"/>
    <x v="1"/>
    <s v="tier - 2"/>
    <x v="3"/>
  </r>
  <r>
    <s v="Id1312"/>
    <s v="Peter"/>
    <n v="33.344999999999999"/>
    <n v="5.44"/>
    <s v="Yes"/>
    <x v="0"/>
    <x v="0"/>
    <n v="0"/>
    <x v="1"/>
    <x v="0"/>
    <x v="1"/>
    <x v="5"/>
    <s v="12-Jul-1976"/>
    <n v="8334.4599999999991"/>
    <x v="1"/>
    <s v="tier - 2"/>
    <x v="3"/>
  </r>
  <r>
    <s v="Id1313"/>
    <s v="Shra A."/>
    <n v="38.79"/>
    <n v="5.08"/>
    <s v="No"/>
    <x v="0"/>
    <x v="1"/>
    <n v="1"/>
    <x v="1"/>
    <x v="0"/>
    <x v="1"/>
    <x v="40"/>
    <s v="22-Jun-1993"/>
    <n v="8314.65"/>
    <x v="2"/>
    <s v="tier - 1"/>
    <x v="1"/>
  </r>
  <r>
    <s v="Id1314"/>
    <s v="hrin C."/>
    <n v="30.684999999999999"/>
    <n v="4.87"/>
    <s v="No"/>
    <x v="0"/>
    <x v="1"/>
    <n v="1"/>
    <x v="1"/>
    <x v="0"/>
    <x v="1"/>
    <x v="20"/>
    <s v="7-Aug-1979"/>
    <n v="8310.84"/>
    <x v="2"/>
    <s v="tier - 2"/>
    <x v="1"/>
  </r>
  <r>
    <s v="Id1315"/>
    <s v="Thibaud"/>
    <n v="22.135000000000002"/>
    <n v="8.17"/>
    <s v="No"/>
    <x v="0"/>
    <x v="0"/>
    <n v="0"/>
    <x v="1"/>
    <x v="2"/>
    <x v="0"/>
    <x v="1"/>
    <s v="26-Jun-1978"/>
    <n v="8302.5400000000009"/>
    <x v="1"/>
    <s v="tier - 3"/>
    <x v="3"/>
  </r>
  <r>
    <s v="Id1316"/>
    <s v="Lisa"/>
    <n v="33.33"/>
    <n v="7.61"/>
    <s v="No"/>
    <x v="0"/>
    <x v="0"/>
    <n v="0"/>
    <x v="1"/>
    <x v="0"/>
    <x v="0"/>
    <x v="19"/>
    <s v="6-Jun-1974"/>
    <n v="8283.68"/>
    <x v="2"/>
    <s v="tier - 3"/>
    <x v="0"/>
  </r>
  <r>
    <s v="Id1317"/>
    <s v="Grehchen K."/>
    <n v="31.13"/>
    <n v="10.1"/>
    <s v="No"/>
    <x v="0"/>
    <x v="0"/>
    <n v="0"/>
    <x v="1"/>
    <x v="0"/>
    <x v="0"/>
    <x v="15"/>
    <s v="22-Dec-1974"/>
    <n v="8280.6200000000008"/>
    <x v="2"/>
    <s v="tier - 2"/>
    <x v="0"/>
  </r>
  <r>
    <s v="Id1318"/>
    <s v="Martina"/>
    <n v="28.9"/>
    <n v="11.24"/>
    <s v="No"/>
    <x v="0"/>
    <x v="0"/>
    <n v="0"/>
    <x v="1"/>
    <x v="1"/>
    <x v="0"/>
    <x v="15"/>
    <s v="26-Sep-1974"/>
    <n v="8277.52"/>
    <x v="2"/>
    <s v="tier - 2"/>
    <x v="6"/>
  </r>
  <r>
    <s v="Id1319"/>
    <s v="Dusthn J"/>
    <n v="43.31"/>
    <n v="6.1"/>
    <s v="Yes"/>
    <x v="1"/>
    <x v="0"/>
    <n v="1"/>
    <x v="1"/>
    <x v="0"/>
    <x v="2"/>
    <x v="13"/>
    <s v="28-Nov-2000"/>
    <n v="8271.4599999999991"/>
    <x v="2"/>
    <s v="tier - 1"/>
    <x v="8"/>
  </r>
  <r>
    <s v="Id132"/>
    <s v="SarahS"/>
    <n v="44.86"/>
    <n v="4.38"/>
    <s v="Yes"/>
    <x v="0"/>
    <x v="0"/>
    <n v="0"/>
    <x v="0"/>
    <x v="0"/>
    <x v="1"/>
    <x v="5"/>
    <s v="15-Dec-1976"/>
    <n v="38932.559999999998"/>
    <x v="2"/>
    <s v="tier - 3"/>
    <x v="6"/>
  </r>
  <r>
    <s v="Id1320"/>
    <s v="Kelsey"/>
    <n v="22.8"/>
    <n v="6.98"/>
    <s v="No"/>
    <x v="0"/>
    <x v="0"/>
    <n v="0"/>
    <x v="1"/>
    <x v="2"/>
    <x v="0"/>
    <x v="15"/>
    <s v="5-Aug-1974"/>
    <n v="8269.0400000000009"/>
    <x v="2"/>
    <s v="tier - 1"/>
    <x v="6"/>
  </r>
  <r>
    <s v="Id1321"/>
    <s v="Danihl V."/>
    <n v="19.09"/>
    <n v="4"/>
    <s v="Yes"/>
    <x v="0"/>
    <x v="0"/>
    <n v="1"/>
    <x v="1"/>
    <x v="2"/>
    <x v="1"/>
    <x v="28"/>
    <s v="5-Sep-1964"/>
    <n v="8268"/>
    <x v="1"/>
    <s v="tier - 3"/>
    <x v="0"/>
  </r>
  <r>
    <s v="Id1322"/>
    <s v="Saeger"/>
    <n v="23.37"/>
    <n v="4.2300000000000004"/>
    <s v="No"/>
    <x v="0"/>
    <x v="0"/>
    <n v="0"/>
    <x v="1"/>
    <x v="2"/>
    <x v="1"/>
    <x v="31"/>
    <s v="27-Sep-1982"/>
    <n v="8252.2800000000007"/>
    <x v="2"/>
    <s v="tier - 2"/>
    <x v="7"/>
  </r>
  <r>
    <s v="Id1323"/>
    <s v="Buzunesh"/>
    <n v="33.44"/>
    <n v="4.72"/>
    <s v="Yes"/>
    <x v="0"/>
    <x v="0"/>
    <n v="0"/>
    <x v="1"/>
    <x v="0"/>
    <x v="1"/>
    <x v="5"/>
    <s v="2-Sep-1976"/>
    <n v="8240.59"/>
    <x v="2"/>
    <s v="tier - 2"/>
    <x v="0"/>
  </r>
  <r>
    <s v="Id1324"/>
    <s v="Mirte"/>
    <n v="28.05"/>
    <n v="5.63"/>
    <s v="Yes"/>
    <x v="0"/>
    <x v="0"/>
    <n v="0"/>
    <x v="1"/>
    <x v="1"/>
    <x v="1"/>
    <x v="5"/>
    <s v="30-Jun-1976"/>
    <n v="8233.1"/>
    <x v="2"/>
    <s v="tier - 2"/>
    <x v="0"/>
  </r>
  <r>
    <s v="Id1325"/>
    <s v="Megan"/>
    <n v="27.72"/>
    <n v="5.83"/>
    <s v="Yes"/>
    <x v="0"/>
    <x v="0"/>
    <n v="0"/>
    <x v="1"/>
    <x v="1"/>
    <x v="2"/>
    <x v="5"/>
    <s v="3-Sep-1976"/>
    <n v="8232.64"/>
    <x v="2"/>
    <s v="tier - 3"/>
    <x v="0"/>
  </r>
  <r>
    <s v="Id1326"/>
    <s v="Kerhy A."/>
    <n v="29.81"/>
    <n v="9.23"/>
    <s v="No"/>
    <x v="0"/>
    <x v="0"/>
    <n v="0"/>
    <x v="1"/>
    <x v="1"/>
    <x v="0"/>
    <x v="1"/>
    <s v="30-Jun-1978"/>
    <n v="8219.2000000000007"/>
    <x v="2"/>
    <s v="tier - 2"/>
    <x v="0"/>
  </r>
  <r>
    <s v="Id1327"/>
    <s v="Kristin"/>
    <n v="23.98"/>
    <n v="9.89"/>
    <s v="No"/>
    <x v="0"/>
    <x v="0"/>
    <n v="0"/>
    <x v="1"/>
    <x v="2"/>
    <x v="0"/>
    <x v="1"/>
    <s v="24-Oct-1978"/>
    <n v="8211.1"/>
    <x v="2"/>
    <s v="tier - 3"/>
    <x v="0"/>
  </r>
  <r>
    <s v="Id1328"/>
    <s v="hhristopher R."/>
    <n v="17.34"/>
    <n v="12"/>
    <s v="No"/>
    <x v="0"/>
    <x v="0"/>
    <n v="0"/>
    <x v="1"/>
    <x v="3"/>
    <x v="0"/>
    <x v="27"/>
    <s v="23-Nov-1962"/>
    <n v="8188.12"/>
    <x v="1"/>
    <s v="tier - 3"/>
    <x v="0"/>
  </r>
  <r>
    <s v="Id1329"/>
    <s v="Elhzabeth A"/>
    <n v="40.39"/>
    <n v="4.24"/>
    <s v="Yes"/>
    <x v="0"/>
    <x v="1"/>
    <n v="1"/>
    <x v="1"/>
    <x v="0"/>
    <x v="1"/>
    <x v="36"/>
    <s v="21-Oct-1997"/>
    <n v="8182.89"/>
    <x v="2"/>
    <s v="tier - 1"/>
    <x v="2"/>
  </r>
  <r>
    <s v="Id133"/>
    <s v="Nick"/>
    <n v="52.15"/>
    <n v="5.65"/>
    <s v="No"/>
    <x v="0"/>
    <x v="0"/>
    <n v="1"/>
    <x v="0"/>
    <x v="0"/>
    <x v="1"/>
    <x v="30"/>
    <s v="16-Jun-1987"/>
    <n v="38924.04"/>
    <x v="2"/>
    <s v="tier - 2"/>
    <x v="6"/>
  </r>
  <r>
    <s v="Id1330"/>
    <s v="Andrew"/>
    <n v="25.96"/>
    <n v="4.68"/>
    <s v="Yes"/>
    <x v="0"/>
    <x v="1"/>
    <n v="1"/>
    <x v="1"/>
    <x v="1"/>
    <x v="1"/>
    <x v="31"/>
    <s v="8-Jun-1983"/>
    <n v="8179.51"/>
    <x v="2"/>
    <s v="tier - 2"/>
    <x v="13"/>
  </r>
  <r>
    <s v="Id1331"/>
    <s v="DhDawn M."/>
    <n v="17.68"/>
    <n v="8.57"/>
    <s v="Yes"/>
    <x v="0"/>
    <x v="1"/>
    <n v="1"/>
    <x v="1"/>
    <x v="3"/>
    <x v="0"/>
    <x v="32"/>
    <s v="5-Nov-1963"/>
    <n v="8177.9"/>
    <x v="1"/>
    <s v="tier - 1"/>
    <x v="0"/>
  </r>
  <r>
    <s v="Id1332"/>
    <s v="Jhnathan P"/>
    <n v="30.875"/>
    <n v="4.0999999999999996"/>
    <s v="No"/>
    <x v="0"/>
    <x v="0"/>
    <n v="0"/>
    <x v="1"/>
    <x v="0"/>
    <x v="1"/>
    <x v="31"/>
    <s v="28-Jun-1982"/>
    <n v="8162.72"/>
    <x v="1"/>
    <s v="tier - 3"/>
    <x v="1"/>
  </r>
  <r>
    <s v="Id1333"/>
    <s v="Gina"/>
    <n v="30.81"/>
    <n v="4.49"/>
    <s v="No"/>
    <x v="0"/>
    <x v="0"/>
    <n v="0"/>
    <x v="1"/>
    <x v="0"/>
    <x v="1"/>
    <x v="29"/>
    <s v="21-Jun-1990"/>
    <n v="8157.92"/>
    <x v="2"/>
    <s v="tier - 3"/>
    <x v="4"/>
  </r>
  <r>
    <s v="Id1334"/>
    <s v="Dino"/>
    <n v="36.85"/>
    <n v="8.8000000000000007"/>
    <s v="No"/>
    <x v="0"/>
    <x v="0"/>
    <n v="2"/>
    <x v="1"/>
    <x v="0"/>
    <x v="0"/>
    <x v="19"/>
    <s v="3-Sep-1973"/>
    <n v="8125.78"/>
    <x v="2"/>
    <s v="tier - 2"/>
    <x v="0"/>
  </r>
  <r>
    <s v="Id1335"/>
    <s v="Jan"/>
    <n v="35.86"/>
    <n v="7.93"/>
    <s v="No"/>
    <x v="0"/>
    <x v="0"/>
    <n v="2"/>
    <x v="1"/>
    <x v="0"/>
    <x v="0"/>
    <x v="19"/>
    <s v="30-Aug-1973"/>
    <n v="8124.41"/>
    <x v="1"/>
    <s v="tier - 1"/>
    <x v="0"/>
  </r>
  <r>
    <s v="Id1336"/>
    <s v="Jonahhan E."/>
    <n v="30.3"/>
    <n v="9.4499999999999993"/>
    <s v="No"/>
    <x v="0"/>
    <x v="0"/>
    <n v="2"/>
    <x v="1"/>
    <x v="0"/>
    <x v="0"/>
    <x v="19"/>
    <s v="16-Dec-1973"/>
    <n v="8116.68"/>
    <x v="1"/>
    <s v="tier - 1"/>
    <x v="6"/>
  </r>
  <r>
    <s v="Id1337"/>
    <s v="hMark A"/>
    <n v="32.015000000000001"/>
    <n v="7.67"/>
    <s v="No"/>
    <x v="0"/>
    <x v="0"/>
    <n v="0"/>
    <x v="1"/>
    <x v="0"/>
    <x v="0"/>
    <x v="1"/>
    <s v="1-Sep-1978"/>
    <n v="8116.27"/>
    <x v="1"/>
    <s v="tier - 1"/>
    <x v="1"/>
  </r>
  <r>
    <s v="Id1338"/>
    <s v="Mary"/>
    <n v="25.06"/>
    <n v="10.53"/>
    <s v="No"/>
    <x v="0"/>
    <x v="0"/>
    <n v="2"/>
    <x v="1"/>
    <x v="1"/>
    <x v="0"/>
    <x v="19"/>
    <s v="11-Oct-1973"/>
    <n v="8112.59"/>
    <x v="2"/>
    <s v="tier - 2"/>
    <x v="0"/>
  </r>
  <r>
    <s v="Id1339"/>
    <s v="Samuel"/>
    <n v="18.829999999999998"/>
    <n v="10.08"/>
    <s v="Yes"/>
    <x v="0"/>
    <x v="0"/>
    <n v="0"/>
    <x v="1"/>
    <x v="2"/>
    <x v="0"/>
    <x v="11"/>
    <s v="10-Jun-1967"/>
    <n v="8091.3"/>
    <x v="1"/>
    <s v="tier - 1"/>
    <x v="1"/>
  </r>
  <r>
    <s v="Id134"/>
    <s v="Timothy"/>
    <n v="41.12"/>
    <n v="7.54"/>
    <s v="Yes"/>
    <x v="0"/>
    <x v="0"/>
    <n v="0"/>
    <x v="0"/>
    <x v="0"/>
    <x v="0"/>
    <x v="11"/>
    <s v="30-Jul-1967"/>
    <n v="38893.360000000001"/>
    <x v="0"/>
    <s v="tier - 2"/>
    <x v="6"/>
  </r>
  <r>
    <s v="Id1340"/>
    <s v="Shan J"/>
    <n v="47.52"/>
    <n v="11.39"/>
    <s v="Yes"/>
    <x v="0"/>
    <x v="0"/>
    <n v="1"/>
    <x v="1"/>
    <x v="0"/>
    <x v="0"/>
    <x v="34"/>
    <s v="21-Dec-1975"/>
    <n v="8083.92"/>
    <x v="1"/>
    <s v="tier - 3"/>
    <x v="0"/>
  </r>
  <r>
    <s v="Id1341"/>
    <s v="Jehsica L."/>
    <n v="37.82"/>
    <n v="6.36"/>
    <s v="No"/>
    <x v="0"/>
    <x v="0"/>
    <n v="0"/>
    <x v="1"/>
    <x v="0"/>
    <x v="2"/>
    <x v="21"/>
    <s v="12-Oct-1994"/>
    <n v="8081.74"/>
    <x v="2"/>
    <s v="tier - 2"/>
    <x v="2"/>
  </r>
  <r>
    <s v="Id1342"/>
    <s v="Krysta"/>
    <n v="44.16"/>
    <n v="5.31"/>
    <s v="Yes"/>
    <x v="0"/>
    <x v="0"/>
    <n v="0"/>
    <x v="1"/>
    <x v="0"/>
    <x v="1"/>
    <x v="14"/>
    <s v="28-Aug-2001"/>
    <n v="8081.26"/>
    <x v="2"/>
    <s v="tier - 2"/>
    <x v="1"/>
  </r>
  <r>
    <s v="Id1343"/>
    <s v="Natascia"/>
    <n v="37.049999999999997"/>
    <n v="4.74"/>
    <s v="No"/>
    <x v="0"/>
    <x v="1"/>
    <n v="1"/>
    <x v="1"/>
    <x v="0"/>
    <x v="1"/>
    <x v="40"/>
    <s v="7-Nov-1993"/>
    <n v="8077.41"/>
    <x v="2"/>
    <s v="tier - 1"/>
    <x v="2"/>
  </r>
  <r>
    <s v="Id1344"/>
    <s v="Jenny"/>
    <n v="18.66"/>
    <n v="11.35"/>
    <s v="No"/>
    <x v="0"/>
    <x v="0"/>
    <n v="0"/>
    <x v="1"/>
    <x v="2"/>
    <x v="0"/>
    <x v="18"/>
    <s v="21-Oct-1965"/>
    <n v="8071.57"/>
    <x v="1"/>
    <s v="tier - 1"/>
    <x v="6"/>
  </r>
  <r>
    <s v="Id1345"/>
    <s v="Brian"/>
    <n v="36.200000000000003"/>
    <n v="6.81"/>
    <s v="Yes"/>
    <x v="0"/>
    <x v="0"/>
    <n v="1"/>
    <x v="1"/>
    <x v="0"/>
    <x v="0"/>
    <x v="34"/>
    <s v="15-Dec-1975"/>
    <n v="8068.19"/>
    <x v="1"/>
    <s v="tier - 2"/>
    <x v="6"/>
  </r>
  <r>
    <s v="Id1346"/>
    <s v="Monica"/>
    <n v="18.87"/>
    <n v="8.06"/>
    <s v="No"/>
    <x v="0"/>
    <x v="0"/>
    <n v="0"/>
    <x v="1"/>
    <x v="2"/>
    <x v="0"/>
    <x v="18"/>
    <s v="11-Aug-1965"/>
    <n v="8067.83"/>
    <x v="1"/>
    <s v="tier - 1"/>
    <x v="0"/>
  </r>
  <r>
    <s v="Id1347"/>
    <s v="Tyler"/>
    <n v="32.299999999999997"/>
    <n v="6.74"/>
    <s v="Yes"/>
    <x v="0"/>
    <x v="0"/>
    <n v="1"/>
    <x v="1"/>
    <x v="0"/>
    <x v="0"/>
    <x v="34"/>
    <s v="28-Jun-1975"/>
    <n v="8062.76"/>
    <x v="1"/>
    <s v="tier - 3"/>
    <x v="6"/>
  </r>
  <r>
    <s v="Id1348"/>
    <s v="Kehly C"/>
    <n v="22.64"/>
    <n v="6.54"/>
    <s v="Yes"/>
    <x v="0"/>
    <x v="0"/>
    <n v="2"/>
    <x v="1"/>
    <x v="2"/>
    <x v="0"/>
    <x v="6"/>
    <s v="12-Dec-1970"/>
    <n v="8062.31"/>
    <x v="2"/>
    <s v="tier - 1"/>
    <x v="0"/>
  </r>
  <r>
    <s v="Id1349"/>
    <s v="Emily"/>
    <n v="28.69"/>
    <n v="5.4"/>
    <s v="No"/>
    <x v="0"/>
    <x v="0"/>
    <n v="0"/>
    <x v="1"/>
    <x v="1"/>
    <x v="1"/>
    <x v="31"/>
    <s v="27-Dec-1982"/>
    <n v="8059.68"/>
    <x v="2"/>
    <s v="tier - 3"/>
    <x v="1"/>
  </r>
  <r>
    <s v="Id135"/>
    <s v="Behky L"/>
    <n v="38.39"/>
    <n v="5.1100000000000003"/>
    <s v="Yes"/>
    <x v="0"/>
    <x v="0"/>
    <n v="1"/>
    <x v="0"/>
    <x v="0"/>
    <x v="1"/>
    <x v="32"/>
    <s v="6-Jun-1964"/>
    <n v="38869.25"/>
    <x v="2"/>
    <s v="tier - 2"/>
    <x v="6"/>
  </r>
  <r>
    <s v="Id1350"/>
    <s v="Jhmes V"/>
    <n v="28.16"/>
    <n v="5.58"/>
    <s v="Yes"/>
    <x v="0"/>
    <x v="0"/>
    <n v="0"/>
    <x v="1"/>
    <x v="1"/>
    <x v="1"/>
    <x v="22"/>
    <s v="28-Nov-1985"/>
    <n v="8059.06"/>
    <x v="2"/>
    <s v="tier - 3"/>
    <x v="1"/>
  </r>
  <r>
    <s v="Id1351"/>
    <s v="Angie"/>
    <n v="45.54"/>
    <n v="5.84"/>
    <s v="No"/>
    <x v="0"/>
    <x v="1"/>
    <n v="1"/>
    <x v="1"/>
    <x v="0"/>
    <x v="2"/>
    <x v="38"/>
    <s v="12-Dec-2003"/>
    <n v="8035.64"/>
    <x v="2"/>
    <s v="tier - 2"/>
    <x v="1"/>
  </r>
  <r>
    <s v="Id1352"/>
    <s v="Mhchael J."/>
    <n v="28.7"/>
    <n v="4.2"/>
    <s v="No"/>
    <x v="0"/>
    <x v="0"/>
    <n v="0"/>
    <x v="1"/>
    <x v="1"/>
    <x v="1"/>
    <x v="2"/>
    <s v="6-Nov-1977"/>
    <n v="8027.97"/>
    <x v="1"/>
    <s v="tier - 2"/>
    <x v="6"/>
  </r>
  <r>
    <s v="Id1353"/>
    <s v="Sabina"/>
    <n v="27.74"/>
    <n v="6.06"/>
    <s v="Yes"/>
    <x v="0"/>
    <x v="0"/>
    <n v="0"/>
    <x v="1"/>
    <x v="1"/>
    <x v="2"/>
    <x v="5"/>
    <s v="20-Dec-1976"/>
    <n v="8026.67"/>
    <x v="2"/>
    <s v="tier - 2"/>
    <x v="1"/>
  </r>
  <r>
    <s v="Id1354"/>
    <s v="Amy h"/>
    <n v="36.954999999999998"/>
    <n v="7.57"/>
    <s v="No"/>
    <x v="0"/>
    <x v="0"/>
    <n v="0"/>
    <x v="1"/>
    <x v="0"/>
    <x v="0"/>
    <x v="1"/>
    <s v="17-Jul-1978"/>
    <n v="8023.14"/>
    <x v="2"/>
    <s v="tier - 3"/>
    <x v="1"/>
  </r>
  <r>
    <s v="Id1355"/>
    <s v="Vhctoria U"/>
    <n v="30.69"/>
    <n v="6.15"/>
    <s v="No"/>
    <x v="0"/>
    <x v="0"/>
    <n v="0"/>
    <x v="1"/>
    <x v="0"/>
    <x v="2"/>
    <x v="3"/>
    <s v="3-Nov-1989"/>
    <n v="8021.11"/>
    <x v="2"/>
    <s v="tier - 1"/>
    <x v="1"/>
  </r>
  <r>
    <s v="Id1356"/>
    <s v="Ahelia B"/>
    <n v="24.984999999999999"/>
    <n v="4.5599999999999996"/>
    <s v="No"/>
    <x v="0"/>
    <x v="0"/>
    <n v="0"/>
    <x v="1"/>
    <x v="2"/>
    <x v="1"/>
    <x v="9"/>
    <s v="8-Nov-1980"/>
    <n v="8017.06"/>
    <x v="2"/>
    <s v="tier - 2"/>
    <x v="1"/>
  </r>
  <r>
    <s v="Id1357"/>
    <s v="Jackhe J"/>
    <n v="39.42"/>
    <n v="4.72"/>
    <s v="Yes"/>
    <x v="0"/>
    <x v="0"/>
    <n v="1"/>
    <x v="1"/>
    <x v="0"/>
    <x v="1"/>
    <x v="39"/>
    <s v="18-Sep-1995"/>
    <n v="8014.62"/>
    <x v="2"/>
    <s v="tier - 3"/>
    <x v="1"/>
  </r>
  <r>
    <s v="Id1358"/>
    <s v="Justin"/>
    <n v="16.8"/>
    <n v="7.98"/>
    <s v="No"/>
    <x v="0"/>
    <x v="0"/>
    <n v="0"/>
    <x v="1"/>
    <x v="3"/>
    <x v="0"/>
    <x v="27"/>
    <s v="22-Aug-1962"/>
    <n v="8004.96"/>
    <x v="1"/>
    <s v="tier - 1"/>
    <x v="0"/>
  </r>
  <r>
    <s v="Id1359"/>
    <s v="Kerry"/>
    <n v="23.274999999999999"/>
    <n v="6.26"/>
    <s v="Yes"/>
    <x v="0"/>
    <x v="1"/>
    <n v="1"/>
    <x v="1"/>
    <x v="2"/>
    <x v="2"/>
    <x v="26"/>
    <s v="20-Aug-1983"/>
    <n v="7986.48"/>
    <x v="2"/>
    <s v="tier - 3"/>
    <x v="7"/>
  </r>
  <r>
    <s v="Id136"/>
    <s v="Sthph K."/>
    <n v="46.85"/>
    <n v="4.25"/>
    <s v="No"/>
    <x v="0"/>
    <x v="1"/>
    <n v="1"/>
    <x v="0"/>
    <x v="0"/>
    <x v="1"/>
    <x v="20"/>
    <s v="3-Dec-1979"/>
    <n v="38836.980000000003"/>
    <x v="2"/>
    <s v="tier - 1"/>
    <x v="6"/>
  </r>
  <r>
    <s v="Id1360"/>
    <s v="Cindh G."/>
    <n v="22.8"/>
    <n v="4.29"/>
    <s v="Yes"/>
    <x v="0"/>
    <x v="1"/>
    <n v="1"/>
    <x v="1"/>
    <x v="2"/>
    <x v="1"/>
    <x v="26"/>
    <s v="28-Aug-1983"/>
    <n v="7985.82"/>
    <x v="2"/>
    <s v="tier - 1"/>
    <x v="7"/>
  </r>
  <r>
    <s v="Id1361"/>
    <s v="Gennaro"/>
    <n v="24.3"/>
    <n v="5.43"/>
    <s v="No"/>
    <x v="0"/>
    <x v="0"/>
    <n v="2"/>
    <x v="1"/>
    <x v="2"/>
    <x v="1"/>
    <x v="7"/>
    <s v="23-Nov-1972"/>
    <n v="7980.34"/>
    <x v="2"/>
    <s v="tier - 2"/>
    <x v="0"/>
  </r>
  <r>
    <s v="Id1362"/>
    <s v="Terry"/>
    <n v="25.13"/>
    <n v="8"/>
    <s v="Yes"/>
    <x v="0"/>
    <x v="0"/>
    <n v="1"/>
    <x v="1"/>
    <x v="1"/>
    <x v="0"/>
    <x v="34"/>
    <s v="10-Aug-1975"/>
    <n v="7966.81"/>
    <x v="2"/>
    <s v="tier - 2"/>
    <x v="0"/>
  </r>
  <r>
    <s v="Id1363"/>
    <s v="Patrhck J"/>
    <n v="22.72"/>
    <n v="9.9600000000000009"/>
    <s v="Yes"/>
    <x v="0"/>
    <x v="0"/>
    <n v="2"/>
    <x v="1"/>
    <x v="2"/>
    <x v="0"/>
    <x v="6"/>
    <s v="19-Jun-1970"/>
    <n v="7958.13"/>
    <x v="2"/>
    <s v="tier - 2"/>
    <x v="0"/>
  </r>
  <r>
    <s v="Id1364"/>
    <s v="Keara"/>
    <n v="32.6"/>
    <n v="6.8"/>
    <s v="Yes"/>
    <x v="0"/>
    <x v="0"/>
    <n v="0"/>
    <x v="1"/>
    <x v="0"/>
    <x v="0"/>
    <x v="10"/>
    <s v="28-Dec-1981"/>
    <n v="7954.52"/>
    <x v="2"/>
    <s v="tier - 2"/>
    <x v="6"/>
  </r>
  <r>
    <s v="Id1365"/>
    <s v="Nicole"/>
    <n v="17.28"/>
    <n v="6.22"/>
    <s v="Yes"/>
    <x v="0"/>
    <x v="0"/>
    <n v="2"/>
    <x v="1"/>
    <x v="3"/>
    <x v="2"/>
    <x v="8"/>
    <s v="9-Jul-1966"/>
    <n v="7953.72"/>
    <x v="1"/>
    <s v="tier - 3"/>
    <x v="1"/>
  </r>
  <r>
    <s v="Id1366"/>
    <s v="Katena"/>
    <n v="27.92"/>
    <n v="5.79"/>
    <s v="No"/>
    <x v="0"/>
    <x v="0"/>
    <n v="1"/>
    <x v="1"/>
    <x v="1"/>
    <x v="2"/>
    <x v="30"/>
    <s v="29-Oct-1987"/>
    <n v="7948.22"/>
    <x v="2"/>
    <s v="tier - 3"/>
    <x v="4"/>
  </r>
  <r>
    <s v="Id1367"/>
    <s v="BeanhK."/>
    <n v="38.284999999999997"/>
    <n v="5.41"/>
    <s v="No"/>
    <x v="0"/>
    <x v="0"/>
    <n v="0"/>
    <x v="1"/>
    <x v="0"/>
    <x v="1"/>
    <x v="2"/>
    <s v="20-Jul-1977"/>
    <n v="7935.29"/>
    <x v="2"/>
    <s v="tier - 1"/>
    <x v="7"/>
  </r>
  <r>
    <s v="Id1368"/>
    <s v="Brian"/>
    <n v="16.48"/>
    <n v="11.05"/>
    <s v="No"/>
    <x v="0"/>
    <x v="0"/>
    <n v="0"/>
    <x v="1"/>
    <x v="3"/>
    <x v="0"/>
    <x v="27"/>
    <s v="10-Oct-1962"/>
    <n v="7896.41"/>
    <x v="1"/>
    <s v="tier - 2"/>
    <x v="0"/>
  </r>
  <r>
    <s v="Id1369"/>
    <s v="Jan-Patrick"/>
    <n v="38.57"/>
    <n v="6.27"/>
    <s v="No"/>
    <x v="0"/>
    <x v="0"/>
    <n v="0"/>
    <x v="1"/>
    <x v="0"/>
    <x v="2"/>
    <x v="21"/>
    <s v="17-Nov-1994"/>
    <n v="7851.85"/>
    <x v="2"/>
    <s v="tier - 3"/>
    <x v="1"/>
  </r>
  <r>
    <s v="Id137"/>
    <s v="Krhstine B."/>
    <n v="42.24"/>
    <n v="5.55"/>
    <s v="No"/>
    <x v="1"/>
    <x v="0"/>
    <n v="1"/>
    <x v="0"/>
    <x v="0"/>
    <x v="1"/>
    <x v="42"/>
    <s v="5-Dec-2004"/>
    <n v="38792.69"/>
    <x v="2"/>
    <s v="tier - 2"/>
    <x v="0"/>
  </r>
  <r>
    <s v="Id1370"/>
    <s v="Jeshe J"/>
    <n v="43.85"/>
    <n v="4.7699999999999996"/>
    <s v="Yes"/>
    <x v="0"/>
    <x v="0"/>
    <n v="0"/>
    <x v="1"/>
    <x v="0"/>
    <x v="1"/>
    <x v="14"/>
    <s v="5-Oct-2001"/>
    <n v="7844.8"/>
    <x v="2"/>
    <s v="tier - 2"/>
    <x v="1"/>
  </r>
  <r>
    <s v="Id1371"/>
    <s v="hindsey M"/>
    <n v="30.11"/>
    <n v="4.08"/>
    <s v="No"/>
    <x v="0"/>
    <x v="0"/>
    <n v="0"/>
    <x v="1"/>
    <x v="0"/>
    <x v="1"/>
    <x v="3"/>
    <s v="12-Oct-1989"/>
    <n v="7824.37"/>
    <x v="2"/>
    <s v="tier - 2"/>
    <x v="1"/>
  </r>
  <r>
    <s v="Id1372"/>
    <s v="harguerite K."/>
    <n v="31.59"/>
    <n v="6.01"/>
    <s v="No"/>
    <x v="0"/>
    <x v="0"/>
    <n v="0"/>
    <x v="1"/>
    <x v="0"/>
    <x v="2"/>
    <x v="17"/>
    <s v="21-Dec-1991"/>
    <n v="7812.67"/>
    <x v="2"/>
    <s v="tier - 1"/>
    <x v="1"/>
  </r>
  <r>
    <s v="Id1373"/>
    <s v="Travis"/>
    <n v="40.15"/>
    <n v="11.84"/>
    <s v="No"/>
    <x v="0"/>
    <x v="0"/>
    <n v="0"/>
    <x v="1"/>
    <x v="0"/>
    <x v="0"/>
    <x v="15"/>
    <s v="9-Nov-1974"/>
    <n v="7804.16"/>
    <x v="2"/>
    <s v="tier - 3"/>
    <x v="0"/>
  </r>
  <r>
    <s v="Id1374"/>
    <s v="Ricky"/>
    <n v="40.700000000000003"/>
    <n v="6.27"/>
    <s v="Yes"/>
    <x v="0"/>
    <x v="1"/>
    <n v="1"/>
    <x v="1"/>
    <x v="0"/>
    <x v="2"/>
    <x v="36"/>
    <s v="2-Dec-1997"/>
    <n v="7803.77"/>
    <x v="2"/>
    <s v="tier - 3"/>
    <x v="1"/>
  </r>
  <r>
    <s v="Id1375"/>
    <s v="holleen L."/>
    <n v="40.76"/>
    <n v="5.28"/>
    <s v="No"/>
    <x v="0"/>
    <x v="0"/>
    <n v="0"/>
    <x v="1"/>
    <x v="0"/>
    <x v="1"/>
    <x v="23"/>
    <s v="25-Dec-1999"/>
    <n v="7794.68"/>
    <x v="2"/>
    <s v="tier - 2"/>
    <x v="2"/>
  </r>
  <r>
    <s v="Id1376"/>
    <s v="Charlhe A"/>
    <n v="29.7"/>
    <n v="7.03"/>
    <s v="No"/>
    <x v="0"/>
    <x v="0"/>
    <n v="0"/>
    <x v="1"/>
    <x v="1"/>
    <x v="0"/>
    <x v="15"/>
    <s v="6-Dec-1974"/>
    <n v="7789.64"/>
    <x v="0"/>
    <s v="tier - 3"/>
    <x v="0"/>
  </r>
  <r>
    <s v="Id1377"/>
    <s v="Rick"/>
    <n v="40.58"/>
    <n v="5.32"/>
    <s v="Yes"/>
    <x v="0"/>
    <x v="1"/>
    <n v="1"/>
    <x v="1"/>
    <x v="0"/>
    <x v="1"/>
    <x v="36"/>
    <s v="21-Dec-1997"/>
    <n v="7763.06"/>
    <x v="2"/>
    <s v="tier - 1"/>
    <x v="1"/>
  </r>
  <r>
    <s v="Id1378"/>
    <s v="Laurhn C"/>
    <n v="33.06"/>
    <n v="9.59"/>
    <s v="Yes"/>
    <x v="0"/>
    <x v="0"/>
    <n v="0"/>
    <x v="1"/>
    <x v="0"/>
    <x v="0"/>
    <x v="10"/>
    <s v="30-Jun-1981"/>
    <n v="7749.16"/>
    <x v="2"/>
    <s v="tier - 1"/>
    <x v="1"/>
  </r>
  <r>
    <s v="Id1379"/>
    <s v="Daniel"/>
    <n v="26.62"/>
    <n v="6.15"/>
    <s v="Yes"/>
    <x v="0"/>
    <x v="0"/>
    <n v="0"/>
    <x v="1"/>
    <x v="1"/>
    <x v="2"/>
    <x v="5"/>
    <s v="12-Dec-1976"/>
    <n v="7742.11"/>
    <x v="1"/>
    <s v="tier - 2"/>
    <x v="0"/>
  </r>
  <r>
    <s v="Id138"/>
    <s v="Thylor B"/>
    <n v="34.39"/>
    <n v="5.78"/>
    <s v="No"/>
    <x v="0"/>
    <x v="0"/>
    <n v="0"/>
    <x v="0"/>
    <x v="0"/>
    <x v="2"/>
    <x v="17"/>
    <s v="8-Nov-1991"/>
    <n v="38746.36"/>
    <x v="0"/>
    <s v="tier - 2"/>
    <x v="1"/>
  </r>
  <r>
    <s v="Id1380"/>
    <s v="Jaime"/>
    <n v="37.1"/>
    <n v="11.08"/>
    <s v="No"/>
    <x v="0"/>
    <x v="0"/>
    <n v="0"/>
    <x v="1"/>
    <x v="0"/>
    <x v="0"/>
    <x v="1"/>
    <s v="4-Sep-1978"/>
    <n v="7740.34"/>
    <x v="0"/>
    <s v="tier - 1"/>
    <x v="6"/>
  </r>
  <r>
    <s v="Id1381"/>
    <s v="ErikhR"/>
    <n v="18.28"/>
    <n v="7.95"/>
    <s v="No"/>
    <x v="0"/>
    <x v="0"/>
    <n v="0"/>
    <x v="1"/>
    <x v="3"/>
    <x v="0"/>
    <x v="18"/>
    <s v="18-Jul-1965"/>
    <n v="7736.39"/>
    <x v="1"/>
    <s v="tier - 2"/>
    <x v="0"/>
  </r>
  <r>
    <s v="Id1382"/>
    <s v="Katie"/>
    <n v="35.814999999999998"/>
    <n v="6.23"/>
    <s v="No"/>
    <x v="0"/>
    <x v="0"/>
    <n v="0"/>
    <x v="1"/>
    <x v="0"/>
    <x v="2"/>
    <x v="2"/>
    <s v="29-Aug-1977"/>
    <n v="7731.86"/>
    <x v="2"/>
    <s v="tier - 3"/>
    <x v="1"/>
  </r>
  <r>
    <s v="Id1383"/>
    <s v="Thomas A"/>
    <n v="30.69"/>
    <n v="6.5"/>
    <s v="No"/>
    <x v="0"/>
    <x v="0"/>
    <n v="0"/>
    <x v="1"/>
    <x v="0"/>
    <x v="0"/>
    <x v="1"/>
    <s v="4-Dec-1978"/>
    <n v="7731.43"/>
    <x v="1"/>
    <s v="tier - 2"/>
    <x v="0"/>
  </r>
  <r>
    <s v="Id1384"/>
    <s v="Jean-Marc"/>
    <n v="26.125"/>
    <n v="5.22"/>
    <s v="No"/>
    <x v="0"/>
    <x v="0"/>
    <n v="0"/>
    <x v="1"/>
    <x v="1"/>
    <x v="1"/>
    <x v="9"/>
    <s v="10-Sep-1980"/>
    <n v="7729.65"/>
    <x v="1"/>
    <s v="tier - 1"/>
    <x v="3"/>
  </r>
  <r>
    <s v="Id1385"/>
    <s v="Kerhy L"/>
    <n v="34.58"/>
    <n v="6.3"/>
    <s v="No"/>
    <x v="0"/>
    <x v="1"/>
    <n v="1"/>
    <x v="1"/>
    <x v="0"/>
    <x v="2"/>
    <x v="1"/>
    <s v="2-Jun-1979"/>
    <n v="7727.25"/>
    <x v="2"/>
    <s v="tier - 3"/>
    <x v="1"/>
  </r>
  <r>
    <s v="Id1386"/>
    <s v="Ulrich"/>
    <n v="27.4"/>
    <n v="8.84"/>
    <s v="No"/>
    <x v="0"/>
    <x v="0"/>
    <n v="0"/>
    <x v="1"/>
    <x v="1"/>
    <x v="0"/>
    <x v="1"/>
    <s v="29-Dec-1978"/>
    <n v="7726.85"/>
    <x v="0"/>
    <s v="tier - 2"/>
    <x v="6"/>
  </r>
  <r>
    <s v="Id1387"/>
    <s v="Justih P"/>
    <n v="27.53"/>
    <n v="4.1100000000000003"/>
    <s v="No"/>
    <x v="0"/>
    <x v="0"/>
    <n v="1"/>
    <x v="1"/>
    <x v="1"/>
    <x v="1"/>
    <x v="30"/>
    <s v="12-Jul-1987"/>
    <n v="7684.62"/>
    <x v="2"/>
    <s v="tier - 3"/>
    <x v="5"/>
  </r>
  <r>
    <s v="Id1388"/>
    <s v="Hhnnah E."/>
    <n v="33"/>
    <n v="4.57"/>
    <s v="No"/>
    <x v="0"/>
    <x v="0"/>
    <n v="0"/>
    <x v="1"/>
    <x v="0"/>
    <x v="1"/>
    <x v="31"/>
    <s v="18-Dec-1982"/>
    <n v="7682.67"/>
    <x v="2"/>
    <s v="tier - 1"/>
    <x v="0"/>
  </r>
  <r>
    <s v="Id1389"/>
    <s v="David"/>
    <n v="25.78"/>
    <n v="11.06"/>
    <s v="Yes"/>
    <x v="0"/>
    <x v="0"/>
    <n v="0"/>
    <x v="1"/>
    <x v="1"/>
    <x v="0"/>
    <x v="10"/>
    <s v="19-Dec-1981"/>
    <n v="7681.17"/>
    <x v="2"/>
    <s v="tier - 2"/>
    <x v="13"/>
  </r>
  <r>
    <s v="Id139"/>
    <s v="William"/>
    <n v="42.89"/>
    <n v="5.28"/>
    <s v="Yes"/>
    <x v="0"/>
    <x v="0"/>
    <n v="0"/>
    <x v="0"/>
    <x v="0"/>
    <x v="1"/>
    <x v="5"/>
    <s v="15-Jun-1976"/>
    <n v="38740.120000000003"/>
    <x v="2"/>
    <s v="tier - 2"/>
    <x v="1"/>
  </r>
  <r>
    <s v="Id1390"/>
    <s v="Jim"/>
    <n v="22.66"/>
    <n v="10.68"/>
    <s v="No"/>
    <x v="0"/>
    <x v="0"/>
    <n v="0"/>
    <x v="1"/>
    <x v="2"/>
    <x v="0"/>
    <x v="12"/>
    <s v="11-Oct-1971"/>
    <n v="7680.92"/>
    <x v="2"/>
    <s v="tier - 1"/>
    <x v="0"/>
  </r>
  <r>
    <s v="Id1391"/>
    <s v="Josehh P"/>
    <n v="38.81"/>
    <n v="6.14"/>
    <s v="Yes"/>
    <x v="0"/>
    <x v="0"/>
    <n v="1"/>
    <x v="1"/>
    <x v="0"/>
    <x v="2"/>
    <x v="39"/>
    <s v="13-Sep-1995"/>
    <n v="7676.4"/>
    <x v="2"/>
    <s v="tier - 1"/>
    <x v="1"/>
  </r>
  <r>
    <s v="Id1392"/>
    <s v="Michael"/>
    <n v="38.51"/>
    <n v="5.45"/>
    <s v="Yes"/>
    <x v="0"/>
    <x v="0"/>
    <n v="0"/>
    <x v="1"/>
    <x v="0"/>
    <x v="1"/>
    <x v="16"/>
    <s v="24-Nov-1996"/>
    <n v="7670.75"/>
    <x v="2"/>
    <s v="tier - 2"/>
    <x v="10"/>
  </r>
  <r>
    <s v="Id1393"/>
    <s v="Ginh M"/>
    <n v="22.98"/>
    <n v="6.14"/>
    <s v="Yes"/>
    <x v="0"/>
    <x v="0"/>
    <n v="0"/>
    <x v="1"/>
    <x v="2"/>
    <x v="2"/>
    <x v="5"/>
    <s v="9-Oct-1976"/>
    <n v="7662.47"/>
    <x v="2"/>
    <s v="tier - 1"/>
    <x v="6"/>
  </r>
  <r>
    <s v="Id1394"/>
    <s v="Shanhel C."/>
    <n v="15.65"/>
    <n v="7.85"/>
    <s v="No"/>
    <x v="0"/>
    <x v="0"/>
    <n v="0"/>
    <x v="1"/>
    <x v="3"/>
    <x v="0"/>
    <x v="18"/>
    <s v="27-Dec-1965"/>
    <n v="7657.69"/>
    <x v="1"/>
    <s v="tier - 3"/>
    <x v="1"/>
  </r>
  <r>
    <s v="Id1395"/>
    <s v="Brian"/>
    <n v="39.97"/>
    <n v="4.09"/>
    <s v="No"/>
    <x v="0"/>
    <x v="0"/>
    <n v="1"/>
    <x v="1"/>
    <x v="0"/>
    <x v="1"/>
    <x v="37"/>
    <s v="30-Sep-1998"/>
    <n v="7652.26"/>
    <x v="2"/>
    <s v="tier - 3"/>
    <x v="8"/>
  </r>
  <r>
    <s v="Id1396"/>
    <s v="Brian"/>
    <n v="37.22"/>
    <n v="4.62"/>
    <s v="No"/>
    <x v="0"/>
    <x v="1"/>
    <n v="1"/>
    <x v="1"/>
    <x v="0"/>
    <x v="1"/>
    <x v="40"/>
    <s v="10-Aug-1993"/>
    <n v="7650.8"/>
    <x v="2"/>
    <s v="tier - 2"/>
    <x v="1"/>
  </r>
  <r>
    <s v="Id1397"/>
    <s v="Jeshica R"/>
    <n v="41.325000000000003"/>
    <n v="5.77"/>
    <s v="No"/>
    <x v="0"/>
    <x v="0"/>
    <n v="0"/>
    <x v="1"/>
    <x v="0"/>
    <x v="2"/>
    <x v="9"/>
    <s v="16-Oct-1980"/>
    <n v="7650.77"/>
    <x v="2"/>
    <s v="tier - 2"/>
    <x v="7"/>
  </r>
  <r>
    <s v="Id1398"/>
    <s v="Robyn"/>
    <n v="40.31"/>
    <n v="5.84"/>
    <s v="No"/>
    <x v="0"/>
    <x v="0"/>
    <n v="0"/>
    <x v="1"/>
    <x v="0"/>
    <x v="2"/>
    <x v="23"/>
    <s v="15-Jun-1999"/>
    <n v="7642.05"/>
    <x v="2"/>
    <s v="tier - 2"/>
    <x v="2"/>
  </r>
  <r>
    <s v="Id1399"/>
    <s v="Ashley"/>
    <n v="29.48"/>
    <n v="4.91"/>
    <s v="No"/>
    <x v="0"/>
    <x v="0"/>
    <n v="0"/>
    <x v="1"/>
    <x v="1"/>
    <x v="1"/>
    <x v="9"/>
    <s v="24-Jul-1980"/>
    <n v="7640.31"/>
    <x v="2"/>
    <s v="tier - 1"/>
    <x v="0"/>
  </r>
  <r>
    <s v="Id14"/>
    <s v="Franklin"/>
    <n v="40.564999999999998"/>
    <n v="7.02"/>
    <s v="No"/>
    <x v="0"/>
    <x v="0"/>
    <n v="0"/>
    <x v="0"/>
    <x v="0"/>
    <x v="0"/>
    <x v="0"/>
    <s v="1-Dec-1968"/>
    <n v="48549.18"/>
    <x v="0"/>
    <s v="tier - 3"/>
    <x v="3"/>
  </r>
  <r>
    <s v="Id140"/>
    <s v="Sage"/>
    <n v="36.299999999999997"/>
    <n v="5.39"/>
    <s v="No"/>
    <x v="0"/>
    <x v="0"/>
    <n v="0"/>
    <x v="0"/>
    <x v="0"/>
    <x v="1"/>
    <x v="17"/>
    <s v="2-Nov-1991"/>
    <n v="38711"/>
    <x v="2"/>
    <s v="tier - 2"/>
    <x v="6"/>
  </r>
  <r>
    <s v="Id1400"/>
    <s v="Dana"/>
    <n v="33.155000000000001"/>
    <n v="5.07"/>
    <s v="No"/>
    <x v="0"/>
    <x v="0"/>
    <n v="0"/>
    <x v="1"/>
    <x v="0"/>
    <x v="1"/>
    <x v="9"/>
    <s v="20-Jun-1980"/>
    <n v="7639.42"/>
    <x v="2"/>
    <s v="tier - 2"/>
    <x v="7"/>
  </r>
  <r>
    <s v="Id1401"/>
    <s v="Jesshca F."/>
    <n v="42.85"/>
    <n v="5.81"/>
    <s v="Yes"/>
    <x v="0"/>
    <x v="0"/>
    <n v="0"/>
    <x v="1"/>
    <x v="0"/>
    <x v="2"/>
    <x v="14"/>
    <s v="13-Dec-2001"/>
    <n v="7636.92"/>
    <x v="2"/>
    <s v="tier - 3"/>
    <x v="1"/>
  </r>
  <r>
    <s v="Id1402"/>
    <s v="Lindsey"/>
    <n v="32.340000000000003"/>
    <n v="11.2"/>
    <s v="No"/>
    <x v="0"/>
    <x v="0"/>
    <n v="0"/>
    <x v="1"/>
    <x v="0"/>
    <x v="0"/>
    <x v="1"/>
    <s v="24-Aug-1978"/>
    <n v="7633.72"/>
    <x v="2"/>
    <s v="tier - 1"/>
    <x v="0"/>
  </r>
  <r>
    <s v="Id1403"/>
    <s v="KellyhA"/>
    <n v="27.5"/>
    <n v="10.75"/>
    <s v="No"/>
    <x v="0"/>
    <x v="0"/>
    <n v="0"/>
    <x v="1"/>
    <x v="1"/>
    <x v="0"/>
    <x v="1"/>
    <s v="29-Nov-1978"/>
    <n v="7626.99"/>
    <x v="2"/>
    <s v="tier - 2"/>
    <x v="6"/>
  </r>
  <r>
    <s v="Id1404"/>
    <s v="Broohe E"/>
    <n v="25.8"/>
    <n v="7.8"/>
    <s v="No"/>
    <x v="0"/>
    <x v="0"/>
    <n v="0"/>
    <x v="1"/>
    <x v="1"/>
    <x v="0"/>
    <x v="1"/>
    <s v="6-Nov-1978"/>
    <n v="7624.63"/>
    <x v="2"/>
    <s v="tier - 1"/>
    <x v="6"/>
  </r>
  <r>
    <s v="Id1405"/>
    <s v="Kahelyn E."/>
    <n v="25"/>
    <n v="7.04"/>
    <s v="No"/>
    <x v="0"/>
    <x v="0"/>
    <n v="0"/>
    <x v="1"/>
    <x v="1"/>
    <x v="0"/>
    <x v="1"/>
    <s v="28-Nov-1978"/>
    <n v="7623.52"/>
    <x v="2"/>
    <s v="tier - 1"/>
    <x v="6"/>
  </r>
  <r>
    <s v="Id1406"/>
    <s v="Adam"/>
    <n v="41.2"/>
    <n v="4.18"/>
    <s v="Yes"/>
    <x v="0"/>
    <x v="0"/>
    <n v="0"/>
    <x v="1"/>
    <x v="0"/>
    <x v="1"/>
    <x v="16"/>
    <s v="17-Sep-1996"/>
    <n v="7623.13"/>
    <x v="2"/>
    <s v="tier - 3"/>
    <x v="6"/>
  </r>
  <r>
    <s v="Id1407"/>
    <s v="Dana"/>
    <n v="17.78"/>
    <n v="8.19"/>
    <s v="No"/>
    <x v="0"/>
    <x v="0"/>
    <n v="0"/>
    <x v="1"/>
    <x v="3"/>
    <x v="0"/>
    <x v="0"/>
    <s v="3-Jul-1968"/>
    <n v="7609.6"/>
    <x v="1"/>
    <s v="tier - 2"/>
    <x v="1"/>
  </r>
  <r>
    <s v="Id1408"/>
    <s v="Erih W"/>
    <n v="40.119999999999997"/>
    <n v="6.22"/>
    <s v="Yes"/>
    <x v="0"/>
    <x v="1"/>
    <n v="1"/>
    <x v="1"/>
    <x v="0"/>
    <x v="2"/>
    <x v="36"/>
    <s v="30-Sep-1997"/>
    <n v="7607.03"/>
    <x v="2"/>
    <s v="tier - 2"/>
    <x v="1"/>
  </r>
  <r>
    <s v="Id1409"/>
    <s v="hatthew D"/>
    <n v="19.350000000000001"/>
    <n v="8.2200000000000006"/>
    <s v="Yes"/>
    <x v="0"/>
    <x v="0"/>
    <n v="0"/>
    <x v="1"/>
    <x v="2"/>
    <x v="0"/>
    <x v="11"/>
    <s v="17-Jul-1967"/>
    <n v="7585.62"/>
    <x v="1"/>
    <s v="tier - 2"/>
    <x v="0"/>
  </r>
  <r>
    <s v="Id141"/>
    <s v="Cole"/>
    <n v="35.200000000000003"/>
    <n v="8.01"/>
    <s v="Yes"/>
    <x v="0"/>
    <x v="0"/>
    <n v="1"/>
    <x v="0"/>
    <x v="0"/>
    <x v="0"/>
    <x v="24"/>
    <s v="20-Jul-1986"/>
    <n v="38709.18"/>
    <x v="0"/>
    <s v="tier - 3"/>
    <x v="0"/>
  </r>
  <r>
    <s v="Id1410"/>
    <s v="Eoghan"/>
    <n v="36.69"/>
    <n v="6.15"/>
    <s v="No"/>
    <x v="0"/>
    <x v="0"/>
    <n v="0"/>
    <x v="1"/>
    <x v="0"/>
    <x v="2"/>
    <x v="21"/>
    <s v="14-Aug-1994"/>
    <n v="7567.13"/>
    <x v="2"/>
    <s v="tier - 2"/>
    <x v="5"/>
  </r>
  <r>
    <s v="Id1411"/>
    <s v="Pameha W"/>
    <n v="28.51"/>
    <n v="5.65"/>
    <s v="Yes"/>
    <x v="0"/>
    <x v="0"/>
    <n v="1"/>
    <x v="1"/>
    <x v="1"/>
    <x v="1"/>
    <x v="35"/>
    <s v="15-Dec-1988"/>
    <n v="7538.52"/>
    <x v="2"/>
    <s v="tier - 2"/>
    <x v="1"/>
  </r>
  <r>
    <s v="Id1412"/>
    <s v="Linhsey M."/>
    <n v="30.21"/>
    <n v="5.5"/>
    <s v="No"/>
    <x v="0"/>
    <x v="0"/>
    <n v="1"/>
    <x v="1"/>
    <x v="0"/>
    <x v="1"/>
    <x v="41"/>
    <s v="22-Aug-1984"/>
    <n v="7537.16"/>
    <x v="2"/>
    <s v="tier - 2"/>
    <x v="1"/>
  </r>
  <r>
    <s v="Id1413"/>
    <s v="Kassie"/>
    <n v="24.33"/>
    <n v="8"/>
    <s v="No"/>
    <x v="0"/>
    <x v="0"/>
    <n v="0"/>
    <x v="1"/>
    <x v="2"/>
    <x v="0"/>
    <x v="1"/>
    <s v="14-Dec-1978"/>
    <n v="7531.7"/>
    <x v="2"/>
    <s v="tier - 1"/>
    <x v="0"/>
  </r>
  <r>
    <s v="Id1414"/>
    <s v="Matthew"/>
    <n v="19.855"/>
    <n v="5.71"/>
    <s v="Yes"/>
    <x v="0"/>
    <x v="0"/>
    <n v="0"/>
    <x v="1"/>
    <x v="2"/>
    <x v="2"/>
    <x v="5"/>
    <s v="10-Oct-1976"/>
    <n v="7526.71"/>
    <x v="1"/>
    <s v="tier - 1"/>
    <x v="1"/>
  </r>
  <r>
    <s v="Id1415"/>
    <s v="Ruben Dario"/>
    <n v="25.364999999999998"/>
    <n v="11.71"/>
    <s v="No"/>
    <x v="0"/>
    <x v="0"/>
    <n v="0"/>
    <x v="1"/>
    <x v="1"/>
    <x v="0"/>
    <x v="1"/>
    <s v="18-Oct-1978"/>
    <n v="7518.03"/>
    <x v="2"/>
    <s v="tier - 3"/>
    <x v="1"/>
  </r>
  <r>
    <s v="Id1416"/>
    <s v="Kevin"/>
    <n v="29.6"/>
    <n v="6.17"/>
    <s v="Yes"/>
    <x v="0"/>
    <x v="1"/>
    <n v="1"/>
    <x v="1"/>
    <x v="1"/>
    <x v="2"/>
    <x v="26"/>
    <s v="10-Jul-1983"/>
    <n v="7512.27"/>
    <x v="1"/>
    <s v="tier - 2"/>
    <x v="6"/>
  </r>
  <r>
    <s v="Id1417"/>
    <s v="Lihdsay M"/>
    <n v="39.43"/>
    <n v="6.1"/>
    <s v="Yes"/>
    <x v="0"/>
    <x v="1"/>
    <n v="1"/>
    <x v="1"/>
    <x v="0"/>
    <x v="2"/>
    <x v="36"/>
    <s v="28-Oct-1997"/>
    <n v="7504.3"/>
    <x v="2"/>
    <s v="tier - 1"/>
    <x v="1"/>
  </r>
  <r>
    <s v="Id1418"/>
    <s v="Amanda"/>
    <n v="27.34"/>
    <n v="5.19"/>
    <s v="Yes"/>
    <x v="0"/>
    <x v="0"/>
    <n v="1"/>
    <x v="1"/>
    <x v="1"/>
    <x v="1"/>
    <x v="35"/>
    <s v="15-Dec-1988"/>
    <n v="7494.63"/>
    <x v="2"/>
    <s v="tier - 3"/>
    <x v="4"/>
  </r>
  <r>
    <s v="Id1419"/>
    <s v="James"/>
    <n v="39.01"/>
    <n v="5.37"/>
    <s v="Yes"/>
    <x v="0"/>
    <x v="0"/>
    <n v="0"/>
    <x v="1"/>
    <x v="0"/>
    <x v="1"/>
    <x v="16"/>
    <s v="14-Jun-1996"/>
    <n v="7487.38"/>
    <x v="2"/>
    <s v="tier - 3"/>
    <x v="1"/>
  </r>
  <r>
    <s v="Id142"/>
    <s v="Jesse"/>
    <n v="53.62"/>
    <n v="5.21"/>
    <s v="No"/>
    <x v="0"/>
    <x v="0"/>
    <n v="0"/>
    <x v="0"/>
    <x v="0"/>
    <x v="1"/>
    <x v="29"/>
    <s v="13-Jul-1990"/>
    <n v="38652.089999999997"/>
    <x v="2"/>
    <s v="tier - 2"/>
    <x v="6"/>
  </r>
  <r>
    <s v="Id1420"/>
    <s v="SamhSamuel H."/>
    <n v="18.989999999999998"/>
    <n v="10.82"/>
    <s v="Yes"/>
    <x v="0"/>
    <x v="0"/>
    <n v="0"/>
    <x v="1"/>
    <x v="2"/>
    <x v="0"/>
    <x v="11"/>
    <s v="4-Aug-1967"/>
    <n v="7463.51"/>
    <x v="1"/>
    <s v="tier - 3"/>
    <x v="0"/>
  </r>
  <r>
    <s v="Id1421"/>
    <s v="Jenni"/>
    <n v="42.3"/>
    <n v="6.06"/>
    <s v="Yes"/>
    <x v="0"/>
    <x v="0"/>
    <n v="0"/>
    <x v="1"/>
    <x v="0"/>
    <x v="2"/>
    <x v="13"/>
    <s v="1-Jun-2001"/>
    <n v="7450.36"/>
    <x v="2"/>
    <s v="tier - 2"/>
    <x v="1"/>
  </r>
  <r>
    <s v="Id1422"/>
    <s v="Eshuardo F"/>
    <n v="39.805"/>
    <n v="5.91"/>
    <s v="No"/>
    <x v="0"/>
    <x v="0"/>
    <n v="0"/>
    <x v="1"/>
    <x v="0"/>
    <x v="2"/>
    <x v="2"/>
    <s v="30-Sep-1977"/>
    <n v="7448.4"/>
    <x v="1"/>
    <s v="tier - 3"/>
    <x v="11"/>
  </r>
  <r>
    <s v="Id1423"/>
    <s v="Brett"/>
    <n v="33.700000000000003"/>
    <n v="5.87"/>
    <s v="No"/>
    <x v="0"/>
    <x v="0"/>
    <n v="0"/>
    <x v="1"/>
    <x v="0"/>
    <x v="2"/>
    <x v="2"/>
    <s v="25-Sep-1977"/>
    <n v="7445.92"/>
    <x v="1"/>
    <s v="tier - 1"/>
    <x v="6"/>
  </r>
  <r>
    <s v="Id1424"/>
    <s v="Sharhn E."/>
    <n v="36.195"/>
    <n v="6.22"/>
    <s v="No"/>
    <x v="0"/>
    <x v="0"/>
    <n v="0"/>
    <x v="1"/>
    <x v="0"/>
    <x v="2"/>
    <x v="9"/>
    <s v="7-Jul-1980"/>
    <n v="7443.64"/>
    <x v="2"/>
    <s v="tier - 3"/>
    <x v="1"/>
  </r>
  <r>
    <s v="Id1425"/>
    <s v="Jachb W√¶ver"/>
    <n v="32.6"/>
    <n v="5.73"/>
    <s v="No"/>
    <x v="0"/>
    <x v="1"/>
    <n v="1"/>
    <x v="1"/>
    <x v="0"/>
    <x v="2"/>
    <x v="20"/>
    <s v="1-Sep-1979"/>
    <n v="7441.5"/>
    <x v="1"/>
    <s v="tier - 2"/>
    <x v="6"/>
  </r>
  <r>
    <s v="Id1426"/>
    <s v="Scott"/>
    <n v="30.2"/>
    <n v="5.7"/>
    <s v="No"/>
    <x v="0"/>
    <x v="0"/>
    <n v="0"/>
    <x v="1"/>
    <x v="0"/>
    <x v="2"/>
    <x v="2"/>
    <s v="25-Aug-1977"/>
    <n v="7441.05"/>
    <x v="1"/>
    <s v="tier - 2"/>
    <x v="6"/>
  </r>
  <r>
    <s v="Id1427"/>
    <s v="Bhooke S."/>
    <n v="27.645"/>
    <n v="9.91"/>
    <s v="No"/>
    <x v="0"/>
    <x v="0"/>
    <n v="0"/>
    <x v="1"/>
    <x v="1"/>
    <x v="0"/>
    <x v="1"/>
    <s v="2-Dec-1978"/>
    <n v="7421.19"/>
    <x v="2"/>
    <s v="tier - 3"/>
    <x v="1"/>
  </r>
  <r>
    <s v="Id1428"/>
    <s v="KhKaye A."/>
    <n v="26.41"/>
    <n v="11.4"/>
    <s v="No"/>
    <x v="0"/>
    <x v="0"/>
    <n v="0"/>
    <x v="1"/>
    <x v="1"/>
    <x v="0"/>
    <x v="1"/>
    <s v="12-Nov-1978"/>
    <n v="7419.48"/>
    <x v="2"/>
    <s v="tier - 2"/>
    <x v="1"/>
  </r>
  <r>
    <s v="Id1429"/>
    <s v="Carolyn"/>
    <n v="34.1"/>
    <n v="6.29"/>
    <s v="Yes"/>
    <x v="0"/>
    <x v="1"/>
    <n v="1"/>
    <x v="1"/>
    <x v="0"/>
    <x v="2"/>
    <x v="26"/>
    <s v="19-Sep-1983"/>
    <n v="7418.52"/>
    <x v="2"/>
    <s v="tier - 2"/>
    <x v="6"/>
  </r>
  <r>
    <s v="Id143"/>
    <s v="Tamhi J."/>
    <n v="36.67"/>
    <n v="6.27"/>
    <s v="No"/>
    <x v="0"/>
    <x v="0"/>
    <n v="0"/>
    <x v="0"/>
    <x v="0"/>
    <x v="2"/>
    <x v="23"/>
    <s v="12-Nov-1999"/>
    <n v="38511.629999999997"/>
    <x v="2"/>
    <s v="tier - 2"/>
    <x v="7"/>
  </r>
  <r>
    <s v="Id1430"/>
    <s v="haniel C."/>
    <n v="17.3"/>
    <n v="9.2799999999999994"/>
    <s v="No"/>
    <x v="0"/>
    <x v="0"/>
    <n v="0"/>
    <x v="1"/>
    <x v="3"/>
    <x v="0"/>
    <x v="18"/>
    <s v="5-Dec-1965"/>
    <n v="7403.98"/>
    <x v="1"/>
    <s v="tier - 2"/>
    <x v="0"/>
  </r>
  <r>
    <s v="Id1431"/>
    <s v="LahLaurie A"/>
    <n v="35.020000000000003"/>
    <n v="4.78"/>
    <s v="No"/>
    <x v="0"/>
    <x v="1"/>
    <n v="1"/>
    <x v="1"/>
    <x v="0"/>
    <x v="1"/>
    <x v="40"/>
    <s v="22-Jul-1993"/>
    <n v="7388.85"/>
    <x v="2"/>
    <s v="tier - 2"/>
    <x v="2"/>
  </r>
  <r>
    <s v="Id1432"/>
    <s v="Nicole"/>
    <n v="37.1"/>
    <n v="8.8699999999999992"/>
    <s v="Yes"/>
    <x v="0"/>
    <x v="0"/>
    <n v="0"/>
    <x v="1"/>
    <x v="0"/>
    <x v="0"/>
    <x v="10"/>
    <s v="24-Nov-1981"/>
    <n v="7371.77"/>
    <x v="2"/>
    <s v="tier - 1"/>
    <x v="6"/>
  </r>
  <r>
    <s v="Id1433"/>
    <s v="Shelby"/>
    <n v="16.79"/>
    <n v="11.4"/>
    <s v="No"/>
    <x v="0"/>
    <x v="0"/>
    <n v="0"/>
    <x v="1"/>
    <x v="3"/>
    <x v="0"/>
    <x v="18"/>
    <s v="9-Dec-1965"/>
    <n v="7362.31"/>
    <x v="1"/>
    <s v="tier - 3"/>
    <x v="0"/>
  </r>
  <r>
    <s v="Id1434"/>
    <s v="Allison"/>
    <n v="31.635000000000002"/>
    <n v="9.1300000000000008"/>
    <s v="Yes"/>
    <x v="0"/>
    <x v="0"/>
    <n v="0"/>
    <x v="1"/>
    <x v="0"/>
    <x v="0"/>
    <x v="10"/>
    <s v="16-Jul-1981"/>
    <n v="7358.18"/>
    <x v="2"/>
    <s v="tier - 3"/>
    <x v="7"/>
  </r>
  <r>
    <s v="Id1435"/>
    <s v="Leticia"/>
    <n v="24.19"/>
    <n v="6.22"/>
    <s v="Yes"/>
    <x v="0"/>
    <x v="1"/>
    <n v="1"/>
    <x v="1"/>
    <x v="2"/>
    <x v="2"/>
    <x v="26"/>
    <s v="21-Jun-1983"/>
    <n v="7357.49"/>
    <x v="2"/>
    <s v="tier - 2"/>
    <x v="1"/>
  </r>
  <r>
    <s v="Id1436"/>
    <s v="John S."/>
    <n v="35.29"/>
    <n v="5.9"/>
    <s v="No"/>
    <x v="0"/>
    <x v="1"/>
    <n v="1"/>
    <x v="1"/>
    <x v="0"/>
    <x v="2"/>
    <x v="40"/>
    <s v="5-Oct-1993"/>
    <n v="7349.12"/>
    <x v="2"/>
    <s v="tier - 2"/>
    <x v="5"/>
  </r>
  <r>
    <s v="Id1437"/>
    <s v="April"/>
    <n v="35.299999999999997"/>
    <n v="4.45"/>
    <s v="No"/>
    <x v="0"/>
    <x v="0"/>
    <n v="0"/>
    <x v="1"/>
    <x v="0"/>
    <x v="1"/>
    <x v="2"/>
    <s v="1-Dec-1977"/>
    <n v="7348.14"/>
    <x v="2"/>
    <s v="tier - 1"/>
    <x v="6"/>
  </r>
  <r>
    <s v="Id1438"/>
    <s v="Ashlhy N."/>
    <n v="35.64"/>
    <n v="6.17"/>
    <s v="No"/>
    <x v="0"/>
    <x v="1"/>
    <n v="1"/>
    <x v="1"/>
    <x v="0"/>
    <x v="2"/>
    <x v="20"/>
    <s v="26-Jun-1979"/>
    <n v="7345.73"/>
    <x v="2"/>
    <s v="tier - 1"/>
    <x v="0"/>
  </r>
  <r>
    <s v="Id1439"/>
    <s v="Madeleine"/>
    <n v="33.1"/>
    <n v="4.93"/>
    <s v="No"/>
    <x v="0"/>
    <x v="0"/>
    <n v="0"/>
    <x v="1"/>
    <x v="0"/>
    <x v="1"/>
    <x v="2"/>
    <s v="18-Dec-1977"/>
    <n v="7345.08"/>
    <x v="2"/>
    <s v="tier - 1"/>
    <x v="6"/>
  </r>
  <r>
    <s v="Id144"/>
    <s v="Mhtthew S."/>
    <n v="33.4"/>
    <n v="10.73"/>
    <s v="Yes"/>
    <x v="0"/>
    <x v="0"/>
    <n v="1"/>
    <x v="0"/>
    <x v="0"/>
    <x v="0"/>
    <x v="24"/>
    <s v="21-Jun-1986"/>
    <n v="38415.47"/>
    <x v="0"/>
    <s v="tier - 2"/>
    <x v="6"/>
  </r>
  <r>
    <s v="Id1440"/>
    <s v="Nelhy S"/>
    <n v="26.41"/>
    <n v="7.32"/>
    <s v="Yes"/>
    <x v="0"/>
    <x v="0"/>
    <n v="1"/>
    <x v="1"/>
    <x v="1"/>
    <x v="0"/>
    <x v="24"/>
    <s v="15-Jun-1986"/>
    <n v="7339.93"/>
    <x v="2"/>
    <s v="tier - 2"/>
    <x v="1"/>
  </r>
  <r>
    <s v="Id1441"/>
    <s v="Mhredith S"/>
    <n v="29.9"/>
    <n v="5.27"/>
    <s v="No"/>
    <x v="0"/>
    <x v="1"/>
    <n v="1"/>
    <x v="1"/>
    <x v="1"/>
    <x v="1"/>
    <x v="20"/>
    <s v="19-Sep-1979"/>
    <n v="7337.75"/>
    <x v="2"/>
    <s v="tier - 3"/>
    <x v="6"/>
  </r>
  <r>
    <s v="Id1442"/>
    <s v="Kevin"/>
    <n v="25.24"/>
    <n v="5.82"/>
    <s v="No"/>
    <x v="0"/>
    <x v="0"/>
    <n v="1"/>
    <x v="1"/>
    <x v="1"/>
    <x v="2"/>
    <x v="41"/>
    <s v="25-Jul-1984"/>
    <n v="7325.47"/>
    <x v="2"/>
    <s v="tier - 1"/>
    <x v="1"/>
  </r>
  <r>
    <s v="Id1443"/>
    <s v="Lisa"/>
    <n v="25.08"/>
    <n v="5.8"/>
    <s v="No"/>
    <x v="0"/>
    <x v="1"/>
    <n v="1"/>
    <x v="1"/>
    <x v="1"/>
    <x v="2"/>
    <x v="20"/>
    <s v="19-Jun-1979"/>
    <n v="7325.05"/>
    <x v="2"/>
    <s v="tier - 3"/>
    <x v="7"/>
  </r>
  <r>
    <s v="Id1444"/>
    <s v="Kathhrine A"/>
    <n v="29.164999999999999"/>
    <n v="4.87"/>
    <s v="No"/>
    <x v="1"/>
    <x v="0"/>
    <n v="1"/>
    <x v="1"/>
    <x v="1"/>
    <x v="1"/>
    <x v="42"/>
    <s v="15-Nov-2004"/>
    <n v="7323.73"/>
    <x v="2"/>
    <s v="tier - 2"/>
    <x v="7"/>
  </r>
  <r>
    <s v="Id1445"/>
    <s v="Steve"/>
    <n v="15.05"/>
    <n v="8.1199999999999992"/>
    <s v="No"/>
    <x v="0"/>
    <x v="0"/>
    <n v="0"/>
    <x v="1"/>
    <x v="3"/>
    <x v="0"/>
    <x v="18"/>
    <s v="11-Jul-1965"/>
    <n v="7322.86"/>
    <x v="1"/>
    <s v="tier - 3"/>
    <x v="1"/>
  </r>
  <r>
    <s v="Id1446"/>
    <s v="Kahe L."/>
    <n v="19.95"/>
    <n v="4.3600000000000003"/>
    <s v="No"/>
    <x v="0"/>
    <x v="0"/>
    <n v="2"/>
    <x v="1"/>
    <x v="2"/>
    <x v="1"/>
    <x v="7"/>
    <s v="11-Aug-1972"/>
    <n v="7318.22"/>
    <x v="2"/>
    <s v="tier - 3"/>
    <x v="1"/>
  </r>
  <r>
    <s v="Id1447"/>
    <s v="Beth"/>
    <n v="16.66"/>
    <n v="9.16"/>
    <s v="No"/>
    <x v="0"/>
    <x v="0"/>
    <n v="0"/>
    <x v="1"/>
    <x v="3"/>
    <x v="0"/>
    <x v="18"/>
    <s v="25-Jun-1965"/>
    <n v="7318.21"/>
    <x v="1"/>
    <s v="tier - 1"/>
    <x v="0"/>
  </r>
  <r>
    <s v="Id1448"/>
    <s v="Katharine"/>
    <n v="16.62"/>
    <n v="9.14"/>
    <s v="No"/>
    <x v="0"/>
    <x v="0"/>
    <n v="0"/>
    <x v="1"/>
    <x v="3"/>
    <x v="0"/>
    <x v="28"/>
    <s v="6-Jun-1965"/>
    <n v="7304.65"/>
    <x v="1"/>
    <s v="tier - 3"/>
    <x v="0"/>
  </r>
  <r>
    <s v="Id1449"/>
    <s v="Heahher L"/>
    <n v="15.36"/>
    <n v="5.49"/>
    <s v="Yes"/>
    <x v="0"/>
    <x v="0"/>
    <n v="2"/>
    <x v="1"/>
    <x v="3"/>
    <x v="1"/>
    <x v="8"/>
    <s v="26-Dec-1966"/>
    <n v="7302.46"/>
    <x v="1"/>
    <s v="tier - 1"/>
    <x v="1"/>
  </r>
  <r>
    <s v="Id145"/>
    <s v="Eric"/>
    <n v="42.71"/>
    <n v="10.52"/>
    <s v="No"/>
    <x v="0"/>
    <x v="0"/>
    <n v="0"/>
    <x v="0"/>
    <x v="0"/>
    <x v="0"/>
    <x v="12"/>
    <s v="23-Dec-1971"/>
    <n v="38405.26"/>
    <x v="2"/>
    <s v="tier - 1"/>
    <x v="6"/>
  </r>
  <r>
    <s v="Id1450"/>
    <s v="Desiree"/>
    <n v="27.74"/>
    <n v="5.96"/>
    <s v="Yes"/>
    <x v="0"/>
    <x v="0"/>
    <n v="0"/>
    <x v="1"/>
    <x v="1"/>
    <x v="2"/>
    <x v="22"/>
    <s v="2-Nov-1985"/>
    <n v="7281.51"/>
    <x v="2"/>
    <s v="tier - 1"/>
    <x v="1"/>
  </r>
  <r>
    <s v="Id1451"/>
    <s v="Peher B."/>
    <n v="22.44"/>
    <n v="4.62"/>
    <s v="Yes"/>
    <x v="0"/>
    <x v="0"/>
    <n v="0"/>
    <x v="1"/>
    <x v="2"/>
    <x v="1"/>
    <x v="5"/>
    <s v="18-Dec-1976"/>
    <n v="7273.02"/>
    <x v="2"/>
    <s v="tier - 1"/>
    <x v="0"/>
  </r>
  <r>
    <s v="Id1452"/>
    <s v="Adam"/>
    <n v="37.049999999999997"/>
    <n v="9.9600000000000009"/>
    <s v="Yes"/>
    <x v="0"/>
    <x v="0"/>
    <n v="0"/>
    <x v="1"/>
    <x v="0"/>
    <x v="0"/>
    <x v="10"/>
    <s v="4-Aug-1981"/>
    <n v="7265.7"/>
    <x v="1"/>
    <s v="tier - 3"/>
    <x v="1"/>
  </r>
  <r>
    <s v="Id1453"/>
    <s v="Jerehy J"/>
    <n v="22.95"/>
    <n v="10.53"/>
    <s v="No"/>
    <x v="0"/>
    <x v="0"/>
    <n v="2"/>
    <x v="1"/>
    <x v="2"/>
    <x v="0"/>
    <x v="19"/>
    <s v="25-Oct-1973"/>
    <n v="7265.58"/>
    <x v="2"/>
    <s v="tier - 2"/>
    <x v="0"/>
  </r>
  <r>
    <s v="Id1454"/>
    <s v="AdamhC"/>
    <n v="34.200000000000003"/>
    <n v="6.69"/>
    <s v="Yes"/>
    <x v="0"/>
    <x v="0"/>
    <n v="0"/>
    <x v="1"/>
    <x v="0"/>
    <x v="0"/>
    <x v="10"/>
    <s v="13-Jun-1981"/>
    <n v="7261.74"/>
    <x v="1"/>
    <s v="tier - 3"/>
    <x v="1"/>
  </r>
  <r>
    <s v="Id1455"/>
    <s v="Jon"/>
    <n v="30.59"/>
    <n v="9.5500000000000007"/>
    <s v="Yes"/>
    <x v="0"/>
    <x v="0"/>
    <n v="0"/>
    <x v="1"/>
    <x v="0"/>
    <x v="0"/>
    <x v="10"/>
    <s v="14-Aug-1981"/>
    <n v="7256.72"/>
    <x v="1"/>
    <s v="tier - 2"/>
    <x v="1"/>
  </r>
  <r>
    <s v="Id1456"/>
    <s v="Sthven J"/>
    <n v="25.51"/>
    <n v="6.05"/>
    <s v="No"/>
    <x v="0"/>
    <x v="0"/>
    <n v="0"/>
    <x v="1"/>
    <x v="1"/>
    <x v="2"/>
    <x v="31"/>
    <s v="24-Jul-1982"/>
    <n v="7248.71"/>
    <x v="2"/>
    <s v="tier - 1"/>
    <x v="0"/>
  </r>
  <r>
    <s v="Id1457"/>
    <s v="Jesshca P."/>
    <n v="29.04"/>
    <n v="10.56"/>
    <s v="Yes"/>
    <x v="0"/>
    <x v="0"/>
    <n v="1"/>
    <x v="1"/>
    <x v="1"/>
    <x v="0"/>
    <x v="24"/>
    <s v="2-Sep-1986"/>
    <n v="7243.81"/>
    <x v="2"/>
    <s v="tier - 3"/>
    <x v="0"/>
  </r>
  <r>
    <s v="Id1458"/>
    <s v="Ashley"/>
    <n v="22.135000000000002"/>
    <n v="10.81"/>
    <s v="Yes"/>
    <x v="0"/>
    <x v="0"/>
    <n v="1"/>
    <x v="1"/>
    <x v="2"/>
    <x v="0"/>
    <x v="24"/>
    <s v="13-Jul-1986"/>
    <n v="7228.22"/>
    <x v="2"/>
    <s v="tier - 1"/>
    <x v="7"/>
  </r>
  <r>
    <s v="Id1459"/>
    <s v="Arturh H."/>
    <n v="21.375"/>
    <n v="4.32"/>
    <s v="No"/>
    <x v="0"/>
    <x v="0"/>
    <n v="0"/>
    <x v="1"/>
    <x v="2"/>
    <x v="1"/>
    <x v="2"/>
    <s v="15-Sep-1977"/>
    <n v="7222.79"/>
    <x v="1"/>
    <s v="tier - 3"/>
    <x v="1"/>
  </r>
  <r>
    <s v="Id146"/>
    <s v="Valhria R"/>
    <n v="41.52"/>
    <n v="11.82"/>
    <s v="Yes"/>
    <x v="0"/>
    <x v="0"/>
    <n v="2"/>
    <x v="0"/>
    <x v="0"/>
    <x v="0"/>
    <x v="6"/>
    <s v="22-Aug-1970"/>
    <n v="38389.79"/>
    <x v="2"/>
    <s v="tier - 3"/>
    <x v="6"/>
  </r>
  <r>
    <s v="Id1460"/>
    <s v="Ketil"/>
    <n v="29.19"/>
    <n v="4.37"/>
    <s v="No"/>
    <x v="0"/>
    <x v="0"/>
    <n v="0"/>
    <x v="1"/>
    <x v="1"/>
    <x v="1"/>
    <x v="17"/>
    <s v="28-Jun-1991"/>
    <n v="7220.25"/>
    <x v="2"/>
    <s v="tier - 2"/>
    <x v="5"/>
  </r>
  <r>
    <s v="Id1461"/>
    <s v="Katie"/>
    <n v="31.92"/>
    <n v="4.8099999999999996"/>
    <s v="Yes"/>
    <x v="0"/>
    <x v="1"/>
    <n v="1"/>
    <x v="1"/>
    <x v="0"/>
    <x v="1"/>
    <x v="26"/>
    <s v="21-Nov-1983"/>
    <n v="7209.49"/>
    <x v="2"/>
    <s v="tier - 3"/>
    <x v="1"/>
  </r>
  <r>
    <s v="Id1462"/>
    <s v="Christi"/>
    <n v="26.315000000000001"/>
    <n v="4.5599999999999996"/>
    <s v="Yes"/>
    <x v="0"/>
    <x v="1"/>
    <n v="1"/>
    <x v="1"/>
    <x v="1"/>
    <x v="1"/>
    <x v="26"/>
    <s v="11-Aug-1983"/>
    <n v="7201.7"/>
    <x v="2"/>
    <s v="tier - 3"/>
    <x v="1"/>
  </r>
  <r>
    <s v="Id1463"/>
    <s v="Alan"/>
    <n v="35.299999999999997"/>
    <n v="4.3899999999999997"/>
    <s v="No"/>
    <x v="0"/>
    <x v="0"/>
    <n v="0"/>
    <x v="1"/>
    <x v="0"/>
    <x v="1"/>
    <x v="31"/>
    <s v="14-Sep-1982"/>
    <n v="7196.87"/>
    <x v="1"/>
    <s v="tier - 2"/>
    <x v="6"/>
  </r>
  <r>
    <s v="Id1464"/>
    <s v="Edivaldo B"/>
    <n v="18.91"/>
    <n v="11.44"/>
    <s v="No"/>
    <x v="0"/>
    <x v="0"/>
    <n v="0"/>
    <x v="1"/>
    <x v="2"/>
    <x v="0"/>
    <x v="0"/>
    <s v="26-Aug-1968"/>
    <n v="7179.52"/>
    <x v="1"/>
    <s v="tier - 3"/>
    <x v="0"/>
  </r>
  <r>
    <s v="Id1465"/>
    <s v="Eve"/>
    <n v="22.41"/>
    <n v="11.37"/>
    <s v="Yes"/>
    <x v="0"/>
    <x v="0"/>
    <n v="1"/>
    <x v="1"/>
    <x v="2"/>
    <x v="0"/>
    <x v="34"/>
    <s v="19-Jul-1975"/>
    <n v="7175.51"/>
    <x v="2"/>
    <s v="tier - 3"/>
    <x v="0"/>
  </r>
  <r>
    <s v="Id1466"/>
    <s v="Devin"/>
    <n v="22.704999999999998"/>
    <n v="6.14"/>
    <s v="No"/>
    <x v="0"/>
    <x v="0"/>
    <n v="0"/>
    <x v="1"/>
    <x v="2"/>
    <x v="2"/>
    <x v="31"/>
    <s v="16-Aug-1982"/>
    <n v="7173.36"/>
    <x v="1"/>
    <s v="tier - 2"/>
    <x v="3"/>
  </r>
  <r>
    <s v="Id1467"/>
    <s v="Shauh R"/>
    <n v="37.18"/>
    <n v="4.8899999999999997"/>
    <s v="No"/>
    <x v="0"/>
    <x v="0"/>
    <n v="0"/>
    <x v="1"/>
    <x v="0"/>
    <x v="1"/>
    <x v="9"/>
    <s v="30-Sep-1980"/>
    <n v="7162.01"/>
    <x v="2"/>
    <s v="tier - 3"/>
    <x v="0"/>
  </r>
  <r>
    <s v="Id1468"/>
    <s v="Adrian"/>
    <n v="35.97"/>
    <n v="4.5999999999999996"/>
    <s v="No"/>
    <x v="0"/>
    <x v="0"/>
    <n v="0"/>
    <x v="1"/>
    <x v="0"/>
    <x v="1"/>
    <x v="9"/>
    <s v="7-Oct-1980"/>
    <n v="7160.33"/>
    <x v="2"/>
    <s v="tier - 1"/>
    <x v="0"/>
  </r>
  <r>
    <s v="Id1469"/>
    <s v="Andrew"/>
    <n v="35.799999999999997"/>
    <n v="4.42"/>
    <s v="No"/>
    <x v="0"/>
    <x v="0"/>
    <n v="0"/>
    <x v="1"/>
    <x v="0"/>
    <x v="1"/>
    <x v="9"/>
    <s v="22-Jun-1980"/>
    <n v="7160.09"/>
    <x v="2"/>
    <s v="tier - 2"/>
    <x v="6"/>
  </r>
  <r>
    <s v="Id147"/>
    <s v="Michhel P"/>
    <n v="39.4"/>
    <n v="6.76"/>
    <s v="No"/>
    <x v="0"/>
    <x v="0"/>
    <n v="0"/>
    <x v="0"/>
    <x v="0"/>
    <x v="0"/>
    <x v="43"/>
    <s v="17-Sep-2002"/>
    <n v="38344.57"/>
    <x v="0"/>
    <s v="tier - 3"/>
    <x v="6"/>
  </r>
  <r>
    <s v="Id1470"/>
    <s v="Mallory"/>
    <n v="28.31"/>
    <n v="7.48"/>
    <s v="Yes"/>
    <x v="0"/>
    <x v="0"/>
    <n v="0"/>
    <x v="1"/>
    <x v="1"/>
    <x v="0"/>
    <x v="10"/>
    <s v="17-Jul-1981"/>
    <n v="7153.55"/>
    <x v="2"/>
    <s v="tier - 1"/>
    <x v="1"/>
  </r>
  <r>
    <s v="Id1471"/>
    <s v="Shawn E"/>
    <n v="38.06"/>
    <n v="10.74"/>
    <s v="No"/>
    <x v="0"/>
    <x v="0"/>
    <n v="0"/>
    <x v="1"/>
    <x v="0"/>
    <x v="0"/>
    <x v="1"/>
    <s v="6-Sep-1978"/>
    <n v="7152.67"/>
    <x v="1"/>
    <s v="tier - 2"/>
    <x v="0"/>
  </r>
  <r>
    <s v="Id1472"/>
    <s v="Sarhh E"/>
    <n v="28"/>
    <n v="5.19"/>
    <s v="No"/>
    <x v="0"/>
    <x v="0"/>
    <n v="1"/>
    <x v="1"/>
    <x v="1"/>
    <x v="1"/>
    <x v="41"/>
    <s v="29-Jun-1984"/>
    <n v="7151.09"/>
    <x v="2"/>
    <s v="tier - 2"/>
    <x v="6"/>
  </r>
  <r>
    <s v="Id1473"/>
    <s v="Josh"/>
    <n v="34.32"/>
    <n v="9.17"/>
    <s v="No"/>
    <x v="0"/>
    <x v="0"/>
    <n v="0"/>
    <x v="1"/>
    <x v="0"/>
    <x v="0"/>
    <x v="1"/>
    <s v="30-Jul-1978"/>
    <n v="7147.47"/>
    <x v="2"/>
    <s v="tier - 3"/>
    <x v="0"/>
  </r>
  <r>
    <s v="Id1474"/>
    <s v="Johann A"/>
    <n v="22.3"/>
    <n v="4.95"/>
    <s v="Yes"/>
    <x v="0"/>
    <x v="0"/>
    <n v="0"/>
    <x v="1"/>
    <x v="2"/>
    <x v="1"/>
    <x v="5"/>
    <s v="24-Jun-1976"/>
    <n v="7147.11"/>
    <x v="1"/>
    <s v="tier - 2"/>
    <x v="6"/>
  </r>
  <r>
    <s v="Id1475"/>
    <s v="RobinhM."/>
    <n v="27.835000000000001"/>
    <n v="6.03"/>
    <s v="No"/>
    <x v="0"/>
    <x v="0"/>
    <n v="1"/>
    <x v="1"/>
    <x v="1"/>
    <x v="2"/>
    <x v="41"/>
    <s v="21-Nov-1984"/>
    <n v="7144.86"/>
    <x v="2"/>
    <s v="tier - 2"/>
    <x v="7"/>
  </r>
  <r>
    <s v="Id1476"/>
    <s v="Kyle h"/>
    <n v="39.229999999999997"/>
    <n v="5.36"/>
    <s v="No"/>
    <x v="0"/>
    <x v="0"/>
    <n v="0"/>
    <x v="1"/>
    <x v="0"/>
    <x v="1"/>
    <x v="23"/>
    <s v="8-Aug-1999"/>
    <n v="7144.4"/>
    <x v="2"/>
    <s v="tier - 1"/>
    <x v="10"/>
  </r>
  <r>
    <s v="Id1477"/>
    <s v="Alison"/>
    <n v="19.95"/>
    <n v="6.11"/>
    <s v="No"/>
    <x v="0"/>
    <x v="0"/>
    <n v="1"/>
    <x v="1"/>
    <x v="2"/>
    <x v="2"/>
    <x v="41"/>
    <s v="7-Jul-1984"/>
    <n v="7133.9"/>
    <x v="2"/>
    <s v="tier - 1"/>
    <x v="7"/>
  </r>
  <r>
    <s v="Id1478"/>
    <s v="Mihhael A."/>
    <n v="34.64"/>
    <n v="4.88"/>
    <s v="No"/>
    <x v="0"/>
    <x v="1"/>
    <n v="1"/>
    <x v="1"/>
    <x v="0"/>
    <x v="1"/>
    <x v="40"/>
    <s v="1-Aug-1993"/>
    <n v="7128.64"/>
    <x v="2"/>
    <s v="tier - 2"/>
    <x v="5"/>
  </r>
  <r>
    <s v="Id1479"/>
    <s v="Byrhn A"/>
    <n v="18.75"/>
    <n v="6.72"/>
    <s v="No"/>
    <x v="0"/>
    <x v="0"/>
    <n v="0"/>
    <x v="1"/>
    <x v="2"/>
    <x v="0"/>
    <x v="0"/>
    <s v="29-Jun-1968"/>
    <n v="7125.25"/>
    <x v="1"/>
    <s v="tier - 2"/>
    <x v="0"/>
  </r>
  <r>
    <s v="Id148"/>
    <s v="Rami"/>
    <n v="46.45"/>
    <n v="5.62"/>
    <s v="No"/>
    <x v="0"/>
    <x v="0"/>
    <n v="0"/>
    <x v="0"/>
    <x v="0"/>
    <x v="1"/>
    <x v="9"/>
    <s v="12-Jun-1980"/>
    <n v="38313.129999999997"/>
    <x v="0"/>
    <s v="tier - 3"/>
    <x v="6"/>
  </r>
  <r>
    <s v="Id1480"/>
    <s v="Carhne A"/>
    <n v="26.48"/>
    <n v="4.2"/>
    <s v="No"/>
    <x v="0"/>
    <x v="0"/>
    <n v="1"/>
    <x v="1"/>
    <x v="1"/>
    <x v="1"/>
    <x v="30"/>
    <s v="11-Aug-1987"/>
    <n v="7106.81"/>
    <x v="2"/>
    <s v="tier - 1"/>
    <x v="1"/>
  </r>
  <r>
    <s v="Id1481"/>
    <s v="Nathaniel"/>
    <n v="34.83"/>
    <n v="5.79"/>
    <s v="No"/>
    <x v="0"/>
    <x v="0"/>
    <n v="1"/>
    <x v="1"/>
    <x v="0"/>
    <x v="2"/>
    <x v="25"/>
    <s v="18-Jun-1992"/>
    <n v="7096.98"/>
    <x v="2"/>
    <s v="tier - 2"/>
    <x v="1"/>
  </r>
  <r>
    <s v="Id1482"/>
    <s v="Lihdsay A."/>
    <n v="25.46"/>
    <n v="4.29"/>
    <s v="No"/>
    <x v="0"/>
    <x v="0"/>
    <n v="0"/>
    <x v="1"/>
    <x v="1"/>
    <x v="1"/>
    <x v="31"/>
    <s v="6-Oct-1982"/>
    <n v="7077.19"/>
    <x v="2"/>
    <s v="tier - 3"/>
    <x v="7"/>
  </r>
  <r>
    <s v="Id1483"/>
    <s v="hustin R"/>
    <n v="23.31"/>
    <n v="8.27"/>
    <s v="No"/>
    <x v="0"/>
    <x v="0"/>
    <n v="0"/>
    <x v="1"/>
    <x v="2"/>
    <x v="0"/>
    <x v="1"/>
    <s v="24-Jun-1978"/>
    <n v="7054.41"/>
    <x v="2"/>
    <s v="tier - 2"/>
    <x v="0"/>
  </r>
  <r>
    <s v="Id1484"/>
    <s v="Casey"/>
    <n v="29"/>
    <n v="4.5599999999999996"/>
    <s v="No"/>
    <x v="0"/>
    <x v="0"/>
    <n v="0"/>
    <x v="1"/>
    <x v="1"/>
    <x v="1"/>
    <x v="9"/>
    <s v="28-Jun-1980"/>
    <n v="7050.64"/>
    <x v="2"/>
    <s v="tier - 3"/>
    <x v="6"/>
  </r>
  <r>
    <s v="Id1485"/>
    <s v="Ahanda L"/>
    <n v="32.869999999999997"/>
    <n v="5.33"/>
    <s v="No"/>
    <x v="0"/>
    <x v="0"/>
    <n v="0"/>
    <x v="1"/>
    <x v="0"/>
    <x v="1"/>
    <x v="9"/>
    <s v="21-Jul-1980"/>
    <n v="7050.02"/>
    <x v="2"/>
    <s v="tier - 1"/>
    <x v="7"/>
  </r>
  <r>
    <s v="Id1486"/>
    <s v="Ahako N."/>
    <n v="26.18"/>
    <n v="5.63"/>
    <s v="No"/>
    <x v="0"/>
    <x v="0"/>
    <n v="0"/>
    <x v="1"/>
    <x v="1"/>
    <x v="1"/>
    <x v="9"/>
    <s v="22-Oct-1980"/>
    <n v="7046.72"/>
    <x v="2"/>
    <s v="tier - 3"/>
    <x v="0"/>
  </r>
  <r>
    <s v="Id1487"/>
    <s v="Emilee"/>
    <n v="25.3"/>
    <n v="5.12"/>
    <s v="No"/>
    <x v="0"/>
    <x v="0"/>
    <n v="0"/>
    <x v="1"/>
    <x v="1"/>
    <x v="1"/>
    <x v="9"/>
    <s v="26-Jul-1980"/>
    <n v="7045.5"/>
    <x v="2"/>
    <s v="tier - 1"/>
    <x v="6"/>
  </r>
  <r>
    <s v="Id1488"/>
    <s v="Stephhn M"/>
    <n v="36.94"/>
    <n v="5.15"/>
    <s v="Yes"/>
    <x v="0"/>
    <x v="0"/>
    <n v="1"/>
    <x v="1"/>
    <x v="0"/>
    <x v="1"/>
    <x v="39"/>
    <s v="29-Oct-1995"/>
    <n v="7042.11"/>
    <x v="2"/>
    <s v="tier - 3"/>
    <x v="1"/>
  </r>
  <r>
    <s v="Id1489"/>
    <s v="Annemhrie A"/>
    <n v="22.86"/>
    <n v="7.5"/>
    <s v="No"/>
    <x v="0"/>
    <x v="0"/>
    <n v="0"/>
    <x v="1"/>
    <x v="2"/>
    <x v="0"/>
    <x v="2"/>
    <s v="2-Jun-1978"/>
    <n v="7033.08"/>
    <x v="2"/>
    <s v="tier - 2"/>
    <x v="0"/>
  </r>
  <r>
    <s v="Id149"/>
    <s v="Denis"/>
    <n v="35.75"/>
    <n v="4.1900000000000004"/>
    <s v="No"/>
    <x v="0"/>
    <x v="0"/>
    <n v="0"/>
    <x v="0"/>
    <x v="0"/>
    <x v="1"/>
    <x v="3"/>
    <s v="30-Oct-1989"/>
    <n v="38282.75"/>
    <x v="0"/>
    <s v="tier - 2"/>
    <x v="0"/>
  </r>
  <r>
    <s v="Id1490"/>
    <s v="hshley R"/>
    <n v="18.760000000000002"/>
    <n v="4.88"/>
    <s v="Yes"/>
    <x v="0"/>
    <x v="1"/>
    <n v="1"/>
    <x v="1"/>
    <x v="2"/>
    <x v="1"/>
    <x v="4"/>
    <s v="6-Jul-1969"/>
    <n v="7003.1"/>
    <x v="2"/>
    <s v="tier - 3"/>
    <x v="0"/>
  </r>
  <r>
    <s v="Id1491"/>
    <s v="heslie A"/>
    <n v="24.36"/>
    <n v="5.57"/>
    <s v="No"/>
    <x v="0"/>
    <x v="0"/>
    <n v="0"/>
    <x v="1"/>
    <x v="2"/>
    <x v="1"/>
    <x v="31"/>
    <s v="1-Sep-1982"/>
    <n v="6989.95"/>
    <x v="2"/>
    <s v="tier - 1"/>
    <x v="0"/>
  </r>
  <r>
    <s v="Id1492"/>
    <s v="Mauricio J"/>
    <n v="32.299999999999997"/>
    <n v="5.31"/>
    <s v="No"/>
    <x v="0"/>
    <x v="0"/>
    <n v="0"/>
    <x v="1"/>
    <x v="0"/>
    <x v="1"/>
    <x v="31"/>
    <s v="18-Oct-1982"/>
    <n v="6986.7"/>
    <x v="1"/>
    <s v="tier - 1"/>
    <x v="1"/>
  </r>
  <r>
    <s v="Id1493"/>
    <s v="Kieran"/>
    <n v="22.704999999999998"/>
    <n v="4.57"/>
    <s v="Yes"/>
    <x v="0"/>
    <x v="0"/>
    <n v="0"/>
    <x v="1"/>
    <x v="2"/>
    <x v="1"/>
    <x v="22"/>
    <s v="10-Dec-1985"/>
    <n v="6985.51"/>
    <x v="2"/>
    <s v="tier - 2"/>
    <x v="9"/>
  </r>
  <r>
    <s v="Id1494"/>
    <s v="Elihabeth A"/>
    <n v="21.79"/>
    <n v="8.6999999999999993"/>
    <s v="Yes"/>
    <x v="0"/>
    <x v="0"/>
    <n v="1"/>
    <x v="1"/>
    <x v="2"/>
    <x v="0"/>
    <x v="15"/>
    <s v="3-Jun-1975"/>
    <n v="6965.21"/>
    <x v="2"/>
    <s v="tier - 3"/>
    <x v="0"/>
  </r>
  <r>
    <s v="Id1495"/>
    <s v="ZhZeke M."/>
    <n v="24.52"/>
    <n v="4.76"/>
    <s v="No"/>
    <x v="0"/>
    <x v="0"/>
    <n v="0"/>
    <x v="1"/>
    <x v="2"/>
    <x v="1"/>
    <x v="9"/>
    <s v="18-Aug-1980"/>
    <n v="6951.12"/>
    <x v="2"/>
    <s v="tier - 2"/>
    <x v="0"/>
  </r>
  <r>
    <s v="Id1496"/>
    <s v="Chip"/>
    <n v="39.520000000000003"/>
    <n v="11.81"/>
    <s v="No"/>
    <x v="0"/>
    <x v="0"/>
    <n v="0"/>
    <x v="1"/>
    <x v="0"/>
    <x v="0"/>
    <x v="1"/>
    <s v="15-Dec-1978"/>
    <n v="6948.7"/>
    <x v="0"/>
    <s v="tier - 2"/>
    <x v="1"/>
  </r>
  <r>
    <s v="Id1497"/>
    <s v="Miguel Angel Sr"/>
    <n v="24.49"/>
    <n v="4.67"/>
    <s v="No"/>
    <x v="0"/>
    <x v="0"/>
    <n v="0"/>
    <x v="1"/>
    <x v="2"/>
    <x v="1"/>
    <x v="9"/>
    <s v="5-Oct-1980"/>
    <n v="6940.94"/>
    <x v="2"/>
    <s v="tier - 3"/>
    <x v="0"/>
  </r>
  <r>
    <s v="Id1498"/>
    <s v="Brian"/>
    <n v="26.315000000000001"/>
    <n v="6.02"/>
    <s v="No"/>
    <x v="0"/>
    <x v="0"/>
    <n v="0"/>
    <x v="1"/>
    <x v="1"/>
    <x v="2"/>
    <x v="9"/>
    <s v="30-Aug-1980"/>
    <n v="6940.91"/>
    <x v="2"/>
    <s v="tier - 2"/>
    <x v="1"/>
  </r>
  <r>
    <s v="Id1499"/>
    <s v="Meghan"/>
    <n v="22.58"/>
    <n v="7.46"/>
    <s v="No"/>
    <x v="0"/>
    <x v="0"/>
    <n v="0"/>
    <x v="1"/>
    <x v="2"/>
    <x v="0"/>
    <x v="1"/>
    <s v="29-Nov-1978"/>
    <n v="6938.11"/>
    <x v="2"/>
    <s v="tier - 2"/>
    <x v="0"/>
  </r>
  <r>
    <s v="Id15"/>
    <s v="Leilahi M."/>
    <n v="36.384999999999998"/>
    <n v="7.59"/>
    <s v="Yes"/>
    <x v="0"/>
    <x v="0"/>
    <n v="2"/>
    <x v="0"/>
    <x v="0"/>
    <x v="0"/>
    <x v="44"/>
    <s v="21-Dec-1961"/>
    <n v="48517.56"/>
    <x v="0"/>
    <s v="tier - 3"/>
    <x v="7"/>
  </r>
  <r>
    <s v="Id150"/>
    <s v="Brihn E"/>
    <n v="26.07"/>
    <n v="5.32"/>
    <s v="No"/>
    <x v="0"/>
    <x v="0"/>
    <n v="0"/>
    <x v="0"/>
    <x v="1"/>
    <x v="1"/>
    <x v="9"/>
    <s v="16-Aug-1980"/>
    <n v="38245.589999999997"/>
    <x v="0"/>
    <s v="tier - 2"/>
    <x v="0"/>
  </r>
  <r>
    <s v="Id1500"/>
    <s v="Merehith L."/>
    <n v="19.475000000000001"/>
    <n v="4.74"/>
    <s v="No"/>
    <x v="0"/>
    <x v="0"/>
    <n v="1"/>
    <x v="1"/>
    <x v="2"/>
    <x v="1"/>
    <x v="41"/>
    <s v="5-Sep-1984"/>
    <n v="6933.24"/>
    <x v="2"/>
    <s v="tier - 3"/>
    <x v="1"/>
  </r>
  <r>
    <s v="Id1501"/>
    <s v="hillicent M"/>
    <n v="26.33"/>
    <n v="4.79"/>
    <s v="No"/>
    <x v="0"/>
    <x v="0"/>
    <n v="0"/>
    <x v="1"/>
    <x v="1"/>
    <x v="1"/>
    <x v="3"/>
    <s v="21-Dec-1989"/>
    <n v="6895.19"/>
    <x v="2"/>
    <s v="tier - 3"/>
    <x v="7"/>
  </r>
  <r>
    <s v="Id1502"/>
    <s v="Kathleen"/>
    <n v="17.29"/>
    <n v="5.35"/>
    <s v="Yes"/>
    <x v="0"/>
    <x v="0"/>
    <n v="0"/>
    <x v="1"/>
    <x v="3"/>
    <x v="1"/>
    <x v="22"/>
    <s v="10-Sep-1985"/>
    <n v="6877.98"/>
    <x v="2"/>
    <s v="tier - 1"/>
    <x v="7"/>
  </r>
  <r>
    <s v="Id1503"/>
    <s v="himberly K"/>
    <n v="42.88"/>
    <n v="4.87"/>
    <s v="No"/>
    <x v="1"/>
    <x v="0"/>
    <n v="1"/>
    <x v="1"/>
    <x v="0"/>
    <x v="1"/>
    <x v="42"/>
    <s v="24-Dec-2004"/>
    <n v="6876.53"/>
    <x v="2"/>
    <s v="tier - 1"/>
    <x v="1"/>
  </r>
  <r>
    <s v="Id1504"/>
    <s v="Jushin C"/>
    <n v="32.200000000000003"/>
    <n v="10.09"/>
    <s v="Yes"/>
    <x v="0"/>
    <x v="0"/>
    <n v="0"/>
    <x v="1"/>
    <x v="0"/>
    <x v="0"/>
    <x v="10"/>
    <s v="23-Jun-1981"/>
    <n v="6875.96"/>
    <x v="2"/>
    <s v="tier - 2"/>
    <x v="6"/>
  </r>
  <r>
    <s v="Id1505"/>
    <s v="Trihtan P."/>
    <n v="18.75"/>
    <n v="5.47"/>
    <s v="Yes"/>
    <x v="0"/>
    <x v="1"/>
    <n v="1"/>
    <x v="1"/>
    <x v="2"/>
    <x v="1"/>
    <x v="4"/>
    <s v="23-Oct-1969"/>
    <n v="6868.39"/>
    <x v="2"/>
    <s v="tier - 2"/>
    <x v="0"/>
  </r>
  <r>
    <s v="Id1506"/>
    <s v="Trahi A"/>
    <n v="22.36"/>
    <n v="8.6"/>
    <s v="No"/>
    <x v="0"/>
    <x v="0"/>
    <n v="0"/>
    <x v="1"/>
    <x v="2"/>
    <x v="0"/>
    <x v="1"/>
    <s v="5-Aug-1978"/>
    <n v="6863.49"/>
    <x v="2"/>
    <s v="tier - 1"/>
    <x v="0"/>
  </r>
  <r>
    <s v="Id1507"/>
    <s v="Juhtin P"/>
    <n v="23.94"/>
    <n v="10.74"/>
    <s v="Yes"/>
    <x v="0"/>
    <x v="0"/>
    <n v="0"/>
    <x v="1"/>
    <x v="2"/>
    <x v="0"/>
    <x v="10"/>
    <s v="19-Jun-1981"/>
    <n v="6858.48"/>
    <x v="2"/>
    <s v="tier - 2"/>
    <x v="9"/>
  </r>
  <r>
    <s v="Id1508"/>
    <s v="Logah M"/>
    <n v="30.1"/>
    <n v="4.3899999999999997"/>
    <s v="No"/>
    <x v="0"/>
    <x v="1"/>
    <n v="1"/>
    <x v="1"/>
    <x v="0"/>
    <x v="1"/>
    <x v="20"/>
    <s v="4-Nov-1979"/>
    <n v="6849.03"/>
    <x v="2"/>
    <s v="tier - 2"/>
    <x v="6"/>
  </r>
  <r>
    <s v="Id1509"/>
    <s v="Sebastien"/>
    <n v="21.93"/>
    <n v="6.3"/>
    <s v="No"/>
    <x v="0"/>
    <x v="0"/>
    <n v="0"/>
    <x v="1"/>
    <x v="2"/>
    <x v="2"/>
    <x v="2"/>
    <s v="15-Jun-1977"/>
    <n v="6843.17"/>
    <x v="2"/>
    <s v="tier - 1"/>
    <x v="0"/>
  </r>
  <r>
    <s v="Id151"/>
    <s v="Bonnie"/>
    <n v="36.54"/>
    <n v="4.46"/>
    <s v="Yes"/>
    <x v="0"/>
    <x v="0"/>
    <n v="1"/>
    <x v="0"/>
    <x v="0"/>
    <x v="1"/>
    <x v="28"/>
    <s v="16-Jun-1964"/>
    <n v="38241.74"/>
    <x v="2"/>
    <s v="tier - 3"/>
    <x v="6"/>
  </r>
  <r>
    <s v="Id1510"/>
    <s v="Thffany A"/>
    <n v="39.75"/>
    <n v="5.41"/>
    <s v="No"/>
    <x v="1"/>
    <x v="0"/>
    <n v="1"/>
    <x v="1"/>
    <x v="0"/>
    <x v="1"/>
    <x v="13"/>
    <s v="30-Nov-2000"/>
    <n v="6842.28"/>
    <x v="2"/>
    <s v="tier - 1"/>
    <x v="1"/>
  </r>
  <r>
    <s v="Id1511"/>
    <s v="Matthew"/>
    <n v="26.03"/>
    <n v="4.47"/>
    <s v="No"/>
    <x v="0"/>
    <x v="1"/>
    <n v="1"/>
    <x v="1"/>
    <x v="1"/>
    <x v="1"/>
    <x v="20"/>
    <s v="15-Jul-1979"/>
    <n v="6837.37"/>
    <x v="1"/>
    <s v="tier - 1"/>
    <x v="3"/>
  </r>
  <r>
    <s v="Id1512"/>
    <s v="Luke"/>
    <n v="34.51"/>
    <n v="6.26"/>
    <s v="No"/>
    <x v="0"/>
    <x v="0"/>
    <n v="0"/>
    <x v="1"/>
    <x v="0"/>
    <x v="2"/>
    <x v="21"/>
    <s v="8-Jul-1994"/>
    <n v="6827.69"/>
    <x v="2"/>
    <s v="tier - 2"/>
    <x v="5"/>
  </r>
  <r>
    <s v="Id1513"/>
    <s v="Leigh"/>
    <n v="19.32"/>
    <n v="11.58"/>
    <s v="Yes"/>
    <x v="0"/>
    <x v="0"/>
    <n v="1"/>
    <x v="1"/>
    <x v="2"/>
    <x v="0"/>
    <x v="34"/>
    <s v="17-Aug-1975"/>
    <n v="6809.46"/>
    <x v="2"/>
    <s v="tier - 1"/>
    <x v="1"/>
  </r>
  <r>
    <s v="Id1514"/>
    <s v="Yosuke"/>
    <n v="28.5"/>
    <n v="4.3600000000000003"/>
    <s v="No"/>
    <x v="0"/>
    <x v="0"/>
    <n v="0"/>
    <x v="1"/>
    <x v="1"/>
    <x v="1"/>
    <x v="17"/>
    <s v="29-Jun-1991"/>
    <n v="6799.46"/>
    <x v="0"/>
    <s v="tier - 2"/>
    <x v="15"/>
  </r>
  <r>
    <s v="Id1515"/>
    <s v="Matthew"/>
    <n v="30.875"/>
    <n v="4.1399999999999997"/>
    <s v="Yes"/>
    <x v="0"/>
    <x v="0"/>
    <n v="0"/>
    <x v="1"/>
    <x v="0"/>
    <x v="1"/>
    <x v="22"/>
    <s v="24-Dec-1985"/>
    <n v="6796.86"/>
    <x v="1"/>
    <s v="tier - 3"/>
    <x v="1"/>
  </r>
  <r>
    <s v="Id1516"/>
    <s v="Jacob"/>
    <n v="24.02"/>
    <n v="4.38"/>
    <s v="No"/>
    <x v="0"/>
    <x v="0"/>
    <n v="0"/>
    <x v="1"/>
    <x v="2"/>
    <x v="1"/>
    <x v="9"/>
    <s v="23-Nov-1980"/>
    <n v="6781.52"/>
    <x v="2"/>
    <s v="tier - 2"/>
    <x v="0"/>
  </r>
  <r>
    <s v="Id1517"/>
    <s v="Jodi"/>
    <n v="36.08"/>
    <n v="11.61"/>
    <s v="Yes"/>
    <x v="0"/>
    <x v="0"/>
    <n v="0"/>
    <x v="1"/>
    <x v="0"/>
    <x v="0"/>
    <x v="10"/>
    <s v="8-Oct-1981"/>
    <n v="6781.35"/>
    <x v="2"/>
    <s v="tier - 1"/>
    <x v="0"/>
  </r>
  <r>
    <s v="Id1518"/>
    <s v="Lauren"/>
    <n v="32.200000000000003"/>
    <n v="10.59"/>
    <s v="Yes"/>
    <x v="0"/>
    <x v="0"/>
    <n v="0"/>
    <x v="1"/>
    <x v="0"/>
    <x v="0"/>
    <x v="10"/>
    <s v="3-Sep-1981"/>
    <n v="6775.96"/>
    <x v="2"/>
    <s v="tier - 3"/>
    <x v="6"/>
  </r>
  <r>
    <s v="Id1519"/>
    <s v="Misth C"/>
    <n v="28.05"/>
    <n v="11.85"/>
    <s v="Yes"/>
    <x v="0"/>
    <x v="0"/>
    <n v="0"/>
    <x v="1"/>
    <x v="1"/>
    <x v="0"/>
    <x v="10"/>
    <s v="21-Sep-1981"/>
    <n v="6770.19"/>
    <x v="2"/>
    <s v="tier - 3"/>
    <x v="0"/>
  </r>
  <r>
    <s v="Id152"/>
    <s v="Michhel P"/>
    <n v="51.64"/>
    <n v="5.65"/>
    <s v="No"/>
    <x v="0"/>
    <x v="0"/>
    <n v="0"/>
    <x v="0"/>
    <x v="0"/>
    <x v="1"/>
    <x v="3"/>
    <s v="8-Sep-1989"/>
    <n v="38237.339999999997"/>
    <x v="2"/>
    <s v="tier - 3"/>
    <x v="6"/>
  </r>
  <r>
    <s v="Id1520"/>
    <s v="hngela J"/>
    <n v="19"/>
    <n v="5.46"/>
    <s v="Yes"/>
    <x v="0"/>
    <x v="0"/>
    <n v="1"/>
    <x v="1"/>
    <x v="2"/>
    <x v="1"/>
    <x v="35"/>
    <s v="10-Oct-1988"/>
    <n v="6753.04"/>
    <x v="2"/>
    <s v="tier - 2"/>
    <x v="7"/>
  </r>
  <r>
    <s v="Id1521"/>
    <s v="Jonahhan D."/>
    <n v="16.13"/>
    <n v="4.54"/>
    <s v="Yes"/>
    <x v="0"/>
    <x v="0"/>
    <n v="2"/>
    <x v="1"/>
    <x v="3"/>
    <x v="1"/>
    <x v="8"/>
    <s v="9-Dec-1966"/>
    <n v="6750.27"/>
    <x v="1"/>
    <s v="tier - 2"/>
    <x v="0"/>
  </r>
  <r>
    <s v="Id1522"/>
    <s v="Victoria"/>
    <n v="18.77"/>
    <n v="11.98"/>
    <s v="Yes"/>
    <x v="0"/>
    <x v="0"/>
    <n v="2"/>
    <x v="1"/>
    <x v="2"/>
    <x v="0"/>
    <x v="6"/>
    <s v="17-Jun-1970"/>
    <n v="6749.63"/>
    <x v="2"/>
    <s v="tier - 1"/>
    <x v="0"/>
  </r>
  <r>
    <s v="Id1523"/>
    <s v="Adhian R."/>
    <n v="28.88"/>
    <n v="6.59"/>
    <s v="Yes"/>
    <x v="0"/>
    <x v="0"/>
    <n v="1"/>
    <x v="1"/>
    <x v="1"/>
    <x v="0"/>
    <x v="22"/>
    <s v="5-Jun-1986"/>
    <n v="6748.59"/>
    <x v="1"/>
    <s v="tier - 1"/>
    <x v="3"/>
  </r>
  <r>
    <s v="Id1524"/>
    <s v="Andrew"/>
    <n v="27.55"/>
    <n v="10.83"/>
    <s v="Yes"/>
    <x v="0"/>
    <x v="0"/>
    <n v="1"/>
    <x v="1"/>
    <x v="1"/>
    <x v="0"/>
    <x v="24"/>
    <s v="7-Aug-1986"/>
    <n v="6746.74"/>
    <x v="1"/>
    <s v="tier - 2"/>
    <x v="3"/>
  </r>
  <r>
    <s v="Id1525"/>
    <s v="hason A."/>
    <n v="15.6"/>
    <n v="8.6"/>
    <s v="No"/>
    <x v="0"/>
    <x v="0"/>
    <n v="0"/>
    <x v="1"/>
    <x v="3"/>
    <x v="0"/>
    <x v="0"/>
    <s v="18-Jul-1968"/>
    <n v="6738.84"/>
    <x v="1"/>
    <s v="tier - 1"/>
    <x v="1"/>
  </r>
  <r>
    <s v="Id1526"/>
    <s v="Rachel"/>
    <n v="21.99"/>
    <n v="11.17"/>
    <s v="No"/>
    <x v="0"/>
    <x v="0"/>
    <n v="0"/>
    <x v="1"/>
    <x v="2"/>
    <x v="0"/>
    <x v="1"/>
    <s v="21-Oct-1978"/>
    <n v="6737.98"/>
    <x v="2"/>
    <s v="tier - 3"/>
    <x v="0"/>
  </r>
  <r>
    <s v="Id1527"/>
    <s v="Susan"/>
    <n v="34.85"/>
    <n v="5.75"/>
    <s v="No"/>
    <x v="0"/>
    <x v="0"/>
    <n v="0"/>
    <x v="1"/>
    <x v="0"/>
    <x v="2"/>
    <x v="21"/>
    <s v="13-Jun-1994"/>
    <n v="6721.37"/>
    <x v="2"/>
    <s v="tier - 1"/>
    <x v="1"/>
  </r>
  <r>
    <s v="Id1528"/>
    <s v="Chmeron M."/>
    <n v="24.51"/>
    <n v="4.83"/>
    <s v="Yes"/>
    <x v="0"/>
    <x v="1"/>
    <n v="1"/>
    <x v="1"/>
    <x v="2"/>
    <x v="1"/>
    <x v="26"/>
    <s v="12-Jun-1983"/>
    <n v="6710.19"/>
    <x v="1"/>
    <s v="tier - 3"/>
    <x v="1"/>
  </r>
  <r>
    <s v="Id1529"/>
    <s v="hlaudia A."/>
    <n v="19.399999999999999"/>
    <n v="11.93"/>
    <s v="No"/>
    <x v="0"/>
    <x v="0"/>
    <n v="0"/>
    <x v="1"/>
    <x v="2"/>
    <x v="0"/>
    <x v="12"/>
    <s v="12-Dec-1971"/>
    <n v="6706.47"/>
    <x v="2"/>
    <s v="tier - 1"/>
    <x v="0"/>
  </r>
  <r>
    <s v="Id153"/>
    <s v="Paul"/>
    <n v="42.83"/>
    <n v="6.04"/>
    <s v="No"/>
    <x v="0"/>
    <x v="0"/>
    <n v="2"/>
    <x v="0"/>
    <x v="0"/>
    <x v="2"/>
    <x v="7"/>
    <s v="19-Nov-1972"/>
    <n v="38189.1"/>
    <x v="2"/>
    <s v="tier - 2"/>
    <x v="6"/>
  </r>
  <r>
    <s v="Id1530"/>
    <s v="Kate"/>
    <n v="15.1"/>
    <n v="8.41"/>
    <s v="No"/>
    <x v="0"/>
    <x v="0"/>
    <n v="0"/>
    <x v="1"/>
    <x v="3"/>
    <x v="0"/>
    <x v="0"/>
    <s v="13-Jul-1968"/>
    <n v="6700.56"/>
    <x v="1"/>
    <s v="tier - 1"/>
    <x v="1"/>
  </r>
  <r>
    <s v="Id1531"/>
    <s v="Nicohe M."/>
    <n v="23.37"/>
    <n v="5.59"/>
    <s v="Yes"/>
    <x v="0"/>
    <x v="0"/>
    <n v="0"/>
    <x v="1"/>
    <x v="2"/>
    <x v="1"/>
    <x v="22"/>
    <s v="9-Jul-1985"/>
    <n v="6686.43"/>
    <x v="2"/>
    <s v="tier - 3"/>
    <x v="1"/>
  </r>
  <r>
    <s v="Id1532"/>
    <s v="Jack"/>
    <n v="42.4"/>
    <n v="4.0599999999999996"/>
    <s v="No"/>
    <x v="0"/>
    <x v="0"/>
    <n v="0"/>
    <x v="1"/>
    <x v="0"/>
    <x v="1"/>
    <x v="3"/>
    <s v="20-Oct-1989"/>
    <n v="6666.24"/>
    <x v="1"/>
    <s v="tier - 1"/>
    <x v="6"/>
  </r>
  <r>
    <s v="Id1533"/>
    <s v="Gregory"/>
    <n v="28.405000000000001"/>
    <n v="7.02"/>
    <s v="Yes"/>
    <x v="0"/>
    <x v="0"/>
    <n v="0"/>
    <x v="1"/>
    <x v="1"/>
    <x v="0"/>
    <x v="10"/>
    <s v="17-Sep-1981"/>
    <n v="6664.69"/>
    <x v="1"/>
    <s v="tier - 1"/>
    <x v="1"/>
  </r>
  <r>
    <s v="Id1534"/>
    <s v="Rebecca"/>
    <n v="23.4"/>
    <n v="4.47"/>
    <s v="No"/>
    <x v="0"/>
    <x v="0"/>
    <n v="0"/>
    <x v="1"/>
    <x v="2"/>
    <x v="1"/>
    <x v="31"/>
    <s v="27-Sep-1982"/>
    <n v="6664.32"/>
    <x v="2"/>
    <s v="tier - 2"/>
    <x v="0"/>
  </r>
  <r>
    <s v="Id1535"/>
    <s v="Adam"/>
    <n v="33.44"/>
    <n v="4.54"/>
    <s v="No"/>
    <x v="0"/>
    <x v="0"/>
    <n v="0"/>
    <x v="1"/>
    <x v="0"/>
    <x v="1"/>
    <x v="3"/>
    <s v="19-Nov-1989"/>
    <n v="6653.79"/>
    <x v="2"/>
    <s v="tier - 1"/>
    <x v="0"/>
  </r>
  <r>
    <s v="Id1536"/>
    <s v="Ryan"/>
    <n v="21.12"/>
    <n v="4.99"/>
    <s v="No"/>
    <x v="0"/>
    <x v="0"/>
    <n v="1"/>
    <x v="1"/>
    <x v="2"/>
    <x v="1"/>
    <x v="41"/>
    <s v="1-Jul-1984"/>
    <n v="6652.53"/>
    <x v="1"/>
    <s v="tier - 2"/>
    <x v="0"/>
  </r>
  <r>
    <s v="Id1537"/>
    <s v="Jachie K."/>
    <n v="18.48"/>
    <n v="10.84"/>
    <s v="Yes"/>
    <x v="0"/>
    <x v="0"/>
    <n v="2"/>
    <x v="1"/>
    <x v="3"/>
    <x v="0"/>
    <x v="6"/>
    <s v="8-Nov-1970"/>
    <n v="6651.26"/>
    <x v="2"/>
    <s v="tier - 3"/>
    <x v="0"/>
  </r>
  <r>
    <s v="Id1538"/>
    <s v="Chris"/>
    <n v="16.815000000000001"/>
    <n v="5.63"/>
    <s v="No"/>
    <x v="0"/>
    <x v="0"/>
    <n v="1"/>
    <x v="1"/>
    <x v="3"/>
    <x v="1"/>
    <x v="41"/>
    <s v="8-Dec-1984"/>
    <n v="6640.54"/>
    <x v="2"/>
    <s v="tier - 3"/>
    <x v="9"/>
  </r>
  <r>
    <s v="Id1539"/>
    <s v="Tyher C"/>
    <n v="26.72"/>
    <n v="4.1399999999999997"/>
    <s v="No"/>
    <x v="0"/>
    <x v="0"/>
    <n v="0"/>
    <x v="1"/>
    <x v="1"/>
    <x v="1"/>
    <x v="3"/>
    <s v="6-Jun-1990"/>
    <n v="6639.3"/>
    <x v="2"/>
    <s v="tier - 2"/>
    <x v="5"/>
  </r>
  <r>
    <s v="Id154"/>
    <s v="Michael"/>
    <n v="40.15"/>
    <n v="5.76"/>
    <s v="No"/>
    <x v="0"/>
    <x v="0"/>
    <n v="1"/>
    <x v="0"/>
    <x v="0"/>
    <x v="2"/>
    <x v="37"/>
    <s v="29-Jul-1998"/>
    <n v="38126.25"/>
    <x v="0"/>
    <s v="tier - 3"/>
    <x v="0"/>
  </r>
  <r>
    <s v="Id1540"/>
    <s v="Yoshie"/>
    <n v="41.42"/>
    <n v="5.17"/>
    <s v="No"/>
    <x v="0"/>
    <x v="1"/>
    <n v="1"/>
    <x v="1"/>
    <x v="0"/>
    <x v="1"/>
    <x v="38"/>
    <s v="4-Sep-2003"/>
    <n v="6638.16"/>
    <x v="2"/>
    <s v="tier - 1"/>
    <x v="1"/>
  </r>
  <r>
    <s v="Id1541"/>
    <s v="Lauhen A"/>
    <n v="20.69"/>
    <n v="6.93"/>
    <s v="No"/>
    <x v="0"/>
    <x v="0"/>
    <n v="2"/>
    <x v="1"/>
    <x v="2"/>
    <x v="0"/>
    <x v="19"/>
    <s v="29-Aug-1973"/>
    <n v="6630.31"/>
    <x v="2"/>
    <s v="tier - 1"/>
    <x v="0"/>
  </r>
  <r>
    <s v="Id1542"/>
    <s v="Masoh D."/>
    <n v="41.23"/>
    <n v="4.24"/>
    <s v="No"/>
    <x v="0"/>
    <x v="0"/>
    <n v="0"/>
    <x v="1"/>
    <x v="0"/>
    <x v="1"/>
    <x v="31"/>
    <s v="28-Aug-1982"/>
    <n v="6610.11"/>
    <x v="1"/>
    <s v="tier - 2"/>
    <x v="12"/>
  </r>
  <r>
    <s v="Id1543"/>
    <s v="Ryan"/>
    <n v="29.9"/>
    <n v="5.91"/>
    <s v="No"/>
    <x v="0"/>
    <x v="0"/>
    <n v="0"/>
    <x v="1"/>
    <x v="1"/>
    <x v="2"/>
    <x v="31"/>
    <s v="7-Nov-1982"/>
    <n v="6600.36"/>
    <x v="2"/>
    <s v="tier - 3"/>
    <x v="6"/>
  </r>
  <r>
    <s v="Id1544"/>
    <s v="hrturo"/>
    <n v="34.104999999999997"/>
    <n v="5.93"/>
    <s v="No"/>
    <x v="0"/>
    <x v="0"/>
    <n v="0"/>
    <x v="1"/>
    <x v="0"/>
    <x v="2"/>
    <x v="31"/>
    <s v="29-Dec-1982"/>
    <n v="6600.21"/>
    <x v="1"/>
    <s v="tier - 2"/>
    <x v="3"/>
  </r>
  <r>
    <s v="Id1545"/>
    <s v="Jake"/>
    <n v="24.97"/>
    <n v="5.66"/>
    <s v="No"/>
    <x v="0"/>
    <x v="0"/>
    <n v="0"/>
    <x v="1"/>
    <x v="2"/>
    <x v="1"/>
    <x v="31"/>
    <s v="22-Nov-1982"/>
    <n v="6593.51"/>
    <x v="2"/>
    <s v="tier - 1"/>
    <x v="0"/>
  </r>
  <r>
    <s v="Id1546"/>
    <s v="Sahah E"/>
    <n v="34.799999999999997"/>
    <n v="4.1900000000000004"/>
    <s v="No"/>
    <x v="0"/>
    <x v="0"/>
    <n v="1"/>
    <x v="1"/>
    <x v="0"/>
    <x v="1"/>
    <x v="41"/>
    <s v="5-Oct-1984"/>
    <n v="6571.54"/>
    <x v="2"/>
    <s v="tier - 3"/>
    <x v="6"/>
  </r>
  <r>
    <s v="Id1547"/>
    <s v="Alishn L."/>
    <n v="32.965000000000003"/>
    <n v="9.2100000000000009"/>
    <s v="Yes"/>
    <x v="0"/>
    <x v="0"/>
    <n v="0"/>
    <x v="1"/>
    <x v="0"/>
    <x v="0"/>
    <x v="10"/>
    <s v="20-Jul-1981"/>
    <n v="6571.02"/>
    <x v="2"/>
    <s v="tier - 1"/>
    <x v="1"/>
  </r>
  <r>
    <s v="Id1548"/>
    <s v="Kahen A."/>
    <n v="27.265000000000001"/>
    <n v="5.51"/>
    <s v="No"/>
    <x v="0"/>
    <x v="0"/>
    <n v="1"/>
    <x v="1"/>
    <x v="1"/>
    <x v="1"/>
    <x v="41"/>
    <s v="20-Sep-1984"/>
    <n v="6555.07"/>
    <x v="2"/>
    <s v="tier - 2"/>
    <x v="7"/>
  </r>
  <r>
    <s v="Id1549"/>
    <s v="Thomas R"/>
    <n v="17.059999999999999"/>
    <n v="8.5"/>
    <s v="No"/>
    <x v="0"/>
    <x v="0"/>
    <n v="0"/>
    <x v="1"/>
    <x v="3"/>
    <x v="0"/>
    <x v="0"/>
    <s v="11-Dec-1968"/>
    <n v="6552.01"/>
    <x v="1"/>
    <s v="tier - 2"/>
    <x v="0"/>
  </r>
  <r>
    <s v="Id155"/>
    <s v="Samuel"/>
    <n v="27.8"/>
    <n v="4.3600000000000003"/>
    <s v="No"/>
    <x v="0"/>
    <x v="1"/>
    <n v="1"/>
    <x v="0"/>
    <x v="1"/>
    <x v="1"/>
    <x v="20"/>
    <s v="9-Sep-1979"/>
    <n v="37829.72"/>
    <x v="0"/>
    <s v="tier - 2"/>
    <x v="6"/>
  </r>
  <r>
    <s v="Id1550"/>
    <s v="Stephanie W."/>
    <n v="36.29"/>
    <n v="6.23"/>
    <s v="No"/>
    <x v="0"/>
    <x v="0"/>
    <n v="0"/>
    <x v="1"/>
    <x v="0"/>
    <x v="2"/>
    <x v="3"/>
    <s v="6-Aug-1989"/>
    <n v="6551.75"/>
    <x v="2"/>
    <s v="tier - 2"/>
    <x v="7"/>
  </r>
  <r>
    <s v="Id1551"/>
    <s v="Ezra"/>
    <n v="28.594999999999999"/>
    <n v="8.5299999999999994"/>
    <s v="Yes"/>
    <x v="0"/>
    <x v="0"/>
    <n v="1"/>
    <x v="1"/>
    <x v="1"/>
    <x v="0"/>
    <x v="24"/>
    <s v="18-Dec-1986"/>
    <n v="6548.2"/>
    <x v="2"/>
    <s v="tier - 3"/>
    <x v="1"/>
  </r>
  <r>
    <s v="Id1552"/>
    <s v="Jim"/>
    <n v="17.8"/>
    <n v="5.75"/>
    <s v="Yes"/>
    <x v="0"/>
    <x v="1"/>
    <n v="1"/>
    <x v="1"/>
    <x v="3"/>
    <x v="2"/>
    <x v="4"/>
    <s v="3-Dec-1969"/>
    <n v="6546.16"/>
    <x v="2"/>
    <s v="tier - 3"/>
    <x v="0"/>
  </r>
  <r>
    <s v="Id1553"/>
    <s v="Ari h."/>
    <n v="21.4"/>
    <n v="5.6"/>
    <s v="No"/>
    <x v="0"/>
    <x v="0"/>
    <n v="0"/>
    <x v="1"/>
    <x v="2"/>
    <x v="1"/>
    <x v="31"/>
    <s v="2-Oct-1982"/>
    <n v="6536.68"/>
    <x v="2"/>
    <s v="tier - 2"/>
    <x v="1"/>
  </r>
  <r>
    <s v="Id1554"/>
    <s v="Fanny"/>
    <n v="23.01"/>
    <n v="4.68"/>
    <s v="No"/>
    <x v="0"/>
    <x v="0"/>
    <n v="0"/>
    <x v="1"/>
    <x v="2"/>
    <x v="1"/>
    <x v="31"/>
    <s v="12-Aug-1982"/>
    <n v="6532.04"/>
    <x v="2"/>
    <s v="tier - 1"/>
    <x v="0"/>
  </r>
  <r>
    <s v="Id1555"/>
    <s v="heather"/>
    <n v="19.86"/>
    <n v="5.62"/>
    <s v="Yes"/>
    <x v="0"/>
    <x v="0"/>
    <n v="0"/>
    <x v="1"/>
    <x v="2"/>
    <x v="1"/>
    <x v="5"/>
    <s v="23-Oct-1976"/>
    <n v="6529.21"/>
    <x v="2"/>
    <s v="tier - 1"/>
    <x v="0"/>
  </r>
  <r>
    <s v="Id1556"/>
    <s v="Peter W"/>
    <n v="33.58"/>
    <n v="5.08"/>
    <s v="No"/>
    <x v="0"/>
    <x v="0"/>
    <n v="0"/>
    <x v="1"/>
    <x v="0"/>
    <x v="1"/>
    <x v="21"/>
    <s v="7-Jul-1994"/>
    <n v="6512.24"/>
    <x v="2"/>
    <s v="tier - 1"/>
    <x v="5"/>
  </r>
  <r>
    <s v="Id1557"/>
    <s v="Chtherine A"/>
    <n v="29.81"/>
    <n v="5.28"/>
    <s v="No"/>
    <x v="0"/>
    <x v="0"/>
    <n v="0"/>
    <x v="1"/>
    <x v="1"/>
    <x v="1"/>
    <x v="31"/>
    <s v="28-Aug-1982"/>
    <n v="6500.24"/>
    <x v="2"/>
    <s v="tier - 2"/>
    <x v="0"/>
  </r>
  <r>
    <s v="Id1558"/>
    <s v="KellyhA"/>
    <n v="27.4"/>
    <n v="4.6100000000000003"/>
    <s v="No"/>
    <x v="0"/>
    <x v="0"/>
    <n v="0"/>
    <x v="1"/>
    <x v="1"/>
    <x v="1"/>
    <x v="31"/>
    <s v="9-Oct-1982"/>
    <n v="6496.89"/>
    <x v="2"/>
    <s v="tier - 3"/>
    <x v="6"/>
  </r>
  <r>
    <s v="Id1559"/>
    <s v="Janeh N."/>
    <n v="17.98"/>
    <n v="6.57"/>
    <s v="Yes"/>
    <x v="0"/>
    <x v="0"/>
    <n v="2"/>
    <x v="1"/>
    <x v="3"/>
    <x v="0"/>
    <x v="6"/>
    <s v="1-Dec-1970"/>
    <n v="6481.67"/>
    <x v="2"/>
    <s v="tier - 2"/>
    <x v="0"/>
  </r>
  <r>
    <s v="Id156"/>
    <s v="Matthew"/>
    <n v="45.81"/>
    <n v="4.76"/>
    <s v="Yes"/>
    <x v="0"/>
    <x v="1"/>
    <n v="1"/>
    <x v="0"/>
    <x v="0"/>
    <x v="1"/>
    <x v="26"/>
    <s v="26-Jul-1983"/>
    <n v="37800.980000000003"/>
    <x v="2"/>
    <s v="tier - 2"/>
    <x v="6"/>
  </r>
  <r>
    <s v="Id1560"/>
    <s v="Yann Kah"/>
    <n v="37.9"/>
    <n v="5.83"/>
    <s v="No"/>
    <x v="0"/>
    <x v="0"/>
    <n v="0"/>
    <x v="1"/>
    <x v="0"/>
    <x v="2"/>
    <x v="20"/>
    <s v="8-Jun-1980"/>
    <n v="6474.01"/>
    <x v="2"/>
    <s v="tier - 3"/>
    <x v="6"/>
  </r>
  <r>
    <s v="Id1561"/>
    <s v="Zahhary R."/>
    <n v="25.27"/>
    <n v="6.98"/>
    <s v="Yes"/>
    <x v="0"/>
    <x v="0"/>
    <n v="0"/>
    <x v="1"/>
    <x v="1"/>
    <x v="0"/>
    <x v="10"/>
    <s v="27-Jul-1981"/>
    <n v="6473.15"/>
    <x v="2"/>
    <s v="tier - 2"/>
    <x v="0"/>
  </r>
  <r>
    <s v="Id1562"/>
    <s v="Alejandro Sr"/>
    <n v="29.26"/>
    <n v="4.03"/>
    <s v="No"/>
    <x v="0"/>
    <x v="0"/>
    <n v="1"/>
    <x v="1"/>
    <x v="1"/>
    <x v="1"/>
    <x v="41"/>
    <s v="1-Nov-1984"/>
    <n v="6457.84"/>
    <x v="2"/>
    <s v="tier - 3"/>
    <x v="1"/>
  </r>
  <r>
    <s v="Id1563"/>
    <s v="Nhcholas R."/>
    <n v="27.835000000000001"/>
    <n v="4.5599999999999996"/>
    <s v="No"/>
    <x v="0"/>
    <x v="0"/>
    <n v="1"/>
    <x v="1"/>
    <x v="1"/>
    <x v="1"/>
    <x v="41"/>
    <s v="26-Aug-1984"/>
    <n v="6455.86"/>
    <x v="1"/>
    <s v="tier - 3"/>
    <x v="1"/>
  </r>
  <r>
    <s v="Id1564"/>
    <s v="Paul"/>
    <n v="46.53"/>
    <n v="5.38"/>
    <s v="Yes"/>
    <x v="0"/>
    <x v="0"/>
    <n v="0"/>
    <x v="1"/>
    <x v="0"/>
    <x v="1"/>
    <x v="22"/>
    <s v="22-Jul-1985"/>
    <n v="6435.62"/>
    <x v="1"/>
    <s v="tier - 2"/>
    <x v="0"/>
  </r>
  <r>
    <s v="Id1565"/>
    <s v="Mihhael D"/>
    <n v="20.58"/>
    <n v="11.04"/>
    <s v="Yes"/>
    <x v="0"/>
    <x v="0"/>
    <n v="1"/>
    <x v="1"/>
    <x v="2"/>
    <x v="0"/>
    <x v="34"/>
    <s v="5-Aug-1975"/>
    <n v="6423.48"/>
    <x v="2"/>
    <s v="tier - 3"/>
    <x v="0"/>
  </r>
  <r>
    <s v="Id1566"/>
    <s v="Marina"/>
    <n v="19.53"/>
    <n v="6.09"/>
    <s v="Yes"/>
    <x v="0"/>
    <x v="0"/>
    <n v="0"/>
    <x v="1"/>
    <x v="2"/>
    <x v="2"/>
    <x v="5"/>
    <s v="30-Dec-1976"/>
    <n v="6417.28"/>
    <x v="2"/>
    <s v="tier - 3"/>
    <x v="0"/>
  </r>
  <r>
    <s v="Id1567"/>
    <s v="Caroline"/>
    <n v="27.7"/>
    <n v="4.71"/>
    <s v="No"/>
    <x v="0"/>
    <x v="0"/>
    <n v="1"/>
    <x v="1"/>
    <x v="1"/>
    <x v="1"/>
    <x v="30"/>
    <s v="4-Sep-1987"/>
    <n v="6414.18"/>
    <x v="2"/>
    <s v="tier - 2"/>
    <x v="6"/>
  </r>
  <r>
    <s v="Id1568"/>
    <s v="hoss P"/>
    <n v="18.920000000000002"/>
    <n v="8.18"/>
    <s v="No"/>
    <x v="0"/>
    <x v="0"/>
    <n v="0"/>
    <x v="1"/>
    <x v="2"/>
    <x v="0"/>
    <x v="12"/>
    <s v="22-Aug-1971"/>
    <n v="6412.34"/>
    <x v="2"/>
    <s v="tier - 3"/>
    <x v="0"/>
  </r>
  <r>
    <s v="Id1569"/>
    <s v="Aoife"/>
    <n v="17.760000000000002"/>
    <n v="11.18"/>
    <s v="Yes"/>
    <x v="0"/>
    <x v="0"/>
    <n v="2"/>
    <x v="1"/>
    <x v="3"/>
    <x v="0"/>
    <x v="6"/>
    <s v="20-Aug-1970"/>
    <n v="6407.05"/>
    <x v="2"/>
    <s v="tier - 1"/>
    <x v="0"/>
  </r>
  <r>
    <s v="Id157"/>
    <s v="Daniel"/>
    <n v="34.43"/>
    <n v="10.82"/>
    <s v="Yes"/>
    <x v="0"/>
    <x v="0"/>
    <n v="1"/>
    <x v="0"/>
    <x v="0"/>
    <x v="0"/>
    <x v="24"/>
    <s v="15-Aug-1986"/>
    <n v="37742.58"/>
    <x v="0"/>
    <s v="tier - 1"/>
    <x v="0"/>
  </r>
  <r>
    <s v="Id1570"/>
    <s v="Wesley"/>
    <n v="29.83"/>
    <n v="5.03"/>
    <s v="Yes"/>
    <x v="0"/>
    <x v="0"/>
    <n v="0"/>
    <x v="1"/>
    <x v="1"/>
    <x v="1"/>
    <x v="22"/>
    <s v="10-Dec-1985"/>
    <n v="6406.41"/>
    <x v="0"/>
    <s v="tier - 3"/>
    <x v="15"/>
  </r>
  <r>
    <s v="Id1571"/>
    <s v="Rebehca J"/>
    <n v="23.465"/>
    <n v="5.56"/>
    <s v="No"/>
    <x v="0"/>
    <x v="0"/>
    <n v="1"/>
    <x v="1"/>
    <x v="2"/>
    <x v="1"/>
    <x v="30"/>
    <s v="9-Sep-1987"/>
    <n v="6402.29"/>
    <x v="2"/>
    <s v="tier - 3"/>
    <x v="7"/>
  </r>
  <r>
    <s v="Id1572"/>
    <s v="Barrh P."/>
    <n v="29.355"/>
    <n v="4.33"/>
    <s v="No"/>
    <x v="0"/>
    <x v="0"/>
    <n v="0"/>
    <x v="1"/>
    <x v="1"/>
    <x v="1"/>
    <x v="31"/>
    <s v="28-Oct-1982"/>
    <n v="6393.6"/>
    <x v="2"/>
    <s v="tier - 1"/>
    <x v="1"/>
  </r>
  <r>
    <s v="Id1573"/>
    <s v="Maciej"/>
    <n v="35.49"/>
    <n v="5.21"/>
    <s v="Yes"/>
    <x v="0"/>
    <x v="1"/>
    <n v="1"/>
    <x v="1"/>
    <x v="0"/>
    <x v="1"/>
    <x v="36"/>
    <s v="16-Aug-1997"/>
    <n v="6389.53"/>
    <x v="2"/>
    <s v="tier - 2"/>
    <x v="5"/>
  </r>
  <r>
    <s v="Id1574"/>
    <s v="Jhrry D."/>
    <n v="26.315000000000001"/>
    <n v="5.89"/>
    <s v="No"/>
    <x v="0"/>
    <x v="0"/>
    <n v="0"/>
    <x v="1"/>
    <x v="1"/>
    <x v="2"/>
    <x v="31"/>
    <s v="6-Aug-1982"/>
    <n v="6389.38"/>
    <x v="0"/>
    <s v="tier - 2"/>
    <x v="1"/>
  </r>
  <r>
    <s v="Id1575"/>
    <s v="Ehic A."/>
    <n v="19.79"/>
    <n v="4.8099999999999996"/>
    <s v="Yes"/>
    <x v="0"/>
    <x v="0"/>
    <n v="0"/>
    <x v="1"/>
    <x v="2"/>
    <x v="1"/>
    <x v="5"/>
    <s v="18-Nov-1976"/>
    <n v="6374.16"/>
    <x v="2"/>
    <s v="tier - 2"/>
    <x v="0"/>
  </r>
  <r>
    <s v="Id1576"/>
    <s v="Cathi"/>
    <n v="40.564999999999998"/>
    <n v="5.66"/>
    <s v="No"/>
    <x v="0"/>
    <x v="0"/>
    <n v="1"/>
    <x v="1"/>
    <x v="0"/>
    <x v="1"/>
    <x v="41"/>
    <s v="13-Aug-1984"/>
    <n v="6373.56"/>
    <x v="2"/>
    <s v="tier - 1"/>
    <x v="1"/>
  </r>
  <r>
    <s v="Id1577"/>
    <s v="Alhx M"/>
    <n v="18.03"/>
    <n v="10.66"/>
    <s v="Yes"/>
    <x v="0"/>
    <x v="0"/>
    <n v="2"/>
    <x v="1"/>
    <x v="3"/>
    <x v="0"/>
    <x v="6"/>
    <s v="9-Nov-1970"/>
    <n v="6367.31"/>
    <x v="2"/>
    <s v="tier - 1"/>
    <x v="0"/>
  </r>
  <r>
    <s v="Id1578"/>
    <s v="Liang"/>
    <n v="34.65"/>
    <n v="5.98"/>
    <s v="Yes"/>
    <x v="0"/>
    <x v="0"/>
    <n v="0"/>
    <x v="1"/>
    <x v="0"/>
    <x v="2"/>
    <x v="16"/>
    <s v="7-Jul-1996"/>
    <n v="6361.47"/>
    <x v="2"/>
    <s v="tier - 3"/>
    <x v="5"/>
  </r>
  <r>
    <s v="Id1579"/>
    <s v="Lexy"/>
    <n v="42.94"/>
    <n v="4.34"/>
    <s v="No"/>
    <x v="0"/>
    <x v="0"/>
    <n v="0"/>
    <x v="1"/>
    <x v="0"/>
    <x v="1"/>
    <x v="3"/>
    <s v="24-Jun-1989"/>
    <n v="6360.99"/>
    <x v="2"/>
    <s v="tier - 2"/>
    <x v="1"/>
  </r>
  <r>
    <s v="Id158"/>
    <s v="Syndy"/>
    <n v="41.33"/>
    <n v="4.01"/>
    <s v="Yes"/>
    <x v="0"/>
    <x v="0"/>
    <n v="0"/>
    <x v="0"/>
    <x v="0"/>
    <x v="1"/>
    <x v="5"/>
    <s v="18-Sep-1976"/>
    <n v="37735.199999999997"/>
    <x v="2"/>
    <s v="tier - 2"/>
    <x v="6"/>
  </r>
  <r>
    <s v="Id1580"/>
    <s v="Michael"/>
    <n v="31.254999999999999"/>
    <n v="5.17"/>
    <s v="No"/>
    <x v="0"/>
    <x v="0"/>
    <n v="0"/>
    <x v="1"/>
    <x v="0"/>
    <x v="1"/>
    <x v="9"/>
    <s v="30-Oct-1980"/>
    <n v="6358.78"/>
    <x v="2"/>
    <s v="tier - 1"/>
    <x v="1"/>
  </r>
  <r>
    <s v="Id1581"/>
    <s v="Shmuel L"/>
    <n v="45.43"/>
    <n v="4.2300000000000004"/>
    <s v="Yes"/>
    <x v="0"/>
    <x v="1"/>
    <n v="1"/>
    <x v="1"/>
    <x v="0"/>
    <x v="1"/>
    <x v="26"/>
    <s v="19-Aug-1983"/>
    <n v="6356.27"/>
    <x v="1"/>
    <s v="tier - 2"/>
    <x v="0"/>
  </r>
  <r>
    <s v="Id1582"/>
    <s v="Spehcer A."/>
    <n v="32.340000000000003"/>
    <n v="4.88"/>
    <s v="Yes"/>
    <x v="0"/>
    <x v="1"/>
    <n v="1"/>
    <x v="1"/>
    <x v="0"/>
    <x v="1"/>
    <x v="26"/>
    <s v="21-Oct-1983"/>
    <n v="6338.08"/>
    <x v="2"/>
    <s v="tier - 1"/>
    <x v="0"/>
  </r>
  <r>
    <s v="Id1583"/>
    <s v="Rochelle"/>
    <n v="25.46"/>
    <n v="9.7100000000000009"/>
    <s v="Yes"/>
    <x v="0"/>
    <x v="0"/>
    <n v="1"/>
    <x v="1"/>
    <x v="1"/>
    <x v="0"/>
    <x v="24"/>
    <s v="25-Sep-1986"/>
    <n v="6335.64"/>
    <x v="2"/>
    <s v="tier - 2"/>
    <x v="0"/>
  </r>
  <r>
    <s v="Id1584"/>
    <s v="Paula"/>
    <n v="37.145000000000003"/>
    <n v="5.32"/>
    <s v="No"/>
    <x v="0"/>
    <x v="0"/>
    <n v="0"/>
    <x v="1"/>
    <x v="0"/>
    <x v="1"/>
    <x v="29"/>
    <s v="13-Aug-1990"/>
    <n v="6334.34"/>
    <x v="2"/>
    <s v="tier - 2"/>
    <x v="7"/>
  </r>
  <r>
    <s v="Id1585"/>
    <s v="Madhline E."/>
    <n v="30.8"/>
    <n v="5.83"/>
    <s v="Yes"/>
    <x v="0"/>
    <x v="0"/>
    <n v="0"/>
    <x v="1"/>
    <x v="0"/>
    <x v="2"/>
    <x v="22"/>
    <s v="15-Dec-1985"/>
    <n v="6313.76"/>
    <x v="2"/>
    <s v="tier - 1"/>
    <x v="0"/>
  </r>
  <r>
    <s v="Id1586"/>
    <s v="Mahia Isabel"/>
    <n v="29.5"/>
    <n v="5.54"/>
    <s v="Yes"/>
    <x v="0"/>
    <x v="0"/>
    <n v="0"/>
    <x v="1"/>
    <x v="1"/>
    <x v="1"/>
    <x v="22"/>
    <s v="19-Nov-1985"/>
    <n v="6311.95"/>
    <x v="2"/>
    <s v="tier - 1"/>
    <x v="6"/>
  </r>
  <r>
    <s v="Id1587"/>
    <s v="Arthhr M."/>
    <n v="43.39"/>
    <n v="5.85"/>
    <s v="No"/>
    <x v="1"/>
    <x v="0"/>
    <n v="1"/>
    <x v="1"/>
    <x v="0"/>
    <x v="2"/>
    <x v="42"/>
    <s v="27-Jul-2004"/>
    <n v="6311.11"/>
    <x v="2"/>
    <s v="tier - 2"/>
    <x v="6"/>
  </r>
  <r>
    <s v="Id1588"/>
    <s v="hoseph R."/>
    <n v="15.08"/>
    <n v="4.8499999999999996"/>
    <s v="Yes"/>
    <x v="0"/>
    <x v="1"/>
    <n v="1"/>
    <x v="1"/>
    <x v="3"/>
    <x v="1"/>
    <x v="4"/>
    <s v="4-Sep-1969"/>
    <n v="6305.61"/>
    <x v="2"/>
    <s v="tier - 2"/>
    <x v="1"/>
  </r>
  <r>
    <s v="Id1589"/>
    <s v="Sachiko"/>
    <n v="20.48"/>
    <n v="11.09"/>
    <s v="No"/>
    <x v="0"/>
    <x v="0"/>
    <n v="0"/>
    <x v="1"/>
    <x v="2"/>
    <x v="0"/>
    <x v="15"/>
    <s v="17-Sep-1974"/>
    <n v="6302.23"/>
    <x v="2"/>
    <s v="tier - 1"/>
    <x v="0"/>
  </r>
  <r>
    <s v="Id159"/>
    <s v="Aleksandra"/>
    <n v="31.92"/>
    <n v="5.12"/>
    <s v="Yes"/>
    <x v="0"/>
    <x v="0"/>
    <n v="1"/>
    <x v="0"/>
    <x v="0"/>
    <x v="1"/>
    <x v="35"/>
    <s v="10-Oct-1988"/>
    <n v="37701.879999999997"/>
    <x v="2"/>
    <s v="tier - 3"/>
    <x v="8"/>
  </r>
  <r>
    <s v="Id1590"/>
    <s v="Christopher"/>
    <n v="34.450000000000003"/>
    <n v="5.58"/>
    <s v="Yes"/>
    <x v="0"/>
    <x v="0"/>
    <n v="0"/>
    <x v="1"/>
    <x v="0"/>
    <x v="1"/>
    <x v="16"/>
    <s v="4-Jul-1996"/>
    <n v="6293.63"/>
    <x v="2"/>
    <s v="tier - 3"/>
    <x v="5"/>
  </r>
  <r>
    <s v="Id1591"/>
    <s v="Joseph"/>
    <n v="34.21"/>
    <n v="9.7200000000000006"/>
    <s v="Yes"/>
    <x v="0"/>
    <x v="0"/>
    <n v="0"/>
    <x v="1"/>
    <x v="0"/>
    <x v="0"/>
    <x v="10"/>
    <s v="26-Aug-1981"/>
    <n v="6289.75"/>
    <x v="2"/>
    <s v="tier - 3"/>
    <x v="0"/>
  </r>
  <r>
    <s v="Id1592"/>
    <s v="Lawrence"/>
    <n v="28.8"/>
    <n v="11.41"/>
    <s v="Yes"/>
    <x v="0"/>
    <x v="0"/>
    <n v="0"/>
    <x v="1"/>
    <x v="1"/>
    <x v="0"/>
    <x v="10"/>
    <s v="24-Nov-1981"/>
    <n v="6282.24"/>
    <x v="2"/>
    <s v="tier - 1"/>
    <x v="6"/>
  </r>
  <r>
    <s v="Id1593"/>
    <s v="Katie"/>
    <n v="31.74"/>
    <n v="4.46"/>
    <s v="No"/>
    <x v="0"/>
    <x v="1"/>
    <n v="1"/>
    <x v="1"/>
    <x v="0"/>
    <x v="1"/>
    <x v="40"/>
    <s v="16-Oct-1993"/>
    <n v="6276.3"/>
    <x v="2"/>
    <s v="tier - 1"/>
    <x v="4"/>
  </r>
  <r>
    <s v="Id1594"/>
    <s v="Ruben"/>
    <n v="21.78"/>
    <n v="9.31"/>
    <s v="Yes"/>
    <x v="0"/>
    <x v="0"/>
    <n v="0"/>
    <x v="1"/>
    <x v="2"/>
    <x v="0"/>
    <x v="10"/>
    <s v="30-Jun-1981"/>
    <n v="6272.48"/>
    <x v="0"/>
    <s v="tier - 3"/>
    <x v="0"/>
  </r>
  <r>
    <s v="Id1595"/>
    <s v="Sarah"/>
    <n v="23.75"/>
    <n v="5.03"/>
    <s v="No"/>
    <x v="0"/>
    <x v="0"/>
    <n v="1"/>
    <x v="1"/>
    <x v="2"/>
    <x v="1"/>
    <x v="41"/>
    <s v="25-Sep-1984"/>
    <n v="6269.33"/>
    <x v="2"/>
    <s v="tier - 1"/>
    <x v="0"/>
  </r>
  <r>
    <s v="Id1596"/>
    <s v="Anhela R."/>
    <n v="33.21"/>
    <n v="5.07"/>
    <s v="Yes"/>
    <x v="0"/>
    <x v="0"/>
    <n v="1"/>
    <x v="1"/>
    <x v="0"/>
    <x v="1"/>
    <x v="39"/>
    <s v="17-Oct-1995"/>
    <n v="6261.2"/>
    <x v="2"/>
    <s v="tier - 1"/>
    <x v="2"/>
  </r>
  <r>
    <s v="Id1597"/>
    <s v="Chatham"/>
    <n v="17.7"/>
    <n v="10.42"/>
    <s v="Yes"/>
    <x v="0"/>
    <x v="0"/>
    <n v="2"/>
    <x v="1"/>
    <x v="3"/>
    <x v="0"/>
    <x v="6"/>
    <s v="11-Oct-1970"/>
    <n v="6255.38"/>
    <x v="2"/>
    <s v="tier - 2"/>
    <x v="0"/>
  </r>
  <r>
    <s v="Id1598"/>
    <s v="Derek"/>
    <n v="17.2"/>
    <n v="6.45"/>
    <s v="No"/>
    <x v="0"/>
    <x v="0"/>
    <n v="2"/>
    <x v="1"/>
    <x v="3"/>
    <x v="0"/>
    <x v="7"/>
    <s v="8-Sep-1972"/>
    <n v="6254.13"/>
    <x v="2"/>
    <s v="tier - 2"/>
    <x v="1"/>
  </r>
  <r>
    <s v="Id1599"/>
    <s v="Kalhin J."/>
    <n v="19.21"/>
    <n v="5.52"/>
    <s v="No"/>
    <x v="0"/>
    <x v="0"/>
    <n v="2"/>
    <x v="1"/>
    <x v="2"/>
    <x v="1"/>
    <x v="7"/>
    <s v="11-Nov-1972"/>
    <n v="6253.85"/>
    <x v="2"/>
    <s v="tier - 2"/>
    <x v="0"/>
  </r>
  <r>
    <s v="Id16"/>
    <s v="Philippe"/>
    <n v="39.9"/>
    <n v="11.32"/>
    <s v="No"/>
    <x v="0"/>
    <x v="0"/>
    <n v="0"/>
    <x v="0"/>
    <x v="0"/>
    <x v="0"/>
    <x v="27"/>
    <s v="27-Aug-1962"/>
    <n v="48173.36"/>
    <x v="0"/>
    <s v="tier - 3"/>
    <x v="6"/>
  </r>
  <r>
    <s v="Id160"/>
    <s v="Steeve T Sr"/>
    <n v="39.799999999999997"/>
    <n v="10.54"/>
    <s v="Yes"/>
    <x v="0"/>
    <x v="0"/>
    <n v="2"/>
    <x v="0"/>
    <x v="0"/>
    <x v="0"/>
    <x v="6"/>
    <s v="28-Oct-1970"/>
    <n v="37675.06"/>
    <x v="2"/>
    <s v="tier - 3"/>
    <x v="6"/>
  </r>
  <r>
    <s v="Id1600"/>
    <s v="Dave"/>
    <n v="23.2"/>
    <n v="4.41"/>
    <s v="No"/>
    <x v="0"/>
    <x v="1"/>
    <n v="1"/>
    <x v="1"/>
    <x v="2"/>
    <x v="1"/>
    <x v="20"/>
    <s v="10-Oct-1979"/>
    <n v="6250.44"/>
    <x v="2"/>
    <s v="tier - 1"/>
    <x v="6"/>
  </r>
  <r>
    <s v="Id1601"/>
    <s v="Barhara G."/>
    <n v="32.5"/>
    <n v="4.6900000000000004"/>
    <s v="Yes"/>
    <x v="0"/>
    <x v="1"/>
    <n v="1"/>
    <x v="1"/>
    <x v="0"/>
    <x v="1"/>
    <x v="26"/>
    <s v="11-Aug-1983"/>
    <n v="6238.3"/>
    <x v="2"/>
    <s v="tier - 1"/>
    <x v="6"/>
  </r>
  <r>
    <s v="Id1602"/>
    <s v="Skylar"/>
    <n v="20.9"/>
    <n v="6.94"/>
    <s v="No"/>
    <x v="0"/>
    <x v="0"/>
    <n v="0"/>
    <x v="1"/>
    <x v="2"/>
    <x v="0"/>
    <x v="1"/>
    <s v="19-Sep-1978"/>
    <n v="6236.95"/>
    <x v="2"/>
    <s v="tier - 2"/>
    <x v="0"/>
  </r>
  <r>
    <s v="Id1603"/>
    <s v="Nick"/>
    <n v="19.11"/>
    <n v="4.3499999999999996"/>
    <s v="No"/>
    <x v="0"/>
    <x v="0"/>
    <n v="2"/>
    <x v="1"/>
    <x v="2"/>
    <x v="1"/>
    <x v="7"/>
    <s v="29-Jun-1972"/>
    <n v="6219.93"/>
    <x v="2"/>
    <s v="tier - 2"/>
    <x v="0"/>
  </r>
  <r>
    <s v="Id1604"/>
    <s v="Sunnh S"/>
    <n v="31.17"/>
    <n v="5.28"/>
    <s v="No"/>
    <x v="0"/>
    <x v="0"/>
    <n v="1"/>
    <x v="1"/>
    <x v="0"/>
    <x v="1"/>
    <x v="25"/>
    <s v="12-Aug-1992"/>
    <n v="6208.5"/>
    <x v="2"/>
    <s v="tier - 1"/>
    <x v="5"/>
  </r>
  <r>
    <s v="Id1605"/>
    <s v="Anne-Marie"/>
    <n v="36.08"/>
    <n v="4.29"/>
    <s v="No"/>
    <x v="0"/>
    <x v="0"/>
    <n v="0"/>
    <x v="1"/>
    <x v="0"/>
    <x v="1"/>
    <x v="23"/>
    <s v="10-Sep-1999"/>
    <n v="6207.26"/>
    <x v="2"/>
    <s v="tier - 2"/>
    <x v="2"/>
  </r>
  <r>
    <s v="Id1606"/>
    <s v="Nicholas"/>
    <n v="28.024999999999999"/>
    <n v="5.69"/>
    <s v="Yes"/>
    <x v="0"/>
    <x v="0"/>
    <n v="0"/>
    <x v="1"/>
    <x v="1"/>
    <x v="1"/>
    <x v="22"/>
    <s v="22-Sep-1985"/>
    <n v="6203.9"/>
    <x v="2"/>
    <s v="tier - 2"/>
    <x v="1"/>
  </r>
  <r>
    <s v="Id1607"/>
    <s v="ScotthM."/>
    <n v="24.32"/>
    <n v="5.56"/>
    <s v="Yes"/>
    <x v="0"/>
    <x v="0"/>
    <n v="0"/>
    <x v="1"/>
    <x v="2"/>
    <x v="1"/>
    <x v="22"/>
    <s v="22-Jul-1985"/>
    <n v="6198.75"/>
    <x v="2"/>
    <s v="tier - 1"/>
    <x v="1"/>
  </r>
  <r>
    <s v="Id1608"/>
    <s v="Mariha A"/>
    <n v="38"/>
    <n v="5.41"/>
    <s v="Yes"/>
    <x v="0"/>
    <x v="0"/>
    <n v="1"/>
    <x v="1"/>
    <x v="0"/>
    <x v="1"/>
    <x v="35"/>
    <s v="23-Oct-1988"/>
    <n v="6196.45"/>
    <x v="2"/>
    <s v="tier - 1"/>
    <x v="6"/>
  </r>
  <r>
    <s v="Id1609"/>
    <s v="Katie"/>
    <n v="31.6"/>
    <n v="10.85"/>
    <s v="Yes"/>
    <x v="0"/>
    <x v="0"/>
    <n v="0"/>
    <x v="1"/>
    <x v="0"/>
    <x v="0"/>
    <x v="10"/>
    <s v="1-Oct-1981"/>
    <n v="6186.13"/>
    <x v="2"/>
    <s v="tier - 3"/>
    <x v="6"/>
  </r>
  <r>
    <s v="Id161"/>
    <s v="Richard"/>
    <n v="42.82"/>
    <n v="4.21"/>
    <s v="No"/>
    <x v="0"/>
    <x v="0"/>
    <n v="0"/>
    <x v="0"/>
    <x v="0"/>
    <x v="1"/>
    <x v="31"/>
    <s v="20-Jun-1982"/>
    <n v="37650.74"/>
    <x v="2"/>
    <s v="tier - 2"/>
    <x v="1"/>
  </r>
  <r>
    <s v="Id1610"/>
    <s v="Amy h"/>
    <n v="31.02"/>
    <n v="11.63"/>
    <s v="Yes"/>
    <x v="0"/>
    <x v="0"/>
    <n v="0"/>
    <x v="1"/>
    <x v="0"/>
    <x v="0"/>
    <x v="10"/>
    <s v="22-Nov-1981"/>
    <n v="6185.32"/>
    <x v="2"/>
    <s v="tier - 1"/>
    <x v="0"/>
  </r>
  <r>
    <s v="Id1611"/>
    <s v="Jennh M"/>
    <n v="29.26"/>
    <n v="5.68"/>
    <s v="Yes"/>
    <x v="0"/>
    <x v="0"/>
    <n v="1"/>
    <x v="1"/>
    <x v="1"/>
    <x v="1"/>
    <x v="35"/>
    <s v="1-Nov-1988"/>
    <n v="6184.3"/>
    <x v="2"/>
    <s v="tier - 3"/>
    <x v="0"/>
  </r>
  <r>
    <s v="Id1612"/>
    <s v="Elhzabeth M."/>
    <n v="15.09"/>
    <n v="7.59"/>
    <s v="Yes"/>
    <x v="0"/>
    <x v="0"/>
    <n v="2"/>
    <x v="1"/>
    <x v="3"/>
    <x v="0"/>
    <x v="6"/>
    <s v="5-Oct-1970"/>
    <n v="6183.46"/>
    <x v="2"/>
    <s v="tier - 2"/>
    <x v="1"/>
  </r>
  <r>
    <s v="Id1613"/>
    <s v="Lyazid"/>
    <n v="22.63"/>
    <n v="5.09"/>
    <s v="Yes"/>
    <x v="0"/>
    <x v="0"/>
    <n v="0"/>
    <x v="1"/>
    <x v="2"/>
    <x v="1"/>
    <x v="22"/>
    <s v="9-Aug-1985"/>
    <n v="6183.32"/>
    <x v="2"/>
    <s v="tier - 2"/>
    <x v="1"/>
  </r>
  <r>
    <s v="Id1614"/>
    <s v="Linhsey A."/>
    <n v="23.46"/>
    <n v="4.21"/>
    <s v="No"/>
    <x v="0"/>
    <x v="0"/>
    <n v="1"/>
    <x v="1"/>
    <x v="2"/>
    <x v="1"/>
    <x v="41"/>
    <s v="6-Oct-1984"/>
    <n v="6170.96"/>
    <x v="2"/>
    <s v="tier - 1"/>
    <x v="0"/>
  </r>
  <r>
    <s v="Id1615"/>
    <s v="Chris"/>
    <n v="22.56"/>
    <n v="4.34"/>
    <s v="Yes"/>
    <x v="0"/>
    <x v="0"/>
    <n v="0"/>
    <x v="1"/>
    <x v="2"/>
    <x v="1"/>
    <x v="22"/>
    <s v="15-Oct-1985"/>
    <n v="6159.57"/>
    <x v="2"/>
    <s v="tier - 1"/>
    <x v="1"/>
  </r>
  <r>
    <s v="Id1616"/>
    <s v="Jennhfer A"/>
    <n v="19.28"/>
    <n v="11.85"/>
    <s v="No"/>
    <x v="0"/>
    <x v="0"/>
    <n v="2"/>
    <x v="1"/>
    <x v="2"/>
    <x v="0"/>
    <x v="19"/>
    <s v="6-Nov-1973"/>
    <n v="6152.05"/>
    <x v="2"/>
    <s v="tier - 3"/>
    <x v="0"/>
  </r>
  <r>
    <s v="Id1617"/>
    <s v="Leih S."/>
    <n v="15.37"/>
    <n v="9.61"/>
    <s v="Yes"/>
    <x v="0"/>
    <x v="0"/>
    <n v="2"/>
    <x v="1"/>
    <x v="3"/>
    <x v="0"/>
    <x v="6"/>
    <s v="14-Oct-1970"/>
    <n v="6147.12"/>
    <x v="2"/>
    <s v="tier - 3"/>
    <x v="1"/>
  </r>
  <r>
    <s v="Id1618"/>
    <s v="htephanie A"/>
    <n v="18.71"/>
    <n v="5.29"/>
    <s v="Yes"/>
    <x v="0"/>
    <x v="0"/>
    <n v="0"/>
    <x v="1"/>
    <x v="2"/>
    <x v="1"/>
    <x v="5"/>
    <s v="12-Dec-1976"/>
    <n v="6139.14"/>
    <x v="2"/>
    <s v="tier - 3"/>
    <x v="0"/>
  </r>
  <r>
    <s v="Id1619"/>
    <s v="Bo"/>
    <n v="20.61"/>
    <n v="6.89"/>
    <s v="No"/>
    <x v="0"/>
    <x v="0"/>
    <n v="0"/>
    <x v="1"/>
    <x v="2"/>
    <x v="0"/>
    <x v="1"/>
    <s v="5-Sep-1978"/>
    <n v="6138.58"/>
    <x v="2"/>
    <s v="tier - 1"/>
    <x v="0"/>
  </r>
  <r>
    <s v="Id162"/>
    <s v="Aarhn T"/>
    <n v="33.630000000000003"/>
    <n v="5.42"/>
    <s v="No"/>
    <x v="0"/>
    <x v="0"/>
    <n v="0"/>
    <x v="0"/>
    <x v="0"/>
    <x v="1"/>
    <x v="29"/>
    <s v="16-Nov-1990"/>
    <n v="37607.53"/>
    <x v="0"/>
    <s v="tier - 2"/>
    <x v="9"/>
  </r>
  <r>
    <s v="Id1620"/>
    <s v="Leah"/>
    <n v="15.99"/>
    <n v="4.57"/>
    <s v="Yes"/>
    <x v="0"/>
    <x v="1"/>
    <n v="1"/>
    <x v="1"/>
    <x v="3"/>
    <x v="1"/>
    <x v="4"/>
    <s v="9-Nov-1969"/>
    <n v="6138.5"/>
    <x v="2"/>
    <s v="tier - 2"/>
    <x v="6"/>
  </r>
  <r>
    <s v="Id1621"/>
    <s v="Kaha Lynne"/>
    <n v="33.155000000000001"/>
    <n v="4.32"/>
    <s v="No"/>
    <x v="0"/>
    <x v="0"/>
    <n v="0"/>
    <x v="1"/>
    <x v="0"/>
    <x v="1"/>
    <x v="29"/>
    <s v="18-Aug-1990"/>
    <n v="6128.8"/>
    <x v="2"/>
    <s v="tier - 3"/>
    <x v="1"/>
  </r>
  <r>
    <s v="Id1622"/>
    <s v="Jeffrey"/>
    <n v="26.22"/>
    <n v="5.57"/>
    <s v="Yes"/>
    <x v="0"/>
    <x v="1"/>
    <n v="1"/>
    <x v="1"/>
    <x v="1"/>
    <x v="1"/>
    <x v="26"/>
    <s v="16-Nov-1983"/>
    <n v="6123.57"/>
    <x v="1"/>
    <s v="tier - 2"/>
    <x v="1"/>
  </r>
  <r>
    <s v="Id1623"/>
    <s v="Justin"/>
    <n v="21.85"/>
    <n v="5.26"/>
    <s v="Yes"/>
    <x v="0"/>
    <x v="1"/>
    <n v="1"/>
    <x v="1"/>
    <x v="2"/>
    <x v="1"/>
    <x v="26"/>
    <s v="11-Aug-1983"/>
    <n v="6117.49"/>
    <x v="2"/>
    <s v="tier - 3"/>
    <x v="1"/>
  </r>
  <r>
    <s v="Id1624"/>
    <s v="Emily"/>
    <n v="30.495000000000001"/>
    <n v="6.25"/>
    <s v="No"/>
    <x v="0"/>
    <x v="0"/>
    <n v="0"/>
    <x v="1"/>
    <x v="0"/>
    <x v="2"/>
    <x v="17"/>
    <s v="25-Jul-1991"/>
    <n v="6113.23"/>
    <x v="2"/>
    <s v="tier - 2"/>
    <x v="7"/>
  </r>
  <r>
    <s v="Id1625"/>
    <s v="Rebecca"/>
    <n v="34.104999999999997"/>
    <n v="5.67"/>
    <s v="Yes"/>
    <x v="0"/>
    <x v="0"/>
    <n v="0"/>
    <x v="1"/>
    <x v="0"/>
    <x v="1"/>
    <x v="22"/>
    <s v="21-Jul-1985"/>
    <n v="6112.35"/>
    <x v="2"/>
    <s v="tier - 1"/>
    <x v="1"/>
  </r>
  <r>
    <s v="Id1626"/>
    <s v="Allie"/>
    <n v="32.770000000000003"/>
    <n v="4.42"/>
    <s v="Yes"/>
    <x v="0"/>
    <x v="0"/>
    <n v="1"/>
    <x v="1"/>
    <x v="0"/>
    <x v="1"/>
    <x v="39"/>
    <s v="9-Sep-1995"/>
    <n v="6111.95"/>
    <x v="2"/>
    <s v="tier - 3"/>
    <x v="2"/>
  </r>
  <r>
    <s v="Id1627"/>
    <s v="Trasi"/>
    <n v="16.850000000000001"/>
    <n v="11.75"/>
    <s v="Yes"/>
    <x v="0"/>
    <x v="0"/>
    <n v="2"/>
    <x v="1"/>
    <x v="3"/>
    <x v="0"/>
    <x v="6"/>
    <s v="9-Jun-1970"/>
    <n v="6098.38"/>
    <x v="2"/>
    <s v="tier - 2"/>
    <x v="0"/>
  </r>
  <r>
    <s v="Id1628"/>
    <s v="Kevin"/>
    <n v="34.700000000000003"/>
    <n v="6.06"/>
    <s v="No"/>
    <x v="0"/>
    <x v="0"/>
    <n v="1"/>
    <x v="1"/>
    <x v="0"/>
    <x v="2"/>
    <x v="41"/>
    <s v="25-Jul-1984"/>
    <n v="6082.41"/>
    <x v="0"/>
    <s v="tier - 2"/>
    <x v="6"/>
  </r>
  <r>
    <s v="Id1629"/>
    <s v="Fernando"/>
    <n v="37.049999999999997"/>
    <n v="5.48"/>
    <s v="No"/>
    <x v="0"/>
    <x v="0"/>
    <n v="1"/>
    <x v="1"/>
    <x v="0"/>
    <x v="1"/>
    <x v="41"/>
    <s v="14-Oct-1984"/>
    <n v="6079.67"/>
    <x v="0"/>
    <s v="tier - 1"/>
    <x v="15"/>
  </r>
  <r>
    <s v="Id163"/>
    <s v="Akira"/>
    <n v="37.07"/>
    <n v="4.28"/>
    <s v="No"/>
    <x v="1"/>
    <x v="0"/>
    <n v="1"/>
    <x v="0"/>
    <x v="0"/>
    <x v="1"/>
    <x v="13"/>
    <s v="12-Oct-2000"/>
    <n v="37484.449999999997"/>
    <x v="0"/>
    <s v="tier - 1"/>
    <x v="0"/>
  </r>
  <r>
    <s v="Id1630"/>
    <s v="Ieva"/>
    <n v="18.78"/>
    <n v="4.45"/>
    <s v="No"/>
    <x v="0"/>
    <x v="1"/>
    <n v="1"/>
    <x v="1"/>
    <x v="2"/>
    <x v="1"/>
    <x v="20"/>
    <s v="8-Aug-1979"/>
    <n v="6074.37"/>
    <x v="2"/>
    <s v="tier - 2"/>
    <x v="1"/>
  </r>
  <r>
    <s v="Id1631"/>
    <s v="Chris"/>
    <n v="28.024999999999999"/>
    <n v="5"/>
    <s v="No"/>
    <x v="0"/>
    <x v="0"/>
    <n v="1"/>
    <x v="1"/>
    <x v="1"/>
    <x v="1"/>
    <x v="41"/>
    <s v="21-Sep-1984"/>
    <n v="6067.13"/>
    <x v="1"/>
    <s v="tier - 1"/>
    <x v="3"/>
  </r>
  <r>
    <s v="Id1632"/>
    <s v="Dreh L."/>
    <n v="35.090000000000003"/>
    <n v="5.84"/>
    <s v="No"/>
    <x v="0"/>
    <x v="0"/>
    <n v="0"/>
    <x v="1"/>
    <x v="0"/>
    <x v="2"/>
    <x v="21"/>
    <s v="8-Nov-1994"/>
    <n v="6064.37"/>
    <x v="2"/>
    <s v="tier - 2"/>
    <x v="6"/>
  </r>
  <r>
    <s v="Id1633"/>
    <s v="Christina"/>
    <n v="34.42"/>
    <n v="5.21"/>
    <s v="Yes"/>
    <x v="0"/>
    <x v="0"/>
    <n v="0"/>
    <x v="1"/>
    <x v="0"/>
    <x v="1"/>
    <x v="16"/>
    <s v="28-Jul-1996"/>
    <n v="6061.8"/>
    <x v="2"/>
    <s v="tier - 3"/>
    <x v="1"/>
  </r>
  <r>
    <s v="Id1634"/>
    <s v="Alexah  Alexander G"/>
    <n v="29.4"/>
    <n v="4.26"/>
    <s v="No"/>
    <x v="0"/>
    <x v="0"/>
    <n v="0"/>
    <x v="1"/>
    <x v="1"/>
    <x v="1"/>
    <x v="3"/>
    <s v="16-Aug-1989"/>
    <n v="6059.17"/>
    <x v="2"/>
    <s v="tier - 1"/>
    <x v="6"/>
  </r>
  <r>
    <s v="Id1635"/>
    <s v="Meaghan"/>
    <n v="21.31"/>
    <n v="4.17"/>
    <s v="No"/>
    <x v="0"/>
    <x v="0"/>
    <n v="0"/>
    <x v="1"/>
    <x v="2"/>
    <x v="1"/>
    <x v="9"/>
    <s v="8-Aug-1980"/>
    <n v="5993.62"/>
    <x v="2"/>
    <s v="tier - 3"/>
    <x v="0"/>
  </r>
  <r>
    <s v="Id1636"/>
    <s v="Kristin"/>
    <n v="19.559999999999999"/>
    <n v="11.96"/>
    <s v="No"/>
    <x v="0"/>
    <x v="0"/>
    <n v="0"/>
    <x v="1"/>
    <x v="2"/>
    <x v="0"/>
    <x v="15"/>
    <s v="17-Aug-1974"/>
    <n v="5990.17"/>
    <x v="2"/>
    <s v="tier - 2"/>
    <x v="0"/>
  </r>
  <r>
    <s v="Id1637"/>
    <s v="Anhrea K."/>
    <n v="37.335000000000001"/>
    <n v="6.26"/>
    <s v="Yes"/>
    <x v="0"/>
    <x v="0"/>
    <n v="1"/>
    <x v="1"/>
    <x v="0"/>
    <x v="2"/>
    <x v="35"/>
    <s v="10-Jun-1988"/>
    <n v="5989.52"/>
    <x v="2"/>
    <s v="tier - 1"/>
    <x v="1"/>
  </r>
  <r>
    <s v="Id1638"/>
    <s v="Kris"/>
    <n v="19.53"/>
    <n v="11.68"/>
    <s v="No"/>
    <x v="0"/>
    <x v="0"/>
    <n v="0"/>
    <x v="1"/>
    <x v="2"/>
    <x v="0"/>
    <x v="15"/>
    <s v="11-Oct-1974"/>
    <n v="5979.99"/>
    <x v="2"/>
    <s v="tier - 3"/>
    <x v="0"/>
  </r>
  <r>
    <s v="Id1639"/>
    <s v="AldenhW"/>
    <n v="34.1"/>
    <n v="5.16"/>
    <s v="No"/>
    <x v="0"/>
    <x v="0"/>
    <n v="0"/>
    <x v="1"/>
    <x v="0"/>
    <x v="1"/>
    <x v="9"/>
    <s v="10-Oct-1980"/>
    <n v="5979.73"/>
    <x v="2"/>
    <s v="tier - 2"/>
    <x v="6"/>
  </r>
  <r>
    <s v="Id164"/>
    <s v="Ben"/>
    <n v="35.625"/>
    <n v="8.9"/>
    <s v="No"/>
    <x v="0"/>
    <x v="0"/>
    <n v="0"/>
    <x v="0"/>
    <x v="0"/>
    <x v="0"/>
    <x v="43"/>
    <s v="27-Sep-2002"/>
    <n v="37465.339999999997"/>
    <x v="0"/>
    <s v="tier - 2"/>
    <x v="1"/>
  </r>
  <r>
    <s v="Id1640"/>
    <s v="Suzahne M"/>
    <n v="16.5"/>
    <n v="6.9"/>
    <s v="Yes"/>
    <x v="0"/>
    <x v="0"/>
    <n v="2"/>
    <x v="1"/>
    <x v="3"/>
    <x v="0"/>
    <x v="6"/>
    <s v="25-Jun-1970"/>
    <n v="5979.66"/>
    <x v="2"/>
    <s v="tier - 3"/>
    <x v="0"/>
  </r>
  <r>
    <s v="Id1641"/>
    <s v="Hehdi Z."/>
    <n v="30.69"/>
    <n v="4.83"/>
    <s v="No"/>
    <x v="0"/>
    <x v="0"/>
    <n v="1"/>
    <x v="1"/>
    <x v="0"/>
    <x v="1"/>
    <x v="41"/>
    <s v="11-Nov-1984"/>
    <n v="5976.83"/>
    <x v="2"/>
    <s v="tier - 2"/>
    <x v="0"/>
  </r>
  <r>
    <s v="Id1642"/>
    <s v="Carolyn"/>
    <n v="28.93"/>
    <n v="4.87"/>
    <s v="No"/>
    <x v="0"/>
    <x v="0"/>
    <n v="1"/>
    <x v="1"/>
    <x v="1"/>
    <x v="1"/>
    <x v="41"/>
    <s v="19-Sep-1984"/>
    <n v="5974.38"/>
    <x v="2"/>
    <s v="tier - 3"/>
    <x v="0"/>
  </r>
  <r>
    <s v="Id1643"/>
    <s v="Sabine"/>
    <n v="38.9"/>
    <n v="4.28"/>
    <s v="No"/>
    <x v="0"/>
    <x v="0"/>
    <n v="0"/>
    <x v="1"/>
    <x v="0"/>
    <x v="1"/>
    <x v="3"/>
    <s v="22-Jul-1989"/>
    <n v="5972.38"/>
    <x v="2"/>
    <s v="tier - 2"/>
    <x v="6"/>
  </r>
  <r>
    <s v="Id1644"/>
    <s v="Bobby"/>
    <n v="26.9"/>
    <n v="4.07"/>
    <s v="No"/>
    <x v="0"/>
    <x v="0"/>
    <n v="0"/>
    <x v="1"/>
    <x v="1"/>
    <x v="1"/>
    <x v="9"/>
    <s v="21-Jul-1980"/>
    <n v="5969.72"/>
    <x v="1"/>
    <s v="tier - 3"/>
    <x v="6"/>
  </r>
  <r>
    <s v="Id1645"/>
    <s v="Fan"/>
    <n v="24.86"/>
    <n v="6.23"/>
    <s v="No"/>
    <x v="0"/>
    <x v="0"/>
    <n v="0"/>
    <x v="1"/>
    <x v="2"/>
    <x v="2"/>
    <x v="9"/>
    <s v="5-Aug-1980"/>
    <n v="5966.89"/>
    <x v="2"/>
    <s v="tier - 3"/>
    <x v="0"/>
  </r>
  <r>
    <s v="Id1646"/>
    <s v="Rahhel M"/>
    <n v="39.14"/>
    <n v="6.24"/>
    <s v="No"/>
    <x v="1"/>
    <x v="0"/>
    <n v="1"/>
    <x v="1"/>
    <x v="0"/>
    <x v="2"/>
    <x v="42"/>
    <s v="15-Jul-2004"/>
    <n v="5960.91"/>
    <x v="2"/>
    <s v="tier - 1"/>
    <x v="2"/>
  </r>
  <r>
    <s v="Id1647"/>
    <s v="Greg"/>
    <n v="39.799999999999997"/>
    <n v="6.17"/>
    <s v="No"/>
    <x v="0"/>
    <x v="1"/>
    <n v="1"/>
    <x v="1"/>
    <x v="0"/>
    <x v="2"/>
    <x v="38"/>
    <s v="13-Aug-2003"/>
    <n v="5957.35"/>
    <x v="2"/>
    <s v="tier - 2"/>
    <x v="1"/>
  </r>
  <r>
    <s v="Id1648"/>
    <s v="Dan"/>
    <n v="34.32"/>
    <n v="5.16"/>
    <s v="No"/>
    <x v="0"/>
    <x v="0"/>
    <n v="1"/>
    <x v="1"/>
    <x v="0"/>
    <x v="1"/>
    <x v="30"/>
    <s v="14-Jul-1987"/>
    <n v="5934.38"/>
    <x v="1"/>
    <s v="tier - 2"/>
    <x v="0"/>
  </r>
  <r>
    <s v="Id1649"/>
    <s v="Jenniher A"/>
    <n v="32.51"/>
    <n v="4.3"/>
    <s v="No"/>
    <x v="0"/>
    <x v="0"/>
    <n v="0"/>
    <x v="1"/>
    <x v="0"/>
    <x v="1"/>
    <x v="21"/>
    <s v="30-Jul-1994"/>
    <n v="5927.65"/>
    <x v="2"/>
    <s v="tier - 1"/>
    <x v="1"/>
  </r>
  <r>
    <s v="Id165"/>
    <s v="Jana"/>
    <n v="42.69"/>
    <n v="4.8899999999999997"/>
    <s v="No"/>
    <x v="0"/>
    <x v="1"/>
    <n v="1"/>
    <x v="0"/>
    <x v="0"/>
    <x v="1"/>
    <x v="20"/>
    <s v="3-Aug-1979"/>
    <n v="37425.94"/>
    <x v="2"/>
    <s v="tier - 1"/>
    <x v="6"/>
  </r>
  <r>
    <s v="Id1650"/>
    <s v="Jessica"/>
    <n v="30.71"/>
    <n v="6.14"/>
    <s v="No"/>
    <x v="0"/>
    <x v="1"/>
    <n v="1"/>
    <x v="1"/>
    <x v="0"/>
    <x v="2"/>
    <x v="40"/>
    <s v="13-Aug-1993"/>
    <n v="5926.93"/>
    <x v="2"/>
    <s v="tier - 2"/>
    <x v="4"/>
  </r>
  <r>
    <s v="Id1651"/>
    <s v="Chaiwat"/>
    <n v="28.9"/>
    <n v="5.36"/>
    <s v="No"/>
    <x v="0"/>
    <x v="0"/>
    <n v="1"/>
    <x v="1"/>
    <x v="1"/>
    <x v="1"/>
    <x v="30"/>
    <s v="29-Jul-1987"/>
    <n v="5926.85"/>
    <x v="1"/>
    <s v="tier - 3"/>
    <x v="6"/>
  </r>
  <r>
    <s v="Id1652"/>
    <s v="Kerri"/>
    <n v="36.19"/>
    <n v="4.3"/>
    <s v="No"/>
    <x v="0"/>
    <x v="0"/>
    <n v="0"/>
    <x v="1"/>
    <x v="0"/>
    <x v="1"/>
    <x v="31"/>
    <s v="21-Dec-1982"/>
    <n v="5920.1"/>
    <x v="2"/>
    <s v="tier - 1"/>
    <x v="0"/>
  </r>
  <r>
    <s v="Id1653"/>
    <s v="Lisa"/>
    <n v="29.6"/>
    <n v="4.09"/>
    <s v="No"/>
    <x v="0"/>
    <x v="0"/>
    <n v="0"/>
    <x v="1"/>
    <x v="1"/>
    <x v="1"/>
    <x v="31"/>
    <s v="8-Jul-1982"/>
    <n v="5910.94"/>
    <x v="2"/>
    <s v="tier - 1"/>
    <x v="6"/>
  </r>
  <r>
    <s v="Id1654"/>
    <s v="NichhNicholas G"/>
    <n v="30.95"/>
    <n v="6.27"/>
    <s v="No"/>
    <x v="0"/>
    <x v="1"/>
    <n v="1"/>
    <x v="1"/>
    <x v="0"/>
    <x v="2"/>
    <x v="40"/>
    <s v="19-Oct-1993"/>
    <n v="5877.02"/>
    <x v="2"/>
    <s v="tier - 2"/>
    <x v="5"/>
  </r>
  <r>
    <s v="Id1655"/>
    <s v="Vhsilis S"/>
    <n v="19.95"/>
    <n v="5.39"/>
    <s v="No"/>
    <x v="0"/>
    <x v="0"/>
    <n v="1"/>
    <x v="1"/>
    <x v="2"/>
    <x v="1"/>
    <x v="41"/>
    <s v="22-Nov-1984"/>
    <n v="5855.9"/>
    <x v="2"/>
    <s v="tier - 3"/>
    <x v="1"/>
  </r>
  <r>
    <s v="Id1656"/>
    <s v="Michael P"/>
    <n v="23.65"/>
    <n v="5.75"/>
    <s v="Yes"/>
    <x v="0"/>
    <x v="0"/>
    <n v="0"/>
    <x v="1"/>
    <x v="2"/>
    <x v="2"/>
    <x v="22"/>
    <s v="18-Jun-1985"/>
    <n v="5847.24"/>
    <x v="2"/>
    <s v="tier - 1"/>
    <x v="0"/>
  </r>
  <r>
    <s v="Id1657"/>
    <s v="Collhen C."/>
    <n v="43.34"/>
    <n v="4.91"/>
    <s v="No"/>
    <x v="0"/>
    <x v="0"/>
    <n v="1"/>
    <x v="1"/>
    <x v="0"/>
    <x v="1"/>
    <x v="30"/>
    <s v="30-Sep-1987"/>
    <n v="5846.92"/>
    <x v="2"/>
    <s v="tier - 2"/>
    <x v="0"/>
  </r>
  <r>
    <s v="Id1658"/>
    <s v="Annika"/>
    <n v="31.98"/>
    <n v="4.46"/>
    <s v="Yes"/>
    <x v="0"/>
    <x v="0"/>
    <n v="1"/>
    <x v="1"/>
    <x v="0"/>
    <x v="1"/>
    <x v="39"/>
    <s v="20-Aug-1995"/>
    <n v="5843.99"/>
    <x v="2"/>
    <s v="tier - 2"/>
    <x v="4"/>
  </r>
  <r>
    <s v="Id1659"/>
    <s v="Kelly"/>
    <n v="35.86"/>
    <n v="6.22"/>
    <s v="No"/>
    <x v="0"/>
    <x v="0"/>
    <n v="1"/>
    <x v="1"/>
    <x v="0"/>
    <x v="2"/>
    <x v="30"/>
    <s v="27-Jul-1987"/>
    <n v="5836.52"/>
    <x v="2"/>
    <s v="tier - 3"/>
    <x v="0"/>
  </r>
  <r>
    <s v="Id166"/>
    <s v="Jhy T."/>
    <n v="37.869999999999997"/>
    <n v="4.29"/>
    <s v="Yes"/>
    <x v="0"/>
    <x v="1"/>
    <n v="1"/>
    <x v="0"/>
    <x v="0"/>
    <x v="1"/>
    <x v="4"/>
    <s v="30-Oct-1969"/>
    <n v="37277.269999999997"/>
    <x v="0"/>
    <s v="tier - 3"/>
    <x v="6"/>
  </r>
  <r>
    <s v="Id1660"/>
    <s v="Nicholas C."/>
    <n v="15.2"/>
    <n v="8.82"/>
    <s v="No"/>
    <x v="0"/>
    <x v="0"/>
    <n v="0"/>
    <x v="1"/>
    <x v="3"/>
    <x v="0"/>
    <x v="12"/>
    <s v="27-Sep-1971"/>
    <n v="5832.6"/>
    <x v="2"/>
    <s v="tier - 3"/>
    <x v="1"/>
  </r>
  <r>
    <s v="Id1661"/>
    <s v="KhKelly K"/>
    <n v="37.200000000000003"/>
    <n v="10.14"/>
    <s v="No"/>
    <x v="0"/>
    <x v="0"/>
    <n v="0"/>
    <x v="1"/>
    <x v="0"/>
    <x v="0"/>
    <x v="43"/>
    <s v="22-Jul-2002"/>
    <n v="5816.58"/>
    <x v="2"/>
    <s v="tier - 2"/>
    <x v="2"/>
  </r>
  <r>
    <s v="Id1662"/>
    <s v="Andrew"/>
    <n v="17.91"/>
    <n v="4.66"/>
    <s v="No"/>
    <x v="0"/>
    <x v="0"/>
    <n v="2"/>
    <x v="1"/>
    <x v="3"/>
    <x v="1"/>
    <x v="7"/>
    <s v="2-Nov-1972"/>
    <n v="5812.9"/>
    <x v="2"/>
    <s v="tier - 2"/>
    <x v="0"/>
  </r>
  <r>
    <s v="Id1663"/>
    <s v="Hannah"/>
    <n v="20.76"/>
    <n v="6.26"/>
    <s v="No"/>
    <x v="0"/>
    <x v="0"/>
    <n v="0"/>
    <x v="1"/>
    <x v="2"/>
    <x v="2"/>
    <x v="9"/>
    <s v="18-Sep-1980"/>
    <n v="5807.06"/>
    <x v="2"/>
    <s v="tier - 3"/>
    <x v="0"/>
  </r>
  <r>
    <s v="Id1664"/>
    <s v="Pathicio Sr."/>
    <n v="38.99"/>
    <n v="5.21"/>
    <s v="No"/>
    <x v="1"/>
    <x v="0"/>
    <n v="1"/>
    <x v="1"/>
    <x v="0"/>
    <x v="1"/>
    <x v="42"/>
    <s v="1-Nov-2004"/>
    <n v="5778.71"/>
    <x v="2"/>
    <s v="tier - 3"/>
    <x v="10"/>
  </r>
  <r>
    <s v="Id1665"/>
    <s v="Robeht B"/>
    <n v="42.655000000000001"/>
    <n v="5.94"/>
    <s v="Yes"/>
    <x v="0"/>
    <x v="1"/>
    <n v="1"/>
    <x v="1"/>
    <x v="0"/>
    <x v="2"/>
    <x v="26"/>
    <s v="30-Aug-1983"/>
    <n v="5757.41"/>
    <x v="2"/>
    <s v="tier - 3"/>
    <x v="9"/>
  </r>
  <r>
    <s v="Id1666"/>
    <s v="Behjamin M"/>
    <n v="30.57"/>
    <n v="5.34"/>
    <s v="No"/>
    <x v="0"/>
    <x v="1"/>
    <n v="1"/>
    <x v="1"/>
    <x v="0"/>
    <x v="1"/>
    <x v="40"/>
    <s v="10-Jun-1993"/>
    <n v="5748.13"/>
    <x v="2"/>
    <s v="tier - 1"/>
    <x v="5"/>
  </r>
  <r>
    <s v="Id1667"/>
    <s v="Robert"/>
    <n v="17.7"/>
    <n v="6.38"/>
    <s v="No"/>
    <x v="0"/>
    <x v="0"/>
    <n v="2"/>
    <x v="1"/>
    <x v="3"/>
    <x v="2"/>
    <x v="7"/>
    <s v="21-Aug-1972"/>
    <n v="5741.67"/>
    <x v="2"/>
    <s v="tier - 3"/>
    <x v="0"/>
  </r>
  <r>
    <s v="Id1668"/>
    <s v="Ehic R."/>
    <n v="34.770000000000003"/>
    <n v="4.47"/>
    <s v="No"/>
    <x v="0"/>
    <x v="0"/>
    <n v="1"/>
    <x v="1"/>
    <x v="0"/>
    <x v="1"/>
    <x v="30"/>
    <s v="19-Oct-1987"/>
    <n v="5729.01"/>
    <x v="0"/>
    <s v="tier - 2"/>
    <x v="1"/>
  </r>
  <r>
    <s v="Id1669"/>
    <s v="Matthew"/>
    <n v="16.88"/>
    <n v="9.9600000000000009"/>
    <s v="No"/>
    <x v="0"/>
    <x v="0"/>
    <n v="0"/>
    <x v="1"/>
    <x v="3"/>
    <x v="0"/>
    <x v="12"/>
    <s v="18-Dec-1971"/>
    <n v="5720.38"/>
    <x v="2"/>
    <s v="tier - 1"/>
    <x v="0"/>
  </r>
  <r>
    <s v="Id167"/>
    <s v="Marie-Helene"/>
    <n v="40.61"/>
    <n v="8"/>
    <s v="Yes"/>
    <x v="0"/>
    <x v="0"/>
    <n v="1"/>
    <x v="0"/>
    <x v="0"/>
    <x v="0"/>
    <x v="34"/>
    <s v="9-Nov-1975"/>
    <n v="37272.339999999997"/>
    <x v="2"/>
    <s v="tier - 3"/>
    <x v="6"/>
  </r>
  <r>
    <s v="Id1670"/>
    <s v="Bob h"/>
    <n v="40.26"/>
    <n v="9.92"/>
    <s v="Yes"/>
    <x v="0"/>
    <x v="0"/>
    <n v="0"/>
    <x v="1"/>
    <x v="0"/>
    <x v="0"/>
    <x v="10"/>
    <s v="30-Aug-1981"/>
    <n v="5709.16"/>
    <x v="1"/>
    <s v="tier - 3"/>
    <x v="0"/>
  </r>
  <r>
    <s v="Id1671"/>
    <s v="Stephanie J."/>
    <n v="25.6"/>
    <n v="6.03"/>
    <s v="No"/>
    <x v="0"/>
    <x v="1"/>
    <n v="1"/>
    <x v="1"/>
    <x v="1"/>
    <x v="2"/>
    <x v="40"/>
    <s v="3-Nov-1993"/>
    <n v="5708.87"/>
    <x v="2"/>
    <s v="tier - 1"/>
    <x v="6"/>
  </r>
  <r>
    <s v="Id1672"/>
    <s v="Jake"/>
    <n v="33.549999999999997"/>
    <n v="10.9"/>
    <s v="Yes"/>
    <x v="0"/>
    <x v="0"/>
    <n v="0"/>
    <x v="1"/>
    <x v="0"/>
    <x v="0"/>
    <x v="10"/>
    <s v="15-Jun-1981"/>
    <n v="5699.84"/>
    <x v="2"/>
    <s v="tier - 3"/>
    <x v="0"/>
  </r>
  <r>
    <s v="Id1673"/>
    <s v="Alhson L."/>
    <n v="16.690000000000001"/>
    <n v="10.66"/>
    <s v="No"/>
    <x v="0"/>
    <x v="0"/>
    <n v="0"/>
    <x v="1"/>
    <x v="3"/>
    <x v="0"/>
    <x v="15"/>
    <s v="6-Jul-1974"/>
    <n v="5698.74"/>
    <x v="2"/>
    <s v="tier - 2"/>
    <x v="1"/>
  </r>
  <r>
    <s v="Id1674"/>
    <s v="Lindhay M"/>
    <n v="19.95"/>
    <n v="4.05"/>
    <s v="No"/>
    <x v="0"/>
    <x v="0"/>
    <n v="1"/>
    <x v="1"/>
    <x v="2"/>
    <x v="1"/>
    <x v="25"/>
    <s v="3-Nov-1992"/>
    <n v="5693.43"/>
    <x v="2"/>
    <s v="tier - 3"/>
    <x v="1"/>
  </r>
  <r>
    <s v="Id1675"/>
    <s v="Guillaume"/>
    <n v="17.55"/>
    <n v="4.2300000000000004"/>
    <s v="No"/>
    <x v="0"/>
    <x v="0"/>
    <n v="2"/>
    <x v="1"/>
    <x v="3"/>
    <x v="1"/>
    <x v="7"/>
    <s v="28-Oct-1972"/>
    <n v="5690.79"/>
    <x v="2"/>
    <s v="tier - 1"/>
    <x v="0"/>
  </r>
  <r>
    <s v="Id1676"/>
    <s v="Kaylee"/>
    <n v="22.01"/>
    <n v="5.01"/>
    <s v="No"/>
    <x v="0"/>
    <x v="0"/>
    <n v="1"/>
    <x v="1"/>
    <x v="2"/>
    <x v="1"/>
    <x v="41"/>
    <s v="12-Aug-1984"/>
    <n v="5679.13"/>
    <x v="2"/>
    <s v="tier - 2"/>
    <x v="0"/>
  </r>
  <r>
    <s v="Id1677"/>
    <s v="Theresa"/>
    <n v="41.8"/>
    <n v="5.82"/>
    <s v="Yes"/>
    <x v="0"/>
    <x v="1"/>
    <n v="1"/>
    <x v="1"/>
    <x v="0"/>
    <x v="2"/>
    <x v="26"/>
    <s v="3-Sep-1983"/>
    <n v="5662.23"/>
    <x v="2"/>
    <s v="tier - 1"/>
    <x v="0"/>
  </r>
  <r>
    <s v="Id1678"/>
    <s v="TrahMr.  Travis G."/>
    <n v="19.170000000000002"/>
    <n v="7.94"/>
    <s v="No"/>
    <x v="0"/>
    <x v="0"/>
    <n v="0"/>
    <x v="1"/>
    <x v="2"/>
    <x v="0"/>
    <x v="1"/>
    <s v="27-Sep-1978"/>
    <n v="5650.14"/>
    <x v="2"/>
    <s v="tier - 1"/>
    <x v="0"/>
  </r>
  <r>
    <s v="Id1679"/>
    <s v="Ehma L."/>
    <n v="32.799999999999997"/>
    <n v="6.16"/>
    <s v="Yes"/>
    <x v="0"/>
    <x v="1"/>
    <n v="1"/>
    <x v="1"/>
    <x v="0"/>
    <x v="2"/>
    <x v="31"/>
    <s v="8-Jun-1983"/>
    <n v="5649.72"/>
    <x v="2"/>
    <s v="tier - 3"/>
    <x v="6"/>
  </r>
  <r>
    <s v="Id168"/>
    <s v="Bhet R"/>
    <n v="30.78"/>
    <n v="4.67"/>
    <s v="Yes"/>
    <x v="0"/>
    <x v="0"/>
    <n v="0"/>
    <x v="0"/>
    <x v="0"/>
    <x v="1"/>
    <x v="22"/>
    <s v="17-Nov-1985"/>
    <n v="37270.15"/>
    <x v="2"/>
    <s v="tier - 1"/>
    <x v="7"/>
  </r>
  <r>
    <s v="Id1680"/>
    <s v="Linda"/>
    <n v="35.814999999999998"/>
    <n v="4.1500000000000004"/>
    <s v="No"/>
    <x v="0"/>
    <x v="0"/>
    <n v="1"/>
    <x v="1"/>
    <x v="0"/>
    <x v="1"/>
    <x v="30"/>
    <s v="9-Dec-1987"/>
    <n v="5630.46"/>
    <x v="2"/>
    <s v="tier - 3"/>
    <x v="1"/>
  </r>
  <r>
    <s v="Id1681"/>
    <s v="Oweh R"/>
    <n v="24.3"/>
    <n v="6.23"/>
    <s v="No"/>
    <x v="0"/>
    <x v="0"/>
    <n v="0"/>
    <x v="1"/>
    <x v="2"/>
    <x v="2"/>
    <x v="21"/>
    <s v="15-Nov-1994"/>
    <n v="5615.37"/>
    <x v="2"/>
    <s v="tier - 3"/>
    <x v="6"/>
  </r>
  <r>
    <s v="Id1682"/>
    <s v="Jacob"/>
    <n v="19.059999999999999"/>
    <n v="7.41"/>
    <s v="No"/>
    <x v="0"/>
    <x v="0"/>
    <n v="0"/>
    <x v="1"/>
    <x v="2"/>
    <x v="0"/>
    <x v="1"/>
    <s v="11-Sep-1978"/>
    <n v="5612.83"/>
    <x v="2"/>
    <s v="tier - 3"/>
    <x v="0"/>
  </r>
  <r>
    <s v="Id1683"/>
    <s v="Jacqueline"/>
    <n v="33.25"/>
    <n v="5.62"/>
    <s v="Yes"/>
    <x v="0"/>
    <x v="0"/>
    <n v="1"/>
    <x v="1"/>
    <x v="0"/>
    <x v="1"/>
    <x v="35"/>
    <s v="18-Nov-1988"/>
    <n v="5594.85"/>
    <x v="2"/>
    <s v="tier - 3"/>
    <x v="7"/>
  </r>
  <r>
    <s v="Id1684"/>
    <s v="Yefeng"/>
    <n v="21.37"/>
    <n v="4.54"/>
    <s v="Yes"/>
    <x v="0"/>
    <x v="1"/>
    <n v="1"/>
    <x v="1"/>
    <x v="2"/>
    <x v="1"/>
    <x v="26"/>
    <s v="3-Oct-1983"/>
    <n v="5587.59"/>
    <x v="2"/>
    <s v="tier - 1"/>
    <x v="0"/>
  </r>
  <r>
    <s v="Id1685"/>
    <s v="Thhmas J"/>
    <n v="34.43"/>
    <n v="8.6199999999999992"/>
    <s v="Yes"/>
    <x v="0"/>
    <x v="0"/>
    <n v="1"/>
    <x v="1"/>
    <x v="0"/>
    <x v="0"/>
    <x v="24"/>
    <s v="21-Nov-1986"/>
    <n v="5584.31"/>
    <x v="1"/>
    <s v="tier - 1"/>
    <x v="0"/>
  </r>
  <r>
    <s v="Id1686"/>
    <s v="Ken"/>
    <n v="20.86"/>
    <n v="4.3600000000000003"/>
    <s v="Yes"/>
    <x v="0"/>
    <x v="0"/>
    <n v="0"/>
    <x v="1"/>
    <x v="2"/>
    <x v="1"/>
    <x v="22"/>
    <s v="5-Sep-1985"/>
    <n v="5582.95"/>
    <x v="2"/>
    <s v="tier - 1"/>
    <x v="1"/>
  </r>
  <r>
    <s v="Id1687"/>
    <s v="Anhie E"/>
    <n v="18.34"/>
    <n v="10.01"/>
    <s v="No"/>
    <x v="0"/>
    <x v="0"/>
    <n v="0"/>
    <x v="1"/>
    <x v="3"/>
    <x v="0"/>
    <x v="15"/>
    <s v="18-Sep-1974"/>
    <n v="5576.35"/>
    <x v="2"/>
    <s v="tier - 3"/>
    <x v="0"/>
  </r>
  <r>
    <s v="Id1688"/>
    <s v="NhNoel K."/>
    <n v="34.15"/>
    <n v="5.42"/>
    <s v="No"/>
    <x v="0"/>
    <x v="0"/>
    <n v="0"/>
    <x v="1"/>
    <x v="0"/>
    <x v="1"/>
    <x v="23"/>
    <s v="22-Sep-1999"/>
    <n v="5552.61"/>
    <x v="2"/>
    <s v="tier - 3"/>
    <x v="2"/>
  </r>
  <r>
    <s v="Id1689"/>
    <s v="Marh S"/>
    <n v="18.350000000000001"/>
    <n v="5.12"/>
    <s v="No"/>
    <x v="0"/>
    <x v="0"/>
    <n v="0"/>
    <x v="1"/>
    <x v="3"/>
    <x v="1"/>
    <x v="9"/>
    <s v="7-Dec-1980"/>
    <n v="5540.35"/>
    <x v="2"/>
    <s v="tier - 2"/>
    <x v="1"/>
  </r>
  <r>
    <s v="Id169"/>
    <s v="Gardnhr L"/>
    <n v="49.49"/>
    <n v="4.5"/>
    <s v="No"/>
    <x v="0"/>
    <x v="0"/>
    <n v="0"/>
    <x v="0"/>
    <x v="0"/>
    <x v="1"/>
    <x v="29"/>
    <s v="17-Oct-1990"/>
    <n v="37251.22"/>
    <x v="2"/>
    <s v="tier - 2"/>
    <x v="6"/>
  </r>
  <r>
    <s v="Id1690"/>
    <s v="Federica"/>
    <n v="22.13"/>
    <n v="9.1999999999999993"/>
    <s v="Yes"/>
    <x v="0"/>
    <x v="0"/>
    <n v="0"/>
    <x v="1"/>
    <x v="2"/>
    <x v="0"/>
    <x v="10"/>
    <s v="7-Nov-1981"/>
    <n v="5539.4"/>
    <x v="2"/>
    <s v="tier - 2"/>
    <x v="0"/>
  </r>
  <r>
    <s v="Id1691"/>
    <s v="Pahela L"/>
    <n v="22.51"/>
    <n v="6.08"/>
    <s v="Yes"/>
    <x v="0"/>
    <x v="0"/>
    <n v="1"/>
    <x v="1"/>
    <x v="2"/>
    <x v="2"/>
    <x v="35"/>
    <s v="29-Jul-1988"/>
    <n v="5503.36"/>
    <x v="2"/>
    <s v="tier - 2"/>
    <x v="1"/>
  </r>
  <r>
    <s v="Id1692"/>
    <s v="hndrew W."/>
    <n v="31"/>
    <n v="4.7699999999999996"/>
    <s v="No"/>
    <x v="0"/>
    <x v="0"/>
    <n v="1"/>
    <x v="1"/>
    <x v="0"/>
    <x v="1"/>
    <x v="41"/>
    <s v="17-Aug-1984"/>
    <n v="5488.26"/>
    <x v="2"/>
    <s v="tier - 3"/>
    <x v="6"/>
  </r>
  <r>
    <s v="Id1693"/>
    <s v="Randall"/>
    <n v="28.27"/>
    <n v="4.62"/>
    <s v="No"/>
    <x v="0"/>
    <x v="0"/>
    <n v="1"/>
    <x v="1"/>
    <x v="1"/>
    <x v="1"/>
    <x v="41"/>
    <s v="26-Aug-1984"/>
    <n v="5484.47"/>
    <x v="2"/>
    <s v="tier - 2"/>
    <x v="0"/>
  </r>
  <r>
    <s v="Id1694"/>
    <s v="Trahy L"/>
    <n v="29.92"/>
    <n v="9.07"/>
    <s v="Yes"/>
    <x v="0"/>
    <x v="0"/>
    <n v="1"/>
    <x v="1"/>
    <x v="1"/>
    <x v="0"/>
    <x v="24"/>
    <s v="30-Sep-1986"/>
    <n v="5478.04"/>
    <x v="2"/>
    <s v="tier - 3"/>
    <x v="0"/>
  </r>
  <r>
    <s v="Id1695"/>
    <s v="Azelie"/>
    <n v="25.9"/>
    <n v="9.1199999999999992"/>
    <s v="Yes"/>
    <x v="0"/>
    <x v="0"/>
    <n v="1"/>
    <x v="1"/>
    <x v="1"/>
    <x v="0"/>
    <x v="24"/>
    <s v="12-Jul-1986"/>
    <n v="5472.45"/>
    <x v="2"/>
    <s v="tier - 3"/>
    <x v="6"/>
  </r>
  <r>
    <s v="Id1696"/>
    <s v="honica M."/>
    <n v="27.74"/>
    <n v="7.32"/>
    <s v="Yes"/>
    <x v="0"/>
    <x v="0"/>
    <n v="1"/>
    <x v="1"/>
    <x v="1"/>
    <x v="0"/>
    <x v="24"/>
    <s v="2-Dec-1986"/>
    <n v="5469.01"/>
    <x v="2"/>
    <s v="tier - 2"/>
    <x v="7"/>
  </r>
  <r>
    <s v="Id1697"/>
    <s v="Kaharina K."/>
    <n v="17.260000000000002"/>
    <n v="11.73"/>
    <s v="No"/>
    <x v="0"/>
    <x v="0"/>
    <n v="2"/>
    <x v="1"/>
    <x v="3"/>
    <x v="0"/>
    <x v="19"/>
    <s v="24-Oct-1973"/>
    <n v="5466.88"/>
    <x v="2"/>
    <s v="tier - 2"/>
    <x v="0"/>
  </r>
  <r>
    <s v="Id1698"/>
    <s v="Jahie L."/>
    <n v="19.855"/>
    <n v="6.64"/>
    <s v="Yes"/>
    <x v="0"/>
    <x v="0"/>
    <n v="1"/>
    <x v="1"/>
    <x v="2"/>
    <x v="0"/>
    <x v="24"/>
    <s v="25-Dec-1986"/>
    <n v="5458.05"/>
    <x v="2"/>
    <s v="tier - 2"/>
    <x v="7"/>
  </r>
  <r>
    <s v="Id1699"/>
    <s v="Brian"/>
    <n v="41.69"/>
    <n v="5.78"/>
    <s v="No"/>
    <x v="0"/>
    <x v="0"/>
    <n v="0"/>
    <x v="1"/>
    <x v="0"/>
    <x v="2"/>
    <x v="31"/>
    <s v="25-Aug-1982"/>
    <n v="5438.75"/>
    <x v="1"/>
    <s v="tier - 2"/>
    <x v="0"/>
  </r>
  <r>
    <s v="Id17"/>
    <s v="Jenhifer A."/>
    <n v="33.799999999999997"/>
    <n v="7.67"/>
    <s v="No"/>
    <x v="0"/>
    <x v="0"/>
    <n v="3"/>
    <x v="0"/>
    <x v="0"/>
    <x v="0"/>
    <x v="45"/>
    <s v="16-Nov-1958"/>
    <n v="47928.03"/>
    <x v="2"/>
    <s v="tier - 3"/>
    <x v="6"/>
  </r>
  <r>
    <s v="Id170"/>
    <s v="Bobby"/>
    <n v="37.619999999999997"/>
    <n v="6.32"/>
    <s v="Yes"/>
    <x v="1"/>
    <x v="0"/>
    <n v="2"/>
    <x v="0"/>
    <x v="0"/>
    <x v="2"/>
    <x v="13"/>
    <s v="5-Sep-2000"/>
    <n v="37165.160000000003"/>
    <x v="0"/>
    <s v="tier - 3"/>
    <x v="16"/>
  </r>
  <r>
    <s v="Id1700"/>
    <s v="Stahey L."/>
    <n v="16.12"/>
    <n v="10.45"/>
    <s v="No"/>
    <x v="0"/>
    <x v="0"/>
    <n v="0"/>
    <x v="1"/>
    <x v="3"/>
    <x v="0"/>
    <x v="2"/>
    <s v="8-Jun-1978"/>
    <n v="5428.98"/>
    <x v="2"/>
    <s v="tier - 2"/>
    <x v="1"/>
  </r>
  <r>
    <s v="Id1701"/>
    <s v="Stephen"/>
    <n v="37.43"/>
    <n v="4.5199999999999996"/>
    <s v="No"/>
    <x v="0"/>
    <x v="0"/>
    <n v="1"/>
    <x v="1"/>
    <x v="0"/>
    <x v="1"/>
    <x v="25"/>
    <s v="17-Sep-1992"/>
    <n v="5428.73"/>
    <x v="1"/>
    <s v="tier - 1"/>
    <x v="11"/>
  </r>
  <r>
    <s v="Id1702"/>
    <s v="Joshua"/>
    <n v="31.065000000000001"/>
    <n v="5.71"/>
    <s v="No"/>
    <x v="0"/>
    <x v="0"/>
    <n v="0"/>
    <x v="1"/>
    <x v="0"/>
    <x v="2"/>
    <x v="17"/>
    <s v="6-Jul-1991"/>
    <n v="5425.02"/>
    <x v="2"/>
    <s v="tier - 1"/>
    <x v="1"/>
  </r>
  <r>
    <s v="Id1703"/>
    <s v="Josh"/>
    <n v="25.08"/>
    <n v="4.7699999999999996"/>
    <s v="No"/>
    <x v="0"/>
    <x v="0"/>
    <n v="0"/>
    <x v="1"/>
    <x v="1"/>
    <x v="1"/>
    <x v="31"/>
    <s v="27-Sep-1982"/>
    <n v="5415.66"/>
    <x v="2"/>
    <s v="tier - 3"/>
    <x v="0"/>
  </r>
  <r>
    <s v="Id1704"/>
    <s v="Heather"/>
    <n v="15.2"/>
    <n v="7.81"/>
    <s v="Yes"/>
    <x v="0"/>
    <x v="0"/>
    <n v="1"/>
    <x v="1"/>
    <x v="3"/>
    <x v="0"/>
    <x v="34"/>
    <s v="27-Sep-1975"/>
    <n v="5411.99"/>
    <x v="2"/>
    <s v="tier - 3"/>
    <x v="1"/>
  </r>
  <r>
    <s v="Id1705"/>
    <s v="hames C."/>
    <n v="22.34"/>
    <n v="5.19"/>
    <s v="Yes"/>
    <x v="0"/>
    <x v="0"/>
    <n v="0"/>
    <x v="1"/>
    <x v="2"/>
    <x v="1"/>
    <x v="22"/>
    <s v="23-Dec-1985"/>
    <n v="5402.89"/>
    <x v="2"/>
    <s v="tier - 1"/>
    <x v="0"/>
  </r>
  <r>
    <s v="Id1706"/>
    <s v="Kim"/>
    <n v="40.15"/>
    <n v="5.93"/>
    <s v="No"/>
    <x v="0"/>
    <x v="0"/>
    <n v="1"/>
    <x v="1"/>
    <x v="0"/>
    <x v="2"/>
    <x v="41"/>
    <s v="1-Aug-1984"/>
    <n v="5400.98"/>
    <x v="2"/>
    <s v="tier - 2"/>
    <x v="0"/>
  </r>
  <r>
    <s v="Id1707"/>
    <s v="Mahie E."/>
    <n v="37.729999999999997"/>
    <n v="6.29"/>
    <s v="No"/>
    <x v="0"/>
    <x v="0"/>
    <n v="1"/>
    <x v="1"/>
    <x v="0"/>
    <x v="2"/>
    <x v="41"/>
    <s v="3-Sep-1984"/>
    <n v="5397.62"/>
    <x v="2"/>
    <s v="tier - 2"/>
    <x v="0"/>
  </r>
  <r>
    <s v="Id1708"/>
    <s v="Dariusz"/>
    <n v="25.35"/>
    <n v="4.9000000000000004"/>
    <s v="No"/>
    <x v="0"/>
    <x v="0"/>
    <n v="0"/>
    <x v="1"/>
    <x v="1"/>
    <x v="1"/>
    <x v="3"/>
    <s v="6-Nov-1989"/>
    <n v="5396.44"/>
    <x v="2"/>
    <s v="tier - 3"/>
    <x v="0"/>
  </r>
  <r>
    <s v="Id1709"/>
    <s v="Jehsica E."/>
    <n v="26.41"/>
    <n v="5.07"/>
    <s v="Yes"/>
    <x v="0"/>
    <x v="0"/>
    <n v="1"/>
    <x v="1"/>
    <x v="1"/>
    <x v="1"/>
    <x v="35"/>
    <s v="8-Aug-1988"/>
    <n v="5385.34"/>
    <x v="2"/>
    <s v="tier - 3"/>
    <x v="1"/>
  </r>
  <r>
    <s v="Id171"/>
    <s v="Natalie"/>
    <n v="36.08"/>
    <n v="6.1"/>
    <s v="Yes"/>
    <x v="0"/>
    <x v="0"/>
    <n v="1"/>
    <x v="0"/>
    <x v="0"/>
    <x v="2"/>
    <x v="39"/>
    <s v="30-Oct-1995"/>
    <n v="37133.9"/>
    <x v="2"/>
    <s v="tier - 2"/>
    <x v="0"/>
  </r>
  <r>
    <s v="Id1710"/>
    <s v="Kristen"/>
    <n v="27.6"/>
    <n v="5.33"/>
    <s v="No"/>
    <x v="0"/>
    <x v="0"/>
    <n v="1"/>
    <x v="1"/>
    <x v="1"/>
    <x v="1"/>
    <x v="26"/>
    <s v="1-Jun-1984"/>
    <n v="5383.54"/>
    <x v="2"/>
    <s v="tier - 3"/>
    <x v="6"/>
  </r>
  <r>
    <s v="Id1711"/>
    <s v="Jose Guadalupe P"/>
    <n v="33.82"/>
    <n v="8.93"/>
    <s v="Yes"/>
    <x v="0"/>
    <x v="0"/>
    <n v="1"/>
    <x v="1"/>
    <x v="0"/>
    <x v="0"/>
    <x v="24"/>
    <s v="22-Jul-1986"/>
    <n v="5377.46"/>
    <x v="2"/>
    <s v="tier - 3"/>
    <x v="1"/>
  </r>
  <r>
    <s v="Id1712"/>
    <s v="Cynthia"/>
    <n v="32.9"/>
    <n v="4.3499999999999996"/>
    <s v="No"/>
    <x v="0"/>
    <x v="0"/>
    <n v="0"/>
    <x v="1"/>
    <x v="0"/>
    <x v="1"/>
    <x v="3"/>
    <s v="18-Nov-1989"/>
    <n v="5375.04"/>
    <x v="2"/>
    <s v="tier - 1"/>
    <x v="6"/>
  </r>
  <r>
    <s v="Id1713"/>
    <s v="Tyler"/>
    <n v="30.875"/>
    <n v="9.5399999999999991"/>
    <s v="Yes"/>
    <x v="0"/>
    <x v="0"/>
    <n v="1"/>
    <x v="1"/>
    <x v="0"/>
    <x v="0"/>
    <x v="22"/>
    <s v="1-Jun-1986"/>
    <n v="5373.36"/>
    <x v="2"/>
    <s v="tier - 2"/>
    <x v="1"/>
  </r>
  <r>
    <s v="Id1714"/>
    <s v="HollyhJ"/>
    <n v="32.64"/>
    <n v="5.91"/>
    <s v="No"/>
    <x v="0"/>
    <x v="0"/>
    <n v="0"/>
    <x v="1"/>
    <x v="0"/>
    <x v="2"/>
    <x v="21"/>
    <s v="7-Dec-1994"/>
    <n v="5364.66"/>
    <x v="2"/>
    <s v="tier - 1"/>
    <x v="6"/>
  </r>
  <r>
    <s v="Id1715"/>
    <s v="Kristen"/>
    <n v="22.135000000000002"/>
    <n v="5.0999999999999996"/>
    <s v="No"/>
    <x v="0"/>
    <x v="0"/>
    <n v="0"/>
    <x v="1"/>
    <x v="2"/>
    <x v="1"/>
    <x v="3"/>
    <s v="7-Nov-1989"/>
    <n v="5354.07"/>
    <x v="2"/>
    <s v="tier - 3"/>
    <x v="7"/>
  </r>
  <r>
    <s v="Id1716"/>
    <s v="Thomas"/>
    <n v="16.53"/>
    <n v="5.08"/>
    <s v="No"/>
    <x v="0"/>
    <x v="0"/>
    <n v="2"/>
    <x v="1"/>
    <x v="3"/>
    <x v="1"/>
    <x v="7"/>
    <s v="15-Dec-1972"/>
    <n v="5344.81"/>
    <x v="2"/>
    <s v="tier - 3"/>
    <x v="0"/>
  </r>
  <r>
    <s v="Id1717"/>
    <s v="Trihity M"/>
    <n v="32.774999999999999"/>
    <n v="4.75"/>
    <s v="No"/>
    <x v="0"/>
    <x v="0"/>
    <n v="0"/>
    <x v="1"/>
    <x v="0"/>
    <x v="1"/>
    <x v="17"/>
    <s v="28-Aug-1991"/>
    <n v="5327.4"/>
    <x v="2"/>
    <s v="tier - 1"/>
    <x v="1"/>
  </r>
  <r>
    <s v="Id1718"/>
    <s v="ShSarah A"/>
    <n v="30.9"/>
    <n v="6.05"/>
    <s v="No"/>
    <x v="0"/>
    <x v="0"/>
    <n v="1"/>
    <x v="1"/>
    <x v="0"/>
    <x v="2"/>
    <x v="25"/>
    <s v="18-Jun-1992"/>
    <n v="5325.65"/>
    <x v="2"/>
    <s v="tier - 1"/>
    <x v="6"/>
  </r>
  <r>
    <s v="Id1719"/>
    <s v="Lish M."/>
    <n v="15.58"/>
    <n v="11.56"/>
    <s v="No"/>
    <x v="0"/>
    <x v="0"/>
    <n v="0"/>
    <x v="1"/>
    <x v="3"/>
    <x v="0"/>
    <x v="15"/>
    <s v="2-Sep-1974"/>
    <n v="5322.24"/>
    <x v="2"/>
    <s v="tier - 1"/>
    <x v="1"/>
  </r>
  <r>
    <s v="Id172"/>
    <s v="Lina"/>
    <n v="33.5"/>
    <n v="5.4"/>
    <s v="No"/>
    <x v="0"/>
    <x v="0"/>
    <n v="0"/>
    <x v="0"/>
    <x v="0"/>
    <x v="1"/>
    <x v="3"/>
    <s v="10-Jun-1989"/>
    <n v="37079.370000000003"/>
    <x v="2"/>
    <s v="tier - 3"/>
    <x v="6"/>
  </r>
  <r>
    <s v="Id1720"/>
    <s v="Thacy A."/>
    <n v="26.315000000000001"/>
    <n v="5.76"/>
    <s v="No"/>
    <x v="0"/>
    <x v="0"/>
    <n v="0"/>
    <x v="1"/>
    <x v="1"/>
    <x v="2"/>
    <x v="21"/>
    <s v="13-Nov-1994"/>
    <n v="5312.17"/>
    <x v="2"/>
    <s v="tier - 2"/>
    <x v="1"/>
  </r>
  <r>
    <s v="Id1721"/>
    <s v="Patrick"/>
    <n v="35.61"/>
    <n v="5.65"/>
    <s v="No"/>
    <x v="1"/>
    <x v="0"/>
    <n v="1"/>
    <x v="1"/>
    <x v="0"/>
    <x v="1"/>
    <x v="13"/>
    <s v="9-Sep-2000"/>
    <n v="5306.7"/>
    <x v="2"/>
    <s v="tier - 3"/>
    <x v="1"/>
  </r>
  <r>
    <s v="Id1722"/>
    <s v="Trent"/>
    <n v="37.56"/>
    <n v="5.88"/>
    <s v="No"/>
    <x v="1"/>
    <x v="0"/>
    <n v="1"/>
    <x v="1"/>
    <x v="0"/>
    <x v="2"/>
    <x v="42"/>
    <s v="22-Aug-2004"/>
    <n v="5293.67"/>
    <x v="2"/>
    <s v="tier - 2"/>
    <x v="10"/>
  </r>
  <r>
    <s v="Id1723"/>
    <s v="Julie"/>
    <n v="15.49"/>
    <n v="9.6"/>
    <s v="No"/>
    <x v="0"/>
    <x v="0"/>
    <n v="0"/>
    <x v="1"/>
    <x v="3"/>
    <x v="0"/>
    <x v="15"/>
    <s v="12-Nov-1974"/>
    <n v="5291.71"/>
    <x v="2"/>
    <s v="tier - 2"/>
    <x v="1"/>
  </r>
  <r>
    <s v="Id1724"/>
    <s v="Sawomir"/>
    <n v="23.48"/>
    <n v="6.24"/>
    <s v="No"/>
    <x v="0"/>
    <x v="0"/>
    <n v="1"/>
    <x v="1"/>
    <x v="2"/>
    <x v="2"/>
    <x v="30"/>
    <s v="1-Sep-1987"/>
    <n v="5275.86"/>
    <x v="2"/>
    <s v="tier - 2"/>
    <x v="0"/>
  </r>
  <r>
    <s v="Id1725"/>
    <s v="Micah"/>
    <n v="30.02"/>
    <n v="7.63"/>
    <s v="Yes"/>
    <x v="0"/>
    <x v="0"/>
    <n v="1"/>
    <x v="1"/>
    <x v="0"/>
    <x v="0"/>
    <x v="24"/>
    <s v="20-Oct-1986"/>
    <n v="5272.18"/>
    <x v="2"/>
    <s v="tier - 3"/>
    <x v="1"/>
  </r>
  <r>
    <s v="Id1726"/>
    <s v="Kehly H."/>
    <n v="26.885000000000002"/>
    <n v="8.66"/>
    <s v="Yes"/>
    <x v="0"/>
    <x v="0"/>
    <n v="1"/>
    <x v="1"/>
    <x v="1"/>
    <x v="0"/>
    <x v="24"/>
    <s v="20-Sep-1986"/>
    <n v="5267.82"/>
    <x v="2"/>
    <s v="tier - 2"/>
    <x v="1"/>
  </r>
  <r>
    <s v="Id1727"/>
    <s v="Lihdsay M."/>
    <n v="25.84"/>
    <n v="8.5500000000000007"/>
    <s v="Yes"/>
    <x v="0"/>
    <x v="0"/>
    <n v="1"/>
    <x v="1"/>
    <x v="1"/>
    <x v="0"/>
    <x v="24"/>
    <s v="25-Oct-1986"/>
    <n v="5266.37"/>
    <x v="2"/>
    <s v="tier - 2"/>
    <x v="1"/>
  </r>
  <r>
    <s v="Id1728"/>
    <s v="husten G"/>
    <n v="27.454999999999998"/>
    <n v="4.54"/>
    <s v="No"/>
    <x v="0"/>
    <x v="0"/>
    <n v="0"/>
    <x v="1"/>
    <x v="1"/>
    <x v="1"/>
    <x v="3"/>
    <s v="19-Jul-1989"/>
    <n v="5261.47"/>
    <x v="2"/>
    <s v="tier - 2"/>
    <x v="1"/>
  </r>
  <r>
    <s v="Id1729"/>
    <s v="Thry J."/>
    <n v="24.605"/>
    <n v="5.7"/>
    <s v="No"/>
    <x v="0"/>
    <x v="0"/>
    <n v="0"/>
    <x v="1"/>
    <x v="2"/>
    <x v="2"/>
    <x v="3"/>
    <s v="25-Nov-1989"/>
    <n v="5257.51"/>
    <x v="2"/>
    <s v="tier - 2"/>
    <x v="1"/>
  </r>
  <r>
    <s v="Id173"/>
    <s v="Zebulon"/>
    <n v="47.46"/>
    <n v="6.24"/>
    <s v="Yes"/>
    <x v="0"/>
    <x v="0"/>
    <n v="1"/>
    <x v="0"/>
    <x v="0"/>
    <x v="2"/>
    <x v="35"/>
    <s v="17-Dec-1988"/>
    <n v="37076.370000000003"/>
    <x v="2"/>
    <s v="tier - 1"/>
    <x v="6"/>
  </r>
  <r>
    <s v="Id1730"/>
    <s v="Roberh J."/>
    <n v="30.8"/>
    <n v="5.07"/>
    <s v="No"/>
    <x v="0"/>
    <x v="0"/>
    <n v="0"/>
    <x v="1"/>
    <x v="0"/>
    <x v="1"/>
    <x v="29"/>
    <s v="6-Jul-1990"/>
    <n v="5253.52"/>
    <x v="1"/>
    <s v="tier - 3"/>
    <x v="6"/>
  </r>
  <r>
    <s v="Id1731"/>
    <s v="Steph"/>
    <n v="34.799999999999997"/>
    <n v="4.38"/>
    <s v="No"/>
    <x v="0"/>
    <x v="0"/>
    <n v="1"/>
    <x v="1"/>
    <x v="0"/>
    <x v="1"/>
    <x v="30"/>
    <s v="9-Sep-1987"/>
    <n v="5246.05"/>
    <x v="2"/>
    <s v="tier - 3"/>
    <x v="6"/>
  </r>
  <r>
    <s v="Id1732"/>
    <s v="Kate"/>
    <n v="34.21"/>
    <n v="4.54"/>
    <s v="No"/>
    <x v="0"/>
    <x v="0"/>
    <n v="1"/>
    <x v="1"/>
    <x v="0"/>
    <x v="1"/>
    <x v="30"/>
    <s v="5-Jul-1987"/>
    <n v="5245.23"/>
    <x v="2"/>
    <s v="tier - 2"/>
    <x v="0"/>
  </r>
  <r>
    <s v="Id1733"/>
    <s v="Kristina"/>
    <n v="31"/>
    <n v="5.38"/>
    <s v="No"/>
    <x v="0"/>
    <x v="0"/>
    <n v="1"/>
    <x v="1"/>
    <x v="0"/>
    <x v="1"/>
    <x v="30"/>
    <s v="26-Dec-1987"/>
    <n v="5240.7700000000004"/>
    <x v="2"/>
    <s v="tier - 2"/>
    <x v="6"/>
  </r>
  <r>
    <s v="Id1734"/>
    <s v="Flo"/>
    <n v="26.125"/>
    <n v="5.55"/>
    <s v="No"/>
    <x v="0"/>
    <x v="0"/>
    <n v="1"/>
    <x v="1"/>
    <x v="1"/>
    <x v="1"/>
    <x v="30"/>
    <s v="29-Jun-1987"/>
    <n v="5227.99"/>
    <x v="2"/>
    <s v="tier - 1"/>
    <x v="7"/>
  </r>
  <r>
    <s v="Id1735"/>
    <s v="Sahah P."/>
    <n v="30.13"/>
    <n v="4.03"/>
    <s v="Yes"/>
    <x v="0"/>
    <x v="0"/>
    <n v="1"/>
    <x v="1"/>
    <x v="0"/>
    <x v="1"/>
    <x v="21"/>
    <s v="6-Jun-1995"/>
    <n v="5216.4799999999996"/>
    <x v="2"/>
    <s v="tier - 2"/>
    <x v="4"/>
  </r>
  <r>
    <s v="Id1736"/>
    <s v="Anabel"/>
    <n v="34.19"/>
    <n v="4.1900000000000004"/>
    <s v="No"/>
    <x v="0"/>
    <x v="0"/>
    <n v="0"/>
    <x v="1"/>
    <x v="0"/>
    <x v="1"/>
    <x v="23"/>
    <s v="1-Dec-1999"/>
    <n v="5213.22"/>
    <x v="2"/>
    <s v="tier - 1"/>
    <x v="1"/>
  </r>
  <r>
    <s v="Id1737"/>
    <s v="Ian"/>
    <n v="22.515000000000001"/>
    <n v="4.37"/>
    <s v="No"/>
    <x v="0"/>
    <x v="1"/>
    <n v="1"/>
    <x v="1"/>
    <x v="2"/>
    <x v="1"/>
    <x v="40"/>
    <s v="17-Jun-1993"/>
    <n v="5209.58"/>
    <x v="1"/>
    <s v="tier - 3"/>
    <x v="11"/>
  </r>
  <r>
    <s v="Id1738"/>
    <s v="Alex"/>
    <n v="18.239999999999998"/>
    <n v="5.31"/>
    <s v="Yes"/>
    <x v="0"/>
    <x v="1"/>
    <n v="1"/>
    <x v="1"/>
    <x v="3"/>
    <x v="1"/>
    <x v="26"/>
    <s v="24-Oct-1983"/>
    <n v="5207.97"/>
    <x v="2"/>
    <s v="tier - 2"/>
    <x v="1"/>
  </r>
  <r>
    <s v="Id1739"/>
    <s v="Rhchard J"/>
    <n v="37.28"/>
    <n v="4.66"/>
    <s v="No"/>
    <x v="1"/>
    <x v="0"/>
    <n v="1"/>
    <x v="1"/>
    <x v="0"/>
    <x v="1"/>
    <x v="38"/>
    <s v="6-Jun-2004"/>
    <n v="5198.6899999999996"/>
    <x v="2"/>
    <s v="tier - 2"/>
    <x v="10"/>
  </r>
  <r>
    <s v="Id174"/>
    <s v="Amanda"/>
    <n v="49.24"/>
    <n v="4.45"/>
    <s v="No"/>
    <x v="0"/>
    <x v="0"/>
    <n v="0"/>
    <x v="0"/>
    <x v="0"/>
    <x v="1"/>
    <x v="17"/>
    <s v="1-Nov-1991"/>
    <n v="37040.879999999997"/>
    <x v="2"/>
    <s v="tier - 2"/>
    <x v="6"/>
  </r>
  <r>
    <s v="Id1740"/>
    <s v="Jahqueline N."/>
    <n v="18.2"/>
    <n v="6.19"/>
    <s v="No"/>
    <x v="0"/>
    <x v="1"/>
    <n v="1"/>
    <x v="1"/>
    <x v="3"/>
    <x v="2"/>
    <x v="20"/>
    <s v="12-Sep-1979"/>
    <n v="5195.58"/>
    <x v="2"/>
    <s v="tier - 2"/>
    <x v="0"/>
  </r>
  <r>
    <s v="Id1741"/>
    <s v="Cindy"/>
    <n v="20.53"/>
    <n v="4.8600000000000003"/>
    <s v="No"/>
    <x v="0"/>
    <x v="0"/>
    <n v="1"/>
    <x v="1"/>
    <x v="2"/>
    <x v="1"/>
    <x v="41"/>
    <s v="16-Oct-1984"/>
    <n v="5177.12"/>
    <x v="2"/>
    <s v="tier - 1"/>
    <x v="0"/>
  </r>
  <r>
    <s v="Id1742"/>
    <s v="Marcia"/>
    <n v="23.79"/>
    <n v="4.74"/>
    <s v="No"/>
    <x v="0"/>
    <x v="0"/>
    <n v="0"/>
    <x v="1"/>
    <x v="2"/>
    <x v="1"/>
    <x v="17"/>
    <s v="29-Aug-1991"/>
    <n v="5166.96"/>
    <x v="2"/>
    <s v="tier - 2"/>
    <x v="1"/>
  </r>
  <r>
    <s v="Id1743"/>
    <s v="Samahtha R."/>
    <n v="29.8"/>
    <n v="6.03"/>
    <s v="No"/>
    <x v="0"/>
    <x v="0"/>
    <n v="0"/>
    <x v="1"/>
    <x v="1"/>
    <x v="2"/>
    <x v="29"/>
    <s v="9-Oct-1990"/>
    <n v="5152.13"/>
    <x v="2"/>
    <s v="tier - 2"/>
    <x v="6"/>
  </r>
  <r>
    <s v="Id1744"/>
    <s v="Katie"/>
    <n v="31.54"/>
    <n v="4.71"/>
    <s v="No"/>
    <x v="0"/>
    <x v="0"/>
    <n v="0"/>
    <x v="1"/>
    <x v="0"/>
    <x v="1"/>
    <x v="29"/>
    <s v="22-Aug-1990"/>
    <n v="5148.55"/>
    <x v="2"/>
    <s v="tier - 2"/>
    <x v="7"/>
  </r>
  <r>
    <s v="Id1745"/>
    <s v="Johh P"/>
    <n v="20.82"/>
    <n v="5.55"/>
    <s v="No"/>
    <x v="0"/>
    <x v="0"/>
    <n v="1"/>
    <x v="1"/>
    <x v="2"/>
    <x v="1"/>
    <x v="41"/>
    <s v="22-Aug-1984"/>
    <n v="5144.18"/>
    <x v="2"/>
    <s v="tier - 1"/>
    <x v="0"/>
  </r>
  <r>
    <s v="Id1746"/>
    <s v="Rachel"/>
    <n v="38.83"/>
    <n v="4.78"/>
    <s v="No"/>
    <x v="0"/>
    <x v="1"/>
    <n v="1"/>
    <x v="1"/>
    <x v="0"/>
    <x v="1"/>
    <x v="40"/>
    <s v="10-Dec-1993"/>
    <n v="5138.26"/>
    <x v="2"/>
    <s v="tier - 2"/>
    <x v="0"/>
  </r>
  <r>
    <s v="Id1747"/>
    <s v="Isabelle"/>
    <n v="23.44"/>
    <n v="4.6500000000000004"/>
    <s v="Yes"/>
    <x v="0"/>
    <x v="0"/>
    <n v="1"/>
    <x v="1"/>
    <x v="2"/>
    <x v="1"/>
    <x v="35"/>
    <s v="15-Sep-1988"/>
    <n v="5136.75"/>
    <x v="2"/>
    <s v="tier - 1"/>
    <x v="0"/>
  </r>
  <r>
    <s v="Id1748"/>
    <s v="Neil"/>
    <n v="24.13"/>
    <n v="5.2"/>
    <s v="No"/>
    <x v="0"/>
    <x v="0"/>
    <n v="1"/>
    <x v="1"/>
    <x v="2"/>
    <x v="1"/>
    <x v="30"/>
    <s v="13-Sep-1987"/>
    <n v="5125.22"/>
    <x v="0"/>
    <s v="tier - 2"/>
    <x v="1"/>
  </r>
  <r>
    <s v="Id1749"/>
    <s v="Tom"/>
    <n v="42.13"/>
    <n v="4.54"/>
    <s v="Yes"/>
    <x v="0"/>
    <x v="0"/>
    <n v="1"/>
    <x v="1"/>
    <x v="0"/>
    <x v="1"/>
    <x v="35"/>
    <s v="1-Nov-1988"/>
    <n v="5124.1899999999996"/>
    <x v="2"/>
    <s v="tier - 3"/>
    <x v="0"/>
  </r>
  <r>
    <s v="Id175"/>
    <s v="Greg"/>
    <n v="54.4"/>
    <n v="5.22"/>
    <s v="No"/>
    <x v="0"/>
    <x v="0"/>
    <n v="1"/>
    <x v="0"/>
    <x v="0"/>
    <x v="1"/>
    <x v="25"/>
    <s v="13-Sep-1992"/>
    <n v="36976.449999999997"/>
    <x v="2"/>
    <s v="tier - 3"/>
    <x v="6"/>
  </r>
  <r>
    <s v="Id1750"/>
    <s v="Nathan"/>
    <n v="17.86"/>
    <n v="4.1100000000000003"/>
    <s v="No"/>
    <x v="0"/>
    <x v="0"/>
    <n v="1"/>
    <x v="1"/>
    <x v="3"/>
    <x v="1"/>
    <x v="30"/>
    <s v="18-Nov-1987"/>
    <n v="5116.5"/>
    <x v="2"/>
    <s v="tier - 2"/>
    <x v="1"/>
  </r>
  <r>
    <s v="Id1751"/>
    <s v="KellihN"/>
    <n v="32.78"/>
    <n v="4.63"/>
    <s v="No"/>
    <x v="0"/>
    <x v="0"/>
    <n v="0"/>
    <x v="1"/>
    <x v="0"/>
    <x v="1"/>
    <x v="23"/>
    <s v="19-Jun-1999"/>
    <n v="5087.92"/>
    <x v="2"/>
    <s v="tier - 2"/>
    <x v="2"/>
  </r>
  <r>
    <s v="Id1752"/>
    <s v="Scoht M."/>
    <n v="23.9"/>
    <n v="6.06"/>
    <s v="Yes"/>
    <x v="0"/>
    <x v="1"/>
    <n v="1"/>
    <x v="1"/>
    <x v="2"/>
    <x v="2"/>
    <x v="36"/>
    <s v="14-Jul-1997"/>
    <n v="5080.1000000000004"/>
    <x v="1"/>
    <s v="tier - 2"/>
    <x v="6"/>
  </r>
  <r>
    <s v="Id1753"/>
    <s v="Granh A"/>
    <n v="15.47"/>
    <n v="8.43"/>
    <s v="No"/>
    <x v="0"/>
    <x v="0"/>
    <n v="0"/>
    <x v="1"/>
    <x v="3"/>
    <x v="0"/>
    <x v="1"/>
    <s v="22-Nov-1978"/>
    <n v="5077.1899999999996"/>
    <x v="2"/>
    <s v="tier - 3"/>
    <x v="1"/>
  </r>
  <r>
    <s v="Id1754"/>
    <s v="Jonahhan C"/>
    <n v="28.54"/>
    <n v="5.51"/>
    <s v="No"/>
    <x v="0"/>
    <x v="1"/>
    <n v="1"/>
    <x v="1"/>
    <x v="1"/>
    <x v="1"/>
    <x v="40"/>
    <s v="11-Jun-1993"/>
    <n v="5059.5600000000004"/>
    <x v="2"/>
    <s v="tier - 1"/>
    <x v="5"/>
  </r>
  <r>
    <s v="Id1755"/>
    <s v="Rahhael M."/>
    <n v="18.54"/>
    <n v="4.95"/>
    <s v="No"/>
    <x v="0"/>
    <x v="0"/>
    <n v="0"/>
    <x v="1"/>
    <x v="2"/>
    <x v="1"/>
    <x v="9"/>
    <s v="7-Sep-1980"/>
    <n v="5054.05"/>
    <x v="2"/>
    <s v="tier - 2"/>
    <x v="0"/>
  </r>
  <r>
    <s v="Id1756"/>
    <s v="Pilar"/>
    <n v="32.18"/>
    <n v="6.44"/>
    <s v="Yes"/>
    <x v="0"/>
    <x v="1"/>
    <n v="1"/>
    <x v="1"/>
    <x v="0"/>
    <x v="0"/>
    <x v="36"/>
    <s v="29-Jul-1997"/>
    <n v="5045.1499999999996"/>
    <x v="2"/>
    <s v="tier - 2"/>
    <x v="1"/>
  </r>
  <r>
    <s v="Id1757"/>
    <s v="Kyle h"/>
    <n v="37.380000000000003"/>
    <n v="6.05"/>
    <s v="Yes"/>
    <x v="0"/>
    <x v="0"/>
    <n v="0"/>
    <x v="1"/>
    <x v="0"/>
    <x v="2"/>
    <x v="14"/>
    <s v="16-Oct-2001"/>
    <n v="5043.13"/>
    <x v="2"/>
    <s v="tier - 3"/>
    <x v="6"/>
  </r>
  <r>
    <s v="Id1758"/>
    <s v="hhristie"/>
    <n v="31.12"/>
    <n v="4.76"/>
    <s v="Yes"/>
    <x v="0"/>
    <x v="1"/>
    <n v="1"/>
    <x v="1"/>
    <x v="0"/>
    <x v="1"/>
    <x v="36"/>
    <s v="4-Dec-1997"/>
    <n v="5038.57"/>
    <x v="2"/>
    <s v="tier - 2"/>
    <x v="4"/>
  </r>
  <r>
    <s v="Id1759"/>
    <s v="Davih A."/>
    <n v="22.01"/>
    <n v="6.72"/>
    <s v="Yes"/>
    <x v="0"/>
    <x v="0"/>
    <n v="1"/>
    <x v="1"/>
    <x v="2"/>
    <x v="0"/>
    <x v="24"/>
    <s v="29-Jun-1986"/>
    <n v="5034.1000000000004"/>
    <x v="2"/>
    <s v="tier - 2"/>
    <x v="0"/>
  </r>
  <r>
    <s v="Id176"/>
    <s v="John"/>
    <n v="35.53"/>
    <n v="4.6100000000000003"/>
    <s v="No"/>
    <x v="0"/>
    <x v="0"/>
    <n v="1"/>
    <x v="0"/>
    <x v="0"/>
    <x v="1"/>
    <x v="25"/>
    <s v="25-Aug-1992"/>
    <n v="36950.26"/>
    <x v="0"/>
    <s v="tier - 1"/>
    <x v="0"/>
  </r>
  <r>
    <s v="Id1760"/>
    <s v="Masahiro"/>
    <n v="27.645"/>
    <n v="5.7"/>
    <s v="No"/>
    <x v="0"/>
    <x v="0"/>
    <n v="0"/>
    <x v="1"/>
    <x v="1"/>
    <x v="2"/>
    <x v="17"/>
    <s v="10-Sep-1991"/>
    <n v="5031.2700000000004"/>
    <x v="1"/>
    <s v="tier - 1"/>
    <x v="3"/>
  </r>
  <r>
    <s v="Id1761"/>
    <s v="Lohan B."/>
    <n v="29.64"/>
    <n v="5.31"/>
    <s v="Yes"/>
    <x v="0"/>
    <x v="0"/>
    <n v="0"/>
    <x v="1"/>
    <x v="1"/>
    <x v="1"/>
    <x v="22"/>
    <s v="28-Dec-1985"/>
    <n v="5028.1499999999996"/>
    <x v="0"/>
    <s v="tier - 2"/>
    <x v="1"/>
  </r>
  <r>
    <s v="Id1762"/>
    <s v="Stephanie L."/>
    <n v="33.700000000000003"/>
    <n v="4.32"/>
    <s v="Yes"/>
    <x v="0"/>
    <x v="0"/>
    <n v="1"/>
    <x v="1"/>
    <x v="0"/>
    <x v="1"/>
    <x v="35"/>
    <s v="9-Nov-1988"/>
    <n v="5012.47"/>
    <x v="2"/>
    <s v="tier - 3"/>
    <x v="6"/>
  </r>
  <r>
    <s v="Id1763"/>
    <s v="Angeha H"/>
    <n v="27.5"/>
    <n v="4.2300000000000004"/>
    <s v="Yes"/>
    <x v="0"/>
    <x v="0"/>
    <n v="1"/>
    <x v="1"/>
    <x v="1"/>
    <x v="1"/>
    <x v="35"/>
    <s v="8-Jul-1988"/>
    <n v="5003.8500000000004"/>
    <x v="2"/>
    <s v="tier - 3"/>
    <x v="6"/>
  </r>
  <r>
    <s v="Id1764"/>
    <s v="Bhitt K"/>
    <n v="16.12"/>
    <n v="6.09"/>
    <s v="No"/>
    <x v="0"/>
    <x v="0"/>
    <n v="0"/>
    <x v="1"/>
    <x v="3"/>
    <x v="2"/>
    <x v="2"/>
    <s v="9-Jun-1977"/>
    <n v="5003.7700000000004"/>
    <x v="2"/>
    <s v="tier - 3"/>
    <x v="0"/>
  </r>
  <r>
    <s v="Id1765"/>
    <s v="Joyhe R."/>
    <n v="26.73"/>
    <n v="4.74"/>
    <s v="Yes"/>
    <x v="0"/>
    <x v="0"/>
    <n v="1"/>
    <x v="1"/>
    <x v="1"/>
    <x v="1"/>
    <x v="35"/>
    <s v="4-Sep-1988"/>
    <n v="5002.78"/>
    <x v="2"/>
    <s v="tier - 2"/>
    <x v="0"/>
  </r>
  <r>
    <s v="Id1766"/>
    <s v="Ben"/>
    <n v="37.25"/>
    <n v="6.23"/>
    <s v="Yes"/>
    <x v="0"/>
    <x v="0"/>
    <n v="0"/>
    <x v="1"/>
    <x v="0"/>
    <x v="2"/>
    <x v="14"/>
    <s v="5-Oct-2001"/>
    <n v="4999.04"/>
    <x v="2"/>
    <s v="tier - 2"/>
    <x v="6"/>
  </r>
  <r>
    <s v="Id1767"/>
    <s v="SarahhM."/>
    <n v="23.56"/>
    <n v="5.45"/>
    <s v="Yes"/>
    <x v="0"/>
    <x v="0"/>
    <n v="1"/>
    <x v="1"/>
    <x v="2"/>
    <x v="1"/>
    <x v="35"/>
    <s v="24-Jun-1988"/>
    <n v="4992.38"/>
    <x v="2"/>
    <s v="tier - 3"/>
    <x v="7"/>
  </r>
  <r>
    <s v="Id1768"/>
    <s v="Sarah"/>
    <n v="15.84"/>
    <n v="10.34"/>
    <s v="No"/>
    <x v="0"/>
    <x v="0"/>
    <n v="2"/>
    <x v="1"/>
    <x v="3"/>
    <x v="0"/>
    <x v="19"/>
    <s v="7-Nov-1973"/>
    <n v="4985.22"/>
    <x v="2"/>
    <s v="tier - 3"/>
    <x v="0"/>
  </r>
  <r>
    <s v="Id1769"/>
    <s v="Katie"/>
    <n v="36.630000000000003"/>
    <n v="5.15"/>
    <s v="No"/>
    <x v="0"/>
    <x v="0"/>
    <n v="0"/>
    <x v="1"/>
    <x v="0"/>
    <x v="1"/>
    <x v="17"/>
    <s v="30-Aug-1991"/>
    <n v="4949.76"/>
    <x v="2"/>
    <s v="tier - 1"/>
    <x v="0"/>
  </r>
  <r>
    <s v="Id177"/>
    <s v="Kelhey A."/>
    <n v="39.729999999999997"/>
    <n v="6.24"/>
    <s v="No"/>
    <x v="0"/>
    <x v="0"/>
    <n v="0"/>
    <x v="0"/>
    <x v="0"/>
    <x v="2"/>
    <x v="2"/>
    <s v="13-Aug-1977"/>
    <n v="36935.64"/>
    <x v="2"/>
    <s v="tier - 1"/>
    <x v="6"/>
  </r>
  <r>
    <s v="Id1770"/>
    <s v="Mhchaela L"/>
    <n v="16.47"/>
    <n v="11.72"/>
    <s v="No"/>
    <x v="0"/>
    <x v="0"/>
    <n v="0"/>
    <x v="1"/>
    <x v="3"/>
    <x v="0"/>
    <x v="15"/>
    <s v="26-Jun-1974"/>
    <n v="4942.0600000000004"/>
    <x v="2"/>
    <s v="tier - 2"/>
    <x v="0"/>
  </r>
  <r>
    <s v="Id1771"/>
    <s v="Shalaleh"/>
    <n v="25.8"/>
    <n v="5.29"/>
    <s v="No"/>
    <x v="0"/>
    <x v="0"/>
    <n v="0"/>
    <x v="1"/>
    <x v="1"/>
    <x v="1"/>
    <x v="17"/>
    <s v="27-Nov-1991"/>
    <n v="4934.71"/>
    <x v="2"/>
    <s v="tier - 3"/>
    <x v="6"/>
  </r>
  <r>
    <s v="Id1772"/>
    <s v="Karen"/>
    <n v="23.6"/>
    <n v="4.33"/>
    <s v="No"/>
    <x v="0"/>
    <x v="0"/>
    <n v="0"/>
    <x v="1"/>
    <x v="2"/>
    <x v="1"/>
    <x v="17"/>
    <s v="23-Aug-1991"/>
    <n v="4931.6499999999996"/>
    <x v="2"/>
    <s v="tier - 3"/>
    <x v="6"/>
  </r>
  <r>
    <s v="Id1773"/>
    <s v="Zuzana"/>
    <n v="32.11"/>
    <n v="6.24"/>
    <s v="No"/>
    <x v="0"/>
    <x v="1"/>
    <n v="1"/>
    <x v="1"/>
    <x v="0"/>
    <x v="2"/>
    <x v="40"/>
    <s v="10-Aug-1993"/>
    <n v="4922.92"/>
    <x v="2"/>
    <s v="tier - 2"/>
    <x v="1"/>
  </r>
  <r>
    <s v="Id1774"/>
    <s v="Dahiel J."/>
    <n v="30.114999999999998"/>
    <n v="11.61"/>
    <s v="No"/>
    <x v="0"/>
    <x v="0"/>
    <n v="0"/>
    <x v="1"/>
    <x v="0"/>
    <x v="0"/>
    <x v="43"/>
    <s v="21-Aug-2002"/>
    <n v="4915.0600000000004"/>
    <x v="2"/>
    <s v="tier - 1"/>
    <x v="11"/>
  </r>
  <r>
    <s v="Id1775"/>
    <s v="Alexandra"/>
    <n v="20.28"/>
    <n v="11.07"/>
    <s v="Yes"/>
    <x v="0"/>
    <x v="0"/>
    <n v="0"/>
    <x v="1"/>
    <x v="2"/>
    <x v="0"/>
    <x v="10"/>
    <s v="18-Oct-1981"/>
    <n v="4911.8900000000003"/>
    <x v="2"/>
    <s v="tier - 3"/>
    <x v="0"/>
  </r>
  <r>
    <s v="Id1776"/>
    <s v="Jessica"/>
    <n v="20.234999999999999"/>
    <n v="5.19"/>
    <s v="No"/>
    <x v="0"/>
    <x v="1"/>
    <n v="1"/>
    <x v="1"/>
    <x v="2"/>
    <x v="1"/>
    <x v="40"/>
    <s v="10-Jul-1993"/>
    <n v="4906.41"/>
    <x v="2"/>
    <s v="tier - 1"/>
    <x v="1"/>
  </r>
  <r>
    <s v="Id1777"/>
    <s v="Mathhew M"/>
    <n v="25.27"/>
    <n v="5.7"/>
    <s v="Yes"/>
    <x v="0"/>
    <x v="0"/>
    <n v="1"/>
    <x v="1"/>
    <x v="1"/>
    <x v="2"/>
    <x v="35"/>
    <s v="23-Sep-1988"/>
    <n v="4894.75"/>
    <x v="1"/>
    <s v="tier - 3"/>
    <x v="1"/>
  </r>
  <r>
    <s v="Id1778"/>
    <s v="Nhdine A."/>
    <n v="24.24"/>
    <n v="6.15"/>
    <s v="No"/>
    <x v="0"/>
    <x v="0"/>
    <n v="0"/>
    <x v="1"/>
    <x v="2"/>
    <x v="2"/>
    <x v="29"/>
    <s v="28-Nov-1990"/>
    <n v="4894.3900000000003"/>
    <x v="2"/>
    <s v="tier - 3"/>
    <x v="0"/>
  </r>
  <r>
    <s v="Id1779"/>
    <s v="Peter J"/>
    <n v="35.75"/>
    <n v="5.07"/>
    <s v="No"/>
    <x v="0"/>
    <x v="0"/>
    <n v="0"/>
    <x v="1"/>
    <x v="0"/>
    <x v="1"/>
    <x v="3"/>
    <s v="10-Jul-1989"/>
    <n v="4890"/>
    <x v="1"/>
    <s v="tier - 2"/>
    <x v="0"/>
  </r>
  <r>
    <s v="Id178"/>
    <s v="Brohs.  Bronwen L"/>
    <n v="35.68"/>
    <n v="10.039999999999999"/>
    <s v="No"/>
    <x v="0"/>
    <x v="0"/>
    <n v="0"/>
    <x v="0"/>
    <x v="0"/>
    <x v="0"/>
    <x v="0"/>
    <s v="22-Oct-1968"/>
    <n v="36922.61"/>
    <x v="2"/>
    <s v="tier - 1"/>
    <x v="6"/>
  </r>
  <r>
    <s v="Id1780"/>
    <s v="Colheen M"/>
    <n v="29.92"/>
    <n v="10.97"/>
    <s v="Yes"/>
    <x v="0"/>
    <x v="0"/>
    <n v="1"/>
    <x v="1"/>
    <x v="1"/>
    <x v="0"/>
    <x v="24"/>
    <s v="27-Oct-1986"/>
    <n v="4889.04"/>
    <x v="2"/>
    <s v="tier - 1"/>
    <x v="0"/>
  </r>
  <r>
    <s v="Id1781"/>
    <s v="Julih A."/>
    <n v="26.2"/>
    <n v="10.93"/>
    <s v="Yes"/>
    <x v="0"/>
    <x v="0"/>
    <n v="1"/>
    <x v="1"/>
    <x v="1"/>
    <x v="0"/>
    <x v="24"/>
    <s v="23-Dec-1986"/>
    <n v="4883.87"/>
    <x v="2"/>
    <s v="tier - 1"/>
    <x v="6"/>
  </r>
  <r>
    <s v="Id1782"/>
    <s v="Douhlas W"/>
    <n v="26.695"/>
    <n v="4.21"/>
    <s v="Yes"/>
    <x v="0"/>
    <x v="1"/>
    <n v="1"/>
    <x v="1"/>
    <x v="1"/>
    <x v="1"/>
    <x v="36"/>
    <s v="29-Sep-1997"/>
    <n v="4877.9799999999996"/>
    <x v="2"/>
    <s v="tier - 3"/>
    <x v="1"/>
  </r>
  <r>
    <s v="Id1783"/>
    <s v="Catherine"/>
    <n v="23.16"/>
    <n v="5.5"/>
    <s v="No"/>
    <x v="0"/>
    <x v="0"/>
    <n v="0"/>
    <x v="1"/>
    <x v="2"/>
    <x v="1"/>
    <x v="3"/>
    <s v="1-Sep-1989"/>
    <n v="4859.8900000000003"/>
    <x v="2"/>
    <s v="tier - 3"/>
    <x v="6"/>
  </r>
  <r>
    <s v="Id1784"/>
    <s v="Jamhs A"/>
    <n v="32.585000000000001"/>
    <n v="4.93"/>
    <s v="Yes"/>
    <x v="0"/>
    <x v="0"/>
    <n v="1"/>
    <x v="1"/>
    <x v="0"/>
    <x v="1"/>
    <x v="39"/>
    <s v="27-Dec-1995"/>
    <n v="4846.92"/>
    <x v="2"/>
    <s v="tier - 3"/>
    <x v="11"/>
  </r>
  <r>
    <s v="Id1785"/>
    <s v="Youngseong"/>
    <n v="33.97"/>
    <n v="5.6"/>
    <s v="Yes"/>
    <x v="0"/>
    <x v="0"/>
    <n v="0"/>
    <x v="1"/>
    <x v="0"/>
    <x v="1"/>
    <x v="13"/>
    <s v="7-Jun-2001"/>
    <n v="4846.53"/>
    <x v="2"/>
    <s v="tier - 3"/>
    <x v="5"/>
  </r>
  <r>
    <s v="Id1786"/>
    <s v="John"/>
    <n v="16.57"/>
    <n v="9.99"/>
    <s v="No"/>
    <x v="0"/>
    <x v="0"/>
    <n v="0"/>
    <x v="1"/>
    <x v="3"/>
    <x v="0"/>
    <x v="15"/>
    <s v="11-Sep-1974"/>
    <n v="4844.67"/>
    <x v="2"/>
    <s v="tier - 2"/>
    <x v="0"/>
  </r>
  <r>
    <s v="Id1787"/>
    <s v="Brahdon S."/>
    <n v="17.55"/>
    <n v="5.93"/>
    <s v="No"/>
    <x v="0"/>
    <x v="1"/>
    <n v="1"/>
    <x v="1"/>
    <x v="3"/>
    <x v="2"/>
    <x v="20"/>
    <s v="13-Dec-1979"/>
    <n v="4843.79"/>
    <x v="2"/>
    <s v="tier - 3"/>
    <x v="0"/>
  </r>
  <r>
    <s v="Id1788"/>
    <s v="Sehn P"/>
    <n v="29.41"/>
    <n v="6.29"/>
    <s v="Yes"/>
    <x v="0"/>
    <x v="0"/>
    <n v="1"/>
    <x v="1"/>
    <x v="1"/>
    <x v="2"/>
    <x v="39"/>
    <s v="29-Sep-1995"/>
    <n v="4840.95"/>
    <x v="2"/>
    <s v="tier - 1"/>
    <x v="5"/>
  </r>
  <r>
    <s v="Id1789"/>
    <s v="Scott"/>
    <n v="17.91"/>
    <n v="5.65"/>
    <s v="No"/>
    <x v="0"/>
    <x v="0"/>
    <n v="1"/>
    <x v="1"/>
    <x v="3"/>
    <x v="1"/>
    <x v="41"/>
    <s v="15-Oct-1984"/>
    <n v="4839.18"/>
    <x v="2"/>
    <s v="tier - 1"/>
    <x v="1"/>
  </r>
  <r>
    <s v="Id179"/>
    <s v="Manuela"/>
    <n v="48.86"/>
    <n v="6.09"/>
    <s v="No"/>
    <x v="0"/>
    <x v="0"/>
    <n v="0"/>
    <x v="0"/>
    <x v="0"/>
    <x v="2"/>
    <x v="17"/>
    <s v="10-Jun-1991"/>
    <n v="36911.99"/>
    <x v="2"/>
    <s v="tier - 2"/>
    <x v="6"/>
  </r>
  <r>
    <s v="Id1790"/>
    <s v="Janez"/>
    <n v="31.57"/>
    <n v="6.15"/>
    <s v="No"/>
    <x v="0"/>
    <x v="0"/>
    <n v="1"/>
    <x v="1"/>
    <x v="0"/>
    <x v="2"/>
    <x v="25"/>
    <s v="10-Sep-1992"/>
    <n v="4837.58"/>
    <x v="1"/>
    <s v="tier - 2"/>
    <x v="0"/>
  </r>
  <r>
    <s v="Id1791"/>
    <s v="John I"/>
    <n v="33.18"/>
    <n v="5.22"/>
    <s v="No"/>
    <x v="1"/>
    <x v="0"/>
    <n v="1"/>
    <x v="1"/>
    <x v="0"/>
    <x v="1"/>
    <x v="13"/>
    <s v="11-Dec-2000"/>
    <n v="4835.43"/>
    <x v="2"/>
    <s v="tier - 2"/>
    <x v="5"/>
  </r>
  <r>
    <s v="Id1792"/>
    <s v="Heather"/>
    <n v="37"/>
    <n v="11.66"/>
    <s v="No"/>
    <x v="0"/>
    <x v="0"/>
    <n v="0"/>
    <x v="1"/>
    <x v="0"/>
    <x v="0"/>
    <x v="43"/>
    <s v="27-Jun-2002"/>
    <n v="4830.63"/>
    <x v="2"/>
    <s v="tier - 1"/>
    <x v="6"/>
  </r>
  <r>
    <s v="Id1793"/>
    <s v="Michael"/>
    <n v="18.905000000000001"/>
    <n v="4.91"/>
    <s v="Yes"/>
    <x v="0"/>
    <x v="0"/>
    <n v="1"/>
    <x v="1"/>
    <x v="2"/>
    <x v="1"/>
    <x v="39"/>
    <s v="1-Dec-1995"/>
    <n v="4827.8999999999996"/>
    <x v="0"/>
    <s v="tier - 2"/>
    <x v="16"/>
  </r>
  <r>
    <s v="Id1794"/>
    <s v="Kathleen"/>
    <n v="20.03"/>
    <n v="9.25"/>
    <s v="Yes"/>
    <x v="0"/>
    <x v="0"/>
    <n v="0"/>
    <x v="1"/>
    <x v="2"/>
    <x v="0"/>
    <x v="10"/>
    <s v="3-Jul-1981"/>
    <n v="4827.1000000000004"/>
    <x v="2"/>
    <s v="tier - 1"/>
    <x v="0"/>
  </r>
  <r>
    <s v="Id1795"/>
    <s v="Ryah M"/>
    <n v="16.7"/>
    <n v="11.48"/>
    <s v="No"/>
    <x v="0"/>
    <x v="0"/>
    <n v="0"/>
    <x v="1"/>
    <x v="3"/>
    <x v="0"/>
    <x v="1"/>
    <s v="3-Oct-1978"/>
    <n v="4812.34"/>
    <x v="2"/>
    <s v="tier - 3"/>
    <x v="0"/>
  </r>
  <r>
    <s v="Id1796"/>
    <s v="Sara"/>
    <n v="39.82"/>
    <n v="6.06"/>
    <s v="No"/>
    <x v="0"/>
    <x v="0"/>
    <n v="0"/>
    <x v="1"/>
    <x v="0"/>
    <x v="2"/>
    <x v="3"/>
    <s v="16-Dec-1989"/>
    <n v="4795.66"/>
    <x v="2"/>
    <s v="tier - 1"/>
    <x v="0"/>
  </r>
  <r>
    <s v="Id1797"/>
    <s v="Deniz"/>
    <n v="22.04"/>
    <n v="5.86"/>
    <s v="No"/>
    <x v="0"/>
    <x v="0"/>
    <n v="1"/>
    <x v="1"/>
    <x v="2"/>
    <x v="2"/>
    <x v="30"/>
    <s v="22-Jun-1987"/>
    <n v="4787.42"/>
    <x v="2"/>
    <s v="tier - 3"/>
    <x v="0"/>
  </r>
  <r>
    <s v="Id1798"/>
    <s v="ShanhShannon L."/>
    <n v="28.27"/>
    <n v="5.33"/>
    <s v="No"/>
    <x v="0"/>
    <x v="0"/>
    <n v="0"/>
    <x v="1"/>
    <x v="1"/>
    <x v="1"/>
    <x v="3"/>
    <s v="9-Dec-1989"/>
    <n v="4779.6000000000004"/>
    <x v="2"/>
    <s v="tier - 3"/>
    <x v="0"/>
  </r>
  <r>
    <s v="Id1799"/>
    <s v="Kaihlin M."/>
    <n v="18.5"/>
    <n v="5.33"/>
    <s v="No"/>
    <x v="0"/>
    <x v="0"/>
    <n v="0"/>
    <x v="1"/>
    <x v="2"/>
    <x v="1"/>
    <x v="3"/>
    <s v="1-Aug-1989"/>
    <n v="4766.0200000000004"/>
    <x v="2"/>
    <s v="tier - 3"/>
    <x v="6"/>
  </r>
  <r>
    <s v="Id18"/>
    <s v="hhristina M."/>
    <n v="36.765000000000001"/>
    <n v="7.29"/>
    <s v="Yes"/>
    <x v="0"/>
    <x v="1"/>
    <n v="1"/>
    <x v="0"/>
    <x v="0"/>
    <x v="0"/>
    <x v="32"/>
    <s v="5-Aug-1963"/>
    <n v="47896.79"/>
    <x v="0"/>
    <s v="tier - 3"/>
    <x v="7"/>
  </r>
  <r>
    <s v="Id180"/>
    <s v="Jenniher L"/>
    <n v="34.799999999999997"/>
    <n v="11.4"/>
    <s v="Yes"/>
    <x v="0"/>
    <x v="1"/>
    <n v="1"/>
    <x v="1"/>
    <x v="0"/>
    <x v="0"/>
    <x v="32"/>
    <s v="24-Jul-1963"/>
    <n v="36910.61"/>
    <x v="2"/>
    <s v="tier - 2"/>
    <x v="6"/>
  </r>
  <r>
    <s v="Id1800"/>
    <s v="hlfredo"/>
    <n v="38.6"/>
    <n v="6.02"/>
    <s v="No"/>
    <x v="0"/>
    <x v="0"/>
    <n v="1"/>
    <x v="1"/>
    <x v="0"/>
    <x v="2"/>
    <x v="30"/>
    <s v="27-Sep-1987"/>
    <n v="4762.33"/>
    <x v="1"/>
    <s v="tier - 3"/>
    <x v="6"/>
  </r>
  <r>
    <s v="Id1801"/>
    <s v="Kristen"/>
    <n v="43.12"/>
    <n v="6.25"/>
    <s v="No"/>
    <x v="0"/>
    <x v="0"/>
    <n v="1"/>
    <x v="1"/>
    <x v="0"/>
    <x v="2"/>
    <x v="25"/>
    <s v="16-Aug-1992"/>
    <n v="4753.6400000000003"/>
    <x v="2"/>
    <s v="tier - 3"/>
    <x v="0"/>
  </r>
  <r>
    <s v="Id1802"/>
    <s v="Daniel"/>
    <n v="30.5"/>
    <n v="4.8099999999999996"/>
    <s v="No"/>
    <x v="0"/>
    <x v="0"/>
    <n v="1"/>
    <x v="1"/>
    <x v="0"/>
    <x v="1"/>
    <x v="30"/>
    <s v="22-Nov-1987"/>
    <n v="4751.07"/>
    <x v="1"/>
    <s v="tier - 1"/>
    <x v="6"/>
  </r>
  <r>
    <s v="Id1803"/>
    <s v="Jonathan"/>
    <n v="27.61"/>
    <n v="4.5999999999999996"/>
    <s v="No"/>
    <x v="0"/>
    <x v="0"/>
    <n v="1"/>
    <x v="1"/>
    <x v="1"/>
    <x v="1"/>
    <x v="30"/>
    <s v="2-Sep-1987"/>
    <n v="4747.05"/>
    <x v="2"/>
    <s v="tier - 2"/>
    <x v="0"/>
  </r>
  <r>
    <s v="Id1804"/>
    <s v="Troy"/>
    <n v="27.1"/>
    <n v="5.08"/>
    <s v="No"/>
    <x v="0"/>
    <x v="0"/>
    <n v="1"/>
    <x v="1"/>
    <x v="1"/>
    <x v="1"/>
    <x v="24"/>
    <s v="5-Jun-1987"/>
    <n v="4746.34"/>
    <x v="2"/>
    <s v="tier - 2"/>
    <x v="6"/>
  </r>
  <r>
    <s v="Id1805"/>
    <s v="Danihl C"/>
    <n v="35.93"/>
    <n v="5.43"/>
    <s v="No"/>
    <x v="1"/>
    <x v="0"/>
    <n v="1"/>
    <x v="1"/>
    <x v="0"/>
    <x v="1"/>
    <x v="42"/>
    <s v="24-Nov-2004"/>
    <n v="4740.78"/>
    <x v="2"/>
    <s v="tier - 3"/>
    <x v="5"/>
  </r>
  <r>
    <s v="Id1806"/>
    <s v="Lauren"/>
    <n v="32.68"/>
    <n v="5.44"/>
    <s v="No"/>
    <x v="0"/>
    <x v="0"/>
    <n v="0"/>
    <x v="1"/>
    <x v="0"/>
    <x v="1"/>
    <x v="17"/>
    <s v="12-Oct-1991"/>
    <n v="4738.2700000000004"/>
    <x v="2"/>
    <s v="tier - 3"/>
    <x v="1"/>
  </r>
  <r>
    <s v="Id1807"/>
    <s v="Jennefer"/>
    <n v="20.74"/>
    <n v="11.69"/>
    <s v="Yes"/>
    <x v="0"/>
    <x v="0"/>
    <n v="1"/>
    <x v="1"/>
    <x v="2"/>
    <x v="0"/>
    <x v="24"/>
    <s v="5-Sep-1986"/>
    <n v="4734.6400000000003"/>
    <x v="2"/>
    <s v="tier - 1"/>
    <x v="0"/>
  </r>
  <r>
    <s v="Id1808"/>
    <s v="Traceh L."/>
    <n v="15.57"/>
    <n v="6.07"/>
    <s v="No"/>
    <x v="0"/>
    <x v="0"/>
    <n v="0"/>
    <x v="1"/>
    <x v="3"/>
    <x v="2"/>
    <x v="9"/>
    <s v="2-Jul-1980"/>
    <n v="4728.71"/>
    <x v="2"/>
    <s v="tier - 3"/>
    <x v="1"/>
  </r>
  <r>
    <s v="Id1809"/>
    <s v="Ashley"/>
    <n v="23.844999999999999"/>
    <n v="4.3600000000000003"/>
    <s v="No"/>
    <x v="0"/>
    <x v="0"/>
    <n v="0"/>
    <x v="1"/>
    <x v="2"/>
    <x v="1"/>
    <x v="21"/>
    <s v="12-Aug-1994"/>
    <n v="4719.74"/>
    <x v="2"/>
    <s v="tier - 1"/>
    <x v="1"/>
  </r>
  <r>
    <s v="Id181"/>
    <s v="hbby W."/>
    <n v="32.49"/>
    <n v="4.29"/>
    <s v="No"/>
    <x v="0"/>
    <x v="1"/>
    <n v="1"/>
    <x v="0"/>
    <x v="0"/>
    <x v="1"/>
    <x v="38"/>
    <s v="21-Jun-2003"/>
    <n v="36898.730000000003"/>
    <x v="2"/>
    <s v="tier - 1"/>
    <x v="1"/>
  </r>
  <r>
    <s v="Id1810"/>
    <s v="Cindy"/>
    <n v="22.895"/>
    <n v="5.24"/>
    <s v="No"/>
    <x v="0"/>
    <x v="0"/>
    <n v="1"/>
    <x v="1"/>
    <x v="2"/>
    <x v="1"/>
    <x v="25"/>
    <s v="28-Sep-1992"/>
    <n v="4719.5200000000004"/>
    <x v="2"/>
    <s v="tier - 2"/>
    <x v="7"/>
  </r>
  <r>
    <s v="Id1811"/>
    <s v="Esther"/>
    <n v="21.945"/>
    <n v="5.37"/>
    <s v="No"/>
    <x v="0"/>
    <x v="0"/>
    <n v="1"/>
    <x v="1"/>
    <x v="2"/>
    <x v="1"/>
    <x v="25"/>
    <s v="9-Oct-1992"/>
    <n v="4718.2"/>
    <x v="2"/>
    <s v="tier - 3"/>
    <x v="7"/>
  </r>
  <r>
    <s v="Id1812"/>
    <s v="Jackie"/>
    <n v="19.47"/>
    <n v="6.6"/>
    <s v="Yes"/>
    <x v="0"/>
    <x v="0"/>
    <n v="0"/>
    <x v="1"/>
    <x v="2"/>
    <x v="0"/>
    <x v="10"/>
    <s v="12-Aug-1981"/>
    <n v="4712.12"/>
    <x v="2"/>
    <s v="tier - 3"/>
    <x v="6"/>
  </r>
  <r>
    <s v="Id1813"/>
    <s v="Tihothy P."/>
    <n v="15.61"/>
    <n v="5.77"/>
    <s v="No"/>
    <x v="0"/>
    <x v="0"/>
    <n v="0"/>
    <x v="1"/>
    <x v="3"/>
    <x v="2"/>
    <x v="2"/>
    <s v="4-Dec-1977"/>
    <n v="4699.47"/>
    <x v="2"/>
    <s v="tier - 3"/>
    <x v="0"/>
  </r>
  <r>
    <s v="Id1814"/>
    <s v="Lauren"/>
    <n v="28.6"/>
    <n v="6.08"/>
    <s v="No"/>
    <x v="0"/>
    <x v="1"/>
    <n v="1"/>
    <x v="1"/>
    <x v="1"/>
    <x v="2"/>
    <x v="38"/>
    <s v="22-Jun-2003"/>
    <n v="4687.8"/>
    <x v="2"/>
    <s v="tier - 3"/>
    <x v="6"/>
  </r>
  <r>
    <s v="Id1815"/>
    <s v="Benjamin"/>
    <n v="46.53"/>
    <n v="4.16"/>
    <s v="No"/>
    <x v="0"/>
    <x v="0"/>
    <n v="0"/>
    <x v="1"/>
    <x v="0"/>
    <x v="1"/>
    <x v="29"/>
    <s v="4-Sep-1990"/>
    <n v="4686.3900000000003"/>
    <x v="1"/>
    <s v="tier - 3"/>
    <x v="0"/>
  </r>
  <r>
    <s v="Id1816"/>
    <s v="HugohM"/>
    <n v="34.99"/>
    <n v="5.0999999999999996"/>
    <s v="No"/>
    <x v="0"/>
    <x v="1"/>
    <n v="1"/>
    <x v="1"/>
    <x v="0"/>
    <x v="1"/>
    <x v="38"/>
    <s v="4-Oct-2003"/>
    <n v="4678.8"/>
    <x v="2"/>
    <s v="tier - 1"/>
    <x v="5"/>
  </r>
  <r>
    <s v="Id1817"/>
    <s v="Daniel J"/>
    <n v="17.05"/>
    <n v="5.3"/>
    <s v="No"/>
    <x v="0"/>
    <x v="1"/>
    <n v="1"/>
    <x v="1"/>
    <x v="3"/>
    <x v="1"/>
    <x v="20"/>
    <s v="18-Oct-1979"/>
    <n v="4674.2"/>
    <x v="2"/>
    <s v="tier - 1"/>
    <x v="0"/>
  </r>
  <r>
    <s v="Id1818"/>
    <s v="Jushin R"/>
    <n v="37.18"/>
    <n v="4.9000000000000004"/>
    <s v="No"/>
    <x v="0"/>
    <x v="0"/>
    <n v="0"/>
    <x v="1"/>
    <x v="0"/>
    <x v="1"/>
    <x v="29"/>
    <s v="13-Jul-1990"/>
    <n v="4673.3900000000003"/>
    <x v="2"/>
    <s v="tier - 1"/>
    <x v="0"/>
  </r>
  <r>
    <s v="Id1819"/>
    <s v="Colin"/>
    <n v="35.200000000000003"/>
    <n v="5.55"/>
    <s v="No"/>
    <x v="0"/>
    <x v="0"/>
    <n v="0"/>
    <x v="1"/>
    <x v="0"/>
    <x v="1"/>
    <x v="29"/>
    <s v="26-Sep-1990"/>
    <n v="4670.6400000000003"/>
    <x v="2"/>
    <s v="tier - 2"/>
    <x v="6"/>
  </r>
  <r>
    <s v="Id182"/>
    <s v="Tyler"/>
    <n v="39"/>
    <n v="5.7"/>
    <s v="No"/>
    <x v="0"/>
    <x v="0"/>
    <n v="2"/>
    <x v="0"/>
    <x v="0"/>
    <x v="2"/>
    <x v="7"/>
    <s v="5-Dec-1972"/>
    <n v="36889.99"/>
    <x v="0"/>
    <s v="tier - 3"/>
    <x v="6"/>
  </r>
  <r>
    <s v="Id1820"/>
    <s v="Rob"/>
    <n v="37.335000000000001"/>
    <n v="4.95"/>
    <s v="No"/>
    <x v="0"/>
    <x v="0"/>
    <n v="0"/>
    <x v="1"/>
    <x v="0"/>
    <x v="1"/>
    <x v="29"/>
    <s v="5-Aug-1990"/>
    <n v="4667.6099999999997"/>
    <x v="1"/>
    <s v="tier - 3"/>
    <x v="3"/>
  </r>
  <r>
    <s v="Id1821"/>
    <s v="Patrick"/>
    <n v="27.265000000000001"/>
    <n v="6.46"/>
    <s v="Yes"/>
    <x v="0"/>
    <x v="0"/>
    <n v="0"/>
    <x v="1"/>
    <x v="1"/>
    <x v="0"/>
    <x v="16"/>
    <s v="25-Oct-1996"/>
    <n v="4661.29"/>
    <x v="2"/>
    <s v="tier - 1"/>
    <x v="11"/>
  </r>
  <r>
    <s v="Id1822"/>
    <s v="Auhtin D"/>
    <n v="30.8"/>
    <n v="4.9000000000000004"/>
    <s v="Yes"/>
    <x v="0"/>
    <x v="0"/>
    <n v="0"/>
    <x v="1"/>
    <x v="0"/>
    <x v="1"/>
    <x v="22"/>
    <s v="22-Jun-1985"/>
    <n v="4646.76"/>
    <x v="0"/>
    <s v="tier - 1"/>
    <x v="6"/>
  </r>
  <r>
    <s v="Id1823"/>
    <s v="hrittany"/>
    <n v="30.21"/>
    <n v="5.21"/>
    <s v="No"/>
    <x v="0"/>
    <x v="0"/>
    <n v="1"/>
    <x v="1"/>
    <x v="0"/>
    <x v="1"/>
    <x v="37"/>
    <s v="29-Jun-1998"/>
    <n v="4618.08"/>
    <x v="2"/>
    <s v="tier - 1"/>
    <x v="1"/>
  </r>
  <r>
    <s v="Id1824"/>
    <s v="Mahthew T"/>
    <n v="35.340000000000003"/>
    <n v="4.13"/>
    <s v="No"/>
    <x v="1"/>
    <x v="0"/>
    <n v="1"/>
    <x v="1"/>
    <x v="0"/>
    <x v="1"/>
    <x v="13"/>
    <s v="2-Jul-2000"/>
    <n v="4608.03"/>
    <x v="2"/>
    <s v="tier - 3"/>
    <x v="6"/>
  </r>
  <r>
    <s v="Id1825"/>
    <s v="Bechy G."/>
    <n v="26.695"/>
    <n v="5.28"/>
    <s v="No"/>
    <x v="0"/>
    <x v="0"/>
    <n v="0"/>
    <x v="1"/>
    <x v="1"/>
    <x v="1"/>
    <x v="3"/>
    <s v="18-Sep-1989"/>
    <n v="4571.41"/>
    <x v="2"/>
    <s v="tier - 2"/>
    <x v="1"/>
  </r>
  <r>
    <s v="Id1826"/>
    <s v="Virginie"/>
    <n v="29.355"/>
    <n v="4.68"/>
    <s v="Yes"/>
    <x v="0"/>
    <x v="0"/>
    <n v="0"/>
    <x v="1"/>
    <x v="1"/>
    <x v="1"/>
    <x v="16"/>
    <s v="25-Dec-1996"/>
    <n v="4564.1899999999996"/>
    <x v="2"/>
    <s v="tier - 2"/>
    <x v="7"/>
  </r>
  <r>
    <s v="Id1827"/>
    <s v="Allihon A"/>
    <n v="29.59"/>
    <n v="4.0599999999999996"/>
    <s v="No"/>
    <x v="0"/>
    <x v="0"/>
    <n v="0"/>
    <x v="1"/>
    <x v="1"/>
    <x v="1"/>
    <x v="29"/>
    <s v="20-Sep-1990"/>
    <n v="4562.84"/>
    <x v="2"/>
    <s v="tier - 2"/>
    <x v="0"/>
  </r>
  <r>
    <s v="Id1828"/>
    <s v="Julie"/>
    <n v="31.35"/>
    <n v="4.2"/>
    <s v="No"/>
    <x v="1"/>
    <x v="0"/>
    <n v="1"/>
    <x v="1"/>
    <x v="0"/>
    <x v="1"/>
    <x v="42"/>
    <s v="22-Dec-2004"/>
    <n v="4561.1899999999996"/>
    <x v="2"/>
    <s v="tier - 2"/>
    <x v="7"/>
  </r>
  <r>
    <s v="Id1829"/>
    <s v="Katherine"/>
    <n v="20.52"/>
    <n v="4.83"/>
    <s v="No"/>
    <x v="0"/>
    <x v="0"/>
    <n v="0"/>
    <x v="1"/>
    <x v="2"/>
    <x v="1"/>
    <x v="29"/>
    <s v="17-Nov-1990"/>
    <n v="4544.2299999999996"/>
    <x v="2"/>
    <s v="tier - 1"/>
    <x v="7"/>
  </r>
  <r>
    <s v="Id183"/>
    <s v="Jeffrey"/>
    <n v="35.299999999999997"/>
    <n v="6.09"/>
    <s v="No"/>
    <x v="0"/>
    <x v="0"/>
    <n v="1"/>
    <x v="0"/>
    <x v="0"/>
    <x v="2"/>
    <x v="25"/>
    <s v="4-Jul-1992"/>
    <n v="36837.47"/>
    <x v="2"/>
    <s v="tier - 3"/>
    <x v="6"/>
  </r>
  <r>
    <s v="Id1830"/>
    <s v="Caleb"/>
    <n v="42.9"/>
    <n v="4.87"/>
    <s v="Yes"/>
    <x v="0"/>
    <x v="0"/>
    <n v="1"/>
    <x v="1"/>
    <x v="0"/>
    <x v="1"/>
    <x v="35"/>
    <s v="13-Jun-1988"/>
    <n v="4536.26"/>
    <x v="2"/>
    <s v="tier - 2"/>
    <x v="6"/>
  </r>
  <r>
    <s v="Id1831"/>
    <s v="Jaime"/>
    <n v="24.6"/>
    <n v="5.86"/>
    <s v="No"/>
    <x v="0"/>
    <x v="1"/>
    <n v="1"/>
    <x v="1"/>
    <x v="2"/>
    <x v="2"/>
    <x v="40"/>
    <s v="29-Jun-1993"/>
    <n v="4529.4799999999996"/>
    <x v="2"/>
    <s v="tier - 1"/>
    <x v="6"/>
  </r>
  <r>
    <s v="Id1832"/>
    <s v="Hannah"/>
    <n v="28.405000000000001"/>
    <n v="4.12"/>
    <s v="No"/>
    <x v="0"/>
    <x v="0"/>
    <n v="1"/>
    <x v="1"/>
    <x v="1"/>
    <x v="1"/>
    <x v="25"/>
    <s v="13-Aug-1992"/>
    <n v="4527.18"/>
    <x v="2"/>
    <s v="tier - 2"/>
    <x v="1"/>
  </r>
  <r>
    <s v="Id1833"/>
    <s v="Zachariah"/>
    <n v="34.674999999999997"/>
    <n v="5.71"/>
    <s v="Yes"/>
    <x v="0"/>
    <x v="0"/>
    <n v="1"/>
    <x v="1"/>
    <x v="0"/>
    <x v="2"/>
    <x v="35"/>
    <s v="21-Dec-1988"/>
    <n v="4518.83"/>
    <x v="2"/>
    <s v="tier - 2"/>
    <x v="11"/>
  </r>
  <r>
    <s v="Id1834"/>
    <s v="Pahricia A"/>
    <n v="18.850000000000001"/>
    <n v="6.03"/>
    <s v="No"/>
    <x v="0"/>
    <x v="0"/>
    <n v="1"/>
    <x v="1"/>
    <x v="2"/>
    <x v="2"/>
    <x v="30"/>
    <s v="5-Dec-1987"/>
    <n v="4518.7700000000004"/>
    <x v="2"/>
    <s v="tier - 3"/>
    <x v="1"/>
  </r>
  <r>
    <s v="Id1835"/>
    <s v="Elhzabeth A."/>
    <n v="34.130000000000003"/>
    <n v="5.65"/>
    <s v="No"/>
    <x v="0"/>
    <x v="1"/>
    <n v="1"/>
    <x v="1"/>
    <x v="0"/>
    <x v="1"/>
    <x v="38"/>
    <s v="2-Oct-2003"/>
    <n v="4518.3999999999996"/>
    <x v="2"/>
    <s v="tier - 3"/>
    <x v="2"/>
  </r>
  <r>
    <s v="Id1836"/>
    <s v="Benjamin"/>
    <n v="17.34"/>
    <n v="5.05"/>
    <s v="No"/>
    <x v="0"/>
    <x v="0"/>
    <n v="0"/>
    <x v="1"/>
    <x v="3"/>
    <x v="1"/>
    <x v="9"/>
    <s v="16-Jun-1980"/>
    <n v="4515.71"/>
    <x v="2"/>
    <s v="tier - 3"/>
    <x v="0"/>
  </r>
  <r>
    <s v="Id1837"/>
    <s v="Breno"/>
    <n v="17.440000000000001"/>
    <n v="6.26"/>
    <s v="No"/>
    <x v="0"/>
    <x v="0"/>
    <n v="0"/>
    <x v="1"/>
    <x v="3"/>
    <x v="2"/>
    <x v="31"/>
    <s v="27-Sep-1982"/>
    <n v="4511.41"/>
    <x v="2"/>
    <s v="tier - 3"/>
    <x v="0"/>
  </r>
  <r>
    <s v="Id1838"/>
    <s v="Takaya"/>
    <n v="33.659999999999997"/>
    <n v="4.08"/>
    <s v="Yes"/>
    <x v="0"/>
    <x v="1"/>
    <n v="1"/>
    <x v="1"/>
    <x v="0"/>
    <x v="1"/>
    <x v="36"/>
    <s v="13-Oct-1997"/>
    <n v="4504.66"/>
    <x v="0"/>
    <s v="tier - 2"/>
    <x v="0"/>
  </r>
  <r>
    <s v="Id1839"/>
    <s v="Thhmas IV"/>
    <n v="21.375"/>
    <n v="6.19"/>
    <s v="Yes"/>
    <x v="0"/>
    <x v="0"/>
    <n v="1"/>
    <x v="1"/>
    <x v="2"/>
    <x v="2"/>
    <x v="35"/>
    <s v="26-Jun-1988"/>
    <n v="4500.34"/>
    <x v="2"/>
    <s v="tier - 1"/>
    <x v="11"/>
  </r>
  <r>
    <s v="Id184"/>
    <s v="hatthew F"/>
    <n v="33.42"/>
    <n v="10.67"/>
    <s v="No"/>
    <x v="0"/>
    <x v="0"/>
    <n v="0"/>
    <x v="0"/>
    <x v="0"/>
    <x v="0"/>
    <x v="18"/>
    <s v="28-Dec-1965"/>
    <n v="36795.29"/>
    <x v="2"/>
    <s v="tier - 1"/>
    <x v="6"/>
  </r>
  <r>
    <s v="Id1840"/>
    <s v="Brahley E"/>
    <n v="27.14"/>
    <n v="6.01"/>
    <s v="No"/>
    <x v="0"/>
    <x v="0"/>
    <n v="1"/>
    <x v="1"/>
    <x v="1"/>
    <x v="2"/>
    <x v="25"/>
    <s v="12-Jul-1992"/>
    <n v="4488.58"/>
    <x v="2"/>
    <s v="tier - 3"/>
    <x v="1"/>
  </r>
  <r>
    <s v="Id1841"/>
    <s v="Megan"/>
    <n v="35.78"/>
    <n v="6.07"/>
    <s v="No"/>
    <x v="1"/>
    <x v="0"/>
    <n v="1"/>
    <x v="1"/>
    <x v="0"/>
    <x v="2"/>
    <x v="42"/>
    <s v="18-Jul-2004"/>
    <n v="4468.25"/>
    <x v="2"/>
    <s v="tier - 2"/>
    <x v="1"/>
  </r>
  <r>
    <s v="Id1842"/>
    <s v="Ruby h"/>
    <n v="34.96"/>
    <n v="5.63"/>
    <s v="No"/>
    <x v="0"/>
    <x v="0"/>
    <n v="0"/>
    <x v="1"/>
    <x v="0"/>
    <x v="1"/>
    <x v="23"/>
    <s v="20-Nov-1999"/>
    <n v="4466.62"/>
    <x v="2"/>
    <s v="tier - 2"/>
    <x v="1"/>
  </r>
  <r>
    <s v="Id1843"/>
    <s v="Bart"/>
    <n v="38.39"/>
    <n v="6.05"/>
    <s v="No"/>
    <x v="0"/>
    <x v="0"/>
    <n v="0"/>
    <x v="1"/>
    <x v="0"/>
    <x v="2"/>
    <x v="17"/>
    <s v="4-Jul-1991"/>
    <n v="4463.21"/>
    <x v="1"/>
    <s v="tier - 3"/>
    <x v="0"/>
  </r>
  <r>
    <s v="Id1844"/>
    <s v="Rhbert A."/>
    <n v="33.82"/>
    <n v="4.6500000000000004"/>
    <s v="No"/>
    <x v="0"/>
    <x v="0"/>
    <n v="0"/>
    <x v="1"/>
    <x v="0"/>
    <x v="1"/>
    <x v="29"/>
    <s v="15-Jul-1990"/>
    <n v="4462.72"/>
    <x v="2"/>
    <s v="tier - 3"/>
    <x v="1"/>
  </r>
  <r>
    <s v="Id1845"/>
    <s v="Adam"/>
    <n v="27.835000000000001"/>
    <n v="5.37"/>
    <s v="No"/>
    <x v="0"/>
    <x v="0"/>
    <n v="0"/>
    <x v="1"/>
    <x v="1"/>
    <x v="1"/>
    <x v="29"/>
    <s v="8-Aug-1990"/>
    <n v="4454.3999999999996"/>
    <x v="2"/>
    <s v="tier - 3"/>
    <x v="1"/>
  </r>
  <r>
    <s v="Id1846"/>
    <s v="Yemhne Adhane"/>
    <n v="33"/>
    <n v="5.39"/>
    <s v="No"/>
    <x v="0"/>
    <x v="0"/>
    <n v="0"/>
    <x v="1"/>
    <x v="0"/>
    <x v="1"/>
    <x v="21"/>
    <s v="28-Jun-1994"/>
    <n v="4449.46"/>
    <x v="0"/>
    <s v="tier - 2"/>
    <x v="0"/>
  </r>
  <r>
    <s v="Id1847"/>
    <s v="hesse A."/>
    <n v="26.885000000000002"/>
    <n v="5.86"/>
    <s v="No"/>
    <x v="0"/>
    <x v="0"/>
    <n v="0"/>
    <x v="1"/>
    <x v="1"/>
    <x v="2"/>
    <x v="17"/>
    <s v="3-Sep-1991"/>
    <n v="4441.21"/>
    <x v="0"/>
    <s v="tier - 2"/>
    <x v="15"/>
  </r>
  <r>
    <s v="Id1848"/>
    <s v="Bird"/>
    <n v="29.26"/>
    <n v="4.4400000000000004"/>
    <s v="No"/>
    <x v="0"/>
    <x v="0"/>
    <n v="0"/>
    <x v="1"/>
    <x v="1"/>
    <x v="1"/>
    <x v="21"/>
    <s v="24-Oct-1994"/>
    <n v="4438.26"/>
    <x v="2"/>
    <s v="tier - 3"/>
    <x v="11"/>
  </r>
  <r>
    <s v="Id1849"/>
    <s v="Phtrick M."/>
    <n v="26.98"/>
    <n v="4.41"/>
    <s v="No"/>
    <x v="0"/>
    <x v="0"/>
    <n v="0"/>
    <x v="1"/>
    <x v="1"/>
    <x v="1"/>
    <x v="21"/>
    <s v="8-Oct-1994"/>
    <n v="4435.09"/>
    <x v="1"/>
    <s v="tier - 2"/>
    <x v="3"/>
  </r>
  <r>
    <s v="Id185"/>
    <s v="RyanhJ."/>
    <n v="37.18"/>
    <n v="6.75"/>
    <s v="Yes"/>
    <x v="0"/>
    <x v="0"/>
    <n v="2"/>
    <x v="0"/>
    <x v="0"/>
    <x v="0"/>
    <x v="6"/>
    <s v="14-Jul-1970"/>
    <n v="36786.370000000003"/>
    <x v="0"/>
    <s v="tier - 1"/>
    <x v="6"/>
  </r>
  <r>
    <s v="Id1850"/>
    <s v="Kyle"/>
    <n v="32.11"/>
    <n v="5.19"/>
    <s v="No"/>
    <x v="0"/>
    <x v="1"/>
    <n v="1"/>
    <x v="1"/>
    <x v="0"/>
    <x v="1"/>
    <x v="40"/>
    <s v="23-Dec-1993"/>
    <n v="4433.92"/>
    <x v="2"/>
    <s v="tier - 2"/>
    <x v="1"/>
  </r>
  <r>
    <s v="Id1851"/>
    <s v="Ryan"/>
    <n v="31.73"/>
    <n v="5.16"/>
    <s v="No"/>
    <x v="0"/>
    <x v="1"/>
    <n v="1"/>
    <x v="1"/>
    <x v="0"/>
    <x v="1"/>
    <x v="40"/>
    <s v="4-Sep-1993"/>
    <n v="4433.3900000000003"/>
    <x v="2"/>
    <s v="tier - 3"/>
    <x v="1"/>
  </r>
  <r>
    <s v="Id1852"/>
    <s v="Yuri"/>
    <n v="22.515000000000001"/>
    <n v="4.24"/>
    <s v="No"/>
    <x v="0"/>
    <x v="0"/>
    <n v="0"/>
    <x v="1"/>
    <x v="2"/>
    <x v="1"/>
    <x v="21"/>
    <s v="29-Dec-1994"/>
    <n v="4428.8900000000003"/>
    <x v="1"/>
    <s v="tier - 1"/>
    <x v="11"/>
  </r>
  <r>
    <s v="Id1853"/>
    <s v="Ryan"/>
    <n v="25.9"/>
    <n v="5.45"/>
    <s v="No"/>
    <x v="0"/>
    <x v="0"/>
    <n v="1"/>
    <x v="1"/>
    <x v="1"/>
    <x v="1"/>
    <x v="25"/>
    <s v="15-Aug-1992"/>
    <n v="4420.95"/>
    <x v="2"/>
    <s v="tier - 3"/>
    <x v="13"/>
  </r>
  <r>
    <s v="Id1854"/>
    <s v="Debbie"/>
    <n v="27.72"/>
    <n v="5.03"/>
    <s v="Yes"/>
    <x v="0"/>
    <x v="0"/>
    <n v="1"/>
    <x v="1"/>
    <x v="1"/>
    <x v="1"/>
    <x v="35"/>
    <s v="16-Sep-1988"/>
    <n v="4415.16"/>
    <x v="2"/>
    <s v="tier - 1"/>
    <x v="0"/>
  </r>
  <r>
    <s v="Id1855"/>
    <s v="Mhrk D"/>
    <n v="31.5"/>
    <n v="9.6199999999999992"/>
    <s v="Yes"/>
    <x v="0"/>
    <x v="0"/>
    <n v="1"/>
    <x v="1"/>
    <x v="0"/>
    <x v="0"/>
    <x v="24"/>
    <s v="13-Jul-1986"/>
    <n v="4402.2299999999996"/>
    <x v="2"/>
    <s v="tier - 2"/>
    <x v="6"/>
  </r>
  <r>
    <s v="Id1856"/>
    <s v="Christopher"/>
    <n v="29.7"/>
    <n v="6.77"/>
    <s v="Yes"/>
    <x v="0"/>
    <x v="0"/>
    <n v="1"/>
    <x v="1"/>
    <x v="1"/>
    <x v="0"/>
    <x v="24"/>
    <s v="11-Aug-1986"/>
    <n v="4399.7299999999996"/>
    <x v="1"/>
    <s v="tier - 2"/>
    <x v="0"/>
  </r>
  <r>
    <s v="Id1857"/>
    <s v="Danhell L"/>
    <n v="21.26"/>
    <n v="5.36"/>
    <s v="Yes"/>
    <x v="0"/>
    <x v="0"/>
    <n v="1"/>
    <x v="1"/>
    <x v="2"/>
    <x v="1"/>
    <x v="35"/>
    <s v="18-Jul-1988"/>
    <n v="4397.3100000000004"/>
    <x v="2"/>
    <s v="tier - 2"/>
    <x v="0"/>
  </r>
  <r>
    <s v="Id1858"/>
    <s v="Janne"/>
    <n v="17.09"/>
    <n v="5.69"/>
    <s v="No"/>
    <x v="0"/>
    <x v="0"/>
    <n v="0"/>
    <x v="1"/>
    <x v="3"/>
    <x v="1"/>
    <x v="31"/>
    <s v="29-Jun-1982"/>
    <n v="4392.7"/>
    <x v="2"/>
    <s v="tier - 2"/>
    <x v="0"/>
  </r>
  <r>
    <s v="Id1859"/>
    <s v="Martina"/>
    <n v="24.3"/>
    <n v="4.9000000000000004"/>
    <s v="Yes"/>
    <x v="0"/>
    <x v="1"/>
    <n v="1"/>
    <x v="1"/>
    <x v="2"/>
    <x v="1"/>
    <x v="36"/>
    <s v="29-Nov-1997"/>
    <n v="4391.6499999999996"/>
    <x v="2"/>
    <s v="tier - 2"/>
    <x v="6"/>
  </r>
  <r>
    <s v="Id186"/>
    <s v="Amy"/>
    <n v="33.33"/>
    <n v="9.26"/>
    <s v="Yes"/>
    <x v="0"/>
    <x v="0"/>
    <n v="2"/>
    <x v="1"/>
    <x v="0"/>
    <x v="0"/>
    <x v="44"/>
    <s v="29-Jul-1961"/>
    <n v="36580.28"/>
    <x v="2"/>
    <s v="tier - 2"/>
    <x v="0"/>
  </r>
  <r>
    <s v="Id1860"/>
    <s v="Elihabeth L"/>
    <n v="29.734999999999999"/>
    <n v="5.78"/>
    <s v="No"/>
    <x v="0"/>
    <x v="0"/>
    <n v="0"/>
    <x v="1"/>
    <x v="1"/>
    <x v="2"/>
    <x v="29"/>
    <s v="28-Aug-1990"/>
    <n v="4357.04"/>
    <x v="2"/>
    <s v="tier - 3"/>
    <x v="1"/>
  </r>
  <r>
    <s v="Id1861"/>
    <s v="Sthphanie C."/>
    <n v="29.26"/>
    <n v="4.7"/>
    <s v="No"/>
    <x v="0"/>
    <x v="0"/>
    <n v="0"/>
    <x v="1"/>
    <x v="1"/>
    <x v="1"/>
    <x v="17"/>
    <s v="13-Sep-1991"/>
    <n v="4350.51"/>
    <x v="2"/>
    <s v="tier - 2"/>
    <x v="0"/>
  </r>
  <r>
    <s v="Id1862"/>
    <s v="Katie"/>
    <n v="33"/>
    <n v="6.28"/>
    <s v="No"/>
    <x v="0"/>
    <x v="0"/>
    <n v="0"/>
    <x v="1"/>
    <x v="0"/>
    <x v="2"/>
    <x v="21"/>
    <s v="1-Nov-1994"/>
    <n v="4349.46"/>
    <x v="2"/>
    <s v="tier - 2"/>
    <x v="0"/>
  </r>
  <r>
    <s v="Id1863"/>
    <s v="Callie"/>
    <n v="31.065000000000001"/>
    <n v="4.2300000000000004"/>
    <s v="No"/>
    <x v="0"/>
    <x v="0"/>
    <n v="0"/>
    <x v="1"/>
    <x v="0"/>
    <x v="1"/>
    <x v="29"/>
    <s v="1-Jun-1991"/>
    <n v="4347.0200000000004"/>
    <x v="2"/>
    <s v="tier - 1"/>
    <x v="7"/>
  </r>
  <r>
    <s v="Id1864"/>
    <s v="Inna"/>
    <n v="26.51"/>
    <n v="6.17"/>
    <s v="No"/>
    <x v="0"/>
    <x v="0"/>
    <n v="0"/>
    <x v="1"/>
    <x v="1"/>
    <x v="2"/>
    <x v="21"/>
    <s v="26-Oct-1994"/>
    <n v="4340.4399999999996"/>
    <x v="2"/>
    <s v="tier - 1"/>
    <x v="0"/>
  </r>
  <r>
    <s v="Id1865"/>
    <s v="MaryhK."/>
    <n v="28.88"/>
    <n v="4.96"/>
    <s v="No"/>
    <x v="0"/>
    <x v="0"/>
    <n v="0"/>
    <x v="1"/>
    <x v="1"/>
    <x v="1"/>
    <x v="21"/>
    <s v="2-Nov-1994"/>
    <n v="4337.74"/>
    <x v="2"/>
    <s v="tier - 1"/>
    <x v="7"/>
  </r>
  <r>
    <s v="Id1866"/>
    <s v="Samueh M."/>
    <n v="35.814999999999998"/>
    <n v="5.1100000000000003"/>
    <s v="Yes"/>
    <x v="0"/>
    <x v="0"/>
    <n v="1"/>
    <x v="1"/>
    <x v="0"/>
    <x v="1"/>
    <x v="35"/>
    <s v="19-Dec-1988"/>
    <n v="4320.41"/>
    <x v="2"/>
    <s v="tier - 1"/>
    <x v="1"/>
  </r>
  <r>
    <s v="Id1867"/>
    <s v="Kimberly"/>
    <n v="21.28"/>
    <n v="4.05"/>
    <s v="No"/>
    <x v="1"/>
    <x v="0"/>
    <n v="1"/>
    <x v="1"/>
    <x v="2"/>
    <x v="1"/>
    <x v="13"/>
    <s v="25-Nov-2000"/>
    <n v="4296.2700000000004"/>
    <x v="2"/>
    <s v="tier - 3"/>
    <x v="1"/>
  </r>
  <r>
    <s v="Id1868"/>
    <s v="Tom h."/>
    <n v="33.81"/>
    <n v="6.49"/>
    <s v="No"/>
    <x v="0"/>
    <x v="1"/>
    <n v="1"/>
    <x v="1"/>
    <x v="0"/>
    <x v="0"/>
    <x v="43"/>
    <s v="8-Jun-2003"/>
    <n v="4278.55"/>
    <x v="2"/>
    <s v="tier - 1"/>
    <x v="5"/>
  </r>
  <r>
    <s v="Id1869"/>
    <s v="Zachary"/>
    <n v="44.22"/>
    <n v="4.1900000000000004"/>
    <s v="No"/>
    <x v="0"/>
    <x v="0"/>
    <n v="1"/>
    <x v="1"/>
    <x v="0"/>
    <x v="1"/>
    <x v="25"/>
    <s v="18-Jun-1992"/>
    <n v="4266.17"/>
    <x v="1"/>
    <s v="tier - 2"/>
    <x v="0"/>
  </r>
  <r>
    <s v="Id187"/>
    <s v="Andhew P"/>
    <n v="53.21"/>
    <n v="4.2699999999999996"/>
    <s v="No"/>
    <x v="0"/>
    <x v="0"/>
    <n v="1"/>
    <x v="0"/>
    <x v="0"/>
    <x v="1"/>
    <x v="25"/>
    <s v="9-Oct-1992"/>
    <n v="36572.800000000003"/>
    <x v="0"/>
    <s v="tier - 2"/>
    <x v="6"/>
  </r>
  <r>
    <s v="Id1870"/>
    <s v="Dane"/>
    <n v="15.46"/>
    <n v="4.99"/>
    <s v="Yes"/>
    <x v="0"/>
    <x v="1"/>
    <n v="1"/>
    <x v="1"/>
    <x v="3"/>
    <x v="1"/>
    <x v="26"/>
    <s v="20-Nov-1983"/>
    <n v="4265.01"/>
    <x v="2"/>
    <s v="tier - 1"/>
    <x v="1"/>
  </r>
  <r>
    <s v="Id1871"/>
    <s v="Douhie J"/>
    <n v="30.3"/>
    <n v="4.7699999999999996"/>
    <s v="Yes"/>
    <x v="0"/>
    <x v="0"/>
    <n v="1"/>
    <x v="1"/>
    <x v="0"/>
    <x v="1"/>
    <x v="39"/>
    <s v="14-Oct-1995"/>
    <n v="4260.74"/>
    <x v="1"/>
    <s v="tier - 2"/>
    <x v="6"/>
  </r>
  <r>
    <s v="Id1872"/>
    <s v="Jerehiah H"/>
    <n v="16.670000000000002"/>
    <n v="5.46"/>
    <s v="No"/>
    <x v="0"/>
    <x v="0"/>
    <n v="0"/>
    <x v="1"/>
    <x v="3"/>
    <x v="1"/>
    <x v="31"/>
    <s v="16-Jun-1982"/>
    <n v="4250.24"/>
    <x v="2"/>
    <s v="tier - 3"/>
    <x v="0"/>
  </r>
  <r>
    <s v="Id1873"/>
    <s v="Ashlhy J."/>
    <n v="28.594999999999999"/>
    <n v="5.43"/>
    <s v="No"/>
    <x v="0"/>
    <x v="0"/>
    <n v="0"/>
    <x v="1"/>
    <x v="1"/>
    <x v="1"/>
    <x v="17"/>
    <s v="1-Dec-1991"/>
    <n v="4243.59"/>
    <x v="1"/>
    <s v="tier - 1"/>
    <x v="1"/>
  </r>
  <r>
    <s v="Id1874"/>
    <s v="Turher J."/>
    <n v="25.934999999999999"/>
    <n v="4.29"/>
    <s v="No"/>
    <x v="0"/>
    <x v="0"/>
    <n v="0"/>
    <x v="1"/>
    <x v="1"/>
    <x v="1"/>
    <x v="17"/>
    <s v="3-Nov-1991"/>
    <n v="4239.8900000000003"/>
    <x v="2"/>
    <s v="tier - 2"/>
    <x v="1"/>
  </r>
  <r>
    <s v="Id1875"/>
    <s v="Roger"/>
    <n v="27.645"/>
    <n v="5.25"/>
    <s v="No"/>
    <x v="0"/>
    <x v="0"/>
    <n v="1"/>
    <x v="1"/>
    <x v="1"/>
    <x v="1"/>
    <x v="25"/>
    <s v="27-Jun-1992"/>
    <n v="4237.13"/>
    <x v="1"/>
    <s v="tier - 1"/>
    <x v="3"/>
  </r>
  <r>
    <s v="Id1876"/>
    <s v="Pamela"/>
    <n v="30.1"/>
    <n v="4.04"/>
    <s v="No"/>
    <x v="0"/>
    <x v="0"/>
    <n v="1"/>
    <x v="1"/>
    <x v="0"/>
    <x v="1"/>
    <x v="37"/>
    <s v="14-Dec-1998"/>
    <n v="4234.93"/>
    <x v="2"/>
    <s v="tier - 1"/>
    <x v="6"/>
  </r>
  <r>
    <s v="Id1877"/>
    <s v="Alhison M."/>
    <n v="26.79"/>
    <n v="5"/>
    <s v="Yes"/>
    <x v="0"/>
    <x v="1"/>
    <n v="1"/>
    <x v="1"/>
    <x v="1"/>
    <x v="1"/>
    <x v="36"/>
    <s v="6-Sep-1997"/>
    <n v="4189.1099999999997"/>
    <x v="2"/>
    <s v="tier - 2"/>
    <x v="1"/>
  </r>
  <r>
    <s v="Id1878"/>
    <s v="KatherhKatherine H."/>
    <n v="27.1"/>
    <n v="4.01"/>
    <s v="Yes"/>
    <x v="0"/>
    <x v="0"/>
    <n v="1"/>
    <x v="1"/>
    <x v="1"/>
    <x v="1"/>
    <x v="39"/>
    <s v="3-Oct-1995"/>
    <n v="4188.7299999999996"/>
    <x v="2"/>
    <s v="tier - 2"/>
    <x v="4"/>
  </r>
  <r>
    <s v="Id1879"/>
    <s v="Robin"/>
    <n v="24.31"/>
    <n v="5.4"/>
    <s v="No"/>
    <x v="0"/>
    <x v="0"/>
    <n v="0"/>
    <x v="1"/>
    <x v="2"/>
    <x v="1"/>
    <x v="3"/>
    <s v="25-Jun-1989"/>
    <n v="4185.1000000000004"/>
    <x v="2"/>
    <s v="tier - 3"/>
    <x v="0"/>
  </r>
  <r>
    <s v="Id188"/>
    <s v="George M"/>
    <n v="38.729999999999997"/>
    <n v="11.51"/>
    <s v="No"/>
    <x v="0"/>
    <x v="0"/>
    <n v="2"/>
    <x v="0"/>
    <x v="0"/>
    <x v="0"/>
    <x v="19"/>
    <s v="9-Aug-1973"/>
    <n v="36541.550000000003"/>
    <x v="2"/>
    <s v="tier - 3"/>
    <x v="6"/>
  </r>
  <r>
    <s v="Id1880"/>
    <s v="Terri"/>
    <n v="15.53"/>
    <n v="5.81"/>
    <s v="No"/>
    <x v="0"/>
    <x v="0"/>
    <n v="1"/>
    <x v="1"/>
    <x v="3"/>
    <x v="2"/>
    <x v="41"/>
    <s v="16-Sep-1984"/>
    <n v="4163.21"/>
    <x v="2"/>
    <s v="tier - 2"/>
    <x v="1"/>
  </r>
  <r>
    <s v="Id1881"/>
    <s v="Eddie"/>
    <n v="30.7"/>
    <n v="5.82"/>
    <s v="No"/>
    <x v="0"/>
    <x v="0"/>
    <n v="1"/>
    <x v="1"/>
    <x v="0"/>
    <x v="2"/>
    <x v="37"/>
    <s v="26-Nov-1998"/>
    <n v="4154.97"/>
    <x v="2"/>
    <s v="tier - 1"/>
    <x v="1"/>
  </r>
  <r>
    <s v="Id1882"/>
    <s v="Pamela"/>
    <n v="33.33"/>
    <n v="4.82"/>
    <s v="No"/>
    <x v="0"/>
    <x v="0"/>
    <n v="1"/>
    <x v="1"/>
    <x v="0"/>
    <x v="1"/>
    <x v="25"/>
    <s v="4-Aug-1992"/>
    <n v="4151.03"/>
    <x v="2"/>
    <s v="tier - 2"/>
    <x v="0"/>
  </r>
  <r>
    <s v="Id1883"/>
    <s v="Joyce"/>
    <n v="32.4"/>
    <n v="5.08"/>
    <s v="No"/>
    <x v="0"/>
    <x v="0"/>
    <n v="1"/>
    <x v="1"/>
    <x v="0"/>
    <x v="1"/>
    <x v="25"/>
    <s v="28-Jun-1992"/>
    <n v="4149.74"/>
    <x v="2"/>
    <s v="tier - 1"/>
    <x v="6"/>
  </r>
  <r>
    <s v="Id1884"/>
    <s v="Alihon W."/>
    <n v="27.93"/>
    <n v="5.59"/>
    <s v="No"/>
    <x v="0"/>
    <x v="0"/>
    <n v="1"/>
    <x v="1"/>
    <x v="1"/>
    <x v="1"/>
    <x v="25"/>
    <s v="18-Jun-1992"/>
    <n v="4137.5200000000004"/>
    <x v="2"/>
    <s v="tier - 3"/>
    <x v="7"/>
  </r>
  <r>
    <s v="Id1885"/>
    <s v="Tahmara C"/>
    <n v="21.754999999999999"/>
    <n v="5.12"/>
    <s v="No"/>
    <x v="0"/>
    <x v="0"/>
    <n v="0"/>
    <x v="1"/>
    <x v="2"/>
    <x v="1"/>
    <x v="17"/>
    <s v="6-Aug-1991"/>
    <n v="4134.08"/>
    <x v="2"/>
    <s v="tier - 1"/>
    <x v="1"/>
  </r>
  <r>
    <s v="Id1886"/>
    <s v="Dorota"/>
    <n v="25.934999999999999"/>
    <n v="4.95"/>
    <s v="No"/>
    <x v="0"/>
    <x v="0"/>
    <n v="0"/>
    <x v="1"/>
    <x v="1"/>
    <x v="1"/>
    <x v="21"/>
    <s v="21-Aug-1994"/>
    <n v="4133.6400000000003"/>
    <x v="2"/>
    <s v="tier - 3"/>
    <x v="1"/>
  </r>
  <r>
    <s v="Id1887"/>
    <s v="Jose Norberto Sr"/>
    <n v="31.5"/>
    <n v="6.16"/>
    <s v="No"/>
    <x v="0"/>
    <x v="0"/>
    <n v="0"/>
    <x v="1"/>
    <x v="0"/>
    <x v="2"/>
    <x v="29"/>
    <s v="14-Dec-1990"/>
    <n v="4076.5"/>
    <x v="2"/>
    <s v="tier - 3"/>
    <x v="6"/>
  </r>
  <r>
    <s v="Id1888"/>
    <s v="Peter"/>
    <n v="30.03"/>
    <n v="6.41"/>
    <s v="No"/>
    <x v="0"/>
    <x v="0"/>
    <n v="0"/>
    <x v="1"/>
    <x v="0"/>
    <x v="0"/>
    <x v="29"/>
    <s v="1-Dec-1990"/>
    <n v="4074.45"/>
    <x v="1"/>
    <s v="tier - 2"/>
    <x v="0"/>
  </r>
  <r>
    <s v="Id1889"/>
    <s v="Bryant"/>
    <n v="33.479999999999997"/>
    <n v="8.94"/>
    <s v="No"/>
    <x v="0"/>
    <x v="0"/>
    <n v="0"/>
    <x v="1"/>
    <x v="0"/>
    <x v="0"/>
    <x v="43"/>
    <s v="18-Oct-2002"/>
    <n v="4070.51"/>
    <x v="2"/>
    <s v="tier - 1"/>
    <x v="1"/>
  </r>
  <r>
    <s v="Id189"/>
    <s v="Sarah"/>
    <n v="29.73"/>
    <n v="7.22"/>
    <s v="No"/>
    <x v="0"/>
    <x v="0"/>
    <n v="0"/>
    <x v="0"/>
    <x v="1"/>
    <x v="0"/>
    <x v="27"/>
    <s v="19-Nov-1962"/>
    <n v="36445.550000000003"/>
    <x v="2"/>
    <s v="tier - 2"/>
    <x v="6"/>
  </r>
  <r>
    <s v="Id1890"/>
    <s v="Christina"/>
    <n v="16.510000000000002"/>
    <n v="4.42"/>
    <s v="Yes"/>
    <x v="0"/>
    <x v="1"/>
    <n v="1"/>
    <x v="1"/>
    <x v="3"/>
    <x v="1"/>
    <x v="26"/>
    <s v="16-Sep-1983"/>
    <n v="4070.42"/>
    <x v="2"/>
    <s v="tier - 1"/>
    <x v="0"/>
  </r>
  <r>
    <s v="Id1891"/>
    <s v="John"/>
    <n v="33.155000000000001"/>
    <n v="5.3"/>
    <s v="Yes"/>
    <x v="0"/>
    <x v="0"/>
    <n v="1"/>
    <x v="1"/>
    <x v="0"/>
    <x v="1"/>
    <x v="39"/>
    <s v="14-Sep-1995"/>
    <n v="4058.71"/>
    <x v="1"/>
    <s v="tier - 3"/>
    <x v="1"/>
  </r>
  <r>
    <s v="Id1892"/>
    <s v="Eduardo"/>
    <n v="37.29"/>
    <n v="4.6399999999999997"/>
    <s v="No"/>
    <x v="0"/>
    <x v="1"/>
    <n v="1"/>
    <x v="1"/>
    <x v="0"/>
    <x v="1"/>
    <x v="40"/>
    <s v="13-Aug-1993"/>
    <n v="4058.12"/>
    <x v="2"/>
    <s v="tier - 1"/>
    <x v="0"/>
  </r>
  <r>
    <s v="Id1893"/>
    <s v="Laurh M."/>
    <n v="20.23"/>
    <n v="6.16"/>
    <s v="Yes"/>
    <x v="0"/>
    <x v="0"/>
    <n v="1"/>
    <x v="1"/>
    <x v="2"/>
    <x v="2"/>
    <x v="35"/>
    <s v="30-Nov-1988"/>
    <n v="4047.94"/>
    <x v="2"/>
    <s v="tier - 1"/>
    <x v="0"/>
  </r>
  <r>
    <s v="Id1894"/>
    <s v="Charlie"/>
    <n v="28.975000000000001"/>
    <n v="4.12"/>
    <s v="No"/>
    <x v="0"/>
    <x v="1"/>
    <n v="1"/>
    <x v="1"/>
    <x v="1"/>
    <x v="1"/>
    <x v="40"/>
    <s v="26-Dec-1993"/>
    <n v="4040.56"/>
    <x v="1"/>
    <s v="tier - 3"/>
    <x v="12"/>
  </r>
  <r>
    <s v="Id1895"/>
    <s v="Melisha D."/>
    <n v="16.420000000000002"/>
    <n v="5.77"/>
    <s v="Yes"/>
    <x v="0"/>
    <x v="1"/>
    <n v="1"/>
    <x v="1"/>
    <x v="3"/>
    <x v="2"/>
    <x v="26"/>
    <s v="10-Nov-1983"/>
    <n v="4039.9"/>
    <x v="2"/>
    <s v="tier - 1"/>
    <x v="0"/>
  </r>
  <r>
    <s v="Id1896"/>
    <s v="Dan C"/>
    <n v="17.559999999999999"/>
    <n v="6.2"/>
    <s v="No"/>
    <x v="0"/>
    <x v="0"/>
    <n v="1"/>
    <x v="1"/>
    <x v="3"/>
    <x v="2"/>
    <x v="41"/>
    <s v="7-Jul-1984"/>
    <n v="4038.41"/>
    <x v="2"/>
    <s v="tier - 1"/>
    <x v="0"/>
  </r>
  <r>
    <s v="Id1897"/>
    <s v="Matthew"/>
    <n v="24.13"/>
    <n v="4.3899999999999997"/>
    <s v="No"/>
    <x v="0"/>
    <x v="0"/>
    <n v="1"/>
    <x v="1"/>
    <x v="2"/>
    <x v="1"/>
    <x v="25"/>
    <s v="11-Oct-1992"/>
    <n v="4032.24"/>
    <x v="1"/>
    <s v="tier - 3"/>
    <x v="1"/>
  </r>
  <r>
    <s v="Id1898"/>
    <s v="Weshey C."/>
    <n v="19.95"/>
    <n v="5.13"/>
    <s v="No"/>
    <x v="1"/>
    <x v="0"/>
    <n v="2"/>
    <x v="1"/>
    <x v="2"/>
    <x v="1"/>
    <x v="13"/>
    <s v="13-Sep-2000"/>
    <n v="4005.42"/>
    <x v="2"/>
    <s v="tier - 1"/>
    <x v="12"/>
  </r>
  <r>
    <s v="Id1899"/>
    <s v="Christopher"/>
    <n v="21.24"/>
    <n v="4.49"/>
    <s v="No"/>
    <x v="0"/>
    <x v="0"/>
    <n v="0"/>
    <x v="1"/>
    <x v="2"/>
    <x v="1"/>
    <x v="3"/>
    <s v="10-Jul-1989"/>
    <n v="4002.36"/>
    <x v="2"/>
    <s v="tier - 1"/>
    <x v="0"/>
  </r>
  <r>
    <s v="Id19"/>
    <s v="Shid Sr."/>
    <n v="36.954999999999998"/>
    <n v="4.72"/>
    <s v="Yes"/>
    <x v="0"/>
    <x v="0"/>
    <n v="1"/>
    <x v="0"/>
    <x v="0"/>
    <x v="1"/>
    <x v="28"/>
    <s v="7-Nov-1964"/>
    <n v="47496.49"/>
    <x v="0"/>
    <s v="tier - 3"/>
    <x v="1"/>
  </r>
  <r>
    <s v="Id190"/>
    <s v="Lara"/>
    <n v="34.700000000000003"/>
    <n v="4.37"/>
    <s v="No"/>
    <x v="0"/>
    <x v="1"/>
    <n v="1"/>
    <x v="0"/>
    <x v="0"/>
    <x v="1"/>
    <x v="38"/>
    <s v="9-Dec-2003"/>
    <n v="36397.58"/>
    <x v="2"/>
    <s v="tier - 3"/>
    <x v="6"/>
  </r>
  <r>
    <s v="Id1900"/>
    <s v="Jessica"/>
    <n v="44.22"/>
    <n v="6.35"/>
    <s v="No"/>
    <x v="0"/>
    <x v="0"/>
    <n v="0"/>
    <x v="1"/>
    <x v="0"/>
    <x v="2"/>
    <x v="29"/>
    <s v="1-Nov-1990"/>
    <n v="3994.18"/>
    <x v="2"/>
    <s v="tier - 2"/>
    <x v="0"/>
  </r>
  <r>
    <s v="Id1901"/>
    <s v="Christin"/>
    <n v="41.1"/>
    <n v="5.79"/>
    <s v="No"/>
    <x v="0"/>
    <x v="0"/>
    <n v="0"/>
    <x v="1"/>
    <x v="0"/>
    <x v="2"/>
    <x v="29"/>
    <s v="22-Nov-1990"/>
    <n v="3989.84"/>
    <x v="2"/>
    <s v="tier - 2"/>
    <x v="6"/>
  </r>
  <r>
    <s v="Id1902"/>
    <s v="Sara"/>
    <n v="34.200000000000003"/>
    <n v="4.78"/>
    <s v="Yes"/>
    <x v="0"/>
    <x v="0"/>
    <n v="0"/>
    <x v="1"/>
    <x v="0"/>
    <x v="1"/>
    <x v="16"/>
    <s v="8-Sep-1996"/>
    <n v="3987.93"/>
    <x v="2"/>
    <s v="tier - 2"/>
    <x v="6"/>
  </r>
  <r>
    <s v="Id1903"/>
    <s v="Elizabeth"/>
    <n v="29.92"/>
    <n v="6.02"/>
    <s v="Yes"/>
    <x v="0"/>
    <x v="0"/>
    <n v="0"/>
    <x v="1"/>
    <x v="1"/>
    <x v="2"/>
    <x v="16"/>
    <s v="17-Aug-1996"/>
    <n v="3981.98"/>
    <x v="2"/>
    <s v="tier - 2"/>
    <x v="0"/>
  </r>
  <r>
    <s v="Id1904"/>
    <s v="Mahgaret P."/>
    <n v="28.93"/>
    <n v="4.4400000000000004"/>
    <s v="No"/>
    <x v="0"/>
    <x v="0"/>
    <n v="0"/>
    <x v="1"/>
    <x v="1"/>
    <x v="1"/>
    <x v="29"/>
    <s v="29-Jul-1990"/>
    <n v="3972.92"/>
    <x v="2"/>
    <s v="tier - 3"/>
    <x v="0"/>
  </r>
  <r>
    <s v="Id1905"/>
    <s v="Tiffanh K"/>
    <n v="31.254999999999999"/>
    <n v="5.84"/>
    <s v="Yes"/>
    <x v="0"/>
    <x v="0"/>
    <n v="1"/>
    <x v="1"/>
    <x v="0"/>
    <x v="2"/>
    <x v="39"/>
    <s v="11-Jul-1995"/>
    <n v="3956.07"/>
    <x v="2"/>
    <s v="tier - 2"/>
    <x v="1"/>
  </r>
  <r>
    <s v="Id1906"/>
    <s v="Dahid M."/>
    <n v="29.83"/>
    <n v="5.39"/>
    <s v="No"/>
    <x v="0"/>
    <x v="0"/>
    <n v="0"/>
    <x v="1"/>
    <x v="1"/>
    <x v="1"/>
    <x v="23"/>
    <s v="10-Jul-1999"/>
    <n v="3955.98"/>
    <x v="2"/>
    <s v="tier - 3"/>
    <x v="5"/>
  </r>
  <r>
    <s v="Id1907"/>
    <s v="Chrishine E"/>
    <n v="29.59"/>
    <n v="6.16"/>
    <s v="No"/>
    <x v="0"/>
    <x v="1"/>
    <n v="1"/>
    <x v="1"/>
    <x v="1"/>
    <x v="2"/>
    <x v="40"/>
    <s v="11-Nov-1993"/>
    <n v="3947.41"/>
    <x v="2"/>
    <s v="tier - 2"/>
    <x v="0"/>
  </r>
  <r>
    <s v="Id1908"/>
    <s v="Donna"/>
    <n v="31.16"/>
    <n v="4.49"/>
    <s v="No"/>
    <x v="0"/>
    <x v="1"/>
    <n v="1"/>
    <x v="1"/>
    <x v="0"/>
    <x v="1"/>
    <x v="40"/>
    <s v="29-Sep-1993"/>
    <n v="3943.6"/>
    <x v="2"/>
    <s v="tier - 3"/>
    <x v="7"/>
  </r>
  <r>
    <s v="Id1909"/>
    <s v="Rod"/>
    <n v="34.21"/>
    <n v="4.4800000000000004"/>
    <s v="Yes"/>
    <x v="0"/>
    <x v="0"/>
    <n v="1"/>
    <x v="1"/>
    <x v="0"/>
    <x v="1"/>
    <x v="35"/>
    <s v="24-Oct-1988"/>
    <n v="3935.18"/>
    <x v="1"/>
    <s v="tier - 1"/>
    <x v="0"/>
  </r>
  <r>
    <s v="Id191"/>
    <s v="Sebastien"/>
    <n v="38.28"/>
    <n v="11.56"/>
    <s v="Yes"/>
    <x v="0"/>
    <x v="0"/>
    <n v="1"/>
    <x v="0"/>
    <x v="0"/>
    <x v="0"/>
    <x v="15"/>
    <s v="5-Jun-1975"/>
    <n v="36350.71"/>
    <x v="0"/>
    <s v="tier - 2"/>
    <x v="6"/>
  </r>
  <r>
    <s v="Id1910"/>
    <s v="Joe"/>
    <n v="34.86"/>
    <n v="10.97"/>
    <s v="No"/>
    <x v="0"/>
    <x v="0"/>
    <n v="0"/>
    <x v="1"/>
    <x v="0"/>
    <x v="0"/>
    <x v="43"/>
    <s v="15-Jun-2002"/>
    <n v="3931.51"/>
    <x v="2"/>
    <s v="tier - 3"/>
    <x v="6"/>
  </r>
  <r>
    <s v="Id1911"/>
    <s v="Kayleigh"/>
    <n v="34.58"/>
    <n v="5.14"/>
    <s v="No"/>
    <x v="1"/>
    <x v="0"/>
    <n v="2"/>
    <x v="1"/>
    <x v="0"/>
    <x v="1"/>
    <x v="13"/>
    <s v="10-Jul-2000"/>
    <n v="3925.76"/>
    <x v="2"/>
    <s v="tier - 2"/>
    <x v="7"/>
  </r>
  <r>
    <s v="Id1912"/>
    <s v="Lorhan A."/>
    <n v="17.940000000000001"/>
    <n v="5.17"/>
    <s v="Yes"/>
    <x v="0"/>
    <x v="0"/>
    <n v="0"/>
    <x v="1"/>
    <x v="3"/>
    <x v="1"/>
    <x v="22"/>
    <s v="5-Jul-1985"/>
    <n v="3910.44"/>
    <x v="2"/>
    <s v="tier - 2"/>
    <x v="0"/>
  </r>
  <r>
    <s v="Id1913"/>
    <s v="Billy"/>
    <n v="26.8"/>
    <n v="6.18"/>
    <s v="Yes"/>
    <x v="0"/>
    <x v="1"/>
    <n v="1"/>
    <x v="1"/>
    <x v="1"/>
    <x v="2"/>
    <x v="36"/>
    <s v="24-Nov-1997"/>
    <n v="3906.13"/>
    <x v="1"/>
    <s v="tier - 3"/>
    <x v="6"/>
  </r>
  <r>
    <s v="Id1914"/>
    <s v="Pauh M."/>
    <n v="17.690000000000001"/>
    <n v="9.07"/>
    <s v="Yes"/>
    <x v="0"/>
    <x v="0"/>
    <n v="0"/>
    <x v="1"/>
    <x v="3"/>
    <x v="0"/>
    <x v="10"/>
    <s v="27-Aug-1981"/>
    <n v="3902.07"/>
    <x v="2"/>
    <s v="tier - 2"/>
    <x v="0"/>
  </r>
  <r>
    <s v="Id1915"/>
    <s v="Brenha M."/>
    <n v="25.77"/>
    <n v="4.43"/>
    <s v="No"/>
    <x v="0"/>
    <x v="1"/>
    <n v="1"/>
    <x v="1"/>
    <x v="1"/>
    <x v="1"/>
    <x v="40"/>
    <s v="14-Sep-1993"/>
    <n v="3898.35"/>
    <x v="2"/>
    <s v="tier - 2"/>
    <x v="1"/>
  </r>
  <r>
    <s v="Id1916"/>
    <s v="Jeff h"/>
    <n v="34.46"/>
    <n v="4.17"/>
    <s v="No"/>
    <x v="1"/>
    <x v="0"/>
    <n v="1"/>
    <x v="1"/>
    <x v="0"/>
    <x v="1"/>
    <x v="42"/>
    <s v="13-Jul-2004"/>
    <n v="3889.2"/>
    <x v="2"/>
    <s v="tier - 2"/>
    <x v="1"/>
  </r>
  <r>
    <s v="Id1917"/>
    <s v="Michael"/>
    <n v="30.875"/>
    <n v="4.95"/>
    <s v="Yes"/>
    <x v="0"/>
    <x v="0"/>
    <n v="0"/>
    <x v="1"/>
    <x v="0"/>
    <x v="1"/>
    <x v="16"/>
    <s v="23-Oct-1996"/>
    <n v="3877.3"/>
    <x v="0"/>
    <s v="tier - 3"/>
    <x v="1"/>
  </r>
  <r>
    <s v="Id1918"/>
    <s v="Jan"/>
    <n v="39.49"/>
    <n v="5.13"/>
    <s v="No"/>
    <x v="0"/>
    <x v="0"/>
    <n v="0"/>
    <x v="1"/>
    <x v="0"/>
    <x v="1"/>
    <x v="17"/>
    <s v="25-Jul-1991"/>
    <n v="3875.73"/>
    <x v="2"/>
    <s v="tier - 3"/>
    <x v="0"/>
  </r>
  <r>
    <s v="Id1919"/>
    <s v="Bernard"/>
    <n v="28.88"/>
    <n v="4.0999999999999996"/>
    <s v="No"/>
    <x v="0"/>
    <x v="0"/>
    <n v="0"/>
    <x v="1"/>
    <x v="1"/>
    <x v="1"/>
    <x v="29"/>
    <s v="24-Jun-1990"/>
    <n v="3866.86"/>
    <x v="0"/>
    <s v="tier - 1"/>
    <x v="1"/>
  </r>
  <r>
    <s v="Id192"/>
    <s v="Padraig"/>
    <n v="33.57"/>
    <n v="8.82"/>
    <s v="Yes"/>
    <x v="0"/>
    <x v="0"/>
    <n v="0"/>
    <x v="0"/>
    <x v="0"/>
    <x v="0"/>
    <x v="11"/>
    <s v="18-Oct-1967"/>
    <n v="36332.449999999997"/>
    <x v="0"/>
    <s v="tier - 3"/>
    <x v="6"/>
  </r>
  <r>
    <s v="Id1920"/>
    <s v="Craig"/>
    <n v="20.234999999999999"/>
    <n v="5.01"/>
    <s v="Yes"/>
    <x v="0"/>
    <x v="0"/>
    <n v="0"/>
    <x v="1"/>
    <x v="2"/>
    <x v="1"/>
    <x v="14"/>
    <s v="18-Oct-2001"/>
    <n v="3861.21"/>
    <x v="2"/>
    <s v="tier - 2"/>
    <x v="3"/>
  </r>
  <r>
    <s v="Id1921"/>
    <s v="Bryn"/>
    <n v="30.67"/>
    <n v="5.09"/>
    <s v="Yes"/>
    <x v="0"/>
    <x v="0"/>
    <n v="0"/>
    <x v="1"/>
    <x v="0"/>
    <x v="1"/>
    <x v="13"/>
    <s v="6-Jun-2001"/>
    <n v="3858.51"/>
    <x v="2"/>
    <s v="tier - 3"/>
    <x v="4"/>
  </r>
  <r>
    <s v="Id1922"/>
    <s v="Michael"/>
    <n v="30.875"/>
    <n v="6.49"/>
    <s v="No"/>
    <x v="0"/>
    <x v="0"/>
    <n v="0"/>
    <x v="1"/>
    <x v="0"/>
    <x v="0"/>
    <x v="17"/>
    <s v="19-Aug-1991"/>
    <n v="3857.76"/>
    <x v="1"/>
    <s v="tier - 1"/>
    <x v="3"/>
  </r>
  <r>
    <s v="Id1923"/>
    <s v="Benjamin"/>
    <n v="23.8"/>
    <n v="4.08"/>
    <s v="No"/>
    <x v="0"/>
    <x v="0"/>
    <n v="0"/>
    <x v="1"/>
    <x v="2"/>
    <x v="1"/>
    <x v="21"/>
    <s v="12-Aug-1994"/>
    <n v="3847.67"/>
    <x v="1"/>
    <s v="tier - 2"/>
    <x v="6"/>
  </r>
  <r>
    <s v="Id1924"/>
    <s v="Jay"/>
    <n v="15.37"/>
    <n v="8.6300000000000008"/>
    <s v="Yes"/>
    <x v="0"/>
    <x v="0"/>
    <n v="0"/>
    <x v="1"/>
    <x v="3"/>
    <x v="0"/>
    <x v="10"/>
    <s v="29-Sep-1981"/>
    <n v="3797.2"/>
    <x v="2"/>
    <s v="tier - 3"/>
    <x v="1"/>
  </r>
  <r>
    <s v="Id1925"/>
    <s v="William"/>
    <n v="30.4"/>
    <n v="5.28"/>
    <s v="No"/>
    <x v="0"/>
    <x v="0"/>
    <n v="0"/>
    <x v="1"/>
    <x v="0"/>
    <x v="1"/>
    <x v="23"/>
    <s v="24-Jun-1999"/>
    <n v="3796.36"/>
    <x v="2"/>
    <s v="tier - 3"/>
    <x v="1"/>
  </r>
  <r>
    <s v="Id1926"/>
    <s v="Shelley"/>
    <n v="19.48"/>
    <n v="5.63"/>
    <s v="Yes"/>
    <x v="0"/>
    <x v="0"/>
    <n v="1"/>
    <x v="1"/>
    <x v="2"/>
    <x v="1"/>
    <x v="35"/>
    <s v="28-Aug-1988"/>
    <n v="3793.55"/>
    <x v="2"/>
    <s v="tier - 3"/>
    <x v="0"/>
  </r>
  <r>
    <s v="Id1927"/>
    <s v="Jekaterina"/>
    <n v="16.96"/>
    <n v="11.47"/>
    <s v="Yes"/>
    <x v="0"/>
    <x v="0"/>
    <n v="0"/>
    <x v="1"/>
    <x v="3"/>
    <x v="0"/>
    <x v="10"/>
    <s v="13-Dec-1981"/>
    <n v="3785.77"/>
    <x v="2"/>
    <s v="tier - 1"/>
    <x v="0"/>
  </r>
  <r>
    <s v="Id1928"/>
    <s v="Daniel"/>
    <n v="19.05"/>
    <n v="4.92"/>
    <s v="No"/>
    <x v="0"/>
    <x v="0"/>
    <n v="1"/>
    <x v="1"/>
    <x v="2"/>
    <x v="1"/>
    <x v="30"/>
    <s v="24-Oct-1987"/>
    <n v="3773.23"/>
    <x v="2"/>
    <s v="tier - 3"/>
    <x v="0"/>
  </r>
  <r>
    <s v="Id1929"/>
    <s v="Pauline"/>
    <n v="37.619999999999997"/>
    <n v="4.18"/>
    <s v="No"/>
    <x v="0"/>
    <x v="0"/>
    <n v="0"/>
    <x v="1"/>
    <x v="0"/>
    <x v="1"/>
    <x v="21"/>
    <s v="21-Nov-1994"/>
    <n v="3766.88"/>
    <x v="2"/>
    <s v="tier - 1"/>
    <x v="0"/>
  </r>
  <r>
    <s v="Id193"/>
    <s v="Heather"/>
    <n v="52.06"/>
    <n v="4.6900000000000004"/>
    <s v="No"/>
    <x v="0"/>
    <x v="0"/>
    <n v="1"/>
    <x v="0"/>
    <x v="0"/>
    <x v="1"/>
    <x v="25"/>
    <s v="16-Jun-1992"/>
    <n v="36314.050000000003"/>
    <x v="2"/>
    <s v="tier - 2"/>
    <x v="6"/>
  </r>
  <r>
    <s v="Id1930"/>
    <s v="Colleen"/>
    <n v="29.1"/>
    <n v="4.67"/>
    <s v="No"/>
    <x v="0"/>
    <x v="0"/>
    <n v="0"/>
    <x v="1"/>
    <x v="1"/>
    <x v="1"/>
    <x v="17"/>
    <s v="24-Oct-1991"/>
    <n v="3761.29"/>
    <x v="2"/>
    <s v="tier - 3"/>
    <x v="6"/>
  </r>
  <r>
    <s v="Id1931"/>
    <s v="hleah K"/>
    <n v="26.62"/>
    <n v="6.24"/>
    <s v="No"/>
    <x v="0"/>
    <x v="0"/>
    <n v="0"/>
    <x v="1"/>
    <x v="1"/>
    <x v="2"/>
    <x v="17"/>
    <s v="25-Aug-1991"/>
    <n v="3757.84"/>
    <x v="2"/>
    <s v="tier - 1"/>
    <x v="0"/>
  </r>
  <r>
    <s v="Id1932"/>
    <s v="Mare"/>
    <n v="25.74"/>
    <n v="5.99"/>
    <s v="No"/>
    <x v="0"/>
    <x v="0"/>
    <n v="0"/>
    <x v="1"/>
    <x v="1"/>
    <x v="2"/>
    <x v="17"/>
    <s v="28-Oct-1991"/>
    <n v="3756.62"/>
    <x v="2"/>
    <s v="tier - 2"/>
    <x v="0"/>
  </r>
  <r>
    <s v="Id1933"/>
    <s v="Kevin"/>
    <n v="18.22"/>
    <n v="10.27"/>
    <s v="Yes"/>
    <x v="0"/>
    <x v="0"/>
    <n v="1"/>
    <x v="1"/>
    <x v="3"/>
    <x v="0"/>
    <x v="24"/>
    <s v="9-Sep-1986"/>
    <n v="3748.56"/>
    <x v="2"/>
    <s v="tier - 2"/>
    <x v="0"/>
  </r>
  <r>
    <s v="Id1934"/>
    <s v="Jessica"/>
    <n v="26.03"/>
    <n v="5.97"/>
    <s v="No"/>
    <x v="0"/>
    <x v="1"/>
    <n v="1"/>
    <x v="1"/>
    <x v="1"/>
    <x v="2"/>
    <x v="40"/>
    <s v="22-Jun-1993"/>
    <n v="3736.46"/>
    <x v="2"/>
    <s v="tier - 2"/>
    <x v="1"/>
  </r>
  <r>
    <s v="Id1935"/>
    <s v="Amanha R"/>
    <n v="17.29"/>
    <n v="4.9800000000000004"/>
    <s v="No"/>
    <x v="0"/>
    <x v="0"/>
    <n v="0"/>
    <x v="1"/>
    <x v="3"/>
    <x v="1"/>
    <x v="21"/>
    <s v="22-Aug-1994"/>
    <n v="3732.63"/>
    <x v="2"/>
    <s v="tier - 3"/>
    <x v="7"/>
  </r>
  <r>
    <s v="Id1936"/>
    <s v="MurhMurray W."/>
    <n v="18.170000000000002"/>
    <n v="6.91"/>
    <s v="Yes"/>
    <x v="0"/>
    <x v="0"/>
    <n v="1"/>
    <x v="1"/>
    <x v="3"/>
    <x v="0"/>
    <x v="24"/>
    <s v="1-Dec-1986"/>
    <n v="3731.6"/>
    <x v="2"/>
    <s v="tier - 2"/>
    <x v="0"/>
  </r>
  <r>
    <s v="Id1937"/>
    <s v="Mehhan P."/>
    <n v="32.54"/>
    <n v="6.38"/>
    <s v="No"/>
    <x v="1"/>
    <x v="0"/>
    <n v="1"/>
    <x v="1"/>
    <x v="0"/>
    <x v="2"/>
    <x v="42"/>
    <s v="5-Nov-2004"/>
    <n v="3722.23"/>
    <x v="2"/>
    <s v="tier - 2"/>
    <x v="4"/>
  </r>
  <r>
    <s v="Id1938"/>
    <s v="David"/>
    <n v="30.25"/>
    <n v="4.7699999999999996"/>
    <s v="No"/>
    <x v="0"/>
    <x v="0"/>
    <n v="0"/>
    <x v="1"/>
    <x v="0"/>
    <x v="1"/>
    <x v="3"/>
    <s v="2-Dec-1989"/>
    <n v="3704.35"/>
    <x v="2"/>
    <s v="tier - 2"/>
    <x v="0"/>
  </r>
  <r>
    <s v="Id1939"/>
    <s v="Seth"/>
    <n v="19.59"/>
    <n v="6.04"/>
    <s v="Yes"/>
    <x v="0"/>
    <x v="0"/>
    <n v="1"/>
    <x v="1"/>
    <x v="2"/>
    <x v="2"/>
    <x v="35"/>
    <s v="18-Aug-1988"/>
    <n v="3699.54"/>
    <x v="2"/>
    <s v="tier - 3"/>
    <x v="0"/>
  </r>
  <r>
    <s v="Id194"/>
    <s v="horge"/>
    <n v="38.17"/>
    <n v="4.53"/>
    <s v="No"/>
    <x v="1"/>
    <x v="0"/>
    <n v="1"/>
    <x v="0"/>
    <x v="0"/>
    <x v="1"/>
    <x v="42"/>
    <s v="25-Dec-2004"/>
    <n v="36307.800000000003"/>
    <x v="0"/>
    <s v="tier - 2"/>
    <x v="0"/>
  </r>
  <r>
    <s v="Id1940"/>
    <s v="Michael P."/>
    <n v="45.9"/>
    <n v="4.3"/>
    <s v="Yes"/>
    <x v="0"/>
    <x v="0"/>
    <n v="1"/>
    <x v="1"/>
    <x v="0"/>
    <x v="1"/>
    <x v="39"/>
    <s v="21-Oct-1995"/>
    <n v="3693.43"/>
    <x v="2"/>
    <s v="tier - 3"/>
    <x v="6"/>
  </r>
  <r>
    <s v="Id1941"/>
    <s v="Russhll M"/>
    <n v="17.059999999999999"/>
    <n v="8.75"/>
    <s v="Yes"/>
    <x v="0"/>
    <x v="0"/>
    <n v="0"/>
    <x v="1"/>
    <x v="3"/>
    <x v="0"/>
    <x v="10"/>
    <s v="14-Dec-1981"/>
    <n v="3688.38"/>
    <x v="2"/>
    <s v="tier - 2"/>
    <x v="0"/>
  </r>
  <r>
    <s v="Id1942"/>
    <s v="Martin"/>
    <n v="32.07"/>
    <n v="5.25"/>
    <s v="No"/>
    <x v="0"/>
    <x v="1"/>
    <n v="1"/>
    <x v="1"/>
    <x v="0"/>
    <x v="1"/>
    <x v="38"/>
    <s v="10-Jul-2003"/>
    <n v="3688.35"/>
    <x v="2"/>
    <s v="tier - 2"/>
    <x v="5"/>
  </r>
  <r>
    <s v="Id1943"/>
    <s v="Michael"/>
    <n v="16.5"/>
    <n v="5.03"/>
    <s v="No"/>
    <x v="0"/>
    <x v="0"/>
    <n v="1"/>
    <x v="1"/>
    <x v="3"/>
    <x v="1"/>
    <x v="41"/>
    <s v="6-Jul-1984"/>
    <n v="3678.86"/>
    <x v="2"/>
    <s v="tier - 3"/>
    <x v="0"/>
  </r>
  <r>
    <s v="Id1944"/>
    <s v="Miles"/>
    <n v="31.4"/>
    <n v="5.88"/>
    <s v="No"/>
    <x v="0"/>
    <x v="0"/>
    <n v="1"/>
    <x v="1"/>
    <x v="0"/>
    <x v="2"/>
    <x v="25"/>
    <s v="14-Sep-1992"/>
    <n v="3659.35"/>
    <x v="1"/>
    <s v="tier - 1"/>
    <x v="6"/>
  </r>
  <r>
    <s v="Id1945"/>
    <s v="Amanda"/>
    <n v="20.36"/>
    <n v="4.49"/>
    <s v="No"/>
    <x v="0"/>
    <x v="0"/>
    <n v="0"/>
    <x v="1"/>
    <x v="2"/>
    <x v="1"/>
    <x v="29"/>
    <s v="8-Nov-1990"/>
    <n v="3653.29"/>
    <x v="2"/>
    <s v="tier - 3"/>
    <x v="6"/>
  </r>
  <r>
    <s v="Id1946"/>
    <s v="Roger"/>
    <n v="25.46"/>
    <n v="4.1399999999999997"/>
    <s v="No"/>
    <x v="0"/>
    <x v="0"/>
    <n v="1"/>
    <x v="1"/>
    <x v="1"/>
    <x v="1"/>
    <x v="25"/>
    <s v="17-Nov-1992"/>
    <n v="3645.09"/>
    <x v="0"/>
    <s v="tier - 2"/>
    <x v="15"/>
  </r>
  <r>
    <s v="Id1947"/>
    <s v="Brhck J"/>
    <n v="17.09"/>
    <n v="5.8"/>
    <s v="Yes"/>
    <x v="0"/>
    <x v="0"/>
    <n v="0"/>
    <x v="1"/>
    <x v="3"/>
    <x v="2"/>
    <x v="22"/>
    <s v="14-Jun-1985"/>
    <n v="3622.13"/>
    <x v="2"/>
    <s v="tier - 1"/>
    <x v="0"/>
  </r>
  <r>
    <s v="Id1948"/>
    <s v="Stephen F."/>
    <n v="20.83"/>
    <n v="5.12"/>
    <s v="No"/>
    <x v="0"/>
    <x v="0"/>
    <n v="0"/>
    <x v="1"/>
    <x v="2"/>
    <x v="1"/>
    <x v="29"/>
    <s v="11-Oct-1990"/>
    <n v="3606.43"/>
    <x v="2"/>
    <s v="tier - 1"/>
    <x v="0"/>
  </r>
  <r>
    <s v="Id1949"/>
    <s v="Missy"/>
    <n v="18.920000000000002"/>
    <n v="5.98"/>
    <s v="Yes"/>
    <x v="0"/>
    <x v="0"/>
    <n v="1"/>
    <x v="1"/>
    <x v="2"/>
    <x v="2"/>
    <x v="35"/>
    <s v="4-Nov-1988"/>
    <n v="3603.6"/>
    <x v="2"/>
    <s v="tier - 1"/>
    <x v="0"/>
  </r>
  <r>
    <s v="Id195"/>
    <s v="Jahk R"/>
    <n v="36.954999999999998"/>
    <n v="5.84"/>
    <s v="No"/>
    <x v="0"/>
    <x v="1"/>
    <n v="1"/>
    <x v="0"/>
    <x v="0"/>
    <x v="2"/>
    <x v="38"/>
    <s v="5-Sep-2003"/>
    <n v="36219.410000000003"/>
    <x v="0"/>
    <s v="tier - 1"/>
    <x v="1"/>
  </r>
  <r>
    <s v="Id1950"/>
    <s v="William"/>
    <n v="37.1"/>
    <n v="5.46"/>
    <s v="No"/>
    <x v="0"/>
    <x v="0"/>
    <n v="0"/>
    <x v="1"/>
    <x v="0"/>
    <x v="1"/>
    <x v="23"/>
    <s v="12-Aug-1999"/>
    <n v="3597.6"/>
    <x v="2"/>
    <s v="tier - 2"/>
    <x v="6"/>
  </r>
  <r>
    <s v="Id1951"/>
    <s v="Lhuren M"/>
    <n v="22.515000000000001"/>
    <n v="4.91"/>
    <s v="Yes"/>
    <x v="0"/>
    <x v="1"/>
    <n v="1"/>
    <x v="1"/>
    <x v="2"/>
    <x v="1"/>
    <x v="36"/>
    <s v="4-Nov-1997"/>
    <n v="3594.17"/>
    <x v="2"/>
    <s v="tier - 2"/>
    <x v="1"/>
  </r>
  <r>
    <s v="Id1952"/>
    <s v="Apolo U"/>
    <n v="32.700000000000003"/>
    <n v="4.66"/>
    <s v="No"/>
    <x v="0"/>
    <x v="0"/>
    <n v="0"/>
    <x v="1"/>
    <x v="0"/>
    <x v="1"/>
    <x v="37"/>
    <s v="6-Jun-1999"/>
    <n v="3591.48"/>
    <x v="2"/>
    <s v="tier - 3"/>
    <x v="6"/>
  </r>
  <r>
    <s v="Id1953"/>
    <s v="Alfons"/>
    <n v="17.75"/>
    <n v="6.8"/>
    <s v="Yes"/>
    <x v="0"/>
    <x v="0"/>
    <n v="1"/>
    <x v="1"/>
    <x v="3"/>
    <x v="0"/>
    <x v="24"/>
    <s v="27-Dec-1986"/>
    <n v="3589.14"/>
    <x v="2"/>
    <s v="tier - 2"/>
    <x v="0"/>
  </r>
  <r>
    <s v="Id1954"/>
    <s v="Amber"/>
    <n v="33.630000000000003"/>
    <n v="4.47"/>
    <s v="Yes"/>
    <x v="0"/>
    <x v="0"/>
    <n v="0"/>
    <x v="1"/>
    <x v="0"/>
    <x v="1"/>
    <x v="14"/>
    <s v="11-Nov-2001"/>
    <n v="3579.83"/>
    <x v="2"/>
    <s v="tier - 2"/>
    <x v="1"/>
  </r>
  <r>
    <s v="Id1955"/>
    <s v="Lehh C."/>
    <n v="34.799999999999997"/>
    <n v="4.08"/>
    <s v="Yes"/>
    <x v="0"/>
    <x v="0"/>
    <n v="1"/>
    <x v="1"/>
    <x v="0"/>
    <x v="1"/>
    <x v="39"/>
    <s v="23-Aug-1995"/>
    <n v="3578"/>
    <x v="2"/>
    <s v="tier - 3"/>
    <x v="6"/>
  </r>
  <r>
    <s v="Id1956"/>
    <s v="Lilia"/>
    <n v="16.809999999999999"/>
    <n v="5.51"/>
    <s v="Yes"/>
    <x v="0"/>
    <x v="0"/>
    <n v="1"/>
    <x v="1"/>
    <x v="3"/>
    <x v="1"/>
    <x v="35"/>
    <s v="18-Aug-1988"/>
    <n v="3569.96"/>
    <x v="2"/>
    <s v="tier - 1"/>
    <x v="1"/>
  </r>
  <r>
    <s v="Id1957"/>
    <s v="Danny"/>
    <n v="16.690000000000001"/>
    <n v="8.4"/>
    <s v="Yes"/>
    <x v="0"/>
    <x v="0"/>
    <n v="0"/>
    <x v="1"/>
    <x v="3"/>
    <x v="0"/>
    <x v="10"/>
    <s v="10-Oct-1981"/>
    <n v="3562.87"/>
    <x v="2"/>
    <s v="tier - 1"/>
    <x v="0"/>
  </r>
  <r>
    <s v="Id1958"/>
    <s v="Lauren"/>
    <n v="23.21"/>
    <n v="5.14"/>
    <s v="Yes"/>
    <x v="0"/>
    <x v="0"/>
    <n v="1"/>
    <x v="1"/>
    <x v="2"/>
    <x v="1"/>
    <x v="39"/>
    <s v="16-Jun-1995"/>
    <n v="3561.89"/>
    <x v="2"/>
    <s v="tier - 1"/>
    <x v="0"/>
  </r>
  <r>
    <s v="Id1959"/>
    <s v="Courtney"/>
    <n v="25.175000000000001"/>
    <n v="5.21"/>
    <s v="Yes"/>
    <x v="0"/>
    <x v="0"/>
    <n v="1"/>
    <x v="1"/>
    <x v="1"/>
    <x v="1"/>
    <x v="39"/>
    <s v="9-Oct-1995"/>
    <n v="3558.62"/>
    <x v="2"/>
    <s v="tier - 3"/>
    <x v="7"/>
  </r>
  <r>
    <s v="Id196"/>
    <s v="Felix"/>
    <n v="34.4"/>
    <n v="4.9000000000000004"/>
    <s v="No"/>
    <x v="0"/>
    <x v="1"/>
    <n v="1"/>
    <x v="0"/>
    <x v="0"/>
    <x v="1"/>
    <x v="40"/>
    <s v="28-Dec-1993"/>
    <n v="36197.699999999997"/>
    <x v="0"/>
    <s v="tier - 3"/>
    <x v="6"/>
  </r>
  <r>
    <s v="Id1960"/>
    <s v="Elizabeth"/>
    <n v="34.770000000000003"/>
    <n v="6.23"/>
    <s v="No"/>
    <x v="0"/>
    <x v="0"/>
    <n v="0"/>
    <x v="1"/>
    <x v="0"/>
    <x v="2"/>
    <x v="21"/>
    <s v="24-Sep-1994"/>
    <n v="3556.92"/>
    <x v="2"/>
    <s v="tier - 3"/>
    <x v="1"/>
  </r>
  <r>
    <s v="Id1961"/>
    <s v="Satomi"/>
    <n v="27.7"/>
    <n v="5.6"/>
    <s v="No"/>
    <x v="0"/>
    <x v="0"/>
    <n v="1"/>
    <x v="1"/>
    <x v="1"/>
    <x v="1"/>
    <x v="25"/>
    <s v="22-Dec-1992"/>
    <n v="3554.2"/>
    <x v="2"/>
    <s v="tier - 3"/>
    <x v="6"/>
  </r>
  <r>
    <s v="Id1962"/>
    <s v="Mathhew D"/>
    <n v="19.12"/>
    <n v="4.72"/>
    <s v="Yes"/>
    <x v="0"/>
    <x v="0"/>
    <n v="1"/>
    <x v="1"/>
    <x v="2"/>
    <x v="1"/>
    <x v="35"/>
    <s v="15-Oct-1988"/>
    <n v="3540.12"/>
    <x v="2"/>
    <s v="tier - 1"/>
    <x v="0"/>
  </r>
  <r>
    <s v="Id1963"/>
    <s v="Peter T II"/>
    <n v="32.67"/>
    <n v="4.67"/>
    <s v="No"/>
    <x v="0"/>
    <x v="1"/>
    <n v="1"/>
    <x v="1"/>
    <x v="0"/>
    <x v="1"/>
    <x v="38"/>
    <s v="24-Aug-2003"/>
    <n v="3538.9"/>
    <x v="2"/>
    <s v="tier - 2"/>
    <x v="1"/>
  </r>
  <r>
    <s v="Id1964"/>
    <s v="Manuel"/>
    <n v="28.5"/>
    <n v="6.11"/>
    <s v="No"/>
    <x v="0"/>
    <x v="0"/>
    <n v="1"/>
    <x v="1"/>
    <x v="1"/>
    <x v="2"/>
    <x v="37"/>
    <s v="16-Sep-1998"/>
    <n v="3537.7"/>
    <x v="1"/>
    <s v="tier - 3"/>
    <x v="1"/>
  </r>
  <r>
    <s v="Id1965"/>
    <s v="Kinhsey P."/>
    <n v="39.270000000000003"/>
    <n v="6.25"/>
    <s v="No"/>
    <x v="0"/>
    <x v="0"/>
    <n v="0"/>
    <x v="1"/>
    <x v="0"/>
    <x v="2"/>
    <x v="23"/>
    <s v="22-Sep-1999"/>
    <n v="3500.61"/>
    <x v="2"/>
    <s v="tier - 2"/>
    <x v="0"/>
  </r>
  <r>
    <s v="Id1966"/>
    <s v="Thomas G."/>
    <n v="32.49"/>
    <n v="4"/>
    <s v="Yes"/>
    <x v="0"/>
    <x v="0"/>
    <n v="0"/>
    <x v="1"/>
    <x v="0"/>
    <x v="1"/>
    <x v="16"/>
    <s v="18-Sep-1996"/>
    <n v="3490.55"/>
    <x v="0"/>
    <s v="tier - 2"/>
    <x v="12"/>
  </r>
  <r>
    <s v="Id1967"/>
    <s v="KylehS"/>
    <n v="23.7"/>
    <n v="5.55"/>
    <s v="Yes"/>
    <x v="0"/>
    <x v="0"/>
    <n v="0"/>
    <x v="1"/>
    <x v="2"/>
    <x v="1"/>
    <x v="16"/>
    <s v="19-Sep-1996"/>
    <n v="3484.33"/>
    <x v="1"/>
    <s v="tier - 3"/>
    <x v="6"/>
  </r>
  <r>
    <s v="Id1968"/>
    <s v="Alhxander J."/>
    <n v="30.4"/>
    <n v="5.95"/>
    <s v="No"/>
    <x v="1"/>
    <x v="0"/>
    <n v="1"/>
    <x v="1"/>
    <x v="0"/>
    <x v="2"/>
    <x v="42"/>
    <s v="26-Jun-2004"/>
    <n v="3481.87"/>
    <x v="2"/>
    <s v="tier - 3"/>
    <x v="3"/>
  </r>
  <r>
    <s v="Id1969"/>
    <s v="Duhtin L"/>
    <n v="38.94"/>
    <n v="4.3600000000000003"/>
    <s v="No"/>
    <x v="0"/>
    <x v="1"/>
    <n v="1"/>
    <x v="1"/>
    <x v="0"/>
    <x v="1"/>
    <x v="40"/>
    <s v="12-Oct-1993"/>
    <n v="3471.41"/>
    <x v="2"/>
    <s v="tier - 2"/>
    <x v="0"/>
  </r>
  <r>
    <s v="Id197"/>
    <s v="Chhistopher C"/>
    <n v="31.73"/>
    <n v="4.3"/>
    <s v="No"/>
    <x v="0"/>
    <x v="0"/>
    <n v="0"/>
    <x v="0"/>
    <x v="0"/>
    <x v="1"/>
    <x v="23"/>
    <s v="1-Oct-1999"/>
    <n v="36189.1"/>
    <x v="0"/>
    <s v="tier - 3"/>
    <x v="3"/>
  </r>
  <r>
    <s v="Id1970"/>
    <s v="Chloe"/>
    <n v="31.02"/>
    <n v="4.84"/>
    <s v="No"/>
    <x v="0"/>
    <x v="1"/>
    <n v="1"/>
    <x v="1"/>
    <x v="0"/>
    <x v="1"/>
    <x v="38"/>
    <s v="29-Jul-2003"/>
    <n v="3463.51"/>
    <x v="2"/>
    <s v="tier - 1"/>
    <x v="4"/>
  </r>
  <r>
    <s v="Id1971"/>
    <s v="Cailtlin"/>
    <n v="17.5"/>
    <n v="4.5599999999999996"/>
    <s v="No"/>
    <x v="0"/>
    <x v="0"/>
    <n v="1"/>
    <x v="1"/>
    <x v="3"/>
    <x v="1"/>
    <x v="30"/>
    <s v="14-Sep-1987"/>
    <n v="3453.77"/>
    <x v="2"/>
    <s v="tier - 1"/>
    <x v="6"/>
  </r>
  <r>
    <s v="Id1972"/>
    <s v="Joshua"/>
    <n v="34.799999999999997"/>
    <n v="4.42"/>
    <s v="Yes"/>
    <x v="1"/>
    <x v="0"/>
    <n v="2"/>
    <x v="1"/>
    <x v="0"/>
    <x v="1"/>
    <x v="13"/>
    <s v="20-Jun-2000"/>
    <n v="3443.06"/>
    <x v="2"/>
    <s v="tier - 1"/>
    <x v="6"/>
  </r>
  <r>
    <s v="Id1973"/>
    <s v="Chuy"/>
    <n v="17.3"/>
    <n v="7.66"/>
    <s v="Yes"/>
    <x v="0"/>
    <x v="0"/>
    <n v="1"/>
    <x v="1"/>
    <x v="3"/>
    <x v="0"/>
    <x v="24"/>
    <s v="27-Aug-1986"/>
    <n v="3436.5"/>
    <x v="2"/>
    <s v="tier - 1"/>
    <x v="0"/>
  </r>
  <r>
    <s v="Id1974"/>
    <s v="Lhurie B"/>
    <n v="32.25"/>
    <n v="5.2"/>
    <s v="Yes"/>
    <x v="0"/>
    <x v="0"/>
    <n v="0"/>
    <x v="1"/>
    <x v="0"/>
    <x v="1"/>
    <x v="14"/>
    <s v="26-Dec-2001"/>
    <n v="3434.38"/>
    <x v="2"/>
    <s v="tier - 2"/>
    <x v="6"/>
  </r>
  <r>
    <s v="Id1975"/>
    <s v="Rahhel B."/>
    <n v="42.4"/>
    <n v="5.53"/>
    <s v="Yes"/>
    <x v="0"/>
    <x v="0"/>
    <n v="0"/>
    <x v="1"/>
    <x v="0"/>
    <x v="1"/>
    <x v="16"/>
    <s v="19-Dec-1996"/>
    <n v="3410.32"/>
    <x v="2"/>
    <s v="tier - 2"/>
    <x v="6"/>
  </r>
  <r>
    <s v="Id1976"/>
    <s v="Liza"/>
    <n v="38.664999999999999"/>
    <n v="4.8600000000000003"/>
    <s v="No"/>
    <x v="1"/>
    <x v="0"/>
    <n v="1"/>
    <x v="1"/>
    <x v="0"/>
    <x v="1"/>
    <x v="42"/>
    <s v="16-Jul-2004"/>
    <n v="3393.36"/>
    <x v="2"/>
    <s v="tier - 2"/>
    <x v="8"/>
  </r>
  <r>
    <s v="Id1977"/>
    <s v="Lindsey"/>
    <n v="29.92"/>
    <n v="5.49"/>
    <s v="Yes"/>
    <x v="0"/>
    <x v="0"/>
    <n v="0"/>
    <x v="1"/>
    <x v="1"/>
    <x v="1"/>
    <x v="16"/>
    <s v="27-Oct-1996"/>
    <n v="3392.98"/>
    <x v="2"/>
    <s v="tier - 3"/>
    <x v="0"/>
  </r>
  <r>
    <s v="Id1978"/>
    <s v="Lindhay E."/>
    <n v="29.48"/>
    <n v="4.09"/>
    <s v="Yes"/>
    <x v="0"/>
    <x v="0"/>
    <n v="0"/>
    <x v="1"/>
    <x v="1"/>
    <x v="1"/>
    <x v="16"/>
    <s v="10-Aug-1996"/>
    <n v="3392.37"/>
    <x v="2"/>
    <s v="tier - 3"/>
    <x v="0"/>
  </r>
  <r>
    <s v="Id1979"/>
    <s v="Kathleen M."/>
    <n v="28.785"/>
    <n v="4.3099999999999996"/>
    <s v="Yes"/>
    <x v="0"/>
    <x v="0"/>
    <n v="0"/>
    <x v="1"/>
    <x v="1"/>
    <x v="1"/>
    <x v="16"/>
    <s v="13-Nov-1996"/>
    <n v="3385.4"/>
    <x v="2"/>
    <s v="tier - 2"/>
    <x v="7"/>
  </r>
  <r>
    <s v="Id198"/>
    <s v="Jesse"/>
    <n v="36.64"/>
    <n v="11.34"/>
    <s v="No"/>
    <x v="0"/>
    <x v="0"/>
    <n v="0"/>
    <x v="0"/>
    <x v="0"/>
    <x v="0"/>
    <x v="15"/>
    <s v="6-Dec-1974"/>
    <n v="36182.870000000003"/>
    <x v="2"/>
    <s v="tier - 3"/>
    <x v="1"/>
  </r>
  <r>
    <s v="Id1980"/>
    <s v="Aya"/>
    <n v="19.8"/>
    <n v="4"/>
    <s v="Yes"/>
    <x v="0"/>
    <x v="0"/>
    <n v="0"/>
    <x v="1"/>
    <x v="2"/>
    <x v="1"/>
    <x v="16"/>
    <s v="14-Dec-1996"/>
    <n v="3378.91"/>
    <x v="2"/>
    <s v="tier - 1"/>
    <x v="6"/>
  </r>
  <r>
    <s v="Id1981"/>
    <s v="Carhlyn R"/>
    <n v="35.53"/>
    <n v="4.68"/>
    <s v="No"/>
    <x v="0"/>
    <x v="1"/>
    <n v="1"/>
    <x v="1"/>
    <x v="0"/>
    <x v="1"/>
    <x v="40"/>
    <s v="7-Oct-1993"/>
    <n v="3366.67"/>
    <x v="2"/>
    <s v="tier - 2"/>
    <x v="0"/>
  </r>
  <r>
    <s v="Id1982"/>
    <s v="Bethany"/>
    <n v="21.47"/>
    <n v="4.0199999999999996"/>
    <s v="Yes"/>
    <x v="0"/>
    <x v="0"/>
    <n v="1"/>
    <x v="1"/>
    <x v="2"/>
    <x v="1"/>
    <x v="39"/>
    <s v="23-Jun-1995"/>
    <n v="3353.47"/>
    <x v="2"/>
    <s v="tier - 3"/>
    <x v="1"/>
  </r>
  <r>
    <s v="Id1983"/>
    <s v="Hohly A"/>
    <n v="25.9"/>
    <n v="5.12"/>
    <s v="No"/>
    <x v="0"/>
    <x v="1"/>
    <n v="1"/>
    <x v="1"/>
    <x v="1"/>
    <x v="1"/>
    <x v="40"/>
    <s v="28-Oct-1993"/>
    <n v="3353.28"/>
    <x v="2"/>
    <s v="tier - 1"/>
    <x v="6"/>
  </r>
  <r>
    <s v="Id1984"/>
    <s v="Ping"/>
    <n v="20.81"/>
    <n v="5.52"/>
    <s v="No"/>
    <x v="0"/>
    <x v="0"/>
    <n v="0"/>
    <x v="1"/>
    <x v="2"/>
    <x v="1"/>
    <x v="17"/>
    <s v="1-Sep-1991"/>
    <n v="3342.79"/>
    <x v="2"/>
    <s v="tier - 1"/>
    <x v="0"/>
  </r>
  <r>
    <s v="Id1985"/>
    <s v="Tim"/>
    <n v="25.84"/>
    <n v="5.81"/>
    <s v="Yes"/>
    <x v="0"/>
    <x v="1"/>
    <n v="1"/>
    <x v="1"/>
    <x v="1"/>
    <x v="2"/>
    <x v="36"/>
    <s v="20-Jun-1997"/>
    <n v="3309.79"/>
    <x v="1"/>
    <s v="tier - 3"/>
    <x v="11"/>
  </r>
  <r>
    <s v="Id1986"/>
    <s v="John"/>
    <n v="30.95"/>
    <n v="5.16"/>
    <s v="No"/>
    <x v="0"/>
    <x v="1"/>
    <n v="1"/>
    <x v="1"/>
    <x v="0"/>
    <x v="1"/>
    <x v="38"/>
    <s v="18-Nov-2003"/>
    <n v="3308.46"/>
    <x v="2"/>
    <s v="tier - 1"/>
    <x v="5"/>
  </r>
  <r>
    <s v="Id1987"/>
    <s v="Cynthia"/>
    <n v="30.54"/>
    <n v="5"/>
    <s v="No"/>
    <x v="0"/>
    <x v="1"/>
    <n v="1"/>
    <x v="1"/>
    <x v="0"/>
    <x v="1"/>
    <x v="38"/>
    <s v="5-Dec-2003"/>
    <n v="3300.7"/>
    <x v="2"/>
    <s v="tier - 2"/>
    <x v="4"/>
  </r>
  <r>
    <s v="Id1988"/>
    <s v="Emmett"/>
    <n v="33.914999999999999"/>
    <n v="5.84"/>
    <s v="Yes"/>
    <x v="0"/>
    <x v="0"/>
    <n v="0"/>
    <x v="1"/>
    <x v="0"/>
    <x v="2"/>
    <x v="16"/>
    <s v="17-Nov-1996"/>
    <n v="3292.53"/>
    <x v="2"/>
    <s v="tier - 2"/>
    <x v="1"/>
  </r>
  <r>
    <s v="Id1989"/>
    <s v="Kate"/>
    <n v="33.31"/>
    <n v="4.1900000000000004"/>
    <s v="No"/>
    <x v="0"/>
    <x v="1"/>
    <n v="1"/>
    <x v="1"/>
    <x v="0"/>
    <x v="1"/>
    <x v="38"/>
    <s v="3-Jul-2003"/>
    <n v="3280.22"/>
    <x v="2"/>
    <s v="tier - 3"/>
    <x v="6"/>
  </r>
  <r>
    <s v="Id199"/>
    <s v="Jill"/>
    <n v="36.85"/>
    <n v="5.88"/>
    <s v="No"/>
    <x v="1"/>
    <x v="0"/>
    <n v="1"/>
    <x v="0"/>
    <x v="0"/>
    <x v="2"/>
    <x v="42"/>
    <s v="30-Aug-2004"/>
    <n v="36149.480000000003"/>
    <x v="2"/>
    <s v="tier - 2"/>
    <x v="0"/>
  </r>
  <r>
    <s v="Id1990"/>
    <s v="Chrishopher L."/>
    <n v="25.745000000000001"/>
    <n v="4.62"/>
    <s v="Yes"/>
    <x v="0"/>
    <x v="0"/>
    <n v="0"/>
    <x v="1"/>
    <x v="1"/>
    <x v="1"/>
    <x v="14"/>
    <s v="6-Oct-2001"/>
    <n v="3279.87"/>
    <x v="2"/>
    <s v="tier - 1"/>
    <x v="11"/>
  </r>
  <r>
    <s v="Id1991"/>
    <s v="Chhistopher P."/>
    <n v="37.1"/>
    <n v="6.24"/>
    <s v="No"/>
    <x v="0"/>
    <x v="0"/>
    <n v="0"/>
    <x v="1"/>
    <x v="0"/>
    <x v="2"/>
    <x v="21"/>
    <s v="1-Jul-1994"/>
    <n v="3277.16"/>
    <x v="2"/>
    <s v="tier - 3"/>
    <x v="6"/>
  </r>
  <r>
    <s v="Id1992"/>
    <s v="Christoh  Christopher W"/>
    <n v="35.435000000000002"/>
    <n v="5.81"/>
    <s v="No"/>
    <x v="0"/>
    <x v="0"/>
    <n v="0"/>
    <x v="1"/>
    <x v="0"/>
    <x v="2"/>
    <x v="21"/>
    <s v="2-Dec-1994"/>
    <n v="3268.85"/>
    <x v="1"/>
    <s v="tier - 1"/>
    <x v="3"/>
  </r>
  <r>
    <s v="Id1993"/>
    <s v="Nhrman H."/>
    <n v="20.399999999999999"/>
    <n v="4.83"/>
    <s v="No"/>
    <x v="0"/>
    <x v="0"/>
    <n v="0"/>
    <x v="1"/>
    <x v="2"/>
    <x v="1"/>
    <x v="17"/>
    <s v="13-Nov-1991"/>
    <n v="3260.2"/>
    <x v="1"/>
    <s v="tier - 2"/>
    <x v="6"/>
  </r>
  <r>
    <s v="Id1994"/>
    <s v="Susan"/>
    <n v="42.13"/>
    <n v="5.72"/>
    <s v="Yes"/>
    <x v="0"/>
    <x v="1"/>
    <n v="1"/>
    <x v="1"/>
    <x v="0"/>
    <x v="2"/>
    <x v="36"/>
    <s v="2-Sep-1997"/>
    <n v="3238.44"/>
    <x v="2"/>
    <s v="tier - 3"/>
    <x v="0"/>
  </r>
  <r>
    <s v="Id1995"/>
    <s v="Tatyhna K"/>
    <n v="33.99"/>
    <n v="4.83"/>
    <s v="Yes"/>
    <x v="0"/>
    <x v="1"/>
    <n v="1"/>
    <x v="1"/>
    <x v="0"/>
    <x v="1"/>
    <x v="36"/>
    <s v="2-Aug-1997"/>
    <n v="3227.12"/>
    <x v="2"/>
    <s v="tier - 3"/>
    <x v="0"/>
  </r>
  <r>
    <s v="Id1996"/>
    <s v="Chrissy"/>
    <n v="28.594999999999999"/>
    <n v="4.1399999999999997"/>
    <s v="Yes"/>
    <x v="0"/>
    <x v="1"/>
    <n v="1"/>
    <x v="1"/>
    <x v="1"/>
    <x v="1"/>
    <x v="36"/>
    <s v="6-Jul-1997"/>
    <n v="3213.62"/>
    <x v="2"/>
    <s v="tier - 2"/>
    <x v="7"/>
  </r>
  <r>
    <s v="Id1997"/>
    <s v="Carrie"/>
    <n v="20.8"/>
    <n v="4.07"/>
    <s v="Yes"/>
    <x v="0"/>
    <x v="1"/>
    <n v="1"/>
    <x v="1"/>
    <x v="2"/>
    <x v="1"/>
    <x v="36"/>
    <s v="22-Dec-1997"/>
    <n v="3208.79"/>
    <x v="2"/>
    <s v="tier - 3"/>
    <x v="6"/>
  </r>
  <r>
    <s v="Id1998"/>
    <s v="Halle"/>
    <n v="23.465"/>
    <n v="6.26"/>
    <s v="Yes"/>
    <x v="0"/>
    <x v="1"/>
    <n v="1"/>
    <x v="1"/>
    <x v="2"/>
    <x v="2"/>
    <x v="36"/>
    <s v="5-Jul-1997"/>
    <n v="3206.49"/>
    <x v="2"/>
    <s v="tier - 3"/>
    <x v="7"/>
  </r>
  <r>
    <s v="Id1999"/>
    <s v="Carolyn"/>
    <n v="40.185000000000002"/>
    <n v="5.88"/>
    <s v="Yes"/>
    <x v="0"/>
    <x v="0"/>
    <n v="0"/>
    <x v="1"/>
    <x v="0"/>
    <x v="2"/>
    <x v="16"/>
    <s v="11-Oct-1996"/>
    <n v="3201.25"/>
    <x v="2"/>
    <s v="tier - 3"/>
    <x v="1"/>
  </r>
  <r>
    <s v="Id2"/>
    <s v="Mathhew D"/>
    <n v="30.36"/>
    <n v="5.77"/>
    <s v="No"/>
    <x v="0"/>
    <x v="0"/>
    <n v="0"/>
    <x v="0"/>
    <x v="0"/>
    <x v="2"/>
    <x v="5"/>
    <s v="8-Jun-1977"/>
    <n v="62592.87"/>
    <x v="2"/>
    <s v="tier - 3"/>
    <x v="0"/>
  </r>
  <r>
    <s v="Id20"/>
    <s v="John"/>
    <n v="42.9"/>
    <n v="11.41"/>
    <s v="No"/>
    <x v="0"/>
    <x v="0"/>
    <n v="0"/>
    <x v="0"/>
    <x v="0"/>
    <x v="0"/>
    <x v="12"/>
    <s v="27-Sep-1971"/>
    <n v="47462.89"/>
    <x v="0"/>
    <s v="tier - 2"/>
    <x v="0"/>
  </r>
  <r>
    <s v="Id200"/>
    <s v="William"/>
    <n v="33.33"/>
    <n v="5.01"/>
    <s v="Yes"/>
    <x v="0"/>
    <x v="1"/>
    <n v="1"/>
    <x v="0"/>
    <x v="0"/>
    <x v="1"/>
    <x v="36"/>
    <s v="12-Jun-1997"/>
    <n v="36124.57"/>
    <x v="0"/>
    <s v="tier - 3"/>
    <x v="0"/>
  </r>
  <r>
    <s v="Id2000"/>
    <s v="Taha D."/>
    <n v="21.89"/>
    <n v="5.72"/>
    <s v="Yes"/>
    <x v="0"/>
    <x v="0"/>
    <n v="0"/>
    <x v="1"/>
    <x v="2"/>
    <x v="2"/>
    <x v="14"/>
    <s v="2-Sep-2001"/>
    <n v="3180.51"/>
    <x v="2"/>
    <s v="tier - 2"/>
    <x v="0"/>
  </r>
  <r>
    <s v="Id2001"/>
    <s v="Rasih M"/>
    <n v="29.34"/>
    <n v="6.09"/>
    <s v="Yes"/>
    <x v="1"/>
    <x v="0"/>
    <n v="2"/>
    <x v="1"/>
    <x v="1"/>
    <x v="2"/>
    <x v="13"/>
    <s v="23-Sep-2000"/>
    <n v="3179.96"/>
    <x v="2"/>
    <s v="tier - 2"/>
    <x v="1"/>
  </r>
  <r>
    <s v="Id2002"/>
    <s v="Dina"/>
    <n v="22.61"/>
    <n v="4.25"/>
    <s v="Yes"/>
    <x v="0"/>
    <x v="0"/>
    <n v="0"/>
    <x v="1"/>
    <x v="2"/>
    <x v="1"/>
    <x v="16"/>
    <s v="3-Jul-1996"/>
    <n v="3176.82"/>
    <x v="2"/>
    <s v="tier - 1"/>
    <x v="1"/>
  </r>
  <r>
    <s v="Id2003"/>
    <s v="Lisa"/>
    <n v="22.23"/>
    <n v="6.09"/>
    <s v="Yes"/>
    <x v="0"/>
    <x v="0"/>
    <n v="0"/>
    <x v="1"/>
    <x v="2"/>
    <x v="2"/>
    <x v="16"/>
    <s v="14-Aug-1996"/>
    <n v="3176.29"/>
    <x v="2"/>
    <s v="tier - 2"/>
    <x v="1"/>
  </r>
  <r>
    <s v="Id2004"/>
    <s v="Caitrin"/>
    <n v="33.4"/>
    <n v="5.51"/>
    <s v="No"/>
    <x v="0"/>
    <x v="0"/>
    <n v="0"/>
    <x v="1"/>
    <x v="0"/>
    <x v="1"/>
    <x v="21"/>
    <s v="6-Jul-1994"/>
    <n v="3172.02"/>
    <x v="2"/>
    <s v="tier - 1"/>
    <x v="6"/>
  </r>
  <r>
    <s v="Id2005"/>
    <s v="Adriaha S"/>
    <n v="33.11"/>
    <n v="5.63"/>
    <s v="No"/>
    <x v="0"/>
    <x v="0"/>
    <n v="0"/>
    <x v="1"/>
    <x v="0"/>
    <x v="1"/>
    <x v="21"/>
    <s v="25-Oct-1994"/>
    <n v="3171.61"/>
    <x v="2"/>
    <s v="tier - 3"/>
    <x v="0"/>
  </r>
  <r>
    <s v="Id2006"/>
    <s v="Megan"/>
    <n v="16.815000000000001"/>
    <n v="5.29"/>
    <s v="Yes"/>
    <x v="0"/>
    <x v="0"/>
    <n v="0"/>
    <x v="1"/>
    <x v="3"/>
    <x v="1"/>
    <x v="14"/>
    <s v="29-Aug-2001"/>
    <n v="3167.46"/>
    <x v="2"/>
    <s v="tier - 3"/>
    <x v="7"/>
  </r>
  <r>
    <s v="Id2007"/>
    <s v="Krhsten M"/>
    <n v="25.61"/>
    <n v="4"/>
    <s v="No"/>
    <x v="0"/>
    <x v="1"/>
    <n v="1"/>
    <x v="1"/>
    <x v="1"/>
    <x v="1"/>
    <x v="40"/>
    <s v="25-Sep-1993"/>
    <n v="3162.02"/>
    <x v="2"/>
    <s v="tier - 3"/>
    <x v="0"/>
  </r>
  <r>
    <s v="Id2008"/>
    <s v="Alix"/>
    <n v="25.8"/>
    <n v="5.49"/>
    <s v="No"/>
    <x v="0"/>
    <x v="0"/>
    <n v="0"/>
    <x v="1"/>
    <x v="1"/>
    <x v="1"/>
    <x v="21"/>
    <s v="10-Jul-1994"/>
    <n v="3161.45"/>
    <x v="2"/>
    <s v="tier - 1"/>
    <x v="6"/>
  </r>
  <r>
    <s v="Id2009"/>
    <s v="Kakushin"/>
    <n v="27.39"/>
    <n v="5.34"/>
    <s v="No"/>
    <x v="0"/>
    <x v="0"/>
    <n v="0"/>
    <x v="1"/>
    <x v="1"/>
    <x v="1"/>
    <x v="23"/>
    <s v="25-Jun-1999"/>
    <n v="3128.35"/>
    <x v="2"/>
    <s v="tier - 3"/>
    <x v="5"/>
  </r>
  <r>
    <s v="Id201"/>
    <s v="Alejandro"/>
    <n v="39.14"/>
    <n v="4.4000000000000004"/>
    <s v="No"/>
    <x v="0"/>
    <x v="1"/>
    <n v="1"/>
    <x v="0"/>
    <x v="0"/>
    <x v="1"/>
    <x v="20"/>
    <s v="4-Nov-1979"/>
    <n v="36090.49"/>
    <x v="2"/>
    <s v="tier - 2"/>
    <x v="6"/>
  </r>
  <r>
    <s v="Id2010"/>
    <s v="Michahl J"/>
    <n v="17.03"/>
    <n v="4.12"/>
    <s v="No"/>
    <x v="0"/>
    <x v="0"/>
    <n v="1"/>
    <x v="1"/>
    <x v="3"/>
    <x v="1"/>
    <x v="30"/>
    <s v="1-Aug-1987"/>
    <n v="3088.06"/>
    <x v="2"/>
    <s v="tier - 2"/>
    <x v="0"/>
  </r>
  <r>
    <s v="Id2011"/>
    <s v="Bradley"/>
    <n v="23.75"/>
    <n v="5.49"/>
    <s v="Yes"/>
    <x v="0"/>
    <x v="0"/>
    <n v="0"/>
    <x v="1"/>
    <x v="2"/>
    <x v="1"/>
    <x v="14"/>
    <s v="13-Oct-2001"/>
    <n v="3077.1"/>
    <x v="2"/>
    <s v="tier - 1"/>
    <x v="1"/>
  </r>
  <r>
    <s v="Id2012"/>
    <s v="Matt"/>
    <n v="26.03"/>
    <n v="5.1100000000000003"/>
    <s v="Yes"/>
    <x v="0"/>
    <x v="0"/>
    <n v="1"/>
    <x v="1"/>
    <x v="1"/>
    <x v="1"/>
    <x v="39"/>
    <s v="10-Sep-1995"/>
    <n v="3070.81"/>
    <x v="1"/>
    <s v="tier - 1"/>
    <x v="11"/>
  </r>
  <r>
    <s v="Id2013"/>
    <s v="Amandh C."/>
    <n v="16.079999999999998"/>
    <n v="5.94"/>
    <s v="No"/>
    <x v="0"/>
    <x v="0"/>
    <n v="0"/>
    <x v="1"/>
    <x v="3"/>
    <x v="2"/>
    <x v="3"/>
    <s v="1-Oct-1989"/>
    <n v="3065.49"/>
    <x v="2"/>
    <s v="tier - 1"/>
    <x v="1"/>
  </r>
  <r>
    <s v="Id2014"/>
    <s v="Valur"/>
    <n v="30.875"/>
    <n v="5.54"/>
    <s v="No"/>
    <x v="0"/>
    <x v="0"/>
    <n v="0"/>
    <x v="1"/>
    <x v="0"/>
    <x v="1"/>
    <x v="21"/>
    <s v="26-Sep-1994"/>
    <n v="3062.51"/>
    <x v="1"/>
    <s v="tier - 1"/>
    <x v="1"/>
  </r>
  <r>
    <s v="Id2015"/>
    <s v="Eriha J"/>
    <n v="31.79"/>
    <n v="7.09"/>
    <s v="No"/>
    <x v="0"/>
    <x v="0"/>
    <n v="0"/>
    <x v="1"/>
    <x v="0"/>
    <x v="0"/>
    <x v="43"/>
    <s v="21-Jun-2002"/>
    <n v="3056.39"/>
    <x v="2"/>
    <s v="tier - 3"/>
    <x v="0"/>
  </r>
  <r>
    <s v="Id2016"/>
    <s v="Stehhen F."/>
    <n v="28.48"/>
    <n v="6.22"/>
    <s v="Yes"/>
    <x v="0"/>
    <x v="1"/>
    <n v="1"/>
    <x v="1"/>
    <x v="1"/>
    <x v="2"/>
    <x v="36"/>
    <s v="22-Dec-1997"/>
    <n v="3051.73"/>
    <x v="2"/>
    <s v="tier - 2"/>
    <x v="6"/>
  </r>
  <r>
    <s v="Id2017"/>
    <s v="Lissa"/>
    <n v="26.6"/>
    <n v="4.33"/>
    <s v="No"/>
    <x v="0"/>
    <x v="0"/>
    <n v="1"/>
    <x v="1"/>
    <x v="1"/>
    <x v="1"/>
    <x v="37"/>
    <s v="9-Aug-1998"/>
    <n v="3046.06"/>
    <x v="2"/>
    <s v="tier - 1"/>
    <x v="8"/>
  </r>
  <r>
    <s v="Id2018"/>
    <s v="Megan"/>
    <n v="25.27"/>
    <n v="5.83"/>
    <s v="No"/>
    <x v="0"/>
    <x v="0"/>
    <n v="1"/>
    <x v="1"/>
    <x v="1"/>
    <x v="2"/>
    <x v="37"/>
    <s v="15-Sep-1998"/>
    <n v="3044.21"/>
    <x v="2"/>
    <s v="tier - 3"/>
    <x v="7"/>
  </r>
  <r>
    <s v="Id2019"/>
    <s v="Alyson"/>
    <n v="34.484999999999999"/>
    <n v="4.7"/>
    <s v="Yes"/>
    <x v="0"/>
    <x v="1"/>
    <n v="1"/>
    <x v="1"/>
    <x v="0"/>
    <x v="1"/>
    <x v="36"/>
    <s v="19-Dec-1997"/>
    <n v="3021.81"/>
    <x v="2"/>
    <s v="tier - 3"/>
    <x v="1"/>
  </r>
  <r>
    <s v="Id202"/>
    <s v="Iah E."/>
    <n v="32.9"/>
    <n v="6.26"/>
    <s v="Yes"/>
    <x v="0"/>
    <x v="0"/>
    <n v="0"/>
    <x v="0"/>
    <x v="0"/>
    <x v="2"/>
    <x v="16"/>
    <s v="20-Aug-1996"/>
    <n v="36085.22"/>
    <x v="0"/>
    <s v="tier - 1"/>
    <x v="6"/>
  </r>
  <r>
    <s v="Id2020"/>
    <s v="Chahce B"/>
    <n v="15.57"/>
    <n v="4.07"/>
    <s v="Yes"/>
    <x v="0"/>
    <x v="0"/>
    <n v="1"/>
    <x v="1"/>
    <x v="3"/>
    <x v="1"/>
    <x v="35"/>
    <s v="28-Sep-1988"/>
    <n v="3018.04"/>
    <x v="2"/>
    <s v="tier - 2"/>
    <x v="1"/>
  </r>
  <r>
    <s v="Id2021"/>
    <s v="Shan P"/>
    <n v="30.36"/>
    <n v="9.39"/>
    <s v="No"/>
    <x v="0"/>
    <x v="0"/>
    <n v="0"/>
    <x v="1"/>
    <x v="0"/>
    <x v="0"/>
    <x v="43"/>
    <s v="15-Dec-2002"/>
    <n v="3012.22"/>
    <x v="2"/>
    <s v="tier - 3"/>
    <x v="1"/>
  </r>
  <r>
    <s v="Id2022"/>
    <s v="Therese"/>
    <n v="19.37"/>
    <n v="4.18"/>
    <s v="No"/>
    <x v="0"/>
    <x v="0"/>
    <n v="0"/>
    <x v="1"/>
    <x v="2"/>
    <x v="1"/>
    <x v="17"/>
    <s v="20-Nov-1991"/>
    <n v="2985.67"/>
    <x v="2"/>
    <s v="tier - 2"/>
    <x v="0"/>
  </r>
  <r>
    <s v="Id2023"/>
    <s v="Beau"/>
    <n v="16.71"/>
    <n v="4.18"/>
    <s v="No"/>
    <x v="0"/>
    <x v="0"/>
    <n v="1"/>
    <x v="1"/>
    <x v="3"/>
    <x v="1"/>
    <x v="30"/>
    <s v="18-Jun-1987"/>
    <n v="2979.52"/>
    <x v="2"/>
    <s v="tier - 3"/>
    <x v="0"/>
  </r>
  <r>
    <s v="Id2024"/>
    <s v="Khlsey M"/>
    <n v="24.1"/>
    <n v="4.4000000000000004"/>
    <s v="Yes"/>
    <x v="0"/>
    <x v="0"/>
    <n v="1"/>
    <x v="1"/>
    <x v="2"/>
    <x v="1"/>
    <x v="39"/>
    <s v="24-Sep-1995"/>
    <n v="2974.13"/>
    <x v="2"/>
    <s v="tier - 1"/>
    <x v="6"/>
  </r>
  <r>
    <s v="Id2025"/>
    <s v="Gretchen"/>
    <n v="29.77"/>
    <n v="9.9"/>
    <s v="No"/>
    <x v="0"/>
    <x v="0"/>
    <n v="0"/>
    <x v="1"/>
    <x v="1"/>
    <x v="0"/>
    <x v="43"/>
    <s v="30-Sep-2002"/>
    <n v="2943.41"/>
    <x v="2"/>
    <s v="tier - 3"/>
    <x v="1"/>
  </r>
  <r>
    <s v="Id2026"/>
    <s v="Nicholas E."/>
    <n v="46.53"/>
    <n v="4.84"/>
    <s v="Yes"/>
    <x v="0"/>
    <x v="0"/>
    <n v="0"/>
    <x v="1"/>
    <x v="0"/>
    <x v="1"/>
    <x v="16"/>
    <s v="30-Jun-1996"/>
    <n v="2927.06"/>
    <x v="2"/>
    <s v="tier - 2"/>
    <x v="0"/>
  </r>
  <r>
    <s v="Id2027"/>
    <s v="Deborah"/>
    <n v="23.4"/>
    <n v="5.53"/>
    <s v="No"/>
    <x v="0"/>
    <x v="1"/>
    <n v="1"/>
    <x v="1"/>
    <x v="2"/>
    <x v="1"/>
    <x v="43"/>
    <s v="5-Jun-2003"/>
    <n v="2913.57"/>
    <x v="2"/>
    <s v="tier - 2"/>
    <x v="6"/>
  </r>
  <r>
    <s v="Id2028"/>
    <s v="Chuck W"/>
    <n v="30"/>
    <n v="4.33"/>
    <s v="Yes"/>
    <x v="0"/>
    <x v="0"/>
    <n v="0"/>
    <x v="1"/>
    <x v="1"/>
    <x v="1"/>
    <x v="16"/>
    <s v="13-Jun-1996"/>
    <n v="2904.09"/>
    <x v="2"/>
    <s v="tier - 2"/>
    <x v="6"/>
  </r>
  <r>
    <s v="Id2029"/>
    <s v="Daniel"/>
    <n v="29.15"/>
    <n v="4.91"/>
    <s v="Yes"/>
    <x v="0"/>
    <x v="0"/>
    <n v="0"/>
    <x v="1"/>
    <x v="1"/>
    <x v="1"/>
    <x v="16"/>
    <s v="24-Oct-1996"/>
    <n v="2902.91"/>
    <x v="2"/>
    <s v="tier - 2"/>
    <x v="0"/>
  </r>
  <r>
    <s v="Id203"/>
    <s v="Hechor Sr."/>
    <n v="29.78"/>
    <n v="10.27"/>
    <s v="Yes"/>
    <x v="0"/>
    <x v="1"/>
    <n v="1"/>
    <x v="0"/>
    <x v="1"/>
    <x v="0"/>
    <x v="32"/>
    <s v="22-Jul-1963"/>
    <n v="36074.339999999997"/>
    <x v="2"/>
    <s v="tier - 1"/>
    <x v="6"/>
  </r>
  <r>
    <s v="Id2030"/>
    <s v="Amany"/>
    <n v="34.865000000000002"/>
    <n v="4.8"/>
    <s v="No"/>
    <x v="0"/>
    <x v="0"/>
    <n v="0"/>
    <x v="1"/>
    <x v="0"/>
    <x v="1"/>
    <x v="23"/>
    <s v="1-Nov-1999"/>
    <n v="2899.49"/>
    <x v="2"/>
    <s v="tier - 2"/>
    <x v="7"/>
  </r>
  <r>
    <s v="Id2031"/>
    <s v="Kipling"/>
    <n v="28.12"/>
    <n v="5.55"/>
    <s v="Yes"/>
    <x v="1"/>
    <x v="0"/>
    <n v="2"/>
    <x v="1"/>
    <x v="1"/>
    <x v="1"/>
    <x v="13"/>
    <s v="14-Jul-2000"/>
    <n v="2897.46"/>
    <x v="2"/>
    <s v="tier - 1"/>
    <x v="1"/>
  </r>
  <r>
    <s v="Id2032"/>
    <s v="Duncan"/>
    <n v="29.45"/>
    <n v="5.24"/>
    <s v="Yes"/>
    <x v="0"/>
    <x v="0"/>
    <n v="0"/>
    <x v="1"/>
    <x v="1"/>
    <x v="1"/>
    <x v="16"/>
    <s v="21-Jun-1996"/>
    <n v="2897.32"/>
    <x v="1"/>
    <s v="tier - 3"/>
    <x v="3"/>
  </r>
  <r>
    <s v="Id2033"/>
    <s v="Lhuis C."/>
    <n v="27.94"/>
    <n v="6.08"/>
    <s v="No"/>
    <x v="0"/>
    <x v="1"/>
    <n v="1"/>
    <x v="1"/>
    <x v="1"/>
    <x v="2"/>
    <x v="40"/>
    <s v="12-Aug-1993"/>
    <n v="2867.12"/>
    <x v="0"/>
    <s v="tier - 3"/>
    <x v="0"/>
  </r>
  <r>
    <s v="Id2034"/>
    <s v="Danhel J"/>
    <n v="27.2"/>
    <n v="5.83"/>
    <s v="No"/>
    <x v="0"/>
    <x v="1"/>
    <n v="1"/>
    <x v="1"/>
    <x v="1"/>
    <x v="2"/>
    <x v="40"/>
    <s v="1-Nov-1993"/>
    <n v="2866.09"/>
    <x v="1"/>
    <s v="tier - 3"/>
    <x v="6"/>
  </r>
  <r>
    <s v="Id2035"/>
    <s v="Ildikh M."/>
    <n v="33.344999999999999"/>
    <n v="4.29"/>
    <s v="No"/>
    <x v="0"/>
    <x v="0"/>
    <n v="1"/>
    <x v="1"/>
    <x v="0"/>
    <x v="1"/>
    <x v="37"/>
    <s v="4-Sep-1998"/>
    <n v="2855.44"/>
    <x v="2"/>
    <s v="tier - 3"/>
    <x v="1"/>
  </r>
  <r>
    <s v="Id2036"/>
    <s v="Melhnda E."/>
    <n v="29.925000000000001"/>
    <n v="5.3"/>
    <s v="No"/>
    <x v="0"/>
    <x v="0"/>
    <n v="1"/>
    <x v="1"/>
    <x v="1"/>
    <x v="1"/>
    <x v="37"/>
    <s v="17-Jun-1998"/>
    <n v="2850.68"/>
    <x v="2"/>
    <s v="tier - 3"/>
    <x v="1"/>
  </r>
  <r>
    <s v="Id2037"/>
    <s v="Ashhey M"/>
    <n v="24.225000000000001"/>
    <n v="4.42"/>
    <s v="No"/>
    <x v="0"/>
    <x v="0"/>
    <n v="1"/>
    <x v="1"/>
    <x v="2"/>
    <x v="1"/>
    <x v="37"/>
    <s v="15-Nov-1998"/>
    <n v="2842.76"/>
    <x v="2"/>
    <s v="tier - 3"/>
    <x v="1"/>
  </r>
  <r>
    <s v="Id2038"/>
    <s v="Stephanie"/>
    <n v="29.68"/>
    <n v="5.68"/>
    <s v="No"/>
    <x v="1"/>
    <x v="0"/>
    <n v="1"/>
    <x v="1"/>
    <x v="1"/>
    <x v="1"/>
    <x v="13"/>
    <s v="1-Oct-2000"/>
    <n v="2819.51"/>
    <x v="2"/>
    <s v="tier - 3"/>
    <x v="6"/>
  </r>
  <r>
    <s v="Id2039"/>
    <s v="Seah P."/>
    <n v="20.614999999999998"/>
    <n v="6.05"/>
    <s v="No"/>
    <x v="0"/>
    <x v="1"/>
    <n v="1"/>
    <x v="1"/>
    <x v="2"/>
    <x v="2"/>
    <x v="38"/>
    <s v="23-Sep-2003"/>
    <n v="2803.7"/>
    <x v="2"/>
    <s v="tier - 1"/>
    <x v="1"/>
  </r>
  <r>
    <s v="Id204"/>
    <s v="Rebecca"/>
    <n v="32.78"/>
    <n v="5.27"/>
    <s v="No"/>
    <x v="0"/>
    <x v="0"/>
    <n v="0"/>
    <x v="0"/>
    <x v="0"/>
    <x v="1"/>
    <x v="23"/>
    <s v="4-Sep-1999"/>
    <n v="36021.01"/>
    <x v="2"/>
    <s v="tier - 3"/>
    <x v="0"/>
  </r>
  <r>
    <s v="Id2040"/>
    <s v="Emhly G"/>
    <n v="32.119999999999997"/>
    <n v="5.33"/>
    <s v="No"/>
    <x v="1"/>
    <x v="0"/>
    <n v="1"/>
    <x v="1"/>
    <x v="0"/>
    <x v="1"/>
    <x v="42"/>
    <s v="4-Aug-2004"/>
    <n v="2801.26"/>
    <x v="2"/>
    <s v="tier - 3"/>
    <x v="0"/>
  </r>
  <r>
    <s v="Id2041"/>
    <s v="Malcolm"/>
    <n v="27.36"/>
    <n v="6.22"/>
    <s v="No"/>
    <x v="0"/>
    <x v="0"/>
    <n v="0"/>
    <x v="1"/>
    <x v="1"/>
    <x v="2"/>
    <x v="23"/>
    <s v="24-Dec-1999"/>
    <n v="2789.06"/>
    <x v="2"/>
    <s v="tier - 3"/>
    <x v="1"/>
  </r>
  <r>
    <s v="Id2042"/>
    <s v="Danilo"/>
    <n v="17.385000000000002"/>
    <n v="5.84"/>
    <s v="No"/>
    <x v="0"/>
    <x v="0"/>
    <n v="0"/>
    <x v="1"/>
    <x v="3"/>
    <x v="2"/>
    <x v="23"/>
    <s v="29-Aug-1999"/>
    <n v="2775.19"/>
    <x v="2"/>
    <s v="tier - 1"/>
    <x v="1"/>
  </r>
  <r>
    <s v="Id2043"/>
    <s v="Mikko"/>
    <n v="30.13"/>
    <n v="5.71"/>
    <s v="No"/>
    <x v="1"/>
    <x v="0"/>
    <n v="1"/>
    <x v="1"/>
    <x v="0"/>
    <x v="2"/>
    <x v="42"/>
    <s v="14-Nov-2004"/>
    <n v="2773.46"/>
    <x v="2"/>
    <s v="tier - 1"/>
    <x v="5"/>
  </r>
  <r>
    <s v="Id2044"/>
    <s v="PaulahC."/>
    <n v="25.44"/>
    <n v="6.04"/>
    <s v="Yes"/>
    <x v="0"/>
    <x v="1"/>
    <n v="1"/>
    <x v="1"/>
    <x v="1"/>
    <x v="2"/>
    <x v="36"/>
    <s v="10-Aug-1997"/>
    <n v="2758.99"/>
    <x v="2"/>
    <s v="tier - 1"/>
    <x v="1"/>
  </r>
  <r>
    <s v="Id2045"/>
    <s v="Kirshen N."/>
    <n v="39.805"/>
    <n v="4.38"/>
    <s v="No"/>
    <x v="1"/>
    <x v="0"/>
    <n v="1"/>
    <x v="1"/>
    <x v="0"/>
    <x v="1"/>
    <x v="13"/>
    <s v="11-Oct-2000"/>
    <n v="2755.02"/>
    <x v="2"/>
    <s v="tier - 1"/>
    <x v="7"/>
  </r>
  <r>
    <s v="Id2046"/>
    <s v="Christy"/>
    <n v="30.4"/>
    <n v="5.56"/>
    <s v="Yes"/>
    <x v="1"/>
    <x v="0"/>
    <n v="1"/>
    <x v="1"/>
    <x v="0"/>
    <x v="1"/>
    <x v="13"/>
    <s v="3-Oct-2000"/>
    <n v="2741.95"/>
    <x v="2"/>
    <s v="tier - 3"/>
    <x v="7"/>
  </r>
  <r>
    <s v="Id2047"/>
    <s v="Jennifer"/>
    <n v="23.18"/>
    <n v="4.24"/>
    <s v="No"/>
    <x v="1"/>
    <x v="0"/>
    <n v="1"/>
    <x v="1"/>
    <x v="2"/>
    <x v="1"/>
    <x v="13"/>
    <s v="17-Dec-2000"/>
    <n v="2731.91"/>
    <x v="2"/>
    <s v="tier - 3"/>
    <x v="7"/>
  </r>
  <r>
    <s v="Id2048"/>
    <s v="Jingjing"/>
    <n v="39.615000000000002"/>
    <n v="6.32"/>
    <s v="No"/>
    <x v="0"/>
    <x v="1"/>
    <n v="1"/>
    <x v="1"/>
    <x v="0"/>
    <x v="2"/>
    <x v="38"/>
    <s v="3-Dec-2003"/>
    <n v="2730.11"/>
    <x v="2"/>
    <s v="tier - 3"/>
    <x v="1"/>
  </r>
  <r>
    <s v="Id2049"/>
    <s v="Morgan"/>
    <n v="30.59"/>
    <n v="6.3"/>
    <s v="Yes"/>
    <x v="0"/>
    <x v="1"/>
    <n v="1"/>
    <x v="1"/>
    <x v="0"/>
    <x v="2"/>
    <x v="36"/>
    <s v="6-Oct-1997"/>
    <n v="2727.4"/>
    <x v="1"/>
    <s v="tier - 3"/>
    <x v="3"/>
  </r>
  <r>
    <s v="Id205"/>
    <s v="Matt"/>
    <n v="41.65"/>
    <n v="10.73"/>
    <s v="Yes"/>
    <x v="0"/>
    <x v="0"/>
    <n v="0"/>
    <x v="0"/>
    <x v="0"/>
    <x v="0"/>
    <x v="10"/>
    <s v="22-Nov-1981"/>
    <n v="35952.65"/>
    <x v="0"/>
    <s v="tier - 3"/>
    <x v="6"/>
  </r>
  <r>
    <s v="Id2050"/>
    <s v="Pathick J."/>
    <n v="16.72"/>
    <n v="4.38"/>
    <s v="Yes"/>
    <x v="0"/>
    <x v="0"/>
    <n v="1"/>
    <x v="1"/>
    <x v="3"/>
    <x v="1"/>
    <x v="35"/>
    <s v="20-Aug-1988"/>
    <n v="2726.06"/>
    <x v="2"/>
    <s v="tier - 2"/>
    <x v="0"/>
  </r>
  <r>
    <s v="Id2051"/>
    <s v="Frankline"/>
    <n v="26.22"/>
    <n v="4.6500000000000004"/>
    <s v="Yes"/>
    <x v="0"/>
    <x v="1"/>
    <n v="1"/>
    <x v="1"/>
    <x v="1"/>
    <x v="1"/>
    <x v="36"/>
    <s v="30-Oct-1997"/>
    <n v="2721.32"/>
    <x v="0"/>
    <s v="tier - 3"/>
    <x v="15"/>
  </r>
  <r>
    <s v="Id2052"/>
    <s v="haura T."/>
    <n v="31.824999999999999"/>
    <n v="4.7"/>
    <s v="No"/>
    <x v="0"/>
    <x v="1"/>
    <n v="1"/>
    <x v="1"/>
    <x v="0"/>
    <x v="1"/>
    <x v="38"/>
    <s v="6-Aug-2003"/>
    <n v="2719.28"/>
    <x v="2"/>
    <s v="tier - 2"/>
    <x v="1"/>
  </r>
  <r>
    <s v="Id2053"/>
    <s v="Natalia"/>
    <n v="25.745000000000001"/>
    <n v="4.34"/>
    <s v="No"/>
    <x v="0"/>
    <x v="1"/>
    <n v="1"/>
    <x v="1"/>
    <x v="1"/>
    <x v="1"/>
    <x v="38"/>
    <s v="1-Dec-2003"/>
    <n v="2710.83"/>
    <x v="2"/>
    <s v="tier - 3"/>
    <x v="1"/>
  </r>
  <r>
    <s v="Id2054"/>
    <s v="Jennhfer L."/>
    <n v="24.605"/>
    <n v="5.62"/>
    <s v="No"/>
    <x v="0"/>
    <x v="1"/>
    <n v="1"/>
    <x v="1"/>
    <x v="2"/>
    <x v="1"/>
    <x v="38"/>
    <s v="21-Nov-2003"/>
    <n v="2709.24"/>
    <x v="2"/>
    <s v="tier - 2"/>
    <x v="1"/>
  </r>
  <r>
    <s v="Id2055"/>
    <s v="Brooke"/>
    <n v="24.51"/>
    <n v="4.24"/>
    <s v="No"/>
    <x v="0"/>
    <x v="1"/>
    <n v="1"/>
    <x v="1"/>
    <x v="2"/>
    <x v="1"/>
    <x v="38"/>
    <s v="17-Jul-2003"/>
    <n v="2709.11"/>
    <x v="2"/>
    <s v="tier - 2"/>
    <x v="1"/>
  </r>
  <r>
    <s v="Id2056"/>
    <s v="Jeremh M"/>
    <n v="31.065000000000001"/>
    <n v="4.57"/>
    <s v="Yes"/>
    <x v="0"/>
    <x v="0"/>
    <n v="0"/>
    <x v="1"/>
    <x v="0"/>
    <x v="1"/>
    <x v="16"/>
    <s v="13-Jun-1996"/>
    <n v="2699.57"/>
    <x v="2"/>
    <s v="tier - 1"/>
    <x v="1"/>
  </r>
  <r>
    <s v="Id2057"/>
    <s v="Megah L."/>
    <n v="28.12"/>
    <n v="5.05"/>
    <s v="No"/>
    <x v="0"/>
    <x v="0"/>
    <n v="0"/>
    <x v="1"/>
    <x v="1"/>
    <x v="1"/>
    <x v="23"/>
    <s v="11-Jun-1999"/>
    <n v="2690.11"/>
    <x v="2"/>
    <s v="tier - 2"/>
    <x v="1"/>
  </r>
  <r>
    <s v="Id2058"/>
    <s v="Bryan"/>
    <n v="38.06"/>
    <n v="6.16"/>
    <s v="No"/>
    <x v="0"/>
    <x v="0"/>
    <n v="0"/>
    <x v="1"/>
    <x v="0"/>
    <x v="2"/>
    <x v="21"/>
    <s v="2-Oct-1994"/>
    <n v="2689.5"/>
    <x v="1"/>
    <s v="tier - 2"/>
    <x v="0"/>
  </r>
  <r>
    <s v="Id2059"/>
    <s v="Marny"/>
    <n v="24.96"/>
    <n v="4.57"/>
    <s v="No"/>
    <x v="0"/>
    <x v="0"/>
    <n v="0"/>
    <x v="1"/>
    <x v="2"/>
    <x v="1"/>
    <x v="21"/>
    <s v="17-Sep-1994"/>
    <n v="2684.69"/>
    <x v="2"/>
    <s v="tier - 2"/>
    <x v="0"/>
  </r>
  <r>
    <s v="Id206"/>
    <s v="Ehizabeth H"/>
    <n v="50.79"/>
    <n v="4.45"/>
    <s v="No"/>
    <x v="0"/>
    <x v="0"/>
    <n v="1"/>
    <x v="0"/>
    <x v="0"/>
    <x v="1"/>
    <x v="25"/>
    <s v="18-Jun-1992"/>
    <n v="35883.269999999997"/>
    <x v="2"/>
    <s v="tier - 1"/>
    <x v="6"/>
  </r>
  <r>
    <s v="Id2060"/>
    <s v="Marc"/>
    <n v="17.670000000000002"/>
    <n v="5.53"/>
    <s v="Yes"/>
    <x v="0"/>
    <x v="0"/>
    <n v="0"/>
    <x v="1"/>
    <x v="3"/>
    <x v="1"/>
    <x v="16"/>
    <s v="5-Aug-1996"/>
    <n v="2680.95"/>
    <x v="1"/>
    <s v="tier - 2"/>
    <x v="1"/>
  </r>
  <r>
    <s v="Id2061"/>
    <s v="Behjamin L"/>
    <n v="31.35"/>
    <n v="5.84"/>
    <s v="No"/>
    <x v="1"/>
    <x v="0"/>
    <n v="1"/>
    <x v="1"/>
    <x v="0"/>
    <x v="2"/>
    <x v="13"/>
    <s v="9-Dec-2000"/>
    <n v="2643.27"/>
    <x v="2"/>
    <s v="tier - 1"/>
    <x v="1"/>
  </r>
  <r>
    <s v="Id2062"/>
    <s v="Roh G"/>
    <n v="28.31"/>
    <n v="6.41"/>
    <s v="No"/>
    <x v="1"/>
    <x v="0"/>
    <n v="1"/>
    <x v="1"/>
    <x v="1"/>
    <x v="0"/>
    <x v="13"/>
    <s v="24-Jun-2000"/>
    <n v="2639.04"/>
    <x v="2"/>
    <s v="tier - 2"/>
    <x v="1"/>
  </r>
  <r>
    <s v="Id2063"/>
    <s v="Stefhnie A"/>
    <n v="30.3"/>
    <n v="4.7300000000000004"/>
    <s v="Yes"/>
    <x v="0"/>
    <x v="1"/>
    <n v="1"/>
    <x v="1"/>
    <x v="0"/>
    <x v="1"/>
    <x v="36"/>
    <s v="26-Aug-1997"/>
    <n v="2632.99"/>
    <x v="2"/>
    <s v="tier - 1"/>
    <x v="6"/>
  </r>
  <r>
    <s v="Id2064"/>
    <s v="Stephanie"/>
    <n v="26.4"/>
    <n v="6.22"/>
    <s v="Yes"/>
    <x v="0"/>
    <x v="0"/>
    <n v="0"/>
    <x v="1"/>
    <x v="1"/>
    <x v="2"/>
    <x v="14"/>
    <s v="26-Aug-2001"/>
    <n v="2597.7800000000002"/>
    <x v="2"/>
    <s v="tier - 1"/>
    <x v="6"/>
  </r>
  <r>
    <s v="Id2065"/>
    <s v="Carohine F."/>
    <n v="22.135000000000002"/>
    <n v="4.46"/>
    <s v="Yes"/>
    <x v="0"/>
    <x v="0"/>
    <n v="0"/>
    <x v="1"/>
    <x v="2"/>
    <x v="1"/>
    <x v="14"/>
    <s v="28-Jul-2001"/>
    <n v="2585.85"/>
    <x v="2"/>
    <s v="tier - 2"/>
    <x v="7"/>
  </r>
  <r>
    <s v="Id2066"/>
    <s v="Julha J."/>
    <n v="17.399999999999999"/>
    <n v="4.5"/>
    <s v="Yes"/>
    <x v="0"/>
    <x v="0"/>
    <n v="0"/>
    <x v="1"/>
    <x v="3"/>
    <x v="1"/>
    <x v="14"/>
    <s v="15-Oct-2001"/>
    <n v="2585.27"/>
    <x v="2"/>
    <s v="tier - 3"/>
    <x v="6"/>
  </r>
  <r>
    <s v="Id2067"/>
    <s v="Jack"/>
    <n v="28.06"/>
    <n v="8.93"/>
    <s v="No"/>
    <x v="0"/>
    <x v="0"/>
    <n v="0"/>
    <x v="1"/>
    <x v="1"/>
    <x v="0"/>
    <x v="43"/>
    <s v="20-Jul-2002"/>
    <n v="2585.04"/>
    <x v="2"/>
    <s v="tier - 2"/>
    <x v="5"/>
  </r>
  <r>
    <s v="Id2068"/>
    <s v="Bernat"/>
    <n v="31.13"/>
    <n v="11.02"/>
    <s v="No"/>
    <x v="0"/>
    <x v="0"/>
    <n v="0"/>
    <x v="1"/>
    <x v="0"/>
    <x v="0"/>
    <x v="43"/>
    <s v="11-Oct-2002"/>
    <n v="2566.4699999999998"/>
    <x v="2"/>
    <s v="tier - 3"/>
    <x v="0"/>
  </r>
  <r>
    <s v="Id2069"/>
    <s v="Hicham"/>
    <n v="18.46"/>
    <n v="5.25"/>
    <s v="No"/>
    <x v="0"/>
    <x v="0"/>
    <n v="0"/>
    <x v="1"/>
    <x v="3"/>
    <x v="1"/>
    <x v="17"/>
    <s v="17-Nov-1991"/>
    <n v="2545.6799999999998"/>
    <x v="2"/>
    <s v="tier - 1"/>
    <x v="0"/>
  </r>
  <r>
    <s v="Id207"/>
    <s v="Grace"/>
    <n v="35.43"/>
    <n v="5.25"/>
    <s v="Yes"/>
    <x v="0"/>
    <x v="0"/>
    <n v="0"/>
    <x v="0"/>
    <x v="0"/>
    <x v="1"/>
    <x v="5"/>
    <s v="4-Oct-1976"/>
    <n v="35733.96"/>
    <x v="2"/>
    <s v="tier - 2"/>
    <x v="6"/>
  </r>
  <r>
    <s v="Id2070"/>
    <s v="Sarah"/>
    <n v="17.3"/>
    <n v="4.75"/>
    <s v="No"/>
    <x v="0"/>
    <x v="0"/>
    <n v="0"/>
    <x v="1"/>
    <x v="3"/>
    <x v="1"/>
    <x v="29"/>
    <s v="1-Oct-1990"/>
    <n v="2540.39"/>
    <x v="2"/>
    <s v="tier - 2"/>
    <x v="0"/>
  </r>
  <r>
    <s v="Id2071"/>
    <s v="Anthhny S"/>
    <n v="35.625"/>
    <n v="4.68"/>
    <s v="Yes"/>
    <x v="0"/>
    <x v="1"/>
    <n v="1"/>
    <x v="1"/>
    <x v="0"/>
    <x v="1"/>
    <x v="36"/>
    <s v="28-Jul-1997"/>
    <n v="2534.39"/>
    <x v="1"/>
    <s v="tier - 3"/>
    <x v="1"/>
  </r>
  <r>
    <s v="Id2072"/>
    <s v="Elisabetta"/>
    <n v="20.234999999999999"/>
    <n v="6.17"/>
    <s v="Yes"/>
    <x v="1"/>
    <x v="0"/>
    <n v="2"/>
    <x v="1"/>
    <x v="2"/>
    <x v="2"/>
    <x v="13"/>
    <s v="25-Aug-2000"/>
    <n v="2527.8200000000002"/>
    <x v="2"/>
    <s v="tier - 3"/>
    <x v="1"/>
  </r>
  <r>
    <s v="Id2073"/>
    <s v="Trevhr N."/>
    <n v="27.55"/>
    <n v="4.5599999999999996"/>
    <s v="Yes"/>
    <x v="0"/>
    <x v="1"/>
    <n v="1"/>
    <x v="1"/>
    <x v="1"/>
    <x v="1"/>
    <x v="36"/>
    <s v="2-Nov-1997"/>
    <n v="2523.17"/>
    <x v="1"/>
    <s v="tier - 1"/>
    <x v="1"/>
  </r>
  <r>
    <s v="Id2074"/>
    <s v="Nancy"/>
    <n v="17.97"/>
    <n v="6.3"/>
    <s v="No"/>
    <x v="0"/>
    <x v="0"/>
    <n v="0"/>
    <x v="1"/>
    <x v="3"/>
    <x v="2"/>
    <x v="17"/>
    <s v="5-Aug-1991"/>
    <n v="2510.79"/>
    <x v="2"/>
    <s v="tier - 1"/>
    <x v="0"/>
  </r>
  <r>
    <s v="Id2075"/>
    <s v="Allhson R."/>
    <n v="29.98"/>
    <n v="6.03"/>
    <s v="No"/>
    <x v="1"/>
    <x v="0"/>
    <n v="1"/>
    <x v="1"/>
    <x v="1"/>
    <x v="2"/>
    <x v="42"/>
    <s v="6-Sep-2004"/>
    <n v="2500.9299999999998"/>
    <x v="2"/>
    <s v="tier - 2"/>
    <x v="1"/>
  </r>
  <r>
    <s v="Id2076"/>
    <s v="Rhbert J."/>
    <n v="33.659999999999997"/>
    <n v="4.2"/>
    <s v="Yes"/>
    <x v="0"/>
    <x v="0"/>
    <n v="1"/>
    <x v="1"/>
    <x v="0"/>
    <x v="1"/>
    <x v="39"/>
    <s v="15-Oct-1995"/>
    <n v="2498.41"/>
    <x v="1"/>
    <s v="tier - 3"/>
    <x v="0"/>
  </r>
  <r>
    <s v="Id2077"/>
    <s v="Nicholas"/>
    <n v="32.67"/>
    <n v="5.61"/>
    <s v="Yes"/>
    <x v="0"/>
    <x v="0"/>
    <n v="1"/>
    <x v="1"/>
    <x v="0"/>
    <x v="1"/>
    <x v="39"/>
    <s v="9-Jul-1995"/>
    <n v="2497.04"/>
    <x v="1"/>
    <s v="tier - 3"/>
    <x v="0"/>
  </r>
  <r>
    <s v="Id2078"/>
    <s v="Khvin L"/>
    <n v="30.5"/>
    <n v="5.88"/>
    <s v="Yes"/>
    <x v="0"/>
    <x v="0"/>
    <n v="1"/>
    <x v="1"/>
    <x v="0"/>
    <x v="2"/>
    <x v="39"/>
    <s v="14-Oct-1995"/>
    <n v="2494.02"/>
    <x v="1"/>
    <s v="tier - 1"/>
    <x v="6"/>
  </r>
  <r>
    <s v="Id2079"/>
    <s v="Bryan"/>
    <n v="23.1"/>
    <n v="5.92"/>
    <s v="Yes"/>
    <x v="0"/>
    <x v="0"/>
    <n v="1"/>
    <x v="1"/>
    <x v="2"/>
    <x v="2"/>
    <x v="39"/>
    <s v="6-Nov-1995"/>
    <n v="2483.7399999999998"/>
    <x v="1"/>
    <s v="tier - 2"/>
    <x v="0"/>
  </r>
  <r>
    <s v="Id208"/>
    <s v="Jaime"/>
    <n v="35.25"/>
    <n v="9.51"/>
    <s v="No"/>
    <x v="0"/>
    <x v="0"/>
    <n v="0"/>
    <x v="0"/>
    <x v="0"/>
    <x v="0"/>
    <x v="15"/>
    <s v="15-Jul-1974"/>
    <n v="35711.39"/>
    <x v="2"/>
    <s v="tier - 3"/>
    <x v="1"/>
  </r>
  <r>
    <s v="Id2080"/>
    <s v="Janhe N."/>
    <n v="39.49"/>
    <n v="4.8099999999999996"/>
    <s v="No"/>
    <x v="0"/>
    <x v="0"/>
    <n v="1"/>
    <x v="1"/>
    <x v="0"/>
    <x v="1"/>
    <x v="37"/>
    <s v="20-Jun-1998"/>
    <n v="2480.98"/>
    <x v="2"/>
    <s v="tier - 2"/>
    <x v="0"/>
  </r>
  <r>
    <s v="Id2081"/>
    <s v="Audrey"/>
    <n v="33.99"/>
    <n v="4.55"/>
    <s v="No"/>
    <x v="0"/>
    <x v="0"/>
    <n v="1"/>
    <x v="1"/>
    <x v="0"/>
    <x v="1"/>
    <x v="37"/>
    <s v="2-Jul-1998"/>
    <n v="2473.33"/>
    <x v="2"/>
    <s v="tier - 3"/>
    <x v="0"/>
  </r>
  <r>
    <s v="Id2082"/>
    <s v="Laura"/>
    <n v="27.72"/>
    <n v="6.43"/>
    <s v="No"/>
    <x v="0"/>
    <x v="0"/>
    <n v="1"/>
    <x v="1"/>
    <x v="1"/>
    <x v="0"/>
    <x v="37"/>
    <s v="17-Aug-1998"/>
    <n v="2464.62"/>
    <x v="2"/>
    <s v="tier - 3"/>
    <x v="0"/>
  </r>
  <r>
    <s v="Id2083"/>
    <s v="Nicolh F"/>
    <n v="30.59"/>
    <n v="11.62"/>
    <s v="No"/>
    <x v="0"/>
    <x v="0"/>
    <n v="0"/>
    <x v="1"/>
    <x v="0"/>
    <x v="0"/>
    <x v="43"/>
    <s v="11-Jul-2002"/>
    <n v="2459.7199999999998"/>
    <x v="2"/>
    <s v="tier - 2"/>
    <x v="7"/>
  </r>
  <r>
    <s v="Id2084"/>
    <s v="Krhsta L"/>
    <n v="22.6"/>
    <n v="6.04"/>
    <s v="No"/>
    <x v="0"/>
    <x v="0"/>
    <n v="1"/>
    <x v="1"/>
    <x v="2"/>
    <x v="2"/>
    <x v="37"/>
    <s v="19-Nov-1998"/>
    <n v="2457.5"/>
    <x v="2"/>
    <s v="tier - 1"/>
    <x v="6"/>
  </r>
  <r>
    <s v="Id2085"/>
    <s v="Denise"/>
    <n v="28.785"/>
    <n v="8.82"/>
    <s v="No"/>
    <x v="0"/>
    <x v="0"/>
    <n v="0"/>
    <x v="1"/>
    <x v="1"/>
    <x v="0"/>
    <x v="43"/>
    <s v="29-Jul-2002"/>
    <n v="2457.21"/>
    <x v="2"/>
    <s v="tier - 1"/>
    <x v="7"/>
  </r>
  <r>
    <s v="Id2086"/>
    <s v="Ariel"/>
    <n v="50.38"/>
    <n v="5.8"/>
    <s v="No"/>
    <x v="0"/>
    <x v="0"/>
    <n v="0"/>
    <x v="1"/>
    <x v="0"/>
    <x v="2"/>
    <x v="23"/>
    <s v="21-Nov-1999"/>
    <n v="2438.06"/>
    <x v="2"/>
    <s v="tier - 2"/>
    <x v="0"/>
  </r>
  <r>
    <s v="Id2087"/>
    <s v="Jeremy"/>
    <n v="35.200000000000003"/>
    <n v="4.28"/>
    <s v="No"/>
    <x v="0"/>
    <x v="0"/>
    <n v="0"/>
    <x v="1"/>
    <x v="0"/>
    <x v="1"/>
    <x v="23"/>
    <s v="12-Nov-1999"/>
    <n v="2416.96"/>
    <x v="2"/>
    <s v="tier - 2"/>
    <x v="6"/>
  </r>
  <r>
    <s v="Id2088"/>
    <s v="Rosalie"/>
    <n v="35.72"/>
    <n v="5.5"/>
    <s v="Yes"/>
    <x v="0"/>
    <x v="0"/>
    <n v="0"/>
    <x v="1"/>
    <x v="0"/>
    <x v="1"/>
    <x v="13"/>
    <s v="3-Jun-2001"/>
    <n v="2404.73"/>
    <x v="2"/>
    <s v="tier - 3"/>
    <x v="1"/>
  </r>
  <r>
    <s v="Id2089"/>
    <s v="Jay"/>
    <n v="24.51"/>
    <n v="4.6900000000000004"/>
    <s v="No"/>
    <x v="0"/>
    <x v="0"/>
    <n v="0"/>
    <x v="1"/>
    <x v="2"/>
    <x v="1"/>
    <x v="23"/>
    <s v="10-Aug-1999"/>
    <n v="2396.1"/>
    <x v="2"/>
    <s v="tier - 1"/>
    <x v="9"/>
  </r>
  <r>
    <s v="Id209"/>
    <s v="Calesse"/>
    <n v="36.85"/>
    <n v="11.12"/>
    <s v="No"/>
    <x v="0"/>
    <x v="0"/>
    <n v="0"/>
    <x v="0"/>
    <x v="0"/>
    <x v="0"/>
    <x v="1"/>
    <s v="19-Dec-1978"/>
    <n v="35701.9"/>
    <x v="2"/>
    <s v="tier - 1"/>
    <x v="6"/>
  </r>
  <r>
    <s v="Id2090"/>
    <s v="Vitaliy"/>
    <n v="23.844999999999999"/>
    <n v="4.43"/>
    <s v="No"/>
    <x v="0"/>
    <x v="0"/>
    <n v="0"/>
    <x v="1"/>
    <x v="2"/>
    <x v="1"/>
    <x v="23"/>
    <s v="17-Dec-1999"/>
    <n v="2395.17"/>
    <x v="2"/>
    <s v="tier - 1"/>
    <x v="15"/>
  </r>
  <r>
    <s v="Id2091"/>
    <s v="BenjahBenjamin W."/>
    <n v="15.68"/>
    <n v="6.16"/>
    <s v="Yes"/>
    <x v="0"/>
    <x v="0"/>
    <n v="1"/>
    <x v="1"/>
    <x v="3"/>
    <x v="2"/>
    <x v="35"/>
    <s v="12-Dec-1988"/>
    <n v="2373.3000000000002"/>
    <x v="2"/>
    <s v="tier - 2"/>
    <x v="0"/>
  </r>
  <r>
    <s v="Id2092"/>
    <s v="Jesse"/>
    <n v="32.395000000000003"/>
    <n v="6.66"/>
    <s v="No"/>
    <x v="0"/>
    <x v="0"/>
    <n v="0"/>
    <x v="1"/>
    <x v="0"/>
    <x v="0"/>
    <x v="43"/>
    <s v="5-Nov-2002"/>
    <n v="2362.23"/>
    <x v="2"/>
    <s v="tier - 1"/>
    <x v="1"/>
  </r>
  <r>
    <s v="Id2093"/>
    <s v="Mark"/>
    <n v="23.655000000000001"/>
    <n v="5.92"/>
    <s v="No"/>
    <x v="0"/>
    <x v="0"/>
    <n v="1"/>
    <x v="1"/>
    <x v="2"/>
    <x v="2"/>
    <x v="37"/>
    <s v="21-Oct-1998"/>
    <n v="2352.9699999999998"/>
    <x v="1"/>
    <s v="tier - 3"/>
    <x v="1"/>
  </r>
  <r>
    <s v="Id2094"/>
    <s v="Lauren"/>
    <n v="28.4"/>
    <n v="5.97"/>
    <s v="No"/>
    <x v="0"/>
    <x v="1"/>
    <n v="1"/>
    <x v="1"/>
    <x v="1"/>
    <x v="2"/>
    <x v="38"/>
    <s v="18-Nov-2003"/>
    <n v="2331.52"/>
    <x v="2"/>
    <s v="tier - 3"/>
    <x v="6"/>
  </r>
  <r>
    <s v="Id2095"/>
    <s v="Massimiliano"/>
    <n v="35.42"/>
    <n v="4.6399999999999997"/>
    <s v="Yes"/>
    <x v="0"/>
    <x v="0"/>
    <n v="0"/>
    <x v="1"/>
    <x v="0"/>
    <x v="1"/>
    <x v="16"/>
    <s v="17-Dec-1996"/>
    <n v="2322.62"/>
    <x v="2"/>
    <s v="tier - 1"/>
    <x v="0"/>
  </r>
  <r>
    <s v="Id2096"/>
    <s v="Josh"/>
    <n v="26.18"/>
    <n v="6.12"/>
    <s v="No"/>
    <x v="1"/>
    <x v="0"/>
    <n v="1"/>
    <x v="1"/>
    <x v="1"/>
    <x v="2"/>
    <x v="42"/>
    <s v="6-Sep-2004"/>
    <n v="2304"/>
    <x v="2"/>
    <s v="tier - 3"/>
    <x v="0"/>
  </r>
  <r>
    <s v="Id2097"/>
    <s v="Kiyokatsu"/>
    <n v="20.8"/>
    <n v="4.87"/>
    <s v="Yes"/>
    <x v="0"/>
    <x v="0"/>
    <n v="0"/>
    <x v="1"/>
    <x v="2"/>
    <x v="1"/>
    <x v="16"/>
    <s v="28-Nov-1996"/>
    <n v="2302.3000000000002"/>
    <x v="0"/>
    <s v="tier - 2"/>
    <x v="6"/>
  </r>
  <r>
    <s v="Id2098"/>
    <s v="Ahanda L"/>
    <n v="15.82"/>
    <n v="4.5999999999999996"/>
    <s v="No"/>
    <x v="0"/>
    <x v="0"/>
    <n v="0"/>
    <x v="1"/>
    <x v="3"/>
    <x v="1"/>
    <x v="3"/>
    <s v="5-Oct-1989"/>
    <n v="2295.2399999999998"/>
    <x v="2"/>
    <s v="tier - 1"/>
    <x v="0"/>
  </r>
  <r>
    <s v="Id2099"/>
    <s v="Matthew"/>
    <n v="17.670000000000002"/>
    <n v="4.78"/>
    <s v="No"/>
    <x v="0"/>
    <x v="0"/>
    <n v="0"/>
    <x v="1"/>
    <x v="3"/>
    <x v="1"/>
    <x v="17"/>
    <s v="16-Jun-1991"/>
    <n v="2277.7199999999998"/>
    <x v="2"/>
    <s v="tier - 1"/>
    <x v="0"/>
  </r>
  <r>
    <s v="Id21"/>
    <s v="Myles"/>
    <n v="36.299999999999997"/>
    <n v="11.5"/>
    <s v="Yes"/>
    <x v="0"/>
    <x v="0"/>
    <n v="2"/>
    <x v="0"/>
    <x v="0"/>
    <x v="0"/>
    <x v="44"/>
    <s v="13-Jun-1961"/>
    <n v="47403.88"/>
    <x v="0"/>
    <s v="tier - 3"/>
    <x v="6"/>
  </r>
  <r>
    <s v="Id210"/>
    <s v="Kath L"/>
    <n v="31.02"/>
    <n v="4.5599999999999996"/>
    <s v="No"/>
    <x v="1"/>
    <x v="0"/>
    <n v="1"/>
    <x v="0"/>
    <x v="0"/>
    <x v="1"/>
    <x v="13"/>
    <s v="17-Dec-2000"/>
    <n v="35595.589999999997"/>
    <x v="2"/>
    <s v="tier - 3"/>
    <x v="0"/>
  </r>
  <r>
    <s v="Id2100"/>
    <s v="Julha M"/>
    <n v="31.92"/>
    <n v="11.05"/>
    <s v="No"/>
    <x v="0"/>
    <x v="0"/>
    <n v="0"/>
    <x v="1"/>
    <x v="0"/>
    <x v="0"/>
    <x v="43"/>
    <s v="12-Nov-2002"/>
    <n v="2261.5700000000002"/>
    <x v="2"/>
    <s v="tier - 1"/>
    <x v="1"/>
  </r>
  <r>
    <s v="Id2101"/>
    <s v="Rhea"/>
    <n v="28.975000000000001"/>
    <n v="7.62"/>
    <s v="No"/>
    <x v="0"/>
    <x v="0"/>
    <n v="0"/>
    <x v="1"/>
    <x v="1"/>
    <x v="0"/>
    <x v="43"/>
    <s v="15-Jul-2002"/>
    <n v="2257.48"/>
    <x v="2"/>
    <s v="tier - 1"/>
    <x v="1"/>
  </r>
  <r>
    <s v="Id2102"/>
    <s v="Justin"/>
    <n v="31.73"/>
    <n v="4.78"/>
    <s v="Yes"/>
    <x v="1"/>
    <x v="0"/>
    <n v="2"/>
    <x v="1"/>
    <x v="0"/>
    <x v="1"/>
    <x v="13"/>
    <s v="11-Dec-2000"/>
    <n v="2254.8000000000002"/>
    <x v="2"/>
    <s v="tier - 3"/>
    <x v="3"/>
  </r>
  <r>
    <s v="Id2103"/>
    <s v="Shamhs M."/>
    <n v="28.88"/>
    <n v="6.09"/>
    <s v="Yes"/>
    <x v="1"/>
    <x v="0"/>
    <n v="2"/>
    <x v="1"/>
    <x v="1"/>
    <x v="2"/>
    <x v="13"/>
    <s v="30-Jun-2000"/>
    <n v="2250.84"/>
    <x v="2"/>
    <s v="tier - 2"/>
    <x v="14"/>
  </r>
  <r>
    <s v="Id2104"/>
    <s v="Mike"/>
    <n v="25.555"/>
    <n v="5.1100000000000003"/>
    <s v="No"/>
    <x v="0"/>
    <x v="1"/>
    <n v="1"/>
    <x v="1"/>
    <x v="1"/>
    <x v="1"/>
    <x v="38"/>
    <s v="10-Dec-2003"/>
    <n v="2221.56"/>
    <x v="2"/>
    <s v="tier - 3"/>
    <x v="1"/>
  </r>
  <r>
    <s v="Id2105"/>
    <s v="hary Beth"/>
    <n v="37.29"/>
    <n v="4.46"/>
    <s v="No"/>
    <x v="1"/>
    <x v="0"/>
    <n v="1"/>
    <x v="1"/>
    <x v="0"/>
    <x v="1"/>
    <x v="42"/>
    <s v="12-Dec-2004"/>
    <n v="2219.4499999999998"/>
    <x v="2"/>
    <s v="tier - 1"/>
    <x v="0"/>
  </r>
  <r>
    <s v="Id2106"/>
    <s v="Erin"/>
    <n v="40.28"/>
    <n v="6.11"/>
    <s v="No"/>
    <x v="1"/>
    <x v="0"/>
    <n v="1"/>
    <x v="1"/>
    <x v="0"/>
    <x v="2"/>
    <x v="42"/>
    <s v="25-Sep-2004"/>
    <n v="2217.6"/>
    <x v="2"/>
    <s v="tier - 1"/>
    <x v="7"/>
  </r>
  <r>
    <s v="Id2107"/>
    <s v="hallie"/>
    <n v="40.185000000000002"/>
    <n v="4.66"/>
    <s v="No"/>
    <x v="1"/>
    <x v="0"/>
    <n v="1"/>
    <x v="1"/>
    <x v="0"/>
    <x v="1"/>
    <x v="42"/>
    <s v="13-Jun-2004"/>
    <n v="2217.4699999999998"/>
    <x v="2"/>
    <s v="tier - 1"/>
    <x v="7"/>
  </r>
  <r>
    <s v="Id2108"/>
    <s v="Pahge P"/>
    <n v="23.57"/>
    <n v="6.14"/>
    <s v="No"/>
    <x v="0"/>
    <x v="0"/>
    <n v="0"/>
    <x v="1"/>
    <x v="2"/>
    <x v="2"/>
    <x v="21"/>
    <s v="17-Nov-1994"/>
    <n v="2213.21"/>
    <x v="2"/>
    <s v="tier - 2"/>
    <x v="0"/>
  </r>
  <r>
    <s v="Id2109"/>
    <s v="Ji"/>
    <n v="35.625"/>
    <n v="6.21"/>
    <s v="No"/>
    <x v="1"/>
    <x v="0"/>
    <n v="1"/>
    <x v="1"/>
    <x v="0"/>
    <x v="2"/>
    <x v="42"/>
    <s v="27-Jul-2004"/>
    <n v="2211.13"/>
    <x v="2"/>
    <s v="tier - 2"/>
    <x v="7"/>
  </r>
  <r>
    <s v="Id211"/>
    <s v="Sergey"/>
    <n v="35.6"/>
    <n v="4.0199999999999996"/>
    <s v="Yes"/>
    <x v="1"/>
    <x v="0"/>
    <n v="2"/>
    <x v="0"/>
    <x v="0"/>
    <x v="1"/>
    <x v="13"/>
    <s v="19-Nov-2000"/>
    <n v="35585.58"/>
    <x v="2"/>
    <s v="tier - 3"/>
    <x v="6"/>
  </r>
  <r>
    <s v="Id2110"/>
    <s v="Carihsa A"/>
    <n v="33.155000000000001"/>
    <n v="4.5999999999999996"/>
    <s v="No"/>
    <x v="1"/>
    <x v="0"/>
    <n v="1"/>
    <x v="1"/>
    <x v="0"/>
    <x v="1"/>
    <x v="42"/>
    <s v="6-Aug-2004"/>
    <n v="2207.6999999999998"/>
    <x v="2"/>
    <s v="tier - 2"/>
    <x v="7"/>
  </r>
  <r>
    <s v="Id2111"/>
    <s v="Mona"/>
    <n v="31.92"/>
    <n v="5.04"/>
    <s v="No"/>
    <x v="1"/>
    <x v="0"/>
    <n v="1"/>
    <x v="1"/>
    <x v="0"/>
    <x v="1"/>
    <x v="42"/>
    <s v="13-Nov-2004"/>
    <n v="2205.98"/>
    <x v="2"/>
    <s v="tier - 3"/>
    <x v="7"/>
  </r>
  <r>
    <s v="Id2112"/>
    <s v="Krishin R."/>
    <n v="30.305"/>
    <n v="5.08"/>
    <s v="No"/>
    <x v="1"/>
    <x v="0"/>
    <n v="1"/>
    <x v="1"/>
    <x v="0"/>
    <x v="1"/>
    <x v="42"/>
    <s v="28-Oct-2004"/>
    <n v="2203.7399999999998"/>
    <x v="2"/>
    <s v="tier - 2"/>
    <x v="7"/>
  </r>
  <r>
    <s v="Id2113"/>
    <s v="Beth"/>
    <n v="30.114999999999998"/>
    <n v="4.38"/>
    <s v="No"/>
    <x v="1"/>
    <x v="0"/>
    <n v="1"/>
    <x v="1"/>
    <x v="0"/>
    <x v="1"/>
    <x v="42"/>
    <s v="6-Aug-2004"/>
    <n v="2203.4699999999998"/>
    <x v="2"/>
    <s v="tier - 2"/>
    <x v="7"/>
  </r>
  <r>
    <s v="Id2114"/>
    <s v="Allison"/>
    <n v="24.09"/>
    <n v="4.79"/>
    <s v="No"/>
    <x v="1"/>
    <x v="0"/>
    <n v="1"/>
    <x v="1"/>
    <x v="2"/>
    <x v="1"/>
    <x v="42"/>
    <s v="27-Jul-2004"/>
    <n v="2201.1"/>
    <x v="2"/>
    <s v="tier - 3"/>
    <x v="0"/>
  </r>
  <r>
    <s v="Id2115"/>
    <s v="Ashlhy E"/>
    <n v="28.215"/>
    <n v="4.21"/>
    <s v="No"/>
    <x v="1"/>
    <x v="0"/>
    <n v="1"/>
    <x v="1"/>
    <x v="1"/>
    <x v="1"/>
    <x v="42"/>
    <s v="12-Sep-2004"/>
    <n v="2200.83"/>
    <x v="2"/>
    <s v="tier - 2"/>
    <x v="7"/>
  </r>
  <r>
    <s v="Id2116"/>
    <s v="Hilhry K."/>
    <n v="26.315000000000001"/>
    <n v="5.47"/>
    <s v="No"/>
    <x v="1"/>
    <x v="0"/>
    <n v="1"/>
    <x v="1"/>
    <x v="1"/>
    <x v="1"/>
    <x v="42"/>
    <s v="3-Sep-2004"/>
    <n v="2198.19"/>
    <x v="2"/>
    <s v="tier - 1"/>
    <x v="8"/>
  </r>
  <r>
    <s v="Id2117"/>
    <s v="Dominique"/>
    <n v="25.08"/>
    <n v="5.09"/>
    <s v="No"/>
    <x v="1"/>
    <x v="0"/>
    <n v="1"/>
    <x v="1"/>
    <x v="1"/>
    <x v="1"/>
    <x v="42"/>
    <s v="7-Dec-2004"/>
    <n v="2196.4699999999998"/>
    <x v="2"/>
    <s v="tier - 3"/>
    <x v="7"/>
  </r>
  <r>
    <s v="Id2118"/>
    <s v="Carlhs I"/>
    <n v="15.41"/>
    <n v="5.08"/>
    <s v="No"/>
    <x v="0"/>
    <x v="0"/>
    <n v="0"/>
    <x v="1"/>
    <x v="3"/>
    <x v="1"/>
    <x v="17"/>
    <s v="16-Dec-1991"/>
    <n v="2193.1999999999998"/>
    <x v="2"/>
    <s v="tier - 2"/>
    <x v="1"/>
  </r>
  <r>
    <s v="Id2119"/>
    <s v="Matthew"/>
    <n v="23.83"/>
    <n v="5.68"/>
    <s v="No"/>
    <x v="0"/>
    <x v="0"/>
    <n v="0"/>
    <x v="1"/>
    <x v="2"/>
    <x v="1"/>
    <x v="21"/>
    <s v="27-Sep-1994"/>
    <n v="2170.08"/>
    <x v="2"/>
    <s v="tier - 2"/>
    <x v="0"/>
  </r>
  <r>
    <s v="Id212"/>
    <s v="Timohhy V"/>
    <n v="34.39"/>
    <n v="8.7200000000000006"/>
    <s v="No"/>
    <x v="0"/>
    <x v="0"/>
    <n v="0"/>
    <x v="0"/>
    <x v="0"/>
    <x v="0"/>
    <x v="12"/>
    <s v="10-Aug-1971"/>
    <n v="35583.17"/>
    <x v="0"/>
    <s v="tier - 3"/>
    <x v="6"/>
  </r>
  <r>
    <s v="Id2120"/>
    <s v="Kara"/>
    <n v="36"/>
    <n v="4.66"/>
    <s v="No"/>
    <x v="1"/>
    <x v="0"/>
    <n v="1"/>
    <x v="1"/>
    <x v="0"/>
    <x v="1"/>
    <x v="13"/>
    <s v="23-Aug-2000"/>
    <n v="2166.73"/>
    <x v="2"/>
    <s v="tier - 2"/>
    <x v="6"/>
  </r>
  <r>
    <s v="Id2121"/>
    <s v="SarahhS"/>
    <n v="28.82"/>
    <n v="5.59"/>
    <s v="No"/>
    <x v="1"/>
    <x v="0"/>
    <n v="1"/>
    <x v="1"/>
    <x v="1"/>
    <x v="1"/>
    <x v="13"/>
    <s v="10-Dec-2000"/>
    <n v="2156.75"/>
    <x v="2"/>
    <s v="tier - 2"/>
    <x v="0"/>
  </r>
  <r>
    <s v="Id2122"/>
    <s v="Shauna R."/>
    <n v="28.05"/>
    <n v="6.2"/>
    <s v="No"/>
    <x v="1"/>
    <x v="0"/>
    <n v="1"/>
    <x v="1"/>
    <x v="1"/>
    <x v="2"/>
    <x v="13"/>
    <s v="29-Nov-2000"/>
    <n v="2155.6799999999998"/>
    <x v="2"/>
    <s v="tier - 3"/>
    <x v="0"/>
  </r>
  <r>
    <s v="Id2123"/>
    <s v="Lindh.  Lindsay J."/>
    <n v="27.1"/>
    <n v="4.45"/>
    <s v="No"/>
    <x v="1"/>
    <x v="0"/>
    <n v="1"/>
    <x v="1"/>
    <x v="1"/>
    <x v="1"/>
    <x v="13"/>
    <s v="22-Oct-2000"/>
    <n v="2154.36"/>
    <x v="2"/>
    <s v="tier - 2"/>
    <x v="6"/>
  </r>
  <r>
    <s v="Id2124"/>
    <s v="Dhnya A."/>
    <n v="24.3"/>
    <n v="6.1"/>
    <s v="Yes"/>
    <x v="1"/>
    <x v="0"/>
    <n v="1"/>
    <x v="1"/>
    <x v="2"/>
    <x v="2"/>
    <x v="13"/>
    <s v="27-Dec-2000"/>
    <n v="2150.4699999999998"/>
    <x v="2"/>
    <s v="tier - 3"/>
    <x v="6"/>
  </r>
  <r>
    <s v="Id2125"/>
    <s v="Lorraine"/>
    <n v="30.72"/>
    <n v="6.06"/>
    <s v="No"/>
    <x v="1"/>
    <x v="0"/>
    <n v="1"/>
    <x v="1"/>
    <x v="0"/>
    <x v="2"/>
    <x v="42"/>
    <s v="4-Oct-2004"/>
    <n v="2144.85"/>
    <x v="2"/>
    <s v="tier - 1"/>
    <x v="6"/>
  </r>
  <r>
    <s v="Id2126"/>
    <s v="Jehnifer L."/>
    <n v="37.43"/>
    <n v="4.5599999999999996"/>
    <s v="No"/>
    <x v="0"/>
    <x v="1"/>
    <n v="1"/>
    <x v="1"/>
    <x v="0"/>
    <x v="1"/>
    <x v="38"/>
    <s v="19-Aug-2003"/>
    <n v="2138.0700000000002"/>
    <x v="2"/>
    <s v="tier - 1"/>
    <x v="1"/>
  </r>
  <r>
    <s v="Id2127"/>
    <s v="Jeshs Sr."/>
    <n v="25.74"/>
    <n v="6.41"/>
    <s v="Yes"/>
    <x v="0"/>
    <x v="1"/>
    <n v="1"/>
    <x v="1"/>
    <x v="1"/>
    <x v="0"/>
    <x v="36"/>
    <s v="3-Sep-1997"/>
    <n v="2137.65"/>
    <x v="1"/>
    <s v="tier - 1"/>
    <x v="0"/>
  </r>
  <r>
    <s v="Id2128"/>
    <s v="Kristen"/>
    <n v="36.575000000000003"/>
    <n v="5.57"/>
    <s v="No"/>
    <x v="0"/>
    <x v="1"/>
    <n v="1"/>
    <x v="1"/>
    <x v="0"/>
    <x v="1"/>
    <x v="38"/>
    <s v="26-Sep-2003"/>
    <n v="2136.88"/>
    <x v="2"/>
    <s v="tier - 2"/>
    <x v="1"/>
  </r>
  <r>
    <s v="Id2129"/>
    <s v="Cathehine C."/>
    <n v="35.15"/>
    <n v="5.47"/>
    <s v="No"/>
    <x v="0"/>
    <x v="1"/>
    <n v="1"/>
    <x v="1"/>
    <x v="0"/>
    <x v="1"/>
    <x v="38"/>
    <s v="1-Sep-2003"/>
    <n v="2134.9"/>
    <x v="2"/>
    <s v="tier - 3"/>
    <x v="1"/>
  </r>
  <r>
    <s v="Id213"/>
    <s v="Anh Andrew S"/>
    <n v="29.06"/>
    <n v="6.25"/>
    <s v="Yes"/>
    <x v="0"/>
    <x v="0"/>
    <n v="1"/>
    <x v="0"/>
    <x v="1"/>
    <x v="2"/>
    <x v="28"/>
    <s v="29-Aug-1964"/>
    <n v="35573.26"/>
    <x v="2"/>
    <s v="tier - 1"/>
    <x v="6"/>
  </r>
  <r>
    <s v="Id2130"/>
    <s v="Paula"/>
    <n v="32.11"/>
    <n v="4.43"/>
    <s v="No"/>
    <x v="0"/>
    <x v="1"/>
    <n v="1"/>
    <x v="1"/>
    <x v="0"/>
    <x v="1"/>
    <x v="38"/>
    <s v="22-Dec-2003"/>
    <n v="2130.6799999999998"/>
    <x v="2"/>
    <s v="tier - 3"/>
    <x v="1"/>
  </r>
  <r>
    <s v="Id2131"/>
    <s v="Evan"/>
    <n v="30.495000000000001"/>
    <n v="4.95"/>
    <s v="No"/>
    <x v="0"/>
    <x v="1"/>
    <n v="1"/>
    <x v="1"/>
    <x v="0"/>
    <x v="1"/>
    <x v="38"/>
    <s v="30-Aug-2003"/>
    <n v="2128.4299999999998"/>
    <x v="2"/>
    <s v="tier - 1"/>
    <x v="1"/>
  </r>
  <r>
    <s v="Id2132"/>
    <s v="NahNathan J"/>
    <n v="29.24"/>
    <n v="4.04"/>
    <s v="No"/>
    <x v="1"/>
    <x v="0"/>
    <n v="1"/>
    <x v="1"/>
    <x v="1"/>
    <x v="1"/>
    <x v="42"/>
    <s v="4-Nov-2004"/>
    <n v="2118.61"/>
    <x v="2"/>
    <s v="tier - 1"/>
    <x v="1"/>
  </r>
  <r>
    <s v="Id2133"/>
    <s v="Ashhey M"/>
    <n v="22.515000000000001"/>
    <n v="5.93"/>
    <s v="No"/>
    <x v="0"/>
    <x v="1"/>
    <n v="1"/>
    <x v="1"/>
    <x v="2"/>
    <x v="2"/>
    <x v="38"/>
    <s v="30-Sep-2003"/>
    <n v="2117.34"/>
    <x v="2"/>
    <s v="tier - 3"/>
    <x v="1"/>
  </r>
  <r>
    <s v="Id2134"/>
    <s v="Jason"/>
    <n v="15.65"/>
    <n v="4.2300000000000004"/>
    <s v="No"/>
    <x v="0"/>
    <x v="0"/>
    <n v="0"/>
    <x v="1"/>
    <x v="3"/>
    <x v="1"/>
    <x v="3"/>
    <s v="21-Jul-1989"/>
    <n v="2106.2600000000002"/>
    <x v="2"/>
    <s v="tier - 2"/>
    <x v="0"/>
  </r>
  <r>
    <s v="Id2135"/>
    <s v="Marshall"/>
    <n v="27.36"/>
    <n v="5.59"/>
    <s v="Yes"/>
    <x v="0"/>
    <x v="0"/>
    <n v="0"/>
    <x v="1"/>
    <x v="1"/>
    <x v="1"/>
    <x v="14"/>
    <s v="28-Nov-2001"/>
    <n v="2104.11"/>
    <x v="2"/>
    <s v="tier - 1"/>
    <x v="3"/>
  </r>
  <r>
    <s v="Id2136"/>
    <s v="Lavar"/>
    <n v="22.3"/>
    <n v="4.8899999999999997"/>
    <s v="Yes"/>
    <x v="0"/>
    <x v="0"/>
    <n v="0"/>
    <x v="1"/>
    <x v="2"/>
    <x v="1"/>
    <x v="14"/>
    <s v="22-Jun-2001"/>
    <n v="2103.08"/>
    <x v="1"/>
    <s v="tier - 2"/>
    <x v="6"/>
  </r>
  <r>
    <s v="Id2137"/>
    <s v="Charlie T."/>
    <n v="26.03"/>
    <n v="5.81"/>
    <s v="Yes"/>
    <x v="0"/>
    <x v="0"/>
    <n v="0"/>
    <x v="1"/>
    <x v="1"/>
    <x v="2"/>
    <x v="14"/>
    <s v="14-Aug-2001"/>
    <n v="2102.2600000000002"/>
    <x v="1"/>
    <s v="tier - 2"/>
    <x v="9"/>
  </r>
  <r>
    <s v="Id2138"/>
    <s v="Lauren"/>
    <n v="27.74"/>
    <n v="4.29"/>
    <s v="No"/>
    <x v="1"/>
    <x v="0"/>
    <n v="1"/>
    <x v="1"/>
    <x v="1"/>
    <x v="1"/>
    <x v="42"/>
    <s v="12-Jun-2004"/>
    <n v="2094.1"/>
    <x v="1"/>
    <s v="tier - 2"/>
    <x v="4"/>
  </r>
  <r>
    <s v="Id2139"/>
    <s v="Arthur"/>
    <n v="32.11"/>
    <n v="4.03"/>
    <s v="Yes"/>
    <x v="1"/>
    <x v="0"/>
    <n v="2"/>
    <x v="1"/>
    <x v="0"/>
    <x v="1"/>
    <x v="13"/>
    <s v="26-Jul-2000"/>
    <n v="2055.3200000000002"/>
    <x v="1"/>
    <s v="tier - 3"/>
    <x v="1"/>
  </r>
  <r>
    <s v="Id214"/>
    <s v="Mahthew D"/>
    <n v="35.799999999999997"/>
    <n v="7.32"/>
    <s v="No"/>
    <x v="0"/>
    <x v="0"/>
    <n v="2"/>
    <x v="0"/>
    <x v="0"/>
    <x v="0"/>
    <x v="19"/>
    <s v="27-Oct-1973"/>
    <n v="35547.72"/>
    <x v="0"/>
    <s v="tier - 1"/>
    <x v="6"/>
  </r>
  <r>
    <s v="Id2140"/>
    <s v="Thomas"/>
    <n v="25.175000000000001"/>
    <n v="6.29"/>
    <s v="Yes"/>
    <x v="1"/>
    <x v="0"/>
    <n v="2"/>
    <x v="1"/>
    <x v="1"/>
    <x v="2"/>
    <x v="13"/>
    <s v="2-Sep-2000"/>
    <n v="2045.69"/>
    <x v="1"/>
    <s v="tier - 3"/>
    <x v="1"/>
  </r>
  <r>
    <s v="Id2141"/>
    <s v="hennifer"/>
    <n v="39.49"/>
    <n v="4.4800000000000004"/>
    <s v="Yes"/>
    <x v="0"/>
    <x v="0"/>
    <n v="0"/>
    <x v="1"/>
    <x v="0"/>
    <x v="1"/>
    <x v="14"/>
    <s v="4-Aug-2001"/>
    <n v="2026.97"/>
    <x v="1"/>
    <s v="tier - 2"/>
    <x v="0"/>
  </r>
  <r>
    <s v="Id2142"/>
    <s v="Tammy"/>
    <n v="34.869999999999997"/>
    <n v="5.51"/>
    <s v="Yes"/>
    <x v="0"/>
    <x v="0"/>
    <n v="0"/>
    <x v="1"/>
    <x v="0"/>
    <x v="1"/>
    <x v="14"/>
    <s v="6-Sep-2001"/>
    <n v="2020.55"/>
    <x v="1"/>
    <s v="tier - 2"/>
    <x v="0"/>
  </r>
  <r>
    <s v="Id2143"/>
    <s v="Lena"/>
    <n v="34.6"/>
    <n v="4.5"/>
    <s v="Yes"/>
    <x v="0"/>
    <x v="0"/>
    <n v="0"/>
    <x v="1"/>
    <x v="0"/>
    <x v="1"/>
    <x v="14"/>
    <s v="1-Jul-2001"/>
    <n v="2020.18"/>
    <x v="1"/>
    <s v="tier - 1"/>
    <x v="6"/>
  </r>
  <r>
    <s v="Id2144"/>
    <s v="Valentina"/>
    <n v="25.8"/>
    <n v="6.29"/>
    <s v="Yes"/>
    <x v="0"/>
    <x v="0"/>
    <n v="0"/>
    <x v="1"/>
    <x v="1"/>
    <x v="2"/>
    <x v="14"/>
    <s v="14-Aug-2001"/>
    <n v="2007.95"/>
    <x v="1"/>
    <s v="tier - 2"/>
    <x v="6"/>
  </r>
  <r>
    <s v="Id2145"/>
    <s v="Russhll N."/>
    <n v="35.86"/>
    <n v="4.33"/>
    <s v="No"/>
    <x v="0"/>
    <x v="0"/>
    <n v="1"/>
    <x v="1"/>
    <x v="0"/>
    <x v="1"/>
    <x v="37"/>
    <s v="14-Sep-1998"/>
    <n v="1986.93"/>
    <x v="1"/>
    <s v="tier - 2"/>
    <x v="0"/>
  </r>
  <r>
    <s v="Id2146"/>
    <s v="Schtt R."/>
    <n v="40.47"/>
    <n v="11.15"/>
    <s v="No"/>
    <x v="0"/>
    <x v="0"/>
    <n v="0"/>
    <x v="1"/>
    <x v="0"/>
    <x v="0"/>
    <x v="43"/>
    <s v="29-Sep-2002"/>
    <n v="1984.45"/>
    <x v="1"/>
    <s v="tier - 3"/>
    <x v="3"/>
  </r>
  <r>
    <s v="Id2147"/>
    <s v="Jose Francisco Sr"/>
    <n v="32.01"/>
    <n v="6.45"/>
    <s v="No"/>
    <x v="0"/>
    <x v="0"/>
    <n v="1"/>
    <x v="1"/>
    <x v="0"/>
    <x v="0"/>
    <x v="37"/>
    <s v="29-Dec-1998"/>
    <n v="1981.58"/>
    <x v="1"/>
    <s v="tier - 1"/>
    <x v="0"/>
  </r>
  <r>
    <s v="Id2148"/>
    <s v="PaulhJ"/>
    <n v="33"/>
    <n v="9.27"/>
    <s v="No"/>
    <x v="0"/>
    <x v="0"/>
    <n v="0"/>
    <x v="1"/>
    <x v="0"/>
    <x v="0"/>
    <x v="43"/>
    <s v="16-Jul-2002"/>
    <n v="1980.07"/>
    <x v="1"/>
    <s v="tier - 3"/>
    <x v="6"/>
  </r>
  <r>
    <s v="Id2149"/>
    <s v="Adam"/>
    <n v="29.3"/>
    <n v="6.15"/>
    <s v="No"/>
    <x v="0"/>
    <x v="0"/>
    <n v="1"/>
    <x v="1"/>
    <x v="1"/>
    <x v="2"/>
    <x v="37"/>
    <s v="29-Sep-1998"/>
    <n v="1977.82"/>
    <x v="1"/>
    <s v="tier - 1"/>
    <x v="6"/>
  </r>
  <r>
    <s v="Id215"/>
    <s v="Jessica"/>
    <n v="49.8"/>
    <n v="4.24"/>
    <s v="No"/>
    <x v="0"/>
    <x v="0"/>
    <n v="1"/>
    <x v="0"/>
    <x v="0"/>
    <x v="1"/>
    <x v="25"/>
    <s v="13-Sep-1992"/>
    <n v="35547.47"/>
    <x v="2"/>
    <s v="tier - 3"/>
    <x v="6"/>
  </r>
  <r>
    <s v="Id2150"/>
    <s v="Edhard J."/>
    <n v="25.8"/>
    <n v="4.13"/>
    <s v="No"/>
    <x v="0"/>
    <x v="0"/>
    <n v="1"/>
    <x v="1"/>
    <x v="1"/>
    <x v="1"/>
    <x v="37"/>
    <s v="5-Oct-1998"/>
    <n v="1972.95"/>
    <x v="1"/>
    <s v="tier - 1"/>
    <x v="6"/>
  </r>
  <r>
    <s v="Id2151"/>
    <s v="Pahrick A."/>
    <n v="23.4"/>
    <n v="4.24"/>
    <s v="No"/>
    <x v="0"/>
    <x v="0"/>
    <n v="1"/>
    <x v="1"/>
    <x v="2"/>
    <x v="1"/>
    <x v="37"/>
    <s v="28-Sep-1998"/>
    <n v="1969.61"/>
    <x v="1"/>
    <s v="tier - 3"/>
    <x v="6"/>
  </r>
  <r>
    <s v="Id2152"/>
    <s v="Gerhint H"/>
    <n v="27.93"/>
    <n v="9.8800000000000008"/>
    <s v="No"/>
    <x v="0"/>
    <x v="0"/>
    <n v="0"/>
    <x v="1"/>
    <x v="1"/>
    <x v="0"/>
    <x v="43"/>
    <s v="29-Jul-2002"/>
    <n v="1967.02"/>
    <x v="1"/>
    <s v="tier - 2"/>
    <x v="3"/>
  </r>
  <r>
    <s v="Id2153"/>
    <s v="Dj"/>
    <n v="22"/>
    <n v="9.5"/>
    <s v="No"/>
    <x v="0"/>
    <x v="0"/>
    <n v="0"/>
    <x v="1"/>
    <x v="2"/>
    <x v="0"/>
    <x v="43"/>
    <s v="7-Sep-2002"/>
    <n v="1964.78"/>
    <x v="1"/>
    <s v="tier - 1"/>
    <x v="6"/>
  </r>
  <r>
    <s v="Id2154"/>
    <s v="Zachahy A"/>
    <n v="36.86"/>
    <n v="4.97"/>
    <s v="Yes"/>
    <x v="0"/>
    <x v="0"/>
    <n v="0"/>
    <x v="1"/>
    <x v="0"/>
    <x v="1"/>
    <x v="14"/>
    <s v="9-Dec-2001"/>
    <n v="1917.32"/>
    <x v="1"/>
    <s v="tier - 2"/>
    <x v="1"/>
  </r>
  <r>
    <s v="Id2155"/>
    <s v="Brihn W."/>
    <n v="31.254999999999999"/>
    <n v="5.49"/>
    <s v="Yes"/>
    <x v="0"/>
    <x v="0"/>
    <n v="0"/>
    <x v="1"/>
    <x v="0"/>
    <x v="1"/>
    <x v="14"/>
    <s v="3-Aug-2001"/>
    <n v="1909.53"/>
    <x v="1"/>
    <s v="tier - 3"/>
    <x v="1"/>
  </r>
  <r>
    <s v="Id2156"/>
    <s v="Joe"/>
    <n v="23.06"/>
    <n v="4.47"/>
    <s v="No"/>
    <x v="0"/>
    <x v="0"/>
    <n v="0"/>
    <x v="1"/>
    <x v="2"/>
    <x v="1"/>
    <x v="21"/>
    <s v="6-Oct-1994"/>
    <n v="1908.9"/>
    <x v="1"/>
    <s v="tier - 3"/>
    <x v="0"/>
  </r>
  <r>
    <s v="Id2157"/>
    <s v="Stephen"/>
    <n v="28.975000000000001"/>
    <n v="4.34"/>
    <s v="Yes"/>
    <x v="0"/>
    <x v="0"/>
    <n v="0"/>
    <x v="1"/>
    <x v="1"/>
    <x v="1"/>
    <x v="14"/>
    <s v="10-Aug-2001"/>
    <n v="1906.36"/>
    <x v="1"/>
    <s v="tier - 1"/>
    <x v="1"/>
  </r>
  <r>
    <s v="Id2158"/>
    <s v="Elleh L."/>
    <n v="33.299999999999997"/>
    <n v="9.49"/>
    <s v="No"/>
    <x v="0"/>
    <x v="0"/>
    <n v="0"/>
    <x v="1"/>
    <x v="0"/>
    <x v="0"/>
    <x v="43"/>
    <s v="21-Aug-2002"/>
    <n v="1880.49"/>
    <x v="1"/>
    <s v="tier - 1"/>
    <x v="6"/>
  </r>
  <r>
    <s v="Id2159"/>
    <s v="Cindy"/>
    <n v="33"/>
    <n v="10.16"/>
    <s v="No"/>
    <x v="0"/>
    <x v="0"/>
    <n v="0"/>
    <x v="1"/>
    <x v="0"/>
    <x v="0"/>
    <x v="43"/>
    <s v="29-Aug-2002"/>
    <n v="1880.07"/>
    <x v="1"/>
    <s v="tier - 2"/>
    <x v="0"/>
  </r>
  <r>
    <s v="Id216"/>
    <s v="Lawrence"/>
    <n v="35.71"/>
    <n v="6.84"/>
    <s v="No"/>
    <x v="0"/>
    <x v="0"/>
    <n v="2"/>
    <x v="0"/>
    <x v="0"/>
    <x v="0"/>
    <x v="19"/>
    <s v="16-Dec-1973"/>
    <n v="35517.19"/>
    <x v="2"/>
    <s v="tier - 2"/>
    <x v="6"/>
  </r>
  <r>
    <s v="Id2160"/>
    <s v="AbighMs.  Abigail R."/>
    <n v="31.46"/>
    <n v="11.19"/>
    <s v="No"/>
    <x v="0"/>
    <x v="0"/>
    <n v="0"/>
    <x v="1"/>
    <x v="0"/>
    <x v="0"/>
    <x v="43"/>
    <s v="29-Oct-2002"/>
    <n v="1877.93"/>
    <x v="1"/>
    <s v="tier - 1"/>
    <x v="0"/>
  </r>
  <r>
    <s v="Id2161"/>
    <s v="Ahy L."/>
    <n v="29.6"/>
    <n v="11.03"/>
    <s v="No"/>
    <x v="0"/>
    <x v="0"/>
    <n v="0"/>
    <x v="1"/>
    <x v="1"/>
    <x v="0"/>
    <x v="43"/>
    <s v="22-Sep-2002"/>
    <n v="1875.34"/>
    <x v="1"/>
    <s v="tier - 2"/>
    <x v="6"/>
  </r>
  <r>
    <s v="Id2162"/>
    <s v="Amy"/>
    <n v="22.05"/>
    <n v="4.43"/>
    <s v="Yes"/>
    <x v="0"/>
    <x v="0"/>
    <n v="0"/>
    <x v="1"/>
    <x v="2"/>
    <x v="1"/>
    <x v="16"/>
    <s v="2-Jul-1996"/>
    <n v="1865.98"/>
    <x v="1"/>
    <s v="tier - 3"/>
    <x v="1"/>
  </r>
  <r>
    <s v="Id2163"/>
    <s v="GhGrace H"/>
    <n v="27.06"/>
    <n v="6.14"/>
    <s v="No"/>
    <x v="1"/>
    <x v="0"/>
    <n v="1"/>
    <x v="1"/>
    <x v="1"/>
    <x v="2"/>
    <x v="42"/>
    <s v="27-Dec-2004"/>
    <n v="1863.45"/>
    <x v="1"/>
    <s v="tier - 1"/>
    <x v="4"/>
  </r>
  <r>
    <s v="Id2164"/>
    <s v="Caithe J."/>
    <n v="20.49"/>
    <n v="4.87"/>
    <s v="No"/>
    <x v="0"/>
    <x v="0"/>
    <n v="0"/>
    <x v="1"/>
    <x v="2"/>
    <x v="1"/>
    <x v="21"/>
    <s v="6-Dec-1994"/>
    <n v="1850.55"/>
    <x v="1"/>
    <s v="tier - 2"/>
    <x v="1"/>
  </r>
  <r>
    <s v="Id2165"/>
    <s v="Benjamin"/>
    <n v="28.4"/>
    <n v="4.3"/>
    <s v="No"/>
    <x v="0"/>
    <x v="1"/>
    <n v="1"/>
    <x v="1"/>
    <x v="1"/>
    <x v="1"/>
    <x v="38"/>
    <s v="20-Jul-2003"/>
    <n v="1842.52"/>
    <x v="1"/>
    <s v="tier - 2"/>
    <x v="6"/>
  </r>
  <r>
    <s v="Id2166"/>
    <s v="Ian h"/>
    <n v="41.91"/>
    <n v="6.19"/>
    <s v="No"/>
    <x v="0"/>
    <x v="0"/>
    <n v="0"/>
    <x v="1"/>
    <x v="0"/>
    <x v="2"/>
    <x v="23"/>
    <s v="12-Dec-1999"/>
    <n v="1837.28"/>
    <x v="1"/>
    <s v="tier - 2"/>
    <x v="0"/>
  </r>
  <r>
    <s v="Id2167"/>
    <s v="Tadese"/>
    <n v="24.6"/>
    <n v="6.19"/>
    <s v="No"/>
    <x v="0"/>
    <x v="1"/>
    <n v="1"/>
    <x v="1"/>
    <x v="2"/>
    <x v="2"/>
    <x v="38"/>
    <s v="4-Aug-2003"/>
    <n v="1837.24"/>
    <x v="1"/>
    <s v="tier - 2"/>
    <x v="6"/>
  </r>
  <r>
    <s v="Id2168"/>
    <s v="Jonathan"/>
    <n v="20.9"/>
    <n v="5.12"/>
    <s v="No"/>
    <x v="0"/>
    <x v="1"/>
    <n v="1"/>
    <x v="1"/>
    <x v="2"/>
    <x v="1"/>
    <x v="38"/>
    <s v="11-Aug-2003"/>
    <n v="1832.09"/>
    <x v="1"/>
    <s v="tier - 3"/>
    <x v="6"/>
  </r>
  <r>
    <s v="Id2169"/>
    <s v="Dathan"/>
    <n v="34.4"/>
    <n v="4.04"/>
    <s v="No"/>
    <x v="0"/>
    <x v="0"/>
    <n v="0"/>
    <x v="1"/>
    <x v="0"/>
    <x v="1"/>
    <x v="23"/>
    <s v="1-Oct-1999"/>
    <n v="1826.84"/>
    <x v="1"/>
    <s v="tier - 2"/>
    <x v="6"/>
  </r>
  <r>
    <s v="Id217"/>
    <s v="Alex"/>
    <n v="30.8"/>
    <n v="5.23"/>
    <s v="Yes"/>
    <x v="0"/>
    <x v="0"/>
    <n v="1"/>
    <x v="0"/>
    <x v="0"/>
    <x v="1"/>
    <x v="35"/>
    <s v="20-Nov-1988"/>
    <n v="35491.64"/>
    <x v="0"/>
    <s v="tier - 2"/>
    <x v="6"/>
  </r>
  <r>
    <s v="Id2170"/>
    <s v="Eric"/>
    <n v="32.56"/>
    <n v="5.36"/>
    <s v="No"/>
    <x v="0"/>
    <x v="0"/>
    <n v="0"/>
    <x v="1"/>
    <x v="0"/>
    <x v="1"/>
    <x v="23"/>
    <s v="17-Nov-1999"/>
    <n v="1824.29"/>
    <x v="1"/>
    <s v="tier - 3"/>
    <x v="0"/>
  </r>
  <r>
    <s v="Id2171"/>
    <s v="Ahlison M"/>
    <n v="27.98"/>
    <n v="4.38"/>
    <s v="No"/>
    <x v="1"/>
    <x v="0"/>
    <n v="1"/>
    <x v="1"/>
    <x v="1"/>
    <x v="1"/>
    <x v="42"/>
    <s v="19-Aug-2004"/>
    <n v="1822.54"/>
    <x v="1"/>
    <s v="tier - 1"/>
    <x v="1"/>
  </r>
  <r>
    <s v="Id2172"/>
    <s v="Paul"/>
    <n v="26.51"/>
    <n v="4.58"/>
    <s v="No"/>
    <x v="0"/>
    <x v="0"/>
    <n v="0"/>
    <x v="1"/>
    <x v="1"/>
    <x v="1"/>
    <x v="23"/>
    <s v="25-Sep-1999"/>
    <n v="1815.88"/>
    <x v="1"/>
    <s v="tier - 3"/>
    <x v="0"/>
  </r>
  <r>
    <s v="Id2173"/>
    <s v="Aarhn R"/>
    <n v="29.734999999999999"/>
    <n v="11.92"/>
    <s v="No"/>
    <x v="0"/>
    <x v="0"/>
    <n v="0"/>
    <x v="1"/>
    <x v="1"/>
    <x v="0"/>
    <x v="43"/>
    <s v="13-Dec-2002"/>
    <n v="1769.53"/>
    <x v="1"/>
    <s v="tier - 3"/>
    <x v="1"/>
  </r>
  <r>
    <s v="Id2174"/>
    <s v="Cahtlin H."/>
    <n v="40.5"/>
    <n v="5.4"/>
    <s v="No"/>
    <x v="0"/>
    <x v="1"/>
    <n v="1"/>
    <x v="1"/>
    <x v="0"/>
    <x v="1"/>
    <x v="38"/>
    <s v="19-Nov-2003"/>
    <n v="1759.34"/>
    <x v="1"/>
    <s v="tier - 1"/>
    <x v="6"/>
  </r>
  <r>
    <s v="Id2175"/>
    <s v="Harahd E."/>
    <n v="25.64"/>
    <n v="4.76"/>
    <s v="No"/>
    <x v="0"/>
    <x v="0"/>
    <n v="1"/>
    <x v="1"/>
    <x v="1"/>
    <x v="1"/>
    <x v="37"/>
    <s v="7-Oct-1998"/>
    <n v="1756.6"/>
    <x v="1"/>
    <s v="tier - 3"/>
    <x v="0"/>
  </r>
  <r>
    <s v="Id2176"/>
    <s v="Shobhan A."/>
    <n v="32.9"/>
    <n v="4.78"/>
    <s v="No"/>
    <x v="0"/>
    <x v="1"/>
    <n v="1"/>
    <x v="1"/>
    <x v="0"/>
    <x v="1"/>
    <x v="38"/>
    <s v="26-Sep-2003"/>
    <n v="1748.77"/>
    <x v="1"/>
    <s v="tier - 1"/>
    <x v="6"/>
  </r>
  <r>
    <s v="Id2177"/>
    <s v="Andrha J."/>
    <n v="29.8"/>
    <n v="4.26"/>
    <s v="No"/>
    <x v="0"/>
    <x v="1"/>
    <n v="1"/>
    <x v="1"/>
    <x v="1"/>
    <x v="1"/>
    <x v="38"/>
    <s v="28-Jul-2003"/>
    <n v="1744.47"/>
    <x v="1"/>
    <s v="tier - 1"/>
    <x v="6"/>
  </r>
  <r>
    <s v="Id2178"/>
    <s v="Marie"/>
    <n v="28.9"/>
    <n v="5.85"/>
    <s v="No"/>
    <x v="0"/>
    <x v="1"/>
    <n v="1"/>
    <x v="1"/>
    <x v="1"/>
    <x v="2"/>
    <x v="38"/>
    <s v="25-Jul-2003"/>
    <n v="1743.21"/>
    <x v="1"/>
    <s v="tier - 1"/>
    <x v="6"/>
  </r>
  <r>
    <s v="Id2179"/>
    <s v="Rachel A."/>
    <n v="24.7"/>
    <n v="5.32"/>
    <s v="No"/>
    <x v="0"/>
    <x v="1"/>
    <n v="1"/>
    <x v="1"/>
    <x v="2"/>
    <x v="1"/>
    <x v="38"/>
    <s v="14-Nov-2003"/>
    <n v="1737.38"/>
    <x v="1"/>
    <s v="tier - 2"/>
    <x v="6"/>
  </r>
  <r>
    <s v="Id218"/>
    <s v="Kevin"/>
    <n v="33.69"/>
    <n v="9.68"/>
    <s v="No"/>
    <x v="0"/>
    <x v="0"/>
    <n v="0"/>
    <x v="0"/>
    <x v="0"/>
    <x v="0"/>
    <x v="12"/>
    <s v="22-Sep-1971"/>
    <n v="35345.730000000003"/>
    <x v="2"/>
    <s v="tier - 3"/>
    <x v="6"/>
  </r>
  <r>
    <s v="Id2180"/>
    <s v="Emma"/>
    <n v="20.6"/>
    <n v="5.14"/>
    <s v="No"/>
    <x v="0"/>
    <x v="1"/>
    <n v="1"/>
    <x v="1"/>
    <x v="2"/>
    <x v="1"/>
    <x v="38"/>
    <s v="9-Nov-2003"/>
    <n v="1731.68"/>
    <x v="1"/>
    <s v="tier - 2"/>
    <x v="6"/>
  </r>
  <r>
    <s v="Id2181"/>
    <s v="Kiersten"/>
    <n v="18.600000000000001"/>
    <n v="5"/>
    <s v="No"/>
    <x v="0"/>
    <x v="1"/>
    <n v="1"/>
    <x v="1"/>
    <x v="2"/>
    <x v="1"/>
    <x v="38"/>
    <s v="1-Sep-2003"/>
    <n v="1728.9"/>
    <x v="1"/>
    <s v="tier - 2"/>
    <x v="6"/>
  </r>
  <r>
    <s v="Id2182"/>
    <s v="Rachael"/>
    <n v="17.8"/>
    <n v="4.55"/>
    <s v="No"/>
    <x v="0"/>
    <x v="1"/>
    <n v="1"/>
    <x v="1"/>
    <x v="3"/>
    <x v="1"/>
    <x v="38"/>
    <s v="21-Nov-2003"/>
    <n v="1727.79"/>
    <x v="1"/>
    <s v="tier - 3"/>
    <x v="6"/>
  </r>
  <r>
    <s v="Id2183"/>
    <s v="Timhthy P."/>
    <n v="35.200000000000003"/>
    <n v="5.97"/>
    <s v="No"/>
    <x v="1"/>
    <x v="0"/>
    <n v="1"/>
    <x v="1"/>
    <x v="0"/>
    <x v="2"/>
    <x v="42"/>
    <s v="9-Sep-2004"/>
    <n v="1727.54"/>
    <x v="1"/>
    <s v="tier - 1"/>
    <x v="0"/>
  </r>
  <r>
    <s v="Id2184"/>
    <s v="Lelisa"/>
    <n v="33.770000000000003"/>
    <n v="4.0199999999999996"/>
    <s v="No"/>
    <x v="1"/>
    <x v="0"/>
    <n v="1"/>
    <x v="1"/>
    <x v="0"/>
    <x v="1"/>
    <x v="42"/>
    <s v="21-Oct-2004"/>
    <n v="1725.55"/>
    <x v="1"/>
    <s v="tier - 2"/>
    <x v="0"/>
  </r>
  <r>
    <s v="Id2185"/>
    <s v="Nate"/>
    <n v="30.03"/>
    <n v="4.04"/>
    <s v="No"/>
    <x v="1"/>
    <x v="0"/>
    <n v="1"/>
    <x v="1"/>
    <x v="0"/>
    <x v="1"/>
    <x v="42"/>
    <s v="11-Sep-2004"/>
    <n v="1720.35"/>
    <x v="1"/>
    <s v="tier - 3"/>
    <x v="0"/>
  </r>
  <r>
    <s v="Id2186"/>
    <s v="Chrih C."/>
    <n v="29.37"/>
    <n v="5.54"/>
    <s v="No"/>
    <x v="1"/>
    <x v="0"/>
    <n v="1"/>
    <x v="1"/>
    <x v="1"/>
    <x v="1"/>
    <x v="42"/>
    <s v="10-Jun-2004"/>
    <n v="1719.44"/>
    <x v="1"/>
    <s v="tier - 3"/>
    <x v="0"/>
  </r>
  <r>
    <s v="Id2187"/>
    <s v="Scott"/>
    <n v="28.5"/>
    <n v="4.03"/>
    <s v="No"/>
    <x v="1"/>
    <x v="0"/>
    <n v="1"/>
    <x v="1"/>
    <x v="1"/>
    <x v="1"/>
    <x v="42"/>
    <s v="21-Sep-2004"/>
    <n v="1712.23"/>
    <x v="1"/>
    <s v="tier - 1"/>
    <x v="3"/>
  </r>
  <r>
    <s v="Id2188"/>
    <s v="Kevin"/>
    <n v="23.32"/>
    <n v="5.62"/>
    <s v="No"/>
    <x v="1"/>
    <x v="0"/>
    <n v="1"/>
    <x v="1"/>
    <x v="2"/>
    <x v="1"/>
    <x v="42"/>
    <s v="19-Sep-2004"/>
    <n v="1711.03"/>
    <x v="1"/>
    <s v="tier - 3"/>
    <x v="0"/>
  </r>
  <r>
    <s v="Id2189"/>
    <s v="Erih C."/>
    <n v="26.125"/>
    <n v="5.27"/>
    <s v="No"/>
    <x v="1"/>
    <x v="0"/>
    <n v="1"/>
    <x v="1"/>
    <x v="1"/>
    <x v="1"/>
    <x v="42"/>
    <s v="12-Dec-2004"/>
    <n v="1708.93"/>
    <x v="1"/>
    <s v="tier - 1"/>
    <x v="9"/>
  </r>
  <r>
    <s v="Id219"/>
    <s v="Ghvin M."/>
    <n v="42.27"/>
    <n v="6.05"/>
    <s v="Yes"/>
    <x v="0"/>
    <x v="0"/>
    <n v="1"/>
    <x v="0"/>
    <x v="0"/>
    <x v="2"/>
    <x v="35"/>
    <s v="19-Sep-1988"/>
    <n v="35315.96"/>
    <x v="2"/>
    <s v="tier - 1"/>
    <x v="6"/>
  </r>
  <r>
    <s v="Id2190"/>
    <s v="Shawh C"/>
    <n v="25.46"/>
    <n v="5.18"/>
    <s v="No"/>
    <x v="1"/>
    <x v="0"/>
    <n v="1"/>
    <x v="1"/>
    <x v="1"/>
    <x v="1"/>
    <x v="42"/>
    <s v="17-Oct-2004"/>
    <n v="1708"/>
    <x v="1"/>
    <s v="tier - 2"/>
    <x v="3"/>
  </r>
  <r>
    <s v="Id2191"/>
    <s v="hajin L."/>
    <n v="23.75"/>
    <n v="5.27"/>
    <s v="No"/>
    <x v="1"/>
    <x v="0"/>
    <n v="1"/>
    <x v="1"/>
    <x v="2"/>
    <x v="1"/>
    <x v="42"/>
    <s v="6-Dec-2004"/>
    <n v="1705.62"/>
    <x v="2"/>
    <s v="tier - 2"/>
    <x v="12"/>
  </r>
  <r>
    <s v="Id2192"/>
    <s v="John K"/>
    <n v="23.085000000000001"/>
    <n v="5.62"/>
    <s v="No"/>
    <x v="1"/>
    <x v="0"/>
    <n v="1"/>
    <x v="1"/>
    <x v="2"/>
    <x v="1"/>
    <x v="42"/>
    <s v="14-Dec-2004"/>
    <n v="1704.7"/>
    <x v="2"/>
    <s v="tier - 3"/>
    <x v="14"/>
  </r>
  <r>
    <s v="Id2193"/>
    <s v="Kevih J."/>
    <n v="22.99"/>
    <n v="5.0599999999999996"/>
    <s v="No"/>
    <x v="1"/>
    <x v="0"/>
    <n v="1"/>
    <x v="1"/>
    <x v="2"/>
    <x v="1"/>
    <x v="42"/>
    <s v="7-Nov-2004"/>
    <n v="1704.57"/>
    <x v="2"/>
    <s v="tier - 1"/>
    <x v="3"/>
  </r>
  <r>
    <s v="Id2194"/>
    <s v="Kirbh W."/>
    <n v="21.47"/>
    <n v="4.6900000000000004"/>
    <s v="No"/>
    <x v="1"/>
    <x v="0"/>
    <n v="1"/>
    <x v="1"/>
    <x v="2"/>
    <x v="1"/>
    <x v="42"/>
    <s v="10-Dec-2004"/>
    <n v="1702.46"/>
    <x v="2"/>
    <s v="tier - 3"/>
    <x v="9"/>
  </r>
  <r>
    <s v="Id2195"/>
    <s v=" Mrh  J A"/>
    <n v="15.96"/>
    <n v="5.44"/>
    <s v="No"/>
    <x v="1"/>
    <x v="0"/>
    <n v="1"/>
    <x v="1"/>
    <x v="3"/>
    <x v="1"/>
    <x v="42"/>
    <s v="17-Nov-2004"/>
    <n v="1694.8"/>
    <x v="2"/>
    <s v="tier - 2"/>
    <x v="12"/>
  </r>
  <r>
    <s v="Id2196"/>
    <s v="Dusthn G."/>
    <n v="39.5"/>
    <n v="5.05"/>
    <s v="No"/>
    <x v="1"/>
    <x v="0"/>
    <n v="1"/>
    <x v="1"/>
    <x v="0"/>
    <x v="1"/>
    <x v="13"/>
    <s v="21-Oct-2000"/>
    <n v="1682.6"/>
    <x v="2"/>
    <s v="tier - 2"/>
    <x v="6"/>
  </r>
  <r>
    <s v="Id2197"/>
    <s v="hnthony G"/>
    <n v="33.770000000000003"/>
    <n v="6"/>
    <s v="No"/>
    <x v="1"/>
    <x v="0"/>
    <n v="1"/>
    <x v="1"/>
    <x v="0"/>
    <x v="2"/>
    <x v="13"/>
    <s v="10-Jun-2000"/>
    <n v="1674.63"/>
    <x v="2"/>
    <s v="tier - 2"/>
    <x v="0"/>
  </r>
  <r>
    <s v="Id2198"/>
    <s v="Ryan"/>
    <n v="26.84"/>
    <n v="5.99"/>
    <s v="Yes"/>
    <x v="1"/>
    <x v="0"/>
    <n v="1"/>
    <x v="1"/>
    <x v="1"/>
    <x v="2"/>
    <x v="13"/>
    <s v="23-Oct-2000"/>
    <n v="1665"/>
    <x v="2"/>
    <s v="tier - 2"/>
    <x v="0"/>
  </r>
  <r>
    <s v="Id2199"/>
    <s v="Erhc N"/>
    <n v="35.53"/>
    <n v="4.3600000000000003"/>
    <s v="No"/>
    <x v="0"/>
    <x v="1"/>
    <n v="1"/>
    <x v="1"/>
    <x v="0"/>
    <x v="1"/>
    <x v="38"/>
    <s v="30-Dec-2003"/>
    <n v="1646.43"/>
    <x v="2"/>
    <s v="tier - 1"/>
    <x v="1"/>
  </r>
  <r>
    <s v="Id22"/>
    <s v="Madhlyn C"/>
    <n v="32.200000000000003"/>
    <n v="6.22"/>
    <s v="Yes"/>
    <x v="0"/>
    <x v="0"/>
    <n v="2"/>
    <x v="0"/>
    <x v="0"/>
    <x v="2"/>
    <x v="33"/>
    <s v="4-Oct-1959"/>
    <n v="47305.31"/>
    <x v="2"/>
    <s v="tier - 1"/>
    <x v="6"/>
  </r>
  <r>
    <s v="Id220"/>
    <s v="RickhE"/>
    <n v="53.25"/>
    <n v="6.11"/>
    <s v="Yes"/>
    <x v="0"/>
    <x v="1"/>
    <n v="1"/>
    <x v="0"/>
    <x v="0"/>
    <x v="2"/>
    <x v="36"/>
    <s v="9-Jul-1997"/>
    <n v="35302.089999999997"/>
    <x v="0"/>
    <s v="tier - 2"/>
    <x v="6"/>
  </r>
  <r>
    <s v="Id2200"/>
    <s v="Connor"/>
    <n v="30.59"/>
    <n v="4.41"/>
    <s v="No"/>
    <x v="0"/>
    <x v="1"/>
    <n v="1"/>
    <x v="1"/>
    <x v="0"/>
    <x v="1"/>
    <x v="38"/>
    <s v="21-Aug-2003"/>
    <n v="1639.56"/>
    <x v="2"/>
    <s v="tier - 2"/>
    <x v="1"/>
  </r>
  <r>
    <s v="Id2201"/>
    <s v="Patrhck H."/>
    <n v="30.59"/>
    <n v="4.17"/>
    <s v="No"/>
    <x v="0"/>
    <x v="1"/>
    <n v="1"/>
    <x v="1"/>
    <x v="0"/>
    <x v="1"/>
    <x v="38"/>
    <s v="16-Sep-2003"/>
    <n v="1639.56"/>
    <x v="2"/>
    <s v="tier - 2"/>
    <x v="1"/>
  </r>
  <r>
    <s v="Id2202"/>
    <s v="Tyler"/>
    <n v="27.835000000000001"/>
    <n v="4.4400000000000004"/>
    <s v="No"/>
    <x v="0"/>
    <x v="1"/>
    <n v="1"/>
    <x v="1"/>
    <x v="1"/>
    <x v="1"/>
    <x v="38"/>
    <s v="30-Dec-2003"/>
    <n v="1635.73"/>
    <x v="2"/>
    <s v="tier - 3"/>
    <x v="1"/>
  </r>
  <r>
    <s v="Id2203"/>
    <s v="Debhrah L."/>
    <n v="40.26"/>
    <n v="5.52"/>
    <s v="No"/>
    <x v="1"/>
    <x v="0"/>
    <n v="1"/>
    <x v="1"/>
    <x v="0"/>
    <x v="1"/>
    <x v="42"/>
    <s v="13-Jun-2004"/>
    <n v="1634.57"/>
    <x v="2"/>
    <s v="tier - 2"/>
    <x v="0"/>
  </r>
  <r>
    <s v="Id2204"/>
    <s v="Andhea K"/>
    <n v="39.82"/>
    <n v="6.01"/>
    <s v="No"/>
    <x v="1"/>
    <x v="0"/>
    <n v="1"/>
    <x v="1"/>
    <x v="0"/>
    <x v="2"/>
    <x v="42"/>
    <s v="8-Aug-2004"/>
    <n v="1633.96"/>
    <x v="2"/>
    <s v="tier - 1"/>
    <x v="0"/>
  </r>
  <r>
    <s v="Id2205"/>
    <s v="Elleree"/>
    <n v="39.159999999999997"/>
    <n v="5.81"/>
    <s v="No"/>
    <x v="1"/>
    <x v="0"/>
    <n v="1"/>
    <x v="1"/>
    <x v="0"/>
    <x v="2"/>
    <x v="42"/>
    <s v="13-Dec-2004"/>
    <n v="1633.04"/>
    <x v="2"/>
    <s v="tier - 2"/>
    <x v="0"/>
  </r>
  <r>
    <s v="Id2206"/>
    <s v="Brhndon J"/>
    <n v="25.555"/>
    <n v="4.37"/>
    <s v="No"/>
    <x v="0"/>
    <x v="1"/>
    <n v="1"/>
    <x v="1"/>
    <x v="1"/>
    <x v="1"/>
    <x v="38"/>
    <s v="16-Sep-2003"/>
    <n v="1632.56"/>
    <x v="2"/>
    <s v="tier - 2"/>
    <x v="1"/>
  </r>
  <r>
    <s v="Id2207"/>
    <s v="Steve"/>
    <n v="25.175000000000001"/>
    <n v="5.74"/>
    <s v="No"/>
    <x v="0"/>
    <x v="1"/>
    <n v="1"/>
    <x v="1"/>
    <x v="1"/>
    <x v="2"/>
    <x v="38"/>
    <s v="3-Oct-2003"/>
    <n v="1632.04"/>
    <x v="2"/>
    <s v="tier - 2"/>
    <x v="1"/>
  </r>
  <r>
    <s v="Id2208"/>
    <s v="Nina Wavik Sr"/>
    <n v="38.28"/>
    <n v="5.39"/>
    <s v="No"/>
    <x v="1"/>
    <x v="0"/>
    <n v="1"/>
    <x v="1"/>
    <x v="0"/>
    <x v="1"/>
    <x v="42"/>
    <s v="9-Jul-2004"/>
    <n v="1631.82"/>
    <x v="2"/>
    <s v="tier - 1"/>
    <x v="0"/>
  </r>
  <r>
    <s v="Id2209"/>
    <s v="Dani"/>
    <n v="38.17"/>
    <n v="4.07"/>
    <s v="No"/>
    <x v="1"/>
    <x v="0"/>
    <n v="1"/>
    <x v="1"/>
    <x v="0"/>
    <x v="1"/>
    <x v="42"/>
    <s v="5-Dec-2004"/>
    <n v="1631.67"/>
    <x v="2"/>
    <s v="tier - 3"/>
    <x v="0"/>
  </r>
  <r>
    <s v="Id221"/>
    <s v="Andreh H."/>
    <n v="26.8"/>
    <n v="10.93"/>
    <s v="Yes"/>
    <x v="0"/>
    <x v="0"/>
    <n v="0"/>
    <x v="1"/>
    <x v="1"/>
    <x v="0"/>
    <x v="11"/>
    <s v="30-Dec-1967"/>
    <n v="35160.129999999997"/>
    <x v="2"/>
    <s v="tier - 2"/>
    <x v="6"/>
  </r>
  <r>
    <s v="Id2210"/>
    <s v="Jehnifer A."/>
    <n v="36.85"/>
    <n v="5.49"/>
    <s v="No"/>
    <x v="1"/>
    <x v="0"/>
    <n v="1"/>
    <x v="1"/>
    <x v="0"/>
    <x v="1"/>
    <x v="42"/>
    <s v="4-Oct-2004"/>
    <n v="1629.83"/>
    <x v="2"/>
    <s v="tier - 2"/>
    <x v="0"/>
  </r>
  <r>
    <s v="Id2211"/>
    <s v="Martin"/>
    <n v="22.61"/>
    <n v="5.68"/>
    <s v="No"/>
    <x v="0"/>
    <x v="1"/>
    <n v="1"/>
    <x v="1"/>
    <x v="2"/>
    <x v="1"/>
    <x v="38"/>
    <s v="17-Jul-2003"/>
    <n v="1628.47"/>
    <x v="2"/>
    <s v="tier - 1"/>
    <x v="1"/>
  </r>
  <r>
    <s v="Id2212"/>
    <s v="Steve"/>
    <n v="21.754999999999999"/>
    <n v="6.09"/>
    <s v="No"/>
    <x v="0"/>
    <x v="1"/>
    <n v="1"/>
    <x v="1"/>
    <x v="2"/>
    <x v="2"/>
    <x v="38"/>
    <s v="4-Dec-2003"/>
    <n v="1627.28"/>
    <x v="2"/>
    <s v="tier - 2"/>
    <x v="1"/>
  </r>
  <r>
    <s v="Id2213"/>
    <s v="Christopher"/>
    <n v="20.425000000000001"/>
    <n v="5.53"/>
    <s v="No"/>
    <x v="0"/>
    <x v="1"/>
    <n v="1"/>
    <x v="1"/>
    <x v="2"/>
    <x v="1"/>
    <x v="38"/>
    <s v="9-Sep-2003"/>
    <n v="1625.43"/>
    <x v="2"/>
    <s v="tier - 3"/>
    <x v="1"/>
  </r>
  <r>
    <s v="Id2214"/>
    <s v="Kathryn M"/>
    <n v="31.35"/>
    <n v="4.28"/>
    <s v="No"/>
    <x v="1"/>
    <x v="0"/>
    <n v="1"/>
    <x v="1"/>
    <x v="0"/>
    <x v="1"/>
    <x v="42"/>
    <s v="25-Jul-2004"/>
    <n v="1622.19"/>
    <x v="2"/>
    <s v="tier - 1"/>
    <x v="0"/>
  </r>
  <r>
    <s v="Id2215"/>
    <s v="Emily"/>
    <n v="31.13"/>
    <n v="6.01"/>
    <s v="No"/>
    <x v="1"/>
    <x v="0"/>
    <n v="1"/>
    <x v="1"/>
    <x v="0"/>
    <x v="2"/>
    <x v="42"/>
    <s v="21-Aug-2004"/>
    <n v="1621.88"/>
    <x v="2"/>
    <s v="tier - 2"/>
    <x v="0"/>
  </r>
  <r>
    <s v="Id2216"/>
    <s v="Treht A"/>
    <n v="17.48"/>
    <n v="4.59"/>
    <s v="No"/>
    <x v="0"/>
    <x v="1"/>
    <n v="1"/>
    <x v="1"/>
    <x v="3"/>
    <x v="1"/>
    <x v="38"/>
    <s v="14-Sep-2003"/>
    <n v="1621.34"/>
    <x v="2"/>
    <s v="tier - 2"/>
    <x v="1"/>
  </r>
  <r>
    <s v="Id2217"/>
    <s v="Jennhfer E"/>
    <n v="22.57"/>
    <n v="5.8"/>
    <s v="Yes"/>
    <x v="0"/>
    <x v="0"/>
    <n v="1"/>
    <x v="1"/>
    <x v="2"/>
    <x v="2"/>
    <x v="39"/>
    <s v="5-Aug-1995"/>
    <n v="1617.16"/>
    <x v="2"/>
    <s v="tier - 1"/>
    <x v="0"/>
  </r>
  <r>
    <s v="Id2218"/>
    <s v="Polly"/>
    <n v="26.73"/>
    <n v="5.08"/>
    <s v="No"/>
    <x v="1"/>
    <x v="0"/>
    <n v="1"/>
    <x v="1"/>
    <x v="1"/>
    <x v="1"/>
    <x v="42"/>
    <s v="22-Jul-2004"/>
    <n v="1615.77"/>
    <x v="2"/>
    <s v="tier - 1"/>
    <x v="0"/>
  </r>
  <r>
    <s v="Id2219"/>
    <s v="Elizabeth"/>
    <n v="20.79"/>
    <n v="5.84"/>
    <s v="No"/>
    <x v="1"/>
    <x v="0"/>
    <n v="1"/>
    <x v="1"/>
    <x v="2"/>
    <x v="2"/>
    <x v="42"/>
    <s v="19-Nov-2004"/>
    <n v="1607.51"/>
    <x v="2"/>
    <s v="tier - 3"/>
    <x v="0"/>
  </r>
  <r>
    <s v="Id222"/>
    <s v="hnthony S"/>
    <n v="28.5"/>
    <n v="5.12"/>
    <s v="No"/>
    <x v="0"/>
    <x v="0"/>
    <n v="1"/>
    <x v="0"/>
    <x v="1"/>
    <x v="1"/>
    <x v="37"/>
    <s v="22-Dec-1998"/>
    <n v="35147.53"/>
    <x v="0"/>
    <s v="tier - 1"/>
    <x v="3"/>
  </r>
  <r>
    <s v="Id2220"/>
    <s v="Thffany A."/>
    <n v="20.149999999999999"/>
    <n v="4.1500000000000004"/>
    <s v="No"/>
    <x v="0"/>
    <x v="0"/>
    <n v="1"/>
    <x v="1"/>
    <x v="2"/>
    <x v="1"/>
    <x v="25"/>
    <s v="22-Sep-1992"/>
    <n v="1566.88"/>
    <x v="2"/>
    <s v="tier - 1"/>
    <x v="0"/>
  </r>
  <r>
    <s v="Id2221"/>
    <s v="Cole"/>
    <n v="36.85"/>
    <n v="4.3600000000000003"/>
    <s v="Yes"/>
    <x v="0"/>
    <x v="0"/>
    <n v="0"/>
    <x v="1"/>
    <x v="0"/>
    <x v="1"/>
    <x v="14"/>
    <s v="5-Dec-2001"/>
    <n v="1534.3"/>
    <x v="2"/>
    <s v="tier - 2"/>
    <x v="0"/>
  </r>
  <r>
    <s v="Id2222"/>
    <s v="Mathhew T."/>
    <n v="35.53"/>
    <n v="4.55"/>
    <s v="Yes"/>
    <x v="0"/>
    <x v="0"/>
    <n v="0"/>
    <x v="1"/>
    <x v="0"/>
    <x v="1"/>
    <x v="13"/>
    <s v="2-Jun-2001"/>
    <n v="1532.47"/>
    <x v="2"/>
    <s v="tier - 2"/>
    <x v="0"/>
  </r>
  <r>
    <s v="Id2223"/>
    <s v="Zachary"/>
    <n v="31.1"/>
    <n v="4.37"/>
    <s v="Yes"/>
    <x v="0"/>
    <x v="0"/>
    <n v="0"/>
    <x v="1"/>
    <x v="0"/>
    <x v="1"/>
    <x v="14"/>
    <s v="7-Jul-2001"/>
    <n v="1526.31"/>
    <x v="2"/>
    <s v="tier - 3"/>
    <x v="6"/>
  </r>
  <r>
    <s v="Id2224"/>
    <s v="Mahthew T."/>
    <n v="23.21"/>
    <n v="5.24"/>
    <s v="Yes"/>
    <x v="0"/>
    <x v="0"/>
    <n v="0"/>
    <x v="1"/>
    <x v="2"/>
    <x v="1"/>
    <x v="14"/>
    <s v="25-Aug-2001"/>
    <n v="1515.34"/>
    <x v="2"/>
    <s v="tier - 3"/>
    <x v="0"/>
  </r>
  <r>
    <s v="Id2225"/>
    <s v="Pat"/>
    <n v="18.36"/>
    <n v="5.96"/>
    <s v="No"/>
    <x v="0"/>
    <x v="0"/>
    <n v="1"/>
    <x v="1"/>
    <x v="3"/>
    <x v="2"/>
    <x v="37"/>
    <s v="19-Jun-1998"/>
    <n v="1497"/>
    <x v="2"/>
    <s v="tier - 2"/>
    <x v="0"/>
  </r>
  <r>
    <s v="Id2226"/>
    <s v="Ashley"/>
    <n v="15.92"/>
    <n v="4.76"/>
    <s v="Yes"/>
    <x v="0"/>
    <x v="0"/>
    <n v="1"/>
    <x v="1"/>
    <x v="3"/>
    <x v="1"/>
    <x v="39"/>
    <s v="7-Oct-1995"/>
    <n v="1493"/>
    <x v="2"/>
    <s v="tier - 3"/>
    <x v="0"/>
  </r>
  <r>
    <s v="Id2227"/>
    <s v="Elihabeth A."/>
    <n v="15.17"/>
    <n v="4.3"/>
    <s v="Yes"/>
    <x v="0"/>
    <x v="1"/>
    <n v="1"/>
    <x v="1"/>
    <x v="3"/>
    <x v="1"/>
    <x v="36"/>
    <s v="9-Jun-1997"/>
    <n v="1481"/>
    <x v="2"/>
    <s v="tier - 1"/>
    <x v="1"/>
  </r>
  <r>
    <s v="Id2228"/>
    <s v="Rehecca M."/>
    <n v="16.63"/>
    <n v="4.5"/>
    <s v="No"/>
    <x v="0"/>
    <x v="0"/>
    <n v="1"/>
    <x v="1"/>
    <x v="3"/>
    <x v="1"/>
    <x v="37"/>
    <s v="7-Dec-1998"/>
    <n v="1477"/>
    <x v="2"/>
    <s v="tier - 1"/>
    <x v="0"/>
  </r>
  <r>
    <s v="Id2229"/>
    <s v="Ruth"/>
    <n v="19.39"/>
    <n v="5.59"/>
    <s v="No"/>
    <x v="0"/>
    <x v="1"/>
    <n v="1"/>
    <x v="1"/>
    <x v="2"/>
    <x v="1"/>
    <x v="38"/>
    <s v="20-Jun-2003"/>
    <n v="1467"/>
    <x v="2"/>
    <s v="tier - 2"/>
    <x v="0"/>
  </r>
  <r>
    <s v="Id223"/>
    <s v="Erik"/>
    <n v="22.895"/>
    <n v="5.72"/>
    <s v="No"/>
    <x v="0"/>
    <x v="0"/>
    <n v="0"/>
    <x v="0"/>
    <x v="2"/>
    <x v="2"/>
    <x v="2"/>
    <s v="29-Jun-1977"/>
    <n v="35069.370000000003"/>
    <x v="0"/>
    <s v="tier - 1"/>
    <x v="11"/>
  </r>
  <r>
    <s v="Id2230"/>
    <s v="Gregohy S"/>
    <n v="17.34"/>
    <n v="6.29"/>
    <s v="Yes"/>
    <x v="0"/>
    <x v="1"/>
    <n v="1"/>
    <x v="1"/>
    <x v="3"/>
    <x v="2"/>
    <x v="36"/>
    <s v="19-Jun-1997"/>
    <n v="1445"/>
    <x v="2"/>
    <s v="tier - 1"/>
    <x v="0"/>
  </r>
  <r>
    <s v="Id2231"/>
    <s v="Alexah  Alexandra S"/>
    <n v="17.940000000000001"/>
    <n v="4.1900000000000004"/>
    <s v="No"/>
    <x v="1"/>
    <x v="0"/>
    <n v="1"/>
    <x v="1"/>
    <x v="3"/>
    <x v="1"/>
    <x v="13"/>
    <s v="1-Sep-2000"/>
    <n v="1438"/>
    <x v="2"/>
    <s v="tier - 2"/>
    <x v="0"/>
  </r>
  <r>
    <s v="Id2232"/>
    <s v="Hillary"/>
    <n v="16.670000000000002"/>
    <n v="4.7"/>
    <s v="Yes"/>
    <x v="0"/>
    <x v="1"/>
    <n v="1"/>
    <x v="1"/>
    <x v="3"/>
    <x v="1"/>
    <x v="36"/>
    <s v="5-Dec-1997"/>
    <n v="1422"/>
    <x v="2"/>
    <s v="tier - 2"/>
    <x v="0"/>
  </r>
  <r>
    <s v="Id2233"/>
    <s v="AmyhK."/>
    <n v="20.58"/>
    <n v="5.64"/>
    <s v="Yes"/>
    <x v="0"/>
    <x v="0"/>
    <n v="0"/>
    <x v="1"/>
    <x v="2"/>
    <x v="1"/>
    <x v="14"/>
    <s v="23-Aug-2001"/>
    <n v="1421"/>
    <x v="2"/>
    <s v="tier - 2"/>
    <x v="0"/>
  </r>
  <r>
    <s v="Id2234"/>
    <s v="Scott"/>
    <n v="16.5"/>
    <n v="4.1100000000000003"/>
    <s v="Yes"/>
    <x v="0"/>
    <x v="0"/>
    <n v="0"/>
    <x v="1"/>
    <x v="3"/>
    <x v="1"/>
    <x v="16"/>
    <s v="23-Jun-1996"/>
    <n v="1417"/>
    <x v="2"/>
    <s v="tier - 3"/>
    <x v="0"/>
  </r>
  <r>
    <s v="Id2235"/>
    <s v="John"/>
    <n v="15.41"/>
    <n v="5.43"/>
    <s v="Yes"/>
    <x v="0"/>
    <x v="1"/>
    <n v="1"/>
    <x v="1"/>
    <x v="3"/>
    <x v="1"/>
    <x v="36"/>
    <s v="27-Oct-1997"/>
    <n v="1402"/>
    <x v="2"/>
    <s v="tier - 3"/>
    <x v="6"/>
  </r>
  <r>
    <s v="Id2236"/>
    <s v="Maaikel"/>
    <n v="24.59"/>
    <n v="4.38"/>
    <s v="No"/>
    <x v="0"/>
    <x v="0"/>
    <n v="1"/>
    <x v="1"/>
    <x v="2"/>
    <x v="1"/>
    <x v="37"/>
    <s v="5-Sep-1998"/>
    <n v="1400.44"/>
    <x v="2"/>
    <s v="tier - 2"/>
    <x v="0"/>
  </r>
  <r>
    <s v="Id2237"/>
    <s v="Dahiel C"/>
    <n v="33.33"/>
    <n v="9.7899999999999991"/>
    <s v="No"/>
    <x v="0"/>
    <x v="0"/>
    <n v="0"/>
    <x v="1"/>
    <x v="0"/>
    <x v="0"/>
    <x v="43"/>
    <s v="22-Dec-2002"/>
    <n v="1391.53"/>
    <x v="2"/>
    <s v="tier - 1"/>
    <x v="0"/>
  </r>
  <r>
    <s v="Id2238"/>
    <s v="hhristopher S."/>
    <n v="18.5"/>
    <n v="11.84"/>
    <s v="No"/>
    <x v="0"/>
    <x v="0"/>
    <n v="0"/>
    <x v="1"/>
    <x v="2"/>
    <x v="0"/>
    <x v="43"/>
    <s v="14-Nov-2002"/>
    <n v="1390"/>
    <x v="2"/>
    <s v="tier - 2"/>
    <x v="0"/>
  </r>
  <r>
    <s v="Id2239"/>
    <s v="Wihliam R"/>
    <n v="18.579999999999998"/>
    <n v="6.22"/>
    <s v="No"/>
    <x v="0"/>
    <x v="0"/>
    <n v="0"/>
    <x v="1"/>
    <x v="2"/>
    <x v="2"/>
    <x v="23"/>
    <s v="6-Jul-1999"/>
    <n v="1389"/>
    <x v="2"/>
    <s v="tier - 2"/>
    <x v="0"/>
  </r>
  <r>
    <s v="Id224"/>
    <s v="Kileh D"/>
    <n v="34.06"/>
    <n v="11.83"/>
    <s v="Yes"/>
    <x v="0"/>
    <x v="0"/>
    <n v="1"/>
    <x v="0"/>
    <x v="0"/>
    <x v="0"/>
    <x v="34"/>
    <s v="29-Aug-1975"/>
    <n v="35050.620000000003"/>
    <x v="2"/>
    <s v="tier - 1"/>
    <x v="6"/>
  </r>
  <r>
    <s v="Id2240"/>
    <s v="Lyndsy"/>
    <n v="16.64"/>
    <n v="10.01"/>
    <s v="No"/>
    <x v="0"/>
    <x v="0"/>
    <n v="0"/>
    <x v="1"/>
    <x v="3"/>
    <x v="0"/>
    <x v="43"/>
    <s v="15-Aug-2002"/>
    <n v="1382"/>
    <x v="2"/>
    <s v="tier - 1"/>
    <x v="0"/>
  </r>
  <r>
    <s v="Id2241"/>
    <s v="Jessica"/>
    <n v="19.329999999999998"/>
    <n v="4.32"/>
    <s v="No"/>
    <x v="0"/>
    <x v="0"/>
    <n v="1"/>
    <x v="1"/>
    <x v="2"/>
    <x v="1"/>
    <x v="37"/>
    <s v="3-Dec-1998"/>
    <n v="1359"/>
    <x v="2"/>
    <s v="tier - 1"/>
    <x v="0"/>
  </r>
  <r>
    <s v="Id2242"/>
    <s v="Anna"/>
    <n v="21.26"/>
    <n v="5.65"/>
    <s v="Yes"/>
    <x v="0"/>
    <x v="1"/>
    <n v="1"/>
    <x v="1"/>
    <x v="2"/>
    <x v="1"/>
    <x v="36"/>
    <s v="7-Nov-1997"/>
    <n v="1341.16"/>
    <x v="2"/>
    <s v="tier - 2"/>
    <x v="1"/>
  </r>
  <r>
    <s v="Id2243"/>
    <s v="Jordan"/>
    <n v="15.6"/>
    <n v="4.12"/>
    <s v="Yes"/>
    <x v="0"/>
    <x v="0"/>
    <n v="1"/>
    <x v="1"/>
    <x v="3"/>
    <x v="1"/>
    <x v="39"/>
    <s v="30-Jul-1995"/>
    <n v="1338"/>
    <x v="2"/>
    <s v="tier - 3"/>
    <x v="1"/>
  </r>
  <r>
    <s v="Id2244"/>
    <s v="Brian"/>
    <n v="24.39"/>
    <n v="6.24"/>
    <s v="No"/>
    <x v="0"/>
    <x v="0"/>
    <n v="1"/>
    <x v="1"/>
    <x v="2"/>
    <x v="2"/>
    <x v="37"/>
    <s v="12-Jul-1998"/>
    <n v="1332.61"/>
    <x v="2"/>
    <s v="tier - 3"/>
    <x v="0"/>
  </r>
  <r>
    <s v="Id2245"/>
    <s v="hatherine A"/>
    <n v="24.75"/>
    <n v="4.83"/>
    <s v="No"/>
    <x v="0"/>
    <x v="0"/>
    <n v="0"/>
    <x v="1"/>
    <x v="2"/>
    <x v="1"/>
    <x v="23"/>
    <s v="14-Oct-1999"/>
    <n v="1329.17"/>
    <x v="2"/>
    <s v="tier - 3"/>
    <x v="0"/>
  </r>
  <r>
    <s v="Id2246"/>
    <s v="Melanie"/>
    <n v="20.88"/>
    <n v="7.4"/>
    <s v="No"/>
    <x v="0"/>
    <x v="0"/>
    <n v="0"/>
    <x v="1"/>
    <x v="2"/>
    <x v="0"/>
    <x v="43"/>
    <s v="13-Oct-2002"/>
    <n v="1315"/>
    <x v="2"/>
    <s v="tier - 2"/>
    <x v="0"/>
  </r>
  <r>
    <s v="Id2247"/>
    <s v="Jessica"/>
    <n v="20.43"/>
    <n v="4.54"/>
    <s v="No"/>
    <x v="0"/>
    <x v="0"/>
    <n v="0"/>
    <x v="1"/>
    <x v="2"/>
    <x v="1"/>
    <x v="23"/>
    <s v="2-Dec-1999"/>
    <n v="1304"/>
    <x v="2"/>
    <s v="tier - 2"/>
    <x v="0"/>
  </r>
  <r>
    <s v="Id2248"/>
    <s v="Erhc S"/>
    <n v="15.18"/>
    <n v="11.11"/>
    <s v="No"/>
    <x v="0"/>
    <x v="0"/>
    <n v="0"/>
    <x v="1"/>
    <x v="3"/>
    <x v="0"/>
    <x v="43"/>
    <s v="10-Dec-2002"/>
    <n v="1304"/>
    <x v="2"/>
    <s v="tier - 2"/>
    <x v="1"/>
  </r>
  <r>
    <s v="Id2249"/>
    <s v="Joseph"/>
    <n v="15.12"/>
    <n v="4.03"/>
    <s v="Yes"/>
    <x v="0"/>
    <x v="0"/>
    <n v="0"/>
    <x v="1"/>
    <x v="3"/>
    <x v="1"/>
    <x v="14"/>
    <s v="29-Nov-2001"/>
    <n v="1293"/>
    <x v="2"/>
    <s v="tier - 3"/>
    <x v="1"/>
  </r>
  <r>
    <s v="Id225"/>
    <s v="Jennifer"/>
    <n v="36.409999999999997"/>
    <n v="4.55"/>
    <s v="No"/>
    <x v="0"/>
    <x v="0"/>
    <n v="0"/>
    <x v="0"/>
    <x v="0"/>
    <x v="1"/>
    <x v="31"/>
    <s v="5-Jul-1982"/>
    <n v="35000.730000000003"/>
    <x v="2"/>
    <s v="tier - 3"/>
    <x v="6"/>
  </r>
  <r>
    <s v="Id2250"/>
    <s v="Mary"/>
    <n v="23.88"/>
    <n v="4.51"/>
    <s v="No"/>
    <x v="0"/>
    <x v="0"/>
    <n v="1"/>
    <x v="1"/>
    <x v="2"/>
    <x v="1"/>
    <x v="36"/>
    <s v="4-Jun-1998"/>
    <n v="1290.93"/>
    <x v="2"/>
    <s v="tier - 2"/>
    <x v="0"/>
  </r>
  <r>
    <s v="Id2251"/>
    <s v="Natalie"/>
    <n v="16.13"/>
    <n v="5.56"/>
    <s v="No"/>
    <x v="1"/>
    <x v="0"/>
    <n v="1"/>
    <x v="1"/>
    <x v="3"/>
    <x v="1"/>
    <x v="13"/>
    <s v="26-Jun-2000"/>
    <n v="1286"/>
    <x v="2"/>
    <s v="tier - 2"/>
    <x v="0"/>
  </r>
  <r>
    <s v="Id2252"/>
    <s v="Christopher"/>
    <n v="24.09"/>
    <n v="4.0999999999999996"/>
    <s v="No"/>
    <x v="1"/>
    <x v="0"/>
    <n v="1"/>
    <x v="1"/>
    <x v="2"/>
    <x v="1"/>
    <x v="42"/>
    <s v="28-Jul-2004"/>
    <n v="1285"/>
    <x v="2"/>
    <s v="tier - 3"/>
    <x v="0"/>
  </r>
  <r>
    <s v="Id2253"/>
    <s v="Sonja"/>
    <n v="19.43"/>
    <n v="5.85"/>
    <s v="No"/>
    <x v="1"/>
    <x v="0"/>
    <n v="1"/>
    <x v="1"/>
    <x v="2"/>
    <x v="2"/>
    <x v="42"/>
    <s v="30-Sep-2004"/>
    <n v="1283"/>
    <x v="2"/>
    <s v="tier - 1"/>
    <x v="0"/>
  </r>
  <r>
    <s v="Id2254"/>
    <s v="Alexandra"/>
    <n v="15.22"/>
    <n v="4.92"/>
    <s v="Yes"/>
    <x v="0"/>
    <x v="1"/>
    <n v="1"/>
    <x v="1"/>
    <x v="3"/>
    <x v="1"/>
    <x v="36"/>
    <s v="26-Oct-1997"/>
    <n v="1276"/>
    <x v="2"/>
    <s v="tier - 2"/>
    <x v="1"/>
  </r>
  <r>
    <s v="Id2255"/>
    <s v="MarhMartha L."/>
    <n v="20.72"/>
    <n v="9.4600000000000009"/>
    <s v="No"/>
    <x v="0"/>
    <x v="0"/>
    <n v="0"/>
    <x v="1"/>
    <x v="2"/>
    <x v="0"/>
    <x v="43"/>
    <s v="4-Dec-2002"/>
    <n v="1267"/>
    <x v="2"/>
    <s v="tier - 1"/>
    <x v="0"/>
  </r>
  <r>
    <s v="Id2256"/>
    <s v="Ryhn C."/>
    <n v="35.4"/>
    <n v="5.94"/>
    <s v="No"/>
    <x v="0"/>
    <x v="1"/>
    <n v="1"/>
    <x v="1"/>
    <x v="0"/>
    <x v="2"/>
    <x v="38"/>
    <s v="21-Nov-2003"/>
    <n v="1263.25"/>
    <x v="2"/>
    <s v="tier - 3"/>
    <x v="6"/>
  </r>
  <r>
    <s v="Id2257"/>
    <s v="Cliff"/>
    <n v="34.4"/>
    <n v="5.7"/>
    <s v="No"/>
    <x v="0"/>
    <x v="1"/>
    <n v="1"/>
    <x v="1"/>
    <x v="0"/>
    <x v="2"/>
    <x v="38"/>
    <s v="15-Aug-2003"/>
    <n v="1261.8599999999999"/>
    <x v="2"/>
    <s v="tier - 3"/>
    <x v="6"/>
  </r>
  <r>
    <s v="Id2258"/>
    <s v="Blue"/>
    <n v="34.1"/>
    <n v="4.13"/>
    <s v="No"/>
    <x v="0"/>
    <x v="1"/>
    <n v="1"/>
    <x v="1"/>
    <x v="0"/>
    <x v="1"/>
    <x v="38"/>
    <s v="30-Oct-2003"/>
    <n v="1261.44"/>
    <x v="2"/>
    <s v="tier - 3"/>
    <x v="6"/>
  </r>
  <r>
    <s v="Id2259"/>
    <s v="heffrey M"/>
    <n v="30.4"/>
    <n v="4.7699999999999996"/>
    <s v="No"/>
    <x v="0"/>
    <x v="1"/>
    <n v="1"/>
    <x v="1"/>
    <x v="0"/>
    <x v="1"/>
    <x v="38"/>
    <s v="13-Oct-2003"/>
    <n v="1256.3"/>
    <x v="2"/>
    <s v="tier - 3"/>
    <x v="6"/>
  </r>
  <r>
    <s v="Id226"/>
    <s v="Chris"/>
    <n v="52.3"/>
    <n v="4.87"/>
    <s v="Yes"/>
    <x v="0"/>
    <x v="1"/>
    <n v="1"/>
    <x v="0"/>
    <x v="0"/>
    <x v="1"/>
    <x v="36"/>
    <s v="22-Aug-1997"/>
    <n v="34979.86"/>
    <x v="2"/>
    <s v="tier - 2"/>
    <x v="6"/>
  </r>
  <r>
    <s v="Id2260"/>
    <s v="Andrew"/>
    <n v="28.7"/>
    <n v="4.99"/>
    <s v="No"/>
    <x v="0"/>
    <x v="1"/>
    <n v="1"/>
    <x v="1"/>
    <x v="1"/>
    <x v="1"/>
    <x v="38"/>
    <s v="10-Dec-2003"/>
    <n v="1253.94"/>
    <x v="2"/>
    <s v="tier - 2"/>
    <x v="6"/>
  </r>
  <r>
    <s v="Id2261"/>
    <s v="Julia"/>
    <n v="17.440000000000001"/>
    <n v="4.42"/>
    <s v="Yes"/>
    <x v="0"/>
    <x v="1"/>
    <n v="1"/>
    <x v="1"/>
    <x v="3"/>
    <x v="1"/>
    <x v="36"/>
    <s v="4-Nov-1997"/>
    <n v="1253"/>
    <x v="2"/>
    <s v="tier - 2"/>
    <x v="0"/>
  </r>
  <r>
    <s v="Id2262"/>
    <s v="Daniel"/>
    <n v="27.6"/>
    <n v="4.01"/>
    <s v="No"/>
    <x v="0"/>
    <x v="1"/>
    <n v="1"/>
    <x v="1"/>
    <x v="1"/>
    <x v="1"/>
    <x v="38"/>
    <s v="15-Sep-2003"/>
    <n v="1252.4100000000001"/>
    <x v="2"/>
    <s v="tier - 3"/>
    <x v="6"/>
  </r>
  <r>
    <s v="Id2263"/>
    <s v="haime"/>
    <n v="20.7"/>
    <n v="4.49"/>
    <s v="No"/>
    <x v="0"/>
    <x v="1"/>
    <n v="1"/>
    <x v="1"/>
    <x v="2"/>
    <x v="1"/>
    <x v="38"/>
    <s v="8-Sep-2003"/>
    <n v="1242.82"/>
    <x v="2"/>
    <s v="tier - 1"/>
    <x v="6"/>
  </r>
  <r>
    <s v="Id2264"/>
    <s v="Mohd Syahidan"/>
    <n v="20.3"/>
    <n v="6.37"/>
    <s v="No"/>
    <x v="0"/>
    <x v="1"/>
    <n v="1"/>
    <x v="1"/>
    <x v="2"/>
    <x v="2"/>
    <x v="38"/>
    <s v="15-Sep-2003"/>
    <n v="1242.26"/>
    <x v="2"/>
    <s v="tier - 1"/>
    <x v="6"/>
  </r>
  <r>
    <s v="Id2265"/>
    <s v="Matthew"/>
    <n v="19.8"/>
    <n v="5.12"/>
    <s v="No"/>
    <x v="0"/>
    <x v="1"/>
    <n v="1"/>
    <x v="1"/>
    <x v="2"/>
    <x v="1"/>
    <x v="38"/>
    <s v="2-Aug-2003"/>
    <n v="1241.57"/>
    <x v="2"/>
    <s v="tier - 2"/>
    <x v="6"/>
  </r>
  <r>
    <s v="Id2266"/>
    <s v="Elhzabeth S."/>
    <n v="21.87"/>
    <n v="8.59"/>
    <s v="No"/>
    <x v="0"/>
    <x v="0"/>
    <n v="0"/>
    <x v="1"/>
    <x v="2"/>
    <x v="0"/>
    <x v="43"/>
    <s v="1-Jul-2002"/>
    <n v="1241"/>
    <x v="2"/>
    <s v="tier - 2"/>
    <x v="0"/>
  </r>
  <r>
    <s v="Id2267"/>
    <s v="Katie"/>
    <n v="16.600000000000001"/>
    <n v="5.87"/>
    <s v="No"/>
    <x v="0"/>
    <x v="0"/>
    <n v="1"/>
    <x v="1"/>
    <x v="3"/>
    <x v="2"/>
    <x v="37"/>
    <s v="11-Oct-1998"/>
    <n v="1240"/>
    <x v="2"/>
    <s v="tier - 1"/>
    <x v="1"/>
  </r>
  <r>
    <s v="Id2268"/>
    <s v="Christi A."/>
    <n v="21.98"/>
    <n v="7.03"/>
    <s v="No"/>
    <x v="0"/>
    <x v="0"/>
    <n v="0"/>
    <x v="1"/>
    <x v="2"/>
    <x v="0"/>
    <x v="43"/>
    <s v="12-Dec-2002"/>
    <n v="1237"/>
    <x v="2"/>
    <s v="tier - 2"/>
    <x v="0"/>
  </r>
  <r>
    <s v="Id2269"/>
    <s v="Sandha K."/>
    <n v="19.7"/>
    <n v="5.51"/>
    <s v="No"/>
    <x v="0"/>
    <x v="0"/>
    <n v="1"/>
    <x v="1"/>
    <x v="2"/>
    <x v="1"/>
    <x v="37"/>
    <s v="13-Jul-1998"/>
    <n v="1234"/>
    <x v="2"/>
    <s v="tier - 1"/>
    <x v="0"/>
  </r>
  <r>
    <s v="Id227"/>
    <s v="Mhrian M."/>
    <n v="52.66"/>
    <n v="4.45"/>
    <s v="No"/>
    <x v="0"/>
    <x v="0"/>
    <n v="1"/>
    <x v="0"/>
    <x v="0"/>
    <x v="1"/>
    <x v="37"/>
    <s v="22-Aug-1998"/>
    <n v="34976.42"/>
    <x v="2"/>
    <s v="tier - 1"/>
    <x v="6"/>
  </r>
  <r>
    <s v="Id2270"/>
    <s v="Katharine"/>
    <n v="19.21"/>
    <n v="4.76"/>
    <s v="No"/>
    <x v="1"/>
    <x v="0"/>
    <n v="1"/>
    <x v="1"/>
    <x v="2"/>
    <x v="1"/>
    <x v="42"/>
    <s v="16-Oct-2004"/>
    <n v="1228"/>
    <x v="2"/>
    <s v="tier - 1"/>
    <x v="1"/>
  </r>
  <r>
    <s v="Id2271"/>
    <s v="Jerome"/>
    <n v="19.3"/>
    <n v="4.7"/>
    <s v="No"/>
    <x v="1"/>
    <x v="0"/>
    <n v="1"/>
    <x v="1"/>
    <x v="2"/>
    <x v="1"/>
    <x v="42"/>
    <s v="9-Jul-2004"/>
    <n v="1224"/>
    <x v="2"/>
    <s v="tier - 1"/>
    <x v="0"/>
  </r>
  <r>
    <s v="Id2272"/>
    <s v="Jhlia R"/>
    <n v="16.22"/>
    <n v="6.21"/>
    <s v="Yes"/>
    <x v="0"/>
    <x v="0"/>
    <n v="0"/>
    <x v="1"/>
    <x v="3"/>
    <x v="2"/>
    <x v="16"/>
    <s v="4-Nov-1996"/>
    <n v="1220"/>
    <x v="2"/>
    <s v="tier - 3"/>
    <x v="1"/>
  </r>
  <r>
    <s v="Id2273"/>
    <s v="Sean Hhnry"/>
    <n v="17.12"/>
    <n v="4.5199999999999996"/>
    <s v="No"/>
    <x v="1"/>
    <x v="0"/>
    <n v="1"/>
    <x v="1"/>
    <x v="3"/>
    <x v="1"/>
    <x v="38"/>
    <s v="2-Jun-2004"/>
    <n v="1210"/>
    <x v="2"/>
    <s v="tier - 1"/>
    <x v="0"/>
  </r>
  <r>
    <s v="Id2274"/>
    <s v="Rachel A."/>
    <n v="19.07"/>
    <n v="5.45"/>
    <s v="No"/>
    <x v="0"/>
    <x v="0"/>
    <n v="1"/>
    <x v="1"/>
    <x v="2"/>
    <x v="1"/>
    <x v="25"/>
    <s v="6-Oct-1992"/>
    <n v="1200.55"/>
    <x v="2"/>
    <s v="tier - 3"/>
    <x v="0"/>
  </r>
  <r>
    <s v="Id2275"/>
    <s v="Jim"/>
    <n v="15.56"/>
    <n v="4.42"/>
    <s v="No"/>
    <x v="0"/>
    <x v="0"/>
    <n v="0"/>
    <x v="1"/>
    <x v="3"/>
    <x v="1"/>
    <x v="23"/>
    <s v="28-Jun-1999"/>
    <n v="1200"/>
    <x v="2"/>
    <s v="tier - 3"/>
    <x v="1"/>
  </r>
  <r>
    <s v="Id2276"/>
    <s v="Tim"/>
    <n v="22.76"/>
    <n v="9.44"/>
    <s v="No"/>
    <x v="0"/>
    <x v="0"/>
    <n v="0"/>
    <x v="1"/>
    <x v="2"/>
    <x v="0"/>
    <x v="43"/>
    <s v="26-Aug-2002"/>
    <n v="1191"/>
    <x v="2"/>
    <s v="tier - 1"/>
    <x v="0"/>
  </r>
  <r>
    <s v="Id2277"/>
    <s v="AbbyhL."/>
    <n v="22.79"/>
    <n v="6.15"/>
    <s v="Yes"/>
    <x v="0"/>
    <x v="1"/>
    <n v="1"/>
    <x v="1"/>
    <x v="2"/>
    <x v="2"/>
    <x v="36"/>
    <s v="28-Jun-1997"/>
    <n v="1178.07"/>
    <x v="2"/>
    <s v="tier - 2"/>
    <x v="0"/>
  </r>
  <r>
    <s v="Id2278"/>
    <s v="Mark"/>
    <n v="17.41"/>
    <n v="5.13"/>
    <s v="Yes"/>
    <x v="0"/>
    <x v="0"/>
    <n v="0"/>
    <x v="1"/>
    <x v="3"/>
    <x v="1"/>
    <x v="16"/>
    <s v="11-Aug-1996"/>
    <n v="1178"/>
    <x v="2"/>
    <s v="tier - 3"/>
    <x v="0"/>
  </r>
  <r>
    <s v="Id2279"/>
    <s v="Ali"/>
    <n v="19.32"/>
    <n v="4.96"/>
    <s v="Yes"/>
    <x v="0"/>
    <x v="0"/>
    <n v="0"/>
    <x v="1"/>
    <x v="2"/>
    <x v="1"/>
    <x v="14"/>
    <s v="12-Nov-2001"/>
    <n v="1167"/>
    <x v="2"/>
    <s v="tier - 1"/>
    <x v="0"/>
  </r>
  <r>
    <s v="Id228"/>
    <s v="Jeremy"/>
    <n v="29.57"/>
    <n v="9.42"/>
    <s v="Yes"/>
    <x v="0"/>
    <x v="0"/>
    <n v="0"/>
    <x v="0"/>
    <x v="1"/>
    <x v="0"/>
    <x v="11"/>
    <s v="7-Oct-1967"/>
    <n v="34975.68"/>
    <x v="2"/>
    <s v="tier - 2"/>
    <x v="6"/>
  </r>
  <r>
    <s v="Id2280"/>
    <s v="Joshua"/>
    <n v="18.25"/>
    <n v="10.95"/>
    <s v="No"/>
    <x v="0"/>
    <x v="0"/>
    <n v="0"/>
    <x v="1"/>
    <x v="3"/>
    <x v="0"/>
    <x v="43"/>
    <s v="11-Jun-2002"/>
    <n v="1165"/>
    <x v="2"/>
    <s v="tier - 3"/>
    <x v="1"/>
  </r>
  <r>
    <s v="Id2281"/>
    <s v="Pierre"/>
    <n v="53.13"/>
    <n v="4.4400000000000004"/>
    <s v="No"/>
    <x v="1"/>
    <x v="0"/>
    <n v="1"/>
    <x v="1"/>
    <x v="0"/>
    <x v="1"/>
    <x v="42"/>
    <s v="11-Nov-2004"/>
    <n v="1163.46"/>
    <x v="2"/>
    <s v="tier - 3"/>
    <x v="0"/>
  </r>
  <r>
    <s v="Id2282"/>
    <s v="Kate"/>
    <n v="20.46"/>
    <n v="4.0199999999999996"/>
    <s v="No"/>
    <x v="0"/>
    <x v="0"/>
    <n v="0"/>
    <x v="1"/>
    <x v="2"/>
    <x v="1"/>
    <x v="21"/>
    <s v="26-Jul-1994"/>
    <n v="1158.32"/>
    <x v="2"/>
    <s v="tier - 1"/>
    <x v="0"/>
  </r>
  <r>
    <s v="Id2283"/>
    <s v="David"/>
    <n v="43.01"/>
    <n v="5.44"/>
    <s v="No"/>
    <x v="1"/>
    <x v="0"/>
    <n v="1"/>
    <x v="1"/>
    <x v="0"/>
    <x v="1"/>
    <x v="42"/>
    <s v="18-Jul-2004"/>
    <n v="1149.4000000000001"/>
    <x v="2"/>
    <s v="tier - 2"/>
    <x v="0"/>
  </r>
  <r>
    <s v="Id2284"/>
    <s v="Carla"/>
    <n v="15.01"/>
    <n v="4.1500000000000004"/>
    <s v="No"/>
    <x v="0"/>
    <x v="1"/>
    <n v="1"/>
    <x v="1"/>
    <x v="3"/>
    <x v="1"/>
    <x v="38"/>
    <s v="12-Jun-2003"/>
    <n v="1149"/>
    <x v="2"/>
    <s v="tier - 1"/>
    <x v="1"/>
  </r>
  <r>
    <s v="Id2285"/>
    <s v="Alharo Sr."/>
    <n v="41.14"/>
    <n v="6.02"/>
    <s v="No"/>
    <x v="1"/>
    <x v="0"/>
    <n v="1"/>
    <x v="1"/>
    <x v="0"/>
    <x v="2"/>
    <x v="42"/>
    <s v="10-Jun-2004"/>
    <n v="1146.8"/>
    <x v="2"/>
    <s v="tier - 2"/>
    <x v="0"/>
  </r>
  <r>
    <s v="Id2286"/>
    <s v="Hope"/>
    <n v="16.55"/>
    <n v="7.73"/>
    <s v="No"/>
    <x v="0"/>
    <x v="0"/>
    <n v="0"/>
    <x v="1"/>
    <x v="3"/>
    <x v="0"/>
    <x v="43"/>
    <s v="1-Oct-2002"/>
    <n v="1142"/>
    <x v="1"/>
    <s v="tier - 2"/>
    <x v="6"/>
  </r>
  <r>
    <s v="Id2287"/>
    <s v="hark P."/>
    <n v="37.29"/>
    <n v="5.03"/>
    <s v="No"/>
    <x v="1"/>
    <x v="0"/>
    <n v="1"/>
    <x v="1"/>
    <x v="0"/>
    <x v="1"/>
    <x v="42"/>
    <s v="12-Sep-2004"/>
    <n v="1141.45"/>
    <x v="1"/>
    <s v="tier - 3"/>
    <x v="0"/>
  </r>
  <r>
    <s v="Id2288"/>
    <s v="Desiree"/>
    <n v="16.739999999999998"/>
    <n v="4.08"/>
    <s v="Yes"/>
    <x v="0"/>
    <x v="0"/>
    <n v="0"/>
    <x v="1"/>
    <x v="3"/>
    <x v="1"/>
    <x v="14"/>
    <s v="25-Oct-2001"/>
    <n v="1141"/>
    <x v="1"/>
    <s v="tier - 1"/>
    <x v="0"/>
  </r>
  <r>
    <s v="Id2289"/>
    <s v="Mahio Jr."/>
    <n v="34.43"/>
    <n v="4.2699999999999996"/>
    <s v="No"/>
    <x v="1"/>
    <x v="0"/>
    <n v="1"/>
    <x v="1"/>
    <x v="0"/>
    <x v="1"/>
    <x v="42"/>
    <s v="27-Nov-2004"/>
    <n v="1137.47"/>
    <x v="1"/>
    <s v="tier - 2"/>
    <x v="0"/>
  </r>
  <r>
    <s v="Id229"/>
    <s v="Ahlison H"/>
    <n v="36.99"/>
    <n v="5.37"/>
    <s v="Yes"/>
    <x v="0"/>
    <x v="1"/>
    <n v="1"/>
    <x v="0"/>
    <x v="0"/>
    <x v="1"/>
    <x v="26"/>
    <s v="29-Jul-1983"/>
    <n v="34940.61"/>
    <x v="2"/>
    <s v="tier - 3"/>
    <x v="6"/>
  </r>
  <r>
    <s v="Id2290"/>
    <s v="Lusapho"/>
    <n v="34.1"/>
    <n v="4.07"/>
    <s v="No"/>
    <x v="1"/>
    <x v="0"/>
    <n v="1"/>
    <x v="1"/>
    <x v="0"/>
    <x v="1"/>
    <x v="42"/>
    <s v="15-Oct-2004"/>
    <n v="1137.01"/>
    <x v="1"/>
    <s v="tier - 1"/>
    <x v="0"/>
  </r>
  <r>
    <s v="Id2291"/>
    <s v="Erin h."/>
    <n v="19.3"/>
    <n v="10.36"/>
    <s v="No"/>
    <x v="0"/>
    <x v="0"/>
    <n v="0"/>
    <x v="1"/>
    <x v="2"/>
    <x v="0"/>
    <x v="43"/>
    <s v="11-Aug-2002"/>
    <n v="1137"/>
    <x v="1"/>
    <s v="tier - 1"/>
    <x v="0"/>
  </r>
  <r>
    <s v="Id2292"/>
    <s v="Alhn F"/>
    <n v="33.659999999999997"/>
    <n v="5.71"/>
    <s v="No"/>
    <x v="1"/>
    <x v="0"/>
    <n v="1"/>
    <x v="1"/>
    <x v="0"/>
    <x v="2"/>
    <x v="42"/>
    <s v="28-Nov-2004"/>
    <n v="1136.4000000000001"/>
    <x v="1"/>
    <s v="tier - 3"/>
    <x v="0"/>
  </r>
  <r>
    <s v="Id2293"/>
    <s v="Ryan"/>
    <n v="33.33"/>
    <n v="6.08"/>
    <s v="No"/>
    <x v="1"/>
    <x v="0"/>
    <n v="1"/>
    <x v="1"/>
    <x v="0"/>
    <x v="2"/>
    <x v="42"/>
    <s v="11-Jun-2004"/>
    <n v="1135.94"/>
    <x v="1"/>
    <s v="tier - 3"/>
    <x v="0"/>
  </r>
  <r>
    <s v="Id2294"/>
    <s v="Hope"/>
    <n v="21.84"/>
    <n v="5.71"/>
    <s v="No"/>
    <x v="1"/>
    <x v="0"/>
    <n v="1"/>
    <x v="1"/>
    <x v="2"/>
    <x v="2"/>
    <x v="42"/>
    <s v="6-Oct-2004"/>
    <n v="1135"/>
    <x v="1"/>
    <s v="tier - 3"/>
    <x v="0"/>
  </r>
  <r>
    <s v="Id2295"/>
    <s v="Josh"/>
    <n v="16.87"/>
    <n v="9.1300000000000008"/>
    <s v="No"/>
    <x v="0"/>
    <x v="0"/>
    <n v="0"/>
    <x v="1"/>
    <x v="3"/>
    <x v="0"/>
    <x v="43"/>
    <s v="19-Jul-2002"/>
    <n v="1132"/>
    <x v="1"/>
    <s v="tier - 1"/>
    <x v="0"/>
  </r>
  <r>
    <s v="Id2296"/>
    <s v="JacobhJ"/>
    <n v="30.14"/>
    <n v="5.49"/>
    <s v="No"/>
    <x v="1"/>
    <x v="0"/>
    <n v="1"/>
    <x v="1"/>
    <x v="0"/>
    <x v="1"/>
    <x v="42"/>
    <s v="14-Jun-2004"/>
    <n v="1131.51"/>
    <x v="1"/>
    <s v="tier - 1"/>
    <x v="0"/>
  </r>
  <r>
    <s v="Id2297"/>
    <s v="Jose Tomas"/>
    <n v="23.21"/>
    <n v="4.37"/>
    <s v="No"/>
    <x v="1"/>
    <x v="0"/>
    <n v="1"/>
    <x v="1"/>
    <x v="2"/>
    <x v="1"/>
    <x v="42"/>
    <s v="12-Nov-2004"/>
    <n v="1121.8699999999999"/>
    <x v="1"/>
    <s v="tier - 1"/>
    <x v="0"/>
  </r>
  <r>
    <s v="Id2298"/>
    <s v="Mahy Evan"/>
    <n v="17.170000000000002"/>
    <n v="8.4600000000000009"/>
    <s v="No"/>
    <x v="0"/>
    <x v="0"/>
    <n v="0"/>
    <x v="1"/>
    <x v="3"/>
    <x v="0"/>
    <x v="43"/>
    <s v="13-Aug-2002"/>
    <n v="1086"/>
    <x v="1"/>
    <s v="tier - 3"/>
    <x v="0"/>
  </r>
  <r>
    <s v="Id2299"/>
    <s v="Justhn K."/>
    <n v="15.61"/>
    <n v="5.28"/>
    <s v="No"/>
    <x v="0"/>
    <x v="0"/>
    <n v="1"/>
    <x v="1"/>
    <x v="3"/>
    <x v="1"/>
    <x v="37"/>
    <s v="26-Dec-1998"/>
    <n v="1082"/>
    <x v="1"/>
    <s v="tier - 2"/>
    <x v="0"/>
  </r>
  <r>
    <s v="Id23"/>
    <s v="Nicole"/>
    <n v="31.3"/>
    <n v="11.38"/>
    <s v="No"/>
    <x v="0"/>
    <x v="0"/>
    <n v="3"/>
    <x v="0"/>
    <x v="0"/>
    <x v="0"/>
    <x v="45"/>
    <s v="3-Sep-1958"/>
    <n v="47291.06"/>
    <x v="2"/>
    <s v="tier - 1"/>
    <x v="6"/>
  </r>
  <r>
    <s v="Id230"/>
    <s v="Elizabeth"/>
    <n v="31.4"/>
    <n v="4.5999999999999996"/>
    <s v="Yes"/>
    <x v="0"/>
    <x v="0"/>
    <n v="1"/>
    <x v="0"/>
    <x v="0"/>
    <x v="1"/>
    <x v="39"/>
    <s v="17-Oct-1995"/>
    <n v="34838.870000000003"/>
    <x v="2"/>
    <s v="tier - 3"/>
    <x v="6"/>
  </r>
  <r>
    <s v="Id2300"/>
    <s v="Patrick"/>
    <n v="17.98"/>
    <n v="5.33"/>
    <s v="Yes"/>
    <x v="0"/>
    <x v="1"/>
    <n v="1"/>
    <x v="1"/>
    <x v="3"/>
    <x v="1"/>
    <x v="36"/>
    <s v="13-Aug-1997"/>
    <n v="1071"/>
    <x v="1"/>
    <s v="tier - 3"/>
    <x v="0"/>
  </r>
  <r>
    <s v="Id2301"/>
    <s v="Roman"/>
    <n v="21.64"/>
    <n v="5.5"/>
    <s v="No"/>
    <x v="1"/>
    <x v="0"/>
    <n v="1"/>
    <x v="1"/>
    <x v="2"/>
    <x v="1"/>
    <x v="42"/>
    <s v="24-Aug-2004"/>
    <n v="1070"/>
    <x v="1"/>
    <s v="tier - 3"/>
    <x v="0"/>
  </r>
  <r>
    <s v="Id2302"/>
    <s v="David"/>
    <n v="16.399999999999999"/>
    <n v="5.4"/>
    <s v="No"/>
    <x v="0"/>
    <x v="1"/>
    <n v="1"/>
    <x v="1"/>
    <x v="3"/>
    <x v="1"/>
    <x v="40"/>
    <s v="28-Sep-1993"/>
    <n v="1068"/>
    <x v="1"/>
    <s v="tier - 1"/>
    <x v="0"/>
  </r>
  <r>
    <s v="Id2303"/>
    <s v="Evelhn L"/>
    <n v="15.77"/>
    <n v="6.05"/>
    <s v="Yes"/>
    <x v="0"/>
    <x v="0"/>
    <n v="1"/>
    <x v="1"/>
    <x v="3"/>
    <x v="2"/>
    <x v="21"/>
    <s v="1-Jun-1995"/>
    <n v="1056"/>
    <x v="1"/>
    <s v="tier - 2"/>
    <x v="0"/>
  </r>
  <r>
    <s v="Id2304"/>
    <s v="Jim"/>
    <n v="18.27"/>
    <n v="11.46"/>
    <s v="No"/>
    <x v="0"/>
    <x v="0"/>
    <n v="0"/>
    <x v="1"/>
    <x v="3"/>
    <x v="0"/>
    <x v="43"/>
    <s v="1-Jul-2002"/>
    <n v="1049"/>
    <x v="1"/>
    <s v="tier - 2"/>
    <x v="1"/>
  </r>
  <r>
    <s v="Id2305"/>
    <s v="Mhtthew S"/>
    <n v="16.489999999999998"/>
    <n v="8.48"/>
    <s v="No"/>
    <x v="0"/>
    <x v="0"/>
    <n v="0"/>
    <x v="1"/>
    <x v="3"/>
    <x v="0"/>
    <x v="43"/>
    <s v="20-Jul-2002"/>
    <n v="1047"/>
    <x v="1"/>
    <s v="tier - 1"/>
    <x v="0"/>
  </r>
  <r>
    <s v="Id2306"/>
    <s v="Kenneth"/>
    <n v="16.14"/>
    <n v="4.8600000000000003"/>
    <s v="No"/>
    <x v="0"/>
    <x v="0"/>
    <n v="0"/>
    <x v="1"/>
    <x v="3"/>
    <x v="1"/>
    <x v="21"/>
    <s v="17-Nov-1994"/>
    <n v="1044"/>
    <x v="1"/>
    <s v="tier - 2"/>
    <x v="0"/>
  </r>
  <r>
    <s v="Id2307"/>
    <s v="Andrea"/>
    <n v="20.85"/>
    <n v="4.45"/>
    <s v="Yes"/>
    <x v="0"/>
    <x v="0"/>
    <n v="1"/>
    <x v="1"/>
    <x v="2"/>
    <x v="1"/>
    <x v="39"/>
    <s v="5-Oct-1995"/>
    <n v="1033.74"/>
    <x v="1"/>
    <s v="tier - 1"/>
    <x v="0"/>
  </r>
  <r>
    <s v="Id2308"/>
    <s v="Kristina"/>
    <n v="15.88"/>
    <n v="4.3600000000000003"/>
    <s v="No"/>
    <x v="0"/>
    <x v="0"/>
    <n v="0"/>
    <x v="1"/>
    <x v="3"/>
    <x v="1"/>
    <x v="23"/>
    <s v="5-Aug-1999"/>
    <n v="1019"/>
    <x v="1"/>
    <s v="tier - 2"/>
    <x v="0"/>
  </r>
  <r>
    <s v="Id2309"/>
    <s v="Kristen"/>
    <n v="20.66"/>
    <n v="5.8"/>
    <s v="No"/>
    <x v="1"/>
    <x v="0"/>
    <n v="1"/>
    <x v="1"/>
    <x v="2"/>
    <x v="2"/>
    <x v="13"/>
    <s v="9-Oct-2000"/>
    <n v="1012"/>
    <x v="1"/>
    <s v="tier - 2"/>
    <x v="0"/>
  </r>
  <r>
    <s v="Id231"/>
    <s v="Andrew"/>
    <n v="34.9"/>
    <n v="6.22"/>
    <s v="No"/>
    <x v="0"/>
    <x v="1"/>
    <n v="1"/>
    <x v="0"/>
    <x v="0"/>
    <x v="2"/>
    <x v="38"/>
    <s v="17-Sep-2003"/>
    <n v="34828.65"/>
    <x v="0"/>
    <s v="tier - 3"/>
    <x v="6"/>
  </r>
  <r>
    <s v="Id2310"/>
    <s v="Matthew"/>
    <n v="20.399999999999999"/>
    <n v="5.27"/>
    <s v="No"/>
    <x v="0"/>
    <x v="0"/>
    <n v="0"/>
    <x v="1"/>
    <x v="2"/>
    <x v="1"/>
    <x v="21"/>
    <s v="22-Nov-1994"/>
    <n v="1006.65"/>
    <x v="1"/>
    <s v="tier - 2"/>
    <x v="0"/>
  </r>
  <r>
    <s v="Id2311"/>
    <s v="Kathleen"/>
    <n v="25.19"/>
    <n v="5.64"/>
    <s v="Yes"/>
    <x v="0"/>
    <x v="0"/>
    <n v="0"/>
    <x v="1"/>
    <x v="1"/>
    <x v="1"/>
    <x v="14"/>
    <s v="19-Aug-2001"/>
    <n v="964.71"/>
    <x v="1"/>
    <s v="tier - 2"/>
    <x v="0"/>
  </r>
  <r>
    <s v="Id2312"/>
    <s v="Lindsey"/>
    <n v="20.54"/>
    <n v="4.2"/>
    <s v="Yes"/>
    <x v="0"/>
    <x v="0"/>
    <n v="1"/>
    <x v="1"/>
    <x v="2"/>
    <x v="1"/>
    <x v="39"/>
    <s v="28-Oct-1995"/>
    <n v="928.59"/>
    <x v="1"/>
    <s v="tier - 1"/>
    <x v="0"/>
  </r>
  <r>
    <s v="Id2313"/>
    <s v="Robert"/>
    <n v="20.13"/>
    <n v="5.42"/>
    <s v="No"/>
    <x v="0"/>
    <x v="0"/>
    <n v="0"/>
    <x v="1"/>
    <x v="2"/>
    <x v="1"/>
    <x v="21"/>
    <s v="30-Oct-1994"/>
    <n v="915.07"/>
    <x v="1"/>
    <s v="tier - 1"/>
    <x v="0"/>
  </r>
  <r>
    <s v="Id2314"/>
    <s v="Sarhh E."/>
    <n v="18.93"/>
    <n v="6.11"/>
    <s v="No"/>
    <x v="0"/>
    <x v="1"/>
    <n v="1"/>
    <x v="1"/>
    <x v="2"/>
    <x v="2"/>
    <x v="40"/>
    <s v="27-Nov-1993"/>
    <n v="896.21"/>
    <x v="1"/>
    <s v="tier - 1"/>
    <x v="0"/>
  </r>
  <r>
    <s v="Id2315"/>
    <s v="Flannery"/>
    <n v="24.14"/>
    <n v="5.29"/>
    <s v="No"/>
    <x v="1"/>
    <x v="0"/>
    <n v="1"/>
    <x v="1"/>
    <x v="2"/>
    <x v="1"/>
    <x v="13"/>
    <s v="18-Nov-2000"/>
    <n v="865.41"/>
    <x v="1"/>
    <s v="tier - 1"/>
    <x v="0"/>
  </r>
  <r>
    <s v="Id2316"/>
    <s v="Jhhn T"/>
    <n v="25.03"/>
    <n v="5.91"/>
    <s v="No"/>
    <x v="1"/>
    <x v="0"/>
    <n v="1"/>
    <x v="1"/>
    <x v="1"/>
    <x v="2"/>
    <x v="42"/>
    <s v="7-Oct-2004"/>
    <n v="830.52"/>
    <x v="1"/>
    <s v="tier - 2"/>
    <x v="6"/>
  </r>
  <r>
    <s v="Id2317"/>
    <s v="Koji"/>
    <n v="20.47"/>
    <n v="5.81"/>
    <s v="Yes"/>
    <x v="0"/>
    <x v="0"/>
    <n v="1"/>
    <x v="1"/>
    <x v="2"/>
    <x v="2"/>
    <x v="39"/>
    <s v="7-Dec-1995"/>
    <n v="773.54"/>
    <x v="1"/>
    <s v="tier - 2"/>
    <x v="0"/>
  </r>
  <r>
    <s v="Id2318"/>
    <s v="Canhice M"/>
    <n v="18.82"/>
    <n v="5.51"/>
    <s v="Yes"/>
    <x v="0"/>
    <x v="0"/>
    <n v="0"/>
    <x v="1"/>
    <x v="2"/>
    <x v="1"/>
    <x v="16"/>
    <s v="18-Sep-1996"/>
    <n v="770.38"/>
    <x v="1"/>
    <s v="tier - 2"/>
    <x v="1"/>
  </r>
  <r>
    <s v="Id2319"/>
    <s v="hheodore A."/>
    <n v="17.079999999999998"/>
    <n v="5.73"/>
    <s v="No"/>
    <x v="0"/>
    <x v="1"/>
    <n v="1"/>
    <x v="1"/>
    <x v="3"/>
    <x v="2"/>
    <x v="40"/>
    <s v="28-Jun-1993"/>
    <n v="770"/>
    <x v="1"/>
    <s v="tier - 3"/>
    <x v="0"/>
  </r>
  <r>
    <s v="Id232"/>
    <s v="Ahders J"/>
    <n v="31.13"/>
    <n v="4.5199999999999996"/>
    <s v="Yes"/>
    <x v="0"/>
    <x v="0"/>
    <n v="1"/>
    <x v="0"/>
    <x v="0"/>
    <x v="1"/>
    <x v="39"/>
    <s v="27-Dec-1995"/>
    <n v="34806.47"/>
    <x v="0"/>
    <s v="tier - 2"/>
    <x v="0"/>
  </r>
  <r>
    <s v="Id2320"/>
    <s v="Lindy"/>
    <n v="19.21"/>
    <n v="5.53"/>
    <s v="Yes"/>
    <x v="0"/>
    <x v="0"/>
    <n v="0"/>
    <x v="1"/>
    <x v="2"/>
    <x v="1"/>
    <x v="16"/>
    <s v="22-Oct-1996"/>
    <n v="760"/>
    <x v="1"/>
    <s v="tier - 3"/>
    <x v="0"/>
  </r>
  <r>
    <s v="Id2321"/>
    <s v="Thomas"/>
    <n v="17.86"/>
    <n v="5.43"/>
    <s v="No"/>
    <x v="0"/>
    <x v="1"/>
    <n v="1"/>
    <x v="1"/>
    <x v="3"/>
    <x v="1"/>
    <x v="40"/>
    <s v="9-Aug-1993"/>
    <n v="760"/>
    <x v="1"/>
    <s v="tier - 1"/>
    <x v="0"/>
  </r>
  <r>
    <s v="Id2322"/>
    <s v="Holly"/>
    <n v="21.38"/>
    <n v="8.01"/>
    <s v="No"/>
    <x v="0"/>
    <x v="0"/>
    <n v="0"/>
    <x v="1"/>
    <x v="2"/>
    <x v="0"/>
    <x v="43"/>
    <s v="19-Sep-2002"/>
    <n v="750"/>
    <x v="1"/>
    <s v="tier - 1"/>
    <x v="1"/>
  </r>
  <r>
    <s v="Id2323"/>
    <s v="Matthew"/>
    <n v="23.35"/>
    <n v="5.94"/>
    <s v="No"/>
    <x v="0"/>
    <x v="0"/>
    <n v="0"/>
    <x v="1"/>
    <x v="2"/>
    <x v="2"/>
    <x v="23"/>
    <s v="14-Dec-1999"/>
    <n v="722.99"/>
    <x v="1"/>
    <s v="tier - 1"/>
    <x v="0"/>
  </r>
  <r>
    <s v="Id2324"/>
    <s v="Meghhn K"/>
    <n v="22.24"/>
    <n v="5.04"/>
    <s v="No"/>
    <x v="0"/>
    <x v="0"/>
    <n v="0"/>
    <x v="1"/>
    <x v="2"/>
    <x v="1"/>
    <x v="23"/>
    <s v="26-Dec-1999"/>
    <n v="700"/>
    <x v="2"/>
    <s v="tier - 3"/>
    <x v="0"/>
  </r>
  <r>
    <s v="Id2325"/>
    <s v="Fred"/>
    <n v="24.76"/>
    <n v="4.54"/>
    <s v="Yes"/>
    <x v="0"/>
    <x v="0"/>
    <n v="0"/>
    <x v="1"/>
    <x v="2"/>
    <x v="1"/>
    <x v="14"/>
    <s v="12-Sep-2001"/>
    <n v="687.54"/>
    <x v="1"/>
    <s v="tier - 2"/>
    <x v="0"/>
  </r>
  <r>
    <s v="Id2326"/>
    <s v="Sebastian"/>
    <n v="20.100000000000001"/>
    <n v="5.6"/>
    <s v="Yes"/>
    <x v="0"/>
    <x v="1"/>
    <n v="1"/>
    <x v="1"/>
    <x v="2"/>
    <x v="1"/>
    <x v="36"/>
    <s v="9-Nov-1997"/>
    <n v="670"/>
    <x v="1"/>
    <s v="tier - 3"/>
    <x v="0"/>
  </r>
  <r>
    <s v="Id2327"/>
    <s v="Laura"/>
    <n v="21.77"/>
    <n v="10.67"/>
    <s v="No"/>
    <x v="0"/>
    <x v="0"/>
    <n v="0"/>
    <x v="1"/>
    <x v="2"/>
    <x v="0"/>
    <x v="43"/>
    <s v="29-Nov-2002"/>
    <n v="668"/>
    <x v="1"/>
    <s v="tier - 2"/>
    <x v="1"/>
  </r>
  <r>
    <s v="Id2328"/>
    <s v="Nicole"/>
    <n v="17.82"/>
    <n v="5.26"/>
    <s v="Yes"/>
    <x v="0"/>
    <x v="0"/>
    <n v="1"/>
    <x v="1"/>
    <x v="3"/>
    <x v="1"/>
    <x v="39"/>
    <s v="4-Jul-1995"/>
    <n v="650"/>
    <x v="1"/>
    <s v="tier - 3"/>
    <x v="0"/>
  </r>
  <r>
    <s v="Id2329"/>
    <s v="Shsan E"/>
    <n v="17.07"/>
    <n v="5.22"/>
    <s v="No"/>
    <x v="0"/>
    <x v="1"/>
    <n v="1"/>
    <x v="1"/>
    <x v="3"/>
    <x v="1"/>
    <x v="25"/>
    <s v="1-Jun-1993"/>
    <n v="650"/>
    <x v="1"/>
    <s v="tier - 3"/>
    <x v="0"/>
  </r>
  <r>
    <s v="Id233"/>
    <s v="Sean"/>
    <n v="34.799999999999997"/>
    <n v="6.18"/>
    <s v="No"/>
    <x v="0"/>
    <x v="1"/>
    <n v="1"/>
    <x v="0"/>
    <x v="0"/>
    <x v="2"/>
    <x v="38"/>
    <s v="3-Jul-2003"/>
    <n v="34779.620000000003"/>
    <x v="0"/>
    <s v="tier - 2"/>
    <x v="6"/>
  </r>
  <r>
    <s v="Id2330"/>
    <s v="Katy"/>
    <n v="22.24"/>
    <n v="4.29"/>
    <s v="Yes"/>
    <x v="0"/>
    <x v="0"/>
    <n v="0"/>
    <x v="1"/>
    <x v="2"/>
    <x v="1"/>
    <x v="14"/>
    <s v="20-Nov-2001"/>
    <n v="646.14"/>
    <x v="1"/>
    <s v="tier - 3"/>
    <x v="1"/>
  </r>
  <r>
    <s v="Id2331"/>
    <s v="Jordan"/>
    <n v="22.34"/>
    <n v="5.57"/>
    <s v="No"/>
    <x v="0"/>
    <x v="0"/>
    <n v="1"/>
    <x v="1"/>
    <x v="2"/>
    <x v="1"/>
    <x v="37"/>
    <s v="27-Jul-1998"/>
    <n v="637.26"/>
    <x v="1"/>
    <s v="tier - 3"/>
    <x v="0"/>
  </r>
  <r>
    <s v="Id2332"/>
    <s v="Juan D"/>
    <n v="17.7"/>
    <n v="6.28"/>
    <s v="No"/>
    <x v="0"/>
    <x v="0"/>
    <n v="1"/>
    <x v="1"/>
    <x v="3"/>
    <x v="2"/>
    <x v="25"/>
    <s v="13-Sep-1992"/>
    <n v="604.54"/>
    <x v="1"/>
    <s v="tier - 3"/>
    <x v="0"/>
  </r>
  <r>
    <s v="Id2333"/>
    <s v="Julie"/>
    <n v="16.47"/>
    <n v="6.35"/>
    <s v="No"/>
    <x v="0"/>
    <x v="1"/>
    <n v="1"/>
    <x v="1"/>
    <x v="3"/>
    <x v="2"/>
    <x v="40"/>
    <s v="30-Jun-1993"/>
    <n v="600"/>
    <x v="2"/>
    <s v="tier - 1"/>
    <x v="0"/>
  </r>
  <r>
    <s v="Id2334"/>
    <s v="hvan P"/>
    <n v="17.600000000000001"/>
    <n v="4.3899999999999997"/>
    <s v="No"/>
    <x v="0"/>
    <x v="0"/>
    <n v="1"/>
    <x v="1"/>
    <x v="3"/>
    <x v="1"/>
    <x v="25"/>
    <s v="30-Nov-1992"/>
    <n v="570.62"/>
    <x v="2"/>
    <s v="tier - 1"/>
    <x v="0"/>
  </r>
  <r>
    <s v="Id2335"/>
    <s v="Aarhn K"/>
    <n v="17.579999999999998"/>
    <n v="4.51"/>
    <s v="No"/>
    <x v="0"/>
    <x v="0"/>
    <n v="1"/>
    <x v="1"/>
    <x v="3"/>
    <x v="1"/>
    <x v="25"/>
    <s v="9-Jul-1992"/>
    <n v="563.84"/>
    <x v="2"/>
    <s v="tier - 3"/>
    <x v="0"/>
  </r>
  <r>
    <s v="Id234"/>
    <s v="Briah M."/>
    <n v="31.68"/>
    <n v="4.4000000000000004"/>
    <s v="No"/>
    <x v="0"/>
    <x v="0"/>
    <n v="0"/>
    <x v="0"/>
    <x v="0"/>
    <x v="1"/>
    <x v="21"/>
    <s v="7-Jul-1994"/>
    <n v="34672.15"/>
    <x v="0"/>
    <s v="tier - 3"/>
    <x v="0"/>
  </r>
  <r>
    <s v="Id235"/>
    <s v="Jeremy"/>
    <n v="33.534999999999997"/>
    <n v="6.23"/>
    <s v="No"/>
    <x v="1"/>
    <x v="0"/>
    <n v="1"/>
    <x v="0"/>
    <x v="0"/>
    <x v="2"/>
    <x v="42"/>
    <s v="9-Oct-2004"/>
    <n v="34617.839999999997"/>
    <x v="0"/>
    <s v="tier - 3"/>
    <x v="3"/>
  </r>
  <r>
    <s v="Id236"/>
    <s v="Susannah"/>
    <n v="31.92"/>
    <n v="5.33"/>
    <s v="Yes"/>
    <x v="0"/>
    <x v="0"/>
    <n v="0"/>
    <x v="0"/>
    <x v="0"/>
    <x v="1"/>
    <x v="5"/>
    <s v="25-Nov-1976"/>
    <n v="34543.39"/>
    <x v="2"/>
    <s v="tier - 3"/>
    <x v="6"/>
  </r>
  <r>
    <s v="Id237"/>
    <s v="Randy"/>
    <n v="32.700000000000003"/>
    <n v="4.09"/>
    <s v="No"/>
    <x v="0"/>
    <x v="0"/>
    <n v="1"/>
    <x v="0"/>
    <x v="0"/>
    <x v="1"/>
    <x v="37"/>
    <s v="24-Jun-1998"/>
    <n v="34472.839999999997"/>
    <x v="0"/>
    <s v="tier - 3"/>
    <x v="6"/>
  </r>
  <r>
    <s v="Id238"/>
    <s v="Leslie"/>
    <n v="41.25"/>
    <n v="5.19"/>
    <s v="No"/>
    <x v="0"/>
    <x v="0"/>
    <n v="0"/>
    <x v="0"/>
    <x v="0"/>
    <x v="1"/>
    <x v="29"/>
    <s v="24-Sep-1990"/>
    <n v="34456.269999999997"/>
    <x v="0"/>
    <s v="tier - 2"/>
    <x v="6"/>
  </r>
  <r>
    <s v="Id239"/>
    <s v="Bhittany L."/>
    <n v="33.11"/>
    <n v="4.12"/>
    <s v="No"/>
    <x v="0"/>
    <x v="1"/>
    <n v="1"/>
    <x v="0"/>
    <x v="0"/>
    <x v="1"/>
    <x v="38"/>
    <s v="5-Oct-2003"/>
    <n v="34439.86"/>
    <x v="2"/>
    <s v="tier - 1"/>
    <x v="0"/>
  </r>
  <r>
    <s v="Id24"/>
    <s v="EhEric A."/>
    <n v="41.8"/>
    <n v="7.89"/>
    <s v="Yes"/>
    <x v="0"/>
    <x v="0"/>
    <n v="2"/>
    <x v="0"/>
    <x v="0"/>
    <x v="0"/>
    <x v="6"/>
    <s v="28-Dec-1970"/>
    <n v="47269.85"/>
    <x v="0"/>
    <s v="tier - 2"/>
    <x v="0"/>
  </r>
  <r>
    <s v="Id240"/>
    <s v="CashCassie J."/>
    <n v="36.159999999999997"/>
    <n v="5.0999999999999996"/>
    <s v="No"/>
    <x v="0"/>
    <x v="0"/>
    <n v="1"/>
    <x v="0"/>
    <x v="0"/>
    <x v="1"/>
    <x v="41"/>
    <s v="1-Oct-1984"/>
    <n v="34402.22"/>
    <x v="2"/>
    <s v="tier - 3"/>
    <x v="6"/>
  </r>
  <r>
    <s v="Id241"/>
    <s v="Peher W"/>
    <n v="33.72"/>
    <n v="6.21"/>
    <s v="Yes"/>
    <x v="0"/>
    <x v="1"/>
    <n v="1"/>
    <x v="0"/>
    <x v="0"/>
    <x v="2"/>
    <x v="26"/>
    <s v="2-Oct-1983"/>
    <n v="34307.22"/>
    <x v="2"/>
    <s v="tier - 2"/>
    <x v="1"/>
  </r>
  <r>
    <s v="Id242"/>
    <s v="Douglas"/>
    <n v="37.74"/>
    <n v="9.5299999999999994"/>
    <s v="Yes"/>
    <x v="0"/>
    <x v="0"/>
    <n v="1"/>
    <x v="0"/>
    <x v="0"/>
    <x v="0"/>
    <x v="24"/>
    <s v="11-Oct-1986"/>
    <n v="34293.120000000003"/>
    <x v="0"/>
    <s v="tier - 2"/>
    <x v="6"/>
  </r>
  <r>
    <s v="Id243"/>
    <s v="Dan"/>
    <n v="48.75"/>
    <n v="4.6399999999999997"/>
    <s v="Yes"/>
    <x v="0"/>
    <x v="0"/>
    <n v="1"/>
    <x v="0"/>
    <x v="0"/>
    <x v="1"/>
    <x v="39"/>
    <s v="30-Oct-1995"/>
    <n v="34289.43"/>
    <x v="0"/>
    <s v="tier - 1"/>
    <x v="6"/>
  </r>
  <r>
    <s v="Id244"/>
    <s v="Dan Mh"/>
    <n v="31.065000000000001"/>
    <n v="5.05"/>
    <s v="No"/>
    <x v="0"/>
    <x v="0"/>
    <n v="1"/>
    <x v="0"/>
    <x v="0"/>
    <x v="1"/>
    <x v="37"/>
    <s v="11-Jun-1998"/>
    <n v="34254.050000000003"/>
    <x v="0"/>
    <s v="tier - 3"/>
    <x v="9"/>
  </r>
  <r>
    <s v="Id245"/>
    <s v="ErichL."/>
    <n v="23.55"/>
    <n v="10.38"/>
    <s v="No"/>
    <x v="0"/>
    <x v="0"/>
    <n v="0"/>
    <x v="0"/>
    <x v="2"/>
    <x v="0"/>
    <x v="27"/>
    <s v="5-Jul-1962"/>
    <n v="34218.019999999997"/>
    <x v="0"/>
    <s v="tier - 1"/>
    <x v="6"/>
  </r>
  <r>
    <s v="Id246"/>
    <s v="LeshJ"/>
    <n v="30.18"/>
    <n v="8.31"/>
    <s v="Yes"/>
    <x v="0"/>
    <x v="0"/>
    <n v="1"/>
    <x v="0"/>
    <x v="0"/>
    <x v="0"/>
    <x v="34"/>
    <s v="21-Jul-1975"/>
    <n v="34210.33"/>
    <x v="2"/>
    <s v="tier - 1"/>
    <x v="1"/>
  </r>
  <r>
    <s v="Id247"/>
    <s v="Stephanie"/>
    <n v="29.94"/>
    <n v="7.59"/>
    <s v="No"/>
    <x v="0"/>
    <x v="0"/>
    <n v="0"/>
    <x v="0"/>
    <x v="1"/>
    <x v="0"/>
    <x v="12"/>
    <s v="25-Aug-1971"/>
    <n v="34205.07"/>
    <x v="2"/>
    <s v="tier - 2"/>
    <x v="6"/>
  </r>
  <r>
    <s v="Id248"/>
    <s v="Melissh Y"/>
    <n v="31.4"/>
    <n v="5.49"/>
    <s v="No"/>
    <x v="0"/>
    <x v="0"/>
    <n v="0"/>
    <x v="0"/>
    <x v="0"/>
    <x v="1"/>
    <x v="23"/>
    <s v="6-Nov-1999"/>
    <n v="34166.269999999997"/>
    <x v="2"/>
    <s v="tier - 3"/>
    <x v="6"/>
  </r>
  <r>
    <s v="Id249"/>
    <s v="Ashley"/>
    <n v="53.06"/>
    <n v="11.68"/>
    <s v="No"/>
    <x v="0"/>
    <x v="0"/>
    <n v="0"/>
    <x v="0"/>
    <x v="0"/>
    <x v="0"/>
    <x v="43"/>
    <s v="26-Dec-2002"/>
    <n v="34084.68"/>
    <x v="2"/>
    <s v="tier - 3"/>
    <x v="6"/>
  </r>
  <r>
    <s v="Id25"/>
    <s v="Emihiano I."/>
    <n v="35.090000000000003"/>
    <n v="4.38"/>
    <s v="Yes"/>
    <x v="0"/>
    <x v="0"/>
    <n v="2"/>
    <x v="0"/>
    <x v="0"/>
    <x v="1"/>
    <x v="33"/>
    <s v="14-Jul-1959"/>
    <n v="47055.53"/>
    <x v="2"/>
    <s v="tier - 1"/>
    <x v="0"/>
  </r>
  <r>
    <s v="Id250"/>
    <s v="Sthphanie M."/>
    <n v="30.25"/>
    <n v="4.1900000000000004"/>
    <s v="No"/>
    <x v="0"/>
    <x v="0"/>
    <n v="2"/>
    <x v="0"/>
    <x v="0"/>
    <x v="1"/>
    <x v="7"/>
    <s v="26-Jul-1972"/>
    <n v="34053.360000000001"/>
    <x v="2"/>
    <s v="tier - 2"/>
    <x v="6"/>
  </r>
  <r>
    <s v="Id251"/>
    <s v="Kylie"/>
    <n v="46.68"/>
    <n v="4.01"/>
    <s v="No"/>
    <x v="0"/>
    <x v="0"/>
    <n v="0"/>
    <x v="0"/>
    <x v="0"/>
    <x v="1"/>
    <x v="21"/>
    <s v="25-Sep-1994"/>
    <n v="33975.47"/>
    <x v="2"/>
    <s v="tier - 2"/>
    <x v="6"/>
  </r>
  <r>
    <s v="Id252"/>
    <s v="Kelly"/>
    <n v="30.4"/>
    <n v="5.91"/>
    <s v="No"/>
    <x v="1"/>
    <x v="0"/>
    <n v="2"/>
    <x v="0"/>
    <x v="0"/>
    <x v="2"/>
    <x v="13"/>
    <s v="27-Dec-2000"/>
    <n v="33907.550000000003"/>
    <x v="2"/>
    <s v="tier - 2"/>
    <x v="1"/>
  </r>
  <r>
    <s v="Id253"/>
    <s v="Carrie"/>
    <n v="30.2"/>
    <n v="4.47"/>
    <s v="Yes"/>
    <x v="0"/>
    <x v="1"/>
    <n v="1"/>
    <x v="0"/>
    <x v="0"/>
    <x v="1"/>
    <x v="36"/>
    <s v="9-Aug-1997"/>
    <n v="33900.65"/>
    <x v="2"/>
    <s v="tier - 3"/>
    <x v="6"/>
  </r>
  <r>
    <s v="Id254"/>
    <s v="Alex"/>
    <n v="51.18"/>
    <n v="4.5599999999999996"/>
    <s v="Yes"/>
    <x v="1"/>
    <x v="0"/>
    <n v="2"/>
    <x v="0"/>
    <x v="0"/>
    <x v="1"/>
    <x v="13"/>
    <s v="26-Oct-2000"/>
    <n v="33829.39"/>
    <x v="2"/>
    <s v="tier - 3"/>
    <x v="6"/>
  </r>
  <r>
    <s v="Id255"/>
    <s v="Zahh S"/>
    <n v="22.18"/>
    <n v="9.9"/>
    <s v="No"/>
    <x v="0"/>
    <x v="0"/>
    <n v="0"/>
    <x v="0"/>
    <x v="2"/>
    <x v="0"/>
    <x v="27"/>
    <s v="11-Dec-1962"/>
    <n v="33753.32"/>
    <x v="0"/>
    <s v="tier - 3"/>
    <x v="6"/>
  </r>
  <r>
    <s v="Id256"/>
    <s v="Alan"/>
    <n v="31.92"/>
    <n v="5.1100000000000003"/>
    <s v="No"/>
    <x v="0"/>
    <x v="1"/>
    <n v="1"/>
    <x v="0"/>
    <x v="0"/>
    <x v="1"/>
    <x v="38"/>
    <s v="12-Sep-2003"/>
    <n v="33750.29"/>
    <x v="0"/>
    <s v="tier - 3"/>
    <x v="1"/>
  </r>
  <r>
    <s v="Id257"/>
    <s v="Nate"/>
    <n v="31.73"/>
    <n v="5.73"/>
    <s v="No"/>
    <x v="1"/>
    <x v="0"/>
    <n v="1"/>
    <x v="0"/>
    <x v="0"/>
    <x v="2"/>
    <x v="42"/>
    <s v="1-Nov-2004"/>
    <n v="33732.69"/>
    <x v="0"/>
    <s v="tier - 1"/>
    <x v="11"/>
  </r>
  <r>
    <s v="Id258"/>
    <s v="JessehG."/>
    <n v="45.52"/>
    <n v="6.04"/>
    <s v="No"/>
    <x v="0"/>
    <x v="1"/>
    <n v="1"/>
    <x v="0"/>
    <x v="0"/>
    <x v="2"/>
    <x v="40"/>
    <s v="28-Nov-1993"/>
    <n v="33707.550000000003"/>
    <x v="2"/>
    <s v="tier - 2"/>
    <x v="6"/>
  </r>
  <r>
    <s v="Id259"/>
    <s v="Jason"/>
    <n v="52.81"/>
    <n v="5.19"/>
    <s v="No"/>
    <x v="0"/>
    <x v="1"/>
    <n v="1"/>
    <x v="0"/>
    <x v="0"/>
    <x v="1"/>
    <x v="38"/>
    <s v="9-Sep-2003"/>
    <n v="33611.71"/>
    <x v="0"/>
    <s v="tier - 2"/>
    <x v="6"/>
  </r>
  <r>
    <s v="Id26"/>
    <s v="Adam"/>
    <n v="33.880000000000003"/>
    <n v="7.01"/>
    <s v="No"/>
    <x v="0"/>
    <x v="0"/>
    <n v="3"/>
    <x v="0"/>
    <x v="0"/>
    <x v="0"/>
    <x v="45"/>
    <s v="15-Sep-1958"/>
    <n v="46889.26"/>
    <x v="2"/>
    <s v="tier - 3"/>
    <x v="0"/>
  </r>
  <r>
    <s v="Id260"/>
    <s v="Meghn A."/>
    <n v="33.58"/>
    <n v="5.56"/>
    <s v="No"/>
    <x v="0"/>
    <x v="0"/>
    <n v="1"/>
    <x v="0"/>
    <x v="0"/>
    <x v="1"/>
    <x v="41"/>
    <s v="22-Jul-1984"/>
    <n v="33527.1"/>
    <x v="2"/>
    <s v="tier - 3"/>
    <x v="6"/>
  </r>
  <r>
    <s v="Id261"/>
    <s v="LukehM"/>
    <n v="30.684999999999999"/>
    <n v="8.23"/>
    <s v="No"/>
    <x v="0"/>
    <x v="0"/>
    <n v="0"/>
    <x v="0"/>
    <x v="0"/>
    <x v="0"/>
    <x v="43"/>
    <s v="25-Aug-2002"/>
    <n v="33475.82"/>
    <x v="0"/>
    <s v="tier - 1"/>
    <x v="14"/>
  </r>
  <r>
    <s v="Id262"/>
    <s v="Jach D"/>
    <n v="37.524999999999999"/>
    <n v="9.0299999999999994"/>
    <s v="Yes"/>
    <x v="0"/>
    <x v="0"/>
    <n v="2"/>
    <x v="1"/>
    <x v="0"/>
    <x v="0"/>
    <x v="6"/>
    <s v="18-Jun-1970"/>
    <n v="33471.97"/>
    <x v="2"/>
    <s v="tier - 2"/>
    <x v="1"/>
  </r>
  <r>
    <s v="Id263"/>
    <s v="Sihon G."/>
    <n v="34.5"/>
    <n v="4.07"/>
    <s v="Yes"/>
    <x v="0"/>
    <x v="0"/>
    <n v="0"/>
    <x v="0"/>
    <x v="0"/>
    <x v="1"/>
    <x v="22"/>
    <s v="7-Dec-1985"/>
    <n v="33450.99"/>
    <x v="2"/>
    <s v="tier - 2"/>
    <x v="6"/>
  </r>
  <r>
    <s v="Id264"/>
    <s v="Ainslhy E."/>
    <n v="28.16"/>
    <n v="5.77"/>
    <s v="No"/>
    <x v="0"/>
    <x v="0"/>
    <n v="2"/>
    <x v="0"/>
    <x v="1"/>
    <x v="2"/>
    <x v="7"/>
    <s v="5-Sep-1972"/>
    <n v="33344.449999999997"/>
    <x v="2"/>
    <s v="tier - 3"/>
    <x v="6"/>
  </r>
  <r>
    <s v="Id265"/>
    <s v="Erhca A."/>
    <n v="30.02"/>
    <n v="5.98"/>
    <s v="No"/>
    <x v="0"/>
    <x v="1"/>
    <n v="1"/>
    <x v="0"/>
    <x v="0"/>
    <x v="2"/>
    <x v="38"/>
    <s v="28-Nov-2003"/>
    <n v="33307.550000000003"/>
    <x v="2"/>
    <s v="tier - 3"/>
    <x v="1"/>
  </r>
  <r>
    <s v="Id266"/>
    <s v="Erik"/>
    <n v="37.82"/>
    <n v="6.01"/>
    <s v="No"/>
    <x v="0"/>
    <x v="0"/>
    <n v="0"/>
    <x v="0"/>
    <x v="0"/>
    <x v="2"/>
    <x v="29"/>
    <s v="12-Oct-1990"/>
    <n v="33292.83"/>
    <x v="2"/>
    <s v="tier - 1"/>
    <x v="6"/>
  </r>
  <r>
    <s v="Id267"/>
    <s v="Erih C."/>
    <n v="33.14"/>
    <n v="5.67"/>
    <s v="Yes"/>
    <x v="0"/>
    <x v="0"/>
    <n v="0"/>
    <x v="0"/>
    <x v="0"/>
    <x v="1"/>
    <x v="22"/>
    <s v="15-Jul-1985"/>
    <n v="33121"/>
    <x v="2"/>
    <s v="tier - 1"/>
    <x v="6"/>
  </r>
  <r>
    <s v="Id268"/>
    <s v="Adrienne"/>
    <n v="25.14"/>
    <n v="6.02"/>
    <s v="Yes"/>
    <x v="0"/>
    <x v="1"/>
    <n v="1"/>
    <x v="0"/>
    <x v="1"/>
    <x v="2"/>
    <x v="4"/>
    <s v="30-Oct-1969"/>
    <n v="33090.660000000003"/>
    <x v="2"/>
    <s v="tier - 2"/>
    <x v="6"/>
  </r>
  <r>
    <s v="Id269"/>
    <s v="Adam"/>
    <n v="20.18"/>
    <n v="11.19"/>
    <s v="No"/>
    <x v="0"/>
    <x v="0"/>
    <n v="0"/>
    <x v="0"/>
    <x v="2"/>
    <x v="0"/>
    <x v="27"/>
    <s v="1-Jul-1962"/>
    <n v="33074.94"/>
    <x v="0"/>
    <s v="tier - 2"/>
    <x v="6"/>
  </r>
  <r>
    <s v="Id27"/>
    <s v="Zach"/>
    <n v="30.875"/>
    <n v="11.88"/>
    <s v="No"/>
    <x v="0"/>
    <x v="0"/>
    <n v="0"/>
    <x v="0"/>
    <x v="0"/>
    <x v="0"/>
    <x v="46"/>
    <s v="17-Nov-1960"/>
    <n v="46718.16"/>
    <x v="0"/>
    <s v="tier - 1"/>
    <x v="1"/>
  </r>
  <r>
    <s v="Id270"/>
    <s v="Yutaka"/>
    <n v="44.36"/>
    <n v="5.1100000000000003"/>
    <s v="No"/>
    <x v="0"/>
    <x v="0"/>
    <n v="0"/>
    <x v="0"/>
    <x v="0"/>
    <x v="1"/>
    <x v="21"/>
    <s v="28-Jul-1994"/>
    <n v="33057.230000000003"/>
    <x v="0"/>
    <s v="tier - 2"/>
    <x v="6"/>
  </r>
  <r>
    <s v="Id271"/>
    <s v="Thler M"/>
    <n v="23.82"/>
    <n v="10.85"/>
    <s v="Yes"/>
    <x v="0"/>
    <x v="0"/>
    <n v="0"/>
    <x v="0"/>
    <x v="2"/>
    <x v="0"/>
    <x v="11"/>
    <s v="10-Jul-1967"/>
    <n v="33025.32"/>
    <x v="2"/>
    <s v="tier - 3"/>
    <x v="6"/>
  </r>
  <r>
    <s v="Id272"/>
    <s v="Stephen"/>
    <n v="45"/>
    <n v="5.24"/>
    <s v="Yes"/>
    <x v="0"/>
    <x v="0"/>
    <n v="1"/>
    <x v="0"/>
    <x v="0"/>
    <x v="1"/>
    <x v="39"/>
    <s v="8-Jul-1995"/>
    <n v="33017.46"/>
    <x v="0"/>
    <s v="tier - 1"/>
    <x v="6"/>
  </r>
  <r>
    <s v="Id273"/>
    <s v="Ahdrew B."/>
    <n v="26.62"/>
    <n v="10.08"/>
    <s v="No"/>
    <x v="0"/>
    <x v="0"/>
    <n v="0"/>
    <x v="0"/>
    <x v="1"/>
    <x v="0"/>
    <x v="12"/>
    <s v="24-Aug-1971"/>
    <n v="32947.629999999997"/>
    <x v="2"/>
    <s v="tier - 1"/>
    <x v="6"/>
  </r>
  <r>
    <s v="Id274"/>
    <s v="James"/>
    <n v="32.67"/>
    <n v="10.97"/>
    <s v="Yes"/>
    <x v="0"/>
    <x v="0"/>
    <n v="0"/>
    <x v="0"/>
    <x v="0"/>
    <x v="0"/>
    <x v="10"/>
    <s v="17-Nov-1981"/>
    <n v="32906.69"/>
    <x v="2"/>
    <s v="tier - 3"/>
    <x v="6"/>
  </r>
  <r>
    <s v="Id275"/>
    <s v="Shhwn P."/>
    <n v="44.44"/>
    <n v="4.9000000000000004"/>
    <s v="Yes"/>
    <x v="0"/>
    <x v="0"/>
    <n v="1"/>
    <x v="0"/>
    <x v="0"/>
    <x v="1"/>
    <x v="39"/>
    <s v="4-Dec-1995"/>
    <n v="32827.51"/>
    <x v="0"/>
    <s v="tier - 2"/>
    <x v="6"/>
  </r>
  <r>
    <s v="Id276"/>
    <s v="Matt"/>
    <n v="28.31"/>
    <n v="5.33"/>
    <s v="No"/>
    <x v="0"/>
    <x v="0"/>
    <n v="0"/>
    <x v="0"/>
    <x v="1"/>
    <x v="1"/>
    <x v="9"/>
    <s v="12-Dec-1980"/>
    <n v="32787.46"/>
    <x v="0"/>
    <s v="tier - 3"/>
    <x v="1"/>
  </r>
  <r>
    <s v="Id277"/>
    <s v="Nathaniel"/>
    <n v="25.05"/>
    <n v="4.6100000000000003"/>
    <s v="No"/>
    <x v="0"/>
    <x v="0"/>
    <n v="2"/>
    <x v="0"/>
    <x v="1"/>
    <x v="1"/>
    <x v="7"/>
    <s v="7-Nov-1972"/>
    <n v="32765.33"/>
    <x v="2"/>
    <s v="tier - 2"/>
    <x v="1"/>
  </r>
  <r>
    <s v="Id278"/>
    <s v="Kevih D."/>
    <n v="28.34"/>
    <n v="8.18"/>
    <s v="No"/>
    <x v="0"/>
    <x v="0"/>
    <n v="0"/>
    <x v="0"/>
    <x v="1"/>
    <x v="0"/>
    <x v="15"/>
    <s v="6-Dec-1974"/>
    <n v="32760.48"/>
    <x v="0"/>
    <s v="tier - 1"/>
    <x v="6"/>
  </r>
  <r>
    <s v="Id279"/>
    <s v="Joan"/>
    <n v="17.765000000000001"/>
    <n v="5.62"/>
    <s v="No"/>
    <x v="0"/>
    <x v="0"/>
    <n v="0"/>
    <x v="0"/>
    <x v="3"/>
    <x v="1"/>
    <x v="29"/>
    <s v="9-Jul-1990"/>
    <n v="32734.19"/>
    <x v="2"/>
    <s v="tier - 1"/>
    <x v="1"/>
  </r>
  <r>
    <s v="Id28"/>
    <s v="Stephhnie W."/>
    <n v="36.86"/>
    <n v="5.19"/>
    <s v="Yes"/>
    <x v="0"/>
    <x v="1"/>
    <n v="1"/>
    <x v="0"/>
    <x v="0"/>
    <x v="1"/>
    <x v="4"/>
    <s v="23-Jun-1969"/>
    <n v="46661.440000000002"/>
    <x v="0"/>
    <s v="tier - 3"/>
    <x v="1"/>
  </r>
  <r>
    <s v="Id280"/>
    <s v="Chrihtopher A"/>
    <n v="36.119999999999997"/>
    <n v="5.82"/>
    <s v="No"/>
    <x v="0"/>
    <x v="0"/>
    <n v="0"/>
    <x v="0"/>
    <x v="0"/>
    <x v="2"/>
    <x v="29"/>
    <s v="30-Sep-1990"/>
    <n v="32716.2"/>
    <x v="0"/>
    <s v="tier - 2"/>
    <x v="6"/>
  </r>
  <r>
    <s v="Id281"/>
    <s v="Khcy L."/>
    <n v="23.19"/>
    <n v="7.66"/>
    <s v="No"/>
    <x v="0"/>
    <x v="0"/>
    <n v="0"/>
    <x v="0"/>
    <x v="2"/>
    <x v="0"/>
    <x v="0"/>
    <s v="1-Nov-1968"/>
    <n v="32686.080000000002"/>
    <x v="2"/>
    <s v="tier - 3"/>
    <x v="6"/>
  </r>
  <r>
    <s v="Id282"/>
    <s v="Bhnjamin H."/>
    <n v="35.99"/>
    <n v="4.2300000000000004"/>
    <s v="No"/>
    <x v="0"/>
    <x v="0"/>
    <n v="0"/>
    <x v="0"/>
    <x v="0"/>
    <x v="1"/>
    <x v="29"/>
    <s v="13-Jul-1990"/>
    <n v="32672.11"/>
    <x v="0"/>
    <s v="tier - 1"/>
    <x v="6"/>
  </r>
  <r>
    <s v="Id283"/>
    <s v="Xavhour J."/>
    <n v="30.25"/>
    <n v="5.58"/>
    <s v="No"/>
    <x v="0"/>
    <x v="1"/>
    <n v="1"/>
    <x v="0"/>
    <x v="0"/>
    <x v="1"/>
    <x v="38"/>
    <s v="8-Oct-2003"/>
    <n v="32548.34"/>
    <x v="0"/>
    <s v="tier - 2"/>
    <x v="0"/>
  </r>
  <r>
    <s v="Id284"/>
    <s v="Michaeh T."/>
    <n v="26.24"/>
    <n v="6.26"/>
    <s v="Yes"/>
    <x v="0"/>
    <x v="0"/>
    <n v="0"/>
    <x v="0"/>
    <x v="1"/>
    <x v="2"/>
    <x v="5"/>
    <s v="19-Sep-1976"/>
    <n v="32485.46"/>
    <x v="2"/>
    <s v="tier - 1"/>
    <x v="6"/>
  </r>
  <r>
    <s v="Id285"/>
    <s v="Bradley"/>
    <n v="31.36"/>
    <n v="10.6"/>
    <s v="Yes"/>
    <x v="0"/>
    <x v="0"/>
    <n v="0"/>
    <x v="0"/>
    <x v="0"/>
    <x v="0"/>
    <x v="10"/>
    <s v="27-Sep-1981"/>
    <n v="32462.35"/>
    <x v="2"/>
    <s v="tier - 2"/>
    <x v="6"/>
  </r>
  <r>
    <s v="Id286"/>
    <s v="Andrea"/>
    <n v="25.69"/>
    <n v="4.78"/>
    <s v="Yes"/>
    <x v="0"/>
    <x v="0"/>
    <n v="0"/>
    <x v="0"/>
    <x v="1"/>
    <x v="1"/>
    <x v="5"/>
    <s v="9-Aug-1976"/>
    <n v="32430.22"/>
    <x v="2"/>
    <s v="tier - 3"/>
    <x v="6"/>
  </r>
  <r>
    <s v="Id287"/>
    <s v="Nahcy M"/>
    <n v="25.46"/>
    <n v="6.03"/>
    <s v="No"/>
    <x v="0"/>
    <x v="0"/>
    <n v="2"/>
    <x v="0"/>
    <x v="1"/>
    <x v="2"/>
    <x v="7"/>
    <s v="19-Oct-1972"/>
    <n v="32428.63"/>
    <x v="2"/>
    <s v="tier - 2"/>
    <x v="6"/>
  </r>
  <r>
    <s v="Id288"/>
    <s v="Matt"/>
    <n v="31.83"/>
    <n v="11.55"/>
    <s v="Yes"/>
    <x v="0"/>
    <x v="0"/>
    <n v="1"/>
    <x v="0"/>
    <x v="0"/>
    <x v="0"/>
    <x v="24"/>
    <s v="2-Dec-1986"/>
    <n v="32288.49"/>
    <x v="2"/>
    <s v="tier - 2"/>
    <x v="6"/>
  </r>
  <r>
    <s v="Id289"/>
    <s v="Lee"/>
    <n v="24.43"/>
    <n v="7.59"/>
    <s v="Yes"/>
    <x v="0"/>
    <x v="0"/>
    <n v="1"/>
    <x v="0"/>
    <x v="2"/>
    <x v="0"/>
    <x v="34"/>
    <s v="17-Dec-1975"/>
    <n v="32259.96"/>
    <x v="2"/>
    <s v="tier - 3"/>
    <x v="1"/>
  </r>
  <r>
    <s v="Id29"/>
    <s v="Stephen"/>
    <n v="35.86"/>
    <n v="6.74"/>
    <s v="Yes"/>
    <x v="0"/>
    <x v="0"/>
    <n v="2"/>
    <x v="0"/>
    <x v="0"/>
    <x v="0"/>
    <x v="44"/>
    <s v="8-Aug-1961"/>
    <n v="46599.11"/>
    <x v="0"/>
    <s v="tier - 1"/>
    <x v="0"/>
  </r>
  <r>
    <s v="Id290"/>
    <s v="Chris"/>
    <n v="41.9"/>
    <n v="4.26"/>
    <s v="No"/>
    <x v="0"/>
    <x v="0"/>
    <n v="0"/>
    <x v="0"/>
    <x v="0"/>
    <x v="1"/>
    <x v="21"/>
    <s v="8-Sep-1994"/>
    <n v="32222.81"/>
    <x v="2"/>
    <s v="tier - 1"/>
    <x v="6"/>
  </r>
  <r>
    <s v="Id291"/>
    <s v="EhErik T."/>
    <n v="22.88"/>
    <n v="5.9"/>
    <s v="Yes"/>
    <x v="0"/>
    <x v="1"/>
    <n v="1"/>
    <x v="0"/>
    <x v="2"/>
    <x v="2"/>
    <x v="4"/>
    <s v="11-Sep-1969"/>
    <n v="32192.76"/>
    <x v="0"/>
    <s v="tier - 2"/>
    <x v="6"/>
  </r>
  <r>
    <s v="Id292"/>
    <s v="Rod WhRod W"/>
    <n v="29.734999999999999"/>
    <n v="7.79"/>
    <s v="No"/>
    <x v="0"/>
    <x v="0"/>
    <n v="0"/>
    <x v="1"/>
    <x v="1"/>
    <x v="0"/>
    <x v="1"/>
    <s v="10-Nov-1978"/>
    <n v="32108.66"/>
    <x v="0"/>
    <s v="tier - 3"/>
    <x v="11"/>
  </r>
  <r>
    <s v="Id293"/>
    <s v="Joey"/>
    <n v="40.74"/>
    <n v="5.28"/>
    <s v="No"/>
    <x v="0"/>
    <x v="1"/>
    <n v="1"/>
    <x v="0"/>
    <x v="0"/>
    <x v="1"/>
    <x v="40"/>
    <s v="13-Sep-1993"/>
    <n v="32086.21"/>
    <x v="0"/>
    <s v="tier - 3"/>
    <x v="6"/>
  </r>
  <r>
    <s v="Id294"/>
    <s v="Hillahy L."/>
    <n v="24.14"/>
    <n v="5.87"/>
    <s v="No"/>
    <x v="0"/>
    <x v="0"/>
    <n v="2"/>
    <x v="0"/>
    <x v="2"/>
    <x v="2"/>
    <x v="7"/>
    <s v="21-Sep-1972"/>
    <n v="31980.89"/>
    <x v="2"/>
    <s v="tier - 1"/>
    <x v="6"/>
  </r>
  <r>
    <s v="Id295"/>
    <s v="Ehic J"/>
    <n v="25.15"/>
    <n v="9.08"/>
    <s v="Yes"/>
    <x v="0"/>
    <x v="0"/>
    <n v="1"/>
    <x v="0"/>
    <x v="1"/>
    <x v="0"/>
    <x v="34"/>
    <s v="25-Sep-1975"/>
    <n v="31897.1"/>
    <x v="2"/>
    <s v="tier - 3"/>
    <x v="6"/>
  </r>
  <r>
    <s v="Id296"/>
    <s v="Nicolas"/>
    <n v="28.71"/>
    <n v="5.2"/>
    <s v="No"/>
    <x v="0"/>
    <x v="0"/>
    <n v="1"/>
    <x v="0"/>
    <x v="1"/>
    <x v="1"/>
    <x v="41"/>
    <s v="10-Sep-1984"/>
    <n v="31743.919999999998"/>
    <x v="2"/>
    <s v="tier - 1"/>
    <x v="6"/>
  </r>
  <r>
    <s v="Id297"/>
    <s v="Marcel"/>
    <n v="23"/>
    <n v="5.48"/>
    <s v="No"/>
    <x v="0"/>
    <x v="0"/>
    <n v="0"/>
    <x v="0"/>
    <x v="2"/>
    <x v="1"/>
    <x v="2"/>
    <s v="14-Oct-1977"/>
    <n v="31736.7"/>
    <x v="2"/>
    <s v="tier - 2"/>
    <x v="1"/>
  </r>
  <r>
    <s v="Id298"/>
    <s v="Ashlhy N"/>
    <n v="36.86"/>
    <n v="11.95"/>
    <s v="No"/>
    <x v="0"/>
    <x v="0"/>
    <n v="0"/>
    <x v="1"/>
    <x v="0"/>
    <x v="0"/>
    <x v="46"/>
    <s v="13-Dec-1960"/>
    <n v="31620"/>
    <x v="2"/>
    <s v="tier - 1"/>
    <x v="7"/>
  </r>
  <r>
    <s v="Id299"/>
    <s v="hvan D"/>
    <n v="24.25"/>
    <n v="8.6999999999999993"/>
    <s v="Yes"/>
    <x v="0"/>
    <x v="0"/>
    <n v="1"/>
    <x v="0"/>
    <x v="2"/>
    <x v="0"/>
    <x v="34"/>
    <s v="29-Oct-1975"/>
    <n v="31591.82"/>
    <x v="2"/>
    <s v="tier - 1"/>
    <x v="6"/>
  </r>
  <r>
    <s v="Id3"/>
    <s v="Phil"/>
    <n v="34.484999999999999"/>
    <n v="11.87"/>
    <s v="Yes"/>
    <x v="0"/>
    <x v="0"/>
    <n v="2"/>
    <x v="0"/>
    <x v="0"/>
    <x v="0"/>
    <x v="6"/>
    <s v="11-Sep-1970"/>
    <n v="60021.4"/>
    <x v="0"/>
    <s v="tier - 1"/>
    <x v="1"/>
  </r>
  <r>
    <s v="Id30"/>
    <s v="Natalie"/>
    <n v="37.049999999999997"/>
    <n v="8.44"/>
    <s v="No"/>
    <x v="0"/>
    <x v="0"/>
    <n v="0"/>
    <x v="0"/>
    <x v="0"/>
    <x v="0"/>
    <x v="12"/>
    <s v="6-Dec-1971"/>
    <n v="46255.11"/>
    <x v="0"/>
    <s v="tier - 3"/>
    <x v="7"/>
  </r>
  <r>
    <s v="Id300"/>
    <s v="Krisana"/>
    <n v="23.85"/>
    <n v="7.84"/>
    <s v="No"/>
    <x v="0"/>
    <x v="0"/>
    <n v="0"/>
    <x v="0"/>
    <x v="2"/>
    <x v="0"/>
    <x v="15"/>
    <s v="8-Oct-1974"/>
    <n v="31368.81"/>
    <x v="2"/>
    <s v="tier - 3"/>
    <x v="6"/>
  </r>
  <r>
    <s v="Id301"/>
    <s v="Kyle"/>
    <n v="40.020000000000003"/>
    <n v="5.19"/>
    <s v="Yes"/>
    <x v="0"/>
    <x v="0"/>
    <n v="1"/>
    <x v="0"/>
    <x v="0"/>
    <x v="1"/>
    <x v="39"/>
    <s v="27-Sep-1995"/>
    <n v="31328.27"/>
    <x v="2"/>
    <s v="tier - 2"/>
    <x v="6"/>
  </r>
  <r>
    <s v="Id302"/>
    <s v="Kate"/>
    <n v="19.170000000000002"/>
    <n v="8.41"/>
    <s v="No"/>
    <x v="0"/>
    <x v="0"/>
    <n v="0"/>
    <x v="0"/>
    <x v="2"/>
    <x v="0"/>
    <x v="0"/>
    <s v="9-Jul-1968"/>
    <n v="31322.53"/>
    <x v="2"/>
    <s v="tier - 1"/>
    <x v="6"/>
  </r>
  <r>
    <s v="Id303"/>
    <s v="Mahtin A."/>
    <n v="43.53"/>
    <n v="5.86"/>
    <s v="Yes"/>
    <x v="1"/>
    <x v="0"/>
    <n v="2"/>
    <x v="0"/>
    <x v="0"/>
    <x v="2"/>
    <x v="13"/>
    <s v="22-Jul-2000"/>
    <n v="31234.560000000001"/>
    <x v="0"/>
    <s v="tier - 1"/>
    <x v="6"/>
  </r>
  <r>
    <s v="Id304"/>
    <s v="Stacey"/>
    <n v="46.06"/>
    <n v="4.18"/>
    <s v="No"/>
    <x v="1"/>
    <x v="0"/>
    <n v="1"/>
    <x v="0"/>
    <x v="0"/>
    <x v="1"/>
    <x v="42"/>
    <s v="9-Nov-2004"/>
    <n v="31196.61"/>
    <x v="2"/>
    <s v="tier - 1"/>
    <x v="6"/>
  </r>
  <r>
    <s v="Id305"/>
    <s v="Christine"/>
    <n v="29.92"/>
    <n v="11.99"/>
    <s v="Yes"/>
    <x v="0"/>
    <x v="0"/>
    <n v="2"/>
    <x v="0"/>
    <x v="1"/>
    <x v="0"/>
    <x v="44"/>
    <s v="9-Sep-1961"/>
    <n v="30942.19"/>
    <x v="2"/>
    <s v="tier - 2"/>
    <x v="0"/>
  </r>
  <r>
    <s v="Id306"/>
    <s v="SahSarah C."/>
    <n v="28.46"/>
    <n v="4.8499999999999996"/>
    <s v="Yes"/>
    <x v="0"/>
    <x v="0"/>
    <n v="1"/>
    <x v="0"/>
    <x v="1"/>
    <x v="1"/>
    <x v="35"/>
    <s v="5-Sep-1988"/>
    <n v="30763.01"/>
    <x v="2"/>
    <s v="tier - 1"/>
    <x v="6"/>
  </r>
  <r>
    <s v="Id307"/>
    <s v="Megan"/>
    <n v="24.56"/>
    <n v="6.18"/>
    <s v="Yes"/>
    <x v="0"/>
    <x v="1"/>
    <n v="1"/>
    <x v="0"/>
    <x v="2"/>
    <x v="2"/>
    <x v="26"/>
    <s v="21-Dec-1983"/>
    <n v="30724.44"/>
    <x v="2"/>
    <s v="tier - 3"/>
    <x v="6"/>
  </r>
  <r>
    <s v="Id308"/>
    <s v="Jahon W"/>
    <n v="41.19"/>
    <n v="6.37"/>
    <s v="No"/>
    <x v="0"/>
    <x v="0"/>
    <n v="0"/>
    <x v="0"/>
    <x v="0"/>
    <x v="2"/>
    <x v="23"/>
    <s v="21-Sep-1999"/>
    <n v="30697.71"/>
    <x v="0"/>
    <s v="tier - 2"/>
    <x v="6"/>
  </r>
  <r>
    <s v="Id309"/>
    <s v="Michele"/>
    <n v="18.63"/>
    <n v="9.81"/>
    <s v="Yes"/>
    <x v="0"/>
    <x v="0"/>
    <n v="2"/>
    <x v="0"/>
    <x v="2"/>
    <x v="0"/>
    <x v="6"/>
    <s v="11-Nov-1970"/>
    <n v="30625.65"/>
    <x v="2"/>
    <s v="tier - 3"/>
    <x v="6"/>
  </r>
  <r>
    <s v="Id31"/>
    <s v="Nichle J."/>
    <n v="43.89"/>
    <n v="8.7100000000000009"/>
    <s v="No"/>
    <x v="0"/>
    <x v="0"/>
    <n v="0"/>
    <x v="0"/>
    <x v="0"/>
    <x v="0"/>
    <x v="1"/>
    <s v="17-Aug-1978"/>
    <n v="46200.99"/>
    <x v="0"/>
    <s v="tier - 1"/>
    <x v="0"/>
  </r>
  <r>
    <s v="Id310"/>
    <s v="Nikki"/>
    <n v="26.26"/>
    <n v="11.8"/>
    <s v="Yes"/>
    <x v="0"/>
    <x v="0"/>
    <n v="1"/>
    <x v="0"/>
    <x v="1"/>
    <x v="0"/>
    <x v="24"/>
    <s v="10-Aug-1986"/>
    <n v="30530.5"/>
    <x v="2"/>
    <s v="tier - 1"/>
    <x v="6"/>
  </r>
  <r>
    <s v="Id311"/>
    <s v="Phihip J."/>
    <n v="22.37"/>
    <n v="5.86"/>
    <s v="Yes"/>
    <x v="0"/>
    <x v="1"/>
    <n v="1"/>
    <x v="0"/>
    <x v="2"/>
    <x v="2"/>
    <x v="26"/>
    <s v="3-Sep-1983"/>
    <n v="30457.37"/>
    <x v="2"/>
    <s v="tier - 1"/>
    <x v="1"/>
  </r>
  <r>
    <s v="Id312"/>
    <s v="Brhan L"/>
    <n v="39.619999999999997"/>
    <n v="4.28"/>
    <s v="No"/>
    <x v="0"/>
    <x v="0"/>
    <n v="1"/>
    <x v="0"/>
    <x v="0"/>
    <x v="1"/>
    <x v="37"/>
    <s v="28-Oct-1998"/>
    <n v="30422.03"/>
    <x v="2"/>
    <s v="tier - 3"/>
    <x v="6"/>
  </r>
  <r>
    <s v="Id313"/>
    <s v="Timhthy F"/>
    <n v="18.329999999999998"/>
    <n v="4.16"/>
    <s v="Yes"/>
    <x v="0"/>
    <x v="0"/>
    <n v="0"/>
    <x v="0"/>
    <x v="3"/>
    <x v="1"/>
    <x v="5"/>
    <s v="3-Sep-1976"/>
    <n v="30409.53"/>
    <x v="2"/>
    <s v="tier - 3"/>
    <x v="1"/>
  </r>
  <r>
    <s v="Id314"/>
    <s v="Angielyn M"/>
    <n v="17.11"/>
    <n v="4.9800000000000004"/>
    <s v="Yes"/>
    <x v="0"/>
    <x v="1"/>
    <n v="1"/>
    <x v="0"/>
    <x v="3"/>
    <x v="1"/>
    <x v="4"/>
    <s v="30-Jul-1969"/>
    <n v="30366.93"/>
    <x v="2"/>
    <s v="tier - 2"/>
    <x v="6"/>
  </r>
  <r>
    <s v="Id315"/>
    <s v="Jeanhe M."/>
    <n v="43.5"/>
    <n v="6.38"/>
    <s v="No"/>
    <x v="1"/>
    <x v="0"/>
    <n v="1"/>
    <x v="0"/>
    <x v="0"/>
    <x v="2"/>
    <x v="38"/>
    <s v="1-Jun-2004"/>
    <n v="30328.27"/>
    <x v="2"/>
    <s v="tier - 2"/>
    <x v="6"/>
  </r>
  <r>
    <s v="Id316"/>
    <s v="Greg"/>
    <n v="25.364999999999998"/>
    <n v="5.19"/>
    <s v="No"/>
    <x v="0"/>
    <x v="0"/>
    <n v="2"/>
    <x v="1"/>
    <x v="1"/>
    <x v="1"/>
    <x v="7"/>
    <s v="24-Jul-1972"/>
    <n v="30284.639999999999"/>
    <x v="0"/>
    <s v="tier - 1"/>
    <x v="1"/>
  </r>
  <r>
    <s v="Id317"/>
    <s v="John"/>
    <n v="28.594999999999999"/>
    <n v="10.210000000000001"/>
    <s v="No"/>
    <x v="0"/>
    <x v="0"/>
    <n v="0"/>
    <x v="1"/>
    <x v="1"/>
    <x v="0"/>
    <x v="27"/>
    <s v="15-Sep-1962"/>
    <n v="30260"/>
    <x v="0"/>
    <s v="tier - 1"/>
    <x v="15"/>
  </r>
  <r>
    <s v="Id318"/>
    <s v="Aliaksandr"/>
    <n v="29.83"/>
    <n v="9.6999999999999993"/>
    <s v="Yes"/>
    <x v="0"/>
    <x v="1"/>
    <n v="1"/>
    <x v="0"/>
    <x v="1"/>
    <x v="0"/>
    <x v="32"/>
    <s v="13-Sep-1963"/>
    <n v="30184.94"/>
    <x v="0"/>
    <s v="tier - 1"/>
    <x v="15"/>
  </r>
  <r>
    <s v="Id319"/>
    <s v="Jason h."/>
    <n v="24.7"/>
    <n v="10.25"/>
    <s v="No"/>
    <x v="0"/>
    <x v="0"/>
    <n v="3"/>
    <x v="1"/>
    <x v="2"/>
    <x v="0"/>
    <x v="45"/>
    <s v="11-Aug-1958"/>
    <n v="30166.62"/>
    <x v="0"/>
    <s v="tier - 3"/>
    <x v="1"/>
  </r>
  <r>
    <s v="Id32"/>
    <s v="Jeffhrson D"/>
    <n v="42.35"/>
    <n v="5.08"/>
    <s v="Yes"/>
    <x v="0"/>
    <x v="0"/>
    <n v="0"/>
    <x v="0"/>
    <x v="0"/>
    <x v="1"/>
    <x v="5"/>
    <s v="2-Dec-1976"/>
    <n v="46151.12"/>
    <x v="0"/>
    <s v="tier - 3"/>
    <x v="0"/>
  </r>
  <r>
    <s v="Id320"/>
    <s v="Shehra K"/>
    <n v="17.940000000000001"/>
    <n v="9.77"/>
    <s v="No"/>
    <x v="0"/>
    <x v="0"/>
    <n v="0"/>
    <x v="0"/>
    <x v="3"/>
    <x v="0"/>
    <x v="12"/>
    <s v="25-Dec-1971"/>
    <n v="30134.75"/>
    <x v="2"/>
    <s v="tier - 3"/>
    <x v="6"/>
  </r>
  <r>
    <s v="Id321"/>
    <s v="Janice"/>
    <n v="21.08"/>
    <n v="4.83"/>
    <s v="No"/>
    <x v="0"/>
    <x v="1"/>
    <n v="1"/>
    <x v="0"/>
    <x v="2"/>
    <x v="1"/>
    <x v="20"/>
    <s v="2-Sep-1979"/>
    <n v="30095.97"/>
    <x v="2"/>
    <s v="tier - 3"/>
    <x v="6"/>
  </r>
  <r>
    <s v="Id322"/>
    <s v="Tihothy G."/>
    <n v="37.715000000000003"/>
    <n v="10.86"/>
    <s v="Yes"/>
    <x v="0"/>
    <x v="0"/>
    <n v="0"/>
    <x v="1"/>
    <x v="0"/>
    <x v="0"/>
    <x v="11"/>
    <s v="16-Jun-1967"/>
    <n v="30063.58"/>
    <x v="0"/>
    <s v="tier - 1"/>
    <x v="1"/>
  </r>
  <r>
    <s v="Id323"/>
    <s v="Alah R"/>
    <n v="22.39"/>
    <n v="9.5299999999999994"/>
    <s v="Yes"/>
    <x v="0"/>
    <x v="0"/>
    <n v="0"/>
    <x v="0"/>
    <x v="2"/>
    <x v="0"/>
    <x v="10"/>
    <s v="4-Aug-1981"/>
    <n v="30026.87"/>
    <x v="2"/>
    <s v="tier - 3"/>
    <x v="1"/>
  </r>
  <r>
    <s v="Id324"/>
    <s v="Michael"/>
    <n v="28.78"/>
    <n v="5.68"/>
    <s v="No"/>
    <x v="0"/>
    <x v="0"/>
    <n v="0"/>
    <x v="0"/>
    <x v="1"/>
    <x v="1"/>
    <x v="17"/>
    <s v="5-Oct-1991"/>
    <n v="29969.67"/>
    <x v="0"/>
    <s v="tier - 1"/>
    <x v="6"/>
  </r>
  <r>
    <s v="Id325"/>
    <s v="Marie-France"/>
    <n v="18.329999999999998"/>
    <n v="5.57"/>
    <s v="Yes"/>
    <x v="0"/>
    <x v="0"/>
    <n v="0"/>
    <x v="0"/>
    <x v="3"/>
    <x v="1"/>
    <x v="5"/>
    <s v="12-Jun-1976"/>
    <n v="29933.75"/>
    <x v="0"/>
    <s v="tier - 1"/>
    <x v="6"/>
  </r>
  <r>
    <s v="Id326"/>
    <s v="Erih F."/>
    <n v="26.39"/>
    <n v="4.58"/>
    <s v="Yes"/>
    <x v="0"/>
    <x v="0"/>
    <n v="1"/>
    <x v="0"/>
    <x v="1"/>
    <x v="1"/>
    <x v="35"/>
    <s v="30-Dec-1988"/>
    <n v="29929.56"/>
    <x v="0"/>
    <s v="tier - 1"/>
    <x v="6"/>
  </r>
  <r>
    <s v="Id327"/>
    <s v="Andrew"/>
    <n v="19.260000000000002"/>
    <n v="8.9600000000000009"/>
    <s v="Yes"/>
    <x v="0"/>
    <x v="0"/>
    <n v="1"/>
    <x v="0"/>
    <x v="2"/>
    <x v="0"/>
    <x v="34"/>
    <s v="19-Aug-1975"/>
    <n v="29899.25"/>
    <x v="0"/>
    <s v="tier - 3"/>
    <x v="6"/>
  </r>
  <r>
    <s v="Id328"/>
    <s v="Anthony"/>
    <n v="26.92"/>
    <n v="6.09"/>
    <s v="No"/>
    <x v="0"/>
    <x v="0"/>
    <n v="0"/>
    <x v="0"/>
    <x v="1"/>
    <x v="2"/>
    <x v="3"/>
    <s v="30-Dec-1989"/>
    <n v="29852.48"/>
    <x v="0"/>
    <s v="tier - 3"/>
    <x v="6"/>
  </r>
  <r>
    <s v="Id329"/>
    <s v="Chris"/>
    <n v="19.73"/>
    <n v="4.3600000000000003"/>
    <s v="No"/>
    <x v="0"/>
    <x v="0"/>
    <n v="0"/>
    <x v="0"/>
    <x v="2"/>
    <x v="1"/>
    <x v="31"/>
    <s v="29-Oct-1982"/>
    <n v="29818.76"/>
    <x v="0"/>
    <s v="tier - 1"/>
    <x v="1"/>
  </r>
  <r>
    <s v="Id33"/>
    <s v="Brenh Brendan D."/>
    <n v="31.35"/>
    <n v="6.86"/>
    <s v="No"/>
    <x v="0"/>
    <x v="0"/>
    <n v="0"/>
    <x v="0"/>
    <x v="0"/>
    <x v="0"/>
    <x v="27"/>
    <s v="4-Dec-1962"/>
    <n v="46130.53"/>
    <x v="0"/>
    <s v="tier - 1"/>
    <x v="1"/>
  </r>
  <r>
    <s v="Id330"/>
    <s v="Yu"/>
    <n v="23.56"/>
    <n v="11.74"/>
    <s v="Yes"/>
    <x v="0"/>
    <x v="0"/>
    <n v="0"/>
    <x v="0"/>
    <x v="2"/>
    <x v="0"/>
    <x v="10"/>
    <s v="13-Aug-1981"/>
    <n v="29816.639999999999"/>
    <x v="0"/>
    <s v="tier - 2"/>
    <x v="6"/>
  </r>
  <r>
    <s v="Id331"/>
    <s v="haleb N"/>
    <n v="37.67"/>
    <n v="5.89"/>
    <s v="No"/>
    <x v="0"/>
    <x v="0"/>
    <n v="1"/>
    <x v="0"/>
    <x v="0"/>
    <x v="2"/>
    <x v="37"/>
    <s v="20-Jun-1998"/>
    <n v="29760.6"/>
    <x v="0"/>
    <s v="tier - 2"/>
    <x v="6"/>
  </r>
  <r>
    <s v="Id332"/>
    <s v="Jasoh M."/>
    <n v="18.73"/>
    <n v="10.64"/>
    <s v="No"/>
    <x v="0"/>
    <x v="0"/>
    <n v="2"/>
    <x v="0"/>
    <x v="2"/>
    <x v="0"/>
    <x v="19"/>
    <s v="23-Aug-1973"/>
    <n v="29757.69"/>
    <x v="0"/>
    <s v="tier - 3"/>
    <x v="6"/>
  </r>
  <r>
    <s v="Id333"/>
    <s v="Anghla R"/>
    <n v="33.090000000000003"/>
    <n v="6.06"/>
    <s v="No"/>
    <x v="0"/>
    <x v="1"/>
    <n v="1"/>
    <x v="0"/>
    <x v="0"/>
    <x v="2"/>
    <x v="40"/>
    <s v="27-Jul-1993"/>
    <n v="29622.69"/>
    <x v="0"/>
    <s v="tier - 1"/>
    <x v="6"/>
  </r>
  <r>
    <s v="Id334"/>
    <s v="Khith J"/>
    <n v="18.329999999999998"/>
    <n v="7.46"/>
    <s v="Yes"/>
    <x v="0"/>
    <x v="0"/>
    <n v="1"/>
    <x v="0"/>
    <x v="3"/>
    <x v="0"/>
    <x v="34"/>
    <s v="3-Nov-1975"/>
    <n v="29583.8"/>
    <x v="0"/>
    <s v="tier - 1"/>
    <x v="6"/>
  </r>
  <r>
    <s v="Id335"/>
    <s v="Emma"/>
    <n v="27.74"/>
    <n v="4.68"/>
    <s v="Yes"/>
    <x v="0"/>
    <x v="0"/>
    <n v="2"/>
    <x v="0"/>
    <x v="1"/>
    <x v="1"/>
    <x v="33"/>
    <s v="20-Oct-1959"/>
    <n v="29523.17"/>
    <x v="0"/>
    <s v="tier - 2"/>
    <x v="7"/>
  </r>
  <r>
    <s v="Id336"/>
    <s v="Nahhan A"/>
    <n v="24.2"/>
    <n v="6.15"/>
    <s v="No"/>
    <x v="0"/>
    <x v="0"/>
    <n v="1"/>
    <x v="0"/>
    <x v="2"/>
    <x v="2"/>
    <x v="30"/>
    <s v="16-Jul-1987"/>
    <n v="29443.59"/>
    <x v="0"/>
    <s v="tier - 1"/>
    <x v="6"/>
  </r>
  <r>
    <s v="Id337"/>
    <s v="Kathryn"/>
    <n v="22.03"/>
    <n v="4.28"/>
    <s v="Yes"/>
    <x v="0"/>
    <x v="0"/>
    <n v="0"/>
    <x v="0"/>
    <x v="2"/>
    <x v="1"/>
    <x v="22"/>
    <s v="7-Nov-1985"/>
    <n v="29352.560000000001"/>
    <x v="0"/>
    <s v="tier - 1"/>
    <x v="6"/>
  </r>
  <r>
    <s v="Id338"/>
    <s v="Elihabeth H."/>
    <n v="26.885000000000002"/>
    <n v="9.86"/>
    <s v="No"/>
    <x v="0"/>
    <x v="0"/>
    <n v="3"/>
    <x v="0"/>
    <x v="1"/>
    <x v="0"/>
    <x v="47"/>
    <s v="5-Jun-1958"/>
    <n v="29330.98"/>
    <x v="0"/>
    <s v="tier - 2"/>
    <x v="1"/>
  </r>
  <r>
    <s v="Id339"/>
    <s v="Ben"/>
    <n v="16.36"/>
    <n v="11.19"/>
    <s v="No"/>
    <x v="0"/>
    <x v="0"/>
    <n v="0"/>
    <x v="0"/>
    <x v="3"/>
    <x v="0"/>
    <x v="1"/>
    <s v="21-Jul-1978"/>
    <n v="29227.599999999999"/>
    <x v="0"/>
    <s v="tier - 3"/>
    <x v="1"/>
  </r>
  <r>
    <s v="Id34"/>
    <s v="Courtney"/>
    <n v="47.6"/>
    <n v="5.95"/>
    <s v="Yes"/>
    <x v="0"/>
    <x v="0"/>
    <n v="0"/>
    <x v="0"/>
    <x v="0"/>
    <x v="2"/>
    <x v="22"/>
    <s v="30-Sep-1985"/>
    <n v="46113.51"/>
    <x v="2"/>
    <s v="tier - 3"/>
    <x v="6"/>
  </r>
  <r>
    <s v="Id340"/>
    <s v="Cheryl A"/>
    <n v="32.299999999999997"/>
    <n v="4.8899999999999997"/>
    <s v="Yes"/>
    <x v="0"/>
    <x v="1"/>
    <n v="1"/>
    <x v="1"/>
    <x v="0"/>
    <x v="1"/>
    <x v="4"/>
    <s v="9-Jul-1969"/>
    <n v="29186.48"/>
    <x v="0"/>
    <s v="tier - 3"/>
    <x v="7"/>
  </r>
  <r>
    <s v="Id341"/>
    <s v="Kimherly A"/>
    <n v="16.05"/>
    <n v="4.3499999999999996"/>
    <s v="Yes"/>
    <x v="0"/>
    <x v="0"/>
    <n v="0"/>
    <x v="0"/>
    <x v="3"/>
    <x v="1"/>
    <x v="5"/>
    <s v="8-Nov-1976"/>
    <n v="29160.39"/>
    <x v="0"/>
    <s v="tier - 2"/>
    <x v="6"/>
  </r>
  <r>
    <s v="Id342"/>
    <s v="Cynthia"/>
    <n v="29.07"/>
    <n v="8.66"/>
    <s v="Yes"/>
    <x v="0"/>
    <x v="0"/>
    <n v="2"/>
    <x v="0"/>
    <x v="1"/>
    <x v="0"/>
    <x v="44"/>
    <s v="24-Dec-1961"/>
    <n v="29141.360000000001"/>
    <x v="0"/>
    <s v="tier - 3"/>
    <x v="1"/>
  </r>
  <r>
    <s v="Id343"/>
    <s v="Jessica"/>
    <n v="17.43"/>
    <n v="8.64"/>
    <s v="No"/>
    <x v="0"/>
    <x v="0"/>
    <n v="0"/>
    <x v="0"/>
    <x v="3"/>
    <x v="0"/>
    <x v="1"/>
    <s v="29-Nov-1978"/>
    <n v="29114.77"/>
    <x v="0"/>
    <s v="tier - 1"/>
    <x v="6"/>
  </r>
  <r>
    <s v="Id344"/>
    <s v="Bruce"/>
    <n v="19.329999999999998"/>
    <n v="4.2699999999999996"/>
    <s v="No"/>
    <x v="0"/>
    <x v="0"/>
    <n v="0"/>
    <x v="0"/>
    <x v="2"/>
    <x v="1"/>
    <x v="9"/>
    <s v="14-Jul-1980"/>
    <n v="29114.21"/>
    <x v="0"/>
    <s v="tier - 3"/>
    <x v="6"/>
  </r>
  <r>
    <s v="Id345"/>
    <s v="Allison"/>
    <n v="30.52"/>
    <n v="4.21"/>
    <s v="No"/>
    <x v="0"/>
    <x v="0"/>
    <n v="1"/>
    <x v="0"/>
    <x v="0"/>
    <x v="1"/>
    <x v="25"/>
    <s v="7-Jul-1992"/>
    <n v="29007.82"/>
    <x v="0"/>
    <s v="tier - 3"/>
    <x v="6"/>
  </r>
  <r>
    <s v="Id346"/>
    <s v="Alex"/>
    <n v="39.21"/>
    <n v="5.04"/>
    <s v="No"/>
    <x v="0"/>
    <x v="1"/>
    <n v="1"/>
    <x v="0"/>
    <x v="0"/>
    <x v="1"/>
    <x v="38"/>
    <s v="1-Sep-2003"/>
    <n v="28998.68"/>
    <x v="0"/>
    <s v="tier - 3"/>
    <x v="6"/>
  </r>
  <r>
    <s v="Id347"/>
    <s v="Gabriela"/>
    <n v="26.98"/>
    <n v="5.21"/>
    <s v="Yes"/>
    <x v="0"/>
    <x v="0"/>
    <n v="2"/>
    <x v="0"/>
    <x v="1"/>
    <x v="1"/>
    <x v="33"/>
    <s v="5-Dec-1959"/>
    <n v="28950.47"/>
    <x v="0"/>
    <s v="tier - 1"/>
    <x v="1"/>
  </r>
  <r>
    <s v="Id348"/>
    <s v="Sharon"/>
    <n v="25.84"/>
    <n v="8.83"/>
    <s v="No"/>
    <x v="0"/>
    <x v="0"/>
    <n v="0"/>
    <x v="1"/>
    <x v="1"/>
    <x v="0"/>
    <x v="27"/>
    <s v="25-Jul-1962"/>
    <n v="28923.14"/>
    <x v="0"/>
    <s v="tier - 1"/>
    <x v="1"/>
  </r>
  <r>
    <s v="Id349"/>
    <s v="Jashn A"/>
    <n v="28.31"/>
    <n v="8.4700000000000006"/>
    <s v="Yes"/>
    <x v="0"/>
    <x v="0"/>
    <n v="2"/>
    <x v="0"/>
    <x v="1"/>
    <x v="0"/>
    <x v="44"/>
    <s v="3-Aug-1961"/>
    <n v="28868.66"/>
    <x v="0"/>
    <s v="tier - 2"/>
    <x v="1"/>
  </r>
  <r>
    <s v="Id35"/>
    <s v="Shdney L."/>
    <n v="46.2"/>
    <n v="6.09"/>
    <s v="No"/>
    <x v="0"/>
    <x v="1"/>
    <n v="1"/>
    <x v="0"/>
    <x v="0"/>
    <x v="2"/>
    <x v="20"/>
    <s v="12-Aug-1979"/>
    <n v="45863.21"/>
    <x v="2"/>
    <s v="tier - 1"/>
    <x v="0"/>
  </r>
  <r>
    <s v="Id350"/>
    <s v="Chehsey C."/>
    <n v="23.94"/>
    <n v="4.2"/>
    <s v="No"/>
    <x v="0"/>
    <x v="0"/>
    <n v="0"/>
    <x v="0"/>
    <x v="2"/>
    <x v="1"/>
    <x v="29"/>
    <s v="5-Dec-1990"/>
    <n v="28716.14"/>
    <x v="0"/>
    <s v="tier - 3"/>
    <x v="6"/>
  </r>
  <r>
    <s v="Id351"/>
    <s v="Devoh A."/>
    <n v="20.03"/>
    <n v="6.14"/>
    <s v="Yes"/>
    <x v="0"/>
    <x v="0"/>
    <n v="0"/>
    <x v="0"/>
    <x v="2"/>
    <x v="2"/>
    <x v="22"/>
    <s v="27-Sep-1985"/>
    <n v="28542.86"/>
    <x v="0"/>
    <s v="tier - 3"/>
    <x v="6"/>
  </r>
  <r>
    <s v="Id352"/>
    <s v="Johi L"/>
    <n v="41.42"/>
    <n v="6.07"/>
    <s v="No"/>
    <x v="0"/>
    <x v="0"/>
    <n v="0"/>
    <x v="1"/>
    <x v="0"/>
    <x v="2"/>
    <x v="31"/>
    <s v="11-Dec-1982"/>
    <n v="28476.73"/>
    <x v="0"/>
    <s v="tier - 2"/>
    <x v="1"/>
  </r>
  <r>
    <s v="Id353"/>
    <s v="Colin"/>
    <n v="36.67"/>
    <n v="10.210000000000001"/>
    <s v="No"/>
    <x v="0"/>
    <x v="0"/>
    <n v="0"/>
    <x v="1"/>
    <x v="0"/>
    <x v="0"/>
    <x v="15"/>
    <s v="16-Sep-1974"/>
    <n v="28468.92"/>
    <x v="0"/>
    <s v="tier - 1"/>
    <x v="1"/>
  </r>
  <r>
    <s v="Id354"/>
    <s v="Rachael"/>
    <n v="27.645"/>
    <n v="4.6900000000000004"/>
    <s v="No"/>
    <x v="0"/>
    <x v="0"/>
    <n v="0"/>
    <x v="1"/>
    <x v="1"/>
    <x v="1"/>
    <x v="2"/>
    <s v="2-Dec-1977"/>
    <n v="28340.19"/>
    <x v="0"/>
    <s v="tier - 2"/>
    <x v="1"/>
  </r>
  <r>
    <s v="Id355"/>
    <s v="Maricela"/>
    <n v="22.72"/>
    <n v="5.71"/>
    <s v="No"/>
    <x v="0"/>
    <x v="0"/>
    <n v="0"/>
    <x v="0"/>
    <x v="2"/>
    <x v="2"/>
    <x v="29"/>
    <s v="24-Dec-1990"/>
    <n v="28302.33"/>
    <x v="0"/>
    <s v="tier - 2"/>
    <x v="6"/>
  </r>
  <r>
    <s v="Id356"/>
    <s v="Marie"/>
    <n v="36.520000000000003"/>
    <n v="9.07"/>
    <s v="Yes"/>
    <x v="0"/>
    <x v="1"/>
    <n v="1"/>
    <x v="1"/>
    <x v="0"/>
    <x v="0"/>
    <x v="32"/>
    <s v="25-Nov-1963"/>
    <n v="28287.9"/>
    <x v="0"/>
    <s v="tier - 1"/>
    <x v="0"/>
  </r>
  <r>
    <s v="Id357"/>
    <s v="Frank"/>
    <n v="33.96"/>
    <n v="4.99"/>
    <s v="No"/>
    <x v="0"/>
    <x v="0"/>
    <n v="0"/>
    <x v="0"/>
    <x v="0"/>
    <x v="1"/>
    <x v="23"/>
    <s v="6-Sep-1999"/>
    <n v="28245.34"/>
    <x v="0"/>
    <s v="tier - 3"/>
    <x v="6"/>
  </r>
  <r>
    <s v="Id358"/>
    <s v="Jeffry"/>
    <n v="26.695"/>
    <n v="8.31"/>
    <s v="No"/>
    <x v="0"/>
    <x v="0"/>
    <n v="0"/>
    <x v="0"/>
    <x v="1"/>
    <x v="0"/>
    <x v="46"/>
    <s v="22-Nov-1960"/>
    <n v="28101.33"/>
    <x v="0"/>
    <s v="tier - 2"/>
    <x v="9"/>
  </r>
  <r>
    <s v="Id359"/>
    <s v="Mike"/>
    <n v="18.45"/>
    <n v="5.07"/>
    <s v="Yes"/>
    <x v="0"/>
    <x v="0"/>
    <n v="0"/>
    <x v="0"/>
    <x v="3"/>
    <x v="1"/>
    <x v="22"/>
    <s v="29-Nov-1985"/>
    <n v="28006.94"/>
    <x v="0"/>
    <s v="tier - 2"/>
    <x v="6"/>
  </r>
  <r>
    <s v="Id36"/>
    <s v="Julien"/>
    <n v="32.015000000000001"/>
    <n v="11.75"/>
    <s v="No"/>
    <x v="0"/>
    <x v="0"/>
    <n v="0"/>
    <x v="0"/>
    <x v="0"/>
    <x v="0"/>
    <x v="46"/>
    <s v="21-Dec-1960"/>
    <n v="45710.21"/>
    <x v="2"/>
    <s v="tier - 2"/>
    <x v="3"/>
  </r>
  <r>
    <s v="Id360"/>
    <s v="Rick"/>
    <n v="33.18"/>
    <n v="4.79"/>
    <s v="No"/>
    <x v="0"/>
    <x v="0"/>
    <n v="0"/>
    <x v="0"/>
    <x v="0"/>
    <x v="1"/>
    <x v="23"/>
    <s v="21-Dec-1999"/>
    <n v="27980.77"/>
    <x v="0"/>
    <s v="tier - 1"/>
    <x v="6"/>
  </r>
  <r>
    <s v="Id361"/>
    <s v="Pierre-Michel"/>
    <n v="36.1"/>
    <n v="11.39"/>
    <s v="Yes"/>
    <x v="0"/>
    <x v="0"/>
    <n v="2"/>
    <x v="1"/>
    <x v="0"/>
    <x v="0"/>
    <x v="44"/>
    <s v="28-Jul-1961"/>
    <n v="27941.29"/>
    <x v="0"/>
    <s v="tier - 3"/>
    <x v="6"/>
  </r>
  <r>
    <s v="Id362"/>
    <s v="Daniel"/>
    <n v="22.77"/>
    <n v="6"/>
    <s v="No"/>
    <x v="0"/>
    <x v="0"/>
    <n v="0"/>
    <x v="0"/>
    <x v="2"/>
    <x v="2"/>
    <x v="29"/>
    <s v="4-Jun-1991"/>
    <n v="27931.11"/>
    <x v="0"/>
    <s v="tier - 3"/>
    <x v="6"/>
  </r>
  <r>
    <s v="Id363"/>
    <s v="BrianhL."/>
    <n v="21.24"/>
    <n v="5.13"/>
    <s v="No"/>
    <x v="0"/>
    <x v="0"/>
    <n v="0"/>
    <x v="0"/>
    <x v="2"/>
    <x v="1"/>
    <x v="3"/>
    <s v="21-Nov-1989"/>
    <n v="27925.86"/>
    <x v="0"/>
    <s v="tier - 2"/>
    <x v="6"/>
  </r>
  <r>
    <s v="Id364"/>
    <s v="Morghn M."/>
    <n v="17.600000000000001"/>
    <n v="5.26"/>
    <s v="Yes"/>
    <x v="0"/>
    <x v="0"/>
    <n v="0"/>
    <x v="0"/>
    <x v="3"/>
    <x v="1"/>
    <x v="22"/>
    <s v="4-Dec-1985"/>
    <n v="27849.94"/>
    <x v="0"/>
    <s v="tier - 1"/>
    <x v="6"/>
  </r>
  <r>
    <s v="Id365"/>
    <s v="Caroline"/>
    <n v="26.29"/>
    <n v="6.84"/>
    <s v="No"/>
    <x v="0"/>
    <x v="0"/>
    <n v="0"/>
    <x v="0"/>
    <x v="1"/>
    <x v="0"/>
    <x v="46"/>
    <s v="6-Jul-1960"/>
    <n v="27808.73"/>
    <x v="0"/>
    <s v="tier - 1"/>
    <x v="0"/>
  </r>
  <r>
    <s v="Id366"/>
    <s v="hrew T."/>
    <n v="35.31"/>
    <n v="9.0399999999999991"/>
    <s v="No"/>
    <x v="0"/>
    <x v="0"/>
    <n v="0"/>
    <x v="1"/>
    <x v="0"/>
    <x v="0"/>
    <x v="43"/>
    <s v="6-Dec-2002"/>
    <n v="27724.29"/>
    <x v="0"/>
    <s v="tier - 3"/>
    <x v="0"/>
  </r>
  <r>
    <s v="Id367"/>
    <s v="Auhtin W"/>
    <n v="27.04"/>
    <n v="4.0999999999999996"/>
    <s v="No"/>
    <x v="0"/>
    <x v="0"/>
    <n v="1"/>
    <x v="0"/>
    <x v="1"/>
    <x v="1"/>
    <x v="25"/>
    <s v="3-Jul-1992"/>
    <n v="27696.11"/>
    <x v="0"/>
    <s v="tier - 2"/>
    <x v="6"/>
  </r>
  <r>
    <s v="Id368"/>
    <s v="Berenice"/>
    <n v="30.23"/>
    <n v="4.2300000000000004"/>
    <s v="Yes"/>
    <x v="0"/>
    <x v="1"/>
    <n v="1"/>
    <x v="0"/>
    <x v="0"/>
    <x v="1"/>
    <x v="36"/>
    <s v="7-Oct-1997"/>
    <n v="27625.17"/>
    <x v="0"/>
    <s v="tier - 1"/>
    <x v="6"/>
  </r>
  <r>
    <s v="Id369"/>
    <s v="KenhKenneth A"/>
    <n v="30.6"/>
    <n v="6.48"/>
    <s v="Yes"/>
    <x v="0"/>
    <x v="1"/>
    <n v="1"/>
    <x v="0"/>
    <x v="0"/>
    <x v="0"/>
    <x v="36"/>
    <s v="9-Sep-1997"/>
    <n v="27619.360000000001"/>
    <x v="2"/>
    <s v="tier - 3"/>
    <x v="6"/>
  </r>
  <r>
    <s v="Id37"/>
    <s v="RyanhM"/>
    <n v="40.564999999999998"/>
    <n v="7.37"/>
    <s v="No"/>
    <x v="0"/>
    <x v="0"/>
    <n v="0"/>
    <x v="0"/>
    <x v="0"/>
    <x v="0"/>
    <x v="15"/>
    <s v="9-Aug-1974"/>
    <n v="45702.02"/>
    <x v="2"/>
    <s v="tier - 2"/>
    <x v="1"/>
  </r>
  <r>
    <s v="Id370"/>
    <s v="higuel"/>
    <n v="26.8"/>
    <n v="5.53"/>
    <s v="No"/>
    <x v="0"/>
    <x v="0"/>
    <n v="1"/>
    <x v="0"/>
    <x v="1"/>
    <x v="1"/>
    <x v="25"/>
    <s v="11-Jun-1992"/>
    <n v="27614.71"/>
    <x v="2"/>
    <s v="tier - 3"/>
    <x v="6"/>
  </r>
  <r>
    <s v="Id371"/>
    <s v="Hadhey T."/>
    <n v="16.86"/>
    <n v="4.07"/>
    <s v="Yes"/>
    <x v="0"/>
    <x v="0"/>
    <n v="0"/>
    <x v="0"/>
    <x v="3"/>
    <x v="1"/>
    <x v="22"/>
    <s v="6-Nov-1985"/>
    <n v="27598.93"/>
    <x v="2"/>
    <s v="tier - 1"/>
    <x v="6"/>
  </r>
  <r>
    <s v="Id372"/>
    <s v="Taylor"/>
    <n v="16.3"/>
    <n v="5.51"/>
    <s v="No"/>
    <x v="0"/>
    <x v="0"/>
    <n v="1"/>
    <x v="0"/>
    <x v="3"/>
    <x v="1"/>
    <x v="41"/>
    <s v="22-Jul-1984"/>
    <n v="27534.53"/>
    <x v="2"/>
    <s v="tier - 2"/>
    <x v="6"/>
  </r>
  <r>
    <s v="Id373"/>
    <s v="Tehielle M"/>
    <n v="29.81"/>
    <n v="11.66"/>
    <s v="No"/>
    <x v="0"/>
    <x v="0"/>
    <n v="0"/>
    <x v="0"/>
    <x v="1"/>
    <x v="0"/>
    <x v="18"/>
    <s v="19-Oct-1965"/>
    <n v="27533.91"/>
    <x v="2"/>
    <s v="tier - 3"/>
    <x v="0"/>
  </r>
  <r>
    <s v="Id374"/>
    <s v="Andrea"/>
    <n v="16.329999999999998"/>
    <n v="7.26"/>
    <s v="Yes"/>
    <x v="0"/>
    <x v="0"/>
    <n v="0"/>
    <x v="0"/>
    <x v="3"/>
    <x v="0"/>
    <x v="10"/>
    <s v="3-Oct-1981"/>
    <n v="27495.59"/>
    <x v="2"/>
    <s v="tier - 1"/>
    <x v="6"/>
  </r>
  <r>
    <s v="Id375"/>
    <s v="Noha P"/>
    <n v="16.37"/>
    <n v="4.79"/>
    <s v="Yes"/>
    <x v="0"/>
    <x v="0"/>
    <n v="0"/>
    <x v="0"/>
    <x v="3"/>
    <x v="1"/>
    <x v="22"/>
    <s v="5-Dec-1985"/>
    <n v="27432.73"/>
    <x v="2"/>
    <s v="tier - 1"/>
    <x v="6"/>
  </r>
  <r>
    <s v="Id376"/>
    <s v="Zachary"/>
    <n v="22.42"/>
    <n v="4.68"/>
    <s v="Yes"/>
    <x v="0"/>
    <x v="0"/>
    <n v="1"/>
    <x v="1"/>
    <x v="2"/>
    <x v="1"/>
    <x v="35"/>
    <s v="15-Sep-1988"/>
    <n v="27375.9"/>
    <x v="2"/>
    <s v="tier - 3"/>
    <x v="12"/>
  </r>
  <r>
    <s v="Id377"/>
    <s v="Michael"/>
    <n v="31.35"/>
    <n v="4.33"/>
    <s v="Yes"/>
    <x v="0"/>
    <x v="1"/>
    <n v="1"/>
    <x v="1"/>
    <x v="0"/>
    <x v="1"/>
    <x v="4"/>
    <s v="16-Oct-1969"/>
    <n v="27346.04"/>
    <x v="2"/>
    <s v="tier - 2"/>
    <x v="0"/>
  </r>
  <r>
    <s v="Id378"/>
    <s v="AlyhAlyssa K."/>
    <n v="31.9"/>
    <n v="11.89"/>
    <s v="No"/>
    <x v="0"/>
    <x v="0"/>
    <n v="0"/>
    <x v="1"/>
    <x v="0"/>
    <x v="0"/>
    <x v="11"/>
    <s v="6-Jun-1968"/>
    <n v="27322.73"/>
    <x v="2"/>
    <s v="tier - 2"/>
    <x v="0"/>
  </r>
  <r>
    <s v="Id379"/>
    <s v="Heather"/>
    <n v="30.6"/>
    <n v="5.24"/>
    <s v="No"/>
    <x v="0"/>
    <x v="0"/>
    <n v="0"/>
    <x v="0"/>
    <x v="0"/>
    <x v="1"/>
    <x v="23"/>
    <s v="2-Dec-1999"/>
    <n v="27236.959999999999"/>
    <x v="2"/>
    <s v="tier - 1"/>
    <x v="6"/>
  </r>
  <r>
    <s v="Id38"/>
    <s v="Anha H."/>
    <n v="32.450000000000003"/>
    <n v="11.91"/>
    <s v="No"/>
    <x v="0"/>
    <x v="0"/>
    <n v="0"/>
    <x v="0"/>
    <x v="0"/>
    <x v="0"/>
    <x v="27"/>
    <s v="17-Dec-1962"/>
    <n v="45008.959999999999"/>
    <x v="2"/>
    <s v="tier - 2"/>
    <x v="0"/>
  </r>
  <r>
    <s v="Id380"/>
    <s v="Dante"/>
    <n v="28.975000000000001"/>
    <n v="7.63"/>
    <s v="No"/>
    <x v="0"/>
    <x v="0"/>
    <n v="0"/>
    <x v="0"/>
    <x v="1"/>
    <x v="0"/>
    <x v="18"/>
    <s v="21-Dec-1965"/>
    <n v="27218.44"/>
    <x v="2"/>
    <s v="tier - 1"/>
    <x v="11"/>
  </r>
  <r>
    <s v="Id381"/>
    <s v="SarahE."/>
    <n v="24.86"/>
    <n v="8.92"/>
    <s v="Yes"/>
    <x v="0"/>
    <x v="0"/>
    <n v="2"/>
    <x v="1"/>
    <x v="2"/>
    <x v="0"/>
    <x v="6"/>
    <s v="2-Oct-1970"/>
    <n v="27117.99"/>
    <x v="2"/>
    <s v="tier - 2"/>
    <x v="0"/>
  </r>
  <r>
    <s v="Id382"/>
    <s v="Scott"/>
    <n v="19.54"/>
    <n v="5.37"/>
    <s v="No"/>
    <x v="0"/>
    <x v="0"/>
    <n v="0"/>
    <x v="0"/>
    <x v="2"/>
    <x v="1"/>
    <x v="29"/>
    <s v="13-Dec-1990"/>
    <n v="27092.38"/>
    <x v="2"/>
    <s v="tier - 3"/>
    <x v="6"/>
  </r>
  <r>
    <s v="Id383"/>
    <s v="Sean"/>
    <n v="26.74"/>
    <n v="4.3099999999999996"/>
    <s v="No"/>
    <x v="0"/>
    <x v="0"/>
    <n v="0"/>
    <x v="0"/>
    <x v="1"/>
    <x v="1"/>
    <x v="21"/>
    <s v="2-Jul-1994"/>
    <n v="27080.639999999999"/>
    <x v="2"/>
    <s v="tier - 2"/>
    <x v="6"/>
  </r>
  <r>
    <s v="Id384"/>
    <s v="Danielle"/>
    <n v="22.99"/>
    <n v="10.46"/>
    <s v="No"/>
    <x v="0"/>
    <x v="0"/>
    <n v="3"/>
    <x v="0"/>
    <x v="2"/>
    <x v="0"/>
    <x v="45"/>
    <s v="30-Jun-1958"/>
    <n v="27037.91"/>
    <x v="2"/>
    <s v="tier - 2"/>
    <x v="0"/>
  </r>
  <r>
    <s v="Id385"/>
    <s v="Ahdrew D."/>
    <n v="31.46"/>
    <n v="7.39"/>
    <s v="No"/>
    <x v="0"/>
    <x v="0"/>
    <n v="0"/>
    <x v="1"/>
    <x v="0"/>
    <x v="0"/>
    <x v="46"/>
    <s v="9-Jul-1960"/>
    <n v="27000.98"/>
    <x v="2"/>
    <s v="tier - 2"/>
    <x v="0"/>
  </r>
  <r>
    <s v="Id386"/>
    <s v="Johl D"/>
    <n v="30.86"/>
    <n v="6.18"/>
    <s v="No"/>
    <x v="1"/>
    <x v="0"/>
    <n v="2"/>
    <x v="0"/>
    <x v="0"/>
    <x v="2"/>
    <x v="13"/>
    <s v="9-Nov-2000"/>
    <n v="26936.98"/>
    <x v="2"/>
    <s v="tier - 3"/>
    <x v="6"/>
  </r>
  <r>
    <s v="Id387"/>
    <s v="Michelle"/>
    <n v="31.96"/>
    <n v="8.86"/>
    <s v="No"/>
    <x v="0"/>
    <x v="0"/>
    <n v="0"/>
    <x v="0"/>
    <x v="0"/>
    <x v="0"/>
    <x v="43"/>
    <s v="17-Jun-2002"/>
    <n v="26927.69"/>
    <x v="2"/>
    <s v="tier - 2"/>
    <x v="6"/>
  </r>
  <r>
    <s v="Id388"/>
    <s v="Michael J."/>
    <n v="23.76"/>
    <n v="10.96"/>
    <s v="No"/>
    <x v="0"/>
    <x v="0"/>
    <n v="3"/>
    <x v="0"/>
    <x v="2"/>
    <x v="0"/>
    <x v="45"/>
    <s v="25-Dec-1958"/>
    <n v="26926.51"/>
    <x v="2"/>
    <s v="tier - 1"/>
    <x v="0"/>
  </r>
  <r>
    <s v="Id389"/>
    <s v="Nikki"/>
    <n v="19.38"/>
    <n v="6.28"/>
    <s v="No"/>
    <x v="0"/>
    <x v="0"/>
    <n v="0"/>
    <x v="0"/>
    <x v="2"/>
    <x v="2"/>
    <x v="17"/>
    <s v="22-Aug-1991"/>
    <n v="26912.560000000001"/>
    <x v="2"/>
    <s v="tier - 2"/>
    <x v="6"/>
  </r>
  <r>
    <s v="Id39"/>
    <s v="Samantha"/>
    <n v="34.96"/>
    <n v="6.52"/>
    <s v="No"/>
    <x v="0"/>
    <x v="0"/>
    <n v="0"/>
    <x v="0"/>
    <x v="0"/>
    <x v="0"/>
    <x v="12"/>
    <s v="13-Aug-1971"/>
    <n v="44641.2"/>
    <x v="2"/>
    <s v="tier - 3"/>
    <x v="7"/>
  </r>
  <r>
    <s v="Id390"/>
    <s v="Summeh B."/>
    <n v="16.21"/>
    <n v="6.29"/>
    <s v="Yes"/>
    <x v="0"/>
    <x v="0"/>
    <n v="1"/>
    <x v="0"/>
    <x v="3"/>
    <x v="2"/>
    <x v="35"/>
    <s v="22-Jul-1988"/>
    <n v="26607.89"/>
    <x v="2"/>
    <s v="tier - 1"/>
    <x v="6"/>
  </r>
  <r>
    <s v="Id391"/>
    <s v="Edward"/>
    <n v="32.54"/>
    <n v="4.0199999999999996"/>
    <s v="No"/>
    <x v="1"/>
    <x v="0"/>
    <n v="1"/>
    <x v="0"/>
    <x v="0"/>
    <x v="1"/>
    <x v="42"/>
    <s v="5-Sep-2004"/>
    <n v="26479.4"/>
    <x v="2"/>
    <s v="tier - 2"/>
    <x v="6"/>
  </r>
  <r>
    <s v="Id392"/>
    <s v="Ryan"/>
    <n v="36.765000000000001"/>
    <n v="11.95"/>
    <s v="Yes"/>
    <x v="0"/>
    <x v="0"/>
    <n v="2"/>
    <x v="1"/>
    <x v="0"/>
    <x v="0"/>
    <x v="6"/>
    <s v="27-Aug-1970"/>
    <n v="26467.1"/>
    <x v="2"/>
    <s v="tier - 3"/>
    <x v="1"/>
  </r>
  <r>
    <s v="Id393"/>
    <s v="Kacee"/>
    <n v="35.909999999999997"/>
    <n v="8.7100000000000009"/>
    <s v="No"/>
    <x v="0"/>
    <x v="0"/>
    <n v="0"/>
    <x v="1"/>
    <x v="0"/>
    <x v="0"/>
    <x v="15"/>
    <s v="21-Sep-1974"/>
    <n v="26392.26"/>
    <x v="2"/>
    <s v="tier - 2"/>
    <x v="7"/>
  </r>
  <r>
    <s v="Id394"/>
    <s v="Dave"/>
    <n v="32.06"/>
    <n v="4.67"/>
    <s v="No"/>
    <x v="1"/>
    <x v="0"/>
    <n v="1"/>
    <x v="0"/>
    <x v="0"/>
    <x v="1"/>
    <x v="42"/>
    <s v="5-Dec-2004"/>
    <n v="26316.59"/>
    <x v="2"/>
    <s v="tier - 3"/>
    <x v="6"/>
  </r>
  <r>
    <s v="Id395"/>
    <s v="Maryanna"/>
    <n v="24.1"/>
    <n v="11.14"/>
    <s v="Yes"/>
    <x v="0"/>
    <x v="0"/>
    <n v="1"/>
    <x v="1"/>
    <x v="2"/>
    <x v="0"/>
    <x v="15"/>
    <s v="4-Jun-1975"/>
    <n v="26236.58"/>
    <x v="2"/>
    <s v="tier - 1"/>
    <x v="6"/>
  </r>
  <r>
    <s v="Id396"/>
    <s v="Jhssica H."/>
    <n v="27.1"/>
    <n v="9.0500000000000007"/>
    <s v="No"/>
    <x v="0"/>
    <x v="0"/>
    <n v="2"/>
    <x v="1"/>
    <x v="1"/>
    <x v="0"/>
    <x v="19"/>
    <s v="7-Jul-1973"/>
    <n v="26140.36"/>
    <x v="2"/>
    <s v="tier - 3"/>
    <x v="6"/>
  </r>
  <r>
    <s v="Id397"/>
    <s v="Deanna"/>
    <n v="24.42"/>
    <n v="11.31"/>
    <s v="No"/>
    <x v="0"/>
    <x v="0"/>
    <n v="0"/>
    <x v="0"/>
    <x v="2"/>
    <x v="0"/>
    <x v="43"/>
    <s v="11-Oct-2002"/>
    <n v="26125.67"/>
    <x v="2"/>
    <s v="tier - 1"/>
    <x v="0"/>
  </r>
  <r>
    <s v="Id398"/>
    <s v="Peter"/>
    <n v="26.695"/>
    <n v="4.68"/>
    <s v="Yes"/>
    <x v="0"/>
    <x v="0"/>
    <n v="2"/>
    <x v="0"/>
    <x v="1"/>
    <x v="1"/>
    <x v="8"/>
    <s v="9-Jul-1966"/>
    <n v="26109.33"/>
    <x v="2"/>
    <s v="tier - 3"/>
    <x v="1"/>
  </r>
  <r>
    <s v="Id399"/>
    <s v="Rebecca"/>
    <n v="27.79"/>
    <n v="6.05"/>
    <s v="Yes"/>
    <x v="1"/>
    <x v="0"/>
    <n v="1"/>
    <x v="0"/>
    <x v="1"/>
    <x v="2"/>
    <x v="13"/>
    <s v="26-Dec-2000"/>
    <n v="26026.97"/>
    <x v="2"/>
    <s v="tier - 3"/>
    <x v="6"/>
  </r>
  <r>
    <s v="Id4"/>
    <s v="Kelsey"/>
    <n v="38.094999999999999"/>
    <n v="6.05"/>
    <s v="No"/>
    <x v="0"/>
    <x v="0"/>
    <n v="0"/>
    <x v="0"/>
    <x v="0"/>
    <x v="2"/>
    <x v="29"/>
    <s v="6-Jun-1991"/>
    <n v="58571.07"/>
    <x v="0"/>
    <s v="tier - 3"/>
    <x v="7"/>
  </r>
  <r>
    <s v="Id40"/>
    <s v="Robert"/>
    <n v="35.5"/>
    <n v="5.14"/>
    <s v="No"/>
    <x v="0"/>
    <x v="1"/>
    <n v="1"/>
    <x v="0"/>
    <x v="0"/>
    <x v="1"/>
    <x v="40"/>
    <s v="11-Oct-1993"/>
    <n v="44585.46"/>
    <x v="2"/>
    <s v="tier - 2"/>
    <x v="6"/>
  </r>
  <r>
    <s v="Id400"/>
    <s v="Elhzabeth M."/>
    <n v="32.68"/>
    <n v="4.68"/>
    <s v="Yes"/>
    <x v="0"/>
    <x v="0"/>
    <n v="0"/>
    <x v="1"/>
    <x v="0"/>
    <x v="1"/>
    <x v="13"/>
    <s v="5-Jun-2001"/>
    <n v="26018.95"/>
    <x v="2"/>
    <s v="tier - 2"/>
    <x v="1"/>
  </r>
  <r>
    <s v="Id401"/>
    <s v="Gregory"/>
    <n v="26.4"/>
    <n v="9.5"/>
    <s v="Yes"/>
    <x v="0"/>
    <x v="0"/>
    <n v="2"/>
    <x v="1"/>
    <x v="1"/>
    <x v="0"/>
    <x v="6"/>
    <s v="3-Dec-1970"/>
    <n v="25992.82"/>
    <x v="2"/>
    <s v="tier - 2"/>
    <x v="0"/>
  </r>
  <r>
    <s v="Id402"/>
    <s v="SahMs.  Sarah E."/>
    <n v="23.655000000000001"/>
    <n v="10.84"/>
    <s v="Yes"/>
    <x v="0"/>
    <x v="1"/>
    <n v="1"/>
    <x v="0"/>
    <x v="2"/>
    <x v="0"/>
    <x v="32"/>
    <s v="21-Aug-1963"/>
    <n v="25678.78"/>
    <x v="2"/>
    <s v="tier - 3"/>
    <x v="1"/>
  </r>
  <r>
    <s v="Id403"/>
    <s v="Anhe Elise"/>
    <n v="27.36"/>
    <n v="5.88"/>
    <s v="No"/>
    <x v="0"/>
    <x v="0"/>
    <n v="2"/>
    <x v="1"/>
    <x v="1"/>
    <x v="2"/>
    <x v="7"/>
    <s v="17-Jul-1972"/>
    <n v="25656.58"/>
    <x v="2"/>
    <s v="tier - 3"/>
    <x v="7"/>
  </r>
  <r>
    <s v="Id404"/>
    <s v="Chrhstopher R"/>
    <n v="27.82"/>
    <n v="5.24"/>
    <s v="Yes"/>
    <x v="0"/>
    <x v="0"/>
    <n v="0"/>
    <x v="0"/>
    <x v="1"/>
    <x v="1"/>
    <x v="14"/>
    <s v="2-Aug-2001"/>
    <n v="25648.98"/>
    <x v="2"/>
    <s v="tier - 1"/>
    <x v="6"/>
  </r>
  <r>
    <s v="Id405"/>
    <s v="Elliot"/>
    <n v="25.46"/>
    <n v="11.75"/>
    <s v="No"/>
    <x v="0"/>
    <x v="0"/>
    <n v="0"/>
    <x v="1"/>
    <x v="1"/>
    <x v="0"/>
    <x v="0"/>
    <s v="11-Dec-1968"/>
    <n v="25517.11"/>
    <x v="2"/>
    <s v="tier - 3"/>
    <x v="11"/>
  </r>
  <r>
    <s v="Id406"/>
    <s v="Chrhstopher D."/>
    <n v="25.1"/>
    <n v="6.97"/>
    <s v="No"/>
    <x v="0"/>
    <x v="0"/>
    <n v="0"/>
    <x v="0"/>
    <x v="1"/>
    <x v="0"/>
    <x v="0"/>
    <s v="22-Aug-1968"/>
    <n v="25382.3"/>
    <x v="2"/>
    <s v="tier - 2"/>
    <x v="6"/>
  </r>
  <r>
    <s v="Id407"/>
    <s v="Corey"/>
    <n v="32.11"/>
    <n v="4.76"/>
    <s v="No"/>
    <x v="0"/>
    <x v="0"/>
    <n v="2"/>
    <x v="1"/>
    <x v="0"/>
    <x v="1"/>
    <x v="7"/>
    <s v="26-Sep-1972"/>
    <n v="25333.33"/>
    <x v="2"/>
    <s v="tier - 2"/>
    <x v="11"/>
  </r>
  <r>
    <s v="Id408"/>
    <s v="Pathick D."/>
    <n v="29.8"/>
    <n v="8.24"/>
    <s v="Yes"/>
    <x v="0"/>
    <x v="0"/>
    <n v="1"/>
    <x v="0"/>
    <x v="1"/>
    <x v="0"/>
    <x v="34"/>
    <s v="14-Dec-1975"/>
    <n v="25309.49"/>
    <x v="2"/>
    <s v="tier - 1"/>
    <x v="6"/>
  </r>
  <r>
    <s v="Id409"/>
    <s v="Anthony D."/>
    <n v="24.01"/>
    <n v="4.76"/>
    <s v="No"/>
    <x v="0"/>
    <x v="0"/>
    <n v="1"/>
    <x v="0"/>
    <x v="2"/>
    <x v="1"/>
    <x v="37"/>
    <s v="24-Nov-1998"/>
    <n v="25127.22"/>
    <x v="2"/>
    <s v="tier - 3"/>
    <x v="6"/>
  </r>
  <r>
    <s v="Id41"/>
    <s v="Jahes R."/>
    <n v="52.58"/>
    <n v="4.1900000000000004"/>
    <s v="No"/>
    <x v="1"/>
    <x v="0"/>
    <n v="1"/>
    <x v="0"/>
    <x v="0"/>
    <x v="1"/>
    <x v="13"/>
    <s v="2-Aug-2000"/>
    <n v="44501.4"/>
    <x v="2"/>
    <s v="tier - 3"/>
    <x v="0"/>
  </r>
  <r>
    <s v="Id410"/>
    <s v="Melissa"/>
    <n v="23.21"/>
    <n v="6.03"/>
    <s v="No"/>
    <x v="0"/>
    <x v="0"/>
    <n v="1"/>
    <x v="1"/>
    <x v="2"/>
    <x v="2"/>
    <x v="37"/>
    <s v="14-Jun-1998"/>
    <n v="25081.77"/>
    <x v="2"/>
    <s v="tier - 2"/>
    <x v="0"/>
  </r>
  <r>
    <s v="Id411"/>
    <s v="Raven"/>
    <n v="21.2"/>
    <n v="4.07"/>
    <s v="Yes"/>
    <x v="0"/>
    <x v="0"/>
    <n v="1"/>
    <x v="0"/>
    <x v="2"/>
    <x v="1"/>
    <x v="39"/>
    <s v="4-Dec-1995"/>
    <n v="25075.97"/>
    <x v="2"/>
    <s v="tier - 2"/>
    <x v="6"/>
  </r>
  <r>
    <s v="Id412"/>
    <s v="Christopher"/>
    <n v="28.215"/>
    <n v="8.26"/>
    <s v="Yes"/>
    <x v="0"/>
    <x v="0"/>
    <n v="1"/>
    <x v="0"/>
    <x v="1"/>
    <x v="0"/>
    <x v="34"/>
    <s v="14-Nov-1975"/>
    <n v="24915.22"/>
    <x v="2"/>
    <s v="tier - 3"/>
    <x v="1"/>
  </r>
  <r>
    <s v="Id413"/>
    <s v="Kendha A"/>
    <n v="38.094999999999999"/>
    <n v="4.76"/>
    <s v="No"/>
    <x v="0"/>
    <x v="0"/>
    <n v="1"/>
    <x v="1"/>
    <x v="0"/>
    <x v="1"/>
    <x v="30"/>
    <s v="14-Jun-1987"/>
    <n v="24915.05"/>
    <x v="2"/>
    <s v="tier - 1"/>
    <x v="7"/>
  </r>
  <r>
    <s v="Id414"/>
    <s v="Jordan"/>
    <n v="22.61"/>
    <n v="6.13"/>
    <s v="Yes"/>
    <x v="0"/>
    <x v="1"/>
    <n v="1"/>
    <x v="0"/>
    <x v="2"/>
    <x v="2"/>
    <x v="4"/>
    <s v="23-Jul-1969"/>
    <n v="24873.38"/>
    <x v="2"/>
    <s v="tier - 1"/>
    <x v="7"/>
  </r>
  <r>
    <s v="Id415"/>
    <s v="Nils"/>
    <n v="24.32"/>
    <n v="10.47"/>
    <s v="Yes"/>
    <x v="0"/>
    <x v="0"/>
    <n v="2"/>
    <x v="0"/>
    <x v="2"/>
    <x v="0"/>
    <x v="6"/>
    <s v="26-Nov-1970"/>
    <n v="24869.84"/>
    <x v="2"/>
    <s v="tier - 2"/>
    <x v="3"/>
  </r>
  <r>
    <s v="Id416"/>
    <s v="Scott"/>
    <n v="20.96"/>
    <n v="4.04"/>
    <s v="Yes"/>
    <x v="0"/>
    <x v="0"/>
    <n v="1"/>
    <x v="0"/>
    <x v="2"/>
    <x v="1"/>
    <x v="39"/>
    <s v="10-Jun-1995"/>
    <n v="24863.25"/>
    <x v="2"/>
    <s v="tier - 3"/>
    <x v="6"/>
  </r>
  <r>
    <s v="Id417"/>
    <s v="Angela"/>
    <n v="19.68"/>
    <n v="5.74"/>
    <s v="No"/>
    <x v="0"/>
    <x v="0"/>
    <n v="0"/>
    <x v="0"/>
    <x v="2"/>
    <x v="2"/>
    <x v="21"/>
    <s v="9-Sep-1994"/>
    <n v="24817.25"/>
    <x v="2"/>
    <s v="tier - 2"/>
    <x v="6"/>
  </r>
  <r>
    <s v="Id418"/>
    <s v="Allison"/>
    <n v="18.100000000000001"/>
    <n v="6.33"/>
    <s v="No"/>
    <x v="0"/>
    <x v="0"/>
    <n v="1"/>
    <x v="0"/>
    <x v="3"/>
    <x v="2"/>
    <x v="25"/>
    <s v="11-Oct-1992"/>
    <n v="24795.040000000001"/>
    <x v="2"/>
    <s v="tier - 3"/>
    <x v="6"/>
  </r>
  <r>
    <s v="Id419"/>
    <s v="Cahtlin O."/>
    <n v="29.64"/>
    <n v="4.28"/>
    <s v="Yes"/>
    <x v="0"/>
    <x v="0"/>
    <n v="0"/>
    <x v="1"/>
    <x v="1"/>
    <x v="1"/>
    <x v="16"/>
    <s v="28-Aug-1996"/>
    <n v="24671.66"/>
    <x v="2"/>
    <s v="tier - 1"/>
    <x v="7"/>
  </r>
  <r>
    <s v="Id42"/>
    <s v="Roseann"/>
    <n v="35.200000000000003"/>
    <n v="11.68"/>
    <s v="Yes"/>
    <x v="0"/>
    <x v="0"/>
    <n v="0"/>
    <x v="0"/>
    <x v="0"/>
    <x v="0"/>
    <x v="11"/>
    <s v="14-Sep-1967"/>
    <n v="44423.8"/>
    <x v="2"/>
    <s v="tier - 3"/>
    <x v="0"/>
  </r>
  <r>
    <s v="Id420"/>
    <s v="Trahy M"/>
    <n v="25.3"/>
    <n v="9.4700000000000006"/>
    <s v="Yes"/>
    <x v="0"/>
    <x v="0"/>
    <n v="2"/>
    <x v="0"/>
    <x v="1"/>
    <x v="0"/>
    <x v="6"/>
    <s v="12-Jun-1970"/>
    <n v="24667.42"/>
    <x v="2"/>
    <s v="tier - 3"/>
    <x v="0"/>
  </r>
  <r>
    <s v="Id421"/>
    <s v="Duhtin M."/>
    <n v="27.6"/>
    <n v="4.8499999999999996"/>
    <s v="Yes"/>
    <x v="0"/>
    <x v="0"/>
    <n v="0"/>
    <x v="1"/>
    <x v="1"/>
    <x v="1"/>
    <x v="5"/>
    <s v="12-Oct-1976"/>
    <n v="24603.05"/>
    <x v="2"/>
    <s v="tier - 2"/>
    <x v="6"/>
  </r>
  <r>
    <s v="Id422"/>
    <s v="Jenny"/>
    <n v="27.645"/>
    <n v="11.03"/>
    <s v="Yes"/>
    <x v="0"/>
    <x v="0"/>
    <n v="1"/>
    <x v="0"/>
    <x v="1"/>
    <x v="0"/>
    <x v="34"/>
    <s v="13-Jun-1975"/>
    <n v="24535.7"/>
    <x v="2"/>
    <s v="tier - 2"/>
    <x v="1"/>
  </r>
  <r>
    <s v="Id423"/>
    <s v="Emily"/>
    <n v="27.6"/>
    <n v="5.22"/>
    <s v="No"/>
    <x v="0"/>
    <x v="0"/>
    <n v="2"/>
    <x v="0"/>
    <x v="1"/>
    <x v="1"/>
    <x v="7"/>
    <s v="14-Sep-1972"/>
    <n v="24520.26"/>
    <x v="2"/>
    <s v="tier - 3"/>
    <x v="6"/>
  </r>
  <r>
    <s v="Id424"/>
    <s v="Fabienne"/>
    <n v="25.08"/>
    <n v="9.52"/>
    <s v="Yes"/>
    <x v="0"/>
    <x v="0"/>
    <n v="2"/>
    <x v="1"/>
    <x v="1"/>
    <x v="0"/>
    <x v="44"/>
    <s v="21-Oct-1961"/>
    <n v="24513.09"/>
    <x v="2"/>
    <s v="tier - 2"/>
    <x v="0"/>
  </r>
  <r>
    <s v="Id425"/>
    <s v="Jordan"/>
    <n v="30.02"/>
    <n v="11.09"/>
    <s v="No"/>
    <x v="0"/>
    <x v="0"/>
    <n v="0"/>
    <x v="1"/>
    <x v="0"/>
    <x v="0"/>
    <x v="0"/>
    <s v="6-Jul-1968"/>
    <n v="24476.48"/>
    <x v="2"/>
    <s v="tier - 2"/>
    <x v="1"/>
  </r>
  <r>
    <s v="Id426"/>
    <s v="Matt"/>
    <n v="27.36"/>
    <n v="9.4499999999999993"/>
    <s v="Yes"/>
    <x v="0"/>
    <x v="0"/>
    <n v="2"/>
    <x v="0"/>
    <x v="1"/>
    <x v="0"/>
    <x v="6"/>
    <s v="30-Nov-1970"/>
    <n v="24393.62"/>
    <x v="2"/>
    <s v="tier - 3"/>
    <x v="1"/>
  </r>
  <r>
    <s v="Id427"/>
    <s v="Tahyn L"/>
    <n v="22.2"/>
    <n v="5.51"/>
    <s v="No"/>
    <x v="0"/>
    <x v="0"/>
    <n v="0"/>
    <x v="0"/>
    <x v="2"/>
    <x v="1"/>
    <x v="23"/>
    <s v="7-Oct-1999"/>
    <n v="24387.74"/>
    <x v="2"/>
    <s v="tier - 1"/>
    <x v="6"/>
  </r>
  <r>
    <s v="Id428"/>
    <s v="Temima"/>
    <n v="25.71"/>
    <n v="4.18"/>
    <s v="No"/>
    <x v="1"/>
    <x v="0"/>
    <n v="1"/>
    <x v="0"/>
    <x v="1"/>
    <x v="1"/>
    <x v="42"/>
    <s v="3-Aug-2004"/>
    <n v="24294.02"/>
    <x v="2"/>
    <s v="tier - 1"/>
    <x v="6"/>
  </r>
  <r>
    <s v="Id429"/>
    <s v="Jennifer"/>
    <n v="41.91"/>
    <n v="5.98"/>
    <s v="Yes"/>
    <x v="0"/>
    <x v="0"/>
    <n v="1"/>
    <x v="1"/>
    <x v="0"/>
    <x v="2"/>
    <x v="28"/>
    <s v="16-Dec-1964"/>
    <n v="24227.34"/>
    <x v="2"/>
    <s v="tier - 1"/>
    <x v="0"/>
  </r>
  <r>
    <s v="Id43"/>
    <s v="Nicole"/>
    <n v="38.06"/>
    <n v="6.98"/>
    <s v="No"/>
    <x v="0"/>
    <x v="0"/>
    <n v="0"/>
    <x v="0"/>
    <x v="0"/>
    <x v="0"/>
    <x v="12"/>
    <s v="29-Oct-1971"/>
    <n v="44400.41"/>
    <x v="2"/>
    <s v="tier - 2"/>
    <x v="0"/>
  </r>
  <r>
    <s v="Id430"/>
    <s v="Serenh M."/>
    <n v="25.85"/>
    <n v="10.16"/>
    <s v="No"/>
    <x v="0"/>
    <x v="0"/>
    <n v="0"/>
    <x v="0"/>
    <x v="1"/>
    <x v="0"/>
    <x v="15"/>
    <s v="10-Sep-1974"/>
    <n v="24180.93"/>
    <x v="2"/>
    <s v="tier - 1"/>
    <x v="0"/>
  </r>
  <r>
    <s v="Id431"/>
    <s v="Vihtoria M."/>
    <n v="23.844999999999999"/>
    <n v="11.71"/>
    <s v="No"/>
    <x v="0"/>
    <x v="0"/>
    <n v="2"/>
    <x v="0"/>
    <x v="2"/>
    <x v="0"/>
    <x v="19"/>
    <s v="13-Jun-1973"/>
    <n v="24106.91"/>
    <x v="2"/>
    <s v="tier - 2"/>
    <x v="7"/>
  </r>
  <r>
    <s v="Id432"/>
    <s v="Phoebe"/>
    <n v="30.59"/>
    <n v="5.23"/>
    <s v="No"/>
    <x v="0"/>
    <x v="1"/>
    <n v="1"/>
    <x v="1"/>
    <x v="0"/>
    <x v="1"/>
    <x v="38"/>
    <s v="30-Dec-2003"/>
    <n v="24059.68"/>
    <x v="2"/>
    <s v="tier - 2"/>
    <x v="1"/>
  </r>
  <r>
    <s v="Id433"/>
    <s v="Corey"/>
    <n v="24.795000000000002"/>
    <n v="6.85"/>
    <s v="No"/>
    <x v="0"/>
    <x v="0"/>
    <n v="0"/>
    <x v="0"/>
    <x v="2"/>
    <x v="0"/>
    <x v="12"/>
    <s v="10-Jul-1971"/>
    <n v="23967.38"/>
    <x v="2"/>
    <s v="tier - 2"/>
    <x v="1"/>
  </r>
  <r>
    <s v="Id434"/>
    <s v="Rebecca"/>
    <n v="24.13"/>
    <n v="7.05"/>
    <s v="Yes"/>
    <x v="0"/>
    <x v="0"/>
    <n v="2"/>
    <x v="0"/>
    <x v="2"/>
    <x v="0"/>
    <x v="6"/>
    <s v="8-Aug-1970"/>
    <n v="23887.66"/>
    <x v="2"/>
    <s v="tier - 3"/>
    <x v="1"/>
  </r>
  <r>
    <s v="Id435"/>
    <s v="Nhcholas D"/>
    <n v="25.84"/>
    <n v="11.64"/>
    <s v="No"/>
    <x v="0"/>
    <x v="0"/>
    <n v="2"/>
    <x v="0"/>
    <x v="1"/>
    <x v="0"/>
    <x v="19"/>
    <s v="27-Jun-1973"/>
    <n v="23807.24"/>
    <x v="2"/>
    <s v="tier - 3"/>
    <x v="1"/>
  </r>
  <r>
    <s v="Id436"/>
    <s v="Christian"/>
    <n v="28"/>
    <n v="10.52"/>
    <s v="No"/>
    <x v="0"/>
    <x v="0"/>
    <n v="0"/>
    <x v="0"/>
    <x v="1"/>
    <x v="0"/>
    <x v="19"/>
    <s v="2-Jun-1974"/>
    <n v="23568.27"/>
    <x v="2"/>
    <s v="tier - 2"/>
    <x v="6"/>
  </r>
  <r>
    <s v="Id437"/>
    <s v="Jonhthon S."/>
    <n v="34.1"/>
    <n v="4.01"/>
    <s v="Yes"/>
    <x v="0"/>
    <x v="1"/>
    <n v="1"/>
    <x v="1"/>
    <x v="0"/>
    <x v="1"/>
    <x v="26"/>
    <s v="26-Aug-1983"/>
    <n v="23563.02"/>
    <x v="2"/>
    <s v="tier - 2"/>
    <x v="0"/>
  </r>
  <r>
    <s v="Id438"/>
    <s v="Caroline"/>
    <n v="26.125"/>
    <n v="8.56"/>
    <s v="Yes"/>
    <x v="0"/>
    <x v="0"/>
    <n v="1"/>
    <x v="0"/>
    <x v="1"/>
    <x v="0"/>
    <x v="34"/>
    <s v="13-Nov-1975"/>
    <n v="23401.31"/>
    <x v="2"/>
    <s v="tier - 3"/>
    <x v="7"/>
  </r>
  <r>
    <s v="Id439"/>
    <s v="Joshha D."/>
    <n v="25.6"/>
    <n v="10.5"/>
    <s v="No"/>
    <x v="0"/>
    <x v="0"/>
    <n v="2"/>
    <x v="0"/>
    <x v="1"/>
    <x v="0"/>
    <x v="19"/>
    <s v="22-Oct-1973"/>
    <n v="23306.55"/>
    <x v="2"/>
    <s v="tier - 2"/>
    <x v="6"/>
  </r>
  <r>
    <s v="Id44"/>
    <s v="Spencer"/>
    <n v="34.21"/>
    <n v="8.34"/>
    <s v="No"/>
    <x v="0"/>
    <x v="0"/>
    <n v="0"/>
    <x v="0"/>
    <x v="0"/>
    <x v="0"/>
    <x v="0"/>
    <s v="24-Nov-1968"/>
    <n v="44260.75"/>
    <x v="2"/>
    <s v="tier - 1"/>
    <x v="0"/>
  </r>
  <r>
    <s v="Id440"/>
    <s v="Nichole"/>
    <n v="24.32"/>
    <n v="6.39"/>
    <s v="No"/>
    <x v="0"/>
    <x v="0"/>
    <n v="0"/>
    <x v="1"/>
    <x v="2"/>
    <x v="2"/>
    <x v="21"/>
    <s v="3-Oct-1994"/>
    <n v="23288.93"/>
    <x v="2"/>
    <s v="tier - 3"/>
    <x v="7"/>
  </r>
  <r>
    <s v="Id441"/>
    <s v="Dehise M"/>
    <n v="22.88"/>
    <n v="5.71"/>
    <s v="Yes"/>
    <x v="0"/>
    <x v="1"/>
    <n v="1"/>
    <x v="0"/>
    <x v="2"/>
    <x v="2"/>
    <x v="4"/>
    <s v="14-Nov-1969"/>
    <n v="23244.79"/>
    <x v="2"/>
    <s v="tier - 3"/>
    <x v="0"/>
  </r>
  <r>
    <s v="Id442"/>
    <s v="Peher R."/>
    <n v="24.984999999999999"/>
    <n v="4.43"/>
    <s v="Yes"/>
    <x v="0"/>
    <x v="1"/>
    <n v="1"/>
    <x v="1"/>
    <x v="2"/>
    <x v="1"/>
    <x v="36"/>
    <s v="7-Aug-1997"/>
    <n v="23241.47"/>
    <x v="2"/>
    <s v="tier - 3"/>
    <x v="14"/>
  </r>
  <r>
    <s v="Id443"/>
    <s v="Johnsoh K"/>
    <n v="33.1"/>
    <n v="5.52"/>
    <s v="No"/>
    <x v="0"/>
    <x v="1"/>
    <n v="1"/>
    <x v="1"/>
    <x v="0"/>
    <x v="1"/>
    <x v="38"/>
    <s v="14-Dec-2003"/>
    <n v="23082.959999999999"/>
    <x v="2"/>
    <s v="tier - 2"/>
    <x v="6"/>
  </r>
  <r>
    <s v="Id444"/>
    <s v="Katherine"/>
    <n v="27.83"/>
    <n v="9.1999999999999993"/>
    <s v="Yes"/>
    <x v="0"/>
    <x v="0"/>
    <n v="1"/>
    <x v="0"/>
    <x v="1"/>
    <x v="0"/>
    <x v="34"/>
    <s v="9-Sep-1975"/>
    <n v="23065.42"/>
    <x v="2"/>
    <s v="tier - 2"/>
    <x v="0"/>
  </r>
  <r>
    <s v="Id445"/>
    <s v="Lynda"/>
    <n v="30.875"/>
    <n v="10.97"/>
    <s v="Yes"/>
    <x v="0"/>
    <x v="0"/>
    <n v="2"/>
    <x v="1"/>
    <x v="0"/>
    <x v="0"/>
    <x v="6"/>
    <s v="9-Nov-1970"/>
    <n v="23045.57"/>
    <x v="2"/>
    <s v="tier - 2"/>
    <x v="7"/>
  </r>
  <r>
    <s v="Id446"/>
    <s v="Anthony"/>
    <n v="27.265000000000001"/>
    <n v="4.25"/>
    <s v="No"/>
    <x v="0"/>
    <x v="1"/>
    <n v="1"/>
    <x v="1"/>
    <x v="1"/>
    <x v="1"/>
    <x v="38"/>
    <s v="25-Jul-2003"/>
    <n v="22493.66"/>
    <x v="2"/>
    <s v="tier - 1"/>
    <x v="1"/>
  </r>
  <r>
    <s v="Id447"/>
    <s v="Lhnnea C."/>
    <n v="26.7"/>
    <n v="5.23"/>
    <s v="No"/>
    <x v="0"/>
    <x v="1"/>
    <n v="1"/>
    <x v="0"/>
    <x v="1"/>
    <x v="1"/>
    <x v="20"/>
    <s v="14-Nov-1979"/>
    <n v="22478.6"/>
    <x v="1"/>
    <s v="tier - 2"/>
    <x v="6"/>
  </r>
  <r>
    <s v="Id448"/>
    <s v="Mashimiliano A."/>
    <n v="29.925000000000001"/>
    <n v="5.96"/>
    <s v="Yes"/>
    <x v="0"/>
    <x v="1"/>
    <n v="1"/>
    <x v="0"/>
    <x v="1"/>
    <x v="2"/>
    <x v="26"/>
    <s v="21-Dec-1983"/>
    <n v="22462.04"/>
    <x v="1"/>
    <s v="tier - 1"/>
    <x v="9"/>
  </r>
  <r>
    <s v="Id449"/>
    <s v="Jameh M."/>
    <n v="19.95"/>
    <n v="4.29"/>
    <s v="Yes"/>
    <x v="0"/>
    <x v="0"/>
    <n v="2"/>
    <x v="0"/>
    <x v="2"/>
    <x v="1"/>
    <x v="8"/>
    <s v="18-Aug-1966"/>
    <n v="22412.65"/>
    <x v="1"/>
    <s v="tier - 3"/>
    <x v="15"/>
  </r>
  <r>
    <s v="Id45"/>
    <s v="h Eric W"/>
    <n v="38.94"/>
    <n v="8.49"/>
    <s v="Yes"/>
    <x v="0"/>
    <x v="0"/>
    <n v="1"/>
    <x v="0"/>
    <x v="0"/>
    <x v="0"/>
    <x v="15"/>
    <s v="1-Jun-1975"/>
    <n v="44202.65"/>
    <x v="2"/>
    <s v="tier - 2"/>
    <x v="0"/>
  </r>
  <r>
    <s v="Id450"/>
    <s v="Lauren"/>
    <n v="24.225000000000001"/>
    <n v="4.09"/>
    <s v="No"/>
    <x v="0"/>
    <x v="0"/>
    <n v="0"/>
    <x v="1"/>
    <x v="2"/>
    <x v="1"/>
    <x v="23"/>
    <s v="26-Aug-1999"/>
    <n v="22395.74"/>
    <x v="1"/>
    <s v="tier - 2"/>
    <x v="7"/>
  </r>
  <r>
    <s v="Id451"/>
    <s v="Michele V."/>
    <n v="28.12"/>
    <n v="4.88"/>
    <s v="No"/>
    <x v="0"/>
    <x v="0"/>
    <n v="0"/>
    <x v="0"/>
    <x v="1"/>
    <x v="1"/>
    <x v="31"/>
    <s v="27-Dec-1982"/>
    <n v="22331.57"/>
    <x v="2"/>
    <s v="tier - 3"/>
    <x v="7"/>
  </r>
  <r>
    <s v="Id452"/>
    <s v="Xiao"/>
    <n v="23.21"/>
    <n v="6.76"/>
    <s v="No"/>
    <x v="0"/>
    <x v="0"/>
    <n v="0"/>
    <x v="0"/>
    <x v="2"/>
    <x v="0"/>
    <x v="12"/>
    <s v="16-Jun-1971"/>
    <n v="22218.11"/>
    <x v="2"/>
    <s v="tier - 3"/>
    <x v="0"/>
  </r>
  <r>
    <s v="Id453"/>
    <s v="Hahper L"/>
    <n v="23.98"/>
    <n v="10.67"/>
    <s v="No"/>
    <x v="0"/>
    <x v="0"/>
    <n v="0"/>
    <x v="1"/>
    <x v="2"/>
    <x v="0"/>
    <x v="18"/>
    <s v="24-Aug-1965"/>
    <n v="22192.44"/>
    <x v="1"/>
    <s v="tier - 1"/>
    <x v="0"/>
  </r>
  <r>
    <s v="Id454"/>
    <s v="Nick"/>
    <n v="30"/>
    <n v="6.21"/>
    <s v="No"/>
    <x v="0"/>
    <x v="0"/>
    <n v="0"/>
    <x v="0"/>
    <x v="1"/>
    <x v="2"/>
    <x v="9"/>
    <s v="12-Sep-1980"/>
    <n v="22144.03"/>
    <x v="2"/>
    <s v="tier - 2"/>
    <x v="6"/>
  </r>
  <r>
    <s v="Id455"/>
    <s v="Scott"/>
    <n v="17.350000000000001"/>
    <n v="5.03"/>
    <s v="Yes"/>
    <x v="0"/>
    <x v="0"/>
    <n v="0"/>
    <x v="0"/>
    <x v="3"/>
    <x v="1"/>
    <x v="14"/>
    <s v="28-Aug-2001"/>
    <n v="22097.62"/>
    <x v="1"/>
    <s v="tier - 1"/>
    <x v="6"/>
  </r>
  <r>
    <s v="Id456"/>
    <s v="Wilson"/>
    <n v="22.704999999999998"/>
    <n v="5.27"/>
    <s v="No"/>
    <x v="0"/>
    <x v="0"/>
    <n v="0"/>
    <x v="1"/>
    <x v="2"/>
    <x v="1"/>
    <x v="3"/>
    <s v="14-Oct-1989"/>
    <n v="21984.47"/>
    <x v="1"/>
    <s v="tier - 1"/>
    <x v="1"/>
  </r>
  <r>
    <s v="Id457"/>
    <s v="Lee"/>
    <n v="25.41"/>
    <n v="10.53"/>
    <s v="Yes"/>
    <x v="0"/>
    <x v="0"/>
    <n v="1"/>
    <x v="0"/>
    <x v="1"/>
    <x v="0"/>
    <x v="34"/>
    <s v="19-Dec-1975"/>
    <n v="21978.68"/>
    <x v="1"/>
    <s v="tier - 3"/>
    <x v="0"/>
  </r>
  <r>
    <s v="Id458"/>
    <s v="Shizhong"/>
    <n v="18.23"/>
    <n v="5.78"/>
    <s v="No"/>
    <x v="0"/>
    <x v="1"/>
    <n v="1"/>
    <x v="0"/>
    <x v="3"/>
    <x v="2"/>
    <x v="38"/>
    <s v="28-Sep-2003"/>
    <n v="21882.400000000001"/>
    <x v="2"/>
    <s v="tier - 1"/>
    <x v="6"/>
  </r>
  <r>
    <s v="Id459"/>
    <s v="Marie-Claire"/>
    <n v="24.7"/>
    <n v="4.3600000000000003"/>
    <s v="No"/>
    <x v="0"/>
    <x v="1"/>
    <n v="1"/>
    <x v="0"/>
    <x v="2"/>
    <x v="1"/>
    <x v="20"/>
    <s v="17-Aug-1979"/>
    <n v="21880.82"/>
    <x v="1"/>
    <s v="tier - 1"/>
    <x v="1"/>
  </r>
  <r>
    <s v="Id46"/>
    <s v="Briahna L"/>
    <n v="30.21"/>
    <n v="5.34"/>
    <s v="Yes"/>
    <x v="0"/>
    <x v="0"/>
    <n v="1"/>
    <x v="0"/>
    <x v="0"/>
    <x v="1"/>
    <x v="35"/>
    <s v="16-Jul-1988"/>
    <n v="43943.88"/>
    <x v="2"/>
    <s v="tier - 1"/>
    <x v="1"/>
  </r>
  <r>
    <s v="Id460"/>
    <s v="ToddhJ."/>
    <n v="37.4"/>
    <n v="9.7200000000000006"/>
    <s v="Yes"/>
    <x v="0"/>
    <x v="1"/>
    <n v="1"/>
    <x v="1"/>
    <x v="0"/>
    <x v="0"/>
    <x v="32"/>
    <s v="27-Aug-1963"/>
    <n v="21797"/>
    <x v="1"/>
    <s v="tier - 1"/>
    <x v="6"/>
  </r>
  <r>
    <s v="Id461"/>
    <s v="Carolyn"/>
    <n v="26.885000000000002"/>
    <n v="5.18"/>
    <s v="No"/>
    <x v="0"/>
    <x v="1"/>
    <n v="1"/>
    <x v="0"/>
    <x v="1"/>
    <x v="1"/>
    <x v="20"/>
    <s v="28-Sep-1979"/>
    <n v="21774.32"/>
    <x v="1"/>
    <s v="tier - 2"/>
    <x v="1"/>
  </r>
  <r>
    <s v="Id462"/>
    <s v="Lindsey"/>
    <n v="25.27"/>
    <n v="5.29"/>
    <s v="No"/>
    <x v="0"/>
    <x v="1"/>
    <n v="1"/>
    <x v="0"/>
    <x v="1"/>
    <x v="1"/>
    <x v="20"/>
    <s v="20-Sep-1979"/>
    <n v="21771.34"/>
    <x v="1"/>
    <s v="tier - 1"/>
    <x v="7"/>
  </r>
  <r>
    <s v="Id463"/>
    <s v="Mhrissa D"/>
    <n v="23.655000000000001"/>
    <n v="4.8600000000000003"/>
    <s v="Yes"/>
    <x v="0"/>
    <x v="0"/>
    <n v="0"/>
    <x v="0"/>
    <x v="2"/>
    <x v="1"/>
    <x v="5"/>
    <s v="18-Jul-1976"/>
    <n v="21677.279999999999"/>
    <x v="1"/>
    <s v="tier - 1"/>
    <x v="1"/>
  </r>
  <r>
    <s v="Id464"/>
    <s v="Jeah Luc"/>
    <n v="55.05"/>
    <n v="7.66"/>
    <s v="No"/>
    <x v="0"/>
    <x v="0"/>
    <n v="0"/>
    <x v="1"/>
    <x v="0"/>
    <x v="0"/>
    <x v="27"/>
    <s v="16-Nov-1962"/>
    <n v="21661.16"/>
    <x v="2"/>
    <s v="tier - 2"/>
    <x v="1"/>
  </r>
  <r>
    <s v="Id465"/>
    <s v="Danielle"/>
    <n v="24.89"/>
    <n v="6.1"/>
    <s v="Yes"/>
    <x v="0"/>
    <x v="1"/>
    <n v="1"/>
    <x v="0"/>
    <x v="2"/>
    <x v="2"/>
    <x v="26"/>
    <s v="25-Dec-1983"/>
    <n v="21659.93"/>
    <x v="1"/>
    <s v="tier - 3"/>
    <x v="7"/>
  </r>
  <r>
    <s v="Id466"/>
    <s v="Jim"/>
    <n v="18.715"/>
    <n v="4.4400000000000004"/>
    <s v="No"/>
    <x v="0"/>
    <x v="0"/>
    <n v="0"/>
    <x v="1"/>
    <x v="2"/>
    <x v="1"/>
    <x v="23"/>
    <s v="12-Jun-1999"/>
    <n v="21595.38"/>
    <x v="2"/>
    <s v="tier - 3"/>
    <x v="1"/>
  </r>
  <r>
    <s v="Id467"/>
    <s v="Mahthew T"/>
    <n v="28.12"/>
    <n v="6.15"/>
    <s v="No"/>
    <x v="0"/>
    <x v="0"/>
    <n v="0"/>
    <x v="0"/>
    <x v="1"/>
    <x v="2"/>
    <x v="29"/>
    <s v="21-Nov-1990"/>
    <n v="21472.48"/>
    <x v="2"/>
    <s v="tier - 2"/>
    <x v="1"/>
  </r>
  <r>
    <s v="Id468"/>
    <s v="Rahhel L."/>
    <n v="26.6"/>
    <n v="4.53"/>
    <s v="No"/>
    <x v="0"/>
    <x v="0"/>
    <n v="0"/>
    <x v="0"/>
    <x v="1"/>
    <x v="1"/>
    <x v="9"/>
    <s v="4-Sep-1980"/>
    <n v="21348.71"/>
    <x v="2"/>
    <s v="tier - 1"/>
    <x v="1"/>
  </r>
  <r>
    <s v="Id469"/>
    <s v="Corina"/>
    <n v="30.114999999999998"/>
    <n v="5.48"/>
    <s v="No"/>
    <x v="1"/>
    <x v="0"/>
    <n v="1"/>
    <x v="1"/>
    <x v="0"/>
    <x v="1"/>
    <x v="42"/>
    <s v="4-Aug-2004"/>
    <n v="21344.85"/>
    <x v="1"/>
    <s v="tier - 1"/>
    <x v="7"/>
  </r>
  <r>
    <s v="Id47"/>
    <s v="Thhmas J."/>
    <n v="33.630000000000003"/>
    <n v="4.43"/>
    <s v="Yes"/>
    <x v="0"/>
    <x v="0"/>
    <n v="2"/>
    <x v="0"/>
    <x v="0"/>
    <x v="1"/>
    <x v="8"/>
    <s v="5-Oct-1966"/>
    <n v="43921.18"/>
    <x v="2"/>
    <s v="tier - 2"/>
    <x v="1"/>
  </r>
  <r>
    <s v="Id470"/>
    <s v="Guannan"/>
    <n v="24.605"/>
    <n v="5.48"/>
    <s v="No"/>
    <x v="0"/>
    <x v="0"/>
    <n v="0"/>
    <x v="0"/>
    <x v="2"/>
    <x v="1"/>
    <x v="9"/>
    <s v="10-Dec-1980"/>
    <n v="21259.38"/>
    <x v="1"/>
    <s v="tier - 3"/>
    <x v="9"/>
  </r>
  <r>
    <s v="Id471"/>
    <s v="Don"/>
    <n v="29.6"/>
    <n v="8.1"/>
    <s v="No"/>
    <x v="0"/>
    <x v="0"/>
    <n v="0"/>
    <x v="1"/>
    <x v="1"/>
    <x v="0"/>
    <x v="15"/>
    <s v="3-Sep-1974"/>
    <n v="21232.18"/>
    <x v="1"/>
    <s v="tier - 2"/>
    <x v="6"/>
  </r>
  <r>
    <s v="Id472"/>
    <s v="Chris"/>
    <n v="24.42"/>
    <n v="7.16"/>
    <s v="No"/>
    <x v="0"/>
    <x v="0"/>
    <n v="0"/>
    <x v="0"/>
    <x v="2"/>
    <x v="0"/>
    <x v="15"/>
    <s v="14-Oct-1974"/>
    <n v="21223.68"/>
    <x v="1"/>
    <s v="tier - 2"/>
    <x v="0"/>
  </r>
  <r>
    <s v="Id473"/>
    <s v="Gavih V."/>
    <n v="20.9"/>
    <n v="4.55"/>
    <s v="Yes"/>
    <x v="0"/>
    <x v="1"/>
    <n v="1"/>
    <x v="0"/>
    <x v="2"/>
    <x v="1"/>
    <x v="4"/>
    <s v="26-Aug-1969"/>
    <n v="21195.82"/>
    <x v="1"/>
    <s v="tier - 1"/>
    <x v="0"/>
  </r>
  <r>
    <s v="Id474"/>
    <s v="David"/>
    <n v="22.895"/>
    <n v="6.03"/>
    <s v="No"/>
    <x v="0"/>
    <x v="0"/>
    <n v="0"/>
    <x v="0"/>
    <x v="2"/>
    <x v="2"/>
    <x v="2"/>
    <s v="23-Nov-1977"/>
    <n v="21098.55"/>
    <x v="1"/>
    <s v="tier - 3"/>
    <x v="1"/>
  </r>
  <r>
    <s v="Id475"/>
    <s v="Jatin"/>
    <n v="28.3"/>
    <n v="5.47"/>
    <s v="Yes"/>
    <x v="0"/>
    <x v="1"/>
    <n v="1"/>
    <x v="0"/>
    <x v="1"/>
    <x v="1"/>
    <x v="26"/>
    <s v="2-Jul-1983"/>
    <n v="21082.16"/>
    <x v="1"/>
    <s v="tier - 2"/>
    <x v="6"/>
  </r>
  <r>
    <s v="Id476"/>
    <s v="J P"/>
    <n v="54.3"/>
    <n v="4.1500000000000004"/>
    <s v="Yes"/>
    <x v="0"/>
    <x v="0"/>
    <n v="1"/>
    <x v="1"/>
    <x v="0"/>
    <x v="1"/>
    <x v="28"/>
    <s v="19-Nov-1964"/>
    <n v="20893.060000000001"/>
    <x v="2"/>
    <s v="tier - 3"/>
    <x v="1"/>
  </r>
  <r>
    <s v="Id477"/>
    <s v="Angeha M."/>
    <n v="33.344999999999999"/>
    <n v="11.32"/>
    <s v="Yes"/>
    <x v="0"/>
    <x v="0"/>
    <n v="1"/>
    <x v="1"/>
    <x v="0"/>
    <x v="0"/>
    <x v="34"/>
    <s v="8-Dec-1975"/>
    <n v="20878.78"/>
    <x v="2"/>
    <s v="tier - 1"/>
    <x v="7"/>
  </r>
  <r>
    <s v="Id478"/>
    <s v="Blhke K."/>
    <n v="33"/>
    <n v="9.51"/>
    <s v="Yes"/>
    <x v="0"/>
    <x v="0"/>
    <n v="0"/>
    <x v="1"/>
    <x v="0"/>
    <x v="0"/>
    <x v="11"/>
    <s v="8-Sep-1967"/>
    <n v="20781.490000000002"/>
    <x v="2"/>
    <s v="tier - 3"/>
    <x v="0"/>
  </r>
  <r>
    <s v="Id479"/>
    <s v="hrian T."/>
    <n v="28.024999999999999"/>
    <n v="7.67"/>
    <s v="Yes"/>
    <x v="0"/>
    <x v="0"/>
    <n v="1"/>
    <x v="0"/>
    <x v="1"/>
    <x v="0"/>
    <x v="24"/>
    <s v="4-Aug-1986"/>
    <n v="20773.63"/>
    <x v="2"/>
    <s v="tier - 3"/>
    <x v="11"/>
  </r>
  <r>
    <s v="Id48"/>
    <s v="Melhssa L"/>
    <n v="40.369999999999997"/>
    <n v="4.47"/>
    <s v="No"/>
    <x v="0"/>
    <x v="0"/>
    <n v="0"/>
    <x v="0"/>
    <x v="0"/>
    <x v="1"/>
    <x v="9"/>
    <s v="10-Nov-1980"/>
    <n v="43896.38"/>
    <x v="2"/>
    <s v="tier - 1"/>
    <x v="0"/>
  </r>
  <r>
    <s v="Id480"/>
    <s v="Damon"/>
    <n v="28.69"/>
    <n v="6.23"/>
    <s v="No"/>
    <x v="0"/>
    <x v="0"/>
    <n v="1"/>
    <x v="0"/>
    <x v="1"/>
    <x v="2"/>
    <x v="25"/>
    <s v="14-Sep-1992"/>
    <n v="20745.990000000002"/>
    <x v="1"/>
    <s v="tier - 1"/>
    <x v="1"/>
  </r>
  <r>
    <s v="Id481"/>
    <s v="Jeffrey"/>
    <n v="40.28"/>
    <n v="8.9"/>
    <s v="No"/>
    <x v="0"/>
    <x v="0"/>
    <n v="0"/>
    <x v="1"/>
    <x v="0"/>
    <x v="0"/>
    <x v="18"/>
    <s v="1-Aug-1965"/>
    <n v="20709.02"/>
    <x v="1"/>
    <s v="tier - 2"/>
    <x v="9"/>
  </r>
  <r>
    <s v="Id482"/>
    <s v="Mhlcolm J."/>
    <n v="37.299999999999997"/>
    <n v="7.79"/>
    <s v="Yes"/>
    <x v="0"/>
    <x v="0"/>
    <n v="0"/>
    <x v="1"/>
    <x v="0"/>
    <x v="0"/>
    <x v="11"/>
    <s v="17-Dec-1967"/>
    <n v="20630.28"/>
    <x v="2"/>
    <s v="tier - 3"/>
    <x v="6"/>
  </r>
  <r>
    <s v="Id483"/>
    <s v="Mahgaret B."/>
    <n v="54.47"/>
    <n v="4.49"/>
    <s v="Yes"/>
    <x v="0"/>
    <x v="0"/>
    <n v="2"/>
    <x v="1"/>
    <x v="0"/>
    <x v="1"/>
    <x v="8"/>
    <s v="9-Jul-1966"/>
    <n v="20568.32"/>
    <x v="1"/>
    <s v="tier - 2"/>
    <x v="1"/>
  </r>
  <r>
    <s v="Id484"/>
    <s v="Helen"/>
    <n v="38.06"/>
    <n v="5.24"/>
    <s v="Yes"/>
    <x v="0"/>
    <x v="1"/>
    <n v="1"/>
    <x v="1"/>
    <x v="0"/>
    <x v="1"/>
    <x v="4"/>
    <s v="13-Oct-1969"/>
    <n v="20463"/>
    <x v="2"/>
    <s v="tier - 2"/>
    <x v="0"/>
  </r>
  <r>
    <s v="Id485"/>
    <s v="Matthew"/>
    <n v="51.47"/>
    <n v="9.6"/>
    <s v="No"/>
    <x v="0"/>
    <x v="0"/>
    <n v="0"/>
    <x v="1"/>
    <x v="0"/>
    <x v="0"/>
    <x v="27"/>
    <s v="18-Oct-1962"/>
    <n v="20446.849999999999"/>
    <x v="2"/>
    <s v="tier - 1"/>
    <x v="1"/>
  </r>
  <r>
    <s v="Id486"/>
    <s v="Jeff"/>
    <n v="29.8"/>
    <n v="5.78"/>
    <s v="Yes"/>
    <x v="0"/>
    <x v="0"/>
    <n v="0"/>
    <x v="1"/>
    <x v="1"/>
    <x v="2"/>
    <x v="22"/>
    <s v="12-Jul-1985"/>
    <n v="20420.599999999999"/>
    <x v="1"/>
    <s v="tier - 2"/>
    <x v="6"/>
  </r>
  <r>
    <s v="Id487"/>
    <s v="Taha R"/>
    <n v="49.77"/>
    <n v="7.02"/>
    <s v="No"/>
    <x v="0"/>
    <x v="0"/>
    <n v="0"/>
    <x v="1"/>
    <x v="0"/>
    <x v="0"/>
    <x v="27"/>
    <s v="2-Jul-1962"/>
    <n v="20354.5"/>
    <x v="1"/>
    <s v="tier - 2"/>
    <x v="2"/>
  </r>
  <r>
    <s v="Id488"/>
    <s v="Kristin"/>
    <n v="25.555"/>
    <n v="4.09"/>
    <s v="Yes"/>
    <x v="0"/>
    <x v="0"/>
    <n v="0"/>
    <x v="0"/>
    <x v="1"/>
    <x v="1"/>
    <x v="22"/>
    <s v="17-Sep-1985"/>
    <n v="20296.86"/>
    <x v="1"/>
    <s v="tier - 1"/>
    <x v="7"/>
  </r>
  <r>
    <s v="Id489"/>
    <s v="Timothy"/>
    <n v="29.64"/>
    <n v="4.93"/>
    <s v="No"/>
    <x v="0"/>
    <x v="1"/>
    <n v="1"/>
    <x v="1"/>
    <x v="1"/>
    <x v="1"/>
    <x v="40"/>
    <s v="7-Sep-1993"/>
    <n v="20277.810000000001"/>
    <x v="1"/>
    <s v="tier - 3"/>
    <x v="3"/>
  </r>
  <r>
    <s v="Id49"/>
    <s v="hlavio"/>
    <n v="53.09"/>
    <n v="4.82"/>
    <s v="Yes"/>
    <x v="0"/>
    <x v="0"/>
    <n v="2"/>
    <x v="0"/>
    <x v="0"/>
    <x v="1"/>
    <x v="8"/>
    <s v="2-Jul-1966"/>
    <n v="43817.45"/>
    <x v="2"/>
    <s v="tier - 3"/>
    <x v="1"/>
  </r>
  <r>
    <s v="Id490"/>
    <s v="Scott"/>
    <n v="53.93"/>
    <n v="5.34"/>
    <s v="Yes"/>
    <x v="0"/>
    <x v="0"/>
    <n v="2"/>
    <x v="1"/>
    <x v="0"/>
    <x v="1"/>
    <x v="8"/>
    <s v="22-Aug-1966"/>
    <n v="20253.84"/>
    <x v="2"/>
    <s v="tier - 3"/>
    <x v="1"/>
  </r>
  <r>
    <s v="Id491"/>
    <s v="Carlh E"/>
    <n v="28.024999999999999"/>
    <n v="5.65"/>
    <s v="No"/>
    <x v="0"/>
    <x v="0"/>
    <n v="1"/>
    <x v="0"/>
    <x v="1"/>
    <x v="1"/>
    <x v="30"/>
    <s v="17-Oct-1987"/>
    <n v="20234.849999999999"/>
    <x v="2"/>
    <s v="tier - 3"/>
    <x v="1"/>
  </r>
  <r>
    <s v="Id492"/>
    <s v="Lisa"/>
    <n v="27.5"/>
    <n v="4.49"/>
    <s v="No"/>
    <x v="0"/>
    <x v="0"/>
    <n v="0"/>
    <x v="1"/>
    <x v="1"/>
    <x v="1"/>
    <x v="40"/>
    <s v="8-Jun-1994"/>
    <n v="20177.669999999998"/>
    <x v="2"/>
    <s v="tier - 1"/>
    <x v="6"/>
  </r>
  <r>
    <s v="Id493"/>
    <s v="Stacey"/>
    <n v="21.8"/>
    <n v="10.55"/>
    <s v="No"/>
    <x v="0"/>
    <x v="0"/>
    <n v="0"/>
    <x v="0"/>
    <x v="2"/>
    <x v="0"/>
    <x v="43"/>
    <s v="9-Jul-2002"/>
    <n v="20167.34"/>
    <x v="1"/>
    <s v="tier - 3"/>
    <x v="6"/>
  </r>
  <r>
    <s v="Id494"/>
    <s v="Louis"/>
    <n v="26.41"/>
    <n v="4.92"/>
    <s v="Yes"/>
    <x v="0"/>
    <x v="1"/>
    <n v="1"/>
    <x v="0"/>
    <x v="1"/>
    <x v="1"/>
    <x v="26"/>
    <s v="6-Oct-1983"/>
    <n v="20149.32"/>
    <x v="2"/>
    <s v="tier - 1"/>
    <x v="3"/>
  </r>
  <r>
    <s v="Id495"/>
    <s v="Briah R."/>
    <n v="27.835000000000001"/>
    <n v="5.9"/>
    <s v="Yes"/>
    <x v="0"/>
    <x v="0"/>
    <n v="1"/>
    <x v="0"/>
    <x v="1"/>
    <x v="2"/>
    <x v="35"/>
    <s v="25-Jul-1988"/>
    <n v="20009.63"/>
    <x v="2"/>
    <s v="tier - 1"/>
    <x v="1"/>
  </r>
  <r>
    <s v="Id496"/>
    <s v="Jessica"/>
    <n v="51.74"/>
    <n v="4.9800000000000004"/>
    <s v="Yes"/>
    <x v="0"/>
    <x v="0"/>
    <n v="2"/>
    <x v="1"/>
    <x v="0"/>
    <x v="1"/>
    <x v="8"/>
    <s v="10-Aug-1966"/>
    <n v="19995.29"/>
    <x v="0"/>
    <s v="tier - 3"/>
    <x v="2"/>
  </r>
  <r>
    <s v="Id497"/>
    <s v="DawnhM."/>
    <n v="23.37"/>
    <n v="5.8"/>
    <s v="No"/>
    <x v="0"/>
    <x v="0"/>
    <n v="0"/>
    <x v="0"/>
    <x v="2"/>
    <x v="2"/>
    <x v="9"/>
    <s v="9-Oct-1980"/>
    <n v="19964.75"/>
    <x v="0"/>
    <s v="tier - 2"/>
    <x v="7"/>
  </r>
  <r>
    <s v="Id498"/>
    <s v="hhris"/>
    <n v="29.7"/>
    <n v="6.21"/>
    <s v="Yes"/>
    <x v="0"/>
    <x v="1"/>
    <n v="1"/>
    <x v="0"/>
    <x v="1"/>
    <x v="2"/>
    <x v="36"/>
    <s v="18-Oct-1997"/>
    <n v="19933.46"/>
    <x v="0"/>
    <s v="tier - 3"/>
    <x v="6"/>
  </r>
  <r>
    <s v="Id499"/>
    <s v="Karen"/>
    <n v="20.045000000000002"/>
    <n v="6.17"/>
    <s v="No"/>
    <x v="0"/>
    <x v="1"/>
    <n v="1"/>
    <x v="0"/>
    <x v="2"/>
    <x v="2"/>
    <x v="20"/>
    <s v="30-Oct-1979"/>
    <n v="19798.05"/>
    <x v="0"/>
    <s v="tier - 1"/>
    <x v="7"/>
  </r>
  <r>
    <s v="Id5"/>
    <s v="Kristyn"/>
    <n v="35.53"/>
    <n v="5.45"/>
    <s v="No"/>
    <x v="0"/>
    <x v="0"/>
    <n v="0"/>
    <x v="0"/>
    <x v="0"/>
    <x v="1"/>
    <x v="3"/>
    <s v="19-Jun-1989"/>
    <n v="55135.4"/>
    <x v="0"/>
    <s v="tier - 2"/>
    <x v="1"/>
  </r>
  <r>
    <s v="Id50"/>
    <s v="Ryan"/>
    <n v="31.79"/>
    <n v="5.51"/>
    <s v="Yes"/>
    <x v="0"/>
    <x v="0"/>
    <n v="2"/>
    <x v="0"/>
    <x v="0"/>
    <x v="1"/>
    <x v="8"/>
    <s v="25-Oct-1966"/>
    <n v="43813.87"/>
    <x v="2"/>
    <s v="tier - 2"/>
    <x v="0"/>
  </r>
  <r>
    <s v="Id500"/>
    <s v="Jessica"/>
    <n v="27.83"/>
    <n v="5.36"/>
    <s v="No"/>
    <x v="0"/>
    <x v="0"/>
    <n v="2"/>
    <x v="1"/>
    <x v="1"/>
    <x v="1"/>
    <x v="7"/>
    <s v="14-Jun-1972"/>
    <n v="19749.38"/>
    <x v="0"/>
    <s v="tier - 3"/>
    <x v="0"/>
  </r>
  <r>
    <s v="Id501"/>
    <s v="Mathieu"/>
    <n v="28.93"/>
    <n v="5.2"/>
    <s v="No"/>
    <x v="0"/>
    <x v="0"/>
    <n v="0"/>
    <x v="0"/>
    <x v="1"/>
    <x v="1"/>
    <x v="29"/>
    <s v="8-Aug-1990"/>
    <n v="19719.689999999999"/>
    <x v="0"/>
    <s v="tier - 2"/>
    <x v="0"/>
  </r>
  <r>
    <s v="Id502"/>
    <s v="Kam S.ham S."/>
    <n v="33.82"/>
    <n v="5.42"/>
    <s v="No"/>
    <x v="0"/>
    <x v="0"/>
    <n v="0"/>
    <x v="1"/>
    <x v="0"/>
    <x v="1"/>
    <x v="21"/>
    <s v="27-Aug-1994"/>
    <n v="19673.34"/>
    <x v="0"/>
    <s v="tier - 2"/>
    <x v="1"/>
  </r>
  <r>
    <s v="Id503"/>
    <s v="Vaherie A"/>
    <n v="20.234999999999999"/>
    <n v="6.84"/>
    <s v="No"/>
    <x v="0"/>
    <x v="0"/>
    <n v="0"/>
    <x v="0"/>
    <x v="2"/>
    <x v="0"/>
    <x v="1"/>
    <s v="24-Sep-1978"/>
    <n v="19594.810000000001"/>
    <x v="0"/>
    <s v="tier - 1"/>
    <x v="7"/>
  </r>
  <r>
    <s v="Id504"/>
    <s v="Frhya R"/>
    <n v="49.2"/>
    <n v="10.9"/>
    <s v="Yes"/>
    <x v="0"/>
    <x v="1"/>
    <n v="1"/>
    <x v="1"/>
    <x v="0"/>
    <x v="0"/>
    <x v="32"/>
    <s v="14-Jul-1963"/>
    <n v="19551.34"/>
    <x v="0"/>
    <s v="tier - 3"/>
    <x v="1"/>
  </r>
  <r>
    <s v="Id505"/>
    <s v="Jennifer"/>
    <n v="26.4"/>
    <n v="4.87"/>
    <s v="Yes"/>
    <x v="0"/>
    <x v="0"/>
    <n v="0"/>
    <x v="0"/>
    <x v="1"/>
    <x v="1"/>
    <x v="22"/>
    <s v="17-Sep-1985"/>
    <n v="19539.240000000002"/>
    <x v="0"/>
    <s v="tier - 1"/>
    <x v="0"/>
  </r>
  <r>
    <s v="Id506"/>
    <s v="Kara"/>
    <n v="28.38"/>
    <n v="6.07"/>
    <s v="No"/>
    <x v="0"/>
    <x v="0"/>
    <n v="1"/>
    <x v="0"/>
    <x v="1"/>
    <x v="2"/>
    <x v="25"/>
    <s v="19-Aug-1992"/>
    <n v="19521.97"/>
    <x v="0"/>
    <s v="tier - 2"/>
    <x v="0"/>
  </r>
  <r>
    <s v="Id507"/>
    <s v="Bradhey A."/>
    <n v="24.64"/>
    <n v="4.33"/>
    <s v="No"/>
    <x v="0"/>
    <x v="0"/>
    <n v="0"/>
    <x v="0"/>
    <x v="2"/>
    <x v="1"/>
    <x v="9"/>
    <s v="8-Nov-1980"/>
    <n v="19515.54"/>
    <x v="0"/>
    <s v="tier - 1"/>
    <x v="0"/>
  </r>
  <r>
    <s v="Id508"/>
    <s v="Brendan"/>
    <n v="39.71"/>
    <n v="5.83"/>
    <s v="No"/>
    <x v="0"/>
    <x v="0"/>
    <n v="1"/>
    <x v="1"/>
    <x v="0"/>
    <x v="2"/>
    <x v="30"/>
    <s v="30-Nov-1987"/>
    <n v="19496.72"/>
    <x v="0"/>
    <s v="tier - 3"/>
    <x v="9"/>
  </r>
  <r>
    <s v="Id509"/>
    <s v="Amher R"/>
    <n v="22.22"/>
    <n v="5.5"/>
    <s v="No"/>
    <x v="0"/>
    <x v="0"/>
    <n v="0"/>
    <x v="0"/>
    <x v="2"/>
    <x v="1"/>
    <x v="31"/>
    <s v="15-Dec-1982"/>
    <n v="19444.27"/>
    <x v="0"/>
    <s v="tier - 1"/>
    <x v="0"/>
  </r>
  <r>
    <s v="Id51"/>
    <s v="hnthony J."/>
    <n v="41.895000000000003"/>
    <n v="10.87"/>
    <s v="Yes"/>
    <x v="0"/>
    <x v="0"/>
    <n v="1"/>
    <x v="0"/>
    <x v="0"/>
    <x v="0"/>
    <x v="24"/>
    <s v="29-Dec-1986"/>
    <n v="43753.34"/>
    <x v="2"/>
    <s v="tier - 1"/>
    <x v="12"/>
  </r>
  <r>
    <s v="Id510"/>
    <s v="Seah K"/>
    <n v="33.344999999999999"/>
    <n v="4.79"/>
    <s v="No"/>
    <x v="0"/>
    <x v="1"/>
    <n v="1"/>
    <x v="1"/>
    <x v="0"/>
    <x v="1"/>
    <x v="40"/>
    <s v="6-Sep-1993"/>
    <n v="19442.349999999999"/>
    <x v="0"/>
    <s v="tier - 3"/>
    <x v="1"/>
  </r>
  <r>
    <s v="Id511"/>
    <s v="Rick"/>
    <n v="24.42"/>
    <n v="5.81"/>
    <s v="No"/>
    <x v="0"/>
    <x v="0"/>
    <n v="1"/>
    <x v="0"/>
    <x v="2"/>
    <x v="2"/>
    <x v="30"/>
    <s v="30-Jun-1987"/>
    <n v="19362"/>
    <x v="0"/>
    <s v="tier - 3"/>
    <x v="0"/>
  </r>
  <r>
    <s v="Id512"/>
    <s v="Matthew"/>
    <n v="29.81"/>
    <n v="5.58"/>
    <s v="No"/>
    <x v="0"/>
    <x v="0"/>
    <n v="0"/>
    <x v="0"/>
    <x v="1"/>
    <x v="1"/>
    <x v="17"/>
    <s v="24-Aug-1991"/>
    <n v="19350.37"/>
    <x v="0"/>
    <s v="tier - 3"/>
    <x v="0"/>
  </r>
  <r>
    <s v="Id513"/>
    <s v="Brady"/>
    <n v="51.18"/>
    <n v="4.4000000000000004"/>
    <s v="Yes"/>
    <x v="0"/>
    <x v="0"/>
    <n v="2"/>
    <x v="1"/>
    <x v="0"/>
    <x v="1"/>
    <x v="8"/>
    <s v="15-Nov-1966"/>
    <n v="19321.060000000001"/>
    <x v="0"/>
    <s v="tier - 1"/>
    <x v="1"/>
  </r>
  <r>
    <s v="Id514"/>
    <s v="Kameko"/>
    <n v="51.37"/>
    <n v="8.18"/>
    <s v="Yes"/>
    <x v="0"/>
    <x v="0"/>
    <n v="0"/>
    <x v="1"/>
    <x v="0"/>
    <x v="0"/>
    <x v="11"/>
    <s v="29-Jul-1967"/>
    <n v="19259.96"/>
    <x v="0"/>
    <s v="tier - 1"/>
    <x v="1"/>
  </r>
  <r>
    <s v="Id515"/>
    <s v="Jehemy A"/>
    <n v="36.19"/>
    <n v="5.52"/>
    <s v="Yes"/>
    <x v="0"/>
    <x v="0"/>
    <n v="0"/>
    <x v="1"/>
    <x v="0"/>
    <x v="1"/>
    <x v="22"/>
    <s v="28-Dec-1985"/>
    <n v="19214.71"/>
    <x v="0"/>
    <s v="tier - 3"/>
    <x v="0"/>
  </r>
  <r>
    <s v="Id516"/>
    <s v="Daniel"/>
    <n v="25.9"/>
    <n v="4.84"/>
    <s v="No"/>
    <x v="0"/>
    <x v="0"/>
    <n v="0"/>
    <x v="0"/>
    <x v="1"/>
    <x v="1"/>
    <x v="17"/>
    <s v="16-Sep-1991"/>
    <n v="19199.939999999999"/>
    <x v="0"/>
    <s v="tier - 3"/>
    <x v="6"/>
  </r>
  <r>
    <s v="Id517"/>
    <s v="Amanda"/>
    <n v="35.72"/>
    <n v="4.08"/>
    <s v="No"/>
    <x v="0"/>
    <x v="1"/>
    <n v="1"/>
    <x v="1"/>
    <x v="0"/>
    <x v="1"/>
    <x v="20"/>
    <s v="2-Jul-1979"/>
    <n v="19144.580000000002"/>
    <x v="0"/>
    <s v="tier - 1"/>
    <x v="7"/>
  </r>
  <r>
    <s v="Id518"/>
    <s v="Karen"/>
    <n v="27.94"/>
    <n v="4.4800000000000004"/>
    <s v="No"/>
    <x v="0"/>
    <x v="1"/>
    <n v="1"/>
    <x v="0"/>
    <x v="1"/>
    <x v="1"/>
    <x v="40"/>
    <s v="28-Sep-1993"/>
    <n v="19107.78"/>
    <x v="0"/>
    <s v="tier - 2"/>
    <x v="0"/>
  </r>
  <r>
    <s v="Id519"/>
    <s v="Gregory"/>
    <n v="27.1"/>
    <n v="5.73"/>
    <s v="No"/>
    <x v="0"/>
    <x v="0"/>
    <n v="0"/>
    <x v="0"/>
    <x v="1"/>
    <x v="2"/>
    <x v="35"/>
    <s v="5-Jun-1989"/>
    <n v="19040.88"/>
    <x v="0"/>
    <s v="tier - 3"/>
    <x v="6"/>
  </r>
  <r>
    <s v="Id52"/>
    <s v="Alex"/>
    <n v="31.16"/>
    <n v="9.34"/>
    <s v="No"/>
    <x v="0"/>
    <x v="0"/>
    <n v="0"/>
    <x v="0"/>
    <x v="0"/>
    <x v="0"/>
    <x v="18"/>
    <s v="22-Aug-1965"/>
    <n v="43578.94"/>
    <x v="2"/>
    <s v="tier - 2"/>
    <x v="1"/>
  </r>
  <r>
    <s v="Id520"/>
    <s v="Sabine"/>
    <n v="18.3"/>
    <n v="5.46"/>
    <s v="Yes"/>
    <x v="0"/>
    <x v="1"/>
    <n v="1"/>
    <x v="0"/>
    <x v="3"/>
    <x v="1"/>
    <x v="26"/>
    <s v="19-Dec-1983"/>
    <n v="19023.259999999998"/>
    <x v="0"/>
    <s v="tier - 3"/>
    <x v="6"/>
  </r>
  <r>
    <s v="Id521"/>
    <s v="Joseph"/>
    <n v="25.3"/>
    <n v="5.0199999999999996"/>
    <s v="Yes"/>
    <x v="0"/>
    <x v="0"/>
    <n v="1"/>
    <x v="0"/>
    <x v="1"/>
    <x v="1"/>
    <x v="35"/>
    <s v="24-Oct-1988"/>
    <n v="18972.5"/>
    <x v="0"/>
    <s v="tier - 3"/>
    <x v="0"/>
  </r>
  <r>
    <s v="Id522"/>
    <s v="Adam"/>
    <n v="38.83"/>
    <n v="6.36"/>
    <s v="No"/>
    <x v="0"/>
    <x v="0"/>
    <n v="1"/>
    <x v="1"/>
    <x v="0"/>
    <x v="2"/>
    <x v="25"/>
    <s v="30-Nov-1992"/>
    <n v="18963.169999999998"/>
    <x v="0"/>
    <s v="tier - 1"/>
    <x v="0"/>
  </r>
  <r>
    <s v="Id523"/>
    <s v="Karhlyn A"/>
    <n v="27.6"/>
    <n v="5.36"/>
    <s v="No"/>
    <x v="0"/>
    <x v="0"/>
    <n v="1"/>
    <x v="1"/>
    <x v="1"/>
    <x v="1"/>
    <x v="37"/>
    <s v="6-Aug-1998"/>
    <n v="18955.22"/>
    <x v="0"/>
    <s v="tier - 3"/>
    <x v="6"/>
  </r>
  <r>
    <s v="Id524"/>
    <s v="Anhta L."/>
    <n v="46.4"/>
    <n v="8.3699999999999992"/>
    <s v="Yes"/>
    <x v="0"/>
    <x v="1"/>
    <n v="1"/>
    <x v="1"/>
    <x v="0"/>
    <x v="0"/>
    <x v="32"/>
    <s v="20-Oct-1963"/>
    <n v="18954.560000000001"/>
    <x v="0"/>
    <s v="tier - 1"/>
    <x v="2"/>
  </r>
  <r>
    <s v="Id525"/>
    <s v="LahLaura E."/>
    <n v="51.92"/>
    <n v="5.18"/>
    <s v="Yes"/>
    <x v="0"/>
    <x v="1"/>
    <n v="1"/>
    <x v="1"/>
    <x v="0"/>
    <x v="1"/>
    <x v="4"/>
    <s v="3-Aug-1969"/>
    <n v="18932.810000000001"/>
    <x v="0"/>
    <s v="tier - 3"/>
    <x v="1"/>
  </r>
  <r>
    <s v="Id526"/>
    <s v="Sarah"/>
    <n v="32.395000000000003"/>
    <n v="5.68"/>
    <s v="Yes"/>
    <x v="0"/>
    <x v="0"/>
    <n v="1"/>
    <x v="1"/>
    <x v="0"/>
    <x v="1"/>
    <x v="39"/>
    <s v="27-Sep-1995"/>
    <n v="18903.490000000002"/>
    <x v="0"/>
    <s v="tier - 2"/>
    <x v="7"/>
  </r>
  <r>
    <s v="Id527"/>
    <s v="Ashley E"/>
    <n v="46.19"/>
    <n v="7.31"/>
    <s v="Yes"/>
    <x v="0"/>
    <x v="1"/>
    <n v="1"/>
    <x v="1"/>
    <x v="0"/>
    <x v="0"/>
    <x v="32"/>
    <s v="6-Dec-1963"/>
    <n v="18883.330000000002"/>
    <x v="0"/>
    <s v="tier - 1"/>
    <x v="2"/>
  </r>
  <r>
    <s v="Id528"/>
    <s v="Lindsey"/>
    <n v="27.93"/>
    <n v="4.67"/>
    <s v="No"/>
    <x v="0"/>
    <x v="1"/>
    <n v="1"/>
    <x v="1"/>
    <x v="1"/>
    <x v="1"/>
    <x v="38"/>
    <s v="24-Jul-2003"/>
    <n v="18838.7"/>
    <x v="0"/>
    <s v="tier - 3"/>
    <x v="1"/>
  </r>
  <r>
    <s v="Id529"/>
    <s v="Alan"/>
    <n v="45.62"/>
    <n v="6.87"/>
    <s v="No"/>
    <x v="0"/>
    <x v="0"/>
    <n v="0"/>
    <x v="1"/>
    <x v="0"/>
    <x v="0"/>
    <x v="27"/>
    <s v="18-Dec-1962"/>
    <n v="18815.53"/>
    <x v="0"/>
    <s v="tier - 1"/>
    <x v="8"/>
  </r>
  <r>
    <s v="Id53"/>
    <s v="David"/>
    <n v="34.104999999999997"/>
    <n v="5.03"/>
    <s v="Yes"/>
    <x v="0"/>
    <x v="1"/>
    <n v="1"/>
    <x v="0"/>
    <x v="0"/>
    <x v="1"/>
    <x v="4"/>
    <s v="3-Dec-1969"/>
    <n v="43254.42"/>
    <x v="2"/>
    <s v="tier - 2"/>
    <x v="3"/>
  </r>
  <r>
    <s v="Id530"/>
    <s v="DanhR."/>
    <n v="35.31"/>
    <n v="5.87"/>
    <s v="No"/>
    <x v="0"/>
    <x v="1"/>
    <n v="1"/>
    <x v="1"/>
    <x v="0"/>
    <x v="2"/>
    <x v="20"/>
    <s v="15-Oct-1979"/>
    <n v="18806.150000000001"/>
    <x v="0"/>
    <s v="tier - 2"/>
    <x v="0"/>
  </r>
  <r>
    <s v="Id531"/>
    <s v="Katie"/>
    <n v="30.4"/>
    <n v="4.07"/>
    <s v="Yes"/>
    <x v="0"/>
    <x v="0"/>
    <n v="1"/>
    <x v="1"/>
    <x v="0"/>
    <x v="1"/>
    <x v="39"/>
    <s v="28-Nov-1995"/>
    <n v="18804.75"/>
    <x v="0"/>
    <s v="tier - 1"/>
    <x v="1"/>
  </r>
  <r>
    <s v="Id532"/>
    <s v="Eric"/>
    <n v="20.13"/>
    <n v="6.47"/>
    <s v="No"/>
    <x v="0"/>
    <x v="1"/>
    <n v="1"/>
    <x v="0"/>
    <x v="2"/>
    <x v="0"/>
    <x v="20"/>
    <s v="19-Nov-1979"/>
    <n v="18767.740000000002"/>
    <x v="0"/>
    <s v="tier - 1"/>
    <x v="0"/>
  </r>
  <r>
    <s v="Id533"/>
    <s v="Cathryn"/>
    <n v="23.655000000000001"/>
    <n v="5.14"/>
    <s v="No"/>
    <x v="0"/>
    <x v="0"/>
    <n v="1"/>
    <x v="0"/>
    <x v="2"/>
    <x v="1"/>
    <x v="25"/>
    <s v="27-Dec-1992"/>
    <n v="18765.88"/>
    <x v="0"/>
    <s v="tier - 2"/>
    <x v="1"/>
  </r>
  <r>
    <s v="Id534"/>
    <s v="Brendan"/>
    <n v="49.05"/>
    <n v="9.77"/>
    <s v="Yes"/>
    <x v="0"/>
    <x v="0"/>
    <n v="0"/>
    <x v="1"/>
    <x v="0"/>
    <x v="0"/>
    <x v="11"/>
    <s v="30-Aug-1967"/>
    <n v="18694.689999999999"/>
    <x v="0"/>
    <s v="tier - 1"/>
    <x v="8"/>
  </r>
  <r>
    <s v="Id535"/>
    <s v="Shauna"/>
    <n v="51.94"/>
    <n v="8.8000000000000007"/>
    <s v="Yes"/>
    <x v="0"/>
    <x v="0"/>
    <n v="2"/>
    <x v="1"/>
    <x v="0"/>
    <x v="0"/>
    <x v="6"/>
    <s v="17-Oct-1970"/>
    <n v="18682.740000000002"/>
    <x v="0"/>
    <s v="tier - 3"/>
    <x v="1"/>
  </r>
  <r>
    <s v="Id536"/>
    <s v="Terence"/>
    <n v="29.83"/>
    <n v="5.84"/>
    <s v="No"/>
    <x v="0"/>
    <x v="0"/>
    <n v="1"/>
    <x v="0"/>
    <x v="1"/>
    <x v="2"/>
    <x v="37"/>
    <s v="23-Sep-1998"/>
    <n v="18648.419999999998"/>
    <x v="0"/>
    <s v="tier - 1"/>
    <x v="9"/>
  </r>
  <r>
    <s v="Id537"/>
    <s v="Marisol"/>
    <n v="22.6"/>
    <n v="10.43"/>
    <s v="Yes"/>
    <x v="0"/>
    <x v="0"/>
    <n v="1"/>
    <x v="0"/>
    <x v="2"/>
    <x v="0"/>
    <x v="24"/>
    <s v="12-Aug-1986"/>
    <n v="18608.259999999998"/>
    <x v="0"/>
    <s v="tier - 3"/>
    <x v="6"/>
  </r>
  <r>
    <s v="Id538"/>
    <s v="Lindsay"/>
    <n v="46.69"/>
    <n v="4.25"/>
    <s v="Yes"/>
    <x v="0"/>
    <x v="0"/>
    <n v="1"/>
    <x v="1"/>
    <x v="0"/>
    <x v="1"/>
    <x v="28"/>
    <s v="26-Sep-1964"/>
    <n v="18443.11"/>
    <x v="0"/>
    <s v="tier - 2"/>
    <x v="1"/>
  </r>
  <r>
    <s v="Id539"/>
    <s v="Katie"/>
    <n v="28.49"/>
    <n v="4.8899999999999997"/>
    <s v="No"/>
    <x v="0"/>
    <x v="0"/>
    <n v="0"/>
    <x v="0"/>
    <x v="1"/>
    <x v="1"/>
    <x v="23"/>
    <s v="15-Dec-1999"/>
    <n v="18328.240000000002"/>
    <x v="0"/>
    <s v="tier - 2"/>
    <x v="0"/>
  </r>
  <r>
    <s v="Id54"/>
    <s v="Ahdrew B"/>
    <n v="51.93"/>
    <n v="11.05"/>
    <s v="No"/>
    <x v="0"/>
    <x v="0"/>
    <n v="0"/>
    <x v="0"/>
    <x v="0"/>
    <x v="0"/>
    <x v="18"/>
    <s v="29-Nov-1965"/>
    <n v="43073.760000000002"/>
    <x v="2"/>
    <s v="tier - 2"/>
    <x v="6"/>
  </r>
  <r>
    <s v="Id540"/>
    <s v="Daniel"/>
    <n v="28.5"/>
    <n v="5.55"/>
    <s v="Yes"/>
    <x v="0"/>
    <x v="0"/>
    <n v="1"/>
    <x v="0"/>
    <x v="1"/>
    <x v="1"/>
    <x v="39"/>
    <s v="4-Jul-1995"/>
    <n v="18310.740000000002"/>
    <x v="0"/>
    <s v="tier - 3"/>
    <x v="1"/>
  </r>
  <r>
    <s v="Id541"/>
    <s v="Brhtt W"/>
    <n v="24.4"/>
    <n v="4.5199999999999996"/>
    <s v="No"/>
    <x v="0"/>
    <x v="0"/>
    <n v="1"/>
    <x v="0"/>
    <x v="2"/>
    <x v="1"/>
    <x v="25"/>
    <s v="25-Dec-1992"/>
    <n v="18259.22"/>
    <x v="0"/>
    <s v="tier - 3"/>
    <x v="6"/>
  </r>
  <r>
    <s v="Id542"/>
    <s v="Dylhn J"/>
    <n v="29.15"/>
    <n v="4.45"/>
    <s v="Yes"/>
    <x v="0"/>
    <x v="0"/>
    <n v="1"/>
    <x v="0"/>
    <x v="1"/>
    <x v="1"/>
    <x v="39"/>
    <s v="3-Aug-1995"/>
    <n v="18246.5"/>
    <x v="0"/>
    <s v="tier - 1"/>
    <x v="0"/>
  </r>
  <r>
    <s v="Id543"/>
    <s v="Elizabeth"/>
    <n v="27.28"/>
    <n v="4.72"/>
    <s v="No"/>
    <x v="1"/>
    <x v="0"/>
    <n v="1"/>
    <x v="0"/>
    <x v="1"/>
    <x v="1"/>
    <x v="42"/>
    <s v="10-Sep-2004"/>
    <n v="18223.45"/>
    <x v="0"/>
    <s v="tier - 3"/>
    <x v="0"/>
  </r>
  <r>
    <s v="Id544"/>
    <s v="Broohe M."/>
    <n v="32.229999999999997"/>
    <n v="4.6500000000000004"/>
    <s v="Yes"/>
    <x v="0"/>
    <x v="1"/>
    <n v="1"/>
    <x v="1"/>
    <x v="0"/>
    <x v="1"/>
    <x v="36"/>
    <s v="15-Jun-1997"/>
    <n v="18218.16"/>
    <x v="0"/>
    <s v="tier - 1"/>
    <x v="0"/>
  </r>
  <r>
    <s v="Id545"/>
    <s v="Teiko"/>
    <n v="44.2"/>
    <n v="11.34"/>
    <s v="Yes"/>
    <x v="0"/>
    <x v="1"/>
    <n v="1"/>
    <x v="1"/>
    <x v="0"/>
    <x v="0"/>
    <x v="32"/>
    <s v="4-Jul-1963"/>
    <n v="18208.34"/>
    <x v="0"/>
    <s v="tier - 2"/>
    <x v="2"/>
  </r>
  <r>
    <s v="Id546"/>
    <s v="Zachary"/>
    <n v="29.734999999999999"/>
    <n v="4.53"/>
    <s v="No"/>
    <x v="0"/>
    <x v="1"/>
    <n v="1"/>
    <x v="1"/>
    <x v="1"/>
    <x v="1"/>
    <x v="40"/>
    <s v="12-Jul-1993"/>
    <n v="18157.88"/>
    <x v="0"/>
    <s v="tier - 1"/>
    <x v="1"/>
  </r>
  <r>
    <s v="Id547"/>
    <s v="Johannah"/>
    <n v="28.31"/>
    <n v="6.35"/>
    <s v="No"/>
    <x v="0"/>
    <x v="0"/>
    <n v="0"/>
    <x v="0"/>
    <x v="1"/>
    <x v="2"/>
    <x v="23"/>
    <s v="24-Oct-1999"/>
    <n v="18033.97"/>
    <x v="0"/>
    <s v="tier - 1"/>
    <x v="1"/>
  </r>
  <r>
    <s v="Id548"/>
    <s v="Ryhn A"/>
    <n v="46.62"/>
    <n v="8.51"/>
    <s v="No"/>
    <x v="0"/>
    <x v="0"/>
    <n v="0"/>
    <x v="1"/>
    <x v="0"/>
    <x v="0"/>
    <x v="18"/>
    <s v="17-Oct-1965"/>
    <n v="18031.189999999999"/>
    <x v="0"/>
    <s v="tier - 2"/>
    <x v="1"/>
  </r>
  <r>
    <s v="Id549"/>
    <s v="hndres Sr."/>
    <n v="51.75"/>
    <n v="8.59"/>
    <s v="Yes"/>
    <x v="0"/>
    <x v="0"/>
    <n v="1"/>
    <x v="1"/>
    <x v="0"/>
    <x v="0"/>
    <x v="34"/>
    <s v="27-Jun-1975"/>
    <n v="18031.16"/>
    <x v="0"/>
    <s v="tier - 3"/>
    <x v="8"/>
  </r>
  <r>
    <s v="Id55"/>
    <s v="Daha E"/>
    <n v="38.950000000000003"/>
    <n v="11.95"/>
    <s v="No"/>
    <x v="0"/>
    <x v="0"/>
    <n v="0"/>
    <x v="0"/>
    <x v="0"/>
    <x v="0"/>
    <x v="1"/>
    <s v="4-Nov-1978"/>
    <n v="42983.46"/>
    <x v="0"/>
    <s v="tier - 2"/>
    <x v="1"/>
  </r>
  <r>
    <s v="Id550"/>
    <s v="Bryan"/>
    <n v="25.7"/>
    <n v="4.13"/>
    <s v="Yes"/>
    <x v="0"/>
    <x v="0"/>
    <n v="0"/>
    <x v="0"/>
    <x v="1"/>
    <x v="1"/>
    <x v="14"/>
    <s v="28-Sep-2001"/>
    <n v="17942.11"/>
    <x v="0"/>
    <s v="tier - 2"/>
    <x v="6"/>
  </r>
  <r>
    <s v="Id551"/>
    <s v="Lizette"/>
    <n v="31.79"/>
    <n v="4.55"/>
    <s v="No"/>
    <x v="0"/>
    <x v="0"/>
    <n v="0"/>
    <x v="1"/>
    <x v="0"/>
    <x v="1"/>
    <x v="2"/>
    <s v="17-Oct-1977"/>
    <n v="17929.3"/>
    <x v="0"/>
    <s v="tier - 2"/>
    <x v="0"/>
  </r>
  <r>
    <s v="Id552"/>
    <s v="Don"/>
    <n v="24.795000000000002"/>
    <n v="4.5199999999999996"/>
    <s v="No"/>
    <x v="0"/>
    <x v="0"/>
    <n v="0"/>
    <x v="0"/>
    <x v="2"/>
    <x v="1"/>
    <x v="3"/>
    <s v="4-Dec-1989"/>
    <n v="17904.53"/>
    <x v="0"/>
    <s v="tier - 2"/>
    <x v="11"/>
  </r>
  <r>
    <s v="Id553"/>
    <s v="Jeb"/>
    <n v="53.98"/>
    <n v="5.07"/>
    <s v="No"/>
    <x v="0"/>
    <x v="1"/>
    <n v="1"/>
    <x v="1"/>
    <x v="0"/>
    <x v="1"/>
    <x v="20"/>
    <s v="12-Nov-1979"/>
    <n v="17882.669999999998"/>
    <x v="0"/>
    <s v="tier - 3"/>
    <x v="1"/>
  </r>
  <r>
    <s v="Id554"/>
    <s v="Ahy R."/>
    <n v="41.325000000000003"/>
    <n v="4.04"/>
    <s v="Yes"/>
    <x v="0"/>
    <x v="1"/>
    <n v="1"/>
    <x v="1"/>
    <x v="0"/>
    <x v="1"/>
    <x v="36"/>
    <s v="26-Aug-1997"/>
    <n v="17878.900000000001"/>
    <x v="0"/>
    <s v="tier - 2"/>
    <x v="7"/>
  </r>
  <r>
    <s v="Id555"/>
    <s v="Brian"/>
    <n v="51.65"/>
    <n v="5.3"/>
    <s v="Yes"/>
    <x v="0"/>
    <x v="0"/>
    <n v="0"/>
    <x v="1"/>
    <x v="0"/>
    <x v="1"/>
    <x v="5"/>
    <s v="12-Dec-1976"/>
    <n v="17862.919999999998"/>
    <x v="0"/>
    <s v="tier - 2"/>
    <x v="1"/>
  </r>
  <r>
    <s v="Id556"/>
    <s v="Mhke G"/>
    <n v="44.52"/>
    <n v="8.64"/>
    <s v="Yes"/>
    <x v="0"/>
    <x v="1"/>
    <n v="1"/>
    <x v="1"/>
    <x v="0"/>
    <x v="0"/>
    <x v="32"/>
    <s v="8-Dec-1963"/>
    <n v="17832.599999999999"/>
    <x v="0"/>
    <s v="tier - 2"/>
    <x v="1"/>
  </r>
  <r>
    <s v="Id557"/>
    <s v="Simohezitrone Sr."/>
    <n v="53.29"/>
    <n v="4.03"/>
    <s v="No"/>
    <x v="0"/>
    <x v="1"/>
    <n v="1"/>
    <x v="1"/>
    <x v="0"/>
    <x v="1"/>
    <x v="20"/>
    <s v="10-Oct-1979"/>
    <n v="17779.939999999999"/>
    <x v="0"/>
    <s v="tier - 2"/>
    <x v="1"/>
  </r>
  <r>
    <s v="Id558"/>
    <s v="Nicholas"/>
    <n v="46.63"/>
    <n v="4.26"/>
    <s v="Yes"/>
    <x v="0"/>
    <x v="0"/>
    <n v="2"/>
    <x v="1"/>
    <x v="0"/>
    <x v="1"/>
    <x v="8"/>
    <s v="21-Jun-1966"/>
    <n v="17777.73"/>
    <x v="0"/>
    <s v="tier - 3"/>
    <x v="1"/>
  </r>
  <r>
    <s v="Id559"/>
    <s v="hngela M"/>
    <n v="28.88"/>
    <n v="5.35"/>
    <s v="No"/>
    <x v="0"/>
    <x v="1"/>
    <n v="1"/>
    <x v="0"/>
    <x v="1"/>
    <x v="1"/>
    <x v="38"/>
    <s v="14-Jul-2003"/>
    <n v="17748.509999999998"/>
    <x v="0"/>
    <s v="tier - 1"/>
    <x v="1"/>
  </r>
  <r>
    <s v="Id56"/>
    <s v="Inna"/>
    <n v="36.630000000000003"/>
    <n v="7.72"/>
    <s v="Yes"/>
    <x v="0"/>
    <x v="0"/>
    <n v="1"/>
    <x v="0"/>
    <x v="0"/>
    <x v="0"/>
    <x v="34"/>
    <s v="23-Oct-1975"/>
    <n v="42969.85"/>
    <x v="0"/>
    <s v="tier - 3"/>
    <x v="0"/>
  </r>
  <r>
    <s v="Id560"/>
    <s v="Oz"/>
    <n v="23.98"/>
    <n v="4.9000000000000004"/>
    <s v="No"/>
    <x v="0"/>
    <x v="0"/>
    <n v="0"/>
    <x v="1"/>
    <x v="2"/>
    <x v="1"/>
    <x v="21"/>
    <s v="1-Jul-1994"/>
    <n v="17663.14"/>
    <x v="0"/>
    <s v="tier - 3"/>
    <x v="0"/>
  </r>
  <r>
    <s v="Id561"/>
    <s v="Erih M."/>
    <n v="23.65"/>
    <n v="4.5"/>
    <s v="No"/>
    <x v="0"/>
    <x v="0"/>
    <n v="0"/>
    <x v="1"/>
    <x v="2"/>
    <x v="1"/>
    <x v="29"/>
    <s v="25-Oct-1990"/>
    <n v="17626.240000000002"/>
    <x v="0"/>
    <s v="tier - 3"/>
    <x v="0"/>
  </r>
  <r>
    <s v="Id562"/>
    <s v="Bobbh E."/>
    <n v="49.09"/>
    <n v="8.3800000000000008"/>
    <s v="Yes"/>
    <x v="0"/>
    <x v="0"/>
    <n v="2"/>
    <x v="1"/>
    <x v="0"/>
    <x v="0"/>
    <x v="6"/>
    <s v="26-Jul-1970"/>
    <n v="17584.72"/>
    <x v="0"/>
    <s v="tier - 3"/>
    <x v="1"/>
  </r>
  <r>
    <s v="Id563"/>
    <s v="Dahiel P."/>
    <n v="28.024999999999999"/>
    <n v="7.03"/>
    <s v="No"/>
    <x v="0"/>
    <x v="0"/>
    <n v="0"/>
    <x v="0"/>
    <x v="1"/>
    <x v="0"/>
    <x v="43"/>
    <s v="25-Aug-2002"/>
    <n v="17560.38"/>
    <x v="0"/>
    <s v="tier - 1"/>
    <x v="1"/>
  </r>
  <r>
    <s v="Id564"/>
    <s v="Marih E."/>
    <n v="43.32"/>
    <n v="8.75"/>
    <s v="Yes"/>
    <x v="0"/>
    <x v="1"/>
    <n v="1"/>
    <x v="1"/>
    <x v="0"/>
    <x v="0"/>
    <x v="32"/>
    <s v="16-Nov-1963"/>
    <n v="17556.88"/>
    <x v="0"/>
    <s v="tier - 2"/>
    <x v="1"/>
  </r>
  <r>
    <s v="Id565"/>
    <s v="Katie"/>
    <n v="45.92"/>
    <n v="9.51"/>
    <s v="No"/>
    <x v="0"/>
    <x v="0"/>
    <n v="0"/>
    <x v="1"/>
    <x v="0"/>
    <x v="0"/>
    <x v="0"/>
    <s v="12-Jul-1968"/>
    <n v="17507.47"/>
    <x v="0"/>
    <s v="tier - 1"/>
    <x v="2"/>
  </r>
  <r>
    <s v="Id566"/>
    <s v="Eric h"/>
    <n v="44.03"/>
    <n v="9.36"/>
    <s v="No"/>
    <x v="0"/>
    <x v="0"/>
    <n v="0"/>
    <x v="1"/>
    <x v="0"/>
    <x v="0"/>
    <x v="18"/>
    <s v="16-Jun-1965"/>
    <n v="17505.650000000001"/>
    <x v="0"/>
    <s v="tier - 2"/>
    <x v="8"/>
  </r>
  <r>
    <s v="Id567"/>
    <s v="Tara"/>
    <n v="24.6"/>
    <n v="4.8099999999999996"/>
    <s v="No"/>
    <x v="0"/>
    <x v="0"/>
    <n v="0"/>
    <x v="0"/>
    <x v="2"/>
    <x v="1"/>
    <x v="29"/>
    <s v="29-Dec-1990"/>
    <n v="17496.310000000001"/>
    <x v="0"/>
    <s v="tier - 2"/>
    <x v="6"/>
  </r>
  <r>
    <s v="Id568"/>
    <s v="Haleh L"/>
    <n v="49.15"/>
    <n v="8.08"/>
    <s v="No"/>
    <x v="0"/>
    <x v="0"/>
    <n v="0"/>
    <x v="1"/>
    <x v="0"/>
    <x v="0"/>
    <x v="6"/>
    <s v="8-Jun-1971"/>
    <n v="17479.53"/>
    <x v="0"/>
    <s v="tier - 1"/>
    <x v="1"/>
  </r>
  <r>
    <s v="Id569"/>
    <s v="Kayha B."/>
    <n v="28.31"/>
    <n v="6.29"/>
    <s v="No"/>
    <x v="0"/>
    <x v="1"/>
    <n v="1"/>
    <x v="0"/>
    <x v="1"/>
    <x v="2"/>
    <x v="38"/>
    <s v="2-Nov-2003"/>
    <n v="17468.98"/>
    <x v="2"/>
    <s v="tier - 1"/>
    <x v="1"/>
  </r>
  <r>
    <s v="Id57"/>
    <s v="Ari"/>
    <n v="34.200000000000003"/>
    <n v="5.75"/>
    <s v="No"/>
    <x v="0"/>
    <x v="0"/>
    <n v="2"/>
    <x v="0"/>
    <x v="0"/>
    <x v="2"/>
    <x v="7"/>
    <s v="10-Sep-1972"/>
    <n v="42856.84"/>
    <x v="0"/>
    <s v="tier - 1"/>
    <x v="6"/>
  </r>
  <r>
    <s v="Id570"/>
    <s v="Mhrk D."/>
    <n v="22.99"/>
    <n v="6.29"/>
    <s v="No"/>
    <x v="0"/>
    <x v="0"/>
    <n v="1"/>
    <x v="0"/>
    <x v="2"/>
    <x v="2"/>
    <x v="25"/>
    <s v="18-Oct-1992"/>
    <n v="17361.77"/>
    <x v="2"/>
    <s v="tier - 1"/>
    <x v="1"/>
  </r>
  <r>
    <s v="Id571"/>
    <s v="Patrhck J."/>
    <n v="29.07"/>
    <n v="5.12"/>
    <s v="No"/>
    <x v="0"/>
    <x v="1"/>
    <n v="1"/>
    <x v="0"/>
    <x v="1"/>
    <x v="1"/>
    <x v="38"/>
    <s v="1-Nov-2003"/>
    <n v="17352.68"/>
    <x v="2"/>
    <s v="tier - 3"/>
    <x v="1"/>
  </r>
  <r>
    <s v="Id572"/>
    <s v="Alejandro"/>
    <n v="42.02"/>
    <n v="9.9499999999999993"/>
    <s v="Yes"/>
    <x v="0"/>
    <x v="1"/>
    <n v="1"/>
    <x v="1"/>
    <x v="0"/>
    <x v="0"/>
    <x v="32"/>
    <s v="12-Jul-1963"/>
    <n v="17337.580000000002"/>
    <x v="2"/>
    <s v="tier - 3"/>
    <x v="8"/>
  </r>
  <r>
    <s v="Id573"/>
    <s v="Bhth A"/>
    <n v="49.07"/>
    <n v="9.08"/>
    <s v="Yes"/>
    <x v="0"/>
    <x v="0"/>
    <n v="1"/>
    <x v="1"/>
    <x v="0"/>
    <x v="0"/>
    <x v="34"/>
    <s v="25-Aug-1975"/>
    <n v="17253.43"/>
    <x v="2"/>
    <s v="tier - 3"/>
    <x v="2"/>
  </r>
  <r>
    <s v="Id574"/>
    <s v="Jashn R"/>
    <n v="19.8"/>
    <n v="4.82"/>
    <s v="No"/>
    <x v="0"/>
    <x v="0"/>
    <n v="0"/>
    <x v="0"/>
    <x v="2"/>
    <x v="1"/>
    <x v="31"/>
    <s v="22-Oct-1982"/>
    <n v="17179.52"/>
    <x v="2"/>
    <s v="tier - 1"/>
    <x v="0"/>
  </r>
  <r>
    <s v="Id575"/>
    <s v="Yoshinori"/>
    <n v="27.36"/>
    <n v="4.6500000000000004"/>
    <s v="No"/>
    <x v="1"/>
    <x v="0"/>
    <n v="1"/>
    <x v="0"/>
    <x v="1"/>
    <x v="1"/>
    <x v="42"/>
    <s v="18-Aug-2004"/>
    <n v="17178.68"/>
    <x v="2"/>
    <s v="tier - 2"/>
    <x v="9"/>
  </r>
  <r>
    <s v="Id576"/>
    <s v="Adhienne G."/>
    <n v="42.95"/>
    <n v="5.16"/>
    <s v="Yes"/>
    <x v="0"/>
    <x v="0"/>
    <n v="1"/>
    <x v="1"/>
    <x v="0"/>
    <x v="1"/>
    <x v="32"/>
    <s v="7-Jun-1964"/>
    <n v="17174.52"/>
    <x v="2"/>
    <s v="tier - 2"/>
    <x v="1"/>
  </r>
  <r>
    <s v="Id577"/>
    <s v="Meredith"/>
    <n v="42.66"/>
    <n v="10.44"/>
    <s v="No"/>
    <x v="0"/>
    <x v="0"/>
    <n v="0"/>
    <x v="1"/>
    <x v="0"/>
    <x v="0"/>
    <x v="18"/>
    <s v="16-Sep-1965"/>
    <n v="17172.27"/>
    <x v="2"/>
    <s v="tier - 2"/>
    <x v="2"/>
  </r>
  <r>
    <s v="Id578"/>
    <s v="Junyong"/>
    <n v="33.630000000000003"/>
    <n v="5.69"/>
    <s v="No"/>
    <x v="0"/>
    <x v="0"/>
    <n v="1"/>
    <x v="1"/>
    <x v="0"/>
    <x v="1"/>
    <x v="36"/>
    <s v="3-Jun-1998"/>
    <n v="17128.43"/>
    <x v="2"/>
    <s v="tier - 3"/>
    <x v="3"/>
  </r>
  <r>
    <s v="Id579"/>
    <s v="Krishen A."/>
    <n v="26.84"/>
    <n v="6.5"/>
    <s v="No"/>
    <x v="0"/>
    <x v="0"/>
    <n v="0"/>
    <x v="0"/>
    <x v="1"/>
    <x v="0"/>
    <x v="43"/>
    <s v="28-Jun-2002"/>
    <n v="17085.27"/>
    <x v="2"/>
    <s v="tier - 3"/>
    <x v="0"/>
  </r>
  <r>
    <s v="Id58"/>
    <s v="Lindsey"/>
    <n v="50.63"/>
    <n v="11.89"/>
    <s v="No"/>
    <x v="0"/>
    <x v="0"/>
    <n v="0"/>
    <x v="0"/>
    <x v="0"/>
    <x v="0"/>
    <x v="18"/>
    <s v="29-Oct-1965"/>
    <n v="42764.12"/>
    <x v="0"/>
    <s v="tier - 2"/>
    <x v="6"/>
  </r>
  <r>
    <s v="Id580"/>
    <s v="Marih I."/>
    <n v="28.3"/>
    <n v="5.73"/>
    <s v="No"/>
    <x v="0"/>
    <x v="1"/>
    <n v="1"/>
    <x v="0"/>
    <x v="1"/>
    <x v="2"/>
    <x v="38"/>
    <s v="26-Dec-2003"/>
    <n v="17081.080000000002"/>
    <x v="2"/>
    <s v="tier - 2"/>
    <x v="6"/>
  </r>
  <r>
    <s v="Id581"/>
    <s v="Jonathan"/>
    <n v="27.06"/>
    <n v="5.74"/>
    <s v="Yes"/>
    <x v="0"/>
    <x v="0"/>
    <n v="0"/>
    <x v="0"/>
    <x v="1"/>
    <x v="2"/>
    <x v="16"/>
    <s v="10-Jun-1996"/>
    <n v="17043.34"/>
    <x v="2"/>
    <s v="tier - 3"/>
    <x v="0"/>
  </r>
  <r>
    <s v="Id582"/>
    <s v="Phil"/>
    <n v="47.13"/>
    <n v="8.6999999999999993"/>
    <s v="No"/>
    <x v="0"/>
    <x v="0"/>
    <n v="0"/>
    <x v="1"/>
    <x v="0"/>
    <x v="0"/>
    <x v="12"/>
    <s v="22-Aug-1971"/>
    <n v="17016.009999999998"/>
    <x v="2"/>
    <s v="tier - 2"/>
    <x v="8"/>
  </r>
  <r>
    <s v="Id583"/>
    <s v="Bhnjamina C"/>
    <n v="51.72"/>
    <n v="5.09"/>
    <s v="No"/>
    <x v="0"/>
    <x v="0"/>
    <n v="0"/>
    <x v="1"/>
    <x v="0"/>
    <x v="1"/>
    <x v="9"/>
    <s v="16-Jul-1980"/>
    <n v="16990.55"/>
    <x v="2"/>
    <s v="tier - 3"/>
    <x v="1"/>
  </r>
  <r>
    <s v="Id584"/>
    <s v="Christopher"/>
    <n v="48.59"/>
    <n v="5.57"/>
    <s v="No"/>
    <x v="0"/>
    <x v="0"/>
    <n v="0"/>
    <x v="1"/>
    <x v="0"/>
    <x v="1"/>
    <x v="2"/>
    <s v="25-Aug-1977"/>
    <n v="16921.09"/>
    <x v="2"/>
    <s v="tier - 3"/>
    <x v="8"/>
  </r>
  <r>
    <s v="Id585"/>
    <s v="Alishn B"/>
    <n v="45.18"/>
    <n v="10.87"/>
    <s v="No"/>
    <x v="0"/>
    <x v="0"/>
    <n v="0"/>
    <x v="1"/>
    <x v="0"/>
    <x v="0"/>
    <x v="0"/>
    <s v="21-Oct-1968"/>
    <n v="16903.5"/>
    <x v="2"/>
    <s v="tier - 3"/>
    <x v="1"/>
  </r>
  <r>
    <s v="Id586"/>
    <s v="Caroline"/>
    <n v="27.9"/>
    <n v="6.02"/>
    <s v="No"/>
    <x v="0"/>
    <x v="1"/>
    <n v="1"/>
    <x v="0"/>
    <x v="1"/>
    <x v="2"/>
    <x v="38"/>
    <s v="10-Sep-2003"/>
    <n v="16884.919999999998"/>
    <x v="2"/>
    <s v="tier - 2"/>
    <x v="6"/>
  </r>
  <r>
    <s v="Id587"/>
    <s v="Alehis N"/>
    <n v="51.33"/>
    <n v="7"/>
    <s v="No"/>
    <x v="0"/>
    <x v="0"/>
    <n v="0"/>
    <x v="1"/>
    <x v="0"/>
    <x v="0"/>
    <x v="15"/>
    <s v="8-Aug-1974"/>
    <n v="16841.32"/>
    <x v="2"/>
    <s v="tier - 3"/>
    <x v="6"/>
  </r>
  <r>
    <s v="Id588"/>
    <s v="Shahda L"/>
    <n v="30.59"/>
    <n v="5.56"/>
    <s v="Yes"/>
    <x v="0"/>
    <x v="0"/>
    <n v="1"/>
    <x v="1"/>
    <x v="0"/>
    <x v="1"/>
    <x v="39"/>
    <s v="19-Oct-1995"/>
    <n v="16796.41"/>
    <x v="2"/>
    <s v="tier - 3"/>
    <x v="7"/>
  </r>
  <r>
    <s v="Id589"/>
    <s v="Lacey"/>
    <n v="39.229999999999997"/>
    <n v="8.4499999999999993"/>
    <s v="No"/>
    <x v="0"/>
    <x v="0"/>
    <n v="0"/>
    <x v="1"/>
    <x v="0"/>
    <x v="0"/>
    <x v="27"/>
    <s v="29-Jul-1962"/>
    <n v="16779.400000000001"/>
    <x v="2"/>
    <s v="tier - 2"/>
    <x v="2"/>
  </r>
  <r>
    <s v="Id59"/>
    <s v="Kenny"/>
    <n v="36.479999999999997"/>
    <n v="6.2"/>
    <s v="No"/>
    <x v="0"/>
    <x v="0"/>
    <n v="0"/>
    <x v="0"/>
    <x v="0"/>
    <x v="2"/>
    <x v="2"/>
    <s v="21-Oct-1977"/>
    <n v="42760.5"/>
    <x v="0"/>
    <s v="tier - 2"/>
    <x v="1"/>
  </r>
  <r>
    <s v="Id590"/>
    <s v="Laurette"/>
    <n v="19.094999999999999"/>
    <n v="6.19"/>
    <s v="No"/>
    <x v="0"/>
    <x v="0"/>
    <n v="0"/>
    <x v="0"/>
    <x v="2"/>
    <x v="2"/>
    <x v="3"/>
    <s v="23-Sep-1989"/>
    <n v="16776.3"/>
    <x v="2"/>
    <s v="tier - 2"/>
    <x v="7"/>
  </r>
  <r>
    <s v="Id591"/>
    <s v="Jason"/>
    <n v="49.72"/>
    <n v="7.71"/>
    <s v="No"/>
    <x v="0"/>
    <x v="0"/>
    <n v="0"/>
    <x v="1"/>
    <x v="0"/>
    <x v="0"/>
    <x v="15"/>
    <s v="28-Aug-1974"/>
    <n v="16770.990000000002"/>
    <x v="2"/>
    <s v="tier - 1"/>
    <x v="1"/>
  </r>
  <r>
    <s v="Id592"/>
    <s v="Mary"/>
    <n v="21.754999999999999"/>
    <n v="4.63"/>
    <s v="No"/>
    <x v="0"/>
    <x v="1"/>
    <n v="1"/>
    <x v="0"/>
    <x v="2"/>
    <x v="1"/>
    <x v="40"/>
    <s v="5-Nov-1993"/>
    <n v="16657.72"/>
    <x v="2"/>
    <s v="tier - 1"/>
    <x v="7"/>
  </r>
  <r>
    <s v="Id593"/>
    <s v="KatihA"/>
    <n v="48.39"/>
    <n v="4.6100000000000003"/>
    <s v="No"/>
    <x v="0"/>
    <x v="0"/>
    <n v="0"/>
    <x v="1"/>
    <x v="0"/>
    <x v="1"/>
    <x v="2"/>
    <s v="25-Sep-1977"/>
    <n v="16631.61"/>
    <x v="2"/>
    <s v="tier - 1"/>
    <x v="1"/>
  </r>
  <r>
    <s v="Id594"/>
    <s v="Khlly J"/>
    <n v="47.15"/>
    <n v="9.5299999999999994"/>
    <s v="Yes"/>
    <x v="0"/>
    <x v="0"/>
    <n v="1"/>
    <x v="1"/>
    <x v="0"/>
    <x v="0"/>
    <x v="34"/>
    <s v="24-Jul-1975"/>
    <n v="16602.18"/>
    <x v="2"/>
    <s v="tier - 1"/>
    <x v="2"/>
  </r>
  <r>
    <s v="Id595"/>
    <s v="Greeh D"/>
    <n v="47.59"/>
    <n v="11.43"/>
    <s v="Yes"/>
    <x v="0"/>
    <x v="0"/>
    <n v="2"/>
    <x v="1"/>
    <x v="0"/>
    <x v="0"/>
    <x v="6"/>
    <s v="10-Jul-1970"/>
    <n v="16600.16"/>
    <x v="2"/>
    <s v="tier - 2"/>
    <x v="6"/>
  </r>
  <r>
    <s v="Id596"/>
    <s v="Brent"/>
    <n v="39.81"/>
    <n v="7.65"/>
    <s v="Yes"/>
    <x v="0"/>
    <x v="1"/>
    <n v="1"/>
    <x v="1"/>
    <x v="0"/>
    <x v="0"/>
    <x v="32"/>
    <s v="25-Jun-1963"/>
    <n v="16587.96"/>
    <x v="2"/>
    <s v="tier - 2"/>
    <x v="8"/>
  </r>
  <r>
    <s v="Id597"/>
    <s v="Eugenh M"/>
    <n v="31.02"/>
    <n v="5.87"/>
    <s v="Yes"/>
    <x v="0"/>
    <x v="0"/>
    <n v="0"/>
    <x v="1"/>
    <x v="0"/>
    <x v="2"/>
    <x v="14"/>
    <s v="25-Jun-2001"/>
    <n v="16586.5"/>
    <x v="2"/>
    <s v="tier - 1"/>
    <x v="0"/>
  </r>
  <r>
    <s v="Id598"/>
    <s v="Erih D"/>
    <n v="24.75"/>
    <n v="4.3600000000000003"/>
    <s v="Yes"/>
    <x v="0"/>
    <x v="0"/>
    <n v="1"/>
    <x v="0"/>
    <x v="2"/>
    <x v="1"/>
    <x v="39"/>
    <s v="23-Dec-1995"/>
    <n v="16577.78"/>
    <x v="2"/>
    <s v="tier - 1"/>
    <x v="0"/>
  </r>
  <r>
    <s v="Id599"/>
    <s v="Kamilla"/>
    <n v="30.114999999999998"/>
    <n v="10.119999999999999"/>
    <s v="No"/>
    <x v="0"/>
    <x v="0"/>
    <n v="3"/>
    <x v="1"/>
    <x v="0"/>
    <x v="0"/>
    <x v="45"/>
    <s v="10-Oct-1958"/>
    <n v="16455.71"/>
    <x v="2"/>
    <s v="tier - 2"/>
    <x v="1"/>
  </r>
  <r>
    <s v="Id6"/>
    <s v="Russhll B."/>
    <n v="32.799999999999997"/>
    <n v="6.59"/>
    <s v="No"/>
    <x v="0"/>
    <x v="0"/>
    <n v="0"/>
    <x v="0"/>
    <x v="0"/>
    <x v="0"/>
    <x v="27"/>
    <s v="4-Aug-1962"/>
    <n v="52590.83"/>
    <x v="0"/>
    <s v="tier - 3"/>
    <x v="6"/>
  </r>
  <r>
    <s v="Id60"/>
    <s v="Louise"/>
    <n v="54.82"/>
    <n v="10.61"/>
    <s v="No"/>
    <x v="0"/>
    <x v="0"/>
    <n v="0"/>
    <x v="0"/>
    <x v="0"/>
    <x v="0"/>
    <x v="12"/>
    <s v="3-Nov-1971"/>
    <n v="42644.2"/>
    <x v="0"/>
    <s v="tier - 3"/>
    <x v="6"/>
  </r>
  <r>
    <s v="Id600"/>
    <s v="Waynh I."/>
    <n v="26.03"/>
    <n v="4.01"/>
    <s v="No"/>
    <x v="0"/>
    <x v="1"/>
    <n v="1"/>
    <x v="0"/>
    <x v="1"/>
    <x v="1"/>
    <x v="38"/>
    <s v="20-Dec-2003"/>
    <n v="16450.89"/>
    <x v="2"/>
    <s v="tier - 1"/>
    <x v="1"/>
  </r>
  <r>
    <s v="Id601"/>
    <s v="Trach L"/>
    <n v="20.045000000000002"/>
    <n v="4.7699999999999996"/>
    <s v="Yes"/>
    <x v="0"/>
    <x v="0"/>
    <n v="1"/>
    <x v="0"/>
    <x v="2"/>
    <x v="1"/>
    <x v="39"/>
    <s v="28-Sep-1995"/>
    <n v="16420.490000000002"/>
    <x v="2"/>
    <s v="tier - 3"/>
    <x v="1"/>
  </r>
  <r>
    <s v="Id602"/>
    <s v="Heather"/>
    <n v="40.24"/>
    <n v="6.83"/>
    <s v="No"/>
    <x v="0"/>
    <x v="0"/>
    <n v="0"/>
    <x v="1"/>
    <x v="0"/>
    <x v="0"/>
    <x v="18"/>
    <s v="5-Dec-1965"/>
    <n v="16351.42"/>
    <x v="2"/>
    <s v="tier - 3"/>
    <x v="2"/>
  </r>
  <r>
    <s v="Id603"/>
    <s v="MhMegan C"/>
    <n v="43.15"/>
    <n v="6.14"/>
    <s v="Yes"/>
    <x v="0"/>
    <x v="1"/>
    <n v="1"/>
    <x v="1"/>
    <x v="0"/>
    <x v="2"/>
    <x v="4"/>
    <s v="8-Aug-1969"/>
    <n v="16311.05"/>
    <x v="2"/>
    <s v="tier - 3"/>
    <x v="2"/>
  </r>
  <r>
    <s v="Id604"/>
    <s v="Jonathan"/>
    <n v="27.7"/>
    <n v="5.6"/>
    <s v="No"/>
    <x v="0"/>
    <x v="1"/>
    <n v="1"/>
    <x v="0"/>
    <x v="1"/>
    <x v="1"/>
    <x v="38"/>
    <s v="24-Aug-2003"/>
    <n v="16297.85"/>
    <x v="2"/>
    <s v="tier - 3"/>
    <x v="6"/>
  </r>
  <r>
    <s v="Id605"/>
    <s v="Grhg D."/>
    <n v="45.68"/>
    <n v="4.8"/>
    <s v="No"/>
    <x v="0"/>
    <x v="0"/>
    <n v="2"/>
    <x v="1"/>
    <x v="0"/>
    <x v="1"/>
    <x v="7"/>
    <s v="30-Jul-1972"/>
    <n v="16267.32"/>
    <x v="2"/>
    <s v="tier - 2"/>
    <x v="8"/>
  </r>
  <r>
    <s v="Id606"/>
    <s v="hteven L."/>
    <n v="27.3"/>
    <n v="11.89"/>
    <s v="No"/>
    <x v="0"/>
    <x v="0"/>
    <n v="0"/>
    <x v="0"/>
    <x v="1"/>
    <x v="0"/>
    <x v="43"/>
    <s v="8-Sep-2002"/>
    <n v="16232.85"/>
    <x v="2"/>
    <s v="tier - 1"/>
    <x v="6"/>
  </r>
  <r>
    <s v="Id607"/>
    <s v="Gianfilippo"/>
    <n v="54.45"/>
    <n v="4.7300000000000004"/>
    <s v="Yes"/>
    <x v="0"/>
    <x v="0"/>
    <n v="1"/>
    <x v="1"/>
    <x v="0"/>
    <x v="1"/>
    <x v="35"/>
    <s v="21-Aug-1988"/>
    <n v="16205.88"/>
    <x v="2"/>
    <s v="tier - 1"/>
    <x v="1"/>
  </r>
  <r>
    <s v="Id608"/>
    <s v="Hector"/>
    <n v="54.43"/>
    <n v="4.6100000000000003"/>
    <s v="Yes"/>
    <x v="0"/>
    <x v="0"/>
    <n v="1"/>
    <x v="1"/>
    <x v="0"/>
    <x v="1"/>
    <x v="35"/>
    <s v="6-Aug-1988"/>
    <n v="16199.1"/>
    <x v="2"/>
    <s v="tier - 2"/>
    <x v="1"/>
  </r>
  <r>
    <s v="Id609"/>
    <s v="Marh W."/>
    <n v="48.01"/>
    <n v="7.3"/>
    <s v="No"/>
    <x v="0"/>
    <x v="0"/>
    <n v="0"/>
    <x v="1"/>
    <x v="0"/>
    <x v="0"/>
    <x v="15"/>
    <s v="11-Sep-1974"/>
    <n v="16190.97"/>
    <x v="2"/>
    <s v="tier - 3"/>
    <x v="1"/>
  </r>
  <r>
    <s v="Id61"/>
    <s v="Cameron"/>
    <n v="38.06"/>
    <n v="6.04"/>
    <s v="No"/>
    <x v="0"/>
    <x v="1"/>
    <n v="1"/>
    <x v="0"/>
    <x v="0"/>
    <x v="2"/>
    <x v="20"/>
    <s v="27-Dec-1979"/>
    <n v="42560.43"/>
    <x v="0"/>
    <s v="tier - 3"/>
    <x v="0"/>
  </r>
  <r>
    <s v="Id610"/>
    <s v="Aubri"/>
    <n v="48.32"/>
    <n v="5.88"/>
    <s v="No"/>
    <x v="0"/>
    <x v="0"/>
    <n v="0"/>
    <x v="1"/>
    <x v="0"/>
    <x v="2"/>
    <x v="31"/>
    <s v="6-Jul-1982"/>
    <n v="16152.04"/>
    <x v="2"/>
    <s v="tier - 1"/>
    <x v="2"/>
  </r>
  <r>
    <s v="Id611"/>
    <s v="Justin"/>
    <n v="22.895"/>
    <n v="4.0599999999999996"/>
    <s v="No"/>
    <x v="0"/>
    <x v="1"/>
    <n v="1"/>
    <x v="0"/>
    <x v="2"/>
    <x v="1"/>
    <x v="40"/>
    <s v="12-Dec-1993"/>
    <n v="16138.76"/>
    <x v="2"/>
    <s v="tier - 3"/>
    <x v="11"/>
  </r>
  <r>
    <s v="Id612"/>
    <s v="Meghn A."/>
    <n v="54.85"/>
    <n v="4.9000000000000004"/>
    <s v="No"/>
    <x v="0"/>
    <x v="0"/>
    <n v="1"/>
    <x v="1"/>
    <x v="0"/>
    <x v="1"/>
    <x v="30"/>
    <s v="6-Oct-1987"/>
    <n v="16122.65"/>
    <x v="2"/>
    <s v="tier - 1"/>
    <x v="6"/>
  </r>
  <r>
    <s v="Id613"/>
    <s v="Eriha M."/>
    <n v="21.85"/>
    <n v="5.52"/>
    <s v="No"/>
    <x v="0"/>
    <x v="1"/>
    <n v="1"/>
    <x v="0"/>
    <x v="2"/>
    <x v="1"/>
    <x v="40"/>
    <s v="8-Aug-1993"/>
    <n v="16115.3"/>
    <x v="2"/>
    <s v="tier - 1"/>
    <x v="7"/>
  </r>
  <r>
    <s v="Id614"/>
    <s v="haniel G."/>
    <n v="51.86"/>
    <n v="5.2"/>
    <s v="Yes"/>
    <x v="0"/>
    <x v="0"/>
    <n v="0"/>
    <x v="1"/>
    <x v="0"/>
    <x v="1"/>
    <x v="22"/>
    <s v="27-Aug-1985"/>
    <n v="16097.94"/>
    <x v="2"/>
    <s v="tier - 3"/>
    <x v="1"/>
  </r>
  <r>
    <s v="Id615"/>
    <s v="Devih C."/>
    <n v="39.049999999999997"/>
    <n v="7.59"/>
    <s v="No"/>
    <x v="0"/>
    <x v="0"/>
    <n v="3"/>
    <x v="1"/>
    <x v="0"/>
    <x v="0"/>
    <x v="45"/>
    <s v="21-Jun-1958"/>
    <n v="16085.13"/>
    <x v="2"/>
    <s v="tier - 2"/>
    <x v="0"/>
  </r>
  <r>
    <s v="Id616"/>
    <s v="Louhse A"/>
    <n v="31.824999999999999"/>
    <n v="8.2799999999999994"/>
    <s v="No"/>
    <x v="0"/>
    <x v="0"/>
    <n v="3"/>
    <x v="1"/>
    <x v="0"/>
    <x v="0"/>
    <x v="45"/>
    <s v="22-Oct-1958"/>
    <n v="16069.08"/>
    <x v="2"/>
    <s v="tier - 2"/>
    <x v="7"/>
  </r>
  <r>
    <s v="Id617"/>
    <s v="Sarah"/>
    <n v="46.43"/>
    <n v="6.72"/>
    <s v="No"/>
    <x v="0"/>
    <x v="0"/>
    <n v="0"/>
    <x v="1"/>
    <x v="0"/>
    <x v="0"/>
    <x v="1"/>
    <s v="16-Sep-1978"/>
    <n v="16062.89"/>
    <x v="2"/>
    <s v="tier - 2"/>
    <x v="2"/>
  </r>
  <r>
    <s v="Id618"/>
    <s v="Amy"/>
    <n v="53.63"/>
    <n v="5.47"/>
    <s v="Yes"/>
    <x v="0"/>
    <x v="0"/>
    <n v="1"/>
    <x v="1"/>
    <x v="0"/>
    <x v="1"/>
    <x v="35"/>
    <s v="5-Dec-1988"/>
    <n v="16059.06"/>
    <x v="2"/>
    <s v="tier - 3"/>
    <x v="1"/>
  </r>
  <r>
    <s v="Id619"/>
    <s v="Brhttany L."/>
    <n v="48.7"/>
    <n v="4.71"/>
    <s v="No"/>
    <x v="0"/>
    <x v="0"/>
    <n v="0"/>
    <x v="1"/>
    <x v="0"/>
    <x v="1"/>
    <x v="9"/>
    <s v="19-Sep-1980"/>
    <n v="15966.19"/>
    <x v="2"/>
    <s v="tier - 2"/>
    <x v="1"/>
  </r>
  <r>
    <s v="Id62"/>
    <s v="Khtie T."/>
    <n v="51.48"/>
    <n v="9.33"/>
    <s v="Yes"/>
    <x v="0"/>
    <x v="0"/>
    <n v="0"/>
    <x v="0"/>
    <x v="0"/>
    <x v="0"/>
    <x v="11"/>
    <s v="27-Jun-1967"/>
    <n v="42538.720000000001"/>
    <x v="0"/>
    <s v="tier - 3"/>
    <x v="6"/>
  </r>
  <r>
    <s v="Id620"/>
    <s v="Jesshca L"/>
    <n v="48.81"/>
    <n v="5.49"/>
    <s v="No"/>
    <x v="0"/>
    <x v="0"/>
    <n v="0"/>
    <x v="1"/>
    <x v="0"/>
    <x v="1"/>
    <x v="31"/>
    <s v="24-Jul-1982"/>
    <n v="15965.29"/>
    <x v="2"/>
    <s v="tier - 1"/>
    <x v="1"/>
  </r>
  <r>
    <s v="Id621"/>
    <s v="KrishKristina K"/>
    <n v="47.53"/>
    <n v="4.72"/>
    <s v="No"/>
    <x v="0"/>
    <x v="0"/>
    <n v="0"/>
    <x v="1"/>
    <x v="0"/>
    <x v="1"/>
    <x v="9"/>
    <s v="12-Oct-1980"/>
    <n v="15922.29"/>
    <x v="2"/>
    <s v="tier - 3"/>
    <x v="2"/>
  </r>
  <r>
    <s v="Id622"/>
    <s v="Brad"/>
    <n v="36.85"/>
    <n v="6.7"/>
    <s v="No"/>
    <x v="0"/>
    <x v="0"/>
    <n v="0"/>
    <x v="1"/>
    <x v="0"/>
    <x v="0"/>
    <x v="27"/>
    <s v="25-Dec-1962"/>
    <n v="15840.81"/>
    <x v="2"/>
    <s v="tier - 1"/>
    <x v="10"/>
  </r>
  <r>
    <s v="Id623"/>
    <s v="Mahgaret O"/>
    <n v="29.3"/>
    <n v="5.5"/>
    <s v="No"/>
    <x v="0"/>
    <x v="0"/>
    <n v="0"/>
    <x v="1"/>
    <x v="1"/>
    <x v="1"/>
    <x v="31"/>
    <s v="11-Nov-1982"/>
    <n v="15828.82"/>
    <x v="2"/>
    <s v="tier - 3"/>
    <x v="6"/>
  </r>
  <r>
    <s v="Id624"/>
    <s v="CraighR."/>
    <n v="19.3"/>
    <n v="4.46"/>
    <s v="No"/>
    <x v="0"/>
    <x v="0"/>
    <n v="1"/>
    <x v="0"/>
    <x v="2"/>
    <x v="1"/>
    <x v="41"/>
    <s v="26-Jun-1984"/>
    <n v="15820.7"/>
    <x v="2"/>
    <s v="tier - 3"/>
    <x v="6"/>
  </r>
  <r>
    <s v="Id625"/>
    <s v="Simo"/>
    <n v="24.13"/>
    <n v="5.29"/>
    <s v="Yes"/>
    <x v="0"/>
    <x v="1"/>
    <n v="1"/>
    <x v="0"/>
    <x v="2"/>
    <x v="1"/>
    <x v="36"/>
    <s v="9-Oct-1997"/>
    <n v="15817.99"/>
    <x v="2"/>
    <s v="tier - 2"/>
    <x v="1"/>
  </r>
  <r>
    <s v="Id626"/>
    <s v="Chrhstopher J"/>
    <n v="46.7"/>
    <n v="10.99"/>
    <s v="No"/>
    <x v="0"/>
    <x v="0"/>
    <n v="0"/>
    <x v="1"/>
    <x v="0"/>
    <x v="0"/>
    <x v="15"/>
    <s v="29-Aug-1974"/>
    <n v="15746.62"/>
    <x v="2"/>
    <s v="tier - 1"/>
    <x v="1"/>
  </r>
  <r>
    <s v="Id627"/>
    <s v="Marih Sr."/>
    <n v="45.27"/>
    <n v="5.2"/>
    <s v="Yes"/>
    <x v="0"/>
    <x v="0"/>
    <n v="0"/>
    <x v="1"/>
    <x v="0"/>
    <x v="1"/>
    <x v="5"/>
    <s v="20-Sep-1976"/>
    <n v="15698.86"/>
    <x v="2"/>
    <s v="tier - 2"/>
    <x v="1"/>
  </r>
  <r>
    <s v="Id628"/>
    <s v="Mehhann R."/>
    <n v="44.29"/>
    <n v="9.66"/>
    <s v="No"/>
    <x v="0"/>
    <x v="0"/>
    <n v="2"/>
    <x v="1"/>
    <x v="0"/>
    <x v="0"/>
    <x v="19"/>
    <s v="26-Jun-1973"/>
    <n v="15670.3"/>
    <x v="2"/>
    <s v="tier - 2"/>
    <x v="2"/>
  </r>
  <r>
    <s v="Id629"/>
    <s v="ScotthM"/>
    <n v="54.59"/>
    <n v="4.22"/>
    <s v="Yes"/>
    <x v="0"/>
    <x v="0"/>
    <n v="1"/>
    <x v="1"/>
    <x v="0"/>
    <x v="1"/>
    <x v="35"/>
    <s v="22-Dec-1988"/>
    <n v="15646.28"/>
    <x v="2"/>
    <s v="tier - 2"/>
    <x v="6"/>
  </r>
  <r>
    <s v="Id63"/>
    <s v="Casey"/>
    <n v="52.06"/>
    <n v="11.47"/>
    <s v="No"/>
    <x v="0"/>
    <x v="0"/>
    <n v="0"/>
    <x v="0"/>
    <x v="0"/>
    <x v="0"/>
    <x v="0"/>
    <s v="3-Aug-1968"/>
    <n v="42478.6"/>
    <x v="0"/>
    <s v="tier - 2"/>
    <x v="6"/>
  </r>
  <r>
    <s v="Id630"/>
    <s v="Chitlin E."/>
    <n v="32.965000000000003"/>
    <n v="11.78"/>
    <s v="No"/>
    <x v="0"/>
    <x v="0"/>
    <n v="0"/>
    <x v="1"/>
    <x v="0"/>
    <x v="0"/>
    <x v="33"/>
    <s v="6-Jun-1960"/>
    <n v="15612.19"/>
    <x v="2"/>
    <s v="tier - 2"/>
    <x v="1"/>
  </r>
  <r>
    <s v="Id631"/>
    <s v="Shmantha A."/>
    <n v="38.049999999999997"/>
    <n v="9.6199999999999992"/>
    <s v="No"/>
    <x v="0"/>
    <x v="0"/>
    <n v="0"/>
    <x v="1"/>
    <x v="0"/>
    <x v="0"/>
    <x v="18"/>
    <s v="28-Oct-1965"/>
    <n v="15608.58"/>
    <x v="2"/>
    <s v="tier - 2"/>
    <x v="2"/>
  </r>
  <r>
    <s v="Id632"/>
    <s v="Erik"/>
    <n v="46.14"/>
    <n v="10.78"/>
    <s v="No"/>
    <x v="0"/>
    <x v="0"/>
    <n v="0"/>
    <x v="1"/>
    <x v="0"/>
    <x v="0"/>
    <x v="15"/>
    <s v="30-Jul-1974"/>
    <n v="15556.67"/>
    <x v="2"/>
    <s v="tier - 2"/>
    <x v="1"/>
  </r>
  <r>
    <s v="Id633"/>
    <s v="Christopher"/>
    <n v="41.325000000000003"/>
    <n v="5.1100000000000003"/>
    <s v="Yes"/>
    <x v="0"/>
    <x v="0"/>
    <n v="2"/>
    <x v="1"/>
    <x v="0"/>
    <x v="1"/>
    <x v="33"/>
    <s v="2-Oct-1959"/>
    <n v="15555.19"/>
    <x v="2"/>
    <s v="tier - 3"/>
    <x v="1"/>
  </r>
  <r>
    <s v="Id634"/>
    <s v="Maya"/>
    <n v="44.64"/>
    <n v="7.18"/>
    <s v="No"/>
    <x v="0"/>
    <x v="0"/>
    <n v="0"/>
    <x v="1"/>
    <x v="0"/>
    <x v="0"/>
    <x v="15"/>
    <s v="28-Jun-1974"/>
    <n v="15532.16"/>
    <x v="2"/>
    <s v="tier - 2"/>
    <x v="2"/>
  </r>
  <r>
    <s v="Id635"/>
    <s v="Zachhry T"/>
    <n v="25.175000000000001"/>
    <n v="4.96"/>
    <s v="No"/>
    <x v="1"/>
    <x v="0"/>
    <n v="1"/>
    <x v="1"/>
    <x v="1"/>
    <x v="1"/>
    <x v="42"/>
    <s v="17-Jul-2004"/>
    <n v="15518.18"/>
    <x v="2"/>
    <s v="tier - 3"/>
    <x v="12"/>
  </r>
  <r>
    <s v="Id636"/>
    <s v="Hilda"/>
    <n v="43.11"/>
    <n v="4.67"/>
    <s v="Yes"/>
    <x v="0"/>
    <x v="0"/>
    <n v="0"/>
    <x v="1"/>
    <x v="0"/>
    <x v="1"/>
    <x v="5"/>
    <s v="20-Jul-1976"/>
    <n v="15450.48"/>
    <x v="2"/>
    <s v="tier - 1"/>
    <x v="2"/>
  </r>
  <r>
    <s v="Id637"/>
    <s v="Stephanie"/>
    <n v="53.32"/>
    <n v="5.0599999999999996"/>
    <s v="No"/>
    <x v="0"/>
    <x v="0"/>
    <n v="0"/>
    <x v="1"/>
    <x v="0"/>
    <x v="1"/>
    <x v="29"/>
    <s v="25-Oct-1990"/>
    <n v="15440.2"/>
    <x v="2"/>
    <s v="tier - 1"/>
    <x v="1"/>
  </r>
  <r>
    <s v="Id638"/>
    <s v="Doug"/>
    <n v="38.04"/>
    <n v="5.0199999999999996"/>
    <s v="Yes"/>
    <x v="0"/>
    <x v="0"/>
    <n v="1"/>
    <x v="1"/>
    <x v="0"/>
    <x v="1"/>
    <x v="28"/>
    <s v="4-Sep-1964"/>
    <n v="15377.77"/>
    <x v="2"/>
    <s v="tier - 2"/>
    <x v="1"/>
  </r>
  <r>
    <s v="Id639"/>
    <s v="Bethhny N."/>
    <n v="37.9"/>
    <n v="7.76"/>
    <s v="No"/>
    <x v="0"/>
    <x v="0"/>
    <n v="0"/>
    <x v="1"/>
    <x v="0"/>
    <x v="0"/>
    <x v="27"/>
    <s v="6-Sep-1962"/>
    <n v="15368.22"/>
    <x v="2"/>
    <s v="tier - 2"/>
    <x v="6"/>
  </r>
  <r>
    <s v="Id64"/>
    <s v="David"/>
    <n v="30.684999999999999"/>
    <n v="7.02"/>
    <s v="Yes"/>
    <x v="0"/>
    <x v="0"/>
    <n v="0"/>
    <x v="0"/>
    <x v="0"/>
    <x v="0"/>
    <x v="11"/>
    <s v="28-Jun-1967"/>
    <n v="42303.69"/>
    <x v="0"/>
    <s v="tier - 2"/>
    <x v="3"/>
  </r>
  <r>
    <s v="Id640"/>
    <s v="Shndra H"/>
    <n v="39.6"/>
    <n v="9.32"/>
    <s v="No"/>
    <x v="0"/>
    <x v="0"/>
    <n v="0"/>
    <x v="1"/>
    <x v="0"/>
    <x v="0"/>
    <x v="0"/>
    <s v="18-Jul-1968"/>
    <n v="15363.77"/>
    <x v="2"/>
    <s v="tier - 1"/>
    <x v="2"/>
  </r>
  <r>
    <s v="Id641"/>
    <s v="Takuo"/>
    <n v="50.92"/>
    <n v="5.31"/>
    <s v="Yes"/>
    <x v="0"/>
    <x v="0"/>
    <n v="1"/>
    <x v="1"/>
    <x v="0"/>
    <x v="1"/>
    <x v="35"/>
    <s v="17-Dec-1988"/>
    <n v="15361.5"/>
    <x v="2"/>
    <s v="tier - 3"/>
    <x v="8"/>
  </r>
  <r>
    <s v="Id642"/>
    <s v="Kellh A."/>
    <n v="21.85"/>
    <n v="5.56"/>
    <s v="Yes"/>
    <x v="0"/>
    <x v="0"/>
    <n v="0"/>
    <x v="0"/>
    <x v="2"/>
    <x v="1"/>
    <x v="14"/>
    <s v="14-Jul-2001"/>
    <n v="15359.1"/>
    <x v="2"/>
    <s v="tier - 3"/>
    <x v="7"/>
  </r>
  <r>
    <s v="Id643"/>
    <s v="Scott"/>
    <n v="36.08"/>
    <n v="7.11"/>
    <s v="Yes"/>
    <x v="0"/>
    <x v="1"/>
    <n v="1"/>
    <x v="1"/>
    <x v="0"/>
    <x v="0"/>
    <x v="32"/>
    <s v="13-Dec-1963"/>
    <n v="15322.77"/>
    <x v="2"/>
    <s v="tier - 3"/>
    <x v="5"/>
  </r>
  <r>
    <s v="Id644"/>
    <s v="Benoit"/>
    <n v="40.44"/>
    <n v="5.13"/>
    <s v="Yes"/>
    <x v="0"/>
    <x v="1"/>
    <n v="1"/>
    <x v="1"/>
    <x v="0"/>
    <x v="1"/>
    <x v="4"/>
    <s v="16-Sep-1969"/>
    <n v="15260.52"/>
    <x v="2"/>
    <s v="tier - 2"/>
    <x v="8"/>
  </r>
  <r>
    <s v="Id645"/>
    <s v="Ehizabeth M."/>
    <n v="38.094999999999999"/>
    <n v="10.199999999999999"/>
    <s v="No"/>
    <x v="0"/>
    <x v="0"/>
    <n v="0"/>
    <x v="1"/>
    <x v="0"/>
    <x v="0"/>
    <x v="46"/>
    <s v="25-Jul-1960"/>
    <n v="15230.32"/>
    <x v="2"/>
    <s v="tier - 2"/>
    <x v="7"/>
  </r>
  <r>
    <s v="Id646"/>
    <s v="Jhssica A."/>
    <n v="44.95"/>
    <n v="10.4"/>
    <s v="No"/>
    <x v="0"/>
    <x v="0"/>
    <n v="0"/>
    <x v="1"/>
    <x v="0"/>
    <x v="0"/>
    <x v="1"/>
    <s v="23-Nov-1978"/>
    <n v="15207.92"/>
    <x v="2"/>
    <s v="tier - 1"/>
    <x v="1"/>
  </r>
  <r>
    <s v="Id647"/>
    <s v="Moniha K"/>
    <n v="35.54"/>
    <n v="10.67"/>
    <s v="No"/>
    <x v="0"/>
    <x v="0"/>
    <n v="0"/>
    <x v="1"/>
    <x v="0"/>
    <x v="0"/>
    <x v="27"/>
    <s v="17-Jun-1962"/>
    <n v="15174.81"/>
    <x v="2"/>
    <s v="tier - 1"/>
    <x v="1"/>
  </r>
  <r>
    <s v="Id648"/>
    <s v="Kevih L"/>
    <n v="39.799999999999997"/>
    <n v="4.6500000000000004"/>
    <s v="Yes"/>
    <x v="0"/>
    <x v="0"/>
    <n v="2"/>
    <x v="1"/>
    <x v="0"/>
    <x v="1"/>
    <x v="33"/>
    <s v="3-Dec-1959"/>
    <n v="15170.07"/>
    <x v="2"/>
    <s v="tier - 3"/>
    <x v="6"/>
  </r>
  <r>
    <s v="Id649"/>
    <s v="Gregory"/>
    <n v="33.659999999999997"/>
    <n v="5.65"/>
    <s v="Yes"/>
    <x v="0"/>
    <x v="0"/>
    <n v="2"/>
    <x v="1"/>
    <x v="0"/>
    <x v="1"/>
    <x v="45"/>
    <s v="4-Jun-1959"/>
    <n v="15161.53"/>
    <x v="2"/>
    <s v="tier - 1"/>
    <x v="0"/>
  </r>
  <r>
    <s v="Id65"/>
    <s v="Bryshn C."/>
    <n v="36.08"/>
    <n v="8.8000000000000007"/>
    <s v="Yes"/>
    <x v="0"/>
    <x v="0"/>
    <n v="1"/>
    <x v="0"/>
    <x v="0"/>
    <x v="0"/>
    <x v="34"/>
    <s v="15-Aug-1975"/>
    <n v="42211.14"/>
    <x v="0"/>
    <s v="tier - 3"/>
    <x v="0"/>
  </r>
  <r>
    <s v="Id650"/>
    <s v="Della"/>
    <n v="35.5"/>
    <n v="11.97"/>
    <s v="No"/>
    <x v="0"/>
    <x v="0"/>
    <n v="0"/>
    <x v="1"/>
    <x v="0"/>
    <x v="0"/>
    <x v="27"/>
    <s v="25-Oct-1962"/>
    <n v="15161.25"/>
    <x v="2"/>
    <s v="tier - 2"/>
    <x v="1"/>
  </r>
  <r>
    <s v="Id651"/>
    <s v="David"/>
    <n v="41.63"/>
    <n v="6.71"/>
    <s v="No"/>
    <x v="0"/>
    <x v="0"/>
    <n v="0"/>
    <x v="1"/>
    <x v="0"/>
    <x v="0"/>
    <x v="12"/>
    <s v="25-Nov-1971"/>
    <n v="15150.44"/>
    <x v="2"/>
    <s v="tier - 1"/>
    <x v="8"/>
  </r>
  <r>
    <s v="Id652"/>
    <s v="Victoria"/>
    <n v="46.49"/>
    <n v="11.92"/>
    <s v="No"/>
    <x v="0"/>
    <x v="0"/>
    <n v="0"/>
    <x v="1"/>
    <x v="0"/>
    <x v="0"/>
    <x v="1"/>
    <s v="5-Sep-1978"/>
    <n v="15123.19"/>
    <x v="2"/>
    <s v="tier - 1"/>
    <x v="6"/>
  </r>
  <r>
    <s v="Id653"/>
    <s v="Tasos"/>
    <n v="43.29"/>
    <n v="5.35"/>
    <s v="No"/>
    <x v="0"/>
    <x v="0"/>
    <n v="2"/>
    <x v="1"/>
    <x v="0"/>
    <x v="1"/>
    <x v="7"/>
    <s v="7-Nov-1972"/>
    <n v="15103.69"/>
    <x v="2"/>
    <s v="tier - 1"/>
    <x v="1"/>
  </r>
  <r>
    <s v="Id654"/>
    <s v="Thomas"/>
    <n v="43.08"/>
    <n v="8.9600000000000009"/>
    <s v="Yes"/>
    <x v="0"/>
    <x v="0"/>
    <n v="1"/>
    <x v="1"/>
    <x v="0"/>
    <x v="0"/>
    <x v="34"/>
    <s v="26-Oct-1975"/>
    <n v="15090.35"/>
    <x v="2"/>
    <s v="tier - 1"/>
    <x v="8"/>
  </r>
  <r>
    <s v="Id655"/>
    <s v="Lukasz"/>
    <n v="39.07"/>
    <n v="11.93"/>
    <s v="No"/>
    <x v="0"/>
    <x v="0"/>
    <n v="0"/>
    <x v="1"/>
    <x v="0"/>
    <x v="0"/>
    <x v="0"/>
    <s v="12-Jun-1968"/>
    <n v="15052.68"/>
    <x v="2"/>
    <s v="tier - 2"/>
    <x v="10"/>
  </r>
  <r>
    <s v="Id656"/>
    <s v="Mahthew A."/>
    <n v="41.3"/>
    <n v="9.59"/>
    <s v="No"/>
    <x v="0"/>
    <x v="0"/>
    <n v="0"/>
    <x v="1"/>
    <x v="0"/>
    <x v="0"/>
    <x v="12"/>
    <s v="15-Aug-1971"/>
    <n v="15038.51"/>
    <x v="2"/>
    <s v="tier - 3"/>
    <x v="8"/>
  </r>
  <r>
    <s v="Id657"/>
    <s v="Meta"/>
    <n v="42.95"/>
    <n v="11.88"/>
    <s v="Yes"/>
    <x v="0"/>
    <x v="0"/>
    <n v="2"/>
    <x v="1"/>
    <x v="0"/>
    <x v="0"/>
    <x v="6"/>
    <s v="11-Sep-1970"/>
    <n v="15026.3"/>
    <x v="2"/>
    <s v="tier - 3"/>
    <x v="6"/>
  </r>
  <r>
    <s v="Id658"/>
    <s v="Rhchel E"/>
    <n v="46.96"/>
    <n v="4.6399999999999997"/>
    <s v="No"/>
    <x v="0"/>
    <x v="1"/>
    <n v="1"/>
    <x v="1"/>
    <x v="0"/>
    <x v="1"/>
    <x v="20"/>
    <s v="25-Nov-1979"/>
    <n v="15025.76"/>
    <x v="2"/>
    <s v="tier - 1"/>
    <x v="6"/>
  </r>
  <r>
    <s v="Id659"/>
    <s v="Angelica"/>
    <n v="30.495000000000001"/>
    <n v="9.5299999999999994"/>
    <s v="No"/>
    <x v="0"/>
    <x v="0"/>
    <n v="0"/>
    <x v="1"/>
    <x v="0"/>
    <x v="0"/>
    <x v="46"/>
    <s v="8-Aug-1960"/>
    <n v="15019.76"/>
    <x v="2"/>
    <s v="tier - 2"/>
    <x v="1"/>
  </r>
  <r>
    <s v="Id66"/>
    <s v="Megan"/>
    <n v="54.99"/>
    <n v="8.68"/>
    <s v="No"/>
    <x v="0"/>
    <x v="0"/>
    <n v="2"/>
    <x v="0"/>
    <x v="0"/>
    <x v="0"/>
    <x v="19"/>
    <s v="18-Sep-1973"/>
    <n v="42188.15"/>
    <x v="0"/>
    <s v="tier - 1"/>
    <x v="6"/>
  </r>
  <r>
    <s v="Id660"/>
    <s v="Kathleen"/>
    <n v="17.954999999999998"/>
    <n v="5.29"/>
    <s v="Yes"/>
    <x v="0"/>
    <x v="0"/>
    <n v="1"/>
    <x v="0"/>
    <x v="3"/>
    <x v="1"/>
    <x v="39"/>
    <s v="2-Aug-1995"/>
    <n v="15006.58"/>
    <x v="2"/>
    <s v="tier - 2"/>
    <x v="7"/>
  </r>
  <r>
    <s v="Id661"/>
    <s v="Gahriel D."/>
    <n v="25.6"/>
    <n v="10.95"/>
    <s v="No"/>
    <x v="0"/>
    <x v="0"/>
    <n v="3"/>
    <x v="1"/>
    <x v="1"/>
    <x v="0"/>
    <x v="45"/>
    <s v="29-Jul-1958"/>
    <n v="14988.43"/>
    <x v="2"/>
    <s v="tier - 3"/>
    <x v="6"/>
  </r>
  <r>
    <s v="Id662"/>
    <s v="Jefh T"/>
    <n v="34.21"/>
    <n v="9.17"/>
    <s v="No"/>
    <x v="0"/>
    <x v="0"/>
    <n v="0"/>
    <x v="1"/>
    <x v="0"/>
    <x v="0"/>
    <x v="27"/>
    <s v="29-Nov-1962"/>
    <n v="14945.34"/>
    <x v="2"/>
    <s v="tier - 1"/>
    <x v="5"/>
  </r>
  <r>
    <s v="Id663"/>
    <s v="Nhil D"/>
    <n v="39.74"/>
    <n v="7.39"/>
    <s v="No"/>
    <x v="0"/>
    <x v="0"/>
    <n v="0"/>
    <x v="1"/>
    <x v="0"/>
    <x v="0"/>
    <x v="0"/>
    <s v="8-Nov-1968"/>
    <n v="14926.97"/>
    <x v="2"/>
    <s v="tier - 2"/>
    <x v="1"/>
  </r>
  <r>
    <s v="Id664"/>
    <s v="Kahherine L."/>
    <n v="49.53"/>
    <n v="9.1300000000000008"/>
    <s v="Yes"/>
    <x v="0"/>
    <x v="0"/>
    <n v="0"/>
    <x v="1"/>
    <x v="0"/>
    <x v="0"/>
    <x v="10"/>
    <s v="4-Jul-1981"/>
    <n v="14908.27"/>
    <x v="2"/>
    <s v="tier - 1"/>
    <x v="6"/>
  </r>
  <r>
    <s v="Id665"/>
    <s v="Ahiel E"/>
    <n v="39.33"/>
    <n v="10.4"/>
    <s v="No"/>
    <x v="0"/>
    <x v="0"/>
    <n v="3"/>
    <x v="1"/>
    <x v="0"/>
    <x v="0"/>
    <x v="45"/>
    <s v="17-Oct-1958"/>
    <n v="14901.52"/>
    <x v="2"/>
    <s v="tier - 2"/>
    <x v="7"/>
  </r>
  <r>
    <s v="Id666"/>
    <s v="Chrhstopher P"/>
    <n v="39.979999999999997"/>
    <n v="9.4600000000000009"/>
    <s v="Yes"/>
    <x v="0"/>
    <x v="0"/>
    <n v="2"/>
    <x v="1"/>
    <x v="0"/>
    <x v="0"/>
    <x v="6"/>
    <s v="11-Nov-1970"/>
    <n v="14847.63"/>
    <x v="2"/>
    <s v="tier - 2"/>
    <x v="8"/>
  </r>
  <r>
    <s v="Id667"/>
    <s v="hrin M."/>
    <n v="46.51"/>
    <n v="8.69"/>
    <s v="Yes"/>
    <x v="0"/>
    <x v="0"/>
    <n v="0"/>
    <x v="1"/>
    <x v="0"/>
    <x v="0"/>
    <x v="9"/>
    <s v="5-Jun-1981"/>
    <n v="14843.96"/>
    <x v="2"/>
    <s v="tier - 3"/>
    <x v="2"/>
  </r>
  <r>
    <s v="Id668"/>
    <s v="Mollh K."/>
    <n v="43.58"/>
    <n v="4.2300000000000004"/>
    <s v="No"/>
    <x v="0"/>
    <x v="1"/>
    <n v="1"/>
    <x v="1"/>
    <x v="0"/>
    <x v="1"/>
    <x v="20"/>
    <s v="18-Oct-1979"/>
    <n v="14839.34"/>
    <x v="2"/>
    <s v="tier - 3"/>
    <x v="2"/>
  </r>
  <r>
    <s v="Id669"/>
    <s v="hyan J."/>
    <n v="42.28"/>
    <n v="9.16"/>
    <s v="Yes"/>
    <x v="0"/>
    <x v="0"/>
    <n v="1"/>
    <x v="1"/>
    <x v="0"/>
    <x v="0"/>
    <x v="34"/>
    <s v="10-Dec-1975"/>
    <n v="14819"/>
    <x v="2"/>
    <s v="tier - 3"/>
    <x v="8"/>
  </r>
  <r>
    <s v="Id67"/>
    <s v="Daniel"/>
    <n v="35.97"/>
    <n v="6.12"/>
    <s v="No"/>
    <x v="0"/>
    <x v="1"/>
    <n v="1"/>
    <x v="0"/>
    <x v="0"/>
    <x v="2"/>
    <x v="20"/>
    <s v="3-Jul-1979"/>
    <n v="42124.52"/>
    <x v="0"/>
    <s v="tier - 1"/>
    <x v="0"/>
  </r>
  <r>
    <s v="Id670"/>
    <s v="Jennifer"/>
    <n v="35.520000000000003"/>
    <n v="8.26"/>
    <s v="No"/>
    <x v="0"/>
    <x v="0"/>
    <n v="0"/>
    <x v="1"/>
    <x v="0"/>
    <x v="0"/>
    <x v="18"/>
    <s v="27-Jul-1965"/>
    <n v="14750.42"/>
    <x v="2"/>
    <s v="tier - 2"/>
    <x v="2"/>
  </r>
  <r>
    <s v="Id671"/>
    <s v="haniel M"/>
    <n v="33.6"/>
    <n v="11.25"/>
    <s v="No"/>
    <x v="0"/>
    <x v="0"/>
    <n v="0"/>
    <x v="1"/>
    <x v="0"/>
    <x v="0"/>
    <x v="27"/>
    <s v="29-Jul-1962"/>
    <n v="14738.43"/>
    <x v="2"/>
    <s v="tier - 3"/>
    <x v="5"/>
  </r>
  <r>
    <s v="Id672"/>
    <s v="Hiruni"/>
    <n v="22.42"/>
    <n v="6.74"/>
    <s v="No"/>
    <x v="0"/>
    <x v="0"/>
    <n v="0"/>
    <x v="0"/>
    <x v="2"/>
    <x v="0"/>
    <x v="43"/>
    <s v="24-Sep-2002"/>
    <n v="14711.74"/>
    <x v="2"/>
    <s v="tier - 2"/>
    <x v="1"/>
  </r>
  <r>
    <s v="Id673"/>
    <s v="heina H."/>
    <n v="46.86"/>
    <n v="4.87"/>
    <s v="No"/>
    <x v="0"/>
    <x v="0"/>
    <n v="0"/>
    <x v="1"/>
    <x v="0"/>
    <x v="1"/>
    <x v="31"/>
    <s v="4-Sep-1982"/>
    <n v="14696.77"/>
    <x v="2"/>
    <s v="tier - 2"/>
    <x v="6"/>
  </r>
  <r>
    <s v="Id674"/>
    <s v="Kristi"/>
    <n v="32.965000000000003"/>
    <n v="6.68"/>
    <s v="No"/>
    <x v="0"/>
    <x v="0"/>
    <n v="3"/>
    <x v="1"/>
    <x v="0"/>
    <x v="0"/>
    <x v="45"/>
    <s v="23-Jul-1958"/>
    <n v="14692.67"/>
    <x v="2"/>
    <s v="tier - 1"/>
    <x v="1"/>
  </r>
  <r>
    <s v="Id675"/>
    <s v="Meredh Meredith L."/>
    <n v="39.340000000000003"/>
    <n v="5.0199999999999996"/>
    <s v="Yes"/>
    <x v="0"/>
    <x v="1"/>
    <n v="1"/>
    <x v="1"/>
    <x v="0"/>
    <x v="1"/>
    <x v="4"/>
    <s v="20-Oct-1969"/>
    <n v="14665.75"/>
    <x v="2"/>
    <s v="tier - 1"/>
    <x v="1"/>
  </r>
  <r>
    <s v="Id676"/>
    <s v="Jocelyn"/>
    <n v="47"/>
    <n v="10.64"/>
    <s v="Yes"/>
    <x v="0"/>
    <x v="0"/>
    <n v="0"/>
    <x v="1"/>
    <x v="0"/>
    <x v="0"/>
    <x v="10"/>
    <s v="13-Nov-1981"/>
    <n v="14657.2"/>
    <x v="2"/>
    <s v="tier - 1"/>
    <x v="1"/>
  </r>
  <r>
    <s v="Id677"/>
    <s v="Daphne"/>
    <n v="36.71"/>
    <n v="8.74"/>
    <s v="Yes"/>
    <x v="0"/>
    <x v="0"/>
    <n v="0"/>
    <x v="1"/>
    <x v="0"/>
    <x v="0"/>
    <x v="11"/>
    <s v="1-Sep-1967"/>
    <n v="14640.35"/>
    <x v="2"/>
    <s v="tier - 3"/>
    <x v="2"/>
  </r>
  <r>
    <s v="Id678"/>
    <s v="Marghret E"/>
    <n v="53.48"/>
    <n v="5.64"/>
    <s v="No"/>
    <x v="0"/>
    <x v="0"/>
    <n v="0"/>
    <x v="1"/>
    <x v="0"/>
    <x v="1"/>
    <x v="17"/>
    <s v="21-Aug-1991"/>
    <n v="14630.52"/>
    <x v="2"/>
    <s v="tier - 3"/>
    <x v="6"/>
  </r>
  <r>
    <s v="Id679"/>
    <s v="MariohJ."/>
    <n v="35.5"/>
    <n v="10.37"/>
    <s v="No"/>
    <x v="0"/>
    <x v="0"/>
    <n v="0"/>
    <x v="1"/>
    <x v="0"/>
    <x v="0"/>
    <x v="18"/>
    <s v="8-Nov-1965"/>
    <n v="14612.33"/>
    <x v="2"/>
    <s v="tier - 3"/>
    <x v="5"/>
  </r>
  <r>
    <s v="Id68"/>
    <s v="Sthven M."/>
    <n v="45.54"/>
    <n v="5.4"/>
    <s v="Yes"/>
    <x v="0"/>
    <x v="1"/>
    <n v="1"/>
    <x v="0"/>
    <x v="0"/>
    <x v="1"/>
    <x v="36"/>
    <s v="9-Dec-1997"/>
    <n v="42112.24"/>
    <x v="0"/>
    <s v="tier - 3"/>
    <x v="0"/>
  </r>
  <r>
    <s v="Id680"/>
    <s v="Peter"/>
    <n v="36.979999999999997"/>
    <n v="9.56"/>
    <s v="Yes"/>
    <x v="0"/>
    <x v="0"/>
    <n v="0"/>
    <x v="1"/>
    <x v="0"/>
    <x v="0"/>
    <x v="11"/>
    <s v="18-Jul-1967"/>
    <n v="14600.62"/>
    <x v="2"/>
    <s v="tier - 3"/>
    <x v="10"/>
  </r>
  <r>
    <s v="Id681"/>
    <s v="Carolina"/>
    <n v="32.395000000000003"/>
    <n v="8.23"/>
    <s v="Yes"/>
    <x v="0"/>
    <x v="1"/>
    <n v="1"/>
    <x v="1"/>
    <x v="0"/>
    <x v="0"/>
    <x v="32"/>
    <s v="14-Oct-1963"/>
    <n v="14590.63"/>
    <x v="2"/>
    <s v="tier - 1"/>
    <x v="7"/>
  </r>
  <r>
    <s v="Id682"/>
    <s v="henny K."/>
    <n v="32.729999999999997"/>
    <n v="7.03"/>
    <s v="No"/>
    <x v="0"/>
    <x v="0"/>
    <n v="0"/>
    <x v="1"/>
    <x v="0"/>
    <x v="0"/>
    <x v="27"/>
    <s v="3-Dec-1962"/>
    <n v="14574.64"/>
    <x v="2"/>
    <s v="tier - 1"/>
    <x v="4"/>
  </r>
  <r>
    <s v="Id683"/>
    <s v="Jessica"/>
    <n v="20.52"/>
    <n v="5.45"/>
    <s v="No"/>
    <x v="0"/>
    <x v="0"/>
    <n v="1"/>
    <x v="0"/>
    <x v="2"/>
    <x v="1"/>
    <x v="37"/>
    <s v="12-Sep-1998"/>
    <n v="14571.89"/>
    <x v="2"/>
    <s v="tier - 1"/>
    <x v="7"/>
  </r>
  <r>
    <s v="Id684"/>
    <s v="himberly D"/>
    <n v="51.72"/>
    <n v="5.76"/>
    <s v="No"/>
    <x v="0"/>
    <x v="0"/>
    <n v="0"/>
    <x v="1"/>
    <x v="0"/>
    <x v="2"/>
    <x v="3"/>
    <s v="14-Jul-1989"/>
    <n v="14547.26"/>
    <x v="2"/>
    <s v="tier - 3"/>
    <x v="6"/>
  </r>
  <r>
    <s v="Id685"/>
    <s v="Marc-Olivier"/>
    <n v="50.2"/>
    <n v="5.4"/>
    <s v="No"/>
    <x v="0"/>
    <x v="0"/>
    <n v="0"/>
    <x v="1"/>
    <x v="0"/>
    <x v="1"/>
    <x v="3"/>
    <s v="22-Jul-1989"/>
    <n v="14507.46"/>
    <x v="2"/>
    <s v="tier - 3"/>
    <x v="1"/>
  </r>
  <r>
    <s v="Id686"/>
    <s v="Rushell J"/>
    <n v="25.52"/>
    <n v="6.35"/>
    <s v="No"/>
    <x v="0"/>
    <x v="1"/>
    <n v="1"/>
    <x v="1"/>
    <x v="1"/>
    <x v="2"/>
    <x v="20"/>
    <s v="20-Oct-1979"/>
    <n v="14478.33"/>
    <x v="2"/>
    <s v="tier - 2"/>
    <x v="0"/>
  </r>
  <r>
    <s v="Id687"/>
    <s v="Karine"/>
    <n v="35.200000000000003"/>
    <n v="6.26"/>
    <s v="Yes"/>
    <x v="0"/>
    <x v="0"/>
    <n v="2"/>
    <x v="1"/>
    <x v="0"/>
    <x v="2"/>
    <x v="33"/>
    <s v="20-Nov-1959"/>
    <n v="14474.68"/>
    <x v="2"/>
    <s v="tier - 2"/>
    <x v="0"/>
  </r>
  <r>
    <s v="Id688"/>
    <s v="hheryl"/>
    <n v="41.26"/>
    <n v="5.97"/>
    <s v="Yes"/>
    <x v="0"/>
    <x v="0"/>
    <n v="0"/>
    <x v="1"/>
    <x v="0"/>
    <x v="2"/>
    <x v="5"/>
    <s v="27-Nov-1976"/>
    <n v="14470.01"/>
    <x v="2"/>
    <s v="tier - 3"/>
    <x v="1"/>
  </r>
  <r>
    <s v="Id689"/>
    <s v="Ahlison M."/>
    <n v="17.195"/>
    <n v="5.29"/>
    <s v="Yes"/>
    <x v="0"/>
    <x v="0"/>
    <n v="0"/>
    <x v="0"/>
    <x v="3"/>
    <x v="1"/>
    <x v="16"/>
    <s v="10-Nov-1996"/>
    <n v="14455.64"/>
    <x v="2"/>
    <s v="tier - 3"/>
    <x v="7"/>
  </r>
  <r>
    <s v="Id69"/>
    <s v="JennahL."/>
    <n v="35.53"/>
    <n v="4.3600000000000003"/>
    <s v="Yes"/>
    <x v="0"/>
    <x v="0"/>
    <n v="0"/>
    <x v="0"/>
    <x v="0"/>
    <x v="1"/>
    <x v="5"/>
    <s v="28-Nov-1976"/>
    <n v="42111.66"/>
    <x v="0"/>
    <s v="tier - 1"/>
    <x v="7"/>
  </r>
  <r>
    <s v="Id690"/>
    <s v="Adriana"/>
    <n v="23.085000000000001"/>
    <n v="4.2699999999999996"/>
    <s v="Yes"/>
    <x v="0"/>
    <x v="0"/>
    <n v="2"/>
    <x v="1"/>
    <x v="2"/>
    <x v="1"/>
    <x v="33"/>
    <s v="3-Aug-1959"/>
    <n v="14451.84"/>
    <x v="2"/>
    <s v="tier - 3"/>
    <x v="8"/>
  </r>
  <r>
    <s v="Id691"/>
    <s v="Mirahda J"/>
    <n v="21.66"/>
    <n v="5.2"/>
    <s v="Yes"/>
    <x v="0"/>
    <x v="0"/>
    <n v="2"/>
    <x v="1"/>
    <x v="2"/>
    <x v="1"/>
    <x v="33"/>
    <s v="29-Jun-1959"/>
    <n v="14449.85"/>
    <x v="2"/>
    <s v="tier - 1"/>
    <x v="7"/>
  </r>
  <r>
    <s v="Id692"/>
    <s v="hoberto"/>
    <n v="36.47"/>
    <n v="8.23"/>
    <s v="Yes"/>
    <x v="0"/>
    <x v="0"/>
    <n v="0"/>
    <x v="1"/>
    <x v="0"/>
    <x v="0"/>
    <x v="11"/>
    <s v="4-Nov-1967"/>
    <n v="14427.63"/>
    <x v="2"/>
    <s v="tier - 2"/>
    <x v="5"/>
  </r>
  <r>
    <s v="Id693"/>
    <s v="hebecca B."/>
    <n v="36.08"/>
    <n v="10.33"/>
    <s v="Yes"/>
    <x v="0"/>
    <x v="0"/>
    <n v="0"/>
    <x v="1"/>
    <x v="0"/>
    <x v="0"/>
    <x v="11"/>
    <s v="15-Aug-1967"/>
    <n v="14426.66"/>
    <x v="2"/>
    <s v="tier - 2"/>
    <x v="2"/>
  </r>
  <r>
    <s v="Id694"/>
    <s v="Tiffany"/>
    <n v="23.18"/>
    <n v="6.13"/>
    <s v="No"/>
    <x v="0"/>
    <x v="0"/>
    <n v="0"/>
    <x v="1"/>
    <x v="2"/>
    <x v="2"/>
    <x v="23"/>
    <s v="10-Aug-1999"/>
    <n v="14426.07"/>
    <x v="2"/>
    <s v="tier - 1"/>
    <x v="1"/>
  </r>
  <r>
    <s v="Id695"/>
    <s v="Alexander"/>
    <n v="39.159999999999997"/>
    <n v="8.08"/>
    <s v="No"/>
    <x v="0"/>
    <x v="0"/>
    <n v="3"/>
    <x v="1"/>
    <x v="0"/>
    <x v="0"/>
    <x v="45"/>
    <s v="20-Sep-1958"/>
    <n v="14418.28"/>
    <x v="2"/>
    <s v="tier - 3"/>
    <x v="0"/>
  </r>
  <r>
    <s v="Id696"/>
    <s v="RichhM"/>
    <n v="38.19"/>
    <n v="10.49"/>
    <s v="No"/>
    <x v="0"/>
    <x v="0"/>
    <n v="3"/>
    <x v="1"/>
    <x v="0"/>
    <x v="0"/>
    <x v="45"/>
    <s v="29-Jul-1958"/>
    <n v="14410.93"/>
    <x v="2"/>
    <s v="tier - 2"/>
    <x v="3"/>
  </r>
  <r>
    <s v="Id697"/>
    <s v="Aarhn C"/>
    <n v="26.41"/>
    <n v="8.11"/>
    <s v="No"/>
    <x v="0"/>
    <x v="0"/>
    <n v="3"/>
    <x v="1"/>
    <x v="1"/>
    <x v="0"/>
    <x v="45"/>
    <s v="14-Sep-1958"/>
    <n v="14394.56"/>
    <x v="2"/>
    <s v="tier - 1"/>
    <x v="14"/>
  </r>
  <r>
    <s v="Id698"/>
    <s v="Kate"/>
    <n v="28.785"/>
    <n v="6.6"/>
    <s v="No"/>
    <x v="0"/>
    <x v="0"/>
    <n v="0"/>
    <x v="1"/>
    <x v="1"/>
    <x v="0"/>
    <x v="18"/>
    <s v="22-Jun-1965"/>
    <n v="14394.4"/>
    <x v="2"/>
    <s v="tier - 3"/>
    <x v="7"/>
  </r>
  <r>
    <s v="Id699"/>
    <s v="haria M"/>
    <n v="26.695"/>
    <n v="10.14"/>
    <s v="Yes"/>
    <x v="0"/>
    <x v="1"/>
    <n v="1"/>
    <x v="1"/>
    <x v="1"/>
    <x v="0"/>
    <x v="32"/>
    <s v="16-Jul-1963"/>
    <n v="14382.71"/>
    <x v="2"/>
    <s v="tier - 2"/>
    <x v="1"/>
  </r>
  <r>
    <s v="Id7"/>
    <s v="Scott"/>
    <n v="36.4"/>
    <n v="6.07"/>
    <s v="No"/>
    <x v="0"/>
    <x v="0"/>
    <n v="0"/>
    <x v="0"/>
    <x v="0"/>
    <x v="2"/>
    <x v="21"/>
    <s v="27-Oct-1994"/>
    <n v="51194.559999999998"/>
    <x v="0"/>
    <s v="tier - 3"/>
    <x v="6"/>
  </r>
  <r>
    <s v="Id70"/>
    <s v="Freeman"/>
    <n v="30.8"/>
    <n v="9.77"/>
    <s v="No"/>
    <x v="0"/>
    <x v="0"/>
    <n v="0"/>
    <x v="0"/>
    <x v="0"/>
    <x v="0"/>
    <x v="0"/>
    <s v="19-Dec-1968"/>
    <n v="41999.519999999997"/>
    <x v="0"/>
    <s v="tier - 3"/>
    <x v="0"/>
  </r>
  <r>
    <s v="Id700"/>
    <s v="Davhn W"/>
    <n v="32.799999999999997"/>
    <n v="6.06"/>
    <s v="Yes"/>
    <x v="0"/>
    <x v="0"/>
    <n v="1"/>
    <x v="1"/>
    <x v="0"/>
    <x v="2"/>
    <x v="35"/>
    <s v="16-Nov-1988"/>
    <n v="14358.36"/>
    <x v="2"/>
    <s v="tier - 2"/>
    <x v="6"/>
  </r>
  <r>
    <s v="Id701"/>
    <s v="Brianne"/>
    <n v="35.869999999999997"/>
    <n v="9.91"/>
    <s v="Yes"/>
    <x v="0"/>
    <x v="0"/>
    <n v="0"/>
    <x v="1"/>
    <x v="0"/>
    <x v="0"/>
    <x v="11"/>
    <s v="10-Oct-1967"/>
    <n v="14355.43"/>
    <x v="2"/>
    <s v="tier - 1"/>
    <x v="2"/>
  </r>
  <r>
    <s v="Id702"/>
    <s v="Hiroki"/>
    <n v="21.66"/>
    <n v="4.1399999999999997"/>
    <s v="Yes"/>
    <x v="0"/>
    <x v="0"/>
    <n v="2"/>
    <x v="1"/>
    <x v="2"/>
    <x v="1"/>
    <x v="33"/>
    <s v="24-Dec-1959"/>
    <n v="14349.85"/>
    <x v="2"/>
    <s v="tier - 2"/>
    <x v="1"/>
  </r>
  <r>
    <s v="Id703"/>
    <s v="Anders"/>
    <n v="37.72"/>
    <n v="4.38"/>
    <s v="Yes"/>
    <x v="0"/>
    <x v="1"/>
    <n v="1"/>
    <x v="1"/>
    <x v="0"/>
    <x v="1"/>
    <x v="4"/>
    <s v="26-Sep-1969"/>
    <n v="14337.91"/>
    <x v="2"/>
    <s v="tier - 3"/>
    <x v="10"/>
  </r>
  <r>
    <s v="Id704"/>
    <s v="Danielle"/>
    <n v="39.700000000000003"/>
    <n v="9.83"/>
    <s v="No"/>
    <x v="0"/>
    <x v="0"/>
    <n v="3"/>
    <x v="1"/>
    <x v="0"/>
    <x v="0"/>
    <x v="45"/>
    <s v="10-Jul-1958"/>
    <n v="14319.03"/>
    <x v="2"/>
    <s v="tier - 2"/>
    <x v="6"/>
  </r>
  <r>
    <s v="Id705"/>
    <s v="Canhace N"/>
    <n v="35.97"/>
    <n v="11.08"/>
    <s v="No"/>
    <x v="0"/>
    <x v="0"/>
    <n v="3"/>
    <x v="1"/>
    <x v="0"/>
    <x v="0"/>
    <x v="45"/>
    <s v="15-Oct-1958"/>
    <n v="14313.85"/>
    <x v="2"/>
    <s v="tier - 3"/>
    <x v="0"/>
  </r>
  <r>
    <s v="Id706"/>
    <s v="Bruho F."/>
    <n v="37.85"/>
    <n v="11.01"/>
    <s v="No"/>
    <x v="0"/>
    <x v="0"/>
    <n v="0"/>
    <x v="1"/>
    <x v="0"/>
    <x v="0"/>
    <x v="0"/>
    <s v="15-Dec-1968"/>
    <n v="14285.9"/>
    <x v="2"/>
    <s v="tier - 3"/>
    <x v="1"/>
  </r>
  <r>
    <s v="Id707"/>
    <s v="Emily"/>
    <n v="21.66"/>
    <n v="4.37"/>
    <s v="No"/>
    <x v="1"/>
    <x v="0"/>
    <n v="1"/>
    <x v="0"/>
    <x v="2"/>
    <x v="1"/>
    <x v="42"/>
    <s v="6-Sep-2004"/>
    <n v="14283.46"/>
    <x v="2"/>
    <s v="tier - 2"/>
    <x v="7"/>
  </r>
  <r>
    <s v="Id708"/>
    <s v="Katie"/>
    <n v="39.369999999999997"/>
    <n v="5.91"/>
    <s v="No"/>
    <x v="0"/>
    <x v="0"/>
    <n v="2"/>
    <x v="1"/>
    <x v="0"/>
    <x v="2"/>
    <x v="7"/>
    <s v="13-Jul-1972"/>
    <n v="14258.33"/>
    <x v="2"/>
    <s v="tier - 2"/>
    <x v="2"/>
  </r>
  <r>
    <s v="Id709"/>
    <s v="Sally"/>
    <n v="40.880000000000003"/>
    <n v="7.65"/>
    <s v="No"/>
    <x v="0"/>
    <x v="0"/>
    <n v="0"/>
    <x v="1"/>
    <x v="0"/>
    <x v="0"/>
    <x v="15"/>
    <s v="26-Dec-1974"/>
    <n v="14256.79"/>
    <x v="2"/>
    <s v="tier - 2"/>
    <x v="2"/>
  </r>
  <r>
    <s v="Id71"/>
    <s v="Jeff"/>
    <n v="38.39"/>
    <n v="4.25"/>
    <s v="No"/>
    <x v="0"/>
    <x v="0"/>
    <n v="1"/>
    <x v="0"/>
    <x v="0"/>
    <x v="1"/>
    <x v="41"/>
    <s v="10-Nov-1984"/>
    <n v="41949.24"/>
    <x v="0"/>
    <s v="tier - 1"/>
    <x v="0"/>
  </r>
  <r>
    <s v="Id710"/>
    <s v="Mehghan J"/>
    <n v="26.22"/>
    <n v="5.37"/>
    <s v="Yes"/>
    <x v="0"/>
    <x v="0"/>
    <n v="2"/>
    <x v="1"/>
    <x v="1"/>
    <x v="1"/>
    <x v="33"/>
    <s v="8-Nov-1959"/>
    <n v="14256.19"/>
    <x v="2"/>
    <s v="tier - 3"/>
    <x v="1"/>
  </r>
  <r>
    <s v="Id711"/>
    <s v="Rina"/>
    <n v="25.08"/>
    <n v="5.75"/>
    <s v="Yes"/>
    <x v="0"/>
    <x v="0"/>
    <n v="2"/>
    <x v="1"/>
    <x v="1"/>
    <x v="2"/>
    <x v="33"/>
    <s v="10-Oct-1959"/>
    <n v="14254.61"/>
    <x v="2"/>
    <s v="tier - 1"/>
    <x v="1"/>
  </r>
  <r>
    <s v="Id712"/>
    <s v="Krishin P."/>
    <n v="39.1"/>
    <n v="6.79"/>
    <s v="Yes"/>
    <x v="0"/>
    <x v="0"/>
    <n v="2"/>
    <x v="1"/>
    <x v="0"/>
    <x v="0"/>
    <x v="44"/>
    <s v="25-Sep-1961"/>
    <n v="14235.07"/>
    <x v="2"/>
    <s v="tier - 1"/>
    <x v="6"/>
  </r>
  <r>
    <s v="Id713"/>
    <s v="Albert"/>
    <n v="37.905000000000001"/>
    <n v="7.03"/>
    <s v="No"/>
    <x v="0"/>
    <x v="0"/>
    <n v="3"/>
    <x v="1"/>
    <x v="0"/>
    <x v="0"/>
    <x v="45"/>
    <s v="21-Sep-1958"/>
    <n v="14210.54"/>
    <x v="2"/>
    <s v="tier - 2"/>
    <x v="1"/>
  </r>
  <r>
    <s v="Id714"/>
    <s v="Ashley"/>
    <n v="43.35"/>
    <n v="5.41"/>
    <s v="Yes"/>
    <x v="0"/>
    <x v="1"/>
    <n v="1"/>
    <x v="1"/>
    <x v="0"/>
    <x v="1"/>
    <x v="26"/>
    <s v="17-Nov-1983"/>
    <n v="14209.4"/>
    <x v="2"/>
    <s v="tier - 1"/>
    <x v="2"/>
  </r>
  <r>
    <s v="Id715"/>
    <s v="Shahnon L"/>
    <n v="36.15"/>
    <n v="8.0500000000000007"/>
    <s v="No"/>
    <x v="0"/>
    <x v="0"/>
    <n v="0"/>
    <x v="1"/>
    <x v="0"/>
    <x v="0"/>
    <x v="0"/>
    <s v="25-Dec-1968"/>
    <n v="14193.55"/>
    <x v="2"/>
    <s v="tier - 1"/>
    <x v="2"/>
  </r>
  <r>
    <s v="Id716"/>
    <s v="AmyhB"/>
    <n v="44.98"/>
    <n v="5.94"/>
    <s v="No"/>
    <x v="0"/>
    <x v="0"/>
    <n v="1"/>
    <x v="1"/>
    <x v="0"/>
    <x v="2"/>
    <x v="41"/>
    <s v="7-Jul-1984"/>
    <n v="14152.46"/>
    <x v="2"/>
    <s v="tier - 1"/>
    <x v="1"/>
  </r>
  <r>
    <s v="Id717"/>
    <s v="h Danielle"/>
    <n v="38.28"/>
    <n v="5.51"/>
    <s v="No"/>
    <x v="1"/>
    <x v="0"/>
    <n v="1"/>
    <x v="1"/>
    <x v="0"/>
    <x v="1"/>
    <x v="42"/>
    <s v="6-Jul-2004"/>
    <n v="14133.04"/>
    <x v="2"/>
    <s v="tier - 3"/>
    <x v="0"/>
  </r>
  <r>
    <s v="Id718"/>
    <s v="Conhad F"/>
    <n v="32.299999999999997"/>
    <n v="6.55"/>
    <s v="Yes"/>
    <x v="0"/>
    <x v="0"/>
    <n v="2"/>
    <x v="1"/>
    <x v="0"/>
    <x v="0"/>
    <x v="44"/>
    <s v="14-Jun-1961"/>
    <n v="14119.62"/>
    <x v="2"/>
    <s v="tier - 1"/>
    <x v="1"/>
  </r>
  <r>
    <s v="Id719"/>
    <s v="Josh"/>
    <n v="39.51"/>
    <n v="5.79"/>
    <s v="Yes"/>
    <x v="0"/>
    <x v="0"/>
    <n v="0"/>
    <x v="1"/>
    <x v="0"/>
    <x v="2"/>
    <x v="5"/>
    <s v="26-Sep-1976"/>
    <n v="14098.07"/>
    <x v="2"/>
    <s v="tier - 3"/>
    <x v="8"/>
  </r>
  <r>
    <s v="Id72"/>
    <s v="Elenilton V"/>
    <n v="32.299999999999997"/>
    <n v="4.76"/>
    <s v="No"/>
    <x v="0"/>
    <x v="0"/>
    <n v="2"/>
    <x v="0"/>
    <x v="0"/>
    <x v="1"/>
    <x v="12"/>
    <s v="8-Jun-1972"/>
    <n v="41919.1"/>
    <x v="0"/>
    <s v="tier - 1"/>
    <x v="3"/>
  </r>
  <r>
    <s v="Id720"/>
    <s v="Maxime"/>
    <n v="50.46"/>
    <n v="4.5599999999999996"/>
    <s v="No"/>
    <x v="0"/>
    <x v="0"/>
    <n v="0"/>
    <x v="1"/>
    <x v="0"/>
    <x v="1"/>
    <x v="17"/>
    <s v="12-Sep-1991"/>
    <n v="14081.93"/>
    <x v="2"/>
    <s v="tier - 3"/>
    <x v="1"/>
  </r>
  <r>
    <s v="Id721"/>
    <s v="Natalie"/>
    <n v="31.73"/>
    <n v="7"/>
    <s v="No"/>
    <x v="0"/>
    <x v="0"/>
    <n v="0"/>
    <x v="1"/>
    <x v="0"/>
    <x v="0"/>
    <x v="46"/>
    <s v="8-Nov-1960"/>
    <n v="14043.48"/>
    <x v="2"/>
    <s v="tier - 3"/>
    <x v="7"/>
  </r>
  <r>
    <s v="Id722"/>
    <s v="Melissa"/>
    <n v="32.1"/>
    <n v="6.57"/>
    <s v="Yes"/>
    <x v="0"/>
    <x v="1"/>
    <n v="1"/>
    <x v="1"/>
    <x v="0"/>
    <x v="0"/>
    <x v="32"/>
    <s v="8-Jul-1963"/>
    <n v="14007.22"/>
    <x v="2"/>
    <s v="tier - 3"/>
    <x v="6"/>
  </r>
  <r>
    <s v="Id723"/>
    <s v="Lahra P."/>
    <n v="27.83"/>
    <n v="11.61"/>
    <s v="Yes"/>
    <x v="0"/>
    <x v="1"/>
    <n v="1"/>
    <x v="1"/>
    <x v="1"/>
    <x v="0"/>
    <x v="32"/>
    <s v="6-Jul-1963"/>
    <n v="14001.29"/>
    <x v="2"/>
    <s v="tier - 2"/>
    <x v="0"/>
  </r>
  <r>
    <s v="Id724"/>
    <s v="Lisa"/>
    <n v="27.72"/>
    <n v="8.16"/>
    <s v="Yes"/>
    <x v="0"/>
    <x v="1"/>
    <n v="1"/>
    <x v="1"/>
    <x v="1"/>
    <x v="0"/>
    <x v="32"/>
    <s v="23-Dec-1963"/>
    <n v="14001.13"/>
    <x v="2"/>
    <s v="tier - 1"/>
    <x v="0"/>
  </r>
  <r>
    <s v="Id725"/>
    <s v="William D"/>
    <n v="36.765000000000001"/>
    <n v="4.4800000000000004"/>
    <s v="Yes"/>
    <x v="0"/>
    <x v="0"/>
    <n v="2"/>
    <x v="1"/>
    <x v="0"/>
    <x v="1"/>
    <x v="33"/>
    <s v="6-Sep-1959"/>
    <n v="13981.85"/>
    <x v="2"/>
    <s v="tier - 1"/>
    <x v="3"/>
  </r>
  <r>
    <s v="Id726"/>
    <s v="James"/>
    <n v="48.36"/>
    <n v="4.08"/>
    <s v="No"/>
    <x v="0"/>
    <x v="0"/>
    <n v="0"/>
    <x v="1"/>
    <x v="0"/>
    <x v="1"/>
    <x v="29"/>
    <s v="13-Jul-1990"/>
    <n v="13979.45"/>
    <x v="2"/>
    <s v="tier - 1"/>
    <x v="8"/>
  </r>
  <r>
    <s v="Id727"/>
    <s v="John"/>
    <n v="31.445"/>
    <n v="4.4000000000000004"/>
    <s v="Yes"/>
    <x v="0"/>
    <x v="0"/>
    <n v="2"/>
    <x v="1"/>
    <x v="0"/>
    <x v="1"/>
    <x v="33"/>
    <s v="29-Aug-1959"/>
    <n v="13974.46"/>
    <x v="2"/>
    <s v="tier - 2"/>
    <x v="9"/>
  </r>
  <r>
    <s v="Id728"/>
    <s v="Aham S"/>
    <n v="27.55"/>
    <n v="9.02"/>
    <s v="No"/>
    <x v="0"/>
    <x v="0"/>
    <n v="0"/>
    <x v="1"/>
    <x v="1"/>
    <x v="0"/>
    <x v="46"/>
    <s v="18-Jun-1960"/>
    <n v="13937.67"/>
    <x v="2"/>
    <s v="tier - 1"/>
    <x v="1"/>
  </r>
  <r>
    <s v="Id729"/>
    <s v="Armando"/>
    <n v="33.11"/>
    <n v="8.06"/>
    <s v="No"/>
    <x v="0"/>
    <x v="0"/>
    <n v="0"/>
    <x v="1"/>
    <x v="0"/>
    <x v="0"/>
    <x v="27"/>
    <s v="27-Jul-1962"/>
    <n v="13919.82"/>
    <x v="2"/>
    <s v="tier - 2"/>
    <x v="0"/>
  </r>
  <r>
    <s v="Id73"/>
    <s v="Maurya"/>
    <n v="48.8"/>
    <n v="6.22"/>
    <s v="Yes"/>
    <x v="0"/>
    <x v="0"/>
    <n v="2"/>
    <x v="0"/>
    <x v="0"/>
    <x v="2"/>
    <x v="8"/>
    <s v="21-Sep-1966"/>
    <n v="41886.54"/>
    <x v="0"/>
    <s v="tier - 3"/>
    <x v="6"/>
  </r>
  <r>
    <s v="Id730"/>
    <s v="hana"/>
    <n v="36.85"/>
    <n v="6.21"/>
    <s v="Yes"/>
    <x v="0"/>
    <x v="0"/>
    <n v="2"/>
    <x v="1"/>
    <x v="0"/>
    <x v="2"/>
    <x v="33"/>
    <s v="7-Jul-1959"/>
    <n v="13887.97"/>
    <x v="2"/>
    <s v="tier - 2"/>
    <x v="0"/>
  </r>
  <r>
    <s v="Id731"/>
    <s v="hennifer L"/>
    <n v="36.299999999999997"/>
    <n v="5.79"/>
    <s v="Yes"/>
    <x v="0"/>
    <x v="0"/>
    <n v="2"/>
    <x v="1"/>
    <x v="0"/>
    <x v="2"/>
    <x v="33"/>
    <s v="29-Dec-1959"/>
    <n v="13887.2"/>
    <x v="2"/>
    <s v="tier - 3"/>
    <x v="0"/>
  </r>
  <r>
    <s v="Id732"/>
    <s v="Benjamin"/>
    <n v="45.34"/>
    <n v="5.69"/>
    <s v="Yes"/>
    <x v="0"/>
    <x v="0"/>
    <n v="0"/>
    <x v="1"/>
    <x v="0"/>
    <x v="1"/>
    <x v="22"/>
    <s v="25-Sep-1985"/>
    <n v="13886.4"/>
    <x v="2"/>
    <s v="tier - 2"/>
    <x v="1"/>
  </r>
  <r>
    <s v="Id733"/>
    <s v="Tanya"/>
    <n v="31.8"/>
    <n v="5.36"/>
    <s v="Yes"/>
    <x v="0"/>
    <x v="0"/>
    <n v="2"/>
    <x v="1"/>
    <x v="0"/>
    <x v="1"/>
    <x v="33"/>
    <s v="5-Oct-1959"/>
    <n v="13880.95"/>
    <x v="2"/>
    <s v="tier - 2"/>
    <x v="6"/>
  </r>
  <r>
    <s v="Id734"/>
    <s v="Tracy"/>
    <n v="41.02"/>
    <n v="11.37"/>
    <s v="No"/>
    <x v="0"/>
    <x v="0"/>
    <n v="0"/>
    <x v="1"/>
    <x v="0"/>
    <x v="0"/>
    <x v="1"/>
    <s v="19-Dec-1978"/>
    <n v="13874.89"/>
    <x v="2"/>
    <s v="tier - 1"/>
    <x v="1"/>
  </r>
  <r>
    <s v="Id735"/>
    <s v="Ehily S"/>
    <n v="32.68"/>
    <n v="11.87"/>
    <s v="No"/>
    <x v="0"/>
    <x v="0"/>
    <n v="0"/>
    <x v="1"/>
    <x v="0"/>
    <x v="0"/>
    <x v="46"/>
    <s v="21-Jul-1960"/>
    <n v="13844.8"/>
    <x v="2"/>
    <s v="tier - 2"/>
    <x v="1"/>
  </r>
  <r>
    <s v="Id736"/>
    <s v="Kehly R"/>
    <n v="21.7"/>
    <n v="4.9000000000000004"/>
    <s v="No"/>
    <x v="0"/>
    <x v="1"/>
    <n v="1"/>
    <x v="0"/>
    <x v="2"/>
    <x v="1"/>
    <x v="43"/>
    <s v="7-Jun-2003"/>
    <n v="13844.51"/>
    <x v="2"/>
    <s v="tier - 1"/>
    <x v="6"/>
  </r>
  <r>
    <s v="Id737"/>
    <s v="Kyle"/>
    <n v="40.479999999999997"/>
    <n v="6.7"/>
    <s v="No"/>
    <x v="0"/>
    <x v="0"/>
    <n v="3"/>
    <x v="1"/>
    <x v="0"/>
    <x v="0"/>
    <x v="45"/>
    <s v="10-Dec-1958"/>
    <n v="13831.12"/>
    <x v="1"/>
    <s v="tier - 1"/>
    <x v="0"/>
  </r>
  <r>
    <s v="Id738"/>
    <s v="Bruce A Jr"/>
    <n v="34.5"/>
    <n v="10.3"/>
    <s v="No"/>
    <x v="0"/>
    <x v="0"/>
    <n v="3"/>
    <x v="1"/>
    <x v="0"/>
    <x v="0"/>
    <x v="45"/>
    <s v="25-Nov-1958"/>
    <n v="13822.8"/>
    <x v="1"/>
    <s v="tier - 3"/>
    <x v="6"/>
  </r>
  <r>
    <s v="Id739"/>
    <s v="Carh J"/>
    <n v="45.9"/>
    <n v="11.14"/>
    <s v="Yes"/>
    <x v="0"/>
    <x v="0"/>
    <n v="1"/>
    <x v="1"/>
    <x v="0"/>
    <x v="0"/>
    <x v="24"/>
    <s v="8-Dec-1986"/>
    <n v="13819.49"/>
    <x v="1"/>
    <s v="tier - 2"/>
    <x v="1"/>
  </r>
  <r>
    <s v="Id74"/>
    <s v="Samhntha C"/>
    <n v="45.5"/>
    <n v="7.96"/>
    <s v="No"/>
    <x v="0"/>
    <x v="0"/>
    <n v="0"/>
    <x v="0"/>
    <x v="0"/>
    <x v="0"/>
    <x v="27"/>
    <s v="22-Sep-1962"/>
    <n v="41794.629999999997"/>
    <x v="0"/>
    <s v="tier - 3"/>
    <x v="6"/>
  </r>
  <r>
    <s v="Id740"/>
    <s v="Jhll M"/>
    <n v="33.479999999999997"/>
    <n v="4.74"/>
    <s v="Yes"/>
    <x v="0"/>
    <x v="0"/>
    <n v="2"/>
    <x v="1"/>
    <x v="0"/>
    <x v="1"/>
    <x v="8"/>
    <s v="10-Nov-1966"/>
    <n v="13801.61"/>
    <x v="1"/>
    <s v="tier - 3"/>
    <x v="2"/>
  </r>
  <r>
    <s v="Id741"/>
    <s v="Chris"/>
    <n v="28.31"/>
    <n v="5.96"/>
    <s v="Yes"/>
    <x v="0"/>
    <x v="0"/>
    <n v="2"/>
    <x v="1"/>
    <x v="1"/>
    <x v="2"/>
    <x v="33"/>
    <s v="6-Aug-1959"/>
    <n v="13770.1"/>
    <x v="1"/>
    <s v="tier - 1"/>
    <x v="1"/>
  </r>
  <r>
    <s v="Id742"/>
    <s v="Mihhael E."/>
    <n v="21.565000000000001"/>
    <n v="4.95"/>
    <s v="No"/>
    <x v="1"/>
    <x v="0"/>
    <n v="1"/>
    <x v="0"/>
    <x v="2"/>
    <x v="1"/>
    <x v="42"/>
    <s v="16-Jul-2004"/>
    <n v="13747.87"/>
    <x v="1"/>
    <s v="tier - 2"/>
    <x v="14"/>
  </r>
  <r>
    <s v="Id743"/>
    <s v="Lauren"/>
    <n v="35.590000000000003"/>
    <n v="5.21"/>
    <s v="Yes"/>
    <x v="0"/>
    <x v="1"/>
    <n v="1"/>
    <x v="1"/>
    <x v="0"/>
    <x v="1"/>
    <x v="4"/>
    <s v="23-Oct-1969"/>
    <n v="13746.74"/>
    <x v="1"/>
    <s v="tier - 2"/>
    <x v="2"/>
  </r>
  <r>
    <s v="Id744"/>
    <s v="Kahhryn E"/>
    <n v="43.44"/>
    <n v="4.8600000000000003"/>
    <s v="Yes"/>
    <x v="0"/>
    <x v="0"/>
    <n v="0"/>
    <x v="1"/>
    <x v="0"/>
    <x v="1"/>
    <x v="22"/>
    <s v="29-Aug-1985"/>
    <n v="13726.21"/>
    <x v="1"/>
    <s v="tier - 3"/>
    <x v="2"/>
  </r>
  <r>
    <s v="Id745"/>
    <s v="Polly"/>
    <n v="21.754999999999999"/>
    <n v="7.79"/>
    <s v="Yes"/>
    <x v="0"/>
    <x v="0"/>
    <n v="0"/>
    <x v="1"/>
    <x v="2"/>
    <x v="0"/>
    <x v="10"/>
    <s v="2-Aug-1981"/>
    <n v="13725.47"/>
    <x v="1"/>
    <s v="tier - 2"/>
    <x v="7"/>
  </r>
  <r>
    <s v="Id746"/>
    <s v="Mh Mark H."/>
    <n v="44.55"/>
    <n v="7.12"/>
    <s v="Yes"/>
    <x v="0"/>
    <x v="0"/>
    <n v="1"/>
    <x v="1"/>
    <x v="0"/>
    <x v="0"/>
    <x v="24"/>
    <s v="24-Nov-1986"/>
    <n v="13714.55"/>
    <x v="1"/>
    <s v="tier - 2"/>
    <x v="8"/>
  </r>
  <r>
    <s v="Id747"/>
    <s v="Jhssie M."/>
    <n v="43.32"/>
    <n v="4.67"/>
    <s v="Yes"/>
    <x v="0"/>
    <x v="0"/>
    <n v="0"/>
    <x v="1"/>
    <x v="0"/>
    <x v="1"/>
    <x v="22"/>
    <s v="14-Sep-1985"/>
    <n v="13685.51"/>
    <x v="1"/>
    <s v="tier - 1"/>
    <x v="2"/>
  </r>
  <r>
    <s v="Id748"/>
    <s v="Chris"/>
    <n v="31.23"/>
    <n v="9.1199999999999992"/>
    <s v="Yes"/>
    <x v="0"/>
    <x v="1"/>
    <n v="1"/>
    <x v="1"/>
    <x v="0"/>
    <x v="0"/>
    <x v="32"/>
    <s v="4-Aug-1963"/>
    <n v="13677.68"/>
    <x v="1"/>
    <s v="tier - 2"/>
    <x v="5"/>
  </r>
  <r>
    <s v="Id749"/>
    <s v="Daniel"/>
    <n v="42.81"/>
    <n v="4.1500000000000004"/>
    <s v="No"/>
    <x v="0"/>
    <x v="0"/>
    <n v="1"/>
    <x v="1"/>
    <x v="0"/>
    <x v="1"/>
    <x v="41"/>
    <s v="20-Jul-1984"/>
    <n v="13638.06"/>
    <x v="1"/>
    <s v="tier - 3"/>
    <x v="8"/>
  </r>
  <r>
    <s v="Id75"/>
    <s v="Bhthany A"/>
    <n v="53.61"/>
    <n v="10.92"/>
    <s v="Yes"/>
    <x v="0"/>
    <x v="0"/>
    <n v="1"/>
    <x v="0"/>
    <x v="0"/>
    <x v="0"/>
    <x v="34"/>
    <s v="29-Sep-1975"/>
    <n v="41681.86"/>
    <x v="0"/>
    <s v="tier - 1"/>
    <x v="6"/>
  </r>
  <r>
    <s v="Id750"/>
    <s v="Megan"/>
    <n v="35.909999999999997"/>
    <n v="6.72"/>
    <s v="Yes"/>
    <x v="0"/>
    <x v="0"/>
    <n v="2"/>
    <x v="1"/>
    <x v="0"/>
    <x v="0"/>
    <x v="44"/>
    <s v="24-Dec-1961"/>
    <n v="13635.64"/>
    <x v="1"/>
    <s v="tier - 3"/>
    <x v="7"/>
  </r>
  <r>
    <s v="Id751"/>
    <s v="Kevin"/>
    <n v="36.65"/>
    <n v="5.01"/>
    <s v="Yes"/>
    <x v="0"/>
    <x v="1"/>
    <n v="1"/>
    <x v="1"/>
    <x v="0"/>
    <x v="1"/>
    <x v="4"/>
    <s v="26-Jul-1969"/>
    <n v="13622.01"/>
    <x v="1"/>
    <s v="tier - 3"/>
    <x v="1"/>
  </r>
  <r>
    <s v="Id752"/>
    <s v="Carhline S."/>
    <n v="22.04"/>
    <n v="10.9"/>
    <s v="Yes"/>
    <x v="0"/>
    <x v="0"/>
    <n v="2"/>
    <x v="1"/>
    <x v="2"/>
    <x v="0"/>
    <x v="44"/>
    <s v="18-Nov-1961"/>
    <n v="13616.36"/>
    <x v="1"/>
    <s v="tier - 3"/>
    <x v="7"/>
  </r>
  <r>
    <s v="Id753"/>
    <s v="Nuta"/>
    <n v="31.824999999999999"/>
    <n v="5.52"/>
    <s v="Yes"/>
    <x v="0"/>
    <x v="0"/>
    <n v="1"/>
    <x v="1"/>
    <x v="0"/>
    <x v="1"/>
    <x v="28"/>
    <s v="10-Sep-1964"/>
    <n v="13607.37"/>
    <x v="1"/>
    <s v="tier - 1"/>
    <x v="7"/>
  </r>
  <r>
    <s v="Id754"/>
    <s v="Margie"/>
    <n v="53.58"/>
    <n v="4.55"/>
    <s v="No"/>
    <x v="0"/>
    <x v="0"/>
    <n v="1"/>
    <x v="1"/>
    <x v="0"/>
    <x v="1"/>
    <x v="25"/>
    <s v="14-Aug-1992"/>
    <n v="13588.17"/>
    <x v="1"/>
    <s v="tier - 1"/>
    <x v="1"/>
  </r>
  <r>
    <s v="Id755"/>
    <s v="Heidi"/>
    <n v="34.299999999999997"/>
    <n v="11.76"/>
    <s v="No"/>
    <x v="0"/>
    <x v="0"/>
    <n v="0"/>
    <x v="1"/>
    <x v="0"/>
    <x v="0"/>
    <x v="0"/>
    <s v="15-Jul-1968"/>
    <n v="13566.04"/>
    <x v="1"/>
    <s v="tier - 3"/>
    <x v="2"/>
  </r>
  <r>
    <s v="Id756"/>
    <s v="Dihgo J"/>
    <n v="32.11"/>
    <n v="7.06"/>
    <s v="No"/>
    <x v="0"/>
    <x v="0"/>
    <n v="0"/>
    <x v="1"/>
    <x v="0"/>
    <x v="0"/>
    <x v="46"/>
    <s v="11-Jul-1960"/>
    <n v="13555"/>
    <x v="1"/>
    <s v="tier - 3"/>
    <x v="11"/>
  </r>
  <r>
    <s v="Id757"/>
    <s v="Enrique M Sr"/>
    <n v="31.78"/>
    <n v="11.35"/>
    <s v="Yes"/>
    <x v="0"/>
    <x v="1"/>
    <n v="1"/>
    <x v="1"/>
    <x v="0"/>
    <x v="0"/>
    <x v="32"/>
    <s v="14-Oct-1963"/>
    <n v="13511.28"/>
    <x v="1"/>
    <s v="tier - 1"/>
    <x v="1"/>
  </r>
  <r>
    <s v="Id758"/>
    <s v="Greg"/>
    <n v="46.89"/>
    <n v="5.52"/>
    <s v="No"/>
    <x v="0"/>
    <x v="0"/>
    <n v="0"/>
    <x v="1"/>
    <x v="0"/>
    <x v="1"/>
    <x v="29"/>
    <s v="30-Aug-1990"/>
    <n v="13480.83"/>
    <x v="1"/>
    <s v="tier - 2"/>
    <x v="8"/>
  </r>
  <r>
    <s v="Id759"/>
    <s v="Filip"/>
    <n v="39.35"/>
    <n v="7.86"/>
    <s v="Yes"/>
    <x v="0"/>
    <x v="0"/>
    <n v="1"/>
    <x v="1"/>
    <x v="0"/>
    <x v="0"/>
    <x v="34"/>
    <s v="7-Aug-1975"/>
    <n v="13472.19"/>
    <x v="1"/>
    <s v="tier - 2"/>
    <x v="1"/>
  </r>
  <r>
    <s v="Id76"/>
    <s v="Yves"/>
    <n v="36.19"/>
    <n v="11.51"/>
    <s v="Yes"/>
    <x v="0"/>
    <x v="0"/>
    <n v="1"/>
    <x v="0"/>
    <x v="0"/>
    <x v="0"/>
    <x v="34"/>
    <s v="14-Nov-1975"/>
    <n v="41676.080000000002"/>
    <x v="0"/>
    <s v="tier - 2"/>
    <x v="0"/>
  </r>
  <r>
    <s v="Id760"/>
    <s v="Roshmary E."/>
    <n v="39.200000000000003"/>
    <n v="11.38"/>
    <s v="No"/>
    <x v="0"/>
    <x v="0"/>
    <n v="0"/>
    <x v="1"/>
    <x v="0"/>
    <x v="0"/>
    <x v="46"/>
    <s v="24-Jul-1960"/>
    <n v="13470.86"/>
    <x v="1"/>
    <s v="tier - 3"/>
    <x v="6"/>
  </r>
  <r>
    <s v="Id761"/>
    <s v="Lisa"/>
    <n v="39.159999999999997"/>
    <n v="10.48"/>
    <s v="No"/>
    <x v="0"/>
    <x v="0"/>
    <n v="0"/>
    <x v="1"/>
    <x v="0"/>
    <x v="0"/>
    <x v="46"/>
    <s v="28-Jul-1960"/>
    <n v="13470.8"/>
    <x v="1"/>
    <s v="tier - 2"/>
    <x v="0"/>
  </r>
  <r>
    <s v="Id762"/>
    <s v="Jason"/>
    <n v="44.1"/>
    <n v="5.04"/>
    <s v="Yes"/>
    <x v="0"/>
    <x v="0"/>
    <n v="0"/>
    <x v="1"/>
    <x v="0"/>
    <x v="1"/>
    <x v="22"/>
    <s v="19-Aug-1985"/>
    <n v="13465.8"/>
    <x v="1"/>
    <s v="tier - 1"/>
    <x v="1"/>
  </r>
  <r>
    <s v="Id763"/>
    <s v="Courtney"/>
    <n v="33.200000000000003"/>
    <n v="9.06"/>
    <s v="No"/>
    <x v="0"/>
    <x v="0"/>
    <n v="0"/>
    <x v="1"/>
    <x v="0"/>
    <x v="0"/>
    <x v="46"/>
    <s v="16-Dec-1960"/>
    <n v="13462.52"/>
    <x v="1"/>
    <s v="tier - 2"/>
    <x v="6"/>
  </r>
  <r>
    <s v="Id764"/>
    <s v="Jenhifer R."/>
    <n v="29.92"/>
    <n v="11.07"/>
    <s v="No"/>
    <x v="0"/>
    <x v="0"/>
    <n v="0"/>
    <x v="1"/>
    <x v="1"/>
    <x v="0"/>
    <x v="46"/>
    <s v="11-Jul-1960"/>
    <n v="13457.96"/>
    <x v="1"/>
    <s v="tier - 1"/>
    <x v="0"/>
  </r>
  <r>
    <s v="Id765"/>
    <s v="Lahren E"/>
    <n v="25"/>
    <n v="10.45"/>
    <s v="No"/>
    <x v="0"/>
    <x v="0"/>
    <n v="0"/>
    <x v="1"/>
    <x v="1"/>
    <x v="0"/>
    <x v="46"/>
    <s v="13-Aug-1960"/>
    <n v="13451.12"/>
    <x v="1"/>
    <s v="tier - 1"/>
    <x v="6"/>
  </r>
  <r>
    <s v="Id766"/>
    <s v="hshley M."/>
    <n v="38.869999999999997"/>
    <n v="8.6300000000000008"/>
    <s v="Yes"/>
    <x v="0"/>
    <x v="0"/>
    <n v="1"/>
    <x v="1"/>
    <x v="0"/>
    <x v="0"/>
    <x v="34"/>
    <s v="29-Jun-1975"/>
    <n v="13440.7"/>
    <x v="1"/>
    <s v="tier - 2"/>
    <x v="1"/>
  </r>
  <r>
    <s v="Id767"/>
    <s v="Alihon R."/>
    <n v="32.299999999999997"/>
    <n v="5.28"/>
    <s v="Yes"/>
    <x v="0"/>
    <x v="0"/>
    <n v="2"/>
    <x v="1"/>
    <x v="0"/>
    <x v="1"/>
    <x v="8"/>
    <s v="14-Nov-1966"/>
    <n v="13430.27"/>
    <x v="1"/>
    <s v="tier - 3"/>
    <x v="7"/>
  </r>
  <r>
    <s v="Id768"/>
    <s v="Madeleine"/>
    <n v="31.16"/>
    <n v="7.49"/>
    <s v="Yes"/>
    <x v="0"/>
    <x v="0"/>
    <n v="2"/>
    <x v="1"/>
    <x v="0"/>
    <x v="0"/>
    <x v="44"/>
    <s v="3-Nov-1961"/>
    <n v="13429.04"/>
    <x v="1"/>
    <s v="tier - 3"/>
    <x v="1"/>
  </r>
  <r>
    <s v="Id769"/>
    <s v="Stacey"/>
    <n v="54.59"/>
    <n v="4.2699999999999996"/>
    <s v="No"/>
    <x v="0"/>
    <x v="0"/>
    <n v="0"/>
    <x v="1"/>
    <x v="0"/>
    <x v="1"/>
    <x v="21"/>
    <s v="17-Jun-1994"/>
    <n v="13417.05"/>
    <x v="1"/>
    <s v="tier - 3"/>
    <x v="1"/>
  </r>
  <r>
    <s v="Id77"/>
    <s v="Danielle"/>
    <n v="34.6"/>
    <n v="5.99"/>
    <s v="Yes"/>
    <x v="0"/>
    <x v="0"/>
    <n v="0"/>
    <x v="0"/>
    <x v="0"/>
    <x v="2"/>
    <x v="5"/>
    <s v="29-Oct-1976"/>
    <n v="41661.599999999999"/>
    <x v="0"/>
    <s v="tier - 3"/>
    <x v="6"/>
  </r>
  <r>
    <s v="Id770"/>
    <s v="Kimberly"/>
    <n v="21.09"/>
    <n v="9.2200000000000006"/>
    <s v="Yes"/>
    <x v="0"/>
    <x v="0"/>
    <n v="2"/>
    <x v="1"/>
    <x v="2"/>
    <x v="0"/>
    <x v="44"/>
    <s v="22-Jul-1961"/>
    <n v="13415.04"/>
    <x v="1"/>
    <s v="tier - 2"/>
    <x v="1"/>
  </r>
  <r>
    <s v="Id771"/>
    <s v="Math Matthew D"/>
    <n v="52.41"/>
    <n v="5.99"/>
    <s v="No"/>
    <x v="0"/>
    <x v="0"/>
    <n v="1"/>
    <x v="1"/>
    <x v="0"/>
    <x v="2"/>
    <x v="25"/>
    <s v="19-Dec-1992"/>
    <n v="13412.97"/>
    <x v="1"/>
    <s v="tier - 3"/>
    <x v="8"/>
  </r>
  <r>
    <s v="Id772"/>
    <s v="Michael"/>
    <n v="41.47"/>
    <n v="5.86"/>
    <s v="Yes"/>
    <x v="0"/>
    <x v="0"/>
    <n v="2"/>
    <x v="1"/>
    <x v="0"/>
    <x v="2"/>
    <x v="33"/>
    <s v="20-Dec-1959"/>
    <n v="13405.39"/>
    <x v="1"/>
    <s v="tier - 3"/>
    <x v="0"/>
  </r>
  <r>
    <s v="Id773"/>
    <s v="Ben"/>
    <n v="33.1"/>
    <n v="5.19"/>
    <s v="Yes"/>
    <x v="0"/>
    <x v="0"/>
    <n v="2"/>
    <x v="1"/>
    <x v="0"/>
    <x v="1"/>
    <x v="33"/>
    <s v="25-Nov-1959"/>
    <n v="13393.76"/>
    <x v="1"/>
    <s v="tier - 1"/>
    <x v="6"/>
  </r>
  <r>
    <s v="Id774"/>
    <s v="Chris"/>
    <n v="30.8"/>
    <n v="4.37"/>
    <s v="Yes"/>
    <x v="0"/>
    <x v="0"/>
    <n v="2"/>
    <x v="1"/>
    <x v="0"/>
    <x v="1"/>
    <x v="33"/>
    <s v="9-Dec-1959"/>
    <n v="13390.56"/>
    <x v="1"/>
    <s v="tier - 3"/>
    <x v="6"/>
  </r>
  <r>
    <s v="Id775"/>
    <s v="Jehemy J"/>
    <n v="42.06"/>
    <n v="5.32"/>
    <s v="No"/>
    <x v="0"/>
    <x v="0"/>
    <n v="1"/>
    <x v="1"/>
    <x v="0"/>
    <x v="1"/>
    <x v="26"/>
    <s v="6-Jun-1984"/>
    <n v="13383.67"/>
    <x v="1"/>
    <s v="tier - 2"/>
    <x v="8"/>
  </r>
  <r>
    <s v="Id776"/>
    <s v="Ahy L."/>
    <n v="39.270000000000003"/>
    <n v="5.64"/>
    <s v="No"/>
    <x v="0"/>
    <x v="1"/>
    <n v="1"/>
    <x v="1"/>
    <x v="0"/>
    <x v="1"/>
    <x v="20"/>
    <s v="30-Sep-1979"/>
    <n v="13377.41"/>
    <x v="1"/>
    <s v="tier - 3"/>
    <x v="2"/>
  </r>
  <r>
    <s v="Id777"/>
    <s v="KarenhL."/>
    <n v="30.71"/>
    <n v="5.59"/>
    <s v="Yes"/>
    <x v="0"/>
    <x v="0"/>
    <n v="1"/>
    <x v="1"/>
    <x v="0"/>
    <x v="1"/>
    <x v="28"/>
    <s v="24-Sep-1964"/>
    <n v="13375.76"/>
    <x v="1"/>
    <s v="tier - 2"/>
    <x v="4"/>
  </r>
  <r>
    <s v="Id778"/>
    <s v="Tennille"/>
    <n v="47.19"/>
    <n v="5.29"/>
    <s v="No"/>
    <x v="0"/>
    <x v="0"/>
    <n v="0"/>
    <x v="1"/>
    <x v="0"/>
    <x v="1"/>
    <x v="29"/>
    <s v="2-Oct-1990"/>
    <n v="13360.94"/>
    <x v="1"/>
    <s v="tier - 1"/>
    <x v="1"/>
  </r>
  <r>
    <s v="Id779"/>
    <s v="Matt"/>
    <n v="30.02"/>
    <n v="6.65"/>
    <s v="No"/>
    <x v="0"/>
    <x v="0"/>
    <n v="0"/>
    <x v="1"/>
    <x v="0"/>
    <x v="0"/>
    <x v="46"/>
    <s v="11-Nov-1960"/>
    <n v="13352.1"/>
    <x v="1"/>
    <s v="tier - 1"/>
    <x v="1"/>
  </r>
  <r>
    <s v="Id78"/>
    <s v="Julia"/>
    <n v="54.12"/>
    <n v="11.57"/>
    <s v="No"/>
    <x v="0"/>
    <x v="0"/>
    <n v="0"/>
    <x v="0"/>
    <x v="0"/>
    <x v="0"/>
    <x v="15"/>
    <s v="24-Nov-1974"/>
    <n v="41636.199999999997"/>
    <x v="0"/>
    <s v="tier - 1"/>
    <x v="6"/>
  </r>
  <r>
    <s v="Id780"/>
    <s v="Emily"/>
    <n v="37.909999999999997"/>
    <n v="5.68"/>
    <s v="Yes"/>
    <x v="0"/>
    <x v="0"/>
    <n v="0"/>
    <x v="1"/>
    <x v="0"/>
    <x v="1"/>
    <x v="5"/>
    <s v="23-Aug-1976"/>
    <n v="13333.71"/>
    <x v="1"/>
    <s v="tier - 2"/>
    <x v="1"/>
  </r>
  <r>
    <s v="Id781"/>
    <s v="Juhtin E"/>
    <n v="54.61"/>
    <n v="4.49"/>
    <s v="No"/>
    <x v="0"/>
    <x v="0"/>
    <n v="0"/>
    <x v="1"/>
    <x v="0"/>
    <x v="1"/>
    <x v="21"/>
    <s v="1-Jul-1994"/>
    <n v="13292.52"/>
    <x v="1"/>
    <s v="tier - 3"/>
    <x v="1"/>
  </r>
  <r>
    <s v="Id782"/>
    <s v="Shalane"/>
    <n v="36.005000000000003"/>
    <n v="6.9"/>
    <s v="No"/>
    <x v="0"/>
    <x v="0"/>
    <n v="0"/>
    <x v="1"/>
    <x v="0"/>
    <x v="0"/>
    <x v="27"/>
    <s v="11-Oct-1962"/>
    <n v="13228.85"/>
    <x v="1"/>
    <s v="tier - 3"/>
    <x v="8"/>
  </r>
  <r>
    <s v="Id783"/>
    <s v="Jhssica N."/>
    <n v="28.7"/>
    <n v="11.52"/>
    <s v="No"/>
    <x v="0"/>
    <x v="0"/>
    <n v="0"/>
    <x v="1"/>
    <x v="1"/>
    <x v="0"/>
    <x v="27"/>
    <s v="24-Nov-1962"/>
    <n v="13224.69"/>
    <x v="1"/>
    <s v="tier - 2"/>
    <x v="6"/>
  </r>
  <r>
    <s v="Id784"/>
    <s v="Melanie"/>
    <n v="34.295000000000002"/>
    <n v="11.24"/>
    <s v="No"/>
    <x v="0"/>
    <x v="0"/>
    <n v="0"/>
    <x v="1"/>
    <x v="0"/>
    <x v="0"/>
    <x v="18"/>
    <s v="13-Nov-1965"/>
    <n v="13224.06"/>
    <x v="1"/>
    <s v="tier - 3"/>
    <x v="7"/>
  </r>
  <r>
    <s v="Id785"/>
    <s v="Ruth Angelica"/>
    <n v="27.55"/>
    <n v="10.98"/>
    <s v="No"/>
    <x v="0"/>
    <x v="0"/>
    <n v="0"/>
    <x v="1"/>
    <x v="1"/>
    <x v="0"/>
    <x v="27"/>
    <s v="7-Dec-1962"/>
    <n v="13217.09"/>
    <x v="1"/>
    <s v="tier - 1"/>
    <x v="7"/>
  </r>
  <r>
    <s v="Id786"/>
    <s v="hna M"/>
    <n v="40.700000000000003"/>
    <n v="5.42"/>
    <s v="No"/>
    <x v="0"/>
    <x v="0"/>
    <n v="0"/>
    <x v="1"/>
    <x v="0"/>
    <x v="1"/>
    <x v="31"/>
    <s v="15-Oct-1982"/>
    <n v="13214.43"/>
    <x v="1"/>
    <s v="tier - 2"/>
    <x v="1"/>
  </r>
  <r>
    <s v="Id787"/>
    <s v="Taralyn"/>
    <n v="18.335000000000001"/>
    <n v="10.97"/>
    <s v="No"/>
    <x v="0"/>
    <x v="0"/>
    <n v="0"/>
    <x v="1"/>
    <x v="3"/>
    <x v="0"/>
    <x v="27"/>
    <s v="5-Aug-1962"/>
    <n v="13204.29"/>
    <x v="1"/>
    <s v="tier - 1"/>
    <x v="7"/>
  </r>
  <r>
    <s v="Id788"/>
    <s v="Jamhs A"/>
    <n v="33.914999999999999"/>
    <n v="9.56"/>
    <s v="Yes"/>
    <x v="0"/>
    <x v="0"/>
    <n v="2"/>
    <x v="1"/>
    <x v="0"/>
    <x v="0"/>
    <x v="44"/>
    <s v="6-Dec-1961"/>
    <n v="13143.86"/>
    <x v="1"/>
    <s v="tier - 2"/>
    <x v="3"/>
  </r>
  <r>
    <s v="Id789"/>
    <s v="Ning"/>
    <n v="33.534999999999997"/>
    <n v="9.4"/>
    <s v="Yes"/>
    <x v="0"/>
    <x v="0"/>
    <n v="2"/>
    <x v="1"/>
    <x v="0"/>
    <x v="0"/>
    <x v="44"/>
    <s v="6-Dec-1961"/>
    <n v="13143.34"/>
    <x v="1"/>
    <s v="tier - 2"/>
    <x v="13"/>
  </r>
  <r>
    <s v="Id79"/>
    <s v="Joshua"/>
    <n v="48.82"/>
    <n v="6.67"/>
    <s v="Yes"/>
    <x v="0"/>
    <x v="0"/>
    <n v="0"/>
    <x v="0"/>
    <x v="0"/>
    <x v="0"/>
    <x v="11"/>
    <s v="22-Dec-1967"/>
    <n v="41505.15"/>
    <x v="0"/>
    <s v="tier - 2"/>
    <x v="6"/>
  </r>
  <r>
    <s v="Id790"/>
    <s v="Joel"/>
    <n v="23.655000000000001"/>
    <n v="8.48"/>
    <s v="Yes"/>
    <x v="0"/>
    <x v="0"/>
    <n v="2"/>
    <x v="1"/>
    <x v="2"/>
    <x v="0"/>
    <x v="44"/>
    <s v="7-Sep-1961"/>
    <n v="13129.6"/>
    <x v="1"/>
    <s v="tier - 2"/>
    <x v="11"/>
  </r>
  <r>
    <s v="Id791"/>
    <s v="Pamhla J."/>
    <n v="28"/>
    <n v="5.57"/>
    <s v="No"/>
    <x v="0"/>
    <x v="0"/>
    <n v="0"/>
    <x v="1"/>
    <x v="1"/>
    <x v="1"/>
    <x v="23"/>
    <s v="16-Aug-1999"/>
    <n v="13126.68"/>
    <x v="1"/>
    <s v="tier - 3"/>
    <x v="6"/>
  </r>
  <r>
    <s v="Id792"/>
    <s v="Brittney"/>
    <n v="30.23"/>
    <n v="6.94"/>
    <s v="Yes"/>
    <x v="0"/>
    <x v="1"/>
    <n v="1"/>
    <x v="1"/>
    <x v="0"/>
    <x v="0"/>
    <x v="32"/>
    <s v="14-Sep-1963"/>
    <n v="13116.84"/>
    <x v="1"/>
    <s v="tier - 1"/>
    <x v="1"/>
  </r>
  <r>
    <s v="Id793"/>
    <s v="Sheila"/>
    <n v="51.14"/>
    <n v="4.05"/>
    <s v="No"/>
    <x v="0"/>
    <x v="0"/>
    <n v="1"/>
    <x v="1"/>
    <x v="0"/>
    <x v="1"/>
    <x v="25"/>
    <s v="12-Aug-1992"/>
    <n v="13113.51"/>
    <x v="1"/>
    <s v="tier - 2"/>
    <x v="2"/>
  </r>
  <r>
    <s v="Id794"/>
    <s v="Koji"/>
    <n v="24.32"/>
    <n v="10.220000000000001"/>
    <s v="No"/>
    <x v="0"/>
    <x v="0"/>
    <n v="0"/>
    <x v="1"/>
    <x v="2"/>
    <x v="0"/>
    <x v="27"/>
    <s v="2-Aug-1962"/>
    <n v="13112.6"/>
    <x v="1"/>
    <s v="tier - 3"/>
    <x v="1"/>
  </r>
  <r>
    <s v="Id795"/>
    <s v="Sarah"/>
    <n v="38.06"/>
    <n v="9.24"/>
    <s v="No"/>
    <x v="0"/>
    <x v="0"/>
    <n v="0"/>
    <x v="1"/>
    <x v="0"/>
    <x v="0"/>
    <x v="12"/>
    <s v="30-Oct-1971"/>
    <n v="13110.79"/>
    <x v="1"/>
    <s v="tier - 2"/>
    <x v="6"/>
  </r>
  <r>
    <s v="Id796"/>
    <s v="Colheen M"/>
    <n v="37.700000000000003"/>
    <n v="8.6"/>
    <s v="No"/>
    <x v="0"/>
    <x v="0"/>
    <n v="0"/>
    <x v="1"/>
    <x v="0"/>
    <x v="0"/>
    <x v="1"/>
    <s v="17-Jul-1978"/>
    <n v="13101.74"/>
    <x v="1"/>
    <s v="tier - 2"/>
    <x v="2"/>
  </r>
  <r>
    <s v="Id797"/>
    <s v="Dhedra G."/>
    <n v="44"/>
    <n v="9.32"/>
    <s v="Yes"/>
    <x v="0"/>
    <x v="0"/>
    <n v="2"/>
    <x v="1"/>
    <x v="0"/>
    <x v="0"/>
    <x v="44"/>
    <s v="6-Nov-1961"/>
    <n v="13063.88"/>
    <x v="1"/>
    <s v="tier - 2"/>
    <x v="6"/>
  </r>
  <r>
    <s v="Id798"/>
    <s v="Kulwinder"/>
    <n v="41.45"/>
    <n v="6.12"/>
    <s v="Yes"/>
    <x v="0"/>
    <x v="0"/>
    <n v="0"/>
    <x v="1"/>
    <x v="0"/>
    <x v="2"/>
    <x v="22"/>
    <s v="26-Oct-1985"/>
    <n v="13051.22"/>
    <x v="1"/>
    <s v="tier - 1"/>
    <x v="2"/>
  </r>
  <r>
    <s v="Id799"/>
    <s v="Ann Mh"/>
    <n v="25.364999999999998"/>
    <n v="9.19"/>
    <s v="Yes"/>
    <x v="0"/>
    <x v="0"/>
    <n v="0"/>
    <x v="1"/>
    <x v="1"/>
    <x v="0"/>
    <x v="11"/>
    <s v="6-Aug-1967"/>
    <n v="13047.33"/>
    <x v="1"/>
    <s v="tier - 3"/>
    <x v="7"/>
  </r>
  <r>
    <s v="Id8"/>
    <s v="Stephen"/>
    <n v="36.96"/>
    <n v="7.93"/>
    <s v="No"/>
    <x v="0"/>
    <x v="0"/>
    <n v="3"/>
    <x v="0"/>
    <x v="0"/>
    <x v="0"/>
    <x v="45"/>
    <s v="27-Jun-1958"/>
    <n v="49577.66"/>
    <x v="2"/>
    <s v="tier - 2"/>
    <x v="0"/>
  </r>
  <r>
    <s v="Id80"/>
    <s v="Jennifer"/>
    <n v="51.01"/>
    <n v="9.1999999999999993"/>
    <s v="No"/>
    <x v="0"/>
    <x v="0"/>
    <n v="0"/>
    <x v="0"/>
    <x v="0"/>
    <x v="0"/>
    <x v="12"/>
    <s v="16-Oct-1971"/>
    <n v="41351.879999999997"/>
    <x v="0"/>
    <s v="tier - 2"/>
    <x v="6"/>
  </r>
  <r>
    <s v="Id800"/>
    <s v="SarahhE"/>
    <n v="34.56"/>
    <n v="5.84"/>
    <s v="Yes"/>
    <x v="0"/>
    <x v="1"/>
    <n v="1"/>
    <x v="1"/>
    <x v="0"/>
    <x v="2"/>
    <x v="4"/>
    <s v="23-Sep-1969"/>
    <n v="13044.41"/>
    <x v="1"/>
    <s v="tier - 1"/>
    <x v="1"/>
  </r>
  <r>
    <s v="Id801"/>
    <s v="Ahryl J."/>
    <n v="28.2"/>
    <n v="7.19"/>
    <s v="Yes"/>
    <x v="0"/>
    <x v="0"/>
    <n v="2"/>
    <x v="1"/>
    <x v="1"/>
    <x v="0"/>
    <x v="44"/>
    <s v="9-Nov-1961"/>
    <n v="13041.92"/>
    <x v="1"/>
    <s v="tier - 1"/>
    <x v="6"/>
  </r>
  <r>
    <s v="Id802"/>
    <s v="Ilana"/>
    <n v="30.43"/>
    <n v="9.39"/>
    <s v="No"/>
    <x v="0"/>
    <x v="0"/>
    <n v="0"/>
    <x v="1"/>
    <x v="0"/>
    <x v="0"/>
    <x v="18"/>
    <s v="4-Nov-1965"/>
    <n v="13023.93"/>
    <x v="1"/>
    <s v="tier - 2"/>
    <x v="4"/>
  </r>
  <r>
    <s v="Id803"/>
    <s v="Katherine"/>
    <n v="32.395000000000003"/>
    <n v="4.2699999999999996"/>
    <s v="Yes"/>
    <x v="0"/>
    <x v="0"/>
    <n v="1"/>
    <x v="1"/>
    <x v="0"/>
    <x v="1"/>
    <x v="28"/>
    <s v="23-Sep-1964"/>
    <n v="13019.16"/>
    <x v="1"/>
    <s v="tier - 1"/>
    <x v="7"/>
  </r>
  <r>
    <s v="Id804"/>
    <s v="Katherine"/>
    <n v="24.035"/>
    <n v="11.71"/>
    <s v="No"/>
    <x v="0"/>
    <x v="0"/>
    <n v="0"/>
    <x v="1"/>
    <x v="2"/>
    <x v="0"/>
    <x v="27"/>
    <s v="20-Jul-1962"/>
    <n v="13012.21"/>
    <x v="1"/>
    <s v="tier - 1"/>
    <x v="1"/>
  </r>
  <r>
    <s v="Id805"/>
    <s v="Karl"/>
    <n v="37.119999999999997"/>
    <n v="5.29"/>
    <s v="No"/>
    <x v="0"/>
    <x v="0"/>
    <n v="2"/>
    <x v="1"/>
    <x v="0"/>
    <x v="1"/>
    <x v="7"/>
    <s v="27-Sep-1972"/>
    <n v="13010.86"/>
    <x v="1"/>
    <s v="tier - 2"/>
    <x v="1"/>
  </r>
  <r>
    <s v="Id806"/>
    <s v="Stephen"/>
    <n v="34.840000000000003"/>
    <n v="6"/>
    <s v="Yes"/>
    <x v="0"/>
    <x v="1"/>
    <n v="1"/>
    <x v="1"/>
    <x v="0"/>
    <x v="2"/>
    <x v="4"/>
    <s v="13-Dec-1969"/>
    <n v="13008.07"/>
    <x v="1"/>
    <s v="tier - 3"/>
    <x v="1"/>
  </r>
  <r>
    <s v="Id807"/>
    <s v="Will"/>
    <n v="29.53"/>
    <n v="10.64"/>
    <s v="No"/>
    <x v="0"/>
    <x v="0"/>
    <n v="0"/>
    <x v="1"/>
    <x v="1"/>
    <x v="0"/>
    <x v="27"/>
    <s v="24-Jun-1962"/>
    <n v="13004.95"/>
    <x v="1"/>
    <s v="tier - 1"/>
    <x v="1"/>
  </r>
  <r>
    <s v="Id808"/>
    <s v="Brhdley D"/>
    <n v="42.51"/>
    <n v="8.2100000000000009"/>
    <s v="Yes"/>
    <x v="0"/>
    <x v="0"/>
    <n v="0"/>
    <x v="1"/>
    <x v="0"/>
    <x v="0"/>
    <x v="10"/>
    <s v="30-Oct-1981"/>
    <n v="13002.91"/>
    <x v="1"/>
    <s v="tier - 1"/>
    <x v="1"/>
  </r>
  <r>
    <s v="Id809"/>
    <s v="Amh M"/>
    <n v="38.14"/>
    <n v="5.58"/>
    <s v="No"/>
    <x v="0"/>
    <x v="1"/>
    <n v="1"/>
    <x v="1"/>
    <x v="0"/>
    <x v="1"/>
    <x v="20"/>
    <s v="27-Nov-1979"/>
    <n v="12994.12"/>
    <x v="1"/>
    <s v="tier - 2"/>
    <x v="2"/>
  </r>
  <r>
    <s v="Id81"/>
    <s v="GwenhM."/>
    <n v="45.65"/>
    <n v="5.1100000000000003"/>
    <s v="Yes"/>
    <x v="0"/>
    <x v="0"/>
    <n v="1"/>
    <x v="0"/>
    <x v="0"/>
    <x v="1"/>
    <x v="28"/>
    <s v="7-Oct-1964"/>
    <n v="41331.79"/>
    <x v="0"/>
    <s v="tier - 2"/>
    <x v="6"/>
  </r>
  <r>
    <s v="Id810"/>
    <s v="Mathhew W."/>
    <n v="39.93"/>
    <n v="8.75"/>
    <s v="No"/>
    <x v="0"/>
    <x v="0"/>
    <n v="0"/>
    <x v="1"/>
    <x v="0"/>
    <x v="0"/>
    <x v="46"/>
    <s v="28-Nov-1960"/>
    <n v="12982.87"/>
    <x v="1"/>
    <s v="tier - 1"/>
    <x v="0"/>
  </r>
  <r>
    <s v="Id811"/>
    <s v="Doug"/>
    <n v="38.83"/>
    <n v="11.86"/>
    <s v="No"/>
    <x v="0"/>
    <x v="0"/>
    <n v="0"/>
    <x v="1"/>
    <x v="0"/>
    <x v="0"/>
    <x v="46"/>
    <s v="23-Sep-1960"/>
    <n v="12981.35"/>
    <x v="1"/>
    <s v="tier - 3"/>
    <x v="0"/>
  </r>
  <r>
    <s v="Id812"/>
    <s v="Tom"/>
    <n v="37.4"/>
    <n v="11.46"/>
    <s v="No"/>
    <x v="0"/>
    <x v="0"/>
    <n v="0"/>
    <x v="1"/>
    <x v="0"/>
    <x v="0"/>
    <x v="46"/>
    <s v="22-Jun-1960"/>
    <n v="12979.36"/>
    <x v="1"/>
    <s v="tier - 1"/>
    <x v="6"/>
  </r>
  <r>
    <s v="Id813"/>
    <s v="Jonathan"/>
    <n v="21.4"/>
    <n v="9.0299999999999994"/>
    <s v="No"/>
    <x v="0"/>
    <x v="0"/>
    <n v="0"/>
    <x v="1"/>
    <x v="2"/>
    <x v="0"/>
    <x v="46"/>
    <s v="4-Nov-1960"/>
    <n v="12957.12"/>
    <x v="1"/>
    <s v="tier - 1"/>
    <x v="6"/>
  </r>
  <r>
    <s v="Id814"/>
    <s v="WaynehA."/>
    <n v="38.380000000000003"/>
    <n v="8.26"/>
    <s v="Yes"/>
    <x v="0"/>
    <x v="0"/>
    <n v="2"/>
    <x v="1"/>
    <x v="0"/>
    <x v="0"/>
    <x v="44"/>
    <s v="20-Aug-1961"/>
    <n v="12950.07"/>
    <x v="1"/>
    <s v="tier - 1"/>
    <x v="1"/>
  </r>
  <r>
    <s v="Id815"/>
    <s v="Nobuyori"/>
    <n v="33.659999999999997"/>
    <n v="5.42"/>
    <s v="Yes"/>
    <x v="0"/>
    <x v="0"/>
    <n v="2"/>
    <x v="1"/>
    <x v="0"/>
    <x v="1"/>
    <x v="8"/>
    <s v="22-Dec-1966"/>
    <n v="12949.16"/>
    <x v="1"/>
    <s v="tier - 3"/>
    <x v="0"/>
  </r>
  <r>
    <s v="Id816"/>
    <s v="Rich"/>
    <n v="31.79"/>
    <n v="11.33"/>
    <s v="Yes"/>
    <x v="0"/>
    <x v="1"/>
    <n v="1"/>
    <x v="1"/>
    <x v="0"/>
    <x v="0"/>
    <x v="32"/>
    <s v="14-Aug-1963"/>
    <n v="12928.79"/>
    <x v="1"/>
    <s v="tier - 2"/>
    <x v="0"/>
  </r>
  <r>
    <s v="Id817"/>
    <s v="Marhos S"/>
    <n v="29.7"/>
    <n v="7.69"/>
    <s v="Yes"/>
    <x v="0"/>
    <x v="1"/>
    <n v="1"/>
    <x v="1"/>
    <x v="1"/>
    <x v="0"/>
    <x v="32"/>
    <s v="1-Sep-1963"/>
    <n v="12925.89"/>
    <x v="1"/>
    <s v="tier - 2"/>
    <x v="0"/>
  </r>
  <r>
    <s v="Id818"/>
    <s v="Dave"/>
    <n v="25.46"/>
    <n v="8.77"/>
    <s v="Yes"/>
    <x v="0"/>
    <x v="1"/>
    <n v="1"/>
    <x v="1"/>
    <x v="1"/>
    <x v="0"/>
    <x v="32"/>
    <s v="16-Aug-1963"/>
    <n v="12913.99"/>
    <x v="1"/>
    <s v="tier - 2"/>
    <x v="3"/>
  </r>
  <r>
    <s v="Id819"/>
    <s v="Andy"/>
    <n v="39.14"/>
    <n v="4.91"/>
    <s v="No"/>
    <x v="1"/>
    <x v="0"/>
    <n v="1"/>
    <x v="1"/>
    <x v="0"/>
    <x v="1"/>
    <x v="42"/>
    <s v="9-Jul-2004"/>
    <n v="12890.06"/>
    <x v="1"/>
    <s v="tier - 1"/>
    <x v="9"/>
  </r>
  <r>
    <s v="Id82"/>
    <s v="Patrick"/>
    <n v="52.9"/>
    <n v="5.34"/>
    <s v="No"/>
    <x v="0"/>
    <x v="0"/>
    <n v="0"/>
    <x v="0"/>
    <x v="0"/>
    <x v="1"/>
    <x v="2"/>
    <s v="27-Aug-1977"/>
    <n v="41271.5"/>
    <x v="0"/>
    <s v="tier - 2"/>
    <x v="6"/>
  </r>
  <r>
    <s v="Id820"/>
    <s v="Mary"/>
    <n v="41.2"/>
    <n v="4.95"/>
    <s v="No"/>
    <x v="0"/>
    <x v="0"/>
    <n v="1"/>
    <x v="1"/>
    <x v="0"/>
    <x v="1"/>
    <x v="41"/>
    <s v="6-Aug-1984"/>
    <n v="12870.31"/>
    <x v="1"/>
    <s v="tier - 3"/>
    <x v="1"/>
  </r>
  <r>
    <s v="Id821"/>
    <s v="Marchs B"/>
    <n v="28.81"/>
    <n v="10.8"/>
    <s v="Yes"/>
    <x v="0"/>
    <x v="1"/>
    <n v="1"/>
    <x v="1"/>
    <x v="1"/>
    <x v="0"/>
    <x v="32"/>
    <s v="27-Sep-1963"/>
    <n v="12856.84"/>
    <x v="1"/>
    <s v="tier - 3"/>
    <x v="5"/>
  </r>
  <r>
    <s v="Id822"/>
    <s v="hhomas K."/>
    <n v="37.409999999999997"/>
    <n v="7.21"/>
    <s v="No"/>
    <x v="0"/>
    <x v="0"/>
    <n v="2"/>
    <x v="1"/>
    <x v="0"/>
    <x v="0"/>
    <x v="19"/>
    <s v="22-Sep-1973"/>
    <n v="12852.37"/>
    <x v="1"/>
    <s v="tier - 1"/>
    <x v="1"/>
  </r>
  <r>
    <s v="Id823"/>
    <s v="Robert"/>
    <n v="52.54"/>
    <n v="5.12"/>
    <s v="No"/>
    <x v="0"/>
    <x v="1"/>
    <n v="1"/>
    <x v="1"/>
    <x v="0"/>
    <x v="1"/>
    <x v="40"/>
    <s v="27-Sep-1993"/>
    <n v="12847.24"/>
    <x v="1"/>
    <s v="tier - 2"/>
    <x v="1"/>
  </r>
  <r>
    <s v="Id824"/>
    <s v="Geoff"/>
    <n v="17.29"/>
    <n v="4.62"/>
    <s v="No"/>
    <x v="1"/>
    <x v="0"/>
    <n v="1"/>
    <x v="0"/>
    <x v="3"/>
    <x v="1"/>
    <x v="42"/>
    <s v="9-Nov-2004"/>
    <n v="12829.46"/>
    <x v="1"/>
    <s v="tier - 3"/>
    <x v="3"/>
  </r>
  <r>
    <s v="Id825"/>
    <s v="Chrih J."/>
    <n v="31.74"/>
    <n v="7.68"/>
    <s v="Yes"/>
    <x v="0"/>
    <x v="0"/>
    <n v="0"/>
    <x v="1"/>
    <x v="0"/>
    <x v="0"/>
    <x v="11"/>
    <s v="25-Sep-1967"/>
    <n v="12823.25"/>
    <x v="1"/>
    <s v="tier - 3"/>
    <x v="5"/>
  </r>
  <r>
    <s v="Id826"/>
    <s v="KatehA."/>
    <n v="26.504999999999999"/>
    <n v="6.79"/>
    <s v="Yes"/>
    <x v="0"/>
    <x v="1"/>
    <n v="1"/>
    <x v="1"/>
    <x v="1"/>
    <x v="0"/>
    <x v="32"/>
    <s v="20-Jul-1963"/>
    <n v="12815.44"/>
    <x v="1"/>
    <s v="tier - 3"/>
    <x v="7"/>
  </r>
  <r>
    <s v="Id827"/>
    <s v="Kelli"/>
    <n v="36.479999999999997"/>
    <n v="11.09"/>
    <s v="No"/>
    <x v="0"/>
    <x v="0"/>
    <n v="0"/>
    <x v="1"/>
    <x v="0"/>
    <x v="0"/>
    <x v="1"/>
    <s v="24-Jul-1978"/>
    <n v="12797.21"/>
    <x v="1"/>
    <s v="tier - 1"/>
    <x v="7"/>
  </r>
  <r>
    <s v="Id828"/>
    <s v="Magghe M"/>
    <n v="39.159999999999997"/>
    <n v="5.24"/>
    <s v="Yes"/>
    <x v="0"/>
    <x v="1"/>
    <n v="1"/>
    <x v="1"/>
    <x v="0"/>
    <x v="1"/>
    <x v="26"/>
    <s v="29-Oct-1983"/>
    <n v="12788.18"/>
    <x v="1"/>
    <s v="tier - 1"/>
    <x v="2"/>
  </r>
  <r>
    <s v="Id829"/>
    <s v="Mihhelle L."/>
    <n v="28.22"/>
    <n v="7.51"/>
    <s v="Yes"/>
    <x v="0"/>
    <x v="1"/>
    <n v="1"/>
    <x v="1"/>
    <x v="1"/>
    <x v="0"/>
    <x v="32"/>
    <s v="5-Dec-1963"/>
    <n v="12788.03"/>
    <x v="1"/>
    <s v="tier - 3"/>
    <x v="4"/>
  </r>
  <r>
    <s v="Id83"/>
    <s v="Kate"/>
    <n v="45.41"/>
    <n v="4.03"/>
    <s v="Yes"/>
    <x v="0"/>
    <x v="0"/>
    <n v="1"/>
    <x v="0"/>
    <x v="0"/>
    <x v="1"/>
    <x v="32"/>
    <s v="6-Jun-1964"/>
    <n v="41250.39"/>
    <x v="0"/>
    <s v="tier - 3"/>
    <x v="6"/>
  </r>
  <r>
    <s v="Id830"/>
    <s v="Ashhey K"/>
    <n v="35"/>
    <n v="4.13"/>
    <s v="No"/>
    <x v="0"/>
    <x v="0"/>
    <n v="2"/>
    <x v="1"/>
    <x v="0"/>
    <x v="1"/>
    <x v="7"/>
    <s v="7-Oct-1972"/>
    <n v="12776.05"/>
    <x v="1"/>
    <s v="tier - 3"/>
    <x v="2"/>
  </r>
  <r>
    <s v="Id831"/>
    <s v="Michael"/>
    <n v="36.24"/>
    <n v="8.3800000000000008"/>
    <s v="Yes"/>
    <x v="0"/>
    <x v="0"/>
    <n v="1"/>
    <x v="1"/>
    <x v="0"/>
    <x v="0"/>
    <x v="34"/>
    <s v="25-Sep-1975"/>
    <n v="12770.27"/>
    <x v="1"/>
    <s v="tier - 3"/>
    <x v="5"/>
  </r>
  <r>
    <s v="Id832"/>
    <s v="Ryah K."/>
    <n v="36.954999999999998"/>
    <n v="8.07"/>
    <s v="No"/>
    <x v="0"/>
    <x v="0"/>
    <n v="0"/>
    <x v="1"/>
    <x v="0"/>
    <x v="0"/>
    <x v="27"/>
    <s v="1-Oct-1962"/>
    <n v="12741.17"/>
    <x v="1"/>
    <s v="tier - 1"/>
    <x v="11"/>
  </r>
  <r>
    <s v="Id833"/>
    <s v="MathMatthew J"/>
    <n v="29.64"/>
    <n v="8.9499999999999993"/>
    <s v="No"/>
    <x v="0"/>
    <x v="0"/>
    <n v="0"/>
    <x v="1"/>
    <x v="1"/>
    <x v="0"/>
    <x v="27"/>
    <s v="2-Sep-1962"/>
    <n v="12731"/>
    <x v="1"/>
    <s v="tier - 3"/>
    <x v="3"/>
  </r>
  <r>
    <s v="Id834"/>
    <s v="Karine"/>
    <n v="42.74"/>
    <n v="6.31"/>
    <s v="Yes"/>
    <x v="0"/>
    <x v="0"/>
    <n v="1"/>
    <x v="1"/>
    <x v="0"/>
    <x v="2"/>
    <x v="35"/>
    <s v="17-Jul-1988"/>
    <n v="12718.21"/>
    <x v="1"/>
    <s v="tier - 1"/>
    <x v="2"/>
  </r>
  <r>
    <s v="Id835"/>
    <s v="Anthnia G"/>
    <n v="36.130000000000003"/>
    <n v="7.19"/>
    <s v="Yes"/>
    <x v="0"/>
    <x v="0"/>
    <n v="2"/>
    <x v="1"/>
    <x v="0"/>
    <x v="0"/>
    <x v="6"/>
    <s v="8-Jul-1970"/>
    <n v="12713"/>
    <x v="1"/>
    <s v="tier - 1"/>
    <x v="6"/>
  </r>
  <r>
    <s v="Id836"/>
    <s v="Chsondra L"/>
    <n v="31.55"/>
    <n v="6.11"/>
    <s v="Yes"/>
    <x v="0"/>
    <x v="0"/>
    <n v="1"/>
    <x v="1"/>
    <x v="0"/>
    <x v="2"/>
    <x v="28"/>
    <s v="28-Nov-1964"/>
    <n v="12700.63"/>
    <x v="1"/>
    <s v="tier - 3"/>
    <x v="6"/>
  </r>
  <r>
    <s v="Id837"/>
    <s v="Wendy"/>
    <n v="52.75"/>
    <n v="6.02"/>
    <s v="No"/>
    <x v="0"/>
    <x v="0"/>
    <n v="1"/>
    <x v="1"/>
    <x v="0"/>
    <x v="2"/>
    <x v="25"/>
    <s v="7-Jul-1992"/>
    <n v="12699.56"/>
    <x v="1"/>
    <s v="tier - 2"/>
    <x v="6"/>
  </r>
  <r>
    <s v="Id838"/>
    <s v="Eric h"/>
    <n v="36.67"/>
    <n v="11.86"/>
    <s v="No"/>
    <x v="0"/>
    <x v="0"/>
    <n v="0"/>
    <x v="1"/>
    <x v="0"/>
    <x v="0"/>
    <x v="15"/>
    <s v="24-Sep-1974"/>
    <n v="12697.48"/>
    <x v="1"/>
    <s v="tier - 3"/>
    <x v="5"/>
  </r>
  <r>
    <s v="Id839"/>
    <s v="Elizabeth"/>
    <n v="38.06"/>
    <n v="8.25"/>
    <s v="No"/>
    <x v="0"/>
    <x v="0"/>
    <n v="0"/>
    <x v="1"/>
    <x v="0"/>
    <x v="0"/>
    <x v="27"/>
    <s v="27-Aug-1962"/>
    <n v="12648.7"/>
    <x v="1"/>
    <s v="tier - 2"/>
    <x v="0"/>
  </r>
  <r>
    <s v="Id84"/>
    <s v="Kevin"/>
    <n v="49.41"/>
    <n v="4.2300000000000004"/>
    <s v="Yes"/>
    <x v="0"/>
    <x v="1"/>
    <n v="1"/>
    <x v="0"/>
    <x v="0"/>
    <x v="1"/>
    <x v="4"/>
    <s v="8-Aug-1969"/>
    <n v="41191.57"/>
    <x v="0"/>
    <s v="tier - 2"/>
    <x v="6"/>
  </r>
  <r>
    <s v="Id840"/>
    <s v="LaurahF"/>
    <n v="38"/>
    <n v="8.1300000000000008"/>
    <s v="No"/>
    <x v="0"/>
    <x v="0"/>
    <n v="0"/>
    <x v="1"/>
    <x v="0"/>
    <x v="0"/>
    <x v="18"/>
    <s v="14-Sep-1965"/>
    <n v="12646.21"/>
    <x v="1"/>
    <s v="tier - 2"/>
    <x v="6"/>
  </r>
  <r>
    <s v="Id841"/>
    <s v="Amehia F."/>
    <n v="35.1"/>
    <n v="10.1"/>
    <s v="No"/>
    <x v="0"/>
    <x v="0"/>
    <n v="0"/>
    <x v="1"/>
    <x v="0"/>
    <x v="0"/>
    <x v="27"/>
    <s v="11-Jul-1962"/>
    <n v="12644.59"/>
    <x v="1"/>
    <s v="tier - 2"/>
    <x v="6"/>
  </r>
  <r>
    <s v="Id842"/>
    <s v="h Ms.  Amy L."/>
    <n v="33.82"/>
    <n v="5.89"/>
    <s v="Yes"/>
    <x v="0"/>
    <x v="0"/>
    <n v="2"/>
    <x v="1"/>
    <x v="0"/>
    <x v="2"/>
    <x v="8"/>
    <s v="17-Dec-1966"/>
    <n v="12643.38"/>
    <x v="1"/>
    <s v="tier - 1"/>
    <x v="1"/>
  </r>
  <r>
    <s v="Id843"/>
    <s v="Kahie J"/>
    <n v="37.43"/>
    <n v="4.97"/>
    <s v="No"/>
    <x v="0"/>
    <x v="0"/>
    <n v="2"/>
    <x v="1"/>
    <x v="0"/>
    <x v="1"/>
    <x v="7"/>
    <s v="5-Sep-1972"/>
    <n v="12640.24"/>
    <x v="1"/>
    <s v="tier - 1"/>
    <x v="6"/>
  </r>
  <r>
    <s v="Id844"/>
    <s v="Lhura E."/>
    <n v="30.5"/>
    <n v="9.9"/>
    <s v="No"/>
    <x v="0"/>
    <x v="0"/>
    <n v="0"/>
    <x v="1"/>
    <x v="0"/>
    <x v="0"/>
    <x v="27"/>
    <s v="22-Jul-1962"/>
    <n v="12638.2"/>
    <x v="1"/>
    <s v="tier - 1"/>
    <x v="6"/>
  </r>
  <r>
    <s v="Id845"/>
    <s v="Mayumi"/>
    <n v="24.53"/>
    <n v="9.0500000000000007"/>
    <s v="No"/>
    <x v="0"/>
    <x v="0"/>
    <n v="0"/>
    <x v="1"/>
    <x v="2"/>
    <x v="0"/>
    <x v="27"/>
    <s v="22-Nov-1962"/>
    <n v="12629.9"/>
    <x v="1"/>
    <s v="tier - 3"/>
    <x v="0"/>
  </r>
  <r>
    <s v="Id846"/>
    <s v="Vanessa"/>
    <n v="25.74"/>
    <n v="10.93"/>
    <s v="No"/>
    <x v="0"/>
    <x v="0"/>
    <n v="0"/>
    <x v="1"/>
    <x v="1"/>
    <x v="0"/>
    <x v="18"/>
    <s v="4-Oct-1965"/>
    <n v="12629.17"/>
    <x v="1"/>
    <s v="tier - 1"/>
    <x v="0"/>
  </r>
  <r>
    <s v="Id847"/>
    <s v="Nahali N"/>
    <n v="34.08"/>
    <n v="7.58"/>
    <s v="Yes"/>
    <x v="0"/>
    <x v="0"/>
    <n v="2"/>
    <x v="1"/>
    <x v="0"/>
    <x v="0"/>
    <x v="6"/>
    <s v="28-Dec-1970"/>
    <n v="12624.74"/>
    <x v="1"/>
    <s v="tier - 1"/>
    <x v="1"/>
  </r>
  <r>
    <s v="Id848"/>
    <s v="Beth"/>
    <n v="31.35"/>
    <n v="11"/>
    <s v="Yes"/>
    <x v="0"/>
    <x v="1"/>
    <n v="1"/>
    <x v="1"/>
    <x v="0"/>
    <x v="0"/>
    <x v="32"/>
    <s v="19-Aug-1963"/>
    <n v="12622.18"/>
    <x v="1"/>
    <s v="tier - 1"/>
    <x v="1"/>
  </r>
  <r>
    <s v="Id849"/>
    <s v="Alex"/>
    <n v="26.79"/>
    <n v="5.0599999999999996"/>
    <s v="No"/>
    <x v="0"/>
    <x v="0"/>
    <n v="1"/>
    <x v="1"/>
    <x v="1"/>
    <x v="1"/>
    <x v="37"/>
    <s v="18-Nov-1998"/>
    <n v="12609.89"/>
    <x v="1"/>
    <s v="tier - 3"/>
    <x v="1"/>
  </r>
  <r>
    <s v="Id85"/>
    <s v="Stephen II"/>
    <n v="31.824999999999999"/>
    <n v="4.0599999999999996"/>
    <s v="No"/>
    <x v="0"/>
    <x v="0"/>
    <n v="2"/>
    <x v="0"/>
    <x v="0"/>
    <x v="1"/>
    <x v="7"/>
    <s v="6-Sep-1972"/>
    <n v="41097.160000000003"/>
    <x v="0"/>
    <s v="tier - 3"/>
    <x v="3"/>
  </r>
  <r>
    <s v="Id850"/>
    <s v="Spencer"/>
    <n v="42.78"/>
    <n v="6.11"/>
    <s v="Yes"/>
    <x v="0"/>
    <x v="0"/>
    <n v="1"/>
    <x v="1"/>
    <x v="0"/>
    <x v="2"/>
    <x v="35"/>
    <s v="11-Aug-1988"/>
    <n v="12600.46"/>
    <x v="1"/>
    <s v="tier - 1"/>
    <x v="8"/>
  </r>
  <r>
    <s v="Id851"/>
    <s v="Andeh W."/>
    <n v="46.75"/>
    <n v="6.66"/>
    <s v="Yes"/>
    <x v="0"/>
    <x v="0"/>
    <n v="2"/>
    <x v="1"/>
    <x v="0"/>
    <x v="0"/>
    <x v="6"/>
    <s v="18-Jun-1970"/>
    <n v="12592.53"/>
    <x v="1"/>
    <s v="tier - 2"/>
    <x v="0"/>
  </r>
  <r>
    <s v="Id852"/>
    <s v="Amy"/>
    <n v="32.15"/>
    <n v="4.0199999999999996"/>
    <s v="Yes"/>
    <x v="0"/>
    <x v="1"/>
    <n v="1"/>
    <x v="1"/>
    <x v="0"/>
    <x v="1"/>
    <x v="4"/>
    <s v="26-Nov-1969"/>
    <n v="12579.92"/>
    <x v="1"/>
    <s v="tier - 1"/>
    <x v="4"/>
  </r>
  <r>
    <s v="Id853"/>
    <s v="Joshua"/>
    <n v="43.4"/>
    <n v="8.81"/>
    <s v="Yes"/>
    <x v="0"/>
    <x v="0"/>
    <n v="2"/>
    <x v="1"/>
    <x v="0"/>
    <x v="0"/>
    <x v="44"/>
    <s v="28-Nov-1961"/>
    <n v="12574.05"/>
    <x v="1"/>
    <s v="tier - 1"/>
    <x v="6"/>
  </r>
  <r>
    <s v="Id854"/>
    <s v="C Fhed"/>
    <n v="31.57"/>
    <n v="7.92"/>
    <s v="Yes"/>
    <x v="0"/>
    <x v="0"/>
    <n v="2"/>
    <x v="1"/>
    <x v="0"/>
    <x v="0"/>
    <x v="44"/>
    <s v="28-Nov-1961"/>
    <n v="12557.61"/>
    <x v="1"/>
    <s v="tier - 3"/>
    <x v="0"/>
  </r>
  <r>
    <s v="Id855"/>
    <s v="Jeremy"/>
    <n v="24.32"/>
    <n v="7.48"/>
    <s v="No"/>
    <x v="0"/>
    <x v="0"/>
    <n v="0"/>
    <x v="1"/>
    <x v="2"/>
    <x v="0"/>
    <x v="27"/>
    <s v="16-Oct-1962"/>
    <n v="12523.6"/>
    <x v="1"/>
    <s v="tier - 3"/>
    <x v="1"/>
  </r>
  <r>
    <s v="Id856"/>
    <s v="Pahrick Sr."/>
    <n v="31.07"/>
    <n v="4.62"/>
    <s v="Yes"/>
    <x v="0"/>
    <x v="0"/>
    <n v="2"/>
    <x v="1"/>
    <x v="0"/>
    <x v="1"/>
    <x v="8"/>
    <s v="12-Jul-1966"/>
    <n v="12499.88"/>
    <x v="1"/>
    <s v="tier - 2"/>
    <x v="1"/>
  </r>
  <r>
    <s v="Id857"/>
    <s v="Khlly M."/>
    <n v="35.814999999999998"/>
    <n v="8.4700000000000006"/>
    <s v="No"/>
    <x v="0"/>
    <x v="0"/>
    <n v="0"/>
    <x v="1"/>
    <x v="0"/>
    <x v="0"/>
    <x v="0"/>
    <s v="3-Dec-1968"/>
    <n v="12495.29"/>
    <x v="1"/>
    <s v="tier - 3"/>
    <x v="1"/>
  </r>
  <r>
    <s v="Id858"/>
    <s v="Katherine"/>
    <n v="40.81"/>
    <n v="10.58"/>
    <s v="Yes"/>
    <x v="0"/>
    <x v="0"/>
    <n v="0"/>
    <x v="1"/>
    <x v="0"/>
    <x v="0"/>
    <x v="11"/>
    <s v="1-Sep-1967"/>
    <n v="12485.8"/>
    <x v="1"/>
    <s v="tier - 3"/>
    <x v="0"/>
  </r>
  <r>
    <s v="Id859"/>
    <s v="Keiha L"/>
    <n v="24.605"/>
    <n v="7.48"/>
    <s v="No"/>
    <x v="0"/>
    <x v="0"/>
    <n v="0"/>
    <x v="1"/>
    <x v="2"/>
    <x v="0"/>
    <x v="0"/>
    <s v="12-Nov-1968"/>
    <n v="12479.71"/>
    <x v="1"/>
    <s v="tier - 3"/>
    <x v="1"/>
  </r>
  <r>
    <s v="Id86"/>
    <s v="Philip"/>
    <n v="51.28"/>
    <n v="4.68"/>
    <s v="No"/>
    <x v="0"/>
    <x v="0"/>
    <n v="2"/>
    <x v="0"/>
    <x v="0"/>
    <x v="1"/>
    <x v="7"/>
    <s v="12-Aug-1972"/>
    <n v="41055.29"/>
    <x v="0"/>
    <s v="tier - 2"/>
    <x v="6"/>
  </r>
  <r>
    <s v="Id860"/>
    <s v="Zanah E"/>
    <n v="21.47"/>
    <n v="7.82"/>
    <s v="No"/>
    <x v="0"/>
    <x v="0"/>
    <n v="0"/>
    <x v="1"/>
    <x v="2"/>
    <x v="0"/>
    <x v="0"/>
    <s v="26-Nov-1968"/>
    <n v="12475.35"/>
    <x v="1"/>
    <s v="tier - 1"/>
    <x v="1"/>
  </r>
  <r>
    <s v="Id861"/>
    <s v="Alex"/>
    <n v="52.89"/>
    <n v="4.96"/>
    <s v="Yes"/>
    <x v="0"/>
    <x v="0"/>
    <n v="1"/>
    <x v="1"/>
    <x v="0"/>
    <x v="1"/>
    <x v="39"/>
    <s v="9-Aug-1995"/>
    <n v="12452.25"/>
    <x v="1"/>
    <s v="tier - 3"/>
    <x v="1"/>
  </r>
  <r>
    <s v="Id862"/>
    <s v="Kathryn"/>
    <n v="32.965000000000003"/>
    <n v="6.15"/>
    <s v="Yes"/>
    <x v="0"/>
    <x v="0"/>
    <n v="1"/>
    <x v="1"/>
    <x v="0"/>
    <x v="2"/>
    <x v="28"/>
    <s v="4-Aug-1964"/>
    <n v="12430.95"/>
    <x v="1"/>
    <s v="tier - 3"/>
    <x v="7"/>
  </r>
  <r>
    <s v="Id863"/>
    <s v="Jashn L."/>
    <n v="36.799999999999997"/>
    <n v="4.62"/>
    <s v="No"/>
    <x v="0"/>
    <x v="1"/>
    <n v="1"/>
    <x v="1"/>
    <x v="0"/>
    <x v="1"/>
    <x v="20"/>
    <s v="14-Jul-1979"/>
    <n v="12408.29"/>
    <x v="1"/>
    <s v="tier - 1"/>
    <x v="10"/>
  </r>
  <r>
    <s v="Id864"/>
    <s v="Benhamin J."/>
    <n v="34.299999999999997"/>
    <n v="4.87"/>
    <s v="No"/>
    <x v="0"/>
    <x v="0"/>
    <n v="2"/>
    <x v="1"/>
    <x v="0"/>
    <x v="1"/>
    <x v="7"/>
    <s v="21-Aug-1972"/>
    <n v="12407.3"/>
    <x v="1"/>
    <s v="tier - 2"/>
    <x v="5"/>
  </r>
  <r>
    <s v="Id865"/>
    <s v="StehSteven M."/>
    <n v="35.244999999999997"/>
    <n v="4.63"/>
    <s v="No"/>
    <x v="0"/>
    <x v="0"/>
    <n v="0"/>
    <x v="1"/>
    <x v="0"/>
    <x v="1"/>
    <x v="3"/>
    <s v="29-Dec-1989"/>
    <n v="12404.88"/>
    <x v="1"/>
    <s v="tier - 3"/>
    <x v="3"/>
  </r>
  <r>
    <s v="Id866"/>
    <s v="Erika"/>
    <n v="26.23"/>
    <n v="11.93"/>
    <s v="No"/>
    <x v="0"/>
    <x v="0"/>
    <n v="0"/>
    <x v="1"/>
    <x v="1"/>
    <x v="0"/>
    <x v="27"/>
    <s v="26-Sep-1962"/>
    <n v="12369.89"/>
    <x v="1"/>
    <s v="tier - 2"/>
    <x v="7"/>
  </r>
  <r>
    <s v="Id867"/>
    <s v="Chad"/>
    <n v="36.1"/>
    <n v="5.65"/>
    <s v="Yes"/>
    <x v="0"/>
    <x v="0"/>
    <n v="2"/>
    <x v="1"/>
    <x v="0"/>
    <x v="1"/>
    <x v="8"/>
    <s v="29-Dec-1966"/>
    <n v="12363.55"/>
    <x v="1"/>
    <s v="tier - 3"/>
    <x v="6"/>
  </r>
  <r>
    <s v="Id868"/>
    <s v="Mark"/>
    <n v="37.1"/>
    <n v="11.21"/>
    <s v="Yes"/>
    <x v="0"/>
    <x v="1"/>
    <n v="1"/>
    <x v="1"/>
    <x v="0"/>
    <x v="0"/>
    <x v="32"/>
    <s v="22-Sep-1963"/>
    <n v="12347.17"/>
    <x v="1"/>
    <s v="tier - 3"/>
    <x v="6"/>
  </r>
  <r>
    <s v="Id869"/>
    <s v="David"/>
    <n v="27.5"/>
    <n v="10.62"/>
    <s v="Yes"/>
    <x v="0"/>
    <x v="1"/>
    <n v="1"/>
    <x v="1"/>
    <x v="1"/>
    <x v="0"/>
    <x v="32"/>
    <s v="2-Aug-1963"/>
    <n v="12333.83"/>
    <x v="1"/>
    <s v="tier - 2"/>
    <x v="6"/>
  </r>
  <r>
    <s v="Id87"/>
    <s v="Brhtt A"/>
    <n v="34.96"/>
    <n v="4.34"/>
    <s v="No"/>
    <x v="0"/>
    <x v="1"/>
    <n v="1"/>
    <x v="0"/>
    <x v="0"/>
    <x v="1"/>
    <x v="20"/>
    <s v="11-Oct-1979"/>
    <n v="41034.22"/>
    <x v="0"/>
    <s v="tier - 3"/>
    <x v="11"/>
  </r>
  <r>
    <s v="Id870"/>
    <s v="Matthhw R"/>
    <n v="24.7"/>
    <n v="10.7"/>
    <s v="Yes"/>
    <x v="0"/>
    <x v="1"/>
    <n v="1"/>
    <x v="1"/>
    <x v="2"/>
    <x v="0"/>
    <x v="32"/>
    <s v="29-Aug-1963"/>
    <n v="12323.94"/>
    <x v="1"/>
    <s v="tier - 3"/>
    <x v="11"/>
  </r>
  <r>
    <s v="Id871"/>
    <s v="Orla"/>
    <n v="26.78"/>
    <n v="10.02"/>
    <s v="Yes"/>
    <x v="0"/>
    <x v="1"/>
    <n v="1"/>
    <x v="1"/>
    <x v="1"/>
    <x v="0"/>
    <x v="32"/>
    <s v="28-Oct-1963"/>
    <n v="12299.59"/>
    <x v="1"/>
    <s v="tier - 1"/>
    <x v="4"/>
  </r>
  <r>
    <s v="Id872"/>
    <s v="Shaista S"/>
    <n v="45.8"/>
    <n v="4.8499999999999996"/>
    <s v="No"/>
    <x v="0"/>
    <x v="0"/>
    <n v="0"/>
    <x v="1"/>
    <x v="0"/>
    <x v="1"/>
    <x v="29"/>
    <s v="29-Oct-1990"/>
    <n v="12282.38"/>
    <x v="1"/>
    <s v="tier - 1"/>
    <x v="6"/>
  </r>
  <r>
    <s v="Id873"/>
    <s v="Emily"/>
    <n v="29"/>
    <n v="4.3899999999999997"/>
    <s v="Yes"/>
    <x v="0"/>
    <x v="0"/>
    <n v="2"/>
    <x v="1"/>
    <x v="1"/>
    <x v="1"/>
    <x v="8"/>
    <s v="16-Nov-1966"/>
    <n v="12282.03"/>
    <x v="1"/>
    <s v="tier - 1"/>
    <x v="4"/>
  </r>
  <r>
    <s v="Id874"/>
    <s v="hulie A."/>
    <n v="33.534999999999997"/>
    <n v="8.24"/>
    <s v="Yes"/>
    <x v="0"/>
    <x v="0"/>
    <n v="0"/>
    <x v="1"/>
    <x v="0"/>
    <x v="0"/>
    <x v="11"/>
    <s v="28-Aug-1967"/>
    <n v="12269.69"/>
    <x v="1"/>
    <s v="tier - 2"/>
    <x v="1"/>
  </r>
  <r>
    <s v="Id875"/>
    <s v="Megumi"/>
    <n v="32.774999999999999"/>
    <n v="9.77"/>
    <s v="Yes"/>
    <x v="0"/>
    <x v="0"/>
    <n v="0"/>
    <x v="1"/>
    <x v="0"/>
    <x v="0"/>
    <x v="11"/>
    <s v="30-Dec-1967"/>
    <n v="12268.63"/>
    <x v="1"/>
    <s v="tier - 1"/>
    <x v="1"/>
  </r>
  <r>
    <s v="Id876"/>
    <s v="Skylar"/>
    <n v="37.51"/>
    <n v="5.5"/>
    <s v="Yes"/>
    <x v="0"/>
    <x v="0"/>
    <n v="2"/>
    <x v="1"/>
    <x v="0"/>
    <x v="1"/>
    <x v="8"/>
    <s v="6-Dec-1966"/>
    <n v="12265.51"/>
    <x v="1"/>
    <s v="tier - 3"/>
    <x v="0"/>
  </r>
  <r>
    <s v="Id877"/>
    <s v="Victoria"/>
    <n v="39.86"/>
    <n v="11.84"/>
    <s v="Yes"/>
    <x v="0"/>
    <x v="0"/>
    <n v="1"/>
    <x v="1"/>
    <x v="0"/>
    <x v="0"/>
    <x v="24"/>
    <s v="13-Aug-1986"/>
    <n v="12255.04"/>
    <x v="1"/>
    <s v="tier - 2"/>
    <x v="2"/>
  </r>
  <r>
    <s v="Id878"/>
    <s v="Ahanda L"/>
    <n v="42.13"/>
    <n v="4.66"/>
    <s v="No"/>
    <x v="0"/>
    <x v="0"/>
    <n v="0"/>
    <x v="1"/>
    <x v="0"/>
    <x v="1"/>
    <x v="3"/>
    <s v="23-Nov-1989"/>
    <n v="12254.44"/>
    <x v="1"/>
    <s v="tier - 3"/>
    <x v="2"/>
  </r>
  <r>
    <s v="Id879"/>
    <s v="henee"/>
    <n v="35.99"/>
    <n v="11.11"/>
    <s v="No"/>
    <x v="0"/>
    <x v="0"/>
    <n v="0"/>
    <x v="1"/>
    <x v="0"/>
    <x v="0"/>
    <x v="15"/>
    <s v="23-Jun-1974"/>
    <n v="12245.17"/>
    <x v="1"/>
    <s v="tier - 1"/>
    <x v="1"/>
  </r>
  <r>
    <s v="Id88"/>
    <s v="Rebecca"/>
    <n v="33.11"/>
    <n v="10.51"/>
    <s v="No"/>
    <x v="0"/>
    <x v="0"/>
    <n v="0"/>
    <x v="0"/>
    <x v="0"/>
    <x v="0"/>
    <x v="19"/>
    <s v="5-Jun-1974"/>
    <n v="40974.160000000003"/>
    <x v="0"/>
    <s v="tier - 2"/>
    <x v="0"/>
  </r>
  <r>
    <s v="Id880"/>
    <s v="Nhllie A."/>
    <n v="35.200000000000003"/>
    <n v="7.72"/>
    <s v="Yes"/>
    <x v="0"/>
    <x v="1"/>
    <n v="1"/>
    <x v="1"/>
    <x v="0"/>
    <x v="0"/>
    <x v="32"/>
    <s v="17-Jul-1963"/>
    <n v="12244.53"/>
    <x v="1"/>
    <s v="tier - 1"/>
    <x v="0"/>
  </r>
  <r>
    <s v="Id881"/>
    <s v="Tamara"/>
    <n v="29.91"/>
    <n v="5.55"/>
    <s v="Yes"/>
    <x v="0"/>
    <x v="0"/>
    <n v="2"/>
    <x v="1"/>
    <x v="1"/>
    <x v="1"/>
    <x v="8"/>
    <s v="29-Jul-1966"/>
    <n v="12237.73"/>
    <x v="1"/>
    <s v="tier - 3"/>
    <x v="1"/>
  </r>
  <r>
    <s v="Id882"/>
    <s v="Joan"/>
    <n v="36.479999999999997"/>
    <n v="5.05"/>
    <s v="Yes"/>
    <x v="0"/>
    <x v="0"/>
    <n v="1"/>
    <x v="1"/>
    <x v="0"/>
    <x v="1"/>
    <x v="28"/>
    <s v="15-Oct-1964"/>
    <n v="12235.84"/>
    <x v="1"/>
    <s v="tier - 3"/>
    <x v="1"/>
  </r>
  <r>
    <s v="Id883"/>
    <s v="Aimhe J."/>
    <n v="27.5"/>
    <n v="8.69"/>
    <s v="Yes"/>
    <x v="0"/>
    <x v="1"/>
    <n v="1"/>
    <x v="1"/>
    <x v="1"/>
    <x v="0"/>
    <x v="32"/>
    <s v="19-Jul-1963"/>
    <n v="12233.83"/>
    <x v="1"/>
    <s v="tier - 1"/>
    <x v="6"/>
  </r>
  <r>
    <s v="Id884"/>
    <s v="Suzanne"/>
    <n v="33.44"/>
    <n v="5.9"/>
    <s v="Yes"/>
    <x v="0"/>
    <x v="0"/>
    <n v="1"/>
    <x v="1"/>
    <x v="0"/>
    <x v="2"/>
    <x v="28"/>
    <s v="24-Jun-1964"/>
    <n v="12231.61"/>
    <x v="1"/>
    <s v="tier - 3"/>
    <x v="1"/>
  </r>
  <r>
    <s v="Id885"/>
    <s v="Krhstin A."/>
    <n v="28.215"/>
    <n v="6.29"/>
    <s v="Yes"/>
    <x v="0"/>
    <x v="0"/>
    <n v="1"/>
    <x v="1"/>
    <x v="1"/>
    <x v="2"/>
    <x v="28"/>
    <s v="2-Jul-1964"/>
    <n v="12224.35"/>
    <x v="1"/>
    <s v="tier - 1"/>
    <x v="1"/>
  </r>
  <r>
    <s v="Id886"/>
    <s v="hronwyn"/>
    <n v="27.17"/>
    <n v="5.84"/>
    <s v="Yes"/>
    <x v="0"/>
    <x v="0"/>
    <n v="1"/>
    <x v="1"/>
    <x v="1"/>
    <x v="2"/>
    <x v="28"/>
    <s v="20-Jul-1964"/>
    <n v="12222.9"/>
    <x v="1"/>
    <s v="tier - 2"/>
    <x v="1"/>
  </r>
  <r>
    <s v="Id887"/>
    <s v="Tahlor J"/>
    <n v="35.380000000000003"/>
    <n v="6.12"/>
    <s v="No"/>
    <x v="0"/>
    <x v="0"/>
    <n v="0"/>
    <x v="1"/>
    <x v="0"/>
    <x v="2"/>
    <x v="2"/>
    <s v="14-Aug-1977"/>
    <n v="12218.7"/>
    <x v="1"/>
    <s v="tier - 1"/>
    <x v="1"/>
  </r>
  <r>
    <s v="Id888"/>
    <s v="himberly M."/>
    <n v="43.48"/>
    <n v="6.24"/>
    <s v="No"/>
    <x v="0"/>
    <x v="0"/>
    <n v="0"/>
    <x v="1"/>
    <x v="0"/>
    <x v="2"/>
    <x v="17"/>
    <s v="29-Aug-1991"/>
    <n v="12198.64"/>
    <x v="1"/>
    <s v="tier - 3"/>
    <x v="2"/>
  </r>
  <r>
    <s v="Id889"/>
    <s v="Joshua E."/>
    <n v="41.73"/>
    <n v="6.25"/>
    <s v="No"/>
    <x v="0"/>
    <x v="0"/>
    <n v="1"/>
    <x v="1"/>
    <x v="0"/>
    <x v="2"/>
    <x v="30"/>
    <s v="5-Oct-1987"/>
    <n v="12148.2"/>
    <x v="1"/>
    <s v="tier - 3"/>
    <x v="1"/>
  </r>
  <r>
    <s v="Id89"/>
    <s v="Kelley"/>
    <n v="54.74"/>
    <n v="5.84"/>
    <s v="Yes"/>
    <x v="0"/>
    <x v="1"/>
    <n v="1"/>
    <x v="0"/>
    <x v="0"/>
    <x v="2"/>
    <x v="26"/>
    <s v="8-Sep-1983"/>
    <n v="40961.29"/>
    <x v="0"/>
    <s v="tier - 2"/>
    <x v="6"/>
  </r>
  <r>
    <s v="Id890"/>
    <s v="Jeffrey"/>
    <n v="28.9"/>
    <n v="11.96"/>
    <s v="No"/>
    <x v="0"/>
    <x v="0"/>
    <n v="0"/>
    <x v="1"/>
    <x v="1"/>
    <x v="0"/>
    <x v="27"/>
    <s v="15-Sep-1962"/>
    <n v="12146.97"/>
    <x v="1"/>
    <s v="tier - 3"/>
    <x v="6"/>
  </r>
  <r>
    <s v="Id891"/>
    <s v="Andhew R"/>
    <n v="25.74"/>
    <n v="7.69"/>
    <s v="No"/>
    <x v="0"/>
    <x v="0"/>
    <n v="0"/>
    <x v="1"/>
    <x v="1"/>
    <x v="0"/>
    <x v="27"/>
    <s v="4-Nov-1962"/>
    <n v="12142.58"/>
    <x v="1"/>
    <s v="tier - 2"/>
    <x v="0"/>
  </r>
  <r>
    <s v="Id892"/>
    <s v="Francisco J"/>
    <n v="36.06"/>
    <n v="8.83"/>
    <s v="No"/>
    <x v="0"/>
    <x v="0"/>
    <n v="0"/>
    <x v="1"/>
    <x v="0"/>
    <x v="0"/>
    <x v="15"/>
    <s v="16-Sep-1974"/>
    <n v="12137.6"/>
    <x v="1"/>
    <s v="tier - 3"/>
    <x v="1"/>
  </r>
  <r>
    <s v="Id893"/>
    <s v="Rhonda"/>
    <n v="43.28"/>
    <n v="4.41"/>
    <s v="No"/>
    <x v="0"/>
    <x v="0"/>
    <n v="0"/>
    <x v="1"/>
    <x v="0"/>
    <x v="1"/>
    <x v="17"/>
    <s v="6-Nov-1991"/>
    <n v="12130.8"/>
    <x v="1"/>
    <s v="tier - 3"/>
    <x v="2"/>
  </r>
  <r>
    <s v="Id894"/>
    <s v="John"/>
    <n v="28.785"/>
    <n v="9.1"/>
    <s v="Yes"/>
    <x v="0"/>
    <x v="1"/>
    <n v="1"/>
    <x v="1"/>
    <x v="1"/>
    <x v="0"/>
    <x v="27"/>
    <s v="4-Jun-1963"/>
    <n v="12129.61"/>
    <x v="1"/>
    <s v="tier - 1"/>
    <x v="1"/>
  </r>
  <r>
    <s v="Id895"/>
    <s v="Mihes J."/>
    <n v="25.46"/>
    <n v="11.52"/>
    <s v="Yes"/>
    <x v="0"/>
    <x v="1"/>
    <n v="1"/>
    <x v="1"/>
    <x v="1"/>
    <x v="0"/>
    <x v="32"/>
    <s v="20-Jul-1963"/>
    <n v="12124.99"/>
    <x v="1"/>
    <s v="tier - 1"/>
    <x v="1"/>
  </r>
  <r>
    <s v="Id896"/>
    <s v="JusthJustyna I."/>
    <n v="30.8"/>
    <n v="10.95"/>
    <s v="No"/>
    <x v="0"/>
    <x v="0"/>
    <n v="0"/>
    <x v="1"/>
    <x v="0"/>
    <x v="0"/>
    <x v="0"/>
    <s v="25-Oct-1968"/>
    <n v="12105.32"/>
    <x v="1"/>
    <s v="tier - 3"/>
    <x v="6"/>
  </r>
  <r>
    <s v="Id897"/>
    <s v="Lucille"/>
    <n v="28.88"/>
    <n v="11.5"/>
    <s v="No"/>
    <x v="0"/>
    <x v="0"/>
    <n v="0"/>
    <x v="1"/>
    <x v="1"/>
    <x v="0"/>
    <x v="0"/>
    <s v="9-Dec-1968"/>
    <n v="12096.65"/>
    <x v="1"/>
    <s v="tier - 1"/>
    <x v="7"/>
  </r>
  <r>
    <s v="Id898"/>
    <s v="April"/>
    <n v="23"/>
    <n v="9.8800000000000008"/>
    <s v="No"/>
    <x v="0"/>
    <x v="0"/>
    <n v="0"/>
    <x v="1"/>
    <x v="2"/>
    <x v="0"/>
    <x v="0"/>
    <s v="21-Jun-1968"/>
    <n v="12094.48"/>
    <x v="1"/>
    <s v="tier - 3"/>
    <x v="6"/>
  </r>
  <r>
    <s v="Id899"/>
    <s v="Robert"/>
    <n v="38.25"/>
    <n v="6.2"/>
    <s v="No"/>
    <x v="0"/>
    <x v="0"/>
    <n v="1"/>
    <x v="1"/>
    <x v="0"/>
    <x v="2"/>
    <x v="41"/>
    <s v="2-Sep-1984"/>
    <n v="12091.34"/>
    <x v="1"/>
    <s v="tier - 2"/>
    <x v="10"/>
  </r>
  <r>
    <s v="Id9"/>
    <s v="Patrhck R."/>
    <n v="41.14"/>
    <n v="9.58"/>
    <s v="Yes"/>
    <x v="0"/>
    <x v="1"/>
    <n v="1"/>
    <x v="0"/>
    <x v="0"/>
    <x v="0"/>
    <x v="32"/>
    <s v="4-Sep-1963"/>
    <n v="48970.25"/>
    <x v="0"/>
    <s v="tier - 2"/>
    <x v="0"/>
  </r>
  <r>
    <s v="Id90"/>
    <s v="Ahigail K"/>
    <n v="32.56"/>
    <n v="5.41"/>
    <s v="No"/>
    <x v="0"/>
    <x v="1"/>
    <n v="1"/>
    <x v="0"/>
    <x v="0"/>
    <x v="1"/>
    <x v="20"/>
    <s v="16-Sep-1979"/>
    <n v="40941.29"/>
    <x v="0"/>
    <s v="tier - 2"/>
    <x v="0"/>
  </r>
  <r>
    <s v="Id900"/>
    <s v="Alyssa"/>
    <n v="39.25"/>
    <n v="8.41"/>
    <s v="Yes"/>
    <x v="0"/>
    <x v="0"/>
    <n v="1"/>
    <x v="1"/>
    <x v="0"/>
    <x v="0"/>
    <x v="24"/>
    <s v="7-Sep-1986"/>
    <n v="12048.13"/>
    <x v="1"/>
    <s v="tier - 2"/>
    <x v="2"/>
  </r>
  <r>
    <s v="Id901"/>
    <s v="Jhssica E."/>
    <n v="26.6"/>
    <n v="5.07"/>
    <s v="Yes"/>
    <x v="0"/>
    <x v="0"/>
    <n v="2"/>
    <x v="1"/>
    <x v="1"/>
    <x v="1"/>
    <x v="8"/>
    <s v="24-Nov-1966"/>
    <n v="12044.34"/>
    <x v="1"/>
    <s v="tier - 1"/>
    <x v="1"/>
  </r>
  <r>
    <s v="Id902"/>
    <s v="Patrhck J."/>
    <n v="35.700000000000003"/>
    <n v="4.0599999999999996"/>
    <s v="No"/>
    <x v="0"/>
    <x v="1"/>
    <n v="1"/>
    <x v="1"/>
    <x v="0"/>
    <x v="1"/>
    <x v="20"/>
    <s v="16-Oct-1979"/>
    <n v="12035.18"/>
    <x v="1"/>
    <s v="tier - 3"/>
    <x v="5"/>
  </r>
  <r>
    <s v="Id903"/>
    <s v="Emilie"/>
    <n v="20.100000000000001"/>
    <n v="10.52"/>
    <s v="No"/>
    <x v="0"/>
    <x v="0"/>
    <n v="0"/>
    <x v="1"/>
    <x v="2"/>
    <x v="0"/>
    <x v="18"/>
    <s v="29-Oct-1965"/>
    <n v="12032.33"/>
    <x v="1"/>
    <s v="tier - 1"/>
    <x v="6"/>
  </r>
  <r>
    <s v="Id904"/>
    <s v="Caihlin B."/>
    <n v="22.23"/>
    <n v="9.65"/>
    <s v="No"/>
    <x v="0"/>
    <x v="0"/>
    <n v="0"/>
    <x v="1"/>
    <x v="2"/>
    <x v="0"/>
    <x v="18"/>
    <s v="9-Jun-1965"/>
    <n v="12029.29"/>
    <x v="1"/>
    <s v="tier - 2"/>
    <x v="7"/>
  </r>
  <r>
    <s v="Id905"/>
    <s v="Joheph W"/>
    <n v="36.47"/>
    <n v="6.21"/>
    <s v="No"/>
    <x v="0"/>
    <x v="0"/>
    <n v="0"/>
    <x v="1"/>
    <x v="0"/>
    <x v="2"/>
    <x v="31"/>
    <s v="17-Oct-1982"/>
    <n v="12001.29"/>
    <x v="1"/>
    <s v="tier - 3"/>
    <x v="5"/>
  </r>
  <r>
    <s v="Id906"/>
    <s v="Wendy"/>
    <n v="49.64"/>
    <n v="4.76"/>
    <s v="No"/>
    <x v="0"/>
    <x v="1"/>
    <n v="1"/>
    <x v="1"/>
    <x v="0"/>
    <x v="1"/>
    <x v="40"/>
    <s v="12-Dec-1993"/>
    <n v="11994.89"/>
    <x v="1"/>
    <s v="tier - 2"/>
    <x v="1"/>
  </r>
  <r>
    <s v="Id907"/>
    <s v="Lehh L."/>
    <n v="36.799999999999997"/>
    <n v="5.73"/>
    <s v="Yes"/>
    <x v="0"/>
    <x v="1"/>
    <n v="1"/>
    <x v="1"/>
    <x v="0"/>
    <x v="2"/>
    <x v="26"/>
    <s v="4-Jul-1983"/>
    <n v="11987.68"/>
    <x v="1"/>
    <s v="tier - 2"/>
    <x v="2"/>
  </r>
  <r>
    <s v="Id908"/>
    <s v="WaynehL."/>
    <n v="33.880000000000003"/>
    <n v="10.78"/>
    <s v="Yes"/>
    <x v="0"/>
    <x v="0"/>
    <n v="0"/>
    <x v="1"/>
    <x v="0"/>
    <x v="0"/>
    <x v="11"/>
    <s v="22-Dec-1967"/>
    <n v="11987.17"/>
    <x v="1"/>
    <s v="tier - 3"/>
    <x v="0"/>
  </r>
  <r>
    <s v="Id909"/>
    <s v="Jahon M."/>
    <n v="32.01"/>
    <n v="5.08"/>
    <s v="Yes"/>
    <x v="0"/>
    <x v="0"/>
    <n v="1"/>
    <x v="1"/>
    <x v="0"/>
    <x v="1"/>
    <x v="28"/>
    <s v="29-Sep-1964"/>
    <n v="11946.63"/>
    <x v="1"/>
    <s v="tier - 2"/>
    <x v="0"/>
  </r>
  <r>
    <s v="Id91"/>
    <s v="Hope"/>
    <n v="39.049999999999997"/>
    <n v="6.06"/>
    <s v="No"/>
    <x v="0"/>
    <x v="0"/>
    <n v="1"/>
    <x v="0"/>
    <x v="0"/>
    <x v="2"/>
    <x v="25"/>
    <s v="4-Aug-1992"/>
    <n v="40932.43"/>
    <x v="0"/>
    <s v="tier - 2"/>
    <x v="0"/>
  </r>
  <r>
    <s v="Id910"/>
    <s v="Floris"/>
    <n v="33.630000000000003"/>
    <n v="11.39"/>
    <s v="No"/>
    <x v="0"/>
    <x v="0"/>
    <n v="0"/>
    <x v="1"/>
    <x v="0"/>
    <x v="0"/>
    <x v="18"/>
    <s v="1-Nov-1965"/>
    <n v="11945.13"/>
    <x v="1"/>
    <s v="tier - 2"/>
    <x v="1"/>
  </r>
  <r>
    <s v="Id911"/>
    <s v="Marc"/>
    <n v="34.865000000000002"/>
    <n v="5.35"/>
    <s v="Yes"/>
    <x v="0"/>
    <x v="0"/>
    <n v="1"/>
    <x v="1"/>
    <x v="0"/>
    <x v="1"/>
    <x v="28"/>
    <s v="25-Dec-1964"/>
    <n v="11944.59"/>
    <x v="1"/>
    <s v="tier - 2"/>
    <x v="3"/>
  </r>
  <r>
    <s v="Id912"/>
    <s v="Christopher"/>
    <n v="43.11"/>
    <n v="5.6"/>
    <s v="No"/>
    <x v="0"/>
    <x v="0"/>
    <n v="0"/>
    <x v="1"/>
    <x v="0"/>
    <x v="1"/>
    <x v="17"/>
    <s v="19-Oct-1991"/>
    <n v="11941.83"/>
    <x v="1"/>
    <s v="tier - 1"/>
    <x v="8"/>
  </r>
  <r>
    <s v="Id913"/>
    <s v="Kevin"/>
    <n v="30.305"/>
    <n v="4.2699999999999996"/>
    <s v="Yes"/>
    <x v="0"/>
    <x v="0"/>
    <n v="1"/>
    <x v="1"/>
    <x v="0"/>
    <x v="1"/>
    <x v="28"/>
    <s v="2-Aug-1964"/>
    <n v="11938.26"/>
    <x v="1"/>
    <s v="tier - 3"/>
    <x v="9"/>
  </r>
  <r>
    <s v="Id914"/>
    <s v="Ahahon N"/>
    <n v="25.175000000000001"/>
    <n v="5.57"/>
    <s v="Yes"/>
    <x v="0"/>
    <x v="0"/>
    <n v="1"/>
    <x v="1"/>
    <x v="1"/>
    <x v="1"/>
    <x v="28"/>
    <s v="20-Dec-1964"/>
    <n v="11931.13"/>
    <x v="1"/>
    <s v="tier - 1"/>
    <x v="9"/>
  </r>
  <r>
    <s v="Id915"/>
    <s v="Lawrehce D."/>
    <n v="26.8"/>
    <n v="5.68"/>
    <s v="Yes"/>
    <x v="0"/>
    <x v="0"/>
    <n v="1"/>
    <x v="1"/>
    <x v="1"/>
    <x v="1"/>
    <x v="28"/>
    <s v="19-Nov-1964"/>
    <n v="11918.2"/>
    <x v="1"/>
    <s v="tier - 1"/>
    <x v="5"/>
  </r>
  <r>
    <s v="Id916"/>
    <s v="Malcolm"/>
    <n v="21.78"/>
    <n v="5.3"/>
    <s v="No"/>
    <x v="1"/>
    <x v="0"/>
    <n v="1"/>
    <x v="1"/>
    <x v="2"/>
    <x v="1"/>
    <x v="38"/>
    <s v="2-Jun-2004"/>
    <n v="11884.05"/>
    <x v="1"/>
    <s v="tier - 3"/>
    <x v="0"/>
  </r>
  <r>
    <s v="Id917"/>
    <s v="Annh E."/>
    <n v="30.14"/>
    <n v="9.4499999999999993"/>
    <s v="Yes"/>
    <x v="0"/>
    <x v="0"/>
    <n v="0"/>
    <x v="1"/>
    <x v="0"/>
    <x v="0"/>
    <x v="11"/>
    <s v="29-Oct-1967"/>
    <n v="11881.97"/>
    <x v="1"/>
    <s v="tier - 1"/>
    <x v="0"/>
  </r>
  <r>
    <s v="Id918"/>
    <s v="Jenny"/>
    <n v="29.7"/>
    <n v="6.79"/>
    <s v="Yes"/>
    <x v="0"/>
    <x v="0"/>
    <n v="0"/>
    <x v="1"/>
    <x v="1"/>
    <x v="0"/>
    <x v="11"/>
    <s v="14-Jul-1967"/>
    <n v="11881.36"/>
    <x v="1"/>
    <s v="tier - 2"/>
    <x v="6"/>
  </r>
  <r>
    <s v="Id919"/>
    <s v="Melhssa L"/>
    <n v="32.395000000000003"/>
    <n v="11.1"/>
    <s v="Yes"/>
    <x v="0"/>
    <x v="0"/>
    <n v="0"/>
    <x v="1"/>
    <x v="0"/>
    <x v="0"/>
    <x v="11"/>
    <s v="24-Aug-1967"/>
    <n v="11879.1"/>
    <x v="1"/>
    <s v="tier - 3"/>
    <x v="7"/>
  </r>
  <r>
    <s v="Id92"/>
    <s v="Elyhe M."/>
    <n v="42.75"/>
    <n v="4.22"/>
    <s v="No"/>
    <x v="0"/>
    <x v="0"/>
    <n v="0"/>
    <x v="0"/>
    <x v="0"/>
    <x v="1"/>
    <x v="23"/>
    <s v="2-Jul-1999"/>
    <n v="40904.199999999997"/>
    <x v="0"/>
    <s v="tier - 1"/>
    <x v="7"/>
  </r>
  <r>
    <s v="Id920"/>
    <s v="ChiahJ."/>
    <n v="36.64"/>
    <n v="7.26"/>
    <s v="No"/>
    <x v="0"/>
    <x v="0"/>
    <n v="0"/>
    <x v="1"/>
    <x v="0"/>
    <x v="0"/>
    <x v="15"/>
    <s v="7-Jul-1974"/>
    <n v="11858.56"/>
    <x v="1"/>
    <s v="tier - 3"/>
    <x v="6"/>
  </r>
  <r>
    <s v="Id921"/>
    <s v="LaurahA"/>
    <n v="39.049999999999997"/>
    <n v="5.27"/>
    <s v="Yes"/>
    <x v="0"/>
    <x v="0"/>
    <n v="1"/>
    <x v="1"/>
    <x v="0"/>
    <x v="1"/>
    <x v="28"/>
    <s v="29-Sep-1964"/>
    <n v="11856.41"/>
    <x v="1"/>
    <s v="tier - 2"/>
    <x v="0"/>
  </r>
  <r>
    <s v="Id922"/>
    <s v="Aditi"/>
    <n v="33.1"/>
    <n v="5.46"/>
    <s v="Yes"/>
    <x v="0"/>
    <x v="0"/>
    <n v="1"/>
    <x v="1"/>
    <x v="0"/>
    <x v="1"/>
    <x v="28"/>
    <s v="27-Jun-1964"/>
    <n v="11848.14"/>
    <x v="1"/>
    <s v="tier - 2"/>
    <x v="6"/>
  </r>
  <r>
    <s v="Id923"/>
    <s v="LeahhA."/>
    <n v="31.824999999999999"/>
    <n v="8.1300000000000008"/>
    <s v="No"/>
    <x v="0"/>
    <x v="0"/>
    <n v="0"/>
    <x v="1"/>
    <x v="0"/>
    <x v="0"/>
    <x v="18"/>
    <s v="10-Nov-1965"/>
    <n v="11842.62"/>
    <x v="1"/>
    <s v="tier - 3"/>
    <x v="1"/>
  </r>
  <r>
    <s v="Id924"/>
    <s v="Marianne"/>
    <n v="29"/>
    <n v="4.25"/>
    <s v="Yes"/>
    <x v="0"/>
    <x v="0"/>
    <n v="1"/>
    <x v="1"/>
    <x v="1"/>
    <x v="1"/>
    <x v="28"/>
    <s v="11-Jul-1964"/>
    <n v="11842.44"/>
    <x v="1"/>
    <s v="tier - 2"/>
    <x v="6"/>
  </r>
  <r>
    <s v="Id925"/>
    <s v="Carla"/>
    <n v="30.495000000000001"/>
    <n v="8.68"/>
    <s v="No"/>
    <x v="0"/>
    <x v="0"/>
    <n v="0"/>
    <x v="1"/>
    <x v="0"/>
    <x v="0"/>
    <x v="18"/>
    <s v="25-Sep-1965"/>
    <n v="11840.78"/>
    <x v="1"/>
    <s v="tier - 2"/>
    <x v="1"/>
  </r>
  <r>
    <s v="Id926"/>
    <s v="Oksana"/>
    <n v="25.2"/>
    <n v="6.25"/>
    <s v="Yes"/>
    <x v="0"/>
    <x v="0"/>
    <n v="1"/>
    <x v="1"/>
    <x v="1"/>
    <x v="2"/>
    <x v="28"/>
    <s v="11-Sep-1964"/>
    <n v="11837.16"/>
    <x v="1"/>
    <s v="tier - 3"/>
    <x v="6"/>
  </r>
  <r>
    <s v="Id927"/>
    <s v="Rebhcca B."/>
    <n v="22.77"/>
    <n v="4.47"/>
    <s v="Yes"/>
    <x v="0"/>
    <x v="0"/>
    <n v="1"/>
    <x v="1"/>
    <x v="2"/>
    <x v="1"/>
    <x v="28"/>
    <s v="27-Jun-1964"/>
    <n v="11833.78"/>
    <x v="1"/>
    <s v="tier - 3"/>
    <x v="0"/>
  </r>
  <r>
    <s v="Id928"/>
    <s v="Mah.  Maria A."/>
    <n v="23.18"/>
    <n v="8.31"/>
    <s v="No"/>
    <x v="0"/>
    <x v="0"/>
    <n v="0"/>
    <x v="1"/>
    <x v="2"/>
    <x v="0"/>
    <x v="18"/>
    <s v="3-Oct-1965"/>
    <n v="11830.61"/>
    <x v="1"/>
    <s v="tier - 1"/>
    <x v="1"/>
  </r>
  <r>
    <s v="Id929"/>
    <s v="hLisa M"/>
    <n v="35.409999999999997"/>
    <n v="5.68"/>
    <s v="No"/>
    <x v="0"/>
    <x v="0"/>
    <n v="0"/>
    <x v="1"/>
    <x v="0"/>
    <x v="1"/>
    <x v="31"/>
    <s v="20-Nov-1982"/>
    <n v="11773.06"/>
    <x v="1"/>
    <s v="tier - 3"/>
    <x v="2"/>
  </r>
  <r>
    <s v="Id93"/>
    <s v="Nicholas"/>
    <n v="50.58"/>
    <n v="5.12"/>
    <s v="No"/>
    <x v="0"/>
    <x v="0"/>
    <n v="2"/>
    <x v="0"/>
    <x v="0"/>
    <x v="1"/>
    <x v="7"/>
    <s v="10-Jun-1972"/>
    <n v="40817.85"/>
    <x v="0"/>
    <s v="tier - 3"/>
    <x v="6"/>
  </r>
  <r>
    <s v="Id930"/>
    <s v="Sthve Jr."/>
    <n v="32.11"/>
    <n v="4.75"/>
    <s v="Yes"/>
    <x v="0"/>
    <x v="0"/>
    <n v="2"/>
    <x v="1"/>
    <x v="0"/>
    <x v="1"/>
    <x v="8"/>
    <s v="25-Jul-1966"/>
    <n v="11763"/>
    <x v="1"/>
    <s v="tier - 3"/>
    <x v="3"/>
  </r>
  <r>
    <s v="Id931"/>
    <s v="Tiffany"/>
    <n v="34.479999999999997"/>
    <n v="6.31"/>
    <s v="No"/>
    <x v="0"/>
    <x v="1"/>
    <n v="1"/>
    <x v="1"/>
    <x v="0"/>
    <x v="2"/>
    <x v="20"/>
    <s v="6-Nov-1979"/>
    <n v="11752.68"/>
    <x v="1"/>
    <s v="tier - 1"/>
    <x v="2"/>
  </r>
  <r>
    <s v="Id932"/>
    <s v="Greg"/>
    <n v="34.39"/>
    <n v="6.28"/>
    <s v="Yes"/>
    <x v="0"/>
    <x v="0"/>
    <n v="1"/>
    <x v="1"/>
    <x v="0"/>
    <x v="2"/>
    <x v="28"/>
    <s v="2-Dec-1964"/>
    <n v="11743.93"/>
    <x v="1"/>
    <s v="tier - 1"/>
    <x v="1"/>
  </r>
  <r>
    <s v="Id933"/>
    <s v="Dale"/>
    <n v="26.4"/>
    <n v="9.2899999999999991"/>
    <s v="Yes"/>
    <x v="0"/>
    <x v="1"/>
    <n v="1"/>
    <x v="1"/>
    <x v="1"/>
    <x v="0"/>
    <x v="32"/>
    <s v="9-Jun-1963"/>
    <n v="11743.3"/>
    <x v="1"/>
    <s v="tier - 3"/>
    <x v="0"/>
  </r>
  <r>
    <s v="Id934"/>
    <s v="Brithany A."/>
    <n v="28.1"/>
    <n v="5.79"/>
    <s v="Yes"/>
    <x v="0"/>
    <x v="1"/>
    <n v="1"/>
    <x v="1"/>
    <x v="1"/>
    <x v="2"/>
    <x v="4"/>
    <s v="12-Nov-1969"/>
    <n v="11741.73"/>
    <x v="1"/>
    <s v="tier - 1"/>
    <x v="6"/>
  </r>
  <r>
    <s v="Id935"/>
    <s v="Robeht S"/>
    <n v="27"/>
    <n v="4.54"/>
    <s v="Yes"/>
    <x v="0"/>
    <x v="0"/>
    <n v="1"/>
    <x v="1"/>
    <x v="1"/>
    <x v="1"/>
    <x v="35"/>
    <s v="5-Sep-1988"/>
    <n v="11737.85"/>
    <x v="1"/>
    <s v="tier - 1"/>
    <x v="6"/>
  </r>
  <r>
    <s v="Id936"/>
    <s v="Cameron"/>
    <n v="28.594999999999999"/>
    <n v="4.68"/>
    <s v="Yes"/>
    <x v="0"/>
    <x v="0"/>
    <n v="1"/>
    <x v="1"/>
    <x v="1"/>
    <x v="1"/>
    <x v="28"/>
    <s v="9-Nov-1964"/>
    <n v="11735.88"/>
    <x v="1"/>
    <s v="tier - 1"/>
    <x v="1"/>
  </r>
  <r>
    <s v="Id937"/>
    <s v="Ulrike"/>
    <n v="36.799999999999997"/>
    <n v="5.88"/>
    <s v="No"/>
    <x v="0"/>
    <x v="0"/>
    <n v="1"/>
    <x v="1"/>
    <x v="0"/>
    <x v="2"/>
    <x v="41"/>
    <s v="26-Nov-1984"/>
    <n v="11730.82"/>
    <x v="1"/>
    <s v="tier - 3"/>
    <x v="2"/>
  </r>
  <r>
    <s v="Id938"/>
    <s v="Kahlyn A."/>
    <n v="23.75"/>
    <n v="5.42"/>
    <s v="Yes"/>
    <x v="0"/>
    <x v="1"/>
    <n v="1"/>
    <x v="1"/>
    <x v="2"/>
    <x v="1"/>
    <x v="4"/>
    <s v="12-Oct-1969"/>
    <n v="11729.68"/>
    <x v="1"/>
    <s v="tier - 1"/>
    <x v="7"/>
  </r>
  <r>
    <s v="Id939"/>
    <s v="Mhrgan B."/>
    <n v="35.619999999999997"/>
    <n v="4.16"/>
    <s v="No"/>
    <x v="0"/>
    <x v="0"/>
    <n v="0"/>
    <x v="1"/>
    <x v="0"/>
    <x v="1"/>
    <x v="31"/>
    <s v="21-Oct-1982"/>
    <n v="11712.97"/>
    <x v="1"/>
    <s v="tier - 2"/>
    <x v="5"/>
  </r>
  <r>
    <s v="Id94"/>
    <s v="David"/>
    <n v="30.495000000000001"/>
    <n v="4.57"/>
    <s v="Yes"/>
    <x v="0"/>
    <x v="0"/>
    <n v="0"/>
    <x v="0"/>
    <x v="0"/>
    <x v="1"/>
    <x v="5"/>
    <s v="26-Dec-1976"/>
    <n v="40720.550000000003"/>
    <x v="0"/>
    <s v="tier - 3"/>
    <x v="1"/>
  </r>
  <r>
    <s v="Id940"/>
    <s v="Peter"/>
    <n v="30.69"/>
    <n v="7.05"/>
    <s v="Yes"/>
    <x v="0"/>
    <x v="0"/>
    <n v="2"/>
    <x v="1"/>
    <x v="0"/>
    <x v="0"/>
    <x v="6"/>
    <s v="1-Dec-1970"/>
    <n v="11696.52"/>
    <x v="1"/>
    <s v="tier - 1"/>
    <x v="5"/>
  </r>
  <r>
    <s v="Id941"/>
    <s v="Chandler"/>
    <n v="35.799999999999997"/>
    <n v="5.63"/>
    <s v="Yes"/>
    <x v="0"/>
    <x v="0"/>
    <n v="2"/>
    <x v="1"/>
    <x v="0"/>
    <x v="1"/>
    <x v="8"/>
    <s v="9-Nov-1966"/>
    <n v="11674.13"/>
    <x v="1"/>
    <s v="tier - 1"/>
    <x v="6"/>
  </r>
  <r>
    <s v="Id942"/>
    <s v="Silvhna M."/>
    <n v="28.785"/>
    <n v="4.24"/>
    <s v="Yes"/>
    <x v="0"/>
    <x v="0"/>
    <n v="2"/>
    <x v="1"/>
    <x v="1"/>
    <x v="1"/>
    <x v="8"/>
    <s v="23-Aug-1966"/>
    <n v="11658.38"/>
    <x v="1"/>
    <s v="tier - 3"/>
    <x v="7"/>
  </r>
  <r>
    <s v="Id943"/>
    <s v="Natty"/>
    <n v="28.594999999999999"/>
    <n v="4.96"/>
    <s v="Yes"/>
    <x v="0"/>
    <x v="0"/>
    <n v="2"/>
    <x v="1"/>
    <x v="1"/>
    <x v="1"/>
    <x v="8"/>
    <s v="6-Jul-1966"/>
    <n v="11658.12"/>
    <x v="1"/>
    <s v="tier - 1"/>
    <x v="7"/>
  </r>
  <r>
    <s v="Id944"/>
    <s v="Nicholas T"/>
    <n v="48.75"/>
    <n v="4.34"/>
    <s v="No"/>
    <x v="0"/>
    <x v="0"/>
    <n v="0"/>
    <x v="1"/>
    <x v="0"/>
    <x v="1"/>
    <x v="21"/>
    <s v="20-Jul-1994"/>
    <n v="11657.81"/>
    <x v="1"/>
    <s v="tier - 2"/>
    <x v="8"/>
  </r>
  <r>
    <s v="Id945"/>
    <s v="Rebecca"/>
    <n v="28.31"/>
    <n v="5.43"/>
    <s v="Yes"/>
    <x v="0"/>
    <x v="0"/>
    <n v="2"/>
    <x v="1"/>
    <x v="1"/>
    <x v="1"/>
    <x v="8"/>
    <s v="4-Oct-1966"/>
    <n v="11657.72"/>
    <x v="1"/>
    <s v="tier - 2"/>
    <x v="7"/>
  </r>
  <r>
    <s v="Id946"/>
    <s v="John"/>
    <n v="38.39"/>
    <n v="8.33"/>
    <s v="Yes"/>
    <x v="0"/>
    <x v="0"/>
    <n v="1"/>
    <x v="1"/>
    <x v="0"/>
    <x v="0"/>
    <x v="24"/>
    <s v="17-Jul-1986"/>
    <n v="11625.11"/>
    <x v="1"/>
    <s v="tier - 3"/>
    <x v="10"/>
  </r>
  <r>
    <s v="Id947"/>
    <s v="Antohy G"/>
    <n v="25.87"/>
    <n v="5.63"/>
    <s v="Yes"/>
    <x v="0"/>
    <x v="0"/>
    <n v="1"/>
    <x v="1"/>
    <x v="1"/>
    <x v="1"/>
    <x v="28"/>
    <s v="20-Jun-1964"/>
    <n v="11602.75"/>
    <x v="1"/>
    <s v="tier - 1"/>
    <x v="13"/>
  </r>
  <r>
    <s v="Id948"/>
    <s v="Eric"/>
    <n v="43.7"/>
    <n v="7.23"/>
    <s v="No"/>
    <x v="0"/>
    <x v="0"/>
    <n v="0"/>
    <x v="1"/>
    <x v="0"/>
    <x v="0"/>
    <x v="18"/>
    <s v="6-Nov-1965"/>
    <n v="11576.13"/>
    <x v="1"/>
    <s v="tier - 3"/>
    <x v="6"/>
  </r>
  <r>
    <s v="Id949"/>
    <s v="Erik"/>
    <n v="40.945"/>
    <n v="10.57"/>
    <s v="No"/>
    <x v="0"/>
    <x v="0"/>
    <n v="0"/>
    <x v="1"/>
    <x v="0"/>
    <x v="0"/>
    <x v="18"/>
    <s v="25-Dec-1965"/>
    <n v="11566.3"/>
    <x v="1"/>
    <s v="tier - 3"/>
    <x v="3"/>
  </r>
  <r>
    <s v="Id95"/>
    <s v="Natalie"/>
    <n v="48.31"/>
    <n v="9.58"/>
    <s v="Yes"/>
    <x v="0"/>
    <x v="0"/>
    <n v="2"/>
    <x v="0"/>
    <x v="0"/>
    <x v="0"/>
    <x v="6"/>
    <s v="25-Sep-1970"/>
    <n v="40692.910000000003"/>
    <x v="0"/>
    <s v="tier - 1"/>
    <x v="6"/>
  </r>
  <r>
    <s v="Id950"/>
    <s v="Matthhw T"/>
    <n v="27.94"/>
    <n v="7.92"/>
    <s v="No"/>
    <x v="0"/>
    <x v="0"/>
    <n v="0"/>
    <x v="1"/>
    <x v="1"/>
    <x v="0"/>
    <x v="18"/>
    <s v="27-Oct-1965"/>
    <n v="11554.22"/>
    <x v="1"/>
    <s v="tier - 1"/>
    <x v="0"/>
  </r>
  <r>
    <s v="Id951"/>
    <s v="Cassandra"/>
    <n v="31.9"/>
    <n v="10.119999999999999"/>
    <s v="No"/>
    <x v="0"/>
    <x v="0"/>
    <n v="2"/>
    <x v="1"/>
    <x v="0"/>
    <x v="0"/>
    <x v="19"/>
    <s v="23-Jul-1973"/>
    <n v="11552.9"/>
    <x v="1"/>
    <s v="tier - 2"/>
    <x v="6"/>
  </r>
  <r>
    <s v="Id952"/>
    <s v="Roshmary C"/>
    <n v="31.64"/>
    <n v="7.91"/>
    <s v="No"/>
    <x v="0"/>
    <x v="0"/>
    <n v="0"/>
    <x v="1"/>
    <x v="0"/>
    <x v="0"/>
    <x v="12"/>
    <s v="1-Dec-1971"/>
    <n v="11540.25"/>
    <x v="1"/>
    <s v="tier - 1"/>
    <x v="1"/>
  </r>
  <r>
    <s v="Id953"/>
    <s v="Carhie A."/>
    <n v="46.7"/>
    <n v="10.9"/>
    <s v="No"/>
    <x v="0"/>
    <x v="0"/>
    <n v="0"/>
    <x v="1"/>
    <x v="0"/>
    <x v="0"/>
    <x v="0"/>
    <s v="14-Nov-1968"/>
    <n v="11538.42"/>
    <x v="1"/>
    <s v="tier - 1"/>
    <x v="6"/>
  </r>
  <r>
    <s v="Id954"/>
    <s v="Gerahdo Sr."/>
    <n v="18.335000000000001"/>
    <n v="11.83"/>
    <s v="No"/>
    <x v="0"/>
    <x v="0"/>
    <n v="0"/>
    <x v="1"/>
    <x v="3"/>
    <x v="0"/>
    <x v="18"/>
    <s v="3-Oct-1965"/>
    <n v="11534.87"/>
    <x v="1"/>
    <s v="tier - 1"/>
    <x v="11"/>
  </r>
  <r>
    <s v="Id955"/>
    <s v="Mahthew R."/>
    <n v="31.24"/>
    <n v="7.42"/>
    <s v="Yes"/>
    <x v="0"/>
    <x v="0"/>
    <n v="2"/>
    <x v="1"/>
    <x v="0"/>
    <x v="0"/>
    <x v="6"/>
    <s v="23-Jul-1970"/>
    <n v="11530.12"/>
    <x v="1"/>
    <s v="tier - 1"/>
    <x v="1"/>
  </r>
  <r>
    <s v="Id956"/>
    <s v="Mhghan E"/>
    <n v="39.22"/>
    <n v="5.62"/>
    <s v="Yes"/>
    <x v="0"/>
    <x v="0"/>
    <n v="1"/>
    <x v="1"/>
    <x v="0"/>
    <x v="1"/>
    <x v="35"/>
    <s v="12-Jun-1988"/>
    <n v="11524.25"/>
    <x v="1"/>
    <s v="tier - 1"/>
    <x v="2"/>
  </r>
  <r>
    <s v="Id957"/>
    <s v="Eric"/>
    <n v="24.414999999999999"/>
    <n v="7.16"/>
    <s v="No"/>
    <x v="0"/>
    <x v="0"/>
    <n v="0"/>
    <x v="1"/>
    <x v="2"/>
    <x v="0"/>
    <x v="12"/>
    <s v="19-Dec-1971"/>
    <n v="11520.1"/>
    <x v="1"/>
    <s v="tier - 1"/>
    <x v="1"/>
  </r>
  <r>
    <s v="Id958"/>
    <s v="Lisa Bhisa B"/>
    <n v="32.299999999999997"/>
    <n v="9.89"/>
    <s v="No"/>
    <x v="0"/>
    <x v="0"/>
    <n v="0"/>
    <x v="1"/>
    <x v="0"/>
    <x v="0"/>
    <x v="0"/>
    <s v="24-Jun-1968"/>
    <n v="11512.41"/>
    <x v="1"/>
    <s v="tier - 1"/>
    <x v="7"/>
  </r>
  <r>
    <s v="Id959"/>
    <s v="JanehR."/>
    <n v="39.94"/>
    <n v="5.14"/>
    <s v="No"/>
    <x v="0"/>
    <x v="0"/>
    <n v="0"/>
    <x v="1"/>
    <x v="0"/>
    <x v="1"/>
    <x v="3"/>
    <s v="6-Oct-1989"/>
    <n v="11511.61"/>
    <x v="1"/>
    <s v="tier - 3"/>
    <x v="2"/>
  </r>
  <r>
    <s v="Id96"/>
    <s v="Thomas"/>
    <n v="48.99"/>
    <n v="9.7799999999999994"/>
    <s v="Yes"/>
    <x v="0"/>
    <x v="0"/>
    <n v="1"/>
    <x v="0"/>
    <x v="0"/>
    <x v="0"/>
    <x v="34"/>
    <s v="10-Jul-1975"/>
    <n v="40590.550000000003"/>
    <x v="0"/>
    <s v="tier - 3"/>
    <x v="1"/>
  </r>
  <r>
    <s v="Id960"/>
    <s v="Alhison M"/>
    <n v="30"/>
    <n v="5.61"/>
    <s v="Yes"/>
    <x v="0"/>
    <x v="1"/>
    <n v="1"/>
    <x v="1"/>
    <x v="1"/>
    <x v="1"/>
    <x v="4"/>
    <s v="11-Aug-1969"/>
    <n v="11497.69"/>
    <x v="1"/>
    <s v="tier - 1"/>
    <x v="1"/>
  </r>
  <r>
    <s v="Id961"/>
    <s v="harah E."/>
    <n v="35.340000000000003"/>
    <n v="5.51"/>
    <s v="Yes"/>
    <x v="0"/>
    <x v="1"/>
    <n v="1"/>
    <x v="1"/>
    <x v="0"/>
    <x v="1"/>
    <x v="31"/>
    <s v="7-Jun-1983"/>
    <n v="11492.46"/>
    <x v="1"/>
    <s v="tier - 3"/>
    <x v="2"/>
  </r>
  <r>
    <s v="Id962"/>
    <s v="Philih J"/>
    <n v="32.204999999999998"/>
    <n v="8.3800000000000008"/>
    <s v="Yes"/>
    <x v="0"/>
    <x v="0"/>
    <n v="2"/>
    <x v="1"/>
    <x v="0"/>
    <x v="0"/>
    <x v="6"/>
    <s v="13-Oct-1970"/>
    <n v="11488.32"/>
    <x v="1"/>
    <s v="tier - 1"/>
    <x v="15"/>
  </r>
  <r>
    <s v="Id963"/>
    <s v="Jihlian A."/>
    <n v="33.880000000000003"/>
    <n v="4.68"/>
    <s v="No"/>
    <x v="1"/>
    <x v="0"/>
    <n v="1"/>
    <x v="1"/>
    <x v="0"/>
    <x v="1"/>
    <x v="42"/>
    <s v="10-Sep-2004"/>
    <n v="11482.63"/>
    <x v="1"/>
    <s v="tier - 2"/>
    <x v="0"/>
  </r>
  <r>
    <s v="Id964"/>
    <s v="Lauha D"/>
    <n v="26.63"/>
    <n v="4.3600000000000003"/>
    <s v="Yes"/>
    <x v="0"/>
    <x v="0"/>
    <n v="2"/>
    <x v="1"/>
    <x v="1"/>
    <x v="1"/>
    <x v="8"/>
    <s v="7-Sep-1966"/>
    <n v="11478.14"/>
    <x v="1"/>
    <s v="tier - 2"/>
    <x v="4"/>
  </r>
  <r>
    <s v="Id965"/>
    <s v="MeganhE."/>
    <n v="28.7"/>
    <n v="7.74"/>
    <s v="No"/>
    <x v="0"/>
    <x v="0"/>
    <n v="0"/>
    <x v="1"/>
    <x v="1"/>
    <x v="0"/>
    <x v="18"/>
    <s v="23-Jun-1965"/>
    <n v="11455.28"/>
    <x v="1"/>
    <s v="tier - 2"/>
    <x v="6"/>
  </r>
  <r>
    <s v="Id966"/>
    <s v="Shannon J."/>
    <n v="25.65"/>
    <n v="4.05"/>
    <s v="Yes"/>
    <x v="0"/>
    <x v="0"/>
    <n v="2"/>
    <x v="1"/>
    <x v="1"/>
    <x v="1"/>
    <x v="8"/>
    <s v="14-Jun-1966"/>
    <n v="11454.02"/>
    <x v="1"/>
    <s v="tier - 1"/>
    <x v="1"/>
  </r>
  <r>
    <s v="Id967"/>
    <s v="Rahhelle M"/>
    <n v="36.384999999999998"/>
    <n v="11.49"/>
    <s v="No"/>
    <x v="0"/>
    <x v="0"/>
    <n v="0"/>
    <x v="1"/>
    <x v="0"/>
    <x v="0"/>
    <x v="12"/>
    <s v="12-Sep-1971"/>
    <n v="11436.74"/>
    <x v="1"/>
    <s v="tier - 3"/>
    <x v="1"/>
  </r>
  <r>
    <s v="Id968"/>
    <s v="Casey"/>
    <n v="34.69"/>
    <n v="5.65"/>
    <s v="No"/>
    <x v="0"/>
    <x v="0"/>
    <n v="0"/>
    <x v="1"/>
    <x v="0"/>
    <x v="1"/>
    <x v="9"/>
    <s v="17-Jul-1980"/>
    <n v="11435.74"/>
    <x v="1"/>
    <s v="tier - 3"/>
    <x v="5"/>
  </r>
  <r>
    <s v="Id969"/>
    <s v="Jhssica L"/>
    <n v="37.68"/>
    <n v="4.29"/>
    <s v="Yes"/>
    <x v="0"/>
    <x v="0"/>
    <n v="0"/>
    <x v="1"/>
    <x v="0"/>
    <x v="1"/>
    <x v="22"/>
    <s v="9-Jun-1985"/>
    <n v="11419.49"/>
    <x v="1"/>
    <s v="tier - 1"/>
    <x v="1"/>
  </r>
  <r>
    <s v="Id97"/>
    <s v="Pamela J"/>
    <n v="38.39"/>
    <n v="4.1100000000000003"/>
    <s v="Yes"/>
    <x v="0"/>
    <x v="0"/>
    <n v="0"/>
    <x v="0"/>
    <x v="0"/>
    <x v="1"/>
    <x v="22"/>
    <s v="3-Nov-1985"/>
    <n v="40419.019999999997"/>
    <x v="0"/>
    <s v="tier - 2"/>
    <x v="0"/>
  </r>
  <r>
    <s v="Id970"/>
    <s v="Bhandon F"/>
    <n v="35.49"/>
    <n v="4.74"/>
    <s v="Yes"/>
    <x v="0"/>
    <x v="1"/>
    <n v="1"/>
    <x v="1"/>
    <x v="0"/>
    <x v="1"/>
    <x v="26"/>
    <s v="23-Oct-1983"/>
    <n v="11412.02"/>
    <x v="1"/>
    <s v="tier - 1"/>
    <x v="5"/>
  </r>
  <r>
    <s v="Id971"/>
    <s v="Melissa"/>
    <n v="44.7"/>
    <n v="7.6"/>
    <s v="Yes"/>
    <x v="0"/>
    <x v="0"/>
    <n v="2"/>
    <x v="1"/>
    <x v="0"/>
    <x v="0"/>
    <x v="6"/>
    <s v="7-Oct-1970"/>
    <n v="11411.69"/>
    <x v="1"/>
    <s v="tier - 2"/>
    <x v="6"/>
  </r>
  <r>
    <s v="Id972"/>
    <s v="Dahielle N"/>
    <n v="38.380000000000003"/>
    <n v="8.5"/>
    <s v="Yes"/>
    <x v="0"/>
    <x v="0"/>
    <n v="2"/>
    <x v="1"/>
    <x v="0"/>
    <x v="0"/>
    <x v="6"/>
    <s v="2-Oct-1970"/>
    <n v="11396.9"/>
    <x v="1"/>
    <s v="tier - 3"/>
    <x v="7"/>
  </r>
  <r>
    <s v="Id973"/>
    <s v="Matthew"/>
    <n v="35.244999999999997"/>
    <n v="11.22"/>
    <s v="Yes"/>
    <x v="0"/>
    <x v="0"/>
    <n v="0"/>
    <x v="1"/>
    <x v="0"/>
    <x v="0"/>
    <x v="11"/>
    <s v="19-Dec-1967"/>
    <n v="11394.07"/>
    <x v="1"/>
    <s v="tier - 1"/>
    <x v="14"/>
  </r>
  <r>
    <s v="Id974"/>
    <s v="Bettina"/>
    <n v="49.84"/>
    <n v="5.0999999999999996"/>
    <s v="Yes"/>
    <x v="0"/>
    <x v="1"/>
    <n v="1"/>
    <x v="1"/>
    <x v="0"/>
    <x v="1"/>
    <x v="36"/>
    <s v="28-Jul-1997"/>
    <n v="11388.27"/>
    <x v="1"/>
    <s v="tier - 2"/>
    <x v="2"/>
  </r>
  <r>
    <s v="Id975"/>
    <s v="Alexander"/>
    <n v="49.06"/>
    <n v="5.43"/>
    <s v="Yes"/>
    <x v="0"/>
    <x v="0"/>
    <n v="1"/>
    <x v="1"/>
    <x v="0"/>
    <x v="1"/>
    <x v="28"/>
    <s v="13-Jun-1964"/>
    <n v="11381.33"/>
    <x v="1"/>
    <s v="tier - 2"/>
    <x v="0"/>
  </r>
  <r>
    <s v="Id976"/>
    <s v="Holli"/>
    <n v="30.88"/>
    <n v="5.82"/>
    <s v="No"/>
    <x v="0"/>
    <x v="0"/>
    <n v="2"/>
    <x v="1"/>
    <x v="0"/>
    <x v="2"/>
    <x v="7"/>
    <s v="6-Dec-1972"/>
    <n v="11378.57"/>
    <x v="1"/>
    <s v="tier - 2"/>
    <x v="4"/>
  </r>
  <r>
    <s v="Id977"/>
    <s v="Heahher C"/>
    <n v="33.35"/>
    <n v="6.05"/>
    <s v="No"/>
    <x v="0"/>
    <x v="1"/>
    <n v="1"/>
    <x v="1"/>
    <x v="0"/>
    <x v="2"/>
    <x v="1"/>
    <s v="7-Jun-1979"/>
    <n v="11369.39"/>
    <x v="1"/>
    <s v="tier - 1"/>
    <x v="2"/>
  </r>
  <r>
    <s v="Id978"/>
    <s v="Kyle"/>
    <n v="38"/>
    <n v="6.38"/>
    <s v="Yes"/>
    <x v="0"/>
    <x v="0"/>
    <n v="1"/>
    <x v="1"/>
    <x v="0"/>
    <x v="2"/>
    <x v="28"/>
    <s v="13-Dec-1964"/>
    <n v="11365.95"/>
    <x v="1"/>
    <s v="tier - 2"/>
    <x v="6"/>
  </r>
  <r>
    <s v="Id979"/>
    <s v="Thomah J"/>
    <n v="36.08"/>
    <n v="5.73"/>
    <s v="Yes"/>
    <x v="0"/>
    <x v="0"/>
    <n v="1"/>
    <x v="1"/>
    <x v="0"/>
    <x v="2"/>
    <x v="28"/>
    <s v="3-Jul-1964"/>
    <n v="11363.28"/>
    <x v="1"/>
    <s v="tier - 1"/>
    <x v="0"/>
  </r>
  <r>
    <s v="Id98"/>
    <s v="Jessica"/>
    <n v="44.34"/>
    <n v="4.0199999999999996"/>
    <s v="Yes"/>
    <x v="0"/>
    <x v="0"/>
    <n v="2"/>
    <x v="0"/>
    <x v="0"/>
    <x v="1"/>
    <x v="8"/>
    <s v="12-Aug-1966"/>
    <n v="40373.74"/>
    <x v="0"/>
    <s v="tier - 3"/>
    <x v="6"/>
  </r>
  <r>
    <s v="Id980"/>
    <s v="Chris"/>
    <n v="35.700000000000003"/>
    <n v="5.47"/>
    <s v="Yes"/>
    <x v="0"/>
    <x v="0"/>
    <n v="1"/>
    <x v="1"/>
    <x v="0"/>
    <x v="1"/>
    <x v="28"/>
    <s v="4-Jul-1964"/>
    <n v="11362.76"/>
    <x v="1"/>
    <s v="tier - 1"/>
    <x v="6"/>
  </r>
  <r>
    <s v="Id981"/>
    <s v="Graham"/>
    <n v="34.01"/>
    <n v="11.3"/>
    <s v="No"/>
    <x v="0"/>
    <x v="0"/>
    <n v="0"/>
    <x v="1"/>
    <x v="0"/>
    <x v="0"/>
    <x v="18"/>
    <s v="26-Sep-1965"/>
    <n v="11356.66"/>
    <x v="1"/>
    <s v="tier - 3"/>
    <x v="1"/>
  </r>
  <r>
    <s v="Id982"/>
    <s v="Garrett"/>
    <n v="31.54"/>
    <n v="6.72"/>
    <s v="No"/>
    <x v="0"/>
    <x v="0"/>
    <n v="0"/>
    <x v="1"/>
    <x v="0"/>
    <x v="0"/>
    <x v="18"/>
    <s v="29-Nov-1965"/>
    <n v="11353.23"/>
    <x v="1"/>
    <s v="tier - 1"/>
    <x v="1"/>
  </r>
  <r>
    <s v="Id983"/>
    <s v="Andrew"/>
    <n v="23.3"/>
    <n v="5.36"/>
    <s v="Yes"/>
    <x v="0"/>
    <x v="0"/>
    <n v="1"/>
    <x v="1"/>
    <x v="2"/>
    <x v="1"/>
    <x v="28"/>
    <s v="12-Jul-1964"/>
    <n v="11345.52"/>
    <x v="1"/>
    <s v="tier - 3"/>
    <x v="6"/>
  </r>
  <r>
    <s v="Id984"/>
    <s v="Ahnabelle M"/>
    <n v="27.75"/>
    <n v="9.8800000000000008"/>
    <s v="No"/>
    <x v="0"/>
    <x v="0"/>
    <n v="0"/>
    <x v="1"/>
    <x v="1"/>
    <x v="0"/>
    <x v="0"/>
    <s v="2-Nov-1968"/>
    <n v="11344.32"/>
    <x v="1"/>
    <s v="tier - 2"/>
    <x v="4"/>
  </r>
  <r>
    <s v="Id985"/>
    <s v="Danihl T."/>
    <n v="42.46"/>
    <n v="4.1100000000000003"/>
    <s v="No"/>
    <x v="0"/>
    <x v="0"/>
    <n v="0"/>
    <x v="1"/>
    <x v="0"/>
    <x v="1"/>
    <x v="3"/>
    <s v="19-Aug-1989"/>
    <n v="11326.71"/>
    <x v="1"/>
    <s v="tier - 3"/>
    <x v="0"/>
  </r>
  <r>
    <s v="Id986"/>
    <s v="Deanne"/>
    <n v="54.47"/>
    <n v="7.48"/>
    <s v="No"/>
    <x v="0"/>
    <x v="0"/>
    <n v="0"/>
    <x v="1"/>
    <x v="0"/>
    <x v="0"/>
    <x v="43"/>
    <s v="20-Sep-2002"/>
    <n v="11321.49"/>
    <x v="1"/>
    <s v="tier - 3"/>
    <x v="1"/>
  </r>
  <r>
    <s v="Id987"/>
    <s v="Carrie"/>
    <n v="24.93"/>
    <n v="9.18"/>
    <s v="Yes"/>
    <x v="0"/>
    <x v="1"/>
    <n v="1"/>
    <x v="1"/>
    <x v="2"/>
    <x v="0"/>
    <x v="32"/>
    <s v="11-Jul-1963"/>
    <n v="11319.12"/>
    <x v="1"/>
    <s v="tier - 1"/>
    <x v="1"/>
  </r>
  <r>
    <s v="Id988"/>
    <s v="Suzanne"/>
    <n v="48.12"/>
    <n v="4.51"/>
    <s v="Yes"/>
    <x v="0"/>
    <x v="0"/>
    <n v="1"/>
    <x v="1"/>
    <x v="0"/>
    <x v="1"/>
    <x v="39"/>
    <s v="10-Dec-1995"/>
    <n v="11318.57"/>
    <x v="1"/>
    <s v="tier - 2"/>
    <x v="2"/>
  </r>
  <r>
    <s v="Id989"/>
    <s v="Jasmihe P."/>
    <n v="24.91"/>
    <n v="7.33"/>
    <s v="Yes"/>
    <x v="0"/>
    <x v="1"/>
    <n v="1"/>
    <x v="1"/>
    <x v="2"/>
    <x v="0"/>
    <x v="32"/>
    <s v="22-Nov-1963"/>
    <n v="11312.33"/>
    <x v="1"/>
    <s v="tier - 3"/>
    <x v="1"/>
  </r>
  <r>
    <s v="Id99"/>
    <s v="Ron NhRon N"/>
    <n v="41.51"/>
    <n v="6.92"/>
    <s v="No"/>
    <x v="0"/>
    <x v="0"/>
    <n v="0"/>
    <x v="0"/>
    <x v="0"/>
    <x v="0"/>
    <x v="27"/>
    <s v="4-Sep-1962"/>
    <n v="40309.93"/>
    <x v="0"/>
    <s v="tier - 3"/>
    <x v="6"/>
  </r>
  <r>
    <s v="Id990"/>
    <s v="Jennifer"/>
    <n v="27.645"/>
    <n v="10.56"/>
    <s v="No"/>
    <x v="0"/>
    <x v="0"/>
    <n v="0"/>
    <x v="1"/>
    <x v="1"/>
    <x v="0"/>
    <x v="0"/>
    <s v="6-Oct-1968"/>
    <n v="11305.93"/>
    <x v="1"/>
    <s v="tier - 1"/>
    <x v="1"/>
  </r>
  <r>
    <s v="Id991"/>
    <s v="Tracie"/>
    <n v="33.700000000000003"/>
    <n v="4.01"/>
    <s v="No"/>
    <x v="0"/>
    <x v="0"/>
    <n v="2"/>
    <x v="1"/>
    <x v="0"/>
    <x v="1"/>
    <x v="7"/>
    <s v="25-Sep-1972"/>
    <n v="11299.34"/>
    <x v="1"/>
    <s v="tier - 2"/>
    <x v="6"/>
  </r>
  <r>
    <s v="Id992"/>
    <s v="Thistan D."/>
    <n v="38.93"/>
    <n v="5.64"/>
    <s v="Yes"/>
    <x v="0"/>
    <x v="0"/>
    <n v="1"/>
    <x v="1"/>
    <x v="0"/>
    <x v="1"/>
    <x v="35"/>
    <s v="14-Nov-1988"/>
    <n v="11294.57"/>
    <x v="1"/>
    <s v="tier - 1"/>
    <x v="10"/>
  </r>
  <r>
    <s v="Id993"/>
    <s v="Peiweng"/>
    <n v="32.774999999999999"/>
    <n v="8.02"/>
    <s v="Yes"/>
    <x v="0"/>
    <x v="0"/>
    <n v="2"/>
    <x v="1"/>
    <x v="0"/>
    <x v="0"/>
    <x v="6"/>
    <s v="22-Jun-1970"/>
    <n v="11289.11"/>
    <x v="1"/>
    <s v="tier - 1"/>
    <x v="1"/>
  </r>
  <r>
    <s v="Id994"/>
    <s v="Thehesa M."/>
    <n v="29.83"/>
    <n v="7.2"/>
    <s v="Yes"/>
    <x v="0"/>
    <x v="0"/>
    <n v="0"/>
    <x v="1"/>
    <x v="1"/>
    <x v="0"/>
    <x v="11"/>
    <s v="14-Jun-1967"/>
    <n v="11286.54"/>
    <x v="1"/>
    <s v="tier - 3"/>
    <x v="7"/>
  </r>
  <r>
    <s v="Id995"/>
    <s v="Danhel J"/>
    <n v="28.31"/>
    <n v="4.55"/>
    <s v="No"/>
    <x v="1"/>
    <x v="0"/>
    <n v="1"/>
    <x v="1"/>
    <x v="1"/>
    <x v="1"/>
    <x v="42"/>
    <s v="4-Oct-2004"/>
    <n v="11272.33"/>
    <x v="1"/>
    <s v="tier - 2"/>
    <x v="9"/>
  </r>
  <r>
    <s v="Id996"/>
    <s v="Churtney M."/>
    <n v="29.79"/>
    <n v="9.0299999999999994"/>
    <s v="No"/>
    <x v="0"/>
    <x v="0"/>
    <n v="0"/>
    <x v="1"/>
    <x v="1"/>
    <x v="0"/>
    <x v="12"/>
    <s v="26-Dec-1971"/>
    <n v="11265.71"/>
    <x v="1"/>
    <s v="tier - 1"/>
    <x v="4"/>
  </r>
  <r>
    <s v="Id997"/>
    <s v="Josh A."/>
    <n v="36.6"/>
    <n v="5.2"/>
    <s v="Yes"/>
    <x v="0"/>
    <x v="1"/>
    <n v="1"/>
    <x v="1"/>
    <x v="0"/>
    <x v="1"/>
    <x v="4"/>
    <s v="11-Oct-1969"/>
    <n v="11264.54"/>
    <x v="1"/>
    <s v="tier - 2"/>
    <x v="6"/>
  </r>
  <r>
    <s v="Id998"/>
    <s v="Lauren"/>
    <n v="35.93"/>
    <n v="8.3000000000000007"/>
    <s v="Yes"/>
    <x v="0"/>
    <x v="0"/>
    <n v="0"/>
    <x v="1"/>
    <x v="0"/>
    <x v="0"/>
    <x v="10"/>
    <s v="2-Oct-1981"/>
    <n v="11255.29"/>
    <x v="1"/>
    <s v="tier - 1"/>
    <x v="2"/>
  </r>
  <r>
    <s v="Id999"/>
    <s v="Jhnathon M."/>
    <n v="28.6"/>
    <n v="5.56"/>
    <s v="Yes"/>
    <x v="0"/>
    <x v="1"/>
    <n v="1"/>
    <x v="1"/>
    <x v="1"/>
    <x v="1"/>
    <x v="4"/>
    <s v="20-Aug-1969"/>
    <n v="11253.42"/>
    <x v="1"/>
    <s v="tier - 1"/>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n v="47.41"/>
    <n v="7.47"/>
    <s v="No"/>
    <s v="No"/>
    <s v="No"/>
    <s v="No major surgery"/>
    <x v="0"/>
    <n v="0"/>
    <s v="No"/>
    <s v="Yes"/>
    <s v="Obesity"/>
    <s v="Diabetes"/>
  </r>
  <r>
    <s v="Id10"/>
    <n v="38.06"/>
    <n v="10.79"/>
    <s v="No"/>
    <s v="No"/>
    <s v="No"/>
    <s v="No major surgery"/>
    <x v="0"/>
    <n v="0"/>
    <s v="No"/>
    <s v="Yes"/>
    <s v="Obesity"/>
    <s v="Diabetes"/>
  </r>
  <r>
    <s v="Id100"/>
    <n v="48.2"/>
    <n v="4.84"/>
    <s v="No"/>
    <s v="No"/>
    <s v="No"/>
    <s v="No major surgery"/>
    <x v="0"/>
    <n v="0"/>
    <s v="No"/>
    <s v="Yes"/>
    <s v="Obesity"/>
    <s v="Normal"/>
  </r>
  <r>
    <s v="Id1000"/>
    <n v="39.17"/>
    <n v="4.1500000000000004"/>
    <s v="No"/>
    <s v="No"/>
    <s v="No"/>
    <s v="No major surgery"/>
    <x v="1"/>
    <n v="0"/>
    <s v="No"/>
    <s v="No"/>
    <s v="Obesity"/>
    <s v="Normal"/>
  </r>
  <r>
    <s v="Id1001"/>
    <n v="26.41"/>
    <n v="5.99"/>
    <s v="yes"/>
    <s v="No"/>
    <s v="Yes"/>
    <n v="1"/>
    <x v="1"/>
    <n v="1"/>
    <s v="Yes"/>
    <s v="No"/>
    <s v="OverWeight"/>
    <s v="Prediabetes"/>
  </r>
  <r>
    <s v="Id1002"/>
    <n v="30.63"/>
    <n v="5.8"/>
    <s v="yes"/>
    <s v="No"/>
    <s v="No"/>
    <s v="No major surgery"/>
    <x v="1"/>
    <n v="0"/>
    <s v="Yes"/>
    <s v="No"/>
    <s v="Obesity"/>
    <s v="Prediabetes"/>
  </r>
  <r>
    <s v="Id1003"/>
    <n v="31.73"/>
    <n v="7.32"/>
    <s v="yes"/>
    <s v="No"/>
    <s v="No"/>
    <n v="2"/>
    <x v="1"/>
    <n v="2"/>
    <s v="Yes"/>
    <s v="No"/>
    <s v="Obesity"/>
    <s v="Diabetes"/>
  </r>
  <r>
    <s v="Id1004"/>
    <n v="30.7"/>
    <n v="5.16"/>
    <s v="No"/>
    <s v="No"/>
    <s v="No"/>
    <n v="2"/>
    <x v="1"/>
    <n v="2"/>
    <s v="No"/>
    <s v="No"/>
    <s v="Obesity"/>
    <s v="Normal"/>
  </r>
  <r>
    <s v="Id1005"/>
    <n v="25.934999999999999"/>
    <n v="5.96"/>
    <s v="yes"/>
    <s v="No"/>
    <s v="No"/>
    <n v="2"/>
    <x v="1"/>
    <n v="2"/>
    <s v="Yes"/>
    <s v="No"/>
    <s v="OverWeight"/>
    <s v="Prediabetes"/>
  </r>
  <r>
    <s v="Id1006"/>
    <n v="35.9"/>
    <n v="4.8499999999999996"/>
    <s v="yes"/>
    <s v="No"/>
    <s v="Yes"/>
    <n v="1"/>
    <x v="1"/>
    <n v="1"/>
    <s v="Yes"/>
    <s v="No"/>
    <s v="Obesity"/>
    <s v="Normal"/>
  </r>
  <r>
    <s v="Id1007"/>
    <n v="26.7"/>
    <n v="5.09"/>
    <s v="yes"/>
    <s v="No"/>
    <s v="Yes"/>
    <n v="1"/>
    <x v="1"/>
    <n v="1"/>
    <s v="Yes"/>
    <s v="No"/>
    <s v="OverWeight"/>
    <s v="Normal"/>
  </r>
  <r>
    <s v="Id1008"/>
    <n v="33.71"/>
    <n v="4.9400000000000004"/>
    <s v="No"/>
    <s v="No"/>
    <s v="No"/>
    <s v="No major surgery"/>
    <x v="1"/>
    <n v="0"/>
    <s v="No"/>
    <s v="No"/>
    <s v="Obesity"/>
    <s v="Normal"/>
  </r>
  <r>
    <s v="Id1009"/>
    <n v="41.91"/>
    <n v="4.92"/>
    <s v="yes"/>
    <s v="No"/>
    <s v="No"/>
    <n v="2"/>
    <x v="1"/>
    <n v="2"/>
    <s v="Yes"/>
    <s v="No"/>
    <s v="Obesity"/>
    <s v="Normal"/>
  </r>
  <r>
    <s v="Id101"/>
    <n v="35.75"/>
    <n v="8"/>
    <s v="yes"/>
    <s v="No"/>
    <s v="No"/>
    <s v="No major surgery"/>
    <x v="0"/>
    <n v="0"/>
    <s v="Yes"/>
    <s v="Yes"/>
    <s v="Obesity"/>
    <s v="Diabetes"/>
  </r>
  <r>
    <s v="Id1010"/>
    <n v="39.82"/>
    <n v="6.05"/>
    <s v="yes"/>
    <s v="No"/>
    <s v="No"/>
    <n v="2"/>
    <x v="1"/>
    <n v="2"/>
    <s v="Yes"/>
    <s v="No"/>
    <s v="Obesity"/>
    <s v="Prediabetes"/>
  </r>
  <r>
    <s v="Id1011"/>
    <n v="28.12"/>
    <n v="4.67"/>
    <s v="No"/>
    <s v="No"/>
    <s v="No"/>
    <n v="2"/>
    <x v="1"/>
    <n v="2"/>
    <s v="No"/>
    <s v="No"/>
    <s v="OverWeight"/>
    <s v="Normal"/>
  </r>
  <r>
    <s v="Id1012"/>
    <n v="26.98"/>
    <n v="9.81"/>
    <s v="yes"/>
    <s v="No"/>
    <s v="No"/>
    <s v="No major surgery"/>
    <x v="1"/>
    <n v="0"/>
    <s v="Yes"/>
    <s v="No"/>
    <s v="OverWeight"/>
    <s v="Diabetes"/>
  </r>
  <r>
    <s v="Id1013"/>
    <n v="27.2"/>
    <n v="6.06"/>
    <s v="yes"/>
    <s v="No"/>
    <s v="No"/>
    <n v="2"/>
    <x v="1"/>
    <n v="2"/>
    <s v="Yes"/>
    <s v="No"/>
    <s v="OverWeight"/>
    <s v="Prediabetes"/>
  </r>
  <r>
    <s v="Id1014"/>
    <n v="25.3"/>
    <n v="5.19"/>
    <s v="yes"/>
    <s v="No"/>
    <s v="No"/>
    <n v="2"/>
    <x v="1"/>
    <n v="2"/>
    <s v="Yes"/>
    <s v="No"/>
    <s v="OverWeight"/>
    <s v="Normal"/>
  </r>
  <r>
    <s v="Id1015"/>
    <n v="30.25"/>
    <n v="10.16"/>
    <s v="No"/>
    <s v="No"/>
    <s v="No"/>
    <s v="No major surgery"/>
    <x v="1"/>
    <n v="0"/>
    <s v="No"/>
    <s v="No"/>
    <s v="Obesity"/>
    <s v="Diabetes"/>
  </r>
  <r>
    <s v="Id1016"/>
    <n v="54"/>
    <n v="4.68"/>
    <s v="yes"/>
    <s v="yes"/>
    <s v="No"/>
    <n v="2"/>
    <x v="1"/>
    <n v="2"/>
    <s v="Yes"/>
    <s v="No"/>
    <s v="Obesity"/>
    <s v="Normal"/>
  </r>
  <r>
    <s v="Id1017"/>
    <n v="51.86"/>
    <n v="5.32"/>
    <s v="yes"/>
    <s v="No"/>
    <s v="No"/>
    <s v="No major surgery"/>
    <x v="1"/>
    <n v="0"/>
    <s v="Yes"/>
    <s v="No"/>
    <s v="Obesity"/>
    <s v="Normal"/>
  </r>
  <r>
    <s v="Id1018"/>
    <n v="31.39"/>
    <n v="6.99"/>
    <s v="No"/>
    <s v="No"/>
    <s v="No"/>
    <s v="No major surgery"/>
    <x v="1"/>
    <n v="0"/>
    <s v="No"/>
    <s v="No"/>
    <s v="Obesity"/>
    <s v="Diabetes"/>
  </r>
  <r>
    <s v="Id1019"/>
    <n v="39.97"/>
    <n v="5.55"/>
    <s v="No"/>
    <s v="No"/>
    <s v="No"/>
    <s v="No major surgery"/>
    <x v="1"/>
    <n v="0"/>
    <s v="No"/>
    <s v="No"/>
    <s v="Obesity"/>
    <s v="Normal"/>
  </r>
  <r>
    <s v="Id102"/>
    <n v="53.81"/>
    <n v="8.77"/>
    <s v="yes"/>
    <s v="No"/>
    <s v="No"/>
    <s v="No major surgery"/>
    <x v="0"/>
    <n v="0"/>
    <s v="Yes"/>
    <s v="Yes"/>
    <s v="Obesity"/>
    <s v="Diabetes"/>
  </r>
  <r>
    <s v="Id1020"/>
    <n v="41.23"/>
    <n v="6.94"/>
    <s v="No"/>
    <s v="No"/>
    <s v="No"/>
    <s v="No major surgery"/>
    <x v="1"/>
    <n v="0"/>
    <s v="No"/>
    <s v="No"/>
    <s v="Obesity"/>
    <s v="Diabetes"/>
  </r>
  <r>
    <s v="Id1021"/>
    <n v="49.45"/>
    <n v="4.2"/>
    <s v="yes"/>
    <s v="No"/>
    <s v="No"/>
    <s v="No major surgery"/>
    <x v="1"/>
    <n v="0"/>
    <s v="Yes"/>
    <s v="No"/>
    <s v="Obesity"/>
    <s v="Normal"/>
  </r>
  <r>
    <s v="Id1022"/>
    <n v="41.04"/>
    <n v="5.59"/>
    <s v="No"/>
    <s v="No"/>
    <s v="No"/>
    <s v="No major surgery"/>
    <x v="1"/>
    <n v="0"/>
    <s v="No"/>
    <s v="No"/>
    <s v="Obesity"/>
    <s v="Normal"/>
  </r>
  <r>
    <s v="Id1023"/>
    <n v="27.93"/>
    <n v="9.9600000000000009"/>
    <s v="No"/>
    <s v="No"/>
    <s v="No"/>
    <s v="No major surgery"/>
    <x v="1"/>
    <n v="0"/>
    <s v="No"/>
    <s v="No"/>
    <s v="OverWeight"/>
    <s v="Diabetes"/>
  </r>
  <r>
    <s v="Id1024"/>
    <n v="21.01"/>
    <n v="7.37"/>
    <s v="No"/>
    <s v="No"/>
    <s v="No"/>
    <s v="No major surgery"/>
    <x v="1"/>
    <n v="0"/>
    <s v="No"/>
    <s v="No"/>
    <s v="NormalWeight"/>
    <s v="Diabetes"/>
  </r>
  <r>
    <s v="Id1025"/>
    <n v="52.37"/>
    <n v="5.0599999999999996"/>
    <s v="yes"/>
    <s v="yes"/>
    <s v="No"/>
    <n v="2"/>
    <x v="1"/>
    <n v="2"/>
    <s v="Yes"/>
    <s v="No"/>
    <s v="Obesity"/>
    <s v="Normal"/>
  </r>
  <r>
    <s v="Id1026"/>
    <n v="40.369999999999997"/>
    <n v="8.2100000000000009"/>
    <s v="No"/>
    <s v="No"/>
    <s v="No"/>
    <s v="No major surgery"/>
    <x v="1"/>
    <n v="0"/>
    <s v="No"/>
    <s v="No"/>
    <s v="Obesity"/>
    <s v="Diabetes"/>
  </r>
  <r>
    <s v="Id1027"/>
    <n v="41.47"/>
    <n v="10.34"/>
    <s v="No"/>
    <s v="No"/>
    <s v="No"/>
    <n v="2"/>
    <x v="1"/>
    <n v="2"/>
    <s v="No"/>
    <s v="No"/>
    <s v="Obesity"/>
    <s v="Diabetes"/>
  </r>
  <r>
    <s v="Id1028"/>
    <n v="33.725000000000001"/>
    <n v="5.51"/>
    <s v="yes"/>
    <s v="No"/>
    <s v="No"/>
    <n v="2"/>
    <x v="1"/>
    <n v="2"/>
    <s v="Yes"/>
    <s v="No"/>
    <s v="Obesity"/>
    <s v="Normal"/>
  </r>
  <r>
    <s v="Id1029"/>
    <n v="28.1"/>
    <n v="11.2"/>
    <s v="No"/>
    <s v="No"/>
    <s v="No"/>
    <s v="No major surgery"/>
    <x v="1"/>
    <n v="0"/>
    <s v="No"/>
    <s v="No"/>
    <s v="OverWeight"/>
    <s v="Diabetes"/>
  </r>
  <r>
    <s v="Id103"/>
    <n v="49.48"/>
    <n v="4.96"/>
    <s v="No"/>
    <s v="No"/>
    <s v="Yes"/>
    <n v="1"/>
    <x v="0"/>
    <n v="1"/>
    <s v="No"/>
    <s v="Yes"/>
    <s v="Obesity"/>
    <s v="Normal"/>
  </r>
  <r>
    <s v="Id1030"/>
    <n v="37.43"/>
    <n v="4.3499999999999996"/>
    <s v="yes"/>
    <s v="No"/>
    <s v="Yes"/>
    <n v="1"/>
    <x v="1"/>
    <n v="1"/>
    <s v="Yes"/>
    <s v="No"/>
    <s v="Obesity"/>
    <s v="Normal"/>
  </r>
  <r>
    <s v="Id1031"/>
    <n v="23.7"/>
    <n v="10.45"/>
    <s v="No"/>
    <s v="No"/>
    <s v="No"/>
    <s v="No major surgery"/>
    <x v="1"/>
    <n v="0"/>
    <s v="No"/>
    <s v="No"/>
    <s v="NormalWeight"/>
    <s v="Diabetes"/>
  </r>
  <r>
    <s v="Id1032"/>
    <n v="24.795000000000002"/>
    <n v="4.07"/>
    <s v="yes"/>
    <s v="No"/>
    <s v="Yes"/>
    <n v="1"/>
    <x v="1"/>
    <n v="1"/>
    <s v="Yes"/>
    <s v="No"/>
    <s v="NormalWeight"/>
    <s v="Normal"/>
  </r>
  <r>
    <s v="Id1033"/>
    <n v="31.9"/>
    <n v="8.34"/>
    <s v="No"/>
    <s v="No"/>
    <s v="No"/>
    <s v="No major surgery"/>
    <x v="1"/>
    <n v="0"/>
    <s v="No"/>
    <s v="No"/>
    <s v="Obesity"/>
    <s v="Diabetes"/>
  </r>
  <r>
    <s v="Id1034"/>
    <n v="32.68"/>
    <n v="7.41"/>
    <s v="No"/>
    <s v="No"/>
    <s v="No"/>
    <s v="No major surgery"/>
    <x v="1"/>
    <n v="0"/>
    <s v="No"/>
    <s v="No"/>
    <s v="Obesity"/>
    <s v="Diabetes"/>
  </r>
  <r>
    <s v="Id1035"/>
    <n v="47.13"/>
    <n v="4.3099999999999996"/>
    <s v="No"/>
    <s v="No"/>
    <s v="No"/>
    <s v="No major surgery"/>
    <x v="1"/>
    <n v="0"/>
    <s v="No"/>
    <s v="No"/>
    <s v="Obesity"/>
    <s v="Normal"/>
  </r>
  <r>
    <s v="Id1036"/>
    <n v="36.67"/>
    <n v="10.83"/>
    <s v="No"/>
    <s v="No"/>
    <s v="No"/>
    <s v="No major surgery"/>
    <x v="1"/>
    <n v="0"/>
    <s v="No"/>
    <s v="No"/>
    <s v="Obesity"/>
    <s v="Diabetes"/>
  </r>
  <r>
    <s v="Id1037"/>
    <n v="33.630000000000003"/>
    <n v="11.31"/>
    <s v="No"/>
    <s v="No"/>
    <s v="No"/>
    <s v="No major surgery"/>
    <x v="1"/>
    <n v="0"/>
    <s v="No"/>
    <s v="No"/>
    <s v="Obesity"/>
    <s v="Diabetes"/>
  </r>
  <r>
    <s v="Id1038"/>
    <n v="32.67"/>
    <n v="11.81"/>
    <s v="yes"/>
    <s v="No"/>
    <s v="No"/>
    <s v="No major surgery"/>
    <x v="1"/>
    <n v="0"/>
    <s v="Yes"/>
    <s v="No"/>
    <s v="Obesity"/>
    <s v="Diabetes"/>
  </r>
  <r>
    <s v="Id1039"/>
    <n v="33.299999999999997"/>
    <n v="8.26"/>
    <s v="yes"/>
    <s v="No"/>
    <s v="No"/>
    <n v="2"/>
    <x v="1"/>
    <n v="2"/>
    <s v="Yes"/>
    <s v="No"/>
    <s v="Obesity"/>
    <s v="Diabetes"/>
  </r>
  <r>
    <s v="Id104"/>
    <n v="34.1"/>
    <n v="4.43"/>
    <s v="yes"/>
    <s v="No"/>
    <s v="No"/>
    <s v="No major surgery"/>
    <x v="0"/>
    <n v="0"/>
    <s v="Yes"/>
    <s v="Yes"/>
    <s v="Obesity"/>
    <s v="Normal"/>
  </r>
  <r>
    <s v="Id1040"/>
    <n v="30.78"/>
    <n v="10.74"/>
    <s v="yes"/>
    <s v="No"/>
    <s v="No"/>
    <n v="2"/>
    <x v="1"/>
    <n v="2"/>
    <s v="Yes"/>
    <s v="No"/>
    <s v="Obesity"/>
    <s v="Diabetes"/>
  </r>
  <r>
    <s v="Id1041"/>
    <n v="28.975000000000001"/>
    <n v="7.69"/>
    <s v="yes"/>
    <s v="No"/>
    <s v="No"/>
    <s v="No major surgery"/>
    <x v="1"/>
    <n v="0"/>
    <s v="Yes"/>
    <s v="No"/>
    <s v="OverWeight"/>
    <s v="Diabetes"/>
  </r>
  <r>
    <s v="Id1042"/>
    <n v="33.4"/>
    <n v="4.84"/>
    <s v="No"/>
    <s v="No"/>
    <s v="No"/>
    <s v="No major surgery"/>
    <x v="1"/>
    <n v="0"/>
    <s v="No"/>
    <s v="No"/>
    <s v="Obesity"/>
    <s v="Normal"/>
  </r>
  <r>
    <s v="Id1043"/>
    <n v="21.5"/>
    <n v="9.77"/>
    <s v="yes"/>
    <s v="No"/>
    <s v="No"/>
    <s v="No major surgery"/>
    <x v="1"/>
    <n v="0"/>
    <s v="Yes"/>
    <s v="No"/>
    <s v="NormalWeight"/>
    <s v="Diabetes"/>
  </r>
  <r>
    <s v="Id1044"/>
    <n v="38.14"/>
    <n v="5.84"/>
    <s v="No"/>
    <s v="No"/>
    <s v="No"/>
    <s v="No major surgery"/>
    <x v="1"/>
    <n v="0"/>
    <s v="No"/>
    <s v="No"/>
    <s v="Obesity"/>
    <s v="Prediabetes"/>
  </r>
  <r>
    <s v="Id1045"/>
    <n v="35.42"/>
    <n v="8.6999999999999993"/>
    <s v="yes"/>
    <s v="No"/>
    <s v="No"/>
    <n v="1"/>
    <x v="1"/>
    <n v="1"/>
    <s v="Yes"/>
    <s v="No"/>
    <s v="Obesity"/>
    <s v="Diabetes"/>
  </r>
  <r>
    <s v="Id1046"/>
    <n v="35.625"/>
    <n v="10.79"/>
    <s v="No"/>
    <s v="No"/>
    <s v="No"/>
    <s v="No major surgery"/>
    <x v="1"/>
    <n v="0"/>
    <s v="No"/>
    <s v="No"/>
    <s v="Obesity"/>
    <s v="Diabetes"/>
  </r>
  <r>
    <s v="Id1047"/>
    <n v="45.51"/>
    <n v="4.32"/>
    <s v="No"/>
    <s v="No"/>
    <s v="No"/>
    <n v="1"/>
    <x v="1"/>
    <n v="1"/>
    <s v="No"/>
    <s v="No"/>
    <s v="Obesity"/>
    <s v="Normal"/>
  </r>
  <r>
    <s v="Id1048"/>
    <n v="37.1"/>
    <n v="7.19"/>
    <s v="yes"/>
    <s v="No"/>
    <s v="No"/>
    <s v="No major surgery"/>
    <x v="1"/>
    <n v="0"/>
    <s v="Yes"/>
    <s v="No"/>
    <s v="Obesity"/>
    <s v="Diabetes"/>
  </r>
  <r>
    <s v="Id1049"/>
    <n v="30.5"/>
    <n v="11.94"/>
    <s v="yes"/>
    <s v="No"/>
    <s v="No"/>
    <s v="No major surgery"/>
    <x v="1"/>
    <n v="0"/>
    <s v="Yes"/>
    <s v="No"/>
    <s v="Obesity"/>
    <s v="Diabetes"/>
  </r>
  <r>
    <s v="Id105"/>
    <n v="35.299999999999997"/>
    <n v="5.82"/>
    <s v="yes"/>
    <s v="No"/>
    <s v="Yes"/>
    <n v="1"/>
    <x v="0"/>
    <n v="1"/>
    <s v="Yes"/>
    <s v="Yes"/>
    <s v="Obesity"/>
    <s v="Prediabetes"/>
  </r>
  <r>
    <s v="Id1050"/>
    <n v="28.16"/>
    <n v="5.56"/>
    <s v="No"/>
    <s v="No"/>
    <s v="No"/>
    <n v="2"/>
    <x v="1"/>
    <n v="2"/>
    <s v="No"/>
    <s v="No"/>
    <s v="OverWeight"/>
    <s v="Normal"/>
  </r>
  <r>
    <s v="Id1051"/>
    <n v="29.1"/>
    <n v="5.64"/>
    <s v="yes"/>
    <s v="No"/>
    <s v="No"/>
    <s v="No major surgery"/>
    <x v="1"/>
    <n v="0"/>
    <s v="Yes"/>
    <s v="No"/>
    <s v="OverWeight"/>
    <s v="Normal"/>
  </r>
  <r>
    <s v="Id1052"/>
    <n v="30.22"/>
    <n v="4.6500000000000004"/>
    <s v="No"/>
    <s v="No"/>
    <s v="No"/>
    <s v="No major surgery"/>
    <x v="1"/>
    <n v="0"/>
    <s v="No"/>
    <s v="No"/>
    <s v="Obesity"/>
    <s v="Normal"/>
  </r>
  <r>
    <s v="Id1053"/>
    <n v="24.29"/>
    <n v="9.0500000000000007"/>
    <s v="No"/>
    <s v="No"/>
    <s v="No"/>
    <s v="No major surgery"/>
    <x v="1"/>
    <n v="0"/>
    <s v="No"/>
    <s v="No"/>
    <s v="NormalWeight"/>
    <s v="Diabetes"/>
  </r>
  <r>
    <s v="Id1054"/>
    <n v="29.39"/>
    <n v="4.5199999999999996"/>
    <s v="yes"/>
    <s v="No"/>
    <s v="No"/>
    <s v="No major surgery"/>
    <x v="1"/>
    <n v="0"/>
    <s v="Yes"/>
    <s v="No"/>
    <s v="OverWeight"/>
    <s v="Normal"/>
  </r>
  <r>
    <s v="Id1055"/>
    <n v="25.66"/>
    <n v="4.62"/>
    <s v="yes"/>
    <s v="No"/>
    <s v="No"/>
    <n v="1"/>
    <x v="1"/>
    <n v="1"/>
    <s v="Yes"/>
    <s v="No"/>
    <s v="OverWeight"/>
    <s v="Normal"/>
  </r>
  <r>
    <s v="Id1056"/>
    <n v="39.11"/>
    <n v="5.87"/>
    <s v="No"/>
    <s v="No"/>
    <s v="No"/>
    <s v="No major surgery"/>
    <x v="1"/>
    <n v="0"/>
    <s v="No"/>
    <s v="No"/>
    <s v="Obesity"/>
    <s v="Prediabetes"/>
  </r>
  <r>
    <s v="Id1057"/>
    <n v="43.78"/>
    <n v="5.71"/>
    <s v="No"/>
    <s v="No"/>
    <s v="No"/>
    <n v="1"/>
    <x v="1"/>
    <n v="1"/>
    <s v="No"/>
    <s v="No"/>
    <s v="Obesity"/>
    <s v="Prediabetes"/>
  </r>
  <r>
    <s v="Id1058"/>
    <n v="24.35"/>
    <n v="9.08"/>
    <s v="No"/>
    <s v="No"/>
    <s v="No"/>
    <s v="No major surgery"/>
    <x v="1"/>
    <n v="0"/>
    <s v="No"/>
    <s v="No"/>
    <s v="NormalWeight"/>
    <s v="Diabetes"/>
  </r>
  <r>
    <s v="Id1059"/>
    <n v="40.299999999999997"/>
    <n v="5.3"/>
    <s v="yes"/>
    <s v="No"/>
    <s v="No"/>
    <n v="2"/>
    <x v="1"/>
    <n v="2"/>
    <s v="Yes"/>
    <s v="No"/>
    <s v="Obesity"/>
    <s v="Normal"/>
  </r>
  <r>
    <s v="Id106"/>
    <n v="43.83"/>
    <n v="6.03"/>
    <s v="yes"/>
    <s v="No"/>
    <s v="No"/>
    <n v="2"/>
    <x v="0"/>
    <n v="2"/>
    <s v="Yes"/>
    <s v="Yes"/>
    <s v="Obesity"/>
    <s v="Prediabetes"/>
  </r>
  <r>
    <s v="Id1060"/>
    <n v="32.774999999999999"/>
    <n v="11.76"/>
    <s v="yes"/>
    <s v="No"/>
    <s v="No"/>
    <s v="No major surgery"/>
    <x v="1"/>
    <n v="0"/>
    <s v="Yes"/>
    <s v="No"/>
    <s v="Obesity"/>
    <s v="Diabetes"/>
  </r>
  <r>
    <s v="Id1061"/>
    <n v="39.6"/>
    <n v="5.1100000000000003"/>
    <s v="yes"/>
    <s v="No"/>
    <s v="No"/>
    <n v="2"/>
    <x v="1"/>
    <n v="2"/>
    <s v="Yes"/>
    <s v="No"/>
    <s v="Obesity"/>
    <s v="Normal"/>
  </r>
  <r>
    <s v="Id1062"/>
    <n v="30.97"/>
    <n v="5.54"/>
    <s v="No"/>
    <s v="No"/>
    <s v="No"/>
    <n v="2"/>
    <x v="1"/>
    <n v="2"/>
    <s v="No"/>
    <s v="No"/>
    <s v="Obesity"/>
    <s v="Normal"/>
  </r>
  <r>
    <s v="Id1063"/>
    <n v="27.645"/>
    <n v="8.8699999999999992"/>
    <s v="yes"/>
    <s v="No"/>
    <s v="No"/>
    <s v="No major surgery"/>
    <x v="1"/>
    <n v="0"/>
    <s v="Yes"/>
    <s v="No"/>
    <s v="OverWeight"/>
    <s v="Diabetes"/>
  </r>
  <r>
    <s v="Id1064"/>
    <n v="34.43"/>
    <n v="5.96"/>
    <s v="yes"/>
    <s v="No"/>
    <s v="No"/>
    <n v="2"/>
    <x v="1"/>
    <n v="2"/>
    <s v="Yes"/>
    <s v="No"/>
    <s v="Obesity"/>
    <s v="Prediabetes"/>
  </r>
  <r>
    <s v="Id1065"/>
    <n v="39.6"/>
    <n v="4.4400000000000004"/>
    <s v="yes"/>
    <s v="No"/>
    <s v="Yes"/>
    <n v="1"/>
    <x v="1"/>
    <n v="1"/>
    <s v="Yes"/>
    <s v="No"/>
    <s v="Obesity"/>
    <s v="Normal"/>
  </r>
  <r>
    <s v="Id1066"/>
    <n v="22.1"/>
    <n v="4.6500000000000004"/>
    <s v="yes"/>
    <s v="No"/>
    <s v="No"/>
    <n v="2"/>
    <x v="1"/>
    <n v="2"/>
    <s v="Yes"/>
    <s v="No"/>
    <s v="NormalWeight"/>
    <s v="Normal"/>
  </r>
  <r>
    <s v="Id1067"/>
    <n v="33.25"/>
    <n v="5.64"/>
    <s v="yes"/>
    <s v="No"/>
    <s v="Yes"/>
    <n v="1"/>
    <x v="1"/>
    <n v="1"/>
    <s v="Yes"/>
    <s v="No"/>
    <s v="Obesity"/>
    <s v="Normal"/>
  </r>
  <r>
    <s v="Id1068"/>
    <n v="33.33"/>
    <n v="10.19"/>
    <s v="No"/>
    <s v="No"/>
    <s v="No"/>
    <s v="No major surgery"/>
    <x v="1"/>
    <n v="0"/>
    <s v="No"/>
    <s v="No"/>
    <s v="Obesity"/>
    <s v="Diabetes"/>
  </r>
  <r>
    <s v="Id1069"/>
    <n v="30.5"/>
    <n v="10.79"/>
    <s v="No"/>
    <s v="No"/>
    <s v="No"/>
    <s v="No major surgery"/>
    <x v="1"/>
    <n v="0"/>
    <s v="No"/>
    <s v="No"/>
    <s v="Obesity"/>
    <s v="Diabetes"/>
  </r>
  <r>
    <s v="Id107"/>
    <n v="50.07"/>
    <n v="9.27"/>
    <s v="No"/>
    <s v="No"/>
    <s v="No"/>
    <s v="No major surgery"/>
    <x v="0"/>
    <n v="0"/>
    <s v="No"/>
    <s v="Yes"/>
    <s v="Obesity"/>
    <s v="Diabetes"/>
  </r>
  <r>
    <s v="Id1070"/>
    <n v="30.3"/>
    <n v="4.24"/>
    <s v="No"/>
    <s v="No"/>
    <s v="No"/>
    <s v="No major surgery"/>
    <x v="1"/>
    <n v="0"/>
    <s v="No"/>
    <s v="No"/>
    <s v="Obesity"/>
    <s v="Normal"/>
  </r>
  <r>
    <s v="Id1071"/>
    <n v="26.22"/>
    <n v="5.83"/>
    <s v="No"/>
    <s v="No"/>
    <s v="No"/>
    <n v="2"/>
    <x v="1"/>
    <n v="2"/>
    <s v="No"/>
    <s v="No"/>
    <s v="OverWeight"/>
    <s v="Prediabetes"/>
  </r>
  <r>
    <s v="Id1072"/>
    <n v="29.99"/>
    <n v="11.85"/>
    <s v="No"/>
    <s v="No"/>
    <s v="No"/>
    <s v="No major surgery"/>
    <x v="1"/>
    <n v="0"/>
    <s v="No"/>
    <s v="No"/>
    <s v="OverWeight"/>
    <s v="Diabetes"/>
  </r>
  <r>
    <s v="Id1073"/>
    <n v="36.380000000000003"/>
    <n v="5.98"/>
    <s v="No"/>
    <s v="No"/>
    <s v="No"/>
    <n v="1"/>
    <x v="1"/>
    <n v="1"/>
    <s v="No"/>
    <s v="No"/>
    <s v="Obesity"/>
    <s v="Prediabetes"/>
  </r>
  <r>
    <s v="Id1074"/>
    <n v="31.16"/>
    <n v="4.26"/>
    <s v="yes"/>
    <s v="No"/>
    <s v="Yes"/>
    <n v="1"/>
    <x v="1"/>
    <n v="1"/>
    <s v="Yes"/>
    <s v="No"/>
    <s v="Obesity"/>
    <s v="Normal"/>
  </r>
  <r>
    <s v="Id1075"/>
    <n v="25.55"/>
    <n v="4.96"/>
    <s v="yes"/>
    <s v="No"/>
    <s v="No"/>
    <n v="1"/>
    <x v="1"/>
    <n v="1"/>
    <s v="Yes"/>
    <s v="No"/>
    <s v="OverWeight"/>
    <s v="Normal"/>
  </r>
  <r>
    <s v="Id1076"/>
    <n v="28.77"/>
    <n v="4"/>
    <s v="yes"/>
    <s v="No"/>
    <s v="No"/>
    <s v="No major surgery"/>
    <x v="1"/>
    <n v="0"/>
    <s v="Yes"/>
    <s v="No"/>
    <s v="OverWeight"/>
    <s v="Normal"/>
  </r>
  <r>
    <s v="Id1077"/>
    <n v="23.14"/>
    <n v="4.1500000000000004"/>
    <s v="yes"/>
    <s v="No"/>
    <s v="No"/>
    <n v="1"/>
    <x v="1"/>
    <n v="1"/>
    <s v="Yes"/>
    <s v="No"/>
    <s v="NormalWeight"/>
    <s v="Normal"/>
  </r>
  <r>
    <s v="Id1078"/>
    <n v="39.6"/>
    <n v="11.36"/>
    <s v="No"/>
    <s v="No"/>
    <s v="No"/>
    <s v="No major surgery"/>
    <x v="1"/>
    <n v="0"/>
    <s v="No"/>
    <s v="No"/>
    <s v="Obesity"/>
    <s v="Diabetes"/>
  </r>
  <r>
    <s v="Id1079"/>
    <n v="29.2"/>
    <n v="7.53"/>
    <s v="No"/>
    <s v="No"/>
    <s v="No"/>
    <s v="No major surgery"/>
    <x v="1"/>
    <n v="0"/>
    <s v="No"/>
    <s v="No"/>
    <s v="OverWeight"/>
    <s v="Diabetes"/>
  </r>
  <r>
    <s v="Id108"/>
    <n v="32.774999999999999"/>
    <n v="5.53"/>
    <s v="No"/>
    <s v="No"/>
    <s v="No"/>
    <s v="No major surgery"/>
    <x v="0"/>
    <n v="0"/>
    <s v="No"/>
    <s v="Yes"/>
    <s v="Obesity"/>
    <s v="Normal"/>
  </r>
  <r>
    <s v="Id1080"/>
    <n v="32.774999999999999"/>
    <n v="7.95"/>
    <s v="No"/>
    <s v="No"/>
    <s v="No"/>
    <s v="No major surgery"/>
    <x v="1"/>
    <n v="0"/>
    <s v="No"/>
    <s v="No"/>
    <s v="Obesity"/>
    <s v="Diabetes"/>
  </r>
  <r>
    <s v="Id1081"/>
    <n v="24.035"/>
    <n v="8.5"/>
    <s v="No"/>
    <s v="No"/>
    <s v="No"/>
    <s v="No major surgery"/>
    <x v="1"/>
    <n v="0"/>
    <s v="No"/>
    <s v="No"/>
    <s v="NormalWeight"/>
    <s v="Diabetes"/>
  </r>
  <r>
    <s v="Id1082"/>
    <n v="30.55"/>
    <n v="5.89"/>
    <s v="No"/>
    <s v="No"/>
    <s v="Yes"/>
    <n v="1"/>
    <x v="1"/>
    <n v="1"/>
    <s v="No"/>
    <s v="No"/>
    <s v="Obesity"/>
    <s v="Prediabetes"/>
  </r>
  <r>
    <s v="Id1083"/>
    <n v="28.81"/>
    <n v="8.76"/>
    <s v="No"/>
    <s v="No"/>
    <s v="No"/>
    <n v="2"/>
    <x v="1"/>
    <n v="2"/>
    <s v="No"/>
    <s v="No"/>
    <s v="OverWeight"/>
    <s v="Diabetes"/>
  </r>
  <r>
    <s v="Id1084"/>
    <n v="31.66"/>
    <n v="4.1100000000000003"/>
    <s v="No"/>
    <s v="No"/>
    <s v="No"/>
    <s v="No major surgery"/>
    <x v="1"/>
    <n v="0"/>
    <s v="No"/>
    <s v="No"/>
    <s v="Obesity"/>
    <s v="Normal"/>
  </r>
  <r>
    <s v="Id1085"/>
    <n v="28.215"/>
    <n v="7.56"/>
    <s v="yes"/>
    <s v="No"/>
    <s v="No"/>
    <n v="1"/>
    <x v="1"/>
    <n v="1"/>
    <s v="Yes"/>
    <s v="No"/>
    <s v="OverWeight"/>
    <s v="Diabetes"/>
  </r>
  <r>
    <s v="Id1086"/>
    <n v="26.12"/>
    <n v="4.17"/>
    <s v="yes"/>
    <s v="No"/>
    <s v="Yes"/>
    <n v="1"/>
    <x v="1"/>
    <n v="1"/>
    <s v="Yes"/>
    <s v="No"/>
    <s v="OverWeight"/>
    <s v="Normal"/>
  </r>
  <r>
    <s v="Id1087"/>
    <n v="36.630000000000003"/>
    <n v="11.42"/>
    <s v="No"/>
    <s v="No"/>
    <s v="No"/>
    <n v="2"/>
    <x v="1"/>
    <n v="2"/>
    <s v="No"/>
    <s v="No"/>
    <s v="Obesity"/>
    <s v="Diabetes"/>
  </r>
  <r>
    <s v="Id1088"/>
    <n v="33.344999999999999"/>
    <n v="7.33"/>
    <s v="No"/>
    <s v="No"/>
    <s v="No"/>
    <n v="2"/>
    <x v="1"/>
    <n v="2"/>
    <s v="No"/>
    <s v="No"/>
    <s v="Obesity"/>
    <s v="Diabetes"/>
  </r>
  <r>
    <s v="Id1089"/>
    <n v="27.11"/>
    <n v="6.7"/>
    <s v="No"/>
    <s v="No"/>
    <s v="No"/>
    <s v="No major surgery"/>
    <x v="1"/>
    <n v="0"/>
    <s v="No"/>
    <s v="No"/>
    <s v="OverWeight"/>
    <s v="Diabetes"/>
  </r>
  <r>
    <s v="Id109"/>
    <n v="34.104999999999997"/>
    <n v="5.07"/>
    <s v="No"/>
    <s v="No"/>
    <s v="No"/>
    <n v="1"/>
    <x v="0"/>
    <n v="1"/>
    <s v="No"/>
    <s v="Yes"/>
    <s v="Obesity"/>
    <s v="Normal"/>
  </r>
  <r>
    <s v="Id1090"/>
    <n v="26.6"/>
    <n v="5.27"/>
    <s v="yes"/>
    <s v="No"/>
    <s v="Yes"/>
    <n v="1"/>
    <x v="1"/>
    <n v="1"/>
    <s v="Yes"/>
    <s v="No"/>
    <s v="OverWeight"/>
    <s v="Normal"/>
  </r>
  <r>
    <s v="Id1091"/>
    <n v="30.41"/>
    <n v="7.72"/>
    <s v="No"/>
    <s v="No"/>
    <s v="No"/>
    <s v="No major surgery"/>
    <x v="1"/>
    <n v="0"/>
    <s v="No"/>
    <s v="No"/>
    <s v="Obesity"/>
    <s v="Diabetes"/>
  </r>
  <r>
    <s v="Id1092"/>
    <n v="28.98"/>
    <n v="8.68"/>
    <s v="No"/>
    <s v="No"/>
    <s v="No"/>
    <n v="2"/>
    <x v="1"/>
    <n v="2"/>
    <s v="No"/>
    <s v="No"/>
    <s v="OverWeight"/>
    <s v="Diabetes"/>
  </r>
  <r>
    <s v="Id1093"/>
    <n v="31.24"/>
    <n v="9.8000000000000007"/>
    <s v="No"/>
    <s v="No"/>
    <s v="No"/>
    <s v="No major surgery"/>
    <x v="1"/>
    <n v="0"/>
    <s v="No"/>
    <s v="No"/>
    <s v="Obesity"/>
    <s v="Diabetes"/>
  </r>
  <r>
    <s v="Id1094"/>
    <n v="31.54"/>
    <n v="4.4400000000000004"/>
    <s v="No"/>
    <s v="No"/>
    <s v="No"/>
    <s v="No major surgery"/>
    <x v="1"/>
    <n v="0"/>
    <s v="No"/>
    <s v="No"/>
    <s v="Obesity"/>
    <s v="Normal"/>
  </r>
  <r>
    <s v="Id1095"/>
    <n v="38.6"/>
    <n v="7.19"/>
    <s v="yes"/>
    <s v="No"/>
    <s v="No"/>
    <n v="2"/>
    <x v="1"/>
    <n v="2"/>
    <s v="Yes"/>
    <s v="No"/>
    <s v="Obesity"/>
    <s v="Diabetes"/>
  </r>
  <r>
    <s v="Id1096"/>
    <n v="37.950000000000003"/>
    <n v="6.06"/>
    <s v="No"/>
    <s v="No"/>
    <s v="No"/>
    <s v="No major surgery"/>
    <x v="1"/>
    <n v="0"/>
    <s v="No"/>
    <s v="No"/>
    <s v="Obesity"/>
    <s v="Prediabetes"/>
  </r>
  <r>
    <s v="Id1097"/>
    <n v="38.97"/>
    <n v="5.12"/>
    <s v="No"/>
    <s v="No"/>
    <s v="No"/>
    <s v="No major surgery"/>
    <x v="1"/>
    <n v="0"/>
    <s v="No"/>
    <s v="No"/>
    <s v="Obesity"/>
    <s v="Normal"/>
  </r>
  <r>
    <s v="Id1098"/>
    <n v="21.2"/>
    <n v="10.72"/>
    <s v="No"/>
    <s v="No"/>
    <s v="No"/>
    <s v="No major surgery"/>
    <x v="1"/>
    <n v="0"/>
    <s v="No"/>
    <s v="No"/>
    <s v="NormalWeight"/>
    <s v="Diabetes"/>
  </r>
  <r>
    <s v="Id1099"/>
    <n v="23.96"/>
    <n v="9.58"/>
    <s v="yes"/>
    <s v="No"/>
    <s v="Yes"/>
    <n v="1"/>
    <x v="1"/>
    <n v="1"/>
    <s v="Yes"/>
    <s v="No"/>
    <s v="NormalWeight"/>
    <s v="Diabetes"/>
  </r>
  <r>
    <s v="Id11"/>
    <n v="37.700000000000003"/>
    <n v="5.96"/>
    <s v="yes"/>
    <s v="No"/>
    <s v="No"/>
    <n v="2"/>
    <x v="0"/>
    <n v="2"/>
    <s v="Yes"/>
    <s v="Yes"/>
    <s v="Obesity"/>
    <s v="Prediabetes"/>
  </r>
  <r>
    <s v="Id110"/>
    <n v="48.93"/>
    <n v="11.17"/>
    <s v="yes"/>
    <s v="No"/>
    <s v="No"/>
    <n v="1"/>
    <x v="0"/>
    <n v="1"/>
    <s v="Yes"/>
    <s v="Yes"/>
    <s v="Obesity"/>
    <s v="Diabetes"/>
  </r>
  <r>
    <s v="Id1100"/>
    <n v="35.93"/>
    <n v="6.4"/>
    <s v="yes"/>
    <s v="No"/>
    <s v="No"/>
    <n v="1"/>
    <x v="1"/>
    <n v="1"/>
    <s v="Yes"/>
    <s v="No"/>
    <s v="Obesity"/>
    <s v="Diabetes"/>
  </r>
  <r>
    <s v="Id1101"/>
    <n v="26.11"/>
    <n v="6.8"/>
    <s v="yes"/>
    <s v="No"/>
    <s v="No"/>
    <n v="2"/>
    <x v="1"/>
    <n v="2"/>
    <s v="Yes"/>
    <s v="No"/>
    <s v="OverWeight"/>
    <s v="Diabetes"/>
  </r>
  <r>
    <s v="Id1102"/>
    <n v="32.299999999999997"/>
    <n v="9.48"/>
    <s v="No"/>
    <s v="No"/>
    <s v="No"/>
    <n v="2"/>
    <x v="1"/>
    <n v="2"/>
    <s v="No"/>
    <s v="No"/>
    <s v="Obesity"/>
    <s v="Diabetes"/>
  </r>
  <r>
    <s v="Id1103"/>
    <n v="28.69"/>
    <n v="7.45"/>
    <s v="No"/>
    <s v="No"/>
    <s v="No"/>
    <n v="2"/>
    <x v="1"/>
    <n v="2"/>
    <s v="No"/>
    <s v="No"/>
    <s v="OverWeight"/>
    <s v="Diabetes"/>
  </r>
  <r>
    <s v="Id1104"/>
    <n v="31.28"/>
    <n v="6.94"/>
    <s v="yes"/>
    <s v="No"/>
    <s v="No"/>
    <n v="1"/>
    <x v="1"/>
    <n v="1"/>
    <s v="Yes"/>
    <s v="No"/>
    <s v="Obesity"/>
    <s v="Diabetes"/>
  </r>
  <r>
    <s v="Id1105"/>
    <n v="30.21"/>
    <n v="7.83"/>
    <s v="No"/>
    <s v="No"/>
    <s v="No"/>
    <s v="No major surgery"/>
    <x v="1"/>
    <n v="0"/>
    <s v="No"/>
    <s v="No"/>
    <s v="Obesity"/>
    <s v="Diabetes"/>
  </r>
  <r>
    <s v="Id1106"/>
    <n v="38.28"/>
    <n v="10.17"/>
    <s v="yes"/>
    <s v="No"/>
    <s v="No"/>
    <s v="No major surgery"/>
    <x v="1"/>
    <n v="0"/>
    <s v="Yes"/>
    <s v="No"/>
    <s v="Obesity"/>
    <s v="Diabetes"/>
  </r>
  <r>
    <s v="Id1107"/>
    <n v="29.9"/>
    <n v="8.9600000000000009"/>
    <s v="yes"/>
    <s v="No"/>
    <s v="No"/>
    <s v="No major surgery"/>
    <x v="1"/>
    <n v="0"/>
    <s v="Yes"/>
    <s v="No"/>
    <s v="OverWeight"/>
    <s v="Diabetes"/>
  </r>
  <r>
    <s v="Id1108"/>
    <n v="23.18"/>
    <n v="6.96"/>
    <s v="yes"/>
    <s v="No"/>
    <s v="No"/>
    <n v="2"/>
    <x v="1"/>
    <n v="2"/>
    <s v="Yes"/>
    <s v="No"/>
    <s v="NormalWeight"/>
    <s v="Diabetes"/>
  </r>
  <r>
    <s v="Id1109"/>
    <n v="33.020000000000003"/>
    <n v="5.07"/>
    <s v="yes"/>
    <s v="No"/>
    <s v="No"/>
    <s v="No major surgery"/>
    <x v="1"/>
    <n v="0"/>
    <s v="Yes"/>
    <s v="No"/>
    <s v="Obesity"/>
    <s v="Normal"/>
  </r>
  <r>
    <s v="Id111"/>
    <n v="37.07"/>
    <n v="6.14"/>
    <s v="yes"/>
    <s v="No"/>
    <s v="No"/>
    <s v="No major surgery"/>
    <x v="0"/>
    <n v="0"/>
    <s v="Yes"/>
    <s v="Yes"/>
    <s v="Obesity"/>
    <s v="Prediabetes"/>
  </r>
  <r>
    <s v="Id1110"/>
    <n v="27.29"/>
    <n v="5.85"/>
    <s v="No"/>
    <s v="No"/>
    <s v="No"/>
    <n v="2"/>
    <x v="1"/>
    <n v="2"/>
    <s v="No"/>
    <s v="No"/>
    <s v="OverWeight"/>
    <s v="Prediabetes"/>
  </r>
  <r>
    <s v="Id1111"/>
    <n v="23.18"/>
    <n v="10.56"/>
    <s v="No"/>
    <s v="No"/>
    <s v="No"/>
    <n v="2"/>
    <x v="1"/>
    <n v="2"/>
    <s v="No"/>
    <s v="No"/>
    <s v="NormalWeight"/>
    <s v="Diabetes"/>
  </r>
  <r>
    <s v="Id1112"/>
    <n v="32.659999999999997"/>
    <n v="8.92"/>
    <s v="yes"/>
    <s v="No"/>
    <s v="No"/>
    <s v="No major surgery"/>
    <x v="1"/>
    <n v="0"/>
    <s v="Yes"/>
    <s v="No"/>
    <s v="Obesity"/>
    <s v="Diabetes"/>
  </r>
  <r>
    <s v="Id1113"/>
    <n v="30.78"/>
    <n v="8.6300000000000008"/>
    <s v="No"/>
    <s v="No"/>
    <s v="No"/>
    <s v="No major surgery"/>
    <x v="1"/>
    <n v="0"/>
    <s v="No"/>
    <s v="No"/>
    <s v="Obesity"/>
    <s v="Diabetes"/>
  </r>
  <r>
    <s v="Id1114"/>
    <n v="47.2"/>
    <n v="6.29"/>
    <s v="yes"/>
    <s v="No"/>
    <s v="Yes"/>
    <n v="1"/>
    <x v="1"/>
    <n v="1"/>
    <s v="Yes"/>
    <s v="No"/>
    <s v="Obesity"/>
    <s v="Prediabetes"/>
  </r>
  <r>
    <s v="Id1115"/>
    <n v="31.6"/>
    <n v="5.75"/>
    <s v="No"/>
    <s v="No"/>
    <s v="No"/>
    <n v="2"/>
    <x v="1"/>
    <n v="2"/>
    <s v="No"/>
    <s v="No"/>
    <s v="Obesity"/>
    <s v="Prediabetes"/>
  </r>
  <r>
    <s v="Id1116"/>
    <n v="33.914999999999999"/>
    <n v="6.66"/>
    <s v="yes"/>
    <s v="No"/>
    <s v="No"/>
    <n v="1"/>
    <x v="1"/>
    <n v="1"/>
    <s v="Yes"/>
    <s v="No"/>
    <s v="Obesity"/>
    <s v="Diabetes"/>
  </r>
  <r>
    <s v="Id1117"/>
    <n v="23.54"/>
    <n v="5.0999999999999996"/>
    <s v="No"/>
    <s v="No"/>
    <s v="No"/>
    <n v="2"/>
    <x v="1"/>
    <n v="2"/>
    <s v="No"/>
    <s v="No"/>
    <s v="NormalWeight"/>
    <s v="Normal"/>
  </r>
  <r>
    <s v="Id1118"/>
    <n v="27.074999999999999"/>
    <n v="4.41"/>
    <s v="No"/>
    <s v="No"/>
    <s v="No"/>
    <n v="2"/>
    <x v="1"/>
    <n v="2"/>
    <s v="No"/>
    <s v="No"/>
    <s v="OverWeight"/>
    <s v="Normal"/>
  </r>
  <r>
    <s v="Id1119"/>
    <n v="25.8"/>
    <n v="5.52"/>
    <s v="yes"/>
    <s v="No"/>
    <s v="No"/>
    <s v="No major surgery"/>
    <x v="1"/>
    <n v="0"/>
    <s v="Yes"/>
    <s v="No"/>
    <s v="OverWeight"/>
    <s v="Normal"/>
  </r>
  <r>
    <s v="Id112"/>
    <n v="51.51"/>
    <n v="6.26"/>
    <s v="yes"/>
    <s v="No"/>
    <s v="Yes"/>
    <n v="1"/>
    <x v="0"/>
    <n v="1"/>
    <s v="Yes"/>
    <s v="Yes"/>
    <s v="Obesity"/>
    <s v="Prediabetes"/>
  </r>
  <r>
    <s v="Id1120"/>
    <n v="36.1"/>
    <n v="4.62"/>
    <s v="yes"/>
    <s v="No"/>
    <s v="Yes"/>
    <n v="1"/>
    <x v="1"/>
    <n v="1"/>
    <s v="Yes"/>
    <s v="No"/>
    <s v="Obesity"/>
    <s v="Normal"/>
  </r>
  <r>
    <s v="Id1121"/>
    <n v="30.495000000000001"/>
    <n v="5.74"/>
    <s v="yes"/>
    <s v="No"/>
    <s v="Yes"/>
    <n v="1"/>
    <x v="1"/>
    <n v="1"/>
    <s v="Yes"/>
    <s v="No"/>
    <s v="Obesity"/>
    <s v="Prediabetes"/>
  </r>
  <r>
    <s v="Id1122"/>
    <n v="21.4"/>
    <n v="6.3"/>
    <s v="yes"/>
    <s v="No"/>
    <s v="Yes"/>
    <n v="1"/>
    <x v="1"/>
    <n v="1"/>
    <s v="Yes"/>
    <s v="No"/>
    <s v="NormalWeight"/>
    <s v="Prediabetes"/>
  </r>
  <r>
    <s v="Id1123"/>
    <n v="32.299999999999997"/>
    <n v="10.27"/>
    <s v="No"/>
    <s v="No"/>
    <s v="No"/>
    <s v="No major surgery"/>
    <x v="1"/>
    <n v="0"/>
    <s v="No"/>
    <s v="No"/>
    <s v="Obesity"/>
    <s v="Diabetes"/>
  </r>
  <r>
    <s v="Id1124"/>
    <n v="29.78"/>
    <n v="5.85"/>
    <s v="No"/>
    <s v="No"/>
    <s v="Yes"/>
    <n v="1"/>
    <x v="1"/>
    <n v="1"/>
    <s v="No"/>
    <s v="No"/>
    <s v="OverWeight"/>
    <s v="Prediabetes"/>
  </r>
  <r>
    <s v="Id1125"/>
    <n v="34.76"/>
    <n v="5.92"/>
    <s v="yes"/>
    <s v="No"/>
    <s v="No"/>
    <n v="1"/>
    <x v="1"/>
    <n v="1"/>
    <s v="Yes"/>
    <s v="No"/>
    <s v="Obesity"/>
    <s v="Prediabetes"/>
  </r>
  <r>
    <s v="Id1126"/>
    <n v="18.335000000000001"/>
    <n v="10.01"/>
    <s v="yes"/>
    <s v="No"/>
    <s v="No"/>
    <n v="2"/>
    <x v="1"/>
    <n v="2"/>
    <s v="Yes"/>
    <s v="No"/>
    <s v="Underweight"/>
    <s v="Diabetes"/>
  </r>
  <r>
    <s v="Id1127"/>
    <n v="32.299999999999997"/>
    <n v="9.59"/>
    <s v="No"/>
    <s v="No"/>
    <s v="No"/>
    <s v="No major surgery"/>
    <x v="1"/>
    <n v="0"/>
    <s v="No"/>
    <s v="No"/>
    <s v="Obesity"/>
    <s v="Diabetes"/>
  </r>
  <r>
    <s v="Id1128"/>
    <n v="27.74"/>
    <n v="10.37"/>
    <s v="No"/>
    <s v="No"/>
    <s v="No"/>
    <s v="No major surgery"/>
    <x v="1"/>
    <n v="0"/>
    <s v="No"/>
    <s v="No"/>
    <s v="OverWeight"/>
    <s v="Diabetes"/>
  </r>
  <r>
    <s v="Id1129"/>
    <n v="24"/>
    <n v="4.01"/>
    <s v="yes"/>
    <s v="No"/>
    <s v="No"/>
    <n v="1"/>
    <x v="1"/>
    <n v="1"/>
    <s v="Yes"/>
    <s v="No"/>
    <s v="NormalWeight"/>
    <s v="Normal"/>
  </r>
  <r>
    <s v="Id113"/>
    <n v="34.799999999999997"/>
    <n v="4.72"/>
    <s v="yes"/>
    <s v="No"/>
    <s v="No"/>
    <s v="No major surgery"/>
    <x v="0"/>
    <n v="0"/>
    <s v="Yes"/>
    <s v="Yes"/>
    <s v="Obesity"/>
    <s v="Normal"/>
  </r>
  <r>
    <s v="Id1130"/>
    <n v="31.78"/>
    <n v="4.24"/>
    <s v="yes"/>
    <s v="No"/>
    <s v="Yes"/>
    <n v="1"/>
    <x v="1"/>
    <n v="1"/>
    <s v="Yes"/>
    <s v="No"/>
    <s v="Obesity"/>
    <s v="Normal"/>
  </r>
  <r>
    <s v="Id1131"/>
    <n v="32.25"/>
    <n v="5.36"/>
    <s v="yes"/>
    <s v="No"/>
    <s v="No"/>
    <s v="No major surgery"/>
    <x v="1"/>
    <n v="0"/>
    <s v="Yes"/>
    <s v="No"/>
    <s v="Obesity"/>
    <s v="Normal"/>
  </r>
  <r>
    <s v="Id1132"/>
    <n v="30.114999999999998"/>
    <n v="4.99"/>
    <s v="No"/>
    <s v="No"/>
    <s v="No"/>
    <n v="2"/>
    <x v="1"/>
    <n v="2"/>
    <s v="No"/>
    <s v="No"/>
    <s v="Obesity"/>
    <s v="Normal"/>
  </r>
  <r>
    <s v="Id1133"/>
    <n v="22.41"/>
    <n v="8.68"/>
    <s v="No"/>
    <s v="No"/>
    <s v="No"/>
    <s v="No major surgery"/>
    <x v="1"/>
    <n v="0"/>
    <s v="No"/>
    <s v="No"/>
    <s v="NormalWeight"/>
    <s v="Diabetes"/>
  </r>
  <r>
    <s v="Id1134"/>
    <n v="45.72"/>
    <n v="4.2300000000000004"/>
    <s v="yes"/>
    <s v="No"/>
    <s v="No"/>
    <s v="No major surgery"/>
    <x v="1"/>
    <n v="0"/>
    <s v="Yes"/>
    <s v="No"/>
    <s v="Obesity"/>
    <s v="Normal"/>
  </r>
  <r>
    <s v="Id1135"/>
    <n v="25"/>
    <n v="5.32"/>
    <s v="yes"/>
    <s v="No"/>
    <s v="No"/>
    <n v="2"/>
    <x v="1"/>
    <n v="2"/>
    <s v="Yes"/>
    <s v="No"/>
    <s v="OverWeight"/>
    <s v="Normal"/>
  </r>
  <r>
    <s v="Id1136"/>
    <n v="39.5"/>
    <n v="6.66"/>
    <s v="No"/>
    <s v="No"/>
    <s v="No"/>
    <s v="No major surgery"/>
    <x v="1"/>
    <n v="0"/>
    <s v="No"/>
    <s v="No"/>
    <s v="Obesity"/>
    <s v="Diabetes"/>
  </r>
  <r>
    <s v="Id1137"/>
    <n v="37.729999999999997"/>
    <n v="7.4"/>
    <s v="No"/>
    <s v="No"/>
    <s v="No"/>
    <s v="No major surgery"/>
    <x v="1"/>
    <n v="0"/>
    <s v="No"/>
    <s v="No"/>
    <s v="Obesity"/>
    <s v="Diabetes"/>
  </r>
  <r>
    <s v="Id1138"/>
    <n v="40.659999999999997"/>
    <n v="10.08"/>
    <s v="No"/>
    <s v="No"/>
    <s v="No"/>
    <s v="No major surgery"/>
    <x v="1"/>
    <n v="0"/>
    <s v="No"/>
    <s v="No"/>
    <s v="Obesity"/>
    <s v="Diabetes"/>
  </r>
  <r>
    <s v="Id1139"/>
    <n v="34.200000000000003"/>
    <n v="8.58"/>
    <s v="No"/>
    <s v="No"/>
    <s v="No"/>
    <s v="No major surgery"/>
    <x v="1"/>
    <n v="0"/>
    <s v="No"/>
    <s v="No"/>
    <s v="Obesity"/>
    <s v="Diabetes"/>
  </r>
  <r>
    <s v="Id114"/>
    <n v="36.67"/>
    <n v="5.18"/>
    <s v="No"/>
    <s v="No"/>
    <s v="No"/>
    <n v="1"/>
    <x v="0"/>
    <n v="1"/>
    <s v="No"/>
    <s v="Yes"/>
    <s v="Obesity"/>
    <s v="Normal"/>
  </r>
  <r>
    <s v="Id1140"/>
    <n v="46.51"/>
    <n v="5.84"/>
    <s v="No"/>
    <s v="No"/>
    <s v="No"/>
    <n v="1"/>
    <x v="1"/>
    <n v="1"/>
    <s v="No"/>
    <s v="No"/>
    <s v="Obesity"/>
    <s v="Prediabetes"/>
  </r>
  <r>
    <s v="Id1141"/>
    <n v="28.88"/>
    <n v="4.8600000000000003"/>
    <s v="yes"/>
    <s v="No"/>
    <s v="Yes"/>
    <n v="1"/>
    <x v="1"/>
    <n v="1"/>
    <s v="Yes"/>
    <s v="No"/>
    <s v="OverWeight"/>
    <s v="Normal"/>
  </r>
  <r>
    <s v="Id1142"/>
    <n v="33.914999999999999"/>
    <n v="11.52"/>
    <s v="No"/>
    <s v="No"/>
    <s v="No"/>
    <s v="No major surgery"/>
    <x v="1"/>
    <n v="0"/>
    <s v="No"/>
    <s v="No"/>
    <s v="Obesity"/>
    <s v="Diabetes"/>
  </r>
  <r>
    <s v="Id1143"/>
    <n v="24.32"/>
    <n v="6.15"/>
    <s v="yes"/>
    <s v="No"/>
    <s v="Yes"/>
    <n v="1"/>
    <x v="1"/>
    <n v="1"/>
    <s v="Yes"/>
    <s v="No"/>
    <s v="NormalWeight"/>
    <s v="Prediabetes"/>
  </r>
  <r>
    <s v="Id1144"/>
    <n v="25.8"/>
    <n v="9.94"/>
    <s v="No"/>
    <s v="No"/>
    <s v="No"/>
    <s v="No major surgery"/>
    <x v="1"/>
    <n v="0"/>
    <s v="No"/>
    <s v="No"/>
    <s v="OverWeight"/>
    <s v="Diabetes"/>
  </r>
  <r>
    <s v="Id1145"/>
    <n v="21.56"/>
    <n v="10.56"/>
    <s v="No"/>
    <s v="No"/>
    <s v="No"/>
    <s v="No major surgery"/>
    <x v="1"/>
    <n v="0"/>
    <s v="No"/>
    <s v="No"/>
    <s v="NormalWeight"/>
    <s v="Diabetes"/>
  </r>
  <r>
    <s v="Id1146"/>
    <n v="31.6"/>
    <n v="6.79"/>
    <s v="No"/>
    <s v="No"/>
    <s v="No"/>
    <s v="No major surgery"/>
    <x v="1"/>
    <n v="0"/>
    <s v="No"/>
    <s v="No"/>
    <s v="Obesity"/>
    <s v="Diabetes"/>
  </r>
  <r>
    <s v="Id1147"/>
    <n v="42.93"/>
    <n v="4.8"/>
    <s v="No"/>
    <s v="No"/>
    <s v="No"/>
    <n v="1"/>
    <x v="1"/>
    <n v="1"/>
    <s v="No"/>
    <s v="No"/>
    <s v="Obesity"/>
    <s v="Normal"/>
  </r>
  <r>
    <s v="Id1148"/>
    <n v="26.72"/>
    <n v="5.75"/>
    <s v="No"/>
    <s v="No"/>
    <s v="No"/>
    <n v="2"/>
    <x v="1"/>
    <n v="2"/>
    <s v="No"/>
    <s v="No"/>
    <s v="OverWeight"/>
    <s v="Prediabetes"/>
  </r>
  <r>
    <s v="Id1149"/>
    <n v="26.67"/>
    <n v="5.81"/>
    <s v="No"/>
    <s v="No"/>
    <s v="No"/>
    <n v="2"/>
    <x v="1"/>
    <n v="2"/>
    <s v="No"/>
    <s v="No"/>
    <s v="OverWeight"/>
    <s v="Prediabetes"/>
  </r>
  <r>
    <s v="Id115"/>
    <n v="30.9"/>
    <n v="9.4"/>
    <s v="No"/>
    <s v="No"/>
    <s v="No"/>
    <n v="2"/>
    <x v="0"/>
    <n v="2"/>
    <s v="No"/>
    <s v="Yes"/>
    <s v="Obesity"/>
    <s v="Diabetes"/>
  </r>
  <r>
    <s v="Id1150"/>
    <n v="42.68"/>
    <n v="9.2799999999999994"/>
    <s v="No"/>
    <s v="No"/>
    <s v="No"/>
    <n v="2"/>
    <x v="1"/>
    <n v="2"/>
    <s v="No"/>
    <s v="No"/>
    <s v="Obesity"/>
    <s v="Diabetes"/>
  </r>
  <r>
    <s v="Id1151"/>
    <n v="24.31"/>
    <n v="6.37"/>
    <s v="No"/>
    <s v="No"/>
    <s v="No"/>
    <s v="No major surgery"/>
    <x v="1"/>
    <n v="0"/>
    <s v="No"/>
    <s v="No"/>
    <s v="NormalWeight"/>
    <s v="Prediabetes"/>
  </r>
  <r>
    <s v="Id1152"/>
    <n v="44.75"/>
    <n v="5.09"/>
    <s v="yes"/>
    <s v="No"/>
    <s v="No"/>
    <s v="No major surgery"/>
    <x v="1"/>
    <n v="0"/>
    <s v="Yes"/>
    <s v="No"/>
    <s v="Obesity"/>
    <s v="Normal"/>
  </r>
  <r>
    <s v="Id1153"/>
    <n v="30.78"/>
    <n v="7.94"/>
    <s v="No"/>
    <s v="No"/>
    <s v="No"/>
    <n v="2"/>
    <x v="1"/>
    <n v="2"/>
    <s v="No"/>
    <s v="No"/>
    <s v="Obesity"/>
    <s v="Diabetes"/>
  </r>
  <r>
    <s v="Id1154"/>
    <n v="21.86"/>
    <n v="10.95"/>
    <s v="No"/>
    <s v="No"/>
    <s v="No"/>
    <s v="No major surgery"/>
    <x v="1"/>
    <n v="0"/>
    <s v="No"/>
    <s v="No"/>
    <s v="NormalWeight"/>
    <s v="Diabetes"/>
  </r>
  <r>
    <s v="Id1155"/>
    <n v="49.09"/>
    <n v="6.3"/>
    <s v="yes"/>
    <s v="No"/>
    <s v="No"/>
    <s v="No major surgery"/>
    <x v="1"/>
    <n v="0"/>
    <s v="Yes"/>
    <s v="No"/>
    <s v="Obesity"/>
    <s v="Prediabetes"/>
  </r>
  <r>
    <s v="Id1156"/>
    <n v="47.74"/>
    <n v="8.0500000000000007"/>
    <s v="yes"/>
    <s v="No"/>
    <s v="No"/>
    <n v="2"/>
    <x v="1"/>
    <n v="2"/>
    <s v="Yes"/>
    <s v="No"/>
    <s v="Obesity"/>
    <s v="Diabetes"/>
  </r>
  <r>
    <s v="Id1157"/>
    <n v="30.2"/>
    <n v="9.8800000000000008"/>
    <s v="yes"/>
    <s v="No"/>
    <s v="No"/>
    <n v="2"/>
    <x v="1"/>
    <n v="2"/>
    <s v="Yes"/>
    <s v="No"/>
    <s v="Obesity"/>
    <s v="Diabetes"/>
  </r>
  <r>
    <s v="Id1158"/>
    <n v="33.25"/>
    <n v="7.42"/>
    <s v="yes"/>
    <s v="No"/>
    <s v="No"/>
    <n v="2"/>
    <x v="1"/>
    <n v="2"/>
    <s v="Yes"/>
    <s v="No"/>
    <s v="Obesity"/>
    <s v="Diabetes"/>
  </r>
  <r>
    <s v="Id1159"/>
    <n v="26.6"/>
    <n v="8.4499999999999993"/>
    <s v="yes"/>
    <s v="No"/>
    <s v="No"/>
    <n v="1"/>
    <x v="1"/>
    <n v="1"/>
    <s v="Yes"/>
    <s v="No"/>
    <s v="OverWeight"/>
    <s v="Diabetes"/>
  </r>
  <r>
    <s v="Id116"/>
    <n v="30.495000000000001"/>
    <n v="6.29"/>
    <s v="No"/>
    <s v="No"/>
    <s v="No"/>
    <s v="No major surgery"/>
    <x v="0"/>
    <n v="0"/>
    <s v="No"/>
    <s v="Yes"/>
    <s v="Obesity"/>
    <s v="Prediabetes"/>
  </r>
  <r>
    <s v="Id1160"/>
    <n v="26.35"/>
    <n v="6.21"/>
    <s v="No"/>
    <s v="No"/>
    <s v="No"/>
    <n v="2"/>
    <x v="1"/>
    <n v="2"/>
    <s v="No"/>
    <s v="No"/>
    <s v="OverWeight"/>
    <s v="Prediabetes"/>
  </r>
  <r>
    <s v="Id1161"/>
    <n v="39.994999999999997"/>
    <n v="4.6500000000000004"/>
    <s v="No"/>
    <s v="No"/>
    <s v="No"/>
    <s v="No major surgery"/>
    <x v="1"/>
    <n v="0"/>
    <s v="No"/>
    <s v="No"/>
    <s v="Obesity"/>
    <s v="Normal"/>
  </r>
  <r>
    <s v="Id1162"/>
    <n v="22.92"/>
    <n v="5.87"/>
    <s v="yes"/>
    <s v="No"/>
    <s v="No"/>
    <n v="1"/>
    <x v="1"/>
    <n v="1"/>
    <s v="Yes"/>
    <s v="No"/>
    <s v="NormalWeight"/>
    <s v="Prediabetes"/>
  </r>
  <r>
    <s v="Id1163"/>
    <n v="24.78"/>
    <n v="4.24"/>
    <s v="yes"/>
    <s v="No"/>
    <s v="No"/>
    <n v="2"/>
    <x v="1"/>
    <n v="2"/>
    <s v="Yes"/>
    <s v="No"/>
    <s v="NormalWeight"/>
    <s v="Normal"/>
  </r>
  <r>
    <s v="Id1164"/>
    <n v="34.07"/>
    <n v="7.81"/>
    <s v="yes"/>
    <s v="No"/>
    <s v="No"/>
    <s v="No major surgery"/>
    <x v="1"/>
    <n v="0"/>
    <s v="Yes"/>
    <s v="No"/>
    <s v="Obesity"/>
    <s v="Diabetes"/>
  </r>
  <r>
    <s v="Id1165"/>
    <n v="30.14"/>
    <n v="9.85"/>
    <s v="No"/>
    <s v="No"/>
    <s v="No"/>
    <s v="No major surgery"/>
    <x v="1"/>
    <n v="0"/>
    <s v="No"/>
    <s v="No"/>
    <s v="Obesity"/>
    <s v="Diabetes"/>
  </r>
  <r>
    <s v="Id1166"/>
    <n v="18.05"/>
    <n v="6.94"/>
    <s v="No"/>
    <s v="No"/>
    <s v="No"/>
    <s v="No major surgery"/>
    <x v="1"/>
    <n v="0"/>
    <s v="No"/>
    <s v="No"/>
    <s v="Underweight"/>
    <s v="Diabetes"/>
  </r>
  <r>
    <s v="Id1167"/>
    <n v="37.4"/>
    <n v="11.3"/>
    <s v="yes"/>
    <s v="No"/>
    <s v="No"/>
    <n v="2"/>
    <x v="1"/>
    <n v="2"/>
    <s v="Yes"/>
    <s v="No"/>
    <s v="Obesity"/>
    <s v="Diabetes"/>
  </r>
  <r>
    <s v="Id1168"/>
    <n v="25.75"/>
    <n v="9.23"/>
    <s v="No"/>
    <s v="No"/>
    <s v="No"/>
    <s v="No major surgery"/>
    <x v="1"/>
    <n v="0"/>
    <s v="No"/>
    <s v="No"/>
    <s v="OverWeight"/>
    <s v="Diabetes"/>
  </r>
  <r>
    <s v="Id1169"/>
    <n v="32.299999999999997"/>
    <n v="4.37"/>
    <s v="No"/>
    <s v="No"/>
    <s v="No"/>
    <n v="2"/>
    <x v="1"/>
    <n v="2"/>
    <s v="No"/>
    <s v="No"/>
    <s v="Obesity"/>
    <s v="Normal"/>
  </r>
  <r>
    <s v="Id117"/>
    <n v="44.88"/>
    <n v="6.04"/>
    <s v="No"/>
    <s v="No"/>
    <s v="Yes"/>
    <n v="1"/>
    <x v="0"/>
    <n v="1"/>
    <s v="No"/>
    <s v="Yes"/>
    <s v="Obesity"/>
    <s v="Prediabetes"/>
  </r>
  <r>
    <s v="Id1170"/>
    <n v="28.61"/>
    <n v="5.76"/>
    <s v="No"/>
    <s v="No"/>
    <s v="Yes"/>
    <n v="1"/>
    <x v="1"/>
    <n v="1"/>
    <s v="No"/>
    <s v="No"/>
    <s v="OverWeight"/>
    <s v="Prediabetes"/>
  </r>
  <r>
    <s v="Id1171"/>
    <n v="45.41"/>
    <n v="4.96"/>
    <s v="No"/>
    <s v="No"/>
    <s v="No"/>
    <n v="1"/>
    <x v="1"/>
    <n v="1"/>
    <s v="No"/>
    <s v="No"/>
    <s v="Obesity"/>
    <s v="Normal"/>
  </r>
  <r>
    <s v="Id1172"/>
    <n v="31.2"/>
    <n v="11.04"/>
    <s v="yes"/>
    <s v="No"/>
    <s v="No"/>
    <n v="2"/>
    <x v="1"/>
    <n v="2"/>
    <s v="Yes"/>
    <s v="No"/>
    <s v="Obesity"/>
    <s v="Diabetes"/>
  </r>
  <r>
    <s v="Id1173"/>
    <n v="29.83"/>
    <n v="7.81"/>
    <s v="yes"/>
    <s v="No"/>
    <s v="No"/>
    <n v="1"/>
    <x v="1"/>
    <n v="1"/>
    <s v="Yes"/>
    <s v="No"/>
    <s v="OverWeight"/>
    <s v="Diabetes"/>
  </r>
  <r>
    <s v="Id1174"/>
    <n v="29.06"/>
    <n v="4.55"/>
    <s v="No"/>
    <s v="No"/>
    <s v="No"/>
    <s v="No major surgery"/>
    <x v="1"/>
    <n v="0"/>
    <s v="No"/>
    <s v="No"/>
    <s v="OverWeight"/>
    <s v="Normal"/>
  </r>
  <r>
    <s v="Id1175"/>
    <n v="27.454999999999998"/>
    <n v="6.13"/>
    <s v="No"/>
    <s v="No"/>
    <s v="No"/>
    <n v="2"/>
    <x v="1"/>
    <n v="2"/>
    <s v="No"/>
    <s v="No"/>
    <s v="OverWeight"/>
    <s v="Prediabetes"/>
  </r>
  <r>
    <s v="Id1176"/>
    <n v="23.01"/>
    <n v="6.04"/>
    <s v="yes"/>
    <s v="No"/>
    <s v="No"/>
    <n v="1"/>
    <x v="1"/>
    <n v="1"/>
    <s v="Yes"/>
    <s v="No"/>
    <s v="NormalWeight"/>
    <s v="Prediabetes"/>
  </r>
  <r>
    <s v="Id1177"/>
    <n v="31.39"/>
    <n v="8.85"/>
    <s v="yes"/>
    <s v="No"/>
    <s v="No"/>
    <s v="No major surgery"/>
    <x v="1"/>
    <n v="0"/>
    <s v="Yes"/>
    <s v="No"/>
    <s v="Obesity"/>
    <s v="Diabetes"/>
  </r>
  <r>
    <s v="Id1178"/>
    <n v="34.770000000000003"/>
    <n v="10.54"/>
    <s v="No"/>
    <s v="No"/>
    <s v="No"/>
    <n v="2"/>
    <x v="1"/>
    <n v="2"/>
    <s v="No"/>
    <s v="No"/>
    <s v="Obesity"/>
    <s v="Diabetes"/>
  </r>
  <r>
    <s v="Id1179"/>
    <n v="24.48"/>
    <n v="4.37"/>
    <s v="yes"/>
    <s v="No"/>
    <s v="No"/>
    <n v="2"/>
    <x v="1"/>
    <n v="2"/>
    <s v="Yes"/>
    <s v="No"/>
    <s v="NormalWeight"/>
    <s v="Normal"/>
  </r>
  <r>
    <s v="Id118"/>
    <n v="44.32"/>
    <n v="10.55"/>
    <s v="No"/>
    <s v="No"/>
    <s v="No"/>
    <s v="No major surgery"/>
    <x v="0"/>
    <n v="0"/>
    <s v="No"/>
    <s v="Yes"/>
    <s v="Obesity"/>
    <s v="Diabetes"/>
  </r>
  <r>
    <s v="Id1180"/>
    <n v="22.61"/>
    <n v="9.6300000000000008"/>
    <s v="No"/>
    <s v="No"/>
    <s v="No"/>
    <n v="2"/>
    <x v="1"/>
    <n v="2"/>
    <s v="No"/>
    <s v="No"/>
    <s v="NormalWeight"/>
    <s v="Diabetes"/>
  </r>
  <r>
    <s v="Id1181"/>
    <n v="34.299999999999997"/>
    <n v="10.37"/>
    <s v="No"/>
    <s v="No"/>
    <s v="No"/>
    <s v="No major surgery"/>
    <x v="1"/>
    <n v="0"/>
    <s v="No"/>
    <s v="No"/>
    <s v="Obesity"/>
    <s v="Diabetes"/>
  </r>
  <r>
    <s v="Id1182"/>
    <n v="46.09"/>
    <n v="5.44"/>
    <s v="No"/>
    <s v="No"/>
    <s v="No"/>
    <n v="2"/>
    <x v="1"/>
    <n v="2"/>
    <s v="No"/>
    <s v="No"/>
    <s v="Obesity"/>
    <s v="Normal"/>
  </r>
  <r>
    <s v="Id1183"/>
    <n v="44.744999999999997"/>
    <n v="5.19"/>
    <s v="No"/>
    <s v="No"/>
    <s v="No"/>
    <n v="2"/>
    <x v="1"/>
    <n v="2"/>
    <s v="No"/>
    <s v="No"/>
    <s v="Obesity"/>
    <s v="Normal"/>
  </r>
  <r>
    <s v="Id1184"/>
    <n v="26.33"/>
    <n v="11.8"/>
    <s v="yes"/>
    <s v="No"/>
    <s v="No"/>
    <n v="1"/>
    <x v="1"/>
    <n v="1"/>
    <s v="Yes"/>
    <s v="No"/>
    <s v="OverWeight"/>
    <s v="Diabetes"/>
  </r>
  <r>
    <s v="Id1185"/>
    <n v="26.6"/>
    <n v="8.3800000000000008"/>
    <s v="No"/>
    <s v="No"/>
    <s v="No"/>
    <n v="2"/>
    <x v="1"/>
    <n v="2"/>
    <s v="No"/>
    <s v="No"/>
    <s v="OverWeight"/>
    <s v="Diabetes"/>
  </r>
  <r>
    <s v="Id1186"/>
    <n v="27.5"/>
    <n v="7.58"/>
    <s v="No"/>
    <s v="No"/>
    <s v="No"/>
    <s v="No major surgery"/>
    <x v="1"/>
    <n v="0"/>
    <s v="No"/>
    <s v="No"/>
    <s v="OverWeight"/>
    <s v="Diabetes"/>
  </r>
  <r>
    <s v="Id1187"/>
    <n v="41.55"/>
    <n v="4.6100000000000003"/>
    <s v="No"/>
    <s v="No"/>
    <s v="No"/>
    <n v="1"/>
    <x v="1"/>
    <n v="1"/>
    <s v="No"/>
    <s v="No"/>
    <s v="Obesity"/>
    <s v="Normal"/>
  </r>
  <r>
    <s v="Id1188"/>
    <n v="41.47"/>
    <n v="4.7"/>
    <s v="yes"/>
    <s v="No"/>
    <s v="Yes"/>
    <n v="1"/>
    <x v="1"/>
    <n v="1"/>
    <s v="Yes"/>
    <s v="No"/>
    <s v="Obesity"/>
    <s v="Normal"/>
  </r>
  <r>
    <s v="Id1189"/>
    <n v="24.795000000000002"/>
    <n v="6.05"/>
    <s v="yes"/>
    <s v="No"/>
    <s v="No"/>
    <s v="No major surgery"/>
    <x v="1"/>
    <n v="0"/>
    <s v="Yes"/>
    <s v="No"/>
    <s v="NormalWeight"/>
    <s v="Prediabetes"/>
  </r>
  <r>
    <s v="Id119"/>
    <n v="46.39"/>
    <n v="5.09"/>
    <s v="No"/>
    <s v="No"/>
    <s v="No"/>
    <s v="No major surgery"/>
    <x v="0"/>
    <n v="0"/>
    <s v="No"/>
    <s v="Yes"/>
    <s v="Obesity"/>
    <s v="Normal"/>
  </r>
  <r>
    <s v="Id1190"/>
    <n v="29.48"/>
    <n v="5.63"/>
    <s v="yes"/>
    <s v="No"/>
    <s v="Yes"/>
    <n v="1"/>
    <x v="1"/>
    <n v="1"/>
    <s v="Yes"/>
    <s v="No"/>
    <s v="OverWeight"/>
    <s v="Normal"/>
  </r>
  <r>
    <s v="Id1191"/>
    <n v="28.09"/>
    <n v="6.06"/>
    <s v="No"/>
    <s v="No"/>
    <s v="Yes"/>
    <n v="1"/>
    <x v="1"/>
    <n v="1"/>
    <s v="No"/>
    <s v="No"/>
    <s v="OverWeight"/>
    <s v="Prediabetes"/>
  </r>
  <r>
    <s v="Id1192"/>
    <n v="32.729999999999997"/>
    <n v="5.19"/>
    <s v="No"/>
    <s v="No"/>
    <s v="No"/>
    <n v="1"/>
    <x v="1"/>
    <n v="1"/>
    <s v="No"/>
    <s v="No"/>
    <s v="Obesity"/>
    <s v="Normal"/>
  </r>
  <r>
    <s v="Id1193"/>
    <n v="27.36"/>
    <n v="8.9600000000000009"/>
    <s v="No"/>
    <s v="No"/>
    <s v="No"/>
    <s v="No major surgery"/>
    <x v="1"/>
    <n v="0"/>
    <s v="No"/>
    <s v="No"/>
    <s v="OverWeight"/>
    <s v="Diabetes"/>
  </r>
  <r>
    <s v="Id1194"/>
    <n v="27.265000000000001"/>
    <n v="11.39"/>
    <s v="No"/>
    <s v="No"/>
    <s v="No"/>
    <s v="No major surgery"/>
    <x v="1"/>
    <n v="0"/>
    <s v="No"/>
    <s v="No"/>
    <s v="OverWeight"/>
    <s v="Diabetes"/>
  </r>
  <r>
    <s v="Id1195"/>
    <n v="48.07"/>
    <n v="4.0599999999999996"/>
    <s v="yes"/>
    <s v="No"/>
    <s v="No"/>
    <s v="No major surgery"/>
    <x v="1"/>
    <n v="0"/>
    <s v="Yes"/>
    <s v="No"/>
    <s v="Obesity"/>
    <s v="Normal"/>
  </r>
  <r>
    <s v="Id1196"/>
    <n v="30.8"/>
    <n v="5.23"/>
    <s v="yes"/>
    <s v="No"/>
    <s v="No"/>
    <s v="No major surgery"/>
    <x v="1"/>
    <n v="0"/>
    <s v="Yes"/>
    <s v="No"/>
    <s v="Obesity"/>
    <s v="Normal"/>
  </r>
  <r>
    <s v="Id1197"/>
    <n v="32.299999999999997"/>
    <n v="5.05"/>
    <s v="yes"/>
    <s v="No"/>
    <s v="No"/>
    <s v="No major surgery"/>
    <x v="1"/>
    <n v="0"/>
    <s v="Yes"/>
    <s v="No"/>
    <s v="Obesity"/>
    <s v="Normal"/>
  </r>
  <r>
    <s v="Id1198"/>
    <n v="39.700000000000003"/>
    <n v="7.34"/>
    <s v="No"/>
    <s v="No"/>
    <s v="No"/>
    <s v="No major surgery"/>
    <x v="1"/>
    <n v="0"/>
    <s v="No"/>
    <s v="No"/>
    <s v="Obesity"/>
    <s v="Diabetes"/>
  </r>
  <r>
    <s v="Id1199"/>
    <n v="35.97"/>
    <n v="8.1300000000000008"/>
    <s v="No"/>
    <s v="No"/>
    <s v="No"/>
    <s v="No major surgery"/>
    <x v="1"/>
    <n v="0"/>
    <s v="No"/>
    <s v="No"/>
    <s v="Obesity"/>
    <s v="Diabetes"/>
  </r>
  <r>
    <s v="Id12"/>
    <n v="42.13"/>
    <n v="11.9"/>
    <s v="No"/>
    <s v="No"/>
    <s v="No"/>
    <s v="No major surgery"/>
    <x v="0"/>
    <n v="0"/>
    <s v="No"/>
    <s v="Yes"/>
    <s v="Obesity"/>
    <s v="Diabetes"/>
  </r>
  <r>
    <s v="Id120"/>
    <n v="42.13"/>
    <n v="5.2"/>
    <s v="yes"/>
    <s v="No"/>
    <s v="No"/>
    <n v="1"/>
    <x v="0"/>
    <n v="1"/>
    <s v="Yes"/>
    <s v="Yes"/>
    <s v="Obesity"/>
    <s v="Normal"/>
  </r>
  <r>
    <s v="Id1200"/>
    <n v="25.86"/>
    <n v="6.68"/>
    <s v="yes"/>
    <s v="No"/>
    <s v="No"/>
    <n v="1"/>
    <x v="1"/>
    <n v="1"/>
    <s v="Yes"/>
    <s v="No"/>
    <s v="OverWeight"/>
    <s v="Diabetes"/>
  </r>
  <r>
    <s v="Id1201"/>
    <n v="30.03"/>
    <n v="11.51"/>
    <s v="No"/>
    <s v="No"/>
    <s v="No"/>
    <s v="No major surgery"/>
    <x v="1"/>
    <n v="0"/>
    <s v="No"/>
    <s v="No"/>
    <s v="Obesity"/>
    <s v="Diabetes"/>
  </r>
  <r>
    <s v="Id1202"/>
    <n v="25.76"/>
    <n v="6.02"/>
    <s v="yes"/>
    <s v="No"/>
    <s v="Yes"/>
    <n v="1"/>
    <x v="1"/>
    <n v="1"/>
    <s v="Yes"/>
    <s v="No"/>
    <s v="OverWeight"/>
    <s v="Prediabetes"/>
  </r>
  <r>
    <s v="Id1203"/>
    <n v="22.42"/>
    <n v="7.96"/>
    <s v="No"/>
    <s v="No"/>
    <s v="No"/>
    <s v="No major surgery"/>
    <x v="1"/>
    <n v="0"/>
    <s v="No"/>
    <s v="No"/>
    <s v="NormalWeight"/>
    <s v="Diabetes"/>
  </r>
  <r>
    <s v="Id1204"/>
    <n v="33.18"/>
    <n v="6.01"/>
    <s v="yes"/>
    <s v="No"/>
    <s v="No"/>
    <n v="1"/>
    <x v="1"/>
    <n v="1"/>
    <s v="Yes"/>
    <s v="No"/>
    <s v="Obesity"/>
    <s v="Prediabetes"/>
  </r>
  <r>
    <s v="Id1205"/>
    <n v="43.04"/>
    <n v="5.9"/>
    <s v="yes"/>
    <s v="No"/>
    <s v="No"/>
    <s v="No major surgery"/>
    <x v="1"/>
    <n v="0"/>
    <s v="Yes"/>
    <s v="No"/>
    <s v="Obesity"/>
    <s v="Prediabetes"/>
  </r>
  <r>
    <s v="Id1206"/>
    <n v="34.15"/>
    <n v="4.49"/>
    <s v="yes"/>
    <s v="No"/>
    <s v="No"/>
    <n v="1"/>
    <x v="1"/>
    <n v="1"/>
    <s v="Yes"/>
    <s v="No"/>
    <s v="Obesity"/>
    <s v="Normal"/>
  </r>
  <r>
    <s v="Id1207"/>
    <n v="25.78"/>
    <n v="6.25"/>
    <s v="No"/>
    <s v="No"/>
    <s v="No"/>
    <s v="No major surgery"/>
    <x v="1"/>
    <n v="0"/>
    <s v="No"/>
    <s v="No"/>
    <s v="OverWeight"/>
    <s v="Prediabetes"/>
  </r>
  <r>
    <s v="Id1208"/>
    <n v="21.02"/>
    <n v="9.6199999999999992"/>
    <s v="yes"/>
    <s v="No"/>
    <s v="Yes"/>
    <n v="1"/>
    <x v="1"/>
    <n v="1"/>
    <s v="Yes"/>
    <s v="No"/>
    <s v="NormalWeight"/>
    <s v="Diabetes"/>
  </r>
  <r>
    <s v="Id1209"/>
    <n v="37.51"/>
    <n v="11.06"/>
    <s v="No"/>
    <s v="No"/>
    <s v="No"/>
    <n v="2"/>
    <x v="1"/>
    <n v="2"/>
    <s v="No"/>
    <s v="No"/>
    <s v="Obesity"/>
    <s v="Diabetes"/>
  </r>
  <r>
    <s v="Id121"/>
    <n v="30.78"/>
    <n v="8.4499999999999993"/>
    <s v="yes"/>
    <s v="No"/>
    <s v="No"/>
    <s v="No major surgery"/>
    <x v="0"/>
    <n v="0"/>
    <s v="Yes"/>
    <s v="Yes"/>
    <s v="Obesity"/>
    <s v="Diabetes"/>
  </r>
  <r>
    <s v="Id1210"/>
    <n v="25.745000000000001"/>
    <n v="6.11"/>
    <s v="yes"/>
    <s v="No"/>
    <s v="No"/>
    <s v="No major surgery"/>
    <x v="1"/>
    <n v="0"/>
    <s v="Yes"/>
    <s v="No"/>
    <s v="OverWeight"/>
    <s v="Prediabetes"/>
  </r>
  <r>
    <s v="Id1211"/>
    <n v="31.35"/>
    <n v="11.49"/>
    <s v="No"/>
    <s v="No"/>
    <s v="No"/>
    <n v="2"/>
    <x v="1"/>
    <n v="2"/>
    <s v="No"/>
    <s v="No"/>
    <s v="Obesity"/>
    <s v="Diabetes"/>
  </r>
  <r>
    <s v="Id1212"/>
    <n v="29.83"/>
    <n v="8.68"/>
    <s v="No"/>
    <s v="No"/>
    <s v="No"/>
    <n v="2"/>
    <x v="1"/>
    <n v="2"/>
    <s v="No"/>
    <s v="No"/>
    <s v="OverWeight"/>
    <s v="Diabetes"/>
  </r>
  <r>
    <s v="Id1213"/>
    <n v="25.49"/>
    <n v="5.68"/>
    <s v="yes"/>
    <s v="No"/>
    <s v="Yes"/>
    <n v="1"/>
    <x v="1"/>
    <n v="1"/>
    <s v="Yes"/>
    <s v="No"/>
    <s v="OverWeight"/>
    <s v="Normal"/>
  </r>
  <r>
    <s v="Id1214"/>
    <n v="34.1"/>
    <n v="8.4499999999999993"/>
    <s v="No"/>
    <s v="No"/>
    <s v="No"/>
    <s v="No major surgery"/>
    <x v="1"/>
    <n v="0"/>
    <s v="No"/>
    <s v="No"/>
    <s v="Obesity"/>
    <s v="Diabetes"/>
  </r>
  <r>
    <s v="Id1215"/>
    <n v="25.84"/>
    <n v="8.51"/>
    <s v="No"/>
    <s v="No"/>
    <s v="No"/>
    <n v="2"/>
    <x v="1"/>
    <n v="2"/>
    <s v="No"/>
    <s v="No"/>
    <s v="OverWeight"/>
    <s v="Diabetes"/>
  </r>
  <r>
    <s v="Id1216"/>
    <n v="20.6"/>
    <n v="7.62"/>
    <s v="No"/>
    <s v="No"/>
    <s v="No"/>
    <s v="No major surgery"/>
    <x v="1"/>
    <n v="0"/>
    <s v="No"/>
    <s v="No"/>
    <s v="NormalWeight"/>
    <s v="Diabetes"/>
  </r>
  <r>
    <s v="Id1217"/>
    <n v="28.88"/>
    <n v="10.18"/>
    <s v="No"/>
    <s v="No"/>
    <s v="No"/>
    <s v="No major surgery"/>
    <x v="1"/>
    <n v="0"/>
    <s v="No"/>
    <s v="No"/>
    <s v="OverWeight"/>
    <s v="Diabetes"/>
  </r>
  <r>
    <s v="Id1218"/>
    <n v="28.24"/>
    <n v="5.36"/>
    <s v="No"/>
    <s v="No"/>
    <s v="No"/>
    <s v="No major surgery"/>
    <x v="1"/>
    <n v="0"/>
    <s v="No"/>
    <s v="No"/>
    <s v="OverWeight"/>
    <s v="Normal"/>
  </r>
  <r>
    <s v="Id1219"/>
    <n v="25.46"/>
    <n v="11.78"/>
    <s v="yes"/>
    <s v="No"/>
    <s v="No"/>
    <n v="1"/>
    <x v="1"/>
    <n v="1"/>
    <s v="Yes"/>
    <s v="No"/>
    <s v="OverWeight"/>
    <s v="Diabetes"/>
  </r>
  <r>
    <s v="Id122"/>
    <n v="31.35"/>
    <n v="9.5399999999999991"/>
    <s v="No"/>
    <s v="No"/>
    <s v="No"/>
    <s v="No major surgery"/>
    <x v="0"/>
    <n v="0"/>
    <s v="No"/>
    <s v="Yes"/>
    <s v="Obesity"/>
    <s v="Diabetes"/>
  </r>
  <r>
    <s v="Id1220"/>
    <n v="29.64"/>
    <n v="10.82"/>
    <s v="yes"/>
    <s v="No"/>
    <s v="No"/>
    <s v="No major surgery"/>
    <x v="1"/>
    <n v="0"/>
    <s v="Yes"/>
    <s v="No"/>
    <s v="OverWeight"/>
    <s v="Diabetes"/>
  </r>
  <r>
    <s v="Id1221"/>
    <n v="31.27"/>
    <n v="7.73"/>
    <s v="yes"/>
    <s v="No"/>
    <s v="No"/>
    <n v="1"/>
    <x v="1"/>
    <n v="1"/>
    <s v="Yes"/>
    <s v="No"/>
    <s v="Obesity"/>
    <s v="Diabetes"/>
  </r>
  <r>
    <s v="Id1222"/>
    <n v="19.95"/>
    <n v="6.24"/>
    <s v="yes"/>
    <s v="No"/>
    <s v="No"/>
    <s v="No major surgery"/>
    <x v="1"/>
    <n v="0"/>
    <s v="Yes"/>
    <s v="No"/>
    <s v="NormalWeight"/>
    <s v="Prediabetes"/>
  </r>
  <r>
    <s v="Id1223"/>
    <n v="21.3"/>
    <n v="10.42"/>
    <s v="No"/>
    <s v="No"/>
    <s v="No"/>
    <n v="2"/>
    <x v="1"/>
    <n v="2"/>
    <s v="No"/>
    <s v="No"/>
    <s v="NormalWeight"/>
    <s v="Diabetes"/>
  </r>
  <r>
    <s v="Id1224"/>
    <n v="31.635000000000002"/>
    <n v="11.11"/>
    <s v="No"/>
    <s v="No"/>
    <s v="No"/>
    <s v="No major surgery"/>
    <x v="1"/>
    <n v="0"/>
    <s v="No"/>
    <s v="No"/>
    <s v="Obesity"/>
    <s v="Diabetes"/>
  </r>
  <r>
    <s v="Id1225"/>
    <n v="23.9"/>
    <n v="7.67"/>
    <s v="yes"/>
    <s v="No"/>
    <s v="No"/>
    <n v="2"/>
    <x v="1"/>
    <n v="2"/>
    <s v="Yes"/>
    <s v="No"/>
    <s v="NormalWeight"/>
    <s v="Diabetes"/>
  </r>
  <r>
    <s v="Id1226"/>
    <n v="34.15"/>
    <n v="6.15"/>
    <s v="No"/>
    <s v="No"/>
    <s v="No"/>
    <s v="No major surgery"/>
    <x v="1"/>
    <n v="0"/>
    <s v="No"/>
    <s v="No"/>
    <s v="Obesity"/>
    <s v="Prediabetes"/>
  </r>
  <r>
    <s v="Id1227"/>
    <n v="28.71"/>
    <n v="5.71"/>
    <s v="No"/>
    <s v="No"/>
    <s v="No"/>
    <s v="No major surgery"/>
    <x v="1"/>
    <n v="0"/>
    <s v="No"/>
    <s v="No"/>
    <s v="OverWeight"/>
    <s v="Prediabetes"/>
  </r>
  <r>
    <s v="Id1228"/>
    <n v="36.700000000000003"/>
    <n v="8.6999999999999993"/>
    <s v="yes"/>
    <s v="No"/>
    <s v="No"/>
    <n v="2"/>
    <x v="1"/>
    <n v="2"/>
    <s v="Yes"/>
    <s v="No"/>
    <s v="Obesity"/>
    <s v="Diabetes"/>
  </r>
  <r>
    <s v="Id1229"/>
    <n v="34.1"/>
    <n v="9.0399999999999991"/>
    <s v="yes"/>
    <s v="No"/>
    <s v="No"/>
    <n v="2"/>
    <x v="1"/>
    <n v="2"/>
    <s v="Yes"/>
    <s v="No"/>
    <s v="Obesity"/>
    <s v="Diabetes"/>
  </r>
  <r>
    <s v="Id123"/>
    <n v="41.46"/>
    <n v="4.99"/>
    <s v="yes"/>
    <s v="No"/>
    <s v="No"/>
    <n v="2"/>
    <x v="0"/>
    <n v="2"/>
    <s v="Yes"/>
    <s v="Yes"/>
    <s v="Obesity"/>
    <s v="Normal"/>
  </r>
  <r>
    <s v="Id1230"/>
    <n v="25.7"/>
    <n v="5.61"/>
    <s v="No"/>
    <s v="No"/>
    <s v="No"/>
    <s v="No major surgery"/>
    <x v="1"/>
    <n v="0"/>
    <s v="No"/>
    <s v="No"/>
    <s v="OverWeight"/>
    <s v="Normal"/>
  </r>
  <r>
    <s v="Id1231"/>
    <n v="21.68"/>
    <n v="8.1199999999999992"/>
    <s v="No"/>
    <s v="No"/>
    <s v="No"/>
    <s v="No major surgery"/>
    <x v="1"/>
    <n v="0"/>
    <s v="No"/>
    <s v="No"/>
    <s v="NormalWeight"/>
    <s v="Diabetes"/>
  </r>
  <r>
    <s v="Id1232"/>
    <n v="25.175000000000001"/>
    <n v="4.74"/>
    <s v="No"/>
    <s v="No"/>
    <s v="No"/>
    <s v="No major surgery"/>
    <x v="1"/>
    <n v="0"/>
    <s v="No"/>
    <s v="No"/>
    <s v="OverWeight"/>
    <s v="Normal"/>
  </r>
  <r>
    <s v="Id1233"/>
    <n v="44.77"/>
    <n v="4.0599999999999996"/>
    <s v="No"/>
    <s v="No"/>
    <s v="No"/>
    <n v="2"/>
    <x v="1"/>
    <n v="2"/>
    <s v="No"/>
    <s v="No"/>
    <s v="Obesity"/>
    <s v="Normal"/>
  </r>
  <r>
    <s v="Id1234"/>
    <n v="37.07"/>
    <n v="5.69"/>
    <s v="No"/>
    <s v="No"/>
    <s v="No"/>
    <n v="2"/>
    <x v="1"/>
    <n v="2"/>
    <s v="No"/>
    <s v="No"/>
    <s v="Obesity"/>
    <s v="Normal"/>
  </r>
  <r>
    <s v="Id1235"/>
    <n v="39.799999999999997"/>
    <n v="5.66"/>
    <s v="No"/>
    <s v="No"/>
    <s v="Yes"/>
    <n v="1"/>
    <x v="1"/>
    <n v="1"/>
    <s v="No"/>
    <s v="No"/>
    <s v="Obesity"/>
    <s v="Normal"/>
  </r>
  <r>
    <s v="Id1236"/>
    <n v="26.36"/>
    <n v="4.32"/>
    <s v="No"/>
    <s v="No"/>
    <s v="Yes"/>
    <n v="1"/>
    <x v="1"/>
    <n v="1"/>
    <s v="No"/>
    <s v="No"/>
    <s v="OverWeight"/>
    <s v="Normal"/>
  </r>
  <r>
    <s v="Id1237"/>
    <n v="29.925000000000001"/>
    <n v="8.2899999999999991"/>
    <s v="No"/>
    <s v="No"/>
    <s v="No"/>
    <n v="2"/>
    <x v="1"/>
    <n v="2"/>
    <s v="No"/>
    <s v="No"/>
    <s v="OverWeight"/>
    <s v="Diabetes"/>
  </r>
  <r>
    <s v="Id1238"/>
    <n v="37.29"/>
    <n v="10.46"/>
    <s v="No"/>
    <s v="No"/>
    <s v="No"/>
    <s v="No major surgery"/>
    <x v="1"/>
    <n v="0"/>
    <s v="No"/>
    <s v="No"/>
    <s v="Obesity"/>
    <s v="Diabetes"/>
  </r>
  <r>
    <s v="Id1239"/>
    <n v="30.2"/>
    <n v="11.96"/>
    <s v="No"/>
    <s v="No"/>
    <s v="No"/>
    <s v="No major surgery"/>
    <x v="1"/>
    <n v="0"/>
    <s v="No"/>
    <s v="No"/>
    <s v="Obesity"/>
    <s v="Diabetes"/>
  </r>
  <r>
    <s v="Id124"/>
    <n v="48"/>
    <n v="10.54"/>
    <s v="No"/>
    <s v="No"/>
    <s v="No"/>
    <s v="No major surgery"/>
    <x v="0"/>
    <n v="0"/>
    <s v="No"/>
    <s v="Yes"/>
    <s v="Obesity"/>
    <s v="Diabetes"/>
  </r>
  <r>
    <s v="Id1240"/>
    <n v="24.225000000000001"/>
    <n v="4.25"/>
    <s v="yes"/>
    <s v="No"/>
    <s v="Yes"/>
    <n v="1"/>
    <x v="1"/>
    <n v="1"/>
    <s v="Yes"/>
    <s v="No"/>
    <s v="NormalWeight"/>
    <s v="Normal"/>
  </r>
  <r>
    <s v="Id1241"/>
    <n v="31.445"/>
    <n v="8.33"/>
    <s v="No"/>
    <s v="No"/>
    <s v="No"/>
    <s v="No major surgery"/>
    <x v="1"/>
    <n v="0"/>
    <s v="No"/>
    <s v="No"/>
    <s v="Obesity"/>
    <s v="Diabetes"/>
  </r>
  <r>
    <s v="Id1242"/>
    <n v="38.880000000000003"/>
    <n v="4.29"/>
    <s v="No"/>
    <s v="No"/>
    <s v="No"/>
    <n v="1"/>
    <x v="1"/>
    <n v="1"/>
    <s v="No"/>
    <s v="No"/>
    <s v="Obesity"/>
    <s v="Normal"/>
  </r>
  <r>
    <s v="Id1243"/>
    <n v="43.89"/>
    <n v="6.32"/>
    <s v="yes"/>
    <s v="No"/>
    <s v="No"/>
    <s v="No major surgery"/>
    <x v="1"/>
    <n v="0"/>
    <s v="Yes"/>
    <s v="No"/>
    <s v="Obesity"/>
    <s v="Prediabetes"/>
  </r>
  <r>
    <s v="Id1244"/>
    <n v="25.6"/>
    <n v="5.65"/>
    <s v="No"/>
    <s v="No"/>
    <s v="No"/>
    <n v="2"/>
    <x v="1"/>
    <n v="2"/>
    <s v="No"/>
    <s v="No"/>
    <s v="OverWeight"/>
    <s v="Normal"/>
  </r>
  <r>
    <s v="Id1245"/>
    <n v="29.545000000000002"/>
    <n v="8.41"/>
    <s v="yes"/>
    <s v="No"/>
    <s v="No"/>
    <n v="1"/>
    <x v="1"/>
    <n v="1"/>
    <s v="Yes"/>
    <s v="No"/>
    <s v="OverWeight"/>
    <s v="Diabetes"/>
  </r>
  <r>
    <s v="Id1246"/>
    <n v="23.25"/>
    <n v="11.96"/>
    <s v="yes"/>
    <s v="No"/>
    <s v="No"/>
    <s v="No major surgery"/>
    <x v="1"/>
    <n v="0"/>
    <s v="Yes"/>
    <s v="No"/>
    <s v="NormalWeight"/>
    <s v="Diabetes"/>
  </r>
  <r>
    <s v="Id1247"/>
    <n v="43.95"/>
    <n v="5.17"/>
    <s v="yes"/>
    <s v="No"/>
    <s v="Yes"/>
    <n v="1"/>
    <x v="1"/>
    <n v="1"/>
    <s v="Yes"/>
    <s v="No"/>
    <s v="Obesity"/>
    <s v="Normal"/>
  </r>
  <r>
    <s v="Id1248"/>
    <n v="21.85"/>
    <n v="8.76"/>
    <s v="No"/>
    <s v="No"/>
    <s v="No"/>
    <s v="No major surgery"/>
    <x v="1"/>
    <n v="0"/>
    <s v="No"/>
    <s v="No"/>
    <s v="NormalWeight"/>
    <s v="Diabetes"/>
  </r>
  <r>
    <s v="Id1249"/>
    <n v="25.73"/>
    <n v="7.99"/>
    <s v="No"/>
    <s v="No"/>
    <s v="No"/>
    <n v="2"/>
    <x v="1"/>
    <n v="2"/>
    <s v="No"/>
    <s v="No"/>
    <s v="OverWeight"/>
    <s v="Diabetes"/>
  </r>
  <r>
    <s v="Id125"/>
    <n v="49.13"/>
    <n v="4.54"/>
    <s v="No"/>
    <s v="No"/>
    <s v="No"/>
    <s v="No major surgery"/>
    <x v="0"/>
    <n v="0"/>
    <s v="No"/>
    <s v="Yes"/>
    <s v="Obesity"/>
    <s v="Normal"/>
  </r>
  <r>
    <s v="Id1250"/>
    <n v="32.229999999999997"/>
    <n v="8.59"/>
    <s v="No"/>
    <s v="No"/>
    <s v="No"/>
    <s v="No major surgery"/>
    <x v="1"/>
    <n v="0"/>
    <s v="No"/>
    <s v="No"/>
    <s v="Obesity"/>
    <s v="Diabetes"/>
  </r>
  <r>
    <s v="Id1251"/>
    <n v="32.204999999999998"/>
    <n v="6.14"/>
    <s v="No"/>
    <s v="No"/>
    <s v="No"/>
    <n v="2"/>
    <x v="1"/>
    <n v="2"/>
    <s v="No"/>
    <s v="No"/>
    <s v="Obesity"/>
    <s v="Prediabetes"/>
  </r>
  <r>
    <s v="Id1252"/>
    <n v="26.41"/>
    <n v="4.08"/>
    <s v="No"/>
    <s v="No"/>
    <s v="No"/>
    <n v="2"/>
    <x v="1"/>
    <n v="2"/>
    <s v="No"/>
    <s v="No"/>
    <s v="OverWeight"/>
    <s v="Normal"/>
  </r>
  <r>
    <s v="Id1253"/>
    <n v="30.2"/>
    <n v="6.25"/>
    <s v="yes"/>
    <s v="No"/>
    <s v="No"/>
    <s v="No major surgery"/>
    <x v="1"/>
    <n v="0"/>
    <s v="Yes"/>
    <s v="No"/>
    <s v="Obesity"/>
    <s v="Prediabetes"/>
  </r>
  <r>
    <s v="Id1254"/>
    <n v="31.26"/>
    <n v="5.94"/>
    <s v="yes"/>
    <s v="No"/>
    <s v="No"/>
    <n v="1"/>
    <x v="1"/>
    <n v="1"/>
    <s v="Yes"/>
    <s v="No"/>
    <s v="Obesity"/>
    <s v="Prediabetes"/>
  </r>
  <r>
    <s v="Id1255"/>
    <n v="33.725000000000001"/>
    <n v="6.45"/>
    <s v="yes"/>
    <s v="No"/>
    <s v="No"/>
    <s v="No major surgery"/>
    <x v="1"/>
    <n v="0"/>
    <s v="Yes"/>
    <s v="No"/>
    <s v="Obesity"/>
    <s v="Diabetes"/>
  </r>
  <r>
    <s v="Id1256"/>
    <n v="28.9"/>
    <n v="5.74"/>
    <s v="yes"/>
    <s v="No"/>
    <s v="No"/>
    <s v="No major surgery"/>
    <x v="1"/>
    <n v="0"/>
    <s v="Yes"/>
    <s v="No"/>
    <s v="OverWeight"/>
    <s v="Prediabetes"/>
  </r>
  <r>
    <s v="Id1257"/>
    <n v="45.69"/>
    <n v="4.43"/>
    <s v="yes"/>
    <s v="No"/>
    <s v="No"/>
    <s v="No major surgery"/>
    <x v="1"/>
    <n v="0"/>
    <s v="Yes"/>
    <s v="No"/>
    <s v="Obesity"/>
    <s v="Normal"/>
  </r>
  <r>
    <s v="Id1258"/>
    <n v="21.03"/>
    <n v="6.5"/>
    <s v="No"/>
    <s v="No"/>
    <s v="No"/>
    <s v="No major surgery"/>
    <x v="1"/>
    <n v="0"/>
    <s v="No"/>
    <s v="No"/>
    <s v="NormalWeight"/>
    <s v="Diabetes"/>
  </r>
  <r>
    <s v="Id1259"/>
    <n v="37"/>
    <n v="8.75"/>
    <s v="No"/>
    <s v="No"/>
    <s v="No"/>
    <s v="No major surgery"/>
    <x v="1"/>
    <n v="0"/>
    <s v="No"/>
    <s v="No"/>
    <s v="Obesity"/>
    <s v="Diabetes"/>
  </r>
  <r>
    <s v="Id126"/>
    <n v="37.799999999999997"/>
    <n v="6.29"/>
    <s v="No"/>
    <s v="No"/>
    <s v="No"/>
    <n v="1"/>
    <x v="0"/>
    <n v="1"/>
    <s v="No"/>
    <s v="Yes"/>
    <s v="Obesity"/>
    <s v="Prediabetes"/>
  </r>
  <r>
    <s v="Id1260"/>
    <n v="25.4"/>
    <n v="11.96"/>
    <s v="No"/>
    <s v="No"/>
    <s v="No"/>
    <s v="No major surgery"/>
    <x v="1"/>
    <n v="0"/>
    <s v="No"/>
    <s v="No"/>
    <s v="OverWeight"/>
    <s v="Diabetes"/>
  </r>
  <r>
    <s v="Id1261"/>
    <n v="32.299999999999997"/>
    <n v="10.54"/>
    <s v="No"/>
    <s v="No"/>
    <s v="No"/>
    <s v="No major surgery"/>
    <x v="1"/>
    <n v="0"/>
    <s v="No"/>
    <s v="No"/>
    <s v="Obesity"/>
    <s v="Diabetes"/>
  </r>
  <r>
    <s v="Id1262"/>
    <n v="23.94"/>
    <n v="4.54"/>
    <s v="yes"/>
    <s v="No"/>
    <s v="Yes"/>
    <n v="1"/>
    <x v="1"/>
    <n v="1"/>
    <s v="Yes"/>
    <s v="No"/>
    <s v="NormalWeight"/>
    <s v="Normal"/>
  </r>
  <r>
    <s v="Id1263"/>
    <n v="46.4"/>
    <n v="5.71"/>
    <s v="No"/>
    <s v="No"/>
    <s v="No"/>
    <s v="No major surgery"/>
    <x v="1"/>
    <n v="0"/>
    <s v="No"/>
    <s v="No"/>
    <s v="Obesity"/>
    <s v="Prediabetes"/>
  </r>
  <r>
    <s v="Id1264"/>
    <n v="40.375"/>
    <n v="6.25"/>
    <s v="yes"/>
    <s v="No"/>
    <s v="No"/>
    <s v="No major surgery"/>
    <x v="1"/>
    <n v="0"/>
    <s v="Yes"/>
    <s v="No"/>
    <s v="Obesity"/>
    <s v="Prediabetes"/>
  </r>
  <r>
    <s v="Id1265"/>
    <n v="28.7"/>
    <n v="9.4700000000000006"/>
    <s v="No"/>
    <s v="No"/>
    <s v="No"/>
    <n v="2"/>
    <x v="1"/>
    <n v="2"/>
    <s v="No"/>
    <s v="No"/>
    <s v="OverWeight"/>
    <s v="Diabetes"/>
  </r>
  <r>
    <s v="Id1266"/>
    <n v="26.63"/>
    <n v="5.7"/>
    <s v="No"/>
    <s v="No"/>
    <s v="No"/>
    <s v="No major surgery"/>
    <x v="1"/>
    <n v="0"/>
    <s v="No"/>
    <s v="No"/>
    <s v="OverWeight"/>
    <s v="Prediabetes"/>
  </r>
  <r>
    <s v="Id1267"/>
    <n v="22.515000000000001"/>
    <n v="11.18"/>
    <s v="No"/>
    <s v="No"/>
    <s v="No"/>
    <n v="2"/>
    <x v="1"/>
    <n v="2"/>
    <s v="No"/>
    <s v="No"/>
    <s v="NormalWeight"/>
    <s v="Diabetes"/>
  </r>
  <r>
    <s v="Id1268"/>
    <n v="36.575000000000003"/>
    <n v="10.98"/>
    <s v="No"/>
    <s v="No"/>
    <s v="No"/>
    <s v="No major surgery"/>
    <x v="1"/>
    <n v="0"/>
    <s v="No"/>
    <s v="No"/>
    <s v="Obesity"/>
    <s v="Diabetes"/>
  </r>
  <r>
    <s v="Id1269"/>
    <n v="23.66"/>
    <n v="5.1100000000000003"/>
    <s v="yes"/>
    <s v="No"/>
    <s v="Yes"/>
    <n v="1"/>
    <x v="1"/>
    <n v="1"/>
    <s v="Yes"/>
    <s v="No"/>
    <s v="NormalWeight"/>
    <s v="Normal"/>
  </r>
  <r>
    <s v="Id127"/>
    <n v="38.299999999999997"/>
    <n v="9.51"/>
    <s v="No"/>
    <s v="No"/>
    <s v="No"/>
    <s v="No major surgery"/>
    <x v="0"/>
    <n v="0"/>
    <s v="No"/>
    <s v="Yes"/>
    <s v="Obesity"/>
    <s v="Diabetes"/>
  </r>
  <r>
    <s v="Id1270"/>
    <n v="18.62"/>
    <n v="10.24"/>
    <s v="No"/>
    <s v="No"/>
    <s v="No"/>
    <s v="No major surgery"/>
    <x v="1"/>
    <n v="0"/>
    <s v="No"/>
    <s v="No"/>
    <s v="NormalWeight"/>
    <s v="Diabetes"/>
  </r>
  <r>
    <s v="Id1271"/>
    <n v="19.190000000000001"/>
    <n v="7.71"/>
    <s v="yes"/>
    <s v="No"/>
    <s v="No"/>
    <n v="1"/>
    <x v="1"/>
    <n v="1"/>
    <s v="Yes"/>
    <s v="No"/>
    <s v="NormalWeight"/>
    <s v="Diabetes"/>
  </r>
  <r>
    <s v="Id1272"/>
    <n v="27.5"/>
    <n v="6.03"/>
    <s v="No"/>
    <s v="No"/>
    <s v="No"/>
    <s v="No major surgery"/>
    <x v="1"/>
    <n v="0"/>
    <s v="No"/>
    <s v="No"/>
    <s v="OverWeight"/>
    <s v="Prediabetes"/>
  </r>
  <r>
    <s v="Id1273"/>
    <n v="27.36"/>
    <n v="5.96"/>
    <s v="No"/>
    <s v="No"/>
    <s v="Yes"/>
    <n v="1"/>
    <x v="1"/>
    <n v="1"/>
    <s v="No"/>
    <s v="No"/>
    <s v="OverWeight"/>
    <s v="Prediabetes"/>
  </r>
  <r>
    <s v="Id1274"/>
    <n v="20.350000000000001"/>
    <n v="4.16"/>
    <s v="No"/>
    <s v="No"/>
    <s v="No"/>
    <s v="No major surgery"/>
    <x v="1"/>
    <n v="0"/>
    <s v="No"/>
    <s v="No"/>
    <s v="NormalWeight"/>
    <s v="Normal"/>
  </r>
  <r>
    <s v="Id1275"/>
    <n v="24.035"/>
    <n v="6.11"/>
    <s v="No"/>
    <s v="No"/>
    <s v="No"/>
    <s v="No major surgery"/>
    <x v="1"/>
    <n v="0"/>
    <s v="No"/>
    <s v="No"/>
    <s v="NormalWeight"/>
    <s v="Prediabetes"/>
  </r>
  <r>
    <s v="Id1276"/>
    <n v="23.56"/>
    <n v="5.97"/>
    <s v="No"/>
    <s v="No"/>
    <s v="No"/>
    <s v="No major surgery"/>
    <x v="1"/>
    <n v="0"/>
    <s v="No"/>
    <s v="No"/>
    <s v="NormalWeight"/>
    <s v="Prediabetes"/>
  </r>
  <r>
    <s v="Id1277"/>
    <n v="27.17"/>
    <n v="10.81"/>
    <s v="No"/>
    <s v="No"/>
    <s v="No"/>
    <n v="2"/>
    <x v="1"/>
    <n v="2"/>
    <s v="No"/>
    <s v="No"/>
    <s v="OverWeight"/>
    <s v="Diabetes"/>
  </r>
  <r>
    <s v="Id1278"/>
    <n v="34.32"/>
    <n v="5.7"/>
    <s v="yes"/>
    <s v="No"/>
    <s v="Yes"/>
    <n v="1"/>
    <x v="1"/>
    <n v="1"/>
    <s v="Yes"/>
    <s v="No"/>
    <s v="Obesity"/>
    <s v="Prediabetes"/>
  </r>
  <r>
    <s v="Id1279"/>
    <n v="23.87"/>
    <n v="4.7699999999999996"/>
    <s v="yes"/>
    <s v="No"/>
    <s v="Yes"/>
    <n v="1"/>
    <x v="1"/>
    <n v="1"/>
    <s v="Yes"/>
    <s v="No"/>
    <s v="NormalWeight"/>
    <s v="Normal"/>
  </r>
  <r>
    <s v="Id128"/>
    <n v="32.774999999999999"/>
    <n v="4.72"/>
    <s v="No"/>
    <s v="No"/>
    <s v="No"/>
    <s v="No major surgery"/>
    <x v="0"/>
    <n v="0"/>
    <s v="No"/>
    <s v="Yes"/>
    <s v="Obesity"/>
    <s v="Normal"/>
  </r>
  <r>
    <s v="Id1280"/>
    <n v="30.15"/>
    <n v="4.25"/>
    <s v="No"/>
    <s v="No"/>
    <s v="No"/>
    <n v="1"/>
    <x v="1"/>
    <n v="1"/>
    <s v="No"/>
    <s v="No"/>
    <s v="Obesity"/>
    <s v="Normal"/>
  </r>
  <r>
    <s v="Id1281"/>
    <n v="26.36"/>
    <n v="5.52"/>
    <s v="No"/>
    <s v="No"/>
    <s v="No"/>
    <s v="No major surgery"/>
    <x v="1"/>
    <n v="0"/>
    <s v="No"/>
    <s v="No"/>
    <s v="OverWeight"/>
    <s v="Normal"/>
  </r>
  <r>
    <s v="Id1282"/>
    <n v="45.32"/>
    <n v="6.53"/>
    <s v="yes"/>
    <s v="No"/>
    <s v="No"/>
    <n v="1"/>
    <x v="1"/>
    <n v="1"/>
    <s v="Yes"/>
    <s v="No"/>
    <s v="Obesity"/>
    <s v="Diabetes"/>
  </r>
  <r>
    <s v="Id1283"/>
    <n v="31.93"/>
    <n v="4.82"/>
    <s v="yes"/>
    <s v="No"/>
    <s v="No"/>
    <n v="1"/>
    <x v="1"/>
    <n v="1"/>
    <s v="Yes"/>
    <s v="No"/>
    <s v="Obesity"/>
    <s v="Normal"/>
  </r>
  <r>
    <s v="Id1284"/>
    <n v="36"/>
    <n v="11.94"/>
    <s v="yes"/>
    <s v="No"/>
    <s v="No"/>
    <n v="1"/>
    <x v="1"/>
    <n v="1"/>
    <s v="Yes"/>
    <s v="No"/>
    <s v="Obesity"/>
    <s v="Diabetes"/>
  </r>
  <r>
    <s v="Id1285"/>
    <n v="32"/>
    <n v="7.85"/>
    <s v="yes"/>
    <s v="No"/>
    <s v="No"/>
    <n v="1"/>
    <x v="1"/>
    <n v="1"/>
    <s v="Yes"/>
    <s v="No"/>
    <s v="Obesity"/>
    <s v="Diabetes"/>
  </r>
  <r>
    <s v="Id1286"/>
    <n v="29.37"/>
    <n v="8.01"/>
    <s v="yes"/>
    <s v="No"/>
    <s v="No"/>
    <n v="1"/>
    <x v="1"/>
    <n v="1"/>
    <s v="Yes"/>
    <s v="No"/>
    <s v="OverWeight"/>
    <s v="Diabetes"/>
  </r>
  <r>
    <s v="Id1287"/>
    <n v="23.6"/>
    <n v="7.4"/>
    <s v="yes"/>
    <s v="No"/>
    <s v="No"/>
    <n v="1"/>
    <x v="1"/>
    <n v="1"/>
    <s v="Yes"/>
    <s v="No"/>
    <s v="NormalWeight"/>
    <s v="Diabetes"/>
  </r>
  <r>
    <s v="Id1288"/>
    <n v="33.155000000000001"/>
    <n v="8.3800000000000008"/>
    <s v="yes"/>
    <s v="No"/>
    <s v="No"/>
    <s v="No major surgery"/>
    <x v="1"/>
    <n v="0"/>
    <s v="Yes"/>
    <s v="No"/>
    <s v="Obesity"/>
    <s v="Diabetes"/>
  </r>
  <r>
    <s v="Id1289"/>
    <n v="24.32"/>
    <n v="11.56"/>
    <s v="yes"/>
    <s v="No"/>
    <s v="No"/>
    <n v="1"/>
    <x v="1"/>
    <n v="1"/>
    <s v="Yes"/>
    <s v="No"/>
    <s v="NormalWeight"/>
    <s v="Diabetes"/>
  </r>
  <r>
    <s v="Id129"/>
    <n v="34.200000000000003"/>
    <n v="5.91"/>
    <s v="yes"/>
    <s v="No"/>
    <s v="No"/>
    <s v="No major surgery"/>
    <x v="0"/>
    <n v="0"/>
    <s v="Yes"/>
    <s v="Yes"/>
    <s v="Obesity"/>
    <s v="Prediabetes"/>
  </r>
  <r>
    <s v="Id1290"/>
    <n v="36.299999999999997"/>
    <n v="4.6100000000000003"/>
    <s v="No"/>
    <s v="No"/>
    <s v="No"/>
    <s v="No major surgery"/>
    <x v="1"/>
    <n v="0"/>
    <s v="No"/>
    <s v="No"/>
    <s v="Obesity"/>
    <s v="Normal"/>
  </r>
  <r>
    <s v="Id1291"/>
    <n v="34.4"/>
    <n v="4.95"/>
    <s v="No"/>
    <s v="No"/>
    <s v="Yes"/>
    <n v="1"/>
    <x v="1"/>
    <n v="1"/>
    <s v="No"/>
    <s v="No"/>
    <s v="Obesity"/>
    <s v="Normal"/>
  </r>
  <r>
    <s v="Id1292"/>
    <n v="30.9"/>
    <n v="5.04"/>
    <s v="No"/>
    <s v="No"/>
    <s v="No"/>
    <s v="No major surgery"/>
    <x v="1"/>
    <n v="0"/>
    <s v="No"/>
    <s v="No"/>
    <s v="Obesity"/>
    <s v="Normal"/>
  </r>
  <r>
    <s v="Id1293"/>
    <n v="28.6"/>
    <n v="5.42"/>
    <s v="No"/>
    <s v="No"/>
    <s v="No"/>
    <s v="No major surgery"/>
    <x v="1"/>
    <n v="0"/>
    <s v="No"/>
    <s v="No"/>
    <s v="OverWeight"/>
    <s v="Normal"/>
  </r>
  <r>
    <s v="Id1294"/>
    <n v="27.83"/>
    <n v="5.39"/>
    <s v="No"/>
    <s v="No"/>
    <s v="No"/>
    <s v="No major surgery"/>
    <x v="1"/>
    <n v="0"/>
    <s v="No"/>
    <s v="No"/>
    <s v="OverWeight"/>
    <s v="Normal"/>
  </r>
  <r>
    <s v="Id1295"/>
    <n v="39.64"/>
    <n v="6"/>
    <s v="No"/>
    <s v="No"/>
    <s v="Yes"/>
    <n v="1"/>
    <x v="1"/>
    <n v="1"/>
    <s v="No"/>
    <s v="No"/>
    <s v="Obesity"/>
    <s v="Prediabetes"/>
  </r>
  <r>
    <s v="Id1296"/>
    <n v="38.479999999999997"/>
    <n v="6.02"/>
    <s v="No"/>
    <s v="No"/>
    <s v="No"/>
    <n v="1"/>
    <x v="1"/>
    <n v="1"/>
    <s v="No"/>
    <s v="No"/>
    <s v="Obesity"/>
    <s v="Prediabetes"/>
  </r>
  <r>
    <s v="Id1297"/>
    <n v="36.200000000000003"/>
    <n v="4.62"/>
    <s v="No"/>
    <s v="No"/>
    <s v="No"/>
    <n v="2"/>
    <x v="1"/>
    <n v="2"/>
    <s v="No"/>
    <s v="No"/>
    <s v="Obesity"/>
    <s v="Normal"/>
  </r>
  <r>
    <s v="Id1298"/>
    <n v="27.13"/>
    <n v="5.59"/>
    <s v="No"/>
    <s v="No"/>
    <s v="No"/>
    <n v="1"/>
    <x v="1"/>
    <n v="1"/>
    <s v="No"/>
    <s v="No"/>
    <s v="OverWeight"/>
    <s v="Normal"/>
  </r>
  <r>
    <s v="Id1299"/>
    <n v="20.75"/>
    <n v="5.18"/>
    <s v="yes"/>
    <s v="No"/>
    <s v="No"/>
    <n v="2"/>
    <x v="1"/>
    <n v="2"/>
    <s v="Yes"/>
    <s v="No"/>
    <s v="NormalWeight"/>
    <s v="Normal"/>
  </r>
  <r>
    <s v="Id13"/>
    <n v="40.92"/>
    <n v="8.41"/>
    <s v="No"/>
    <s v="No"/>
    <s v="No"/>
    <s v="No major surgery"/>
    <x v="0"/>
    <n v="0"/>
    <s v="No"/>
    <s v="Yes"/>
    <s v="Obesity"/>
    <s v="Diabetes"/>
  </r>
  <r>
    <s v="Id130"/>
    <n v="30.2"/>
    <n v="9.58"/>
    <s v="No"/>
    <s v="No"/>
    <s v="No"/>
    <s v="No major surgery"/>
    <x v="0"/>
    <n v="0"/>
    <s v="No"/>
    <s v="Yes"/>
    <s v="Obesity"/>
    <s v="Diabetes"/>
  </r>
  <r>
    <s v="Id1300"/>
    <n v="26.6"/>
    <n v="6.29"/>
    <s v="No"/>
    <s v="No"/>
    <s v="No"/>
    <n v="2"/>
    <x v="1"/>
    <n v="2"/>
    <s v="No"/>
    <s v="No"/>
    <s v="OverWeight"/>
    <s v="Prediabetes"/>
  </r>
  <r>
    <s v="Id1301"/>
    <n v="25.3"/>
    <n v="4.49"/>
    <s v="No"/>
    <s v="No"/>
    <s v="No"/>
    <n v="2"/>
    <x v="1"/>
    <n v="2"/>
    <s v="No"/>
    <s v="No"/>
    <s v="OverWeight"/>
    <s v="Normal"/>
  </r>
  <r>
    <s v="Id1302"/>
    <n v="18.84"/>
    <n v="11.82"/>
    <s v="yes"/>
    <s v="No"/>
    <s v="Yes"/>
    <n v="1"/>
    <x v="1"/>
    <n v="1"/>
    <s v="Yes"/>
    <s v="No"/>
    <s v="NormalWeight"/>
    <s v="Diabetes"/>
  </r>
  <r>
    <s v="Id1303"/>
    <n v="19.57"/>
    <n v="7.41"/>
    <s v="yes"/>
    <s v="No"/>
    <s v="No"/>
    <n v="1"/>
    <x v="1"/>
    <n v="1"/>
    <s v="Yes"/>
    <s v="No"/>
    <s v="NormalWeight"/>
    <s v="Diabetes"/>
  </r>
  <r>
    <s v="Id1304"/>
    <n v="30.495000000000001"/>
    <n v="5.97"/>
    <s v="No"/>
    <s v="No"/>
    <s v="No"/>
    <s v="No major surgery"/>
    <x v="1"/>
    <n v="0"/>
    <s v="No"/>
    <s v="No"/>
    <s v="Obesity"/>
    <s v="Prediabetes"/>
  </r>
  <r>
    <s v="Id1305"/>
    <n v="30.114999999999998"/>
    <n v="5.74"/>
    <s v="No"/>
    <s v="No"/>
    <s v="Yes"/>
    <n v="1"/>
    <x v="1"/>
    <n v="1"/>
    <s v="No"/>
    <s v="No"/>
    <s v="Obesity"/>
    <s v="Prediabetes"/>
  </r>
  <r>
    <s v="Id1306"/>
    <n v="24.78"/>
    <n v="9.85"/>
    <s v="No"/>
    <s v="No"/>
    <s v="No"/>
    <s v="No major surgery"/>
    <x v="1"/>
    <n v="0"/>
    <s v="No"/>
    <s v="No"/>
    <s v="NormalWeight"/>
    <s v="Diabetes"/>
  </r>
  <r>
    <s v="Id1307"/>
    <n v="24.77"/>
    <n v="7.59"/>
    <s v="No"/>
    <s v="No"/>
    <s v="No"/>
    <s v="No major surgery"/>
    <x v="1"/>
    <n v="0"/>
    <s v="No"/>
    <s v="No"/>
    <s v="NormalWeight"/>
    <s v="Diabetes"/>
  </r>
  <r>
    <s v="Id1308"/>
    <n v="16.579999999999998"/>
    <n v="6.98"/>
    <s v="yes"/>
    <s v="No"/>
    <s v="Yes"/>
    <n v="1"/>
    <x v="1"/>
    <n v="1"/>
    <s v="Yes"/>
    <s v="No"/>
    <s v="Underweight"/>
    <s v="Diabetes"/>
  </r>
  <r>
    <s v="Id1309"/>
    <n v="38.17"/>
    <n v="4.7300000000000004"/>
    <s v="yes"/>
    <s v="No"/>
    <s v="No"/>
    <s v="No major surgery"/>
    <x v="1"/>
    <n v="0"/>
    <s v="Yes"/>
    <s v="No"/>
    <s v="Obesity"/>
    <s v="Normal"/>
  </r>
  <r>
    <s v="Id131"/>
    <n v="48.32"/>
    <n v="5.77"/>
    <s v="No"/>
    <s v="No"/>
    <s v="No"/>
    <s v="No major surgery"/>
    <x v="0"/>
    <n v="0"/>
    <s v="No"/>
    <s v="Yes"/>
    <s v="Obesity"/>
    <s v="Prediabetes"/>
  </r>
  <r>
    <s v="Id1310"/>
    <n v="39.424999999999997"/>
    <n v="4.76"/>
    <s v="yes"/>
    <s v="No"/>
    <s v="No"/>
    <s v="No major surgery"/>
    <x v="1"/>
    <n v="0"/>
    <s v="Yes"/>
    <s v="No"/>
    <s v="Obesity"/>
    <s v="Normal"/>
  </r>
  <r>
    <s v="Id1311"/>
    <n v="33.44"/>
    <n v="6.24"/>
    <s v="yes"/>
    <s v="No"/>
    <s v="No"/>
    <s v="No major surgery"/>
    <x v="1"/>
    <n v="0"/>
    <s v="Yes"/>
    <s v="No"/>
    <s v="Obesity"/>
    <s v="Prediabetes"/>
  </r>
  <r>
    <s v="Id1312"/>
    <n v="33.344999999999999"/>
    <n v="5.44"/>
    <s v="yes"/>
    <s v="No"/>
    <s v="No"/>
    <s v="No major surgery"/>
    <x v="1"/>
    <n v="0"/>
    <s v="Yes"/>
    <s v="No"/>
    <s v="Obesity"/>
    <s v="Normal"/>
  </r>
  <r>
    <s v="Id1313"/>
    <n v="38.79"/>
    <n v="5.08"/>
    <s v="No"/>
    <s v="No"/>
    <s v="Yes"/>
    <n v="1"/>
    <x v="1"/>
    <n v="1"/>
    <s v="No"/>
    <s v="No"/>
    <s v="Obesity"/>
    <s v="Normal"/>
  </r>
  <r>
    <s v="Id1314"/>
    <n v="30.684999999999999"/>
    <n v="4.87"/>
    <s v="No"/>
    <s v="No"/>
    <s v="Yes"/>
    <n v="1"/>
    <x v="1"/>
    <n v="1"/>
    <s v="No"/>
    <s v="No"/>
    <s v="Obesity"/>
    <s v="Normal"/>
  </r>
  <r>
    <s v="Id1315"/>
    <n v="22.135000000000002"/>
    <n v="8.17"/>
    <s v="No"/>
    <s v="No"/>
    <s v="No"/>
    <s v="No major surgery"/>
    <x v="1"/>
    <n v="0"/>
    <s v="No"/>
    <s v="No"/>
    <s v="NormalWeight"/>
    <s v="Diabetes"/>
  </r>
  <r>
    <s v="Id1316"/>
    <n v="33.33"/>
    <n v="7.61"/>
    <s v="No"/>
    <s v="No"/>
    <s v="No"/>
    <s v="No major surgery"/>
    <x v="1"/>
    <n v="0"/>
    <s v="No"/>
    <s v="No"/>
    <s v="Obesity"/>
    <s v="Diabetes"/>
  </r>
  <r>
    <s v="Id1317"/>
    <n v="31.13"/>
    <n v="10.1"/>
    <s v="No"/>
    <s v="No"/>
    <s v="No"/>
    <s v="No major surgery"/>
    <x v="1"/>
    <n v="0"/>
    <s v="No"/>
    <s v="No"/>
    <s v="Obesity"/>
    <s v="Diabetes"/>
  </r>
  <r>
    <s v="Id1318"/>
    <n v="28.9"/>
    <n v="11.24"/>
    <s v="No"/>
    <s v="No"/>
    <s v="No"/>
    <s v="No major surgery"/>
    <x v="1"/>
    <n v="0"/>
    <s v="No"/>
    <s v="No"/>
    <s v="OverWeight"/>
    <s v="Diabetes"/>
  </r>
  <r>
    <s v="Id1319"/>
    <n v="43.31"/>
    <n v="6.1"/>
    <s v="yes"/>
    <s v="yes"/>
    <s v="No"/>
    <n v="1"/>
    <x v="1"/>
    <n v="1"/>
    <s v="Yes"/>
    <s v="No"/>
    <s v="Obesity"/>
    <s v="Prediabetes"/>
  </r>
  <r>
    <s v="Id132"/>
    <n v="44.86"/>
    <n v="4.38"/>
    <s v="yes"/>
    <s v="No"/>
    <s v="No"/>
    <s v="No major surgery"/>
    <x v="0"/>
    <n v="0"/>
    <s v="Yes"/>
    <s v="Yes"/>
    <s v="Obesity"/>
    <s v="Normal"/>
  </r>
  <r>
    <s v="Id1320"/>
    <n v="22.8"/>
    <n v="6.98"/>
    <s v="No"/>
    <s v="No"/>
    <s v="No"/>
    <s v="No major surgery"/>
    <x v="1"/>
    <n v="0"/>
    <s v="No"/>
    <s v="No"/>
    <s v="NormalWeight"/>
    <s v="Diabetes"/>
  </r>
  <r>
    <s v="Id1321"/>
    <n v="19.09"/>
    <n v="4"/>
    <s v="yes"/>
    <s v="No"/>
    <s v="No"/>
    <n v="1"/>
    <x v="1"/>
    <n v="1"/>
    <s v="Yes"/>
    <s v="No"/>
    <s v="NormalWeight"/>
    <s v="Normal"/>
  </r>
  <r>
    <s v="Id1322"/>
    <n v="23.37"/>
    <n v="4.2300000000000004"/>
    <s v="No"/>
    <s v="No"/>
    <s v="No"/>
    <s v="No major surgery"/>
    <x v="1"/>
    <n v="0"/>
    <s v="No"/>
    <s v="No"/>
    <s v="NormalWeight"/>
    <s v="Normal"/>
  </r>
  <r>
    <s v="Id1323"/>
    <n v="33.44"/>
    <n v="4.72"/>
    <s v="yes"/>
    <s v="No"/>
    <s v="No"/>
    <s v="No major surgery"/>
    <x v="1"/>
    <n v="0"/>
    <s v="Yes"/>
    <s v="No"/>
    <s v="Obesity"/>
    <s v="Normal"/>
  </r>
  <r>
    <s v="Id1324"/>
    <n v="28.05"/>
    <n v="5.63"/>
    <s v="yes"/>
    <s v="No"/>
    <s v="No"/>
    <s v="No major surgery"/>
    <x v="1"/>
    <n v="0"/>
    <s v="Yes"/>
    <s v="No"/>
    <s v="OverWeight"/>
    <s v="Normal"/>
  </r>
  <r>
    <s v="Id1325"/>
    <n v="27.72"/>
    <n v="5.83"/>
    <s v="yes"/>
    <s v="No"/>
    <s v="No"/>
    <s v="No major surgery"/>
    <x v="1"/>
    <n v="0"/>
    <s v="Yes"/>
    <s v="No"/>
    <s v="OverWeight"/>
    <s v="Prediabetes"/>
  </r>
  <r>
    <s v="Id1326"/>
    <n v="29.81"/>
    <n v="9.23"/>
    <s v="No"/>
    <s v="No"/>
    <s v="No"/>
    <s v="No major surgery"/>
    <x v="1"/>
    <n v="0"/>
    <s v="No"/>
    <s v="No"/>
    <s v="OverWeight"/>
    <s v="Diabetes"/>
  </r>
  <r>
    <s v="Id1327"/>
    <n v="23.98"/>
    <n v="9.89"/>
    <s v="No"/>
    <s v="No"/>
    <s v="No"/>
    <s v="No major surgery"/>
    <x v="1"/>
    <n v="0"/>
    <s v="No"/>
    <s v="No"/>
    <s v="NormalWeight"/>
    <s v="Diabetes"/>
  </r>
  <r>
    <s v="Id1328"/>
    <n v="17.34"/>
    <n v="12"/>
    <s v="No"/>
    <s v="No"/>
    <s v="No"/>
    <s v="No major surgery"/>
    <x v="1"/>
    <n v="0"/>
    <s v="No"/>
    <s v="No"/>
    <s v="Underweight"/>
    <s v="Diabetes"/>
  </r>
  <r>
    <s v="Id1329"/>
    <n v="40.39"/>
    <n v="4.24"/>
    <s v="yes"/>
    <s v="No"/>
    <s v="Yes"/>
    <n v="1"/>
    <x v="1"/>
    <n v="1"/>
    <s v="Yes"/>
    <s v="No"/>
    <s v="Obesity"/>
    <s v="Normal"/>
  </r>
  <r>
    <s v="Id133"/>
    <n v="52.15"/>
    <n v="5.65"/>
    <s v="No"/>
    <s v="No"/>
    <s v="No"/>
    <n v="1"/>
    <x v="0"/>
    <n v="1"/>
    <s v="No"/>
    <s v="Yes"/>
    <s v="Obesity"/>
    <s v="Normal"/>
  </r>
  <r>
    <s v="Id1330"/>
    <n v="25.96"/>
    <n v="4.68"/>
    <s v="yes"/>
    <s v="No"/>
    <s v="Yes"/>
    <n v="1"/>
    <x v="1"/>
    <n v="1"/>
    <s v="Yes"/>
    <s v="No"/>
    <s v="OverWeight"/>
    <s v="Normal"/>
  </r>
  <r>
    <s v="Id1331"/>
    <n v="17.68"/>
    <n v="8.57"/>
    <s v="yes"/>
    <s v="No"/>
    <s v="Yes"/>
    <n v="1"/>
    <x v="1"/>
    <n v="1"/>
    <s v="Yes"/>
    <s v="No"/>
    <s v="Underweight"/>
    <s v="Diabetes"/>
  </r>
  <r>
    <s v="Id1332"/>
    <n v="30.875"/>
    <n v="4.0999999999999996"/>
    <s v="No"/>
    <s v="No"/>
    <s v="No"/>
    <s v="No major surgery"/>
    <x v="1"/>
    <n v="0"/>
    <s v="No"/>
    <s v="No"/>
    <s v="Obesity"/>
    <s v="Normal"/>
  </r>
  <r>
    <s v="Id1333"/>
    <n v="30.81"/>
    <n v="4.49"/>
    <s v="No"/>
    <s v="No"/>
    <s v="No"/>
    <s v="No major surgery"/>
    <x v="1"/>
    <n v="0"/>
    <s v="No"/>
    <s v="No"/>
    <s v="Obesity"/>
    <s v="Normal"/>
  </r>
  <r>
    <s v="Id1334"/>
    <n v="36.85"/>
    <n v="8.8000000000000007"/>
    <s v="No"/>
    <s v="No"/>
    <s v="No"/>
    <n v="2"/>
    <x v="1"/>
    <n v="2"/>
    <s v="No"/>
    <s v="No"/>
    <s v="Obesity"/>
    <s v="Diabetes"/>
  </r>
  <r>
    <s v="Id1335"/>
    <n v="35.86"/>
    <n v="7.93"/>
    <s v="No"/>
    <s v="No"/>
    <s v="No"/>
    <n v="2"/>
    <x v="1"/>
    <n v="2"/>
    <s v="No"/>
    <s v="No"/>
    <s v="Obesity"/>
    <s v="Diabetes"/>
  </r>
  <r>
    <s v="Id1336"/>
    <n v="30.3"/>
    <n v="9.4499999999999993"/>
    <s v="No"/>
    <s v="No"/>
    <s v="No"/>
    <n v="2"/>
    <x v="1"/>
    <n v="2"/>
    <s v="No"/>
    <s v="No"/>
    <s v="Obesity"/>
    <s v="Diabetes"/>
  </r>
  <r>
    <s v="Id1337"/>
    <n v="32.015000000000001"/>
    <n v="7.67"/>
    <s v="No"/>
    <s v="No"/>
    <s v="No"/>
    <s v="No major surgery"/>
    <x v="1"/>
    <n v="0"/>
    <s v="No"/>
    <s v="No"/>
    <s v="Obesity"/>
    <s v="Diabetes"/>
  </r>
  <r>
    <s v="Id1338"/>
    <n v="25.06"/>
    <n v="10.53"/>
    <s v="No"/>
    <s v="No"/>
    <s v="No"/>
    <n v="2"/>
    <x v="1"/>
    <n v="2"/>
    <s v="No"/>
    <s v="No"/>
    <s v="OverWeight"/>
    <s v="Diabetes"/>
  </r>
  <r>
    <s v="Id1339"/>
    <n v="18.829999999999998"/>
    <n v="10.08"/>
    <s v="yes"/>
    <s v="No"/>
    <s v="No"/>
    <s v="No major surgery"/>
    <x v="1"/>
    <n v="0"/>
    <s v="Yes"/>
    <s v="No"/>
    <s v="NormalWeight"/>
    <s v="Diabetes"/>
  </r>
  <r>
    <s v="Id134"/>
    <n v="41.12"/>
    <n v="7.54"/>
    <s v="yes"/>
    <s v="No"/>
    <s v="No"/>
    <s v="No major surgery"/>
    <x v="0"/>
    <n v="0"/>
    <s v="Yes"/>
    <s v="Yes"/>
    <s v="Obesity"/>
    <s v="Diabetes"/>
  </r>
  <r>
    <s v="Id1340"/>
    <n v="47.52"/>
    <n v="11.39"/>
    <s v="yes"/>
    <s v="No"/>
    <s v="No"/>
    <n v="1"/>
    <x v="1"/>
    <n v="1"/>
    <s v="Yes"/>
    <s v="No"/>
    <s v="Obesity"/>
    <s v="Diabetes"/>
  </r>
  <r>
    <s v="Id1341"/>
    <n v="37.82"/>
    <n v="6.36"/>
    <s v="No"/>
    <s v="No"/>
    <s v="No"/>
    <s v="No major surgery"/>
    <x v="1"/>
    <n v="0"/>
    <s v="No"/>
    <s v="No"/>
    <s v="Obesity"/>
    <s v="Prediabetes"/>
  </r>
  <r>
    <s v="Id1342"/>
    <n v="44.16"/>
    <n v="5.31"/>
    <s v="yes"/>
    <s v="No"/>
    <s v="No"/>
    <s v="No major surgery"/>
    <x v="1"/>
    <n v="0"/>
    <s v="Yes"/>
    <s v="No"/>
    <s v="Obesity"/>
    <s v="Normal"/>
  </r>
  <r>
    <s v="Id1343"/>
    <n v="37.049999999999997"/>
    <n v="4.74"/>
    <s v="No"/>
    <s v="No"/>
    <s v="Yes"/>
    <n v="1"/>
    <x v="1"/>
    <n v="1"/>
    <s v="No"/>
    <s v="No"/>
    <s v="Obesity"/>
    <s v="Normal"/>
  </r>
  <r>
    <s v="Id1344"/>
    <n v="18.66"/>
    <n v="11.35"/>
    <s v="No"/>
    <s v="No"/>
    <s v="No"/>
    <s v="No major surgery"/>
    <x v="1"/>
    <n v="0"/>
    <s v="No"/>
    <s v="No"/>
    <s v="NormalWeight"/>
    <s v="Diabetes"/>
  </r>
  <r>
    <s v="Id1345"/>
    <n v="36.200000000000003"/>
    <n v="6.81"/>
    <s v="yes"/>
    <s v="No"/>
    <s v="No"/>
    <n v="1"/>
    <x v="1"/>
    <n v="1"/>
    <s v="Yes"/>
    <s v="No"/>
    <s v="Obesity"/>
    <s v="Diabetes"/>
  </r>
  <r>
    <s v="Id1346"/>
    <n v="18.87"/>
    <n v="8.06"/>
    <s v="No"/>
    <s v="No"/>
    <s v="No"/>
    <s v="No major surgery"/>
    <x v="1"/>
    <n v="0"/>
    <s v="No"/>
    <s v="No"/>
    <s v="NormalWeight"/>
    <s v="Diabetes"/>
  </r>
  <r>
    <s v="Id1347"/>
    <n v="32.299999999999997"/>
    <n v="6.74"/>
    <s v="yes"/>
    <s v="No"/>
    <s v="No"/>
    <n v="1"/>
    <x v="1"/>
    <n v="1"/>
    <s v="Yes"/>
    <s v="No"/>
    <s v="Obesity"/>
    <s v="Diabetes"/>
  </r>
  <r>
    <s v="Id1348"/>
    <n v="22.64"/>
    <n v="6.54"/>
    <s v="yes"/>
    <s v="No"/>
    <s v="No"/>
    <n v="2"/>
    <x v="1"/>
    <n v="2"/>
    <s v="Yes"/>
    <s v="No"/>
    <s v="NormalWeight"/>
    <s v="Diabetes"/>
  </r>
  <r>
    <s v="Id1349"/>
    <n v="28.69"/>
    <n v="5.4"/>
    <s v="No"/>
    <s v="No"/>
    <s v="No"/>
    <s v="No major surgery"/>
    <x v="1"/>
    <n v="0"/>
    <s v="No"/>
    <s v="No"/>
    <s v="OverWeight"/>
    <s v="Normal"/>
  </r>
  <r>
    <s v="Id135"/>
    <n v="38.39"/>
    <n v="5.1100000000000003"/>
    <s v="yes"/>
    <s v="No"/>
    <s v="No"/>
    <n v="1"/>
    <x v="0"/>
    <n v="1"/>
    <s v="Yes"/>
    <s v="Yes"/>
    <s v="Obesity"/>
    <s v="Normal"/>
  </r>
  <r>
    <s v="Id1350"/>
    <n v="28.16"/>
    <n v="5.58"/>
    <s v="yes"/>
    <s v="No"/>
    <s v="No"/>
    <s v="No major surgery"/>
    <x v="1"/>
    <n v="0"/>
    <s v="Yes"/>
    <s v="No"/>
    <s v="OverWeight"/>
    <s v="Normal"/>
  </r>
  <r>
    <s v="Id1351"/>
    <n v="45.54"/>
    <n v="5.84"/>
    <s v="No"/>
    <s v="No"/>
    <s v="Yes"/>
    <n v="1"/>
    <x v="1"/>
    <n v="1"/>
    <s v="No"/>
    <s v="No"/>
    <s v="Obesity"/>
    <s v="Prediabetes"/>
  </r>
  <r>
    <s v="Id1352"/>
    <n v="28.7"/>
    <n v="4.2"/>
    <s v="No"/>
    <s v="No"/>
    <s v="No"/>
    <s v="No major surgery"/>
    <x v="1"/>
    <n v="0"/>
    <s v="No"/>
    <s v="No"/>
    <s v="OverWeight"/>
    <s v="Normal"/>
  </r>
  <r>
    <s v="Id1353"/>
    <n v="27.74"/>
    <n v="6.06"/>
    <s v="yes"/>
    <s v="No"/>
    <s v="No"/>
    <s v="No major surgery"/>
    <x v="1"/>
    <n v="0"/>
    <s v="Yes"/>
    <s v="No"/>
    <s v="OverWeight"/>
    <s v="Prediabetes"/>
  </r>
  <r>
    <s v="Id1354"/>
    <n v="36.954999999999998"/>
    <n v="7.57"/>
    <s v="No"/>
    <s v="No"/>
    <s v="No"/>
    <s v="No major surgery"/>
    <x v="1"/>
    <n v="0"/>
    <s v="No"/>
    <s v="No"/>
    <s v="Obesity"/>
    <s v="Diabetes"/>
  </r>
  <r>
    <s v="Id1355"/>
    <n v="30.69"/>
    <n v="6.15"/>
    <s v="No"/>
    <s v="No"/>
    <s v="No"/>
    <s v="No major surgery"/>
    <x v="1"/>
    <n v="0"/>
    <s v="No"/>
    <s v="No"/>
    <s v="Obesity"/>
    <s v="Prediabetes"/>
  </r>
  <r>
    <s v="Id1356"/>
    <n v="24.984999999999999"/>
    <n v="4.5599999999999996"/>
    <s v="No"/>
    <s v="No"/>
    <s v="No"/>
    <s v="No major surgery"/>
    <x v="1"/>
    <n v="0"/>
    <s v="No"/>
    <s v="No"/>
    <s v="NormalWeight"/>
    <s v="Normal"/>
  </r>
  <r>
    <s v="Id1357"/>
    <n v="39.42"/>
    <n v="4.72"/>
    <s v="yes"/>
    <s v="No"/>
    <s v="No"/>
    <n v="1"/>
    <x v="1"/>
    <n v="1"/>
    <s v="Yes"/>
    <s v="No"/>
    <s v="Obesity"/>
    <s v="Normal"/>
  </r>
  <r>
    <s v="Id1358"/>
    <n v="16.8"/>
    <n v="7.98"/>
    <s v="No"/>
    <s v="No"/>
    <s v="No"/>
    <s v="No major surgery"/>
    <x v="1"/>
    <n v="0"/>
    <s v="No"/>
    <s v="No"/>
    <s v="Underweight"/>
    <s v="Diabetes"/>
  </r>
  <r>
    <s v="Id1359"/>
    <n v="23.274999999999999"/>
    <n v="6.26"/>
    <s v="yes"/>
    <s v="No"/>
    <s v="Yes"/>
    <n v="1"/>
    <x v="1"/>
    <n v="1"/>
    <s v="Yes"/>
    <s v="No"/>
    <s v="NormalWeight"/>
    <s v="Prediabetes"/>
  </r>
  <r>
    <s v="Id136"/>
    <n v="46.85"/>
    <n v="4.25"/>
    <s v="No"/>
    <s v="No"/>
    <s v="Yes"/>
    <n v="1"/>
    <x v="0"/>
    <n v="1"/>
    <s v="No"/>
    <s v="Yes"/>
    <s v="Obesity"/>
    <s v="Normal"/>
  </r>
  <r>
    <s v="Id1360"/>
    <n v="22.8"/>
    <n v="4.29"/>
    <s v="yes"/>
    <s v="No"/>
    <s v="Yes"/>
    <n v="1"/>
    <x v="1"/>
    <n v="1"/>
    <s v="Yes"/>
    <s v="No"/>
    <s v="NormalWeight"/>
    <s v="Normal"/>
  </r>
  <r>
    <s v="Id1361"/>
    <n v="24.3"/>
    <n v="5.43"/>
    <s v="No"/>
    <s v="No"/>
    <s v="No"/>
    <n v="2"/>
    <x v="1"/>
    <n v="2"/>
    <s v="No"/>
    <s v="No"/>
    <s v="NormalWeight"/>
    <s v="Normal"/>
  </r>
  <r>
    <s v="Id1362"/>
    <n v="25.13"/>
    <n v="8"/>
    <s v="yes"/>
    <s v="No"/>
    <s v="No"/>
    <n v="1"/>
    <x v="1"/>
    <n v="1"/>
    <s v="Yes"/>
    <s v="No"/>
    <s v="OverWeight"/>
    <s v="Diabetes"/>
  </r>
  <r>
    <s v="Id1363"/>
    <n v="22.72"/>
    <n v="9.9600000000000009"/>
    <s v="yes"/>
    <s v="No"/>
    <s v="No"/>
    <n v="2"/>
    <x v="1"/>
    <n v="2"/>
    <s v="Yes"/>
    <s v="No"/>
    <s v="NormalWeight"/>
    <s v="Diabetes"/>
  </r>
  <r>
    <s v="Id1364"/>
    <n v="32.6"/>
    <n v="6.8"/>
    <s v="yes"/>
    <s v="No"/>
    <s v="No"/>
    <s v="No major surgery"/>
    <x v="1"/>
    <n v="0"/>
    <s v="Yes"/>
    <s v="No"/>
    <s v="Obesity"/>
    <s v="Diabetes"/>
  </r>
  <r>
    <s v="Id1365"/>
    <n v="17.28"/>
    <n v="6.22"/>
    <s v="yes"/>
    <s v="No"/>
    <s v="No"/>
    <n v="2"/>
    <x v="1"/>
    <n v="2"/>
    <s v="Yes"/>
    <s v="No"/>
    <s v="Underweight"/>
    <s v="Prediabetes"/>
  </r>
  <r>
    <s v="Id1366"/>
    <n v="27.92"/>
    <n v="5.79"/>
    <s v="No"/>
    <s v="No"/>
    <s v="No"/>
    <n v="1"/>
    <x v="1"/>
    <n v="1"/>
    <s v="No"/>
    <s v="No"/>
    <s v="OverWeight"/>
    <s v="Prediabetes"/>
  </r>
  <r>
    <s v="Id1367"/>
    <n v="38.284999999999997"/>
    <n v="5.41"/>
    <s v="No"/>
    <s v="No"/>
    <s v="No"/>
    <s v="No major surgery"/>
    <x v="1"/>
    <n v="0"/>
    <s v="No"/>
    <s v="No"/>
    <s v="Obesity"/>
    <s v="Normal"/>
  </r>
  <r>
    <s v="Id1368"/>
    <n v="16.48"/>
    <n v="11.05"/>
    <s v="No"/>
    <s v="No"/>
    <s v="No"/>
    <s v="No major surgery"/>
    <x v="1"/>
    <n v="0"/>
    <s v="No"/>
    <s v="No"/>
    <s v="Underweight"/>
    <s v="Diabetes"/>
  </r>
  <r>
    <s v="Id1369"/>
    <n v="38.57"/>
    <n v="6.27"/>
    <s v="No"/>
    <s v="No"/>
    <s v="No"/>
    <s v="No major surgery"/>
    <x v="1"/>
    <n v="0"/>
    <s v="No"/>
    <s v="No"/>
    <s v="Obesity"/>
    <s v="Prediabetes"/>
  </r>
  <r>
    <s v="Id137"/>
    <n v="42.24"/>
    <n v="5.55"/>
    <s v="No"/>
    <s v="yes"/>
    <s v="No"/>
    <n v="1"/>
    <x v="0"/>
    <n v="1"/>
    <s v="No"/>
    <s v="Yes"/>
    <s v="Obesity"/>
    <s v="Normal"/>
  </r>
  <r>
    <s v="Id1370"/>
    <n v="43.85"/>
    <n v="4.7699999999999996"/>
    <s v="yes"/>
    <s v="No"/>
    <s v="No"/>
    <s v="No major surgery"/>
    <x v="1"/>
    <n v="0"/>
    <s v="Yes"/>
    <s v="No"/>
    <s v="Obesity"/>
    <s v="Normal"/>
  </r>
  <r>
    <s v="Id1371"/>
    <n v="30.11"/>
    <n v="4.08"/>
    <s v="No"/>
    <s v="No"/>
    <s v="No"/>
    <s v="No major surgery"/>
    <x v="1"/>
    <n v="0"/>
    <s v="No"/>
    <s v="No"/>
    <s v="Obesity"/>
    <s v="Normal"/>
  </r>
  <r>
    <s v="Id1372"/>
    <n v="31.59"/>
    <n v="6.01"/>
    <s v="No"/>
    <s v="No"/>
    <s v="No"/>
    <s v="No major surgery"/>
    <x v="1"/>
    <n v="0"/>
    <s v="No"/>
    <s v="No"/>
    <s v="Obesity"/>
    <s v="Prediabetes"/>
  </r>
  <r>
    <s v="Id1373"/>
    <n v="40.15"/>
    <n v="11.84"/>
    <s v="No"/>
    <s v="No"/>
    <s v="No"/>
    <s v="No major surgery"/>
    <x v="1"/>
    <n v="0"/>
    <s v="No"/>
    <s v="No"/>
    <s v="Obesity"/>
    <s v="Diabetes"/>
  </r>
  <r>
    <s v="Id1374"/>
    <n v="40.700000000000003"/>
    <n v="6.27"/>
    <s v="yes"/>
    <s v="No"/>
    <s v="Yes"/>
    <n v="1"/>
    <x v="1"/>
    <n v="1"/>
    <s v="Yes"/>
    <s v="No"/>
    <s v="Obesity"/>
    <s v="Prediabetes"/>
  </r>
  <r>
    <s v="Id1375"/>
    <n v="40.76"/>
    <n v="5.28"/>
    <s v="No"/>
    <s v="No"/>
    <s v="No"/>
    <s v="No major surgery"/>
    <x v="1"/>
    <n v="0"/>
    <s v="No"/>
    <s v="No"/>
    <s v="Obesity"/>
    <s v="Normal"/>
  </r>
  <r>
    <s v="Id1376"/>
    <n v="29.7"/>
    <n v="7.03"/>
    <s v="No"/>
    <s v="No"/>
    <s v="No"/>
    <s v="No major surgery"/>
    <x v="1"/>
    <n v="0"/>
    <s v="No"/>
    <s v="No"/>
    <s v="OverWeight"/>
    <s v="Diabetes"/>
  </r>
  <r>
    <s v="Id1377"/>
    <n v="40.58"/>
    <n v="5.32"/>
    <s v="yes"/>
    <s v="No"/>
    <s v="Yes"/>
    <n v="1"/>
    <x v="1"/>
    <n v="1"/>
    <s v="Yes"/>
    <s v="No"/>
    <s v="Obesity"/>
    <s v="Normal"/>
  </r>
  <r>
    <s v="Id1378"/>
    <n v="33.06"/>
    <n v="9.59"/>
    <s v="yes"/>
    <s v="No"/>
    <s v="No"/>
    <s v="No major surgery"/>
    <x v="1"/>
    <n v="0"/>
    <s v="Yes"/>
    <s v="No"/>
    <s v="Obesity"/>
    <s v="Diabetes"/>
  </r>
  <r>
    <s v="Id1379"/>
    <n v="26.62"/>
    <n v="6.15"/>
    <s v="yes"/>
    <s v="No"/>
    <s v="No"/>
    <s v="No major surgery"/>
    <x v="1"/>
    <n v="0"/>
    <s v="Yes"/>
    <s v="No"/>
    <s v="OverWeight"/>
    <s v="Prediabetes"/>
  </r>
  <r>
    <s v="Id138"/>
    <n v="34.39"/>
    <n v="5.78"/>
    <s v="No"/>
    <s v="No"/>
    <s v="No"/>
    <s v="No major surgery"/>
    <x v="0"/>
    <n v="0"/>
    <s v="No"/>
    <s v="Yes"/>
    <s v="Obesity"/>
    <s v="Prediabetes"/>
  </r>
  <r>
    <s v="Id1380"/>
    <n v="37.1"/>
    <n v="11.08"/>
    <s v="No"/>
    <s v="No"/>
    <s v="No"/>
    <s v="No major surgery"/>
    <x v="1"/>
    <n v="0"/>
    <s v="No"/>
    <s v="No"/>
    <s v="Obesity"/>
    <s v="Diabetes"/>
  </r>
  <r>
    <s v="Id1381"/>
    <n v="18.28"/>
    <n v="7.95"/>
    <s v="No"/>
    <s v="No"/>
    <s v="No"/>
    <s v="No major surgery"/>
    <x v="1"/>
    <n v="0"/>
    <s v="No"/>
    <s v="No"/>
    <s v="Underweight"/>
    <s v="Diabetes"/>
  </r>
  <r>
    <s v="Id1382"/>
    <n v="35.814999999999998"/>
    <n v="6.23"/>
    <s v="No"/>
    <s v="No"/>
    <s v="No"/>
    <s v="No major surgery"/>
    <x v="1"/>
    <n v="0"/>
    <s v="No"/>
    <s v="No"/>
    <s v="Obesity"/>
    <s v="Prediabetes"/>
  </r>
  <r>
    <s v="Id1383"/>
    <n v="30.69"/>
    <n v="6.5"/>
    <s v="No"/>
    <s v="No"/>
    <s v="No"/>
    <s v="No major surgery"/>
    <x v="1"/>
    <n v="0"/>
    <s v="No"/>
    <s v="No"/>
    <s v="Obesity"/>
    <s v="Diabetes"/>
  </r>
  <r>
    <s v="Id1384"/>
    <n v="26.125"/>
    <n v="5.22"/>
    <s v="No"/>
    <s v="No"/>
    <s v="No"/>
    <s v="No major surgery"/>
    <x v="1"/>
    <n v="0"/>
    <s v="No"/>
    <s v="No"/>
    <s v="OverWeight"/>
    <s v="Normal"/>
  </r>
  <r>
    <s v="Id1385"/>
    <n v="34.58"/>
    <n v="6.3"/>
    <s v="No"/>
    <s v="No"/>
    <s v="Yes"/>
    <n v="1"/>
    <x v="1"/>
    <n v="1"/>
    <s v="No"/>
    <s v="No"/>
    <s v="Obesity"/>
    <s v="Prediabetes"/>
  </r>
  <r>
    <s v="Id1386"/>
    <n v="27.4"/>
    <n v="8.84"/>
    <s v="No"/>
    <s v="No"/>
    <s v="No"/>
    <s v="No major surgery"/>
    <x v="1"/>
    <n v="0"/>
    <s v="No"/>
    <s v="No"/>
    <s v="OverWeight"/>
    <s v="Diabetes"/>
  </r>
  <r>
    <s v="Id1387"/>
    <n v="27.53"/>
    <n v="4.1100000000000003"/>
    <s v="No"/>
    <s v="No"/>
    <s v="No"/>
    <n v="1"/>
    <x v="1"/>
    <n v="1"/>
    <s v="No"/>
    <s v="No"/>
    <s v="OverWeight"/>
    <s v="Normal"/>
  </r>
  <r>
    <s v="Id1388"/>
    <n v="33"/>
    <n v="4.57"/>
    <s v="No"/>
    <s v="No"/>
    <s v="No"/>
    <s v="No major surgery"/>
    <x v="1"/>
    <n v="0"/>
    <s v="No"/>
    <s v="No"/>
    <s v="Obesity"/>
    <s v="Normal"/>
  </r>
  <r>
    <s v="Id1389"/>
    <n v="25.78"/>
    <n v="11.06"/>
    <s v="yes"/>
    <s v="No"/>
    <s v="No"/>
    <s v="No major surgery"/>
    <x v="1"/>
    <n v="0"/>
    <s v="Yes"/>
    <s v="No"/>
    <s v="OverWeight"/>
    <s v="Diabetes"/>
  </r>
  <r>
    <s v="Id139"/>
    <n v="42.89"/>
    <n v="5.28"/>
    <s v="yes"/>
    <s v="No"/>
    <s v="No"/>
    <s v="No major surgery"/>
    <x v="0"/>
    <n v="0"/>
    <s v="Yes"/>
    <s v="Yes"/>
    <s v="Obesity"/>
    <s v="Normal"/>
  </r>
  <r>
    <s v="Id1390"/>
    <n v="22.66"/>
    <n v="10.68"/>
    <s v="No"/>
    <s v="No"/>
    <s v="No"/>
    <s v="No major surgery"/>
    <x v="1"/>
    <n v="0"/>
    <s v="No"/>
    <s v="No"/>
    <s v="NormalWeight"/>
    <s v="Diabetes"/>
  </r>
  <r>
    <s v="Id1391"/>
    <n v="38.81"/>
    <n v="6.14"/>
    <s v="yes"/>
    <s v="No"/>
    <s v="No"/>
    <n v="1"/>
    <x v="1"/>
    <n v="1"/>
    <s v="Yes"/>
    <s v="No"/>
    <s v="Obesity"/>
    <s v="Prediabetes"/>
  </r>
  <r>
    <s v="Id1392"/>
    <n v="38.51"/>
    <n v="5.45"/>
    <s v="yes"/>
    <s v="No"/>
    <s v="No"/>
    <s v="No major surgery"/>
    <x v="1"/>
    <n v="0"/>
    <s v="Yes"/>
    <s v="No"/>
    <s v="Obesity"/>
    <s v="Normal"/>
  </r>
  <r>
    <s v="Id1393"/>
    <n v="22.98"/>
    <n v="6.14"/>
    <s v="yes"/>
    <s v="No"/>
    <s v="No"/>
    <s v="No major surgery"/>
    <x v="1"/>
    <n v="0"/>
    <s v="Yes"/>
    <s v="No"/>
    <s v="NormalWeight"/>
    <s v="Prediabetes"/>
  </r>
  <r>
    <s v="Id1394"/>
    <n v="15.65"/>
    <n v="7.85"/>
    <s v="No"/>
    <s v="No"/>
    <s v="No"/>
    <s v="No major surgery"/>
    <x v="1"/>
    <n v="0"/>
    <s v="No"/>
    <s v="No"/>
    <s v="Underweight"/>
    <s v="Diabetes"/>
  </r>
  <r>
    <s v="Id1395"/>
    <n v="39.97"/>
    <n v="4.09"/>
    <s v="No"/>
    <s v="No"/>
    <s v="No"/>
    <n v="1"/>
    <x v="1"/>
    <n v="1"/>
    <s v="No"/>
    <s v="No"/>
    <s v="Obesity"/>
    <s v="Normal"/>
  </r>
  <r>
    <s v="Id1396"/>
    <n v="37.22"/>
    <n v="4.62"/>
    <s v="No"/>
    <s v="No"/>
    <s v="Yes"/>
    <n v="1"/>
    <x v="1"/>
    <n v="1"/>
    <s v="No"/>
    <s v="No"/>
    <s v="Obesity"/>
    <s v="Normal"/>
  </r>
  <r>
    <s v="Id1397"/>
    <n v="41.325000000000003"/>
    <n v="5.77"/>
    <s v="No"/>
    <s v="No"/>
    <s v="No"/>
    <s v="No major surgery"/>
    <x v="1"/>
    <n v="0"/>
    <s v="No"/>
    <s v="No"/>
    <s v="Obesity"/>
    <s v="Prediabetes"/>
  </r>
  <r>
    <s v="Id1398"/>
    <n v="40.31"/>
    <n v="5.84"/>
    <s v="No"/>
    <s v="No"/>
    <s v="No"/>
    <s v="No major surgery"/>
    <x v="1"/>
    <n v="0"/>
    <s v="No"/>
    <s v="No"/>
    <s v="Obesity"/>
    <s v="Prediabetes"/>
  </r>
  <r>
    <s v="Id1399"/>
    <n v="29.48"/>
    <n v="4.91"/>
    <s v="No"/>
    <s v="No"/>
    <s v="No"/>
    <s v="No major surgery"/>
    <x v="1"/>
    <n v="0"/>
    <s v="No"/>
    <s v="No"/>
    <s v="OverWeight"/>
    <s v="Normal"/>
  </r>
  <r>
    <s v="Id14"/>
    <n v="40.564999999999998"/>
    <n v="7.02"/>
    <s v="No"/>
    <s v="No"/>
    <s v="No"/>
    <s v="No major surgery"/>
    <x v="0"/>
    <n v="0"/>
    <s v="No"/>
    <s v="Yes"/>
    <s v="Obesity"/>
    <s v="Diabetes"/>
  </r>
  <r>
    <s v="Id140"/>
    <n v="36.299999999999997"/>
    <n v="5.39"/>
    <s v="No"/>
    <s v="No"/>
    <s v="No"/>
    <s v="No major surgery"/>
    <x v="0"/>
    <n v="0"/>
    <s v="No"/>
    <s v="Yes"/>
    <s v="Obesity"/>
    <s v="Normal"/>
  </r>
  <r>
    <s v="Id1400"/>
    <n v="33.155000000000001"/>
    <n v="5.07"/>
    <s v="No"/>
    <s v="No"/>
    <s v="No"/>
    <s v="No major surgery"/>
    <x v="1"/>
    <n v="0"/>
    <s v="No"/>
    <s v="No"/>
    <s v="Obesity"/>
    <s v="Normal"/>
  </r>
  <r>
    <s v="Id1401"/>
    <n v="42.85"/>
    <n v="5.81"/>
    <s v="yes"/>
    <s v="No"/>
    <s v="No"/>
    <s v="No major surgery"/>
    <x v="1"/>
    <n v="0"/>
    <s v="Yes"/>
    <s v="No"/>
    <s v="Obesity"/>
    <s v="Prediabetes"/>
  </r>
  <r>
    <s v="Id1402"/>
    <n v="32.340000000000003"/>
    <n v="11.2"/>
    <s v="No"/>
    <s v="No"/>
    <s v="No"/>
    <s v="No major surgery"/>
    <x v="1"/>
    <n v="0"/>
    <s v="No"/>
    <s v="No"/>
    <s v="Obesity"/>
    <s v="Diabetes"/>
  </r>
  <r>
    <s v="Id1403"/>
    <n v="27.5"/>
    <n v="10.75"/>
    <s v="No"/>
    <s v="No"/>
    <s v="No"/>
    <s v="No major surgery"/>
    <x v="1"/>
    <n v="0"/>
    <s v="No"/>
    <s v="No"/>
    <s v="OverWeight"/>
    <s v="Diabetes"/>
  </r>
  <r>
    <s v="Id1404"/>
    <n v="25.8"/>
    <n v="7.8"/>
    <s v="No"/>
    <s v="No"/>
    <s v="No"/>
    <s v="No major surgery"/>
    <x v="1"/>
    <n v="0"/>
    <s v="No"/>
    <s v="No"/>
    <s v="OverWeight"/>
    <s v="Diabetes"/>
  </r>
  <r>
    <s v="Id1405"/>
    <n v="25"/>
    <n v="7.04"/>
    <s v="No"/>
    <s v="No"/>
    <s v="No"/>
    <s v="No major surgery"/>
    <x v="1"/>
    <n v="0"/>
    <s v="No"/>
    <s v="No"/>
    <s v="OverWeight"/>
    <s v="Diabetes"/>
  </r>
  <r>
    <s v="Id1406"/>
    <n v="41.2"/>
    <n v="4.18"/>
    <s v="yes"/>
    <s v="No"/>
    <s v="No"/>
    <s v="No major surgery"/>
    <x v="1"/>
    <n v="0"/>
    <s v="Yes"/>
    <s v="No"/>
    <s v="Obesity"/>
    <s v="Normal"/>
  </r>
  <r>
    <s v="Id1407"/>
    <n v="17.78"/>
    <n v="8.19"/>
    <s v="No"/>
    <s v="No"/>
    <s v="No"/>
    <s v="No major surgery"/>
    <x v="1"/>
    <n v="0"/>
    <s v="No"/>
    <s v="No"/>
    <s v="Underweight"/>
    <s v="Diabetes"/>
  </r>
  <r>
    <s v="Id1408"/>
    <n v="40.119999999999997"/>
    <n v="6.22"/>
    <s v="yes"/>
    <s v="No"/>
    <s v="Yes"/>
    <n v="1"/>
    <x v="1"/>
    <n v="1"/>
    <s v="Yes"/>
    <s v="No"/>
    <s v="Obesity"/>
    <s v="Prediabetes"/>
  </r>
  <r>
    <s v="Id1409"/>
    <n v="19.350000000000001"/>
    <n v="8.2200000000000006"/>
    <s v="yes"/>
    <s v="No"/>
    <s v="No"/>
    <s v="No major surgery"/>
    <x v="1"/>
    <n v="0"/>
    <s v="Yes"/>
    <s v="No"/>
    <s v="NormalWeight"/>
    <s v="Diabetes"/>
  </r>
  <r>
    <s v="Id141"/>
    <n v="35.200000000000003"/>
    <n v="8.01"/>
    <s v="yes"/>
    <s v="No"/>
    <s v="No"/>
    <n v="1"/>
    <x v="0"/>
    <n v="1"/>
    <s v="Yes"/>
    <s v="Yes"/>
    <s v="Obesity"/>
    <s v="Diabetes"/>
  </r>
  <r>
    <s v="Id1410"/>
    <n v="36.69"/>
    <n v="6.15"/>
    <s v="No"/>
    <s v="No"/>
    <s v="No"/>
    <s v="No major surgery"/>
    <x v="1"/>
    <n v="0"/>
    <s v="No"/>
    <s v="No"/>
    <s v="Obesity"/>
    <s v="Prediabetes"/>
  </r>
  <r>
    <s v="Id1411"/>
    <n v="28.51"/>
    <n v="5.65"/>
    <s v="yes"/>
    <s v="No"/>
    <s v="No"/>
    <n v="1"/>
    <x v="1"/>
    <n v="1"/>
    <s v="Yes"/>
    <s v="No"/>
    <s v="OverWeight"/>
    <s v="Normal"/>
  </r>
  <r>
    <s v="Id1412"/>
    <n v="30.21"/>
    <n v="5.5"/>
    <s v="No"/>
    <s v="No"/>
    <s v="No"/>
    <n v="1"/>
    <x v="1"/>
    <n v="1"/>
    <s v="No"/>
    <s v="No"/>
    <s v="Obesity"/>
    <s v="Normal"/>
  </r>
  <r>
    <s v="Id1413"/>
    <n v="24.33"/>
    <n v="8"/>
    <s v="No"/>
    <s v="No"/>
    <s v="No"/>
    <s v="No major surgery"/>
    <x v="1"/>
    <n v="0"/>
    <s v="No"/>
    <s v="No"/>
    <s v="NormalWeight"/>
    <s v="Diabetes"/>
  </r>
  <r>
    <s v="Id1414"/>
    <n v="19.855"/>
    <n v="5.71"/>
    <s v="yes"/>
    <s v="No"/>
    <s v="No"/>
    <s v="No major surgery"/>
    <x v="1"/>
    <n v="0"/>
    <s v="Yes"/>
    <s v="No"/>
    <s v="NormalWeight"/>
    <s v="Prediabetes"/>
  </r>
  <r>
    <s v="Id1415"/>
    <n v="25.364999999999998"/>
    <n v="11.71"/>
    <s v="No"/>
    <s v="No"/>
    <s v="No"/>
    <s v="No major surgery"/>
    <x v="1"/>
    <n v="0"/>
    <s v="No"/>
    <s v="No"/>
    <s v="OverWeight"/>
    <s v="Diabetes"/>
  </r>
  <r>
    <s v="Id1416"/>
    <n v="29.6"/>
    <n v="6.17"/>
    <s v="yes"/>
    <s v="No"/>
    <s v="Yes"/>
    <n v="1"/>
    <x v="1"/>
    <n v="1"/>
    <s v="Yes"/>
    <s v="No"/>
    <s v="OverWeight"/>
    <s v="Prediabetes"/>
  </r>
  <r>
    <s v="Id1417"/>
    <n v="39.43"/>
    <n v="6.1"/>
    <s v="yes"/>
    <s v="No"/>
    <s v="Yes"/>
    <n v="1"/>
    <x v="1"/>
    <n v="1"/>
    <s v="Yes"/>
    <s v="No"/>
    <s v="Obesity"/>
    <s v="Prediabetes"/>
  </r>
  <r>
    <s v="Id1418"/>
    <n v="27.34"/>
    <n v="5.19"/>
    <s v="yes"/>
    <s v="No"/>
    <s v="No"/>
    <n v="1"/>
    <x v="1"/>
    <n v="1"/>
    <s v="Yes"/>
    <s v="No"/>
    <s v="OverWeight"/>
    <s v="Normal"/>
  </r>
  <r>
    <s v="Id1419"/>
    <n v="39.01"/>
    <n v="5.37"/>
    <s v="yes"/>
    <s v="No"/>
    <s v="No"/>
    <s v="No major surgery"/>
    <x v="1"/>
    <n v="0"/>
    <s v="Yes"/>
    <s v="No"/>
    <s v="Obesity"/>
    <s v="Normal"/>
  </r>
  <r>
    <s v="Id142"/>
    <n v="53.62"/>
    <n v="5.21"/>
    <s v="No"/>
    <s v="No"/>
    <s v="No"/>
    <s v="No major surgery"/>
    <x v="0"/>
    <n v="0"/>
    <s v="No"/>
    <s v="Yes"/>
    <s v="Obesity"/>
    <s v="Normal"/>
  </r>
  <r>
    <s v="Id1420"/>
    <n v="18.989999999999998"/>
    <n v="10.82"/>
    <s v="yes"/>
    <s v="No"/>
    <s v="No"/>
    <s v="No major surgery"/>
    <x v="1"/>
    <n v="0"/>
    <s v="Yes"/>
    <s v="No"/>
    <s v="NormalWeight"/>
    <s v="Diabetes"/>
  </r>
  <r>
    <s v="Id1421"/>
    <n v="42.3"/>
    <n v="6.06"/>
    <s v="yes"/>
    <s v="No"/>
    <s v="No"/>
    <s v="No major surgery"/>
    <x v="1"/>
    <n v="0"/>
    <s v="Yes"/>
    <s v="No"/>
    <s v="Obesity"/>
    <s v="Prediabetes"/>
  </r>
  <r>
    <s v="Id1422"/>
    <n v="39.805"/>
    <n v="5.91"/>
    <s v="No"/>
    <s v="No"/>
    <s v="No"/>
    <s v="No major surgery"/>
    <x v="1"/>
    <n v="0"/>
    <s v="No"/>
    <s v="No"/>
    <s v="Obesity"/>
    <s v="Prediabetes"/>
  </r>
  <r>
    <s v="Id1423"/>
    <n v="33.700000000000003"/>
    <n v="5.87"/>
    <s v="No"/>
    <s v="No"/>
    <s v="No"/>
    <s v="No major surgery"/>
    <x v="1"/>
    <n v="0"/>
    <s v="No"/>
    <s v="No"/>
    <s v="Obesity"/>
    <s v="Prediabetes"/>
  </r>
  <r>
    <s v="Id1424"/>
    <n v="36.195"/>
    <n v="6.22"/>
    <s v="No"/>
    <s v="No"/>
    <s v="No"/>
    <s v="No major surgery"/>
    <x v="1"/>
    <n v="0"/>
    <s v="No"/>
    <s v="No"/>
    <s v="Obesity"/>
    <s v="Prediabetes"/>
  </r>
  <r>
    <s v="Id1425"/>
    <n v="32.6"/>
    <n v="5.73"/>
    <s v="No"/>
    <s v="No"/>
    <s v="Yes"/>
    <n v="1"/>
    <x v="1"/>
    <n v="1"/>
    <s v="No"/>
    <s v="No"/>
    <s v="Obesity"/>
    <s v="Prediabetes"/>
  </r>
  <r>
    <s v="Id1426"/>
    <n v="30.2"/>
    <n v="5.7"/>
    <s v="No"/>
    <s v="No"/>
    <s v="No"/>
    <s v="No major surgery"/>
    <x v="1"/>
    <n v="0"/>
    <s v="No"/>
    <s v="No"/>
    <s v="Obesity"/>
    <s v="Prediabetes"/>
  </r>
  <r>
    <s v="Id1427"/>
    <n v="27.645"/>
    <n v="9.91"/>
    <s v="No"/>
    <s v="No"/>
    <s v="No"/>
    <s v="No major surgery"/>
    <x v="1"/>
    <n v="0"/>
    <s v="No"/>
    <s v="No"/>
    <s v="OverWeight"/>
    <s v="Diabetes"/>
  </r>
  <r>
    <s v="Id1428"/>
    <n v="26.41"/>
    <n v="11.4"/>
    <s v="No"/>
    <s v="No"/>
    <s v="No"/>
    <s v="No major surgery"/>
    <x v="1"/>
    <n v="0"/>
    <s v="No"/>
    <s v="No"/>
    <s v="OverWeight"/>
    <s v="Diabetes"/>
  </r>
  <r>
    <s v="Id1429"/>
    <n v="34.1"/>
    <n v="6.29"/>
    <s v="yes"/>
    <s v="No"/>
    <s v="Yes"/>
    <n v="1"/>
    <x v="1"/>
    <n v="1"/>
    <s v="Yes"/>
    <s v="No"/>
    <s v="Obesity"/>
    <s v="Prediabetes"/>
  </r>
  <r>
    <s v="Id143"/>
    <n v="36.67"/>
    <n v="6.27"/>
    <s v="No"/>
    <s v="No"/>
    <s v="No"/>
    <s v="No major surgery"/>
    <x v="0"/>
    <n v="0"/>
    <s v="No"/>
    <s v="Yes"/>
    <s v="Obesity"/>
    <s v="Prediabetes"/>
  </r>
  <r>
    <s v="Id1430"/>
    <n v="17.3"/>
    <n v="9.2799999999999994"/>
    <s v="No"/>
    <s v="No"/>
    <s v="No"/>
    <s v="No major surgery"/>
    <x v="1"/>
    <n v="0"/>
    <s v="No"/>
    <s v="No"/>
    <s v="Underweight"/>
    <s v="Diabetes"/>
  </r>
  <r>
    <s v="Id1431"/>
    <n v="35.020000000000003"/>
    <n v="4.78"/>
    <s v="No"/>
    <s v="No"/>
    <s v="Yes"/>
    <n v="1"/>
    <x v="1"/>
    <n v="1"/>
    <s v="No"/>
    <s v="No"/>
    <s v="Obesity"/>
    <s v="Normal"/>
  </r>
  <r>
    <s v="Id1432"/>
    <n v="37.1"/>
    <n v="8.8699999999999992"/>
    <s v="yes"/>
    <s v="No"/>
    <s v="No"/>
    <s v="No major surgery"/>
    <x v="1"/>
    <n v="0"/>
    <s v="Yes"/>
    <s v="No"/>
    <s v="Obesity"/>
    <s v="Diabetes"/>
  </r>
  <r>
    <s v="Id1433"/>
    <n v="16.79"/>
    <n v="11.4"/>
    <s v="No"/>
    <s v="No"/>
    <s v="No"/>
    <s v="No major surgery"/>
    <x v="1"/>
    <n v="0"/>
    <s v="No"/>
    <s v="No"/>
    <s v="Underweight"/>
    <s v="Diabetes"/>
  </r>
  <r>
    <s v="Id1434"/>
    <n v="31.635000000000002"/>
    <n v="9.1300000000000008"/>
    <s v="yes"/>
    <s v="No"/>
    <s v="No"/>
    <s v="No major surgery"/>
    <x v="1"/>
    <n v="0"/>
    <s v="Yes"/>
    <s v="No"/>
    <s v="Obesity"/>
    <s v="Diabetes"/>
  </r>
  <r>
    <s v="Id1435"/>
    <n v="24.19"/>
    <n v="6.22"/>
    <s v="yes"/>
    <s v="No"/>
    <s v="Yes"/>
    <n v="1"/>
    <x v="1"/>
    <n v="1"/>
    <s v="Yes"/>
    <s v="No"/>
    <s v="NormalWeight"/>
    <s v="Prediabetes"/>
  </r>
  <r>
    <s v="Id1436"/>
    <n v="35.29"/>
    <n v="5.9"/>
    <s v="No"/>
    <s v="No"/>
    <s v="Yes"/>
    <n v="1"/>
    <x v="1"/>
    <n v="1"/>
    <s v="No"/>
    <s v="No"/>
    <s v="Obesity"/>
    <s v="Prediabetes"/>
  </r>
  <r>
    <s v="Id1437"/>
    <n v="35.299999999999997"/>
    <n v="4.45"/>
    <s v="No"/>
    <s v="No"/>
    <s v="No"/>
    <s v="No major surgery"/>
    <x v="1"/>
    <n v="0"/>
    <s v="No"/>
    <s v="No"/>
    <s v="Obesity"/>
    <s v="Normal"/>
  </r>
  <r>
    <s v="Id1438"/>
    <n v="35.64"/>
    <n v="6.17"/>
    <s v="No"/>
    <s v="No"/>
    <s v="Yes"/>
    <n v="1"/>
    <x v="1"/>
    <n v="1"/>
    <s v="No"/>
    <s v="No"/>
    <s v="Obesity"/>
    <s v="Prediabetes"/>
  </r>
  <r>
    <s v="Id1439"/>
    <n v="33.1"/>
    <n v="4.93"/>
    <s v="No"/>
    <s v="No"/>
    <s v="No"/>
    <s v="No major surgery"/>
    <x v="1"/>
    <n v="0"/>
    <s v="No"/>
    <s v="No"/>
    <s v="Obesity"/>
    <s v="Normal"/>
  </r>
  <r>
    <s v="Id144"/>
    <n v="33.4"/>
    <n v="10.73"/>
    <s v="yes"/>
    <s v="No"/>
    <s v="No"/>
    <n v="1"/>
    <x v="0"/>
    <n v="1"/>
    <s v="Yes"/>
    <s v="Yes"/>
    <s v="Obesity"/>
    <s v="Diabetes"/>
  </r>
  <r>
    <s v="Id1440"/>
    <n v="26.41"/>
    <n v="7.32"/>
    <s v="yes"/>
    <s v="No"/>
    <s v="No"/>
    <n v="1"/>
    <x v="1"/>
    <n v="1"/>
    <s v="Yes"/>
    <s v="No"/>
    <s v="OverWeight"/>
    <s v="Diabetes"/>
  </r>
  <r>
    <s v="Id1441"/>
    <n v="29.9"/>
    <n v="5.27"/>
    <s v="No"/>
    <s v="No"/>
    <s v="Yes"/>
    <n v="1"/>
    <x v="1"/>
    <n v="1"/>
    <s v="No"/>
    <s v="No"/>
    <s v="OverWeight"/>
    <s v="Normal"/>
  </r>
  <r>
    <s v="Id1442"/>
    <n v="25.24"/>
    <n v="5.82"/>
    <s v="No"/>
    <s v="No"/>
    <s v="No"/>
    <n v="1"/>
    <x v="1"/>
    <n v="1"/>
    <s v="No"/>
    <s v="No"/>
    <s v="OverWeight"/>
    <s v="Prediabetes"/>
  </r>
  <r>
    <s v="Id1443"/>
    <n v="25.08"/>
    <n v="5.8"/>
    <s v="No"/>
    <s v="No"/>
    <s v="Yes"/>
    <n v="1"/>
    <x v="1"/>
    <n v="1"/>
    <s v="No"/>
    <s v="No"/>
    <s v="OverWeight"/>
    <s v="Prediabetes"/>
  </r>
  <r>
    <s v="Id1444"/>
    <n v="29.164999999999999"/>
    <n v="4.87"/>
    <s v="No"/>
    <s v="yes"/>
    <s v="No"/>
    <n v="1"/>
    <x v="1"/>
    <n v="1"/>
    <s v="No"/>
    <s v="No"/>
    <s v="OverWeight"/>
    <s v="Normal"/>
  </r>
  <r>
    <s v="Id1445"/>
    <n v="15.05"/>
    <n v="8.1199999999999992"/>
    <s v="No"/>
    <s v="No"/>
    <s v="No"/>
    <s v="No major surgery"/>
    <x v="1"/>
    <n v="0"/>
    <s v="No"/>
    <s v="No"/>
    <s v="Underweight"/>
    <s v="Diabetes"/>
  </r>
  <r>
    <s v="Id1446"/>
    <n v="19.95"/>
    <n v="4.3600000000000003"/>
    <s v="No"/>
    <s v="No"/>
    <s v="No"/>
    <n v="2"/>
    <x v="1"/>
    <n v="2"/>
    <s v="No"/>
    <s v="No"/>
    <s v="NormalWeight"/>
    <s v="Normal"/>
  </r>
  <r>
    <s v="Id1447"/>
    <n v="16.66"/>
    <n v="9.16"/>
    <s v="No"/>
    <s v="No"/>
    <s v="No"/>
    <s v="No major surgery"/>
    <x v="1"/>
    <n v="0"/>
    <s v="No"/>
    <s v="No"/>
    <s v="Underweight"/>
    <s v="Diabetes"/>
  </r>
  <r>
    <s v="Id1448"/>
    <n v="16.62"/>
    <n v="9.14"/>
    <s v="No"/>
    <s v="No"/>
    <s v="No"/>
    <s v="No major surgery"/>
    <x v="1"/>
    <n v="0"/>
    <s v="No"/>
    <s v="No"/>
    <s v="Underweight"/>
    <s v="Diabetes"/>
  </r>
  <r>
    <s v="Id1449"/>
    <n v="15.36"/>
    <n v="5.49"/>
    <s v="yes"/>
    <s v="No"/>
    <s v="No"/>
    <n v="2"/>
    <x v="1"/>
    <n v="2"/>
    <s v="Yes"/>
    <s v="No"/>
    <s v="Underweight"/>
    <s v="Normal"/>
  </r>
  <r>
    <s v="Id145"/>
    <n v="42.71"/>
    <n v="10.52"/>
    <s v="No"/>
    <s v="No"/>
    <s v="No"/>
    <s v="No major surgery"/>
    <x v="0"/>
    <n v="0"/>
    <s v="No"/>
    <s v="Yes"/>
    <s v="Obesity"/>
    <s v="Diabetes"/>
  </r>
  <r>
    <s v="Id1450"/>
    <n v="27.74"/>
    <n v="5.96"/>
    <s v="yes"/>
    <s v="No"/>
    <s v="No"/>
    <s v="No major surgery"/>
    <x v="1"/>
    <n v="0"/>
    <s v="Yes"/>
    <s v="No"/>
    <s v="OverWeight"/>
    <s v="Prediabetes"/>
  </r>
  <r>
    <s v="Id1451"/>
    <n v="22.44"/>
    <n v="4.62"/>
    <s v="yes"/>
    <s v="No"/>
    <s v="No"/>
    <s v="No major surgery"/>
    <x v="1"/>
    <n v="0"/>
    <s v="Yes"/>
    <s v="No"/>
    <s v="NormalWeight"/>
    <s v="Normal"/>
  </r>
  <r>
    <s v="Id1452"/>
    <n v="37.049999999999997"/>
    <n v="9.9600000000000009"/>
    <s v="yes"/>
    <s v="No"/>
    <s v="No"/>
    <s v="No major surgery"/>
    <x v="1"/>
    <n v="0"/>
    <s v="Yes"/>
    <s v="No"/>
    <s v="Obesity"/>
    <s v="Diabetes"/>
  </r>
  <r>
    <s v="Id1453"/>
    <n v="22.95"/>
    <n v="10.53"/>
    <s v="No"/>
    <s v="No"/>
    <s v="No"/>
    <n v="2"/>
    <x v="1"/>
    <n v="2"/>
    <s v="No"/>
    <s v="No"/>
    <s v="NormalWeight"/>
    <s v="Diabetes"/>
  </r>
  <r>
    <s v="Id1454"/>
    <n v="34.200000000000003"/>
    <n v="6.69"/>
    <s v="yes"/>
    <s v="No"/>
    <s v="No"/>
    <s v="No major surgery"/>
    <x v="1"/>
    <n v="0"/>
    <s v="Yes"/>
    <s v="No"/>
    <s v="Obesity"/>
    <s v="Diabetes"/>
  </r>
  <r>
    <s v="Id1455"/>
    <n v="30.59"/>
    <n v="9.5500000000000007"/>
    <s v="yes"/>
    <s v="No"/>
    <s v="No"/>
    <s v="No major surgery"/>
    <x v="1"/>
    <n v="0"/>
    <s v="Yes"/>
    <s v="No"/>
    <s v="Obesity"/>
    <s v="Diabetes"/>
  </r>
  <r>
    <s v="Id1456"/>
    <n v="25.51"/>
    <n v="6.05"/>
    <s v="No"/>
    <s v="No"/>
    <s v="No"/>
    <s v="No major surgery"/>
    <x v="1"/>
    <n v="0"/>
    <s v="No"/>
    <s v="No"/>
    <s v="OverWeight"/>
    <s v="Prediabetes"/>
  </r>
  <r>
    <s v="Id1457"/>
    <n v="29.04"/>
    <n v="10.56"/>
    <s v="yes"/>
    <s v="No"/>
    <s v="No"/>
    <n v="1"/>
    <x v="1"/>
    <n v="1"/>
    <s v="Yes"/>
    <s v="No"/>
    <s v="OverWeight"/>
    <s v="Diabetes"/>
  </r>
  <r>
    <s v="Id1458"/>
    <n v="22.135000000000002"/>
    <n v="10.81"/>
    <s v="yes"/>
    <s v="No"/>
    <s v="No"/>
    <n v="1"/>
    <x v="1"/>
    <n v="1"/>
    <s v="Yes"/>
    <s v="No"/>
    <s v="NormalWeight"/>
    <s v="Diabetes"/>
  </r>
  <r>
    <s v="Id1459"/>
    <n v="21.375"/>
    <n v="4.32"/>
    <s v="No"/>
    <s v="No"/>
    <s v="No"/>
    <s v="No major surgery"/>
    <x v="1"/>
    <n v="0"/>
    <s v="No"/>
    <s v="No"/>
    <s v="NormalWeight"/>
    <s v="Normal"/>
  </r>
  <r>
    <s v="Id146"/>
    <n v="41.52"/>
    <n v="11.82"/>
    <s v="yes"/>
    <s v="No"/>
    <s v="No"/>
    <n v="2"/>
    <x v="0"/>
    <n v="2"/>
    <s v="Yes"/>
    <s v="Yes"/>
    <s v="Obesity"/>
    <s v="Diabetes"/>
  </r>
  <r>
    <s v="Id1460"/>
    <n v="29.19"/>
    <n v="4.37"/>
    <s v="No"/>
    <s v="No"/>
    <s v="No"/>
    <s v="No major surgery"/>
    <x v="1"/>
    <n v="0"/>
    <s v="No"/>
    <s v="No"/>
    <s v="OverWeight"/>
    <s v="Normal"/>
  </r>
  <r>
    <s v="Id1461"/>
    <n v="31.92"/>
    <n v="4.8099999999999996"/>
    <s v="yes"/>
    <s v="No"/>
    <s v="Yes"/>
    <n v="1"/>
    <x v="1"/>
    <n v="1"/>
    <s v="Yes"/>
    <s v="No"/>
    <s v="Obesity"/>
    <s v="Normal"/>
  </r>
  <r>
    <s v="Id1462"/>
    <n v="26.315000000000001"/>
    <n v="4.5599999999999996"/>
    <s v="yes"/>
    <s v="No"/>
    <s v="Yes"/>
    <n v="1"/>
    <x v="1"/>
    <n v="1"/>
    <s v="Yes"/>
    <s v="No"/>
    <s v="OverWeight"/>
    <s v="Normal"/>
  </r>
  <r>
    <s v="Id1463"/>
    <n v="35.299999999999997"/>
    <n v="4.3899999999999997"/>
    <s v="No"/>
    <s v="No"/>
    <s v="No"/>
    <s v="No major surgery"/>
    <x v="1"/>
    <n v="0"/>
    <s v="No"/>
    <s v="No"/>
    <s v="Obesity"/>
    <s v="Normal"/>
  </r>
  <r>
    <s v="Id1464"/>
    <n v="18.91"/>
    <n v="11.44"/>
    <s v="No"/>
    <s v="No"/>
    <s v="No"/>
    <s v="No major surgery"/>
    <x v="1"/>
    <n v="0"/>
    <s v="No"/>
    <s v="No"/>
    <s v="NormalWeight"/>
    <s v="Diabetes"/>
  </r>
  <r>
    <s v="Id1465"/>
    <n v="22.41"/>
    <n v="11.37"/>
    <s v="yes"/>
    <s v="No"/>
    <s v="No"/>
    <n v="1"/>
    <x v="1"/>
    <n v="1"/>
    <s v="Yes"/>
    <s v="No"/>
    <s v="NormalWeight"/>
    <s v="Diabetes"/>
  </r>
  <r>
    <s v="Id1466"/>
    <n v="22.704999999999998"/>
    <n v="6.14"/>
    <s v="No"/>
    <s v="No"/>
    <s v="No"/>
    <s v="No major surgery"/>
    <x v="1"/>
    <n v="0"/>
    <s v="No"/>
    <s v="No"/>
    <s v="NormalWeight"/>
    <s v="Prediabetes"/>
  </r>
  <r>
    <s v="Id1467"/>
    <n v="37.18"/>
    <n v="4.8899999999999997"/>
    <s v="No"/>
    <s v="No"/>
    <s v="No"/>
    <s v="No major surgery"/>
    <x v="1"/>
    <n v="0"/>
    <s v="No"/>
    <s v="No"/>
    <s v="Obesity"/>
    <s v="Normal"/>
  </r>
  <r>
    <s v="Id1468"/>
    <n v="35.97"/>
    <n v="4.5999999999999996"/>
    <s v="No"/>
    <s v="No"/>
    <s v="No"/>
    <s v="No major surgery"/>
    <x v="1"/>
    <n v="0"/>
    <s v="No"/>
    <s v="No"/>
    <s v="Obesity"/>
    <s v="Normal"/>
  </r>
  <r>
    <s v="Id1469"/>
    <n v="35.799999999999997"/>
    <n v="4.42"/>
    <s v="No"/>
    <s v="No"/>
    <s v="No"/>
    <s v="No major surgery"/>
    <x v="1"/>
    <n v="0"/>
    <s v="No"/>
    <s v="No"/>
    <s v="Obesity"/>
    <s v="Normal"/>
  </r>
  <r>
    <s v="Id147"/>
    <n v="39.4"/>
    <n v="6.76"/>
    <s v="No"/>
    <s v="No"/>
    <s v="No"/>
    <s v="No major surgery"/>
    <x v="0"/>
    <n v="0"/>
    <s v="No"/>
    <s v="Yes"/>
    <s v="Obesity"/>
    <s v="Diabetes"/>
  </r>
  <r>
    <s v="Id1470"/>
    <n v="28.31"/>
    <n v="7.48"/>
    <s v="yes"/>
    <s v="No"/>
    <s v="No"/>
    <s v="No major surgery"/>
    <x v="1"/>
    <n v="0"/>
    <s v="Yes"/>
    <s v="No"/>
    <s v="OverWeight"/>
    <s v="Diabetes"/>
  </r>
  <r>
    <s v="Id1471"/>
    <n v="38.06"/>
    <n v="10.74"/>
    <s v="No"/>
    <s v="No"/>
    <s v="No"/>
    <s v="No major surgery"/>
    <x v="1"/>
    <n v="0"/>
    <s v="No"/>
    <s v="No"/>
    <s v="Obesity"/>
    <s v="Diabetes"/>
  </r>
  <r>
    <s v="Id1472"/>
    <n v="28"/>
    <n v="5.19"/>
    <s v="No"/>
    <s v="No"/>
    <s v="No"/>
    <n v="1"/>
    <x v="1"/>
    <n v="1"/>
    <s v="No"/>
    <s v="No"/>
    <s v="OverWeight"/>
    <s v="Normal"/>
  </r>
  <r>
    <s v="Id1473"/>
    <n v="34.32"/>
    <n v="9.17"/>
    <s v="No"/>
    <s v="No"/>
    <s v="No"/>
    <s v="No major surgery"/>
    <x v="1"/>
    <n v="0"/>
    <s v="No"/>
    <s v="No"/>
    <s v="Obesity"/>
    <s v="Diabetes"/>
  </r>
  <r>
    <s v="Id1474"/>
    <n v="22.3"/>
    <n v="4.95"/>
    <s v="yes"/>
    <s v="No"/>
    <s v="No"/>
    <s v="No major surgery"/>
    <x v="1"/>
    <n v="0"/>
    <s v="Yes"/>
    <s v="No"/>
    <s v="NormalWeight"/>
    <s v="Normal"/>
  </r>
  <r>
    <s v="Id1475"/>
    <n v="27.835000000000001"/>
    <n v="6.03"/>
    <s v="No"/>
    <s v="No"/>
    <s v="No"/>
    <n v="1"/>
    <x v="1"/>
    <n v="1"/>
    <s v="No"/>
    <s v="No"/>
    <s v="OverWeight"/>
    <s v="Prediabetes"/>
  </r>
  <r>
    <s v="Id1476"/>
    <n v="39.229999999999997"/>
    <n v="5.36"/>
    <s v="No"/>
    <s v="No"/>
    <s v="No"/>
    <s v="No major surgery"/>
    <x v="1"/>
    <n v="0"/>
    <s v="No"/>
    <s v="No"/>
    <s v="Obesity"/>
    <s v="Normal"/>
  </r>
  <r>
    <s v="Id1477"/>
    <n v="19.95"/>
    <n v="6.11"/>
    <s v="No"/>
    <s v="No"/>
    <s v="No"/>
    <n v="1"/>
    <x v="1"/>
    <n v="1"/>
    <s v="No"/>
    <s v="No"/>
    <s v="NormalWeight"/>
    <s v="Prediabetes"/>
  </r>
  <r>
    <s v="Id1478"/>
    <n v="34.64"/>
    <n v="4.88"/>
    <s v="No"/>
    <s v="No"/>
    <s v="Yes"/>
    <n v="1"/>
    <x v="1"/>
    <n v="1"/>
    <s v="No"/>
    <s v="No"/>
    <s v="Obesity"/>
    <s v="Normal"/>
  </r>
  <r>
    <s v="Id1479"/>
    <n v="18.75"/>
    <n v="6.72"/>
    <s v="No"/>
    <s v="No"/>
    <s v="No"/>
    <s v="No major surgery"/>
    <x v="1"/>
    <n v="0"/>
    <s v="No"/>
    <s v="No"/>
    <s v="NormalWeight"/>
    <s v="Diabetes"/>
  </r>
  <r>
    <s v="Id148"/>
    <n v="46.45"/>
    <n v="5.62"/>
    <s v="No"/>
    <s v="No"/>
    <s v="No"/>
    <s v="No major surgery"/>
    <x v="0"/>
    <n v="0"/>
    <s v="No"/>
    <s v="Yes"/>
    <s v="Obesity"/>
    <s v="Normal"/>
  </r>
  <r>
    <s v="Id1480"/>
    <n v="26.48"/>
    <n v="4.2"/>
    <s v="No"/>
    <s v="No"/>
    <s v="No"/>
    <n v="1"/>
    <x v="1"/>
    <n v="1"/>
    <s v="No"/>
    <s v="No"/>
    <s v="OverWeight"/>
    <s v="Normal"/>
  </r>
  <r>
    <s v="Id1481"/>
    <n v="34.83"/>
    <n v="5.79"/>
    <s v="No"/>
    <s v="No"/>
    <s v="No"/>
    <n v="1"/>
    <x v="1"/>
    <n v="1"/>
    <s v="No"/>
    <s v="No"/>
    <s v="Obesity"/>
    <s v="Prediabetes"/>
  </r>
  <r>
    <s v="Id1482"/>
    <n v="25.46"/>
    <n v="4.29"/>
    <s v="No"/>
    <s v="No"/>
    <s v="No"/>
    <s v="No major surgery"/>
    <x v="1"/>
    <n v="0"/>
    <s v="No"/>
    <s v="No"/>
    <s v="OverWeight"/>
    <s v="Normal"/>
  </r>
  <r>
    <s v="Id1483"/>
    <n v="23.31"/>
    <n v="8.27"/>
    <s v="No"/>
    <s v="No"/>
    <s v="No"/>
    <s v="No major surgery"/>
    <x v="1"/>
    <n v="0"/>
    <s v="No"/>
    <s v="No"/>
    <s v="NormalWeight"/>
    <s v="Diabetes"/>
  </r>
  <r>
    <s v="Id1484"/>
    <n v="29"/>
    <n v="4.5599999999999996"/>
    <s v="No"/>
    <s v="No"/>
    <s v="No"/>
    <s v="No major surgery"/>
    <x v="1"/>
    <n v="0"/>
    <s v="No"/>
    <s v="No"/>
    <s v="OverWeight"/>
    <s v="Normal"/>
  </r>
  <r>
    <s v="Id1485"/>
    <n v="32.869999999999997"/>
    <n v="5.33"/>
    <s v="No"/>
    <s v="No"/>
    <s v="No"/>
    <s v="No major surgery"/>
    <x v="1"/>
    <n v="0"/>
    <s v="No"/>
    <s v="No"/>
    <s v="Obesity"/>
    <s v="Normal"/>
  </r>
  <r>
    <s v="Id1486"/>
    <n v="26.18"/>
    <n v="5.63"/>
    <s v="No"/>
    <s v="No"/>
    <s v="No"/>
    <s v="No major surgery"/>
    <x v="1"/>
    <n v="0"/>
    <s v="No"/>
    <s v="No"/>
    <s v="OverWeight"/>
    <s v="Normal"/>
  </r>
  <r>
    <s v="Id1487"/>
    <n v="25.3"/>
    <n v="5.12"/>
    <s v="No"/>
    <s v="No"/>
    <s v="No"/>
    <s v="No major surgery"/>
    <x v="1"/>
    <n v="0"/>
    <s v="No"/>
    <s v="No"/>
    <s v="OverWeight"/>
    <s v="Normal"/>
  </r>
  <r>
    <s v="Id1488"/>
    <n v="36.94"/>
    <n v="5.15"/>
    <s v="yes"/>
    <s v="No"/>
    <s v="No"/>
    <n v="1"/>
    <x v="1"/>
    <n v="1"/>
    <s v="Yes"/>
    <s v="No"/>
    <s v="Obesity"/>
    <s v="Normal"/>
  </r>
  <r>
    <s v="Id1489"/>
    <n v="22.86"/>
    <n v="7.5"/>
    <s v="No"/>
    <s v="No"/>
    <s v="No"/>
    <s v="No major surgery"/>
    <x v="1"/>
    <n v="0"/>
    <s v="No"/>
    <s v="No"/>
    <s v="NormalWeight"/>
    <s v="Diabetes"/>
  </r>
  <r>
    <s v="Id149"/>
    <n v="35.75"/>
    <n v="4.1900000000000004"/>
    <s v="No"/>
    <s v="No"/>
    <s v="No"/>
    <s v="No major surgery"/>
    <x v="0"/>
    <n v="0"/>
    <s v="No"/>
    <s v="Yes"/>
    <s v="Obesity"/>
    <s v="Normal"/>
  </r>
  <r>
    <s v="Id1490"/>
    <n v="18.760000000000002"/>
    <n v="4.88"/>
    <s v="yes"/>
    <s v="No"/>
    <s v="Yes"/>
    <n v="1"/>
    <x v="1"/>
    <n v="1"/>
    <s v="Yes"/>
    <s v="No"/>
    <s v="NormalWeight"/>
    <s v="Normal"/>
  </r>
  <r>
    <s v="Id1491"/>
    <n v="24.36"/>
    <n v="5.57"/>
    <s v="No"/>
    <s v="No"/>
    <s v="No"/>
    <s v="No major surgery"/>
    <x v="1"/>
    <n v="0"/>
    <s v="No"/>
    <s v="No"/>
    <s v="NormalWeight"/>
    <s v="Normal"/>
  </r>
  <r>
    <s v="Id1492"/>
    <n v="32.299999999999997"/>
    <n v="5.31"/>
    <s v="No"/>
    <s v="No"/>
    <s v="No"/>
    <s v="No major surgery"/>
    <x v="1"/>
    <n v="0"/>
    <s v="No"/>
    <s v="No"/>
    <s v="Obesity"/>
    <s v="Normal"/>
  </r>
  <r>
    <s v="Id1493"/>
    <n v="22.704999999999998"/>
    <n v="4.57"/>
    <s v="yes"/>
    <s v="No"/>
    <s v="No"/>
    <s v="No major surgery"/>
    <x v="1"/>
    <n v="0"/>
    <s v="Yes"/>
    <s v="No"/>
    <s v="NormalWeight"/>
    <s v="Normal"/>
  </r>
  <r>
    <s v="Id1494"/>
    <n v="21.79"/>
    <n v="8.6999999999999993"/>
    <s v="yes"/>
    <s v="No"/>
    <s v="No"/>
    <n v="1"/>
    <x v="1"/>
    <n v="1"/>
    <s v="Yes"/>
    <s v="No"/>
    <s v="NormalWeight"/>
    <s v="Diabetes"/>
  </r>
  <r>
    <s v="Id1495"/>
    <n v="24.52"/>
    <n v="4.76"/>
    <s v="No"/>
    <s v="No"/>
    <s v="No"/>
    <s v="No major surgery"/>
    <x v="1"/>
    <n v="0"/>
    <s v="No"/>
    <s v="No"/>
    <s v="NormalWeight"/>
    <s v="Normal"/>
  </r>
  <r>
    <s v="Id1496"/>
    <n v="39.520000000000003"/>
    <n v="11.81"/>
    <s v="No"/>
    <s v="No"/>
    <s v="No"/>
    <s v="No major surgery"/>
    <x v="1"/>
    <n v="0"/>
    <s v="No"/>
    <s v="No"/>
    <s v="Obesity"/>
    <s v="Diabetes"/>
  </r>
  <r>
    <s v="Id1497"/>
    <n v="24.49"/>
    <n v="4.67"/>
    <s v="No"/>
    <s v="No"/>
    <s v="No"/>
    <s v="No major surgery"/>
    <x v="1"/>
    <n v="0"/>
    <s v="No"/>
    <s v="No"/>
    <s v="NormalWeight"/>
    <s v="Normal"/>
  </r>
  <r>
    <s v="Id1498"/>
    <n v="26.315000000000001"/>
    <n v="6.02"/>
    <s v="No"/>
    <s v="No"/>
    <s v="No"/>
    <s v="No major surgery"/>
    <x v="1"/>
    <n v="0"/>
    <s v="No"/>
    <s v="No"/>
    <s v="OverWeight"/>
    <s v="Prediabetes"/>
  </r>
  <r>
    <s v="Id1499"/>
    <n v="22.58"/>
    <n v="7.46"/>
    <s v="No"/>
    <s v="No"/>
    <s v="No"/>
    <s v="No major surgery"/>
    <x v="1"/>
    <n v="0"/>
    <s v="No"/>
    <s v="No"/>
    <s v="NormalWeight"/>
    <s v="Diabetes"/>
  </r>
  <r>
    <s v="Id15"/>
    <n v="36.384999999999998"/>
    <n v="7.59"/>
    <s v="yes"/>
    <s v="No"/>
    <s v="No"/>
    <n v="2"/>
    <x v="0"/>
    <n v="2"/>
    <s v="Yes"/>
    <s v="Yes"/>
    <s v="Obesity"/>
    <s v="Diabetes"/>
  </r>
  <r>
    <s v="Id150"/>
    <n v="26.07"/>
    <n v="5.32"/>
    <s v="No"/>
    <s v="No"/>
    <s v="No"/>
    <s v="No major surgery"/>
    <x v="0"/>
    <n v="0"/>
    <s v="No"/>
    <s v="Yes"/>
    <s v="OverWeight"/>
    <s v="Normal"/>
  </r>
  <r>
    <s v="Id1500"/>
    <n v="19.475000000000001"/>
    <n v="4.74"/>
    <s v="No"/>
    <s v="No"/>
    <s v="No"/>
    <n v="1"/>
    <x v="1"/>
    <n v="1"/>
    <s v="No"/>
    <s v="No"/>
    <s v="NormalWeight"/>
    <s v="Normal"/>
  </r>
  <r>
    <s v="Id1501"/>
    <n v="26.33"/>
    <n v="4.79"/>
    <s v="No"/>
    <s v="No"/>
    <s v="No"/>
    <s v="No major surgery"/>
    <x v="1"/>
    <n v="0"/>
    <s v="No"/>
    <s v="No"/>
    <s v="OverWeight"/>
    <s v="Normal"/>
  </r>
  <r>
    <s v="Id1502"/>
    <n v="17.29"/>
    <n v="5.35"/>
    <s v="yes"/>
    <s v="No"/>
    <s v="No"/>
    <s v="No major surgery"/>
    <x v="1"/>
    <n v="0"/>
    <s v="Yes"/>
    <s v="No"/>
    <s v="Underweight"/>
    <s v="Normal"/>
  </r>
  <r>
    <s v="Id1503"/>
    <n v="42.88"/>
    <n v="4.87"/>
    <s v="No"/>
    <s v="yes"/>
    <s v="No"/>
    <n v="1"/>
    <x v="1"/>
    <n v="1"/>
    <s v="No"/>
    <s v="No"/>
    <s v="Obesity"/>
    <s v="Normal"/>
  </r>
  <r>
    <s v="Id1504"/>
    <n v="32.200000000000003"/>
    <n v="10.09"/>
    <s v="yes"/>
    <s v="No"/>
    <s v="No"/>
    <s v="No major surgery"/>
    <x v="1"/>
    <n v="0"/>
    <s v="Yes"/>
    <s v="No"/>
    <s v="Obesity"/>
    <s v="Diabetes"/>
  </r>
  <r>
    <s v="Id1505"/>
    <n v="18.75"/>
    <n v="5.47"/>
    <s v="yes"/>
    <s v="No"/>
    <s v="Yes"/>
    <n v="1"/>
    <x v="1"/>
    <n v="1"/>
    <s v="Yes"/>
    <s v="No"/>
    <s v="NormalWeight"/>
    <s v="Normal"/>
  </r>
  <r>
    <s v="Id1506"/>
    <n v="22.36"/>
    <n v="8.6"/>
    <s v="No"/>
    <s v="No"/>
    <s v="No"/>
    <s v="No major surgery"/>
    <x v="1"/>
    <n v="0"/>
    <s v="No"/>
    <s v="No"/>
    <s v="NormalWeight"/>
    <s v="Diabetes"/>
  </r>
  <r>
    <s v="Id1507"/>
    <n v="23.94"/>
    <n v="10.74"/>
    <s v="yes"/>
    <s v="No"/>
    <s v="No"/>
    <s v="No major surgery"/>
    <x v="1"/>
    <n v="0"/>
    <s v="Yes"/>
    <s v="No"/>
    <s v="NormalWeight"/>
    <s v="Diabetes"/>
  </r>
  <r>
    <s v="Id1508"/>
    <n v="30.1"/>
    <n v="4.3899999999999997"/>
    <s v="No"/>
    <s v="No"/>
    <s v="Yes"/>
    <n v="1"/>
    <x v="1"/>
    <n v="1"/>
    <s v="No"/>
    <s v="No"/>
    <s v="Obesity"/>
    <s v="Normal"/>
  </r>
  <r>
    <s v="Id1509"/>
    <n v="21.93"/>
    <n v="6.3"/>
    <s v="No"/>
    <s v="No"/>
    <s v="No"/>
    <s v="No major surgery"/>
    <x v="1"/>
    <n v="0"/>
    <s v="No"/>
    <s v="No"/>
    <s v="NormalWeight"/>
    <s v="Prediabetes"/>
  </r>
  <r>
    <s v="Id151"/>
    <n v="36.54"/>
    <n v="4.46"/>
    <s v="yes"/>
    <s v="No"/>
    <s v="No"/>
    <n v="1"/>
    <x v="0"/>
    <n v="1"/>
    <s v="Yes"/>
    <s v="Yes"/>
    <s v="Obesity"/>
    <s v="Normal"/>
  </r>
  <r>
    <s v="Id1510"/>
    <n v="39.75"/>
    <n v="5.41"/>
    <s v="No"/>
    <s v="yes"/>
    <s v="No"/>
    <n v="1"/>
    <x v="1"/>
    <n v="1"/>
    <s v="No"/>
    <s v="No"/>
    <s v="Obesity"/>
    <s v="Normal"/>
  </r>
  <r>
    <s v="Id1511"/>
    <n v="26.03"/>
    <n v="4.47"/>
    <s v="No"/>
    <s v="No"/>
    <s v="Yes"/>
    <n v="1"/>
    <x v="1"/>
    <n v="1"/>
    <s v="No"/>
    <s v="No"/>
    <s v="OverWeight"/>
    <s v="Normal"/>
  </r>
  <r>
    <s v="Id1512"/>
    <n v="34.51"/>
    <n v="6.26"/>
    <s v="No"/>
    <s v="No"/>
    <s v="No"/>
    <s v="No major surgery"/>
    <x v="1"/>
    <n v="0"/>
    <s v="No"/>
    <s v="No"/>
    <s v="Obesity"/>
    <s v="Prediabetes"/>
  </r>
  <r>
    <s v="Id1513"/>
    <n v="19.32"/>
    <n v="11.58"/>
    <s v="yes"/>
    <s v="No"/>
    <s v="No"/>
    <n v="1"/>
    <x v="1"/>
    <n v="1"/>
    <s v="Yes"/>
    <s v="No"/>
    <s v="NormalWeight"/>
    <s v="Diabetes"/>
  </r>
  <r>
    <s v="Id1514"/>
    <n v="28.5"/>
    <n v="4.3600000000000003"/>
    <s v="No"/>
    <s v="No"/>
    <s v="No"/>
    <s v="No major surgery"/>
    <x v="1"/>
    <n v="0"/>
    <s v="No"/>
    <s v="No"/>
    <s v="OverWeight"/>
    <s v="Normal"/>
  </r>
  <r>
    <s v="Id1515"/>
    <n v="30.875"/>
    <n v="4.1399999999999997"/>
    <s v="yes"/>
    <s v="No"/>
    <s v="No"/>
    <s v="No major surgery"/>
    <x v="1"/>
    <n v="0"/>
    <s v="Yes"/>
    <s v="No"/>
    <s v="Obesity"/>
    <s v="Normal"/>
  </r>
  <r>
    <s v="Id1516"/>
    <n v="24.02"/>
    <n v="4.38"/>
    <s v="No"/>
    <s v="No"/>
    <s v="No"/>
    <s v="No major surgery"/>
    <x v="1"/>
    <n v="0"/>
    <s v="No"/>
    <s v="No"/>
    <s v="NormalWeight"/>
    <s v="Normal"/>
  </r>
  <r>
    <s v="Id1517"/>
    <n v="36.08"/>
    <n v="11.61"/>
    <s v="yes"/>
    <s v="No"/>
    <s v="No"/>
    <s v="No major surgery"/>
    <x v="1"/>
    <n v="0"/>
    <s v="Yes"/>
    <s v="No"/>
    <s v="Obesity"/>
    <s v="Diabetes"/>
  </r>
  <r>
    <s v="Id1518"/>
    <n v="32.200000000000003"/>
    <n v="10.59"/>
    <s v="yes"/>
    <s v="No"/>
    <s v="No"/>
    <s v="No major surgery"/>
    <x v="1"/>
    <n v="0"/>
    <s v="Yes"/>
    <s v="No"/>
    <s v="Obesity"/>
    <s v="Diabetes"/>
  </r>
  <r>
    <s v="Id1519"/>
    <n v="28.05"/>
    <n v="11.85"/>
    <s v="yes"/>
    <s v="No"/>
    <s v="No"/>
    <s v="No major surgery"/>
    <x v="1"/>
    <n v="0"/>
    <s v="Yes"/>
    <s v="No"/>
    <s v="OverWeight"/>
    <s v="Diabetes"/>
  </r>
  <r>
    <s v="Id152"/>
    <n v="51.64"/>
    <n v="5.65"/>
    <s v="No"/>
    <s v="No"/>
    <s v="No"/>
    <s v="No major surgery"/>
    <x v="0"/>
    <n v="0"/>
    <s v="No"/>
    <s v="Yes"/>
    <s v="Obesity"/>
    <s v="Normal"/>
  </r>
  <r>
    <s v="Id1520"/>
    <n v="19"/>
    <n v="5.46"/>
    <s v="yes"/>
    <s v="No"/>
    <s v="No"/>
    <n v="1"/>
    <x v="1"/>
    <n v="1"/>
    <s v="Yes"/>
    <s v="No"/>
    <s v="NormalWeight"/>
    <s v="Normal"/>
  </r>
  <r>
    <s v="Id1521"/>
    <n v="16.13"/>
    <n v="4.54"/>
    <s v="yes"/>
    <s v="No"/>
    <s v="No"/>
    <n v="2"/>
    <x v="1"/>
    <n v="2"/>
    <s v="Yes"/>
    <s v="No"/>
    <s v="Underweight"/>
    <s v="Normal"/>
  </r>
  <r>
    <s v="Id1522"/>
    <n v="18.77"/>
    <n v="11.98"/>
    <s v="yes"/>
    <s v="No"/>
    <s v="No"/>
    <n v="2"/>
    <x v="1"/>
    <n v="2"/>
    <s v="Yes"/>
    <s v="No"/>
    <s v="NormalWeight"/>
    <s v="Diabetes"/>
  </r>
  <r>
    <s v="Id1523"/>
    <n v="28.88"/>
    <n v="6.59"/>
    <s v="yes"/>
    <s v="No"/>
    <s v="No"/>
    <n v="1"/>
    <x v="1"/>
    <n v="1"/>
    <s v="Yes"/>
    <s v="No"/>
    <s v="OverWeight"/>
    <s v="Diabetes"/>
  </r>
  <r>
    <s v="Id1524"/>
    <n v="27.55"/>
    <n v="10.83"/>
    <s v="yes"/>
    <s v="No"/>
    <s v="No"/>
    <n v="1"/>
    <x v="1"/>
    <n v="1"/>
    <s v="Yes"/>
    <s v="No"/>
    <s v="OverWeight"/>
    <s v="Diabetes"/>
  </r>
  <r>
    <s v="Id1525"/>
    <n v="15.6"/>
    <n v="8.6"/>
    <s v="No"/>
    <s v="No"/>
    <s v="No"/>
    <s v="No major surgery"/>
    <x v="1"/>
    <n v="0"/>
    <s v="No"/>
    <s v="No"/>
    <s v="Underweight"/>
    <s v="Diabetes"/>
  </r>
  <r>
    <s v="Id1526"/>
    <n v="21.99"/>
    <n v="11.17"/>
    <s v="No"/>
    <s v="No"/>
    <s v="No"/>
    <s v="No major surgery"/>
    <x v="1"/>
    <n v="0"/>
    <s v="No"/>
    <s v="No"/>
    <s v="NormalWeight"/>
    <s v="Diabetes"/>
  </r>
  <r>
    <s v="Id1527"/>
    <n v="34.85"/>
    <n v="5.75"/>
    <s v="No"/>
    <s v="No"/>
    <s v="No"/>
    <s v="No major surgery"/>
    <x v="1"/>
    <n v="0"/>
    <s v="No"/>
    <s v="No"/>
    <s v="Obesity"/>
    <s v="Prediabetes"/>
  </r>
  <r>
    <s v="Id1528"/>
    <n v="24.51"/>
    <n v="4.83"/>
    <s v="yes"/>
    <s v="No"/>
    <s v="Yes"/>
    <n v="1"/>
    <x v="1"/>
    <n v="1"/>
    <s v="Yes"/>
    <s v="No"/>
    <s v="NormalWeight"/>
    <s v="Normal"/>
  </r>
  <r>
    <s v="Id1529"/>
    <n v="19.399999999999999"/>
    <n v="11.93"/>
    <s v="No"/>
    <s v="No"/>
    <s v="No"/>
    <s v="No major surgery"/>
    <x v="1"/>
    <n v="0"/>
    <s v="No"/>
    <s v="No"/>
    <s v="NormalWeight"/>
    <s v="Diabetes"/>
  </r>
  <r>
    <s v="Id153"/>
    <n v="42.83"/>
    <n v="6.04"/>
    <s v="No"/>
    <s v="No"/>
    <s v="No"/>
    <n v="2"/>
    <x v="0"/>
    <n v="2"/>
    <s v="No"/>
    <s v="Yes"/>
    <s v="Obesity"/>
    <s v="Prediabetes"/>
  </r>
  <r>
    <s v="Id1530"/>
    <n v="15.1"/>
    <n v="8.41"/>
    <s v="No"/>
    <s v="No"/>
    <s v="No"/>
    <s v="No major surgery"/>
    <x v="1"/>
    <n v="0"/>
    <s v="No"/>
    <s v="No"/>
    <s v="Underweight"/>
    <s v="Diabetes"/>
  </r>
  <r>
    <s v="Id1531"/>
    <n v="23.37"/>
    <n v="5.59"/>
    <s v="yes"/>
    <s v="No"/>
    <s v="No"/>
    <s v="No major surgery"/>
    <x v="1"/>
    <n v="0"/>
    <s v="Yes"/>
    <s v="No"/>
    <s v="NormalWeight"/>
    <s v="Normal"/>
  </r>
  <r>
    <s v="Id1532"/>
    <n v="42.4"/>
    <n v="4.0599999999999996"/>
    <s v="No"/>
    <s v="No"/>
    <s v="No"/>
    <s v="No major surgery"/>
    <x v="1"/>
    <n v="0"/>
    <s v="No"/>
    <s v="No"/>
    <s v="Obesity"/>
    <s v="Normal"/>
  </r>
  <r>
    <s v="Id1533"/>
    <n v="28.405000000000001"/>
    <n v="7.02"/>
    <s v="yes"/>
    <s v="No"/>
    <s v="No"/>
    <s v="No major surgery"/>
    <x v="1"/>
    <n v="0"/>
    <s v="Yes"/>
    <s v="No"/>
    <s v="OverWeight"/>
    <s v="Diabetes"/>
  </r>
  <r>
    <s v="Id1534"/>
    <n v="23.4"/>
    <n v="4.47"/>
    <s v="No"/>
    <s v="No"/>
    <s v="No"/>
    <s v="No major surgery"/>
    <x v="1"/>
    <n v="0"/>
    <s v="No"/>
    <s v="No"/>
    <s v="NormalWeight"/>
    <s v="Normal"/>
  </r>
  <r>
    <s v="Id1535"/>
    <n v="33.44"/>
    <n v="4.54"/>
    <s v="No"/>
    <s v="No"/>
    <s v="No"/>
    <s v="No major surgery"/>
    <x v="1"/>
    <n v="0"/>
    <s v="No"/>
    <s v="No"/>
    <s v="Obesity"/>
    <s v="Normal"/>
  </r>
  <r>
    <s v="Id1536"/>
    <n v="21.12"/>
    <n v="4.99"/>
    <s v="No"/>
    <s v="No"/>
    <s v="No"/>
    <n v="1"/>
    <x v="1"/>
    <n v="1"/>
    <s v="No"/>
    <s v="No"/>
    <s v="NormalWeight"/>
    <s v="Normal"/>
  </r>
  <r>
    <s v="Id1537"/>
    <n v="18.48"/>
    <n v="10.84"/>
    <s v="yes"/>
    <s v="No"/>
    <s v="No"/>
    <n v="2"/>
    <x v="1"/>
    <n v="2"/>
    <s v="Yes"/>
    <s v="No"/>
    <s v="Underweight"/>
    <s v="Diabetes"/>
  </r>
  <r>
    <s v="Id1538"/>
    <n v="16.815000000000001"/>
    <n v="5.63"/>
    <s v="No"/>
    <s v="No"/>
    <s v="No"/>
    <n v="1"/>
    <x v="1"/>
    <n v="1"/>
    <s v="No"/>
    <s v="No"/>
    <s v="Underweight"/>
    <s v="Normal"/>
  </r>
  <r>
    <s v="Id1539"/>
    <n v="26.72"/>
    <n v="4.1399999999999997"/>
    <s v="No"/>
    <s v="No"/>
    <s v="No"/>
    <s v="No major surgery"/>
    <x v="1"/>
    <n v="0"/>
    <s v="No"/>
    <s v="No"/>
    <s v="OverWeight"/>
    <s v="Normal"/>
  </r>
  <r>
    <s v="Id154"/>
    <n v="40.15"/>
    <n v="5.76"/>
    <s v="No"/>
    <s v="No"/>
    <s v="No"/>
    <n v="1"/>
    <x v="0"/>
    <n v="1"/>
    <s v="No"/>
    <s v="Yes"/>
    <s v="Obesity"/>
    <s v="Prediabetes"/>
  </r>
  <r>
    <s v="Id1540"/>
    <n v="41.42"/>
    <n v="5.17"/>
    <s v="No"/>
    <s v="No"/>
    <s v="Yes"/>
    <n v="1"/>
    <x v="1"/>
    <n v="1"/>
    <s v="No"/>
    <s v="No"/>
    <s v="Obesity"/>
    <s v="Normal"/>
  </r>
  <r>
    <s v="Id1541"/>
    <n v="20.69"/>
    <n v="6.93"/>
    <s v="No"/>
    <s v="No"/>
    <s v="No"/>
    <n v="2"/>
    <x v="1"/>
    <n v="2"/>
    <s v="No"/>
    <s v="No"/>
    <s v="NormalWeight"/>
    <s v="Diabetes"/>
  </r>
  <r>
    <s v="Id1542"/>
    <n v="41.23"/>
    <n v="4.24"/>
    <s v="No"/>
    <s v="No"/>
    <s v="No"/>
    <s v="No major surgery"/>
    <x v="1"/>
    <n v="0"/>
    <s v="No"/>
    <s v="No"/>
    <s v="Obesity"/>
    <s v="Normal"/>
  </r>
  <r>
    <s v="Id1543"/>
    <n v="29.9"/>
    <n v="5.91"/>
    <s v="No"/>
    <s v="No"/>
    <s v="No"/>
    <s v="No major surgery"/>
    <x v="1"/>
    <n v="0"/>
    <s v="No"/>
    <s v="No"/>
    <s v="OverWeight"/>
    <s v="Prediabetes"/>
  </r>
  <r>
    <s v="Id1544"/>
    <n v="34.104999999999997"/>
    <n v="5.93"/>
    <s v="No"/>
    <s v="No"/>
    <s v="No"/>
    <s v="No major surgery"/>
    <x v="1"/>
    <n v="0"/>
    <s v="No"/>
    <s v="No"/>
    <s v="Obesity"/>
    <s v="Prediabetes"/>
  </r>
  <r>
    <s v="Id1545"/>
    <n v="24.97"/>
    <n v="5.66"/>
    <s v="No"/>
    <s v="No"/>
    <s v="No"/>
    <s v="No major surgery"/>
    <x v="1"/>
    <n v="0"/>
    <s v="No"/>
    <s v="No"/>
    <s v="NormalWeight"/>
    <s v="Normal"/>
  </r>
  <r>
    <s v="Id1546"/>
    <n v="34.799999999999997"/>
    <n v="4.1900000000000004"/>
    <s v="No"/>
    <s v="No"/>
    <s v="No"/>
    <n v="1"/>
    <x v="1"/>
    <n v="1"/>
    <s v="No"/>
    <s v="No"/>
    <s v="Obesity"/>
    <s v="Normal"/>
  </r>
  <r>
    <s v="Id1547"/>
    <n v="32.965000000000003"/>
    <n v="9.2100000000000009"/>
    <s v="yes"/>
    <s v="No"/>
    <s v="No"/>
    <s v="No major surgery"/>
    <x v="1"/>
    <n v="0"/>
    <s v="Yes"/>
    <s v="No"/>
    <s v="Obesity"/>
    <s v="Diabetes"/>
  </r>
  <r>
    <s v="Id1548"/>
    <n v="27.265000000000001"/>
    <n v="5.51"/>
    <s v="No"/>
    <s v="No"/>
    <s v="No"/>
    <n v="1"/>
    <x v="1"/>
    <n v="1"/>
    <s v="No"/>
    <s v="No"/>
    <s v="OverWeight"/>
    <s v="Normal"/>
  </r>
  <r>
    <s v="Id1549"/>
    <n v="17.059999999999999"/>
    <n v="8.5"/>
    <s v="No"/>
    <s v="No"/>
    <s v="No"/>
    <s v="No major surgery"/>
    <x v="1"/>
    <n v="0"/>
    <s v="No"/>
    <s v="No"/>
    <s v="Underweight"/>
    <s v="Diabetes"/>
  </r>
  <r>
    <s v="Id155"/>
    <n v="27.8"/>
    <n v="4.3600000000000003"/>
    <s v="No"/>
    <s v="No"/>
    <s v="Yes"/>
    <n v="1"/>
    <x v="0"/>
    <n v="1"/>
    <s v="No"/>
    <s v="Yes"/>
    <s v="OverWeight"/>
    <s v="Normal"/>
  </r>
  <r>
    <s v="Id1550"/>
    <n v="36.29"/>
    <n v="6.23"/>
    <s v="No"/>
    <s v="No"/>
    <s v="No"/>
    <s v="No major surgery"/>
    <x v="1"/>
    <n v="0"/>
    <s v="No"/>
    <s v="No"/>
    <s v="Obesity"/>
    <s v="Prediabetes"/>
  </r>
  <r>
    <s v="Id1551"/>
    <n v="28.594999999999999"/>
    <n v="8.5299999999999994"/>
    <s v="yes"/>
    <s v="No"/>
    <s v="No"/>
    <n v="1"/>
    <x v="1"/>
    <n v="1"/>
    <s v="Yes"/>
    <s v="No"/>
    <s v="OverWeight"/>
    <s v="Diabetes"/>
  </r>
  <r>
    <s v="Id1552"/>
    <n v="17.8"/>
    <n v="5.75"/>
    <s v="yes"/>
    <s v="No"/>
    <s v="Yes"/>
    <n v="1"/>
    <x v="1"/>
    <n v="1"/>
    <s v="Yes"/>
    <s v="No"/>
    <s v="Underweight"/>
    <s v="Prediabetes"/>
  </r>
  <r>
    <s v="Id1553"/>
    <n v="21.4"/>
    <n v="5.6"/>
    <s v="No"/>
    <s v="No"/>
    <s v="No"/>
    <s v="No major surgery"/>
    <x v="1"/>
    <n v="0"/>
    <s v="No"/>
    <s v="No"/>
    <s v="NormalWeight"/>
    <s v="Normal"/>
  </r>
  <r>
    <s v="Id1554"/>
    <n v="23.01"/>
    <n v="4.68"/>
    <s v="No"/>
    <s v="No"/>
    <s v="No"/>
    <s v="No major surgery"/>
    <x v="1"/>
    <n v="0"/>
    <s v="No"/>
    <s v="No"/>
    <s v="NormalWeight"/>
    <s v="Normal"/>
  </r>
  <r>
    <s v="Id1555"/>
    <n v="19.86"/>
    <n v="5.62"/>
    <s v="yes"/>
    <s v="No"/>
    <s v="No"/>
    <s v="No major surgery"/>
    <x v="1"/>
    <n v="0"/>
    <s v="Yes"/>
    <s v="No"/>
    <s v="NormalWeight"/>
    <s v="Normal"/>
  </r>
  <r>
    <s v="Id1556"/>
    <n v="33.58"/>
    <n v="5.08"/>
    <s v="No"/>
    <s v="No"/>
    <s v="No"/>
    <s v="No major surgery"/>
    <x v="1"/>
    <n v="0"/>
    <s v="No"/>
    <s v="No"/>
    <s v="Obesity"/>
    <s v="Normal"/>
  </r>
  <r>
    <s v="Id1557"/>
    <n v="29.81"/>
    <n v="5.28"/>
    <s v="No"/>
    <s v="No"/>
    <s v="No"/>
    <s v="No major surgery"/>
    <x v="1"/>
    <n v="0"/>
    <s v="No"/>
    <s v="No"/>
    <s v="OverWeight"/>
    <s v="Normal"/>
  </r>
  <r>
    <s v="Id1558"/>
    <n v="27.4"/>
    <n v="4.6100000000000003"/>
    <s v="No"/>
    <s v="No"/>
    <s v="No"/>
    <s v="No major surgery"/>
    <x v="1"/>
    <n v="0"/>
    <s v="No"/>
    <s v="No"/>
    <s v="OverWeight"/>
    <s v="Normal"/>
  </r>
  <r>
    <s v="Id1559"/>
    <n v="17.98"/>
    <n v="6.57"/>
    <s v="yes"/>
    <s v="No"/>
    <s v="No"/>
    <n v="2"/>
    <x v="1"/>
    <n v="2"/>
    <s v="Yes"/>
    <s v="No"/>
    <s v="Underweight"/>
    <s v="Diabetes"/>
  </r>
  <r>
    <s v="Id156"/>
    <n v="45.81"/>
    <n v="4.76"/>
    <s v="yes"/>
    <s v="No"/>
    <s v="Yes"/>
    <n v="1"/>
    <x v="0"/>
    <n v="1"/>
    <s v="Yes"/>
    <s v="Yes"/>
    <s v="Obesity"/>
    <s v="Normal"/>
  </r>
  <r>
    <s v="Id1560"/>
    <n v="37.9"/>
    <n v="5.83"/>
    <s v="No"/>
    <s v="No"/>
    <s v="No"/>
    <s v="No major surgery"/>
    <x v="1"/>
    <n v="0"/>
    <s v="No"/>
    <s v="No"/>
    <s v="Obesity"/>
    <s v="Prediabetes"/>
  </r>
  <r>
    <s v="Id1561"/>
    <n v="25.27"/>
    <n v="6.98"/>
    <s v="yes"/>
    <s v="No"/>
    <s v="No"/>
    <s v="No major surgery"/>
    <x v="1"/>
    <n v="0"/>
    <s v="Yes"/>
    <s v="No"/>
    <s v="OverWeight"/>
    <s v="Diabetes"/>
  </r>
  <r>
    <s v="Id1562"/>
    <n v="29.26"/>
    <n v="4.03"/>
    <s v="No"/>
    <s v="No"/>
    <s v="No"/>
    <n v="1"/>
    <x v="1"/>
    <n v="1"/>
    <s v="No"/>
    <s v="No"/>
    <s v="OverWeight"/>
    <s v="Normal"/>
  </r>
  <r>
    <s v="Id1563"/>
    <n v="27.835000000000001"/>
    <n v="4.5599999999999996"/>
    <s v="No"/>
    <s v="No"/>
    <s v="No"/>
    <n v="1"/>
    <x v="1"/>
    <n v="1"/>
    <s v="No"/>
    <s v="No"/>
    <s v="OverWeight"/>
    <s v="Normal"/>
  </r>
  <r>
    <s v="Id1564"/>
    <n v="46.53"/>
    <n v="5.38"/>
    <s v="yes"/>
    <s v="No"/>
    <s v="No"/>
    <s v="No major surgery"/>
    <x v="1"/>
    <n v="0"/>
    <s v="Yes"/>
    <s v="No"/>
    <s v="Obesity"/>
    <s v="Normal"/>
  </r>
  <r>
    <s v="Id1565"/>
    <n v="20.58"/>
    <n v="11.04"/>
    <s v="yes"/>
    <s v="No"/>
    <s v="No"/>
    <n v="1"/>
    <x v="1"/>
    <n v="1"/>
    <s v="Yes"/>
    <s v="No"/>
    <s v="NormalWeight"/>
    <s v="Diabetes"/>
  </r>
  <r>
    <s v="Id1566"/>
    <n v="19.53"/>
    <n v="6.09"/>
    <s v="yes"/>
    <s v="No"/>
    <s v="No"/>
    <s v="No major surgery"/>
    <x v="1"/>
    <n v="0"/>
    <s v="Yes"/>
    <s v="No"/>
    <s v="NormalWeight"/>
    <s v="Prediabetes"/>
  </r>
  <r>
    <s v="Id1567"/>
    <n v="27.7"/>
    <n v="4.71"/>
    <s v="No"/>
    <s v="No"/>
    <s v="No"/>
    <n v="1"/>
    <x v="1"/>
    <n v="1"/>
    <s v="No"/>
    <s v="No"/>
    <s v="OverWeight"/>
    <s v="Normal"/>
  </r>
  <r>
    <s v="Id1568"/>
    <n v="18.920000000000002"/>
    <n v="8.18"/>
    <s v="No"/>
    <s v="No"/>
    <s v="No"/>
    <s v="No major surgery"/>
    <x v="1"/>
    <n v="0"/>
    <s v="No"/>
    <s v="No"/>
    <s v="NormalWeight"/>
    <s v="Diabetes"/>
  </r>
  <r>
    <s v="Id1569"/>
    <n v="17.760000000000002"/>
    <n v="11.18"/>
    <s v="yes"/>
    <s v="No"/>
    <s v="No"/>
    <n v="2"/>
    <x v="1"/>
    <n v="2"/>
    <s v="Yes"/>
    <s v="No"/>
    <s v="Underweight"/>
    <s v="Diabetes"/>
  </r>
  <r>
    <s v="Id157"/>
    <n v="34.43"/>
    <n v="10.82"/>
    <s v="yes"/>
    <s v="No"/>
    <s v="No"/>
    <n v="1"/>
    <x v="0"/>
    <n v="1"/>
    <s v="Yes"/>
    <s v="Yes"/>
    <s v="Obesity"/>
    <s v="Diabetes"/>
  </r>
  <r>
    <s v="Id1570"/>
    <n v="29.83"/>
    <n v="5.03"/>
    <s v="yes"/>
    <s v="No"/>
    <s v="No"/>
    <s v="No major surgery"/>
    <x v="1"/>
    <n v="0"/>
    <s v="Yes"/>
    <s v="No"/>
    <s v="OverWeight"/>
    <s v="Normal"/>
  </r>
  <r>
    <s v="Id1571"/>
    <n v="23.465"/>
    <n v="5.56"/>
    <s v="No"/>
    <s v="No"/>
    <s v="No"/>
    <n v="1"/>
    <x v="1"/>
    <n v="1"/>
    <s v="No"/>
    <s v="No"/>
    <s v="NormalWeight"/>
    <s v="Normal"/>
  </r>
  <r>
    <s v="Id1572"/>
    <n v="29.355"/>
    <n v="4.33"/>
    <s v="No"/>
    <s v="No"/>
    <s v="No"/>
    <s v="No major surgery"/>
    <x v="1"/>
    <n v="0"/>
    <s v="No"/>
    <s v="No"/>
    <s v="OverWeight"/>
    <s v="Normal"/>
  </r>
  <r>
    <s v="Id1573"/>
    <n v="35.49"/>
    <n v="5.21"/>
    <s v="yes"/>
    <s v="No"/>
    <s v="Yes"/>
    <n v="1"/>
    <x v="1"/>
    <n v="1"/>
    <s v="Yes"/>
    <s v="No"/>
    <s v="Obesity"/>
    <s v="Normal"/>
  </r>
  <r>
    <s v="Id1574"/>
    <n v="26.315000000000001"/>
    <n v="5.89"/>
    <s v="No"/>
    <s v="No"/>
    <s v="No"/>
    <s v="No major surgery"/>
    <x v="1"/>
    <n v="0"/>
    <s v="No"/>
    <s v="No"/>
    <s v="OverWeight"/>
    <s v="Prediabetes"/>
  </r>
  <r>
    <s v="Id1575"/>
    <n v="19.79"/>
    <n v="4.8099999999999996"/>
    <s v="yes"/>
    <s v="No"/>
    <s v="No"/>
    <s v="No major surgery"/>
    <x v="1"/>
    <n v="0"/>
    <s v="Yes"/>
    <s v="No"/>
    <s v="NormalWeight"/>
    <s v="Normal"/>
  </r>
  <r>
    <s v="Id1576"/>
    <n v="40.564999999999998"/>
    <n v="5.66"/>
    <s v="No"/>
    <s v="No"/>
    <s v="No"/>
    <n v="1"/>
    <x v="1"/>
    <n v="1"/>
    <s v="No"/>
    <s v="No"/>
    <s v="Obesity"/>
    <s v="Normal"/>
  </r>
  <r>
    <s v="Id1577"/>
    <n v="18.03"/>
    <n v="10.66"/>
    <s v="yes"/>
    <s v="No"/>
    <s v="No"/>
    <n v="2"/>
    <x v="1"/>
    <n v="2"/>
    <s v="Yes"/>
    <s v="No"/>
    <s v="Underweight"/>
    <s v="Diabetes"/>
  </r>
  <r>
    <s v="Id1578"/>
    <n v="34.65"/>
    <n v="5.98"/>
    <s v="yes"/>
    <s v="No"/>
    <s v="No"/>
    <s v="No major surgery"/>
    <x v="1"/>
    <n v="0"/>
    <s v="Yes"/>
    <s v="No"/>
    <s v="Obesity"/>
    <s v="Prediabetes"/>
  </r>
  <r>
    <s v="Id1579"/>
    <n v="42.94"/>
    <n v="4.34"/>
    <s v="No"/>
    <s v="No"/>
    <s v="No"/>
    <s v="No major surgery"/>
    <x v="1"/>
    <n v="0"/>
    <s v="No"/>
    <s v="No"/>
    <s v="Obesity"/>
    <s v="Normal"/>
  </r>
  <r>
    <s v="Id158"/>
    <n v="41.33"/>
    <n v="4.01"/>
    <s v="yes"/>
    <s v="No"/>
    <s v="No"/>
    <s v="No major surgery"/>
    <x v="0"/>
    <n v="0"/>
    <s v="Yes"/>
    <s v="Yes"/>
    <s v="Obesity"/>
    <s v="Normal"/>
  </r>
  <r>
    <s v="Id1580"/>
    <n v="31.254999999999999"/>
    <n v="5.17"/>
    <s v="No"/>
    <s v="No"/>
    <s v="No"/>
    <s v="No major surgery"/>
    <x v="1"/>
    <n v="0"/>
    <s v="No"/>
    <s v="No"/>
    <s v="Obesity"/>
    <s v="Normal"/>
  </r>
  <r>
    <s v="Id1581"/>
    <n v="45.43"/>
    <n v="4.2300000000000004"/>
    <s v="yes"/>
    <s v="No"/>
    <s v="Yes"/>
    <n v="1"/>
    <x v="1"/>
    <n v="1"/>
    <s v="Yes"/>
    <s v="No"/>
    <s v="Obesity"/>
    <s v="Normal"/>
  </r>
  <r>
    <s v="Id1582"/>
    <n v="32.340000000000003"/>
    <n v="4.88"/>
    <s v="yes"/>
    <s v="No"/>
    <s v="Yes"/>
    <n v="1"/>
    <x v="1"/>
    <n v="1"/>
    <s v="Yes"/>
    <s v="No"/>
    <s v="Obesity"/>
    <s v="Normal"/>
  </r>
  <r>
    <s v="Id1583"/>
    <n v="25.46"/>
    <n v="9.7100000000000009"/>
    <s v="yes"/>
    <s v="No"/>
    <s v="No"/>
    <n v="1"/>
    <x v="1"/>
    <n v="1"/>
    <s v="Yes"/>
    <s v="No"/>
    <s v="OverWeight"/>
    <s v="Diabetes"/>
  </r>
  <r>
    <s v="Id1584"/>
    <n v="37.145000000000003"/>
    <n v="5.32"/>
    <s v="No"/>
    <s v="No"/>
    <s v="No"/>
    <s v="No major surgery"/>
    <x v="1"/>
    <n v="0"/>
    <s v="No"/>
    <s v="No"/>
    <s v="Obesity"/>
    <s v="Normal"/>
  </r>
  <r>
    <s v="Id1585"/>
    <n v="30.8"/>
    <n v="5.83"/>
    <s v="yes"/>
    <s v="No"/>
    <s v="No"/>
    <s v="No major surgery"/>
    <x v="1"/>
    <n v="0"/>
    <s v="Yes"/>
    <s v="No"/>
    <s v="Obesity"/>
    <s v="Prediabetes"/>
  </r>
  <r>
    <s v="Id1586"/>
    <n v="29.5"/>
    <n v="5.54"/>
    <s v="yes"/>
    <s v="No"/>
    <s v="No"/>
    <s v="No major surgery"/>
    <x v="1"/>
    <n v="0"/>
    <s v="Yes"/>
    <s v="No"/>
    <s v="OverWeight"/>
    <s v="Normal"/>
  </r>
  <r>
    <s v="Id1587"/>
    <n v="43.39"/>
    <n v="5.85"/>
    <s v="No"/>
    <s v="yes"/>
    <s v="No"/>
    <n v="1"/>
    <x v="1"/>
    <n v="1"/>
    <s v="No"/>
    <s v="No"/>
    <s v="Obesity"/>
    <s v="Prediabetes"/>
  </r>
  <r>
    <s v="Id1588"/>
    <n v="15.08"/>
    <n v="4.8499999999999996"/>
    <s v="yes"/>
    <s v="No"/>
    <s v="Yes"/>
    <n v="1"/>
    <x v="1"/>
    <n v="1"/>
    <s v="Yes"/>
    <s v="No"/>
    <s v="Underweight"/>
    <s v="Normal"/>
  </r>
  <r>
    <s v="Id1589"/>
    <n v="20.48"/>
    <n v="11.09"/>
    <s v="No"/>
    <s v="No"/>
    <s v="No"/>
    <s v="No major surgery"/>
    <x v="1"/>
    <n v="0"/>
    <s v="No"/>
    <s v="No"/>
    <s v="NormalWeight"/>
    <s v="Diabetes"/>
  </r>
  <r>
    <s v="Id159"/>
    <n v="31.92"/>
    <n v="5.12"/>
    <s v="yes"/>
    <s v="No"/>
    <s v="No"/>
    <n v="1"/>
    <x v="0"/>
    <n v="1"/>
    <s v="Yes"/>
    <s v="Yes"/>
    <s v="Obesity"/>
    <s v="Normal"/>
  </r>
  <r>
    <s v="Id1590"/>
    <n v="34.450000000000003"/>
    <n v="5.58"/>
    <s v="yes"/>
    <s v="No"/>
    <s v="No"/>
    <s v="No major surgery"/>
    <x v="1"/>
    <n v="0"/>
    <s v="Yes"/>
    <s v="No"/>
    <s v="Obesity"/>
    <s v="Normal"/>
  </r>
  <r>
    <s v="Id1591"/>
    <n v="34.21"/>
    <n v="9.7200000000000006"/>
    <s v="yes"/>
    <s v="No"/>
    <s v="No"/>
    <s v="No major surgery"/>
    <x v="1"/>
    <n v="0"/>
    <s v="Yes"/>
    <s v="No"/>
    <s v="Obesity"/>
    <s v="Diabetes"/>
  </r>
  <r>
    <s v="Id1592"/>
    <n v="28.8"/>
    <n v="11.41"/>
    <s v="yes"/>
    <s v="No"/>
    <s v="No"/>
    <s v="No major surgery"/>
    <x v="1"/>
    <n v="0"/>
    <s v="Yes"/>
    <s v="No"/>
    <s v="OverWeight"/>
    <s v="Diabetes"/>
  </r>
  <r>
    <s v="Id1593"/>
    <n v="31.74"/>
    <n v="4.46"/>
    <s v="No"/>
    <s v="No"/>
    <s v="Yes"/>
    <n v="1"/>
    <x v="1"/>
    <n v="1"/>
    <s v="No"/>
    <s v="No"/>
    <s v="Obesity"/>
    <s v="Normal"/>
  </r>
  <r>
    <s v="Id1594"/>
    <n v="21.78"/>
    <n v="9.31"/>
    <s v="yes"/>
    <s v="No"/>
    <s v="No"/>
    <s v="No major surgery"/>
    <x v="1"/>
    <n v="0"/>
    <s v="Yes"/>
    <s v="No"/>
    <s v="NormalWeight"/>
    <s v="Diabetes"/>
  </r>
  <r>
    <s v="Id1595"/>
    <n v="23.75"/>
    <n v="5.03"/>
    <s v="No"/>
    <s v="No"/>
    <s v="No"/>
    <n v="1"/>
    <x v="1"/>
    <n v="1"/>
    <s v="No"/>
    <s v="No"/>
    <s v="NormalWeight"/>
    <s v="Normal"/>
  </r>
  <r>
    <s v="Id1596"/>
    <n v="33.21"/>
    <n v="5.07"/>
    <s v="yes"/>
    <s v="No"/>
    <s v="No"/>
    <n v="1"/>
    <x v="1"/>
    <n v="1"/>
    <s v="Yes"/>
    <s v="No"/>
    <s v="Obesity"/>
    <s v="Normal"/>
  </r>
  <r>
    <s v="Id1597"/>
    <n v="17.7"/>
    <n v="10.42"/>
    <s v="yes"/>
    <s v="No"/>
    <s v="No"/>
    <n v="2"/>
    <x v="1"/>
    <n v="2"/>
    <s v="Yes"/>
    <s v="No"/>
    <s v="Underweight"/>
    <s v="Diabetes"/>
  </r>
  <r>
    <s v="Id1598"/>
    <n v="17.2"/>
    <n v="6.45"/>
    <s v="No"/>
    <s v="No"/>
    <s v="No"/>
    <n v="2"/>
    <x v="1"/>
    <n v="2"/>
    <s v="No"/>
    <s v="No"/>
    <s v="Underweight"/>
    <s v="Diabetes"/>
  </r>
  <r>
    <s v="Id1599"/>
    <n v="19.21"/>
    <n v="5.52"/>
    <s v="No"/>
    <s v="No"/>
    <s v="No"/>
    <n v="2"/>
    <x v="1"/>
    <n v="2"/>
    <s v="No"/>
    <s v="No"/>
    <s v="NormalWeight"/>
    <s v="Normal"/>
  </r>
  <r>
    <s v="Id16"/>
    <n v="39.9"/>
    <n v="11.32"/>
    <s v="No"/>
    <s v="No"/>
    <s v="No"/>
    <s v="No major surgery"/>
    <x v="0"/>
    <n v="0"/>
    <s v="No"/>
    <s v="Yes"/>
    <s v="Obesity"/>
    <s v="Diabetes"/>
  </r>
  <r>
    <s v="Id160"/>
    <n v="39.799999999999997"/>
    <n v="10.54"/>
    <s v="yes"/>
    <s v="No"/>
    <s v="No"/>
    <n v="2"/>
    <x v="0"/>
    <n v="2"/>
    <s v="Yes"/>
    <s v="Yes"/>
    <s v="Obesity"/>
    <s v="Diabetes"/>
  </r>
  <r>
    <s v="Id1600"/>
    <n v="23.2"/>
    <n v="4.41"/>
    <s v="No"/>
    <s v="No"/>
    <s v="Yes"/>
    <n v="1"/>
    <x v="1"/>
    <n v="1"/>
    <s v="No"/>
    <s v="No"/>
    <s v="NormalWeight"/>
    <s v="Normal"/>
  </r>
  <r>
    <s v="Id1601"/>
    <n v="32.5"/>
    <n v="4.6900000000000004"/>
    <s v="yes"/>
    <s v="No"/>
    <s v="Yes"/>
    <n v="1"/>
    <x v="1"/>
    <n v="1"/>
    <s v="Yes"/>
    <s v="No"/>
    <s v="Obesity"/>
    <s v="Normal"/>
  </r>
  <r>
    <s v="Id1602"/>
    <n v="20.9"/>
    <n v="6.94"/>
    <s v="No"/>
    <s v="No"/>
    <s v="No"/>
    <s v="No major surgery"/>
    <x v="1"/>
    <n v="0"/>
    <s v="No"/>
    <s v="No"/>
    <s v="NormalWeight"/>
    <s v="Diabetes"/>
  </r>
  <r>
    <s v="Id1603"/>
    <n v="19.11"/>
    <n v="4.3499999999999996"/>
    <s v="No"/>
    <s v="No"/>
    <s v="No"/>
    <n v="2"/>
    <x v="1"/>
    <n v="2"/>
    <s v="No"/>
    <s v="No"/>
    <s v="NormalWeight"/>
    <s v="Normal"/>
  </r>
  <r>
    <s v="Id1604"/>
    <n v="31.17"/>
    <n v="5.28"/>
    <s v="No"/>
    <s v="No"/>
    <s v="No"/>
    <n v="1"/>
    <x v="1"/>
    <n v="1"/>
    <s v="No"/>
    <s v="No"/>
    <s v="Obesity"/>
    <s v="Normal"/>
  </r>
  <r>
    <s v="Id1605"/>
    <n v="36.08"/>
    <n v="4.29"/>
    <s v="No"/>
    <s v="No"/>
    <s v="No"/>
    <s v="No major surgery"/>
    <x v="1"/>
    <n v="0"/>
    <s v="No"/>
    <s v="No"/>
    <s v="Obesity"/>
    <s v="Normal"/>
  </r>
  <r>
    <s v="Id1606"/>
    <n v="28.024999999999999"/>
    <n v="5.69"/>
    <s v="yes"/>
    <s v="No"/>
    <s v="No"/>
    <s v="No major surgery"/>
    <x v="1"/>
    <n v="0"/>
    <s v="Yes"/>
    <s v="No"/>
    <s v="OverWeight"/>
    <s v="Normal"/>
  </r>
  <r>
    <s v="Id1607"/>
    <n v="24.32"/>
    <n v="5.56"/>
    <s v="yes"/>
    <s v="No"/>
    <s v="No"/>
    <s v="No major surgery"/>
    <x v="1"/>
    <n v="0"/>
    <s v="Yes"/>
    <s v="No"/>
    <s v="NormalWeight"/>
    <s v="Normal"/>
  </r>
  <r>
    <s v="Id1608"/>
    <n v="38"/>
    <n v="5.41"/>
    <s v="yes"/>
    <s v="No"/>
    <s v="No"/>
    <n v="1"/>
    <x v="1"/>
    <n v="1"/>
    <s v="Yes"/>
    <s v="No"/>
    <s v="Obesity"/>
    <s v="Normal"/>
  </r>
  <r>
    <s v="Id1609"/>
    <n v="31.6"/>
    <n v="10.85"/>
    <s v="yes"/>
    <s v="No"/>
    <s v="No"/>
    <s v="No major surgery"/>
    <x v="1"/>
    <n v="0"/>
    <s v="Yes"/>
    <s v="No"/>
    <s v="Obesity"/>
    <s v="Diabetes"/>
  </r>
  <r>
    <s v="Id161"/>
    <n v="42.82"/>
    <n v="4.21"/>
    <s v="No"/>
    <s v="No"/>
    <s v="No"/>
    <s v="No major surgery"/>
    <x v="0"/>
    <n v="0"/>
    <s v="No"/>
    <s v="Yes"/>
    <s v="Obesity"/>
    <s v="Normal"/>
  </r>
  <r>
    <s v="Id1610"/>
    <n v="31.02"/>
    <n v="11.63"/>
    <s v="yes"/>
    <s v="No"/>
    <s v="No"/>
    <s v="No major surgery"/>
    <x v="1"/>
    <n v="0"/>
    <s v="Yes"/>
    <s v="No"/>
    <s v="Obesity"/>
    <s v="Diabetes"/>
  </r>
  <r>
    <s v="Id1611"/>
    <n v="29.26"/>
    <n v="5.68"/>
    <s v="yes"/>
    <s v="No"/>
    <s v="No"/>
    <n v="1"/>
    <x v="1"/>
    <n v="1"/>
    <s v="Yes"/>
    <s v="No"/>
    <s v="OverWeight"/>
    <s v="Normal"/>
  </r>
  <r>
    <s v="Id1612"/>
    <n v="15.09"/>
    <n v="7.59"/>
    <s v="yes"/>
    <s v="No"/>
    <s v="No"/>
    <n v="2"/>
    <x v="1"/>
    <n v="2"/>
    <s v="Yes"/>
    <s v="No"/>
    <s v="Underweight"/>
    <s v="Diabetes"/>
  </r>
  <r>
    <s v="Id1613"/>
    <n v="22.63"/>
    <n v="5.09"/>
    <s v="yes"/>
    <s v="No"/>
    <s v="No"/>
    <s v="No major surgery"/>
    <x v="1"/>
    <n v="0"/>
    <s v="Yes"/>
    <s v="No"/>
    <s v="NormalWeight"/>
    <s v="Normal"/>
  </r>
  <r>
    <s v="Id1614"/>
    <n v="23.46"/>
    <n v="4.21"/>
    <s v="No"/>
    <s v="No"/>
    <s v="No"/>
    <n v="1"/>
    <x v="1"/>
    <n v="1"/>
    <s v="No"/>
    <s v="No"/>
    <s v="NormalWeight"/>
    <s v="Normal"/>
  </r>
  <r>
    <s v="Id1615"/>
    <n v="22.56"/>
    <n v="4.34"/>
    <s v="yes"/>
    <s v="No"/>
    <s v="No"/>
    <s v="No major surgery"/>
    <x v="1"/>
    <n v="0"/>
    <s v="Yes"/>
    <s v="No"/>
    <s v="NormalWeight"/>
    <s v="Normal"/>
  </r>
  <r>
    <s v="Id1616"/>
    <n v="19.28"/>
    <n v="11.85"/>
    <s v="No"/>
    <s v="No"/>
    <s v="No"/>
    <n v="2"/>
    <x v="1"/>
    <n v="2"/>
    <s v="No"/>
    <s v="No"/>
    <s v="NormalWeight"/>
    <s v="Diabetes"/>
  </r>
  <r>
    <s v="Id1617"/>
    <n v="15.37"/>
    <n v="9.61"/>
    <s v="yes"/>
    <s v="No"/>
    <s v="No"/>
    <n v="2"/>
    <x v="1"/>
    <n v="2"/>
    <s v="Yes"/>
    <s v="No"/>
    <s v="Underweight"/>
    <s v="Diabetes"/>
  </r>
  <r>
    <s v="Id1618"/>
    <n v="18.71"/>
    <n v="5.29"/>
    <s v="yes"/>
    <s v="No"/>
    <s v="No"/>
    <s v="No major surgery"/>
    <x v="1"/>
    <n v="0"/>
    <s v="Yes"/>
    <s v="No"/>
    <s v="NormalWeight"/>
    <s v="Normal"/>
  </r>
  <r>
    <s v="Id1619"/>
    <n v="20.61"/>
    <n v="6.89"/>
    <s v="No"/>
    <s v="No"/>
    <s v="No"/>
    <s v="No major surgery"/>
    <x v="1"/>
    <n v="0"/>
    <s v="No"/>
    <s v="No"/>
    <s v="NormalWeight"/>
    <s v="Diabetes"/>
  </r>
  <r>
    <s v="Id162"/>
    <n v="33.630000000000003"/>
    <n v="5.42"/>
    <s v="No"/>
    <s v="No"/>
    <s v="No"/>
    <s v="No major surgery"/>
    <x v="0"/>
    <n v="0"/>
    <s v="No"/>
    <s v="Yes"/>
    <s v="Obesity"/>
    <s v="Normal"/>
  </r>
  <r>
    <s v="Id1620"/>
    <n v="15.99"/>
    <n v="4.57"/>
    <s v="yes"/>
    <s v="No"/>
    <s v="Yes"/>
    <n v="1"/>
    <x v="1"/>
    <n v="1"/>
    <s v="Yes"/>
    <s v="No"/>
    <s v="Underweight"/>
    <s v="Normal"/>
  </r>
  <r>
    <s v="Id1621"/>
    <n v="33.155000000000001"/>
    <n v="4.32"/>
    <s v="No"/>
    <s v="No"/>
    <s v="No"/>
    <s v="No major surgery"/>
    <x v="1"/>
    <n v="0"/>
    <s v="No"/>
    <s v="No"/>
    <s v="Obesity"/>
    <s v="Normal"/>
  </r>
  <r>
    <s v="Id1622"/>
    <n v="26.22"/>
    <n v="5.57"/>
    <s v="yes"/>
    <s v="No"/>
    <s v="Yes"/>
    <n v="1"/>
    <x v="1"/>
    <n v="1"/>
    <s v="Yes"/>
    <s v="No"/>
    <s v="OverWeight"/>
    <s v="Normal"/>
  </r>
  <r>
    <s v="Id1623"/>
    <n v="21.85"/>
    <n v="5.26"/>
    <s v="yes"/>
    <s v="No"/>
    <s v="Yes"/>
    <n v="1"/>
    <x v="1"/>
    <n v="1"/>
    <s v="Yes"/>
    <s v="No"/>
    <s v="NormalWeight"/>
    <s v="Normal"/>
  </r>
  <r>
    <s v="Id1624"/>
    <n v="30.495000000000001"/>
    <n v="6.25"/>
    <s v="No"/>
    <s v="No"/>
    <s v="No"/>
    <s v="No major surgery"/>
    <x v="1"/>
    <n v="0"/>
    <s v="No"/>
    <s v="No"/>
    <s v="Obesity"/>
    <s v="Prediabetes"/>
  </r>
  <r>
    <s v="Id1625"/>
    <n v="34.104999999999997"/>
    <n v="5.67"/>
    <s v="yes"/>
    <s v="No"/>
    <s v="No"/>
    <s v="No major surgery"/>
    <x v="1"/>
    <n v="0"/>
    <s v="Yes"/>
    <s v="No"/>
    <s v="Obesity"/>
    <s v="Normal"/>
  </r>
  <r>
    <s v="Id1626"/>
    <n v="32.770000000000003"/>
    <n v="4.42"/>
    <s v="yes"/>
    <s v="No"/>
    <s v="No"/>
    <n v="1"/>
    <x v="1"/>
    <n v="1"/>
    <s v="Yes"/>
    <s v="No"/>
    <s v="Obesity"/>
    <s v="Normal"/>
  </r>
  <r>
    <s v="Id1627"/>
    <n v="16.850000000000001"/>
    <n v="11.75"/>
    <s v="yes"/>
    <s v="No"/>
    <s v="No"/>
    <n v="2"/>
    <x v="1"/>
    <n v="2"/>
    <s v="Yes"/>
    <s v="No"/>
    <s v="Underweight"/>
    <s v="Diabetes"/>
  </r>
  <r>
    <s v="Id1628"/>
    <n v="34.700000000000003"/>
    <n v="6.06"/>
    <s v="No"/>
    <s v="No"/>
    <s v="No"/>
    <n v="1"/>
    <x v="1"/>
    <n v="1"/>
    <s v="No"/>
    <s v="No"/>
    <s v="Obesity"/>
    <s v="Prediabetes"/>
  </r>
  <r>
    <s v="Id1629"/>
    <n v="37.049999999999997"/>
    <n v="5.48"/>
    <s v="No"/>
    <s v="No"/>
    <s v="No"/>
    <n v="1"/>
    <x v="1"/>
    <n v="1"/>
    <s v="No"/>
    <s v="No"/>
    <s v="Obesity"/>
    <s v="Normal"/>
  </r>
  <r>
    <s v="Id163"/>
    <n v="37.07"/>
    <n v="4.28"/>
    <s v="No"/>
    <s v="yes"/>
    <s v="No"/>
    <n v="1"/>
    <x v="0"/>
    <n v="1"/>
    <s v="No"/>
    <s v="Yes"/>
    <s v="Obesity"/>
    <s v="Normal"/>
  </r>
  <r>
    <s v="Id1630"/>
    <n v="18.78"/>
    <n v="4.45"/>
    <s v="No"/>
    <s v="No"/>
    <s v="Yes"/>
    <n v="1"/>
    <x v="1"/>
    <n v="1"/>
    <s v="No"/>
    <s v="No"/>
    <s v="NormalWeight"/>
    <s v="Normal"/>
  </r>
  <r>
    <s v="Id1631"/>
    <n v="28.024999999999999"/>
    <n v="5"/>
    <s v="No"/>
    <s v="No"/>
    <s v="No"/>
    <n v="1"/>
    <x v="1"/>
    <n v="1"/>
    <s v="No"/>
    <s v="No"/>
    <s v="OverWeight"/>
    <s v="Normal"/>
  </r>
  <r>
    <s v="Id1632"/>
    <n v="35.090000000000003"/>
    <n v="5.84"/>
    <s v="No"/>
    <s v="No"/>
    <s v="No"/>
    <s v="No major surgery"/>
    <x v="1"/>
    <n v="0"/>
    <s v="No"/>
    <s v="No"/>
    <s v="Obesity"/>
    <s v="Prediabetes"/>
  </r>
  <r>
    <s v="Id1633"/>
    <n v="34.42"/>
    <n v="5.21"/>
    <s v="yes"/>
    <s v="No"/>
    <s v="No"/>
    <s v="No major surgery"/>
    <x v="1"/>
    <n v="0"/>
    <s v="Yes"/>
    <s v="No"/>
    <s v="Obesity"/>
    <s v="Normal"/>
  </r>
  <r>
    <s v="Id1634"/>
    <n v="29.4"/>
    <n v="4.26"/>
    <s v="No"/>
    <s v="No"/>
    <s v="No"/>
    <s v="No major surgery"/>
    <x v="1"/>
    <n v="0"/>
    <s v="No"/>
    <s v="No"/>
    <s v="OverWeight"/>
    <s v="Normal"/>
  </r>
  <r>
    <s v="Id1635"/>
    <n v="21.31"/>
    <n v="4.17"/>
    <s v="No"/>
    <s v="No"/>
    <s v="No"/>
    <s v="No major surgery"/>
    <x v="1"/>
    <n v="0"/>
    <s v="No"/>
    <s v="No"/>
    <s v="NormalWeight"/>
    <s v="Normal"/>
  </r>
  <r>
    <s v="Id1636"/>
    <n v="19.559999999999999"/>
    <n v="11.96"/>
    <s v="No"/>
    <s v="No"/>
    <s v="No"/>
    <s v="No major surgery"/>
    <x v="1"/>
    <n v="0"/>
    <s v="No"/>
    <s v="No"/>
    <s v="NormalWeight"/>
    <s v="Diabetes"/>
  </r>
  <r>
    <s v="Id1637"/>
    <n v="37.335000000000001"/>
    <n v="6.26"/>
    <s v="yes"/>
    <s v="No"/>
    <s v="No"/>
    <n v="1"/>
    <x v="1"/>
    <n v="1"/>
    <s v="Yes"/>
    <s v="No"/>
    <s v="Obesity"/>
    <s v="Prediabetes"/>
  </r>
  <r>
    <s v="Id1638"/>
    <n v="19.53"/>
    <n v="11.68"/>
    <s v="No"/>
    <s v="No"/>
    <s v="No"/>
    <s v="No major surgery"/>
    <x v="1"/>
    <n v="0"/>
    <s v="No"/>
    <s v="No"/>
    <s v="NormalWeight"/>
    <s v="Diabetes"/>
  </r>
  <r>
    <s v="Id1639"/>
    <n v="34.1"/>
    <n v="5.16"/>
    <s v="No"/>
    <s v="No"/>
    <s v="No"/>
    <s v="No major surgery"/>
    <x v="1"/>
    <n v="0"/>
    <s v="No"/>
    <s v="No"/>
    <s v="Obesity"/>
    <s v="Normal"/>
  </r>
  <r>
    <s v="Id164"/>
    <n v="35.625"/>
    <n v="8.9"/>
    <s v="No"/>
    <s v="No"/>
    <s v="No"/>
    <s v="No major surgery"/>
    <x v="0"/>
    <n v="0"/>
    <s v="No"/>
    <s v="Yes"/>
    <s v="Obesity"/>
    <s v="Diabetes"/>
  </r>
  <r>
    <s v="Id1640"/>
    <n v="16.5"/>
    <n v="6.9"/>
    <s v="yes"/>
    <s v="No"/>
    <s v="No"/>
    <n v="2"/>
    <x v="1"/>
    <n v="2"/>
    <s v="Yes"/>
    <s v="No"/>
    <s v="Underweight"/>
    <s v="Diabetes"/>
  </r>
  <r>
    <s v="Id1641"/>
    <n v="30.69"/>
    <n v="4.83"/>
    <s v="No"/>
    <s v="No"/>
    <s v="No"/>
    <n v="1"/>
    <x v="1"/>
    <n v="1"/>
    <s v="No"/>
    <s v="No"/>
    <s v="Obesity"/>
    <s v="Normal"/>
  </r>
  <r>
    <s v="Id1642"/>
    <n v="28.93"/>
    <n v="4.87"/>
    <s v="No"/>
    <s v="No"/>
    <s v="No"/>
    <n v="1"/>
    <x v="1"/>
    <n v="1"/>
    <s v="No"/>
    <s v="No"/>
    <s v="OverWeight"/>
    <s v="Normal"/>
  </r>
  <r>
    <s v="Id1643"/>
    <n v="38.9"/>
    <n v="4.28"/>
    <s v="No"/>
    <s v="No"/>
    <s v="No"/>
    <s v="No major surgery"/>
    <x v="1"/>
    <n v="0"/>
    <s v="No"/>
    <s v="No"/>
    <s v="Obesity"/>
    <s v="Normal"/>
  </r>
  <r>
    <s v="Id1644"/>
    <n v="26.9"/>
    <n v="4.07"/>
    <s v="No"/>
    <s v="No"/>
    <s v="No"/>
    <s v="No major surgery"/>
    <x v="1"/>
    <n v="0"/>
    <s v="No"/>
    <s v="No"/>
    <s v="OverWeight"/>
    <s v="Normal"/>
  </r>
  <r>
    <s v="Id1645"/>
    <n v="24.86"/>
    <n v="6.23"/>
    <s v="No"/>
    <s v="No"/>
    <s v="No"/>
    <s v="No major surgery"/>
    <x v="1"/>
    <n v="0"/>
    <s v="No"/>
    <s v="No"/>
    <s v="NormalWeight"/>
    <s v="Prediabetes"/>
  </r>
  <r>
    <s v="Id1646"/>
    <n v="39.14"/>
    <n v="6.24"/>
    <s v="No"/>
    <s v="yes"/>
    <s v="No"/>
    <n v="1"/>
    <x v="1"/>
    <n v="1"/>
    <s v="No"/>
    <s v="No"/>
    <s v="Obesity"/>
    <s v="Prediabetes"/>
  </r>
  <r>
    <s v="Id1647"/>
    <n v="39.799999999999997"/>
    <n v="6.17"/>
    <s v="No"/>
    <s v="No"/>
    <s v="Yes"/>
    <n v="1"/>
    <x v="1"/>
    <n v="1"/>
    <s v="No"/>
    <s v="No"/>
    <s v="Obesity"/>
    <s v="Prediabetes"/>
  </r>
  <r>
    <s v="Id1648"/>
    <n v="34.32"/>
    <n v="5.16"/>
    <s v="No"/>
    <s v="No"/>
    <s v="No"/>
    <n v="1"/>
    <x v="1"/>
    <n v="1"/>
    <s v="No"/>
    <s v="No"/>
    <s v="Obesity"/>
    <s v="Normal"/>
  </r>
  <r>
    <s v="Id1649"/>
    <n v="32.51"/>
    <n v="4.3"/>
    <s v="No"/>
    <s v="No"/>
    <s v="No"/>
    <s v="No major surgery"/>
    <x v="1"/>
    <n v="0"/>
    <s v="No"/>
    <s v="No"/>
    <s v="Obesity"/>
    <s v="Normal"/>
  </r>
  <r>
    <s v="Id165"/>
    <n v="42.69"/>
    <n v="4.8899999999999997"/>
    <s v="No"/>
    <s v="No"/>
    <s v="Yes"/>
    <n v="1"/>
    <x v="0"/>
    <n v="1"/>
    <s v="No"/>
    <s v="Yes"/>
    <s v="Obesity"/>
    <s v="Normal"/>
  </r>
  <r>
    <s v="Id1650"/>
    <n v="30.71"/>
    <n v="6.14"/>
    <s v="No"/>
    <s v="No"/>
    <s v="Yes"/>
    <n v="1"/>
    <x v="1"/>
    <n v="1"/>
    <s v="No"/>
    <s v="No"/>
    <s v="Obesity"/>
    <s v="Prediabetes"/>
  </r>
  <r>
    <s v="Id1651"/>
    <n v="28.9"/>
    <n v="5.36"/>
    <s v="No"/>
    <s v="No"/>
    <s v="No"/>
    <n v="1"/>
    <x v="1"/>
    <n v="1"/>
    <s v="No"/>
    <s v="No"/>
    <s v="OverWeight"/>
    <s v="Normal"/>
  </r>
  <r>
    <s v="Id1652"/>
    <n v="36.19"/>
    <n v="4.3"/>
    <s v="No"/>
    <s v="No"/>
    <s v="No"/>
    <s v="No major surgery"/>
    <x v="1"/>
    <n v="0"/>
    <s v="No"/>
    <s v="No"/>
    <s v="Obesity"/>
    <s v="Normal"/>
  </r>
  <r>
    <s v="Id1653"/>
    <n v="29.6"/>
    <n v="4.09"/>
    <s v="No"/>
    <s v="No"/>
    <s v="No"/>
    <s v="No major surgery"/>
    <x v="1"/>
    <n v="0"/>
    <s v="No"/>
    <s v="No"/>
    <s v="OverWeight"/>
    <s v="Normal"/>
  </r>
  <r>
    <s v="Id1654"/>
    <n v="30.95"/>
    <n v="6.27"/>
    <s v="No"/>
    <s v="No"/>
    <s v="Yes"/>
    <n v="1"/>
    <x v="1"/>
    <n v="1"/>
    <s v="No"/>
    <s v="No"/>
    <s v="Obesity"/>
    <s v="Prediabetes"/>
  </r>
  <r>
    <s v="Id1655"/>
    <n v="19.95"/>
    <n v="5.39"/>
    <s v="No"/>
    <s v="No"/>
    <s v="No"/>
    <n v="1"/>
    <x v="1"/>
    <n v="1"/>
    <s v="No"/>
    <s v="No"/>
    <s v="NormalWeight"/>
    <s v="Normal"/>
  </r>
  <r>
    <s v="Id1656"/>
    <n v="23.65"/>
    <n v="5.75"/>
    <s v="yes"/>
    <s v="No"/>
    <s v="No"/>
    <s v="No major surgery"/>
    <x v="1"/>
    <n v="0"/>
    <s v="Yes"/>
    <s v="No"/>
    <s v="NormalWeight"/>
    <s v="Prediabetes"/>
  </r>
  <r>
    <s v="Id1657"/>
    <n v="43.34"/>
    <n v="4.91"/>
    <s v="No"/>
    <s v="No"/>
    <s v="No"/>
    <n v="1"/>
    <x v="1"/>
    <n v="1"/>
    <s v="No"/>
    <s v="No"/>
    <s v="Obesity"/>
    <s v="Normal"/>
  </r>
  <r>
    <s v="Id1658"/>
    <n v="31.98"/>
    <n v="4.46"/>
    <s v="yes"/>
    <s v="No"/>
    <s v="No"/>
    <n v="1"/>
    <x v="1"/>
    <n v="1"/>
    <s v="Yes"/>
    <s v="No"/>
    <s v="Obesity"/>
    <s v="Normal"/>
  </r>
  <r>
    <s v="Id1659"/>
    <n v="35.86"/>
    <n v="6.22"/>
    <s v="No"/>
    <s v="No"/>
    <s v="No"/>
    <n v="1"/>
    <x v="1"/>
    <n v="1"/>
    <s v="No"/>
    <s v="No"/>
    <s v="Obesity"/>
    <s v="Prediabetes"/>
  </r>
  <r>
    <s v="Id166"/>
    <n v="37.869999999999997"/>
    <n v="4.29"/>
    <s v="yes"/>
    <s v="No"/>
    <s v="Yes"/>
    <n v="1"/>
    <x v="0"/>
    <n v="1"/>
    <s v="Yes"/>
    <s v="Yes"/>
    <s v="Obesity"/>
    <s v="Normal"/>
  </r>
  <r>
    <s v="Id1660"/>
    <n v="15.2"/>
    <n v="8.82"/>
    <s v="No"/>
    <s v="No"/>
    <s v="No"/>
    <s v="No major surgery"/>
    <x v="1"/>
    <n v="0"/>
    <s v="No"/>
    <s v="No"/>
    <s v="Underweight"/>
    <s v="Diabetes"/>
  </r>
  <r>
    <s v="Id1661"/>
    <n v="37.200000000000003"/>
    <n v="10.14"/>
    <s v="No"/>
    <s v="No"/>
    <s v="No"/>
    <s v="No major surgery"/>
    <x v="1"/>
    <n v="0"/>
    <s v="No"/>
    <s v="No"/>
    <s v="Obesity"/>
    <s v="Diabetes"/>
  </r>
  <r>
    <s v="Id1662"/>
    <n v="17.91"/>
    <n v="4.66"/>
    <s v="No"/>
    <s v="No"/>
    <s v="No"/>
    <n v="2"/>
    <x v="1"/>
    <n v="2"/>
    <s v="No"/>
    <s v="No"/>
    <s v="Underweight"/>
    <s v="Normal"/>
  </r>
  <r>
    <s v="Id1663"/>
    <n v="20.76"/>
    <n v="6.26"/>
    <s v="No"/>
    <s v="No"/>
    <s v="No"/>
    <s v="No major surgery"/>
    <x v="1"/>
    <n v="0"/>
    <s v="No"/>
    <s v="No"/>
    <s v="NormalWeight"/>
    <s v="Prediabetes"/>
  </r>
  <r>
    <s v="Id1664"/>
    <n v="38.99"/>
    <n v="5.21"/>
    <s v="No"/>
    <s v="yes"/>
    <s v="No"/>
    <n v="1"/>
    <x v="1"/>
    <n v="1"/>
    <s v="No"/>
    <s v="No"/>
    <s v="Obesity"/>
    <s v="Normal"/>
  </r>
  <r>
    <s v="Id1665"/>
    <n v="42.655000000000001"/>
    <n v="5.94"/>
    <s v="yes"/>
    <s v="No"/>
    <s v="Yes"/>
    <n v="1"/>
    <x v="1"/>
    <n v="1"/>
    <s v="Yes"/>
    <s v="No"/>
    <s v="Obesity"/>
    <s v="Prediabetes"/>
  </r>
  <r>
    <s v="Id1666"/>
    <n v="30.57"/>
    <n v="5.34"/>
    <s v="No"/>
    <s v="No"/>
    <s v="Yes"/>
    <n v="1"/>
    <x v="1"/>
    <n v="1"/>
    <s v="No"/>
    <s v="No"/>
    <s v="Obesity"/>
    <s v="Normal"/>
  </r>
  <r>
    <s v="Id1667"/>
    <n v="17.7"/>
    <n v="6.38"/>
    <s v="No"/>
    <s v="No"/>
    <s v="No"/>
    <n v="2"/>
    <x v="1"/>
    <n v="2"/>
    <s v="No"/>
    <s v="No"/>
    <s v="Underweight"/>
    <s v="Prediabetes"/>
  </r>
  <r>
    <s v="Id1668"/>
    <n v="34.770000000000003"/>
    <n v="4.47"/>
    <s v="No"/>
    <s v="No"/>
    <s v="No"/>
    <n v="1"/>
    <x v="1"/>
    <n v="1"/>
    <s v="No"/>
    <s v="No"/>
    <s v="Obesity"/>
    <s v="Normal"/>
  </r>
  <r>
    <s v="Id1669"/>
    <n v="16.88"/>
    <n v="9.9600000000000009"/>
    <s v="No"/>
    <s v="No"/>
    <s v="No"/>
    <s v="No major surgery"/>
    <x v="1"/>
    <n v="0"/>
    <s v="No"/>
    <s v="No"/>
    <s v="Underweight"/>
    <s v="Diabetes"/>
  </r>
  <r>
    <s v="Id167"/>
    <n v="40.61"/>
    <n v="8"/>
    <s v="yes"/>
    <s v="No"/>
    <s v="No"/>
    <n v="1"/>
    <x v="0"/>
    <n v="1"/>
    <s v="Yes"/>
    <s v="Yes"/>
    <s v="Obesity"/>
    <s v="Diabetes"/>
  </r>
  <r>
    <s v="Id1670"/>
    <n v="40.26"/>
    <n v="9.92"/>
    <s v="yes"/>
    <s v="No"/>
    <s v="No"/>
    <s v="No major surgery"/>
    <x v="1"/>
    <n v="0"/>
    <s v="Yes"/>
    <s v="No"/>
    <s v="Obesity"/>
    <s v="Diabetes"/>
  </r>
  <r>
    <s v="Id1671"/>
    <n v="25.6"/>
    <n v="6.03"/>
    <s v="No"/>
    <s v="No"/>
    <s v="Yes"/>
    <n v="1"/>
    <x v="1"/>
    <n v="1"/>
    <s v="No"/>
    <s v="No"/>
    <s v="OverWeight"/>
    <s v="Prediabetes"/>
  </r>
  <r>
    <s v="Id1672"/>
    <n v="33.549999999999997"/>
    <n v="10.9"/>
    <s v="yes"/>
    <s v="No"/>
    <s v="No"/>
    <s v="No major surgery"/>
    <x v="1"/>
    <n v="0"/>
    <s v="Yes"/>
    <s v="No"/>
    <s v="Obesity"/>
    <s v="Diabetes"/>
  </r>
  <r>
    <s v="Id1673"/>
    <n v="16.690000000000001"/>
    <n v="10.66"/>
    <s v="No"/>
    <s v="No"/>
    <s v="No"/>
    <s v="No major surgery"/>
    <x v="1"/>
    <n v="0"/>
    <s v="No"/>
    <s v="No"/>
    <s v="Underweight"/>
    <s v="Diabetes"/>
  </r>
  <r>
    <s v="Id1674"/>
    <n v="19.95"/>
    <n v="4.05"/>
    <s v="No"/>
    <s v="No"/>
    <s v="No"/>
    <n v="1"/>
    <x v="1"/>
    <n v="1"/>
    <s v="No"/>
    <s v="No"/>
    <s v="NormalWeight"/>
    <s v="Normal"/>
  </r>
  <r>
    <s v="Id1675"/>
    <n v="17.55"/>
    <n v="4.2300000000000004"/>
    <s v="No"/>
    <s v="No"/>
    <s v="No"/>
    <n v="2"/>
    <x v="1"/>
    <n v="2"/>
    <s v="No"/>
    <s v="No"/>
    <s v="Underweight"/>
    <s v="Normal"/>
  </r>
  <r>
    <s v="Id1676"/>
    <n v="22.01"/>
    <n v="5.01"/>
    <s v="No"/>
    <s v="No"/>
    <s v="No"/>
    <n v="1"/>
    <x v="1"/>
    <n v="1"/>
    <s v="No"/>
    <s v="No"/>
    <s v="NormalWeight"/>
    <s v="Normal"/>
  </r>
  <r>
    <s v="Id1677"/>
    <n v="41.8"/>
    <n v="5.82"/>
    <s v="yes"/>
    <s v="No"/>
    <s v="Yes"/>
    <n v="1"/>
    <x v="1"/>
    <n v="1"/>
    <s v="Yes"/>
    <s v="No"/>
    <s v="Obesity"/>
    <s v="Prediabetes"/>
  </r>
  <r>
    <s v="Id1678"/>
    <n v="19.170000000000002"/>
    <n v="7.94"/>
    <s v="No"/>
    <s v="No"/>
    <s v="No"/>
    <s v="No major surgery"/>
    <x v="1"/>
    <n v="0"/>
    <s v="No"/>
    <s v="No"/>
    <s v="NormalWeight"/>
    <s v="Diabetes"/>
  </r>
  <r>
    <s v="Id1679"/>
    <n v="32.799999999999997"/>
    <n v="6.16"/>
    <s v="yes"/>
    <s v="No"/>
    <s v="Yes"/>
    <n v="1"/>
    <x v="1"/>
    <n v="1"/>
    <s v="Yes"/>
    <s v="No"/>
    <s v="Obesity"/>
    <s v="Prediabetes"/>
  </r>
  <r>
    <s v="Id168"/>
    <n v="30.78"/>
    <n v="4.67"/>
    <s v="yes"/>
    <s v="No"/>
    <s v="No"/>
    <s v="No major surgery"/>
    <x v="0"/>
    <n v="0"/>
    <s v="Yes"/>
    <s v="Yes"/>
    <s v="Obesity"/>
    <s v="Normal"/>
  </r>
  <r>
    <s v="Id1680"/>
    <n v="35.814999999999998"/>
    <n v="4.1500000000000004"/>
    <s v="No"/>
    <s v="No"/>
    <s v="No"/>
    <n v="1"/>
    <x v="1"/>
    <n v="1"/>
    <s v="No"/>
    <s v="No"/>
    <s v="Obesity"/>
    <s v="Normal"/>
  </r>
  <r>
    <s v="Id1681"/>
    <n v="24.3"/>
    <n v="6.23"/>
    <s v="No"/>
    <s v="No"/>
    <s v="No"/>
    <s v="No major surgery"/>
    <x v="1"/>
    <n v="0"/>
    <s v="No"/>
    <s v="No"/>
    <s v="NormalWeight"/>
    <s v="Prediabetes"/>
  </r>
  <r>
    <s v="Id1682"/>
    <n v="19.059999999999999"/>
    <n v="7.41"/>
    <s v="No"/>
    <s v="No"/>
    <s v="No"/>
    <s v="No major surgery"/>
    <x v="1"/>
    <n v="0"/>
    <s v="No"/>
    <s v="No"/>
    <s v="NormalWeight"/>
    <s v="Diabetes"/>
  </r>
  <r>
    <s v="Id1683"/>
    <n v="33.25"/>
    <n v="5.62"/>
    <s v="yes"/>
    <s v="No"/>
    <s v="No"/>
    <n v="1"/>
    <x v="1"/>
    <n v="1"/>
    <s v="Yes"/>
    <s v="No"/>
    <s v="Obesity"/>
    <s v="Normal"/>
  </r>
  <r>
    <s v="Id1684"/>
    <n v="21.37"/>
    <n v="4.54"/>
    <s v="yes"/>
    <s v="No"/>
    <s v="Yes"/>
    <n v="1"/>
    <x v="1"/>
    <n v="1"/>
    <s v="Yes"/>
    <s v="No"/>
    <s v="NormalWeight"/>
    <s v="Normal"/>
  </r>
  <r>
    <s v="Id1685"/>
    <n v="34.43"/>
    <n v="8.6199999999999992"/>
    <s v="yes"/>
    <s v="No"/>
    <s v="No"/>
    <n v="1"/>
    <x v="1"/>
    <n v="1"/>
    <s v="Yes"/>
    <s v="No"/>
    <s v="Obesity"/>
    <s v="Diabetes"/>
  </r>
  <r>
    <s v="Id1686"/>
    <n v="20.86"/>
    <n v="4.3600000000000003"/>
    <s v="yes"/>
    <s v="No"/>
    <s v="No"/>
    <s v="No major surgery"/>
    <x v="1"/>
    <n v="0"/>
    <s v="Yes"/>
    <s v="No"/>
    <s v="NormalWeight"/>
    <s v="Normal"/>
  </r>
  <r>
    <s v="Id1687"/>
    <n v="18.34"/>
    <n v="10.01"/>
    <s v="No"/>
    <s v="No"/>
    <s v="No"/>
    <s v="No major surgery"/>
    <x v="1"/>
    <n v="0"/>
    <s v="No"/>
    <s v="No"/>
    <s v="Underweight"/>
    <s v="Diabetes"/>
  </r>
  <r>
    <s v="Id1688"/>
    <n v="34.15"/>
    <n v="5.42"/>
    <s v="No"/>
    <s v="No"/>
    <s v="No"/>
    <s v="No major surgery"/>
    <x v="1"/>
    <n v="0"/>
    <s v="No"/>
    <s v="No"/>
    <s v="Obesity"/>
    <s v="Normal"/>
  </r>
  <r>
    <s v="Id1689"/>
    <n v="18.350000000000001"/>
    <n v="5.12"/>
    <s v="No"/>
    <s v="No"/>
    <s v="No"/>
    <s v="No major surgery"/>
    <x v="1"/>
    <n v="0"/>
    <s v="No"/>
    <s v="No"/>
    <s v="Underweight"/>
    <s v="Normal"/>
  </r>
  <r>
    <s v="Id169"/>
    <n v="49.49"/>
    <n v="4.5"/>
    <s v="No"/>
    <s v="No"/>
    <s v="No"/>
    <s v="No major surgery"/>
    <x v="0"/>
    <n v="0"/>
    <s v="No"/>
    <s v="Yes"/>
    <s v="Obesity"/>
    <s v="Normal"/>
  </r>
  <r>
    <s v="Id1690"/>
    <n v="22.13"/>
    <n v="9.1999999999999993"/>
    <s v="yes"/>
    <s v="No"/>
    <s v="No"/>
    <s v="No major surgery"/>
    <x v="1"/>
    <n v="0"/>
    <s v="Yes"/>
    <s v="No"/>
    <s v="NormalWeight"/>
    <s v="Diabetes"/>
  </r>
  <r>
    <s v="Id1691"/>
    <n v="22.51"/>
    <n v="6.08"/>
    <s v="yes"/>
    <s v="No"/>
    <s v="No"/>
    <n v="1"/>
    <x v="1"/>
    <n v="1"/>
    <s v="Yes"/>
    <s v="No"/>
    <s v="NormalWeight"/>
    <s v="Prediabetes"/>
  </r>
  <r>
    <s v="Id1692"/>
    <n v="31"/>
    <n v="4.7699999999999996"/>
    <s v="No"/>
    <s v="No"/>
    <s v="No"/>
    <n v="1"/>
    <x v="1"/>
    <n v="1"/>
    <s v="No"/>
    <s v="No"/>
    <s v="Obesity"/>
    <s v="Normal"/>
  </r>
  <r>
    <s v="Id1693"/>
    <n v="28.27"/>
    <n v="4.62"/>
    <s v="No"/>
    <s v="No"/>
    <s v="No"/>
    <n v="1"/>
    <x v="1"/>
    <n v="1"/>
    <s v="No"/>
    <s v="No"/>
    <s v="OverWeight"/>
    <s v="Normal"/>
  </r>
  <r>
    <s v="Id1694"/>
    <n v="29.92"/>
    <n v="9.07"/>
    <s v="yes"/>
    <s v="No"/>
    <s v="No"/>
    <n v="1"/>
    <x v="1"/>
    <n v="1"/>
    <s v="Yes"/>
    <s v="No"/>
    <s v="OverWeight"/>
    <s v="Diabetes"/>
  </r>
  <r>
    <s v="Id1695"/>
    <n v="25.9"/>
    <n v="9.1199999999999992"/>
    <s v="yes"/>
    <s v="No"/>
    <s v="No"/>
    <n v="1"/>
    <x v="1"/>
    <n v="1"/>
    <s v="Yes"/>
    <s v="No"/>
    <s v="OverWeight"/>
    <s v="Diabetes"/>
  </r>
  <r>
    <s v="Id1696"/>
    <n v="27.74"/>
    <n v="7.32"/>
    <s v="yes"/>
    <s v="No"/>
    <s v="No"/>
    <n v="1"/>
    <x v="1"/>
    <n v="1"/>
    <s v="Yes"/>
    <s v="No"/>
    <s v="OverWeight"/>
    <s v="Diabetes"/>
  </r>
  <r>
    <s v="Id1697"/>
    <n v="17.260000000000002"/>
    <n v="11.73"/>
    <s v="No"/>
    <s v="No"/>
    <s v="No"/>
    <n v="2"/>
    <x v="1"/>
    <n v="2"/>
    <s v="No"/>
    <s v="No"/>
    <s v="Underweight"/>
    <s v="Diabetes"/>
  </r>
  <r>
    <s v="Id1698"/>
    <n v="19.855"/>
    <n v="6.64"/>
    <s v="yes"/>
    <s v="No"/>
    <s v="No"/>
    <n v="1"/>
    <x v="1"/>
    <n v="1"/>
    <s v="Yes"/>
    <s v="No"/>
    <s v="NormalWeight"/>
    <s v="Diabetes"/>
  </r>
  <r>
    <s v="Id1699"/>
    <n v="41.69"/>
    <n v="5.78"/>
    <s v="No"/>
    <s v="No"/>
    <s v="No"/>
    <s v="No major surgery"/>
    <x v="1"/>
    <n v="0"/>
    <s v="No"/>
    <s v="No"/>
    <s v="Obesity"/>
    <s v="Prediabetes"/>
  </r>
  <r>
    <s v="Id17"/>
    <n v="33.799999999999997"/>
    <n v="7.67"/>
    <s v="No"/>
    <s v="No"/>
    <s v="No"/>
    <n v="3"/>
    <x v="0"/>
    <n v="3"/>
    <s v="No"/>
    <s v="Yes"/>
    <s v="Obesity"/>
    <s v="Diabetes"/>
  </r>
  <r>
    <s v="Id170"/>
    <n v="37.619999999999997"/>
    <n v="6.32"/>
    <s v="yes"/>
    <s v="yes"/>
    <s v="No"/>
    <n v="2"/>
    <x v="0"/>
    <n v="2"/>
    <s v="Yes"/>
    <s v="Yes"/>
    <s v="Obesity"/>
    <s v="Prediabetes"/>
  </r>
  <r>
    <s v="Id1700"/>
    <n v="16.12"/>
    <n v="10.45"/>
    <s v="No"/>
    <s v="No"/>
    <s v="No"/>
    <s v="No major surgery"/>
    <x v="1"/>
    <n v="0"/>
    <s v="No"/>
    <s v="No"/>
    <s v="Underweight"/>
    <s v="Diabetes"/>
  </r>
  <r>
    <s v="Id1701"/>
    <n v="37.43"/>
    <n v="4.5199999999999996"/>
    <s v="No"/>
    <s v="No"/>
    <s v="No"/>
    <n v="1"/>
    <x v="1"/>
    <n v="1"/>
    <s v="No"/>
    <s v="No"/>
    <s v="Obesity"/>
    <s v="Normal"/>
  </r>
  <r>
    <s v="Id1702"/>
    <n v="31.065000000000001"/>
    <n v="5.71"/>
    <s v="No"/>
    <s v="No"/>
    <s v="No"/>
    <s v="No major surgery"/>
    <x v="1"/>
    <n v="0"/>
    <s v="No"/>
    <s v="No"/>
    <s v="Obesity"/>
    <s v="Prediabetes"/>
  </r>
  <r>
    <s v="Id1703"/>
    <n v="25.08"/>
    <n v="4.7699999999999996"/>
    <s v="No"/>
    <s v="No"/>
    <s v="No"/>
    <s v="No major surgery"/>
    <x v="1"/>
    <n v="0"/>
    <s v="No"/>
    <s v="No"/>
    <s v="OverWeight"/>
    <s v="Normal"/>
  </r>
  <r>
    <s v="Id1704"/>
    <n v="15.2"/>
    <n v="7.81"/>
    <s v="yes"/>
    <s v="No"/>
    <s v="No"/>
    <n v="1"/>
    <x v="1"/>
    <n v="1"/>
    <s v="Yes"/>
    <s v="No"/>
    <s v="Underweight"/>
    <s v="Diabetes"/>
  </r>
  <r>
    <s v="Id1705"/>
    <n v="22.34"/>
    <n v="5.19"/>
    <s v="yes"/>
    <s v="No"/>
    <s v="No"/>
    <s v="No major surgery"/>
    <x v="1"/>
    <n v="0"/>
    <s v="Yes"/>
    <s v="No"/>
    <s v="NormalWeight"/>
    <s v="Normal"/>
  </r>
  <r>
    <s v="Id1706"/>
    <n v="40.15"/>
    <n v="5.93"/>
    <s v="No"/>
    <s v="No"/>
    <s v="No"/>
    <n v="1"/>
    <x v="1"/>
    <n v="1"/>
    <s v="No"/>
    <s v="No"/>
    <s v="Obesity"/>
    <s v="Prediabetes"/>
  </r>
  <r>
    <s v="Id1707"/>
    <n v="37.729999999999997"/>
    <n v="6.29"/>
    <s v="No"/>
    <s v="No"/>
    <s v="No"/>
    <n v="1"/>
    <x v="1"/>
    <n v="1"/>
    <s v="No"/>
    <s v="No"/>
    <s v="Obesity"/>
    <s v="Prediabetes"/>
  </r>
  <r>
    <s v="Id1708"/>
    <n v="25.35"/>
    <n v="4.9000000000000004"/>
    <s v="No"/>
    <s v="No"/>
    <s v="No"/>
    <s v="No major surgery"/>
    <x v="1"/>
    <n v="0"/>
    <s v="No"/>
    <s v="No"/>
    <s v="OverWeight"/>
    <s v="Normal"/>
  </r>
  <r>
    <s v="Id1709"/>
    <n v="26.41"/>
    <n v="5.07"/>
    <s v="yes"/>
    <s v="No"/>
    <s v="No"/>
    <n v="1"/>
    <x v="1"/>
    <n v="1"/>
    <s v="Yes"/>
    <s v="No"/>
    <s v="OverWeight"/>
    <s v="Normal"/>
  </r>
  <r>
    <s v="Id171"/>
    <n v="36.08"/>
    <n v="6.1"/>
    <s v="yes"/>
    <s v="No"/>
    <s v="No"/>
    <n v="1"/>
    <x v="0"/>
    <n v="1"/>
    <s v="Yes"/>
    <s v="Yes"/>
    <s v="Obesity"/>
    <s v="Prediabetes"/>
  </r>
  <r>
    <s v="Id1710"/>
    <n v="27.6"/>
    <n v="5.33"/>
    <s v="No"/>
    <s v="No"/>
    <s v="No"/>
    <n v="1"/>
    <x v="1"/>
    <n v="1"/>
    <s v="No"/>
    <s v="No"/>
    <s v="OverWeight"/>
    <s v="Normal"/>
  </r>
  <r>
    <s v="Id1711"/>
    <n v="33.82"/>
    <n v="8.93"/>
    <s v="yes"/>
    <s v="No"/>
    <s v="No"/>
    <n v="1"/>
    <x v="1"/>
    <n v="1"/>
    <s v="Yes"/>
    <s v="No"/>
    <s v="Obesity"/>
    <s v="Diabetes"/>
  </r>
  <r>
    <s v="Id1712"/>
    <n v="32.9"/>
    <n v="4.3499999999999996"/>
    <s v="No"/>
    <s v="No"/>
    <s v="No"/>
    <s v="No major surgery"/>
    <x v="1"/>
    <n v="0"/>
    <s v="No"/>
    <s v="No"/>
    <s v="Obesity"/>
    <s v="Normal"/>
  </r>
  <r>
    <s v="Id1713"/>
    <n v="30.875"/>
    <n v="9.5399999999999991"/>
    <s v="yes"/>
    <s v="No"/>
    <s v="No"/>
    <n v="1"/>
    <x v="1"/>
    <n v="1"/>
    <s v="Yes"/>
    <s v="No"/>
    <s v="Obesity"/>
    <s v="Diabetes"/>
  </r>
  <r>
    <s v="Id1714"/>
    <n v="32.64"/>
    <n v="5.91"/>
    <s v="No"/>
    <s v="No"/>
    <s v="No"/>
    <s v="No major surgery"/>
    <x v="1"/>
    <n v="0"/>
    <s v="No"/>
    <s v="No"/>
    <s v="Obesity"/>
    <s v="Prediabetes"/>
  </r>
  <r>
    <s v="Id1715"/>
    <n v="22.135000000000002"/>
    <n v="5.0999999999999996"/>
    <s v="No"/>
    <s v="No"/>
    <s v="No"/>
    <s v="No major surgery"/>
    <x v="1"/>
    <n v="0"/>
    <s v="No"/>
    <s v="No"/>
    <s v="NormalWeight"/>
    <s v="Normal"/>
  </r>
  <r>
    <s v="Id1716"/>
    <n v="16.53"/>
    <n v="5.08"/>
    <s v="No"/>
    <s v="No"/>
    <s v="No"/>
    <n v="2"/>
    <x v="1"/>
    <n v="2"/>
    <s v="No"/>
    <s v="No"/>
    <s v="Underweight"/>
    <s v="Normal"/>
  </r>
  <r>
    <s v="Id1717"/>
    <n v="32.774999999999999"/>
    <n v="4.75"/>
    <s v="No"/>
    <s v="No"/>
    <s v="No"/>
    <s v="No major surgery"/>
    <x v="1"/>
    <n v="0"/>
    <s v="No"/>
    <s v="No"/>
    <s v="Obesity"/>
    <s v="Normal"/>
  </r>
  <r>
    <s v="Id1718"/>
    <n v="30.9"/>
    <n v="6.05"/>
    <s v="No"/>
    <s v="No"/>
    <s v="No"/>
    <n v="1"/>
    <x v="1"/>
    <n v="1"/>
    <s v="No"/>
    <s v="No"/>
    <s v="Obesity"/>
    <s v="Prediabetes"/>
  </r>
  <r>
    <s v="Id1719"/>
    <n v="15.58"/>
    <n v="11.56"/>
    <s v="No"/>
    <s v="No"/>
    <s v="No"/>
    <s v="No major surgery"/>
    <x v="1"/>
    <n v="0"/>
    <s v="No"/>
    <s v="No"/>
    <s v="Underweight"/>
    <s v="Diabetes"/>
  </r>
  <r>
    <s v="Id172"/>
    <n v="33.5"/>
    <n v="5.4"/>
    <s v="No"/>
    <s v="No"/>
    <s v="No"/>
    <s v="No major surgery"/>
    <x v="0"/>
    <n v="0"/>
    <s v="No"/>
    <s v="Yes"/>
    <s v="Obesity"/>
    <s v="Normal"/>
  </r>
  <r>
    <s v="Id1720"/>
    <n v="26.315000000000001"/>
    <n v="5.76"/>
    <s v="No"/>
    <s v="No"/>
    <s v="No"/>
    <s v="No major surgery"/>
    <x v="1"/>
    <n v="0"/>
    <s v="No"/>
    <s v="No"/>
    <s v="OverWeight"/>
    <s v="Prediabetes"/>
  </r>
  <r>
    <s v="Id1721"/>
    <n v="35.61"/>
    <n v="5.65"/>
    <s v="No"/>
    <s v="yes"/>
    <s v="No"/>
    <n v="1"/>
    <x v="1"/>
    <n v="1"/>
    <s v="No"/>
    <s v="No"/>
    <s v="Obesity"/>
    <s v="Normal"/>
  </r>
  <r>
    <s v="Id1722"/>
    <n v="37.56"/>
    <n v="5.88"/>
    <s v="No"/>
    <s v="yes"/>
    <s v="No"/>
    <n v="1"/>
    <x v="1"/>
    <n v="1"/>
    <s v="No"/>
    <s v="No"/>
    <s v="Obesity"/>
    <s v="Prediabetes"/>
  </r>
  <r>
    <s v="Id1723"/>
    <n v="15.49"/>
    <n v="9.6"/>
    <s v="No"/>
    <s v="No"/>
    <s v="No"/>
    <s v="No major surgery"/>
    <x v="1"/>
    <n v="0"/>
    <s v="No"/>
    <s v="No"/>
    <s v="Underweight"/>
    <s v="Diabetes"/>
  </r>
  <r>
    <s v="Id1724"/>
    <n v="23.48"/>
    <n v="6.24"/>
    <s v="No"/>
    <s v="No"/>
    <s v="No"/>
    <n v="1"/>
    <x v="1"/>
    <n v="1"/>
    <s v="No"/>
    <s v="No"/>
    <s v="NormalWeight"/>
    <s v="Prediabetes"/>
  </r>
  <r>
    <s v="Id1725"/>
    <n v="30.02"/>
    <n v="7.63"/>
    <s v="yes"/>
    <s v="No"/>
    <s v="No"/>
    <n v="1"/>
    <x v="1"/>
    <n v="1"/>
    <s v="Yes"/>
    <s v="No"/>
    <s v="Obesity"/>
    <s v="Diabetes"/>
  </r>
  <r>
    <s v="Id1726"/>
    <n v="26.885000000000002"/>
    <n v="8.66"/>
    <s v="yes"/>
    <s v="No"/>
    <s v="No"/>
    <n v="1"/>
    <x v="1"/>
    <n v="1"/>
    <s v="Yes"/>
    <s v="No"/>
    <s v="OverWeight"/>
    <s v="Diabetes"/>
  </r>
  <r>
    <s v="Id1727"/>
    <n v="25.84"/>
    <n v="8.5500000000000007"/>
    <s v="yes"/>
    <s v="No"/>
    <s v="No"/>
    <n v="1"/>
    <x v="1"/>
    <n v="1"/>
    <s v="Yes"/>
    <s v="No"/>
    <s v="OverWeight"/>
    <s v="Diabetes"/>
  </r>
  <r>
    <s v="Id1728"/>
    <n v="27.454999999999998"/>
    <n v="4.54"/>
    <s v="No"/>
    <s v="No"/>
    <s v="No"/>
    <s v="No major surgery"/>
    <x v="1"/>
    <n v="0"/>
    <s v="No"/>
    <s v="No"/>
    <s v="OverWeight"/>
    <s v="Normal"/>
  </r>
  <r>
    <s v="Id1729"/>
    <n v="24.605"/>
    <n v="5.7"/>
    <s v="No"/>
    <s v="No"/>
    <s v="No"/>
    <s v="No major surgery"/>
    <x v="1"/>
    <n v="0"/>
    <s v="No"/>
    <s v="No"/>
    <s v="NormalWeight"/>
    <s v="Prediabetes"/>
  </r>
  <r>
    <s v="Id173"/>
    <n v="47.46"/>
    <n v="6.24"/>
    <s v="yes"/>
    <s v="No"/>
    <s v="No"/>
    <n v="1"/>
    <x v="0"/>
    <n v="1"/>
    <s v="Yes"/>
    <s v="Yes"/>
    <s v="Obesity"/>
    <s v="Prediabetes"/>
  </r>
  <r>
    <s v="Id1730"/>
    <n v="30.8"/>
    <n v="5.07"/>
    <s v="No"/>
    <s v="No"/>
    <s v="No"/>
    <s v="No major surgery"/>
    <x v="1"/>
    <n v="0"/>
    <s v="No"/>
    <s v="No"/>
    <s v="Obesity"/>
    <s v="Normal"/>
  </r>
  <r>
    <s v="Id1731"/>
    <n v="34.799999999999997"/>
    <n v="4.38"/>
    <s v="No"/>
    <s v="No"/>
    <s v="No"/>
    <n v="1"/>
    <x v="1"/>
    <n v="1"/>
    <s v="No"/>
    <s v="No"/>
    <s v="Obesity"/>
    <s v="Normal"/>
  </r>
  <r>
    <s v="Id1732"/>
    <n v="34.21"/>
    <n v="4.54"/>
    <s v="No"/>
    <s v="No"/>
    <s v="No"/>
    <n v="1"/>
    <x v="1"/>
    <n v="1"/>
    <s v="No"/>
    <s v="No"/>
    <s v="Obesity"/>
    <s v="Normal"/>
  </r>
  <r>
    <s v="Id1733"/>
    <n v="31"/>
    <n v="5.38"/>
    <s v="No"/>
    <s v="No"/>
    <s v="No"/>
    <n v="1"/>
    <x v="1"/>
    <n v="1"/>
    <s v="No"/>
    <s v="No"/>
    <s v="Obesity"/>
    <s v="Normal"/>
  </r>
  <r>
    <s v="Id1734"/>
    <n v="26.125"/>
    <n v="5.55"/>
    <s v="No"/>
    <s v="No"/>
    <s v="No"/>
    <n v="1"/>
    <x v="1"/>
    <n v="1"/>
    <s v="No"/>
    <s v="No"/>
    <s v="OverWeight"/>
    <s v="Normal"/>
  </r>
  <r>
    <s v="Id1735"/>
    <n v="30.13"/>
    <n v="4.03"/>
    <s v="yes"/>
    <s v="No"/>
    <s v="No"/>
    <n v="1"/>
    <x v="1"/>
    <n v="1"/>
    <s v="Yes"/>
    <s v="No"/>
    <s v="Obesity"/>
    <s v="Normal"/>
  </r>
  <r>
    <s v="Id1736"/>
    <n v="34.19"/>
    <n v="4.1900000000000004"/>
    <s v="No"/>
    <s v="No"/>
    <s v="No"/>
    <s v="No major surgery"/>
    <x v="1"/>
    <n v="0"/>
    <s v="No"/>
    <s v="No"/>
    <s v="Obesity"/>
    <s v="Normal"/>
  </r>
  <r>
    <s v="Id1737"/>
    <n v="22.515000000000001"/>
    <n v="4.37"/>
    <s v="No"/>
    <s v="No"/>
    <s v="Yes"/>
    <n v="1"/>
    <x v="1"/>
    <n v="1"/>
    <s v="No"/>
    <s v="No"/>
    <s v="NormalWeight"/>
    <s v="Normal"/>
  </r>
  <r>
    <s v="Id1738"/>
    <n v="18.239999999999998"/>
    <n v="5.31"/>
    <s v="yes"/>
    <s v="No"/>
    <s v="Yes"/>
    <n v="1"/>
    <x v="1"/>
    <n v="1"/>
    <s v="Yes"/>
    <s v="No"/>
    <s v="Underweight"/>
    <s v="Normal"/>
  </r>
  <r>
    <s v="Id1739"/>
    <n v="37.28"/>
    <n v="4.66"/>
    <s v="No"/>
    <s v="yes"/>
    <s v="No"/>
    <n v="1"/>
    <x v="1"/>
    <n v="1"/>
    <s v="No"/>
    <s v="No"/>
    <s v="Obesity"/>
    <s v="Normal"/>
  </r>
  <r>
    <s v="Id174"/>
    <n v="49.24"/>
    <n v="4.45"/>
    <s v="No"/>
    <s v="No"/>
    <s v="No"/>
    <s v="No major surgery"/>
    <x v="0"/>
    <n v="0"/>
    <s v="No"/>
    <s v="Yes"/>
    <s v="Obesity"/>
    <s v="Normal"/>
  </r>
  <r>
    <s v="Id1740"/>
    <n v="18.2"/>
    <n v="6.19"/>
    <s v="No"/>
    <s v="No"/>
    <s v="Yes"/>
    <n v="1"/>
    <x v="1"/>
    <n v="1"/>
    <s v="No"/>
    <s v="No"/>
    <s v="Underweight"/>
    <s v="Prediabetes"/>
  </r>
  <r>
    <s v="Id1741"/>
    <n v="20.53"/>
    <n v="4.8600000000000003"/>
    <s v="No"/>
    <s v="No"/>
    <s v="No"/>
    <n v="1"/>
    <x v="1"/>
    <n v="1"/>
    <s v="No"/>
    <s v="No"/>
    <s v="NormalWeight"/>
    <s v="Normal"/>
  </r>
  <r>
    <s v="Id1742"/>
    <n v="23.79"/>
    <n v="4.74"/>
    <s v="No"/>
    <s v="No"/>
    <s v="No"/>
    <s v="No major surgery"/>
    <x v="1"/>
    <n v="0"/>
    <s v="No"/>
    <s v="No"/>
    <s v="NormalWeight"/>
    <s v="Normal"/>
  </r>
  <r>
    <s v="Id1743"/>
    <n v="29.8"/>
    <n v="6.03"/>
    <s v="No"/>
    <s v="No"/>
    <s v="No"/>
    <s v="No major surgery"/>
    <x v="1"/>
    <n v="0"/>
    <s v="No"/>
    <s v="No"/>
    <s v="OverWeight"/>
    <s v="Prediabetes"/>
  </r>
  <r>
    <s v="Id1744"/>
    <n v="31.54"/>
    <n v="4.71"/>
    <s v="No"/>
    <s v="No"/>
    <s v="No"/>
    <s v="No major surgery"/>
    <x v="1"/>
    <n v="0"/>
    <s v="No"/>
    <s v="No"/>
    <s v="Obesity"/>
    <s v="Normal"/>
  </r>
  <r>
    <s v="Id1745"/>
    <n v="20.82"/>
    <n v="5.55"/>
    <s v="No"/>
    <s v="No"/>
    <s v="No"/>
    <n v="1"/>
    <x v="1"/>
    <n v="1"/>
    <s v="No"/>
    <s v="No"/>
    <s v="NormalWeight"/>
    <s v="Normal"/>
  </r>
  <r>
    <s v="Id1746"/>
    <n v="38.83"/>
    <n v="4.78"/>
    <s v="No"/>
    <s v="No"/>
    <s v="Yes"/>
    <n v="1"/>
    <x v="1"/>
    <n v="1"/>
    <s v="No"/>
    <s v="No"/>
    <s v="Obesity"/>
    <s v="Normal"/>
  </r>
  <r>
    <s v="Id1747"/>
    <n v="23.44"/>
    <n v="4.6500000000000004"/>
    <s v="yes"/>
    <s v="No"/>
    <s v="No"/>
    <n v="1"/>
    <x v="1"/>
    <n v="1"/>
    <s v="Yes"/>
    <s v="No"/>
    <s v="NormalWeight"/>
    <s v="Normal"/>
  </r>
  <r>
    <s v="Id1748"/>
    <n v="24.13"/>
    <n v="5.2"/>
    <s v="No"/>
    <s v="No"/>
    <s v="No"/>
    <n v="1"/>
    <x v="1"/>
    <n v="1"/>
    <s v="No"/>
    <s v="No"/>
    <s v="NormalWeight"/>
    <s v="Normal"/>
  </r>
  <r>
    <s v="Id1749"/>
    <n v="42.13"/>
    <n v="4.54"/>
    <s v="yes"/>
    <s v="No"/>
    <s v="No"/>
    <n v="1"/>
    <x v="1"/>
    <n v="1"/>
    <s v="Yes"/>
    <s v="No"/>
    <s v="Obesity"/>
    <s v="Normal"/>
  </r>
  <r>
    <s v="Id175"/>
    <n v="54.4"/>
    <n v="5.22"/>
    <s v="No"/>
    <s v="No"/>
    <s v="No"/>
    <n v="1"/>
    <x v="0"/>
    <n v="1"/>
    <s v="No"/>
    <s v="Yes"/>
    <s v="Obesity"/>
    <s v="Normal"/>
  </r>
  <r>
    <s v="Id1750"/>
    <n v="17.86"/>
    <n v="4.1100000000000003"/>
    <s v="No"/>
    <s v="No"/>
    <s v="No"/>
    <n v="1"/>
    <x v="1"/>
    <n v="1"/>
    <s v="No"/>
    <s v="No"/>
    <s v="Underweight"/>
    <s v="Normal"/>
  </r>
  <r>
    <s v="Id1751"/>
    <n v="32.78"/>
    <n v="4.63"/>
    <s v="No"/>
    <s v="No"/>
    <s v="No"/>
    <s v="No major surgery"/>
    <x v="1"/>
    <n v="0"/>
    <s v="No"/>
    <s v="No"/>
    <s v="Obesity"/>
    <s v="Normal"/>
  </r>
  <r>
    <s v="Id1752"/>
    <n v="23.9"/>
    <n v="6.06"/>
    <s v="yes"/>
    <s v="No"/>
    <s v="Yes"/>
    <n v="1"/>
    <x v="1"/>
    <n v="1"/>
    <s v="Yes"/>
    <s v="No"/>
    <s v="NormalWeight"/>
    <s v="Prediabetes"/>
  </r>
  <r>
    <s v="Id1753"/>
    <n v="15.47"/>
    <n v="8.43"/>
    <s v="No"/>
    <s v="No"/>
    <s v="No"/>
    <s v="No major surgery"/>
    <x v="1"/>
    <n v="0"/>
    <s v="No"/>
    <s v="No"/>
    <s v="Underweight"/>
    <s v="Diabetes"/>
  </r>
  <r>
    <s v="Id1754"/>
    <n v="28.54"/>
    <n v="5.51"/>
    <s v="No"/>
    <s v="No"/>
    <s v="Yes"/>
    <n v="1"/>
    <x v="1"/>
    <n v="1"/>
    <s v="No"/>
    <s v="No"/>
    <s v="OverWeight"/>
    <s v="Normal"/>
  </r>
  <r>
    <s v="Id1755"/>
    <n v="18.54"/>
    <n v="4.95"/>
    <s v="No"/>
    <s v="No"/>
    <s v="No"/>
    <s v="No major surgery"/>
    <x v="1"/>
    <n v="0"/>
    <s v="No"/>
    <s v="No"/>
    <s v="NormalWeight"/>
    <s v="Normal"/>
  </r>
  <r>
    <s v="Id1756"/>
    <n v="32.18"/>
    <n v="6.44"/>
    <s v="yes"/>
    <s v="No"/>
    <s v="Yes"/>
    <n v="1"/>
    <x v="1"/>
    <n v="1"/>
    <s v="Yes"/>
    <s v="No"/>
    <s v="Obesity"/>
    <s v="Diabetes"/>
  </r>
  <r>
    <s v="Id1757"/>
    <n v="37.380000000000003"/>
    <n v="6.05"/>
    <s v="yes"/>
    <s v="No"/>
    <s v="No"/>
    <s v="No major surgery"/>
    <x v="1"/>
    <n v="0"/>
    <s v="Yes"/>
    <s v="No"/>
    <s v="Obesity"/>
    <s v="Prediabetes"/>
  </r>
  <r>
    <s v="Id1758"/>
    <n v="31.12"/>
    <n v="4.76"/>
    <s v="yes"/>
    <s v="No"/>
    <s v="Yes"/>
    <n v="1"/>
    <x v="1"/>
    <n v="1"/>
    <s v="Yes"/>
    <s v="No"/>
    <s v="Obesity"/>
    <s v="Normal"/>
  </r>
  <r>
    <s v="Id1759"/>
    <n v="22.01"/>
    <n v="6.72"/>
    <s v="yes"/>
    <s v="No"/>
    <s v="No"/>
    <n v="1"/>
    <x v="1"/>
    <n v="1"/>
    <s v="Yes"/>
    <s v="No"/>
    <s v="NormalWeight"/>
    <s v="Diabetes"/>
  </r>
  <r>
    <s v="Id176"/>
    <n v="35.53"/>
    <n v="4.6100000000000003"/>
    <s v="No"/>
    <s v="No"/>
    <s v="No"/>
    <n v="1"/>
    <x v="0"/>
    <n v="1"/>
    <s v="No"/>
    <s v="Yes"/>
    <s v="Obesity"/>
    <s v="Normal"/>
  </r>
  <r>
    <s v="Id1760"/>
    <n v="27.645"/>
    <n v="5.7"/>
    <s v="No"/>
    <s v="No"/>
    <s v="No"/>
    <s v="No major surgery"/>
    <x v="1"/>
    <n v="0"/>
    <s v="No"/>
    <s v="No"/>
    <s v="OverWeight"/>
    <s v="Prediabetes"/>
  </r>
  <r>
    <s v="Id1761"/>
    <n v="29.64"/>
    <n v="5.31"/>
    <s v="yes"/>
    <s v="No"/>
    <s v="No"/>
    <s v="No major surgery"/>
    <x v="1"/>
    <n v="0"/>
    <s v="Yes"/>
    <s v="No"/>
    <s v="OverWeight"/>
    <s v="Normal"/>
  </r>
  <r>
    <s v="Id1762"/>
    <n v="33.700000000000003"/>
    <n v="4.32"/>
    <s v="yes"/>
    <s v="No"/>
    <s v="No"/>
    <n v="1"/>
    <x v="1"/>
    <n v="1"/>
    <s v="Yes"/>
    <s v="No"/>
    <s v="Obesity"/>
    <s v="Normal"/>
  </r>
  <r>
    <s v="Id1763"/>
    <n v="27.5"/>
    <n v="4.2300000000000004"/>
    <s v="yes"/>
    <s v="No"/>
    <s v="No"/>
    <n v="1"/>
    <x v="1"/>
    <n v="1"/>
    <s v="Yes"/>
    <s v="No"/>
    <s v="OverWeight"/>
    <s v="Normal"/>
  </r>
  <r>
    <s v="Id1764"/>
    <n v="16.12"/>
    <n v="6.09"/>
    <s v="No"/>
    <s v="No"/>
    <s v="No"/>
    <s v="No major surgery"/>
    <x v="1"/>
    <n v="0"/>
    <s v="No"/>
    <s v="No"/>
    <s v="Underweight"/>
    <s v="Prediabetes"/>
  </r>
  <r>
    <s v="Id1765"/>
    <n v="26.73"/>
    <n v="4.74"/>
    <s v="yes"/>
    <s v="No"/>
    <s v="No"/>
    <n v="1"/>
    <x v="1"/>
    <n v="1"/>
    <s v="Yes"/>
    <s v="No"/>
    <s v="OverWeight"/>
    <s v="Normal"/>
  </r>
  <r>
    <s v="Id1766"/>
    <n v="37.25"/>
    <n v="6.23"/>
    <s v="yes"/>
    <s v="No"/>
    <s v="No"/>
    <s v="No major surgery"/>
    <x v="1"/>
    <n v="0"/>
    <s v="Yes"/>
    <s v="No"/>
    <s v="Obesity"/>
    <s v="Prediabetes"/>
  </r>
  <r>
    <s v="Id1767"/>
    <n v="23.56"/>
    <n v="5.45"/>
    <s v="yes"/>
    <s v="No"/>
    <s v="No"/>
    <n v="1"/>
    <x v="1"/>
    <n v="1"/>
    <s v="Yes"/>
    <s v="No"/>
    <s v="NormalWeight"/>
    <s v="Normal"/>
  </r>
  <r>
    <s v="Id1768"/>
    <n v="15.84"/>
    <n v="10.34"/>
    <s v="No"/>
    <s v="No"/>
    <s v="No"/>
    <n v="2"/>
    <x v="1"/>
    <n v="2"/>
    <s v="No"/>
    <s v="No"/>
    <s v="Underweight"/>
    <s v="Diabetes"/>
  </r>
  <r>
    <s v="Id1769"/>
    <n v="36.630000000000003"/>
    <n v="5.15"/>
    <s v="No"/>
    <s v="No"/>
    <s v="No"/>
    <s v="No major surgery"/>
    <x v="1"/>
    <n v="0"/>
    <s v="No"/>
    <s v="No"/>
    <s v="Obesity"/>
    <s v="Normal"/>
  </r>
  <r>
    <s v="Id177"/>
    <n v="39.729999999999997"/>
    <n v="6.24"/>
    <s v="No"/>
    <s v="No"/>
    <s v="No"/>
    <s v="No major surgery"/>
    <x v="0"/>
    <n v="0"/>
    <s v="No"/>
    <s v="Yes"/>
    <s v="Obesity"/>
    <s v="Prediabetes"/>
  </r>
  <r>
    <s v="Id1770"/>
    <n v="16.47"/>
    <n v="11.72"/>
    <s v="No"/>
    <s v="No"/>
    <s v="No"/>
    <s v="No major surgery"/>
    <x v="1"/>
    <n v="0"/>
    <s v="No"/>
    <s v="No"/>
    <s v="Underweight"/>
    <s v="Diabetes"/>
  </r>
  <r>
    <s v="Id1771"/>
    <n v="25.8"/>
    <n v="5.29"/>
    <s v="No"/>
    <s v="No"/>
    <s v="No"/>
    <s v="No major surgery"/>
    <x v="1"/>
    <n v="0"/>
    <s v="No"/>
    <s v="No"/>
    <s v="OverWeight"/>
    <s v="Normal"/>
  </r>
  <r>
    <s v="Id1772"/>
    <n v="23.6"/>
    <n v="4.33"/>
    <s v="No"/>
    <s v="No"/>
    <s v="No"/>
    <s v="No major surgery"/>
    <x v="1"/>
    <n v="0"/>
    <s v="No"/>
    <s v="No"/>
    <s v="NormalWeight"/>
    <s v="Normal"/>
  </r>
  <r>
    <s v="Id1773"/>
    <n v="32.11"/>
    <n v="6.24"/>
    <s v="No"/>
    <s v="No"/>
    <s v="Yes"/>
    <n v="1"/>
    <x v="1"/>
    <n v="1"/>
    <s v="No"/>
    <s v="No"/>
    <s v="Obesity"/>
    <s v="Prediabetes"/>
  </r>
  <r>
    <s v="Id1774"/>
    <n v="30.114999999999998"/>
    <n v="11.61"/>
    <s v="No"/>
    <s v="No"/>
    <s v="No"/>
    <s v="No major surgery"/>
    <x v="1"/>
    <n v="0"/>
    <s v="No"/>
    <s v="No"/>
    <s v="Obesity"/>
    <s v="Diabetes"/>
  </r>
  <r>
    <s v="Id1775"/>
    <n v="20.28"/>
    <n v="11.07"/>
    <s v="yes"/>
    <s v="No"/>
    <s v="No"/>
    <s v="No major surgery"/>
    <x v="1"/>
    <n v="0"/>
    <s v="Yes"/>
    <s v="No"/>
    <s v="NormalWeight"/>
    <s v="Diabetes"/>
  </r>
  <r>
    <s v="Id1776"/>
    <n v="20.234999999999999"/>
    <n v="5.19"/>
    <s v="No"/>
    <s v="No"/>
    <s v="Yes"/>
    <n v="1"/>
    <x v="1"/>
    <n v="1"/>
    <s v="No"/>
    <s v="No"/>
    <s v="NormalWeight"/>
    <s v="Normal"/>
  </r>
  <r>
    <s v="Id1777"/>
    <n v="25.27"/>
    <n v="5.7"/>
    <s v="yes"/>
    <s v="No"/>
    <s v="No"/>
    <n v="1"/>
    <x v="1"/>
    <n v="1"/>
    <s v="Yes"/>
    <s v="No"/>
    <s v="OverWeight"/>
    <s v="Prediabetes"/>
  </r>
  <r>
    <s v="Id1778"/>
    <n v="24.24"/>
    <n v="6.15"/>
    <s v="No"/>
    <s v="No"/>
    <s v="No"/>
    <s v="No major surgery"/>
    <x v="1"/>
    <n v="0"/>
    <s v="No"/>
    <s v="No"/>
    <s v="NormalWeight"/>
    <s v="Prediabetes"/>
  </r>
  <r>
    <s v="Id1779"/>
    <n v="35.75"/>
    <n v="5.07"/>
    <s v="No"/>
    <s v="No"/>
    <s v="No"/>
    <s v="No major surgery"/>
    <x v="1"/>
    <n v="0"/>
    <s v="No"/>
    <s v="No"/>
    <s v="Obesity"/>
    <s v="Normal"/>
  </r>
  <r>
    <s v="Id178"/>
    <n v="35.68"/>
    <n v="10.039999999999999"/>
    <s v="No"/>
    <s v="No"/>
    <s v="No"/>
    <s v="No major surgery"/>
    <x v="0"/>
    <n v="0"/>
    <s v="No"/>
    <s v="Yes"/>
    <s v="Obesity"/>
    <s v="Diabetes"/>
  </r>
  <r>
    <s v="Id1780"/>
    <n v="29.92"/>
    <n v="10.97"/>
    <s v="yes"/>
    <s v="No"/>
    <s v="No"/>
    <n v="1"/>
    <x v="1"/>
    <n v="1"/>
    <s v="Yes"/>
    <s v="No"/>
    <s v="OverWeight"/>
    <s v="Diabetes"/>
  </r>
  <r>
    <s v="Id1781"/>
    <n v="26.2"/>
    <n v="10.93"/>
    <s v="yes"/>
    <s v="No"/>
    <s v="No"/>
    <n v="1"/>
    <x v="1"/>
    <n v="1"/>
    <s v="Yes"/>
    <s v="No"/>
    <s v="OverWeight"/>
    <s v="Diabetes"/>
  </r>
  <r>
    <s v="Id1782"/>
    <n v="26.695"/>
    <n v="4.21"/>
    <s v="yes"/>
    <s v="No"/>
    <s v="Yes"/>
    <n v="1"/>
    <x v="1"/>
    <n v="1"/>
    <s v="Yes"/>
    <s v="No"/>
    <s v="OverWeight"/>
    <s v="Normal"/>
  </r>
  <r>
    <s v="Id1783"/>
    <n v="23.16"/>
    <n v="5.5"/>
    <s v="No"/>
    <s v="No"/>
    <s v="No"/>
    <s v="No major surgery"/>
    <x v="1"/>
    <n v="0"/>
    <s v="No"/>
    <s v="No"/>
    <s v="NormalWeight"/>
    <s v="Normal"/>
  </r>
  <r>
    <s v="Id1784"/>
    <n v="32.585000000000001"/>
    <n v="4.93"/>
    <s v="yes"/>
    <s v="No"/>
    <s v="No"/>
    <n v="1"/>
    <x v="1"/>
    <n v="1"/>
    <s v="Yes"/>
    <s v="No"/>
    <s v="Obesity"/>
    <s v="Normal"/>
  </r>
  <r>
    <s v="Id1785"/>
    <n v="33.97"/>
    <n v="5.6"/>
    <s v="yes"/>
    <s v="No"/>
    <s v="No"/>
    <s v="No major surgery"/>
    <x v="1"/>
    <n v="0"/>
    <s v="Yes"/>
    <s v="No"/>
    <s v="Obesity"/>
    <s v="Normal"/>
  </r>
  <r>
    <s v="Id1786"/>
    <n v="16.57"/>
    <n v="9.99"/>
    <s v="No"/>
    <s v="No"/>
    <s v="No"/>
    <s v="No major surgery"/>
    <x v="1"/>
    <n v="0"/>
    <s v="No"/>
    <s v="No"/>
    <s v="Underweight"/>
    <s v="Diabetes"/>
  </r>
  <r>
    <s v="Id1787"/>
    <n v="17.55"/>
    <n v="5.93"/>
    <s v="No"/>
    <s v="No"/>
    <s v="Yes"/>
    <n v="1"/>
    <x v="1"/>
    <n v="1"/>
    <s v="No"/>
    <s v="No"/>
    <s v="Underweight"/>
    <s v="Prediabetes"/>
  </r>
  <r>
    <s v="Id1788"/>
    <n v="29.41"/>
    <n v="6.29"/>
    <s v="yes"/>
    <s v="No"/>
    <s v="No"/>
    <n v="1"/>
    <x v="1"/>
    <n v="1"/>
    <s v="Yes"/>
    <s v="No"/>
    <s v="OverWeight"/>
    <s v="Prediabetes"/>
  </r>
  <r>
    <s v="Id1789"/>
    <n v="17.91"/>
    <n v="5.65"/>
    <s v="No"/>
    <s v="No"/>
    <s v="No"/>
    <n v="1"/>
    <x v="1"/>
    <n v="1"/>
    <s v="No"/>
    <s v="No"/>
    <s v="Underweight"/>
    <s v="Normal"/>
  </r>
  <r>
    <s v="Id179"/>
    <n v="48.86"/>
    <n v="6.09"/>
    <s v="No"/>
    <s v="No"/>
    <s v="No"/>
    <s v="No major surgery"/>
    <x v="0"/>
    <n v="0"/>
    <s v="No"/>
    <s v="Yes"/>
    <s v="Obesity"/>
    <s v="Prediabetes"/>
  </r>
  <r>
    <s v="Id1790"/>
    <n v="31.57"/>
    <n v="6.15"/>
    <s v="No"/>
    <s v="No"/>
    <s v="No"/>
    <n v="1"/>
    <x v="1"/>
    <n v="1"/>
    <s v="No"/>
    <s v="No"/>
    <s v="Obesity"/>
    <s v="Prediabetes"/>
  </r>
  <r>
    <s v="Id1791"/>
    <n v="33.18"/>
    <n v="5.22"/>
    <s v="No"/>
    <s v="yes"/>
    <s v="No"/>
    <n v="1"/>
    <x v="1"/>
    <n v="1"/>
    <s v="No"/>
    <s v="No"/>
    <s v="Obesity"/>
    <s v="Normal"/>
  </r>
  <r>
    <s v="Id1792"/>
    <n v="37"/>
    <n v="11.66"/>
    <s v="No"/>
    <s v="No"/>
    <s v="No"/>
    <s v="No major surgery"/>
    <x v="1"/>
    <n v="0"/>
    <s v="No"/>
    <s v="No"/>
    <s v="Obesity"/>
    <s v="Diabetes"/>
  </r>
  <r>
    <s v="Id1793"/>
    <n v="18.905000000000001"/>
    <n v="4.91"/>
    <s v="yes"/>
    <s v="No"/>
    <s v="No"/>
    <n v="1"/>
    <x v="1"/>
    <n v="1"/>
    <s v="Yes"/>
    <s v="No"/>
    <s v="NormalWeight"/>
    <s v="Normal"/>
  </r>
  <r>
    <s v="Id1794"/>
    <n v="20.03"/>
    <n v="9.25"/>
    <s v="yes"/>
    <s v="No"/>
    <s v="No"/>
    <s v="No major surgery"/>
    <x v="1"/>
    <n v="0"/>
    <s v="Yes"/>
    <s v="No"/>
    <s v="NormalWeight"/>
    <s v="Diabetes"/>
  </r>
  <r>
    <s v="Id1795"/>
    <n v="16.7"/>
    <n v="11.48"/>
    <s v="No"/>
    <s v="No"/>
    <s v="No"/>
    <s v="No major surgery"/>
    <x v="1"/>
    <n v="0"/>
    <s v="No"/>
    <s v="No"/>
    <s v="Underweight"/>
    <s v="Diabetes"/>
  </r>
  <r>
    <s v="Id1796"/>
    <n v="39.82"/>
    <n v="6.06"/>
    <s v="No"/>
    <s v="No"/>
    <s v="No"/>
    <s v="No major surgery"/>
    <x v="1"/>
    <n v="0"/>
    <s v="No"/>
    <s v="No"/>
    <s v="Obesity"/>
    <s v="Prediabetes"/>
  </r>
  <r>
    <s v="Id1797"/>
    <n v="22.04"/>
    <n v="5.86"/>
    <s v="No"/>
    <s v="No"/>
    <s v="No"/>
    <n v="1"/>
    <x v="1"/>
    <n v="1"/>
    <s v="No"/>
    <s v="No"/>
    <s v="NormalWeight"/>
    <s v="Prediabetes"/>
  </r>
  <r>
    <s v="Id1798"/>
    <n v="28.27"/>
    <n v="5.33"/>
    <s v="No"/>
    <s v="No"/>
    <s v="No"/>
    <s v="No major surgery"/>
    <x v="1"/>
    <n v="0"/>
    <s v="No"/>
    <s v="No"/>
    <s v="OverWeight"/>
    <s v="Normal"/>
  </r>
  <r>
    <s v="Id1799"/>
    <n v="18.5"/>
    <n v="5.33"/>
    <s v="No"/>
    <s v="No"/>
    <s v="No"/>
    <s v="No major surgery"/>
    <x v="1"/>
    <n v="0"/>
    <s v="No"/>
    <s v="No"/>
    <s v="NormalWeight"/>
    <s v="Normal"/>
  </r>
  <r>
    <s v="Id18"/>
    <n v="36.765000000000001"/>
    <n v="7.29"/>
    <s v="yes"/>
    <s v="No"/>
    <s v="Yes"/>
    <n v="1"/>
    <x v="0"/>
    <n v="1"/>
    <s v="Yes"/>
    <s v="Yes"/>
    <s v="Obesity"/>
    <s v="Diabetes"/>
  </r>
  <r>
    <s v="Id180"/>
    <n v="34.799999999999997"/>
    <n v="11.4"/>
    <s v="yes"/>
    <s v="No"/>
    <s v="Yes"/>
    <n v="1"/>
    <x v="1"/>
    <n v="1"/>
    <s v="Yes"/>
    <s v="No"/>
    <s v="Obesity"/>
    <s v="Diabetes"/>
  </r>
  <r>
    <s v="Id1800"/>
    <n v="38.6"/>
    <n v="6.02"/>
    <s v="No"/>
    <s v="No"/>
    <s v="No"/>
    <n v="1"/>
    <x v="1"/>
    <n v="1"/>
    <s v="No"/>
    <s v="No"/>
    <s v="Obesity"/>
    <s v="Prediabetes"/>
  </r>
  <r>
    <s v="Id1801"/>
    <n v="43.12"/>
    <n v="6.25"/>
    <s v="No"/>
    <s v="No"/>
    <s v="No"/>
    <n v="1"/>
    <x v="1"/>
    <n v="1"/>
    <s v="No"/>
    <s v="No"/>
    <s v="Obesity"/>
    <s v="Prediabetes"/>
  </r>
  <r>
    <s v="Id1802"/>
    <n v="30.5"/>
    <n v="4.8099999999999996"/>
    <s v="No"/>
    <s v="No"/>
    <s v="No"/>
    <n v="1"/>
    <x v="1"/>
    <n v="1"/>
    <s v="No"/>
    <s v="No"/>
    <s v="Obesity"/>
    <s v="Normal"/>
  </r>
  <r>
    <s v="Id1803"/>
    <n v="27.61"/>
    <n v="4.5999999999999996"/>
    <s v="No"/>
    <s v="No"/>
    <s v="No"/>
    <n v="1"/>
    <x v="1"/>
    <n v="1"/>
    <s v="No"/>
    <s v="No"/>
    <s v="OverWeight"/>
    <s v="Normal"/>
  </r>
  <r>
    <s v="Id1804"/>
    <n v="27.1"/>
    <n v="5.08"/>
    <s v="No"/>
    <s v="No"/>
    <s v="No"/>
    <n v="1"/>
    <x v="1"/>
    <n v="1"/>
    <s v="No"/>
    <s v="No"/>
    <s v="OverWeight"/>
    <s v="Normal"/>
  </r>
  <r>
    <s v="Id1805"/>
    <n v="35.93"/>
    <n v="5.43"/>
    <s v="No"/>
    <s v="yes"/>
    <s v="No"/>
    <n v="1"/>
    <x v="1"/>
    <n v="1"/>
    <s v="No"/>
    <s v="No"/>
    <s v="Obesity"/>
    <s v="Normal"/>
  </r>
  <r>
    <s v="Id1806"/>
    <n v="32.68"/>
    <n v="5.44"/>
    <s v="No"/>
    <s v="No"/>
    <s v="No"/>
    <s v="No major surgery"/>
    <x v="1"/>
    <n v="0"/>
    <s v="No"/>
    <s v="No"/>
    <s v="Obesity"/>
    <s v="Normal"/>
  </r>
  <r>
    <s v="Id1807"/>
    <n v="20.74"/>
    <n v="11.69"/>
    <s v="yes"/>
    <s v="No"/>
    <s v="No"/>
    <n v="1"/>
    <x v="1"/>
    <n v="1"/>
    <s v="Yes"/>
    <s v="No"/>
    <s v="NormalWeight"/>
    <s v="Diabetes"/>
  </r>
  <r>
    <s v="Id1808"/>
    <n v="15.57"/>
    <n v="6.07"/>
    <s v="No"/>
    <s v="No"/>
    <s v="No"/>
    <s v="No major surgery"/>
    <x v="1"/>
    <n v="0"/>
    <s v="No"/>
    <s v="No"/>
    <s v="Underweight"/>
    <s v="Prediabetes"/>
  </r>
  <r>
    <s v="Id1809"/>
    <n v="23.844999999999999"/>
    <n v="4.3600000000000003"/>
    <s v="No"/>
    <s v="No"/>
    <s v="No"/>
    <s v="No major surgery"/>
    <x v="1"/>
    <n v="0"/>
    <s v="No"/>
    <s v="No"/>
    <s v="NormalWeight"/>
    <s v="Normal"/>
  </r>
  <r>
    <s v="Id181"/>
    <n v="32.49"/>
    <n v="4.29"/>
    <s v="No"/>
    <s v="No"/>
    <s v="Yes"/>
    <n v="1"/>
    <x v="0"/>
    <n v="1"/>
    <s v="No"/>
    <s v="Yes"/>
    <s v="Obesity"/>
    <s v="Normal"/>
  </r>
  <r>
    <s v="Id1810"/>
    <n v="22.895"/>
    <n v="5.24"/>
    <s v="No"/>
    <s v="No"/>
    <s v="No"/>
    <n v="1"/>
    <x v="1"/>
    <n v="1"/>
    <s v="No"/>
    <s v="No"/>
    <s v="NormalWeight"/>
    <s v="Normal"/>
  </r>
  <r>
    <s v="Id1811"/>
    <n v="21.945"/>
    <n v="5.37"/>
    <s v="No"/>
    <s v="No"/>
    <s v="No"/>
    <n v="1"/>
    <x v="1"/>
    <n v="1"/>
    <s v="No"/>
    <s v="No"/>
    <s v="NormalWeight"/>
    <s v="Normal"/>
  </r>
  <r>
    <s v="Id1812"/>
    <n v="19.47"/>
    <n v="6.6"/>
    <s v="yes"/>
    <s v="No"/>
    <s v="No"/>
    <s v="No major surgery"/>
    <x v="1"/>
    <n v="0"/>
    <s v="Yes"/>
    <s v="No"/>
    <s v="NormalWeight"/>
    <s v="Diabetes"/>
  </r>
  <r>
    <s v="Id1813"/>
    <n v="15.61"/>
    <n v="5.77"/>
    <s v="No"/>
    <s v="No"/>
    <s v="No"/>
    <s v="No major surgery"/>
    <x v="1"/>
    <n v="0"/>
    <s v="No"/>
    <s v="No"/>
    <s v="Underweight"/>
    <s v="Prediabetes"/>
  </r>
  <r>
    <s v="Id1814"/>
    <n v="28.6"/>
    <n v="6.08"/>
    <s v="No"/>
    <s v="No"/>
    <s v="Yes"/>
    <n v="1"/>
    <x v="1"/>
    <n v="1"/>
    <s v="No"/>
    <s v="No"/>
    <s v="OverWeight"/>
    <s v="Prediabetes"/>
  </r>
  <r>
    <s v="Id1815"/>
    <n v="46.53"/>
    <n v="4.16"/>
    <s v="No"/>
    <s v="No"/>
    <s v="No"/>
    <s v="No major surgery"/>
    <x v="1"/>
    <n v="0"/>
    <s v="No"/>
    <s v="No"/>
    <s v="Obesity"/>
    <s v="Normal"/>
  </r>
  <r>
    <s v="Id1816"/>
    <n v="34.99"/>
    <n v="5.0999999999999996"/>
    <s v="No"/>
    <s v="No"/>
    <s v="Yes"/>
    <n v="1"/>
    <x v="1"/>
    <n v="1"/>
    <s v="No"/>
    <s v="No"/>
    <s v="Obesity"/>
    <s v="Normal"/>
  </r>
  <r>
    <s v="Id1817"/>
    <n v="17.05"/>
    <n v="5.3"/>
    <s v="No"/>
    <s v="No"/>
    <s v="Yes"/>
    <n v="1"/>
    <x v="1"/>
    <n v="1"/>
    <s v="No"/>
    <s v="No"/>
    <s v="Underweight"/>
    <s v="Normal"/>
  </r>
  <r>
    <s v="Id1818"/>
    <n v="37.18"/>
    <n v="4.9000000000000004"/>
    <s v="No"/>
    <s v="No"/>
    <s v="No"/>
    <s v="No major surgery"/>
    <x v="1"/>
    <n v="0"/>
    <s v="No"/>
    <s v="No"/>
    <s v="Obesity"/>
    <s v="Normal"/>
  </r>
  <r>
    <s v="Id1819"/>
    <n v="35.200000000000003"/>
    <n v="5.55"/>
    <s v="No"/>
    <s v="No"/>
    <s v="No"/>
    <s v="No major surgery"/>
    <x v="1"/>
    <n v="0"/>
    <s v="No"/>
    <s v="No"/>
    <s v="Obesity"/>
    <s v="Normal"/>
  </r>
  <r>
    <s v="Id182"/>
    <n v="39"/>
    <n v="5.7"/>
    <s v="No"/>
    <s v="No"/>
    <s v="No"/>
    <n v="2"/>
    <x v="0"/>
    <n v="2"/>
    <s v="No"/>
    <s v="Yes"/>
    <s v="Obesity"/>
    <s v="Prediabetes"/>
  </r>
  <r>
    <s v="Id1820"/>
    <n v="37.335000000000001"/>
    <n v="4.95"/>
    <s v="No"/>
    <s v="No"/>
    <s v="No"/>
    <s v="No major surgery"/>
    <x v="1"/>
    <n v="0"/>
    <s v="No"/>
    <s v="No"/>
    <s v="Obesity"/>
    <s v="Normal"/>
  </r>
  <r>
    <s v="Id1821"/>
    <n v="27.265000000000001"/>
    <n v="6.46"/>
    <s v="yes"/>
    <s v="No"/>
    <s v="No"/>
    <s v="No major surgery"/>
    <x v="1"/>
    <n v="0"/>
    <s v="Yes"/>
    <s v="No"/>
    <s v="OverWeight"/>
    <s v="Diabetes"/>
  </r>
  <r>
    <s v="Id1822"/>
    <n v="30.8"/>
    <n v="4.9000000000000004"/>
    <s v="yes"/>
    <s v="No"/>
    <s v="No"/>
    <s v="No major surgery"/>
    <x v="1"/>
    <n v="0"/>
    <s v="Yes"/>
    <s v="No"/>
    <s v="Obesity"/>
    <s v="Normal"/>
  </r>
  <r>
    <s v="Id1823"/>
    <n v="30.21"/>
    <n v="5.21"/>
    <s v="No"/>
    <s v="No"/>
    <s v="No"/>
    <n v="1"/>
    <x v="1"/>
    <n v="1"/>
    <s v="No"/>
    <s v="No"/>
    <s v="Obesity"/>
    <s v="Normal"/>
  </r>
  <r>
    <s v="Id1824"/>
    <n v="35.340000000000003"/>
    <n v="4.13"/>
    <s v="No"/>
    <s v="yes"/>
    <s v="No"/>
    <n v="1"/>
    <x v="1"/>
    <n v="1"/>
    <s v="No"/>
    <s v="No"/>
    <s v="Obesity"/>
    <s v="Normal"/>
  </r>
  <r>
    <s v="Id1825"/>
    <n v="26.695"/>
    <n v="5.28"/>
    <s v="No"/>
    <s v="No"/>
    <s v="No"/>
    <s v="No major surgery"/>
    <x v="1"/>
    <n v="0"/>
    <s v="No"/>
    <s v="No"/>
    <s v="OverWeight"/>
    <s v="Normal"/>
  </r>
  <r>
    <s v="Id1826"/>
    <n v="29.355"/>
    <n v="4.68"/>
    <s v="yes"/>
    <s v="No"/>
    <s v="No"/>
    <s v="No major surgery"/>
    <x v="1"/>
    <n v="0"/>
    <s v="Yes"/>
    <s v="No"/>
    <s v="OverWeight"/>
    <s v="Normal"/>
  </r>
  <r>
    <s v="Id1827"/>
    <n v="29.59"/>
    <n v="4.0599999999999996"/>
    <s v="No"/>
    <s v="No"/>
    <s v="No"/>
    <s v="No major surgery"/>
    <x v="1"/>
    <n v="0"/>
    <s v="No"/>
    <s v="No"/>
    <s v="OverWeight"/>
    <s v="Normal"/>
  </r>
  <r>
    <s v="Id1828"/>
    <n v="31.35"/>
    <n v="4.2"/>
    <s v="No"/>
    <s v="yes"/>
    <s v="No"/>
    <n v="1"/>
    <x v="1"/>
    <n v="1"/>
    <s v="No"/>
    <s v="No"/>
    <s v="Obesity"/>
    <s v="Normal"/>
  </r>
  <r>
    <s v="Id1829"/>
    <n v="20.52"/>
    <n v="4.83"/>
    <s v="No"/>
    <s v="No"/>
    <s v="No"/>
    <s v="No major surgery"/>
    <x v="1"/>
    <n v="0"/>
    <s v="No"/>
    <s v="No"/>
    <s v="NormalWeight"/>
    <s v="Normal"/>
  </r>
  <r>
    <s v="Id183"/>
    <n v="35.299999999999997"/>
    <n v="6.09"/>
    <s v="No"/>
    <s v="No"/>
    <s v="No"/>
    <n v="1"/>
    <x v="0"/>
    <n v="1"/>
    <s v="No"/>
    <s v="Yes"/>
    <s v="Obesity"/>
    <s v="Prediabetes"/>
  </r>
  <r>
    <s v="Id1830"/>
    <n v="42.9"/>
    <n v="4.87"/>
    <s v="yes"/>
    <s v="No"/>
    <s v="No"/>
    <n v="1"/>
    <x v="1"/>
    <n v="1"/>
    <s v="Yes"/>
    <s v="No"/>
    <s v="Obesity"/>
    <s v="Normal"/>
  </r>
  <r>
    <s v="Id1831"/>
    <n v="24.6"/>
    <n v="5.86"/>
    <s v="No"/>
    <s v="No"/>
    <s v="Yes"/>
    <n v="1"/>
    <x v="1"/>
    <n v="1"/>
    <s v="No"/>
    <s v="No"/>
    <s v="NormalWeight"/>
    <s v="Prediabetes"/>
  </r>
  <r>
    <s v="Id1832"/>
    <n v="28.405000000000001"/>
    <n v="4.12"/>
    <s v="No"/>
    <s v="No"/>
    <s v="No"/>
    <n v="1"/>
    <x v="1"/>
    <n v="1"/>
    <s v="No"/>
    <s v="No"/>
    <s v="OverWeight"/>
    <s v="Normal"/>
  </r>
  <r>
    <s v="Id1833"/>
    <n v="34.674999999999997"/>
    <n v="5.71"/>
    <s v="yes"/>
    <s v="No"/>
    <s v="No"/>
    <n v="1"/>
    <x v="1"/>
    <n v="1"/>
    <s v="Yes"/>
    <s v="No"/>
    <s v="Obesity"/>
    <s v="Prediabetes"/>
  </r>
  <r>
    <s v="Id1834"/>
    <n v="18.850000000000001"/>
    <n v="6.03"/>
    <s v="No"/>
    <s v="No"/>
    <s v="No"/>
    <n v="1"/>
    <x v="1"/>
    <n v="1"/>
    <s v="No"/>
    <s v="No"/>
    <s v="NormalWeight"/>
    <s v="Prediabetes"/>
  </r>
  <r>
    <s v="Id1835"/>
    <n v="34.130000000000003"/>
    <n v="5.65"/>
    <s v="No"/>
    <s v="No"/>
    <s v="Yes"/>
    <n v="1"/>
    <x v="1"/>
    <n v="1"/>
    <s v="No"/>
    <s v="No"/>
    <s v="Obesity"/>
    <s v="Normal"/>
  </r>
  <r>
    <s v="Id1836"/>
    <n v="17.34"/>
    <n v="5.05"/>
    <s v="No"/>
    <s v="No"/>
    <s v="No"/>
    <s v="No major surgery"/>
    <x v="1"/>
    <n v="0"/>
    <s v="No"/>
    <s v="No"/>
    <s v="Underweight"/>
    <s v="Normal"/>
  </r>
  <r>
    <s v="Id1837"/>
    <n v="17.440000000000001"/>
    <n v="6.26"/>
    <s v="No"/>
    <s v="No"/>
    <s v="No"/>
    <s v="No major surgery"/>
    <x v="1"/>
    <n v="0"/>
    <s v="No"/>
    <s v="No"/>
    <s v="Underweight"/>
    <s v="Prediabetes"/>
  </r>
  <r>
    <s v="Id1838"/>
    <n v="33.659999999999997"/>
    <n v="4.08"/>
    <s v="yes"/>
    <s v="No"/>
    <s v="Yes"/>
    <n v="1"/>
    <x v="1"/>
    <n v="1"/>
    <s v="Yes"/>
    <s v="No"/>
    <s v="Obesity"/>
    <s v="Normal"/>
  </r>
  <r>
    <s v="Id1839"/>
    <n v="21.375"/>
    <n v="6.19"/>
    <s v="yes"/>
    <s v="No"/>
    <s v="No"/>
    <n v="1"/>
    <x v="1"/>
    <n v="1"/>
    <s v="Yes"/>
    <s v="No"/>
    <s v="NormalWeight"/>
    <s v="Prediabetes"/>
  </r>
  <r>
    <s v="Id184"/>
    <n v="33.42"/>
    <n v="10.67"/>
    <s v="No"/>
    <s v="No"/>
    <s v="No"/>
    <s v="No major surgery"/>
    <x v="0"/>
    <n v="0"/>
    <s v="No"/>
    <s v="Yes"/>
    <s v="Obesity"/>
    <s v="Diabetes"/>
  </r>
  <r>
    <s v="Id1840"/>
    <n v="27.14"/>
    <n v="6.01"/>
    <s v="No"/>
    <s v="No"/>
    <s v="No"/>
    <n v="1"/>
    <x v="1"/>
    <n v="1"/>
    <s v="No"/>
    <s v="No"/>
    <s v="OverWeight"/>
    <s v="Prediabetes"/>
  </r>
  <r>
    <s v="Id1841"/>
    <n v="35.78"/>
    <n v="6.07"/>
    <s v="No"/>
    <s v="yes"/>
    <s v="No"/>
    <n v="1"/>
    <x v="1"/>
    <n v="1"/>
    <s v="No"/>
    <s v="No"/>
    <s v="Obesity"/>
    <s v="Prediabetes"/>
  </r>
  <r>
    <s v="Id1842"/>
    <n v="34.96"/>
    <n v="5.63"/>
    <s v="No"/>
    <s v="No"/>
    <s v="No"/>
    <s v="No major surgery"/>
    <x v="1"/>
    <n v="0"/>
    <s v="No"/>
    <s v="No"/>
    <s v="Obesity"/>
    <s v="Normal"/>
  </r>
  <r>
    <s v="Id1843"/>
    <n v="38.39"/>
    <n v="6.05"/>
    <s v="No"/>
    <s v="No"/>
    <s v="No"/>
    <s v="No major surgery"/>
    <x v="1"/>
    <n v="0"/>
    <s v="No"/>
    <s v="No"/>
    <s v="Obesity"/>
    <s v="Prediabetes"/>
  </r>
  <r>
    <s v="Id1844"/>
    <n v="33.82"/>
    <n v="4.6500000000000004"/>
    <s v="No"/>
    <s v="No"/>
    <s v="No"/>
    <s v="No major surgery"/>
    <x v="1"/>
    <n v="0"/>
    <s v="No"/>
    <s v="No"/>
    <s v="Obesity"/>
    <s v="Normal"/>
  </r>
  <r>
    <s v="Id1845"/>
    <n v="27.835000000000001"/>
    <n v="5.37"/>
    <s v="No"/>
    <s v="No"/>
    <s v="No"/>
    <s v="No major surgery"/>
    <x v="1"/>
    <n v="0"/>
    <s v="No"/>
    <s v="No"/>
    <s v="OverWeight"/>
    <s v="Normal"/>
  </r>
  <r>
    <s v="Id1846"/>
    <n v="33"/>
    <n v="5.39"/>
    <s v="No"/>
    <s v="No"/>
    <s v="No"/>
    <s v="No major surgery"/>
    <x v="1"/>
    <n v="0"/>
    <s v="No"/>
    <s v="No"/>
    <s v="Obesity"/>
    <s v="Normal"/>
  </r>
  <r>
    <s v="Id1847"/>
    <n v="26.885000000000002"/>
    <n v="5.86"/>
    <s v="No"/>
    <s v="No"/>
    <s v="No"/>
    <s v="No major surgery"/>
    <x v="1"/>
    <n v="0"/>
    <s v="No"/>
    <s v="No"/>
    <s v="OverWeight"/>
    <s v="Prediabetes"/>
  </r>
  <r>
    <s v="Id1848"/>
    <n v="29.26"/>
    <n v="4.4400000000000004"/>
    <s v="No"/>
    <s v="No"/>
    <s v="No"/>
    <s v="No major surgery"/>
    <x v="1"/>
    <n v="0"/>
    <s v="No"/>
    <s v="No"/>
    <s v="OverWeight"/>
    <s v="Normal"/>
  </r>
  <r>
    <s v="Id1849"/>
    <n v="26.98"/>
    <n v="4.41"/>
    <s v="No"/>
    <s v="No"/>
    <s v="No"/>
    <s v="No major surgery"/>
    <x v="1"/>
    <n v="0"/>
    <s v="No"/>
    <s v="No"/>
    <s v="OverWeight"/>
    <s v="Normal"/>
  </r>
  <r>
    <s v="Id185"/>
    <n v="37.18"/>
    <n v="6.75"/>
    <s v="yes"/>
    <s v="No"/>
    <s v="No"/>
    <n v="2"/>
    <x v="0"/>
    <n v="2"/>
    <s v="Yes"/>
    <s v="Yes"/>
    <s v="Obesity"/>
    <s v="Diabetes"/>
  </r>
  <r>
    <s v="Id1850"/>
    <n v="32.11"/>
    <n v="5.19"/>
    <s v="No"/>
    <s v="No"/>
    <s v="Yes"/>
    <n v="1"/>
    <x v="1"/>
    <n v="1"/>
    <s v="No"/>
    <s v="No"/>
    <s v="Obesity"/>
    <s v="Normal"/>
  </r>
  <r>
    <s v="Id1851"/>
    <n v="31.73"/>
    <n v="5.16"/>
    <s v="No"/>
    <s v="No"/>
    <s v="Yes"/>
    <n v="1"/>
    <x v="1"/>
    <n v="1"/>
    <s v="No"/>
    <s v="No"/>
    <s v="Obesity"/>
    <s v="Normal"/>
  </r>
  <r>
    <s v="Id1852"/>
    <n v="22.515000000000001"/>
    <n v="4.24"/>
    <s v="No"/>
    <s v="No"/>
    <s v="No"/>
    <s v="No major surgery"/>
    <x v="1"/>
    <n v="0"/>
    <s v="No"/>
    <s v="No"/>
    <s v="NormalWeight"/>
    <s v="Normal"/>
  </r>
  <r>
    <s v="Id1853"/>
    <n v="25.9"/>
    <n v="5.45"/>
    <s v="No"/>
    <s v="No"/>
    <s v="No"/>
    <n v="1"/>
    <x v="1"/>
    <n v="1"/>
    <s v="No"/>
    <s v="No"/>
    <s v="OverWeight"/>
    <s v="Normal"/>
  </r>
  <r>
    <s v="Id1854"/>
    <n v="27.72"/>
    <n v="5.03"/>
    <s v="yes"/>
    <s v="No"/>
    <s v="No"/>
    <n v="1"/>
    <x v="1"/>
    <n v="1"/>
    <s v="Yes"/>
    <s v="No"/>
    <s v="OverWeight"/>
    <s v="Normal"/>
  </r>
  <r>
    <s v="Id1855"/>
    <n v="31.5"/>
    <n v="9.6199999999999992"/>
    <s v="yes"/>
    <s v="No"/>
    <s v="No"/>
    <n v="1"/>
    <x v="1"/>
    <n v="1"/>
    <s v="Yes"/>
    <s v="No"/>
    <s v="Obesity"/>
    <s v="Diabetes"/>
  </r>
  <r>
    <s v="Id1856"/>
    <n v="29.7"/>
    <n v="6.77"/>
    <s v="yes"/>
    <s v="No"/>
    <s v="No"/>
    <n v="1"/>
    <x v="1"/>
    <n v="1"/>
    <s v="Yes"/>
    <s v="No"/>
    <s v="OverWeight"/>
    <s v="Diabetes"/>
  </r>
  <r>
    <s v="Id1857"/>
    <n v="21.26"/>
    <n v="5.36"/>
    <s v="yes"/>
    <s v="No"/>
    <s v="No"/>
    <n v="1"/>
    <x v="1"/>
    <n v="1"/>
    <s v="Yes"/>
    <s v="No"/>
    <s v="NormalWeight"/>
    <s v="Normal"/>
  </r>
  <r>
    <s v="Id1858"/>
    <n v="17.09"/>
    <n v="5.69"/>
    <s v="No"/>
    <s v="No"/>
    <s v="No"/>
    <s v="No major surgery"/>
    <x v="1"/>
    <n v="0"/>
    <s v="No"/>
    <s v="No"/>
    <s v="Underweight"/>
    <s v="Normal"/>
  </r>
  <r>
    <s v="Id1859"/>
    <n v="24.3"/>
    <n v="4.9000000000000004"/>
    <s v="yes"/>
    <s v="No"/>
    <s v="Yes"/>
    <n v="1"/>
    <x v="1"/>
    <n v="1"/>
    <s v="Yes"/>
    <s v="No"/>
    <s v="NormalWeight"/>
    <s v="Normal"/>
  </r>
  <r>
    <s v="Id186"/>
    <n v="33.33"/>
    <n v="9.26"/>
    <s v="yes"/>
    <s v="No"/>
    <s v="No"/>
    <n v="2"/>
    <x v="1"/>
    <n v="2"/>
    <s v="Yes"/>
    <s v="No"/>
    <s v="Obesity"/>
    <s v="Diabetes"/>
  </r>
  <r>
    <s v="Id1860"/>
    <n v="29.734999999999999"/>
    <n v="5.78"/>
    <s v="No"/>
    <s v="No"/>
    <s v="No"/>
    <s v="No major surgery"/>
    <x v="1"/>
    <n v="0"/>
    <s v="No"/>
    <s v="No"/>
    <s v="OverWeight"/>
    <s v="Prediabetes"/>
  </r>
  <r>
    <s v="Id1861"/>
    <n v="29.26"/>
    <n v="4.7"/>
    <s v="No"/>
    <s v="No"/>
    <s v="No"/>
    <s v="No major surgery"/>
    <x v="1"/>
    <n v="0"/>
    <s v="No"/>
    <s v="No"/>
    <s v="OverWeight"/>
    <s v="Normal"/>
  </r>
  <r>
    <s v="Id1862"/>
    <n v="33"/>
    <n v="6.28"/>
    <s v="No"/>
    <s v="No"/>
    <s v="No"/>
    <s v="No major surgery"/>
    <x v="1"/>
    <n v="0"/>
    <s v="No"/>
    <s v="No"/>
    <s v="Obesity"/>
    <s v="Prediabetes"/>
  </r>
  <r>
    <s v="Id1863"/>
    <n v="31.065000000000001"/>
    <n v="4.2300000000000004"/>
    <s v="No"/>
    <s v="No"/>
    <s v="No"/>
    <s v="No major surgery"/>
    <x v="1"/>
    <n v="0"/>
    <s v="No"/>
    <s v="No"/>
    <s v="Obesity"/>
    <s v="Normal"/>
  </r>
  <r>
    <s v="Id1864"/>
    <n v="26.51"/>
    <n v="6.17"/>
    <s v="No"/>
    <s v="No"/>
    <s v="No"/>
    <s v="No major surgery"/>
    <x v="1"/>
    <n v="0"/>
    <s v="No"/>
    <s v="No"/>
    <s v="OverWeight"/>
    <s v="Prediabetes"/>
  </r>
  <r>
    <s v="Id1865"/>
    <n v="28.88"/>
    <n v="4.96"/>
    <s v="No"/>
    <s v="No"/>
    <s v="No"/>
    <s v="No major surgery"/>
    <x v="1"/>
    <n v="0"/>
    <s v="No"/>
    <s v="No"/>
    <s v="OverWeight"/>
    <s v="Normal"/>
  </r>
  <r>
    <s v="Id1866"/>
    <n v="35.814999999999998"/>
    <n v="5.1100000000000003"/>
    <s v="yes"/>
    <s v="No"/>
    <s v="No"/>
    <n v="1"/>
    <x v="1"/>
    <n v="1"/>
    <s v="Yes"/>
    <s v="No"/>
    <s v="Obesity"/>
    <s v="Normal"/>
  </r>
  <r>
    <s v="Id1867"/>
    <n v="21.28"/>
    <n v="4.05"/>
    <s v="No"/>
    <s v="yes"/>
    <s v="No"/>
    <n v="1"/>
    <x v="1"/>
    <n v="1"/>
    <s v="No"/>
    <s v="No"/>
    <s v="NormalWeight"/>
    <s v="Normal"/>
  </r>
  <r>
    <s v="Id1868"/>
    <n v="33.81"/>
    <n v="6.49"/>
    <s v="No"/>
    <s v="No"/>
    <s v="Yes"/>
    <n v="1"/>
    <x v="1"/>
    <n v="1"/>
    <s v="No"/>
    <s v="No"/>
    <s v="Obesity"/>
    <s v="Diabetes"/>
  </r>
  <r>
    <s v="Id1869"/>
    <n v="44.22"/>
    <n v="4.1900000000000004"/>
    <s v="No"/>
    <s v="No"/>
    <s v="No"/>
    <n v="1"/>
    <x v="1"/>
    <n v="1"/>
    <s v="No"/>
    <s v="No"/>
    <s v="Obesity"/>
    <s v="Normal"/>
  </r>
  <r>
    <s v="Id187"/>
    <n v="53.21"/>
    <n v="4.2699999999999996"/>
    <s v="No"/>
    <s v="No"/>
    <s v="No"/>
    <n v="1"/>
    <x v="0"/>
    <n v="1"/>
    <s v="No"/>
    <s v="Yes"/>
    <s v="Obesity"/>
    <s v="Normal"/>
  </r>
  <r>
    <s v="Id1870"/>
    <n v="15.46"/>
    <n v="4.99"/>
    <s v="yes"/>
    <s v="No"/>
    <s v="Yes"/>
    <n v="1"/>
    <x v="1"/>
    <n v="1"/>
    <s v="Yes"/>
    <s v="No"/>
    <s v="Underweight"/>
    <s v="Normal"/>
  </r>
  <r>
    <s v="Id1871"/>
    <n v="30.3"/>
    <n v="4.7699999999999996"/>
    <s v="yes"/>
    <s v="No"/>
    <s v="No"/>
    <n v="1"/>
    <x v="1"/>
    <n v="1"/>
    <s v="Yes"/>
    <s v="No"/>
    <s v="Obesity"/>
    <s v="Normal"/>
  </r>
  <r>
    <s v="Id1872"/>
    <n v="16.670000000000002"/>
    <n v="5.46"/>
    <s v="No"/>
    <s v="No"/>
    <s v="No"/>
    <s v="No major surgery"/>
    <x v="1"/>
    <n v="0"/>
    <s v="No"/>
    <s v="No"/>
    <s v="Underweight"/>
    <s v="Normal"/>
  </r>
  <r>
    <s v="Id1873"/>
    <n v="28.594999999999999"/>
    <n v="5.43"/>
    <s v="No"/>
    <s v="No"/>
    <s v="No"/>
    <s v="No major surgery"/>
    <x v="1"/>
    <n v="0"/>
    <s v="No"/>
    <s v="No"/>
    <s v="OverWeight"/>
    <s v="Normal"/>
  </r>
  <r>
    <s v="Id1874"/>
    <n v="25.934999999999999"/>
    <n v="4.29"/>
    <s v="No"/>
    <s v="No"/>
    <s v="No"/>
    <s v="No major surgery"/>
    <x v="1"/>
    <n v="0"/>
    <s v="No"/>
    <s v="No"/>
    <s v="OverWeight"/>
    <s v="Normal"/>
  </r>
  <r>
    <s v="Id1875"/>
    <n v="27.645"/>
    <n v="5.25"/>
    <s v="No"/>
    <s v="No"/>
    <s v="No"/>
    <n v="1"/>
    <x v="1"/>
    <n v="1"/>
    <s v="No"/>
    <s v="No"/>
    <s v="OverWeight"/>
    <s v="Normal"/>
  </r>
  <r>
    <s v="Id1876"/>
    <n v="30.1"/>
    <n v="4.04"/>
    <s v="No"/>
    <s v="No"/>
    <s v="No"/>
    <n v="1"/>
    <x v="1"/>
    <n v="1"/>
    <s v="No"/>
    <s v="No"/>
    <s v="Obesity"/>
    <s v="Normal"/>
  </r>
  <r>
    <s v="Id1877"/>
    <n v="26.79"/>
    <n v="5"/>
    <s v="yes"/>
    <s v="No"/>
    <s v="Yes"/>
    <n v="1"/>
    <x v="1"/>
    <n v="1"/>
    <s v="Yes"/>
    <s v="No"/>
    <s v="OverWeight"/>
    <s v="Normal"/>
  </r>
  <r>
    <s v="Id1878"/>
    <n v="27.1"/>
    <n v="4.01"/>
    <s v="yes"/>
    <s v="No"/>
    <s v="No"/>
    <n v="1"/>
    <x v="1"/>
    <n v="1"/>
    <s v="Yes"/>
    <s v="No"/>
    <s v="OverWeight"/>
    <s v="Normal"/>
  </r>
  <r>
    <s v="Id1879"/>
    <n v="24.31"/>
    <n v="5.4"/>
    <s v="No"/>
    <s v="No"/>
    <s v="No"/>
    <s v="No major surgery"/>
    <x v="1"/>
    <n v="0"/>
    <s v="No"/>
    <s v="No"/>
    <s v="NormalWeight"/>
    <s v="Normal"/>
  </r>
  <r>
    <s v="Id188"/>
    <n v="38.729999999999997"/>
    <n v="11.51"/>
    <s v="No"/>
    <s v="No"/>
    <s v="No"/>
    <n v="2"/>
    <x v="0"/>
    <n v="2"/>
    <s v="No"/>
    <s v="Yes"/>
    <s v="Obesity"/>
    <s v="Diabetes"/>
  </r>
  <r>
    <s v="Id1880"/>
    <n v="15.53"/>
    <n v="5.81"/>
    <s v="No"/>
    <s v="No"/>
    <s v="No"/>
    <n v="1"/>
    <x v="1"/>
    <n v="1"/>
    <s v="No"/>
    <s v="No"/>
    <s v="Underweight"/>
    <s v="Prediabetes"/>
  </r>
  <r>
    <s v="Id1881"/>
    <n v="30.7"/>
    <n v="5.82"/>
    <s v="No"/>
    <s v="No"/>
    <s v="No"/>
    <n v="1"/>
    <x v="1"/>
    <n v="1"/>
    <s v="No"/>
    <s v="No"/>
    <s v="Obesity"/>
    <s v="Prediabetes"/>
  </r>
  <r>
    <s v="Id1882"/>
    <n v="33.33"/>
    <n v="4.82"/>
    <s v="No"/>
    <s v="No"/>
    <s v="No"/>
    <n v="1"/>
    <x v="1"/>
    <n v="1"/>
    <s v="No"/>
    <s v="No"/>
    <s v="Obesity"/>
    <s v="Normal"/>
  </r>
  <r>
    <s v="Id1883"/>
    <n v="32.4"/>
    <n v="5.08"/>
    <s v="No"/>
    <s v="No"/>
    <s v="No"/>
    <n v="1"/>
    <x v="1"/>
    <n v="1"/>
    <s v="No"/>
    <s v="No"/>
    <s v="Obesity"/>
    <s v="Normal"/>
  </r>
  <r>
    <s v="Id1884"/>
    <n v="27.93"/>
    <n v="5.59"/>
    <s v="No"/>
    <s v="No"/>
    <s v="No"/>
    <n v="1"/>
    <x v="1"/>
    <n v="1"/>
    <s v="No"/>
    <s v="No"/>
    <s v="OverWeight"/>
    <s v="Normal"/>
  </r>
  <r>
    <s v="Id1885"/>
    <n v="21.754999999999999"/>
    <n v="5.12"/>
    <s v="No"/>
    <s v="No"/>
    <s v="No"/>
    <s v="No major surgery"/>
    <x v="1"/>
    <n v="0"/>
    <s v="No"/>
    <s v="No"/>
    <s v="NormalWeight"/>
    <s v="Normal"/>
  </r>
  <r>
    <s v="Id1886"/>
    <n v="25.934999999999999"/>
    <n v="4.95"/>
    <s v="No"/>
    <s v="No"/>
    <s v="No"/>
    <s v="No major surgery"/>
    <x v="1"/>
    <n v="0"/>
    <s v="No"/>
    <s v="No"/>
    <s v="OverWeight"/>
    <s v="Normal"/>
  </r>
  <r>
    <s v="Id1887"/>
    <n v="31.5"/>
    <n v="6.16"/>
    <s v="No"/>
    <s v="No"/>
    <s v="No"/>
    <s v="No major surgery"/>
    <x v="1"/>
    <n v="0"/>
    <s v="No"/>
    <s v="No"/>
    <s v="Obesity"/>
    <s v="Prediabetes"/>
  </r>
  <r>
    <s v="Id1888"/>
    <n v="30.03"/>
    <n v="6.41"/>
    <s v="No"/>
    <s v="No"/>
    <s v="No"/>
    <s v="No major surgery"/>
    <x v="1"/>
    <n v="0"/>
    <s v="No"/>
    <s v="No"/>
    <s v="Obesity"/>
    <s v="Diabetes"/>
  </r>
  <r>
    <s v="Id1889"/>
    <n v="33.479999999999997"/>
    <n v="8.94"/>
    <s v="No"/>
    <s v="No"/>
    <s v="No"/>
    <s v="No major surgery"/>
    <x v="1"/>
    <n v="0"/>
    <s v="No"/>
    <s v="No"/>
    <s v="Obesity"/>
    <s v="Diabetes"/>
  </r>
  <r>
    <s v="Id189"/>
    <n v="29.73"/>
    <n v="7.22"/>
    <s v="No"/>
    <s v="No"/>
    <s v="No"/>
    <s v="No major surgery"/>
    <x v="0"/>
    <n v="0"/>
    <s v="No"/>
    <s v="Yes"/>
    <s v="OverWeight"/>
    <s v="Diabetes"/>
  </r>
  <r>
    <s v="Id1890"/>
    <n v="16.510000000000002"/>
    <n v="4.42"/>
    <s v="yes"/>
    <s v="No"/>
    <s v="Yes"/>
    <n v="1"/>
    <x v="1"/>
    <n v="1"/>
    <s v="Yes"/>
    <s v="No"/>
    <s v="Underweight"/>
    <s v="Normal"/>
  </r>
  <r>
    <s v="Id1891"/>
    <n v="33.155000000000001"/>
    <n v="5.3"/>
    <s v="yes"/>
    <s v="No"/>
    <s v="No"/>
    <n v="1"/>
    <x v="1"/>
    <n v="1"/>
    <s v="Yes"/>
    <s v="No"/>
    <s v="Obesity"/>
    <s v="Normal"/>
  </r>
  <r>
    <s v="Id1892"/>
    <n v="37.29"/>
    <n v="4.6399999999999997"/>
    <s v="No"/>
    <s v="No"/>
    <s v="Yes"/>
    <n v="1"/>
    <x v="1"/>
    <n v="1"/>
    <s v="No"/>
    <s v="No"/>
    <s v="Obesity"/>
    <s v="Normal"/>
  </r>
  <r>
    <s v="Id1893"/>
    <n v="20.23"/>
    <n v="6.16"/>
    <s v="yes"/>
    <s v="No"/>
    <s v="No"/>
    <n v="1"/>
    <x v="1"/>
    <n v="1"/>
    <s v="Yes"/>
    <s v="No"/>
    <s v="NormalWeight"/>
    <s v="Prediabetes"/>
  </r>
  <r>
    <s v="Id1894"/>
    <n v="28.975000000000001"/>
    <n v="4.12"/>
    <s v="No"/>
    <s v="No"/>
    <s v="Yes"/>
    <n v="1"/>
    <x v="1"/>
    <n v="1"/>
    <s v="No"/>
    <s v="No"/>
    <s v="OverWeight"/>
    <s v="Normal"/>
  </r>
  <r>
    <s v="Id1895"/>
    <n v="16.420000000000002"/>
    <n v="5.77"/>
    <s v="yes"/>
    <s v="No"/>
    <s v="Yes"/>
    <n v="1"/>
    <x v="1"/>
    <n v="1"/>
    <s v="Yes"/>
    <s v="No"/>
    <s v="Underweight"/>
    <s v="Prediabetes"/>
  </r>
  <r>
    <s v="Id1896"/>
    <n v="17.559999999999999"/>
    <n v="6.2"/>
    <s v="No"/>
    <s v="No"/>
    <s v="No"/>
    <n v="1"/>
    <x v="1"/>
    <n v="1"/>
    <s v="No"/>
    <s v="No"/>
    <s v="Underweight"/>
    <s v="Prediabetes"/>
  </r>
  <r>
    <s v="Id1897"/>
    <n v="24.13"/>
    <n v="4.3899999999999997"/>
    <s v="No"/>
    <s v="No"/>
    <s v="No"/>
    <n v="1"/>
    <x v="1"/>
    <n v="1"/>
    <s v="No"/>
    <s v="No"/>
    <s v="NormalWeight"/>
    <s v="Normal"/>
  </r>
  <r>
    <s v="Id1898"/>
    <n v="19.95"/>
    <n v="5.13"/>
    <s v="No"/>
    <s v="yes"/>
    <s v="No"/>
    <n v="2"/>
    <x v="1"/>
    <n v="2"/>
    <s v="No"/>
    <s v="No"/>
    <s v="NormalWeight"/>
    <s v="Normal"/>
  </r>
  <r>
    <s v="Id1899"/>
    <n v="21.24"/>
    <n v="4.49"/>
    <s v="No"/>
    <s v="No"/>
    <s v="No"/>
    <s v="No major surgery"/>
    <x v="1"/>
    <n v="0"/>
    <s v="No"/>
    <s v="No"/>
    <s v="NormalWeight"/>
    <s v="Normal"/>
  </r>
  <r>
    <s v="Id19"/>
    <n v="36.954999999999998"/>
    <n v="4.72"/>
    <s v="yes"/>
    <s v="No"/>
    <s v="No"/>
    <n v="1"/>
    <x v="0"/>
    <n v="1"/>
    <s v="Yes"/>
    <s v="Yes"/>
    <s v="Obesity"/>
    <s v="Normal"/>
  </r>
  <r>
    <s v="Id190"/>
    <n v="34.700000000000003"/>
    <n v="4.37"/>
    <s v="No"/>
    <s v="No"/>
    <s v="Yes"/>
    <n v="1"/>
    <x v="0"/>
    <n v="1"/>
    <s v="No"/>
    <s v="Yes"/>
    <s v="Obesity"/>
    <s v="Normal"/>
  </r>
  <r>
    <s v="Id1900"/>
    <n v="44.22"/>
    <n v="6.35"/>
    <s v="No"/>
    <s v="No"/>
    <s v="No"/>
    <s v="No major surgery"/>
    <x v="1"/>
    <n v="0"/>
    <s v="No"/>
    <s v="No"/>
    <s v="Obesity"/>
    <s v="Prediabetes"/>
  </r>
  <r>
    <s v="Id1901"/>
    <n v="41.1"/>
    <n v="5.79"/>
    <s v="No"/>
    <s v="No"/>
    <s v="No"/>
    <s v="No major surgery"/>
    <x v="1"/>
    <n v="0"/>
    <s v="No"/>
    <s v="No"/>
    <s v="Obesity"/>
    <s v="Prediabetes"/>
  </r>
  <r>
    <s v="Id1902"/>
    <n v="34.200000000000003"/>
    <n v="4.78"/>
    <s v="yes"/>
    <s v="No"/>
    <s v="No"/>
    <s v="No major surgery"/>
    <x v="1"/>
    <n v="0"/>
    <s v="Yes"/>
    <s v="No"/>
    <s v="Obesity"/>
    <s v="Normal"/>
  </r>
  <r>
    <s v="Id1903"/>
    <n v="29.92"/>
    <n v="6.02"/>
    <s v="yes"/>
    <s v="No"/>
    <s v="No"/>
    <s v="No major surgery"/>
    <x v="1"/>
    <n v="0"/>
    <s v="Yes"/>
    <s v="No"/>
    <s v="OverWeight"/>
    <s v="Prediabetes"/>
  </r>
  <r>
    <s v="Id1904"/>
    <n v="28.93"/>
    <n v="4.4400000000000004"/>
    <s v="No"/>
    <s v="No"/>
    <s v="No"/>
    <s v="No major surgery"/>
    <x v="1"/>
    <n v="0"/>
    <s v="No"/>
    <s v="No"/>
    <s v="OverWeight"/>
    <s v="Normal"/>
  </r>
  <r>
    <s v="Id1905"/>
    <n v="31.254999999999999"/>
    <n v="5.84"/>
    <s v="yes"/>
    <s v="No"/>
    <s v="No"/>
    <n v="1"/>
    <x v="1"/>
    <n v="1"/>
    <s v="Yes"/>
    <s v="No"/>
    <s v="Obesity"/>
    <s v="Prediabetes"/>
  </r>
  <r>
    <s v="Id1906"/>
    <n v="29.83"/>
    <n v="5.39"/>
    <s v="No"/>
    <s v="No"/>
    <s v="No"/>
    <s v="No major surgery"/>
    <x v="1"/>
    <n v="0"/>
    <s v="No"/>
    <s v="No"/>
    <s v="OverWeight"/>
    <s v="Normal"/>
  </r>
  <r>
    <s v="Id1907"/>
    <n v="29.59"/>
    <n v="6.16"/>
    <s v="No"/>
    <s v="No"/>
    <s v="Yes"/>
    <n v="1"/>
    <x v="1"/>
    <n v="1"/>
    <s v="No"/>
    <s v="No"/>
    <s v="OverWeight"/>
    <s v="Prediabetes"/>
  </r>
  <r>
    <s v="Id1908"/>
    <n v="31.16"/>
    <n v="4.49"/>
    <s v="No"/>
    <s v="No"/>
    <s v="Yes"/>
    <n v="1"/>
    <x v="1"/>
    <n v="1"/>
    <s v="No"/>
    <s v="No"/>
    <s v="Obesity"/>
    <s v="Normal"/>
  </r>
  <r>
    <s v="Id1909"/>
    <n v="34.21"/>
    <n v="4.4800000000000004"/>
    <s v="yes"/>
    <s v="No"/>
    <s v="No"/>
    <n v="1"/>
    <x v="1"/>
    <n v="1"/>
    <s v="Yes"/>
    <s v="No"/>
    <s v="Obesity"/>
    <s v="Normal"/>
  </r>
  <r>
    <s v="Id191"/>
    <n v="38.28"/>
    <n v="11.56"/>
    <s v="yes"/>
    <s v="No"/>
    <s v="No"/>
    <n v="1"/>
    <x v="0"/>
    <n v="1"/>
    <s v="Yes"/>
    <s v="Yes"/>
    <s v="Obesity"/>
    <s v="Diabetes"/>
  </r>
  <r>
    <s v="Id1910"/>
    <n v="34.86"/>
    <n v="10.97"/>
    <s v="No"/>
    <s v="No"/>
    <s v="No"/>
    <s v="No major surgery"/>
    <x v="1"/>
    <n v="0"/>
    <s v="No"/>
    <s v="No"/>
    <s v="Obesity"/>
    <s v="Diabetes"/>
  </r>
  <r>
    <s v="Id1911"/>
    <n v="34.58"/>
    <n v="5.14"/>
    <s v="No"/>
    <s v="yes"/>
    <s v="No"/>
    <n v="2"/>
    <x v="1"/>
    <n v="2"/>
    <s v="No"/>
    <s v="No"/>
    <s v="Obesity"/>
    <s v="Normal"/>
  </r>
  <r>
    <s v="Id1912"/>
    <n v="17.940000000000001"/>
    <n v="5.17"/>
    <s v="yes"/>
    <s v="No"/>
    <s v="No"/>
    <s v="No major surgery"/>
    <x v="1"/>
    <n v="0"/>
    <s v="Yes"/>
    <s v="No"/>
    <s v="Underweight"/>
    <s v="Normal"/>
  </r>
  <r>
    <s v="Id1913"/>
    <n v="26.8"/>
    <n v="6.18"/>
    <s v="yes"/>
    <s v="No"/>
    <s v="Yes"/>
    <n v="1"/>
    <x v="1"/>
    <n v="1"/>
    <s v="Yes"/>
    <s v="No"/>
    <s v="OverWeight"/>
    <s v="Prediabetes"/>
  </r>
  <r>
    <s v="Id1914"/>
    <n v="17.690000000000001"/>
    <n v="9.07"/>
    <s v="yes"/>
    <s v="No"/>
    <s v="No"/>
    <s v="No major surgery"/>
    <x v="1"/>
    <n v="0"/>
    <s v="Yes"/>
    <s v="No"/>
    <s v="Underweight"/>
    <s v="Diabetes"/>
  </r>
  <r>
    <s v="Id1915"/>
    <n v="25.77"/>
    <n v="4.43"/>
    <s v="No"/>
    <s v="No"/>
    <s v="Yes"/>
    <n v="1"/>
    <x v="1"/>
    <n v="1"/>
    <s v="No"/>
    <s v="No"/>
    <s v="OverWeight"/>
    <s v="Normal"/>
  </r>
  <r>
    <s v="Id1916"/>
    <n v="34.46"/>
    <n v="4.17"/>
    <s v="No"/>
    <s v="yes"/>
    <s v="No"/>
    <n v="1"/>
    <x v="1"/>
    <n v="1"/>
    <s v="No"/>
    <s v="No"/>
    <s v="Obesity"/>
    <s v="Normal"/>
  </r>
  <r>
    <s v="Id1917"/>
    <n v="30.875"/>
    <n v="4.95"/>
    <s v="yes"/>
    <s v="No"/>
    <s v="No"/>
    <s v="No major surgery"/>
    <x v="1"/>
    <n v="0"/>
    <s v="Yes"/>
    <s v="No"/>
    <s v="Obesity"/>
    <s v="Normal"/>
  </r>
  <r>
    <s v="Id1918"/>
    <n v="39.49"/>
    <n v="5.13"/>
    <s v="No"/>
    <s v="No"/>
    <s v="No"/>
    <s v="No major surgery"/>
    <x v="1"/>
    <n v="0"/>
    <s v="No"/>
    <s v="No"/>
    <s v="Obesity"/>
    <s v="Normal"/>
  </r>
  <r>
    <s v="Id1919"/>
    <n v="28.88"/>
    <n v="4.0999999999999996"/>
    <s v="No"/>
    <s v="No"/>
    <s v="No"/>
    <s v="No major surgery"/>
    <x v="1"/>
    <n v="0"/>
    <s v="No"/>
    <s v="No"/>
    <s v="OverWeight"/>
    <s v="Normal"/>
  </r>
  <r>
    <s v="Id192"/>
    <n v="33.57"/>
    <n v="8.82"/>
    <s v="yes"/>
    <s v="No"/>
    <s v="No"/>
    <s v="No major surgery"/>
    <x v="0"/>
    <n v="0"/>
    <s v="Yes"/>
    <s v="Yes"/>
    <s v="Obesity"/>
    <s v="Diabetes"/>
  </r>
  <r>
    <s v="Id1920"/>
    <n v="20.234999999999999"/>
    <n v="5.01"/>
    <s v="yes"/>
    <s v="No"/>
    <s v="No"/>
    <s v="No major surgery"/>
    <x v="1"/>
    <n v="0"/>
    <s v="Yes"/>
    <s v="No"/>
    <s v="NormalWeight"/>
    <s v="Normal"/>
  </r>
  <r>
    <s v="Id1921"/>
    <n v="30.67"/>
    <n v="5.09"/>
    <s v="yes"/>
    <s v="No"/>
    <s v="No"/>
    <s v="No major surgery"/>
    <x v="1"/>
    <n v="0"/>
    <s v="Yes"/>
    <s v="No"/>
    <s v="Obesity"/>
    <s v="Normal"/>
  </r>
  <r>
    <s v="Id1922"/>
    <n v="30.875"/>
    <n v="6.49"/>
    <s v="No"/>
    <s v="No"/>
    <s v="No"/>
    <s v="No major surgery"/>
    <x v="1"/>
    <n v="0"/>
    <s v="No"/>
    <s v="No"/>
    <s v="Obesity"/>
    <s v="Diabetes"/>
  </r>
  <r>
    <s v="Id1923"/>
    <n v="23.8"/>
    <n v="4.08"/>
    <s v="No"/>
    <s v="No"/>
    <s v="No"/>
    <s v="No major surgery"/>
    <x v="1"/>
    <n v="0"/>
    <s v="No"/>
    <s v="No"/>
    <s v="NormalWeight"/>
    <s v="Normal"/>
  </r>
  <r>
    <s v="Id1924"/>
    <n v="15.37"/>
    <n v="8.6300000000000008"/>
    <s v="yes"/>
    <s v="No"/>
    <s v="No"/>
    <s v="No major surgery"/>
    <x v="1"/>
    <n v="0"/>
    <s v="Yes"/>
    <s v="No"/>
    <s v="Underweight"/>
    <s v="Diabetes"/>
  </r>
  <r>
    <s v="Id1925"/>
    <n v="30.4"/>
    <n v="5.28"/>
    <s v="No"/>
    <s v="No"/>
    <s v="No"/>
    <s v="No major surgery"/>
    <x v="1"/>
    <n v="0"/>
    <s v="No"/>
    <s v="No"/>
    <s v="Obesity"/>
    <s v="Normal"/>
  </r>
  <r>
    <s v="Id1926"/>
    <n v="19.48"/>
    <n v="5.63"/>
    <s v="yes"/>
    <s v="No"/>
    <s v="No"/>
    <n v="1"/>
    <x v="1"/>
    <n v="1"/>
    <s v="Yes"/>
    <s v="No"/>
    <s v="NormalWeight"/>
    <s v="Normal"/>
  </r>
  <r>
    <s v="Id1927"/>
    <n v="16.96"/>
    <n v="11.47"/>
    <s v="yes"/>
    <s v="No"/>
    <s v="No"/>
    <s v="No major surgery"/>
    <x v="1"/>
    <n v="0"/>
    <s v="Yes"/>
    <s v="No"/>
    <s v="Underweight"/>
    <s v="Diabetes"/>
  </r>
  <r>
    <s v="Id1928"/>
    <n v="19.05"/>
    <n v="4.92"/>
    <s v="No"/>
    <s v="No"/>
    <s v="No"/>
    <n v="1"/>
    <x v="1"/>
    <n v="1"/>
    <s v="No"/>
    <s v="No"/>
    <s v="NormalWeight"/>
    <s v="Normal"/>
  </r>
  <r>
    <s v="Id1929"/>
    <n v="37.619999999999997"/>
    <n v="4.18"/>
    <s v="No"/>
    <s v="No"/>
    <s v="No"/>
    <s v="No major surgery"/>
    <x v="1"/>
    <n v="0"/>
    <s v="No"/>
    <s v="No"/>
    <s v="Obesity"/>
    <s v="Normal"/>
  </r>
  <r>
    <s v="Id193"/>
    <n v="52.06"/>
    <n v="4.6900000000000004"/>
    <s v="No"/>
    <s v="No"/>
    <s v="No"/>
    <n v="1"/>
    <x v="0"/>
    <n v="1"/>
    <s v="No"/>
    <s v="Yes"/>
    <s v="Obesity"/>
    <s v="Normal"/>
  </r>
  <r>
    <s v="Id1930"/>
    <n v="29.1"/>
    <n v="4.67"/>
    <s v="No"/>
    <s v="No"/>
    <s v="No"/>
    <s v="No major surgery"/>
    <x v="1"/>
    <n v="0"/>
    <s v="No"/>
    <s v="No"/>
    <s v="OverWeight"/>
    <s v="Normal"/>
  </r>
  <r>
    <s v="Id1931"/>
    <n v="26.62"/>
    <n v="6.24"/>
    <s v="No"/>
    <s v="No"/>
    <s v="No"/>
    <s v="No major surgery"/>
    <x v="1"/>
    <n v="0"/>
    <s v="No"/>
    <s v="No"/>
    <s v="OverWeight"/>
    <s v="Prediabetes"/>
  </r>
  <r>
    <s v="Id1932"/>
    <n v="25.74"/>
    <n v="5.99"/>
    <s v="No"/>
    <s v="No"/>
    <s v="No"/>
    <s v="No major surgery"/>
    <x v="1"/>
    <n v="0"/>
    <s v="No"/>
    <s v="No"/>
    <s v="OverWeight"/>
    <s v="Prediabetes"/>
  </r>
  <r>
    <s v="Id1933"/>
    <n v="18.22"/>
    <n v="10.27"/>
    <s v="yes"/>
    <s v="No"/>
    <s v="No"/>
    <n v="1"/>
    <x v="1"/>
    <n v="1"/>
    <s v="Yes"/>
    <s v="No"/>
    <s v="Underweight"/>
    <s v="Diabetes"/>
  </r>
  <r>
    <s v="Id1934"/>
    <n v="26.03"/>
    <n v="5.97"/>
    <s v="No"/>
    <s v="No"/>
    <s v="Yes"/>
    <n v="1"/>
    <x v="1"/>
    <n v="1"/>
    <s v="No"/>
    <s v="No"/>
    <s v="OverWeight"/>
    <s v="Prediabetes"/>
  </r>
  <r>
    <s v="Id1935"/>
    <n v="17.29"/>
    <n v="4.9800000000000004"/>
    <s v="No"/>
    <s v="No"/>
    <s v="No"/>
    <s v="No major surgery"/>
    <x v="1"/>
    <n v="0"/>
    <s v="No"/>
    <s v="No"/>
    <s v="Underweight"/>
    <s v="Normal"/>
  </r>
  <r>
    <s v="Id1936"/>
    <n v="18.170000000000002"/>
    <n v="6.91"/>
    <s v="yes"/>
    <s v="No"/>
    <s v="No"/>
    <n v="1"/>
    <x v="1"/>
    <n v="1"/>
    <s v="Yes"/>
    <s v="No"/>
    <s v="Underweight"/>
    <s v="Diabetes"/>
  </r>
  <r>
    <s v="Id1937"/>
    <n v="32.54"/>
    <n v="6.38"/>
    <s v="No"/>
    <s v="yes"/>
    <s v="No"/>
    <n v="1"/>
    <x v="1"/>
    <n v="1"/>
    <s v="No"/>
    <s v="No"/>
    <s v="Obesity"/>
    <s v="Prediabetes"/>
  </r>
  <r>
    <s v="Id1938"/>
    <n v="30.25"/>
    <n v="4.7699999999999996"/>
    <s v="No"/>
    <s v="No"/>
    <s v="No"/>
    <s v="No major surgery"/>
    <x v="1"/>
    <n v="0"/>
    <s v="No"/>
    <s v="No"/>
    <s v="Obesity"/>
    <s v="Normal"/>
  </r>
  <r>
    <s v="Id1939"/>
    <n v="19.59"/>
    <n v="6.04"/>
    <s v="yes"/>
    <s v="No"/>
    <s v="No"/>
    <n v="1"/>
    <x v="1"/>
    <n v="1"/>
    <s v="Yes"/>
    <s v="No"/>
    <s v="NormalWeight"/>
    <s v="Prediabetes"/>
  </r>
  <r>
    <s v="Id194"/>
    <n v="38.17"/>
    <n v="4.53"/>
    <s v="No"/>
    <s v="yes"/>
    <s v="No"/>
    <n v="1"/>
    <x v="0"/>
    <n v="1"/>
    <s v="No"/>
    <s v="Yes"/>
    <s v="Obesity"/>
    <s v="Normal"/>
  </r>
  <r>
    <s v="Id1940"/>
    <n v="45.9"/>
    <n v="4.3"/>
    <s v="yes"/>
    <s v="No"/>
    <s v="No"/>
    <n v="1"/>
    <x v="1"/>
    <n v="1"/>
    <s v="Yes"/>
    <s v="No"/>
    <s v="Obesity"/>
    <s v="Normal"/>
  </r>
  <r>
    <s v="Id1941"/>
    <n v="17.059999999999999"/>
    <n v="8.75"/>
    <s v="yes"/>
    <s v="No"/>
    <s v="No"/>
    <s v="No major surgery"/>
    <x v="1"/>
    <n v="0"/>
    <s v="Yes"/>
    <s v="No"/>
    <s v="Underweight"/>
    <s v="Diabetes"/>
  </r>
  <r>
    <s v="Id1942"/>
    <n v="32.07"/>
    <n v="5.25"/>
    <s v="No"/>
    <s v="No"/>
    <s v="Yes"/>
    <n v="1"/>
    <x v="1"/>
    <n v="1"/>
    <s v="No"/>
    <s v="No"/>
    <s v="Obesity"/>
    <s v="Normal"/>
  </r>
  <r>
    <s v="Id1943"/>
    <n v="16.5"/>
    <n v="5.03"/>
    <s v="No"/>
    <s v="No"/>
    <s v="No"/>
    <n v="1"/>
    <x v="1"/>
    <n v="1"/>
    <s v="No"/>
    <s v="No"/>
    <s v="Underweight"/>
    <s v="Normal"/>
  </r>
  <r>
    <s v="Id1944"/>
    <n v="31.4"/>
    <n v="5.88"/>
    <s v="No"/>
    <s v="No"/>
    <s v="No"/>
    <n v="1"/>
    <x v="1"/>
    <n v="1"/>
    <s v="No"/>
    <s v="No"/>
    <s v="Obesity"/>
    <s v="Prediabetes"/>
  </r>
  <r>
    <s v="Id1945"/>
    <n v="20.36"/>
    <n v="4.49"/>
    <s v="No"/>
    <s v="No"/>
    <s v="No"/>
    <s v="No major surgery"/>
    <x v="1"/>
    <n v="0"/>
    <s v="No"/>
    <s v="No"/>
    <s v="NormalWeight"/>
    <s v="Normal"/>
  </r>
  <r>
    <s v="Id1946"/>
    <n v="25.46"/>
    <n v="4.1399999999999997"/>
    <s v="No"/>
    <s v="No"/>
    <s v="No"/>
    <n v="1"/>
    <x v="1"/>
    <n v="1"/>
    <s v="No"/>
    <s v="No"/>
    <s v="OverWeight"/>
    <s v="Normal"/>
  </r>
  <r>
    <s v="Id1947"/>
    <n v="17.09"/>
    <n v="5.8"/>
    <s v="yes"/>
    <s v="No"/>
    <s v="No"/>
    <s v="No major surgery"/>
    <x v="1"/>
    <n v="0"/>
    <s v="Yes"/>
    <s v="No"/>
    <s v="Underweight"/>
    <s v="Prediabetes"/>
  </r>
  <r>
    <s v="Id1948"/>
    <n v="20.83"/>
    <n v="5.12"/>
    <s v="No"/>
    <s v="No"/>
    <s v="No"/>
    <s v="No major surgery"/>
    <x v="1"/>
    <n v="0"/>
    <s v="No"/>
    <s v="No"/>
    <s v="NormalWeight"/>
    <s v="Normal"/>
  </r>
  <r>
    <s v="Id1949"/>
    <n v="18.920000000000002"/>
    <n v="5.98"/>
    <s v="yes"/>
    <s v="No"/>
    <s v="No"/>
    <n v="1"/>
    <x v="1"/>
    <n v="1"/>
    <s v="Yes"/>
    <s v="No"/>
    <s v="NormalWeight"/>
    <s v="Prediabetes"/>
  </r>
  <r>
    <s v="Id195"/>
    <n v="36.954999999999998"/>
    <n v="5.84"/>
    <s v="No"/>
    <s v="No"/>
    <s v="Yes"/>
    <n v="1"/>
    <x v="0"/>
    <n v="1"/>
    <s v="No"/>
    <s v="Yes"/>
    <s v="Obesity"/>
    <s v="Prediabetes"/>
  </r>
  <r>
    <s v="Id1950"/>
    <n v="37.1"/>
    <n v="5.46"/>
    <s v="No"/>
    <s v="No"/>
    <s v="No"/>
    <s v="No major surgery"/>
    <x v="1"/>
    <n v="0"/>
    <s v="No"/>
    <s v="No"/>
    <s v="Obesity"/>
    <s v="Normal"/>
  </r>
  <r>
    <s v="Id1951"/>
    <n v="22.515000000000001"/>
    <n v="4.91"/>
    <s v="yes"/>
    <s v="No"/>
    <s v="Yes"/>
    <n v="1"/>
    <x v="1"/>
    <n v="1"/>
    <s v="Yes"/>
    <s v="No"/>
    <s v="NormalWeight"/>
    <s v="Normal"/>
  </r>
  <r>
    <s v="Id1952"/>
    <n v="32.700000000000003"/>
    <n v="4.66"/>
    <s v="No"/>
    <s v="No"/>
    <s v="No"/>
    <s v="No major surgery"/>
    <x v="1"/>
    <n v="0"/>
    <s v="No"/>
    <s v="No"/>
    <s v="Obesity"/>
    <s v="Normal"/>
  </r>
  <r>
    <s v="Id1953"/>
    <n v="17.75"/>
    <n v="6.8"/>
    <s v="yes"/>
    <s v="No"/>
    <s v="No"/>
    <n v="1"/>
    <x v="1"/>
    <n v="1"/>
    <s v="Yes"/>
    <s v="No"/>
    <s v="Underweight"/>
    <s v="Diabetes"/>
  </r>
  <r>
    <s v="Id1954"/>
    <n v="33.630000000000003"/>
    <n v="4.47"/>
    <s v="yes"/>
    <s v="No"/>
    <s v="No"/>
    <s v="No major surgery"/>
    <x v="1"/>
    <n v="0"/>
    <s v="Yes"/>
    <s v="No"/>
    <s v="Obesity"/>
    <s v="Normal"/>
  </r>
  <r>
    <s v="Id1955"/>
    <n v="34.799999999999997"/>
    <n v="4.08"/>
    <s v="yes"/>
    <s v="No"/>
    <s v="No"/>
    <n v="1"/>
    <x v="1"/>
    <n v="1"/>
    <s v="Yes"/>
    <s v="No"/>
    <s v="Obesity"/>
    <s v="Normal"/>
  </r>
  <r>
    <s v="Id1956"/>
    <n v="16.809999999999999"/>
    <n v="5.51"/>
    <s v="yes"/>
    <s v="No"/>
    <s v="No"/>
    <n v="1"/>
    <x v="1"/>
    <n v="1"/>
    <s v="Yes"/>
    <s v="No"/>
    <s v="Underweight"/>
    <s v="Normal"/>
  </r>
  <r>
    <s v="Id1957"/>
    <n v="16.690000000000001"/>
    <n v="8.4"/>
    <s v="yes"/>
    <s v="No"/>
    <s v="No"/>
    <s v="No major surgery"/>
    <x v="1"/>
    <n v="0"/>
    <s v="Yes"/>
    <s v="No"/>
    <s v="Underweight"/>
    <s v="Diabetes"/>
  </r>
  <r>
    <s v="Id1958"/>
    <n v="23.21"/>
    <n v="5.14"/>
    <s v="yes"/>
    <s v="No"/>
    <s v="No"/>
    <n v="1"/>
    <x v="1"/>
    <n v="1"/>
    <s v="Yes"/>
    <s v="No"/>
    <s v="NormalWeight"/>
    <s v="Normal"/>
  </r>
  <r>
    <s v="Id1959"/>
    <n v="25.175000000000001"/>
    <n v="5.21"/>
    <s v="yes"/>
    <s v="No"/>
    <s v="No"/>
    <n v="1"/>
    <x v="1"/>
    <n v="1"/>
    <s v="Yes"/>
    <s v="No"/>
    <s v="OverWeight"/>
    <s v="Normal"/>
  </r>
  <r>
    <s v="Id196"/>
    <n v="34.4"/>
    <n v="4.9000000000000004"/>
    <s v="No"/>
    <s v="No"/>
    <s v="Yes"/>
    <n v="1"/>
    <x v="0"/>
    <n v="1"/>
    <s v="No"/>
    <s v="Yes"/>
    <s v="Obesity"/>
    <s v="Normal"/>
  </r>
  <r>
    <s v="Id1960"/>
    <n v="34.770000000000003"/>
    <n v="6.23"/>
    <s v="No"/>
    <s v="No"/>
    <s v="No"/>
    <s v="No major surgery"/>
    <x v="1"/>
    <n v="0"/>
    <s v="No"/>
    <s v="No"/>
    <s v="Obesity"/>
    <s v="Prediabetes"/>
  </r>
  <r>
    <s v="Id1961"/>
    <n v="27.7"/>
    <n v="5.6"/>
    <s v="No"/>
    <s v="No"/>
    <s v="No"/>
    <n v="1"/>
    <x v="1"/>
    <n v="1"/>
    <s v="No"/>
    <s v="No"/>
    <s v="OverWeight"/>
    <s v="Normal"/>
  </r>
  <r>
    <s v="Id1962"/>
    <n v="19.12"/>
    <n v="4.72"/>
    <s v="yes"/>
    <s v="No"/>
    <s v="No"/>
    <n v="1"/>
    <x v="1"/>
    <n v="1"/>
    <s v="Yes"/>
    <s v="No"/>
    <s v="NormalWeight"/>
    <s v="Normal"/>
  </r>
  <r>
    <s v="Id1963"/>
    <n v="32.67"/>
    <n v="4.67"/>
    <s v="No"/>
    <s v="No"/>
    <s v="Yes"/>
    <n v="1"/>
    <x v="1"/>
    <n v="1"/>
    <s v="No"/>
    <s v="No"/>
    <s v="Obesity"/>
    <s v="Normal"/>
  </r>
  <r>
    <s v="Id1964"/>
    <n v="28.5"/>
    <n v="6.11"/>
    <s v="No"/>
    <s v="No"/>
    <s v="No"/>
    <n v="1"/>
    <x v="1"/>
    <n v="1"/>
    <s v="No"/>
    <s v="No"/>
    <s v="OverWeight"/>
    <s v="Prediabetes"/>
  </r>
  <r>
    <s v="Id1965"/>
    <n v="39.270000000000003"/>
    <n v="6.25"/>
    <s v="No"/>
    <s v="No"/>
    <s v="No"/>
    <s v="No major surgery"/>
    <x v="1"/>
    <n v="0"/>
    <s v="No"/>
    <s v="No"/>
    <s v="Obesity"/>
    <s v="Prediabetes"/>
  </r>
  <r>
    <s v="Id1966"/>
    <n v="32.49"/>
    <n v="4"/>
    <s v="yes"/>
    <s v="No"/>
    <s v="No"/>
    <s v="No major surgery"/>
    <x v="1"/>
    <n v="0"/>
    <s v="Yes"/>
    <s v="No"/>
    <s v="Obesity"/>
    <s v="Normal"/>
  </r>
  <r>
    <s v="Id1967"/>
    <n v="23.7"/>
    <n v="5.55"/>
    <s v="yes"/>
    <s v="No"/>
    <s v="No"/>
    <s v="No major surgery"/>
    <x v="1"/>
    <n v="0"/>
    <s v="Yes"/>
    <s v="No"/>
    <s v="NormalWeight"/>
    <s v="Normal"/>
  </r>
  <r>
    <s v="Id1968"/>
    <n v="30.4"/>
    <n v="5.95"/>
    <s v="No"/>
    <s v="yes"/>
    <s v="No"/>
    <n v="1"/>
    <x v="1"/>
    <n v="1"/>
    <s v="No"/>
    <s v="No"/>
    <s v="Obesity"/>
    <s v="Prediabetes"/>
  </r>
  <r>
    <s v="Id1969"/>
    <n v="38.94"/>
    <n v="4.3600000000000003"/>
    <s v="No"/>
    <s v="No"/>
    <s v="Yes"/>
    <n v="1"/>
    <x v="1"/>
    <n v="1"/>
    <s v="No"/>
    <s v="No"/>
    <s v="Obesity"/>
    <s v="Normal"/>
  </r>
  <r>
    <s v="Id197"/>
    <n v="31.73"/>
    <n v="4.3"/>
    <s v="No"/>
    <s v="No"/>
    <s v="No"/>
    <s v="No major surgery"/>
    <x v="0"/>
    <n v="0"/>
    <s v="No"/>
    <s v="Yes"/>
    <s v="Obesity"/>
    <s v="Normal"/>
  </r>
  <r>
    <s v="Id1970"/>
    <n v="31.02"/>
    <n v="4.84"/>
    <s v="No"/>
    <s v="No"/>
    <s v="Yes"/>
    <n v="1"/>
    <x v="1"/>
    <n v="1"/>
    <s v="No"/>
    <s v="No"/>
    <s v="Obesity"/>
    <s v="Normal"/>
  </r>
  <r>
    <s v="Id1971"/>
    <n v="17.5"/>
    <n v="4.5599999999999996"/>
    <s v="No"/>
    <s v="No"/>
    <s v="No"/>
    <n v="1"/>
    <x v="1"/>
    <n v="1"/>
    <s v="No"/>
    <s v="No"/>
    <s v="Underweight"/>
    <s v="Normal"/>
  </r>
  <r>
    <s v="Id1972"/>
    <n v="34.799999999999997"/>
    <n v="4.42"/>
    <s v="yes"/>
    <s v="yes"/>
    <s v="No"/>
    <n v="2"/>
    <x v="1"/>
    <n v="2"/>
    <s v="Yes"/>
    <s v="No"/>
    <s v="Obesity"/>
    <s v="Normal"/>
  </r>
  <r>
    <s v="Id1973"/>
    <n v="17.3"/>
    <n v="7.66"/>
    <s v="yes"/>
    <s v="No"/>
    <s v="No"/>
    <n v="1"/>
    <x v="1"/>
    <n v="1"/>
    <s v="Yes"/>
    <s v="No"/>
    <s v="Underweight"/>
    <s v="Diabetes"/>
  </r>
  <r>
    <s v="Id1974"/>
    <n v="32.25"/>
    <n v="5.2"/>
    <s v="yes"/>
    <s v="No"/>
    <s v="No"/>
    <s v="No major surgery"/>
    <x v="1"/>
    <n v="0"/>
    <s v="Yes"/>
    <s v="No"/>
    <s v="Obesity"/>
    <s v="Normal"/>
  </r>
  <r>
    <s v="Id1975"/>
    <n v="42.4"/>
    <n v="5.53"/>
    <s v="yes"/>
    <s v="No"/>
    <s v="No"/>
    <s v="No major surgery"/>
    <x v="1"/>
    <n v="0"/>
    <s v="Yes"/>
    <s v="No"/>
    <s v="Obesity"/>
    <s v="Normal"/>
  </r>
  <r>
    <s v="Id1976"/>
    <n v="38.664999999999999"/>
    <n v="4.8600000000000003"/>
    <s v="No"/>
    <s v="yes"/>
    <s v="No"/>
    <n v="1"/>
    <x v="1"/>
    <n v="1"/>
    <s v="No"/>
    <s v="No"/>
    <s v="Obesity"/>
    <s v="Normal"/>
  </r>
  <r>
    <s v="Id1977"/>
    <n v="29.92"/>
    <n v="5.49"/>
    <s v="yes"/>
    <s v="No"/>
    <s v="No"/>
    <s v="No major surgery"/>
    <x v="1"/>
    <n v="0"/>
    <s v="Yes"/>
    <s v="No"/>
    <s v="OverWeight"/>
    <s v="Normal"/>
  </r>
  <r>
    <s v="Id1978"/>
    <n v="29.48"/>
    <n v="4.09"/>
    <s v="yes"/>
    <s v="No"/>
    <s v="No"/>
    <s v="No major surgery"/>
    <x v="1"/>
    <n v="0"/>
    <s v="Yes"/>
    <s v="No"/>
    <s v="OverWeight"/>
    <s v="Normal"/>
  </r>
  <r>
    <s v="Id1979"/>
    <n v="28.785"/>
    <n v="4.3099999999999996"/>
    <s v="yes"/>
    <s v="No"/>
    <s v="No"/>
    <s v="No major surgery"/>
    <x v="1"/>
    <n v="0"/>
    <s v="Yes"/>
    <s v="No"/>
    <s v="OverWeight"/>
    <s v="Normal"/>
  </r>
  <r>
    <s v="Id198"/>
    <n v="36.64"/>
    <n v="11.34"/>
    <s v="No"/>
    <s v="No"/>
    <s v="No"/>
    <s v="No major surgery"/>
    <x v="0"/>
    <n v="0"/>
    <s v="No"/>
    <s v="Yes"/>
    <s v="Obesity"/>
    <s v="Diabetes"/>
  </r>
  <r>
    <s v="Id1980"/>
    <n v="19.8"/>
    <n v="4"/>
    <s v="yes"/>
    <s v="No"/>
    <s v="No"/>
    <s v="No major surgery"/>
    <x v="1"/>
    <n v="0"/>
    <s v="Yes"/>
    <s v="No"/>
    <s v="NormalWeight"/>
    <s v="Normal"/>
  </r>
  <r>
    <s v="Id1981"/>
    <n v="35.53"/>
    <n v="4.68"/>
    <s v="No"/>
    <s v="No"/>
    <s v="Yes"/>
    <n v="1"/>
    <x v="1"/>
    <n v="1"/>
    <s v="No"/>
    <s v="No"/>
    <s v="Obesity"/>
    <s v="Normal"/>
  </r>
  <r>
    <s v="Id1982"/>
    <n v="21.47"/>
    <n v="4.0199999999999996"/>
    <s v="yes"/>
    <s v="No"/>
    <s v="No"/>
    <n v="1"/>
    <x v="1"/>
    <n v="1"/>
    <s v="Yes"/>
    <s v="No"/>
    <s v="NormalWeight"/>
    <s v="Normal"/>
  </r>
  <r>
    <s v="Id1983"/>
    <n v="25.9"/>
    <n v="5.12"/>
    <s v="No"/>
    <s v="No"/>
    <s v="Yes"/>
    <n v="1"/>
    <x v="1"/>
    <n v="1"/>
    <s v="No"/>
    <s v="No"/>
    <s v="OverWeight"/>
    <s v="Normal"/>
  </r>
  <r>
    <s v="Id1984"/>
    <n v="20.81"/>
    <n v="5.52"/>
    <s v="No"/>
    <s v="No"/>
    <s v="No"/>
    <s v="No major surgery"/>
    <x v="1"/>
    <n v="0"/>
    <s v="No"/>
    <s v="No"/>
    <s v="NormalWeight"/>
    <s v="Normal"/>
  </r>
  <r>
    <s v="Id1985"/>
    <n v="25.84"/>
    <n v="5.81"/>
    <s v="yes"/>
    <s v="No"/>
    <s v="Yes"/>
    <n v="1"/>
    <x v="1"/>
    <n v="1"/>
    <s v="Yes"/>
    <s v="No"/>
    <s v="OverWeight"/>
    <s v="Prediabetes"/>
  </r>
  <r>
    <s v="Id1986"/>
    <n v="30.95"/>
    <n v="5.16"/>
    <s v="No"/>
    <s v="No"/>
    <s v="Yes"/>
    <n v="1"/>
    <x v="1"/>
    <n v="1"/>
    <s v="No"/>
    <s v="No"/>
    <s v="Obesity"/>
    <s v="Normal"/>
  </r>
  <r>
    <s v="Id1987"/>
    <n v="30.54"/>
    <n v="5"/>
    <s v="No"/>
    <s v="No"/>
    <s v="Yes"/>
    <n v="1"/>
    <x v="1"/>
    <n v="1"/>
    <s v="No"/>
    <s v="No"/>
    <s v="Obesity"/>
    <s v="Normal"/>
  </r>
  <r>
    <s v="Id1988"/>
    <n v="33.914999999999999"/>
    <n v="5.84"/>
    <s v="yes"/>
    <s v="No"/>
    <s v="No"/>
    <s v="No major surgery"/>
    <x v="1"/>
    <n v="0"/>
    <s v="Yes"/>
    <s v="No"/>
    <s v="Obesity"/>
    <s v="Prediabetes"/>
  </r>
  <r>
    <s v="Id1989"/>
    <n v="33.31"/>
    <n v="4.1900000000000004"/>
    <s v="No"/>
    <s v="No"/>
    <s v="Yes"/>
    <n v="1"/>
    <x v="1"/>
    <n v="1"/>
    <s v="No"/>
    <s v="No"/>
    <s v="Obesity"/>
    <s v="Normal"/>
  </r>
  <r>
    <s v="Id199"/>
    <n v="36.85"/>
    <n v="5.88"/>
    <s v="No"/>
    <s v="yes"/>
    <s v="No"/>
    <n v="1"/>
    <x v="0"/>
    <n v="1"/>
    <s v="No"/>
    <s v="Yes"/>
    <s v="Obesity"/>
    <s v="Prediabetes"/>
  </r>
  <r>
    <s v="Id1990"/>
    <n v="25.745000000000001"/>
    <n v="4.62"/>
    <s v="yes"/>
    <s v="No"/>
    <s v="No"/>
    <s v="No major surgery"/>
    <x v="1"/>
    <n v="0"/>
    <s v="Yes"/>
    <s v="No"/>
    <s v="OverWeight"/>
    <s v="Normal"/>
  </r>
  <r>
    <s v="Id1991"/>
    <n v="37.1"/>
    <n v="6.24"/>
    <s v="No"/>
    <s v="No"/>
    <s v="No"/>
    <s v="No major surgery"/>
    <x v="1"/>
    <n v="0"/>
    <s v="No"/>
    <s v="No"/>
    <s v="Obesity"/>
    <s v="Prediabetes"/>
  </r>
  <r>
    <s v="Id1992"/>
    <n v="35.435000000000002"/>
    <n v="5.81"/>
    <s v="No"/>
    <s v="No"/>
    <s v="No"/>
    <s v="No major surgery"/>
    <x v="1"/>
    <n v="0"/>
    <s v="No"/>
    <s v="No"/>
    <s v="Obesity"/>
    <s v="Prediabetes"/>
  </r>
  <r>
    <s v="Id1993"/>
    <n v="20.399999999999999"/>
    <n v="4.83"/>
    <s v="No"/>
    <s v="No"/>
    <s v="No"/>
    <s v="No major surgery"/>
    <x v="1"/>
    <n v="0"/>
    <s v="No"/>
    <s v="No"/>
    <s v="NormalWeight"/>
    <s v="Normal"/>
  </r>
  <r>
    <s v="Id1994"/>
    <n v="42.13"/>
    <n v="5.72"/>
    <s v="yes"/>
    <s v="No"/>
    <s v="Yes"/>
    <n v="1"/>
    <x v="1"/>
    <n v="1"/>
    <s v="Yes"/>
    <s v="No"/>
    <s v="Obesity"/>
    <s v="Prediabetes"/>
  </r>
  <r>
    <s v="Id1995"/>
    <n v="33.99"/>
    <n v="4.83"/>
    <s v="yes"/>
    <s v="No"/>
    <s v="Yes"/>
    <n v="1"/>
    <x v="1"/>
    <n v="1"/>
    <s v="Yes"/>
    <s v="No"/>
    <s v="Obesity"/>
    <s v="Normal"/>
  </r>
  <r>
    <s v="Id1996"/>
    <n v="28.594999999999999"/>
    <n v="4.1399999999999997"/>
    <s v="yes"/>
    <s v="No"/>
    <s v="Yes"/>
    <n v="1"/>
    <x v="1"/>
    <n v="1"/>
    <s v="Yes"/>
    <s v="No"/>
    <s v="OverWeight"/>
    <s v="Normal"/>
  </r>
  <r>
    <s v="Id1997"/>
    <n v="20.8"/>
    <n v="4.07"/>
    <s v="yes"/>
    <s v="No"/>
    <s v="Yes"/>
    <n v="1"/>
    <x v="1"/>
    <n v="1"/>
    <s v="Yes"/>
    <s v="No"/>
    <s v="NormalWeight"/>
    <s v="Normal"/>
  </r>
  <r>
    <s v="Id1998"/>
    <n v="23.465"/>
    <n v="6.26"/>
    <s v="yes"/>
    <s v="No"/>
    <s v="Yes"/>
    <n v="1"/>
    <x v="1"/>
    <n v="1"/>
    <s v="Yes"/>
    <s v="No"/>
    <s v="NormalWeight"/>
    <s v="Prediabetes"/>
  </r>
  <r>
    <s v="Id1999"/>
    <n v="40.185000000000002"/>
    <n v="5.88"/>
    <s v="yes"/>
    <s v="No"/>
    <s v="No"/>
    <s v="No major surgery"/>
    <x v="1"/>
    <n v="0"/>
    <s v="Yes"/>
    <s v="No"/>
    <s v="Obesity"/>
    <s v="Prediabetes"/>
  </r>
  <r>
    <s v="Id2"/>
    <n v="30.36"/>
    <n v="5.77"/>
    <s v="No"/>
    <s v="No"/>
    <s v="No"/>
    <s v="No major surgery"/>
    <x v="0"/>
    <n v="0"/>
    <s v="No"/>
    <s v="Yes"/>
    <s v="Obesity"/>
    <s v="Prediabetes"/>
  </r>
  <r>
    <s v="Id20"/>
    <n v="42.9"/>
    <n v="11.41"/>
    <s v="No"/>
    <s v="No"/>
    <s v="No"/>
    <s v="No major surgery"/>
    <x v="0"/>
    <n v="0"/>
    <s v="No"/>
    <s v="Yes"/>
    <s v="Obesity"/>
    <s v="Diabetes"/>
  </r>
  <r>
    <s v="Id200"/>
    <n v="33.33"/>
    <n v="5.01"/>
    <s v="yes"/>
    <s v="No"/>
    <s v="Yes"/>
    <n v="1"/>
    <x v="0"/>
    <n v="1"/>
    <s v="Yes"/>
    <s v="Yes"/>
    <s v="Obesity"/>
    <s v="Normal"/>
  </r>
  <r>
    <s v="Id2000"/>
    <n v="21.89"/>
    <n v="5.72"/>
    <s v="yes"/>
    <s v="No"/>
    <s v="No"/>
    <s v="No major surgery"/>
    <x v="1"/>
    <n v="0"/>
    <s v="Yes"/>
    <s v="No"/>
    <s v="NormalWeight"/>
    <s v="Prediabetes"/>
  </r>
  <r>
    <s v="Id2001"/>
    <n v="29.34"/>
    <n v="6.09"/>
    <s v="yes"/>
    <s v="yes"/>
    <s v="No"/>
    <n v="2"/>
    <x v="1"/>
    <n v="2"/>
    <s v="Yes"/>
    <s v="No"/>
    <s v="OverWeight"/>
    <s v="Prediabetes"/>
  </r>
  <r>
    <s v="Id2002"/>
    <n v="22.61"/>
    <n v="4.25"/>
    <s v="yes"/>
    <s v="No"/>
    <s v="No"/>
    <s v="No major surgery"/>
    <x v="1"/>
    <n v="0"/>
    <s v="Yes"/>
    <s v="No"/>
    <s v="NormalWeight"/>
    <s v="Normal"/>
  </r>
  <r>
    <s v="Id2003"/>
    <n v="22.23"/>
    <n v="6.09"/>
    <s v="yes"/>
    <s v="No"/>
    <s v="No"/>
    <s v="No major surgery"/>
    <x v="1"/>
    <n v="0"/>
    <s v="Yes"/>
    <s v="No"/>
    <s v="NormalWeight"/>
    <s v="Prediabetes"/>
  </r>
  <r>
    <s v="Id2004"/>
    <n v="33.4"/>
    <n v="5.51"/>
    <s v="No"/>
    <s v="No"/>
    <s v="No"/>
    <s v="No major surgery"/>
    <x v="1"/>
    <n v="0"/>
    <s v="No"/>
    <s v="No"/>
    <s v="Obesity"/>
    <s v="Normal"/>
  </r>
  <r>
    <s v="Id2005"/>
    <n v="33.11"/>
    <n v="5.63"/>
    <s v="No"/>
    <s v="No"/>
    <s v="No"/>
    <s v="No major surgery"/>
    <x v="1"/>
    <n v="0"/>
    <s v="No"/>
    <s v="No"/>
    <s v="Obesity"/>
    <s v="Normal"/>
  </r>
  <r>
    <s v="Id2006"/>
    <n v="16.815000000000001"/>
    <n v="5.29"/>
    <s v="yes"/>
    <s v="No"/>
    <s v="No"/>
    <s v="No major surgery"/>
    <x v="1"/>
    <n v="0"/>
    <s v="Yes"/>
    <s v="No"/>
    <s v="Underweight"/>
    <s v="Normal"/>
  </r>
  <r>
    <s v="Id2007"/>
    <n v="25.61"/>
    <n v="4"/>
    <s v="No"/>
    <s v="No"/>
    <s v="Yes"/>
    <n v="1"/>
    <x v="1"/>
    <n v="1"/>
    <s v="No"/>
    <s v="No"/>
    <s v="OverWeight"/>
    <s v="Normal"/>
  </r>
  <r>
    <s v="Id2008"/>
    <n v="25.8"/>
    <n v="5.49"/>
    <s v="No"/>
    <s v="No"/>
    <s v="No"/>
    <s v="No major surgery"/>
    <x v="1"/>
    <n v="0"/>
    <s v="No"/>
    <s v="No"/>
    <s v="OverWeight"/>
    <s v="Normal"/>
  </r>
  <r>
    <s v="Id2009"/>
    <n v="27.39"/>
    <n v="5.34"/>
    <s v="No"/>
    <s v="No"/>
    <s v="No"/>
    <s v="No major surgery"/>
    <x v="1"/>
    <n v="0"/>
    <s v="No"/>
    <s v="No"/>
    <s v="OverWeight"/>
    <s v="Normal"/>
  </r>
  <r>
    <s v="Id201"/>
    <n v="39.14"/>
    <n v="4.4000000000000004"/>
    <s v="No"/>
    <s v="No"/>
    <s v="Yes"/>
    <n v="1"/>
    <x v="0"/>
    <n v="1"/>
    <s v="No"/>
    <s v="Yes"/>
    <s v="Obesity"/>
    <s v="Normal"/>
  </r>
  <r>
    <s v="Id2010"/>
    <n v="17.03"/>
    <n v="4.12"/>
    <s v="No"/>
    <s v="No"/>
    <s v="No"/>
    <n v="1"/>
    <x v="1"/>
    <n v="1"/>
    <s v="No"/>
    <s v="No"/>
    <s v="Underweight"/>
    <s v="Normal"/>
  </r>
  <r>
    <s v="Id2011"/>
    <n v="23.75"/>
    <n v="5.49"/>
    <s v="yes"/>
    <s v="No"/>
    <s v="No"/>
    <s v="No major surgery"/>
    <x v="1"/>
    <n v="0"/>
    <s v="Yes"/>
    <s v="No"/>
    <s v="NormalWeight"/>
    <s v="Normal"/>
  </r>
  <r>
    <s v="Id2012"/>
    <n v="26.03"/>
    <n v="5.1100000000000003"/>
    <s v="yes"/>
    <s v="No"/>
    <s v="No"/>
    <n v="1"/>
    <x v="1"/>
    <n v="1"/>
    <s v="Yes"/>
    <s v="No"/>
    <s v="OverWeight"/>
    <s v="Normal"/>
  </r>
  <r>
    <s v="Id2013"/>
    <n v="16.079999999999998"/>
    <n v="5.94"/>
    <s v="No"/>
    <s v="No"/>
    <s v="No"/>
    <s v="No major surgery"/>
    <x v="1"/>
    <n v="0"/>
    <s v="No"/>
    <s v="No"/>
    <s v="Underweight"/>
    <s v="Prediabetes"/>
  </r>
  <r>
    <s v="Id2014"/>
    <n v="30.875"/>
    <n v="5.54"/>
    <s v="No"/>
    <s v="No"/>
    <s v="No"/>
    <s v="No major surgery"/>
    <x v="1"/>
    <n v="0"/>
    <s v="No"/>
    <s v="No"/>
    <s v="Obesity"/>
    <s v="Normal"/>
  </r>
  <r>
    <s v="Id2015"/>
    <n v="31.79"/>
    <n v="7.09"/>
    <s v="No"/>
    <s v="No"/>
    <s v="No"/>
    <s v="No major surgery"/>
    <x v="1"/>
    <n v="0"/>
    <s v="No"/>
    <s v="No"/>
    <s v="Obesity"/>
    <s v="Diabetes"/>
  </r>
  <r>
    <s v="Id2016"/>
    <n v="28.48"/>
    <n v="6.22"/>
    <s v="yes"/>
    <s v="No"/>
    <s v="Yes"/>
    <n v="1"/>
    <x v="1"/>
    <n v="1"/>
    <s v="Yes"/>
    <s v="No"/>
    <s v="OverWeight"/>
    <s v="Prediabetes"/>
  </r>
  <r>
    <s v="Id2017"/>
    <n v="26.6"/>
    <n v="4.33"/>
    <s v="No"/>
    <s v="No"/>
    <s v="No"/>
    <n v="1"/>
    <x v="1"/>
    <n v="1"/>
    <s v="No"/>
    <s v="No"/>
    <s v="OverWeight"/>
    <s v="Normal"/>
  </r>
  <r>
    <s v="Id2018"/>
    <n v="25.27"/>
    <n v="5.83"/>
    <s v="No"/>
    <s v="No"/>
    <s v="No"/>
    <n v="1"/>
    <x v="1"/>
    <n v="1"/>
    <s v="No"/>
    <s v="No"/>
    <s v="OverWeight"/>
    <s v="Prediabetes"/>
  </r>
  <r>
    <s v="Id2019"/>
    <n v="34.484999999999999"/>
    <n v="4.7"/>
    <s v="yes"/>
    <s v="No"/>
    <s v="Yes"/>
    <n v="1"/>
    <x v="1"/>
    <n v="1"/>
    <s v="Yes"/>
    <s v="No"/>
    <s v="Obesity"/>
    <s v="Normal"/>
  </r>
  <r>
    <s v="Id202"/>
    <n v="32.9"/>
    <n v="6.26"/>
    <s v="yes"/>
    <s v="No"/>
    <s v="No"/>
    <s v="No major surgery"/>
    <x v="0"/>
    <n v="0"/>
    <s v="Yes"/>
    <s v="Yes"/>
    <s v="Obesity"/>
    <s v="Prediabetes"/>
  </r>
  <r>
    <s v="Id2020"/>
    <n v="15.57"/>
    <n v="4.07"/>
    <s v="yes"/>
    <s v="No"/>
    <s v="No"/>
    <n v="1"/>
    <x v="1"/>
    <n v="1"/>
    <s v="Yes"/>
    <s v="No"/>
    <s v="Underweight"/>
    <s v="Normal"/>
  </r>
  <r>
    <s v="Id2021"/>
    <n v="30.36"/>
    <n v="9.39"/>
    <s v="No"/>
    <s v="No"/>
    <s v="No"/>
    <s v="No major surgery"/>
    <x v="1"/>
    <n v="0"/>
    <s v="No"/>
    <s v="No"/>
    <s v="Obesity"/>
    <s v="Diabetes"/>
  </r>
  <r>
    <s v="Id2022"/>
    <n v="19.37"/>
    <n v="4.18"/>
    <s v="No"/>
    <s v="No"/>
    <s v="No"/>
    <s v="No major surgery"/>
    <x v="1"/>
    <n v="0"/>
    <s v="No"/>
    <s v="No"/>
    <s v="NormalWeight"/>
    <s v="Normal"/>
  </r>
  <r>
    <s v="Id2023"/>
    <n v="16.71"/>
    <n v="4.18"/>
    <s v="No"/>
    <s v="No"/>
    <s v="No"/>
    <n v="1"/>
    <x v="1"/>
    <n v="1"/>
    <s v="No"/>
    <s v="No"/>
    <s v="Underweight"/>
    <s v="Normal"/>
  </r>
  <r>
    <s v="Id2024"/>
    <n v="24.1"/>
    <n v="4.4000000000000004"/>
    <s v="yes"/>
    <s v="No"/>
    <s v="No"/>
    <n v="1"/>
    <x v="1"/>
    <n v="1"/>
    <s v="Yes"/>
    <s v="No"/>
    <s v="NormalWeight"/>
    <s v="Normal"/>
  </r>
  <r>
    <s v="Id2025"/>
    <n v="29.77"/>
    <n v="9.9"/>
    <s v="No"/>
    <s v="No"/>
    <s v="No"/>
    <s v="No major surgery"/>
    <x v="1"/>
    <n v="0"/>
    <s v="No"/>
    <s v="No"/>
    <s v="OverWeight"/>
    <s v="Diabetes"/>
  </r>
  <r>
    <s v="Id2026"/>
    <n v="46.53"/>
    <n v="4.84"/>
    <s v="yes"/>
    <s v="No"/>
    <s v="No"/>
    <s v="No major surgery"/>
    <x v="1"/>
    <n v="0"/>
    <s v="Yes"/>
    <s v="No"/>
    <s v="Obesity"/>
    <s v="Normal"/>
  </r>
  <r>
    <s v="Id2027"/>
    <n v="23.4"/>
    <n v="5.53"/>
    <s v="No"/>
    <s v="No"/>
    <s v="Yes"/>
    <n v="1"/>
    <x v="1"/>
    <n v="1"/>
    <s v="No"/>
    <s v="No"/>
    <s v="NormalWeight"/>
    <s v="Normal"/>
  </r>
  <r>
    <s v="Id2028"/>
    <n v="30"/>
    <n v="4.33"/>
    <s v="yes"/>
    <s v="No"/>
    <s v="No"/>
    <s v="No major surgery"/>
    <x v="1"/>
    <n v="0"/>
    <s v="Yes"/>
    <s v="No"/>
    <s v="OverWeight"/>
    <s v="Normal"/>
  </r>
  <r>
    <s v="Id2029"/>
    <n v="29.15"/>
    <n v="4.91"/>
    <s v="yes"/>
    <s v="No"/>
    <s v="No"/>
    <s v="No major surgery"/>
    <x v="1"/>
    <n v="0"/>
    <s v="Yes"/>
    <s v="No"/>
    <s v="OverWeight"/>
    <s v="Normal"/>
  </r>
  <r>
    <s v="Id203"/>
    <n v="29.78"/>
    <n v="10.27"/>
    <s v="yes"/>
    <s v="No"/>
    <s v="Yes"/>
    <n v="1"/>
    <x v="0"/>
    <n v="1"/>
    <s v="Yes"/>
    <s v="Yes"/>
    <s v="OverWeight"/>
    <s v="Diabetes"/>
  </r>
  <r>
    <s v="Id2030"/>
    <n v="34.865000000000002"/>
    <n v="4.8"/>
    <s v="No"/>
    <s v="No"/>
    <s v="No"/>
    <s v="No major surgery"/>
    <x v="1"/>
    <n v="0"/>
    <s v="No"/>
    <s v="No"/>
    <s v="Obesity"/>
    <s v="Normal"/>
  </r>
  <r>
    <s v="Id2031"/>
    <n v="28.12"/>
    <n v="5.55"/>
    <s v="yes"/>
    <s v="yes"/>
    <s v="No"/>
    <n v="2"/>
    <x v="1"/>
    <n v="2"/>
    <s v="Yes"/>
    <s v="No"/>
    <s v="OverWeight"/>
    <s v="Normal"/>
  </r>
  <r>
    <s v="Id2032"/>
    <n v="29.45"/>
    <n v="5.24"/>
    <s v="yes"/>
    <s v="No"/>
    <s v="No"/>
    <s v="No major surgery"/>
    <x v="1"/>
    <n v="0"/>
    <s v="Yes"/>
    <s v="No"/>
    <s v="OverWeight"/>
    <s v="Normal"/>
  </r>
  <r>
    <s v="Id2033"/>
    <n v="27.94"/>
    <n v="6.08"/>
    <s v="No"/>
    <s v="No"/>
    <s v="Yes"/>
    <n v="1"/>
    <x v="1"/>
    <n v="1"/>
    <s v="No"/>
    <s v="No"/>
    <s v="OverWeight"/>
    <s v="Prediabetes"/>
  </r>
  <r>
    <s v="Id2034"/>
    <n v="27.2"/>
    <n v="5.83"/>
    <s v="No"/>
    <s v="No"/>
    <s v="Yes"/>
    <n v="1"/>
    <x v="1"/>
    <n v="1"/>
    <s v="No"/>
    <s v="No"/>
    <s v="OverWeight"/>
    <s v="Prediabetes"/>
  </r>
  <r>
    <s v="Id2035"/>
    <n v="33.344999999999999"/>
    <n v="4.29"/>
    <s v="No"/>
    <s v="No"/>
    <s v="No"/>
    <n v="1"/>
    <x v="1"/>
    <n v="1"/>
    <s v="No"/>
    <s v="No"/>
    <s v="Obesity"/>
    <s v="Normal"/>
  </r>
  <r>
    <s v="Id2036"/>
    <n v="29.925000000000001"/>
    <n v="5.3"/>
    <s v="No"/>
    <s v="No"/>
    <s v="No"/>
    <n v="1"/>
    <x v="1"/>
    <n v="1"/>
    <s v="No"/>
    <s v="No"/>
    <s v="OverWeight"/>
    <s v="Normal"/>
  </r>
  <r>
    <s v="Id2037"/>
    <n v="24.225000000000001"/>
    <n v="4.42"/>
    <s v="No"/>
    <s v="No"/>
    <s v="No"/>
    <n v="1"/>
    <x v="1"/>
    <n v="1"/>
    <s v="No"/>
    <s v="No"/>
    <s v="NormalWeight"/>
    <s v="Normal"/>
  </r>
  <r>
    <s v="Id2038"/>
    <n v="29.68"/>
    <n v="5.68"/>
    <s v="No"/>
    <s v="yes"/>
    <s v="No"/>
    <n v="1"/>
    <x v="1"/>
    <n v="1"/>
    <s v="No"/>
    <s v="No"/>
    <s v="OverWeight"/>
    <s v="Normal"/>
  </r>
  <r>
    <s v="Id2039"/>
    <n v="20.614999999999998"/>
    <n v="6.05"/>
    <s v="No"/>
    <s v="No"/>
    <s v="Yes"/>
    <n v="1"/>
    <x v="1"/>
    <n v="1"/>
    <s v="No"/>
    <s v="No"/>
    <s v="NormalWeight"/>
    <s v="Prediabetes"/>
  </r>
  <r>
    <s v="Id204"/>
    <n v="32.78"/>
    <n v="5.27"/>
    <s v="No"/>
    <s v="No"/>
    <s v="No"/>
    <s v="No major surgery"/>
    <x v="0"/>
    <n v="0"/>
    <s v="No"/>
    <s v="Yes"/>
    <s v="Obesity"/>
    <s v="Normal"/>
  </r>
  <r>
    <s v="Id2040"/>
    <n v="32.119999999999997"/>
    <n v="5.33"/>
    <s v="No"/>
    <s v="yes"/>
    <s v="No"/>
    <n v="1"/>
    <x v="1"/>
    <n v="1"/>
    <s v="No"/>
    <s v="No"/>
    <s v="Obesity"/>
    <s v="Normal"/>
  </r>
  <r>
    <s v="Id2041"/>
    <n v="27.36"/>
    <n v="6.22"/>
    <s v="No"/>
    <s v="No"/>
    <s v="No"/>
    <s v="No major surgery"/>
    <x v="1"/>
    <n v="0"/>
    <s v="No"/>
    <s v="No"/>
    <s v="OverWeight"/>
    <s v="Prediabetes"/>
  </r>
  <r>
    <s v="Id2042"/>
    <n v="17.385000000000002"/>
    <n v="5.84"/>
    <s v="No"/>
    <s v="No"/>
    <s v="No"/>
    <s v="No major surgery"/>
    <x v="1"/>
    <n v="0"/>
    <s v="No"/>
    <s v="No"/>
    <s v="Underweight"/>
    <s v="Prediabetes"/>
  </r>
  <r>
    <s v="Id2043"/>
    <n v="30.13"/>
    <n v="5.71"/>
    <s v="No"/>
    <s v="yes"/>
    <s v="No"/>
    <n v="1"/>
    <x v="1"/>
    <n v="1"/>
    <s v="No"/>
    <s v="No"/>
    <s v="Obesity"/>
    <s v="Prediabetes"/>
  </r>
  <r>
    <s v="Id2044"/>
    <n v="25.44"/>
    <n v="6.04"/>
    <s v="yes"/>
    <s v="No"/>
    <s v="Yes"/>
    <n v="1"/>
    <x v="1"/>
    <n v="1"/>
    <s v="Yes"/>
    <s v="No"/>
    <s v="OverWeight"/>
    <s v="Prediabetes"/>
  </r>
  <r>
    <s v="Id2045"/>
    <n v="39.805"/>
    <n v="4.38"/>
    <s v="No"/>
    <s v="yes"/>
    <s v="No"/>
    <n v="1"/>
    <x v="1"/>
    <n v="1"/>
    <s v="No"/>
    <s v="No"/>
    <s v="Obesity"/>
    <s v="Normal"/>
  </r>
  <r>
    <s v="Id2046"/>
    <n v="30.4"/>
    <n v="5.56"/>
    <s v="yes"/>
    <s v="yes"/>
    <s v="No"/>
    <n v="1"/>
    <x v="1"/>
    <n v="1"/>
    <s v="Yes"/>
    <s v="No"/>
    <s v="Obesity"/>
    <s v="Normal"/>
  </r>
  <r>
    <s v="Id2047"/>
    <n v="23.18"/>
    <n v="4.24"/>
    <s v="No"/>
    <s v="yes"/>
    <s v="No"/>
    <n v="1"/>
    <x v="1"/>
    <n v="1"/>
    <s v="No"/>
    <s v="No"/>
    <s v="NormalWeight"/>
    <s v="Normal"/>
  </r>
  <r>
    <s v="Id2048"/>
    <n v="39.615000000000002"/>
    <n v="6.32"/>
    <s v="No"/>
    <s v="No"/>
    <s v="Yes"/>
    <n v="1"/>
    <x v="1"/>
    <n v="1"/>
    <s v="No"/>
    <s v="No"/>
    <s v="Obesity"/>
    <s v="Prediabetes"/>
  </r>
  <r>
    <s v="Id2049"/>
    <n v="30.59"/>
    <n v="6.3"/>
    <s v="yes"/>
    <s v="No"/>
    <s v="Yes"/>
    <n v="1"/>
    <x v="1"/>
    <n v="1"/>
    <s v="Yes"/>
    <s v="No"/>
    <s v="Obesity"/>
    <s v="Prediabetes"/>
  </r>
  <r>
    <s v="Id205"/>
    <n v="41.65"/>
    <n v="10.73"/>
    <s v="yes"/>
    <s v="No"/>
    <s v="No"/>
    <s v="No major surgery"/>
    <x v="0"/>
    <n v="0"/>
    <s v="Yes"/>
    <s v="Yes"/>
    <s v="Obesity"/>
    <s v="Diabetes"/>
  </r>
  <r>
    <s v="Id2050"/>
    <n v="16.72"/>
    <n v="4.38"/>
    <s v="yes"/>
    <s v="No"/>
    <s v="No"/>
    <n v="1"/>
    <x v="1"/>
    <n v="1"/>
    <s v="Yes"/>
    <s v="No"/>
    <s v="Underweight"/>
    <s v="Normal"/>
  </r>
  <r>
    <s v="Id2051"/>
    <n v="26.22"/>
    <n v="4.6500000000000004"/>
    <s v="yes"/>
    <s v="No"/>
    <s v="Yes"/>
    <n v="1"/>
    <x v="1"/>
    <n v="1"/>
    <s v="Yes"/>
    <s v="No"/>
    <s v="OverWeight"/>
    <s v="Normal"/>
  </r>
  <r>
    <s v="Id2052"/>
    <n v="31.824999999999999"/>
    <n v="4.7"/>
    <s v="No"/>
    <s v="No"/>
    <s v="Yes"/>
    <n v="1"/>
    <x v="1"/>
    <n v="1"/>
    <s v="No"/>
    <s v="No"/>
    <s v="Obesity"/>
    <s v="Normal"/>
  </r>
  <r>
    <s v="Id2053"/>
    <n v="25.745000000000001"/>
    <n v="4.34"/>
    <s v="No"/>
    <s v="No"/>
    <s v="Yes"/>
    <n v="1"/>
    <x v="1"/>
    <n v="1"/>
    <s v="No"/>
    <s v="No"/>
    <s v="OverWeight"/>
    <s v="Normal"/>
  </r>
  <r>
    <s v="Id2054"/>
    <n v="24.605"/>
    <n v="5.62"/>
    <s v="No"/>
    <s v="No"/>
    <s v="Yes"/>
    <n v="1"/>
    <x v="1"/>
    <n v="1"/>
    <s v="No"/>
    <s v="No"/>
    <s v="NormalWeight"/>
    <s v="Normal"/>
  </r>
  <r>
    <s v="Id2055"/>
    <n v="24.51"/>
    <n v="4.24"/>
    <s v="No"/>
    <s v="No"/>
    <s v="Yes"/>
    <n v="1"/>
    <x v="1"/>
    <n v="1"/>
    <s v="No"/>
    <s v="No"/>
    <s v="NormalWeight"/>
    <s v="Normal"/>
  </r>
  <r>
    <s v="Id2056"/>
    <n v="31.065000000000001"/>
    <n v="4.57"/>
    <s v="yes"/>
    <s v="No"/>
    <s v="No"/>
    <s v="No major surgery"/>
    <x v="1"/>
    <n v="0"/>
    <s v="Yes"/>
    <s v="No"/>
    <s v="Obesity"/>
    <s v="Normal"/>
  </r>
  <r>
    <s v="Id2057"/>
    <n v="28.12"/>
    <n v="5.05"/>
    <s v="No"/>
    <s v="No"/>
    <s v="No"/>
    <s v="No major surgery"/>
    <x v="1"/>
    <n v="0"/>
    <s v="No"/>
    <s v="No"/>
    <s v="OverWeight"/>
    <s v="Normal"/>
  </r>
  <r>
    <s v="Id2058"/>
    <n v="38.06"/>
    <n v="6.16"/>
    <s v="No"/>
    <s v="No"/>
    <s v="No"/>
    <s v="No major surgery"/>
    <x v="1"/>
    <n v="0"/>
    <s v="No"/>
    <s v="No"/>
    <s v="Obesity"/>
    <s v="Prediabetes"/>
  </r>
  <r>
    <s v="Id2059"/>
    <n v="24.96"/>
    <n v="4.57"/>
    <s v="No"/>
    <s v="No"/>
    <s v="No"/>
    <s v="No major surgery"/>
    <x v="1"/>
    <n v="0"/>
    <s v="No"/>
    <s v="No"/>
    <s v="NormalWeight"/>
    <s v="Normal"/>
  </r>
  <r>
    <s v="Id206"/>
    <n v="50.79"/>
    <n v="4.45"/>
    <s v="No"/>
    <s v="No"/>
    <s v="No"/>
    <n v="1"/>
    <x v="0"/>
    <n v="1"/>
    <s v="No"/>
    <s v="Yes"/>
    <s v="Obesity"/>
    <s v="Normal"/>
  </r>
  <r>
    <s v="Id2060"/>
    <n v="17.670000000000002"/>
    <n v="5.53"/>
    <s v="yes"/>
    <s v="No"/>
    <s v="No"/>
    <s v="No major surgery"/>
    <x v="1"/>
    <n v="0"/>
    <s v="Yes"/>
    <s v="No"/>
    <s v="Underweight"/>
    <s v="Normal"/>
  </r>
  <r>
    <s v="Id2061"/>
    <n v="31.35"/>
    <n v="5.84"/>
    <s v="No"/>
    <s v="yes"/>
    <s v="No"/>
    <n v="1"/>
    <x v="1"/>
    <n v="1"/>
    <s v="No"/>
    <s v="No"/>
    <s v="Obesity"/>
    <s v="Prediabetes"/>
  </r>
  <r>
    <s v="Id2062"/>
    <n v="28.31"/>
    <n v="6.41"/>
    <s v="No"/>
    <s v="yes"/>
    <s v="No"/>
    <n v="1"/>
    <x v="1"/>
    <n v="1"/>
    <s v="No"/>
    <s v="No"/>
    <s v="OverWeight"/>
    <s v="Diabetes"/>
  </r>
  <r>
    <s v="Id2063"/>
    <n v="30.3"/>
    <n v="4.7300000000000004"/>
    <s v="yes"/>
    <s v="No"/>
    <s v="Yes"/>
    <n v="1"/>
    <x v="1"/>
    <n v="1"/>
    <s v="Yes"/>
    <s v="No"/>
    <s v="Obesity"/>
    <s v="Normal"/>
  </r>
  <r>
    <s v="Id2064"/>
    <n v="26.4"/>
    <n v="6.22"/>
    <s v="yes"/>
    <s v="No"/>
    <s v="No"/>
    <s v="No major surgery"/>
    <x v="1"/>
    <n v="0"/>
    <s v="Yes"/>
    <s v="No"/>
    <s v="OverWeight"/>
    <s v="Prediabetes"/>
  </r>
  <r>
    <s v="Id2065"/>
    <n v="22.135000000000002"/>
    <n v="4.46"/>
    <s v="yes"/>
    <s v="No"/>
    <s v="No"/>
    <s v="No major surgery"/>
    <x v="1"/>
    <n v="0"/>
    <s v="Yes"/>
    <s v="No"/>
    <s v="NormalWeight"/>
    <s v="Normal"/>
  </r>
  <r>
    <s v="Id2066"/>
    <n v="17.399999999999999"/>
    <n v="4.5"/>
    <s v="yes"/>
    <s v="No"/>
    <s v="No"/>
    <s v="No major surgery"/>
    <x v="1"/>
    <n v="0"/>
    <s v="Yes"/>
    <s v="No"/>
    <s v="Underweight"/>
    <s v="Normal"/>
  </r>
  <r>
    <s v="Id2067"/>
    <n v="28.06"/>
    <n v="8.93"/>
    <s v="No"/>
    <s v="No"/>
    <s v="No"/>
    <s v="No major surgery"/>
    <x v="1"/>
    <n v="0"/>
    <s v="No"/>
    <s v="No"/>
    <s v="OverWeight"/>
    <s v="Diabetes"/>
  </r>
  <r>
    <s v="Id2068"/>
    <n v="31.13"/>
    <n v="11.02"/>
    <s v="No"/>
    <s v="No"/>
    <s v="No"/>
    <s v="No major surgery"/>
    <x v="1"/>
    <n v="0"/>
    <s v="No"/>
    <s v="No"/>
    <s v="Obesity"/>
    <s v="Diabetes"/>
  </r>
  <r>
    <s v="Id2069"/>
    <n v="18.46"/>
    <n v="5.25"/>
    <s v="No"/>
    <s v="No"/>
    <s v="No"/>
    <s v="No major surgery"/>
    <x v="1"/>
    <n v="0"/>
    <s v="No"/>
    <s v="No"/>
    <s v="Underweight"/>
    <s v="Normal"/>
  </r>
  <r>
    <s v="Id207"/>
    <n v="35.43"/>
    <n v="5.25"/>
    <s v="yes"/>
    <s v="No"/>
    <s v="No"/>
    <s v="No major surgery"/>
    <x v="0"/>
    <n v="0"/>
    <s v="Yes"/>
    <s v="Yes"/>
    <s v="Obesity"/>
    <s v="Normal"/>
  </r>
  <r>
    <s v="Id2070"/>
    <n v="17.3"/>
    <n v="4.75"/>
    <s v="No"/>
    <s v="No"/>
    <s v="No"/>
    <s v="No major surgery"/>
    <x v="1"/>
    <n v="0"/>
    <s v="No"/>
    <s v="No"/>
    <s v="Underweight"/>
    <s v="Normal"/>
  </r>
  <r>
    <s v="Id2071"/>
    <n v="35.625"/>
    <n v="4.68"/>
    <s v="yes"/>
    <s v="No"/>
    <s v="Yes"/>
    <n v="1"/>
    <x v="1"/>
    <n v="1"/>
    <s v="Yes"/>
    <s v="No"/>
    <s v="Obesity"/>
    <s v="Normal"/>
  </r>
  <r>
    <s v="Id2072"/>
    <n v="20.234999999999999"/>
    <n v="6.17"/>
    <s v="yes"/>
    <s v="yes"/>
    <s v="No"/>
    <n v="2"/>
    <x v="1"/>
    <n v="2"/>
    <s v="Yes"/>
    <s v="No"/>
    <s v="NormalWeight"/>
    <s v="Prediabetes"/>
  </r>
  <r>
    <s v="Id2073"/>
    <n v="27.55"/>
    <n v="4.5599999999999996"/>
    <s v="yes"/>
    <s v="No"/>
    <s v="Yes"/>
    <n v="1"/>
    <x v="1"/>
    <n v="1"/>
    <s v="Yes"/>
    <s v="No"/>
    <s v="OverWeight"/>
    <s v="Normal"/>
  </r>
  <r>
    <s v="Id2074"/>
    <n v="17.97"/>
    <n v="6.3"/>
    <s v="No"/>
    <s v="No"/>
    <s v="No"/>
    <s v="No major surgery"/>
    <x v="1"/>
    <n v="0"/>
    <s v="No"/>
    <s v="No"/>
    <s v="Underweight"/>
    <s v="Prediabetes"/>
  </r>
  <r>
    <s v="Id2075"/>
    <n v="29.98"/>
    <n v="6.03"/>
    <s v="No"/>
    <s v="yes"/>
    <s v="No"/>
    <n v="1"/>
    <x v="1"/>
    <n v="1"/>
    <s v="No"/>
    <s v="No"/>
    <s v="OverWeight"/>
    <s v="Prediabetes"/>
  </r>
  <r>
    <s v="Id2076"/>
    <n v="33.659999999999997"/>
    <n v="4.2"/>
    <s v="yes"/>
    <s v="No"/>
    <s v="No"/>
    <n v="1"/>
    <x v="1"/>
    <n v="1"/>
    <s v="Yes"/>
    <s v="No"/>
    <s v="Obesity"/>
    <s v="Normal"/>
  </r>
  <r>
    <s v="Id2077"/>
    <n v="32.67"/>
    <n v="5.61"/>
    <s v="yes"/>
    <s v="No"/>
    <s v="No"/>
    <n v="1"/>
    <x v="1"/>
    <n v="1"/>
    <s v="Yes"/>
    <s v="No"/>
    <s v="Obesity"/>
    <s v="Normal"/>
  </r>
  <r>
    <s v="Id2078"/>
    <n v="30.5"/>
    <n v="5.88"/>
    <s v="yes"/>
    <s v="No"/>
    <s v="No"/>
    <n v="1"/>
    <x v="1"/>
    <n v="1"/>
    <s v="Yes"/>
    <s v="No"/>
    <s v="Obesity"/>
    <s v="Prediabetes"/>
  </r>
  <r>
    <s v="Id2079"/>
    <n v="23.1"/>
    <n v="5.92"/>
    <s v="yes"/>
    <s v="No"/>
    <s v="No"/>
    <n v="1"/>
    <x v="1"/>
    <n v="1"/>
    <s v="Yes"/>
    <s v="No"/>
    <s v="NormalWeight"/>
    <s v="Prediabetes"/>
  </r>
  <r>
    <s v="Id208"/>
    <n v="35.25"/>
    <n v="9.51"/>
    <s v="No"/>
    <s v="No"/>
    <s v="No"/>
    <s v="No major surgery"/>
    <x v="0"/>
    <n v="0"/>
    <s v="No"/>
    <s v="Yes"/>
    <s v="Obesity"/>
    <s v="Diabetes"/>
  </r>
  <r>
    <s v="Id2080"/>
    <n v="39.49"/>
    <n v="4.8099999999999996"/>
    <s v="No"/>
    <s v="No"/>
    <s v="No"/>
    <n v="1"/>
    <x v="1"/>
    <n v="1"/>
    <s v="No"/>
    <s v="No"/>
    <s v="Obesity"/>
    <s v="Normal"/>
  </r>
  <r>
    <s v="Id2081"/>
    <n v="33.99"/>
    <n v="4.55"/>
    <s v="No"/>
    <s v="No"/>
    <s v="No"/>
    <n v="1"/>
    <x v="1"/>
    <n v="1"/>
    <s v="No"/>
    <s v="No"/>
    <s v="Obesity"/>
    <s v="Normal"/>
  </r>
  <r>
    <s v="Id2082"/>
    <n v="27.72"/>
    <n v="6.43"/>
    <s v="No"/>
    <s v="No"/>
    <s v="No"/>
    <n v="1"/>
    <x v="1"/>
    <n v="1"/>
    <s v="No"/>
    <s v="No"/>
    <s v="OverWeight"/>
    <s v="Diabetes"/>
  </r>
  <r>
    <s v="Id2083"/>
    <n v="30.59"/>
    <n v="11.62"/>
    <s v="No"/>
    <s v="No"/>
    <s v="No"/>
    <s v="No major surgery"/>
    <x v="1"/>
    <n v="0"/>
    <s v="No"/>
    <s v="No"/>
    <s v="Obesity"/>
    <s v="Diabetes"/>
  </r>
  <r>
    <s v="Id2084"/>
    <n v="22.6"/>
    <n v="6.04"/>
    <s v="No"/>
    <s v="No"/>
    <s v="No"/>
    <n v="1"/>
    <x v="1"/>
    <n v="1"/>
    <s v="No"/>
    <s v="No"/>
    <s v="NormalWeight"/>
    <s v="Prediabetes"/>
  </r>
  <r>
    <s v="Id2085"/>
    <n v="28.785"/>
    <n v="8.82"/>
    <s v="No"/>
    <s v="No"/>
    <s v="No"/>
    <s v="No major surgery"/>
    <x v="1"/>
    <n v="0"/>
    <s v="No"/>
    <s v="No"/>
    <s v="OverWeight"/>
    <s v="Diabetes"/>
  </r>
  <r>
    <s v="Id2086"/>
    <n v="50.38"/>
    <n v="5.8"/>
    <s v="No"/>
    <s v="No"/>
    <s v="No"/>
    <s v="No major surgery"/>
    <x v="1"/>
    <n v="0"/>
    <s v="No"/>
    <s v="No"/>
    <s v="Obesity"/>
    <s v="Prediabetes"/>
  </r>
  <r>
    <s v="Id2087"/>
    <n v="35.200000000000003"/>
    <n v="4.28"/>
    <s v="No"/>
    <s v="No"/>
    <s v="No"/>
    <s v="No major surgery"/>
    <x v="1"/>
    <n v="0"/>
    <s v="No"/>
    <s v="No"/>
    <s v="Obesity"/>
    <s v="Normal"/>
  </r>
  <r>
    <s v="Id2088"/>
    <n v="35.72"/>
    <n v="5.5"/>
    <s v="yes"/>
    <s v="No"/>
    <s v="No"/>
    <s v="No major surgery"/>
    <x v="1"/>
    <n v="0"/>
    <s v="Yes"/>
    <s v="No"/>
    <s v="Obesity"/>
    <s v="Normal"/>
  </r>
  <r>
    <s v="Id2089"/>
    <n v="24.51"/>
    <n v="4.6900000000000004"/>
    <s v="No"/>
    <s v="No"/>
    <s v="No"/>
    <s v="No major surgery"/>
    <x v="1"/>
    <n v="0"/>
    <s v="No"/>
    <s v="No"/>
    <s v="NormalWeight"/>
    <s v="Normal"/>
  </r>
  <r>
    <s v="Id209"/>
    <n v="36.85"/>
    <n v="11.12"/>
    <s v="No"/>
    <s v="No"/>
    <s v="No"/>
    <s v="No major surgery"/>
    <x v="0"/>
    <n v="0"/>
    <s v="No"/>
    <s v="Yes"/>
    <s v="Obesity"/>
    <s v="Diabetes"/>
  </r>
  <r>
    <s v="Id2090"/>
    <n v="23.844999999999999"/>
    <n v="4.43"/>
    <s v="No"/>
    <s v="No"/>
    <s v="No"/>
    <s v="No major surgery"/>
    <x v="1"/>
    <n v="0"/>
    <s v="No"/>
    <s v="No"/>
    <s v="NormalWeight"/>
    <s v="Normal"/>
  </r>
  <r>
    <s v="Id2091"/>
    <n v="15.68"/>
    <n v="6.16"/>
    <s v="yes"/>
    <s v="No"/>
    <s v="No"/>
    <n v="1"/>
    <x v="1"/>
    <n v="1"/>
    <s v="Yes"/>
    <s v="No"/>
    <s v="Underweight"/>
    <s v="Prediabetes"/>
  </r>
  <r>
    <s v="Id2092"/>
    <n v="32.395000000000003"/>
    <n v="6.66"/>
    <s v="No"/>
    <s v="No"/>
    <s v="No"/>
    <s v="No major surgery"/>
    <x v="1"/>
    <n v="0"/>
    <s v="No"/>
    <s v="No"/>
    <s v="Obesity"/>
    <s v="Diabetes"/>
  </r>
  <r>
    <s v="Id2093"/>
    <n v="23.655000000000001"/>
    <n v="5.92"/>
    <s v="No"/>
    <s v="No"/>
    <s v="No"/>
    <n v="1"/>
    <x v="1"/>
    <n v="1"/>
    <s v="No"/>
    <s v="No"/>
    <s v="NormalWeight"/>
    <s v="Prediabetes"/>
  </r>
  <r>
    <s v="Id2094"/>
    <n v="28.4"/>
    <n v="5.97"/>
    <s v="No"/>
    <s v="No"/>
    <s v="Yes"/>
    <n v="1"/>
    <x v="1"/>
    <n v="1"/>
    <s v="No"/>
    <s v="No"/>
    <s v="OverWeight"/>
    <s v="Prediabetes"/>
  </r>
  <r>
    <s v="Id2095"/>
    <n v="35.42"/>
    <n v="4.6399999999999997"/>
    <s v="yes"/>
    <s v="No"/>
    <s v="No"/>
    <s v="No major surgery"/>
    <x v="1"/>
    <n v="0"/>
    <s v="Yes"/>
    <s v="No"/>
    <s v="Obesity"/>
    <s v="Normal"/>
  </r>
  <r>
    <s v="Id2096"/>
    <n v="26.18"/>
    <n v="6.12"/>
    <s v="No"/>
    <s v="yes"/>
    <s v="No"/>
    <n v="1"/>
    <x v="1"/>
    <n v="1"/>
    <s v="No"/>
    <s v="No"/>
    <s v="OverWeight"/>
    <s v="Prediabetes"/>
  </r>
  <r>
    <s v="Id2097"/>
    <n v="20.8"/>
    <n v="4.87"/>
    <s v="yes"/>
    <s v="No"/>
    <s v="No"/>
    <s v="No major surgery"/>
    <x v="1"/>
    <n v="0"/>
    <s v="Yes"/>
    <s v="No"/>
    <s v="NormalWeight"/>
    <s v="Normal"/>
  </r>
  <r>
    <s v="Id2098"/>
    <n v="15.82"/>
    <n v="4.5999999999999996"/>
    <s v="No"/>
    <s v="No"/>
    <s v="No"/>
    <s v="No major surgery"/>
    <x v="1"/>
    <n v="0"/>
    <s v="No"/>
    <s v="No"/>
    <s v="Underweight"/>
    <s v="Normal"/>
  </r>
  <r>
    <s v="Id2099"/>
    <n v="17.670000000000002"/>
    <n v="4.78"/>
    <s v="No"/>
    <s v="No"/>
    <s v="No"/>
    <s v="No major surgery"/>
    <x v="1"/>
    <n v="0"/>
    <s v="No"/>
    <s v="No"/>
    <s v="Underweight"/>
    <s v="Normal"/>
  </r>
  <r>
    <s v="Id21"/>
    <n v="36.299999999999997"/>
    <n v="11.5"/>
    <s v="yes"/>
    <s v="No"/>
    <s v="No"/>
    <n v="2"/>
    <x v="0"/>
    <n v="2"/>
    <s v="Yes"/>
    <s v="Yes"/>
    <s v="Obesity"/>
    <s v="Diabetes"/>
  </r>
  <r>
    <s v="Id210"/>
    <n v="31.02"/>
    <n v="4.5599999999999996"/>
    <s v="No"/>
    <s v="yes"/>
    <s v="No"/>
    <n v="1"/>
    <x v="0"/>
    <n v="1"/>
    <s v="No"/>
    <s v="Yes"/>
    <s v="Obesity"/>
    <s v="Normal"/>
  </r>
  <r>
    <s v="Id2100"/>
    <n v="31.92"/>
    <n v="11.05"/>
    <s v="No"/>
    <s v="No"/>
    <s v="No"/>
    <s v="No major surgery"/>
    <x v="1"/>
    <n v="0"/>
    <s v="No"/>
    <s v="No"/>
    <s v="Obesity"/>
    <s v="Diabetes"/>
  </r>
  <r>
    <s v="Id2101"/>
    <n v="28.975000000000001"/>
    <n v="7.62"/>
    <s v="No"/>
    <s v="No"/>
    <s v="No"/>
    <s v="No major surgery"/>
    <x v="1"/>
    <n v="0"/>
    <s v="No"/>
    <s v="No"/>
    <s v="OverWeight"/>
    <s v="Diabetes"/>
  </r>
  <r>
    <s v="Id2102"/>
    <n v="31.73"/>
    <n v="4.78"/>
    <s v="yes"/>
    <s v="yes"/>
    <s v="No"/>
    <n v="2"/>
    <x v="1"/>
    <n v="2"/>
    <s v="Yes"/>
    <s v="No"/>
    <s v="Obesity"/>
    <s v="Normal"/>
  </r>
  <r>
    <s v="Id2103"/>
    <n v="28.88"/>
    <n v="6.09"/>
    <s v="yes"/>
    <s v="yes"/>
    <s v="No"/>
    <n v="2"/>
    <x v="1"/>
    <n v="2"/>
    <s v="Yes"/>
    <s v="No"/>
    <s v="OverWeight"/>
    <s v="Prediabetes"/>
  </r>
  <r>
    <s v="Id2104"/>
    <n v="25.555"/>
    <n v="5.1100000000000003"/>
    <s v="No"/>
    <s v="No"/>
    <s v="Yes"/>
    <n v="1"/>
    <x v="1"/>
    <n v="1"/>
    <s v="No"/>
    <s v="No"/>
    <s v="OverWeight"/>
    <s v="Normal"/>
  </r>
  <r>
    <s v="Id2105"/>
    <n v="37.29"/>
    <n v="4.46"/>
    <s v="No"/>
    <s v="yes"/>
    <s v="No"/>
    <n v="1"/>
    <x v="1"/>
    <n v="1"/>
    <s v="No"/>
    <s v="No"/>
    <s v="Obesity"/>
    <s v="Normal"/>
  </r>
  <r>
    <s v="Id2106"/>
    <n v="40.28"/>
    <n v="6.11"/>
    <s v="No"/>
    <s v="yes"/>
    <s v="No"/>
    <n v="1"/>
    <x v="1"/>
    <n v="1"/>
    <s v="No"/>
    <s v="No"/>
    <s v="Obesity"/>
    <s v="Prediabetes"/>
  </r>
  <r>
    <s v="Id2107"/>
    <n v="40.185000000000002"/>
    <n v="4.66"/>
    <s v="No"/>
    <s v="yes"/>
    <s v="No"/>
    <n v="1"/>
    <x v="1"/>
    <n v="1"/>
    <s v="No"/>
    <s v="No"/>
    <s v="Obesity"/>
    <s v="Normal"/>
  </r>
  <r>
    <s v="Id2108"/>
    <n v="23.57"/>
    <n v="6.14"/>
    <s v="No"/>
    <s v="No"/>
    <s v="No"/>
    <s v="No major surgery"/>
    <x v="1"/>
    <n v="0"/>
    <s v="No"/>
    <s v="No"/>
    <s v="NormalWeight"/>
    <s v="Prediabetes"/>
  </r>
  <r>
    <s v="Id2109"/>
    <n v="35.625"/>
    <n v="6.21"/>
    <s v="No"/>
    <s v="yes"/>
    <s v="No"/>
    <n v="1"/>
    <x v="1"/>
    <n v="1"/>
    <s v="No"/>
    <s v="No"/>
    <s v="Obesity"/>
    <s v="Prediabetes"/>
  </r>
  <r>
    <s v="Id211"/>
    <n v="35.6"/>
    <n v="4.0199999999999996"/>
    <s v="yes"/>
    <s v="yes"/>
    <s v="No"/>
    <n v="2"/>
    <x v="0"/>
    <n v="2"/>
    <s v="Yes"/>
    <s v="Yes"/>
    <s v="Obesity"/>
    <s v="Normal"/>
  </r>
  <r>
    <s v="Id2110"/>
    <n v="33.155000000000001"/>
    <n v="4.5999999999999996"/>
    <s v="No"/>
    <s v="yes"/>
    <s v="No"/>
    <n v="1"/>
    <x v="1"/>
    <n v="1"/>
    <s v="No"/>
    <s v="No"/>
    <s v="Obesity"/>
    <s v="Normal"/>
  </r>
  <r>
    <s v="Id2111"/>
    <n v="31.92"/>
    <n v="5.04"/>
    <s v="No"/>
    <s v="yes"/>
    <s v="No"/>
    <n v="1"/>
    <x v="1"/>
    <n v="1"/>
    <s v="No"/>
    <s v="No"/>
    <s v="Obesity"/>
    <s v="Normal"/>
  </r>
  <r>
    <s v="Id2112"/>
    <n v="30.305"/>
    <n v="5.08"/>
    <s v="No"/>
    <s v="yes"/>
    <s v="No"/>
    <n v="1"/>
    <x v="1"/>
    <n v="1"/>
    <s v="No"/>
    <s v="No"/>
    <s v="Obesity"/>
    <s v="Normal"/>
  </r>
  <r>
    <s v="Id2113"/>
    <n v="30.114999999999998"/>
    <n v="4.38"/>
    <s v="No"/>
    <s v="yes"/>
    <s v="No"/>
    <n v="1"/>
    <x v="1"/>
    <n v="1"/>
    <s v="No"/>
    <s v="No"/>
    <s v="Obesity"/>
    <s v="Normal"/>
  </r>
  <r>
    <s v="Id2114"/>
    <n v="24.09"/>
    <n v="4.79"/>
    <s v="No"/>
    <s v="yes"/>
    <s v="No"/>
    <n v="1"/>
    <x v="1"/>
    <n v="1"/>
    <s v="No"/>
    <s v="No"/>
    <s v="NormalWeight"/>
    <s v="Normal"/>
  </r>
  <r>
    <s v="Id2115"/>
    <n v="28.215"/>
    <n v="4.21"/>
    <s v="No"/>
    <s v="yes"/>
    <s v="No"/>
    <n v="1"/>
    <x v="1"/>
    <n v="1"/>
    <s v="No"/>
    <s v="No"/>
    <s v="OverWeight"/>
    <s v="Normal"/>
  </r>
  <r>
    <s v="Id2116"/>
    <n v="26.315000000000001"/>
    <n v="5.47"/>
    <s v="No"/>
    <s v="yes"/>
    <s v="No"/>
    <n v="1"/>
    <x v="1"/>
    <n v="1"/>
    <s v="No"/>
    <s v="No"/>
    <s v="OverWeight"/>
    <s v="Normal"/>
  </r>
  <r>
    <s v="Id2117"/>
    <n v="25.08"/>
    <n v="5.09"/>
    <s v="No"/>
    <s v="yes"/>
    <s v="No"/>
    <n v="1"/>
    <x v="1"/>
    <n v="1"/>
    <s v="No"/>
    <s v="No"/>
    <s v="OverWeight"/>
    <s v="Normal"/>
  </r>
  <r>
    <s v="Id2118"/>
    <n v="15.41"/>
    <n v="5.08"/>
    <s v="No"/>
    <s v="No"/>
    <s v="No"/>
    <s v="No major surgery"/>
    <x v="1"/>
    <n v="0"/>
    <s v="No"/>
    <s v="No"/>
    <s v="Underweight"/>
    <s v="Normal"/>
  </r>
  <r>
    <s v="Id2119"/>
    <n v="23.83"/>
    <n v="5.68"/>
    <s v="No"/>
    <s v="No"/>
    <s v="No"/>
    <s v="No major surgery"/>
    <x v="1"/>
    <n v="0"/>
    <s v="No"/>
    <s v="No"/>
    <s v="NormalWeight"/>
    <s v="Normal"/>
  </r>
  <r>
    <s v="Id212"/>
    <n v="34.39"/>
    <n v="8.7200000000000006"/>
    <s v="No"/>
    <s v="No"/>
    <s v="No"/>
    <s v="No major surgery"/>
    <x v="0"/>
    <n v="0"/>
    <s v="No"/>
    <s v="Yes"/>
    <s v="Obesity"/>
    <s v="Diabetes"/>
  </r>
  <r>
    <s v="Id2120"/>
    <n v="36"/>
    <n v="4.66"/>
    <s v="No"/>
    <s v="yes"/>
    <s v="No"/>
    <n v="1"/>
    <x v="1"/>
    <n v="1"/>
    <s v="No"/>
    <s v="No"/>
    <s v="Obesity"/>
    <s v="Normal"/>
  </r>
  <r>
    <s v="Id2121"/>
    <n v="28.82"/>
    <n v="5.59"/>
    <s v="No"/>
    <s v="yes"/>
    <s v="No"/>
    <n v="1"/>
    <x v="1"/>
    <n v="1"/>
    <s v="No"/>
    <s v="No"/>
    <s v="OverWeight"/>
    <s v="Normal"/>
  </r>
  <r>
    <s v="Id2122"/>
    <n v="28.05"/>
    <n v="6.2"/>
    <s v="No"/>
    <s v="yes"/>
    <s v="No"/>
    <n v="1"/>
    <x v="1"/>
    <n v="1"/>
    <s v="No"/>
    <s v="No"/>
    <s v="OverWeight"/>
    <s v="Prediabetes"/>
  </r>
  <r>
    <s v="Id2123"/>
    <n v="27.1"/>
    <n v="4.45"/>
    <s v="No"/>
    <s v="yes"/>
    <s v="No"/>
    <n v="1"/>
    <x v="1"/>
    <n v="1"/>
    <s v="No"/>
    <s v="No"/>
    <s v="OverWeight"/>
    <s v="Normal"/>
  </r>
  <r>
    <s v="Id2124"/>
    <n v="24.3"/>
    <n v="6.1"/>
    <s v="yes"/>
    <s v="yes"/>
    <s v="No"/>
    <n v="1"/>
    <x v="1"/>
    <n v="1"/>
    <s v="Yes"/>
    <s v="No"/>
    <s v="NormalWeight"/>
    <s v="Prediabetes"/>
  </r>
  <r>
    <s v="Id2125"/>
    <n v="30.72"/>
    <n v="6.06"/>
    <s v="No"/>
    <s v="yes"/>
    <s v="No"/>
    <n v="1"/>
    <x v="1"/>
    <n v="1"/>
    <s v="No"/>
    <s v="No"/>
    <s v="Obesity"/>
    <s v="Prediabetes"/>
  </r>
  <r>
    <s v="Id2126"/>
    <n v="37.43"/>
    <n v="4.5599999999999996"/>
    <s v="No"/>
    <s v="No"/>
    <s v="Yes"/>
    <n v="1"/>
    <x v="1"/>
    <n v="1"/>
    <s v="No"/>
    <s v="No"/>
    <s v="Obesity"/>
    <s v="Normal"/>
  </r>
  <r>
    <s v="Id2127"/>
    <n v="25.74"/>
    <n v="6.41"/>
    <s v="yes"/>
    <s v="No"/>
    <s v="Yes"/>
    <n v="1"/>
    <x v="1"/>
    <n v="1"/>
    <s v="Yes"/>
    <s v="No"/>
    <s v="OverWeight"/>
    <s v="Diabetes"/>
  </r>
  <r>
    <s v="Id2128"/>
    <n v="36.575000000000003"/>
    <n v="5.57"/>
    <s v="No"/>
    <s v="No"/>
    <s v="Yes"/>
    <n v="1"/>
    <x v="1"/>
    <n v="1"/>
    <s v="No"/>
    <s v="No"/>
    <s v="Obesity"/>
    <s v="Normal"/>
  </r>
  <r>
    <s v="Id2129"/>
    <n v="35.15"/>
    <n v="5.47"/>
    <s v="No"/>
    <s v="No"/>
    <s v="Yes"/>
    <n v="1"/>
    <x v="1"/>
    <n v="1"/>
    <s v="No"/>
    <s v="No"/>
    <s v="Obesity"/>
    <s v="Normal"/>
  </r>
  <r>
    <s v="Id213"/>
    <n v="29.06"/>
    <n v="6.25"/>
    <s v="yes"/>
    <s v="No"/>
    <s v="No"/>
    <n v="1"/>
    <x v="0"/>
    <n v="1"/>
    <s v="Yes"/>
    <s v="Yes"/>
    <s v="OverWeight"/>
    <s v="Prediabetes"/>
  </r>
  <r>
    <s v="Id2130"/>
    <n v="32.11"/>
    <n v="4.43"/>
    <s v="No"/>
    <s v="No"/>
    <s v="Yes"/>
    <n v="1"/>
    <x v="1"/>
    <n v="1"/>
    <s v="No"/>
    <s v="No"/>
    <s v="Obesity"/>
    <s v="Normal"/>
  </r>
  <r>
    <s v="Id2131"/>
    <n v="30.495000000000001"/>
    <n v="4.95"/>
    <s v="No"/>
    <s v="No"/>
    <s v="Yes"/>
    <n v="1"/>
    <x v="1"/>
    <n v="1"/>
    <s v="No"/>
    <s v="No"/>
    <s v="Obesity"/>
    <s v="Normal"/>
  </r>
  <r>
    <s v="Id2132"/>
    <n v="29.24"/>
    <n v="4.04"/>
    <s v="No"/>
    <s v="yes"/>
    <s v="No"/>
    <n v="1"/>
    <x v="1"/>
    <n v="1"/>
    <s v="No"/>
    <s v="No"/>
    <s v="OverWeight"/>
    <s v="Normal"/>
  </r>
  <r>
    <s v="Id2133"/>
    <n v="22.515000000000001"/>
    <n v="5.93"/>
    <s v="No"/>
    <s v="No"/>
    <s v="Yes"/>
    <n v="1"/>
    <x v="1"/>
    <n v="1"/>
    <s v="No"/>
    <s v="No"/>
    <s v="NormalWeight"/>
    <s v="Prediabetes"/>
  </r>
  <r>
    <s v="Id2134"/>
    <n v="15.65"/>
    <n v="4.2300000000000004"/>
    <s v="No"/>
    <s v="No"/>
    <s v="No"/>
    <s v="No major surgery"/>
    <x v="1"/>
    <n v="0"/>
    <s v="No"/>
    <s v="No"/>
    <s v="Underweight"/>
    <s v="Normal"/>
  </r>
  <r>
    <s v="Id2135"/>
    <n v="27.36"/>
    <n v="5.59"/>
    <s v="yes"/>
    <s v="No"/>
    <s v="No"/>
    <s v="No major surgery"/>
    <x v="1"/>
    <n v="0"/>
    <s v="Yes"/>
    <s v="No"/>
    <s v="OverWeight"/>
    <s v="Normal"/>
  </r>
  <r>
    <s v="Id2136"/>
    <n v="22.3"/>
    <n v="4.8899999999999997"/>
    <s v="yes"/>
    <s v="No"/>
    <s v="No"/>
    <s v="No major surgery"/>
    <x v="1"/>
    <n v="0"/>
    <s v="Yes"/>
    <s v="No"/>
    <s v="NormalWeight"/>
    <s v="Normal"/>
  </r>
  <r>
    <s v="Id2137"/>
    <n v="26.03"/>
    <n v="5.81"/>
    <s v="yes"/>
    <s v="No"/>
    <s v="No"/>
    <s v="No major surgery"/>
    <x v="1"/>
    <n v="0"/>
    <s v="Yes"/>
    <s v="No"/>
    <s v="OverWeight"/>
    <s v="Prediabetes"/>
  </r>
  <r>
    <s v="Id2138"/>
    <n v="27.74"/>
    <n v="4.29"/>
    <s v="No"/>
    <s v="yes"/>
    <s v="No"/>
    <n v="1"/>
    <x v="1"/>
    <n v="1"/>
    <s v="No"/>
    <s v="No"/>
    <s v="OverWeight"/>
    <s v="Normal"/>
  </r>
  <r>
    <s v="Id2139"/>
    <n v="32.11"/>
    <n v="4.03"/>
    <s v="yes"/>
    <s v="yes"/>
    <s v="No"/>
    <n v="2"/>
    <x v="1"/>
    <n v="2"/>
    <s v="Yes"/>
    <s v="No"/>
    <s v="Obesity"/>
    <s v="Normal"/>
  </r>
  <r>
    <s v="Id214"/>
    <n v="35.799999999999997"/>
    <n v="7.32"/>
    <s v="No"/>
    <s v="No"/>
    <s v="No"/>
    <n v="2"/>
    <x v="0"/>
    <n v="2"/>
    <s v="No"/>
    <s v="Yes"/>
    <s v="Obesity"/>
    <s v="Diabetes"/>
  </r>
  <r>
    <s v="Id2140"/>
    <n v="25.175000000000001"/>
    <n v="6.29"/>
    <s v="yes"/>
    <s v="yes"/>
    <s v="No"/>
    <n v="2"/>
    <x v="1"/>
    <n v="2"/>
    <s v="Yes"/>
    <s v="No"/>
    <s v="OverWeight"/>
    <s v="Prediabetes"/>
  </r>
  <r>
    <s v="Id2141"/>
    <n v="39.49"/>
    <n v="4.4800000000000004"/>
    <s v="yes"/>
    <s v="No"/>
    <s v="No"/>
    <s v="No major surgery"/>
    <x v="1"/>
    <n v="0"/>
    <s v="Yes"/>
    <s v="No"/>
    <s v="Obesity"/>
    <s v="Normal"/>
  </r>
  <r>
    <s v="Id2142"/>
    <n v="34.869999999999997"/>
    <n v="5.51"/>
    <s v="yes"/>
    <s v="No"/>
    <s v="No"/>
    <s v="No major surgery"/>
    <x v="1"/>
    <n v="0"/>
    <s v="Yes"/>
    <s v="No"/>
    <s v="Obesity"/>
    <s v="Normal"/>
  </r>
  <r>
    <s v="Id2143"/>
    <n v="34.6"/>
    <n v="4.5"/>
    <s v="yes"/>
    <s v="No"/>
    <s v="No"/>
    <s v="No major surgery"/>
    <x v="1"/>
    <n v="0"/>
    <s v="Yes"/>
    <s v="No"/>
    <s v="Obesity"/>
    <s v="Normal"/>
  </r>
  <r>
    <s v="Id2144"/>
    <n v="25.8"/>
    <n v="6.29"/>
    <s v="yes"/>
    <s v="No"/>
    <s v="No"/>
    <s v="No major surgery"/>
    <x v="1"/>
    <n v="0"/>
    <s v="Yes"/>
    <s v="No"/>
    <s v="OverWeight"/>
    <s v="Prediabetes"/>
  </r>
  <r>
    <s v="Id2145"/>
    <n v="35.86"/>
    <n v="4.33"/>
    <s v="No"/>
    <s v="No"/>
    <s v="No"/>
    <n v="1"/>
    <x v="1"/>
    <n v="1"/>
    <s v="No"/>
    <s v="No"/>
    <s v="Obesity"/>
    <s v="Normal"/>
  </r>
  <r>
    <s v="Id2146"/>
    <n v="40.47"/>
    <n v="11.15"/>
    <s v="No"/>
    <s v="No"/>
    <s v="No"/>
    <s v="No major surgery"/>
    <x v="1"/>
    <n v="0"/>
    <s v="No"/>
    <s v="No"/>
    <s v="Obesity"/>
    <s v="Diabetes"/>
  </r>
  <r>
    <s v="Id2147"/>
    <n v="32.01"/>
    <n v="6.45"/>
    <s v="No"/>
    <s v="No"/>
    <s v="No"/>
    <n v="1"/>
    <x v="1"/>
    <n v="1"/>
    <s v="No"/>
    <s v="No"/>
    <s v="Obesity"/>
    <s v="Diabetes"/>
  </r>
  <r>
    <s v="Id2148"/>
    <n v="33"/>
    <n v="9.27"/>
    <s v="No"/>
    <s v="No"/>
    <s v="No"/>
    <s v="No major surgery"/>
    <x v="1"/>
    <n v="0"/>
    <s v="No"/>
    <s v="No"/>
    <s v="Obesity"/>
    <s v="Diabetes"/>
  </r>
  <r>
    <s v="Id2149"/>
    <n v="29.3"/>
    <n v="6.15"/>
    <s v="No"/>
    <s v="No"/>
    <s v="No"/>
    <n v="1"/>
    <x v="1"/>
    <n v="1"/>
    <s v="No"/>
    <s v="No"/>
    <s v="OverWeight"/>
    <s v="Prediabetes"/>
  </r>
  <r>
    <s v="Id215"/>
    <n v="49.8"/>
    <n v="4.24"/>
    <s v="No"/>
    <s v="No"/>
    <s v="No"/>
    <n v="1"/>
    <x v="0"/>
    <n v="1"/>
    <s v="No"/>
    <s v="Yes"/>
    <s v="Obesity"/>
    <s v="Normal"/>
  </r>
  <r>
    <s v="Id2150"/>
    <n v="25.8"/>
    <n v="4.13"/>
    <s v="No"/>
    <s v="No"/>
    <s v="No"/>
    <n v="1"/>
    <x v="1"/>
    <n v="1"/>
    <s v="No"/>
    <s v="No"/>
    <s v="OverWeight"/>
    <s v="Normal"/>
  </r>
  <r>
    <s v="Id2151"/>
    <n v="23.4"/>
    <n v="4.24"/>
    <s v="No"/>
    <s v="No"/>
    <s v="No"/>
    <n v="1"/>
    <x v="1"/>
    <n v="1"/>
    <s v="No"/>
    <s v="No"/>
    <s v="NormalWeight"/>
    <s v="Normal"/>
  </r>
  <r>
    <s v="Id2152"/>
    <n v="27.93"/>
    <n v="9.8800000000000008"/>
    <s v="No"/>
    <s v="No"/>
    <s v="No"/>
    <s v="No major surgery"/>
    <x v="1"/>
    <n v="0"/>
    <s v="No"/>
    <s v="No"/>
    <s v="OverWeight"/>
    <s v="Diabetes"/>
  </r>
  <r>
    <s v="Id2153"/>
    <n v="22"/>
    <n v="9.5"/>
    <s v="No"/>
    <s v="No"/>
    <s v="No"/>
    <s v="No major surgery"/>
    <x v="1"/>
    <n v="0"/>
    <s v="No"/>
    <s v="No"/>
    <s v="NormalWeight"/>
    <s v="Diabetes"/>
  </r>
  <r>
    <s v="Id2154"/>
    <n v="36.86"/>
    <n v="4.97"/>
    <s v="yes"/>
    <s v="No"/>
    <s v="No"/>
    <s v="No major surgery"/>
    <x v="1"/>
    <n v="0"/>
    <s v="Yes"/>
    <s v="No"/>
    <s v="Obesity"/>
    <s v="Normal"/>
  </r>
  <r>
    <s v="Id2155"/>
    <n v="31.254999999999999"/>
    <n v="5.49"/>
    <s v="yes"/>
    <s v="No"/>
    <s v="No"/>
    <s v="No major surgery"/>
    <x v="1"/>
    <n v="0"/>
    <s v="Yes"/>
    <s v="No"/>
    <s v="Obesity"/>
    <s v="Normal"/>
  </r>
  <r>
    <s v="Id2156"/>
    <n v="23.06"/>
    <n v="4.47"/>
    <s v="No"/>
    <s v="No"/>
    <s v="No"/>
    <s v="No major surgery"/>
    <x v="1"/>
    <n v="0"/>
    <s v="No"/>
    <s v="No"/>
    <s v="NormalWeight"/>
    <s v="Normal"/>
  </r>
  <r>
    <s v="Id2157"/>
    <n v="28.975000000000001"/>
    <n v="4.34"/>
    <s v="yes"/>
    <s v="No"/>
    <s v="No"/>
    <s v="No major surgery"/>
    <x v="1"/>
    <n v="0"/>
    <s v="Yes"/>
    <s v="No"/>
    <s v="OverWeight"/>
    <s v="Normal"/>
  </r>
  <r>
    <s v="Id2158"/>
    <n v="33.299999999999997"/>
    <n v="9.49"/>
    <s v="No"/>
    <s v="No"/>
    <s v="No"/>
    <s v="No major surgery"/>
    <x v="1"/>
    <n v="0"/>
    <s v="No"/>
    <s v="No"/>
    <s v="Obesity"/>
    <s v="Diabetes"/>
  </r>
  <r>
    <s v="Id2159"/>
    <n v="33"/>
    <n v="10.16"/>
    <s v="No"/>
    <s v="No"/>
    <s v="No"/>
    <s v="No major surgery"/>
    <x v="1"/>
    <n v="0"/>
    <s v="No"/>
    <s v="No"/>
    <s v="Obesity"/>
    <s v="Diabetes"/>
  </r>
  <r>
    <s v="Id216"/>
    <n v="35.71"/>
    <n v="6.84"/>
    <s v="No"/>
    <s v="No"/>
    <s v="No"/>
    <n v="2"/>
    <x v="0"/>
    <n v="2"/>
    <s v="No"/>
    <s v="Yes"/>
    <s v="Obesity"/>
    <s v="Diabetes"/>
  </r>
  <r>
    <s v="Id2160"/>
    <n v="31.46"/>
    <n v="11.19"/>
    <s v="No"/>
    <s v="No"/>
    <s v="No"/>
    <s v="No major surgery"/>
    <x v="1"/>
    <n v="0"/>
    <s v="No"/>
    <s v="No"/>
    <s v="Obesity"/>
    <s v="Diabetes"/>
  </r>
  <r>
    <s v="Id2161"/>
    <n v="29.6"/>
    <n v="11.03"/>
    <s v="No"/>
    <s v="No"/>
    <s v="No"/>
    <s v="No major surgery"/>
    <x v="1"/>
    <n v="0"/>
    <s v="No"/>
    <s v="No"/>
    <s v="OverWeight"/>
    <s v="Diabetes"/>
  </r>
  <r>
    <s v="Id2162"/>
    <n v="22.05"/>
    <n v="4.43"/>
    <s v="yes"/>
    <s v="No"/>
    <s v="No"/>
    <s v="No major surgery"/>
    <x v="1"/>
    <n v="0"/>
    <s v="Yes"/>
    <s v="No"/>
    <s v="NormalWeight"/>
    <s v="Normal"/>
  </r>
  <r>
    <s v="Id2163"/>
    <n v="27.06"/>
    <n v="6.14"/>
    <s v="No"/>
    <s v="yes"/>
    <s v="No"/>
    <n v="1"/>
    <x v="1"/>
    <n v="1"/>
    <s v="No"/>
    <s v="No"/>
    <s v="OverWeight"/>
    <s v="Prediabetes"/>
  </r>
  <r>
    <s v="Id2164"/>
    <n v="20.49"/>
    <n v="4.87"/>
    <s v="No"/>
    <s v="No"/>
    <s v="No"/>
    <s v="No major surgery"/>
    <x v="1"/>
    <n v="0"/>
    <s v="No"/>
    <s v="No"/>
    <s v="NormalWeight"/>
    <s v="Normal"/>
  </r>
  <r>
    <s v="Id2165"/>
    <n v="28.4"/>
    <n v="4.3"/>
    <s v="No"/>
    <s v="No"/>
    <s v="Yes"/>
    <n v="1"/>
    <x v="1"/>
    <n v="1"/>
    <s v="No"/>
    <s v="No"/>
    <s v="OverWeight"/>
    <s v="Normal"/>
  </r>
  <r>
    <s v="Id2166"/>
    <n v="41.91"/>
    <n v="6.19"/>
    <s v="No"/>
    <s v="No"/>
    <s v="No"/>
    <s v="No major surgery"/>
    <x v="1"/>
    <n v="0"/>
    <s v="No"/>
    <s v="No"/>
    <s v="Obesity"/>
    <s v="Prediabetes"/>
  </r>
  <r>
    <s v="Id2167"/>
    <n v="24.6"/>
    <n v="6.19"/>
    <s v="No"/>
    <s v="No"/>
    <s v="Yes"/>
    <n v="1"/>
    <x v="1"/>
    <n v="1"/>
    <s v="No"/>
    <s v="No"/>
    <s v="NormalWeight"/>
    <s v="Prediabetes"/>
  </r>
  <r>
    <s v="Id2168"/>
    <n v="20.9"/>
    <n v="5.12"/>
    <s v="No"/>
    <s v="No"/>
    <s v="Yes"/>
    <n v="1"/>
    <x v="1"/>
    <n v="1"/>
    <s v="No"/>
    <s v="No"/>
    <s v="NormalWeight"/>
    <s v="Normal"/>
  </r>
  <r>
    <s v="Id2169"/>
    <n v="34.4"/>
    <n v="4.04"/>
    <s v="No"/>
    <s v="No"/>
    <s v="No"/>
    <s v="No major surgery"/>
    <x v="1"/>
    <n v="0"/>
    <s v="No"/>
    <s v="No"/>
    <s v="Obesity"/>
    <s v="Normal"/>
  </r>
  <r>
    <s v="Id217"/>
    <n v="30.8"/>
    <n v="5.23"/>
    <s v="yes"/>
    <s v="No"/>
    <s v="No"/>
    <n v="1"/>
    <x v="0"/>
    <n v="1"/>
    <s v="Yes"/>
    <s v="Yes"/>
    <s v="Obesity"/>
    <s v="Normal"/>
  </r>
  <r>
    <s v="Id2170"/>
    <n v="32.56"/>
    <n v="5.36"/>
    <s v="No"/>
    <s v="No"/>
    <s v="No"/>
    <s v="No major surgery"/>
    <x v="1"/>
    <n v="0"/>
    <s v="No"/>
    <s v="No"/>
    <s v="Obesity"/>
    <s v="Normal"/>
  </r>
  <r>
    <s v="Id2171"/>
    <n v="27.98"/>
    <n v="4.38"/>
    <s v="No"/>
    <s v="yes"/>
    <s v="No"/>
    <n v="1"/>
    <x v="1"/>
    <n v="1"/>
    <s v="No"/>
    <s v="No"/>
    <s v="OverWeight"/>
    <s v="Normal"/>
  </r>
  <r>
    <s v="Id2172"/>
    <n v="26.51"/>
    <n v="4.58"/>
    <s v="No"/>
    <s v="No"/>
    <s v="No"/>
    <s v="No major surgery"/>
    <x v="1"/>
    <n v="0"/>
    <s v="No"/>
    <s v="No"/>
    <s v="OverWeight"/>
    <s v="Normal"/>
  </r>
  <r>
    <s v="Id2173"/>
    <n v="29.734999999999999"/>
    <n v="11.92"/>
    <s v="No"/>
    <s v="No"/>
    <s v="No"/>
    <s v="No major surgery"/>
    <x v="1"/>
    <n v="0"/>
    <s v="No"/>
    <s v="No"/>
    <s v="OverWeight"/>
    <s v="Diabetes"/>
  </r>
  <r>
    <s v="Id2174"/>
    <n v="40.5"/>
    <n v="5.4"/>
    <s v="No"/>
    <s v="No"/>
    <s v="Yes"/>
    <n v="1"/>
    <x v="1"/>
    <n v="1"/>
    <s v="No"/>
    <s v="No"/>
    <s v="Obesity"/>
    <s v="Normal"/>
  </r>
  <r>
    <s v="Id2175"/>
    <n v="25.64"/>
    <n v="4.76"/>
    <s v="No"/>
    <s v="No"/>
    <s v="No"/>
    <n v="1"/>
    <x v="1"/>
    <n v="1"/>
    <s v="No"/>
    <s v="No"/>
    <s v="OverWeight"/>
    <s v="Normal"/>
  </r>
  <r>
    <s v="Id2176"/>
    <n v="32.9"/>
    <n v="4.78"/>
    <s v="No"/>
    <s v="No"/>
    <s v="Yes"/>
    <n v="1"/>
    <x v="1"/>
    <n v="1"/>
    <s v="No"/>
    <s v="No"/>
    <s v="Obesity"/>
    <s v="Normal"/>
  </r>
  <r>
    <s v="Id2177"/>
    <n v="29.8"/>
    <n v="4.26"/>
    <s v="No"/>
    <s v="No"/>
    <s v="Yes"/>
    <n v="1"/>
    <x v="1"/>
    <n v="1"/>
    <s v="No"/>
    <s v="No"/>
    <s v="OverWeight"/>
    <s v="Normal"/>
  </r>
  <r>
    <s v="Id2178"/>
    <n v="28.9"/>
    <n v="5.85"/>
    <s v="No"/>
    <s v="No"/>
    <s v="Yes"/>
    <n v="1"/>
    <x v="1"/>
    <n v="1"/>
    <s v="No"/>
    <s v="No"/>
    <s v="OverWeight"/>
    <s v="Prediabetes"/>
  </r>
  <r>
    <s v="Id2179"/>
    <n v="24.7"/>
    <n v="5.32"/>
    <s v="No"/>
    <s v="No"/>
    <s v="Yes"/>
    <n v="1"/>
    <x v="1"/>
    <n v="1"/>
    <s v="No"/>
    <s v="No"/>
    <s v="NormalWeight"/>
    <s v="Normal"/>
  </r>
  <r>
    <s v="Id218"/>
    <n v="33.69"/>
    <n v="9.68"/>
    <s v="No"/>
    <s v="No"/>
    <s v="No"/>
    <s v="No major surgery"/>
    <x v="0"/>
    <n v="0"/>
    <s v="No"/>
    <s v="Yes"/>
    <s v="Obesity"/>
    <s v="Diabetes"/>
  </r>
  <r>
    <s v="Id2180"/>
    <n v="20.6"/>
    <n v="5.14"/>
    <s v="No"/>
    <s v="No"/>
    <s v="Yes"/>
    <n v="1"/>
    <x v="1"/>
    <n v="1"/>
    <s v="No"/>
    <s v="No"/>
    <s v="NormalWeight"/>
    <s v="Normal"/>
  </r>
  <r>
    <s v="Id2181"/>
    <n v="18.600000000000001"/>
    <n v="5"/>
    <s v="No"/>
    <s v="No"/>
    <s v="Yes"/>
    <n v="1"/>
    <x v="1"/>
    <n v="1"/>
    <s v="No"/>
    <s v="No"/>
    <s v="NormalWeight"/>
    <s v="Normal"/>
  </r>
  <r>
    <s v="Id2182"/>
    <n v="17.8"/>
    <n v="4.55"/>
    <s v="No"/>
    <s v="No"/>
    <s v="Yes"/>
    <n v="1"/>
    <x v="1"/>
    <n v="1"/>
    <s v="No"/>
    <s v="No"/>
    <s v="Underweight"/>
    <s v="Normal"/>
  </r>
  <r>
    <s v="Id2183"/>
    <n v="35.200000000000003"/>
    <n v="5.97"/>
    <s v="No"/>
    <s v="yes"/>
    <s v="No"/>
    <n v="1"/>
    <x v="1"/>
    <n v="1"/>
    <s v="No"/>
    <s v="No"/>
    <s v="Obesity"/>
    <s v="Prediabetes"/>
  </r>
  <r>
    <s v="Id2184"/>
    <n v="33.770000000000003"/>
    <n v="4.0199999999999996"/>
    <s v="No"/>
    <s v="yes"/>
    <s v="No"/>
    <n v="1"/>
    <x v="1"/>
    <n v="1"/>
    <s v="No"/>
    <s v="No"/>
    <s v="Obesity"/>
    <s v="Normal"/>
  </r>
  <r>
    <s v="Id2185"/>
    <n v="30.03"/>
    <n v="4.04"/>
    <s v="No"/>
    <s v="yes"/>
    <s v="No"/>
    <n v="1"/>
    <x v="1"/>
    <n v="1"/>
    <s v="No"/>
    <s v="No"/>
    <s v="Obesity"/>
    <s v="Normal"/>
  </r>
  <r>
    <s v="Id2186"/>
    <n v="29.37"/>
    <n v="5.54"/>
    <s v="No"/>
    <s v="yes"/>
    <s v="No"/>
    <n v="1"/>
    <x v="1"/>
    <n v="1"/>
    <s v="No"/>
    <s v="No"/>
    <s v="OverWeight"/>
    <s v="Normal"/>
  </r>
  <r>
    <s v="Id2187"/>
    <n v="28.5"/>
    <n v="4.03"/>
    <s v="No"/>
    <s v="yes"/>
    <s v="No"/>
    <n v="1"/>
    <x v="1"/>
    <n v="1"/>
    <s v="No"/>
    <s v="No"/>
    <s v="OverWeight"/>
    <s v="Normal"/>
  </r>
  <r>
    <s v="Id2188"/>
    <n v="23.32"/>
    <n v="5.62"/>
    <s v="No"/>
    <s v="yes"/>
    <s v="No"/>
    <n v="1"/>
    <x v="1"/>
    <n v="1"/>
    <s v="No"/>
    <s v="No"/>
    <s v="NormalWeight"/>
    <s v="Normal"/>
  </r>
  <r>
    <s v="Id2189"/>
    <n v="26.125"/>
    <n v="5.27"/>
    <s v="No"/>
    <s v="yes"/>
    <s v="No"/>
    <n v="1"/>
    <x v="1"/>
    <n v="1"/>
    <s v="No"/>
    <s v="No"/>
    <s v="OverWeight"/>
    <s v="Normal"/>
  </r>
  <r>
    <s v="Id219"/>
    <n v="42.27"/>
    <n v="6.05"/>
    <s v="yes"/>
    <s v="No"/>
    <s v="No"/>
    <n v="1"/>
    <x v="0"/>
    <n v="1"/>
    <s v="Yes"/>
    <s v="Yes"/>
    <s v="Obesity"/>
    <s v="Prediabetes"/>
  </r>
  <r>
    <s v="Id2190"/>
    <n v="25.46"/>
    <n v="5.18"/>
    <s v="No"/>
    <s v="yes"/>
    <s v="No"/>
    <n v="1"/>
    <x v="1"/>
    <n v="1"/>
    <s v="No"/>
    <s v="No"/>
    <s v="OverWeight"/>
    <s v="Normal"/>
  </r>
  <r>
    <s v="Id2191"/>
    <n v="23.75"/>
    <n v="5.27"/>
    <s v="No"/>
    <s v="yes"/>
    <s v="No"/>
    <n v="1"/>
    <x v="1"/>
    <n v="1"/>
    <s v="No"/>
    <s v="No"/>
    <s v="NormalWeight"/>
    <s v="Normal"/>
  </r>
  <r>
    <s v="Id2192"/>
    <n v="23.085000000000001"/>
    <n v="5.62"/>
    <s v="No"/>
    <s v="yes"/>
    <s v="No"/>
    <n v="1"/>
    <x v="1"/>
    <n v="1"/>
    <s v="No"/>
    <s v="No"/>
    <s v="NormalWeight"/>
    <s v="Normal"/>
  </r>
  <r>
    <s v="Id2193"/>
    <n v="22.99"/>
    <n v="5.0599999999999996"/>
    <s v="No"/>
    <s v="yes"/>
    <s v="No"/>
    <n v="1"/>
    <x v="1"/>
    <n v="1"/>
    <s v="No"/>
    <s v="No"/>
    <s v="NormalWeight"/>
    <s v="Normal"/>
  </r>
  <r>
    <s v="Id2194"/>
    <n v="21.47"/>
    <n v="4.6900000000000004"/>
    <s v="No"/>
    <s v="yes"/>
    <s v="No"/>
    <n v="1"/>
    <x v="1"/>
    <n v="1"/>
    <s v="No"/>
    <s v="No"/>
    <s v="NormalWeight"/>
    <s v="Normal"/>
  </r>
  <r>
    <s v="Id2195"/>
    <n v="15.96"/>
    <n v="5.44"/>
    <s v="No"/>
    <s v="yes"/>
    <s v="No"/>
    <n v="1"/>
    <x v="1"/>
    <n v="1"/>
    <s v="No"/>
    <s v="No"/>
    <s v="Underweight"/>
    <s v="Normal"/>
  </r>
  <r>
    <s v="Id2196"/>
    <n v="39.5"/>
    <n v="5.05"/>
    <s v="No"/>
    <s v="yes"/>
    <s v="No"/>
    <n v="1"/>
    <x v="1"/>
    <n v="1"/>
    <s v="No"/>
    <s v="No"/>
    <s v="Obesity"/>
    <s v="Normal"/>
  </r>
  <r>
    <s v="Id2197"/>
    <n v="33.770000000000003"/>
    <n v="6"/>
    <s v="No"/>
    <s v="yes"/>
    <s v="No"/>
    <n v="1"/>
    <x v="1"/>
    <n v="1"/>
    <s v="No"/>
    <s v="No"/>
    <s v="Obesity"/>
    <s v="Prediabetes"/>
  </r>
  <r>
    <s v="Id2198"/>
    <n v="26.84"/>
    <n v="5.99"/>
    <s v="yes"/>
    <s v="yes"/>
    <s v="No"/>
    <n v="1"/>
    <x v="1"/>
    <n v="1"/>
    <s v="Yes"/>
    <s v="No"/>
    <s v="OverWeight"/>
    <s v="Prediabetes"/>
  </r>
  <r>
    <s v="Id2199"/>
    <n v="35.53"/>
    <n v="4.3600000000000003"/>
    <s v="No"/>
    <s v="No"/>
    <s v="Yes"/>
    <n v="1"/>
    <x v="1"/>
    <n v="1"/>
    <s v="No"/>
    <s v="No"/>
    <s v="Obesity"/>
    <s v="Normal"/>
  </r>
  <r>
    <s v="Id22"/>
    <n v="32.200000000000003"/>
    <n v="6.22"/>
    <s v="yes"/>
    <s v="No"/>
    <s v="No"/>
    <n v="2"/>
    <x v="0"/>
    <n v="2"/>
    <s v="Yes"/>
    <s v="Yes"/>
    <s v="Obesity"/>
    <s v="Prediabetes"/>
  </r>
  <r>
    <s v="Id220"/>
    <n v="53.25"/>
    <n v="6.11"/>
    <s v="yes"/>
    <s v="No"/>
    <s v="Yes"/>
    <n v="1"/>
    <x v="0"/>
    <n v="1"/>
    <s v="Yes"/>
    <s v="Yes"/>
    <s v="Obesity"/>
    <s v="Prediabetes"/>
  </r>
  <r>
    <s v="Id2200"/>
    <n v="30.59"/>
    <n v="4.41"/>
    <s v="No"/>
    <s v="No"/>
    <s v="Yes"/>
    <n v="1"/>
    <x v="1"/>
    <n v="1"/>
    <s v="No"/>
    <s v="No"/>
    <s v="Obesity"/>
    <s v="Normal"/>
  </r>
  <r>
    <s v="Id2201"/>
    <n v="30.59"/>
    <n v="4.17"/>
    <s v="No"/>
    <s v="No"/>
    <s v="Yes"/>
    <n v="1"/>
    <x v="1"/>
    <n v="1"/>
    <s v="No"/>
    <s v="No"/>
    <s v="Obesity"/>
    <s v="Normal"/>
  </r>
  <r>
    <s v="Id2202"/>
    <n v="27.835000000000001"/>
    <n v="4.4400000000000004"/>
    <s v="No"/>
    <s v="No"/>
    <s v="Yes"/>
    <n v="1"/>
    <x v="1"/>
    <n v="1"/>
    <s v="No"/>
    <s v="No"/>
    <s v="OverWeight"/>
    <s v="Normal"/>
  </r>
  <r>
    <s v="Id2203"/>
    <n v="40.26"/>
    <n v="5.52"/>
    <s v="No"/>
    <s v="yes"/>
    <s v="No"/>
    <n v="1"/>
    <x v="1"/>
    <n v="1"/>
    <s v="No"/>
    <s v="No"/>
    <s v="Obesity"/>
    <s v="Normal"/>
  </r>
  <r>
    <s v="Id2204"/>
    <n v="39.82"/>
    <n v="6.01"/>
    <s v="No"/>
    <s v="yes"/>
    <s v="No"/>
    <n v="1"/>
    <x v="1"/>
    <n v="1"/>
    <s v="No"/>
    <s v="No"/>
    <s v="Obesity"/>
    <s v="Prediabetes"/>
  </r>
  <r>
    <s v="Id2205"/>
    <n v="39.159999999999997"/>
    <n v="5.81"/>
    <s v="No"/>
    <s v="yes"/>
    <s v="No"/>
    <n v="1"/>
    <x v="1"/>
    <n v="1"/>
    <s v="No"/>
    <s v="No"/>
    <s v="Obesity"/>
    <s v="Prediabetes"/>
  </r>
  <r>
    <s v="Id2206"/>
    <n v="25.555"/>
    <n v="4.37"/>
    <s v="No"/>
    <s v="No"/>
    <s v="Yes"/>
    <n v="1"/>
    <x v="1"/>
    <n v="1"/>
    <s v="No"/>
    <s v="No"/>
    <s v="OverWeight"/>
    <s v="Normal"/>
  </r>
  <r>
    <s v="Id2207"/>
    <n v="25.175000000000001"/>
    <n v="5.74"/>
    <s v="No"/>
    <s v="No"/>
    <s v="Yes"/>
    <n v="1"/>
    <x v="1"/>
    <n v="1"/>
    <s v="No"/>
    <s v="No"/>
    <s v="OverWeight"/>
    <s v="Prediabetes"/>
  </r>
  <r>
    <s v="Id2208"/>
    <n v="38.28"/>
    <n v="5.39"/>
    <s v="No"/>
    <s v="yes"/>
    <s v="No"/>
    <n v="1"/>
    <x v="1"/>
    <n v="1"/>
    <s v="No"/>
    <s v="No"/>
    <s v="Obesity"/>
    <s v="Normal"/>
  </r>
  <r>
    <s v="Id2209"/>
    <n v="38.17"/>
    <n v="4.07"/>
    <s v="No"/>
    <s v="yes"/>
    <s v="No"/>
    <n v="1"/>
    <x v="1"/>
    <n v="1"/>
    <s v="No"/>
    <s v="No"/>
    <s v="Obesity"/>
    <s v="Normal"/>
  </r>
  <r>
    <s v="Id221"/>
    <n v="26.8"/>
    <n v="10.93"/>
    <s v="yes"/>
    <s v="No"/>
    <s v="No"/>
    <s v="No major surgery"/>
    <x v="1"/>
    <n v="0"/>
    <s v="Yes"/>
    <s v="No"/>
    <s v="OverWeight"/>
    <s v="Diabetes"/>
  </r>
  <r>
    <s v="Id2210"/>
    <n v="36.85"/>
    <n v="5.49"/>
    <s v="No"/>
    <s v="yes"/>
    <s v="No"/>
    <n v="1"/>
    <x v="1"/>
    <n v="1"/>
    <s v="No"/>
    <s v="No"/>
    <s v="Obesity"/>
    <s v="Normal"/>
  </r>
  <r>
    <s v="Id2211"/>
    <n v="22.61"/>
    <n v="5.68"/>
    <s v="No"/>
    <s v="No"/>
    <s v="Yes"/>
    <n v="1"/>
    <x v="1"/>
    <n v="1"/>
    <s v="No"/>
    <s v="No"/>
    <s v="NormalWeight"/>
    <s v="Normal"/>
  </r>
  <r>
    <s v="Id2212"/>
    <n v="21.754999999999999"/>
    <n v="6.09"/>
    <s v="No"/>
    <s v="No"/>
    <s v="Yes"/>
    <n v="1"/>
    <x v="1"/>
    <n v="1"/>
    <s v="No"/>
    <s v="No"/>
    <s v="NormalWeight"/>
    <s v="Prediabetes"/>
  </r>
  <r>
    <s v="Id2213"/>
    <n v="20.425000000000001"/>
    <n v="5.53"/>
    <s v="No"/>
    <s v="No"/>
    <s v="Yes"/>
    <n v="1"/>
    <x v="1"/>
    <n v="1"/>
    <s v="No"/>
    <s v="No"/>
    <s v="NormalWeight"/>
    <s v="Normal"/>
  </r>
  <r>
    <s v="Id2214"/>
    <n v="31.35"/>
    <n v="4.28"/>
    <s v="No"/>
    <s v="yes"/>
    <s v="No"/>
    <n v="1"/>
    <x v="1"/>
    <n v="1"/>
    <s v="No"/>
    <s v="No"/>
    <s v="Obesity"/>
    <s v="Normal"/>
  </r>
  <r>
    <s v="Id2215"/>
    <n v="31.13"/>
    <n v="6.01"/>
    <s v="No"/>
    <s v="yes"/>
    <s v="No"/>
    <n v="1"/>
    <x v="1"/>
    <n v="1"/>
    <s v="No"/>
    <s v="No"/>
    <s v="Obesity"/>
    <s v="Prediabetes"/>
  </r>
  <r>
    <s v="Id2216"/>
    <n v="17.48"/>
    <n v="4.59"/>
    <s v="No"/>
    <s v="No"/>
    <s v="Yes"/>
    <n v="1"/>
    <x v="1"/>
    <n v="1"/>
    <s v="No"/>
    <s v="No"/>
    <s v="Underweight"/>
    <s v="Normal"/>
  </r>
  <r>
    <s v="Id2217"/>
    <n v="22.57"/>
    <n v="5.8"/>
    <s v="yes"/>
    <s v="No"/>
    <s v="No"/>
    <n v="1"/>
    <x v="1"/>
    <n v="1"/>
    <s v="Yes"/>
    <s v="No"/>
    <s v="NormalWeight"/>
    <s v="Prediabetes"/>
  </r>
  <r>
    <s v="Id2218"/>
    <n v="26.73"/>
    <n v="5.08"/>
    <s v="No"/>
    <s v="yes"/>
    <s v="No"/>
    <n v="1"/>
    <x v="1"/>
    <n v="1"/>
    <s v="No"/>
    <s v="No"/>
    <s v="OverWeight"/>
    <s v="Normal"/>
  </r>
  <r>
    <s v="Id2219"/>
    <n v="20.79"/>
    <n v="5.84"/>
    <s v="No"/>
    <s v="yes"/>
    <s v="No"/>
    <n v="1"/>
    <x v="1"/>
    <n v="1"/>
    <s v="No"/>
    <s v="No"/>
    <s v="NormalWeight"/>
    <s v="Prediabetes"/>
  </r>
  <r>
    <s v="Id222"/>
    <n v="28.5"/>
    <n v="5.12"/>
    <s v="No"/>
    <s v="No"/>
    <s v="No"/>
    <n v="1"/>
    <x v="0"/>
    <n v="1"/>
    <s v="No"/>
    <s v="Yes"/>
    <s v="OverWeight"/>
    <s v="Normal"/>
  </r>
  <r>
    <s v="Id2220"/>
    <n v="20.149999999999999"/>
    <n v="4.1500000000000004"/>
    <s v="No"/>
    <s v="No"/>
    <s v="No"/>
    <n v="1"/>
    <x v="1"/>
    <n v="1"/>
    <s v="No"/>
    <s v="No"/>
    <s v="NormalWeight"/>
    <s v="Normal"/>
  </r>
  <r>
    <s v="Id2221"/>
    <n v="36.85"/>
    <n v="4.3600000000000003"/>
    <s v="yes"/>
    <s v="No"/>
    <s v="No"/>
    <s v="No major surgery"/>
    <x v="1"/>
    <n v="0"/>
    <s v="Yes"/>
    <s v="No"/>
    <s v="Obesity"/>
    <s v="Normal"/>
  </r>
  <r>
    <s v="Id2222"/>
    <n v="35.53"/>
    <n v="4.55"/>
    <s v="yes"/>
    <s v="No"/>
    <s v="No"/>
    <s v="No major surgery"/>
    <x v="1"/>
    <n v="0"/>
    <s v="Yes"/>
    <s v="No"/>
    <s v="Obesity"/>
    <s v="Normal"/>
  </r>
  <r>
    <s v="Id2223"/>
    <n v="31.1"/>
    <n v="4.37"/>
    <s v="yes"/>
    <s v="No"/>
    <s v="No"/>
    <s v="No major surgery"/>
    <x v="1"/>
    <n v="0"/>
    <s v="Yes"/>
    <s v="No"/>
    <s v="Obesity"/>
    <s v="Normal"/>
  </r>
  <r>
    <s v="Id2224"/>
    <n v="23.21"/>
    <n v="5.24"/>
    <s v="yes"/>
    <s v="No"/>
    <s v="No"/>
    <s v="No major surgery"/>
    <x v="1"/>
    <n v="0"/>
    <s v="Yes"/>
    <s v="No"/>
    <s v="NormalWeight"/>
    <s v="Normal"/>
  </r>
  <r>
    <s v="Id2225"/>
    <n v="18.36"/>
    <n v="5.96"/>
    <s v="No"/>
    <s v="No"/>
    <s v="No"/>
    <n v="1"/>
    <x v="1"/>
    <n v="1"/>
    <s v="No"/>
    <s v="No"/>
    <s v="Underweight"/>
    <s v="Prediabetes"/>
  </r>
  <r>
    <s v="Id2226"/>
    <n v="15.92"/>
    <n v="4.76"/>
    <s v="yes"/>
    <s v="No"/>
    <s v="No"/>
    <n v="1"/>
    <x v="1"/>
    <n v="1"/>
    <s v="Yes"/>
    <s v="No"/>
    <s v="Underweight"/>
    <s v="Normal"/>
  </r>
  <r>
    <s v="Id2227"/>
    <n v="15.17"/>
    <n v="4.3"/>
    <s v="yes"/>
    <s v="No"/>
    <s v="Yes"/>
    <n v="1"/>
    <x v="1"/>
    <n v="1"/>
    <s v="Yes"/>
    <s v="No"/>
    <s v="Underweight"/>
    <s v="Normal"/>
  </r>
  <r>
    <s v="Id2228"/>
    <n v="16.63"/>
    <n v="4.5"/>
    <s v="No"/>
    <s v="No"/>
    <s v="No"/>
    <n v="1"/>
    <x v="1"/>
    <n v="1"/>
    <s v="No"/>
    <s v="No"/>
    <s v="Underweight"/>
    <s v="Normal"/>
  </r>
  <r>
    <s v="Id2229"/>
    <n v="19.39"/>
    <n v="5.59"/>
    <s v="No"/>
    <s v="No"/>
    <s v="Yes"/>
    <n v="1"/>
    <x v="1"/>
    <n v="1"/>
    <s v="No"/>
    <s v="No"/>
    <s v="NormalWeight"/>
    <s v="Normal"/>
  </r>
  <r>
    <s v="Id223"/>
    <n v="22.895"/>
    <n v="5.72"/>
    <s v="No"/>
    <s v="No"/>
    <s v="No"/>
    <s v="No major surgery"/>
    <x v="0"/>
    <n v="0"/>
    <s v="No"/>
    <s v="Yes"/>
    <s v="NormalWeight"/>
    <s v="Prediabetes"/>
  </r>
  <r>
    <s v="Id2230"/>
    <n v="17.34"/>
    <n v="6.29"/>
    <s v="yes"/>
    <s v="No"/>
    <s v="Yes"/>
    <n v="1"/>
    <x v="1"/>
    <n v="1"/>
    <s v="Yes"/>
    <s v="No"/>
    <s v="Underweight"/>
    <s v="Prediabetes"/>
  </r>
  <r>
    <s v="Id2231"/>
    <n v="17.940000000000001"/>
    <n v="4.1900000000000004"/>
    <s v="No"/>
    <s v="yes"/>
    <s v="No"/>
    <n v="1"/>
    <x v="1"/>
    <n v="1"/>
    <s v="No"/>
    <s v="No"/>
    <s v="Underweight"/>
    <s v="Normal"/>
  </r>
  <r>
    <s v="Id2232"/>
    <n v="16.670000000000002"/>
    <n v="4.7"/>
    <s v="yes"/>
    <s v="No"/>
    <s v="Yes"/>
    <n v="1"/>
    <x v="1"/>
    <n v="1"/>
    <s v="Yes"/>
    <s v="No"/>
    <s v="Underweight"/>
    <s v="Normal"/>
  </r>
  <r>
    <s v="Id2233"/>
    <n v="20.58"/>
    <n v="5.64"/>
    <s v="yes"/>
    <s v="No"/>
    <s v="No"/>
    <s v="No major surgery"/>
    <x v="1"/>
    <n v="0"/>
    <s v="Yes"/>
    <s v="No"/>
    <s v="NormalWeight"/>
    <s v="Normal"/>
  </r>
  <r>
    <s v="Id2234"/>
    <n v="16.5"/>
    <n v="4.1100000000000003"/>
    <s v="yes"/>
    <s v="No"/>
    <s v="No"/>
    <s v="No major surgery"/>
    <x v="1"/>
    <n v="0"/>
    <s v="Yes"/>
    <s v="No"/>
    <s v="Underweight"/>
    <s v="Normal"/>
  </r>
  <r>
    <s v="Id2235"/>
    <n v="15.41"/>
    <n v="5.43"/>
    <s v="yes"/>
    <s v="No"/>
    <s v="Yes"/>
    <n v="1"/>
    <x v="1"/>
    <n v="1"/>
    <s v="Yes"/>
    <s v="No"/>
    <s v="Underweight"/>
    <s v="Normal"/>
  </r>
  <r>
    <s v="Id2236"/>
    <n v="24.59"/>
    <n v="4.38"/>
    <s v="No"/>
    <s v="No"/>
    <s v="No"/>
    <n v="1"/>
    <x v="1"/>
    <n v="1"/>
    <s v="No"/>
    <s v="No"/>
    <s v="NormalWeight"/>
    <s v="Normal"/>
  </r>
  <r>
    <s v="Id2237"/>
    <n v="33.33"/>
    <n v="9.7899999999999991"/>
    <s v="No"/>
    <s v="No"/>
    <s v="No"/>
    <s v="No major surgery"/>
    <x v="1"/>
    <n v="0"/>
    <s v="No"/>
    <s v="No"/>
    <s v="Obesity"/>
    <s v="Diabetes"/>
  </r>
  <r>
    <s v="Id2238"/>
    <n v="18.5"/>
    <n v="11.84"/>
    <s v="No"/>
    <s v="No"/>
    <s v="No"/>
    <s v="No major surgery"/>
    <x v="1"/>
    <n v="0"/>
    <s v="No"/>
    <s v="No"/>
    <s v="NormalWeight"/>
    <s v="Diabetes"/>
  </r>
  <r>
    <s v="Id2239"/>
    <n v="18.579999999999998"/>
    <n v="6.22"/>
    <s v="No"/>
    <s v="No"/>
    <s v="No"/>
    <s v="No major surgery"/>
    <x v="1"/>
    <n v="0"/>
    <s v="No"/>
    <s v="No"/>
    <s v="NormalWeight"/>
    <s v="Prediabetes"/>
  </r>
  <r>
    <s v="Id224"/>
    <n v="34.06"/>
    <n v="11.83"/>
    <s v="yes"/>
    <s v="No"/>
    <s v="No"/>
    <n v="1"/>
    <x v="0"/>
    <n v="1"/>
    <s v="Yes"/>
    <s v="Yes"/>
    <s v="Obesity"/>
    <s v="Diabetes"/>
  </r>
  <r>
    <s v="Id2240"/>
    <n v="16.64"/>
    <n v="10.01"/>
    <s v="No"/>
    <s v="No"/>
    <s v="No"/>
    <s v="No major surgery"/>
    <x v="1"/>
    <n v="0"/>
    <s v="No"/>
    <s v="No"/>
    <s v="Underweight"/>
    <s v="Diabetes"/>
  </r>
  <r>
    <s v="Id2241"/>
    <n v="19.329999999999998"/>
    <n v="4.32"/>
    <s v="No"/>
    <s v="No"/>
    <s v="No"/>
    <n v="1"/>
    <x v="1"/>
    <n v="1"/>
    <s v="No"/>
    <s v="No"/>
    <s v="NormalWeight"/>
    <s v="Normal"/>
  </r>
  <r>
    <s v="Id2242"/>
    <n v="21.26"/>
    <n v="5.65"/>
    <s v="yes"/>
    <s v="No"/>
    <s v="Yes"/>
    <n v="1"/>
    <x v="1"/>
    <n v="1"/>
    <s v="Yes"/>
    <s v="No"/>
    <s v="NormalWeight"/>
    <s v="Normal"/>
  </r>
  <r>
    <s v="Id2243"/>
    <n v="15.6"/>
    <n v="4.12"/>
    <s v="yes"/>
    <s v="No"/>
    <s v="No"/>
    <n v="1"/>
    <x v="1"/>
    <n v="1"/>
    <s v="Yes"/>
    <s v="No"/>
    <s v="Underweight"/>
    <s v="Normal"/>
  </r>
  <r>
    <s v="Id2244"/>
    <n v="24.39"/>
    <n v="6.24"/>
    <s v="No"/>
    <s v="No"/>
    <s v="No"/>
    <n v="1"/>
    <x v="1"/>
    <n v="1"/>
    <s v="No"/>
    <s v="No"/>
    <s v="NormalWeight"/>
    <s v="Prediabetes"/>
  </r>
  <r>
    <s v="Id2245"/>
    <n v="24.75"/>
    <n v="4.83"/>
    <s v="No"/>
    <s v="No"/>
    <s v="No"/>
    <s v="No major surgery"/>
    <x v="1"/>
    <n v="0"/>
    <s v="No"/>
    <s v="No"/>
    <s v="NormalWeight"/>
    <s v="Normal"/>
  </r>
  <r>
    <s v="Id2246"/>
    <n v="20.88"/>
    <n v="7.4"/>
    <s v="No"/>
    <s v="No"/>
    <s v="No"/>
    <s v="No major surgery"/>
    <x v="1"/>
    <n v="0"/>
    <s v="No"/>
    <s v="No"/>
    <s v="NormalWeight"/>
    <s v="Diabetes"/>
  </r>
  <r>
    <s v="Id2247"/>
    <n v="20.43"/>
    <n v="4.54"/>
    <s v="No"/>
    <s v="No"/>
    <s v="No"/>
    <s v="No major surgery"/>
    <x v="1"/>
    <n v="0"/>
    <s v="No"/>
    <s v="No"/>
    <s v="NormalWeight"/>
    <s v="Normal"/>
  </r>
  <r>
    <s v="Id2248"/>
    <n v="15.18"/>
    <n v="11.11"/>
    <s v="No"/>
    <s v="No"/>
    <s v="No"/>
    <s v="No major surgery"/>
    <x v="1"/>
    <n v="0"/>
    <s v="No"/>
    <s v="No"/>
    <s v="Underweight"/>
    <s v="Diabetes"/>
  </r>
  <r>
    <s v="Id2249"/>
    <n v="15.12"/>
    <n v="4.03"/>
    <s v="yes"/>
    <s v="No"/>
    <s v="No"/>
    <s v="No major surgery"/>
    <x v="1"/>
    <n v="0"/>
    <s v="Yes"/>
    <s v="No"/>
    <s v="Underweight"/>
    <s v="Normal"/>
  </r>
  <r>
    <s v="Id225"/>
    <n v="36.409999999999997"/>
    <n v="4.55"/>
    <s v="No"/>
    <s v="No"/>
    <s v="No"/>
    <s v="No major surgery"/>
    <x v="0"/>
    <n v="0"/>
    <s v="No"/>
    <s v="Yes"/>
    <s v="Obesity"/>
    <s v="Normal"/>
  </r>
  <r>
    <s v="Id2250"/>
    <n v="23.88"/>
    <n v="4.51"/>
    <s v="No"/>
    <s v="No"/>
    <s v="No"/>
    <n v="1"/>
    <x v="1"/>
    <n v="1"/>
    <s v="No"/>
    <s v="No"/>
    <s v="NormalWeight"/>
    <s v="Normal"/>
  </r>
  <r>
    <s v="Id2251"/>
    <n v="16.13"/>
    <n v="5.56"/>
    <s v="No"/>
    <s v="yes"/>
    <s v="No"/>
    <n v="1"/>
    <x v="1"/>
    <n v="1"/>
    <s v="No"/>
    <s v="No"/>
    <s v="Underweight"/>
    <s v="Normal"/>
  </r>
  <r>
    <s v="Id2252"/>
    <n v="24.09"/>
    <n v="4.0999999999999996"/>
    <s v="No"/>
    <s v="yes"/>
    <s v="No"/>
    <n v="1"/>
    <x v="1"/>
    <n v="1"/>
    <s v="No"/>
    <s v="No"/>
    <s v="NormalWeight"/>
    <s v="Normal"/>
  </r>
  <r>
    <s v="Id2253"/>
    <n v="19.43"/>
    <n v="5.85"/>
    <s v="No"/>
    <s v="yes"/>
    <s v="No"/>
    <n v="1"/>
    <x v="1"/>
    <n v="1"/>
    <s v="No"/>
    <s v="No"/>
    <s v="NormalWeight"/>
    <s v="Prediabetes"/>
  </r>
  <r>
    <s v="Id2254"/>
    <n v="15.22"/>
    <n v="4.92"/>
    <s v="yes"/>
    <s v="No"/>
    <s v="Yes"/>
    <n v="1"/>
    <x v="1"/>
    <n v="1"/>
    <s v="Yes"/>
    <s v="No"/>
    <s v="Underweight"/>
    <s v="Normal"/>
  </r>
  <r>
    <s v="Id2255"/>
    <n v="20.72"/>
    <n v="9.4600000000000009"/>
    <s v="No"/>
    <s v="No"/>
    <s v="No"/>
    <s v="No major surgery"/>
    <x v="1"/>
    <n v="0"/>
    <s v="No"/>
    <s v="No"/>
    <s v="NormalWeight"/>
    <s v="Diabetes"/>
  </r>
  <r>
    <s v="Id2256"/>
    <n v="35.4"/>
    <n v="5.94"/>
    <s v="No"/>
    <s v="No"/>
    <s v="Yes"/>
    <n v="1"/>
    <x v="1"/>
    <n v="1"/>
    <s v="No"/>
    <s v="No"/>
    <s v="Obesity"/>
    <s v="Prediabetes"/>
  </r>
  <r>
    <s v="Id2257"/>
    <n v="34.4"/>
    <n v="5.7"/>
    <s v="No"/>
    <s v="No"/>
    <s v="Yes"/>
    <n v="1"/>
    <x v="1"/>
    <n v="1"/>
    <s v="No"/>
    <s v="No"/>
    <s v="Obesity"/>
    <s v="Prediabetes"/>
  </r>
  <r>
    <s v="Id2258"/>
    <n v="34.1"/>
    <n v="4.13"/>
    <s v="No"/>
    <s v="No"/>
    <s v="Yes"/>
    <n v="1"/>
    <x v="1"/>
    <n v="1"/>
    <s v="No"/>
    <s v="No"/>
    <s v="Obesity"/>
    <s v="Normal"/>
  </r>
  <r>
    <s v="Id2259"/>
    <n v="30.4"/>
    <n v="4.7699999999999996"/>
    <s v="No"/>
    <s v="No"/>
    <s v="Yes"/>
    <n v="1"/>
    <x v="1"/>
    <n v="1"/>
    <s v="No"/>
    <s v="No"/>
    <s v="Obesity"/>
    <s v="Normal"/>
  </r>
  <r>
    <s v="Id226"/>
    <n v="52.3"/>
    <n v="4.87"/>
    <s v="yes"/>
    <s v="No"/>
    <s v="Yes"/>
    <n v="1"/>
    <x v="0"/>
    <n v="1"/>
    <s v="Yes"/>
    <s v="Yes"/>
    <s v="Obesity"/>
    <s v="Normal"/>
  </r>
  <r>
    <s v="Id2260"/>
    <n v="28.7"/>
    <n v="4.99"/>
    <s v="No"/>
    <s v="No"/>
    <s v="Yes"/>
    <n v="1"/>
    <x v="1"/>
    <n v="1"/>
    <s v="No"/>
    <s v="No"/>
    <s v="OverWeight"/>
    <s v="Normal"/>
  </r>
  <r>
    <s v="Id2261"/>
    <n v="17.440000000000001"/>
    <n v="4.42"/>
    <s v="yes"/>
    <s v="No"/>
    <s v="Yes"/>
    <n v="1"/>
    <x v="1"/>
    <n v="1"/>
    <s v="Yes"/>
    <s v="No"/>
    <s v="Underweight"/>
    <s v="Normal"/>
  </r>
  <r>
    <s v="Id2262"/>
    <n v="27.6"/>
    <n v="4.01"/>
    <s v="No"/>
    <s v="No"/>
    <s v="Yes"/>
    <n v="1"/>
    <x v="1"/>
    <n v="1"/>
    <s v="No"/>
    <s v="No"/>
    <s v="OverWeight"/>
    <s v="Normal"/>
  </r>
  <r>
    <s v="Id2263"/>
    <n v="20.7"/>
    <n v="4.49"/>
    <s v="No"/>
    <s v="No"/>
    <s v="Yes"/>
    <n v="1"/>
    <x v="1"/>
    <n v="1"/>
    <s v="No"/>
    <s v="No"/>
    <s v="NormalWeight"/>
    <s v="Normal"/>
  </r>
  <r>
    <s v="Id2264"/>
    <n v="20.3"/>
    <n v="6.37"/>
    <s v="No"/>
    <s v="No"/>
    <s v="Yes"/>
    <n v="1"/>
    <x v="1"/>
    <n v="1"/>
    <s v="No"/>
    <s v="No"/>
    <s v="NormalWeight"/>
    <s v="Prediabetes"/>
  </r>
  <r>
    <s v="Id2265"/>
    <n v="19.8"/>
    <n v="5.12"/>
    <s v="No"/>
    <s v="No"/>
    <s v="Yes"/>
    <n v="1"/>
    <x v="1"/>
    <n v="1"/>
    <s v="No"/>
    <s v="No"/>
    <s v="NormalWeight"/>
    <s v="Normal"/>
  </r>
  <r>
    <s v="Id2266"/>
    <n v="21.87"/>
    <n v="8.59"/>
    <s v="No"/>
    <s v="No"/>
    <s v="No"/>
    <s v="No major surgery"/>
    <x v="1"/>
    <n v="0"/>
    <s v="No"/>
    <s v="No"/>
    <s v="NormalWeight"/>
    <s v="Diabetes"/>
  </r>
  <r>
    <s v="Id2267"/>
    <n v="16.600000000000001"/>
    <n v="5.87"/>
    <s v="No"/>
    <s v="No"/>
    <s v="No"/>
    <n v="1"/>
    <x v="1"/>
    <n v="1"/>
    <s v="No"/>
    <s v="No"/>
    <s v="Underweight"/>
    <s v="Prediabetes"/>
  </r>
  <r>
    <s v="Id2268"/>
    <n v="21.98"/>
    <n v="7.03"/>
    <s v="No"/>
    <s v="No"/>
    <s v="No"/>
    <s v="No major surgery"/>
    <x v="1"/>
    <n v="0"/>
    <s v="No"/>
    <s v="No"/>
    <s v="NormalWeight"/>
    <s v="Diabetes"/>
  </r>
  <r>
    <s v="Id2269"/>
    <n v="19.7"/>
    <n v="5.51"/>
    <s v="No"/>
    <s v="No"/>
    <s v="No"/>
    <n v="1"/>
    <x v="1"/>
    <n v="1"/>
    <s v="No"/>
    <s v="No"/>
    <s v="NormalWeight"/>
    <s v="Normal"/>
  </r>
  <r>
    <s v="Id227"/>
    <n v="52.66"/>
    <n v="4.45"/>
    <s v="No"/>
    <s v="No"/>
    <s v="No"/>
    <n v="1"/>
    <x v="0"/>
    <n v="1"/>
    <s v="No"/>
    <s v="Yes"/>
    <s v="Obesity"/>
    <s v="Normal"/>
  </r>
  <r>
    <s v="Id2270"/>
    <n v="19.21"/>
    <n v="4.76"/>
    <s v="No"/>
    <s v="yes"/>
    <s v="No"/>
    <n v="1"/>
    <x v="1"/>
    <n v="1"/>
    <s v="No"/>
    <s v="No"/>
    <s v="NormalWeight"/>
    <s v="Normal"/>
  </r>
  <r>
    <s v="Id2271"/>
    <n v="19.3"/>
    <n v="4.7"/>
    <s v="No"/>
    <s v="yes"/>
    <s v="No"/>
    <n v="1"/>
    <x v="1"/>
    <n v="1"/>
    <s v="No"/>
    <s v="No"/>
    <s v="NormalWeight"/>
    <s v="Normal"/>
  </r>
  <r>
    <s v="Id2272"/>
    <n v="16.22"/>
    <n v="6.21"/>
    <s v="yes"/>
    <s v="No"/>
    <s v="No"/>
    <s v="No major surgery"/>
    <x v="1"/>
    <n v="0"/>
    <s v="Yes"/>
    <s v="No"/>
    <s v="Underweight"/>
    <s v="Prediabetes"/>
  </r>
  <r>
    <s v="Id2273"/>
    <n v="17.12"/>
    <n v="4.5199999999999996"/>
    <s v="No"/>
    <s v="yes"/>
    <s v="No"/>
    <n v="1"/>
    <x v="1"/>
    <n v="1"/>
    <s v="No"/>
    <s v="No"/>
    <s v="Underweight"/>
    <s v="Normal"/>
  </r>
  <r>
    <s v="Id2274"/>
    <n v="19.07"/>
    <n v="5.45"/>
    <s v="No"/>
    <s v="No"/>
    <s v="No"/>
    <n v="1"/>
    <x v="1"/>
    <n v="1"/>
    <s v="No"/>
    <s v="No"/>
    <s v="NormalWeight"/>
    <s v="Normal"/>
  </r>
  <r>
    <s v="Id2275"/>
    <n v="15.56"/>
    <n v="4.42"/>
    <s v="No"/>
    <s v="No"/>
    <s v="No"/>
    <s v="No major surgery"/>
    <x v="1"/>
    <n v="0"/>
    <s v="No"/>
    <s v="No"/>
    <s v="Underweight"/>
    <s v="Normal"/>
  </r>
  <r>
    <s v="Id2276"/>
    <n v="22.76"/>
    <n v="9.44"/>
    <s v="No"/>
    <s v="No"/>
    <s v="No"/>
    <s v="No major surgery"/>
    <x v="1"/>
    <n v="0"/>
    <s v="No"/>
    <s v="No"/>
    <s v="NormalWeight"/>
    <s v="Diabetes"/>
  </r>
  <r>
    <s v="Id2277"/>
    <n v="22.79"/>
    <n v="6.15"/>
    <s v="yes"/>
    <s v="No"/>
    <s v="Yes"/>
    <n v="1"/>
    <x v="1"/>
    <n v="1"/>
    <s v="Yes"/>
    <s v="No"/>
    <s v="NormalWeight"/>
    <s v="Prediabetes"/>
  </r>
  <r>
    <s v="Id2278"/>
    <n v="17.41"/>
    <n v="5.13"/>
    <s v="yes"/>
    <s v="No"/>
    <s v="No"/>
    <s v="No major surgery"/>
    <x v="1"/>
    <n v="0"/>
    <s v="Yes"/>
    <s v="No"/>
    <s v="Underweight"/>
    <s v="Normal"/>
  </r>
  <r>
    <s v="Id2279"/>
    <n v="19.32"/>
    <n v="4.96"/>
    <s v="yes"/>
    <s v="No"/>
    <s v="No"/>
    <s v="No major surgery"/>
    <x v="1"/>
    <n v="0"/>
    <s v="Yes"/>
    <s v="No"/>
    <s v="NormalWeight"/>
    <s v="Normal"/>
  </r>
  <r>
    <s v="Id228"/>
    <n v="29.57"/>
    <n v="9.42"/>
    <s v="yes"/>
    <s v="No"/>
    <s v="No"/>
    <s v="No major surgery"/>
    <x v="0"/>
    <n v="0"/>
    <s v="Yes"/>
    <s v="Yes"/>
    <s v="OverWeight"/>
    <s v="Diabetes"/>
  </r>
  <r>
    <s v="Id2280"/>
    <n v="18.25"/>
    <n v="10.95"/>
    <s v="No"/>
    <s v="No"/>
    <s v="No"/>
    <s v="No major surgery"/>
    <x v="1"/>
    <n v="0"/>
    <s v="No"/>
    <s v="No"/>
    <s v="Underweight"/>
    <s v="Diabetes"/>
  </r>
  <r>
    <s v="Id2281"/>
    <n v="53.13"/>
    <n v="4.4400000000000004"/>
    <s v="No"/>
    <s v="yes"/>
    <s v="No"/>
    <n v="1"/>
    <x v="1"/>
    <n v="1"/>
    <s v="No"/>
    <s v="No"/>
    <s v="Obesity"/>
    <s v="Normal"/>
  </r>
  <r>
    <s v="Id2282"/>
    <n v="20.46"/>
    <n v="4.0199999999999996"/>
    <s v="No"/>
    <s v="No"/>
    <s v="No"/>
    <s v="No major surgery"/>
    <x v="1"/>
    <n v="0"/>
    <s v="No"/>
    <s v="No"/>
    <s v="NormalWeight"/>
    <s v="Normal"/>
  </r>
  <r>
    <s v="Id2283"/>
    <n v="43.01"/>
    <n v="5.44"/>
    <s v="No"/>
    <s v="yes"/>
    <s v="No"/>
    <n v="1"/>
    <x v="1"/>
    <n v="1"/>
    <s v="No"/>
    <s v="No"/>
    <s v="Obesity"/>
    <s v="Normal"/>
  </r>
  <r>
    <s v="Id2284"/>
    <n v="15.01"/>
    <n v="4.1500000000000004"/>
    <s v="No"/>
    <s v="No"/>
    <s v="Yes"/>
    <n v="1"/>
    <x v="1"/>
    <n v="1"/>
    <s v="No"/>
    <s v="No"/>
    <s v="Underweight"/>
    <s v="Normal"/>
  </r>
  <r>
    <s v="Id2285"/>
    <n v="41.14"/>
    <n v="6.02"/>
    <s v="No"/>
    <s v="yes"/>
    <s v="No"/>
    <n v="1"/>
    <x v="1"/>
    <n v="1"/>
    <s v="No"/>
    <s v="No"/>
    <s v="Obesity"/>
    <s v="Prediabetes"/>
  </r>
  <r>
    <s v="Id2286"/>
    <n v="16.55"/>
    <n v="7.73"/>
    <s v="No"/>
    <s v="No"/>
    <s v="No"/>
    <s v="No major surgery"/>
    <x v="1"/>
    <n v="0"/>
    <s v="No"/>
    <s v="No"/>
    <s v="Underweight"/>
    <s v="Diabetes"/>
  </r>
  <r>
    <s v="Id2287"/>
    <n v="37.29"/>
    <n v="5.03"/>
    <s v="No"/>
    <s v="yes"/>
    <s v="No"/>
    <n v="1"/>
    <x v="1"/>
    <n v="1"/>
    <s v="No"/>
    <s v="No"/>
    <s v="Obesity"/>
    <s v="Normal"/>
  </r>
  <r>
    <s v="Id2288"/>
    <n v="16.739999999999998"/>
    <n v="4.08"/>
    <s v="yes"/>
    <s v="No"/>
    <s v="No"/>
    <s v="No major surgery"/>
    <x v="1"/>
    <n v="0"/>
    <s v="Yes"/>
    <s v="No"/>
    <s v="Underweight"/>
    <s v="Normal"/>
  </r>
  <r>
    <s v="Id2289"/>
    <n v="34.43"/>
    <n v="4.2699999999999996"/>
    <s v="No"/>
    <s v="yes"/>
    <s v="No"/>
    <n v="1"/>
    <x v="1"/>
    <n v="1"/>
    <s v="No"/>
    <s v="No"/>
    <s v="Obesity"/>
    <s v="Normal"/>
  </r>
  <r>
    <s v="Id229"/>
    <n v="36.99"/>
    <n v="5.37"/>
    <s v="yes"/>
    <s v="No"/>
    <s v="Yes"/>
    <n v="1"/>
    <x v="0"/>
    <n v="1"/>
    <s v="Yes"/>
    <s v="Yes"/>
    <s v="Obesity"/>
    <s v="Normal"/>
  </r>
  <r>
    <s v="Id2290"/>
    <n v="34.1"/>
    <n v="4.07"/>
    <s v="No"/>
    <s v="yes"/>
    <s v="No"/>
    <n v="1"/>
    <x v="1"/>
    <n v="1"/>
    <s v="No"/>
    <s v="No"/>
    <s v="Obesity"/>
    <s v="Normal"/>
  </r>
  <r>
    <s v="Id2291"/>
    <n v="19.3"/>
    <n v="10.36"/>
    <s v="No"/>
    <s v="No"/>
    <s v="No"/>
    <s v="No major surgery"/>
    <x v="1"/>
    <n v="0"/>
    <s v="No"/>
    <s v="No"/>
    <s v="NormalWeight"/>
    <s v="Diabetes"/>
  </r>
  <r>
    <s v="Id2292"/>
    <n v="33.659999999999997"/>
    <n v="5.71"/>
    <s v="No"/>
    <s v="yes"/>
    <s v="No"/>
    <n v="1"/>
    <x v="1"/>
    <n v="1"/>
    <s v="No"/>
    <s v="No"/>
    <s v="Obesity"/>
    <s v="Prediabetes"/>
  </r>
  <r>
    <s v="Id2293"/>
    <n v="33.33"/>
    <n v="6.08"/>
    <s v="No"/>
    <s v="yes"/>
    <s v="No"/>
    <n v="1"/>
    <x v="1"/>
    <n v="1"/>
    <s v="No"/>
    <s v="No"/>
    <s v="Obesity"/>
    <s v="Prediabetes"/>
  </r>
  <r>
    <s v="Id2294"/>
    <n v="21.84"/>
    <n v="5.71"/>
    <s v="No"/>
    <s v="yes"/>
    <s v="No"/>
    <n v="1"/>
    <x v="1"/>
    <n v="1"/>
    <s v="No"/>
    <s v="No"/>
    <s v="NormalWeight"/>
    <s v="Prediabetes"/>
  </r>
  <r>
    <s v="Id2295"/>
    <n v="16.87"/>
    <n v="9.1300000000000008"/>
    <s v="No"/>
    <s v="No"/>
    <s v="No"/>
    <s v="No major surgery"/>
    <x v="1"/>
    <n v="0"/>
    <s v="No"/>
    <s v="No"/>
    <s v="Underweight"/>
    <s v="Diabetes"/>
  </r>
  <r>
    <s v="Id2296"/>
    <n v="30.14"/>
    <n v="5.49"/>
    <s v="No"/>
    <s v="yes"/>
    <s v="No"/>
    <n v="1"/>
    <x v="1"/>
    <n v="1"/>
    <s v="No"/>
    <s v="No"/>
    <s v="Obesity"/>
    <s v="Normal"/>
  </r>
  <r>
    <s v="Id2297"/>
    <n v="23.21"/>
    <n v="4.37"/>
    <s v="No"/>
    <s v="yes"/>
    <s v="No"/>
    <n v="1"/>
    <x v="1"/>
    <n v="1"/>
    <s v="No"/>
    <s v="No"/>
    <s v="NormalWeight"/>
    <s v="Normal"/>
  </r>
  <r>
    <s v="Id2298"/>
    <n v="17.170000000000002"/>
    <n v="8.4600000000000009"/>
    <s v="No"/>
    <s v="No"/>
    <s v="No"/>
    <s v="No major surgery"/>
    <x v="1"/>
    <n v="0"/>
    <s v="No"/>
    <s v="No"/>
    <s v="Underweight"/>
    <s v="Diabetes"/>
  </r>
  <r>
    <s v="Id2299"/>
    <n v="15.61"/>
    <n v="5.28"/>
    <s v="No"/>
    <s v="No"/>
    <s v="No"/>
    <n v="1"/>
    <x v="1"/>
    <n v="1"/>
    <s v="No"/>
    <s v="No"/>
    <s v="Underweight"/>
    <s v="Normal"/>
  </r>
  <r>
    <s v="Id23"/>
    <n v="31.3"/>
    <n v="11.38"/>
    <s v="No"/>
    <s v="No"/>
    <s v="No"/>
    <n v="3"/>
    <x v="0"/>
    <n v="3"/>
    <s v="No"/>
    <s v="Yes"/>
    <s v="Obesity"/>
    <s v="Diabetes"/>
  </r>
  <r>
    <s v="Id230"/>
    <n v="31.4"/>
    <n v="4.5999999999999996"/>
    <s v="yes"/>
    <s v="No"/>
    <s v="No"/>
    <n v="1"/>
    <x v="0"/>
    <n v="1"/>
    <s v="Yes"/>
    <s v="Yes"/>
    <s v="Obesity"/>
    <s v="Normal"/>
  </r>
  <r>
    <s v="Id2300"/>
    <n v="17.98"/>
    <n v="5.33"/>
    <s v="yes"/>
    <s v="No"/>
    <s v="Yes"/>
    <n v="1"/>
    <x v="1"/>
    <n v="1"/>
    <s v="Yes"/>
    <s v="No"/>
    <s v="Underweight"/>
    <s v="Normal"/>
  </r>
  <r>
    <s v="Id2301"/>
    <n v="21.64"/>
    <n v="5.5"/>
    <s v="No"/>
    <s v="yes"/>
    <s v="No"/>
    <n v="1"/>
    <x v="1"/>
    <n v="1"/>
    <s v="No"/>
    <s v="No"/>
    <s v="NormalWeight"/>
    <s v="Normal"/>
  </r>
  <r>
    <s v="Id2302"/>
    <n v="16.399999999999999"/>
    <n v="5.4"/>
    <s v="No"/>
    <s v="No"/>
    <s v="Yes"/>
    <n v="1"/>
    <x v="1"/>
    <n v="1"/>
    <s v="No"/>
    <s v="No"/>
    <s v="Underweight"/>
    <s v="Normal"/>
  </r>
  <r>
    <s v="Id2303"/>
    <n v="15.77"/>
    <n v="6.05"/>
    <s v="yes"/>
    <s v="No"/>
    <s v="No"/>
    <n v="1"/>
    <x v="1"/>
    <n v="1"/>
    <s v="Yes"/>
    <s v="No"/>
    <s v="Underweight"/>
    <s v="Prediabetes"/>
  </r>
  <r>
    <s v="Id2304"/>
    <n v="18.27"/>
    <n v="11.46"/>
    <s v="No"/>
    <s v="No"/>
    <s v="No"/>
    <s v="No major surgery"/>
    <x v="1"/>
    <n v="0"/>
    <s v="No"/>
    <s v="No"/>
    <s v="Underweight"/>
    <s v="Diabetes"/>
  </r>
  <r>
    <s v="Id2305"/>
    <n v="16.489999999999998"/>
    <n v="8.48"/>
    <s v="No"/>
    <s v="No"/>
    <s v="No"/>
    <s v="No major surgery"/>
    <x v="1"/>
    <n v="0"/>
    <s v="No"/>
    <s v="No"/>
    <s v="Underweight"/>
    <s v="Diabetes"/>
  </r>
  <r>
    <s v="Id2306"/>
    <n v="16.14"/>
    <n v="4.8600000000000003"/>
    <s v="No"/>
    <s v="No"/>
    <s v="No"/>
    <s v="No major surgery"/>
    <x v="1"/>
    <n v="0"/>
    <s v="No"/>
    <s v="No"/>
    <s v="Underweight"/>
    <s v="Normal"/>
  </r>
  <r>
    <s v="Id2307"/>
    <n v="20.85"/>
    <n v="4.45"/>
    <s v="yes"/>
    <s v="No"/>
    <s v="No"/>
    <n v="1"/>
    <x v="1"/>
    <n v="1"/>
    <s v="Yes"/>
    <s v="No"/>
    <s v="NormalWeight"/>
    <s v="Normal"/>
  </r>
  <r>
    <s v="Id2308"/>
    <n v="15.88"/>
    <n v="4.3600000000000003"/>
    <s v="No"/>
    <s v="No"/>
    <s v="No"/>
    <s v="No major surgery"/>
    <x v="1"/>
    <n v="0"/>
    <s v="No"/>
    <s v="No"/>
    <s v="Underweight"/>
    <s v="Normal"/>
  </r>
  <r>
    <s v="Id2309"/>
    <n v="20.66"/>
    <n v="5.8"/>
    <s v="No"/>
    <s v="yes"/>
    <s v="No"/>
    <n v="1"/>
    <x v="1"/>
    <n v="1"/>
    <s v="No"/>
    <s v="No"/>
    <s v="NormalWeight"/>
    <s v="Prediabetes"/>
  </r>
  <r>
    <s v="Id231"/>
    <n v="34.9"/>
    <n v="6.22"/>
    <s v="No"/>
    <s v="No"/>
    <s v="Yes"/>
    <n v="1"/>
    <x v="0"/>
    <n v="1"/>
    <s v="No"/>
    <s v="Yes"/>
    <s v="Obesity"/>
    <s v="Prediabetes"/>
  </r>
  <r>
    <s v="Id2310"/>
    <n v="20.399999999999999"/>
    <n v="5.27"/>
    <s v="No"/>
    <s v="No"/>
    <s v="No"/>
    <s v="No major surgery"/>
    <x v="1"/>
    <n v="0"/>
    <s v="No"/>
    <s v="No"/>
    <s v="NormalWeight"/>
    <s v="Normal"/>
  </r>
  <r>
    <s v="Id2311"/>
    <n v="25.19"/>
    <n v="5.64"/>
    <s v="yes"/>
    <s v="No"/>
    <s v="No"/>
    <s v="No major surgery"/>
    <x v="1"/>
    <n v="0"/>
    <s v="Yes"/>
    <s v="No"/>
    <s v="OverWeight"/>
    <s v="Normal"/>
  </r>
  <r>
    <s v="Id2312"/>
    <n v="20.54"/>
    <n v="4.2"/>
    <s v="yes"/>
    <s v="No"/>
    <s v="No"/>
    <n v="1"/>
    <x v="1"/>
    <n v="1"/>
    <s v="Yes"/>
    <s v="No"/>
    <s v="NormalWeight"/>
    <s v="Normal"/>
  </r>
  <r>
    <s v="Id2313"/>
    <n v="20.13"/>
    <n v="5.42"/>
    <s v="No"/>
    <s v="No"/>
    <s v="No"/>
    <s v="No major surgery"/>
    <x v="1"/>
    <n v="0"/>
    <s v="No"/>
    <s v="No"/>
    <s v="NormalWeight"/>
    <s v="Normal"/>
  </r>
  <r>
    <s v="Id2314"/>
    <n v="18.93"/>
    <n v="6.11"/>
    <s v="No"/>
    <s v="No"/>
    <s v="Yes"/>
    <n v="1"/>
    <x v="1"/>
    <n v="1"/>
    <s v="No"/>
    <s v="No"/>
    <s v="NormalWeight"/>
    <s v="Prediabetes"/>
  </r>
  <r>
    <s v="Id2315"/>
    <n v="24.14"/>
    <n v="5.29"/>
    <s v="No"/>
    <s v="yes"/>
    <s v="No"/>
    <n v="1"/>
    <x v="1"/>
    <n v="1"/>
    <s v="No"/>
    <s v="No"/>
    <s v="NormalWeight"/>
    <s v="Normal"/>
  </r>
  <r>
    <s v="Id2316"/>
    <n v="25.03"/>
    <n v="5.91"/>
    <s v="No"/>
    <s v="yes"/>
    <s v="No"/>
    <n v="1"/>
    <x v="1"/>
    <n v="1"/>
    <s v="No"/>
    <s v="No"/>
    <s v="OverWeight"/>
    <s v="Prediabetes"/>
  </r>
  <r>
    <s v="Id2317"/>
    <n v="20.47"/>
    <n v="5.81"/>
    <s v="yes"/>
    <s v="No"/>
    <s v="No"/>
    <n v="1"/>
    <x v="1"/>
    <n v="1"/>
    <s v="Yes"/>
    <s v="No"/>
    <s v="NormalWeight"/>
    <s v="Prediabetes"/>
  </r>
  <r>
    <s v="Id2318"/>
    <n v="18.82"/>
    <n v="5.51"/>
    <s v="yes"/>
    <s v="No"/>
    <s v="No"/>
    <s v="No major surgery"/>
    <x v="1"/>
    <n v="0"/>
    <s v="Yes"/>
    <s v="No"/>
    <s v="NormalWeight"/>
    <s v="Normal"/>
  </r>
  <r>
    <s v="Id2319"/>
    <n v="17.079999999999998"/>
    <n v="5.73"/>
    <s v="No"/>
    <s v="No"/>
    <s v="Yes"/>
    <n v="1"/>
    <x v="1"/>
    <n v="1"/>
    <s v="No"/>
    <s v="No"/>
    <s v="Underweight"/>
    <s v="Prediabetes"/>
  </r>
  <r>
    <s v="Id232"/>
    <n v="31.13"/>
    <n v="4.5199999999999996"/>
    <s v="yes"/>
    <s v="No"/>
    <s v="No"/>
    <n v="1"/>
    <x v="0"/>
    <n v="1"/>
    <s v="Yes"/>
    <s v="Yes"/>
    <s v="Obesity"/>
    <s v="Normal"/>
  </r>
  <r>
    <s v="Id2320"/>
    <n v="19.21"/>
    <n v="5.53"/>
    <s v="yes"/>
    <s v="No"/>
    <s v="No"/>
    <s v="No major surgery"/>
    <x v="1"/>
    <n v="0"/>
    <s v="Yes"/>
    <s v="No"/>
    <s v="NormalWeight"/>
    <s v="Normal"/>
  </r>
  <r>
    <s v="Id2321"/>
    <n v="17.86"/>
    <n v="5.43"/>
    <s v="No"/>
    <s v="No"/>
    <s v="Yes"/>
    <n v="1"/>
    <x v="1"/>
    <n v="1"/>
    <s v="No"/>
    <s v="No"/>
    <s v="Underweight"/>
    <s v="Normal"/>
  </r>
  <r>
    <s v="Id2322"/>
    <n v="21.38"/>
    <n v="8.01"/>
    <s v="No"/>
    <s v="No"/>
    <s v="No"/>
    <s v="No major surgery"/>
    <x v="1"/>
    <n v="0"/>
    <s v="No"/>
    <s v="No"/>
    <s v="NormalWeight"/>
    <s v="Diabetes"/>
  </r>
  <r>
    <s v="Id2323"/>
    <n v="23.35"/>
    <n v="5.94"/>
    <s v="No"/>
    <s v="No"/>
    <s v="No"/>
    <s v="No major surgery"/>
    <x v="1"/>
    <n v="0"/>
    <s v="No"/>
    <s v="No"/>
    <s v="NormalWeight"/>
    <s v="Prediabetes"/>
  </r>
  <r>
    <s v="Id2324"/>
    <n v="22.24"/>
    <n v="5.04"/>
    <s v="No"/>
    <s v="No"/>
    <s v="No"/>
    <s v="No major surgery"/>
    <x v="1"/>
    <n v="0"/>
    <s v="No"/>
    <s v="No"/>
    <s v="NormalWeight"/>
    <s v="Normal"/>
  </r>
  <r>
    <s v="Id2325"/>
    <n v="24.76"/>
    <n v="4.54"/>
    <s v="yes"/>
    <s v="No"/>
    <s v="No"/>
    <s v="No major surgery"/>
    <x v="1"/>
    <n v="0"/>
    <s v="Yes"/>
    <s v="No"/>
    <s v="NormalWeight"/>
    <s v="Normal"/>
  </r>
  <r>
    <s v="Id2326"/>
    <n v="20.100000000000001"/>
    <n v="5.6"/>
    <s v="yes"/>
    <s v="No"/>
    <s v="Yes"/>
    <n v="1"/>
    <x v="1"/>
    <n v="1"/>
    <s v="Yes"/>
    <s v="No"/>
    <s v="NormalWeight"/>
    <s v="Normal"/>
  </r>
  <r>
    <s v="Id2327"/>
    <n v="21.77"/>
    <n v="10.67"/>
    <s v="No"/>
    <s v="No"/>
    <s v="No"/>
    <s v="No major surgery"/>
    <x v="1"/>
    <n v="0"/>
    <s v="No"/>
    <s v="No"/>
    <s v="NormalWeight"/>
    <s v="Diabetes"/>
  </r>
  <r>
    <s v="Id2328"/>
    <n v="17.82"/>
    <n v="5.26"/>
    <s v="yes"/>
    <s v="No"/>
    <s v="No"/>
    <n v="1"/>
    <x v="1"/>
    <n v="1"/>
    <s v="Yes"/>
    <s v="No"/>
    <s v="Underweight"/>
    <s v="Normal"/>
  </r>
  <r>
    <s v="Id2329"/>
    <n v="17.07"/>
    <n v="5.22"/>
    <s v="No"/>
    <s v="No"/>
    <s v="Yes"/>
    <n v="1"/>
    <x v="1"/>
    <n v="1"/>
    <s v="No"/>
    <s v="No"/>
    <s v="Underweight"/>
    <s v="Normal"/>
  </r>
  <r>
    <s v="Id233"/>
    <n v="34.799999999999997"/>
    <n v="6.18"/>
    <s v="No"/>
    <s v="No"/>
    <s v="Yes"/>
    <n v="1"/>
    <x v="0"/>
    <n v="1"/>
    <s v="No"/>
    <s v="Yes"/>
    <s v="Obesity"/>
    <s v="Prediabetes"/>
  </r>
  <r>
    <s v="Id2330"/>
    <n v="22.24"/>
    <n v="4.29"/>
    <s v="yes"/>
    <s v="No"/>
    <s v="No"/>
    <s v="No major surgery"/>
    <x v="1"/>
    <n v="0"/>
    <s v="Yes"/>
    <s v="No"/>
    <s v="NormalWeight"/>
    <s v="Normal"/>
  </r>
  <r>
    <s v="Id2331"/>
    <n v="22.34"/>
    <n v="5.57"/>
    <s v="No"/>
    <s v="No"/>
    <s v="No"/>
    <n v="1"/>
    <x v="1"/>
    <n v="1"/>
    <s v="No"/>
    <s v="No"/>
    <s v="NormalWeight"/>
    <s v="Normal"/>
  </r>
  <r>
    <s v="Id2332"/>
    <n v="17.7"/>
    <n v="6.28"/>
    <s v="No"/>
    <s v="No"/>
    <s v="No"/>
    <n v="1"/>
    <x v="1"/>
    <n v="1"/>
    <s v="No"/>
    <s v="No"/>
    <s v="Underweight"/>
    <s v="Prediabetes"/>
  </r>
  <r>
    <s v="Id2333"/>
    <n v="16.47"/>
    <n v="6.35"/>
    <s v="No"/>
    <s v="No"/>
    <s v="Yes"/>
    <n v="1"/>
    <x v="1"/>
    <n v="1"/>
    <s v="No"/>
    <s v="No"/>
    <s v="Underweight"/>
    <s v="Prediabetes"/>
  </r>
  <r>
    <s v="Id2334"/>
    <n v="17.600000000000001"/>
    <n v="4.3899999999999997"/>
    <s v="No"/>
    <s v="No"/>
    <s v="No"/>
    <n v="1"/>
    <x v="1"/>
    <n v="1"/>
    <s v="No"/>
    <s v="No"/>
    <s v="Underweight"/>
    <s v="Normal"/>
  </r>
  <r>
    <s v="Id2335"/>
    <n v="17.579999999999998"/>
    <n v="4.51"/>
    <s v="No"/>
    <s v="No"/>
    <s v="No"/>
    <n v="1"/>
    <x v="1"/>
    <n v="1"/>
    <s v="No"/>
    <s v="No"/>
    <s v="Underweight"/>
    <s v="Normal"/>
  </r>
  <r>
    <s v="Id234"/>
    <n v="31.68"/>
    <n v="4.4000000000000004"/>
    <s v="No"/>
    <s v="No"/>
    <s v="No"/>
    <s v="No major surgery"/>
    <x v="0"/>
    <n v="0"/>
    <s v="No"/>
    <s v="Yes"/>
    <s v="Obesity"/>
    <s v="Normal"/>
  </r>
  <r>
    <s v="Id235"/>
    <n v="33.534999999999997"/>
    <n v="6.23"/>
    <s v="No"/>
    <s v="yes"/>
    <s v="No"/>
    <n v="1"/>
    <x v="0"/>
    <n v="1"/>
    <s v="No"/>
    <s v="Yes"/>
    <s v="Obesity"/>
    <s v="Prediabetes"/>
  </r>
  <r>
    <s v="Id236"/>
    <n v="31.92"/>
    <n v="5.33"/>
    <s v="yes"/>
    <s v="No"/>
    <s v="No"/>
    <s v="No major surgery"/>
    <x v="0"/>
    <n v="0"/>
    <s v="Yes"/>
    <s v="Yes"/>
    <s v="Obesity"/>
    <s v="Normal"/>
  </r>
  <r>
    <s v="Id237"/>
    <n v="32.700000000000003"/>
    <n v="4.09"/>
    <s v="No"/>
    <s v="No"/>
    <s v="No"/>
    <n v="1"/>
    <x v="0"/>
    <n v="1"/>
    <s v="No"/>
    <s v="Yes"/>
    <s v="Obesity"/>
    <s v="Normal"/>
  </r>
  <r>
    <s v="Id238"/>
    <n v="41.25"/>
    <n v="5.19"/>
    <s v="No"/>
    <s v="No"/>
    <s v="No"/>
    <s v="No major surgery"/>
    <x v="0"/>
    <n v="0"/>
    <s v="No"/>
    <s v="Yes"/>
    <s v="Obesity"/>
    <s v="Normal"/>
  </r>
  <r>
    <s v="Id239"/>
    <n v="33.11"/>
    <n v="4.12"/>
    <s v="No"/>
    <s v="No"/>
    <s v="Yes"/>
    <n v="1"/>
    <x v="0"/>
    <n v="1"/>
    <s v="No"/>
    <s v="Yes"/>
    <s v="Obesity"/>
    <s v="Normal"/>
  </r>
  <r>
    <s v="Id24"/>
    <n v="41.8"/>
    <n v="7.89"/>
    <s v="yes"/>
    <s v="No"/>
    <s v="No"/>
    <n v="2"/>
    <x v="0"/>
    <n v="2"/>
    <s v="Yes"/>
    <s v="Yes"/>
    <s v="Obesity"/>
    <s v="Diabetes"/>
  </r>
  <r>
    <s v="Id240"/>
    <n v="36.159999999999997"/>
    <n v="5.0999999999999996"/>
    <s v="No"/>
    <s v="No"/>
    <s v="No"/>
    <n v="1"/>
    <x v="0"/>
    <n v="1"/>
    <s v="No"/>
    <s v="Yes"/>
    <s v="Obesity"/>
    <s v="Normal"/>
  </r>
  <r>
    <s v="Id241"/>
    <n v="33.72"/>
    <n v="6.21"/>
    <s v="yes"/>
    <s v="No"/>
    <s v="Yes"/>
    <n v="1"/>
    <x v="0"/>
    <n v="1"/>
    <s v="Yes"/>
    <s v="Yes"/>
    <s v="Obesity"/>
    <s v="Prediabetes"/>
  </r>
  <r>
    <s v="Id242"/>
    <n v="37.74"/>
    <n v="9.5299999999999994"/>
    <s v="yes"/>
    <s v="No"/>
    <s v="No"/>
    <n v="1"/>
    <x v="0"/>
    <n v="1"/>
    <s v="Yes"/>
    <s v="Yes"/>
    <s v="Obesity"/>
    <s v="Diabetes"/>
  </r>
  <r>
    <s v="Id243"/>
    <n v="48.75"/>
    <n v="4.6399999999999997"/>
    <s v="yes"/>
    <s v="No"/>
    <s v="No"/>
    <n v="1"/>
    <x v="0"/>
    <n v="1"/>
    <s v="Yes"/>
    <s v="Yes"/>
    <s v="Obesity"/>
    <s v="Normal"/>
  </r>
  <r>
    <s v="Id244"/>
    <n v="31.065000000000001"/>
    <n v="5.05"/>
    <s v="No"/>
    <s v="No"/>
    <s v="No"/>
    <n v="1"/>
    <x v="0"/>
    <n v="1"/>
    <s v="No"/>
    <s v="Yes"/>
    <s v="Obesity"/>
    <s v="Normal"/>
  </r>
  <r>
    <s v="Id245"/>
    <n v="23.55"/>
    <n v="10.38"/>
    <s v="No"/>
    <s v="No"/>
    <s v="No"/>
    <s v="No major surgery"/>
    <x v="0"/>
    <n v="0"/>
    <s v="No"/>
    <s v="Yes"/>
    <s v="NormalWeight"/>
    <s v="Diabetes"/>
  </r>
  <r>
    <s v="Id246"/>
    <n v="30.18"/>
    <n v="8.31"/>
    <s v="yes"/>
    <s v="No"/>
    <s v="No"/>
    <n v="1"/>
    <x v="0"/>
    <n v="1"/>
    <s v="Yes"/>
    <s v="Yes"/>
    <s v="Obesity"/>
    <s v="Diabetes"/>
  </r>
  <r>
    <s v="Id247"/>
    <n v="29.94"/>
    <n v="7.59"/>
    <s v="No"/>
    <s v="No"/>
    <s v="No"/>
    <s v="No major surgery"/>
    <x v="0"/>
    <n v="0"/>
    <s v="No"/>
    <s v="Yes"/>
    <s v="OverWeight"/>
    <s v="Diabetes"/>
  </r>
  <r>
    <s v="Id248"/>
    <n v="31.4"/>
    <n v="5.49"/>
    <s v="No"/>
    <s v="No"/>
    <s v="No"/>
    <s v="No major surgery"/>
    <x v="0"/>
    <n v="0"/>
    <s v="No"/>
    <s v="Yes"/>
    <s v="Obesity"/>
    <s v="Normal"/>
  </r>
  <r>
    <s v="Id249"/>
    <n v="53.06"/>
    <n v="11.68"/>
    <s v="No"/>
    <s v="No"/>
    <s v="No"/>
    <s v="No major surgery"/>
    <x v="0"/>
    <n v="0"/>
    <s v="No"/>
    <s v="Yes"/>
    <s v="Obesity"/>
    <s v="Diabetes"/>
  </r>
  <r>
    <s v="Id25"/>
    <n v="35.090000000000003"/>
    <n v="4.38"/>
    <s v="yes"/>
    <s v="No"/>
    <s v="No"/>
    <n v="2"/>
    <x v="0"/>
    <n v="2"/>
    <s v="Yes"/>
    <s v="Yes"/>
    <s v="Obesity"/>
    <s v="Normal"/>
  </r>
  <r>
    <s v="Id250"/>
    <n v="30.25"/>
    <n v="4.1900000000000004"/>
    <s v="No"/>
    <s v="No"/>
    <s v="No"/>
    <n v="2"/>
    <x v="0"/>
    <n v="2"/>
    <s v="No"/>
    <s v="Yes"/>
    <s v="Obesity"/>
    <s v="Normal"/>
  </r>
  <r>
    <s v="Id251"/>
    <n v="46.68"/>
    <n v="4.01"/>
    <s v="No"/>
    <s v="No"/>
    <s v="No"/>
    <s v="No major surgery"/>
    <x v="0"/>
    <n v="0"/>
    <s v="No"/>
    <s v="Yes"/>
    <s v="Obesity"/>
    <s v="Normal"/>
  </r>
  <r>
    <s v="Id252"/>
    <n v="30.4"/>
    <n v="5.91"/>
    <s v="No"/>
    <s v="yes"/>
    <s v="No"/>
    <n v="2"/>
    <x v="0"/>
    <n v="2"/>
    <s v="No"/>
    <s v="Yes"/>
    <s v="Obesity"/>
    <s v="Prediabetes"/>
  </r>
  <r>
    <s v="Id253"/>
    <n v="30.2"/>
    <n v="4.47"/>
    <s v="yes"/>
    <s v="No"/>
    <s v="Yes"/>
    <n v="1"/>
    <x v="0"/>
    <n v="1"/>
    <s v="Yes"/>
    <s v="Yes"/>
    <s v="Obesity"/>
    <s v="Normal"/>
  </r>
  <r>
    <s v="Id254"/>
    <n v="51.18"/>
    <n v="4.5599999999999996"/>
    <s v="yes"/>
    <s v="yes"/>
    <s v="No"/>
    <n v="2"/>
    <x v="0"/>
    <n v="2"/>
    <s v="Yes"/>
    <s v="Yes"/>
    <s v="Obesity"/>
    <s v="Normal"/>
  </r>
  <r>
    <s v="Id255"/>
    <n v="22.18"/>
    <n v="9.9"/>
    <s v="No"/>
    <s v="No"/>
    <s v="No"/>
    <s v="No major surgery"/>
    <x v="0"/>
    <n v="0"/>
    <s v="No"/>
    <s v="Yes"/>
    <s v="NormalWeight"/>
    <s v="Diabetes"/>
  </r>
  <r>
    <s v="Id256"/>
    <n v="31.92"/>
    <n v="5.1100000000000003"/>
    <s v="No"/>
    <s v="No"/>
    <s v="Yes"/>
    <n v="1"/>
    <x v="0"/>
    <n v="1"/>
    <s v="No"/>
    <s v="Yes"/>
    <s v="Obesity"/>
    <s v="Normal"/>
  </r>
  <r>
    <s v="Id257"/>
    <n v="31.73"/>
    <n v="5.73"/>
    <s v="No"/>
    <s v="yes"/>
    <s v="No"/>
    <n v="1"/>
    <x v="0"/>
    <n v="1"/>
    <s v="No"/>
    <s v="Yes"/>
    <s v="Obesity"/>
    <s v="Prediabetes"/>
  </r>
  <r>
    <s v="Id258"/>
    <n v="45.52"/>
    <n v="6.04"/>
    <s v="No"/>
    <s v="No"/>
    <s v="Yes"/>
    <n v="1"/>
    <x v="0"/>
    <n v="1"/>
    <s v="No"/>
    <s v="Yes"/>
    <s v="Obesity"/>
    <s v="Prediabetes"/>
  </r>
  <r>
    <s v="Id259"/>
    <n v="52.81"/>
    <n v="5.19"/>
    <s v="No"/>
    <s v="No"/>
    <s v="Yes"/>
    <n v="1"/>
    <x v="0"/>
    <n v="1"/>
    <s v="No"/>
    <s v="Yes"/>
    <s v="Obesity"/>
    <s v="Normal"/>
  </r>
  <r>
    <s v="Id26"/>
    <n v="33.880000000000003"/>
    <n v="7.01"/>
    <s v="No"/>
    <s v="No"/>
    <s v="No"/>
    <n v="3"/>
    <x v="0"/>
    <n v="3"/>
    <s v="No"/>
    <s v="Yes"/>
    <s v="Obesity"/>
    <s v="Diabetes"/>
  </r>
  <r>
    <s v="Id260"/>
    <n v="33.58"/>
    <n v="5.56"/>
    <s v="No"/>
    <s v="No"/>
    <s v="No"/>
    <n v="1"/>
    <x v="0"/>
    <n v="1"/>
    <s v="No"/>
    <s v="Yes"/>
    <s v="Obesity"/>
    <s v="Normal"/>
  </r>
  <r>
    <s v="Id261"/>
    <n v="30.684999999999999"/>
    <n v="8.23"/>
    <s v="No"/>
    <s v="No"/>
    <s v="No"/>
    <s v="No major surgery"/>
    <x v="0"/>
    <n v="0"/>
    <s v="No"/>
    <s v="Yes"/>
    <s v="Obesity"/>
    <s v="Diabetes"/>
  </r>
  <r>
    <s v="Id262"/>
    <n v="37.524999999999999"/>
    <n v="9.0299999999999994"/>
    <s v="yes"/>
    <s v="No"/>
    <s v="No"/>
    <n v="2"/>
    <x v="1"/>
    <n v="2"/>
    <s v="Yes"/>
    <s v="No"/>
    <s v="Obesity"/>
    <s v="Diabetes"/>
  </r>
  <r>
    <s v="Id263"/>
    <n v="34.5"/>
    <n v="4.07"/>
    <s v="yes"/>
    <s v="No"/>
    <s v="No"/>
    <s v="No major surgery"/>
    <x v="0"/>
    <n v="0"/>
    <s v="Yes"/>
    <s v="Yes"/>
    <s v="Obesity"/>
    <s v="Normal"/>
  </r>
  <r>
    <s v="Id264"/>
    <n v="28.16"/>
    <n v="5.77"/>
    <s v="No"/>
    <s v="No"/>
    <s v="No"/>
    <n v="2"/>
    <x v="0"/>
    <n v="2"/>
    <s v="No"/>
    <s v="Yes"/>
    <s v="OverWeight"/>
    <s v="Prediabetes"/>
  </r>
  <r>
    <s v="Id265"/>
    <n v="30.02"/>
    <n v="5.98"/>
    <s v="No"/>
    <s v="No"/>
    <s v="Yes"/>
    <n v="1"/>
    <x v="0"/>
    <n v="1"/>
    <s v="No"/>
    <s v="Yes"/>
    <s v="Obesity"/>
    <s v="Prediabetes"/>
  </r>
  <r>
    <s v="Id266"/>
    <n v="37.82"/>
    <n v="6.01"/>
    <s v="No"/>
    <s v="No"/>
    <s v="No"/>
    <s v="No major surgery"/>
    <x v="0"/>
    <n v="0"/>
    <s v="No"/>
    <s v="Yes"/>
    <s v="Obesity"/>
    <s v="Prediabetes"/>
  </r>
  <r>
    <s v="Id267"/>
    <n v="33.14"/>
    <n v="5.67"/>
    <s v="yes"/>
    <s v="No"/>
    <s v="No"/>
    <s v="No major surgery"/>
    <x v="0"/>
    <n v="0"/>
    <s v="Yes"/>
    <s v="Yes"/>
    <s v="Obesity"/>
    <s v="Normal"/>
  </r>
  <r>
    <s v="Id268"/>
    <n v="25.14"/>
    <n v="6.02"/>
    <s v="yes"/>
    <s v="No"/>
    <s v="Yes"/>
    <n v="1"/>
    <x v="0"/>
    <n v="1"/>
    <s v="Yes"/>
    <s v="Yes"/>
    <s v="OverWeight"/>
    <s v="Prediabetes"/>
  </r>
  <r>
    <s v="Id269"/>
    <n v="20.18"/>
    <n v="11.19"/>
    <s v="No"/>
    <s v="No"/>
    <s v="No"/>
    <s v="No major surgery"/>
    <x v="0"/>
    <n v="0"/>
    <s v="No"/>
    <s v="Yes"/>
    <s v="NormalWeight"/>
    <s v="Diabetes"/>
  </r>
  <r>
    <s v="Id27"/>
    <n v="30.875"/>
    <n v="11.88"/>
    <s v="No"/>
    <s v="No"/>
    <s v="No"/>
    <s v="No major surgery"/>
    <x v="0"/>
    <n v="0"/>
    <s v="No"/>
    <s v="Yes"/>
    <s v="Obesity"/>
    <s v="Diabetes"/>
  </r>
  <r>
    <s v="Id270"/>
    <n v="44.36"/>
    <n v="5.1100000000000003"/>
    <s v="No"/>
    <s v="No"/>
    <s v="No"/>
    <s v="No major surgery"/>
    <x v="0"/>
    <n v="0"/>
    <s v="No"/>
    <s v="Yes"/>
    <s v="Obesity"/>
    <s v="Normal"/>
  </r>
  <r>
    <s v="Id271"/>
    <n v="23.82"/>
    <n v="10.85"/>
    <s v="yes"/>
    <s v="No"/>
    <s v="No"/>
    <s v="No major surgery"/>
    <x v="0"/>
    <n v="0"/>
    <s v="Yes"/>
    <s v="Yes"/>
    <s v="NormalWeight"/>
    <s v="Diabetes"/>
  </r>
  <r>
    <s v="Id272"/>
    <n v="45"/>
    <n v="5.24"/>
    <s v="yes"/>
    <s v="No"/>
    <s v="No"/>
    <n v="1"/>
    <x v="0"/>
    <n v="1"/>
    <s v="Yes"/>
    <s v="Yes"/>
    <s v="Obesity"/>
    <s v="Normal"/>
  </r>
  <r>
    <s v="Id273"/>
    <n v="26.62"/>
    <n v="10.08"/>
    <s v="No"/>
    <s v="No"/>
    <s v="No"/>
    <s v="No major surgery"/>
    <x v="0"/>
    <n v="0"/>
    <s v="No"/>
    <s v="Yes"/>
    <s v="OverWeight"/>
    <s v="Diabetes"/>
  </r>
  <r>
    <s v="Id274"/>
    <n v="32.67"/>
    <n v="10.97"/>
    <s v="yes"/>
    <s v="No"/>
    <s v="No"/>
    <s v="No major surgery"/>
    <x v="0"/>
    <n v="0"/>
    <s v="Yes"/>
    <s v="Yes"/>
    <s v="Obesity"/>
    <s v="Diabetes"/>
  </r>
  <r>
    <s v="Id275"/>
    <n v="44.44"/>
    <n v="4.9000000000000004"/>
    <s v="yes"/>
    <s v="No"/>
    <s v="No"/>
    <n v="1"/>
    <x v="0"/>
    <n v="1"/>
    <s v="Yes"/>
    <s v="Yes"/>
    <s v="Obesity"/>
    <s v="Normal"/>
  </r>
  <r>
    <s v="Id276"/>
    <n v="28.31"/>
    <n v="5.33"/>
    <s v="No"/>
    <s v="No"/>
    <s v="No"/>
    <s v="No major surgery"/>
    <x v="0"/>
    <n v="0"/>
    <s v="No"/>
    <s v="Yes"/>
    <s v="OverWeight"/>
    <s v="Normal"/>
  </r>
  <r>
    <s v="Id277"/>
    <n v="25.05"/>
    <n v="4.6100000000000003"/>
    <s v="No"/>
    <s v="No"/>
    <s v="No"/>
    <n v="2"/>
    <x v="0"/>
    <n v="2"/>
    <s v="No"/>
    <s v="Yes"/>
    <s v="OverWeight"/>
    <s v="Normal"/>
  </r>
  <r>
    <s v="Id278"/>
    <n v="28.34"/>
    <n v="8.18"/>
    <s v="No"/>
    <s v="No"/>
    <s v="No"/>
    <s v="No major surgery"/>
    <x v="0"/>
    <n v="0"/>
    <s v="No"/>
    <s v="Yes"/>
    <s v="OverWeight"/>
    <s v="Diabetes"/>
  </r>
  <r>
    <s v="Id279"/>
    <n v="17.765000000000001"/>
    <n v="5.62"/>
    <s v="No"/>
    <s v="No"/>
    <s v="No"/>
    <s v="No major surgery"/>
    <x v="0"/>
    <n v="0"/>
    <s v="No"/>
    <s v="Yes"/>
    <s v="Underweight"/>
    <s v="Normal"/>
  </r>
  <r>
    <s v="Id28"/>
    <n v="36.86"/>
    <n v="5.19"/>
    <s v="yes"/>
    <s v="No"/>
    <s v="Yes"/>
    <n v="1"/>
    <x v="0"/>
    <n v="1"/>
    <s v="Yes"/>
    <s v="Yes"/>
    <s v="Obesity"/>
    <s v="Normal"/>
  </r>
  <r>
    <s v="Id280"/>
    <n v="36.119999999999997"/>
    <n v="5.82"/>
    <s v="No"/>
    <s v="No"/>
    <s v="No"/>
    <s v="No major surgery"/>
    <x v="0"/>
    <n v="0"/>
    <s v="No"/>
    <s v="Yes"/>
    <s v="Obesity"/>
    <s v="Prediabetes"/>
  </r>
  <r>
    <s v="Id281"/>
    <n v="23.19"/>
    <n v="7.66"/>
    <s v="No"/>
    <s v="No"/>
    <s v="No"/>
    <s v="No major surgery"/>
    <x v="0"/>
    <n v="0"/>
    <s v="No"/>
    <s v="Yes"/>
    <s v="NormalWeight"/>
    <s v="Diabetes"/>
  </r>
  <r>
    <s v="Id282"/>
    <n v="35.99"/>
    <n v="4.2300000000000004"/>
    <s v="No"/>
    <s v="No"/>
    <s v="No"/>
    <s v="No major surgery"/>
    <x v="0"/>
    <n v="0"/>
    <s v="No"/>
    <s v="Yes"/>
    <s v="Obesity"/>
    <s v="Normal"/>
  </r>
  <r>
    <s v="Id283"/>
    <n v="30.25"/>
    <n v="5.58"/>
    <s v="No"/>
    <s v="No"/>
    <s v="Yes"/>
    <n v="1"/>
    <x v="0"/>
    <n v="1"/>
    <s v="No"/>
    <s v="Yes"/>
    <s v="Obesity"/>
    <s v="Normal"/>
  </r>
  <r>
    <s v="Id284"/>
    <n v="26.24"/>
    <n v="6.26"/>
    <s v="yes"/>
    <s v="No"/>
    <s v="No"/>
    <s v="No major surgery"/>
    <x v="0"/>
    <n v="0"/>
    <s v="Yes"/>
    <s v="Yes"/>
    <s v="OverWeight"/>
    <s v="Prediabetes"/>
  </r>
  <r>
    <s v="Id285"/>
    <n v="31.36"/>
    <n v="10.6"/>
    <s v="yes"/>
    <s v="No"/>
    <s v="No"/>
    <s v="No major surgery"/>
    <x v="0"/>
    <n v="0"/>
    <s v="Yes"/>
    <s v="Yes"/>
    <s v="Obesity"/>
    <s v="Diabetes"/>
  </r>
  <r>
    <s v="Id286"/>
    <n v="25.69"/>
    <n v="4.78"/>
    <s v="yes"/>
    <s v="No"/>
    <s v="No"/>
    <s v="No major surgery"/>
    <x v="0"/>
    <n v="0"/>
    <s v="Yes"/>
    <s v="Yes"/>
    <s v="OverWeight"/>
    <s v="Normal"/>
  </r>
  <r>
    <s v="Id287"/>
    <n v="25.46"/>
    <n v="6.03"/>
    <s v="No"/>
    <s v="No"/>
    <s v="No"/>
    <n v="2"/>
    <x v="0"/>
    <n v="2"/>
    <s v="No"/>
    <s v="Yes"/>
    <s v="OverWeight"/>
    <s v="Prediabetes"/>
  </r>
  <r>
    <s v="Id288"/>
    <n v="31.83"/>
    <n v="11.55"/>
    <s v="yes"/>
    <s v="No"/>
    <s v="No"/>
    <n v="1"/>
    <x v="0"/>
    <n v="1"/>
    <s v="Yes"/>
    <s v="Yes"/>
    <s v="Obesity"/>
    <s v="Diabetes"/>
  </r>
  <r>
    <s v="Id289"/>
    <n v="24.43"/>
    <n v="7.59"/>
    <s v="yes"/>
    <s v="No"/>
    <s v="No"/>
    <n v="1"/>
    <x v="0"/>
    <n v="1"/>
    <s v="Yes"/>
    <s v="Yes"/>
    <s v="NormalWeight"/>
    <s v="Diabetes"/>
  </r>
  <r>
    <s v="Id29"/>
    <n v="35.86"/>
    <n v="6.74"/>
    <s v="yes"/>
    <s v="No"/>
    <s v="No"/>
    <n v="2"/>
    <x v="0"/>
    <n v="2"/>
    <s v="Yes"/>
    <s v="Yes"/>
    <s v="Obesity"/>
    <s v="Diabetes"/>
  </r>
  <r>
    <s v="Id290"/>
    <n v="41.9"/>
    <n v="4.26"/>
    <s v="No"/>
    <s v="No"/>
    <s v="No"/>
    <s v="No major surgery"/>
    <x v="0"/>
    <n v="0"/>
    <s v="No"/>
    <s v="Yes"/>
    <s v="Obesity"/>
    <s v="Normal"/>
  </r>
  <r>
    <s v="Id291"/>
    <n v="22.88"/>
    <n v="5.9"/>
    <s v="yes"/>
    <s v="No"/>
    <s v="Yes"/>
    <n v="1"/>
    <x v="0"/>
    <n v="1"/>
    <s v="Yes"/>
    <s v="Yes"/>
    <s v="NormalWeight"/>
    <s v="Prediabetes"/>
  </r>
  <r>
    <s v="Id292"/>
    <n v="29.734999999999999"/>
    <n v="7.79"/>
    <s v="No"/>
    <s v="No"/>
    <s v="No"/>
    <s v="No major surgery"/>
    <x v="1"/>
    <n v="0"/>
    <s v="No"/>
    <s v="No"/>
    <s v="OverWeight"/>
    <s v="Diabetes"/>
  </r>
  <r>
    <s v="Id293"/>
    <n v="40.74"/>
    <n v="5.28"/>
    <s v="No"/>
    <s v="No"/>
    <s v="Yes"/>
    <n v="1"/>
    <x v="0"/>
    <n v="1"/>
    <s v="No"/>
    <s v="Yes"/>
    <s v="Obesity"/>
    <s v="Normal"/>
  </r>
  <r>
    <s v="Id294"/>
    <n v="24.14"/>
    <n v="5.87"/>
    <s v="No"/>
    <s v="No"/>
    <s v="No"/>
    <n v="2"/>
    <x v="0"/>
    <n v="2"/>
    <s v="No"/>
    <s v="Yes"/>
    <s v="NormalWeight"/>
    <s v="Prediabetes"/>
  </r>
  <r>
    <s v="Id295"/>
    <n v="25.15"/>
    <n v="9.08"/>
    <s v="yes"/>
    <s v="No"/>
    <s v="No"/>
    <n v="1"/>
    <x v="0"/>
    <n v="1"/>
    <s v="Yes"/>
    <s v="Yes"/>
    <s v="OverWeight"/>
    <s v="Diabetes"/>
  </r>
  <r>
    <s v="Id296"/>
    <n v="28.71"/>
    <n v="5.2"/>
    <s v="No"/>
    <s v="No"/>
    <s v="No"/>
    <n v="1"/>
    <x v="0"/>
    <n v="1"/>
    <s v="No"/>
    <s v="Yes"/>
    <s v="OverWeight"/>
    <s v="Normal"/>
  </r>
  <r>
    <s v="Id297"/>
    <n v="23"/>
    <n v="5.48"/>
    <s v="No"/>
    <s v="No"/>
    <s v="No"/>
    <s v="No major surgery"/>
    <x v="0"/>
    <n v="0"/>
    <s v="No"/>
    <s v="Yes"/>
    <s v="NormalWeight"/>
    <s v="Normal"/>
  </r>
  <r>
    <s v="Id298"/>
    <n v="36.86"/>
    <n v="11.95"/>
    <s v="No"/>
    <s v="No"/>
    <s v="No"/>
    <s v="No major surgery"/>
    <x v="1"/>
    <n v="0"/>
    <s v="No"/>
    <s v="No"/>
    <s v="Obesity"/>
    <s v="Diabetes"/>
  </r>
  <r>
    <s v="Id299"/>
    <n v="24.25"/>
    <n v="8.6999999999999993"/>
    <s v="yes"/>
    <s v="No"/>
    <s v="No"/>
    <n v="1"/>
    <x v="0"/>
    <n v="1"/>
    <s v="Yes"/>
    <s v="Yes"/>
    <s v="NormalWeight"/>
    <s v="Diabetes"/>
  </r>
  <r>
    <s v="Id3"/>
    <n v="34.484999999999999"/>
    <n v="11.87"/>
    <s v="yes"/>
    <s v="No"/>
    <s v="No"/>
    <n v="2"/>
    <x v="0"/>
    <n v="2"/>
    <s v="Yes"/>
    <s v="Yes"/>
    <s v="Obesity"/>
    <s v="Diabetes"/>
  </r>
  <r>
    <s v="Id30"/>
    <n v="37.049999999999997"/>
    <n v="8.44"/>
    <s v="No"/>
    <s v="No"/>
    <s v="No"/>
    <s v="No major surgery"/>
    <x v="0"/>
    <n v="0"/>
    <s v="No"/>
    <s v="Yes"/>
    <s v="Obesity"/>
    <s v="Diabetes"/>
  </r>
  <r>
    <s v="Id300"/>
    <n v="23.85"/>
    <n v="7.84"/>
    <s v="No"/>
    <s v="No"/>
    <s v="No"/>
    <s v="No major surgery"/>
    <x v="0"/>
    <n v="0"/>
    <s v="No"/>
    <s v="Yes"/>
    <s v="NormalWeight"/>
    <s v="Diabetes"/>
  </r>
  <r>
    <s v="Id301"/>
    <n v="40.020000000000003"/>
    <n v="5.19"/>
    <s v="yes"/>
    <s v="No"/>
    <s v="No"/>
    <n v="1"/>
    <x v="0"/>
    <n v="1"/>
    <s v="Yes"/>
    <s v="Yes"/>
    <s v="Obesity"/>
    <s v="Normal"/>
  </r>
  <r>
    <s v="Id302"/>
    <n v="19.170000000000002"/>
    <n v="8.41"/>
    <s v="No"/>
    <s v="No"/>
    <s v="No"/>
    <s v="No major surgery"/>
    <x v="0"/>
    <n v="0"/>
    <s v="No"/>
    <s v="Yes"/>
    <s v="NormalWeight"/>
    <s v="Diabetes"/>
  </r>
  <r>
    <s v="Id303"/>
    <n v="43.53"/>
    <n v="5.86"/>
    <s v="yes"/>
    <s v="yes"/>
    <s v="No"/>
    <n v="2"/>
    <x v="0"/>
    <n v="2"/>
    <s v="Yes"/>
    <s v="Yes"/>
    <s v="Obesity"/>
    <s v="Prediabetes"/>
  </r>
  <r>
    <s v="Id304"/>
    <n v="46.06"/>
    <n v="4.18"/>
    <s v="No"/>
    <s v="yes"/>
    <s v="No"/>
    <n v="1"/>
    <x v="0"/>
    <n v="1"/>
    <s v="No"/>
    <s v="Yes"/>
    <s v="Obesity"/>
    <s v="Normal"/>
  </r>
  <r>
    <s v="Id305"/>
    <n v="29.92"/>
    <n v="11.99"/>
    <s v="yes"/>
    <s v="No"/>
    <s v="No"/>
    <n v="2"/>
    <x v="0"/>
    <n v="2"/>
    <s v="Yes"/>
    <s v="Yes"/>
    <s v="OverWeight"/>
    <s v="Diabetes"/>
  </r>
  <r>
    <s v="Id306"/>
    <n v="28.46"/>
    <n v="4.8499999999999996"/>
    <s v="yes"/>
    <s v="No"/>
    <s v="No"/>
    <n v="1"/>
    <x v="0"/>
    <n v="1"/>
    <s v="Yes"/>
    <s v="Yes"/>
    <s v="OverWeight"/>
    <s v="Normal"/>
  </r>
  <r>
    <s v="Id307"/>
    <n v="24.56"/>
    <n v="6.18"/>
    <s v="yes"/>
    <s v="No"/>
    <s v="Yes"/>
    <n v="1"/>
    <x v="0"/>
    <n v="1"/>
    <s v="Yes"/>
    <s v="Yes"/>
    <s v="NormalWeight"/>
    <s v="Prediabetes"/>
  </r>
  <r>
    <s v="Id308"/>
    <n v="41.19"/>
    <n v="6.37"/>
    <s v="No"/>
    <s v="No"/>
    <s v="No"/>
    <s v="No major surgery"/>
    <x v="0"/>
    <n v="0"/>
    <s v="No"/>
    <s v="Yes"/>
    <s v="Obesity"/>
    <s v="Prediabetes"/>
  </r>
  <r>
    <s v="Id309"/>
    <n v="18.63"/>
    <n v="9.81"/>
    <s v="yes"/>
    <s v="No"/>
    <s v="No"/>
    <n v="2"/>
    <x v="0"/>
    <n v="2"/>
    <s v="Yes"/>
    <s v="Yes"/>
    <s v="NormalWeight"/>
    <s v="Diabetes"/>
  </r>
  <r>
    <s v="Id31"/>
    <n v="43.89"/>
    <n v="8.7100000000000009"/>
    <s v="No"/>
    <s v="No"/>
    <s v="No"/>
    <s v="No major surgery"/>
    <x v="0"/>
    <n v="0"/>
    <s v="No"/>
    <s v="Yes"/>
    <s v="Obesity"/>
    <s v="Diabetes"/>
  </r>
  <r>
    <s v="Id310"/>
    <n v="26.26"/>
    <n v="11.8"/>
    <s v="yes"/>
    <s v="No"/>
    <s v="No"/>
    <n v="1"/>
    <x v="0"/>
    <n v="1"/>
    <s v="Yes"/>
    <s v="Yes"/>
    <s v="OverWeight"/>
    <s v="Diabetes"/>
  </r>
  <r>
    <s v="Id311"/>
    <n v="22.37"/>
    <n v="5.86"/>
    <s v="yes"/>
    <s v="No"/>
    <s v="Yes"/>
    <n v="1"/>
    <x v="0"/>
    <n v="1"/>
    <s v="Yes"/>
    <s v="Yes"/>
    <s v="NormalWeight"/>
    <s v="Prediabetes"/>
  </r>
  <r>
    <s v="Id312"/>
    <n v="39.619999999999997"/>
    <n v="4.28"/>
    <s v="No"/>
    <s v="No"/>
    <s v="No"/>
    <n v="1"/>
    <x v="0"/>
    <n v="1"/>
    <s v="No"/>
    <s v="Yes"/>
    <s v="Obesity"/>
    <s v="Normal"/>
  </r>
  <r>
    <s v="Id313"/>
    <n v="18.329999999999998"/>
    <n v="4.16"/>
    <s v="yes"/>
    <s v="No"/>
    <s v="No"/>
    <s v="No major surgery"/>
    <x v="0"/>
    <n v="0"/>
    <s v="Yes"/>
    <s v="Yes"/>
    <s v="Underweight"/>
    <s v="Normal"/>
  </r>
  <r>
    <s v="Id314"/>
    <n v="17.11"/>
    <n v="4.9800000000000004"/>
    <s v="yes"/>
    <s v="No"/>
    <s v="Yes"/>
    <n v="1"/>
    <x v="0"/>
    <n v="1"/>
    <s v="Yes"/>
    <s v="Yes"/>
    <s v="Underweight"/>
    <s v="Normal"/>
  </r>
  <r>
    <s v="Id315"/>
    <n v="43.5"/>
    <n v="6.38"/>
    <s v="No"/>
    <s v="yes"/>
    <s v="No"/>
    <n v="1"/>
    <x v="0"/>
    <n v="1"/>
    <s v="No"/>
    <s v="Yes"/>
    <s v="Obesity"/>
    <s v="Prediabetes"/>
  </r>
  <r>
    <s v="Id316"/>
    <n v="25.364999999999998"/>
    <n v="5.19"/>
    <s v="No"/>
    <s v="No"/>
    <s v="No"/>
    <n v="2"/>
    <x v="1"/>
    <n v="2"/>
    <s v="No"/>
    <s v="No"/>
    <s v="OverWeight"/>
    <s v="Normal"/>
  </r>
  <r>
    <s v="Id317"/>
    <n v="28.594999999999999"/>
    <n v="10.210000000000001"/>
    <s v="No"/>
    <s v="No"/>
    <s v="No"/>
    <s v="No major surgery"/>
    <x v="1"/>
    <n v="0"/>
    <s v="No"/>
    <s v="No"/>
    <s v="OverWeight"/>
    <s v="Diabetes"/>
  </r>
  <r>
    <s v="Id318"/>
    <n v="29.83"/>
    <n v="9.6999999999999993"/>
    <s v="yes"/>
    <s v="No"/>
    <s v="Yes"/>
    <n v="1"/>
    <x v="0"/>
    <n v="1"/>
    <s v="Yes"/>
    <s v="Yes"/>
    <s v="OverWeight"/>
    <s v="Diabetes"/>
  </r>
  <r>
    <s v="Id319"/>
    <n v="24.7"/>
    <n v="10.25"/>
    <s v="No"/>
    <s v="No"/>
    <s v="No"/>
    <n v="3"/>
    <x v="1"/>
    <n v="3"/>
    <s v="No"/>
    <s v="No"/>
    <s v="NormalWeight"/>
    <s v="Diabetes"/>
  </r>
  <r>
    <s v="Id32"/>
    <n v="42.35"/>
    <n v="5.08"/>
    <s v="yes"/>
    <s v="No"/>
    <s v="No"/>
    <s v="No major surgery"/>
    <x v="0"/>
    <n v="0"/>
    <s v="Yes"/>
    <s v="Yes"/>
    <s v="Obesity"/>
    <s v="Normal"/>
  </r>
  <r>
    <s v="Id320"/>
    <n v="17.940000000000001"/>
    <n v="9.77"/>
    <s v="No"/>
    <s v="No"/>
    <s v="No"/>
    <s v="No major surgery"/>
    <x v="0"/>
    <n v="0"/>
    <s v="No"/>
    <s v="Yes"/>
    <s v="Underweight"/>
    <s v="Diabetes"/>
  </r>
  <r>
    <s v="Id321"/>
    <n v="21.08"/>
    <n v="4.83"/>
    <s v="No"/>
    <s v="No"/>
    <s v="Yes"/>
    <n v="1"/>
    <x v="0"/>
    <n v="1"/>
    <s v="No"/>
    <s v="Yes"/>
    <s v="NormalWeight"/>
    <s v="Normal"/>
  </r>
  <r>
    <s v="Id322"/>
    <n v="37.715000000000003"/>
    <n v="10.86"/>
    <s v="yes"/>
    <s v="No"/>
    <s v="No"/>
    <s v="No major surgery"/>
    <x v="1"/>
    <n v="0"/>
    <s v="Yes"/>
    <s v="No"/>
    <s v="Obesity"/>
    <s v="Diabetes"/>
  </r>
  <r>
    <s v="Id323"/>
    <n v="22.39"/>
    <n v="9.5299999999999994"/>
    <s v="yes"/>
    <s v="No"/>
    <s v="No"/>
    <s v="No major surgery"/>
    <x v="0"/>
    <n v="0"/>
    <s v="Yes"/>
    <s v="Yes"/>
    <s v="NormalWeight"/>
    <s v="Diabetes"/>
  </r>
  <r>
    <s v="Id324"/>
    <n v="28.78"/>
    <n v="5.68"/>
    <s v="No"/>
    <s v="No"/>
    <s v="No"/>
    <s v="No major surgery"/>
    <x v="0"/>
    <n v="0"/>
    <s v="No"/>
    <s v="Yes"/>
    <s v="OverWeight"/>
    <s v="Normal"/>
  </r>
  <r>
    <s v="Id325"/>
    <n v="18.329999999999998"/>
    <n v="5.57"/>
    <s v="yes"/>
    <s v="No"/>
    <s v="No"/>
    <s v="No major surgery"/>
    <x v="0"/>
    <n v="0"/>
    <s v="Yes"/>
    <s v="Yes"/>
    <s v="Underweight"/>
    <s v="Normal"/>
  </r>
  <r>
    <s v="Id326"/>
    <n v="26.39"/>
    <n v="4.58"/>
    <s v="yes"/>
    <s v="No"/>
    <s v="No"/>
    <n v="1"/>
    <x v="0"/>
    <n v="1"/>
    <s v="Yes"/>
    <s v="Yes"/>
    <s v="OverWeight"/>
    <s v="Normal"/>
  </r>
  <r>
    <s v="Id327"/>
    <n v="19.260000000000002"/>
    <n v="8.9600000000000009"/>
    <s v="yes"/>
    <s v="No"/>
    <s v="No"/>
    <n v="1"/>
    <x v="0"/>
    <n v="1"/>
    <s v="Yes"/>
    <s v="Yes"/>
    <s v="NormalWeight"/>
    <s v="Diabetes"/>
  </r>
  <r>
    <s v="Id328"/>
    <n v="26.92"/>
    <n v="6.09"/>
    <s v="No"/>
    <s v="No"/>
    <s v="No"/>
    <s v="No major surgery"/>
    <x v="0"/>
    <n v="0"/>
    <s v="No"/>
    <s v="Yes"/>
    <s v="OverWeight"/>
    <s v="Prediabetes"/>
  </r>
  <r>
    <s v="Id329"/>
    <n v="19.73"/>
    <n v="4.3600000000000003"/>
    <s v="No"/>
    <s v="No"/>
    <s v="No"/>
    <s v="No major surgery"/>
    <x v="0"/>
    <n v="0"/>
    <s v="No"/>
    <s v="Yes"/>
    <s v="NormalWeight"/>
    <s v="Normal"/>
  </r>
  <r>
    <s v="Id33"/>
    <n v="31.35"/>
    <n v="6.86"/>
    <s v="No"/>
    <s v="No"/>
    <s v="No"/>
    <s v="No major surgery"/>
    <x v="0"/>
    <n v="0"/>
    <s v="No"/>
    <s v="Yes"/>
    <s v="Obesity"/>
    <s v="Diabetes"/>
  </r>
  <r>
    <s v="Id330"/>
    <n v="23.56"/>
    <n v="11.74"/>
    <s v="yes"/>
    <s v="No"/>
    <s v="No"/>
    <s v="No major surgery"/>
    <x v="0"/>
    <n v="0"/>
    <s v="Yes"/>
    <s v="Yes"/>
    <s v="NormalWeight"/>
    <s v="Diabetes"/>
  </r>
  <r>
    <s v="Id331"/>
    <n v="37.67"/>
    <n v="5.89"/>
    <s v="No"/>
    <s v="No"/>
    <s v="No"/>
    <n v="1"/>
    <x v="0"/>
    <n v="1"/>
    <s v="No"/>
    <s v="Yes"/>
    <s v="Obesity"/>
    <s v="Prediabetes"/>
  </r>
  <r>
    <s v="Id332"/>
    <n v="18.73"/>
    <n v="10.64"/>
    <s v="No"/>
    <s v="No"/>
    <s v="No"/>
    <n v="2"/>
    <x v="0"/>
    <n v="2"/>
    <s v="No"/>
    <s v="Yes"/>
    <s v="NormalWeight"/>
    <s v="Diabetes"/>
  </r>
  <r>
    <s v="Id333"/>
    <n v="33.090000000000003"/>
    <n v="6.06"/>
    <s v="No"/>
    <s v="No"/>
    <s v="Yes"/>
    <n v="1"/>
    <x v="0"/>
    <n v="1"/>
    <s v="No"/>
    <s v="Yes"/>
    <s v="Obesity"/>
    <s v="Prediabetes"/>
  </r>
  <r>
    <s v="Id334"/>
    <n v="18.329999999999998"/>
    <n v="7.46"/>
    <s v="yes"/>
    <s v="No"/>
    <s v="No"/>
    <n v="1"/>
    <x v="0"/>
    <n v="1"/>
    <s v="Yes"/>
    <s v="Yes"/>
    <s v="Underweight"/>
    <s v="Diabetes"/>
  </r>
  <r>
    <s v="Id335"/>
    <n v="27.74"/>
    <n v="4.68"/>
    <s v="yes"/>
    <s v="No"/>
    <s v="No"/>
    <n v="2"/>
    <x v="0"/>
    <n v="2"/>
    <s v="Yes"/>
    <s v="Yes"/>
    <s v="OverWeight"/>
    <s v="Normal"/>
  </r>
  <r>
    <s v="Id336"/>
    <n v="24.2"/>
    <n v="6.15"/>
    <s v="No"/>
    <s v="No"/>
    <s v="No"/>
    <n v="1"/>
    <x v="0"/>
    <n v="1"/>
    <s v="No"/>
    <s v="Yes"/>
    <s v="NormalWeight"/>
    <s v="Prediabetes"/>
  </r>
  <r>
    <s v="Id337"/>
    <n v="22.03"/>
    <n v="4.28"/>
    <s v="yes"/>
    <s v="No"/>
    <s v="No"/>
    <s v="No major surgery"/>
    <x v="0"/>
    <n v="0"/>
    <s v="Yes"/>
    <s v="Yes"/>
    <s v="NormalWeight"/>
    <s v="Normal"/>
  </r>
  <r>
    <s v="Id338"/>
    <n v="26.885000000000002"/>
    <n v="9.86"/>
    <s v="No"/>
    <s v="No"/>
    <s v="No"/>
    <n v="3"/>
    <x v="0"/>
    <n v="3"/>
    <s v="No"/>
    <s v="Yes"/>
    <s v="OverWeight"/>
    <s v="Diabetes"/>
  </r>
  <r>
    <s v="Id339"/>
    <n v="16.36"/>
    <n v="11.19"/>
    <s v="No"/>
    <s v="No"/>
    <s v="No"/>
    <s v="No major surgery"/>
    <x v="0"/>
    <n v="0"/>
    <s v="No"/>
    <s v="Yes"/>
    <s v="Underweight"/>
    <s v="Diabetes"/>
  </r>
  <r>
    <s v="Id34"/>
    <n v="47.6"/>
    <n v="5.95"/>
    <s v="yes"/>
    <s v="No"/>
    <s v="No"/>
    <s v="No major surgery"/>
    <x v="0"/>
    <n v="0"/>
    <s v="Yes"/>
    <s v="Yes"/>
    <s v="Obesity"/>
    <s v="Prediabetes"/>
  </r>
  <r>
    <s v="Id340"/>
    <n v="32.299999999999997"/>
    <n v="4.8899999999999997"/>
    <s v="yes"/>
    <s v="No"/>
    <s v="Yes"/>
    <n v="1"/>
    <x v="1"/>
    <n v="1"/>
    <s v="Yes"/>
    <s v="No"/>
    <s v="Obesity"/>
    <s v="Normal"/>
  </r>
  <r>
    <s v="Id341"/>
    <n v="16.05"/>
    <n v="4.3499999999999996"/>
    <s v="yes"/>
    <s v="No"/>
    <s v="No"/>
    <s v="No major surgery"/>
    <x v="0"/>
    <n v="0"/>
    <s v="Yes"/>
    <s v="Yes"/>
    <s v="Underweight"/>
    <s v="Normal"/>
  </r>
  <r>
    <s v="Id342"/>
    <n v="29.07"/>
    <n v="8.66"/>
    <s v="yes"/>
    <s v="No"/>
    <s v="No"/>
    <n v="2"/>
    <x v="0"/>
    <n v="2"/>
    <s v="Yes"/>
    <s v="Yes"/>
    <s v="OverWeight"/>
    <s v="Diabetes"/>
  </r>
  <r>
    <s v="Id343"/>
    <n v="17.43"/>
    <n v="8.64"/>
    <s v="No"/>
    <s v="No"/>
    <s v="No"/>
    <s v="No major surgery"/>
    <x v="0"/>
    <n v="0"/>
    <s v="No"/>
    <s v="Yes"/>
    <s v="Underweight"/>
    <s v="Diabetes"/>
  </r>
  <r>
    <s v="Id344"/>
    <n v="19.329999999999998"/>
    <n v="4.2699999999999996"/>
    <s v="No"/>
    <s v="No"/>
    <s v="No"/>
    <s v="No major surgery"/>
    <x v="0"/>
    <n v="0"/>
    <s v="No"/>
    <s v="Yes"/>
    <s v="NormalWeight"/>
    <s v="Normal"/>
  </r>
  <r>
    <s v="Id345"/>
    <n v="30.52"/>
    <n v="4.21"/>
    <s v="No"/>
    <s v="No"/>
    <s v="No"/>
    <n v="1"/>
    <x v="0"/>
    <n v="1"/>
    <s v="No"/>
    <s v="Yes"/>
    <s v="Obesity"/>
    <s v="Normal"/>
  </r>
  <r>
    <s v="Id346"/>
    <n v="39.21"/>
    <n v="5.04"/>
    <s v="No"/>
    <s v="No"/>
    <s v="Yes"/>
    <n v="1"/>
    <x v="0"/>
    <n v="1"/>
    <s v="No"/>
    <s v="Yes"/>
    <s v="Obesity"/>
    <s v="Normal"/>
  </r>
  <r>
    <s v="Id347"/>
    <n v="26.98"/>
    <n v="5.21"/>
    <s v="yes"/>
    <s v="No"/>
    <s v="No"/>
    <n v="2"/>
    <x v="0"/>
    <n v="2"/>
    <s v="Yes"/>
    <s v="Yes"/>
    <s v="OverWeight"/>
    <s v="Normal"/>
  </r>
  <r>
    <s v="Id348"/>
    <n v="25.84"/>
    <n v="8.83"/>
    <s v="No"/>
    <s v="No"/>
    <s v="No"/>
    <s v="No major surgery"/>
    <x v="1"/>
    <n v="0"/>
    <s v="No"/>
    <s v="No"/>
    <s v="OverWeight"/>
    <s v="Diabetes"/>
  </r>
  <r>
    <s v="Id349"/>
    <n v="28.31"/>
    <n v="8.4700000000000006"/>
    <s v="yes"/>
    <s v="No"/>
    <s v="No"/>
    <n v="2"/>
    <x v="0"/>
    <n v="2"/>
    <s v="Yes"/>
    <s v="Yes"/>
    <s v="OverWeight"/>
    <s v="Diabetes"/>
  </r>
  <r>
    <s v="Id35"/>
    <n v="46.2"/>
    <n v="6.09"/>
    <s v="No"/>
    <s v="No"/>
    <s v="Yes"/>
    <n v="1"/>
    <x v="0"/>
    <n v="1"/>
    <s v="No"/>
    <s v="Yes"/>
    <s v="Obesity"/>
    <s v="Prediabetes"/>
  </r>
  <r>
    <s v="Id350"/>
    <n v="23.94"/>
    <n v="4.2"/>
    <s v="No"/>
    <s v="No"/>
    <s v="No"/>
    <s v="No major surgery"/>
    <x v="0"/>
    <n v="0"/>
    <s v="No"/>
    <s v="Yes"/>
    <s v="NormalWeight"/>
    <s v="Normal"/>
  </r>
  <r>
    <s v="Id351"/>
    <n v="20.03"/>
    <n v="6.14"/>
    <s v="yes"/>
    <s v="No"/>
    <s v="No"/>
    <s v="No major surgery"/>
    <x v="0"/>
    <n v="0"/>
    <s v="Yes"/>
    <s v="Yes"/>
    <s v="NormalWeight"/>
    <s v="Prediabetes"/>
  </r>
  <r>
    <s v="Id352"/>
    <n v="41.42"/>
    <n v="6.07"/>
    <s v="No"/>
    <s v="No"/>
    <s v="No"/>
    <s v="No major surgery"/>
    <x v="1"/>
    <n v="0"/>
    <s v="No"/>
    <s v="No"/>
    <s v="Obesity"/>
    <s v="Prediabetes"/>
  </r>
  <r>
    <s v="Id353"/>
    <n v="36.67"/>
    <n v="10.210000000000001"/>
    <s v="No"/>
    <s v="No"/>
    <s v="No"/>
    <s v="No major surgery"/>
    <x v="1"/>
    <n v="0"/>
    <s v="No"/>
    <s v="No"/>
    <s v="Obesity"/>
    <s v="Diabetes"/>
  </r>
  <r>
    <s v="Id354"/>
    <n v="27.645"/>
    <n v="4.6900000000000004"/>
    <s v="No"/>
    <s v="No"/>
    <s v="No"/>
    <s v="No major surgery"/>
    <x v="1"/>
    <n v="0"/>
    <s v="No"/>
    <s v="No"/>
    <s v="OverWeight"/>
    <s v="Normal"/>
  </r>
  <r>
    <s v="Id355"/>
    <n v="22.72"/>
    <n v="5.71"/>
    <s v="No"/>
    <s v="No"/>
    <s v="No"/>
    <s v="No major surgery"/>
    <x v="0"/>
    <n v="0"/>
    <s v="No"/>
    <s v="Yes"/>
    <s v="NormalWeight"/>
    <s v="Prediabetes"/>
  </r>
  <r>
    <s v="Id356"/>
    <n v="36.520000000000003"/>
    <n v="9.07"/>
    <s v="yes"/>
    <s v="No"/>
    <s v="Yes"/>
    <n v="1"/>
    <x v="1"/>
    <n v="1"/>
    <s v="Yes"/>
    <s v="No"/>
    <s v="Obesity"/>
    <s v="Diabetes"/>
  </r>
  <r>
    <s v="Id357"/>
    <n v="33.96"/>
    <n v="4.99"/>
    <s v="No"/>
    <s v="No"/>
    <s v="No"/>
    <s v="No major surgery"/>
    <x v="0"/>
    <n v="0"/>
    <s v="No"/>
    <s v="Yes"/>
    <s v="Obesity"/>
    <s v="Normal"/>
  </r>
  <r>
    <s v="Id358"/>
    <n v="26.695"/>
    <n v="8.31"/>
    <s v="No"/>
    <s v="No"/>
    <s v="No"/>
    <s v="No major surgery"/>
    <x v="0"/>
    <n v="0"/>
    <s v="No"/>
    <s v="Yes"/>
    <s v="OverWeight"/>
    <s v="Diabetes"/>
  </r>
  <r>
    <s v="Id359"/>
    <n v="18.45"/>
    <n v="5.07"/>
    <s v="yes"/>
    <s v="No"/>
    <s v="No"/>
    <s v="No major surgery"/>
    <x v="0"/>
    <n v="0"/>
    <s v="Yes"/>
    <s v="Yes"/>
    <s v="Underweight"/>
    <s v="Normal"/>
  </r>
  <r>
    <s v="Id36"/>
    <n v="32.015000000000001"/>
    <n v="11.75"/>
    <s v="No"/>
    <s v="No"/>
    <s v="No"/>
    <s v="No major surgery"/>
    <x v="0"/>
    <n v="0"/>
    <s v="No"/>
    <s v="Yes"/>
    <s v="Obesity"/>
    <s v="Diabetes"/>
  </r>
  <r>
    <s v="Id360"/>
    <n v="33.18"/>
    <n v="4.79"/>
    <s v="No"/>
    <s v="No"/>
    <s v="No"/>
    <s v="No major surgery"/>
    <x v="0"/>
    <n v="0"/>
    <s v="No"/>
    <s v="Yes"/>
    <s v="Obesity"/>
    <s v="Normal"/>
  </r>
  <r>
    <s v="Id361"/>
    <n v="36.1"/>
    <n v="11.39"/>
    <s v="yes"/>
    <s v="No"/>
    <s v="No"/>
    <n v="2"/>
    <x v="1"/>
    <n v="2"/>
    <s v="Yes"/>
    <s v="No"/>
    <s v="Obesity"/>
    <s v="Diabetes"/>
  </r>
  <r>
    <s v="Id362"/>
    <n v="22.77"/>
    <n v="6"/>
    <s v="No"/>
    <s v="No"/>
    <s v="No"/>
    <s v="No major surgery"/>
    <x v="0"/>
    <n v="0"/>
    <s v="No"/>
    <s v="Yes"/>
    <s v="NormalWeight"/>
    <s v="Prediabetes"/>
  </r>
  <r>
    <s v="Id363"/>
    <n v="21.24"/>
    <n v="5.13"/>
    <s v="No"/>
    <s v="No"/>
    <s v="No"/>
    <s v="No major surgery"/>
    <x v="0"/>
    <n v="0"/>
    <s v="No"/>
    <s v="Yes"/>
    <s v="NormalWeight"/>
    <s v="Normal"/>
  </r>
  <r>
    <s v="Id364"/>
    <n v="17.600000000000001"/>
    <n v="5.26"/>
    <s v="yes"/>
    <s v="No"/>
    <s v="No"/>
    <s v="No major surgery"/>
    <x v="0"/>
    <n v="0"/>
    <s v="Yes"/>
    <s v="Yes"/>
    <s v="Underweight"/>
    <s v="Normal"/>
  </r>
  <r>
    <s v="Id365"/>
    <n v="26.29"/>
    <n v="6.84"/>
    <s v="No"/>
    <s v="No"/>
    <s v="No"/>
    <s v="No major surgery"/>
    <x v="0"/>
    <n v="0"/>
    <s v="No"/>
    <s v="Yes"/>
    <s v="OverWeight"/>
    <s v="Diabetes"/>
  </r>
  <r>
    <s v="Id366"/>
    <n v="35.31"/>
    <n v="9.0399999999999991"/>
    <s v="No"/>
    <s v="No"/>
    <s v="No"/>
    <s v="No major surgery"/>
    <x v="1"/>
    <n v="0"/>
    <s v="No"/>
    <s v="No"/>
    <s v="Obesity"/>
    <s v="Diabetes"/>
  </r>
  <r>
    <s v="Id367"/>
    <n v="27.04"/>
    <n v="4.0999999999999996"/>
    <s v="No"/>
    <s v="No"/>
    <s v="No"/>
    <n v="1"/>
    <x v="0"/>
    <n v="1"/>
    <s v="No"/>
    <s v="Yes"/>
    <s v="OverWeight"/>
    <s v="Normal"/>
  </r>
  <r>
    <s v="Id368"/>
    <n v="30.23"/>
    <n v="4.2300000000000004"/>
    <s v="yes"/>
    <s v="No"/>
    <s v="Yes"/>
    <n v="1"/>
    <x v="0"/>
    <n v="1"/>
    <s v="Yes"/>
    <s v="Yes"/>
    <s v="Obesity"/>
    <s v="Normal"/>
  </r>
  <r>
    <s v="Id369"/>
    <n v="30.6"/>
    <n v="6.48"/>
    <s v="yes"/>
    <s v="No"/>
    <s v="Yes"/>
    <n v="1"/>
    <x v="0"/>
    <n v="1"/>
    <s v="Yes"/>
    <s v="Yes"/>
    <s v="Obesity"/>
    <s v="Diabetes"/>
  </r>
  <r>
    <s v="Id37"/>
    <n v="40.564999999999998"/>
    <n v="7.37"/>
    <s v="No"/>
    <s v="No"/>
    <s v="No"/>
    <s v="No major surgery"/>
    <x v="0"/>
    <n v="0"/>
    <s v="No"/>
    <s v="Yes"/>
    <s v="Obesity"/>
    <s v="Diabetes"/>
  </r>
  <r>
    <s v="Id370"/>
    <n v="26.8"/>
    <n v="5.53"/>
    <s v="No"/>
    <s v="No"/>
    <s v="No"/>
    <n v="1"/>
    <x v="0"/>
    <n v="1"/>
    <s v="No"/>
    <s v="Yes"/>
    <s v="OverWeight"/>
    <s v="Normal"/>
  </r>
  <r>
    <s v="Id371"/>
    <n v="16.86"/>
    <n v="4.07"/>
    <s v="yes"/>
    <s v="No"/>
    <s v="No"/>
    <s v="No major surgery"/>
    <x v="0"/>
    <n v="0"/>
    <s v="Yes"/>
    <s v="Yes"/>
    <s v="Underweight"/>
    <s v="Normal"/>
  </r>
  <r>
    <s v="Id372"/>
    <n v="16.3"/>
    <n v="5.51"/>
    <s v="No"/>
    <s v="No"/>
    <s v="No"/>
    <n v="1"/>
    <x v="0"/>
    <n v="1"/>
    <s v="No"/>
    <s v="Yes"/>
    <s v="Underweight"/>
    <s v="Normal"/>
  </r>
  <r>
    <s v="Id373"/>
    <n v="29.81"/>
    <n v="11.66"/>
    <s v="No"/>
    <s v="No"/>
    <s v="No"/>
    <s v="No major surgery"/>
    <x v="0"/>
    <n v="0"/>
    <s v="No"/>
    <s v="Yes"/>
    <s v="OverWeight"/>
    <s v="Diabetes"/>
  </r>
  <r>
    <s v="Id374"/>
    <n v="16.329999999999998"/>
    <n v="7.26"/>
    <s v="yes"/>
    <s v="No"/>
    <s v="No"/>
    <s v="No major surgery"/>
    <x v="0"/>
    <n v="0"/>
    <s v="Yes"/>
    <s v="Yes"/>
    <s v="Underweight"/>
    <s v="Diabetes"/>
  </r>
  <r>
    <s v="Id375"/>
    <n v="16.37"/>
    <n v="4.79"/>
    <s v="yes"/>
    <s v="No"/>
    <s v="No"/>
    <s v="No major surgery"/>
    <x v="0"/>
    <n v="0"/>
    <s v="Yes"/>
    <s v="Yes"/>
    <s v="Underweight"/>
    <s v="Normal"/>
  </r>
  <r>
    <s v="Id376"/>
    <n v="22.42"/>
    <n v="4.68"/>
    <s v="yes"/>
    <s v="No"/>
    <s v="No"/>
    <n v="1"/>
    <x v="1"/>
    <n v="1"/>
    <s v="Yes"/>
    <s v="No"/>
    <s v="NormalWeight"/>
    <s v="Normal"/>
  </r>
  <r>
    <s v="Id377"/>
    <n v="31.35"/>
    <n v="4.33"/>
    <s v="yes"/>
    <s v="No"/>
    <s v="Yes"/>
    <n v="1"/>
    <x v="1"/>
    <n v="1"/>
    <s v="Yes"/>
    <s v="No"/>
    <s v="Obesity"/>
    <s v="Normal"/>
  </r>
  <r>
    <s v="Id378"/>
    <n v="31.9"/>
    <n v="11.89"/>
    <s v="No"/>
    <s v="No"/>
    <s v="No"/>
    <s v="No major surgery"/>
    <x v="1"/>
    <n v="0"/>
    <s v="No"/>
    <s v="No"/>
    <s v="Obesity"/>
    <s v="Diabetes"/>
  </r>
  <r>
    <s v="Id379"/>
    <n v="30.6"/>
    <n v="5.24"/>
    <s v="No"/>
    <s v="No"/>
    <s v="No"/>
    <s v="No major surgery"/>
    <x v="0"/>
    <n v="0"/>
    <s v="No"/>
    <s v="Yes"/>
    <s v="Obesity"/>
    <s v="Normal"/>
  </r>
  <r>
    <s v="Id38"/>
    <n v="32.450000000000003"/>
    <n v="11.91"/>
    <s v="No"/>
    <s v="No"/>
    <s v="No"/>
    <s v="No major surgery"/>
    <x v="0"/>
    <n v="0"/>
    <s v="No"/>
    <s v="Yes"/>
    <s v="Obesity"/>
    <s v="Diabetes"/>
  </r>
  <r>
    <s v="Id380"/>
    <n v="28.975000000000001"/>
    <n v="7.63"/>
    <s v="No"/>
    <s v="No"/>
    <s v="No"/>
    <s v="No major surgery"/>
    <x v="0"/>
    <n v="0"/>
    <s v="No"/>
    <s v="Yes"/>
    <s v="OverWeight"/>
    <s v="Diabetes"/>
  </r>
  <r>
    <s v="Id381"/>
    <n v="24.86"/>
    <n v="8.92"/>
    <s v="yes"/>
    <s v="No"/>
    <s v="No"/>
    <n v="2"/>
    <x v="1"/>
    <n v="2"/>
    <s v="Yes"/>
    <s v="No"/>
    <s v="NormalWeight"/>
    <s v="Diabetes"/>
  </r>
  <r>
    <s v="Id382"/>
    <n v="19.54"/>
    <n v="5.37"/>
    <s v="No"/>
    <s v="No"/>
    <s v="No"/>
    <s v="No major surgery"/>
    <x v="0"/>
    <n v="0"/>
    <s v="No"/>
    <s v="Yes"/>
    <s v="NormalWeight"/>
    <s v="Normal"/>
  </r>
  <r>
    <s v="Id383"/>
    <n v="26.74"/>
    <n v="4.3099999999999996"/>
    <s v="No"/>
    <s v="No"/>
    <s v="No"/>
    <s v="No major surgery"/>
    <x v="0"/>
    <n v="0"/>
    <s v="No"/>
    <s v="Yes"/>
    <s v="OverWeight"/>
    <s v="Normal"/>
  </r>
  <r>
    <s v="Id384"/>
    <n v="22.99"/>
    <n v="10.46"/>
    <s v="No"/>
    <s v="No"/>
    <s v="No"/>
    <n v="3"/>
    <x v="0"/>
    <n v="3"/>
    <s v="No"/>
    <s v="Yes"/>
    <s v="NormalWeight"/>
    <s v="Diabetes"/>
  </r>
  <r>
    <s v="Id385"/>
    <n v="31.46"/>
    <n v="7.39"/>
    <s v="No"/>
    <s v="No"/>
    <s v="No"/>
    <s v="No major surgery"/>
    <x v="1"/>
    <n v="0"/>
    <s v="No"/>
    <s v="No"/>
    <s v="Obesity"/>
    <s v="Diabetes"/>
  </r>
  <r>
    <s v="Id386"/>
    <n v="30.86"/>
    <n v="6.18"/>
    <s v="No"/>
    <s v="yes"/>
    <s v="No"/>
    <n v="2"/>
    <x v="0"/>
    <n v="2"/>
    <s v="No"/>
    <s v="Yes"/>
    <s v="Obesity"/>
    <s v="Prediabetes"/>
  </r>
  <r>
    <s v="Id387"/>
    <n v="31.96"/>
    <n v="8.86"/>
    <s v="No"/>
    <s v="No"/>
    <s v="No"/>
    <s v="No major surgery"/>
    <x v="0"/>
    <n v="0"/>
    <s v="No"/>
    <s v="Yes"/>
    <s v="Obesity"/>
    <s v="Diabetes"/>
  </r>
  <r>
    <s v="Id388"/>
    <n v="23.76"/>
    <n v="10.96"/>
    <s v="No"/>
    <s v="No"/>
    <s v="No"/>
    <n v="3"/>
    <x v="0"/>
    <n v="3"/>
    <s v="No"/>
    <s v="Yes"/>
    <s v="NormalWeight"/>
    <s v="Diabetes"/>
  </r>
  <r>
    <s v="Id389"/>
    <n v="19.38"/>
    <n v="6.28"/>
    <s v="No"/>
    <s v="No"/>
    <s v="No"/>
    <s v="No major surgery"/>
    <x v="0"/>
    <n v="0"/>
    <s v="No"/>
    <s v="Yes"/>
    <s v="NormalWeight"/>
    <s v="Prediabetes"/>
  </r>
  <r>
    <s v="Id39"/>
    <n v="34.96"/>
    <n v="6.52"/>
    <s v="No"/>
    <s v="No"/>
    <s v="No"/>
    <s v="No major surgery"/>
    <x v="0"/>
    <n v="0"/>
    <s v="No"/>
    <s v="Yes"/>
    <s v="Obesity"/>
    <s v="Diabetes"/>
  </r>
  <r>
    <s v="Id390"/>
    <n v="16.21"/>
    <n v="6.29"/>
    <s v="yes"/>
    <s v="No"/>
    <s v="No"/>
    <n v="1"/>
    <x v="0"/>
    <n v="1"/>
    <s v="Yes"/>
    <s v="Yes"/>
    <s v="Underweight"/>
    <s v="Prediabetes"/>
  </r>
  <r>
    <s v="Id391"/>
    <n v="32.54"/>
    <n v="4.0199999999999996"/>
    <s v="No"/>
    <s v="yes"/>
    <s v="No"/>
    <n v="1"/>
    <x v="0"/>
    <n v="1"/>
    <s v="No"/>
    <s v="Yes"/>
    <s v="Obesity"/>
    <s v="Normal"/>
  </r>
  <r>
    <s v="Id392"/>
    <n v="36.765000000000001"/>
    <n v="11.95"/>
    <s v="yes"/>
    <s v="No"/>
    <s v="No"/>
    <n v="2"/>
    <x v="1"/>
    <n v="2"/>
    <s v="Yes"/>
    <s v="No"/>
    <s v="Obesity"/>
    <s v="Diabetes"/>
  </r>
  <r>
    <s v="Id393"/>
    <n v="35.909999999999997"/>
    <n v="8.7100000000000009"/>
    <s v="No"/>
    <s v="No"/>
    <s v="No"/>
    <s v="No major surgery"/>
    <x v="1"/>
    <n v="0"/>
    <s v="No"/>
    <s v="No"/>
    <s v="Obesity"/>
    <s v="Diabetes"/>
  </r>
  <r>
    <s v="Id394"/>
    <n v="32.06"/>
    <n v="4.67"/>
    <s v="No"/>
    <s v="yes"/>
    <s v="No"/>
    <n v="1"/>
    <x v="0"/>
    <n v="1"/>
    <s v="No"/>
    <s v="Yes"/>
    <s v="Obesity"/>
    <s v="Normal"/>
  </r>
  <r>
    <s v="Id395"/>
    <n v="24.1"/>
    <n v="11.14"/>
    <s v="yes"/>
    <s v="No"/>
    <s v="No"/>
    <n v="1"/>
    <x v="1"/>
    <n v="1"/>
    <s v="Yes"/>
    <s v="No"/>
    <s v="NormalWeight"/>
    <s v="Diabetes"/>
  </r>
  <r>
    <s v="Id396"/>
    <n v="27.1"/>
    <n v="9.0500000000000007"/>
    <s v="No"/>
    <s v="No"/>
    <s v="No"/>
    <n v="2"/>
    <x v="1"/>
    <n v="2"/>
    <s v="No"/>
    <s v="No"/>
    <s v="OverWeight"/>
    <s v="Diabetes"/>
  </r>
  <r>
    <s v="Id397"/>
    <n v="24.42"/>
    <n v="11.31"/>
    <s v="No"/>
    <s v="No"/>
    <s v="No"/>
    <s v="No major surgery"/>
    <x v="0"/>
    <n v="0"/>
    <s v="No"/>
    <s v="Yes"/>
    <s v="NormalWeight"/>
    <s v="Diabetes"/>
  </r>
  <r>
    <s v="Id398"/>
    <n v="26.695"/>
    <n v="4.68"/>
    <s v="yes"/>
    <s v="No"/>
    <s v="No"/>
    <n v="2"/>
    <x v="0"/>
    <n v="2"/>
    <s v="Yes"/>
    <s v="Yes"/>
    <s v="OverWeight"/>
    <s v="Normal"/>
  </r>
  <r>
    <s v="Id399"/>
    <n v="27.79"/>
    <n v="6.05"/>
    <s v="yes"/>
    <s v="yes"/>
    <s v="No"/>
    <n v="1"/>
    <x v="0"/>
    <n v="1"/>
    <s v="Yes"/>
    <s v="Yes"/>
    <s v="OverWeight"/>
    <s v="Prediabetes"/>
  </r>
  <r>
    <s v="Id4"/>
    <n v="38.094999999999999"/>
    <n v="6.05"/>
    <s v="No"/>
    <s v="No"/>
    <s v="No"/>
    <s v="No major surgery"/>
    <x v="0"/>
    <n v="0"/>
    <s v="No"/>
    <s v="Yes"/>
    <s v="Obesity"/>
    <s v="Prediabetes"/>
  </r>
  <r>
    <s v="Id40"/>
    <n v="35.5"/>
    <n v="5.14"/>
    <s v="No"/>
    <s v="No"/>
    <s v="Yes"/>
    <n v="1"/>
    <x v="0"/>
    <n v="1"/>
    <s v="No"/>
    <s v="Yes"/>
    <s v="Obesity"/>
    <s v="Normal"/>
  </r>
  <r>
    <s v="Id400"/>
    <n v="32.68"/>
    <n v="4.68"/>
    <s v="yes"/>
    <s v="No"/>
    <s v="No"/>
    <s v="No major surgery"/>
    <x v="1"/>
    <n v="0"/>
    <s v="Yes"/>
    <s v="No"/>
    <s v="Obesity"/>
    <s v="Normal"/>
  </r>
  <r>
    <s v="Id401"/>
    <n v="26.4"/>
    <n v="9.5"/>
    <s v="yes"/>
    <s v="No"/>
    <s v="No"/>
    <n v="2"/>
    <x v="1"/>
    <n v="2"/>
    <s v="Yes"/>
    <s v="No"/>
    <s v="OverWeight"/>
    <s v="Diabetes"/>
  </r>
  <r>
    <s v="Id402"/>
    <n v="23.655000000000001"/>
    <n v="10.84"/>
    <s v="yes"/>
    <s v="No"/>
    <s v="Yes"/>
    <n v="1"/>
    <x v="0"/>
    <n v="1"/>
    <s v="Yes"/>
    <s v="Yes"/>
    <s v="NormalWeight"/>
    <s v="Diabetes"/>
  </r>
  <r>
    <s v="Id403"/>
    <n v="27.36"/>
    <n v="5.88"/>
    <s v="No"/>
    <s v="No"/>
    <s v="No"/>
    <n v="2"/>
    <x v="1"/>
    <n v="2"/>
    <s v="No"/>
    <s v="No"/>
    <s v="OverWeight"/>
    <s v="Prediabetes"/>
  </r>
  <r>
    <s v="Id404"/>
    <n v="27.82"/>
    <n v="5.24"/>
    <s v="yes"/>
    <s v="No"/>
    <s v="No"/>
    <s v="No major surgery"/>
    <x v="0"/>
    <n v="0"/>
    <s v="Yes"/>
    <s v="Yes"/>
    <s v="OverWeight"/>
    <s v="Normal"/>
  </r>
  <r>
    <s v="Id405"/>
    <n v="25.46"/>
    <n v="11.75"/>
    <s v="No"/>
    <s v="No"/>
    <s v="No"/>
    <s v="No major surgery"/>
    <x v="1"/>
    <n v="0"/>
    <s v="No"/>
    <s v="No"/>
    <s v="OverWeight"/>
    <s v="Diabetes"/>
  </r>
  <r>
    <s v="Id406"/>
    <n v="25.1"/>
    <n v="6.97"/>
    <s v="No"/>
    <s v="No"/>
    <s v="No"/>
    <s v="No major surgery"/>
    <x v="0"/>
    <n v="0"/>
    <s v="No"/>
    <s v="Yes"/>
    <s v="OverWeight"/>
    <s v="Diabetes"/>
  </r>
  <r>
    <s v="Id407"/>
    <n v="32.11"/>
    <n v="4.76"/>
    <s v="No"/>
    <s v="No"/>
    <s v="No"/>
    <n v="2"/>
    <x v="1"/>
    <n v="2"/>
    <s v="No"/>
    <s v="No"/>
    <s v="Obesity"/>
    <s v="Normal"/>
  </r>
  <r>
    <s v="Id408"/>
    <n v="29.8"/>
    <n v="8.24"/>
    <s v="yes"/>
    <s v="No"/>
    <s v="No"/>
    <n v="1"/>
    <x v="0"/>
    <n v="1"/>
    <s v="Yes"/>
    <s v="Yes"/>
    <s v="OverWeight"/>
    <s v="Diabetes"/>
  </r>
  <r>
    <s v="Id409"/>
    <n v="24.01"/>
    <n v="4.76"/>
    <s v="No"/>
    <s v="No"/>
    <s v="No"/>
    <n v="1"/>
    <x v="0"/>
    <n v="1"/>
    <s v="No"/>
    <s v="Yes"/>
    <s v="NormalWeight"/>
    <s v="Normal"/>
  </r>
  <r>
    <s v="Id41"/>
    <n v="52.58"/>
    <n v="4.1900000000000004"/>
    <s v="No"/>
    <s v="yes"/>
    <s v="No"/>
    <n v="1"/>
    <x v="0"/>
    <n v="1"/>
    <s v="No"/>
    <s v="Yes"/>
    <s v="Obesity"/>
    <s v="Normal"/>
  </r>
  <r>
    <s v="Id410"/>
    <n v="23.21"/>
    <n v="6.03"/>
    <s v="No"/>
    <s v="No"/>
    <s v="No"/>
    <n v="1"/>
    <x v="1"/>
    <n v="1"/>
    <s v="No"/>
    <s v="No"/>
    <s v="NormalWeight"/>
    <s v="Prediabetes"/>
  </r>
  <r>
    <s v="Id411"/>
    <n v="21.2"/>
    <n v="4.07"/>
    <s v="yes"/>
    <s v="No"/>
    <s v="No"/>
    <n v="1"/>
    <x v="0"/>
    <n v="1"/>
    <s v="Yes"/>
    <s v="Yes"/>
    <s v="NormalWeight"/>
    <s v="Normal"/>
  </r>
  <r>
    <s v="Id412"/>
    <n v="28.215"/>
    <n v="8.26"/>
    <s v="yes"/>
    <s v="No"/>
    <s v="No"/>
    <n v="1"/>
    <x v="0"/>
    <n v="1"/>
    <s v="Yes"/>
    <s v="Yes"/>
    <s v="OverWeight"/>
    <s v="Diabetes"/>
  </r>
  <r>
    <s v="Id413"/>
    <n v="38.094999999999999"/>
    <n v="4.76"/>
    <s v="No"/>
    <s v="No"/>
    <s v="No"/>
    <n v="1"/>
    <x v="1"/>
    <n v="1"/>
    <s v="No"/>
    <s v="No"/>
    <s v="Obesity"/>
    <s v="Normal"/>
  </r>
  <r>
    <s v="Id414"/>
    <n v="22.61"/>
    <n v="6.13"/>
    <s v="yes"/>
    <s v="No"/>
    <s v="Yes"/>
    <n v="1"/>
    <x v="0"/>
    <n v="1"/>
    <s v="Yes"/>
    <s v="Yes"/>
    <s v="NormalWeight"/>
    <s v="Prediabetes"/>
  </r>
  <r>
    <s v="Id415"/>
    <n v="24.32"/>
    <n v="10.47"/>
    <s v="yes"/>
    <s v="No"/>
    <s v="No"/>
    <n v="2"/>
    <x v="0"/>
    <n v="2"/>
    <s v="Yes"/>
    <s v="Yes"/>
    <s v="NormalWeight"/>
    <s v="Diabetes"/>
  </r>
  <r>
    <s v="Id416"/>
    <n v="20.96"/>
    <n v="4.04"/>
    <s v="yes"/>
    <s v="No"/>
    <s v="No"/>
    <n v="1"/>
    <x v="0"/>
    <n v="1"/>
    <s v="Yes"/>
    <s v="Yes"/>
    <s v="NormalWeight"/>
    <s v="Normal"/>
  </r>
  <r>
    <s v="Id417"/>
    <n v="19.68"/>
    <n v="5.74"/>
    <s v="No"/>
    <s v="No"/>
    <s v="No"/>
    <s v="No major surgery"/>
    <x v="0"/>
    <n v="0"/>
    <s v="No"/>
    <s v="Yes"/>
    <s v="NormalWeight"/>
    <s v="Prediabetes"/>
  </r>
  <r>
    <s v="Id418"/>
    <n v="18.100000000000001"/>
    <n v="6.33"/>
    <s v="No"/>
    <s v="No"/>
    <s v="No"/>
    <n v="1"/>
    <x v="0"/>
    <n v="1"/>
    <s v="No"/>
    <s v="Yes"/>
    <s v="Underweight"/>
    <s v="Prediabetes"/>
  </r>
  <r>
    <s v="Id419"/>
    <n v="29.64"/>
    <n v="4.28"/>
    <s v="yes"/>
    <s v="No"/>
    <s v="No"/>
    <s v="No major surgery"/>
    <x v="1"/>
    <n v="0"/>
    <s v="Yes"/>
    <s v="No"/>
    <s v="OverWeight"/>
    <s v="Normal"/>
  </r>
  <r>
    <s v="Id42"/>
    <n v="35.200000000000003"/>
    <n v="11.68"/>
    <s v="yes"/>
    <s v="No"/>
    <s v="No"/>
    <s v="No major surgery"/>
    <x v="0"/>
    <n v="0"/>
    <s v="Yes"/>
    <s v="Yes"/>
    <s v="Obesity"/>
    <s v="Diabetes"/>
  </r>
  <r>
    <s v="Id420"/>
    <n v="25.3"/>
    <n v="9.4700000000000006"/>
    <s v="yes"/>
    <s v="No"/>
    <s v="No"/>
    <n v="2"/>
    <x v="0"/>
    <n v="2"/>
    <s v="Yes"/>
    <s v="Yes"/>
    <s v="OverWeight"/>
    <s v="Diabetes"/>
  </r>
  <r>
    <s v="Id421"/>
    <n v="27.6"/>
    <n v="4.8499999999999996"/>
    <s v="yes"/>
    <s v="No"/>
    <s v="No"/>
    <s v="No major surgery"/>
    <x v="1"/>
    <n v="0"/>
    <s v="Yes"/>
    <s v="No"/>
    <s v="OverWeight"/>
    <s v="Normal"/>
  </r>
  <r>
    <s v="Id422"/>
    <n v="27.645"/>
    <n v="11.03"/>
    <s v="yes"/>
    <s v="No"/>
    <s v="No"/>
    <n v="1"/>
    <x v="0"/>
    <n v="1"/>
    <s v="Yes"/>
    <s v="Yes"/>
    <s v="OverWeight"/>
    <s v="Diabetes"/>
  </r>
  <r>
    <s v="Id423"/>
    <n v="27.6"/>
    <n v="5.22"/>
    <s v="No"/>
    <s v="No"/>
    <s v="No"/>
    <n v="2"/>
    <x v="0"/>
    <n v="2"/>
    <s v="No"/>
    <s v="Yes"/>
    <s v="OverWeight"/>
    <s v="Normal"/>
  </r>
  <r>
    <s v="Id424"/>
    <n v="25.08"/>
    <n v="9.52"/>
    <s v="yes"/>
    <s v="No"/>
    <s v="No"/>
    <n v="2"/>
    <x v="1"/>
    <n v="2"/>
    <s v="Yes"/>
    <s v="No"/>
    <s v="OverWeight"/>
    <s v="Diabetes"/>
  </r>
  <r>
    <s v="Id425"/>
    <n v="30.02"/>
    <n v="11.09"/>
    <s v="No"/>
    <s v="No"/>
    <s v="No"/>
    <s v="No major surgery"/>
    <x v="1"/>
    <n v="0"/>
    <s v="No"/>
    <s v="No"/>
    <s v="Obesity"/>
    <s v="Diabetes"/>
  </r>
  <r>
    <s v="Id426"/>
    <n v="27.36"/>
    <n v="9.4499999999999993"/>
    <s v="yes"/>
    <s v="No"/>
    <s v="No"/>
    <n v="2"/>
    <x v="0"/>
    <n v="2"/>
    <s v="Yes"/>
    <s v="Yes"/>
    <s v="OverWeight"/>
    <s v="Diabetes"/>
  </r>
  <r>
    <s v="Id427"/>
    <n v="22.2"/>
    <n v="5.51"/>
    <s v="No"/>
    <s v="No"/>
    <s v="No"/>
    <s v="No major surgery"/>
    <x v="0"/>
    <n v="0"/>
    <s v="No"/>
    <s v="Yes"/>
    <s v="NormalWeight"/>
    <s v="Normal"/>
  </r>
  <r>
    <s v="Id428"/>
    <n v="25.71"/>
    <n v="4.18"/>
    <s v="No"/>
    <s v="yes"/>
    <s v="No"/>
    <n v="1"/>
    <x v="0"/>
    <n v="1"/>
    <s v="No"/>
    <s v="Yes"/>
    <s v="OverWeight"/>
    <s v="Normal"/>
  </r>
  <r>
    <s v="Id429"/>
    <n v="41.91"/>
    <n v="5.98"/>
    <s v="yes"/>
    <s v="No"/>
    <s v="No"/>
    <n v="1"/>
    <x v="1"/>
    <n v="1"/>
    <s v="Yes"/>
    <s v="No"/>
    <s v="Obesity"/>
    <s v="Prediabetes"/>
  </r>
  <r>
    <s v="Id43"/>
    <n v="38.06"/>
    <n v="6.98"/>
    <s v="No"/>
    <s v="No"/>
    <s v="No"/>
    <s v="No major surgery"/>
    <x v="0"/>
    <n v="0"/>
    <s v="No"/>
    <s v="Yes"/>
    <s v="Obesity"/>
    <s v="Diabetes"/>
  </r>
  <r>
    <s v="Id430"/>
    <n v="25.85"/>
    <n v="10.16"/>
    <s v="No"/>
    <s v="No"/>
    <s v="No"/>
    <s v="No major surgery"/>
    <x v="0"/>
    <n v="0"/>
    <s v="No"/>
    <s v="Yes"/>
    <s v="OverWeight"/>
    <s v="Diabetes"/>
  </r>
  <r>
    <s v="Id431"/>
    <n v="23.844999999999999"/>
    <n v="11.71"/>
    <s v="No"/>
    <s v="No"/>
    <s v="No"/>
    <n v="2"/>
    <x v="0"/>
    <n v="2"/>
    <s v="No"/>
    <s v="Yes"/>
    <s v="NormalWeight"/>
    <s v="Diabetes"/>
  </r>
  <r>
    <s v="Id432"/>
    <n v="30.59"/>
    <n v="5.23"/>
    <s v="No"/>
    <s v="No"/>
    <s v="Yes"/>
    <n v="1"/>
    <x v="1"/>
    <n v="1"/>
    <s v="No"/>
    <s v="No"/>
    <s v="Obesity"/>
    <s v="Normal"/>
  </r>
  <r>
    <s v="Id433"/>
    <n v="24.795000000000002"/>
    <n v="6.85"/>
    <s v="No"/>
    <s v="No"/>
    <s v="No"/>
    <s v="No major surgery"/>
    <x v="0"/>
    <n v="0"/>
    <s v="No"/>
    <s v="Yes"/>
    <s v="NormalWeight"/>
    <s v="Diabetes"/>
  </r>
  <r>
    <s v="Id434"/>
    <n v="24.13"/>
    <n v="7.05"/>
    <s v="yes"/>
    <s v="No"/>
    <s v="No"/>
    <n v="2"/>
    <x v="0"/>
    <n v="2"/>
    <s v="Yes"/>
    <s v="Yes"/>
    <s v="NormalWeight"/>
    <s v="Diabetes"/>
  </r>
  <r>
    <s v="Id435"/>
    <n v="25.84"/>
    <n v="11.64"/>
    <s v="No"/>
    <s v="No"/>
    <s v="No"/>
    <n v="2"/>
    <x v="0"/>
    <n v="2"/>
    <s v="No"/>
    <s v="Yes"/>
    <s v="OverWeight"/>
    <s v="Diabetes"/>
  </r>
  <r>
    <s v="Id436"/>
    <n v="28"/>
    <n v="10.52"/>
    <s v="No"/>
    <s v="No"/>
    <s v="No"/>
    <s v="No major surgery"/>
    <x v="0"/>
    <n v="0"/>
    <s v="No"/>
    <s v="Yes"/>
    <s v="OverWeight"/>
    <s v="Diabetes"/>
  </r>
  <r>
    <s v="Id437"/>
    <n v="34.1"/>
    <n v="4.01"/>
    <s v="yes"/>
    <s v="No"/>
    <s v="Yes"/>
    <n v="1"/>
    <x v="1"/>
    <n v="1"/>
    <s v="Yes"/>
    <s v="No"/>
    <s v="Obesity"/>
    <s v="Normal"/>
  </r>
  <r>
    <s v="Id438"/>
    <n v="26.125"/>
    <n v="8.56"/>
    <s v="yes"/>
    <s v="No"/>
    <s v="No"/>
    <n v="1"/>
    <x v="0"/>
    <n v="1"/>
    <s v="Yes"/>
    <s v="Yes"/>
    <s v="OverWeight"/>
    <s v="Diabetes"/>
  </r>
  <r>
    <s v="Id439"/>
    <n v="25.6"/>
    <n v="10.5"/>
    <s v="No"/>
    <s v="No"/>
    <s v="No"/>
    <n v="2"/>
    <x v="0"/>
    <n v="2"/>
    <s v="No"/>
    <s v="Yes"/>
    <s v="OverWeight"/>
    <s v="Diabetes"/>
  </r>
  <r>
    <s v="Id44"/>
    <n v="34.21"/>
    <n v="8.34"/>
    <s v="No"/>
    <s v="No"/>
    <s v="No"/>
    <s v="No major surgery"/>
    <x v="0"/>
    <n v="0"/>
    <s v="No"/>
    <s v="Yes"/>
    <s v="Obesity"/>
    <s v="Diabetes"/>
  </r>
  <r>
    <s v="Id440"/>
    <n v="24.32"/>
    <n v="6.39"/>
    <s v="No"/>
    <s v="No"/>
    <s v="No"/>
    <s v="No major surgery"/>
    <x v="1"/>
    <n v="0"/>
    <s v="No"/>
    <s v="No"/>
    <s v="NormalWeight"/>
    <s v="Prediabetes"/>
  </r>
  <r>
    <s v="Id441"/>
    <n v="22.88"/>
    <n v="5.71"/>
    <s v="yes"/>
    <s v="No"/>
    <s v="Yes"/>
    <n v="1"/>
    <x v="0"/>
    <n v="1"/>
    <s v="Yes"/>
    <s v="Yes"/>
    <s v="NormalWeight"/>
    <s v="Prediabetes"/>
  </r>
  <r>
    <s v="Id442"/>
    <n v="24.984999999999999"/>
    <n v="4.43"/>
    <s v="yes"/>
    <s v="No"/>
    <s v="Yes"/>
    <n v="1"/>
    <x v="1"/>
    <n v="1"/>
    <s v="Yes"/>
    <s v="No"/>
    <s v="NormalWeight"/>
    <s v="Normal"/>
  </r>
  <r>
    <s v="Id443"/>
    <n v="33.1"/>
    <n v="5.52"/>
    <s v="No"/>
    <s v="No"/>
    <s v="Yes"/>
    <n v="1"/>
    <x v="1"/>
    <n v="1"/>
    <s v="No"/>
    <s v="No"/>
    <s v="Obesity"/>
    <s v="Normal"/>
  </r>
  <r>
    <s v="Id444"/>
    <n v="27.83"/>
    <n v="9.1999999999999993"/>
    <s v="yes"/>
    <s v="No"/>
    <s v="No"/>
    <n v="1"/>
    <x v="0"/>
    <n v="1"/>
    <s v="Yes"/>
    <s v="Yes"/>
    <s v="OverWeight"/>
    <s v="Diabetes"/>
  </r>
  <r>
    <s v="Id445"/>
    <n v="30.875"/>
    <n v="10.97"/>
    <s v="yes"/>
    <s v="No"/>
    <s v="No"/>
    <n v="2"/>
    <x v="1"/>
    <n v="2"/>
    <s v="Yes"/>
    <s v="No"/>
    <s v="Obesity"/>
    <s v="Diabetes"/>
  </r>
  <r>
    <s v="Id446"/>
    <n v="27.265000000000001"/>
    <n v="4.25"/>
    <s v="No"/>
    <s v="No"/>
    <s v="Yes"/>
    <n v="1"/>
    <x v="1"/>
    <n v="1"/>
    <s v="No"/>
    <s v="No"/>
    <s v="OverWeight"/>
    <s v="Normal"/>
  </r>
  <r>
    <s v="Id447"/>
    <n v="26.7"/>
    <n v="5.23"/>
    <s v="No"/>
    <s v="No"/>
    <s v="Yes"/>
    <n v="1"/>
    <x v="0"/>
    <n v="1"/>
    <s v="No"/>
    <s v="Yes"/>
    <s v="OverWeight"/>
    <s v="Normal"/>
  </r>
  <r>
    <s v="Id448"/>
    <n v="29.925000000000001"/>
    <n v="5.96"/>
    <s v="yes"/>
    <s v="No"/>
    <s v="Yes"/>
    <n v="1"/>
    <x v="0"/>
    <n v="1"/>
    <s v="Yes"/>
    <s v="Yes"/>
    <s v="OverWeight"/>
    <s v="Prediabetes"/>
  </r>
  <r>
    <s v="Id449"/>
    <n v="19.95"/>
    <n v="4.29"/>
    <s v="yes"/>
    <s v="No"/>
    <s v="No"/>
    <n v="2"/>
    <x v="0"/>
    <n v="2"/>
    <s v="Yes"/>
    <s v="Yes"/>
    <s v="NormalWeight"/>
    <s v="Normal"/>
  </r>
  <r>
    <s v="Id45"/>
    <n v="38.94"/>
    <n v="8.49"/>
    <s v="yes"/>
    <s v="No"/>
    <s v="No"/>
    <n v="1"/>
    <x v="0"/>
    <n v="1"/>
    <s v="Yes"/>
    <s v="Yes"/>
    <s v="Obesity"/>
    <s v="Diabetes"/>
  </r>
  <r>
    <s v="Id450"/>
    <n v="24.225000000000001"/>
    <n v="4.09"/>
    <s v="No"/>
    <s v="No"/>
    <s v="No"/>
    <s v="No major surgery"/>
    <x v="1"/>
    <n v="0"/>
    <s v="No"/>
    <s v="No"/>
    <s v="NormalWeight"/>
    <s v="Normal"/>
  </r>
  <r>
    <s v="Id451"/>
    <n v="28.12"/>
    <n v="4.88"/>
    <s v="No"/>
    <s v="No"/>
    <s v="No"/>
    <s v="No major surgery"/>
    <x v="0"/>
    <n v="0"/>
    <s v="No"/>
    <s v="Yes"/>
    <s v="OverWeight"/>
    <s v="Normal"/>
  </r>
  <r>
    <s v="Id452"/>
    <n v="23.21"/>
    <n v="6.76"/>
    <s v="No"/>
    <s v="No"/>
    <s v="No"/>
    <s v="No major surgery"/>
    <x v="0"/>
    <n v="0"/>
    <s v="No"/>
    <s v="Yes"/>
    <s v="NormalWeight"/>
    <s v="Diabetes"/>
  </r>
  <r>
    <s v="Id453"/>
    <n v="23.98"/>
    <n v="10.67"/>
    <s v="No"/>
    <s v="No"/>
    <s v="No"/>
    <s v="No major surgery"/>
    <x v="1"/>
    <n v="0"/>
    <s v="No"/>
    <s v="No"/>
    <s v="NormalWeight"/>
    <s v="Diabetes"/>
  </r>
  <r>
    <s v="Id454"/>
    <n v="30"/>
    <n v="6.21"/>
    <s v="No"/>
    <s v="No"/>
    <s v="No"/>
    <s v="No major surgery"/>
    <x v="0"/>
    <n v="0"/>
    <s v="No"/>
    <s v="Yes"/>
    <s v="OverWeight"/>
    <s v="Prediabetes"/>
  </r>
  <r>
    <s v="Id455"/>
    <n v="17.350000000000001"/>
    <n v="5.03"/>
    <s v="yes"/>
    <s v="No"/>
    <s v="No"/>
    <s v="No major surgery"/>
    <x v="0"/>
    <n v="0"/>
    <s v="Yes"/>
    <s v="Yes"/>
    <s v="Underweight"/>
    <s v="Normal"/>
  </r>
  <r>
    <s v="Id456"/>
    <n v="22.704999999999998"/>
    <n v="5.27"/>
    <s v="No"/>
    <s v="No"/>
    <s v="No"/>
    <s v="No major surgery"/>
    <x v="1"/>
    <n v="0"/>
    <s v="No"/>
    <s v="No"/>
    <s v="NormalWeight"/>
    <s v="Normal"/>
  </r>
  <r>
    <s v="Id457"/>
    <n v="25.41"/>
    <n v="10.53"/>
    <s v="yes"/>
    <s v="No"/>
    <s v="No"/>
    <n v="1"/>
    <x v="0"/>
    <n v="1"/>
    <s v="Yes"/>
    <s v="Yes"/>
    <s v="OverWeight"/>
    <s v="Diabetes"/>
  </r>
  <r>
    <s v="Id458"/>
    <n v="18.23"/>
    <n v="5.78"/>
    <s v="No"/>
    <s v="No"/>
    <s v="Yes"/>
    <n v="1"/>
    <x v="0"/>
    <n v="1"/>
    <s v="No"/>
    <s v="Yes"/>
    <s v="Underweight"/>
    <s v="Prediabetes"/>
  </r>
  <r>
    <s v="Id459"/>
    <n v="24.7"/>
    <n v="4.3600000000000003"/>
    <s v="No"/>
    <s v="No"/>
    <s v="Yes"/>
    <n v="1"/>
    <x v="0"/>
    <n v="1"/>
    <s v="No"/>
    <s v="Yes"/>
    <s v="NormalWeight"/>
    <s v="Normal"/>
  </r>
  <r>
    <s v="Id46"/>
    <n v="30.21"/>
    <n v="5.34"/>
    <s v="yes"/>
    <s v="No"/>
    <s v="No"/>
    <n v="1"/>
    <x v="0"/>
    <n v="1"/>
    <s v="Yes"/>
    <s v="Yes"/>
    <s v="Obesity"/>
    <s v="Normal"/>
  </r>
  <r>
    <s v="Id460"/>
    <n v="37.4"/>
    <n v="9.7200000000000006"/>
    <s v="yes"/>
    <s v="No"/>
    <s v="Yes"/>
    <n v="1"/>
    <x v="1"/>
    <n v="1"/>
    <s v="Yes"/>
    <s v="No"/>
    <s v="Obesity"/>
    <s v="Diabetes"/>
  </r>
  <r>
    <s v="Id461"/>
    <n v="26.885000000000002"/>
    <n v="5.18"/>
    <s v="No"/>
    <s v="No"/>
    <s v="Yes"/>
    <n v="1"/>
    <x v="0"/>
    <n v="1"/>
    <s v="No"/>
    <s v="Yes"/>
    <s v="OverWeight"/>
    <s v="Normal"/>
  </r>
  <r>
    <s v="Id462"/>
    <n v="25.27"/>
    <n v="5.29"/>
    <s v="No"/>
    <s v="No"/>
    <s v="Yes"/>
    <n v="1"/>
    <x v="0"/>
    <n v="1"/>
    <s v="No"/>
    <s v="Yes"/>
    <s v="OverWeight"/>
    <s v="Normal"/>
  </r>
  <r>
    <s v="Id463"/>
    <n v="23.655000000000001"/>
    <n v="4.8600000000000003"/>
    <s v="yes"/>
    <s v="No"/>
    <s v="No"/>
    <s v="No major surgery"/>
    <x v="0"/>
    <n v="0"/>
    <s v="Yes"/>
    <s v="Yes"/>
    <s v="NormalWeight"/>
    <s v="Normal"/>
  </r>
  <r>
    <s v="Id464"/>
    <n v="55.05"/>
    <n v="7.66"/>
    <s v="No"/>
    <s v="No"/>
    <s v="No"/>
    <s v="No major surgery"/>
    <x v="1"/>
    <n v="0"/>
    <s v="No"/>
    <s v="No"/>
    <s v="Obesity"/>
    <s v="Diabetes"/>
  </r>
  <r>
    <s v="Id465"/>
    <n v="24.89"/>
    <n v="6.1"/>
    <s v="yes"/>
    <s v="No"/>
    <s v="Yes"/>
    <n v="1"/>
    <x v="0"/>
    <n v="1"/>
    <s v="Yes"/>
    <s v="Yes"/>
    <s v="NormalWeight"/>
    <s v="Prediabetes"/>
  </r>
  <r>
    <s v="Id466"/>
    <n v="18.715"/>
    <n v="4.4400000000000004"/>
    <s v="No"/>
    <s v="No"/>
    <s v="No"/>
    <s v="No major surgery"/>
    <x v="1"/>
    <n v="0"/>
    <s v="No"/>
    <s v="No"/>
    <s v="NormalWeight"/>
    <s v="Normal"/>
  </r>
  <r>
    <s v="Id467"/>
    <n v="28.12"/>
    <n v="6.15"/>
    <s v="No"/>
    <s v="No"/>
    <s v="No"/>
    <s v="No major surgery"/>
    <x v="0"/>
    <n v="0"/>
    <s v="No"/>
    <s v="Yes"/>
    <s v="OverWeight"/>
    <s v="Prediabetes"/>
  </r>
  <r>
    <s v="Id468"/>
    <n v="26.6"/>
    <n v="4.53"/>
    <s v="No"/>
    <s v="No"/>
    <s v="No"/>
    <s v="No major surgery"/>
    <x v="0"/>
    <n v="0"/>
    <s v="No"/>
    <s v="Yes"/>
    <s v="OverWeight"/>
    <s v="Normal"/>
  </r>
  <r>
    <s v="Id469"/>
    <n v="30.114999999999998"/>
    <n v="5.48"/>
    <s v="No"/>
    <s v="yes"/>
    <s v="No"/>
    <n v="1"/>
    <x v="1"/>
    <n v="1"/>
    <s v="No"/>
    <s v="No"/>
    <s v="Obesity"/>
    <s v="Normal"/>
  </r>
  <r>
    <s v="Id47"/>
    <n v="33.630000000000003"/>
    <n v="4.43"/>
    <s v="yes"/>
    <s v="No"/>
    <s v="No"/>
    <n v="2"/>
    <x v="0"/>
    <n v="2"/>
    <s v="Yes"/>
    <s v="Yes"/>
    <s v="Obesity"/>
    <s v="Normal"/>
  </r>
  <r>
    <s v="Id470"/>
    <n v="24.605"/>
    <n v="5.48"/>
    <s v="No"/>
    <s v="No"/>
    <s v="No"/>
    <s v="No major surgery"/>
    <x v="0"/>
    <n v="0"/>
    <s v="No"/>
    <s v="Yes"/>
    <s v="NormalWeight"/>
    <s v="Normal"/>
  </r>
  <r>
    <s v="Id471"/>
    <n v="29.6"/>
    <n v="8.1"/>
    <s v="No"/>
    <s v="No"/>
    <s v="No"/>
    <s v="No major surgery"/>
    <x v="1"/>
    <n v="0"/>
    <s v="No"/>
    <s v="No"/>
    <s v="OverWeight"/>
    <s v="Diabetes"/>
  </r>
  <r>
    <s v="Id472"/>
    <n v="24.42"/>
    <n v="7.16"/>
    <s v="No"/>
    <s v="No"/>
    <s v="No"/>
    <s v="No major surgery"/>
    <x v="0"/>
    <n v="0"/>
    <s v="No"/>
    <s v="Yes"/>
    <s v="NormalWeight"/>
    <s v="Diabetes"/>
  </r>
  <r>
    <s v="Id473"/>
    <n v="20.9"/>
    <n v="4.55"/>
    <s v="yes"/>
    <s v="No"/>
    <s v="Yes"/>
    <n v="1"/>
    <x v="0"/>
    <n v="1"/>
    <s v="Yes"/>
    <s v="Yes"/>
    <s v="NormalWeight"/>
    <s v="Normal"/>
  </r>
  <r>
    <s v="Id474"/>
    <n v="22.895"/>
    <n v="6.03"/>
    <s v="No"/>
    <s v="No"/>
    <s v="No"/>
    <s v="No major surgery"/>
    <x v="0"/>
    <n v="0"/>
    <s v="No"/>
    <s v="Yes"/>
    <s v="NormalWeight"/>
    <s v="Prediabetes"/>
  </r>
  <r>
    <s v="Id475"/>
    <n v="28.3"/>
    <n v="5.47"/>
    <s v="yes"/>
    <s v="No"/>
    <s v="Yes"/>
    <n v="1"/>
    <x v="0"/>
    <n v="1"/>
    <s v="Yes"/>
    <s v="Yes"/>
    <s v="OverWeight"/>
    <s v="Normal"/>
  </r>
  <r>
    <s v="Id476"/>
    <n v="54.3"/>
    <n v="4.1500000000000004"/>
    <s v="yes"/>
    <s v="No"/>
    <s v="No"/>
    <n v="1"/>
    <x v="1"/>
    <n v="1"/>
    <s v="Yes"/>
    <s v="No"/>
    <s v="Obesity"/>
    <s v="Normal"/>
  </r>
  <r>
    <s v="Id477"/>
    <n v="33.344999999999999"/>
    <n v="11.32"/>
    <s v="yes"/>
    <s v="No"/>
    <s v="No"/>
    <n v="1"/>
    <x v="1"/>
    <n v="1"/>
    <s v="Yes"/>
    <s v="No"/>
    <s v="Obesity"/>
    <s v="Diabetes"/>
  </r>
  <r>
    <s v="Id478"/>
    <n v="33"/>
    <n v="9.51"/>
    <s v="yes"/>
    <s v="No"/>
    <s v="No"/>
    <s v="No major surgery"/>
    <x v="1"/>
    <n v="0"/>
    <s v="Yes"/>
    <s v="No"/>
    <s v="Obesity"/>
    <s v="Diabetes"/>
  </r>
  <r>
    <s v="Id479"/>
    <n v="28.024999999999999"/>
    <n v="7.67"/>
    <s v="yes"/>
    <s v="No"/>
    <s v="No"/>
    <n v="1"/>
    <x v="0"/>
    <n v="1"/>
    <s v="Yes"/>
    <s v="Yes"/>
    <s v="OverWeight"/>
    <s v="Diabetes"/>
  </r>
  <r>
    <s v="Id48"/>
    <n v="40.369999999999997"/>
    <n v="4.47"/>
    <s v="No"/>
    <s v="No"/>
    <s v="No"/>
    <s v="No major surgery"/>
    <x v="0"/>
    <n v="0"/>
    <s v="No"/>
    <s v="Yes"/>
    <s v="Obesity"/>
    <s v="Normal"/>
  </r>
  <r>
    <s v="Id480"/>
    <n v="28.69"/>
    <n v="6.23"/>
    <s v="No"/>
    <s v="No"/>
    <s v="No"/>
    <n v="1"/>
    <x v="0"/>
    <n v="1"/>
    <s v="No"/>
    <s v="Yes"/>
    <s v="OverWeight"/>
    <s v="Prediabetes"/>
  </r>
  <r>
    <s v="Id481"/>
    <n v="40.28"/>
    <n v="8.9"/>
    <s v="No"/>
    <s v="No"/>
    <s v="No"/>
    <s v="No major surgery"/>
    <x v="1"/>
    <n v="0"/>
    <s v="No"/>
    <s v="No"/>
    <s v="Obesity"/>
    <s v="Diabetes"/>
  </r>
  <r>
    <s v="Id482"/>
    <n v="37.299999999999997"/>
    <n v="7.79"/>
    <s v="yes"/>
    <s v="No"/>
    <s v="No"/>
    <s v="No major surgery"/>
    <x v="1"/>
    <n v="0"/>
    <s v="Yes"/>
    <s v="No"/>
    <s v="Obesity"/>
    <s v="Diabetes"/>
  </r>
  <r>
    <s v="Id483"/>
    <n v="54.47"/>
    <n v="4.49"/>
    <s v="yes"/>
    <s v="No"/>
    <s v="No"/>
    <n v="2"/>
    <x v="1"/>
    <n v="2"/>
    <s v="Yes"/>
    <s v="No"/>
    <s v="Obesity"/>
    <s v="Normal"/>
  </r>
  <r>
    <s v="Id484"/>
    <n v="38.06"/>
    <n v="5.24"/>
    <s v="yes"/>
    <s v="No"/>
    <s v="Yes"/>
    <n v="1"/>
    <x v="1"/>
    <n v="1"/>
    <s v="Yes"/>
    <s v="No"/>
    <s v="Obesity"/>
    <s v="Normal"/>
  </r>
  <r>
    <s v="Id485"/>
    <n v="51.47"/>
    <n v="9.6"/>
    <s v="No"/>
    <s v="No"/>
    <s v="No"/>
    <s v="No major surgery"/>
    <x v="1"/>
    <n v="0"/>
    <s v="No"/>
    <s v="No"/>
    <s v="Obesity"/>
    <s v="Diabetes"/>
  </r>
  <r>
    <s v="Id486"/>
    <n v="29.8"/>
    <n v="5.78"/>
    <s v="yes"/>
    <s v="No"/>
    <s v="No"/>
    <s v="No major surgery"/>
    <x v="1"/>
    <n v="0"/>
    <s v="Yes"/>
    <s v="No"/>
    <s v="OverWeight"/>
    <s v="Prediabetes"/>
  </r>
  <r>
    <s v="Id487"/>
    <n v="49.77"/>
    <n v="7.02"/>
    <s v="No"/>
    <s v="No"/>
    <s v="No"/>
    <s v="No major surgery"/>
    <x v="1"/>
    <n v="0"/>
    <s v="No"/>
    <s v="No"/>
    <s v="Obesity"/>
    <s v="Diabetes"/>
  </r>
  <r>
    <s v="Id488"/>
    <n v="25.555"/>
    <n v="4.09"/>
    <s v="yes"/>
    <s v="No"/>
    <s v="No"/>
    <s v="No major surgery"/>
    <x v="0"/>
    <n v="0"/>
    <s v="Yes"/>
    <s v="Yes"/>
    <s v="OverWeight"/>
    <s v="Normal"/>
  </r>
  <r>
    <s v="Id489"/>
    <n v="29.64"/>
    <n v="4.93"/>
    <s v="No"/>
    <s v="No"/>
    <s v="Yes"/>
    <n v="1"/>
    <x v="1"/>
    <n v="1"/>
    <s v="No"/>
    <s v="No"/>
    <s v="OverWeight"/>
    <s v="Normal"/>
  </r>
  <r>
    <s v="Id49"/>
    <n v="53.09"/>
    <n v="4.82"/>
    <s v="yes"/>
    <s v="No"/>
    <s v="No"/>
    <n v="2"/>
    <x v="0"/>
    <n v="2"/>
    <s v="Yes"/>
    <s v="Yes"/>
    <s v="Obesity"/>
    <s v="Normal"/>
  </r>
  <r>
    <s v="Id490"/>
    <n v="53.93"/>
    <n v="5.34"/>
    <s v="yes"/>
    <s v="No"/>
    <s v="No"/>
    <n v="2"/>
    <x v="1"/>
    <n v="2"/>
    <s v="Yes"/>
    <s v="No"/>
    <s v="Obesity"/>
    <s v="Normal"/>
  </r>
  <r>
    <s v="Id491"/>
    <n v="28.024999999999999"/>
    <n v="5.65"/>
    <s v="No"/>
    <s v="No"/>
    <s v="No"/>
    <n v="1"/>
    <x v="0"/>
    <n v="1"/>
    <s v="No"/>
    <s v="Yes"/>
    <s v="OverWeight"/>
    <s v="Normal"/>
  </r>
  <r>
    <s v="Id492"/>
    <n v="27.5"/>
    <n v="4.49"/>
    <s v="No"/>
    <s v="No"/>
    <s v="No"/>
    <s v="No major surgery"/>
    <x v="1"/>
    <n v="0"/>
    <s v="No"/>
    <s v="No"/>
    <s v="OverWeight"/>
    <s v="Normal"/>
  </r>
  <r>
    <s v="Id493"/>
    <n v="21.8"/>
    <n v="10.55"/>
    <s v="No"/>
    <s v="No"/>
    <s v="No"/>
    <s v="No major surgery"/>
    <x v="0"/>
    <n v="0"/>
    <s v="No"/>
    <s v="Yes"/>
    <s v="NormalWeight"/>
    <s v="Diabetes"/>
  </r>
  <r>
    <s v="Id494"/>
    <n v="26.41"/>
    <n v="4.92"/>
    <s v="yes"/>
    <s v="No"/>
    <s v="Yes"/>
    <n v="1"/>
    <x v="0"/>
    <n v="1"/>
    <s v="Yes"/>
    <s v="Yes"/>
    <s v="OverWeight"/>
    <s v="Normal"/>
  </r>
  <r>
    <s v="Id495"/>
    <n v="27.835000000000001"/>
    <n v="5.9"/>
    <s v="yes"/>
    <s v="No"/>
    <s v="No"/>
    <n v="1"/>
    <x v="0"/>
    <n v="1"/>
    <s v="Yes"/>
    <s v="Yes"/>
    <s v="OverWeight"/>
    <s v="Prediabetes"/>
  </r>
  <r>
    <s v="Id496"/>
    <n v="51.74"/>
    <n v="4.9800000000000004"/>
    <s v="yes"/>
    <s v="No"/>
    <s v="No"/>
    <n v="2"/>
    <x v="1"/>
    <n v="2"/>
    <s v="Yes"/>
    <s v="No"/>
    <s v="Obesity"/>
    <s v="Normal"/>
  </r>
  <r>
    <s v="Id497"/>
    <n v="23.37"/>
    <n v="5.8"/>
    <s v="No"/>
    <s v="No"/>
    <s v="No"/>
    <s v="No major surgery"/>
    <x v="0"/>
    <n v="0"/>
    <s v="No"/>
    <s v="Yes"/>
    <s v="NormalWeight"/>
    <s v="Prediabetes"/>
  </r>
  <r>
    <s v="Id498"/>
    <n v="29.7"/>
    <n v="6.21"/>
    <s v="yes"/>
    <s v="No"/>
    <s v="Yes"/>
    <n v="1"/>
    <x v="0"/>
    <n v="1"/>
    <s v="Yes"/>
    <s v="Yes"/>
    <s v="OverWeight"/>
    <s v="Prediabetes"/>
  </r>
  <r>
    <s v="Id499"/>
    <n v="20.045000000000002"/>
    <n v="6.17"/>
    <s v="No"/>
    <s v="No"/>
    <s v="Yes"/>
    <n v="1"/>
    <x v="0"/>
    <n v="1"/>
    <s v="No"/>
    <s v="Yes"/>
    <s v="NormalWeight"/>
    <s v="Prediabetes"/>
  </r>
  <r>
    <s v="Id5"/>
    <n v="35.53"/>
    <n v="5.45"/>
    <s v="No"/>
    <s v="No"/>
    <s v="No"/>
    <s v="No major surgery"/>
    <x v="0"/>
    <n v="0"/>
    <s v="No"/>
    <s v="Yes"/>
    <s v="Obesity"/>
    <s v="Normal"/>
  </r>
  <r>
    <s v="Id50"/>
    <n v="31.79"/>
    <n v="5.51"/>
    <s v="yes"/>
    <s v="No"/>
    <s v="No"/>
    <n v="2"/>
    <x v="0"/>
    <n v="2"/>
    <s v="Yes"/>
    <s v="Yes"/>
    <s v="Obesity"/>
    <s v="Normal"/>
  </r>
  <r>
    <s v="Id500"/>
    <n v="27.83"/>
    <n v="5.36"/>
    <s v="No"/>
    <s v="No"/>
    <s v="No"/>
    <n v="2"/>
    <x v="1"/>
    <n v="2"/>
    <s v="No"/>
    <s v="No"/>
    <s v="OverWeight"/>
    <s v="Normal"/>
  </r>
  <r>
    <s v="Id501"/>
    <n v="28.93"/>
    <n v="5.2"/>
    <s v="No"/>
    <s v="No"/>
    <s v="No"/>
    <s v="No major surgery"/>
    <x v="0"/>
    <n v="0"/>
    <s v="No"/>
    <s v="Yes"/>
    <s v="OverWeight"/>
    <s v="Normal"/>
  </r>
  <r>
    <s v="Id502"/>
    <n v="33.82"/>
    <n v="5.42"/>
    <s v="No"/>
    <s v="No"/>
    <s v="No"/>
    <s v="No major surgery"/>
    <x v="1"/>
    <n v="0"/>
    <s v="No"/>
    <s v="No"/>
    <s v="Obesity"/>
    <s v="Normal"/>
  </r>
  <r>
    <s v="Id503"/>
    <n v="20.234999999999999"/>
    <n v="6.84"/>
    <s v="No"/>
    <s v="No"/>
    <s v="No"/>
    <s v="No major surgery"/>
    <x v="0"/>
    <n v="0"/>
    <s v="No"/>
    <s v="Yes"/>
    <s v="NormalWeight"/>
    <s v="Diabetes"/>
  </r>
  <r>
    <s v="Id504"/>
    <n v="49.2"/>
    <n v="10.9"/>
    <s v="yes"/>
    <s v="No"/>
    <s v="Yes"/>
    <n v="1"/>
    <x v="1"/>
    <n v="1"/>
    <s v="Yes"/>
    <s v="No"/>
    <s v="Obesity"/>
    <s v="Diabetes"/>
  </r>
  <r>
    <s v="Id505"/>
    <n v="26.4"/>
    <n v="4.87"/>
    <s v="yes"/>
    <s v="No"/>
    <s v="No"/>
    <s v="No major surgery"/>
    <x v="0"/>
    <n v="0"/>
    <s v="Yes"/>
    <s v="Yes"/>
    <s v="OverWeight"/>
    <s v="Normal"/>
  </r>
  <r>
    <s v="Id506"/>
    <n v="28.38"/>
    <n v="6.07"/>
    <s v="No"/>
    <s v="No"/>
    <s v="No"/>
    <n v="1"/>
    <x v="0"/>
    <n v="1"/>
    <s v="No"/>
    <s v="Yes"/>
    <s v="OverWeight"/>
    <s v="Prediabetes"/>
  </r>
  <r>
    <s v="Id507"/>
    <n v="24.64"/>
    <n v="4.33"/>
    <s v="No"/>
    <s v="No"/>
    <s v="No"/>
    <s v="No major surgery"/>
    <x v="0"/>
    <n v="0"/>
    <s v="No"/>
    <s v="Yes"/>
    <s v="NormalWeight"/>
    <s v="Normal"/>
  </r>
  <r>
    <s v="Id508"/>
    <n v="39.71"/>
    <n v="5.83"/>
    <s v="No"/>
    <s v="No"/>
    <s v="No"/>
    <n v="1"/>
    <x v="1"/>
    <n v="1"/>
    <s v="No"/>
    <s v="No"/>
    <s v="Obesity"/>
    <s v="Prediabetes"/>
  </r>
  <r>
    <s v="Id509"/>
    <n v="22.22"/>
    <n v="5.5"/>
    <s v="No"/>
    <s v="No"/>
    <s v="No"/>
    <s v="No major surgery"/>
    <x v="0"/>
    <n v="0"/>
    <s v="No"/>
    <s v="Yes"/>
    <s v="NormalWeight"/>
    <s v="Normal"/>
  </r>
  <r>
    <s v="Id51"/>
    <n v="41.895000000000003"/>
    <n v="10.87"/>
    <s v="yes"/>
    <s v="No"/>
    <s v="No"/>
    <n v="1"/>
    <x v="0"/>
    <n v="1"/>
    <s v="Yes"/>
    <s v="Yes"/>
    <s v="Obesity"/>
    <s v="Diabetes"/>
  </r>
  <r>
    <s v="Id510"/>
    <n v="33.344999999999999"/>
    <n v="4.79"/>
    <s v="No"/>
    <s v="No"/>
    <s v="Yes"/>
    <n v="1"/>
    <x v="1"/>
    <n v="1"/>
    <s v="No"/>
    <s v="No"/>
    <s v="Obesity"/>
    <s v="Normal"/>
  </r>
  <r>
    <s v="Id511"/>
    <n v="24.42"/>
    <n v="5.81"/>
    <s v="No"/>
    <s v="No"/>
    <s v="No"/>
    <n v="1"/>
    <x v="0"/>
    <n v="1"/>
    <s v="No"/>
    <s v="Yes"/>
    <s v="NormalWeight"/>
    <s v="Prediabetes"/>
  </r>
  <r>
    <s v="Id512"/>
    <n v="29.81"/>
    <n v="5.58"/>
    <s v="No"/>
    <s v="No"/>
    <s v="No"/>
    <s v="No major surgery"/>
    <x v="0"/>
    <n v="0"/>
    <s v="No"/>
    <s v="Yes"/>
    <s v="OverWeight"/>
    <s v="Normal"/>
  </r>
  <r>
    <s v="Id513"/>
    <n v="51.18"/>
    <n v="4.4000000000000004"/>
    <s v="yes"/>
    <s v="No"/>
    <s v="No"/>
    <n v="2"/>
    <x v="1"/>
    <n v="2"/>
    <s v="Yes"/>
    <s v="No"/>
    <s v="Obesity"/>
    <s v="Normal"/>
  </r>
  <r>
    <s v="Id514"/>
    <n v="51.37"/>
    <n v="8.18"/>
    <s v="yes"/>
    <s v="No"/>
    <s v="No"/>
    <s v="No major surgery"/>
    <x v="1"/>
    <n v="0"/>
    <s v="Yes"/>
    <s v="No"/>
    <s v="Obesity"/>
    <s v="Diabetes"/>
  </r>
  <r>
    <s v="Id515"/>
    <n v="36.19"/>
    <n v="5.52"/>
    <s v="yes"/>
    <s v="No"/>
    <s v="No"/>
    <s v="No major surgery"/>
    <x v="1"/>
    <n v="0"/>
    <s v="Yes"/>
    <s v="No"/>
    <s v="Obesity"/>
    <s v="Normal"/>
  </r>
  <r>
    <s v="Id516"/>
    <n v="25.9"/>
    <n v="4.84"/>
    <s v="No"/>
    <s v="No"/>
    <s v="No"/>
    <s v="No major surgery"/>
    <x v="0"/>
    <n v="0"/>
    <s v="No"/>
    <s v="Yes"/>
    <s v="OverWeight"/>
    <s v="Normal"/>
  </r>
  <r>
    <s v="Id517"/>
    <n v="35.72"/>
    <n v="4.08"/>
    <s v="No"/>
    <s v="No"/>
    <s v="Yes"/>
    <n v="1"/>
    <x v="1"/>
    <n v="1"/>
    <s v="No"/>
    <s v="No"/>
    <s v="Obesity"/>
    <s v="Normal"/>
  </r>
  <r>
    <s v="Id518"/>
    <n v="27.94"/>
    <n v="4.4800000000000004"/>
    <s v="No"/>
    <s v="No"/>
    <s v="Yes"/>
    <n v="1"/>
    <x v="0"/>
    <n v="1"/>
    <s v="No"/>
    <s v="Yes"/>
    <s v="OverWeight"/>
    <s v="Normal"/>
  </r>
  <r>
    <s v="Id519"/>
    <n v="27.1"/>
    <n v="5.73"/>
    <s v="No"/>
    <s v="No"/>
    <s v="No"/>
    <s v="No major surgery"/>
    <x v="0"/>
    <n v="0"/>
    <s v="No"/>
    <s v="Yes"/>
    <s v="OverWeight"/>
    <s v="Prediabetes"/>
  </r>
  <r>
    <s v="Id52"/>
    <n v="31.16"/>
    <n v="9.34"/>
    <s v="No"/>
    <s v="No"/>
    <s v="No"/>
    <s v="No major surgery"/>
    <x v="0"/>
    <n v="0"/>
    <s v="No"/>
    <s v="Yes"/>
    <s v="Obesity"/>
    <s v="Diabetes"/>
  </r>
  <r>
    <s v="Id520"/>
    <n v="18.3"/>
    <n v="5.46"/>
    <s v="yes"/>
    <s v="No"/>
    <s v="Yes"/>
    <n v="1"/>
    <x v="0"/>
    <n v="1"/>
    <s v="Yes"/>
    <s v="Yes"/>
    <s v="Underweight"/>
    <s v="Normal"/>
  </r>
  <r>
    <s v="Id521"/>
    <n v="25.3"/>
    <n v="5.0199999999999996"/>
    <s v="yes"/>
    <s v="No"/>
    <s v="No"/>
    <n v="1"/>
    <x v="0"/>
    <n v="1"/>
    <s v="Yes"/>
    <s v="Yes"/>
    <s v="OverWeight"/>
    <s v="Normal"/>
  </r>
  <r>
    <s v="Id522"/>
    <n v="38.83"/>
    <n v="6.36"/>
    <s v="No"/>
    <s v="No"/>
    <s v="No"/>
    <n v="1"/>
    <x v="1"/>
    <n v="1"/>
    <s v="No"/>
    <s v="No"/>
    <s v="Obesity"/>
    <s v="Prediabetes"/>
  </r>
  <r>
    <s v="Id523"/>
    <n v="27.6"/>
    <n v="5.36"/>
    <s v="No"/>
    <s v="No"/>
    <s v="No"/>
    <n v="1"/>
    <x v="1"/>
    <n v="1"/>
    <s v="No"/>
    <s v="No"/>
    <s v="OverWeight"/>
    <s v="Normal"/>
  </r>
  <r>
    <s v="Id524"/>
    <n v="46.4"/>
    <n v="8.3699999999999992"/>
    <s v="yes"/>
    <s v="No"/>
    <s v="Yes"/>
    <n v="1"/>
    <x v="1"/>
    <n v="1"/>
    <s v="Yes"/>
    <s v="No"/>
    <s v="Obesity"/>
    <s v="Diabetes"/>
  </r>
  <r>
    <s v="Id525"/>
    <n v="51.92"/>
    <n v="5.18"/>
    <s v="yes"/>
    <s v="No"/>
    <s v="Yes"/>
    <n v="1"/>
    <x v="1"/>
    <n v="1"/>
    <s v="Yes"/>
    <s v="No"/>
    <s v="Obesity"/>
    <s v="Normal"/>
  </r>
  <r>
    <s v="Id526"/>
    <n v="32.395000000000003"/>
    <n v="5.68"/>
    <s v="yes"/>
    <s v="No"/>
    <s v="No"/>
    <n v="1"/>
    <x v="1"/>
    <n v="1"/>
    <s v="Yes"/>
    <s v="No"/>
    <s v="Obesity"/>
    <s v="Normal"/>
  </r>
  <r>
    <s v="Id527"/>
    <n v="46.19"/>
    <n v="7.31"/>
    <s v="yes"/>
    <s v="No"/>
    <s v="Yes"/>
    <n v="1"/>
    <x v="1"/>
    <n v="1"/>
    <s v="Yes"/>
    <s v="No"/>
    <s v="Obesity"/>
    <s v="Diabetes"/>
  </r>
  <r>
    <s v="Id528"/>
    <n v="27.93"/>
    <n v="4.67"/>
    <s v="No"/>
    <s v="No"/>
    <s v="Yes"/>
    <n v="1"/>
    <x v="1"/>
    <n v="1"/>
    <s v="No"/>
    <s v="No"/>
    <s v="OverWeight"/>
    <s v="Normal"/>
  </r>
  <r>
    <s v="Id529"/>
    <n v="45.62"/>
    <n v="6.87"/>
    <s v="No"/>
    <s v="No"/>
    <s v="No"/>
    <s v="No major surgery"/>
    <x v="1"/>
    <n v="0"/>
    <s v="No"/>
    <s v="No"/>
    <s v="Obesity"/>
    <s v="Diabetes"/>
  </r>
  <r>
    <s v="Id53"/>
    <n v="34.104999999999997"/>
    <n v="5.03"/>
    <s v="yes"/>
    <s v="No"/>
    <s v="Yes"/>
    <n v="1"/>
    <x v="0"/>
    <n v="1"/>
    <s v="Yes"/>
    <s v="Yes"/>
    <s v="Obesity"/>
    <s v="Normal"/>
  </r>
  <r>
    <s v="Id530"/>
    <n v="35.31"/>
    <n v="5.87"/>
    <s v="No"/>
    <s v="No"/>
    <s v="Yes"/>
    <n v="1"/>
    <x v="1"/>
    <n v="1"/>
    <s v="No"/>
    <s v="No"/>
    <s v="Obesity"/>
    <s v="Prediabetes"/>
  </r>
  <r>
    <s v="Id531"/>
    <n v="30.4"/>
    <n v="4.07"/>
    <s v="yes"/>
    <s v="No"/>
    <s v="No"/>
    <n v="1"/>
    <x v="1"/>
    <n v="1"/>
    <s v="Yes"/>
    <s v="No"/>
    <s v="Obesity"/>
    <s v="Normal"/>
  </r>
  <r>
    <s v="Id532"/>
    <n v="20.13"/>
    <n v="6.47"/>
    <s v="No"/>
    <s v="No"/>
    <s v="Yes"/>
    <n v="1"/>
    <x v="0"/>
    <n v="1"/>
    <s v="No"/>
    <s v="Yes"/>
    <s v="NormalWeight"/>
    <s v="Diabetes"/>
  </r>
  <r>
    <s v="Id533"/>
    <n v="23.655000000000001"/>
    <n v="5.14"/>
    <s v="No"/>
    <s v="No"/>
    <s v="No"/>
    <n v="1"/>
    <x v="0"/>
    <n v="1"/>
    <s v="No"/>
    <s v="Yes"/>
    <s v="NormalWeight"/>
    <s v="Normal"/>
  </r>
  <r>
    <s v="Id534"/>
    <n v="49.05"/>
    <n v="9.77"/>
    <s v="yes"/>
    <s v="No"/>
    <s v="No"/>
    <s v="No major surgery"/>
    <x v="1"/>
    <n v="0"/>
    <s v="Yes"/>
    <s v="No"/>
    <s v="Obesity"/>
    <s v="Diabetes"/>
  </r>
  <r>
    <s v="Id535"/>
    <n v="51.94"/>
    <n v="8.8000000000000007"/>
    <s v="yes"/>
    <s v="No"/>
    <s v="No"/>
    <n v="2"/>
    <x v="1"/>
    <n v="2"/>
    <s v="Yes"/>
    <s v="No"/>
    <s v="Obesity"/>
    <s v="Diabetes"/>
  </r>
  <r>
    <s v="Id536"/>
    <n v="29.83"/>
    <n v="5.84"/>
    <s v="No"/>
    <s v="No"/>
    <s v="No"/>
    <n v="1"/>
    <x v="0"/>
    <n v="1"/>
    <s v="No"/>
    <s v="Yes"/>
    <s v="OverWeight"/>
    <s v="Prediabetes"/>
  </r>
  <r>
    <s v="Id537"/>
    <n v="22.6"/>
    <n v="10.43"/>
    <s v="yes"/>
    <s v="No"/>
    <s v="No"/>
    <n v="1"/>
    <x v="0"/>
    <n v="1"/>
    <s v="Yes"/>
    <s v="Yes"/>
    <s v="NormalWeight"/>
    <s v="Diabetes"/>
  </r>
  <r>
    <s v="Id538"/>
    <n v="46.69"/>
    <n v="4.25"/>
    <s v="yes"/>
    <s v="No"/>
    <s v="No"/>
    <n v="1"/>
    <x v="1"/>
    <n v="1"/>
    <s v="Yes"/>
    <s v="No"/>
    <s v="Obesity"/>
    <s v="Normal"/>
  </r>
  <r>
    <s v="Id539"/>
    <n v="28.49"/>
    <n v="4.8899999999999997"/>
    <s v="No"/>
    <s v="No"/>
    <s v="No"/>
    <s v="No major surgery"/>
    <x v="0"/>
    <n v="0"/>
    <s v="No"/>
    <s v="Yes"/>
    <s v="OverWeight"/>
    <s v="Normal"/>
  </r>
  <r>
    <s v="Id54"/>
    <n v="51.93"/>
    <n v="11.05"/>
    <s v="No"/>
    <s v="No"/>
    <s v="No"/>
    <s v="No major surgery"/>
    <x v="0"/>
    <n v="0"/>
    <s v="No"/>
    <s v="Yes"/>
    <s v="Obesity"/>
    <s v="Diabetes"/>
  </r>
  <r>
    <s v="Id540"/>
    <n v="28.5"/>
    <n v="5.55"/>
    <s v="yes"/>
    <s v="No"/>
    <s v="No"/>
    <n v="1"/>
    <x v="0"/>
    <n v="1"/>
    <s v="Yes"/>
    <s v="Yes"/>
    <s v="OverWeight"/>
    <s v="Normal"/>
  </r>
  <r>
    <s v="Id541"/>
    <n v="24.4"/>
    <n v="4.5199999999999996"/>
    <s v="No"/>
    <s v="No"/>
    <s v="No"/>
    <n v="1"/>
    <x v="0"/>
    <n v="1"/>
    <s v="No"/>
    <s v="Yes"/>
    <s v="NormalWeight"/>
    <s v="Normal"/>
  </r>
  <r>
    <s v="Id542"/>
    <n v="29.15"/>
    <n v="4.45"/>
    <s v="yes"/>
    <s v="No"/>
    <s v="No"/>
    <n v="1"/>
    <x v="0"/>
    <n v="1"/>
    <s v="Yes"/>
    <s v="Yes"/>
    <s v="OverWeight"/>
    <s v="Normal"/>
  </r>
  <r>
    <s v="Id543"/>
    <n v="27.28"/>
    <n v="4.72"/>
    <s v="No"/>
    <s v="yes"/>
    <s v="No"/>
    <n v="1"/>
    <x v="0"/>
    <n v="1"/>
    <s v="No"/>
    <s v="Yes"/>
    <s v="OverWeight"/>
    <s v="Normal"/>
  </r>
  <r>
    <s v="Id544"/>
    <n v="32.229999999999997"/>
    <n v="4.6500000000000004"/>
    <s v="yes"/>
    <s v="No"/>
    <s v="Yes"/>
    <n v="1"/>
    <x v="1"/>
    <n v="1"/>
    <s v="Yes"/>
    <s v="No"/>
    <s v="Obesity"/>
    <s v="Normal"/>
  </r>
  <r>
    <s v="Id545"/>
    <n v="44.2"/>
    <n v="11.34"/>
    <s v="yes"/>
    <s v="No"/>
    <s v="Yes"/>
    <n v="1"/>
    <x v="1"/>
    <n v="1"/>
    <s v="Yes"/>
    <s v="No"/>
    <s v="Obesity"/>
    <s v="Diabetes"/>
  </r>
  <r>
    <s v="Id546"/>
    <n v="29.734999999999999"/>
    <n v="4.53"/>
    <s v="No"/>
    <s v="No"/>
    <s v="Yes"/>
    <n v="1"/>
    <x v="1"/>
    <n v="1"/>
    <s v="No"/>
    <s v="No"/>
    <s v="OverWeight"/>
    <s v="Normal"/>
  </r>
  <r>
    <s v="Id547"/>
    <n v="28.31"/>
    <n v="6.35"/>
    <s v="No"/>
    <s v="No"/>
    <s v="No"/>
    <s v="No major surgery"/>
    <x v="0"/>
    <n v="0"/>
    <s v="No"/>
    <s v="Yes"/>
    <s v="OverWeight"/>
    <s v="Prediabetes"/>
  </r>
  <r>
    <s v="Id548"/>
    <n v="46.62"/>
    <n v="8.51"/>
    <s v="No"/>
    <s v="No"/>
    <s v="No"/>
    <s v="No major surgery"/>
    <x v="1"/>
    <n v="0"/>
    <s v="No"/>
    <s v="No"/>
    <s v="Obesity"/>
    <s v="Diabetes"/>
  </r>
  <r>
    <s v="Id549"/>
    <n v="51.75"/>
    <n v="8.59"/>
    <s v="yes"/>
    <s v="No"/>
    <s v="No"/>
    <n v="1"/>
    <x v="1"/>
    <n v="1"/>
    <s v="Yes"/>
    <s v="No"/>
    <s v="Obesity"/>
    <s v="Diabetes"/>
  </r>
  <r>
    <s v="Id55"/>
    <n v="38.950000000000003"/>
    <n v="11.95"/>
    <s v="No"/>
    <s v="No"/>
    <s v="No"/>
    <s v="No major surgery"/>
    <x v="0"/>
    <n v="0"/>
    <s v="No"/>
    <s v="Yes"/>
    <s v="Obesity"/>
    <s v="Diabetes"/>
  </r>
  <r>
    <s v="Id550"/>
    <n v="25.7"/>
    <n v="4.13"/>
    <s v="yes"/>
    <s v="No"/>
    <s v="No"/>
    <s v="No major surgery"/>
    <x v="0"/>
    <n v="0"/>
    <s v="Yes"/>
    <s v="Yes"/>
    <s v="OverWeight"/>
    <s v="Normal"/>
  </r>
  <r>
    <s v="Id551"/>
    <n v="31.79"/>
    <n v="4.55"/>
    <s v="No"/>
    <s v="No"/>
    <s v="No"/>
    <s v="No major surgery"/>
    <x v="1"/>
    <n v="0"/>
    <s v="No"/>
    <s v="No"/>
    <s v="Obesity"/>
    <s v="Normal"/>
  </r>
  <r>
    <s v="Id552"/>
    <n v="24.795000000000002"/>
    <n v="4.5199999999999996"/>
    <s v="No"/>
    <s v="No"/>
    <s v="No"/>
    <s v="No major surgery"/>
    <x v="0"/>
    <n v="0"/>
    <s v="No"/>
    <s v="Yes"/>
    <s v="NormalWeight"/>
    <s v="Normal"/>
  </r>
  <r>
    <s v="Id553"/>
    <n v="53.98"/>
    <n v="5.07"/>
    <s v="No"/>
    <s v="No"/>
    <s v="Yes"/>
    <n v="1"/>
    <x v="1"/>
    <n v="1"/>
    <s v="No"/>
    <s v="No"/>
    <s v="Obesity"/>
    <s v="Normal"/>
  </r>
  <r>
    <s v="Id554"/>
    <n v="41.325000000000003"/>
    <n v="4.04"/>
    <s v="yes"/>
    <s v="No"/>
    <s v="Yes"/>
    <n v="1"/>
    <x v="1"/>
    <n v="1"/>
    <s v="Yes"/>
    <s v="No"/>
    <s v="Obesity"/>
    <s v="Normal"/>
  </r>
  <r>
    <s v="Id555"/>
    <n v="51.65"/>
    <n v="5.3"/>
    <s v="yes"/>
    <s v="No"/>
    <s v="No"/>
    <s v="No major surgery"/>
    <x v="1"/>
    <n v="0"/>
    <s v="Yes"/>
    <s v="No"/>
    <s v="Obesity"/>
    <s v="Normal"/>
  </r>
  <r>
    <s v="Id556"/>
    <n v="44.52"/>
    <n v="8.64"/>
    <s v="yes"/>
    <s v="No"/>
    <s v="Yes"/>
    <n v="1"/>
    <x v="1"/>
    <n v="1"/>
    <s v="Yes"/>
    <s v="No"/>
    <s v="Obesity"/>
    <s v="Diabetes"/>
  </r>
  <r>
    <s v="Id557"/>
    <n v="53.29"/>
    <n v="4.03"/>
    <s v="No"/>
    <s v="No"/>
    <s v="Yes"/>
    <n v="1"/>
    <x v="1"/>
    <n v="1"/>
    <s v="No"/>
    <s v="No"/>
    <s v="Obesity"/>
    <s v="Normal"/>
  </r>
  <r>
    <s v="Id558"/>
    <n v="46.63"/>
    <n v="4.26"/>
    <s v="yes"/>
    <s v="No"/>
    <s v="No"/>
    <n v="2"/>
    <x v="1"/>
    <n v="2"/>
    <s v="Yes"/>
    <s v="No"/>
    <s v="Obesity"/>
    <s v="Normal"/>
  </r>
  <r>
    <s v="Id559"/>
    <n v="28.88"/>
    <n v="5.35"/>
    <s v="No"/>
    <s v="No"/>
    <s v="Yes"/>
    <n v="1"/>
    <x v="0"/>
    <n v="1"/>
    <s v="No"/>
    <s v="Yes"/>
    <s v="OverWeight"/>
    <s v="Normal"/>
  </r>
  <r>
    <s v="Id56"/>
    <n v="36.630000000000003"/>
    <n v="7.72"/>
    <s v="yes"/>
    <s v="No"/>
    <s v="No"/>
    <n v="1"/>
    <x v="0"/>
    <n v="1"/>
    <s v="Yes"/>
    <s v="Yes"/>
    <s v="Obesity"/>
    <s v="Diabetes"/>
  </r>
  <r>
    <s v="Id560"/>
    <n v="23.98"/>
    <n v="4.9000000000000004"/>
    <s v="No"/>
    <s v="No"/>
    <s v="No"/>
    <s v="No major surgery"/>
    <x v="2"/>
    <n v="0"/>
    <s v="No"/>
    <s v="No"/>
    <s v="NormalWeight"/>
    <s v="Normal"/>
  </r>
  <r>
    <s v="Id561"/>
    <n v="23.65"/>
    <n v="4.5"/>
    <s v="No"/>
    <s v="No"/>
    <s v="No"/>
    <s v="No major surgery"/>
    <x v="1"/>
    <n v="0"/>
    <s v="No"/>
    <s v="No"/>
    <s v="NormalWeight"/>
    <s v="Normal"/>
  </r>
  <r>
    <s v="Id562"/>
    <n v="49.09"/>
    <n v="8.3800000000000008"/>
    <s v="yes"/>
    <s v="No"/>
    <s v="No"/>
    <n v="2"/>
    <x v="1"/>
    <n v="2"/>
    <s v="Yes"/>
    <s v="No"/>
    <s v="Obesity"/>
    <s v="Diabetes"/>
  </r>
  <r>
    <s v="Id563"/>
    <n v="28.024999999999999"/>
    <n v="7.03"/>
    <s v="No"/>
    <s v="No"/>
    <s v="No"/>
    <s v="No major surgery"/>
    <x v="0"/>
    <n v="0"/>
    <s v="No"/>
    <s v="Yes"/>
    <s v="OverWeight"/>
    <s v="Diabetes"/>
  </r>
  <r>
    <s v="Id564"/>
    <n v="43.32"/>
    <n v="8.75"/>
    <s v="yes"/>
    <s v="No"/>
    <s v="Yes"/>
    <n v="1"/>
    <x v="1"/>
    <n v="1"/>
    <s v="Yes"/>
    <s v="No"/>
    <s v="Obesity"/>
    <s v="Diabetes"/>
  </r>
  <r>
    <s v="Id565"/>
    <n v="45.92"/>
    <n v="9.51"/>
    <s v="No"/>
    <s v="No"/>
    <s v="No"/>
    <s v="No major surgery"/>
    <x v="1"/>
    <n v="0"/>
    <s v="No"/>
    <s v="No"/>
    <s v="Obesity"/>
    <s v="Diabetes"/>
  </r>
  <r>
    <s v="Id566"/>
    <n v="44.03"/>
    <n v="9.36"/>
    <s v="No"/>
    <s v="No"/>
    <s v="No"/>
    <s v="No major surgery"/>
    <x v="1"/>
    <n v="0"/>
    <s v="No"/>
    <s v="No"/>
    <s v="Obesity"/>
    <s v="Diabetes"/>
  </r>
  <r>
    <s v="Id567"/>
    <n v="24.6"/>
    <n v="4.8099999999999996"/>
    <s v="No"/>
    <s v="No"/>
    <s v="No"/>
    <s v="No major surgery"/>
    <x v="0"/>
    <n v="0"/>
    <s v="No"/>
    <s v="Yes"/>
    <s v="NormalWeight"/>
    <s v="Normal"/>
  </r>
  <r>
    <s v="Id568"/>
    <n v="49.15"/>
    <n v="8.08"/>
    <s v="No"/>
    <s v="No"/>
    <s v="No"/>
    <s v="No major surgery"/>
    <x v="1"/>
    <n v="0"/>
    <s v="No"/>
    <s v="No"/>
    <s v="Obesity"/>
    <s v="Diabetes"/>
  </r>
  <r>
    <s v="Id569"/>
    <n v="28.31"/>
    <n v="6.29"/>
    <s v="No"/>
    <s v="No"/>
    <s v="Yes"/>
    <n v="1"/>
    <x v="0"/>
    <n v="1"/>
    <s v="No"/>
    <s v="Yes"/>
    <s v="OverWeight"/>
    <s v="Prediabetes"/>
  </r>
  <r>
    <s v="Id57"/>
    <n v="34.200000000000003"/>
    <n v="5.75"/>
    <s v="No"/>
    <s v="No"/>
    <s v="No"/>
    <n v="2"/>
    <x v="0"/>
    <n v="2"/>
    <s v="No"/>
    <s v="Yes"/>
    <s v="Obesity"/>
    <s v="Prediabetes"/>
  </r>
  <r>
    <s v="Id570"/>
    <n v="22.99"/>
    <n v="6.29"/>
    <s v="No"/>
    <s v="No"/>
    <s v="No"/>
    <n v="1"/>
    <x v="0"/>
    <n v="1"/>
    <s v="No"/>
    <s v="Yes"/>
    <s v="NormalWeight"/>
    <s v="Prediabetes"/>
  </r>
  <r>
    <s v="Id571"/>
    <n v="29.07"/>
    <n v="5.12"/>
    <s v="No"/>
    <s v="No"/>
    <s v="Yes"/>
    <n v="1"/>
    <x v="0"/>
    <n v="1"/>
    <s v="No"/>
    <s v="Yes"/>
    <s v="OverWeight"/>
    <s v="Normal"/>
  </r>
  <r>
    <s v="Id572"/>
    <n v="42.02"/>
    <n v="9.9499999999999993"/>
    <s v="yes"/>
    <s v="No"/>
    <s v="Yes"/>
    <n v="1"/>
    <x v="1"/>
    <n v="1"/>
    <s v="Yes"/>
    <s v="No"/>
    <s v="Obesity"/>
    <s v="Diabetes"/>
  </r>
  <r>
    <s v="Id573"/>
    <n v="49.07"/>
    <n v="9.08"/>
    <s v="yes"/>
    <s v="No"/>
    <s v="No"/>
    <n v="1"/>
    <x v="1"/>
    <n v="1"/>
    <s v="Yes"/>
    <s v="No"/>
    <s v="Obesity"/>
    <s v="Diabetes"/>
  </r>
  <r>
    <s v="Id574"/>
    <n v="19.8"/>
    <n v="4.82"/>
    <s v="No"/>
    <s v="No"/>
    <s v="No"/>
    <s v="No major surgery"/>
    <x v="0"/>
    <n v="0"/>
    <s v="No"/>
    <s v="Yes"/>
    <s v="NormalWeight"/>
    <s v="Normal"/>
  </r>
  <r>
    <s v="Id575"/>
    <n v="27.36"/>
    <n v="4.6500000000000004"/>
    <s v="No"/>
    <s v="yes"/>
    <s v="No"/>
    <n v="1"/>
    <x v="0"/>
    <n v="1"/>
    <s v="No"/>
    <s v="Yes"/>
    <s v="OverWeight"/>
    <s v="Normal"/>
  </r>
  <r>
    <s v="Id576"/>
    <n v="42.95"/>
    <n v="5.16"/>
    <s v="yes"/>
    <s v="No"/>
    <s v="No"/>
    <n v="1"/>
    <x v="1"/>
    <n v="1"/>
    <s v="Yes"/>
    <s v="No"/>
    <s v="Obesity"/>
    <s v="Normal"/>
  </r>
  <r>
    <s v="Id577"/>
    <n v="42.66"/>
    <n v="10.44"/>
    <s v="No"/>
    <s v="No"/>
    <s v="No"/>
    <s v="No major surgery"/>
    <x v="1"/>
    <n v="0"/>
    <s v="No"/>
    <s v="No"/>
    <s v="Obesity"/>
    <s v="Diabetes"/>
  </r>
  <r>
    <s v="Id578"/>
    <n v="33.630000000000003"/>
    <n v="5.69"/>
    <s v="No"/>
    <s v="No"/>
    <s v="No"/>
    <n v="1"/>
    <x v="1"/>
    <n v="1"/>
    <s v="No"/>
    <s v="No"/>
    <s v="Obesity"/>
    <s v="Normal"/>
  </r>
  <r>
    <s v="Id579"/>
    <n v="26.84"/>
    <n v="6.5"/>
    <s v="No"/>
    <s v="No"/>
    <s v="No"/>
    <s v="No major surgery"/>
    <x v="0"/>
    <n v="0"/>
    <s v="No"/>
    <s v="Yes"/>
    <s v="OverWeight"/>
    <s v="Diabetes"/>
  </r>
  <r>
    <s v="Id58"/>
    <n v="50.63"/>
    <n v="11.89"/>
    <s v="No"/>
    <s v="No"/>
    <s v="No"/>
    <s v="No major surgery"/>
    <x v="0"/>
    <n v="0"/>
    <s v="No"/>
    <s v="Yes"/>
    <s v="Obesity"/>
    <s v="Diabetes"/>
  </r>
  <r>
    <s v="Id580"/>
    <n v="28.3"/>
    <n v="5.73"/>
    <s v="No"/>
    <s v="No"/>
    <s v="Yes"/>
    <n v="1"/>
    <x v="0"/>
    <n v="1"/>
    <s v="No"/>
    <s v="Yes"/>
    <s v="OverWeight"/>
    <s v="Prediabetes"/>
  </r>
  <r>
    <s v="Id581"/>
    <n v="27.06"/>
    <n v="5.74"/>
    <s v="yes"/>
    <s v="No"/>
    <s v="No"/>
    <s v="No major surgery"/>
    <x v="0"/>
    <n v="0"/>
    <s v="Yes"/>
    <s v="Yes"/>
    <s v="OverWeight"/>
    <s v="Prediabetes"/>
  </r>
  <r>
    <s v="Id582"/>
    <n v="47.13"/>
    <n v="8.6999999999999993"/>
    <s v="No"/>
    <s v="No"/>
    <s v="No"/>
    <s v="No major surgery"/>
    <x v="1"/>
    <n v="0"/>
    <s v="No"/>
    <s v="No"/>
    <s v="Obesity"/>
    <s v="Diabetes"/>
  </r>
  <r>
    <s v="Id583"/>
    <n v="51.72"/>
    <n v="5.09"/>
    <s v="No"/>
    <s v="No"/>
    <s v="No"/>
    <s v="No major surgery"/>
    <x v="1"/>
    <n v="0"/>
    <s v="No"/>
    <s v="No"/>
    <s v="Obesity"/>
    <s v="Normal"/>
  </r>
  <r>
    <s v="Id584"/>
    <n v="48.59"/>
    <n v="5.57"/>
    <s v="No"/>
    <s v="No"/>
    <s v="No"/>
    <s v="No major surgery"/>
    <x v="1"/>
    <n v="0"/>
    <s v="No"/>
    <s v="No"/>
    <s v="Obesity"/>
    <s v="Normal"/>
  </r>
  <r>
    <s v="Id585"/>
    <n v="45.18"/>
    <n v="10.87"/>
    <s v="No"/>
    <s v="No"/>
    <s v="No"/>
    <s v="No major surgery"/>
    <x v="1"/>
    <n v="0"/>
    <s v="No"/>
    <s v="No"/>
    <s v="Obesity"/>
    <s v="Diabetes"/>
  </r>
  <r>
    <s v="Id586"/>
    <n v="27.9"/>
    <n v="6.02"/>
    <s v="No"/>
    <s v="No"/>
    <s v="Yes"/>
    <n v="1"/>
    <x v="0"/>
    <n v="1"/>
    <s v="No"/>
    <s v="Yes"/>
    <s v="OverWeight"/>
    <s v="Prediabetes"/>
  </r>
  <r>
    <s v="Id587"/>
    <n v="51.33"/>
    <n v="7"/>
    <s v="No"/>
    <s v="No"/>
    <s v="No"/>
    <s v="No major surgery"/>
    <x v="1"/>
    <n v="0"/>
    <s v="No"/>
    <s v="No"/>
    <s v="Obesity"/>
    <s v="Diabetes"/>
  </r>
  <r>
    <s v="Id588"/>
    <n v="30.59"/>
    <n v="5.56"/>
    <s v="yes"/>
    <s v="No"/>
    <s v="No"/>
    <n v="1"/>
    <x v="1"/>
    <n v="1"/>
    <s v="Yes"/>
    <s v="No"/>
    <s v="Obesity"/>
    <s v="Normal"/>
  </r>
  <r>
    <s v="Id589"/>
    <n v="39.229999999999997"/>
    <n v="8.4499999999999993"/>
    <s v="No"/>
    <s v="No"/>
    <s v="No"/>
    <s v="No major surgery"/>
    <x v="1"/>
    <n v="0"/>
    <s v="No"/>
    <s v="No"/>
    <s v="Obesity"/>
    <s v="Diabetes"/>
  </r>
  <r>
    <s v="Id59"/>
    <n v="36.479999999999997"/>
    <n v="6.2"/>
    <s v="No"/>
    <s v="No"/>
    <s v="No"/>
    <s v="No major surgery"/>
    <x v="0"/>
    <n v="0"/>
    <s v="No"/>
    <s v="Yes"/>
    <s v="Obesity"/>
    <s v="Prediabetes"/>
  </r>
  <r>
    <s v="Id590"/>
    <n v="19.094999999999999"/>
    <n v="6.19"/>
    <s v="No"/>
    <s v="No"/>
    <s v="No"/>
    <s v="No major surgery"/>
    <x v="0"/>
    <n v="0"/>
    <s v="No"/>
    <s v="Yes"/>
    <s v="NormalWeight"/>
    <s v="Prediabetes"/>
  </r>
  <r>
    <s v="Id591"/>
    <n v="49.72"/>
    <n v="7.71"/>
    <s v="No"/>
    <s v="No"/>
    <s v="No"/>
    <s v="No major surgery"/>
    <x v="1"/>
    <n v="0"/>
    <s v="No"/>
    <s v="No"/>
    <s v="Obesity"/>
    <s v="Diabetes"/>
  </r>
  <r>
    <s v="Id592"/>
    <n v="21.754999999999999"/>
    <n v="4.63"/>
    <s v="No"/>
    <s v="No"/>
    <s v="Yes"/>
    <n v="1"/>
    <x v="0"/>
    <n v="1"/>
    <s v="No"/>
    <s v="Yes"/>
    <s v="NormalWeight"/>
    <s v="Normal"/>
  </r>
  <r>
    <s v="Id593"/>
    <n v="48.39"/>
    <n v="4.6100000000000003"/>
    <s v="No"/>
    <s v="No"/>
    <s v="No"/>
    <s v="No major surgery"/>
    <x v="1"/>
    <n v="0"/>
    <s v="No"/>
    <s v="No"/>
    <s v="Obesity"/>
    <s v="Normal"/>
  </r>
  <r>
    <s v="Id594"/>
    <n v="47.15"/>
    <n v="9.5299999999999994"/>
    <s v="yes"/>
    <s v="No"/>
    <s v="No"/>
    <n v="1"/>
    <x v="1"/>
    <n v="1"/>
    <s v="Yes"/>
    <s v="No"/>
    <s v="Obesity"/>
    <s v="Diabetes"/>
  </r>
  <r>
    <s v="Id595"/>
    <n v="47.59"/>
    <n v="11.43"/>
    <s v="yes"/>
    <s v="No"/>
    <s v="No"/>
    <n v="2"/>
    <x v="1"/>
    <n v="2"/>
    <s v="Yes"/>
    <s v="No"/>
    <s v="Obesity"/>
    <s v="Diabetes"/>
  </r>
  <r>
    <s v="Id596"/>
    <n v="39.81"/>
    <n v="7.65"/>
    <s v="yes"/>
    <s v="No"/>
    <s v="Yes"/>
    <n v="1"/>
    <x v="1"/>
    <n v="1"/>
    <s v="Yes"/>
    <s v="No"/>
    <s v="Obesity"/>
    <s v="Diabetes"/>
  </r>
  <r>
    <s v="Id597"/>
    <n v="31.02"/>
    <n v="5.87"/>
    <s v="yes"/>
    <s v="No"/>
    <s v="No"/>
    <s v="No major surgery"/>
    <x v="1"/>
    <n v="0"/>
    <s v="Yes"/>
    <s v="No"/>
    <s v="Obesity"/>
    <s v="Prediabetes"/>
  </r>
  <r>
    <s v="Id598"/>
    <n v="24.75"/>
    <n v="4.3600000000000003"/>
    <s v="yes"/>
    <s v="No"/>
    <s v="No"/>
    <n v="1"/>
    <x v="0"/>
    <n v="1"/>
    <s v="Yes"/>
    <s v="Yes"/>
    <s v="NormalWeight"/>
    <s v="Normal"/>
  </r>
  <r>
    <s v="Id599"/>
    <n v="30.114999999999998"/>
    <n v="10.119999999999999"/>
    <s v="No"/>
    <s v="No"/>
    <s v="No"/>
    <n v="3"/>
    <x v="1"/>
    <n v="3"/>
    <s v="No"/>
    <s v="No"/>
    <s v="Obesity"/>
    <s v="Diabetes"/>
  </r>
  <r>
    <s v="Id6"/>
    <n v="32.799999999999997"/>
    <n v="6.59"/>
    <s v="No"/>
    <s v="No"/>
    <s v="No"/>
    <s v="No major surgery"/>
    <x v="0"/>
    <n v="0"/>
    <s v="No"/>
    <s v="Yes"/>
    <s v="Obesity"/>
    <s v="Diabetes"/>
  </r>
  <r>
    <s v="Id60"/>
    <n v="54.82"/>
    <n v="10.61"/>
    <s v="No"/>
    <s v="No"/>
    <s v="No"/>
    <s v="No major surgery"/>
    <x v="0"/>
    <n v="0"/>
    <s v="No"/>
    <s v="Yes"/>
    <s v="Obesity"/>
    <s v="Diabetes"/>
  </r>
  <r>
    <s v="Id600"/>
    <n v="26.03"/>
    <n v="4.01"/>
    <s v="No"/>
    <s v="No"/>
    <s v="Yes"/>
    <n v="1"/>
    <x v="0"/>
    <n v="1"/>
    <s v="No"/>
    <s v="Yes"/>
    <s v="OverWeight"/>
    <s v="Normal"/>
  </r>
  <r>
    <s v="Id601"/>
    <n v="20.045000000000002"/>
    <n v="4.7699999999999996"/>
    <s v="yes"/>
    <s v="No"/>
    <s v="No"/>
    <n v="1"/>
    <x v="0"/>
    <n v="1"/>
    <s v="Yes"/>
    <s v="Yes"/>
    <s v="NormalWeight"/>
    <s v="Normal"/>
  </r>
  <r>
    <s v="Id602"/>
    <n v="40.24"/>
    <n v="6.83"/>
    <s v="No"/>
    <s v="No"/>
    <s v="No"/>
    <s v="No major surgery"/>
    <x v="1"/>
    <n v="0"/>
    <s v="No"/>
    <s v="No"/>
    <s v="Obesity"/>
    <s v="Diabetes"/>
  </r>
  <r>
    <s v="Id603"/>
    <n v="43.15"/>
    <n v="6.14"/>
    <s v="yes"/>
    <s v="No"/>
    <s v="Yes"/>
    <n v="1"/>
    <x v="1"/>
    <n v="1"/>
    <s v="Yes"/>
    <s v="No"/>
    <s v="Obesity"/>
    <s v="Prediabetes"/>
  </r>
  <r>
    <s v="Id604"/>
    <n v="27.7"/>
    <n v="5.6"/>
    <s v="No"/>
    <s v="No"/>
    <s v="Yes"/>
    <n v="1"/>
    <x v="0"/>
    <n v="1"/>
    <s v="No"/>
    <s v="Yes"/>
    <s v="OverWeight"/>
    <s v="Normal"/>
  </r>
  <r>
    <s v="Id605"/>
    <n v="45.68"/>
    <n v="4.8"/>
    <s v="No"/>
    <s v="No"/>
    <s v="No"/>
    <n v="2"/>
    <x v="1"/>
    <n v="2"/>
    <s v="No"/>
    <s v="No"/>
    <s v="Obesity"/>
    <s v="Normal"/>
  </r>
  <r>
    <s v="Id606"/>
    <n v="27.3"/>
    <n v="11.89"/>
    <s v="No"/>
    <s v="No"/>
    <s v="No"/>
    <s v="No major surgery"/>
    <x v="0"/>
    <n v="0"/>
    <s v="No"/>
    <s v="Yes"/>
    <s v="OverWeight"/>
    <s v="Diabetes"/>
  </r>
  <r>
    <s v="Id607"/>
    <n v="54.45"/>
    <n v="4.7300000000000004"/>
    <s v="yes"/>
    <s v="No"/>
    <s v="No"/>
    <n v="1"/>
    <x v="1"/>
    <n v="1"/>
    <s v="Yes"/>
    <s v="No"/>
    <s v="Obesity"/>
    <s v="Normal"/>
  </r>
  <r>
    <s v="Id608"/>
    <n v="54.43"/>
    <n v="4.6100000000000003"/>
    <s v="yes"/>
    <s v="No"/>
    <s v="No"/>
    <n v="1"/>
    <x v="1"/>
    <n v="1"/>
    <s v="Yes"/>
    <s v="No"/>
    <s v="Obesity"/>
    <s v="Normal"/>
  </r>
  <r>
    <s v="Id609"/>
    <n v="48.01"/>
    <n v="7.3"/>
    <s v="No"/>
    <s v="No"/>
    <s v="No"/>
    <s v="No major surgery"/>
    <x v="1"/>
    <n v="0"/>
    <s v="No"/>
    <s v="No"/>
    <s v="Obesity"/>
    <s v="Diabetes"/>
  </r>
  <r>
    <s v="Id61"/>
    <n v="38.06"/>
    <n v="6.04"/>
    <s v="No"/>
    <s v="No"/>
    <s v="Yes"/>
    <n v="1"/>
    <x v="0"/>
    <n v="1"/>
    <s v="No"/>
    <s v="Yes"/>
    <s v="Obesity"/>
    <s v="Prediabetes"/>
  </r>
  <r>
    <s v="Id610"/>
    <n v="48.32"/>
    <n v="5.88"/>
    <s v="No"/>
    <s v="No"/>
    <s v="No"/>
    <s v="No major surgery"/>
    <x v="1"/>
    <n v="0"/>
    <s v="No"/>
    <s v="No"/>
    <s v="Obesity"/>
    <s v="Prediabetes"/>
  </r>
  <r>
    <s v="Id611"/>
    <n v="22.895"/>
    <n v="4.0599999999999996"/>
    <s v="No"/>
    <s v="No"/>
    <s v="Yes"/>
    <n v="1"/>
    <x v="0"/>
    <n v="1"/>
    <s v="No"/>
    <s v="Yes"/>
    <s v="NormalWeight"/>
    <s v="Normal"/>
  </r>
  <r>
    <s v="Id612"/>
    <n v="54.85"/>
    <n v="4.9000000000000004"/>
    <s v="No"/>
    <s v="No"/>
    <s v="No"/>
    <n v="1"/>
    <x v="1"/>
    <n v="1"/>
    <s v="No"/>
    <s v="No"/>
    <s v="Obesity"/>
    <s v="Normal"/>
  </r>
  <r>
    <s v="Id613"/>
    <n v="21.85"/>
    <n v="5.52"/>
    <s v="No"/>
    <s v="No"/>
    <s v="Yes"/>
    <n v="1"/>
    <x v="0"/>
    <n v="1"/>
    <s v="No"/>
    <s v="Yes"/>
    <s v="NormalWeight"/>
    <s v="Normal"/>
  </r>
  <r>
    <s v="Id614"/>
    <n v="51.86"/>
    <n v="5.2"/>
    <s v="yes"/>
    <s v="No"/>
    <s v="No"/>
    <s v="No major surgery"/>
    <x v="1"/>
    <n v="0"/>
    <s v="Yes"/>
    <s v="No"/>
    <s v="Obesity"/>
    <s v="Normal"/>
  </r>
  <r>
    <s v="Id615"/>
    <n v="39.049999999999997"/>
    <n v="7.59"/>
    <s v="No"/>
    <s v="No"/>
    <s v="No"/>
    <n v="3"/>
    <x v="1"/>
    <n v="3"/>
    <s v="No"/>
    <s v="No"/>
    <s v="Obesity"/>
    <s v="Diabetes"/>
  </r>
  <r>
    <s v="Id616"/>
    <n v="31.824999999999999"/>
    <n v="8.2799999999999994"/>
    <s v="No"/>
    <s v="No"/>
    <s v="No"/>
    <n v="3"/>
    <x v="1"/>
    <n v="3"/>
    <s v="No"/>
    <s v="No"/>
    <s v="Obesity"/>
    <s v="Diabetes"/>
  </r>
  <r>
    <s v="Id617"/>
    <n v="46.43"/>
    <n v="6.72"/>
    <s v="No"/>
    <s v="No"/>
    <s v="No"/>
    <s v="No major surgery"/>
    <x v="1"/>
    <n v="0"/>
    <s v="No"/>
    <s v="No"/>
    <s v="Obesity"/>
    <s v="Diabetes"/>
  </r>
  <r>
    <s v="Id618"/>
    <n v="53.63"/>
    <n v="5.47"/>
    <s v="yes"/>
    <s v="No"/>
    <s v="No"/>
    <n v="1"/>
    <x v="1"/>
    <n v="1"/>
    <s v="Yes"/>
    <s v="No"/>
    <s v="Obesity"/>
    <s v="Normal"/>
  </r>
  <r>
    <s v="Id619"/>
    <n v="48.7"/>
    <n v="4.71"/>
    <s v="No"/>
    <s v="No"/>
    <s v="No"/>
    <s v="No major surgery"/>
    <x v="1"/>
    <n v="0"/>
    <s v="No"/>
    <s v="No"/>
    <s v="Obesity"/>
    <s v="Normal"/>
  </r>
  <r>
    <s v="Id62"/>
    <n v="51.48"/>
    <n v="9.33"/>
    <s v="yes"/>
    <s v="No"/>
    <s v="No"/>
    <s v="No major surgery"/>
    <x v="0"/>
    <n v="0"/>
    <s v="Yes"/>
    <s v="Yes"/>
    <s v="Obesity"/>
    <s v="Diabetes"/>
  </r>
  <r>
    <s v="Id620"/>
    <n v="48.81"/>
    <n v="5.49"/>
    <s v="No"/>
    <s v="No"/>
    <s v="No"/>
    <s v="No major surgery"/>
    <x v="1"/>
    <n v="0"/>
    <s v="No"/>
    <s v="No"/>
    <s v="Obesity"/>
    <s v="Normal"/>
  </r>
  <r>
    <s v="Id621"/>
    <n v="47.53"/>
    <n v="4.72"/>
    <s v="No"/>
    <s v="No"/>
    <s v="No"/>
    <s v="No major surgery"/>
    <x v="1"/>
    <n v="0"/>
    <s v="No"/>
    <s v="No"/>
    <s v="Obesity"/>
    <s v="Normal"/>
  </r>
  <r>
    <s v="Id622"/>
    <n v="36.85"/>
    <n v="6.7"/>
    <s v="No"/>
    <s v="No"/>
    <s v="No"/>
    <s v="No major surgery"/>
    <x v="1"/>
    <n v="0"/>
    <s v="No"/>
    <s v="No"/>
    <s v="Obesity"/>
    <s v="Diabetes"/>
  </r>
  <r>
    <s v="Id623"/>
    <n v="29.3"/>
    <n v="5.5"/>
    <s v="No"/>
    <s v="No"/>
    <s v="No"/>
    <s v="No major surgery"/>
    <x v="1"/>
    <n v="0"/>
    <s v="No"/>
    <s v="No"/>
    <s v="OverWeight"/>
    <s v="Normal"/>
  </r>
  <r>
    <s v="Id624"/>
    <n v="19.3"/>
    <n v="4.46"/>
    <s v="No"/>
    <s v="No"/>
    <s v="No"/>
    <n v="1"/>
    <x v="0"/>
    <n v="1"/>
    <s v="No"/>
    <s v="Yes"/>
    <s v="NormalWeight"/>
    <s v="Normal"/>
  </r>
  <r>
    <s v="Id625"/>
    <n v="24.13"/>
    <n v="5.29"/>
    <s v="yes"/>
    <s v="No"/>
    <s v="Yes"/>
    <n v="1"/>
    <x v="0"/>
    <n v="1"/>
    <s v="Yes"/>
    <s v="Yes"/>
    <s v="NormalWeight"/>
    <s v="Normal"/>
  </r>
  <r>
    <s v="Id626"/>
    <n v="46.7"/>
    <n v="10.99"/>
    <s v="No"/>
    <s v="No"/>
    <s v="No"/>
    <s v="No major surgery"/>
    <x v="1"/>
    <n v="0"/>
    <s v="No"/>
    <s v="No"/>
    <s v="Obesity"/>
    <s v="Diabetes"/>
  </r>
  <r>
    <s v="Id627"/>
    <n v="45.27"/>
    <n v="5.2"/>
    <s v="yes"/>
    <s v="No"/>
    <s v="No"/>
    <s v="No major surgery"/>
    <x v="1"/>
    <n v="0"/>
    <s v="Yes"/>
    <s v="No"/>
    <s v="Obesity"/>
    <s v="Normal"/>
  </r>
  <r>
    <s v="Id628"/>
    <n v="44.29"/>
    <n v="9.66"/>
    <s v="No"/>
    <s v="No"/>
    <s v="No"/>
    <n v="2"/>
    <x v="1"/>
    <n v="2"/>
    <s v="No"/>
    <s v="No"/>
    <s v="Obesity"/>
    <s v="Diabetes"/>
  </r>
  <r>
    <s v="Id629"/>
    <n v="54.59"/>
    <n v="4.22"/>
    <s v="yes"/>
    <s v="No"/>
    <s v="No"/>
    <n v="1"/>
    <x v="1"/>
    <n v="1"/>
    <s v="Yes"/>
    <s v="No"/>
    <s v="Obesity"/>
    <s v="Normal"/>
  </r>
  <r>
    <s v="Id63"/>
    <n v="52.06"/>
    <n v="11.47"/>
    <s v="No"/>
    <s v="No"/>
    <s v="No"/>
    <s v="No major surgery"/>
    <x v="0"/>
    <n v="0"/>
    <s v="No"/>
    <s v="Yes"/>
    <s v="Obesity"/>
    <s v="Diabetes"/>
  </r>
  <r>
    <s v="Id630"/>
    <n v="32.965000000000003"/>
    <n v="11.78"/>
    <s v="No"/>
    <s v="No"/>
    <s v="No"/>
    <s v="No major surgery"/>
    <x v="1"/>
    <n v="0"/>
    <s v="No"/>
    <s v="No"/>
    <s v="Obesity"/>
    <s v="Diabetes"/>
  </r>
  <r>
    <s v="Id631"/>
    <n v="38.049999999999997"/>
    <n v="9.6199999999999992"/>
    <s v="No"/>
    <s v="No"/>
    <s v="No"/>
    <s v="No major surgery"/>
    <x v="1"/>
    <n v="0"/>
    <s v="No"/>
    <s v="No"/>
    <s v="Obesity"/>
    <s v="Diabetes"/>
  </r>
  <r>
    <s v="Id632"/>
    <n v="46.14"/>
    <n v="10.78"/>
    <s v="No"/>
    <s v="No"/>
    <s v="No"/>
    <s v="No major surgery"/>
    <x v="1"/>
    <n v="0"/>
    <s v="No"/>
    <s v="No"/>
    <s v="Obesity"/>
    <s v="Diabetes"/>
  </r>
  <r>
    <s v="Id633"/>
    <n v="41.325000000000003"/>
    <n v="5.1100000000000003"/>
    <s v="yes"/>
    <s v="No"/>
    <s v="No"/>
    <n v="2"/>
    <x v="1"/>
    <n v="2"/>
    <s v="Yes"/>
    <s v="No"/>
    <s v="Obesity"/>
    <s v="Normal"/>
  </r>
  <r>
    <s v="Id634"/>
    <n v="44.64"/>
    <n v="7.18"/>
    <s v="No"/>
    <s v="No"/>
    <s v="No"/>
    <s v="No major surgery"/>
    <x v="1"/>
    <n v="0"/>
    <s v="No"/>
    <s v="No"/>
    <s v="Obesity"/>
    <s v="Diabetes"/>
  </r>
  <r>
    <s v="Id635"/>
    <n v="25.175000000000001"/>
    <n v="4.96"/>
    <s v="No"/>
    <s v="yes"/>
    <s v="No"/>
    <n v="1"/>
    <x v="2"/>
    <n v="1"/>
    <s v="No"/>
    <s v="No"/>
    <s v="OverWeight"/>
    <s v="Normal"/>
  </r>
  <r>
    <s v="Id636"/>
    <n v="43.11"/>
    <n v="4.67"/>
    <s v="yes"/>
    <s v="No"/>
    <s v="No"/>
    <s v="No major surgery"/>
    <x v="1"/>
    <n v="0"/>
    <s v="Yes"/>
    <s v="No"/>
    <s v="Obesity"/>
    <s v="Normal"/>
  </r>
  <r>
    <s v="Id637"/>
    <n v="53.32"/>
    <n v="5.0599999999999996"/>
    <s v="No"/>
    <s v="No"/>
    <s v="No"/>
    <s v="No major surgery"/>
    <x v="1"/>
    <n v="0"/>
    <s v="No"/>
    <s v="No"/>
    <s v="Obesity"/>
    <s v="Normal"/>
  </r>
  <r>
    <s v="Id638"/>
    <n v="38.04"/>
    <n v="5.0199999999999996"/>
    <s v="yes"/>
    <s v="No"/>
    <s v="No"/>
    <n v="1"/>
    <x v="1"/>
    <n v="1"/>
    <s v="Yes"/>
    <s v="No"/>
    <s v="Obesity"/>
    <s v="Normal"/>
  </r>
  <r>
    <s v="Id639"/>
    <n v="37.9"/>
    <n v="7.76"/>
    <s v="No"/>
    <s v="No"/>
    <s v="No"/>
    <s v="No major surgery"/>
    <x v="1"/>
    <n v="0"/>
    <s v="No"/>
    <s v="No"/>
    <s v="Obesity"/>
    <s v="Diabetes"/>
  </r>
  <r>
    <s v="Id64"/>
    <n v="30.684999999999999"/>
    <n v="7.02"/>
    <s v="yes"/>
    <s v="No"/>
    <s v="No"/>
    <s v="No major surgery"/>
    <x v="0"/>
    <n v="0"/>
    <s v="Yes"/>
    <s v="Yes"/>
    <s v="Obesity"/>
    <s v="Diabetes"/>
  </r>
  <r>
    <s v="Id640"/>
    <n v="39.6"/>
    <n v="9.32"/>
    <s v="No"/>
    <s v="No"/>
    <s v="No"/>
    <s v="No major surgery"/>
    <x v="1"/>
    <n v="0"/>
    <s v="No"/>
    <s v="No"/>
    <s v="Obesity"/>
    <s v="Diabetes"/>
  </r>
  <r>
    <s v="Id641"/>
    <n v="50.92"/>
    <n v="5.31"/>
    <s v="yes"/>
    <s v="No"/>
    <s v="No"/>
    <n v="1"/>
    <x v="1"/>
    <n v="1"/>
    <s v="Yes"/>
    <s v="No"/>
    <s v="Obesity"/>
    <s v="Normal"/>
  </r>
  <r>
    <s v="Id642"/>
    <n v="21.85"/>
    <n v="5.56"/>
    <s v="yes"/>
    <s v="No"/>
    <s v="No"/>
    <s v="No major surgery"/>
    <x v="0"/>
    <n v="0"/>
    <s v="Yes"/>
    <s v="Yes"/>
    <s v="NormalWeight"/>
    <s v="Normal"/>
  </r>
  <r>
    <s v="Id643"/>
    <n v="36.08"/>
    <n v="7.11"/>
    <s v="yes"/>
    <s v="No"/>
    <s v="Yes"/>
    <n v="1"/>
    <x v="1"/>
    <n v="1"/>
    <s v="Yes"/>
    <s v="No"/>
    <s v="Obesity"/>
    <s v="Diabetes"/>
  </r>
  <r>
    <s v="Id644"/>
    <n v="40.44"/>
    <n v="5.13"/>
    <s v="yes"/>
    <s v="No"/>
    <s v="Yes"/>
    <n v="1"/>
    <x v="1"/>
    <n v="1"/>
    <s v="Yes"/>
    <s v="No"/>
    <s v="Obesity"/>
    <s v="Normal"/>
  </r>
  <r>
    <s v="Id645"/>
    <n v="38.094999999999999"/>
    <n v="10.199999999999999"/>
    <s v="No"/>
    <s v="No"/>
    <s v="No"/>
    <s v="No major surgery"/>
    <x v="1"/>
    <n v="0"/>
    <s v="No"/>
    <s v="No"/>
    <s v="Obesity"/>
    <s v="Diabetes"/>
  </r>
  <r>
    <s v="Id646"/>
    <n v="44.95"/>
    <n v="10.4"/>
    <s v="No"/>
    <s v="No"/>
    <s v="No"/>
    <s v="No major surgery"/>
    <x v="1"/>
    <n v="0"/>
    <s v="No"/>
    <s v="No"/>
    <s v="Obesity"/>
    <s v="Diabetes"/>
  </r>
  <r>
    <s v="Id647"/>
    <n v="35.54"/>
    <n v="10.67"/>
    <s v="No"/>
    <s v="No"/>
    <s v="No"/>
    <s v="No major surgery"/>
    <x v="1"/>
    <n v="0"/>
    <s v="No"/>
    <s v="No"/>
    <s v="Obesity"/>
    <s v="Diabetes"/>
  </r>
  <r>
    <s v="Id648"/>
    <n v="39.799999999999997"/>
    <n v="4.6500000000000004"/>
    <s v="yes"/>
    <s v="No"/>
    <s v="No"/>
    <n v="2"/>
    <x v="1"/>
    <n v="2"/>
    <s v="Yes"/>
    <s v="No"/>
    <s v="Obesity"/>
    <s v="Normal"/>
  </r>
  <r>
    <s v="Id649"/>
    <n v="33.659999999999997"/>
    <n v="5.65"/>
    <s v="yes"/>
    <s v="No"/>
    <s v="No"/>
    <n v="2"/>
    <x v="1"/>
    <n v="2"/>
    <s v="Yes"/>
    <s v="No"/>
    <s v="Obesity"/>
    <s v="Normal"/>
  </r>
  <r>
    <s v="Id65"/>
    <n v="36.08"/>
    <n v="8.8000000000000007"/>
    <s v="yes"/>
    <s v="No"/>
    <s v="No"/>
    <n v="1"/>
    <x v="0"/>
    <n v="1"/>
    <s v="Yes"/>
    <s v="Yes"/>
    <s v="Obesity"/>
    <s v="Diabetes"/>
  </r>
  <r>
    <s v="Id650"/>
    <n v="35.5"/>
    <n v="11.97"/>
    <s v="No"/>
    <s v="No"/>
    <s v="No"/>
    <s v="No major surgery"/>
    <x v="1"/>
    <n v="0"/>
    <s v="No"/>
    <s v="No"/>
    <s v="Obesity"/>
    <s v="Diabetes"/>
  </r>
  <r>
    <s v="Id651"/>
    <n v="41.63"/>
    <n v="6.71"/>
    <s v="No"/>
    <s v="No"/>
    <s v="No"/>
    <s v="No major surgery"/>
    <x v="1"/>
    <n v="0"/>
    <s v="No"/>
    <s v="No"/>
    <s v="Obesity"/>
    <s v="Diabetes"/>
  </r>
  <r>
    <s v="Id652"/>
    <n v="46.49"/>
    <n v="11.92"/>
    <s v="No"/>
    <s v="No"/>
    <s v="No"/>
    <s v="No major surgery"/>
    <x v="1"/>
    <n v="0"/>
    <s v="No"/>
    <s v="No"/>
    <s v="Obesity"/>
    <s v="Diabetes"/>
  </r>
  <r>
    <s v="Id653"/>
    <n v="43.29"/>
    <n v="5.35"/>
    <s v="No"/>
    <s v="No"/>
    <s v="No"/>
    <n v="2"/>
    <x v="1"/>
    <n v="2"/>
    <s v="No"/>
    <s v="No"/>
    <s v="Obesity"/>
    <s v="Normal"/>
  </r>
  <r>
    <s v="Id654"/>
    <n v="43.08"/>
    <n v="8.9600000000000009"/>
    <s v="yes"/>
    <s v="No"/>
    <s v="No"/>
    <n v="1"/>
    <x v="1"/>
    <n v="1"/>
    <s v="Yes"/>
    <s v="No"/>
    <s v="Obesity"/>
    <s v="Diabetes"/>
  </r>
  <r>
    <s v="Id655"/>
    <n v="39.07"/>
    <n v="11.93"/>
    <s v="No"/>
    <s v="No"/>
    <s v="No"/>
    <s v="No major surgery"/>
    <x v="1"/>
    <n v="0"/>
    <s v="No"/>
    <s v="No"/>
    <s v="Obesity"/>
    <s v="Diabetes"/>
  </r>
  <r>
    <s v="Id656"/>
    <n v="41.3"/>
    <n v="9.59"/>
    <s v="No"/>
    <s v="No"/>
    <s v="No"/>
    <s v="No major surgery"/>
    <x v="1"/>
    <n v="0"/>
    <s v="No"/>
    <s v="No"/>
    <s v="Obesity"/>
    <s v="Diabetes"/>
  </r>
  <r>
    <s v="Id657"/>
    <n v="42.95"/>
    <n v="11.88"/>
    <s v="yes"/>
    <s v="No"/>
    <s v="No"/>
    <n v="2"/>
    <x v="1"/>
    <n v="2"/>
    <s v="Yes"/>
    <s v="No"/>
    <s v="Obesity"/>
    <s v="Diabetes"/>
  </r>
  <r>
    <s v="Id658"/>
    <n v="46.96"/>
    <n v="4.6399999999999997"/>
    <s v="No"/>
    <s v="No"/>
    <s v="Yes"/>
    <n v="1"/>
    <x v="1"/>
    <n v="1"/>
    <s v="No"/>
    <s v="No"/>
    <s v="Obesity"/>
    <s v="Normal"/>
  </r>
  <r>
    <s v="Id659"/>
    <n v="30.495000000000001"/>
    <n v="9.5299999999999994"/>
    <s v="No"/>
    <s v="No"/>
    <s v="No"/>
    <s v="No major surgery"/>
    <x v="1"/>
    <n v="0"/>
    <s v="No"/>
    <s v="No"/>
    <s v="Obesity"/>
    <s v="Diabetes"/>
  </r>
  <r>
    <s v="Id66"/>
    <n v="54.99"/>
    <n v="8.68"/>
    <s v="No"/>
    <s v="No"/>
    <s v="No"/>
    <n v="2"/>
    <x v="0"/>
    <n v="2"/>
    <s v="No"/>
    <s v="Yes"/>
    <s v="Obesity"/>
    <s v="Diabetes"/>
  </r>
  <r>
    <s v="Id660"/>
    <n v="17.954999999999998"/>
    <n v="5.29"/>
    <s v="yes"/>
    <s v="No"/>
    <s v="No"/>
    <n v="1"/>
    <x v="0"/>
    <n v="1"/>
    <s v="Yes"/>
    <s v="Yes"/>
    <s v="Underweight"/>
    <s v="Normal"/>
  </r>
  <r>
    <s v="Id661"/>
    <n v="25.6"/>
    <n v="10.95"/>
    <s v="No"/>
    <s v="No"/>
    <s v="No"/>
    <n v="3"/>
    <x v="1"/>
    <n v="3"/>
    <s v="No"/>
    <s v="No"/>
    <s v="OverWeight"/>
    <s v="Diabetes"/>
  </r>
  <r>
    <s v="Id662"/>
    <n v="34.21"/>
    <n v="9.17"/>
    <s v="No"/>
    <s v="No"/>
    <s v="No"/>
    <s v="No major surgery"/>
    <x v="1"/>
    <n v="0"/>
    <s v="No"/>
    <s v="No"/>
    <s v="Obesity"/>
    <s v="Diabetes"/>
  </r>
  <r>
    <s v="Id663"/>
    <n v="39.74"/>
    <n v="7.39"/>
    <s v="No"/>
    <s v="No"/>
    <s v="No"/>
    <s v="No major surgery"/>
    <x v="1"/>
    <n v="0"/>
    <s v="No"/>
    <s v="No"/>
    <s v="Obesity"/>
    <s v="Diabetes"/>
  </r>
  <r>
    <s v="Id664"/>
    <n v="49.53"/>
    <n v="9.1300000000000008"/>
    <s v="yes"/>
    <s v="No"/>
    <s v="No"/>
    <s v="No major surgery"/>
    <x v="1"/>
    <n v="0"/>
    <s v="Yes"/>
    <s v="No"/>
    <s v="Obesity"/>
    <s v="Diabetes"/>
  </r>
  <r>
    <s v="Id665"/>
    <n v="39.33"/>
    <n v="10.4"/>
    <s v="No"/>
    <s v="No"/>
    <s v="No"/>
    <n v="3"/>
    <x v="1"/>
    <n v="3"/>
    <s v="No"/>
    <s v="No"/>
    <s v="Obesity"/>
    <s v="Diabetes"/>
  </r>
  <r>
    <s v="Id666"/>
    <n v="39.979999999999997"/>
    <n v="9.4600000000000009"/>
    <s v="yes"/>
    <s v="No"/>
    <s v="No"/>
    <n v="2"/>
    <x v="1"/>
    <n v="2"/>
    <s v="Yes"/>
    <s v="No"/>
    <s v="Obesity"/>
    <s v="Diabetes"/>
  </r>
  <r>
    <s v="Id667"/>
    <n v="46.51"/>
    <n v="8.69"/>
    <s v="yes"/>
    <s v="No"/>
    <s v="No"/>
    <s v="No major surgery"/>
    <x v="1"/>
    <n v="0"/>
    <s v="Yes"/>
    <s v="No"/>
    <s v="Obesity"/>
    <s v="Diabetes"/>
  </r>
  <r>
    <s v="Id668"/>
    <n v="43.58"/>
    <n v="4.2300000000000004"/>
    <s v="No"/>
    <s v="No"/>
    <s v="Yes"/>
    <n v="1"/>
    <x v="1"/>
    <n v="1"/>
    <s v="No"/>
    <s v="No"/>
    <s v="Obesity"/>
    <s v="Normal"/>
  </r>
  <r>
    <s v="Id669"/>
    <n v="42.28"/>
    <n v="9.16"/>
    <s v="yes"/>
    <s v="No"/>
    <s v="No"/>
    <n v="1"/>
    <x v="1"/>
    <n v="1"/>
    <s v="Yes"/>
    <s v="No"/>
    <s v="Obesity"/>
    <s v="Diabetes"/>
  </r>
  <r>
    <s v="Id67"/>
    <n v="35.97"/>
    <n v="6.12"/>
    <s v="No"/>
    <s v="No"/>
    <s v="Yes"/>
    <n v="1"/>
    <x v="0"/>
    <n v="1"/>
    <s v="No"/>
    <s v="Yes"/>
    <s v="Obesity"/>
    <s v="Prediabetes"/>
  </r>
  <r>
    <s v="Id670"/>
    <n v="35.520000000000003"/>
    <n v="8.26"/>
    <s v="No"/>
    <s v="No"/>
    <s v="No"/>
    <s v="No major surgery"/>
    <x v="1"/>
    <n v="0"/>
    <s v="No"/>
    <s v="No"/>
    <s v="Obesity"/>
    <s v="Diabetes"/>
  </r>
  <r>
    <s v="Id671"/>
    <n v="33.6"/>
    <n v="11.25"/>
    <s v="No"/>
    <s v="No"/>
    <s v="No"/>
    <s v="No major surgery"/>
    <x v="1"/>
    <n v="0"/>
    <s v="No"/>
    <s v="No"/>
    <s v="Obesity"/>
    <s v="Diabetes"/>
  </r>
  <r>
    <s v="Id672"/>
    <n v="22.42"/>
    <n v="6.74"/>
    <s v="No"/>
    <s v="No"/>
    <s v="No"/>
    <s v="No major surgery"/>
    <x v="0"/>
    <n v="0"/>
    <s v="No"/>
    <s v="Yes"/>
    <s v="NormalWeight"/>
    <s v="Diabetes"/>
  </r>
  <r>
    <s v="Id673"/>
    <n v="46.86"/>
    <n v="4.87"/>
    <s v="No"/>
    <s v="No"/>
    <s v="No"/>
    <s v="No major surgery"/>
    <x v="1"/>
    <n v="0"/>
    <s v="No"/>
    <s v="No"/>
    <s v="Obesity"/>
    <s v="Normal"/>
  </r>
  <r>
    <s v="Id674"/>
    <n v="32.965000000000003"/>
    <n v="6.68"/>
    <s v="No"/>
    <s v="No"/>
    <s v="No"/>
    <n v="3"/>
    <x v="1"/>
    <n v="3"/>
    <s v="No"/>
    <s v="No"/>
    <s v="Obesity"/>
    <s v="Diabetes"/>
  </r>
  <r>
    <s v="Id675"/>
    <n v="39.340000000000003"/>
    <n v="5.0199999999999996"/>
    <s v="yes"/>
    <s v="No"/>
    <s v="Yes"/>
    <n v="1"/>
    <x v="1"/>
    <n v="1"/>
    <s v="Yes"/>
    <s v="No"/>
    <s v="Obesity"/>
    <s v="Normal"/>
  </r>
  <r>
    <s v="Id676"/>
    <n v="47"/>
    <n v="10.64"/>
    <s v="yes"/>
    <s v="No"/>
    <s v="No"/>
    <s v="No major surgery"/>
    <x v="1"/>
    <n v="0"/>
    <s v="Yes"/>
    <s v="No"/>
    <s v="Obesity"/>
    <s v="Diabetes"/>
  </r>
  <r>
    <s v="Id677"/>
    <n v="36.71"/>
    <n v="8.74"/>
    <s v="yes"/>
    <s v="No"/>
    <s v="No"/>
    <s v="No major surgery"/>
    <x v="1"/>
    <n v="0"/>
    <s v="Yes"/>
    <s v="No"/>
    <s v="Obesity"/>
    <s v="Diabetes"/>
  </r>
  <r>
    <s v="Id678"/>
    <n v="53.48"/>
    <n v="5.64"/>
    <s v="No"/>
    <s v="No"/>
    <s v="No"/>
    <s v="No major surgery"/>
    <x v="1"/>
    <n v="0"/>
    <s v="No"/>
    <s v="No"/>
    <s v="Obesity"/>
    <s v="Normal"/>
  </r>
  <r>
    <s v="Id679"/>
    <n v="35.5"/>
    <n v="10.37"/>
    <s v="No"/>
    <s v="No"/>
    <s v="No"/>
    <s v="No major surgery"/>
    <x v="1"/>
    <n v="0"/>
    <s v="No"/>
    <s v="No"/>
    <s v="Obesity"/>
    <s v="Diabetes"/>
  </r>
  <r>
    <s v="Id68"/>
    <n v="45.54"/>
    <n v="5.4"/>
    <s v="yes"/>
    <s v="No"/>
    <s v="Yes"/>
    <n v="1"/>
    <x v="0"/>
    <n v="1"/>
    <s v="Yes"/>
    <s v="Yes"/>
    <s v="Obesity"/>
    <s v="Normal"/>
  </r>
  <r>
    <s v="Id680"/>
    <n v="36.979999999999997"/>
    <n v="9.56"/>
    <s v="yes"/>
    <s v="No"/>
    <s v="No"/>
    <s v="No major surgery"/>
    <x v="1"/>
    <n v="0"/>
    <s v="Yes"/>
    <s v="No"/>
    <s v="Obesity"/>
    <s v="Diabetes"/>
  </r>
  <r>
    <s v="Id681"/>
    <n v="32.395000000000003"/>
    <n v="8.23"/>
    <s v="yes"/>
    <s v="No"/>
    <s v="Yes"/>
    <n v="1"/>
    <x v="1"/>
    <n v="1"/>
    <s v="Yes"/>
    <s v="No"/>
    <s v="Obesity"/>
    <s v="Diabetes"/>
  </r>
  <r>
    <s v="Id682"/>
    <n v="32.729999999999997"/>
    <n v="7.03"/>
    <s v="No"/>
    <s v="No"/>
    <s v="No"/>
    <s v="No major surgery"/>
    <x v="1"/>
    <n v="0"/>
    <s v="No"/>
    <s v="No"/>
    <s v="Obesity"/>
    <s v="Diabetes"/>
  </r>
  <r>
    <s v="Id683"/>
    <n v="20.52"/>
    <n v="5.45"/>
    <s v="No"/>
    <s v="No"/>
    <s v="No"/>
    <n v="1"/>
    <x v="0"/>
    <n v="1"/>
    <s v="No"/>
    <s v="Yes"/>
    <s v="NormalWeight"/>
    <s v="Normal"/>
  </r>
  <r>
    <s v="Id684"/>
    <n v="51.72"/>
    <n v="5.76"/>
    <s v="No"/>
    <s v="No"/>
    <s v="No"/>
    <s v="No major surgery"/>
    <x v="1"/>
    <n v="0"/>
    <s v="No"/>
    <s v="No"/>
    <s v="Obesity"/>
    <s v="Prediabetes"/>
  </r>
  <r>
    <s v="Id685"/>
    <n v="50.2"/>
    <n v="5.4"/>
    <s v="No"/>
    <s v="No"/>
    <s v="No"/>
    <s v="No major surgery"/>
    <x v="1"/>
    <n v="0"/>
    <s v="No"/>
    <s v="No"/>
    <s v="Obesity"/>
    <s v="Normal"/>
  </r>
  <r>
    <s v="Id686"/>
    <n v="25.52"/>
    <n v="6.35"/>
    <s v="No"/>
    <s v="No"/>
    <s v="Yes"/>
    <n v="1"/>
    <x v="1"/>
    <n v="1"/>
    <s v="No"/>
    <s v="No"/>
    <s v="OverWeight"/>
    <s v="Prediabetes"/>
  </r>
  <r>
    <s v="Id687"/>
    <n v="35.200000000000003"/>
    <n v="6.26"/>
    <s v="yes"/>
    <s v="No"/>
    <s v="No"/>
    <n v="2"/>
    <x v="1"/>
    <n v="2"/>
    <s v="Yes"/>
    <s v="No"/>
    <s v="Obesity"/>
    <s v="Prediabetes"/>
  </r>
  <r>
    <s v="Id688"/>
    <n v="41.26"/>
    <n v="5.97"/>
    <s v="yes"/>
    <s v="No"/>
    <s v="No"/>
    <s v="No major surgery"/>
    <x v="1"/>
    <n v="0"/>
    <s v="Yes"/>
    <s v="No"/>
    <s v="Obesity"/>
    <s v="Prediabetes"/>
  </r>
  <r>
    <s v="Id689"/>
    <n v="17.195"/>
    <n v="5.29"/>
    <s v="yes"/>
    <s v="No"/>
    <s v="No"/>
    <s v="No major surgery"/>
    <x v="0"/>
    <n v="0"/>
    <s v="Yes"/>
    <s v="Yes"/>
    <s v="Underweight"/>
    <s v="Normal"/>
  </r>
  <r>
    <s v="Id69"/>
    <n v="35.53"/>
    <n v="4.3600000000000003"/>
    <s v="yes"/>
    <s v="No"/>
    <s v="No"/>
    <s v="No major surgery"/>
    <x v="0"/>
    <n v="0"/>
    <s v="Yes"/>
    <s v="Yes"/>
    <s v="Obesity"/>
    <s v="Normal"/>
  </r>
  <r>
    <s v="Id690"/>
    <n v="23.085000000000001"/>
    <n v="4.2699999999999996"/>
    <s v="yes"/>
    <s v="No"/>
    <s v="No"/>
    <n v="2"/>
    <x v="1"/>
    <n v="2"/>
    <s v="Yes"/>
    <s v="No"/>
    <s v="NormalWeight"/>
    <s v="Normal"/>
  </r>
  <r>
    <s v="Id691"/>
    <n v="21.66"/>
    <n v="5.2"/>
    <s v="yes"/>
    <s v="No"/>
    <s v="No"/>
    <n v="2"/>
    <x v="1"/>
    <n v="2"/>
    <s v="Yes"/>
    <s v="No"/>
    <s v="NormalWeight"/>
    <s v="Normal"/>
  </r>
  <r>
    <s v="Id692"/>
    <n v="36.47"/>
    <n v="8.23"/>
    <s v="yes"/>
    <s v="No"/>
    <s v="No"/>
    <s v="No major surgery"/>
    <x v="1"/>
    <n v="0"/>
    <s v="Yes"/>
    <s v="No"/>
    <s v="Obesity"/>
    <s v="Diabetes"/>
  </r>
  <r>
    <s v="Id693"/>
    <n v="36.08"/>
    <n v="10.33"/>
    <s v="yes"/>
    <s v="No"/>
    <s v="No"/>
    <s v="No major surgery"/>
    <x v="1"/>
    <n v="0"/>
    <s v="Yes"/>
    <s v="No"/>
    <s v="Obesity"/>
    <s v="Diabetes"/>
  </r>
  <r>
    <s v="Id694"/>
    <n v="23.18"/>
    <n v="6.13"/>
    <s v="No"/>
    <s v="No"/>
    <s v="No"/>
    <s v="No major surgery"/>
    <x v="1"/>
    <n v="0"/>
    <s v="No"/>
    <s v="No"/>
    <s v="NormalWeight"/>
    <s v="Prediabetes"/>
  </r>
  <r>
    <s v="Id695"/>
    <n v="39.159999999999997"/>
    <n v="8.08"/>
    <s v="No"/>
    <s v="No"/>
    <s v="No"/>
    <n v="3"/>
    <x v="1"/>
    <n v="3"/>
    <s v="No"/>
    <s v="No"/>
    <s v="Obesity"/>
    <s v="Diabetes"/>
  </r>
  <r>
    <s v="Id696"/>
    <n v="38.19"/>
    <n v="10.49"/>
    <s v="No"/>
    <s v="No"/>
    <s v="No"/>
    <n v="3"/>
    <x v="1"/>
    <n v="3"/>
    <s v="No"/>
    <s v="No"/>
    <s v="Obesity"/>
    <s v="Diabetes"/>
  </r>
  <r>
    <s v="Id697"/>
    <n v="26.41"/>
    <n v="8.11"/>
    <s v="No"/>
    <s v="No"/>
    <s v="No"/>
    <n v="3"/>
    <x v="1"/>
    <n v="3"/>
    <s v="No"/>
    <s v="No"/>
    <s v="OverWeight"/>
    <s v="Diabetes"/>
  </r>
  <r>
    <s v="Id698"/>
    <n v="28.785"/>
    <n v="6.6"/>
    <s v="No"/>
    <s v="No"/>
    <s v="No"/>
    <s v="No major surgery"/>
    <x v="1"/>
    <n v="0"/>
    <s v="No"/>
    <s v="No"/>
    <s v="OverWeight"/>
    <s v="Diabetes"/>
  </r>
  <r>
    <s v="Id699"/>
    <n v="26.695"/>
    <n v="10.14"/>
    <s v="yes"/>
    <s v="No"/>
    <s v="Yes"/>
    <n v="1"/>
    <x v="1"/>
    <n v="1"/>
    <s v="Yes"/>
    <s v="No"/>
    <s v="OverWeight"/>
    <s v="Diabetes"/>
  </r>
  <r>
    <s v="Id7"/>
    <n v="36.4"/>
    <n v="6.07"/>
    <s v="No"/>
    <s v="No"/>
    <s v="No"/>
    <s v="No major surgery"/>
    <x v="0"/>
    <n v="0"/>
    <s v="No"/>
    <s v="Yes"/>
    <s v="Obesity"/>
    <s v="Prediabetes"/>
  </r>
  <r>
    <s v="Id70"/>
    <n v="30.8"/>
    <n v="9.77"/>
    <s v="No"/>
    <s v="No"/>
    <s v="No"/>
    <s v="No major surgery"/>
    <x v="0"/>
    <n v="0"/>
    <s v="No"/>
    <s v="Yes"/>
    <s v="Obesity"/>
    <s v="Diabetes"/>
  </r>
  <r>
    <s v="Id700"/>
    <n v="32.799999999999997"/>
    <n v="6.06"/>
    <s v="yes"/>
    <s v="No"/>
    <s v="No"/>
    <n v="1"/>
    <x v="1"/>
    <n v="1"/>
    <s v="Yes"/>
    <s v="No"/>
    <s v="Obesity"/>
    <s v="Prediabetes"/>
  </r>
  <r>
    <s v="Id701"/>
    <n v="35.869999999999997"/>
    <n v="9.91"/>
    <s v="yes"/>
    <s v="No"/>
    <s v="No"/>
    <s v="No major surgery"/>
    <x v="1"/>
    <n v="0"/>
    <s v="Yes"/>
    <s v="No"/>
    <s v="Obesity"/>
    <s v="Diabetes"/>
  </r>
  <r>
    <s v="Id702"/>
    <n v="21.66"/>
    <n v="4.1399999999999997"/>
    <s v="yes"/>
    <s v="No"/>
    <s v="No"/>
    <n v="2"/>
    <x v="1"/>
    <n v="2"/>
    <s v="Yes"/>
    <s v="No"/>
    <s v="NormalWeight"/>
    <s v="Normal"/>
  </r>
  <r>
    <s v="Id703"/>
    <n v="37.72"/>
    <n v="4.38"/>
    <s v="yes"/>
    <s v="No"/>
    <s v="Yes"/>
    <n v="1"/>
    <x v="1"/>
    <n v="1"/>
    <s v="Yes"/>
    <s v="No"/>
    <s v="Obesity"/>
    <s v="Normal"/>
  </r>
  <r>
    <s v="Id704"/>
    <n v="39.700000000000003"/>
    <n v="9.83"/>
    <s v="No"/>
    <s v="No"/>
    <s v="No"/>
    <n v="3"/>
    <x v="1"/>
    <n v="3"/>
    <s v="No"/>
    <s v="No"/>
    <s v="Obesity"/>
    <s v="Diabetes"/>
  </r>
  <r>
    <s v="Id705"/>
    <n v="35.97"/>
    <n v="11.08"/>
    <s v="No"/>
    <s v="No"/>
    <s v="No"/>
    <n v="3"/>
    <x v="1"/>
    <n v="3"/>
    <s v="No"/>
    <s v="No"/>
    <s v="Obesity"/>
    <s v="Diabetes"/>
  </r>
  <r>
    <s v="Id706"/>
    <n v="37.85"/>
    <n v="11.01"/>
    <s v="No"/>
    <s v="No"/>
    <s v="No"/>
    <s v="No major surgery"/>
    <x v="1"/>
    <n v="0"/>
    <s v="No"/>
    <s v="No"/>
    <s v="Obesity"/>
    <s v="Diabetes"/>
  </r>
  <r>
    <s v="Id707"/>
    <n v="21.66"/>
    <n v="4.37"/>
    <s v="No"/>
    <s v="yes"/>
    <s v="No"/>
    <n v="1"/>
    <x v="0"/>
    <n v="1"/>
    <s v="No"/>
    <s v="Yes"/>
    <s v="NormalWeight"/>
    <s v="Normal"/>
  </r>
  <r>
    <s v="Id708"/>
    <n v="39.369999999999997"/>
    <n v="5.91"/>
    <s v="No"/>
    <s v="No"/>
    <s v="No"/>
    <n v="2"/>
    <x v="1"/>
    <n v="2"/>
    <s v="No"/>
    <s v="No"/>
    <s v="Obesity"/>
    <s v="Prediabetes"/>
  </r>
  <r>
    <s v="Id709"/>
    <n v="40.880000000000003"/>
    <n v="7.65"/>
    <s v="No"/>
    <s v="No"/>
    <s v="No"/>
    <s v="No major surgery"/>
    <x v="1"/>
    <n v="0"/>
    <s v="No"/>
    <s v="No"/>
    <s v="Obesity"/>
    <s v="Diabetes"/>
  </r>
  <r>
    <s v="Id71"/>
    <n v="38.39"/>
    <n v="4.25"/>
    <s v="No"/>
    <s v="No"/>
    <s v="No"/>
    <n v="1"/>
    <x v="0"/>
    <n v="1"/>
    <s v="No"/>
    <s v="Yes"/>
    <s v="Obesity"/>
    <s v="Normal"/>
  </r>
  <r>
    <s v="Id710"/>
    <n v="26.22"/>
    <n v="5.37"/>
    <s v="yes"/>
    <s v="No"/>
    <s v="No"/>
    <n v="2"/>
    <x v="1"/>
    <n v="2"/>
    <s v="Yes"/>
    <s v="No"/>
    <s v="OverWeight"/>
    <s v="Normal"/>
  </r>
  <r>
    <s v="Id711"/>
    <n v="25.08"/>
    <n v="5.75"/>
    <s v="yes"/>
    <s v="No"/>
    <s v="No"/>
    <n v="2"/>
    <x v="1"/>
    <n v="2"/>
    <s v="Yes"/>
    <s v="No"/>
    <s v="OverWeight"/>
    <s v="Prediabetes"/>
  </r>
  <r>
    <s v="Id712"/>
    <n v="39.1"/>
    <n v="6.79"/>
    <s v="yes"/>
    <s v="No"/>
    <s v="No"/>
    <n v="2"/>
    <x v="1"/>
    <n v="2"/>
    <s v="Yes"/>
    <s v="No"/>
    <s v="Obesity"/>
    <s v="Diabetes"/>
  </r>
  <r>
    <s v="Id713"/>
    <n v="37.905000000000001"/>
    <n v="7.03"/>
    <s v="No"/>
    <s v="No"/>
    <s v="No"/>
    <n v="3"/>
    <x v="1"/>
    <n v="3"/>
    <s v="No"/>
    <s v="No"/>
    <s v="Obesity"/>
    <s v="Diabetes"/>
  </r>
  <r>
    <s v="Id714"/>
    <n v="43.35"/>
    <n v="5.41"/>
    <s v="yes"/>
    <s v="No"/>
    <s v="Yes"/>
    <n v="1"/>
    <x v="1"/>
    <n v="1"/>
    <s v="Yes"/>
    <s v="No"/>
    <s v="Obesity"/>
    <s v="Normal"/>
  </r>
  <r>
    <s v="Id715"/>
    <n v="36.15"/>
    <n v="8.0500000000000007"/>
    <s v="No"/>
    <s v="No"/>
    <s v="No"/>
    <s v="No major surgery"/>
    <x v="1"/>
    <n v="0"/>
    <s v="No"/>
    <s v="No"/>
    <s v="Obesity"/>
    <s v="Diabetes"/>
  </r>
  <r>
    <s v="Id716"/>
    <n v="44.98"/>
    <n v="5.94"/>
    <s v="No"/>
    <s v="No"/>
    <s v="No"/>
    <n v="1"/>
    <x v="1"/>
    <n v="1"/>
    <s v="No"/>
    <s v="No"/>
    <s v="Obesity"/>
    <s v="Prediabetes"/>
  </r>
  <r>
    <s v="Id717"/>
    <n v="38.28"/>
    <n v="5.51"/>
    <s v="No"/>
    <s v="yes"/>
    <s v="No"/>
    <n v="1"/>
    <x v="1"/>
    <n v="1"/>
    <s v="No"/>
    <s v="No"/>
    <s v="Obesity"/>
    <s v="Normal"/>
  </r>
  <r>
    <s v="Id718"/>
    <n v="32.299999999999997"/>
    <n v="6.55"/>
    <s v="yes"/>
    <s v="No"/>
    <s v="No"/>
    <n v="2"/>
    <x v="1"/>
    <n v="2"/>
    <s v="Yes"/>
    <s v="No"/>
    <s v="Obesity"/>
    <s v="Diabetes"/>
  </r>
  <r>
    <s v="Id719"/>
    <n v="39.51"/>
    <n v="5.79"/>
    <s v="yes"/>
    <s v="No"/>
    <s v="No"/>
    <s v="No major surgery"/>
    <x v="1"/>
    <n v="0"/>
    <s v="Yes"/>
    <s v="No"/>
    <s v="Obesity"/>
    <s v="Prediabetes"/>
  </r>
  <r>
    <s v="Id72"/>
    <n v="32.299999999999997"/>
    <n v="4.76"/>
    <s v="No"/>
    <s v="No"/>
    <s v="No"/>
    <n v="2"/>
    <x v="0"/>
    <n v="2"/>
    <s v="No"/>
    <s v="Yes"/>
    <s v="Obesity"/>
    <s v="Normal"/>
  </r>
  <r>
    <s v="Id720"/>
    <n v="50.46"/>
    <n v="4.5599999999999996"/>
    <s v="No"/>
    <s v="No"/>
    <s v="No"/>
    <s v="No major surgery"/>
    <x v="1"/>
    <n v="0"/>
    <s v="No"/>
    <s v="No"/>
    <s v="Obesity"/>
    <s v="Normal"/>
  </r>
  <r>
    <s v="Id721"/>
    <n v="31.73"/>
    <n v="7"/>
    <s v="No"/>
    <s v="No"/>
    <s v="No"/>
    <s v="No major surgery"/>
    <x v="1"/>
    <n v="0"/>
    <s v="No"/>
    <s v="No"/>
    <s v="Obesity"/>
    <s v="Diabetes"/>
  </r>
  <r>
    <s v="Id722"/>
    <n v="32.1"/>
    <n v="6.57"/>
    <s v="yes"/>
    <s v="No"/>
    <s v="Yes"/>
    <n v="1"/>
    <x v="1"/>
    <n v="1"/>
    <s v="Yes"/>
    <s v="No"/>
    <s v="Obesity"/>
    <s v="Diabetes"/>
  </r>
  <r>
    <s v="Id723"/>
    <n v="27.83"/>
    <n v="11.61"/>
    <s v="yes"/>
    <s v="No"/>
    <s v="Yes"/>
    <n v="1"/>
    <x v="1"/>
    <n v="1"/>
    <s v="Yes"/>
    <s v="No"/>
    <s v="OverWeight"/>
    <s v="Diabetes"/>
  </r>
  <r>
    <s v="Id724"/>
    <n v="27.72"/>
    <n v="8.16"/>
    <s v="yes"/>
    <s v="No"/>
    <s v="Yes"/>
    <n v="1"/>
    <x v="1"/>
    <n v="1"/>
    <s v="Yes"/>
    <s v="No"/>
    <s v="OverWeight"/>
    <s v="Diabetes"/>
  </r>
  <r>
    <s v="Id725"/>
    <n v="36.765000000000001"/>
    <n v="4.4800000000000004"/>
    <s v="yes"/>
    <s v="No"/>
    <s v="No"/>
    <n v="2"/>
    <x v="1"/>
    <n v="2"/>
    <s v="Yes"/>
    <s v="No"/>
    <s v="Obesity"/>
    <s v="Normal"/>
  </r>
  <r>
    <s v="Id726"/>
    <n v="48.36"/>
    <n v="4.08"/>
    <s v="No"/>
    <s v="No"/>
    <s v="No"/>
    <s v="No major surgery"/>
    <x v="1"/>
    <n v="0"/>
    <s v="No"/>
    <s v="No"/>
    <s v="Obesity"/>
    <s v="Normal"/>
  </r>
  <r>
    <s v="Id727"/>
    <n v="31.445"/>
    <n v="4.4000000000000004"/>
    <s v="yes"/>
    <s v="No"/>
    <s v="No"/>
    <n v="2"/>
    <x v="1"/>
    <n v="2"/>
    <s v="Yes"/>
    <s v="No"/>
    <s v="Obesity"/>
    <s v="Normal"/>
  </r>
  <r>
    <s v="Id728"/>
    <n v="27.55"/>
    <n v="9.02"/>
    <s v="No"/>
    <s v="No"/>
    <s v="No"/>
    <s v="No major surgery"/>
    <x v="1"/>
    <n v="0"/>
    <s v="No"/>
    <s v="No"/>
    <s v="OverWeight"/>
    <s v="Diabetes"/>
  </r>
  <r>
    <s v="Id729"/>
    <n v="33.11"/>
    <n v="8.06"/>
    <s v="No"/>
    <s v="No"/>
    <s v="No"/>
    <s v="No major surgery"/>
    <x v="1"/>
    <n v="0"/>
    <s v="No"/>
    <s v="No"/>
    <s v="Obesity"/>
    <s v="Diabetes"/>
  </r>
  <r>
    <s v="Id73"/>
    <n v="48.8"/>
    <n v="6.22"/>
    <s v="yes"/>
    <s v="No"/>
    <s v="No"/>
    <n v="2"/>
    <x v="0"/>
    <n v="2"/>
    <s v="Yes"/>
    <s v="Yes"/>
    <s v="Obesity"/>
    <s v="Prediabetes"/>
  </r>
  <r>
    <s v="Id730"/>
    <n v="36.85"/>
    <n v="6.21"/>
    <s v="yes"/>
    <s v="No"/>
    <s v="No"/>
    <n v="2"/>
    <x v="1"/>
    <n v="2"/>
    <s v="Yes"/>
    <s v="No"/>
    <s v="Obesity"/>
    <s v="Prediabetes"/>
  </r>
  <r>
    <s v="Id731"/>
    <n v="36.299999999999997"/>
    <n v="5.79"/>
    <s v="yes"/>
    <s v="No"/>
    <s v="No"/>
    <n v="2"/>
    <x v="1"/>
    <n v="2"/>
    <s v="Yes"/>
    <s v="No"/>
    <s v="Obesity"/>
    <s v="Prediabetes"/>
  </r>
  <r>
    <s v="Id732"/>
    <n v="45.34"/>
    <n v="5.69"/>
    <s v="yes"/>
    <s v="No"/>
    <s v="No"/>
    <s v="No major surgery"/>
    <x v="1"/>
    <n v="0"/>
    <s v="Yes"/>
    <s v="No"/>
    <s v="Obesity"/>
    <s v="Normal"/>
  </r>
  <r>
    <s v="Id733"/>
    <n v="31.8"/>
    <n v="5.36"/>
    <s v="yes"/>
    <s v="No"/>
    <s v="No"/>
    <n v="2"/>
    <x v="1"/>
    <n v="2"/>
    <s v="Yes"/>
    <s v="No"/>
    <s v="Obesity"/>
    <s v="Normal"/>
  </r>
  <r>
    <s v="Id734"/>
    <n v="41.02"/>
    <n v="11.37"/>
    <s v="No"/>
    <s v="No"/>
    <s v="No"/>
    <s v="No major surgery"/>
    <x v="1"/>
    <n v="0"/>
    <s v="No"/>
    <s v="No"/>
    <s v="Obesity"/>
    <s v="Diabetes"/>
  </r>
  <r>
    <s v="Id735"/>
    <n v="32.68"/>
    <n v="11.87"/>
    <s v="No"/>
    <s v="No"/>
    <s v="No"/>
    <s v="No major surgery"/>
    <x v="1"/>
    <n v="0"/>
    <s v="No"/>
    <s v="No"/>
    <s v="Obesity"/>
    <s v="Diabetes"/>
  </r>
  <r>
    <s v="Id736"/>
    <n v="21.7"/>
    <n v="4.9000000000000004"/>
    <s v="No"/>
    <s v="No"/>
    <s v="Yes"/>
    <n v="1"/>
    <x v="0"/>
    <n v="1"/>
    <s v="No"/>
    <s v="Yes"/>
    <s v="NormalWeight"/>
    <s v="Normal"/>
  </r>
  <r>
    <s v="Id737"/>
    <n v="40.479999999999997"/>
    <n v="6.7"/>
    <s v="No"/>
    <s v="No"/>
    <s v="No"/>
    <n v="3"/>
    <x v="1"/>
    <n v="3"/>
    <s v="No"/>
    <s v="No"/>
    <s v="Obesity"/>
    <s v="Diabetes"/>
  </r>
  <r>
    <s v="Id738"/>
    <n v="34.5"/>
    <n v="10.3"/>
    <s v="No"/>
    <s v="No"/>
    <s v="No"/>
    <n v="3"/>
    <x v="1"/>
    <n v="3"/>
    <s v="No"/>
    <s v="No"/>
    <s v="Obesity"/>
    <s v="Diabetes"/>
  </r>
  <r>
    <s v="Id739"/>
    <n v="45.9"/>
    <n v="11.14"/>
    <s v="yes"/>
    <s v="No"/>
    <s v="No"/>
    <n v="1"/>
    <x v="1"/>
    <n v="1"/>
    <s v="Yes"/>
    <s v="No"/>
    <s v="Obesity"/>
    <s v="Diabetes"/>
  </r>
  <r>
    <s v="Id74"/>
    <n v="45.5"/>
    <n v="7.96"/>
    <s v="No"/>
    <s v="No"/>
    <s v="No"/>
    <s v="No major surgery"/>
    <x v="0"/>
    <n v="0"/>
    <s v="No"/>
    <s v="Yes"/>
    <s v="Obesity"/>
    <s v="Diabetes"/>
  </r>
  <r>
    <s v="Id740"/>
    <n v="33.479999999999997"/>
    <n v="4.74"/>
    <s v="yes"/>
    <s v="No"/>
    <s v="No"/>
    <n v="2"/>
    <x v="1"/>
    <n v="2"/>
    <s v="Yes"/>
    <s v="No"/>
    <s v="Obesity"/>
    <s v="Normal"/>
  </r>
  <r>
    <s v="Id741"/>
    <n v="28.31"/>
    <n v="5.96"/>
    <s v="yes"/>
    <s v="No"/>
    <s v="No"/>
    <n v="2"/>
    <x v="1"/>
    <n v="2"/>
    <s v="Yes"/>
    <s v="No"/>
    <s v="OverWeight"/>
    <s v="Prediabetes"/>
  </r>
  <r>
    <s v="Id742"/>
    <n v="21.565000000000001"/>
    <n v="4.95"/>
    <s v="No"/>
    <s v="yes"/>
    <s v="No"/>
    <n v="1"/>
    <x v="0"/>
    <n v="1"/>
    <s v="No"/>
    <s v="Yes"/>
    <s v="NormalWeight"/>
    <s v="Normal"/>
  </r>
  <r>
    <s v="Id743"/>
    <n v="35.590000000000003"/>
    <n v="5.21"/>
    <s v="yes"/>
    <s v="No"/>
    <s v="Yes"/>
    <n v="1"/>
    <x v="1"/>
    <n v="1"/>
    <s v="Yes"/>
    <s v="No"/>
    <s v="Obesity"/>
    <s v="Normal"/>
  </r>
  <r>
    <s v="Id744"/>
    <n v="43.44"/>
    <n v="4.8600000000000003"/>
    <s v="yes"/>
    <s v="No"/>
    <s v="No"/>
    <s v="No major surgery"/>
    <x v="1"/>
    <n v="0"/>
    <s v="Yes"/>
    <s v="No"/>
    <s v="Obesity"/>
    <s v="Normal"/>
  </r>
  <r>
    <s v="Id745"/>
    <n v="21.754999999999999"/>
    <n v="7.79"/>
    <s v="yes"/>
    <s v="No"/>
    <s v="No"/>
    <s v="No major surgery"/>
    <x v="1"/>
    <n v="0"/>
    <s v="Yes"/>
    <s v="No"/>
    <s v="NormalWeight"/>
    <s v="Diabetes"/>
  </r>
  <r>
    <s v="Id746"/>
    <n v="44.55"/>
    <n v="7.12"/>
    <s v="yes"/>
    <s v="No"/>
    <s v="No"/>
    <n v="1"/>
    <x v="1"/>
    <n v="1"/>
    <s v="Yes"/>
    <s v="No"/>
    <s v="Obesity"/>
    <s v="Diabetes"/>
  </r>
  <r>
    <s v="Id747"/>
    <n v="43.32"/>
    <n v="4.67"/>
    <s v="yes"/>
    <s v="No"/>
    <s v="No"/>
    <s v="No major surgery"/>
    <x v="1"/>
    <n v="0"/>
    <s v="Yes"/>
    <s v="No"/>
    <s v="Obesity"/>
    <s v="Normal"/>
  </r>
  <r>
    <s v="Id748"/>
    <n v="31.23"/>
    <n v="9.1199999999999992"/>
    <s v="yes"/>
    <s v="No"/>
    <s v="Yes"/>
    <n v="1"/>
    <x v="1"/>
    <n v="1"/>
    <s v="Yes"/>
    <s v="No"/>
    <s v="Obesity"/>
    <s v="Diabetes"/>
  </r>
  <r>
    <s v="Id749"/>
    <n v="42.81"/>
    <n v="4.1500000000000004"/>
    <s v="No"/>
    <s v="No"/>
    <s v="No"/>
    <n v="1"/>
    <x v="1"/>
    <n v="1"/>
    <s v="No"/>
    <s v="No"/>
    <s v="Obesity"/>
    <s v="Normal"/>
  </r>
  <r>
    <s v="Id75"/>
    <n v="53.61"/>
    <n v="10.92"/>
    <s v="yes"/>
    <s v="No"/>
    <s v="No"/>
    <n v="1"/>
    <x v="0"/>
    <n v="1"/>
    <s v="Yes"/>
    <s v="Yes"/>
    <s v="Obesity"/>
    <s v="Diabetes"/>
  </r>
  <r>
    <s v="Id750"/>
    <n v="35.909999999999997"/>
    <n v="6.72"/>
    <s v="yes"/>
    <s v="No"/>
    <s v="No"/>
    <n v="2"/>
    <x v="1"/>
    <n v="2"/>
    <s v="Yes"/>
    <s v="No"/>
    <s v="Obesity"/>
    <s v="Diabetes"/>
  </r>
  <r>
    <s v="Id751"/>
    <n v="36.65"/>
    <n v="5.01"/>
    <s v="yes"/>
    <s v="No"/>
    <s v="Yes"/>
    <n v="1"/>
    <x v="1"/>
    <n v="1"/>
    <s v="Yes"/>
    <s v="No"/>
    <s v="Obesity"/>
    <s v="Normal"/>
  </r>
  <r>
    <s v="Id752"/>
    <n v="22.04"/>
    <n v="10.9"/>
    <s v="yes"/>
    <s v="No"/>
    <s v="No"/>
    <n v="2"/>
    <x v="1"/>
    <n v="2"/>
    <s v="Yes"/>
    <s v="No"/>
    <s v="NormalWeight"/>
    <s v="Diabetes"/>
  </r>
  <r>
    <s v="Id753"/>
    <n v="31.824999999999999"/>
    <n v="5.52"/>
    <s v="yes"/>
    <s v="No"/>
    <s v="No"/>
    <n v="1"/>
    <x v="1"/>
    <n v="1"/>
    <s v="Yes"/>
    <s v="No"/>
    <s v="Obesity"/>
    <s v="Normal"/>
  </r>
  <r>
    <s v="Id754"/>
    <n v="53.58"/>
    <n v="4.55"/>
    <s v="No"/>
    <s v="No"/>
    <s v="No"/>
    <n v="1"/>
    <x v="1"/>
    <n v="1"/>
    <s v="No"/>
    <s v="No"/>
    <s v="Obesity"/>
    <s v="Normal"/>
  </r>
  <r>
    <s v="Id755"/>
    <n v="34.299999999999997"/>
    <n v="11.76"/>
    <s v="No"/>
    <s v="No"/>
    <s v="No"/>
    <s v="No major surgery"/>
    <x v="1"/>
    <n v="0"/>
    <s v="No"/>
    <s v="No"/>
    <s v="Obesity"/>
    <s v="Diabetes"/>
  </r>
  <r>
    <s v="Id756"/>
    <n v="32.11"/>
    <n v="7.06"/>
    <s v="No"/>
    <s v="No"/>
    <s v="No"/>
    <s v="No major surgery"/>
    <x v="1"/>
    <n v="0"/>
    <s v="No"/>
    <s v="No"/>
    <s v="Obesity"/>
    <s v="Diabetes"/>
  </r>
  <r>
    <s v="Id757"/>
    <n v="31.78"/>
    <n v="11.35"/>
    <s v="yes"/>
    <s v="No"/>
    <s v="Yes"/>
    <n v="1"/>
    <x v="1"/>
    <n v="1"/>
    <s v="Yes"/>
    <s v="No"/>
    <s v="Obesity"/>
    <s v="Diabetes"/>
  </r>
  <r>
    <s v="Id758"/>
    <n v="46.89"/>
    <n v="5.52"/>
    <s v="No"/>
    <s v="No"/>
    <s v="No"/>
    <s v="No major surgery"/>
    <x v="1"/>
    <n v="0"/>
    <s v="No"/>
    <s v="No"/>
    <s v="Obesity"/>
    <s v="Normal"/>
  </r>
  <r>
    <s v="Id759"/>
    <n v="39.35"/>
    <n v="7.86"/>
    <s v="yes"/>
    <s v="No"/>
    <s v="No"/>
    <n v="1"/>
    <x v="1"/>
    <n v="1"/>
    <s v="Yes"/>
    <s v="No"/>
    <s v="Obesity"/>
    <s v="Diabetes"/>
  </r>
  <r>
    <s v="Id76"/>
    <n v="36.19"/>
    <n v="11.51"/>
    <s v="yes"/>
    <s v="No"/>
    <s v="No"/>
    <n v="1"/>
    <x v="0"/>
    <n v="1"/>
    <s v="Yes"/>
    <s v="Yes"/>
    <s v="Obesity"/>
    <s v="Diabetes"/>
  </r>
  <r>
    <s v="Id760"/>
    <n v="39.200000000000003"/>
    <n v="11.38"/>
    <s v="No"/>
    <s v="No"/>
    <s v="No"/>
    <s v="No major surgery"/>
    <x v="1"/>
    <n v="0"/>
    <s v="No"/>
    <s v="No"/>
    <s v="Obesity"/>
    <s v="Diabetes"/>
  </r>
  <r>
    <s v="Id761"/>
    <n v="39.159999999999997"/>
    <n v="10.48"/>
    <s v="No"/>
    <s v="No"/>
    <s v="No"/>
    <s v="No major surgery"/>
    <x v="1"/>
    <n v="0"/>
    <s v="No"/>
    <s v="No"/>
    <s v="Obesity"/>
    <s v="Diabetes"/>
  </r>
  <r>
    <s v="Id762"/>
    <n v="44.1"/>
    <n v="5.04"/>
    <s v="yes"/>
    <s v="No"/>
    <s v="No"/>
    <s v="No major surgery"/>
    <x v="1"/>
    <n v="0"/>
    <s v="Yes"/>
    <s v="No"/>
    <s v="Obesity"/>
    <s v="Normal"/>
  </r>
  <r>
    <s v="Id763"/>
    <n v="33.200000000000003"/>
    <n v="9.06"/>
    <s v="No"/>
    <s v="No"/>
    <s v="No"/>
    <s v="No major surgery"/>
    <x v="1"/>
    <n v="0"/>
    <s v="No"/>
    <s v="No"/>
    <s v="Obesity"/>
    <s v="Diabetes"/>
  </r>
  <r>
    <s v="Id764"/>
    <n v="29.92"/>
    <n v="11.07"/>
    <s v="No"/>
    <s v="No"/>
    <s v="No"/>
    <s v="No major surgery"/>
    <x v="1"/>
    <n v="0"/>
    <s v="No"/>
    <s v="No"/>
    <s v="OverWeight"/>
    <s v="Diabetes"/>
  </r>
  <r>
    <s v="Id765"/>
    <n v="25"/>
    <n v="10.45"/>
    <s v="No"/>
    <s v="No"/>
    <s v="No"/>
    <s v="No major surgery"/>
    <x v="1"/>
    <n v="0"/>
    <s v="No"/>
    <s v="No"/>
    <s v="OverWeight"/>
    <s v="Diabetes"/>
  </r>
  <r>
    <s v="Id766"/>
    <n v="38.869999999999997"/>
    <n v="8.6300000000000008"/>
    <s v="yes"/>
    <s v="No"/>
    <s v="No"/>
    <n v="1"/>
    <x v="1"/>
    <n v="1"/>
    <s v="Yes"/>
    <s v="No"/>
    <s v="Obesity"/>
    <s v="Diabetes"/>
  </r>
  <r>
    <s v="Id767"/>
    <n v="32.299999999999997"/>
    <n v="5.28"/>
    <s v="yes"/>
    <s v="No"/>
    <s v="No"/>
    <n v="2"/>
    <x v="1"/>
    <n v="2"/>
    <s v="Yes"/>
    <s v="No"/>
    <s v="Obesity"/>
    <s v="Normal"/>
  </r>
  <r>
    <s v="Id768"/>
    <n v="31.16"/>
    <n v="7.49"/>
    <s v="yes"/>
    <s v="No"/>
    <s v="No"/>
    <n v="2"/>
    <x v="1"/>
    <n v="2"/>
    <s v="Yes"/>
    <s v="No"/>
    <s v="Obesity"/>
    <s v="Diabetes"/>
  </r>
  <r>
    <s v="Id769"/>
    <n v="54.59"/>
    <n v="4.2699999999999996"/>
    <s v="No"/>
    <s v="No"/>
    <s v="No"/>
    <s v="No major surgery"/>
    <x v="1"/>
    <n v="0"/>
    <s v="No"/>
    <s v="No"/>
    <s v="Obesity"/>
    <s v="Normal"/>
  </r>
  <r>
    <s v="Id77"/>
    <n v="34.6"/>
    <n v="5.99"/>
    <s v="yes"/>
    <s v="No"/>
    <s v="No"/>
    <s v="No major surgery"/>
    <x v="0"/>
    <n v="0"/>
    <s v="Yes"/>
    <s v="Yes"/>
    <s v="Obesity"/>
    <s v="Prediabetes"/>
  </r>
  <r>
    <s v="Id770"/>
    <n v="21.09"/>
    <n v="9.2200000000000006"/>
    <s v="yes"/>
    <s v="No"/>
    <s v="No"/>
    <n v="2"/>
    <x v="1"/>
    <n v="2"/>
    <s v="Yes"/>
    <s v="No"/>
    <s v="NormalWeight"/>
    <s v="Diabetes"/>
  </r>
  <r>
    <s v="Id771"/>
    <n v="52.41"/>
    <n v="5.99"/>
    <s v="No"/>
    <s v="No"/>
    <s v="No"/>
    <n v="1"/>
    <x v="1"/>
    <n v="1"/>
    <s v="No"/>
    <s v="No"/>
    <s v="Obesity"/>
    <s v="Prediabetes"/>
  </r>
  <r>
    <s v="Id772"/>
    <n v="41.47"/>
    <n v="5.86"/>
    <s v="yes"/>
    <s v="No"/>
    <s v="No"/>
    <n v="2"/>
    <x v="1"/>
    <n v="2"/>
    <s v="Yes"/>
    <s v="No"/>
    <s v="Obesity"/>
    <s v="Prediabetes"/>
  </r>
  <r>
    <s v="Id773"/>
    <n v="33.1"/>
    <n v="5.19"/>
    <s v="yes"/>
    <s v="No"/>
    <s v="No"/>
    <n v="2"/>
    <x v="1"/>
    <n v="2"/>
    <s v="Yes"/>
    <s v="No"/>
    <s v="Obesity"/>
    <s v="Normal"/>
  </r>
  <r>
    <s v="Id774"/>
    <n v="30.8"/>
    <n v="4.37"/>
    <s v="yes"/>
    <s v="No"/>
    <s v="No"/>
    <n v="2"/>
    <x v="1"/>
    <n v="2"/>
    <s v="Yes"/>
    <s v="No"/>
    <s v="Obesity"/>
    <s v="Normal"/>
  </r>
  <r>
    <s v="Id775"/>
    <n v="42.06"/>
    <n v="5.32"/>
    <s v="No"/>
    <s v="No"/>
    <s v="No"/>
    <n v="1"/>
    <x v="1"/>
    <n v="1"/>
    <s v="No"/>
    <s v="No"/>
    <s v="Obesity"/>
    <s v="Normal"/>
  </r>
  <r>
    <s v="Id776"/>
    <n v="39.270000000000003"/>
    <n v="5.64"/>
    <s v="No"/>
    <s v="No"/>
    <s v="Yes"/>
    <n v="1"/>
    <x v="1"/>
    <n v="1"/>
    <s v="No"/>
    <s v="No"/>
    <s v="Obesity"/>
    <s v="Normal"/>
  </r>
  <r>
    <s v="Id777"/>
    <n v="30.71"/>
    <n v="5.59"/>
    <s v="yes"/>
    <s v="No"/>
    <s v="No"/>
    <n v="1"/>
    <x v="1"/>
    <n v="1"/>
    <s v="Yes"/>
    <s v="No"/>
    <s v="Obesity"/>
    <s v="Normal"/>
  </r>
  <r>
    <s v="Id778"/>
    <n v="47.19"/>
    <n v="5.29"/>
    <s v="No"/>
    <s v="No"/>
    <s v="No"/>
    <s v="No major surgery"/>
    <x v="1"/>
    <n v="0"/>
    <s v="No"/>
    <s v="No"/>
    <s v="Obesity"/>
    <s v="Normal"/>
  </r>
  <r>
    <s v="Id779"/>
    <n v="30.02"/>
    <n v="6.65"/>
    <s v="No"/>
    <s v="No"/>
    <s v="No"/>
    <s v="No major surgery"/>
    <x v="1"/>
    <n v="0"/>
    <s v="No"/>
    <s v="No"/>
    <s v="Obesity"/>
    <s v="Diabetes"/>
  </r>
  <r>
    <s v="Id78"/>
    <n v="54.12"/>
    <n v="11.57"/>
    <s v="No"/>
    <s v="No"/>
    <s v="No"/>
    <s v="No major surgery"/>
    <x v="0"/>
    <n v="0"/>
    <s v="No"/>
    <s v="Yes"/>
    <s v="Obesity"/>
    <s v="Diabetes"/>
  </r>
  <r>
    <s v="Id780"/>
    <n v="37.909999999999997"/>
    <n v="5.68"/>
    <s v="yes"/>
    <s v="No"/>
    <s v="No"/>
    <s v="No major surgery"/>
    <x v="1"/>
    <n v="0"/>
    <s v="Yes"/>
    <s v="No"/>
    <s v="Obesity"/>
    <s v="Normal"/>
  </r>
  <r>
    <s v="Id781"/>
    <n v="54.61"/>
    <n v="4.49"/>
    <s v="No"/>
    <s v="No"/>
    <s v="No"/>
    <s v="No major surgery"/>
    <x v="1"/>
    <n v="0"/>
    <s v="No"/>
    <s v="No"/>
    <s v="Obesity"/>
    <s v="Normal"/>
  </r>
  <r>
    <s v="Id782"/>
    <n v="36.005000000000003"/>
    <n v="6.9"/>
    <s v="No"/>
    <s v="No"/>
    <s v="No"/>
    <s v="No major surgery"/>
    <x v="1"/>
    <n v="0"/>
    <s v="No"/>
    <s v="No"/>
    <s v="Obesity"/>
    <s v="Diabetes"/>
  </r>
  <r>
    <s v="Id783"/>
    <n v="28.7"/>
    <n v="11.52"/>
    <s v="No"/>
    <s v="No"/>
    <s v="No"/>
    <s v="No major surgery"/>
    <x v="1"/>
    <n v="0"/>
    <s v="No"/>
    <s v="No"/>
    <s v="OverWeight"/>
    <s v="Diabetes"/>
  </r>
  <r>
    <s v="Id784"/>
    <n v="34.295000000000002"/>
    <n v="11.24"/>
    <s v="No"/>
    <s v="No"/>
    <s v="No"/>
    <s v="No major surgery"/>
    <x v="1"/>
    <n v="0"/>
    <s v="No"/>
    <s v="No"/>
    <s v="Obesity"/>
    <s v="Diabetes"/>
  </r>
  <r>
    <s v="Id785"/>
    <n v="27.55"/>
    <n v="10.98"/>
    <s v="No"/>
    <s v="No"/>
    <s v="No"/>
    <s v="No major surgery"/>
    <x v="1"/>
    <n v="0"/>
    <s v="No"/>
    <s v="No"/>
    <s v="OverWeight"/>
    <s v="Diabetes"/>
  </r>
  <r>
    <s v="Id786"/>
    <n v="40.700000000000003"/>
    <n v="5.42"/>
    <s v="No"/>
    <s v="No"/>
    <s v="No"/>
    <s v="No major surgery"/>
    <x v="1"/>
    <n v="0"/>
    <s v="No"/>
    <s v="No"/>
    <s v="Obesity"/>
    <s v="Normal"/>
  </r>
  <r>
    <s v="Id787"/>
    <n v="18.335000000000001"/>
    <n v="10.97"/>
    <s v="No"/>
    <s v="No"/>
    <s v="No"/>
    <s v="No major surgery"/>
    <x v="1"/>
    <n v="0"/>
    <s v="No"/>
    <s v="No"/>
    <s v="Underweight"/>
    <s v="Diabetes"/>
  </r>
  <r>
    <s v="Id788"/>
    <n v="33.914999999999999"/>
    <n v="9.56"/>
    <s v="yes"/>
    <s v="No"/>
    <s v="No"/>
    <n v="2"/>
    <x v="1"/>
    <n v="2"/>
    <s v="Yes"/>
    <s v="No"/>
    <s v="Obesity"/>
    <s v="Diabetes"/>
  </r>
  <r>
    <s v="Id789"/>
    <n v="33.534999999999997"/>
    <n v="9.4"/>
    <s v="yes"/>
    <s v="No"/>
    <s v="No"/>
    <n v="2"/>
    <x v="1"/>
    <n v="2"/>
    <s v="Yes"/>
    <s v="No"/>
    <s v="Obesity"/>
    <s v="Diabetes"/>
  </r>
  <r>
    <s v="Id79"/>
    <n v="48.82"/>
    <n v="6.67"/>
    <s v="yes"/>
    <s v="No"/>
    <s v="No"/>
    <s v="No major surgery"/>
    <x v="0"/>
    <n v="0"/>
    <s v="Yes"/>
    <s v="Yes"/>
    <s v="Obesity"/>
    <s v="Diabetes"/>
  </r>
  <r>
    <s v="Id790"/>
    <n v="23.655000000000001"/>
    <n v="8.48"/>
    <s v="yes"/>
    <s v="No"/>
    <s v="No"/>
    <n v="2"/>
    <x v="1"/>
    <n v="2"/>
    <s v="Yes"/>
    <s v="No"/>
    <s v="NormalWeight"/>
    <s v="Diabetes"/>
  </r>
  <r>
    <s v="Id791"/>
    <n v="28"/>
    <n v="5.57"/>
    <s v="No"/>
    <s v="No"/>
    <s v="No"/>
    <s v="No major surgery"/>
    <x v="1"/>
    <n v="0"/>
    <s v="No"/>
    <s v="No"/>
    <s v="OverWeight"/>
    <s v="Normal"/>
  </r>
  <r>
    <s v="Id792"/>
    <n v="30.23"/>
    <n v="6.94"/>
    <s v="yes"/>
    <s v="No"/>
    <s v="Yes"/>
    <n v="1"/>
    <x v="1"/>
    <n v="1"/>
    <s v="Yes"/>
    <s v="No"/>
    <s v="Obesity"/>
    <s v="Diabetes"/>
  </r>
  <r>
    <s v="Id793"/>
    <n v="51.14"/>
    <n v="4.05"/>
    <s v="No"/>
    <s v="No"/>
    <s v="No"/>
    <n v="1"/>
    <x v="1"/>
    <n v="1"/>
    <s v="No"/>
    <s v="No"/>
    <s v="Obesity"/>
    <s v="Normal"/>
  </r>
  <r>
    <s v="Id794"/>
    <n v="24.32"/>
    <n v="10.220000000000001"/>
    <s v="No"/>
    <s v="No"/>
    <s v="No"/>
    <s v="No major surgery"/>
    <x v="1"/>
    <n v="0"/>
    <s v="No"/>
    <s v="No"/>
    <s v="NormalWeight"/>
    <s v="Diabetes"/>
  </r>
  <r>
    <s v="Id795"/>
    <n v="38.06"/>
    <n v="9.24"/>
    <s v="No"/>
    <s v="No"/>
    <s v="No"/>
    <s v="No major surgery"/>
    <x v="1"/>
    <n v="0"/>
    <s v="No"/>
    <s v="No"/>
    <s v="Obesity"/>
    <s v="Diabetes"/>
  </r>
  <r>
    <s v="Id796"/>
    <n v="37.700000000000003"/>
    <n v="8.6"/>
    <s v="No"/>
    <s v="No"/>
    <s v="No"/>
    <s v="No major surgery"/>
    <x v="1"/>
    <n v="0"/>
    <s v="No"/>
    <s v="No"/>
    <s v="Obesity"/>
    <s v="Diabetes"/>
  </r>
  <r>
    <s v="Id797"/>
    <n v="44"/>
    <n v="9.32"/>
    <s v="yes"/>
    <s v="No"/>
    <s v="No"/>
    <n v="2"/>
    <x v="1"/>
    <n v="2"/>
    <s v="Yes"/>
    <s v="No"/>
    <s v="Obesity"/>
    <s v="Diabetes"/>
  </r>
  <r>
    <s v="Id798"/>
    <n v="41.45"/>
    <n v="6.12"/>
    <s v="yes"/>
    <s v="No"/>
    <s v="No"/>
    <s v="No major surgery"/>
    <x v="1"/>
    <n v="0"/>
    <s v="Yes"/>
    <s v="No"/>
    <s v="Obesity"/>
    <s v="Prediabetes"/>
  </r>
  <r>
    <s v="Id799"/>
    <n v="25.364999999999998"/>
    <n v="9.19"/>
    <s v="yes"/>
    <s v="No"/>
    <s v="No"/>
    <s v="No major surgery"/>
    <x v="1"/>
    <n v="0"/>
    <s v="Yes"/>
    <s v="No"/>
    <s v="OverWeight"/>
    <s v="Diabetes"/>
  </r>
  <r>
    <s v="Id8"/>
    <n v="36.96"/>
    <n v="7.93"/>
    <s v="No"/>
    <s v="No"/>
    <s v="No"/>
    <n v="3"/>
    <x v="0"/>
    <n v="3"/>
    <s v="No"/>
    <s v="Yes"/>
    <s v="Obesity"/>
    <s v="Diabetes"/>
  </r>
  <r>
    <s v="Id80"/>
    <n v="51.01"/>
    <n v="9.1999999999999993"/>
    <s v="No"/>
    <s v="No"/>
    <s v="No"/>
    <s v="No major surgery"/>
    <x v="0"/>
    <n v="0"/>
    <s v="No"/>
    <s v="Yes"/>
    <s v="Obesity"/>
    <s v="Diabetes"/>
  </r>
  <r>
    <s v="Id800"/>
    <n v="34.56"/>
    <n v="5.84"/>
    <s v="yes"/>
    <s v="No"/>
    <s v="Yes"/>
    <n v="1"/>
    <x v="1"/>
    <n v="1"/>
    <s v="Yes"/>
    <s v="No"/>
    <s v="Obesity"/>
    <s v="Prediabetes"/>
  </r>
  <r>
    <s v="Id801"/>
    <n v="28.2"/>
    <n v="7.19"/>
    <s v="yes"/>
    <s v="No"/>
    <s v="No"/>
    <n v="2"/>
    <x v="1"/>
    <n v="2"/>
    <s v="Yes"/>
    <s v="No"/>
    <s v="OverWeight"/>
    <s v="Diabetes"/>
  </r>
  <r>
    <s v="Id802"/>
    <n v="30.43"/>
    <n v="9.39"/>
    <s v="No"/>
    <s v="No"/>
    <s v="No"/>
    <s v="No major surgery"/>
    <x v="1"/>
    <n v="0"/>
    <s v="No"/>
    <s v="No"/>
    <s v="Obesity"/>
    <s v="Diabetes"/>
  </r>
  <r>
    <s v="Id803"/>
    <n v="32.395000000000003"/>
    <n v="4.2699999999999996"/>
    <s v="yes"/>
    <s v="No"/>
    <s v="No"/>
    <n v="1"/>
    <x v="1"/>
    <n v="1"/>
    <s v="Yes"/>
    <s v="No"/>
    <s v="Obesity"/>
    <s v="Normal"/>
  </r>
  <r>
    <s v="Id804"/>
    <n v="24.035"/>
    <n v="11.71"/>
    <s v="No"/>
    <s v="No"/>
    <s v="No"/>
    <s v="No major surgery"/>
    <x v="1"/>
    <n v="0"/>
    <s v="No"/>
    <s v="No"/>
    <s v="NormalWeight"/>
    <s v="Diabetes"/>
  </r>
  <r>
    <s v="Id805"/>
    <n v="37.119999999999997"/>
    <n v="5.29"/>
    <s v="No"/>
    <s v="No"/>
    <s v="No"/>
    <n v="2"/>
    <x v="1"/>
    <n v="2"/>
    <s v="No"/>
    <s v="No"/>
    <s v="Obesity"/>
    <s v="Normal"/>
  </r>
  <r>
    <s v="Id806"/>
    <n v="34.840000000000003"/>
    <n v="6"/>
    <s v="yes"/>
    <s v="No"/>
    <s v="Yes"/>
    <n v="1"/>
    <x v="1"/>
    <n v="1"/>
    <s v="Yes"/>
    <s v="No"/>
    <s v="Obesity"/>
    <s v="Prediabetes"/>
  </r>
  <r>
    <s v="Id807"/>
    <n v="29.53"/>
    <n v="10.64"/>
    <s v="No"/>
    <s v="No"/>
    <s v="No"/>
    <s v="No major surgery"/>
    <x v="1"/>
    <n v="0"/>
    <s v="No"/>
    <s v="No"/>
    <s v="OverWeight"/>
    <s v="Diabetes"/>
  </r>
  <r>
    <s v="Id808"/>
    <n v="42.51"/>
    <n v="8.2100000000000009"/>
    <s v="yes"/>
    <s v="No"/>
    <s v="No"/>
    <s v="No major surgery"/>
    <x v="1"/>
    <n v="0"/>
    <s v="Yes"/>
    <s v="No"/>
    <s v="Obesity"/>
    <s v="Diabetes"/>
  </r>
  <r>
    <s v="Id809"/>
    <n v="38.14"/>
    <n v="5.58"/>
    <s v="No"/>
    <s v="No"/>
    <s v="Yes"/>
    <n v="1"/>
    <x v="1"/>
    <n v="1"/>
    <s v="No"/>
    <s v="No"/>
    <s v="Obesity"/>
    <s v="Normal"/>
  </r>
  <r>
    <s v="Id81"/>
    <n v="45.65"/>
    <n v="5.1100000000000003"/>
    <s v="yes"/>
    <s v="No"/>
    <s v="No"/>
    <n v="1"/>
    <x v="0"/>
    <n v="1"/>
    <s v="Yes"/>
    <s v="Yes"/>
    <s v="Obesity"/>
    <s v="Normal"/>
  </r>
  <r>
    <s v="Id810"/>
    <n v="39.93"/>
    <n v="8.75"/>
    <s v="No"/>
    <s v="No"/>
    <s v="No"/>
    <s v="No major surgery"/>
    <x v="1"/>
    <n v="0"/>
    <s v="No"/>
    <s v="No"/>
    <s v="Obesity"/>
    <s v="Diabetes"/>
  </r>
  <r>
    <s v="Id811"/>
    <n v="38.83"/>
    <n v="11.86"/>
    <s v="No"/>
    <s v="No"/>
    <s v="No"/>
    <s v="No major surgery"/>
    <x v="1"/>
    <n v="0"/>
    <s v="No"/>
    <s v="No"/>
    <s v="Obesity"/>
    <s v="Diabetes"/>
  </r>
  <r>
    <s v="Id812"/>
    <n v="37.4"/>
    <n v="11.46"/>
    <s v="No"/>
    <s v="No"/>
    <s v="No"/>
    <s v="No major surgery"/>
    <x v="1"/>
    <n v="0"/>
    <s v="No"/>
    <s v="No"/>
    <s v="Obesity"/>
    <s v="Diabetes"/>
  </r>
  <r>
    <s v="Id813"/>
    <n v="21.4"/>
    <n v="9.0299999999999994"/>
    <s v="No"/>
    <s v="No"/>
    <s v="No"/>
    <s v="No major surgery"/>
    <x v="1"/>
    <n v="0"/>
    <s v="No"/>
    <s v="No"/>
    <s v="NormalWeight"/>
    <s v="Diabetes"/>
  </r>
  <r>
    <s v="Id814"/>
    <n v="38.380000000000003"/>
    <n v="8.26"/>
    <s v="yes"/>
    <s v="No"/>
    <s v="No"/>
    <n v="2"/>
    <x v="1"/>
    <n v="2"/>
    <s v="Yes"/>
    <s v="No"/>
    <s v="Obesity"/>
    <s v="Diabetes"/>
  </r>
  <r>
    <s v="Id815"/>
    <n v="33.659999999999997"/>
    <n v="5.42"/>
    <s v="yes"/>
    <s v="No"/>
    <s v="No"/>
    <n v="2"/>
    <x v="1"/>
    <n v="2"/>
    <s v="Yes"/>
    <s v="No"/>
    <s v="Obesity"/>
    <s v="Normal"/>
  </r>
  <r>
    <s v="Id816"/>
    <n v="31.79"/>
    <n v="11.33"/>
    <s v="yes"/>
    <s v="No"/>
    <s v="Yes"/>
    <n v="1"/>
    <x v="1"/>
    <n v="1"/>
    <s v="Yes"/>
    <s v="No"/>
    <s v="Obesity"/>
    <s v="Diabetes"/>
  </r>
  <r>
    <s v="Id817"/>
    <n v="29.7"/>
    <n v="7.69"/>
    <s v="yes"/>
    <s v="No"/>
    <s v="Yes"/>
    <n v="1"/>
    <x v="1"/>
    <n v="1"/>
    <s v="Yes"/>
    <s v="No"/>
    <s v="OverWeight"/>
    <s v="Diabetes"/>
  </r>
  <r>
    <s v="Id818"/>
    <n v="25.46"/>
    <n v="8.77"/>
    <s v="yes"/>
    <s v="No"/>
    <s v="Yes"/>
    <n v="1"/>
    <x v="1"/>
    <n v="1"/>
    <s v="Yes"/>
    <s v="No"/>
    <s v="OverWeight"/>
    <s v="Diabetes"/>
  </r>
  <r>
    <s v="Id819"/>
    <n v="39.14"/>
    <n v="4.91"/>
    <s v="No"/>
    <s v="yes"/>
    <s v="No"/>
    <n v="1"/>
    <x v="1"/>
    <n v="1"/>
    <s v="No"/>
    <s v="No"/>
    <s v="Obesity"/>
    <s v="Normal"/>
  </r>
  <r>
    <s v="Id82"/>
    <n v="52.9"/>
    <n v="5.34"/>
    <s v="No"/>
    <s v="No"/>
    <s v="No"/>
    <s v="No major surgery"/>
    <x v="0"/>
    <n v="0"/>
    <s v="No"/>
    <s v="Yes"/>
    <s v="Obesity"/>
    <s v="Normal"/>
  </r>
  <r>
    <s v="Id820"/>
    <n v="41.2"/>
    <n v="4.95"/>
    <s v="No"/>
    <s v="No"/>
    <s v="No"/>
    <n v="1"/>
    <x v="1"/>
    <n v="1"/>
    <s v="No"/>
    <s v="No"/>
    <s v="Obesity"/>
    <s v="Normal"/>
  </r>
  <r>
    <s v="Id821"/>
    <n v="28.81"/>
    <n v="10.8"/>
    <s v="yes"/>
    <s v="No"/>
    <s v="Yes"/>
    <n v="1"/>
    <x v="1"/>
    <n v="1"/>
    <s v="Yes"/>
    <s v="No"/>
    <s v="OverWeight"/>
    <s v="Diabetes"/>
  </r>
  <r>
    <s v="Id822"/>
    <n v="37.409999999999997"/>
    <n v="7.21"/>
    <s v="No"/>
    <s v="No"/>
    <s v="No"/>
    <n v="2"/>
    <x v="1"/>
    <n v="2"/>
    <s v="No"/>
    <s v="No"/>
    <s v="Obesity"/>
    <s v="Diabetes"/>
  </r>
  <r>
    <s v="Id823"/>
    <n v="52.54"/>
    <n v="5.12"/>
    <s v="No"/>
    <s v="No"/>
    <s v="Yes"/>
    <n v="1"/>
    <x v="1"/>
    <n v="1"/>
    <s v="No"/>
    <s v="No"/>
    <s v="Obesity"/>
    <s v="Normal"/>
  </r>
  <r>
    <s v="Id824"/>
    <n v="17.29"/>
    <n v="4.62"/>
    <s v="No"/>
    <s v="yes"/>
    <s v="No"/>
    <n v="1"/>
    <x v="0"/>
    <n v="1"/>
    <s v="No"/>
    <s v="Yes"/>
    <s v="Underweight"/>
    <s v="Normal"/>
  </r>
  <r>
    <s v="Id825"/>
    <n v="31.74"/>
    <n v="7.68"/>
    <s v="yes"/>
    <s v="No"/>
    <s v="No"/>
    <s v="No major surgery"/>
    <x v="1"/>
    <n v="0"/>
    <s v="Yes"/>
    <s v="No"/>
    <s v="Obesity"/>
    <s v="Diabetes"/>
  </r>
  <r>
    <s v="Id826"/>
    <n v="26.504999999999999"/>
    <n v="6.79"/>
    <s v="yes"/>
    <s v="No"/>
    <s v="Yes"/>
    <n v="1"/>
    <x v="1"/>
    <n v="1"/>
    <s v="Yes"/>
    <s v="No"/>
    <s v="OverWeight"/>
    <s v="Diabetes"/>
  </r>
  <r>
    <s v="Id827"/>
    <n v="36.479999999999997"/>
    <n v="11.09"/>
    <s v="No"/>
    <s v="No"/>
    <s v="No"/>
    <s v="No major surgery"/>
    <x v="1"/>
    <n v="0"/>
    <s v="No"/>
    <s v="No"/>
    <s v="Obesity"/>
    <s v="Diabetes"/>
  </r>
  <r>
    <s v="Id828"/>
    <n v="39.159999999999997"/>
    <n v="5.24"/>
    <s v="yes"/>
    <s v="No"/>
    <s v="Yes"/>
    <n v="1"/>
    <x v="1"/>
    <n v="1"/>
    <s v="Yes"/>
    <s v="No"/>
    <s v="Obesity"/>
    <s v="Normal"/>
  </r>
  <r>
    <s v="Id829"/>
    <n v="28.22"/>
    <n v="7.51"/>
    <s v="yes"/>
    <s v="No"/>
    <s v="Yes"/>
    <n v="1"/>
    <x v="1"/>
    <n v="1"/>
    <s v="Yes"/>
    <s v="No"/>
    <s v="OverWeight"/>
    <s v="Diabetes"/>
  </r>
  <r>
    <s v="Id83"/>
    <n v="45.41"/>
    <n v="4.03"/>
    <s v="yes"/>
    <s v="No"/>
    <s v="No"/>
    <n v="1"/>
    <x v="0"/>
    <n v="1"/>
    <s v="Yes"/>
    <s v="Yes"/>
    <s v="Obesity"/>
    <s v="Normal"/>
  </r>
  <r>
    <s v="Id830"/>
    <n v="35"/>
    <n v="4.13"/>
    <s v="No"/>
    <s v="No"/>
    <s v="No"/>
    <n v="2"/>
    <x v="1"/>
    <n v="2"/>
    <s v="No"/>
    <s v="No"/>
    <s v="Obesity"/>
    <s v="Normal"/>
  </r>
  <r>
    <s v="Id831"/>
    <n v="36.24"/>
    <n v="8.3800000000000008"/>
    <s v="yes"/>
    <s v="No"/>
    <s v="No"/>
    <n v="1"/>
    <x v="1"/>
    <n v="1"/>
    <s v="Yes"/>
    <s v="No"/>
    <s v="Obesity"/>
    <s v="Diabetes"/>
  </r>
  <r>
    <s v="Id832"/>
    <n v="36.954999999999998"/>
    <n v="8.07"/>
    <s v="No"/>
    <s v="No"/>
    <s v="No"/>
    <s v="No major surgery"/>
    <x v="1"/>
    <n v="0"/>
    <s v="No"/>
    <s v="No"/>
    <s v="Obesity"/>
    <s v="Diabetes"/>
  </r>
  <r>
    <s v="Id833"/>
    <n v="29.64"/>
    <n v="8.9499999999999993"/>
    <s v="No"/>
    <s v="No"/>
    <s v="No"/>
    <s v="No major surgery"/>
    <x v="1"/>
    <n v="0"/>
    <s v="No"/>
    <s v="No"/>
    <s v="OverWeight"/>
    <s v="Diabetes"/>
  </r>
  <r>
    <s v="Id834"/>
    <n v="42.74"/>
    <n v="6.31"/>
    <s v="yes"/>
    <s v="No"/>
    <s v="No"/>
    <n v="1"/>
    <x v="1"/>
    <n v="1"/>
    <s v="Yes"/>
    <s v="No"/>
    <s v="Obesity"/>
    <s v="Prediabetes"/>
  </r>
  <r>
    <s v="Id835"/>
    <n v="36.130000000000003"/>
    <n v="7.19"/>
    <s v="yes"/>
    <s v="No"/>
    <s v="No"/>
    <n v="2"/>
    <x v="1"/>
    <n v="2"/>
    <s v="Yes"/>
    <s v="No"/>
    <s v="Obesity"/>
    <s v="Diabetes"/>
  </r>
  <r>
    <s v="Id836"/>
    <n v="31.55"/>
    <n v="6.11"/>
    <s v="yes"/>
    <s v="No"/>
    <s v="No"/>
    <n v="1"/>
    <x v="1"/>
    <n v="1"/>
    <s v="Yes"/>
    <s v="No"/>
    <s v="Obesity"/>
    <s v="Prediabetes"/>
  </r>
  <r>
    <s v="Id837"/>
    <n v="52.75"/>
    <n v="6.02"/>
    <s v="No"/>
    <s v="No"/>
    <s v="No"/>
    <n v="1"/>
    <x v="1"/>
    <n v="1"/>
    <s v="No"/>
    <s v="No"/>
    <s v="Obesity"/>
    <s v="Prediabetes"/>
  </r>
  <r>
    <s v="Id838"/>
    <n v="36.67"/>
    <n v="11.86"/>
    <s v="No"/>
    <s v="No"/>
    <s v="No"/>
    <s v="No major surgery"/>
    <x v="1"/>
    <n v="0"/>
    <s v="No"/>
    <s v="No"/>
    <s v="Obesity"/>
    <s v="Diabetes"/>
  </r>
  <r>
    <s v="Id839"/>
    <n v="38.06"/>
    <n v="8.25"/>
    <s v="No"/>
    <s v="No"/>
    <s v="No"/>
    <s v="No major surgery"/>
    <x v="1"/>
    <n v="0"/>
    <s v="No"/>
    <s v="No"/>
    <s v="Obesity"/>
    <s v="Diabetes"/>
  </r>
  <r>
    <s v="Id84"/>
    <n v="49.41"/>
    <n v="4.2300000000000004"/>
    <s v="yes"/>
    <s v="No"/>
    <s v="Yes"/>
    <n v="1"/>
    <x v="0"/>
    <n v="1"/>
    <s v="Yes"/>
    <s v="Yes"/>
    <s v="Obesity"/>
    <s v="Normal"/>
  </r>
  <r>
    <s v="Id840"/>
    <n v="38"/>
    <n v="8.1300000000000008"/>
    <s v="No"/>
    <s v="No"/>
    <s v="No"/>
    <s v="No major surgery"/>
    <x v="1"/>
    <n v="0"/>
    <s v="No"/>
    <s v="No"/>
    <s v="Obesity"/>
    <s v="Diabetes"/>
  </r>
  <r>
    <s v="Id841"/>
    <n v="35.1"/>
    <n v="10.1"/>
    <s v="No"/>
    <s v="No"/>
    <s v="No"/>
    <s v="No major surgery"/>
    <x v="1"/>
    <n v="0"/>
    <s v="No"/>
    <s v="No"/>
    <s v="Obesity"/>
    <s v="Diabetes"/>
  </r>
  <r>
    <s v="Id842"/>
    <n v="33.82"/>
    <n v="5.89"/>
    <s v="yes"/>
    <s v="No"/>
    <s v="No"/>
    <n v="2"/>
    <x v="1"/>
    <n v="2"/>
    <s v="Yes"/>
    <s v="No"/>
    <s v="Obesity"/>
    <s v="Prediabetes"/>
  </r>
  <r>
    <s v="Id843"/>
    <n v="37.43"/>
    <n v="4.97"/>
    <s v="No"/>
    <s v="No"/>
    <s v="No"/>
    <n v="2"/>
    <x v="1"/>
    <n v="2"/>
    <s v="No"/>
    <s v="No"/>
    <s v="Obesity"/>
    <s v="Normal"/>
  </r>
  <r>
    <s v="Id844"/>
    <n v="30.5"/>
    <n v="9.9"/>
    <s v="No"/>
    <s v="No"/>
    <s v="No"/>
    <s v="No major surgery"/>
    <x v="1"/>
    <n v="0"/>
    <s v="No"/>
    <s v="No"/>
    <s v="Obesity"/>
    <s v="Diabetes"/>
  </r>
  <r>
    <s v="Id845"/>
    <n v="24.53"/>
    <n v="9.0500000000000007"/>
    <s v="No"/>
    <s v="No"/>
    <s v="No"/>
    <s v="No major surgery"/>
    <x v="1"/>
    <n v="0"/>
    <s v="No"/>
    <s v="No"/>
    <s v="NormalWeight"/>
    <s v="Diabetes"/>
  </r>
  <r>
    <s v="Id846"/>
    <n v="25.74"/>
    <n v="10.93"/>
    <s v="No"/>
    <s v="No"/>
    <s v="No"/>
    <s v="No major surgery"/>
    <x v="1"/>
    <n v="0"/>
    <s v="No"/>
    <s v="No"/>
    <s v="OverWeight"/>
    <s v="Diabetes"/>
  </r>
  <r>
    <s v="Id847"/>
    <n v="34.08"/>
    <n v="7.58"/>
    <s v="yes"/>
    <s v="No"/>
    <s v="No"/>
    <n v="2"/>
    <x v="1"/>
    <n v="2"/>
    <s v="Yes"/>
    <s v="No"/>
    <s v="Obesity"/>
    <s v="Diabetes"/>
  </r>
  <r>
    <s v="Id848"/>
    <n v="31.35"/>
    <n v="11"/>
    <s v="yes"/>
    <s v="No"/>
    <s v="Yes"/>
    <n v="1"/>
    <x v="1"/>
    <n v="1"/>
    <s v="Yes"/>
    <s v="No"/>
    <s v="Obesity"/>
    <s v="Diabetes"/>
  </r>
  <r>
    <s v="Id849"/>
    <n v="26.79"/>
    <n v="5.0599999999999996"/>
    <s v="No"/>
    <s v="No"/>
    <s v="No"/>
    <n v="1"/>
    <x v="1"/>
    <n v="1"/>
    <s v="No"/>
    <s v="No"/>
    <s v="OverWeight"/>
    <s v="Normal"/>
  </r>
  <r>
    <s v="Id85"/>
    <n v="31.824999999999999"/>
    <n v="4.0599999999999996"/>
    <s v="No"/>
    <s v="No"/>
    <s v="No"/>
    <n v="2"/>
    <x v="0"/>
    <n v="2"/>
    <s v="No"/>
    <s v="Yes"/>
    <s v="Obesity"/>
    <s v="Normal"/>
  </r>
  <r>
    <s v="Id850"/>
    <n v="42.78"/>
    <n v="6.11"/>
    <s v="yes"/>
    <s v="No"/>
    <s v="No"/>
    <n v="1"/>
    <x v="1"/>
    <n v="1"/>
    <s v="Yes"/>
    <s v="No"/>
    <s v="Obesity"/>
    <s v="Prediabetes"/>
  </r>
  <r>
    <s v="Id851"/>
    <n v="46.75"/>
    <n v="6.66"/>
    <s v="yes"/>
    <s v="No"/>
    <s v="No"/>
    <n v="2"/>
    <x v="1"/>
    <n v="2"/>
    <s v="Yes"/>
    <s v="No"/>
    <s v="Obesity"/>
    <s v="Diabetes"/>
  </r>
  <r>
    <s v="Id852"/>
    <n v="32.15"/>
    <n v="4.0199999999999996"/>
    <s v="yes"/>
    <s v="No"/>
    <s v="Yes"/>
    <n v="1"/>
    <x v="1"/>
    <n v="1"/>
    <s v="Yes"/>
    <s v="No"/>
    <s v="Obesity"/>
    <s v="Normal"/>
  </r>
  <r>
    <s v="Id853"/>
    <n v="43.4"/>
    <n v="8.81"/>
    <s v="yes"/>
    <s v="No"/>
    <s v="No"/>
    <n v="2"/>
    <x v="1"/>
    <n v="2"/>
    <s v="Yes"/>
    <s v="No"/>
    <s v="Obesity"/>
    <s v="Diabetes"/>
  </r>
  <r>
    <s v="Id854"/>
    <n v="31.57"/>
    <n v="7.92"/>
    <s v="yes"/>
    <s v="No"/>
    <s v="No"/>
    <n v="2"/>
    <x v="1"/>
    <n v="2"/>
    <s v="Yes"/>
    <s v="No"/>
    <s v="Obesity"/>
    <s v="Diabetes"/>
  </r>
  <r>
    <s v="Id855"/>
    <n v="24.32"/>
    <n v="7.48"/>
    <s v="No"/>
    <s v="No"/>
    <s v="No"/>
    <s v="No major surgery"/>
    <x v="1"/>
    <n v="0"/>
    <s v="No"/>
    <s v="No"/>
    <s v="NormalWeight"/>
    <s v="Diabetes"/>
  </r>
  <r>
    <s v="Id856"/>
    <n v="31.07"/>
    <n v="4.62"/>
    <s v="yes"/>
    <s v="No"/>
    <s v="No"/>
    <n v="2"/>
    <x v="1"/>
    <n v="2"/>
    <s v="Yes"/>
    <s v="No"/>
    <s v="Obesity"/>
    <s v="Normal"/>
  </r>
  <r>
    <s v="Id857"/>
    <n v="35.814999999999998"/>
    <n v="8.4700000000000006"/>
    <s v="No"/>
    <s v="No"/>
    <s v="No"/>
    <s v="No major surgery"/>
    <x v="1"/>
    <n v="0"/>
    <s v="No"/>
    <s v="No"/>
    <s v="Obesity"/>
    <s v="Diabetes"/>
  </r>
  <r>
    <s v="Id858"/>
    <n v="40.81"/>
    <n v="10.58"/>
    <s v="yes"/>
    <s v="No"/>
    <s v="No"/>
    <s v="No major surgery"/>
    <x v="1"/>
    <n v="0"/>
    <s v="Yes"/>
    <s v="No"/>
    <s v="Obesity"/>
    <s v="Diabetes"/>
  </r>
  <r>
    <s v="Id859"/>
    <n v="24.605"/>
    <n v="7.48"/>
    <s v="No"/>
    <s v="No"/>
    <s v="No"/>
    <s v="No major surgery"/>
    <x v="1"/>
    <n v="0"/>
    <s v="No"/>
    <s v="No"/>
    <s v="NormalWeight"/>
    <s v="Diabetes"/>
  </r>
  <r>
    <s v="Id86"/>
    <n v="51.28"/>
    <n v="4.68"/>
    <s v="No"/>
    <s v="No"/>
    <s v="No"/>
    <n v="2"/>
    <x v="0"/>
    <n v="2"/>
    <s v="No"/>
    <s v="Yes"/>
    <s v="Obesity"/>
    <s v="Normal"/>
  </r>
  <r>
    <s v="Id860"/>
    <n v="21.47"/>
    <n v="7.82"/>
    <s v="No"/>
    <s v="No"/>
    <s v="No"/>
    <s v="No major surgery"/>
    <x v="1"/>
    <n v="0"/>
    <s v="No"/>
    <s v="No"/>
    <s v="NormalWeight"/>
    <s v="Diabetes"/>
  </r>
  <r>
    <s v="Id861"/>
    <n v="52.89"/>
    <n v="4.96"/>
    <s v="yes"/>
    <s v="No"/>
    <s v="No"/>
    <n v="1"/>
    <x v="1"/>
    <n v="1"/>
    <s v="Yes"/>
    <s v="No"/>
    <s v="Obesity"/>
    <s v="Normal"/>
  </r>
  <r>
    <s v="Id862"/>
    <n v="32.965000000000003"/>
    <n v="6.15"/>
    <s v="yes"/>
    <s v="No"/>
    <s v="No"/>
    <n v="1"/>
    <x v="1"/>
    <n v="1"/>
    <s v="Yes"/>
    <s v="No"/>
    <s v="Obesity"/>
    <s v="Prediabetes"/>
  </r>
  <r>
    <s v="Id863"/>
    <n v="36.799999999999997"/>
    <n v="4.62"/>
    <s v="No"/>
    <s v="No"/>
    <s v="Yes"/>
    <n v="1"/>
    <x v="1"/>
    <n v="1"/>
    <s v="No"/>
    <s v="No"/>
    <s v="Obesity"/>
    <s v="Normal"/>
  </r>
  <r>
    <s v="Id864"/>
    <n v="34.299999999999997"/>
    <n v="4.87"/>
    <s v="No"/>
    <s v="No"/>
    <s v="No"/>
    <n v="2"/>
    <x v="1"/>
    <n v="2"/>
    <s v="No"/>
    <s v="No"/>
    <s v="Obesity"/>
    <s v="Normal"/>
  </r>
  <r>
    <s v="Id865"/>
    <n v="35.244999999999997"/>
    <n v="4.63"/>
    <s v="No"/>
    <s v="No"/>
    <s v="No"/>
    <s v="No major surgery"/>
    <x v="1"/>
    <n v="0"/>
    <s v="No"/>
    <s v="No"/>
    <s v="Obesity"/>
    <s v="Normal"/>
  </r>
  <r>
    <s v="Id866"/>
    <n v="26.23"/>
    <n v="11.93"/>
    <s v="No"/>
    <s v="No"/>
    <s v="No"/>
    <s v="No major surgery"/>
    <x v="1"/>
    <n v="0"/>
    <s v="No"/>
    <s v="No"/>
    <s v="OverWeight"/>
    <s v="Diabetes"/>
  </r>
  <r>
    <s v="Id867"/>
    <n v="36.1"/>
    <n v="5.65"/>
    <s v="yes"/>
    <s v="No"/>
    <s v="No"/>
    <n v="2"/>
    <x v="1"/>
    <n v="2"/>
    <s v="Yes"/>
    <s v="No"/>
    <s v="Obesity"/>
    <s v="Normal"/>
  </r>
  <r>
    <s v="Id868"/>
    <n v="37.1"/>
    <n v="11.21"/>
    <s v="yes"/>
    <s v="No"/>
    <s v="Yes"/>
    <n v="1"/>
    <x v="1"/>
    <n v="1"/>
    <s v="Yes"/>
    <s v="No"/>
    <s v="Obesity"/>
    <s v="Diabetes"/>
  </r>
  <r>
    <s v="Id869"/>
    <n v="27.5"/>
    <n v="10.62"/>
    <s v="yes"/>
    <s v="No"/>
    <s v="Yes"/>
    <n v="1"/>
    <x v="1"/>
    <n v="1"/>
    <s v="Yes"/>
    <s v="No"/>
    <s v="OverWeight"/>
    <s v="Diabetes"/>
  </r>
  <r>
    <s v="Id87"/>
    <n v="34.96"/>
    <n v="4.34"/>
    <s v="No"/>
    <s v="No"/>
    <s v="Yes"/>
    <n v="1"/>
    <x v="0"/>
    <n v="1"/>
    <s v="No"/>
    <s v="Yes"/>
    <s v="Obesity"/>
    <s v="Normal"/>
  </r>
  <r>
    <s v="Id870"/>
    <n v="24.7"/>
    <n v="10.7"/>
    <s v="yes"/>
    <s v="No"/>
    <s v="Yes"/>
    <n v="1"/>
    <x v="1"/>
    <n v="1"/>
    <s v="Yes"/>
    <s v="No"/>
    <s v="NormalWeight"/>
    <s v="Diabetes"/>
  </r>
  <r>
    <s v="Id871"/>
    <n v="26.78"/>
    <n v="10.02"/>
    <s v="yes"/>
    <s v="No"/>
    <s v="Yes"/>
    <n v="1"/>
    <x v="1"/>
    <n v="1"/>
    <s v="Yes"/>
    <s v="No"/>
    <s v="OverWeight"/>
    <s v="Diabetes"/>
  </r>
  <r>
    <s v="Id872"/>
    <n v="45.8"/>
    <n v="4.8499999999999996"/>
    <s v="No"/>
    <s v="No"/>
    <s v="No"/>
    <s v="No major surgery"/>
    <x v="1"/>
    <n v="0"/>
    <s v="No"/>
    <s v="No"/>
    <s v="Obesity"/>
    <s v="Normal"/>
  </r>
  <r>
    <s v="Id873"/>
    <n v="29"/>
    <n v="4.3899999999999997"/>
    <s v="yes"/>
    <s v="No"/>
    <s v="No"/>
    <n v="2"/>
    <x v="1"/>
    <n v="2"/>
    <s v="Yes"/>
    <s v="No"/>
    <s v="OverWeight"/>
    <s v="Normal"/>
  </r>
  <r>
    <s v="Id874"/>
    <n v="33.534999999999997"/>
    <n v="8.24"/>
    <s v="yes"/>
    <s v="No"/>
    <s v="No"/>
    <s v="No major surgery"/>
    <x v="1"/>
    <n v="0"/>
    <s v="Yes"/>
    <s v="No"/>
    <s v="Obesity"/>
    <s v="Diabetes"/>
  </r>
  <r>
    <s v="Id875"/>
    <n v="32.774999999999999"/>
    <n v="9.77"/>
    <s v="yes"/>
    <s v="No"/>
    <s v="No"/>
    <s v="No major surgery"/>
    <x v="1"/>
    <n v="0"/>
    <s v="Yes"/>
    <s v="No"/>
    <s v="Obesity"/>
    <s v="Diabetes"/>
  </r>
  <r>
    <s v="Id876"/>
    <n v="37.51"/>
    <n v="5.5"/>
    <s v="yes"/>
    <s v="No"/>
    <s v="No"/>
    <n v="2"/>
    <x v="1"/>
    <n v="2"/>
    <s v="Yes"/>
    <s v="No"/>
    <s v="Obesity"/>
    <s v="Normal"/>
  </r>
  <r>
    <s v="Id877"/>
    <n v="39.86"/>
    <n v="11.84"/>
    <s v="yes"/>
    <s v="No"/>
    <s v="No"/>
    <n v="1"/>
    <x v="1"/>
    <n v="1"/>
    <s v="Yes"/>
    <s v="No"/>
    <s v="Obesity"/>
    <s v="Diabetes"/>
  </r>
  <r>
    <s v="Id878"/>
    <n v="42.13"/>
    <n v="4.66"/>
    <s v="No"/>
    <s v="No"/>
    <s v="No"/>
    <s v="No major surgery"/>
    <x v="1"/>
    <n v="0"/>
    <s v="No"/>
    <s v="No"/>
    <s v="Obesity"/>
    <s v="Normal"/>
  </r>
  <r>
    <s v="Id879"/>
    <n v="35.99"/>
    <n v="11.11"/>
    <s v="No"/>
    <s v="No"/>
    <s v="No"/>
    <s v="No major surgery"/>
    <x v="1"/>
    <n v="0"/>
    <s v="No"/>
    <s v="No"/>
    <s v="Obesity"/>
    <s v="Diabetes"/>
  </r>
  <r>
    <s v="Id88"/>
    <n v="33.11"/>
    <n v="10.51"/>
    <s v="No"/>
    <s v="No"/>
    <s v="No"/>
    <s v="No major surgery"/>
    <x v="0"/>
    <n v="0"/>
    <s v="No"/>
    <s v="Yes"/>
    <s v="Obesity"/>
    <s v="Diabetes"/>
  </r>
  <r>
    <s v="Id880"/>
    <n v="35.200000000000003"/>
    <n v="7.72"/>
    <s v="yes"/>
    <s v="No"/>
    <s v="Yes"/>
    <n v="1"/>
    <x v="1"/>
    <n v="1"/>
    <s v="Yes"/>
    <s v="No"/>
    <s v="Obesity"/>
    <s v="Diabetes"/>
  </r>
  <r>
    <s v="Id881"/>
    <n v="29.91"/>
    <n v="5.55"/>
    <s v="yes"/>
    <s v="No"/>
    <s v="No"/>
    <n v="2"/>
    <x v="1"/>
    <n v="2"/>
    <s v="Yes"/>
    <s v="No"/>
    <s v="OverWeight"/>
    <s v="Normal"/>
  </r>
  <r>
    <s v="Id882"/>
    <n v="36.479999999999997"/>
    <n v="5.05"/>
    <s v="yes"/>
    <s v="No"/>
    <s v="No"/>
    <n v="1"/>
    <x v="1"/>
    <n v="1"/>
    <s v="Yes"/>
    <s v="No"/>
    <s v="Obesity"/>
    <s v="Normal"/>
  </r>
  <r>
    <s v="Id883"/>
    <n v="27.5"/>
    <n v="8.69"/>
    <s v="yes"/>
    <s v="No"/>
    <s v="Yes"/>
    <n v="1"/>
    <x v="1"/>
    <n v="1"/>
    <s v="Yes"/>
    <s v="No"/>
    <s v="OverWeight"/>
    <s v="Diabetes"/>
  </r>
  <r>
    <s v="Id884"/>
    <n v="33.44"/>
    <n v="5.9"/>
    <s v="yes"/>
    <s v="No"/>
    <s v="No"/>
    <n v="1"/>
    <x v="1"/>
    <n v="1"/>
    <s v="Yes"/>
    <s v="No"/>
    <s v="Obesity"/>
    <s v="Prediabetes"/>
  </r>
  <r>
    <s v="Id885"/>
    <n v="28.215"/>
    <n v="6.29"/>
    <s v="yes"/>
    <s v="No"/>
    <s v="No"/>
    <n v="1"/>
    <x v="1"/>
    <n v="1"/>
    <s v="Yes"/>
    <s v="No"/>
    <s v="OverWeight"/>
    <s v="Prediabetes"/>
  </r>
  <r>
    <s v="Id886"/>
    <n v="27.17"/>
    <n v="5.84"/>
    <s v="yes"/>
    <s v="No"/>
    <s v="No"/>
    <n v="1"/>
    <x v="1"/>
    <n v="1"/>
    <s v="Yes"/>
    <s v="No"/>
    <s v="OverWeight"/>
    <s v="Prediabetes"/>
  </r>
  <r>
    <s v="Id887"/>
    <n v="35.380000000000003"/>
    <n v="6.12"/>
    <s v="No"/>
    <s v="No"/>
    <s v="No"/>
    <s v="No major surgery"/>
    <x v="1"/>
    <n v="0"/>
    <s v="No"/>
    <s v="No"/>
    <s v="Obesity"/>
    <s v="Prediabetes"/>
  </r>
  <r>
    <s v="Id888"/>
    <n v="43.48"/>
    <n v="6.24"/>
    <s v="No"/>
    <s v="No"/>
    <s v="No"/>
    <s v="No major surgery"/>
    <x v="1"/>
    <n v="0"/>
    <s v="No"/>
    <s v="No"/>
    <s v="Obesity"/>
    <s v="Prediabetes"/>
  </r>
  <r>
    <s v="Id889"/>
    <n v="41.73"/>
    <n v="6.25"/>
    <s v="No"/>
    <s v="No"/>
    <s v="No"/>
    <n v="1"/>
    <x v="1"/>
    <n v="1"/>
    <s v="No"/>
    <s v="No"/>
    <s v="Obesity"/>
    <s v="Prediabetes"/>
  </r>
  <r>
    <s v="Id89"/>
    <n v="54.74"/>
    <n v="5.84"/>
    <s v="yes"/>
    <s v="No"/>
    <s v="Yes"/>
    <n v="1"/>
    <x v="0"/>
    <n v="1"/>
    <s v="Yes"/>
    <s v="Yes"/>
    <s v="Obesity"/>
    <s v="Prediabetes"/>
  </r>
  <r>
    <s v="Id890"/>
    <n v="28.9"/>
    <n v="11.96"/>
    <s v="No"/>
    <s v="No"/>
    <s v="No"/>
    <s v="No major surgery"/>
    <x v="1"/>
    <n v="0"/>
    <s v="No"/>
    <s v="No"/>
    <s v="OverWeight"/>
    <s v="Diabetes"/>
  </r>
  <r>
    <s v="Id891"/>
    <n v="25.74"/>
    <n v="7.69"/>
    <s v="No"/>
    <s v="No"/>
    <s v="No"/>
    <s v="No major surgery"/>
    <x v="1"/>
    <n v="0"/>
    <s v="No"/>
    <s v="No"/>
    <s v="OverWeight"/>
    <s v="Diabetes"/>
  </r>
  <r>
    <s v="Id892"/>
    <n v="36.06"/>
    <n v="8.83"/>
    <s v="No"/>
    <s v="No"/>
    <s v="No"/>
    <s v="No major surgery"/>
    <x v="1"/>
    <n v="0"/>
    <s v="No"/>
    <s v="No"/>
    <s v="Obesity"/>
    <s v="Diabetes"/>
  </r>
  <r>
    <s v="Id893"/>
    <n v="43.28"/>
    <n v="4.41"/>
    <s v="No"/>
    <s v="No"/>
    <s v="No"/>
    <s v="No major surgery"/>
    <x v="1"/>
    <n v="0"/>
    <s v="No"/>
    <s v="No"/>
    <s v="Obesity"/>
    <s v="Normal"/>
  </r>
  <r>
    <s v="Id894"/>
    <n v="28.785"/>
    <n v="9.1"/>
    <s v="yes"/>
    <s v="No"/>
    <s v="Yes"/>
    <n v="1"/>
    <x v="1"/>
    <n v="1"/>
    <s v="Yes"/>
    <s v="No"/>
    <s v="OverWeight"/>
    <s v="Diabetes"/>
  </r>
  <r>
    <s v="Id895"/>
    <n v="25.46"/>
    <n v="11.52"/>
    <s v="yes"/>
    <s v="No"/>
    <s v="Yes"/>
    <n v="1"/>
    <x v="1"/>
    <n v="1"/>
    <s v="Yes"/>
    <s v="No"/>
    <s v="OverWeight"/>
    <s v="Diabetes"/>
  </r>
  <r>
    <s v="Id896"/>
    <n v="30.8"/>
    <n v="10.95"/>
    <s v="No"/>
    <s v="No"/>
    <s v="No"/>
    <s v="No major surgery"/>
    <x v="1"/>
    <n v="0"/>
    <s v="No"/>
    <s v="No"/>
    <s v="Obesity"/>
    <s v="Diabetes"/>
  </r>
  <r>
    <s v="Id897"/>
    <n v="28.88"/>
    <n v="11.5"/>
    <s v="No"/>
    <s v="No"/>
    <s v="No"/>
    <s v="No major surgery"/>
    <x v="1"/>
    <n v="0"/>
    <s v="No"/>
    <s v="No"/>
    <s v="OverWeight"/>
    <s v="Diabetes"/>
  </r>
  <r>
    <s v="Id898"/>
    <n v="23"/>
    <n v="9.8800000000000008"/>
    <s v="No"/>
    <s v="No"/>
    <s v="No"/>
    <s v="No major surgery"/>
    <x v="1"/>
    <n v="0"/>
    <s v="No"/>
    <s v="No"/>
    <s v="NormalWeight"/>
    <s v="Diabetes"/>
  </r>
  <r>
    <s v="Id899"/>
    <n v="38.25"/>
    <n v="6.2"/>
    <s v="No"/>
    <s v="No"/>
    <s v="No"/>
    <n v="1"/>
    <x v="1"/>
    <n v="1"/>
    <s v="No"/>
    <s v="No"/>
    <s v="Obesity"/>
    <s v="Prediabetes"/>
  </r>
  <r>
    <s v="Id9"/>
    <n v="41.14"/>
    <n v="9.58"/>
    <s v="yes"/>
    <s v="No"/>
    <s v="Yes"/>
    <n v="1"/>
    <x v="0"/>
    <n v="1"/>
    <s v="Yes"/>
    <s v="Yes"/>
    <s v="Obesity"/>
    <s v="Diabetes"/>
  </r>
  <r>
    <s v="Id90"/>
    <n v="32.56"/>
    <n v="5.41"/>
    <s v="No"/>
    <s v="No"/>
    <s v="Yes"/>
    <n v="1"/>
    <x v="0"/>
    <n v="1"/>
    <s v="No"/>
    <s v="Yes"/>
    <s v="Obesity"/>
    <s v="Normal"/>
  </r>
  <r>
    <s v="Id900"/>
    <n v="39.25"/>
    <n v="8.41"/>
    <s v="yes"/>
    <s v="No"/>
    <s v="No"/>
    <n v="1"/>
    <x v="1"/>
    <n v="1"/>
    <s v="Yes"/>
    <s v="No"/>
    <s v="Obesity"/>
    <s v="Diabetes"/>
  </r>
  <r>
    <s v="Id901"/>
    <n v="26.6"/>
    <n v="5.07"/>
    <s v="yes"/>
    <s v="No"/>
    <s v="No"/>
    <n v="2"/>
    <x v="1"/>
    <n v="2"/>
    <s v="Yes"/>
    <s v="No"/>
    <s v="OverWeight"/>
    <s v="Normal"/>
  </r>
  <r>
    <s v="Id902"/>
    <n v="35.700000000000003"/>
    <n v="4.0599999999999996"/>
    <s v="No"/>
    <s v="No"/>
    <s v="Yes"/>
    <n v="1"/>
    <x v="1"/>
    <n v="1"/>
    <s v="No"/>
    <s v="No"/>
    <s v="Obesity"/>
    <s v="Normal"/>
  </r>
  <r>
    <s v="Id903"/>
    <n v="20.100000000000001"/>
    <n v="10.52"/>
    <s v="No"/>
    <s v="No"/>
    <s v="No"/>
    <s v="No major surgery"/>
    <x v="1"/>
    <n v="0"/>
    <s v="No"/>
    <s v="No"/>
    <s v="NormalWeight"/>
    <s v="Diabetes"/>
  </r>
  <r>
    <s v="Id904"/>
    <n v="22.23"/>
    <n v="9.65"/>
    <s v="No"/>
    <s v="No"/>
    <s v="No"/>
    <s v="No major surgery"/>
    <x v="1"/>
    <n v="0"/>
    <s v="No"/>
    <s v="No"/>
    <s v="NormalWeight"/>
    <s v="Diabetes"/>
  </r>
  <r>
    <s v="Id905"/>
    <n v="36.47"/>
    <n v="6.21"/>
    <s v="No"/>
    <s v="No"/>
    <s v="No"/>
    <s v="No major surgery"/>
    <x v="1"/>
    <n v="0"/>
    <s v="No"/>
    <s v="No"/>
    <s v="Obesity"/>
    <s v="Prediabetes"/>
  </r>
  <r>
    <s v="Id906"/>
    <n v="49.64"/>
    <n v="4.76"/>
    <s v="No"/>
    <s v="No"/>
    <s v="Yes"/>
    <n v="1"/>
    <x v="1"/>
    <n v="1"/>
    <s v="No"/>
    <s v="No"/>
    <s v="Obesity"/>
    <s v="Normal"/>
  </r>
  <r>
    <s v="Id907"/>
    <n v="36.799999999999997"/>
    <n v="5.73"/>
    <s v="yes"/>
    <s v="No"/>
    <s v="Yes"/>
    <n v="1"/>
    <x v="1"/>
    <n v="1"/>
    <s v="Yes"/>
    <s v="No"/>
    <s v="Obesity"/>
    <s v="Prediabetes"/>
  </r>
  <r>
    <s v="Id908"/>
    <n v="33.880000000000003"/>
    <n v="10.78"/>
    <s v="yes"/>
    <s v="No"/>
    <s v="No"/>
    <s v="No major surgery"/>
    <x v="1"/>
    <n v="0"/>
    <s v="Yes"/>
    <s v="No"/>
    <s v="Obesity"/>
    <s v="Diabetes"/>
  </r>
  <r>
    <s v="Id909"/>
    <n v="32.01"/>
    <n v="5.08"/>
    <s v="yes"/>
    <s v="No"/>
    <s v="No"/>
    <n v="1"/>
    <x v="1"/>
    <n v="1"/>
    <s v="Yes"/>
    <s v="No"/>
    <s v="Obesity"/>
    <s v="Normal"/>
  </r>
  <r>
    <s v="Id91"/>
    <n v="39.049999999999997"/>
    <n v="6.06"/>
    <s v="No"/>
    <s v="No"/>
    <s v="No"/>
    <n v="1"/>
    <x v="0"/>
    <n v="1"/>
    <s v="No"/>
    <s v="Yes"/>
    <s v="Obesity"/>
    <s v="Prediabetes"/>
  </r>
  <r>
    <s v="Id910"/>
    <n v="33.630000000000003"/>
    <n v="11.39"/>
    <s v="No"/>
    <s v="No"/>
    <s v="No"/>
    <s v="No major surgery"/>
    <x v="1"/>
    <n v="0"/>
    <s v="No"/>
    <s v="No"/>
    <s v="Obesity"/>
    <s v="Diabetes"/>
  </r>
  <r>
    <s v="Id911"/>
    <n v="34.865000000000002"/>
    <n v="5.35"/>
    <s v="yes"/>
    <s v="No"/>
    <s v="No"/>
    <n v="1"/>
    <x v="1"/>
    <n v="1"/>
    <s v="Yes"/>
    <s v="No"/>
    <s v="Obesity"/>
    <s v="Normal"/>
  </r>
  <r>
    <s v="Id912"/>
    <n v="43.11"/>
    <n v="5.6"/>
    <s v="No"/>
    <s v="No"/>
    <s v="No"/>
    <s v="No major surgery"/>
    <x v="1"/>
    <n v="0"/>
    <s v="No"/>
    <s v="No"/>
    <s v="Obesity"/>
    <s v="Normal"/>
  </r>
  <r>
    <s v="Id913"/>
    <n v="30.305"/>
    <n v="4.2699999999999996"/>
    <s v="yes"/>
    <s v="No"/>
    <s v="No"/>
    <n v="1"/>
    <x v="1"/>
    <n v="1"/>
    <s v="Yes"/>
    <s v="No"/>
    <s v="Obesity"/>
    <s v="Normal"/>
  </r>
  <r>
    <s v="Id914"/>
    <n v="25.175000000000001"/>
    <n v="5.57"/>
    <s v="yes"/>
    <s v="No"/>
    <s v="No"/>
    <n v="1"/>
    <x v="1"/>
    <n v="1"/>
    <s v="Yes"/>
    <s v="No"/>
    <s v="OverWeight"/>
    <s v="Normal"/>
  </r>
  <r>
    <s v="Id915"/>
    <n v="26.8"/>
    <n v="5.68"/>
    <s v="yes"/>
    <s v="No"/>
    <s v="No"/>
    <n v="1"/>
    <x v="1"/>
    <n v="1"/>
    <s v="Yes"/>
    <s v="No"/>
    <s v="OverWeight"/>
    <s v="Normal"/>
  </r>
  <r>
    <s v="Id916"/>
    <n v="21.78"/>
    <n v="5.3"/>
    <s v="No"/>
    <s v="yes"/>
    <s v="No"/>
    <n v="1"/>
    <x v="1"/>
    <n v="1"/>
    <s v="No"/>
    <s v="No"/>
    <s v="NormalWeight"/>
    <s v="Normal"/>
  </r>
  <r>
    <s v="Id917"/>
    <n v="30.14"/>
    <n v="9.4499999999999993"/>
    <s v="yes"/>
    <s v="No"/>
    <s v="No"/>
    <s v="No major surgery"/>
    <x v="1"/>
    <n v="0"/>
    <s v="Yes"/>
    <s v="No"/>
    <s v="Obesity"/>
    <s v="Diabetes"/>
  </r>
  <r>
    <s v="Id918"/>
    <n v="29.7"/>
    <n v="6.79"/>
    <s v="yes"/>
    <s v="No"/>
    <s v="No"/>
    <s v="No major surgery"/>
    <x v="1"/>
    <n v="0"/>
    <s v="Yes"/>
    <s v="No"/>
    <s v="OverWeight"/>
    <s v="Diabetes"/>
  </r>
  <r>
    <s v="Id919"/>
    <n v="32.395000000000003"/>
    <n v="11.1"/>
    <s v="yes"/>
    <s v="No"/>
    <s v="No"/>
    <s v="No major surgery"/>
    <x v="1"/>
    <n v="0"/>
    <s v="Yes"/>
    <s v="No"/>
    <s v="Obesity"/>
    <s v="Diabetes"/>
  </r>
  <r>
    <s v="Id92"/>
    <n v="42.75"/>
    <n v="4.22"/>
    <s v="No"/>
    <s v="No"/>
    <s v="No"/>
    <s v="No major surgery"/>
    <x v="0"/>
    <n v="0"/>
    <s v="No"/>
    <s v="Yes"/>
    <s v="Obesity"/>
    <s v="Normal"/>
  </r>
  <r>
    <s v="Id920"/>
    <n v="36.64"/>
    <n v="7.26"/>
    <s v="No"/>
    <s v="No"/>
    <s v="No"/>
    <s v="No major surgery"/>
    <x v="1"/>
    <n v="0"/>
    <s v="No"/>
    <s v="No"/>
    <s v="Obesity"/>
    <s v="Diabetes"/>
  </r>
  <r>
    <s v="Id921"/>
    <n v="39.049999999999997"/>
    <n v="5.27"/>
    <s v="yes"/>
    <s v="No"/>
    <s v="No"/>
    <n v="1"/>
    <x v="1"/>
    <n v="1"/>
    <s v="Yes"/>
    <s v="No"/>
    <s v="Obesity"/>
    <s v="Normal"/>
  </r>
  <r>
    <s v="Id922"/>
    <n v="33.1"/>
    <n v="5.46"/>
    <s v="yes"/>
    <s v="No"/>
    <s v="No"/>
    <n v="1"/>
    <x v="1"/>
    <n v="1"/>
    <s v="Yes"/>
    <s v="No"/>
    <s v="Obesity"/>
    <s v="Normal"/>
  </r>
  <r>
    <s v="Id923"/>
    <n v="31.824999999999999"/>
    <n v="8.1300000000000008"/>
    <s v="No"/>
    <s v="No"/>
    <s v="No"/>
    <s v="No major surgery"/>
    <x v="1"/>
    <n v="0"/>
    <s v="No"/>
    <s v="No"/>
    <s v="Obesity"/>
    <s v="Diabetes"/>
  </r>
  <r>
    <s v="Id924"/>
    <n v="29"/>
    <n v="4.25"/>
    <s v="yes"/>
    <s v="No"/>
    <s v="No"/>
    <n v="1"/>
    <x v="1"/>
    <n v="1"/>
    <s v="Yes"/>
    <s v="No"/>
    <s v="OverWeight"/>
    <s v="Normal"/>
  </r>
  <r>
    <s v="Id925"/>
    <n v="30.495000000000001"/>
    <n v="8.68"/>
    <s v="No"/>
    <s v="No"/>
    <s v="No"/>
    <s v="No major surgery"/>
    <x v="1"/>
    <n v="0"/>
    <s v="No"/>
    <s v="No"/>
    <s v="Obesity"/>
    <s v="Diabetes"/>
  </r>
  <r>
    <s v="Id926"/>
    <n v="25.2"/>
    <n v="6.25"/>
    <s v="yes"/>
    <s v="No"/>
    <s v="No"/>
    <n v="1"/>
    <x v="1"/>
    <n v="1"/>
    <s v="Yes"/>
    <s v="No"/>
    <s v="OverWeight"/>
    <s v="Prediabetes"/>
  </r>
  <r>
    <s v="Id927"/>
    <n v="22.77"/>
    <n v="4.47"/>
    <s v="yes"/>
    <s v="No"/>
    <s v="No"/>
    <n v="1"/>
    <x v="1"/>
    <n v="1"/>
    <s v="Yes"/>
    <s v="No"/>
    <s v="NormalWeight"/>
    <s v="Normal"/>
  </r>
  <r>
    <s v="Id928"/>
    <n v="23.18"/>
    <n v="8.31"/>
    <s v="No"/>
    <s v="No"/>
    <s v="No"/>
    <s v="No major surgery"/>
    <x v="1"/>
    <n v="0"/>
    <s v="No"/>
    <s v="No"/>
    <s v="NormalWeight"/>
    <s v="Diabetes"/>
  </r>
  <r>
    <s v="Id929"/>
    <n v="35.409999999999997"/>
    <n v="5.68"/>
    <s v="No"/>
    <s v="No"/>
    <s v="No"/>
    <s v="No major surgery"/>
    <x v="1"/>
    <n v="0"/>
    <s v="No"/>
    <s v="No"/>
    <s v="Obesity"/>
    <s v="Normal"/>
  </r>
  <r>
    <s v="Id93"/>
    <n v="50.58"/>
    <n v="5.12"/>
    <s v="No"/>
    <s v="No"/>
    <s v="No"/>
    <n v="2"/>
    <x v="0"/>
    <n v="2"/>
    <s v="No"/>
    <s v="Yes"/>
    <s v="Obesity"/>
    <s v="Normal"/>
  </r>
  <r>
    <s v="Id930"/>
    <n v="32.11"/>
    <n v="4.75"/>
    <s v="yes"/>
    <s v="No"/>
    <s v="No"/>
    <n v="2"/>
    <x v="1"/>
    <n v="2"/>
    <s v="Yes"/>
    <s v="No"/>
    <s v="Obesity"/>
    <s v="Normal"/>
  </r>
  <r>
    <s v="Id931"/>
    <n v="34.479999999999997"/>
    <n v="6.31"/>
    <s v="No"/>
    <s v="No"/>
    <s v="Yes"/>
    <n v="1"/>
    <x v="1"/>
    <n v="1"/>
    <s v="No"/>
    <s v="No"/>
    <s v="Obesity"/>
    <s v="Prediabetes"/>
  </r>
  <r>
    <s v="Id932"/>
    <n v="34.39"/>
    <n v="6.28"/>
    <s v="yes"/>
    <s v="No"/>
    <s v="No"/>
    <n v="1"/>
    <x v="1"/>
    <n v="1"/>
    <s v="Yes"/>
    <s v="No"/>
    <s v="Obesity"/>
    <s v="Prediabetes"/>
  </r>
  <r>
    <s v="Id933"/>
    <n v="26.4"/>
    <n v="9.2899999999999991"/>
    <s v="yes"/>
    <s v="No"/>
    <s v="Yes"/>
    <n v="1"/>
    <x v="1"/>
    <n v="1"/>
    <s v="Yes"/>
    <s v="No"/>
    <s v="OverWeight"/>
    <s v="Diabetes"/>
  </r>
  <r>
    <s v="Id934"/>
    <n v="28.1"/>
    <n v="5.79"/>
    <s v="yes"/>
    <s v="No"/>
    <s v="Yes"/>
    <n v="1"/>
    <x v="1"/>
    <n v="1"/>
    <s v="Yes"/>
    <s v="No"/>
    <s v="OverWeight"/>
    <s v="Prediabetes"/>
  </r>
  <r>
    <s v="Id935"/>
    <n v="27"/>
    <n v="4.54"/>
    <s v="yes"/>
    <s v="No"/>
    <s v="No"/>
    <n v="1"/>
    <x v="1"/>
    <n v="1"/>
    <s v="Yes"/>
    <s v="No"/>
    <s v="OverWeight"/>
    <s v="Normal"/>
  </r>
  <r>
    <s v="Id936"/>
    <n v="28.594999999999999"/>
    <n v="4.68"/>
    <s v="yes"/>
    <s v="No"/>
    <s v="No"/>
    <n v="1"/>
    <x v="1"/>
    <n v="1"/>
    <s v="Yes"/>
    <s v="No"/>
    <s v="OverWeight"/>
    <s v="Normal"/>
  </r>
  <r>
    <s v="Id937"/>
    <n v="36.799999999999997"/>
    <n v="5.88"/>
    <s v="No"/>
    <s v="No"/>
    <s v="No"/>
    <n v="1"/>
    <x v="1"/>
    <n v="1"/>
    <s v="No"/>
    <s v="No"/>
    <s v="Obesity"/>
    <s v="Prediabetes"/>
  </r>
  <r>
    <s v="Id938"/>
    <n v="23.75"/>
    <n v="5.42"/>
    <s v="yes"/>
    <s v="No"/>
    <s v="Yes"/>
    <n v="1"/>
    <x v="1"/>
    <n v="1"/>
    <s v="Yes"/>
    <s v="No"/>
    <s v="NormalWeight"/>
    <s v="Normal"/>
  </r>
  <r>
    <s v="Id939"/>
    <n v="35.619999999999997"/>
    <n v="4.16"/>
    <s v="No"/>
    <s v="No"/>
    <s v="No"/>
    <s v="No major surgery"/>
    <x v="1"/>
    <n v="0"/>
    <s v="No"/>
    <s v="No"/>
    <s v="Obesity"/>
    <s v="Normal"/>
  </r>
  <r>
    <s v="Id94"/>
    <n v="30.495000000000001"/>
    <n v="4.57"/>
    <s v="yes"/>
    <s v="No"/>
    <s v="No"/>
    <s v="No major surgery"/>
    <x v="0"/>
    <n v="0"/>
    <s v="Yes"/>
    <s v="Yes"/>
    <s v="Obesity"/>
    <s v="Normal"/>
  </r>
  <r>
    <s v="Id940"/>
    <n v="30.69"/>
    <n v="7.05"/>
    <s v="yes"/>
    <s v="No"/>
    <s v="No"/>
    <n v="2"/>
    <x v="1"/>
    <n v="2"/>
    <s v="Yes"/>
    <s v="No"/>
    <s v="Obesity"/>
    <s v="Diabetes"/>
  </r>
  <r>
    <s v="Id941"/>
    <n v="35.799999999999997"/>
    <n v="5.63"/>
    <s v="yes"/>
    <s v="No"/>
    <s v="No"/>
    <n v="2"/>
    <x v="1"/>
    <n v="2"/>
    <s v="Yes"/>
    <s v="No"/>
    <s v="Obesity"/>
    <s v="Normal"/>
  </r>
  <r>
    <s v="Id942"/>
    <n v="28.785"/>
    <n v="4.24"/>
    <s v="yes"/>
    <s v="No"/>
    <s v="No"/>
    <n v="2"/>
    <x v="1"/>
    <n v="2"/>
    <s v="Yes"/>
    <s v="No"/>
    <s v="OverWeight"/>
    <s v="Normal"/>
  </r>
  <r>
    <s v="Id943"/>
    <n v="28.594999999999999"/>
    <n v="4.96"/>
    <s v="yes"/>
    <s v="No"/>
    <s v="No"/>
    <n v="2"/>
    <x v="1"/>
    <n v="2"/>
    <s v="Yes"/>
    <s v="No"/>
    <s v="OverWeight"/>
    <s v="Normal"/>
  </r>
  <r>
    <s v="Id944"/>
    <n v="48.75"/>
    <n v="4.34"/>
    <s v="No"/>
    <s v="No"/>
    <s v="No"/>
    <s v="No major surgery"/>
    <x v="1"/>
    <n v="0"/>
    <s v="No"/>
    <s v="No"/>
    <s v="Obesity"/>
    <s v="Normal"/>
  </r>
  <r>
    <s v="Id945"/>
    <n v="28.31"/>
    <n v="5.43"/>
    <s v="yes"/>
    <s v="No"/>
    <s v="No"/>
    <n v="2"/>
    <x v="1"/>
    <n v="2"/>
    <s v="Yes"/>
    <s v="No"/>
    <s v="OverWeight"/>
    <s v="Normal"/>
  </r>
  <r>
    <s v="Id946"/>
    <n v="38.39"/>
    <n v="8.33"/>
    <s v="yes"/>
    <s v="No"/>
    <s v="No"/>
    <n v="1"/>
    <x v="1"/>
    <n v="1"/>
    <s v="Yes"/>
    <s v="No"/>
    <s v="Obesity"/>
    <s v="Diabetes"/>
  </r>
  <r>
    <s v="Id947"/>
    <n v="25.87"/>
    <n v="5.63"/>
    <s v="yes"/>
    <s v="No"/>
    <s v="No"/>
    <n v="1"/>
    <x v="1"/>
    <n v="1"/>
    <s v="Yes"/>
    <s v="No"/>
    <s v="OverWeight"/>
    <s v="Normal"/>
  </r>
  <r>
    <s v="Id948"/>
    <n v="43.7"/>
    <n v="7.23"/>
    <s v="No"/>
    <s v="No"/>
    <s v="No"/>
    <s v="No major surgery"/>
    <x v="1"/>
    <n v="0"/>
    <s v="No"/>
    <s v="No"/>
    <s v="Obesity"/>
    <s v="Diabetes"/>
  </r>
  <r>
    <s v="Id949"/>
    <n v="40.945"/>
    <n v="10.57"/>
    <s v="No"/>
    <s v="No"/>
    <s v="No"/>
    <s v="No major surgery"/>
    <x v="1"/>
    <n v="0"/>
    <s v="No"/>
    <s v="No"/>
    <s v="Obesity"/>
    <s v="Diabetes"/>
  </r>
  <r>
    <s v="Id95"/>
    <n v="48.31"/>
    <n v="9.58"/>
    <s v="yes"/>
    <s v="No"/>
    <s v="No"/>
    <n v="2"/>
    <x v="0"/>
    <n v="2"/>
    <s v="Yes"/>
    <s v="Yes"/>
    <s v="Obesity"/>
    <s v="Diabetes"/>
  </r>
  <r>
    <s v="Id950"/>
    <n v="27.94"/>
    <n v="7.92"/>
    <s v="No"/>
    <s v="No"/>
    <s v="No"/>
    <s v="No major surgery"/>
    <x v="1"/>
    <n v="0"/>
    <s v="No"/>
    <s v="No"/>
    <s v="OverWeight"/>
    <s v="Diabetes"/>
  </r>
  <r>
    <s v="Id951"/>
    <n v="31.9"/>
    <n v="10.119999999999999"/>
    <s v="No"/>
    <s v="No"/>
    <s v="No"/>
    <n v="2"/>
    <x v="1"/>
    <n v="2"/>
    <s v="No"/>
    <s v="No"/>
    <s v="Obesity"/>
    <s v="Diabetes"/>
  </r>
  <r>
    <s v="Id952"/>
    <n v="31.64"/>
    <n v="7.91"/>
    <s v="No"/>
    <s v="No"/>
    <s v="No"/>
    <s v="No major surgery"/>
    <x v="1"/>
    <n v="0"/>
    <s v="No"/>
    <s v="No"/>
    <s v="Obesity"/>
    <s v="Diabetes"/>
  </r>
  <r>
    <s v="Id953"/>
    <n v="46.7"/>
    <n v="10.9"/>
    <s v="No"/>
    <s v="No"/>
    <s v="No"/>
    <s v="No major surgery"/>
    <x v="1"/>
    <n v="0"/>
    <s v="No"/>
    <s v="No"/>
    <s v="Obesity"/>
    <s v="Diabetes"/>
  </r>
  <r>
    <s v="Id954"/>
    <n v="18.335000000000001"/>
    <n v="11.83"/>
    <s v="No"/>
    <s v="No"/>
    <s v="No"/>
    <s v="No major surgery"/>
    <x v="1"/>
    <n v="0"/>
    <s v="No"/>
    <s v="No"/>
    <s v="Underweight"/>
    <s v="Diabetes"/>
  </r>
  <r>
    <s v="Id955"/>
    <n v="31.24"/>
    <n v="7.42"/>
    <s v="yes"/>
    <s v="No"/>
    <s v="No"/>
    <n v="2"/>
    <x v="1"/>
    <n v="2"/>
    <s v="Yes"/>
    <s v="No"/>
    <s v="Obesity"/>
    <s v="Diabetes"/>
  </r>
  <r>
    <s v="Id956"/>
    <n v="39.22"/>
    <n v="5.62"/>
    <s v="yes"/>
    <s v="No"/>
    <s v="No"/>
    <n v="1"/>
    <x v="1"/>
    <n v="1"/>
    <s v="Yes"/>
    <s v="No"/>
    <s v="Obesity"/>
    <s v="Normal"/>
  </r>
  <r>
    <s v="Id957"/>
    <n v="24.414999999999999"/>
    <n v="7.16"/>
    <s v="No"/>
    <s v="No"/>
    <s v="No"/>
    <s v="No major surgery"/>
    <x v="1"/>
    <n v="0"/>
    <s v="No"/>
    <s v="No"/>
    <s v="NormalWeight"/>
    <s v="Diabetes"/>
  </r>
  <r>
    <s v="Id958"/>
    <n v="32.299999999999997"/>
    <n v="9.89"/>
    <s v="No"/>
    <s v="No"/>
    <s v="No"/>
    <s v="No major surgery"/>
    <x v="1"/>
    <n v="0"/>
    <s v="No"/>
    <s v="No"/>
    <s v="Obesity"/>
    <s v="Diabetes"/>
  </r>
  <r>
    <s v="Id959"/>
    <n v="39.94"/>
    <n v="5.14"/>
    <s v="No"/>
    <s v="No"/>
    <s v="No"/>
    <s v="No major surgery"/>
    <x v="1"/>
    <n v="0"/>
    <s v="No"/>
    <s v="No"/>
    <s v="Obesity"/>
    <s v="Normal"/>
  </r>
  <r>
    <s v="Id96"/>
    <n v="48.99"/>
    <n v="9.7799999999999994"/>
    <s v="yes"/>
    <s v="No"/>
    <s v="No"/>
    <n v="1"/>
    <x v="0"/>
    <n v="1"/>
    <s v="Yes"/>
    <s v="Yes"/>
    <s v="Obesity"/>
    <s v="Diabetes"/>
  </r>
  <r>
    <s v="Id960"/>
    <n v="30"/>
    <n v="5.61"/>
    <s v="yes"/>
    <s v="No"/>
    <s v="Yes"/>
    <n v="1"/>
    <x v="1"/>
    <n v="1"/>
    <s v="Yes"/>
    <s v="No"/>
    <s v="OverWeight"/>
    <s v="Normal"/>
  </r>
  <r>
    <s v="Id961"/>
    <n v="35.340000000000003"/>
    <n v="5.51"/>
    <s v="yes"/>
    <s v="No"/>
    <s v="Yes"/>
    <n v="1"/>
    <x v="1"/>
    <n v="1"/>
    <s v="Yes"/>
    <s v="No"/>
    <s v="Obesity"/>
    <s v="Normal"/>
  </r>
  <r>
    <s v="Id962"/>
    <n v="32.204999999999998"/>
    <n v="8.3800000000000008"/>
    <s v="yes"/>
    <s v="No"/>
    <s v="No"/>
    <n v="2"/>
    <x v="1"/>
    <n v="2"/>
    <s v="Yes"/>
    <s v="No"/>
    <s v="Obesity"/>
    <s v="Diabetes"/>
  </r>
  <r>
    <s v="Id963"/>
    <n v="33.880000000000003"/>
    <n v="4.68"/>
    <s v="No"/>
    <s v="yes"/>
    <s v="No"/>
    <n v="1"/>
    <x v="1"/>
    <n v="1"/>
    <s v="No"/>
    <s v="No"/>
    <s v="Obesity"/>
    <s v="Normal"/>
  </r>
  <r>
    <s v="Id964"/>
    <n v="26.63"/>
    <n v="4.3600000000000003"/>
    <s v="yes"/>
    <s v="No"/>
    <s v="No"/>
    <n v="2"/>
    <x v="1"/>
    <n v="2"/>
    <s v="Yes"/>
    <s v="No"/>
    <s v="OverWeight"/>
    <s v="Normal"/>
  </r>
  <r>
    <s v="Id965"/>
    <n v="28.7"/>
    <n v="7.74"/>
    <s v="No"/>
    <s v="No"/>
    <s v="No"/>
    <s v="No major surgery"/>
    <x v="1"/>
    <n v="0"/>
    <s v="No"/>
    <s v="No"/>
    <s v="OverWeight"/>
    <s v="Diabetes"/>
  </r>
  <r>
    <s v="Id966"/>
    <n v="25.65"/>
    <n v="4.05"/>
    <s v="yes"/>
    <s v="No"/>
    <s v="No"/>
    <n v="2"/>
    <x v="1"/>
    <n v="2"/>
    <s v="Yes"/>
    <s v="No"/>
    <s v="OverWeight"/>
    <s v="Normal"/>
  </r>
  <r>
    <s v="Id967"/>
    <n v="36.384999999999998"/>
    <n v="11.49"/>
    <s v="No"/>
    <s v="No"/>
    <s v="No"/>
    <s v="No major surgery"/>
    <x v="1"/>
    <n v="0"/>
    <s v="No"/>
    <s v="No"/>
    <s v="Obesity"/>
    <s v="Diabetes"/>
  </r>
  <r>
    <s v="Id968"/>
    <n v="34.69"/>
    <n v="5.65"/>
    <s v="No"/>
    <s v="No"/>
    <s v="No"/>
    <s v="No major surgery"/>
    <x v="1"/>
    <n v="0"/>
    <s v="No"/>
    <s v="No"/>
    <s v="Obesity"/>
    <s v="Normal"/>
  </r>
  <r>
    <s v="Id969"/>
    <n v="37.68"/>
    <n v="4.29"/>
    <s v="yes"/>
    <s v="No"/>
    <s v="No"/>
    <s v="No major surgery"/>
    <x v="1"/>
    <n v="0"/>
    <s v="Yes"/>
    <s v="No"/>
    <s v="Obesity"/>
    <s v="Normal"/>
  </r>
  <r>
    <s v="Id97"/>
    <n v="38.39"/>
    <n v="4.1100000000000003"/>
    <s v="yes"/>
    <s v="No"/>
    <s v="No"/>
    <s v="No major surgery"/>
    <x v="0"/>
    <n v="0"/>
    <s v="Yes"/>
    <s v="Yes"/>
    <s v="Obesity"/>
    <s v="Normal"/>
  </r>
  <r>
    <s v="Id970"/>
    <n v="35.49"/>
    <n v="4.74"/>
    <s v="yes"/>
    <s v="No"/>
    <s v="Yes"/>
    <n v="1"/>
    <x v="1"/>
    <n v="1"/>
    <s v="Yes"/>
    <s v="No"/>
    <s v="Obesity"/>
    <s v="Normal"/>
  </r>
  <r>
    <s v="Id971"/>
    <n v="44.7"/>
    <n v="7.6"/>
    <s v="yes"/>
    <s v="No"/>
    <s v="No"/>
    <n v="2"/>
    <x v="1"/>
    <n v="2"/>
    <s v="Yes"/>
    <s v="No"/>
    <s v="Obesity"/>
    <s v="Diabetes"/>
  </r>
  <r>
    <s v="Id972"/>
    <n v="38.380000000000003"/>
    <n v="8.5"/>
    <s v="yes"/>
    <s v="No"/>
    <s v="No"/>
    <n v="2"/>
    <x v="1"/>
    <n v="2"/>
    <s v="Yes"/>
    <s v="No"/>
    <s v="Obesity"/>
    <s v="Diabetes"/>
  </r>
  <r>
    <s v="Id973"/>
    <n v="35.244999999999997"/>
    <n v="11.22"/>
    <s v="yes"/>
    <s v="No"/>
    <s v="No"/>
    <s v="No major surgery"/>
    <x v="1"/>
    <n v="0"/>
    <s v="Yes"/>
    <s v="No"/>
    <s v="Obesity"/>
    <s v="Diabetes"/>
  </r>
  <r>
    <s v="Id974"/>
    <n v="49.84"/>
    <n v="5.0999999999999996"/>
    <s v="yes"/>
    <s v="No"/>
    <s v="Yes"/>
    <n v="1"/>
    <x v="1"/>
    <n v="1"/>
    <s v="Yes"/>
    <s v="No"/>
    <s v="Obesity"/>
    <s v="Normal"/>
  </r>
  <r>
    <s v="Id975"/>
    <n v="49.06"/>
    <n v="5.43"/>
    <s v="yes"/>
    <s v="No"/>
    <s v="No"/>
    <n v="1"/>
    <x v="1"/>
    <n v="1"/>
    <s v="Yes"/>
    <s v="No"/>
    <s v="Obesity"/>
    <s v="Normal"/>
  </r>
  <r>
    <s v="Id976"/>
    <n v="30.88"/>
    <n v="5.82"/>
    <s v="No"/>
    <s v="No"/>
    <s v="No"/>
    <n v="2"/>
    <x v="1"/>
    <n v="2"/>
    <s v="No"/>
    <s v="No"/>
    <s v="Obesity"/>
    <s v="Prediabetes"/>
  </r>
  <r>
    <s v="Id977"/>
    <n v="33.35"/>
    <n v="6.05"/>
    <s v="No"/>
    <s v="No"/>
    <s v="Yes"/>
    <n v="1"/>
    <x v="1"/>
    <n v="1"/>
    <s v="No"/>
    <s v="No"/>
    <s v="Obesity"/>
    <s v="Prediabetes"/>
  </r>
  <r>
    <s v="Id978"/>
    <n v="38"/>
    <n v="6.38"/>
    <s v="yes"/>
    <s v="No"/>
    <s v="No"/>
    <n v="1"/>
    <x v="1"/>
    <n v="1"/>
    <s v="Yes"/>
    <s v="No"/>
    <s v="Obesity"/>
    <s v="Prediabetes"/>
  </r>
  <r>
    <s v="Id979"/>
    <n v="36.08"/>
    <n v="5.73"/>
    <s v="yes"/>
    <s v="No"/>
    <s v="No"/>
    <n v="1"/>
    <x v="1"/>
    <n v="1"/>
    <s v="Yes"/>
    <s v="No"/>
    <s v="Obesity"/>
    <s v="Prediabetes"/>
  </r>
  <r>
    <s v="Id98"/>
    <n v="44.34"/>
    <n v="4.0199999999999996"/>
    <s v="yes"/>
    <s v="No"/>
    <s v="No"/>
    <n v="2"/>
    <x v="0"/>
    <n v="2"/>
    <s v="Yes"/>
    <s v="Yes"/>
    <s v="Obesity"/>
    <s v="Normal"/>
  </r>
  <r>
    <s v="Id980"/>
    <n v="35.700000000000003"/>
    <n v="5.47"/>
    <s v="yes"/>
    <s v="No"/>
    <s v="No"/>
    <n v="1"/>
    <x v="1"/>
    <n v="1"/>
    <s v="Yes"/>
    <s v="No"/>
    <s v="Obesity"/>
    <s v="Normal"/>
  </r>
  <r>
    <s v="Id981"/>
    <n v="34.01"/>
    <n v="11.3"/>
    <s v="No"/>
    <s v="No"/>
    <s v="No"/>
    <s v="No major surgery"/>
    <x v="1"/>
    <n v="0"/>
    <s v="No"/>
    <s v="No"/>
    <s v="Obesity"/>
    <s v="Diabetes"/>
  </r>
  <r>
    <s v="Id982"/>
    <n v="31.54"/>
    <n v="6.72"/>
    <s v="No"/>
    <s v="No"/>
    <s v="No"/>
    <s v="No major surgery"/>
    <x v="1"/>
    <n v="0"/>
    <s v="No"/>
    <s v="No"/>
    <s v="Obesity"/>
    <s v="Diabetes"/>
  </r>
  <r>
    <s v="Id983"/>
    <n v="23.3"/>
    <n v="5.36"/>
    <s v="yes"/>
    <s v="No"/>
    <s v="No"/>
    <n v="1"/>
    <x v="1"/>
    <n v="1"/>
    <s v="Yes"/>
    <s v="No"/>
    <s v="NormalWeight"/>
    <s v="Normal"/>
  </r>
  <r>
    <s v="Id984"/>
    <n v="27.75"/>
    <n v="9.8800000000000008"/>
    <s v="No"/>
    <s v="No"/>
    <s v="No"/>
    <s v="No major surgery"/>
    <x v="1"/>
    <n v="0"/>
    <s v="No"/>
    <s v="No"/>
    <s v="OverWeight"/>
    <s v="Diabetes"/>
  </r>
  <r>
    <s v="Id985"/>
    <n v="42.46"/>
    <n v="4.1100000000000003"/>
    <s v="No"/>
    <s v="No"/>
    <s v="No"/>
    <s v="No major surgery"/>
    <x v="1"/>
    <n v="0"/>
    <s v="No"/>
    <s v="No"/>
    <s v="Obesity"/>
    <s v="Normal"/>
  </r>
  <r>
    <s v="Id986"/>
    <n v="54.47"/>
    <n v="7.48"/>
    <s v="No"/>
    <s v="No"/>
    <s v="No"/>
    <s v="No major surgery"/>
    <x v="1"/>
    <n v="0"/>
    <s v="No"/>
    <s v="No"/>
    <s v="Obesity"/>
    <s v="Diabetes"/>
  </r>
  <r>
    <s v="Id987"/>
    <n v="24.93"/>
    <n v="9.18"/>
    <s v="yes"/>
    <s v="No"/>
    <s v="Yes"/>
    <n v="1"/>
    <x v="1"/>
    <n v="1"/>
    <s v="Yes"/>
    <s v="No"/>
    <s v="NormalWeight"/>
    <s v="Diabetes"/>
  </r>
  <r>
    <s v="Id988"/>
    <n v="48.12"/>
    <n v="4.51"/>
    <s v="yes"/>
    <s v="No"/>
    <s v="No"/>
    <n v="1"/>
    <x v="1"/>
    <n v="1"/>
    <s v="Yes"/>
    <s v="No"/>
    <s v="Obesity"/>
    <s v="Normal"/>
  </r>
  <r>
    <s v="Id989"/>
    <n v="24.91"/>
    <n v="7.33"/>
    <s v="yes"/>
    <s v="No"/>
    <s v="Yes"/>
    <n v="1"/>
    <x v="1"/>
    <n v="1"/>
    <s v="Yes"/>
    <s v="No"/>
    <s v="NormalWeight"/>
    <s v="Diabetes"/>
  </r>
  <r>
    <s v="Id99"/>
    <n v="41.51"/>
    <n v="6.92"/>
    <s v="No"/>
    <s v="No"/>
    <s v="No"/>
    <s v="No major surgery"/>
    <x v="0"/>
    <n v="0"/>
    <s v="No"/>
    <s v="Yes"/>
    <s v="Obesity"/>
    <s v="Diabetes"/>
  </r>
  <r>
    <s v="Id990"/>
    <n v="27.645"/>
    <n v="10.56"/>
    <s v="No"/>
    <s v="No"/>
    <s v="No"/>
    <s v="No major surgery"/>
    <x v="1"/>
    <n v="0"/>
    <s v="No"/>
    <s v="No"/>
    <s v="OverWeight"/>
    <s v="Diabetes"/>
  </r>
  <r>
    <s v="Id991"/>
    <n v="33.700000000000003"/>
    <n v="4.01"/>
    <s v="No"/>
    <s v="No"/>
    <s v="No"/>
    <n v="2"/>
    <x v="1"/>
    <n v="2"/>
    <s v="No"/>
    <s v="No"/>
    <s v="Obesity"/>
    <s v="Normal"/>
  </r>
  <r>
    <s v="Id992"/>
    <n v="38.93"/>
    <n v="5.64"/>
    <s v="yes"/>
    <s v="No"/>
    <s v="No"/>
    <n v="1"/>
    <x v="1"/>
    <n v="1"/>
    <s v="Yes"/>
    <s v="No"/>
    <s v="Obesity"/>
    <s v="Normal"/>
  </r>
  <r>
    <s v="Id993"/>
    <n v="32.774999999999999"/>
    <n v="8.02"/>
    <s v="yes"/>
    <s v="No"/>
    <s v="No"/>
    <n v="2"/>
    <x v="1"/>
    <n v="2"/>
    <s v="Yes"/>
    <s v="No"/>
    <s v="Obesity"/>
    <s v="Diabetes"/>
  </r>
  <r>
    <s v="Id994"/>
    <n v="29.83"/>
    <n v="7.2"/>
    <s v="yes"/>
    <s v="No"/>
    <s v="No"/>
    <s v="No major surgery"/>
    <x v="1"/>
    <n v="0"/>
    <s v="Yes"/>
    <s v="No"/>
    <s v="OverWeight"/>
    <s v="Diabetes"/>
  </r>
  <r>
    <s v="Id995"/>
    <n v="28.31"/>
    <n v="4.55"/>
    <s v="No"/>
    <s v="yes"/>
    <s v="No"/>
    <n v="1"/>
    <x v="1"/>
    <n v="1"/>
    <s v="No"/>
    <s v="No"/>
    <s v="OverWeight"/>
    <s v="Normal"/>
  </r>
  <r>
    <s v="Id996"/>
    <n v="29.79"/>
    <n v="9.0299999999999994"/>
    <s v="No"/>
    <s v="No"/>
    <s v="No"/>
    <s v="No major surgery"/>
    <x v="1"/>
    <n v="0"/>
    <s v="No"/>
    <s v="No"/>
    <s v="OverWeight"/>
    <s v="Diabetes"/>
  </r>
  <r>
    <s v="Id997"/>
    <n v="36.6"/>
    <n v="5.2"/>
    <s v="yes"/>
    <s v="No"/>
    <s v="Yes"/>
    <n v="1"/>
    <x v="1"/>
    <n v="1"/>
    <s v="Yes"/>
    <s v="No"/>
    <s v="Obesity"/>
    <s v="Normal"/>
  </r>
  <r>
    <s v="Id998"/>
    <n v="35.93"/>
    <n v="8.3000000000000007"/>
    <s v="yes"/>
    <s v="No"/>
    <s v="No"/>
    <s v="No major surgery"/>
    <x v="1"/>
    <n v="0"/>
    <s v="Yes"/>
    <s v="No"/>
    <s v="Obesity"/>
    <s v="Diabetes"/>
  </r>
  <r>
    <s v="Id999"/>
    <n v="28.6"/>
    <n v="5.56"/>
    <s v="yes"/>
    <s v="No"/>
    <s v="Yes"/>
    <n v="1"/>
    <x v="1"/>
    <n v="1"/>
    <s v="Yes"/>
    <s v="No"/>
    <s v="OverWeight"/>
    <s v="Normal"/>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999"/>
    <s v="Id999"/>
    <n v="1969"/>
    <s v="Aug"/>
    <n v="20"/>
    <n v="3"/>
    <n v="11253.42"/>
    <x v="0"/>
    <x v="0"/>
    <s v="R1011"/>
    <s v="Aug"/>
    <n v="1969"/>
    <s v="tier - 3"/>
    <s v="tier - 1"/>
    <s v="R1011"/>
    <s v="20-Aug-1969"/>
    <n v="53"/>
  </r>
  <r>
    <s v="Id998"/>
    <s v="Id998"/>
    <n v="1981"/>
    <s v="Oct"/>
    <n v="2"/>
    <n v="1"/>
    <n v="11255.29"/>
    <x v="0"/>
    <x v="0"/>
    <s v="R1026"/>
    <s v="Oct"/>
    <n v="1981"/>
    <s v="tier - 3"/>
    <s v="tier - 1"/>
    <s v="R1026"/>
    <s v="2-Oct-1981"/>
    <n v="41"/>
  </r>
  <r>
    <s v="Id997"/>
    <s v="Id997"/>
    <n v="1969"/>
    <s v="Oct"/>
    <n v="11"/>
    <n v="3"/>
    <n v="11264.54"/>
    <x v="0"/>
    <x v="1"/>
    <s v="R1011"/>
    <s v="Oct"/>
    <n v="1969"/>
    <s v="tier - 3"/>
    <s v="tier - 2"/>
    <s v="R1011"/>
    <s v="11-Oct-1969"/>
    <n v="53"/>
  </r>
  <r>
    <s v="Id996"/>
    <s v="Id996"/>
    <n v="1971"/>
    <s v="Dec"/>
    <n v="26"/>
    <n v="0"/>
    <n v="11265.71"/>
    <x v="0"/>
    <x v="0"/>
    <s v="R1025"/>
    <s v="Dec"/>
    <n v="1971"/>
    <s v="tier - 3"/>
    <s v="tier - 1"/>
    <s v="R1025"/>
    <s v="26-Dec-1971"/>
    <n v="51"/>
  </r>
  <r>
    <s v="Id995"/>
    <s v="Id995"/>
    <n v="2004"/>
    <s v="Oct"/>
    <n v="4"/>
    <n v="1"/>
    <n v="11272.33"/>
    <x v="0"/>
    <x v="1"/>
    <s v="R1019"/>
    <s v="Oct"/>
    <n v="2004"/>
    <s v="tier - 3"/>
    <s v="tier - 2"/>
    <s v="R1019"/>
    <s v="4-Oct-2004"/>
    <n v="18"/>
  </r>
  <r>
    <s v="Id994"/>
    <s v="Id994"/>
    <n v="1967"/>
    <s v="Jun"/>
    <n v="14"/>
    <n v="0"/>
    <n v="11286.54"/>
    <x v="0"/>
    <x v="2"/>
    <s v="R1024"/>
    <s v="Jun"/>
    <n v="1967"/>
    <s v="tier - 3"/>
    <s v="tier - 3"/>
    <s v="R1024"/>
    <s v="14-Jun-1967"/>
    <n v="55"/>
  </r>
  <r>
    <s v="Id993"/>
    <s v="Id993"/>
    <n v="1970"/>
    <s v="Jun"/>
    <n v="22"/>
    <n v="3"/>
    <n v="11289.11"/>
    <x v="0"/>
    <x v="0"/>
    <s v="R1012"/>
    <s v="Jun"/>
    <n v="1970"/>
    <s v="tier - 3"/>
    <s v="tier - 1"/>
    <s v="R1012"/>
    <s v="22-Jun-1970"/>
    <n v="52"/>
  </r>
  <r>
    <s v="Id992"/>
    <s v="Id992"/>
    <n v="1988"/>
    <s v="Nov"/>
    <n v="14"/>
    <n v="3"/>
    <n v="11294.57"/>
    <x v="0"/>
    <x v="0"/>
    <s v="R1022"/>
    <s v="Nov"/>
    <n v="1988"/>
    <s v="tier - 3"/>
    <s v="tier - 1"/>
    <s v="R1022"/>
    <s v="14-Nov-1988"/>
    <n v="34"/>
  </r>
  <r>
    <s v="Id991"/>
    <s v="Id991"/>
    <n v="1972"/>
    <s v="Sep"/>
    <n v="25"/>
    <n v="4"/>
    <n v="11299.34"/>
    <x v="0"/>
    <x v="1"/>
    <s v="R1011"/>
    <s v="Sep"/>
    <n v="1972"/>
    <s v="tier - 3"/>
    <s v="tier - 2"/>
    <s v="R1011"/>
    <s v="25-Sep-1972"/>
    <n v="50"/>
  </r>
  <r>
    <s v="Id990"/>
    <s v="Id990"/>
    <n v="1968"/>
    <s v="Oct"/>
    <n v="6"/>
    <n v="1"/>
    <n v="11305.93"/>
    <x v="0"/>
    <x v="0"/>
    <s v="R1012"/>
    <s v="Oct"/>
    <n v="1968"/>
    <s v="tier - 3"/>
    <s v="tier - 1"/>
    <s v="R1012"/>
    <s v="6-Oct-1968"/>
    <n v="54"/>
  </r>
  <r>
    <s v="Id99"/>
    <s v="Id99"/>
    <n v="1962"/>
    <s v="Sep"/>
    <n v="4"/>
    <n v="0"/>
    <n v="40309.93"/>
    <x v="1"/>
    <x v="2"/>
    <s v="R1011"/>
    <s v="Sep"/>
    <n v="1962"/>
    <s v="tier - 1"/>
    <s v="tier - 3"/>
    <s v="R1011"/>
    <s v="4-Sep-1962"/>
    <n v="60"/>
  </r>
  <r>
    <s v="Id989"/>
    <s v="Id989"/>
    <n v="1963"/>
    <s v="Nov"/>
    <n v="22"/>
    <n v="0"/>
    <n v="11312.33"/>
    <x v="0"/>
    <x v="2"/>
    <s v="R1012"/>
    <s v="Nov"/>
    <n v="1963"/>
    <s v="tier - 3"/>
    <s v="tier - 3"/>
    <s v="R1012"/>
    <s v="22-Nov-1963"/>
    <n v="59"/>
  </r>
  <r>
    <s v="Id988"/>
    <s v="Id988"/>
    <n v="1995"/>
    <s v="Dec"/>
    <n v="10"/>
    <n v="0"/>
    <n v="11318.57"/>
    <x v="0"/>
    <x v="1"/>
    <s v="R1026"/>
    <s v="Dec"/>
    <n v="1995"/>
    <s v="tier - 3"/>
    <s v="tier - 2"/>
    <s v="R1026"/>
    <s v="10-Dec-1995"/>
    <n v="27"/>
  </r>
  <r>
    <s v="Id987"/>
    <s v="Id987"/>
    <n v="1963"/>
    <s v="Jul"/>
    <n v="11"/>
    <n v="0"/>
    <n v="11319.12"/>
    <x v="0"/>
    <x v="0"/>
    <s v="R1012"/>
    <s v="Jul"/>
    <n v="1963"/>
    <s v="tier - 3"/>
    <s v="tier - 1"/>
    <s v="R1012"/>
    <s v="11-Jul-1963"/>
    <n v="59"/>
  </r>
  <r>
    <s v="Id986"/>
    <s v="Id986"/>
    <n v="2002"/>
    <s v="Sep"/>
    <n v="20"/>
    <n v="0"/>
    <n v="11321.49"/>
    <x v="0"/>
    <x v="2"/>
    <s v="R1012"/>
    <s v="Sep"/>
    <n v="2002"/>
    <s v="tier - 3"/>
    <s v="tier - 3"/>
    <s v="R1012"/>
    <s v="20-Sep-2002"/>
    <n v="20"/>
  </r>
  <r>
    <s v="Id985"/>
    <s v="Id985"/>
    <n v="1989"/>
    <s v="Aug"/>
    <n v="19"/>
    <n v="1"/>
    <n v="11326.71"/>
    <x v="0"/>
    <x v="2"/>
    <s v="R1013"/>
    <s v="Aug"/>
    <n v="1989"/>
    <s v="tier - 3"/>
    <s v="tier - 3"/>
    <s v="R1013"/>
    <s v="19-Aug-1989"/>
    <n v="33"/>
  </r>
  <r>
    <s v="Id984"/>
    <s v="Id984"/>
    <n v="1968"/>
    <s v="Nov"/>
    <n v="2"/>
    <n v="0"/>
    <n v="11344.32"/>
    <x v="0"/>
    <x v="1"/>
    <s v="R1025"/>
    <s v="Nov"/>
    <n v="1968"/>
    <s v="tier - 3"/>
    <s v="tier - 2"/>
    <s v="R1025"/>
    <s v="2-Nov-1968"/>
    <n v="54"/>
  </r>
  <r>
    <s v="Id983"/>
    <s v="Id983"/>
    <n v="1964"/>
    <s v="Jul"/>
    <n v="12"/>
    <n v="0"/>
    <n v="11345.52"/>
    <x v="0"/>
    <x v="2"/>
    <s v="R1011"/>
    <s v="Jul"/>
    <n v="1964"/>
    <s v="tier - 3"/>
    <s v="tier - 3"/>
    <s v="R1011"/>
    <s v="12-Jul-1964"/>
    <n v="58"/>
  </r>
  <r>
    <s v="Id982"/>
    <s v="Id982"/>
    <n v="1965"/>
    <s v="Nov"/>
    <n v="29"/>
    <n v="0"/>
    <n v="11353.23"/>
    <x v="0"/>
    <x v="0"/>
    <s v="R1012"/>
    <s v="Nov"/>
    <n v="1965"/>
    <s v="tier - 3"/>
    <s v="tier - 1"/>
    <s v="R1012"/>
    <s v="29-Nov-1965"/>
    <n v="57"/>
  </r>
  <r>
    <s v="Id981"/>
    <s v="Id981"/>
    <n v="1965"/>
    <s v="Sep"/>
    <n v="26"/>
    <n v="0"/>
    <n v="11356.66"/>
    <x v="0"/>
    <x v="2"/>
    <s v="R1012"/>
    <s v="Sep"/>
    <n v="1965"/>
    <s v="tier - 3"/>
    <s v="tier - 3"/>
    <s v="R1012"/>
    <s v="26-Sep-1965"/>
    <n v="57"/>
  </r>
  <r>
    <s v="Id980"/>
    <s v="Id980"/>
    <n v="1964"/>
    <s v="Jul"/>
    <n v="4"/>
    <n v="0"/>
    <n v="11362.76"/>
    <x v="0"/>
    <x v="0"/>
    <s v="R1011"/>
    <s v="Jul"/>
    <n v="1964"/>
    <s v="tier - 3"/>
    <s v="tier - 1"/>
    <s v="R1011"/>
    <s v="4-Jul-1964"/>
    <n v="58"/>
  </r>
  <r>
    <s v="Id98"/>
    <s v="Id98"/>
    <n v="1966"/>
    <s v="Aug"/>
    <n v="12"/>
    <n v="0"/>
    <n v="40373.74"/>
    <x v="1"/>
    <x v="2"/>
    <s v="R1011"/>
    <s v="Aug"/>
    <n v="1966"/>
    <s v="tier - 1"/>
    <s v="tier - 3"/>
    <s v="R1011"/>
    <s v="12-Aug-1966"/>
    <n v="56"/>
  </r>
  <r>
    <s v="Id979"/>
    <s v="Id979"/>
    <n v="1964"/>
    <s v="Jul"/>
    <n v="3"/>
    <n v="0"/>
    <n v="11363.28"/>
    <x v="0"/>
    <x v="0"/>
    <s v="R1013"/>
    <s v="Jul"/>
    <n v="1964"/>
    <s v="tier - 3"/>
    <s v="tier - 1"/>
    <s v="R1013"/>
    <s v="3-Jul-1964"/>
    <n v="58"/>
  </r>
  <r>
    <s v="Id978"/>
    <s v="Id978"/>
    <n v="1964"/>
    <s v="Dec"/>
    <n v="13"/>
    <n v="0"/>
    <n v="11365.95"/>
    <x v="0"/>
    <x v="1"/>
    <s v="R1011"/>
    <s v="Dec"/>
    <n v="1964"/>
    <s v="tier - 3"/>
    <s v="tier - 2"/>
    <s v="R1011"/>
    <s v="13-Dec-1964"/>
    <n v="58"/>
  </r>
  <r>
    <s v="Id977"/>
    <s v="Id977"/>
    <n v="1979"/>
    <s v="Jun"/>
    <n v="7"/>
    <n v="2"/>
    <n v="11369.39"/>
    <x v="0"/>
    <x v="0"/>
    <s v="R1026"/>
    <s v="Jun"/>
    <n v="1979"/>
    <s v="tier - 3"/>
    <s v="tier - 1"/>
    <s v="R1026"/>
    <s v="7-Jun-1979"/>
    <n v="44"/>
  </r>
  <r>
    <s v="Id976"/>
    <s v="Id976"/>
    <n v="1972"/>
    <s v="Dec"/>
    <n v="6"/>
    <n v="0"/>
    <n v="11378.57"/>
    <x v="0"/>
    <x v="1"/>
    <s v="R1025"/>
    <s v="Dec"/>
    <n v="1972"/>
    <s v="tier - 3"/>
    <s v="tier - 2"/>
    <s v="R1025"/>
    <s v="6-Dec-1972"/>
    <n v="50"/>
  </r>
  <r>
    <s v="Id975"/>
    <s v="Id975"/>
    <n v="1964"/>
    <s v="Jun"/>
    <n v="13"/>
    <n v="0"/>
    <n v="11381.33"/>
    <x v="0"/>
    <x v="1"/>
    <s v="R1013"/>
    <s v="Jun"/>
    <n v="1964"/>
    <s v="tier - 3"/>
    <s v="tier - 2"/>
    <s v="R1013"/>
    <s v="13-Jun-1964"/>
    <n v="58"/>
  </r>
  <r>
    <s v="Id974"/>
    <s v="Id974"/>
    <n v="1997"/>
    <s v="Jul"/>
    <n v="28"/>
    <n v="0"/>
    <n v="11388.27"/>
    <x v="0"/>
    <x v="1"/>
    <s v="R1026"/>
    <s v="Jul"/>
    <n v="1997"/>
    <s v="tier - 3"/>
    <s v="tier - 2"/>
    <s v="R1026"/>
    <s v="28-Jul-1997"/>
    <n v="25"/>
  </r>
  <r>
    <s v="Id973"/>
    <s v="Id973"/>
    <n v="1967"/>
    <s v="Dec"/>
    <n v="19"/>
    <n v="1"/>
    <n v="11394.07"/>
    <x v="0"/>
    <x v="0"/>
    <s v="R1018"/>
    <s v="Dec"/>
    <n v="1967"/>
    <s v="tier - 3"/>
    <s v="tier - 1"/>
    <s v="R1018"/>
    <s v="19-Dec-1967"/>
    <n v="55"/>
  </r>
  <r>
    <s v="Id972"/>
    <s v="Id972"/>
    <n v="1970"/>
    <s v="Oct"/>
    <n v="2"/>
    <n v="2"/>
    <n v="11396.9"/>
    <x v="0"/>
    <x v="2"/>
    <s v="R1024"/>
    <s v="Oct"/>
    <n v="1970"/>
    <s v="tier - 3"/>
    <s v="tier - 3"/>
    <s v="R1024"/>
    <s v="2-Oct-1970"/>
    <n v="52"/>
  </r>
  <r>
    <s v="Id971"/>
    <s v="Id971"/>
    <n v="1970"/>
    <s v="Oct"/>
    <n v="7"/>
    <n v="3"/>
    <n v="11411.69"/>
    <x v="0"/>
    <x v="1"/>
    <s v="R1011"/>
    <s v="Oct"/>
    <n v="1970"/>
    <s v="tier - 3"/>
    <s v="tier - 2"/>
    <s v="R1011"/>
    <s v="7-Oct-1970"/>
    <n v="52"/>
  </r>
  <r>
    <s v="Id970"/>
    <s v="Id970"/>
    <n v="1983"/>
    <s v="Oct"/>
    <n v="23"/>
    <n v="3"/>
    <n v="11412.02"/>
    <x v="0"/>
    <x v="0"/>
    <s v="R1021"/>
    <s v="Oct"/>
    <n v="1983"/>
    <s v="tier - 3"/>
    <s v="tier - 1"/>
    <s v="R1021"/>
    <s v="23-Oct-1983"/>
    <n v="39"/>
  </r>
  <r>
    <s v="Id97"/>
    <s v="Id97"/>
    <n v="1985"/>
    <s v="Nov"/>
    <n v="3"/>
    <n v="0"/>
    <n v="40419.019999999997"/>
    <x v="1"/>
    <x v="1"/>
    <s v="R1013"/>
    <s v="Nov"/>
    <n v="1985"/>
    <s v="tier - 1"/>
    <s v="tier - 2"/>
    <s v="R1013"/>
    <s v="3-Nov-1985"/>
    <n v="37"/>
  </r>
  <r>
    <s v="Id969"/>
    <s v="Id969"/>
    <n v="1985"/>
    <s v="Jun"/>
    <n v="9"/>
    <n v="3"/>
    <n v="11419.49"/>
    <x v="0"/>
    <x v="0"/>
    <s v="R1012"/>
    <s v="Jun"/>
    <n v="1985"/>
    <s v="tier - 3"/>
    <s v="tier - 1"/>
    <s v="R1012"/>
    <s v="9-Jun-1985"/>
    <n v="37"/>
  </r>
  <r>
    <s v="Id968"/>
    <s v="Id968"/>
    <n v="1980"/>
    <s v="Jul"/>
    <n v="17"/>
    <n v="2"/>
    <n v="11435.74"/>
    <x v="0"/>
    <x v="2"/>
    <s v="R1021"/>
    <s v="Jul"/>
    <n v="1980"/>
    <s v="tier - 3"/>
    <s v="tier - 3"/>
    <s v="R1021"/>
    <s v="17-Jul-1980"/>
    <n v="42"/>
  </r>
  <r>
    <s v="Id967"/>
    <s v="Id967"/>
    <n v="1971"/>
    <s v="Sep"/>
    <n v="12"/>
    <n v="3"/>
    <n v="11436.74"/>
    <x v="0"/>
    <x v="2"/>
    <s v="R1012"/>
    <s v="Sep"/>
    <n v="1971"/>
    <s v="tier - 3"/>
    <s v="tier - 3"/>
    <s v="R1012"/>
    <s v="12-Sep-1971"/>
    <n v="51"/>
  </r>
  <r>
    <s v="Id966"/>
    <s v="Id966"/>
    <n v="1966"/>
    <s v="Jun"/>
    <n v="14"/>
    <n v="0"/>
    <n v="11454.02"/>
    <x v="0"/>
    <x v="0"/>
    <s v="R1012"/>
    <s v="Jun"/>
    <n v="1966"/>
    <s v="tier - 3"/>
    <s v="tier - 1"/>
    <s v="R1012"/>
    <s v="14-Jun-1966"/>
    <n v="56"/>
  </r>
  <r>
    <s v="Id965"/>
    <s v="Id965"/>
    <n v="1965"/>
    <s v="Jun"/>
    <n v="23"/>
    <n v="0"/>
    <n v="11455.28"/>
    <x v="0"/>
    <x v="1"/>
    <s v="R1011"/>
    <s v="Jun"/>
    <n v="1965"/>
    <s v="tier - 3"/>
    <s v="tier - 2"/>
    <s v="R1011"/>
    <s v="23-Jun-1965"/>
    <n v="57"/>
  </r>
  <r>
    <s v="Id964"/>
    <s v="Id964"/>
    <n v="1966"/>
    <s v="Sep"/>
    <n v="7"/>
    <n v="0"/>
    <n v="11478.14"/>
    <x v="0"/>
    <x v="1"/>
    <s v="R1025"/>
    <s v="Sep"/>
    <n v="1966"/>
    <s v="tier - 3"/>
    <s v="tier - 2"/>
    <s v="R1025"/>
    <s v="7-Sep-1966"/>
    <n v="56"/>
  </r>
  <r>
    <s v="Id963"/>
    <s v="Id963"/>
    <n v="2004"/>
    <s v="Sep"/>
    <n v="10"/>
    <n v="0"/>
    <n v="11482.63"/>
    <x v="0"/>
    <x v="1"/>
    <s v="R1013"/>
    <s v="Sep"/>
    <n v="2004"/>
    <s v="tier - 3"/>
    <s v="tier - 2"/>
    <s v="R1013"/>
    <s v="10-Sep-2004"/>
    <n v="18"/>
  </r>
  <r>
    <s v="Id962"/>
    <s v="Id962"/>
    <n v="1970"/>
    <s v="Oct"/>
    <n v="13"/>
    <n v="3"/>
    <n v="11488.32"/>
    <x v="0"/>
    <x v="0"/>
    <s v="R1014"/>
    <s v="Oct"/>
    <n v="1970"/>
    <s v="tier - 3"/>
    <s v="tier - 1"/>
    <s v="R1014"/>
    <s v="13-Oct-1970"/>
    <n v="52"/>
  </r>
  <r>
    <s v="Id961"/>
    <s v="Id961"/>
    <n v="1983"/>
    <s v="Jun"/>
    <n v="7"/>
    <n v="3"/>
    <n v="11492.46"/>
    <x v="0"/>
    <x v="2"/>
    <s v="R1026"/>
    <s v="Jun"/>
    <n v="1983"/>
    <s v="tier - 3"/>
    <s v="tier - 3"/>
    <s v="R1026"/>
    <s v="7-Jun-1983"/>
    <n v="40"/>
  </r>
  <r>
    <s v="Id960"/>
    <s v="Id960"/>
    <n v="1969"/>
    <s v="Aug"/>
    <n v="11"/>
    <n v="0"/>
    <n v="11497.69"/>
    <x v="0"/>
    <x v="0"/>
    <s v="R1012"/>
    <s v="Aug"/>
    <n v="1969"/>
    <s v="tier - 3"/>
    <s v="tier - 1"/>
    <s v="R1012"/>
    <s v="11-Aug-1969"/>
    <n v="53"/>
  </r>
  <r>
    <s v="Id96"/>
    <s v="Id96"/>
    <n v="1975"/>
    <s v="Jul"/>
    <n v="10"/>
    <n v="1"/>
    <n v="40590.550000000003"/>
    <x v="1"/>
    <x v="2"/>
    <s v="R1012"/>
    <s v="Jul"/>
    <n v="1975"/>
    <s v="tier - 1"/>
    <s v="tier - 3"/>
    <s v="R1012"/>
    <s v="10-Jul-1975"/>
    <n v="47"/>
  </r>
  <r>
    <s v="Id959"/>
    <s v="Id959"/>
    <n v="1989"/>
    <s v="Oct"/>
    <n v="6"/>
    <n v="3"/>
    <n v="11511.61"/>
    <x v="0"/>
    <x v="2"/>
    <s v="R1026"/>
    <s v="Oct"/>
    <n v="1989"/>
    <s v="tier - 3"/>
    <s v="tier - 3"/>
    <s v="R1026"/>
    <s v="6-Oct-1989"/>
    <n v="33"/>
  </r>
  <r>
    <s v="Id958"/>
    <s v="Id958"/>
    <n v="1968"/>
    <s v="Jun"/>
    <n v="24"/>
    <n v="1"/>
    <n v="11512.41"/>
    <x v="0"/>
    <x v="0"/>
    <s v="R1024"/>
    <s v="Jun"/>
    <n v="1968"/>
    <s v="tier - 3"/>
    <s v="tier - 1"/>
    <s v="R1024"/>
    <s v="24-Jun-1968"/>
    <n v="54"/>
  </r>
  <r>
    <s v="Id957"/>
    <s v="Id957"/>
    <n v="1971"/>
    <s v="Dec"/>
    <n v="19"/>
    <n v="4"/>
    <n v="11520.1"/>
    <x v="0"/>
    <x v="0"/>
    <s v="R1012"/>
    <s v="Dec"/>
    <n v="1971"/>
    <s v="tier - 3"/>
    <s v="tier - 1"/>
    <s v="R1012"/>
    <s v="19-Dec-1971"/>
    <n v="51"/>
  </r>
  <r>
    <s v="Id956"/>
    <s v="Id956"/>
    <n v="1988"/>
    <s v="Jun"/>
    <n v="12"/>
    <n v="3"/>
    <n v="11524.25"/>
    <x v="0"/>
    <x v="0"/>
    <s v="R1026"/>
    <s v="Jun"/>
    <n v="1988"/>
    <s v="tier - 3"/>
    <s v="tier - 1"/>
    <s v="R1026"/>
    <s v="12-Jun-1988"/>
    <n v="34"/>
  </r>
  <r>
    <s v="Id955"/>
    <s v="Id955"/>
    <n v="1970"/>
    <s v="Jul"/>
    <n v="23"/>
    <n v="0"/>
    <n v="11530.12"/>
    <x v="0"/>
    <x v="0"/>
    <s v="R1012"/>
    <s v="Jul"/>
    <n v="1970"/>
    <s v="tier - 3"/>
    <s v="tier - 1"/>
    <s v="R1012"/>
    <s v="23-Jul-1970"/>
    <n v="52"/>
  </r>
  <r>
    <s v="Id954"/>
    <s v="Id954"/>
    <n v="1965"/>
    <s v="Oct"/>
    <n v="3"/>
    <n v="0"/>
    <n v="11534.87"/>
    <x v="0"/>
    <x v="0"/>
    <s v="R1017"/>
    <s v="Oct"/>
    <n v="1965"/>
    <s v="tier - 3"/>
    <s v="tier - 1"/>
    <s v="R1017"/>
    <s v="3-Oct-1965"/>
    <n v="57"/>
  </r>
  <r>
    <s v="Id953"/>
    <s v="Id953"/>
    <n v="1968"/>
    <s v="Nov"/>
    <n v="14"/>
    <n v="2"/>
    <n v="11538.42"/>
    <x v="0"/>
    <x v="0"/>
    <s v="R1011"/>
    <s v="Nov"/>
    <n v="1968"/>
    <s v="tier - 3"/>
    <s v="tier - 1"/>
    <s v="R1011"/>
    <s v="14-Nov-1968"/>
    <n v="54"/>
  </r>
  <r>
    <s v="Id952"/>
    <s v="Id952"/>
    <n v="1971"/>
    <s v="Dec"/>
    <n v="1"/>
    <n v="0"/>
    <n v="11540.25"/>
    <x v="0"/>
    <x v="0"/>
    <s v="R1012"/>
    <s v="Dec"/>
    <n v="1971"/>
    <s v="tier - 3"/>
    <s v="tier - 1"/>
    <s v="R1012"/>
    <s v="1-Dec-1971"/>
    <n v="51"/>
  </r>
  <r>
    <s v="Id951"/>
    <s v="Id951"/>
    <n v="1973"/>
    <s v="Jul"/>
    <n v="23"/>
    <n v="5"/>
    <n v="11552.9"/>
    <x v="0"/>
    <x v="1"/>
    <s v="R1011"/>
    <s v="Jul"/>
    <n v="1973"/>
    <s v="tier - 3"/>
    <s v="tier - 2"/>
    <s v="R1011"/>
    <s v="23-Jul-1973"/>
    <n v="49"/>
  </r>
  <r>
    <s v="Id950"/>
    <s v="Id950"/>
    <n v="1965"/>
    <s v="Oct"/>
    <n v="27"/>
    <n v="1"/>
    <n v="11554.22"/>
    <x v="0"/>
    <x v="0"/>
    <s v="R1013"/>
    <s v="Oct"/>
    <n v="1965"/>
    <s v="tier - 3"/>
    <s v="tier - 1"/>
    <s v="R1013"/>
    <s v="27-Oct-1965"/>
    <n v="57"/>
  </r>
  <r>
    <s v="Id95"/>
    <s v="Id95"/>
    <n v="1970"/>
    <s v="Sep"/>
    <n v="25"/>
    <n v="0"/>
    <n v="40692.910000000003"/>
    <x v="1"/>
    <x v="0"/>
    <s v="R1011"/>
    <s v="Sep"/>
    <n v="1970"/>
    <s v="tier - 1"/>
    <s v="tier - 1"/>
    <s v="R1011"/>
    <s v="25-Sep-1970"/>
    <n v="52"/>
  </r>
  <r>
    <s v="Id949"/>
    <s v="Id949"/>
    <n v="1965"/>
    <s v="Dec"/>
    <n v="25"/>
    <n v="0"/>
    <n v="11566.3"/>
    <x v="0"/>
    <x v="2"/>
    <s v="R1016"/>
    <s v="Dec"/>
    <n v="1965"/>
    <s v="tier - 3"/>
    <s v="tier - 3"/>
    <s v="R1016"/>
    <s v="25-Dec-1965"/>
    <n v="57"/>
  </r>
  <r>
    <s v="Id948"/>
    <s v="Id948"/>
    <n v="1965"/>
    <s v="Nov"/>
    <n v="6"/>
    <n v="1"/>
    <n v="11576.13"/>
    <x v="0"/>
    <x v="2"/>
    <s v="R1011"/>
    <s v="Nov"/>
    <n v="1965"/>
    <s v="tier - 3"/>
    <s v="tier - 3"/>
    <s v="R1011"/>
    <s v="6-Nov-1965"/>
    <n v="57"/>
  </r>
  <r>
    <s v="Id947"/>
    <s v="Id947"/>
    <n v="1964"/>
    <s v="Jun"/>
    <n v="20"/>
    <n v="0"/>
    <n v="11602.75"/>
    <x v="0"/>
    <x v="0"/>
    <s v="R1020"/>
    <s v="Jun"/>
    <n v="1964"/>
    <s v="tier - 3"/>
    <s v="tier - 1"/>
    <s v="R1020"/>
    <s v="20-Jun-1964"/>
    <n v="58"/>
  </r>
  <r>
    <s v="Id946"/>
    <s v="Id946"/>
    <n v="1986"/>
    <s v="Jul"/>
    <n v="17"/>
    <n v="3"/>
    <n v="11625.11"/>
    <x v="0"/>
    <x v="2"/>
    <s v="R1022"/>
    <s v="Jul"/>
    <n v="1986"/>
    <s v="tier - 3"/>
    <s v="tier - 3"/>
    <s v="R1022"/>
    <s v="17-Jul-1986"/>
    <n v="36"/>
  </r>
  <r>
    <s v="Id945"/>
    <s v="Id945"/>
    <n v="1966"/>
    <s v="Oct"/>
    <n v="4"/>
    <n v="0"/>
    <n v="11657.72"/>
    <x v="0"/>
    <x v="1"/>
    <s v="R1024"/>
    <s v="Oct"/>
    <n v="1966"/>
    <s v="tier - 3"/>
    <s v="tier - 2"/>
    <s v="R1024"/>
    <s v="4-Oct-1966"/>
    <n v="56"/>
  </r>
  <r>
    <s v="Id944"/>
    <s v="Id944"/>
    <n v="1994"/>
    <s v="Jul"/>
    <n v="20"/>
    <n v="0"/>
    <n v="11657.81"/>
    <x v="0"/>
    <x v="1"/>
    <s v="R1023"/>
    <s v="Jul"/>
    <n v="1994"/>
    <s v="tier - 3"/>
    <s v="tier - 2"/>
    <s v="R1023"/>
    <s v="20-Jul-1994"/>
    <n v="28"/>
  </r>
  <r>
    <s v="Id943"/>
    <s v="Id943"/>
    <n v="1966"/>
    <s v="Jul"/>
    <n v="6"/>
    <n v="0"/>
    <n v="11658.12"/>
    <x v="0"/>
    <x v="0"/>
    <s v="R1024"/>
    <s v="Jul"/>
    <n v="1966"/>
    <s v="tier - 3"/>
    <s v="tier - 1"/>
    <s v="R1024"/>
    <s v="6-Jul-1966"/>
    <n v="56"/>
  </r>
  <r>
    <s v="Id942"/>
    <s v="Id942"/>
    <n v="1966"/>
    <s v="Aug"/>
    <n v="23"/>
    <n v="0"/>
    <n v="11658.38"/>
    <x v="0"/>
    <x v="2"/>
    <s v="R1024"/>
    <s v="Aug"/>
    <n v="1966"/>
    <s v="tier - 3"/>
    <s v="tier - 3"/>
    <s v="R1024"/>
    <s v="23-Aug-1966"/>
    <n v="56"/>
  </r>
  <r>
    <s v="Id941"/>
    <s v="Id941"/>
    <n v="1966"/>
    <s v="Nov"/>
    <n v="9"/>
    <n v="1"/>
    <n v="11674.13"/>
    <x v="0"/>
    <x v="0"/>
    <s v="R1011"/>
    <s v="Nov"/>
    <n v="1966"/>
    <s v="tier - 3"/>
    <s v="tier - 1"/>
    <s v="R1011"/>
    <s v="9-Nov-1966"/>
    <n v="56"/>
  </r>
  <r>
    <s v="Id940"/>
    <s v="Id940"/>
    <n v="1970"/>
    <s v="Dec"/>
    <n v="1"/>
    <n v="0"/>
    <n v="11696.52"/>
    <x v="0"/>
    <x v="0"/>
    <s v="R1021"/>
    <s v="Dec"/>
    <n v="1970"/>
    <s v="tier - 3"/>
    <s v="tier - 1"/>
    <s v="R1021"/>
    <s v="1-Dec-1970"/>
    <n v="52"/>
  </r>
  <r>
    <s v="Id94"/>
    <s v="Id94"/>
    <n v="1976"/>
    <s v="Dec"/>
    <n v="26"/>
    <n v="3"/>
    <n v="40720.550000000003"/>
    <x v="1"/>
    <x v="2"/>
    <s v="R1012"/>
    <s v="Dec"/>
    <n v="1976"/>
    <s v="tier - 1"/>
    <s v="tier - 3"/>
    <s v="R1012"/>
    <s v="26-Dec-1976"/>
    <n v="46"/>
  </r>
  <r>
    <s v="Id939"/>
    <s v="Id939"/>
    <n v="1982"/>
    <s v="Oct"/>
    <n v="21"/>
    <n v="3"/>
    <n v="11712.97"/>
    <x v="0"/>
    <x v="1"/>
    <s v="R1021"/>
    <s v="Oct"/>
    <n v="1982"/>
    <s v="tier - 3"/>
    <s v="tier - 2"/>
    <s v="R1021"/>
    <s v="21-Oct-1982"/>
    <n v="40"/>
  </r>
  <r>
    <s v="Id938"/>
    <s v="Id938"/>
    <n v="1969"/>
    <s v="Oct"/>
    <n v="12"/>
    <n v="2"/>
    <n v="11729.68"/>
    <x v="0"/>
    <x v="0"/>
    <s v="R1024"/>
    <s v="Oct"/>
    <n v="1969"/>
    <s v="tier - 3"/>
    <s v="tier - 1"/>
    <s v="R1024"/>
    <s v="12-Oct-1969"/>
    <n v="53"/>
  </r>
  <r>
    <s v="Id937"/>
    <s v="Id937"/>
    <n v="1984"/>
    <s v="Nov"/>
    <n v="26"/>
    <n v="3"/>
    <n v="11730.82"/>
    <x v="0"/>
    <x v="2"/>
    <s v="R1026"/>
    <s v="Nov"/>
    <n v="1984"/>
    <s v="tier - 3"/>
    <s v="tier - 3"/>
    <s v="R1026"/>
    <s v="26-Nov-1984"/>
    <n v="38"/>
  </r>
  <r>
    <s v="Id936"/>
    <s v="Id936"/>
    <n v="1964"/>
    <s v="Nov"/>
    <n v="9"/>
    <n v="0"/>
    <n v="11735.88"/>
    <x v="0"/>
    <x v="0"/>
    <s v="R1012"/>
    <s v="Nov"/>
    <n v="1964"/>
    <s v="tier - 3"/>
    <s v="tier - 1"/>
    <s v="R1012"/>
    <s v="9-Nov-1964"/>
    <n v="58"/>
  </r>
  <r>
    <s v="Id935"/>
    <s v="Id935"/>
    <n v="1988"/>
    <s v="Sep"/>
    <n v="5"/>
    <n v="2"/>
    <n v="11737.85"/>
    <x v="0"/>
    <x v="0"/>
    <s v="R1011"/>
    <s v="Sep"/>
    <n v="1988"/>
    <s v="tier - 3"/>
    <s v="tier - 1"/>
    <s v="R1011"/>
    <s v="5-Sep-1988"/>
    <n v="34"/>
  </r>
  <r>
    <s v="Id934"/>
    <s v="Id934"/>
    <n v="1969"/>
    <s v="Nov"/>
    <n v="12"/>
    <n v="3"/>
    <n v="11741.73"/>
    <x v="0"/>
    <x v="0"/>
    <s v="R1011"/>
    <s v="Nov"/>
    <n v="1969"/>
    <s v="tier - 3"/>
    <s v="tier - 1"/>
    <s v="R1011"/>
    <s v="12-Nov-1969"/>
    <n v="53"/>
  </r>
  <r>
    <s v="Id933"/>
    <s v="Id933"/>
    <n v="1963"/>
    <s v="Jun"/>
    <n v="9"/>
    <n v="0"/>
    <n v="11743.3"/>
    <x v="0"/>
    <x v="2"/>
    <s v="R1013"/>
    <s v="Jun"/>
    <n v="1963"/>
    <s v="tier - 3"/>
    <s v="tier - 3"/>
    <s v="R1013"/>
    <s v="9-Jun-1963"/>
    <n v="59"/>
  </r>
  <r>
    <s v="Id932"/>
    <s v="Id932"/>
    <n v="1964"/>
    <s v="Dec"/>
    <n v="2"/>
    <n v="0"/>
    <n v="11743.93"/>
    <x v="0"/>
    <x v="0"/>
    <s v="R1012"/>
    <s v="Dec"/>
    <n v="1964"/>
    <s v="tier - 3"/>
    <s v="tier - 1"/>
    <s v="R1012"/>
    <s v="2-Dec-1964"/>
    <n v="58"/>
  </r>
  <r>
    <s v="Id931"/>
    <s v="Id931"/>
    <n v="1979"/>
    <s v="Nov"/>
    <n v="6"/>
    <n v="2"/>
    <n v="11752.68"/>
    <x v="0"/>
    <x v="0"/>
    <s v="R1026"/>
    <s v="Nov"/>
    <n v="1979"/>
    <s v="tier - 3"/>
    <s v="tier - 1"/>
    <s v="R1026"/>
    <s v="6-Nov-1979"/>
    <n v="43"/>
  </r>
  <r>
    <s v="Id930"/>
    <s v="Id930"/>
    <n v="1966"/>
    <s v="Jul"/>
    <n v="25"/>
    <n v="1"/>
    <n v="11763"/>
    <x v="0"/>
    <x v="2"/>
    <s v="R1016"/>
    <s v="Jul"/>
    <n v="1966"/>
    <s v="tier - 3"/>
    <s v="tier - 3"/>
    <s v="R1016"/>
    <s v="25-Jul-1966"/>
    <n v="56"/>
  </r>
  <r>
    <s v="Id93"/>
    <s v="Id93"/>
    <n v="1972"/>
    <s v="Jun"/>
    <n v="10"/>
    <n v="0"/>
    <n v="40817.85"/>
    <x v="1"/>
    <x v="2"/>
    <s v="R1011"/>
    <s v="Jun"/>
    <n v="1972"/>
    <s v="tier - 1"/>
    <s v="tier - 3"/>
    <s v="R1011"/>
    <s v="10-Jun-1972"/>
    <n v="50"/>
  </r>
  <r>
    <s v="Id929"/>
    <s v="Id929"/>
    <n v="1982"/>
    <s v="Nov"/>
    <n v="20"/>
    <n v="3"/>
    <n v="11773.06"/>
    <x v="0"/>
    <x v="2"/>
    <s v="R1026"/>
    <s v="Nov"/>
    <n v="1982"/>
    <s v="tier - 3"/>
    <s v="tier - 3"/>
    <s v="R1026"/>
    <s v="20-Nov-1982"/>
    <n v="40"/>
  </r>
  <r>
    <s v="Id928"/>
    <s v="Id928"/>
    <n v="1965"/>
    <s v="Oct"/>
    <n v="3"/>
    <n v="0"/>
    <n v="11830.61"/>
    <x v="0"/>
    <x v="0"/>
    <s v="R1012"/>
    <s v="Oct"/>
    <n v="1965"/>
    <s v="tier - 3"/>
    <s v="tier - 1"/>
    <s v="R1012"/>
    <s v="3-Oct-1965"/>
    <n v="57"/>
  </r>
  <r>
    <s v="Id927"/>
    <s v="Id927"/>
    <n v="1964"/>
    <s v="Jun"/>
    <n v="27"/>
    <n v="0"/>
    <n v="11833.78"/>
    <x v="0"/>
    <x v="2"/>
    <s v="R1013"/>
    <s v="Jun"/>
    <n v="1964"/>
    <s v="tier - 3"/>
    <s v="tier - 3"/>
    <s v="R1013"/>
    <s v="27-Jun-1964"/>
    <n v="58"/>
  </r>
  <r>
    <s v="Id926"/>
    <s v="Id926"/>
    <n v="1964"/>
    <s v="Sep"/>
    <n v="11"/>
    <n v="0"/>
    <n v="11837.16"/>
    <x v="0"/>
    <x v="2"/>
    <s v="R1011"/>
    <s v="Sep"/>
    <n v="1964"/>
    <s v="tier - 3"/>
    <s v="tier - 3"/>
    <s v="R1011"/>
    <s v="11-Sep-1964"/>
    <n v="58"/>
  </r>
  <r>
    <s v="Id925"/>
    <s v="Id925"/>
    <n v="1965"/>
    <s v="Sep"/>
    <n v="25"/>
    <n v="0"/>
    <n v="11840.78"/>
    <x v="0"/>
    <x v="1"/>
    <s v="R1012"/>
    <s v="Sep"/>
    <n v="1965"/>
    <s v="tier - 3"/>
    <s v="tier - 2"/>
    <s v="R1012"/>
    <s v="25-Sep-1965"/>
    <n v="57"/>
  </r>
  <r>
    <s v="Id924"/>
    <s v="Id924"/>
    <n v="1964"/>
    <s v="Jul"/>
    <n v="11"/>
    <n v="0"/>
    <n v="11842.44"/>
    <x v="0"/>
    <x v="1"/>
    <s v="R1011"/>
    <s v="Jul"/>
    <n v="1964"/>
    <s v="tier - 3"/>
    <s v="tier - 2"/>
    <s v="R1011"/>
    <s v="11-Jul-1964"/>
    <n v="58"/>
  </r>
  <r>
    <s v="Id923"/>
    <s v="Id923"/>
    <n v="1965"/>
    <s v="Nov"/>
    <n v="10"/>
    <n v="0"/>
    <n v="11842.62"/>
    <x v="0"/>
    <x v="2"/>
    <s v="R1012"/>
    <s v="Nov"/>
    <n v="1965"/>
    <s v="tier - 3"/>
    <s v="tier - 3"/>
    <s v="R1012"/>
    <s v="10-Nov-1965"/>
    <n v="57"/>
  </r>
  <r>
    <s v="Id922"/>
    <s v="Id922"/>
    <n v="1964"/>
    <s v="Jun"/>
    <n v="27"/>
    <n v="0"/>
    <n v="11848.14"/>
    <x v="0"/>
    <x v="1"/>
    <s v="R1011"/>
    <s v="Jun"/>
    <n v="1964"/>
    <s v="tier - 3"/>
    <s v="tier - 2"/>
    <s v="R1011"/>
    <s v="27-Jun-1964"/>
    <n v="58"/>
  </r>
  <r>
    <s v="Id921"/>
    <s v="Id921"/>
    <n v="1964"/>
    <s v="Sep"/>
    <n v="29"/>
    <n v="0"/>
    <n v="11856.41"/>
    <x v="0"/>
    <x v="1"/>
    <s v="R1013"/>
    <s v="Sep"/>
    <n v="1964"/>
    <s v="tier - 3"/>
    <s v="tier - 2"/>
    <s v="R1013"/>
    <s v="29-Sep-1964"/>
    <n v="58"/>
  </r>
  <r>
    <s v="Id920"/>
    <s v="Id920"/>
    <n v="1974"/>
    <s v="Jul"/>
    <n v="7"/>
    <n v="0"/>
    <n v="11858.56"/>
    <x v="0"/>
    <x v="2"/>
    <s v="R1011"/>
    <s v="Jul"/>
    <n v="1974"/>
    <s v="tier - 3"/>
    <s v="tier - 3"/>
    <s v="R1011"/>
    <s v="7-Jul-1974"/>
    <n v="48"/>
  </r>
  <r>
    <s v="Id92"/>
    <s v="Id92"/>
    <n v="1999"/>
    <s v="Jul"/>
    <n v="2"/>
    <n v="1"/>
    <n v="40904.199999999997"/>
    <x v="1"/>
    <x v="0"/>
    <s v="R1024"/>
    <s v="Jul"/>
    <n v="1999"/>
    <s v="tier - 1"/>
    <s v="tier - 1"/>
    <s v="R1024"/>
    <s v="2-Jul-1999"/>
    <n v="23"/>
  </r>
  <r>
    <s v="Id919"/>
    <s v="Id919"/>
    <n v="1967"/>
    <s v="Aug"/>
    <n v="24"/>
    <n v="1"/>
    <n v="11879.1"/>
    <x v="0"/>
    <x v="2"/>
    <s v="R1024"/>
    <s v="Aug"/>
    <n v="1967"/>
    <s v="tier - 3"/>
    <s v="tier - 3"/>
    <s v="R1024"/>
    <s v="24-Aug-1967"/>
    <n v="55"/>
  </r>
  <r>
    <s v="Id918"/>
    <s v="Id918"/>
    <n v="1967"/>
    <s v="Jul"/>
    <n v="14"/>
    <n v="2"/>
    <n v="11881.36"/>
    <x v="0"/>
    <x v="1"/>
    <s v="R1011"/>
    <s v="Jul"/>
    <n v="1967"/>
    <s v="tier - 3"/>
    <s v="tier - 2"/>
    <s v="R1011"/>
    <s v="14-Jul-1967"/>
    <n v="55"/>
  </r>
  <r>
    <s v="Id917"/>
    <s v="Id917"/>
    <n v="1967"/>
    <s v="Oct"/>
    <n v="29"/>
    <n v="2"/>
    <n v="11881.97"/>
    <x v="0"/>
    <x v="0"/>
    <s v="R1013"/>
    <s v="Oct"/>
    <n v="1967"/>
    <s v="tier - 3"/>
    <s v="tier - 1"/>
    <s v="R1013"/>
    <s v="29-Oct-1967"/>
    <n v="55"/>
  </r>
  <r>
    <s v="Id916"/>
    <s v="Id916"/>
    <n v="2004"/>
    <s v="Jun"/>
    <n v="2"/>
    <n v="2"/>
    <n v="11884.05"/>
    <x v="0"/>
    <x v="2"/>
    <s v="R1013"/>
    <s v="Jun"/>
    <n v="2004"/>
    <s v="tier - 3"/>
    <s v="tier - 3"/>
    <s v="R1013"/>
    <s v="2-Jun-2004"/>
    <n v="19"/>
  </r>
  <r>
    <s v="Id915"/>
    <s v="Id915"/>
    <n v="1964"/>
    <s v="Nov"/>
    <n v="19"/>
    <n v="0"/>
    <n v="11918.2"/>
    <x v="0"/>
    <x v="0"/>
    <s v="R1021"/>
    <s v="Nov"/>
    <n v="1964"/>
    <s v="tier - 3"/>
    <s v="tier - 1"/>
    <s v="R1021"/>
    <s v="19-Nov-1964"/>
    <n v="58"/>
  </r>
  <r>
    <s v="Id914"/>
    <s v="Id914"/>
    <n v="1964"/>
    <s v="Dec"/>
    <n v="20"/>
    <n v="0"/>
    <n v="11931.13"/>
    <x v="0"/>
    <x v="0"/>
    <s v="R1019"/>
    <s v="Dec"/>
    <n v="1964"/>
    <s v="tier - 3"/>
    <s v="tier - 1"/>
    <s v="R1019"/>
    <s v="20-Dec-1964"/>
    <n v="58"/>
  </r>
  <r>
    <s v="Id913"/>
    <s v="Id913"/>
    <n v="1964"/>
    <s v="Aug"/>
    <n v="2"/>
    <n v="0"/>
    <n v="11938.26"/>
    <x v="0"/>
    <x v="2"/>
    <s v="R1019"/>
    <s v="Aug"/>
    <n v="1964"/>
    <s v="tier - 3"/>
    <s v="tier - 3"/>
    <s v="R1019"/>
    <s v="2-Aug-1964"/>
    <n v="58"/>
  </r>
  <r>
    <s v="Id912"/>
    <s v="Id912"/>
    <n v="1991"/>
    <s v="Oct"/>
    <n v="19"/>
    <n v="3"/>
    <n v="11941.83"/>
    <x v="0"/>
    <x v="0"/>
    <s v="R1023"/>
    <s v="Oct"/>
    <n v="1991"/>
    <s v="tier - 3"/>
    <s v="tier - 1"/>
    <s v="R1023"/>
    <s v="19-Oct-1991"/>
    <n v="31"/>
  </r>
  <r>
    <s v="Id911"/>
    <s v="Id911"/>
    <n v="1964"/>
    <s v="Dec"/>
    <n v="25"/>
    <n v="0"/>
    <n v="11944.59"/>
    <x v="0"/>
    <x v="1"/>
    <s v="R1016"/>
    <s v="Dec"/>
    <n v="1964"/>
    <s v="tier - 3"/>
    <s v="tier - 2"/>
    <s v="R1016"/>
    <s v="25-Dec-1964"/>
    <n v="58"/>
  </r>
  <r>
    <s v="Id910"/>
    <s v="Id910"/>
    <n v="1965"/>
    <s v="Nov"/>
    <n v="1"/>
    <n v="1"/>
    <n v="11945.13"/>
    <x v="0"/>
    <x v="1"/>
    <s v="R1012"/>
    <s v="Nov"/>
    <n v="1965"/>
    <s v="tier - 3"/>
    <s v="tier - 2"/>
    <s v="R1012"/>
    <s v="1-Nov-1965"/>
    <n v="57"/>
  </r>
  <r>
    <s v="Id91"/>
    <s v="Id91"/>
    <n v="1992"/>
    <s v="Aug"/>
    <n v="4"/>
    <n v="3"/>
    <n v="40932.43"/>
    <x v="1"/>
    <x v="1"/>
    <s v="R1013"/>
    <s v="Aug"/>
    <n v="1992"/>
    <s v="tier - 1"/>
    <s v="tier - 2"/>
    <s v="R1013"/>
    <s v="4-Aug-1992"/>
    <n v="30"/>
  </r>
  <r>
    <s v="Id909"/>
    <s v="Id909"/>
    <n v="1964"/>
    <s v="Sep"/>
    <n v="29"/>
    <n v="1"/>
    <n v="11946.63"/>
    <x v="0"/>
    <x v="1"/>
    <s v="R1013"/>
    <s v="Sep"/>
    <n v="1964"/>
    <s v="tier - 3"/>
    <s v="tier - 2"/>
    <s v="R1013"/>
    <s v="29-Sep-1964"/>
    <n v="58"/>
  </r>
  <r>
    <s v="Id908"/>
    <s v="Id908"/>
    <n v="1967"/>
    <s v="Dec"/>
    <n v="22"/>
    <n v="3"/>
    <n v="11987.17"/>
    <x v="0"/>
    <x v="2"/>
    <s v="R1013"/>
    <s v="Dec"/>
    <n v="1967"/>
    <s v="tier - 3"/>
    <s v="tier - 3"/>
    <s v="R1013"/>
    <s v="22-Dec-1967"/>
    <n v="55"/>
  </r>
  <r>
    <s v="Id907"/>
    <s v="Id907"/>
    <n v="1983"/>
    <s v="Jul"/>
    <n v="4"/>
    <n v="3"/>
    <n v="11987.68"/>
    <x v="0"/>
    <x v="1"/>
    <s v="R1026"/>
    <s v="Jul"/>
    <n v="1983"/>
    <s v="tier - 3"/>
    <s v="tier - 2"/>
    <s v="R1026"/>
    <s v="4-Jul-1983"/>
    <n v="39"/>
  </r>
  <r>
    <s v="Id906"/>
    <s v="Id906"/>
    <n v="1993"/>
    <s v="Dec"/>
    <n v="12"/>
    <n v="0"/>
    <n v="11994.89"/>
    <x v="0"/>
    <x v="1"/>
    <s v="R1012"/>
    <s v="Dec"/>
    <n v="1993"/>
    <s v="tier - 3"/>
    <s v="tier - 2"/>
    <s v="R1012"/>
    <s v="12-Dec-1993"/>
    <n v="29"/>
  </r>
  <r>
    <s v="Id905"/>
    <s v="Id905"/>
    <n v="1982"/>
    <s v="Oct"/>
    <n v="17"/>
    <n v="3"/>
    <n v="12001.29"/>
    <x v="0"/>
    <x v="2"/>
    <s v="R1021"/>
    <s v="Oct"/>
    <n v="1982"/>
    <s v="tier - 3"/>
    <s v="tier - 3"/>
    <s v="R1021"/>
    <s v="17-Oct-1982"/>
    <n v="40"/>
  </r>
  <r>
    <s v="Id904"/>
    <s v="Id904"/>
    <n v="1965"/>
    <s v="Jun"/>
    <n v="9"/>
    <n v="0"/>
    <n v="12029.29"/>
    <x v="0"/>
    <x v="1"/>
    <s v="R1024"/>
    <s v="Jun"/>
    <n v="1965"/>
    <s v="tier - 3"/>
    <s v="tier - 2"/>
    <s v="R1024"/>
    <s v="9-Jun-1965"/>
    <n v="57"/>
  </r>
  <r>
    <s v="Id903"/>
    <s v="Id903"/>
    <n v="1965"/>
    <s v="Oct"/>
    <n v="29"/>
    <n v="1"/>
    <n v="12032.33"/>
    <x v="0"/>
    <x v="0"/>
    <s v="R1011"/>
    <s v="Oct"/>
    <n v="1965"/>
    <s v="tier - 3"/>
    <s v="tier - 1"/>
    <s v="R1011"/>
    <s v="29-Oct-1965"/>
    <n v="57"/>
  </r>
  <r>
    <s v="Id902"/>
    <s v="Id902"/>
    <n v="1979"/>
    <s v="Oct"/>
    <n v="16"/>
    <n v="2"/>
    <n v="12035.18"/>
    <x v="0"/>
    <x v="2"/>
    <s v="R1021"/>
    <s v="Oct"/>
    <n v="1979"/>
    <s v="tier - 3"/>
    <s v="tier - 3"/>
    <s v="R1021"/>
    <s v="16-Oct-1979"/>
    <n v="43"/>
  </r>
  <r>
    <s v="Id901"/>
    <s v="Id901"/>
    <n v="1966"/>
    <s v="Nov"/>
    <n v="24"/>
    <n v="1"/>
    <n v="12044.34"/>
    <x v="0"/>
    <x v="0"/>
    <s v="R1012"/>
    <s v="Nov"/>
    <n v="1966"/>
    <s v="tier - 3"/>
    <s v="tier - 1"/>
    <s v="R1012"/>
    <s v="24-Nov-1966"/>
    <n v="56"/>
  </r>
  <r>
    <s v="Id900"/>
    <s v="Id900"/>
    <n v="1986"/>
    <s v="Sep"/>
    <n v="7"/>
    <n v="3"/>
    <n v="12048.13"/>
    <x v="0"/>
    <x v="1"/>
    <s v="R1026"/>
    <s v="Sep"/>
    <n v="1986"/>
    <s v="tier - 3"/>
    <s v="tier - 2"/>
    <s v="R1026"/>
    <s v="7-Sep-1986"/>
    <n v="36"/>
  </r>
  <r>
    <s v="Id90"/>
    <s v="Id90"/>
    <n v="1979"/>
    <s v="Sep"/>
    <n v="16"/>
    <n v="3"/>
    <n v="40941.29"/>
    <x v="1"/>
    <x v="1"/>
    <s v="R1013"/>
    <s v="Sep"/>
    <n v="1979"/>
    <s v="tier - 1"/>
    <s v="tier - 2"/>
    <s v="R1013"/>
    <s v="16-Sep-1979"/>
    <n v="43"/>
  </r>
  <r>
    <s v="Id9"/>
    <s v="Id9"/>
    <n v="1963"/>
    <s v="Sep"/>
    <n v="4"/>
    <n v="1"/>
    <n v="48970.25"/>
    <x v="1"/>
    <x v="1"/>
    <s v="R1013"/>
    <s v="Sep"/>
    <n v="1963"/>
    <s v="tier - 1"/>
    <s v="tier - 2"/>
    <s v="R1013"/>
    <s v="4-Sep-1963"/>
    <n v="59"/>
  </r>
  <r>
    <s v="Id899"/>
    <s v="Id899"/>
    <n v="1984"/>
    <s v="Sep"/>
    <n v="2"/>
    <n v="3"/>
    <n v="12091.34"/>
    <x v="0"/>
    <x v="1"/>
    <s v="R1022"/>
    <s v="Sep"/>
    <n v="1984"/>
    <s v="tier - 3"/>
    <s v="tier - 2"/>
    <s v="R1022"/>
    <s v="2-Sep-1984"/>
    <n v="38"/>
  </r>
  <r>
    <s v="Id898"/>
    <s v="Id898"/>
    <n v="1968"/>
    <s v="Jun"/>
    <n v="21"/>
    <n v="3"/>
    <n v="12094.48"/>
    <x v="0"/>
    <x v="2"/>
    <s v="R1011"/>
    <s v="Jun"/>
    <n v="1968"/>
    <s v="tier - 3"/>
    <s v="tier - 3"/>
    <s v="R1011"/>
    <s v="21-Jun-1968"/>
    <n v="54"/>
  </r>
  <r>
    <s v="Id897"/>
    <s v="Id897"/>
    <n v="1968"/>
    <s v="Dec"/>
    <n v="9"/>
    <n v="2"/>
    <n v="12096.65"/>
    <x v="0"/>
    <x v="0"/>
    <s v="R1024"/>
    <s v="Dec"/>
    <n v="1968"/>
    <s v="tier - 3"/>
    <s v="tier - 1"/>
    <s v="R1024"/>
    <s v="9-Dec-1968"/>
    <n v="54"/>
  </r>
  <r>
    <s v="Id896"/>
    <s v="Id896"/>
    <n v="1968"/>
    <s v="Oct"/>
    <n v="25"/>
    <n v="3"/>
    <n v="12105.32"/>
    <x v="0"/>
    <x v="2"/>
    <s v="R1011"/>
    <s v="Oct"/>
    <n v="1968"/>
    <s v="tier - 3"/>
    <s v="tier - 3"/>
    <s v="R1011"/>
    <s v="25-Oct-1968"/>
    <n v="54"/>
  </r>
  <r>
    <s v="Id895"/>
    <s v="Id895"/>
    <n v="1963"/>
    <s v="Jul"/>
    <n v="20"/>
    <n v="0"/>
    <n v="12124.99"/>
    <x v="0"/>
    <x v="0"/>
    <s v="R1012"/>
    <s v="Jul"/>
    <n v="1963"/>
    <s v="tier - 3"/>
    <s v="tier - 1"/>
    <s v="R1012"/>
    <s v="20-Jul-1963"/>
    <n v="59"/>
  </r>
  <r>
    <s v="Id894"/>
    <s v="Id894"/>
    <n v="1963"/>
    <s v="Jun"/>
    <n v="4"/>
    <n v="0"/>
    <n v="12129.61"/>
    <x v="0"/>
    <x v="0"/>
    <s v="R1012"/>
    <s v="Jun"/>
    <n v="1963"/>
    <s v="tier - 3"/>
    <s v="tier - 1"/>
    <s v="R1012"/>
    <s v="4-Jun-1963"/>
    <n v="60"/>
  </r>
  <r>
    <s v="Id893"/>
    <s v="Id893"/>
    <n v="1991"/>
    <s v="Nov"/>
    <n v="6"/>
    <n v="3"/>
    <n v="12130.8"/>
    <x v="0"/>
    <x v="2"/>
    <s v="R1026"/>
    <s v="Nov"/>
    <n v="1991"/>
    <s v="tier - 3"/>
    <s v="tier - 3"/>
    <s v="R1026"/>
    <s v="6-Nov-1991"/>
    <n v="31"/>
  </r>
  <r>
    <s v="Id892"/>
    <s v="Id892"/>
    <n v="1974"/>
    <s v="Sep"/>
    <n v="16"/>
    <n v="0"/>
    <n v="12137.6"/>
    <x v="0"/>
    <x v="2"/>
    <s v="R1012"/>
    <s v="Sep"/>
    <n v="1974"/>
    <s v="tier - 3"/>
    <s v="tier - 3"/>
    <s v="R1012"/>
    <s v="16-Sep-1974"/>
    <n v="48"/>
  </r>
  <r>
    <s v="Id891"/>
    <s v="Id891"/>
    <n v="1962"/>
    <s v="Nov"/>
    <n v="4"/>
    <n v="0"/>
    <n v="12142.58"/>
    <x v="0"/>
    <x v="1"/>
    <s v="R1013"/>
    <s v="Nov"/>
    <n v="1962"/>
    <s v="tier - 3"/>
    <s v="tier - 2"/>
    <s v="R1013"/>
    <s v="4-Nov-1962"/>
    <n v="60"/>
  </r>
  <r>
    <s v="Id890"/>
    <s v="Id890"/>
    <n v="1962"/>
    <s v="Sep"/>
    <n v="15"/>
    <n v="0"/>
    <n v="12146.97"/>
    <x v="0"/>
    <x v="2"/>
    <s v="R1011"/>
    <s v="Sep"/>
    <n v="1962"/>
    <s v="tier - 3"/>
    <s v="tier - 3"/>
    <s v="R1011"/>
    <s v="15-Sep-1962"/>
    <n v="60"/>
  </r>
  <r>
    <s v="Id89"/>
    <s v="Id89"/>
    <n v="1983"/>
    <s v="Sep"/>
    <n v="8"/>
    <n v="3"/>
    <n v="40961.29"/>
    <x v="1"/>
    <x v="1"/>
    <s v="R1011"/>
    <s v="Sep"/>
    <n v="1983"/>
    <s v="tier - 1"/>
    <s v="tier - 2"/>
    <s v="R1011"/>
    <s v="8-Sep-1983"/>
    <n v="39"/>
  </r>
  <r>
    <s v="Id889"/>
    <s v="Id889"/>
    <n v="1987"/>
    <s v="Oct"/>
    <n v="5"/>
    <n v="3"/>
    <n v="12148.2"/>
    <x v="0"/>
    <x v="2"/>
    <s v="R1012"/>
    <s v="Oct"/>
    <n v="1987"/>
    <s v="tier - 3"/>
    <s v="tier - 3"/>
    <s v="R1012"/>
    <s v="5-Oct-1987"/>
    <n v="35"/>
  </r>
  <r>
    <s v="Id888"/>
    <s v="Id888"/>
    <n v="1991"/>
    <s v="Aug"/>
    <n v="29"/>
    <n v="3"/>
    <n v="12198.64"/>
    <x v="0"/>
    <x v="2"/>
    <s v="R1026"/>
    <s v="Aug"/>
    <n v="1991"/>
    <s v="tier - 3"/>
    <s v="tier - 3"/>
    <s v="R1026"/>
    <s v="29-Aug-1991"/>
    <n v="31"/>
  </r>
  <r>
    <s v="Id887"/>
    <s v="Id887"/>
    <n v="1977"/>
    <s v="Aug"/>
    <n v="14"/>
    <n v="2"/>
    <n v="12218.7"/>
    <x v="0"/>
    <x v="0"/>
    <s v="R1012"/>
    <s v="Aug"/>
    <n v="1977"/>
    <s v="tier - 3"/>
    <s v="tier - 1"/>
    <s v="R1012"/>
    <s v="14-Aug-1977"/>
    <n v="45"/>
  </r>
  <r>
    <s v="Id886"/>
    <s v="Id886"/>
    <n v="1964"/>
    <s v="Jul"/>
    <n v="20"/>
    <n v="0"/>
    <n v="12222.9"/>
    <x v="0"/>
    <x v="1"/>
    <s v="R1012"/>
    <s v="Jul"/>
    <n v="1964"/>
    <s v="tier - 3"/>
    <s v="tier - 2"/>
    <s v="R1012"/>
    <s v="20-Jul-1964"/>
    <n v="58"/>
  </r>
  <r>
    <s v="Id885"/>
    <s v="Id885"/>
    <n v="1964"/>
    <s v="Jul"/>
    <n v="2"/>
    <n v="0"/>
    <n v="12224.35"/>
    <x v="0"/>
    <x v="0"/>
    <s v="R1012"/>
    <s v="Jul"/>
    <n v="1964"/>
    <s v="tier - 3"/>
    <s v="tier - 1"/>
    <s v="R1012"/>
    <s v="2-Jul-1964"/>
    <n v="58"/>
  </r>
  <r>
    <s v="Id884"/>
    <s v="Id884"/>
    <n v="1964"/>
    <s v="Jun"/>
    <n v="24"/>
    <n v="0"/>
    <n v="12231.61"/>
    <x v="0"/>
    <x v="2"/>
    <s v="R1012"/>
    <s v="Jun"/>
    <n v="1964"/>
    <s v="tier - 3"/>
    <s v="tier - 3"/>
    <s v="R1012"/>
    <s v="24-Jun-1964"/>
    <n v="58"/>
  </r>
  <r>
    <s v="Id883"/>
    <s v="Id883"/>
    <n v="1963"/>
    <s v="Jul"/>
    <n v="19"/>
    <n v="0"/>
    <n v="12233.83"/>
    <x v="0"/>
    <x v="0"/>
    <s v="R1011"/>
    <s v="Jul"/>
    <n v="1963"/>
    <s v="tier - 3"/>
    <s v="tier - 1"/>
    <s v="R1011"/>
    <s v="19-Jul-1963"/>
    <n v="59"/>
  </r>
  <r>
    <s v="Id882"/>
    <s v="Id882"/>
    <n v="1964"/>
    <s v="Oct"/>
    <n v="15"/>
    <n v="0"/>
    <n v="12235.84"/>
    <x v="0"/>
    <x v="2"/>
    <s v="R1012"/>
    <s v="Oct"/>
    <n v="1964"/>
    <s v="tier - 3"/>
    <s v="tier - 3"/>
    <s v="R1012"/>
    <s v="15-Oct-1964"/>
    <n v="58"/>
  </r>
  <r>
    <s v="Id881"/>
    <s v="Id881"/>
    <n v="1966"/>
    <s v="Jul"/>
    <n v="29"/>
    <n v="0"/>
    <n v="12237.73"/>
    <x v="0"/>
    <x v="2"/>
    <s v="R1012"/>
    <s v="Jul"/>
    <n v="1966"/>
    <s v="tier - 3"/>
    <s v="tier - 3"/>
    <s v="R1012"/>
    <s v="29-Jul-1966"/>
    <n v="56"/>
  </r>
  <r>
    <s v="Id880"/>
    <s v="Id880"/>
    <n v="1963"/>
    <s v="Jul"/>
    <n v="17"/>
    <n v="0"/>
    <n v="12244.53"/>
    <x v="0"/>
    <x v="0"/>
    <s v="R1013"/>
    <s v="Jul"/>
    <n v="1963"/>
    <s v="tier - 3"/>
    <s v="tier - 1"/>
    <s v="R1013"/>
    <s v="17-Jul-1963"/>
    <n v="59"/>
  </r>
  <r>
    <s v="Id88"/>
    <s v="Id88"/>
    <n v="1974"/>
    <s v="Jun"/>
    <n v="5"/>
    <n v="0"/>
    <n v="40974.160000000003"/>
    <x v="1"/>
    <x v="1"/>
    <s v="R1013"/>
    <s v="Jun"/>
    <n v="1974"/>
    <s v="tier - 1"/>
    <s v="tier - 2"/>
    <s v="R1013"/>
    <s v="5-Jun-1974"/>
    <n v="49"/>
  </r>
  <r>
    <s v="Id879"/>
    <s v="Id879"/>
    <n v="1974"/>
    <s v="Jun"/>
    <n v="23"/>
    <n v="0"/>
    <n v="12245.17"/>
    <x v="0"/>
    <x v="0"/>
    <s v="R1012"/>
    <s v="Jun"/>
    <n v="1974"/>
    <s v="tier - 3"/>
    <s v="tier - 1"/>
    <s v="R1012"/>
    <s v="23-Jun-1974"/>
    <n v="48"/>
  </r>
  <r>
    <s v="Id878"/>
    <s v="Id878"/>
    <n v="1989"/>
    <s v="Nov"/>
    <n v="23"/>
    <n v="3"/>
    <n v="12254.44"/>
    <x v="0"/>
    <x v="2"/>
    <s v="R1026"/>
    <s v="Nov"/>
    <n v="1989"/>
    <s v="tier - 3"/>
    <s v="tier - 3"/>
    <s v="R1026"/>
    <s v="23-Nov-1989"/>
    <n v="33"/>
  </r>
  <r>
    <s v="Id877"/>
    <s v="Id877"/>
    <n v="1986"/>
    <s v="Aug"/>
    <n v="13"/>
    <n v="3"/>
    <n v="12255.04"/>
    <x v="0"/>
    <x v="1"/>
    <s v="R1026"/>
    <s v="Aug"/>
    <n v="1986"/>
    <s v="tier - 3"/>
    <s v="tier - 2"/>
    <s v="R1026"/>
    <s v="13-Aug-1986"/>
    <n v="36"/>
  </r>
  <r>
    <s v="Id876"/>
    <s v="Id876"/>
    <n v="1966"/>
    <s v="Dec"/>
    <n v="6"/>
    <n v="2"/>
    <n v="12265.51"/>
    <x v="0"/>
    <x v="2"/>
    <s v="R1013"/>
    <s v="Dec"/>
    <n v="1966"/>
    <s v="tier - 3"/>
    <s v="tier - 3"/>
    <s v="R1013"/>
    <s v="6-Dec-1966"/>
    <n v="56"/>
  </r>
  <r>
    <s v="Id875"/>
    <s v="Id875"/>
    <n v="1967"/>
    <s v="Dec"/>
    <n v="30"/>
    <n v="2"/>
    <n v="12268.63"/>
    <x v="0"/>
    <x v="0"/>
    <s v="R1012"/>
    <s v="Dec"/>
    <n v="1967"/>
    <s v="tier - 3"/>
    <s v="tier - 1"/>
    <s v="R1012"/>
    <s v="30-Dec-1967"/>
    <n v="55"/>
  </r>
  <r>
    <s v="Id874"/>
    <s v="Id874"/>
    <n v="1967"/>
    <s v="Aug"/>
    <n v="28"/>
    <n v="2"/>
    <n v="12269.69"/>
    <x v="0"/>
    <x v="1"/>
    <s v="R1012"/>
    <s v="Aug"/>
    <n v="1967"/>
    <s v="tier - 3"/>
    <s v="tier - 2"/>
    <s v="R1012"/>
    <s v="28-Aug-1967"/>
    <n v="55"/>
  </r>
  <r>
    <s v="Id873"/>
    <s v="Id873"/>
    <n v="1966"/>
    <s v="Nov"/>
    <n v="16"/>
    <n v="0"/>
    <n v="12282.03"/>
    <x v="0"/>
    <x v="0"/>
    <s v="R1025"/>
    <s v="Nov"/>
    <n v="1966"/>
    <s v="tier - 3"/>
    <s v="tier - 1"/>
    <s v="R1025"/>
    <s v="16-Nov-1966"/>
    <n v="56"/>
  </r>
  <r>
    <s v="Id872"/>
    <s v="Id872"/>
    <n v="1990"/>
    <s v="Oct"/>
    <n v="29"/>
    <n v="3"/>
    <n v="12282.38"/>
    <x v="0"/>
    <x v="0"/>
    <s v="R1011"/>
    <s v="Oct"/>
    <n v="1990"/>
    <s v="tier - 3"/>
    <s v="tier - 1"/>
    <s v="R1011"/>
    <s v="29-Oct-1990"/>
    <n v="32"/>
  </r>
  <r>
    <s v="Id871"/>
    <s v="Id871"/>
    <n v="1963"/>
    <s v="Oct"/>
    <n v="28"/>
    <n v="0"/>
    <n v="12299.59"/>
    <x v="0"/>
    <x v="0"/>
    <s v="R1025"/>
    <s v="Oct"/>
    <n v="1963"/>
    <s v="tier - 3"/>
    <s v="tier - 1"/>
    <s v="R1025"/>
    <s v="28-Oct-1963"/>
    <n v="59"/>
  </r>
  <r>
    <s v="Id870"/>
    <s v="Id870"/>
    <n v="1963"/>
    <s v="Aug"/>
    <n v="29"/>
    <n v="0"/>
    <n v="12323.94"/>
    <x v="0"/>
    <x v="2"/>
    <s v="R1017"/>
    <s v="Aug"/>
    <n v="1963"/>
    <s v="tier - 3"/>
    <s v="tier - 3"/>
    <s v="R1017"/>
    <s v="29-Aug-1963"/>
    <n v="59"/>
  </r>
  <r>
    <s v="Id87"/>
    <s v="Id87"/>
    <n v="1979"/>
    <s v="Oct"/>
    <n v="11"/>
    <n v="1"/>
    <n v="41034.22"/>
    <x v="1"/>
    <x v="2"/>
    <s v="R1017"/>
    <s v="Oct"/>
    <n v="1979"/>
    <s v="tier - 1"/>
    <s v="tier - 3"/>
    <s v="R1017"/>
    <s v="11-Oct-1979"/>
    <n v="43"/>
  </r>
  <r>
    <s v="Id869"/>
    <s v="Id869"/>
    <n v="1963"/>
    <s v="Aug"/>
    <n v="2"/>
    <n v="1"/>
    <n v="12333.83"/>
    <x v="0"/>
    <x v="1"/>
    <s v="R1011"/>
    <s v="Aug"/>
    <n v="1963"/>
    <s v="tier - 3"/>
    <s v="tier - 2"/>
    <s v="R1011"/>
    <s v="2-Aug-1963"/>
    <n v="59"/>
  </r>
  <r>
    <s v="Id868"/>
    <s v="Id868"/>
    <n v="1963"/>
    <s v="Sep"/>
    <n v="22"/>
    <n v="1"/>
    <n v="12347.17"/>
    <x v="0"/>
    <x v="2"/>
    <s v="R1011"/>
    <s v="Sep"/>
    <n v="1963"/>
    <s v="tier - 3"/>
    <s v="tier - 3"/>
    <s v="R1011"/>
    <s v="22-Sep-1963"/>
    <n v="59"/>
  </r>
  <r>
    <s v="Id867"/>
    <s v="Id867"/>
    <n v="1966"/>
    <s v="Dec"/>
    <n v="29"/>
    <n v="3"/>
    <n v="12363.55"/>
    <x v="0"/>
    <x v="2"/>
    <s v="R1011"/>
    <s v="Dec"/>
    <n v="1966"/>
    <s v="tier - 3"/>
    <s v="tier - 3"/>
    <s v="R1011"/>
    <s v="29-Dec-1966"/>
    <n v="56"/>
  </r>
  <r>
    <s v="Id866"/>
    <s v="Id866"/>
    <n v="1962"/>
    <s v="Sep"/>
    <n v="26"/>
    <n v="0"/>
    <n v="12369.89"/>
    <x v="0"/>
    <x v="1"/>
    <s v="R1024"/>
    <s v="Sep"/>
    <n v="1962"/>
    <s v="tier - 3"/>
    <s v="tier - 2"/>
    <s v="R1024"/>
    <s v="26-Sep-1962"/>
    <n v="60"/>
  </r>
  <r>
    <s v="Id865"/>
    <s v="Id865"/>
    <n v="1989"/>
    <s v="Dec"/>
    <n v="29"/>
    <n v="0"/>
    <n v="12404.88"/>
    <x v="0"/>
    <x v="2"/>
    <s v="R1016"/>
    <s v="Dec"/>
    <n v="1989"/>
    <s v="tier - 3"/>
    <s v="tier - 3"/>
    <s v="R1016"/>
    <s v="29-Dec-1989"/>
    <n v="33"/>
  </r>
  <r>
    <s v="Id864"/>
    <s v="Id864"/>
    <n v="1972"/>
    <s v="Aug"/>
    <n v="21"/>
    <n v="0"/>
    <n v="12407.3"/>
    <x v="0"/>
    <x v="1"/>
    <s v="R1021"/>
    <s v="Aug"/>
    <n v="1972"/>
    <s v="tier - 3"/>
    <s v="tier - 2"/>
    <s v="R1021"/>
    <s v="21-Aug-1972"/>
    <n v="50"/>
  </r>
  <r>
    <s v="Id863"/>
    <s v="Id863"/>
    <n v="1979"/>
    <s v="Jul"/>
    <n v="14"/>
    <n v="2"/>
    <n v="12408.29"/>
    <x v="0"/>
    <x v="0"/>
    <s v="R1022"/>
    <s v="Jul"/>
    <n v="1979"/>
    <s v="tier - 3"/>
    <s v="tier - 1"/>
    <s v="R1022"/>
    <s v="14-Jul-1979"/>
    <n v="43"/>
  </r>
  <r>
    <s v="Id862"/>
    <s v="Id862"/>
    <n v="1964"/>
    <s v="Aug"/>
    <n v="4"/>
    <n v="0"/>
    <n v="12430.95"/>
    <x v="0"/>
    <x v="2"/>
    <s v="R1024"/>
    <s v="Aug"/>
    <n v="1964"/>
    <s v="tier - 3"/>
    <s v="tier - 3"/>
    <s v="R1024"/>
    <s v="4-Aug-1964"/>
    <n v="58"/>
  </r>
  <r>
    <s v="Id861"/>
    <s v="Id861"/>
    <n v="1995"/>
    <s v="Aug"/>
    <n v="9"/>
    <n v="0"/>
    <n v="12452.25"/>
    <x v="0"/>
    <x v="2"/>
    <s v="R1012"/>
    <s v="Aug"/>
    <n v="1995"/>
    <s v="tier - 3"/>
    <s v="tier - 3"/>
    <s v="R1012"/>
    <s v="9-Aug-1995"/>
    <n v="27"/>
  </r>
  <r>
    <s v="Id860"/>
    <s v="Id860"/>
    <n v="1968"/>
    <s v="Nov"/>
    <n v="26"/>
    <n v="3"/>
    <n v="12475.35"/>
    <x v="0"/>
    <x v="0"/>
    <s v="R1012"/>
    <s v="Nov"/>
    <n v="1968"/>
    <s v="tier - 3"/>
    <s v="tier - 1"/>
    <s v="R1012"/>
    <s v="26-Nov-1968"/>
    <n v="54"/>
  </r>
  <r>
    <s v="Id86"/>
    <s v="Id86"/>
    <n v="1972"/>
    <s v="Aug"/>
    <n v="12"/>
    <n v="0"/>
    <n v="41055.29"/>
    <x v="1"/>
    <x v="1"/>
    <s v="R1011"/>
    <s v="Aug"/>
    <n v="1972"/>
    <s v="tier - 1"/>
    <s v="tier - 2"/>
    <s v="R1011"/>
    <s v="12-Aug-1972"/>
    <n v="50"/>
  </r>
  <r>
    <s v="Id859"/>
    <s v="Id859"/>
    <n v="1968"/>
    <s v="Nov"/>
    <n v="12"/>
    <n v="3"/>
    <n v="12479.71"/>
    <x v="0"/>
    <x v="2"/>
    <s v="R1012"/>
    <s v="Nov"/>
    <n v="1968"/>
    <s v="tier - 3"/>
    <s v="tier - 3"/>
    <s v="R1012"/>
    <s v="12-Nov-1968"/>
    <n v="54"/>
  </r>
  <r>
    <s v="Id858"/>
    <s v="Id858"/>
    <n v="1967"/>
    <s v="Sep"/>
    <n v="1"/>
    <n v="3"/>
    <n v="12485.8"/>
    <x v="0"/>
    <x v="2"/>
    <s v="R1013"/>
    <s v="Sep"/>
    <n v="1967"/>
    <s v="tier - 3"/>
    <s v="tier - 3"/>
    <s v="R1013"/>
    <s v="1-Sep-1967"/>
    <n v="55"/>
  </r>
  <r>
    <s v="Id857"/>
    <s v="Id857"/>
    <n v="1968"/>
    <s v="Dec"/>
    <n v="3"/>
    <n v="3"/>
    <n v="12495.29"/>
    <x v="0"/>
    <x v="2"/>
    <s v="R1012"/>
    <s v="Dec"/>
    <n v="1968"/>
    <s v="tier - 3"/>
    <s v="tier - 3"/>
    <s v="R1012"/>
    <s v="3-Dec-1968"/>
    <n v="54"/>
  </r>
  <r>
    <s v="Id856"/>
    <s v="Id856"/>
    <n v="1966"/>
    <s v="Jul"/>
    <n v="12"/>
    <n v="0"/>
    <n v="12499.88"/>
    <x v="0"/>
    <x v="1"/>
    <s v="R1012"/>
    <s v="Jul"/>
    <n v="1966"/>
    <s v="tier - 3"/>
    <s v="tier - 2"/>
    <s v="R1012"/>
    <s v="12-Jul-1966"/>
    <n v="56"/>
  </r>
  <r>
    <s v="Id855"/>
    <s v="Id855"/>
    <n v="1962"/>
    <s v="Oct"/>
    <n v="16"/>
    <n v="0"/>
    <n v="12523.6"/>
    <x v="0"/>
    <x v="2"/>
    <s v="R1012"/>
    <s v="Oct"/>
    <n v="1962"/>
    <s v="tier - 3"/>
    <s v="tier - 3"/>
    <s v="R1012"/>
    <s v="16-Oct-1962"/>
    <n v="60"/>
  </r>
  <r>
    <s v="Id854"/>
    <s v="Id854"/>
    <n v="1961"/>
    <s v="Nov"/>
    <n v="28"/>
    <n v="0"/>
    <n v="12557.61"/>
    <x v="0"/>
    <x v="2"/>
    <s v="R1013"/>
    <s v="Nov"/>
    <n v="1961"/>
    <s v="tier - 3"/>
    <s v="tier - 3"/>
    <s v="R1013"/>
    <s v="28-Nov-1961"/>
    <n v="61"/>
  </r>
  <r>
    <s v="Id853"/>
    <s v="Id853"/>
    <n v="1961"/>
    <s v="Nov"/>
    <n v="28"/>
    <n v="0"/>
    <n v="12574.05"/>
    <x v="0"/>
    <x v="0"/>
    <s v="R1011"/>
    <s v="Nov"/>
    <n v="1961"/>
    <s v="tier - 3"/>
    <s v="tier - 1"/>
    <s v="R1011"/>
    <s v="28-Nov-1961"/>
    <n v="61"/>
  </r>
  <r>
    <s v="Id852"/>
    <s v="Id852"/>
    <n v="1969"/>
    <s v="Nov"/>
    <n v="26"/>
    <n v="0"/>
    <n v="12579.92"/>
    <x v="0"/>
    <x v="0"/>
    <s v="R1025"/>
    <s v="Nov"/>
    <n v="1969"/>
    <s v="tier - 3"/>
    <s v="tier - 1"/>
    <s v="R1025"/>
    <s v="26-Nov-1969"/>
    <n v="53"/>
  </r>
  <r>
    <s v="Id851"/>
    <s v="Id851"/>
    <n v="1970"/>
    <s v="Jun"/>
    <n v="18"/>
    <n v="5"/>
    <n v="12592.53"/>
    <x v="0"/>
    <x v="1"/>
    <s v="R1013"/>
    <s v="Jun"/>
    <n v="1970"/>
    <s v="tier - 3"/>
    <s v="tier - 2"/>
    <s v="R1013"/>
    <s v="18-Jun-1970"/>
    <n v="52"/>
  </r>
  <r>
    <s v="Id850"/>
    <s v="Id850"/>
    <n v="1988"/>
    <s v="Aug"/>
    <n v="11"/>
    <n v="3"/>
    <n v="12600.46"/>
    <x v="0"/>
    <x v="0"/>
    <s v="R1023"/>
    <s v="Aug"/>
    <n v="1988"/>
    <s v="tier - 3"/>
    <s v="tier - 1"/>
    <s v="R1023"/>
    <s v="11-Aug-1988"/>
    <n v="34"/>
  </r>
  <r>
    <s v="Id85"/>
    <s v="Id85"/>
    <n v="1972"/>
    <s v="Sep"/>
    <n v="6"/>
    <n v="0"/>
    <n v="41097.160000000003"/>
    <x v="1"/>
    <x v="2"/>
    <s v="R1016"/>
    <s v="Sep"/>
    <n v="1972"/>
    <s v="tier - 1"/>
    <s v="tier - 3"/>
    <s v="R1016"/>
    <s v="6-Sep-1972"/>
    <n v="50"/>
  </r>
  <r>
    <s v="Id849"/>
    <s v="Id849"/>
    <n v="1998"/>
    <s v="Nov"/>
    <n v="18"/>
    <n v="1"/>
    <n v="12609.89"/>
    <x v="0"/>
    <x v="2"/>
    <s v="R1012"/>
    <s v="Nov"/>
    <n v="1998"/>
    <s v="tier - 3"/>
    <s v="tier - 3"/>
    <s v="R1012"/>
    <s v="18-Nov-1998"/>
    <n v="24"/>
  </r>
  <r>
    <s v="Id848"/>
    <s v="Id848"/>
    <n v="1963"/>
    <s v="Aug"/>
    <n v="19"/>
    <n v="0"/>
    <n v="12622.18"/>
    <x v="0"/>
    <x v="0"/>
    <s v="R1012"/>
    <s v="Aug"/>
    <n v="1963"/>
    <s v="tier - 3"/>
    <s v="tier - 1"/>
    <s v="R1012"/>
    <s v="19-Aug-1963"/>
    <n v="59"/>
  </r>
  <r>
    <s v="Id847"/>
    <s v="Id847"/>
    <n v="1970"/>
    <s v="Dec"/>
    <n v="28"/>
    <n v="0"/>
    <n v="12624.74"/>
    <x v="0"/>
    <x v="0"/>
    <s v="R1012"/>
    <s v="Dec"/>
    <n v="1970"/>
    <s v="tier - 3"/>
    <s v="tier - 1"/>
    <s v="R1012"/>
    <s v="28-Dec-1970"/>
    <n v="52"/>
  </r>
  <r>
    <s v="Id846"/>
    <s v="Id846"/>
    <n v="1965"/>
    <s v="Oct"/>
    <n v="4"/>
    <n v="2"/>
    <n v="12629.17"/>
    <x v="0"/>
    <x v="0"/>
    <s v="R1013"/>
    <s v="Oct"/>
    <n v="1965"/>
    <s v="tier - 3"/>
    <s v="tier - 1"/>
    <s v="R1013"/>
    <s v="4-Oct-1965"/>
    <n v="57"/>
  </r>
  <r>
    <s v="Id845"/>
    <s v="Id845"/>
    <n v="1962"/>
    <s v="Nov"/>
    <n v="22"/>
    <n v="0"/>
    <n v="12629.9"/>
    <x v="0"/>
    <x v="2"/>
    <s v="R1013"/>
    <s v="Nov"/>
    <n v="1962"/>
    <s v="tier - 3"/>
    <s v="tier - 3"/>
    <s v="R1013"/>
    <s v="22-Nov-1962"/>
    <n v="60"/>
  </r>
  <r>
    <s v="Id844"/>
    <s v="Id844"/>
    <n v="1962"/>
    <s v="Jul"/>
    <n v="22"/>
    <n v="0"/>
    <n v="12638.2"/>
    <x v="0"/>
    <x v="0"/>
    <s v="R1011"/>
    <s v="Jul"/>
    <n v="1962"/>
    <s v="tier - 3"/>
    <s v="tier - 1"/>
    <s v="R1011"/>
    <s v="22-Jul-1962"/>
    <n v="60"/>
  </r>
  <r>
    <s v="Id843"/>
    <s v="Id843"/>
    <n v="1972"/>
    <s v="Sep"/>
    <n v="5"/>
    <n v="0"/>
    <n v="12640.24"/>
    <x v="0"/>
    <x v="0"/>
    <s v="R1011"/>
    <s v="Sep"/>
    <n v="1972"/>
    <s v="tier - 3"/>
    <s v="tier - 1"/>
    <s v="R1011"/>
    <s v="5-Sep-1972"/>
    <n v="50"/>
  </r>
  <r>
    <s v="Id842"/>
    <s v="Id842"/>
    <n v="1966"/>
    <s v="Dec"/>
    <n v="17"/>
    <n v="2"/>
    <n v="12643.38"/>
    <x v="0"/>
    <x v="0"/>
    <s v="R1012"/>
    <s v="Dec"/>
    <n v="1966"/>
    <s v="tier - 3"/>
    <s v="tier - 1"/>
    <s v="R1012"/>
    <s v="17-Dec-1966"/>
    <n v="56"/>
  </r>
  <r>
    <s v="Id841"/>
    <s v="Id841"/>
    <n v="1962"/>
    <s v="Jul"/>
    <n v="11"/>
    <n v="0"/>
    <n v="12644.59"/>
    <x v="0"/>
    <x v="1"/>
    <s v="R1011"/>
    <s v="Jul"/>
    <n v="1962"/>
    <s v="tier - 3"/>
    <s v="tier - 2"/>
    <s v="R1011"/>
    <s v="11-Jul-1962"/>
    <n v="60"/>
  </r>
  <r>
    <s v="Id840"/>
    <s v="Id840"/>
    <n v="1965"/>
    <s v="Sep"/>
    <n v="14"/>
    <n v="2"/>
    <n v="12646.21"/>
    <x v="0"/>
    <x v="1"/>
    <s v="R1011"/>
    <s v="Sep"/>
    <n v="1965"/>
    <s v="tier - 3"/>
    <s v="tier - 2"/>
    <s v="R1011"/>
    <s v="14-Sep-1965"/>
    <n v="57"/>
  </r>
  <r>
    <s v="Id84"/>
    <s v="Id84"/>
    <n v="1969"/>
    <s v="Aug"/>
    <n v="8"/>
    <n v="0"/>
    <n v="41191.57"/>
    <x v="1"/>
    <x v="1"/>
    <s v="R1011"/>
    <s v="Aug"/>
    <n v="1969"/>
    <s v="tier - 1"/>
    <s v="tier - 2"/>
    <s v="R1011"/>
    <s v="8-Aug-1969"/>
    <n v="53"/>
  </r>
  <r>
    <s v="Id839"/>
    <s v="Id839"/>
    <n v="1962"/>
    <s v="Aug"/>
    <n v="27"/>
    <n v="0"/>
    <n v="12648.7"/>
    <x v="0"/>
    <x v="1"/>
    <s v="R1013"/>
    <s v="Aug"/>
    <n v="1962"/>
    <s v="tier - 3"/>
    <s v="tier - 2"/>
    <s v="R1013"/>
    <s v="27-Aug-1962"/>
    <n v="60"/>
  </r>
  <r>
    <s v="Id838"/>
    <s v="Id838"/>
    <n v="1974"/>
    <s v="Sep"/>
    <n v="24"/>
    <n v="0"/>
    <n v="12697.48"/>
    <x v="0"/>
    <x v="2"/>
    <s v="R1021"/>
    <s v="Sep"/>
    <n v="1974"/>
    <s v="tier - 3"/>
    <s v="tier - 3"/>
    <s v="R1021"/>
    <s v="24-Sep-1974"/>
    <n v="48"/>
  </r>
  <r>
    <s v="Id837"/>
    <s v="Id837"/>
    <n v="1992"/>
    <s v="Jul"/>
    <n v="7"/>
    <n v="0"/>
    <n v="12699.56"/>
    <x v="0"/>
    <x v="1"/>
    <s v="R1011"/>
    <s v="Jul"/>
    <n v="1992"/>
    <s v="tier - 3"/>
    <s v="tier - 2"/>
    <s v="R1011"/>
    <s v="7-Jul-1992"/>
    <n v="30"/>
  </r>
  <r>
    <s v="Id836"/>
    <s v="Id836"/>
    <n v="1964"/>
    <s v="Nov"/>
    <n v="28"/>
    <n v="0"/>
    <n v="12700.63"/>
    <x v="0"/>
    <x v="2"/>
    <s v="R1011"/>
    <s v="Nov"/>
    <n v="1964"/>
    <s v="tier - 3"/>
    <s v="tier - 3"/>
    <s v="R1011"/>
    <s v="28-Nov-1964"/>
    <n v="58"/>
  </r>
  <r>
    <s v="Id835"/>
    <s v="Id835"/>
    <n v="1970"/>
    <s v="Jul"/>
    <n v="8"/>
    <n v="0"/>
    <n v="12713"/>
    <x v="0"/>
    <x v="0"/>
    <s v="R1011"/>
    <s v="Jul"/>
    <n v="1970"/>
    <s v="tier - 3"/>
    <s v="tier - 1"/>
    <s v="R1011"/>
    <s v="8-Jul-1970"/>
    <n v="52"/>
  </r>
  <r>
    <s v="Id834"/>
    <s v="Id834"/>
    <n v="1988"/>
    <s v="Jul"/>
    <n v="17"/>
    <n v="3"/>
    <n v="12718.21"/>
    <x v="0"/>
    <x v="0"/>
    <s v="R1026"/>
    <s v="Jul"/>
    <n v="1988"/>
    <s v="tier - 3"/>
    <s v="tier - 1"/>
    <s v="R1026"/>
    <s v="17-Jul-1988"/>
    <n v="34"/>
  </r>
  <r>
    <s v="Id833"/>
    <s v="Id833"/>
    <n v="1962"/>
    <s v="Sep"/>
    <n v="2"/>
    <n v="0"/>
    <n v="12731"/>
    <x v="0"/>
    <x v="2"/>
    <s v="R1016"/>
    <s v="Sep"/>
    <n v="1962"/>
    <s v="tier - 3"/>
    <s v="tier - 3"/>
    <s v="R1016"/>
    <s v="2-Sep-1962"/>
    <n v="60"/>
  </r>
  <r>
    <s v="Id832"/>
    <s v="Id832"/>
    <n v="1962"/>
    <s v="Oct"/>
    <n v="1"/>
    <n v="0"/>
    <n v="12741.17"/>
    <x v="0"/>
    <x v="0"/>
    <s v="R1017"/>
    <s v="Oct"/>
    <n v="1962"/>
    <s v="tier - 3"/>
    <s v="tier - 1"/>
    <s v="R1017"/>
    <s v="1-Oct-1962"/>
    <n v="60"/>
  </r>
  <r>
    <s v="Id831"/>
    <s v="Id831"/>
    <n v="1975"/>
    <s v="Sep"/>
    <n v="25"/>
    <n v="1"/>
    <n v="12770.27"/>
    <x v="0"/>
    <x v="2"/>
    <s v="R1021"/>
    <s v="Sep"/>
    <n v="1975"/>
    <s v="tier - 3"/>
    <s v="tier - 3"/>
    <s v="R1021"/>
    <s v="25-Sep-1975"/>
    <n v="47"/>
  </r>
  <r>
    <s v="Id830"/>
    <s v="Id830"/>
    <n v="1972"/>
    <s v="Oct"/>
    <n v="7"/>
    <n v="0"/>
    <n v="12776.05"/>
    <x v="0"/>
    <x v="2"/>
    <s v="R1026"/>
    <s v="Oct"/>
    <n v="1972"/>
    <s v="tier - 3"/>
    <s v="tier - 3"/>
    <s v="R1026"/>
    <s v="7-Oct-1972"/>
    <n v="50"/>
  </r>
  <r>
    <s v="Id83"/>
    <s v="Id83"/>
    <n v="1964"/>
    <s v="Jun"/>
    <n v="6"/>
    <n v="0"/>
    <n v="41250.39"/>
    <x v="1"/>
    <x v="2"/>
    <s v="R1011"/>
    <s v="Jun"/>
    <n v="1964"/>
    <s v="tier - 1"/>
    <s v="tier - 3"/>
    <s v="R1011"/>
    <s v="6-Jun-1964"/>
    <n v="59"/>
  </r>
  <r>
    <s v="Id829"/>
    <s v="Id829"/>
    <n v="1963"/>
    <s v="Dec"/>
    <n v="5"/>
    <n v="0"/>
    <n v="12788.03"/>
    <x v="0"/>
    <x v="2"/>
    <s v="R1025"/>
    <s v="Dec"/>
    <n v="1963"/>
    <s v="tier - 3"/>
    <s v="tier - 3"/>
    <s v="R1025"/>
    <s v="5-Dec-1963"/>
    <n v="59"/>
  </r>
  <r>
    <s v="Id828"/>
    <s v="Id828"/>
    <n v="1983"/>
    <s v="Oct"/>
    <n v="29"/>
    <n v="3"/>
    <n v="12788.18"/>
    <x v="0"/>
    <x v="0"/>
    <s v="R1026"/>
    <s v="Oct"/>
    <n v="1983"/>
    <s v="tier - 3"/>
    <s v="tier - 1"/>
    <s v="R1026"/>
    <s v="29-Oct-1983"/>
    <n v="39"/>
  </r>
  <r>
    <s v="Id827"/>
    <s v="Id827"/>
    <n v="1978"/>
    <s v="Jul"/>
    <n v="24"/>
    <n v="0"/>
    <n v="12797.21"/>
    <x v="0"/>
    <x v="0"/>
    <s v="R1024"/>
    <s v="Jul"/>
    <n v="1978"/>
    <s v="tier - 3"/>
    <s v="tier - 1"/>
    <s v="R1024"/>
    <s v="24-Jul-1978"/>
    <n v="44"/>
  </r>
  <r>
    <s v="Id826"/>
    <s v="Id826"/>
    <n v="1963"/>
    <s v="Jul"/>
    <n v="20"/>
    <n v="0"/>
    <n v="12815.44"/>
    <x v="0"/>
    <x v="2"/>
    <s v="R1024"/>
    <s v="Jul"/>
    <n v="1963"/>
    <s v="tier - 3"/>
    <s v="tier - 3"/>
    <s v="R1024"/>
    <s v="20-Jul-1963"/>
    <n v="59"/>
  </r>
  <r>
    <s v="Id825"/>
    <s v="Id825"/>
    <n v="1967"/>
    <s v="Sep"/>
    <n v="25"/>
    <n v="0"/>
    <n v="12823.25"/>
    <x v="0"/>
    <x v="2"/>
    <s v="R1021"/>
    <s v="Sep"/>
    <n v="1967"/>
    <s v="tier - 3"/>
    <s v="tier - 3"/>
    <s v="R1021"/>
    <s v="25-Sep-1967"/>
    <n v="55"/>
  </r>
  <r>
    <s v="Id824"/>
    <s v="Id824"/>
    <n v="2004"/>
    <s v="Nov"/>
    <n v="9"/>
    <n v="2"/>
    <n v="12829.46"/>
    <x v="0"/>
    <x v="2"/>
    <s v="R1016"/>
    <s v="Nov"/>
    <n v="2004"/>
    <s v="tier - 3"/>
    <s v="tier - 3"/>
    <s v="R1016"/>
    <s v="9-Nov-2004"/>
    <n v="18"/>
  </r>
  <r>
    <s v="Id823"/>
    <s v="Id823"/>
    <n v="1993"/>
    <s v="Sep"/>
    <n v="27"/>
    <n v="0"/>
    <n v="12847.24"/>
    <x v="0"/>
    <x v="1"/>
    <s v="R1012"/>
    <s v="Sep"/>
    <n v="1993"/>
    <s v="tier - 3"/>
    <s v="tier - 2"/>
    <s v="R1012"/>
    <s v="27-Sep-1993"/>
    <n v="29"/>
  </r>
  <r>
    <s v="Id822"/>
    <s v="Id822"/>
    <n v="1973"/>
    <s v="Sep"/>
    <n v="22"/>
    <n v="0"/>
    <n v="12852.37"/>
    <x v="0"/>
    <x v="0"/>
    <s v="R1012"/>
    <s v="Sep"/>
    <n v="1973"/>
    <s v="tier - 3"/>
    <s v="tier - 1"/>
    <s v="R1012"/>
    <s v="22-Sep-1973"/>
    <n v="49"/>
  </r>
  <r>
    <s v="Id821"/>
    <s v="Id821"/>
    <n v="1963"/>
    <s v="Sep"/>
    <n v="27"/>
    <n v="0"/>
    <n v="12856.84"/>
    <x v="0"/>
    <x v="2"/>
    <s v="R1021"/>
    <s v="Sep"/>
    <n v="1963"/>
    <s v="tier - 3"/>
    <s v="tier - 3"/>
    <s v="R1021"/>
    <s v="27-Sep-1963"/>
    <n v="59"/>
  </r>
  <r>
    <s v="Id820"/>
    <s v="Id820"/>
    <n v="1984"/>
    <s v="Aug"/>
    <n v="6"/>
    <n v="3"/>
    <n v="12870.31"/>
    <x v="0"/>
    <x v="2"/>
    <s v="R1012"/>
    <s v="Aug"/>
    <n v="1984"/>
    <s v="tier - 3"/>
    <s v="tier - 3"/>
    <s v="R1012"/>
    <s v="6-Aug-1984"/>
    <n v="38"/>
  </r>
  <r>
    <s v="Id82"/>
    <s v="Id82"/>
    <n v="1977"/>
    <s v="Aug"/>
    <n v="27"/>
    <n v="2"/>
    <n v="41271.5"/>
    <x v="1"/>
    <x v="1"/>
    <s v="R1011"/>
    <s v="Aug"/>
    <n v="1977"/>
    <s v="tier - 1"/>
    <s v="tier - 2"/>
    <s v="R1011"/>
    <s v="27-Aug-1977"/>
    <n v="45"/>
  </r>
  <r>
    <s v="Id819"/>
    <s v="Id819"/>
    <n v="2004"/>
    <s v="Jul"/>
    <n v="9"/>
    <n v="0"/>
    <n v="12890.06"/>
    <x v="0"/>
    <x v="0"/>
    <s v="R1019"/>
    <s v="Jul"/>
    <n v="2004"/>
    <s v="tier - 3"/>
    <s v="tier - 1"/>
    <s v="R1019"/>
    <s v="9-Jul-2004"/>
    <n v="18"/>
  </r>
  <r>
    <s v="Id818"/>
    <s v="Id818"/>
    <n v="1963"/>
    <s v="Aug"/>
    <n v="16"/>
    <n v="1"/>
    <n v="12913.99"/>
    <x v="0"/>
    <x v="1"/>
    <s v="R1016"/>
    <s v="Aug"/>
    <n v="1963"/>
    <s v="tier - 3"/>
    <s v="tier - 2"/>
    <s v="R1016"/>
    <s v="16-Aug-1963"/>
    <n v="59"/>
  </r>
  <r>
    <s v="Id817"/>
    <s v="Id817"/>
    <n v="1963"/>
    <s v="Sep"/>
    <n v="1"/>
    <n v="2"/>
    <n v="12925.89"/>
    <x v="0"/>
    <x v="1"/>
    <s v="R1013"/>
    <s v="Sep"/>
    <n v="1963"/>
    <s v="tier - 3"/>
    <s v="tier - 2"/>
    <s v="R1013"/>
    <s v="1-Sep-1963"/>
    <n v="59"/>
  </r>
  <r>
    <s v="Id816"/>
    <s v="Id816"/>
    <n v="1963"/>
    <s v="Aug"/>
    <n v="14"/>
    <n v="2"/>
    <n v="12928.79"/>
    <x v="0"/>
    <x v="1"/>
    <s v="R1013"/>
    <s v="Aug"/>
    <n v="1963"/>
    <s v="tier - 3"/>
    <s v="tier - 2"/>
    <s v="R1013"/>
    <s v="14-Aug-1963"/>
    <n v="59"/>
  </r>
  <r>
    <s v="Id815"/>
    <s v="Id815"/>
    <n v="1966"/>
    <s v="Dec"/>
    <n v="22"/>
    <n v="4"/>
    <n v="12949.16"/>
    <x v="0"/>
    <x v="2"/>
    <s v="R1013"/>
    <s v="Dec"/>
    <n v="1966"/>
    <s v="tier - 3"/>
    <s v="tier - 3"/>
    <s v="R1013"/>
    <s v="22-Dec-1966"/>
    <n v="56"/>
  </r>
  <r>
    <s v="Id814"/>
    <s v="Id814"/>
    <n v="1961"/>
    <s v="Aug"/>
    <n v="20"/>
    <n v="0"/>
    <n v="12950.07"/>
    <x v="0"/>
    <x v="0"/>
    <s v="R1012"/>
    <s v="Aug"/>
    <n v="1961"/>
    <s v="tier - 3"/>
    <s v="tier - 1"/>
    <s v="R1012"/>
    <s v="20-Aug-1961"/>
    <n v="61"/>
  </r>
  <r>
    <s v="Id813"/>
    <s v="Id813"/>
    <n v="1960"/>
    <s v="Nov"/>
    <n v="4"/>
    <n v="0"/>
    <n v="12957.12"/>
    <x v="0"/>
    <x v="0"/>
    <s v="R1011"/>
    <s v="Nov"/>
    <n v="1960"/>
    <s v="tier - 3"/>
    <s v="tier - 1"/>
    <s v="R1011"/>
    <s v="4-Nov-1960"/>
    <n v="62"/>
  </r>
  <r>
    <s v="Id812"/>
    <s v="Id812"/>
    <n v="1960"/>
    <s v="Jun"/>
    <n v="22"/>
    <n v="0"/>
    <n v="12979.36"/>
    <x v="0"/>
    <x v="0"/>
    <s v="R1011"/>
    <s v="Jun"/>
    <n v="1960"/>
    <s v="tier - 3"/>
    <s v="tier - 1"/>
    <s v="R1011"/>
    <s v="22-Jun-1960"/>
    <n v="62"/>
  </r>
  <r>
    <s v="Id811"/>
    <s v="Id811"/>
    <n v="1960"/>
    <s v="Sep"/>
    <n v="23"/>
    <n v="0"/>
    <n v="12981.35"/>
    <x v="0"/>
    <x v="2"/>
    <s v="R1013"/>
    <s v="Sep"/>
    <n v="1960"/>
    <s v="tier - 3"/>
    <s v="tier - 3"/>
    <s v="R1013"/>
    <s v="23-Sep-1960"/>
    <n v="62"/>
  </r>
  <r>
    <s v="Id810"/>
    <s v="Id810"/>
    <n v="1960"/>
    <s v="Nov"/>
    <n v="28"/>
    <n v="0"/>
    <n v="12982.87"/>
    <x v="0"/>
    <x v="0"/>
    <s v="R1013"/>
    <s v="Nov"/>
    <n v="1960"/>
    <s v="tier - 3"/>
    <s v="tier - 1"/>
    <s v="R1013"/>
    <s v="28-Nov-1960"/>
    <n v="62"/>
  </r>
  <r>
    <s v="Id81"/>
    <s v="Id81"/>
    <n v="1964"/>
    <s v="Oct"/>
    <n v="7"/>
    <n v="0"/>
    <n v="41331.79"/>
    <x v="1"/>
    <x v="1"/>
    <s v="R1011"/>
    <s v="Oct"/>
    <n v="1964"/>
    <s v="tier - 1"/>
    <s v="tier - 2"/>
    <s v="R1011"/>
    <s v="7-Oct-1964"/>
    <n v="58"/>
  </r>
  <r>
    <s v="Id809"/>
    <s v="Id809"/>
    <n v="1979"/>
    <s v="Nov"/>
    <n v="27"/>
    <n v="2"/>
    <n v="12994.12"/>
    <x v="0"/>
    <x v="1"/>
    <s v="R1026"/>
    <s v="Nov"/>
    <n v="1979"/>
    <s v="tier - 3"/>
    <s v="tier - 2"/>
    <s v="R1026"/>
    <s v="27-Nov-1979"/>
    <n v="43"/>
  </r>
  <r>
    <s v="Id808"/>
    <s v="Id808"/>
    <n v="1981"/>
    <s v="Oct"/>
    <n v="30"/>
    <n v="1"/>
    <n v="13002.91"/>
    <x v="0"/>
    <x v="0"/>
    <s v="R1012"/>
    <s v="Oct"/>
    <n v="1981"/>
    <s v="tier - 3"/>
    <s v="tier - 1"/>
    <s v="R1012"/>
    <s v="30-Oct-1981"/>
    <n v="41"/>
  </r>
  <r>
    <s v="Id807"/>
    <s v="Id807"/>
    <n v="1962"/>
    <s v="Jun"/>
    <n v="24"/>
    <n v="0"/>
    <n v="13004.95"/>
    <x v="0"/>
    <x v="0"/>
    <s v="R1012"/>
    <s v="Jun"/>
    <n v="1962"/>
    <s v="tier - 3"/>
    <s v="tier - 1"/>
    <s v="R1012"/>
    <s v="24-Jun-1962"/>
    <n v="60"/>
  </r>
  <r>
    <s v="Id806"/>
    <s v="Id806"/>
    <n v="1969"/>
    <s v="Dec"/>
    <n v="13"/>
    <n v="0"/>
    <n v="13008.07"/>
    <x v="0"/>
    <x v="2"/>
    <s v="R1012"/>
    <s v="Dec"/>
    <n v="1969"/>
    <s v="tier - 3"/>
    <s v="tier - 3"/>
    <s v="R1012"/>
    <s v="13-Dec-1969"/>
    <n v="53"/>
  </r>
  <r>
    <s v="Id805"/>
    <s v="Id805"/>
    <n v="1972"/>
    <s v="Sep"/>
    <n v="27"/>
    <n v="0"/>
    <n v="13010.86"/>
    <x v="0"/>
    <x v="1"/>
    <s v="R1012"/>
    <s v="Sep"/>
    <n v="1972"/>
    <s v="tier - 3"/>
    <s v="tier - 2"/>
    <s v="R1012"/>
    <s v="27-Sep-1972"/>
    <n v="50"/>
  </r>
  <r>
    <s v="Id804"/>
    <s v="Id804"/>
    <n v="1962"/>
    <s v="Jul"/>
    <n v="20"/>
    <n v="0"/>
    <n v="13012.21"/>
    <x v="0"/>
    <x v="0"/>
    <s v="R1012"/>
    <s v="Jul"/>
    <n v="1962"/>
    <s v="tier - 3"/>
    <s v="tier - 1"/>
    <s v="R1012"/>
    <s v="20-Jul-1962"/>
    <n v="60"/>
  </r>
  <r>
    <s v="Id803"/>
    <s v="Id803"/>
    <n v="1964"/>
    <s v="Sep"/>
    <n v="23"/>
    <n v="1"/>
    <n v="13019.16"/>
    <x v="0"/>
    <x v="0"/>
    <s v="R1024"/>
    <s v="Sep"/>
    <n v="1964"/>
    <s v="tier - 3"/>
    <s v="tier - 1"/>
    <s v="R1024"/>
    <s v="23-Sep-1964"/>
    <n v="58"/>
  </r>
  <r>
    <s v="Id802"/>
    <s v="Id802"/>
    <n v="1965"/>
    <s v="Nov"/>
    <n v="4"/>
    <n v="0"/>
    <n v="13023.93"/>
    <x v="0"/>
    <x v="1"/>
    <s v="R1025"/>
    <s v="Nov"/>
    <n v="1965"/>
    <s v="tier - 3"/>
    <s v="tier - 2"/>
    <s v="R1025"/>
    <s v="4-Nov-1965"/>
    <n v="57"/>
  </r>
  <r>
    <s v="Id801"/>
    <s v="Id801"/>
    <n v="1961"/>
    <s v="Nov"/>
    <n v="9"/>
    <n v="0"/>
    <n v="13041.92"/>
    <x v="0"/>
    <x v="0"/>
    <s v="R1011"/>
    <s v="Nov"/>
    <n v="1961"/>
    <s v="tier - 3"/>
    <s v="tier - 1"/>
    <s v="R1011"/>
    <s v="9-Nov-1961"/>
    <n v="61"/>
  </r>
  <r>
    <s v="Id800"/>
    <s v="Id800"/>
    <n v="1969"/>
    <s v="Sep"/>
    <n v="23"/>
    <n v="0"/>
    <n v="13044.41"/>
    <x v="0"/>
    <x v="0"/>
    <s v="R1012"/>
    <s v="Sep"/>
    <n v="1969"/>
    <s v="tier - 3"/>
    <s v="tier - 1"/>
    <s v="R1012"/>
    <s v="23-Sep-1969"/>
    <n v="53"/>
  </r>
  <r>
    <s v="Id80"/>
    <s v="Id80"/>
    <n v="1971"/>
    <s v="Oct"/>
    <n v="16"/>
    <n v="0"/>
    <n v="41351.879999999997"/>
    <x v="1"/>
    <x v="1"/>
    <s v="R1011"/>
    <s v="Oct"/>
    <n v="1971"/>
    <s v="tier - 1"/>
    <s v="tier - 2"/>
    <s v="R1011"/>
    <s v="16-Oct-1971"/>
    <n v="51"/>
  </r>
  <r>
    <s v="Id8"/>
    <s v="Id8"/>
    <n v="1958"/>
    <s v="Jun"/>
    <n v="27"/>
    <n v="2"/>
    <n v="49577.66"/>
    <x v="2"/>
    <x v="1"/>
    <s v="R1013"/>
    <s v="Jun"/>
    <n v="1958"/>
    <s v="tier - 2"/>
    <s v="tier - 2"/>
    <s v="R1013"/>
    <s v="27-Jun-1958"/>
    <n v="64"/>
  </r>
  <r>
    <s v="Id799"/>
    <s v="Id799"/>
    <n v="1967"/>
    <s v="Aug"/>
    <n v="6"/>
    <n v="3"/>
    <n v="13047.33"/>
    <x v="0"/>
    <x v="2"/>
    <s v="R1024"/>
    <s v="Aug"/>
    <n v="1967"/>
    <s v="tier - 3"/>
    <s v="tier - 3"/>
    <s v="R1024"/>
    <s v="6-Aug-1967"/>
    <n v="55"/>
  </r>
  <r>
    <s v="Id798"/>
    <s v="Id798"/>
    <n v="1985"/>
    <s v="Oct"/>
    <n v="26"/>
    <n v="3"/>
    <n v="13051.22"/>
    <x v="0"/>
    <x v="0"/>
    <s v="R1026"/>
    <s v="Oct"/>
    <n v="1985"/>
    <s v="tier - 3"/>
    <s v="tier - 1"/>
    <s v="R1026"/>
    <s v="26-Oct-1985"/>
    <n v="37"/>
  </r>
  <r>
    <s v="Id797"/>
    <s v="Id797"/>
    <n v="1961"/>
    <s v="Nov"/>
    <n v="6"/>
    <n v="0"/>
    <n v="13063.88"/>
    <x v="0"/>
    <x v="1"/>
    <s v="R1011"/>
    <s v="Nov"/>
    <n v="1961"/>
    <s v="tier - 3"/>
    <s v="tier - 2"/>
    <s v="R1011"/>
    <s v="6-Nov-1961"/>
    <n v="61"/>
  </r>
  <r>
    <s v="Id796"/>
    <s v="Id796"/>
    <n v="1978"/>
    <s v="Jul"/>
    <n v="17"/>
    <n v="2"/>
    <n v="13101.74"/>
    <x v="0"/>
    <x v="1"/>
    <s v="R1026"/>
    <s v="Jul"/>
    <n v="1978"/>
    <s v="tier - 3"/>
    <s v="tier - 2"/>
    <s v="R1026"/>
    <s v="17-Jul-1978"/>
    <n v="44"/>
  </r>
  <r>
    <s v="Id795"/>
    <s v="Id795"/>
    <n v="1971"/>
    <s v="Oct"/>
    <n v="30"/>
    <n v="0"/>
    <n v="13110.79"/>
    <x v="0"/>
    <x v="1"/>
    <s v="R1011"/>
    <s v="Oct"/>
    <n v="1971"/>
    <s v="tier - 3"/>
    <s v="tier - 2"/>
    <s v="R1011"/>
    <s v="30-Oct-1971"/>
    <n v="51"/>
  </r>
  <r>
    <s v="Id794"/>
    <s v="Id794"/>
    <n v="1962"/>
    <s v="Aug"/>
    <n v="2"/>
    <n v="1"/>
    <n v="13112.6"/>
    <x v="0"/>
    <x v="2"/>
    <s v="R1012"/>
    <s v="Aug"/>
    <n v="1962"/>
    <s v="tier - 3"/>
    <s v="tier - 3"/>
    <s v="R1012"/>
    <s v="2-Aug-1962"/>
    <n v="60"/>
  </r>
  <r>
    <s v="Id793"/>
    <s v="Id793"/>
    <n v="1992"/>
    <s v="Aug"/>
    <n v="12"/>
    <n v="0"/>
    <n v="13113.51"/>
    <x v="0"/>
    <x v="1"/>
    <s v="R1026"/>
    <s v="Aug"/>
    <n v="1992"/>
    <s v="tier - 3"/>
    <s v="tier - 2"/>
    <s v="R1026"/>
    <s v="12-Aug-1992"/>
    <n v="30"/>
  </r>
  <r>
    <s v="Id792"/>
    <s v="Id792"/>
    <n v="1963"/>
    <s v="Sep"/>
    <n v="14"/>
    <n v="0"/>
    <n v="13116.84"/>
    <x v="0"/>
    <x v="0"/>
    <s v="R1012"/>
    <s v="Sep"/>
    <n v="1963"/>
    <s v="tier - 3"/>
    <s v="tier - 1"/>
    <s v="R1012"/>
    <s v="14-Sep-1963"/>
    <n v="59"/>
  </r>
  <r>
    <s v="Id791"/>
    <s v="Id791"/>
    <n v="1999"/>
    <s v="Aug"/>
    <n v="16"/>
    <n v="0"/>
    <n v="13126.68"/>
    <x v="0"/>
    <x v="2"/>
    <s v="R1011"/>
    <s v="Aug"/>
    <n v="1999"/>
    <s v="tier - 3"/>
    <s v="tier - 3"/>
    <s v="R1011"/>
    <s v="16-Aug-1999"/>
    <n v="23"/>
  </r>
  <r>
    <s v="Id790"/>
    <s v="Id790"/>
    <n v="1961"/>
    <s v="Sep"/>
    <n v="7"/>
    <n v="0"/>
    <n v="13129.6"/>
    <x v="0"/>
    <x v="1"/>
    <s v="R1017"/>
    <s v="Sep"/>
    <n v="1961"/>
    <s v="tier - 3"/>
    <s v="tier - 2"/>
    <s v="R1017"/>
    <s v="7-Sep-1961"/>
    <n v="61"/>
  </r>
  <r>
    <s v="Id79"/>
    <s v="Id79"/>
    <n v="1967"/>
    <s v="Dec"/>
    <n v="22"/>
    <n v="0"/>
    <n v="41505.15"/>
    <x v="1"/>
    <x v="1"/>
    <s v="R1011"/>
    <s v="Dec"/>
    <n v="1967"/>
    <s v="tier - 1"/>
    <s v="tier - 2"/>
    <s v="R1011"/>
    <s v="22-Dec-1967"/>
    <n v="55"/>
  </r>
  <r>
    <s v="Id789"/>
    <s v="Id789"/>
    <n v="1961"/>
    <s v="Dec"/>
    <n v="6"/>
    <n v="0"/>
    <n v="13143.34"/>
    <x v="0"/>
    <x v="1"/>
    <s v="R1020"/>
    <s v="Dec"/>
    <n v="1961"/>
    <s v="tier - 3"/>
    <s v="tier - 2"/>
    <s v="R1020"/>
    <s v="6-Dec-1961"/>
    <n v="61"/>
  </r>
  <r>
    <s v="Id788"/>
    <s v="Id788"/>
    <n v="1961"/>
    <s v="Dec"/>
    <n v="6"/>
    <n v="0"/>
    <n v="13143.86"/>
    <x v="0"/>
    <x v="1"/>
    <s v="R1016"/>
    <s v="Dec"/>
    <n v="1961"/>
    <s v="tier - 3"/>
    <s v="tier - 2"/>
    <s v="R1016"/>
    <s v="6-Dec-1961"/>
    <n v="61"/>
  </r>
  <r>
    <s v="Id787"/>
    <s v="Id787"/>
    <n v="1962"/>
    <s v="Aug"/>
    <n v="5"/>
    <n v="0"/>
    <n v="13204.29"/>
    <x v="0"/>
    <x v="0"/>
    <s v="R1024"/>
    <s v="Aug"/>
    <n v="1962"/>
    <s v="tier - 3"/>
    <s v="tier - 1"/>
    <s v="R1024"/>
    <s v="5-Aug-1962"/>
    <n v="60"/>
  </r>
  <r>
    <s v="Id786"/>
    <s v="Id786"/>
    <n v="1982"/>
    <s v="Oct"/>
    <n v="15"/>
    <n v="3"/>
    <n v="13214.43"/>
    <x v="0"/>
    <x v="1"/>
    <s v="R1012"/>
    <s v="Oct"/>
    <n v="1982"/>
    <s v="tier - 3"/>
    <s v="tier - 2"/>
    <s v="R1012"/>
    <s v="15-Oct-1982"/>
    <n v="40"/>
  </r>
  <r>
    <s v="Id785"/>
    <s v="Id785"/>
    <n v="1962"/>
    <s v="Dec"/>
    <n v="7"/>
    <n v="0"/>
    <n v="13217.09"/>
    <x v="0"/>
    <x v="0"/>
    <s v="R1024"/>
    <s v="Dec"/>
    <n v="1962"/>
    <s v="tier - 3"/>
    <s v="tier - 1"/>
    <s v="R1024"/>
    <s v="7-Dec-1962"/>
    <n v="60"/>
  </r>
  <r>
    <s v="Id784"/>
    <s v="Id784"/>
    <n v="1965"/>
    <s v="Nov"/>
    <n v="13"/>
    <n v="2"/>
    <n v="13224.06"/>
    <x v="0"/>
    <x v="2"/>
    <s v="R1024"/>
    <s v="Nov"/>
    <n v="1965"/>
    <s v="tier - 3"/>
    <s v="tier - 3"/>
    <s v="R1024"/>
    <s v="13-Nov-1965"/>
    <n v="57"/>
  </r>
  <r>
    <s v="Id783"/>
    <s v="Id783"/>
    <n v="1962"/>
    <s v="Nov"/>
    <n v="24"/>
    <n v="1"/>
    <n v="13224.69"/>
    <x v="0"/>
    <x v="1"/>
    <s v="R1011"/>
    <s v="Nov"/>
    <n v="1962"/>
    <s v="tier - 3"/>
    <s v="tier - 2"/>
    <s v="R1011"/>
    <s v="24-Nov-1962"/>
    <n v="60"/>
  </r>
  <r>
    <s v="Id782"/>
    <s v="Id782"/>
    <n v="1962"/>
    <s v="Oct"/>
    <n v="11"/>
    <n v="0"/>
    <n v="13228.85"/>
    <x v="0"/>
    <x v="2"/>
    <s v="R1023"/>
    <s v="Oct"/>
    <n v="1962"/>
    <s v="tier - 3"/>
    <s v="tier - 3"/>
    <s v="R1023"/>
    <s v="11-Oct-1962"/>
    <n v="60"/>
  </r>
  <r>
    <s v="Id781"/>
    <s v="Id781"/>
    <n v="1994"/>
    <s v="Jul"/>
    <n v="1"/>
    <n v="0"/>
    <n v="13292.52"/>
    <x v="0"/>
    <x v="2"/>
    <s v="R1012"/>
    <s v="Jul"/>
    <n v="1994"/>
    <s v="tier - 3"/>
    <s v="tier - 3"/>
    <s v="R1012"/>
    <s v="1-Jul-1994"/>
    <n v="28"/>
  </r>
  <r>
    <s v="Id780"/>
    <s v="Id780"/>
    <n v="1976"/>
    <s v="Aug"/>
    <n v="23"/>
    <n v="2"/>
    <n v="13333.71"/>
    <x v="0"/>
    <x v="1"/>
    <s v="R1012"/>
    <s v="Aug"/>
    <n v="1976"/>
    <s v="tier - 3"/>
    <s v="tier - 2"/>
    <s v="R1012"/>
    <s v="23-Aug-1976"/>
    <n v="46"/>
  </r>
  <r>
    <s v="Id78"/>
    <s v="Id78"/>
    <n v="1974"/>
    <s v="Nov"/>
    <n v="24"/>
    <n v="0"/>
    <n v="41636.199999999997"/>
    <x v="1"/>
    <x v="0"/>
    <s v="R1011"/>
    <s v="Nov"/>
    <n v="1974"/>
    <s v="tier - 1"/>
    <s v="tier - 1"/>
    <s v="R1011"/>
    <s v="24-Nov-1974"/>
    <n v="48"/>
  </r>
  <r>
    <s v="Id779"/>
    <s v="Id779"/>
    <n v="1960"/>
    <s v="Nov"/>
    <n v="11"/>
    <n v="0"/>
    <n v="13352.1"/>
    <x v="0"/>
    <x v="0"/>
    <s v="R1012"/>
    <s v="Nov"/>
    <n v="1960"/>
    <s v="tier - 3"/>
    <s v="tier - 1"/>
    <s v="R1012"/>
    <s v="11-Nov-1960"/>
    <n v="62"/>
  </r>
  <r>
    <s v="Id778"/>
    <s v="Id778"/>
    <n v="1990"/>
    <s v="Oct"/>
    <n v="2"/>
    <n v="3"/>
    <n v="13360.94"/>
    <x v="0"/>
    <x v="0"/>
    <s v="R1012"/>
    <s v="Oct"/>
    <n v="1990"/>
    <s v="tier - 3"/>
    <s v="tier - 1"/>
    <s v="R1012"/>
    <s v="2-Oct-1990"/>
    <n v="32"/>
  </r>
  <r>
    <s v="Id777"/>
    <s v="Id777"/>
    <n v="1964"/>
    <s v="Sep"/>
    <n v="24"/>
    <n v="0"/>
    <n v="13375.76"/>
    <x v="0"/>
    <x v="1"/>
    <s v="R1025"/>
    <s v="Sep"/>
    <n v="1964"/>
    <s v="tier - 3"/>
    <s v="tier - 2"/>
    <s v="R1025"/>
    <s v="24-Sep-1964"/>
    <n v="58"/>
  </r>
  <r>
    <s v="Id776"/>
    <s v="Id776"/>
    <n v="1979"/>
    <s v="Sep"/>
    <n v="30"/>
    <n v="2"/>
    <n v="13377.41"/>
    <x v="0"/>
    <x v="2"/>
    <s v="R1026"/>
    <s v="Sep"/>
    <n v="1979"/>
    <s v="tier - 3"/>
    <s v="tier - 3"/>
    <s v="R1026"/>
    <s v="30-Sep-1979"/>
    <n v="43"/>
  </r>
  <r>
    <s v="Id775"/>
    <s v="Id775"/>
    <n v="1984"/>
    <s v="Jun"/>
    <n v="6"/>
    <n v="3"/>
    <n v="13383.67"/>
    <x v="0"/>
    <x v="1"/>
    <s v="R1023"/>
    <s v="Jun"/>
    <n v="1984"/>
    <s v="tier - 3"/>
    <s v="tier - 2"/>
    <s v="R1023"/>
    <s v="6-Jun-1984"/>
    <n v="39"/>
  </r>
  <r>
    <s v="Id774"/>
    <s v="Id774"/>
    <n v="1959"/>
    <s v="Dec"/>
    <n v="9"/>
    <n v="0"/>
    <n v="13390.56"/>
    <x v="0"/>
    <x v="2"/>
    <s v="R1011"/>
    <s v="Dec"/>
    <n v="1959"/>
    <s v="tier - 3"/>
    <s v="tier - 3"/>
    <s v="R1011"/>
    <s v="9-Dec-1959"/>
    <n v="63"/>
  </r>
  <r>
    <s v="Id773"/>
    <s v="Id773"/>
    <n v="1959"/>
    <s v="Nov"/>
    <n v="25"/>
    <n v="0"/>
    <n v="13393.76"/>
    <x v="0"/>
    <x v="0"/>
    <s v="R1011"/>
    <s v="Nov"/>
    <n v="1959"/>
    <s v="tier - 3"/>
    <s v="tier - 1"/>
    <s v="R1011"/>
    <s v="25-Nov-1959"/>
    <n v="63"/>
  </r>
  <r>
    <s v="Id772"/>
    <s v="Id772"/>
    <n v="1959"/>
    <s v="Dec"/>
    <n v="20"/>
    <n v="0"/>
    <n v="13405.39"/>
    <x v="0"/>
    <x v="2"/>
    <s v="R1013"/>
    <s v="Dec"/>
    <n v="1959"/>
    <s v="tier - 3"/>
    <s v="tier - 3"/>
    <s v="R1013"/>
    <s v="20-Dec-1959"/>
    <n v="63"/>
  </r>
  <r>
    <s v="Id771"/>
    <s v="Id771"/>
    <n v="1992"/>
    <s v="Dec"/>
    <n v="19"/>
    <n v="0"/>
    <n v="13412.97"/>
    <x v="0"/>
    <x v="2"/>
    <s v="R1023"/>
    <s v="Dec"/>
    <n v="1992"/>
    <s v="tier - 3"/>
    <s v="tier - 3"/>
    <s v="R1023"/>
    <s v="19-Dec-1992"/>
    <n v="30"/>
  </r>
  <r>
    <s v="Id770"/>
    <s v="Id770"/>
    <n v="1961"/>
    <s v="Jul"/>
    <n v="22"/>
    <n v="0"/>
    <n v="13415.04"/>
    <x v="0"/>
    <x v="1"/>
    <s v="R1012"/>
    <s v="Jul"/>
    <n v="1961"/>
    <s v="tier - 3"/>
    <s v="tier - 2"/>
    <s v="R1012"/>
    <s v="22-Jul-1961"/>
    <n v="61"/>
  </r>
  <r>
    <s v="Id77"/>
    <s v="Id77"/>
    <n v="1976"/>
    <s v="Oct"/>
    <n v="29"/>
    <n v="1"/>
    <n v="41661.599999999999"/>
    <x v="1"/>
    <x v="2"/>
    <s v="R1011"/>
    <s v="Oct"/>
    <n v="1976"/>
    <s v="tier - 1"/>
    <s v="tier - 3"/>
    <s v="R1011"/>
    <s v="29-Oct-1976"/>
    <n v="46"/>
  </r>
  <r>
    <s v="Id769"/>
    <s v="Id769"/>
    <n v="1994"/>
    <s v="Jun"/>
    <n v="17"/>
    <n v="0"/>
    <n v="13417.05"/>
    <x v="0"/>
    <x v="2"/>
    <s v="R1012"/>
    <s v="Jun"/>
    <n v="1994"/>
    <s v="tier - 3"/>
    <s v="tier - 3"/>
    <s v="R1012"/>
    <s v="17-Jun-1994"/>
    <n v="28"/>
  </r>
  <r>
    <s v="Id768"/>
    <s v="Id768"/>
    <n v="1961"/>
    <s v="Nov"/>
    <n v="3"/>
    <n v="0"/>
    <n v="13429.04"/>
    <x v="0"/>
    <x v="2"/>
    <s v="R1012"/>
    <s v="Nov"/>
    <n v="1961"/>
    <s v="tier - 3"/>
    <s v="tier - 3"/>
    <s v="R1012"/>
    <s v="3-Nov-1961"/>
    <n v="61"/>
  </r>
  <r>
    <s v="Id767"/>
    <s v="Id767"/>
    <n v="1966"/>
    <s v="Nov"/>
    <n v="14"/>
    <n v="3"/>
    <n v="13430.27"/>
    <x v="0"/>
    <x v="2"/>
    <s v="R1024"/>
    <s v="Nov"/>
    <n v="1966"/>
    <s v="tier - 3"/>
    <s v="tier - 3"/>
    <s v="R1024"/>
    <s v="14-Nov-1966"/>
    <n v="56"/>
  </r>
  <r>
    <s v="Id766"/>
    <s v="Id766"/>
    <n v="1975"/>
    <s v="Jun"/>
    <n v="29"/>
    <n v="1"/>
    <n v="13440.7"/>
    <x v="0"/>
    <x v="1"/>
    <s v="R1012"/>
    <s v="Jun"/>
    <n v="1975"/>
    <s v="tier - 3"/>
    <s v="tier - 2"/>
    <s v="R1012"/>
    <s v="29-Jun-1975"/>
    <n v="47"/>
  </r>
  <r>
    <s v="Id765"/>
    <s v="Id765"/>
    <n v="1960"/>
    <s v="Aug"/>
    <n v="13"/>
    <n v="0"/>
    <n v="13451.12"/>
    <x v="0"/>
    <x v="0"/>
    <s v="R1011"/>
    <s v="Aug"/>
    <n v="1960"/>
    <s v="tier - 3"/>
    <s v="tier - 1"/>
    <s v="R1011"/>
    <s v="13-Aug-1960"/>
    <n v="62"/>
  </r>
  <r>
    <s v="Id764"/>
    <s v="Id764"/>
    <n v="1960"/>
    <s v="Jul"/>
    <n v="11"/>
    <n v="0"/>
    <n v="13457.96"/>
    <x v="0"/>
    <x v="0"/>
    <s v="R1013"/>
    <s v="Jul"/>
    <n v="1960"/>
    <s v="tier - 3"/>
    <s v="tier - 1"/>
    <s v="R1013"/>
    <s v="11-Jul-1960"/>
    <n v="62"/>
  </r>
  <r>
    <s v="Id763"/>
    <s v="Id763"/>
    <n v="1960"/>
    <s v="Dec"/>
    <n v="16"/>
    <n v="0"/>
    <n v="13462.52"/>
    <x v="0"/>
    <x v="1"/>
    <s v="R1011"/>
    <s v="Dec"/>
    <n v="1960"/>
    <s v="tier - 3"/>
    <s v="tier - 2"/>
    <s v="R1011"/>
    <s v="16-Dec-1960"/>
    <n v="62"/>
  </r>
  <r>
    <s v="Id762"/>
    <s v="Id762"/>
    <n v="1985"/>
    <s v="Aug"/>
    <n v="19"/>
    <n v="3"/>
    <n v="13465.8"/>
    <x v="0"/>
    <x v="0"/>
    <s v="R1012"/>
    <s v="Aug"/>
    <n v="1985"/>
    <s v="tier - 3"/>
    <s v="tier - 1"/>
    <s v="R1012"/>
    <s v="19-Aug-1985"/>
    <n v="37"/>
  </r>
  <r>
    <s v="Id761"/>
    <s v="Id761"/>
    <n v="1960"/>
    <s v="Jul"/>
    <n v="28"/>
    <n v="0"/>
    <n v="13470.8"/>
    <x v="0"/>
    <x v="1"/>
    <s v="R1013"/>
    <s v="Jul"/>
    <n v="1960"/>
    <s v="tier - 3"/>
    <s v="tier - 2"/>
    <s v="R1013"/>
    <s v="28-Jul-1960"/>
    <n v="62"/>
  </r>
  <r>
    <s v="Id760"/>
    <s v="Id760"/>
    <n v="1960"/>
    <s v="Jul"/>
    <n v="24"/>
    <n v="0"/>
    <n v="13470.86"/>
    <x v="0"/>
    <x v="2"/>
    <s v="R1011"/>
    <s v="Jul"/>
    <n v="1960"/>
    <s v="tier - 3"/>
    <s v="tier - 3"/>
    <s v="R1011"/>
    <s v="24-Jul-1960"/>
    <n v="62"/>
  </r>
  <r>
    <s v="Id76"/>
    <s v="Id76"/>
    <n v="1975"/>
    <s v="Nov"/>
    <n v="14"/>
    <n v="0"/>
    <n v="41676.080000000002"/>
    <x v="1"/>
    <x v="1"/>
    <s v="R1013"/>
    <s v="Nov"/>
    <n v="1975"/>
    <s v="tier - 1"/>
    <s v="tier - 2"/>
    <s v="R1013"/>
    <s v="14-Nov-1975"/>
    <n v="47"/>
  </r>
  <r>
    <s v="Id759"/>
    <s v="Id759"/>
    <n v="1975"/>
    <s v="Aug"/>
    <n v="7"/>
    <n v="1"/>
    <n v="13472.19"/>
    <x v="0"/>
    <x v="1"/>
    <s v="R1012"/>
    <s v="Aug"/>
    <n v="1975"/>
    <s v="tier - 3"/>
    <s v="tier - 2"/>
    <s v="R1012"/>
    <s v="7-Aug-1975"/>
    <n v="47"/>
  </r>
  <r>
    <s v="Id758"/>
    <s v="Id758"/>
    <n v="1990"/>
    <s v="Aug"/>
    <n v="30"/>
    <n v="3"/>
    <n v="13480.83"/>
    <x v="0"/>
    <x v="1"/>
    <s v="R1023"/>
    <s v="Aug"/>
    <n v="1990"/>
    <s v="tier - 3"/>
    <s v="tier - 2"/>
    <s v="R1023"/>
    <s v="30-Aug-1990"/>
    <n v="32"/>
  </r>
  <r>
    <s v="Id757"/>
    <s v="Id757"/>
    <n v="1963"/>
    <s v="Oct"/>
    <n v="14"/>
    <n v="0"/>
    <n v="13511.28"/>
    <x v="0"/>
    <x v="0"/>
    <s v="R1012"/>
    <s v="Oct"/>
    <n v="1963"/>
    <s v="tier - 3"/>
    <s v="tier - 1"/>
    <s v="R1012"/>
    <s v="14-Oct-1963"/>
    <n v="59"/>
  </r>
  <r>
    <s v="Id756"/>
    <s v="Id756"/>
    <n v="1960"/>
    <s v="Jul"/>
    <n v="11"/>
    <n v="0"/>
    <n v="13555"/>
    <x v="0"/>
    <x v="2"/>
    <s v="R1017"/>
    <s v="Jul"/>
    <n v="1960"/>
    <s v="tier - 3"/>
    <s v="tier - 3"/>
    <s v="R1017"/>
    <s v="11-Jul-1960"/>
    <n v="62"/>
  </r>
  <r>
    <s v="Id755"/>
    <s v="Id755"/>
    <n v="1968"/>
    <s v="Jul"/>
    <n v="15"/>
    <n v="0"/>
    <n v="13566.04"/>
    <x v="0"/>
    <x v="2"/>
    <s v="R1026"/>
    <s v="Jul"/>
    <n v="1968"/>
    <s v="tier - 3"/>
    <s v="tier - 3"/>
    <s v="R1026"/>
    <s v="15-Jul-1968"/>
    <n v="54"/>
  </r>
  <r>
    <s v="Id754"/>
    <s v="Id754"/>
    <n v="1992"/>
    <s v="Aug"/>
    <n v="14"/>
    <n v="0"/>
    <n v="13588.17"/>
    <x v="0"/>
    <x v="0"/>
    <s v="R1012"/>
    <s v="Aug"/>
    <n v="1992"/>
    <s v="tier - 3"/>
    <s v="tier - 1"/>
    <s v="R1012"/>
    <s v="14-Aug-1992"/>
    <n v="30"/>
  </r>
  <r>
    <s v="Id753"/>
    <s v="Id753"/>
    <n v="1964"/>
    <s v="Sep"/>
    <n v="10"/>
    <n v="2"/>
    <n v="13607.37"/>
    <x v="0"/>
    <x v="0"/>
    <s v="R1024"/>
    <s v="Sep"/>
    <n v="1964"/>
    <s v="tier - 3"/>
    <s v="tier - 1"/>
    <s v="R1024"/>
    <s v="10-Sep-1964"/>
    <n v="58"/>
  </r>
  <r>
    <s v="Id752"/>
    <s v="Id752"/>
    <n v="1961"/>
    <s v="Nov"/>
    <n v="18"/>
    <n v="0"/>
    <n v="13616.36"/>
    <x v="0"/>
    <x v="2"/>
    <s v="R1024"/>
    <s v="Nov"/>
    <n v="1961"/>
    <s v="tier - 3"/>
    <s v="tier - 3"/>
    <s v="R1024"/>
    <s v="18-Nov-1961"/>
    <n v="61"/>
  </r>
  <r>
    <s v="Id751"/>
    <s v="Id751"/>
    <n v="1969"/>
    <s v="Jul"/>
    <n v="26"/>
    <n v="0"/>
    <n v="13622.01"/>
    <x v="0"/>
    <x v="2"/>
    <s v="R1012"/>
    <s v="Jul"/>
    <n v="1969"/>
    <s v="tier - 3"/>
    <s v="tier - 3"/>
    <s v="R1012"/>
    <s v="26-Jul-1969"/>
    <n v="53"/>
  </r>
  <r>
    <s v="Id750"/>
    <s v="Id750"/>
    <n v="1961"/>
    <s v="Dec"/>
    <n v="24"/>
    <n v="0"/>
    <n v="13635.64"/>
    <x v="0"/>
    <x v="2"/>
    <s v="R1024"/>
    <s v="Dec"/>
    <n v="1961"/>
    <s v="tier - 3"/>
    <s v="tier - 3"/>
    <s v="R1024"/>
    <s v="24-Dec-1961"/>
    <n v="61"/>
  </r>
  <r>
    <s v="Id75"/>
    <s v="Id75"/>
    <n v="1975"/>
    <s v="Sep"/>
    <n v="29"/>
    <n v="1"/>
    <n v="41681.86"/>
    <x v="1"/>
    <x v="0"/>
    <s v="R1011"/>
    <s v="Sep"/>
    <n v="1975"/>
    <s v="tier - 1"/>
    <s v="tier - 1"/>
    <s v="R1011"/>
    <s v="29-Sep-1975"/>
    <n v="47"/>
  </r>
  <r>
    <s v="Id749"/>
    <s v="Id749"/>
    <n v="1984"/>
    <s v="Jul"/>
    <n v="20"/>
    <n v="3"/>
    <n v="13638.06"/>
    <x v="0"/>
    <x v="2"/>
    <s v="R1023"/>
    <s v="Jul"/>
    <n v="1984"/>
    <s v="tier - 3"/>
    <s v="tier - 3"/>
    <s v="R1023"/>
    <s v="20-Jul-1984"/>
    <n v="38"/>
  </r>
  <r>
    <s v="Id748"/>
    <s v="Id748"/>
    <n v="1963"/>
    <s v="Aug"/>
    <n v="4"/>
    <n v="0"/>
    <n v="13677.68"/>
    <x v="0"/>
    <x v="1"/>
    <s v="R1021"/>
    <s v="Aug"/>
    <n v="1963"/>
    <s v="tier - 3"/>
    <s v="tier - 2"/>
    <s v="R1021"/>
    <s v="4-Aug-1963"/>
    <n v="59"/>
  </r>
  <r>
    <s v="Id747"/>
    <s v="Id747"/>
    <n v="1985"/>
    <s v="Sep"/>
    <n v="14"/>
    <n v="3"/>
    <n v="13685.51"/>
    <x v="0"/>
    <x v="0"/>
    <s v="R1026"/>
    <s v="Sep"/>
    <n v="1985"/>
    <s v="tier - 3"/>
    <s v="tier - 1"/>
    <s v="R1026"/>
    <s v="14-Sep-1985"/>
    <n v="37"/>
  </r>
  <r>
    <s v="Id746"/>
    <s v="Id746"/>
    <n v="1986"/>
    <s v="Nov"/>
    <n v="24"/>
    <n v="3"/>
    <n v="13714.55"/>
    <x v="0"/>
    <x v="1"/>
    <s v="R1023"/>
    <s v="Nov"/>
    <n v="1986"/>
    <s v="tier - 3"/>
    <s v="tier - 2"/>
    <s v="R1023"/>
    <s v="24-Nov-1986"/>
    <n v="36"/>
  </r>
  <r>
    <s v="Id745"/>
    <s v="Id745"/>
    <n v="1981"/>
    <s v="Aug"/>
    <n v="2"/>
    <n v="1"/>
    <n v="13725.47"/>
    <x v="0"/>
    <x v="1"/>
    <s v="R1024"/>
    <s v="Aug"/>
    <n v="1981"/>
    <s v="tier - 3"/>
    <s v="tier - 2"/>
    <s v="R1024"/>
    <s v="2-Aug-1981"/>
    <n v="41"/>
  </r>
  <r>
    <s v="Id744"/>
    <s v="Id744"/>
    <n v="1985"/>
    <s v="Aug"/>
    <n v="29"/>
    <n v="3"/>
    <n v="13726.21"/>
    <x v="0"/>
    <x v="2"/>
    <s v="R1026"/>
    <s v="Aug"/>
    <n v="1985"/>
    <s v="tier - 3"/>
    <s v="tier - 3"/>
    <s v="R1026"/>
    <s v="29-Aug-1985"/>
    <n v="37"/>
  </r>
  <r>
    <s v="Id743"/>
    <s v="Id743"/>
    <n v="1969"/>
    <s v="Oct"/>
    <n v="23"/>
    <n v="0"/>
    <n v="13746.74"/>
    <x v="0"/>
    <x v="1"/>
    <s v="R1026"/>
    <s v="Oct"/>
    <n v="1969"/>
    <s v="tier - 3"/>
    <s v="tier - 2"/>
    <s v="R1026"/>
    <s v="23-Oct-1969"/>
    <n v="53"/>
  </r>
  <r>
    <s v="Id742"/>
    <s v="Id742"/>
    <n v="2004"/>
    <s v="Jul"/>
    <n v="16"/>
    <n v="0"/>
    <n v="13747.87"/>
    <x v="0"/>
    <x v="1"/>
    <s v="R1018"/>
    <s v="Jul"/>
    <n v="2004"/>
    <s v="tier - 3"/>
    <s v="tier - 2"/>
    <s v="R1018"/>
    <s v="16-Jul-2004"/>
    <n v="18"/>
  </r>
  <r>
    <s v="Id741"/>
    <s v="Id741"/>
    <n v="1959"/>
    <s v="Aug"/>
    <n v="6"/>
    <n v="0"/>
    <n v="13770.1"/>
    <x v="0"/>
    <x v="0"/>
    <s v="R1012"/>
    <s v="Aug"/>
    <n v="1959"/>
    <s v="tier - 3"/>
    <s v="tier - 1"/>
    <s v="R1012"/>
    <s v="6-Aug-1959"/>
    <n v="63"/>
  </r>
  <r>
    <s v="Id740"/>
    <s v="Id740"/>
    <n v="1966"/>
    <s v="Nov"/>
    <n v="10"/>
    <n v="0"/>
    <n v="13801.61"/>
    <x v="0"/>
    <x v="2"/>
    <s v="R1026"/>
    <s v="Nov"/>
    <n v="1966"/>
    <s v="tier - 3"/>
    <s v="tier - 3"/>
    <s v="R1026"/>
    <s v="10-Nov-1966"/>
    <n v="56"/>
  </r>
  <r>
    <s v="Id74"/>
    <s v="Id74"/>
    <n v="1962"/>
    <s v="Sep"/>
    <n v="22"/>
    <n v="0"/>
    <n v="41794.629999999997"/>
    <x v="1"/>
    <x v="2"/>
    <s v="R1011"/>
    <s v="Sep"/>
    <n v="1962"/>
    <s v="tier - 1"/>
    <s v="tier - 3"/>
    <s v="R1011"/>
    <s v="22-Sep-1962"/>
    <n v="60"/>
  </r>
  <r>
    <s v="Id739"/>
    <s v="Id739"/>
    <n v="1986"/>
    <s v="Dec"/>
    <n v="8"/>
    <n v="3"/>
    <n v="13819.49"/>
    <x v="0"/>
    <x v="1"/>
    <s v="R1012"/>
    <s v="Dec"/>
    <n v="1986"/>
    <s v="tier - 3"/>
    <s v="tier - 2"/>
    <s v="R1012"/>
    <s v="8-Dec-1986"/>
    <n v="36"/>
  </r>
  <r>
    <s v="Id738"/>
    <s v="Id738"/>
    <n v="1958"/>
    <s v="Nov"/>
    <n v="25"/>
    <n v="0"/>
    <n v="13822.8"/>
    <x v="0"/>
    <x v="2"/>
    <s v="R1011"/>
    <s v="Nov"/>
    <n v="1958"/>
    <s v="tier - 3"/>
    <s v="tier - 3"/>
    <s v="R1011"/>
    <s v="25-Nov-1958"/>
    <n v="64"/>
  </r>
  <r>
    <s v="Id737"/>
    <s v="Id737"/>
    <n v="1958"/>
    <s v="Dec"/>
    <n v="10"/>
    <n v="0"/>
    <n v="13831.12"/>
    <x v="0"/>
    <x v="0"/>
    <s v="R1013"/>
    <s v="Dec"/>
    <n v="1958"/>
    <s v="tier - 3"/>
    <s v="tier - 1"/>
    <s v="R1013"/>
    <s v="10-Dec-1958"/>
    <n v="64"/>
  </r>
  <r>
    <s v="Id736"/>
    <s v="Id736"/>
    <n v="2003"/>
    <s v="Jun"/>
    <n v="7"/>
    <n v="0"/>
    <n v="13844.51"/>
    <x v="2"/>
    <x v="0"/>
    <s v="R1011"/>
    <s v="Jun"/>
    <n v="2003"/>
    <s v="tier - 2"/>
    <s v="tier - 1"/>
    <s v="R1011"/>
    <s v="7-Jun-2003"/>
    <n v="20"/>
  </r>
  <r>
    <s v="Id735"/>
    <s v="Id735"/>
    <n v="1960"/>
    <s v="Jul"/>
    <n v="21"/>
    <n v="0"/>
    <n v="13844.8"/>
    <x v="2"/>
    <x v="1"/>
    <s v="R1012"/>
    <s v="Jul"/>
    <n v="1960"/>
    <s v="tier - 2"/>
    <s v="tier - 2"/>
    <s v="R1012"/>
    <s v="21-Jul-1960"/>
    <n v="62"/>
  </r>
  <r>
    <s v="Id734"/>
    <s v="Id734"/>
    <n v="1978"/>
    <s v="Dec"/>
    <n v="19"/>
    <n v="2"/>
    <n v="13874.89"/>
    <x v="2"/>
    <x v="0"/>
    <s v="R1012"/>
    <s v="Dec"/>
    <n v="1978"/>
    <s v="tier - 2"/>
    <s v="tier - 1"/>
    <s v="R1012"/>
    <s v="19-Dec-1978"/>
    <n v="44"/>
  </r>
  <r>
    <s v="Id733"/>
    <s v="Id733"/>
    <n v="1959"/>
    <s v="Oct"/>
    <n v="5"/>
    <n v="0"/>
    <n v="13880.95"/>
    <x v="2"/>
    <x v="1"/>
    <s v="R1011"/>
    <s v="Oct"/>
    <n v="1959"/>
    <s v="tier - 2"/>
    <s v="tier - 2"/>
    <s v="R1011"/>
    <s v="5-Oct-1959"/>
    <n v="63"/>
  </r>
  <r>
    <s v="Id732"/>
    <s v="Id732"/>
    <n v="1985"/>
    <s v="Sep"/>
    <n v="25"/>
    <n v="3"/>
    <n v="13886.4"/>
    <x v="2"/>
    <x v="1"/>
    <s v="R1012"/>
    <s v="Sep"/>
    <n v="1985"/>
    <s v="tier - 2"/>
    <s v="tier - 2"/>
    <s v="R1012"/>
    <s v="25-Sep-1985"/>
    <n v="37"/>
  </r>
  <r>
    <s v="Id731"/>
    <s v="Id731"/>
    <n v="1959"/>
    <s v="Dec"/>
    <n v="29"/>
    <n v="0"/>
    <n v="13887.2"/>
    <x v="2"/>
    <x v="2"/>
    <s v="R1013"/>
    <s v="Dec"/>
    <n v="1959"/>
    <s v="tier - 2"/>
    <s v="tier - 3"/>
    <s v="R1013"/>
    <s v="29-Dec-1959"/>
    <n v="63"/>
  </r>
  <r>
    <s v="Id730"/>
    <s v="Id730"/>
    <n v="1959"/>
    <s v="Jul"/>
    <n v="7"/>
    <n v="0"/>
    <n v="13887.97"/>
    <x v="2"/>
    <x v="1"/>
    <s v="R1013"/>
    <s v="Jul"/>
    <n v="1959"/>
    <s v="tier - 2"/>
    <s v="tier - 2"/>
    <s v="R1013"/>
    <s v="7-Jul-1959"/>
    <n v="63"/>
  </r>
  <r>
    <s v="Id73"/>
    <s v="Id73"/>
    <n v="1966"/>
    <s v="Sep"/>
    <n v="21"/>
    <n v="0"/>
    <n v="41886.54"/>
    <x v="1"/>
    <x v="2"/>
    <s v="R1011"/>
    <s v="Sep"/>
    <n v="1966"/>
    <s v="tier - 1"/>
    <s v="tier - 3"/>
    <s v="R1011"/>
    <s v="21-Sep-1966"/>
    <n v="56"/>
  </r>
  <r>
    <s v="Id729"/>
    <s v="Id729"/>
    <n v="1962"/>
    <s v="Jul"/>
    <n v="27"/>
    <n v="3"/>
    <n v="13919.82"/>
    <x v="2"/>
    <x v="1"/>
    <s v="R1013"/>
    <s v="Jul"/>
    <n v="1962"/>
    <s v="tier - 2"/>
    <s v="tier - 2"/>
    <s v="R1013"/>
    <s v="27-Jul-1962"/>
    <n v="60"/>
  </r>
  <r>
    <s v="Id728"/>
    <s v="Id728"/>
    <n v="1960"/>
    <s v="Jun"/>
    <n v="18"/>
    <n v="1"/>
    <n v="13937.67"/>
    <x v="2"/>
    <x v="0"/>
    <s v="R1012"/>
    <s v="Jun"/>
    <n v="1960"/>
    <s v="tier - 2"/>
    <s v="tier - 1"/>
    <s v="R1012"/>
    <s v="18-Jun-1960"/>
    <n v="62"/>
  </r>
  <r>
    <s v="Id727"/>
    <s v="Id727"/>
    <n v="1959"/>
    <s v="Aug"/>
    <n v="29"/>
    <n v="0"/>
    <n v="13974.46"/>
    <x v="2"/>
    <x v="1"/>
    <s v="R1019"/>
    <s v="Aug"/>
    <n v="1959"/>
    <s v="tier - 2"/>
    <s v="tier - 2"/>
    <s v="R1019"/>
    <s v="29-Aug-1959"/>
    <n v="63"/>
  </r>
  <r>
    <s v="Id726"/>
    <s v="Id726"/>
    <n v="1990"/>
    <s v="Jul"/>
    <n v="13"/>
    <n v="3"/>
    <n v="13979.45"/>
    <x v="2"/>
    <x v="0"/>
    <s v="R1023"/>
    <s v="Jul"/>
    <n v="1990"/>
    <s v="tier - 2"/>
    <s v="tier - 1"/>
    <s v="R1023"/>
    <s v="13-Jul-1990"/>
    <n v="32"/>
  </r>
  <r>
    <s v="Id725"/>
    <s v="Id725"/>
    <n v="1959"/>
    <s v="Sep"/>
    <n v="6"/>
    <n v="0"/>
    <n v="13981.85"/>
    <x v="2"/>
    <x v="0"/>
    <s v="R1016"/>
    <s v="Sep"/>
    <n v="1959"/>
    <s v="tier - 2"/>
    <s v="tier - 1"/>
    <s v="R1016"/>
    <s v="6-Sep-1959"/>
    <n v="63"/>
  </r>
  <r>
    <s v="Id724"/>
    <s v="Id724"/>
    <n v="1963"/>
    <s v="Dec"/>
    <n v="23"/>
    <n v="3"/>
    <n v="14001.13"/>
    <x v="2"/>
    <x v="0"/>
    <s v="R1013"/>
    <s v="Dec"/>
    <n v="1963"/>
    <s v="tier - 2"/>
    <s v="tier - 1"/>
    <s v="R1013"/>
    <s v="23-Dec-1963"/>
    <n v="59"/>
  </r>
  <r>
    <s v="Id723"/>
    <s v="Id723"/>
    <n v="1963"/>
    <s v="Jul"/>
    <n v="6"/>
    <n v="3"/>
    <n v="14001.29"/>
    <x v="2"/>
    <x v="1"/>
    <s v="R1013"/>
    <s v="Jul"/>
    <n v="1963"/>
    <s v="tier - 2"/>
    <s v="tier - 2"/>
    <s v="R1013"/>
    <s v="6-Jul-1963"/>
    <n v="59"/>
  </r>
  <r>
    <s v="Id722"/>
    <s v="Id722"/>
    <n v="1963"/>
    <s v="Jul"/>
    <n v="8"/>
    <n v="3"/>
    <n v="14007.22"/>
    <x v="2"/>
    <x v="2"/>
    <s v="R1011"/>
    <s v="Jul"/>
    <n v="1963"/>
    <s v="tier - 2"/>
    <s v="tier - 3"/>
    <s v="R1011"/>
    <s v="8-Jul-1963"/>
    <n v="59"/>
  </r>
  <r>
    <s v="Id721"/>
    <s v="Id721"/>
    <n v="1960"/>
    <s v="Nov"/>
    <n v="8"/>
    <n v="0"/>
    <n v="14043.48"/>
    <x v="2"/>
    <x v="2"/>
    <s v="R1024"/>
    <s v="Nov"/>
    <n v="1960"/>
    <s v="tier - 2"/>
    <s v="tier - 3"/>
    <s v="R1024"/>
    <s v="8-Nov-1960"/>
    <n v="62"/>
  </r>
  <r>
    <s v="Id720"/>
    <s v="Id720"/>
    <n v="1991"/>
    <s v="Sep"/>
    <n v="12"/>
    <n v="3"/>
    <n v="14081.93"/>
    <x v="2"/>
    <x v="2"/>
    <s v="R1012"/>
    <s v="Sep"/>
    <n v="1991"/>
    <s v="tier - 2"/>
    <s v="tier - 3"/>
    <s v="R1012"/>
    <s v="12-Sep-1991"/>
    <n v="31"/>
  </r>
  <r>
    <s v="Id72"/>
    <s v="Id72"/>
    <n v="1972"/>
    <s v="Jun"/>
    <n v="8"/>
    <n v="1"/>
    <n v="41919.1"/>
    <x v="1"/>
    <x v="0"/>
    <s v="R1016"/>
    <s v="Jun"/>
    <n v="1972"/>
    <s v="tier - 1"/>
    <s v="tier - 1"/>
    <s v="R1016"/>
    <s v="8-Jun-1972"/>
    <n v="51"/>
  </r>
  <r>
    <s v="Id719"/>
    <s v="Id719"/>
    <n v="1976"/>
    <s v="Sep"/>
    <n v="26"/>
    <n v="2"/>
    <n v="14098.07"/>
    <x v="2"/>
    <x v="2"/>
    <s v="R1023"/>
    <s v="Sep"/>
    <n v="1976"/>
    <s v="tier - 2"/>
    <s v="tier - 3"/>
    <s v="R1023"/>
    <s v="26-Sep-1976"/>
    <n v="46"/>
  </r>
  <r>
    <s v="Id718"/>
    <s v="Id718"/>
    <n v="1961"/>
    <s v="Jun"/>
    <n v="14"/>
    <n v="2"/>
    <n v="14119.62"/>
    <x v="2"/>
    <x v="0"/>
    <s v="R1012"/>
    <s v="Jun"/>
    <n v="1961"/>
    <s v="tier - 2"/>
    <s v="tier - 1"/>
    <s v="R1012"/>
    <s v="14-Jun-1961"/>
    <n v="61"/>
  </r>
  <r>
    <s v="Id717"/>
    <s v="Id717"/>
    <n v="2004"/>
    <s v="Jul"/>
    <n v="6"/>
    <n v="0"/>
    <n v="14133.04"/>
    <x v="2"/>
    <x v="2"/>
    <s v="R1013"/>
    <s v="Jul"/>
    <n v="2004"/>
    <s v="tier - 2"/>
    <s v="tier - 3"/>
    <s v="R1013"/>
    <s v="6-Jul-2004"/>
    <n v="18"/>
  </r>
  <r>
    <s v="Id716"/>
    <s v="Id716"/>
    <n v="1984"/>
    <s v="Jul"/>
    <n v="7"/>
    <n v="3"/>
    <n v="14152.46"/>
    <x v="2"/>
    <x v="0"/>
    <s v="R1012"/>
    <s v="Jul"/>
    <n v="1984"/>
    <s v="tier - 2"/>
    <s v="tier - 1"/>
    <s v="R1012"/>
    <s v="7-Jul-1984"/>
    <n v="38"/>
  </r>
  <r>
    <s v="Id715"/>
    <s v="Id715"/>
    <n v="1968"/>
    <s v="Dec"/>
    <n v="25"/>
    <n v="0"/>
    <n v="14193.55"/>
    <x v="2"/>
    <x v="0"/>
    <s v="R1026"/>
    <s v="Dec"/>
    <n v="1968"/>
    <s v="tier - 2"/>
    <s v="tier - 1"/>
    <s v="R1026"/>
    <s v="25-Dec-1968"/>
    <n v="54"/>
  </r>
  <r>
    <s v="Id714"/>
    <s v="Id714"/>
    <n v="1983"/>
    <s v="Nov"/>
    <n v="17"/>
    <n v="3"/>
    <n v="14209.4"/>
    <x v="2"/>
    <x v="0"/>
    <s v="R1026"/>
    <s v="Nov"/>
    <n v="1983"/>
    <s v="tier - 2"/>
    <s v="tier - 1"/>
    <s v="R1026"/>
    <s v="17-Nov-1983"/>
    <n v="39"/>
  </r>
  <r>
    <s v="Id713"/>
    <s v="Id713"/>
    <n v="1958"/>
    <s v="Sep"/>
    <n v="21"/>
    <n v="0"/>
    <n v="14210.54"/>
    <x v="2"/>
    <x v="1"/>
    <s v="R1012"/>
    <s v="Sep"/>
    <n v="1958"/>
    <s v="tier - 2"/>
    <s v="tier - 2"/>
    <s v="R1012"/>
    <s v="21-Sep-1958"/>
    <n v="64"/>
  </r>
  <r>
    <s v="Id712"/>
    <s v="Id712"/>
    <n v="1961"/>
    <s v="Sep"/>
    <n v="25"/>
    <n v="2"/>
    <n v="14235.07"/>
    <x v="2"/>
    <x v="0"/>
    <s v="R1011"/>
    <s v="Sep"/>
    <n v="1961"/>
    <s v="tier - 2"/>
    <s v="tier - 1"/>
    <s v="R1011"/>
    <s v="25-Sep-1961"/>
    <n v="61"/>
  </r>
  <r>
    <s v="Id711"/>
    <s v="Id711"/>
    <n v="1959"/>
    <s v="Oct"/>
    <n v="10"/>
    <n v="0"/>
    <n v="14254.61"/>
    <x v="2"/>
    <x v="0"/>
    <s v="R1012"/>
    <s v="Oct"/>
    <n v="1959"/>
    <s v="tier - 2"/>
    <s v="tier - 1"/>
    <s v="R1012"/>
    <s v="10-Oct-1959"/>
    <n v="63"/>
  </r>
  <r>
    <s v="Id710"/>
    <s v="Id710"/>
    <n v="1959"/>
    <s v="Nov"/>
    <n v="8"/>
    <n v="0"/>
    <n v="14256.19"/>
    <x v="2"/>
    <x v="2"/>
    <s v="R1012"/>
    <s v="Nov"/>
    <n v="1959"/>
    <s v="tier - 2"/>
    <s v="tier - 3"/>
    <s v="R1012"/>
    <s v="8-Nov-1959"/>
    <n v="63"/>
  </r>
  <r>
    <s v="Id71"/>
    <s v="Id71"/>
    <n v="1984"/>
    <s v="Nov"/>
    <n v="10"/>
    <n v="3"/>
    <n v="41949.24"/>
    <x v="1"/>
    <x v="0"/>
    <s v="R1013"/>
    <s v="Nov"/>
    <n v="1984"/>
    <s v="tier - 1"/>
    <s v="tier - 1"/>
    <s v="R1013"/>
    <s v="10-Nov-1984"/>
    <n v="38"/>
  </r>
  <r>
    <s v="Id709"/>
    <s v="Id709"/>
    <n v="1974"/>
    <s v="Dec"/>
    <n v="26"/>
    <n v="0"/>
    <n v="14256.79"/>
    <x v="2"/>
    <x v="1"/>
    <s v="R1026"/>
    <s v="Dec"/>
    <n v="1974"/>
    <s v="tier - 2"/>
    <s v="tier - 2"/>
    <s v="R1026"/>
    <s v="26-Dec-1974"/>
    <n v="48"/>
  </r>
  <r>
    <s v="Id708"/>
    <s v="Id708"/>
    <n v="1972"/>
    <s v="Jul"/>
    <n v="13"/>
    <n v="0"/>
    <n v="14258.33"/>
    <x v="2"/>
    <x v="1"/>
    <s v="R1026"/>
    <s v="Jul"/>
    <n v="1972"/>
    <s v="tier - 2"/>
    <s v="tier - 2"/>
    <s v="R1026"/>
    <s v="13-Jul-1972"/>
    <n v="50"/>
  </r>
  <r>
    <s v="Id707"/>
    <s v="Id707"/>
    <n v="2004"/>
    <s v="Sep"/>
    <n v="6"/>
    <n v="0"/>
    <n v="14283.46"/>
    <x v="2"/>
    <x v="1"/>
    <s v="R1024"/>
    <s v="Sep"/>
    <n v="2004"/>
    <s v="tier - 2"/>
    <s v="tier - 2"/>
    <s v="R1024"/>
    <s v="6-Sep-2004"/>
    <n v="18"/>
  </r>
  <r>
    <s v="Id706"/>
    <s v="Id706"/>
    <n v="1968"/>
    <s v="Dec"/>
    <n v="15"/>
    <n v="0"/>
    <n v="14285.9"/>
    <x v="2"/>
    <x v="2"/>
    <s v="R1012"/>
    <s v="Dec"/>
    <n v="1968"/>
    <s v="tier - 2"/>
    <s v="tier - 3"/>
    <s v="R1012"/>
    <s v="15-Dec-1968"/>
    <n v="54"/>
  </r>
  <r>
    <s v="Id705"/>
    <s v="Id705"/>
    <n v="1958"/>
    <s v="Oct"/>
    <n v="15"/>
    <n v="0"/>
    <n v="14313.85"/>
    <x v="2"/>
    <x v="2"/>
    <s v="R1013"/>
    <s v="Oct"/>
    <n v="1958"/>
    <s v="tier - 2"/>
    <s v="tier - 3"/>
    <s v="R1013"/>
    <s v="15-Oct-1958"/>
    <n v="64"/>
  </r>
  <r>
    <s v="Id704"/>
    <s v="Id704"/>
    <n v="1958"/>
    <s v="Jul"/>
    <n v="10"/>
    <n v="0"/>
    <n v="14319.03"/>
    <x v="2"/>
    <x v="1"/>
    <s v="R1011"/>
    <s v="Jul"/>
    <n v="1958"/>
    <s v="tier - 2"/>
    <s v="tier - 2"/>
    <s v="R1011"/>
    <s v="10-Jul-1958"/>
    <n v="64"/>
  </r>
  <r>
    <s v="Id703"/>
    <s v="Id703"/>
    <n v="1969"/>
    <s v="Sep"/>
    <n v="26"/>
    <n v="0"/>
    <n v="14337.91"/>
    <x v="2"/>
    <x v="2"/>
    <s v="R1022"/>
    <s v="Sep"/>
    <n v="1969"/>
    <s v="tier - 2"/>
    <s v="tier - 3"/>
    <s v="R1022"/>
    <s v="26-Sep-1969"/>
    <n v="53"/>
  </r>
  <r>
    <s v="Id702"/>
    <s v="Id702"/>
    <n v="1959"/>
    <s v="Dec"/>
    <n v="24"/>
    <n v="1"/>
    <n v="14349.85"/>
    <x v="2"/>
    <x v="1"/>
    <s v="R1012"/>
    <s v="Dec"/>
    <n v="1959"/>
    <s v="tier - 2"/>
    <s v="tier - 2"/>
    <s v="R1012"/>
    <s v="24-Dec-1959"/>
    <n v="63"/>
  </r>
  <r>
    <s v="Id701"/>
    <s v="Id701"/>
    <n v="1967"/>
    <s v="Oct"/>
    <n v="10"/>
    <n v="0"/>
    <n v="14355.43"/>
    <x v="2"/>
    <x v="0"/>
    <s v="R1026"/>
    <s v="Oct"/>
    <n v="1967"/>
    <s v="tier - 2"/>
    <s v="tier - 1"/>
    <s v="R1026"/>
    <s v="10-Oct-1967"/>
    <n v="55"/>
  </r>
  <r>
    <s v="Id700"/>
    <s v="Id700"/>
    <n v="1988"/>
    <s v="Nov"/>
    <n v="16"/>
    <n v="1"/>
    <n v="14358.36"/>
    <x v="2"/>
    <x v="1"/>
    <s v="R1011"/>
    <s v="Nov"/>
    <n v="1988"/>
    <s v="tier - 2"/>
    <s v="tier - 2"/>
    <s v="R1011"/>
    <s v="16-Nov-1988"/>
    <n v="34"/>
  </r>
  <r>
    <s v="Id70"/>
    <s v="Id70"/>
    <n v="1968"/>
    <s v="Dec"/>
    <n v="19"/>
    <n v="1"/>
    <n v="41999.519999999997"/>
    <x v="1"/>
    <x v="2"/>
    <s v="R1013"/>
    <s v="Dec"/>
    <n v="1968"/>
    <s v="tier - 1"/>
    <s v="tier - 3"/>
    <s v="R1013"/>
    <s v="19-Dec-1968"/>
    <n v="54"/>
  </r>
  <r>
    <s v="Id7"/>
    <s v="Id7"/>
    <n v="1994"/>
    <s v="Oct"/>
    <n v="27"/>
    <n v="1"/>
    <n v="51194.559999999998"/>
    <x v="1"/>
    <x v="2"/>
    <s v="R1011"/>
    <s v="Oct"/>
    <n v="1994"/>
    <s v="tier - 1"/>
    <s v="tier - 3"/>
    <s v="R1011"/>
    <s v="27-Oct-1994"/>
    <n v="28"/>
  </r>
  <r>
    <s v="Id699"/>
    <s v="Id699"/>
    <n v="1963"/>
    <s v="Jul"/>
    <n v="16"/>
    <n v="3"/>
    <n v="14382.71"/>
    <x v="2"/>
    <x v="1"/>
    <s v="R1012"/>
    <s v="Jul"/>
    <n v="1963"/>
    <s v="tier - 2"/>
    <s v="tier - 2"/>
    <s v="R1012"/>
    <s v="16-Jul-1963"/>
    <n v="59"/>
  </r>
  <r>
    <s v="Id698"/>
    <s v="Id698"/>
    <n v="1965"/>
    <s v="Jun"/>
    <n v="22"/>
    <n v="4"/>
    <n v="14394.4"/>
    <x v="2"/>
    <x v="2"/>
    <s v="R1024"/>
    <s v="Jun"/>
    <n v="1965"/>
    <s v="tier - 2"/>
    <s v="tier - 3"/>
    <s v="R1024"/>
    <s v="22-Jun-1965"/>
    <n v="57"/>
  </r>
  <r>
    <s v="Id697"/>
    <s v="Id697"/>
    <n v="1958"/>
    <s v="Sep"/>
    <n v="14"/>
    <n v="0"/>
    <n v="14394.56"/>
    <x v="2"/>
    <x v="0"/>
    <s v="R1018"/>
    <s v="Sep"/>
    <n v="1958"/>
    <s v="tier - 2"/>
    <s v="tier - 1"/>
    <s v="R1018"/>
    <s v="14-Sep-1958"/>
    <n v="64"/>
  </r>
  <r>
    <s v="Id696"/>
    <s v="Id696"/>
    <n v="1958"/>
    <s v="Jul"/>
    <n v="29"/>
    <n v="0"/>
    <n v="14410.93"/>
    <x v="2"/>
    <x v="1"/>
    <s v="R1016"/>
    <s v="Jul"/>
    <n v="1958"/>
    <s v="tier - 2"/>
    <s v="tier - 2"/>
    <s v="R1016"/>
    <s v="29-Jul-1958"/>
    <n v="64"/>
  </r>
  <r>
    <s v="Id695"/>
    <s v="Id695"/>
    <n v="1958"/>
    <s v="Sep"/>
    <n v="20"/>
    <n v="1"/>
    <n v="14418.28"/>
    <x v="2"/>
    <x v="2"/>
    <s v="R1013"/>
    <s v="Sep"/>
    <n v="1958"/>
    <s v="tier - 2"/>
    <s v="tier - 3"/>
    <s v="R1013"/>
    <s v="20-Sep-1958"/>
    <n v="64"/>
  </r>
  <r>
    <s v="Id694"/>
    <s v="Id694"/>
    <n v="1999"/>
    <s v="Aug"/>
    <n v="10"/>
    <n v="2"/>
    <n v="14426.07"/>
    <x v="2"/>
    <x v="0"/>
    <s v="R1012"/>
    <s v="Aug"/>
    <n v="1999"/>
    <s v="tier - 2"/>
    <s v="tier - 1"/>
    <s v="R1012"/>
    <s v="10-Aug-1999"/>
    <n v="23"/>
  </r>
  <r>
    <s v="Id693"/>
    <s v="Id693"/>
    <n v="1967"/>
    <s v="Aug"/>
    <n v="15"/>
    <n v="0"/>
    <n v="14426.66"/>
    <x v="2"/>
    <x v="1"/>
    <s v="R1026"/>
    <s v="Aug"/>
    <n v="1967"/>
    <s v="tier - 2"/>
    <s v="tier - 2"/>
    <s v="R1026"/>
    <s v="15-Aug-1967"/>
    <n v="55"/>
  </r>
  <r>
    <s v="Id692"/>
    <s v="Id692"/>
    <n v="1967"/>
    <s v="Nov"/>
    <n v="4"/>
    <n v="0"/>
    <n v="14427.63"/>
    <x v="2"/>
    <x v="1"/>
    <s v="R1021"/>
    <s v="Nov"/>
    <n v="1967"/>
    <s v="tier - 2"/>
    <s v="tier - 2"/>
    <s v="R1021"/>
    <s v="4-Nov-1967"/>
    <n v="55"/>
  </r>
  <r>
    <s v="Id691"/>
    <s v="Id691"/>
    <n v="1959"/>
    <s v="Jun"/>
    <n v="29"/>
    <n v="0"/>
    <n v="14449.85"/>
    <x v="2"/>
    <x v="0"/>
    <s v="R1024"/>
    <s v="Jun"/>
    <n v="1959"/>
    <s v="tier - 2"/>
    <s v="tier - 1"/>
    <s v="R1024"/>
    <s v="29-Jun-1959"/>
    <n v="63"/>
  </r>
  <r>
    <s v="Id690"/>
    <s v="Id690"/>
    <n v="1959"/>
    <s v="Aug"/>
    <n v="3"/>
    <n v="0"/>
    <n v="14451.84"/>
    <x v="2"/>
    <x v="2"/>
    <s v="R1023"/>
    <s v="Aug"/>
    <n v="1959"/>
    <s v="tier - 2"/>
    <s v="tier - 3"/>
    <s v="R1023"/>
    <s v="3-Aug-1959"/>
    <n v="63"/>
  </r>
  <r>
    <s v="Id69"/>
    <s v="Id69"/>
    <n v="1976"/>
    <s v="Nov"/>
    <n v="28"/>
    <n v="0"/>
    <n v="42111.66"/>
    <x v="1"/>
    <x v="0"/>
    <s v="R1024"/>
    <s v="Nov"/>
    <n v="1976"/>
    <s v="tier - 1"/>
    <s v="tier - 1"/>
    <s v="R1024"/>
    <s v="28-Nov-1976"/>
    <n v="46"/>
  </r>
  <r>
    <s v="Id689"/>
    <s v="Id689"/>
    <n v="1996"/>
    <s v="Nov"/>
    <n v="10"/>
    <n v="2"/>
    <n v="14455.64"/>
    <x v="2"/>
    <x v="2"/>
    <s v="R1024"/>
    <s v="Nov"/>
    <n v="1996"/>
    <s v="tier - 2"/>
    <s v="tier - 3"/>
    <s v="R1024"/>
    <s v="10-Nov-1996"/>
    <n v="26"/>
  </r>
  <r>
    <s v="Id688"/>
    <s v="Id688"/>
    <n v="1976"/>
    <s v="Nov"/>
    <n v="27"/>
    <n v="2"/>
    <n v="14470.01"/>
    <x v="2"/>
    <x v="2"/>
    <s v="R1012"/>
    <s v="Nov"/>
    <n v="1976"/>
    <s v="tier - 2"/>
    <s v="tier - 3"/>
    <s v="R1012"/>
    <s v="27-Nov-1976"/>
    <n v="46"/>
  </r>
  <r>
    <s v="Id687"/>
    <s v="Id687"/>
    <n v="1959"/>
    <s v="Nov"/>
    <n v="20"/>
    <n v="1"/>
    <n v="14474.68"/>
    <x v="2"/>
    <x v="1"/>
    <s v="R1013"/>
    <s v="Nov"/>
    <n v="1959"/>
    <s v="tier - 2"/>
    <s v="tier - 2"/>
    <s v="R1013"/>
    <s v="20-Nov-1959"/>
    <n v="63"/>
  </r>
  <r>
    <s v="Id686"/>
    <s v="Id686"/>
    <n v="1979"/>
    <s v="Oct"/>
    <n v="20"/>
    <n v="5"/>
    <n v="14478.33"/>
    <x v="2"/>
    <x v="1"/>
    <s v="R1013"/>
    <s v="Oct"/>
    <n v="1979"/>
    <s v="tier - 2"/>
    <s v="tier - 2"/>
    <s v="R1013"/>
    <s v="20-Oct-1979"/>
    <n v="43"/>
  </r>
  <r>
    <s v="Id685"/>
    <s v="Id685"/>
    <n v="1989"/>
    <s v="Jul"/>
    <n v="22"/>
    <n v="3"/>
    <n v="14507.46"/>
    <x v="2"/>
    <x v="2"/>
    <s v="R1012"/>
    <s v="Jul"/>
    <n v="1989"/>
    <s v="tier - 2"/>
    <s v="tier - 3"/>
    <s v="R1012"/>
    <s v="22-Jul-1989"/>
    <n v="33"/>
  </r>
  <r>
    <s v="Id684"/>
    <s v="Id684"/>
    <n v="1989"/>
    <s v="Jul"/>
    <n v="14"/>
    <n v="3"/>
    <n v="14547.26"/>
    <x v="2"/>
    <x v="2"/>
    <s v="R1011"/>
    <s v="Jul"/>
    <n v="1989"/>
    <s v="tier - 2"/>
    <s v="tier - 3"/>
    <s v="R1011"/>
    <s v="14-Jul-1989"/>
    <n v="33"/>
  </r>
  <r>
    <s v="Id683"/>
    <s v="Id683"/>
    <n v="1998"/>
    <s v="Sep"/>
    <n v="12"/>
    <n v="0"/>
    <n v="14571.89"/>
    <x v="2"/>
    <x v="0"/>
    <s v="R1024"/>
    <s v="Sep"/>
    <n v="1998"/>
    <s v="tier - 2"/>
    <s v="tier - 1"/>
    <s v="R1024"/>
    <s v="12-Sep-1998"/>
    <n v="24"/>
  </r>
  <r>
    <s v="Id682"/>
    <s v="Id682"/>
    <n v="1962"/>
    <s v="Dec"/>
    <n v="3"/>
    <n v="0"/>
    <n v="14574.64"/>
    <x v="2"/>
    <x v="0"/>
    <s v="R1025"/>
    <s v="Dec"/>
    <n v="1962"/>
    <s v="tier - 2"/>
    <s v="tier - 1"/>
    <s v="R1025"/>
    <s v="3-Dec-1962"/>
    <n v="60"/>
  </r>
  <r>
    <s v="Id681"/>
    <s v="Id681"/>
    <n v="1963"/>
    <s v="Oct"/>
    <n v="14"/>
    <n v="3"/>
    <n v="14590.63"/>
    <x v="2"/>
    <x v="0"/>
    <s v="R1024"/>
    <s v="Oct"/>
    <n v="1963"/>
    <s v="tier - 2"/>
    <s v="tier - 1"/>
    <s v="R1024"/>
    <s v="14-Oct-1963"/>
    <n v="59"/>
  </r>
  <r>
    <s v="Id680"/>
    <s v="Id680"/>
    <n v="1967"/>
    <s v="Jul"/>
    <n v="18"/>
    <n v="0"/>
    <n v="14600.62"/>
    <x v="2"/>
    <x v="2"/>
    <s v="R1022"/>
    <s v="Jul"/>
    <n v="1967"/>
    <s v="tier - 2"/>
    <s v="tier - 3"/>
    <s v="R1022"/>
    <s v="18-Jul-1967"/>
    <n v="55"/>
  </r>
  <r>
    <s v="Id68"/>
    <s v="Id68"/>
    <n v="1997"/>
    <s v="Dec"/>
    <n v="9"/>
    <n v="2"/>
    <n v="42112.24"/>
    <x v="1"/>
    <x v="2"/>
    <s v="R1013"/>
    <s v="Dec"/>
    <n v="1997"/>
    <s v="tier - 1"/>
    <s v="tier - 3"/>
    <s v="R1013"/>
    <s v="9-Dec-1997"/>
    <n v="25"/>
  </r>
  <r>
    <s v="Id679"/>
    <s v="Id679"/>
    <n v="1965"/>
    <s v="Nov"/>
    <n v="8"/>
    <n v="0"/>
    <n v="14612.33"/>
    <x v="2"/>
    <x v="2"/>
    <s v="R1021"/>
    <s v="Nov"/>
    <n v="1965"/>
    <s v="tier - 2"/>
    <s v="tier - 3"/>
    <s v="R1021"/>
    <s v="8-Nov-1965"/>
    <n v="57"/>
  </r>
  <r>
    <s v="Id678"/>
    <s v="Id678"/>
    <n v="1991"/>
    <s v="Aug"/>
    <n v="21"/>
    <n v="3"/>
    <n v="14630.52"/>
    <x v="2"/>
    <x v="2"/>
    <s v="R1011"/>
    <s v="Aug"/>
    <n v="1991"/>
    <s v="tier - 2"/>
    <s v="tier - 3"/>
    <s v="R1011"/>
    <s v="21-Aug-1991"/>
    <n v="31"/>
  </r>
  <r>
    <s v="Id677"/>
    <s v="Id677"/>
    <n v="1967"/>
    <s v="Sep"/>
    <n v="1"/>
    <n v="0"/>
    <n v="14640.35"/>
    <x v="2"/>
    <x v="2"/>
    <s v="R1026"/>
    <s v="Sep"/>
    <n v="1967"/>
    <s v="tier - 2"/>
    <s v="tier - 3"/>
    <s v="R1026"/>
    <s v="1-Sep-1967"/>
    <n v="55"/>
  </r>
  <r>
    <s v="Id676"/>
    <s v="Id676"/>
    <n v="1981"/>
    <s v="Nov"/>
    <n v="13"/>
    <n v="1"/>
    <n v="14657.2"/>
    <x v="2"/>
    <x v="0"/>
    <s v="R1012"/>
    <s v="Nov"/>
    <n v="1981"/>
    <s v="tier - 2"/>
    <s v="tier - 1"/>
    <s v="R1012"/>
    <s v="13-Nov-1981"/>
    <n v="41"/>
  </r>
  <r>
    <s v="Id675"/>
    <s v="Id675"/>
    <n v="1969"/>
    <s v="Oct"/>
    <n v="20"/>
    <n v="0"/>
    <n v="14665.75"/>
    <x v="2"/>
    <x v="0"/>
    <s v="R1012"/>
    <s v="Oct"/>
    <n v="1969"/>
    <s v="tier - 2"/>
    <s v="tier - 1"/>
    <s v="R1012"/>
    <s v="20-Oct-1969"/>
    <n v="53"/>
  </r>
  <r>
    <s v="Id674"/>
    <s v="Id674"/>
    <n v="1958"/>
    <s v="Jul"/>
    <n v="23"/>
    <n v="0"/>
    <n v="14692.67"/>
    <x v="2"/>
    <x v="0"/>
    <s v="R1012"/>
    <s v="Jul"/>
    <n v="1958"/>
    <s v="tier - 2"/>
    <s v="tier - 1"/>
    <s v="R1012"/>
    <s v="23-Jul-1958"/>
    <n v="64"/>
  </r>
  <r>
    <s v="Id673"/>
    <s v="Id673"/>
    <n v="1982"/>
    <s v="Sep"/>
    <n v="4"/>
    <n v="3"/>
    <n v="14696.77"/>
    <x v="2"/>
    <x v="1"/>
    <s v="R1011"/>
    <s v="Sep"/>
    <n v="1982"/>
    <s v="tier - 2"/>
    <s v="tier - 2"/>
    <s v="R1011"/>
    <s v="4-Sep-1982"/>
    <n v="40"/>
  </r>
  <r>
    <s v="Id672"/>
    <s v="Id672"/>
    <n v="2002"/>
    <s v="Sep"/>
    <n v="24"/>
    <n v="0"/>
    <n v="14711.74"/>
    <x v="2"/>
    <x v="1"/>
    <s v="R1012"/>
    <s v="Sep"/>
    <n v="2002"/>
    <s v="tier - 2"/>
    <s v="tier - 2"/>
    <s v="R1012"/>
    <s v="24-Sep-2002"/>
    <n v="20"/>
  </r>
  <r>
    <s v="Id671"/>
    <s v="Id671"/>
    <n v="1962"/>
    <s v="Jul"/>
    <n v="29"/>
    <n v="0"/>
    <n v="14738.43"/>
    <x v="2"/>
    <x v="2"/>
    <s v="R1021"/>
    <s v="Jul"/>
    <n v="1962"/>
    <s v="tier - 2"/>
    <s v="tier - 3"/>
    <s v="R1021"/>
    <s v="29-Jul-1962"/>
    <n v="60"/>
  </r>
  <r>
    <s v="Id670"/>
    <s v="Id670"/>
    <n v="1965"/>
    <s v="Jul"/>
    <n v="27"/>
    <n v="0"/>
    <n v="14750.42"/>
    <x v="2"/>
    <x v="1"/>
    <s v="R1026"/>
    <s v="Jul"/>
    <n v="1965"/>
    <s v="tier - 2"/>
    <s v="tier - 2"/>
    <s v="R1026"/>
    <s v="27-Jul-1965"/>
    <n v="57"/>
  </r>
  <r>
    <s v="Id67"/>
    <s v="Id67"/>
    <n v="1979"/>
    <s v="Jul"/>
    <n v="3"/>
    <n v="3"/>
    <n v="42124.52"/>
    <x v="1"/>
    <x v="0"/>
    <s v="R1013"/>
    <s v="Jul"/>
    <n v="1979"/>
    <s v="tier - 1"/>
    <s v="tier - 1"/>
    <s v="R1013"/>
    <s v="3-Jul-1979"/>
    <n v="43"/>
  </r>
  <r>
    <s v="Id669"/>
    <s v="Id669"/>
    <n v="1975"/>
    <s v="Dec"/>
    <n v="10"/>
    <n v="1"/>
    <n v="14819"/>
    <x v="2"/>
    <x v="2"/>
    <s v="R1023"/>
    <s v="Dec"/>
    <n v="1975"/>
    <s v="tier - 2"/>
    <s v="tier - 3"/>
    <s v="R1023"/>
    <s v="10-Dec-1975"/>
    <n v="47"/>
  </r>
  <r>
    <s v="Id668"/>
    <s v="Id668"/>
    <n v="1979"/>
    <s v="Oct"/>
    <n v="18"/>
    <n v="2"/>
    <n v="14839.34"/>
    <x v="2"/>
    <x v="2"/>
    <s v="R1026"/>
    <s v="Oct"/>
    <n v="1979"/>
    <s v="tier - 2"/>
    <s v="tier - 3"/>
    <s v="R1026"/>
    <s v="18-Oct-1979"/>
    <n v="43"/>
  </r>
  <r>
    <s v="Id667"/>
    <s v="Id667"/>
    <n v="1981"/>
    <s v="Jun"/>
    <n v="5"/>
    <n v="1"/>
    <n v="14843.96"/>
    <x v="2"/>
    <x v="2"/>
    <s v="R1026"/>
    <s v="Jun"/>
    <n v="1981"/>
    <s v="tier - 2"/>
    <s v="tier - 3"/>
    <s v="R1026"/>
    <s v="5-Jun-1981"/>
    <n v="42"/>
  </r>
  <r>
    <s v="Id666"/>
    <s v="Id666"/>
    <n v="1970"/>
    <s v="Nov"/>
    <n v="11"/>
    <n v="0"/>
    <n v="14847.63"/>
    <x v="2"/>
    <x v="1"/>
    <s v="R1023"/>
    <s v="Nov"/>
    <n v="1970"/>
    <s v="tier - 2"/>
    <s v="tier - 2"/>
    <s v="R1023"/>
    <s v="11-Nov-1970"/>
    <n v="52"/>
  </r>
  <r>
    <s v="Id665"/>
    <s v="Id665"/>
    <n v="1958"/>
    <s v="Oct"/>
    <n v="17"/>
    <n v="0"/>
    <n v="14901.52"/>
    <x v="2"/>
    <x v="1"/>
    <s v="R1024"/>
    <s v="Oct"/>
    <n v="1958"/>
    <s v="tier - 2"/>
    <s v="tier - 2"/>
    <s v="R1024"/>
    <s v="17-Oct-1958"/>
    <n v="64"/>
  </r>
  <r>
    <s v="Id664"/>
    <s v="Id664"/>
    <n v="1981"/>
    <s v="Jul"/>
    <n v="4"/>
    <n v="1"/>
    <n v="14908.27"/>
    <x v="2"/>
    <x v="0"/>
    <s v="R1011"/>
    <s v="Jul"/>
    <n v="1981"/>
    <s v="tier - 2"/>
    <s v="tier - 1"/>
    <s v="R1011"/>
    <s v="4-Jul-1981"/>
    <n v="41"/>
  </r>
  <r>
    <s v="Id663"/>
    <s v="Id663"/>
    <n v="1968"/>
    <s v="Nov"/>
    <n v="8"/>
    <n v="0"/>
    <n v="14926.97"/>
    <x v="2"/>
    <x v="1"/>
    <s v="R1012"/>
    <s v="Nov"/>
    <n v="1968"/>
    <s v="tier - 2"/>
    <s v="tier - 2"/>
    <s v="R1012"/>
    <s v="8-Nov-1968"/>
    <n v="54"/>
  </r>
  <r>
    <s v="Id662"/>
    <s v="Id662"/>
    <n v="1962"/>
    <s v="Nov"/>
    <n v="29"/>
    <n v="0"/>
    <n v="14945.34"/>
    <x v="2"/>
    <x v="0"/>
    <s v="R1021"/>
    <s v="Nov"/>
    <n v="1962"/>
    <s v="tier - 2"/>
    <s v="tier - 1"/>
    <s v="R1021"/>
    <s v="29-Nov-1962"/>
    <n v="60"/>
  </r>
  <r>
    <s v="Id661"/>
    <s v="Id661"/>
    <n v="1958"/>
    <s v="Jul"/>
    <n v="29"/>
    <n v="2"/>
    <n v="14988.43"/>
    <x v="2"/>
    <x v="2"/>
    <s v="R1011"/>
    <s v="Jul"/>
    <n v="1958"/>
    <s v="tier - 2"/>
    <s v="tier - 3"/>
    <s v="R1011"/>
    <s v="29-Jul-1958"/>
    <n v="64"/>
  </r>
  <r>
    <s v="Id660"/>
    <s v="Id660"/>
    <n v="1995"/>
    <s v="Aug"/>
    <n v="2"/>
    <n v="2"/>
    <n v="15006.58"/>
    <x v="2"/>
    <x v="1"/>
    <s v="R1024"/>
    <s v="Aug"/>
    <n v="1995"/>
    <s v="tier - 2"/>
    <s v="tier - 2"/>
    <s v="R1024"/>
    <s v="2-Aug-1995"/>
    <n v="27"/>
  </r>
  <r>
    <s v="Id66"/>
    <s v="Id66"/>
    <n v="1973"/>
    <s v="Sep"/>
    <n v="18"/>
    <n v="0"/>
    <n v="42188.15"/>
    <x v="1"/>
    <x v="0"/>
    <s v="R1011"/>
    <s v="Sep"/>
    <n v="1973"/>
    <s v="tier - 1"/>
    <s v="tier - 1"/>
    <s v="R1011"/>
    <s v="18-Sep-1973"/>
    <n v="49"/>
  </r>
  <r>
    <s v="Id659"/>
    <s v="Id659"/>
    <n v="1960"/>
    <s v="Aug"/>
    <n v="8"/>
    <n v="2"/>
    <n v="15019.76"/>
    <x v="2"/>
    <x v="1"/>
    <s v="R1012"/>
    <s v="Aug"/>
    <n v="1960"/>
    <s v="tier - 2"/>
    <s v="tier - 2"/>
    <s v="R1012"/>
    <s v="8-Aug-1960"/>
    <n v="62"/>
  </r>
  <r>
    <s v="Id658"/>
    <s v="Id658"/>
    <n v="1979"/>
    <s v="Nov"/>
    <n v="25"/>
    <n v="2"/>
    <n v="15025.76"/>
    <x v="2"/>
    <x v="0"/>
    <s v="R1011"/>
    <s v="Nov"/>
    <n v="1979"/>
    <s v="tier - 2"/>
    <s v="tier - 1"/>
    <s v="R1011"/>
    <s v="25-Nov-1979"/>
    <n v="43"/>
  </r>
  <r>
    <s v="Id657"/>
    <s v="Id657"/>
    <n v="1970"/>
    <s v="Sep"/>
    <n v="11"/>
    <n v="0"/>
    <n v="15026.3"/>
    <x v="2"/>
    <x v="2"/>
    <s v="R1011"/>
    <s v="Sep"/>
    <n v="1970"/>
    <s v="tier - 2"/>
    <s v="tier - 3"/>
    <s v="R1011"/>
    <s v="11-Sep-1970"/>
    <n v="52"/>
  </r>
  <r>
    <s v="Id656"/>
    <s v="Id656"/>
    <n v="1971"/>
    <s v="Aug"/>
    <n v="15"/>
    <n v="0"/>
    <n v="15038.51"/>
    <x v="2"/>
    <x v="2"/>
    <s v="R1023"/>
    <s v="Aug"/>
    <n v="1971"/>
    <s v="tier - 2"/>
    <s v="tier - 3"/>
    <s v="R1023"/>
    <s v="15-Aug-1971"/>
    <n v="51"/>
  </r>
  <r>
    <s v="Id655"/>
    <s v="Id655"/>
    <n v="1968"/>
    <s v="Jun"/>
    <n v="12"/>
    <n v="0"/>
    <n v="15052.68"/>
    <x v="2"/>
    <x v="1"/>
    <s v="R1022"/>
    <s v="Jun"/>
    <n v="1968"/>
    <s v="tier - 2"/>
    <s v="tier - 2"/>
    <s v="R1022"/>
    <s v="12-Jun-1968"/>
    <n v="54"/>
  </r>
  <r>
    <s v="Id654"/>
    <s v="Id654"/>
    <n v="1975"/>
    <s v="Oct"/>
    <n v="26"/>
    <n v="1"/>
    <n v="15090.35"/>
    <x v="2"/>
    <x v="0"/>
    <s v="R1023"/>
    <s v="Oct"/>
    <n v="1975"/>
    <s v="tier - 2"/>
    <s v="tier - 1"/>
    <s v="R1023"/>
    <s v="26-Oct-1975"/>
    <n v="47"/>
  </r>
  <r>
    <s v="Id653"/>
    <s v="Id653"/>
    <n v="1972"/>
    <s v="Nov"/>
    <n v="7"/>
    <n v="0"/>
    <n v="15103.69"/>
    <x v="2"/>
    <x v="0"/>
    <s v="R1012"/>
    <s v="Nov"/>
    <n v="1972"/>
    <s v="tier - 2"/>
    <s v="tier - 1"/>
    <s v="R1012"/>
    <s v="7-Nov-1972"/>
    <n v="50"/>
  </r>
  <r>
    <s v="Id652"/>
    <s v="Id652"/>
    <n v="1978"/>
    <s v="Sep"/>
    <n v="5"/>
    <n v="2"/>
    <n v="15123.19"/>
    <x v="2"/>
    <x v="0"/>
    <s v="R1011"/>
    <s v="Sep"/>
    <n v="1978"/>
    <s v="tier - 2"/>
    <s v="tier - 1"/>
    <s v="R1011"/>
    <s v="5-Sep-1978"/>
    <n v="44"/>
  </r>
  <r>
    <s v="Id651"/>
    <s v="Id651"/>
    <n v="1971"/>
    <s v="Nov"/>
    <n v="25"/>
    <n v="0"/>
    <n v="15150.44"/>
    <x v="2"/>
    <x v="0"/>
    <s v="R1023"/>
    <s v="Nov"/>
    <n v="1971"/>
    <s v="tier - 2"/>
    <s v="tier - 1"/>
    <s v="R1023"/>
    <s v="25-Nov-1971"/>
    <n v="51"/>
  </r>
  <r>
    <s v="Id650"/>
    <s v="Id650"/>
    <n v="1962"/>
    <s v="Oct"/>
    <n v="25"/>
    <n v="0"/>
    <n v="15161.25"/>
    <x v="2"/>
    <x v="1"/>
    <s v="R1012"/>
    <s v="Oct"/>
    <n v="1962"/>
    <s v="tier - 2"/>
    <s v="tier - 2"/>
    <s v="R1012"/>
    <s v="25-Oct-1962"/>
    <n v="60"/>
  </r>
  <r>
    <s v="Id65"/>
    <s v="Id65"/>
    <n v="1975"/>
    <s v="Aug"/>
    <n v="15"/>
    <n v="1"/>
    <n v="42211.14"/>
    <x v="1"/>
    <x v="2"/>
    <s v="R1013"/>
    <s v="Aug"/>
    <n v="1975"/>
    <s v="tier - 1"/>
    <s v="tier - 3"/>
    <s v="R1013"/>
    <s v="15-Aug-1975"/>
    <n v="47"/>
  </r>
  <r>
    <s v="Id649"/>
    <s v="Id649"/>
    <n v="1959"/>
    <s v="Jun"/>
    <n v="4"/>
    <n v="3"/>
    <n v="15161.53"/>
    <x v="2"/>
    <x v="0"/>
    <s v="R1013"/>
    <s v="Jun"/>
    <n v="1959"/>
    <s v="tier - 2"/>
    <s v="tier - 1"/>
    <s v="R1013"/>
    <s v="4-Jun-1959"/>
    <n v="64"/>
  </r>
  <r>
    <s v="Id648"/>
    <s v="Id648"/>
    <n v="1959"/>
    <s v="Dec"/>
    <n v="3"/>
    <n v="3"/>
    <n v="15170.07"/>
    <x v="2"/>
    <x v="2"/>
    <s v="R1011"/>
    <s v="Dec"/>
    <n v="1959"/>
    <s v="tier - 2"/>
    <s v="tier - 3"/>
    <s v="R1011"/>
    <s v="3-Dec-1959"/>
    <n v="63"/>
  </r>
  <r>
    <s v="Id647"/>
    <s v="Id647"/>
    <n v="1962"/>
    <s v="Jun"/>
    <n v="17"/>
    <n v="0"/>
    <n v="15174.81"/>
    <x v="2"/>
    <x v="0"/>
    <s v="R1012"/>
    <s v="Jun"/>
    <n v="1962"/>
    <s v="tier - 2"/>
    <s v="tier - 1"/>
    <s v="R1012"/>
    <s v="17-Jun-1962"/>
    <n v="60"/>
  </r>
  <r>
    <s v="Id646"/>
    <s v="Id646"/>
    <n v="1978"/>
    <s v="Nov"/>
    <n v="23"/>
    <n v="2"/>
    <n v="15207.92"/>
    <x v="2"/>
    <x v="0"/>
    <s v="R1012"/>
    <s v="Nov"/>
    <n v="1978"/>
    <s v="tier - 2"/>
    <s v="tier - 1"/>
    <s v="R1012"/>
    <s v="23-Nov-1978"/>
    <n v="44"/>
  </r>
  <r>
    <s v="Id645"/>
    <s v="Id645"/>
    <n v="1960"/>
    <s v="Jul"/>
    <n v="25"/>
    <n v="2"/>
    <n v="15230.32"/>
    <x v="2"/>
    <x v="1"/>
    <s v="R1024"/>
    <s v="Jul"/>
    <n v="1960"/>
    <s v="tier - 2"/>
    <s v="tier - 2"/>
    <s v="R1024"/>
    <s v="25-Jul-1960"/>
    <n v="62"/>
  </r>
  <r>
    <s v="Id644"/>
    <s v="Id644"/>
    <n v="1969"/>
    <s v="Sep"/>
    <n v="16"/>
    <n v="0"/>
    <n v="15260.52"/>
    <x v="2"/>
    <x v="1"/>
    <s v="R1023"/>
    <s v="Sep"/>
    <n v="1969"/>
    <s v="tier - 2"/>
    <s v="tier - 2"/>
    <s v="R1023"/>
    <s v="16-Sep-1969"/>
    <n v="53"/>
  </r>
  <r>
    <s v="Id643"/>
    <s v="Id643"/>
    <n v="1963"/>
    <s v="Dec"/>
    <n v="13"/>
    <n v="0"/>
    <n v="15322.77"/>
    <x v="2"/>
    <x v="2"/>
    <s v="R1021"/>
    <s v="Dec"/>
    <n v="1963"/>
    <s v="tier - 2"/>
    <s v="tier - 3"/>
    <s v="R1021"/>
    <s v="13-Dec-1963"/>
    <n v="59"/>
  </r>
  <r>
    <s v="Id642"/>
    <s v="Id642"/>
    <n v="2001"/>
    <s v="Jul"/>
    <n v="14"/>
    <n v="1"/>
    <n v="15359.1"/>
    <x v="2"/>
    <x v="2"/>
    <s v="R1024"/>
    <s v="Jul"/>
    <n v="2001"/>
    <s v="tier - 2"/>
    <s v="tier - 3"/>
    <s v="R1024"/>
    <s v="14-Jul-2001"/>
    <n v="21"/>
  </r>
  <r>
    <s v="Id641"/>
    <s v="Id641"/>
    <n v="1988"/>
    <s v="Dec"/>
    <n v="17"/>
    <n v="3"/>
    <n v="15361.5"/>
    <x v="2"/>
    <x v="2"/>
    <s v="R1023"/>
    <s v="Dec"/>
    <n v="1988"/>
    <s v="tier - 2"/>
    <s v="tier - 3"/>
    <s v="R1023"/>
    <s v="17-Dec-1988"/>
    <n v="34"/>
  </r>
  <r>
    <s v="Id640"/>
    <s v="Id640"/>
    <n v="1968"/>
    <s v="Jul"/>
    <n v="18"/>
    <n v="0"/>
    <n v="15363.77"/>
    <x v="2"/>
    <x v="0"/>
    <s v="R1026"/>
    <s v="Jul"/>
    <n v="1968"/>
    <s v="tier - 2"/>
    <s v="tier - 1"/>
    <s v="R1026"/>
    <s v="18-Jul-1968"/>
    <n v="54"/>
  </r>
  <r>
    <s v="Id64"/>
    <s v="Id64"/>
    <n v="1967"/>
    <s v="Jun"/>
    <n v="28"/>
    <n v="0"/>
    <n v="42303.69"/>
    <x v="1"/>
    <x v="1"/>
    <s v="R1016"/>
    <s v="Jun"/>
    <n v="1967"/>
    <s v="tier - 1"/>
    <s v="tier - 2"/>
    <s v="R1016"/>
    <s v="28-Jun-1967"/>
    <n v="55"/>
  </r>
  <r>
    <s v="Id639"/>
    <s v="Id639"/>
    <n v="1962"/>
    <s v="Sep"/>
    <n v="6"/>
    <n v="0"/>
    <n v="15368.22"/>
    <x v="2"/>
    <x v="1"/>
    <s v="R1011"/>
    <s v="Sep"/>
    <n v="1962"/>
    <s v="tier - 2"/>
    <s v="tier - 2"/>
    <s v="R1011"/>
    <s v="6-Sep-1962"/>
    <n v="60"/>
  </r>
  <r>
    <s v="Id638"/>
    <s v="Id638"/>
    <n v="1964"/>
    <s v="Sep"/>
    <n v="4"/>
    <n v="0"/>
    <n v="15377.77"/>
    <x v="2"/>
    <x v="1"/>
    <s v="R1012"/>
    <s v="Sep"/>
    <n v="1964"/>
    <s v="tier - 2"/>
    <s v="tier - 2"/>
    <s v="R1012"/>
    <s v="4-Sep-1964"/>
    <n v="58"/>
  </r>
  <r>
    <s v="Id637"/>
    <s v="Id637"/>
    <n v="1990"/>
    <s v="Oct"/>
    <n v="25"/>
    <n v="3"/>
    <n v="15440.2"/>
    <x v="2"/>
    <x v="0"/>
    <s v="R1012"/>
    <s v="Oct"/>
    <n v="1990"/>
    <s v="tier - 2"/>
    <s v="tier - 1"/>
    <s v="R1012"/>
    <s v="25-Oct-1990"/>
    <n v="32"/>
  </r>
  <r>
    <s v="Id636"/>
    <s v="Id636"/>
    <n v="1976"/>
    <s v="Jul"/>
    <n v="20"/>
    <n v="2"/>
    <n v="15450.48"/>
    <x v="2"/>
    <x v="0"/>
    <s v="R1026"/>
    <s v="Jul"/>
    <n v="1976"/>
    <s v="tier - 2"/>
    <s v="tier - 1"/>
    <s v="R1026"/>
    <s v="20-Jul-1976"/>
    <n v="46"/>
  </r>
  <r>
    <s v="Id635"/>
    <s v="Id635"/>
    <n v="2004"/>
    <s v="Jul"/>
    <n v="17"/>
    <n v="0"/>
    <n v="15518.18"/>
    <x v="2"/>
    <x v="2"/>
    <s v="R1015"/>
    <s v="Jul"/>
    <n v="2004"/>
    <s v="tier - 2"/>
    <s v="tier - 3"/>
    <s v="R1015"/>
    <s v="17-Jul-2004"/>
    <n v="18"/>
  </r>
  <r>
    <s v="Id634"/>
    <s v="Id634"/>
    <n v="1974"/>
    <s v="Jun"/>
    <n v="28"/>
    <n v="0"/>
    <n v="15532.16"/>
    <x v="2"/>
    <x v="1"/>
    <s v="R1026"/>
    <s v="Jun"/>
    <n v="1974"/>
    <s v="tier - 2"/>
    <s v="tier - 2"/>
    <s v="R1026"/>
    <s v="28-Jun-1974"/>
    <n v="48"/>
  </r>
  <r>
    <s v="Id633"/>
    <s v="Id633"/>
    <n v="1959"/>
    <s v="Oct"/>
    <n v="2"/>
    <n v="3"/>
    <n v="15555.19"/>
    <x v="2"/>
    <x v="2"/>
    <s v="R1012"/>
    <s v="Oct"/>
    <n v="1959"/>
    <s v="tier - 2"/>
    <s v="tier - 3"/>
    <s v="R1012"/>
    <s v="2-Oct-1959"/>
    <n v="63"/>
  </r>
  <r>
    <s v="Id632"/>
    <s v="Id632"/>
    <n v="1974"/>
    <s v="Jul"/>
    <n v="30"/>
    <n v="0"/>
    <n v="15556.67"/>
    <x v="2"/>
    <x v="1"/>
    <s v="R1012"/>
    <s v="Jul"/>
    <n v="1974"/>
    <s v="tier - 2"/>
    <s v="tier - 2"/>
    <s v="R1012"/>
    <s v="30-Jul-1974"/>
    <n v="48"/>
  </r>
  <r>
    <s v="Id631"/>
    <s v="Id631"/>
    <n v="1965"/>
    <s v="Oct"/>
    <n v="28"/>
    <n v="0"/>
    <n v="15608.58"/>
    <x v="2"/>
    <x v="1"/>
    <s v="R1026"/>
    <s v="Oct"/>
    <n v="1965"/>
    <s v="tier - 2"/>
    <s v="tier - 2"/>
    <s v="R1026"/>
    <s v="28-Oct-1965"/>
    <n v="57"/>
  </r>
  <r>
    <s v="Id630"/>
    <s v="Id630"/>
    <n v="1960"/>
    <s v="Jun"/>
    <n v="6"/>
    <n v="3"/>
    <n v="15612.19"/>
    <x v="2"/>
    <x v="1"/>
    <s v="R1012"/>
    <s v="Jun"/>
    <n v="1960"/>
    <s v="tier - 2"/>
    <s v="tier - 2"/>
    <s v="R1012"/>
    <s v="6-Jun-1960"/>
    <n v="63"/>
  </r>
  <r>
    <s v="Id63"/>
    <s v="Id63"/>
    <n v="1968"/>
    <s v="Aug"/>
    <n v="3"/>
    <n v="0"/>
    <n v="42478.6"/>
    <x v="1"/>
    <x v="1"/>
    <s v="R1011"/>
    <s v="Aug"/>
    <n v="1968"/>
    <s v="tier - 1"/>
    <s v="tier - 2"/>
    <s v="R1011"/>
    <s v="3-Aug-1968"/>
    <n v="54"/>
  </r>
  <r>
    <s v="Id629"/>
    <s v="Id629"/>
    <n v="1988"/>
    <s v="Dec"/>
    <n v="22"/>
    <n v="3"/>
    <n v="15646.28"/>
    <x v="2"/>
    <x v="1"/>
    <s v="R1011"/>
    <s v="Dec"/>
    <n v="1988"/>
    <s v="tier - 2"/>
    <s v="tier - 2"/>
    <s v="R1011"/>
    <s v="22-Dec-1988"/>
    <n v="34"/>
  </r>
  <r>
    <s v="Id628"/>
    <s v="Id628"/>
    <n v="1973"/>
    <s v="Jun"/>
    <n v="26"/>
    <n v="0"/>
    <n v="15670.3"/>
    <x v="2"/>
    <x v="1"/>
    <s v="R1026"/>
    <s v="Jun"/>
    <n v="1973"/>
    <s v="tier - 2"/>
    <s v="tier - 2"/>
    <s v="R1026"/>
    <s v="26-Jun-1973"/>
    <n v="49"/>
  </r>
  <r>
    <s v="Id627"/>
    <s v="Id627"/>
    <n v="1976"/>
    <s v="Sep"/>
    <n v="20"/>
    <n v="2"/>
    <n v="15698.86"/>
    <x v="2"/>
    <x v="1"/>
    <s v="R1012"/>
    <s v="Sep"/>
    <n v="1976"/>
    <s v="tier - 2"/>
    <s v="tier - 2"/>
    <s v="R1012"/>
    <s v="20-Sep-1976"/>
    <n v="46"/>
  </r>
  <r>
    <s v="Id626"/>
    <s v="Id626"/>
    <n v="1974"/>
    <s v="Aug"/>
    <n v="29"/>
    <n v="0"/>
    <n v="15746.62"/>
    <x v="2"/>
    <x v="0"/>
    <s v="R1012"/>
    <s v="Aug"/>
    <n v="1974"/>
    <s v="tier - 2"/>
    <s v="tier - 1"/>
    <s v="R1012"/>
    <s v="29-Aug-1974"/>
    <n v="48"/>
  </r>
  <r>
    <s v="Id625"/>
    <s v="Id625"/>
    <n v="1997"/>
    <s v="Oct"/>
    <n v="9"/>
    <n v="0"/>
    <n v="15817.99"/>
    <x v="2"/>
    <x v="1"/>
    <s v="R1012"/>
    <s v="Oct"/>
    <n v="1997"/>
    <s v="tier - 2"/>
    <s v="tier - 2"/>
    <s v="R1012"/>
    <s v="9-Oct-1997"/>
    <n v="25"/>
  </r>
  <r>
    <s v="Id624"/>
    <s v="Id624"/>
    <n v="1984"/>
    <s v="Jun"/>
    <n v="26"/>
    <n v="0"/>
    <n v="15820.7"/>
    <x v="2"/>
    <x v="2"/>
    <s v="R1011"/>
    <s v="Jun"/>
    <n v="1984"/>
    <s v="tier - 2"/>
    <s v="tier - 3"/>
    <s v="R1011"/>
    <s v="26-Jun-1984"/>
    <n v="38"/>
  </r>
  <r>
    <s v="Id623"/>
    <s v="Id623"/>
    <n v="1982"/>
    <s v="Nov"/>
    <n v="11"/>
    <n v="4"/>
    <n v="15828.82"/>
    <x v="2"/>
    <x v="2"/>
    <s v="R1011"/>
    <s v="Nov"/>
    <n v="1982"/>
    <s v="tier - 2"/>
    <s v="tier - 3"/>
    <s v="R1011"/>
    <s v="11-Nov-1982"/>
    <n v="40"/>
  </r>
  <r>
    <s v="Id622"/>
    <s v="Id622"/>
    <n v="1962"/>
    <s v="Dec"/>
    <n v="25"/>
    <n v="0"/>
    <n v="15840.81"/>
    <x v="2"/>
    <x v="0"/>
    <s v="R1022"/>
    <s v="Dec"/>
    <n v="1962"/>
    <s v="tier - 2"/>
    <s v="tier - 1"/>
    <s v="R1022"/>
    <s v="25-Dec-1962"/>
    <n v="60"/>
  </r>
  <r>
    <s v="Id621"/>
    <s v="Id621"/>
    <n v="1980"/>
    <s v="Oct"/>
    <n v="12"/>
    <n v="2"/>
    <n v="15922.29"/>
    <x v="2"/>
    <x v="2"/>
    <s v="R1026"/>
    <s v="Oct"/>
    <n v="1980"/>
    <s v="tier - 2"/>
    <s v="tier - 3"/>
    <s v="R1026"/>
    <s v="12-Oct-1980"/>
    <n v="42"/>
  </r>
  <r>
    <s v="Id620"/>
    <s v="Id620"/>
    <n v="1982"/>
    <s v="Jul"/>
    <n v="24"/>
    <n v="3"/>
    <n v="15965.29"/>
    <x v="2"/>
    <x v="0"/>
    <s v="R1012"/>
    <s v="Jul"/>
    <n v="1982"/>
    <s v="tier - 2"/>
    <s v="tier - 1"/>
    <s v="R1012"/>
    <s v="24-Jul-1982"/>
    <n v="40"/>
  </r>
  <r>
    <s v="Id62"/>
    <s v="Id62"/>
    <n v="1967"/>
    <s v="Jun"/>
    <n v="27"/>
    <n v="0"/>
    <n v="42538.720000000001"/>
    <x v="1"/>
    <x v="2"/>
    <s v="R1011"/>
    <s v="Jun"/>
    <n v="1967"/>
    <s v="tier - 1"/>
    <s v="tier - 3"/>
    <s v="R1011"/>
    <s v="27-Jun-1967"/>
    <n v="55"/>
  </r>
  <r>
    <s v="Id619"/>
    <s v="Id619"/>
    <n v="1980"/>
    <s v="Sep"/>
    <n v="19"/>
    <n v="2"/>
    <n v="15966.19"/>
    <x v="2"/>
    <x v="1"/>
    <s v="R1012"/>
    <s v="Sep"/>
    <n v="1980"/>
    <s v="tier - 2"/>
    <s v="tier - 2"/>
    <s v="R1012"/>
    <s v="19-Sep-1980"/>
    <n v="42"/>
  </r>
  <r>
    <s v="Id618"/>
    <s v="Id618"/>
    <n v="1988"/>
    <s v="Dec"/>
    <n v="5"/>
    <n v="3"/>
    <n v="16059.06"/>
    <x v="2"/>
    <x v="2"/>
    <s v="R1012"/>
    <s v="Dec"/>
    <n v="1988"/>
    <s v="tier - 2"/>
    <s v="tier - 3"/>
    <s v="R1012"/>
    <s v="5-Dec-1988"/>
    <n v="34"/>
  </r>
  <r>
    <s v="Id617"/>
    <s v="Id617"/>
    <n v="1978"/>
    <s v="Sep"/>
    <n v="16"/>
    <n v="2"/>
    <n v="16062.89"/>
    <x v="2"/>
    <x v="1"/>
    <s v="R1026"/>
    <s v="Sep"/>
    <n v="1978"/>
    <s v="tier - 2"/>
    <s v="tier - 2"/>
    <s v="R1026"/>
    <s v="16-Sep-1978"/>
    <n v="44"/>
  </r>
  <r>
    <s v="Id616"/>
    <s v="Id616"/>
    <n v="1958"/>
    <s v="Oct"/>
    <n v="22"/>
    <n v="2"/>
    <n v="16069.08"/>
    <x v="2"/>
    <x v="1"/>
    <s v="R1024"/>
    <s v="Oct"/>
    <n v="1958"/>
    <s v="tier - 2"/>
    <s v="tier - 2"/>
    <s v="R1024"/>
    <s v="22-Oct-1958"/>
    <n v="64"/>
  </r>
  <r>
    <s v="Id615"/>
    <s v="Id615"/>
    <n v="1958"/>
    <s v="Jun"/>
    <n v="21"/>
    <n v="3"/>
    <n v="16085.13"/>
    <x v="2"/>
    <x v="1"/>
    <s v="R1013"/>
    <s v="Jun"/>
    <n v="1958"/>
    <s v="tier - 2"/>
    <s v="tier - 2"/>
    <s v="R1013"/>
    <s v="21-Jun-1958"/>
    <n v="64"/>
  </r>
  <r>
    <s v="Id614"/>
    <s v="Id614"/>
    <n v="1985"/>
    <s v="Aug"/>
    <n v="27"/>
    <n v="3"/>
    <n v="16097.94"/>
    <x v="2"/>
    <x v="2"/>
    <s v="R1012"/>
    <s v="Aug"/>
    <n v="1985"/>
    <s v="tier - 2"/>
    <s v="tier - 3"/>
    <s v="R1012"/>
    <s v="27-Aug-1985"/>
    <n v="37"/>
  </r>
  <r>
    <s v="Id613"/>
    <s v="Id613"/>
    <n v="1993"/>
    <s v="Aug"/>
    <n v="8"/>
    <n v="0"/>
    <n v="16115.3"/>
    <x v="2"/>
    <x v="0"/>
    <s v="R1024"/>
    <s v="Aug"/>
    <n v="1993"/>
    <s v="tier - 2"/>
    <s v="tier - 1"/>
    <s v="R1024"/>
    <s v="8-Aug-1993"/>
    <n v="29"/>
  </r>
  <r>
    <s v="Id612"/>
    <s v="Id612"/>
    <n v="1987"/>
    <s v="Oct"/>
    <n v="6"/>
    <n v="3"/>
    <n v="16122.65"/>
    <x v="2"/>
    <x v="0"/>
    <s v="R1011"/>
    <s v="Oct"/>
    <n v="1987"/>
    <s v="tier - 2"/>
    <s v="tier - 1"/>
    <s v="R1011"/>
    <s v="6-Oct-1987"/>
    <n v="35"/>
  </r>
  <r>
    <s v="Id611"/>
    <s v="Id611"/>
    <n v="1993"/>
    <s v="Dec"/>
    <n v="12"/>
    <n v="0"/>
    <n v="16138.76"/>
    <x v="2"/>
    <x v="2"/>
    <s v="R1017"/>
    <s v="Dec"/>
    <n v="1993"/>
    <s v="tier - 2"/>
    <s v="tier - 3"/>
    <s v="R1017"/>
    <s v="12-Dec-1993"/>
    <n v="29"/>
  </r>
  <r>
    <s v="Id610"/>
    <s v="Id610"/>
    <n v="1982"/>
    <s v="Jul"/>
    <n v="6"/>
    <n v="3"/>
    <n v="16152.04"/>
    <x v="2"/>
    <x v="0"/>
    <s v="R1026"/>
    <s v="Jul"/>
    <n v="1982"/>
    <s v="tier - 2"/>
    <s v="tier - 1"/>
    <s v="R1026"/>
    <s v="6-Jul-1982"/>
    <n v="40"/>
  </r>
  <r>
    <s v="Id61"/>
    <s v="Id61"/>
    <n v="1979"/>
    <s v="Dec"/>
    <n v="27"/>
    <n v="2"/>
    <n v="42560.43"/>
    <x v="1"/>
    <x v="2"/>
    <s v="R1013"/>
    <s v="Dec"/>
    <n v="1979"/>
    <s v="tier - 1"/>
    <s v="tier - 3"/>
    <s v="R1013"/>
    <s v="27-Dec-1979"/>
    <n v="43"/>
  </r>
  <r>
    <s v="Id609"/>
    <s v="Id609"/>
    <n v="1974"/>
    <s v="Sep"/>
    <n v="11"/>
    <n v="0"/>
    <n v="16190.97"/>
    <x v="2"/>
    <x v="2"/>
    <s v="R1012"/>
    <s v="Sep"/>
    <n v="1974"/>
    <s v="tier - 2"/>
    <s v="tier - 3"/>
    <s v="R1012"/>
    <s v="11-Sep-1974"/>
    <n v="48"/>
  </r>
  <r>
    <s v="Id608"/>
    <s v="Id608"/>
    <n v="1988"/>
    <s v="Aug"/>
    <n v="6"/>
    <n v="3"/>
    <n v="16199.1"/>
    <x v="2"/>
    <x v="1"/>
    <s v="R1012"/>
    <s v="Aug"/>
    <n v="1988"/>
    <s v="tier - 2"/>
    <s v="tier - 2"/>
    <s v="R1012"/>
    <s v="6-Aug-1988"/>
    <n v="34"/>
  </r>
  <r>
    <s v="Id607"/>
    <s v="Id607"/>
    <n v="1988"/>
    <s v="Aug"/>
    <n v="21"/>
    <n v="3"/>
    <n v="16205.88"/>
    <x v="2"/>
    <x v="0"/>
    <s v="R1012"/>
    <s v="Aug"/>
    <n v="1988"/>
    <s v="tier - 2"/>
    <s v="tier - 1"/>
    <s v="R1012"/>
    <s v="21-Aug-1988"/>
    <n v="34"/>
  </r>
  <r>
    <s v="Id606"/>
    <s v="Id606"/>
    <n v="2002"/>
    <s v="Sep"/>
    <n v="8"/>
    <n v="0"/>
    <n v="16232.85"/>
    <x v="2"/>
    <x v="0"/>
    <s v="R1011"/>
    <s v="Sep"/>
    <n v="2002"/>
    <s v="tier - 2"/>
    <s v="tier - 1"/>
    <s v="R1011"/>
    <s v="8-Sep-2002"/>
    <n v="20"/>
  </r>
  <r>
    <s v="Id605"/>
    <s v="Id605"/>
    <n v="1972"/>
    <s v="Jul"/>
    <n v="30"/>
    <n v="0"/>
    <n v="16267.32"/>
    <x v="2"/>
    <x v="1"/>
    <s v="R1023"/>
    <s v="Jul"/>
    <n v="1972"/>
    <s v="tier - 2"/>
    <s v="tier - 2"/>
    <s v="R1023"/>
    <s v="30-Jul-1972"/>
    <n v="50"/>
  </r>
  <r>
    <s v="Id604"/>
    <s v="Id604"/>
    <n v="2003"/>
    <s v="Aug"/>
    <n v="24"/>
    <n v="0"/>
    <n v="16297.85"/>
    <x v="2"/>
    <x v="2"/>
    <s v="R1011"/>
    <s v="Aug"/>
    <n v="2003"/>
    <s v="tier - 2"/>
    <s v="tier - 3"/>
    <s v="R1011"/>
    <s v="24-Aug-2003"/>
    <n v="19"/>
  </r>
  <r>
    <s v="Id603"/>
    <s v="Id603"/>
    <n v="1969"/>
    <s v="Aug"/>
    <n v="8"/>
    <n v="0"/>
    <n v="16311.05"/>
    <x v="2"/>
    <x v="2"/>
    <s v="R1026"/>
    <s v="Aug"/>
    <n v="1969"/>
    <s v="tier - 2"/>
    <s v="tier - 3"/>
    <s v="R1026"/>
    <s v="8-Aug-1969"/>
    <n v="53"/>
  </r>
  <r>
    <s v="Id602"/>
    <s v="Id602"/>
    <n v="1965"/>
    <s v="Dec"/>
    <n v="5"/>
    <n v="0"/>
    <n v="16351.42"/>
    <x v="2"/>
    <x v="2"/>
    <s v="R1026"/>
    <s v="Dec"/>
    <n v="1965"/>
    <s v="tier - 2"/>
    <s v="tier - 3"/>
    <s v="R1026"/>
    <s v="5-Dec-1965"/>
    <n v="57"/>
  </r>
  <r>
    <s v="Id601"/>
    <s v="Id601"/>
    <n v="1995"/>
    <s v="Sep"/>
    <n v="28"/>
    <n v="3"/>
    <n v="16420.490000000002"/>
    <x v="2"/>
    <x v="2"/>
    <s v="R1012"/>
    <s v="Sep"/>
    <n v="1995"/>
    <s v="tier - 2"/>
    <s v="tier - 3"/>
    <s v="R1012"/>
    <s v="28-Sep-1995"/>
    <n v="27"/>
  </r>
  <r>
    <s v="Id600"/>
    <s v="Id600"/>
    <n v="2003"/>
    <s v="Dec"/>
    <n v="20"/>
    <n v="1"/>
    <n v="16450.89"/>
    <x v="2"/>
    <x v="0"/>
    <s v="R1012"/>
    <s v="Dec"/>
    <n v="2003"/>
    <s v="tier - 2"/>
    <s v="tier - 1"/>
    <s v="R1012"/>
    <s v="20-Dec-2003"/>
    <n v="19"/>
  </r>
  <r>
    <s v="Id60"/>
    <s v="Id60"/>
    <n v="1971"/>
    <s v="Nov"/>
    <n v="3"/>
    <n v="0"/>
    <n v="42644.2"/>
    <x v="1"/>
    <x v="2"/>
    <s v="R1011"/>
    <s v="Nov"/>
    <n v="1971"/>
    <s v="tier - 1"/>
    <s v="tier - 3"/>
    <s v="R1011"/>
    <s v="3-Nov-1971"/>
    <n v="51"/>
  </r>
  <r>
    <s v="Id6"/>
    <s v="Id6"/>
    <n v="1962"/>
    <s v="Aug"/>
    <n v="4"/>
    <n v="0"/>
    <n v="52590.83"/>
    <x v="1"/>
    <x v="2"/>
    <s v="R1011"/>
    <s v="Aug"/>
    <n v="1962"/>
    <s v="tier - 1"/>
    <s v="tier - 3"/>
    <s v="R1011"/>
    <s v="4-Aug-1962"/>
    <n v="60"/>
  </r>
  <r>
    <s v="Id599"/>
    <s v="Id599"/>
    <n v="1958"/>
    <s v="Oct"/>
    <n v="10"/>
    <n v="3"/>
    <n v="16455.71"/>
    <x v="2"/>
    <x v="1"/>
    <s v="R1012"/>
    <s v="Oct"/>
    <n v="1958"/>
    <s v="tier - 2"/>
    <s v="tier - 2"/>
    <s v="R1012"/>
    <s v="10-Oct-1958"/>
    <n v="64"/>
  </r>
  <r>
    <s v="Id598"/>
    <s v="Id598"/>
    <n v="1995"/>
    <s v="Dec"/>
    <n v="23"/>
    <n v="0"/>
    <n v="16577.78"/>
    <x v="2"/>
    <x v="0"/>
    <s v="R1013"/>
    <s v="Dec"/>
    <n v="1995"/>
    <s v="tier - 2"/>
    <s v="tier - 1"/>
    <s v="R1013"/>
    <s v="23-Dec-1995"/>
    <n v="27"/>
  </r>
  <r>
    <s v="Id597"/>
    <s v="Id597"/>
    <n v="2001"/>
    <s v="Jun"/>
    <n v="25"/>
    <n v="0"/>
    <n v="16586.5"/>
    <x v="2"/>
    <x v="0"/>
    <s v="R1013"/>
    <s v="Jun"/>
    <n v="2001"/>
    <s v="tier - 2"/>
    <s v="tier - 1"/>
    <s v="R1013"/>
    <s v="25-Jun-2001"/>
    <n v="21"/>
  </r>
  <r>
    <s v="Id596"/>
    <s v="Id596"/>
    <n v="1963"/>
    <s v="Jun"/>
    <n v="25"/>
    <n v="0"/>
    <n v="16587.96"/>
    <x v="2"/>
    <x v="1"/>
    <s v="R1023"/>
    <s v="Jun"/>
    <n v="1963"/>
    <s v="tier - 2"/>
    <s v="tier - 2"/>
    <s v="R1023"/>
    <s v="25-Jun-1963"/>
    <n v="59"/>
  </r>
  <r>
    <s v="Id595"/>
    <s v="Id595"/>
    <n v="1970"/>
    <s v="Jul"/>
    <n v="10"/>
    <n v="0"/>
    <n v="16600.16"/>
    <x v="2"/>
    <x v="1"/>
    <s v="R1011"/>
    <s v="Jul"/>
    <n v="1970"/>
    <s v="tier - 2"/>
    <s v="tier - 2"/>
    <s v="R1011"/>
    <s v="10-Jul-1970"/>
    <n v="52"/>
  </r>
  <r>
    <s v="Id594"/>
    <s v="Id594"/>
    <n v="1975"/>
    <s v="Jul"/>
    <n v="24"/>
    <n v="1"/>
    <n v="16602.18"/>
    <x v="2"/>
    <x v="0"/>
    <s v="R1026"/>
    <s v="Jul"/>
    <n v="1975"/>
    <s v="tier - 2"/>
    <s v="tier - 1"/>
    <s v="R1026"/>
    <s v="24-Jul-1975"/>
    <n v="47"/>
  </r>
  <r>
    <s v="Id593"/>
    <s v="Id593"/>
    <n v="1977"/>
    <s v="Sep"/>
    <n v="25"/>
    <n v="2"/>
    <n v="16631.61"/>
    <x v="2"/>
    <x v="0"/>
    <s v="R1012"/>
    <s v="Sep"/>
    <n v="1977"/>
    <s v="tier - 2"/>
    <s v="tier - 1"/>
    <s v="R1012"/>
    <s v="25-Sep-1977"/>
    <n v="45"/>
  </r>
  <r>
    <s v="Id592"/>
    <s v="Id592"/>
    <n v="1993"/>
    <s v="Nov"/>
    <n v="5"/>
    <n v="1"/>
    <n v="16657.72"/>
    <x v="2"/>
    <x v="0"/>
    <s v="R1024"/>
    <s v="Nov"/>
    <n v="1993"/>
    <s v="tier - 2"/>
    <s v="tier - 1"/>
    <s v="R1024"/>
    <s v="5-Nov-1993"/>
    <n v="29"/>
  </r>
  <r>
    <s v="Id591"/>
    <s v="Id591"/>
    <n v="1974"/>
    <s v="Aug"/>
    <n v="28"/>
    <n v="0"/>
    <n v="16770.990000000002"/>
    <x v="2"/>
    <x v="0"/>
    <s v="R1012"/>
    <s v="Aug"/>
    <n v="1974"/>
    <s v="tier - 2"/>
    <s v="tier - 1"/>
    <s v="R1012"/>
    <s v="28-Aug-1974"/>
    <n v="48"/>
  </r>
  <r>
    <s v="Id590"/>
    <s v="Id590"/>
    <n v="1989"/>
    <s v="Sep"/>
    <n v="23"/>
    <n v="2"/>
    <n v="16776.3"/>
    <x v="2"/>
    <x v="1"/>
    <s v="R1024"/>
    <s v="Sep"/>
    <n v="1989"/>
    <s v="tier - 2"/>
    <s v="tier - 2"/>
    <s v="R1024"/>
    <s v="23-Sep-1989"/>
    <n v="33"/>
  </r>
  <r>
    <s v="Id59"/>
    <s v="Id59"/>
    <n v="1977"/>
    <s v="Oct"/>
    <n v="21"/>
    <n v="2"/>
    <n v="42760.5"/>
    <x v="1"/>
    <x v="1"/>
    <s v="R1012"/>
    <s v="Oct"/>
    <n v="1977"/>
    <s v="tier - 1"/>
    <s v="tier - 2"/>
    <s v="R1012"/>
    <s v="21-Oct-1977"/>
    <n v="45"/>
  </r>
  <r>
    <s v="Id589"/>
    <s v="Id589"/>
    <n v="1962"/>
    <s v="Jul"/>
    <n v="29"/>
    <n v="0"/>
    <n v="16779.400000000001"/>
    <x v="2"/>
    <x v="1"/>
    <s v="R1026"/>
    <s v="Jul"/>
    <n v="1962"/>
    <s v="tier - 2"/>
    <s v="tier - 2"/>
    <s v="R1026"/>
    <s v="29-Jul-1962"/>
    <n v="60"/>
  </r>
  <r>
    <s v="Id588"/>
    <s v="Id588"/>
    <n v="1995"/>
    <s v="Oct"/>
    <n v="19"/>
    <n v="1"/>
    <n v="16796.41"/>
    <x v="2"/>
    <x v="2"/>
    <s v="R1024"/>
    <s v="Oct"/>
    <n v="1995"/>
    <s v="tier - 2"/>
    <s v="tier - 3"/>
    <s v="R1024"/>
    <s v="19-Oct-1995"/>
    <n v="27"/>
  </r>
  <r>
    <s v="Id587"/>
    <s v="Id587"/>
    <n v="1974"/>
    <s v="Aug"/>
    <n v="8"/>
    <n v="0"/>
    <n v="16841.32"/>
    <x v="2"/>
    <x v="2"/>
    <s v="R1011"/>
    <s v="Aug"/>
    <n v="1974"/>
    <s v="tier - 2"/>
    <s v="tier - 3"/>
    <s v="R1011"/>
    <s v="8-Aug-1974"/>
    <n v="48"/>
  </r>
  <r>
    <s v="Id586"/>
    <s v="Id586"/>
    <n v="2003"/>
    <s v="Sep"/>
    <n v="10"/>
    <n v="0"/>
    <n v="16884.919999999998"/>
    <x v="2"/>
    <x v="1"/>
    <s v="R1011"/>
    <s v="Sep"/>
    <n v="2003"/>
    <s v="tier - 2"/>
    <s v="tier - 2"/>
    <s v="R1011"/>
    <s v="10-Sep-2003"/>
    <n v="19"/>
  </r>
  <r>
    <s v="Id585"/>
    <s v="Id585"/>
    <n v="1968"/>
    <s v="Oct"/>
    <n v="21"/>
    <n v="0"/>
    <n v="16903.5"/>
    <x v="2"/>
    <x v="2"/>
    <s v="R1012"/>
    <s v="Oct"/>
    <n v="1968"/>
    <s v="tier - 2"/>
    <s v="tier - 3"/>
    <s v="R1012"/>
    <s v="21-Oct-1968"/>
    <n v="54"/>
  </r>
  <r>
    <s v="Id584"/>
    <s v="Id584"/>
    <n v="1977"/>
    <s v="Aug"/>
    <n v="25"/>
    <n v="2"/>
    <n v="16921.09"/>
    <x v="2"/>
    <x v="2"/>
    <s v="R1023"/>
    <s v="Aug"/>
    <n v="1977"/>
    <s v="tier - 2"/>
    <s v="tier - 3"/>
    <s v="R1023"/>
    <s v="25-Aug-1977"/>
    <n v="45"/>
  </r>
  <r>
    <s v="Id583"/>
    <s v="Id583"/>
    <n v="1980"/>
    <s v="Jul"/>
    <n v="16"/>
    <n v="2"/>
    <n v="16990.55"/>
    <x v="2"/>
    <x v="2"/>
    <s v="R1012"/>
    <s v="Jul"/>
    <n v="1980"/>
    <s v="tier - 2"/>
    <s v="tier - 3"/>
    <s v="R1012"/>
    <s v="16-Jul-1980"/>
    <n v="42"/>
  </r>
  <r>
    <s v="Id582"/>
    <s v="Id582"/>
    <n v="1971"/>
    <s v="Aug"/>
    <n v="22"/>
    <n v="0"/>
    <n v="17016.009999999998"/>
    <x v="2"/>
    <x v="1"/>
    <s v="R1023"/>
    <s v="Aug"/>
    <n v="1971"/>
    <s v="tier - 2"/>
    <s v="tier - 2"/>
    <s v="R1023"/>
    <s v="22-Aug-1971"/>
    <n v="51"/>
  </r>
  <r>
    <s v="Id581"/>
    <s v="Id581"/>
    <n v="1996"/>
    <s v="Jun"/>
    <n v="10"/>
    <n v="0"/>
    <n v="17043.34"/>
    <x v="2"/>
    <x v="2"/>
    <s v="R1013"/>
    <s v="Jun"/>
    <n v="1996"/>
    <s v="tier - 2"/>
    <s v="tier - 3"/>
    <s v="R1013"/>
    <s v="10-Jun-1996"/>
    <n v="26"/>
  </r>
  <r>
    <s v="Id580"/>
    <s v="Id580"/>
    <n v="2003"/>
    <s v="Dec"/>
    <n v="26"/>
    <n v="0"/>
    <n v="17081.080000000002"/>
    <x v="2"/>
    <x v="1"/>
    <s v="R1011"/>
    <s v="Dec"/>
    <n v="2003"/>
    <s v="tier - 2"/>
    <s v="tier - 2"/>
    <s v="R1011"/>
    <s v="26-Dec-2003"/>
    <n v="19"/>
  </r>
  <r>
    <s v="Id58"/>
    <s v="Id58"/>
    <n v="1965"/>
    <s v="Oct"/>
    <n v="29"/>
    <n v="0"/>
    <n v="42764.12"/>
    <x v="1"/>
    <x v="1"/>
    <s v="R1011"/>
    <s v="Oct"/>
    <n v="1965"/>
    <s v="tier - 1"/>
    <s v="tier - 2"/>
    <s v="R1011"/>
    <s v="29-Oct-1965"/>
    <n v="57"/>
  </r>
  <r>
    <s v="Id579"/>
    <s v="Id579"/>
    <n v="2002"/>
    <s v="Jun"/>
    <n v="28"/>
    <n v="1"/>
    <n v="17085.27"/>
    <x v="2"/>
    <x v="2"/>
    <s v="R1013"/>
    <s v="Jun"/>
    <n v="2002"/>
    <s v="tier - 2"/>
    <s v="tier - 3"/>
    <s v="R1013"/>
    <s v="28-Jun-2002"/>
    <n v="20"/>
  </r>
  <r>
    <s v="Id578"/>
    <s v="Id578"/>
    <n v="1998"/>
    <s v="Jun"/>
    <n v="3"/>
    <n v="4"/>
    <n v="17128.43"/>
    <x v="2"/>
    <x v="2"/>
    <s v="R1016"/>
    <s v="Jun"/>
    <n v="1998"/>
    <s v="tier - 2"/>
    <s v="tier - 3"/>
    <s v="R1016"/>
    <s v="3-Jun-1998"/>
    <n v="25"/>
  </r>
  <r>
    <s v="Id577"/>
    <s v="Id577"/>
    <n v="1965"/>
    <s v="Sep"/>
    <n v="16"/>
    <n v="0"/>
    <n v="17172.27"/>
    <x v="2"/>
    <x v="1"/>
    <s v="R1026"/>
    <s v="Sep"/>
    <n v="1965"/>
    <s v="tier - 2"/>
    <s v="tier - 2"/>
    <s v="R1026"/>
    <s v="16-Sep-1965"/>
    <n v="57"/>
  </r>
  <r>
    <s v="Id576"/>
    <s v="Id576"/>
    <n v="1964"/>
    <s v="Jun"/>
    <n v="7"/>
    <n v="0"/>
    <n v="17174.52"/>
    <x v="2"/>
    <x v="1"/>
    <s v="R1012"/>
    <s v="Jun"/>
    <n v="1964"/>
    <s v="tier - 2"/>
    <s v="tier - 2"/>
    <s v="R1012"/>
    <s v="7-Jun-1964"/>
    <n v="59"/>
  </r>
  <r>
    <s v="Id575"/>
    <s v="Id575"/>
    <n v="2004"/>
    <s v="Aug"/>
    <n v="18"/>
    <n v="1"/>
    <n v="17178.68"/>
    <x v="2"/>
    <x v="1"/>
    <s v="R1019"/>
    <s v="Aug"/>
    <n v="2004"/>
    <s v="tier - 2"/>
    <s v="tier - 2"/>
    <s v="R1019"/>
    <s v="18-Aug-2004"/>
    <n v="18"/>
  </r>
  <r>
    <s v="Id574"/>
    <s v="Id574"/>
    <n v="1982"/>
    <s v="Oct"/>
    <n v="22"/>
    <n v="1"/>
    <n v="17179.52"/>
    <x v="2"/>
    <x v="0"/>
    <s v="R1013"/>
    <s v="Oct"/>
    <n v="1982"/>
    <s v="tier - 2"/>
    <s v="tier - 1"/>
    <s v="R1013"/>
    <s v="22-Oct-1982"/>
    <n v="40"/>
  </r>
  <r>
    <s v="Id573"/>
    <s v="Id573"/>
    <n v="1975"/>
    <s v="Aug"/>
    <n v="25"/>
    <n v="1"/>
    <n v="17253.43"/>
    <x v="2"/>
    <x v="2"/>
    <s v="R1026"/>
    <s v="Aug"/>
    <n v="1975"/>
    <s v="tier - 2"/>
    <s v="tier - 3"/>
    <s v="R1026"/>
    <s v="25-Aug-1975"/>
    <n v="47"/>
  </r>
  <r>
    <s v="Id572"/>
    <s v="Id572"/>
    <n v="1963"/>
    <s v="Jul"/>
    <n v="12"/>
    <n v="0"/>
    <n v="17337.580000000002"/>
    <x v="2"/>
    <x v="2"/>
    <s v="R1023"/>
    <s v="Jul"/>
    <n v="1963"/>
    <s v="tier - 2"/>
    <s v="tier - 3"/>
    <s v="R1023"/>
    <s v="12-Jul-1963"/>
    <n v="59"/>
  </r>
  <r>
    <s v="Id571"/>
    <s v="Id571"/>
    <n v="2003"/>
    <s v="Nov"/>
    <n v="1"/>
    <n v="0"/>
    <n v="17352.68"/>
    <x v="2"/>
    <x v="2"/>
    <s v="R1012"/>
    <s v="Nov"/>
    <n v="2003"/>
    <s v="tier - 2"/>
    <s v="tier - 3"/>
    <s v="R1012"/>
    <s v="1-Nov-2003"/>
    <n v="19"/>
  </r>
  <r>
    <s v="Id570"/>
    <s v="Id570"/>
    <n v="1992"/>
    <s v="Oct"/>
    <n v="18"/>
    <n v="2"/>
    <n v="17361.77"/>
    <x v="2"/>
    <x v="0"/>
    <s v="R1012"/>
    <s v="Oct"/>
    <n v="1992"/>
    <s v="tier - 2"/>
    <s v="tier - 1"/>
    <s v="R1012"/>
    <s v="18-Oct-1992"/>
    <n v="30"/>
  </r>
  <r>
    <s v="Id57"/>
    <s v="Id57"/>
    <n v="1972"/>
    <s v="Sep"/>
    <n v="10"/>
    <n v="2"/>
    <n v="42856.84"/>
    <x v="1"/>
    <x v="0"/>
    <s v="R1011"/>
    <s v="Sep"/>
    <n v="1972"/>
    <s v="tier - 1"/>
    <s v="tier - 1"/>
    <s v="R1011"/>
    <s v="10-Sep-1972"/>
    <n v="50"/>
  </r>
  <r>
    <s v="Id569"/>
    <s v="Id569"/>
    <n v="2003"/>
    <s v="Nov"/>
    <n v="2"/>
    <n v="0"/>
    <n v="17468.98"/>
    <x v="2"/>
    <x v="0"/>
    <s v="R1012"/>
    <s v="Nov"/>
    <n v="2003"/>
    <s v="tier - 2"/>
    <s v="tier - 1"/>
    <s v="R1012"/>
    <s v="2-Nov-2003"/>
    <n v="19"/>
  </r>
  <r>
    <s v="Id568"/>
    <s v="Id568"/>
    <n v="1971"/>
    <s v="Jun"/>
    <n v="8"/>
    <n v="0"/>
    <n v="17479.53"/>
    <x v="1"/>
    <x v="0"/>
    <s v="R1012"/>
    <s v="Jun"/>
    <n v="1971"/>
    <s v="tier - 1"/>
    <s v="tier - 1"/>
    <s v="R1012"/>
    <s v="8-Jun-1971"/>
    <n v="52"/>
  </r>
  <r>
    <s v="Id567"/>
    <s v="Id567"/>
    <n v="1990"/>
    <s v="Dec"/>
    <n v="29"/>
    <n v="0"/>
    <n v="17496.310000000001"/>
    <x v="1"/>
    <x v="1"/>
    <s v="R1011"/>
    <s v="Dec"/>
    <n v="1990"/>
    <s v="tier - 1"/>
    <s v="tier - 2"/>
    <s v="R1011"/>
    <s v="29-Dec-1990"/>
    <n v="32"/>
  </r>
  <r>
    <s v="Id566"/>
    <s v="Id566"/>
    <n v="1965"/>
    <s v="Jun"/>
    <n v="16"/>
    <n v="0"/>
    <n v="17505.650000000001"/>
    <x v="1"/>
    <x v="1"/>
    <s v="R1023"/>
    <s v="Jun"/>
    <n v="1965"/>
    <s v="tier - 1"/>
    <s v="tier - 2"/>
    <s v="R1023"/>
    <s v="16-Jun-1965"/>
    <n v="57"/>
  </r>
  <r>
    <s v="Id565"/>
    <s v="Id565"/>
    <n v="1968"/>
    <s v="Jul"/>
    <n v="12"/>
    <n v="0"/>
    <n v="17507.47"/>
    <x v="1"/>
    <x v="0"/>
    <s v="R1026"/>
    <s v="Jul"/>
    <n v="1968"/>
    <s v="tier - 1"/>
    <s v="tier - 1"/>
    <s v="R1026"/>
    <s v="12-Jul-1968"/>
    <n v="54"/>
  </r>
  <r>
    <s v="Id564"/>
    <s v="Id564"/>
    <n v="1963"/>
    <s v="Nov"/>
    <n v="16"/>
    <n v="0"/>
    <n v="17556.88"/>
    <x v="1"/>
    <x v="1"/>
    <s v="R1012"/>
    <s v="Nov"/>
    <n v="1963"/>
    <s v="tier - 1"/>
    <s v="tier - 2"/>
    <s v="R1012"/>
    <s v="16-Nov-1963"/>
    <n v="59"/>
  </r>
  <r>
    <s v="Id563"/>
    <s v="Id563"/>
    <n v="2002"/>
    <s v="Aug"/>
    <n v="25"/>
    <n v="1"/>
    <n v="17560.38"/>
    <x v="1"/>
    <x v="0"/>
    <s v="R1012"/>
    <s v="Aug"/>
    <n v="2002"/>
    <s v="tier - 1"/>
    <s v="tier - 1"/>
    <s v="R1012"/>
    <s v="25-Aug-2002"/>
    <n v="20"/>
  </r>
  <r>
    <s v="Id562"/>
    <s v="Id562"/>
    <n v="1970"/>
    <s v="Jul"/>
    <n v="26"/>
    <n v="0"/>
    <n v="17584.72"/>
    <x v="1"/>
    <x v="2"/>
    <s v="R1012"/>
    <s v="Jul"/>
    <n v="1970"/>
    <s v="tier - 1"/>
    <s v="tier - 3"/>
    <s v="R1012"/>
    <s v="26-Jul-1970"/>
    <n v="52"/>
  </r>
  <r>
    <s v="Id561"/>
    <s v="Id561"/>
    <n v="1990"/>
    <s v="Oct"/>
    <n v="25"/>
    <n v="1"/>
    <n v="17626.240000000002"/>
    <x v="1"/>
    <x v="2"/>
    <s v="R1013"/>
    <s v="Oct"/>
    <n v="1990"/>
    <s v="tier - 1"/>
    <s v="tier - 3"/>
    <s v="R1013"/>
    <s v="25-Oct-1990"/>
    <n v="32"/>
  </r>
  <r>
    <s v="Id560"/>
    <s v="Id560"/>
    <n v="1994"/>
    <s v="Jul"/>
    <n v="1"/>
    <n v="3"/>
    <n v="17663.14"/>
    <x v="1"/>
    <x v="2"/>
    <s v="R1013"/>
    <s v="Jul"/>
    <n v="1994"/>
    <s v="tier - 1"/>
    <s v="tier - 3"/>
    <s v="R1013"/>
    <s v="1-Jul-1994"/>
    <n v="28"/>
  </r>
  <r>
    <s v="Id56"/>
    <s v="Id56"/>
    <n v="1975"/>
    <s v="Oct"/>
    <n v="23"/>
    <n v="1"/>
    <n v="42969.85"/>
    <x v="1"/>
    <x v="2"/>
    <s v="R1013"/>
    <s v="Oct"/>
    <n v="1975"/>
    <s v="tier - 1"/>
    <s v="tier - 3"/>
    <s v="R1013"/>
    <s v="23-Oct-1975"/>
    <n v="47"/>
  </r>
  <r>
    <s v="Id559"/>
    <s v="Id559"/>
    <n v="2003"/>
    <s v="Jul"/>
    <n v="14"/>
    <n v="0"/>
    <n v="17748.509999999998"/>
    <x v="1"/>
    <x v="0"/>
    <s v="R1012"/>
    <s v="Jul"/>
    <n v="2003"/>
    <s v="tier - 1"/>
    <s v="tier - 1"/>
    <s v="R1012"/>
    <s v="14-Jul-2003"/>
    <n v="19"/>
  </r>
  <r>
    <s v="Id558"/>
    <s v="Id558"/>
    <n v="1966"/>
    <s v="Jun"/>
    <n v="21"/>
    <n v="0"/>
    <n v="17777.73"/>
    <x v="1"/>
    <x v="2"/>
    <s v="R1012"/>
    <s v="Jun"/>
    <n v="1966"/>
    <s v="tier - 1"/>
    <s v="tier - 3"/>
    <s v="R1012"/>
    <s v="21-Jun-1966"/>
    <n v="56"/>
  </r>
  <r>
    <s v="Id557"/>
    <s v="Id557"/>
    <n v="1979"/>
    <s v="Oct"/>
    <n v="10"/>
    <n v="2"/>
    <n v="17779.939999999999"/>
    <x v="1"/>
    <x v="1"/>
    <s v="R1012"/>
    <s v="Oct"/>
    <n v="1979"/>
    <s v="tier - 1"/>
    <s v="tier - 2"/>
    <s v="R1012"/>
    <s v="10-Oct-1979"/>
    <n v="43"/>
  </r>
  <r>
    <s v="Id556"/>
    <s v="Id556"/>
    <n v="1963"/>
    <s v="Dec"/>
    <n v="8"/>
    <n v="0"/>
    <n v="17832.599999999999"/>
    <x v="1"/>
    <x v="1"/>
    <s v="R1012"/>
    <s v="Dec"/>
    <n v="1963"/>
    <s v="tier - 1"/>
    <s v="tier - 2"/>
    <s v="R1012"/>
    <s v="8-Dec-1963"/>
    <n v="59"/>
  </r>
  <r>
    <s v="Id555"/>
    <s v="Id555"/>
    <n v="1976"/>
    <s v="Dec"/>
    <n v="12"/>
    <n v="2"/>
    <n v="17862.919999999998"/>
    <x v="1"/>
    <x v="1"/>
    <s v="R1012"/>
    <s v="Dec"/>
    <n v="1976"/>
    <s v="tier - 1"/>
    <s v="tier - 2"/>
    <s v="R1012"/>
    <s v="12-Dec-1976"/>
    <n v="46"/>
  </r>
  <r>
    <s v="Id554"/>
    <s v="Id554"/>
    <n v="1997"/>
    <s v="Aug"/>
    <n v="26"/>
    <n v="0"/>
    <n v="17878.900000000001"/>
    <x v="1"/>
    <x v="1"/>
    <s v="R1024"/>
    <s v="Aug"/>
    <n v="1997"/>
    <s v="tier - 1"/>
    <s v="tier - 2"/>
    <s v="R1024"/>
    <s v="26-Aug-1997"/>
    <n v="25"/>
  </r>
  <r>
    <s v="Id553"/>
    <s v="Id553"/>
    <n v="1979"/>
    <s v="Nov"/>
    <n v="12"/>
    <n v="2"/>
    <n v="17882.669999999998"/>
    <x v="1"/>
    <x v="2"/>
    <s v="R1012"/>
    <s v="Nov"/>
    <n v="1979"/>
    <s v="tier - 1"/>
    <s v="tier - 3"/>
    <s v="R1012"/>
    <s v="12-Nov-1979"/>
    <n v="43"/>
  </r>
  <r>
    <s v="Id552"/>
    <s v="Id552"/>
    <n v="1989"/>
    <s v="Dec"/>
    <n v="4"/>
    <n v="0"/>
    <n v="17904.53"/>
    <x v="1"/>
    <x v="1"/>
    <s v="R1017"/>
    <s v="Dec"/>
    <n v="1989"/>
    <s v="tier - 1"/>
    <s v="tier - 2"/>
    <s v="R1017"/>
    <s v="4-Dec-1989"/>
    <n v="33"/>
  </r>
  <r>
    <s v="Id551"/>
    <s v="Id551"/>
    <n v="1977"/>
    <s v="Oct"/>
    <n v="17"/>
    <n v="0"/>
    <n v="17929.3"/>
    <x v="1"/>
    <x v="1"/>
    <s v="R1013"/>
    <s v="Oct"/>
    <n v="1977"/>
    <s v="tier - 1"/>
    <s v="tier - 2"/>
    <s v="R1013"/>
    <s v="17-Oct-1977"/>
    <n v="45"/>
  </r>
  <r>
    <s v="Id550"/>
    <s v="Id550"/>
    <n v="2001"/>
    <s v="Sep"/>
    <n v="28"/>
    <n v="4"/>
    <n v="17942.11"/>
    <x v="1"/>
    <x v="1"/>
    <s v="R1011"/>
    <s v="Sep"/>
    <n v="2001"/>
    <s v="tier - 1"/>
    <s v="tier - 2"/>
    <s v="R1011"/>
    <s v="28-Sep-2001"/>
    <n v="21"/>
  </r>
  <r>
    <s v="Id55"/>
    <s v="Id55"/>
    <n v="1978"/>
    <s v="Nov"/>
    <n v="4"/>
    <n v="0"/>
    <n v="42983.46"/>
    <x v="1"/>
    <x v="1"/>
    <s v="R1012"/>
    <s v="Nov"/>
    <n v="1978"/>
    <s v="tier - 1"/>
    <s v="tier - 2"/>
    <s v="R1012"/>
    <s v="4-Nov-1978"/>
    <n v="44"/>
  </r>
  <r>
    <s v="Id549"/>
    <s v="Id549"/>
    <n v="1975"/>
    <s v="Jun"/>
    <n v="27"/>
    <n v="1"/>
    <n v="18031.16"/>
    <x v="1"/>
    <x v="2"/>
    <s v="R1023"/>
    <s v="Jun"/>
    <n v="1975"/>
    <s v="tier - 1"/>
    <s v="tier - 3"/>
    <s v="R1023"/>
    <s v="27-Jun-1975"/>
    <n v="47"/>
  </r>
  <r>
    <s v="Id548"/>
    <s v="Id548"/>
    <n v="1965"/>
    <s v="Oct"/>
    <n v="17"/>
    <n v="0"/>
    <n v="18031.189999999999"/>
    <x v="1"/>
    <x v="1"/>
    <s v="R1012"/>
    <s v="Oct"/>
    <n v="1965"/>
    <s v="tier - 1"/>
    <s v="tier - 2"/>
    <s v="R1012"/>
    <s v="17-Oct-1965"/>
    <n v="57"/>
  </r>
  <r>
    <s v="Id547"/>
    <s v="Id547"/>
    <n v="1999"/>
    <s v="Oct"/>
    <n v="24"/>
    <n v="0"/>
    <n v="18033.97"/>
    <x v="1"/>
    <x v="0"/>
    <s v="R1012"/>
    <s v="Oct"/>
    <n v="1999"/>
    <s v="tier - 1"/>
    <s v="tier - 1"/>
    <s v="R1012"/>
    <s v="24-Oct-1999"/>
    <n v="23"/>
  </r>
  <r>
    <s v="Id546"/>
    <s v="Id546"/>
    <n v="1993"/>
    <s v="Jul"/>
    <n v="12"/>
    <n v="2"/>
    <n v="18157.88"/>
    <x v="1"/>
    <x v="0"/>
    <s v="R1012"/>
    <s v="Jul"/>
    <n v="1993"/>
    <s v="tier - 1"/>
    <s v="tier - 1"/>
    <s v="R1012"/>
    <s v="12-Jul-1993"/>
    <n v="29"/>
  </r>
  <r>
    <s v="Id545"/>
    <s v="Id545"/>
    <n v="1963"/>
    <s v="Jul"/>
    <n v="4"/>
    <n v="0"/>
    <n v="18208.34"/>
    <x v="1"/>
    <x v="1"/>
    <s v="R1026"/>
    <s v="Jul"/>
    <n v="1963"/>
    <s v="tier - 1"/>
    <s v="tier - 2"/>
    <s v="R1026"/>
    <s v="4-Jul-1963"/>
    <n v="59"/>
  </r>
  <r>
    <s v="Id544"/>
    <s v="Id544"/>
    <n v="1997"/>
    <s v="Jun"/>
    <n v="15"/>
    <n v="1"/>
    <n v="18218.16"/>
    <x v="1"/>
    <x v="0"/>
    <s v="R1013"/>
    <s v="Jun"/>
    <n v="1997"/>
    <s v="tier - 1"/>
    <s v="tier - 1"/>
    <s v="R1013"/>
    <s v="15-Jun-1997"/>
    <n v="25"/>
  </r>
  <r>
    <s v="Id543"/>
    <s v="Id543"/>
    <n v="2004"/>
    <s v="Sep"/>
    <n v="10"/>
    <n v="3"/>
    <n v="18223.45"/>
    <x v="1"/>
    <x v="2"/>
    <s v="R1013"/>
    <s v="Sep"/>
    <n v="2004"/>
    <s v="tier - 1"/>
    <s v="tier - 3"/>
    <s v="R1013"/>
    <s v="10-Sep-2004"/>
    <n v="18"/>
  </r>
  <r>
    <s v="Id542"/>
    <s v="Id542"/>
    <n v="1995"/>
    <s v="Aug"/>
    <n v="3"/>
    <n v="0"/>
    <n v="18246.5"/>
    <x v="1"/>
    <x v="0"/>
    <s v="R1013"/>
    <s v="Aug"/>
    <n v="1995"/>
    <s v="tier - 1"/>
    <s v="tier - 1"/>
    <s v="R1013"/>
    <s v="3-Aug-1995"/>
    <n v="27"/>
  </r>
  <r>
    <s v="Id541"/>
    <s v="Id541"/>
    <n v="1992"/>
    <s v="Dec"/>
    <n v="25"/>
    <n v="3"/>
    <n v="18259.22"/>
    <x v="1"/>
    <x v="2"/>
    <s v="R1011"/>
    <s v="Dec"/>
    <n v="1992"/>
    <s v="tier - 1"/>
    <s v="tier - 3"/>
    <s v="R1011"/>
    <s v="25-Dec-1992"/>
    <n v="30"/>
  </r>
  <r>
    <s v="Id540"/>
    <s v="Id540"/>
    <n v="1995"/>
    <s v="Jul"/>
    <n v="4"/>
    <n v="0"/>
    <n v="18310.740000000002"/>
    <x v="1"/>
    <x v="2"/>
    <s v="R1012"/>
    <s v="Jul"/>
    <n v="1995"/>
    <s v="tier - 1"/>
    <s v="tier - 3"/>
    <s v="R1012"/>
    <s v="4-Jul-1995"/>
    <n v="27"/>
  </r>
  <r>
    <s v="Id54"/>
    <s v="Id54"/>
    <n v="1965"/>
    <s v="Nov"/>
    <n v="29"/>
    <n v="0"/>
    <n v="43073.760000000002"/>
    <x v="2"/>
    <x v="1"/>
    <s v="R1011"/>
    <s v="Nov"/>
    <n v="1965"/>
    <s v="tier - 2"/>
    <s v="tier - 2"/>
    <s v="R1011"/>
    <s v="29-Nov-1965"/>
    <n v="57"/>
  </r>
  <r>
    <s v="Id539"/>
    <s v="Id539"/>
    <n v="1999"/>
    <s v="Dec"/>
    <n v="15"/>
    <n v="1"/>
    <n v="18328.240000000002"/>
    <x v="1"/>
    <x v="1"/>
    <s v="R1013"/>
    <s v="Dec"/>
    <n v="1999"/>
    <s v="tier - 1"/>
    <s v="tier - 2"/>
    <s v="R1013"/>
    <s v="15-Dec-1999"/>
    <n v="23"/>
  </r>
  <r>
    <s v="Id538"/>
    <s v="Id538"/>
    <n v="1964"/>
    <s v="Sep"/>
    <n v="26"/>
    <n v="0"/>
    <n v="18443.11"/>
    <x v="1"/>
    <x v="1"/>
    <s v="R1012"/>
    <s v="Sep"/>
    <n v="1964"/>
    <s v="tier - 1"/>
    <s v="tier - 2"/>
    <s v="R1012"/>
    <s v="26-Sep-1964"/>
    <n v="58"/>
  </r>
  <r>
    <s v="Id537"/>
    <s v="Id537"/>
    <n v="1986"/>
    <s v="Aug"/>
    <n v="12"/>
    <n v="2"/>
    <n v="18608.259999999998"/>
    <x v="1"/>
    <x v="2"/>
    <s v="R1011"/>
    <s v="Aug"/>
    <n v="1986"/>
    <s v="tier - 1"/>
    <s v="tier - 3"/>
    <s v="R1011"/>
    <s v="12-Aug-1986"/>
    <n v="36"/>
  </r>
  <r>
    <s v="Id536"/>
    <s v="Id536"/>
    <n v="1998"/>
    <s v="Sep"/>
    <n v="23"/>
    <n v="0"/>
    <n v="18648.419999999998"/>
    <x v="1"/>
    <x v="0"/>
    <s v="R1019"/>
    <s v="Sep"/>
    <n v="1998"/>
    <s v="tier - 1"/>
    <s v="tier - 1"/>
    <s v="R1019"/>
    <s v="23-Sep-1998"/>
    <n v="24"/>
  </r>
  <r>
    <s v="Id535"/>
    <s v="Id535"/>
    <n v="1970"/>
    <s v="Oct"/>
    <n v="17"/>
    <n v="0"/>
    <n v="18682.740000000002"/>
    <x v="1"/>
    <x v="2"/>
    <s v="R1012"/>
    <s v="Oct"/>
    <n v="1970"/>
    <s v="tier - 1"/>
    <s v="tier - 3"/>
    <s v="R1012"/>
    <s v="17-Oct-1970"/>
    <n v="52"/>
  </r>
  <r>
    <s v="Id534"/>
    <s v="Id534"/>
    <n v="1967"/>
    <s v="Aug"/>
    <n v="30"/>
    <n v="0"/>
    <n v="18694.689999999999"/>
    <x v="1"/>
    <x v="0"/>
    <s v="R1023"/>
    <s v="Aug"/>
    <n v="1967"/>
    <s v="tier - 1"/>
    <s v="tier - 1"/>
    <s v="R1023"/>
    <s v="30-Aug-1967"/>
    <n v="55"/>
  </r>
  <r>
    <s v="Id533"/>
    <s v="Id533"/>
    <n v="1992"/>
    <s v="Dec"/>
    <n v="27"/>
    <n v="3"/>
    <n v="18765.88"/>
    <x v="1"/>
    <x v="1"/>
    <s v="R1012"/>
    <s v="Dec"/>
    <n v="1992"/>
    <s v="tier - 1"/>
    <s v="tier - 2"/>
    <s v="R1012"/>
    <s v="27-Dec-1992"/>
    <n v="30"/>
  </r>
  <r>
    <s v="Id532"/>
    <s v="Id532"/>
    <n v="1979"/>
    <s v="Nov"/>
    <n v="19"/>
    <n v="2"/>
    <n v="18767.740000000002"/>
    <x v="1"/>
    <x v="0"/>
    <s v="R1013"/>
    <s v="Nov"/>
    <n v="1979"/>
    <s v="tier - 1"/>
    <s v="tier - 1"/>
    <s v="R1013"/>
    <s v="19-Nov-1979"/>
    <n v="43"/>
  </r>
  <r>
    <s v="Id531"/>
    <s v="Id531"/>
    <n v="1995"/>
    <s v="Nov"/>
    <n v="28"/>
    <n v="3"/>
    <n v="18804.75"/>
    <x v="1"/>
    <x v="0"/>
    <s v="R1012"/>
    <s v="Nov"/>
    <n v="1995"/>
    <s v="tier - 1"/>
    <s v="tier - 1"/>
    <s v="R1012"/>
    <s v="28-Nov-1995"/>
    <n v="27"/>
  </r>
  <r>
    <s v="Id530"/>
    <s v="Id530"/>
    <n v="1979"/>
    <s v="Oct"/>
    <n v="15"/>
    <n v="2"/>
    <n v="18806.150000000001"/>
    <x v="1"/>
    <x v="1"/>
    <s v="R1013"/>
    <s v="Oct"/>
    <n v="1979"/>
    <s v="tier - 1"/>
    <s v="tier - 2"/>
    <s v="R1013"/>
    <s v="15-Oct-1979"/>
    <n v="43"/>
  </r>
  <r>
    <s v="Id53"/>
    <s v="Id53"/>
    <n v="1969"/>
    <s v="Dec"/>
    <n v="3"/>
    <n v="0"/>
    <n v="43254.42"/>
    <x v="2"/>
    <x v="1"/>
    <s v="R1016"/>
    <s v="Dec"/>
    <n v="1969"/>
    <s v="tier - 2"/>
    <s v="tier - 2"/>
    <s v="R1016"/>
    <s v="3-Dec-1969"/>
    <n v="53"/>
  </r>
  <r>
    <s v="Id529"/>
    <s v="Id529"/>
    <n v="1962"/>
    <s v="Dec"/>
    <n v="18"/>
    <n v="0"/>
    <n v="18815.53"/>
    <x v="1"/>
    <x v="0"/>
    <s v="R1023"/>
    <s v="Dec"/>
    <n v="1962"/>
    <s v="tier - 1"/>
    <s v="tier - 1"/>
    <s v="R1023"/>
    <s v="18-Dec-1962"/>
    <n v="60"/>
  </r>
  <r>
    <s v="Id528"/>
    <s v="Id528"/>
    <n v="2003"/>
    <s v="Jul"/>
    <n v="24"/>
    <n v="3"/>
    <n v="18838.7"/>
    <x v="1"/>
    <x v="2"/>
    <s v="R1012"/>
    <s v="Jul"/>
    <n v="2003"/>
    <s v="tier - 1"/>
    <s v="tier - 3"/>
    <s v="R1012"/>
    <s v="24-Jul-2003"/>
    <n v="19"/>
  </r>
  <r>
    <s v="Id527"/>
    <s v="Id527"/>
    <n v="1963"/>
    <s v="Dec"/>
    <n v="6"/>
    <n v="0"/>
    <n v="18883.330000000002"/>
    <x v="1"/>
    <x v="0"/>
    <s v="R1026"/>
    <s v="Dec"/>
    <n v="1963"/>
    <s v="tier - 1"/>
    <s v="tier - 1"/>
    <s v="R1026"/>
    <s v="6-Dec-1963"/>
    <n v="59"/>
  </r>
  <r>
    <s v="Id526"/>
    <s v="Id526"/>
    <n v="1995"/>
    <s v="Sep"/>
    <n v="27"/>
    <n v="1"/>
    <n v="18903.490000000002"/>
    <x v="1"/>
    <x v="1"/>
    <s v="R1024"/>
    <s v="Sep"/>
    <n v="1995"/>
    <s v="tier - 1"/>
    <s v="tier - 2"/>
    <s v="R1024"/>
    <s v="27-Sep-1995"/>
    <n v="27"/>
  </r>
  <r>
    <s v="Id525"/>
    <s v="Id525"/>
    <n v="1969"/>
    <s v="Aug"/>
    <n v="3"/>
    <n v="0"/>
    <n v="18932.810000000001"/>
    <x v="1"/>
    <x v="2"/>
    <s v="R1012"/>
    <s v="Aug"/>
    <n v="1969"/>
    <s v="tier - 1"/>
    <s v="tier - 3"/>
    <s v="R1012"/>
    <s v="3-Aug-1969"/>
    <n v="53"/>
  </r>
  <r>
    <s v="Id524"/>
    <s v="Id524"/>
    <n v="1963"/>
    <s v="Oct"/>
    <n v="20"/>
    <n v="0"/>
    <n v="18954.560000000001"/>
    <x v="1"/>
    <x v="0"/>
    <s v="R1026"/>
    <s v="Oct"/>
    <n v="1963"/>
    <s v="tier - 1"/>
    <s v="tier - 1"/>
    <s v="R1026"/>
    <s v="20-Oct-1963"/>
    <n v="59"/>
  </r>
  <r>
    <s v="Id523"/>
    <s v="Id523"/>
    <n v="1998"/>
    <s v="Aug"/>
    <n v="6"/>
    <n v="0"/>
    <n v="18955.22"/>
    <x v="1"/>
    <x v="2"/>
    <s v="R1011"/>
    <s v="Aug"/>
    <n v="1998"/>
    <s v="tier - 1"/>
    <s v="tier - 3"/>
    <s v="R1011"/>
    <s v="6-Aug-1998"/>
    <n v="24"/>
  </r>
  <r>
    <s v="Id522"/>
    <s v="Id522"/>
    <n v="1992"/>
    <s v="Nov"/>
    <n v="30"/>
    <n v="1"/>
    <n v="18963.169999999998"/>
    <x v="1"/>
    <x v="0"/>
    <s v="R1013"/>
    <s v="Nov"/>
    <n v="1992"/>
    <s v="tier - 1"/>
    <s v="tier - 1"/>
    <s v="R1013"/>
    <s v="30-Nov-1992"/>
    <n v="30"/>
  </r>
  <r>
    <s v="Id521"/>
    <s v="Id521"/>
    <n v="1988"/>
    <s v="Oct"/>
    <n v="24"/>
    <n v="2"/>
    <n v="18972.5"/>
    <x v="1"/>
    <x v="2"/>
    <s v="R1013"/>
    <s v="Oct"/>
    <n v="1988"/>
    <s v="tier - 1"/>
    <s v="tier - 3"/>
    <s v="R1013"/>
    <s v="24-Oct-1988"/>
    <n v="34"/>
  </r>
  <r>
    <s v="Id520"/>
    <s v="Id520"/>
    <n v="1983"/>
    <s v="Dec"/>
    <n v="19"/>
    <n v="5"/>
    <n v="19023.259999999998"/>
    <x v="1"/>
    <x v="2"/>
    <s v="R1011"/>
    <s v="Dec"/>
    <n v="1983"/>
    <s v="tier - 1"/>
    <s v="tier - 3"/>
    <s v="R1011"/>
    <s v="19-Dec-1983"/>
    <n v="39"/>
  </r>
  <r>
    <s v="Id52"/>
    <s v="Id52"/>
    <n v="1965"/>
    <s v="Aug"/>
    <n v="22"/>
    <n v="0"/>
    <n v="43578.94"/>
    <x v="2"/>
    <x v="1"/>
    <s v="R1012"/>
    <s v="Aug"/>
    <n v="1965"/>
    <s v="tier - 2"/>
    <s v="tier - 2"/>
    <s v="R1012"/>
    <s v="22-Aug-1965"/>
    <n v="57"/>
  </r>
  <r>
    <s v="Id519"/>
    <s v="Id519"/>
    <n v="1989"/>
    <s v="Jun"/>
    <n v="5"/>
    <n v="1"/>
    <n v="19040.88"/>
    <x v="1"/>
    <x v="2"/>
    <s v="R1011"/>
    <s v="Jun"/>
    <n v="1989"/>
    <s v="tier - 1"/>
    <s v="tier - 3"/>
    <s v="R1011"/>
    <s v="5-Jun-1989"/>
    <n v="34"/>
  </r>
  <r>
    <s v="Id518"/>
    <s v="Id518"/>
    <n v="1993"/>
    <s v="Sep"/>
    <n v="28"/>
    <n v="1"/>
    <n v="19107.78"/>
    <x v="1"/>
    <x v="1"/>
    <s v="R1013"/>
    <s v="Sep"/>
    <n v="1993"/>
    <s v="tier - 1"/>
    <s v="tier - 2"/>
    <s v="R1013"/>
    <s v="28-Sep-1993"/>
    <n v="29"/>
  </r>
  <r>
    <s v="Id517"/>
    <s v="Id517"/>
    <n v="1979"/>
    <s v="Jul"/>
    <n v="2"/>
    <n v="2"/>
    <n v="19144.580000000002"/>
    <x v="1"/>
    <x v="0"/>
    <s v="R1024"/>
    <s v="Jul"/>
    <n v="1979"/>
    <s v="tier - 1"/>
    <s v="tier - 1"/>
    <s v="R1024"/>
    <s v="2-Jul-1979"/>
    <n v="43"/>
  </r>
  <r>
    <s v="Id516"/>
    <s v="Id516"/>
    <n v="1991"/>
    <s v="Sep"/>
    <n v="16"/>
    <n v="3"/>
    <n v="19199.939999999999"/>
    <x v="1"/>
    <x v="2"/>
    <s v="R1011"/>
    <s v="Sep"/>
    <n v="1991"/>
    <s v="tier - 1"/>
    <s v="tier - 3"/>
    <s v="R1011"/>
    <s v="16-Sep-1991"/>
    <n v="31"/>
  </r>
  <r>
    <s v="Id515"/>
    <s v="Id515"/>
    <n v="1985"/>
    <s v="Dec"/>
    <n v="28"/>
    <n v="0"/>
    <n v="19214.71"/>
    <x v="1"/>
    <x v="2"/>
    <s v="R1013"/>
    <s v="Dec"/>
    <n v="1985"/>
    <s v="tier - 1"/>
    <s v="tier - 3"/>
    <s v="R1013"/>
    <s v="28-Dec-1985"/>
    <n v="37"/>
  </r>
  <r>
    <s v="Id514"/>
    <s v="Id514"/>
    <n v="1967"/>
    <s v="Jul"/>
    <n v="29"/>
    <n v="0"/>
    <n v="19259.96"/>
    <x v="1"/>
    <x v="0"/>
    <s v="R1012"/>
    <s v="Jul"/>
    <n v="1967"/>
    <s v="tier - 1"/>
    <s v="tier - 1"/>
    <s v="R1012"/>
    <s v="29-Jul-1967"/>
    <n v="55"/>
  </r>
  <r>
    <s v="Id513"/>
    <s v="Id513"/>
    <n v="1966"/>
    <s v="Nov"/>
    <n v="15"/>
    <n v="0"/>
    <n v="19321.060000000001"/>
    <x v="1"/>
    <x v="0"/>
    <s v="R1012"/>
    <s v="Nov"/>
    <n v="1966"/>
    <s v="tier - 1"/>
    <s v="tier - 1"/>
    <s v="R1012"/>
    <s v="15-Nov-1966"/>
    <n v="56"/>
  </r>
  <r>
    <s v="Id512"/>
    <s v="Id512"/>
    <n v="1991"/>
    <s v="Aug"/>
    <n v="24"/>
    <n v="0"/>
    <n v="19350.37"/>
    <x v="1"/>
    <x v="2"/>
    <s v="R1013"/>
    <s v="Aug"/>
    <n v="1991"/>
    <s v="tier - 1"/>
    <s v="tier - 3"/>
    <s v="R1013"/>
    <s v="24-Aug-1991"/>
    <n v="31"/>
  </r>
  <r>
    <s v="Id511"/>
    <s v="Id511"/>
    <n v="1987"/>
    <s v="Jun"/>
    <n v="30"/>
    <n v="3"/>
    <n v="19362"/>
    <x v="1"/>
    <x v="2"/>
    <s v="R1013"/>
    <s v="Jun"/>
    <n v="1987"/>
    <s v="tier - 1"/>
    <s v="tier - 3"/>
    <s v="R1013"/>
    <s v="30-Jun-1987"/>
    <n v="35"/>
  </r>
  <r>
    <s v="Id510"/>
    <s v="Id510"/>
    <n v="1993"/>
    <s v="Sep"/>
    <n v="6"/>
    <n v="2"/>
    <n v="19442.349999999999"/>
    <x v="1"/>
    <x v="2"/>
    <s v="R1012"/>
    <s v="Sep"/>
    <n v="1993"/>
    <s v="tier - 1"/>
    <s v="tier - 3"/>
    <s v="R1012"/>
    <s v="6-Sep-1993"/>
    <n v="29"/>
  </r>
  <r>
    <s v="Id51"/>
    <s v="Id51"/>
    <n v="1986"/>
    <s v="Dec"/>
    <n v="29"/>
    <n v="3"/>
    <n v="43753.34"/>
    <x v="2"/>
    <x v="0"/>
    <s v="R1015"/>
    <s v="Dec"/>
    <n v="1986"/>
    <s v="tier - 2"/>
    <s v="tier - 1"/>
    <s v="R1015"/>
    <s v="29-Dec-1986"/>
    <n v="36"/>
  </r>
  <r>
    <s v="Id509"/>
    <s v="Id509"/>
    <n v="1982"/>
    <s v="Dec"/>
    <n v="15"/>
    <n v="2"/>
    <n v="19444.27"/>
    <x v="1"/>
    <x v="0"/>
    <s v="R1013"/>
    <s v="Dec"/>
    <n v="1982"/>
    <s v="tier - 1"/>
    <s v="tier - 1"/>
    <s v="R1013"/>
    <s v="15-Dec-1982"/>
    <n v="40"/>
  </r>
  <r>
    <s v="Id508"/>
    <s v="Id508"/>
    <n v="1987"/>
    <s v="Nov"/>
    <n v="30"/>
    <n v="4"/>
    <n v="19496.72"/>
    <x v="1"/>
    <x v="2"/>
    <s v="R1019"/>
    <s v="Nov"/>
    <n v="1987"/>
    <s v="tier - 1"/>
    <s v="tier - 3"/>
    <s v="R1019"/>
    <s v="30-Nov-1987"/>
    <n v="35"/>
  </r>
  <r>
    <s v="Id507"/>
    <s v="Id507"/>
    <n v="1980"/>
    <s v="Nov"/>
    <n v="8"/>
    <n v="0"/>
    <n v="19515.54"/>
    <x v="1"/>
    <x v="0"/>
    <s v="R1013"/>
    <s v="Nov"/>
    <n v="1980"/>
    <s v="tier - 1"/>
    <s v="tier - 1"/>
    <s v="R1013"/>
    <s v="8-Nov-1980"/>
    <n v="42"/>
  </r>
  <r>
    <s v="Id506"/>
    <s v="Id506"/>
    <n v="1992"/>
    <s v="Aug"/>
    <n v="19"/>
    <n v="1"/>
    <n v="19521.97"/>
    <x v="1"/>
    <x v="1"/>
    <s v="R1013"/>
    <s v="Aug"/>
    <n v="1992"/>
    <s v="tier - 1"/>
    <s v="tier - 2"/>
    <s v="R1013"/>
    <s v="19-Aug-1992"/>
    <n v="30"/>
  </r>
  <r>
    <s v="Id505"/>
    <s v="Id505"/>
    <n v="1985"/>
    <s v="Sep"/>
    <n v="17"/>
    <n v="0"/>
    <n v="19539.240000000002"/>
    <x v="1"/>
    <x v="0"/>
    <s v="R1013"/>
    <s v="Sep"/>
    <n v="1985"/>
    <s v="tier - 1"/>
    <s v="tier - 1"/>
    <s v="R1013"/>
    <s v="17-Sep-1985"/>
    <n v="37"/>
  </r>
  <r>
    <s v="Id504"/>
    <s v="Id504"/>
    <n v="1963"/>
    <s v="Jul"/>
    <n v="14"/>
    <n v="0"/>
    <n v="19551.34"/>
    <x v="1"/>
    <x v="2"/>
    <s v="R1012"/>
    <s v="Jul"/>
    <n v="1963"/>
    <s v="tier - 1"/>
    <s v="tier - 3"/>
    <s v="R1012"/>
    <s v="14-Jul-1963"/>
    <n v="59"/>
  </r>
  <r>
    <s v="Id503"/>
    <s v="Id503"/>
    <n v="1978"/>
    <s v="Sep"/>
    <n v="24"/>
    <n v="1"/>
    <n v="19594.810000000001"/>
    <x v="1"/>
    <x v="0"/>
    <s v="R1024"/>
    <s v="Sep"/>
    <n v="1978"/>
    <s v="tier - 1"/>
    <s v="tier - 1"/>
    <s v="R1024"/>
    <s v="24-Sep-1978"/>
    <n v="44"/>
  </r>
  <r>
    <s v="Id502"/>
    <s v="Id502"/>
    <n v="1994"/>
    <s v="Aug"/>
    <n v="27"/>
    <n v="0"/>
    <n v="19673.34"/>
    <x v="1"/>
    <x v="1"/>
    <s v="R1012"/>
    <s v="Aug"/>
    <n v="1994"/>
    <s v="tier - 1"/>
    <s v="tier - 2"/>
    <s v="R1012"/>
    <s v="27-Aug-1994"/>
    <n v="28"/>
  </r>
  <r>
    <s v="Id501"/>
    <s v="Id501"/>
    <n v="1990"/>
    <s v="Aug"/>
    <n v="8"/>
    <n v="1"/>
    <n v="19719.689999999999"/>
    <x v="1"/>
    <x v="1"/>
    <s v="R1013"/>
    <s v="Aug"/>
    <n v="1990"/>
    <s v="tier - 1"/>
    <s v="tier - 2"/>
    <s v="R1013"/>
    <s v="8-Aug-1990"/>
    <n v="32"/>
  </r>
  <r>
    <s v="Id500"/>
    <s v="Id500"/>
    <n v="1972"/>
    <s v="Jun"/>
    <n v="14"/>
    <n v="3"/>
    <n v="19749.38"/>
    <x v="1"/>
    <x v="2"/>
    <s v="R1013"/>
    <s v="Jun"/>
    <n v="1972"/>
    <s v="tier - 1"/>
    <s v="tier - 3"/>
    <s v="R1013"/>
    <s v="14-Jun-1972"/>
    <n v="50"/>
  </r>
  <r>
    <s v="Id50"/>
    <s v="Id50"/>
    <n v="1966"/>
    <s v="Oct"/>
    <n v="25"/>
    <n v="2"/>
    <n v="43813.87"/>
    <x v="2"/>
    <x v="1"/>
    <s v="R1013"/>
    <s v="Oct"/>
    <n v="1966"/>
    <s v="tier - 2"/>
    <s v="tier - 2"/>
    <s v="R1013"/>
    <s v="25-Oct-1966"/>
    <n v="56"/>
  </r>
  <r>
    <s v="Id5"/>
    <s v="Id5"/>
    <n v="1989"/>
    <s v="Jun"/>
    <n v="19"/>
    <n v="0"/>
    <n v="55135.4"/>
    <x v="1"/>
    <x v="1"/>
    <s v="R1012"/>
    <s v="Jun"/>
    <n v="1989"/>
    <s v="tier - 1"/>
    <s v="tier - 2"/>
    <s v="R1012"/>
    <s v="19-Jun-1989"/>
    <n v="33"/>
  </r>
  <r>
    <s v="Id499"/>
    <s v="Id499"/>
    <n v="1979"/>
    <s v="Oct"/>
    <n v="30"/>
    <n v="2"/>
    <n v="19798.05"/>
    <x v="1"/>
    <x v="0"/>
    <s v="R1024"/>
    <s v="Oct"/>
    <n v="1979"/>
    <s v="tier - 1"/>
    <s v="tier - 1"/>
    <s v="R1024"/>
    <s v="30-Oct-1979"/>
    <n v="43"/>
  </r>
  <r>
    <s v="Id498"/>
    <s v="Id498"/>
    <n v="1997"/>
    <s v="Oct"/>
    <n v="18"/>
    <n v="3"/>
    <n v="19933.46"/>
    <x v="1"/>
    <x v="2"/>
    <s v="R1011"/>
    <s v="Oct"/>
    <n v="1997"/>
    <s v="tier - 1"/>
    <s v="tier - 3"/>
    <s v="R1011"/>
    <s v="18-Oct-1997"/>
    <n v="25"/>
  </r>
  <r>
    <s v="Id497"/>
    <s v="Id497"/>
    <n v="1980"/>
    <s v="Oct"/>
    <n v="9"/>
    <n v="0"/>
    <n v="19964.75"/>
    <x v="1"/>
    <x v="1"/>
    <s v="R1024"/>
    <s v="Oct"/>
    <n v="1980"/>
    <s v="tier - 1"/>
    <s v="tier - 2"/>
    <s v="R1024"/>
    <s v="9-Oct-1980"/>
    <n v="42"/>
  </r>
  <r>
    <s v="Id496"/>
    <s v="Id496"/>
    <n v="1966"/>
    <s v="Aug"/>
    <n v="10"/>
    <n v="0"/>
    <n v="19995.29"/>
    <x v="1"/>
    <x v="2"/>
    <s v="R1026"/>
    <s v="Aug"/>
    <n v="1966"/>
    <s v="tier - 1"/>
    <s v="tier - 3"/>
    <s v="R1026"/>
    <s v="10-Aug-1966"/>
    <n v="56"/>
  </r>
  <r>
    <s v="Id495"/>
    <s v="Id495"/>
    <n v="1988"/>
    <s v="Jul"/>
    <n v="25"/>
    <n v="1"/>
    <n v="20009.63"/>
    <x v="2"/>
    <x v="0"/>
    <s v="R1012"/>
    <s v="Jul"/>
    <n v="1988"/>
    <s v="tier - 2"/>
    <s v="tier - 1"/>
    <s v="R1012"/>
    <s v="25-Jul-1988"/>
    <n v="34"/>
  </r>
  <r>
    <s v="Id494"/>
    <s v="Id494"/>
    <n v="1983"/>
    <s v="Oct"/>
    <n v="6"/>
    <n v="0"/>
    <n v="20149.32"/>
    <x v="2"/>
    <x v="0"/>
    <s v="R1016"/>
    <s v="Oct"/>
    <n v="1983"/>
    <s v="tier - 2"/>
    <s v="tier - 1"/>
    <s v="R1016"/>
    <s v="6-Oct-1983"/>
    <n v="39"/>
  </r>
  <r>
    <s v="Id493"/>
    <s v="Id493"/>
    <n v="2002"/>
    <s v="Jul"/>
    <n v="9"/>
    <n v="0"/>
    <n v="20167.34"/>
    <x v="0"/>
    <x v="2"/>
    <s v="R1011"/>
    <s v="Jul"/>
    <n v="2002"/>
    <s v="tier - 3"/>
    <s v="tier - 3"/>
    <s v="R1011"/>
    <s v="9-Jul-2002"/>
    <n v="20"/>
  </r>
  <r>
    <s v="Id492"/>
    <s v="Id492"/>
    <n v="1994"/>
    <s v="Jun"/>
    <n v="8"/>
    <n v="2"/>
    <n v="20177.669999999998"/>
    <x v="2"/>
    <x v="0"/>
    <s v="R1011"/>
    <s v="Jun"/>
    <n v="1994"/>
    <s v="tier - 2"/>
    <s v="tier - 1"/>
    <s v="R1011"/>
    <s v="8-Jun-1994"/>
    <n v="29"/>
  </r>
  <r>
    <s v="Id491"/>
    <s v="Id491"/>
    <n v="1987"/>
    <s v="Oct"/>
    <n v="17"/>
    <n v="0"/>
    <n v="20234.849999999999"/>
    <x v="2"/>
    <x v="2"/>
    <s v="R1012"/>
    <s v="Oct"/>
    <n v="1987"/>
    <s v="tier - 2"/>
    <s v="tier - 3"/>
    <s v="R1012"/>
    <s v="17-Oct-1987"/>
    <n v="35"/>
  </r>
  <r>
    <s v="Id490"/>
    <s v="Id490"/>
    <n v="1966"/>
    <s v="Aug"/>
    <n v="22"/>
    <n v="0"/>
    <n v="20253.84"/>
    <x v="2"/>
    <x v="2"/>
    <s v="R1012"/>
    <s v="Aug"/>
    <n v="1966"/>
    <s v="tier - 2"/>
    <s v="tier - 3"/>
    <s v="R1012"/>
    <s v="22-Aug-1966"/>
    <n v="56"/>
  </r>
  <r>
    <s v="Id49"/>
    <s v="Id49"/>
    <n v="1966"/>
    <s v="Jul"/>
    <n v="2"/>
    <n v="0"/>
    <n v="43817.45"/>
    <x v="2"/>
    <x v="2"/>
    <s v="R1012"/>
    <s v="Jul"/>
    <n v="1966"/>
    <s v="tier - 2"/>
    <s v="tier - 3"/>
    <s v="R1012"/>
    <s v="2-Jul-1966"/>
    <n v="56"/>
  </r>
  <r>
    <s v="Id489"/>
    <s v="Id489"/>
    <n v="1993"/>
    <s v="Sep"/>
    <n v="7"/>
    <n v="1"/>
    <n v="20277.810000000001"/>
    <x v="0"/>
    <x v="2"/>
    <s v="R1016"/>
    <s v="Sep"/>
    <n v="1993"/>
    <s v="tier - 3"/>
    <s v="tier - 3"/>
    <s v="R1016"/>
    <s v="7-Sep-1993"/>
    <n v="29"/>
  </r>
  <r>
    <s v="Id488"/>
    <s v="Id488"/>
    <n v="1985"/>
    <s v="Sep"/>
    <n v="17"/>
    <n v="1"/>
    <n v="20296.86"/>
    <x v="0"/>
    <x v="0"/>
    <s v="R1024"/>
    <s v="Sep"/>
    <n v="1985"/>
    <s v="tier - 3"/>
    <s v="tier - 1"/>
    <s v="R1024"/>
    <s v="17-Sep-1985"/>
    <n v="37"/>
  </r>
  <r>
    <s v="Id487"/>
    <s v="Id487"/>
    <n v="1962"/>
    <s v="Jul"/>
    <n v="2"/>
    <n v="0"/>
    <n v="20354.5"/>
    <x v="0"/>
    <x v="1"/>
    <s v="R1026"/>
    <s v="Jul"/>
    <n v="1962"/>
    <s v="tier - 3"/>
    <s v="tier - 2"/>
    <s v="R1026"/>
    <s v="2-Jul-1962"/>
    <n v="60"/>
  </r>
  <r>
    <s v="Id486"/>
    <s v="Id486"/>
    <n v="1985"/>
    <s v="Jul"/>
    <n v="12"/>
    <n v="0"/>
    <n v="20420.599999999999"/>
    <x v="0"/>
    <x v="1"/>
    <s v="R1011"/>
    <s v="Jul"/>
    <n v="1985"/>
    <s v="tier - 3"/>
    <s v="tier - 2"/>
    <s v="R1011"/>
    <s v="12-Jul-1985"/>
    <n v="37"/>
  </r>
  <r>
    <s v="Id485"/>
    <s v="Id485"/>
    <n v="1962"/>
    <s v="Oct"/>
    <n v="18"/>
    <n v="0"/>
    <n v="20446.849999999999"/>
    <x v="2"/>
    <x v="0"/>
    <s v="R1012"/>
    <s v="Oct"/>
    <n v="1962"/>
    <s v="tier - 2"/>
    <s v="tier - 1"/>
    <s v="R1012"/>
    <s v="18-Oct-1962"/>
    <n v="60"/>
  </r>
  <r>
    <s v="Id484"/>
    <s v="Id484"/>
    <n v="1969"/>
    <s v="Oct"/>
    <n v="13"/>
    <n v="3"/>
    <n v="20463"/>
    <x v="2"/>
    <x v="1"/>
    <s v="R1013"/>
    <s v="Oct"/>
    <n v="1969"/>
    <s v="tier - 2"/>
    <s v="tier - 2"/>
    <s v="R1013"/>
    <s v="13-Oct-1969"/>
    <n v="53"/>
  </r>
  <r>
    <s v="Id483"/>
    <s v="Id483"/>
    <n v="1966"/>
    <s v="Jul"/>
    <n v="9"/>
    <n v="0"/>
    <n v="20568.32"/>
    <x v="0"/>
    <x v="1"/>
    <s v="R1012"/>
    <s v="Jul"/>
    <n v="1966"/>
    <s v="tier - 3"/>
    <s v="tier - 2"/>
    <s v="R1012"/>
    <s v="9-Jul-1966"/>
    <n v="56"/>
  </r>
  <r>
    <s v="Id482"/>
    <s v="Id482"/>
    <n v="1967"/>
    <s v="Dec"/>
    <n v="17"/>
    <n v="0"/>
    <n v="20630.28"/>
    <x v="2"/>
    <x v="2"/>
    <s v="R1011"/>
    <s v="Dec"/>
    <n v="1967"/>
    <s v="tier - 2"/>
    <s v="tier - 3"/>
    <s v="R1011"/>
    <s v="17-Dec-1967"/>
    <n v="55"/>
  </r>
  <r>
    <s v="Id481"/>
    <s v="Id481"/>
    <n v="1965"/>
    <s v="Aug"/>
    <n v="1"/>
    <n v="0"/>
    <n v="20709.02"/>
    <x v="0"/>
    <x v="1"/>
    <s v="R1019"/>
    <s v="Aug"/>
    <n v="1965"/>
    <s v="tier - 3"/>
    <s v="tier - 2"/>
    <s v="R1019"/>
    <s v="1-Aug-1965"/>
    <n v="57"/>
  </r>
  <r>
    <s v="Id480"/>
    <s v="Id480"/>
    <n v="1992"/>
    <s v="Sep"/>
    <n v="14"/>
    <n v="3"/>
    <n v="20745.990000000002"/>
    <x v="0"/>
    <x v="0"/>
    <s v="R1012"/>
    <s v="Sep"/>
    <n v="1992"/>
    <s v="tier - 3"/>
    <s v="tier - 1"/>
    <s v="R1012"/>
    <s v="14-Sep-1992"/>
    <n v="30"/>
  </r>
  <r>
    <s v="Id48"/>
    <s v="Id48"/>
    <n v="1980"/>
    <s v="Nov"/>
    <n v="10"/>
    <n v="2"/>
    <n v="43896.38"/>
    <x v="2"/>
    <x v="0"/>
    <s v="R1013"/>
    <s v="Nov"/>
    <n v="1980"/>
    <s v="tier - 2"/>
    <s v="tier - 1"/>
    <s v="R1013"/>
    <s v="10-Nov-1980"/>
    <n v="42"/>
  </r>
  <r>
    <s v="Id479"/>
    <s v="Id479"/>
    <n v="1986"/>
    <s v="Aug"/>
    <n v="4"/>
    <n v="1"/>
    <n v="20773.63"/>
    <x v="2"/>
    <x v="2"/>
    <s v="R1017"/>
    <s v="Aug"/>
    <n v="1986"/>
    <s v="tier - 2"/>
    <s v="tier - 3"/>
    <s v="R1017"/>
    <s v="4-Aug-1986"/>
    <n v="36"/>
  </r>
  <r>
    <s v="Id478"/>
    <s v="Id478"/>
    <n v="1967"/>
    <s v="Sep"/>
    <n v="8"/>
    <n v="0"/>
    <n v="20781.490000000002"/>
    <x v="2"/>
    <x v="2"/>
    <s v="R1013"/>
    <s v="Sep"/>
    <n v="1967"/>
    <s v="tier - 2"/>
    <s v="tier - 3"/>
    <s v="R1013"/>
    <s v="8-Sep-1967"/>
    <n v="55"/>
  </r>
  <r>
    <s v="Id477"/>
    <s v="Id477"/>
    <n v="1975"/>
    <s v="Dec"/>
    <n v="8"/>
    <n v="0"/>
    <n v="20878.78"/>
    <x v="2"/>
    <x v="0"/>
    <s v="R1024"/>
    <s v="Dec"/>
    <n v="1975"/>
    <s v="tier - 2"/>
    <s v="tier - 1"/>
    <s v="R1024"/>
    <s v="8-Dec-1975"/>
    <n v="47"/>
  </r>
  <r>
    <s v="Id476"/>
    <s v="Id476"/>
    <n v="1964"/>
    <s v="Nov"/>
    <n v="19"/>
    <n v="0"/>
    <n v="20893.060000000001"/>
    <x v="2"/>
    <x v="2"/>
    <s v="R1012"/>
    <s v="Nov"/>
    <n v="1964"/>
    <s v="tier - 2"/>
    <s v="tier - 3"/>
    <s v="R1012"/>
    <s v="19-Nov-1964"/>
    <n v="58"/>
  </r>
  <r>
    <s v="Id475"/>
    <s v="Id475"/>
    <n v="1983"/>
    <s v="Jul"/>
    <n v="2"/>
    <n v="1"/>
    <n v="21082.16"/>
    <x v="0"/>
    <x v="1"/>
    <s v="R1011"/>
    <s v="Jul"/>
    <n v="1983"/>
    <s v="tier - 3"/>
    <s v="tier - 2"/>
    <s v="R1011"/>
    <s v="2-Jul-1983"/>
    <n v="39"/>
  </r>
  <r>
    <s v="Id474"/>
    <s v="Id474"/>
    <n v="1977"/>
    <s v="Nov"/>
    <n v="23"/>
    <n v="2"/>
    <n v="21098.55"/>
    <x v="0"/>
    <x v="2"/>
    <s v="R1012"/>
    <s v="Nov"/>
    <n v="1977"/>
    <s v="tier - 3"/>
    <s v="tier - 3"/>
    <s v="R1012"/>
    <s v="23-Nov-1977"/>
    <n v="45"/>
  </r>
  <r>
    <s v="Id473"/>
    <s v="Id473"/>
    <n v="1969"/>
    <s v="Aug"/>
    <n v="26"/>
    <n v="0"/>
    <n v="21195.82"/>
    <x v="0"/>
    <x v="0"/>
    <s v="R1013"/>
    <s v="Aug"/>
    <n v="1969"/>
    <s v="tier - 3"/>
    <s v="tier - 1"/>
    <s v="R1013"/>
    <s v="26-Aug-1969"/>
    <n v="53"/>
  </r>
  <r>
    <s v="Id472"/>
    <s v="Id472"/>
    <n v="1974"/>
    <s v="Oct"/>
    <n v="14"/>
    <n v="0"/>
    <n v="21223.68"/>
    <x v="0"/>
    <x v="1"/>
    <s v="R1013"/>
    <s v="Oct"/>
    <n v="1974"/>
    <s v="tier - 3"/>
    <s v="tier - 2"/>
    <s v="R1013"/>
    <s v="14-Oct-1974"/>
    <n v="48"/>
  </r>
  <r>
    <s v="Id471"/>
    <s v="Id471"/>
    <n v="1974"/>
    <s v="Sep"/>
    <n v="3"/>
    <n v="0"/>
    <n v="21232.18"/>
    <x v="0"/>
    <x v="1"/>
    <s v="R1011"/>
    <s v="Sep"/>
    <n v="1974"/>
    <s v="tier - 3"/>
    <s v="tier - 2"/>
    <s v="R1011"/>
    <s v="3-Sep-1974"/>
    <n v="48"/>
  </r>
  <r>
    <s v="Id470"/>
    <s v="Id470"/>
    <n v="1980"/>
    <s v="Dec"/>
    <n v="10"/>
    <n v="2"/>
    <n v="21259.38"/>
    <x v="0"/>
    <x v="2"/>
    <s v="R1019"/>
    <s v="Dec"/>
    <n v="1980"/>
    <s v="tier - 3"/>
    <s v="tier - 3"/>
    <s v="R1019"/>
    <s v="10-Dec-1980"/>
    <n v="42"/>
  </r>
  <r>
    <s v="Id47"/>
    <s v="Id47"/>
    <n v="1966"/>
    <s v="Oct"/>
    <n v="5"/>
    <n v="0"/>
    <n v="43921.18"/>
    <x v="2"/>
    <x v="1"/>
    <s v="R1012"/>
    <s v="Oct"/>
    <n v="1966"/>
    <s v="tier - 2"/>
    <s v="tier - 2"/>
    <s v="R1012"/>
    <s v="5-Oct-1966"/>
    <n v="56"/>
  </r>
  <r>
    <s v="Id469"/>
    <s v="Id469"/>
    <n v="2004"/>
    <s v="Aug"/>
    <n v="4"/>
    <n v="0"/>
    <n v="21344.85"/>
    <x v="0"/>
    <x v="0"/>
    <s v="R1024"/>
    <s v="Aug"/>
    <n v="2004"/>
    <s v="tier - 3"/>
    <s v="tier - 1"/>
    <s v="R1024"/>
    <s v="4-Aug-2004"/>
    <n v="18"/>
  </r>
  <r>
    <s v="Id468"/>
    <s v="Id468"/>
    <n v="1980"/>
    <s v="Sep"/>
    <n v="4"/>
    <n v="0"/>
    <n v="21348.71"/>
    <x v="2"/>
    <x v="0"/>
    <s v="R1012"/>
    <s v="Sep"/>
    <n v="1980"/>
    <s v="tier - 2"/>
    <s v="tier - 1"/>
    <s v="R1012"/>
    <s v="4-Sep-1980"/>
    <n v="42"/>
  </r>
  <r>
    <s v="Id467"/>
    <s v="Id467"/>
    <n v="1990"/>
    <s v="Nov"/>
    <n v="21"/>
    <n v="4"/>
    <n v="21472.48"/>
    <x v="2"/>
    <x v="1"/>
    <s v="R1012"/>
    <s v="Nov"/>
    <n v="1990"/>
    <s v="tier - 2"/>
    <s v="tier - 2"/>
    <s v="R1012"/>
    <s v="21-Nov-1990"/>
    <n v="32"/>
  </r>
  <r>
    <s v="Id466"/>
    <s v="Id466"/>
    <n v="1999"/>
    <s v="Jun"/>
    <n v="12"/>
    <n v="0"/>
    <n v="21595.38"/>
    <x v="2"/>
    <x v="2"/>
    <s v="R1012"/>
    <s v="Jun"/>
    <n v="1999"/>
    <s v="tier - 2"/>
    <s v="tier - 3"/>
    <s v="R1012"/>
    <s v="12-Jun-1999"/>
    <n v="23"/>
  </r>
  <r>
    <s v="Id465"/>
    <s v="Id465"/>
    <n v="1983"/>
    <s v="Dec"/>
    <n v="25"/>
    <n v="3"/>
    <n v="21659.93"/>
    <x v="0"/>
    <x v="2"/>
    <s v="R1024"/>
    <s v="Dec"/>
    <n v="1983"/>
    <s v="tier - 3"/>
    <s v="tier - 3"/>
    <s v="R1024"/>
    <s v="25-Dec-1983"/>
    <n v="39"/>
  </r>
  <r>
    <s v="Id464"/>
    <s v="Id464"/>
    <n v="1962"/>
    <s v="Nov"/>
    <n v="16"/>
    <n v="0"/>
    <n v="21661.16"/>
    <x v="2"/>
    <x v="1"/>
    <s v="R1012"/>
    <s v="Nov"/>
    <n v="1962"/>
    <s v="tier - 2"/>
    <s v="tier - 2"/>
    <s v="R1012"/>
    <s v="16-Nov-1962"/>
    <n v="60"/>
  </r>
  <r>
    <s v="Id463"/>
    <s v="Id463"/>
    <n v="1976"/>
    <s v="Jul"/>
    <n v="18"/>
    <n v="1"/>
    <n v="21677.279999999999"/>
    <x v="0"/>
    <x v="0"/>
    <s v="R1012"/>
    <s v="Jul"/>
    <n v="1976"/>
    <s v="tier - 3"/>
    <s v="tier - 1"/>
    <s v="R1012"/>
    <s v="18-Jul-1976"/>
    <n v="46"/>
  </r>
  <r>
    <s v="Id462"/>
    <s v="Id462"/>
    <n v="1979"/>
    <s v="Sep"/>
    <n v="20"/>
    <n v="1"/>
    <n v="21771.34"/>
    <x v="0"/>
    <x v="0"/>
    <s v="R1024"/>
    <s v="Sep"/>
    <n v="1979"/>
    <s v="tier - 3"/>
    <s v="tier - 1"/>
    <s v="R1024"/>
    <s v="20-Sep-1979"/>
    <n v="43"/>
  </r>
  <r>
    <s v="Id461"/>
    <s v="Id461"/>
    <n v="1979"/>
    <s v="Sep"/>
    <n v="28"/>
    <n v="0"/>
    <n v="21774.32"/>
    <x v="0"/>
    <x v="1"/>
    <s v="R1012"/>
    <s v="Sep"/>
    <n v="1979"/>
    <s v="tier - 3"/>
    <s v="tier - 2"/>
    <s v="R1012"/>
    <s v="28-Sep-1979"/>
    <n v="43"/>
  </r>
  <r>
    <s v="Id460"/>
    <s v="Id460"/>
    <n v="1963"/>
    <s v="Aug"/>
    <n v="27"/>
    <n v="0"/>
    <n v="21797"/>
    <x v="0"/>
    <x v="0"/>
    <s v="R1011"/>
    <s v="Aug"/>
    <n v="1963"/>
    <s v="tier - 3"/>
    <s v="tier - 1"/>
    <s v="R1011"/>
    <s v="27-Aug-1963"/>
    <n v="59"/>
  </r>
  <r>
    <s v="Id46"/>
    <s v="Id46"/>
    <n v="1988"/>
    <s v="Jul"/>
    <n v="16"/>
    <n v="1"/>
    <n v="43943.88"/>
    <x v="2"/>
    <x v="0"/>
    <s v="R1012"/>
    <s v="Jul"/>
    <n v="1988"/>
    <s v="tier - 2"/>
    <s v="tier - 1"/>
    <s v="R1012"/>
    <s v="16-Jul-1988"/>
    <n v="34"/>
  </r>
  <r>
    <s v="Id459"/>
    <s v="Id459"/>
    <n v="1979"/>
    <s v="Aug"/>
    <n v="17"/>
    <n v="2"/>
    <n v="21880.82"/>
    <x v="0"/>
    <x v="0"/>
    <s v="R1012"/>
    <s v="Aug"/>
    <n v="1979"/>
    <s v="tier - 3"/>
    <s v="tier - 1"/>
    <s v="R1012"/>
    <s v="17-Aug-1979"/>
    <n v="43"/>
  </r>
  <r>
    <s v="Id458"/>
    <s v="Id458"/>
    <n v="2003"/>
    <s v="Sep"/>
    <n v="28"/>
    <n v="0"/>
    <n v="21882.400000000001"/>
    <x v="2"/>
    <x v="0"/>
    <s v="R1011"/>
    <s v="Sep"/>
    <n v="2003"/>
    <s v="tier - 2"/>
    <s v="tier - 1"/>
    <s v="R1011"/>
    <s v="28-Sep-2003"/>
    <n v="19"/>
  </r>
  <r>
    <s v="Id457"/>
    <s v="Id457"/>
    <n v="1975"/>
    <s v="Dec"/>
    <n v="19"/>
    <n v="1"/>
    <n v="21978.68"/>
    <x v="0"/>
    <x v="2"/>
    <s v="R1013"/>
    <s v="Dec"/>
    <n v="1975"/>
    <s v="tier - 3"/>
    <s v="tier - 3"/>
    <s v="R1013"/>
    <s v="19-Dec-1975"/>
    <n v="47"/>
  </r>
  <r>
    <s v="Id456"/>
    <s v="Id456"/>
    <n v="1989"/>
    <s v="Oct"/>
    <n v="14"/>
    <n v="0"/>
    <n v="21984.47"/>
    <x v="0"/>
    <x v="0"/>
    <s v="R1012"/>
    <s v="Oct"/>
    <n v="1989"/>
    <s v="tier - 3"/>
    <s v="tier - 1"/>
    <s v="R1012"/>
    <s v="14-Oct-1989"/>
    <n v="33"/>
  </r>
  <r>
    <s v="Id455"/>
    <s v="Id455"/>
    <n v="2001"/>
    <s v="Aug"/>
    <n v="28"/>
    <n v="0"/>
    <n v="22097.62"/>
    <x v="0"/>
    <x v="0"/>
    <s v="R1011"/>
    <s v="Aug"/>
    <n v="2001"/>
    <s v="tier - 3"/>
    <s v="tier - 1"/>
    <s v="R1011"/>
    <s v="28-Aug-2001"/>
    <n v="21"/>
  </r>
  <r>
    <s v="Id454"/>
    <s v="Id454"/>
    <n v="1980"/>
    <s v="Sep"/>
    <n v="12"/>
    <n v="0"/>
    <n v="22144.03"/>
    <x v="2"/>
    <x v="1"/>
    <s v="R1011"/>
    <s v="Sep"/>
    <n v="1980"/>
    <s v="tier - 2"/>
    <s v="tier - 2"/>
    <s v="R1011"/>
    <s v="12-Sep-1980"/>
    <n v="42"/>
  </r>
  <r>
    <s v="Id453"/>
    <s v="Id453"/>
    <n v="1965"/>
    <s v="Aug"/>
    <n v="24"/>
    <n v="1"/>
    <n v="22192.44"/>
    <x v="0"/>
    <x v="0"/>
    <s v="R1013"/>
    <s v="Aug"/>
    <n v="1965"/>
    <s v="tier - 3"/>
    <s v="tier - 1"/>
    <s v="R1013"/>
    <s v="24-Aug-1965"/>
    <n v="57"/>
  </r>
  <r>
    <s v="Id452"/>
    <s v="Id452"/>
    <n v="1971"/>
    <s v="Jun"/>
    <n v="16"/>
    <n v="1"/>
    <n v="22218.11"/>
    <x v="2"/>
    <x v="2"/>
    <s v="R1013"/>
    <s v="Jun"/>
    <n v="1971"/>
    <s v="tier - 2"/>
    <s v="tier - 3"/>
    <s v="R1013"/>
    <s v="16-Jun-1971"/>
    <n v="51"/>
  </r>
  <r>
    <s v="Id451"/>
    <s v="Id451"/>
    <n v="1982"/>
    <s v="Dec"/>
    <n v="27"/>
    <n v="1"/>
    <n v="22331.57"/>
    <x v="2"/>
    <x v="2"/>
    <s v="R1024"/>
    <s v="Dec"/>
    <n v="1982"/>
    <s v="tier - 2"/>
    <s v="tier - 3"/>
    <s v="R1024"/>
    <s v="27-Dec-1982"/>
    <n v="40"/>
  </r>
  <r>
    <s v="Id450"/>
    <s v="Id450"/>
    <n v="1999"/>
    <s v="Aug"/>
    <n v="26"/>
    <n v="2"/>
    <n v="22395.74"/>
    <x v="0"/>
    <x v="1"/>
    <s v="R1024"/>
    <s v="Aug"/>
    <n v="1999"/>
    <s v="tier - 3"/>
    <s v="tier - 2"/>
    <s v="R1024"/>
    <s v="26-Aug-1999"/>
    <n v="23"/>
  </r>
  <r>
    <s v="Id45"/>
    <s v="Id45"/>
    <n v="1975"/>
    <s v="Jun"/>
    <n v="1"/>
    <n v="2"/>
    <n v="44202.65"/>
    <x v="2"/>
    <x v="1"/>
    <s v="R1013"/>
    <s v="Jun"/>
    <n v="1975"/>
    <s v="tier - 2"/>
    <s v="tier - 2"/>
    <s v="R1013"/>
    <s v="1-Jun-1975"/>
    <n v="48"/>
  </r>
  <r>
    <s v="Id449"/>
    <s v="Id449"/>
    <n v="1966"/>
    <s v="Aug"/>
    <n v="18"/>
    <n v="0"/>
    <n v="22412.65"/>
    <x v="0"/>
    <x v="2"/>
    <s v="R1014"/>
    <s v="Aug"/>
    <n v="1966"/>
    <s v="tier - 3"/>
    <s v="tier - 3"/>
    <s v="R1014"/>
    <s v="18-Aug-1966"/>
    <n v="56"/>
  </r>
  <r>
    <s v="Id448"/>
    <s v="Id448"/>
    <n v="1983"/>
    <s v="Dec"/>
    <n v="21"/>
    <n v="1"/>
    <n v="22462.04"/>
    <x v="0"/>
    <x v="0"/>
    <s v="R1019"/>
    <s v="Dec"/>
    <n v="1983"/>
    <s v="tier - 3"/>
    <s v="tier - 1"/>
    <s v="R1019"/>
    <s v="21-Dec-1983"/>
    <n v="39"/>
  </r>
  <r>
    <s v="Id447"/>
    <s v="Id447"/>
    <n v="1979"/>
    <s v="Nov"/>
    <n v="14"/>
    <n v="2"/>
    <n v="22478.6"/>
    <x v="0"/>
    <x v="1"/>
    <s v="R1011"/>
    <s v="Nov"/>
    <n v="1979"/>
    <s v="tier - 3"/>
    <s v="tier - 2"/>
    <s v="R1011"/>
    <s v="14-Nov-1979"/>
    <n v="43"/>
  </r>
  <r>
    <s v="Id446"/>
    <s v="Id446"/>
    <n v="2003"/>
    <s v="Jul"/>
    <n v="25"/>
    <n v="2"/>
    <n v="22493.66"/>
    <x v="2"/>
    <x v="0"/>
    <s v="R1012"/>
    <s v="Jul"/>
    <n v="2003"/>
    <s v="tier - 2"/>
    <s v="tier - 1"/>
    <s v="R1012"/>
    <s v="25-Jul-2003"/>
    <n v="19"/>
  </r>
  <r>
    <s v="Id445"/>
    <s v="Id445"/>
    <n v="1970"/>
    <s v="Nov"/>
    <n v="9"/>
    <n v="0"/>
    <n v="23045.57"/>
    <x v="2"/>
    <x v="1"/>
    <s v="R1024"/>
    <s v="Nov"/>
    <n v="1970"/>
    <s v="tier - 2"/>
    <s v="tier - 2"/>
    <s v="R1024"/>
    <s v="9-Nov-1970"/>
    <n v="52"/>
  </r>
  <r>
    <s v="Id444"/>
    <s v="Id444"/>
    <n v="1975"/>
    <s v="Sep"/>
    <n v="9"/>
    <n v="0"/>
    <n v="23065.42"/>
    <x v="2"/>
    <x v="1"/>
    <s v="R1013"/>
    <s v="Sep"/>
    <n v="1975"/>
    <s v="tier - 2"/>
    <s v="tier - 2"/>
    <s v="R1013"/>
    <s v="9-Sep-1975"/>
    <n v="47"/>
  </r>
  <r>
    <s v="Id443"/>
    <s v="Id443"/>
    <n v="2003"/>
    <s v="Dec"/>
    <n v="14"/>
    <n v="0"/>
    <n v="23082.959999999999"/>
    <x v="2"/>
    <x v="1"/>
    <s v="R1011"/>
    <s v="Dec"/>
    <n v="2003"/>
    <s v="tier - 2"/>
    <s v="tier - 2"/>
    <s v="R1011"/>
    <s v="14-Dec-2003"/>
    <n v="19"/>
  </r>
  <r>
    <s v="Id442"/>
    <s v="Id442"/>
    <n v="1997"/>
    <s v="Aug"/>
    <n v="7"/>
    <n v="2"/>
    <n v="23241.47"/>
    <x v="2"/>
    <x v="2"/>
    <s v="R1018"/>
    <s v="Aug"/>
    <n v="1997"/>
    <s v="tier - 2"/>
    <s v="tier - 3"/>
    <s v="R1018"/>
    <s v="7-Aug-1997"/>
    <n v="25"/>
  </r>
  <r>
    <s v="Id441"/>
    <s v="Id441"/>
    <n v="1969"/>
    <s v="Nov"/>
    <n v="14"/>
    <n v="1"/>
    <n v="23244.79"/>
    <x v="2"/>
    <x v="2"/>
    <s v="R1013"/>
    <s v="Nov"/>
    <n v="1969"/>
    <s v="tier - 2"/>
    <s v="tier - 3"/>
    <s v="R1013"/>
    <s v="14-Nov-1969"/>
    <n v="53"/>
  </r>
  <r>
    <s v="Id440"/>
    <s v="Id440"/>
    <n v="1994"/>
    <s v="Oct"/>
    <n v="3"/>
    <n v="1"/>
    <n v="23288.93"/>
    <x v="2"/>
    <x v="2"/>
    <s v="R1024"/>
    <s v="Oct"/>
    <n v="1994"/>
    <s v="tier - 2"/>
    <s v="tier - 3"/>
    <s v="R1024"/>
    <s v="3-Oct-1994"/>
    <n v="28"/>
  </r>
  <r>
    <s v="Id44"/>
    <s v="Id44"/>
    <n v="1968"/>
    <s v="Nov"/>
    <n v="24"/>
    <n v="2"/>
    <n v="44260.75"/>
    <x v="2"/>
    <x v="0"/>
    <s v="R1013"/>
    <s v="Nov"/>
    <n v="1968"/>
    <s v="tier - 2"/>
    <s v="tier - 1"/>
    <s v="R1013"/>
    <s v="24-Nov-1968"/>
    <n v="54"/>
  </r>
  <r>
    <s v="Id439"/>
    <s v="Id439"/>
    <n v="1973"/>
    <s v="Oct"/>
    <n v="22"/>
    <n v="2"/>
    <n v="23306.55"/>
    <x v="2"/>
    <x v="1"/>
    <s v="R1011"/>
    <s v="Oct"/>
    <n v="1973"/>
    <s v="tier - 2"/>
    <s v="tier - 2"/>
    <s v="R1011"/>
    <s v="22-Oct-1973"/>
    <n v="49"/>
  </r>
  <r>
    <s v="Id438"/>
    <s v="Id438"/>
    <n v="1975"/>
    <s v="Nov"/>
    <n v="13"/>
    <n v="1"/>
    <n v="23401.31"/>
    <x v="2"/>
    <x v="2"/>
    <s v="R1024"/>
    <s v="Nov"/>
    <n v="1975"/>
    <s v="tier - 2"/>
    <s v="tier - 3"/>
    <s v="R1024"/>
    <s v="13-Nov-1975"/>
    <n v="47"/>
  </r>
  <r>
    <s v="Id437"/>
    <s v="Id437"/>
    <n v="1983"/>
    <s v="Aug"/>
    <n v="26"/>
    <n v="2"/>
    <n v="23563.02"/>
    <x v="2"/>
    <x v="1"/>
    <s v="R1013"/>
    <s v="Aug"/>
    <n v="1983"/>
    <s v="tier - 2"/>
    <s v="tier - 2"/>
    <s v="R1013"/>
    <s v="26-Aug-1983"/>
    <n v="39"/>
  </r>
  <r>
    <s v="Id436"/>
    <s v="Id436"/>
    <n v="1974"/>
    <s v="Jun"/>
    <n v="2"/>
    <n v="1"/>
    <n v="23568.27"/>
    <x v="2"/>
    <x v="1"/>
    <s v="R1011"/>
    <s v="Jun"/>
    <n v="1974"/>
    <s v="tier - 2"/>
    <s v="tier - 2"/>
    <s v="R1011"/>
    <s v="2-Jun-1974"/>
    <n v="49"/>
  </r>
  <r>
    <s v="Id435"/>
    <s v="Id435"/>
    <n v="1973"/>
    <s v="Jun"/>
    <n v="27"/>
    <n v="2"/>
    <n v="23807.24"/>
    <x v="2"/>
    <x v="2"/>
    <s v="R1012"/>
    <s v="Jun"/>
    <n v="1973"/>
    <s v="tier - 2"/>
    <s v="tier - 3"/>
    <s v="R1012"/>
    <s v="27-Jun-1973"/>
    <n v="49"/>
  </r>
  <r>
    <s v="Id434"/>
    <s v="Id434"/>
    <n v="1970"/>
    <s v="Aug"/>
    <n v="8"/>
    <n v="1"/>
    <n v="23887.66"/>
    <x v="2"/>
    <x v="2"/>
    <s v="R1012"/>
    <s v="Aug"/>
    <n v="1970"/>
    <s v="tier - 2"/>
    <s v="tier - 3"/>
    <s v="R1012"/>
    <s v="8-Aug-1970"/>
    <n v="52"/>
  </r>
  <r>
    <s v="Id433"/>
    <s v="Id433"/>
    <n v="1971"/>
    <s v="Jul"/>
    <n v="10"/>
    <n v="2"/>
    <n v="23967.38"/>
    <x v="2"/>
    <x v="1"/>
    <s v="R1012"/>
    <s v="Jul"/>
    <n v="1971"/>
    <s v="tier - 2"/>
    <s v="tier - 2"/>
    <s v="R1012"/>
    <s v="10-Jul-1971"/>
    <n v="51"/>
  </r>
  <r>
    <s v="Id432"/>
    <s v="Id432"/>
    <n v="2003"/>
    <s v="Dec"/>
    <n v="30"/>
    <n v="2"/>
    <n v="24059.68"/>
    <x v="2"/>
    <x v="1"/>
    <s v="R1012"/>
    <s v="Dec"/>
    <n v="2003"/>
    <s v="tier - 2"/>
    <s v="tier - 2"/>
    <s v="R1012"/>
    <s v="30-Dec-2003"/>
    <n v="19"/>
  </r>
  <r>
    <s v="Id431"/>
    <s v="Id431"/>
    <n v="1973"/>
    <s v="Jun"/>
    <n v="13"/>
    <n v="3"/>
    <n v="24106.91"/>
    <x v="2"/>
    <x v="1"/>
    <s v="R1024"/>
    <s v="Jun"/>
    <n v="1973"/>
    <s v="tier - 2"/>
    <s v="tier - 2"/>
    <s v="R1024"/>
    <s v="13-Jun-1973"/>
    <n v="49"/>
  </r>
  <r>
    <s v="Id430"/>
    <s v="Id430"/>
    <n v="1974"/>
    <s v="Sep"/>
    <n v="10"/>
    <n v="3"/>
    <n v="24180.93"/>
    <x v="2"/>
    <x v="0"/>
    <s v="R1013"/>
    <s v="Sep"/>
    <n v="1974"/>
    <s v="tier - 2"/>
    <s v="tier - 1"/>
    <s v="R1013"/>
    <s v="10-Sep-1974"/>
    <n v="48"/>
  </r>
  <r>
    <s v="Id43"/>
    <s v="Id43"/>
    <n v="1971"/>
    <s v="Oct"/>
    <n v="29"/>
    <n v="0"/>
    <n v="44400.41"/>
    <x v="2"/>
    <x v="1"/>
    <s v="R1013"/>
    <s v="Oct"/>
    <n v="1971"/>
    <s v="tier - 2"/>
    <s v="tier - 2"/>
    <s v="R1013"/>
    <s v="29-Oct-1971"/>
    <n v="51"/>
  </r>
  <r>
    <s v="Id429"/>
    <s v="Id429"/>
    <n v="1964"/>
    <s v="Dec"/>
    <n v="16"/>
    <n v="0"/>
    <n v="24227.34"/>
    <x v="2"/>
    <x v="0"/>
    <s v="R1013"/>
    <s v="Dec"/>
    <n v="1964"/>
    <s v="tier - 2"/>
    <s v="tier - 1"/>
    <s v="R1013"/>
    <s v="16-Dec-1964"/>
    <n v="58"/>
  </r>
  <r>
    <s v="Id428"/>
    <s v="Id428"/>
    <n v="2004"/>
    <s v="Aug"/>
    <n v="3"/>
    <n v="0"/>
    <n v="24294.02"/>
    <x v="2"/>
    <x v="0"/>
    <s v="R1011"/>
    <s v="Aug"/>
    <n v="2004"/>
    <s v="tier - 2"/>
    <s v="tier - 1"/>
    <s v="R1011"/>
    <s v="3-Aug-2004"/>
    <n v="18"/>
  </r>
  <r>
    <s v="Id427"/>
    <s v="Id427"/>
    <n v="1999"/>
    <s v="Oct"/>
    <n v="7"/>
    <n v="0"/>
    <n v="24387.74"/>
    <x v="2"/>
    <x v="0"/>
    <s v="R1011"/>
    <s v="Oct"/>
    <n v="1999"/>
    <s v="tier - 2"/>
    <s v="tier - 1"/>
    <s v="R1011"/>
    <s v="7-Oct-1999"/>
    <n v="23"/>
  </r>
  <r>
    <s v="Id426"/>
    <s v="Id426"/>
    <n v="1970"/>
    <s v="Nov"/>
    <n v="30"/>
    <n v="0"/>
    <n v="24393.62"/>
    <x v="2"/>
    <x v="2"/>
    <s v="R1012"/>
    <s v="Nov"/>
    <n v="1970"/>
    <s v="tier - 2"/>
    <s v="tier - 3"/>
    <s v="R1012"/>
    <s v="30-Nov-1970"/>
    <n v="52"/>
  </r>
  <r>
    <s v="Id425"/>
    <s v="Id425"/>
    <n v="1968"/>
    <s v="Jul"/>
    <n v="6"/>
    <n v="0"/>
    <n v="24476.48"/>
    <x v="2"/>
    <x v="1"/>
    <s v="R1012"/>
    <s v="Jul"/>
    <n v="1968"/>
    <s v="tier - 2"/>
    <s v="tier - 2"/>
    <s v="R1012"/>
    <s v="6-Jul-1968"/>
    <n v="54"/>
  </r>
  <r>
    <s v="Id424"/>
    <s v="Id424"/>
    <n v="1961"/>
    <s v="Oct"/>
    <n v="21"/>
    <n v="0"/>
    <n v="24513.09"/>
    <x v="2"/>
    <x v="1"/>
    <s v="R1013"/>
    <s v="Oct"/>
    <n v="1961"/>
    <s v="tier - 2"/>
    <s v="tier - 2"/>
    <s v="R1013"/>
    <s v="21-Oct-1961"/>
    <n v="61"/>
  </r>
  <r>
    <s v="Id423"/>
    <s v="Id423"/>
    <n v="1972"/>
    <s v="Sep"/>
    <n v="14"/>
    <n v="1"/>
    <n v="24520.26"/>
    <x v="2"/>
    <x v="2"/>
    <s v="R1011"/>
    <s v="Sep"/>
    <n v="1972"/>
    <s v="tier - 2"/>
    <s v="tier - 3"/>
    <s v="R1011"/>
    <s v="14-Sep-1972"/>
    <n v="50"/>
  </r>
  <r>
    <s v="Id422"/>
    <s v="Id422"/>
    <n v="1975"/>
    <s v="Jun"/>
    <n v="13"/>
    <n v="2"/>
    <n v="24535.7"/>
    <x v="2"/>
    <x v="1"/>
    <s v="R1012"/>
    <s v="Jun"/>
    <n v="1975"/>
    <s v="tier - 2"/>
    <s v="tier - 2"/>
    <s v="R1012"/>
    <s v="13-Jun-1975"/>
    <n v="47"/>
  </r>
  <r>
    <s v="Id421"/>
    <s v="Id421"/>
    <n v="1976"/>
    <s v="Oct"/>
    <n v="12"/>
    <n v="0"/>
    <n v="24603.05"/>
    <x v="2"/>
    <x v="1"/>
    <s v="R1011"/>
    <s v="Oct"/>
    <n v="1976"/>
    <s v="tier - 2"/>
    <s v="tier - 2"/>
    <s v="R1011"/>
    <s v="12-Oct-1976"/>
    <n v="46"/>
  </r>
  <r>
    <s v="Id420"/>
    <s v="Id420"/>
    <n v="1970"/>
    <s v="Jun"/>
    <n v="12"/>
    <n v="2"/>
    <n v="24667.42"/>
    <x v="2"/>
    <x v="2"/>
    <s v="R1013"/>
    <s v="Jun"/>
    <n v="1970"/>
    <s v="tier - 2"/>
    <s v="tier - 3"/>
    <s v="R1013"/>
    <s v="12-Jun-1970"/>
    <n v="52"/>
  </r>
  <r>
    <s v="Id42"/>
    <s v="Id42"/>
    <n v="1967"/>
    <s v="Sep"/>
    <n v="14"/>
    <n v="0"/>
    <n v="44423.8"/>
    <x v="2"/>
    <x v="2"/>
    <s v="R1013"/>
    <s v="Sep"/>
    <n v="1967"/>
    <s v="tier - 2"/>
    <s v="tier - 3"/>
    <s v="R1013"/>
    <s v="14-Sep-1967"/>
    <n v="55"/>
  </r>
  <r>
    <s v="Id419"/>
    <s v="Id419"/>
    <n v="1996"/>
    <s v="Aug"/>
    <n v="28"/>
    <n v="4"/>
    <n v="24671.66"/>
    <x v="2"/>
    <x v="0"/>
    <s v="R1024"/>
    <s v="Aug"/>
    <n v="1996"/>
    <s v="tier - 2"/>
    <s v="tier - 1"/>
    <s v="R1024"/>
    <s v="28-Aug-1996"/>
    <n v="26"/>
  </r>
  <r>
    <s v="Id418"/>
    <s v="Id418"/>
    <n v="1992"/>
    <s v="Oct"/>
    <n v="11"/>
    <n v="0"/>
    <n v="24795.040000000001"/>
    <x v="2"/>
    <x v="2"/>
    <s v="R1011"/>
    <s v="Oct"/>
    <n v="1992"/>
    <s v="tier - 2"/>
    <s v="tier - 3"/>
    <s v="R1011"/>
    <s v="11-Oct-1992"/>
    <n v="30"/>
  </r>
  <r>
    <s v="Id417"/>
    <s v="Id417"/>
    <n v="1994"/>
    <s v="Sep"/>
    <n v="9"/>
    <n v="0"/>
    <n v="24817.25"/>
    <x v="2"/>
    <x v="1"/>
    <s v="R1011"/>
    <s v="Sep"/>
    <n v="1994"/>
    <s v="tier - 2"/>
    <s v="tier - 2"/>
    <s v="R1011"/>
    <s v="9-Sep-1994"/>
    <n v="28"/>
  </r>
  <r>
    <s v="Id416"/>
    <s v="Id416"/>
    <n v="1995"/>
    <s v="Jun"/>
    <n v="10"/>
    <n v="0"/>
    <n v="24863.25"/>
    <x v="2"/>
    <x v="2"/>
    <s v="R1011"/>
    <s v="Jun"/>
    <n v="1995"/>
    <s v="tier - 2"/>
    <s v="tier - 3"/>
    <s v="R1011"/>
    <s v="10-Jun-1995"/>
    <n v="27"/>
  </r>
  <r>
    <s v="Id415"/>
    <s v="Id415"/>
    <n v="1970"/>
    <s v="Nov"/>
    <n v="26"/>
    <n v="3"/>
    <n v="24869.84"/>
    <x v="2"/>
    <x v="1"/>
    <s v="R1016"/>
    <s v="Nov"/>
    <n v="1970"/>
    <s v="tier - 2"/>
    <s v="tier - 2"/>
    <s v="R1016"/>
    <s v="26-Nov-1970"/>
    <n v="52"/>
  </r>
  <r>
    <s v="Id414"/>
    <s v="Id414"/>
    <n v="1969"/>
    <s v="Jul"/>
    <n v="23"/>
    <n v="3"/>
    <n v="24873.38"/>
    <x v="2"/>
    <x v="0"/>
    <s v="R1024"/>
    <s v="Jul"/>
    <n v="1969"/>
    <s v="tier - 2"/>
    <s v="tier - 1"/>
    <s v="R1024"/>
    <s v="23-Jul-1969"/>
    <n v="53"/>
  </r>
  <r>
    <s v="Id413"/>
    <s v="Id413"/>
    <n v="1987"/>
    <s v="Jun"/>
    <n v="14"/>
    <n v="2"/>
    <n v="24915.05"/>
    <x v="2"/>
    <x v="0"/>
    <s v="R1024"/>
    <s v="Jun"/>
    <n v="1987"/>
    <s v="tier - 2"/>
    <s v="tier - 1"/>
    <s v="R1024"/>
    <s v="14-Jun-1987"/>
    <n v="35"/>
  </r>
  <r>
    <s v="Id412"/>
    <s v="Id412"/>
    <n v="1975"/>
    <s v="Nov"/>
    <n v="14"/>
    <n v="3"/>
    <n v="24915.22"/>
    <x v="2"/>
    <x v="2"/>
    <s v="R1012"/>
    <s v="Nov"/>
    <n v="1975"/>
    <s v="tier - 2"/>
    <s v="tier - 3"/>
    <s v="R1012"/>
    <s v="14-Nov-1975"/>
    <n v="47"/>
  </r>
  <r>
    <s v="Id411"/>
    <s v="Id411"/>
    <n v="1995"/>
    <s v="Dec"/>
    <n v="4"/>
    <n v="0"/>
    <n v="25075.97"/>
    <x v="2"/>
    <x v="1"/>
    <s v="R1011"/>
    <s v="Dec"/>
    <n v="1995"/>
    <s v="tier - 2"/>
    <s v="tier - 2"/>
    <s v="R1011"/>
    <s v="4-Dec-1995"/>
    <n v="27"/>
  </r>
  <r>
    <s v="Id410"/>
    <s v="Id410"/>
    <n v="1998"/>
    <s v="Jun"/>
    <n v="14"/>
    <n v="0"/>
    <n v="25081.77"/>
    <x v="2"/>
    <x v="1"/>
    <s v="R1013"/>
    <s v="Jun"/>
    <n v="1998"/>
    <s v="tier - 2"/>
    <s v="tier - 2"/>
    <s v="R1013"/>
    <s v="14-Jun-1998"/>
    <n v="24"/>
  </r>
  <r>
    <s v="Id41"/>
    <s v="Id41"/>
    <n v="2000"/>
    <s v="Aug"/>
    <n v="2"/>
    <n v="1"/>
    <n v="44501.4"/>
    <x v="2"/>
    <x v="2"/>
    <s v="R1013"/>
    <s v="Aug"/>
    <n v="2000"/>
    <s v="tier - 2"/>
    <s v="tier - 3"/>
    <s v="R1013"/>
    <s v="2-Aug-2000"/>
    <n v="22"/>
  </r>
  <r>
    <s v="Id409"/>
    <s v="Id409"/>
    <n v="1998"/>
    <s v="Nov"/>
    <n v="24"/>
    <n v="0"/>
    <n v="25127.22"/>
    <x v="2"/>
    <x v="2"/>
    <s v="R1011"/>
    <s v="Nov"/>
    <n v="1998"/>
    <s v="tier - 2"/>
    <s v="tier - 3"/>
    <s v="R1011"/>
    <s v="24-Nov-1998"/>
    <n v="24"/>
  </r>
  <r>
    <s v="Id408"/>
    <s v="Id408"/>
    <n v="1975"/>
    <s v="Dec"/>
    <n v="14"/>
    <n v="3"/>
    <n v="25309.49"/>
    <x v="2"/>
    <x v="0"/>
    <s v="R1011"/>
    <s v="Dec"/>
    <n v="1975"/>
    <s v="tier - 2"/>
    <s v="tier - 1"/>
    <s v="R1011"/>
    <s v="14-Dec-1975"/>
    <n v="47"/>
  </r>
  <r>
    <s v="Id407"/>
    <s v="Id407"/>
    <n v="1972"/>
    <s v="Sep"/>
    <n v="26"/>
    <n v="2"/>
    <n v="25333.33"/>
    <x v="2"/>
    <x v="1"/>
    <s v="R1017"/>
    <s v="Sep"/>
    <n v="1972"/>
    <s v="tier - 2"/>
    <s v="tier - 2"/>
    <s v="R1017"/>
    <s v="26-Sep-1972"/>
    <n v="50"/>
  </r>
  <r>
    <s v="Id406"/>
    <s v="Id406"/>
    <n v="1968"/>
    <s v="Aug"/>
    <n v="22"/>
    <n v="3"/>
    <n v="25382.3"/>
    <x v="2"/>
    <x v="1"/>
    <s v="R1011"/>
    <s v="Aug"/>
    <n v="1968"/>
    <s v="tier - 2"/>
    <s v="tier - 2"/>
    <s v="R1011"/>
    <s v="22-Aug-1968"/>
    <n v="54"/>
  </r>
  <r>
    <s v="Id405"/>
    <s v="Id405"/>
    <n v="1968"/>
    <s v="Dec"/>
    <n v="11"/>
    <n v="1"/>
    <n v="25517.11"/>
    <x v="2"/>
    <x v="2"/>
    <s v="R1017"/>
    <s v="Dec"/>
    <n v="1968"/>
    <s v="tier - 2"/>
    <s v="tier - 3"/>
    <s v="R1017"/>
    <s v="11-Dec-1968"/>
    <n v="54"/>
  </r>
  <r>
    <s v="Id404"/>
    <s v="Id404"/>
    <n v="2001"/>
    <s v="Aug"/>
    <n v="2"/>
    <n v="0"/>
    <n v="25648.98"/>
    <x v="2"/>
    <x v="0"/>
    <s v="R1011"/>
    <s v="Aug"/>
    <n v="2001"/>
    <s v="tier - 2"/>
    <s v="tier - 1"/>
    <s v="R1011"/>
    <s v="2-Aug-2001"/>
    <n v="21"/>
  </r>
  <r>
    <s v="Id403"/>
    <s v="Id403"/>
    <n v="1972"/>
    <s v="Jul"/>
    <n v="17"/>
    <n v="0"/>
    <n v="25656.58"/>
    <x v="2"/>
    <x v="2"/>
    <s v="R1024"/>
    <s v="Jul"/>
    <n v="1972"/>
    <s v="tier - 2"/>
    <s v="tier - 3"/>
    <s v="R1024"/>
    <s v="17-Jul-1972"/>
    <n v="50"/>
  </r>
  <r>
    <s v="Id402"/>
    <s v="Id402"/>
    <n v="1963"/>
    <s v="Aug"/>
    <n v="21"/>
    <n v="0"/>
    <n v="25678.78"/>
    <x v="2"/>
    <x v="2"/>
    <s v="R1012"/>
    <s v="Aug"/>
    <n v="1963"/>
    <s v="tier - 2"/>
    <s v="tier - 3"/>
    <s v="R1012"/>
    <s v="21-Aug-1963"/>
    <n v="59"/>
  </r>
  <r>
    <s v="Id401"/>
    <s v="Id401"/>
    <n v="1970"/>
    <s v="Dec"/>
    <n v="3"/>
    <n v="3"/>
    <n v="25992.82"/>
    <x v="2"/>
    <x v="1"/>
    <s v="R1013"/>
    <s v="Dec"/>
    <n v="1970"/>
    <s v="tier - 2"/>
    <s v="tier - 2"/>
    <s v="R1013"/>
    <s v="3-Dec-1970"/>
    <n v="52"/>
  </r>
  <r>
    <s v="Id400"/>
    <s v="Id400"/>
    <n v="2001"/>
    <s v="Jun"/>
    <n v="5"/>
    <n v="2"/>
    <n v="26018.95"/>
    <x v="2"/>
    <x v="1"/>
    <s v="R1012"/>
    <s v="Jun"/>
    <n v="2001"/>
    <s v="tier - 2"/>
    <s v="tier - 2"/>
    <s v="R1012"/>
    <s v="5-Jun-2001"/>
    <n v="22"/>
  </r>
  <r>
    <s v="Id40"/>
    <s v="Id40"/>
    <n v="1993"/>
    <s v="Oct"/>
    <n v="11"/>
    <n v="2"/>
    <n v="44585.46"/>
    <x v="2"/>
    <x v="1"/>
    <s v="R1011"/>
    <s v="Oct"/>
    <n v="1993"/>
    <s v="tier - 2"/>
    <s v="tier - 2"/>
    <s v="R1011"/>
    <s v="11-Oct-1993"/>
    <n v="29"/>
  </r>
  <r>
    <s v="Id4"/>
    <s v="Id4"/>
    <n v="1991"/>
    <s v="Jun"/>
    <n v="6"/>
    <n v="1"/>
    <n v="58571.07"/>
    <x v="1"/>
    <x v="2"/>
    <s v="R1024"/>
    <s v="Jun"/>
    <n v="1991"/>
    <s v="tier - 1"/>
    <s v="tier - 3"/>
    <s v="R1024"/>
    <s v="6-Jun-1991"/>
    <n v="32"/>
  </r>
  <r>
    <s v="Id399"/>
    <s v="Id399"/>
    <n v="2000"/>
    <s v="Dec"/>
    <n v="26"/>
    <n v="0"/>
    <n v="26026.97"/>
    <x v="2"/>
    <x v="2"/>
    <s v="R1011"/>
    <s v="Dec"/>
    <n v="2000"/>
    <s v="tier - 2"/>
    <s v="tier - 3"/>
    <s v="R1011"/>
    <s v="26-Dec-2000"/>
    <n v="22"/>
  </r>
  <r>
    <s v="Id398"/>
    <s v="Id398"/>
    <n v="1966"/>
    <s v="Jul"/>
    <n v="9"/>
    <n v="1"/>
    <n v="26109.33"/>
    <x v="2"/>
    <x v="2"/>
    <s v="R1012"/>
    <s v="Jul"/>
    <n v="1966"/>
    <s v="tier - 2"/>
    <s v="tier - 3"/>
    <s v="R1012"/>
    <s v="9-Jul-1966"/>
    <n v="56"/>
  </r>
  <r>
    <s v="Id397"/>
    <s v="Id397"/>
    <n v="2002"/>
    <s v="Oct"/>
    <n v="11"/>
    <n v="0"/>
    <n v="26125.67"/>
    <x v="2"/>
    <x v="0"/>
    <s v="R1013"/>
    <s v="Oct"/>
    <n v="2002"/>
    <s v="tier - 2"/>
    <s v="tier - 1"/>
    <s v="R1013"/>
    <s v="11-Oct-2002"/>
    <n v="20"/>
  </r>
  <r>
    <s v="Id396"/>
    <s v="Id396"/>
    <n v="1973"/>
    <s v="Jul"/>
    <n v="7"/>
    <n v="1"/>
    <n v="26140.36"/>
    <x v="2"/>
    <x v="2"/>
    <s v="R1011"/>
    <s v="Jul"/>
    <n v="1973"/>
    <s v="tier - 2"/>
    <s v="tier - 3"/>
    <s v="R1011"/>
    <s v="7-Jul-1973"/>
    <n v="49"/>
  </r>
  <r>
    <s v="Id395"/>
    <s v="Id395"/>
    <n v="1975"/>
    <s v="Jun"/>
    <n v="4"/>
    <n v="1"/>
    <n v="26236.58"/>
    <x v="2"/>
    <x v="0"/>
    <s v="R1011"/>
    <s v="Jun"/>
    <n v="1975"/>
    <s v="tier - 2"/>
    <s v="tier - 1"/>
    <s v="R1011"/>
    <s v="4-Jun-1975"/>
    <n v="48"/>
  </r>
  <r>
    <s v="Id394"/>
    <s v="Id394"/>
    <n v="2004"/>
    <s v="Dec"/>
    <n v="5"/>
    <n v="0"/>
    <n v="26316.59"/>
    <x v="2"/>
    <x v="2"/>
    <s v="R1011"/>
    <s v="Dec"/>
    <n v="2004"/>
    <s v="tier - 2"/>
    <s v="tier - 3"/>
    <s v="R1011"/>
    <s v="5-Dec-2004"/>
    <n v="18"/>
  </r>
  <r>
    <s v="Id393"/>
    <s v="Id393"/>
    <n v="1974"/>
    <s v="Sep"/>
    <n v="21"/>
    <n v="1"/>
    <n v="26392.26"/>
    <x v="2"/>
    <x v="1"/>
    <s v="R1024"/>
    <s v="Sep"/>
    <n v="1974"/>
    <s v="tier - 2"/>
    <s v="tier - 2"/>
    <s v="R1024"/>
    <s v="21-Sep-1974"/>
    <n v="48"/>
  </r>
  <r>
    <s v="Id392"/>
    <s v="Id392"/>
    <n v="1970"/>
    <s v="Aug"/>
    <n v="27"/>
    <n v="2"/>
    <n v="26467.1"/>
    <x v="2"/>
    <x v="2"/>
    <s v="R1012"/>
    <s v="Aug"/>
    <n v="1970"/>
    <s v="tier - 2"/>
    <s v="tier - 3"/>
    <s v="R1012"/>
    <s v="27-Aug-1970"/>
    <n v="52"/>
  </r>
  <r>
    <s v="Id391"/>
    <s v="Id391"/>
    <n v="2004"/>
    <s v="Sep"/>
    <n v="5"/>
    <n v="0"/>
    <n v="26479.4"/>
    <x v="2"/>
    <x v="1"/>
    <s v="R1011"/>
    <s v="Sep"/>
    <n v="2004"/>
    <s v="tier - 2"/>
    <s v="tier - 2"/>
    <s v="R1011"/>
    <s v="5-Sep-2004"/>
    <n v="18"/>
  </r>
  <r>
    <s v="Id390"/>
    <s v="Id390"/>
    <n v="1988"/>
    <s v="Jul"/>
    <n v="22"/>
    <n v="3"/>
    <n v="26607.89"/>
    <x v="2"/>
    <x v="0"/>
    <s v="R1011"/>
    <s v="Jul"/>
    <n v="1988"/>
    <s v="tier - 2"/>
    <s v="tier - 1"/>
    <s v="R1011"/>
    <s v="22-Jul-1988"/>
    <n v="34"/>
  </r>
  <r>
    <s v="Id39"/>
    <s v="Id39"/>
    <n v="1971"/>
    <s v="Aug"/>
    <n v="13"/>
    <n v="2"/>
    <n v="44641.2"/>
    <x v="2"/>
    <x v="2"/>
    <s v="R1024"/>
    <s v="Aug"/>
    <n v="1971"/>
    <s v="tier - 2"/>
    <s v="tier - 3"/>
    <s v="R1024"/>
    <s v="13-Aug-1971"/>
    <n v="51"/>
  </r>
  <r>
    <s v="Id389"/>
    <s v="Id389"/>
    <n v="1991"/>
    <s v="Aug"/>
    <n v="22"/>
    <n v="3"/>
    <n v="26912.560000000001"/>
    <x v="2"/>
    <x v="1"/>
    <s v="R1011"/>
    <s v="Aug"/>
    <n v="1991"/>
    <s v="tier - 2"/>
    <s v="tier - 2"/>
    <s v="R1011"/>
    <s v="22-Aug-1991"/>
    <n v="31"/>
  </r>
  <r>
    <s v="Id388"/>
    <s v="Id388"/>
    <n v="1958"/>
    <s v="Dec"/>
    <n v="25"/>
    <n v="0"/>
    <n v="26926.51"/>
    <x v="2"/>
    <x v="0"/>
    <s v="R1013"/>
    <s v="Dec"/>
    <n v="1958"/>
    <s v="tier - 2"/>
    <s v="tier - 1"/>
    <s v="R1013"/>
    <s v="25-Dec-1958"/>
    <n v="64"/>
  </r>
  <r>
    <s v="Id387"/>
    <s v="Id387"/>
    <n v="2002"/>
    <s v="Jun"/>
    <n v="17"/>
    <n v="0"/>
    <n v="26927.69"/>
    <x v="2"/>
    <x v="1"/>
    <s v="R1011"/>
    <s v="Jun"/>
    <n v="2002"/>
    <s v="tier - 2"/>
    <s v="tier - 2"/>
    <s v="R1011"/>
    <s v="17-Jun-2002"/>
    <n v="20"/>
  </r>
  <r>
    <s v="Id386"/>
    <s v="Id386"/>
    <n v="2000"/>
    <s v="Nov"/>
    <n v="9"/>
    <n v="0"/>
    <n v="26936.98"/>
    <x v="2"/>
    <x v="2"/>
    <s v="R1011"/>
    <s v="Nov"/>
    <n v="2000"/>
    <s v="tier - 2"/>
    <s v="tier - 3"/>
    <s v="R1011"/>
    <s v="9-Nov-2000"/>
    <n v="22"/>
  </r>
  <r>
    <s v="Id385"/>
    <s v="Id385"/>
    <n v="1960"/>
    <s v="Jul"/>
    <n v="9"/>
    <n v="1"/>
    <n v="27000.98"/>
    <x v="2"/>
    <x v="1"/>
    <s v="R1013"/>
    <s v="Jul"/>
    <n v="1960"/>
    <s v="tier - 2"/>
    <s v="tier - 2"/>
    <s v="R1013"/>
    <s v="9-Jul-1960"/>
    <n v="62"/>
  </r>
  <r>
    <s v="Id384"/>
    <s v="Id384"/>
    <n v="1958"/>
    <s v="Jun"/>
    <n v="30"/>
    <n v="0"/>
    <n v="27037.91"/>
    <x v="2"/>
    <x v="1"/>
    <s v="R1013"/>
    <s v="Jun"/>
    <n v="1958"/>
    <s v="tier - 2"/>
    <s v="tier - 2"/>
    <s v="R1013"/>
    <s v="30-Jun-1958"/>
    <n v="64"/>
  </r>
  <r>
    <s v="Id383"/>
    <s v="Id383"/>
    <n v="1994"/>
    <s v="Jul"/>
    <n v="2"/>
    <n v="0"/>
    <n v="27080.639999999999"/>
    <x v="2"/>
    <x v="1"/>
    <s v="R1011"/>
    <s v="Jul"/>
    <n v="1994"/>
    <s v="tier - 2"/>
    <s v="tier - 2"/>
    <s v="R1011"/>
    <s v="2-Jul-1994"/>
    <n v="28"/>
  </r>
  <r>
    <s v="Id382"/>
    <s v="Id382"/>
    <n v="1990"/>
    <s v="Dec"/>
    <n v="13"/>
    <n v="3"/>
    <n v="27092.38"/>
    <x v="2"/>
    <x v="2"/>
    <s v="R1011"/>
    <s v="Dec"/>
    <n v="1990"/>
    <s v="tier - 2"/>
    <s v="tier - 3"/>
    <s v="R1011"/>
    <s v="13-Dec-1990"/>
    <n v="32"/>
  </r>
  <r>
    <s v="Id381"/>
    <s v="Id381"/>
    <n v="1970"/>
    <s v="Oct"/>
    <n v="2"/>
    <n v="0"/>
    <n v="27117.99"/>
    <x v="2"/>
    <x v="1"/>
    <s v="R1013"/>
    <s v="Oct"/>
    <n v="1970"/>
    <s v="tier - 2"/>
    <s v="tier - 2"/>
    <s v="R1013"/>
    <s v="2-Oct-1970"/>
    <n v="52"/>
  </r>
  <r>
    <s v="Id380"/>
    <s v="Id380"/>
    <n v="1965"/>
    <s v="Dec"/>
    <n v="21"/>
    <n v="0"/>
    <n v="27218.44"/>
    <x v="2"/>
    <x v="0"/>
    <s v="R1017"/>
    <s v="Dec"/>
    <n v="1965"/>
    <s v="tier - 2"/>
    <s v="tier - 1"/>
    <s v="R1017"/>
    <s v="21-Dec-1965"/>
    <n v="57"/>
  </r>
  <r>
    <s v="Id38"/>
    <s v="Id38"/>
    <n v="1962"/>
    <s v="Dec"/>
    <n v="17"/>
    <n v="0"/>
    <n v="45008.959999999999"/>
    <x v="2"/>
    <x v="1"/>
    <s v="R1013"/>
    <s v="Dec"/>
    <n v="1962"/>
    <s v="tier - 2"/>
    <s v="tier - 2"/>
    <s v="R1013"/>
    <s v="17-Dec-1962"/>
    <n v="60"/>
  </r>
  <r>
    <s v="Id379"/>
    <s v="Id379"/>
    <n v="1999"/>
    <s v="Dec"/>
    <n v="2"/>
    <n v="0"/>
    <n v="27236.959999999999"/>
    <x v="2"/>
    <x v="0"/>
    <s v="R1011"/>
    <s v="Dec"/>
    <n v="1999"/>
    <s v="tier - 2"/>
    <s v="tier - 1"/>
    <s v="R1011"/>
    <s v="2-Dec-1999"/>
    <n v="23"/>
  </r>
  <r>
    <s v="Id378"/>
    <s v="Id378"/>
    <n v="1968"/>
    <s v="Jun"/>
    <n v="6"/>
    <n v="3"/>
    <n v="27322.73"/>
    <x v="2"/>
    <x v="1"/>
    <s v="R1013"/>
    <s v="Jun"/>
    <n v="1968"/>
    <s v="tier - 2"/>
    <s v="tier - 2"/>
    <s v="R1013"/>
    <s v="6-Jun-1968"/>
    <n v="55"/>
  </r>
  <r>
    <s v="Id377"/>
    <s v="Id377"/>
    <n v="1969"/>
    <s v="Oct"/>
    <n v="16"/>
    <n v="0"/>
    <n v="27346.04"/>
    <x v="2"/>
    <x v="1"/>
    <s v="R1013"/>
    <s v="Oct"/>
    <n v="1969"/>
    <s v="tier - 2"/>
    <s v="tier - 2"/>
    <s v="R1013"/>
    <s v="16-Oct-1969"/>
    <n v="53"/>
  </r>
  <r>
    <s v="Id376"/>
    <s v="Id376"/>
    <n v="1988"/>
    <s v="Sep"/>
    <n v="15"/>
    <n v="2"/>
    <n v="27375.9"/>
    <x v="2"/>
    <x v="2"/>
    <s v="R1015"/>
    <s v="Sep"/>
    <n v="1988"/>
    <s v="tier - 2"/>
    <s v="tier - 3"/>
    <s v="R1015"/>
    <s v="15-Sep-1988"/>
    <n v="34"/>
  </r>
  <r>
    <s v="Id375"/>
    <s v="Id375"/>
    <n v="1985"/>
    <s v="Dec"/>
    <n v="5"/>
    <n v="3"/>
    <n v="27432.73"/>
    <x v="2"/>
    <x v="0"/>
    <s v="R1011"/>
    <s v="Dec"/>
    <n v="1985"/>
    <s v="tier - 2"/>
    <s v="tier - 1"/>
    <s v="R1011"/>
    <s v="5-Dec-1985"/>
    <n v="37"/>
  </r>
  <r>
    <s v="Id374"/>
    <s v="Id374"/>
    <n v="1981"/>
    <s v="Oct"/>
    <n v="3"/>
    <n v="1"/>
    <n v="27495.59"/>
    <x v="2"/>
    <x v="0"/>
    <s v="R1011"/>
    <s v="Oct"/>
    <n v="1981"/>
    <s v="tier - 2"/>
    <s v="tier - 1"/>
    <s v="R1011"/>
    <s v="3-Oct-1981"/>
    <n v="41"/>
  </r>
  <r>
    <s v="Id373"/>
    <s v="Id373"/>
    <n v="1965"/>
    <s v="Oct"/>
    <n v="19"/>
    <n v="0"/>
    <n v="27533.91"/>
    <x v="2"/>
    <x v="2"/>
    <s v="R1013"/>
    <s v="Oct"/>
    <n v="1965"/>
    <s v="tier - 2"/>
    <s v="tier - 3"/>
    <s v="R1013"/>
    <s v="19-Oct-1965"/>
    <n v="57"/>
  </r>
  <r>
    <s v="Id372"/>
    <s v="Id372"/>
    <n v="1984"/>
    <s v="Jul"/>
    <n v="22"/>
    <n v="3"/>
    <n v="27534.53"/>
    <x v="2"/>
    <x v="1"/>
    <s v="R1011"/>
    <s v="Jul"/>
    <n v="1984"/>
    <s v="tier - 2"/>
    <s v="tier - 2"/>
    <s v="R1011"/>
    <s v="22-Jul-1984"/>
    <n v="38"/>
  </r>
  <r>
    <s v="Id371"/>
    <s v="Id371"/>
    <n v="1985"/>
    <s v="Nov"/>
    <n v="6"/>
    <n v="3"/>
    <n v="27598.93"/>
    <x v="2"/>
    <x v="0"/>
    <s v="R1011"/>
    <s v="Nov"/>
    <n v="1985"/>
    <s v="tier - 2"/>
    <s v="tier - 1"/>
    <s v="R1011"/>
    <s v="6-Nov-1985"/>
    <n v="37"/>
  </r>
  <r>
    <s v="Id370"/>
    <s v="Id370"/>
    <n v="1992"/>
    <s v="Jun"/>
    <n v="11"/>
    <n v="0"/>
    <n v="27614.71"/>
    <x v="2"/>
    <x v="2"/>
    <s v="R1011"/>
    <s v="Jun"/>
    <n v="1992"/>
    <s v="tier - 2"/>
    <s v="tier - 3"/>
    <s v="R1011"/>
    <s v="11-Jun-1992"/>
    <n v="30"/>
  </r>
  <r>
    <s v="Id37"/>
    <s v="Id37"/>
    <n v="1974"/>
    <s v="Aug"/>
    <n v="9"/>
    <n v="2"/>
    <n v="45702.02"/>
    <x v="2"/>
    <x v="1"/>
    <s v="R1012"/>
    <s v="Aug"/>
    <n v="1974"/>
    <s v="tier - 2"/>
    <s v="tier - 2"/>
    <s v="R1012"/>
    <s v="9-Aug-1974"/>
    <n v="48"/>
  </r>
  <r>
    <s v="Id369"/>
    <s v="Id369"/>
    <n v="1997"/>
    <s v="Sep"/>
    <n v="9"/>
    <n v="0"/>
    <n v="27619.360000000001"/>
    <x v="2"/>
    <x v="2"/>
    <s v="R1011"/>
    <s v="Sep"/>
    <n v="1997"/>
    <s v="tier - 2"/>
    <s v="tier - 3"/>
    <s v="R1011"/>
    <s v="9-Sep-1997"/>
    <n v="25"/>
  </r>
  <r>
    <s v="Id368"/>
    <s v="Id368"/>
    <n v="1997"/>
    <s v="Oct"/>
    <n v="7"/>
    <n v="0"/>
    <n v="27625.17"/>
    <x v="1"/>
    <x v="0"/>
    <s v="R1011"/>
    <s v="Oct"/>
    <n v="1997"/>
    <s v="tier - 1"/>
    <s v="tier - 1"/>
    <s v="R1011"/>
    <s v="7-Oct-1997"/>
    <n v="25"/>
  </r>
  <r>
    <s v="Id367"/>
    <s v="Id367"/>
    <n v="1992"/>
    <s v="Jul"/>
    <n v="3"/>
    <n v="0"/>
    <n v="27696.11"/>
    <x v="1"/>
    <x v="1"/>
    <s v="R1011"/>
    <s v="Jul"/>
    <n v="1992"/>
    <s v="tier - 1"/>
    <s v="tier - 2"/>
    <s v="R1011"/>
    <s v="3-Jul-1992"/>
    <n v="30"/>
  </r>
  <r>
    <s v="Id366"/>
    <s v="Id366"/>
    <n v="2002"/>
    <s v="Dec"/>
    <n v="6"/>
    <n v="1"/>
    <n v="27724.29"/>
    <x v="1"/>
    <x v="2"/>
    <s v="R1013"/>
    <s v="Dec"/>
    <n v="2002"/>
    <s v="tier - 1"/>
    <s v="tier - 3"/>
    <s v="R1013"/>
    <s v="6-Dec-2002"/>
    <n v="20"/>
  </r>
  <r>
    <s v="Id365"/>
    <s v="Id365"/>
    <n v="1960"/>
    <s v="Jul"/>
    <n v="6"/>
    <n v="0"/>
    <n v="27808.73"/>
    <x v="1"/>
    <x v="0"/>
    <s v="R1013"/>
    <s v="Jul"/>
    <n v="1960"/>
    <s v="tier - 1"/>
    <s v="tier - 1"/>
    <s v="R1013"/>
    <s v="6-Jul-1960"/>
    <n v="62"/>
  </r>
  <r>
    <s v="Id364"/>
    <s v="Id364"/>
    <n v="1985"/>
    <s v="Dec"/>
    <n v="4"/>
    <n v="3"/>
    <n v="27849.94"/>
    <x v="1"/>
    <x v="0"/>
    <s v="R1011"/>
    <s v="Dec"/>
    <n v="1985"/>
    <s v="tier - 1"/>
    <s v="tier - 1"/>
    <s v="R1011"/>
    <s v="4-Dec-1985"/>
    <n v="37"/>
  </r>
  <r>
    <s v="Id363"/>
    <s v="Id363"/>
    <n v="1989"/>
    <s v="Nov"/>
    <n v="21"/>
    <n v="3"/>
    <n v="27925.86"/>
    <x v="1"/>
    <x v="1"/>
    <s v="R1011"/>
    <s v="Nov"/>
    <n v="1989"/>
    <s v="tier - 1"/>
    <s v="tier - 2"/>
    <s v="R1011"/>
    <s v="21-Nov-1989"/>
    <n v="33"/>
  </r>
  <r>
    <s v="Id362"/>
    <s v="Id362"/>
    <n v="1991"/>
    <s v="Jun"/>
    <n v="4"/>
    <n v="3"/>
    <n v="27931.11"/>
    <x v="1"/>
    <x v="2"/>
    <s v="R1011"/>
    <s v="Jun"/>
    <n v="1991"/>
    <s v="tier - 1"/>
    <s v="tier - 3"/>
    <s v="R1011"/>
    <s v="4-Jun-1991"/>
    <n v="32"/>
  </r>
  <r>
    <s v="Id361"/>
    <s v="Id361"/>
    <n v="1961"/>
    <s v="Jul"/>
    <n v="28"/>
    <n v="3"/>
    <n v="27941.29"/>
    <x v="1"/>
    <x v="2"/>
    <s v="R1011"/>
    <s v="Jul"/>
    <n v="1961"/>
    <s v="tier - 1"/>
    <s v="tier - 3"/>
    <s v="R1011"/>
    <s v="28-Jul-1961"/>
    <n v="61"/>
  </r>
  <r>
    <s v="Id360"/>
    <s v="Id360"/>
    <n v="1999"/>
    <s v="Dec"/>
    <n v="21"/>
    <n v="0"/>
    <n v="27980.77"/>
    <x v="1"/>
    <x v="0"/>
    <s v="R1011"/>
    <s v="Dec"/>
    <n v="1999"/>
    <s v="tier - 1"/>
    <s v="tier - 1"/>
    <s v="R1011"/>
    <s v="21-Dec-1999"/>
    <n v="23"/>
  </r>
  <r>
    <s v="Id36"/>
    <s v="Id36"/>
    <n v="1960"/>
    <s v="Dec"/>
    <n v="21"/>
    <n v="0"/>
    <n v="45710.21"/>
    <x v="2"/>
    <x v="1"/>
    <s v="R1016"/>
    <s v="Dec"/>
    <n v="1960"/>
    <s v="tier - 2"/>
    <s v="tier - 2"/>
    <s v="R1016"/>
    <s v="21-Dec-1960"/>
    <n v="62"/>
  </r>
  <r>
    <s v="Id359"/>
    <s v="Id359"/>
    <n v="1985"/>
    <s v="Nov"/>
    <n v="29"/>
    <n v="3"/>
    <n v="28006.94"/>
    <x v="1"/>
    <x v="1"/>
    <s v="R1011"/>
    <s v="Nov"/>
    <n v="1985"/>
    <s v="tier - 1"/>
    <s v="tier - 2"/>
    <s v="R1011"/>
    <s v="29-Nov-1985"/>
    <n v="37"/>
  </r>
  <r>
    <s v="Id358"/>
    <s v="Id358"/>
    <n v="1960"/>
    <s v="Nov"/>
    <n v="22"/>
    <n v="0"/>
    <n v="28101.33"/>
    <x v="1"/>
    <x v="1"/>
    <s v="R1019"/>
    <s v="Nov"/>
    <n v="1960"/>
    <s v="tier - 1"/>
    <s v="tier - 2"/>
    <s v="R1019"/>
    <s v="22-Nov-1960"/>
    <n v="62"/>
  </r>
  <r>
    <s v="Id357"/>
    <s v="Id357"/>
    <n v="1999"/>
    <s v="Sep"/>
    <n v="6"/>
    <n v="0"/>
    <n v="28245.34"/>
    <x v="1"/>
    <x v="2"/>
    <s v="R1011"/>
    <s v="Sep"/>
    <n v="1999"/>
    <s v="tier - 1"/>
    <s v="tier - 3"/>
    <s v="R1011"/>
    <s v="6-Sep-1999"/>
    <n v="23"/>
  </r>
  <r>
    <s v="Id356"/>
    <s v="Id356"/>
    <n v="1963"/>
    <s v="Nov"/>
    <n v="25"/>
    <n v="1"/>
    <n v="28287.9"/>
    <x v="1"/>
    <x v="0"/>
    <s v="R1013"/>
    <s v="Nov"/>
    <n v="1963"/>
    <s v="tier - 1"/>
    <s v="tier - 1"/>
    <s v="R1013"/>
    <s v="25-Nov-1963"/>
    <n v="59"/>
  </r>
  <r>
    <s v="Id355"/>
    <s v="Id355"/>
    <n v="1990"/>
    <s v="Dec"/>
    <n v="24"/>
    <n v="3"/>
    <n v="28302.33"/>
    <x v="1"/>
    <x v="1"/>
    <s v="R1011"/>
    <s v="Dec"/>
    <n v="1990"/>
    <s v="tier - 1"/>
    <s v="tier - 2"/>
    <s v="R1011"/>
    <s v="24-Dec-1990"/>
    <n v="32"/>
  </r>
  <r>
    <s v="Id354"/>
    <s v="Id354"/>
    <n v="1977"/>
    <s v="Dec"/>
    <n v="2"/>
    <n v="1"/>
    <n v="28340.19"/>
    <x v="1"/>
    <x v="1"/>
    <s v="R1012"/>
    <s v="Dec"/>
    <n v="1977"/>
    <s v="tier - 1"/>
    <s v="tier - 2"/>
    <s v="R1012"/>
    <s v="2-Dec-1977"/>
    <n v="45"/>
  </r>
  <r>
    <s v="Id353"/>
    <s v="Id353"/>
    <n v="1974"/>
    <s v="Sep"/>
    <n v="16"/>
    <n v="1"/>
    <n v="28468.92"/>
    <x v="1"/>
    <x v="0"/>
    <s v="R1012"/>
    <s v="Sep"/>
    <n v="1974"/>
    <s v="tier - 1"/>
    <s v="tier - 1"/>
    <s v="R1012"/>
    <s v="16-Sep-1974"/>
    <n v="48"/>
  </r>
  <r>
    <s v="Id352"/>
    <s v="Id352"/>
    <n v="1982"/>
    <s v="Dec"/>
    <n v="11"/>
    <n v="1"/>
    <n v="28476.73"/>
    <x v="1"/>
    <x v="1"/>
    <s v="R1012"/>
    <s v="Dec"/>
    <n v="1982"/>
    <s v="tier - 1"/>
    <s v="tier - 2"/>
    <s v="R1012"/>
    <s v="11-Dec-1982"/>
    <n v="40"/>
  </r>
  <r>
    <s v="Id351"/>
    <s v="Id351"/>
    <n v="1985"/>
    <s v="Sep"/>
    <n v="27"/>
    <n v="3"/>
    <n v="28542.86"/>
    <x v="1"/>
    <x v="2"/>
    <s v="R1011"/>
    <s v="Sep"/>
    <n v="1985"/>
    <s v="tier - 1"/>
    <s v="tier - 3"/>
    <s v="R1011"/>
    <s v="27-Sep-1985"/>
    <n v="37"/>
  </r>
  <r>
    <s v="Id350"/>
    <s v="Id350"/>
    <n v="1990"/>
    <s v="Dec"/>
    <n v="5"/>
    <n v="3"/>
    <n v="28716.14"/>
    <x v="1"/>
    <x v="2"/>
    <s v="R1011"/>
    <s v="Dec"/>
    <n v="1990"/>
    <s v="tier - 1"/>
    <s v="tier - 3"/>
    <s v="R1011"/>
    <s v="5-Dec-1990"/>
    <n v="32"/>
  </r>
  <r>
    <s v="Id35"/>
    <s v="Id35"/>
    <n v="1979"/>
    <s v="Aug"/>
    <n v="12"/>
    <n v="0"/>
    <n v="45863.21"/>
    <x v="2"/>
    <x v="0"/>
    <s v="R1013"/>
    <s v="Aug"/>
    <n v="1979"/>
    <s v="tier - 2"/>
    <s v="tier - 1"/>
    <s v="R1013"/>
    <s v="12-Aug-1979"/>
    <n v="43"/>
  </r>
  <r>
    <s v="Id349"/>
    <s v="Id349"/>
    <n v="1961"/>
    <s v="Aug"/>
    <n v="3"/>
    <n v="1"/>
    <n v="28868.66"/>
    <x v="1"/>
    <x v="1"/>
    <s v="R1012"/>
    <s v="Aug"/>
    <n v="1961"/>
    <s v="tier - 1"/>
    <s v="tier - 2"/>
    <s v="R1012"/>
    <s v="3-Aug-1961"/>
    <n v="61"/>
  </r>
  <r>
    <s v="Id348"/>
    <s v="Id348"/>
    <n v="1962"/>
    <s v="Jul"/>
    <n v="25"/>
    <n v="0"/>
    <n v="28923.14"/>
    <x v="1"/>
    <x v="0"/>
    <s v="R1012"/>
    <s v="Jul"/>
    <n v="1962"/>
    <s v="tier - 1"/>
    <s v="tier - 1"/>
    <s v="R1012"/>
    <s v="25-Jul-1962"/>
    <n v="60"/>
  </r>
  <r>
    <s v="Id347"/>
    <s v="Id347"/>
    <n v="1959"/>
    <s v="Dec"/>
    <n v="5"/>
    <n v="0"/>
    <n v="28950.47"/>
    <x v="1"/>
    <x v="0"/>
    <s v="R1012"/>
    <s v="Dec"/>
    <n v="1959"/>
    <s v="tier - 1"/>
    <s v="tier - 1"/>
    <s v="R1012"/>
    <s v="5-Dec-1959"/>
    <n v="63"/>
  </r>
  <r>
    <s v="Id346"/>
    <s v="Id346"/>
    <n v="2003"/>
    <s v="Sep"/>
    <n v="1"/>
    <n v="0"/>
    <n v="28998.68"/>
    <x v="1"/>
    <x v="2"/>
    <s v="R1011"/>
    <s v="Sep"/>
    <n v="2003"/>
    <s v="tier - 1"/>
    <s v="tier - 3"/>
    <s v="R1011"/>
    <s v="1-Sep-2003"/>
    <n v="19"/>
  </r>
  <r>
    <s v="Id345"/>
    <s v="Id345"/>
    <n v="1992"/>
    <s v="Jul"/>
    <n v="7"/>
    <n v="0"/>
    <n v="29007.82"/>
    <x v="1"/>
    <x v="2"/>
    <s v="R1011"/>
    <s v="Jul"/>
    <n v="1992"/>
    <s v="tier - 1"/>
    <s v="tier - 3"/>
    <s v="R1011"/>
    <s v="7-Jul-1992"/>
    <n v="30"/>
  </r>
  <r>
    <s v="id3444"/>
    <s v="id3444"/>
    <n v="2004"/>
    <s v="Nov"/>
    <n v="1"/>
    <n v="2"/>
    <n v="34303.17"/>
    <x v="1"/>
    <x v="2"/>
    <s v="R1013"/>
    <s v="Nov"/>
    <n v="2004"/>
    <s v="tier - 1"/>
    <s v="tier - 3"/>
    <s v="R1013"/>
    <s v="1-Nov-2004"/>
    <n v="18"/>
  </r>
  <r>
    <s v="Id344"/>
    <s v="Id344"/>
    <n v="1980"/>
    <s v="Jul"/>
    <n v="14"/>
    <n v="2"/>
    <n v="29114.21"/>
    <x v="1"/>
    <x v="2"/>
    <s v="R1011"/>
    <s v="Jul"/>
    <n v="1980"/>
    <s v="tier - 1"/>
    <s v="tier - 3"/>
    <s v="R1011"/>
    <s v="14-Jul-1980"/>
    <n v="42"/>
  </r>
  <r>
    <s v="Id343"/>
    <s v="Id343"/>
    <n v="1978"/>
    <s v="Nov"/>
    <n v="29"/>
    <n v="2"/>
    <n v="29114.77"/>
    <x v="1"/>
    <x v="0"/>
    <s v="R1011"/>
    <s v="Nov"/>
    <n v="1978"/>
    <s v="tier - 1"/>
    <s v="tier - 1"/>
    <s v="R1011"/>
    <s v="29-Nov-1978"/>
    <n v="44"/>
  </r>
  <r>
    <s v="Id342"/>
    <s v="Id342"/>
    <n v="1961"/>
    <s v="Dec"/>
    <n v="24"/>
    <n v="0"/>
    <n v="29141.360000000001"/>
    <x v="1"/>
    <x v="2"/>
    <s v="R1012"/>
    <s v="Dec"/>
    <n v="1961"/>
    <s v="tier - 1"/>
    <s v="tier - 3"/>
    <s v="R1012"/>
    <s v="24-Dec-1961"/>
    <n v="61"/>
  </r>
  <r>
    <s v="Id341"/>
    <s v="Id341"/>
    <n v="1976"/>
    <s v="Nov"/>
    <n v="8"/>
    <n v="2"/>
    <n v="29160.39"/>
    <x v="1"/>
    <x v="1"/>
    <s v="R1011"/>
    <s v="Nov"/>
    <n v="1976"/>
    <s v="tier - 1"/>
    <s v="tier - 2"/>
    <s v="R1011"/>
    <s v="8-Nov-1976"/>
    <n v="46"/>
  </r>
  <r>
    <s v="Id340"/>
    <s v="Id340"/>
    <n v="1969"/>
    <s v="Jul"/>
    <n v="9"/>
    <n v="2"/>
    <n v="29186.48"/>
    <x v="1"/>
    <x v="2"/>
    <s v="R1024"/>
    <s v="Jul"/>
    <n v="1969"/>
    <s v="tier - 1"/>
    <s v="tier - 3"/>
    <s v="R1024"/>
    <s v="9-Jul-1969"/>
    <n v="53"/>
  </r>
  <r>
    <s v="Id34"/>
    <s v="Id34"/>
    <n v="1985"/>
    <s v="Sep"/>
    <n v="30"/>
    <n v="2"/>
    <n v="46113.51"/>
    <x v="2"/>
    <x v="2"/>
    <s v="R1011"/>
    <s v="Sep"/>
    <n v="1985"/>
    <s v="tier - 2"/>
    <s v="tier - 3"/>
    <s v="R1011"/>
    <s v="30-Sep-1985"/>
    <n v="37"/>
  </r>
  <r>
    <s v="Id339"/>
    <s v="Id339"/>
    <n v="1978"/>
    <s v="Jul"/>
    <n v="21"/>
    <n v="2"/>
    <n v="29227.599999999999"/>
    <x v="1"/>
    <x v="2"/>
    <s v="R1012"/>
    <s v="Jul"/>
    <n v="1978"/>
    <s v="tier - 1"/>
    <s v="tier - 3"/>
    <s v="R1012"/>
    <s v="21-Jul-1978"/>
    <n v="44"/>
  </r>
  <r>
    <s v="Id338"/>
    <s v="Id338"/>
    <n v="1958"/>
    <s v="Jun"/>
    <n v="5"/>
    <n v="0"/>
    <n v="29330.98"/>
    <x v="1"/>
    <x v="1"/>
    <s v="R1012"/>
    <s v="Jun"/>
    <n v="1958"/>
    <s v="tier - 1"/>
    <s v="tier - 2"/>
    <s v="R1012"/>
    <s v="5-Jun-1958"/>
    <n v="65"/>
  </r>
  <r>
    <s v="Id337"/>
    <s v="Id337"/>
    <n v="1985"/>
    <s v="Nov"/>
    <n v="7"/>
    <n v="3"/>
    <n v="29352.560000000001"/>
    <x v="1"/>
    <x v="0"/>
    <s v="R1011"/>
    <s v="Nov"/>
    <n v="1985"/>
    <s v="tier - 1"/>
    <s v="tier - 1"/>
    <s v="R1011"/>
    <s v="7-Nov-1985"/>
    <n v="37"/>
  </r>
  <r>
    <s v="Id336"/>
    <s v="Id336"/>
    <n v="1987"/>
    <s v="Jul"/>
    <n v="16"/>
    <n v="3"/>
    <n v="29443.59"/>
    <x v="1"/>
    <x v="0"/>
    <s v="R1011"/>
    <s v="Jul"/>
    <n v="1987"/>
    <s v="tier - 1"/>
    <s v="tier - 1"/>
    <s v="R1011"/>
    <s v="16-Jul-1987"/>
    <n v="35"/>
  </r>
  <r>
    <s v="Id335"/>
    <s v="Id335"/>
    <n v="1959"/>
    <s v="Oct"/>
    <n v="20"/>
    <n v="0"/>
    <n v="29523.17"/>
    <x v="1"/>
    <x v="1"/>
    <s v="R1024"/>
    <s v="Oct"/>
    <n v="1959"/>
    <s v="tier - 1"/>
    <s v="tier - 2"/>
    <s v="R1024"/>
    <s v="20-Oct-1959"/>
    <n v="63"/>
  </r>
  <r>
    <s v="Id334"/>
    <s v="Id334"/>
    <n v="1975"/>
    <s v="Nov"/>
    <n v="3"/>
    <n v="1"/>
    <n v="29583.8"/>
    <x v="1"/>
    <x v="0"/>
    <s v="R1011"/>
    <s v="Nov"/>
    <n v="1975"/>
    <s v="tier - 1"/>
    <s v="tier - 1"/>
    <s v="R1011"/>
    <s v="3-Nov-1975"/>
    <n v="47"/>
  </r>
  <r>
    <s v="Id333"/>
    <s v="Id333"/>
    <n v="1993"/>
    <s v="Jul"/>
    <n v="27"/>
    <n v="0"/>
    <n v="29622.69"/>
    <x v="1"/>
    <x v="0"/>
    <s v="R1011"/>
    <s v="Jul"/>
    <n v="1993"/>
    <s v="tier - 1"/>
    <s v="tier - 1"/>
    <s v="R1011"/>
    <s v="27-Jul-1993"/>
    <n v="29"/>
  </r>
  <r>
    <s v="Id332"/>
    <s v="Id332"/>
    <n v="1973"/>
    <s v="Aug"/>
    <n v="23"/>
    <n v="0"/>
    <n v="29757.69"/>
    <x v="1"/>
    <x v="2"/>
    <s v="R1011"/>
    <s v="Aug"/>
    <n v="1973"/>
    <s v="tier - 1"/>
    <s v="tier - 3"/>
    <s v="R1011"/>
    <s v="23-Aug-1973"/>
    <n v="49"/>
  </r>
  <r>
    <s v="Id331"/>
    <s v="Id331"/>
    <n v="1998"/>
    <s v="Jun"/>
    <n v="20"/>
    <n v="0"/>
    <n v="29760.6"/>
    <x v="1"/>
    <x v="1"/>
    <s v="R1011"/>
    <s v="Jun"/>
    <n v="1998"/>
    <s v="tier - 1"/>
    <s v="tier - 2"/>
    <s v="R1011"/>
    <s v="20-Jun-1998"/>
    <n v="24"/>
  </r>
  <r>
    <s v="Id330"/>
    <s v="Id330"/>
    <n v="1981"/>
    <s v="Aug"/>
    <n v="13"/>
    <n v="1"/>
    <n v="29816.639999999999"/>
    <x v="1"/>
    <x v="1"/>
    <s v="R1011"/>
    <s v="Aug"/>
    <n v="1981"/>
    <s v="tier - 1"/>
    <s v="tier - 2"/>
    <s v="R1011"/>
    <s v="13-Aug-1981"/>
    <n v="41"/>
  </r>
  <r>
    <s v="Id33"/>
    <s v="Id33"/>
    <n v="1962"/>
    <s v="Dec"/>
    <n v="4"/>
    <n v="3"/>
    <n v="46130.53"/>
    <x v="1"/>
    <x v="0"/>
    <s v="R1012"/>
    <s v="Dec"/>
    <n v="1962"/>
    <s v="tier - 1"/>
    <s v="tier - 1"/>
    <s v="R1012"/>
    <s v="4-Dec-1962"/>
    <n v="60"/>
  </r>
  <r>
    <s v="Id329"/>
    <s v="Id329"/>
    <n v="1982"/>
    <s v="Oct"/>
    <n v="29"/>
    <n v="3"/>
    <n v="29818.76"/>
    <x v="1"/>
    <x v="0"/>
    <s v="R1012"/>
    <s v="Oct"/>
    <n v="1982"/>
    <s v="tier - 1"/>
    <s v="tier - 1"/>
    <s v="R1012"/>
    <s v="29-Oct-1982"/>
    <n v="40"/>
  </r>
  <r>
    <s v="Id328"/>
    <s v="Id328"/>
    <n v="1989"/>
    <s v="Dec"/>
    <n v="30"/>
    <n v="3"/>
    <n v="29852.48"/>
    <x v="1"/>
    <x v="2"/>
    <s v="R1011"/>
    <s v="Dec"/>
    <n v="1989"/>
    <s v="tier - 1"/>
    <s v="tier - 3"/>
    <s v="R1011"/>
    <s v="30-Dec-1989"/>
    <n v="33"/>
  </r>
  <r>
    <s v="Id327"/>
    <s v="Id327"/>
    <n v="1975"/>
    <s v="Aug"/>
    <n v="19"/>
    <n v="1"/>
    <n v="29899.25"/>
    <x v="1"/>
    <x v="2"/>
    <s v="R1011"/>
    <s v="Aug"/>
    <n v="1975"/>
    <s v="tier - 1"/>
    <s v="tier - 3"/>
    <s v="R1011"/>
    <s v="19-Aug-1975"/>
    <n v="47"/>
  </r>
  <r>
    <s v="Id326"/>
    <s v="Id326"/>
    <n v="1988"/>
    <s v="Dec"/>
    <n v="30"/>
    <n v="3"/>
    <n v="29929.56"/>
    <x v="1"/>
    <x v="0"/>
    <s v="R1011"/>
    <s v="Dec"/>
    <n v="1988"/>
    <s v="tier - 1"/>
    <s v="tier - 1"/>
    <s v="R1011"/>
    <s v="30-Dec-1988"/>
    <n v="34"/>
  </r>
  <r>
    <s v="Id325"/>
    <s v="Id325"/>
    <n v="1976"/>
    <s v="Jun"/>
    <n v="12"/>
    <n v="2"/>
    <n v="29933.75"/>
    <x v="1"/>
    <x v="0"/>
    <s v="R1011"/>
    <s v="Jun"/>
    <n v="1976"/>
    <s v="tier - 1"/>
    <s v="tier - 1"/>
    <s v="R1011"/>
    <s v="12-Jun-1976"/>
    <n v="46"/>
  </r>
  <r>
    <s v="Id324"/>
    <s v="Id324"/>
    <n v="1991"/>
    <s v="Oct"/>
    <n v="5"/>
    <n v="3"/>
    <n v="29969.67"/>
    <x v="1"/>
    <x v="0"/>
    <s v="R1011"/>
    <s v="Oct"/>
    <n v="1991"/>
    <s v="tier - 1"/>
    <s v="tier - 1"/>
    <s v="R1011"/>
    <s v="5-Oct-1991"/>
    <n v="31"/>
  </r>
  <r>
    <s v="Id323"/>
    <s v="Id323"/>
    <n v="1981"/>
    <s v="Aug"/>
    <n v="4"/>
    <n v="1"/>
    <n v="30026.87"/>
    <x v="2"/>
    <x v="2"/>
    <s v="R1012"/>
    <s v="Aug"/>
    <n v="1981"/>
    <s v="tier - 2"/>
    <s v="tier - 3"/>
    <s v="R1012"/>
    <s v="4-Aug-1981"/>
    <n v="41"/>
  </r>
  <r>
    <s v="Id322"/>
    <s v="Id322"/>
    <n v="1967"/>
    <s v="Jun"/>
    <n v="16"/>
    <n v="3"/>
    <n v="30063.58"/>
    <x v="1"/>
    <x v="0"/>
    <s v="R1012"/>
    <s v="Jun"/>
    <n v="1967"/>
    <s v="tier - 1"/>
    <s v="tier - 1"/>
    <s v="R1012"/>
    <s v="16-Jun-1967"/>
    <n v="55"/>
  </r>
  <r>
    <s v="Id321"/>
    <s v="Id321"/>
    <n v="1979"/>
    <s v="Sep"/>
    <n v="2"/>
    <n v="2"/>
    <n v="30095.97"/>
    <x v="2"/>
    <x v="2"/>
    <s v="R1011"/>
    <s v="Sep"/>
    <n v="1979"/>
    <s v="tier - 2"/>
    <s v="tier - 3"/>
    <s v="R1011"/>
    <s v="2-Sep-1979"/>
    <n v="43"/>
  </r>
  <r>
    <s v="Id320"/>
    <s v="Id320"/>
    <n v="1971"/>
    <s v="Dec"/>
    <n v="25"/>
    <n v="0"/>
    <n v="30134.75"/>
    <x v="2"/>
    <x v="2"/>
    <s v="R1011"/>
    <s v="Dec"/>
    <n v="1971"/>
    <s v="tier - 2"/>
    <s v="tier - 3"/>
    <s v="R1011"/>
    <s v="25-Dec-1971"/>
    <n v="51"/>
  </r>
  <r>
    <s v="Id32"/>
    <s v="Id32"/>
    <n v="1976"/>
    <s v="Dec"/>
    <n v="2"/>
    <n v="3"/>
    <n v="46151.12"/>
    <x v="1"/>
    <x v="2"/>
    <s v="R1013"/>
    <s v="Dec"/>
    <n v="1976"/>
    <s v="tier - 1"/>
    <s v="tier - 3"/>
    <s v="R1013"/>
    <s v="2-Dec-1976"/>
    <n v="46"/>
  </r>
  <r>
    <s v="Id319"/>
    <s v="Id319"/>
    <n v="1958"/>
    <s v="Aug"/>
    <n v="11"/>
    <n v="1"/>
    <n v="30166.62"/>
    <x v="1"/>
    <x v="2"/>
    <s v="R1012"/>
    <s v="Aug"/>
    <n v="1958"/>
    <s v="tier - 1"/>
    <s v="tier - 3"/>
    <s v="R1012"/>
    <s v="11-Aug-1958"/>
    <n v="64"/>
  </r>
  <r>
    <s v="Id318"/>
    <s v="Id318"/>
    <n v="1963"/>
    <s v="Sep"/>
    <n v="13"/>
    <n v="3"/>
    <n v="30184.94"/>
    <x v="1"/>
    <x v="0"/>
    <s v="R1014"/>
    <s v="Sep"/>
    <n v="1963"/>
    <s v="tier - 1"/>
    <s v="tier - 1"/>
    <s v="R1014"/>
    <s v="13-Sep-1963"/>
    <n v="59"/>
  </r>
  <r>
    <s v="Id317"/>
    <s v="Id317"/>
    <n v="1962"/>
    <s v="Sep"/>
    <n v="15"/>
    <n v="0"/>
    <n v="30260"/>
    <x v="1"/>
    <x v="0"/>
    <s v="R1014"/>
    <s v="Sep"/>
    <n v="1962"/>
    <s v="tier - 1"/>
    <s v="tier - 1"/>
    <s v="R1014"/>
    <s v="15-Sep-1962"/>
    <n v="60"/>
  </r>
  <r>
    <s v="Id316"/>
    <s v="Id316"/>
    <n v="1972"/>
    <s v="Jul"/>
    <n v="24"/>
    <n v="2"/>
    <n v="30284.639999999999"/>
    <x v="1"/>
    <x v="0"/>
    <s v="R1012"/>
    <s v="Jul"/>
    <n v="1972"/>
    <s v="tier - 1"/>
    <s v="tier - 1"/>
    <s v="R1012"/>
    <s v="24-Jul-1972"/>
    <n v="50"/>
  </r>
  <r>
    <s v="Id315"/>
    <s v="Id315"/>
    <n v="2004"/>
    <s v="Jun"/>
    <n v="1"/>
    <n v="0"/>
    <n v="30328.27"/>
    <x v="2"/>
    <x v="1"/>
    <s v="R1011"/>
    <s v="Jun"/>
    <n v="2004"/>
    <s v="tier - 2"/>
    <s v="tier - 2"/>
    <s v="R1011"/>
    <s v="1-Jun-2004"/>
    <n v="19"/>
  </r>
  <r>
    <s v="Id314"/>
    <s v="Id314"/>
    <n v="1969"/>
    <s v="Jul"/>
    <n v="30"/>
    <n v="0"/>
    <n v="30366.93"/>
    <x v="2"/>
    <x v="1"/>
    <s v="R1011"/>
    <s v="Jul"/>
    <n v="1969"/>
    <s v="tier - 2"/>
    <s v="tier - 2"/>
    <s v="R1011"/>
    <s v="30-Jul-1969"/>
    <n v="53"/>
  </r>
  <r>
    <s v="Id313"/>
    <s v="Id313"/>
    <n v="1976"/>
    <s v="Sep"/>
    <n v="3"/>
    <n v="2"/>
    <n v="30409.53"/>
    <x v="2"/>
    <x v="2"/>
    <s v="R1012"/>
    <s v="Sep"/>
    <n v="1976"/>
    <s v="tier - 2"/>
    <s v="tier - 3"/>
    <s v="R1012"/>
    <s v="3-Sep-1976"/>
    <n v="46"/>
  </r>
  <r>
    <s v="Id312"/>
    <s v="Id312"/>
    <n v="1998"/>
    <s v="Oct"/>
    <n v="28"/>
    <n v="0"/>
    <n v="30422.03"/>
    <x v="2"/>
    <x v="2"/>
    <s v="R1011"/>
    <s v="Oct"/>
    <n v="1998"/>
    <s v="tier - 2"/>
    <s v="tier - 3"/>
    <s v="R1011"/>
    <s v="28-Oct-1998"/>
    <n v="24"/>
  </r>
  <r>
    <s v="Id311"/>
    <s v="Id311"/>
    <n v="1983"/>
    <s v="Sep"/>
    <n v="3"/>
    <n v="3"/>
    <n v="30457.37"/>
    <x v="2"/>
    <x v="0"/>
    <s v="R1012"/>
    <s v="Sep"/>
    <n v="1983"/>
    <s v="tier - 2"/>
    <s v="tier - 1"/>
    <s v="R1012"/>
    <s v="3-Sep-1983"/>
    <n v="39"/>
  </r>
  <r>
    <s v="Id310"/>
    <s v="Id310"/>
    <n v="1986"/>
    <s v="Aug"/>
    <n v="10"/>
    <n v="3"/>
    <n v="30530.5"/>
    <x v="2"/>
    <x v="0"/>
    <s v="R1011"/>
    <s v="Aug"/>
    <n v="1986"/>
    <s v="tier - 2"/>
    <s v="tier - 1"/>
    <s v="R1011"/>
    <s v="10-Aug-1986"/>
    <n v="36"/>
  </r>
  <r>
    <s v="Id31"/>
    <s v="Id31"/>
    <n v="1978"/>
    <s v="Aug"/>
    <n v="17"/>
    <n v="2"/>
    <n v="46200.99"/>
    <x v="1"/>
    <x v="0"/>
    <s v="R1013"/>
    <s v="Aug"/>
    <n v="1978"/>
    <s v="tier - 1"/>
    <s v="tier - 1"/>
    <s v="R1013"/>
    <s v="17-Aug-1978"/>
    <n v="44"/>
  </r>
  <r>
    <s v="Id309"/>
    <s v="Id309"/>
    <n v="1970"/>
    <s v="Nov"/>
    <n v="11"/>
    <n v="0"/>
    <n v="30625.65"/>
    <x v="2"/>
    <x v="2"/>
    <s v="R1011"/>
    <s v="Nov"/>
    <n v="1970"/>
    <s v="tier - 2"/>
    <s v="tier - 3"/>
    <s v="R1011"/>
    <s v="11-Nov-1970"/>
    <n v="52"/>
  </r>
  <r>
    <s v="Id308"/>
    <s v="Id308"/>
    <n v="1999"/>
    <s v="Sep"/>
    <n v="21"/>
    <n v="0"/>
    <n v="30697.71"/>
    <x v="1"/>
    <x v="1"/>
    <s v="R1011"/>
    <s v="Sep"/>
    <n v="1999"/>
    <s v="tier - 1"/>
    <s v="tier - 2"/>
    <s v="R1011"/>
    <s v="21-Sep-1999"/>
    <n v="23"/>
  </r>
  <r>
    <s v="Id307"/>
    <s v="Id307"/>
    <n v="1983"/>
    <s v="Dec"/>
    <n v="21"/>
    <n v="3"/>
    <n v="30724.44"/>
    <x v="2"/>
    <x v="2"/>
    <s v="R1011"/>
    <s v="Dec"/>
    <n v="1983"/>
    <s v="tier - 2"/>
    <s v="tier - 3"/>
    <s v="R1011"/>
    <s v="21-Dec-1983"/>
    <n v="39"/>
  </r>
  <r>
    <s v="Id306"/>
    <s v="Id306"/>
    <n v="1988"/>
    <s v="Sep"/>
    <n v="5"/>
    <n v="3"/>
    <n v="30763.01"/>
    <x v="2"/>
    <x v="0"/>
    <s v="R1011"/>
    <s v="Sep"/>
    <n v="1988"/>
    <s v="tier - 2"/>
    <s v="tier - 1"/>
    <s v="R1011"/>
    <s v="5-Sep-1988"/>
    <n v="34"/>
  </r>
  <r>
    <s v="Id305"/>
    <s v="Id305"/>
    <n v="1961"/>
    <s v="Sep"/>
    <n v="9"/>
    <n v="3"/>
    <n v="30942.19"/>
    <x v="2"/>
    <x v="1"/>
    <s v="R1013"/>
    <s v="Sep"/>
    <n v="1961"/>
    <s v="tier - 2"/>
    <s v="tier - 2"/>
    <s v="R1013"/>
    <s v="9-Sep-1961"/>
    <n v="61"/>
  </r>
  <r>
    <s v="Id304"/>
    <s v="Id304"/>
    <n v="2004"/>
    <s v="Nov"/>
    <n v="9"/>
    <n v="0"/>
    <n v="31196.61"/>
    <x v="2"/>
    <x v="0"/>
    <s v="R1011"/>
    <s v="Nov"/>
    <n v="2004"/>
    <s v="tier - 2"/>
    <s v="tier - 1"/>
    <s v="R1011"/>
    <s v="9-Nov-2004"/>
    <n v="18"/>
  </r>
  <r>
    <s v="Id303"/>
    <s v="Id303"/>
    <n v="2000"/>
    <s v="Jul"/>
    <n v="22"/>
    <n v="0"/>
    <n v="31234.560000000001"/>
    <x v="1"/>
    <x v="0"/>
    <s v="R1011"/>
    <s v="Jul"/>
    <n v="2000"/>
    <s v="tier - 1"/>
    <s v="tier - 1"/>
    <s v="R1011"/>
    <s v="22-Jul-2000"/>
    <n v="22"/>
  </r>
  <r>
    <s v="Id302"/>
    <s v="Id302"/>
    <n v="1968"/>
    <s v="Jul"/>
    <n v="9"/>
    <n v="0"/>
    <n v="31322.53"/>
    <x v="2"/>
    <x v="0"/>
    <s v="R1011"/>
    <s v="Jul"/>
    <n v="1968"/>
    <s v="tier - 2"/>
    <s v="tier - 1"/>
    <s v="R1011"/>
    <s v="9-Jul-1968"/>
    <n v="54"/>
  </r>
  <r>
    <s v="Id301"/>
    <s v="Id301"/>
    <n v="1995"/>
    <s v="Sep"/>
    <n v="27"/>
    <n v="0"/>
    <n v="31328.27"/>
    <x v="2"/>
    <x v="1"/>
    <s v="R1011"/>
    <s v="Sep"/>
    <n v="1995"/>
    <s v="tier - 2"/>
    <s v="tier - 2"/>
    <s v="R1011"/>
    <s v="27-Sep-1995"/>
    <n v="27"/>
  </r>
  <r>
    <s v="Id300"/>
    <s v="Id300"/>
    <n v="1974"/>
    <s v="Oct"/>
    <n v="8"/>
    <n v="0"/>
    <n v="31368.81"/>
    <x v="2"/>
    <x v="2"/>
    <s v="R1011"/>
    <s v="Oct"/>
    <n v="1974"/>
    <s v="tier - 2"/>
    <s v="tier - 3"/>
    <s v="R1011"/>
    <s v="8-Oct-1974"/>
    <n v="48"/>
  </r>
  <r>
    <s v="Id30"/>
    <s v="Id30"/>
    <n v="1971"/>
    <s v="Dec"/>
    <n v="6"/>
    <n v="3"/>
    <n v="46255.11"/>
    <x v="1"/>
    <x v="2"/>
    <s v="R1024"/>
    <s v="Dec"/>
    <n v="1971"/>
    <s v="tier - 1"/>
    <s v="tier - 3"/>
    <s v="R1024"/>
    <s v="6-Dec-1971"/>
    <n v="51"/>
  </r>
  <r>
    <s v="Id3"/>
    <s v="Id3"/>
    <n v="1970"/>
    <s v="?"/>
    <n v="11"/>
    <n v="3"/>
    <n v="60021.4"/>
    <x v="1"/>
    <x v="0"/>
    <s v="R1012"/>
    <s v="Sep"/>
    <n v="1970"/>
    <s v="tier - 1"/>
    <s v="tier - 1"/>
    <s v="R1012"/>
    <s v="11-Sep-1970"/>
    <n v="52"/>
  </r>
  <r>
    <s v="Id299"/>
    <s v="Id299"/>
    <n v="1975"/>
    <s v="Oct"/>
    <n v="29"/>
    <n v="1"/>
    <n v="31591.82"/>
    <x v="2"/>
    <x v="0"/>
    <s v="R1011"/>
    <s v="Oct"/>
    <n v="1975"/>
    <s v="tier - 2"/>
    <s v="tier - 1"/>
    <s v="R1011"/>
    <s v="29-Oct-1975"/>
    <n v="47"/>
  </r>
  <r>
    <s v="Id298"/>
    <s v="Id298"/>
    <n v="1960"/>
    <s v="Dec"/>
    <n v="13"/>
    <n v="1"/>
    <n v="31620"/>
    <x v="2"/>
    <x v="0"/>
    <s v="R1024"/>
    <s v="Dec"/>
    <n v="1960"/>
    <s v="tier - 2"/>
    <s v="tier - 1"/>
    <s v="R1024"/>
    <s v="13-Dec-1960"/>
    <n v="62"/>
  </r>
  <r>
    <s v="Id297"/>
    <s v="Id297"/>
    <n v="1977"/>
    <s v="Oct"/>
    <n v="14"/>
    <n v="2"/>
    <n v="31736.7"/>
    <x v="2"/>
    <x v="1"/>
    <s v="R1012"/>
    <s v="Oct"/>
    <n v="1977"/>
    <s v="tier - 2"/>
    <s v="tier - 2"/>
    <s v="R1012"/>
    <s v="14-Oct-1977"/>
    <n v="45"/>
  </r>
  <r>
    <s v="Id296"/>
    <s v="Id296"/>
    <n v="1984"/>
    <s v="Sep"/>
    <n v="10"/>
    <n v="3"/>
    <n v="31743.919999999998"/>
    <x v="2"/>
    <x v="0"/>
    <s v="R1011"/>
    <s v="Sep"/>
    <n v="1984"/>
    <s v="tier - 2"/>
    <s v="tier - 1"/>
    <s v="R1011"/>
    <s v="10-Sep-1984"/>
    <n v="38"/>
  </r>
  <r>
    <s v="Id295"/>
    <s v="Id295"/>
    <n v="1975"/>
    <s v="Sep"/>
    <n v="25"/>
    <n v="1"/>
    <n v="31897.1"/>
    <x v="2"/>
    <x v="2"/>
    <s v="R1011"/>
    <s v="Sep"/>
    <n v="1975"/>
    <s v="tier - 2"/>
    <s v="tier - 3"/>
    <s v="R1011"/>
    <s v="25-Sep-1975"/>
    <n v="47"/>
  </r>
  <r>
    <s v="Id294"/>
    <s v="Id294"/>
    <n v="1972"/>
    <s v="Sep"/>
    <n v="21"/>
    <n v="0"/>
    <n v="31980.89"/>
    <x v="2"/>
    <x v="0"/>
    <s v="R1011"/>
    <s v="Sep"/>
    <n v="1972"/>
    <s v="tier - 2"/>
    <s v="tier - 1"/>
    <s v="R1011"/>
    <s v="21-Sep-1972"/>
    <n v="50"/>
  </r>
  <r>
    <s v="Id293"/>
    <s v="Id293"/>
    <n v="1993"/>
    <s v="Sep"/>
    <n v="13"/>
    <n v="0"/>
    <n v="32086.21"/>
    <x v="1"/>
    <x v="2"/>
    <s v="R1011"/>
    <s v="Sep"/>
    <n v="1993"/>
    <s v="tier - 1"/>
    <s v="tier - 3"/>
    <s v="R1011"/>
    <s v="13-Sep-1993"/>
    <n v="29"/>
  </r>
  <r>
    <s v="Id292"/>
    <s v="Id292"/>
    <n v="1978"/>
    <s v="Nov"/>
    <n v="10"/>
    <n v="2"/>
    <n v="32108.66"/>
    <x v="1"/>
    <x v="2"/>
    <s v="R1017"/>
    <s v="Nov"/>
    <n v="1978"/>
    <s v="tier - 1"/>
    <s v="tier - 3"/>
    <s v="R1017"/>
    <s v="10-Nov-1978"/>
    <n v="44"/>
  </r>
  <r>
    <s v="Id291"/>
    <s v="Id291"/>
    <n v="1969"/>
    <s v="Sep"/>
    <n v="11"/>
    <n v="0"/>
    <n v="32192.76"/>
    <x v="1"/>
    <x v="1"/>
    <s v="R1011"/>
    <s v="Sep"/>
    <n v="1969"/>
    <s v="tier - 1"/>
    <s v="tier - 2"/>
    <s v="R1011"/>
    <s v="11-Sep-1969"/>
    <n v="53"/>
  </r>
  <r>
    <s v="Id290"/>
    <s v="Id290"/>
    <n v="1994"/>
    <s v="Sep"/>
    <n v="8"/>
    <n v="0"/>
    <n v="32222.81"/>
    <x v="2"/>
    <x v="0"/>
    <s v="R1011"/>
    <s v="Sep"/>
    <n v="1994"/>
    <s v="tier - 2"/>
    <s v="tier - 1"/>
    <s v="R1011"/>
    <s v="8-Sep-1994"/>
    <n v="28"/>
  </r>
  <r>
    <s v="Id29"/>
    <s v="Id29"/>
    <n v="1961"/>
    <s v="Aug"/>
    <n v="8"/>
    <n v="0"/>
    <n v="46599.11"/>
    <x v="1"/>
    <x v="0"/>
    <s v="R1013"/>
    <s v="Aug"/>
    <n v="1961"/>
    <s v="tier - 1"/>
    <s v="tier - 1"/>
    <s v="R1013"/>
    <s v="8-Aug-1961"/>
    <n v="61"/>
  </r>
  <r>
    <s v="Id289"/>
    <s v="Id289"/>
    <n v="1975"/>
    <s v="Dec"/>
    <n v="17"/>
    <n v="1"/>
    <n v="32259.96"/>
    <x v="2"/>
    <x v="2"/>
    <s v="R1012"/>
    <s v="Dec"/>
    <n v="1975"/>
    <s v="tier - 2"/>
    <s v="tier - 3"/>
    <s v="R1012"/>
    <s v="17-Dec-1975"/>
    <n v="47"/>
  </r>
  <r>
    <s v="Id288"/>
    <s v="Id288"/>
    <n v="1986"/>
    <s v="Dec"/>
    <n v="2"/>
    <n v="3"/>
    <n v="32288.49"/>
    <x v="2"/>
    <x v="1"/>
    <s v="R1011"/>
    <s v="Dec"/>
    <n v="1986"/>
    <s v="tier - 2"/>
    <s v="tier - 2"/>
    <s v="R1011"/>
    <s v="2-Dec-1986"/>
    <n v="36"/>
  </r>
  <r>
    <s v="Id287"/>
    <s v="Id287"/>
    <n v="1972"/>
    <s v="Oct"/>
    <n v="19"/>
    <n v="0"/>
    <n v="32428.63"/>
    <x v="2"/>
    <x v="1"/>
    <s v="R1011"/>
    <s v="Oct"/>
    <n v="1972"/>
    <s v="tier - 2"/>
    <s v="tier - 2"/>
    <s v="R1011"/>
    <s v="19-Oct-1972"/>
    <n v="50"/>
  </r>
  <r>
    <s v="Id286"/>
    <s v="Id286"/>
    <n v="1976"/>
    <s v="Aug"/>
    <n v="9"/>
    <n v="2"/>
    <n v="32430.22"/>
    <x v="2"/>
    <x v="2"/>
    <s v="R1011"/>
    <s v="Aug"/>
    <n v="1976"/>
    <s v="tier - 2"/>
    <s v="tier - 3"/>
    <s v="R1011"/>
    <s v="9-Aug-1976"/>
    <n v="46"/>
  </r>
  <r>
    <s v="Id285"/>
    <s v="Id285"/>
    <n v="1981"/>
    <s v="Sep"/>
    <n v="27"/>
    <n v="1"/>
    <n v="32462.35"/>
    <x v="2"/>
    <x v="1"/>
    <s v="R1011"/>
    <s v="Sep"/>
    <n v="1981"/>
    <s v="tier - 2"/>
    <s v="tier - 2"/>
    <s v="R1011"/>
    <s v="27-Sep-1981"/>
    <n v="41"/>
  </r>
  <r>
    <s v="Id284"/>
    <s v="Id284"/>
    <n v="1976"/>
    <s v="Sep"/>
    <n v="19"/>
    <n v="2"/>
    <n v="32485.46"/>
    <x v="2"/>
    <x v="0"/>
    <s v="R1011"/>
    <s v="Sep"/>
    <n v="1976"/>
    <s v="tier - 2"/>
    <s v="tier - 1"/>
    <s v="R1011"/>
    <s v="19-Sep-1976"/>
    <n v="46"/>
  </r>
  <r>
    <s v="Id283"/>
    <s v="Id283"/>
    <n v="2003"/>
    <s v="Oct"/>
    <n v="8"/>
    <n v="0"/>
    <n v="32548.34"/>
    <x v="1"/>
    <x v="1"/>
    <s v="R1013"/>
    <s v="Oct"/>
    <n v="2003"/>
    <s v="tier - 1"/>
    <s v="tier - 2"/>
    <s v="R1013"/>
    <s v="8-Oct-2003"/>
    <n v="19"/>
  </r>
  <r>
    <s v="Id282"/>
    <s v="Id282"/>
    <n v="1990"/>
    <s v="Jul"/>
    <n v="13"/>
    <n v="3"/>
    <n v="32672.11"/>
    <x v="1"/>
    <x v="0"/>
    <s v="R1011"/>
    <s v="Jul"/>
    <n v="1990"/>
    <s v="tier - 1"/>
    <s v="tier - 1"/>
    <s v="R1011"/>
    <s v="13-Jul-1990"/>
    <n v="32"/>
  </r>
  <r>
    <s v="Id281"/>
    <s v="Id281"/>
    <n v="1968"/>
    <s v="Nov"/>
    <n v="1"/>
    <n v="0"/>
    <n v="32686.080000000002"/>
    <x v="2"/>
    <x v="2"/>
    <s v="R1011"/>
    <s v="Nov"/>
    <n v="1968"/>
    <s v="tier - 2"/>
    <s v="tier - 3"/>
    <s v="R1011"/>
    <s v="1-Nov-1968"/>
    <n v="54"/>
  </r>
  <r>
    <s v="Id280"/>
    <s v="Id280"/>
    <n v="1990"/>
    <s v="Sep"/>
    <n v="30"/>
    <n v="3"/>
    <n v="32716.2"/>
    <x v="1"/>
    <x v="1"/>
    <s v="R1011"/>
    <s v="Sep"/>
    <n v="1990"/>
    <s v="tier - 1"/>
    <s v="tier - 2"/>
    <s v="R1011"/>
    <s v="30-Sep-1990"/>
    <n v="32"/>
  </r>
  <r>
    <s v="Id28"/>
    <s v="Id28"/>
    <n v="1969"/>
    <s v="Jun"/>
    <n v="23"/>
    <n v="3"/>
    <n v="46661.440000000002"/>
    <x v="1"/>
    <x v="2"/>
    <s v="R1012"/>
    <s v="Jun"/>
    <n v="1969"/>
    <s v="tier - 1"/>
    <s v="tier - 3"/>
    <s v="R1012"/>
    <s v="23-Jun-1969"/>
    <n v="53"/>
  </r>
  <r>
    <s v="Id279"/>
    <s v="Id279"/>
    <n v="1990"/>
    <s v="Jul"/>
    <n v="9"/>
    <n v="2"/>
    <n v="32734.19"/>
    <x v="2"/>
    <x v="0"/>
    <s v="R1012"/>
    <s v="Jul"/>
    <n v="1990"/>
    <s v="tier - 2"/>
    <s v="tier - 1"/>
    <s v="R1012"/>
    <s v="9-Jul-1990"/>
    <n v="32"/>
  </r>
  <r>
    <s v="Id278"/>
    <s v="Id278"/>
    <n v="1974"/>
    <s v="Dec"/>
    <n v="6"/>
    <n v="0"/>
    <n v="32760.48"/>
    <x v="1"/>
    <x v="0"/>
    <s v="R1011"/>
    <s v="Dec"/>
    <n v="1974"/>
    <s v="tier - 1"/>
    <s v="tier - 1"/>
    <s v="R1011"/>
    <s v="6-Dec-1974"/>
    <n v="48"/>
  </r>
  <r>
    <s v="Id277"/>
    <s v="Id277"/>
    <n v="1972"/>
    <s v="Nov"/>
    <n v="7"/>
    <n v="0"/>
    <n v="32765.33"/>
    <x v="2"/>
    <x v="1"/>
    <s v="R1012"/>
    <s v="Nov"/>
    <n v="1972"/>
    <s v="tier - 2"/>
    <s v="tier - 2"/>
    <s v="R1012"/>
    <s v="7-Nov-1972"/>
    <n v="50"/>
  </r>
  <r>
    <s v="Id276"/>
    <s v="Id276"/>
    <n v="1980"/>
    <s v="Dec"/>
    <n v="12"/>
    <n v="3"/>
    <n v="32787.46"/>
    <x v="1"/>
    <x v="2"/>
    <s v="R1012"/>
    <s v="Dec"/>
    <n v="1980"/>
    <s v="tier - 1"/>
    <s v="tier - 3"/>
    <s v="R1012"/>
    <s v="12-Dec-1980"/>
    <n v="42"/>
  </r>
  <r>
    <s v="Id275"/>
    <s v="Id275"/>
    <n v="1995"/>
    <s v="Dec"/>
    <n v="4"/>
    <n v="0"/>
    <n v="32827.51"/>
    <x v="1"/>
    <x v="1"/>
    <s v="R1011"/>
    <s v="Dec"/>
    <n v="1995"/>
    <s v="tier - 1"/>
    <s v="tier - 2"/>
    <s v="R1011"/>
    <s v="4-Dec-1995"/>
    <n v="27"/>
  </r>
  <r>
    <s v="Id274"/>
    <s v="Id274"/>
    <n v="1981"/>
    <s v="Nov"/>
    <n v="17"/>
    <n v="1"/>
    <n v="32906.69"/>
    <x v="2"/>
    <x v="2"/>
    <s v="R1011"/>
    <s v="Nov"/>
    <n v="1981"/>
    <s v="tier - 2"/>
    <s v="tier - 3"/>
    <s v="R1011"/>
    <s v="17-Nov-1981"/>
    <n v="41"/>
  </r>
  <r>
    <s v="Id273"/>
    <s v="Id273"/>
    <n v="1971"/>
    <s v="Aug"/>
    <n v="24"/>
    <n v="0"/>
    <n v="32947.629999999997"/>
    <x v="2"/>
    <x v="0"/>
    <s v="R1011"/>
    <s v="Aug"/>
    <n v="1971"/>
    <s v="tier - 2"/>
    <s v="tier - 1"/>
    <s v="R1011"/>
    <s v="24-Aug-1971"/>
    <n v="51"/>
  </r>
  <r>
    <s v="Id272"/>
    <s v="Id272"/>
    <n v="1995"/>
    <s v="Jul"/>
    <n v="8"/>
    <n v="0"/>
    <n v="33017.46"/>
    <x v="1"/>
    <x v="0"/>
    <s v="R1011"/>
    <s v="Jul"/>
    <n v="1995"/>
    <s v="tier - 1"/>
    <s v="tier - 1"/>
    <s v="R1011"/>
    <s v="8-Jul-1995"/>
    <n v="27"/>
  </r>
  <r>
    <s v="Id271"/>
    <s v="Id271"/>
    <n v="1967"/>
    <s v="Jul"/>
    <n v="10"/>
    <n v="0"/>
    <n v="33025.32"/>
    <x v="2"/>
    <x v="2"/>
    <s v="R1011"/>
    <s v="Jul"/>
    <n v="1967"/>
    <s v="tier - 2"/>
    <s v="tier - 3"/>
    <s v="R1011"/>
    <s v="10-Jul-1967"/>
    <n v="55"/>
  </r>
  <r>
    <s v="Id270"/>
    <s v="Id270"/>
    <n v="1994"/>
    <s v="Jul"/>
    <n v="28"/>
    <n v="0"/>
    <n v="33057.230000000003"/>
    <x v="1"/>
    <x v="1"/>
    <s v="R1011"/>
    <s v="Jul"/>
    <n v="1994"/>
    <s v="tier - 1"/>
    <s v="tier - 2"/>
    <s v="R1011"/>
    <s v="28-Jul-1994"/>
    <n v="28"/>
  </r>
  <r>
    <s v="Id27"/>
    <s v="Id27"/>
    <n v="1960"/>
    <s v="Nov"/>
    <n v="17"/>
    <n v="3"/>
    <n v="46718.16"/>
    <x v="1"/>
    <x v="0"/>
    <s v="R1012"/>
    <s v="Nov"/>
    <n v="1960"/>
    <s v="tier - 1"/>
    <s v="tier - 1"/>
    <s v="R1012"/>
    <s v="17-Nov-1960"/>
    <n v="62"/>
  </r>
  <r>
    <s v="Id269"/>
    <s v="Id269"/>
    <n v="1962"/>
    <s v="Jul"/>
    <n v="1"/>
    <n v="0"/>
    <n v="33074.94"/>
    <x v="1"/>
    <x v="1"/>
    <s v="R1011"/>
    <s v="Jul"/>
    <n v="1962"/>
    <s v="tier - 1"/>
    <s v="tier - 2"/>
    <s v="R1011"/>
    <s v="1-Jul-1962"/>
    <n v="60"/>
  </r>
  <r>
    <s v="Id268"/>
    <s v="Id268"/>
    <n v="1969"/>
    <s v="Oct"/>
    <n v="30"/>
    <n v="0"/>
    <n v="33090.660000000003"/>
    <x v="2"/>
    <x v="1"/>
    <s v="R1011"/>
    <s v="Oct"/>
    <n v="1969"/>
    <s v="tier - 2"/>
    <s v="tier - 2"/>
    <s v="R1011"/>
    <s v="30-Oct-1969"/>
    <n v="53"/>
  </r>
  <r>
    <s v="Id267"/>
    <s v="Id267"/>
    <n v="1985"/>
    <s v="Jul"/>
    <n v="15"/>
    <n v="3"/>
    <n v="33121"/>
    <x v="2"/>
    <x v="0"/>
    <s v="R1011"/>
    <s v="Jul"/>
    <n v="1985"/>
    <s v="tier - 2"/>
    <s v="tier - 1"/>
    <s v="R1011"/>
    <s v="15-Jul-1985"/>
    <n v="37"/>
  </r>
  <r>
    <s v="Id266"/>
    <s v="Id266"/>
    <n v="1990"/>
    <s v="Oct"/>
    <n v="12"/>
    <n v="3"/>
    <n v="33292.83"/>
    <x v="2"/>
    <x v="0"/>
    <s v="R1011"/>
    <s v="Oct"/>
    <n v="1990"/>
    <s v="tier - 2"/>
    <s v="tier - 1"/>
    <s v="R1011"/>
    <s v="12-Oct-1990"/>
    <n v="32"/>
  </r>
  <r>
    <s v="Id265"/>
    <s v="Id265"/>
    <n v="2003"/>
    <s v="Nov"/>
    <n v="28"/>
    <n v="0"/>
    <n v="33307.550000000003"/>
    <x v="2"/>
    <x v="2"/>
    <s v="R1012"/>
    <s v="Nov"/>
    <n v="2003"/>
    <s v="tier - 2"/>
    <s v="tier - 3"/>
    <s v="R1012"/>
    <s v="28-Nov-2003"/>
    <n v="19"/>
  </r>
  <r>
    <s v="Id264"/>
    <s v="Id264"/>
    <n v="1972"/>
    <s v="Sep"/>
    <n v="5"/>
    <n v="0"/>
    <n v="33344.449999999997"/>
    <x v="2"/>
    <x v="2"/>
    <s v="R1011"/>
    <s v="Sep"/>
    <n v="1972"/>
    <s v="tier - 2"/>
    <s v="tier - 3"/>
    <s v="R1011"/>
    <s v="5-Sep-1972"/>
    <n v="50"/>
  </r>
  <r>
    <s v="Id263"/>
    <s v="Id263"/>
    <n v="1985"/>
    <s v="Dec"/>
    <n v="7"/>
    <n v="3"/>
    <n v="33450.99"/>
    <x v="2"/>
    <x v="1"/>
    <s v="R1011"/>
    <s v="Dec"/>
    <n v="1985"/>
    <s v="tier - 2"/>
    <s v="tier - 2"/>
    <s v="R1011"/>
    <s v="7-Dec-1985"/>
    <n v="37"/>
  </r>
  <r>
    <s v="Id262"/>
    <s v="Id262"/>
    <n v="1970"/>
    <s v="Jun"/>
    <n v="18"/>
    <n v="2"/>
    <n v="33471.97"/>
    <x v="2"/>
    <x v="1"/>
    <s v="R1012"/>
    <s v="Jun"/>
    <n v="1970"/>
    <s v="tier - 2"/>
    <s v="tier - 2"/>
    <s v="R1012"/>
    <s v="18-Jun-1970"/>
    <n v="52"/>
  </r>
  <r>
    <s v="Id261"/>
    <s v="Id261"/>
    <n v="2002"/>
    <s v="Aug"/>
    <n v="25"/>
    <n v="0"/>
    <n v="33475.82"/>
    <x v="1"/>
    <x v="0"/>
    <s v="R1018"/>
    <s v="Aug"/>
    <n v="2002"/>
    <s v="tier - 1"/>
    <s v="tier - 1"/>
    <s v="R1018"/>
    <s v="25-Aug-2002"/>
    <n v="20"/>
  </r>
  <r>
    <s v="Id260"/>
    <s v="Id260"/>
    <n v="1984"/>
    <s v="Jul"/>
    <n v="22"/>
    <n v="3"/>
    <n v="33527.1"/>
    <x v="2"/>
    <x v="2"/>
    <s v="R1011"/>
    <s v="Jul"/>
    <n v="1984"/>
    <s v="tier - 2"/>
    <s v="tier - 3"/>
    <s v="R1011"/>
    <s v="22-Jul-1984"/>
    <n v="38"/>
  </r>
  <r>
    <s v="Id26"/>
    <s v="Id26"/>
    <n v="1958"/>
    <s v="Sep"/>
    <n v="15"/>
    <n v="0"/>
    <n v="46889.26"/>
    <x v="2"/>
    <x v="2"/>
    <s v="R1013"/>
    <s v="Sep"/>
    <n v="1958"/>
    <s v="tier - 2"/>
    <s v="tier - 3"/>
    <s v="R1013"/>
    <s v="15-Sep-1958"/>
    <n v="64"/>
  </r>
  <r>
    <s v="Id259"/>
    <s v="Id259"/>
    <n v="2003"/>
    <s v="Sep"/>
    <n v="9"/>
    <n v="0"/>
    <n v="33611.71"/>
    <x v="1"/>
    <x v="1"/>
    <s v="R1011"/>
    <s v="Sep"/>
    <n v="2003"/>
    <s v="tier - 1"/>
    <s v="tier - 2"/>
    <s v="R1011"/>
    <s v="9-Sep-2003"/>
    <n v="19"/>
  </r>
  <r>
    <s v="Id258"/>
    <s v="Id258"/>
    <n v="1993"/>
    <s v="Nov"/>
    <n v="28"/>
    <n v="0"/>
    <n v="33707.550000000003"/>
    <x v="2"/>
    <x v="1"/>
    <s v="R1011"/>
    <s v="Nov"/>
    <n v="1993"/>
    <s v="tier - 2"/>
    <s v="tier - 2"/>
    <s v="R1011"/>
    <s v="28-Nov-1993"/>
    <n v="29"/>
  </r>
  <r>
    <s v="Id257"/>
    <s v="Id257"/>
    <n v="2004"/>
    <s v="Nov"/>
    <n v="1"/>
    <n v="0"/>
    <n v="33732.69"/>
    <x v="1"/>
    <x v="0"/>
    <s v="R1017"/>
    <s v="Nov"/>
    <n v="2004"/>
    <s v="tier - 1"/>
    <s v="tier - 1"/>
    <s v="R1017"/>
    <s v="1-Nov-2004"/>
    <n v="18"/>
  </r>
  <r>
    <s v="Id256"/>
    <s v="Id256"/>
    <n v="2003"/>
    <s v="Sep"/>
    <n v="12"/>
    <n v="0"/>
    <n v="33750.29"/>
    <x v="1"/>
    <x v="2"/>
    <s v="R1012"/>
    <s v="Sep"/>
    <n v="2003"/>
    <s v="tier - 1"/>
    <s v="tier - 3"/>
    <s v="R1012"/>
    <s v="12-Sep-2003"/>
    <n v="19"/>
  </r>
  <r>
    <s v="Id255"/>
    <s v="Id255"/>
    <n v="1962"/>
    <s v="Dec"/>
    <n v="11"/>
    <n v="0"/>
    <n v="33753.32"/>
    <x v="1"/>
    <x v="2"/>
    <s v="R1011"/>
    <s v="Dec"/>
    <n v="1962"/>
    <s v="tier - 1"/>
    <s v="tier - 3"/>
    <s v="R1011"/>
    <s v="11-Dec-1962"/>
    <n v="60"/>
  </r>
  <r>
    <s v="Id254"/>
    <s v="Id254"/>
    <n v="2000"/>
    <s v="Oct"/>
    <n v="26"/>
    <n v="0"/>
    <n v="33829.39"/>
    <x v="2"/>
    <x v="2"/>
    <s v="R1011"/>
    <s v="Oct"/>
    <n v="2000"/>
    <s v="tier - 2"/>
    <s v="tier - 3"/>
    <s v="R1011"/>
    <s v="26-Oct-2000"/>
    <n v="22"/>
  </r>
  <r>
    <s v="Id253"/>
    <s v="Id253"/>
    <n v="1997"/>
    <s v="Aug"/>
    <n v="9"/>
    <n v="0"/>
    <n v="33900.65"/>
    <x v="2"/>
    <x v="2"/>
    <s v="R1011"/>
    <s v="Aug"/>
    <n v="1997"/>
    <s v="tier - 2"/>
    <s v="tier - 3"/>
    <s v="R1011"/>
    <s v="9-Aug-1997"/>
    <n v="25"/>
  </r>
  <r>
    <s v="Id252"/>
    <s v="Id252"/>
    <n v="2000"/>
    <s v="Dec"/>
    <n v="27"/>
    <n v="0"/>
    <n v="33907.550000000003"/>
    <x v="2"/>
    <x v="1"/>
    <s v="R1012"/>
    <s v="Dec"/>
    <n v="2000"/>
    <s v="tier - 2"/>
    <s v="tier - 2"/>
    <s v="R1012"/>
    <s v="27-Dec-2000"/>
    <n v="22"/>
  </r>
  <r>
    <s v="Id251"/>
    <s v="Id251"/>
    <n v="1994"/>
    <s v="Sep"/>
    <n v="25"/>
    <n v="0"/>
    <n v="33975.47"/>
    <x v="2"/>
    <x v="1"/>
    <s v="R1011"/>
    <s v="Sep"/>
    <n v="1994"/>
    <s v="tier - 2"/>
    <s v="tier - 2"/>
    <s v="R1011"/>
    <s v="25-Sep-1994"/>
    <n v="28"/>
  </r>
  <r>
    <s v="Id250"/>
    <s v="Id250"/>
    <n v="1972"/>
    <s v="Jul"/>
    <n v="26"/>
    <n v="0"/>
    <n v="34053.360000000001"/>
    <x v="2"/>
    <x v="1"/>
    <s v="R1011"/>
    <s v="Jul"/>
    <n v="1972"/>
    <s v="tier - 2"/>
    <s v="tier - 2"/>
    <s v="R1011"/>
    <s v="26-Jul-1972"/>
    <n v="50"/>
  </r>
  <r>
    <s v="Id25"/>
    <s v="Id25"/>
    <n v="1959"/>
    <s v="Jul"/>
    <n v="14"/>
    <n v="0"/>
    <n v="47055.53"/>
    <x v="2"/>
    <x v="0"/>
    <s v="R1013"/>
    <s v="Jul"/>
    <n v="1959"/>
    <s v="tier - 2"/>
    <s v="tier - 1"/>
    <s v="R1013"/>
    <s v="14-Jul-1959"/>
    <n v="63"/>
  </r>
  <r>
    <s v="Id249"/>
    <s v="Id249"/>
    <n v="2002"/>
    <s v="Dec"/>
    <n v="26"/>
    <n v="0"/>
    <n v="34084.68"/>
    <x v="2"/>
    <x v="2"/>
    <s v="R1011"/>
    <s v="Dec"/>
    <n v="2002"/>
    <s v="tier - 2"/>
    <s v="tier - 3"/>
    <s v="R1011"/>
    <s v="26-Dec-2002"/>
    <n v="20"/>
  </r>
  <r>
    <s v="Id248"/>
    <s v="Id248"/>
    <n v="1999"/>
    <s v="Nov"/>
    <n v="6"/>
    <n v="0"/>
    <n v="34166.269999999997"/>
    <x v="2"/>
    <x v="2"/>
    <s v="R1011"/>
    <s v="Nov"/>
    <n v="1999"/>
    <s v="tier - 2"/>
    <s v="tier - 3"/>
    <s v="R1011"/>
    <s v="6-Nov-1999"/>
    <n v="23"/>
  </r>
  <r>
    <s v="Id247"/>
    <s v="Id247"/>
    <n v="1971"/>
    <s v="Aug"/>
    <n v="25"/>
    <n v="0"/>
    <n v="34205.07"/>
    <x v="2"/>
    <x v="1"/>
    <s v="R1011"/>
    <s v="Aug"/>
    <n v="1971"/>
    <s v="tier - 2"/>
    <s v="tier - 2"/>
    <s v="R1011"/>
    <s v="25-Aug-1971"/>
    <n v="51"/>
  </r>
  <r>
    <s v="Id246"/>
    <s v="Id246"/>
    <n v="1975"/>
    <s v="Jul"/>
    <n v="21"/>
    <n v="1"/>
    <n v="34210.33"/>
    <x v="2"/>
    <x v="0"/>
    <s v="R1012"/>
    <s v="Jul"/>
    <n v="1975"/>
    <s v="tier - 2"/>
    <s v="tier - 1"/>
    <s v="R1012"/>
    <s v="21-Jul-1975"/>
    <n v="47"/>
  </r>
  <r>
    <s v="Id245"/>
    <s v="Id245"/>
    <n v="1962"/>
    <s v="Jul"/>
    <n v="5"/>
    <n v="0"/>
    <n v="34218.019999999997"/>
    <x v="1"/>
    <x v="0"/>
    <s v="R1011"/>
    <s v="Jul"/>
    <n v="1962"/>
    <s v="tier - 1"/>
    <s v="tier - 1"/>
    <s v="R1011"/>
    <s v="5-Jul-1962"/>
    <n v="60"/>
  </r>
  <r>
    <s v="id2444"/>
    <s v="id2444"/>
    <n v="1987"/>
    <s v="Nov"/>
    <n v="27"/>
    <n v="2"/>
    <n v="20984.09"/>
    <x v="2"/>
    <x v="1"/>
    <s v="R1015"/>
    <s v="Nov"/>
    <n v="1987"/>
    <s v="tier - 2"/>
    <s v="tier - 2"/>
    <s v="R1015"/>
    <s v="27-Nov-1987"/>
    <n v="35"/>
  </r>
  <r>
    <s v="Id244"/>
    <s v="Id244"/>
    <n v="1998"/>
    <s v="Jun"/>
    <n v="11"/>
    <n v="0"/>
    <n v="34254.050000000003"/>
    <x v="1"/>
    <x v="2"/>
    <s v="R1019"/>
    <s v="Jun"/>
    <n v="1998"/>
    <s v="tier - 1"/>
    <s v="tier - 3"/>
    <s v="R1019"/>
    <s v="11-Jun-1998"/>
    <n v="24"/>
  </r>
  <r>
    <s v="Id243"/>
    <s v="Id243"/>
    <n v="1995"/>
    <s v="Oct"/>
    <n v="30"/>
    <n v="0"/>
    <n v="34289.43"/>
    <x v="1"/>
    <x v="0"/>
    <s v="R1011"/>
    <s v="Oct"/>
    <n v="1995"/>
    <s v="tier - 1"/>
    <s v="tier - 1"/>
    <s v="R1011"/>
    <s v="30-Oct-1995"/>
    <n v="27"/>
  </r>
  <r>
    <s v="Id242"/>
    <s v="Id242"/>
    <n v="1986"/>
    <s v="Oct"/>
    <n v="11"/>
    <n v="3"/>
    <n v="34293.120000000003"/>
    <x v="1"/>
    <x v="1"/>
    <s v="R1011"/>
    <s v="Oct"/>
    <n v="1986"/>
    <s v="tier - 1"/>
    <s v="tier - 2"/>
    <s v="R1011"/>
    <s v="11-Oct-1986"/>
    <n v="36"/>
  </r>
  <r>
    <s v="Id241"/>
    <s v="Id241"/>
    <n v="1983"/>
    <s v="Oct"/>
    <n v="2"/>
    <n v="3"/>
    <n v="34307.22"/>
    <x v="2"/>
    <x v="1"/>
    <s v="R1012"/>
    <s v="Oct"/>
    <n v="1983"/>
    <s v="tier - 2"/>
    <s v="tier - 2"/>
    <s v="R1012"/>
    <s v="2-Oct-1983"/>
    <n v="39"/>
  </r>
  <r>
    <s v="Id240"/>
    <s v="Id240"/>
    <n v="1984"/>
    <s v="Oct"/>
    <n v="1"/>
    <n v="3"/>
    <n v="34402.22"/>
    <x v="2"/>
    <x v="2"/>
    <s v="R1011"/>
    <s v="Oct"/>
    <n v="1984"/>
    <s v="tier - 2"/>
    <s v="tier - 3"/>
    <s v="R1011"/>
    <s v="1-Oct-1984"/>
    <n v="38"/>
  </r>
  <r>
    <s v="Id24"/>
    <s v="Id24"/>
    <n v="1970"/>
    <s v="Dec"/>
    <n v="28"/>
    <n v="2"/>
    <n v="47269.85"/>
    <x v="1"/>
    <x v="1"/>
    <s v="R1013"/>
    <s v="Dec"/>
    <n v="1970"/>
    <s v="tier - 1"/>
    <s v="tier - 2"/>
    <s v="R1013"/>
    <s v="28-Dec-1970"/>
    <n v="52"/>
  </r>
  <r>
    <s v="Id239"/>
    <s v="Id239"/>
    <n v="2003"/>
    <s v="Oct"/>
    <n v="5"/>
    <n v="0"/>
    <n v="34439.86"/>
    <x v="2"/>
    <x v="0"/>
    <s v="R1013"/>
    <s v="Oct"/>
    <n v="2003"/>
    <s v="tier - 2"/>
    <s v="tier - 1"/>
    <s v="R1013"/>
    <s v="5-Oct-2003"/>
    <n v="19"/>
  </r>
  <r>
    <s v="Id238"/>
    <s v="Id238"/>
    <n v="1990"/>
    <s v="Sep"/>
    <n v="24"/>
    <n v="3"/>
    <n v="34456.269999999997"/>
    <x v="1"/>
    <x v="1"/>
    <s v="R1011"/>
    <s v="Sep"/>
    <n v="1990"/>
    <s v="tier - 1"/>
    <s v="tier - 2"/>
    <s v="R1011"/>
    <s v="24-Sep-1990"/>
    <n v="32"/>
  </r>
  <r>
    <s v="Id237"/>
    <s v="Id237"/>
    <n v="1998"/>
    <s v="Jun"/>
    <n v="24"/>
    <n v="0"/>
    <n v="34472.839999999997"/>
    <x v="1"/>
    <x v="2"/>
    <s v="R1011"/>
    <s v="Jun"/>
    <n v="1998"/>
    <s v="tier - 1"/>
    <s v="tier - 3"/>
    <s v="R1011"/>
    <s v="24-Jun-1998"/>
    <n v="24"/>
  </r>
  <r>
    <s v="Id236"/>
    <s v="Id236"/>
    <n v="1976"/>
    <s v="Nov"/>
    <n v="25"/>
    <n v="2"/>
    <n v="34543.39"/>
    <x v="2"/>
    <x v="2"/>
    <s v="R1011"/>
    <s v="Nov"/>
    <n v="1976"/>
    <s v="tier - 2"/>
    <s v="tier - 3"/>
    <s v="R1011"/>
    <s v="25-Nov-1976"/>
    <n v="46"/>
  </r>
  <r>
    <s v="Id235"/>
    <s v="Id235"/>
    <n v="2004"/>
    <s v="Oct"/>
    <n v="9"/>
    <n v="0"/>
    <n v="34617.839999999997"/>
    <x v="1"/>
    <x v="2"/>
    <s v="R1016"/>
    <s v="Oct"/>
    <n v="2004"/>
    <s v="tier - 1"/>
    <s v="tier - 3"/>
    <s v="R1016"/>
    <s v="9-Oct-2004"/>
    <n v="18"/>
  </r>
  <r>
    <s v="Id234"/>
    <s v="Id234"/>
    <n v="1994"/>
    <s v="Jul"/>
    <n v="7"/>
    <n v="0"/>
    <n v="34672.15"/>
    <x v="1"/>
    <x v="2"/>
    <s v="R1013"/>
    <s v="Jul"/>
    <n v="1994"/>
    <s v="tier - 1"/>
    <s v="tier - 3"/>
    <s v="R1013"/>
    <s v="7-Jul-1994"/>
    <n v="28"/>
  </r>
  <r>
    <s v="Id2335"/>
    <s v="Id2335"/>
    <n v="1992"/>
    <s v="Jul"/>
    <n v="9"/>
    <n v="0"/>
    <n v="563.84"/>
    <x v="2"/>
    <x v="2"/>
    <s v="R1013"/>
    <s v="Jul"/>
    <n v="1992"/>
    <s v="tier - 2"/>
    <s v="tier - 3"/>
    <s v="R1013"/>
    <s v="9-Jul-1992"/>
    <n v="30"/>
  </r>
  <r>
    <s v="Id2334"/>
    <s v="Id2334"/>
    <n v="1992"/>
    <s v="Nov"/>
    <n v="30"/>
    <n v="0"/>
    <n v="570.62"/>
    <x v="2"/>
    <x v="0"/>
    <s v="R1013"/>
    <s v="Nov"/>
    <n v="1992"/>
    <s v="tier - 2"/>
    <s v="tier - 1"/>
    <s v="R1013"/>
    <s v="30-Nov-1992"/>
    <n v="30"/>
  </r>
  <r>
    <s v="Id2333"/>
    <s v="Id2333"/>
    <n v="1993"/>
    <s v="Jun"/>
    <n v="30"/>
    <n v="0"/>
    <n v="600"/>
    <x v="2"/>
    <x v="0"/>
    <s v="R1013"/>
    <s v="Jun"/>
    <n v="1993"/>
    <s v="tier - 2"/>
    <s v="tier - 1"/>
    <s v="R1013"/>
    <s v="30-Jun-1993"/>
    <n v="29"/>
  </r>
  <r>
    <s v="Id2332"/>
    <s v="Id2332"/>
    <n v="1992"/>
    <s v="Sep"/>
    <n v="13"/>
    <n v="0"/>
    <n v="604.54"/>
    <x v="0"/>
    <x v="2"/>
    <s v="R1013"/>
    <s v="Sep"/>
    <n v="1992"/>
    <s v="tier - 3"/>
    <s v="tier - 3"/>
    <s v="R1013"/>
    <s v="13-Sep-1992"/>
    <n v="30"/>
  </r>
  <r>
    <s v="Id2331"/>
    <s v="Id2331"/>
    <n v="1998"/>
    <s v="Jul"/>
    <n v="27"/>
    <n v="0"/>
    <n v="637.26"/>
    <x v="0"/>
    <x v="2"/>
    <s v="R1013"/>
    <s v="Jul"/>
    <n v="1998"/>
    <s v="tier - 3"/>
    <s v="tier - 3"/>
    <s v="R1013"/>
    <s v="27-Jul-1998"/>
    <n v="24"/>
  </r>
  <r>
    <s v="Id2330"/>
    <s v="Id2330"/>
    <n v="2001"/>
    <s v="Nov"/>
    <n v="20"/>
    <n v="0"/>
    <n v="646.14"/>
    <x v="0"/>
    <x v="2"/>
    <s v="R1012"/>
    <s v="Nov"/>
    <n v="2001"/>
    <s v="tier - 3"/>
    <s v="tier - 3"/>
    <s v="R1012"/>
    <s v="20-Nov-2001"/>
    <n v="21"/>
  </r>
  <r>
    <s v="Id233"/>
    <s v="Id233"/>
    <n v="2003"/>
    <s v="Jul"/>
    <n v="3"/>
    <n v="0"/>
    <n v="34779.620000000003"/>
    <x v="1"/>
    <x v="1"/>
    <s v="R1011"/>
    <s v="Jul"/>
    <n v="2003"/>
    <s v="tier - 1"/>
    <s v="tier - 2"/>
    <s v="R1011"/>
    <s v="3-Jul-2003"/>
    <n v="19"/>
  </r>
  <r>
    <s v="Id2329"/>
    <s v="Id2329"/>
    <n v="1993"/>
    <s v="Jun"/>
    <n v="1"/>
    <n v="0"/>
    <n v="650"/>
    <x v="0"/>
    <x v="2"/>
    <s v="R1013"/>
    <s v="Jun"/>
    <n v="1993"/>
    <s v="tier - 3"/>
    <s v="tier - 3"/>
    <s v="R1013"/>
    <s v="1-Jun-1993"/>
    <n v="30"/>
  </r>
  <r>
    <s v="Id2328"/>
    <s v="Id2328"/>
    <n v="1995"/>
    <s v="Jul"/>
    <n v="4"/>
    <n v="0"/>
    <n v="650"/>
    <x v="0"/>
    <x v="2"/>
    <s v="R1013"/>
    <s v="Jul"/>
    <n v="1995"/>
    <s v="tier - 3"/>
    <s v="tier - 3"/>
    <s v="R1013"/>
    <s v="4-Jul-1995"/>
    <n v="27"/>
  </r>
  <r>
    <s v="Id2327"/>
    <s v="Id2327"/>
    <n v="2002"/>
    <s v="Nov"/>
    <n v="29"/>
    <n v="0"/>
    <n v="668"/>
    <x v="0"/>
    <x v="1"/>
    <s v="R1012"/>
    <s v="Nov"/>
    <n v="2002"/>
    <s v="tier - 3"/>
    <s v="tier - 2"/>
    <s v="R1012"/>
    <s v="29-Nov-2002"/>
    <n v="20"/>
  </r>
  <r>
    <s v="Id2326"/>
    <s v="Id2326"/>
    <n v="1997"/>
    <s v="Nov"/>
    <n v="9"/>
    <n v="0"/>
    <n v="670"/>
    <x v="0"/>
    <x v="2"/>
    <s v="R1013"/>
    <s v="Nov"/>
    <n v="1997"/>
    <s v="tier - 3"/>
    <s v="tier - 3"/>
    <s v="R1013"/>
    <s v="9-Nov-1997"/>
    <n v="25"/>
  </r>
  <r>
    <s v="Id2325"/>
    <s v="Id2325"/>
    <n v="2001"/>
    <s v="Sep"/>
    <n v="12"/>
    <n v="0"/>
    <n v="687.54"/>
    <x v="0"/>
    <x v="1"/>
    <s v="R1013"/>
    <s v="Sep"/>
    <n v="2001"/>
    <s v="tier - 3"/>
    <s v="tier - 2"/>
    <s v="R1013"/>
    <s v="12-Sep-2001"/>
    <n v="21"/>
  </r>
  <r>
    <s v="Id2324"/>
    <s v="Id2324"/>
    <n v="1999"/>
    <s v="Dec"/>
    <n v="26"/>
    <n v="0"/>
    <n v="700"/>
    <x v="3"/>
    <x v="2"/>
    <s v="R1013"/>
    <s v="Dec"/>
    <n v="1999"/>
    <s v="tier - 2"/>
    <s v="tier - 3"/>
    <s v="R1013"/>
    <s v="26-Dec-1999"/>
    <n v="23"/>
  </r>
  <r>
    <s v="Id2323"/>
    <s v="Id2323"/>
    <n v="1999"/>
    <s v="Dec"/>
    <n v="14"/>
    <n v="0"/>
    <n v="722.99"/>
    <x v="0"/>
    <x v="0"/>
    <s v="R1013"/>
    <s v="Dec"/>
    <n v="1999"/>
    <s v="tier - 3"/>
    <s v="tier - 1"/>
    <s v="R1013"/>
    <s v="14-Dec-1999"/>
    <n v="23"/>
  </r>
  <r>
    <s v="Id2322"/>
    <s v="Id2322"/>
    <n v="2002"/>
    <s v="?"/>
    <n v="19"/>
    <n v="0"/>
    <n v="750"/>
    <x v="0"/>
    <x v="0"/>
    <s v="R1012"/>
    <s v="Sep"/>
    <n v="2002"/>
    <s v="tier - 3"/>
    <s v="tier - 1"/>
    <s v="R1012"/>
    <s v="19-Sep-2002"/>
    <n v="20"/>
  </r>
  <r>
    <s v="Id2321"/>
    <s v="Id2321"/>
    <n v="1993"/>
    <s v="Aug"/>
    <n v="9"/>
    <n v="0"/>
    <n v="760"/>
    <x v="0"/>
    <x v="0"/>
    <s v="R1013"/>
    <s v="Aug"/>
    <n v="1993"/>
    <s v="tier - 3"/>
    <s v="tier - 1"/>
    <s v="R1013"/>
    <s v="9-Aug-1993"/>
    <n v="29"/>
  </r>
  <r>
    <s v="Id2320"/>
    <s v="Id2320"/>
    <n v="1996"/>
    <s v="Oct"/>
    <n v="22"/>
    <n v="0"/>
    <n v="760"/>
    <x v="0"/>
    <x v="2"/>
    <s v="R1013"/>
    <s v="Oct"/>
    <n v="1996"/>
    <s v="tier - 3"/>
    <s v="tier - 3"/>
    <s v="R1013"/>
    <s v="22-Oct-1996"/>
    <n v="26"/>
  </r>
  <r>
    <s v="Id232"/>
    <s v="Id232"/>
    <n v="1995"/>
    <s v="Dec"/>
    <n v="27"/>
    <n v="1"/>
    <n v="34806.47"/>
    <x v="1"/>
    <x v="1"/>
    <s v="R1013"/>
    <s v="Dec"/>
    <n v="1995"/>
    <s v="tier - 1"/>
    <s v="tier - 2"/>
    <s v="R1013"/>
    <s v="27-Dec-1995"/>
    <n v="27"/>
  </r>
  <r>
    <s v="Id2319"/>
    <s v="Id2319"/>
    <n v="1993"/>
    <s v="Jun"/>
    <n v="28"/>
    <n v="0"/>
    <n v="770"/>
    <x v="0"/>
    <x v="2"/>
    <s v="R1013"/>
    <s v="Jun"/>
    <n v="1993"/>
    <s v="tier - 3"/>
    <s v="tier - 3"/>
    <s v="R1013"/>
    <s v="28-Jun-1993"/>
    <n v="29"/>
  </r>
  <r>
    <s v="Id2318"/>
    <s v="Id2318"/>
    <n v="1996"/>
    <s v="?"/>
    <n v="18"/>
    <n v="0"/>
    <n v="770.38"/>
    <x v="0"/>
    <x v="3"/>
    <s v="R1012"/>
    <s v="Sep"/>
    <n v="1996"/>
    <s v="tier - 3"/>
    <s v="tier - 2"/>
    <s v="R1012"/>
    <s v="18-Sep-1996"/>
    <n v="26"/>
  </r>
  <r>
    <s v="Id2317"/>
    <s v="Id2317"/>
    <n v="1995"/>
    <s v="Dec"/>
    <n v="7"/>
    <n v="0"/>
    <n v="773.54"/>
    <x v="0"/>
    <x v="1"/>
    <s v="R1013"/>
    <s v="Dec"/>
    <n v="1995"/>
    <s v="tier - 3"/>
    <s v="tier - 2"/>
    <s v="R1013"/>
    <s v="7-Dec-1995"/>
    <n v="27"/>
  </r>
  <r>
    <s v="Id2316"/>
    <s v="Id2316"/>
    <n v="2004"/>
    <s v="Oct"/>
    <n v="7"/>
    <n v="0"/>
    <n v="830.52"/>
    <x v="0"/>
    <x v="1"/>
    <s v="R1011"/>
    <s v="Oct"/>
    <n v="2004"/>
    <s v="tier - 3"/>
    <s v="tier - 2"/>
    <s v="R1011"/>
    <s v="7-Oct-2004"/>
    <n v="18"/>
  </r>
  <r>
    <s v="Id2315"/>
    <s v="Id2315"/>
    <n v="2000"/>
    <s v="Nov"/>
    <n v="18"/>
    <n v="0"/>
    <n v="865.41"/>
    <x v="0"/>
    <x v="0"/>
    <s v="R1013"/>
    <s v="Nov"/>
    <n v="2000"/>
    <s v="tier - 3"/>
    <s v="tier - 1"/>
    <s v="R1013"/>
    <s v="18-Nov-2000"/>
    <n v="22"/>
  </r>
  <r>
    <s v="Id2314"/>
    <s v="Id2314"/>
    <n v="1993"/>
    <s v="Nov"/>
    <n v="27"/>
    <n v="0"/>
    <n v="896.21"/>
    <x v="0"/>
    <x v="0"/>
    <s v="R1013"/>
    <s v="Nov"/>
    <n v="1993"/>
    <s v="tier - 3"/>
    <s v="tier - 1"/>
    <s v="R1013"/>
    <s v="27-Nov-1993"/>
    <n v="29"/>
  </r>
  <r>
    <s v="Id2313"/>
    <s v="Id2313"/>
    <n v="1994"/>
    <s v="Oct"/>
    <n v="30"/>
    <n v="0"/>
    <n v="915.07"/>
    <x v="0"/>
    <x v="0"/>
    <s v="R1013"/>
    <s v="Oct"/>
    <n v="1994"/>
    <s v="tier - 3"/>
    <s v="tier - 1"/>
    <s v="R1013"/>
    <s v="30-Oct-1994"/>
    <n v="28"/>
  </r>
  <r>
    <s v="Id2312"/>
    <s v="Id2312"/>
    <n v="1995"/>
    <s v="Oct"/>
    <n v="28"/>
    <n v="0"/>
    <n v="928.59"/>
    <x v="0"/>
    <x v="0"/>
    <s v="R1013"/>
    <s v="Oct"/>
    <n v="1995"/>
    <s v="tier - 3"/>
    <s v="tier - 1"/>
    <s v="R1013"/>
    <s v="28-Oct-1995"/>
    <n v="27"/>
  </r>
  <r>
    <s v="Id2311"/>
    <s v="Id2311"/>
    <n v="2001"/>
    <s v="Aug"/>
    <n v="19"/>
    <n v="0"/>
    <n v="964.71"/>
    <x v="0"/>
    <x v="1"/>
    <s v="R1013"/>
    <s v="Aug"/>
    <n v="2001"/>
    <s v="tier - 3"/>
    <s v="tier - 2"/>
    <s v="R1013"/>
    <s v="19-Aug-2001"/>
    <n v="21"/>
  </r>
  <r>
    <s v="Id2310"/>
    <s v="Id2310"/>
    <n v="1994"/>
    <s v="Nov"/>
    <n v="22"/>
    <n v="0"/>
    <n v="1006.65"/>
    <x v="0"/>
    <x v="1"/>
    <s v="R1013"/>
    <s v="Nov"/>
    <n v="1994"/>
    <s v="tier - 3"/>
    <s v="tier - 2"/>
    <s v="R1013"/>
    <s v="22-Nov-1994"/>
    <n v="28"/>
  </r>
  <r>
    <s v="Id231"/>
    <s v="Id231"/>
    <n v="2003"/>
    <s v="Sep"/>
    <n v="17"/>
    <n v="0"/>
    <n v="34828.65"/>
    <x v="1"/>
    <x v="2"/>
    <s v="R1011"/>
    <s v="Sep"/>
    <n v="2003"/>
    <s v="tier - 1"/>
    <s v="tier - 3"/>
    <s v="R1011"/>
    <s v="17-Sep-2003"/>
    <n v="19"/>
  </r>
  <r>
    <s v="Id2309"/>
    <s v="Id2309"/>
    <n v="2000"/>
    <s v="Oct"/>
    <n v="9"/>
    <n v="0"/>
    <n v="1012"/>
    <x v="0"/>
    <x v="1"/>
    <s v="R1013"/>
    <s v="Oct"/>
    <n v="2000"/>
    <s v="tier - 3"/>
    <s v="tier - 2"/>
    <s v="R1013"/>
    <s v="9-Oct-2000"/>
    <n v="22"/>
  </r>
  <r>
    <s v="Id2308"/>
    <s v="Id2308"/>
    <n v="1999"/>
    <s v="Aug"/>
    <n v="5"/>
    <n v="0"/>
    <n v="1019"/>
    <x v="0"/>
    <x v="1"/>
    <s v="R1013"/>
    <s v="Aug"/>
    <n v="1999"/>
    <s v="tier - 3"/>
    <s v="tier - 2"/>
    <s v="R1013"/>
    <s v="5-Aug-1999"/>
    <n v="23"/>
  </r>
  <r>
    <s v="Id2307"/>
    <s v="Id2307"/>
    <n v="1995"/>
    <s v="Oct"/>
    <n v="5"/>
    <n v="0"/>
    <n v="1033.74"/>
    <x v="0"/>
    <x v="0"/>
    <s v="R1013"/>
    <s v="Oct"/>
    <n v="1995"/>
    <s v="tier - 3"/>
    <s v="tier - 1"/>
    <s v="R1013"/>
    <s v="5-Oct-1995"/>
    <n v="27"/>
  </r>
  <r>
    <s v="Id2306"/>
    <s v="Id2306"/>
    <n v="1994"/>
    <s v="Nov"/>
    <n v="17"/>
    <n v="0"/>
    <n v="1044"/>
    <x v="0"/>
    <x v="1"/>
    <s v="R1013"/>
    <s v="Nov"/>
    <n v="1994"/>
    <s v="tier - 3"/>
    <s v="tier - 2"/>
    <s v="R1013"/>
    <s v="17-Nov-1994"/>
    <n v="28"/>
  </r>
  <r>
    <s v="Id2305"/>
    <s v="Id2305"/>
    <n v="2002"/>
    <s v="Jul"/>
    <n v="20"/>
    <n v="0"/>
    <n v="1047"/>
    <x v="0"/>
    <x v="0"/>
    <s v="R1013"/>
    <s v="Jul"/>
    <n v="2002"/>
    <s v="tier - 3"/>
    <s v="tier - 1"/>
    <s v="R1013"/>
    <s v="20-Jul-2002"/>
    <n v="20"/>
  </r>
  <r>
    <s v="Id2304"/>
    <s v="Id2304"/>
    <n v="2002"/>
    <s v="Jul"/>
    <n v="1"/>
    <n v="0"/>
    <n v="1049"/>
    <x v="0"/>
    <x v="1"/>
    <s v="R1012"/>
    <s v="Jul"/>
    <n v="2002"/>
    <s v="tier - 3"/>
    <s v="tier - 2"/>
    <s v="R1012"/>
    <s v="1-Jul-2002"/>
    <n v="20"/>
  </r>
  <r>
    <s v="Id2303"/>
    <s v="Id2303"/>
    <n v="1995"/>
    <s v="Jun"/>
    <n v="1"/>
    <n v="0"/>
    <n v="1056"/>
    <x v="0"/>
    <x v="1"/>
    <s v="R1013"/>
    <s v="Jun"/>
    <n v="1995"/>
    <s v="tier - 3"/>
    <s v="tier - 2"/>
    <s v="R1013"/>
    <s v="1-Jun-1995"/>
    <n v="28"/>
  </r>
  <r>
    <s v="Id2302"/>
    <s v="Id2302"/>
    <n v="1993"/>
    <s v="Sep"/>
    <n v="28"/>
    <n v="0"/>
    <n v="1068"/>
    <x v="0"/>
    <x v="0"/>
    <s v="R1013"/>
    <s v="Sep"/>
    <n v="1993"/>
    <s v="tier - 3"/>
    <s v="tier - 1"/>
    <s v="R1013"/>
    <s v="28-Sep-1993"/>
    <n v="29"/>
  </r>
  <r>
    <s v="Id2301"/>
    <s v="Id2301"/>
    <n v="2004"/>
    <s v="Aug"/>
    <n v="24"/>
    <n v="0"/>
    <n v="1070"/>
    <x v="0"/>
    <x v="2"/>
    <s v="R1013"/>
    <s v="Aug"/>
    <n v="2004"/>
    <s v="tier - 3"/>
    <s v="tier - 3"/>
    <s v="R1013"/>
    <s v="24-Aug-2004"/>
    <n v="18"/>
  </r>
  <r>
    <s v="Id2300"/>
    <s v="Id2300"/>
    <n v="1997"/>
    <s v="Aug"/>
    <n v="13"/>
    <n v="0"/>
    <n v="1071"/>
    <x v="0"/>
    <x v="2"/>
    <s v="R1013"/>
    <s v="Aug"/>
    <n v="1997"/>
    <s v="tier - 3"/>
    <s v="tier - 3"/>
    <s v="R1013"/>
    <s v="13-Aug-1997"/>
    <n v="25"/>
  </r>
  <r>
    <s v="Id230"/>
    <s v="Id230"/>
    <n v="1995"/>
    <s v="Oct"/>
    <n v="17"/>
    <n v="0"/>
    <n v="34838.870000000003"/>
    <x v="2"/>
    <x v="2"/>
    <s v="R1011"/>
    <s v="Oct"/>
    <n v="1995"/>
    <s v="tier - 2"/>
    <s v="tier - 3"/>
    <s v="R1011"/>
    <s v="17-Oct-1995"/>
    <n v="27"/>
  </r>
  <r>
    <s v="Id23"/>
    <s v="Id23"/>
    <n v="1958"/>
    <s v="Sep"/>
    <n v="3"/>
    <n v="2"/>
    <n v="47291.06"/>
    <x v="2"/>
    <x v="0"/>
    <s v="R1011"/>
    <s v="Sep"/>
    <n v="1958"/>
    <s v="tier - 2"/>
    <s v="tier - 1"/>
    <s v="R1011"/>
    <s v="3-Sep-1958"/>
    <n v="64"/>
  </r>
  <r>
    <s v="Id2299"/>
    <s v="Id2299"/>
    <n v="1998"/>
    <s v="Dec"/>
    <n v="26"/>
    <n v="0"/>
    <n v="1082"/>
    <x v="0"/>
    <x v="1"/>
    <s v="R1013"/>
    <s v="Dec"/>
    <n v="1998"/>
    <s v="tier - 3"/>
    <s v="tier - 2"/>
    <s v="R1013"/>
    <s v="26-Dec-1998"/>
    <n v="24"/>
  </r>
  <r>
    <s v="Id2298"/>
    <s v="Id2298"/>
    <n v="2002"/>
    <s v="Aug"/>
    <n v="13"/>
    <n v="0"/>
    <n v="1086"/>
    <x v="0"/>
    <x v="2"/>
    <s v="R1013"/>
    <s v="Aug"/>
    <n v="2002"/>
    <s v="tier - 3"/>
    <s v="tier - 3"/>
    <s v="R1013"/>
    <s v="13-Aug-2002"/>
    <n v="20"/>
  </r>
  <r>
    <s v="Id2297"/>
    <s v="Id2297"/>
    <n v="2004"/>
    <s v="Nov"/>
    <n v="12"/>
    <n v="0"/>
    <n v="1121.8699999999999"/>
    <x v="0"/>
    <x v="0"/>
    <s v="R1013"/>
    <s v="Nov"/>
    <n v="2004"/>
    <s v="tier - 3"/>
    <s v="tier - 1"/>
    <s v="R1013"/>
    <s v="12-Nov-2004"/>
    <n v="18"/>
  </r>
  <r>
    <s v="Id2296"/>
    <s v="Id2296"/>
    <n v="2004"/>
    <s v="Jun"/>
    <n v="14"/>
    <n v="0"/>
    <n v="1131.51"/>
    <x v="0"/>
    <x v="0"/>
    <s v="R1013"/>
    <s v="Jun"/>
    <n v="2004"/>
    <s v="tier - 3"/>
    <s v="tier - 1"/>
    <s v="R1013"/>
    <s v="14-Jun-2004"/>
    <n v="18"/>
  </r>
  <r>
    <s v="Id2295"/>
    <s v="Id2295"/>
    <n v="2002"/>
    <s v="Jul"/>
    <n v="19"/>
    <n v="0"/>
    <n v="1132"/>
    <x v="0"/>
    <x v="0"/>
    <s v="R1013"/>
    <s v="Jul"/>
    <n v="2002"/>
    <s v="tier - 3"/>
    <s v="tier - 1"/>
    <s v="R1013"/>
    <s v="19-Jul-2002"/>
    <n v="20"/>
  </r>
  <r>
    <s v="Id2294"/>
    <s v="Id2294"/>
    <n v="2004"/>
    <s v="Oct"/>
    <n v="6"/>
    <n v="0"/>
    <n v="1135"/>
    <x v="0"/>
    <x v="2"/>
    <s v="R1013"/>
    <s v="Oct"/>
    <n v="2004"/>
    <s v="tier - 3"/>
    <s v="tier - 3"/>
    <s v="R1013"/>
    <s v="6-Oct-2004"/>
    <n v="18"/>
  </r>
  <r>
    <s v="Id2293"/>
    <s v="Id2293"/>
    <n v="2004"/>
    <s v="Jun"/>
    <n v="11"/>
    <n v="0"/>
    <n v="1135.94"/>
    <x v="0"/>
    <x v="2"/>
    <s v="R1013"/>
    <s v="Jun"/>
    <n v="2004"/>
    <s v="tier - 3"/>
    <s v="tier - 3"/>
    <s v="R1013"/>
    <s v="11-Jun-2004"/>
    <n v="18"/>
  </r>
  <r>
    <s v="Id2292"/>
    <s v="Id2292"/>
    <n v="2004"/>
    <s v="Nov"/>
    <n v="28"/>
    <n v="0"/>
    <n v="1136.4000000000001"/>
    <x v="0"/>
    <x v="2"/>
    <s v="R1013"/>
    <s v="Nov"/>
    <n v="2004"/>
    <s v="tier - 3"/>
    <s v="tier - 3"/>
    <s v="R1013"/>
    <s v="28-Nov-2004"/>
    <n v="18"/>
  </r>
  <r>
    <s v="Id2291"/>
    <s v="Id2291"/>
    <n v="2002"/>
    <s v="Aug"/>
    <n v="11"/>
    <n v="0"/>
    <n v="1137"/>
    <x v="0"/>
    <x v="0"/>
    <s v="R1013"/>
    <s v="Aug"/>
    <n v="2002"/>
    <s v="tier - 3"/>
    <s v="tier - 1"/>
    <s v="R1013"/>
    <s v="11-Aug-2002"/>
    <n v="20"/>
  </r>
  <r>
    <s v="Id2290"/>
    <s v="Id2290"/>
    <n v="2004"/>
    <s v="Oct"/>
    <n v="15"/>
    <n v="0"/>
    <n v="1137.01"/>
    <x v="0"/>
    <x v="0"/>
    <s v="R1013"/>
    <s v="Oct"/>
    <n v="2004"/>
    <s v="tier - 3"/>
    <s v="tier - 1"/>
    <s v="R1013"/>
    <s v="15-Oct-2004"/>
    <n v="18"/>
  </r>
  <r>
    <s v="Id229"/>
    <s v="Id229"/>
    <n v="1983"/>
    <s v="Jul"/>
    <n v="29"/>
    <n v="3"/>
    <n v="34940.61"/>
    <x v="2"/>
    <x v="2"/>
    <s v="R1011"/>
    <s v="Jul"/>
    <n v="1983"/>
    <s v="tier - 2"/>
    <s v="tier - 3"/>
    <s v="R1011"/>
    <s v="29-Jul-1983"/>
    <n v="39"/>
  </r>
  <r>
    <s v="Id2289"/>
    <s v="Id2289"/>
    <n v="2004"/>
    <s v="Nov"/>
    <n v="27"/>
    <n v="0"/>
    <n v="1137.47"/>
    <x v="0"/>
    <x v="1"/>
    <s v="R1013"/>
    <s v="Nov"/>
    <n v="2004"/>
    <s v="tier - 3"/>
    <s v="tier - 2"/>
    <s v="R1013"/>
    <s v="27-Nov-2004"/>
    <n v="18"/>
  </r>
  <r>
    <s v="Id2288"/>
    <s v="Id2288"/>
    <n v="2001"/>
    <s v="Oct"/>
    <n v="25"/>
    <n v="0"/>
    <n v="1141"/>
    <x v="0"/>
    <x v="0"/>
    <s v="R1013"/>
    <s v="Oct"/>
    <n v="2001"/>
    <s v="tier - 3"/>
    <s v="tier - 1"/>
    <s v="R1013"/>
    <s v="25-Oct-2001"/>
    <n v="21"/>
  </r>
  <r>
    <s v="Id2287"/>
    <s v="Id2287"/>
    <n v="2004"/>
    <s v="Sep"/>
    <n v="12"/>
    <n v="0"/>
    <n v="1141.45"/>
    <x v="0"/>
    <x v="2"/>
    <s v="R1013"/>
    <s v="Sep"/>
    <n v="2004"/>
    <s v="tier - 3"/>
    <s v="tier - 3"/>
    <s v="R1013"/>
    <s v="12-Sep-2004"/>
    <n v="18"/>
  </r>
  <r>
    <s v="Id2286"/>
    <s v="Id2286"/>
    <n v="2002"/>
    <s v="Oct"/>
    <n v="1"/>
    <n v="0"/>
    <n v="1142"/>
    <x v="0"/>
    <x v="1"/>
    <s v="R1011"/>
    <s v="Oct"/>
    <n v="2002"/>
    <s v="tier - 3"/>
    <s v="tier - 2"/>
    <s v="R1011"/>
    <s v="1-Oct-2002"/>
    <n v="20"/>
  </r>
  <r>
    <s v="Id2285"/>
    <s v="Id2285"/>
    <n v="2004"/>
    <s v="Jun"/>
    <n v="10"/>
    <n v="0"/>
    <n v="1146.8"/>
    <x v="2"/>
    <x v="1"/>
    <s v="R1013"/>
    <s v="Jun"/>
    <n v="2004"/>
    <s v="tier - 2"/>
    <s v="tier - 2"/>
    <s v="R1013"/>
    <s v="10-Jun-2004"/>
    <n v="18"/>
  </r>
  <r>
    <s v="Id2284"/>
    <s v="Id2284"/>
    <n v="2003"/>
    <s v="Jun"/>
    <n v="12"/>
    <n v="0"/>
    <n v="1149"/>
    <x v="2"/>
    <x v="0"/>
    <s v="R1012"/>
    <s v="Jun"/>
    <n v="2003"/>
    <s v="tier - 2"/>
    <s v="tier - 1"/>
    <s v="R1012"/>
    <s v="12-Jun-2003"/>
    <n v="19"/>
  </r>
  <r>
    <s v="Id2283"/>
    <s v="Id2283"/>
    <n v="2004"/>
    <s v="Jul"/>
    <n v="18"/>
    <n v="0"/>
    <n v="1149.4000000000001"/>
    <x v="2"/>
    <x v="1"/>
    <s v="R1013"/>
    <s v="Jul"/>
    <n v="2004"/>
    <s v="tier - 2"/>
    <s v="tier - 2"/>
    <s v="R1013"/>
    <s v="18-Jul-2004"/>
    <n v="18"/>
  </r>
  <r>
    <s v="Id2282"/>
    <s v="Id2282"/>
    <n v="1994"/>
    <s v="Jul"/>
    <n v="26"/>
    <n v="0"/>
    <n v="1158.32"/>
    <x v="2"/>
    <x v="0"/>
    <s v="R1013"/>
    <s v="Jul"/>
    <n v="1994"/>
    <s v="tier - 2"/>
    <s v="tier - 1"/>
    <s v="R1013"/>
    <s v="26-Jul-1994"/>
    <n v="28"/>
  </r>
  <r>
    <s v="Id2281"/>
    <s v="Id2281"/>
    <n v="2004"/>
    <s v="Nov"/>
    <n v="11"/>
    <n v="0"/>
    <n v="1163.46"/>
    <x v="2"/>
    <x v="2"/>
    <s v="R1013"/>
    <s v="Nov"/>
    <n v="2004"/>
    <s v="tier - 2"/>
    <s v="tier - 3"/>
    <s v="R1013"/>
    <s v="11-Nov-2004"/>
    <n v="18"/>
  </r>
  <r>
    <s v="Id2280"/>
    <s v="Id2280"/>
    <n v="2002"/>
    <s v="Jun"/>
    <n v="11"/>
    <n v="0"/>
    <n v="1165"/>
    <x v="2"/>
    <x v="2"/>
    <s v="R1012"/>
    <s v="Jun"/>
    <n v="2002"/>
    <s v="tier - 2"/>
    <s v="tier - 3"/>
    <s v="R1012"/>
    <s v="11-Jun-2002"/>
    <n v="20"/>
  </r>
  <r>
    <s v="Id228"/>
    <s v="Id228"/>
    <n v="1967"/>
    <s v="Oct"/>
    <n v="7"/>
    <n v="0"/>
    <n v="34975.68"/>
    <x v="2"/>
    <x v="1"/>
    <s v="R1011"/>
    <s v="Oct"/>
    <n v="1967"/>
    <s v="tier - 2"/>
    <s v="tier - 2"/>
    <s v="R1011"/>
    <s v="7-Oct-1967"/>
    <n v="55"/>
  </r>
  <r>
    <s v="Id2279"/>
    <s v="Id2279"/>
    <n v="2001"/>
    <s v="Nov"/>
    <n v="12"/>
    <n v="0"/>
    <n v="1167"/>
    <x v="2"/>
    <x v="0"/>
    <s v="R1013"/>
    <s v="Nov"/>
    <n v="2001"/>
    <s v="tier - 2"/>
    <s v="tier - 1"/>
    <s v="R1013"/>
    <s v="12-Nov-2001"/>
    <n v="21"/>
  </r>
  <r>
    <s v="Id2278"/>
    <s v="Id2278"/>
    <n v="1996"/>
    <s v="Aug"/>
    <n v="11"/>
    <n v="0"/>
    <n v="1178"/>
    <x v="2"/>
    <x v="2"/>
    <s v="R1013"/>
    <s v="Aug"/>
    <n v="1996"/>
    <s v="tier - 2"/>
    <s v="tier - 3"/>
    <s v="R1013"/>
    <s v="11-Aug-1996"/>
    <n v="26"/>
  </r>
  <r>
    <s v="Id2277"/>
    <s v="Id2277"/>
    <n v="1997"/>
    <s v="Jun"/>
    <n v="28"/>
    <n v="0"/>
    <n v="1178.07"/>
    <x v="2"/>
    <x v="1"/>
    <s v="R1013"/>
    <s v="Jun"/>
    <n v="1997"/>
    <s v="tier - 2"/>
    <s v="tier - 2"/>
    <s v="R1013"/>
    <s v="28-Jun-1997"/>
    <n v="25"/>
  </r>
  <r>
    <s v="Id2276"/>
    <s v="Id2276"/>
    <n v="2002"/>
    <s v="Aug"/>
    <n v="26"/>
    <n v="0"/>
    <n v="1191"/>
    <x v="2"/>
    <x v="0"/>
    <s v="R1013"/>
    <s v="Aug"/>
    <n v="2002"/>
    <s v="tier - 2"/>
    <s v="tier - 1"/>
    <s v="R1013"/>
    <s v="26-Aug-2002"/>
    <n v="20"/>
  </r>
  <r>
    <s v="Id2275"/>
    <s v="Id2275"/>
    <n v="1999"/>
    <s v="Jun"/>
    <n v="28"/>
    <n v="0"/>
    <n v="1200"/>
    <x v="2"/>
    <x v="2"/>
    <s v="R1012"/>
    <s v="Jun"/>
    <n v="1999"/>
    <s v="tier - 2"/>
    <s v="tier - 3"/>
    <s v="R1012"/>
    <s v="28-Jun-1999"/>
    <n v="23"/>
  </r>
  <r>
    <s v="Id2274"/>
    <s v="Id2274"/>
    <n v="1992"/>
    <s v="Oct"/>
    <n v="6"/>
    <n v="0"/>
    <n v="1200.55"/>
    <x v="2"/>
    <x v="2"/>
    <s v="R1013"/>
    <s v="Oct"/>
    <n v="1992"/>
    <s v="tier - 2"/>
    <s v="tier - 3"/>
    <s v="R1013"/>
    <s v="6-Oct-1992"/>
    <n v="30"/>
  </r>
  <r>
    <s v="Id2273"/>
    <s v="Id2273"/>
    <n v="2004"/>
    <s v="Jun"/>
    <n v="2"/>
    <n v="0"/>
    <n v="1210"/>
    <x v="2"/>
    <x v="0"/>
    <s v="R1013"/>
    <s v="Jun"/>
    <n v="2004"/>
    <s v="tier - 2"/>
    <s v="tier - 1"/>
    <s v="R1013"/>
    <s v="2-Jun-2004"/>
    <n v="19"/>
  </r>
  <r>
    <s v="Id2272"/>
    <s v="Id2272"/>
    <n v="1996"/>
    <s v="Nov"/>
    <n v="4"/>
    <n v="0"/>
    <n v="1220"/>
    <x v="2"/>
    <x v="2"/>
    <s v="R1012"/>
    <s v="Nov"/>
    <n v="1996"/>
    <s v="tier - 2"/>
    <s v="tier - 3"/>
    <s v="R1012"/>
    <s v="4-Nov-1996"/>
    <n v="26"/>
  </r>
  <r>
    <s v="Id2271"/>
    <s v="Id2271"/>
    <n v="2004"/>
    <s v="Jul"/>
    <n v="9"/>
    <n v="0"/>
    <n v="1224"/>
    <x v="2"/>
    <x v="0"/>
    <s v="R1013"/>
    <s v="Jul"/>
    <n v="2004"/>
    <s v="tier - 2"/>
    <s v="tier - 1"/>
    <s v="R1013"/>
    <s v="9-Jul-2004"/>
    <n v="18"/>
  </r>
  <r>
    <s v="Id2270"/>
    <s v="Id2270"/>
    <n v="2004"/>
    <s v="Oct"/>
    <n v="16"/>
    <n v="0"/>
    <n v="1228"/>
    <x v="2"/>
    <x v="0"/>
    <s v="R1012"/>
    <s v="Oct"/>
    <n v="2004"/>
    <s v="tier - 2"/>
    <s v="tier - 1"/>
    <s v="R1012"/>
    <s v="16-Oct-2004"/>
    <n v="18"/>
  </r>
  <r>
    <s v="Id227"/>
    <s v="Id227"/>
    <n v="1998"/>
    <s v="Aug"/>
    <n v="22"/>
    <n v="0"/>
    <n v="34976.42"/>
    <x v="2"/>
    <x v="0"/>
    <s v="R1011"/>
    <s v="Aug"/>
    <n v="1998"/>
    <s v="tier - 2"/>
    <s v="tier - 1"/>
    <s v="R1011"/>
    <s v="22-Aug-1998"/>
    <n v="24"/>
  </r>
  <r>
    <s v="Id2269"/>
    <s v="Id2269"/>
    <n v="1998"/>
    <s v="Jul"/>
    <n v="13"/>
    <n v="0"/>
    <n v="1234"/>
    <x v="2"/>
    <x v="0"/>
    <s v="R1013"/>
    <s v="Jul"/>
    <n v="1998"/>
    <s v="tier - 2"/>
    <s v="tier - 1"/>
    <s v="R1013"/>
    <s v="13-Jul-1998"/>
    <n v="24"/>
  </r>
  <r>
    <s v="Id2268"/>
    <s v="Id2268"/>
    <n v="2002"/>
    <s v="Dec"/>
    <n v="12"/>
    <n v="0"/>
    <n v="1237"/>
    <x v="2"/>
    <x v="1"/>
    <s v="R1013"/>
    <s v="Dec"/>
    <n v="2002"/>
    <s v="tier - 2"/>
    <s v="tier - 2"/>
    <s v="R1013"/>
    <s v="12-Dec-2002"/>
    <n v="20"/>
  </r>
  <r>
    <s v="Id2267"/>
    <s v="Id2267"/>
    <n v="1998"/>
    <s v="Oct"/>
    <n v="11"/>
    <n v="0"/>
    <n v="1240"/>
    <x v="2"/>
    <x v="0"/>
    <s v="R1012"/>
    <s v="Oct"/>
    <n v="1998"/>
    <s v="tier - 2"/>
    <s v="tier - 1"/>
    <s v="R1012"/>
    <s v="11-Oct-1998"/>
    <n v="24"/>
  </r>
  <r>
    <s v="Id2266"/>
    <s v="Id2266"/>
    <n v="2002"/>
    <s v="Jul"/>
    <n v="1"/>
    <n v="0"/>
    <n v="1241"/>
    <x v="2"/>
    <x v="1"/>
    <s v="R1013"/>
    <s v="Jul"/>
    <n v="2002"/>
    <s v="tier - 2"/>
    <s v="tier - 2"/>
    <s v="R1013"/>
    <s v="1-Jul-2002"/>
    <n v="20"/>
  </r>
  <r>
    <s v="Id2265"/>
    <s v="Id2265"/>
    <n v="2003"/>
    <s v="Aug"/>
    <n v="2"/>
    <n v="0"/>
    <n v="1241.57"/>
    <x v="2"/>
    <x v="1"/>
    <s v="R1011"/>
    <s v="Aug"/>
    <n v="2003"/>
    <s v="tier - 2"/>
    <s v="tier - 2"/>
    <s v="R1011"/>
    <s v="2-Aug-2003"/>
    <n v="19"/>
  </r>
  <r>
    <s v="Id2264"/>
    <s v="Id2264"/>
    <n v="2003"/>
    <s v="Sep"/>
    <n v="15"/>
    <n v="0"/>
    <n v="1242.26"/>
    <x v="2"/>
    <x v="0"/>
    <s v="R1011"/>
    <s v="Sep"/>
    <n v="2003"/>
    <s v="tier - 2"/>
    <s v="tier - 1"/>
    <s v="R1011"/>
    <s v="15-Sep-2003"/>
    <n v="19"/>
  </r>
  <r>
    <s v="Id2263"/>
    <s v="Id2263"/>
    <n v="2003"/>
    <s v="Sep"/>
    <n v="8"/>
    <n v="0"/>
    <n v="1242.82"/>
    <x v="2"/>
    <x v="0"/>
    <s v="R1011"/>
    <s v="Sep"/>
    <n v="2003"/>
    <s v="tier - 2"/>
    <s v="tier - 1"/>
    <s v="R1011"/>
    <s v="8-Sep-2003"/>
    <n v="19"/>
  </r>
  <r>
    <s v="Id2262"/>
    <s v="Id2262"/>
    <n v="2003"/>
    <s v="Sep"/>
    <n v="15"/>
    <n v="0"/>
    <n v="1252.4100000000001"/>
    <x v="2"/>
    <x v="2"/>
    <s v="R1011"/>
    <s v="Sep"/>
    <n v="2003"/>
    <s v="tier - 2"/>
    <s v="tier - 3"/>
    <s v="R1011"/>
    <s v="15-Sep-2003"/>
    <n v="19"/>
  </r>
  <r>
    <s v="Id2261"/>
    <s v="Id2261"/>
    <n v="1997"/>
    <s v="Nov"/>
    <n v="4"/>
    <n v="0"/>
    <n v="1253"/>
    <x v="2"/>
    <x v="1"/>
    <s v="R1013"/>
    <s v="Nov"/>
    <n v="1997"/>
    <s v="tier - 2"/>
    <s v="tier - 2"/>
    <s v="R1013"/>
    <s v="4-Nov-1997"/>
    <n v="25"/>
  </r>
  <r>
    <s v="Id2260"/>
    <s v="Id2260"/>
    <n v="2003"/>
    <s v="Dec"/>
    <n v="10"/>
    <n v="0"/>
    <n v="1253.94"/>
    <x v="2"/>
    <x v="1"/>
    <s v="R1011"/>
    <s v="Dec"/>
    <n v="2003"/>
    <s v="tier - 2"/>
    <s v="tier - 2"/>
    <s v="R1011"/>
    <s v="10-Dec-2003"/>
    <n v="19"/>
  </r>
  <r>
    <s v="Id226"/>
    <s v="Id226"/>
    <n v="1997"/>
    <s v="Aug"/>
    <n v="22"/>
    <n v="0"/>
    <n v="34979.86"/>
    <x v="2"/>
    <x v="1"/>
    <s v="R1011"/>
    <s v="Aug"/>
    <n v="1997"/>
    <s v="tier - 2"/>
    <s v="tier - 2"/>
    <s v="R1011"/>
    <s v="22-Aug-1997"/>
    <n v="25"/>
  </r>
  <r>
    <s v="Id2259"/>
    <s v="Id2259"/>
    <n v="2003"/>
    <s v="Oct"/>
    <n v="13"/>
    <n v="0"/>
    <n v="1256.3"/>
    <x v="2"/>
    <x v="2"/>
    <s v="R1011"/>
    <s v="Oct"/>
    <n v="2003"/>
    <s v="tier - 2"/>
    <s v="tier - 3"/>
    <s v="R1011"/>
    <s v="13-Oct-2003"/>
    <n v="19"/>
  </r>
  <r>
    <s v="Id2258"/>
    <s v="Id2258"/>
    <n v="2003"/>
    <s v="Oct"/>
    <n v="30"/>
    <n v="0"/>
    <n v="1261.44"/>
    <x v="2"/>
    <x v="2"/>
    <s v="R1011"/>
    <s v="Oct"/>
    <n v="2003"/>
    <s v="tier - 2"/>
    <s v="tier - 3"/>
    <s v="R1011"/>
    <s v="30-Oct-2003"/>
    <n v="19"/>
  </r>
  <r>
    <s v="Id2257"/>
    <s v="Id2257"/>
    <n v="2003"/>
    <s v="Aug"/>
    <n v="15"/>
    <n v="0"/>
    <n v="1261.8599999999999"/>
    <x v="2"/>
    <x v="2"/>
    <s v="R1011"/>
    <s v="Aug"/>
    <n v="2003"/>
    <s v="tier - 2"/>
    <s v="tier - 3"/>
    <s v="R1011"/>
    <s v="15-Aug-2003"/>
    <n v="19"/>
  </r>
  <r>
    <s v="Id2256"/>
    <s v="Id2256"/>
    <n v="2003"/>
    <s v="Nov"/>
    <n v="21"/>
    <n v="0"/>
    <n v="1263.25"/>
    <x v="2"/>
    <x v="2"/>
    <s v="R1011"/>
    <s v="Nov"/>
    <n v="2003"/>
    <s v="tier - 2"/>
    <s v="tier - 3"/>
    <s v="R1011"/>
    <s v="21-Nov-2003"/>
    <n v="19"/>
  </r>
  <r>
    <s v="Id2255"/>
    <s v="Id2255"/>
    <n v="2002"/>
    <s v="Dec"/>
    <n v="4"/>
    <n v="0"/>
    <n v="1267"/>
    <x v="2"/>
    <x v="0"/>
    <s v="R1013"/>
    <s v="Dec"/>
    <n v="2002"/>
    <s v="tier - 2"/>
    <s v="tier - 1"/>
    <s v="R1013"/>
    <s v="4-Dec-2002"/>
    <n v="20"/>
  </r>
  <r>
    <s v="Id2254"/>
    <s v="Id2254"/>
    <n v="1997"/>
    <s v="Oct"/>
    <n v="26"/>
    <n v="0"/>
    <n v="1276"/>
    <x v="2"/>
    <x v="1"/>
    <s v="R1012"/>
    <s v="Oct"/>
    <n v="1997"/>
    <s v="tier - 2"/>
    <s v="tier - 2"/>
    <s v="R1012"/>
    <s v="26-Oct-1997"/>
    <n v="25"/>
  </r>
  <r>
    <s v="Id2253"/>
    <s v="Id2253"/>
    <n v="2004"/>
    <s v="Sep"/>
    <n v="30"/>
    <n v="0"/>
    <n v="1283"/>
    <x v="2"/>
    <x v="0"/>
    <s v="R1013"/>
    <s v="Sep"/>
    <n v="2004"/>
    <s v="tier - 2"/>
    <s v="tier - 1"/>
    <s v="R1013"/>
    <s v="30-Sep-2004"/>
    <n v="18"/>
  </r>
  <r>
    <s v="Id2252"/>
    <s v="Id2252"/>
    <n v="2004"/>
    <s v="Jul"/>
    <n v="28"/>
    <n v="0"/>
    <n v="1285"/>
    <x v="2"/>
    <x v="2"/>
    <s v="R1013"/>
    <s v="Jul"/>
    <n v="2004"/>
    <s v="tier - 2"/>
    <s v="tier - 3"/>
    <s v="R1013"/>
    <s v="28-Jul-2004"/>
    <n v="18"/>
  </r>
  <r>
    <s v="Id2251"/>
    <s v="Id2251"/>
    <n v="2000"/>
    <s v="Jun"/>
    <n v="26"/>
    <n v="0"/>
    <n v="1286"/>
    <x v="2"/>
    <x v="1"/>
    <s v="R1013"/>
    <s v="Jun"/>
    <n v="2000"/>
    <s v="tier - 2"/>
    <s v="tier - 2"/>
    <s v="R1013"/>
    <s v="26-Jun-2000"/>
    <n v="22"/>
  </r>
  <r>
    <s v="Id2250"/>
    <s v="Id2250"/>
    <n v="1998"/>
    <s v="Jun"/>
    <n v="4"/>
    <n v="0"/>
    <n v="1290.93"/>
    <x v="2"/>
    <x v="1"/>
    <s v="R1013"/>
    <s v="Jun"/>
    <n v="1998"/>
    <s v="tier - 2"/>
    <s v="tier - 2"/>
    <s v="R1013"/>
    <s v="4-Jun-1998"/>
    <n v="25"/>
  </r>
  <r>
    <s v="Id225"/>
    <s v="Id225"/>
    <n v="1982"/>
    <s v="Jul"/>
    <n v="5"/>
    <n v="3"/>
    <n v="35000.730000000003"/>
    <x v="2"/>
    <x v="2"/>
    <s v="R1011"/>
    <s v="Jul"/>
    <n v="1982"/>
    <s v="tier - 2"/>
    <s v="tier - 3"/>
    <s v="R1011"/>
    <s v="5-Jul-1982"/>
    <n v="40"/>
  </r>
  <r>
    <s v="Id2249"/>
    <s v="Id2249"/>
    <n v="2001"/>
    <s v="Nov"/>
    <n v="29"/>
    <n v="0"/>
    <n v="1293"/>
    <x v="2"/>
    <x v="2"/>
    <s v="R1012"/>
    <s v="Nov"/>
    <n v="2001"/>
    <s v="tier - 2"/>
    <s v="tier - 3"/>
    <s v="R1012"/>
    <s v="29-Nov-2001"/>
    <n v="21"/>
  </r>
  <r>
    <s v="Id2248"/>
    <s v="Id2248"/>
    <n v="2002"/>
    <s v="Dec"/>
    <n v="10"/>
    <n v="0"/>
    <n v="1304"/>
    <x v="2"/>
    <x v="1"/>
    <s v="R1012"/>
    <s v="Dec"/>
    <n v="2002"/>
    <s v="tier - 2"/>
    <s v="tier - 2"/>
    <s v="R1012"/>
    <s v="10-Dec-2002"/>
    <n v="20"/>
  </r>
  <r>
    <s v="Id2247"/>
    <s v="Id2247"/>
    <n v="1999"/>
    <s v="Dec"/>
    <n v="2"/>
    <n v="0"/>
    <n v="1304"/>
    <x v="2"/>
    <x v="1"/>
    <s v="R1013"/>
    <s v="Dec"/>
    <n v="1999"/>
    <s v="tier - 2"/>
    <s v="tier - 2"/>
    <s v="R1013"/>
    <s v="2-Dec-1999"/>
    <n v="23"/>
  </r>
  <r>
    <s v="Id2246"/>
    <s v="Id2246"/>
    <n v="2002"/>
    <s v="Oct"/>
    <n v="13"/>
    <n v="0"/>
    <n v="1315"/>
    <x v="2"/>
    <x v="1"/>
    <s v="R1013"/>
    <s v="Oct"/>
    <n v="2002"/>
    <s v="tier - 2"/>
    <s v="tier - 2"/>
    <s v="R1013"/>
    <s v="13-Oct-2002"/>
    <n v="20"/>
  </r>
  <r>
    <s v="Id2245"/>
    <s v="Id2245"/>
    <n v="1999"/>
    <s v="Oct"/>
    <n v="14"/>
    <n v="0"/>
    <n v="1329.17"/>
    <x v="2"/>
    <x v="2"/>
    <s v="R1013"/>
    <s v="Oct"/>
    <n v="1999"/>
    <s v="tier - 2"/>
    <s v="tier - 3"/>
    <s v="R1013"/>
    <s v="14-Oct-1999"/>
    <n v="23"/>
  </r>
  <r>
    <s v="Id2244"/>
    <s v="Id2244"/>
    <n v="1998"/>
    <s v="Jul"/>
    <n v="12"/>
    <n v="0"/>
    <n v="1332.61"/>
    <x v="2"/>
    <x v="2"/>
    <s v="R1013"/>
    <s v="Jul"/>
    <n v="1998"/>
    <s v="tier - 2"/>
    <s v="tier - 3"/>
    <s v="R1013"/>
    <s v="12-Jul-1998"/>
    <n v="24"/>
  </r>
  <r>
    <s v="Id2243"/>
    <s v="Id2243"/>
    <n v="1995"/>
    <s v="Jul"/>
    <n v="30"/>
    <n v="0"/>
    <n v="1338"/>
    <x v="2"/>
    <x v="2"/>
    <s v="R1012"/>
    <s v="Jul"/>
    <n v="1995"/>
    <s v="tier - 2"/>
    <s v="tier - 3"/>
    <s v="R1012"/>
    <s v="30-Jul-1995"/>
    <n v="27"/>
  </r>
  <r>
    <s v="Id2242"/>
    <s v="Id2242"/>
    <n v="1997"/>
    <s v="Nov"/>
    <n v="7"/>
    <n v="0"/>
    <n v="1341.16"/>
    <x v="2"/>
    <x v="1"/>
    <s v="R1012"/>
    <s v="Nov"/>
    <n v="1997"/>
    <s v="tier - 2"/>
    <s v="tier - 2"/>
    <s v="R1012"/>
    <s v="7-Nov-1997"/>
    <n v="25"/>
  </r>
  <r>
    <s v="Id2241"/>
    <s v="Id2241"/>
    <n v="1998"/>
    <s v="Dec"/>
    <n v="3"/>
    <n v="0"/>
    <n v="1359"/>
    <x v="2"/>
    <x v="0"/>
    <s v="R1013"/>
    <s v="Dec"/>
    <n v="1998"/>
    <s v="tier - 2"/>
    <s v="tier - 1"/>
    <s v="R1013"/>
    <s v="3-Dec-1998"/>
    <n v="24"/>
  </r>
  <r>
    <s v="Id2240"/>
    <s v="Id2240"/>
    <n v="2002"/>
    <s v="Aug"/>
    <n v="15"/>
    <n v="0"/>
    <n v="1382"/>
    <x v="2"/>
    <x v="0"/>
    <s v="R1013"/>
    <s v="Aug"/>
    <n v="2002"/>
    <s v="tier - 2"/>
    <s v="tier - 1"/>
    <s v="R1013"/>
    <s v="15-Aug-2002"/>
    <n v="20"/>
  </r>
  <r>
    <s v="Id224"/>
    <s v="Id224"/>
    <n v="1975"/>
    <s v="Aug"/>
    <n v="29"/>
    <n v="1"/>
    <n v="35050.620000000003"/>
    <x v="2"/>
    <x v="0"/>
    <s v="R1011"/>
    <s v="Aug"/>
    <n v="1975"/>
    <s v="tier - 2"/>
    <s v="tier - 1"/>
    <s v="R1011"/>
    <s v="29-Aug-1975"/>
    <n v="47"/>
  </r>
  <r>
    <s v="Id2239"/>
    <s v="Id2239"/>
    <n v="1999"/>
    <s v="Jul"/>
    <n v="6"/>
    <n v="0"/>
    <n v="1389"/>
    <x v="2"/>
    <x v="1"/>
    <s v="R1013"/>
    <s v="Jul"/>
    <n v="1999"/>
    <s v="tier - 2"/>
    <s v="tier - 2"/>
    <s v="R1013"/>
    <s v="6-Jul-1999"/>
    <n v="23"/>
  </r>
  <r>
    <s v="Id2238"/>
    <s v="Id2238"/>
    <n v="2002"/>
    <s v="Nov"/>
    <n v="14"/>
    <n v="0"/>
    <n v="1390"/>
    <x v="2"/>
    <x v="1"/>
    <s v="R1013"/>
    <s v="Nov"/>
    <n v="2002"/>
    <s v="tier - 2"/>
    <s v="tier - 2"/>
    <s v="R1013"/>
    <s v="14-Nov-2002"/>
    <n v="20"/>
  </r>
  <r>
    <s v="Id2237"/>
    <s v="Id2237"/>
    <n v="2002"/>
    <s v="Dec"/>
    <n v="22"/>
    <n v="0"/>
    <n v="1391.53"/>
    <x v="2"/>
    <x v="0"/>
    <s v="R1013"/>
    <s v="Dec"/>
    <n v="2002"/>
    <s v="tier - 2"/>
    <s v="tier - 1"/>
    <s v="R1013"/>
    <s v="22-Dec-2002"/>
    <n v="20"/>
  </r>
  <r>
    <s v="Id2236"/>
    <s v="Id2236"/>
    <n v="1998"/>
    <s v="Sep"/>
    <n v="5"/>
    <n v="0"/>
    <n v="1400.44"/>
    <x v="2"/>
    <x v="1"/>
    <s v="R1013"/>
    <s v="Sep"/>
    <n v="1998"/>
    <s v="tier - 2"/>
    <s v="tier - 2"/>
    <s v="R1013"/>
    <s v="5-Sep-1998"/>
    <n v="24"/>
  </r>
  <r>
    <s v="Id2235"/>
    <s v="Id2235"/>
    <n v="1997"/>
    <s v="Oct"/>
    <n v="27"/>
    <n v="0"/>
    <n v="1402"/>
    <x v="2"/>
    <x v="2"/>
    <s v="R1011"/>
    <s v="Oct"/>
    <n v="1997"/>
    <s v="tier - 2"/>
    <s v="tier - 3"/>
    <s v="R1011"/>
    <s v="27-Oct-1997"/>
    <n v="25"/>
  </r>
  <r>
    <s v="Id2234"/>
    <s v="Id2234"/>
    <n v="1996"/>
    <s v="Jun"/>
    <n v="23"/>
    <n v="0"/>
    <n v="1417"/>
    <x v="2"/>
    <x v="2"/>
    <s v="R1013"/>
    <s v="Jun"/>
    <n v="1996"/>
    <s v="tier - 2"/>
    <s v="tier - 3"/>
    <s v="R1013"/>
    <s v="23-Jun-1996"/>
    <n v="26"/>
  </r>
  <r>
    <s v="Id2233"/>
    <s v="Id2233"/>
    <n v="2001"/>
    <s v="Aug"/>
    <n v="23"/>
    <n v="0"/>
    <n v="1421"/>
    <x v="2"/>
    <x v="1"/>
    <s v="R1013"/>
    <s v="Aug"/>
    <n v="2001"/>
    <s v="tier - 2"/>
    <s v="tier - 2"/>
    <s v="R1013"/>
    <s v="23-Aug-2001"/>
    <n v="21"/>
  </r>
  <r>
    <s v="Id2232"/>
    <s v="Id2232"/>
    <n v="1997"/>
    <s v="Dec"/>
    <n v="5"/>
    <n v="0"/>
    <n v="1422"/>
    <x v="2"/>
    <x v="1"/>
    <s v="R1013"/>
    <s v="Dec"/>
    <n v="1997"/>
    <s v="tier - 2"/>
    <s v="tier - 2"/>
    <s v="R1013"/>
    <s v="5-Dec-1997"/>
    <n v="25"/>
  </r>
  <r>
    <s v="Id2231"/>
    <s v="Id2231"/>
    <n v="2000"/>
    <s v="Sep"/>
    <n v="1"/>
    <n v="0"/>
    <n v="1438"/>
    <x v="2"/>
    <x v="1"/>
    <s v="R1013"/>
    <s v="Sep"/>
    <n v="2000"/>
    <s v="tier - 2"/>
    <s v="tier - 2"/>
    <s v="R1013"/>
    <s v="1-Sep-2000"/>
    <n v="22"/>
  </r>
  <r>
    <s v="Id2230"/>
    <s v="Id2230"/>
    <n v="1997"/>
    <s v="Jun"/>
    <n v="19"/>
    <n v="0"/>
    <n v="1445"/>
    <x v="2"/>
    <x v="0"/>
    <s v="R1013"/>
    <s v="Jun"/>
    <n v="1997"/>
    <s v="tier - 2"/>
    <s v="tier - 1"/>
    <s v="R1013"/>
    <s v="19-Jun-1997"/>
    <n v="25"/>
  </r>
  <r>
    <s v="Id223"/>
    <s v="Id223"/>
    <n v="1977"/>
    <s v="Jun"/>
    <n v="29"/>
    <n v="0"/>
    <n v="35069.370000000003"/>
    <x v="1"/>
    <x v="0"/>
    <s v="R1017"/>
    <s v="Jun"/>
    <n v="1977"/>
    <s v="tier - 1"/>
    <s v="tier - 1"/>
    <s v="R1017"/>
    <s v="29-Jun-1977"/>
    <n v="45"/>
  </r>
  <r>
    <s v="Id2229"/>
    <s v="Id2229"/>
    <n v="2003"/>
    <s v="Jun"/>
    <n v="20"/>
    <n v="0"/>
    <n v="1467"/>
    <x v="2"/>
    <x v="1"/>
    <s v="R1013"/>
    <s v="Jun"/>
    <n v="2003"/>
    <s v="tier - 2"/>
    <s v="tier - 2"/>
    <s v="R1013"/>
    <s v="20-Jun-2003"/>
    <n v="19"/>
  </r>
  <r>
    <s v="Id2228"/>
    <s v="Id2228"/>
    <n v="1998"/>
    <s v="Dec"/>
    <n v="7"/>
    <n v="0"/>
    <n v="1477"/>
    <x v="2"/>
    <x v="0"/>
    <s v="R1013"/>
    <s v="Dec"/>
    <n v="1998"/>
    <s v="tier - 2"/>
    <s v="tier - 1"/>
    <s v="R1013"/>
    <s v="7-Dec-1998"/>
    <n v="24"/>
  </r>
  <r>
    <s v="Id2227"/>
    <s v="Id2227"/>
    <n v="1997"/>
    <s v="Jun"/>
    <n v="9"/>
    <n v="0"/>
    <n v="1481"/>
    <x v="2"/>
    <x v="0"/>
    <s v="R1012"/>
    <s v="Jun"/>
    <n v="1997"/>
    <s v="tier - 2"/>
    <s v="tier - 1"/>
    <s v="R1012"/>
    <s v="9-Jun-1997"/>
    <n v="25"/>
  </r>
  <r>
    <s v="Id2226"/>
    <s v="Id2226"/>
    <n v="1995"/>
    <s v="Oct"/>
    <n v="7"/>
    <n v="0"/>
    <n v="1493"/>
    <x v="2"/>
    <x v="2"/>
    <s v="R1013"/>
    <s v="Oct"/>
    <n v="1995"/>
    <s v="tier - 2"/>
    <s v="tier - 3"/>
    <s v="R1013"/>
    <s v="7-Oct-1995"/>
    <n v="27"/>
  </r>
  <r>
    <s v="Id2225"/>
    <s v="Id2225"/>
    <n v="1998"/>
    <s v="Jun"/>
    <n v="19"/>
    <n v="0"/>
    <n v="1497"/>
    <x v="2"/>
    <x v="1"/>
    <s v="R1013"/>
    <s v="Jun"/>
    <n v="1998"/>
    <s v="tier - 2"/>
    <s v="tier - 2"/>
    <s v="R1013"/>
    <s v="19-Jun-1998"/>
    <n v="24"/>
  </r>
  <r>
    <s v="Id2224"/>
    <s v="Id2224"/>
    <n v="2001"/>
    <s v="Aug"/>
    <n v="25"/>
    <n v="0"/>
    <n v="1515.34"/>
    <x v="2"/>
    <x v="2"/>
    <s v="R1013"/>
    <s v="Aug"/>
    <n v="2001"/>
    <s v="tier - 2"/>
    <s v="tier - 3"/>
    <s v="R1013"/>
    <s v="25-Aug-2001"/>
    <n v="21"/>
  </r>
  <r>
    <s v="Id2223"/>
    <s v="Id2223"/>
    <n v="2001"/>
    <s v="Jul"/>
    <n v="7"/>
    <n v="0"/>
    <n v="1526.31"/>
    <x v="2"/>
    <x v="2"/>
    <s v="R1011"/>
    <s v="Jul"/>
    <n v="2001"/>
    <s v="tier - 2"/>
    <s v="tier - 3"/>
    <s v="R1011"/>
    <s v="7-Jul-2001"/>
    <n v="21"/>
  </r>
  <r>
    <s v="Id2222"/>
    <s v="Id2222"/>
    <n v="2001"/>
    <s v="Jun"/>
    <n v="2"/>
    <n v="0"/>
    <n v="1532.47"/>
    <x v="2"/>
    <x v="1"/>
    <s v="R1013"/>
    <s v="Jun"/>
    <n v="2001"/>
    <s v="tier - 2"/>
    <s v="tier - 2"/>
    <s v="R1013"/>
    <s v="2-Jun-2001"/>
    <n v="22"/>
  </r>
  <r>
    <s v="Id2221"/>
    <s v="Id2221"/>
    <n v="2001"/>
    <s v="Dec"/>
    <n v="5"/>
    <n v="0"/>
    <n v="1534.3"/>
    <x v="2"/>
    <x v="1"/>
    <s v="R1013"/>
    <s v="Dec"/>
    <n v="2001"/>
    <s v="tier - 2"/>
    <s v="tier - 2"/>
    <s v="R1013"/>
    <s v="5-Dec-2001"/>
    <n v="21"/>
  </r>
  <r>
    <s v="Id2220"/>
    <s v="Id2220"/>
    <n v="1992"/>
    <s v="Sep"/>
    <n v="22"/>
    <n v="0"/>
    <n v="1566.88"/>
    <x v="2"/>
    <x v="0"/>
    <s v="R1013"/>
    <s v="Sep"/>
    <n v="1992"/>
    <s v="tier - 2"/>
    <s v="tier - 1"/>
    <s v="R1013"/>
    <s v="22-Sep-1992"/>
    <n v="30"/>
  </r>
  <r>
    <s v="Id222"/>
    <s v="Id222"/>
    <n v="1998"/>
    <s v="Dec"/>
    <n v="22"/>
    <n v="0"/>
    <n v="35147.53"/>
    <x v="1"/>
    <x v="0"/>
    <s v="R1016"/>
    <s v="Dec"/>
    <n v="1998"/>
    <s v="tier - 1"/>
    <s v="tier - 1"/>
    <s v="R1016"/>
    <s v="22-Dec-1998"/>
    <n v="24"/>
  </r>
  <r>
    <s v="Id2219"/>
    <s v="Id2219"/>
    <n v="2004"/>
    <s v="Nov"/>
    <n v="19"/>
    <n v="0"/>
    <n v="1607.51"/>
    <x v="2"/>
    <x v="2"/>
    <s v="R1013"/>
    <s v="Nov"/>
    <n v="2004"/>
    <s v="tier - 2"/>
    <s v="tier - 3"/>
    <s v="R1013"/>
    <s v="19-Nov-2004"/>
    <n v="18"/>
  </r>
  <r>
    <s v="Id2218"/>
    <s v="Id2218"/>
    <n v="2004"/>
    <s v="Jul"/>
    <n v="22"/>
    <n v="0"/>
    <n v="1615.77"/>
    <x v="2"/>
    <x v="0"/>
    <s v="R1013"/>
    <s v="Jul"/>
    <n v="2004"/>
    <s v="tier - 2"/>
    <s v="tier - 1"/>
    <s v="R1013"/>
    <s v="22-Jul-2004"/>
    <n v="18"/>
  </r>
  <r>
    <s v="Id2217"/>
    <s v="Id2217"/>
    <n v="1995"/>
    <s v="Aug"/>
    <n v="5"/>
    <n v="0"/>
    <n v="1617.16"/>
    <x v="2"/>
    <x v="0"/>
    <s v="R1013"/>
    <s v="Aug"/>
    <n v="1995"/>
    <s v="tier - 2"/>
    <s v="tier - 1"/>
    <s v="R1013"/>
    <s v="5-Aug-1995"/>
    <n v="27"/>
  </r>
  <r>
    <s v="Id2216"/>
    <s v="Id2216"/>
    <n v="2003"/>
    <s v="Sep"/>
    <n v="14"/>
    <n v="0"/>
    <n v="1621.34"/>
    <x v="2"/>
    <x v="1"/>
    <s v="R1012"/>
    <s v="Sep"/>
    <n v="2003"/>
    <s v="tier - 2"/>
    <s v="tier - 2"/>
    <s v="R1012"/>
    <s v="14-Sep-2003"/>
    <n v="19"/>
  </r>
  <r>
    <s v="Id2215"/>
    <s v="Id2215"/>
    <n v="2004"/>
    <s v="Aug"/>
    <n v="21"/>
    <n v="0"/>
    <n v="1621.88"/>
    <x v="2"/>
    <x v="1"/>
    <s v="R1013"/>
    <s v="Aug"/>
    <n v="2004"/>
    <s v="tier - 2"/>
    <s v="tier - 2"/>
    <s v="R1013"/>
    <s v="21-Aug-2004"/>
    <n v="18"/>
  </r>
  <r>
    <s v="Id2214"/>
    <s v="Id2214"/>
    <n v="2004"/>
    <s v="Jul"/>
    <n v="25"/>
    <n v="0"/>
    <n v="1622.19"/>
    <x v="2"/>
    <x v="0"/>
    <s v="R1013"/>
    <s v="Jul"/>
    <n v="2004"/>
    <s v="tier - 2"/>
    <s v="tier - 1"/>
    <s v="R1013"/>
    <s v="25-Jul-2004"/>
    <n v="18"/>
  </r>
  <r>
    <s v="Id2213"/>
    <s v="Id2213"/>
    <n v="2003"/>
    <s v="Sep"/>
    <n v="9"/>
    <n v="0"/>
    <n v="1625.43"/>
    <x v="2"/>
    <x v="2"/>
    <s v="R1012"/>
    <s v="Sep"/>
    <n v="2003"/>
    <s v="tier - 2"/>
    <s v="tier - 3"/>
    <s v="R1012"/>
    <s v="9-Sep-2003"/>
    <n v="19"/>
  </r>
  <r>
    <s v="Id2212"/>
    <s v="Id2212"/>
    <n v="2003"/>
    <s v="Dec"/>
    <n v="4"/>
    <n v="0"/>
    <n v="1627.28"/>
    <x v="2"/>
    <x v="1"/>
    <s v="R1012"/>
    <s v="Dec"/>
    <n v="2003"/>
    <s v="tier - 2"/>
    <s v="tier - 2"/>
    <s v="R1012"/>
    <s v="4-Dec-2003"/>
    <n v="19"/>
  </r>
  <r>
    <s v="Id2211"/>
    <s v="Id2211"/>
    <n v="2003"/>
    <s v="Jul"/>
    <n v="17"/>
    <n v="0"/>
    <n v="1628.47"/>
    <x v="2"/>
    <x v="0"/>
    <s v="R1012"/>
    <s v="Jul"/>
    <n v="2003"/>
    <s v="tier - 2"/>
    <s v="tier - 1"/>
    <s v="R1012"/>
    <s v="17-Jul-2003"/>
    <n v="19"/>
  </r>
  <r>
    <s v="Id2210"/>
    <s v="Id2210"/>
    <n v="2004"/>
    <s v="Oct"/>
    <n v="4"/>
    <n v="0"/>
    <n v="1629.83"/>
    <x v="2"/>
    <x v="1"/>
    <s v="R1013"/>
    <s v="Oct"/>
    <n v="2004"/>
    <s v="tier - 2"/>
    <s v="tier - 2"/>
    <s v="R1013"/>
    <s v="4-Oct-2004"/>
    <n v="18"/>
  </r>
  <r>
    <s v="Id221"/>
    <s v="Id221"/>
    <n v="1967"/>
    <s v="Dec"/>
    <n v="30"/>
    <n v="1"/>
    <n v="35160.129999999997"/>
    <x v="2"/>
    <x v="1"/>
    <s v="R1011"/>
    <s v="Dec"/>
    <n v="1967"/>
    <s v="tier - 2"/>
    <s v="tier - 2"/>
    <s v="R1011"/>
    <s v="30-Dec-1967"/>
    <n v="55"/>
  </r>
  <r>
    <s v="Id2209"/>
    <s v="Id2209"/>
    <n v="2004"/>
    <s v="Dec"/>
    <n v="5"/>
    <n v="0"/>
    <n v="1631.67"/>
    <x v="2"/>
    <x v="2"/>
    <s v="R1013"/>
    <s v="Dec"/>
    <n v="2004"/>
    <s v="tier - 2"/>
    <s v="tier - 3"/>
    <s v="R1013"/>
    <s v="5-Dec-2004"/>
    <n v="18"/>
  </r>
  <r>
    <s v="Id2208"/>
    <s v="Id2208"/>
    <n v="2004"/>
    <s v="Jul"/>
    <n v="9"/>
    <n v="0"/>
    <n v="1631.82"/>
    <x v="2"/>
    <x v="0"/>
    <s v="R1013"/>
    <s v="Jul"/>
    <n v="2004"/>
    <s v="tier - 2"/>
    <s v="tier - 1"/>
    <s v="R1013"/>
    <s v="9-Jul-2004"/>
    <n v="18"/>
  </r>
  <r>
    <s v="Id2207"/>
    <s v="Id2207"/>
    <n v="2003"/>
    <s v="Oct"/>
    <n v="3"/>
    <n v="0"/>
    <n v="1632.04"/>
    <x v="2"/>
    <x v="1"/>
    <s v="R1012"/>
    <s v="Oct"/>
    <n v="2003"/>
    <s v="tier - 2"/>
    <s v="tier - 2"/>
    <s v="R1012"/>
    <s v="3-Oct-2003"/>
    <n v="19"/>
  </r>
  <r>
    <s v="Id2206"/>
    <s v="Id2206"/>
    <n v="2003"/>
    <s v="Sep"/>
    <n v="16"/>
    <n v="0"/>
    <n v="1632.56"/>
    <x v="2"/>
    <x v="1"/>
    <s v="R1012"/>
    <s v="Sep"/>
    <n v="2003"/>
    <s v="tier - 2"/>
    <s v="tier - 2"/>
    <s v="R1012"/>
    <s v="16-Sep-2003"/>
    <n v="19"/>
  </r>
  <r>
    <s v="Id2205"/>
    <s v="Id2205"/>
    <n v="2004"/>
    <s v="Dec"/>
    <n v="13"/>
    <n v="0"/>
    <n v="1633.04"/>
    <x v="2"/>
    <x v="1"/>
    <s v="R1013"/>
    <s v="Dec"/>
    <n v="2004"/>
    <s v="tier - 2"/>
    <s v="tier - 2"/>
    <s v="R1013"/>
    <s v="13-Dec-2004"/>
    <n v="18"/>
  </r>
  <r>
    <s v="Id2204"/>
    <s v="Id2204"/>
    <n v="2004"/>
    <s v="Aug"/>
    <n v="8"/>
    <n v="0"/>
    <n v="1633.96"/>
    <x v="2"/>
    <x v="0"/>
    <s v="R1013"/>
    <s v="Aug"/>
    <n v="2004"/>
    <s v="tier - 2"/>
    <s v="tier - 1"/>
    <s v="R1013"/>
    <s v="8-Aug-2004"/>
    <n v="18"/>
  </r>
  <r>
    <s v="Id2203"/>
    <s v="Id2203"/>
    <n v="2004"/>
    <s v="Jun"/>
    <n v="13"/>
    <n v="0"/>
    <n v="1634.57"/>
    <x v="2"/>
    <x v="1"/>
    <s v="R1013"/>
    <s v="Jun"/>
    <n v="2004"/>
    <s v="tier - 2"/>
    <s v="tier - 2"/>
    <s v="R1013"/>
    <s v="13-Jun-2004"/>
    <n v="18"/>
  </r>
  <r>
    <s v="Id2202"/>
    <s v="Id2202"/>
    <n v="2003"/>
    <s v="Dec"/>
    <n v="30"/>
    <n v="0"/>
    <n v="1635.73"/>
    <x v="2"/>
    <x v="2"/>
    <s v="R1012"/>
    <s v="Dec"/>
    <n v="2003"/>
    <s v="tier - 2"/>
    <s v="tier - 3"/>
    <s v="R1012"/>
    <s v="30-Dec-2003"/>
    <n v="19"/>
  </r>
  <r>
    <s v="Id2201"/>
    <s v="Id2201"/>
    <n v="2003"/>
    <s v="Sep"/>
    <n v="16"/>
    <n v="0"/>
    <n v="1639.56"/>
    <x v="2"/>
    <x v="1"/>
    <s v="R1012"/>
    <s v="Sep"/>
    <n v="2003"/>
    <s v="tier - 2"/>
    <s v="tier - 2"/>
    <s v="R1012"/>
    <s v="16-Sep-2003"/>
    <n v="19"/>
  </r>
  <r>
    <s v="Id2200"/>
    <s v="Id2200"/>
    <n v="2003"/>
    <s v="Aug"/>
    <n v="21"/>
    <n v="0"/>
    <n v="1639.56"/>
    <x v="2"/>
    <x v="1"/>
    <s v="R1012"/>
    <s v="Aug"/>
    <n v="2003"/>
    <s v="tier - 2"/>
    <s v="tier - 2"/>
    <s v="R1012"/>
    <s v="21-Aug-2003"/>
    <n v="19"/>
  </r>
  <r>
    <s v="Id220"/>
    <s v="Id220"/>
    <n v="1997"/>
    <s v="Jul"/>
    <n v="9"/>
    <n v="0"/>
    <n v="35302.089999999997"/>
    <x v="1"/>
    <x v="1"/>
    <s v="R1011"/>
    <s v="Jul"/>
    <n v="1997"/>
    <s v="tier - 1"/>
    <s v="tier - 2"/>
    <s v="R1011"/>
    <s v="9-Jul-1997"/>
    <n v="25"/>
  </r>
  <r>
    <s v="Id22"/>
    <s v="Id22"/>
    <n v="1959"/>
    <s v="Oct"/>
    <n v="4"/>
    <n v="2"/>
    <n v="47305.31"/>
    <x v="2"/>
    <x v="0"/>
    <s v="R1011"/>
    <s v="Oct"/>
    <n v="1959"/>
    <s v="tier - 2"/>
    <s v="tier - 1"/>
    <s v="R1011"/>
    <s v="4-Oct-1959"/>
    <n v="63"/>
  </r>
  <r>
    <s v="Id2199"/>
    <s v="Id2199"/>
    <n v="2003"/>
    <s v="Dec"/>
    <n v="30"/>
    <n v="0"/>
    <n v="1646.43"/>
    <x v="2"/>
    <x v="0"/>
    <s v="R1012"/>
    <s v="Dec"/>
    <n v="2003"/>
    <s v="tier - 2"/>
    <s v="tier - 1"/>
    <s v="R1012"/>
    <s v="30-Dec-2003"/>
    <n v="19"/>
  </r>
  <r>
    <s v="Id2198"/>
    <s v="Id2198"/>
    <n v="2000"/>
    <s v="Oct"/>
    <n v="23"/>
    <n v="0"/>
    <n v="1665"/>
    <x v="2"/>
    <x v="1"/>
    <s v="R1013"/>
    <s v="Oct"/>
    <n v="2000"/>
    <s v="tier - 2"/>
    <s v="tier - 2"/>
    <s v="R1013"/>
    <s v="23-Oct-2000"/>
    <n v="22"/>
  </r>
  <r>
    <s v="Id2197"/>
    <s v="Id2197"/>
    <n v="2000"/>
    <s v="Jun"/>
    <n v="10"/>
    <n v="0"/>
    <n v="1674.63"/>
    <x v="2"/>
    <x v="1"/>
    <s v="R1013"/>
    <s v="Jun"/>
    <n v="2000"/>
    <s v="tier - 2"/>
    <s v="tier - 2"/>
    <s v="R1013"/>
    <s v="10-Jun-2000"/>
    <n v="22"/>
  </r>
  <r>
    <s v="Id2196"/>
    <s v="Id2196"/>
    <n v="2000"/>
    <s v="Oct"/>
    <n v="21"/>
    <n v="0"/>
    <n v="1682.6"/>
    <x v="2"/>
    <x v="1"/>
    <s v="R1011"/>
    <s v="Oct"/>
    <n v="2000"/>
    <s v="tier - 2"/>
    <s v="tier - 2"/>
    <s v="R1011"/>
    <s v="21-Oct-2000"/>
    <n v="22"/>
  </r>
  <r>
    <s v="Id2195"/>
    <s v="Id2195"/>
    <n v="2004"/>
    <s v="Nov"/>
    <n v="17"/>
    <n v="0"/>
    <n v="1694.8"/>
    <x v="2"/>
    <x v="1"/>
    <s v="R1015"/>
    <s v="Nov"/>
    <n v="2004"/>
    <s v="tier - 2"/>
    <s v="tier - 2"/>
    <s v="R1015"/>
    <s v="17-Nov-2004"/>
    <n v="18"/>
  </r>
  <r>
    <s v="Id2194"/>
    <s v="Id2194"/>
    <n v="2004"/>
    <s v="Dec"/>
    <n v="10"/>
    <n v="0"/>
    <n v="1702.46"/>
    <x v="2"/>
    <x v="2"/>
    <s v="R1019"/>
    <s v="Dec"/>
    <n v="2004"/>
    <s v="tier - 2"/>
    <s v="tier - 3"/>
    <s v="R1019"/>
    <s v="10-Dec-2004"/>
    <n v="18"/>
  </r>
  <r>
    <s v="Id2193"/>
    <s v="Id2193"/>
    <n v="2004"/>
    <s v="Nov"/>
    <n v="7"/>
    <n v="0"/>
    <n v="1704.57"/>
    <x v="2"/>
    <x v="0"/>
    <s v="R1016"/>
    <s v="Nov"/>
    <n v="2004"/>
    <s v="tier - 2"/>
    <s v="tier - 1"/>
    <s v="R1016"/>
    <s v="7-Nov-2004"/>
    <n v="18"/>
  </r>
  <r>
    <s v="Id2192"/>
    <s v="Id2192"/>
    <n v="2004"/>
    <s v="Dec"/>
    <n v="14"/>
    <n v="0"/>
    <n v="1704.7"/>
    <x v="2"/>
    <x v="2"/>
    <s v="R1018"/>
    <s v="Dec"/>
    <n v="2004"/>
    <s v="tier - 2"/>
    <s v="tier - 3"/>
    <s v="R1018"/>
    <s v="14-Dec-2004"/>
    <n v="18"/>
  </r>
  <r>
    <s v="Id2191"/>
    <s v="Id2191"/>
    <n v="2004"/>
    <s v="Dec"/>
    <n v="6"/>
    <n v="0"/>
    <n v="1705.62"/>
    <x v="2"/>
    <x v="1"/>
    <s v="R1015"/>
    <s v="Dec"/>
    <n v="2004"/>
    <s v="tier - 2"/>
    <s v="tier - 2"/>
    <s v="R1015"/>
    <s v="6-Dec-2004"/>
    <n v="18"/>
  </r>
  <r>
    <s v="Id2190"/>
    <s v="Id2190"/>
    <n v="2004"/>
    <s v="Oct"/>
    <n v="17"/>
    <n v="0"/>
    <n v="1708"/>
    <x v="0"/>
    <x v="1"/>
    <s v="R1016"/>
    <s v="Oct"/>
    <n v="2004"/>
    <s v="tier - 3"/>
    <s v="tier - 2"/>
    <s v="R1016"/>
    <s v="17-Oct-2004"/>
    <n v="18"/>
  </r>
  <r>
    <s v="Id219"/>
    <s v="Id219"/>
    <n v="1988"/>
    <s v="Sep"/>
    <n v="19"/>
    <n v="3"/>
    <n v="35315.96"/>
    <x v="2"/>
    <x v="0"/>
    <s v="R1011"/>
    <s v="Sep"/>
    <n v="1988"/>
    <s v="tier - 2"/>
    <s v="tier - 1"/>
    <s v="R1011"/>
    <s v="19-Sep-1988"/>
    <n v="34"/>
  </r>
  <r>
    <s v="Id2189"/>
    <s v="Id2189"/>
    <n v="2004"/>
    <s v="Dec"/>
    <n v="12"/>
    <n v="0"/>
    <n v="1708.93"/>
    <x v="0"/>
    <x v="0"/>
    <s v="R1019"/>
    <s v="Dec"/>
    <n v="2004"/>
    <s v="tier - 3"/>
    <s v="tier - 1"/>
    <s v="R1019"/>
    <s v="12-Dec-2004"/>
    <n v="18"/>
  </r>
  <r>
    <s v="Id2188"/>
    <s v="Id2188"/>
    <n v="2004"/>
    <s v="Sep"/>
    <n v="19"/>
    <n v="1"/>
    <n v="1711.03"/>
    <x v="0"/>
    <x v="2"/>
    <s v="R1013"/>
    <s v="Sep"/>
    <n v="2004"/>
    <s v="tier - 3"/>
    <s v="tier - 3"/>
    <s v="R1013"/>
    <s v="19-Sep-2004"/>
    <n v="18"/>
  </r>
  <r>
    <s v="Id2187"/>
    <s v="Id2187"/>
    <n v="2004"/>
    <s v="Sep"/>
    <n v="21"/>
    <n v="0"/>
    <n v="1712.23"/>
    <x v="0"/>
    <x v="0"/>
    <s v="R1016"/>
    <s v="Sep"/>
    <n v="2004"/>
    <s v="tier - 3"/>
    <s v="tier - 1"/>
    <s v="R1016"/>
    <s v="21-Sep-2004"/>
    <n v="18"/>
  </r>
  <r>
    <s v="Id2186"/>
    <s v="Id2186"/>
    <n v="2004"/>
    <s v="Jun"/>
    <n v="10"/>
    <n v="1"/>
    <n v="1719.44"/>
    <x v="0"/>
    <x v="2"/>
    <s v="R1013"/>
    <s v="Jun"/>
    <n v="2004"/>
    <s v="tier - 3"/>
    <s v="tier - 3"/>
    <s v="R1013"/>
    <s v="10-Jun-2004"/>
    <n v="18"/>
  </r>
  <r>
    <s v="Id2185"/>
    <s v="Id2185"/>
    <n v="2004"/>
    <s v="Sep"/>
    <n v="11"/>
    <n v="1"/>
    <n v="1720.35"/>
    <x v="0"/>
    <x v="2"/>
    <s v="R1013"/>
    <s v="Sep"/>
    <n v="2004"/>
    <s v="tier - 3"/>
    <s v="tier - 3"/>
    <s v="R1013"/>
    <s v="11-Sep-2004"/>
    <n v="18"/>
  </r>
  <r>
    <s v="Id2184"/>
    <s v="Id2184"/>
    <n v="2004"/>
    <s v="Oct"/>
    <n v="21"/>
    <n v="1"/>
    <n v="1725.55"/>
    <x v="0"/>
    <x v="1"/>
    <s v="R1013"/>
    <s v="Oct"/>
    <n v="2004"/>
    <s v="tier - 3"/>
    <s v="tier - 2"/>
    <s v="R1013"/>
    <s v="21-Oct-2004"/>
    <n v="18"/>
  </r>
  <r>
    <s v="Id2183"/>
    <s v="Id2183"/>
    <n v="2004"/>
    <s v="Sep"/>
    <n v="9"/>
    <n v="1"/>
    <n v="1727.54"/>
    <x v="0"/>
    <x v="0"/>
    <s v="R1013"/>
    <s v="Sep"/>
    <n v="2004"/>
    <s v="tier - 3"/>
    <s v="tier - 1"/>
    <s v="R1013"/>
    <s v="9-Sep-2004"/>
    <n v="18"/>
  </r>
  <r>
    <s v="Id2182"/>
    <s v="Id2182"/>
    <n v="2003"/>
    <s v="Nov"/>
    <n v="21"/>
    <n v="0"/>
    <n v="1727.79"/>
    <x v="0"/>
    <x v="2"/>
    <s v="R1011"/>
    <s v="Nov"/>
    <n v="2003"/>
    <s v="tier - 3"/>
    <s v="tier - 3"/>
    <s v="R1011"/>
    <s v="21-Nov-2003"/>
    <n v="19"/>
  </r>
  <r>
    <s v="Id2181"/>
    <s v="Id2181"/>
    <n v="2003"/>
    <s v="Sep"/>
    <n v="1"/>
    <n v="0"/>
    <n v="1728.9"/>
    <x v="0"/>
    <x v="1"/>
    <s v="R1011"/>
    <s v="Sep"/>
    <n v="2003"/>
    <s v="tier - 3"/>
    <s v="tier - 2"/>
    <s v="R1011"/>
    <s v="1-Sep-2003"/>
    <n v="19"/>
  </r>
  <r>
    <s v="Id2180"/>
    <s v="Id2180"/>
    <n v="2003"/>
    <s v="Nov"/>
    <n v="9"/>
    <n v="0"/>
    <n v="1731.68"/>
    <x v="0"/>
    <x v="1"/>
    <s v="R1011"/>
    <s v="Nov"/>
    <n v="2003"/>
    <s v="tier - 3"/>
    <s v="tier - 2"/>
    <s v="R1011"/>
    <s v="9-Nov-2003"/>
    <n v="19"/>
  </r>
  <r>
    <s v="Id218"/>
    <s v="Id218"/>
    <n v="1971"/>
    <s v="Sep"/>
    <n v="22"/>
    <n v="0"/>
    <n v="35345.730000000003"/>
    <x v="2"/>
    <x v="2"/>
    <s v="R1011"/>
    <s v="Sep"/>
    <n v="1971"/>
    <s v="tier - 2"/>
    <s v="tier - 3"/>
    <s v="R1011"/>
    <s v="22-Sep-1971"/>
    <n v="51"/>
  </r>
  <r>
    <s v="Id2179"/>
    <s v="Id2179"/>
    <n v="2003"/>
    <s v="Nov"/>
    <n v="14"/>
    <n v="0"/>
    <n v="1737.38"/>
    <x v="0"/>
    <x v="1"/>
    <s v="R1011"/>
    <s v="Nov"/>
    <n v="2003"/>
    <s v="tier - 3"/>
    <s v="tier - 2"/>
    <s v="R1011"/>
    <s v="14-Nov-2003"/>
    <n v="19"/>
  </r>
  <r>
    <s v="Id2178"/>
    <s v="Id2178"/>
    <n v="2003"/>
    <s v="Jul"/>
    <n v="25"/>
    <n v="0"/>
    <n v="1743.21"/>
    <x v="0"/>
    <x v="0"/>
    <s v="R1011"/>
    <s v="Jul"/>
    <n v="2003"/>
    <s v="tier - 3"/>
    <s v="tier - 1"/>
    <s v="R1011"/>
    <s v="25-Jul-2003"/>
    <n v="19"/>
  </r>
  <r>
    <s v="Id2177"/>
    <s v="Id2177"/>
    <n v="2003"/>
    <s v="Jul"/>
    <n v="28"/>
    <n v="0"/>
    <n v="1744.47"/>
    <x v="0"/>
    <x v="0"/>
    <s v="R1011"/>
    <s v="Jul"/>
    <n v="2003"/>
    <s v="tier - 3"/>
    <s v="tier - 1"/>
    <s v="R1011"/>
    <s v="28-Jul-2003"/>
    <n v="19"/>
  </r>
  <r>
    <s v="Id2176"/>
    <s v="Id2176"/>
    <n v="2003"/>
    <s v="Sep"/>
    <n v="26"/>
    <n v="0"/>
    <n v="1748.77"/>
    <x v="0"/>
    <x v="0"/>
    <s v="R1011"/>
    <s v="Sep"/>
    <n v="2003"/>
    <s v="tier - 3"/>
    <s v="tier - 1"/>
    <s v="R1011"/>
    <s v="26-Sep-2003"/>
    <n v="19"/>
  </r>
  <r>
    <s v="Id2175"/>
    <s v="Id2175"/>
    <n v="1998"/>
    <s v="Oct"/>
    <n v="7"/>
    <n v="0"/>
    <n v="1756.6"/>
    <x v="0"/>
    <x v="2"/>
    <s v="R1013"/>
    <s v="Oct"/>
    <n v="1998"/>
    <s v="tier - 3"/>
    <s v="tier - 3"/>
    <s v="R1013"/>
    <s v="7-Oct-1998"/>
    <n v="24"/>
  </r>
  <r>
    <s v="Id2174"/>
    <s v="Id2174"/>
    <n v="2003"/>
    <s v="Nov"/>
    <n v="19"/>
    <n v="0"/>
    <n v="1759.34"/>
    <x v="0"/>
    <x v="0"/>
    <s v="R1011"/>
    <s v="Nov"/>
    <n v="2003"/>
    <s v="tier - 3"/>
    <s v="tier - 1"/>
    <s v="R1011"/>
    <s v="19-Nov-2003"/>
    <n v="19"/>
  </r>
  <r>
    <s v="Id2173"/>
    <s v="Id2173"/>
    <n v="2002"/>
    <s v="Dec"/>
    <n v="13"/>
    <n v="0"/>
    <n v="1769.53"/>
    <x v="0"/>
    <x v="2"/>
    <s v="R1012"/>
    <s v="Dec"/>
    <n v="2002"/>
    <s v="tier - 3"/>
    <s v="tier - 3"/>
    <s v="R1012"/>
    <s v="13-Dec-2002"/>
    <n v="20"/>
  </r>
  <r>
    <s v="Id2172"/>
    <s v="Id2172"/>
    <n v="1999"/>
    <s v="Sep"/>
    <n v="25"/>
    <n v="0"/>
    <n v="1815.88"/>
    <x v="0"/>
    <x v="2"/>
    <s v="R1013"/>
    <s v="Sep"/>
    <n v="1999"/>
    <s v="tier - 3"/>
    <s v="tier - 3"/>
    <s v="R1013"/>
    <s v="25-Sep-1999"/>
    <n v="23"/>
  </r>
  <r>
    <s v="Id2171"/>
    <s v="Id2171"/>
    <n v="2004"/>
    <s v="Aug"/>
    <n v="19"/>
    <n v="0"/>
    <n v="1822.54"/>
    <x v="0"/>
    <x v="0"/>
    <s v="R1012"/>
    <s v="Aug"/>
    <n v="2004"/>
    <s v="tier - 3"/>
    <s v="tier - 1"/>
    <s v="R1012"/>
    <s v="19-Aug-2004"/>
    <n v="18"/>
  </r>
  <r>
    <s v="Id2170"/>
    <s v="Id2170"/>
    <n v="1999"/>
    <s v="Nov"/>
    <n v="17"/>
    <n v="0"/>
    <n v="1824.29"/>
    <x v="0"/>
    <x v="2"/>
    <s v="R1013"/>
    <s v="Nov"/>
    <n v="1999"/>
    <s v="tier - 3"/>
    <s v="tier - 3"/>
    <s v="R1013"/>
    <s v="17-Nov-1999"/>
    <n v="23"/>
  </r>
  <r>
    <s v="Id217"/>
    <s v="Id217"/>
    <n v="1988"/>
    <s v="Nov"/>
    <n v="20"/>
    <n v="0"/>
    <n v="35491.64"/>
    <x v="1"/>
    <x v="1"/>
    <s v="R1011"/>
    <s v="Nov"/>
    <n v="1988"/>
    <s v="tier - 1"/>
    <s v="tier - 2"/>
    <s v="R1011"/>
    <s v="20-Nov-1988"/>
    <n v="34"/>
  </r>
  <r>
    <s v="Id2169"/>
    <s v="Id2169"/>
    <n v="1999"/>
    <s v="Oct"/>
    <n v="1"/>
    <n v="0"/>
    <n v="1826.84"/>
    <x v="0"/>
    <x v="1"/>
    <s v="R1011"/>
    <s v="Oct"/>
    <n v="1999"/>
    <s v="tier - 3"/>
    <s v="tier - 2"/>
    <s v="R1011"/>
    <s v="1-Oct-1999"/>
    <n v="23"/>
  </r>
  <r>
    <s v="Id2168"/>
    <s v="Id2168"/>
    <n v="2003"/>
    <s v="Aug"/>
    <n v="11"/>
    <n v="1"/>
    <n v="1832.09"/>
    <x v="0"/>
    <x v="2"/>
    <s v="R1011"/>
    <s v="Aug"/>
    <n v="2003"/>
    <s v="tier - 3"/>
    <s v="tier - 3"/>
    <s v="R1011"/>
    <s v="11-Aug-2003"/>
    <n v="19"/>
  </r>
  <r>
    <s v="Id2167"/>
    <s v="Id2167"/>
    <n v="2003"/>
    <s v="Aug"/>
    <n v="4"/>
    <n v="1"/>
    <n v="1837.24"/>
    <x v="0"/>
    <x v="1"/>
    <s v="R1011"/>
    <s v="Aug"/>
    <n v="2003"/>
    <s v="tier - 3"/>
    <s v="tier - 2"/>
    <s v="R1011"/>
    <s v="4-Aug-2003"/>
    <n v="19"/>
  </r>
  <r>
    <s v="Id2166"/>
    <s v="Id2166"/>
    <n v="1999"/>
    <s v="Dec"/>
    <n v="12"/>
    <n v="0"/>
    <n v="1837.28"/>
    <x v="0"/>
    <x v="1"/>
    <s v="R1013"/>
    <s v="Dec"/>
    <n v="1999"/>
    <s v="tier - 3"/>
    <s v="tier - 2"/>
    <s v="R1013"/>
    <s v="12-Dec-1999"/>
    <n v="23"/>
  </r>
  <r>
    <s v="Id2165"/>
    <s v="Id2165"/>
    <n v="2003"/>
    <s v="Jul"/>
    <n v="20"/>
    <n v="1"/>
    <n v="1842.52"/>
    <x v="0"/>
    <x v="1"/>
    <s v="R1011"/>
    <s v="Jul"/>
    <n v="2003"/>
    <s v="tier - 3"/>
    <s v="tier - 2"/>
    <s v="R1011"/>
    <s v="20-Jul-2003"/>
    <n v="19"/>
  </r>
  <r>
    <s v="Id2164"/>
    <s v="Id2164"/>
    <n v="1994"/>
    <s v="Dec"/>
    <n v="6"/>
    <n v="0"/>
    <n v="1850.55"/>
    <x v="0"/>
    <x v="1"/>
    <s v="R1012"/>
    <s v="Dec"/>
    <n v="1994"/>
    <s v="tier - 3"/>
    <s v="tier - 2"/>
    <s v="R1012"/>
    <s v="6-Dec-1994"/>
    <n v="28"/>
  </r>
  <r>
    <s v="Id2163"/>
    <s v="Id2163"/>
    <n v="2004"/>
    <s v="Dec"/>
    <n v="27"/>
    <n v="0"/>
    <n v="1863.45"/>
    <x v="0"/>
    <x v="0"/>
    <s v="R1025"/>
    <s v="Dec"/>
    <n v="2004"/>
    <s v="tier - 3"/>
    <s v="tier - 1"/>
    <s v="R1025"/>
    <s v="27-Dec-2004"/>
    <n v="18"/>
  </r>
  <r>
    <s v="Id2162"/>
    <s v="Id2162"/>
    <n v="1996"/>
    <s v="Jul"/>
    <n v="2"/>
    <n v="0"/>
    <n v="1865.98"/>
    <x v="0"/>
    <x v="2"/>
    <s v="R1012"/>
    <s v="Jul"/>
    <n v="1996"/>
    <s v="tier - 3"/>
    <s v="tier - 3"/>
    <s v="R1012"/>
    <s v="2-Jul-1996"/>
    <n v="26"/>
  </r>
  <r>
    <s v="Id2161"/>
    <s v="Id2161"/>
    <n v="2002"/>
    <s v="Sep"/>
    <n v="22"/>
    <n v="0"/>
    <n v="1875.34"/>
    <x v="0"/>
    <x v="1"/>
    <s v="R1011"/>
    <s v="Sep"/>
    <n v="2002"/>
    <s v="tier - 3"/>
    <s v="tier - 2"/>
    <s v="R1011"/>
    <s v="22-Sep-2002"/>
    <n v="20"/>
  </r>
  <r>
    <s v="Id2160"/>
    <s v="Id2160"/>
    <n v="2002"/>
    <s v="Oct"/>
    <n v="29"/>
    <n v="0"/>
    <n v="1877.93"/>
    <x v="0"/>
    <x v="0"/>
    <s v="R1013"/>
    <s v="Oct"/>
    <n v="2002"/>
    <s v="tier - 3"/>
    <s v="tier - 1"/>
    <s v="R1013"/>
    <s v="29-Oct-2002"/>
    <n v="20"/>
  </r>
  <r>
    <s v="Id216"/>
    <s v="Id216"/>
    <n v="1973"/>
    <s v="Dec"/>
    <n v="16"/>
    <n v="0"/>
    <n v="35517.19"/>
    <x v="2"/>
    <x v="1"/>
    <s v="R1011"/>
    <s v="Dec"/>
    <n v="1973"/>
    <s v="tier - 2"/>
    <s v="tier - 2"/>
    <s v="R1011"/>
    <s v="16-Dec-1973"/>
    <n v="49"/>
  </r>
  <r>
    <s v="Id2159"/>
    <s v="Id2159"/>
    <n v="2002"/>
    <s v="Aug"/>
    <n v="29"/>
    <n v="0"/>
    <n v="1880.07"/>
    <x v="0"/>
    <x v="1"/>
    <s v="R1013"/>
    <s v="Aug"/>
    <n v="2002"/>
    <s v="tier - 3"/>
    <s v="tier - 2"/>
    <s v="R1013"/>
    <s v="29-Aug-2002"/>
    <n v="20"/>
  </r>
  <r>
    <s v="Id2158"/>
    <s v="Id2158"/>
    <n v="2002"/>
    <s v="Aug"/>
    <n v="21"/>
    <n v="0"/>
    <n v="1880.49"/>
    <x v="0"/>
    <x v="0"/>
    <s v="R1011"/>
    <s v="Aug"/>
    <n v="2002"/>
    <s v="tier - 3"/>
    <s v="tier - 1"/>
    <s v="R1011"/>
    <s v="21-Aug-2002"/>
    <n v="20"/>
  </r>
  <r>
    <s v="Id2157"/>
    <s v="Id2157"/>
    <n v="2001"/>
    <s v="Aug"/>
    <n v="10"/>
    <n v="0"/>
    <n v="1906.36"/>
    <x v="0"/>
    <x v="0"/>
    <s v="R1012"/>
    <s v="Aug"/>
    <n v="2001"/>
    <s v="tier - 3"/>
    <s v="tier - 1"/>
    <s v="R1012"/>
    <s v="10-Aug-2001"/>
    <n v="21"/>
  </r>
  <r>
    <s v="Id2156"/>
    <s v="Id2156"/>
    <n v="1994"/>
    <s v="Oct"/>
    <n v="6"/>
    <n v="0"/>
    <n v="1908.9"/>
    <x v="0"/>
    <x v="2"/>
    <s v="R1013"/>
    <s v="Oct"/>
    <n v="1994"/>
    <s v="tier - 3"/>
    <s v="tier - 3"/>
    <s v="R1013"/>
    <s v="6-Oct-1994"/>
    <n v="28"/>
  </r>
  <r>
    <s v="Id2155"/>
    <s v="Id2155"/>
    <n v="2001"/>
    <s v="Aug"/>
    <n v="3"/>
    <n v="0"/>
    <n v="1909.53"/>
    <x v="0"/>
    <x v="2"/>
    <s v="R1012"/>
    <s v="Aug"/>
    <n v="2001"/>
    <s v="tier - 3"/>
    <s v="tier - 3"/>
    <s v="R1012"/>
    <s v="3-Aug-2001"/>
    <n v="21"/>
  </r>
  <r>
    <s v="Id2154"/>
    <s v="Id2154"/>
    <n v="2001"/>
    <s v="Dec"/>
    <n v="9"/>
    <n v="0"/>
    <n v="1917.32"/>
    <x v="0"/>
    <x v="1"/>
    <s v="R1012"/>
    <s v="Dec"/>
    <n v="2001"/>
    <s v="tier - 3"/>
    <s v="tier - 2"/>
    <s v="R1012"/>
    <s v="9-Dec-2001"/>
    <n v="21"/>
  </r>
  <r>
    <s v="Id2153"/>
    <s v="Id2153"/>
    <n v="2002"/>
    <s v="Sep"/>
    <n v="7"/>
    <n v="1"/>
    <n v="1964.78"/>
    <x v="0"/>
    <x v="0"/>
    <s v="R1011"/>
    <s v="Sep"/>
    <n v="2002"/>
    <s v="tier - 3"/>
    <s v="tier - 1"/>
    <s v="R1011"/>
    <s v="7-Sep-2002"/>
    <n v="20"/>
  </r>
  <r>
    <s v="Id2152"/>
    <s v="Id2152"/>
    <n v="2002"/>
    <s v="Jul"/>
    <n v="29"/>
    <n v="0"/>
    <n v="1967.02"/>
    <x v="0"/>
    <x v="1"/>
    <s v="R1016"/>
    <s v="Jul"/>
    <n v="2002"/>
    <s v="tier - 3"/>
    <s v="tier - 2"/>
    <s v="R1016"/>
    <s v="29-Jul-2002"/>
    <n v="20"/>
  </r>
  <r>
    <s v="Id2151"/>
    <s v="Id2151"/>
    <n v="1998"/>
    <s v="Sep"/>
    <n v="28"/>
    <n v="0"/>
    <n v="1969.61"/>
    <x v="0"/>
    <x v="2"/>
    <s v="R1011"/>
    <s v="Sep"/>
    <n v="1998"/>
    <s v="tier - 3"/>
    <s v="tier - 3"/>
    <s v="R1011"/>
    <s v="28-Sep-1998"/>
    <n v="24"/>
  </r>
  <r>
    <s v="Id2150"/>
    <s v="Id2150"/>
    <n v="1998"/>
    <s v="Oct"/>
    <n v="5"/>
    <n v="0"/>
    <n v="1972.95"/>
    <x v="0"/>
    <x v="0"/>
    <s v="R1011"/>
    <s v="Oct"/>
    <n v="1998"/>
    <s v="tier - 3"/>
    <s v="tier - 1"/>
    <s v="R1011"/>
    <s v="5-Oct-1998"/>
    <n v="24"/>
  </r>
  <r>
    <s v="Id215"/>
    <s v="Id215"/>
    <n v="1992"/>
    <s v="Sep"/>
    <n v="13"/>
    <n v="0"/>
    <n v="35547.47"/>
    <x v="2"/>
    <x v="2"/>
    <s v="R1011"/>
    <s v="Sep"/>
    <n v="1992"/>
    <s v="tier - 2"/>
    <s v="tier - 3"/>
    <s v="R1011"/>
    <s v="13-Sep-1992"/>
    <n v="30"/>
  </r>
  <r>
    <s v="Id2149"/>
    <s v="Id2149"/>
    <n v="1998"/>
    <s v="Sep"/>
    <n v="29"/>
    <n v="0"/>
    <n v="1977.82"/>
    <x v="0"/>
    <x v="0"/>
    <s v="R1011"/>
    <s v="Sep"/>
    <n v="1998"/>
    <s v="tier - 3"/>
    <s v="tier - 1"/>
    <s v="R1011"/>
    <s v="29-Sep-1998"/>
    <n v="24"/>
  </r>
  <r>
    <s v="Id2148"/>
    <s v="Id2148"/>
    <n v="2002"/>
    <s v="Jul"/>
    <n v="16"/>
    <n v="1"/>
    <n v="1980.07"/>
    <x v="0"/>
    <x v="2"/>
    <s v="R1011"/>
    <s v="Jul"/>
    <n v="2002"/>
    <s v="tier - 3"/>
    <s v="tier - 3"/>
    <s v="R1011"/>
    <s v="16-Jul-2002"/>
    <n v="20"/>
  </r>
  <r>
    <s v="Id2147"/>
    <s v="Id2147"/>
    <n v="1998"/>
    <s v="Dec"/>
    <n v="29"/>
    <n v="0"/>
    <n v="1981.58"/>
    <x v="0"/>
    <x v="0"/>
    <s v="R1013"/>
    <s v="Dec"/>
    <n v="1998"/>
    <s v="tier - 3"/>
    <s v="tier - 1"/>
    <s v="R1013"/>
    <s v="29-Dec-1998"/>
    <n v="24"/>
  </r>
  <r>
    <s v="Id2146"/>
    <s v="Id2146"/>
    <n v="2002"/>
    <s v="Sep"/>
    <n v="29"/>
    <n v="0"/>
    <n v="1984.45"/>
    <x v="0"/>
    <x v="2"/>
    <s v="R1016"/>
    <s v="Sep"/>
    <n v="2002"/>
    <s v="tier - 3"/>
    <s v="tier - 3"/>
    <s v="R1016"/>
    <s v="29-Sep-2002"/>
    <n v="20"/>
  </r>
  <r>
    <s v="Id2145"/>
    <s v="Id2145"/>
    <n v="1998"/>
    <s v="Sep"/>
    <n v="14"/>
    <n v="0"/>
    <n v="1986.93"/>
    <x v="0"/>
    <x v="1"/>
    <s v="R1013"/>
    <s v="Sep"/>
    <n v="1998"/>
    <s v="tier - 3"/>
    <s v="tier - 2"/>
    <s v="R1013"/>
    <s v="14-Sep-1998"/>
    <n v="24"/>
  </r>
  <r>
    <s v="Id2144"/>
    <s v="Id2144"/>
    <n v="2001"/>
    <s v="Aug"/>
    <n v="14"/>
    <n v="0"/>
    <n v="2007.95"/>
    <x v="0"/>
    <x v="1"/>
    <s v="R1011"/>
    <s v="Aug"/>
    <n v="2001"/>
    <s v="tier - 3"/>
    <s v="tier - 2"/>
    <s v="R1011"/>
    <s v="14-Aug-2001"/>
    <n v="21"/>
  </r>
  <r>
    <s v="Id2143"/>
    <s v="Id2143"/>
    <n v="2001"/>
    <s v="Jul"/>
    <n v="1"/>
    <n v="0"/>
    <n v="2020.18"/>
    <x v="0"/>
    <x v="0"/>
    <s v="R1011"/>
    <s v="Jul"/>
    <n v="2001"/>
    <s v="tier - 3"/>
    <s v="tier - 1"/>
    <s v="R1011"/>
    <s v="1-Jul-2001"/>
    <n v="21"/>
  </r>
  <r>
    <s v="Id2142"/>
    <s v="Id2142"/>
    <n v="2001"/>
    <s v="Sep"/>
    <n v="6"/>
    <n v="0"/>
    <n v="2020.55"/>
    <x v="0"/>
    <x v="1"/>
    <s v="R1013"/>
    <s v="Sep"/>
    <n v="2001"/>
    <s v="tier - 3"/>
    <s v="tier - 2"/>
    <s v="R1013"/>
    <s v="6-Sep-2001"/>
    <n v="21"/>
  </r>
  <r>
    <s v="Id2141"/>
    <s v="Id2141"/>
    <n v="2001"/>
    <s v="Aug"/>
    <n v="4"/>
    <n v="0"/>
    <n v="2026.97"/>
    <x v="0"/>
    <x v="1"/>
    <s v="R1013"/>
    <s v="Aug"/>
    <n v="2001"/>
    <s v="tier - 3"/>
    <s v="tier - 2"/>
    <s v="R1013"/>
    <s v="4-Aug-2001"/>
    <n v="21"/>
  </r>
  <r>
    <s v="Id2140"/>
    <s v="Id2140"/>
    <n v="2000"/>
    <s v="Sep"/>
    <n v="2"/>
    <n v="0"/>
    <n v="2045.69"/>
    <x v="0"/>
    <x v="2"/>
    <s v="R1012"/>
    <s v="Sep"/>
    <n v="2000"/>
    <s v="tier - 3"/>
    <s v="tier - 3"/>
    <s v="R1012"/>
    <s v="2-Sep-2000"/>
    <n v="22"/>
  </r>
  <r>
    <s v="Id214"/>
    <s v="Id214"/>
    <n v="1973"/>
    <s v="Oct"/>
    <n v="27"/>
    <n v="0"/>
    <n v="35547.72"/>
    <x v="1"/>
    <x v="0"/>
    <s v="R1011"/>
    <s v="Oct"/>
    <n v="1973"/>
    <s v="tier - 1"/>
    <s v="tier - 1"/>
    <s v="R1011"/>
    <s v="27-Oct-1973"/>
    <n v="49"/>
  </r>
  <r>
    <s v="Id2139"/>
    <s v="Id2139"/>
    <n v="2000"/>
    <s v="Jul"/>
    <n v="26"/>
    <n v="0"/>
    <n v="2055.3200000000002"/>
    <x v="0"/>
    <x v="2"/>
    <s v="R1012"/>
    <s v="Jul"/>
    <n v="2000"/>
    <s v="tier - 3"/>
    <s v="tier - 3"/>
    <s v="R1012"/>
    <s v="26-Jul-2000"/>
    <n v="22"/>
  </r>
  <r>
    <s v="Id2138"/>
    <s v="Id2138"/>
    <n v="2004"/>
    <s v="Jun"/>
    <n v="12"/>
    <n v="0"/>
    <n v="2094.1"/>
    <x v="0"/>
    <x v="1"/>
    <s v="R1025"/>
    <s v="Jun"/>
    <n v="2004"/>
    <s v="tier - 3"/>
    <s v="tier - 2"/>
    <s v="R1025"/>
    <s v="12-Jun-2004"/>
    <n v="18"/>
  </r>
  <r>
    <s v="Id2137"/>
    <s v="Id2137"/>
    <n v="2001"/>
    <s v="Aug"/>
    <n v="14"/>
    <n v="0"/>
    <n v="2102.2600000000002"/>
    <x v="0"/>
    <x v="1"/>
    <s v="R1019"/>
    <s v="Aug"/>
    <n v="2001"/>
    <s v="tier - 3"/>
    <s v="tier - 2"/>
    <s v="R1019"/>
    <s v="14-Aug-2001"/>
    <n v="21"/>
  </r>
  <r>
    <s v="Id2136"/>
    <s v="Id2136"/>
    <n v="2001"/>
    <s v="Jun"/>
    <n v="22"/>
    <n v="1"/>
    <n v="2103.08"/>
    <x v="0"/>
    <x v="1"/>
    <s v="R1011"/>
    <s v="Jun"/>
    <n v="2001"/>
    <s v="tier - 3"/>
    <s v="tier - 2"/>
    <s v="R1011"/>
    <s v="22-Jun-2001"/>
    <n v="21"/>
  </r>
  <r>
    <s v="Id2135"/>
    <s v="Id2135"/>
    <n v="2001"/>
    <s v="Nov"/>
    <n v="28"/>
    <n v="0"/>
    <n v="2104.11"/>
    <x v="2"/>
    <x v="0"/>
    <s v="R1016"/>
    <s v="Nov"/>
    <n v="2001"/>
    <s v="tier - 2"/>
    <s v="tier - 1"/>
    <s v="R1016"/>
    <s v="28-Nov-2001"/>
    <n v="21"/>
  </r>
  <r>
    <s v="Id2134"/>
    <s v="Id2134"/>
    <n v="1989"/>
    <s v="Jul"/>
    <n v="21"/>
    <n v="3"/>
    <n v="2106.2600000000002"/>
    <x v="2"/>
    <x v="1"/>
    <s v="R1013"/>
    <s v="Jul"/>
    <n v="1989"/>
    <s v="tier - 2"/>
    <s v="tier - 2"/>
    <s v="R1013"/>
    <s v="21-Jul-1989"/>
    <n v="33"/>
  </r>
  <r>
    <s v="Id2133"/>
    <s v="Id2133"/>
    <n v="2003"/>
    <s v="Sep"/>
    <n v="30"/>
    <n v="0"/>
    <n v="2117.34"/>
    <x v="2"/>
    <x v="2"/>
    <s v="R1012"/>
    <s v="Sep"/>
    <n v="2003"/>
    <s v="tier - 2"/>
    <s v="tier - 3"/>
    <s v="R1012"/>
    <s v="30-Sep-2003"/>
    <n v="19"/>
  </r>
  <r>
    <s v="Id2132"/>
    <s v="Id2132"/>
    <n v="2004"/>
    <s v="Nov"/>
    <n v="4"/>
    <n v="0"/>
    <n v="2118.61"/>
    <x v="2"/>
    <x v="0"/>
    <s v="R1012"/>
    <s v="Nov"/>
    <n v="2004"/>
    <s v="tier - 2"/>
    <s v="tier - 1"/>
    <s v="R1012"/>
    <s v="4-Nov-2004"/>
    <n v="18"/>
  </r>
  <r>
    <s v="Id2131"/>
    <s v="Id2131"/>
    <n v="2003"/>
    <s v="Aug"/>
    <n v="30"/>
    <n v="0"/>
    <n v="2128.4299999999998"/>
    <x v="2"/>
    <x v="0"/>
    <s v="R1012"/>
    <s v="Aug"/>
    <n v="2003"/>
    <s v="tier - 2"/>
    <s v="tier - 1"/>
    <s v="R1012"/>
    <s v="30-Aug-2003"/>
    <n v="19"/>
  </r>
  <r>
    <s v="Id2130"/>
    <s v="Id2130"/>
    <n v="2003"/>
    <s v="Dec"/>
    <n v="22"/>
    <n v="0"/>
    <n v="2130.6799999999998"/>
    <x v="2"/>
    <x v="2"/>
    <s v="R1012"/>
    <s v="Dec"/>
    <n v="2003"/>
    <s v="tier - 2"/>
    <s v="tier - 3"/>
    <s v="R1012"/>
    <s v="22-Dec-2003"/>
    <n v="19"/>
  </r>
  <r>
    <s v="Id213"/>
    <s v="Id213"/>
    <n v="1964"/>
    <s v="Aug"/>
    <n v="29"/>
    <n v="0"/>
    <n v="35573.26"/>
    <x v="2"/>
    <x v="0"/>
    <s v="R1011"/>
    <s v="Aug"/>
    <n v="1964"/>
    <s v="tier - 2"/>
    <s v="tier - 1"/>
    <s v="R1011"/>
    <s v="29-Aug-1964"/>
    <n v="58"/>
  </r>
  <r>
    <s v="Id2129"/>
    <s v="Id2129"/>
    <n v="2003"/>
    <s v="Sep"/>
    <n v="1"/>
    <n v="0"/>
    <n v="2134.9"/>
    <x v="2"/>
    <x v="2"/>
    <s v="R1012"/>
    <s v="Sep"/>
    <n v="2003"/>
    <s v="tier - 2"/>
    <s v="tier - 3"/>
    <s v="R1012"/>
    <s v="1-Sep-2003"/>
    <n v="19"/>
  </r>
  <r>
    <s v="Id2128"/>
    <s v="Id2128"/>
    <n v="2003"/>
    <s v="Sep"/>
    <n v="26"/>
    <n v="0"/>
    <n v="2136.88"/>
    <x v="2"/>
    <x v="1"/>
    <s v="R1012"/>
    <s v="Sep"/>
    <n v="2003"/>
    <s v="tier - 2"/>
    <s v="tier - 2"/>
    <s v="R1012"/>
    <s v="26-Sep-2003"/>
    <n v="19"/>
  </r>
  <r>
    <s v="Id2127"/>
    <s v="Id2127"/>
    <n v="1997"/>
    <s v="Sep"/>
    <n v="3"/>
    <n v="0"/>
    <n v="2137.65"/>
    <x v="0"/>
    <x v="0"/>
    <s v="R1013"/>
    <s v="Sep"/>
    <n v="1997"/>
    <s v="tier - 3"/>
    <s v="tier - 1"/>
    <s v="R1013"/>
    <s v="3-Sep-1997"/>
    <n v="25"/>
  </r>
  <r>
    <s v="Id2126"/>
    <s v="Id2126"/>
    <n v="2003"/>
    <s v="Aug"/>
    <n v="19"/>
    <n v="0"/>
    <n v="2138.0700000000002"/>
    <x v="2"/>
    <x v="0"/>
    <s v="R1012"/>
    <s v="Aug"/>
    <n v="2003"/>
    <s v="tier - 2"/>
    <s v="tier - 1"/>
    <s v="R1012"/>
    <s v="19-Aug-2003"/>
    <n v="19"/>
  </r>
  <r>
    <s v="Id2125"/>
    <s v="Id2125"/>
    <n v="2004"/>
    <s v="Oct"/>
    <n v="4"/>
    <n v="0"/>
    <n v="2144.85"/>
    <x v="2"/>
    <x v="0"/>
    <s v="R1011"/>
    <s v="Oct"/>
    <n v="2004"/>
    <s v="tier - 2"/>
    <s v="tier - 1"/>
    <s v="R1011"/>
    <s v="4-Oct-2004"/>
    <n v="18"/>
  </r>
  <r>
    <s v="Id2124"/>
    <s v="Id2124"/>
    <n v="2000"/>
    <s v="Dec"/>
    <n v="27"/>
    <n v="0"/>
    <n v="2150.4699999999998"/>
    <x v="2"/>
    <x v="2"/>
    <s v="R1011"/>
    <s v="Dec"/>
    <n v="2000"/>
    <s v="tier - 2"/>
    <s v="tier - 3"/>
    <s v="R1011"/>
    <s v="27-Dec-2000"/>
    <n v="22"/>
  </r>
  <r>
    <s v="Id2123"/>
    <s v="Id2123"/>
    <n v="2000"/>
    <s v="Oct"/>
    <n v="22"/>
    <n v="0"/>
    <n v="2154.36"/>
    <x v="2"/>
    <x v="1"/>
    <s v="R1011"/>
    <s v="Oct"/>
    <n v="2000"/>
    <s v="tier - 2"/>
    <s v="tier - 2"/>
    <s v="R1011"/>
    <s v="22-Oct-2000"/>
    <n v="22"/>
  </r>
  <r>
    <s v="Id2122"/>
    <s v="Id2122"/>
    <n v="2000"/>
    <s v="Nov"/>
    <n v="29"/>
    <n v="0"/>
    <n v="2155.6799999999998"/>
    <x v="2"/>
    <x v="2"/>
    <s v="R1013"/>
    <s v="Nov"/>
    <n v="2000"/>
    <s v="tier - 2"/>
    <s v="tier - 3"/>
    <s v="R1013"/>
    <s v="29-Nov-2000"/>
    <n v="22"/>
  </r>
  <r>
    <s v="Id2121"/>
    <s v="Id2121"/>
    <n v="2000"/>
    <s v="Dec"/>
    <n v="10"/>
    <n v="0"/>
    <n v="2156.75"/>
    <x v="2"/>
    <x v="1"/>
    <s v="R1013"/>
    <s v="Dec"/>
    <n v="2000"/>
    <s v="tier - 2"/>
    <s v="tier - 2"/>
    <s v="R1013"/>
    <s v="10-Dec-2000"/>
    <n v="22"/>
  </r>
  <r>
    <s v="Id2120"/>
    <s v="Id2120"/>
    <n v="2000"/>
    <s v="Aug"/>
    <n v="23"/>
    <n v="0"/>
    <n v="2166.73"/>
    <x v="2"/>
    <x v="1"/>
    <s v="R1011"/>
    <s v="Aug"/>
    <n v="2000"/>
    <s v="tier - 2"/>
    <s v="tier - 2"/>
    <s v="R1011"/>
    <s v="23-Aug-2000"/>
    <n v="22"/>
  </r>
  <r>
    <s v="Id212"/>
    <s v="Id212"/>
    <n v="1971"/>
    <s v="Aug"/>
    <n v="10"/>
    <n v="0"/>
    <n v="35583.17"/>
    <x v="1"/>
    <x v="2"/>
    <s v="R1011"/>
    <s v="Aug"/>
    <n v="1971"/>
    <s v="tier - 1"/>
    <s v="tier - 3"/>
    <s v="R1011"/>
    <s v="10-Aug-1971"/>
    <n v="51"/>
  </r>
  <r>
    <s v="Id2119"/>
    <s v="Id2119"/>
    <n v="1994"/>
    <s v="Sep"/>
    <n v="27"/>
    <n v="0"/>
    <n v="2170.08"/>
    <x v="2"/>
    <x v="1"/>
    <s v="R1013"/>
    <s v="Sep"/>
    <n v="1994"/>
    <s v="tier - 2"/>
    <s v="tier - 2"/>
    <s v="R1013"/>
    <s v="27-Sep-1994"/>
    <n v="28"/>
  </r>
  <r>
    <s v="Id2118"/>
    <s v="Id2118"/>
    <n v="1991"/>
    <s v="Dec"/>
    <n v="16"/>
    <n v="3"/>
    <n v="2193.1999999999998"/>
    <x v="2"/>
    <x v="1"/>
    <s v="R1012"/>
    <s v="Dec"/>
    <n v="1991"/>
    <s v="tier - 2"/>
    <s v="tier - 2"/>
    <s v="R1012"/>
    <s v="16-Dec-1991"/>
    <n v="31"/>
  </r>
  <r>
    <s v="Id2117"/>
    <s v="Id2117"/>
    <n v="2004"/>
    <s v="Dec"/>
    <n v="7"/>
    <n v="0"/>
    <n v="2196.4699999999998"/>
    <x v="2"/>
    <x v="2"/>
    <s v="R1024"/>
    <s v="Dec"/>
    <n v="2004"/>
    <s v="tier - 2"/>
    <s v="tier - 3"/>
    <s v="R1024"/>
    <s v="7-Dec-2004"/>
    <n v="18"/>
  </r>
  <r>
    <s v="Id2116"/>
    <s v="Id2116"/>
    <n v="2004"/>
    <s v="Sep"/>
    <n v="3"/>
    <n v="0"/>
    <n v="2198.19"/>
    <x v="2"/>
    <x v="0"/>
    <s v="R1023"/>
    <s v="Sep"/>
    <n v="2004"/>
    <s v="tier - 2"/>
    <s v="tier - 1"/>
    <s v="R1023"/>
    <s v="3-Sep-2004"/>
    <n v="18"/>
  </r>
  <r>
    <s v="Id2115"/>
    <s v="Id2115"/>
    <n v="2004"/>
    <s v="Sep"/>
    <n v="12"/>
    <n v="0"/>
    <n v="2200.83"/>
    <x v="2"/>
    <x v="1"/>
    <s v="R1024"/>
    <s v="Sep"/>
    <n v="2004"/>
    <s v="tier - 2"/>
    <s v="tier - 2"/>
    <s v="R1024"/>
    <s v="12-Sep-2004"/>
    <n v="18"/>
  </r>
  <r>
    <s v="Id2114"/>
    <s v="Id2114"/>
    <n v="2004"/>
    <s v="Jul"/>
    <n v="27"/>
    <n v="1"/>
    <n v="2201.1"/>
    <x v="2"/>
    <x v="2"/>
    <s v="R1013"/>
    <s v="Jul"/>
    <n v="2004"/>
    <s v="tier - 2"/>
    <s v="tier - 3"/>
    <s v="R1013"/>
    <s v="27-Jul-2004"/>
    <n v="18"/>
  </r>
  <r>
    <s v="Id2113"/>
    <s v="Id2113"/>
    <n v="2004"/>
    <s v="Aug"/>
    <n v="6"/>
    <n v="0"/>
    <n v="2203.4699999999998"/>
    <x v="2"/>
    <x v="1"/>
    <s v="R1024"/>
    <s v="Aug"/>
    <n v="2004"/>
    <s v="tier - 2"/>
    <s v="tier - 2"/>
    <s v="R1024"/>
    <s v="6-Aug-2004"/>
    <n v="18"/>
  </r>
  <r>
    <s v="Id2112"/>
    <s v="Id2112"/>
    <n v="2004"/>
    <s v="Oct"/>
    <n v="28"/>
    <n v="0"/>
    <n v="2203.7399999999998"/>
    <x v="2"/>
    <x v="1"/>
    <s v="R1024"/>
    <s v="Oct"/>
    <n v="2004"/>
    <s v="tier - 2"/>
    <s v="tier - 2"/>
    <s v="R1024"/>
    <s v="28-Oct-2004"/>
    <n v="18"/>
  </r>
  <r>
    <s v="Id2111"/>
    <s v="Id2111"/>
    <n v="2004"/>
    <s v="Nov"/>
    <n v="13"/>
    <n v="0"/>
    <n v="2205.98"/>
    <x v="2"/>
    <x v="2"/>
    <s v="R1024"/>
    <s v="Nov"/>
    <n v="2004"/>
    <s v="tier - 2"/>
    <s v="tier - 3"/>
    <s v="R1024"/>
    <s v="13-Nov-2004"/>
    <n v="18"/>
  </r>
  <r>
    <s v="Id2110"/>
    <s v="Id2110"/>
    <n v="2004"/>
    <s v="Aug"/>
    <n v="6"/>
    <n v="0"/>
    <n v="2207.6999999999998"/>
    <x v="2"/>
    <x v="1"/>
    <s v="R1024"/>
    <s v="Aug"/>
    <n v="2004"/>
    <s v="tier - 2"/>
    <s v="tier - 2"/>
    <s v="R1024"/>
    <s v="6-Aug-2004"/>
    <n v="18"/>
  </r>
  <r>
    <s v="Id211"/>
    <s v="Id211"/>
    <n v="2000"/>
    <s v="Nov"/>
    <n v="19"/>
    <n v="0"/>
    <n v="35585.58"/>
    <x v="2"/>
    <x v="2"/>
    <s v="R1011"/>
    <s v="Nov"/>
    <n v="2000"/>
    <s v="tier - 2"/>
    <s v="tier - 3"/>
    <s v="R1011"/>
    <s v="19-Nov-2000"/>
    <n v="22"/>
  </r>
  <r>
    <s v="Id2109"/>
    <s v="Id2109"/>
    <n v="2004"/>
    <s v="Jul"/>
    <n v="27"/>
    <n v="0"/>
    <n v="2211.13"/>
    <x v="2"/>
    <x v="1"/>
    <s v="R1024"/>
    <s v="Jul"/>
    <n v="2004"/>
    <s v="tier - 2"/>
    <s v="tier - 2"/>
    <s v="R1024"/>
    <s v="27-Jul-2004"/>
    <n v="18"/>
  </r>
  <r>
    <s v="Id2108"/>
    <s v="Id2108"/>
    <n v="1994"/>
    <s v="Nov"/>
    <n v="17"/>
    <n v="0"/>
    <n v="2213.21"/>
    <x v="2"/>
    <x v="1"/>
    <s v="R1013"/>
    <s v="Nov"/>
    <n v="1994"/>
    <s v="tier - 2"/>
    <s v="tier - 2"/>
    <s v="R1013"/>
    <s v="17-Nov-1994"/>
    <n v="28"/>
  </r>
  <r>
    <s v="Id2107"/>
    <s v="Id2107"/>
    <n v="2004"/>
    <s v="Jun"/>
    <n v="13"/>
    <n v="0"/>
    <n v="2217.4699999999998"/>
    <x v="2"/>
    <x v="0"/>
    <s v="R1024"/>
    <s v="Jun"/>
    <n v="2004"/>
    <s v="tier - 2"/>
    <s v="tier - 1"/>
    <s v="R1024"/>
    <s v="13-Jun-2004"/>
    <n v="18"/>
  </r>
  <r>
    <s v="Id2106"/>
    <s v="Id2106"/>
    <n v="2004"/>
    <s v="Sep"/>
    <n v="25"/>
    <n v="0"/>
    <n v="2217.6"/>
    <x v="2"/>
    <x v="0"/>
    <s v="R1024"/>
    <s v="Sep"/>
    <n v="2004"/>
    <s v="tier - 2"/>
    <s v="tier - 1"/>
    <s v="R1024"/>
    <s v="25-Sep-2004"/>
    <n v="18"/>
  </r>
  <r>
    <s v="Id2105"/>
    <s v="Id2105"/>
    <n v="2004"/>
    <s v="Dec"/>
    <n v="12"/>
    <n v="1"/>
    <n v="2219.4499999999998"/>
    <x v="2"/>
    <x v="0"/>
    <s v="R1013"/>
    <s v="Dec"/>
    <n v="2004"/>
    <s v="tier - 2"/>
    <s v="tier - 1"/>
    <s v="R1013"/>
    <s v="12-Dec-2004"/>
    <n v="18"/>
  </r>
  <r>
    <s v="Id2104"/>
    <s v="Id2104"/>
    <n v="2003"/>
    <s v="Dec"/>
    <n v="10"/>
    <n v="1"/>
    <n v="2221.56"/>
    <x v="2"/>
    <x v="2"/>
    <s v="R1012"/>
    <s v="Dec"/>
    <n v="2003"/>
    <s v="tier - 2"/>
    <s v="tier - 3"/>
    <s v="R1012"/>
    <s v="10-Dec-2003"/>
    <n v="19"/>
  </r>
  <r>
    <s v="Id2103"/>
    <s v="Id2103"/>
    <n v="2000"/>
    <s v="Jun"/>
    <n v="30"/>
    <n v="0"/>
    <n v="2250.84"/>
    <x v="2"/>
    <x v="1"/>
    <s v="R1018"/>
    <s v="Jun"/>
    <n v="2000"/>
    <s v="tier - 2"/>
    <s v="tier - 2"/>
    <s v="R1018"/>
    <s v="30-Jun-2000"/>
    <n v="22"/>
  </r>
  <r>
    <s v="Id2102"/>
    <s v="Id2102"/>
    <n v="2000"/>
    <s v="Dec"/>
    <n v="11"/>
    <n v="0"/>
    <n v="2254.8000000000002"/>
    <x v="2"/>
    <x v="2"/>
    <s v="R1016"/>
    <s v="Dec"/>
    <n v="2000"/>
    <s v="tier - 2"/>
    <s v="tier - 3"/>
    <s v="R1016"/>
    <s v="11-Dec-2000"/>
    <n v="22"/>
  </r>
  <r>
    <s v="Id2101"/>
    <s v="Id2101"/>
    <n v="2002"/>
    <s v="Jul"/>
    <n v="15"/>
    <n v="0"/>
    <n v="2257.48"/>
    <x v="2"/>
    <x v="0"/>
    <s v="R1012"/>
    <s v="Jul"/>
    <n v="2002"/>
    <s v="tier - 2"/>
    <s v="tier - 1"/>
    <s v="R1012"/>
    <s v="15-Jul-2002"/>
    <n v="20"/>
  </r>
  <r>
    <s v="Id2100"/>
    <s v="Id2100"/>
    <n v="2002"/>
    <s v="Nov"/>
    <n v="12"/>
    <n v="0"/>
    <n v="2261.5700000000002"/>
    <x v="2"/>
    <x v="0"/>
    <s v="R1012"/>
    <s v="Nov"/>
    <n v="2002"/>
    <s v="tier - 2"/>
    <s v="tier - 1"/>
    <s v="R1012"/>
    <s v="12-Nov-2002"/>
    <n v="20"/>
  </r>
  <r>
    <s v="Id210"/>
    <s v="Id210"/>
    <n v="2000"/>
    <s v="Dec"/>
    <n v="17"/>
    <n v="3"/>
    <n v="35595.589999999997"/>
    <x v="2"/>
    <x v="2"/>
    <s v="R1013"/>
    <s v="Dec"/>
    <n v="2000"/>
    <s v="tier - 2"/>
    <s v="tier - 3"/>
    <s v="R1013"/>
    <s v="17-Dec-2000"/>
    <n v="22"/>
  </r>
  <r>
    <s v="Id21"/>
    <s v="Id21"/>
    <n v="1961"/>
    <s v="Jun"/>
    <n v="13"/>
    <n v="1"/>
    <n v="47403.88"/>
    <x v="1"/>
    <x v="2"/>
    <s v="R1011"/>
    <s v="Jun"/>
    <n v="1961"/>
    <s v="tier - 1"/>
    <s v="tier - 3"/>
    <s v="R1011"/>
    <s v="13-Jun-1961"/>
    <n v="61"/>
  </r>
  <r>
    <s v="Id2099"/>
    <s v="Id2099"/>
    <n v="1991"/>
    <s v="Jun"/>
    <n v="16"/>
    <n v="3"/>
    <n v="2277.7199999999998"/>
    <x v="2"/>
    <x v="0"/>
    <s v="R1013"/>
    <s v="Jun"/>
    <n v="1991"/>
    <s v="tier - 2"/>
    <s v="tier - 1"/>
    <s v="R1013"/>
    <s v="16-Jun-1991"/>
    <n v="31"/>
  </r>
  <r>
    <s v="Id2098"/>
    <s v="Id2098"/>
    <n v="1989"/>
    <s v="Oct"/>
    <n v="5"/>
    <n v="3"/>
    <n v="2295.2399999999998"/>
    <x v="2"/>
    <x v="0"/>
    <s v="R1013"/>
    <s v="Oct"/>
    <n v="1989"/>
    <s v="tier - 2"/>
    <s v="tier - 1"/>
    <s v="R1013"/>
    <s v="5-Oct-1989"/>
    <n v="33"/>
  </r>
  <r>
    <s v="Id2097"/>
    <s v="Id2097"/>
    <n v="1996"/>
    <s v="Nov"/>
    <n v="28"/>
    <n v="0"/>
    <n v="2302.3000000000002"/>
    <x v="1"/>
    <x v="1"/>
    <s v="R1011"/>
    <s v="Nov"/>
    <n v="1996"/>
    <s v="tier - 1"/>
    <s v="tier - 2"/>
    <s v="R1011"/>
    <s v="28-Nov-1996"/>
    <n v="26"/>
  </r>
  <r>
    <s v="Id2096"/>
    <s v="Id2096"/>
    <n v="2004"/>
    <s v="Sep"/>
    <n v="6"/>
    <n v="2"/>
    <n v="2304"/>
    <x v="2"/>
    <x v="2"/>
    <s v="R1013"/>
    <s v="Sep"/>
    <n v="2004"/>
    <s v="tier - 2"/>
    <s v="tier - 3"/>
    <s v="R1013"/>
    <s v="6-Sep-2004"/>
    <n v="18"/>
  </r>
  <r>
    <s v="Id2095"/>
    <s v="Id2095"/>
    <n v="1996"/>
    <s v="Dec"/>
    <n v="17"/>
    <n v="0"/>
    <n v="2322.62"/>
    <x v="2"/>
    <x v="0"/>
    <s v="R1013"/>
    <s v="Dec"/>
    <n v="1996"/>
    <s v="tier - 2"/>
    <s v="tier - 1"/>
    <s v="R1013"/>
    <s v="17-Dec-1996"/>
    <n v="26"/>
  </r>
  <r>
    <s v="Id2094"/>
    <s v="Id2094"/>
    <n v="2003"/>
    <s v="Nov"/>
    <n v="18"/>
    <n v="1"/>
    <n v="2331.52"/>
    <x v="2"/>
    <x v="2"/>
    <s v="R1011"/>
    <s v="Nov"/>
    <n v="2003"/>
    <s v="tier - 2"/>
    <s v="tier - 3"/>
    <s v="R1011"/>
    <s v="18-Nov-2003"/>
    <n v="19"/>
  </r>
  <r>
    <s v="Id2093"/>
    <s v="Id2093"/>
    <n v="1998"/>
    <s v="Oct"/>
    <n v="21"/>
    <n v="0"/>
    <n v="2352.9699999999998"/>
    <x v="0"/>
    <x v="2"/>
    <s v="R1012"/>
    <s v="Oct"/>
    <n v="1998"/>
    <s v="tier - 3"/>
    <s v="tier - 3"/>
    <s v="R1012"/>
    <s v="21-Oct-1998"/>
    <n v="24"/>
  </r>
  <r>
    <s v="Id2092"/>
    <s v="Id2092"/>
    <n v="2002"/>
    <s v="Nov"/>
    <n v="5"/>
    <n v="1"/>
    <n v="2362.23"/>
    <x v="2"/>
    <x v="0"/>
    <s v="R1012"/>
    <s v="Nov"/>
    <n v="2002"/>
    <s v="tier - 2"/>
    <s v="tier - 1"/>
    <s v="R1012"/>
    <s v="5-Nov-2002"/>
    <n v="20"/>
  </r>
  <r>
    <s v="Id2091"/>
    <s v="Id2091"/>
    <n v="1988"/>
    <s v="Dec"/>
    <n v="12"/>
    <n v="3"/>
    <n v="2373.3000000000002"/>
    <x v="2"/>
    <x v="1"/>
    <s v="R1013"/>
    <s v="Dec"/>
    <n v="1988"/>
    <s v="tier - 2"/>
    <s v="tier - 2"/>
    <s v="R1013"/>
    <s v="12-Dec-1988"/>
    <n v="34"/>
  </r>
  <r>
    <s v="Id2090"/>
    <s v="Id2090"/>
    <n v="1999"/>
    <s v="Dec"/>
    <n v="17"/>
    <n v="0"/>
    <n v="2395.17"/>
    <x v="2"/>
    <x v="0"/>
    <s v="R1014"/>
    <s v="Dec"/>
    <n v="1999"/>
    <s v="tier - 2"/>
    <s v="tier - 1"/>
    <s v="R1014"/>
    <s v="17-Dec-1999"/>
    <n v="23"/>
  </r>
  <r>
    <s v="Id209"/>
    <s v="Id209"/>
    <n v="1978"/>
    <s v="Dec"/>
    <n v="19"/>
    <n v="2"/>
    <n v="35701.9"/>
    <x v="2"/>
    <x v="0"/>
    <s v="R1011"/>
    <s v="Dec"/>
    <n v="1978"/>
    <s v="tier - 2"/>
    <s v="tier - 1"/>
    <s v="R1011"/>
    <s v="19-Dec-1978"/>
    <n v="44"/>
  </r>
  <r>
    <s v="Id2089"/>
    <s v="Id2089"/>
    <n v="1999"/>
    <s v="Aug"/>
    <n v="10"/>
    <n v="0"/>
    <n v="2396.1"/>
    <x v="2"/>
    <x v="0"/>
    <s v="R1019"/>
    <s v="Aug"/>
    <n v="1999"/>
    <s v="tier - 2"/>
    <s v="tier - 1"/>
    <s v="R1019"/>
    <s v="10-Aug-1999"/>
    <n v="23"/>
  </r>
  <r>
    <s v="Id2088"/>
    <s v="Id2088"/>
    <n v="2001"/>
    <s v="Jun"/>
    <n v="3"/>
    <n v="0"/>
    <n v="2404.73"/>
    <x v="2"/>
    <x v="2"/>
    <s v="R1012"/>
    <s v="Jun"/>
    <n v="2001"/>
    <s v="tier - 2"/>
    <s v="tier - 3"/>
    <s v="R1012"/>
    <s v="3-Jun-2001"/>
    <n v="22"/>
  </r>
  <r>
    <s v="Id2087"/>
    <s v="Id2087"/>
    <n v="1999"/>
    <s v="Nov"/>
    <n v="12"/>
    <n v="1"/>
    <n v="2416.96"/>
    <x v="2"/>
    <x v="1"/>
    <s v="R1011"/>
    <s v="Nov"/>
    <n v="1999"/>
    <s v="tier - 2"/>
    <s v="tier - 2"/>
    <s v="R1011"/>
    <s v="12-Nov-1999"/>
    <n v="23"/>
  </r>
  <r>
    <s v="Id2086"/>
    <s v="Id2086"/>
    <n v="1999"/>
    <s v="Nov"/>
    <n v="21"/>
    <n v="1"/>
    <n v="2438.06"/>
    <x v="2"/>
    <x v="1"/>
    <s v="R1013"/>
    <s v="Nov"/>
    <n v="1999"/>
    <s v="tier - 2"/>
    <s v="tier - 2"/>
    <s v="R1013"/>
    <s v="21-Nov-1999"/>
    <n v="23"/>
  </r>
  <r>
    <s v="Id2085"/>
    <s v="Id2085"/>
    <n v="2002"/>
    <s v="Jul"/>
    <n v="29"/>
    <n v="0"/>
    <n v="2457.21"/>
    <x v="2"/>
    <x v="0"/>
    <s v="R1024"/>
    <s v="Jul"/>
    <n v="2002"/>
    <s v="tier - 2"/>
    <s v="tier - 1"/>
    <s v="R1024"/>
    <s v="29-Jul-2002"/>
    <n v="20"/>
  </r>
  <r>
    <s v="Id2084"/>
    <s v="Id2084"/>
    <n v="1998"/>
    <s v="Nov"/>
    <n v="19"/>
    <n v="0"/>
    <n v="2457.5"/>
    <x v="2"/>
    <x v="0"/>
    <s v="R1011"/>
    <s v="Nov"/>
    <n v="1998"/>
    <s v="tier - 2"/>
    <s v="tier - 1"/>
    <s v="R1011"/>
    <s v="19-Nov-1998"/>
    <n v="24"/>
  </r>
  <r>
    <s v="Id2083"/>
    <s v="Id2083"/>
    <n v="2002"/>
    <s v="Jul"/>
    <n v="11"/>
    <n v="0"/>
    <n v="2459.7199999999998"/>
    <x v="2"/>
    <x v="1"/>
    <s v="R1024"/>
    <s v="Jul"/>
    <n v="2002"/>
    <s v="tier - 2"/>
    <s v="tier - 2"/>
    <s v="R1024"/>
    <s v="11-Jul-2002"/>
    <n v="20"/>
  </r>
  <r>
    <s v="Id2082"/>
    <s v="Id2082"/>
    <n v="1998"/>
    <s v="Aug"/>
    <n v="17"/>
    <n v="0"/>
    <n v="2464.62"/>
    <x v="2"/>
    <x v="2"/>
    <s v="R1013"/>
    <s v="Aug"/>
    <n v="1998"/>
    <s v="tier - 2"/>
    <s v="tier - 3"/>
    <s v="R1013"/>
    <s v="17-Aug-1998"/>
    <n v="24"/>
  </r>
  <r>
    <s v="Id2081"/>
    <s v="Id2081"/>
    <n v="1998"/>
    <s v="Jul"/>
    <n v="2"/>
    <n v="0"/>
    <n v="2473.33"/>
    <x v="2"/>
    <x v="2"/>
    <s v="R1013"/>
    <s v="Jul"/>
    <n v="1998"/>
    <s v="tier - 2"/>
    <s v="tier - 3"/>
    <s v="R1013"/>
    <s v="2-Jul-1998"/>
    <n v="24"/>
  </r>
  <r>
    <s v="Id2080"/>
    <s v="Id2080"/>
    <n v="1998"/>
    <s v="Jun"/>
    <n v="20"/>
    <n v="0"/>
    <n v="2480.98"/>
    <x v="2"/>
    <x v="1"/>
    <s v="R1013"/>
    <s v="Jun"/>
    <n v="1998"/>
    <s v="tier - 2"/>
    <s v="tier - 2"/>
    <s v="R1013"/>
    <s v="20-Jun-1998"/>
    <n v="24"/>
  </r>
  <r>
    <s v="Id208"/>
    <s v="Id208"/>
    <n v="1974"/>
    <s v="Jul"/>
    <n v="15"/>
    <n v="0"/>
    <n v="35711.39"/>
    <x v="2"/>
    <x v="2"/>
    <s v="R1012"/>
    <s v="Jul"/>
    <n v="1974"/>
    <s v="tier - 2"/>
    <s v="tier - 3"/>
    <s v="R1012"/>
    <s v="15-Jul-1974"/>
    <n v="48"/>
  </r>
  <r>
    <s v="Id2079"/>
    <s v="Id2079"/>
    <n v="1995"/>
    <s v="Nov"/>
    <n v="6"/>
    <n v="0"/>
    <n v="2483.7399999999998"/>
    <x v="0"/>
    <x v="1"/>
    <s v="R1013"/>
    <s v="Nov"/>
    <n v="1995"/>
    <s v="tier - 3"/>
    <s v="tier - 2"/>
    <s v="R1013"/>
    <s v="6-Nov-1995"/>
    <n v="27"/>
  </r>
  <r>
    <s v="Id2078"/>
    <s v="Id2078"/>
    <n v="1995"/>
    <s v="Oct"/>
    <n v="14"/>
    <n v="0"/>
    <n v="2494.02"/>
    <x v="0"/>
    <x v="0"/>
    <s v="R1011"/>
    <s v="Oct"/>
    <n v="1995"/>
    <s v="tier - 3"/>
    <s v="tier - 1"/>
    <s v="R1011"/>
    <s v="14-Oct-1995"/>
    <n v="27"/>
  </r>
  <r>
    <s v="Id2077"/>
    <s v="Id2077"/>
    <n v="1995"/>
    <s v="Jul"/>
    <n v="9"/>
    <n v="0"/>
    <n v="2497.04"/>
    <x v="0"/>
    <x v="2"/>
    <s v="R1013"/>
    <s v="Jul"/>
    <n v="1995"/>
    <s v="tier - 3"/>
    <s v="tier - 3"/>
    <s v="R1013"/>
    <s v="9-Jul-1995"/>
    <n v="27"/>
  </r>
  <r>
    <s v="Id2076"/>
    <s v="Id2076"/>
    <n v="1995"/>
    <s v="Oct"/>
    <n v="15"/>
    <n v="0"/>
    <n v="2498.41"/>
    <x v="0"/>
    <x v="2"/>
    <s v="R1013"/>
    <s v="Oct"/>
    <n v="1995"/>
    <s v="tier - 3"/>
    <s v="tier - 3"/>
    <s v="R1013"/>
    <s v="15-Oct-1995"/>
    <n v="27"/>
  </r>
  <r>
    <s v="Id2075"/>
    <s v="Id2075"/>
    <n v="2004"/>
    <s v="Sep"/>
    <n v="6"/>
    <n v="0"/>
    <n v="2500.9299999999998"/>
    <x v="2"/>
    <x v="1"/>
    <s v="R1012"/>
    <s v="Sep"/>
    <n v="2004"/>
    <s v="tier - 2"/>
    <s v="tier - 2"/>
    <s v="R1012"/>
    <s v="6-Sep-2004"/>
    <n v="18"/>
  </r>
  <r>
    <s v="Id2074"/>
    <s v="Id2074"/>
    <n v="1991"/>
    <s v="Aug"/>
    <n v="5"/>
    <n v="3"/>
    <n v="2510.79"/>
    <x v="2"/>
    <x v="0"/>
    <s v="R1013"/>
    <s v="Aug"/>
    <n v="1991"/>
    <s v="tier - 2"/>
    <s v="tier - 1"/>
    <s v="R1013"/>
    <s v="5-Aug-1991"/>
    <n v="31"/>
  </r>
  <r>
    <s v="Id2073"/>
    <s v="Id2073"/>
    <n v="1997"/>
    <s v="Nov"/>
    <n v="2"/>
    <n v="0"/>
    <n v="2523.17"/>
    <x v="0"/>
    <x v="0"/>
    <s v="R1012"/>
    <s v="Nov"/>
    <n v="1997"/>
    <s v="tier - 3"/>
    <s v="tier - 1"/>
    <s v="R1012"/>
    <s v="2-Nov-1997"/>
    <n v="25"/>
  </r>
  <r>
    <s v="Id2072"/>
    <s v="Id2072"/>
    <n v="2000"/>
    <s v="Aug"/>
    <n v="25"/>
    <n v="0"/>
    <n v="2527.8200000000002"/>
    <x v="2"/>
    <x v="2"/>
    <s v="R1012"/>
    <s v="Aug"/>
    <n v="2000"/>
    <s v="tier - 2"/>
    <s v="tier - 3"/>
    <s v="R1012"/>
    <s v="25-Aug-2000"/>
    <n v="22"/>
  </r>
  <r>
    <s v="Id2071"/>
    <s v="Id2071"/>
    <n v="1997"/>
    <s v="Jul"/>
    <n v="28"/>
    <n v="0"/>
    <n v="2534.39"/>
    <x v="0"/>
    <x v="2"/>
    <s v="R1012"/>
    <s v="Jul"/>
    <n v="1997"/>
    <s v="tier - 3"/>
    <s v="tier - 3"/>
    <s v="R1012"/>
    <s v="28-Jul-1997"/>
    <n v="25"/>
  </r>
  <r>
    <s v="Id2070"/>
    <s v="Id2070"/>
    <n v="1990"/>
    <s v="Oct"/>
    <n v="1"/>
    <n v="3"/>
    <n v="2540.39"/>
    <x v="2"/>
    <x v="1"/>
    <s v="R1013"/>
    <s v="Oct"/>
    <n v="1990"/>
    <s v="tier - 2"/>
    <s v="tier - 2"/>
    <s v="R1013"/>
    <s v="1-Oct-1990"/>
    <n v="32"/>
  </r>
  <r>
    <s v="Id207"/>
    <s v="Id207"/>
    <n v="1976"/>
    <s v="Oct"/>
    <n v="4"/>
    <n v="2"/>
    <n v="35733.96"/>
    <x v="2"/>
    <x v="1"/>
    <s v="R1011"/>
    <s v="Oct"/>
    <n v="1976"/>
    <s v="tier - 2"/>
    <s v="tier - 2"/>
    <s v="R1011"/>
    <s v="4-Oct-1976"/>
    <n v="46"/>
  </r>
  <r>
    <s v="Id2069"/>
    <s v="Id2069"/>
    <n v="1991"/>
    <s v="Nov"/>
    <n v="17"/>
    <n v="3"/>
    <n v="2545.6799999999998"/>
    <x v="2"/>
    <x v="0"/>
    <s v="R1013"/>
    <s v="Nov"/>
    <n v="1991"/>
    <s v="tier - 2"/>
    <s v="tier - 1"/>
    <s v="R1013"/>
    <s v="17-Nov-1991"/>
    <n v="31"/>
  </r>
  <r>
    <s v="Id2068"/>
    <s v="Id2068"/>
    <n v="2002"/>
    <s v="Oct"/>
    <n v="11"/>
    <n v="2"/>
    <n v="2566.4699999999998"/>
    <x v="2"/>
    <x v="2"/>
    <s v="R1013"/>
    <s v="Oct"/>
    <n v="2002"/>
    <s v="tier - 2"/>
    <s v="tier - 3"/>
    <s v="R1013"/>
    <s v="11-Oct-2002"/>
    <n v="20"/>
  </r>
  <r>
    <s v="Id2067"/>
    <s v="Id2067"/>
    <n v="2002"/>
    <s v="Jul"/>
    <n v="20"/>
    <n v="0"/>
    <n v="2585.04"/>
    <x v="2"/>
    <x v="1"/>
    <s v="R1021"/>
    <s v="Jul"/>
    <n v="2002"/>
    <s v="tier - 2"/>
    <s v="tier - 2"/>
    <s v="R1021"/>
    <s v="20-Jul-2002"/>
    <n v="20"/>
  </r>
  <r>
    <s v="Id2066"/>
    <s v="Id2066"/>
    <n v="2001"/>
    <s v="Oct"/>
    <n v="15"/>
    <n v="1"/>
    <n v="2585.27"/>
    <x v="2"/>
    <x v="2"/>
    <s v="R1011"/>
    <s v="Oct"/>
    <n v="2001"/>
    <s v="tier - 2"/>
    <s v="tier - 3"/>
    <s v="R1011"/>
    <s v="15-Oct-2001"/>
    <n v="21"/>
  </r>
  <r>
    <s v="Id2065"/>
    <s v="Id2065"/>
    <n v="2001"/>
    <s v="Jul"/>
    <n v="28"/>
    <n v="0"/>
    <n v="2585.85"/>
    <x v="2"/>
    <x v="1"/>
    <s v="R1024"/>
    <s v="Jul"/>
    <n v="2001"/>
    <s v="tier - 2"/>
    <s v="tier - 2"/>
    <s v="R1024"/>
    <s v="28-Jul-2001"/>
    <n v="21"/>
  </r>
  <r>
    <s v="Id2064"/>
    <s v="Id2064"/>
    <n v="2001"/>
    <s v="Aug"/>
    <n v="26"/>
    <n v="1"/>
    <n v="2597.7800000000002"/>
    <x v="2"/>
    <x v="0"/>
    <s v="R1011"/>
    <s v="Aug"/>
    <n v="2001"/>
    <s v="tier - 2"/>
    <s v="tier - 1"/>
    <s v="R1011"/>
    <s v="26-Aug-2001"/>
    <n v="21"/>
  </r>
  <r>
    <s v="Id2063"/>
    <s v="Id2063"/>
    <n v="1997"/>
    <s v="Aug"/>
    <n v="26"/>
    <n v="0"/>
    <n v="2632.99"/>
    <x v="2"/>
    <x v="0"/>
    <s v="R1011"/>
    <s v="Aug"/>
    <n v="1997"/>
    <s v="tier - 2"/>
    <s v="tier - 1"/>
    <s v="R1011"/>
    <s v="26-Aug-1997"/>
    <n v="25"/>
  </r>
  <r>
    <s v="Id2062"/>
    <s v="Id2062"/>
    <n v="2000"/>
    <s v="Jun"/>
    <n v="24"/>
    <n v="1"/>
    <n v="2639.04"/>
    <x v="2"/>
    <x v="1"/>
    <s v="R1012"/>
    <s v="Jun"/>
    <n v="2000"/>
    <s v="tier - 2"/>
    <s v="tier - 2"/>
    <s v="R1012"/>
    <s v="24-Jun-2000"/>
    <n v="22"/>
  </r>
  <r>
    <s v="Id2061"/>
    <s v="Id2061"/>
    <n v="2000"/>
    <s v="Dec"/>
    <n v="9"/>
    <n v="1"/>
    <n v="2643.27"/>
    <x v="2"/>
    <x v="0"/>
    <s v="R1012"/>
    <s v="Dec"/>
    <n v="2000"/>
    <s v="tier - 2"/>
    <s v="tier - 1"/>
    <s v="R1012"/>
    <s v="9-Dec-2000"/>
    <n v="22"/>
  </r>
  <r>
    <s v="Id2060"/>
    <s v="Id2060"/>
    <n v="1996"/>
    <s v="Aug"/>
    <n v="5"/>
    <n v="0"/>
    <n v="2680.95"/>
    <x v="0"/>
    <x v="1"/>
    <s v="R1012"/>
    <s v="Aug"/>
    <n v="1996"/>
    <s v="tier - 3"/>
    <s v="tier - 2"/>
    <s v="R1012"/>
    <s v="5-Aug-1996"/>
    <n v="26"/>
  </r>
  <r>
    <s v="Id206"/>
    <s v="Id206"/>
    <n v="1992"/>
    <s v="Jun"/>
    <n v="18"/>
    <n v="0"/>
    <n v="35883.269999999997"/>
    <x v="2"/>
    <x v="0"/>
    <s v="R1011"/>
    <s v="Jun"/>
    <n v="1992"/>
    <s v="tier - 2"/>
    <s v="tier - 1"/>
    <s v="R1011"/>
    <s v="18-Jun-1992"/>
    <n v="30"/>
  </r>
  <r>
    <s v="Id2059"/>
    <s v="Id2059"/>
    <n v="1994"/>
    <s v="Sep"/>
    <n v="17"/>
    <n v="0"/>
    <n v="2684.69"/>
    <x v="2"/>
    <x v="1"/>
    <s v="R1013"/>
    <s v="Sep"/>
    <n v="1994"/>
    <s v="tier - 2"/>
    <s v="tier - 2"/>
    <s v="R1013"/>
    <s v="17-Sep-1994"/>
    <n v="28"/>
  </r>
  <r>
    <s v="Id2058"/>
    <s v="Id2058"/>
    <n v="1994"/>
    <s v="Oct"/>
    <n v="2"/>
    <n v="0"/>
    <n v="2689.5"/>
    <x v="0"/>
    <x v="1"/>
    <s v="R1013"/>
    <s v="Oct"/>
    <n v="1994"/>
    <s v="tier - 3"/>
    <s v="tier - 2"/>
    <s v="R1013"/>
    <s v="2-Oct-1994"/>
    <n v="28"/>
  </r>
  <r>
    <s v="Id2057"/>
    <s v="Id2057"/>
    <n v="1999"/>
    <s v="Jun"/>
    <n v="11"/>
    <n v="0"/>
    <n v="2690.11"/>
    <x v="2"/>
    <x v="1"/>
    <s v="R1012"/>
    <s v="Jun"/>
    <n v="1999"/>
    <s v="tier - 2"/>
    <s v="tier - 2"/>
    <s v="R1012"/>
    <s v="11-Jun-1999"/>
    <n v="23"/>
  </r>
  <r>
    <s v="Id2056"/>
    <s v="Id2056"/>
    <n v="1996"/>
    <s v="Jun"/>
    <n v="13"/>
    <n v="0"/>
    <n v="2699.57"/>
    <x v="2"/>
    <x v="0"/>
    <s v="R1012"/>
    <s v="Jun"/>
    <n v="1996"/>
    <s v="tier - 2"/>
    <s v="tier - 1"/>
    <s v="R1012"/>
    <s v="13-Jun-1996"/>
    <n v="26"/>
  </r>
  <r>
    <s v="Id2055"/>
    <s v="Id2055"/>
    <n v="2003"/>
    <s v="Jul"/>
    <n v="17"/>
    <n v="1"/>
    <n v="2709.11"/>
    <x v="2"/>
    <x v="1"/>
    <s v="R1012"/>
    <s v="Jul"/>
    <n v="2003"/>
    <s v="tier - 2"/>
    <s v="tier - 2"/>
    <s v="R1012"/>
    <s v="17-Jul-2003"/>
    <n v="19"/>
  </r>
  <r>
    <s v="Id2054"/>
    <s v="Id2054"/>
    <n v="2003"/>
    <s v="Nov"/>
    <n v="21"/>
    <n v="1"/>
    <n v="2709.24"/>
    <x v="2"/>
    <x v="1"/>
    <s v="R1012"/>
    <s v="Nov"/>
    <n v="2003"/>
    <s v="tier - 2"/>
    <s v="tier - 2"/>
    <s v="R1012"/>
    <s v="21-Nov-2003"/>
    <n v="19"/>
  </r>
  <r>
    <s v="Id2053"/>
    <s v="Id2053"/>
    <n v="2003"/>
    <s v="Dec"/>
    <n v="1"/>
    <n v="1"/>
    <n v="2710.83"/>
    <x v="2"/>
    <x v="2"/>
    <s v="R1012"/>
    <s v="Dec"/>
    <n v="2003"/>
    <s v="tier - 2"/>
    <s v="tier - 3"/>
    <s v="R1012"/>
    <s v="1-Dec-2003"/>
    <n v="19"/>
  </r>
  <r>
    <s v="Id2052"/>
    <s v="Id2052"/>
    <n v="2003"/>
    <s v="Aug"/>
    <n v="6"/>
    <n v="1"/>
    <n v="2719.28"/>
    <x v="2"/>
    <x v="1"/>
    <s v="R1012"/>
    <s v="Aug"/>
    <n v="2003"/>
    <s v="tier - 2"/>
    <s v="tier - 2"/>
    <s v="R1012"/>
    <s v="6-Aug-2003"/>
    <n v="19"/>
  </r>
  <r>
    <s v="Id2051"/>
    <s v="Id2051"/>
    <n v="1997"/>
    <s v="Oct"/>
    <n v="30"/>
    <n v="0"/>
    <n v="2721.32"/>
    <x v="1"/>
    <x v="2"/>
    <s v="R1014"/>
    <s v="Oct"/>
    <n v="1997"/>
    <s v="tier - 1"/>
    <s v="tier - 3"/>
    <s v="R1014"/>
    <s v="30-Oct-1997"/>
    <n v="25"/>
  </r>
  <r>
    <s v="Id2050"/>
    <s v="Id2050"/>
    <n v="1988"/>
    <s v="Aug"/>
    <n v="20"/>
    <n v="3"/>
    <n v="2726.06"/>
    <x v="2"/>
    <x v="1"/>
    <s v="R1013"/>
    <s v="Aug"/>
    <n v="1988"/>
    <s v="tier - 2"/>
    <s v="tier - 2"/>
    <s v="R1013"/>
    <s v="20-Aug-1988"/>
    <n v="34"/>
  </r>
  <r>
    <s v="Id205"/>
    <s v="Id205"/>
    <n v="1981"/>
    <s v="Nov"/>
    <n v="22"/>
    <n v="1"/>
    <n v="35952.65"/>
    <x v="1"/>
    <x v="2"/>
    <s v="R1011"/>
    <s v="Nov"/>
    <n v="1981"/>
    <s v="tier - 1"/>
    <s v="tier - 3"/>
    <s v="R1011"/>
    <s v="22-Nov-1981"/>
    <n v="41"/>
  </r>
  <r>
    <s v="Id2049"/>
    <s v="Id2049"/>
    <n v="1997"/>
    <s v="Oct"/>
    <n v="6"/>
    <n v="0"/>
    <n v="2727.4"/>
    <x v="0"/>
    <x v="2"/>
    <s v="R1016"/>
    <s v="Oct"/>
    <n v="1997"/>
    <s v="tier - 3"/>
    <s v="tier - 3"/>
    <s v="R1016"/>
    <s v="6-Oct-1997"/>
    <n v="25"/>
  </r>
  <r>
    <s v="Id2048"/>
    <s v="Id2048"/>
    <n v="2003"/>
    <s v="Dec"/>
    <n v="3"/>
    <n v="1"/>
    <n v="2730.11"/>
    <x v="2"/>
    <x v="2"/>
    <s v="R1012"/>
    <s v="Dec"/>
    <n v="2003"/>
    <s v="tier - 2"/>
    <s v="tier - 3"/>
    <s v="R1012"/>
    <s v="3-Dec-2003"/>
    <n v="19"/>
  </r>
  <r>
    <s v="Id2047"/>
    <s v="Id2047"/>
    <n v="2000"/>
    <s v="Dec"/>
    <n v="17"/>
    <n v="0"/>
    <n v="2731.91"/>
    <x v="2"/>
    <x v="2"/>
    <s v="R1024"/>
    <s v="Dec"/>
    <n v="2000"/>
    <s v="tier - 2"/>
    <s v="tier - 3"/>
    <s v="R1024"/>
    <s v="17-Dec-2000"/>
    <n v="22"/>
  </r>
  <r>
    <s v="Id2046"/>
    <s v="Id2046"/>
    <n v="2000"/>
    <s v="Oct"/>
    <n v="3"/>
    <n v="0"/>
    <n v="2741.95"/>
    <x v="2"/>
    <x v="2"/>
    <s v="R1024"/>
    <s v="Oct"/>
    <n v="2000"/>
    <s v="tier - 2"/>
    <s v="tier - 3"/>
    <s v="R1024"/>
    <s v="3-Oct-2000"/>
    <n v="22"/>
  </r>
  <r>
    <s v="Id2045"/>
    <s v="Id2045"/>
    <n v="2000"/>
    <s v="Oct"/>
    <n v="11"/>
    <n v="0"/>
    <n v="2755.02"/>
    <x v="2"/>
    <x v="0"/>
    <s v="R1024"/>
    <s v="Oct"/>
    <n v="2000"/>
    <s v="tier - 2"/>
    <s v="tier - 1"/>
    <s v="R1024"/>
    <s v="11-Oct-2000"/>
    <n v="22"/>
  </r>
  <r>
    <s v="Id2044"/>
    <s v="Id2044"/>
    <n v="1997"/>
    <s v="Aug"/>
    <n v="10"/>
    <n v="0"/>
    <n v="2758.99"/>
    <x v="2"/>
    <x v="0"/>
    <s v="R1012"/>
    <s v="Aug"/>
    <n v="1997"/>
    <s v="tier - 2"/>
    <s v="tier - 1"/>
    <s v="R1012"/>
    <s v="10-Aug-1997"/>
    <n v="25"/>
  </r>
  <r>
    <s v="Id2043"/>
    <s v="Id2043"/>
    <n v="2004"/>
    <s v="Nov"/>
    <n v="14"/>
    <n v="0"/>
    <n v="2773.46"/>
    <x v="2"/>
    <x v="0"/>
    <s v="R1021"/>
    <s v="Nov"/>
    <n v="2004"/>
    <s v="tier - 2"/>
    <s v="tier - 1"/>
    <s v="R1021"/>
    <s v="14-Nov-2004"/>
    <n v="18"/>
  </r>
  <r>
    <s v="Id2042"/>
    <s v="Id2042"/>
    <n v="1999"/>
    <s v="Aug"/>
    <n v="29"/>
    <n v="1"/>
    <n v="2775.19"/>
    <x v="2"/>
    <x v="0"/>
    <s v="R1012"/>
    <s v="Aug"/>
    <n v="1999"/>
    <s v="tier - 2"/>
    <s v="tier - 1"/>
    <s v="R1012"/>
    <s v="29-Aug-1999"/>
    <n v="23"/>
  </r>
  <r>
    <s v="Id2041"/>
    <s v="Id2041"/>
    <n v="1999"/>
    <s v="Dec"/>
    <n v="24"/>
    <n v="1"/>
    <n v="2789.06"/>
    <x v="2"/>
    <x v="2"/>
    <s v="R1012"/>
    <s v="Dec"/>
    <n v="1999"/>
    <s v="tier - 2"/>
    <s v="tier - 3"/>
    <s v="R1012"/>
    <s v="24-Dec-1999"/>
    <n v="23"/>
  </r>
  <r>
    <s v="Id2040"/>
    <s v="Id2040"/>
    <n v="2004"/>
    <s v="Aug"/>
    <n v="4"/>
    <n v="2"/>
    <n v="2801.26"/>
    <x v="2"/>
    <x v="2"/>
    <s v="R1013"/>
    <s v="Aug"/>
    <n v="2004"/>
    <s v="tier - 2"/>
    <s v="tier - 3"/>
    <s v="R1013"/>
    <s v="4-Aug-2004"/>
    <n v="18"/>
  </r>
  <r>
    <s v="Id204"/>
    <s v="Id204"/>
    <n v="1999"/>
    <s v="Sep"/>
    <n v="4"/>
    <n v="2"/>
    <n v="36021.01"/>
    <x v="2"/>
    <x v="2"/>
    <s v="R1013"/>
    <s v="Sep"/>
    <n v="1999"/>
    <s v="tier - 2"/>
    <s v="tier - 3"/>
    <s v="R1013"/>
    <s v="4-Sep-1999"/>
    <n v="23"/>
  </r>
  <r>
    <s v="Id2039"/>
    <s v="Id2039"/>
    <n v="2003"/>
    <s v="Sep"/>
    <n v="23"/>
    <n v="2"/>
    <n v="2803.7"/>
    <x v="2"/>
    <x v="0"/>
    <s v="R1012"/>
    <s v="Sep"/>
    <n v="2003"/>
    <s v="tier - 2"/>
    <s v="tier - 1"/>
    <s v="R1012"/>
    <s v="23-Sep-2003"/>
    <n v="19"/>
  </r>
  <r>
    <s v="Id2038"/>
    <s v="Id2038"/>
    <n v="2000"/>
    <s v="Oct"/>
    <n v="1"/>
    <n v="0"/>
    <n v="2819.51"/>
    <x v="2"/>
    <x v="2"/>
    <s v="R1011"/>
    <s v="Oct"/>
    <n v="2000"/>
    <s v="tier - 2"/>
    <s v="tier - 3"/>
    <s v="R1011"/>
    <s v="1-Oct-2000"/>
    <n v="22"/>
  </r>
  <r>
    <s v="Id2037"/>
    <s v="Id2037"/>
    <n v="1998"/>
    <s v="Nov"/>
    <n v="15"/>
    <n v="0"/>
    <n v="2842.76"/>
    <x v="2"/>
    <x v="2"/>
    <s v="R1012"/>
    <s v="Nov"/>
    <n v="1998"/>
    <s v="tier - 2"/>
    <s v="tier - 3"/>
    <s v="R1012"/>
    <s v="15-Nov-1998"/>
    <n v="24"/>
  </r>
  <r>
    <s v="Id2036"/>
    <s v="Id2036"/>
    <n v="1998"/>
    <s v="Jun"/>
    <n v="17"/>
    <n v="0"/>
    <n v="2850.68"/>
    <x v="2"/>
    <x v="2"/>
    <s v="R1012"/>
    <s v="Jun"/>
    <n v="1998"/>
    <s v="tier - 2"/>
    <s v="tier - 3"/>
    <s v="R1012"/>
    <s v="17-Jun-1998"/>
    <n v="24"/>
  </r>
  <r>
    <s v="Id2035"/>
    <s v="Id2035"/>
    <n v="1998"/>
    <s v="Sep"/>
    <n v="4"/>
    <n v="0"/>
    <n v="2855.44"/>
    <x v="2"/>
    <x v="2"/>
    <s v="R1012"/>
    <s v="Sep"/>
    <n v="1998"/>
    <s v="tier - 2"/>
    <s v="tier - 3"/>
    <s v="R1012"/>
    <s v="4-Sep-1998"/>
    <n v="24"/>
  </r>
  <r>
    <s v="Id2034"/>
    <s v="Id2034"/>
    <n v="1993"/>
    <s v="Nov"/>
    <n v="1"/>
    <n v="0"/>
    <n v="2866.09"/>
    <x v="0"/>
    <x v="2"/>
    <s v="R1011"/>
    <s v="Nov"/>
    <n v="1993"/>
    <s v="tier - 3"/>
    <s v="tier - 3"/>
    <s v="R1011"/>
    <s v="1-Nov-1993"/>
    <n v="29"/>
  </r>
  <r>
    <s v="Id2033"/>
    <s v="Id2033"/>
    <n v="1993"/>
    <s v="Aug"/>
    <n v="12"/>
    <n v="0"/>
    <n v="2867.12"/>
    <x v="1"/>
    <x v="2"/>
    <s v="R1013"/>
    <s v="Aug"/>
    <n v="1993"/>
    <s v="tier - 1"/>
    <s v="tier - 3"/>
    <s v="R1013"/>
    <s v="12-Aug-1993"/>
    <n v="29"/>
  </r>
  <r>
    <s v="Id2032"/>
    <s v="Id2032"/>
    <n v="1996"/>
    <s v="Jun"/>
    <n v="21"/>
    <n v="0"/>
    <n v="2897.32"/>
    <x v="0"/>
    <x v="2"/>
    <s v="R1016"/>
    <s v="Jun"/>
    <n v="1996"/>
    <s v="tier - 3"/>
    <s v="tier - 3"/>
    <s v="R1016"/>
    <s v="21-Jun-1996"/>
    <n v="26"/>
  </r>
  <r>
    <s v="Id2031"/>
    <s v="Id2031"/>
    <n v="2000"/>
    <s v="Jul"/>
    <n v="14"/>
    <n v="0"/>
    <n v="2897.46"/>
    <x v="2"/>
    <x v="0"/>
    <s v="R1012"/>
    <s v="Jul"/>
    <n v="2000"/>
    <s v="tier - 2"/>
    <s v="tier - 1"/>
    <s v="R1012"/>
    <s v="14-Jul-2000"/>
    <n v="22"/>
  </r>
  <r>
    <s v="Id2030"/>
    <s v="Id2030"/>
    <n v="1999"/>
    <s v="Nov"/>
    <n v="1"/>
    <n v="0"/>
    <n v="2899.49"/>
    <x v="2"/>
    <x v="1"/>
    <s v="R1024"/>
    <s v="Nov"/>
    <n v="1999"/>
    <s v="tier - 2"/>
    <s v="tier - 2"/>
    <s v="R1024"/>
    <s v="1-Nov-1999"/>
    <n v="23"/>
  </r>
  <r>
    <s v="Id203"/>
    <s v="Id203"/>
    <n v="1963"/>
    <s v="Jul"/>
    <n v="22"/>
    <n v="0"/>
    <n v="36074.339999999997"/>
    <x v="2"/>
    <x v="0"/>
    <s v="R1011"/>
    <s v="Jul"/>
    <n v="1963"/>
    <s v="tier - 2"/>
    <s v="tier - 1"/>
    <s v="R1011"/>
    <s v="22-Jul-1963"/>
    <n v="59"/>
  </r>
  <r>
    <s v="Id2029"/>
    <s v="Id2029"/>
    <n v="1996"/>
    <s v="Oct"/>
    <n v="24"/>
    <n v="1"/>
    <n v="2902.91"/>
    <x v="2"/>
    <x v="1"/>
    <s v="R1013"/>
    <s v="Oct"/>
    <n v="1996"/>
    <s v="tier - 2"/>
    <s v="tier - 2"/>
    <s v="R1013"/>
    <s v="24-Oct-1996"/>
    <n v="26"/>
  </r>
  <r>
    <s v="Id2028"/>
    <s v="Id2028"/>
    <n v="1996"/>
    <s v="Jun"/>
    <n v="13"/>
    <n v="1"/>
    <n v="2904.09"/>
    <x v="2"/>
    <x v="1"/>
    <s v="R1011"/>
    <s v="Jun"/>
    <n v="1996"/>
    <s v="tier - 2"/>
    <s v="tier - 2"/>
    <s v="R1011"/>
    <s v="13-Jun-1996"/>
    <n v="26"/>
  </r>
  <r>
    <s v="Id2027"/>
    <s v="Id2027"/>
    <n v="2003"/>
    <s v="Jun"/>
    <n v="5"/>
    <n v="2"/>
    <n v="2913.57"/>
    <x v="2"/>
    <x v="1"/>
    <s v="R1011"/>
    <s v="Jun"/>
    <n v="2003"/>
    <s v="tier - 2"/>
    <s v="tier - 2"/>
    <s v="R1011"/>
    <s v="5-Jun-2003"/>
    <n v="20"/>
  </r>
  <r>
    <s v="Id2026"/>
    <s v="Id2026"/>
    <n v="1996"/>
    <s v="Jun"/>
    <n v="30"/>
    <n v="1"/>
    <n v="2927.06"/>
    <x v="2"/>
    <x v="1"/>
    <s v="R1013"/>
    <s v="Jun"/>
    <n v="1996"/>
    <s v="tier - 2"/>
    <s v="tier - 2"/>
    <s v="R1013"/>
    <s v="30-Jun-1996"/>
    <n v="26"/>
  </r>
  <r>
    <s v="Id2025"/>
    <s v="Id2025"/>
    <n v="2002"/>
    <s v="Sep"/>
    <n v="30"/>
    <n v="0"/>
    <n v="2943.41"/>
    <x v="2"/>
    <x v="2"/>
    <s v="R1012"/>
    <s v="Sep"/>
    <n v="2002"/>
    <s v="tier - 2"/>
    <s v="tier - 3"/>
    <s v="R1012"/>
    <s v="30-Sep-2002"/>
    <n v="20"/>
  </r>
  <r>
    <s v="Id2024"/>
    <s v="Id2024"/>
    <n v="1995"/>
    <s v="Sep"/>
    <n v="24"/>
    <n v="0"/>
    <n v="2974.13"/>
    <x v="2"/>
    <x v="0"/>
    <s v="R1011"/>
    <s v="Sep"/>
    <n v="1995"/>
    <s v="tier - 2"/>
    <s v="tier - 1"/>
    <s v="R1011"/>
    <s v="24-Sep-1995"/>
    <n v="27"/>
  </r>
  <r>
    <s v="Id2023"/>
    <s v="Id2023"/>
    <n v="1987"/>
    <s v="Jun"/>
    <n v="18"/>
    <n v="3"/>
    <n v="2979.52"/>
    <x v="2"/>
    <x v="2"/>
    <s v="R1013"/>
    <s v="Jun"/>
    <n v="1987"/>
    <s v="tier - 2"/>
    <s v="tier - 3"/>
    <s v="R1013"/>
    <s v="18-Jun-1987"/>
    <n v="35"/>
  </r>
  <r>
    <s v="Id2022"/>
    <s v="Id2022"/>
    <n v="1991"/>
    <s v="Nov"/>
    <n v="20"/>
    <n v="3"/>
    <n v="2985.67"/>
    <x v="2"/>
    <x v="1"/>
    <s v="R1013"/>
    <s v="Nov"/>
    <n v="1991"/>
    <s v="tier - 2"/>
    <s v="tier - 2"/>
    <s v="R1013"/>
    <s v="20-Nov-1991"/>
    <n v="31"/>
  </r>
  <r>
    <s v="Id2021"/>
    <s v="Id2021"/>
    <n v="2002"/>
    <s v="Dec"/>
    <n v="15"/>
    <n v="0"/>
    <n v="3012.22"/>
    <x v="2"/>
    <x v="2"/>
    <s v="R1012"/>
    <s v="Dec"/>
    <n v="2002"/>
    <s v="tier - 2"/>
    <s v="tier - 3"/>
    <s v="R1012"/>
    <s v="15-Dec-2002"/>
    <n v="20"/>
  </r>
  <r>
    <s v="Id2020"/>
    <s v="Id2020"/>
    <n v="1988"/>
    <s v="Sep"/>
    <n v="28"/>
    <n v="3"/>
    <n v="3018.04"/>
    <x v="2"/>
    <x v="1"/>
    <s v="R1012"/>
    <s v="Sep"/>
    <n v="1988"/>
    <s v="tier - 2"/>
    <s v="tier - 2"/>
    <s v="R1012"/>
    <s v="28-Sep-1988"/>
    <n v="34"/>
  </r>
  <r>
    <s v="Id202"/>
    <s v="Id202"/>
    <n v="1996"/>
    <s v="Aug"/>
    <n v="20"/>
    <n v="2"/>
    <n v="36085.22"/>
    <x v="1"/>
    <x v="0"/>
    <s v="R1011"/>
    <s v="Aug"/>
    <n v="1996"/>
    <s v="tier - 1"/>
    <s v="tier - 1"/>
    <s v="R1011"/>
    <s v="20-Aug-1996"/>
    <n v="26"/>
  </r>
  <r>
    <s v="Id2019"/>
    <s v="Id2019"/>
    <n v="1997"/>
    <s v="Dec"/>
    <n v="19"/>
    <n v="0"/>
    <n v="3021.81"/>
    <x v="2"/>
    <x v="2"/>
    <s v="R1012"/>
    <s v="Dec"/>
    <n v="1997"/>
    <s v="tier - 2"/>
    <s v="tier - 3"/>
    <s v="R1012"/>
    <s v="19-Dec-1997"/>
    <n v="25"/>
  </r>
  <r>
    <s v="Id2018"/>
    <s v="Id2018"/>
    <n v="1998"/>
    <s v="Sep"/>
    <n v="15"/>
    <n v="0"/>
    <n v="3044.21"/>
    <x v="2"/>
    <x v="2"/>
    <s v="R1024"/>
    <s v="Sep"/>
    <n v="1998"/>
    <s v="tier - 2"/>
    <s v="tier - 3"/>
    <s v="R1024"/>
    <s v="15-Sep-1998"/>
    <n v="24"/>
  </r>
  <r>
    <s v="Id2017"/>
    <s v="Id2017"/>
    <n v="1998"/>
    <s v="Aug"/>
    <n v="9"/>
    <n v="0"/>
    <n v="3046.06"/>
    <x v="2"/>
    <x v="0"/>
    <s v="R1023"/>
    <s v="Aug"/>
    <n v="1998"/>
    <s v="tier - 2"/>
    <s v="tier - 1"/>
    <s v="R1023"/>
    <s v="9-Aug-1998"/>
    <n v="24"/>
  </r>
  <r>
    <s v="Id2016"/>
    <s v="Id2016"/>
    <n v="1997"/>
    <s v="Dec"/>
    <n v="22"/>
    <n v="0"/>
    <n v="3051.73"/>
    <x v="2"/>
    <x v="1"/>
    <s v="R1011"/>
    <s v="Dec"/>
    <n v="1997"/>
    <s v="tier - 2"/>
    <s v="tier - 2"/>
    <s v="R1011"/>
    <s v="22-Dec-1997"/>
    <n v="25"/>
  </r>
  <r>
    <s v="Id2015"/>
    <s v="Id2015"/>
    <n v="2002"/>
    <s v="Jun"/>
    <n v="21"/>
    <n v="2"/>
    <n v="3056.39"/>
    <x v="2"/>
    <x v="2"/>
    <s v="R1013"/>
    <s v="Jun"/>
    <n v="2002"/>
    <s v="tier - 2"/>
    <s v="tier - 3"/>
    <s v="R1013"/>
    <s v="21-Jun-2002"/>
    <n v="20"/>
  </r>
  <r>
    <s v="Id2014"/>
    <s v="Id2014"/>
    <n v="1994"/>
    <s v="Sep"/>
    <n v="26"/>
    <n v="0"/>
    <n v="3062.51"/>
    <x v="0"/>
    <x v="0"/>
    <s v="R1012"/>
    <s v="Sep"/>
    <n v="1994"/>
    <s v="tier - 3"/>
    <s v="tier - 1"/>
    <s v="R1012"/>
    <s v="26-Sep-1994"/>
    <n v="28"/>
  </r>
  <r>
    <s v="Id2013"/>
    <s v="Id2013"/>
    <n v="1989"/>
    <s v="Oct"/>
    <n v="1"/>
    <n v="3"/>
    <n v="3065.49"/>
    <x v="2"/>
    <x v="0"/>
    <s v="R1012"/>
    <s v="Oct"/>
    <n v="1989"/>
    <s v="tier - 2"/>
    <s v="tier - 1"/>
    <s v="R1012"/>
    <s v="1-Oct-1989"/>
    <n v="33"/>
  </r>
  <r>
    <s v="Id2012"/>
    <s v="Id2012"/>
    <n v="1995"/>
    <s v="Sep"/>
    <n v="10"/>
    <n v="0"/>
    <n v="3070.81"/>
    <x v="0"/>
    <x v="0"/>
    <s v="R1017"/>
    <s v="Sep"/>
    <n v="1995"/>
    <s v="tier - 3"/>
    <s v="tier - 1"/>
    <s v="R1017"/>
    <s v="10-Sep-1995"/>
    <n v="27"/>
  </r>
  <r>
    <s v="Id2011"/>
    <s v="Id2011"/>
    <n v="2001"/>
    <s v="Oct"/>
    <n v="13"/>
    <n v="2"/>
    <n v="3077.1"/>
    <x v="2"/>
    <x v="0"/>
    <s v="R1012"/>
    <s v="Oct"/>
    <n v="2001"/>
    <s v="tier - 2"/>
    <s v="tier - 1"/>
    <s v="R1012"/>
    <s v="13-Oct-2001"/>
    <n v="21"/>
  </r>
  <r>
    <s v="Id2010"/>
    <s v="Id2010"/>
    <n v="1987"/>
    <s v="Aug"/>
    <n v="1"/>
    <n v="3"/>
    <n v="3088.06"/>
    <x v="2"/>
    <x v="1"/>
    <s v="R1013"/>
    <s v="Aug"/>
    <n v="1987"/>
    <s v="tier - 2"/>
    <s v="tier - 2"/>
    <s v="R1013"/>
    <s v="1-Aug-1987"/>
    <n v="35"/>
  </r>
  <r>
    <s v="Id201"/>
    <s v="Id201"/>
    <n v="1979"/>
    <s v="Nov"/>
    <n v="4"/>
    <n v="2"/>
    <n v="36090.49"/>
    <x v="2"/>
    <x v="1"/>
    <s v="R1011"/>
    <s v="Nov"/>
    <n v="1979"/>
    <s v="tier - 2"/>
    <s v="tier - 2"/>
    <s v="R1011"/>
    <s v="4-Nov-1979"/>
    <n v="43"/>
  </r>
  <r>
    <s v="Id2009"/>
    <s v="Id2009"/>
    <n v="1999"/>
    <s v="Jun"/>
    <n v="25"/>
    <n v="0"/>
    <n v="3128.35"/>
    <x v="2"/>
    <x v="2"/>
    <s v="R1021"/>
    <s v="Jun"/>
    <n v="1999"/>
    <s v="tier - 2"/>
    <s v="tier - 3"/>
    <s v="R1021"/>
    <s v="25-Jun-1999"/>
    <n v="23"/>
  </r>
  <r>
    <s v="Id2008"/>
    <s v="Id2008"/>
    <n v="1994"/>
    <s v="Jul"/>
    <n v="10"/>
    <n v="0"/>
    <n v="3161.45"/>
    <x v="2"/>
    <x v="0"/>
    <s v="R1011"/>
    <s v="Jul"/>
    <n v="1994"/>
    <s v="tier - 2"/>
    <s v="tier - 1"/>
    <s v="R1011"/>
    <s v="10-Jul-1994"/>
    <n v="28"/>
  </r>
  <r>
    <s v="Id2007"/>
    <s v="Id2007"/>
    <n v="1993"/>
    <s v="Sep"/>
    <n v="25"/>
    <n v="0"/>
    <n v="3162.02"/>
    <x v="2"/>
    <x v="2"/>
    <s v="R1013"/>
    <s v="Sep"/>
    <n v="1993"/>
    <s v="tier - 2"/>
    <s v="tier - 3"/>
    <s v="R1013"/>
    <s v="25-Sep-1993"/>
    <n v="29"/>
  </r>
  <r>
    <s v="Id2006"/>
    <s v="Id2006"/>
    <n v="2001"/>
    <s v="Aug"/>
    <n v="29"/>
    <n v="1"/>
    <n v="3167.46"/>
    <x v="2"/>
    <x v="2"/>
    <s v="R1024"/>
    <s v="Aug"/>
    <n v="2001"/>
    <s v="tier - 2"/>
    <s v="tier - 3"/>
    <s v="R1024"/>
    <s v="29-Aug-2001"/>
    <n v="21"/>
  </r>
  <r>
    <s v="Id2005"/>
    <s v="Id2005"/>
    <n v="1994"/>
    <s v="Oct"/>
    <n v="25"/>
    <n v="0"/>
    <n v="3171.61"/>
    <x v="2"/>
    <x v="2"/>
    <s v="R1013"/>
    <s v="Oct"/>
    <n v="1994"/>
    <s v="tier - 2"/>
    <s v="tier - 3"/>
    <s v="R1013"/>
    <s v="25-Oct-1994"/>
    <n v="28"/>
  </r>
  <r>
    <s v="Id2004"/>
    <s v="Id2004"/>
    <n v="1994"/>
    <s v="Jul"/>
    <n v="6"/>
    <n v="0"/>
    <n v="3172.02"/>
    <x v="2"/>
    <x v="0"/>
    <s v="R1011"/>
    <s v="Jul"/>
    <n v="1994"/>
    <s v="tier - 2"/>
    <s v="tier - 1"/>
    <s v="R1011"/>
    <s v="6-Jul-1994"/>
    <n v="28"/>
  </r>
  <r>
    <s v="Id2003"/>
    <s v="Id2003"/>
    <n v="1996"/>
    <s v="Aug"/>
    <n v="14"/>
    <n v="0"/>
    <n v="3176.29"/>
    <x v="2"/>
    <x v="1"/>
    <s v="R1012"/>
    <s v="Aug"/>
    <n v="1996"/>
    <s v="tier - 2"/>
    <s v="tier - 2"/>
    <s v="R1012"/>
    <s v="14-Aug-1996"/>
    <n v="26"/>
  </r>
  <r>
    <s v="Id2002"/>
    <s v="Id2002"/>
    <n v="1996"/>
    <s v="Jul"/>
    <n v="3"/>
    <n v="0"/>
    <n v="3176.82"/>
    <x v="2"/>
    <x v="0"/>
    <s v="R1012"/>
    <s v="Jul"/>
    <n v="1996"/>
    <s v="tier - 2"/>
    <s v="tier - 1"/>
    <s v="R1012"/>
    <s v="3-Jul-1996"/>
    <n v="26"/>
  </r>
  <r>
    <s v="Id2001"/>
    <s v="Id2001"/>
    <n v="2000"/>
    <s v="Sep"/>
    <n v="23"/>
    <n v="0"/>
    <n v="3179.96"/>
    <x v="2"/>
    <x v="1"/>
    <s v="R1012"/>
    <s v="Sep"/>
    <n v="2000"/>
    <s v="tier - 2"/>
    <s v="tier - 2"/>
    <s v="R1012"/>
    <s v="23-Sep-2000"/>
    <n v="22"/>
  </r>
  <r>
    <s v="Id2000"/>
    <s v="Id2000"/>
    <n v="2001"/>
    <s v="Sep"/>
    <n v="2"/>
    <n v="2"/>
    <n v="3180.51"/>
    <x v="2"/>
    <x v="1"/>
    <s v="R1013"/>
    <s v="Sep"/>
    <n v="2001"/>
    <s v="tier - 2"/>
    <s v="tier - 2"/>
    <s v="R1013"/>
    <s v="2-Sep-2001"/>
    <n v="21"/>
  </r>
  <r>
    <s v="Id200"/>
    <s v="Id200"/>
    <n v="1997"/>
    <s v="Jun"/>
    <n v="12"/>
    <n v="2"/>
    <n v="36124.57"/>
    <x v="1"/>
    <x v="2"/>
    <s v="R1013"/>
    <s v="Jun"/>
    <n v="1997"/>
    <s v="tier - 1"/>
    <s v="tier - 3"/>
    <s v="R1013"/>
    <s v="12-Jun-1997"/>
    <n v="25"/>
  </r>
  <r>
    <s v="Id20"/>
    <s v="Id20"/>
    <n v="1971"/>
    <s v="Sep"/>
    <n v="27"/>
    <n v="2"/>
    <n v="47462.89"/>
    <x v="1"/>
    <x v="1"/>
    <s v="R1013"/>
    <s v="Sep"/>
    <n v="1971"/>
    <s v="tier - 1"/>
    <s v="tier - 2"/>
    <s v="R1013"/>
    <s v="27-Sep-1971"/>
    <n v="51"/>
  </r>
  <r>
    <s v="Id2"/>
    <s v="Id2"/>
    <n v="1977"/>
    <s v="Jun"/>
    <n v="8"/>
    <n v="0"/>
    <n v="62592.87"/>
    <x v="2"/>
    <x v="2"/>
    <s v="R1013"/>
    <s v="Jun"/>
    <n v="1977"/>
    <s v="tier - 2"/>
    <s v="tier - 3"/>
    <s v="R1013"/>
    <s v="8-Jun-1977"/>
    <n v="46"/>
  </r>
  <r>
    <s v="Id1999"/>
    <s v="Id1999"/>
    <n v="1996"/>
    <s v="Oct"/>
    <n v="11"/>
    <n v="0"/>
    <n v="3201.25"/>
    <x v="2"/>
    <x v="2"/>
    <s v="R1012"/>
    <s v="Oct"/>
    <n v="1996"/>
    <s v="tier - 2"/>
    <s v="tier - 3"/>
    <s v="R1012"/>
    <s v="11-Oct-1996"/>
    <n v="26"/>
  </r>
  <r>
    <s v="Id1998"/>
    <s v="Id1998"/>
    <n v="1997"/>
    <s v="Jul"/>
    <n v="5"/>
    <n v="0"/>
    <n v="3206.49"/>
    <x v="2"/>
    <x v="2"/>
    <s v="R1024"/>
    <s v="Jul"/>
    <n v="1997"/>
    <s v="tier - 2"/>
    <s v="tier - 3"/>
    <s v="R1024"/>
    <s v="5-Jul-1997"/>
    <n v="25"/>
  </r>
  <r>
    <s v="Id1997"/>
    <s v="Id1997"/>
    <n v="1997"/>
    <s v="Dec"/>
    <n v="22"/>
    <n v="1"/>
    <n v="3208.79"/>
    <x v="2"/>
    <x v="2"/>
    <s v="R1011"/>
    <s v="Dec"/>
    <n v="1997"/>
    <s v="tier - 2"/>
    <s v="tier - 3"/>
    <s v="R1011"/>
    <s v="22-Dec-1997"/>
    <n v="25"/>
  </r>
  <r>
    <s v="Id1996"/>
    <s v="Id1996"/>
    <n v="1997"/>
    <s v="Jul"/>
    <n v="6"/>
    <n v="0"/>
    <n v="3213.62"/>
    <x v="2"/>
    <x v="1"/>
    <s v="R1024"/>
    <s v="Jul"/>
    <n v="1997"/>
    <s v="tier - 2"/>
    <s v="tier - 2"/>
    <s v="R1024"/>
    <s v="6-Jul-1997"/>
    <n v="25"/>
  </r>
  <r>
    <s v="Id1995"/>
    <s v="Id1995"/>
    <n v="1997"/>
    <s v="Aug"/>
    <n v="2"/>
    <n v="1"/>
    <n v="3227.12"/>
    <x v="2"/>
    <x v="2"/>
    <s v="R1013"/>
    <s v="Aug"/>
    <n v="1997"/>
    <s v="tier - 2"/>
    <s v="tier - 3"/>
    <s v="R1013"/>
    <s v="2-Aug-1997"/>
    <n v="25"/>
  </r>
  <r>
    <s v="Id1994"/>
    <s v="Id1994"/>
    <n v="1997"/>
    <s v="Sep"/>
    <n v="2"/>
    <n v="1"/>
    <n v="3238.44"/>
    <x v="2"/>
    <x v="2"/>
    <s v="R1013"/>
    <s v="Sep"/>
    <n v="1997"/>
    <s v="tier - 2"/>
    <s v="tier - 3"/>
    <s v="R1013"/>
    <s v="2-Sep-1997"/>
    <n v="25"/>
  </r>
  <r>
    <s v="Id1993"/>
    <s v="Id1993"/>
    <n v="1991"/>
    <s v="Nov"/>
    <n v="13"/>
    <n v="0"/>
    <n v="3260.2"/>
    <x v="0"/>
    <x v="1"/>
    <s v="R1011"/>
    <s v="Nov"/>
    <n v="1991"/>
    <s v="tier - 3"/>
    <s v="tier - 2"/>
    <s v="R1011"/>
    <s v="13-Nov-1991"/>
    <n v="31"/>
  </r>
  <r>
    <s v="Id1992"/>
    <s v="Id1992"/>
    <n v="1994"/>
    <s v="Dec"/>
    <n v="2"/>
    <n v="0"/>
    <n v="3268.85"/>
    <x v="0"/>
    <x v="0"/>
    <s v="R1016"/>
    <s v="Dec"/>
    <n v="1994"/>
    <s v="tier - 3"/>
    <s v="tier - 1"/>
    <s v="R1016"/>
    <s v="2-Dec-1994"/>
    <n v="28"/>
  </r>
  <r>
    <s v="Id1991"/>
    <s v="Id1991"/>
    <n v="1994"/>
    <s v="Jul"/>
    <n v="1"/>
    <n v="1"/>
    <n v="3277.16"/>
    <x v="2"/>
    <x v="2"/>
    <s v="R1011"/>
    <s v="Jul"/>
    <n v="1994"/>
    <s v="tier - 2"/>
    <s v="tier - 3"/>
    <s v="R1011"/>
    <s v="1-Jul-1994"/>
    <n v="28"/>
  </r>
  <r>
    <s v="Id1990"/>
    <s v="Id1990"/>
    <n v="2001"/>
    <s v="Oct"/>
    <n v="6"/>
    <n v="2"/>
    <n v="3279.87"/>
    <x v="2"/>
    <x v="0"/>
    <s v="R1017"/>
    <s v="Oct"/>
    <n v="2001"/>
    <s v="tier - 2"/>
    <s v="tier - 1"/>
    <s v="R1017"/>
    <s v="6-Oct-2001"/>
    <n v="21"/>
  </r>
  <r>
    <s v="Id199"/>
    <s v="Id199"/>
    <n v="2004"/>
    <s v="Aug"/>
    <n v="30"/>
    <n v="0"/>
    <n v="36149.480000000003"/>
    <x v="2"/>
    <x v="1"/>
    <s v="R1013"/>
    <s v="Aug"/>
    <n v="2004"/>
    <s v="tier - 2"/>
    <s v="tier - 2"/>
    <s v="R1013"/>
    <s v="30-Aug-2004"/>
    <n v="18"/>
  </r>
  <r>
    <s v="Id1989"/>
    <s v="Id1989"/>
    <n v="2003"/>
    <s v="Jul"/>
    <n v="3"/>
    <n v="0"/>
    <n v="3280.22"/>
    <x v="2"/>
    <x v="2"/>
    <s v="R1011"/>
    <s v="Jul"/>
    <n v="2003"/>
    <s v="tier - 2"/>
    <s v="tier - 3"/>
    <s v="R1011"/>
    <s v="3-Jul-2003"/>
    <n v="19"/>
  </r>
  <r>
    <s v="Id1988"/>
    <s v="Id1988"/>
    <n v="1996"/>
    <s v="Nov"/>
    <n v="17"/>
    <n v="1"/>
    <n v="3292.53"/>
    <x v="2"/>
    <x v="1"/>
    <s v="R1012"/>
    <s v="Nov"/>
    <n v="1996"/>
    <s v="tier - 2"/>
    <s v="tier - 2"/>
    <s v="R1012"/>
    <s v="17-Nov-1996"/>
    <n v="26"/>
  </r>
  <r>
    <s v="Id1987"/>
    <s v="Id1987"/>
    <n v="2003"/>
    <s v="Dec"/>
    <n v="5"/>
    <n v="0"/>
    <n v="3300.7"/>
    <x v="2"/>
    <x v="1"/>
    <s v="R1025"/>
    <s v="Dec"/>
    <n v="2003"/>
    <s v="tier - 2"/>
    <s v="tier - 2"/>
    <s v="R1025"/>
    <s v="5-Dec-2003"/>
    <n v="19"/>
  </r>
  <r>
    <s v="Id1986"/>
    <s v="Id1986"/>
    <n v="2003"/>
    <s v="Nov"/>
    <n v="18"/>
    <n v="0"/>
    <n v="3308.46"/>
    <x v="2"/>
    <x v="0"/>
    <s v="R1021"/>
    <s v="Nov"/>
    <n v="2003"/>
    <s v="tier - 2"/>
    <s v="tier - 1"/>
    <s v="R1021"/>
    <s v="18-Nov-2003"/>
    <n v="19"/>
  </r>
  <r>
    <s v="Id1985"/>
    <s v="Id1985"/>
    <n v="1997"/>
    <s v="Jun"/>
    <n v="20"/>
    <n v="1"/>
    <n v="3309.79"/>
    <x v="0"/>
    <x v="2"/>
    <s v="R1017"/>
    <s v="Jun"/>
    <n v="1997"/>
    <s v="tier - 3"/>
    <s v="tier - 3"/>
    <s v="R1017"/>
    <s v="20-Jun-1997"/>
    <n v="25"/>
  </r>
  <r>
    <s v="Id1984"/>
    <s v="Id1984"/>
    <n v="1991"/>
    <s v="Sep"/>
    <n v="1"/>
    <n v="3"/>
    <n v="3342.79"/>
    <x v="2"/>
    <x v="0"/>
    <s v="R1013"/>
    <s v="Sep"/>
    <n v="1991"/>
    <s v="tier - 2"/>
    <s v="tier - 1"/>
    <s v="R1013"/>
    <s v="1-Sep-1991"/>
    <n v="31"/>
  </r>
  <r>
    <s v="Id1983"/>
    <s v="Id1983"/>
    <n v="1993"/>
    <s v="Oct"/>
    <n v="28"/>
    <n v="0"/>
    <n v="3353.28"/>
    <x v="2"/>
    <x v="0"/>
    <s v="R1011"/>
    <s v="Oct"/>
    <n v="1993"/>
    <s v="tier - 2"/>
    <s v="tier - 1"/>
    <s v="R1011"/>
    <s v="28-Oct-1993"/>
    <n v="29"/>
  </r>
  <r>
    <s v="Id1982"/>
    <s v="Id1982"/>
    <n v="1995"/>
    <s v="Jun"/>
    <n v="23"/>
    <n v="0"/>
    <n v="3353.47"/>
    <x v="2"/>
    <x v="2"/>
    <s v="R1012"/>
    <s v="Jun"/>
    <n v="1995"/>
    <s v="tier - 2"/>
    <s v="tier - 3"/>
    <s v="R1012"/>
    <s v="23-Jun-1995"/>
    <n v="27"/>
  </r>
  <r>
    <s v="Id1981"/>
    <s v="Id1981"/>
    <n v="1993"/>
    <s v="Oct"/>
    <n v="7"/>
    <n v="0"/>
    <n v="3366.67"/>
    <x v="2"/>
    <x v="1"/>
    <s v="R1013"/>
    <s v="Oct"/>
    <n v="1993"/>
    <s v="tier - 2"/>
    <s v="tier - 2"/>
    <s v="R1013"/>
    <s v="7-Oct-1993"/>
    <n v="29"/>
  </r>
  <r>
    <s v="Id1980"/>
    <s v="Id1980"/>
    <n v="1996"/>
    <s v="Dec"/>
    <n v="14"/>
    <n v="1"/>
    <n v="3378.91"/>
    <x v="2"/>
    <x v="0"/>
    <s v="R1011"/>
    <s v="Dec"/>
    <n v="1996"/>
    <s v="tier - 2"/>
    <s v="tier - 1"/>
    <s v="R1011"/>
    <s v="14-Dec-1996"/>
    <n v="26"/>
  </r>
  <r>
    <s v="Id198"/>
    <s v="Id198"/>
    <n v="1974"/>
    <s v="Dec"/>
    <n v="6"/>
    <n v="0"/>
    <n v="36182.870000000003"/>
    <x v="2"/>
    <x v="2"/>
    <s v="R1012"/>
    <s v="Dec"/>
    <n v="1974"/>
    <s v="tier - 2"/>
    <s v="tier - 3"/>
    <s v="R1012"/>
    <s v="6-Dec-1974"/>
    <n v="48"/>
  </r>
  <r>
    <s v="Id1979"/>
    <s v="Id1979"/>
    <n v="1996"/>
    <s v="Nov"/>
    <n v="13"/>
    <n v="0"/>
    <n v="3385.4"/>
    <x v="2"/>
    <x v="1"/>
    <s v="R1024"/>
    <s v="Nov"/>
    <n v="1996"/>
    <s v="tier - 2"/>
    <s v="tier - 2"/>
    <s v="R1024"/>
    <s v="13-Nov-1996"/>
    <n v="26"/>
  </r>
  <r>
    <s v="Id1978"/>
    <s v="Id1978"/>
    <n v="1996"/>
    <s v="Aug"/>
    <n v="10"/>
    <n v="1"/>
    <n v="3392.37"/>
    <x v="2"/>
    <x v="2"/>
    <s v="R1013"/>
    <s v="Aug"/>
    <n v="1996"/>
    <s v="tier - 2"/>
    <s v="tier - 3"/>
    <s v="R1013"/>
    <s v="10-Aug-1996"/>
    <n v="26"/>
  </r>
  <r>
    <s v="Id1977"/>
    <s v="Id1977"/>
    <n v="1996"/>
    <s v="Oct"/>
    <n v="27"/>
    <n v="1"/>
    <n v="3392.98"/>
    <x v="2"/>
    <x v="2"/>
    <s v="R1013"/>
    <s v="Oct"/>
    <n v="1996"/>
    <s v="tier - 2"/>
    <s v="tier - 3"/>
    <s v="R1013"/>
    <s v="27-Oct-1996"/>
    <n v="26"/>
  </r>
  <r>
    <s v="Id1976"/>
    <s v="Id1976"/>
    <n v="2004"/>
    <s v="Jul"/>
    <n v="16"/>
    <n v="2"/>
    <n v="3393.36"/>
    <x v="2"/>
    <x v="1"/>
    <s v="R1023"/>
    <s v="Jul"/>
    <n v="2004"/>
    <s v="tier - 2"/>
    <s v="tier - 2"/>
    <s v="R1023"/>
    <s v="16-Jul-2004"/>
    <n v="18"/>
  </r>
  <r>
    <s v="Id1975"/>
    <s v="Id1975"/>
    <n v="1996"/>
    <s v="Dec"/>
    <n v="19"/>
    <n v="1"/>
    <n v="3410.32"/>
    <x v="2"/>
    <x v="1"/>
    <s v="R1011"/>
    <s v="Dec"/>
    <n v="1996"/>
    <s v="tier - 2"/>
    <s v="tier - 2"/>
    <s v="R1011"/>
    <s v="19-Dec-1996"/>
    <n v="26"/>
  </r>
  <r>
    <s v="Id1974"/>
    <s v="Id1974"/>
    <n v="2001"/>
    <s v="Dec"/>
    <n v="26"/>
    <n v="0"/>
    <n v="3434.38"/>
    <x v="2"/>
    <x v="1"/>
    <s v="R1011"/>
    <s v="Dec"/>
    <n v="2001"/>
    <s v="tier - 2"/>
    <s v="tier - 2"/>
    <s v="R1011"/>
    <s v="26-Dec-2001"/>
    <n v="21"/>
  </r>
  <r>
    <s v="Id1973"/>
    <s v="Id1973"/>
    <n v="1986"/>
    <s v="Aug"/>
    <n v="27"/>
    <n v="3"/>
    <n v="3436.5"/>
    <x v="2"/>
    <x v="0"/>
    <s v="R1013"/>
    <s v="Aug"/>
    <n v="1986"/>
    <s v="tier - 2"/>
    <s v="tier - 1"/>
    <s v="R1013"/>
    <s v="27-Aug-1986"/>
    <n v="36"/>
  </r>
  <r>
    <s v="Id1972"/>
    <s v="Id1972"/>
    <n v="2000"/>
    <s v="Jun"/>
    <n v="20"/>
    <n v="3"/>
    <n v="3443.06"/>
    <x v="2"/>
    <x v="0"/>
    <s v="R1011"/>
    <s v="Jun"/>
    <n v="2000"/>
    <s v="tier - 2"/>
    <s v="tier - 1"/>
    <s v="R1011"/>
    <s v="20-Jun-2000"/>
    <n v="22"/>
  </r>
  <r>
    <s v="Id1971"/>
    <s v="Id1971"/>
    <n v="1987"/>
    <s v="Sep"/>
    <n v="14"/>
    <n v="3"/>
    <n v="3453.77"/>
    <x v="2"/>
    <x v="0"/>
    <s v="R1011"/>
    <s v="Sep"/>
    <n v="1987"/>
    <s v="tier - 2"/>
    <s v="tier - 1"/>
    <s v="R1011"/>
    <s v="14-Sep-1987"/>
    <n v="35"/>
  </r>
  <r>
    <s v="Id1970"/>
    <s v="Id1970"/>
    <n v="2003"/>
    <s v="Jul"/>
    <n v="29"/>
    <n v="0"/>
    <n v="3463.51"/>
    <x v="2"/>
    <x v="0"/>
    <s v="R1025"/>
    <s v="Jul"/>
    <n v="2003"/>
    <s v="tier - 2"/>
    <s v="tier - 1"/>
    <s v="R1025"/>
    <s v="29-Jul-2003"/>
    <n v="19"/>
  </r>
  <r>
    <s v="Id197"/>
    <s v="Id197"/>
    <n v="1999"/>
    <s v="Oct"/>
    <n v="1"/>
    <n v="3"/>
    <n v="36189.1"/>
    <x v="1"/>
    <x v="2"/>
    <s v="R1016"/>
    <s v="Oct"/>
    <n v="1999"/>
    <s v="tier - 1"/>
    <s v="tier - 3"/>
    <s v="R1016"/>
    <s v="1-Oct-1999"/>
    <n v="23"/>
  </r>
  <r>
    <s v="Id1969"/>
    <s v="Id1969"/>
    <n v="1993"/>
    <s v="Oct"/>
    <n v="12"/>
    <n v="1"/>
    <n v="3471.41"/>
    <x v="2"/>
    <x v="1"/>
    <s v="R1013"/>
    <s v="Oct"/>
    <n v="1993"/>
    <s v="tier - 2"/>
    <s v="tier - 2"/>
    <s v="R1013"/>
    <s v="12-Oct-1993"/>
    <n v="29"/>
  </r>
  <r>
    <s v="Id1968"/>
    <s v="Id1968"/>
    <n v="2004"/>
    <s v="Jun"/>
    <n v="26"/>
    <n v="3"/>
    <n v="3481.87"/>
    <x v="2"/>
    <x v="2"/>
    <s v="R1016"/>
    <s v="Jun"/>
    <n v="2004"/>
    <s v="tier - 2"/>
    <s v="tier - 3"/>
    <s v="R1016"/>
    <s v="26-Jun-2004"/>
    <n v="18"/>
  </r>
  <r>
    <s v="Id1967"/>
    <s v="Id1967"/>
    <n v="1996"/>
    <s v="Sep"/>
    <n v="19"/>
    <n v="2"/>
    <n v="3484.33"/>
    <x v="0"/>
    <x v="2"/>
    <s v="R1011"/>
    <s v="Sep"/>
    <n v="1996"/>
    <s v="tier - 3"/>
    <s v="tier - 3"/>
    <s v="R1011"/>
    <s v="19-Sep-1996"/>
    <n v="26"/>
  </r>
  <r>
    <s v="Id1966"/>
    <s v="Id1966"/>
    <n v="1996"/>
    <s v="Sep"/>
    <n v="18"/>
    <n v="1"/>
    <n v="3490.55"/>
    <x v="1"/>
    <x v="1"/>
    <s v="R1015"/>
    <s v="Sep"/>
    <n v="1996"/>
    <s v="tier - 1"/>
    <s v="tier - 2"/>
    <s v="R1015"/>
    <s v="18-Sep-1996"/>
    <n v="26"/>
  </r>
  <r>
    <s v="Id1965"/>
    <s v="Id1965"/>
    <n v="1999"/>
    <s v="Sep"/>
    <n v="22"/>
    <n v="2"/>
    <n v="3500.61"/>
    <x v="2"/>
    <x v="1"/>
    <s v="R1013"/>
    <s v="Sep"/>
    <n v="1999"/>
    <s v="tier - 2"/>
    <s v="tier - 2"/>
    <s v="R1013"/>
    <s v="22-Sep-1999"/>
    <n v="23"/>
  </r>
  <r>
    <s v="Id1964"/>
    <s v="Id1964"/>
    <n v="1998"/>
    <s v="Sep"/>
    <n v="16"/>
    <n v="2"/>
    <n v="3537.7"/>
    <x v="0"/>
    <x v="2"/>
    <s v="R1012"/>
    <s v="Sep"/>
    <n v="1998"/>
    <s v="tier - 3"/>
    <s v="tier - 3"/>
    <s v="R1012"/>
    <s v="16-Sep-1998"/>
    <n v="24"/>
  </r>
  <r>
    <s v="Id1963"/>
    <s v="Id1963"/>
    <n v="2003"/>
    <s v="Aug"/>
    <n v="24"/>
    <n v="0"/>
    <n v="3538.9"/>
    <x v="2"/>
    <x v="1"/>
    <s v="R1012"/>
    <s v="Aug"/>
    <n v="2003"/>
    <s v="tier - 2"/>
    <s v="tier - 2"/>
    <s v="R1012"/>
    <s v="24-Aug-2003"/>
    <n v="19"/>
  </r>
  <r>
    <s v="Id1962"/>
    <s v="Id1962"/>
    <n v="1988"/>
    <s v="Oct"/>
    <n v="15"/>
    <n v="3"/>
    <n v="3540.12"/>
    <x v="2"/>
    <x v="0"/>
    <s v="R1013"/>
    <s v="Oct"/>
    <n v="1988"/>
    <s v="tier - 2"/>
    <s v="tier - 1"/>
    <s v="R1013"/>
    <s v="15-Oct-1988"/>
    <n v="34"/>
  </r>
  <r>
    <s v="Id1961"/>
    <s v="Id1961"/>
    <n v="1992"/>
    <s v="Dec"/>
    <n v="22"/>
    <n v="0"/>
    <n v="3554.2"/>
    <x v="2"/>
    <x v="2"/>
    <s v="R1011"/>
    <s v="Dec"/>
    <n v="1992"/>
    <s v="tier - 2"/>
    <s v="tier - 3"/>
    <s v="R1011"/>
    <s v="22-Dec-1992"/>
    <n v="30"/>
  </r>
  <r>
    <s v="Id1960"/>
    <s v="Id1960"/>
    <n v="1994"/>
    <s v="Sep"/>
    <n v="24"/>
    <n v="0"/>
    <n v="3556.92"/>
    <x v="2"/>
    <x v="2"/>
    <s v="R1012"/>
    <s v="Sep"/>
    <n v="1994"/>
    <s v="tier - 2"/>
    <s v="tier - 3"/>
    <s v="R1012"/>
    <s v="24-Sep-1994"/>
    <n v="28"/>
  </r>
  <r>
    <s v="Id196"/>
    <s v="Id196"/>
    <n v="1993"/>
    <s v="Dec"/>
    <n v="28"/>
    <n v="0"/>
    <n v="36197.699999999997"/>
    <x v="1"/>
    <x v="2"/>
    <s v="R1011"/>
    <s v="Dec"/>
    <n v="1993"/>
    <s v="tier - 1"/>
    <s v="tier - 3"/>
    <s v="R1011"/>
    <s v="28-Dec-1993"/>
    <n v="29"/>
  </r>
  <r>
    <s v="Id1959"/>
    <s v="Id1959"/>
    <n v="1995"/>
    <s v="Oct"/>
    <n v="9"/>
    <n v="0"/>
    <n v="3558.62"/>
    <x v="2"/>
    <x v="2"/>
    <s v="R1024"/>
    <s v="Oct"/>
    <n v="1995"/>
    <s v="tier - 2"/>
    <s v="tier - 3"/>
    <s v="R1024"/>
    <s v="9-Oct-1995"/>
    <n v="27"/>
  </r>
  <r>
    <s v="Id1958"/>
    <s v="Id1958"/>
    <n v="1995"/>
    <s v="Jun"/>
    <n v="16"/>
    <n v="1"/>
    <n v="3561.89"/>
    <x v="2"/>
    <x v="0"/>
    <s v="R1013"/>
    <s v="Jun"/>
    <n v="1995"/>
    <s v="tier - 2"/>
    <s v="tier - 1"/>
    <s v="R1013"/>
    <s v="16-Jun-1995"/>
    <n v="27"/>
  </r>
  <r>
    <s v="Id1957"/>
    <s v="Id1957"/>
    <n v="1981"/>
    <s v="Oct"/>
    <n v="10"/>
    <n v="1"/>
    <n v="3562.87"/>
    <x v="2"/>
    <x v="0"/>
    <s v="R1013"/>
    <s v="Oct"/>
    <n v="1981"/>
    <s v="tier - 2"/>
    <s v="tier - 1"/>
    <s v="R1013"/>
    <s v="10-Oct-1981"/>
    <n v="41"/>
  </r>
  <r>
    <s v="Id1956"/>
    <s v="Id1956"/>
    <n v="1988"/>
    <s v="Aug"/>
    <n v="18"/>
    <n v="3"/>
    <n v="3569.96"/>
    <x v="2"/>
    <x v="0"/>
    <s v="R1012"/>
    <s v="Aug"/>
    <n v="1988"/>
    <s v="tier - 2"/>
    <s v="tier - 1"/>
    <s v="R1012"/>
    <s v="18-Aug-1988"/>
    <n v="34"/>
  </r>
  <r>
    <s v="Id1955"/>
    <s v="Id1955"/>
    <n v="1995"/>
    <s v="Aug"/>
    <n v="23"/>
    <n v="1"/>
    <n v="3578"/>
    <x v="2"/>
    <x v="2"/>
    <s v="R1011"/>
    <s v="Aug"/>
    <n v="1995"/>
    <s v="tier - 2"/>
    <s v="tier - 3"/>
    <s v="R1011"/>
    <s v="23-Aug-1995"/>
    <n v="27"/>
  </r>
  <r>
    <s v="Id1954"/>
    <s v="Id1954"/>
    <n v="2001"/>
    <s v="Nov"/>
    <n v="11"/>
    <n v="2"/>
    <n v="3579.83"/>
    <x v="2"/>
    <x v="1"/>
    <s v="R1012"/>
    <s v="Nov"/>
    <n v="2001"/>
    <s v="tier - 2"/>
    <s v="tier - 2"/>
    <s v="R1012"/>
    <s v="11-Nov-2001"/>
    <n v="21"/>
  </r>
  <r>
    <s v="Id1953"/>
    <s v="Id1953"/>
    <n v="1986"/>
    <s v="Dec"/>
    <n v="27"/>
    <n v="3"/>
    <n v="3589.14"/>
    <x v="2"/>
    <x v="1"/>
    <s v="R1013"/>
    <s v="Dec"/>
    <n v="1986"/>
    <s v="tier - 2"/>
    <s v="tier - 2"/>
    <s v="R1013"/>
    <s v="27-Dec-1986"/>
    <n v="36"/>
  </r>
  <r>
    <s v="Id1952"/>
    <s v="Id1952"/>
    <n v="1999"/>
    <s v="Jun"/>
    <n v="6"/>
    <n v="3"/>
    <n v="3591.48"/>
    <x v="2"/>
    <x v="2"/>
    <s v="R1011"/>
    <s v="Jun"/>
    <n v="1999"/>
    <s v="tier - 2"/>
    <s v="tier - 3"/>
    <s v="R1011"/>
    <s v="6-Jun-1999"/>
    <n v="24"/>
  </r>
  <r>
    <s v="Id1951"/>
    <s v="Id1951"/>
    <n v="1997"/>
    <s v="Nov"/>
    <n v="4"/>
    <n v="1"/>
    <n v="3594.17"/>
    <x v="2"/>
    <x v="1"/>
    <s v="R1012"/>
    <s v="Nov"/>
    <n v="1997"/>
    <s v="tier - 2"/>
    <s v="tier - 2"/>
    <s v="R1012"/>
    <s v="4-Nov-1997"/>
    <n v="25"/>
  </r>
  <r>
    <s v="Id1950"/>
    <s v="Id1950"/>
    <n v="1999"/>
    <s v="Aug"/>
    <n v="12"/>
    <n v="3"/>
    <n v="3597.6"/>
    <x v="2"/>
    <x v="1"/>
    <s v="R1011"/>
    <s v="Aug"/>
    <n v="1999"/>
    <s v="tier - 2"/>
    <s v="tier - 2"/>
    <s v="R1011"/>
    <s v="12-Aug-1999"/>
    <n v="23"/>
  </r>
  <r>
    <s v="Id195"/>
    <s v="Id195"/>
    <n v="2003"/>
    <s v="Sep"/>
    <n v="5"/>
    <n v="0"/>
    <n v="36219.410000000003"/>
    <x v="1"/>
    <x v="0"/>
    <s v="R1012"/>
    <s v="Sep"/>
    <n v="2003"/>
    <s v="tier - 1"/>
    <s v="tier - 1"/>
    <s v="R1012"/>
    <s v="5-Sep-2003"/>
    <n v="19"/>
  </r>
  <r>
    <s v="Id1949"/>
    <s v="Id1949"/>
    <n v="1988"/>
    <s v="Nov"/>
    <n v="4"/>
    <n v="3"/>
    <n v="3603.6"/>
    <x v="2"/>
    <x v="0"/>
    <s v="R1013"/>
    <s v="Nov"/>
    <n v="1988"/>
    <s v="tier - 2"/>
    <s v="tier - 1"/>
    <s v="R1013"/>
    <s v="4-Nov-1988"/>
    <n v="34"/>
  </r>
  <r>
    <s v="Id1948"/>
    <s v="Id1948"/>
    <n v="1990"/>
    <s v="Oct"/>
    <n v="11"/>
    <n v="3"/>
    <n v="3606.43"/>
    <x v="2"/>
    <x v="0"/>
    <s v="R1013"/>
    <s v="Oct"/>
    <n v="1990"/>
    <s v="tier - 2"/>
    <s v="tier - 1"/>
    <s v="R1013"/>
    <s v="11-Oct-1990"/>
    <n v="32"/>
  </r>
  <r>
    <s v="Id1947"/>
    <s v="Id1947"/>
    <n v="1985"/>
    <s v="Jun"/>
    <n v="14"/>
    <n v="3"/>
    <n v="3622.13"/>
    <x v="2"/>
    <x v="0"/>
    <s v="R1013"/>
    <s v="Jun"/>
    <n v="1985"/>
    <s v="tier - 2"/>
    <s v="tier - 1"/>
    <s v="R1013"/>
    <s v="14-Jun-1985"/>
    <n v="37"/>
  </r>
  <r>
    <s v="Id1946"/>
    <s v="Id1946"/>
    <n v="1992"/>
    <s v="Nov"/>
    <n v="17"/>
    <n v="0"/>
    <n v="3645.09"/>
    <x v="1"/>
    <x v="1"/>
    <s v="R1014"/>
    <s v="Nov"/>
    <n v="1992"/>
    <s v="tier - 1"/>
    <s v="tier - 2"/>
    <s v="R1014"/>
    <s v="17-Nov-1992"/>
    <n v="30"/>
  </r>
  <r>
    <s v="Id1945"/>
    <s v="Id1945"/>
    <n v="1990"/>
    <s v="Nov"/>
    <n v="8"/>
    <n v="3"/>
    <n v="3653.29"/>
    <x v="2"/>
    <x v="2"/>
    <s v="R1011"/>
    <s v="Nov"/>
    <n v="1990"/>
    <s v="tier - 2"/>
    <s v="tier - 3"/>
    <s v="R1011"/>
    <s v="8-Nov-1990"/>
    <n v="32"/>
  </r>
  <r>
    <s v="Id1944"/>
    <s v="Id1944"/>
    <n v="1992"/>
    <s v="Sep"/>
    <n v="14"/>
    <n v="1"/>
    <n v="3659.35"/>
    <x v="0"/>
    <x v="0"/>
    <s v="R1011"/>
    <s v="Sep"/>
    <n v="1992"/>
    <s v="tier - 3"/>
    <s v="tier - 1"/>
    <s v="R1011"/>
    <s v="14-Sep-1992"/>
    <n v="30"/>
  </r>
  <r>
    <s v="Id1943"/>
    <s v="Id1943"/>
    <n v="1984"/>
    <s v="Jul"/>
    <n v="6"/>
    <n v="3"/>
    <n v="3678.86"/>
    <x v="2"/>
    <x v="2"/>
    <s v="R1013"/>
    <s v="Jul"/>
    <n v="1984"/>
    <s v="tier - 2"/>
    <s v="tier - 3"/>
    <s v="R1013"/>
    <s v="6-Jul-1984"/>
    <n v="38"/>
  </r>
  <r>
    <s v="Id1942"/>
    <s v="Id1942"/>
    <n v="2003"/>
    <s v="Jul"/>
    <n v="10"/>
    <n v="0"/>
    <n v="3688.35"/>
    <x v="2"/>
    <x v="1"/>
    <s v="R1021"/>
    <s v="Jul"/>
    <n v="2003"/>
    <s v="tier - 2"/>
    <s v="tier - 2"/>
    <s v="R1021"/>
    <s v="10-Jul-2003"/>
    <n v="19"/>
  </r>
  <r>
    <s v="Id1941"/>
    <s v="Id1941"/>
    <n v="1981"/>
    <s v="Dec"/>
    <n v="14"/>
    <n v="1"/>
    <n v="3688.38"/>
    <x v="2"/>
    <x v="1"/>
    <s v="R1013"/>
    <s v="Dec"/>
    <n v="1981"/>
    <s v="tier - 2"/>
    <s v="tier - 2"/>
    <s v="R1013"/>
    <s v="14-Dec-1981"/>
    <n v="41"/>
  </r>
  <r>
    <s v="Id1940"/>
    <s v="Id1940"/>
    <n v="1995"/>
    <s v="Oct"/>
    <n v="21"/>
    <n v="2"/>
    <n v="3693.43"/>
    <x v="2"/>
    <x v="2"/>
    <s v="R1011"/>
    <s v="Oct"/>
    <n v="1995"/>
    <s v="tier - 2"/>
    <s v="tier - 3"/>
    <s v="R1011"/>
    <s v="21-Oct-1995"/>
    <n v="27"/>
  </r>
  <r>
    <s v="Id194"/>
    <s v="Id194"/>
    <n v="2004"/>
    <s v="Dec"/>
    <n v="25"/>
    <n v="0"/>
    <n v="36307.800000000003"/>
    <x v="1"/>
    <x v="1"/>
    <s v="R1013"/>
    <s v="Dec"/>
    <n v="2004"/>
    <s v="tier - 1"/>
    <s v="tier - 2"/>
    <s v="R1013"/>
    <s v="25-Dec-2004"/>
    <n v="18"/>
  </r>
  <r>
    <s v="Id1939"/>
    <s v="Id1939"/>
    <n v="1988"/>
    <s v="Aug"/>
    <n v="18"/>
    <n v="3"/>
    <n v="3699.54"/>
    <x v="2"/>
    <x v="2"/>
    <s v="R1013"/>
    <s v="Aug"/>
    <n v="1988"/>
    <s v="tier - 2"/>
    <s v="tier - 3"/>
    <s v="R1013"/>
    <s v="18-Aug-1988"/>
    <n v="34"/>
  </r>
  <r>
    <s v="Id1938"/>
    <s v="Id1938"/>
    <n v="1989"/>
    <s v="Dec"/>
    <n v="2"/>
    <n v="0"/>
    <n v="3704.35"/>
    <x v="2"/>
    <x v="1"/>
    <s v="R1013"/>
    <s v="Dec"/>
    <n v="1989"/>
    <s v="tier - 2"/>
    <s v="tier - 2"/>
    <s v="R1013"/>
    <s v="2-Dec-1989"/>
    <n v="33"/>
  </r>
  <r>
    <s v="Id1937"/>
    <s v="Id1937"/>
    <n v="2004"/>
    <s v="Nov"/>
    <n v="5"/>
    <n v="0"/>
    <n v="3722.23"/>
    <x v="2"/>
    <x v="1"/>
    <s v="R1025"/>
    <s v="Nov"/>
    <n v="2004"/>
    <s v="tier - 2"/>
    <s v="tier - 2"/>
    <s v="R1025"/>
    <s v="5-Nov-2004"/>
    <n v="18"/>
  </r>
  <r>
    <s v="Id1936"/>
    <s v="Id1936"/>
    <n v="1986"/>
    <s v="Dec"/>
    <n v="1"/>
    <n v="3"/>
    <n v="3731.6"/>
    <x v="2"/>
    <x v="1"/>
    <s v="R1013"/>
    <s v="Dec"/>
    <n v="1986"/>
    <s v="tier - 2"/>
    <s v="tier - 2"/>
    <s v="R1013"/>
    <s v="1-Dec-1986"/>
    <n v="36"/>
  </r>
  <r>
    <s v="Id1935"/>
    <s v="Id1935"/>
    <n v="1994"/>
    <s v="Aug"/>
    <n v="22"/>
    <n v="0"/>
    <n v="3732.63"/>
    <x v="2"/>
    <x v="2"/>
    <s v="R1024"/>
    <s v="Aug"/>
    <n v="1994"/>
    <s v="tier - 2"/>
    <s v="tier - 3"/>
    <s v="R1024"/>
    <s v="22-Aug-1994"/>
    <n v="28"/>
  </r>
  <r>
    <s v="Id1934"/>
    <s v="Id1934"/>
    <n v="1993"/>
    <s v="Jun"/>
    <n v="22"/>
    <n v="0"/>
    <n v="3736.46"/>
    <x v="2"/>
    <x v="1"/>
    <s v="R1012"/>
    <s v="Jun"/>
    <n v="1993"/>
    <s v="tier - 2"/>
    <s v="tier - 2"/>
    <s v="R1012"/>
    <s v="22-Jun-1993"/>
    <n v="29"/>
  </r>
  <r>
    <s v="Id1933"/>
    <s v="Id1933"/>
    <n v="1986"/>
    <s v="Sep"/>
    <n v="9"/>
    <n v="3"/>
    <n v="3748.56"/>
    <x v="2"/>
    <x v="1"/>
    <s v="R1013"/>
    <s v="Sep"/>
    <n v="1986"/>
    <s v="tier - 2"/>
    <s v="tier - 2"/>
    <s v="R1013"/>
    <s v="9-Sep-1986"/>
    <n v="36"/>
  </r>
  <r>
    <s v="Id1932"/>
    <s v="Id1932"/>
    <n v="1991"/>
    <s v="Oct"/>
    <n v="28"/>
    <n v="0"/>
    <n v="3756.62"/>
    <x v="2"/>
    <x v="1"/>
    <s v="R1013"/>
    <s v="Oct"/>
    <n v="1991"/>
    <s v="tier - 2"/>
    <s v="tier - 2"/>
    <s v="R1013"/>
    <s v="28-Oct-1991"/>
    <n v="31"/>
  </r>
  <r>
    <s v="Id1931"/>
    <s v="Id1931"/>
    <n v="1991"/>
    <s v="Aug"/>
    <n v="25"/>
    <n v="0"/>
    <n v="3757.84"/>
    <x v="2"/>
    <x v="0"/>
    <s v="R1013"/>
    <s v="Aug"/>
    <n v="1991"/>
    <s v="tier - 2"/>
    <s v="tier - 1"/>
    <s v="R1013"/>
    <s v="25-Aug-1991"/>
    <n v="31"/>
  </r>
  <r>
    <s v="Id1930"/>
    <s v="Id1930"/>
    <n v="1991"/>
    <s v="Oct"/>
    <n v="24"/>
    <n v="0"/>
    <n v="3761.29"/>
    <x v="2"/>
    <x v="2"/>
    <s v="R1011"/>
    <s v="Oct"/>
    <n v="1991"/>
    <s v="tier - 2"/>
    <s v="tier - 3"/>
    <s v="R1011"/>
    <s v="24-Oct-1991"/>
    <n v="31"/>
  </r>
  <r>
    <s v="Id193"/>
    <s v="Id193"/>
    <n v="1992"/>
    <s v="Jun"/>
    <n v="16"/>
    <n v="0"/>
    <n v="36314.050000000003"/>
    <x v="2"/>
    <x v="1"/>
    <s v="R1011"/>
    <s v="Jun"/>
    <n v="1992"/>
    <s v="tier - 2"/>
    <s v="tier - 2"/>
    <s v="R1011"/>
    <s v="16-Jun-1992"/>
    <n v="30"/>
  </r>
  <r>
    <s v="Id1929"/>
    <s v="Id1929"/>
    <n v="1994"/>
    <s v="Nov"/>
    <n v="21"/>
    <n v="1"/>
    <n v="3766.88"/>
    <x v="2"/>
    <x v="0"/>
    <s v="R1013"/>
    <s v="Nov"/>
    <n v="1994"/>
    <s v="tier - 2"/>
    <s v="tier - 1"/>
    <s v="R1013"/>
    <s v="21-Nov-1994"/>
    <n v="28"/>
  </r>
  <r>
    <s v="Id1928"/>
    <s v="Id1928"/>
    <n v="1987"/>
    <s v="Oct"/>
    <n v="24"/>
    <n v="3"/>
    <n v="3773.23"/>
    <x v="2"/>
    <x v="2"/>
    <s v="R1013"/>
    <s v="Oct"/>
    <n v="1987"/>
    <s v="tier - 2"/>
    <s v="tier - 3"/>
    <s v="R1013"/>
    <s v="24-Oct-1987"/>
    <n v="35"/>
  </r>
  <r>
    <s v="Id1927"/>
    <s v="Id1927"/>
    <n v="1981"/>
    <s v="Dec"/>
    <n v="13"/>
    <n v="1"/>
    <n v="3785.77"/>
    <x v="2"/>
    <x v="0"/>
    <s v="R1013"/>
    <s v="Dec"/>
    <n v="1981"/>
    <s v="tier - 2"/>
    <s v="tier - 1"/>
    <s v="R1013"/>
    <s v="13-Dec-1981"/>
    <n v="41"/>
  </r>
  <r>
    <s v="Id1926"/>
    <s v="Id1926"/>
    <n v="1988"/>
    <s v="Aug"/>
    <n v="28"/>
    <n v="3"/>
    <n v="3793.55"/>
    <x v="2"/>
    <x v="2"/>
    <s v="R1013"/>
    <s v="Aug"/>
    <n v="1988"/>
    <s v="tier - 2"/>
    <s v="tier - 3"/>
    <s v="R1013"/>
    <s v="28-Aug-1988"/>
    <n v="34"/>
  </r>
  <r>
    <s v="Id1925"/>
    <s v="Id1925"/>
    <n v="1999"/>
    <s v="Jun"/>
    <n v="24"/>
    <n v="0"/>
    <n v="3796.36"/>
    <x v="2"/>
    <x v="2"/>
    <s v="R1012"/>
    <s v="Jun"/>
    <n v="1999"/>
    <s v="tier - 2"/>
    <s v="tier - 3"/>
    <s v="R1012"/>
    <s v="24-Jun-1999"/>
    <n v="23"/>
  </r>
  <r>
    <s v="Id1924"/>
    <s v="Id1924"/>
    <n v="1981"/>
    <s v="Sep"/>
    <n v="29"/>
    <n v="1"/>
    <n v="3797.2"/>
    <x v="2"/>
    <x v="2"/>
    <s v="R1012"/>
    <s v="Sep"/>
    <n v="1981"/>
    <s v="tier - 2"/>
    <s v="tier - 3"/>
    <s v="R1012"/>
    <s v="29-Sep-1981"/>
    <n v="41"/>
  </r>
  <r>
    <s v="Id1923"/>
    <s v="Id1923"/>
    <n v="1994"/>
    <s v="Aug"/>
    <n v="12"/>
    <n v="2"/>
    <n v="3847.67"/>
    <x v="0"/>
    <x v="1"/>
    <s v="R1011"/>
    <s v="Aug"/>
    <n v="1994"/>
    <s v="tier - 3"/>
    <s v="tier - 2"/>
    <s v="R1011"/>
    <s v="12-Aug-1994"/>
    <n v="28"/>
  </r>
  <r>
    <s v="Id1922"/>
    <s v="Id1922"/>
    <n v="1991"/>
    <s v="Aug"/>
    <n v="19"/>
    <n v="0"/>
    <n v="3857.76"/>
    <x v="0"/>
    <x v="0"/>
    <s v="R1016"/>
    <s v="Aug"/>
    <n v="1991"/>
    <s v="tier - 3"/>
    <s v="tier - 1"/>
    <s v="R1016"/>
    <s v="19-Aug-1991"/>
    <n v="31"/>
  </r>
  <r>
    <s v="Id1921"/>
    <s v="Id1921"/>
    <n v="2001"/>
    <s v="Jun"/>
    <n v="6"/>
    <n v="0"/>
    <n v="3858.51"/>
    <x v="2"/>
    <x v="2"/>
    <s v="R1025"/>
    <s v="Jun"/>
    <n v="2001"/>
    <s v="tier - 2"/>
    <s v="tier - 3"/>
    <s v="R1025"/>
    <s v="6-Jun-2001"/>
    <n v="22"/>
  </r>
  <r>
    <s v="Id1920"/>
    <s v="Id1920"/>
    <n v="2001"/>
    <s v="Oct"/>
    <n v="18"/>
    <n v="3"/>
    <n v="3861.21"/>
    <x v="2"/>
    <x v="1"/>
    <s v="R1016"/>
    <s v="Oct"/>
    <n v="2001"/>
    <s v="tier - 2"/>
    <s v="tier - 2"/>
    <s v="R1016"/>
    <s v="18-Oct-2001"/>
    <n v="21"/>
  </r>
  <r>
    <s v="Id192"/>
    <s v="Id192"/>
    <n v="1967"/>
    <s v="Oct"/>
    <n v="18"/>
    <n v="0"/>
    <n v="36332.449999999997"/>
    <x v="1"/>
    <x v="2"/>
    <s v="R1011"/>
    <s v="Oct"/>
    <n v="1967"/>
    <s v="tier - 1"/>
    <s v="tier - 3"/>
    <s v="R1011"/>
    <s v="18-Oct-1967"/>
    <n v="55"/>
  </r>
  <r>
    <s v="Id1919"/>
    <s v="Id1919"/>
    <n v="1990"/>
    <s v="Jun"/>
    <n v="24"/>
    <n v="0"/>
    <n v="3866.86"/>
    <x v="1"/>
    <x v="0"/>
    <s v="R1012"/>
    <s v="Jun"/>
    <n v="1990"/>
    <s v="tier - 1"/>
    <s v="tier - 1"/>
    <s v="R1012"/>
    <s v="24-Jun-1990"/>
    <n v="32"/>
  </r>
  <r>
    <s v="Id1918"/>
    <s v="Id1918"/>
    <n v="1991"/>
    <s v="Jul"/>
    <n v="25"/>
    <n v="1"/>
    <n v="3875.73"/>
    <x v="2"/>
    <x v="2"/>
    <s v="R1013"/>
    <s v="Jul"/>
    <n v="1991"/>
    <s v="tier - 2"/>
    <s v="tier - 3"/>
    <s v="R1013"/>
    <s v="25-Jul-1991"/>
    <n v="31"/>
  </r>
  <r>
    <s v="Id1917"/>
    <s v="Id1917"/>
    <n v="1996"/>
    <s v="Oct"/>
    <n v="23"/>
    <n v="2"/>
    <n v="3877.3"/>
    <x v="1"/>
    <x v="2"/>
    <s v="R1012"/>
    <s v="Oct"/>
    <n v="1996"/>
    <s v="tier - 1"/>
    <s v="tier - 3"/>
    <s v="R1012"/>
    <s v="23-Oct-1996"/>
    <n v="26"/>
  </r>
  <r>
    <s v="Id1916"/>
    <s v="Id1916"/>
    <n v="2004"/>
    <s v="Jul"/>
    <n v="13"/>
    <n v="0"/>
    <n v="3889.2"/>
    <x v="2"/>
    <x v="1"/>
    <s v="R1012"/>
    <s v="Jul"/>
    <n v="2004"/>
    <s v="tier - 2"/>
    <s v="tier - 2"/>
    <s v="R1012"/>
    <s v="13-Jul-2004"/>
    <n v="18"/>
  </r>
  <r>
    <s v="Id1915"/>
    <s v="Id1915"/>
    <n v="1993"/>
    <s v="Sep"/>
    <n v="14"/>
    <n v="0"/>
    <n v="3898.35"/>
    <x v="2"/>
    <x v="1"/>
    <s v="R1012"/>
    <s v="Sep"/>
    <n v="1993"/>
    <s v="tier - 2"/>
    <s v="tier - 2"/>
    <s v="R1012"/>
    <s v="14-Sep-1993"/>
    <n v="29"/>
  </r>
  <r>
    <s v="Id1914"/>
    <s v="Id1914"/>
    <n v="1981"/>
    <s v="Aug"/>
    <n v="27"/>
    <n v="1"/>
    <n v="3902.07"/>
    <x v="2"/>
    <x v="1"/>
    <s v="R1013"/>
    <s v="Aug"/>
    <n v="1981"/>
    <s v="tier - 2"/>
    <s v="tier - 2"/>
    <s v="R1013"/>
    <s v="27-Aug-1981"/>
    <n v="41"/>
  </r>
  <r>
    <s v="Id1913"/>
    <s v="Id1913"/>
    <n v="1997"/>
    <s v="Nov"/>
    <n v="24"/>
    <n v="3"/>
    <n v="3906.13"/>
    <x v="0"/>
    <x v="2"/>
    <s v="R1011"/>
    <s v="Nov"/>
    <n v="1997"/>
    <s v="tier - 3"/>
    <s v="tier - 3"/>
    <s v="R1011"/>
    <s v="24-Nov-1997"/>
    <n v="25"/>
  </r>
  <r>
    <s v="Id1912"/>
    <s v="Id1912"/>
    <n v="1985"/>
    <s v="Jul"/>
    <n v="5"/>
    <n v="3"/>
    <n v="3910.44"/>
    <x v="2"/>
    <x v="1"/>
    <s v="R1013"/>
    <s v="Jul"/>
    <n v="1985"/>
    <s v="tier - 2"/>
    <s v="tier - 2"/>
    <s v="R1013"/>
    <s v="5-Jul-1985"/>
    <n v="37"/>
  </r>
  <r>
    <s v="Id1911"/>
    <s v="Id1911"/>
    <n v="2000"/>
    <s v="Jul"/>
    <n v="10"/>
    <n v="2"/>
    <n v="3925.76"/>
    <x v="2"/>
    <x v="1"/>
    <s v="R1024"/>
    <s v="Jul"/>
    <n v="2000"/>
    <s v="tier - 2"/>
    <s v="tier - 2"/>
    <s v="R1024"/>
    <s v="10-Jul-2000"/>
    <n v="22"/>
  </r>
  <r>
    <s v="Id1910"/>
    <s v="Id1910"/>
    <n v="2002"/>
    <s v="Jun"/>
    <n v="15"/>
    <n v="0"/>
    <n v="3931.51"/>
    <x v="2"/>
    <x v="2"/>
    <s v="R1011"/>
    <s v="Jun"/>
    <n v="2002"/>
    <s v="tier - 2"/>
    <s v="tier - 3"/>
    <s v="R1011"/>
    <s v="15-Jun-2002"/>
    <n v="20"/>
  </r>
  <r>
    <s v="Id191"/>
    <s v="Id191"/>
    <n v="1975"/>
    <s v="Jun"/>
    <n v="5"/>
    <n v="1"/>
    <n v="36350.71"/>
    <x v="1"/>
    <x v="1"/>
    <s v="R1011"/>
    <s v="Jun"/>
    <n v="1975"/>
    <s v="tier - 1"/>
    <s v="tier - 2"/>
    <s v="R1011"/>
    <s v="5-Jun-1975"/>
    <n v="48"/>
  </r>
  <r>
    <s v="Id1909"/>
    <s v="Id1909"/>
    <n v="1988"/>
    <s v="Oct"/>
    <n v="24"/>
    <n v="0"/>
    <n v="3935.18"/>
    <x v="0"/>
    <x v="0"/>
    <s v="R1013"/>
    <s v="Oct"/>
    <n v="1988"/>
    <s v="tier - 3"/>
    <s v="tier - 1"/>
    <s v="R1013"/>
    <s v="24-Oct-1988"/>
    <n v="34"/>
  </r>
  <r>
    <s v="Id1908"/>
    <s v="Id1908"/>
    <n v="1993"/>
    <s v="Sep"/>
    <n v="29"/>
    <n v="0"/>
    <n v="3943.6"/>
    <x v="2"/>
    <x v="2"/>
    <s v="R1024"/>
    <s v="Sep"/>
    <n v="1993"/>
    <s v="tier - 2"/>
    <s v="tier - 3"/>
    <s v="R1024"/>
    <s v="29-Sep-1993"/>
    <n v="29"/>
  </r>
  <r>
    <s v="Id1907"/>
    <s v="Id1907"/>
    <n v="1993"/>
    <s v="Nov"/>
    <n v="11"/>
    <n v="1"/>
    <n v="3947.41"/>
    <x v="2"/>
    <x v="1"/>
    <s v="R1013"/>
    <s v="Nov"/>
    <n v="1993"/>
    <s v="tier - 2"/>
    <s v="tier - 2"/>
    <s v="R1013"/>
    <s v="11-Nov-1993"/>
    <n v="29"/>
  </r>
  <r>
    <s v="Id1906"/>
    <s v="Id1906"/>
    <n v="1999"/>
    <s v="Jul"/>
    <n v="10"/>
    <n v="0"/>
    <n v="3955.98"/>
    <x v="2"/>
    <x v="2"/>
    <s v="R1021"/>
    <s v="Jul"/>
    <n v="1999"/>
    <s v="tier - 2"/>
    <s v="tier - 3"/>
    <s v="R1021"/>
    <s v="10-Jul-1999"/>
    <n v="23"/>
  </r>
  <r>
    <s v="Id1905"/>
    <s v="Id1905"/>
    <n v="1995"/>
    <s v="Jul"/>
    <n v="11"/>
    <n v="1"/>
    <n v="3956.07"/>
    <x v="2"/>
    <x v="1"/>
    <s v="R1012"/>
    <s v="Jul"/>
    <n v="1995"/>
    <s v="tier - 2"/>
    <s v="tier - 2"/>
    <s v="R1012"/>
    <s v="11-Jul-1995"/>
    <n v="27"/>
  </r>
  <r>
    <s v="Id1904"/>
    <s v="Id1904"/>
    <n v="1990"/>
    <s v="Jul"/>
    <n v="29"/>
    <n v="0"/>
    <n v="3972.92"/>
    <x v="2"/>
    <x v="2"/>
    <s v="R1013"/>
    <s v="Jul"/>
    <n v="1990"/>
    <s v="tier - 2"/>
    <s v="tier - 3"/>
    <s v="R1013"/>
    <s v="29-Jul-1990"/>
    <n v="32"/>
  </r>
  <r>
    <s v="Id1903"/>
    <s v="Id1903"/>
    <n v="1996"/>
    <s v="Aug"/>
    <n v="17"/>
    <n v="2"/>
    <n v="3981.98"/>
    <x v="2"/>
    <x v="1"/>
    <s v="R1013"/>
    <s v="Aug"/>
    <n v="1996"/>
    <s v="tier - 2"/>
    <s v="tier - 2"/>
    <s v="R1013"/>
    <s v="17-Aug-1996"/>
    <n v="26"/>
  </r>
  <r>
    <s v="Id1902"/>
    <s v="Id1902"/>
    <n v="1996"/>
    <s v="Sep"/>
    <n v="8"/>
    <n v="2"/>
    <n v="3987.93"/>
    <x v="2"/>
    <x v="1"/>
    <s v="R1011"/>
    <s v="Sep"/>
    <n v="1996"/>
    <s v="tier - 2"/>
    <s v="tier - 2"/>
    <s v="R1011"/>
    <s v="8-Sep-1996"/>
    <n v="26"/>
  </r>
  <r>
    <s v="Id1901"/>
    <s v="Id1901"/>
    <n v="1990"/>
    <s v="Nov"/>
    <n v="22"/>
    <n v="0"/>
    <n v="3989.84"/>
    <x v="2"/>
    <x v="1"/>
    <s v="R1011"/>
    <s v="Nov"/>
    <n v="1990"/>
    <s v="tier - 2"/>
    <s v="tier - 2"/>
    <s v="R1011"/>
    <s v="22-Nov-1990"/>
    <n v="32"/>
  </r>
  <r>
    <s v="Id1900"/>
    <s v="Id1900"/>
    <n v="1990"/>
    <s v="Nov"/>
    <n v="1"/>
    <n v="0"/>
    <n v="3994.18"/>
    <x v="2"/>
    <x v="1"/>
    <s v="R1013"/>
    <s v="Nov"/>
    <n v="1990"/>
    <s v="tier - 2"/>
    <s v="tier - 2"/>
    <s v="R1013"/>
    <s v="1-Nov-1990"/>
    <n v="32"/>
  </r>
  <r>
    <s v="Id190"/>
    <s v="Id190"/>
    <n v="2003"/>
    <s v="Dec"/>
    <n v="9"/>
    <n v="2"/>
    <n v="36397.58"/>
    <x v="2"/>
    <x v="2"/>
    <s v="R1011"/>
    <s v="Dec"/>
    <n v="2003"/>
    <s v="tier - 2"/>
    <s v="tier - 3"/>
    <s v="R1011"/>
    <s v="9-Dec-2003"/>
    <n v="19"/>
  </r>
  <r>
    <s v="Id19"/>
    <s v="Id19"/>
    <n v="1964"/>
    <s v="Nov"/>
    <n v="7"/>
    <n v="2"/>
    <n v="47496.49"/>
    <x v="1"/>
    <x v="2"/>
    <s v="R1012"/>
    <s v="Nov"/>
    <n v="1964"/>
    <s v="tier - 1"/>
    <s v="tier - 3"/>
    <s v="R1012"/>
    <s v="7-Nov-1964"/>
    <n v="58"/>
  </r>
  <r>
    <s v="Id1899"/>
    <s v="Id1899"/>
    <n v="1989"/>
    <s v="Jul"/>
    <n v="10"/>
    <n v="3"/>
    <n v="4002.36"/>
    <x v="2"/>
    <x v="0"/>
    <s v="R1013"/>
    <s v="Jul"/>
    <n v="1989"/>
    <s v="tier - 2"/>
    <s v="tier - 1"/>
    <s v="R1013"/>
    <s v="10-Jul-1989"/>
    <n v="33"/>
  </r>
  <r>
    <s v="Id1898"/>
    <s v="Id1898"/>
    <n v="2000"/>
    <s v="Sep"/>
    <n v="13"/>
    <n v="3"/>
    <n v="4005.42"/>
    <x v="2"/>
    <x v="0"/>
    <s v="R1015"/>
    <s v="Sep"/>
    <n v="2000"/>
    <s v="tier - 2"/>
    <s v="tier - 1"/>
    <s v="R1015"/>
    <s v="13-Sep-2000"/>
    <n v="22"/>
  </r>
  <r>
    <s v="Id1897"/>
    <s v="Id1897"/>
    <n v="1992"/>
    <s v="Oct"/>
    <n v="11"/>
    <n v="1"/>
    <n v="4032.24"/>
    <x v="0"/>
    <x v="2"/>
    <s v="R1012"/>
    <s v="Oct"/>
    <n v="1992"/>
    <s v="tier - 3"/>
    <s v="tier - 3"/>
    <s v="R1012"/>
    <s v="11-Oct-1992"/>
    <n v="30"/>
  </r>
  <r>
    <s v="Id1896"/>
    <s v="Id1896"/>
    <n v="1984"/>
    <s v="Jul"/>
    <n v="7"/>
    <n v="3"/>
    <n v="4038.41"/>
    <x v="2"/>
    <x v="0"/>
    <s v="R1013"/>
    <s v="Jul"/>
    <n v="1984"/>
    <s v="tier - 2"/>
    <s v="tier - 1"/>
    <s v="R1013"/>
    <s v="7-Jul-1984"/>
    <n v="38"/>
  </r>
  <r>
    <s v="Id1895"/>
    <s v="Id1895"/>
    <n v="1983"/>
    <s v="Nov"/>
    <n v="10"/>
    <n v="3"/>
    <n v="4039.9"/>
    <x v="2"/>
    <x v="0"/>
    <s v="R1013"/>
    <s v="Nov"/>
    <n v="1983"/>
    <s v="tier - 2"/>
    <s v="tier - 1"/>
    <s v="R1013"/>
    <s v="10-Nov-1983"/>
    <n v="39"/>
  </r>
  <r>
    <s v="Id1894"/>
    <s v="Id1894"/>
    <n v="1993"/>
    <s v="Dec"/>
    <n v="26"/>
    <n v="1"/>
    <n v="4040.56"/>
    <x v="0"/>
    <x v="2"/>
    <s v="R1015"/>
    <s v="Dec"/>
    <n v="1993"/>
    <s v="tier - 3"/>
    <s v="tier - 3"/>
    <s v="R1015"/>
    <s v="26-Dec-1993"/>
    <n v="29"/>
  </r>
  <r>
    <s v="Id1893"/>
    <s v="Id1893"/>
    <n v="1988"/>
    <s v="Nov"/>
    <n v="30"/>
    <n v="3"/>
    <n v="4047.94"/>
    <x v="2"/>
    <x v="0"/>
    <s v="R1013"/>
    <s v="Nov"/>
    <n v="1988"/>
    <s v="tier - 2"/>
    <s v="tier - 1"/>
    <s v="R1013"/>
    <s v="30-Nov-1988"/>
    <n v="34"/>
  </r>
  <r>
    <s v="Id1892"/>
    <s v="Id1892"/>
    <n v="1993"/>
    <s v="Aug"/>
    <n v="13"/>
    <n v="2"/>
    <n v="4058.12"/>
    <x v="2"/>
    <x v="0"/>
    <s v="R1013"/>
    <s v="Aug"/>
    <n v="1993"/>
    <s v="tier - 2"/>
    <s v="tier - 1"/>
    <s v="R1013"/>
    <s v="13-Aug-1993"/>
    <n v="29"/>
  </r>
  <r>
    <s v="Id1891"/>
    <s v="Id1891"/>
    <n v="1995"/>
    <s v="Sep"/>
    <n v="14"/>
    <n v="2"/>
    <n v="4058.71"/>
    <x v="0"/>
    <x v="2"/>
    <s v="R1012"/>
    <s v="Sep"/>
    <n v="1995"/>
    <s v="tier - 3"/>
    <s v="tier - 3"/>
    <s v="R1012"/>
    <s v="14-Sep-1995"/>
    <n v="27"/>
  </r>
  <r>
    <s v="Id1890"/>
    <s v="Id1890"/>
    <n v="1983"/>
    <s v="Sep"/>
    <n v="16"/>
    <n v="3"/>
    <n v="4070.42"/>
    <x v="2"/>
    <x v="0"/>
    <s v="R1013"/>
    <s v="Sep"/>
    <n v="1983"/>
    <s v="tier - 2"/>
    <s v="tier - 1"/>
    <s v="R1013"/>
    <s v="16-Sep-1983"/>
    <n v="39"/>
  </r>
  <r>
    <s v="Id189"/>
    <s v="Id189"/>
    <n v="1962"/>
    <s v="Nov"/>
    <n v="19"/>
    <n v="0"/>
    <n v="36445.550000000003"/>
    <x v="2"/>
    <x v="1"/>
    <s v="R1011"/>
    <s v="Nov"/>
    <n v="1962"/>
    <s v="tier - 2"/>
    <s v="tier - 2"/>
    <s v="R1011"/>
    <s v="19-Nov-1962"/>
    <n v="60"/>
  </r>
  <r>
    <s v="Id1889"/>
    <s v="Id1889"/>
    <n v="2002"/>
    <s v="Oct"/>
    <n v="18"/>
    <n v="0"/>
    <n v="4070.51"/>
    <x v="2"/>
    <x v="0"/>
    <s v="R1012"/>
    <s v="Oct"/>
    <n v="2002"/>
    <s v="tier - 2"/>
    <s v="tier - 1"/>
    <s v="R1012"/>
    <s v="18-Oct-2002"/>
    <n v="20"/>
  </r>
  <r>
    <s v="Id1888"/>
    <s v="Id1888"/>
    <n v="1990"/>
    <s v="Dec"/>
    <n v="1"/>
    <n v="1"/>
    <n v="4074.45"/>
    <x v="0"/>
    <x v="1"/>
    <s v="R1013"/>
    <s v="Dec"/>
    <n v="1990"/>
    <s v="tier - 3"/>
    <s v="tier - 2"/>
    <s v="R1013"/>
    <s v="1-Dec-1990"/>
    <n v="32"/>
  </r>
  <r>
    <s v="Id1887"/>
    <s v="Id1887"/>
    <n v="1990"/>
    <s v="Dec"/>
    <n v="14"/>
    <n v="1"/>
    <n v="4076.5"/>
    <x v="2"/>
    <x v="2"/>
    <s v="R1011"/>
    <s v="Dec"/>
    <n v="1990"/>
    <s v="tier - 2"/>
    <s v="tier - 3"/>
    <s v="R1011"/>
    <s v="14-Dec-1990"/>
    <n v="32"/>
  </r>
  <r>
    <s v="Id1886"/>
    <s v="Id1886"/>
    <n v="1994"/>
    <s v="Aug"/>
    <n v="21"/>
    <n v="1"/>
    <n v="4133.6400000000003"/>
    <x v="2"/>
    <x v="2"/>
    <s v="R1012"/>
    <s v="Aug"/>
    <n v="1994"/>
    <s v="tier - 2"/>
    <s v="tier - 3"/>
    <s v="R1012"/>
    <s v="21-Aug-1994"/>
    <n v="28"/>
  </r>
  <r>
    <s v="Id1885"/>
    <s v="Id1885"/>
    <n v="1991"/>
    <s v="Aug"/>
    <n v="6"/>
    <n v="0"/>
    <n v="4134.08"/>
    <x v="2"/>
    <x v="0"/>
    <s v="R1012"/>
    <s v="Aug"/>
    <n v="1991"/>
    <s v="tier - 2"/>
    <s v="tier - 1"/>
    <s v="R1012"/>
    <s v="6-Aug-1991"/>
    <n v="31"/>
  </r>
  <r>
    <s v="Id1884"/>
    <s v="Id1884"/>
    <n v="1992"/>
    <s v="Jun"/>
    <n v="18"/>
    <n v="0"/>
    <n v="4137.5200000000004"/>
    <x v="2"/>
    <x v="2"/>
    <s v="R1024"/>
    <s v="Jun"/>
    <n v="1992"/>
    <s v="tier - 2"/>
    <s v="tier - 3"/>
    <s v="R1024"/>
    <s v="18-Jun-1992"/>
    <n v="30"/>
  </r>
  <r>
    <s v="Id1883"/>
    <s v="Id1883"/>
    <n v="1992"/>
    <s v="Jun"/>
    <n v="28"/>
    <n v="1"/>
    <n v="4149.74"/>
    <x v="2"/>
    <x v="0"/>
    <s v="R1011"/>
    <s v="Jun"/>
    <n v="1992"/>
    <s v="tier - 2"/>
    <s v="tier - 1"/>
    <s v="R1011"/>
    <s v="28-Jun-1992"/>
    <n v="30"/>
  </r>
  <r>
    <s v="Id1882"/>
    <s v="Id1882"/>
    <n v="1992"/>
    <s v="Aug"/>
    <n v="4"/>
    <n v="1"/>
    <n v="4151.03"/>
    <x v="2"/>
    <x v="1"/>
    <s v="R1013"/>
    <s v="Aug"/>
    <n v="1992"/>
    <s v="tier - 2"/>
    <s v="tier - 2"/>
    <s v="R1013"/>
    <s v="4-Aug-1992"/>
    <n v="30"/>
  </r>
  <r>
    <s v="Id1881"/>
    <s v="Id1881"/>
    <n v="1998"/>
    <s v="Nov"/>
    <n v="26"/>
    <n v="0"/>
    <n v="4154.97"/>
    <x v="2"/>
    <x v="0"/>
    <s v="R1012"/>
    <s v="Nov"/>
    <n v="1998"/>
    <s v="tier - 2"/>
    <s v="tier - 1"/>
    <s v="R1012"/>
    <s v="26-Nov-1998"/>
    <n v="24"/>
  </r>
  <r>
    <s v="Id1880"/>
    <s v="Id1880"/>
    <n v="1984"/>
    <s v="Sep"/>
    <n v="16"/>
    <n v="3"/>
    <n v="4163.21"/>
    <x v="2"/>
    <x v="1"/>
    <s v="R1012"/>
    <s v="Sep"/>
    <n v="1984"/>
    <s v="tier - 2"/>
    <s v="tier - 2"/>
    <s v="R1012"/>
    <s v="16-Sep-1984"/>
    <n v="38"/>
  </r>
  <r>
    <s v="Id188"/>
    <s v="Id188"/>
    <n v="1973"/>
    <s v="Aug"/>
    <n v="9"/>
    <n v="0"/>
    <n v="36541.550000000003"/>
    <x v="2"/>
    <x v="2"/>
    <s v="R1011"/>
    <s v="Aug"/>
    <n v="1973"/>
    <s v="tier - 2"/>
    <s v="tier - 3"/>
    <s v="R1011"/>
    <s v="9-Aug-1973"/>
    <n v="49"/>
  </r>
  <r>
    <s v="Id1879"/>
    <s v="Id1879"/>
    <n v="1989"/>
    <s v="Jun"/>
    <n v="25"/>
    <n v="0"/>
    <n v="4185.1000000000004"/>
    <x v="2"/>
    <x v="2"/>
    <s v="R1013"/>
    <s v="Jun"/>
    <n v="1989"/>
    <s v="tier - 2"/>
    <s v="tier - 3"/>
    <s v="R1013"/>
    <s v="25-Jun-1989"/>
    <n v="33"/>
  </r>
  <r>
    <s v="Id1878"/>
    <s v="Id1878"/>
    <n v="1995"/>
    <s v="Oct"/>
    <n v="3"/>
    <n v="0"/>
    <n v="4188.7299999999996"/>
    <x v="2"/>
    <x v="1"/>
    <s v="R1025"/>
    <s v="Oct"/>
    <n v="1995"/>
    <s v="tier - 2"/>
    <s v="tier - 2"/>
    <s v="R1025"/>
    <s v="3-Oct-1995"/>
    <n v="27"/>
  </r>
  <r>
    <s v="Id1877"/>
    <s v="Id1877"/>
    <n v="1997"/>
    <s v="Sep"/>
    <n v="6"/>
    <n v="2"/>
    <n v="4189.1099999999997"/>
    <x v="2"/>
    <x v="1"/>
    <s v="R1012"/>
    <s v="Sep"/>
    <n v="1997"/>
    <s v="tier - 2"/>
    <s v="tier - 2"/>
    <s v="R1012"/>
    <s v="6-Sep-1997"/>
    <n v="25"/>
  </r>
  <r>
    <s v="Id1876"/>
    <s v="Id1876"/>
    <n v="1998"/>
    <s v="Dec"/>
    <n v="14"/>
    <n v="3"/>
    <n v="4234.93"/>
    <x v="2"/>
    <x v="0"/>
    <s v="R1011"/>
    <s v="Dec"/>
    <n v="1998"/>
    <s v="tier - 2"/>
    <s v="tier - 1"/>
    <s v="R1011"/>
    <s v="14-Dec-1998"/>
    <n v="24"/>
  </r>
  <r>
    <s v="Id1875"/>
    <s v="Id1875"/>
    <n v="1992"/>
    <s v="Jun"/>
    <n v="27"/>
    <n v="1"/>
    <n v="4237.13"/>
    <x v="0"/>
    <x v="0"/>
    <s v="R1016"/>
    <s v="Jun"/>
    <n v="1992"/>
    <s v="tier - 3"/>
    <s v="tier - 1"/>
    <s v="R1016"/>
    <s v="27-Jun-1992"/>
    <n v="30"/>
  </r>
  <r>
    <s v="Id1874"/>
    <s v="Id1874"/>
    <n v="1991"/>
    <s v="Nov"/>
    <n v="3"/>
    <n v="1"/>
    <n v="4239.8900000000003"/>
    <x v="2"/>
    <x v="1"/>
    <s v="R1012"/>
    <s v="Nov"/>
    <n v="1991"/>
    <s v="tier - 2"/>
    <s v="tier - 2"/>
    <s v="R1012"/>
    <s v="3-Nov-1991"/>
    <n v="31"/>
  </r>
  <r>
    <s v="Id1873"/>
    <s v="Id1873"/>
    <n v="1991"/>
    <s v="Dec"/>
    <n v="1"/>
    <n v="1"/>
    <n v="4243.59"/>
    <x v="0"/>
    <x v="0"/>
    <s v="R1012"/>
    <s v="Dec"/>
    <n v="1991"/>
    <s v="tier - 3"/>
    <s v="tier - 1"/>
    <s v="R1012"/>
    <s v="1-Dec-1991"/>
    <n v="31"/>
  </r>
  <r>
    <s v="Id1872"/>
    <s v="Id1872"/>
    <n v="1982"/>
    <s v="Jun"/>
    <n v="16"/>
    <n v="3"/>
    <n v="4250.24"/>
    <x v="2"/>
    <x v="2"/>
    <s v="R1013"/>
    <s v="Jun"/>
    <n v="1982"/>
    <s v="tier - 2"/>
    <s v="tier - 3"/>
    <s v="R1013"/>
    <s v="16-Jun-1982"/>
    <n v="40"/>
  </r>
  <r>
    <s v="Id1871"/>
    <s v="Id1871"/>
    <n v="1995"/>
    <s v="Oct"/>
    <n v="14"/>
    <n v="3"/>
    <n v="4260.74"/>
    <x v="0"/>
    <x v="1"/>
    <s v="R1011"/>
    <s v="Oct"/>
    <n v="1995"/>
    <s v="tier - 3"/>
    <s v="tier - 2"/>
    <s v="R1011"/>
    <s v="14-Oct-1995"/>
    <n v="27"/>
  </r>
  <r>
    <s v="Id1870"/>
    <s v="Id1870"/>
    <n v="1983"/>
    <s v="Nov"/>
    <n v="20"/>
    <n v="3"/>
    <n v="4265.01"/>
    <x v="2"/>
    <x v="0"/>
    <s v="R1012"/>
    <s v="Nov"/>
    <n v="1983"/>
    <s v="tier - 2"/>
    <s v="tier - 1"/>
    <s v="R1012"/>
    <s v="20-Nov-1983"/>
    <n v="39"/>
  </r>
  <r>
    <s v="Id187"/>
    <s v="Id187"/>
    <n v="1992"/>
    <s v="Oct"/>
    <n v="9"/>
    <n v="0"/>
    <n v="36572.800000000003"/>
    <x v="1"/>
    <x v="1"/>
    <s v="R1011"/>
    <s v="Oct"/>
    <n v="1992"/>
    <s v="tier - 1"/>
    <s v="tier - 2"/>
    <s v="R1011"/>
    <s v="9-Oct-1992"/>
    <n v="30"/>
  </r>
  <r>
    <s v="Id1869"/>
    <s v="Id1869"/>
    <n v="1992"/>
    <s v="Jun"/>
    <n v="18"/>
    <n v="2"/>
    <n v="4266.17"/>
    <x v="0"/>
    <x v="1"/>
    <s v="R1013"/>
    <s v="Jun"/>
    <n v="1992"/>
    <s v="tier - 3"/>
    <s v="tier - 2"/>
    <s v="R1013"/>
    <s v="18-Jun-1992"/>
    <n v="30"/>
  </r>
  <r>
    <s v="Id1868"/>
    <s v="Id1868"/>
    <n v="2003"/>
    <s v="Jun"/>
    <n v="8"/>
    <n v="0"/>
    <n v="4278.55"/>
    <x v="2"/>
    <x v="0"/>
    <s v="R1021"/>
    <s v="Jun"/>
    <n v="2003"/>
    <s v="tier - 2"/>
    <s v="tier - 1"/>
    <s v="R1021"/>
    <s v="8-Jun-2003"/>
    <n v="20"/>
  </r>
  <r>
    <s v="Id1867"/>
    <s v="Id1867"/>
    <n v="2000"/>
    <s v="Nov"/>
    <n v="25"/>
    <n v="3"/>
    <n v="4296.2700000000004"/>
    <x v="2"/>
    <x v="2"/>
    <s v="R1012"/>
    <s v="Nov"/>
    <n v="2000"/>
    <s v="tier - 2"/>
    <s v="tier - 3"/>
    <s v="R1012"/>
    <s v="25-Nov-2000"/>
    <n v="22"/>
  </r>
  <r>
    <s v="Id1866"/>
    <s v="Id1866"/>
    <n v="1988"/>
    <s v="Dec"/>
    <n v="19"/>
    <n v="0"/>
    <n v="4320.41"/>
    <x v="2"/>
    <x v="0"/>
    <s v="R1012"/>
    <s v="Dec"/>
    <n v="1988"/>
    <s v="tier - 2"/>
    <s v="tier - 1"/>
    <s v="R1012"/>
    <s v="19-Dec-1988"/>
    <n v="34"/>
  </r>
  <r>
    <s v="Id1865"/>
    <s v="Id1865"/>
    <n v="1994"/>
    <s v="Nov"/>
    <n v="2"/>
    <n v="1"/>
    <n v="4337.74"/>
    <x v="2"/>
    <x v="0"/>
    <s v="R1024"/>
    <s v="Nov"/>
    <n v="1994"/>
    <s v="tier - 2"/>
    <s v="tier - 1"/>
    <s v="R1024"/>
    <s v="2-Nov-1994"/>
    <n v="28"/>
  </r>
  <r>
    <s v="Id1864"/>
    <s v="Id1864"/>
    <n v="1994"/>
    <s v="Oct"/>
    <n v="26"/>
    <n v="2"/>
    <n v="4340.4399999999996"/>
    <x v="2"/>
    <x v="0"/>
    <s v="R1013"/>
    <s v="Oct"/>
    <n v="1994"/>
    <s v="tier - 2"/>
    <s v="tier - 1"/>
    <s v="R1013"/>
    <s v="26-Oct-1994"/>
    <n v="28"/>
  </r>
  <r>
    <s v="Id1863"/>
    <s v="Id1863"/>
    <n v="1991"/>
    <s v="Jun"/>
    <n v="1"/>
    <n v="0"/>
    <n v="4347.0200000000004"/>
    <x v="2"/>
    <x v="0"/>
    <s v="R1024"/>
    <s v="Jun"/>
    <n v="1991"/>
    <s v="tier - 2"/>
    <s v="tier - 1"/>
    <s v="R1024"/>
    <s v="1-Jun-1991"/>
    <n v="32"/>
  </r>
  <r>
    <s v="Id1862"/>
    <s v="Id1862"/>
    <n v="1994"/>
    <s v="Nov"/>
    <n v="1"/>
    <n v="2"/>
    <n v="4349.46"/>
    <x v="2"/>
    <x v="1"/>
    <s v="R1013"/>
    <s v="Nov"/>
    <n v="1994"/>
    <s v="tier - 2"/>
    <s v="tier - 2"/>
    <s v="R1013"/>
    <s v="1-Nov-1994"/>
    <n v="28"/>
  </r>
  <r>
    <s v="Id1861"/>
    <s v="Id1861"/>
    <n v="1991"/>
    <s v="Sep"/>
    <n v="13"/>
    <n v="1"/>
    <n v="4350.51"/>
    <x v="2"/>
    <x v="1"/>
    <s v="R1013"/>
    <s v="Sep"/>
    <n v="1991"/>
    <s v="tier - 2"/>
    <s v="tier - 2"/>
    <s v="R1013"/>
    <s v="13-Sep-1991"/>
    <n v="31"/>
  </r>
  <r>
    <s v="Id1860"/>
    <s v="Id1860"/>
    <n v="1990"/>
    <s v="Aug"/>
    <n v="28"/>
    <n v="0"/>
    <n v="4357.04"/>
    <x v="2"/>
    <x v="2"/>
    <s v="R1012"/>
    <s v="Aug"/>
    <n v="1990"/>
    <s v="tier - 2"/>
    <s v="tier - 3"/>
    <s v="R1012"/>
    <s v="28-Aug-1990"/>
    <n v="32"/>
  </r>
  <r>
    <s v="Id186"/>
    <s v="Id186"/>
    <n v="1961"/>
    <s v="Jul"/>
    <n v="29"/>
    <n v="4"/>
    <n v="36580.28"/>
    <x v="2"/>
    <x v="1"/>
    <s v="R1013"/>
    <s v="Jul"/>
    <n v="1961"/>
    <s v="tier - 2"/>
    <s v="tier - 2"/>
    <s v="R1013"/>
    <s v="29-Jul-1961"/>
    <n v="61"/>
  </r>
  <r>
    <s v="Id1859"/>
    <s v="Id1859"/>
    <n v="1997"/>
    <s v="Nov"/>
    <n v="29"/>
    <n v="3"/>
    <n v="4391.6499999999996"/>
    <x v="2"/>
    <x v="1"/>
    <s v="R1011"/>
    <s v="Nov"/>
    <n v="1997"/>
    <s v="tier - 2"/>
    <s v="tier - 2"/>
    <s v="R1011"/>
    <s v="29-Nov-1997"/>
    <n v="25"/>
  </r>
  <r>
    <s v="Id1858"/>
    <s v="Id1858"/>
    <n v="1982"/>
    <s v="Jun"/>
    <n v="29"/>
    <n v="3"/>
    <n v="4392.7"/>
    <x v="2"/>
    <x v="1"/>
    <s v="R1013"/>
    <s v="Jun"/>
    <n v="1982"/>
    <s v="tier - 2"/>
    <s v="tier - 2"/>
    <s v="R1013"/>
    <s v="29-Jun-1982"/>
    <n v="40"/>
  </r>
  <r>
    <s v="Id1857"/>
    <s v="Id1857"/>
    <n v="1988"/>
    <s v="Jul"/>
    <n v="18"/>
    <n v="3"/>
    <n v="4397.3100000000004"/>
    <x v="2"/>
    <x v="1"/>
    <s v="R1013"/>
    <s v="Jul"/>
    <n v="1988"/>
    <s v="tier - 2"/>
    <s v="tier - 2"/>
    <s v="R1013"/>
    <s v="18-Jul-1988"/>
    <n v="34"/>
  </r>
  <r>
    <s v="Id1856"/>
    <s v="Id1856"/>
    <n v="1986"/>
    <s v="Aug"/>
    <n v="11"/>
    <n v="0"/>
    <n v="4399.7299999999996"/>
    <x v="0"/>
    <x v="1"/>
    <s v="R1013"/>
    <s v="Aug"/>
    <n v="1986"/>
    <s v="tier - 3"/>
    <s v="tier - 2"/>
    <s v="R1013"/>
    <s v="11-Aug-1986"/>
    <n v="36"/>
  </r>
  <r>
    <s v="Id1855"/>
    <s v="Id1855"/>
    <n v="1986"/>
    <s v="Jul"/>
    <n v="13"/>
    <n v="0"/>
    <n v="4402.2299999999996"/>
    <x v="2"/>
    <x v="1"/>
    <s v="R1011"/>
    <s v="Jul"/>
    <n v="1986"/>
    <s v="tier - 2"/>
    <s v="tier - 2"/>
    <s v="R1011"/>
    <s v="13-Jul-1986"/>
    <n v="36"/>
  </r>
  <r>
    <s v="Id1854"/>
    <s v="Id1854"/>
    <n v="1988"/>
    <s v="Sep"/>
    <n v="16"/>
    <n v="0"/>
    <n v="4415.16"/>
    <x v="2"/>
    <x v="0"/>
    <s v="R1013"/>
    <s v="Sep"/>
    <n v="1988"/>
    <s v="tier - 2"/>
    <s v="tier - 1"/>
    <s v="R1013"/>
    <s v="16-Sep-1988"/>
    <n v="34"/>
  </r>
  <r>
    <s v="Id1853"/>
    <s v="Id1853"/>
    <n v="1992"/>
    <s v="Aug"/>
    <n v="15"/>
    <n v="0"/>
    <n v="4420.95"/>
    <x v="2"/>
    <x v="2"/>
    <s v="R1020"/>
    <s v="Aug"/>
    <n v="1992"/>
    <s v="tier - 2"/>
    <s v="tier - 3"/>
    <s v="R1020"/>
    <s v="15-Aug-1992"/>
    <n v="30"/>
  </r>
  <r>
    <s v="Id1852"/>
    <s v="Id1852"/>
    <n v="1994"/>
    <s v="Dec"/>
    <n v="29"/>
    <n v="2"/>
    <n v="4428.8900000000003"/>
    <x v="0"/>
    <x v="0"/>
    <s v="R1017"/>
    <s v="Dec"/>
    <n v="1994"/>
    <s v="tier - 3"/>
    <s v="tier - 1"/>
    <s v="R1017"/>
    <s v="29-Dec-1994"/>
    <n v="28"/>
  </r>
  <r>
    <s v="Id1851"/>
    <s v="Id1851"/>
    <n v="1993"/>
    <s v="Sep"/>
    <n v="4"/>
    <n v="2"/>
    <n v="4433.3900000000003"/>
    <x v="2"/>
    <x v="2"/>
    <s v="R1012"/>
    <s v="Sep"/>
    <n v="1993"/>
    <s v="tier - 2"/>
    <s v="tier - 3"/>
    <s v="R1012"/>
    <s v="4-Sep-1993"/>
    <n v="29"/>
  </r>
  <r>
    <s v="Id1850"/>
    <s v="Id1850"/>
    <n v="1993"/>
    <s v="Dec"/>
    <n v="23"/>
    <n v="2"/>
    <n v="4433.92"/>
    <x v="2"/>
    <x v="1"/>
    <s v="R1012"/>
    <s v="Dec"/>
    <n v="1993"/>
    <s v="tier - 2"/>
    <s v="tier - 2"/>
    <s v="R1012"/>
    <s v="23-Dec-1993"/>
    <n v="29"/>
  </r>
  <r>
    <s v="Id185"/>
    <s v="Id185"/>
    <n v="1970"/>
    <s v="Jul"/>
    <n v="14"/>
    <n v="0"/>
    <n v="36786.370000000003"/>
    <x v="1"/>
    <x v="0"/>
    <s v="R1011"/>
    <s v="Jul"/>
    <n v="1970"/>
    <s v="tier - 1"/>
    <s v="tier - 1"/>
    <s v="R1011"/>
    <s v="14-Jul-1970"/>
    <n v="52"/>
  </r>
  <r>
    <s v="Id1849"/>
    <s v="Id1849"/>
    <n v="1994"/>
    <s v="Oct"/>
    <n v="8"/>
    <n v="2"/>
    <n v="4435.09"/>
    <x v="0"/>
    <x v="1"/>
    <s v="R1016"/>
    <s v="Oct"/>
    <n v="1994"/>
    <s v="tier - 3"/>
    <s v="tier - 2"/>
    <s v="R1016"/>
    <s v="8-Oct-1994"/>
    <n v="28"/>
  </r>
  <r>
    <s v="Id1848"/>
    <s v="Id1848"/>
    <n v="1994"/>
    <s v="Oct"/>
    <n v="24"/>
    <n v="2"/>
    <n v="4438.26"/>
    <x v="2"/>
    <x v="2"/>
    <s v="R1017"/>
    <s v="Oct"/>
    <n v="1994"/>
    <s v="tier - 2"/>
    <s v="tier - 3"/>
    <s v="R1017"/>
    <s v="24-Oct-1994"/>
    <n v="28"/>
  </r>
  <r>
    <s v="Id1847"/>
    <s v="Id1847"/>
    <n v="1991"/>
    <s v="Sep"/>
    <n v="3"/>
    <n v="1"/>
    <n v="4441.21"/>
    <x v="1"/>
    <x v="1"/>
    <s v="R1014"/>
    <s v="Sep"/>
    <n v="1991"/>
    <s v="tier - 1"/>
    <s v="tier - 2"/>
    <s v="R1014"/>
    <s v="3-Sep-1991"/>
    <n v="31"/>
  </r>
  <r>
    <s v="Id1846"/>
    <s v="Id1846"/>
    <n v="1994"/>
    <s v="Jun"/>
    <n v="28"/>
    <n v="3"/>
    <n v="4449.46"/>
    <x v="1"/>
    <x v="1"/>
    <s v="R1013"/>
    <s v="Jun"/>
    <n v="1994"/>
    <s v="tier - 1"/>
    <s v="tier - 2"/>
    <s v="R1013"/>
    <s v="28-Jun-1994"/>
    <n v="28"/>
  </r>
  <r>
    <s v="Id1845"/>
    <s v="Id1845"/>
    <n v="1990"/>
    <s v="Aug"/>
    <n v="8"/>
    <n v="1"/>
    <n v="4454.3999999999996"/>
    <x v="2"/>
    <x v="2"/>
    <s v="R1012"/>
    <s v="Aug"/>
    <n v="1990"/>
    <s v="tier - 2"/>
    <s v="tier - 3"/>
    <s v="R1012"/>
    <s v="8-Aug-1990"/>
    <n v="32"/>
  </r>
  <r>
    <s v="Id1844"/>
    <s v="Id1844"/>
    <n v="1990"/>
    <s v="Jul"/>
    <n v="15"/>
    <n v="1"/>
    <n v="4462.72"/>
    <x v="2"/>
    <x v="2"/>
    <s v="R1012"/>
    <s v="Jul"/>
    <n v="1990"/>
    <s v="tier - 2"/>
    <s v="tier - 3"/>
    <s v="R1012"/>
    <s v="15-Jul-1990"/>
    <n v="32"/>
  </r>
  <r>
    <s v="Id1843"/>
    <s v="Id1843"/>
    <n v="1991"/>
    <s v="Jul"/>
    <n v="4"/>
    <n v="2"/>
    <n v="4463.21"/>
    <x v="0"/>
    <x v="2"/>
    <s v="R1013"/>
    <s v="Jul"/>
    <n v="1991"/>
    <s v="tier - 3"/>
    <s v="tier - 3"/>
    <s v="R1013"/>
    <s v="4-Jul-1991"/>
    <n v="31"/>
  </r>
  <r>
    <s v="Id1842"/>
    <s v="Id1842"/>
    <n v="1999"/>
    <s v="Nov"/>
    <n v="20"/>
    <n v="3"/>
    <n v="4466.62"/>
    <x v="2"/>
    <x v="1"/>
    <s v="R1012"/>
    <s v="Nov"/>
    <n v="1999"/>
    <s v="tier - 2"/>
    <s v="tier - 2"/>
    <s v="R1012"/>
    <s v="20-Nov-1999"/>
    <n v="23"/>
  </r>
  <r>
    <s v="Id1841"/>
    <s v="Id1841"/>
    <n v="2004"/>
    <s v="Jul"/>
    <n v="18"/>
    <n v="0"/>
    <n v="4468.25"/>
    <x v="2"/>
    <x v="1"/>
    <s v="R1012"/>
    <s v="Jul"/>
    <n v="2004"/>
    <s v="tier - 2"/>
    <s v="tier - 2"/>
    <s v="R1012"/>
    <s v="18-Jul-2004"/>
    <n v="18"/>
  </r>
  <r>
    <s v="Id1840"/>
    <s v="Id1840"/>
    <n v="1992"/>
    <s v="Jul"/>
    <n v="12"/>
    <n v="0"/>
    <n v="4488.58"/>
    <x v="2"/>
    <x v="2"/>
    <s v="R1012"/>
    <s v="Jul"/>
    <n v="1992"/>
    <s v="tier - 2"/>
    <s v="tier - 3"/>
    <s v="R1012"/>
    <s v="12-Jul-1992"/>
    <n v="30"/>
  </r>
  <r>
    <s v="Id184"/>
    <s v="Id184"/>
    <n v="1965"/>
    <s v="Dec"/>
    <n v="28"/>
    <n v="0"/>
    <n v="36795.29"/>
    <x v="2"/>
    <x v="0"/>
    <s v="R1011"/>
    <s v="Dec"/>
    <n v="1965"/>
    <s v="tier - 2"/>
    <s v="tier - 1"/>
    <s v="R1011"/>
    <s v="28-Dec-1965"/>
    <n v="57"/>
  </r>
  <r>
    <s v="Id1839"/>
    <s v="Id1839"/>
    <n v="1988"/>
    <s v="Jun"/>
    <n v="26"/>
    <n v="0"/>
    <n v="4500.34"/>
    <x v="2"/>
    <x v="0"/>
    <s v="R1017"/>
    <s v="Jun"/>
    <n v="1988"/>
    <s v="tier - 2"/>
    <s v="tier - 1"/>
    <s v="R1017"/>
    <s v="26-Jun-1988"/>
    <n v="34"/>
  </r>
  <r>
    <s v="Id1838"/>
    <s v="Id1838"/>
    <n v="1997"/>
    <s v="Oct"/>
    <n v="13"/>
    <n v="4"/>
    <n v="4504.66"/>
    <x v="1"/>
    <x v="1"/>
    <s v="R1013"/>
    <s v="Oct"/>
    <n v="1997"/>
    <s v="tier - 1"/>
    <s v="tier - 2"/>
    <s v="R1013"/>
    <s v="13-Oct-1997"/>
    <n v="25"/>
  </r>
  <r>
    <s v="Id1837"/>
    <s v="Id1837"/>
    <n v="1982"/>
    <s v="Sep"/>
    <n v="27"/>
    <n v="3"/>
    <n v="4511.41"/>
    <x v="2"/>
    <x v="2"/>
    <s v="R1013"/>
    <s v="Sep"/>
    <n v="1982"/>
    <s v="tier - 2"/>
    <s v="tier - 3"/>
    <s v="R1013"/>
    <s v="27-Sep-1982"/>
    <n v="40"/>
  </r>
  <r>
    <s v="Id1836"/>
    <s v="Id1836"/>
    <n v="1980"/>
    <s v="Jun"/>
    <n v="16"/>
    <n v="2"/>
    <n v="4515.71"/>
    <x v="2"/>
    <x v="2"/>
    <s v="R1013"/>
    <s v="Jun"/>
    <n v="1980"/>
    <s v="tier - 2"/>
    <s v="tier - 3"/>
    <s v="R1013"/>
    <s v="16-Jun-1980"/>
    <n v="42"/>
  </r>
  <r>
    <s v="Id1835"/>
    <s v="Id1835"/>
    <n v="2003"/>
    <s v="Oct"/>
    <n v="2"/>
    <n v="0"/>
    <n v="4518.3999999999996"/>
    <x v="2"/>
    <x v="2"/>
    <s v="R1026"/>
    <s v="Oct"/>
    <n v="2003"/>
    <s v="tier - 2"/>
    <s v="tier - 3"/>
    <s v="R1026"/>
    <s v="2-Oct-2003"/>
    <n v="19"/>
  </r>
  <r>
    <s v="Id1834"/>
    <s v="Id1834"/>
    <n v="1987"/>
    <s v="Dec"/>
    <n v="5"/>
    <n v="3"/>
    <n v="4518.7700000000004"/>
    <x v="2"/>
    <x v="2"/>
    <s v="R1012"/>
    <s v="Dec"/>
    <n v="1987"/>
    <s v="tier - 2"/>
    <s v="tier - 3"/>
    <s v="R1012"/>
    <s v="5-Dec-1987"/>
    <n v="35"/>
  </r>
  <r>
    <s v="Id1833"/>
    <s v="Id1833"/>
    <n v="1988"/>
    <s v="Dec"/>
    <n v="21"/>
    <n v="0"/>
    <n v="4518.83"/>
    <x v="2"/>
    <x v="1"/>
    <s v="R1017"/>
    <s v="Dec"/>
    <n v="1988"/>
    <s v="tier - 2"/>
    <s v="tier - 2"/>
    <s v="R1017"/>
    <s v="21-Dec-1988"/>
    <n v="34"/>
  </r>
  <r>
    <s v="Id1832"/>
    <s v="Id1832"/>
    <n v="1992"/>
    <s v="Aug"/>
    <n v="13"/>
    <n v="1"/>
    <n v="4527.18"/>
    <x v="2"/>
    <x v="1"/>
    <s v="R1012"/>
    <s v="Aug"/>
    <n v="1992"/>
    <s v="tier - 2"/>
    <s v="tier - 2"/>
    <s v="R1012"/>
    <s v="13-Aug-1992"/>
    <n v="30"/>
  </r>
  <r>
    <s v="Id1831"/>
    <s v="Id1831"/>
    <n v="1993"/>
    <s v="Jun"/>
    <n v="29"/>
    <n v="2"/>
    <n v="4529.4799999999996"/>
    <x v="2"/>
    <x v="0"/>
    <s v="R1011"/>
    <s v="Jun"/>
    <n v="1993"/>
    <s v="tier - 2"/>
    <s v="tier - 1"/>
    <s v="R1011"/>
    <s v="29-Jun-1993"/>
    <n v="29"/>
  </r>
  <r>
    <s v="Id1830"/>
    <s v="Id1830"/>
    <n v="1988"/>
    <s v="Jun"/>
    <n v="13"/>
    <n v="1"/>
    <n v="4536.26"/>
    <x v="2"/>
    <x v="1"/>
    <s v="R1011"/>
    <s v="Jun"/>
    <n v="1988"/>
    <s v="tier - 2"/>
    <s v="tier - 2"/>
    <s v="R1011"/>
    <s v="13-Jun-1988"/>
    <n v="34"/>
  </r>
  <r>
    <s v="Id183"/>
    <s v="Id183"/>
    <n v="1992"/>
    <s v="Jul"/>
    <n v="4"/>
    <n v="0"/>
    <n v="36837.47"/>
    <x v="2"/>
    <x v="2"/>
    <s v="R1011"/>
    <s v="Jul"/>
    <n v="1992"/>
    <s v="tier - 2"/>
    <s v="tier - 3"/>
    <s v="R1011"/>
    <s v="4-Jul-1992"/>
    <n v="30"/>
  </r>
  <r>
    <s v="Id1829"/>
    <s v="Id1829"/>
    <n v="1990"/>
    <s v="Nov"/>
    <n v="17"/>
    <n v="0"/>
    <n v="4544.2299999999996"/>
    <x v="2"/>
    <x v="0"/>
    <s v="R1024"/>
    <s v="Nov"/>
    <n v="1990"/>
    <s v="tier - 2"/>
    <s v="tier - 1"/>
    <s v="R1024"/>
    <s v="17-Nov-1990"/>
    <n v="32"/>
  </r>
  <r>
    <s v="Id1828"/>
    <s v="Id1828"/>
    <n v="2004"/>
    <s v="Dec"/>
    <n v="22"/>
    <n v="4"/>
    <n v="4561.1899999999996"/>
    <x v="2"/>
    <x v="1"/>
    <s v="R1024"/>
    <s v="Dec"/>
    <n v="2004"/>
    <s v="tier - 2"/>
    <s v="tier - 2"/>
    <s v="R1024"/>
    <s v="22-Dec-2004"/>
    <n v="18"/>
  </r>
  <r>
    <s v="Id1827"/>
    <s v="Id1827"/>
    <n v="1990"/>
    <s v="Sep"/>
    <n v="20"/>
    <n v="1"/>
    <n v="4562.84"/>
    <x v="2"/>
    <x v="1"/>
    <s v="R1013"/>
    <s v="Sep"/>
    <n v="1990"/>
    <s v="tier - 2"/>
    <s v="tier - 2"/>
    <s v="R1013"/>
    <s v="20-Sep-1990"/>
    <n v="32"/>
  </r>
  <r>
    <s v="Id1826"/>
    <s v="Id1826"/>
    <n v="1996"/>
    <s v="Dec"/>
    <n v="25"/>
    <n v="2"/>
    <n v="4564.1899999999996"/>
    <x v="2"/>
    <x v="1"/>
    <s v="R1024"/>
    <s v="Dec"/>
    <n v="1996"/>
    <s v="tier - 2"/>
    <s v="tier - 2"/>
    <s v="R1024"/>
    <s v="25-Dec-1996"/>
    <n v="26"/>
  </r>
  <r>
    <s v="Id1825"/>
    <s v="Id1825"/>
    <n v="1989"/>
    <s v="Sep"/>
    <n v="18"/>
    <n v="0"/>
    <n v="4571.41"/>
    <x v="2"/>
    <x v="1"/>
    <s v="R1012"/>
    <s v="Sep"/>
    <n v="1989"/>
    <s v="tier - 2"/>
    <s v="tier - 2"/>
    <s v="R1012"/>
    <s v="18-Sep-1989"/>
    <n v="33"/>
  </r>
  <r>
    <s v="Id1824"/>
    <s v="Id1824"/>
    <n v="2000"/>
    <s v="Jul"/>
    <n v="2"/>
    <n v="0"/>
    <n v="4608.03"/>
    <x v="2"/>
    <x v="2"/>
    <s v="R1011"/>
    <s v="Jul"/>
    <n v="2000"/>
    <s v="tier - 2"/>
    <s v="tier - 3"/>
    <s v="R1011"/>
    <s v="2-Jul-2000"/>
    <n v="22"/>
  </r>
  <r>
    <s v="Id1823"/>
    <s v="Id1823"/>
    <n v="1998"/>
    <s v="Jun"/>
    <n v="29"/>
    <n v="3"/>
    <n v="4618.08"/>
    <x v="2"/>
    <x v="0"/>
    <s v="R1012"/>
    <s v="Jun"/>
    <n v="1998"/>
    <s v="tier - 2"/>
    <s v="tier - 1"/>
    <s v="R1012"/>
    <s v="29-Jun-1998"/>
    <n v="24"/>
  </r>
  <r>
    <s v="Id1822"/>
    <s v="Id1822"/>
    <n v="1985"/>
    <s v="Jun"/>
    <n v="22"/>
    <n v="0"/>
    <n v="4646.76"/>
    <x v="1"/>
    <x v="0"/>
    <s v="R1011"/>
    <s v="Jun"/>
    <n v="1985"/>
    <s v="tier - 1"/>
    <s v="tier - 1"/>
    <s v="R1011"/>
    <s v="22-Jun-1985"/>
    <n v="37"/>
  </r>
  <r>
    <s v="Id1821"/>
    <s v="Id1821"/>
    <n v="1996"/>
    <s v="Oct"/>
    <n v="25"/>
    <n v="3"/>
    <n v="4661.29"/>
    <x v="2"/>
    <x v="0"/>
    <s v="R1017"/>
    <s v="Oct"/>
    <n v="1996"/>
    <s v="tier - 2"/>
    <s v="tier - 1"/>
    <s v="R1017"/>
    <s v="25-Oct-1996"/>
    <n v="26"/>
  </r>
  <r>
    <s v="Id1820"/>
    <s v="Id1820"/>
    <n v="1990"/>
    <s v="Aug"/>
    <n v="5"/>
    <n v="1"/>
    <n v="4667.6099999999997"/>
    <x v="0"/>
    <x v="2"/>
    <s v="R1016"/>
    <s v="Aug"/>
    <n v="1990"/>
    <s v="tier - 3"/>
    <s v="tier - 3"/>
    <s v="R1016"/>
    <s v="5-Aug-1990"/>
    <n v="32"/>
  </r>
  <r>
    <s v="Id182"/>
    <s v="Id182"/>
    <n v="1972"/>
    <s v="Dec"/>
    <n v="5"/>
    <n v="0"/>
    <n v="36889.99"/>
    <x v="1"/>
    <x v="2"/>
    <s v="R1011"/>
    <s v="Dec"/>
    <n v="1972"/>
    <s v="tier - 1"/>
    <s v="tier - 3"/>
    <s v="R1011"/>
    <s v="5-Dec-1972"/>
    <n v="50"/>
  </r>
  <r>
    <s v="Id1819"/>
    <s v="Id1819"/>
    <n v="1990"/>
    <s v="Sep"/>
    <n v="26"/>
    <n v="2"/>
    <n v="4670.6400000000003"/>
    <x v="2"/>
    <x v="1"/>
    <s v="R1011"/>
    <s v="Sep"/>
    <n v="1990"/>
    <s v="tier - 2"/>
    <s v="tier - 2"/>
    <s v="R1011"/>
    <s v="26-Sep-1990"/>
    <n v="32"/>
  </r>
  <r>
    <s v="Id1818"/>
    <s v="Id1818"/>
    <n v="1990"/>
    <s v="Jul"/>
    <n v="13"/>
    <n v="2"/>
    <n v="4673.3900000000003"/>
    <x v="2"/>
    <x v="0"/>
    <s v="R1013"/>
    <s v="Jul"/>
    <n v="1990"/>
    <s v="tier - 2"/>
    <s v="tier - 1"/>
    <s v="R1013"/>
    <s v="13-Jul-1990"/>
    <n v="32"/>
  </r>
  <r>
    <s v="Id1817"/>
    <s v="Id1817"/>
    <n v="1979"/>
    <s v="Oct"/>
    <n v="18"/>
    <n v="2"/>
    <n v="4674.2"/>
    <x v="2"/>
    <x v="0"/>
    <s v="R1013"/>
    <s v="Oct"/>
    <n v="1979"/>
    <s v="tier - 2"/>
    <s v="tier - 1"/>
    <s v="R1013"/>
    <s v="18-Oct-1979"/>
    <n v="43"/>
  </r>
  <r>
    <s v="Id1816"/>
    <s v="Id1816"/>
    <n v="2003"/>
    <s v="Oct"/>
    <n v="4"/>
    <n v="0"/>
    <n v="4678.8"/>
    <x v="2"/>
    <x v="0"/>
    <s v="R1021"/>
    <s v="Oct"/>
    <n v="2003"/>
    <s v="tier - 2"/>
    <s v="tier - 1"/>
    <s v="R1021"/>
    <s v="4-Oct-2003"/>
    <n v="19"/>
  </r>
  <r>
    <s v="Id1815"/>
    <s v="Id1815"/>
    <n v="1990"/>
    <s v="Sep"/>
    <n v="4"/>
    <n v="2"/>
    <n v="4686.3900000000003"/>
    <x v="0"/>
    <x v="2"/>
    <s v="R1013"/>
    <s v="Sep"/>
    <n v="1990"/>
    <s v="tier - 3"/>
    <s v="tier - 3"/>
    <s v="R1013"/>
    <s v="4-Sep-1990"/>
    <n v="32"/>
  </r>
  <r>
    <s v="Id1814"/>
    <s v="Id1814"/>
    <n v="2003"/>
    <s v="Jun"/>
    <n v="22"/>
    <n v="5"/>
    <n v="4687.8"/>
    <x v="2"/>
    <x v="2"/>
    <s v="R1011"/>
    <s v="Jun"/>
    <n v="2003"/>
    <s v="tier - 2"/>
    <s v="tier - 3"/>
    <s v="R1011"/>
    <s v="22-Jun-2003"/>
    <n v="19"/>
  </r>
  <r>
    <s v="Id1813"/>
    <s v="Id1813"/>
    <n v="1977"/>
    <s v="Dec"/>
    <n v="4"/>
    <n v="2"/>
    <n v="4699.47"/>
    <x v="2"/>
    <x v="2"/>
    <s v="R1013"/>
    <s v="Dec"/>
    <n v="1977"/>
    <s v="tier - 2"/>
    <s v="tier - 3"/>
    <s v="R1013"/>
    <s v="4-Dec-1977"/>
    <n v="45"/>
  </r>
  <r>
    <s v="Id1812"/>
    <s v="Id1812"/>
    <n v="1981"/>
    <s v="Aug"/>
    <n v="12"/>
    <n v="1"/>
    <n v="4712.12"/>
    <x v="2"/>
    <x v="2"/>
    <s v="R1011"/>
    <s v="Aug"/>
    <n v="1981"/>
    <s v="tier - 2"/>
    <s v="tier - 3"/>
    <s v="R1011"/>
    <s v="12-Aug-1981"/>
    <n v="41"/>
  </r>
  <r>
    <s v="Id1811"/>
    <s v="Id1811"/>
    <n v="1992"/>
    <s v="Oct"/>
    <n v="9"/>
    <n v="1"/>
    <n v="4718.2"/>
    <x v="2"/>
    <x v="2"/>
    <s v="R1024"/>
    <s v="Oct"/>
    <n v="1992"/>
    <s v="tier - 2"/>
    <s v="tier - 3"/>
    <s v="R1024"/>
    <s v="9-Oct-1992"/>
    <n v="30"/>
  </r>
  <r>
    <s v="Id1810"/>
    <s v="Id1810"/>
    <n v="1992"/>
    <s v="Sep"/>
    <n v="28"/>
    <n v="1"/>
    <n v="4719.5200000000004"/>
    <x v="2"/>
    <x v="1"/>
    <s v="R1024"/>
    <s v="Sep"/>
    <n v="1992"/>
    <s v="tier - 2"/>
    <s v="tier - 2"/>
    <s v="R1024"/>
    <s v="28-Sep-1992"/>
    <n v="30"/>
  </r>
  <r>
    <s v="Id181"/>
    <s v="Id181"/>
    <n v="2003"/>
    <s v="Jun"/>
    <n v="21"/>
    <n v="0"/>
    <n v="36898.730000000003"/>
    <x v="2"/>
    <x v="0"/>
    <s v="R1012"/>
    <s v="Jun"/>
    <n v="2003"/>
    <s v="tier - 2"/>
    <s v="tier - 1"/>
    <s v="R1012"/>
    <s v="21-Jun-2003"/>
    <n v="19"/>
  </r>
  <r>
    <s v="Id1809"/>
    <s v="Id1809"/>
    <n v="1994"/>
    <s v="Aug"/>
    <n v="12"/>
    <n v="2"/>
    <n v="4719.74"/>
    <x v="2"/>
    <x v="0"/>
    <s v="R1012"/>
    <s v="Aug"/>
    <n v="1994"/>
    <s v="tier - 2"/>
    <s v="tier - 1"/>
    <s v="R1012"/>
    <s v="12-Aug-1994"/>
    <n v="28"/>
  </r>
  <r>
    <s v="Id1808"/>
    <s v="Id1808"/>
    <n v="1980"/>
    <s v="Jul"/>
    <n v="2"/>
    <n v="2"/>
    <n v="4728.71"/>
    <x v="2"/>
    <x v="2"/>
    <s v="R1012"/>
    <s v="Jul"/>
    <n v="1980"/>
    <s v="tier - 2"/>
    <s v="tier - 3"/>
    <s v="R1012"/>
    <s v="2-Jul-1980"/>
    <n v="42"/>
  </r>
  <r>
    <s v="Id1807"/>
    <s v="Id1807"/>
    <n v="1986"/>
    <s v="Sep"/>
    <n v="5"/>
    <n v="3"/>
    <n v="4734.6400000000003"/>
    <x v="2"/>
    <x v="0"/>
    <s v="R1013"/>
    <s v="Sep"/>
    <n v="1986"/>
    <s v="tier - 2"/>
    <s v="tier - 1"/>
    <s v="R1013"/>
    <s v="5-Sep-1986"/>
    <n v="36"/>
  </r>
  <r>
    <s v="Id1806"/>
    <s v="Id1806"/>
    <n v="1991"/>
    <s v="Oct"/>
    <n v="12"/>
    <n v="1"/>
    <n v="4738.2700000000004"/>
    <x v="2"/>
    <x v="2"/>
    <s v="R1012"/>
    <s v="Oct"/>
    <n v="1991"/>
    <s v="tier - 2"/>
    <s v="tier - 3"/>
    <s v="R1012"/>
    <s v="12-Oct-1991"/>
    <n v="31"/>
  </r>
  <r>
    <s v="Id1805"/>
    <s v="Id1805"/>
    <n v="2004"/>
    <s v="Nov"/>
    <n v="24"/>
    <n v="0"/>
    <n v="4740.78"/>
    <x v="2"/>
    <x v="2"/>
    <s v="R1021"/>
    <s v="Nov"/>
    <n v="2004"/>
    <s v="tier - 2"/>
    <s v="tier - 3"/>
    <s v="R1021"/>
    <s v="24-Nov-2004"/>
    <n v="18"/>
  </r>
  <r>
    <s v="Id1804"/>
    <s v="Id1804"/>
    <n v="1987"/>
    <s v="Jun"/>
    <n v="5"/>
    <n v="1"/>
    <n v="4746.34"/>
    <x v="2"/>
    <x v="1"/>
    <s v="R1011"/>
    <s v="Jun"/>
    <n v="1987"/>
    <s v="tier - 2"/>
    <s v="tier - 2"/>
    <s v="R1011"/>
    <s v="5-Jun-1987"/>
    <n v="36"/>
  </r>
  <r>
    <s v="Id1803"/>
    <s v="Id1803"/>
    <n v="1987"/>
    <s v="Sep"/>
    <n v="2"/>
    <n v="1"/>
    <n v="4747.05"/>
    <x v="2"/>
    <x v="1"/>
    <s v="R1013"/>
    <s v="Sep"/>
    <n v="1987"/>
    <s v="tier - 2"/>
    <s v="tier - 2"/>
    <s v="R1013"/>
    <s v="2-Sep-1987"/>
    <n v="35"/>
  </r>
  <r>
    <s v="Id1802"/>
    <s v="Id1802"/>
    <n v="1987"/>
    <s v="Nov"/>
    <n v="22"/>
    <n v="1"/>
    <n v="4751.07"/>
    <x v="0"/>
    <x v="0"/>
    <s v="R1011"/>
    <s v="Nov"/>
    <n v="1987"/>
    <s v="tier - 3"/>
    <s v="tier - 1"/>
    <s v="R1011"/>
    <s v="22-Nov-1987"/>
    <n v="35"/>
  </r>
  <r>
    <s v="Id1801"/>
    <s v="Id1801"/>
    <n v="1992"/>
    <s v="Aug"/>
    <n v="16"/>
    <n v="2"/>
    <n v="4753.6400000000003"/>
    <x v="2"/>
    <x v="2"/>
    <s v="R1013"/>
    <s v="Aug"/>
    <n v="1992"/>
    <s v="tier - 2"/>
    <s v="tier - 3"/>
    <s v="R1013"/>
    <s v="16-Aug-1992"/>
    <n v="30"/>
  </r>
  <r>
    <s v="Id1800"/>
    <s v="Id1800"/>
    <n v="1987"/>
    <s v="Sep"/>
    <n v="27"/>
    <n v="1"/>
    <n v="4762.33"/>
    <x v="0"/>
    <x v="2"/>
    <s v="R1011"/>
    <s v="Sep"/>
    <n v="1987"/>
    <s v="tier - 3"/>
    <s v="tier - 3"/>
    <s v="R1011"/>
    <s v="27-Sep-1987"/>
    <n v="35"/>
  </r>
  <r>
    <s v="Id180"/>
    <s v="Id180"/>
    <n v="1963"/>
    <s v="Jul"/>
    <n v="24"/>
    <n v="2"/>
    <n v="36910.61"/>
    <x v="2"/>
    <x v="1"/>
    <s v="R1011"/>
    <s v="Jul"/>
    <n v="1963"/>
    <s v="tier - 2"/>
    <s v="tier - 2"/>
    <s v="R1011"/>
    <s v="24-Jul-1963"/>
    <n v="59"/>
  </r>
  <r>
    <s v="Id18"/>
    <s v="Id18"/>
    <n v="1963"/>
    <s v="Aug"/>
    <n v="5"/>
    <n v="1"/>
    <n v="47896.79"/>
    <x v="1"/>
    <x v="2"/>
    <s v="R1024"/>
    <s v="Aug"/>
    <n v="1963"/>
    <s v="tier - 1"/>
    <s v="tier - 3"/>
    <s v="R1024"/>
    <s v="5-Aug-1963"/>
    <n v="59"/>
  </r>
  <r>
    <s v="Id1799"/>
    <s v="Id1799"/>
    <n v="1989"/>
    <s v="Aug"/>
    <n v="1"/>
    <n v="1"/>
    <n v="4766.0200000000004"/>
    <x v="2"/>
    <x v="2"/>
    <s v="R1011"/>
    <s v="Aug"/>
    <n v="1989"/>
    <s v="tier - 2"/>
    <s v="tier - 3"/>
    <s v="R1011"/>
    <s v="1-Aug-1989"/>
    <n v="33"/>
  </r>
  <r>
    <s v="Id1798"/>
    <s v="Id1798"/>
    <n v="1989"/>
    <s v="Dec"/>
    <n v="9"/>
    <n v="1"/>
    <n v="4779.6000000000004"/>
    <x v="2"/>
    <x v="2"/>
    <s v="R1013"/>
    <s v="Dec"/>
    <n v="1989"/>
    <s v="tier - 2"/>
    <s v="tier - 3"/>
    <s v="R1013"/>
    <s v="9-Dec-1989"/>
    <n v="33"/>
  </r>
  <r>
    <s v="Id1797"/>
    <s v="Id1797"/>
    <n v="1987"/>
    <s v="Jun"/>
    <n v="22"/>
    <n v="3"/>
    <n v="4787.42"/>
    <x v="2"/>
    <x v="2"/>
    <s v="R1013"/>
    <s v="Jun"/>
    <n v="1987"/>
    <s v="tier - 2"/>
    <s v="tier - 3"/>
    <s v="R1013"/>
    <s v="22-Jun-1987"/>
    <n v="35"/>
  </r>
  <r>
    <s v="Id1796"/>
    <s v="Id1796"/>
    <n v="1989"/>
    <s v="Dec"/>
    <n v="16"/>
    <n v="1"/>
    <n v="4795.66"/>
    <x v="2"/>
    <x v="0"/>
    <s v="R1013"/>
    <s v="Dec"/>
    <n v="1989"/>
    <s v="tier - 2"/>
    <s v="tier - 1"/>
    <s v="R1013"/>
    <s v="16-Dec-1989"/>
    <n v="33"/>
  </r>
  <r>
    <s v="Id1795"/>
    <s v="Id1795"/>
    <n v="1978"/>
    <s v="Oct"/>
    <n v="3"/>
    <n v="2"/>
    <n v="4812.34"/>
    <x v="2"/>
    <x v="2"/>
    <s v="R1013"/>
    <s v="Oct"/>
    <n v="1978"/>
    <s v="tier - 2"/>
    <s v="tier - 3"/>
    <s v="R1013"/>
    <s v="3-Oct-1978"/>
    <n v="44"/>
  </r>
  <r>
    <s v="Id1794"/>
    <s v="Id1794"/>
    <n v="1981"/>
    <s v="Jul"/>
    <n v="3"/>
    <n v="1"/>
    <n v="4827.1000000000004"/>
    <x v="2"/>
    <x v="0"/>
    <s v="R1013"/>
    <s v="Jul"/>
    <n v="1981"/>
    <s v="tier - 2"/>
    <s v="tier - 1"/>
    <s v="R1013"/>
    <s v="3-Jul-1981"/>
    <n v="41"/>
  </r>
  <r>
    <s v="Id1793"/>
    <s v="Id1793"/>
    <n v="1995"/>
    <s v="Dec"/>
    <n v="1"/>
    <n v="3"/>
    <n v="4827.8999999999996"/>
    <x v="1"/>
    <x v="1"/>
    <s v="?"/>
    <s v="Dec"/>
    <n v="1995"/>
    <s v="tier - 1"/>
    <s v="tier - 2"/>
    <s v="Unknown"/>
    <s v="1-Dec-1995"/>
    <n v="27"/>
  </r>
  <r>
    <s v="Id1792"/>
    <s v="Id1792"/>
    <n v="2002"/>
    <s v="Jun"/>
    <n v="27"/>
    <n v="5"/>
    <n v="4830.63"/>
    <x v="2"/>
    <x v="0"/>
    <s v="R1011"/>
    <s v="Jun"/>
    <n v="2002"/>
    <s v="tier - 2"/>
    <s v="tier - 1"/>
    <s v="R1011"/>
    <s v="27-Jun-2002"/>
    <n v="20"/>
  </r>
  <r>
    <s v="Id1791"/>
    <s v="Id1791"/>
    <n v="2000"/>
    <s v="Dec"/>
    <n v="11"/>
    <n v="0"/>
    <n v="4835.43"/>
    <x v="2"/>
    <x v="1"/>
    <s v="R1021"/>
    <s v="Dec"/>
    <n v="2000"/>
    <s v="tier - 2"/>
    <s v="tier - 2"/>
    <s v="R1021"/>
    <s v="11-Dec-2000"/>
    <n v="22"/>
  </r>
  <r>
    <s v="Id1790"/>
    <s v="Id1790"/>
    <n v="1992"/>
    <s v="Sep"/>
    <n v="10"/>
    <n v="3"/>
    <n v="4837.58"/>
    <x v="0"/>
    <x v="1"/>
    <s v="R1013"/>
    <s v="Sep"/>
    <n v="1992"/>
    <s v="tier - 3"/>
    <s v="tier - 2"/>
    <s v="R1013"/>
    <s v="10-Sep-1992"/>
    <n v="30"/>
  </r>
  <r>
    <s v="Id179"/>
    <s v="Id179"/>
    <n v="1991"/>
    <s v="Jun"/>
    <n v="10"/>
    <n v="3"/>
    <n v="36911.99"/>
    <x v="2"/>
    <x v="1"/>
    <s v="R1011"/>
    <s v="Jun"/>
    <n v="1991"/>
    <s v="tier - 2"/>
    <s v="tier - 2"/>
    <s v="R1011"/>
    <s v="10-Jun-1991"/>
    <n v="31"/>
  </r>
  <r>
    <s v="Id1789"/>
    <s v="Id1789"/>
    <n v="1984"/>
    <s v="Oct"/>
    <n v="15"/>
    <n v="3"/>
    <n v="4839.18"/>
    <x v="2"/>
    <x v="0"/>
    <s v="R1012"/>
    <s v="Oct"/>
    <n v="1984"/>
    <s v="tier - 2"/>
    <s v="tier - 1"/>
    <s v="R1012"/>
    <s v="15-Oct-1984"/>
    <n v="38"/>
  </r>
  <r>
    <s v="Id1788"/>
    <s v="Id1788"/>
    <n v="1995"/>
    <s v="Sep"/>
    <n v="29"/>
    <n v="0"/>
    <n v="4840.95"/>
    <x v="2"/>
    <x v="0"/>
    <s v="R1021"/>
    <s v="Sep"/>
    <n v="1995"/>
    <s v="tier - 2"/>
    <s v="tier - 1"/>
    <s v="R1021"/>
    <s v="29-Sep-1995"/>
    <n v="27"/>
  </r>
  <r>
    <s v="Id1787"/>
    <s v="Id1787"/>
    <n v="1979"/>
    <s v="Dec"/>
    <n v="13"/>
    <n v="2"/>
    <n v="4843.79"/>
    <x v="2"/>
    <x v="2"/>
    <s v="R1013"/>
    <s v="Dec"/>
    <n v="1979"/>
    <s v="tier - 2"/>
    <s v="tier - 3"/>
    <s v="R1013"/>
    <s v="13-Dec-1979"/>
    <n v="43"/>
  </r>
  <r>
    <s v="Id1786"/>
    <s v="Id1786"/>
    <n v="1974"/>
    <s v="Sep"/>
    <n v="11"/>
    <n v="0"/>
    <n v="4844.67"/>
    <x v="2"/>
    <x v="1"/>
    <s v="R1013"/>
    <s v="Sep"/>
    <n v="1974"/>
    <s v="tier - 2"/>
    <s v="tier - 2"/>
    <s v="R1013"/>
    <s v="11-Sep-1974"/>
    <n v="48"/>
  </r>
  <r>
    <s v="Id1785"/>
    <s v="Id1785"/>
    <n v="2001"/>
    <s v="Jun"/>
    <n v="7"/>
    <n v="0"/>
    <n v="4846.53"/>
    <x v="2"/>
    <x v="2"/>
    <s v="R1021"/>
    <s v="Jun"/>
    <n v="2001"/>
    <s v="tier - 2"/>
    <s v="tier - 3"/>
    <s v="R1021"/>
    <s v="7-Jun-2001"/>
    <n v="22"/>
  </r>
  <r>
    <s v="Id1784"/>
    <s v="Id1784"/>
    <n v="1995"/>
    <s v="Dec"/>
    <n v="27"/>
    <n v="3"/>
    <n v="4846.92"/>
    <x v="2"/>
    <x v="2"/>
    <s v="R1017"/>
    <s v="Dec"/>
    <n v="1995"/>
    <s v="tier - 2"/>
    <s v="tier - 3"/>
    <s v="R1017"/>
    <s v="27-Dec-1995"/>
    <n v="27"/>
  </r>
  <r>
    <s v="Id1783"/>
    <s v="Id1783"/>
    <n v="1989"/>
    <s v="Sep"/>
    <n v="1"/>
    <n v="3"/>
    <n v="4859.8900000000003"/>
    <x v="2"/>
    <x v="2"/>
    <s v="R1011"/>
    <s v="Sep"/>
    <n v="1989"/>
    <s v="tier - 2"/>
    <s v="tier - 3"/>
    <s v="R1011"/>
    <s v="1-Sep-1989"/>
    <n v="33"/>
  </r>
  <r>
    <s v="Id1782"/>
    <s v="Id1782"/>
    <n v="1997"/>
    <s v="Sep"/>
    <n v="29"/>
    <n v="4"/>
    <n v="4877.9799999999996"/>
    <x v="2"/>
    <x v="2"/>
    <s v="R1012"/>
    <s v="Sep"/>
    <n v="1997"/>
    <s v="tier - 2"/>
    <s v="tier - 3"/>
    <s v="R1012"/>
    <s v="29-Sep-1997"/>
    <n v="25"/>
  </r>
  <r>
    <s v="Id1781"/>
    <s v="Id1781"/>
    <n v="1986"/>
    <s v="Dec"/>
    <n v="23"/>
    <n v="0"/>
    <n v="4883.87"/>
    <x v="2"/>
    <x v="0"/>
    <s v="R1011"/>
    <s v="Dec"/>
    <n v="1986"/>
    <s v="tier - 2"/>
    <s v="tier - 1"/>
    <s v="R1011"/>
    <s v="23-Dec-1986"/>
    <n v="36"/>
  </r>
  <r>
    <s v="Id1780"/>
    <s v="Id1780"/>
    <n v="1986"/>
    <s v="Oct"/>
    <n v="27"/>
    <n v="0"/>
    <n v="4889.04"/>
    <x v="2"/>
    <x v="0"/>
    <s v="R1013"/>
    <s v="Oct"/>
    <n v="1986"/>
    <s v="tier - 2"/>
    <s v="tier - 1"/>
    <s v="R1013"/>
    <s v="27-Oct-1986"/>
    <n v="36"/>
  </r>
  <r>
    <s v="Id178"/>
    <s v="Id178"/>
    <n v="1968"/>
    <s v="Oct"/>
    <n v="22"/>
    <n v="0"/>
    <n v="36922.61"/>
    <x v="2"/>
    <x v="0"/>
    <s v="R1011"/>
    <s v="Oct"/>
    <n v="1968"/>
    <s v="tier - 2"/>
    <s v="tier - 1"/>
    <s v="R1011"/>
    <s v="22-Oct-1968"/>
    <n v="54"/>
  </r>
  <r>
    <s v="Id1779"/>
    <s v="Id1779"/>
    <n v="1989"/>
    <s v="Jul"/>
    <n v="10"/>
    <n v="2"/>
    <n v="4890"/>
    <x v="0"/>
    <x v="1"/>
    <s v="R1013"/>
    <s v="Jul"/>
    <n v="1989"/>
    <s v="tier - 3"/>
    <s v="tier - 2"/>
    <s v="R1013"/>
    <s v="10-Jul-1989"/>
    <n v="33"/>
  </r>
  <r>
    <s v="Id1778"/>
    <s v="Id1778"/>
    <n v="1990"/>
    <s v="Nov"/>
    <n v="28"/>
    <n v="3"/>
    <n v="4894.3900000000003"/>
    <x v="2"/>
    <x v="2"/>
    <s v="R1013"/>
    <s v="Nov"/>
    <n v="1990"/>
    <s v="tier - 2"/>
    <s v="tier - 3"/>
    <s v="R1013"/>
    <s v="28-Nov-1990"/>
    <n v="32"/>
  </r>
  <r>
    <s v="Id1777"/>
    <s v="Id1777"/>
    <n v="1988"/>
    <s v="Sep"/>
    <n v="23"/>
    <n v="1"/>
    <n v="4894.75"/>
    <x v="0"/>
    <x v="2"/>
    <s v="R1012"/>
    <s v="Sep"/>
    <n v="1988"/>
    <s v="tier - 3"/>
    <s v="tier - 3"/>
    <s v="R1012"/>
    <s v="23-Sep-1988"/>
    <n v="34"/>
  </r>
  <r>
    <s v="Id1776"/>
    <s v="Id1776"/>
    <n v="1993"/>
    <s v="Jul"/>
    <n v="10"/>
    <n v="2"/>
    <n v="4906.41"/>
    <x v="2"/>
    <x v="0"/>
    <s v="R1012"/>
    <s v="Jul"/>
    <n v="1993"/>
    <s v="tier - 2"/>
    <s v="tier - 1"/>
    <s v="R1012"/>
    <s v="10-Jul-1993"/>
    <n v="29"/>
  </r>
  <r>
    <s v="Id1775"/>
    <s v="Id1775"/>
    <n v="1981"/>
    <s v="Oct"/>
    <n v="18"/>
    <n v="1"/>
    <n v="4911.8900000000003"/>
    <x v="2"/>
    <x v="2"/>
    <s v="R1013"/>
    <s v="Oct"/>
    <n v="1981"/>
    <s v="tier - 2"/>
    <s v="tier - 3"/>
    <s v="R1013"/>
    <s v="18-Oct-1981"/>
    <n v="41"/>
  </r>
  <r>
    <s v="Id1774"/>
    <s v="Id1774"/>
    <n v="2002"/>
    <s v="Aug"/>
    <n v="21"/>
    <n v="5"/>
    <n v="4915.0600000000004"/>
    <x v="2"/>
    <x v="0"/>
    <s v="R1017"/>
    <s v="Aug"/>
    <n v="2002"/>
    <s v="tier - 2"/>
    <s v="tier - 1"/>
    <s v="R1017"/>
    <s v="21-Aug-2002"/>
    <n v="20"/>
  </r>
  <r>
    <s v="Id1773"/>
    <s v="Id1773"/>
    <n v="1993"/>
    <s v="Aug"/>
    <n v="10"/>
    <n v="2"/>
    <n v="4922.92"/>
    <x v="2"/>
    <x v="1"/>
    <s v="R1012"/>
    <s v="Aug"/>
    <n v="1993"/>
    <s v="tier - 2"/>
    <s v="tier - 2"/>
    <s v="R1012"/>
    <s v="10-Aug-1993"/>
    <n v="29"/>
  </r>
  <r>
    <s v="Id1772"/>
    <s v="Id1772"/>
    <n v="1991"/>
    <s v="Aug"/>
    <n v="23"/>
    <n v="2"/>
    <n v="4931.6499999999996"/>
    <x v="2"/>
    <x v="2"/>
    <s v="R1011"/>
    <s v="Aug"/>
    <n v="1991"/>
    <s v="tier - 2"/>
    <s v="tier - 3"/>
    <s v="R1011"/>
    <s v="23-Aug-1991"/>
    <n v="31"/>
  </r>
  <r>
    <s v="Id1771"/>
    <s v="Id1771"/>
    <n v="1991"/>
    <s v="Nov"/>
    <n v="27"/>
    <n v="2"/>
    <n v="4934.71"/>
    <x v="2"/>
    <x v="2"/>
    <s v="R1011"/>
    <s v="Nov"/>
    <n v="1991"/>
    <s v="tier - 2"/>
    <s v="tier - 3"/>
    <s v="R1011"/>
    <s v="27-Nov-1991"/>
    <n v="31"/>
  </r>
  <r>
    <s v="Id1770"/>
    <s v="Id1770"/>
    <n v="1974"/>
    <s v="Jun"/>
    <n v="26"/>
    <n v="0"/>
    <n v="4942.0600000000004"/>
    <x v="2"/>
    <x v="1"/>
    <s v="R1013"/>
    <s v="Jun"/>
    <n v="1974"/>
    <s v="tier - 2"/>
    <s v="tier - 2"/>
    <s v="R1013"/>
    <s v="26-Jun-1974"/>
    <n v="48"/>
  </r>
  <r>
    <s v="Id177"/>
    <s v="Id177"/>
    <n v="1977"/>
    <s v="Aug"/>
    <n v="13"/>
    <n v="2"/>
    <n v="36935.64"/>
    <x v="2"/>
    <x v="0"/>
    <s v="R1011"/>
    <s v="Aug"/>
    <n v="1977"/>
    <s v="tier - 2"/>
    <s v="tier - 1"/>
    <s v="R1011"/>
    <s v="13-Aug-1977"/>
    <n v="45"/>
  </r>
  <r>
    <s v="Id1769"/>
    <s v="Id1769"/>
    <n v="1991"/>
    <s v="Aug"/>
    <n v="30"/>
    <n v="2"/>
    <n v="4949.76"/>
    <x v="2"/>
    <x v="0"/>
    <s v="R1013"/>
    <s v="Aug"/>
    <n v="1991"/>
    <s v="tier - 2"/>
    <s v="tier - 1"/>
    <s v="R1013"/>
    <s v="30-Aug-1991"/>
    <n v="31"/>
  </r>
  <r>
    <s v="Id1768"/>
    <s v="Id1768"/>
    <n v="1973"/>
    <s v="Nov"/>
    <n v="7"/>
    <n v="0"/>
    <n v="4985.22"/>
    <x v="2"/>
    <x v="2"/>
    <s v="R1013"/>
    <s v="Nov"/>
    <n v="1973"/>
    <s v="tier - 2"/>
    <s v="tier - 3"/>
    <s v="R1013"/>
    <s v="7-Nov-1973"/>
    <n v="49"/>
  </r>
  <r>
    <s v="Id1767"/>
    <s v="Id1767"/>
    <n v="1988"/>
    <s v="Jun"/>
    <n v="24"/>
    <n v="0"/>
    <n v="4992.38"/>
    <x v="2"/>
    <x v="2"/>
    <s v="R1024"/>
    <s v="Jun"/>
    <n v="1988"/>
    <s v="tier - 2"/>
    <s v="tier - 3"/>
    <s v="R1024"/>
    <s v="24-Jun-1988"/>
    <n v="34"/>
  </r>
  <r>
    <s v="Id1766"/>
    <s v="Id1766"/>
    <n v="2001"/>
    <s v="Oct"/>
    <n v="5"/>
    <n v="0"/>
    <n v="4999.04"/>
    <x v="2"/>
    <x v="1"/>
    <s v="R1011"/>
    <s v="Oct"/>
    <n v="2001"/>
    <s v="tier - 2"/>
    <s v="tier - 2"/>
    <s v="R1011"/>
    <s v="5-Oct-2001"/>
    <n v="21"/>
  </r>
  <r>
    <s v="Id1765"/>
    <s v="Id1765"/>
    <n v="1988"/>
    <s v="Sep"/>
    <n v="4"/>
    <n v="1"/>
    <n v="5002.78"/>
    <x v="2"/>
    <x v="1"/>
    <s v="R1013"/>
    <s v="Sep"/>
    <n v="1988"/>
    <s v="tier - 2"/>
    <s v="tier - 2"/>
    <s v="R1013"/>
    <s v="4-Sep-1988"/>
    <n v="34"/>
  </r>
  <r>
    <s v="Id1764"/>
    <s v="Id1764"/>
    <n v="1977"/>
    <s v="Jun"/>
    <n v="9"/>
    <n v="2"/>
    <n v="5003.7700000000004"/>
    <x v="2"/>
    <x v="2"/>
    <s v="R1013"/>
    <s v="Jun"/>
    <n v="1977"/>
    <s v="tier - 2"/>
    <s v="tier - 3"/>
    <s v="R1013"/>
    <s v="9-Jun-1977"/>
    <n v="45"/>
  </r>
  <r>
    <s v="Id1763"/>
    <s v="Id1763"/>
    <n v="1988"/>
    <s v="Jul"/>
    <n v="8"/>
    <n v="1"/>
    <n v="5003.8500000000004"/>
    <x v="2"/>
    <x v="2"/>
    <s v="R1011"/>
    <s v="Jul"/>
    <n v="1988"/>
    <s v="tier - 2"/>
    <s v="tier - 3"/>
    <s v="R1011"/>
    <s v="8-Jul-1988"/>
    <n v="34"/>
  </r>
  <r>
    <s v="Id1762"/>
    <s v="Id1762"/>
    <n v="1988"/>
    <s v="Nov"/>
    <n v="9"/>
    <n v="1"/>
    <n v="5012.47"/>
    <x v="2"/>
    <x v="2"/>
    <s v="R1011"/>
    <s v="Nov"/>
    <n v="1988"/>
    <s v="tier - 2"/>
    <s v="tier - 3"/>
    <s v="R1011"/>
    <s v="9-Nov-1988"/>
    <n v="34"/>
  </r>
  <r>
    <s v="Id1761"/>
    <s v="Id1761"/>
    <n v="1985"/>
    <s v="Dec"/>
    <n v="28"/>
    <n v="0"/>
    <n v="5028.1499999999996"/>
    <x v="1"/>
    <x v="1"/>
    <s v="R1012"/>
    <s v="Dec"/>
    <n v="1985"/>
    <s v="tier - 1"/>
    <s v="tier - 2"/>
    <s v="R1012"/>
    <s v="28-Dec-1985"/>
    <n v="37"/>
  </r>
  <r>
    <s v="Id1760"/>
    <s v="Id1760"/>
    <n v="1991"/>
    <s v="Sep"/>
    <n v="10"/>
    <n v="2"/>
    <n v="5031.2700000000004"/>
    <x v="0"/>
    <x v="0"/>
    <s v="R1016"/>
    <s v="Sep"/>
    <n v="1991"/>
    <s v="tier - 3"/>
    <s v="tier - 1"/>
    <s v="R1016"/>
    <s v="10-Sep-1991"/>
    <n v="31"/>
  </r>
  <r>
    <s v="Id176"/>
    <s v="Id176"/>
    <n v="1992"/>
    <s v="Aug"/>
    <n v="25"/>
    <n v="0"/>
    <n v="36950.26"/>
    <x v="1"/>
    <x v="0"/>
    <s v="R1013"/>
    <s v="Aug"/>
    <n v="1992"/>
    <s v="tier - 1"/>
    <s v="tier - 1"/>
    <s v="R1013"/>
    <s v="25-Aug-1992"/>
    <n v="30"/>
  </r>
  <r>
    <s v="Id1759"/>
    <s v="Id1759"/>
    <n v="1986"/>
    <s v="Jun"/>
    <n v="29"/>
    <n v="3"/>
    <n v="5034.1000000000004"/>
    <x v="2"/>
    <x v="1"/>
    <s v="R1013"/>
    <s v="Jun"/>
    <n v="1986"/>
    <s v="tier - 2"/>
    <s v="tier - 2"/>
    <s v="R1013"/>
    <s v="29-Jun-1986"/>
    <n v="36"/>
  </r>
  <r>
    <s v="Id1758"/>
    <s v="Id1758"/>
    <n v="1997"/>
    <s v="Dec"/>
    <n v="4"/>
    <n v="0"/>
    <n v="5038.57"/>
    <x v="2"/>
    <x v="1"/>
    <s v="R1025"/>
    <s v="Dec"/>
    <n v="1997"/>
    <s v="tier - 2"/>
    <s v="tier - 2"/>
    <s v="R1025"/>
    <s v="4-Dec-1997"/>
    <n v="25"/>
  </r>
  <r>
    <s v="Id1757"/>
    <s v="Id1757"/>
    <n v="2001"/>
    <s v="Oct"/>
    <n v="16"/>
    <n v="0"/>
    <n v="5043.13"/>
    <x v="2"/>
    <x v="2"/>
    <s v="R1011"/>
    <s v="Oct"/>
    <n v="2001"/>
    <s v="tier - 2"/>
    <s v="tier - 3"/>
    <s v="R1011"/>
    <s v="16-Oct-2001"/>
    <n v="21"/>
  </r>
  <r>
    <s v="Id1756"/>
    <s v="Id1756"/>
    <n v="1997"/>
    <s v="Jul"/>
    <n v="29"/>
    <n v="0"/>
    <n v="5045.1499999999996"/>
    <x v="2"/>
    <x v="1"/>
    <s v="R1012"/>
    <s v="Jul"/>
    <n v="1997"/>
    <s v="tier - 2"/>
    <s v="tier - 2"/>
    <s v="R1012"/>
    <s v="29-Jul-1997"/>
    <n v="25"/>
  </r>
  <r>
    <s v="Id1755"/>
    <s v="Id1755"/>
    <n v="1980"/>
    <s v="Sep"/>
    <n v="7"/>
    <n v="2"/>
    <n v="5054.05"/>
    <x v="2"/>
    <x v="1"/>
    <s v="R1013"/>
    <s v="Sep"/>
    <n v="1980"/>
    <s v="tier - 2"/>
    <s v="tier - 2"/>
    <s v="R1013"/>
    <s v="7-Sep-1980"/>
    <n v="42"/>
  </r>
  <r>
    <s v="Id1754"/>
    <s v="Id1754"/>
    <n v="1993"/>
    <s v="Jun"/>
    <n v="11"/>
    <n v="0"/>
    <n v="5059.5600000000004"/>
    <x v="2"/>
    <x v="0"/>
    <s v="R1021"/>
    <s v="Jun"/>
    <n v="1993"/>
    <s v="tier - 2"/>
    <s v="tier - 1"/>
    <s v="R1021"/>
    <s v="11-Jun-1993"/>
    <n v="29"/>
  </r>
  <r>
    <s v="Id1753"/>
    <s v="Id1753"/>
    <n v="1978"/>
    <s v="Nov"/>
    <n v="22"/>
    <n v="2"/>
    <n v="5077.1899999999996"/>
    <x v="2"/>
    <x v="2"/>
    <s v="R1012"/>
    <s v="Nov"/>
    <n v="1978"/>
    <s v="tier - 2"/>
    <s v="tier - 3"/>
    <s v="R1012"/>
    <s v="22-Nov-1978"/>
    <n v="44"/>
  </r>
  <r>
    <s v="Id1752"/>
    <s v="Id1752"/>
    <n v="1997"/>
    <s v="Jul"/>
    <n v="14"/>
    <n v="5"/>
    <n v="5080.1000000000004"/>
    <x v="0"/>
    <x v="1"/>
    <s v="R1011"/>
    <s v="Jul"/>
    <n v="1997"/>
    <s v="tier - 3"/>
    <s v="tier - 2"/>
    <s v="R1011"/>
    <s v="14-Jul-1997"/>
    <n v="25"/>
  </r>
  <r>
    <s v="Id1751"/>
    <s v="Id1751"/>
    <n v="1999"/>
    <s v="Jun"/>
    <n v="19"/>
    <n v="0"/>
    <n v="5087.92"/>
    <x v="2"/>
    <x v="1"/>
    <s v="R1026"/>
    <s v="Jun"/>
    <n v="1999"/>
    <s v="tier - 2"/>
    <s v="tier - 2"/>
    <s v="R1026"/>
    <s v="19-Jun-1999"/>
    <n v="23"/>
  </r>
  <r>
    <s v="Id1750"/>
    <s v="Id1750"/>
    <n v="1987"/>
    <s v="Nov"/>
    <n v="18"/>
    <n v="1"/>
    <n v="5116.5"/>
    <x v="2"/>
    <x v="1"/>
    <s v="R1012"/>
    <s v="Nov"/>
    <n v="1987"/>
    <s v="tier - 2"/>
    <s v="tier - 2"/>
    <s v="R1012"/>
    <s v="18-Nov-1987"/>
    <n v="35"/>
  </r>
  <r>
    <s v="Id175"/>
    <s v="Id175"/>
    <n v="1992"/>
    <s v="Sep"/>
    <n v="13"/>
    <n v="0"/>
    <n v="36976.449999999997"/>
    <x v="2"/>
    <x v="2"/>
    <s v="R1011"/>
    <s v="Sep"/>
    <n v="1992"/>
    <s v="tier - 2"/>
    <s v="tier - 3"/>
    <s v="R1011"/>
    <s v="13-Sep-1992"/>
    <n v="30"/>
  </r>
  <r>
    <s v="Id1749"/>
    <s v="Id1749"/>
    <n v="1988"/>
    <s v="Nov"/>
    <n v="1"/>
    <n v="2"/>
    <n v="5124.1899999999996"/>
    <x v="2"/>
    <x v="2"/>
    <s v="R1013"/>
    <s v="Nov"/>
    <n v="1988"/>
    <s v="tier - 2"/>
    <s v="tier - 3"/>
    <s v="R1013"/>
    <s v="1-Nov-1988"/>
    <n v="34"/>
  </r>
  <r>
    <s v="Id1748"/>
    <s v="Id1748"/>
    <n v="1987"/>
    <s v="Sep"/>
    <n v="13"/>
    <n v="1"/>
    <n v="5125.22"/>
    <x v="1"/>
    <x v="1"/>
    <s v="R1012"/>
    <s v="Sep"/>
    <n v="1987"/>
    <s v="tier - 1"/>
    <s v="tier - 2"/>
    <s v="R1012"/>
    <s v="13-Sep-1987"/>
    <n v="35"/>
  </r>
  <r>
    <s v="Id1747"/>
    <s v="Id1747"/>
    <n v="1988"/>
    <s v="Sep"/>
    <n v="15"/>
    <n v="3"/>
    <n v="5136.75"/>
    <x v="2"/>
    <x v="0"/>
    <s v="R1013"/>
    <s v="Sep"/>
    <n v="1988"/>
    <s v="tier - 2"/>
    <s v="tier - 1"/>
    <s v="R1013"/>
    <s v="15-Sep-1988"/>
    <n v="34"/>
  </r>
  <r>
    <s v="Id1746"/>
    <s v="Id1746"/>
    <n v="1993"/>
    <s v="Dec"/>
    <n v="10"/>
    <n v="3"/>
    <n v="5138.26"/>
    <x v="2"/>
    <x v="1"/>
    <s v="R1013"/>
    <s v="Dec"/>
    <n v="1993"/>
    <s v="tier - 2"/>
    <s v="tier - 2"/>
    <s v="R1013"/>
    <s v="10-Dec-1993"/>
    <n v="29"/>
  </r>
  <r>
    <s v="Id1745"/>
    <s v="Id1745"/>
    <n v="1984"/>
    <s v="Aug"/>
    <n v="22"/>
    <n v="3"/>
    <n v="5144.18"/>
    <x v="2"/>
    <x v="0"/>
    <s v="R1013"/>
    <s v="Aug"/>
    <n v="1984"/>
    <s v="tier - 2"/>
    <s v="tier - 1"/>
    <s v="R1013"/>
    <s v="22-Aug-1984"/>
    <n v="38"/>
  </r>
  <r>
    <s v="Id1744"/>
    <s v="Id1744"/>
    <n v="1990"/>
    <s v="Aug"/>
    <n v="22"/>
    <n v="1"/>
    <n v="5148.55"/>
    <x v="2"/>
    <x v="1"/>
    <s v="R1024"/>
    <s v="Aug"/>
    <n v="1990"/>
    <s v="tier - 2"/>
    <s v="tier - 2"/>
    <s v="R1024"/>
    <s v="22-Aug-1990"/>
    <n v="32"/>
  </r>
  <r>
    <s v="Id1743"/>
    <s v="Id1743"/>
    <n v="1990"/>
    <s v="Oct"/>
    <n v="9"/>
    <n v="2"/>
    <n v="5152.13"/>
    <x v="2"/>
    <x v="1"/>
    <s v="R1011"/>
    <s v="Oct"/>
    <n v="1990"/>
    <s v="tier - 2"/>
    <s v="tier - 2"/>
    <s v="R1011"/>
    <s v="9-Oct-1990"/>
    <n v="32"/>
  </r>
  <r>
    <s v="Id1742"/>
    <s v="Id1742"/>
    <n v="1991"/>
    <s v="Aug"/>
    <n v="29"/>
    <n v="3"/>
    <n v="5166.96"/>
    <x v="2"/>
    <x v="1"/>
    <s v="R1012"/>
    <s v="Aug"/>
    <n v="1991"/>
    <s v="tier - 2"/>
    <s v="tier - 2"/>
    <s v="R1012"/>
    <s v="29-Aug-1991"/>
    <n v="31"/>
  </r>
  <r>
    <s v="Id1741"/>
    <s v="Id1741"/>
    <n v="1984"/>
    <s v="Oct"/>
    <n v="16"/>
    <n v="3"/>
    <n v="5177.12"/>
    <x v="2"/>
    <x v="0"/>
    <s v="R1013"/>
    <s v="Oct"/>
    <n v="1984"/>
    <s v="tier - 2"/>
    <s v="tier - 1"/>
    <s v="R1013"/>
    <s v="16-Oct-1984"/>
    <n v="38"/>
  </r>
  <r>
    <s v="Id1740"/>
    <s v="Id1740"/>
    <n v="1979"/>
    <s v="Sep"/>
    <n v="12"/>
    <n v="2"/>
    <n v="5195.58"/>
    <x v="2"/>
    <x v="1"/>
    <s v="R1013"/>
    <s v="Sep"/>
    <n v="1979"/>
    <s v="tier - 2"/>
    <s v="tier - 2"/>
    <s v="R1013"/>
    <s v="12-Sep-1979"/>
    <n v="43"/>
  </r>
  <r>
    <s v="Id174"/>
    <s v="Id174"/>
    <n v="1991"/>
    <s v="Nov"/>
    <n v="1"/>
    <n v="3"/>
    <n v="37040.879999999997"/>
    <x v="2"/>
    <x v="1"/>
    <s v="R1011"/>
    <s v="Nov"/>
    <n v="1991"/>
    <s v="tier - 2"/>
    <s v="tier - 2"/>
    <s v="R1011"/>
    <s v="1-Nov-1991"/>
    <n v="31"/>
  </r>
  <r>
    <s v="Id1739"/>
    <s v="Id1739"/>
    <n v="2004"/>
    <s v="Jun"/>
    <n v="6"/>
    <n v="0"/>
    <n v="5198.6899999999996"/>
    <x v="2"/>
    <x v="1"/>
    <s v="R1022"/>
    <s v="Jun"/>
    <n v="2004"/>
    <s v="tier - 2"/>
    <s v="tier - 2"/>
    <s v="R1022"/>
    <s v="6-Jun-2004"/>
    <n v="19"/>
  </r>
  <r>
    <s v="Id1738"/>
    <s v="Id1738"/>
    <n v="1983"/>
    <s v="Oct"/>
    <n v="24"/>
    <n v="3"/>
    <n v="5207.97"/>
    <x v="2"/>
    <x v="1"/>
    <s v="R1012"/>
    <s v="Oct"/>
    <n v="1983"/>
    <s v="tier - 2"/>
    <s v="tier - 2"/>
    <s v="R1012"/>
    <s v="24-Oct-1983"/>
    <n v="39"/>
  </r>
  <r>
    <s v="Id1737"/>
    <s v="Id1737"/>
    <n v="1993"/>
    <s v="Jun"/>
    <n v="17"/>
    <n v="3"/>
    <n v="5209.58"/>
    <x v="0"/>
    <x v="2"/>
    <s v="R1017"/>
    <s v="Jun"/>
    <n v="1993"/>
    <s v="tier - 3"/>
    <s v="tier - 3"/>
    <s v="R1017"/>
    <s v="17-Jun-1993"/>
    <n v="29"/>
  </r>
  <r>
    <s v="Id1736"/>
    <s v="Id1736"/>
    <n v="1999"/>
    <s v="Dec"/>
    <n v="1"/>
    <n v="0"/>
    <n v="5213.22"/>
    <x v="2"/>
    <x v="0"/>
    <s v="R1012"/>
    <s v="Dec"/>
    <n v="1999"/>
    <s v="tier - 2"/>
    <s v="tier - 1"/>
    <s v="R1012"/>
    <s v="1-Dec-1999"/>
    <n v="23"/>
  </r>
  <r>
    <s v="Id1735"/>
    <s v="Id1735"/>
    <n v="1995"/>
    <s v="Jun"/>
    <n v="6"/>
    <n v="0"/>
    <n v="5216.4799999999996"/>
    <x v="2"/>
    <x v="1"/>
    <s v="R1025"/>
    <s v="Jun"/>
    <n v="1995"/>
    <s v="tier - 2"/>
    <s v="tier - 2"/>
    <s v="R1025"/>
    <s v="6-Jun-1995"/>
    <n v="28"/>
  </r>
  <r>
    <s v="Id1734"/>
    <s v="Id1734"/>
    <n v="1987"/>
    <s v="Jun"/>
    <n v="29"/>
    <n v="0"/>
    <n v="5227.99"/>
    <x v="2"/>
    <x v="0"/>
    <s v="R1024"/>
    <s v="Jun"/>
    <n v="1987"/>
    <s v="tier - 2"/>
    <s v="tier - 1"/>
    <s v="R1024"/>
    <s v="29-Jun-1987"/>
    <n v="35"/>
  </r>
  <r>
    <s v="Id1733"/>
    <s v="Id1733"/>
    <n v="1987"/>
    <s v="Dec"/>
    <n v="26"/>
    <n v="1"/>
    <n v="5240.7700000000004"/>
    <x v="2"/>
    <x v="1"/>
    <s v="R1011"/>
    <s v="Dec"/>
    <n v="1987"/>
    <s v="tier - 2"/>
    <s v="tier - 2"/>
    <s v="R1011"/>
    <s v="26-Dec-1987"/>
    <n v="35"/>
  </r>
  <r>
    <s v="Id1732"/>
    <s v="Id1732"/>
    <n v="1987"/>
    <s v="Jul"/>
    <n v="5"/>
    <n v="1"/>
    <n v="5245.23"/>
    <x v="2"/>
    <x v="1"/>
    <s v="R1013"/>
    <s v="Jul"/>
    <n v="1987"/>
    <s v="tier - 2"/>
    <s v="tier - 2"/>
    <s v="R1013"/>
    <s v="5-Jul-1987"/>
    <n v="35"/>
  </r>
  <r>
    <s v="Id1731"/>
    <s v="Id1731"/>
    <n v="1987"/>
    <s v="Sep"/>
    <n v="9"/>
    <n v="1"/>
    <n v="5246.05"/>
    <x v="2"/>
    <x v="2"/>
    <s v="R1011"/>
    <s v="Sep"/>
    <n v="1987"/>
    <s v="tier - 2"/>
    <s v="tier - 3"/>
    <s v="R1011"/>
    <s v="9-Sep-1987"/>
    <n v="35"/>
  </r>
  <r>
    <s v="Id1730"/>
    <s v="Id1730"/>
    <n v="1990"/>
    <s v="Jul"/>
    <n v="6"/>
    <n v="3"/>
    <n v="5253.52"/>
    <x v="0"/>
    <x v="2"/>
    <s v="R1011"/>
    <s v="Jul"/>
    <n v="1990"/>
    <s v="tier - 3"/>
    <s v="tier - 3"/>
    <s v="R1011"/>
    <s v="6-Jul-1990"/>
    <n v="32"/>
  </r>
  <r>
    <s v="Id173"/>
    <s v="Id173"/>
    <n v="1988"/>
    <s v="Dec"/>
    <n v="17"/>
    <n v="3"/>
    <n v="37076.370000000003"/>
    <x v="2"/>
    <x v="0"/>
    <s v="R1011"/>
    <s v="Dec"/>
    <n v="1988"/>
    <s v="tier - 2"/>
    <s v="tier - 1"/>
    <s v="R1011"/>
    <s v="17-Dec-1988"/>
    <n v="34"/>
  </r>
  <r>
    <s v="Id1729"/>
    <s v="Id1729"/>
    <n v="1989"/>
    <s v="Nov"/>
    <n v="25"/>
    <n v="2"/>
    <n v="5257.51"/>
    <x v="2"/>
    <x v="1"/>
    <s v="R1012"/>
    <s v="Nov"/>
    <n v="1989"/>
    <s v="tier - 2"/>
    <s v="tier - 2"/>
    <s v="R1012"/>
    <s v="25-Nov-1989"/>
    <n v="33"/>
  </r>
  <r>
    <s v="Id1728"/>
    <s v="Id1728"/>
    <n v="1989"/>
    <s v="Jul"/>
    <n v="19"/>
    <n v="2"/>
    <n v="5261.47"/>
    <x v="2"/>
    <x v="1"/>
    <s v="R1012"/>
    <s v="Jul"/>
    <n v="1989"/>
    <s v="tier - 2"/>
    <s v="tier - 2"/>
    <s v="R1012"/>
    <s v="19-Jul-1989"/>
    <n v="33"/>
  </r>
  <r>
    <s v="Id1727"/>
    <s v="Id1727"/>
    <n v="1986"/>
    <s v="Oct"/>
    <n v="25"/>
    <n v="0"/>
    <n v="5266.37"/>
    <x v="2"/>
    <x v="1"/>
    <s v="R1012"/>
    <s v="Oct"/>
    <n v="1986"/>
    <s v="tier - 2"/>
    <s v="tier - 2"/>
    <s v="R1012"/>
    <s v="25-Oct-1986"/>
    <n v="36"/>
  </r>
  <r>
    <s v="Id1726"/>
    <s v="Id1726"/>
    <n v="1986"/>
    <s v="Sep"/>
    <n v="20"/>
    <n v="0"/>
    <n v="5267.82"/>
    <x v="2"/>
    <x v="1"/>
    <s v="R1012"/>
    <s v="Sep"/>
    <n v="1986"/>
    <s v="tier - 2"/>
    <s v="tier - 2"/>
    <s v="R1012"/>
    <s v="20-Sep-1986"/>
    <n v="36"/>
  </r>
  <r>
    <s v="Id1725"/>
    <s v="Id1725"/>
    <n v="1986"/>
    <s v="Oct"/>
    <n v="20"/>
    <n v="0"/>
    <n v="5272.18"/>
    <x v="2"/>
    <x v="2"/>
    <s v="R1012"/>
    <s v="Oct"/>
    <n v="1986"/>
    <s v="tier - 2"/>
    <s v="tier - 3"/>
    <s v="R1012"/>
    <s v="20-Oct-1986"/>
    <n v="36"/>
  </r>
  <r>
    <s v="Id1724"/>
    <s v="Id1724"/>
    <n v="1987"/>
    <s v="Sep"/>
    <n v="1"/>
    <n v="3"/>
    <n v="5275.86"/>
    <x v="2"/>
    <x v="1"/>
    <s v="R1013"/>
    <s v="Sep"/>
    <n v="1987"/>
    <s v="tier - 2"/>
    <s v="tier - 2"/>
    <s v="R1013"/>
    <s v="1-Sep-1987"/>
    <n v="35"/>
  </r>
  <r>
    <s v="Id1723"/>
    <s v="Id1723"/>
    <n v="1974"/>
    <s v="Nov"/>
    <n v="12"/>
    <n v="0"/>
    <n v="5291.71"/>
    <x v="2"/>
    <x v="1"/>
    <s v="R1012"/>
    <s v="Nov"/>
    <n v="1974"/>
    <s v="tier - 2"/>
    <s v="tier - 2"/>
    <s v="R1012"/>
    <s v="12-Nov-1974"/>
    <n v="48"/>
  </r>
  <r>
    <s v="Id1722"/>
    <s v="Id1722"/>
    <n v="2004"/>
    <s v="Aug"/>
    <n v="22"/>
    <n v="0"/>
    <n v="5293.67"/>
    <x v="2"/>
    <x v="1"/>
    <s v="R1022"/>
    <s v="Aug"/>
    <n v="2004"/>
    <s v="tier - 2"/>
    <s v="tier - 2"/>
    <s v="R1022"/>
    <s v="22-Aug-2004"/>
    <n v="18"/>
  </r>
  <r>
    <s v="Id1721"/>
    <s v="Id1721"/>
    <n v="2000"/>
    <s v="Sep"/>
    <n v="9"/>
    <n v="0"/>
    <n v="5306.7"/>
    <x v="2"/>
    <x v="2"/>
    <s v="R1012"/>
    <s v="Sep"/>
    <n v="2000"/>
    <s v="tier - 2"/>
    <s v="tier - 3"/>
    <s v="R1012"/>
    <s v="9-Sep-2000"/>
    <n v="22"/>
  </r>
  <r>
    <s v="Id1720"/>
    <s v="Id1720"/>
    <n v="1994"/>
    <s v="Nov"/>
    <n v="13"/>
    <n v="3"/>
    <n v="5312.17"/>
    <x v="2"/>
    <x v="1"/>
    <s v="R1012"/>
    <s v="Nov"/>
    <n v="1994"/>
    <s v="tier - 2"/>
    <s v="tier - 2"/>
    <s v="R1012"/>
    <s v="13-Nov-1994"/>
    <n v="28"/>
  </r>
  <r>
    <s v="Id172"/>
    <s v="Id172"/>
    <n v="1989"/>
    <s v="Jun"/>
    <n v="10"/>
    <n v="0"/>
    <n v="37079.370000000003"/>
    <x v="2"/>
    <x v="2"/>
    <s v="R1011"/>
    <s v="Jun"/>
    <n v="1989"/>
    <s v="tier - 2"/>
    <s v="tier - 3"/>
    <s v="R1011"/>
    <s v="10-Jun-1989"/>
    <n v="33"/>
  </r>
  <r>
    <s v="Id1719"/>
    <s v="Id1719"/>
    <n v="1974"/>
    <s v="Sep"/>
    <n v="2"/>
    <n v="0"/>
    <n v="5322.24"/>
    <x v="2"/>
    <x v="0"/>
    <s v="R1012"/>
    <s v="Sep"/>
    <n v="1974"/>
    <s v="tier - 2"/>
    <s v="tier - 1"/>
    <s v="R1012"/>
    <s v="2-Sep-1974"/>
    <n v="48"/>
  </r>
  <r>
    <s v="Id1718"/>
    <s v="Id1718"/>
    <n v="1992"/>
    <s v="Jun"/>
    <n v="18"/>
    <n v="3"/>
    <n v="5325.65"/>
    <x v="2"/>
    <x v="0"/>
    <s v="R1011"/>
    <s v="Jun"/>
    <n v="1992"/>
    <s v="tier - 2"/>
    <s v="tier - 1"/>
    <s v="R1011"/>
    <s v="18-Jun-1992"/>
    <n v="30"/>
  </r>
  <r>
    <s v="Id1717"/>
    <s v="Id1717"/>
    <n v="1991"/>
    <s v="Aug"/>
    <n v="28"/>
    <n v="2"/>
    <n v="5327.4"/>
    <x v="2"/>
    <x v="0"/>
    <s v="R1012"/>
    <s v="Aug"/>
    <n v="1991"/>
    <s v="tier - 2"/>
    <s v="tier - 1"/>
    <s v="R1012"/>
    <s v="28-Aug-1991"/>
    <n v="31"/>
  </r>
  <r>
    <s v="Id1716"/>
    <s v="Id1716"/>
    <n v="1972"/>
    <s v="Dec"/>
    <n v="15"/>
    <n v="0"/>
    <n v="5344.81"/>
    <x v="2"/>
    <x v="2"/>
    <s v="R1013"/>
    <s v="Dec"/>
    <n v="1972"/>
    <s v="tier - 2"/>
    <s v="tier - 3"/>
    <s v="R1013"/>
    <s v="15-Dec-1972"/>
    <n v="50"/>
  </r>
  <r>
    <s v="Id1715"/>
    <s v="Id1715"/>
    <n v="1989"/>
    <s v="Nov"/>
    <n v="7"/>
    <n v="1"/>
    <n v="5354.07"/>
    <x v="2"/>
    <x v="2"/>
    <s v="R1024"/>
    <s v="Nov"/>
    <n v="1989"/>
    <s v="tier - 2"/>
    <s v="tier - 3"/>
    <s v="R1024"/>
    <s v="7-Nov-1989"/>
    <n v="33"/>
  </r>
  <r>
    <s v="Id1714"/>
    <s v="Id1714"/>
    <n v="1994"/>
    <s v="Dec"/>
    <n v="7"/>
    <n v="0"/>
    <n v="5364.66"/>
    <x v="2"/>
    <x v="0"/>
    <s v="R1011"/>
    <s v="Dec"/>
    <n v="1994"/>
    <s v="tier - 2"/>
    <s v="tier - 1"/>
    <s v="R1011"/>
    <s v="7-Dec-1994"/>
    <n v="28"/>
  </r>
  <r>
    <s v="Id1713"/>
    <s v="Id1713"/>
    <n v="1986"/>
    <s v="Jun"/>
    <n v="1"/>
    <n v="1"/>
    <n v="5373.36"/>
    <x v="2"/>
    <x v="1"/>
    <s v="R1012"/>
    <s v="Jun"/>
    <n v="1986"/>
    <s v="tier - 2"/>
    <s v="tier - 2"/>
    <s v="R1012"/>
    <s v="1-Jun-1986"/>
    <n v="37"/>
  </r>
  <r>
    <s v="Id1712"/>
    <s v="Id1712"/>
    <n v="1989"/>
    <s v="Nov"/>
    <n v="18"/>
    <n v="2"/>
    <n v="5375.04"/>
    <x v="2"/>
    <x v="0"/>
    <s v="R1011"/>
    <s v="Nov"/>
    <n v="1989"/>
    <s v="tier - 2"/>
    <s v="tier - 1"/>
    <s v="R1011"/>
    <s v="18-Nov-1989"/>
    <n v="33"/>
  </r>
  <r>
    <s v="Id1711"/>
    <s v="Id1711"/>
    <n v="1986"/>
    <s v="Jul"/>
    <n v="22"/>
    <n v="1"/>
    <n v="5377.46"/>
    <x v="2"/>
    <x v="2"/>
    <s v="R1012"/>
    <s v="Jul"/>
    <n v="1986"/>
    <s v="tier - 2"/>
    <s v="tier - 3"/>
    <s v="R1012"/>
    <s v="22-Jul-1986"/>
    <n v="36"/>
  </r>
  <r>
    <s v="Id1710"/>
    <s v="Id1710"/>
    <n v="1984"/>
    <s v="Jun"/>
    <n v="1"/>
    <n v="0"/>
    <n v="5383.54"/>
    <x v="2"/>
    <x v="2"/>
    <s v="R1011"/>
    <s v="Jun"/>
    <n v="1984"/>
    <s v="tier - 2"/>
    <s v="tier - 3"/>
    <s v="R1011"/>
    <s v="1-Jun-1984"/>
    <n v="39"/>
  </r>
  <r>
    <s v="Id171"/>
    <s v="Id171"/>
    <n v="1995"/>
    <s v="Oct"/>
    <n v="30"/>
    <n v="0"/>
    <n v="37133.9"/>
    <x v="2"/>
    <x v="1"/>
    <s v="R1013"/>
    <s v="Oct"/>
    <n v="1995"/>
    <s v="tier - 2"/>
    <s v="tier - 2"/>
    <s v="R1013"/>
    <s v="30-Oct-1995"/>
    <n v="27"/>
  </r>
  <r>
    <s v="Id1709"/>
    <s v="Id1709"/>
    <n v="1988"/>
    <s v="Aug"/>
    <n v="8"/>
    <n v="1"/>
    <n v="5385.34"/>
    <x v="2"/>
    <x v="2"/>
    <s v="R1012"/>
    <s v="Aug"/>
    <n v="1988"/>
    <s v="tier - 2"/>
    <s v="tier - 3"/>
    <s v="R1012"/>
    <s v="8-Aug-1988"/>
    <n v="34"/>
  </r>
  <r>
    <s v="Id1708"/>
    <s v="Id1708"/>
    <n v="1989"/>
    <s v="Nov"/>
    <n v="6"/>
    <n v="3"/>
    <n v="5396.44"/>
    <x v="2"/>
    <x v="2"/>
    <s v="R1013"/>
    <s v="Nov"/>
    <n v="1989"/>
    <s v="tier - 2"/>
    <s v="tier - 3"/>
    <s v="R1013"/>
    <s v="6-Nov-1989"/>
    <n v="33"/>
  </r>
  <r>
    <s v="Id1707"/>
    <s v="Id1707"/>
    <n v="1984"/>
    <s v="Sep"/>
    <n v="3"/>
    <n v="0"/>
    <n v="5397.62"/>
    <x v="2"/>
    <x v="1"/>
    <s v="R1013"/>
    <s v="Sep"/>
    <n v="1984"/>
    <s v="tier - 2"/>
    <s v="tier - 2"/>
    <s v="R1013"/>
    <s v="3-Sep-1984"/>
    <n v="38"/>
  </r>
  <r>
    <s v="Id1706"/>
    <s v="Id1706"/>
    <n v="1984"/>
    <s v="Aug"/>
    <n v="1"/>
    <n v="0"/>
    <n v="5400.98"/>
    <x v="2"/>
    <x v="1"/>
    <s v="R1013"/>
    <s v="Aug"/>
    <n v="1984"/>
    <s v="tier - 2"/>
    <s v="tier - 2"/>
    <s v="R1013"/>
    <s v="1-Aug-1984"/>
    <n v="38"/>
  </r>
  <r>
    <s v="Id1705"/>
    <s v="Id1705"/>
    <n v="1985"/>
    <s v="Dec"/>
    <n v="23"/>
    <n v="3"/>
    <n v="5402.89"/>
    <x v="2"/>
    <x v="0"/>
    <s v="R1013"/>
    <s v="Dec"/>
    <n v="1985"/>
    <s v="tier - 2"/>
    <s v="tier - 1"/>
    <s v="R1013"/>
    <s v="23-Dec-1985"/>
    <n v="37"/>
  </r>
  <r>
    <s v="Id1704"/>
    <s v="Id1704"/>
    <n v="1975"/>
    <s v="Sep"/>
    <n v="27"/>
    <n v="1"/>
    <n v="5411.99"/>
    <x v="2"/>
    <x v="2"/>
    <s v="R1012"/>
    <s v="Sep"/>
    <n v="1975"/>
    <s v="tier - 2"/>
    <s v="tier - 3"/>
    <s v="R1012"/>
    <s v="27-Sep-1975"/>
    <n v="47"/>
  </r>
  <r>
    <s v="Id1703"/>
    <s v="Id1703"/>
    <n v="1982"/>
    <s v="Sep"/>
    <n v="27"/>
    <n v="0"/>
    <n v="5415.66"/>
    <x v="2"/>
    <x v="2"/>
    <s v="R1013"/>
    <s v="Sep"/>
    <n v="1982"/>
    <s v="tier - 2"/>
    <s v="tier - 3"/>
    <s v="R1013"/>
    <s v="27-Sep-1982"/>
    <n v="40"/>
  </r>
  <r>
    <s v="Id1702"/>
    <s v="Id1702"/>
    <n v="1991"/>
    <s v="Jul"/>
    <n v="6"/>
    <n v="3"/>
    <n v="5425.02"/>
    <x v="2"/>
    <x v="0"/>
    <s v="R1012"/>
    <s v="Jul"/>
    <n v="1991"/>
    <s v="tier - 2"/>
    <s v="tier - 1"/>
    <s v="R1012"/>
    <s v="6-Jul-1991"/>
    <n v="31"/>
  </r>
  <r>
    <s v="Id1701"/>
    <s v="Id1701"/>
    <n v="1992"/>
    <s v="Sep"/>
    <n v="17"/>
    <n v="3"/>
    <n v="5428.73"/>
    <x v="0"/>
    <x v="0"/>
    <s v="R1017"/>
    <s v="Sep"/>
    <n v="1992"/>
    <s v="tier - 3"/>
    <s v="tier - 1"/>
    <s v="R1017"/>
    <s v="17-Sep-1992"/>
    <n v="30"/>
  </r>
  <r>
    <s v="Id1700"/>
    <s v="Id1700"/>
    <n v="1978"/>
    <s v="Jun"/>
    <n v="8"/>
    <n v="2"/>
    <n v="5428.98"/>
    <x v="2"/>
    <x v="1"/>
    <s v="R1012"/>
    <s v="Jun"/>
    <n v="1978"/>
    <s v="tier - 2"/>
    <s v="tier - 2"/>
    <s v="R1012"/>
    <s v="8-Jun-1978"/>
    <n v="45"/>
  </r>
  <r>
    <s v="Id170"/>
    <s v="Id170"/>
    <n v="2000"/>
    <s v="Sep"/>
    <n v="5"/>
    <n v="1"/>
    <n v="37165.160000000003"/>
    <x v="1"/>
    <x v="2"/>
    <s v="?"/>
    <s v="Sep"/>
    <n v="2000"/>
    <s v="tier - 1"/>
    <s v="tier - 3"/>
    <s v="Unknown"/>
    <s v="5-Sep-2000"/>
    <n v="22"/>
  </r>
  <r>
    <s v="Id17"/>
    <s v="Id17"/>
    <n v="1958"/>
    <s v="Nov"/>
    <n v="16"/>
    <n v="1"/>
    <n v="47928.03"/>
    <x v="2"/>
    <x v="2"/>
    <s v="R1011"/>
    <s v="Nov"/>
    <n v="1958"/>
    <s v="tier - 2"/>
    <s v="tier - 3"/>
    <s v="R1011"/>
    <s v="16-Nov-1958"/>
    <n v="64"/>
  </r>
  <r>
    <s v="Id1699"/>
    <s v="Id1699"/>
    <n v="1982"/>
    <s v="Aug"/>
    <n v="25"/>
    <n v="0"/>
    <n v="5438.75"/>
    <x v="0"/>
    <x v="1"/>
    <s v="R1013"/>
    <s v="Aug"/>
    <n v="1982"/>
    <s v="tier - 3"/>
    <s v="tier - 2"/>
    <s v="R1013"/>
    <s v="25-Aug-1982"/>
    <n v="40"/>
  </r>
  <r>
    <s v="Id1698"/>
    <s v="Id1698"/>
    <n v="1986"/>
    <s v="Dec"/>
    <n v="25"/>
    <n v="0"/>
    <n v="5458.05"/>
    <x v="2"/>
    <x v="1"/>
    <s v="R1024"/>
    <s v="Dec"/>
    <n v="1986"/>
    <s v="tier - 2"/>
    <s v="tier - 2"/>
    <s v="R1024"/>
    <s v="25-Dec-1986"/>
    <n v="36"/>
  </r>
  <r>
    <s v="Id1697"/>
    <s v="Id1697"/>
    <n v="1973"/>
    <s v="Oct"/>
    <n v="24"/>
    <n v="0"/>
    <n v="5466.88"/>
    <x v="2"/>
    <x v="1"/>
    <s v="R1013"/>
    <s v="Oct"/>
    <n v="1973"/>
    <s v="tier - 2"/>
    <s v="tier - 2"/>
    <s v="R1013"/>
    <s v="24-Oct-1973"/>
    <n v="49"/>
  </r>
  <r>
    <s v="Id1696"/>
    <s v="Id1696"/>
    <n v="1986"/>
    <s v="Dec"/>
    <n v="2"/>
    <n v="0"/>
    <n v="5469.01"/>
    <x v="2"/>
    <x v="1"/>
    <s v="R1024"/>
    <s v="Dec"/>
    <n v="1986"/>
    <s v="tier - 2"/>
    <s v="tier - 2"/>
    <s v="R1024"/>
    <s v="2-Dec-1986"/>
    <n v="36"/>
  </r>
  <r>
    <s v="Id1695"/>
    <s v="Id1695"/>
    <n v="1986"/>
    <s v="Jul"/>
    <n v="12"/>
    <n v="1"/>
    <n v="5472.45"/>
    <x v="2"/>
    <x v="2"/>
    <s v="R1011"/>
    <s v="Jul"/>
    <n v="1986"/>
    <s v="tier - 2"/>
    <s v="tier - 3"/>
    <s v="R1011"/>
    <s v="12-Jul-1986"/>
    <n v="36"/>
  </r>
  <r>
    <s v="Id1694"/>
    <s v="Id1694"/>
    <n v="1986"/>
    <s v="Sep"/>
    <n v="30"/>
    <n v="1"/>
    <n v="5478.04"/>
    <x v="2"/>
    <x v="2"/>
    <s v="R1013"/>
    <s v="Sep"/>
    <n v="1986"/>
    <s v="tier - 2"/>
    <s v="tier - 3"/>
    <s v="R1013"/>
    <s v="30-Sep-1986"/>
    <n v="36"/>
  </r>
  <r>
    <s v="Id1693"/>
    <s v="Id1693"/>
    <n v="1984"/>
    <s v="Aug"/>
    <n v="26"/>
    <n v="1"/>
    <n v="5484.47"/>
    <x v="2"/>
    <x v="1"/>
    <s v="R1013"/>
    <s v="Aug"/>
    <n v="1984"/>
    <s v="tier - 2"/>
    <s v="tier - 2"/>
    <s v="R1013"/>
    <s v="26-Aug-1984"/>
    <n v="38"/>
  </r>
  <r>
    <s v="Id1692"/>
    <s v="Id1692"/>
    <n v="1984"/>
    <s v="Aug"/>
    <n v="17"/>
    <n v="1"/>
    <n v="5488.26"/>
    <x v="2"/>
    <x v="2"/>
    <s v="R1011"/>
    <s v="Aug"/>
    <n v="1984"/>
    <s v="tier - 2"/>
    <s v="tier - 3"/>
    <s v="R1011"/>
    <s v="17-Aug-1984"/>
    <n v="38"/>
  </r>
  <r>
    <s v="Id1691"/>
    <s v="Id1691"/>
    <n v="1988"/>
    <s v="Jul"/>
    <n v="29"/>
    <n v="3"/>
    <n v="5503.36"/>
    <x v="2"/>
    <x v="1"/>
    <s v="R1012"/>
    <s v="Jul"/>
    <n v="1988"/>
    <s v="tier - 2"/>
    <s v="tier - 2"/>
    <s v="R1012"/>
    <s v="29-Jul-1988"/>
    <n v="34"/>
  </r>
  <r>
    <s v="Id1690"/>
    <s v="Id1690"/>
    <n v="1981"/>
    <s v="Nov"/>
    <n v="7"/>
    <n v="1"/>
    <n v="5539.4"/>
    <x v="2"/>
    <x v="1"/>
    <s v="R1013"/>
    <s v="Nov"/>
    <n v="1981"/>
    <s v="tier - 2"/>
    <s v="tier - 2"/>
    <s v="R1013"/>
    <s v="7-Nov-1981"/>
    <n v="41"/>
  </r>
  <r>
    <s v="Id169"/>
    <s v="Id169"/>
    <n v="1990"/>
    <s v="Oct"/>
    <n v="17"/>
    <n v="3"/>
    <n v="37251.22"/>
    <x v="2"/>
    <x v="1"/>
    <s v="R1011"/>
    <s v="Oct"/>
    <n v="1990"/>
    <s v="tier - 2"/>
    <s v="tier - 2"/>
    <s v="R1011"/>
    <s v="17-Oct-1990"/>
    <n v="32"/>
  </r>
  <r>
    <s v="Id1689"/>
    <s v="Id1689"/>
    <n v="1980"/>
    <s v="Dec"/>
    <n v="7"/>
    <n v="2"/>
    <n v="5540.35"/>
    <x v="2"/>
    <x v="1"/>
    <s v="R1012"/>
    <s v="Dec"/>
    <n v="1980"/>
    <s v="tier - 2"/>
    <s v="tier - 2"/>
    <s v="R1012"/>
    <s v="7-Dec-1980"/>
    <n v="42"/>
  </r>
  <r>
    <s v="Id1688"/>
    <s v="Id1688"/>
    <n v="1999"/>
    <s v="Sep"/>
    <n v="22"/>
    <n v="0"/>
    <n v="5552.61"/>
    <x v="2"/>
    <x v="2"/>
    <s v="R1026"/>
    <s v="Sep"/>
    <n v="1999"/>
    <s v="tier - 2"/>
    <s v="tier - 3"/>
    <s v="R1026"/>
    <s v="22-Sep-1999"/>
    <n v="23"/>
  </r>
  <r>
    <s v="Id1687"/>
    <s v="Id1687"/>
    <n v="1974"/>
    <s v="Sep"/>
    <n v="18"/>
    <n v="0"/>
    <n v="5576.35"/>
    <x v="2"/>
    <x v="2"/>
    <s v="R1013"/>
    <s v="Sep"/>
    <n v="1974"/>
    <s v="tier - 2"/>
    <s v="tier - 3"/>
    <s v="R1013"/>
    <s v="18-Sep-1974"/>
    <n v="48"/>
  </r>
  <r>
    <s v="Id1686"/>
    <s v="Id1686"/>
    <n v="1985"/>
    <s v="Sep"/>
    <n v="5"/>
    <n v="3"/>
    <n v="5582.95"/>
    <x v="2"/>
    <x v="0"/>
    <s v="R1012"/>
    <s v="Sep"/>
    <n v="1985"/>
    <s v="tier - 2"/>
    <s v="tier - 1"/>
    <s v="R1012"/>
    <s v="5-Sep-1985"/>
    <n v="37"/>
  </r>
  <r>
    <s v="Id1685"/>
    <s v="Id1685"/>
    <n v="1986"/>
    <s v="Nov"/>
    <n v="21"/>
    <n v="2"/>
    <n v="5584.31"/>
    <x v="0"/>
    <x v="0"/>
    <s v="R1013"/>
    <s v="Nov"/>
    <n v="1986"/>
    <s v="tier - 3"/>
    <s v="tier - 1"/>
    <s v="R1013"/>
    <s v="21-Nov-1986"/>
    <n v="36"/>
  </r>
  <r>
    <s v="Id1684"/>
    <s v="Id1684"/>
    <n v="1983"/>
    <s v="Oct"/>
    <n v="3"/>
    <n v="3"/>
    <n v="5587.59"/>
    <x v="2"/>
    <x v="0"/>
    <s v="R1013"/>
    <s v="Oct"/>
    <n v="1983"/>
    <s v="tier - 2"/>
    <s v="tier - 1"/>
    <s v="R1013"/>
    <s v="3-Oct-1983"/>
    <n v="39"/>
  </r>
  <r>
    <s v="Id1683"/>
    <s v="Id1683"/>
    <n v="1988"/>
    <s v="Nov"/>
    <n v="18"/>
    <n v="1"/>
    <n v="5594.85"/>
    <x v="2"/>
    <x v="2"/>
    <s v="R1024"/>
    <s v="Nov"/>
    <n v="1988"/>
    <s v="tier - 2"/>
    <s v="tier - 3"/>
    <s v="R1024"/>
    <s v="18-Nov-1988"/>
    <n v="34"/>
  </r>
  <r>
    <s v="Id1682"/>
    <s v="Id1682"/>
    <n v="1978"/>
    <s v="Sep"/>
    <n v="11"/>
    <n v="2"/>
    <n v="5612.83"/>
    <x v="2"/>
    <x v="2"/>
    <s v="R1013"/>
    <s v="Sep"/>
    <n v="1978"/>
    <s v="tier - 2"/>
    <s v="tier - 3"/>
    <s v="R1013"/>
    <s v="11-Sep-1978"/>
    <n v="44"/>
  </r>
  <r>
    <s v="Id1681"/>
    <s v="Id1681"/>
    <n v="1994"/>
    <s v="Nov"/>
    <n v="15"/>
    <n v="5"/>
    <n v="5615.37"/>
    <x v="2"/>
    <x v="2"/>
    <s v="R1011"/>
    <s v="Nov"/>
    <n v="1994"/>
    <s v="tier - 2"/>
    <s v="tier - 3"/>
    <s v="R1011"/>
    <s v="15-Nov-1994"/>
    <n v="28"/>
  </r>
  <r>
    <s v="Id1680"/>
    <s v="Id1680"/>
    <n v="1987"/>
    <s v="Dec"/>
    <n v="9"/>
    <n v="1"/>
    <n v="5630.46"/>
    <x v="2"/>
    <x v="2"/>
    <s v="R1012"/>
    <s v="Dec"/>
    <n v="1987"/>
    <s v="tier - 2"/>
    <s v="tier - 3"/>
    <s v="R1012"/>
    <s v="9-Dec-1987"/>
    <n v="35"/>
  </r>
  <r>
    <s v="Id168"/>
    <s v="Id168"/>
    <n v="1985"/>
    <s v="Nov"/>
    <n v="17"/>
    <n v="0"/>
    <n v="37270.15"/>
    <x v="2"/>
    <x v="0"/>
    <s v="R1024"/>
    <s v="Nov"/>
    <n v="1985"/>
    <s v="tier - 2"/>
    <s v="tier - 1"/>
    <s v="R1024"/>
    <s v="17-Nov-1985"/>
    <n v="37"/>
  </r>
  <r>
    <s v="Id1679"/>
    <s v="Id1679"/>
    <n v="1983"/>
    <s v="Jun"/>
    <n v="8"/>
    <n v="0"/>
    <n v="5649.72"/>
    <x v="2"/>
    <x v="2"/>
    <s v="R1011"/>
    <s v="Jun"/>
    <n v="1983"/>
    <s v="tier - 2"/>
    <s v="tier - 3"/>
    <s v="R1011"/>
    <s v="8-Jun-1983"/>
    <n v="40"/>
  </r>
  <r>
    <s v="Id1678"/>
    <s v="Id1678"/>
    <n v="1978"/>
    <s v="Sep"/>
    <n v="27"/>
    <n v="2"/>
    <n v="5650.14"/>
    <x v="2"/>
    <x v="0"/>
    <s v="R1013"/>
    <s v="Sep"/>
    <n v="1978"/>
    <s v="tier - 2"/>
    <s v="tier - 1"/>
    <s v="R1013"/>
    <s v="27-Sep-1978"/>
    <n v="44"/>
  </r>
  <r>
    <s v="Id1677"/>
    <s v="Id1677"/>
    <n v="1983"/>
    <s v="Sep"/>
    <n v="3"/>
    <n v="0"/>
    <n v="5662.23"/>
    <x v="2"/>
    <x v="0"/>
    <s v="R1013"/>
    <s v="Sep"/>
    <n v="1983"/>
    <s v="tier - 2"/>
    <s v="tier - 1"/>
    <s v="R1013"/>
    <s v="3-Sep-1983"/>
    <n v="39"/>
  </r>
  <r>
    <s v="Id1676"/>
    <s v="Id1676"/>
    <n v="1984"/>
    <s v="Aug"/>
    <n v="12"/>
    <n v="3"/>
    <n v="5679.13"/>
    <x v="2"/>
    <x v="1"/>
    <s v="R1013"/>
    <s v="Aug"/>
    <n v="1984"/>
    <s v="tier - 2"/>
    <s v="tier - 2"/>
    <s v="R1013"/>
    <s v="12-Aug-1984"/>
    <n v="38"/>
  </r>
  <r>
    <s v="Id1675"/>
    <s v="Id1675"/>
    <n v="1972"/>
    <s v="Oct"/>
    <n v="28"/>
    <n v="0"/>
    <n v="5690.79"/>
    <x v="2"/>
    <x v="0"/>
    <s v="R1013"/>
    <s v="Oct"/>
    <n v="1972"/>
    <s v="tier - 2"/>
    <s v="tier - 1"/>
    <s v="R1013"/>
    <s v="28-Oct-1972"/>
    <n v="50"/>
  </r>
  <r>
    <s v="Id1674"/>
    <s v="Id1674"/>
    <n v="1992"/>
    <s v="Nov"/>
    <n v="3"/>
    <n v="3"/>
    <n v="5693.43"/>
    <x v="2"/>
    <x v="2"/>
    <s v="R1012"/>
    <s v="Nov"/>
    <n v="1992"/>
    <s v="tier - 2"/>
    <s v="tier - 3"/>
    <s v="R1012"/>
    <s v="3-Nov-1992"/>
    <n v="30"/>
  </r>
  <r>
    <s v="Id1673"/>
    <s v="Id1673"/>
    <n v="1974"/>
    <s v="Jul"/>
    <n v="6"/>
    <n v="0"/>
    <n v="5698.74"/>
    <x v="2"/>
    <x v="1"/>
    <s v="R1012"/>
    <s v="Jul"/>
    <n v="1974"/>
    <s v="tier - 2"/>
    <s v="tier - 2"/>
    <s v="R1012"/>
    <s v="6-Jul-1974"/>
    <n v="48"/>
  </r>
  <r>
    <s v="Id1672"/>
    <s v="Id1672"/>
    <n v="1981"/>
    <s v="Jun"/>
    <n v="15"/>
    <n v="0"/>
    <n v="5699.84"/>
    <x v="2"/>
    <x v="2"/>
    <s v="R1013"/>
    <s v="Jun"/>
    <n v="1981"/>
    <s v="tier - 2"/>
    <s v="tier - 3"/>
    <s v="R1013"/>
    <s v="15-Jun-1981"/>
    <n v="41"/>
  </r>
  <r>
    <s v="Id1671"/>
    <s v="Id1671"/>
    <n v="1993"/>
    <s v="Nov"/>
    <n v="3"/>
    <n v="4"/>
    <n v="5708.87"/>
    <x v="2"/>
    <x v="0"/>
    <s v="R1011"/>
    <s v="Nov"/>
    <n v="1993"/>
    <s v="tier - 2"/>
    <s v="tier - 1"/>
    <s v="R1011"/>
    <s v="3-Nov-1993"/>
    <n v="29"/>
  </r>
  <r>
    <s v="Id1670"/>
    <s v="Id1670"/>
    <n v="1981"/>
    <s v="Aug"/>
    <n v="30"/>
    <n v="0"/>
    <n v="5709.16"/>
    <x v="0"/>
    <x v="2"/>
    <s v="R1013"/>
    <s v="Aug"/>
    <n v="1981"/>
    <s v="tier - 3"/>
    <s v="tier - 3"/>
    <s v="R1013"/>
    <s v="30-Aug-1981"/>
    <n v="41"/>
  </r>
  <r>
    <s v="Id167"/>
    <s v="Id167"/>
    <n v="1975"/>
    <s v="Nov"/>
    <n v="9"/>
    <n v="1"/>
    <n v="37272.339999999997"/>
    <x v="2"/>
    <x v="2"/>
    <s v="R1011"/>
    <s v="Nov"/>
    <n v="1975"/>
    <s v="tier - 2"/>
    <s v="tier - 3"/>
    <s v="R1011"/>
    <s v="9-Nov-1975"/>
    <n v="47"/>
  </r>
  <r>
    <s v="Id1669"/>
    <s v="Id1669"/>
    <n v="1971"/>
    <s v="Dec"/>
    <n v="18"/>
    <n v="0"/>
    <n v="5720.38"/>
    <x v="2"/>
    <x v="0"/>
    <s v="R1013"/>
    <s v="Dec"/>
    <n v="1971"/>
    <s v="tier - 2"/>
    <s v="tier - 1"/>
    <s v="R1013"/>
    <s v="18-Dec-1971"/>
    <n v="51"/>
  </r>
  <r>
    <s v="Id1668"/>
    <s v="Id1668"/>
    <n v="1987"/>
    <s v="Oct"/>
    <n v="19"/>
    <n v="2"/>
    <n v="5729.01"/>
    <x v="1"/>
    <x v="1"/>
    <s v="R1012"/>
    <s v="Oct"/>
    <n v="1987"/>
    <s v="tier - 1"/>
    <s v="tier - 2"/>
    <s v="R1012"/>
    <s v="19-Oct-1987"/>
    <n v="35"/>
  </r>
  <r>
    <s v="Id1667"/>
    <s v="Id1667"/>
    <n v="1972"/>
    <s v="Aug"/>
    <n v="21"/>
    <n v="0"/>
    <n v="5741.67"/>
    <x v="2"/>
    <x v="2"/>
    <s v="R1013"/>
    <s v="Aug"/>
    <n v="1972"/>
    <s v="tier - 2"/>
    <s v="tier - 3"/>
    <s v="R1013"/>
    <s v="21-Aug-1972"/>
    <n v="50"/>
  </r>
  <r>
    <s v="Id1666"/>
    <s v="Id1666"/>
    <n v="1993"/>
    <s v="Jun"/>
    <n v="10"/>
    <n v="0"/>
    <n v="5748.13"/>
    <x v="2"/>
    <x v="0"/>
    <s v="R1021"/>
    <s v="Jun"/>
    <n v="1993"/>
    <s v="tier - 2"/>
    <s v="tier - 1"/>
    <s v="R1021"/>
    <s v="10-Jun-1993"/>
    <n v="29"/>
  </r>
  <r>
    <s v="Id1665"/>
    <s v="Id1665"/>
    <n v="1983"/>
    <s v="Aug"/>
    <n v="30"/>
    <n v="0"/>
    <n v="5757.41"/>
    <x v="2"/>
    <x v="2"/>
    <s v="R1019"/>
    <s v="Aug"/>
    <n v="1983"/>
    <s v="tier - 2"/>
    <s v="tier - 3"/>
    <s v="R1019"/>
    <s v="30-Aug-1983"/>
    <n v="39"/>
  </r>
  <r>
    <s v="Id1664"/>
    <s v="Id1664"/>
    <n v="2004"/>
    <s v="Nov"/>
    <n v="1"/>
    <n v="0"/>
    <n v="5778.71"/>
    <x v="2"/>
    <x v="2"/>
    <s v="R1022"/>
    <s v="Nov"/>
    <n v="2004"/>
    <s v="tier - 2"/>
    <s v="tier - 3"/>
    <s v="R1022"/>
    <s v="1-Nov-2004"/>
    <n v="18"/>
  </r>
  <r>
    <s v="Id1663"/>
    <s v="Id1663"/>
    <n v="1980"/>
    <s v="Sep"/>
    <n v="18"/>
    <n v="2"/>
    <n v="5807.06"/>
    <x v="2"/>
    <x v="2"/>
    <s v="R1013"/>
    <s v="Sep"/>
    <n v="1980"/>
    <s v="tier - 2"/>
    <s v="tier - 3"/>
    <s v="R1013"/>
    <s v="18-Sep-1980"/>
    <n v="42"/>
  </r>
  <r>
    <s v="Id1662"/>
    <s v="Id1662"/>
    <n v="1972"/>
    <s v="Nov"/>
    <n v="2"/>
    <n v="0"/>
    <n v="5812.9"/>
    <x v="2"/>
    <x v="1"/>
    <s v="R1013"/>
    <s v="Nov"/>
    <n v="1972"/>
    <s v="tier - 2"/>
    <s v="tier - 2"/>
    <s v="R1013"/>
    <s v="2-Nov-1972"/>
    <n v="50"/>
  </r>
  <r>
    <s v="Id1661"/>
    <s v="Id1661"/>
    <n v="2002"/>
    <s v="Jul"/>
    <n v="22"/>
    <n v="0"/>
    <n v="5816.58"/>
    <x v="2"/>
    <x v="1"/>
    <s v="R1026"/>
    <s v="Jul"/>
    <n v="2002"/>
    <s v="tier - 2"/>
    <s v="tier - 2"/>
    <s v="R1026"/>
    <s v="22-Jul-2002"/>
    <n v="20"/>
  </r>
  <r>
    <s v="Id1660"/>
    <s v="Id1660"/>
    <n v="1971"/>
    <s v="Sep"/>
    <n v="27"/>
    <n v="0"/>
    <n v="5832.6"/>
    <x v="2"/>
    <x v="2"/>
    <s v="R1012"/>
    <s v="Sep"/>
    <n v="1971"/>
    <s v="tier - 2"/>
    <s v="tier - 3"/>
    <s v="R1012"/>
    <s v="27-Sep-1971"/>
    <n v="51"/>
  </r>
  <r>
    <s v="Id166"/>
    <s v="Id166"/>
    <n v="1969"/>
    <s v="Oct"/>
    <n v="30"/>
    <n v="0"/>
    <n v="37277.269999999997"/>
    <x v="1"/>
    <x v="2"/>
    <s v="R1011"/>
    <s v="Oct"/>
    <n v="1969"/>
    <s v="tier - 1"/>
    <s v="tier - 3"/>
    <s v="R1011"/>
    <s v="30-Oct-1969"/>
    <n v="53"/>
  </r>
  <r>
    <s v="Id1659"/>
    <s v="Id1659"/>
    <n v="1987"/>
    <s v="Jul"/>
    <n v="27"/>
    <n v="2"/>
    <n v="5836.52"/>
    <x v="2"/>
    <x v="2"/>
    <s v="R1013"/>
    <s v="Jul"/>
    <n v="1987"/>
    <s v="tier - 2"/>
    <s v="tier - 3"/>
    <s v="R1013"/>
    <s v="27-Jul-1987"/>
    <n v="35"/>
  </r>
  <r>
    <s v="Id1658"/>
    <s v="Id1658"/>
    <n v="1995"/>
    <s v="Aug"/>
    <n v="20"/>
    <n v="0"/>
    <n v="5843.99"/>
    <x v="2"/>
    <x v="1"/>
    <s v="R1025"/>
    <s v="Aug"/>
    <n v="1995"/>
    <s v="tier - 2"/>
    <s v="tier - 2"/>
    <s v="R1025"/>
    <s v="20-Aug-1995"/>
    <n v="27"/>
  </r>
  <r>
    <s v="Id1657"/>
    <s v="Id1657"/>
    <n v="1987"/>
    <s v="Sep"/>
    <n v="30"/>
    <n v="2"/>
    <n v="5846.92"/>
    <x v="2"/>
    <x v="1"/>
    <s v="R1013"/>
    <s v="Sep"/>
    <n v="1987"/>
    <s v="tier - 2"/>
    <s v="tier - 2"/>
    <s v="R1013"/>
    <s v="30-Sep-1987"/>
    <n v="35"/>
  </r>
  <r>
    <s v="Id1656"/>
    <s v="Id1656"/>
    <n v="1985"/>
    <s v="Jun"/>
    <n v="18"/>
    <n v="3"/>
    <n v="5847.24"/>
    <x v="2"/>
    <x v="0"/>
    <s v="R1013"/>
    <s v="Jun"/>
    <n v="1985"/>
    <s v="tier - 2"/>
    <s v="tier - 1"/>
    <s v="R1013"/>
    <s v="18-Jun-1985"/>
    <n v="37"/>
  </r>
  <r>
    <s v="Id1655"/>
    <s v="Id1655"/>
    <n v="1984"/>
    <s v="Nov"/>
    <n v="22"/>
    <n v="1"/>
    <n v="5855.9"/>
    <x v="2"/>
    <x v="2"/>
    <s v="R1012"/>
    <s v="Nov"/>
    <n v="1984"/>
    <s v="tier - 2"/>
    <s v="tier - 3"/>
    <s v="R1012"/>
    <s v="22-Nov-1984"/>
    <n v="38"/>
  </r>
  <r>
    <s v="Id1654"/>
    <s v="Id1654"/>
    <n v="1993"/>
    <s v="Oct"/>
    <n v="19"/>
    <n v="0"/>
    <n v="5877.02"/>
    <x v="2"/>
    <x v="1"/>
    <s v="R1021"/>
    <s v="Oct"/>
    <n v="1993"/>
    <s v="tier - 2"/>
    <s v="tier - 2"/>
    <s v="R1021"/>
    <s v="19-Oct-1993"/>
    <n v="29"/>
  </r>
  <r>
    <s v="Id1653"/>
    <s v="Id1653"/>
    <n v="1982"/>
    <s v="Jul"/>
    <n v="8"/>
    <n v="0"/>
    <n v="5910.94"/>
    <x v="2"/>
    <x v="0"/>
    <s v="R1011"/>
    <s v="Jul"/>
    <n v="1982"/>
    <s v="tier - 2"/>
    <s v="tier - 1"/>
    <s v="R1011"/>
    <s v="8-Jul-1982"/>
    <n v="40"/>
  </r>
  <r>
    <s v="Id1652"/>
    <s v="Id1652"/>
    <n v="1982"/>
    <s v="Dec"/>
    <n v="21"/>
    <n v="0"/>
    <n v="5920.1"/>
    <x v="2"/>
    <x v="0"/>
    <s v="R1013"/>
    <s v="Dec"/>
    <n v="1982"/>
    <s v="tier - 2"/>
    <s v="tier - 1"/>
    <s v="R1013"/>
    <s v="21-Dec-1982"/>
    <n v="40"/>
  </r>
  <r>
    <s v="Id1651"/>
    <s v="Id1651"/>
    <n v="1987"/>
    <s v="Jul"/>
    <n v="29"/>
    <n v="3"/>
    <n v="5926.85"/>
    <x v="0"/>
    <x v="2"/>
    <s v="R1011"/>
    <s v="Jul"/>
    <n v="1987"/>
    <s v="tier - 3"/>
    <s v="tier - 3"/>
    <s v="R1011"/>
    <s v="29-Jul-1987"/>
    <n v="35"/>
  </r>
  <r>
    <s v="Id1650"/>
    <s v="Id1650"/>
    <n v="1993"/>
    <s v="Aug"/>
    <n v="13"/>
    <n v="0"/>
    <n v="5926.93"/>
    <x v="2"/>
    <x v="1"/>
    <s v="R1025"/>
    <s v="Aug"/>
    <n v="1993"/>
    <s v="tier - 2"/>
    <s v="tier - 2"/>
    <s v="R1025"/>
    <s v="13-Aug-1993"/>
    <n v="29"/>
  </r>
  <r>
    <s v="Id165"/>
    <s v="Id165"/>
    <n v="1979"/>
    <s v="Aug"/>
    <n v="3"/>
    <n v="2"/>
    <n v="37425.94"/>
    <x v="2"/>
    <x v="0"/>
    <s v="R1011"/>
    <s v="Aug"/>
    <n v="1979"/>
    <s v="tier - 2"/>
    <s v="tier - 1"/>
    <s v="R1011"/>
    <s v="3-Aug-1979"/>
    <n v="43"/>
  </r>
  <r>
    <s v="Id1649"/>
    <s v="Id1649"/>
    <n v="1994"/>
    <s v="Jul"/>
    <n v="30"/>
    <n v="0"/>
    <n v="5927.65"/>
    <x v="2"/>
    <x v="0"/>
    <s v="R1012"/>
    <s v="Jul"/>
    <n v="1994"/>
    <s v="tier - 2"/>
    <s v="tier - 1"/>
    <s v="R1012"/>
    <s v="30-Jul-1994"/>
    <n v="28"/>
  </r>
  <r>
    <s v="Id1648"/>
    <s v="Id1648"/>
    <n v="1987"/>
    <s v="Jul"/>
    <n v="14"/>
    <n v="3"/>
    <n v="5934.38"/>
    <x v="0"/>
    <x v="1"/>
    <s v="R1013"/>
    <s v="Jul"/>
    <n v="1987"/>
    <s v="tier - 3"/>
    <s v="tier - 2"/>
    <s v="R1013"/>
    <s v="14-Jul-1987"/>
    <n v="35"/>
  </r>
  <r>
    <s v="Id1647"/>
    <s v="Id1647"/>
    <n v="2003"/>
    <s v="Aug"/>
    <n v="13"/>
    <n v="0"/>
    <n v="5957.35"/>
    <x v="2"/>
    <x v="1"/>
    <s v="R1012"/>
    <s v="Aug"/>
    <n v="2003"/>
    <s v="tier - 2"/>
    <s v="tier - 2"/>
    <s v="R1012"/>
    <s v="13-Aug-2003"/>
    <n v="19"/>
  </r>
  <r>
    <s v="Id1646"/>
    <s v="Id1646"/>
    <n v="2004"/>
    <s v="Jul"/>
    <n v="15"/>
    <n v="0"/>
    <n v="5960.91"/>
    <x v="2"/>
    <x v="0"/>
    <s v="R1026"/>
    <s v="Jul"/>
    <n v="2004"/>
    <s v="tier - 2"/>
    <s v="tier - 1"/>
    <s v="R1026"/>
    <s v="15-Jul-2004"/>
    <n v="18"/>
  </r>
  <r>
    <s v="Id1645"/>
    <s v="Id1645"/>
    <n v="1980"/>
    <s v="Aug"/>
    <n v="5"/>
    <n v="0"/>
    <n v="5966.89"/>
    <x v="2"/>
    <x v="2"/>
    <s v="R1013"/>
    <s v="Aug"/>
    <n v="1980"/>
    <s v="tier - 2"/>
    <s v="tier - 3"/>
    <s v="R1013"/>
    <s v="5-Aug-1980"/>
    <n v="42"/>
  </r>
  <r>
    <s v="Id1644"/>
    <s v="Id1644"/>
    <n v="1980"/>
    <s v="Jul"/>
    <n v="21"/>
    <n v="0"/>
    <n v="5969.72"/>
    <x v="0"/>
    <x v="2"/>
    <s v="R1011"/>
    <s v="Jul"/>
    <n v="1980"/>
    <s v="tier - 3"/>
    <s v="tier - 3"/>
    <s v="R1011"/>
    <s v="21-Jul-1980"/>
    <n v="42"/>
  </r>
  <r>
    <s v="Id1643"/>
    <s v="Id1643"/>
    <n v="1989"/>
    <s v="Jul"/>
    <n v="22"/>
    <n v="3"/>
    <n v="5972.38"/>
    <x v="2"/>
    <x v="1"/>
    <s v="R1011"/>
    <s v="Jul"/>
    <n v="1989"/>
    <s v="tier - 2"/>
    <s v="tier - 2"/>
    <s v="R1011"/>
    <s v="22-Jul-1989"/>
    <n v="33"/>
  </r>
  <r>
    <s v="Id1642"/>
    <s v="Id1642"/>
    <n v="1984"/>
    <s v="Sep"/>
    <n v="19"/>
    <n v="1"/>
    <n v="5974.38"/>
    <x v="2"/>
    <x v="2"/>
    <s v="R1013"/>
    <s v="Sep"/>
    <n v="1984"/>
    <s v="tier - 2"/>
    <s v="tier - 3"/>
    <s v="R1013"/>
    <s v="19-Sep-1984"/>
    <n v="38"/>
  </r>
  <r>
    <s v="Id1641"/>
    <s v="Id1641"/>
    <n v="1984"/>
    <s v="Nov"/>
    <n v="11"/>
    <n v="1"/>
    <n v="5976.83"/>
    <x v="2"/>
    <x v="1"/>
    <s v="R1013"/>
    <s v="Nov"/>
    <n v="1984"/>
    <s v="tier - 2"/>
    <s v="tier - 2"/>
    <s v="R1013"/>
    <s v="11-Nov-1984"/>
    <n v="38"/>
  </r>
  <r>
    <s v="Id1640"/>
    <s v="Id1640"/>
    <n v="1970"/>
    <s v="Jun"/>
    <n v="25"/>
    <n v="0"/>
    <n v="5979.66"/>
    <x v="2"/>
    <x v="2"/>
    <s v="R1013"/>
    <s v="Jun"/>
    <n v="1970"/>
    <s v="tier - 2"/>
    <s v="tier - 3"/>
    <s v="R1013"/>
    <s v="25-Jun-1970"/>
    <n v="52"/>
  </r>
  <r>
    <s v="Id164"/>
    <s v="Id164"/>
    <n v="2002"/>
    <s v="Sep"/>
    <n v="27"/>
    <n v="3"/>
    <n v="37465.339999999997"/>
    <x v="1"/>
    <x v="1"/>
    <s v="R1012"/>
    <s v="Sep"/>
    <n v="2002"/>
    <s v="tier - 1"/>
    <s v="tier - 2"/>
    <s v="R1012"/>
    <s v="27-Sep-2002"/>
    <n v="20"/>
  </r>
  <r>
    <s v="Id1639"/>
    <s v="Id1639"/>
    <n v="1980"/>
    <s v="Oct"/>
    <n v="10"/>
    <n v="0"/>
    <n v="5979.73"/>
    <x v="2"/>
    <x v="1"/>
    <s v="R1011"/>
    <s v="Oct"/>
    <n v="1980"/>
    <s v="tier - 2"/>
    <s v="tier - 2"/>
    <s v="R1011"/>
    <s v="10-Oct-1980"/>
    <n v="42"/>
  </r>
  <r>
    <s v="Id1638"/>
    <s v="Id1638"/>
    <n v="1974"/>
    <s v="Oct"/>
    <n v="11"/>
    <n v="0"/>
    <n v="5979.99"/>
    <x v="2"/>
    <x v="2"/>
    <s v="R1013"/>
    <s v="Oct"/>
    <n v="1974"/>
    <s v="tier - 2"/>
    <s v="tier - 3"/>
    <s v="R1013"/>
    <s v="11-Oct-1974"/>
    <n v="48"/>
  </r>
  <r>
    <s v="Id1637"/>
    <s v="Id1637"/>
    <n v="1988"/>
    <s v="Jun"/>
    <n v="10"/>
    <n v="2"/>
    <n v="5989.52"/>
    <x v="2"/>
    <x v="0"/>
    <s v="R1012"/>
    <s v="Jun"/>
    <n v="1988"/>
    <s v="tier - 2"/>
    <s v="tier - 1"/>
    <s v="R1012"/>
    <s v="10-Jun-1988"/>
    <n v="34"/>
  </r>
  <r>
    <s v="Id1636"/>
    <s v="Id1636"/>
    <n v="1974"/>
    <s v="Aug"/>
    <n v="17"/>
    <n v="0"/>
    <n v="5990.17"/>
    <x v="2"/>
    <x v="1"/>
    <s v="R1013"/>
    <s v="Aug"/>
    <n v="1974"/>
    <s v="tier - 2"/>
    <s v="tier - 2"/>
    <s v="R1013"/>
    <s v="17-Aug-1974"/>
    <n v="48"/>
  </r>
  <r>
    <s v="Id1635"/>
    <s v="Id1635"/>
    <n v="1980"/>
    <s v="Aug"/>
    <n v="8"/>
    <n v="2"/>
    <n v="5993.62"/>
    <x v="2"/>
    <x v="2"/>
    <s v="R1013"/>
    <s v="Aug"/>
    <n v="1980"/>
    <s v="tier - 2"/>
    <s v="tier - 3"/>
    <s v="R1013"/>
    <s v="8-Aug-1980"/>
    <n v="42"/>
  </r>
  <r>
    <s v="Id1634"/>
    <s v="Id1634"/>
    <n v="1989"/>
    <s v="Aug"/>
    <n v="16"/>
    <n v="4"/>
    <n v="6059.17"/>
    <x v="2"/>
    <x v="0"/>
    <s v="R1011"/>
    <s v="Aug"/>
    <n v="1989"/>
    <s v="tier - 2"/>
    <s v="tier - 1"/>
    <s v="R1011"/>
    <s v="16-Aug-1989"/>
    <n v="33"/>
  </r>
  <r>
    <s v="Id1633"/>
    <s v="Id1633"/>
    <n v="1996"/>
    <s v="Jul"/>
    <n v="28"/>
    <n v="0"/>
    <n v="6061.8"/>
    <x v="2"/>
    <x v="2"/>
    <s v="R1012"/>
    <s v="Jul"/>
    <n v="1996"/>
    <s v="tier - 2"/>
    <s v="tier - 3"/>
    <s v="R1012"/>
    <s v="28-Jul-1996"/>
    <n v="26"/>
  </r>
  <r>
    <s v="Id1632"/>
    <s v="Id1632"/>
    <n v="1994"/>
    <s v="Nov"/>
    <n v="8"/>
    <n v="0"/>
    <n v="6064.37"/>
    <x v="2"/>
    <x v="1"/>
    <s v="R1011"/>
    <s v="Nov"/>
    <n v="1994"/>
    <s v="tier - 2"/>
    <s v="tier - 2"/>
    <s v="R1011"/>
    <s v="8-Nov-1994"/>
    <n v="28"/>
  </r>
  <r>
    <s v="Id1631"/>
    <s v="Id1631"/>
    <n v="1984"/>
    <s v="Sep"/>
    <n v="21"/>
    <n v="1"/>
    <n v="6067.13"/>
    <x v="0"/>
    <x v="0"/>
    <s v="R1016"/>
    <s v="Sep"/>
    <n v="1984"/>
    <s v="tier - 3"/>
    <s v="tier - 1"/>
    <s v="R1016"/>
    <s v="21-Sep-1984"/>
    <n v="38"/>
  </r>
  <r>
    <s v="Id1630"/>
    <s v="Id1630"/>
    <n v="1979"/>
    <s v="Aug"/>
    <n v="8"/>
    <n v="2"/>
    <n v="6074.37"/>
    <x v="2"/>
    <x v="1"/>
    <s v="R1012"/>
    <s v="Aug"/>
    <n v="1979"/>
    <s v="tier - 2"/>
    <s v="tier - 2"/>
    <s v="R1012"/>
    <s v="8-Aug-1979"/>
    <n v="43"/>
  </r>
  <r>
    <s v="Id163"/>
    <s v="Id163"/>
    <n v="2000"/>
    <s v="Oct"/>
    <n v="12"/>
    <n v="2"/>
    <n v="37484.449999999997"/>
    <x v="1"/>
    <x v="0"/>
    <s v="R1013"/>
    <s v="Oct"/>
    <n v="2000"/>
    <s v="tier - 1"/>
    <s v="tier - 1"/>
    <s v="R1013"/>
    <s v="12-Oct-2000"/>
    <n v="22"/>
  </r>
  <r>
    <s v="Id1629"/>
    <s v="Id1629"/>
    <n v="1984"/>
    <s v="Oct"/>
    <n v="14"/>
    <n v="1"/>
    <n v="6079.67"/>
    <x v="1"/>
    <x v="0"/>
    <s v="R1014"/>
    <s v="Oct"/>
    <n v="1984"/>
    <s v="tier - 1"/>
    <s v="tier - 1"/>
    <s v="R1014"/>
    <s v="14-Oct-1984"/>
    <n v="38"/>
  </r>
  <r>
    <s v="Id1628"/>
    <s v="Id1628"/>
    <n v="1984"/>
    <s v="Jul"/>
    <n v="25"/>
    <n v="2"/>
    <n v="6082.41"/>
    <x v="1"/>
    <x v="1"/>
    <s v="R1011"/>
    <s v="Jul"/>
    <n v="1984"/>
    <s v="tier - 1"/>
    <s v="tier - 2"/>
    <s v="R1011"/>
    <s v="25-Jul-1984"/>
    <n v="38"/>
  </r>
  <r>
    <s v="Id1627"/>
    <s v="Id1627"/>
    <n v="1970"/>
    <s v="Jun"/>
    <n v="9"/>
    <n v="0"/>
    <n v="6098.38"/>
    <x v="2"/>
    <x v="1"/>
    <s v="R1013"/>
    <s v="Jun"/>
    <n v="1970"/>
    <s v="tier - 2"/>
    <s v="tier - 2"/>
    <s v="R1013"/>
    <s v="9-Jun-1970"/>
    <n v="52"/>
  </r>
  <r>
    <s v="Id1626"/>
    <s v="Id1626"/>
    <n v="1995"/>
    <s v="Sep"/>
    <n v="9"/>
    <n v="0"/>
    <n v="6111.95"/>
    <x v="2"/>
    <x v="2"/>
    <s v="R1026"/>
    <s v="Sep"/>
    <n v="1995"/>
    <s v="tier - 2"/>
    <s v="tier - 3"/>
    <s v="R1026"/>
    <s v="9-Sep-1995"/>
    <n v="27"/>
  </r>
  <r>
    <s v="Id1625"/>
    <s v="Id1625"/>
    <n v="1985"/>
    <s v="Jul"/>
    <n v="21"/>
    <n v="1"/>
    <n v="6112.35"/>
    <x v="2"/>
    <x v="0"/>
    <s v="R1012"/>
    <s v="Jul"/>
    <n v="1985"/>
    <s v="tier - 2"/>
    <s v="tier - 1"/>
    <s v="R1012"/>
    <s v="21-Jul-1985"/>
    <n v="37"/>
  </r>
  <r>
    <s v="Id1624"/>
    <s v="Id1624"/>
    <n v="1991"/>
    <s v="Jul"/>
    <n v="25"/>
    <n v="3"/>
    <n v="6113.23"/>
    <x v="2"/>
    <x v="1"/>
    <s v="R1024"/>
    <s v="Jul"/>
    <n v="1991"/>
    <s v="tier - 2"/>
    <s v="tier - 2"/>
    <s v="R1024"/>
    <s v="25-Jul-1991"/>
    <n v="31"/>
  </r>
  <r>
    <s v="Id1623"/>
    <s v="Id1623"/>
    <n v="1983"/>
    <s v="Aug"/>
    <n v="11"/>
    <n v="1"/>
    <n v="6117.49"/>
    <x v="2"/>
    <x v="2"/>
    <s v="R1012"/>
    <s v="Aug"/>
    <n v="1983"/>
    <s v="tier - 2"/>
    <s v="tier - 3"/>
    <s v="R1012"/>
    <s v="11-Aug-1983"/>
    <n v="39"/>
  </r>
  <r>
    <s v="Id1622"/>
    <s v="Id1622"/>
    <n v="1983"/>
    <s v="Nov"/>
    <n v="16"/>
    <n v="1"/>
    <n v="6123.57"/>
    <x v="0"/>
    <x v="1"/>
    <s v="R1012"/>
    <s v="Nov"/>
    <n v="1983"/>
    <s v="tier - 3"/>
    <s v="tier - 2"/>
    <s v="R1012"/>
    <s v="16-Nov-1983"/>
    <n v="39"/>
  </r>
  <r>
    <s v="Id1621"/>
    <s v="Id1621"/>
    <n v="1990"/>
    <s v="Aug"/>
    <n v="18"/>
    <n v="3"/>
    <n v="6128.8"/>
    <x v="2"/>
    <x v="2"/>
    <s v="R1012"/>
    <s v="Aug"/>
    <n v="1990"/>
    <s v="tier - 2"/>
    <s v="tier - 3"/>
    <s v="R1012"/>
    <s v="18-Aug-1990"/>
    <n v="32"/>
  </r>
  <r>
    <s v="Id1620"/>
    <s v="Id1620"/>
    <n v="1969"/>
    <s v="Nov"/>
    <n v="9"/>
    <n v="0"/>
    <n v="6138.5"/>
    <x v="2"/>
    <x v="1"/>
    <s v="R1011"/>
    <s v="Nov"/>
    <n v="1969"/>
    <s v="tier - 2"/>
    <s v="tier - 2"/>
    <s v="R1011"/>
    <s v="9-Nov-1969"/>
    <n v="53"/>
  </r>
  <r>
    <s v="Id162"/>
    <s v="Id162"/>
    <n v="1990"/>
    <s v="Nov"/>
    <n v="16"/>
    <n v="1"/>
    <n v="37607.53"/>
    <x v="1"/>
    <x v="1"/>
    <s v="R1019"/>
    <s v="Nov"/>
    <n v="1990"/>
    <s v="tier - 1"/>
    <s v="tier - 2"/>
    <s v="R1019"/>
    <s v="16-Nov-1990"/>
    <n v="32"/>
  </r>
  <r>
    <s v="Id1619"/>
    <s v="Id1619"/>
    <n v="1978"/>
    <s v="Sep"/>
    <n v="5"/>
    <n v="2"/>
    <n v="6138.58"/>
    <x v="2"/>
    <x v="0"/>
    <s v="R1013"/>
    <s v="Sep"/>
    <n v="1978"/>
    <s v="tier - 2"/>
    <s v="tier - 1"/>
    <s v="R1013"/>
    <s v="5-Sep-1978"/>
    <n v="44"/>
  </r>
  <r>
    <s v="Id1618"/>
    <s v="Id1618"/>
    <n v="1976"/>
    <s v="Dec"/>
    <n v="12"/>
    <n v="2"/>
    <n v="6139.14"/>
    <x v="2"/>
    <x v="2"/>
    <s v="R1013"/>
    <s v="Dec"/>
    <n v="1976"/>
    <s v="tier - 2"/>
    <s v="tier - 3"/>
    <s v="R1013"/>
    <s v="12-Dec-1976"/>
    <n v="46"/>
  </r>
  <r>
    <s v="Id1617"/>
    <s v="Id1617"/>
    <n v="1970"/>
    <s v="Oct"/>
    <n v="14"/>
    <n v="0"/>
    <n v="6147.12"/>
    <x v="2"/>
    <x v="2"/>
    <s v="R1012"/>
    <s v="Oct"/>
    <n v="1970"/>
    <s v="tier - 2"/>
    <s v="tier - 3"/>
    <s v="R1012"/>
    <s v="14-Oct-1970"/>
    <n v="52"/>
  </r>
  <r>
    <s v="Id1616"/>
    <s v="Id1616"/>
    <n v="1973"/>
    <s v="Nov"/>
    <n v="6"/>
    <n v="0"/>
    <n v="6152.05"/>
    <x v="2"/>
    <x v="2"/>
    <s v="R1013"/>
    <s v="Nov"/>
    <n v="1973"/>
    <s v="tier - 2"/>
    <s v="tier - 3"/>
    <s v="R1013"/>
    <s v="6-Nov-1973"/>
    <n v="49"/>
  </r>
  <r>
    <s v="Id1615"/>
    <s v="Id1615"/>
    <n v="1985"/>
    <s v="Oct"/>
    <n v="15"/>
    <n v="3"/>
    <n v="6159.57"/>
    <x v="2"/>
    <x v="0"/>
    <s v="R1012"/>
    <s v="Oct"/>
    <n v="1985"/>
    <s v="tier - 2"/>
    <s v="tier - 1"/>
    <s v="R1012"/>
    <s v="15-Oct-1985"/>
    <n v="37"/>
  </r>
  <r>
    <s v="Id1614"/>
    <s v="Id1614"/>
    <n v="1984"/>
    <s v="Oct"/>
    <n v="6"/>
    <n v="3"/>
    <n v="6170.96"/>
    <x v="2"/>
    <x v="0"/>
    <s v="R1013"/>
    <s v="Oct"/>
    <n v="1984"/>
    <s v="tier - 2"/>
    <s v="tier - 1"/>
    <s v="R1013"/>
    <s v="6-Oct-1984"/>
    <n v="38"/>
  </r>
  <r>
    <s v="Id1613"/>
    <s v="Id1613"/>
    <n v="1985"/>
    <s v="Aug"/>
    <n v="9"/>
    <n v="3"/>
    <n v="6183.32"/>
    <x v="2"/>
    <x v="1"/>
    <s v="R1012"/>
    <s v="Aug"/>
    <n v="1985"/>
    <s v="tier - 2"/>
    <s v="tier - 2"/>
    <s v="R1012"/>
    <s v="9-Aug-1985"/>
    <n v="37"/>
  </r>
  <r>
    <s v="Id1612"/>
    <s v="Id1612"/>
    <n v="1970"/>
    <s v="Oct"/>
    <n v="5"/>
    <n v="0"/>
    <n v="6183.46"/>
    <x v="2"/>
    <x v="1"/>
    <s v="R1012"/>
    <s v="Oct"/>
    <n v="1970"/>
    <s v="tier - 2"/>
    <s v="tier - 2"/>
    <s v="R1012"/>
    <s v="5-Oct-1970"/>
    <n v="52"/>
  </r>
  <r>
    <s v="Id1611"/>
    <s v="Id1611"/>
    <n v="1988"/>
    <s v="Nov"/>
    <n v="1"/>
    <n v="3"/>
    <n v="6184.3"/>
    <x v="2"/>
    <x v="2"/>
    <s v="R1013"/>
    <s v="Nov"/>
    <n v="1988"/>
    <s v="tier - 2"/>
    <s v="tier - 3"/>
    <s v="R1013"/>
    <s v="1-Nov-1988"/>
    <n v="34"/>
  </r>
  <r>
    <s v="Id1610"/>
    <s v="Id1610"/>
    <n v="1981"/>
    <s v="Nov"/>
    <n v="22"/>
    <n v="0"/>
    <n v="6185.32"/>
    <x v="2"/>
    <x v="0"/>
    <s v="R1013"/>
    <s v="Nov"/>
    <n v="1981"/>
    <s v="tier - 2"/>
    <s v="tier - 1"/>
    <s v="R1013"/>
    <s v="22-Nov-1981"/>
    <n v="41"/>
  </r>
  <r>
    <s v="Id161"/>
    <s v="Id161"/>
    <n v="1982"/>
    <s v="Jun"/>
    <n v="20"/>
    <n v="3"/>
    <n v="37650.74"/>
    <x v="2"/>
    <x v="1"/>
    <s v="R1012"/>
    <s v="Jun"/>
    <n v="1982"/>
    <s v="tier - 2"/>
    <s v="tier - 2"/>
    <s v="R1012"/>
    <s v="20-Jun-1982"/>
    <n v="40"/>
  </r>
  <r>
    <s v="Id1609"/>
    <s v="Id1609"/>
    <n v="1981"/>
    <s v="Oct"/>
    <n v="1"/>
    <n v="0"/>
    <n v="6186.13"/>
    <x v="2"/>
    <x v="2"/>
    <s v="R1011"/>
    <s v="Oct"/>
    <n v="1981"/>
    <s v="tier - 2"/>
    <s v="tier - 3"/>
    <s v="R1011"/>
    <s v="1-Oct-1981"/>
    <n v="41"/>
  </r>
  <r>
    <s v="Id1608"/>
    <s v="Id1608"/>
    <n v="1988"/>
    <s v="Oct"/>
    <n v="23"/>
    <n v="3"/>
    <n v="6196.45"/>
    <x v="2"/>
    <x v="0"/>
    <s v="R1011"/>
    <s v="Oct"/>
    <n v="1988"/>
    <s v="tier - 2"/>
    <s v="tier - 1"/>
    <s v="R1011"/>
    <s v="23-Oct-1988"/>
    <n v="34"/>
  </r>
  <r>
    <s v="Id1607"/>
    <s v="Id1607"/>
    <n v="1985"/>
    <s v="Jul"/>
    <n v="22"/>
    <n v="2"/>
    <n v="6198.75"/>
    <x v="2"/>
    <x v="0"/>
    <s v="R1012"/>
    <s v="Jul"/>
    <n v="1985"/>
    <s v="tier - 2"/>
    <s v="tier - 1"/>
    <s v="R1012"/>
    <s v="22-Jul-1985"/>
    <n v="37"/>
  </r>
  <r>
    <s v="Id1606"/>
    <s v="Id1606"/>
    <n v="1985"/>
    <s v="Sep"/>
    <n v="22"/>
    <n v="2"/>
    <n v="6203.9"/>
    <x v="2"/>
    <x v="1"/>
    <s v="R1012"/>
    <s v="Sep"/>
    <n v="1985"/>
    <s v="tier - 2"/>
    <s v="tier - 2"/>
    <s v="R1012"/>
    <s v="22-Sep-1985"/>
    <n v="37"/>
  </r>
  <r>
    <s v="Id1605"/>
    <s v="Id1605"/>
    <n v="1999"/>
    <s v="Sep"/>
    <n v="10"/>
    <n v="0"/>
    <n v="6207.26"/>
    <x v="2"/>
    <x v="1"/>
    <s v="R1026"/>
    <s v="Sep"/>
    <n v="1999"/>
    <s v="tier - 2"/>
    <s v="tier - 2"/>
    <s v="R1026"/>
    <s v="10-Sep-1999"/>
    <n v="23"/>
  </r>
  <r>
    <s v="Id1604"/>
    <s v="Id1604"/>
    <n v="1992"/>
    <s v="Aug"/>
    <n v="12"/>
    <n v="0"/>
    <n v="6208.5"/>
    <x v="2"/>
    <x v="0"/>
    <s v="R1021"/>
    <s v="Aug"/>
    <n v="1992"/>
    <s v="tier - 2"/>
    <s v="tier - 1"/>
    <s v="R1021"/>
    <s v="12-Aug-1992"/>
    <n v="30"/>
  </r>
  <r>
    <s v="Id1603"/>
    <s v="Id1603"/>
    <n v="1972"/>
    <s v="Jun"/>
    <n v="29"/>
    <n v="0"/>
    <n v="6219.93"/>
    <x v="2"/>
    <x v="1"/>
    <s v="R1013"/>
    <s v="Jun"/>
    <n v="1972"/>
    <s v="tier - 2"/>
    <s v="tier - 2"/>
    <s v="R1013"/>
    <s v="29-Jun-1972"/>
    <n v="50"/>
  </r>
  <r>
    <s v="Id1602"/>
    <s v="Id1602"/>
    <n v="1978"/>
    <s v="Sep"/>
    <n v="19"/>
    <n v="2"/>
    <n v="6236.95"/>
    <x v="2"/>
    <x v="1"/>
    <s v="R1013"/>
    <s v="Sep"/>
    <n v="1978"/>
    <s v="tier - 2"/>
    <s v="tier - 2"/>
    <s v="R1013"/>
    <s v="19-Sep-1978"/>
    <n v="44"/>
  </r>
  <r>
    <s v="Id1601"/>
    <s v="Id1601"/>
    <n v="1983"/>
    <s v="Aug"/>
    <n v="11"/>
    <n v="1"/>
    <n v="6238.3"/>
    <x v="2"/>
    <x v="0"/>
    <s v="R1011"/>
    <s v="Aug"/>
    <n v="1983"/>
    <s v="tier - 2"/>
    <s v="tier - 1"/>
    <s v="R1011"/>
    <s v="11-Aug-1983"/>
    <n v="39"/>
  </r>
  <r>
    <s v="Id1600"/>
    <s v="Id1600"/>
    <n v="1979"/>
    <s v="Oct"/>
    <n v="10"/>
    <n v="0"/>
    <n v="6250.44"/>
    <x v="2"/>
    <x v="0"/>
    <s v="R1011"/>
    <s v="Oct"/>
    <n v="1979"/>
    <s v="tier - 2"/>
    <s v="tier - 1"/>
    <s v="R1011"/>
    <s v="10-Oct-1979"/>
    <n v="43"/>
  </r>
  <r>
    <s v="Id160"/>
    <s v="Id160"/>
    <n v="1970"/>
    <s v="Oct"/>
    <n v="28"/>
    <n v="0"/>
    <n v="37675.06"/>
    <x v="2"/>
    <x v="2"/>
    <s v="R1011"/>
    <s v="Oct"/>
    <n v="1970"/>
    <s v="tier - 2"/>
    <s v="tier - 3"/>
    <s v="R1011"/>
    <s v="28-Oct-1970"/>
    <n v="52"/>
  </r>
  <r>
    <s v="Id16"/>
    <s v="Id16"/>
    <n v="1962"/>
    <s v="Aug"/>
    <n v="27"/>
    <n v="0"/>
    <n v="48173.36"/>
    <x v="1"/>
    <x v="2"/>
    <s v="R1011"/>
    <s v="Aug"/>
    <n v="1962"/>
    <s v="tier - 1"/>
    <s v="tier - 3"/>
    <s v="R1011"/>
    <s v="27-Aug-1962"/>
    <n v="60"/>
  </r>
  <r>
    <s v="Id1599"/>
    <s v="Id1599"/>
    <n v="1972"/>
    <s v="Nov"/>
    <n v="11"/>
    <n v="0"/>
    <n v="6253.85"/>
    <x v="2"/>
    <x v="1"/>
    <s v="R1013"/>
    <s v="Nov"/>
    <n v="1972"/>
    <s v="tier - 2"/>
    <s v="tier - 2"/>
    <s v="R1013"/>
    <s v="11-Nov-1972"/>
    <n v="50"/>
  </r>
  <r>
    <s v="Id1598"/>
    <s v="Id1598"/>
    <n v="1972"/>
    <s v="Sep"/>
    <n v="8"/>
    <n v="0"/>
    <n v="6254.13"/>
    <x v="2"/>
    <x v="1"/>
    <s v="R1012"/>
    <s v="Sep"/>
    <n v="1972"/>
    <s v="tier - 2"/>
    <s v="tier - 2"/>
    <s v="R1012"/>
    <s v="8-Sep-1972"/>
    <n v="50"/>
  </r>
  <r>
    <s v="Id1597"/>
    <s v="Id1597"/>
    <n v="1970"/>
    <s v="Oct"/>
    <n v="11"/>
    <n v="0"/>
    <n v="6255.38"/>
    <x v="2"/>
    <x v="1"/>
    <s v="R1013"/>
    <s v="Oct"/>
    <n v="1970"/>
    <s v="tier - 2"/>
    <s v="tier - 2"/>
    <s v="R1013"/>
    <s v="11-Oct-1970"/>
    <n v="52"/>
  </r>
  <r>
    <s v="Id1596"/>
    <s v="Id1596"/>
    <n v="1995"/>
    <s v="Oct"/>
    <n v="17"/>
    <n v="0"/>
    <n v="6261.2"/>
    <x v="2"/>
    <x v="0"/>
    <s v="R1026"/>
    <s v="Oct"/>
    <n v="1995"/>
    <s v="tier - 2"/>
    <s v="tier - 1"/>
    <s v="R1026"/>
    <s v="17-Oct-1995"/>
    <n v="27"/>
  </r>
  <r>
    <s v="Id1595"/>
    <s v="Id1595"/>
    <n v="1984"/>
    <s v="Sep"/>
    <n v="25"/>
    <n v="3"/>
    <n v="6269.33"/>
    <x v="2"/>
    <x v="0"/>
    <s v="R1013"/>
    <s v="Sep"/>
    <n v="1984"/>
    <s v="tier - 2"/>
    <s v="tier - 1"/>
    <s v="R1013"/>
    <s v="25-Sep-1984"/>
    <n v="38"/>
  </r>
  <r>
    <s v="Id1594"/>
    <s v="Id1594"/>
    <n v="1981"/>
    <s v="Jun"/>
    <n v="30"/>
    <n v="1"/>
    <n v="6272.48"/>
    <x v="1"/>
    <x v="2"/>
    <s v="R1013"/>
    <s v="Jun"/>
    <n v="1981"/>
    <s v="tier - 1"/>
    <s v="tier - 3"/>
    <s v="R1013"/>
    <s v="30-Jun-1981"/>
    <n v="41"/>
  </r>
  <r>
    <s v="Id1593"/>
    <s v="Id1593"/>
    <n v="1993"/>
    <s v="Oct"/>
    <n v="16"/>
    <n v="0"/>
    <n v="6276.3"/>
    <x v="2"/>
    <x v="0"/>
    <s v="R1025"/>
    <s v="Oct"/>
    <n v="1993"/>
    <s v="tier - 2"/>
    <s v="tier - 1"/>
    <s v="R1025"/>
    <s v="16-Oct-1993"/>
    <n v="29"/>
  </r>
  <r>
    <s v="Id1592"/>
    <s v="Id1592"/>
    <n v="1981"/>
    <s v="Nov"/>
    <n v="24"/>
    <n v="1"/>
    <n v="6282.24"/>
    <x v="2"/>
    <x v="0"/>
    <s v="R1011"/>
    <s v="Nov"/>
    <n v="1981"/>
    <s v="tier - 2"/>
    <s v="tier - 1"/>
    <s v="R1011"/>
    <s v="24-Nov-1981"/>
    <n v="41"/>
  </r>
  <r>
    <s v="Id1591"/>
    <s v="Id1591"/>
    <n v="1981"/>
    <s v="Aug"/>
    <n v="26"/>
    <n v="1"/>
    <n v="6289.75"/>
    <x v="2"/>
    <x v="2"/>
    <s v="R1013"/>
    <s v="Aug"/>
    <n v="1981"/>
    <s v="tier - 2"/>
    <s v="tier - 3"/>
    <s v="R1013"/>
    <s v="26-Aug-1981"/>
    <n v="41"/>
  </r>
  <r>
    <s v="Id1590"/>
    <s v="Id1590"/>
    <n v="1996"/>
    <s v="Jul"/>
    <n v="4"/>
    <n v="0"/>
    <n v="6293.63"/>
    <x v="2"/>
    <x v="2"/>
    <s v="R1021"/>
    <s v="Jul"/>
    <n v="1996"/>
    <s v="tier - 2"/>
    <s v="tier - 3"/>
    <s v="R1021"/>
    <s v="4-Jul-1996"/>
    <n v="26"/>
  </r>
  <r>
    <s v="Id159"/>
    <s v="Id159"/>
    <n v="1988"/>
    <s v="Oct"/>
    <n v="10"/>
    <n v="1"/>
    <n v="37701.879999999997"/>
    <x v="2"/>
    <x v="2"/>
    <s v="R1023"/>
    <s v="Oct"/>
    <n v="1988"/>
    <s v="tier - 2"/>
    <s v="tier - 3"/>
    <s v="R1023"/>
    <s v="10-Oct-1988"/>
    <n v="34"/>
  </r>
  <r>
    <s v="Id1589"/>
    <s v="Id1589"/>
    <n v="1974"/>
    <s v="Sep"/>
    <n v="17"/>
    <n v="0"/>
    <n v="6302.23"/>
    <x v="2"/>
    <x v="0"/>
    <s v="R1013"/>
    <s v="Sep"/>
    <n v="1974"/>
    <s v="tier - 2"/>
    <s v="tier - 1"/>
    <s v="R1013"/>
    <s v="17-Sep-1974"/>
    <n v="48"/>
  </r>
  <r>
    <s v="Id1588"/>
    <s v="Id1588"/>
    <n v="1969"/>
    <s v="Sep"/>
    <n v="4"/>
    <n v="0"/>
    <n v="6305.61"/>
    <x v="2"/>
    <x v="1"/>
    <s v="R1012"/>
    <s v="Sep"/>
    <n v="1969"/>
    <s v="tier - 2"/>
    <s v="tier - 2"/>
    <s v="R1012"/>
    <s v="4-Sep-1969"/>
    <n v="53"/>
  </r>
  <r>
    <s v="Id1587"/>
    <s v="Id1587"/>
    <n v="2004"/>
    <s v="Jul"/>
    <n v="27"/>
    <n v="0"/>
    <n v="6311.11"/>
    <x v="2"/>
    <x v="1"/>
    <s v="R1011"/>
    <s v="Jul"/>
    <n v="2004"/>
    <s v="tier - 2"/>
    <s v="tier - 2"/>
    <s v="R1011"/>
    <s v="27-Jul-2004"/>
    <n v="18"/>
  </r>
  <r>
    <s v="Id1586"/>
    <s v="Id1586"/>
    <n v="1985"/>
    <s v="Nov"/>
    <n v="19"/>
    <n v="2"/>
    <n v="6311.95"/>
    <x v="2"/>
    <x v="0"/>
    <s v="R1011"/>
    <s v="Nov"/>
    <n v="1985"/>
    <s v="tier - 2"/>
    <s v="tier - 1"/>
    <s v="R1011"/>
    <s v="19-Nov-1985"/>
    <n v="37"/>
  </r>
  <r>
    <s v="Id1585"/>
    <s v="Id1585"/>
    <n v="1985"/>
    <s v="Dec"/>
    <n v="15"/>
    <n v="2"/>
    <n v="6313.76"/>
    <x v="2"/>
    <x v="0"/>
    <s v="R1013"/>
    <s v="Dec"/>
    <n v="1985"/>
    <s v="tier - 2"/>
    <s v="tier - 1"/>
    <s v="R1013"/>
    <s v="15-Dec-1985"/>
    <n v="37"/>
  </r>
  <r>
    <s v="Id1584"/>
    <s v="Id1584"/>
    <n v="1990"/>
    <s v="Aug"/>
    <n v="13"/>
    <n v="3"/>
    <n v="6334.34"/>
    <x v="2"/>
    <x v="1"/>
    <s v="R1024"/>
    <s v="Aug"/>
    <n v="1990"/>
    <s v="tier - 2"/>
    <s v="tier - 2"/>
    <s v="R1024"/>
    <s v="13-Aug-1990"/>
    <n v="32"/>
  </r>
  <r>
    <s v="Id1583"/>
    <s v="Id1583"/>
    <n v="1986"/>
    <s v="Sep"/>
    <n v="25"/>
    <n v="3"/>
    <n v="6335.64"/>
    <x v="2"/>
    <x v="1"/>
    <s v="R1013"/>
    <s v="Sep"/>
    <n v="1986"/>
    <s v="tier - 2"/>
    <s v="tier - 2"/>
    <s v="R1013"/>
    <s v="25-Sep-1986"/>
    <n v="36"/>
  </r>
  <r>
    <s v="Id1582"/>
    <s v="Id1582"/>
    <n v="1983"/>
    <s v="Oct"/>
    <n v="21"/>
    <n v="2"/>
    <n v="6338.08"/>
    <x v="2"/>
    <x v="0"/>
    <s v="R1013"/>
    <s v="Oct"/>
    <n v="1983"/>
    <s v="tier - 2"/>
    <s v="tier - 1"/>
    <s v="R1013"/>
    <s v="21-Oct-1983"/>
    <n v="39"/>
  </r>
  <r>
    <s v="Id1581"/>
    <s v="Id1581"/>
    <n v="1983"/>
    <s v="Aug"/>
    <n v="19"/>
    <n v="2"/>
    <n v="6356.27"/>
    <x v="0"/>
    <x v="1"/>
    <s v="R1013"/>
    <s v="Aug"/>
    <n v="1983"/>
    <s v="tier - 3"/>
    <s v="tier - 2"/>
    <s v="R1013"/>
    <s v="19-Aug-1983"/>
    <n v="39"/>
  </r>
  <r>
    <s v="Id1580"/>
    <s v="Id1580"/>
    <n v="1980"/>
    <s v="Oct"/>
    <n v="30"/>
    <n v="0"/>
    <n v="6358.78"/>
    <x v="2"/>
    <x v="0"/>
    <s v="R1012"/>
    <s v="Oct"/>
    <n v="1980"/>
    <s v="tier - 2"/>
    <s v="tier - 1"/>
    <s v="R1012"/>
    <s v="30-Oct-1980"/>
    <n v="42"/>
  </r>
  <r>
    <s v="Id158"/>
    <s v="Id158"/>
    <n v="1976"/>
    <s v="Sep"/>
    <n v="18"/>
    <n v="2"/>
    <n v="37735.199999999997"/>
    <x v="2"/>
    <x v="1"/>
    <s v="R1011"/>
    <s v="Sep"/>
    <n v="1976"/>
    <s v="tier - 2"/>
    <s v="tier - 2"/>
    <s v="R1011"/>
    <s v="18-Sep-1976"/>
    <n v="46"/>
  </r>
  <r>
    <s v="Id1579"/>
    <s v="Id1579"/>
    <n v="1989"/>
    <s v="Jun"/>
    <n v="24"/>
    <n v="3"/>
    <n v="6360.99"/>
    <x v="2"/>
    <x v="1"/>
    <s v="R1012"/>
    <s v="Jun"/>
    <n v="1989"/>
    <s v="tier - 2"/>
    <s v="tier - 2"/>
    <s v="R1012"/>
    <s v="24-Jun-1989"/>
    <n v="33"/>
  </r>
  <r>
    <s v="Id1578"/>
    <s v="Id1578"/>
    <n v="1996"/>
    <s v="Jul"/>
    <n v="7"/>
    <n v="0"/>
    <n v="6361.47"/>
    <x v="2"/>
    <x v="2"/>
    <s v="R1021"/>
    <s v="Jul"/>
    <n v="1996"/>
    <s v="tier - 2"/>
    <s v="tier - 3"/>
    <s v="R1021"/>
    <s v="7-Jul-1996"/>
    <n v="26"/>
  </r>
  <r>
    <s v="Id1577"/>
    <s v="Id1577"/>
    <n v="1970"/>
    <s v="Nov"/>
    <n v="9"/>
    <n v="0"/>
    <n v="6367.31"/>
    <x v="2"/>
    <x v="0"/>
    <s v="R1013"/>
    <s v="Nov"/>
    <n v="1970"/>
    <s v="tier - 2"/>
    <s v="tier - 1"/>
    <s v="R1013"/>
    <s v="9-Nov-1970"/>
    <n v="52"/>
  </r>
  <r>
    <s v="Id1576"/>
    <s v="Id1576"/>
    <n v="1984"/>
    <s v="Aug"/>
    <n v="13"/>
    <n v="1"/>
    <n v="6373.56"/>
    <x v="2"/>
    <x v="0"/>
    <s v="R1012"/>
    <s v="Aug"/>
    <n v="1984"/>
    <s v="tier - 2"/>
    <s v="tier - 1"/>
    <s v="R1012"/>
    <s v="13-Aug-1984"/>
    <n v="38"/>
  </r>
  <r>
    <s v="Id1575"/>
    <s v="Id1575"/>
    <n v="1976"/>
    <s v="Nov"/>
    <n v="18"/>
    <n v="2"/>
    <n v="6374.16"/>
    <x v="2"/>
    <x v="1"/>
    <s v="R1013"/>
    <s v="Nov"/>
    <n v="1976"/>
    <s v="tier - 2"/>
    <s v="tier - 2"/>
    <s v="R1013"/>
    <s v="18-Nov-1976"/>
    <n v="46"/>
  </r>
  <r>
    <s v="Id1574"/>
    <s v="Id1574"/>
    <n v="1982"/>
    <s v="Aug"/>
    <n v="6"/>
    <n v="1"/>
    <n v="6389.38"/>
    <x v="1"/>
    <x v="1"/>
    <s v="R1012"/>
    <s v="Aug"/>
    <n v="1982"/>
    <s v="tier - 1"/>
    <s v="tier - 2"/>
    <s v="R1012"/>
    <s v="6-Aug-1982"/>
    <n v="40"/>
  </r>
  <r>
    <s v="Id1573"/>
    <s v="Id1573"/>
    <n v="1997"/>
    <s v="Aug"/>
    <n v="16"/>
    <n v="0"/>
    <n v="6389.53"/>
    <x v="2"/>
    <x v="1"/>
    <s v="R1021"/>
    <s v="Aug"/>
    <n v="1997"/>
    <s v="tier - 2"/>
    <s v="tier - 2"/>
    <s v="R1021"/>
    <s v="16-Aug-1997"/>
    <n v="25"/>
  </r>
  <r>
    <s v="Id1572"/>
    <s v="Id1572"/>
    <n v="1982"/>
    <s v="Oct"/>
    <n v="28"/>
    <n v="1"/>
    <n v="6393.6"/>
    <x v="2"/>
    <x v="0"/>
    <s v="R1012"/>
    <s v="Oct"/>
    <n v="1982"/>
    <s v="tier - 2"/>
    <s v="tier - 1"/>
    <s v="R1012"/>
    <s v="28-Oct-1982"/>
    <n v="40"/>
  </r>
  <r>
    <s v="Id1571"/>
    <s v="Id1571"/>
    <n v="1987"/>
    <s v="Sep"/>
    <n v="9"/>
    <n v="2"/>
    <n v="6402.29"/>
    <x v="2"/>
    <x v="2"/>
    <s v="R1024"/>
    <s v="Sep"/>
    <n v="1987"/>
    <s v="tier - 2"/>
    <s v="tier - 3"/>
    <s v="R1024"/>
    <s v="9-Sep-1987"/>
    <n v="35"/>
  </r>
  <r>
    <s v="Id1570"/>
    <s v="Id1570"/>
    <n v="1985"/>
    <s v="Dec"/>
    <n v="10"/>
    <n v="2"/>
    <n v="6406.41"/>
    <x v="1"/>
    <x v="2"/>
    <s v="R1014"/>
    <s v="Dec"/>
    <n v="1985"/>
    <s v="tier - 1"/>
    <s v="tier - 3"/>
    <s v="R1014"/>
    <s v="10-Dec-1985"/>
    <n v="37"/>
  </r>
  <r>
    <s v="Id157"/>
    <s v="Id157"/>
    <n v="1986"/>
    <s v="Aug"/>
    <n v="15"/>
    <n v="0"/>
    <n v="37742.58"/>
    <x v="1"/>
    <x v="0"/>
    <s v="R1013"/>
    <s v="Aug"/>
    <n v="1986"/>
    <s v="tier - 1"/>
    <s v="tier - 1"/>
    <s v="R1013"/>
    <s v="15-Aug-1986"/>
    <n v="36"/>
  </r>
  <r>
    <s v="Id1569"/>
    <s v="Id1569"/>
    <n v="1970"/>
    <s v="Aug"/>
    <n v="20"/>
    <n v="0"/>
    <n v="6407.05"/>
    <x v="2"/>
    <x v="0"/>
    <s v="R1013"/>
    <s v="Aug"/>
    <n v="1970"/>
    <s v="tier - 2"/>
    <s v="tier - 1"/>
    <s v="R1013"/>
    <s v="20-Aug-1970"/>
    <n v="52"/>
  </r>
  <r>
    <s v="Id1568"/>
    <s v="Id1568"/>
    <n v="1971"/>
    <s v="Aug"/>
    <n v="22"/>
    <n v="0"/>
    <n v="6412.34"/>
    <x v="2"/>
    <x v="2"/>
    <s v="R1013"/>
    <s v="Aug"/>
    <n v="1971"/>
    <s v="tier - 2"/>
    <s v="tier - 3"/>
    <s v="R1013"/>
    <s v="22-Aug-1971"/>
    <n v="51"/>
  </r>
  <r>
    <s v="Id1567"/>
    <s v="Id1567"/>
    <n v="1987"/>
    <s v="Sep"/>
    <n v="4"/>
    <n v="3"/>
    <n v="6414.18"/>
    <x v="2"/>
    <x v="1"/>
    <s v="R1011"/>
    <s v="Sep"/>
    <n v="1987"/>
    <s v="tier - 2"/>
    <s v="tier - 2"/>
    <s v="R1011"/>
    <s v="4-Sep-1987"/>
    <n v="35"/>
  </r>
  <r>
    <s v="Id1566"/>
    <s v="Id1566"/>
    <n v="1976"/>
    <s v="Dec"/>
    <n v="30"/>
    <n v="2"/>
    <n v="6417.28"/>
    <x v="2"/>
    <x v="2"/>
    <s v="R1013"/>
    <s v="Dec"/>
    <n v="1976"/>
    <s v="tier - 2"/>
    <s v="tier - 3"/>
    <s v="R1013"/>
    <s v="30-Dec-1976"/>
    <n v="46"/>
  </r>
  <r>
    <s v="Id1565"/>
    <s v="Id1565"/>
    <n v="1975"/>
    <s v="Aug"/>
    <n v="5"/>
    <n v="1"/>
    <n v="6423.48"/>
    <x v="2"/>
    <x v="2"/>
    <s v="R1013"/>
    <s v="Aug"/>
    <n v="1975"/>
    <s v="tier - 2"/>
    <s v="tier - 3"/>
    <s v="R1013"/>
    <s v="5-Aug-1975"/>
    <n v="47"/>
  </r>
  <r>
    <s v="Id1564"/>
    <s v="Id1564"/>
    <n v="1985"/>
    <s v="Jul"/>
    <n v="22"/>
    <n v="3"/>
    <n v="6435.62"/>
    <x v="0"/>
    <x v="1"/>
    <s v="R1013"/>
    <s v="Jul"/>
    <n v="1985"/>
    <s v="tier - 3"/>
    <s v="tier - 2"/>
    <s v="R1013"/>
    <s v="22-Jul-1985"/>
    <n v="37"/>
  </r>
  <r>
    <s v="Id1563"/>
    <s v="Id1563"/>
    <n v="1984"/>
    <s v="Aug"/>
    <n v="26"/>
    <n v="2"/>
    <n v="6455.86"/>
    <x v="0"/>
    <x v="2"/>
    <s v="R1012"/>
    <s v="Aug"/>
    <n v="1984"/>
    <s v="tier - 3"/>
    <s v="tier - 3"/>
    <s v="R1012"/>
    <s v="26-Aug-1984"/>
    <n v="38"/>
  </r>
  <r>
    <s v="Id1562"/>
    <s v="Id1562"/>
    <n v="1984"/>
    <s v="Nov"/>
    <n v="1"/>
    <n v="2"/>
    <n v="6457.84"/>
    <x v="2"/>
    <x v="2"/>
    <s v="R1012"/>
    <s v="Nov"/>
    <n v="1984"/>
    <s v="tier - 2"/>
    <s v="tier - 3"/>
    <s v="R1012"/>
    <s v="1-Nov-1984"/>
    <n v="38"/>
  </r>
  <r>
    <s v="Id1561"/>
    <s v="Id1561"/>
    <n v="1981"/>
    <s v="Jul"/>
    <n v="27"/>
    <n v="1"/>
    <n v="6473.15"/>
    <x v="2"/>
    <x v="1"/>
    <s v="R1013"/>
    <s v="Jul"/>
    <n v="1981"/>
    <s v="tier - 2"/>
    <s v="tier - 2"/>
    <s v="R1013"/>
    <s v="27-Jul-1981"/>
    <n v="41"/>
  </r>
  <r>
    <s v="Id1560"/>
    <s v="Id1560"/>
    <n v="1980"/>
    <s v="Jun"/>
    <n v="8"/>
    <n v="0"/>
    <n v="6474.01"/>
    <x v="2"/>
    <x v="2"/>
    <s v="R1011"/>
    <s v="Jun"/>
    <n v="1980"/>
    <s v="tier - 2"/>
    <s v="tier - 3"/>
    <s v="R1011"/>
    <s v="8-Jun-1980"/>
    <n v="43"/>
  </r>
  <r>
    <s v="Id156"/>
    <s v="Id156"/>
    <n v="1983"/>
    <s v="Jul"/>
    <n v="26"/>
    <n v="3"/>
    <n v="37800.980000000003"/>
    <x v="2"/>
    <x v="1"/>
    <s v="R1011"/>
    <s v="Jul"/>
    <n v="1983"/>
    <s v="tier - 2"/>
    <s v="tier - 2"/>
    <s v="R1011"/>
    <s v="26-Jul-1983"/>
    <n v="39"/>
  </r>
  <r>
    <s v="Id1559"/>
    <s v="Id1559"/>
    <n v="1970"/>
    <s v="Dec"/>
    <n v="1"/>
    <n v="0"/>
    <n v="6481.67"/>
    <x v="2"/>
    <x v="1"/>
    <s v="R1013"/>
    <s v="Dec"/>
    <n v="1970"/>
    <s v="tier - 2"/>
    <s v="tier - 2"/>
    <s v="R1013"/>
    <s v="1-Dec-1970"/>
    <n v="52"/>
  </r>
  <r>
    <s v="Id1558"/>
    <s v="Id1558"/>
    <n v="1982"/>
    <s v="Oct"/>
    <n v="9"/>
    <n v="1"/>
    <n v="6496.89"/>
    <x v="2"/>
    <x v="2"/>
    <s v="R1011"/>
    <s v="Oct"/>
    <n v="1982"/>
    <s v="tier - 2"/>
    <s v="tier - 3"/>
    <s v="R1011"/>
    <s v="9-Oct-1982"/>
    <n v="40"/>
  </r>
  <r>
    <s v="Id1557"/>
    <s v="Id1557"/>
    <n v="1982"/>
    <s v="Aug"/>
    <n v="28"/>
    <n v="1"/>
    <n v="6500.24"/>
    <x v="2"/>
    <x v="1"/>
    <s v="R1013"/>
    <s v="Aug"/>
    <n v="1982"/>
    <s v="tier - 2"/>
    <s v="tier - 2"/>
    <s v="R1013"/>
    <s v="28-Aug-1982"/>
    <n v="40"/>
  </r>
  <r>
    <s v="Id1556"/>
    <s v="Id1556"/>
    <n v="1994"/>
    <s v="Jul"/>
    <n v="7"/>
    <n v="0"/>
    <n v="6512.24"/>
    <x v="2"/>
    <x v="0"/>
    <s v="R1021"/>
    <s v="Jul"/>
    <n v="1994"/>
    <s v="tier - 2"/>
    <s v="tier - 1"/>
    <s v="R1021"/>
    <s v="7-Jul-1994"/>
    <n v="28"/>
  </r>
  <r>
    <s v="Id1555"/>
    <s v="Id1555"/>
    <n v="1976"/>
    <s v="Oct"/>
    <n v="23"/>
    <n v="2"/>
    <n v="6529.21"/>
    <x v="2"/>
    <x v="0"/>
    <s v="R1013"/>
    <s v="Oct"/>
    <n v="1976"/>
    <s v="tier - 2"/>
    <s v="tier - 1"/>
    <s v="R1013"/>
    <s v="23-Oct-1976"/>
    <n v="46"/>
  </r>
  <r>
    <s v="Id1554"/>
    <s v="Id1554"/>
    <n v="1982"/>
    <s v="Aug"/>
    <n v="12"/>
    <n v="3"/>
    <n v="6532.04"/>
    <x v="2"/>
    <x v="0"/>
    <s v="R1013"/>
    <s v="Aug"/>
    <n v="1982"/>
    <s v="tier - 2"/>
    <s v="tier - 1"/>
    <s v="R1013"/>
    <s v="12-Aug-1982"/>
    <n v="40"/>
  </r>
  <r>
    <s v="Id1553"/>
    <s v="Id1553"/>
    <n v="1982"/>
    <s v="Oct"/>
    <n v="2"/>
    <n v="3"/>
    <n v="6536.68"/>
    <x v="2"/>
    <x v="1"/>
    <s v="R1012"/>
    <s v="Oct"/>
    <n v="1982"/>
    <s v="tier - 2"/>
    <s v="tier - 2"/>
    <s v="R1012"/>
    <s v="2-Oct-1982"/>
    <n v="40"/>
  </r>
  <r>
    <s v="Id1552"/>
    <s v="Id1552"/>
    <n v="1969"/>
    <s v="Dec"/>
    <n v="3"/>
    <n v="0"/>
    <n v="6546.16"/>
    <x v="2"/>
    <x v="2"/>
    <s v="R1013"/>
    <s v="Dec"/>
    <n v="1969"/>
    <s v="tier - 2"/>
    <s v="tier - 3"/>
    <s v="R1013"/>
    <s v="3-Dec-1969"/>
    <n v="53"/>
  </r>
  <r>
    <s v="Id1551"/>
    <s v="Id1551"/>
    <n v="1986"/>
    <s v="Dec"/>
    <n v="18"/>
    <n v="3"/>
    <n v="6548.2"/>
    <x v="2"/>
    <x v="2"/>
    <s v="R1012"/>
    <s v="Dec"/>
    <n v="1986"/>
    <s v="tier - 2"/>
    <s v="tier - 3"/>
    <s v="R1012"/>
    <s v="18-Dec-1986"/>
    <n v="36"/>
  </r>
  <r>
    <s v="Id1550"/>
    <s v="Id1550"/>
    <n v="1989"/>
    <s v="Aug"/>
    <n v="6"/>
    <n v="3"/>
    <n v="6551.75"/>
    <x v="2"/>
    <x v="1"/>
    <s v="R1024"/>
    <s v="Aug"/>
    <n v="1989"/>
    <s v="tier - 2"/>
    <s v="tier - 2"/>
    <s v="R1024"/>
    <s v="6-Aug-1989"/>
    <n v="33"/>
  </r>
  <r>
    <s v="Id155"/>
    <s v="Id155"/>
    <n v="1979"/>
    <s v="Sep"/>
    <n v="9"/>
    <n v="0"/>
    <n v="37829.72"/>
    <x v="1"/>
    <x v="1"/>
    <s v="R1011"/>
    <s v="Sep"/>
    <n v="1979"/>
    <s v="tier - 1"/>
    <s v="tier - 2"/>
    <s v="R1011"/>
    <s v="9-Sep-1979"/>
    <n v="43"/>
  </r>
  <r>
    <s v="Id1549"/>
    <s v="Id1549"/>
    <n v="1968"/>
    <s v="Dec"/>
    <n v="11"/>
    <n v="0"/>
    <n v="6552.01"/>
    <x v="0"/>
    <x v="1"/>
    <s v="R1013"/>
    <s v="Dec"/>
    <n v="1968"/>
    <s v="tier - 3"/>
    <s v="tier - 2"/>
    <s v="R1013"/>
    <s v="11-Dec-1968"/>
    <n v="54"/>
  </r>
  <r>
    <s v="Id1548"/>
    <s v="Id1548"/>
    <n v="1984"/>
    <s v="Sep"/>
    <n v="20"/>
    <n v="1"/>
    <n v="6555.07"/>
    <x v="2"/>
    <x v="1"/>
    <s v="R1024"/>
    <s v="Sep"/>
    <n v="1984"/>
    <s v="tier - 2"/>
    <s v="tier - 2"/>
    <s v="R1024"/>
    <s v="20-Sep-1984"/>
    <n v="38"/>
  </r>
  <r>
    <s v="Id1547"/>
    <s v="Id1547"/>
    <n v="1981"/>
    <s v="Jul"/>
    <n v="20"/>
    <n v="0"/>
    <n v="6571.02"/>
    <x v="2"/>
    <x v="0"/>
    <s v="R1012"/>
    <s v="Jul"/>
    <n v="1981"/>
    <s v="tier - 2"/>
    <s v="tier - 1"/>
    <s v="R1012"/>
    <s v="20-Jul-1981"/>
    <n v="41"/>
  </r>
  <r>
    <s v="Id1546"/>
    <s v="Id1546"/>
    <n v="1984"/>
    <s v="Oct"/>
    <n v="5"/>
    <n v="2"/>
    <n v="6571.54"/>
    <x v="2"/>
    <x v="2"/>
    <s v="R1011"/>
    <s v="Oct"/>
    <n v="1984"/>
    <s v="tier - 2"/>
    <s v="tier - 3"/>
    <s v="R1011"/>
    <s v="5-Oct-1984"/>
    <n v="38"/>
  </r>
  <r>
    <s v="Id1545"/>
    <s v="Id1545"/>
    <n v="1982"/>
    <s v="Nov"/>
    <n v="22"/>
    <n v="2"/>
    <n v="6593.51"/>
    <x v="2"/>
    <x v="0"/>
    <s v="R1013"/>
    <s v="Nov"/>
    <n v="1982"/>
    <s v="tier - 2"/>
    <s v="tier - 1"/>
    <s v="R1013"/>
    <s v="22-Nov-1982"/>
    <n v="40"/>
  </r>
  <r>
    <s v="Id1544"/>
    <s v="Id1544"/>
    <n v="1982"/>
    <s v="Dec"/>
    <n v="29"/>
    <n v="1"/>
    <n v="6600.21"/>
    <x v="0"/>
    <x v="1"/>
    <s v="R1016"/>
    <s v="Dec"/>
    <n v="1982"/>
    <s v="tier - 3"/>
    <s v="tier - 2"/>
    <s v="R1016"/>
    <s v="29-Dec-1982"/>
    <n v="40"/>
  </r>
  <r>
    <s v="Id1543"/>
    <s v="Id1543"/>
    <n v="1982"/>
    <s v="Nov"/>
    <n v="7"/>
    <n v="2"/>
    <n v="6600.36"/>
    <x v="2"/>
    <x v="2"/>
    <s v="R1011"/>
    <s v="Nov"/>
    <n v="1982"/>
    <s v="tier - 2"/>
    <s v="tier - 3"/>
    <s v="R1011"/>
    <s v="7-Nov-1982"/>
    <n v="40"/>
  </r>
  <r>
    <s v="Id1542"/>
    <s v="Id1542"/>
    <n v="1982"/>
    <s v="Aug"/>
    <n v="28"/>
    <n v="1"/>
    <n v="6610.11"/>
    <x v="0"/>
    <x v="1"/>
    <s v="R1015"/>
    <s v="Aug"/>
    <n v="1982"/>
    <s v="tier - 3"/>
    <s v="tier - 2"/>
    <s v="R1015"/>
    <s v="28-Aug-1982"/>
    <n v="40"/>
  </r>
  <r>
    <s v="Id1541"/>
    <s v="Id1541"/>
    <n v="1973"/>
    <s v="Aug"/>
    <n v="29"/>
    <n v="0"/>
    <n v="6630.31"/>
    <x v="2"/>
    <x v="0"/>
    <s v="R1013"/>
    <s v="Aug"/>
    <n v="1973"/>
    <s v="tier - 2"/>
    <s v="tier - 1"/>
    <s v="R1013"/>
    <s v="29-Aug-1973"/>
    <n v="49"/>
  </r>
  <r>
    <s v="Id1540"/>
    <s v="Id1540"/>
    <n v="2003"/>
    <s v="Sep"/>
    <n v="4"/>
    <n v="0"/>
    <n v="6638.16"/>
    <x v="2"/>
    <x v="0"/>
    <s v="R1012"/>
    <s v="Sep"/>
    <n v="2003"/>
    <s v="tier - 2"/>
    <s v="tier - 1"/>
    <s v="R1012"/>
    <s v="4-Sep-2003"/>
    <n v="19"/>
  </r>
  <r>
    <s v="Id154"/>
    <s v="Id154"/>
    <n v="1998"/>
    <s v="Jul"/>
    <n v="29"/>
    <n v="0"/>
    <n v="38126.25"/>
    <x v="1"/>
    <x v="2"/>
    <s v="R1013"/>
    <s v="Jul"/>
    <n v="1998"/>
    <s v="tier - 1"/>
    <s v="tier - 3"/>
    <s v="R1013"/>
    <s v="29-Jul-1998"/>
    <n v="24"/>
  </r>
  <r>
    <s v="Id1539"/>
    <s v="Id1539"/>
    <n v="1990"/>
    <s v="Jun"/>
    <n v="6"/>
    <n v="3"/>
    <n v="6639.3"/>
    <x v="2"/>
    <x v="1"/>
    <s v="R1021"/>
    <s v="Jun"/>
    <n v="1990"/>
    <s v="tier - 2"/>
    <s v="tier - 2"/>
    <s v="R1021"/>
    <s v="6-Jun-1990"/>
    <n v="33"/>
  </r>
  <r>
    <s v="Id1538"/>
    <s v="Id1538"/>
    <n v="1984"/>
    <s v="Dec"/>
    <n v="8"/>
    <n v="2"/>
    <n v="6640.54"/>
    <x v="2"/>
    <x v="2"/>
    <s v="R1019"/>
    <s v="Dec"/>
    <n v="1984"/>
    <s v="tier - 2"/>
    <s v="tier - 3"/>
    <s v="R1019"/>
    <s v="8-Dec-1984"/>
    <n v="38"/>
  </r>
  <r>
    <s v="Id1537"/>
    <s v="Id1537"/>
    <n v="1970"/>
    <s v="Nov"/>
    <n v="8"/>
    <n v="0"/>
    <n v="6651.26"/>
    <x v="2"/>
    <x v="2"/>
    <s v="R1013"/>
    <s v="Nov"/>
    <n v="1970"/>
    <s v="tier - 2"/>
    <s v="tier - 3"/>
    <s v="R1013"/>
    <s v="8-Nov-1970"/>
    <n v="52"/>
  </r>
  <r>
    <s v="Id1536"/>
    <s v="Id1536"/>
    <n v="1984"/>
    <s v="Jul"/>
    <n v="1"/>
    <n v="3"/>
    <n v="6652.53"/>
    <x v="0"/>
    <x v="1"/>
    <s v="R1013"/>
    <s v="Jul"/>
    <n v="1984"/>
    <s v="tier - 3"/>
    <s v="tier - 2"/>
    <s v="R1013"/>
    <s v="1-Jul-1984"/>
    <n v="38"/>
  </r>
  <r>
    <s v="Id1535"/>
    <s v="Id1535"/>
    <n v="1989"/>
    <s v="Nov"/>
    <n v="19"/>
    <n v="5"/>
    <n v="6653.79"/>
    <x v="2"/>
    <x v="0"/>
    <s v="R1013"/>
    <s v="Nov"/>
    <n v="1989"/>
    <s v="tier - 2"/>
    <s v="tier - 1"/>
    <s v="R1013"/>
    <s v="19-Nov-1989"/>
    <n v="33"/>
  </r>
  <r>
    <s v="Id1534"/>
    <s v="Id1534"/>
    <n v="1982"/>
    <s v="Sep"/>
    <n v="27"/>
    <n v="3"/>
    <n v="6664.32"/>
    <x v="2"/>
    <x v="1"/>
    <s v="R1013"/>
    <s v="Sep"/>
    <n v="1982"/>
    <s v="tier - 2"/>
    <s v="tier - 2"/>
    <s v="R1013"/>
    <s v="27-Sep-1982"/>
    <n v="40"/>
  </r>
  <r>
    <s v="Id1533"/>
    <s v="Id1533"/>
    <n v="1981"/>
    <s v="Sep"/>
    <n v="17"/>
    <n v="1"/>
    <n v="6664.69"/>
    <x v="0"/>
    <x v="0"/>
    <s v="R1012"/>
    <s v="Sep"/>
    <n v="1981"/>
    <s v="tier - 3"/>
    <s v="tier - 1"/>
    <s v="R1012"/>
    <s v="17-Sep-1981"/>
    <n v="41"/>
  </r>
  <r>
    <s v="Id1532"/>
    <s v="Id1532"/>
    <n v="1989"/>
    <s v="Oct"/>
    <n v="20"/>
    <n v="5"/>
    <n v="6666.24"/>
    <x v="0"/>
    <x v="0"/>
    <s v="R1011"/>
    <s v="Oct"/>
    <n v="1989"/>
    <s v="tier - 3"/>
    <s v="tier - 1"/>
    <s v="R1011"/>
    <s v="20-Oct-1989"/>
    <n v="33"/>
  </r>
  <r>
    <s v="Id1531"/>
    <s v="Id1531"/>
    <n v="1985"/>
    <s v="Jul"/>
    <n v="9"/>
    <n v="2"/>
    <n v="6686.43"/>
    <x v="2"/>
    <x v="2"/>
    <s v="R1012"/>
    <s v="Jul"/>
    <n v="1985"/>
    <s v="tier - 2"/>
    <s v="tier - 3"/>
    <s v="R1012"/>
    <s v="9-Jul-1985"/>
    <n v="37"/>
  </r>
  <r>
    <s v="Id1530"/>
    <s v="Id1530"/>
    <n v="1968"/>
    <s v="Jul"/>
    <n v="13"/>
    <n v="0"/>
    <n v="6700.56"/>
    <x v="0"/>
    <x v="0"/>
    <s v="R1012"/>
    <s v="Jul"/>
    <n v="1968"/>
    <s v="tier - 3"/>
    <s v="tier - 1"/>
    <s v="R1012"/>
    <s v="13-Jul-1968"/>
    <n v="54"/>
  </r>
  <r>
    <s v="Id153"/>
    <s v="Id153"/>
    <n v="1972"/>
    <s v="Nov"/>
    <n v="19"/>
    <n v="0"/>
    <n v="38189.1"/>
    <x v="2"/>
    <x v="1"/>
    <s v="R1011"/>
    <s v="Nov"/>
    <n v="1972"/>
    <s v="tier - 2"/>
    <s v="tier - 2"/>
    <s v="R1011"/>
    <s v="19-Nov-1972"/>
    <n v="50"/>
  </r>
  <r>
    <s v="Id1529"/>
    <s v="Id1529"/>
    <n v="1971"/>
    <s v="Dec"/>
    <n v="12"/>
    <n v="0"/>
    <n v="6706.47"/>
    <x v="2"/>
    <x v="0"/>
    <s v="R1013"/>
    <s v="Dec"/>
    <n v="1971"/>
    <s v="tier - 2"/>
    <s v="tier - 1"/>
    <s v="R1013"/>
    <s v="12-Dec-1971"/>
    <n v="51"/>
  </r>
  <r>
    <s v="Id1528"/>
    <s v="Id1528"/>
    <n v="1983"/>
    <s v="Jun"/>
    <n v="12"/>
    <n v="2"/>
    <n v="6710.19"/>
    <x v="0"/>
    <x v="2"/>
    <s v="R1012"/>
    <s v="Jun"/>
    <n v="1983"/>
    <s v="tier - 3"/>
    <s v="tier - 3"/>
    <s v="R1012"/>
    <s v="12-Jun-1983"/>
    <n v="39"/>
  </r>
  <r>
    <s v="Id1527"/>
    <s v="Id1527"/>
    <n v="1994"/>
    <s v="Jun"/>
    <n v="13"/>
    <n v="0"/>
    <n v="6721.37"/>
    <x v="2"/>
    <x v="0"/>
    <s v="R1012"/>
    <s v="Jun"/>
    <n v="1994"/>
    <s v="tier - 2"/>
    <s v="tier - 1"/>
    <s v="R1012"/>
    <s v="13-Jun-1994"/>
    <n v="28"/>
  </r>
  <r>
    <s v="Id1526"/>
    <s v="Id1526"/>
    <n v="1978"/>
    <s v="Oct"/>
    <n v="21"/>
    <n v="2"/>
    <n v="6737.98"/>
    <x v="2"/>
    <x v="2"/>
    <s v="R1013"/>
    <s v="Oct"/>
    <n v="1978"/>
    <s v="tier - 2"/>
    <s v="tier - 3"/>
    <s v="R1013"/>
    <s v="21-Oct-1978"/>
    <n v="44"/>
  </r>
  <r>
    <s v="Id1525"/>
    <s v="Id1525"/>
    <n v="1968"/>
    <s v="Jul"/>
    <n v="18"/>
    <n v="0"/>
    <n v="6738.84"/>
    <x v="0"/>
    <x v="0"/>
    <s v="R1012"/>
    <s v="Jul"/>
    <n v="1968"/>
    <s v="tier - 3"/>
    <s v="tier - 1"/>
    <s v="R1012"/>
    <s v="18-Jul-1968"/>
    <n v="54"/>
  </r>
  <r>
    <s v="Id1524"/>
    <s v="Id1524"/>
    <n v="1986"/>
    <s v="Aug"/>
    <n v="7"/>
    <n v="3"/>
    <n v="6746.74"/>
    <x v="0"/>
    <x v="1"/>
    <s v="R1016"/>
    <s v="Aug"/>
    <n v="1986"/>
    <s v="tier - 3"/>
    <s v="tier - 2"/>
    <s v="R1016"/>
    <s v="7-Aug-1986"/>
    <n v="36"/>
  </r>
  <r>
    <s v="Id1523"/>
    <s v="Id1523"/>
    <n v="1986"/>
    <s v="Jun"/>
    <n v="5"/>
    <n v="3"/>
    <n v="6748.59"/>
    <x v="0"/>
    <x v="0"/>
    <s v="R1016"/>
    <s v="Jun"/>
    <n v="1986"/>
    <s v="tier - 3"/>
    <s v="tier - 1"/>
    <s v="R1016"/>
    <s v="5-Jun-1986"/>
    <n v="37"/>
  </r>
  <r>
    <s v="Id1522"/>
    <s v="Id1522"/>
    <n v="1970"/>
    <s v="Jun"/>
    <n v="17"/>
    <n v="0"/>
    <n v="6749.63"/>
    <x v="2"/>
    <x v="0"/>
    <s v="R1013"/>
    <s v="Jun"/>
    <n v="1970"/>
    <s v="tier - 2"/>
    <s v="tier - 1"/>
    <s v="R1013"/>
    <s v="17-Jun-1970"/>
    <n v="52"/>
  </r>
  <r>
    <s v="Id1521"/>
    <s v="Id1521"/>
    <n v="1966"/>
    <s v="Dec"/>
    <n v="9"/>
    <n v="0"/>
    <n v="6750.27"/>
    <x v="0"/>
    <x v="1"/>
    <s v="R1013"/>
    <s v="Dec"/>
    <n v="1966"/>
    <s v="tier - 3"/>
    <s v="tier - 2"/>
    <s v="R1013"/>
    <s v="9-Dec-1966"/>
    <n v="56"/>
  </r>
  <r>
    <s v="Id1520"/>
    <s v="Id1520"/>
    <n v="1988"/>
    <s v="Oct"/>
    <n v="10"/>
    <n v="3"/>
    <n v="6753.04"/>
    <x v="2"/>
    <x v="1"/>
    <s v="R1024"/>
    <s v="Oct"/>
    <n v="1988"/>
    <s v="tier - 2"/>
    <s v="tier - 2"/>
    <s v="R1024"/>
    <s v="10-Oct-1988"/>
    <n v="34"/>
  </r>
  <r>
    <s v="Id152"/>
    <s v="Id152"/>
    <n v="1989"/>
    <s v="Sep"/>
    <n v="8"/>
    <n v="3"/>
    <n v="38237.339999999997"/>
    <x v="2"/>
    <x v="2"/>
    <s v="R1011"/>
    <s v="Sep"/>
    <n v="1989"/>
    <s v="tier - 2"/>
    <s v="tier - 3"/>
    <s v="R1011"/>
    <s v="8-Sep-1989"/>
    <n v="33"/>
  </r>
  <r>
    <s v="Id1519"/>
    <s v="Id1519"/>
    <n v="1981"/>
    <s v="Sep"/>
    <n v="21"/>
    <n v="1"/>
    <n v="6770.19"/>
    <x v="2"/>
    <x v="2"/>
    <s v="R1013"/>
    <s v="Sep"/>
    <n v="1981"/>
    <s v="tier - 2"/>
    <s v="tier - 3"/>
    <s v="R1013"/>
    <s v="21-Sep-1981"/>
    <n v="41"/>
  </r>
  <r>
    <s v="Id1518"/>
    <s v="Id1518"/>
    <n v="1981"/>
    <s v="Sep"/>
    <n v="3"/>
    <n v="1"/>
    <n v="6775.96"/>
    <x v="2"/>
    <x v="2"/>
    <s v="R1011"/>
    <s v="Sep"/>
    <n v="1981"/>
    <s v="tier - 2"/>
    <s v="tier - 3"/>
    <s v="R1011"/>
    <s v="3-Sep-1981"/>
    <n v="41"/>
  </r>
  <r>
    <s v="Id1517"/>
    <s v="Id1517"/>
    <n v="1981"/>
    <s v="Oct"/>
    <n v="8"/>
    <n v="1"/>
    <n v="6781.35"/>
    <x v="2"/>
    <x v="0"/>
    <s v="R1013"/>
    <s v="Oct"/>
    <n v="1981"/>
    <s v="tier - 2"/>
    <s v="tier - 1"/>
    <s v="R1013"/>
    <s v="8-Oct-1981"/>
    <n v="41"/>
  </r>
  <r>
    <s v="Id1516"/>
    <s v="Id1516"/>
    <n v="1980"/>
    <s v="Nov"/>
    <n v="23"/>
    <n v="2"/>
    <n v="6781.52"/>
    <x v="2"/>
    <x v="1"/>
    <s v="R1013"/>
    <s v="Nov"/>
    <n v="1980"/>
    <s v="tier - 2"/>
    <s v="tier - 2"/>
    <s v="R1013"/>
    <s v="23-Nov-1980"/>
    <n v="42"/>
  </r>
  <r>
    <s v="Id1515"/>
    <s v="Id1515"/>
    <n v="1985"/>
    <s v="Dec"/>
    <n v="24"/>
    <n v="3"/>
    <n v="6796.86"/>
    <x v="0"/>
    <x v="2"/>
    <s v="R1012"/>
    <s v="Dec"/>
    <n v="1985"/>
    <s v="tier - 3"/>
    <s v="tier - 3"/>
    <s v="R1012"/>
    <s v="24-Dec-1985"/>
    <n v="37"/>
  </r>
  <r>
    <s v="Id1514"/>
    <s v="Id1514"/>
    <n v="1991"/>
    <s v="Jun"/>
    <n v="29"/>
    <n v="5"/>
    <n v="6799.46"/>
    <x v="1"/>
    <x v="1"/>
    <s v="R1014"/>
    <s v="Jun"/>
    <n v="1991"/>
    <s v="tier - 1"/>
    <s v="tier - 2"/>
    <s v="R1014"/>
    <s v="29-Jun-1991"/>
    <n v="31"/>
  </r>
  <r>
    <s v="Id1513"/>
    <s v="Id1513"/>
    <n v="1975"/>
    <s v="Aug"/>
    <n v="17"/>
    <n v="1"/>
    <n v="6809.46"/>
    <x v="2"/>
    <x v="0"/>
    <s v="R1012"/>
    <s v="Aug"/>
    <n v="1975"/>
    <s v="tier - 2"/>
    <s v="tier - 1"/>
    <s v="R1012"/>
    <s v="17-Aug-1975"/>
    <n v="47"/>
  </r>
  <r>
    <s v="Id1512"/>
    <s v="Id1512"/>
    <n v="1994"/>
    <s v="Jul"/>
    <n v="8"/>
    <n v="0"/>
    <n v="6827.69"/>
    <x v="2"/>
    <x v="1"/>
    <s v="R1021"/>
    <s v="Jul"/>
    <n v="1994"/>
    <s v="tier - 2"/>
    <s v="tier - 2"/>
    <s v="R1021"/>
    <s v="8-Jul-1994"/>
    <n v="28"/>
  </r>
  <r>
    <s v="Id1511"/>
    <s v="Id1511"/>
    <n v="1979"/>
    <s v="Jul"/>
    <n v="15"/>
    <n v="0"/>
    <n v="6837.37"/>
    <x v="0"/>
    <x v="0"/>
    <s v="R1016"/>
    <s v="Jul"/>
    <n v="1979"/>
    <s v="tier - 3"/>
    <s v="tier - 1"/>
    <s v="R1016"/>
    <s v="15-Jul-1979"/>
    <n v="43"/>
  </r>
  <r>
    <s v="Id1510"/>
    <s v="Id1510"/>
    <n v="2000"/>
    <s v="Nov"/>
    <n v="30"/>
    <n v="0"/>
    <n v="6842.28"/>
    <x v="2"/>
    <x v="0"/>
    <s v="R1012"/>
    <s v="Nov"/>
    <n v="2000"/>
    <s v="tier - 2"/>
    <s v="tier - 1"/>
    <s v="R1012"/>
    <s v="30-Nov-2000"/>
    <n v="22"/>
  </r>
  <r>
    <s v="Id151"/>
    <s v="Id151"/>
    <n v="1964"/>
    <s v="Jun"/>
    <n v="16"/>
    <n v="0"/>
    <n v="38241.74"/>
    <x v="2"/>
    <x v="2"/>
    <s v="R1011"/>
    <s v="Jun"/>
    <n v="1964"/>
    <s v="tier - 2"/>
    <s v="tier - 3"/>
    <s v="R1011"/>
    <s v="16-Jun-1964"/>
    <n v="58"/>
  </r>
  <r>
    <s v="Id1509"/>
    <s v="Id1509"/>
    <n v="1977"/>
    <s v="Jun"/>
    <n v="15"/>
    <n v="2"/>
    <n v="6843.17"/>
    <x v="2"/>
    <x v="0"/>
    <s v="R1013"/>
    <s v="Jun"/>
    <n v="1977"/>
    <s v="tier - 2"/>
    <s v="tier - 1"/>
    <s v="R1013"/>
    <s v="15-Jun-1977"/>
    <n v="45"/>
  </r>
  <r>
    <s v="Id1508"/>
    <s v="Id1508"/>
    <n v="1979"/>
    <s v="Nov"/>
    <n v="4"/>
    <n v="1"/>
    <n v="6849.03"/>
    <x v="2"/>
    <x v="1"/>
    <s v="R1011"/>
    <s v="Nov"/>
    <n v="1979"/>
    <s v="tier - 2"/>
    <s v="tier - 2"/>
    <s v="R1011"/>
    <s v="4-Nov-1979"/>
    <n v="43"/>
  </r>
  <r>
    <s v="Id1507"/>
    <s v="Id1507"/>
    <n v="1981"/>
    <s v="Jun"/>
    <n v="19"/>
    <n v="1"/>
    <n v="6858.48"/>
    <x v="2"/>
    <x v="1"/>
    <s v="R1019"/>
    <s v="Jun"/>
    <n v="1981"/>
    <s v="tier - 2"/>
    <s v="tier - 2"/>
    <s v="R1019"/>
    <s v="19-Jun-1981"/>
    <n v="41"/>
  </r>
  <r>
    <s v="Id1506"/>
    <s v="Id1506"/>
    <n v="1978"/>
    <s v="Aug"/>
    <n v="5"/>
    <n v="2"/>
    <n v="6863.49"/>
    <x v="2"/>
    <x v="0"/>
    <s v="R1013"/>
    <s v="Aug"/>
    <n v="1978"/>
    <s v="tier - 2"/>
    <s v="tier - 1"/>
    <s v="R1013"/>
    <s v="5-Aug-1978"/>
    <n v="44"/>
  </r>
  <r>
    <s v="Id1505"/>
    <s v="Id1505"/>
    <n v="1969"/>
    <s v="Oct"/>
    <n v="23"/>
    <n v="0"/>
    <n v="6868.39"/>
    <x v="2"/>
    <x v="1"/>
    <s v="R1013"/>
    <s v="Oct"/>
    <n v="1969"/>
    <s v="tier - 2"/>
    <s v="tier - 2"/>
    <s v="R1013"/>
    <s v="23-Oct-1969"/>
    <n v="53"/>
  </r>
  <r>
    <s v="Id1504"/>
    <s v="Id1504"/>
    <n v="1981"/>
    <s v="Jun"/>
    <n v="23"/>
    <n v="2"/>
    <n v="6875.96"/>
    <x v="2"/>
    <x v="1"/>
    <s v="R1011"/>
    <s v="Jun"/>
    <n v="1981"/>
    <s v="tier - 2"/>
    <s v="tier - 2"/>
    <s v="R1011"/>
    <s v="23-Jun-1981"/>
    <n v="41"/>
  </r>
  <r>
    <s v="Id1503"/>
    <s v="Id1503"/>
    <n v="2004"/>
    <s v="Dec"/>
    <n v="24"/>
    <n v="0"/>
    <n v="6876.53"/>
    <x v="2"/>
    <x v="0"/>
    <s v="R1012"/>
    <s v="Dec"/>
    <n v="2004"/>
    <s v="tier - 2"/>
    <s v="tier - 1"/>
    <s v="R1012"/>
    <s v="24-Dec-2004"/>
    <n v="18"/>
  </r>
  <r>
    <s v="Id1502"/>
    <s v="Id1502"/>
    <n v="1985"/>
    <s v="Sep"/>
    <n v="10"/>
    <n v="2"/>
    <n v="6877.98"/>
    <x v="2"/>
    <x v="0"/>
    <s v="R1024"/>
    <s v="Sep"/>
    <n v="1985"/>
    <s v="tier - 2"/>
    <s v="tier - 1"/>
    <s v="R1024"/>
    <s v="10-Sep-1985"/>
    <n v="37"/>
  </r>
  <r>
    <s v="Id1501"/>
    <s v="Id1501"/>
    <n v="1989"/>
    <s v="Dec"/>
    <n v="21"/>
    <n v="3"/>
    <n v="6895.19"/>
    <x v="2"/>
    <x v="2"/>
    <s v="R1024"/>
    <s v="Dec"/>
    <n v="1989"/>
    <s v="tier - 2"/>
    <s v="tier - 3"/>
    <s v="R1024"/>
    <s v="21-Dec-1989"/>
    <n v="33"/>
  </r>
  <r>
    <s v="Id1500"/>
    <s v="Id1500"/>
    <n v="1984"/>
    <s v="Sep"/>
    <n v="5"/>
    <n v="2"/>
    <n v="6933.24"/>
    <x v="2"/>
    <x v="2"/>
    <s v="R1012"/>
    <s v="Sep"/>
    <n v="1984"/>
    <s v="tier - 2"/>
    <s v="tier - 3"/>
    <s v="R1012"/>
    <s v="5-Sep-1984"/>
    <n v="38"/>
  </r>
  <r>
    <s v="Id150"/>
    <s v="Id150"/>
    <n v="1980"/>
    <s v="Aug"/>
    <n v="16"/>
    <n v="1"/>
    <n v="38245.589999999997"/>
    <x v="1"/>
    <x v="1"/>
    <s v="R1013"/>
    <s v="Aug"/>
    <n v="1980"/>
    <s v="tier - 1"/>
    <s v="tier - 2"/>
    <s v="R1013"/>
    <s v="16-Aug-1980"/>
    <n v="42"/>
  </r>
  <r>
    <s v="Id15"/>
    <s v="Id15"/>
    <n v="1961"/>
    <s v="Dec"/>
    <n v="21"/>
    <n v="1"/>
    <n v="48517.56"/>
    <x v="1"/>
    <x v="2"/>
    <s v="R1024"/>
    <s v="Dec"/>
    <n v="1961"/>
    <s v="tier - 1"/>
    <s v="tier - 3"/>
    <s v="R1024"/>
    <s v="21-Dec-1961"/>
    <n v="61"/>
  </r>
  <r>
    <s v="Id1499"/>
    <s v="Id1499"/>
    <n v="1978"/>
    <s v="Nov"/>
    <n v="29"/>
    <n v="2"/>
    <n v="6938.11"/>
    <x v="2"/>
    <x v="1"/>
    <s v="R1013"/>
    <s v="Nov"/>
    <n v="1978"/>
    <s v="tier - 2"/>
    <s v="tier - 2"/>
    <s v="R1013"/>
    <s v="29-Nov-1978"/>
    <n v="44"/>
  </r>
  <r>
    <s v="Id1498"/>
    <s v="Id1498"/>
    <n v="1980"/>
    <s v="Aug"/>
    <n v="30"/>
    <n v="1"/>
    <n v="6940.91"/>
    <x v="2"/>
    <x v="1"/>
    <s v="R1012"/>
    <s v="Aug"/>
    <n v="1980"/>
    <s v="tier - 2"/>
    <s v="tier - 2"/>
    <s v="R1012"/>
    <s v="30-Aug-1980"/>
    <n v="42"/>
  </r>
  <r>
    <s v="Id1497"/>
    <s v="Id1497"/>
    <n v="1980"/>
    <s v="Oct"/>
    <n v="5"/>
    <n v="2"/>
    <n v="6940.94"/>
    <x v="2"/>
    <x v="2"/>
    <s v="R1013"/>
    <s v="Oct"/>
    <n v="1980"/>
    <s v="tier - 2"/>
    <s v="tier - 3"/>
    <s v="R1013"/>
    <s v="5-Oct-1980"/>
    <n v="42"/>
  </r>
  <r>
    <s v="Id1496"/>
    <s v="Id1496"/>
    <n v="1978"/>
    <s v="Dec"/>
    <n v="15"/>
    <n v="0"/>
    <n v="6948.7"/>
    <x v="1"/>
    <x v="1"/>
    <s v="R1012"/>
    <s v="Dec"/>
    <n v="1978"/>
    <s v="tier - 1"/>
    <s v="tier - 2"/>
    <s v="R1012"/>
    <s v="15-Dec-1978"/>
    <n v="44"/>
  </r>
  <r>
    <s v="Id1495"/>
    <s v="Id1495"/>
    <n v="1980"/>
    <s v="Aug"/>
    <n v="18"/>
    <n v="2"/>
    <n v="6951.12"/>
    <x v="2"/>
    <x v="1"/>
    <s v="R1013"/>
    <s v="Aug"/>
    <n v="1980"/>
    <s v="tier - 2"/>
    <s v="tier - 2"/>
    <s v="R1013"/>
    <s v="18-Aug-1980"/>
    <n v="42"/>
  </r>
  <r>
    <s v="Id1494"/>
    <s v="Id1494"/>
    <n v="1975"/>
    <s v="Jun"/>
    <n v="3"/>
    <n v="1"/>
    <n v="6965.21"/>
    <x v="2"/>
    <x v="2"/>
    <s v="R1013"/>
    <s v="Jun"/>
    <n v="1975"/>
    <s v="tier - 2"/>
    <s v="tier - 3"/>
    <s v="R1013"/>
    <s v="3-Jun-1975"/>
    <n v="48"/>
  </r>
  <r>
    <s v="Id1493"/>
    <s v="Id1493"/>
    <n v="1985"/>
    <s v="Dec"/>
    <n v="10"/>
    <n v="3"/>
    <n v="6985.51"/>
    <x v="2"/>
    <x v="1"/>
    <s v="R1019"/>
    <s v="Dec"/>
    <n v="1985"/>
    <s v="tier - 2"/>
    <s v="tier - 2"/>
    <s v="R1019"/>
    <s v="10-Dec-1985"/>
    <n v="37"/>
  </r>
  <r>
    <s v="Id1492"/>
    <s v="Id1492"/>
    <n v="1982"/>
    <s v="Oct"/>
    <n v="18"/>
    <n v="2"/>
    <n v="6986.7"/>
    <x v="0"/>
    <x v="0"/>
    <s v="R1012"/>
    <s v="Oct"/>
    <n v="1982"/>
    <s v="tier - 3"/>
    <s v="tier - 1"/>
    <s v="R1012"/>
    <s v="18-Oct-1982"/>
    <n v="40"/>
  </r>
  <r>
    <s v="Id1491"/>
    <s v="Id1491"/>
    <n v="1982"/>
    <s v="Sep"/>
    <n v="1"/>
    <n v="3"/>
    <n v="6989.95"/>
    <x v="2"/>
    <x v="0"/>
    <s v="R1013"/>
    <s v="Sep"/>
    <n v="1982"/>
    <s v="tier - 2"/>
    <s v="tier - 1"/>
    <s v="R1013"/>
    <s v="1-Sep-1982"/>
    <n v="40"/>
  </r>
  <r>
    <s v="Id1490"/>
    <s v="Id1490"/>
    <n v="1969"/>
    <s v="Jul"/>
    <n v="6"/>
    <n v="0"/>
    <n v="7003.1"/>
    <x v="2"/>
    <x v="2"/>
    <s v="R1013"/>
    <s v="Jul"/>
    <n v="1969"/>
    <s v="tier - 2"/>
    <s v="tier - 3"/>
    <s v="R1013"/>
    <s v="6-Jul-1969"/>
    <n v="53"/>
  </r>
  <r>
    <s v="Id149"/>
    <s v="Id149"/>
    <n v="1989"/>
    <s v="Oct"/>
    <n v="30"/>
    <n v="1"/>
    <n v="38282.75"/>
    <x v="1"/>
    <x v="1"/>
    <s v="R1013"/>
    <s v="Oct"/>
    <n v="1989"/>
    <s v="tier - 1"/>
    <s v="tier - 2"/>
    <s v="R1013"/>
    <s v="30-Oct-1989"/>
    <n v="33"/>
  </r>
  <r>
    <s v="Id1489"/>
    <s v="Id1489"/>
    <n v="1978"/>
    <s v="Jun"/>
    <n v="2"/>
    <n v="2"/>
    <n v="7033.08"/>
    <x v="2"/>
    <x v="1"/>
    <s v="R1013"/>
    <s v="Jun"/>
    <n v="1978"/>
    <s v="tier - 2"/>
    <s v="tier - 2"/>
    <s v="R1013"/>
    <s v="2-Jun-1978"/>
    <n v="45"/>
  </r>
  <r>
    <s v="Id1488"/>
    <s v="Id1488"/>
    <n v="1995"/>
    <s v="Oct"/>
    <n v="29"/>
    <n v="0"/>
    <n v="7042.11"/>
    <x v="2"/>
    <x v="2"/>
    <s v="R1012"/>
    <s v="Oct"/>
    <n v="1995"/>
    <s v="tier - 2"/>
    <s v="tier - 3"/>
    <s v="R1012"/>
    <s v="29-Oct-1995"/>
    <n v="27"/>
  </r>
  <r>
    <s v="Id1487"/>
    <s v="Id1487"/>
    <n v="1980"/>
    <s v="Jul"/>
    <n v="26"/>
    <n v="1"/>
    <n v="7045.5"/>
    <x v="2"/>
    <x v="0"/>
    <s v="R1011"/>
    <s v="Jul"/>
    <n v="1980"/>
    <s v="tier - 2"/>
    <s v="tier - 1"/>
    <s v="R1011"/>
    <s v="26-Jul-1980"/>
    <n v="42"/>
  </r>
  <r>
    <s v="Id1486"/>
    <s v="Id1486"/>
    <n v="1980"/>
    <s v="Oct"/>
    <n v="22"/>
    <n v="1"/>
    <n v="7046.72"/>
    <x v="2"/>
    <x v="2"/>
    <s v="R1013"/>
    <s v="Oct"/>
    <n v="1980"/>
    <s v="tier - 2"/>
    <s v="tier - 3"/>
    <s v="R1013"/>
    <s v="22-Oct-1980"/>
    <n v="42"/>
  </r>
  <r>
    <s v="Id1485"/>
    <s v="Id1485"/>
    <n v="1980"/>
    <s v="Jul"/>
    <n v="21"/>
    <n v="0"/>
    <n v="7050.02"/>
    <x v="2"/>
    <x v="0"/>
    <s v="R1024"/>
    <s v="Jul"/>
    <n v="1980"/>
    <s v="tier - 2"/>
    <s v="tier - 1"/>
    <s v="R1024"/>
    <s v="21-Jul-1980"/>
    <n v="42"/>
  </r>
  <r>
    <s v="Id1484"/>
    <s v="Id1484"/>
    <n v="1980"/>
    <s v="Jun"/>
    <n v="28"/>
    <n v="1"/>
    <n v="7050.64"/>
    <x v="2"/>
    <x v="2"/>
    <s v="R1011"/>
    <s v="Jun"/>
    <n v="1980"/>
    <s v="tier - 2"/>
    <s v="tier - 3"/>
    <s v="R1011"/>
    <s v="28-Jun-1980"/>
    <n v="42"/>
  </r>
  <r>
    <s v="Id1483"/>
    <s v="Id1483"/>
    <n v="1978"/>
    <s v="Jun"/>
    <n v="24"/>
    <n v="2"/>
    <n v="7054.41"/>
    <x v="2"/>
    <x v="1"/>
    <s v="R1013"/>
    <s v="Jun"/>
    <n v="1978"/>
    <s v="tier - 2"/>
    <s v="tier - 2"/>
    <s v="R1013"/>
    <s v="24-Jun-1978"/>
    <n v="44"/>
  </r>
  <r>
    <s v="Id1482"/>
    <s v="Id1482"/>
    <n v="1982"/>
    <s v="Oct"/>
    <n v="6"/>
    <n v="1"/>
    <n v="7077.19"/>
    <x v="2"/>
    <x v="2"/>
    <s v="R1024"/>
    <s v="Oct"/>
    <n v="1982"/>
    <s v="tier - 2"/>
    <s v="tier - 3"/>
    <s v="R1024"/>
    <s v="6-Oct-1982"/>
    <n v="40"/>
  </r>
  <r>
    <s v="Id1481"/>
    <s v="Id1481"/>
    <n v="1992"/>
    <s v="Jun"/>
    <n v="18"/>
    <n v="0"/>
    <n v="7096.98"/>
    <x v="2"/>
    <x v="1"/>
    <s v="R1012"/>
    <s v="Jun"/>
    <n v="1992"/>
    <s v="tier - 2"/>
    <s v="tier - 2"/>
    <s v="R1012"/>
    <s v="18-Jun-1992"/>
    <n v="30"/>
  </r>
  <r>
    <s v="Id1480"/>
    <s v="Id1480"/>
    <n v="1987"/>
    <s v="Aug"/>
    <n v="11"/>
    <n v="3"/>
    <n v="7106.81"/>
    <x v="2"/>
    <x v="0"/>
    <s v="R1012"/>
    <s v="Aug"/>
    <n v="1987"/>
    <s v="tier - 2"/>
    <s v="tier - 1"/>
    <s v="R1012"/>
    <s v="11-Aug-1987"/>
    <n v="35"/>
  </r>
  <r>
    <s v="Id148"/>
    <s v="Id148"/>
    <n v="1980"/>
    <s v="Jun"/>
    <n v="12"/>
    <n v="2"/>
    <n v="38313.129999999997"/>
    <x v="1"/>
    <x v="2"/>
    <s v="R1011"/>
    <s v="Jun"/>
    <n v="1980"/>
    <s v="tier - 1"/>
    <s v="tier - 3"/>
    <s v="R1011"/>
    <s v="12-Jun-1980"/>
    <n v="42"/>
  </r>
  <r>
    <s v="Id1479"/>
    <s v="Id1479"/>
    <n v="1968"/>
    <s v="Jun"/>
    <n v="29"/>
    <n v="0"/>
    <n v="7125.25"/>
    <x v="0"/>
    <x v="1"/>
    <s v="R1013"/>
    <s v="Jun"/>
    <n v="1968"/>
    <s v="tier - 3"/>
    <s v="tier - 2"/>
    <s v="R1013"/>
    <s v="29-Jun-1968"/>
    <n v="54"/>
  </r>
  <r>
    <s v="Id1478"/>
    <s v="Id1478"/>
    <n v="1993"/>
    <s v="Aug"/>
    <n v="1"/>
    <n v="0"/>
    <n v="7128.64"/>
    <x v="2"/>
    <x v="1"/>
    <s v="R1021"/>
    <s v="Aug"/>
    <n v="1993"/>
    <s v="tier - 2"/>
    <s v="tier - 2"/>
    <s v="R1021"/>
    <s v="1-Aug-1993"/>
    <n v="29"/>
  </r>
  <r>
    <s v="Id1477"/>
    <s v="Id1477"/>
    <n v="1984"/>
    <s v="Jul"/>
    <n v="7"/>
    <n v="2"/>
    <n v="7133.9"/>
    <x v="2"/>
    <x v="0"/>
    <s v="R1024"/>
    <s v="Jul"/>
    <n v="1984"/>
    <s v="tier - 2"/>
    <s v="tier - 1"/>
    <s v="R1024"/>
    <s v="7-Jul-1984"/>
    <n v="38"/>
  </r>
  <r>
    <s v="Id1476"/>
    <s v="Id1476"/>
    <n v="1999"/>
    <s v="Aug"/>
    <n v="8"/>
    <n v="0"/>
    <n v="7144.4"/>
    <x v="2"/>
    <x v="0"/>
    <s v="R1022"/>
    <s v="Aug"/>
    <n v="1999"/>
    <s v="tier - 2"/>
    <s v="tier - 1"/>
    <s v="R1022"/>
    <s v="8-Aug-1999"/>
    <n v="23"/>
  </r>
  <r>
    <s v="Id1475"/>
    <s v="Id1475"/>
    <n v="1984"/>
    <s v="Nov"/>
    <n v="21"/>
    <n v="2"/>
    <n v="7144.86"/>
    <x v="2"/>
    <x v="1"/>
    <s v="R1024"/>
    <s v="Nov"/>
    <n v="1984"/>
    <s v="tier - 2"/>
    <s v="tier - 2"/>
    <s v="R1024"/>
    <s v="21-Nov-1984"/>
    <n v="38"/>
  </r>
  <r>
    <s v="Id1474"/>
    <s v="Id1474"/>
    <n v="1976"/>
    <s v="Jun"/>
    <n v="24"/>
    <n v="0"/>
    <n v="7147.11"/>
    <x v="0"/>
    <x v="1"/>
    <s v="R1011"/>
    <s v="Jun"/>
    <n v="1976"/>
    <s v="tier - 3"/>
    <s v="tier - 2"/>
    <s v="R1011"/>
    <s v="24-Jun-1976"/>
    <n v="46"/>
  </r>
  <r>
    <s v="Id1473"/>
    <s v="Id1473"/>
    <n v="1978"/>
    <s v="Jul"/>
    <n v="30"/>
    <n v="1"/>
    <n v="7147.47"/>
    <x v="2"/>
    <x v="2"/>
    <s v="R1013"/>
    <s v="Jul"/>
    <n v="1978"/>
    <s v="tier - 2"/>
    <s v="tier - 3"/>
    <s v="R1013"/>
    <s v="30-Jul-1978"/>
    <n v="44"/>
  </r>
  <r>
    <s v="Id1472"/>
    <s v="Id1472"/>
    <n v="1984"/>
    <s v="Jun"/>
    <n v="29"/>
    <n v="3"/>
    <n v="7151.09"/>
    <x v="2"/>
    <x v="1"/>
    <s v="R1011"/>
    <s v="Jun"/>
    <n v="1984"/>
    <s v="tier - 2"/>
    <s v="tier - 2"/>
    <s v="R1011"/>
    <s v="29-Jun-1984"/>
    <n v="38"/>
  </r>
  <r>
    <s v="Id1471"/>
    <s v="Id1471"/>
    <n v="1978"/>
    <s v="Sep"/>
    <n v="6"/>
    <n v="1"/>
    <n v="7152.67"/>
    <x v="0"/>
    <x v="1"/>
    <s v="R1013"/>
    <s v="Sep"/>
    <n v="1978"/>
    <s v="tier - 3"/>
    <s v="tier - 2"/>
    <s v="R1013"/>
    <s v="6-Sep-1978"/>
    <n v="44"/>
  </r>
  <r>
    <s v="Id1470"/>
    <s v="Id1470"/>
    <n v="1981"/>
    <s v="Jul"/>
    <n v="17"/>
    <n v="1"/>
    <n v="7153.55"/>
    <x v="2"/>
    <x v="0"/>
    <s v="R1012"/>
    <s v="Jul"/>
    <n v="1981"/>
    <s v="tier - 2"/>
    <s v="tier - 1"/>
    <s v="R1012"/>
    <s v="17-Jul-1981"/>
    <n v="41"/>
  </r>
  <r>
    <s v="Id147"/>
    <s v="Id147"/>
    <n v="2002"/>
    <s v="Sep"/>
    <n v="17"/>
    <n v="2"/>
    <n v="38344.57"/>
    <x v="1"/>
    <x v="2"/>
    <s v="R1011"/>
    <s v="Sep"/>
    <n v="2002"/>
    <s v="tier - 1"/>
    <s v="tier - 3"/>
    <s v="R1011"/>
    <s v="17-Sep-2002"/>
    <n v="20"/>
  </r>
  <r>
    <s v="Id1469"/>
    <s v="Id1469"/>
    <n v="1980"/>
    <s v="Jun"/>
    <n v="22"/>
    <n v="2"/>
    <n v="7160.09"/>
    <x v="2"/>
    <x v="1"/>
    <s v="R1011"/>
    <s v="Jun"/>
    <n v="1980"/>
    <s v="tier - 2"/>
    <s v="tier - 2"/>
    <s v="R1011"/>
    <s v="22-Jun-1980"/>
    <n v="42"/>
  </r>
  <r>
    <s v="Id1468"/>
    <s v="Id1468"/>
    <n v="1980"/>
    <s v="Oct"/>
    <n v="7"/>
    <n v="2"/>
    <n v="7160.33"/>
    <x v="2"/>
    <x v="0"/>
    <s v="R1013"/>
    <s v="Oct"/>
    <n v="1980"/>
    <s v="tier - 2"/>
    <s v="tier - 1"/>
    <s v="R1013"/>
    <s v="7-Oct-1980"/>
    <n v="42"/>
  </r>
  <r>
    <s v="Id1467"/>
    <s v="Id1467"/>
    <n v="1980"/>
    <s v="Sep"/>
    <n v="30"/>
    <n v="2"/>
    <n v="7162.01"/>
    <x v="2"/>
    <x v="2"/>
    <s v="R1013"/>
    <s v="Sep"/>
    <n v="1980"/>
    <s v="tier - 2"/>
    <s v="tier - 3"/>
    <s v="R1013"/>
    <s v="30-Sep-1980"/>
    <n v="42"/>
  </r>
  <r>
    <s v="Id1466"/>
    <s v="Id1466"/>
    <n v="1982"/>
    <s v="Aug"/>
    <n v="16"/>
    <n v="2"/>
    <n v="7173.36"/>
    <x v="0"/>
    <x v="1"/>
    <s v="R1016"/>
    <s v="Aug"/>
    <n v="1982"/>
    <s v="tier - 3"/>
    <s v="tier - 2"/>
    <s v="R1016"/>
    <s v="16-Aug-1982"/>
    <n v="40"/>
  </r>
  <r>
    <s v="Id1465"/>
    <s v="Id1465"/>
    <n v="1975"/>
    <s v="Jul"/>
    <n v="19"/>
    <n v="1"/>
    <n v="7175.51"/>
    <x v="2"/>
    <x v="2"/>
    <s v="R1013"/>
    <s v="Jul"/>
    <n v="1975"/>
    <s v="tier - 2"/>
    <s v="tier - 3"/>
    <s v="R1013"/>
    <s v="19-Jul-1975"/>
    <n v="47"/>
  </r>
  <r>
    <s v="Id1464"/>
    <s v="Id1464"/>
    <n v="1968"/>
    <s v="Aug"/>
    <n v="26"/>
    <n v="0"/>
    <n v="7179.52"/>
    <x v="0"/>
    <x v="2"/>
    <s v="R1013"/>
    <s v="Aug"/>
    <n v="1968"/>
    <s v="tier - 3"/>
    <s v="tier - 3"/>
    <s v="R1013"/>
    <s v="26-Aug-1968"/>
    <n v="54"/>
  </r>
  <r>
    <s v="Id1463"/>
    <s v="Id1463"/>
    <n v="1982"/>
    <s v="Sep"/>
    <n v="14"/>
    <n v="3"/>
    <n v="7196.87"/>
    <x v="0"/>
    <x v="1"/>
    <s v="R1011"/>
    <s v="Sep"/>
    <n v="1982"/>
    <s v="tier - 3"/>
    <s v="tier - 2"/>
    <s v="R1011"/>
    <s v="14-Sep-1982"/>
    <n v="40"/>
  </r>
  <r>
    <s v="Id1462"/>
    <s v="Id1462"/>
    <n v="1983"/>
    <s v="Aug"/>
    <n v="11"/>
    <n v="2"/>
    <n v="7201.7"/>
    <x v="2"/>
    <x v="2"/>
    <s v="R1012"/>
    <s v="Aug"/>
    <n v="1983"/>
    <s v="tier - 2"/>
    <s v="tier - 3"/>
    <s v="R1012"/>
    <s v="11-Aug-1983"/>
    <n v="39"/>
  </r>
  <r>
    <s v="Id1461"/>
    <s v="Id1461"/>
    <n v="1983"/>
    <s v="Nov"/>
    <n v="21"/>
    <n v="2"/>
    <n v="7209.49"/>
    <x v="2"/>
    <x v="2"/>
    <s v="R1012"/>
    <s v="Nov"/>
    <n v="1983"/>
    <s v="tier - 2"/>
    <s v="tier - 3"/>
    <s v="R1012"/>
    <s v="21-Nov-1983"/>
    <n v="39"/>
  </r>
  <r>
    <s v="Id1460"/>
    <s v="Id1460"/>
    <n v="1991"/>
    <s v="Jun"/>
    <n v="28"/>
    <n v="3"/>
    <n v="7220.25"/>
    <x v="2"/>
    <x v="1"/>
    <s v="R1021"/>
    <s v="Jun"/>
    <n v="1991"/>
    <s v="tier - 2"/>
    <s v="tier - 2"/>
    <s v="R1021"/>
    <s v="28-Jun-1991"/>
    <n v="31"/>
  </r>
  <r>
    <s v="Id146"/>
    <s v="Id146"/>
    <n v="1970"/>
    <s v="Aug"/>
    <n v="22"/>
    <n v="0"/>
    <n v="38389.79"/>
    <x v="2"/>
    <x v="2"/>
    <s v="R1011"/>
    <s v="Aug"/>
    <n v="1970"/>
    <s v="tier - 2"/>
    <s v="tier - 3"/>
    <s v="R1011"/>
    <s v="22-Aug-1970"/>
    <n v="52"/>
  </r>
  <r>
    <s v="Id1459"/>
    <s v="Id1459"/>
    <n v="1977"/>
    <s v="Sep"/>
    <n v="15"/>
    <n v="0"/>
    <n v="7222.79"/>
    <x v="0"/>
    <x v="2"/>
    <s v="R1012"/>
    <s v="Sep"/>
    <n v="1977"/>
    <s v="tier - 3"/>
    <s v="tier - 3"/>
    <s v="R1012"/>
    <s v="15-Sep-1977"/>
    <n v="45"/>
  </r>
  <r>
    <s v="Id1458"/>
    <s v="Id1458"/>
    <n v="1986"/>
    <s v="Jul"/>
    <n v="13"/>
    <n v="3"/>
    <n v="7228.22"/>
    <x v="2"/>
    <x v="0"/>
    <s v="R1024"/>
    <s v="Jul"/>
    <n v="1986"/>
    <s v="tier - 2"/>
    <s v="tier - 1"/>
    <s v="R1024"/>
    <s v="13-Jul-1986"/>
    <n v="36"/>
  </r>
  <r>
    <s v="Id1457"/>
    <s v="Id1457"/>
    <n v="1986"/>
    <s v="Sep"/>
    <n v="2"/>
    <n v="4"/>
    <n v="7243.81"/>
    <x v="2"/>
    <x v="2"/>
    <s v="R1013"/>
    <s v="Sep"/>
    <n v="1986"/>
    <s v="tier - 2"/>
    <s v="tier - 3"/>
    <s v="R1013"/>
    <s v="2-Sep-1986"/>
    <n v="36"/>
  </r>
  <r>
    <s v="Id1456"/>
    <s v="Id1456"/>
    <n v="1982"/>
    <s v="Jul"/>
    <n v="24"/>
    <n v="3"/>
    <n v="7248.71"/>
    <x v="2"/>
    <x v="0"/>
    <s v="R1013"/>
    <s v="Jul"/>
    <n v="1982"/>
    <s v="tier - 2"/>
    <s v="tier - 1"/>
    <s v="R1013"/>
    <s v="24-Jul-1982"/>
    <n v="40"/>
  </r>
  <r>
    <s v="Id1455"/>
    <s v="Id1455"/>
    <n v="1981"/>
    <s v="Aug"/>
    <n v="14"/>
    <n v="2"/>
    <n v="7256.72"/>
    <x v="0"/>
    <x v="1"/>
    <s v="R1012"/>
    <s v="Aug"/>
    <n v="1981"/>
    <s v="tier - 3"/>
    <s v="tier - 2"/>
    <s v="R1012"/>
    <s v="14-Aug-1981"/>
    <n v="41"/>
  </r>
  <r>
    <s v="Id1454"/>
    <s v="Id1454"/>
    <n v="1981"/>
    <s v="Jun"/>
    <n v="13"/>
    <n v="2"/>
    <n v="7261.74"/>
    <x v="0"/>
    <x v="2"/>
    <s v="R1012"/>
    <s v="Jun"/>
    <n v="1981"/>
    <s v="tier - 3"/>
    <s v="tier - 3"/>
    <s v="R1012"/>
    <s v="13-Jun-1981"/>
    <n v="41"/>
  </r>
  <r>
    <s v="Id1453"/>
    <s v="Id1453"/>
    <n v="1973"/>
    <s v="Oct"/>
    <n v="25"/>
    <n v="0"/>
    <n v="7265.58"/>
    <x v="2"/>
    <x v="1"/>
    <s v="R1013"/>
    <s v="Oct"/>
    <n v="1973"/>
    <s v="tier - 2"/>
    <s v="tier - 2"/>
    <s v="R1013"/>
    <s v="25-Oct-1973"/>
    <n v="49"/>
  </r>
  <r>
    <s v="Id1452"/>
    <s v="Id1452"/>
    <n v="1981"/>
    <s v="Aug"/>
    <n v="4"/>
    <n v="2"/>
    <n v="7265.7"/>
    <x v="0"/>
    <x v="2"/>
    <s v="R1012"/>
    <s v="Aug"/>
    <n v="1981"/>
    <s v="tier - 3"/>
    <s v="tier - 3"/>
    <s v="R1012"/>
    <s v="4-Aug-1981"/>
    <n v="41"/>
  </r>
  <r>
    <s v="Id1451"/>
    <s v="Id1451"/>
    <n v="1976"/>
    <s v="Dec"/>
    <n v="18"/>
    <n v="2"/>
    <n v="7273.02"/>
    <x v="2"/>
    <x v="0"/>
    <s v="R1013"/>
    <s v="Dec"/>
    <n v="1976"/>
    <s v="tier - 2"/>
    <s v="tier - 1"/>
    <s v="R1013"/>
    <s v="18-Dec-1976"/>
    <n v="46"/>
  </r>
  <r>
    <s v="Id1450"/>
    <s v="Id1450"/>
    <n v="1985"/>
    <s v="Nov"/>
    <n v="2"/>
    <n v="3"/>
    <n v="7281.51"/>
    <x v="2"/>
    <x v="0"/>
    <s v="R1012"/>
    <s v="Nov"/>
    <n v="1985"/>
    <s v="tier - 2"/>
    <s v="tier - 1"/>
    <s v="R1012"/>
    <s v="2-Nov-1985"/>
    <n v="37"/>
  </r>
  <r>
    <s v="Id145"/>
    <s v="Id145"/>
    <n v="1971"/>
    <s v="Dec"/>
    <n v="23"/>
    <n v="0"/>
    <n v="38405.26"/>
    <x v="2"/>
    <x v="0"/>
    <s v="R1011"/>
    <s v="Dec"/>
    <n v="1971"/>
    <s v="tier - 2"/>
    <s v="tier - 1"/>
    <s v="R1011"/>
    <s v="23-Dec-1971"/>
    <n v="51"/>
  </r>
  <r>
    <s v="Id1449"/>
    <s v="Id1449"/>
    <n v="1966"/>
    <s v="Dec"/>
    <n v="26"/>
    <n v="0"/>
    <n v="7302.46"/>
    <x v="0"/>
    <x v="0"/>
    <s v="R1012"/>
    <s v="Dec"/>
    <n v="1966"/>
    <s v="tier - 3"/>
    <s v="tier - 1"/>
    <s v="R1012"/>
    <s v="26-Dec-1966"/>
    <n v="56"/>
  </r>
  <r>
    <s v="Id1448"/>
    <s v="Id1448"/>
    <n v="1965"/>
    <s v="Jun"/>
    <n v="6"/>
    <n v="0"/>
    <n v="7304.65"/>
    <x v="0"/>
    <x v="2"/>
    <s v="R1013"/>
    <s v="Jun"/>
    <n v="1965"/>
    <s v="tier - 3"/>
    <s v="tier - 3"/>
    <s v="R1013"/>
    <s v="6-Jun-1965"/>
    <n v="58"/>
  </r>
  <r>
    <s v="Id1447"/>
    <s v="Id1447"/>
    <n v="1965"/>
    <s v="Jun"/>
    <n v="25"/>
    <n v="0"/>
    <n v="7318.21"/>
    <x v="0"/>
    <x v="0"/>
    <s v="R1013"/>
    <s v="Jun"/>
    <n v="1965"/>
    <s v="tier - 3"/>
    <s v="tier - 1"/>
    <s v="R1013"/>
    <s v="25-Jun-1965"/>
    <n v="57"/>
  </r>
  <r>
    <s v="Id1446"/>
    <s v="Id1446"/>
    <n v="1972"/>
    <s v="Aug"/>
    <n v="11"/>
    <n v="0"/>
    <n v="7318.22"/>
    <x v="2"/>
    <x v="2"/>
    <s v="R1012"/>
    <s v="Aug"/>
    <n v="1972"/>
    <s v="tier - 2"/>
    <s v="tier - 3"/>
    <s v="R1012"/>
    <s v="11-Aug-1972"/>
    <n v="50"/>
  </r>
  <r>
    <s v="Id1445"/>
    <s v="Id1445"/>
    <n v="1965"/>
    <s v="Jul"/>
    <n v="11"/>
    <n v="0"/>
    <n v="7322.86"/>
    <x v="0"/>
    <x v="2"/>
    <s v="R1012"/>
    <s v="Jul"/>
    <n v="1965"/>
    <s v="tier - 3"/>
    <s v="tier - 3"/>
    <s v="R1012"/>
    <s v="11-Jul-1965"/>
    <n v="57"/>
  </r>
  <r>
    <s v="Id1444"/>
    <s v="Id1444"/>
    <n v="2004"/>
    <s v="Nov"/>
    <n v="15"/>
    <n v="0"/>
    <n v="7323.73"/>
    <x v="2"/>
    <x v="1"/>
    <s v="R1024"/>
    <s v="Nov"/>
    <n v="2004"/>
    <s v="tier - 2"/>
    <s v="tier - 2"/>
    <s v="R1024"/>
    <s v="15-Nov-2004"/>
    <n v="18"/>
  </r>
  <r>
    <s v="Id1443"/>
    <s v="Id1443"/>
    <n v="1979"/>
    <s v="Jun"/>
    <n v="19"/>
    <n v="0"/>
    <n v="7325.05"/>
    <x v="2"/>
    <x v="2"/>
    <s v="R1024"/>
    <s v="Jun"/>
    <n v="1979"/>
    <s v="tier - 2"/>
    <s v="tier - 3"/>
    <s v="R1024"/>
    <s v="19-Jun-1979"/>
    <n v="43"/>
  </r>
  <r>
    <s v="Id1442"/>
    <s v="Id1442"/>
    <n v="1984"/>
    <s v="Jul"/>
    <n v="25"/>
    <n v="3"/>
    <n v="7325.47"/>
    <x v="2"/>
    <x v="0"/>
    <s v="R1012"/>
    <s v="Jul"/>
    <n v="1984"/>
    <s v="tier - 2"/>
    <s v="tier - 1"/>
    <s v="R1012"/>
    <s v="25-Jul-1984"/>
    <n v="38"/>
  </r>
  <r>
    <s v="Id1441"/>
    <s v="Id1441"/>
    <n v="1979"/>
    <s v="Sep"/>
    <n v="19"/>
    <n v="1"/>
    <n v="7337.75"/>
    <x v="2"/>
    <x v="2"/>
    <s v="R1011"/>
    <s v="Sep"/>
    <n v="1979"/>
    <s v="tier - 2"/>
    <s v="tier - 3"/>
    <s v="R1011"/>
    <s v="19-Sep-1979"/>
    <n v="43"/>
  </r>
  <r>
    <s v="Id1440"/>
    <s v="Id1440"/>
    <n v="1986"/>
    <s v="Jun"/>
    <n v="15"/>
    <n v="3"/>
    <n v="7339.93"/>
    <x v="2"/>
    <x v="1"/>
    <s v="R1012"/>
    <s v="Jun"/>
    <n v="1986"/>
    <s v="tier - 2"/>
    <s v="tier - 2"/>
    <s v="R1012"/>
    <s v="15-Jun-1986"/>
    <n v="36"/>
  </r>
  <r>
    <s v="Id144"/>
    <s v="Id144"/>
    <n v="1986"/>
    <s v="Jun"/>
    <n v="21"/>
    <n v="2"/>
    <n v="38415.47"/>
    <x v="1"/>
    <x v="1"/>
    <s v="R1011"/>
    <s v="Jun"/>
    <n v="1986"/>
    <s v="tier - 1"/>
    <s v="tier - 2"/>
    <s v="R1011"/>
    <s v="21-Jun-1986"/>
    <n v="36"/>
  </r>
  <r>
    <s v="Id1439"/>
    <s v="Id1439"/>
    <n v="1977"/>
    <s v="Dec"/>
    <n v="18"/>
    <n v="0"/>
    <n v="7345.08"/>
    <x v="2"/>
    <x v="0"/>
    <s v="R1011"/>
    <s v="Dec"/>
    <n v="1977"/>
    <s v="tier - 2"/>
    <s v="tier - 1"/>
    <s v="R1011"/>
    <s v="18-Dec-1977"/>
    <n v="45"/>
  </r>
  <r>
    <s v="Id1438"/>
    <s v="Id1438"/>
    <n v="1979"/>
    <s v="Jun"/>
    <n v="26"/>
    <n v="1"/>
    <n v="7345.73"/>
    <x v="2"/>
    <x v="0"/>
    <s v="R1013"/>
    <s v="Jun"/>
    <n v="1979"/>
    <s v="tier - 2"/>
    <s v="tier - 1"/>
    <s v="R1013"/>
    <s v="26-Jun-1979"/>
    <n v="43"/>
  </r>
  <r>
    <s v="Id1437"/>
    <s v="Id1437"/>
    <n v="1977"/>
    <s v="Dec"/>
    <n v="1"/>
    <n v="0"/>
    <n v="7348.14"/>
    <x v="2"/>
    <x v="0"/>
    <s v="R1011"/>
    <s v="Dec"/>
    <n v="1977"/>
    <s v="tier - 2"/>
    <s v="tier - 1"/>
    <s v="R1011"/>
    <s v="1-Dec-1977"/>
    <n v="45"/>
  </r>
  <r>
    <s v="Id1436"/>
    <s v="Id1436"/>
    <n v="1993"/>
    <s v="Oct"/>
    <n v="5"/>
    <n v="0"/>
    <n v="7349.12"/>
    <x v="2"/>
    <x v="1"/>
    <s v="R1021"/>
    <s v="Oct"/>
    <n v="1993"/>
    <s v="tier - 2"/>
    <s v="tier - 2"/>
    <s v="R1021"/>
    <s v="5-Oct-1993"/>
    <n v="29"/>
  </r>
  <r>
    <s v="Id1435"/>
    <s v="Id1435"/>
    <n v="1983"/>
    <s v="Jun"/>
    <n v="21"/>
    <n v="3"/>
    <n v="7357.49"/>
    <x v="2"/>
    <x v="1"/>
    <s v="R1012"/>
    <s v="Jun"/>
    <n v="1983"/>
    <s v="tier - 2"/>
    <s v="tier - 2"/>
    <s v="R1012"/>
    <s v="21-Jun-1983"/>
    <n v="39"/>
  </r>
  <r>
    <s v="Id1434"/>
    <s v="Id1434"/>
    <n v="1981"/>
    <s v="Jul"/>
    <n v="16"/>
    <n v="1"/>
    <n v="7358.18"/>
    <x v="2"/>
    <x v="2"/>
    <s v="R1024"/>
    <s v="Jul"/>
    <n v="1981"/>
    <s v="tier - 2"/>
    <s v="tier - 3"/>
    <s v="R1024"/>
    <s v="16-Jul-1981"/>
    <n v="41"/>
  </r>
  <r>
    <s v="Id1433"/>
    <s v="Id1433"/>
    <n v="1965"/>
    <s v="Dec"/>
    <n v="9"/>
    <n v="0"/>
    <n v="7362.31"/>
    <x v="0"/>
    <x v="2"/>
    <s v="R1013"/>
    <s v="Dec"/>
    <n v="1965"/>
    <s v="tier - 3"/>
    <s v="tier - 3"/>
    <s v="R1013"/>
    <s v="9-Dec-1965"/>
    <n v="57"/>
  </r>
  <r>
    <s v="Id1432"/>
    <s v="Id1432"/>
    <n v="1981"/>
    <s v="Nov"/>
    <n v="24"/>
    <n v="2"/>
    <n v="7371.77"/>
    <x v="2"/>
    <x v="0"/>
    <s v="R1011"/>
    <s v="Nov"/>
    <n v="1981"/>
    <s v="tier - 2"/>
    <s v="tier - 1"/>
    <s v="R1011"/>
    <s v="24-Nov-1981"/>
    <n v="41"/>
  </r>
  <r>
    <s v="Id1431"/>
    <s v="Id1431"/>
    <n v="1993"/>
    <s v="Jul"/>
    <n v="22"/>
    <n v="0"/>
    <n v="7388.85"/>
    <x v="2"/>
    <x v="1"/>
    <s v="R1026"/>
    <s v="Jul"/>
    <n v="1993"/>
    <s v="tier - 2"/>
    <s v="tier - 2"/>
    <s v="R1026"/>
    <s v="22-Jul-1993"/>
    <n v="29"/>
  </r>
  <r>
    <s v="Id1430"/>
    <s v="Id1430"/>
    <n v="1965"/>
    <s v="Dec"/>
    <n v="5"/>
    <n v="0"/>
    <n v="7403.98"/>
    <x v="0"/>
    <x v="1"/>
    <s v="R1013"/>
    <s v="Dec"/>
    <n v="1965"/>
    <s v="tier - 3"/>
    <s v="tier - 2"/>
    <s v="R1013"/>
    <s v="5-Dec-1965"/>
    <n v="57"/>
  </r>
  <r>
    <s v="Id143"/>
    <s v="Id143"/>
    <n v="1999"/>
    <s v="Nov"/>
    <n v="12"/>
    <n v="2"/>
    <n v="38511.629999999997"/>
    <x v="2"/>
    <x v="1"/>
    <s v="R1024"/>
    <s v="Nov"/>
    <n v="1999"/>
    <s v="tier - 2"/>
    <s v="tier - 2"/>
    <s v="R1024"/>
    <s v="12-Nov-1999"/>
    <n v="23"/>
  </r>
  <r>
    <s v="Id1429"/>
    <s v="Id1429"/>
    <n v="1983"/>
    <s v="Sep"/>
    <n v="19"/>
    <n v="3"/>
    <n v="7418.52"/>
    <x v="2"/>
    <x v="1"/>
    <s v="R1011"/>
    <s v="Sep"/>
    <n v="1983"/>
    <s v="tier - 2"/>
    <s v="tier - 2"/>
    <s v="R1011"/>
    <s v="19-Sep-1983"/>
    <n v="39"/>
  </r>
  <r>
    <s v="Id1428"/>
    <s v="Id1428"/>
    <n v="1978"/>
    <s v="Nov"/>
    <n v="12"/>
    <n v="0"/>
    <n v="7419.48"/>
    <x v="2"/>
    <x v="1"/>
    <s v="R1012"/>
    <s v="Nov"/>
    <n v="1978"/>
    <s v="tier - 2"/>
    <s v="tier - 2"/>
    <s v="R1012"/>
    <s v="12-Nov-1978"/>
    <n v="44"/>
  </r>
  <r>
    <s v="Id1427"/>
    <s v="Id1427"/>
    <n v="1978"/>
    <s v="Dec"/>
    <n v="2"/>
    <n v="0"/>
    <n v="7421.19"/>
    <x v="2"/>
    <x v="2"/>
    <s v="R1012"/>
    <s v="Dec"/>
    <n v="1978"/>
    <s v="tier - 2"/>
    <s v="tier - 3"/>
    <s v="R1012"/>
    <s v="2-Dec-1978"/>
    <n v="44"/>
  </r>
  <r>
    <s v="Id1426"/>
    <s v="Id1426"/>
    <n v="1977"/>
    <s v="Aug"/>
    <n v="25"/>
    <n v="1"/>
    <n v="7441.05"/>
    <x v="0"/>
    <x v="1"/>
    <s v="R1011"/>
    <s v="Aug"/>
    <n v="1977"/>
    <s v="tier - 3"/>
    <s v="tier - 2"/>
    <s v="R1011"/>
    <s v="25-Aug-1977"/>
    <n v="45"/>
  </r>
  <r>
    <s v="Id1425"/>
    <s v="Id1425"/>
    <n v="1979"/>
    <s v="Sep"/>
    <n v="1"/>
    <n v="2"/>
    <n v="7441.5"/>
    <x v="0"/>
    <x v="1"/>
    <s v="R1011"/>
    <s v="Sep"/>
    <n v="1979"/>
    <s v="tier - 3"/>
    <s v="tier - 2"/>
    <s v="R1011"/>
    <s v="1-Sep-1979"/>
    <n v="43"/>
  </r>
  <r>
    <s v="Id1424"/>
    <s v="Id1424"/>
    <n v="1980"/>
    <s v="Jul"/>
    <n v="7"/>
    <n v="1"/>
    <n v="7443.64"/>
    <x v="2"/>
    <x v="2"/>
    <s v="R1012"/>
    <s v="Jul"/>
    <n v="1980"/>
    <s v="tier - 2"/>
    <s v="tier - 3"/>
    <s v="R1012"/>
    <s v="7-Jul-1980"/>
    <n v="42"/>
  </r>
  <r>
    <s v="Id1423"/>
    <s v="Id1423"/>
    <n v="1977"/>
    <s v="Sep"/>
    <n v="25"/>
    <n v="1"/>
    <n v="7445.92"/>
    <x v="0"/>
    <x v="0"/>
    <s v="R1011"/>
    <s v="Sep"/>
    <n v="1977"/>
    <s v="tier - 3"/>
    <s v="tier - 1"/>
    <s v="R1011"/>
    <s v="25-Sep-1977"/>
    <n v="45"/>
  </r>
  <r>
    <s v="Id1422"/>
    <s v="Id1422"/>
    <n v="1977"/>
    <s v="Sep"/>
    <n v="30"/>
    <n v="0"/>
    <n v="7448.4"/>
    <x v="0"/>
    <x v="2"/>
    <s v="R1017"/>
    <s v="Sep"/>
    <n v="1977"/>
    <s v="tier - 3"/>
    <s v="tier - 3"/>
    <s v="R1017"/>
    <s v="30-Sep-1977"/>
    <n v="45"/>
  </r>
  <r>
    <s v="Id1421"/>
    <s v="Id1421"/>
    <n v="2001"/>
    <s v="Jun"/>
    <n v="1"/>
    <n v="0"/>
    <n v="7450.36"/>
    <x v="2"/>
    <x v="1"/>
    <s v="R1012"/>
    <s v="Jun"/>
    <n v="2001"/>
    <s v="tier - 2"/>
    <s v="tier - 2"/>
    <s v="R1012"/>
    <s v="1-Jun-2001"/>
    <n v="22"/>
  </r>
  <r>
    <s v="Id1420"/>
    <s v="Id1420"/>
    <n v="1967"/>
    <s v="Aug"/>
    <n v="4"/>
    <n v="0"/>
    <n v="7463.51"/>
    <x v="0"/>
    <x v="2"/>
    <s v="R1013"/>
    <s v="Aug"/>
    <n v="1967"/>
    <s v="tier - 3"/>
    <s v="tier - 3"/>
    <s v="R1013"/>
    <s v="4-Aug-1967"/>
    <n v="55"/>
  </r>
  <r>
    <s v="Id142"/>
    <s v="Id142"/>
    <n v="1990"/>
    <s v="Jul"/>
    <n v="13"/>
    <n v="3"/>
    <n v="38652.089999999997"/>
    <x v="2"/>
    <x v="1"/>
    <s v="R1011"/>
    <s v="Jul"/>
    <n v="1990"/>
    <s v="tier - 2"/>
    <s v="tier - 2"/>
    <s v="R1011"/>
    <s v="13-Jul-1990"/>
    <n v="32"/>
  </r>
  <r>
    <s v="Id1419"/>
    <s v="Id1419"/>
    <n v="1996"/>
    <s v="Jun"/>
    <n v="14"/>
    <n v="0"/>
    <n v="7487.38"/>
    <x v="2"/>
    <x v="2"/>
    <s v="R1012"/>
    <s v="Jun"/>
    <n v="1996"/>
    <s v="tier - 2"/>
    <s v="tier - 3"/>
    <s v="R1012"/>
    <s v="14-Jun-1996"/>
    <n v="26"/>
  </r>
  <r>
    <s v="Id1418"/>
    <s v="Id1418"/>
    <n v="1988"/>
    <s v="Dec"/>
    <n v="15"/>
    <n v="3"/>
    <n v="7494.63"/>
    <x v="2"/>
    <x v="2"/>
    <s v="R1025"/>
    <s v="Dec"/>
    <n v="1988"/>
    <s v="tier - 2"/>
    <s v="tier - 3"/>
    <s v="R1025"/>
    <s v="15-Dec-1988"/>
    <n v="34"/>
  </r>
  <r>
    <s v="Id1417"/>
    <s v="Id1417"/>
    <n v="1997"/>
    <s v="Oct"/>
    <n v="28"/>
    <n v="0"/>
    <n v="7504.3"/>
    <x v="2"/>
    <x v="0"/>
    <s v="R1012"/>
    <s v="Oct"/>
    <n v="1997"/>
    <s v="tier - 2"/>
    <s v="tier - 1"/>
    <s v="R1012"/>
    <s v="28-Oct-1997"/>
    <n v="25"/>
  </r>
  <r>
    <s v="Id1416"/>
    <s v="Id1416"/>
    <n v="1983"/>
    <s v="Jul"/>
    <n v="10"/>
    <n v="4"/>
    <n v="7512.27"/>
    <x v="0"/>
    <x v="1"/>
    <s v="R1011"/>
    <s v="Jul"/>
    <n v="1983"/>
    <s v="tier - 3"/>
    <s v="tier - 2"/>
    <s v="R1011"/>
    <s v="10-Jul-1983"/>
    <n v="39"/>
  </r>
  <r>
    <s v="Id1415"/>
    <s v="Id1415"/>
    <n v="1978"/>
    <s v="Oct"/>
    <n v="18"/>
    <n v="1"/>
    <n v="7518.03"/>
    <x v="2"/>
    <x v="2"/>
    <s v="R1012"/>
    <s v="Oct"/>
    <n v="1978"/>
    <s v="tier - 2"/>
    <s v="tier - 3"/>
    <s v="R1012"/>
    <s v="18-Oct-1978"/>
    <n v="44"/>
  </r>
  <r>
    <s v="Id1414"/>
    <s v="Id1414"/>
    <n v="1976"/>
    <s v="Oct"/>
    <n v="10"/>
    <n v="0"/>
    <n v="7526.71"/>
    <x v="0"/>
    <x v="0"/>
    <s v="R1012"/>
    <s v="Oct"/>
    <n v="1976"/>
    <s v="tier - 3"/>
    <s v="tier - 1"/>
    <s v="R1012"/>
    <s v="10-Oct-1976"/>
    <n v="46"/>
  </r>
  <r>
    <s v="Id1413"/>
    <s v="Id1413"/>
    <n v="1978"/>
    <s v="Dec"/>
    <n v="14"/>
    <n v="2"/>
    <n v="7531.7"/>
    <x v="2"/>
    <x v="0"/>
    <s v="R1013"/>
    <s v="Dec"/>
    <n v="1978"/>
    <s v="tier - 2"/>
    <s v="tier - 1"/>
    <s v="R1013"/>
    <s v="14-Dec-1978"/>
    <n v="44"/>
  </r>
  <r>
    <s v="Id1412"/>
    <s v="Id1412"/>
    <n v="1984"/>
    <s v="Aug"/>
    <n v="22"/>
    <n v="3"/>
    <n v="7537.16"/>
    <x v="2"/>
    <x v="1"/>
    <s v="R1012"/>
    <s v="Aug"/>
    <n v="1984"/>
    <s v="tier - 2"/>
    <s v="tier - 2"/>
    <s v="R1012"/>
    <s v="22-Aug-1984"/>
    <n v="38"/>
  </r>
  <r>
    <s v="Id1411"/>
    <s v="Id1411"/>
    <n v="1988"/>
    <s v="Dec"/>
    <n v="15"/>
    <n v="3"/>
    <n v="7538.52"/>
    <x v="2"/>
    <x v="1"/>
    <s v="R1012"/>
    <s v="Dec"/>
    <n v="1988"/>
    <s v="tier - 2"/>
    <s v="tier - 2"/>
    <s v="R1012"/>
    <s v="15-Dec-1988"/>
    <n v="34"/>
  </r>
  <r>
    <s v="Id1410"/>
    <s v="Id1410"/>
    <n v="1994"/>
    <s v="Aug"/>
    <n v="14"/>
    <n v="0"/>
    <n v="7567.13"/>
    <x v="2"/>
    <x v="1"/>
    <s v="R1021"/>
    <s v="Aug"/>
    <n v="1994"/>
    <s v="tier - 2"/>
    <s v="tier - 2"/>
    <s v="R1021"/>
    <s v="14-Aug-1994"/>
    <n v="28"/>
  </r>
  <r>
    <s v="Id141"/>
    <s v="Id141"/>
    <n v="1986"/>
    <s v="Jul"/>
    <n v="20"/>
    <n v="1"/>
    <n v="38709.18"/>
    <x v="1"/>
    <x v="2"/>
    <s v="R1013"/>
    <s v="Jul"/>
    <n v="1986"/>
    <s v="tier - 1"/>
    <s v="tier - 3"/>
    <s v="R1013"/>
    <s v="20-Jul-1986"/>
    <n v="36"/>
  </r>
  <r>
    <s v="Id1409"/>
    <s v="Id1409"/>
    <n v="1967"/>
    <s v="Jul"/>
    <n v="17"/>
    <n v="0"/>
    <n v="7585.62"/>
    <x v="0"/>
    <x v="1"/>
    <s v="R1013"/>
    <s v="Jul"/>
    <n v="1967"/>
    <s v="tier - 3"/>
    <s v="tier - 2"/>
    <s v="R1013"/>
    <s v="17-Jul-1967"/>
    <n v="55"/>
  </r>
  <r>
    <s v="Id1408"/>
    <s v="Id1408"/>
    <n v="1997"/>
    <s v="Sep"/>
    <n v="30"/>
    <n v="0"/>
    <n v="7607.03"/>
    <x v="2"/>
    <x v="1"/>
    <s v="R1012"/>
    <s v="Sep"/>
    <n v="1997"/>
    <s v="tier - 2"/>
    <s v="tier - 2"/>
    <s v="R1012"/>
    <s v="30-Sep-1997"/>
    <n v="25"/>
  </r>
  <r>
    <s v="Id1407"/>
    <s v="Id1407"/>
    <n v="1968"/>
    <s v="Jul"/>
    <n v="3"/>
    <n v="0"/>
    <n v="7609.6"/>
    <x v="0"/>
    <x v="1"/>
    <s v="R1012"/>
    <s v="Jul"/>
    <n v="1968"/>
    <s v="tier - 3"/>
    <s v="tier - 2"/>
    <s v="R1012"/>
    <s v="3-Jul-1968"/>
    <n v="54"/>
  </r>
  <r>
    <s v="Id1406"/>
    <s v="Id1406"/>
    <n v="1996"/>
    <s v="Sep"/>
    <n v="17"/>
    <n v="0"/>
    <n v="7623.13"/>
    <x v="2"/>
    <x v="2"/>
    <s v="R1011"/>
    <s v="Sep"/>
    <n v="1996"/>
    <s v="tier - 2"/>
    <s v="tier - 3"/>
    <s v="R1011"/>
    <s v="17-Sep-1996"/>
    <n v="26"/>
  </r>
  <r>
    <s v="Id1405"/>
    <s v="Id1405"/>
    <n v="1978"/>
    <s v="Nov"/>
    <n v="28"/>
    <n v="1"/>
    <n v="7623.52"/>
    <x v="2"/>
    <x v="0"/>
    <s v="R1011"/>
    <s v="Nov"/>
    <n v="1978"/>
    <s v="tier - 2"/>
    <s v="tier - 1"/>
    <s v="R1011"/>
    <s v="28-Nov-1978"/>
    <n v="44"/>
  </r>
  <r>
    <s v="Id1404"/>
    <s v="Id1404"/>
    <n v="1978"/>
    <s v="Nov"/>
    <n v="6"/>
    <n v="1"/>
    <n v="7624.63"/>
    <x v="2"/>
    <x v="0"/>
    <s v="R1011"/>
    <s v="Nov"/>
    <n v="1978"/>
    <s v="tier - 2"/>
    <s v="tier - 1"/>
    <s v="R1011"/>
    <s v="6-Nov-1978"/>
    <n v="44"/>
  </r>
  <r>
    <s v="Id1403"/>
    <s v="Id1403"/>
    <n v="1978"/>
    <s v="Nov"/>
    <n v="29"/>
    <n v="1"/>
    <n v="7626.99"/>
    <x v="2"/>
    <x v="1"/>
    <s v="R1011"/>
    <s v="Nov"/>
    <n v="1978"/>
    <s v="tier - 2"/>
    <s v="tier - 2"/>
    <s v="R1011"/>
    <s v="29-Nov-1978"/>
    <n v="44"/>
  </r>
  <r>
    <s v="Id1402"/>
    <s v="Id1402"/>
    <n v="1978"/>
    <s v="Aug"/>
    <n v="24"/>
    <n v="1"/>
    <n v="7633.72"/>
    <x v="2"/>
    <x v="0"/>
    <s v="R1013"/>
    <s v="Aug"/>
    <n v="1978"/>
    <s v="tier - 2"/>
    <s v="tier - 1"/>
    <s v="R1013"/>
    <s v="24-Aug-1978"/>
    <n v="44"/>
  </r>
  <r>
    <s v="Id1401"/>
    <s v="Id1401"/>
    <n v="2001"/>
    <s v="Dec"/>
    <n v="13"/>
    <n v="0"/>
    <n v="7636.92"/>
    <x v="2"/>
    <x v="2"/>
    <s v="R1012"/>
    <s v="Dec"/>
    <n v="2001"/>
    <s v="tier - 2"/>
    <s v="tier - 3"/>
    <s v="R1012"/>
    <s v="13-Dec-2001"/>
    <n v="21"/>
  </r>
  <r>
    <s v="Id1400"/>
    <s v="Id1400"/>
    <n v="1980"/>
    <s v="Jun"/>
    <n v="20"/>
    <n v="1"/>
    <n v="7639.42"/>
    <x v="2"/>
    <x v="1"/>
    <s v="R1024"/>
    <s v="Jun"/>
    <n v="1980"/>
    <s v="tier - 2"/>
    <s v="tier - 2"/>
    <s v="R1024"/>
    <s v="20-Jun-1980"/>
    <n v="42"/>
  </r>
  <r>
    <s v="Id140"/>
    <s v="Id140"/>
    <n v="1991"/>
    <s v="Nov"/>
    <n v="2"/>
    <n v="2"/>
    <n v="38711"/>
    <x v="2"/>
    <x v="1"/>
    <s v="R1011"/>
    <s v="Nov"/>
    <n v="1991"/>
    <s v="tier - 2"/>
    <s v="tier - 2"/>
    <s v="R1011"/>
    <s v="2-Nov-1991"/>
    <n v="31"/>
  </r>
  <r>
    <s v="Id14"/>
    <s v="Id14"/>
    <n v="1968"/>
    <s v="Dec"/>
    <n v="1"/>
    <n v="3"/>
    <n v="48549.18"/>
    <x v="1"/>
    <x v="2"/>
    <s v="R1016"/>
    <s v="Dec"/>
    <n v="1968"/>
    <s v="tier - 1"/>
    <s v="tier - 3"/>
    <s v="R1016"/>
    <s v="1-Dec-1968"/>
    <n v="54"/>
  </r>
  <r>
    <s v="Id1399"/>
    <s v="Id1399"/>
    <n v="1980"/>
    <s v="Jul"/>
    <n v="24"/>
    <n v="2"/>
    <n v="7640.31"/>
    <x v="2"/>
    <x v="0"/>
    <s v="R1013"/>
    <s v="Jul"/>
    <n v="1980"/>
    <s v="tier - 2"/>
    <s v="tier - 1"/>
    <s v="R1013"/>
    <s v="24-Jul-1980"/>
    <n v="42"/>
  </r>
  <r>
    <s v="Id1398"/>
    <s v="Id1398"/>
    <n v="1999"/>
    <s v="Jun"/>
    <n v="15"/>
    <n v="0"/>
    <n v="7642.05"/>
    <x v="2"/>
    <x v="1"/>
    <s v="R1026"/>
    <s v="Jun"/>
    <n v="1999"/>
    <s v="tier - 2"/>
    <s v="tier - 2"/>
    <s v="R1026"/>
    <s v="15-Jun-1999"/>
    <n v="23"/>
  </r>
  <r>
    <s v="Id1397"/>
    <s v="Id1397"/>
    <n v="1980"/>
    <s v="Oct"/>
    <n v="16"/>
    <n v="1"/>
    <n v="7650.77"/>
    <x v="2"/>
    <x v="1"/>
    <s v="R1024"/>
    <s v="Oct"/>
    <n v="1980"/>
    <s v="tier - 2"/>
    <s v="tier - 2"/>
    <s v="R1024"/>
    <s v="16-Oct-1980"/>
    <n v="42"/>
  </r>
  <r>
    <s v="Id1396"/>
    <s v="Id1396"/>
    <n v="1993"/>
    <s v="Aug"/>
    <n v="10"/>
    <n v="0"/>
    <n v="7650.8"/>
    <x v="2"/>
    <x v="1"/>
    <s v="R1012"/>
    <s v="Aug"/>
    <n v="1993"/>
    <s v="tier - 2"/>
    <s v="tier - 2"/>
    <s v="R1012"/>
    <s v="10-Aug-1993"/>
    <n v="29"/>
  </r>
  <r>
    <s v="Id1395"/>
    <s v="Id1395"/>
    <n v="1998"/>
    <s v="Sep"/>
    <n v="30"/>
    <n v="0"/>
    <n v="7652.26"/>
    <x v="2"/>
    <x v="2"/>
    <s v="R1023"/>
    <s v="Sep"/>
    <n v="1998"/>
    <s v="tier - 2"/>
    <s v="tier - 3"/>
    <s v="R1023"/>
    <s v="30-Sep-1998"/>
    <n v="24"/>
  </r>
  <r>
    <s v="Id1394"/>
    <s v="Id1394"/>
    <n v="1965"/>
    <s v="Dec"/>
    <n v="27"/>
    <n v="0"/>
    <n v="7657.69"/>
    <x v="0"/>
    <x v="2"/>
    <s v="R1012"/>
    <s v="Dec"/>
    <n v="1965"/>
    <s v="tier - 3"/>
    <s v="tier - 3"/>
    <s v="R1012"/>
    <s v="27-Dec-1965"/>
    <n v="57"/>
  </r>
  <r>
    <s v="Id1393"/>
    <s v="Id1393"/>
    <n v="1976"/>
    <s v="Oct"/>
    <n v="9"/>
    <n v="2"/>
    <n v="7662.47"/>
    <x v="2"/>
    <x v="0"/>
    <s v="R1011"/>
    <s v="Oct"/>
    <n v="1976"/>
    <s v="tier - 2"/>
    <s v="tier - 1"/>
    <s v="R1011"/>
    <s v="9-Oct-1976"/>
    <n v="46"/>
  </r>
  <r>
    <s v="Id1392"/>
    <s v="Id1392"/>
    <n v="1996"/>
    <s v="Nov"/>
    <n v="24"/>
    <n v="0"/>
    <n v="7670.75"/>
    <x v="2"/>
    <x v="1"/>
    <s v="R1022"/>
    <s v="Nov"/>
    <n v="1996"/>
    <s v="tier - 2"/>
    <s v="tier - 2"/>
    <s v="R1022"/>
    <s v="24-Nov-1996"/>
    <n v="26"/>
  </r>
  <r>
    <s v="Id1391"/>
    <s v="Id1391"/>
    <n v="1995"/>
    <s v="Sep"/>
    <n v="13"/>
    <n v="0"/>
    <n v="7676.4"/>
    <x v="2"/>
    <x v="0"/>
    <s v="R1012"/>
    <s v="Sep"/>
    <n v="1995"/>
    <s v="tier - 2"/>
    <s v="tier - 1"/>
    <s v="R1012"/>
    <s v="13-Sep-1995"/>
    <n v="27"/>
  </r>
  <r>
    <s v="Id1390"/>
    <s v="Id1390"/>
    <n v="1971"/>
    <s v="Oct"/>
    <n v="11"/>
    <n v="0"/>
    <n v="7680.92"/>
    <x v="2"/>
    <x v="0"/>
    <s v="R1013"/>
    <s v="Oct"/>
    <n v="1971"/>
    <s v="tier - 2"/>
    <s v="tier - 1"/>
    <s v="R1013"/>
    <s v="11-Oct-1971"/>
    <n v="51"/>
  </r>
  <r>
    <s v="Id139"/>
    <s v="Id139"/>
    <n v="1976"/>
    <s v="Jun"/>
    <n v="15"/>
    <n v="2"/>
    <n v="38740.120000000003"/>
    <x v="2"/>
    <x v="1"/>
    <s v="R1012"/>
    <s v="Jun"/>
    <n v="1976"/>
    <s v="tier - 2"/>
    <s v="tier - 2"/>
    <s v="R1012"/>
    <s v="15-Jun-1976"/>
    <n v="46"/>
  </r>
  <r>
    <s v="Id1389"/>
    <s v="Id1389"/>
    <n v="1981"/>
    <s v="Dec"/>
    <n v="19"/>
    <n v="1"/>
    <n v="7681.17"/>
    <x v="2"/>
    <x v="1"/>
    <s v="R1020"/>
    <s v="Dec"/>
    <n v="1981"/>
    <s v="tier - 2"/>
    <s v="tier - 2"/>
    <s v="R1020"/>
    <s v="19-Dec-1981"/>
    <n v="41"/>
  </r>
  <r>
    <s v="Id1388"/>
    <s v="Id1388"/>
    <n v="1982"/>
    <s v="Dec"/>
    <n v="18"/>
    <n v="3"/>
    <n v="7682.67"/>
    <x v="2"/>
    <x v="0"/>
    <s v="R1013"/>
    <s v="Dec"/>
    <n v="1982"/>
    <s v="tier - 2"/>
    <s v="tier - 1"/>
    <s v="R1013"/>
    <s v="18-Dec-1982"/>
    <n v="40"/>
  </r>
  <r>
    <s v="Id1387"/>
    <s v="Id1387"/>
    <n v="1987"/>
    <s v="Jul"/>
    <n v="12"/>
    <n v="3"/>
    <n v="7684.62"/>
    <x v="2"/>
    <x v="2"/>
    <s v="R1021"/>
    <s v="Jul"/>
    <n v="1987"/>
    <s v="tier - 2"/>
    <s v="tier - 3"/>
    <s v="R1021"/>
    <s v="12-Jul-1987"/>
    <n v="35"/>
  </r>
  <r>
    <s v="Id1386"/>
    <s v="Id1386"/>
    <n v="1978"/>
    <s v="Dec"/>
    <n v="29"/>
    <n v="2"/>
    <n v="7726.85"/>
    <x v="1"/>
    <x v="1"/>
    <s v="R1011"/>
    <s v="Dec"/>
    <n v="1978"/>
    <s v="tier - 1"/>
    <s v="tier - 2"/>
    <s v="R1011"/>
    <s v="29-Dec-1978"/>
    <n v="44"/>
  </r>
  <r>
    <s v="Id1385"/>
    <s v="Id1385"/>
    <n v="1979"/>
    <s v="Jun"/>
    <n v="2"/>
    <n v="1"/>
    <n v="7727.25"/>
    <x v="2"/>
    <x v="2"/>
    <s v="R1012"/>
    <s v="Jun"/>
    <n v="1979"/>
    <s v="tier - 2"/>
    <s v="tier - 3"/>
    <s v="R1012"/>
    <s v="2-Jun-1979"/>
    <n v="44"/>
  </r>
  <r>
    <s v="Id1384"/>
    <s v="Id1384"/>
    <n v="1980"/>
    <s v="Sep"/>
    <n v="10"/>
    <n v="2"/>
    <n v="7729.65"/>
    <x v="0"/>
    <x v="0"/>
    <s v="R1016"/>
    <s v="Sep"/>
    <n v="1980"/>
    <s v="tier - 3"/>
    <s v="tier - 1"/>
    <s v="R1016"/>
    <s v="10-Sep-1980"/>
    <n v="42"/>
  </r>
  <r>
    <s v="Id1383"/>
    <s v="Id1383"/>
    <n v="1978"/>
    <s v="Dec"/>
    <n v="4"/>
    <n v="2"/>
    <n v="7731.43"/>
    <x v="0"/>
    <x v="1"/>
    <s v="R1013"/>
    <s v="Dec"/>
    <n v="1978"/>
    <s v="tier - 3"/>
    <s v="tier - 2"/>
    <s v="R1013"/>
    <s v="4-Dec-1978"/>
    <n v="44"/>
  </r>
  <r>
    <s v="Id1382"/>
    <s v="Id1382"/>
    <n v="1977"/>
    <s v="Aug"/>
    <n v="29"/>
    <n v="0"/>
    <n v="7731.86"/>
    <x v="2"/>
    <x v="2"/>
    <s v="R1012"/>
    <s v="Aug"/>
    <n v="1977"/>
    <s v="tier - 2"/>
    <s v="tier - 3"/>
    <s v="R1012"/>
    <s v="29-Aug-1977"/>
    <n v="45"/>
  </r>
  <r>
    <s v="Id1381"/>
    <s v="Id1381"/>
    <n v="1965"/>
    <s v="Jul"/>
    <n v="18"/>
    <n v="0"/>
    <n v="7736.39"/>
    <x v="0"/>
    <x v="1"/>
    <s v="R1013"/>
    <s v="Jul"/>
    <n v="1965"/>
    <s v="tier - 3"/>
    <s v="tier - 2"/>
    <s v="R1013"/>
    <s v="18-Jul-1965"/>
    <n v="57"/>
  </r>
  <r>
    <s v="Id1380"/>
    <s v="Id1380"/>
    <n v="1978"/>
    <s v="Sep"/>
    <n v="4"/>
    <n v="2"/>
    <n v="7740.34"/>
    <x v="1"/>
    <x v="0"/>
    <s v="R1011"/>
    <s v="Sep"/>
    <n v="1978"/>
    <s v="tier - 1"/>
    <s v="tier - 1"/>
    <s v="R1011"/>
    <s v="4-Sep-1978"/>
    <n v="44"/>
  </r>
  <r>
    <s v="Id138"/>
    <s v="Id138"/>
    <n v="1991"/>
    <s v="Nov"/>
    <n v="8"/>
    <n v="3"/>
    <n v="38746.36"/>
    <x v="1"/>
    <x v="1"/>
    <s v="R1012"/>
    <s v="Nov"/>
    <n v="1991"/>
    <s v="tier - 1"/>
    <s v="tier - 2"/>
    <s v="R1012"/>
    <s v="8-Nov-1991"/>
    <n v="31"/>
  </r>
  <r>
    <s v="Id1379"/>
    <s v="Id1379"/>
    <n v="1976"/>
    <s v="Dec"/>
    <n v="12"/>
    <n v="1"/>
    <n v="7742.11"/>
    <x v="0"/>
    <x v="1"/>
    <s v="R1013"/>
    <s v="Dec"/>
    <n v="1976"/>
    <s v="tier - 3"/>
    <s v="tier - 2"/>
    <s v="R1013"/>
    <s v="12-Dec-1976"/>
    <n v="46"/>
  </r>
  <r>
    <s v="Id1378"/>
    <s v="Id1378"/>
    <n v="1981"/>
    <s v="Jun"/>
    <n v="30"/>
    <n v="2"/>
    <n v="7749.16"/>
    <x v="2"/>
    <x v="0"/>
    <s v="R1012"/>
    <s v="Jun"/>
    <n v="1981"/>
    <s v="tier - 2"/>
    <s v="tier - 1"/>
    <s v="R1012"/>
    <s v="30-Jun-1981"/>
    <n v="41"/>
  </r>
  <r>
    <s v="Id1377"/>
    <s v="Id1377"/>
    <n v="1997"/>
    <s v="Dec"/>
    <n v="21"/>
    <n v="0"/>
    <n v="7763.06"/>
    <x v="2"/>
    <x v="0"/>
    <s v="R1012"/>
    <s v="Dec"/>
    <n v="1997"/>
    <s v="tier - 2"/>
    <s v="tier - 1"/>
    <s v="R1012"/>
    <s v="21-Dec-1997"/>
    <n v="25"/>
  </r>
  <r>
    <s v="Id1376"/>
    <s v="Id1376"/>
    <n v="1974"/>
    <s v="Dec"/>
    <n v="6"/>
    <n v="0"/>
    <n v="7789.64"/>
    <x v="1"/>
    <x v="2"/>
    <s v="R1013"/>
    <s v="Dec"/>
    <n v="1974"/>
    <s v="tier - 1"/>
    <s v="tier - 3"/>
    <s v="R1013"/>
    <s v="6-Dec-1974"/>
    <n v="48"/>
  </r>
  <r>
    <s v="Id1375"/>
    <s v="Id1375"/>
    <n v="1999"/>
    <s v="Dec"/>
    <n v="25"/>
    <n v="0"/>
    <n v="7794.68"/>
    <x v="2"/>
    <x v="1"/>
    <s v="R1026"/>
    <s v="Dec"/>
    <n v="1999"/>
    <s v="tier - 2"/>
    <s v="tier - 2"/>
    <s v="R1026"/>
    <s v="25-Dec-1999"/>
    <n v="23"/>
  </r>
  <r>
    <s v="Id1374"/>
    <s v="Id1374"/>
    <n v="1997"/>
    <s v="Dec"/>
    <n v="2"/>
    <n v="0"/>
    <n v="7803.77"/>
    <x v="2"/>
    <x v="2"/>
    <s v="R1012"/>
    <s v="Dec"/>
    <n v="1997"/>
    <s v="tier - 2"/>
    <s v="tier - 3"/>
    <s v="R1012"/>
    <s v="2-Dec-1997"/>
    <n v="25"/>
  </r>
  <r>
    <s v="Id1373"/>
    <s v="Id1373"/>
    <n v="1974"/>
    <s v="Nov"/>
    <n v="9"/>
    <n v="0"/>
    <n v="7804.16"/>
    <x v="2"/>
    <x v="2"/>
    <s v="R1013"/>
    <s v="Nov"/>
    <n v="1974"/>
    <s v="tier - 2"/>
    <s v="tier - 3"/>
    <s v="R1013"/>
    <s v="9-Nov-1974"/>
    <n v="48"/>
  </r>
  <r>
    <s v="Id1372"/>
    <s v="Id1372"/>
    <n v="1991"/>
    <s v="Dec"/>
    <n v="21"/>
    <n v="3"/>
    <n v="7812.67"/>
    <x v="2"/>
    <x v="0"/>
    <s v="R1012"/>
    <s v="Dec"/>
    <n v="1991"/>
    <s v="tier - 2"/>
    <s v="tier - 1"/>
    <s v="R1012"/>
    <s v="21-Dec-1991"/>
    <n v="31"/>
  </r>
  <r>
    <s v="Id1371"/>
    <s v="Id1371"/>
    <n v="1989"/>
    <s v="Oct"/>
    <n v="12"/>
    <n v="3"/>
    <n v="7824.37"/>
    <x v="2"/>
    <x v="1"/>
    <s v="R1012"/>
    <s v="Oct"/>
    <n v="1989"/>
    <s v="tier - 2"/>
    <s v="tier - 2"/>
    <s v="R1012"/>
    <s v="12-Oct-1989"/>
    <n v="33"/>
  </r>
  <r>
    <s v="Id1370"/>
    <s v="Id1370"/>
    <n v="2001"/>
    <s v="Oct"/>
    <n v="5"/>
    <n v="0"/>
    <n v="7844.8"/>
    <x v="2"/>
    <x v="1"/>
    <s v="R1012"/>
    <s v="Oct"/>
    <n v="2001"/>
    <s v="tier - 2"/>
    <s v="tier - 2"/>
    <s v="R1012"/>
    <s v="5-Oct-2001"/>
    <n v="21"/>
  </r>
  <r>
    <s v="Id137"/>
    <s v="Id137"/>
    <n v="2004"/>
    <s v="Dec"/>
    <n v="5"/>
    <n v="0"/>
    <n v="38792.69"/>
    <x v="2"/>
    <x v="1"/>
    <s v="R1013"/>
    <s v="Dec"/>
    <n v="2004"/>
    <s v="tier - 2"/>
    <s v="tier - 2"/>
    <s v="R1013"/>
    <s v="5-Dec-2004"/>
    <n v="18"/>
  </r>
  <r>
    <s v="Id1369"/>
    <s v="Id1369"/>
    <n v="1994"/>
    <s v="Nov"/>
    <n v="17"/>
    <n v="0"/>
    <n v="7851.85"/>
    <x v="2"/>
    <x v="2"/>
    <s v="R1012"/>
    <s v="Nov"/>
    <n v="1994"/>
    <s v="tier - 2"/>
    <s v="tier - 3"/>
    <s v="R1012"/>
    <s v="17-Nov-1994"/>
    <n v="28"/>
  </r>
  <r>
    <s v="Id1368"/>
    <s v="Id1368"/>
    <n v="1962"/>
    <s v="Oct"/>
    <n v="10"/>
    <n v="0"/>
    <n v="7896.41"/>
    <x v="0"/>
    <x v="1"/>
    <s v="R1013"/>
    <s v="Oct"/>
    <n v="1962"/>
    <s v="tier - 3"/>
    <s v="tier - 2"/>
    <s v="R1013"/>
    <s v="10-Oct-1962"/>
    <n v="60"/>
  </r>
  <r>
    <s v="Id1367"/>
    <s v="Id1367"/>
    <n v="1977"/>
    <s v="Jul"/>
    <n v="20"/>
    <n v="0"/>
    <n v="7935.29"/>
    <x v="2"/>
    <x v="0"/>
    <s v="R1024"/>
    <s v="Jul"/>
    <n v="1977"/>
    <s v="tier - 2"/>
    <s v="tier - 1"/>
    <s v="R1024"/>
    <s v="20-Jul-1977"/>
    <n v="45"/>
  </r>
  <r>
    <s v="Id1366"/>
    <s v="Id1366"/>
    <n v="1987"/>
    <s v="Oct"/>
    <n v="29"/>
    <n v="3"/>
    <n v="7948.22"/>
    <x v="2"/>
    <x v="2"/>
    <s v="R1025"/>
    <s v="Oct"/>
    <n v="1987"/>
    <s v="tier - 2"/>
    <s v="tier - 3"/>
    <s v="R1025"/>
    <s v="29-Oct-1987"/>
    <n v="35"/>
  </r>
  <r>
    <s v="Id1365"/>
    <s v="Id1365"/>
    <n v="1966"/>
    <s v="Jul"/>
    <n v="9"/>
    <n v="0"/>
    <n v="7953.72"/>
    <x v="0"/>
    <x v="2"/>
    <s v="R1012"/>
    <s v="Jul"/>
    <n v="1966"/>
    <s v="tier - 3"/>
    <s v="tier - 3"/>
    <s v="R1012"/>
    <s v="9-Jul-1966"/>
    <n v="56"/>
  </r>
  <r>
    <s v="Id1364"/>
    <s v="Id1364"/>
    <n v="1981"/>
    <s v="Dec"/>
    <n v="28"/>
    <n v="3"/>
    <n v="7954.52"/>
    <x v="2"/>
    <x v="1"/>
    <s v="R1011"/>
    <s v="Dec"/>
    <n v="1981"/>
    <s v="tier - 2"/>
    <s v="tier - 2"/>
    <s v="R1011"/>
    <s v="28-Dec-1981"/>
    <n v="41"/>
  </r>
  <r>
    <s v="Id1363"/>
    <s v="Id1363"/>
    <n v="1970"/>
    <s v="Jun"/>
    <n v="19"/>
    <n v="0"/>
    <n v="7958.13"/>
    <x v="2"/>
    <x v="1"/>
    <s v="R1013"/>
    <s v="Jun"/>
    <n v="1970"/>
    <s v="tier - 2"/>
    <s v="tier - 2"/>
    <s v="R1013"/>
    <s v="19-Jun-1970"/>
    <n v="52"/>
  </r>
  <r>
    <s v="Id1362"/>
    <s v="Id1362"/>
    <n v="1975"/>
    <s v="Aug"/>
    <n v="10"/>
    <n v="1"/>
    <n v="7966.81"/>
    <x v="2"/>
    <x v="1"/>
    <s v="R1013"/>
    <s v="Aug"/>
    <n v="1975"/>
    <s v="tier - 2"/>
    <s v="tier - 2"/>
    <s v="R1013"/>
    <s v="10-Aug-1975"/>
    <n v="47"/>
  </r>
  <r>
    <s v="Id1361"/>
    <s v="Id1361"/>
    <n v="1972"/>
    <s v="Nov"/>
    <n v="23"/>
    <n v="0"/>
    <n v="7980.34"/>
    <x v="2"/>
    <x v="1"/>
    <s v="R1013"/>
    <s v="Nov"/>
    <n v="1972"/>
    <s v="tier - 2"/>
    <s v="tier - 2"/>
    <s v="R1013"/>
    <s v="23-Nov-1972"/>
    <n v="50"/>
  </r>
  <r>
    <s v="Id1360"/>
    <s v="Id1360"/>
    <n v="1983"/>
    <s v="Aug"/>
    <n v="28"/>
    <n v="3"/>
    <n v="7985.82"/>
    <x v="2"/>
    <x v="0"/>
    <s v="R1024"/>
    <s v="Aug"/>
    <n v="1983"/>
    <s v="tier - 2"/>
    <s v="tier - 1"/>
    <s v="R1024"/>
    <s v="28-Aug-1983"/>
    <n v="39"/>
  </r>
  <r>
    <s v="Id136"/>
    <s v="Id136"/>
    <n v="1979"/>
    <s v="Dec"/>
    <n v="3"/>
    <n v="2"/>
    <n v="38836.980000000003"/>
    <x v="2"/>
    <x v="0"/>
    <s v="R1011"/>
    <s v="Dec"/>
    <n v="1979"/>
    <s v="tier - 2"/>
    <s v="tier - 1"/>
    <s v="R1011"/>
    <s v="3-Dec-1979"/>
    <n v="43"/>
  </r>
  <r>
    <s v="Id1359"/>
    <s v="Id1359"/>
    <n v="1983"/>
    <s v="Aug"/>
    <n v="20"/>
    <n v="3"/>
    <n v="7986.48"/>
    <x v="2"/>
    <x v="2"/>
    <s v="R1024"/>
    <s v="Aug"/>
    <n v="1983"/>
    <s v="tier - 2"/>
    <s v="tier - 3"/>
    <s v="R1024"/>
    <s v="20-Aug-1983"/>
    <n v="39"/>
  </r>
  <r>
    <s v="Id1358"/>
    <s v="Id1358"/>
    <n v="1962"/>
    <s v="Aug"/>
    <n v="22"/>
    <n v="0"/>
    <n v="8004.96"/>
    <x v="0"/>
    <x v="0"/>
    <s v="R1013"/>
    <s v="Aug"/>
    <n v="1962"/>
    <s v="tier - 3"/>
    <s v="tier - 1"/>
    <s v="R1013"/>
    <s v="22-Aug-1962"/>
    <n v="60"/>
  </r>
  <r>
    <s v="Id1357"/>
    <s v="Id1357"/>
    <n v="1995"/>
    <s v="Sep"/>
    <n v="18"/>
    <n v="0"/>
    <n v="8014.62"/>
    <x v="2"/>
    <x v="2"/>
    <s v="R1012"/>
    <s v="Sep"/>
    <n v="1995"/>
    <s v="tier - 2"/>
    <s v="tier - 3"/>
    <s v="R1012"/>
    <s v="18-Sep-1995"/>
    <n v="27"/>
  </r>
  <r>
    <s v="Id1356"/>
    <s v="Id1356"/>
    <n v="1980"/>
    <s v="Nov"/>
    <n v="8"/>
    <n v="2"/>
    <n v="8017.06"/>
    <x v="2"/>
    <x v="1"/>
    <s v="R1012"/>
    <s v="Nov"/>
    <n v="1980"/>
    <s v="tier - 2"/>
    <s v="tier - 2"/>
    <s v="R1012"/>
    <s v="8-Nov-1980"/>
    <n v="42"/>
  </r>
  <r>
    <s v="Id1355"/>
    <s v="Id1355"/>
    <n v="1989"/>
    <s v="Nov"/>
    <n v="3"/>
    <n v="3"/>
    <n v="8021.11"/>
    <x v="2"/>
    <x v="0"/>
    <s v="R1012"/>
    <s v="Nov"/>
    <n v="1989"/>
    <s v="tier - 2"/>
    <s v="tier - 1"/>
    <s v="R1012"/>
    <s v="3-Nov-1989"/>
    <n v="33"/>
  </r>
  <r>
    <s v="Id1354"/>
    <s v="Id1354"/>
    <n v="1978"/>
    <s v="Jul"/>
    <n v="17"/>
    <n v="1"/>
    <n v="8023.14"/>
    <x v="2"/>
    <x v="2"/>
    <s v="R1012"/>
    <s v="Jul"/>
    <n v="1978"/>
    <s v="tier - 2"/>
    <s v="tier - 3"/>
    <s v="R1012"/>
    <s v="17-Jul-1978"/>
    <n v="44"/>
  </r>
  <r>
    <s v="Id1353"/>
    <s v="Id1353"/>
    <n v="1976"/>
    <s v="Dec"/>
    <n v="20"/>
    <n v="0"/>
    <n v="8026.67"/>
    <x v="2"/>
    <x v="1"/>
    <s v="R1012"/>
    <s v="Dec"/>
    <n v="1976"/>
    <s v="tier - 2"/>
    <s v="tier - 2"/>
    <s v="R1012"/>
    <s v="20-Dec-1976"/>
    <n v="46"/>
  </r>
  <r>
    <s v="Id1352"/>
    <s v="Id1352"/>
    <n v="1977"/>
    <s v="Nov"/>
    <n v="6"/>
    <n v="2"/>
    <n v="8027.97"/>
    <x v="0"/>
    <x v="1"/>
    <s v="R1011"/>
    <s v="Nov"/>
    <n v="1977"/>
    <s v="tier - 3"/>
    <s v="tier - 2"/>
    <s v="R1011"/>
    <s v="6-Nov-1977"/>
    <n v="45"/>
  </r>
  <r>
    <s v="Id1351"/>
    <s v="Id1351"/>
    <n v="2003"/>
    <s v="Dec"/>
    <n v="12"/>
    <n v="0"/>
    <n v="8035.64"/>
    <x v="2"/>
    <x v="1"/>
    <s v="R1012"/>
    <s v="Dec"/>
    <n v="2003"/>
    <s v="tier - 2"/>
    <s v="tier - 2"/>
    <s v="R1012"/>
    <s v="12-Dec-2003"/>
    <n v="19"/>
  </r>
  <r>
    <s v="Id1350"/>
    <s v="Id1350"/>
    <n v="1985"/>
    <s v="Nov"/>
    <n v="28"/>
    <n v="3"/>
    <n v="8059.06"/>
    <x v="2"/>
    <x v="2"/>
    <s v="R1012"/>
    <s v="Nov"/>
    <n v="1985"/>
    <s v="tier - 2"/>
    <s v="tier - 3"/>
    <s v="R1012"/>
    <s v="28-Nov-1985"/>
    <n v="37"/>
  </r>
  <r>
    <s v="Id135"/>
    <s v="Id135"/>
    <n v="1964"/>
    <s v="Jun"/>
    <n v="6"/>
    <n v="0"/>
    <n v="38869.25"/>
    <x v="2"/>
    <x v="1"/>
    <s v="R1011"/>
    <s v="Jun"/>
    <n v="1964"/>
    <s v="tier - 2"/>
    <s v="tier - 2"/>
    <s v="R1011"/>
    <s v="6-Jun-1964"/>
    <n v="59"/>
  </r>
  <r>
    <s v="Id1349"/>
    <s v="Id1349"/>
    <n v="1982"/>
    <s v="Dec"/>
    <n v="27"/>
    <n v="3"/>
    <n v="8059.68"/>
    <x v="2"/>
    <x v="2"/>
    <s v="R1012"/>
    <s v="Dec"/>
    <n v="1982"/>
    <s v="tier - 2"/>
    <s v="tier - 3"/>
    <s v="R1012"/>
    <s v="27-Dec-1982"/>
    <n v="40"/>
  </r>
  <r>
    <s v="Id1348"/>
    <s v="Id1348"/>
    <n v="1970"/>
    <s v="Dec"/>
    <n v="12"/>
    <n v="0"/>
    <n v="8062.31"/>
    <x v="2"/>
    <x v="0"/>
    <s v="R1013"/>
    <s v="Dec"/>
    <n v="1970"/>
    <s v="tier - 2"/>
    <s v="tier - 1"/>
    <s v="R1013"/>
    <s v="12-Dec-1970"/>
    <n v="52"/>
  </r>
  <r>
    <s v="Id1347"/>
    <s v="Id1347"/>
    <n v="1975"/>
    <s v="Jun"/>
    <n v="28"/>
    <n v="1"/>
    <n v="8062.76"/>
    <x v="0"/>
    <x v="2"/>
    <s v="R1011"/>
    <s v="Jun"/>
    <n v="1975"/>
    <s v="tier - 3"/>
    <s v="tier - 3"/>
    <s v="R1011"/>
    <s v="28-Jun-1975"/>
    <n v="47"/>
  </r>
  <r>
    <s v="Id1346"/>
    <s v="Id1346"/>
    <n v="1965"/>
    <s v="Aug"/>
    <n v="11"/>
    <n v="0"/>
    <n v="8067.83"/>
    <x v="0"/>
    <x v="0"/>
    <s v="R1013"/>
    <s v="Aug"/>
    <n v="1965"/>
    <s v="tier - 3"/>
    <s v="tier - 1"/>
    <s v="R1013"/>
    <s v="11-Aug-1965"/>
    <n v="57"/>
  </r>
  <r>
    <s v="Id1345"/>
    <s v="Id1345"/>
    <n v="1975"/>
    <s v="Dec"/>
    <n v="15"/>
    <n v="1"/>
    <n v="8068.19"/>
    <x v="0"/>
    <x v="1"/>
    <s v="R1011"/>
    <s v="Dec"/>
    <n v="1975"/>
    <s v="tier - 3"/>
    <s v="tier - 2"/>
    <s v="R1011"/>
    <s v="15-Dec-1975"/>
    <n v="47"/>
  </r>
  <r>
    <s v="Id1344"/>
    <s v="Id1344"/>
    <n v="1965"/>
    <s v="Oct"/>
    <n v="21"/>
    <n v="0"/>
    <n v="8071.57"/>
    <x v="0"/>
    <x v="0"/>
    <s v="R1011"/>
    <s v="Oct"/>
    <n v="1965"/>
    <s v="tier - 3"/>
    <s v="tier - 1"/>
    <s v="R1011"/>
    <s v="21-Oct-1965"/>
    <n v="57"/>
  </r>
  <r>
    <s v="Id1343"/>
    <s v="Id1343"/>
    <n v="1993"/>
    <s v="Nov"/>
    <n v="7"/>
    <n v="0"/>
    <n v="8077.41"/>
    <x v="2"/>
    <x v="0"/>
    <s v="R1026"/>
    <s v="Nov"/>
    <n v="1993"/>
    <s v="tier - 2"/>
    <s v="tier - 1"/>
    <s v="R1026"/>
    <s v="7-Nov-1993"/>
    <n v="29"/>
  </r>
  <r>
    <s v="Id1342"/>
    <s v="Id1342"/>
    <n v="2001"/>
    <s v="Aug"/>
    <n v="28"/>
    <n v="0"/>
    <n v="8081.26"/>
    <x v="2"/>
    <x v="1"/>
    <s v="R1012"/>
    <s v="Aug"/>
    <n v="2001"/>
    <s v="tier - 2"/>
    <s v="tier - 2"/>
    <s v="R1012"/>
    <s v="28-Aug-2001"/>
    <n v="21"/>
  </r>
  <r>
    <s v="Id1341"/>
    <s v="Id1341"/>
    <n v="1994"/>
    <s v="Oct"/>
    <n v="12"/>
    <n v="0"/>
    <n v="8081.74"/>
    <x v="2"/>
    <x v="1"/>
    <s v="R1026"/>
    <s v="Oct"/>
    <n v="1994"/>
    <s v="tier - 2"/>
    <s v="tier - 2"/>
    <s v="R1026"/>
    <s v="12-Oct-1994"/>
    <n v="28"/>
  </r>
  <r>
    <s v="Id1340"/>
    <s v="Id1340"/>
    <n v="1975"/>
    <s v="Dec"/>
    <n v="21"/>
    <n v="1"/>
    <n v="8083.92"/>
    <x v="0"/>
    <x v="2"/>
    <s v="R1013"/>
    <s v="Dec"/>
    <n v="1975"/>
    <s v="tier - 3"/>
    <s v="tier - 3"/>
    <s v="R1013"/>
    <s v="21-Dec-1975"/>
    <n v="47"/>
  </r>
  <r>
    <s v="Id134"/>
    <s v="Id134"/>
    <n v="1967"/>
    <s v="Jul"/>
    <n v="30"/>
    <n v="0"/>
    <n v="38893.360000000001"/>
    <x v="1"/>
    <x v="1"/>
    <s v="R1011"/>
    <s v="Jul"/>
    <n v="1967"/>
    <s v="tier - 1"/>
    <s v="tier - 2"/>
    <s v="R1011"/>
    <s v="30-Jul-1967"/>
    <n v="55"/>
  </r>
  <r>
    <s v="Id1339"/>
    <s v="Id1339"/>
    <n v="1967"/>
    <s v="Jun"/>
    <n v="10"/>
    <n v="0"/>
    <n v="8091.3"/>
    <x v="0"/>
    <x v="0"/>
    <s v="R1012"/>
    <s v="Jun"/>
    <n v="1967"/>
    <s v="tier - 3"/>
    <s v="tier - 1"/>
    <s v="R1012"/>
    <s v="10-Jun-1967"/>
    <n v="55"/>
  </r>
  <r>
    <s v="Id1338"/>
    <s v="Id1338"/>
    <n v="1973"/>
    <s v="Oct"/>
    <n v="11"/>
    <n v="0"/>
    <n v="8112.59"/>
    <x v="2"/>
    <x v="1"/>
    <s v="R1013"/>
    <s v="Oct"/>
    <n v="1973"/>
    <s v="tier - 2"/>
    <s v="tier - 2"/>
    <s v="R1013"/>
    <s v="11-Oct-1973"/>
    <n v="49"/>
  </r>
  <r>
    <s v="Id1337"/>
    <s v="Id1337"/>
    <n v="1978"/>
    <s v="Sep"/>
    <n v="1"/>
    <n v="2"/>
    <n v="8116.27"/>
    <x v="0"/>
    <x v="0"/>
    <s v="R1012"/>
    <s v="Sep"/>
    <n v="1978"/>
    <s v="tier - 3"/>
    <s v="tier - 1"/>
    <s v="R1012"/>
    <s v="1-Sep-1978"/>
    <n v="44"/>
  </r>
  <r>
    <s v="Id1336"/>
    <s v="Id1336"/>
    <n v="1973"/>
    <s v="Dec"/>
    <n v="16"/>
    <n v="0"/>
    <n v="8116.68"/>
    <x v="0"/>
    <x v="0"/>
    <s v="R1011"/>
    <s v="Dec"/>
    <n v="1973"/>
    <s v="tier - 3"/>
    <s v="tier - 1"/>
    <s v="R1011"/>
    <s v="16-Dec-1973"/>
    <n v="49"/>
  </r>
  <r>
    <s v="Id1335"/>
    <s v="Id1335"/>
    <n v="1973"/>
    <s v="Aug"/>
    <n v="30"/>
    <n v="0"/>
    <n v="8124.41"/>
    <x v="0"/>
    <x v="0"/>
    <s v="R1013"/>
    <s v="Aug"/>
    <n v="1973"/>
    <s v="tier - 3"/>
    <s v="tier - 1"/>
    <s v="R1013"/>
    <s v="30-Aug-1973"/>
    <n v="49"/>
  </r>
  <r>
    <s v="Id1334"/>
    <s v="Id1334"/>
    <n v="1973"/>
    <s v="Sep"/>
    <n v="3"/>
    <n v="0"/>
    <n v="8125.78"/>
    <x v="2"/>
    <x v="1"/>
    <s v="R1013"/>
    <s v="Sep"/>
    <n v="1973"/>
    <s v="tier - 2"/>
    <s v="tier - 2"/>
    <s v="R1013"/>
    <s v="3-Sep-1973"/>
    <n v="49"/>
  </r>
  <r>
    <s v="Id1333"/>
    <s v="Id1333"/>
    <n v="1990"/>
    <s v="Jun"/>
    <n v="21"/>
    <n v="3"/>
    <n v="8157.92"/>
    <x v="2"/>
    <x v="2"/>
    <s v="R1025"/>
    <s v="Jun"/>
    <n v="1990"/>
    <s v="tier - 2"/>
    <s v="tier - 3"/>
    <s v="R1025"/>
    <s v="21-Jun-1990"/>
    <n v="32"/>
  </r>
  <r>
    <s v="Id1332"/>
    <s v="Id1332"/>
    <n v="1982"/>
    <s v="Jun"/>
    <n v="28"/>
    <n v="4"/>
    <n v="8162.72"/>
    <x v="0"/>
    <x v="2"/>
    <s v="R1012"/>
    <s v="Jun"/>
    <n v="1982"/>
    <s v="tier - 3"/>
    <s v="tier - 3"/>
    <s v="R1012"/>
    <s v="28-Jun-1982"/>
    <n v="40"/>
  </r>
  <r>
    <s v="Id1331"/>
    <s v="Id1331"/>
    <n v="1963"/>
    <s v="Nov"/>
    <n v="5"/>
    <n v="0"/>
    <n v="8177.9"/>
    <x v="0"/>
    <x v="0"/>
    <s v="R1013"/>
    <s v="Nov"/>
    <n v="1963"/>
    <s v="tier - 3"/>
    <s v="tier - 1"/>
    <s v="R1013"/>
    <s v="5-Nov-1963"/>
    <n v="59"/>
  </r>
  <r>
    <s v="Id1330"/>
    <s v="Id1330"/>
    <n v="1983"/>
    <s v="Jun"/>
    <n v="8"/>
    <n v="3"/>
    <n v="8179.51"/>
    <x v="2"/>
    <x v="1"/>
    <s v="R1020"/>
    <s v="Jun"/>
    <n v="1983"/>
    <s v="tier - 2"/>
    <s v="tier - 2"/>
    <s v="R1020"/>
    <s v="8-Jun-1983"/>
    <n v="40"/>
  </r>
  <r>
    <s v="Id133"/>
    <s v="Id133"/>
    <n v="1987"/>
    <s v="Jun"/>
    <n v="16"/>
    <n v="3"/>
    <n v="38924.04"/>
    <x v="2"/>
    <x v="1"/>
    <s v="R1011"/>
    <s v="Jun"/>
    <n v="1987"/>
    <s v="tier - 2"/>
    <s v="tier - 2"/>
    <s v="R1011"/>
    <s v="16-Jun-1987"/>
    <n v="35"/>
  </r>
  <r>
    <s v="Id1329"/>
    <s v="Id1329"/>
    <n v="1997"/>
    <s v="Oct"/>
    <n v="21"/>
    <n v="0"/>
    <n v="8182.89"/>
    <x v="2"/>
    <x v="0"/>
    <s v="R1026"/>
    <s v="Oct"/>
    <n v="1997"/>
    <s v="tier - 2"/>
    <s v="tier - 1"/>
    <s v="R1026"/>
    <s v="21-Oct-1997"/>
    <n v="25"/>
  </r>
  <r>
    <s v="Id1328"/>
    <s v="Id1328"/>
    <n v="1962"/>
    <s v="Nov"/>
    <n v="23"/>
    <n v="0"/>
    <n v="8188.12"/>
    <x v="0"/>
    <x v="2"/>
    <s v="R1013"/>
    <s v="Nov"/>
    <n v="1962"/>
    <s v="tier - 3"/>
    <s v="tier - 3"/>
    <s v="R1013"/>
    <s v="23-Nov-1962"/>
    <n v="60"/>
  </r>
  <r>
    <s v="Id1327"/>
    <s v="Id1327"/>
    <n v="1978"/>
    <s v="Oct"/>
    <n v="24"/>
    <n v="2"/>
    <n v="8211.1"/>
    <x v="2"/>
    <x v="2"/>
    <s v="R1013"/>
    <s v="Oct"/>
    <n v="1978"/>
    <s v="tier - 2"/>
    <s v="tier - 3"/>
    <s v="R1013"/>
    <s v="24-Oct-1978"/>
    <n v="44"/>
  </r>
  <r>
    <s v="Id1326"/>
    <s v="Id1326"/>
    <n v="1978"/>
    <s v="Jun"/>
    <n v="30"/>
    <n v="2"/>
    <n v="8219.2000000000007"/>
    <x v="2"/>
    <x v="1"/>
    <s v="R1013"/>
    <s v="Jun"/>
    <n v="1978"/>
    <s v="tier - 2"/>
    <s v="tier - 2"/>
    <s v="R1013"/>
    <s v="30-Jun-1978"/>
    <n v="44"/>
  </r>
  <r>
    <s v="Id1325"/>
    <s v="Id1325"/>
    <n v="1976"/>
    <s v="Sep"/>
    <n v="3"/>
    <n v="1"/>
    <n v="8232.64"/>
    <x v="2"/>
    <x v="2"/>
    <s v="R1013"/>
    <s v="Sep"/>
    <n v="1976"/>
    <s v="tier - 2"/>
    <s v="tier - 3"/>
    <s v="R1013"/>
    <s v="3-Sep-1976"/>
    <n v="46"/>
  </r>
  <r>
    <s v="Id1324"/>
    <s v="Id1324"/>
    <n v="1976"/>
    <s v="Jun"/>
    <n v="30"/>
    <n v="1"/>
    <n v="8233.1"/>
    <x v="2"/>
    <x v="1"/>
    <s v="R1013"/>
    <s v="Jun"/>
    <n v="1976"/>
    <s v="tier - 2"/>
    <s v="tier - 2"/>
    <s v="R1013"/>
    <s v="30-Jun-1976"/>
    <n v="46"/>
  </r>
  <r>
    <s v="Id1323"/>
    <s v="Id1323"/>
    <n v="1976"/>
    <s v="Sep"/>
    <n v="2"/>
    <n v="1"/>
    <n v="8240.59"/>
    <x v="2"/>
    <x v="1"/>
    <s v="R1013"/>
    <s v="Sep"/>
    <n v="1976"/>
    <s v="tier - 2"/>
    <s v="tier - 2"/>
    <s v="R1013"/>
    <s v="2-Sep-1976"/>
    <n v="46"/>
  </r>
  <r>
    <s v="Id1322"/>
    <s v="Id1322"/>
    <n v="1982"/>
    <s v="Sep"/>
    <n v="27"/>
    <n v="3"/>
    <n v="8252.2800000000007"/>
    <x v="2"/>
    <x v="1"/>
    <s v="R1024"/>
    <s v="Sep"/>
    <n v="1982"/>
    <s v="tier - 2"/>
    <s v="tier - 2"/>
    <s v="R1024"/>
    <s v="27-Sep-1982"/>
    <n v="40"/>
  </r>
  <r>
    <s v="Id1321"/>
    <s v="Id1321"/>
    <n v="1964"/>
    <s v="Sep"/>
    <n v="5"/>
    <n v="0"/>
    <n v="8268"/>
    <x v="0"/>
    <x v="2"/>
    <s v="R1013"/>
    <s v="Sep"/>
    <n v="1964"/>
    <s v="tier - 3"/>
    <s v="tier - 3"/>
    <s v="R1013"/>
    <s v="5-Sep-1964"/>
    <n v="58"/>
  </r>
  <r>
    <s v="Id1320"/>
    <s v="Id1320"/>
    <n v="1974"/>
    <s v="Aug"/>
    <n v="5"/>
    <n v="0"/>
    <n v="8269.0400000000009"/>
    <x v="2"/>
    <x v="0"/>
    <s v="R1011"/>
    <s v="Aug"/>
    <n v="1974"/>
    <s v="tier - 2"/>
    <s v="tier - 1"/>
    <s v="R1011"/>
    <s v="5-Aug-1974"/>
    <n v="48"/>
  </r>
  <r>
    <s v="Id132"/>
    <s v="Id132"/>
    <n v="1976"/>
    <s v="Dec"/>
    <n v="15"/>
    <n v="2"/>
    <n v="38932.559999999998"/>
    <x v="2"/>
    <x v="2"/>
    <s v="R1011"/>
    <s v="Dec"/>
    <n v="1976"/>
    <s v="tier - 2"/>
    <s v="tier - 3"/>
    <s v="R1011"/>
    <s v="15-Dec-1976"/>
    <n v="46"/>
  </r>
  <r>
    <s v="Id1319"/>
    <s v="Id1319"/>
    <n v="2000"/>
    <s v="Nov"/>
    <n v="28"/>
    <n v="0"/>
    <n v="8271.4599999999991"/>
    <x v="2"/>
    <x v="0"/>
    <s v="R1023"/>
    <s v="Nov"/>
    <n v="2000"/>
    <s v="tier - 2"/>
    <s v="tier - 1"/>
    <s v="R1023"/>
    <s v="28-Nov-2000"/>
    <n v="22"/>
  </r>
  <r>
    <s v="Id1318"/>
    <s v="Id1318"/>
    <n v="1974"/>
    <s v="Sep"/>
    <n v="26"/>
    <n v="0"/>
    <n v="8277.52"/>
    <x v="2"/>
    <x v="1"/>
    <s v="R1011"/>
    <s v="Sep"/>
    <n v="1974"/>
    <s v="tier - 2"/>
    <s v="tier - 2"/>
    <s v="R1011"/>
    <s v="26-Sep-1974"/>
    <n v="48"/>
  </r>
  <r>
    <s v="Id1317"/>
    <s v="Id1317"/>
    <n v="1974"/>
    <s v="Dec"/>
    <n v="22"/>
    <n v="0"/>
    <n v="8280.6200000000008"/>
    <x v="2"/>
    <x v="1"/>
    <s v="R1013"/>
    <s v="Dec"/>
    <n v="1974"/>
    <s v="tier - 2"/>
    <s v="tier - 2"/>
    <s v="R1013"/>
    <s v="22-Dec-1974"/>
    <n v="48"/>
  </r>
  <r>
    <s v="Id1316"/>
    <s v="Id1316"/>
    <n v="1974"/>
    <s v="Jun"/>
    <n v="6"/>
    <n v="0"/>
    <n v="8283.68"/>
    <x v="2"/>
    <x v="2"/>
    <s v="R1013"/>
    <s v="Jun"/>
    <n v="1974"/>
    <s v="tier - 2"/>
    <s v="tier - 3"/>
    <s v="R1013"/>
    <s v="6-Jun-1974"/>
    <n v="49"/>
  </r>
  <r>
    <s v="Id1315"/>
    <s v="Id1315"/>
    <n v="1978"/>
    <s v="Jun"/>
    <n v="26"/>
    <n v="2"/>
    <n v="8302.5400000000009"/>
    <x v="0"/>
    <x v="2"/>
    <s v="R1016"/>
    <s v="Jun"/>
    <n v="1978"/>
    <s v="tier - 3"/>
    <s v="tier - 3"/>
    <s v="R1016"/>
    <s v="26-Jun-1978"/>
    <n v="44"/>
  </r>
  <r>
    <s v="Id1314"/>
    <s v="Id1314"/>
    <n v="1979"/>
    <s v="Aug"/>
    <n v="7"/>
    <n v="2"/>
    <n v="8310.84"/>
    <x v="2"/>
    <x v="1"/>
    <s v="R1012"/>
    <s v="Aug"/>
    <n v="1979"/>
    <s v="tier - 2"/>
    <s v="tier - 2"/>
    <s v="R1012"/>
    <s v="7-Aug-1979"/>
    <n v="43"/>
  </r>
  <r>
    <s v="Id1313"/>
    <s v="Id1313"/>
    <n v="1993"/>
    <s v="Jun"/>
    <n v="22"/>
    <n v="0"/>
    <n v="8314.65"/>
    <x v="2"/>
    <x v="0"/>
    <s v="R1012"/>
    <s v="Jun"/>
    <n v="1993"/>
    <s v="tier - 2"/>
    <s v="tier - 1"/>
    <s v="R1012"/>
    <s v="22-Jun-1993"/>
    <n v="29"/>
  </r>
  <r>
    <s v="Id1312"/>
    <s v="Id1312"/>
    <n v="1976"/>
    <s v="Jul"/>
    <n v="12"/>
    <n v="1"/>
    <n v="8334.4599999999991"/>
    <x v="0"/>
    <x v="1"/>
    <s v="R1016"/>
    <s v="Jul"/>
    <n v="1976"/>
    <s v="tier - 3"/>
    <s v="tier - 2"/>
    <s v="R1016"/>
    <s v="12-Jul-1976"/>
    <n v="46"/>
  </r>
  <r>
    <s v="Id1311"/>
    <s v="Id1311"/>
    <n v="1976"/>
    <s v="Jul"/>
    <n v="20"/>
    <n v="1"/>
    <n v="8334.59"/>
    <x v="0"/>
    <x v="1"/>
    <s v="R1016"/>
    <s v="Jul"/>
    <n v="1976"/>
    <s v="tier - 3"/>
    <s v="tier - 2"/>
    <s v="R1016"/>
    <s v="20-Jul-1976"/>
    <n v="46"/>
  </r>
  <r>
    <s v="Id1310"/>
    <s v="Id1310"/>
    <n v="1976"/>
    <s v="Jul"/>
    <n v="7"/>
    <n v="1"/>
    <n v="8342.91"/>
    <x v="0"/>
    <x v="0"/>
    <s v="R1016"/>
    <s v="Jul"/>
    <n v="1976"/>
    <s v="tier - 3"/>
    <s v="tier - 1"/>
    <s v="R1016"/>
    <s v="7-Jul-1976"/>
    <n v="46"/>
  </r>
  <r>
    <s v="Id131"/>
    <s v="Id131"/>
    <n v="1980"/>
    <s v="Sep"/>
    <n v="24"/>
    <n v="2"/>
    <n v="38947.43"/>
    <x v="2"/>
    <x v="2"/>
    <s v="R1011"/>
    <s v="Sep"/>
    <n v="1980"/>
    <s v="tier - 2"/>
    <s v="tier - 3"/>
    <s v="R1011"/>
    <s v="24-Sep-1980"/>
    <n v="42"/>
  </r>
  <r>
    <s v="Id1309"/>
    <s v="Id1309"/>
    <n v="1976"/>
    <s v="Jun"/>
    <n v="12"/>
    <n v="2"/>
    <n v="8347.16"/>
    <x v="2"/>
    <x v="0"/>
    <s v="R1013"/>
    <s v="Jun"/>
    <n v="1976"/>
    <s v="tier - 2"/>
    <s v="tier - 1"/>
    <s v="R1013"/>
    <s v="12-Jun-1976"/>
    <n v="46"/>
  </r>
  <r>
    <s v="Id1308"/>
    <s v="Id1308"/>
    <n v="1963"/>
    <s v="Sep"/>
    <n v="21"/>
    <n v="0"/>
    <n v="8355.5400000000009"/>
    <x v="0"/>
    <x v="2"/>
    <s v="R1012"/>
    <s v="Sep"/>
    <n v="1963"/>
    <s v="tier - 3"/>
    <s v="tier - 3"/>
    <s v="R1012"/>
    <s v="21-Sep-1963"/>
    <n v="59"/>
  </r>
  <r>
    <s v="Id1307"/>
    <s v="Id1307"/>
    <n v="1971"/>
    <s v="Sep"/>
    <n v="4"/>
    <n v="0"/>
    <n v="8396.6200000000008"/>
    <x v="2"/>
    <x v="2"/>
    <s v="R1013"/>
    <s v="Sep"/>
    <n v="1971"/>
    <s v="tier - 2"/>
    <s v="tier - 3"/>
    <s v="R1013"/>
    <s v="4-Sep-1971"/>
    <n v="51"/>
  </r>
  <r>
    <s v="Id1306"/>
    <s v="Id1306"/>
    <n v="1971"/>
    <s v="Sep"/>
    <n v="18"/>
    <n v="0"/>
    <n v="8400.01"/>
    <x v="2"/>
    <x v="2"/>
    <s v="R1013"/>
    <s v="Sep"/>
    <n v="1971"/>
    <s v="tier - 2"/>
    <s v="tier - 3"/>
    <s v="R1013"/>
    <s v="18-Sep-1971"/>
    <n v="51"/>
  </r>
  <r>
    <s v="Id1305"/>
    <s v="Id1305"/>
    <n v="1979"/>
    <s v="Jun"/>
    <n v="11"/>
    <n v="3"/>
    <n v="8410.0499999999993"/>
    <x v="2"/>
    <x v="1"/>
    <s v="R1012"/>
    <s v="Jun"/>
    <n v="1979"/>
    <s v="tier - 2"/>
    <s v="tier - 2"/>
    <s v="R1012"/>
    <s v="11-Jun-1979"/>
    <n v="43"/>
  </r>
  <r>
    <s v="Id1304"/>
    <s v="Id1304"/>
    <n v="1977"/>
    <s v="Sep"/>
    <n v="4"/>
    <n v="2"/>
    <n v="8413.4599999999991"/>
    <x v="0"/>
    <x v="0"/>
    <s v="R1012"/>
    <s v="Sep"/>
    <n v="1977"/>
    <s v="tier - 3"/>
    <s v="tier - 1"/>
    <s v="R1012"/>
    <s v="4-Sep-1977"/>
    <n v="45"/>
  </r>
  <r>
    <s v="Id1303"/>
    <s v="Id1303"/>
    <n v="1975"/>
    <s v="Sep"/>
    <n v="28"/>
    <n v="1"/>
    <n v="8428.07"/>
    <x v="0"/>
    <x v="1"/>
    <s v="R1012"/>
    <s v="Sep"/>
    <n v="1975"/>
    <s v="tier - 3"/>
    <s v="tier - 2"/>
    <s v="R1012"/>
    <s v="28-Sep-1975"/>
    <n v="47"/>
  </r>
  <r>
    <s v="Id1302"/>
    <s v="Id1302"/>
    <n v="1963"/>
    <s v="Sep"/>
    <n v="24"/>
    <n v="0"/>
    <n v="8440.0499999999993"/>
    <x v="0"/>
    <x v="1"/>
    <s v="R1013"/>
    <s v="Sep"/>
    <n v="1963"/>
    <s v="tier - 3"/>
    <s v="tier - 2"/>
    <s v="R1013"/>
    <s v="24-Sep-1963"/>
    <n v="59"/>
  </r>
  <r>
    <s v="Id1301"/>
    <s v="Id1301"/>
    <n v="1972"/>
    <s v="Sep"/>
    <n v="9"/>
    <n v="0"/>
    <n v="8442.67"/>
    <x v="2"/>
    <x v="2"/>
    <s v="R1013"/>
    <s v="Sep"/>
    <n v="1972"/>
    <s v="tier - 2"/>
    <s v="tier - 3"/>
    <s v="R1013"/>
    <s v="9-Sep-1972"/>
    <n v="50"/>
  </r>
  <r>
    <s v="Id1300"/>
    <s v="Id1300"/>
    <n v="1972"/>
    <s v="Sep"/>
    <n v="4"/>
    <n v="0"/>
    <n v="8444.4699999999993"/>
    <x v="0"/>
    <x v="0"/>
    <s v="R1011"/>
    <s v="Sep"/>
    <n v="1972"/>
    <s v="tier - 3"/>
    <s v="tier - 1"/>
    <s v="R1011"/>
    <s v="4-Sep-1972"/>
    <n v="50"/>
  </r>
  <r>
    <s v="Id130"/>
    <s v="Id130"/>
    <n v="1978"/>
    <s v="Oct"/>
    <n v="12"/>
    <n v="2"/>
    <n v="38998.550000000003"/>
    <x v="1"/>
    <x v="0"/>
    <s v="R1011"/>
    <s v="Oct"/>
    <n v="1978"/>
    <s v="tier - 1"/>
    <s v="tier - 1"/>
    <s v="R1011"/>
    <s v="12-Oct-1978"/>
    <n v="44"/>
  </r>
  <r>
    <s v="Id13"/>
    <s v="Id13"/>
    <n v="1962"/>
    <s v="Oct"/>
    <n v="11"/>
    <n v="0"/>
    <n v="48673.56"/>
    <x v="1"/>
    <x v="1"/>
    <s v="R1013"/>
    <s v="Oct"/>
    <n v="1962"/>
    <s v="tier - 1"/>
    <s v="tier - 2"/>
    <s v="R1013"/>
    <s v="11-Oct-1962"/>
    <n v="60"/>
  </r>
  <r>
    <s v="Id1299"/>
    <s v="Id1299"/>
    <n v="1966"/>
    <s v="Jun"/>
    <n v="12"/>
    <n v="0"/>
    <n v="8448.66"/>
    <x v="0"/>
    <x v="0"/>
    <s v="R1013"/>
    <s v="Jun"/>
    <n v="1966"/>
    <s v="tier - 3"/>
    <s v="tier - 1"/>
    <s v="R1013"/>
    <s v="12-Jun-1966"/>
    <n v="56"/>
  </r>
  <r>
    <s v="Id1298"/>
    <s v="Id1298"/>
    <n v="1984"/>
    <s v="Jun"/>
    <n v="19"/>
    <n v="3"/>
    <n v="8450.82"/>
    <x v="2"/>
    <x v="1"/>
    <s v="R1025"/>
    <s v="Jun"/>
    <n v="1984"/>
    <s v="tier - 2"/>
    <s v="tier - 2"/>
    <s v="R1025"/>
    <s v="19-Jun-1984"/>
    <n v="38"/>
  </r>
  <r>
    <s v="Id1297"/>
    <s v="Id1297"/>
    <n v="1972"/>
    <s v="Dec"/>
    <n v="26"/>
    <n v="0"/>
    <n v="8457.82"/>
    <x v="2"/>
    <x v="2"/>
    <s v="R1011"/>
    <s v="Dec"/>
    <n v="1972"/>
    <s v="tier - 2"/>
    <s v="tier - 3"/>
    <s v="R1011"/>
    <s v="26-Dec-1972"/>
    <n v="50"/>
  </r>
  <r>
    <s v="Id1296"/>
    <s v="Id1296"/>
    <n v="1992"/>
    <s v="Sep"/>
    <n v="9"/>
    <n v="0"/>
    <n v="8466.35"/>
    <x v="2"/>
    <x v="1"/>
    <s v="R1012"/>
    <s v="Sep"/>
    <n v="1992"/>
    <s v="tier - 2"/>
    <s v="tier - 2"/>
    <s v="R1012"/>
    <s v="9-Sep-1992"/>
    <n v="30"/>
  </r>
  <r>
    <s v="Id1295"/>
    <s v="Id1295"/>
    <n v="1993"/>
    <s v="Nov"/>
    <n v="10"/>
    <n v="0"/>
    <n v="8471.65"/>
    <x v="2"/>
    <x v="0"/>
    <s v="R1012"/>
    <s v="Nov"/>
    <n v="1993"/>
    <s v="tier - 2"/>
    <s v="tier - 1"/>
    <s v="R1012"/>
    <s v="10-Nov-1993"/>
    <n v="29"/>
  </r>
  <r>
    <s v="Id1294"/>
    <s v="Id1294"/>
    <n v="1977"/>
    <s v="Dec"/>
    <n v="26"/>
    <n v="2"/>
    <n v="8515.76"/>
    <x v="2"/>
    <x v="1"/>
    <s v="R1013"/>
    <s v="Dec"/>
    <n v="1977"/>
    <s v="tier - 2"/>
    <s v="tier - 2"/>
    <s v="R1013"/>
    <s v="26-Dec-1977"/>
    <n v="45"/>
  </r>
  <r>
    <s v="Id1293"/>
    <s v="Id1293"/>
    <n v="1977"/>
    <s v="Jun"/>
    <n v="21"/>
    <n v="2"/>
    <n v="8516.83"/>
    <x v="2"/>
    <x v="0"/>
    <s v="R1013"/>
    <s v="Jun"/>
    <n v="1977"/>
    <s v="tier - 2"/>
    <s v="tier - 1"/>
    <s v="R1013"/>
    <s v="21-Jun-1977"/>
    <n v="45"/>
  </r>
  <r>
    <s v="Id1292"/>
    <s v="Id1292"/>
    <n v="1977"/>
    <s v="Dec"/>
    <n v="29"/>
    <n v="2"/>
    <n v="8520.0300000000007"/>
    <x v="2"/>
    <x v="2"/>
    <s v="R1011"/>
    <s v="Dec"/>
    <n v="1977"/>
    <s v="tier - 2"/>
    <s v="tier - 3"/>
    <s v="R1011"/>
    <s v="29-Dec-1977"/>
    <n v="45"/>
  </r>
  <r>
    <s v="Id1291"/>
    <s v="Id1291"/>
    <n v="1979"/>
    <s v="Aug"/>
    <n v="13"/>
    <n v="3"/>
    <n v="8522"/>
    <x v="2"/>
    <x v="1"/>
    <s v="R1011"/>
    <s v="Aug"/>
    <n v="1979"/>
    <s v="tier - 2"/>
    <s v="tier - 2"/>
    <s v="R1011"/>
    <s v="13-Aug-1979"/>
    <n v="43"/>
  </r>
  <r>
    <s v="Id1290"/>
    <s v="Id1290"/>
    <n v="1977"/>
    <s v="Jul"/>
    <n v="26"/>
    <n v="2"/>
    <n v="8527.5300000000007"/>
    <x v="2"/>
    <x v="1"/>
    <s v="R1013"/>
    <s v="Jul"/>
    <n v="1977"/>
    <s v="tier - 2"/>
    <s v="tier - 2"/>
    <s v="R1013"/>
    <s v="26-Jul-1977"/>
    <n v="45"/>
  </r>
  <r>
    <s v="Id129"/>
    <s v="Id129"/>
    <n v="1985"/>
    <s v="Sep"/>
    <n v="20"/>
    <n v="1"/>
    <n v="39047.29"/>
    <x v="1"/>
    <x v="2"/>
    <s v="R1017"/>
    <s v="Sep"/>
    <n v="1985"/>
    <s v="tier - 1"/>
    <s v="tier - 3"/>
    <s v="R1017"/>
    <s v="20-Sep-1985"/>
    <n v="37"/>
  </r>
  <r>
    <s v="Id1289"/>
    <s v="Id1289"/>
    <s v="?"/>
    <s v="Jul"/>
    <n v="24"/>
    <n v="0"/>
    <n v="8534.67"/>
    <x v="2"/>
    <x v="2"/>
    <s v="R1024"/>
    <s v="Jul"/>
    <n v="1983"/>
    <s v="tier - 2"/>
    <s v="tier - 3"/>
    <s v="R1024"/>
    <s v="24-Jul-1983"/>
    <n v="39"/>
  </r>
  <r>
    <s v="Id1288"/>
    <s v="Id1288"/>
    <n v="1981"/>
    <s v="Dec"/>
    <n v="27"/>
    <n v="3"/>
    <n v="8538.2900000000009"/>
    <x v="2"/>
    <x v="2"/>
    <s v="R1024"/>
    <s v="Dec"/>
    <n v="1981"/>
    <s v="tier - 2"/>
    <s v="tier - 3"/>
    <s v="R1024"/>
    <s v="27-Dec-1981"/>
    <n v="41"/>
  </r>
  <r>
    <s v="Id1287"/>
    <s v="Id1287"/>
    <n v="1975"/>
    <s v="Nov"/>
    <n v="6"/>
    <n v="1"/>
    <n v="8539.67"/>
    <x v="2"/>
    <x v="2"/>
    <s v="R1011"/>
    <s v="Nov"/>
    <n v="1975"/>
    <s v="tier - 2"/>
    <s v="tier - 3"/>
    <s v="R1011"/>
    <s v="6-Nov-1975"/>
    <n v="47"/>
  </r>
  <r>
    <s v="Id1286"/>
    <s v="Id1286"/>
    <s v="?"/>
    <s v="Dec"/>
    <n v="12"/>
    <n v="1"/>
    <n v="8547.69"/>
    <x v="2"/>
    <x v="0"/>
    <s v="R1013"/>
    <s v="Dec"/>
    <n v="1983"/>
    <s v="tier - 2"/>
    <s v="tier - 1"/>
    <s v="R1013"/>
    <s v="12-Dec-1983"/>
    <n v="39"/>
  </r>
  <r>
    <s v="Id1285"/>
    <s v="Id1285"/>
    <n v="1975"/>
    <s v="Aug"/>
    <n v="6"/>
    <n v="1"/>
    <n v="8551.35"/>
    <x v="2"/>
    <x v="1"/>
    <s v="R1011"/>
    <s v="Aug"/>
    <n v="1975"/>
    <s v="tier - 2"/>
    <s v="tier - 2"/>
    <s v="R1011"/>
    <s v="6-Aug-1975"/>
    <n v="47"/>
  </r>
  <r>
    <s v="Id1284"/>
    <s v="Id1284"/>
    <n v="1975"/>
    <s v="Aug"/>
    <n v="21"/>
    <n v="1"/>
    <n v="8556.91"/>
    <x v="2"/>
    <x v="0"/>
    <s v="R1011"/>
    <s v="Aug"/>
    <n v="1975"/>
    <s v="tier - 2"/>
    <s v="tier - 1"/>
    <s v="R1011"/>
    <s v="21-Aug-1975"/>
    <n v="47"/>
  </r>
  <r>
    <s v="Id1283"/>
    <s v="Id1283"/>
    <n v="1988"/>
    <s v="Sep"/>
    <n v="21"/>
    <n v="3"/>
    <n v="8567.25"/>
    <x v="2"/>
    <x v="0"/>
    <s v="R1012"/>
    <s v="Sep"/>
    <n v="1988"/>
    <s v="tier - 2"/>
    <s v="tier - 1"/>
    <s v="R1012"/>
    <s v="21-Sep-1988"/>
    <n v="34"/>
  </r>
  <r>
    <s v="Id1282"/>
    <s v="Id1282"/>
    <n v="1975"/>
    <s v="Sep"/>
    <n v="26"/>
    <n v="1"/>
    <n v="8569.86"/>
    <x v="2"/>
    <x v="2"/>
    <s v="R1013"/>
    <s v="Sep"/>
    <n v="1975"/>
    <s v="tier - 2"/>
    <s v="tier - 3"/>
    <s v="R1013"/>
    <s v="26-Sep-1975"/>
    <n v="47"/>
  </r>
  <r>
    <s v="Id1281"/>
    <s v="Id1281"/>
    <n v="1982"/>
    <s v="Dec"/>
    <n v="6"/>
    <n v="3"/>
    <n v="8572.0400000000009"/>
    <x v="2"/>
    <x v="1"/>
    <s v="R1021"/>
    <s v="Dec"/>
    <n v="1982"/>
    <s v="tier - 2"/>
    <s v="tier - 2"/>
    <s v="R1021"/>
    <s v="6-Dec-1982"/>
    <n v="40"/>
  </r>
  <r>
    <s v="Id1280"/>
    <s v="Id1280"/>
    <n v="1987"/>
    <s v="Nov"/>
    <n v="11"/>
    <n v="3"/>
    <n v="8573.2999999999993"/>
    <x v="2"/>
    <x v="1"/>
    <s v="R1021"/>
    <s v="Nov"/>
    <n v="1987"/>
    <s v="tier - 2"/>
    <s v="tier - 2"/>
    <s v="R1021"/>
    <s v="11-Nov-1987"/>
    <n v="35"/>
  </r>
  <r>
    <s v="Id128"/>
    <s v="Id128"/>
    <n v="1982"/>
    <s v="Aug"/>
    <n v="4"/>
    <n v="1"/>
    <n v="39125.33"/>
    <x v="1"/>
    <x v="0"/>
    <s v="R1016"/>
    <s v="Aug"/>
    <n v="1982"/>
    <s v="tier - 1"/>
    <s v="tier - 1"/>
    <s v="R1016"/>
    <s v="4-Aug-1982"/>
    <n v="40"/>
  </r>
  <r>
    <s v="Id1279"/>
    <s v="Id1279"/>
    <n v="1983"/>
    <s v="Dec"/>
    <n v="30"/>
    <n v="5"/>
    <n v="8582.2999999999993"/>
    <x v="2"/>
    <x v="0"/>
    <s v="R1013"/>
    <s v="Dec"/>
    <n v="1983"/>
    <s v="tier - 2"/>
    <s v="tier - 1"/>
    <s v="R1013"/>
    <s v="30-Dec-1983"/>
    <n v="39"/>
  </r>
  <r>
    <s v="Id1278"/>
    <s v="Id1278"/>
    <n v="1983"/>
    <s v="Jul"/>
    <n v="25"/>
    <n v="5"/>
    <n v="8596.83"/>
    <x v="2"/>
    <x v="2"/>
    <s v="R1013"/>
    <s v="Jul"/>
    <n v="1983"/>
    <s v="tier - 2"/>
    <s v="tier - 3"/>
    <s v="R1013"/>
    <s v="25-Jul-1983"/>
    <n v="39"/>
  </r>
  <r>
    <s v="Id1277"/>
    <s v="Id1277"/>
    <n v="1973"/>
    <s v="Jul"/>
    <n v="11"/>
    <n v="0"/>
    <n v="8601.33"/>
    <x v="2"/>
    <x v="0"/>
    <s v="R1013"/>
    <s v="Jul"/>
    <n v="1973"/>
    <s v="tier - 2"/>
    <s v="tier - 1"/>
    <s v="R1013"/>
    <s v="11-Jul-1973"/>
    <n v="49"/>
  </r>
  <r>
    <s v="Id1276"/>
    <s v="Id1276"/>
    <n v="1977"/>
    <s v="Sep"/>
    <n v="24"/>
    <n v="2"/>
    <n v="8603.82"/>
    <x v="2"/>
    <x v="0"/>
    <s v="R1019"/>
    <s v="Sep"/>
    <n v="1977"/>
    <s v="tier - 2"/>
    <s v="tier - 1"/>
    <s v="R1019"/>
    <s v="24-Sep-1977"/>
    <n v="45"/>
  </r>
  <r>
    <s v="Id1275"/>
    <s v="Id1275"/>
    <n v="1977"/>
    <s v="Nov"/>
    <n v="12"/>
    <n v="2"/>
    <n v="8604.48"/>
    <x v="0"/>
    <x v="1"/>
    <s v="R1016"/>
    <s v="Nov"/>
    <n v="1977"/>
    <s v="tier - 3"/>
    <s v="tier - 2"/>
    <s v="R1016"/>
    <s v="12-Nov-1977"/>
    <n v="45"/>
  </r>
  <r>
    <s v="Id1274"/>
    <s v="Id1274"/>
    <n v="1977"/>
    <s v="Oct"/>
    <n v="15"/>
    <n v="3"/>
    <n v="8605.36"/>
    <x v="2"/>
    <x v="1"/>
    <s v="R1013"/>
    <s v="Oct"/>
    <n v="1977"/>
    <s v="tier - 2"/>
    <s v="tier - 2"/>
    <s v="R1013"/>
    <s v="15-Oct-1977"/>
    <n v="45"/>
  </r>
  <r>
    <s v="Id1273"/>
    <s v="Id1273"/>
    <n v="1979"/>
    <s v="Jul"/>
    <n v="17"/>
    <n v="3"/>
    <n v="8606.2199999999993"/>
    <x v="1"/>
    <x v="1"/>
    <s v="R1014"/>
    <s v="Jul"/>
    <n v="1979"/>
    <s v="tier - 1"/>
    <s v="tier - 2"/>
    <s v="R1014"/>
    <s v="17-Jul-1979"/>
    <n v="43"/>
  </r>
  <r>
    <s v="Id1272"/>
    <s v="Id1272"/>
    <n v="1977"/>
    <s v="Sep"/>
    <n v="2"/>
    <n v="3"/>
    <n v="8615.2999999999993"/>
    <x v="2"/>
    <x v="2"/>
    <s v="R1011"/>
    <s v="Sep"/>
    <n v="1977"/>
    <s v="tier - 2"/>
    <s v="tier - 3"/>
    <s v="R1011"/>
    <s v="2-Sep-1977"/>
    <n v="45"/>
  </r>
  <r>
    <s v="Id1271"/>
    <s v="Id1271"/>
    <n v="1975"/>
    <s v="Aug"/>
    <n v="3"/>
    <n v="1"/>
    <n v="8627.5400000000009"/>
    <x v="2"/>
    <x v="1"/>
    <s v="R1017"/>
    <s v="Aug"/>
    <n v="1975"/>
    <s v="tier - 2"/>
    <s v="tier - 2"/>
    <s v="R1017"/>
    <s v="3-Aug-1975"/>
    <n v="47"/>
  </r>
  <r>
    <s v="Id1270"/>
    <s v="Id1270"/>
    <n v="1965"/>
    <s v="Oct"/>
    <n v="21"/>
    <n v="0"/>
    <n v="8665.09"/>
    <x v="0"/>
    <x v="1"/>
    <s v="R1012"/>
    <s v="Oct"/>
    <n v="1965"/>
    <s v="tier - 3"/>
    <s v="tier - 2"/>
    <s v="R1012"/>
    <s v="21-Oct-1965"/>
    <n v="57"/>
  </r>
  <r>
    <s v="Id127"/>
    <s v="Id127"/>
    <n v="1962"/>
    <s v="Jul"/>
    <n v="7"/>
    <n v="0"/>
    <n v="39221.120000000003"/>
    <x v="2"/>
    <x v="0"/>
    <s v="R1011"/>
    <s v="Jul"/>
    <n v="1962"/>
    <s v="tier - 2"/>
    <s v="tier - 1"/>
    <s v="R1011"/>
    <s v="7-Jul-1962"/>
    <n v="60"/>
  </r>
  <r>
    <s v="Id1269"/>
    <s v="Id1269"/>
    <n v="1969"/>
    <s v="Aug"/>
    <n v="10"/>
    <n v="0"/>
    <n v="8665.14"/>
    <x v="2"/>
    <x v="2"/>
    <s v="R1013"/>
    <s v="Aug"/>
    <n v="1969"/>
    <s v="tier - 2"/>
    <s v="tier - 3"/>
    <s v="R1013"/>
    <s v="10-Aug-1969"/>
    <n v="53"/>
  </r>
  <r>
    <s v="Id1268"/>
    <s v="Id1268"/>
    <n v="1974"/>
    <s v="Aug"/>
    <n v="16"/>
    <n v="0"/>
    <n v="8671.19"/>
    <x v="2"/>
    <x v="0"/>
    <s v="R1012"/>
    <s v="Aug"/>
    <n v="1974"/>
    <s v="tier - 2"/>
    <s v="tier - 1"/>
    <s v="R1012"/>
    <s v="16-Aug-1974"/>
    <n v="48"/>
  </r>
  <r>
    <s v="Id1267"/>
    <s v="Id1267"/>
    <n v="1973"/>
    <s v="Oct"/>
    <n v="11"/>
    <n v="0"/>
    <n v="8688.86"/>
    <x v="2"/>
    <x v="0"/>
    <s v="R1017"/>
    <s v="Oct"/>
    <n v="1973"/>
    <s v="tier - 2"/>
    <s v="tier - 1"/>
    <s v="R1017"/>
    <s v="11-Oct-1973"/>
    <n v="49"/>
  </r>
  <r>
    <s v="Id1266"/>
    <s v="Id1266"/>
    <n v="1980"/>
    <s v="Oct"/>
    <n v="28"/>
    <n v="2"/>
    <n v="8701.84"/>
    <x v="2"/>
    <x v="2"/>
    <s v="R1021"/>
    <s v="Oct"/>
    <n v="1980"/>
    <s v="tier - 2"/>
    <s v="tier - 3"/>
    <s v="R1021"/>
    <s v="28-Oct-1980"/>
    <n v="42"/>
  </r>
  <r>
    <s v="Id1265"/>
    <s v="Id1265"/>
    <n v="1973"/>
    <s v="Jun"/>
    <n v="25"/>
    <n v="1"/>
    <n v="8703.4599999999991"/>
    <x v="0"/>
    <x v="2"/>
    <s v="R1011"/>
    <s v="Jun"/>
    <n v="1973"/>
    <s v="tier - 3"/>
    <s v="tier - 3"/>
    <s v="R1011"/>
    <s v="25-Jun-1973"/>
    <n v="49"/>
  </r>
  <r>
    <s v="Id1264"/>
    <s v="Id1264"/>
    <n v="1976"/>
    <s v="Jun"/>
    <n v="17"/>
    <n v="2"/>
    <n v="8733.23"/>
    <x v="2"/>
    <x v="2"/>
    <s v="R1012"/>
    <s v="Jun"/>
    <n v="1976"/>
    <s v="tier - 2"/>
    <s v="tier - 3"/>
    <s v="R1012"/>
    <s v="17-Jun-1976"/>
    <n v="46"/>
  </r>
  <r>
    <s v="Id1263"/>
    <s v="Id1263"/>
    <n v="1999"/>
    <s v="Aug"/>
    <n v="23"/>
    <n v="0"/>
    <n v="8747.68"/>
    <x v="2"/>
    <x v="2"/>
    <s v="R1011"/>
    <s v="Aug"/>
    <n v="1999"/>
    <s v="tier - 2"/>
    <s v="tier - 3"/>
    <s v="R1011"/>
    <s v="23-Aug-1999"/>
    <n v="23"/>
  </r>
  <r>
    <s v="Id1262"/>
    <s v="Id1262"/>
    <n v="1969"/>
    <s v="Sep"/>
    <n v="9"/>
    <n v="0"/>
    <n v="8760.1200000000008"/>
    <x v="2"/>
    <x v="0"/>
    <s v="R1013"/>
    <s v="Sep"/>
    <n v="1969"/>
    <s v="tier - 2"/>
    <s v="tier - 1"/>
    <s v="R1013"/>
    <s v="9-Sep-1969"/>
    <n v="53"/>
  </r>
  <r>
    <s v="Id1261"/>
    <s v="Id1261"/>
    <n v="1974"/>
    <s v="Sep"/>
    <n v="6"/>
    <n v="1"/>
    <n v="8765.25"/>
    <x v="2"/>
    <x v="2"/>
    <s v="R1012"/>
    <s v="Sep"/>
    <n v="1974"/>
    <s v="tier - 2"/>
    <s v="tier - 3"/>
    <s v="R1012"/>
    <s v="6-Sep-1974"/>
    <n v="48"/>
  </r>
  <r>
    <s v="Id1260"/>
    <s v="Id1260"/>
    <n v="1971"/>
    <s v="Aug"/>
    <n v="23"/>
    <n v="0"/>
    <n v="8782.4699999999993"/>
    <x v="2"/>
    <x v="2"/>
    <s v="R1011"/>
    <s v="Aug"/>
    <n v="1971"/>
    <s v="tier - 2"/>
    <s v="tier - 3"/>
    <s v="R1011"/>
    <s v="23-Aug-1971"/>
    <n v="51"/>
  </r>
  <r>
    <s v="Id126"/>
    <s v="Id126"/>
    <n v="1992"/>
    <s v="Nov"/>
    <n v="30"/>
    <n v="2"/>
    <n v="39241.440000000002"/>
    <x v="1"/>
    <x v="2"/>
    <s v="R1011"/>
    <s v="Nov"/>
    <n v="1992"/>
    <s v="tier - 1"/>
    <s v="tier - 3"/>
    <s v="R1011"/>
    <s v="30-Nov-1992"/>
    <n v="30"/>
  </r>
  <r>
    <s v="Id1259"/>
    <s v="Id1259"/>
    <n v="1971"/>
    <s v="Jun"/>
    <n v="18"/>
    <n v="0"/>
    <n v="8798.59"/>
    <x v="2"/>
    <x v="0"/>
    <s v="R1011"/>
    <s v="Jun"/>
    <n v="1971"/>
    <s v="tier - 2"/>
    <s v="tier - 1"/>
    <s v="R1011"/>
    <s v="18-Jun-1971"/>
    <n v="51"/>
  </r>
  <r>
    <s v="Id1258"/>
    <s v="Id1258"/>
    <n v="1965"/>
    <s v="Aug"/>
    <n v="29"/>
    <n v="0"/>
    <n v="8800.49"/>
    <x v="0"/>
    <x v="1"/>
    <s v="R1013"/>
    <s v="Aug"/>
    <n v="1965"/>
    <s v="tier - 3"/>
    <s v="tier - 2"/>
    <s v="R1013"/>
    <s v="29-Aug-1965"/>
    <n v="57"/>
  </r>
  <r>
    <s v="Id1257"/>
    <s v="Id1257"/>
    <n v="2001"/>
    <s v="Nov"/>
    <n v="7"/>
    <n v="0"/>
    <n v="8821.8799999999992"/>
    <x v="2"/>
    <x v="2"/>
    <s v="R1023"/>
    <s v="Nov"/>
    <n v="2001"/>
    <s v="tier - 2"/>
    <s v="tier - 3"/>
    <s v="R1023"/>
    <s v="7-Nov-2001"/>
    <n v="21"/>
  </r>
  <r>
    <s v="Id1256"/>
    <s v="Id1256"/>
    <n v="1976"/>
    <s v="Jun"/>
    <n v="14"/>
    <n v="2"/>
    <n v="8823.2800000000007"/>
    <x v="2"/>
    <x v="0"/>
    <s v="R1011"/>
    <s v="Jun"/>
    <n v="1976"/>
    <s v="tier - 2"/>
    <s v="tier - 1"/>
    <s v="R1011"/>
    <s v="14-Jun-1976"/>
    <n v="46"/>
  </r>
  <r>
    <s v="Id1255"/>
    <s v="Id1255"/>
    <n v="1976"/>
    <s v="Oct"/>
    <n v="19"/>
    <n v="1"/>
    <n v="8823.99"/>
    <x v="2"/>
    <x v="2"/>
    <s v="R1024"/>
    <s v="Oct"/>
    <n v="1976"/>
    <s v="tier - 2"/>
    <s v="tier - 3"/>
    <s v="R1024"/>
    <s v="19-Oct-1976"/>
    <n v="46"/>
  </r>
  <r>
    <s v="Id1254"/>
    <s v="Id1254"/>
    <n v="1988"/>
    <s v="Aug"/>
    <n v="22"/>
    <n v="3"/>
    <n v="8824.27"/>
    <x v="2"/>
    <x v="0"/>
    <s v="R1025"/>
    <s v="Aug"/>
    <n v="1988"/>
    <s v="tier - 2"/>
    <s v="tier - 1"/>
    <s v="R1025"/>
    <s v="22-Aug-1988"/>
    <n v="34"/>
  </r>
  <r>
    <s v="Id1253"/>
    <s v="Id1253"/>
    <n v="1976"/>
    <s v="Jul"/>
    <n v="14"/>
    <n v="2"/>
    <n v="8825.09"/>
    <x v="2"/>
    <x v="2"/>
    <s v="R1011"/>
    <s v="Jul"/>
    <n v="1976"/>
    <s v="tier - 2"/>
    <s v="tier - 3"/>
    <s v="R1011"/>
    <s v="14-Jul-1976"/>
    <n v="46"/>
  </r>
  <r>
    <s v="Id1252"/>
    <s v="Id1252"/>
    <n v="1972"/>
    <s v="Nov"/>
    <n v="14"/>
    <n v="0"/>
    <n v="8827.2099999999991"/>
    <x v="0"/>
    <x v="0"/>
    <s v="R1012"/>
    <s v="Nov"/>
    <n v="1972"/>
    <s v="tier - 3"/>
    <s v="tier - 1"/>
    <s v="R1012"/>
    <s v="14-Nov-1972"/>
    <n v="50"/>
  </r>
  <r>
    <s v="Id1251"/>
    <s v="Id1251"/>
    <n v="1972"/>
    <s v="Nov"/>
    <n v="22"/>
    <n v="0"/>
    <n v="8835.26"/>
    <x v="0"/>
    <x v="1"/>
    <s v="R1012"/>
    <s v="Nov"/>
    <n v="1972"/>
    <s v="tier - 3"/>
    <s v="tier - 2"/>
    <s v="R1012"/>
    <s v="22-Nov-1972"/>
    <n v="50"/>
  </r>
  <r>
    <s v="Id1250"/>
    <s v="Id1250"/>
    <n v="1974"/>
    <s v="Jun"/>
    <n v="18"/>
    <n v="1"/>
    <n v="8871.15"/>
    <x v="2"/>
    <x v="2"/>
    <s v="R1013"/>
    <s v="Jun"/>
    <n v="1974"/>
    <s v="tier - 2"/>
    <s v="tier - 3"/>
    <s v="R1013"/>
    <s v="18-Jun-1974"/>
    <n v="48"/>
  </r>
  <r>
    <s v="Id125"/>
    <s v="Id125"/>
    <n v="1982"/>
    <s v="Aug"/>
    <n v="16"/>
    <n v="3"/>
    <n v="39315.279999999999"/>
    <x v="2"/>
    <x v="2"/>
    <s v="R1011"/>
    <s v="Aug"/>
    <n v="1982"/>
    <s v="tier - 2"/>
    <s v="tier - 3"/>
    <s v="R1011"/>
    <s v="16-Aug-1982"/>
    <n v="40"/>
  </r>
  <r>
    <s v="Id1249"/>
    <s v="Id1249"/>
    <n v="1973"/>
    <s v="Sep"/>
    <n v="9"/>
    <n v="0"/>
    <n v="8890.59"/>
    <x v="2"/>
    <x v="2"/>
    <s v="R1012"/>
    <s v="Sep"/>
    <n v="1973"/>
    <s v="tier - 2"/>
    <s v="tier - 3"/>
    <s v="R1012"/>
    <s v="9-Sep-1973"/>
    <n v="49"/>
  </r>
  <r>
    <s v="Id1248"/>
    <s v="Id1248"/>
    <n v="1978"/>
    <s v="Dec"/>
    <n v="16"/>
    <n v="3"/>
    <n v="8891.14"/>
    <x v="2"/>
    <x v="2"/>
    <s v="R1017"/>
    <s v="Dec"/>
    <n v="1978"/>
    <s v="tier - 2"/>
    <s v="tier - 3"/>
    <s v="R1017"/>
    <s v="16-Dec-1978"/>
    <n v="44"/>
  </r>
  <r>
    <s v="Id1247"/>
    <s v="Id1247"/>
    <n v="1997"/>
    <s v="Nov"/>
    <n v="28"/>
    <n v="0"/>
    <n v="8906.14"/>
    <x v="2"/>
    <x v="1"/>
    <s v="R1012"/>
    <s v="Nov"/>
    <n v="1997"/>
    <s v="tier - 2"/>
    <s v="tier - 2"/>
    <s v="R1012"/>
    <s v="28-Nov-1997"/>
    <n v="25"/>
  </r>
  <r>
    <s v="Id1246"/>
    <s v="Id1246"/>
    <n v="1967"/>
    <s v="Sep"/>
    <n v="6"/>
    <n v="0"/>
    <n v="8908.4699999999993"/>
    <x v="0"/>
    <x v="1"/>
    <s v="R1013"/>
    <s v="Sep"/>
    <n v="1967"/>
    <s v="tier - 3"/>
    <s v="tier - 2"/>
    <s v="R1013"/>
    <s v="6-Sep-1967"/>
    <n v="55"/>
  </r>
  <r>
    <s v="Id1245"/>
    <s v="Id1245"/>
    <n v="1975"/>
    <s v="Jul"/>
    <n v="7"/>
    <n v="1"/>
    <n v="8930.93"/>
    <x v="2"/>
    <x v="1"/>
    <s v="R1012"/>
    <s v="Jul"/>
    <n v="1975"/>
    <s v="tier - 2"/>
    <s v="tier - 2"/>
    <s v="R1012"/>
    <s v="7-Jul-1975"/>
    <n v="47"/>
  </r>
  <r>
    <s v="Id1244"/>
    <s v="Id1244"/>
    <n v="1972"/>
    <s v="Jun"/>
    <n v="6"/>
    <n v="0"/>
    <n v="8932.08"/>
    <x v="2"/>
    <x v="0"/>
    <s v="R1011"/>
    <s v="Jun"/>
    <n v="1972"/>
    <s v="tier - 2"/>
    <s v="tier - 1"/>
    <s v="R1011"/>
    <s v="6-Jun-1972"/>
    <n v="51"/>
  </r>
  <r>
    <s v="Id1243"/>
    <s v="Id1243"/>
    <n v="1976"/>
    <s v="Dec"/>
    <n v="25"/>
    <n v="3"/>
    <n v="8944.1200000000008"/>
    <x v="0"/>
    <x v="1"/>
    <s v="R1013"/>
    <s v="Dec"/>
    <n v="1976"/>
    <s v="tier - 3"/>
    <s v="tier - 2"/>
    <s v="R1013"/>
    <s v="25-Dec-1976"/>
    <n v="46"/>
  </r>
  <r>
    <s v="Id1242"/>
    <s v="Id1242"/>
    <n v="1992"/>
    <s v="Sep"/>
    <n v="27"/>
    <n v="0"/>
    <n v="8954.99"/>
    <x v="2"/>
    <x v="2"/>
    <s v="R1026"/>
    <s v="Sep"/>
    <n v="1992"/>
    <s v="tier - 2"/>
    <s v="tier - 3"/>
    <s v="R1026"/>
    <s v="27-Sep-1992"/>
    <n v="30"/>
  </r>
  <r>
    <s v="Id1241"/>
    <s v="Id1241"/>
    <n v="1974"/>
    <s v="Aug"/>
    <n v="17"/>
    <n v="1"/>
    <n v="8964.06"/>
    <x v="0"/>
    <x v="1"/>
    <s v="R1016"/>
    <s v="Aug"/>
    <n v="1974"/>
    <s v="tier - 3"/>
    <s v="tier - 2"/>
    <s v="R1016"/>
    <s v="17-Aug-1974"/>
    <n v="48"/>
  </r>
  <r>
    <s v="Id1240"/>
    <s v="Id1240"/>
    <n v="1983"/>
    <s v="Jul"/>
    <n v="15"/>
    <n v="5"/>
    <n v="8965.7999999999993"/>
    <x v="2"/>
    <x v="2"/>
    <s v="R1012"/>
    <s v="Jul"/>
    <n v="1983"/>
    <s v="tier - 2"/>
    <s v="tier - 3"/>
    <s v="R1012"/>
    <s v="15-Jul-1983"/>
    <n v="39"/>
  </r>
  <r>
    <s v="Id124"/>
    <s v="Id124"/>
    <n v="1978"/>
    <s v="Aug"/>
    <n v="5"/>
    <n v="2"/>
    <n v="39352.6"/>
    <x v="2"/>
    <x v="2"/>
    <s v="R1011"/>
    <s v="Aug"/>
    <n v="1978"/>
    <s v="tier - 2"/>
    <s v="tier - 3"/>
    <s v="R1011"/>
    <s v="5-Aug-1978"/>
    <n v="44"/>
  </r>
  <r>
    <s v="Id1239"/>
    <s v="Id1239"/>
    <n v="1974"/>
    <s v="Sep"/>
    <n v="8"/>
    <n v="2"/>
    <n v="8968.33"/>
    <x v="0"/>
    <x v="1"/>
    <s v="R1011"/>
    <s v="Sep"/>
    <n v="1974"/>
    <s v="tier - 3"/>
    <s v="tier - 2"/>
    <s v="R1011"/>
    <s v="8-Sep-1974"/>
    <n v="48"/>
  </r>
  <r>
    <s v="Id1238"/>
    <s v="Id1238"/>
    <n v="1974"/>
    <s v="Jul"/>
    <n v="21"/>
    <n v="2"/>
    <n v="8978.19"/>
    <x v="2"/>
    <x v="1"/>
    <s v="R1013"/>
    <s v="Jul"/>
    <n v="1974"/>
    <s v="tier - 2"/>
    <s v="tier - 2"/>
    <s v="R1013"/>
    <s v="21-Jul-1974"/>
    <n v="48"/>
  </r>
  <r>
    <s v="Id1237"/>
    <s v="Id1237"/>
    <n v="1973"/>
    <s v="Oct"/>
    <n v="11"/>
    <n v="0"/>
    <n v="8988.16"/>
    <x v="2"/>
    <x v="0"/>
    <s v="R1012"/>
    <s v="Oct"/>
    <n v="1973"/>
    <s v="tier - 2"/>
    <s v="tier - 1"/>
    <s v="R1012"/>
    <s v="11-Oct-1973"/>
    <n v="49"/>
  </r>
  <r>
    <s v="Id1236"/>
    <s v="Id1236"/>
    <n v="1979"/>
    <s v="Dec"/>
    <n v="16"/>
    <n v="2"/>
    <n v="8998.43"/>
    <x v="2"/>
    <x v="0"/>
    <s v="R1025"/>
    <s v="Dec"/>
    <n v="1979"/>
    <s v="tier - 2"/>
    <s v="tier - 1"/>
    <s v="R1025"/>
    <s v="16-Dec-1979"/>
    <n v="43"/>
  </r>
  <r>
    <s v="Id1235"/>
    <s v="Id1235"/>
    <n v="1993"/>
    <s v="Dec"/>
    <n v="1"/>
    <n v="0"/>
    <n v="9010.2000000000007"/>
    <x v="2"/>
    <x v="2"/>
    <s v="R1026"/>
    <s v="Dec"/>
    <n v="1993"/>
    <s v="tier - 2"/>
    <s v="tier - 3"/>
    <s v="R1026"/>
    <s v="1-Dec-1993"/>
    <n v="29"/>
  </r>
  <r>
    <s v="Id1234"/>
    <s v="Id1234"/>
    <n v="1972"/>
    <s v="Dec"/>
    <n v="7"/>
    <n v="1"/>
    <n v="9048.0300000000007"/>
    <x v="2"/>
    <x v="1"/>
    <s v="R1013"/>
    <s v="Dec"/>
    <n v="1972"/>
    <s v="tier - 2"/>
    <s v="tier - 2"/>
    <s v="R1013"/>
    <s v="7-Dec-1972"/>
    <n v="50"/>
  </r>
  <r>
    <s v="Id1233"/>
    <s v="Id1233"/>
    <n v="1972"/>
    <s v="Dec"/>
    <n v="2"/>
    <n v="1"/>
    <n v="9058.73"/>
    <x v="0"/>
    <x v="1"/>
    <s v="R1013"/>
    <s v="Dec"/>
    <n v="1972"/>
    <s v="tier - 3"/>
    <s v="tier - 2"/>
    <s v="R1013"/>
    <s v="2-Dec-1972"/>
    <n v="50"/>
  </r>
  <r>
    <s v="Id1232"/>
    <s v="Id1232"/>
    <n v="1977"/>
    <s v="Nov"/>
    <n v="4"/>
    <n v="2"/>
    <n v="9095.07"/>
    <x v="2"/>
    <x v="1"/>
    <s v="R1024"/>
    <s v="Nov"/>
    <n v="1977"/>
    <s v="tier - 2"/>
    <s v="tier - 2"/>
    <s v="R1024"/>
    <s v="4-Nov-1977"/>
    <n v="45"/>
  </r>
  <r>
    <s v="Id1231"/>
    <s v="Id1231"/>
    <n v="1965"/>
    <s v="Nov"/>
    <n v="9"/>
    <n v="0"/>
    <n v="9095.94"/>
    <x v="0"/>
    <x v="0"/>
    <s v="R1011"/>
    <s v="Nov"/>
    <n v="1965"/>
    <s v="tier - 3"/>
    <s v="tier - 1"/>
    <s v="R1011"/>
    <s v="9-Nov-1965"/>
    <n v="57"/>
  </r>
  <r>
    <s v="Id1230"/>
    <s v="Id1230"/>
    <n v="1977"/>
    <s v="Dec"/>
    <n v="2"/>
    <n v="3"/>
    <n v="9101.7999999999993"/>
    <x v="2"/>
    <x v="0"/>
    <s v="R1011"/>
    <s v="Dec"/>
    <n v="1977"/>
    <s v="tier - 2"/>
    <s v="tier - 1"/>
    <s v="R1011"/>
    <s v="2-Dec-1977"/>
    <n v="45"/>
  </r>
  <r>
    <s v="Id123"/>
    <s v="Id123"/>
    <n v="1966"/>
    <s v="Jun"/>
    <n v="24"/>
    <n v="0"/>
    <n v="39396.86"/>
    <x v="2"/>
    <x v="1"/>
    <s v="R1011"/>
    <s v="Jun"/>
    <n v="1966"/>
    <s v="tier - 2"/>
    <s v="tier - 2"/>
    <s v="R1011"/>
    <s v="24-Jun-1966"/>
    <n v="56"/>
  </r>
  <r>
    <s v="Id1229"/>
    <s v="Id1229"/>
    <n v="1970"/>
    <s v="Aug"/>
    <n v="12"/>
    <n v="0"/>
    <n v="9140.9500000000007"/>
    <x v="0"/>
    <x v="2"/>
    <s v="R1013"/>
    <s v="Aug"/>
    <n v="1970"/>
    <s v="tier - 3"/>
    <s v="tier - 3"/>
    <s v="R1013"/>
    <s v="12-Aug-1970"/>
    <n v="52"/>
  </r>
  <r>
    <s v="Id1228"/>
    <s v="Id1228"/>
    <n v="1970"/>
    <s v="Oct"/>
    <n v="18"/>
    <n v="0"/>
    <n v="9144.57"/>
    <x v="0"/>
    <x v="1"/>
    <s v="R1011"/>
    <s v="Oct"/>
    <n v="1970"/>
    <s v="tier - 3"/>
    <s v="tier - 2"/>
    <s v="R1011"/>
    <s v="18-Oct-1970"/>
    <n v="52"/>
  </r>
  <r>
    <s v="Id1227"/>
    <s v="Id1227"/>
    <n v="1982"/>
    <s v="Dec"/>
    <n v="8"/>
    <n v="3"/>
    <n v="9147.5"/>
    <x v="2"/>
    <x v="0"/>
    <s v="R1012"/>
    <s v="Dec"/>
    <n v="1982"/>
    <s v="tier - 2"/>
    <s v="tier - 1"/>
    <s v="R1012"/>
    <s v="8-Dec-1982"/>
    <n v="40"/>
  </r>
  <r>
    <s v="Id1226"/>
    <s v="Id1226"/>
    <n v="1990"/>
    <s v="Aug"/>
    <n v="23"/>
    <n v="3"/>
    <n v="9159.51"/>
    <x v="2"/>
    <x v="1"/>
    <s v="R1021"/>
    <s v="Aug"/>
    <n v="1990"/>
    <s v="tier - 2"/>
    <s v="tier - 2"/>
    <s v="R1021"/>
    <s v="23-Aug-1990"/>
    <n v="32"/>
  </r>
  <r>
    <s v="Id1225"/>
    <s v="Id1225"/>
    <n v="1970"/>
    <s v="Oct"/>
    <n v="24"/>
    <n v="0"/>
    <n v="9171.75"/>
    <x v="2"/>
    <x v="1"/>
    <s v="R1012"/>
    <s v="Oct"/>
    <n v="1970"/>
    <s v="tier - 2"/>
    <s v="tier - 2"/>
    <s v="R1012"/>
    <s v="24-Oct-1970"/>
    <n v="52"/>
  </r>
  <r>
    <s v="Id1224"/>
    <s v="Id1224"/>
    <n v="1971"/>
    <s v="Dec"/>
    <n v="29"/>
    <n v="0"/>
    <n v="9174.14"/>
    <x v="0"/>
    <x v="0"/>
    <s v="R1012"/>
    <s v="Dec"/>
    <n v="1971"/>
    <s v="tier - 3"/>
    <s v="tier - 1"/>
    <s v="R1012"/>
    <s v="29-Dec-1971"/>
    <n v="51"/>
  </r>
  <r>
    <s v="Id1223"/>
    <s v="Id1223"/>
    <n v="1973"/>
    <s v="Dec"/>
    <n v="25"/>
    <n v="1"/>
    <n v="9182.17"/>
    <x v="2"/>
    <x v="2"/>
    <s v="R1011"/>
    <s v="Dec"/>
    <n v="1973"/>
    <s v="tier - 2"/>
    <s v="tier - 3"/>
    <s v="R1011"/>
    <s v="25-Dec-1973"/>
    <n v="49"/>
  </r>
  <r>
    <s v="Id1222"/>
    <s v="Id1222"/>
    <n v="1976"/>
    <s v="Sep"/>
    <n v="10"/>
    <n v="2"/>
    <n v="9193.84"/>
    <x v="2"/>
    <x v="0"/>
    <s v="R1012"/>
    <s v="Sep"/>
    <n v="1976"/>
    <s v="tier - 2"/>
    <s v="tier - 1"/>
    <s v="R1012"/>
    <s v="10-Sep-1976"/>
    <n v="46"/>
  </r>
  <r>
    <s v="Id1221"/>
    <s v="Id1221"/>
    <n v="1986"/>
    <s v="Dec"/>
    <n v="25"/>
    <n v="3"/>
    <n v="9210.06"/>
    <x v="2"/>
    <x v="2"/>
    <s v="R1021"/>
    <s v="Dec"/>
    <n v="1986"/>
    <s v="tier - 2"/>
    <s v="tier - 3"/>
    <s v="R1021"/>
    <s v="25-Dec-1986"/>
    <n v="36"/>
  </r>
  <r>
    <s v="Id1220"/>
    <s v="Id1220"/>
    <n v="1981"/>
    <s v="Dec"/>
    <n v="5"/>
    <n v="5"/>
    <n v="9222.4"/>
    <x v="2"/>
    <x v="2"/>
    <s v="R1019"/>
    <s v="Dec"/>
    <n v="1981"/>
    <s v="tier - 2"/>
    <s v="tier - 3"/>
    <s v="R1019"/>
    <s v="5-Dec-1981"/>
    <n v="41"/>
  </r>
  <r>
    <s v="Id122"/>
    <s v="Id122"/>
    <n v="1978"/>
    <s v="Jul"/>
    <n v="12"/>
    <n v="1"/>
    <n v="39556.49"/>
    <x v="1"/>
    <x v="1"/>
    <s v="R1015"/>
    <s v="Jul"/>
    <n v="1978"/>
    <s v="tier - 1"/>
    <s v="tier - 2"/>
    <s v="R1015"/>
    <s v="12-Jul-1978"/>
    <n v="44"/>
  </r>
  <r>
    <s v="Id1219"/>
    <s v="Id1219"/>
    <n v="1975"/>
    <s v="Dec"/>
    <n v="6"/>
    <n v="2"/>
    <n v="9225.26"/>
    <x v="0"/>
    <x v="2"/>
    <s v="R1015"/>
    <s v="Dec"/>
    <n v="1975"/>
    <s v="tier - 3"/>
    <s v="tier - 3"/>
    <s v="R1015"/>
    <s v="6-Dec-1975"/>
    <n v="47"/>
  </r>
  <r>
    <s v="Id1218"/>
    <s v="Id1218"/>
    <n v="1980"/>
    <s v="Oct"/>
    <n v="5"/>
    <n v="2"/>
    <n v="9247.94"/>
    <x v="2"/>
    <x v="0"/>
    <s v="R1021"/>
    <s v="Oct"/>
    <n v="1980"/>
    <s v="tier - 2"/>
    <s v="tier - 1"/>
    <s v="R1021"/>
    <s v="5-Oct-1980"/>
    <n v="42"/>
  </r>
  <r>
    <s v="Id1217"/>
    <s v="Id1217"/>
    <n v="1974"/>
    <s v="Aug"/>
    <n v="21"/>
    <n v="1"/>
    <n v="9249.5"/>
    <x v="2"/>
    <x v="0"/>
    <s v="R1012"/>
    <s v="Aug"/>
    <n v="1974"/>
    <s v="tier - 2"/>
    <s v="tier - 1"/>
    <s v="R1012"/>
    <s v="21-Aug-1974"/>
    <n v="48"/>
  </r>
  <r>
    <s v="Id1216"/>
    <s v="Id1216"/>
    <n v="1971"/>
    <s v="Aug"/>
    <n v="6"/>
    <n v="0"/>
    <n v="9264.7999999999993"/>
    <x v="2"/>
    <x v="0"/>
    <s v="R1011"/>
    <s v="Aug"/>
    <n v="1971"/>
    <s v="tier - 2"/>
    <s v="tier - 1"/>
    <s v="R1011"/>
    <s v="6-Aug-1971"/>
    <n v="51"/>
  </r>
  <r>
    <s v="Id1215"/>
    <s v="Id1215"/>
    <n v="1973"/>
    <s v="Oct"/>
    <n v="27"/>
    <n v="1"/>
    <n v="9282.48"/>
    <x v="0"/>
    <x v="1"/>
    <s v="R1016"/>
    <s v="Oct"/>
    <n v="1973"/>
    <s v="tier - 3"/>
    <s v="tier - 2"/>
    <s v="R1016"/>
    <s v="27-Oct-1973"/>
    <n v="49"/>
  </r>
  <r>
    <s v="Id1214"/>
    <s v="Id1214"/>
    <n v="1971"/>
    <s v="Jul"/>
    <n v="2"/>
    <n v="0"/>
    <n v="9283.56"/>
    <x v="2"/>
    <x v="2"/>
    <s v="R1013"/>
    <s v="Jul"/>
    <n v="1971"/>
    <s v="tier - 2"/>
    <s v="tier - 3"/>
    <s v="R1013"/>
    <s v="2-Jul-1971"/>
    <n v="51"/>
  </r>
  <r>
    <s v="Id1213"/>
    <s v="Id1213"/>
    <n v="1969"/>
    <s v="Nov"/>
    <n v="26"/>
    <n v="0"/>
    <n v="9285.8700000000008"/>
    <x v="2"/>
    <x v="2"/>
    <s v="R1013"/>
    <s v="Nov"/>
    <n v="1969"/>
    <s v="tier - 2"/>
    <s v="tier - 3"/>
    <s v="R1013"/>
    <s v="26-Nov-1969"/>
    <n v="53"/>
  </r>
  <r>
    <s v="Id1212"/>
    <s v="Id1212"/>
    <n v="1973"/>
    <s v="Oct"/>
    <n v="16"/>
    <n v="1"/>
    <n v="9288.0300000000007"/>
    <x v="2"/>
    <x v="2"/>
    <s v="R1018"/>
    <s v="Oct"/>
    <n v="1973"/>
    <s v="tier - 2"/>
    <s v="tier - 3"/>
    <s v="R1018"/>
    <s v="16-Oct-1973"/>
    <n v="49"/>
  </r>
  <r>
    <s v="Id1211"/>
    <s v="Id1211"/>
    <n v="1973"/>
    <s v="Sep"/>
    <n v="18"/>
    <n v="1"/>
    <n v="9290.14"/>
    <x v="0"/>
    <x v="2"/>
    <s v="R1016"/>
    <s v="Sep"/>
    <n v="1973"/>
    <s v="tier - 3"/>
    <s v="tier - 3"/>
    <s v="R1016"/>
    <s v="18-Sep-1973"/>
    <n v="49"/>
  </r>
  <r>
    <s v="Id1210"/>
    <s v="Id1210"/>
    <n v="1976"/>
    <s v="Nov"/>
    <n v="3"/>
    <n v="3"/>
    <n v="9301.89"/>
    <x v="2"/>
    <x v="0"/>
    <s v="R1012"/>
    <s v="Nov"/>
    <n v="1976"/>
    <s v="tier - 2"/>
    <s v="tier - 1"/>
    <s v="R1012"/>
    <s v="3-Nov-1976"/>
    <n v="46"/>
  </r>
  <r>
    <s v="Id121"/>
    <s v="Id121"/>
    <n v="1981"/>
    <s v="Jul"/>
    <n v="5"/>
    <n v="3"/>
    <n v="39597.410000000003"/>
    <x v="1"/>
    <x v="1"/>
    <s v="R1017"/>
    <s v="Jul"/>
    <n v="1981"/>
    <s v="tier - 1"/>
    <s v="tier - 2"/>
    <s v="R1017"/>
    <s v="5-Jul-1981"/>
    <n v="41"/>
  </r>
  <r>
    <s v="Id1209"/>
    <s v="Id1209"/>
    <n v="1973"/>
    <s v="Oct"/>
    <n v="16"/>
    <n v="2"/>
    <n v="9304.7000000000007"/>
    <x v="0"/>
    <x v="2"/>
    <s v="R1013"/>
    <s v="Oct"/>
    <n v="1973"/>
    <s v="tier - 3"/>
    <s v="tier - 3"/>
    <s v="R1013"/>
    <s v="16-Oct-1973"/>
    <n v="49"/>
  </r>
  <r>
    <s v="Id1208"/>
    <s v="Id1208"/>
    <n v="1963"/>
    <s v="Jun"/>
    <n v="8"/>
    <n v="0"/>
    <n v="9310.81"/>
    <x v="0"/>
    <x v="0"/>
    <s v="R1013"/>
    <s v="Jun"/>
    <n v="1963"/>
    <s v="tier - 3"/>
    <s v="tier - 1"/>
    <s v="R1013"/>
    <s v="8-Jun-1963"/>
    <n v="60"/>
  </r>
  <r>
    <s v="Id1207"/>
    <s v="Id1207"/>
    <n v="1977"/>
    <s v="Oct"/>
    <n v="12"/>
    <n v="2"/>
    <n v="9315.41"/>
    <x v="2"/>
    <x v="0"/>
    <s v="R1024"/>
    <s v="Oct"/>
    <n v="1977"/>
    <s v="tier - 2"/>
    <s v="tier - 1"/>
    <s v="R1024"/>
    <s v="12-Oct-1977"/>
    <n v="45"/>
  </r>
  <r>
    <s v="Id1206"/>
    <s v="Id1206"/>
    <n v="1988"/>
    <s v="Jul"/>
    <n v="9"/>
    <n v="3"/>
    <n v="9320.26"/>
    <x v="2"/>
    <x v="0"/>
    <s v="R1012"/>
    <s v="Jul"/>
    <n v="1988"/>
    <s v="tier - 2"/>
    <s v="tier - 1"/>
    <s v="R1012"/>
    <s v="9-Jul-1988"/>
    <n v="34"/>
  </r>
  <r>
    <s v="Id1205"/>
    <s v="Id1205"/>
    <n v="1996"/>
    <s v="Oct"/>
    <n v="12"/>
    <n v="0"/>
    <n v="9338.61"/>
    <x v="2"/>
    <x v="0"/>
    <s v="R1026"/>
    <s v="Oct"/>
    <n v="1996"/>
    <s v="tier - 2"/>
    <s v="tier - 1"/>
    <s v="R1026"/>
    <s v="12-Oct-1996"/>
    <n v="26"/>
  </r>
  <r>
    <s v="Id1204"/>
    <s v="Id1204"/>
    <n v="1988"/>
    <s v="Jul"/>
    <n v="1"/>
    <n v="3"/>
    <n v="9344.2000000000007"/>
    <x v="2"/>
    <x v="0"/>
    <s v="R1021"/>
    <s v="Jul"/>
    <n v="1988"/>
    <s v="tier - 2"/>
    <s v="tier - 1"/>
    <s v="R1021"/>
    <s v="1-Jul-1988"/>
    <n v="34"/>
  </r>
  <r>
    <s v="Id1203"/>
    <s v="Id1203"/>
    <n v="1971"/>
    <s v="Oct"/>
    <n v="8"/>
    <n v="0"/>
    <n v="9361.33"/>
    <x v="0"/>
    <x v="0"/>
    <s v="R1016"/>
    <s v="Oct"/>
    <n v="1971"/>
    <s v="tier - 3"/>
    <s v="tier - 1"/>
    <s v="R1016"/>
    <s v="8-Oct-1971"/>
    <n v="51"/>
  </r>
  <r>
    <s v="Id1202"/>
    <s v="Id1202"/>
    <n v="1969"/>
    <s v="Nov"/>
    <n v="24"/>
    <n v="0"/>
    <n v="9377.4500000000007"/>
    <x v="2"/>
    <x v="2"/>
    <s v="R1013"/>
    <s v="Nov"/>
    <n v="1969"/>
    <s v="tier - 2"/>
    <s v="tier - 3"/>
    <s v="R1013"/>
    <s v="24-Nov-1969"/>
    <n v="53"/>
  </r>
  <r>
    <s v="Id1201"/>
    <s v="Id1201"/>
    <n v="1971"/>
    <s v="Nov"/>
    <n v="26"/>
    <n v="1"/>
    <n v="9377.9"/>
    <x v="2"/>
    <x v="0"/>
    <s v="R1013"/>
    <s v="Nov"/>
    <n v="1971"/>
    <s v="tier - 2"/>
    <s v="tier - 1"/>
    <s v="R1013"/>
    <s v="26-Nov-1971"/>
    <n v="51"/>
  </r>
  <r>
    <s v="Id1200"/>
    <s v="Id1200"/>
    <n v="1975"/>
    <s v="Dec"/>
    <n v="2"/>
    <n v="1"/>
    <n v="9380.75"/>
    <x v="2"/>
    <x v="1"/>
    <s v="R1024"/>
    <s v="Dec"/>
    <n v="1975"/>
    <s v="tier - 2"/>
    <s v="tier - 2"/>
    <s v="R1024"/>
    <s v="2-Dec-1975"/>
    <n v="47"/>
  </r>
  <r>
    <s v="Id120"/>
    <s v="Id120"/>
    <n v="1995"/>
    <s v="Aug"/>
    <n v="7"/>
    <n v="0"/>
    <n v="39611.760000000002"/>
    <x v="1"/>
    <x v="2"/>
    <s v="R1013"/>
    <s v="Aug"/>
    <n v="1995"/>
    <s v="tier - 1"/>
    <s v="tier - 3"/>
    <s v="R1013"/>
    <s v="7-Aug-1995"/>
    <n v="27"/>
  </r>
  <r>
    <s v="Id12"/>
    <s v="Id12"/>
    <n v="1965"/>
    <s v="Oct"/>
    <n v="27"/>
    <n v="1"/>
    <n v="48675.519999999997"/>
    <x v="1"/>
    <x v="1"/>
    <s v="R1013"/>
    <s v="Oct"/>
    <n v="1965"/>
    <s v="tier - 1"/>
    <s v="tier - 2"/>
    <s v="R1013"/>
    <s v="27-Oct-1965"/>
    <n v="57"/>
  </r>
  <r>
    <s v="Id1199"/>
    <s v="Id1199"/>
    <n v="1971"/>
    <s v="Dec"/>
    <n v="29"/>
    <n v="1"/>
    <n v="9386.16"/>
    <x v="0"/>
    <x v="1"/>
    <s v="R1013"/>
    <s v="Dec"/>
    <n v="1971"/>
    <s v="tier - 3"/>
    <s v="tier - 2"/>
    <s v="R1013"/>
    <s v="29-Dec-1971"/>
    <n v="51"/>
  </r>
  <r>
    <s v="Id1198"/>
    <s v="Id1198"/>
    <n v="1971"/>
    <s v="Oct"/>
    <n v="20"/>
    <n v="1"/>
    <n v="9391.35"/>
    <x v="0"/>
    <x v="2"/>
    <s v="R1011"/>
    <s v="Oct"/>
    <n v="1971"/>
    <s v="tier - 3"/>
    <s v="tier - 3"/>
    <s v="R1011"/>
    <s v="20-Oct-1971"/>
    <n v="51"/>
  </r>
  <r>
    <s v="Id1197"/>
    <s v="Id1197"/>
    <n v="1976"/>
    <s v="Oct"/>
    <n v="17"/>
    <n v="2"/>
    <n v="9411.01"/>
    <x v="2"/>
    <x v="2"/>
    <s v="R1024"/>
    <s v="Oct"/>
    <n v="1976"/>
    <s v="tier - 2"/>
    <s v="tier - 3"/>
    <s v="R1024"/>
    <s v="17-Oct-1976"/>
    <n v="46"/>
  </r>
  <r>
    <s v="Id1196"/>
    <s v="Id1196"/>
    <n v="1976"/>
    <s v="Oct"/>
    <n v="30"/>
    <n v="3"/>
    <n v="9414.92"/>
    <x v="2"/>
    <x v="1"/>
    <s v="R1011"/>
    <s v="Oct"/>
    <n v="1976"/>
    <s v="tier - 2"/>
    <s v="tier - 2"/>
    <s v="R1011"/>
    <s v="30-Oct-1976"/>
    <n v="46"/>
  </r>
  <r>
    <s v="Id1195"/>
    <s v="Id1195"/>
    <n v="1976"/>
    <s v="Nov"/>
    <n v="3"/>
    <n v="2"/>
    <n v="9432.93"/>
    <x v="2"/>
    <x v="0"/>
    <s v="R1024"/>
    <s v="Nov"/>
    <n v="1976"/>
    <s v="tier - 2"/>
    <s v="tier - 1"/>
    <s v="R1024"/>
    <s v="3-Nov-1976"/>
    <n v="46"/>
  </r>
  <r>
    <s v="Id1194"/>
    <s v="Id1194"/>
    <n v="1974"/>
    <s v="Nov"/>
    <n v="27"/>
    <n v="1"/>
    <n v="9447.25"/>
    <x v="2"/>
    <x v="0"/>
    <s v="R1024"/>
    <s v="Nov"/>
    <n v="1974"/>
    <s v="tier - 2"/>
    <s v="tier - 1"/>
    <s v="R1024"/>
    <s v="27-Nov-1974"/>
    <n v="48"/>
  </r>
  <r>
    <s v="Id1193"/>
    <s v="Id1193"/>
    <n v="1974"/>
    <s v="Jun"/>
    <n v="8"/>
    <n v="1"/>
    <n v="9447.3799999999992"/>
    <x v="2"/>
    <x v="2"/>
    <s v="R1024"/>
    <s v="Jun"/>
    <n v="1974"/>
    <s v="tier - 2"/>
    <s v="tier - 3"/>
    <s v="R1024"/>
    <s v="8-Jun-1974"/>
    <n v="49"/>
  </r>
  <r>
    <s v="Id1192"/>
    <s v="Id1192"/>
    <n v="1987"/>
    <s v="Nov"/>
    <n v="14"/>
    <n v="3"/>
    <n v="9448.42"/>
    <x v="2"/>
    <x v="2"/>
    <s v="R1021"/>
    <s v="Nov"/>
    <n v="1987"/>
    <s v="tier - 2"/>
    <s v="tier - 3"/>
    <s v="R1021"/>
    <s v="14-Nov-1987"/>
    <n v="35"/>
  </r>
  <r>
    <s v="Id1191"/>
    <s v="Id1191"/>
    <n v="1979"/>
    <s v="Jul"/>
    <n v="17"/>
    <n v="2"/>
    <n v="9453.92"/>
    <x v="2"/>
    <x v="1"/>
    <s v="R1021"/>
    <s v="Jul"/>
    <n v="1979"/>
    <s v="tier - 2"/>
    <s v="tier - 2"/>
    <s v="R1021"/>
    <s v="17-Jul-1979"/>
    <n v="43"/>
  </r>
  <r>
    <s v="Id1190"/>
    <s v="Id1190"/>
    <n v="1969"/>
    <s v="Jun"/>
    <n v="4"/>
    <n v="0"/>
    <n v="9487.64"/>
    <x v="2"/>
    <x v="1"/>
    <s v="R1013"/>
    <s v="Jun"/>
    <n v="1969"/>
    <s v="tier - 2"/>
    <s v="tier - 2"/>
    <s v="R1013"/>
    <s v="4-Jun-1969"/>
    <n v="54"/>
  </r>
  <r>
    <s v="Id119"/>
    <s v="Id119"/>
    <n v="1977"/>
    <s v="Dec"/>
    <n v="17"/>
    <n v="2"/>
    <n v="39670.44"/>
    <x v="2"/>
    <x v="0"/>
    <s v="R1012"/>
    <s v="Dec"/>
    <n v="1977"/>
    <s v="tier - 2"/>
    <s v="tier - 1"/>
    <s v="R1012"/>
    <s v="17-Dec-1977"/>
    <n v="45"/>
  </r>
  <r>
    <s v="Id1189"/>
    <s v="Id1189"/>
    <n v="1976"/>
    <s v="Nov"/>
    <n v="28"/>
    <n v="3"/>
    <n v="9500.57"/>
    <x v="2"/>
    <x v="2"/>
    <s v="R1017"/>
    <s v="Nov"/>
    <n v="1976"/>
    <s v="tier - 2"/>
    <s v="tier - 3"/>
    <s v="R1017"/>
    <s v="28-Nov-1976"/>
    <n v="46"/>
  </r>
  <r>
    <s v="Id1188"/>
    <s v="Id1188"/>
    <n v="1969"/>
    <s v="Aug"/>
    <n v="24"/>
    <n v="0"/>
    <n v="9504.31"/>
    <x v="0"/>
    <x v="1"/>
    <s v="R1013"/>
    <s v="Aug"/>
    <n v="1969"/>
    <s v="tier - 3"/>
    <s v="tier - 2"/>
    <s v="R1013"/>
    <s v="24-Aug-1969"/>
    <n v="53"/>
  </r>
  <r>
    <s v="Id1187"/>
    <s v="Id1187"/>
    <n v="1992"/>
    <s v="Aug"/>
    <n v="22"/>
    <n v="0"/>
    <n v="9507.68"/>
    <x v="2"/>
    <x v="0"/>
    <s v="R1012"/>
    <s v="Aug"/>
    <n v="1992"/>
    <s v="tier - 2"/>
    <s v="tier - 1"/>
    <s v="R1012"/>
    <s v="22-Aug-1992"/>
    <n v="30"/>
  </r>
  <r>
    <s v="Id1186"/>
    <s v="Id1186"/>
    <n v="1971"/>
    <s v="Nov"/>
    <n v="29"/>
    <n v="0"/>
    <n v="9528.9"/>
    <x v="2"/>
    <x v="1"/>
    <s v="R1011"/>
    <s v="Nov"/>
    <n v="1971"/>
    <s v="tier - 2"/>
    <s v="tier - 2"/>
    <s v="R1011"/>
    <s v="29-Nov-1971"/>
    <n v="51"/>
  </r>
  <r>
    <s v="Id1185"/>
    <s v="Id1185"/>
    <n v="1973"/>
    <s v="Dec"/>
    <n v="21"/>
    <n v="0"/>
    <n v="9538.65"/>
    <x v="2"/>
    <x v="2"/>
    <s v="R1021"/>
    <s v="Dec"/>
    <n v="1973"/>
    <s v="tier - 2"/>
    <s v="tier - 3"/>
    <s v="R1021"/>
    <s v="21-Dec-1973"/>
    <n v="49"/>
  </r>
  <r>
    <s v="Id1184"/>
    <s v="Id1184"/>
    <n v="1975"/>
    <s v="Jul"/>
    <n v="28"/>
    <n v="1"/>
    <n v="9540.17"/>
    <x v="2"/>
    <x v="1"/>
    <s v="R1024"/>
    <s v="Jul"/>
    <n v="1975"/>
    <s v="tier - 2"/>
    <s v="tier - 2"/>
    <s v="R1024"/>
    <s v="28-Jul-1975"/>
    <n v="47"/>
  </r>
  <r>
    <s v="Id1183"/>
    <s v="Id1183"/>
    <n v="1972"/>
    <s v="Sep"/>
    <n v="22"/>
    <n v="0"/>
    <n v="9541.7000000000007"/>
    <x v="2"/>
    <x v="0"/>
    <s v="R1024"/>
    <s v="Sep"/>
    <n v="1972"/>
    <s v="tier - 2"/>
    <s v="tier - 1"/>
    <s v="R1024"/>
    <s v="22-Sep-1972"/>
    <n v="50"/>
  </r>
  <r>
    <s v="Id1182"/>
    <s v="Id1182"/>
    <n v="1972"/>
    <s v="Sep"/>
    <n v="22"/>
    <n v="1"/>
    <n v="9549.57"/>
    <x v="2"/>
    <x v="0"/>
    <s v="R1013"/>
    <s v="Sep"/>
    <n v="1972"/>
    <s v="tier - 2"/>
    <s v="tier - 1"/>
    <s v="R1013"/>
    <s v="22-Sep-1972"/>
    <n v="50"/>
  </r>
  <r>
    <s v="Id1181"/>
    <s v="Id1181"/>
    <n v="1974"/>
    <s v="Aug"/>
    <n v="14"/>
    <n v="3"/>
    <n v="9563.0300000000007"/>
    <x v="0"/>
    <x v="0"/>
    <s v="R1011"/>
    <s v="Aug"/>
    <n v="1974"/>
    <s v="tier - 3"/>
    <s v="tier - 1"/>
    <s v="R1011"/>
    <s v="14-Aug-1974"/>
    <n v="48"/>
  </r>
  <r>
    <s v="Id1180"/>
    <s v="Id1180"/>
    <n v="1973"/>
    <s v="Dec"/>
    <n v="1"/>
    <n v="1"/>
    <n v="9566.99"/>
    <x v="2"/>
    <x v="0"/>
    <s v="R1012"/>
    <s v="Dec"/>
    <n v="1973"/>
    <s v="tier - 2"/>
    <s v="tier - 1"/>
    <s v="R1012"/>
    <s v="1-Dec-1973"/>
    <n v="49"/>
  </r>
  <r>
    <s v="Id118"/>
    <s v="Id118"/>
    <n v="1968"/>
    <s v="Sep"/>
    <n v="29"/>
    <n v="0"/>
    <n v="39721.93"/>
    <x v="2"/>
    <x v="1"/>
    <s v="R1011"/>
    <s v="Sep"/>
    <n v="1968"/>
    <s v="tier - 2"/>
    <s v="tier - 2"/>
    <s v="R1011"/>
    <s v="29-Sep-1968"/>
    <n v="54"/>
  </r>
  <r>
    <s v="Id1179"/>
    <s v="Id1179"/>
    <n v="1966"/>
    <s v="Dec"/>
    <n v="4"/>
    <n v="0"/>
    <n v="9582.5400000000009"/>
    <x v="0"/>
    <x v="1"/>
    <s v="R1013"/>
    <s v="Dec"/>
    <n v="1966"/>
    <s v="tier - 3"/>
    <s v="tier - 2"/>
    <s v="R1013"/>
    <s v="4-Dec-1966"/>
    <n v="56"/>
  </r>
  <r>
    <s v="Id1178"/>
    <s v="Id1178"/>
    <n v="1973"/>
    <s v="Nov"/>
    <n v="28"/>
    <n v="1"/>
    <n v="9583.89"/>
    <x v="2"/>
    <x v="2"/>
    <s v="R1012"/>
    <s v="Nov"/>
    <n v="1973"/>
    <s v="tier - 2"/>
    <s v="tier - 3"/>
    <s v="R1012"/>
    <s v="28-Nov-1973"/>
    <n v="49"/>
  </r>
  <r>
    <s v="Id1177"/>
    <s v="Id1177"/>
    <n v="1981"/>
    <s v="Oct"/>
    <n v="18"/>
    <n v="1"/>
    <n v="9584.0400000000009"/>
    <x v="2"/>
    <x v="0"/>
    <s v="R1021"/>
    <s v="Oct"/>
    <n v="1981"/>
    <s v="tier - 2"/>
    <s v="tier - 1"/>
    <s v="R1021"/>
    <s v="18-Oct-1981"/>
    <n v="41"/>
  </r>
  <r>
    <s v="Id1176"/>
    <s v="Id1176"/>
    <n v="1964"/>
    <s v="Dec"/>
    <n v="15"/>
    <n v="0"/>
    <n v="9597.6299999999992"/>
    <x v="0"/>
    <x v="2"/>
    <s v="R1013"/>
    <s v="Dec"/>
    <n v="1964"/>
    <s v="tier - 3"/>
    <s v="tier - 3"/>
    <s v="R1013"/>
    <s v="15-Dec-1964"/>
    <n v="58"/>
  </r>
  <r>
    <s v="Id1175"/>
    <s v="Id1175"/>
    <n v="1972"/>
    <s v="Dec"/>
    <n v="27"/>
    <n v="1"/>
    <n v="9617.66"/>
    <x v="0"/>
    <x v="2"/>
    <s v="R1016"/>
    <s v="Dec"/>
    <n v="1972"/>
    <s v="tier - 3"/>
    <s v="tier - 3"/>
    <s v="R1016"/>
    <s v="27-Dec-1972"/>
    <n v="50"/>
  </r>
  <r>
    <s v="Id1174"/>
    <s v="Id1174"/>
    <n v="1982"/>
    <s v="Aug"/>
    <n v="29"/>
    <n v="3"/>
    <n v="9619.18"/>
    <x v="2"/>
    <x v="0"/>
    <s v="R1025"/>
    <s v="Aug"/>
    <n v="1982"/>
    <s v="tier - 2"/>
    <s v="tier - 1"/>
    <s v="R1025"/>
    <s v="29-Aug-1982"/>
    <n v="40"/>
  </r>
  <r>
    <s v="Id1173"/>
    <s v="Id1173"/>
    <n v="1975"/>
    <s v="Oct"/>
    <n v="29"/>
    <n v="3"/>
    <n v="9620.33"/>
    <x v="0"/>
    <x v="2"/>
    <s v="R1012"/>
    <s v="Oct"/>
    <n v="1975"/>
    <s v="tier - 3"/>
    <s v="tier - 3"/>
    <s v="R1012"/>
    <s v="29-Oct-1975"/>
    <n v="47"/>
  </r>
  <r>
    <s v="Id1172"/>
    <s v="Id1172"/>
    <n v="1970"/>
    <s v="Dec"/>
    <n v="16"/>
    <n v="0"/>
    <n v="9625.92"/>
    <x v="2"/>
    <x v="2"/>
    <s v="R1011"/>
    <s v="Dec"/>
    <n v="1970"/>
    <s v="tier - 2"/>
    <s v="tier - 3"/>
    <s v="R1011"/>
    <s v="16-Dec-1970"/>
    <n v="52"/>
  </r>
  <r>
    <s v="Id1171"/>
    <s v="Id1171"/>
    <n v="1998"/>
    <s v="Jun"/>
    <n v="23"/>
    <n v="0"/>
    <n v="9628.7900000000009"/>
    <x v="2"/>
    <x v="1"/>
    <s v="R1026"/>
    <s v="Jun"/>
    <n v="1998"/>
    <s v="tier - 2"/>
    <s v="tier - 2"/>
    <s v="R1026"/>
    <s v="23-Jun-1998"/>
    <n v="24"/>
  </r>
  <r>
    <s v="Id1170"/>
    <s v="Id1170"/>
    <n v="1979"/>
    <s v="Dec"/>
    <n v="19"/>
    <n v="2"/>
    <n v="9630.2999999999993"/>
    <x v="2"/>
    <x v="1"/>
    <s v="R1021"/>
    <s v="Dec"/>
    <n v="1979"/>
    <s v="tier - 2"/>
    <s v="tier - 2"/>
    <s v="R1021"/>
    <s v="19-Dec-1979"/>
    <n v="43"/>
  </r>
  <r>
    <s v="Id117"/>
    <s v="Id117"/>
    <n v="2003"/>
    <s v="Jul"/>
    <n v="16"/>
    <n v="0"/>
    <n v="39722.75"/>
    <x v="1"/>
    <x v="0"/>
    <s v="R1013"/>
    <s v="Jul"/>
    <n v="2003"/>
    <s v="tier - 1"/>
    <s v="tier - 1"/>
    <s v="R1013"/>
    <s v="16-Jul-2003"/>
    <n v="19"/>
  </r>
  <r>
    <s v="Id1169"/>
    <s v="Id1169"/>
    <n v="1972"/>
    <s v="Oct"/>
    <n v="23"/>
    <n v="2"/>
    <n v="9630.4"/>
    <x v="2"/>
    <x v="1"/>
    <s v="R1011"/>
    <s v="Oct"/>
    <n v="1972"/>
    <s v="tier - 2"/>
    <s v="tier - 2"/>
    <s v="R1011"/>
    <s v="23-Oct-1972"/>
    <n v="50"/>
  </r>
  <r>
    <s v="Id1168"/>
    <s v="Id1168"/>
    <n v="1968"/>
    <s v="Jun"/>
    <n v="22"/>
    <n v="0"/>
    <n v="9630.91"/>
    <x v="0"/>
    <x v="1"/>
    <s v="R1013"/>
    <s v="Jun"/>
    <n v="1968"/>
    <s v="tier - 3"/>
    <s v="tier - 2"/>
    <s v="R1013"/>
    <s v="22-Jun-1968"/>
    <n v="54"/>
  </r>
  <r>
    <s v="Id1167"/>
    <s v="Id1167"/>
    <n v="1970"/>
    <s v="Sep"/>
    <n v="30"/>
    <n v="0"/>
    <n v="9634.5400000000009"/>
    <x v="2"/>
    <x v="1"/>
    <s v="R1011"/>
    <s v="Sep"/>
    <n v="1970"/>
    <s v="tier - 2"/>
    <s v="tier - 2"/>
    <s v="R1011"/>
    <s v="30-Sep-1970"/>
    <n v="52"/>
  </r>
  <r>
    <s v="Id1166"/>
    <s v="Id1166"/>
    <n v="1971"/>
    <s v="Jul"/>
    <n v="19"/>
    <n v="0"/>
    <n v="9644.25"/>
    <x v="2"/>
    <x v="0"/>
    <s v="R1012"/>
    <s v="Jul"/>
    <n v="1971"/>
    <s v="tier - 2"/>
    <s v="tier - 1"/>
    <s v="R1012"/>
    <s v="19-Jul-1971"/>
    <n v="51"/>
  </r>
  <r>
    <s v="Id1165"/>
    <s v="Id1165"/>
    <n v="1974"/>
    <s v="Jul"/>
    <n v="8"/>
    <n v="0"/>
    <n v="9653.81"/>
    <x v="2"/>
    <x v="1"/>
    <s v="R1011"/>
    <s v="Jul"/>
    <n v="1974"/>
    <s v="tier - 2"/>
    <s v="tier - 2"/>
    <s v="R1011"/>
    <s v="8-Jul-1974"/>
    <n v="48"/>
  </r>
  <r>
    <s v="Id1164"/>
    <s v="Id1164"/>
    <n v="1981"/>
    <s v="Aug"/>
    <n v="8"/>
    <n v="1"/>
    <n v="9664.34"/>
    <x v="2"/>
    <x v="2"/>
    <s v="R1011"/>
    <s v="Aug"/>
    <n v="1981"/>
    <s v="tier - 2"/>
    <s v="tier - 3"/>
    <s v="R1011"/>
    <s v="8-Aug-1981"/>
    <n v="41"/>
  </r>
  <r>
    <s v="Id1163"/>
    <s v="Id1163"/>
    <n v="1966"/>
    <s v="Sep"/>
    <n v="16"/>
    <n v="0"/>
    <n v="9684.2900000000009"/>
    <x v="0"/>
    <x v="1"/>
    <s v="R1013"/>
    <s v="Sep"/>
    <n v="1966"/>
    <s v="tier - 3"/>
    <s v="tier - 2"/>
    <s v="R1013"/>
    <s v="16-Sep-1966"/>
    <n v="56"/>
  </r>
  <r>
    <s v="Id1162"/>
    <s v="Id1162"/>
    <n v="1964"/>
    <s v="Nov"/>
    <n v="7"/>
    <n v="0"/>
    <n v="9698.42"/>
    <x v="0"/>
    <x v="2"/>
    <s v="R1013"/>
    <s v="Nov"/>
    <n v="1964"/>
    <s v="tier - 3"/>
    <s v="tier - 3"/>
    <s v="R1013"/>
    <s v="7-Nov-1964"/>
    <n v="58"/>
  </r>
  <r>
    <s v="Id1161"/>
    <s v="Id1161"/>
    <n v="1977"/>
    <s v="Sep"/>
    <n v="19"/>
    <n v="3"/>
    <n v="9704.67"/>
    <x v="2"/>
    <x v="2"/>
    <s v="R1024"/>
    <s v="Sep"/>
    <n v="1977"/>
    <s v="tier - 2"/>
    <s v="tier - 3"/>
    <s v="R1024"/>
    <s v="19-Sep-1977"/>
    <n v="45"/>
  </r>
  <r>
    <s v="Id1160"/>
    <s v="Id1160"/>
    <n v="1972"/>
    <s v="Jul"/>
    <n v="10"/>
    <n v="0"/>
    <n v="9710.7099999999991"/>
    <x v="2"/>
    <x v="0"/>
    <s v="R1021"/>
    <s v="Jul"/>
    <n v="1972"/>
    <s v="tier - 2"/>
    <s v="tier - 1"/>
    <s v="R1021"/>
    <s v="10-Jul-1972"/>
    <n v="50"/>
  </r>
  <r>
    <s v="Id116"/>
    <s v="Id116"/>
    <n v="1977"/>
    <s v="Aug"/>
    <n v="12"/>
    <n v="1"/>
    <n v="39725.519999999997"/>
    <x v="2"/>
    <x v="0"/>
    <s v="R1012"/>
    <s v="Aug"/>
    <n v="1977"/>
    <s v="tier - 2"/>
    <s v="tier - 1"/>
    <s v="R1012"/>
    <s v="12-Aug-1977"/>
    <n v="45"/>
  </r>
  <r>
    <s v="Id1159"/>
    <s v="Id1159"/>
    <n v="1975"/>
    <s v="Jun"/>
    <n v="27"/>
    <n v="2"/>
    <n v="9715.84"/>
    <x v="2"/>
    <x v="0"/>
    <s v="R1024"/>
    <s v="Jun"/>
    <n v="1975"/>
    <s v="tier - 2"/>
    <s v="tier - 1"/>
    <s v="R1024"/>
    <s v="27-Jun-1975"/>
    <n v="47"/>
  </r>
  <r>
    <s v="Id1158"/>
    <s v="Id1158"/>
    <n v="1970"/>
    <s v="Sep"/>
    <n v="12"/>
    <n v="0"/>
    <n v="9722.77"/>
    <x v="0"/>
    <x v="0"/>
    <s v="R1016"/>
    <s v="Sep"/>
    <n v="1970"/>
    <s v="tier - 3"/>
    <s v="tier - 1"/>
    <s v="R1016"/>
    <s v="12-Sep-1970"/>
    <n v="52"/>
  </r>
  <r>
    <s v="Id1157"/>
    <s v="Id1157"/>
    <n v="1970"/>
    <s v="Aug"/>
    <n v="18"/>
    <n v="1"/>
    <n v="9724.5300000000007"/>
    <x v="0"/>
    <x v="0"/>
    <s v="R1011"/>
    <s v="Aug"/>
    <n v="1970"/>
    <s v="tier - 3"/>
    <s v="tier - 1"/>
    <s v="R1011"/>
    <s v="18-Aug-1970"/>
    <n v="52"/>
  </r>
  <r>
    <s v="Id1156"/>
    <s v="Id1156"/>
    <n v="1970"/>
    <s v="Jul"/>
    <n v="4"/>
    <n v="1"/>
    <n v="9748.91"/>
    <x v="2"/>
    <x v="0"/>
    <s v="R1013"/>
    <s v="Jul"/>
    <n v="1970"/>
    <s v="tier - 2"/>
    <s v="tier - 1"/>
    <s v="R1013"/>
    <s v="4-Jul-1970"/>
    <n v="52"/>
  </r>
  <r>
    <s v="Id1155"/>
    <s v="Id1155"/>
    <n v="2001"/>
    <s v="Jul"/>
    <n v="14"/>
    <n v="0"/>
    <n v="9753.49"/>
    <x v="2"/>
    <x v="1"/>
    <s v="R1012"/>
    <s v="Jul"/>
    <n v="2001"/>
    <s v="tier - 2"/>
    <s v="tier - 2"/>
    <s v="R1012"/>
    <s v="14-Jul-2001"/>
    <n v="21"/>
  </r>
  <r>
    <s v="Id1154"/>
    <s v="Id1154"/>
    <n v="1965"/>
    <s v="Sep"/>
    <n v="5"/>
    <n v="0"/>
    <n v="9764.08"/>
    <x v="0"/>
    <x v="0"/>
    <s v="R1012"/>
    <s v="Sep"/>
    <n v="1965"/>
    <s v="tier - 3"/>
    <s v="tier - 1"/>
    <s v="R1012"/>
    <s v="5-Sep-1965"/>
    <n v="57"/>
  </r>
  <r>
    <s v="Id1153"/>
    <s v="Id1153"/>
    <n v="1973"/>
    <s v="Jul"/>
    <n v="7"/>
    <n v="1"/>
    <n v="9778.35"/>
    <x v="2"/>
    <x v="1"/>
    <s v="R1024"/>
    <s v="Jul"/>
    <n v="1973"/>
    <s v="tier - 2"/>
    <s v="tier - 2"/>
    <s v="R1024"/>
    <s v="7-Jul-1973"/>
    <n v="49"/>
  </r>
  <r>
    <s v="Id1152"/>
    <s v="Id1152"/>
    <n v="1996"/>
    <s v="Aug"/>
    <n v="8"/>
    <n v="0"/>
    <n v="9787.32"/>
    <x v="2"/>
    <x v="2"/>
    <s v="R1023"/>
    <s v="Aug"/>
    <n v="1996"/>
    <s v="tier - 2"/>
    <s v="tier - 3"/>
    <s v="R1023"/>
    <s v="8-Aug-1996"/>
    <n v="26"/>
  </r>
  <r>
    <s v="Id1151"/>
    <s v="Id1151"/>
    <n v="1977"/>
    <s v="Jun"/>
    <n v="7"/>
    <n v="5"/>
    <n v="9788.8700000000008"/>
    <x v="0"/>
    <x v="1"/>
    <s v="R1013"/>
    <s v="Jun"/>
    <n v="1977"/>
    <s v="tier - 3"/>
    <s v="tier - 2"/>
    <s v="R1013"/>
    <s v="7-Jun-1977"/>
    <n v="46"/>
  </r>
  <r>
    <s v="Id1150"/>
    <s v="Id1150"/>
    <n v="1973"/>
    <s v="Sep"/>
    <n v="17"/>
    <n v="2"/>
    <n v="9800.89"/>
    <x v="2"/>
    <x v="0"/>
    <s v="R1013"/>
    <s v="Sep"/>
    <n v="1973"/>
    <s v="tier - 2"/>
    <s v="tier - 1"/>
    <s v="R1013"/>
    <s v="17-Sep-1973"/>
    <n v="49"/>
  </r>
  <r>
    <s v="Id115"/>
    <s v="Id115"/>
    <n v="1973"/>
    <s v="Dec"/>
    <n v="17"/>
    <n v="0"/>
    <n v="39727.61"/>
    <x v="1"/>
    <x v="1"/>
    <s v="R1011"/>
    <s v="Dec"/>
    <n v="1973"/>
    <s v="tier - 1"/>
    <s v="tier - 2"/>
    <s v="R1011"/>
    <s v="17-Dec-1973"/>
    <n v="49"/>
  </r>
  <r>
    <s v="Id1149"/>
    <s v="Id1149"/>
    <n v="1972"/>
    <s v="Jun"/>
    <n v="28"/>
    <n v="0"/>
    <n v="9819.25"/>
    <x v="2"/>
    <x v="1"/>
    <s v="R1021"/>
    <s v="Jun"/>
    <n v="1972"/>
    <s v="tier - 2"/>
    <s v="tier - 2"/>
    <s v="R1021"/>
    <s v="28-Jun-1972"/>
    <n v="50"/>
  </r>
  <r>
    <s v="Id1148"/>
    <s v="Id1148"/>
    <n v="1972"/>
    <s v="Sep"/>
    <n v="26"/>
    <n v="0"/>
    <n v="9836.2099999999991"/>
    <x v="2"/>
    <x v="2"/>
    <s v="R1021"/>
    <s v="Sep"/>
    <n v="1972"/>
    <s v="tier - 2"/>
    <s v="tier - 3"/>
    <s v="R1021"/>
    <s v="26-Sep-1972"/>
    <n v="50"/>
  </r>
  <r>
    <s v="Id1147"/>
    <s v="Id1147"/>
    <n v="1992"/>
    <s v="Aug"/>
    <n v="13"/>
    <n v="0"/>
    <n v="9844.4500000000007"/>
    <x v="2"/>
    <x v="0"/>
    <s v="R1012"/>
    <s v="Aug"/>
    <n v="1992"/>
    <s v="tier - 2"/>
    <s v="tier - 1"/>
    <s v="R1012"/>
    <s v="13-Aug-1992"/>
    <n v="30"/>
  </r>
  <r>
    <s v="Id1146"/>
    <s v="Id1146"/>
    <n v="1968"/>
    <s v="Nov"/>
    <n v="4"/>
    <n v="0"/>
    <n v="9850.43"/>
    <x v="0"/>
    <x v="2"/>
    <s v="R1011"/>
    <s v="Nov"/>
    <n v="1968"/>
    <s v="tier - 3"/>
    <s v="tier - 3"/>
    <s v="R1011"/>
    <s v="4-Nov-1968"/>
    <n v="54"/>
  </r>
  <r>
    <s v="Id1145"/>
    <s v="Id1145"/>
    <n v="1971"/>
    <s v="Oct"/>
    <n v="23"/>
    <n v="1"/>
    <n v="9855.1299999999992"/>
    <x v="2"/>
    <x v="2"/>
    <s v="R1013"/>
    <s v="Oct"/>
    <n v="1971"/>
    <s v="tier - 2"/>
    <s v="tier - 3"/>
    <s v="R1013"/>
    <s v="23-Oct-1971"/>
    <n v="51"/>
  </r>
  <r>
    <s v="Id1144"/>
    <s v="Id1144"/>
    <n v="1971"/>
    <s v="Jul"/>
    <n v="17"/>
    <n v="1"/>
    <n v="9861.0300000000007"/>
    <x v="2"/>
    <x v="1"/>
    <s v="R1011"/>
    <s v="Jul"/>
    <n v="1971"/>
    <s v="tier - 2"/>
    <s v="tier - 2"/>
    <s v="R1011"/>
    <s v="17-Jul-1971"/>
    <n v="51"/>
  </r>
  <r>
    <s v="Id1143"/>
    <s v="Id1143"/>
    <n v="1969"/>
    <s v="Oct"/>
    <n v="20"/>
    <n v="0"/>
    <n v="9863.4699999999993"/>
    <x v="0"/>
    <x v="2"/>
    <s v="R1012"/>
    <s v="Oct"/>
    <n v="1969"/>
    <s v="tier - 3"/>
    <s v="tier - 3"/>
    <s v="R1012"/>
    <s v="20-Oct-1969"/>
    <n v="53"/>
  </r>
  <r>
    <s v="Id1142"/>
    <s v="Id1142"/>
    <n v="1971"/>
    <s v="Nov"/>
    <n v="9"/>
    <n v="0"/>
    <n v="9866.2999999999993"/>
    <x v="2"/>
    <x v="2"/>
    <s v="R1024"/>
    <s v="Nov"/>
    <n v="1971"/>
    <s v="tier - 2"/>
    <s v="tier - 3"/>
    <s v="R1024"/>
    <s v="9-Nov-1971"/>
    <n v="51"/>
  </r>
  <r>
    <s v="Id1141"/>
    <s v="Id1141"/>
    <n v="1969"/>
    <s v="Aug"/>
    <n v="13"/>
    <n v="0"/>
    <n v="9869.81"/>
    <x v="0"/>
    <x v="2"/>
    <s v="R1012"/>
    <s v="Aug"/>
    <n v="1969"/>
    <s v="tier - 3"/>
    <s v="tier - 3"/>
    <s v="R1012"/>
    <s v="13-Aug-1969"/>
    <n v="53"/>
  </r>
  <r>
    <s v="Id1140"/>
    <s v="Id1140"/>
    <n v="1998"/>
    <s v="Jul"/>
    <n v="6"/>
    <n v="0"/>
    <n v="9870.59"/>
    <x v="2"/>
    <x v="1"/>
    <s v="R1023"/>
    <s v="Jul"/>
    <n v="1998"/>
    <s v="tier - 2"/>
    <s v="tier - 2"/>
    <s v="R1023"/>
    <s v="6-Jul-1998"/>
    <n v="24"/>
  </r>
  <r>
    <s v="Id114"/>
    <s v="Id114"/>
    <n v="1987"/>
    <s v="Jul"/>
    <n v="24"/>
    <n v="1"/>
    <n v="39774.28"/>
    <x v="1"/>
    <x v="0"/>
    <s v="R1014"/>
    <s v="Jul"/>
    <n v="1987"/>
    <s v="tier - 1"/>
    <s v="tier - 1"/>
    <s v="R1014"/>
    <s v="24-Jul-1987"/>
    <n v="35"/>
  </r>
  <r>
    <s v="Id1139"/>
    <s v="Id1139"/>
    <n v="1971"/>
    <s v="Dec"/>
    <n v="22"/>
    <n v="1"/>
    <n v="9872.7000000000007"/>
    <x v="2"/>
    <x v="1"/>
    <s v="R1011"/>
    <s v="Dec"/>
    <n v="1971"/>
    <s v="tier - 2"/>
    <s v="tier - 2"/>
    <s v="R1011"/>
    <s v="22-Dec-1971"/>
    <n v="51"/>
  </r>
  <r>
    <s v="Id1138"/>
    <s v="Id1138"/>
    <n v="1971"/>
    <s v="Jul"/>
    <n v="3"/>
    <n v="0"/>
    <n v="9875.68"/>
    <x v="2"/>
    <x v="2"/>
    <s v="R1024"/>
    <s v="Jul"/>
    <n v="1971"/>
    <s v="tier - 2"/>
    <s v="tier - 3"/>
    <s v="R1024"/>
    <s v="3-Jul-1971"/>
    <n v="51"/>
  </r>
  <r>
    <s v="Id1137"/>
    <s v="Id1137"/>
    <n v="1971"/>
    <s v="Oct"/>
    <n v="3"/>
    <n v="1"/>
    <n v="9877.61"/>
    <x v="2"/>
    <x v="0"/>
    <s v="R1013"/>
    <s v="Oct"/>
    <n v="1971"/>
    <s v="tier - 2"/>
    <s v="tier - 1"/>
    <s v="R1013"/>
    <s v="3-Oct-1971"/>
    <n v="51"/>
  </r>
  <r>
    <s v="Id1136"/>
    <s v="Id1136"/>
    <n v="1971"/>
    <s v="Nov"/>
    <n v="8"/>
    <n v="1"/>
    <n v="9880.07"/>
    <x v="2"/>
    <x v="2"/>
    <s v="R1011"/>
    <s v="Nov"/>
    <n v="1971"/>
    <s v="tier - 2"/>
    <s v="tier - 3"/>
    <s v="R1011"/>
    <s v="8-Nov-1971"/>
    <n v="51"/>
  </r>
  <r>
    <s v="Id1135"/>
    <s v="Id1135"/>
    <n v="1966"/>
    <s v="Nov"/>
    <n v="5"/>
    <n v="0"/>
    <n v="9890.23"/>
    <x v="0"/>
    <x v="2"/>
    <s v="R1013"/>
    <s v="Nov"/>
    <n v="1966"/>
    <s v="tier - 3"/>
    <s v="tier - 3"/>
    <s v="R1013"/>
    <s v="5-Nov-1966"/>
    <n v="56"/>
  </r>
  <r>
    <s v="Id1134"/>
    <s v="Id1134"/>
    <n v="1996"/>
    <s v="Jul"/>
    <n v="8"/>
    <n v="0"/>
    <n v="9894.69"/>
    <x v="2"/>
    <x v="2"/>
    <s v="R1012"/>
    <s v="Jul"/>
    <n v="1996"/>
    <s v="tier - 2"/>
    <s v="tier - 3"/>
    <s v="R1012"/>
    <s v="8-Jul-1996"/>
    <n v="26"/>
  </r>
  <r>
    <s v="Id1133"/>
    <s v="Id1133"/>
    <n v="1962"/>
    <s v="Aug"/>
    <n v="17"/>
    <n v="0"/>
    <n v="9907.83"/>
    <x v="0"/>
    <x v="1"/>
    <s v="R1013"/>
    <s v="Aug"/>
    <n v="1962"/>
    <s v="tier - 3"/>
    <s v="tier - 2"/>
    <s v="R1013"/>
    <s v="17-Aug-1962"/>
    <n v="60"/>
  </r>
  <r>
    <s v="Id1132"/>
    <s v="Id1132"/>
    <n v="1972"/>
    <s v="Sep"/>
    <n v="14"/>
    <n v="1"/>
    <n v="9910.36"/>
    <x v="2"/>
    <x v="2"/>
    <s v="R1012"/>
    <s v="Sep"/>
    <n v="1972"/>
    <s v="tier - 2"/>
    <s v="tier - 3"/>
    <s v="R1012"/>
    <s v="14-Sep-1972"/>
    <n v="50"/>
  </r>
  <r>
    <s v="Id1131"/>
    <s v="Id1131"/>
    <n v="1985"/>
    <s v="Aug"/>
    <n v="19"/>
    <n v="3"/>
    <n v="9930.64"/>
    <x v="2"/>
    <x v="2"/>
    <s v="R1025"/>
    <s v="Aug"/>
    <n v="1985"/>
    <s v="tier - 2"/>
    <s v="tier - 3"/>
    <s v="R1025"/>
    <s v="19-Aug-1985"/>
    <n v="37"/>
  </r>
  <r>
    <s v="Id1130"/>
    <s v="Id1130"/>
    <n v="1983"/>
    <s v="Dec"/>
    <n v="3"/>
    <n v="3"/>
    <n v="9931.9599999999991"/>
    <x v="2"/>
    <x v="1"/>
    <s v="R1012"/>
    <s v="Dec"/>
    <n v="1983"/>
    <s v="tier - 2"/>
    <s v="tier - 2"/>
    <s v="R1012"/>
    <s v="3-Dec-1983"/>
    <n v="39"/>
  </r>
  <r>
    <s v="Id113"/>
    <s v="Id113"/>
    <n v="1985"/>
    <s v="Jul"/>
    <n v="17"/>
    <n v="2"/>
    <n v="39836.519999999997"/>
    <x v="2"/>
    <x v="0"/>
    <s v="R1011"/>
    <s v="Jul"/>
    <n v="1985"/>
    <s v="tier - 2"/>
    <s v="tier - 1"/>
    <s v="R1011"/>
    <s v="17-Jul-1985"/>
    <n v="37"/>
  </r>
  <r>
    <s v="Id1129"/>
    <s v="Id1129"/>
    <n v="1964"/>
    <s v="Sep"/>
    <n v="11"/>
    <n v="0"/>
    <n v="9933.44"/>
    <x v="0"/>
    <x v="2"/>
    <s v="R1013"/>
    <s v="Sep"/>
    <n v="1964"/>
    <s v="tier - 3"/>
    <s v="tier - 3"/>
    <s v="R1013"/>
    <s v="11-Sep-1964"/>
    <n v="58"/>
  </r>
  <r>
    <s v="Id1128"/>
    <s v="Id1128"/>
    <n v="1971"/>
    <s v="Dec"/>
    <n v="26"/>
    <n v="1"/>
    <n v="9957.7199999999993"/>
    <x v="2"/>
    <x v="2"/>
    <s v="R1018"/>
    <s v="Dec"/>
    <n v="1971"/>
    <s v="tier - 2"/>
    <s v="tier - 3"/>
    <s v="R1018"/>
    <s v="26-Dec-1971"/>
    <n v="51"/>
  </r>
  <r>
    <s v="Id1127"/>
    <s v="Id1127"/>
    <n v="1971"/>
    <s v="Oct"/>
    <n v="6"/>
    <n v="1"/>
    <n v="9964.06"/>
    <x v="2"/>
    <x v="1"/>
    <s v="R1019"/>
    <s v="Oct"/>
    <n v="1971"/>
    <s v="tier - 2"/>
    <s v="tier - 2"/>
    <s v="R1019"/>
    <s v="6-Oct-1971"/>
    <n v="51"/>
  </r>
  <r>
    <s v="Id1126"/>
    <s v="Id1126"/>
    <n v="1970"/>
    <s v="Aug"/>
    <n v="11"/>
    <n v="0"/>
    <n v="9991.0400000000009"/>
    <x v="2"/>
    <x v="2"/>
    <s v="R1012"/>
    <s v="Aug"/>
    <n v="1970"/>
    <s v="tier - 2"/>
    <s v="tier - 3"/>
    <s v="R1012"/>
    <s v="11-Aug-1970"/>
    <n v="52"/>
  </r>
  <r>
    <s v="Id1125"/>
    <s v="Id1125"/>
    <n v="1988"/>
    <s v="Jul"/>
    <n v="3"/>
    <n v="3"/>
    <n v="10011.44"/>
    <x v="0"/>
    <x v="2"/>
    <s v="R1026"/>
    <s v="Jul"/>
    <n v="1988"/>
    <s v="tier - 3"/>
    <s v="tier - 3"/>
    <s v="R1026"/>
    <s v="3-Jul-1988"/>
    <n v="34"/>
  </r>
  <r>
    <s v="Id1124"/>
    <s v="Id1124"/>
    <n v="1979"/>
    <s v="Dec"/>
    <n v="28"/>
    <n v="2"/>
    <n v="10027.15"/>
    <x v="0"/>
    <x v="0"/>
    <s v="R1021"/>
    <s v="Dec"/>
    <n v="1979"/>
    <s v="tier - 3"/>
    <s v="tier - 1"/>
    <s v="R1021"/>
    <s v="28-Dec-1979"/>
    <n v="43"/>
  </r>
  <r>
    <s v="Id1123"/>
    <s v="Id1123"/>
    <n v="1974"/>
    <s v="Aug"/>
    <n v="30"/>
    <n v="2"/>
    <n v="10043.25"/>
    <x v="0"/>
    <x v="1"/>
    <s v="R1024"/>
    <s v="Aug"/>
    <n v="1974"/>
    <s v="tier - 3"/>
    <s v="tier - 2"/>
    <s v="R1024"/>
    <s v="30-Aug-1974"/>
    <n v="48"/>
  </r>
  <r>
    <s v="Id1122"/>
    <s v="Id1122"/>
    <n v="1969"/>
    <s v="Aug"/>
    <n v="22"/>
    <n v="1"/>
    <n v="10065.41"/>
    <x v="0"/>
    <x v="1"/>
    <s v="R1011"/>
    <s v="Aug"/>
    <n v="1969"/>
    <s v="tier - 3"/>
    <s v="tier - 2"/>
    <s v="R1011"/>
    <s v="22-Aug-1969"/>
    <n v="53"/>
  </r>
  <r>
    <s v="Id1121"/>
    <s v="Id1121"/>
    <n v="1969"/>
    <s v="Oct"/>
    <n v="27"/>
    <n v="0"/>
    <n v="10072.06"/>
    <x v="0"/>
    <x v="0"/>
    <s v="R1017"/>
    <s v="Oct"/>
    <n v="1969"/>
    <s v="tier - 3"/>
    <s v="tier - 1"/>
    <s v="R1017"/>
    <s v="27-Oct-1969"/>
    <n v="53"/>
  </r>
  <r>
    <s v="Id1120"/>
    <s v="Id1120"/>
    <n v="1969"/>
    <s v="Jul"/>
    <n v="3"/>
    <n v="1"/>
    <n v="10085.85"/>
    <x v="0"/>
    <x v="2"/>
    <s v="R1011"/>
    <s v="Jul"/>
    <n v="1969"/>
    <s v="tier - 3"/>
    <s v="tier - 3"/>
    <s v="R1011"/>
    <s v="3-Jul-1969"/>
    <n v="53"/>
  </r>
  <r>
    <s v="Id112"/>
    <s v="Id112"/>
    <n v="1983"/>
    <s v="Jun"/>
    <n v="1"/>
    <n v="3"/>
    <n v="39865.699999999997"/>
    <x v="2"/>
    <x v="1"/>
    <s v="R1011"/>
    <s v="Jun"/>
    <n v="1983"/>
    <s v="tier - 2"/>
    <s v="tier - 2"/>
    <s v="R1011"/>
    <s v="1-Jun-1983"/>
    <n v="40"/>
  </r>
  <r>
    <s v="Id1119"/>
    <s v="Id1119"/>
    <n v="1976"/>
    <s v="Dec"/>
    <n v="19"/>
    <n v="5"/>
    <n v="10096.969999999999"/>
    <x v="0"/>
    <x v="1"/>
    <s v="R1011"/>
    <s v="Dec"/>
    <n v="1976"/>
    <s v="tier - 3"/>
    <s v="tier - 2"/>
    <s v="R1011"/>
    <s v="19-Dec-1976"/>
    <n v="46"/>
  </r>
  <r>
    <s v="Id1118"/>
    <s v="Id1118"/>
    <n v="1972"/>
    <s v="Oct"/>
    <n v="19"/>
    <n v="1"/>
    <n v="10106.129999999999"/>
    <x v="0"/>
    <x v="0"/>
    <s v="R1024"/>
    <s v="Oct"/>
    <n v="1972"/>
    <s v="tier - 3"/>
    <s v="tier - 1"/>
    <s v="R1024"/>
    <s v="19-Oct-1972"/>
    <n v="50"/>
  </r>
  <r>
    <s v="Id1117"/>
    <s v="Id1117"/>
    <n v="1972"/>
    <s v="Aug"/>
    <n v="8"/>
    <n v="2"/>
    <n v="10107.219999999999"/>
    <x v="0"/>
    <x v="0"/>
    <s v="R1013"/>
    <s v="Aug"/>
    <n v="1972"/>
    <s v="tier - 3"/>
    <s v="tier - 1"/>
    <s v="R1013"/>
    <s v="8-Aug-1972"/>
    <n v="50"/>
  </r>
  <r>
    <s v="Id1116"/>
    <s v="Id1116"/>
    <n v="1975"/>
    <s v="Jul"/>
    <n v="2"/>
    <n v="3"/>
    <n v="10115.01"/>
    <x v="0"/>
    <x v="2"/>
    <s v="R1012"/>
    <s v="Jul"/>
    <n v="1975"/>
    <s v="tier - 3"/>
    <s v="tier - 3"/>
    <s v="R1012"/>
    <s v="2-Jul-1975"/>
    <n v="47"/>
  </r>
  <r>
    <s v="Id1115"/>
    <s v="Id1115"/>
    <n v="1972"/>
    <s v="Nov"/>
    <n v="16"/>
    <n v="2"/>
    <n v="10118.42"/>
    <x v="0"/>
    <x v="2"/>
    <s v="R1011"/>
    <s v="Nov"/>
    <n v="1972"/>
    <s v="tier - 3"/>
    <s v="tier - 3"/>
    <s v="R1011"/>
    <s v="16-Nov-1972"/>
    <n v="50"/>
  </r>
  <r>
    <s v="Id1114"/>
    <s v="Id1114"/>
    <n v="1997"/>
    <s v="Sep"/>
    <n v="5"/>
    <n v="0"/>
    <n v="10139.84"/>
    <x v="0"/>
    <x v="1"/>
    <s v="R1012"/>
    <s v="Sep"/>
    <n v="1997"/>
    <s v="tier - 3"/>
    <s v="tier - 2"/>
    <s v="R1012"/>
    <s v="5-Sep-1997"/>
    <n v="25"/>
  </r>
  <r>
    <s v="Id1113"/>
    <s v="Id1113"/>
    <n v="1974"/>
    <s v="Dec"/>
    <n v="30"/>
    <n v="3"/>
    <n v="10141.14"/>
    <x v="0"/>
    <x v="0"/>
    <s v="R1016"/>
    <s v="Dec"/>
    <n v="1974"/>
    <s v="tier - 3"/>
    <s v="tier - 1"/>
    <s v="R1016"/>
    <s v="30-Dec-1974"/>
    <n v="48"/>
  </r>
  <r>
    <s v="Id1112"/>
    <s v="Id1112"/>
    <n v="1981"/>
    <s v="Jun"/>
    <n v="12"/>
    <n v="1"/>
    <n v="10146.129999999999"/>
    <x v="0"/>
    <x v="0"/>
    <s v="R1025"/>
    <s v="Jun"/>
    <n v="1981"/>
    <s v="tier - 3"/>
    <s v="tier - 1"/>
    <s v="R1025"/>
    <s v="12-Jun-1981"/>
    <n v="41"/>
  </r>
  <r>
    <s v="Id1111"/>
    <s v="Id1111"/>
    <n v="1973"/>
    <s v="Oct"/>
    <n v="13"/>
    <n v="2"/>
    <n v="10156.780000000001"/>
    <x v="0"/>
    <x v="1"/>
    <s v="R1012"/>
    <s v="Oct"/>
    <n v="1973"/>
    <s v="tier - 3"/>
    <s v="tier - 2"/>
    <s v="R1012"/>
    <s v="13-Oct-1973"/>
    <n v="49"/>
  </r>
  <r>
    <s v="Id1110"/>
    <s v="Id1110"/>
    <n v="1972"/>
    <s v="Jul"/>
    <n v="10"/>
    <n v="0"/>
    <n v="10160.870000000001"/>
    <x v="0"/>
    <x v="2"/>
    <s v="R1025"/>
    <s v="Jul"/>
    <n v="1972"/>
    <s v="tier - 3"/>
    <s v="tier - 3"/>
    <s v="R1025"/>
    <s v="10-Jul-1972"/>
    <n v="50"/>
  </r>
  <r>
    <s v="Id111"/>
    <s v="Id111"/>
    <n v="1985"/>
    <s v="Aug"/>
    <n v="22"/>
    <n v="1"/>
    <n v="39871.699999999997"/>
    <x v="1"/>
    <x v="1"/>
    <s v="R1013"/>
    <s v="Aug"/>
    <n v="1985"/>
    <s v="tier - 1"/>
    <s v="tier - 2"/>
    <s v="R1013"/>
    <s v="22-Aug-1985"/>
    <n v="37"/>
  </r>
  <r>
    <s v="Id1109"/>
    <s v="Id1109"/>
    <n v="1985"/>
    <s v="Oct"/>
    <n v="16"/>
    <n v="3"/>
    <n v="10191.82"/>
    <x v="0"/>
    <x v="1"/>
    <s v="R1026"/>
    <s v="Oct"/>
    <n v="1985"/>
    <s v="tier - 3"/>
    <s v="tier - 2"/>
    <s v="R1026"/>
    <s v="16-Oct-1985"/>
    <n v="37"/>
  </r>
  <r>
    <s v="Id1108"/>
    <s v="Id1108"/>
    <n v="1970"/>
    <s v="Dec"/>
    <n v="24"/>
    <n v="0"/>
    <n v="10197.77"/>
    <x v="0"/>
    <x v="0"/>
    <s v="R1024"/>
    <s v="Dec"/>
    <n v="1970"/>
    <s v="tier - 3"/>
    <s v="tier - 1"/>
    <s v="R1024"/>
    <s v="24-Dec-1970"/>
    <n v="52"/>
  </r>
  <r>
    <s v="Id1107"/>
    <s v="Id1107"/>
    <n v="1967"/>
    <s v="Sep"/>
    <n v="26"/>
    <n v="0"/>
    <n v="10214.64"/>
    <x v="0"/>
    <x v="1"/>
    <s v="R1011"/>
    <s v="Sep"/>
    <n v="1967"/>
    <s v="tier - 3"/>
    <s v="tier - 2"/>
    <s v="R1011"/>
    <s v="26-Sep-1967"/>
    <n v="55"/>
  </r>
  <r>
    <s v="Id1106"/>
    <s v="Id1106"/>
    <n v="1967"/>
    <s v="Jun"/>
    <n v="28"/>
    <n v="0"/>
    <n v="10226.280000000001"/>
    <x v="0"/>
    <x v="2"/>
    <s v="R1013"/>
    <s v="Jun"/>
    <n v="1967"/>
    <s v="tier - 3"/>
    <s v="tier - 3"/>
    <s v="R1013"/>
    <s v="28-Jun-1967"/>
    <n v="55"/>
  </r>
  <r>
    <s v="Id1105"/>
    <s v="Id1105"/>
    <n v="1968"/>
    <s v="Sep"/>
    <n v="23"/>
    <n v="0"/>
    <n v="10231.5"/>
    <x v="0"/>
    <x v="0"/>
    <s v="R1012"/>
    <s v="Sep"/>
    <n v="1968"/>
    <s v="tier - 3"/>
    <s v="tier - 1"/>
    <s v="R1012"/>
    <s v="23-Sep-1968"/>
    <n v="54"/>
  </r>
  <r>
    <s v="Id1104"/>
    <s v="Id1104"/>
    <n v="1975"/>
    <s v="Aug"/>
    <n v="15"/>
    <n v="1"/>
    <n v="10259.129999999999"/>
    <x v="0"/>
    <x v="1"/>
    <s v="R1011"/>
    <s v="Aug"/>
    <n v="1975"/>
    <s v="tier - 3"/>
    <s v="tier - 2"/>
    <s v="R1011"/>
    <s v="15-Aug-1975"/>
    <n v="47"/>
  </r>
  <r>
    <s v="Id1103"/>
    <s v="Id1103"/>
    <n v="1973"/>
    <s v="Sep"/>
    <n v="5"/>
    <n v="3"/>
    <n v="10264.44"/>
    <x v="0"/>
    <x v="1"/>
    <s v="R1012"/>
    <s v="Sep"/>
    <n v="1973"/>
    <s v="tier - 3"/>
    <s v="tier - 2"/>
    <s v="R1012"/>
    <s v="5-Sep-1973"/>
    <n v="49"/>
  </r>
  <r>
    <s v="Id1102"/>
    <s v="Id1102"/>
    <n v="1973"/>
    <s v="Nov"/>
    <n v="27"/>
    <n v="3"/>
    <n v="10269.459999999999"/>
    <x v="0"/>
    <x v="2"/>
    <s v="R1012"/>
    <s v="Nov"/>
    <n v="1973"/>
    <s v="tier - 3"/>
    <s v="tier - 3"/>
    <s v="R1012"/>
    <s v="27-Nov-1973"/>
    <n v="49"/>
  </r>
  <r>
    <s v="Id1101"/>
    <s v="Id1101"/>
    <n v="1970"/>
    <s v="Jun"/>
    <n v="21"/>
    <n v="0"/>
    <n v="10274.33"/>
    <x v="0"/>
    <x v="0"/>
    <s v="R1024"/>
    <s v="Jun"/>
    <n v="1970"/>
    <s v="tier - 3"/>
    <s v="tier - 1"/>
    <s v="R1024"/>
    <s v="21-Jun-1970"/>
    <n v="52"/>
  </r>
  <r>
    <s v="Id1100"/>
    <s v="Id1100"/>
    <n v="1988"/>
    <s v="Sep"/>
    <n v="14"/>
    <n v="3"/>
    <n v="10276.99"/>
    <x v="0"/>
    <x v="0"/>
    <s v="R1021"/>
    <s v="Sep"/>
    <n v="1988"/>
    <s v="tier - 3"/>
    <s v="tier - 1"/>
    <s v="R1021"/>
    <s v="14-Sep-1988"/>
    <n v="34"/>
  </r>
  <r>
    <s v="Id110"/>
    <s v="Id110"/>
    <n v="1975"/>
    <s v="Dec"/>
    <n v="2"/>
    <n v="1"/>
    <n v="39963.120000000003"/>
    <x v="2"/>
    <x v="1"/>
    <s v="R1011"/>
    <s v="Dec"/>
    <n v="1975"/>
    <s v="tier - 2"/>
    <s v="tier - 2"/>
    <s v="R1011"/>
    <s v="2-Dec-1975"/>
    <n v="47"/>
  </r>
  <r>
    <s v="Id11"/>
    <s v="Id11"/>
    <n v="1959"/>
    <s v="Jul"/>
    <n v="22"/>
    <n v="0"/>
    <n v="48824.45"/>
    <x v="2"/>
    <x v="0"/>
    <s v="R1011"/>
    <s v="Jul"/>
    <n v="1959"/>
    <s v="tier - 2"/>
    <s v="tier - 1"/>
    <s v="R1011"/>
    <s v="22-Jul-1959"/>
    <n v="63"/>
  </r>
  <r>
    <s v="Id1099"/>
    <s v="Id1099"/>
    <n v="1963"/>
    <s v="Sep"/>
    <n v="24"/>
    <n v="0"/>
    <n v="10308.040000000001"/>
    <x v="0"/>
    <x v="0"/>
    <s v="R1013"/>
    <s v="Sep"/>
    <n v="1963"/>
    <s v="tier - 3"/>
    <s v="tier - 1"/>
    <s v="R1013"/>
    <s v="24-Sep-1963"/>
    <n v="59"/>
  </r>
  <r>
    <s v="Id1098"/>
    <s v="Id1098"/>
    <n v="1962"/>
    <s v="Jul"/>
    <n v="12"/>
    <n v="0"/>
    <n v="10310.780000000001"/>
    <x v="0"/>
    <x v="2"/>
    <s v="R1012"/>
    <s v="Jul"/>
    <n v="1962"/>
    <s v="tier - 3"/>
    <s v="tier - 3"/>
    <s v="R1012"/>
    <s v="12-Jul-1962"/>
    <n v="60"/>
  </r>
  <r>
    <s v="Id1097"/>
    <s v="Id1097"/>
    <n v="1991"/>
    <s v="Nov"/>
    <n v="17"/>
    <n v="3"/>
    <n v="10315.91"/>
    <x v="0"/>
    <x v="1"/>
    <s v="R1012"/>
    <s v="Nov"/>
    <n v="1991"/>
    <s v="tier - 3"/>
    <s v="tier - 2"/>
    <s v="R1012"/>
    <s v="17-Nov-1991"/>
    <n v="31"/>
  </r>
  <r>
    <s v="Id1096"/>
    <s v="Id1096"/>
    <n v="1991"/>
    <s v="Aug"/>
    <n v="21"/>
    <n v="3"/>
    <n v="10322.9"/>
    <x v="0"/>
    <x v="0"/>
    <s v="R1026"/>
    <s v="Aug"/>
    <n v="1991"/>
    <s v="tier - 3"/>
    <s v="tier - 1"/>
    <s v="R1026"/>
    <s v="21-Aug-1991"/>
    <n v="31"/>
  </r>
  <r>
    <s v="Id1095"/>
    <s v="Id1095"/>
    <n v="1970"/>
    <s v="Dec"/>
    <n v="1"/>
    <n v="2"/>
    <n v="10325.209999999999"/>
    <x v="0"/>
    <x v="2"/>
    <s v="R1011"/>
    <s v="Dec"/>
    <n v="1970"/>
    <s v="tier - 3"/>
    <s v="tier - 3"/>
    <s v="R1011"/>
    <s v="1-Dec-1970"/>
    <n v="52"/>
  </r>
  <r>
    <s v="Id1094"/>
    <s v="Id1094"/>
    <n v="1982"/>
    <s v="Jul"/>
    <n v="21"/>
    <n v="3"/>
    <n v="10329.06"/>
    <x v="0"/>
    <x v="0"/>
    <s v="R1021"/>
    <s v="Jul"/>
    <n v="1982"/>
    <s v="tier - 3"/>
    <s v="tier - 1"/>
    <s v="R1021"/>
    <s v="21-Jul-1982"/>
    <n v="40"/>
  </r>
  <r>
    <s v="Id1093"/>
    <s v="Id1093"/>
    <n v="1968"/>
    <s v="Jul"/>
    <n v="19"/>
    <n v="0"/>
    <n v="10338.93"/>
    <x v="0"/>
    <x v="0"/>
    <s v="R1013"/>
    <s v="Jul"/>
    <n v="1968"/>
    <s v="tier - 3"/>
    <s v="tier - 1"/>
    <s v="R1013"/>
    <s v="19-Jul-1968"/>
    <n v="54"/>
  </r>
  <r>
    <s v="Id1092"/>
    <s v="Id1092"/>
    <n v="1973"/>
    <s v="Aug"/>
    <n v="8"/>
    <n v="0"/>
    <n v="10345.93"/>
    <x v="0"/>
    <x v="1"/>
    <s v="R1021"/>
    <s v="Aug"/>
    <n v="1973"/>
    <s v="tier - 3"/>
    <s v="tier - 2"/>
    <s v="R1021"/>
    <s v="8-Aug-1973"/>
    <n v="49"/>
  </r>
  <r>
    <s v="Id1091"/>
    <s v="Id1091"/>
    <n v="1974"/>
    <s v="Sep"/>
    <n v="29"/>
    <n v="0"/>
    <n v="10352.48"/>
    <x v="0"/>
    <x v="0"/>
    <s v="R1012"/>
    <s v="Sep"/>
    <n v="1974"/>
    <s v="tier - 3"/>
    <s v="tier - 1"/>
    <s v="R1012"/>
    <s v="29-Sep-1974"/>
    <n v="48"/>
  </r>
  <r>
    <s v="Id1090"/>
    <s v="Id1090"/>
    <n v="1969"/>
    <s v="Jun"/>
    <n v="17"/>
    <n v="0"/>
    <n v="10355.64"/>
    <x v="0"/>
    <x v="0"/>
    <s v="R1012"/>
    <s v="Jun"/>
    <n v="1969"/>
    <s v="tier - 3"/>
    <s v="tier - 1"/>
    <s v="R1012"/>
    <s v="17-Jun-1969"/>
    <n v="53"/>
  </r>
  <r>
    <s v="Id109"/>
    <s v="Id109"/>
    <n v="1987"/>
    <s v="Aug"/>
    <n v="8"/>
    <n v="3"/>
    <n v="39983.43"/>
    <x v="2"/>
    <x v="2"/>
    <s v="R1012"/>
    <s v="Aug"/>
    <n v="1987"/>
    <s v="tier - 2"/>
    <s v="tier - 3"/>
    <s v="R1012"/>
    <s v="8-Aug-1987"/>
    <n v="35"/>
  </r>
  <r>
    <s v="Id1089"/>
    <s v="Id1089"/>
    <n v="1971"/>
    <s v="Sep"/>
    <n v="6"/>
    <n v="0"/>
    <n v="10356.67"/>
    <x v="0"/>
    <x v="0"/>
    <s v="R1025"/>
    <s v="Sep"/>
    <n v="1971"/>
    <s v="tier - 3"/>
    <s v="tier - 1"/>
    <s v="R1025"/>
    <s v="6-Sep-1971"/>
    <n v="51"/>
  </r>
  <r>
    <s v="Id1088"/>
    <s v="Id1088"/>
    <n v="1973"/>
    <s v="Sep"/>
    <n v="29"/>
    <n v="2"/>
    <n v="10370.91"/>
    <x v="0"/>
    <x v="2"/>
    <s v="R1024"/>
    <s v="Sep"/>
    <n v="1973"/>
    <s v="tier - 3"/>
    <s v="tier - 3"/>
    <s v="R1024"/>
    <s v="29-Sep-1973"/>
    <n v="49"/>
  </r>
  <r>
    <s v="Id1087"/>
    <s v="Id1087"/>
    <n v="1973"/>
    <s v="Sep"/>
    <n v="19"/>
    <n v="3"/>
    <n v="10381.48"/>
    <x v="0"/>
    <x v="2"/>
    <s v="R1013"/>
    <s v="Sep"/>
    <n v="1973"/>
    <s v="tier - 3"/>
    <s v="tier - 3"/>
    <s v="R1013"/>
    <s v="19-Sep-1973"/>
    <n v="49"/>
  </r>
  <r>
    <s v="Id1086"/>
    <s v="Id1086"/>
    <n v="1969"/>
    <s v="Jul"/>
    <n v="7"/>
    <n v="0"/>
    <n v="10403.27"/>
    <x v="0"/>
    <x v="1"/>
    <s v="R1020"/>
    <s v="Jul"/>
    <n v="1969"/>
    <s v="tier - 3"/>
    <s v="tier - 2"/>
    <s v="R1020"/>
    <s v="7-Jul-1969"/>
    <n v="53"/>
  </r>
  <r>
    <s v="Id1085"/>
    <s v="Id1085"/>
    <n v="1975"/>
    <s v="Jun"/>
    <n v="5"/>
    <n v="4"/>
    <n v="10407.09"/>
    <x v="0"/>
    <x v="0"/>
    <s v="R1015"/>
    <s v="Jun"/>
    <n v="1975"/>
    <s v="tier - 3"/>
    <s v="tier - 1"/>
    <s v="R1015"/>
    <s v="5-Jun-1975"/>
    <n v="48"/>
  </r>
  <r>
    <s v="Id1084"/>
    <s v="Id1084"/>
    <n v="1980"/>
    <s v="Oct"/>
    <n v="24"/>
    <n v="2"/>
    <n v="10407.98"/>
    <x v="0"/>
    <x v="0"/>
    <s v="R1021"/>
    <s v="Oct"/>
    <n v="1980"/>
    <s v="tier - 3"/>
    <s v="tier - 1"/>
    <s v="R1021"/>
    <s v="24-Oct-1980"/>
    <n v="42"/>
  </r>
  <r>
    <s v="Id1083"/>
    <s v="Id1083"/>
    <n v="1973"/>
    <s v="Oct"/>
    <n v="11"/>
    <n v="0"/>
    <n v="10419.59"/>
    <x v="0"/>
    <x v="1"/>
    <s v="R1025"/>
    <s v="Oct"/>
    <n v="1973"/>
    <s v="tier - 3"/>
    <s v="tier - 2"/>
    <s v="R1025"/>
    <s v="11-Oct-1973"/>
    <n v="49"/>
  </r>
  <r>
    <s v="Id1082"/>
    <s v="Id1082"/>
    <n v="1979"/>
    <s v="Nov"/>
    <n v="25"/>
    <n v="2"/>
    <n v="10419.65"/>
    <x v="0"/>
    <x v="1"/>
    <s v="R1025"/>
    <s v="Nov"/>
    <n v="1979"/>
    <s v="tier - 3"/>
    <s v="tier - 2"/>
    <s v="R1025"/>
    <s v="25-Nov-1979"/>
    <n v="43"/>
  </r>
  <r>
    <s v="Id1081"/>
    <s v="Id1081"/>
    <n v="1968"/>
    <s v="Dec"/>
    <n v="27"/>
    <n v="0"/>
    <n v="10422.92"/>
    <x v="0"/>
    <x v="0"/>
    <s v="R1017"/>
    <s v="Dec"/>
    <n v="1968"/>
    <s v="tier - 3"/>
    <s v="tier - 1"/>
    <s v="R1017"/>
    <s v="27-Dec-1968"/>
    <n v="54"/>
  </r>
  <r>
    <s v="Id1080"/>
    <s v="Id1080"/>
    <n v="1968"/>
    <s v="Aug"/>
    <n v="23"/>
    <n v="0"/>
    <n v="10435.07"/>
    <x v="0"/>
    <x v="0"/>
    <s v="R1016"/>
    <s v="Aug"/>
    <n v="1968"/>
    <s v="tier - 3"/>
    <s v="tier - 1"/>
    <s v="R1016"/>
    <s v="23-Aug-1968"/>
    <n v="54"/>
  </r>
  <r>
    <s v="Id108"/>
    <s v="Id108"/>
    <n v="1982"/>
    <s v="Dec"/>
    <n v="25"/>
    <n v="2"/>
    <n v="40003.33"/>
    <x v="1"/>
    <x v="0"/>
    <s v="R1012"/>
    <s v="Dec"/>
    <n v="1982"/>
    <s v="tier - 1"/>
    <s v="tier - 1"/>
    <s v="R1012"/>
    <s v="25-Dec-1982"/>
    <n v="40"/>
  </r>
  <r>
    <s v="Id1079"/>
    <s v="Id1079"/>
    <n v="1968"/>
    <s v="Aug"/>
    <n v="29"/>
    <n v="1"/>
    <n v="10436.1"/>
    <x v="0"/>
    <x v="2"/>
    <s v="R1011"/>
    <s v="Aug"/>
    <n v="1968"/>
    <s v="tier - 3"/>
    <s v="tier - 3"/>
    <s v="R1011"/>
    <s v="29-Aug-1968"/>
    <n v="54"/>
  </r>
  <r>
    <s v="Id1078"/>
    <s v="Id1078"/>
    <n v="1968"/>
    <s v="Nov"/>
    <n v="8"/>
    <n v="1"/>
    <n v="10450.549999999999"/>
    <x v="0"/>
    <x v="0"/>
    <s v="R1011"/>
    <s v="Nov"/>
    <n v="1968"/>
    <s v="tier - 3"/>
    <s v="tier - 1"/>
    <s v="R1011"/>
    <s v="8-Nov-1968"/>
    <n v="54"/>
  </r>
  <r>
    <s v="Id1077"/>
    <s v="Id1077"/>
    <n v="1964"/>
    <s v="Oct"/>
    <n v="14"/>
    <n v="0"/>
    <n v="10455.1"/>
    <x v="0"/>
    <x v="0"/>
    <s v="R1012"/>
    <s v="Oct"/>
    <n v="1964"/>
    <s v="tier - 3"/>
    <s v="tier - 1"/>
    <s v="R1012"/>
    <s v="14-Oct-1964"/>
    <n v="58"/>
  </r>
  <r>
    <s v="Id1076"/>
    <s v="Id1076"/>
    <n v="1976"/>
    <s v="Aug"/>
    <n v="3"/>
    <n v="2"/>
    <n v="10455.14"/>
    <x v="0"/>
    <x v="1"/>
    <s v="R1021"/>
    <s v="Aug"/>
    <n v="1976"/>
    <s v="tier - 3"/>
    <s v="tier - 2"/>
    <s v="R1021"/>
    <s v="3-Aug-1976"/>
    <n v="46"/>
  </r>
  <r>
    <s v="Id1075"/>
    <s v="Id1075"/>
    <n v="1964"/>
    <s v="Jul"/>
    <n v="27"/>
    <n v="0"/>
    <n v="10459.19"/>
    <x v="0"/>
    <x v="0"/>
    <s v="R1013"/>
    <s v="Jul"/>
    <n v="1964"/>
    <s v="tier - 3"/>
    <s v="tier - 1"/>
    <s v="R1013"/>
    <s v="27-Jul-1964"/>
    <n v="58"/>
  </r>
  <r>
    <s v="Id1074"/>
    <s v="Id1074"/>
    <n v="1969"/>
    <s v="Sep"/>
    <n v="22"/>
    <n v="1"/>
    <n v="10461.98"/>
    <x v="0"/>
    <x v="0"/>
    <s v="R1012"/>
    <s v="Sep"/>
    <n v="1969"/>
    <s v="tier - 3"/>
    <s v="tier - 1"/>
    <s v="R1012"/>
    <s v="22-Sep-1969"/>
    <n v="53"/>
  </r>
  <r>
    <s v="Id1073"/>
    <s v="Id1073"/>
    <n v="1987"/>
    <s v="Jun"/>
    <n v="28"/>
    <n v="3"/>
    <n v="10464.83"/>
    <x v="0"/>
    <x v="0"/>
    <s v="R1012"/>
    <s v="Jun"/>
    <n v="1987"/>
    <s v="tier - 3"/>
    <s v="tier - 1"/>
    <s v="R1012"/>
    <s v="28-Jun-1987"/>
    <n v="35"/>
  </r>
  <r>
    <s v="Id1072"/>
    <s v="Id1072"/>
    <n v="1978"/>
    <s v="Aug"/>
    <n v="21"/>
    <n v="2"/>
    <n v="10486.55"/>
    <x v="0"/>
    <x v="2"/>
    <s v="R1025"/>
    <s v="Aug"/>
    <n v="1978"/>
    <s v="tier - 3"/>
    <s v="tier - 3"/>
    <s v="R1025"/>
    <s v="21-Aug-1978"/>
    <n v="44"/>
  </r>
  <r>
    <s v="Id1071"/>
    <s v="Id1071"/>
    <n v="1972"/>
    <s v="Oct"/>
    <n v="19"/>
    <n v="2"/>
    <n v="10493.95"/>
    <x v="0"/>
    <x v="0"/>
    <s v="R1012"/>
    <s v="Oct"/>
    <n v="1972"/>
    <s v="tier - 3"/>
    <s v="tier - 1"/>
    <s v="R1012"/>
    <s v="19-Oct-1972"/>
    <n v="50"/>
  </r>
  <r>
    <s v="Id1070"/>
    <s v="Id1070"/>
    <n v="1977"/>
    <s v="Oct"/>
    <n v="25"/>
    <n v="2"/>
    <n v="10495.6"/>
    <x v="0"/>
    <x v="0"/>
    <s v="R1012"/>
    <s v="Oct"/>
    <n v="1977"/>
    <s v="tier - 3"/>
    <s v="tier - 1"/>
    <s v="R1012"/>
    <s v="25-Oct-1977"/>
    <n v="45"/>
  </r>
  <r>
    <s v="Id107"/>
    <s v="Id107"/>
    <n v="1978"/>
    <s v="Dec"/>
    <n v="20"/>
    <n v="2"/>
    <n v="40054.730000000003"/>
    <x v="1"/>
    <x v="2"/>
    <s v="R1011"/>
    <s v="Dec"/>
    <n v="1978"/>
    <s v="tier - 1"/>
    <s v="tier - 3"/>
    <s v="R1011"/>
    <s v="20-Dec-1978"/>
    <n v="44"/>
  </r>
  <r>
    <s v="Id1069"/>
    <s v="Id1069"/>
    <n v="1971"/>
    <s v="Sep"/>
    <n v="26"/>
    <n v="0"/>
    <n v="10546.48"/>
    <x v="0"/>
    <x v="2"/>
    <s v="R1011"/>
    <s v="Sep"/>
    <n v="1971"/>
    <s v="tier - 3"/>
    <s v="tier - 3"/>
    <s v="R1011"/>
    <s v="26-Sep-1971"/>
    <n v="51"/>
  </r>
  <r>
    <s v="Id1068"/>
    <s v="Id1068"/>
    <n v="1971"/>
    <s v="Jun"/>
    <n v="29"/>
    <n v="3"/>
    <n v="10560.49"/>
    <x v="0"/>
    <x v="1"/>
    <s v="R1013"/>
    <s v="Jun"/>
    <n v="1971"/>
    <s v="tier - 3"/>
    <s v="tier - 2"/>
    <s v="R1013"/>
    <s v="29-Jun-1971"/>
    <n v="51"/>
  </r>
  <r>
    <s v="Id1067"/>
    <s v="Id1067"/>
    <n v="1969"/>
    <s v="Jul"/>
    <n v="17"/>
    <n v="0"/>
    <n v="10564.88"/>
    <x v="0"/>
    <x v="0"/>
    <s v="R1024"/>
    <s v="Jul"/>
    <n v="1969"/>
    <s v="tier - 3"/>
    <s v="tier - 1"/>
    <s v="R1024"/>
    <s v="17-Jul-1969"/>
    <n v="53"/>
  </r>
  <r>
    <s v="Id1066"/>
    <s v="Id1066"/>
    <n v="1966"/>
    <s v="Dec"/>
    <n v="11"/>
    <n v="0"/>
    <n v="10577.09"/>
    <x v="0"/>
    <x v="2"/>
    <s v="R1011"/>
    <s v="Dec"/>
    <n v="1966"/>
    <s v="tier - 3"/>
    <s v="tier - 3"/>
    <s v="R1011"/>
    <s v="11-Dec-1966"/>
    <n v="56"/>
  </r>
  <r>
    <s v="Id1065"/>
    <s v="Id1065"/>
    <n v="1969"/>
    <s v="Dec"/>
    <n v="25"/>
    <n v="1"/>
    <n v="10579.71"/>
    <x v="0"/>
    <x v="2"/>
    <s v="R1013"/>
    <s v="Dec"/>
    <n v="1969"/>
    <s v="tier - 3"/>
    <s v="tier - 3"/>
    <s v="R1013"/>
    <s v="25-Dec-1969"/>
    <n v="53"/>
  </r>
  <r>
    <s v="Id1064"/>
    <s v="Id1064"/>
    <n v="1966"/>
    <s v="Nov"/>
    <n v="3"/>
    <n v="0"/>
    <n v="10594.23"/>
    <x v="0"/>
    <x v="2"/>
    <s v="R1013"/>
    <s v="Nov"/>
    <n v="1966"/>
    <s v="tier - 3"/>
    <s v="tier - 3"/>
    <s v="R1013"/>
    <s v="3-Nov-1966"/>
    <n v="56"/>
  </r>
  <r>
    <s v="Id1063"/>
    <s v="Id1063"/>
    <n v="1967"/>
    <s v="Nov"/>
    <n v="29"/>
    <n v="0"/>
    <n v="10594.5"/>
    <x v="0"/>
    <x v="0"/>
    <s v="R1012"/>
    <s v="Nov"/>
    <n v="1967"/>
    <s v="tier - 3"/>
    <s v="tier - 1"/>
    <s v="R1012"/>
    <s v="29-Nov-1967"/>
    <n v="55"/>
  </r>
  <r>
    <s v="Id1062"/>
    <s v="Id1062"/>
    <n v="1972"/>
    <s v="Dec"/>
    <n v="14"/>
    <n v="3"/>
    <n v="10600.55"/>
    <x v="0"/>
    <x v="0"/>
    <s v="R1012"/>
    <s v="Dec"/>
    <n v="1972"/>
    <s v="tier - 3"/>
    <s v="tier - 1"/>
    <s v="R1012"/>
    <s v="14-Dec-1972"/>
    <n v="50"/>
  </r>
  <r>
    <s v="Id1061"/>
    <s v="Id1061"/>
    <n v="1966"/>
    <s v="Jul"/>
    <n v="20"/>
    <n v="0"/>
    <n v="10601.41"/>
    <x v="0"/>
    <x v="1"/>
    <s v="R1011"/>
    <s v="Jul"/>
    <n v="1966"/>
    <s v="tier - 3"/>
    <s v="tier - 2"/>
    <s v="R1011"/>
    <s v="20-Jul-1966"/>
    <n v="56"/>
  </r>
  <r>
    <s v="Id1060"/>
    <s v="Id1060"/>
    <n v="1967"/>
    <s v="Jun"/>
    <n v="23"/>
    <n v="0"/>
    <n v="10601.63"/>
    <x v="0"/>
    <x v="1"/>
    <s v="R1012"/>
    <s v="Jun"/>
    <n v="1967"/>
    <s v="tier - 3"/>
    <s v="tier - 2"/>
    <s v="R1012"/>
    <s v="23-Jun-1967"/>
    <n v="55"/>
  </r>
  <r>
    <s v="Id106"/>
    <s v="Id106"/>
    <n v="1966"/>
    <s v="Aug"/>
    <n v="12"/>
    <n v="0"/>
    <n v="40069.440000000002"/>
    <x v="1"/>
    <x v="2"/>
    <s v="R1011"/>
    <s v="Aug"/>
    <n v="1966"/>
    <s v="tier - 1"/>
    <s v="tier - 3"/>
    <s v="R1011"/>
    <s v="12-Aug-1966"/>
    <n v="56"/>
  </r>
  <r>
    <s v="Id1059"/>
    <s v="Id1059"/>
    <n v="1966"/>
    <s v="Jul"/>
    <n v="2"/>
    <n v="0"/>
    <n v="10602.39"/>
    <x v="0"/>
    <x v="2"/>
    <s v="R1011"/>
    <s v="Jul"/>
    <n v="1966"/>
    <s v="tier - 3"/>
    <s v="tier - 3"/>
    <s v="R1011"/>
    <s v="2-Jul-1966"/>
    <n v="56"/>
  </r>
  <r>
    <s v="Id1058"/>
    <s v="Id1058"/>
    <n v="1965"/>
    <s v="Jun"/>
    <n v="27"/>
    <n v="0"/>
    <n v="10608.67"/>
    <x v="0"/>
    <x v="2"/>
    <s v="R1012"/>
    <s v="Jun"/>
    <n v="1965"/>
    <s v="tier - 3"/>
    <s v="tier - 3"/>
    <s v="R1012"/>
    <s v="27-Jun-1965"/>
    <n v="57"/>
  </r>
  <r>
    <s v="Id1057"/>
    <s v="Id1057"/>
    <n v="1992"/>
    <s v="Jul"/>
    <n v="23"/>
    <n v="0"/>
    <n v="10617.04"/>
    <x v="0"/>
    <x v="2"/>
    <s v="R1026"/>
    <s v="Jul"/>
    <n v="1992"/>
    <s v="tier - 3"/>
    <s v="tier - 3"/>
    <s v="R1026"/>
    <s v="23-Jul-1992"/>
    <n v="30"/>
  </r>
  <r>
    <s v="Id1056"/>
    <s v="Id1056"/>
    <n v="1990"/>
    <s v="Jul"/>
    <n v="6"/>
    <n v="3"/>
    <n v="10620.26"/>
    <x v="0"/>
    <x v="2"/>
    <s v="R1012"/>
    <s v="Jul"/>
    <n v="1990"/>
    <s v="tier - 3"/>
    <s v="tier - 3"/>
    <s v="R1012"/>
    <s v="6-Jul-1990"/>
    <n v="32"/>
  </r>
  <r>
    <s v="Id1055"/>
    <s v="Id1055"/>
    <n v="1964"/>
    <s v="Aug"/>
    <n v="8"/>
    <n v="0"/>
    <n v="10627.81"/>
    <x v="0"/>
    <x v="2"/>
    <s v="R1013"/>
    <s v="Aug"/>
    <n v="1964"/>
    <s v="tier - 3"/>
    <s v="tier - 3"/>
    <s v="R1013"/>
    <s v="8-Aug-1964"/>
    <n v="58"/>
  </r>
  <r>
    <s v="Id1054"/>
    <s v="Id1054"/>
    <n v="1976"/>
    <s v="Nov"/>
    <n v="22"/>
    <n v="2"/>
    <n v="10665.44"/>
    <x v="0"/>
    <x v="1"/>
    <s v="R1021"/>
    <s v="Nov"/>
    <n v="1976"/>
    <s v="tier - 3"/>
    <s v="tier - 2"/>
    <s v="R1021"/>
    <s v="22-Nov-1976"/>
    <n v="46"/>
  </r>
  <r>
    <s v="Id1053"/>
    <s v="Id1053"/>
    <n v="1962"/>
    <s v="Sep"/>
    <n v="7"/>
    <n v="0"/>
    <n v="10676.83"/>
    <x v="0"/>
    <x v="2"/>
    <s v="R1013"/>
    <s v="Sep"/>
    <n v="1962"/>
    <s v="tier - 3"/>
    <s v="tier - 3"/>
    <s v="R1013"/>
    <s v="7-Sep-1962"/>
    <n v="60"/>
  </r>
  <r>
    <s v="Id1052"/>
    <s v="Id1052"/>
    <n v="1977"/>
    <s v="Aug"/>
    <n v="2"/>
    <n v="2"/>
    <n v="10690.11"/>
    <x v="0"/>
    <x v="1"/>
    <s v="R1021"/>
    <s v="Aug"/>
    <n v="1977"/>
    <s v="tier - 3"/>
    <s v="tier - 2"/>
    <s v="R1021"/>
    <s v="2-Aug-1977"/>
    <n v="45"/>
  </r>
  <r>
    <s v="Id1051"/>
    <s v="Id1051"/>
    <n v="1976"/>
    <s v="Sep"/>
    <n v="30"/>
    <n v="2"/>
    <n v="10698.38"/>
    <x v="0"/>
    <x v="0"/>
    <s v="R1025"/>
    <s v="Sep"/>
    <n v="1976"/>
    <s v="tier - 3"/>
    <s v="tier - 1"/>
    <s v="R1025"/>
    <s v="30-Sep-1976"/>
    <n v="46"/>
  </r>
  <r>
    <s v="Id1050"/>
    <s v="Id1050"/>
    <n v="1972"/>
    <s v="Oct"/>
    <n v="24"/>
    <n v="3"/>
    <n v="10702.64"/>
    <x v="0"/>
    <x v="2"/>
    <s v="R1013"/>
    <s v="Oct"/>
    <n v="1972"/>
    <s v="tier - 3"/>
    <s v="tier - 3"/>
    <s v="R1013"/>
    <s v="24-Oct-1972"/>
    <n v="50"/>
  </r>
  <r>
    <s v="Id105"/>
    <s v="Id105"/>
    <n v="1983"/>
    <s v="Oct"/>
    <n v="14"/>
    <n v="2"/>
    <n v="40103.89"/>
    <x v="1"/>
    <x v="1"/>
    <s v="R1011"/>
    <s v="Oct"/>
    <n v="1983"/>
    <s v="tier - 1"/>
    <s v="tier - 2"/>
    <s v="R1011"/>
    <s v="14-Oct-1983"/>
    <n v="39"/>
  </r>
  <r>
    <s v="Id1049"/>
    <s v="Id1049"/>
    <n v="1967"/>
    <s v="Jul"/>
    <n v="30"/>
    <n v="0"/>
    <n v="10704.47"/>
    <x v="0"/>
    <x v="1"/>
    <s v="R1011"/>
    <s v="Jul"/>
    <n v="1967"/>
    <s v="tier - 3"/>
    <s v="tier - 2"/>
    <s v="R1011"/>
    <s v="30-Jul-1967"/>
    <n v="55"/>
  </r>
  <r>
    <s v="Id1048"/>
    <s v="Id1048"/>
    <n v="1967"/>
    <s v="Oct"/>
    <n v="5"/>
    <n v="0"/>
    <n v="10713.64"/>
    <x v="0"/>
    <x v="2"/>
    <s v="R1011"/>
    <s v="Oct"/>
    <n v="1967"/>
    <s v="tier - 3"/>
    <s v="tier - 3"/>
    <s v="R1011"/>
    <s v="5-Oct-1967"/>
    <n v="55"/>
  </r>
  <r>
    <s v="Id1047"/>
    <s v="Id1047"/>
    <n v="1992"/>
    <s v="Jun"/>
    <n v="25"/>
    <n v="0"/>
    <n v="10719.57"/>
    <x v="0"/>
    <x v="0"/>
    <s v="R1012"/>
    <s v="Jun"/>
    <n v="1992"/>
    <s v="tier - 3"/>
    <s v="tier - 1"/>
    <s v="R1012"/>
    <s v="25-Jun-1992"/>
    <n v="30"/>
  </r>
  <r>
    <s v="Id1046"/>
    <s v="Id1046"/>
    <n v="1974"/>
    <s v="Dec"/>
    <n v="9"/>
    <n v="4"/>
    <n v="10736.87"/>
    <x v="0"/>
    <x v="0"/>
    <s v="R1016"/>
    <s v="Dec"/>
    <n v="1974"/>
    <s v="tier - 3"/>
    <s v="tier - 1"/>
    <s v="R1016"/>
    <s v="9-Dec-1974"/>
    <n v="48"/>
  </r>
  <r>
    <s v="Id1045"/>
    <s v="Id1045"/>
    <n v="1986"/>
    <s v="Aug"/>
    <n v="29"/>
    <n v="3"/>
    <n v="10749.02"/>
    <x v="0"/>
    <x v="0"/>
    <s v="R1026"/>
    <s v="Aug"/>
    <n v="1986"/>
    <s v="tier - 3"/>
    <s v="tier - 1"/>
    <s v="R1026"/>
    <s v="29-Aug-1986"/>
    <n v="36"/>
  </r>
  <r>
    <s v="Id1044"/>
    <s v="Id1044"/>
    <n v="1989"/>
    <s v="Nov"/>
    <n v="25"/>
    <n v="3"/>
    <n v="10769.75"/>
    <x v="0"/>
    <x v="1"/>
    <s v="R1022"/>
    <s v="Nov"/>
    <n v="1989"/>
    <s v="tier - 3"/>
    <s v="tier - 2"/>
    <s v="R1022"/>
    <s v="25-Nov-1989"/>
    <n v="33"/>
  </r>
  <r>
    <s v="Id1043"/>
    <s v="Id1043"/>
    <n v="1967"/>
    <s v="Nov"/>
    <n v="11"/>
    <n v="1"/>
    <n v="10791.96"/>
    <x v="0"/>
    <x v="1"/>
    <s v="R1011"/>
    <s v="Nov"/>
    <n v="1967"/>
    <s v="tier - 3"/>
    <s v="tier - 2"/>
    <s v="R1011"/>
    <s v="11-Nov-1967"/>
    <n v="55"/>
  </r>
  <r>
    <s v="Id1042"/>
    <s v="Id1042"/>
    <n v="1999"/>
    <s v="Dec"/>
    <n v="24"/>
    <n v="0"/>
    <n v="10795.94"/>
    <x v="0"/>
    <x v="0"/>
    <s v="R1011"/>
    <s v="Dec"/>
    <n v="1999"/>
    <s v="tier - 3"/>
    <s v="tier - 1"/>
    <s v="R1011"/>
    <s v="24-Dec-1999"/>
    <n v="23"/>
  </r>
  <r>
    <s v="Id1041"/>
    <s v="Id1041"/>
    <n v="1967"/>
    <s v="Oct"/>
    <n v="23"/>
    <n v="0"/>
    <n v="10796.35"/>
    <x v="0"/>
    <x v="0"/>
    <s v="R1019"/>
    <s v="Oct"/>
    <n v="1967"/>
    <s v="tier - 3"/>
    <s v="tier - 1"/>
    <s v="R1019"/>
    <s v="23-Oct-1967"/>
    <n v="55"/>
  </r>
  <r>
    <s v="Id1040"/>
    <s v="Id1040"/>
    <n v="1970"/>
    <s v="Oct"/>
    <n v="28"/>
    <n v="1"/>
    <n v="10797.34"/>
    <x v="0"/>
    <x v="1"/>
    <s v="R1023"/>
    <s v="Oct"/>
    <n v="1970"/>
    <s v="tier - 3"/>
    <s v="tier - 2"/>
    <s v="R1023"/>
    <s v="28-Oct-1970"/>
    <n v="52"/>
  </r>
  <r>
    <s v="Id104"/>
    <s v="Id104"/>
    <n v="1985"/>
    <s v="Oct"/>
    <n v="21"/>
    <n v="4"/>
    <n v="40182.25"/>
    <x v="1"/>
    <x v="1"/>
    <s v="R1011"/>
    <s v="Oct"/>
    <n v="1985"/>
    <s v="tier - 1"/>
    <s v="tier - 2"/>
    <s v="R1011"/>
    <s v="21-Oct-1985"/>
    <n v="37"/>
  </r>
  <r>
    <s v="Id1039"/>
    <s v="Id1039"/>
    <n v="1970"/>
    <s v="Dec"/>
    <n v="18"/>
    <n v="2"/>
    <n v="10806.84"/>
    <x v="0"/>
    <x v="1"/>
    <s v="R1011"/>
    <s v="Dec"/>
    <n v="1970"/>
    <s v="tier - 3"/>
    <s v="tier - 2"/>
    <s v="R1011"/>
    <s v="18-Dec-1970"/>
    <n v="52"/>
  </r>
  <r>
    <s v="Id1038"/>
    <s v="Id1038"/>
    <n v="1967"/>
    <s v="Oct"/>
    <n v="2"/>
    <n v="1"/>
    <n v="10807.49"/>
    <x v="0"/>
    <x v="1"/>
    <s v="R1013"/>
    <s v="Oct"/>
    <n v="1967"/>
    <s v="tier - 3"/>
    <s v="tier - 2"/>
    <s v="R1013"/>
    <s v="2-Oct-1967"/>
    <n v="55"/>
  </r>
  <r>
    <s v="Id1037"/>
    <s v="Id1037"/>
    <n v="1968"/>
    <s v="Jul"/>
    <n v="28"/>
    <n v="1"/>
    <n v="10825.25"/>
    <x v="0"/>
    <x v="2"/>
    <s v="R1012"/>
    <s v="Jul"/>
    <n v="1968"/>
    <s v="tier - 3"/>
    <s v="tier - 3"/>
    <s v="R1012"/>
    <s v="28-Jul-1968"/>
    <n v="54"/>
  </r>
  <r>
    <s v="Id1036"/>
    <s v="Id1036"/>
    <n v="1971"/>
    <s v="Dec"/>
    <n v="20"/>
    <n v="2"/>
    <n v="10848.13"/>
    <x v="0"/>
    <x v="2"/>
    <s v="R1012"/>
    <s v="Dec"/>
    <n v="1971"/>
    <s v="tier - 3"/>
    <s v="tier - 3"/>
    <s v="R1012"/>
    <s v="20-Dec-1971"/>
    <n v="51"/>
  </r>
  <r>
    <s v="Id1035"/>
    <s v="Id1035"/>
    <n v="1994"/>
    <s v="Sep"/>
    <n v="6"/>
    <n v="0"/>
    <n v="10886.66"/>
    <x v="0"/>
    <x v="2"/>
    <s v="R1012"/>
    <s v="Sep"/>
    <n v="1994"/>
    <s v="tier - 3"/>
    <s v="tier - 3"/>
    <s v="R1012"/>
    <s v="6-Sep-1994"/>
    <n v="28"/>
  </r>
  <r>
    <s v="Id1034"/>
    <s v="Id1034"/>
    <n v="1968"/>
    <s v="Nov"/>
    <n v="13"/>
    <n v="0"/>
    <n v="10923.93"/>
    <x v="0"/>
    <x v="0"/>
    <s v="R1024"/>
    <s v="Nov"/>
    <n v="1968"/>
    <s v="tier - 3"/>
    <s v="tier - 1"/>
    <s v="R1024"/>
    <s v="13-Nov-1968"/>
    <n v="54"/>
  </r>
  <r>
    <s v="Id1033"/>
    <s v="Id1033"/>
    <n v="1968"/>
    <s v="Nov"/>
    <n v="12"/>
    <n v="1"/>
    <n v="10928.85"/>
    <x v="0"/>
    <x v="2"/>
    <s v="R1013"/>
    <s v="Nov"/>
    <n v="1968"/>
    <s v="tier - 3"/>
    <s v="tier - 3"/>
    <s v="R1013"/>
    <s v="12-Nov-1968"/>
    <n v="54"/>
  </r>
  <r>
    <s v="Id1032"/>
    <s v="Id1032"/>
    <n v="1969"/>
    <s v="Nov"/>
    <n v="10"/>
    <n v="1"/>
    <n v="10942.13"/>
    <x v="0"/>
    <x v="2"/>
    <s v="R1012"/>
    <s v="Nov"/>
    <n v="1969"/>
    <s v="tier - 3"/>
    <s v="tier - 3"/>
    <s v="R1012"/>
    <s v="10-Nov-1969"/>
    <n v="53"/>
  </r>
  <r>
    <s v="Id1031"/>
    <s v="Id1031"/>
    <n v="1965"/>
    <s v="Dec"/>
    <n v="4"/>
    <n v="0"/>
    <n v="10959.33"/>
    <x v="0"/>
    <x v="2"/>
    <s v="R1011"/>
    <s v="Dec"/>
    <n v="1965"/>
    <s v="tier - 3"/>
    <s v="tier - 3"/>
    <s v="R1011"/>
    <s v="4-Dec-1965"/>
    <n v="57"/>
  </r>
  <r>
    <s v="Id1030"/>
    <s v="Id1030"/>
    <n v="1969"/>
    <s v="Aug"/>
    <n v="14"/>
    <n v="1"/>
    <n v="10959.69"/>
    <x v="0"/>
    <x v="2"/>
    <s v="R1012"/>
    <s v="Aug"/>
    <n v="1969"/>
    <s v="tier - 3"/>
    <s v="tier - 3"/>
    <s v="R1012"/>
    <s v="14-Aug-1969"/>
    <n v="53"/>
  </r>
  <r>
    <s v="Id103"/>
    <s v="Id103"/>
    <n v="1979"/>
    <s v="Aug"/>
    <n v="18"/>
    <n v="2"/>
    <n v="40204.83"/>
    <x v="1"/>
    <x v="2"/>
    <s v="R1012"/>
    <s v="Aug"/>
    <n v="1979"/>
    <s v="tier - 1"/>
    <s v="tier - 3"/>
    <s v="R1012"/>
    <s v="18-Aug-1979"/>
    <n v="43"/>
  </r>
  <r>
    <s v="Id1029"/>
    <s v="Id1029"/>
    <n v="1965"/>
    <s v="Jun"/>
    <n v="19"/>
    <n v="0"/>
    <n v="10965.45"/>
    <x v="0"/>
    <x v="1"/>
    <s v="R1011"/>
    <s v="Jun"/>
    <n v="1965"/>
    <s v="tier - 3"/>
    <s v="tier - 2"/>
    <s v="R1011"/>
    <s v="19-Jun-1965"/>
    <n v="57"/>
  </r>
  <r>
    <s v="Id1028"/>
    <s v="Id1028"/>
    <n v="1966"/>
    <s v="Jul"/>
    <n v="9"/>
    <n v="0"/>
    <n v="10976.25"/>
    <x v="0"/>
    <x v="1"/>
    <s v="R1012"/>
    <s v="Jul"/>
    <n v="1966"/>
    <s v="tier - 3"/>
    <s v="tier - 2"/>
    <s v="R1012"/>
    <s v="9-Jul-1966"/>
    <n v="56"/>
  </r>
  <r>
    <s v="Id1027"/>
    <s v="Id1027"/>
    <n v="1973"/>
    <s v="Oct"/>
    <n v="21"/>
    <n v="4"/>
    <n v="10977.21"/>
    <x v="0"/>
    <x v="0"/>
    <s v="R1013"/>
    <s v="Oct"/>
    <n v="1973"/>
    <s v="tier - 3"/>
    <s v="tier - 1"/>
    <s v="R1013"/>
    <s v="21-Oct-1973"/>
    <n v="49"/>
  </r>
  <r>
    <s v="Id1026"/>
    <s v="Id1026"/>
    <n v="1965"/>
    <s v="Dec"/>
    <n v="18"/>
    <n v="0"/>
    <n v="10982.5"/>
    <x v="0"/>
    <x v="2"/>
    <s v="R1013"/>
    <s v="Dec"/>
    <n v="1965"/>
    <s v="tier - 3"/>
    <s v="tier - 3"/>
    <s v="R1013"/>
    <s v="18-Dec-1965"/>
    <n v="57"/>
  </r>
  <r>
    <s v="Id1025"/>
    <s v="Id1025"/>
    <n v="2000"/>
    <s v="Sep"/>
    <n v="17"/>
    <n v="0"/>
    <n v="10991.58"/>
    <x v="0"/>
    <x v="2"/>
    <s v="R1012"/>
    <s v="Sep"/>
    <n v="2000"/>
    <s v="tier - 3"/>
    <s v="tier - 3"/>
    <s v="R1012"/>
    <s v="17-Sep-2000"/>
    <n v="22"/>
  </r>
  <r>
    <s v="Id1024"/>
    <s v="Id1024"/>
    <n v="1968"/>
    <s v="Oct"/>
    <n v="24"/>
    <n v="2"/>
    <n v="11013.71"/>
    <x v="0"/>
    <x v="0"/>
    <s v="R1013"/>
    <s v="Oct"/>
    <n v="1968"/>
    <s v="tier - 3"/>
    <s v="tier - 1"/>
    <s v="R1013"/>
    <s v="24-Oct-1968"/>
    <n v="54"/>
  </r>
  <r>
    <s v="Id1023"/>
    <s v="Id1023"/>
    <n v="1974"/>
    <s v="Dec"/>
    <n v="15"/>
    <n v="4"/>
    <n v="11015.17"/>
    <x v="0"/>
    <x v="0"/>
    <s v="R1012"/>
    <s v="Dec"/>
    <n v="1974"/>
    <s v="tier - 3"/>
    <s v="tier - 1"/>
    <s v="R1012"/>
    <s v="15-Dec-1974"/>
    <n v="48"/>
  </r>
  <r>
    <s v="Id1022"/>
    <s v="Id1022"/>
    <n v="1991"/>
    <s v="Jun"/>
    <n v="26"/>
    <n v="3"/>
    <n v="11018.05"/>
    <x v="0"/>
    <x v="1"/>
    <s v="R1012"/>
    <s v="Jun"/>
    <n v="1991"/>
    <s v="tier - 3"/>
    <s v="tier - 2"/>
    <s v="R1012"/>
    <s v="26-Jun-1991"/>
    <n v="31"/>
  </r>
  <r>
    <s v="Id1021"/>
    <s v="Id1021"/>
    <n v="1996"/>
    <s v="Jul"/>
    <n v="21"/>
    <n v="0"/>
    <n v="11028.56"/>
    <x v="0"/>
    <x v="2"/>
    <s v="R1012"/>
    <s v="Jul"/>
    <n v="1996"/>
    <s v="tier - 3"/>
    <s v="tier - 3"/>
    <s v="R1012"/>
    <s v="21-Jul-1996"/>
    <n v="26"/>
  </r>
  <r>
    <s v="Id1020"/>
    <s v="Id1020"/>
    <n v="1974"/>
    <s v="Dec"/>
    <n v="10"/>
    <n v="4"/>
    <n v="11033.66"/>
    <x v="0"/>
    <x v="2"/>
    <s v="R1012"/>
    <s v="Dec"/>
    <n v="1974"/>
    <s v="tier - 3"/>
    <s v="tier - 3"/>
    <s v="R1012"/>
    <s v="10-Dec-1974"/>
    <n v="48"/>
  </r>
  <r>
    <s v="Id102"/>
    <s v="Id102"/>
    <n v="1981"/>
    <s v="Jul"/>
    <n v="28"/>
    <n v="1"/>
    <n v="40208.559999999998"/>
    <x v="1"/>
    <x v="1"/>
    <s v="R1011"/>
    <s v="Jul"/>
    <n v="1981"/>
    <s v="tier - 1"/>
    <s v="tier - 2"/>
    <s v="R1011"/>
    <s v="28-Jul-1981"/>
    <n v="41"/>
  </r>
  <r>
    <s v="Id1019"/>
    <s v="Id1019"/>
    <n v="1989"/>
    <s v="Oct"/>
    <n v="25"/>
    <n v="3"/>
    <n v="11037.51"/>
    <x v="0"/>
    <x v="0"/>
    <s v="R1012"/>
    <s v="Oct"/>
    <n v="1989"/>
    <s v="tier - 3"/>
    <s v="tier - 1"/>
    <s v="R1012"/>
    <s v="25-Oct-1989"/>
    <n v="33"/>
  </r>
  <r>
    <s v="Id1018"/>
    <s v="Id1018"/>
    <n v="1974"/>
    <s v="Aug"/>
    <n v="30"/>
    <n v="0"/>
    <n v="11037.85"/>
    <x v="0"/>
    <x v="1"/>
    <s v="R1025"/>
    <s v="Aug"/>
    <n v="1974"/>
    <s v="tier - 3"/>
    <s v="tier - 2"/>
    <s v="R1025"/>
    <s v="30-Aug-1974"/>
    <n v="48"/>
  </r>
  <r>
    <s v="Id1017"/>
    <s v="Id1017"/>
    <n v="2001"/>
    <s v="Dec"/>
    <n v="17"/>
    <n v="0"/>
    <n v="11046.02"/>
    <x v="0"/>
    <x v="0"/>
    <s v="R1026"/>
    <s v="Dec"/>
    <n v="2001"/>
    <s v="tier - 3"/>
    <s v="tier - 1"/>
    <s v="R1026"/>
    <s v="17-Dec-2001"/>
    <n v="21"/>
  </r>
  <r>
    <s v="Id1016"/>
    <s v="Id1016"/>
    <n v="2000"/>
    <s v="Sep"/>
    <n v="18"/>
    <n v="0"/>
    <n v="11068.7"/>
    <x v="0"/>
    <x v="0"/>
    <s v="R1011"/>
    <s v="Sep"/>
    <n v="2000"/>
    <s v="tier - 3"/>
    <s v="tier - 1"/>
    <s v="R1011"/>
    <s v="18-Sep-2000"/>
    <n v="22"/>
  </r>
  <r>
    <s v="Id1015"/>
    <s v="Id1015"/>
    <n v="1971"/>
    <s v="Nov"/>
    <n v="9"/>
    <n v="0"/>
    <n v="11068.77"/>
    <x v="0"/>
    <x v="1"/>
    <s v="R1012"/>
    <s v="Nov"/>
    <n v="1971"/>
    <s v="tier - 3"/>
    <s v="tier - 2"/>
    <s v="R1012"/>
    <s v="9-Nov-1971"/>
    <n v="51"/>
  </r>
  <r>
    <s v="Id1014"/>
    <s v="Id1014"/>
    <n v="1966"/>
    <s v="Nov"/>
    <n v="7"/>
    <n v="0"/>
    <n v="11070.54"/>
    <x v="0"/>
    <x v="2"/>
    <s v="R1011"/>
    <s v="Nov"/>
    <n v="1966"/>
    <s v="tier - 3"/>
    <s v="tier - 3"/>
    <s v="R1011"/>
    <s v="7-Nov-1966"/>
    <n v="56"/>
  </r>
  <r>
    <s v="Id1013"/>
    <s v="Id1013"/>
    <n v="1966"/>
    <s v="Nov"/>
    <n v="20"/>
    <n v="0"/>
    <n v="11073.18"/>
    <x v="0"/>
    <x v="2"/>
    <s v="R1011"/>
    <s v="Nov"/>
    <n v="1966"/>
    <s v="tier - 3"/>
    <s v="tier - 3"/>
    <s v="R1011"/>
    <s v="20-Nov-1966"/>
    <n v="56"/>
  </r>
  <r>
    <s v="Id1012"/>
    <s v="Id1012"/>
    <n v="1967"/>
    <s v="Sep"/>
    <n v="4"/>
    <n v="0"/>
    <n v="11082.58"/>
    <x v="0"/>
    <x v="1"/>
    <s v="R1012"/>
    <s v="Sep"/>
    <n v="1967"/>
    <s v="tier - 3"/>
    <s v="tier - 2"/>
    <s v="R1012"/>
    <s v="4-Sep-1967"/>
    <n v="55"/>
  </r>
  <r>
    <s v="Id1011"/>
    <s v="Id1011"/>
    <n v="1972"/>
    <s v="Oct"/>
    <n v="7"/>
    <n v="3"/>
    <n v="11085.59"/>
    <x v="0"/>
    <x v="1"/>
    <s v="R1012"/>
    <s v="Oct"/>
    <n v="1972"/>
    <s v="tier - 3"/>
    <s v="tier - 2"/>
    <s v="R1012"/>
    <s v="7-Oct-1972"/>
    <n v="50"/>
  </r>
  <r>
    <s v="Id1010"/>
    <s v="Id1010"/>
    <n v="1966"/>
    <s v="Sep"/>
    <n v="9"/>
    <n v="0"/>
    <n v="11090.72"/>
    <x v="0"/>
    <x v="0"/>
    <s v="R1013"/>
    <s v="Sep"/>
    <n v="1966"/>
    <s v="tier - 3"/>
    <s v="tier - 1"/>
    <s v="R1013"/>
    <s v="9-Sep-1966"/>
    <n v="56"/>
  </r>
  <r>
    <s v="Id101"/>
    <s v="Id101"/>
    <n v="1981"/>
    <s v="Oct"/>
    <n v="4"/>
    <n v="1"/>
    <n v="40273.65"/>
    <x v="1"/>
    <x v="2"/>
    <s v="R1013"/>
    <s v="Oct"/>
    <n v="1981"/>
    <s v="tier - 1"/>
    <s v="tier - 3"/>
    <s v="R1013"/>
    <s v="4-Oct-1981"/>
    <n v="41"/>
  </r>
  <r>
    <s v="Id1009"/>
    <s v="Id1009"/>
    <n v="1966"/>
    <s v="Jul"/>
    <n v="5"/>
    <n v="0"/>
    <n v="11093.62"/>
    <x v="0"/>
    <x v="0"/>
    <s v="R1013"/>
    <s v="Jul"/>
    <n v="1966"/>
    <s v="tier - 3"/>
    <s v="tier - 1"/>
    <s v="R1013"/>
    <s v="5-Jul-1966"/>
    <n v="56"/>
  </r>
  <r>
    <s v="Id1008"/>
    <s v="Id1008"/>
    <n v="1980"/>
    <s v="Aug"/>
    <n v="20"/>
    <n v="2"/>
    <n v="11103.33"/>
    <x v="0"/>
    <x v="0"/>
    <s v="R1021"/>
    <s v="Aug"/>
    <n v="1980"/>
    <s v="tier - 3"/>
    <s v="tier - 1"/>
    <s v="R1021"/>
    <s v="20-Aug-1980"/>
    <n v="42"/>
  </r>
  <r>
    <s v="Id1007"/>
    <s v="Id1007"/>
    <n v="1969"/>
    <s v="Nov"/>
    <n v="30"/>
    <n v="2"/>
    <n v="11150.78"/>
    <x v="0"/>
    <x v="1"/>
    <s v="R1011"/>
    <s v="Nov"/>
    <n v="1969"/>
    <s v="tier - 3"/>
    <s v="tier - 2"/>
    <s v="R1011"/>
    <s v="30-Nov-1969"/>
    <n v="53"/>
  </r>
  <r>
    <s v="Id1006"/>
    <s v="Id1006"/>
    <n v="1969"/>
    <s v="Jun"/>
    <n v="25"/>
    <n v="2"/>
    <n v="11163.57"/>
    <x v="0"/>
    <x v="1"/>
    <s v="R1011"/>
    <s v="Jun"/>
    <n v="1969"/>
    <s v="tier - 3"/>
    <s v="tier - 2"/>
    <s v="R1011"/>
    <s v="25-Jun-1969"/>
    <n v="53"/>
  </r>
  <r>
    <s v="Id1005"/>
    <s v="Id1005"/>
    <n v="1966"/>
    <s v="Aug"/>
    <n v="6"/>
    <n v="0"/>
    <n v="11165.42"/>
    <x v="0"/>
    <x v="0"/>
    <s v="R1016"/>
    <s v="Aug"/>
    <n v="1966"/>
    <s v="tier - 3"/>
    <s v="tier - 1"/>
    <s v="R1016"/>
    <s v="6-Aug-1966"/>
    <n v="56"/>
  </r>
  <r>
    <s v="Id1004"/>
    <s v="Id1004"/>
    <n v="1972"/>
    <s v="Sep"/>
    <n v="3"/>
    <n v="0"/>
    <n v="11186.2"/>
    <x v="0"/>
    <x v="1"/>
    <s v="R1021"/>
    <s v="Sep"/>
    <n v="1972"/>
    <s v="tier - 3"/>
    <s v="tier - 2"/>
    <s v="R1021"/>
    <s v="3-Sep-1972"/>
    <n v="50"/>
  </r>
  <r>
    <s v="Id1003"/>
    <s v="Id1003"/>
    <n v="1970"/>
    <s v="Jun"/>
    <n v="14"/>
    <n v="2"/>
    <n v="11187.66"/>
    <x v="0"/>
    <x v="1"/>
    <s v="R1012"/>
    <s v="Jun"/>
    <n v="1970"/>
    <s v="tier - 3"/>
    <s v="tier - 2"/>
    <s v="R1012"/>
    <s v="14-Jun-1970"/>
    <n v="52"/>
  </r>
  <r>
    <s v="Id1002"/>
    <s v="Id1002"/>
    <n v="1976"/>
    <s v="Jun"/>
    <n v="28"/>
    <n v="2"/>
    <n v="11217.35"/>
    <x v="0"/>
    <x v="1"/>
    <s v="R1025"/>
    <s v="Jun"/>
    <n v="1976"/>
    <s v="tier - 3"/>
    <s v="tier - 2"/>
    <s v="R1025"/>
    <s v="28-Jun-1976"/>
    <n v="46"/>
  </r>
  <r>
    <s v="Id1001"/>
    <s v="Id1001"/>
    <n v="1969"/>
    <s v="Dec"/>
    <n v="30"/>
    <n v="2"/>
    <n v="11244.38"/>
    <x v="0"/>
    <x v="0"/>
    <s v="R1016"/>
    <s v="Dec"/>
    <n v="1969"/>
    <s v="tier - 3"/>
    <s v="tier - 1"/>
    <s v="R1016"/>
    <s v="30-Dec-1969"/>
    <n v="53"/>
  </r>
  <r>
    <s v="Id1000"/>
    <s v="Id1000"/>
    <n v="1989"/>
    <s v="Dec"/>
    <n v="17"/>
    <n v="3"/>
    <n v="11250.43"/>
    <x v="0"/>
    <x v="1"/>
    <s v="R1026"/>
    <s v="Dec"/>
    <n v="1989"/>
    <s v="tier - 3"/>
    <s v="tier - 2"/>
    <s v="R1026"/>
    <s v="17-Dec-1989"/>
    <n v="33"/>
  </r>
  <r>
    <s v="Id100"/>
    <s v="Id100"/>
    <n v="1977"/>
    <s v="Jun"/>
    <n v="27"/>
    <n v="2"/>
    <n v="40284.379999999997"/>
    <x v="1"/>
    <x v="2"/>
    <s v="R1012"/>
    <s v="Jun"/>
    <n v="1977"/>
    <s v="tier - 1"/>
    <s v="tier - 3"/>
    <s v="R1012"/>
    <s v="27-Jun-1977"/>
    <n v="45"/>
  </r>
  <r>
    <s v="Id10"/>
    <s v="Id10"/>
    <n v="1978"/>
    <s v="Dec"/>
    <n v="29"/>
    <n v="0"/>
    <n v="48885.14"/>
    <x v="1"/>
    <x v="1"/>
    <s v="R1013"/>
    <s v="Dec"/>
    <n v="1978"/>
    <s v="tier - 1"/>
    <s v="tier - 2"/>
    <s v="R1013"/>
    <s v="29-Dec-1978"/>
    <n v="44"/>
  </r>
  <r>
    <s v="Id1"/>
    <s v="Id1"/>
    <n v="1968"/>
    <s v="Oct"/>
    <n v="12"/>
    <n v="0"/>
    <n v="63770.43"/>
    <x v="1"/>
    <x v="2"/>
    <s v="R1013"/>
    <s v="Oct"/>
    <n v="1968"/>
    <s v="tier - 1"/>
    <s v="tier - 3"/>
    <s v="R1013"/>
    <s v="12-Oct-1968"/>
    <n v="54"/>
  </r>
  <r>
    <s v="?"/>
    <s v="UnKnown"/>
    <n v="2004"/>
    <s v="Nov"/>
    <n v="6"/>
    <n v="0"/>
    <n v="1137.01"/>
    <x v="0"/>
    <x v="0"/>
    <s v="R1013"/>
    <s v="Nov"/>
    <n v="2004"/>
    <s v="tier - 3"/>
    <s v="tier - 1"/>
    <s v="R1013"/>
    <s v="6-Nov-2004"/>
    <n v="18"/>
  </r>
  <r>
    <s v="?"/>
    <s v="UnKnown"/>
    <n v="1999"/>
    <s v="Jun"/>
    <n v="9"/>
    <n v="1"/>
    <n v="2775.19"/>
    <x v="2"/>
    <x v="0"/>
    <s v="R1012"/>
    <s v="Jun"/>
    <n v="1999"/>
    <s v="tier - 2"/>
    <s v="tier - 1"/>
    <s v="R1012"/>
    <s v="9-Jun-1999"/>
    <n v="23"/>
  </r>
  <r>
    <s v="?"/>
    <s v="UnKnown"/>
    <n v="1985"/>
    <s v="Dec"/>
    <n v="20"/>
    <n v="2"/>
    <n v="6203.9"/>
    <x v="1"/>
    <x v="1"/>
    <s v="R1012"/>
    <s v="Dec"/>
    <n v="1985"/>
    <s v="tier - 1"/>
    <s v="tier - 2"/>
    <s v="R1012"/>
    <s v="20-Dec-1985"/>
    <n v="37"/>
  </r>
  <r>
    <s v="?"/>
    <s v="UnKnown"/>
    <n v="2000"/>
    <s v="Oct"/>
    <n v="13"/>
    <n v="0"/>
    <n v="35585.58"/>
    <x v="1"/>
    <x v="1"/>
    <s v="R1011"/>
    <s v="Oct"/>
    <n v="2000"/>
    <s v="tier - 1"/>
    <s v="tier - 2"/>
    <s v="R1011"/>
    <s v="13-Oct-2000"/>
    <n v="22"/>
  </r>
  <r>
    <s v="?"/>
    <s v="UnKnown"/>
    <n v="1992"/>
    <s v="Oct"/>
    <n v="6"/>
    <n v="0"/>
    <n v="36837.47"/>
    <x v="1"/>
    <x v="1"/>
    <s v="R1011"/>
    <s v="Oct"/>
    <n v="1992"/>
    <s v="tier - 1"/>
    <s v="tier - 2"/>
    <s v="R1011"/>
    <s v="6-Oct-1992"/>
    <n v="30"/>
  </r>
  <r>
    <s v="?"/>
    <s v="UnKnown"/>
    <n v="1991"/>
    <s v="Nov"/>
    <n v="22"/>
    <n v="2"/>
    <n v="38711"/>
    <x v="1"/>
    <x v="2"/>
    <s v="R1011"/>
    <s v="Nov"/>
    <n v="1991"/>
    <s v="tier - 1"/>
    <s v="tier - 3"/>
    <s v="R1011"/>
    <s v="22-Nov-1991"/>
    <n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E4983C-8839-4A43-9BD0-867A09F647FA}" name="HospitalTi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5:B20" firstHeaderRow="1" firstDataRow="1" firstDataCol="1"/>
  <pivotFields count="17">
    <pivotField showAll="0"/>
    <pivotField showAll="0"/>
    <pivotField showAll="0"/>
    <pivotField showAll="0"/>
    <pivotField showAll="0"/>
    <pivotField showAll="0"/>
    <pivotField showAll="0"/>
    <pivotField axis="axisRow" dataField="1"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Count of Hospital tier" fld="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3F5ACB-D0E9-4A64-8732-42289B64F070}" name="SmokerDispla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3">
    <pivotField showAll="0"/>
    <pivotField showAll="0"/>
    <pivotField showAll="0"/>
    <pivotField showAll="0"/>
    <pivotField showAll="0"/>
    <pivotField showAll="0"/>
    <pivotField showAll="0"/>
    <pivotField axis="axisRow" dataField="1" showAll="0">
      <items count="4">
        <item x="2"/>
        <item x="1"/>
        <item x="0"/>
        <item t="default"/>
      </items>
    </pivotField>
    <pivotField numFmtId="1" showAll="0"/>
    <pivotField showAll="0"/>
    <pivotField showAll="0"/>
    <pivotField showAll="0"/>
    <pivotField showAll="0"/>
  </pivotFields>
  <rowFields count="1">
    <field x="7"/>
  </rowFields>
  <rowItems count="4">
    <i>
      <x/>
    </i>
    <i>
      <x v="1"/>
    </i>
    <i>
      <x v="2"/>
    </i>
    <i t="grand">
      <x/>
    </i>
  </rowItems>
  <colItems count="1">
    <i/>
  </colItems>
  <dataFields count="1">
    <dataField name="Count of smoker" fld="7"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E7BEE3-42F9-41D5-8A33-F8217FF82204}" name="CityTi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B35" firstHeaderRow="1" firstDataRow="1" firstDataCol="1"/>
  <pivotFields count="17">
    <pivotField showAll="0"/>
    <pivotField showAll="0"/>
    <pivotField showAll="0"/>
    <pivotField showAll="0"/>
    <pivotField showAll="0"/>
    <pivotField showAll="0"/>
    <pivotField showAll="0"/>
    <pivotField showAll="0"/>
    <pivotField axis="axisRow" dataField="1" showAll="0">
      <items count="5">
        <item x="3"/>
        <item x="0"/>
        <item x="1"/>
        <item x="2"/>
        <item t="default"/>
      </items>
    </pivotField>
    <pivotField showAll="0"/>
    <pivotField showAll="0"/>
    <pivotField showAll="0"/>
    <pivotField showAll="0"/>
    <pivotField showAll="0"/>
    <pivotField showAll="0"/>
    <pivotField showAll="0"/>
    <pivotField showAll="0"/>
  </pivotFields>
  <rowFields count="1">
    <field x="8"/>
  </rowFields>
  <rowItems count="5">
    <i>
      <x/>
    </i>
    <i>
      <x v="1"/>
    </i>
    <i>
      <x v="2"/>
    </i>
    <i>
      <x v="3"/>
    </i>
    <i t="grand">
      <x/>
    </i>
  </rowItems>
  <colItems count="1">
    <i/>
  </colItems>
  <dataFields count="1">
    <dataField name="Count of City tier" fld="8"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C17D2F-DFC6-4F4A-87CD-B318E122B2AB}" name="AgeVSCharg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38:B187" firstHeaderRow="1" firstDataRow="1" firstDataCol="1"/>
  <pivotFields count="17">
    <pivotField showAll="0"/>
    <pivotField showAll="0"/>
    <pivotField showAll="0"/>
    <pivotField showAll="0"/>
    <pivotField showAll="0"/>
    <pivotField showAll="0">
      <items count="3">
        <item x="0"/>
        <item x="1"/>
        <item t="default"/>
      </items>
    </pivotField>
    <pivotField showAll="0"/>
    <pivotField showAll="0"/>
    <pivotField showAll="0">
      <items count="3">
        <item x="1"/>
        <item x="0"/>
        <item t="default"/>
      </items>
    </pivotField>
    <pivotField showAll="0">
      <items count="5">
        <item x="2"/>
        <item x="0"/>
        <item x="1"/>
        <item x="3"/>
        <item t="default"/>
      </items>
    </pivotField>
    <pivotField showAll="0">
      <items count="4">
        <item x="0"/>
        <item x="1"/>
        <item x="2"/>
        <item t="default"/>
      </items>
    </pivotField>
    <pivotField axis="axisRow" showAll="0">
      <items count="49">
        <item x="42"/>
        <item x="38"/>
        <item x="43"/>
        <item x="14"/>
        <item x="13"/>
        <item x="23"/>
        <item x="37"/>
        <item x="36"/>
        <item x="16"/>
        <item x="39"/>
        <item x="21"/>
        <item x="40"/>
        <item x="25"/>
        <item x="17"/>
        <item x="29"/>
        <item x="3"/>
        <item x="35"/>
        <item x="30"/>
        <item x="24"/>
        <item x="22"/>
        <item x="41"/>
        <item x="26"/>
        <item x="31"/>
        <item x="10"/>
        <item x="9"/>
        <item x="20"/>
        <item x="1"/>
        <item x="2"/>
        <item x="5"/>
        <item x="34"/>
        <item x="15"/>
        <item x="19"/>
        <item x="7"/>
        <item x="12"/>
        <item x="6"/>
        <item x="4"/>
        <item x="0"/>
        <item x="11"/>
        <item x="8"/>
        <item x="18"/>
        <item x="28"/>
        <item x="32"/>
        <item x="27"/>
        <item x="44"/>
        <item x="46"/>
        <item x="33"/>
        <item x="45"/>
        <item x="47"/>
        <item t="default"/>
      </items>
    </pivotField>
    <pivotField showAll="0"/>
    <pivotField dataField="1" numFmtId="166" showAll="0"/>
    <pivotField showAll="0"/>
    <pivotField showAll="0"/>
    <pivotField showAll="0"/>
  </pivotFields>
  <rowFields count="1">
    <field x="1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3" subtotal="average" baseField="11" baseItem="0" numFmtId="166"/>
  </dataFields>
  <conditionalFormats count="1">
    <conditionalFormat priority="1">
      <pivotAreas count="1">
        <pivotArea type="data" collapsedLevelsAreSubtotals="1" fieldPosition="0">
          <references count="2">
            <reference field="4294967294" count="1" selected="0">
              <x v="0"/>
            </reference>
            <reference field="11" count="4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pivotAreas>
    </conditionalFormat>
  </conditionalFormats>
  <chartFormats count="2">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E71D47-0EC1-464C-8428-6F418A8FBD3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7:B30" firstHeaderRow="1"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showAll="0"/>
    <pivotField showAll="0">
      <items count="3">
        <item x="1"/>
        <item x="0"/>
        <item t="default"/>
      </items>
    </pivotField>
    <pivotField showAll="0">
      <items count="5">
        <item x="2"/>
        <item x="0"/>
        <item x="1"/>
        <item x="3"/>
        <item t="default"/>
      </items>
    </pivotField>
    <pivotField showAll="0">
      <items count="4">
        <item x="0"/>
        <item x="1"/>
        <item x="2"/>
        <item t="default"/>
      </items>
    </pivotField>
    <pivotField showAll="0"/>
    <pivotField showAll="0"/>
    <pivotField numFmtId="166" showAll="0"/>
    <pivotField showAll="0"/>
    <pivotField showAll="0"/>
    <pivotField showAll="0"/>
  </pivotFields>
  <rowFields count="1">
    <field x="5"/>
  </rowFields>
  <rowItems count="3">
    <i>
      <x/>
    </i>
    <i>
      <x v="1"/>
    </i>
    <i t="grand">
      <x/>
    </i>
  </rowItems>
  <colItems count="1">
    <i/>
  </colItems>
  <dataFields count="1">
    <dataField name="Average of HBA1C" fld="3" subtotal="average" baseField="0" baseItem="1"/>
  </dataFields>
  <formats count="3">
    <format dxfId="59">
      <pivotArea collapsedLevelsAreSubtotals="1" fieldPosition="0">
        <references count="2">
          <reference field="4294967294" count="1" selected="0">
            <x v="0"/>
          </reference>
          <reference field="5" count="1">
            <x v="0"/>
          </reference>
        </references>
      </pivotArea>
    </format>
    <format dxfId="58">
      <pivotArea collapsedLevelsAreSubtotals="1" fieldPosition="0">
        <references count="2">
          <reference field="4294967294" count="1" selected="0">
            <x v="0"/>
          </reference>
          <reference field="5" count="1">
            <x v="1"/>
          </reference>
        </references>
      </pivotArea>
    </format>
    <format dxfId="57">
      <pivotArea field="5" grandRow="1" outline="0" collapsedLevelsAreSubtotals="1" axis="axisRow" fieldPosition="0">
        <references count="1">
          <reference field="4294967294" count="1" selected="0">
            <x v="0"/>
          </reference>
        </references>
      </pivotArea>
    </format>
  </formats>
  <chartFormats count="12">
    <chartFormat chart="2" format="1"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 chart="2" format="5">
      <pivotArea type="data" outline="0" fieldPosition="0">
        <references count="2">
          <reference field="4294967294" count="1" selected="0">
            <x v="0"/>
          </reference>
          <reference field="5" count="1" selected="0">
            <x v="1"/>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5" count="1" selected="0">
            <x v="0"/>
          </reference>
        </references>
      </pivotArea>
    </chartFormat>
    <chartFormat chart="7" format="17">
      <pivotArea type="data" outline="0" fieldPosition="0">
        <references count="2">
          <reference field="4294967294" count="1" selected="0">
            <x v="0"/>
          </reference>
          <reference field="5" count="1" selected="0">
            <x v="1"/>
          </reference>
        </references>
      </pivotArea>
    </chartFormat>
    <chartFormat chart="8"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5" count="1" selected="0">
            <x v="0"/>
          </reference>
        </references>
      </pivotArea>
    </chartFormat>
    <chartFormat chart="12" format="6">
      <pivotArea type="data" outline="0" fieldPosition="0">
        <references count="2">
          <reference field="4294967294" count="1" selected="0">
            <x v="0"/>
          </reference>
          <reference field="5" count="1" selected="0">
            <x v="1"/>
          </reference>
        </references>
      </pivotArea>
    </chartFormat>
    <chartFormat chart="8" format="1">
      <pivotArea type="data" outline="0" fieldPosition="0">
        <references count="2">
          <reference field="4294967294" count="1" selected="0">
            <x v="0"/>
          </reference>
          <reference field="5" count="1" selected="0">
            <x v="0"/>
          </reference>
        </references>
      </pivotArea>
    </chartFormat>
    <chartFormat chart="8"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FB08B1-B644-421E-8AB6-1B356F415F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ncer" colHeaderCaption="Cancer History">
  <location ref="A4:B7" firstHeaderRow="1" firstDataRow="1" firstDataCol="1"/>
  <pivotFields count="17">
    <pivotField showAll="0"/>
    <pivotField showAll="0"/>
    <pivotField showAll="0"/>
    <pivotField showAll="0"/>
    <pivotField showAll="0"/>
    <pivotField showAll="0"/>
    <pivotField axis="axisRow" dataField="1"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1"/>
        <item x="2"/>
        <item t="default"/>
      </items>
    </pivotField>
    <pivotField showAll="0"/>
    <pivotField showAll="0"/>
    <pivotField numFmtId="166" showAll="0"/>
    <pivotField showAll="0"/>
    <pivotField showAll="0"/>
    <pivotField showAll="0"/>
  </pivotFields>
  <rowFields count="1">
    <field x="6"/>
  </rowFields>
  <rowItems count="3">
    <i>
      <x/>
    </i>
    <i>
      <x v="1"/>
    </i>
    <i t="grand">
      <x/>
    </i>
  </rowItems>
  <colItems count="1">
    <i/>
  </colItems>
  <dataFields count="1">
    <dataField name="Count of Cancer History" fld="6" subtotal="count" baseField="0" baseItem="0"/>
  </dataFields>
  <chartFormats count="6">
    <chartFormat chart="8"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6" count="1" selected="0">
            <x v="0"/>
          </reference>
        </references>
      </pivotArea>
    </chartFormat>
    <chartFormat chart="11" format="6">
      <pivotArea type="data" outline="0" fieldPosition="0">
        <references count="2">
          <reference field="4294967294" count="1" selected="0">
            <x v="0"/>
          </reference>
          <reference field="6" count="1" selected="0">
            <x v="1"/>
          </reference>
        </references>
      </pivotArea>
    </chartFormat>
    <chartFormat chart="8" format="1">
      <pivotArea type="data" outline="0" fieldPosition="0">
        <references count="2">
          <reference field="4294967294" count="1" selected="0">
            <x v="0"/>
          </reference>
          <reference field="6" count="1" selected="0">
            <x v="0"/>
          </reference>
        </references>
      </pivotArea>
    </chartFormat>
    <chartFormat chart="8"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DF1EE0-C036-4BB3-B1C4-A38E77C5E8E0}" name="AgeVSBMInHbA1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83:C132" firstHeaderRow="0" firstDataRow="1" firstDataCol="1"/>
  <pivotFields count="17">
    <pivotField showAll="0"/>
    <pivotField showAll="0"/>
    <pivotField dataField="1" showAll="0"/>
    <pivotField dataField="1" showAll="0"/>
    <pivotField showAll="0"/>
    <pivotField showAll="0">
      <items count="3">
        <item x="0"/>
        <item x="1"/>
        <item t="default"/>
      </items>
    </pivotField>
    <pivotField showAll="0"/>
    <pivotField showAll="0"/>
    <pivotField showAll="0">
      <items count="3">
        <item x="1"/>
        <item x="0"/>
        <item t="default"/>
      </items>
    </pivotField>
    <pivotField showAll="0">
      <items count="5">
        <item x="2"/>
        <item x="0"/>
        <item x="1"/>
        <item x="3"/>
        <item t="default"/>
      </items>
    </pivotField>
    <pivotField showAll="0">
      <items count="4">
        <item x="0"/>
        <item x="1"/>
        <item x="2"/>
        <item t="default"/>
      </items>
    </pivotField>
    <pivotField axis="axisRow" showAll="0">
      <items count="49">
        <item x="42"/>
        <item x="38"/>
        <item x="43"/>
        <item x="14"/>
        <item x="13"/>
        <item x="23"/>
        <item x="37"/>
        <item x="36"/>
        <item x="16"/>
        <item x="39"/>
        <item x="21"/>
        <item x="40"/>
        <item x="25"/>
        <item x="17"/>
        <item x="29"/>
        <item x="3"/>
        <item x="35"/>
        <item x="30"/>
        <item x="24"/>
        <item x="22"/>
        <item x="41"/>
        <item x="26"/>
        <item x="31"/>
        <item x="10"/>
        <item x="9"/>
        <item x="20"/>
        <item x="1"/>
        <item x="2"/>
        <item x="5"/>
        <item x="34"/>
        <item x="15"/>
        <item x="19"/>
        <item x="7"/>
        <item x="12"/>
        <item x="6"/>
        <item x="4"/>
        <item x="0"/>
        <item x="11"/>
        <item x="8"/>
        <item x="18"/>
        <item x="28"/>
        <item x="32"/>
        <item x="27"/>
        <item x="44"/>
        <item x="46"/>
        <item x="33"/>
        <item x="45"/>
        <item x="47"/>
        <item t="default"/>
      </items>
    </pivotField>
    <pivotField showAll="0"/>
    <pivotField numFmtId="166" showAll="0"/>
    <pivotField showAll="0"/>
    <pivotField showAll="0"/>
    <pivotField showAll="0"/>
  </pivotFields>
  <rowFields count="1">
    <field x="1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BMI" fld="2" baseField="0" baseItem="0"/>
    <dataField name="Sum of HBA1C" fld="3" baseField="0" baseItem="0"/>
  </dataFields>
  <conditionalFormats count="2">
    <conditionalFormat priority="2">
      <pivotAreas count="1">
        <pivotArea type="data" collapsedLevelsAreSubtotals="1" fieldPosition="0">
          <references count="2">
            <reference field="4294967294" count="1" selected="0">
              <x v="1"/>
            </reference>
            <reference field="11" count="4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pivotAreas>
    </conditionalFormat>
    <conditionalFormat priority="3">
      <pivotAreas count="1">
        <pivotArea type="data" collapsedLevelsAreSubtotals="1" fieldPosition="0">
          <references count="2">
            <reference field="4294967294" count="1" selected="0">
              <x v="0"/>
            </reference>
            <reference field="11" count="4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pivotAreas>
    </conditionalFormat>
  </conditionalFormat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4F4D9A-0BBD-4633-801F-0821A64BD144}" name="ChargesVSHospitalTi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9:E78" firstHeaderRow="1" firstDataRow="2" firstDataCol="1"/>
  <pivotFields count="17">
    <pivotField showAll="0"/>
    <pivotField showAll="0"/>
    <pivotField showAll="0"/>
    <pivotField showAll="0"/>
    <pivotField showAll="0"/>
    <pivotField showAll="0">
      <items count="3">
        <item x="0"/>
        <item x="1"/>
        <item t="default"/>
      </items>
    </pivotField>
    <pivotField showAll="0"/>
    <pivotField showAll="0"/>
    <pivotField showAll="0">
      <items count="3">
        <item x="1"/>
        <item x="0"/>
        <item t="default"/>
      </items>
    </pivotField>
    <pivotField showAll="0">
      <items count="5">
        <item x="2"/>
        <item x="0"/>
        <item x="1"/>
        <item x="3"/>
        <item t="default"/>
      </items>
    </pivotField>
    <pivotField showAll="0">
      <items count="4">
        <item x="0"/>
        <item x="1"/>
        <item x="2"/>
        <item t="default"/>
      </items>
    </pivotField>
    <pivotField showAll="0"/>
    <pivotField showAll="0"/>
    <pivotField dataField="1" numFmtId="166" showAll="0"/>
    <pivotField axis="axisCol" showAll="0">
      <items count="4">
        <item x="0"/>
        <item x="2"/>
        <item x="1"/>
        <item t="default"/>
      </items>
    </pivotField>
    <pivotField showAll="0"/>
    <pivotField axis="axisRow" showAll="0">
      <items count="18">
        <item x="6"/>
        <item x="1"/>
        <item x="0"/>
        <item x="15"/>
        <item x="12"/>
        <item x="3"/>
        <item x="11"/>
        <item x="14"/>
        <item x="9"/>
        <item x="13"/>
        <item x="5"/>
        <item x="10"/>
        <item x="8"/>
        <item x="7"/>
        <item x="4"/>
        <item x="2"/>
        <item x="16"/>
        <item t="default"/>
      </items>
    </pivotField>
  </pivotFields>
  <rowFields count="1">
    <field x="16"/>
  </rowFields>
  <rowItems count="18">
    <i>
      <x/>
    </i>
    <i>
      <x v="1"/>
    </i>
    <i>
      <x v="2"/>
    </i>
    <i>
      <x v="3"/>
    </i>
    <i>
      <x v="4"/>
    </i>
    <i>
      <x v="5"/>
    </i>
    <i>
      <x v="6"/>
    </i>
    <i>
      <x v="7"/>
    </i>
    <i>
      <x v="8"/>
    </i>
    <i>
      <x v="9"/>
    </i>
    <i>
      <x v="10"/>
    </i>
    <i>
      <x v="11"/>
    </i>
    <i>
      <x v="12"/>
    </i>
    <i>
      <x v="13"/>
    </i>
    <i>
      <x v="14"/>
    </i>
    <i>
      <x v="15"/>
    </i>
    <i>
      <x v="16"/>
    </i>
    <i t="grand">
      <x/>
    </i>
  </rowItems>
  <colFields count="1">
    <field x="14"/>
  </colFields>
  <colItems count="4">
    <i>
      <x/>
    </i>
    <i>
      <x v="1"/>
    </i>
    <i>
      <x v="2"/>
    </i>
    <i t="grand">
      <x/>
    </i>
  </colItems>
  <dataFields count="1">
    <dataField name="Average of Charges" fld="13" subtotal="average" baseField="9" baseItem="0" numFmtId="166"/>
  </dataFields>
  <conditionalFormats count="2">
    <conditionalFormat priority="4">
      <pivotAreas count="1">
        <pivotArea type="data" grandRow="1" outline="0" collapsedLevelsAreSubtotals="1" fieldPosition="0">
          <references count="2">
            <reference field="4294967294" count="1" selected="0">
              <x v="0"/>
            </reference>
            <reference field="14" count="3" selected="0">
              <x v="0"/>
              <x v="1"/>
              <x v="2"/>
            </reference>
          </references>
        </pivotArea>
      </pivotAreas>
    </conditionalFormat>
    <conditionalFormat priority="5">
      <pivotAreas count="1">
        <pivotArea type="data" collapsedLevelsAreSubtotals="1" fieldPosition="0">
          <references count="3">
            <reference field="4294967294" count="1" selected="0">
              <x v="0"/>
            </reference>
            <reference field="14" count="3" selected="0">
              <x v="0"/>
              <x v="1"/>
              <x v="2"/>
            </reference>
            <reference field="16" count="17">
              <x v="0"/>
              <x v="1"/>
              <x v="2"/>
              <x v="3"/>
              <x v="4"/>
              <x v="5"/>
              <x v="6"/>
              <x v="7"/>
              <x v="8"/>
              <x v="9"/>
              <x v="10"/>
              <x v="11"/>
              <x v="12"/>
              <x v="13"/>
              <x v="14"/>
              <x v="15"/>
              <x v="16"/>
            </reference>
          </references>
        </pivotArea>
      </pivotAreas>
    </conditionalFormat>
  </conditionalFormats>
  <chartFormats count="6">
    <chartFormat chart="12" format="0" series="1">
      <pivotArea type="data" outline="0" fieldPosition="0">
        <references count="2">
          <reference field="4294967294" count="1" selected="0">
            <x v="0"/>
          </reference>
          <reference field="14" count="1" selected="0">
            <x v="0"/>
          </reference>
        </references>
      </pivotArea>
    </chartFormat>
    <chartFormat chart="12" format="1" series="1">
      <pivotArea type="data" outline="0" fieldPosition="0">
        <references count="2">
          <reference field="4294967294" count="1" selected="0">
            <x v="0"/>
          </reference>
          <reference field="14" count="1" selected="0">
            <x v="1"/>
          </reference>
        </references>
      </pivotArea>
    </chartFormat>
    <chartFormat chart="12" format="2" series="1">
      <pivotArea type="data" outline="0" fieldPosition="0">
        <references count="2">
          <reference field="4294967294" count="1" selected="0">
            <x v="0"/>
          </reference>
          <reference field="14" count="1" selected="0">
            <x v="2"/>
          </reference>
        </references>
      </pivotArea>
    </chartFormat>
    <chartFormat chart="17" format="6" series="1">
      <pivotArea type="data" outline="0" fieldPosition="0">
        <references count="2">
          <reference field="4294967294" count="1" selected="0">
            <x v="0"/>
          </reference>
          <reference field="14" count="1" selected="0">
            <x v="0"/>
          </reference>
        </references>
      </pivotArea>
    </chartFormat>
    <chartFormat chart="17" format="7" series="1">
      <pivotArea type="data" outline="0" fieldPosition="0">
        <references count="2">
          <reference field="4294967294" count="1" selected="0">
            <x v="0"/>
          </reference>
          <reference field="14" count="1" selected="0">
            <x v="1"/>
          </reference>
        </references>
      </pivotArea>
    </chartFormat>
    <chartFormat chart="17"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F30A10-3593-47F0-9762-FAF43EA10768}" name="ChargesVsWeightNDiabetic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0:E46" firstHeaderRow="1" firstDataRow="2" firstDataCol="1"/>
  <pivotFields count="17">
    <pivotField showAll="0"/>
    <pivotField showAll="0"/>
    <pivotField showAll="0"/>
    <pivotField showAll="0"/>
    <pivotField showAll="0"/>
    <pivotField showAll="0">
      <items count="3">
        <item x="0"/>
        <item x="1"/>
        <item t="default"/>
      </items>
    </pivotField>
    <pivotField showAll="0"/>
    <pivotField showAll="0"/>
    <pivotField showAll="0">
      <items count="3">
        <item x="1"/>
        <item x="0"/>
        <item t="default"/>
      </items>
    </pivotField>
    <pivotField axis="axisRow" showAll="0">
      <items count="5">
        <item x="2"/>
        <item x="0"/>
        <item x="1"/>
        <item x="3"/>
        <item t="default"/>
      </items>
    </pivotField>
    <pivotField axis="axisCol" showAll="0">
      <items count="4">
        <item x="0"/>
        <item x="1"/>
        <item x="2"/>
        <item t="default"/>
      </items>
    </pivotField>
    <pivotField showAll="0"/>
    <pivotField showAll="0"/>
    <pivotField dataField="1" numFmtId="166"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3" subtotal="average" baseField="9" baseItem="0" numFmtId="166"/>
  </dataFields>
  <conditionalFormats count="1">
    <conditionalFormat priority="6">
      <pivotAreas count="1">
        <pivotArea type="data" grandRow="1" outline="0" collapsedLevelsAreSubtotals="1" fieldPosition="0">
          <references count="1">
            <reference field="4294967294" count="1" selected="0">
              <x v="0"/>
            </reference>
          </references>
        </pivotArea>
      </pivotAreas>
    </conditionalFormat>
  </conditionalFormats>
  <chartFormats count="6">
    <chartFormat chart="6" format="0" series="1">
      <pivotArea type="data" outline="0" fieldPosition="0">
        <references count="2">
          <reference field="4294967294" count="1" selected="0">
            <x v="0"/>
          </reference>
          <reference field="10" count="1" selected="0">
            <x v="0"/>
          </reference>
        </references>
      </pivotArea>
    </chartFormat>
    <chartFormat chart="6" format="1" series="1">
      <pivotArea type="data" outline="0" fieldPosition="0">
        <references count="2">
          <reference field="4294967294" count="1" selected="0">
            <x v="0"/>
          </reference>
          <reference field="10" count="1" selected="0">
            <x v="1"/>
          </reference>
        </references>
      </pivotArea>
    </chartFormat>
    <chartFormat chart="6" format="2" series="1">
      <pivotArea type="data" outline="0" fieldPosition="0">
        <references count="2">
          <reference field="4294967294" count="1" selected="0">
            <x v="0"/>
          </reference>
          <reference field="10" count="1" selected="0">
            <x v="2"/>
          </reference>
        </references>
      </pivotArea>
    </chartFormat>
    <chartFormat chart="13" format="6" series="1">
      <pivotArea type="data" outline="0" fieldPosition="0">
        <references count="2">
          <reference field="4294967294" count="1" selected="0">
            <x v="0"/>
          </reference>
          <reference field="10" count="1" selected="0">
            <x v="0"/>
          </reference>
        </references>
      </pivotArea>
    </chartFormat>
    <chartFormat chart="13" format="7" series="1">
      <pivotArea type="data" outline="0" fieldPosition="0">
        <references count="2">
          <reference field="4294967294" count="1" selected="0">
            <x v="0"/>
          </reference>
          <reference field="10" count="1" selected="0">
            <x v="1"/>
          </reference>
        </references>
      </pivotArea>
    </chartFormat>
    <chartFormat chart="13"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4E414E-67DA-4C22-94C4-340564549F1C}" name="SurguryNHbA1CvsTranspla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1:B24" firstHeaderRow="1" firstDataRow="1" firstDataCol="1"/>
  <pivotFields count="17">
    <pivotField showAll="0"/>
    <pivotField showAll="0"/>
    <pivotField showAll="0"/>
    <pivotField showAll="0"/>
    <pivotField showAll="0"/>
    <pivotField axis="axisRow" showAll="0">
      <items count="3">
        <item x="0"/>
        <item x="1"/>
        <item t="default"/>
      </items>
    </pivotField>
    <pivotField showAll="0"/>
    <pivotField dataField="1" showAll="0"/>
    <pivotField showAll="0">
      <items count="3">
        <item x="1"/>
        <item x="0"/>
        <item t="default"/>
      </items>
    </pivotField>
    <pivotField showAll="0">
      <items count="5">
        <item x="2"/>
        <item x="0"/>
        <item x="1"/>
        <item x="3"/>
        <item t="default"/>
      </items>
    </pivotField>
    <pivotField showAll="0">
      <items count="4">
        <item x="0"/>
        <item x="1"/>
        <item x="2"/>
        <item t="default"/>
      </items>
    </pivotField>
    <pivotField showAll="0"/>
    <pivotField showAll="0"/>
    <pivotField numFmtId="166" showAll="0"/>
    <pivotField showAll="0"/>
    <pivotField showAll="0"/>
    <pivotField showAll="0"/>
  </pivotFields>
  <rowFields count="1">
    <field x="5"/>
  </rowFields>
  <rowItems count="3">
    <i>
      <x/>
    </i>
    <i>
      <x v="1"/>
    </i>
    <i t="grand">
      <x/>
    </i>
  </rowItems>
  <colItems count="1">
    <i/>
  </colItems>
  <dataFields count="1">
    <dataField name="Sum of No. Of Major Surgeries" fld="7" baseField="0" baseItem="0"/>
  </dataFields>
  <chartFormats count="6">
    <chartFormat chart="2" format="0"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0"/>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5" count="1" selected="0">
            <x v="0"/>
          </reference>
        </references>
      </pivotArea>
    </chartFormat>
    <chartFormat chart="15" format="1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CDC6F65-0BA9-4EAF-B2AB-62966DFA4BA3}" sourceName="Weight Status">
  <pivotTables>
    <pivotTable tabId="6" name="ChargesVsWeightNDiabetics"/>
    <pivotTable tabId="6" name="ChargesVSHospitalTier"/>
    <pivotTable tabId="6" name="AgeVSBMInHbA1C"/>
    <pivotTable tabId="6" name="AgeVSCharges"/>
    <pivotTable tabId="6" name="PivotTable2"/>
    <pivotTable tabId="6" name="PivotTable3"/>
    <pivotTable tabId="6" name="SurguryNHbA1CvsTransplant"/>
  </pivotTables>
  <data>
    <tabular pivotCacheId="146328621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9A0B32CC-5DCA-47F7-9090-33FE6F387E06}" sourceName="Diabetes Status">
  <pivotTables>
    <pivotTable tabId="6" name="ChargesVsWeightNDiabetics"/>
    <pivotTable tabId="6" name="ChargesVSHospitalTier"/>
    <pivotTable tabId="6" name="AgeVSBMInHbA1C"/>
    <pivotTable tabId="6" name="AgeVSCharges"/>
    <pivotTable tabId="6" name="SurguryNHbA1CvsTransplant"/>
    <pivotTable tabId="6" name="PivotTable2"/>
    <pivotTable tabId="6" name="PivotTable3"/>
  </pivotTables>
  <data>
    <tabular pivotCacheId="146328621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8EC38279-520E-464A-8ABE-9C6CB813AC39}" sourceName="Smoker">
  <pivotTables>
    <pivotTable tabId="6" name="PivotTable2"/>
  </pivotTables>
  <data>
    <tabular pivotCacheId="146328621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65E0C670-4220-49E0-9807-C37EDDD5ADB8}" cache="Slicer_Weight_Status" caption="Weight Status" rowHeight="365760"/>
  <slicer name="Diabetes Status" xr10:uid="{30C927A9-1A89-41DF-B8FD-F8A4B4FF308B}" cache="Slicer_Diabetes_Status" caption="Diabetes Status" rowHeight="365760"/>
  <slicer name="Smoker" xr10:uid="{887FEFDC-297B-4640-AD73-FAF8811C91B8}" cache="Slicer_Smoker" caption="Smok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84490F3A-7FC9-4BBC-8EB9-9A057A998375}" cache="Slicer_Weight_Status" caption="Weight Status" style="Slicer Style 2" rowHeight="365760"/>
  <slicer name="Diabetes Status 1" xr10:uid="{99EA08A0-2DBF-4447-81F3-2FF42D75AB02}" cache="Slicer_Diabetes_Status" caption="Diabetes Status" style="Slicer Style 2" rowHeight="365760"/>
  <slicer name="Smoker 1" xr10:uid="{233F9372-F31C-427D-A54C-47D40FC4A1AE}" cache="Slicer_Smoker" caption="Smoker" style="Slicer Style 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6AB5A6-166E-478F-9477-4DBDE7040994}" name="CustomersName" displayName="CustomersName" ref="A1:E2336" totalsRowShown="0" headerRowBorderDxfId="56" tableBorderDxfId="55" dataCellStyle="Normal 2">
  <autoFilter ref="A1:E2336" xr:uid="{246AB5A6-166E-478F-9477-4DBDE7040994}"/>
  <sortState xmlns:xlrd2="http://schemas.microsoft.com/office/spreadsheetml/2017/richdata2" ref="A2:E2336">
    <sortCondition ref="A1:A2336"/>
  </sortState>
  <tableColumns count="5">
    <tableColumn id="1" xr3:uid="{5C631ED5-7D51-472C-AF92-ECDABA985B92}" name="Customer ID" dataCellStyle="Normal 2"/>
    <tableColumn id="2" xr3:uid="{D3FDF017-DB1A-4487-921C-B771D10CFEE9}" name="name" dataCellStyle="Normal 2"/>
    <tableColumn id="7" xr3:uid="{6B709725-3B04-4569-B556-7642584347D2}" name="Title" dataCellStyle="Normal 2"/>
    <tableColumn id="6" xr3:uid="{AEFB931B-DF01-44C1-9F6D-224DC703F1F9}" name="First Name" dataCellStyle="Normal 2"/>
    <tableColumn id="3" xr3:uid="{52EFFEF0-5F32-411B-AE88-44FB86F0A4F9}" name="Last Name"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91458F-7E13-4D57-922A-F18D4A44E781}" name="MedExam_Table" displayName="MedExam_Table" ref="A1:N2337" totalsRowCount="1" headerRowDxfId="54" headerRowBorderDxfId="53">
  <autoFilter ref="A1:N2336" xr:uid="{3491458F-7E13-4D57-922A-F18D4A44E781}"/>
  <sortState xmlns:xlrd2="http://schemas.microsoft.com/office/spreadsheetml/2017/richdata2" ref="A2:M2336">
    <sortCondition ref="A1:A2336"/>
  </sortState>
  <tableColumns count="14">
    <tableColumn id="1" xr3:uid="{19DA56F0-DDA0-4D8B-A16F-FC0071B8EF77}" name="Customer ID"/>
    <tableColumn id="2" xr3:uid="{C73900E4-A29B-4F31-AEB7-CF6F2AC94852}" name="BMI"/>
    <tableColumn id="3" xr3:uid="{C132DF8A-9F8E-4E24-B864-70F60E602FA6}" name="HBA1C"/>
    <tableColumn id="4" xr3:uid="{669EBD8D-3DC8-44B3-8F2F-E9C3F95F660D}" name="Heart Issues"/>
    <tableColumn id="5" xr3:uid="{E08B092A-75A4-45AE-BD3E-303300CF69B9}" name="Any Transplants"/>
    <tableColumn id="6" xr3:uid="{1F2A8AC3-D13D-4769-B583-773A1EC7C735}" name="Cancer history"/>
    <tableColumn id="7" xr3:uid="{F2C0728B-EBE9-4064-8C69-BCC8336632D0}" name="NumberOfMajorSurgeries"/>
    <tableColumn id="8" xr3:uid="{99CB4561-4436-41E3-AF25-7131B802CC77}" name="smoker"/>
    <tableColumn id="10" xr3:uid="{C0FECB9A-EC97-4301-98FF-A0EC4E8648DA}" name="NumberOfMajorSurgeries_updated" dataDxfId="52" totalsRowDxfId="51">
      <calculatedColumnFormula>IF(MedExam_Table[[#This Row],[NumberOfMajorSurgeries]]="No major surgery",0,MedExam_Table[[#This Row],[NumberOfMajorSurgeries]])</calculatedColumnFormula>
    </tableColumn>
    <tableColumn id="11" xr3:uid="{076CF711-49F4-4940-88C6-124533D0F167}" name="Heart Issues Updated" dataDxfId="50">
      <calculatedColumnFormula>PROPER(MedExam_Table[[#This Row],[Heart Issues]])</calculatedColumnFormula>
    </tableColumn>
    <tableColumn id="13" xr3:uid="{19833F1D-2D5E-487D-92D2-96A8161A8C73}" name="Smoker Updated" dataDxfId="49">
      <calculatedColumnFormula>PROPER(IF(MedExam_Table[[#This Row],[smoker]]= "?","No",MedExam_Table[[#This Row],[smoker]]))</calculatedColumnFormula>
    </tableColumn>
    <tableColumn id="14" xr3:uid="{93A128C3-BBB7-4FD7-8368-B494BD0EE21B}" name="Weight Status" dataDxfId="48">
      <calculatedColumnFormula>IF(MedExam_Table[[#This Row],[BMI]]&lt;18.5,"Underweight",IF(MedExam_Table[[#This Row],[BMI]]&lt;25,"NormalWeight",IF(MedExam_Table[[#This Row],[BMI]]&lt;=30,"OverWeight","Obesity")))</calculatedColumnFormula>
    </tableColumn>
    <tableColumn id="9" xr3:uid="{6B0F1688-424B-4F4C-9DFE-36A3F294539D}" name="Diabetes Status" dataDxfId="47">
      <calculatedColumnFormula>IF(MedExam_Table[[#This Row],[HBA1C]]&lt;5.7,"Normal",IF(MedExam_Table[[#This Row],[HBA1C]]&lt;6.4,"Prediabetes","Diabetes"))</calculatedColumnFormula>
    </tableColumn>
    <tableColumn id="12" xr3:uid="{215F2551-6196-4F4E-9E2D-8BA7E2F59382}" name="Any Transplants Update" dataDxfId="46">
      <calculatedColumnFormula>PROPER(MedExam_Table[[#This Row],[Any Transplants]])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5B050B-9E51-46B8-813B-D9035EF9DE04}" name="HealthCare" displayName="HealthCare" ref="A1:Q2337" totalsRowCount="1" headerRowDxfId="45" headerRowBorderDxfId="44" tableBorderDxfId="43">
  <autoFilter ref="A1:Q2336" xr:uid="{4D5B050B-9E51-46B8-813B-D9035EF9DE04}"/>
  <tableColumns count="17">
    <tableColumn id="1" xr3:uid="{DE62BDC0-4396-4465-8CEF-59723FDDD57D}" name="Customer ID" totalsRowFunction="custom" dataDxfId="42" totalsRowDxfId="41">
      <totalsRowFormula>COUNTA(HealthCare[Customer ID])</totalsRowFormula>
    </tableColumn>
    <tableColumn id="2" xr3:uid="{6B05EDDF-3F86-4E2B-AC69-86AF49147AE8}" name="First Name" totalsRowDxfId="40">
      <calculatedColumnFormula array="1">_xlfn.XLOOKUP($A2,CustomersName[[#All],[Customer ID]],CustomersName[[#All],[First Name]],"Not Found",0)</calculatedColumnFormula>
    </tableColumn>
    <tableColumn id="3" xr3:uid="{F2406011-E183-439F-9BD9-EF3B410EAB28}" name="BMI" totalsRowFunction="custom" totalsRowDxfId="39">
      <calculatedColumnFormula array="1">_xlfn.XLOOKUP($A2,MedExam_Table[[#Headers],[#Data],[Customer ID]],MedExam_Table[[#Headers],[#Data],[BMI]],"Not Found",0)</calculatedColumnFormula>
      <totalsRowFormula>AVERAGE(HealthCare[BMI])</totalsRowFormula>
    </tableColumn>
    <tableColumn id="4" xr3:uid="{68B24CD4-2016-4197-B115-10410728F665}" name="HBA1C" totalsRowDxfId="38">
      <calculatedColumnFormula array="1">_xlfn.XLOOKUP($A2,MedExam_Table[[#Headers],[#Data],[Customer ID]],MedExam_Table[[#Headers],[#Data],[HBA1C]],"Not Found",0)</calculatedColumnFormula>
    </tableColumn>
    <tableColumn id="5" xr3:uid="{EEFA6A3B-B103-412D-B52D-75B5533BDCF9}" name="Heart Issues" totalsRowDxfId="37">
      <calculatedColumnFormula array="1">_xlfn.XLOOKUP($A2,MedExam_Table[[#Headers],[#Data],[Customer ID]],MedExam_Table[[#Headers],[#Data],[Heart Issues Updated]],"Not Found",0)</calculatedColumnFormula>
    </tableColumn>
    <tableColumn id="6" xr3:uid="{02036DBE-CC07-422D-8317-D738A91F9417}" name="Any Transplants" dataDxfId="36" totalsRowDxfId="35">
      <calculatedColumnFormula array="1">_xlfn.XLOOKUP($A2,MedExam_Table[[#Headers],[#Data],[Customer ID]],MedExam_Table[[#Headers],[#Data],[Any Transplants Update]],"Not Found",0)</calculatedColumnFormula>
    </tableColumn>
    <tableColumn id="7" xr3:uid="{6E486E5C-D3CC-452B-A24A-9091E835D019}" name="Cancer History" totalsRowDxfId="34">
      <calculatedColumnFormula array="1">_xlfn.XLOOKUP($A2,MedExam_Table[[#Headers],[#Data],[Customer ID]],MedExam_Table[[#Headers],[#Data],[Cancer history]],"Not Found",0)</calculatedColumnFormula>
    </tableColumn>
    <tableColumn id="8" xr3:uid="{2D57DDF9-1563-432D-B9E1-D826243A1216}" name="No. Of Major Surgeries" totalsRowDxfId="33">
      <calculatedColumnFormula array="1">_xlfn.XLOOKUP($A2,MedExam_Table[[#Headers],[#Data],[Customer ID]],MedExam_Table[[#Headers],[#Data],[NumberOfMajorSurgeries_updated]],"Not Found",0)</calculatedColumnFormula>
    </tableColumn>
    <tableColumn id="9" xr3:uid="{0B182343-6058-4CD8-8D64-C933E0327888}" name="Smoker" totalsRowDxfId="32">
      <calculatedColumnFormula array="1">_xlfn.XLOOKUP($A2,MedExam_Table[[#Headers],[#Data],[Customer ID]],MedExam_Table[[#Headers],[#Data],[Smoker Updated]],"Not Found",0)</calculatedColumnFormula>
    </tableColumn>
    <tableColumn id="10" xr3:uid="{63D209C3-89CA-4CE5-BC18-1255F682B119}" name="Weight Status" totalsRowDxfId="31">
      <calculatedColumnFormula array="1">_xlfn.XLOOKUP($A2,MedExam_Table[[#Headers],[#Data],[Customer ID]],MedExam_Table[[#Headers],[#Data],[Weight Status]],"Not Found",0)</calculatedColumnFormula>
    </tableColumn>
    <tableColumn id="11" xr3:uid="{9A0710AF-946D-430D-99C8-97EDE87A2DDF}" name="Diabetes Status" totalsRowDxfId="30">
      <calculatedColumnFormula array="1">_xlfn.XLOOKUP($A2,MedExam_Table[[#Headers],[#Data],[Customer ID]],MedExam_Table[[#Headers],[#Data],[Diabetes Status]],"Not Found",0)</calculatedColumnFormula>
    </tableColumn>
    <tableColumn id="12" xr3:uid="{BB6DC09B-BD97-496C-890D-E32EC5F104A2}" name="Age" dataDxfId="29" totalsRowDxfId="28">
      <calculatedColumnFormula array="1">_xlfn.XLOOKUP($A2,Hospitalisation_table[[#All],[Customer ID]],Hospitalisation_table[[#All],[Customer Age]],"Not Found",0)</calculatedColumnFormula>
    </tableColumn>
    <tableColumn id="13" xr3:uid="{8F8FF6FE-16A8-4326-AB76-288215441B0C}" name="Date of Birth" dataDxfId="27" totalsRowDxfId="26">
      <calculatedColumnFormula array="1">_xlfn.XLOOKUP($A2,Hospitalisation_table[[#All],[Customer ID]],Hospitalisation_table[[#All],[Date of Birth]],"Not Found",0)</calculatedColumnFormula>
    </tableColumn>
    <tableColumn id="14" xr3:uid="{1D0C0F63-6F19-4987-BB0A-5187D3214C11}" name="Charges" totalsRowFunction="average" dataDxfId="25" totalsRowDxfId="24">
      <calculatedColumnFormula array="1">_xlfn.XLOOKUP($A2,Hospitalisation_table[[#All],[Customer ID]],Hospitalisation_table[[#All],[charges]],"Not Found",0)</calculatedColumnFormula>
    </tableColumn>
    <tableColumn id="15" xr3:uid="{C7386F4E-6805-409B-A81D-E23076791713}" name="Hospital-tier" dataDxfId="23" totalsRowDxfId="22">
      <calculatedColumnFormula array="1">_xlfn.XLOOKUP($A2,Hospitalisation_table[[#All],[Customer ID]],Hospitalisation_table[[#All],[Hospital tier_Updated]],"Not Found",0)</calculatedColumnFormula>
    </tableColumn>
    <tableColumn id="16" xr3:uid="{194A0BBE-6613-47C1-B5C6-01960D793674}" name="City-tier" dataDxfId="21" totalsRowDxfId="20">
      <calculatedColumnFormula array="1">_xlfn.XLOOKUP($A2,Hospitalisation_table[[#All],[Customer ID]],Hospitalisation_table[[#All],[City tier_updated]],"Not Found",0)</calculatedColumnFormula>
    </tableColumn>
    <tableColumn id="17" xr3:uid="{F817FEEF-21AC-46F6-B531-7CA03CFB46B0}" name="State ID" dataDxfId="19" totalsRowDxfId="18">
      <calculatedColumnFormula array="1">_xlfn.XLOOKUP($A2,Hospitalisation_table[[#All],[Customer ID]],Hospitalisation_table[[#All],[State ID Updated]],"Not Found",0)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C4C7F9-51B6-4881-9A52-1FEE9227D5EB}" name="Hospitalisation_table" displayName="Hospitalisation_table" ref="A1:Q2344" totalsRowShown="0" headerRowDxfId="17" headerRowBorderDxfId="16" tableBorderDxfId="15">
  <autoFilter ref="A1:Q2344" xr:uid="{64C4C7F9-51B6-4881-9A52-1FEE9227D5EB}"/>
  <sortState xmlns:xlrd2="http://schemas.microsoft.com/office/spreadsheetml/2017/richdata2" ref="A2:Q2344">
    <sortCondition descending="1" ref="A1:A2344"/>
  </sortState>
  <tableColumns count="17">
    <tableColumn id="1" xr3:uid="{7AEDD597-E2AA-40F5-A2B7-2CE60DD89B4C}" name="Customer ID"/>
    <tableColumn id="17" xr3:uid="{FC4F623F-08A0-487A-AD61-566962FACECF}" name="Customer ID Updated" dataDxfId="14">
      <calculatedColumnFormula>IF(Hospitalisation_table[[#This Row],[Customer ID]]="?","UnKnown",Hospitalisation_table[[#This Row],[Customer ID]])</calculatedColumnFormula>
    </tableColumn>
    <tableColumn id="2" xr3:uid="{C1158F16-E06A-4F8F-B3F0-CEDC99C30841}" name="year"/>
    <tableColumn id="3" xr3:uid="{CAAB9B22-FB5C-4494-8740-72C976D42FFE}" name="month"/>
    <tableColumn id="4" xr3:uid="{10CEB9D5-E36B-4D08-A300-0EF2DF3F9119}" name="date"/>
    <tableColumn id="5" xr3:uid="{4EDACB49-3D54-4A5D-AB8B-C011B1B5BD02}" name="children"/>
    <tableColumn id="6" xr3:uid="{C0A19CBA-907F-4B76-A2E0-7E9038BC6E20}" name="charges" dataDxfId="13" dataCellStyle="Currency"/>
    <tableColumn id="7" xr3:uid="{9776F756-1D38-4DB5-A401-63BDE268B0EB}" name="Hospital tier"/>
    <tableColumn id="8" xr3:uid="{039E6C36-B719-4B6D-BBDB-901CFF3292EB}" name="City tier"/>
    <tableColumn id="9" xr3:uid="{FC2A9578-E851-40E4-B196-09EC7C75C8E9}" name="State ID"/>
    <tableColumn id="10" xr3:uid="{2D1C2742-20BE-4307-B7F9-181A5FB37F43}" name="Month_Updated" dataDxfId="12">
      <calculatedColumnFormula>IF(Hospitalisation_table[[#This Row],[month]]="?","Sep",Hospitalisation_table[[#This Row],[month]])</calculatedColumnFormula>
    </tableColumn>
    <tableColumn id="11" xr3:uid="{29C0E2EE-BF75-4A93-82BE-0C1FD638E781}" name="Year_Update" dataDxfId="11">
      <calculatedColumnFormula>IF(Hospitalisation_table[[#This Row],[year]] = "?",ROUNDUP(AVERAGE(Hospitalisation_table[year]),0),Hospitalisation_table[[#This Row],[year]])</calculatedColumnFormula>
    </tableColumn>
    <tableColumn id="12" xr3:uid="{6BDAC648-36CE-450F-B6E1-C0698411F075}" name="Hospital tier_Updated" dataDxfId="10">
      <calculatedColumnFormula>IF(Hospitalisation_table[[#This Row],[Hospital tier]]="?","tier - 2",Hospitalisation_table[[#This Row],[Hospital tier]])</calculatedColumnFormula>
    </tableColumn>
    <tableColumn id="13" xr3:uid="{EAE19ABE-AE15-48CE-BA18-3A9421FF7CAF}" name="City tier_updated" dataDxfId="9">
      <calculatedColumnFormula>IF(Hospitalisation_table[[#This Row],[City tier]]="?","tier - 2",Hospitalisation_table[[#This Row],[City tier]])</calculatedColumnFormula>
    </tableColumn>
    <tableColumn id="14" xr3:uid="{B528C9CD-2E7A-4AF8-8353-3799C347166A}" name="State ID Updated" dataDxfId="8">
      <calculatedColumnFormula>IF(Hospitalisation_table[[#This Row],[State ID]]="?","Unknown",Hospitalisation_table[[#This Row],[State ID]])</calculatedColumnFormula>
    </tableColumn>
    <tableColumn id="15" xr3:uid="{8C4DE692-E0D3-401C-9053-AC36A59CA429}" name="Date of Birth" dataDxfId="7">
      <calculatedColumnFormula>_xlfn.CONCAT(Hospitalisation_table[[#This Row],[date]],"-",Hospitalisation_table[[#This Row],[Month_Updated]],"-",Hospitalisation_table[[#This Row],[Year_Update]])</calculatedColumnFormula>
    </tableColumn>
    <tableColumn id="16" xr3:uid="{D3D9B67F-9102-4623-8201-32A55CB6B247}" name="Customer Age" dataDxfId="6">
      <calculatedColumnFormula>DATEDIF(Hospitalisation_table[[#This Row],[Date of Birth]],"8-Jun-2023","Y")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topLeftCell="A2312" workbookViewId="0">
      <selection activeCell="L1951" sqref="L1951"/>
    </sheetView>
  </sheetViews>
  <sheetFormatPr defaultRowHeight="14.4" x14ac:dyDescent="0.3"/>
  <cols>
    <col min="1" max="1" width="15.5546875" customWidth="1"/>
    <col min="2" max="2" width="37.44140625" bestFit="1" customWidth="1"/>
    <col min="3" max="3" width="16.5546875" customWidth="1"/>
    <col min="4" max="4" width="21.21875" customWidth="1"/>
    <col min="5" max="5" width="23.33203125" customWidth="1"/>
  </cols>
  <sheetData>
    <row r="1" spans="1:5" s="2" customFormat="1" ht="18.899999999999999" customHeight="1" x14ac:dyDescent="0.3">
      <c r="A1" s="3" t="s">
        <v>0</v>
      </c>
      <c r="B1" s="4" t="s">
        <v>2384</v>
      </c>
      <c r="C1" s="7" t="s">
        <v>6733</v>
      </c>
      <c r="D1" s="7" t="s">
        <v>6734</v>
      </c>
      <c r="E1" s="8" t="s">
        <v>6735</v>
      </c>
    </row>
    <row r="2" spans="1:5" ht="15.6" x14ac:dyDescent="0.3">
      <c r="A2" s="1" t="s">
        <v>2372</v>
      </c>
      <c r="B2" s="1" t="s">
        <v>2385</v>
      </c>
      <c r="C2" s="1" t="s">
        <v>6741</v>
      </c>
      <c r="D2" s="1" t="s">
        <v>5160</v>
      </c>
      <c r="E2" s="1" t="s">
        <v>4729</v>
      </c>
    </row>
    <row r="3" spans="1:5" ht="15.6" x14ac:dyDescent="0.3">
      <c r="A3" s="1" t="s">
        <v>2363</v>
      </c>
      <c r="B3" s="1" t="s">
        <v>2394</v>
      </c>
      <c r="C3" s="1" t="s">
        <v>6741</v>
      </c>
      <c r="D3" s="1" t="s">
        <v>6758</v>
      </c>
      <c r="E3" s="1" t="s">
        <v>4738</v>
      </c>
    </row>
    <row r="4" spans="1:5" ht="15.6" x14ac:dyDescent="0.3">
      <c r="A4" s="1" t="s">
        <v>2273</v>
      </c>
      <c r="B4" s="1" t="s">
        <v>2484</v>
      </c>
      <c r="C4" s="1" t="s">
        <v>6742</v>
      </c>
      <c r="D4" s="1" t="s">
        <v>6799</v>
      </c>
      <c r="E4" s="1" t="s">
        <v>4827</v>
      </c>
    </row>
    <row r="5" spans="1:5" ht="15.6" x14ac:dyDescent="0.3">
      <c r="A5" s="1" t="s">
        <v>1371</v>
      </c>
      <c r="B5" s="1" t="s">
        <v>3384</v>
      </c>
      <c r="C5" s="1" t="s">
        <v>6766</v>
      </c>
      <c r="D5" s="1" t="s">
        <v>7503</v>
      </c>
      <c r="E5" s="1" t="s">
        <v>5649</v>
      </c>
    </row>
    <row r="6" spans="1:5" ht="15.6" x14ac:dyDescent="0.3">
      <c r="A6" s="1" t="s">
        <v>1370</v>
      </c>
      <c r="B6" s="1" t="s">
        <v>3385</v>
      </c>
      <c r="C6" s="1" t="s">
        <v>6742</v>
      </c>
      <c r="D6" s="1" t="s">
        <v>5859</v>
      </c>
      <c r="E6" s="1" t="s">
        <v>5650</v>
      </c>
    </row>
    <row r="7" spans="1:5" ht="15.6" x14ac:dyDescent="0.3">
      <c r="A7" s="1" t="s">
        <v>1369</v>
      </c>
      <c r="B7" s="1" t="s">
        <v>3386</v>
      </c>
      <c r="C7" s="1" t="s">
        <v>6766</v>
      </c>
      <c r="D7" s="1" t="s">
        <v>7504</v>
      </c>
      <c r="E7" s="1" t="s">
        <v>5651</v>
      </c>
    </row>
    <row r="8" spans="1:5" ht="15.6" x14ac:dyDescent="0.3">
      <c r="A8" s="1" t="s">
        <v>1368</v>
      </c>
      <c r="B8" s="1" t="s">
        <v>3387</v>
      </c>
      <c r="C8" s="1" t="s">
        <v>6741</v>
      </c>
      <c r="D8" s="1" t="s">
        <v>7505</v>
      </c>
      <c r="E8" s="1" t="s">
        <v>5652</v>
      </c>
    </row>
    <row r="9" spans="1:5" ht="15.6" x14ac:dyDescent="0.3">
      <c r="A9" s="1" t="s">
        <v>1367</v>
      </c>
      <c r="B9" s="1" t="s">
        <v>3388</v>
      </c>
      <c r="C9" s="1" t="s">
        <v>6742</v>
      </c>
      <c r="D9" s="1" t="s">
        <v>7506</v>
      </c>
      <c r="E9" s="1" t="s">
        <v>5653</v>
      </c>
    </row>
    <row r="10" spans="1:5" ht="15.6" x14ac:dyDescent="0.3">
      <c r="A10" s="1" t="s">
        <v>1366</v>
      </c>
      <c r="B10" s="1" t="s">
        <v>3389</v>
      </c>
      <c r="C10" s="1" t="s">
        <v>6742</v>
      </c>
      <c r="D10" s="1" t="s">
        <v>5569</v>
      </c>
      <c r="E10" s="1" t="s">
        <v>5654</v>
      </c>
    </row>
    <row r="11" spans="1:5" ht="15.6" x14ac:dyDescent="0.3">
      <c r="A11" s="1" t="s">
        <v>1365</v>
      </c>
      <c r="B11" s="1" t="s">
        <v>3390</v>
      </c>
      <c r="C11" s="1" t="s">
        <v>6741</v>
      </c>
      <c r="D11" s="1" t="s">
        <v>7507</v>
      </c>
      <c r="E11" s="1" t="s">
        <v>5655</v>
      </c>
    </row>
    <row r="12" spans="1:5" ht="15.6" x14ac:dyDescent="0.3">
      <c r="A12" s="1" t="s">
        <v>1364</v>
      </c>
      <c r="B12" s="1" t="s">
        <v>3391</v>
      </c>
      <c r="C12" s="1" t="s">
        <v>6741</v>
      </c>
      <c r="D12" s="1" t="s">
        <v>7508</v>
      </c>
      <c r="E12" s="1" t="s">
        <v>4984</v>
      </c>
    </row>
    <row r="13" spans="1:5" ht="15.6" x14ac:dyDescent="0.3">
      <c r="A13" s="1" t="s">
        <v>1363</v>
      </c>
      <c r="B13" s="1" t="s">
        <v>3392</v>
      </c>
      <c r="C13" s="1" t="s">
        <v>6742</v>
      </c>
      <c r="D13" s="1" t="s">
        <v>7509</v>
      </c>
      <c r="E13" s="1" t="s">
        <v>5656</v>
      </c>
    </row>
    <row r="14" spans="1:5" ht="15.6" x14ac:dyDescent="0.3">
      <c r="A14" s="1" t="s">
        <v>1362</v>
      </c>
      <c r="B14" s="1" t="s">
        <v>3393</v>
      </c>
      <c r="C14" s="1" t="s">
        <v>6741</v>
      </c>
      <c r="D14" s="1" t="s">
        <v>6900</v>
      </c>
      <c r="E14" s="1" t="s">
        <v>5657</v>
      </c>
    </row>
    <row r="15" spans="1:5" ht="15.6" x14ac:dyDescent="0.3">
      <c r="A15" s="1" t="s">
        <v>2272</v>
      </c>
      <c r="B15" s="1" t="s">
        <v>2485</v>
      </c>
      <c r="C15" s="1" t="s">
        <v>6742</v>
      </c>
      <c r="D15" s="1" t="s">
        <v>6281</v>
      </c>
      <c r="E15" s="1" t="s">
        <v>4828</v>
      </c>
    </row>
    <row r="16" spans="1:5" ht="15.6" x14ac:dyDescent="0.3">
      <c r="A16" s="1" t="s">
        <v>1361</v>
      </c>
      <c r="B16" s="1" t="s">
        <v>3394</v>
      </c>
      <c r="C16" s="1" t="s">
        <v>6741</v>
      </c>
      <c r="D16" s="1" t="s">
        <v>7510</v>
      </c>
      <c r="E16" s="1" t="s">
        <v>5658</v>
      </c>
    </row>
    <row r="17" spans="1:5" ht="15.6" x14ac:dyDescent="0.3">
      <c r="A17" s="1" t="s">
        <v>1360</v>
      </c>
      <c r="B17" s="1" t="s">
        <v>3395</v>
      </c>
      <c r="C17" s="1" t="s">
        <v>6741</v>
      </c>
      <c r="D17" s="1" t="s">
        <v>5021</v>
      </c>
      <c r="E17" s="1" t="s">
        <v>5659</v>
      </c>
    </row>
    <row r="18" spans="1:5" ht="15.6" x14ac:dyDescent="0.3">
      <c r="A18" s="1" t="s">
        <v>1359</v>
      </c>
      <c r="B18" s="1" t="s">
        <v>3396</v>
      </c>
      <c r="C18" s="1" t="s">
        <v>6741</v>
      </c>
      <c r="D18" s="1" t="s">
        <v>7511</v>
      </c>
      <c r="E18" s="1" t="s">
        <v>5660</v>
      </c>
    </row>
    <row r="19" spans="1:5" ht="15.6" x14ac:dyDescent="0.3">
      <c r="A19" s="1" t="s">
        <v>1358</v>
      </c>
      <c r="B19" s="1" t="s">
        <v>3397</v>
      </c>
      <c r="C19" s="1" t="s">
        <v>6741</v>
      </c>
      <c r="D19" s="1" t="s">
        <v>7512</v>
      </c>
      <c r="E19" s="1" t="s">
        <v>5661</v>
      </c>
    </row>
    <row r="20" spans="1:5" ht="15.6" x14ac:dyDescent="0.3">
      <c r="A20" s="1" t="s">
        <v>1357</v>
      </c>
      <c r="B20" s="1" t="s">
        <v>3398</v>
      </c>
      <c r="C20" s="1" t="s">
        <v>6741</v>
      </c>
      <c r="D20" s="1" t="s">
        <v>7158</v>
      </c>
      <c r="E20" s="1" t="s">
        <v>5662</v>
      </c>
    </row>
    <row r="21" spans="1:5" ht="15.6" x14ac:dyDescent="0.3">
      <c r="A21" s="1" t="s">
        <v>1356</v>
      </c>
      <c r="B21" s="1" t="s">
        <v>3399</v>
      </c>
      <c r="C21" s="1" t="s">
        <v>6741</v>
      </c>
      <c r="D21" s="1" t="s">
        <v>6876</v>
      </c>
      <c r="E21" s="1" t="s">
        <v>5663</v>
      </c>
    </row>
    <row r="22" spans="1:5" ht="15.6" x14ac:dyDescent="0.3">
      <c r="A22" s="1" t="s">
        <v>1355</v>
      </c>
      <c r="B22" s="1" t="s">
        <v>3400</v>
      </c>
      <c r="C22" s="1" t="s">
        <v>6741</v>
      </c>
      <c r="D22" s="1" t="s">
        <v>7513</v>
      </c>
      <c r="E22" s="1" t="s">
        <v>5664</v>
      </c>
    </row>
    <row r="23" spans="1:5" ht="15.6" x14ac:dyDescent="0.3">
      <c r="A23" s="1" t="s">
        <v>1354</v>
      </c>
      <c r="B23" s="1" t="s">
        <v>3401</v>
      </c>
      <c r="C23" s="1" t="s">
        <v>6766</v>
      </c>
      <c r="D23" s="1" t="s">
        <v>7514</v>
      </c>
      <c r="E23" s="1" t="s">
        <v>5665</v>
      </c>
    </row>
    <row r="24" spans="1:5" ht="15.6" x14ac:dyDescent="0.3">
      <c r="A24" s="1" t="s">
        <v>1353</v>
      </c>
      <c r="B24" s="1" t="s">
        <v>3402</v>
      </c>
      <c r="C24" s="1" t="s">
        <v>6766</v>
      </c>
      <c r="D24" s="1" t="s">
        <v>7515</v>
      </c>
      <c r="E24" s="1" t="s">
        <v>5666</v>
      </c>
    </row>
    <row r="25" spans="1:5" ht="15.6" x14ac:dyDescent="0.3">
      <c r="A25" s="1" t="s">
        <v>1352</v>
      </c>
      <c r="B25" s="1" t="s">
        <v>3403</v>
      </c>
      <c r="C25" s="1" t="s">
        <v>6742</v>
      </c>
      <c r="D25" s="1" t="s">
        <v>6746</v>
      </c>
      <c r="E25" s="1" t="s">
        <v>5667</v>
      </c>
    </row>
    <row r="26" spans="1:5" ht="15.6" x14ac:dyDescent="0.3">
      <c r="A26" s="1" t="s">
        <v>2271</v>
      </c>
      <c r="B26" s="1" t="s">
        <v>2486</v>
      </c>
      <c r="C26" s="1" t="s">
        <v>6741</v>
      </c>
      <c r="D26" s="1" t="s">
        <v>6825</v>
      </c>
      <c r="E26" s="1" t="s">
        <v>4829</v>
      </c>
    </row>
    <row r="27" spans="1:5" ht="15.6" x14ac:dyDescent="0.3">
      <c r="A27" s="1" t="s">
        <v>1351</v>
      </c>
      <c r="B27" s="1" t="s">
        <v>3404</v>
      </c>
      <c r="C27" s="1" t="s">
        <v>6741</v>
      </c>
      <c r="D27" s="1" t="s">
        <v>7516</v>
      </c>
      <c r="E27" s="1" t="s">
        <v>5668</v>
      </c>
    </row>
    <row r="28" spans="1:5" ht="15.6" x14ac:dyDescent="0.3">
      <c r="A28" s="1" t="s">
        <v>1350</v>
      </c>
      <c r="B28" s="1" t="s">
        <v>3405</v>
      </c>
      <c r="C28" s="1" t="s">
        <v>6742</v>
      </c>
      <c r="D28" s="1" t="s">
        <v>7517</v>
      </c>
      <c r="E28" s="1" t="s">
        <v>5669</v>
      </c>
    </row>
    <row r="29" spans="1:5" ht="15.6" x14ac:dyDescent="0.3">
      <c r="A29" s="1" t="s">
        <v>1349</v>
      </c>
      <c r="B29" s="1" t="s">
        <v>3406</v>
      </c>
      <c r="C29" s="1" t="s">
        <v>6741</v>
      </c>
      <c r="D29" s="1" t="s">
        <v>7518</v>
      </c>
      <c r="E29" s="1" t="s">
        <v>5670</v>
      </c>
    </row>
    <row r="30" spans="1:5" ht="15.6" x14ac:dyDescent="0.3">
      <c r="A30" s="1" t="s">
        <v>1348</v>
      </c>
      <c r="B30" s="1" t="s">
        <v>3407</v>
      </c>
      <c r="C30" s="1" t="s">
        <v>6741</v>
      </c>
      <c r="D30" s="1" t="s">
        <v>7519</v>
      </c>
      <c r="E30" s="1" t="s">
        <v>5671</v>
      </c>
    </row>
    <row r="31" spans="1:5" ht="15.6" x14ac:dyDescent="0.3">
      <c r="A31" s="1" t="s">
        <v>1347</v>
      </c>
      <c r="B31" s="1" t="s">
        <v>3408</v>
      </c>
      <c r="C31" s="1" t="s">
        <v>6742</v>
      </c>
      <c r="D31" s="1" t="s">
        <v>7520</v>
      </c>
      <c r="E31" s="1" t="s">
        <v>5672</v>
      </c>
    </row>
    <row r="32" spans="1:5" ht="15.6" x14ac:dyDescent="0.3">
      <c r="A32" s="1" t="s">
        <v>1346</v>
      </c>
      <c r="B32" s="1" t="s">
        <v>3409</v>
      </c>
      <c r="C32" s="1" t="s">
        <v>6742</v>
      </c>
      <c r="D32" s="1" t="s">
        <v>6748</v>
      </c>
      <c r="E32" s="1" t="s">
        <v>5673</v>
      </c>
    </row>
    <row r="33" spans="1:5" ht="15.6" x14ac:dyDescent="0.3">
      <c r="A33" s="1" t="s">
        <v>1345</v>
      </c>
      <c r="B33" s="1" t="s">
        <v>3410</v>
      </c>
      <c r="C33" s="1" t="s">
        <v>6742</v>
      </c>
      <c r="D33" s="1" t="s">
        <v>7521</v>
      </c>
      <c r="E33" s="1" t="s">
        <v>5674</v>
      </c>
    </row>
    <row r="34" spans="1:5" ht="15.6" x14ac:dyDescent="0.3">
      <c r="A34" s="1" t="s">
        <v>1344</v>
      </c>
      <c r="B34" s="1" t="s">
        <v>3411</v>
      </c>
      <c r="C34" s="1" t="s">
        <v>6741</v>
      </c>
      <c r="D34" s="1" t="s">
        <v>7522</v>
      </c>
      <c r="E34" s="1" t="s">
        <v>5675</v>
      </c>
    </row>
    <row r="35" spans="1:5" ht="15.6" x14ac:dyDescent="0.3">
      <c r="A35" s="1" t="s">
        <v>1343</v>
      </c>
      <c r="B35" s="1" t="s">
        <v>3412</v>
      </c>
      <c r="C35" s="1" t="s">
        <v>6742</v>
      </c>
      <c r="D35" s="1" t="s">
        <v>7521</v>
      </c>
      <c r="E35" s="1" t="s">
        <v>5676</v>
      </c>
    </row>
    <row r="36" spans="1:5" ht="15.6" x14ac:dyDescent="0.3">
      <c r="A36" s="1" t="s">
        <v>1342</v>
      </c>
      <c r="B36" s="1" t="s">
        <v>3413</v>
      </c>
      <c r="C36" s="1" t="s">
        <v>6742</v>
      </c>
      <c r="D36" s="1" t="s">
        <v>5859</v>
      </c>
      <c r="E36" s="1" t="s">
        <v>5677</v>
      </c>
    </row>
    <row r="37" spans="1:5" ht="15.6" x14ac:dyDescent="0.3">
      <c r="A37" s="1" t="s">
        <v>2270</v>
      </c>
      <c r="B37" s="1" t="s">
        <v>2487</v>
      </c>
      <c r="C37" s="1" t="s">
        <v>6742</v>
      </c>
      <c r="D37" s="1" t="s">
        <v>6826</v>
      </c>
      <c r="E37" s="1" t="s">
        <v>4830</v>
      </c>
    </row>
    <row r="38" spans="1:5" ht="15.6" x14ac:dyDescent="0.3">
      <c r="A38" s="1" t="s">
        <v>1341</v>
      </c>
      <c r="B38" s="1" t="s">
        <v>3414</v>
      </c>
      <c r="C38" s="1" t="s">
        <v>6741</v>
      </c>
      <c r="D38" s="1" t="s">
        <v>7523</v>
      </c>
      <c r="E38" s="1" t="s">
        <v>5678</v>
      </c>
    </row>
    <row r="39" spans="1:5" ht="15.6" x14ac:dyDescent="0.3">
      <c r="A39" s="1" t="s">
        <v>1340</v>
      </c>
      <c r="B39" s="1" t="s">
        <v>3415</v>
      </c>
      <c r="C39" s="1" t="s">
        <v>6742</v>
      </c>
      <c r="D39" s="1" t="s">
        <v>7524</v>
      </c>
      <c r="E39" s="1" t="s">
        <v>5679</v>
      </c>
    </row>
    <row r="40" spans="1:5" ht="15.6" x14ac:dyDescent="0.3">
      <c r="A40" s="1" t="s">
        <v>1339</v>
      </c>
      <c r="B40" s="1" t="s">
        <v>3416</v>
      </c>
      <c r="C40" s="1" t="s">
        <v>6741</v>
      </c>
      <c r="D40" s="1" t="s">
        <v>7525</v>
      </c>
      <c r="E40" s="1" t="s">
        <v>5680</v>
      </c>
    </row>
    <row r="41" spans="1:5" ht="15.6" x14ac:dyDescent="0.3">
      <c r="A41" s="1" t="s">
        <v>1338</v>
      </c>
      <c r="B41" s="1" t="s">
        <v>3417</v>
      </c>
      <c r="C41" s="1" t="s">
        <v>6741</v>
      </c>
      <c r="D41" s="1" t="s">
        <v>7526</v>
      </c>
      <c r="E41" s="1" t="s">
        <v>5351</v>
      </c>
    </row>
    <row r="42" spans="1:5" ht="15.6" x14ac:dyDescent="0.3">
      <c r="A42" s="1" t="s">
        <v>1337</v>
      </c>
      <c r="B42" s="1" t="s">
        <v>3418</v>
      </c>
      <c r="C42" s="1" t="s">
        <v>6741</v>
      </c>
      <c r="D42" s="1" t="s">
        <v>7057</v>
      </c>
      <c r="E42" s="1" t="s">
        <v>5681</v>
      </c>
    </row>
    <row r="43" spans="1:5" ht="15.6" x14ac:dyDescent="0.3">
      <c r="A43" s="1" t="s">
        <v>1336</v>
      </c>
      <c r="B43" s="1" t="s">
        <v>3419</v>
      </c>
      <c r="C43" s="1" t="s">
        <v>6741</v>
      </c>
      <c r="D43" s="1" t="s">
        <v>7527</v>
      </c>
      <c r="E43" s="1" t="s">
        <v>5682</v>
      </c>
    </row>
    <row r="44" spans="1:5" ht="15.6" x14ac:dyDescent="0.3">
      <c r="A44" s="1" t="s">
        <v>1335</v>
      </c>
      <c r="B44" s="1" t="s">
        <v>3420</v>
      </c>
      <c r="C44" s="1" t="s">
        <v>6741</v>
      </c>
      <c r="D44" s="1" t="s">
        <v>7185</v>
      </c>
      <c r="E44" s="1" t="s">
        <v>5683</v>
      </c>
    </row>
    <row r="45" spans="1:5" ht="15.6" x14ac:dyDescent="0.3">
      <c r="A45" s="1" t="s">
        <v>1334</v>
      </c>
      <c r="B45" s="1" t="s">
        <v>3421</v>
      </c>
      <c r="C45" s="1" t="s">
        <v>6742</v>
      </c>
      <c r="D45" s="1" t="s">
        <v>6799</v>
      </c>
      <c r="E45" s="1" t="s">
        <v>5684</v>
      </c>
    </row>
    <row r="46" spans="1:5" ht="15.6" x14ac:dyDescent="0.3">
      <c r="A46" s="1" t="s">
        <v>1333</v>
      </c>
      <c r="B46" s="1" t="s">
        <v>3422</v>
      </c>
      <c r="C46" s="1" t="s">
        <v>6742</v>
      </c>
      <c r="D46" s="1" t="s">
        <v>7528</v>
      </c>
      <c r="E46" s="1" t="s">
        <v>5685</v>
      </c>
    </row>
    <row r="47" spans="1:5" ht="15.6" x14ac:dyDescent="0.3">
      <c r="A47" s="1" t="s">
        <v>1332</v>
      </c>
      <c r="B47" s="1" t="s">
        <v>3423</v>
      </c>
      <c r="C47" s="1" t="s">
        <v>6741</v>
      </c>
      <c r="D47" s="1" t="s">
        <v>7529</v>
      </c>
      <c r="E47" s="1" t="s">
        <v>5686</v>
      </c>
    </row>
    <row r="48" spans="1:5" ht="15.6" x14ac:dyDescent="0.3">
      <c r="A48" s="1" t="s">
        <v>2269</v>
      </c>
      <c r="B48" s="1" t="s">
        <v>2488</v>
      </c>
      <c r="C48" s="1" t="s">
        <v>6742</v>
      </c>
      <c r="D48" s="1" t="s">
        <v>6827</v>
      </c>
      <c r="E48" s="1" t="s">
        <v>4831</v>
      </c>
    </row>
    <row r="49" spans="1:5" ht="15.6" x14ac:dyDescent="0.3">
      <c r="A49" s="1" t="s">
        <v>1331</v>
      </c>
      <c r="B49" s="1" t="s">
        <v>3424</v>
      </c>
      <c r="C49" s="1" t="s">
        <v>6741</v>
      </c>
      <c r="D49" s="1" t="s">
        <v>7530</v>
      </c>
      <c r="E49" s="1" t="s">
        <v>5687</v>
      </c>
    </row>
    <row r="50" spans="1:5" ht="15.6" x14ac:dyDescent="0.3">
      <c r="A50" s="1" t="s">
        <v>1330</v>
      </c>
      <c r="B50" s="1" t="s">
        <v>3425</v>
      </c>
      <c r="C50" s="1" t="s">
        <v>6742</v>
      </c>
      <c r="D50" s="1" t="s">
        <v>6878</v>
      </c>
      <c r="E50" s="1" t="s">
        <v>5378</v>
      </c>
    </row>
    <row r="51" spans="1:5" ht="15.6" x14ac:dyDescent="0.3">
      <c r="A51" s="1" t="s">
        <v>1329</v>
      </c>
      <c r="B51" s="1" t="s">
        <v>3426</v>
      </c>
      <c r="C51" s="1" t="s">
        <v>6741</v>
      </c>
      <c r="D51" s="1" t="s">
        <v>7531</v>
      </c>
      <c r="E51" s="1" t="s">
        <v>5688</v>
      </c>
    </row>
    <row r="52" spans="1:5" ht="15.6" x14ac:dyDescent="0.3">
      <c r="A52" s="1" t="s">
        <v>1328</v>
      </c>
      <c r="B52" s="1" t="s">
        <v>3427</v>
      </c>
      <c r="C52" s="1" t="s">
        <v>6742</v>
      </c>
      <c r="D52" s="1" t="s">
        <v>7532</v>
      </c>
      <c r="E52" s="1" t="s">
        <v>5689</v>
      </c>
    </row>
    <row r="53" spans="1:5" ht="15.6" x14ac:dyDescent="0.3">
      <c r="A53" s="1" t="s">
        <v>1327</v>
      </c>
      <c r="B53" s="1" t="s">
        <v>3428</v>
      </c>
      <c r="C53" s="1" t="s">
        <v>6742</v>
      </c>
      <c r="D53" s="1" t="s">
        <v>7533</v>
      </c>
      <c r="E53" s="1" t="s">
        <v>5690</v>
      </c>
    </row>
    <row r="54" spans="1:5" ht="15.6" x14ac:dyDescent="0.3">
      <c r="A54" s="1" t="s">
        <v>1326</v>
      </c>
      <c r="B54" s="1" t="s">
        <v>3429</v>
      </c>
      <c r="C54" s="1" t="s">
        <v>6766</v>
      </c>
      <c r="D54" s="1" t="s">
        <v>7534</v>
      </c>
      <c r="E54" s="1" t="s">
        <v>5691</v>
      </c>
    </row>
    <row r="55" spans="1:5" ht="15.6" x14ac:dyDescent="0.3">
      <c r="A55" s="1" t="s">
        <v>1325</v>
      </c>
      <c r="B55" s="1" t="s">
        <v>3430</v>
      </c>
      <c r="C55" s="1" t="s">
        <v>6742</v>
      </c>
      <c r="D55" s="1" t="s">
        <v>7535</v>
      </c>
      <c r="E55" s="1" t="s">
        <v>5692</v>
      </c>
    </row>
    <row r="56" spans="1:5" ht="15.6" x14ac:dyDescent="0.3">
      <c r="A56" s="1" t="s">
        <v>1324</v>
      </c>
      <c r="B56" s="1" t="s">
        <v>3431</v>
      </c>
      <c r="C56" s="1" t="s">
        <v>6742</v>
      </c>
      <c r="D56" s="1" t="s">
        <v>7521</v>
      </c>
      <c r="E56" s="1" t="s">
        <v>5693</v>
      </c>
    </row>
    <row r="57" spans="1:5" ht="15.6" x14ac:dyDescent="0.3">
      <c r="A57" s="1" t="s">
        <v>1323</v>
      </c>
      <c r="B57" s="1" t="s">
        <v>3432</v>
      </c>
      <c r="C57" s="1" t="s">
        <v>6741</v>
      </c>
      <c r="D57" s="1" t="s">
        <v>7536</v>
      </c>
      <c r="E57" s="1" t="s">
        <v>5694</v>
      </c>
    </row>
    <row r="58" spans="1:5" ht="15.6" x14ac:dyDescent="0.3">
      <c r="A58" s="1" t="s">
        <v>1322</v>
      </c>
      <c r="B58" s="1" t="s">
        <v>3433</v>
      </c>
      <c r="C58" s="1" t="s">
        <v>6741</v>
      </c>
      <c r="D58" s="1" t="s">
        <v>7537</v>
      </c>
      <c r="E58" s="1" t="s">
        <v>5695</v>
      </c>
    </row>
    <row r="59" spans="1:5" ht="15.6" x14ac:dyDescent="0.3">
      <c r="A59" s="1" t="s">
        <v>2268</v>
      </c>
      <c r="B59" s="1" t="s">
        <v>2489</v>
      </c>
      <c r="C59" s="1" t="s">
        <v>6742</v>
      </c>
      <c r="D59" s="1" t="s">
        <v>6828</v>
      </c>
      <c r="E59" s="1" t="s">
        <v>4832</v>
      </c>
    </row>
    <row r="60" spans="1:5" ht="15.6" x14ac:dyDescent="0.3">
      <c r="A60" s="1" t="s">
        <v>1321</v>
      </c>
      <c r="B60" s="1" t="s">
        <v>3434</v>
      </c>
      <c r="C60" s="1" t="s">
        <v>6741</v>
      </c>
      <c r="D60" s="1" t="s">
        <v>7287</v>
      </c>
      <c r="E60" s="1" t="s">
        <v>5696</v>
      </c>
    </row>
    <row r="61" spans="1:5" ht="15.6" x14ac:dyDescent="0.3">
      <c r="A61" s="1" t="s">
        <v>1320</v>
      </c>
      <c r="B61" s="1" t="s">
        <v>3435</v>
      </c>
      <c r="C61" s="1" t="s">
        <v>6766</v>
      </c>
      <c r="D61" s="1" t="s">
        <v>7538</v>
      </c>
      <c r="E61" s="1" t="s">
        <v>5697</v>
      </c>
    </row>
    <row r="62" spans="1:5" ht="15.6" x14ac:dyDescent="0.3">
      <c r="A62" s="1" t="s">
        <v>1319</v>
      </c>
      <c r="B62" s="1" t="s">
        <v>3436</v>
      </c>
      <c r="C62" s="1" t="s">
        <v>6742</v>
      </c>
      <c r="D62" s="1" t="s">
        <v>7539</v>
      </c>
      <c r="E62" s="1" t="s">
        <v>5698</v>
      </c>
    </row>
    <row r="63" spans="1:5" ht="15.6" x14ac:dyDescent="0.3">
      <c r="A63" s="1" t="s">
        <v>1318</v>
      </c>
      <c r="B63" s="1" t="s">
        <v>3437</v>
      </c>
      <c r="C63" s="1" t="s">
        <v>6741</v>
      </c>
      <c r="D63" s="1" t="s">
        <v>7540</v>
      </c>
      <c r="E63" s="1" t="s">
        <v>5699</v>
      </c>
    </row>
    <row r="64" spans="1:5" ht="15.6" x14ac:dyDescent="0.3">
      <c r="A64" s="1" t="s">
        <v>1317</v>
      </c>
      <c r="B64" s="1" t="s">
        <v>3438</v>
      </c>
      <c r="C64" s="1" t="s">
        <v>6742</v>
      </c>
      <c r="D64" s="1" t="s">
        <v>7541</v>
      </c>
      <c r="E64" s="1" t="s">
        <v>5700</v>
      </c>
    </row>
    <row r="65" spans="1:5" ht="15.6" x14ac:dyDescent="0.3">
      <c r="A65" s="1" t="s">
        <v>1316</v>
      </c>
      <c r="B65" s="1" t="s">
        <v>3439</v>
      </c>
      <c r="C65" s="1" t="s">
        <v>6766</v>
      </c>
      <c r="D65" s="1" t="s">
        <v>7088</v>
      </c>
      <c r="E65" s="1" t="s">
        <v>5701</v>
      </c>
    </row>
    <row r="66" spans="1:5" ht="15.6" x14ac:dyDescent="0.3">
      <c r="A66" s="1" t="s">
        <v>1315</v>
      </c>
      <c r="B66" s="1" t="s">
        <v>3440</v>
      </c>
      <c r="C66" s="1" t="s">
        <v>6741</v>
      </c>
      <c r="D66" s="1" t="s">
        <v>7542</v>
      </c>
      <c r="E66" s="1" t="s">
        <v>5702</v>
      </c>
    </row>
    <row r="67" spans="1:5" ht="15.6" x14ac:dyDescent="0.3">
      <c r="A67" s="1" t="s">
        <v>1314</v>
      </c>
      <c r="B67" s="1" t="s">
        <v>3441</v>
      </c>
      <c r="C67" s="1" t="s">
        <v>6766</v>
      </c>
      <c r="D67" s="1" t="s">
        <v>7543</v>
      </c>
      <c r="E67" s="1" t="s">
        <v>5643</v>
      </c>
    </row>
    <row r="68" spans="1:5" ht="15.6" x14ac:dyDescent="0.3">
      <c r="A68" s="1" t="s">
        <v>1313</v>
      </c>
      <c r="B68" s="1" t="s">
        <v>3442</v>
      </c>
      <c r="C68" s="1" t="s">
        <v>6741</v>
      </c>
      <c r="D68" s="1" t="s">
        <v>7544</v>
      </c>
      <c r="E68" s="1" t="s">
        <v>5703</v>
      </c>
    </row>
    <row r="69" spans="1:5" ht="15.6" x14ac:dyDescent="0.3">
      <c r="A69" s="1" t="s">
        <v>1312</v>
      </c>
      <c r="B69" s="1" t="s">
        <v>3443</v>
      </c>
      <c r="C69" s="1" t="s">
        <v>6742</v>
      </c>
      <c r="D69" s="1" t="s">
        <v>6915</v>
      </c>
      <c r="E69" s="1" t="s">
        <v>5704</v>
      </c>
    </row>
    <row r="70" spans="1:5" ht="15.6" x14ac:dyDescent="0.3">
      <c r="A70" s="1" t="s">
        <v>2267</v>
      </c>
      <c r="B70" s="1" t="s">
        <v>2490</v>
      </c>
      <c r="C70" s="1" t="s">
        <v>6742</v>
      </c>
      <c r="D70" s="1" t="s">
        <v>6829</v>
      </c>
      <c r="E70" s="1" t="s">
        <v>4833</v>
      </c>
    </row>
    <row r="71" spans="1:5" ht="15.6" x14ac:dyDescent="0.3">
      <c r="A71" s="1" t="s">
        <v>1311</v>
      </c>
      <c r="B71" s="1" t="s">
        <v>3444</v>
      </c>
      <c r="C71" s="1" t="s">
        <v>6742</v>
      </c>
      <c r="D71" s="1" t="s">
        <v>7545</v>
      </c>
      <c r="E71" s="1" t="s">
        <v>5705</v>
      </c>
    </row>
    <row r="72" spans="1:5" ht="15.6" x14ac:dyDescent="0.3">
      <c r="A72" s="1" t="s">
        <v>1310</v>
      </c>
      <c r="B72" s="1" t="s">
        <v>3445</v>
      </c>
      <c r="C72" s="1" t="s">
        <v>6742</v>
      </c>
      <c r="D72" s="1" t="s">
        <v>7546</v>
      </c>
      <c r="E72" s="1" t="s">
        <v>5706</v>
      </c>
    </row>
    <row r="73" spans="1:5" ht="15.6" x14ac:dyDescent="0.3">
      <c r="A73" s="1" t="s">
        <v>1309</v>
      </c>
      <c r="B73" s="1" t="s">
        <v>3446</v>
      </c>
      <c r="C73" s="1" t="s">
        <v>6742</v>
      </c>
      <c r="D73" s="1" t="s">
        <v>7547</v>
      </c>
      <c r="E73" s="1" t="s">
        <v>5449</v>
      </c>
    </row>
    <row r="74" spans="1:5" ht="15.6" x14ac:dyDescent="0.3">
      <c r="A74" s="1" t="s">
        <v>1308</v>
      </c>
      <c r="B74" s="1" t="s">
        <v>3447</v>
      </c>
      <c r="C74" s="1" t="s">
        <v>6742</v>
      </c>
      <c r="D74" s="1" t="s">
        <v>7548</v>
      </c>
      <c r="E74" s="1" t="s">
        <v>5707</v>
      </c>
    </row>
    <row r="75" spans="1:5" ht="15.6" x14ac:dyDescent="0.3">
      <c r="A75" s="1" t="s">
        <v>1307</v>
      </c>
      <c r="B75" s="1" t="s">
        <v>3448</v>
      </c>
      <c r="C75" s="1" t="s">
        <v>6742</v>
      </c>
      <c r="D75" s="1" t="s">
        <v>7549</v>
      </c>
      <c r="E75" s="1" t="s">
        <v>5708</v>
      </c>
    </row>
    <row r="76" spans="1:5" ht="15.6" x14ac:dyDescent="0.3">
      <c r="A76" s="1" t="s">
        <v>1306</v>
      </c>
      <c r="B76" s="1" t="s">
        <v>3449</v>
      </c>
      <c r="C76" s="1" t="s">
        <v>6741</v>
      </c>
      <c r="D76" s="1" t="s">
        <v>8439</v>
      </c>
      <c r="E76" s="1" t="s">
        <v>5709</v>
      </c>
    </row>
    <row r="77" spans="1:5" ht="15.6" x14ac:dyDescent="0.3">
      <c r="A77" s="1" t="s">
        <v>1305</v>
      </c>
      <c r="B77" s="1" t="s">
        <v>3450</v>
      </c>
      <c r="C77" s="1" t="s">
        <v>6742</v>
      </c>
      <c r="D77" s="1" t="s">
        <v>7550</v>
      </c>
      <c r="E77" s="1" t="s">
        <v>5710</v>
      </c>
    </row>
    <row r="78" spans="1:5" ht="15.6" x14ac:dyDescent="0.3">
      <c r="A78" s="1" t="s">
        <v>1304</v>
      </c>
      <c r="B78" s="1" t="s">
        <v>3451</v>
      </c>
      <c r="C78" s="1" t="s">
        <v>6741</v>
      </c>
      <c r="D78" s="1" t="s">
        <v>7551</v>
      </c>
      <c r="E78" s="1" t="s">
        <v>5711</v>
      </c>
    </row>
    <row r="79" spans="1:5" ht="15.6" x14ac:dyDescent="0.3">
      <c r="A79" s="1" t="s">
        <v>1303</v>
      </c>
      <c r="B79" s="1" t="s">
        <v>3452</v>
      </c>
      <c r="C79" s="1" t="s">
        <v>6742</v>
      </c>
      <c r="D79" s="1" t="s">
        <v>5298</v>
      </c>
      <c r="E79" s="1" t="s">
        <v>5712</v>
      </c>
    </row>
    <row r="80" spans="1:5" ht="15.6" x14ac:dyDescent="0.3">
      <c r="A80" s="1" t="s">
        <v>1302</v>
      </c>
      <c r="B80" s="1" t="s">
        <v>3453</v>
      </c>
      <c r="C80" s="1" t="s">
        <v>6741</v>
      </c>
      <c r="D80" s="1" t="s">
        <v>7552</v>
      </c>
      <c r="E80" s="1" t="s">
        <v>5457</v>
      </c>
    </row>
    <row r="81" spans="1:5" ht="15.6" x14ac:dyDescent="0.3">
      <c r="A81" s="1" t="s">
        <v>2266</v>
      </c>
      <c r="B81" s="1" t="s">
        <v>2491</v>
      </c>
      <c r="C81" s="1" t="s">
        <v>6742</v>
      </c>
      <c r="D81" s="1" t="s">
        <v>6830</v>
      </c>
      <c r="E81" s="1" t="s">
        <v>4834</v>
      </c>
    </row>
    <row r="82" spans="1:5" ht="15.6" x14ac:dyDescent="0.3">
      <c r="A82" s="1" t="s">
        <v>1301</v>
      </c>
      <c r="B82" s="1" t="s">
        <v>3454</v>
      </c>
      <c r="C82" s="1" t="s">
        <v>6741</v>
      </c>
      <c r="D82" s="1" t="s">
        <v>7553</v>
      </c>
      <c r="E82" s="1" t="s">
        <v>5713</v>
      </c>
    </row>
    <row r="83" spans="1:5" ht="15.6" x14ac:dyDescent="0.3">
      <c r="A83" s="1" t="s">
        <v>1300</v>
      </c>
      <c r="B83" s="1" t="s">
        <v>3455</v>
      </c>
      <c r="C83" s="1" t="s">
        <v>6741</v>
      </c>
      <c r="D83" s="1" t="s">
        <v>7028</v>
      </c>
      <c r="E83" s="1" t="s">
        <v>5714</v>
      </c>
    </row>
    <row r="84" spans="1:5" ht="15.6" x14ac:dyDescent="0.3">
      <c r="A84" s="1" t="s">
        <v>1299</v>
      </c>
      <c r="B84" s="1" t="s">
        <v>3456</v>
      </c>
      <c r="C84" s="1" t="s">
        <v>6766</v>
      </c>
      <c r="D84" s="1" t="s">
        <v>7554</v>
      </c>
      <c r="E84" s="1" t="s">
        <v>5715</v>
      </c>
    </row>
    <row r="85" spans="1:5" ht="15.6" x14ac:dyDescent="0.3">
      <c r="A85" s="1" t="s">
        <v>1298</v>
      </c>
      <c r="B85" s="1" t="s">
        <v>3457</v>
      </c>
      <c r="C85" s="1" t="s">
        <v>6741</v>
      </c>
      <c r="D85" s="1" t="s">
        <v>7555</v>
      </c>
      <c r="E85" s="1" t="s">
        <v>5716</v>
      </c>
    </row>
    <row r="86" spans="1:5" ht="15.6" x14ac:dyDescent="0.3">
      <c r="A86" s="1" t="s">
        <v>1297</v>
      </c>
      <c r="B86" s="1" t="s">
        <v>3458</v>
      </c>
      <c r="C86" s="1" t="s">
        <v>6742</v>
      </c>
      <c r="D86" s="1" t="s">
        <v>6865</v>
      </c>
      <c r="E86" s="1" t="s">
        <v>5717</v>
      </c>
    </row>
    <row r="87" spans="1:5" ht="15.6" x14ac:dyDescent="0.3">
      <c r="A87" s="1" t="s">
        <v>1296</v>
      </c>
      <c r="B87" s="1" t="s">
        <v>3459</v>
      </c>
      <c r="C87" s="1" t="s">
        <v>6742</v>
      </c>
      <c r="D87" s="1" t="s">
        <v>7172</v>
      </c>
      <c r="E87" s="1" t="s">
        <v>5718</v>
      </c>
    </row>
    <row r="88" spans="1:5" ht="15.6" x14ac:dyDescent="0.3">
      <c r="A88" s="1" t="s">
        <v>1295</v>
      </c>
      <c r="B88" s="1" t="s">
        <v>3460</v>
      </c>
      <c r="C88" s="1" t="s">
        <v>6742</v>
      </c>
      <c r="D88" s="1" t="s">
        <v>7556</v>
      </c>
      <c r="E88" s="1" t="s">
        <v>5205</v>
      </c>
    </row>
    <row r="89" spans="1:5" ht="15.6" x14ac:dyDescent="0.3">
      <c r="A89" s="1" t="s">
        <v>1294</v>
      </c>
      <c r="B89" s="1" t="s">
        <v>3461</v>
      </c>
      <c r="C89" s="1" t="s">
        <v>6741</v>
      </c>
      <c r="D89" s="1" t="s">
        <v>7557</v>
      </c>
      <c r="E89" s="1" t="s">
        <v>5719</v>
      </c>
    </row>
    <row r="90" spans="1:5" ht="15.6" x14ac:dyDescent="0.3">
      <c r="A90" s="1" t="s">
        <v>1293</v>
      </c>
      <c r="B90" s="1" t="s">
        <v>3462</v>
      </c>
      <c r="C90" s="1" t="s">
        <v>6742</v>
      </c>
      <c r="D90" s="1" t="s">
        <v>6932</v>
      </c>
      <c r="E90" s="1" t="s">
        <v>5720</v>
      </c>
    </row>
    <row r="91" spans="1:5" ht="15.6" x14ac:dyDescent="0.3">
      <c r="A91" s="1" t="s">
        <v>1292</v>
      </c>
      <c r="B91" s="1" t="s">
        <v>3463</v>
      </c>
      <c r="C91" s="1" t="s">
        <v>6742</v>
      </c>
      <c r="D91" s="1" t="s">
        <v>7558</v>
      </c>
      <c r="E91" s="1" t="s">
        <v>5721</v>
      </c>
    </row>
    <row r="92" spans="1:5" ht="15.6" x14ac:dyDescent="0.3">
      <c r="A92" s="1" t="s">
        <v>2265</v>
      </c>
      <c r="B92" s="1" t="s">
        <v>2492</v>
      </c>
      <c r="C92" s="1" t="s">
        <v>6741</v>
      </c>
      <c r="D92" s="1" t="s">
        <v>6831</v>
      </c>
      <c r="E92" s="1" t="s">
        <v>4835</v>
      </c>
    </row>
    <row r="93" spans="1:5" ht="15.6" x14ac:dyDescent="0.3">
      <c r="A93" s="1" t="s">
        <v>1291</v>
      </c>
      <c r="B93" s="1" t="s">
        <v>3464</v>
      </c>
      <c r="C93" s="1" t="s">
        <v>6742</v>
      </c>
      <c r="D93" s="1" t="s">
        <v>7559</v>
      </c>
      <c r="E93" s="1" t="s">
        <v>5722</v>
      </c>
    </row>
    <row r="94" spans="1:5" ht="15.6" x14ac:dyDescent="0.3">
      <c r="A94" s="1" t="s">
        <v>1290</v>
      </c>
      <c r="B94" s="1" t="s">
        <v>3465</v>
      </c>
      <c r="C94" s="1" t="s">
        <v>6742</v>
      </c>
      <c r="D94" s="1" t="s">
        <v>7560</v>
      </c>
      <c r="E94" s="1" t="s">
        <v>5723</v>
      </c>
    </row>
    <row r="95" spans="1:5" ht="15.6" x14ac:dyDescent="0.3">
      <c r="A95" s="1" t="s">
        <v>1289</v>
      </c>
      <c r="B95" s="1" t="s">
        <v>3466</v>
      </c>
      <c r="C95" s="1" t="s">
        <v>6766</v>
      </c>
      <c r="D95" s="1" t="s">
        <v>7561</v>
      </c>
      <c r="E95" s="1" t="s">
        <v>5724</v>
      </c>
    </row>
    <row r="96" spans="1:5" ht="15.6" x14ac:dyDescent="0.3">
      <c r="A96" s="1" t="s">
        <v>1288</v>
      </c>
      <c r="B96" s="1" t="s">
        <v>3467</v>
      </c>
      <c r="C96" s="1" t="s">
        <v>6766</v>
      </c>
      <c r="D96" s="1" t="s">
        <v>7562</v>
      </c>
      <c r="E96" s="1" t="s">
        <v>5725</v>
      </c>
    </row>
    <row r="97" spans="1:5" ht="15.6" x14ac:dyDescent="0.3">
      <c r="A97" s="1" t="s">
        <v>1287</v>
      </c>
      <c r="B97" s="1" t="s">
        <v>3468</v>
      </c>
      <c r="C97" s="1" t="s">
        <v>6742</v>
      </c>
      <c r="D97" s="1" t="s">
        <v>7563</v>
      </c>
      <c r="E97" s="1" t="s">
        <v>5726</v>
      </c>
    </row>
    <row r="98" spans="1:5" ht="15.6" x14ac:dyDescent="0.3">
      <c r="A98" s="1" t="s">
        <v>1286</v>
      </c>
      <c r="B98" s="1" t="s">
        <v>3469</v>
      </c>
      <c r="C98" s="1" t="s">
        <v>6742</v>
      </c>
      <c r="D98" s="1" t="s">
        <v>7172</v>
      </c>
      <c r="E98" s="1" t="s">
        <v>5727</v>
      </c>
    </row>
    <row r="99" spans="1:5" ht="15.6" x14ac:dyDescent="0.3">
      <c r="A99" s="1" t="s">
        <v>1285</v>
      </c>
      <c r="B99" s="1" t="s">
        <v>3470</v>
      </c>
      <c r="C99" s="1" t="s">
        <v>6742</v>
      </c>
      <c r="D99" s="1" t="s">
        <v>6932</v>
      </c>
      <c r="E99" s="1" t="s">
        <v>5728</v>
      </c>
    </row>
    <row r="100" spans="1:5" ht="15.6" x14ac:dyDescent="0.3">
      <c r="A100" s="1" t="s">
        <v>1284</v>
      </c>
      <c r="B100" s="1" t="s">
        <v>3471</v>
      </c>
      <c r="C100" s="1" t="s">
        <v>6741</v>
      </c>
      <c r="D100" s="1" t="s">
        <v>7564</v>
      </c>
      <c r="E100" s="1" t="s">
        <v>5729</v>
      </c>
    </row>
    <row r="101" spans="1:5" ht="15.6" x14ac:dyDescent="0.3">
      <c r="A101" s="1" t="s">
        <v>1283</v>
      </c>
      <c r="B101" s="1" t="s">
        <v>3472</v>
      </c>
      <c r="C101" s="1" t="s">
        <v>6741</v>
      </c>
      <c r="D101" s="1" t="s">
        <v>7565</v>
      </c>
      <c r="E101" s="1" t="s">
        <v>5730</v>
      </c>
    </row>
    <row r="102" spans="1:5" ht="15.6" x14ac:dyDescent="0.3">
      <c r="A102" s="1" t="s">
        <v>1282</v>
      </c>
      <c r="B102" s="1" t="s">
        <v>3473</v>
      </c>
      <c r="C102" s="1" t="s">
        <v>6766</v>
      </c>
      <c r="D102" s="1" t="s">
        <v>7566</v>
      </c>
      <c r="E102" s="1" t="s">
        <v>5731</v>
      </c>
    </row>
    <row r="103" spans="1:5" ht="15.6" x14ac:dyDescent="0.3">
      <c r="A103" s="1" t="s">
        <v>2264</v>
      </c>
      <c r="B103" s="1" t="s">
        <v>2493</v>
      </c>
      <c r="C103" s="1" t="s">
        <v>6741</v>
      </c>
      <c r="D103" s="1" t="s">
        <v>6832</v>
      </c>
      <c r="E103" s="1" t="s">
        <v>4836</v>
      </c>
    </row>
    <row r="104" spans="1:5" ht="15.6" x14ac:dyDescent="0.3">
      <c r="A104" s="1" t="s">
        <v>1281</v>
      </c>
      <c r="B104" s="1" t="s">
        <v>3474</v>
      </c>
      <c r="C104" s="1" t="s">
        <v>6741</v>
      </c>
      <c r="D104" s="1" t="s">
        <v>7567</v>
      </c>
      <c r="E104" s="1" t="s">
        <v>5732</v>
      </c>
    </row>
    <row r="105" spans="1:5" ht="15.6" x14ac:dyDescent="0.3">
      <c r="A105" s="1" t="s">
        <v>1280</v>
      </c>
      <c r="B105" s="1" t="s">
        <v>3475</v>
      </c>
      <c r="C105" s="1" t="s">
        <v>6741</v>
      </c>
      <c r="D105" s="1" t="s">
        <v>7568</v>
      </c>
      <c r="E105" s="1" t="s">
        <v>5685</v>
      </c>
    </row>
    <row r="106" spans="1:5" ht="15.6" x14ac:dyDescent="0.3">
      <c r="A106" s="1" t="s">
        <v>1279</v>
      </c>
      <c r="B106" s="1" t="s">
        <v>3476</v>
      </c>
      <c r="C106" s="1" t="s">
        <v>6742</v>
      </c>
      <c r="D106" s="1" t="s">
        <v>7569</v>
      </c>
      <c r="E106" s="1" t="s">
        <v>5733</v>
      </c>
    </row>
    <row r="107" spans="1:5" ht="15.6" x14ac:dyDescent="0.3">
      <c r="A107" s="1" t="s">
        <v>1278</v>
      </c>
      <c r="B107" s="1" t="s">
        <v>3477</v>
      </c>
      <c r="C107" s="1" t="s">
        <v>6741</v>
      </c>
      <c r="D107" s="1" t="s">
        <v>7570</v>
      </c>
      <c r="E107" s="1" t="s">
        <v>5734</v>
      </c>
    </row>
    <row r="108" spans="1:5" ht="15.6" x14ac:dyDescent="0.3">
      <c r="A108" s="1" t="s">
        <v>1277</v>
      </c>
      <c r="B108" s="1" t="s">
        <v>3478</v>
      </c>
      <c r="C108" s="1" t="s">
        <v>6742</v>
      </c>
      <c r="D108" s="1" t="s">
        <v>7571</v>
      </c>
      <c r="E108" s="1" t="s">
        <v>4792</v>
      </c>
    </row>
    <row r="109" spans="1:5" ht="15.6" x14ac:dyDescent="0.3">
      <c r="A109" s="1" t="s">
        <v>1276</v>
      </c>
      <c r="B109" s="1" t="s">
        <v>3479</v>
      </c>
      <c r="C109" s="1" t="s">
        <v>6742</v>
      </c>
      <c r="D109" s="1" t="s">
        <v>6874</v>
      </c>
      <c r="E109" s="1" t="s">
        <v>5735</v>
      </c>
    </row>
    <row r="110" spans="1:5" ht="15.6" x14ac:dyDescent="0.3">
      <c r="A110" s="1" t="s">
        <v>1275</v>
      </c>
      <c r="B110" s="1" t="s">
        <v>3480</v>
      </c>
      <c r="C110" s="1" t="s">
        <v>6766</v>
      </c>
      <c r="D110" s="1" t="s">
        <v>7572</v>
      </c>
      <c r="E110" s="1" t="s">
        <v>5736</v>
      </c>
    </row>
    <row r="111" spans="1:5" ht="15.6" x14ac:dyDescent="0.3">
      <c r="A111" s="1" t="s">
        <v>1274</v>
      </c>
      <c r="B111" s="1" t="s">
        <v>3481</v>
      </c>
      <c r="C111" s="1" t="s">
        <v>6741</v>
      </c>
      <c r="D111" s="1" t="s">
        <v>7573</v>
      </c>
      <c r="E111" s="1" t="s">
        <v>5737</v>
      </c>
    </row>
    <row r="112" spans="1:5" ht="15.6" x14ac:dyDescent="0.3">
      <c r="A112" s="1" t="s">
        <v>1273</v>
      </c>
      <c r="B112" s="1" t="s">
        <v>3482</v>
      </c>
      <c r="C112" s="1" t="s">
        <v>6741</v>
      </c>
      <c r="D112" s="1" t="s">
        <v>7287</v>
      </c>
      <c r="E112" s="1" t="s">
        <v>5738</v>
      </c>
    </row>
    <row r="113" spans="1:5" ht="15.6" x14ac:dyDescent="0.3">
      <c r="A113" s="1" t="s">
        <v>1272</v>
      </c>
      <c r="B113" s="1" t="s">
        <v>3483</v>
      </c>
      <c r="C113" s="1" t="s">
        <v>6741</v>
      </c>
      <c r="D113" s="1" t="s">
        <v>7574</v>
      </c>
      <c r="E113" s="1" t="s">
        <v>4979</v>
      </c>
    </row>
    <row r="114" spans="1:5" ht="15.6" x14ac:dyDescent="0.3">
      <c r="A114" s="1" t="s">
        <v>2362</v>
      </c>
      <c r="B114" s="1" t="s">
        <v>2395</v>
      </c>
      <c r="C114" s="1" t="s">
        <v>6741</v>
      </c>
      <c r="D114" s="1" t="s">
        <v>6747</v>
      </c>
      <c r="E114" s="1" t="s">
        <v>4739</v>
      </c>
    </row>
    <row r="115" spans="1:5" ht="15.6" x14ac:dyDescent="0.3">
      <c r="A115" s="1" t="s">
        <v>2263</v>
      </c>
      <c r="B115" s="1" t="s">
        <v>2494</v>
      </c>
      <c r="C115" s="1" t="s">
        <v>6742</v>
      </c>
      <c r="D115" s="1" t="s">
        <v>6821</v>
      </c>
      <c r="E115" s="1" t="s">
        <v>4837</v>
      </c>
    </row>
    <row r="116" spans="1:5" ht="15.6" x14ac:dyDescent="0.3">
      <c r="A116" s="1" t="s">
        <v>1271</v>
      </c>
      <c r="B116" s="1" t="s">
        <v>3484</v>
      </c>
      <c r="C116" s="1" t="s">
        <v>6742</v>
      </c>
      <c r="D116" s="1" t="s">
        <v>7575</v>
      </c>
      <c r="E116" s="1" t="s">
        <v>5739</v>
      </c>
    </row>
    <row r="117" spans="1:5" ht="15.6" x14ac:dyDescent="0.3">
      <c r="A117" s="1" t="s">
        <v>1270</v>
      </c>
      <c r="B117" s="1" t="s">
        <v>3485</v>
      </c>
      <c r="C117" s="1" t="s">
        <v>6766</v>
      </c>
      <c r="D117" s="1" t="s">
        <v>7108</v>
      </c>
      <c r="E117" s="1" t="s">
        <v>5740</v>
      </c>
    </row>
    <row r="118" spans="1:5" ht="15.6" x14ac:dyDescent="0.3">
      <c r="A118" s="1" t="s">
        <v>1269</v>
      </c>
      <c r="B118" s="1" t="s">
        <v>3486</v>
      </c>
      <c r="C118" s="1" t="s">
        <v>6742</v>
      </c>
      <c r="D118" s="1" t="s">
        <v>5298</v>
      </c>
      <c r="E118" s="1" t="s">
        <v>5183</v>
      </c>
    </row>
    <row r="119" spans="1:5" ht="15.6" x14ac:dyDescent="0.3">
      <c r="A119" s="1" t="s">
        <v>1268</v>
      </c>
      <c r="B119" s="1" t="s">
        <v>3487</v>
      </c>
      <c r="C119" s="1" t="s">
        <v>6742</v>
      </c>
      <c r="D119" s="1" t="s">
        <v>7576</v>
      </c>
      <c r="E119" s="1" t="s">
        <v>5741</v>
      </c>
    </row>
    <row r="120" spans="1:5" ht="15.6" x14ac:dyDescent="0.3">
      <c r="A120" s="1" t="s">
        <v>1267</v>
      </c>
      <c r="B120" s="1" t="s">
        <v>3488</v>
      </c>
      <c r="C120" s="1" t="s">
        <v>6741</v>
      </c>
      <c r="D120" s="1" t="s">
        <v>7577</v>
      </c>
      <c r="E120" s="1" t="s">
        <v>5742</v>
      </c>
    </row>
    <row r="121" spans="1:5" ht="15.6" x14ac:dyDescent="0.3">
      <c r="A121" s="1" t="s">
        <v>1266</v>
      </c>
      <c r="B121" s="1" t="s">
        <v>3489</v>
      </c>
      <c r="C121" s="1" t="s">
        <v>6742</v>
      </c>
      <c r="D121" s="1" t="s">
        <v>7578</v>
      </c>
      <c r="E121" s="1" t="s">
        <v>5743</v>
      </c>
    </row>
    <row r="122" spans="1:5" ht="15.6" x14ac:dyDescent="0.3">
      <c r="A122" s="1" t="s">
        <v>1265</v>
      </c>
      <c r="B122" s="1" t="s">
        <v>3490</v>
      </c>
      <c r="C122" s="1" t="s">
        <v>6742</v>
      </c>
      <c r="D122" s="1" t="s">
        <v>6839</v>
      </c>
      <c r="E122" s="1" t="s">
        <v>5744</v>
      </c>
    </row>
    <row r="123" spans="1:5" ht="15.6" x14ac:dyDescent="0.3">
      <c r="A123" s="1" t="s">
        <v>1264</v>
      </c>
      <c r="B123" s="1" t="s">
        <v>3491</v>
      </c>
      <c r="C123" s="1" t="s">
        <v>6742</v>
      </c>
      <c r="D123" s="1" t="s">
        <v>7207</v>
      </c>
      <c r="E123" s="1" t="s">
        <v>5745</v>
      </c>
    </row>
    <row r="124" spans="1:5" ht="15.6" x14ac:dyDescent="0.3">
      <c r="A124" s="1" t="s">
        <v>1263</v>
      </c>
      <c r="B124" s="1" t="s">
        <v>3492</v>
      </c>
      <c r="C124" s="1" t="s">
        <v>6741</v>
      </c>
      <c r="D124" s="1" t="s">
        <v>7579</v>
      </c>
      <c r="E124" s="1" t="s">
        <v>5746</v>
      </c>
    </row>
    <row r="125" spans="1:5" ht="15.6" x14ac:dyDescent="0.3">
      <c r="A125" s="1" t="s">
        <v>1262</v>
      </c>
      <c r="B125" s="1" t="s">
        <v>3493</v>
      </c>
      <c r="C125" s="1" t="s">
        <v>6766</v>
      </c>
      <c r="D125" s="1" t="s">
        <v>7580</v>
      </c>
      <c r="E125" s="1" t="s">
        <v>5747</v>
      </c>
    </row>
    <row r="126" spans="1:5" ht="15.6" x14ac:dyDescent="0.3">
      <c r="A126" s="1" t="s">
        <v>2262</v>
      </c>
      <c r="B126" s="1" t="s">
        <v>2495</v>
      </c>
      <c r="C126" s="1" t="s">
        <v>6742</v>
      </c>
      <c r="D126" s="1" t="s">
        <v>6833</v>
      </c>
      <c r="E126" s="1" t="s">
        <v>4838</v>
      </c>
    </row>
    <row r="127" spans="1:5" ht="15.6" x14ac:dyDescent="0.3">
      <c r="A127" s="1" t="s">
        <v>1261</v>
      </c>
      <c r="B127" s="1" t="s">
        <v>3494</v>
      </c>
      <c r="C127" s="1" t="s">
        <v>6766</v>
      </c>
      <c r="D127" s="1" t="s">
        <v>7581</v>
      </c>
      <c r="E127" s="1" t="s">
        <v>5748</v>
      </c>
    </row>
    <row r="128" spans="1:5" ht="15.6" x14ac:dyDescent="0.3">
      <c r="A128" s="1" t="s">
        <v>1260</v>
      </c>
      <c r="B128" s="1" t="s">
        <v>3495</v>
      </c>
      <c r="C128" s="1" t="s">
        <v>6741</v>
      </c>
      <c r="D128" s="1" t="s">
        <v>6810</v>
      </c>
      <c r="E128" s="1" t="s">
        <v>5113</v>
      </c>
    </row>
    <row r="129" spans="1:5" ht="15.6" x14ac:dyDescent="0.3">
      <c r="A129" s="1" t="s">
        <v>1259</v>
      </c>
      <c r="B129" s="1" t="s">
        <v>3496</v>
      </c>
      <c r="C129" s="1" t="s">
        <v>6766</v>
      </c>
      <c r="D129" s="1" t="s">
        <v>7582</v>
      </c>
      <c r="E129" s="1" t="s">
        <v>5749</v>
      </c>
    </row>
    <row r="130" spans="1:5" ht="15.6" x14ac:dyDescent="0.3">
      <c r="A130" s="1" t="s">
        <v>1258</v>
      </c>
      <c r="B130" s="1" t="s">
        <v>3497</v>
      </c>
      <c r="C130" s="1" t="s">
        <v>6742</v>
      </c>
      <c r="D130" s="1" t="s">
        <v>5569</v>
      </c>
      <c r="E130" s="1" t="s">
        <v>5750</v>
      </c>
    </row>
    <row r="131" spans="1:5" ht="15.6" x14ac:dyDescent="0.3">
      <c r="A131" s="1" t="s">
        <v>1257</v>
      </c>
      <c r="B131" s="1" t="s">
        <v>3498</v>
      </c>
      <c r="C131" s="1" t="s">
        <v>6741</v>
      </c>
      <c r="D131" s="1" t="s">
        <v>7583</v>
      </c>
      <c r="E131" s="1" t="s">
        <v>5751</v>
      </c>
    </row>
    <row r="132" spans="1:5" ht="15.6" x14ac:dyDescent="0.3">
      <c r="A132" s="1" t="s">
        <v>1256</v>
      </c>
      <c r="B132" s="1" t="s">
        <v>3499</v>
      </c>
      <c r="C132" s="1" t="s">
        <v>6741</v>
      </c>
      <c r="D132" s="1" t="s">
        <v>7584</v>
      </c>
      <c r="E132" s="1" t="s">
        <v>5752</v>
      </c>
    </row>
    <row r="133" spans="1:5" ht="15.6" x14ac:dyDescent="0.3">
      <c r="A133" s="1" t="s">
        <v>1255</v>
      </c>
      <c r="B133" s="1" t="s">
        <v>3500</v>
      </c>
      <c r="C133" s="1" t="s">
        <v>6741</v>
      </c>
      <c r="D133" s="1" t="s">
        <v>7585</v>
      </c>
      <c r="E133" s="1" t="s">
        <v>5753</v>
      </c>
    </row>
    <row r="134" spans="1:5" ht="15.6" x14ac:dyDescent="0.3">
      <c r="A134" s="1" t="s">
        <v>1254</v>
      </c>
      <c r="B134" s="1" t="s">
        <v>3501</v>
      </c>
      <c r="C134" s="1" t="s">
        <v>6741</v>
      </c>
      <c r="D134" s="1" t="s">
        <v>7586</v>
      </c>
      <c r="E134" s="1" t="s">
        <v>5754</v>
      </c>
    </row>
    <row r="135" spans="1:5" ht="15.6" x14ac:dyDescent="0.3">
      <c r="A135" s="1" t="s">
        <v>1253</v>
      </c>
      <c r="B135" s="1" t="s">
        <v>3502</v>
      </c>
      <c r="C135" s="1" t="s">
        <v>6741</v>
      </c>
      <c r="D135" s="1" t="s">
        <v>6936</v>
      </c>
      <c r="E135" s="1" t="s">
        <v>5755</v>
      </c>
    </row>
    <row r="136" spans="1:5" ht="15.6" x14ac:dyDescent="0.3">
      <c r="A136" s="1" t="s">
        <v>1252</v>
      </c>
      <c r="B136" s="1" t="s">
        <v>3503</v>
      </c>
      <c r="C136" s="1" t="s">
        <v>6742</v>
      </c>
      <c r="D136" s="1" t="s">
        <v>7587</v>
      </c>
      <c r="E136" s="1" t="s">
        <v>5756</v>
      </c>
    </row>
    <row r="137" spans="1:5" ht="15.6" x14ac:dyDescent="0.3">
      <c r="A137" s="1" t="s">
        <v>2261</v>
      </c>
      <c r="B137" s="1" t="s">
        <v>2496</v>
      </c>
      <c r="C137" s="1" t="s">
        <v>6741</v>
      </c>
      <c r="D137" s="1" t="s">
        <v>6834</v>
      </c>
      <c r="E137" s="1" t="s">
        <v>4839</v>
      </c>
    </row>
    <row r="138" spans="1:5" ht="15.6" x14ac:dyDescent="0.3">
      <c r="A138" s="1" t="s">
        <v>1251</v>
      </c>
      <c r="B138" s="1" t="s">
        <v>3504</v>
      </c>
      <c r="C138" s="1" t="s">
        <v>6742</v>
      </c>
      <c r="D138" s="1" t="s">
        <v>7588</v>
      </c>
      <c r="E138" s="1" t="s">
        <v>5757</v>
      </c>
    </row>
    <row r="139" spans="1:5" ht="15.6" x14ac:dyDescent="0.3">
      <c r="A139" s="1" t="s">
        <v>1250</v>
      </c>
      <c r="B139" s="1" t="s">
        <v>3505</v>
      </c>
      <c r="C139" s="1" t="s">
        <v>6742</v>
      </c>
      <c r="D139" s="1" t="s">
        <v>7589</v>
      </c>
      <c r="E139" s="1" t="s">
        <v>5758</v>
      </c>
    </row>
    <row r="140" spans="1:5" ht="15.6" x14ac:dyDescent="0.3">
      <c r="A140" s="1" t="s">
        <v>1249</v>
      </c>
      <c r="B140" s="1" t="s">
        <v>3506</v>
      </c>
      <c r="C140" s="1" t="s">
        <v>6742</v>
      </c>
      <c r="D140" s="1" t="s">
        <v>7590</v>
      </c>
      <c r="E140" s="1" t="s">
        <v>5759</v>
      </c>
    </row>
    <row r="141" spans="1:5" ht="15.6" x14ac:dyDescent="0.3">
      <c r="A141" s="1" t="s">
        <v>1248</v>
      </c>
      <c r="B141" s="1" t="s">
        <v>3507</v>
      </c>
      <c r="C141" s="1" t="s">
        <v>6741</v>
      </c>
      <c r="D141" s="1" t="s">
        <v>7591</v>
      </c>
      <c r="E141" s="1" t="s">
        <v>5760</v>
      </c>
    </row>
    <row r="142" spans="1:5" ht="15.6" x14ac:dyDescent="0.3">
      <c r="A142" s="1" t="s">
        <v>1247</v>
      </c>
      <c r="B142" s="1" t="s">
        <v>3508</v>
      </c>
      <c r="C142" s="1" t="s">
        <v>6742</v>
      </c>
      <c r="D142" s="1" t="s">
        <v>7592</v>
      </c>
      <c r="E142" s="1" t="s">
        <v>5761</v>
      </c>
    </row>
    <row r="143" spans="1:5" ht="15.6" x14ac:dyDescent="0.3">
      <c r="A143" s="1" t="s">
        <v>1246</v>
      </c>
      <c r="B143" s="1" t="s">
        <v>3509</v>
      </c>
      <c r="C143" s="1" t="s">
        <v>6766</v>
      </c>
      <c r="D143" s="1" t="s">
        <v>7593</v>
      </c>
      <c r="E143" s="1" t="s">
        <v>5762</v>
      </c>
    </row>
    <row r="144" spans="1:5" ht="15.6" x14ac:dyDescent="0.3">
      <c r="A144" s="1" t="s">
        <v>1245</v>
      </c>
      <c r="B144" s="1" t="s">
        <v>3510</v>
      </c>
      <c r="C144" s="1" t="s">
        <v>6741</v>
      </c>
      <c r="D144" s="1" t="s">
        <v>7594</v>
      </c>
      <c r="E144" s="1" t="s">
        <v>5763</v>
      </c>
    </row>
    <row r="145" spans="1:5" ht="15.6" x14ac:dyDescent="0.3">
      <c r="A145" s="1" t="s">
        <v>1244</v>
      </c>
      <c r="B145" s="1" t="s">
        <v>3511</v>
      </c>
      <c r="C145" s="1" t="s">
        <v>6742</v>
      </c>
      <c r="D145" s="1" t="s">
        <v>7079</v>
      </c>
      <c r="E145" s="1" t="s">
        <v>5764</v>
      </c>
    </row>
    <row r="146" spans="1:5" ht="15.6" x14ac:dyDescent="0.3">
      <c r="A146" s="1" t="s">
        <v>1243</v>
      </c>
      <c r="B146" s="1" t="s">
        <v>3512</v>
      </c>
      <c r="C146" s="1" t="s">
        <v>6742</v>
      </c>
      <c r="D146" s="1" t="s">
        <v>5194</v>
      </c>
      <c r="E146" s="1" t="s">
        <v>5765</v>
      </c>
    </row>
    <row r="147" spans="1:5" ht="15.6" x14ac:dyDescent="0.3">
      <c r="A147" s="1" t="s">
        <v>1242</v>
      </c>
      <c r="B147" s="1" t="s">
        <v>3513</v>
      </c>
      <c r="C147" s="1" t="s">
        <v>6742</v>
      </c>
      <c r="D147" s="1" t="s">
        <v>7595</v>
      </c>
      <c r="E147" s="1" t="s">
        <v>5766</v>
      </c>
    </row>
    <row r="148" spans="1:5" ht="15.6" x14ac:dyDescent="0.3">
      <c r="A148" s="1" t="s">
        <v>2260</v>
      </c>
      <c r="B148" s="1" t="s">
        <v>2497</v>
      </c>
      <c r="C148" s="1" t="s">
        <v>6741</v>
      </c>
      <c r="D148" s="1" t="s">
        <v>6835</v>
      </c>
      <c r="E148" s="1" t="s">
        <v>4840</v>
      </c>
    </row>
    <row r="149" spans="1:5" ht="15.6" x14ac:dyDescent="0.3">
      <c r="A149" s="1" t="s">
        <v>1241</v>
      </c>
      <c r="B149" s="1" t="s">
        <v>3514</v>
      </c>
      <c r="C149" s="1" t="s">
        <v>6741</v>
      </c>
      <c r="D149" s="1" t="s">
        <v>7160</v>
      </c>
      <c r="E149" s="1" t="s">
        <v>5767</v>
      </c>
    </row>
    <row r="150" spans="1:5" ht="15.6" x14ac:dyDescent="0.3">
      <c r="A150" s="1" t="s">
        <v>1240</v>
      </c>
      <c r="B150" s="1" t="s">
        <v>3515</v>
      </c>
      <c r="C150" s="1" t="s">
        <v>6766</v>
      </c>
      <c r="D150" s="1" t="s">
        <v>7596</v>
      </c>
      <c r="E150" s="1" t="s">
        <v>5768</v>
      </c>
    </row>
    <row r="151" spans="1:5" ht="15.6" x14ac:dyDescent="0.3">
      <c r="A151" s="1" t="s">
        <v>1239</v>
      </c>
      <c r="B151" s="1" t="s">
        <v>3516</v>
      </c>
      <c r="C151" s="1" t="s">
        <v>6741</v>
      </c>
      <c r="D151" s="1" t="s">
        <v>7597</v>
      </c>
      <c r="E151" s="1" t="s">
        <v>5769</v>
      </c>
    </row>
    <row r="152" spans="1:5" ht="15.6" x14ac:dyDescent="0.3">
      <c r="A152" s="1" t="s">
        <v>1238</v>
      </c>
      <c r="B152" s="1" t="s">
        <v>3517</v>
      </c>
      <c r="C152" s="1" t="s">
        <v>6742</v>
      </c>
      <c r="D152" s="1" t="s">
        <v>7598</v>
      </c>
      <c r="E152" s="1" t="s">
        <v>5770</v>
      </c>
    </row>
    <row r="153" spans="1:5" ht="15.6" x14ac:dyDescent="0.3">
      <c r="A153" s="1" t="s">
        <v>1237</v>
      </c>
      <c r="B153" s="1" t="s">
        <v>3518</v>
      </c>
      <c r="C153" s="1" t="s">
        <v>6741</v>
      </c>
      <c r="D153" s="1" t="s">
        <v>6904</v>
      </c>
      <c r="E153" s="1" t="s">
        <v>5771</v>
      </c>
    </row>
    <row r="154" spans="1:5" ht="15.6" x14ac:dyDescent="0.3">
      <c r="A154" s="1" t="s">
        <v>1236</v>
      </c>
      <c r="B154" s="1" t="s">
        <v>3519</v>
      </c>
      <c r="C154" s="1" t="s">
        <v>6741</v>
      </c>
      <c r="D154" s="1" t="s">
        <v>6798</v>
      </c>
      <c r="E154" s="1" t="s">
        <v>5772</v>
      </c>
    </row>
    <row r="155" spans="1:5" ht="15.6" x14ac:dyDescent="0.3">
      <c r="A155" s="1" t="s">
        <v>1235</v>
      </c>
      <c r="B155" s="1" t="s">
        <v>3520</v>
      </c>
      <c r="C155" s="1" t="s">
        <v>6741</v>
      </c>
      <c r="D155" s="1" t="s">
        <v>7599</v>
      </c>
      <c r="E155" s="1" t="s">
        <v>5773</v>
      </c>
    </row>
    <row r="156" spans="1:5" ht="15.6" x14ac:dyDescent="0.3">
      <c r="A156" s="1" t="s">
        <v>1234</v>
      </c>
      <c r="B156" s="1" t="s">
        <v>3521</v>
      </c>
      <c r="C156" s="1" t="s">
        <v>6741</v>
      </c>
      <c r="D156" s="1" t="s">
        <v>7600</v>
      </c>
      <c r="E156" s="1" t="s">
        <v>5774</v>
      </c>
    </row>
    <row r="157" spans="1:5" ht="15.6" x14ac:dyDescent="0.3">
      <c r="A157" s="1" t="s">
        <v>1233</v>
      </c>
      <c r="B157" s="1" t="s">
        <v>3522</v>
      </c>
      <c r="C157" s="1" t="s">
        <v>6741</v>
      </c>
      <c r="D157" s="1" t="s">
        <v>7601</v>
      </c>
      <c r="E157" s="1" t="s">
        <v>5775</v>
      </c>
    </row>
    <row r="158" spans="1:5" ht="15.6" x14ac:dyDescent="0.3">
      <c r="A158" s="1" t="s">
        <v>1232</v>
      </c>
      <c r="B158" s="1" t="s">
        <v>3523</v>
      </c>
      <c r="C158" s="1" t="s">
        <v>6741</v>
      </c>
      <c r="D158" s="1" t="s">
        <v>7602</v>
      </c>
      <c r="E158" s="1" t="s">
        <v>5776</v>
      </c>
    </row>
    <row r="159" spans="1:5" ht="15.6" x14ac:dyDescent="0.3">
      <c r="A159" s="1" t="s">
        <v>2259</v>
      </c>
      <c r="B159" s="1" t="s">
        <v>2498</v>
      </c>
      <c r="C159" s="1" t="s">
        <v>6742</v>
      </c>
      <c r="D159" s="1" t="s">
        <v>6836</v>
      </c>
      <c r="E159" s="1" t="s">
        <v>4841</v>
      </c>
    </row>
    <row r="160" spans="1:5" ht="15.6" x14ac:dyDescent="0.3">
      <c r="A160" s="1" t="s">
        <v>1231</v>
      </c>
      <c r="B160" s="1" t="s">
        <v>3524</v>
      </c>
      <c r="C160" s="1" t="s">
        <v>6742</v>
      </c>
      <c r="D160" s="1" t="s">
        <v>5194</v>
      </c>
      <c r="E160" s="1" t="s">
        <v>5777</v>
      </c>
    </row>
    <row r="161" spans="1:5" ht="15.6" x14ac:dyDescent="0.3">
      <c r="A161" s="1" t="s">
        <v>1230</v>
      </c>
      <c r="B161" s="1" t="s">
        <v>3525</v>
      </c>
      <c r="C161" s="1" t="s">
        <v>6742</v>
      </c>
      <c r="D161" s="1" t="s">
        <v>6799</v>
      </c>
      <c r="E161" s="1" t="s">
        <v>4945</v>
      </c>
    </row>
    <row r="162" spans="1:5" ht="15.6" x14ac:dyDescent="0.3">
      <c r="A162" s="1" t="s">
        <v>1229</v>
      </c>
      <c r="B162" s="1" t="s">
        <v>3526</v>
      </c>
      <c r="C162" s="1" t="s">
        <v>6741</v>
      </c>
      <c r="D162" s="1" t="s">
        <v>6903</v>
      </c>
      <c r="E162" s="1" t="s">
        <v>5778</v>
      </c>
    </row>
    <row r="163" spans="1:5" ht="15.6" x14ac:dyDescent="0.3">
      <c r="A163" s="1" t="s">
        <v>1228</v>
      </c>
      <c r="B163" s="1" t="s">
        <v>3527</v>
      </c>
      <c r="C163" s="1" t="s">
        <v>6742</v>
      </c>
      <c r="D163" s="1" t="s">
        <v>7603</v>
      </c>
      <c r="E163" s="1" t="s">
        <v>5779</v>
      </c>
    </row>
    <row r="164" spans="1:5" ht="15.6" x14ac:dyDescent="0.3">
      <c r="A164" s="1" t="s">
        <v>1227</v>
      </c>
      <c r="B164" s="1" t="s">
        <v>3528</v>
      </c>
      <c r="C164" s="1" t="s">
        <v>6741</v>
      </c>
      <c r="D164" s="1" t="s">
        <v>7604</v>
      </c>
      <c r="E164" s="1" t="s">
        <v>5780</v>
      </c>
    </row>
    <row r="165" spans="1:5" ht="15.6" x14ac:dyDescent="0.3">
      <c r="A165" s="1" t="s">
        <v>1226</v>
      </c>
      <c r="B165" s="1" t="s">
        <v>3529</v>
      </c>
      <c r="C165" s="1" t="s">
        <v>6741</v>
      </c>
      <c r="D165" s="1" t="s">
        <v>6754</v>
      </c>
      <c r="E165" s="1" t="s">
        <v>5781</v>
      </c>
    </row>
    <row r="166" spans="1:5" ht="15.6" x14ac:dyDescent="0.3">
      <c r="A166" s="1" t="s">
        <v>1225</v>
      </c>
      <c r="B166" s="1" t="s">
        <v>3530</v>
      </c>
      <c r="C166" s="1" t="s">
        <v>6742</v>
      </c>
      <c r="D166" s="1" t="s">
        <v>7605</v>
      </c>
      <c r="E166" s="1" t="s">
        <v>5782</v>
      </c>
    </row>
    <row r="167" spans="1:5" ht="15.6" x14ac:dyDescent="0.3">
      <c r="A167" s="1" t="s">
        <v>1224</v>
      </c>
      <c r="B167" s="1" t="s">
        <v>3531</v>
      </c>
      <c r="C167" s="1" t="s">
        <v>6742</v>
      </c>
      <c r="D167" s="1" t="s">
        <v>7606</v>
      </c>
      <c r="E167" s="1" t="s">
        <v>5783</v>
      </c>
    </row>
    <row r="168" spans="1:5" ht="15.6" x14ac:dyDescent="0.3">
      <c r="A168" s="1" t="s">
        <v>1223</v>
      </c>
      <c r="B168" s="1" t="s">
        <v>3532</v>
      </c>
      <c r="C168" s="1" t="s">
        <v>6742</v>
      </c>
      <c r="D168" s="1" t="s">
        <v>6281</v>
      </c>
      <c r="E168" s="1" t="s">
        <v>5784</v>
      </c>
    </row>
    <row r="169" spans="1:5" ht="15.6" x14ac:dyDescent="0.3">
      <c r="A169" s="1" t="s">
        <v>1222</v>
      </c>
      <c r="B169" s="1" t="s">
        <v>3533</v>
      </c>
      <c r="C169" s="1" t="s">
        <v>6742</v>
      </c>
      <c r="D169" s="1" t="s">
        <v>6874</v>
      </c>
      <c r="E169" s="1" t="s">
        <v>5785</v>
      </c>
    </row>
    <row r="170" spans="1:5" ht="15.6" x14ac:dyDescent="0.3">
      <c r="A170" s="1" t="s">
        <v>2258</v>
      </c>
      <c r="B170" s="1" t="s">
        <v>2499</v>
      </c>
      <c r="C170" s="1" t="s">
        <v>6742</v>
      </c>
      <c r="D170" s="1" t="s">
        <v>5239</v>
      </c>
      <c r="E170" s="1" t="s">
        <v>4842</v>
      </c>
    </row>
    <row r="171" spans="1:5" ht="15.6" x14ac:dyDescent="0.3">
      <c r="A171" s="1" t="s">
        <v>1221</v>
      </c>
      <c r="B171" s="1" t="s">
        <v>3534</v>
      </c>
      <c r="C171" s="1" t="s">
        <v>6741</v>
      </c>
      <c r="D171" s="1" t="s">
        <v>7607</v>
      </c>
      <c r="E171" s="1" t="s">
        <v>5786</v>
      </c>
    </row>
    <row r="172" spans="1:5" ht="15.6" x14ac:dyDescent="0.3">
      <c r="A172" s="1" t="s">
        <v>1220</v>
      </c>
      <c r="B172" s="1" t="s">
        <v>3535</v>
      </c>
      <c r="C172" s="1" t="s">
        <v>6742</v>
      </c>
      <c r="D172" s="1" t="s">
        <v>7608</v>
      </c>
      <c r="E172" s="1" t="s">
        <v>5224</v>
      </c>
    </row>
    <row r="173" spans="1:5" ht="15.6" x14ac:dyDescent="0.3">
      <c r="A173" s="1" t="s">
        <v>1219</v>
      </c>
      <c r="B173" s="1" t="s">
        <v>3536</v>
      </c>
      <c r="C173" s="1" t="s">
        <v>6742</v>
      </c>
      <c r="D173" s="1" t="s">
        <v>7609</v>
      </c>
      <c r="E173" s="1" t="s">
        <v>5787</v>
      </c>
    </row>
    <row r="174" spans="1:5" ht="15.6" x14ac:dyDescent="0.3">
      <c r="A174" s="1" t="s">
        <v>1218</v>
      </c>
      <c r="B174" s="1" t="s">
        <v>3537</v>
      </c>
      <c r="C174" s="1" t="s">
        <v>6741</v>
      </c>
      <c r="D174" s="1" t="s">
        <v>7146</v>
      </c>
      <c r="E174" s="1" t="s">
        <v>5788</v>
      </c>
    </row>
    <row r="175" spans="1:5" ht="15.6" x14ac:dyDescent="0.3">
      <c r="A175" s="1" t="s">
        <v>1217</v>
      </c>
      <c r="B175" s="1" t="s">
        <v>3538</v>
      </c>
      <c r="C175" s="1" t="s">
        <v>6741</v>
      </c>
      <c r="D175" s="1" t="s">
        <v>7610</v>
      </c>
      <c r="E175" s="1" t="s">
        <v>5789</v>
      </c>
    </row>
    <row r="176" spans="1:5" ht="15.6" x14ac:dyDescent="0.3">
      <c r="A176" s="1" t="s">
        <v>1216</v>
      </c>
      <c r="B176" s="1" t="s">
        <v>3539</v>
      </c>
      <c r="C176" s="1" t="s">
        <v>6741</v>
      </c>
      <c r="D176" s="1" t="s">
        <v>7611</v>
      </c>
      <c r="E176" s="1" t="s">
        <v>5790</v>
      </c>
    </row>
    <row r="177" spans="1:5" ht="15.6" x14ac:dyDescent="0.3">
      <c r="A177" s="1" t="s">
        <v>1215</v>
      </c>
      <c r="B177" s="1" t="s">
        <v>3540</v>
      </c>
      <c r="C177" s="1" t="s">
        <v>6742</v>
      </c>
      <c r="D177" s="1" t="s">
        <v>7612</v>
      </c>
      <c r="E177" s="1" t="s">
        <v>5791</v>
      </c>
    </row>
    <row r="178" spans="1:5" ht="15.6" x14ac:dyDescent="0.3">
      <c r="A178" s="1" t="s">
        <v>1214</v>
      </c>
      <c r="B178" s="1" t="s">
        <v>3541</v>
      </c>
      <c r="C178" s="1" t="s">
        <v>6742</v>
      </c>
      <c r="D178" s="1" t="s">
        <v>7613</v>
      </c>
      <c r="E178" s="1" t="s">
        <v>5792</v>
      </c>
    </row>
    <row r="179" spans="1:5" ht="15.6" x14ac:dyDescent="0.3">
      <c r="A179" s="1" t="s">
        <v>1213</v>
      </c>
      <c r="B179" s="1" t="s">
        <v>3542</v>
      </c>
      <c r="C179" s="1" t="s">
        <v>6742</v>
      </c>
      <c r="D179" s="1" t="s">
        <v>7614</v>
      </c>
      <c r="E179" s="1" t="s">
        <v>5793</v>
      </c>
    </row>
    <row r="180" spans="1:5" ht="15.6" x14ac:dyDescent="0.3">
      <c r="A180" s="1" t="s">
        <v>1212</v>
      </c>
      <c r="B180" s="1" t="s">
        <v>3543</v>
      </c>
      <c r="C180" s="1" t="s">
        <v>6741</v>
      </c>
      <c r="D180" s="1" t="s">
        <v>7615</v>
      </c>
      <c r="E180" s="1" t="s">
        <v>5794</v>
      </c>
    </row>
    <row r="181" spans="1:5" ht="15.6" x14ac:dyDescent="0.3">
      <c r="A181" s="1" t="s">
        <v>2257</v>
      </c>
      <c r="B181" s="1" t="s">
        <v>2500</v>
      </c>
      <c r="C181" s="1" t="s">
        <v>6741</v>
      </c>
      <c r="D181" s="1" t="s">
        <v>6837</v>
      </c>
      <c r="E181" s="1" t="s">
        <v>4843</v>
      </c>
    </row>
    <row r="182" spans="1:5" ht="15.6" x14ac:dyDescent="0.3">
      <c r="A182" s="1" t="s">
        <v>1211</v>
      </c>
      <c r="B182" s="1" t="s">
        <v>3544</v>
      </c>
      <c r="C182" s="1" t="s">
        <v>6742</v>
      </c>
      <c r="D182" s="1" t="s">
        <v>7616</v>
      </c>
      <c r="E182" s="1" t="s">
        <v>5795</v>
      </c>
    </row>
    <row r="183" spans="1:5" ht="15.6" x14ac:dyDescent="0.3">
      <c r="A183" s="1" t="s">
        <v>1210</v>
      </c>
      <c r="B183" s="1" t="s">
        <v>3545</v>
      </c>
      <c r="C183" s="1" t="s">
        <v>6741</v>
      </c>
      <c r="D183" s="1" t="s">
        <v>7617</v>
      </c>
      <c r="E183" s="1" t="s">
        <v>5796</v>
      </c>
    </row>
    <row r="184" spans="1:5" ht="15.6" x14ac:dyDescent="0.3">
      <c r="A184" s="1" t="s">
        <v>1209</v>
      </c>
      <c r="B184" s="1" t="s">
        <v>3546</v>
      </c>
      <c r="C184" s="1" t="s">
        <v>6741</v>
      </c>
      <c r="D184" s="1" t="s">
        <v>7618</v>
      </c>
      <c r="E184" s="1" t="s">
        <v>5797</v>
      </c>
    </row>
    <row r="185" spans="1:5" ht="15.6" x14ac:dyDescent="0.3">
      <c r="A185" s="1" t="s">
        <v>1208</v>
      </c>
      <c r="B185" s="1" t="s">
        <v>3547</v>
      </c>
      <c r="C185" s="1" t="s">
        <v>6742</v>
      </c>
      <c r="D185" s="1" t="s">
        <v>7619</v>
      </c>
      <c r="E185" s="1" t="s">
        <v>5798</v>
      </c>
    </row>
    <row r="186" spans="1:5" ht="15.6" x14ac:dyDescent="0.3">
      <c r="A186" s="1" t="s">
        <v>1207</v>
      </c>
      <c r="B186" s="1" t="s">
        <v>3548</v>
      </c>
      <c r="C186" s="1" t="s">
        <v>6741</v>
      </c>
      <c r="D186" s="1" t="s">
        <v>7620</v>
      </c>
      <c r="E186" s="1" t="s">
        <v>5799</v>
      </c>
    </row>
    <row r="187" spans="1:5" ht="15.6" x14ac:dyDescent="0.3">
      <c r="A187" s="1" t="s">
        <v>1206</v>
      </c>
      <c r="B187" s="1" t="s">
        <v>3549</v>
      </c>
      <c r="C187" s="1" t="s">
        <v>6741</v>
      </c>
      <c r="D187" s="1" t="s">
        <v>7621</v>
      </c>
      <c r="E187" s="1" t="s">
        <v>5800</v>
      </c>
    </row>
    <row r="188" spans="1:5" ht="15.6" x14ac:dyDescent="0.3">
      <c r="A188" s="1" t="s">
        <v>1205</v>
      </c>
      <c r="B188" s="1" t="s">
        <v>3550</v>
      </c>
      <c r="C188" s="1" t="s">
        <v>6741</v>
      </c>
      <c r="D188" s="1" t="s">
        <v>6917</v>
      </c>
      <c r="E188" s="1" t="s">
        <v>5801</v>
      </c>
    </row>
    <row r="189" spans="1:5" ht="15.6" x14ac:dyDescent="0.3">
      <c r="A189" s="1" t="s">
        <v>1204</v>
      </c>
      <c r="B189" s="1" t="s">
        <v>3551</v>
      </c>
      <c r="C189" s="1" t="s">
        <v>6741</v>
      </c>
      <c r="D189" s="1" t="s">
        <v>6779</v>
      </c>
      <c r="E189" s="1" t="s">
        <v>5802</v>
      </c>
    </row>
    <row r="190" spans="1:5" ht="15.6" x14ac:dyDescent="0.3">
      <c r="A190" s="1" t="s">
        <v>1203</v>
      </c>
      <c r="B190" s="1" t="s">
        <v>3552</v>
      </c>
      <c r="C190" s="1" t="s">
        <v>6766</v>
      </c>
      <c r="D190" s="1" t="s">
        <v>7622</v>
      </c>
      <c r="E190" s="1" t="s">
        <v>5803</v>
      </c>
    </row>
    <row r="191" spans="1:5" ht="15.6" x14ac:dyDescent="0.3">
      <c r="A191" s="1" t="s">
        <v>1202</v>
      </c>
      <c r="B191" s="1" t="s">
        <v>3553</v>
      </c>
      <c r="C191" s="1" t="s">
        <v>6742</v>
      </c>
      <c r="D191" s="1" t="s">
        <v>7623</v>
      </c>
      <c r="E191" s="1" t="s">
        <v>4770</v>
      </c>
    </row>
    <row r="192" spans="1:5" ht="15.6" x14ac:dyDescent="0.3">
      <c r="A192" s="1" t="s">
        <v>2256</v>
      </c>
      <c r="B192" s="1" t="s">
        <v>2501</v>
      </c>
      <c r="C192" s="1" t="s">
        <v>6742</v>
      </c>
      <c r="D192" s="1" t="s">
        <v>6838</v>
      </c>
      <c r="E192" s="1" t="s">
        <v>4844</v>
      </c>
    </row>
    <row r="193" spans="1:5" ht="15.6" x14ac:dyDescent="0.3">
      <c r="A193" s="1" t="s">
        <v>1201</v>
      </c>
      <c r="B193" s="1" t="s">
        <v>3554</v>
      </c>
      <c r="C193" s="1" t="s">
        <v>6742</v>
      </c>
      <c r="D193" s="1" t="s">
        <v>7624</v>
      </c>
      <c r="E193" s="1" t="s">
        <v>5804</v>
      </c>
    </row>
    <row r="194" spans="1:5" ht="15.6" x14ac:dyDescent="0.3">
      <c r="A194" s="1" t="s">
        <v>1200</v>
      </c>
      <c r="B194" s="1" t="s">
        <v>3555</v>
      </c>
      <c r="C194" s="1" t="s">
        <v>6766</v>
      </c>
      <c r="D194" s="1" t="s">
        <v>7625</v>
      </c>
      <c r="E194" s="1" t="s">
        <v>5645</v>
      </c>
    </row>
    <row r="195" spans="1:5" ht="15.6" x14ac:dyDescent="0.3">
      <c r="A195" s="1" t="s">
        <v>1199</v>
      </c>
      <c r="B195" s="1" t="s">
        <v>3556</v>
      </c>
      <c r="C195" s="1" t="s">
        <v>6741</v>
      </c>
      <c r="D195" s="1" t="s">
        <v>7626</v>
      </c>
      <c r="E195" s="1" t="s">
        <v>5805</v>
      </c>
    </row>
    <row r="196" spans="1:5" ht="15.6" x14ac:dyDescent="0.3">
      <c r="A196" s="1" t="s">
        <v>1198</v>
      </c>
      <c r="B196" s="1" t="s">
        <v>3557</v>
      </c>
      <c r="C196" s="1" t="s">
        <v>6742</v>
      </c>
      <c r="D196" s="1" t="s">
        <v>7627</v>
      </c>
      <c r="E196" s="1" t="s">
        <v>5806</v>
      </c>
    </row>
    <row r="197" spans="1:5" ht="15.6" x14ac:dyDescent="0.3">
      <c r="A197" s="1" t="s">
        <v>1197</v>
      </c>
      <c r="B197" s="1" t="s">
        <v>3558</v>
      </c>
      <c r="C197" s="1" t="s">
        <v>6766</v>
      </c>
      <c r="D197" s="1" t="s">
        <v>7628</v>
      </c>
      <c r="E197" s="1" t="s">
        <v>5807</v>
      </c>
    </row>
    <row r="198" spans="1:5" ht="15.6" x14ac:dyDescent="0.3">
      <c r="A198" s="1" t="s">
        <v>1196</v>
      </c>
      <c r="B198" s="1" t="s">
        <v>3559</v>
      </c>
      <c r="C198" s="1" t="s">
        <v>6742</v>
      </c>
      <c r="D198" s="1" t="s">
        <v>7629</v>
      </c>
      <c r="E198" s="1" t="s">
        <v>5808</v>
      </c>
    </row>
    <row r="199" spans="1:5" ht="15.6" x14ac:dyDescent="0.3">
      <c r="A199" s="1" t="s">
        <v>1195</v>
      </c>
      <c r="B199" s="1" t="s">
        <v>3560</v>
      </c>
      <c r="C199" s="1" t="s">
        <v>6742</v>
      </c>
      <c r="D199" s="1" t="s">
        <v>7630</v>
      </c>
      <c r="E199" s="1" t="s">
        <v>5809</v>
      </c>
    </row>
    <row r="200" spans="1:5" ht="15.6" x14ac:dyDescent="0.3">
      <c r="A200" s="1" t="s">
        <v>1194</v>
      </c>
      <c r="B200" s="1" t="s">
        <v>3561</v>
      </c>
      <c r="C200" s="1" t="s">
        <v>6742</v>
      </c>
      <c r="D200" s="1" t="s">
        <v>7631</v>
      </c>
      <c r="E200" s="1" t="s">
        <v>5810</v>
      </c>
    </row>
    <row r="201" spans="1:5" ht="15.6" x14ac:dyDescent="0.3">
      <c r="A201" s="1" t="s">
        <v>1193</v>
      </c>
      <c r="B201" s="1" t="s">
        <v>3562</v>
      </c>
      <c r="C201" s="1" t="s">
        <v>6741</v>
      </c>
      <c r="D201" s="1" t="s">
        <v>7632</v>
      </c>
      <c r="E201" s="1" t="s">
        <v>5811</v>
      </c>
    </row>
    <row r="202" spans="1:5" ht="15.6" x14ac:dyDescent="0.3">
      <c r="A202" s="1" t="s">
        <v>1192</v>
      </c>
      <c r="B202" s="1" t="s">
        <v>3563</v>
      </c>
      <c r="C202" s="1" t="s">
        <v>6742</v>
      </c>
      <c r="D202" s="1" t="s">
        <v>6802</v>
      </c>
      <c r="E202" s="1" t="s">
        <v>5812</v>
      </c>
    </row>
    <row r="203" spans="1:5" ht="15.6" x14ac:dyDescent="0.3">
      <c r="A203" s="1" t="s">
        <v>2255</v>
      </c>
      <c r="B203" s="1" t="s">
        <v>2502</v>
      </c>
      <c r="C203" s="1" t="s">
        <v>6742</v>
      </c>
      <c r="D203" s="1" t="s">
        <v>6752</v>
      </c>
      <c r="E203" s="1" t="s">
        <v>4845</v>
      </c>
    </row>
    <row r="204" spans="1:5" ht="15.6" x14ac:dyDescent="0.3">
      <c r="A204" s="1" t="s">
        <v>1191</v>
      </c>
      <c r="B204" s="1" t="s">
        <v>3564</v>
      </c>
      <c r="C204" s="1" t="s">
        <v>6741</v>
      </c>
      <c r="D204" s="1" t="s">
        <v>6900</v>
      </c>
      <c r="E204" s="1" t="s">
        <v>5813</v>
      </c>
    </row>
    <row r="205" spans="1:5" ht="15.6" x14ac:dyDescent="0.3">
      <c r="A205" s="1" t="s">
        <v>1190</v>
      </c>
      <c r="B205" s="1" t="s">
        <v>3565</v>
      </c>
      <c r="C205" s="1" t="s">
        <v>6742</v>
      </c>
      <c r="D205" s="1" t="s">
        <v>6767</v>
      </c>
      <c r="E205" s="1" t="s">
        <v>5814</v>
      </c>
    </row>
    <row r="206" spans="1:5" ht="15.6" x14ac:dyDescent="0.3">
      <c r="A206" s="1" t="s">
        <v>1189</v>
      </c>
      <c r="B206" s="1" t="s">
        <v>3566</v>
      </c>
      <c r="C206" s="1" t="s">
        <v>6741</v>
      </c>
      <c r="D206" s="1" t="s">
        <v>7633</v>
      </c>
      <c r="E206" s="1" t="s">
        <v>4769</v>
      </c>
    </row>
    <row r="207" spans="1:5" ht="15.6" x14ac:dyDescent="0.3">
      <c r="A207" s="1" t="s">
        <v>1188</v>
      </c>
      <c r="B207" s="1" t="s">
        <v>3567</v>
      </c>
      <c r="C207" s="1" t="s">
        <v>6741</v>
      </c>
      <c r="D207" s="1" t="s">
        <v>7634</v>
      </c>
      <c r="E207" s="1" t="s">
        <v>5815</v>
      </c>
    </row>
    <row r="208" spans="1:5" ht="15.6" x14ac:dyDescent="0.3">
      <c r="A208" s="1" t="s">
        <v>1187</v>
      </c>
      <c r="B208" s="1" t="s">
        <v>3568</v>
      </c>
      <c r="C208" s="1" t="s">
        <v>6766</v>
      </c>
      <c r="D208" s="1" t="s">
        <v>7635</v>
      </c>
      <c r="E208" s="1" t="s">
        <v>5816</v>
      </c>
    </row>
    <row r="209" spans="1:5" ht="15.6" x14ac:dyDescent="0.3">
      <c r="A209" s="1" t="s">
        <v>1186</v>
      </c>
      <c r="B209" s="1" t="s">
        <v>3569</v>
      </c>
      <c r="C209" s="1" t="s">
        <v>6742</v>
      </c>
      <c r="D209" s="1" t="s">
        <v>7636</v>
      </c>
      <c r="E209" s="1" t="s">
        <v>5817</v>
      </c>
    </row>
    <row r="210" spans="1:5" ht="15.6" x14ac:dyDescent="0.3">
      <c r="A210" s="1" t="s">
        <v>1185</v>
      </c>
      <c r="B210" s="1" t="s">
        <v>3570</v>
      </c>
      <c r="C210" s="1" t="s">
        <v>6741</v>
      </c>
      <c r="D210" s="1" t="s">
        <v>6754</v>
      </c>
      <c r="E210" s="1" t="s">
        <v>5818</v>
      </c>
    </row>
    <row r="211" spans="1:5" ht="15.6" x14ac:dyDescent="0.3">
      <c r="A211" s="1" t="s">
        <v>1184</v>
      </c>
      <c r="B211" s="1" t="s">
        <v>3571</v>
      </c>
      <c r="C211" s="1" t="s">
        <v>6741</v>
      </c>
      <c r="D211" s="1" t="s">
        <v>7637</v>
      </c>
      <c r="E211" s="1" t="s">
        <v>5819</v>
      </c>
    </row>
    <row r="212" spans="1:5" ht="15.6" x14ac:dyDescent="0.3">
      <c r="A212" s="1" t="s">
        <v>1183</v>
      </c>
      <c r="B212" s="1" t="s">
        <v>3572</v>
      </c>
      <c r="C212" s="1" t="s">
        <v>6742</v>
      </c>
      <c r="D212" s="1" t="s">
        <v>6421</v>
      </c>
      <c r="E212" s="1" t="s">
        <v>4997</v>
      </c>
    </row>
    <row r="213" spans="1:5" ht="15.6" x14ac:dyDescent="0.3">
      <c r="A213" s="1" t="s">
        <v>1182</v>
      </c>
      <c r="B213" s="1" t="s">
        <v>3573</v>
      </c>
      <c r="C213" s="1" t="s">
        <v>6742</v>
      </c>
      <c r="D213" s="1" t="s">
        <v>7638</v>
      </c>
      <c r="E213" s="1" t="s">
        <v>5820</v>
      </c>
    </row>
    <row r="214" spans="1:5" ht="15.6" x14ac:dyDescent="0.3">
      <c r="A214" s="1" t="s">
        <v>2254</v>
      </c>
      <c r="B214" s="1" t="s">
        <v>2503</v>
      </c>
      <c r="C214" s="1" t="s">
        <v>6742</v>
      </c>
      <c r="D214" s="1" t="s">
        <v>6839</v>
      </c>
      <c r="E214" s="1" t="s">
        <v>4846</v>
      </c>
    </row>
    <row r="215" spans="1:5" ht="15.6" x14ac:dyDescent="0.3">
      <c r="A215" s="1" t="s">
        <v>1181</v>
      </c>
      <c r="B215" s="1" t="s">
        <v>3574</v>
      </c>
      <c r="C215" s="1" t="s">
        <v>6742</v>
      </c>
      <c r="D215" s="1" t="s">
        <v>7639</v>
      </c>
      <c r="E215" s="1" t="s">
        <v>5821</v>
      </c>
    </row>
    <row r="216" spans="1:5" ht="15.6" x14ac:dyDescent="0.3">
      <c r="A216" s="1" t="s">
        <v>1180</v>
      </c>
      <c r="B216" s="1" t="s">
        <v>3575</v>
      </c>
      <c r="C216" s="1" t="s">
        <v>6742</v>
      </c>
      <c r="D216" s="1" t="s">
        <v>7640</v>
      </c>
      <c r="E216" s="1" t="s">
        <v>5822</v>
      </c>
    </row>
    <row r="217" spans="1:5" ht="15.6" x14ac:dyDescent="0.3">
      <c r="A217" s="1" t="s">
        <v>1179</v>
      </c>
      <c r="B217" s="1" t="s">
        <v>3576</v>
      </c>
      <c r="C217" s="1" t="s">
        <v>6742</v>
      </c>
      <c r="D217" s="1" t="s">
        <v>6946</v>
      </c>
      <c r="E217" s="1" t="s">
        <v>5823</v>
      </c>
    </row>
    <row r="218" spans="1:5" ht="15.6" x14ac:dyDescent="0.3">
      <c r="A218" s="1" t="s">
        <v>1178</v>
      </c>
      <c r="B218" s="1" t="s">
        <v>3577</v>
      </c>
      <c r="C218" s="1" t="s">
        <v>6741</v>
      </c>
      <c r="D218" s="1" t="s">
        <v>8419</v>
      </c>
      <c r="E218" s="1" t="s">
        <v>5824</v>
      </c>
    </row>
    <row r="219" spans="1:5" ht="15.6" x14ac:dyDescent="0.3">
      <c r="A219" s="1" t="s">
        <v>1177</v>
      </c>
      <c r="B219" s="1" t="s">
        <v>3578</v>
      </c>
      <c r="C219" s="1" t="s">
        <v>6741</v>
      </c>
      <c r="D219" s="1" t="s">
        <v>6832</v>
      </c>
      <c r="E219" s="1" t="s">
        <v>5825</v>
      </c>
    </row>
    <row r="220" spans="1:5" ht="15.6" x14ac:dyDescent="0.3">
      <c r="A220" s="1" t="s">
        <v>1176</v>
      </c>
      <c r="B220" s="1" t="s">
        <v>3579</v>
      </c>
      <c r="C220" s="1" t="s">
        <v>6741</v>
      </c>
      <c r="D220" s="1" t="s">
        <v>7641</v>
      </c>
      <c r="E220" s="1" t="s">
        <v>5826</v>
      </c>
    </row>
    <row r="221" spans="1:5" ht="15.6" x14ac:dyDescent="0.3">
      <c r="A221" s="1" t="s">
        <v>1175</v>
      </c>
      <c r="B221" s="1" t="s">
        <v>3580</v>
      </c>
      <c r="C221" s="1" t="s">
        <v>6741</v>
      </c>
      <c r="D221" s="1" t="s">
        <v>7642</v>
      </c>
      <c r="E221" s="1" t="s">
        <v>5827</v>
      </c>
    </row>
    <row r="222" spans="1:5" ht="15.6" x14ac:dyDescent="0.3">
      <c r="A222" s="1" t="s">
        <v>1174</v>
      </c>
      <c r="B222" s="1" t="s">
        <v>3581</v>
      </c>
      <c r="C222" s="1" t="s">
        <v>6741</v>
      </c>
      <c r="D222" s="1" t="s">
        <v>7643</v>
      </c>
      <c r="E222" s="1" t="s">
        <v>5828</v>
      </c>
    </row>
    <row r="223" spans="1:5" ht="15.6" x14ac:dyDescent="0.3">
      <c r="A223" s="1" t="s">
        <v>1173</v>
      </c>
      <c r="B223" s="1" t="s">
        <v>3582</v>
      </c>
      <c r="C223" s="1" t="s">
        <v>6742</v>
      </c>
      <c r="D223" s="1" t="s">
        <v>7521</v>
      </c>
      <c r="E223" s="1" t="s">
        <v>5829</v>
      </c>
    </row>
    <row r="224" spans="1:5" ht="15.6" x14ac:dyDescent="0.3">
      <c r="A224" s="1" t="s">
        <v>1172</v>
      </c>
      <c r="B224" s="1" t="s">
        <v>3583</v>
      </c>
      <c r="C224" s="1" t="s">
        <v>6742</v>
      </c>
      <c r="D224" s="1" t="s">
        <v>7644</v>
      </c>
      <c r="E224" s="1" t="s">
        <v>5830</v>
      </c>
    </row>
    <row r="225" spans="1:5" ht="15.6" x14ac:dyDescent="0.3">
      <c r="A225" s="1" t="s">
        <v>2361</v>
      </c>
      <c r="B225" s="1" t="s">
        <v>2396</v>
      </c>
      <c r="C225" s="1" t="s">
        <v>6742</v>
      </c>
      <c r="D225" s="1" t="s">
        <v>6748</v>
      </c>
      <c r="E225" s="1" t="s">
        <v>4740</v>
      </c>
    </row>
    <row r="226" spans="1:5" ht="15.6" x14ac:dyDescent="0.3">
      <c r="A226" s="1" t="s">
        <v>2253</v>
      </c>
      <c r="B226" s="1" t="s">
        <v>2504</v>
      </c>
      <c r="C226" s="1" t="s">
        <v>6742</v>
      </c>
      <c r="D226" s="1" t="s">
        <v>6840</v>
      </c>
      <c r="E226" s="1" t="s">
        <v>4847</v>
      </c>
    </row>
    <row r="227" spans="1:5" ht="15.6" x14ac:dyDescent="0.3">
      <c r="A227" s="1" t="s">
        <v>1171</v>
      </c>
      <c r="B227" s="1" t="s">
        <v>3584</v>
      </c>
      <c r="C227" s="1" t="s">
        <v>6766</v>
      </c>
      <c r="D227" s="1" t="s">
        <v>7645</v>
      </c>
      <c r="E227" s="1" t="s">
        <v>5831</v>
      </c>
    </row>
    <row r="228" spans="1:5" ht="15.6" x14ac:dyDescent="0.3">
      <c r="A228" s="1" t="s">
        <v>1170</v>
      </c>
      <c r="B228" s="1" t="s">
        <v>3585</v>
      </c>
      <c r="C228" s="1" t="s">
        <v>6742</v>
      </c>
      <c r="D228" s="1" t="s">
        <v>5194</v>
      </c>
      <c r="E228" s="1" t="s">
        <v>5508</v>
      </c>
    </row>
    <row r="229" spans="1:5" ht="15.6" x14ac:dyDescent="0.3">
      <c r="A229" s="1" t="s">
        <v>1169</v>
      </c>
      <c r="B229" s="1" t="s">
        <v>3586</v>
      </c>
      <c r="C229" s="1" t="s">
        <v>6766</v>
      </c>
      <c r="D229" s="1" t="s">
        <v>7646</v>
      </c>
      <c r="E229" s="1" t="s">
        <v>5832</v>
      </c>
    </row>
    <row r="230" spans="1:5" ht="15.6" x14ac:dyDescent="0.3">
      <c r="A230" s="1" t="s">
        <v>1168</v>
      </c>
      <c r="B230" s="1" t="s">
        <v>3587</v>
      </c>
      <c r="C230" s="1" t="s">
        <v>6742</v>
      </c>
      <c r="D230" s="1" t="s">
        <v>7647</v>
      </c>
      <c r="E230" s="1" t="s">
        <v>5833</v>
      </c>
    </row>
    <row r="231" spans="1:5" ht="15.6" x14ac:dyDescent="0.3">
      <c r="A231" s="1" t="s">
        <v>1167</v>
      </c>
      <c r="B231" s="1" t="s">
        <v>3588</v>
      </c>
      <c r="C231" s="1" t="s">
        <v>6742</v>
      </c>
      <c r="D231" s="1" t="s">
        <v>6082</v>
      </c>
      <c r="E231" s="1" t="s">
        <v>5834</v>
      </c>
    </row>
    <row r="232" spans="1:5" ht="15.6" x14ac:dyDescent="0.3">
      <c r="A232" s="1" t="s">
        <v>1166</v>
      </c>
      <c r="B232" s="1" t="s">
        <v>3589</v>
      </c>
      <c r="C232" s="1" t="s">
        <v>6766</v>
      </c>
      <c r="D232" s="1" t="s">
        <v>7648</v>
      </c>
      <c r="E232" s="1" t="s">
        <v>5835</v>
      </c>
    </row>
    <row r="233" spans="1:5" ht="15.6" x14ac:dyDescent="0.3">
      <c r="A233" s="1" t="s">
        <v>1165</v>
      </c>
      <c r="B233" s="1" t="s">
        <v>3590</v>
      </c>
      <c r="C233" s="1" t="s">
        <v>6742</v>
      </c>
      <c r="D233" s="1" t="s">
        <v>7649</v>
      </c>
      <c r="E233" s="1" t="s">
        <v>5836</v>
      </c>
    </row>
    <row r="234" spans="1:5" ht="15.6" x14ac:dyDescent="0.3">
      <c r="A234" s="1" t="s">
        <v>1164</v>
      </c>
      <c r="B234" s="1" t="s">
        <v>3591</v>
      </c>
      <c r="C234" s="1" t="s">
        <v>6766</v>
      </c>
      <c r="D234" s="1" t="s">
        <v>8420</v>
      </c>
      <c r="E234" s="1" t="s">
        <v>5837</v>
      </c>
    </row>
    <row r="235" spans="1:5" ht="15.6" x14ac:dyDescent="0.3">
      <c r="A235" s="1" t="s">
        <v>1163</v>
      </c>
      <c r="B235" s="1" t="s">
        <v>3592</v>
      </c>
      <c r="C235" s="1" t="s">
        <v>6741</v>
      </c>
      <c r="D235" s="1" t="s">
        <v>7650</v>
      </c>
      <c r="E235" s="1" t="s">
        <v>5264</v>
      </c>
    </row>
    <row r="236" spans="1:5" ht="15.6" x14ac:dyDescent="0.3">
      <c r="A236" s="1" t="s">
        <v>1162</v>
      </c>
      <c r="B236" s="1" t="s">
        <v>3593</v>
      </c>
      <c r="C236" s="1" t="s">
        <v>6742</v>
      </c>
      <c r="D236" s="1" t="s">
        <v>7651</v>
      </c>
      <c r="E236" s="1" t="s">
        <v>5838</v>
      </c>
    </row>
    <row r="237" spans="1:5" ht="15.6" x14ac:dyDescent="0.3">
      <c r="A237" s="1" t="s">
        <v>2252</v>
      </c>
      <c r="B237" s="1" t="s">
        <v>2505</v>
      </c>
      <c r="C237" s="1" t="s">
        <v>6742</v>
      </c>
      <c r="D237" s="1" t="s">
        <v>6841</v>
      </c>
      <c r="E237" s="1" t="s">
        <v>4848</v>
      </c>
    </row>
    <row r="238" spans="1:5" ht="15.6" x14ac:dyDescent="0.3">
      <c r="A238" s="1" t="s">
        <v>1161</v>
      </c>
      <c r="B238" s="1" t="s">
        <v>3594</v>
      </c>
      <c r="C238" s="1" t="s">
        <v>6742</v>
      </c>
      <c r="D238" s="1" t="s">
        <v>6874</v>
      </c>
      <c r="E238" s="1" t="s">
        <v>5321</v>
      </c>
    </row>
    <row r="239" spans="1:5" ht="15.6" x14ac:dyDescent="0.3">
      <c r="A239" s="1" t="s">
        <v>1160</v>
      </c>
      <c r="B239" s="1" t="s">
        <v>3595</v>
      </c>
      <c r="C239" s="1" t="s">
        <v>6742</v>
      </c>
      <c r="D239" s="1" t="s">
        <v>5518</v>
      </c>
      <c r="E239" s="1" t="s">
        <v>5839</v>
      </c>
    </row>
    <row r="240" spans="1:5" ht="15.6" x14ac:dyDescent="0.3">
      <c r="A240" s="1" t="s">
        <v>1159</v>
      </c>
      <c r="B240" s="1" t="s">
        <v>3596</v>
      </c>
      <c r="C240" s="1" t="s">
        <v>6742</v>
      </c>
      <c r="D240" s="1" t="s">
        <v>6873</v>
      </c>
      <c r="E240" s="1" t="s">
        <v>5840</v>
      </c>
    </row>
    <row r="241" spans="1:5" ht="15.6" x14ac:dyDescent="0.3">
      <c r="A241" s="1" t="s">
        <v>1158</v>
      </c>
      <c r="B241" s="1" t="s">
        <v>3597</v>
      </c>
      <c r="C241" s="1" t="s">
        <v>6766</v>
      </c>
      <c r="D241" s="1" t="s">
        <v>7088</v>
      </c>
      <c r="E241" s="1" t="s">
        <v>5841</v>
      </c>
    </row>
    <row r="242" spans="1:5" ht="15.6" x14ac:dyDescent="0.3">
      <c r="A242" s="1" t="s">
        <v>1157</v>
      </c>
      <c r="B242" s="1" t="s">
        <v>3598</v>
      </c>
      <c r="C242" s="1" t="s">
        <v>6741</v>
      </c>
      <c r="D242" s="1" t="s">
        <v>7287</v>
      </c>
      <c r="E242" s="1" t="s">
        <v>5842</v>
      </c>
    </row>
    <row r="243" spans="1:5" ht="15.6" x14ac:dyDescent="0.3">
      <c r="A243" s="1" t="s">
        <v>1156</v>
      </c>
      <c r="B243" s="1" t="s">
        <v>3599</v>
      </c>
      <c r="C243" s="1" t="s">
        <v>6742</v>
      </c>
      <c r="D243" s="1" t="s">
        <v>7652</v>
      </c>
      <c r="E243" s="1" t="s">
        <v>5843</v>
      </c>
    </row>
    <row r="244" spans="1:5" ht="15.6" x14ac:dyDescent="0.3">
      <c r="A244" s="1" t="s">
        <v>1155</v>
      </c>
      <c r="B244" s="1" t="s">
        <v>3600</v>
      </c>
      <c r="C244" s="1" t="s">
        <v>6741</v>
      </c>
      <c r="D244" s="1" t="s">
        <v>7653</v>
      </c>
      <c r="E244" s="1" t="s">
        <v>5844</v>
      </c>
    </row>
    <row r="245" spans="1:5" ht="15.6" x14ac:dyDescent="0.3">
      <c r="A245" s="1" t="s">
        <v>1154</v>
      </c>
      <c r="B245" s="1" t="s">
        <v>3601</v>
      </c>
      <c r="C245" s="1" t="s">
        <v>6741</v>
      </c>
      <c r="D245" s="1" t="s">
        <v>7654</v>
      </c>
      <c r="E245" s="1" t="s">
        <v>5432</v>
      </c>
    </row>
    <row r="246" spans="1:5" ht="15.6" x14ac:dyDescent="0.3">
      <c r="A246" s="1" t="s">
        <v>1153</v>
      </c>
      <c r="B246" s="1" t="s">
        <v>3602</v>
      </c>
      <c r="C246" s="1" t="s">
        <v>6742</v>
      </c>
      <c r="D246" s="1" t="s">
        <v>7655</v>
      </c>
      <c r="E246" s="1" t="s">
        <v>5845</v>
      </c>
    </row>
    <row r="247" spans="1:5" ht="15.6" x14ac:dyDescent="0.3">
      <c r="A247" s="1" t="s">
        <v>1152</v>
      </c>
      <c r="B247" s="1" t="s">
        <v>3603</v>
      </c>
      <c r="C247" s="1" t="s">
        <v>6742</v>
      </c>
      <c r="D247" s="1" t="s">
        <v>6746</v>
      </c>
      <c r="E247" s="1" t="s">
        <v>5846</v>
      </c>
    </row>
    <row r="248" spans="1:5" ht="15.6" x14ac:dyDescent="0.3">
      <c r="A248" s="1" t="s">
        <v>2251</v>
      </c>
      <c r="B248" s="1" t="s">
        <v>2506</v>
      </c>
      <c r="C248" s="1" t="s">
        <v>6742</v>
      </c>
      <c r="D248" s="1" t="s">
        <v>6842</v>
      </c>
      <c r="E248" s="1" t="s">
        <v>4849</v>
      </c>
    </row>
    <row r="249" spans="1:5" ht="15.6" x14ac:dyDescent="0.3">
      <c r="A249" s="1" t="s">
        <v>1151</v>
      </c>
      <c r="B249" s="1" t="s">
        <v>3604</v>
      </c>
      <c r="C249" s="1" t="s">
        <v>6742</v>
      </c>
      <c r="D249" s="1" t="s">
        <v>7656</v>
      </c>
      <c r="E249" s="1" t="s">
        <v>5847</v>
      </c>
    </row>
    <row r="250" spans="1:5" ht="15.6" x14ac:dyDescent="0.3">
      <c r="A250" s="1" t="s">
        <v>1150</v>
      </c>
      <c r="B250" s="1" t="s">
        <v>3605</v>
      </c>
      <c r="C250" s="1" t="s">
        <v>6742</v>
      </c>
      <c r="D250" s="1" t="s">
        <v>7657</v>
      </c>
      <c r="E250" s="1" t="s">
        <v>5848</v>
      </c>
    </row>
    <row r="251" spans="1:5" ht="15.6" x14ac:dyDescent="0.3">
      <c r="A251" s="1" t="s">
        <v>1149</v>
      </c>
      <c r="B251" s="1" t="s">
        <v>3606</v>
      </c>
      <c r="C251" s="1" t="s">
        <v>6741</v>
      </c>
      <c r="D251" s="1" t="s">
        <v>7658</v>
      </c>
      <c r="E251" s="1" t="s">
        <v>5849</v>
      </c>
    </row>
    <row r="252" spans="1:5" ht="15.6" x14ac:dyDescent="0.3">
      <c r="A252" s="1" t="s">
        <v>1148</v>
      </c>
      <c r="B252" s="1" t="s">
        <v>3607</v>
      </c>
      <c r="C252" s="1" t="s">
        <v>6741</v>
      </c>
      <c r="D252" s="1" t="s">
        <v>7659</v>
      </c>
      <c r="E252" s="1" t="s">
        <v>5850</v>
      </c>
    </row>
    <row r="253" spans="1:5" ht="15.6" x14ac:dyDescent="0.3">
      <c r="A253" s="1" t="s">
        <v>1147</v>
      </c>
      <c r="B253" s="1" t="s">
        <v>3608</v>
      </c>
      <c r="C253" s="1" t="s">
        <v>6742</v>
      </c>
      <c r="D253" s="1" t="s">
        <v>7660</v>
      </c>
      <c r="E253" s="1" t="s">
        <v>5023</v>
      </c>
    </row>
    <row r="254" spans="1:5" ht="15.6" x14ac:dyDescent="0.3">
      <c r="A254" s="1" t="s">
        <v>1146</v>
      </c>
      <c r="B254" s="1" t="s">
        <v>3609</v>
      </c>
      <c r="C254" s="1" t="s">
        <v>6741</v>
      </c>
      <c r="D254" s="1" t="s">
        <v>7661</v>
      </c>
      <c r="E254" s="1" t="s">
        <v>4779</v>
      </c>
    </row>
    <row r="255" spans="1:5" ht="15.6" x14ac:dyDescent="0.3">
      <c r="A255" s="1" t="s">
        <v>1145</v>
      </c>
      <c r="B255" s="1" t="s">
        <v>3610</v>
      </c>
      <c r="C255" s="1" t="s">
        <v>6742</v>
      </c>
      <c r="D255" s="1" t="s">
        <v>7662</v>
      </c>
      <c r="E255" s="1" t="s">
        <v>5851</v>
      </c>
    </row>
    <row r="256" spans="1:5" ht="15.6" x14ac:dyDescent="0.3">
      <c r="A256" s="1" t="s">
        <v>1144</v>
      </c>
      <c r="B256" s="1" t="s">
        <v>3611</v>
      </c>
      <c r="C256" s="1" t="s">
        <v>6741</v>
      </c>
      <c r="D256" s="1" t="s">
        <v>7663</v>
      </c>
      <c r="E256" s="1" t="s">
        <v>5852</v>
      </c>
    </row>
    <row r="257" spans="1:5" ht="15.6" x14ac:dyDescent="0.3">
      <c r="A257" s="1" t="s">
        <v>1143</v>
      </c>
      <c r="B257" s="1" t="s">
        <v>3612</v>
      </c>
      <c r="C257" s="1" t="s">
        <v>6742</v>
      </c>
      <c r="D257" s="1" t="s">
        <v>7664</v>
      </c>
      <c r="E257" s="1" t="s">
        <v>5853</v>
      </c>
    </row>
    <row r="258" spans="1:5" ht="15.6" x14ac:dyDescent="0.3">
      <c r="A258" s="1" t="s">
        <v>1142</v>
      </c>
      <c r="B258" s="1" t="s">
        <v>3613</v>
      </c>
      <c r="C258" s="1" t="s">
        <v>6742</v>
      </c>
      <c r="D258" s="1" t="s">
        <v>6946</v>
      </c>
      <c r="E258" s="1" t="s">
        <v>5854</v>
      </c>
    </row>
    <row r="259" spans="1:5" ht="15.6" x14ac:dyDescent="0.3">
      <c r="A259" s="1" t="s">
        <v>2250</v>
      </c>
      <c r="B259" s="1" t="s">
        <v>2507</v>
      </c>
      <c r="C259" s="1" t="s">
        <v>6741</v>
      </c>
      <c r="D259" s="1" t="s">
        <v>6843</v>
      </c>
      <c r="E259" s="1" t="s">
        <v>4850</v>
      </c>
    </row>
    <row r="260" spans="1:5" ht="15.6" x14ac:dyDescent="0.3">
      <c r="A260" s="1" t="s">
        <v>1141</v>
      </c>
      <c r="B260" s="1" t="s">
        <v>3614</v>
      </c>
      <c r="C260" s="1" t="s">
        <v>6741</v>
      </c>
      <c r="D260" s="1" t="s">
        <v>7665</v>
      </c>
      <c r="E260" s="1" t="s">
        <v>5855</v>
      </c>
    </row>
    <row r="261" spans="1:5" ht="15.6" x14ac:dyDescent="0.3">
      <c r="A261" s="1" t="s">
        <v>1140</v>
      </c>
      <c r="B261" s="1" t="s">
        <v>3615</v>
      </c>
      <c r="C261" s="1" t="s">
        <v>6741</v>
      </c>
      <c r="D261" s="1" t="s">
        <v>7666</v>
      </c>
      <c r="E261" s="1" t="s">
        <v>5856</v>
      </c>
    </row>
    <row r="262" spans="1:5" ht="15.6" x14ac:dyDescent="0.3">
      <c r="A262" s="1" t="s">
        <v>1139</v>
      </c>
      <c r="B262" s="1" t="s">
        <v>3616</v>
      </c>
      <c r="C262" s="1" t="s">
        <v>6741</v>
      </c>
      <c r="D262" s="1" t="s">
        <v>7667</v>
      </c>
      <c r="E262" s="1" t="s">
        <v>5857</v>
      </c>
    </row>
    <row r="263" spans="1:5" ht="15.6" x14ac:dyDescent="0.3">
      <c r="A263" s="1" t="s">
        <v>1138</v>
      </c>
      <c r="B263" s="1" t="s">
        <v>3617</v>
      </c>
      <c r="C263" s="1" t="s">
        <v>6742</v>
      </c>
      <c r="D263" s="1" t="s">
        <v>7668</v>
      </c>
      <c r="E263" s="1" t="s">
        <v>5858</v>
      </c>
    </row>
    <row r="264" spans="1:5" ht="15.6" x14ac:dyDescent="0.3">
      <c r="A264" s="1" t="s">
        <v>1137</v>
      </c>
      <c r="B264" s="1" t="s">
        <v>3618</v>
      </c>
      <c r="C264" s="1" t="s">
        <v>6742</v>
      </c>
      <c r="D264" s="1" t="s">
        <v>7669</v>
      </c>
      <c r="E264" s="1" t="s">
        <v>5668</v>
      </c>
    </row>
    <row r="265" spans="1:5" ht="15.6" x14ac:dyDescent="0.3">
      <c r="A265" s="1" t="s">
        <v>1136</v>
      </c>
      <c r="B265" s="1" t="s">
        <v>3619</v>
      </c>
      <c r="C265" s="1" t="s">
        <v>6766</v>
      </c>
      <c r="D265" s="1" t="s">
        <v>7670</v>
      </c>
      <c r="E265" s="1" t="s">
        <v>5859</v>
      </c>
    </row>
    <row r="266" spans="1:5" ht="15.6" x14ac:dyDescent="0.3">
      <c r="A266" s="1" t="s">
        <v>1135</v>
      </c>
      <c r="B266" s="1" t="s">
        <v>3620</v>
      </c>
      <c r="C266" s="1" t="s">
        <v>6766</v>
      </c>
      <c r="D266" s="1" t="s">
        <v>7671</v>
      </c>
      <c r="E266" s="1" t="s">
        <v>5860</v>
      </c>
    </row>
    <row r="267" spans="1:5" ht="15.6" x14ac:dyDescent="0.3">
      <c r="A267" s="1" t="s">
        <v>1134</v>
      </c>
      <c r="B267" s="1" t="s">
        <v>3621</v>
      </c>
      <c r="C267" s="1" t="s">
        <v>6741</v>
      </c>
      <c r="D267" s="1" t="s">
        <v>7672</v>
      </c>
      <c r="E267" s="1" t="s">
        <v>5861</v>
      </c>
    </row>
    <row r="268" spans="1:5" ht="15.6" x14ac:dyDescent="0.3">
      <c r="A268" s="1" t="s">
        <v>1133</v>
      </c>
      <c r="B268" s="1" t="s">
        <v>3622</v>
      </c>
      <c r="C268" s="1" t="s">
        <v>6742</v>
      </c>
      <c r="D268" s="1" t="s">
        <v>6873</v>
      </c>
      <c r="E268" s="1" t="s">
        <v>5862</v>
      </c>
    </row>
    <row r="269" spans="1:5" ht="15.6" x14ac:dyDescent="0.3">
      <c r="A269" s="1" t="s">
        <v>1132</v>
      </c>
      <c r="B269" s="1" t="s">
        <v>3623</v>
      </c>
      <c r="C269" s="1" t="s">
        <v>6742</v>
      </c>
      <c r="D269" s="1" t="s">
        <v>7673</v>
      </c>
      <c r="E269" s="1" t="s">
        <v>5863</v>
      </c>
    </row>
    <row r="270" spans="1:5" ht="15.6" x14ac:dyDescent="0.3">
      <c r="A270" s="1" t="s">
        <v>2249</v>
      </c>
      <c r="B270" s="1" t="s">
        <v>2508</v>
      </c>
      <c r="C270" s="1" t="s">
        <v>6742</v>
      </c>
      <c r="D270" s="1" t="s">
        <v>6844</v>
      </c>
      <c r="E270" s="1" t="s">
        <v>4851</v>
      </c>
    </row>
    <row r="271" spans="1:5" ht="15.6" x14ac:dyDescent="0.3">
      <c r="A271" s="1" t="s">
        <v>1131</v>
      </c>
      <c r="B271" s="1" t="s">
        <v>3624</v>
      </c>
      <c r="C271" s="1" t="s">
        <v>6741</v>
      </c>
      <c r="D271" s="1" t="s">
        <v>7674</v>
      </c>
      <c r="E271" s="1" t="s">
        <v>5864</v>
      </c>
    </row>
    <row r="272" spans="1:5" ht="15.6" x14ac:dyDescent="0.3">
      <c r="A272" s="1" t="s">
        <v>1130</v>
      </c>
      <c r="B272" s="1" t="s">
        <v>3625</v>
      </c>
      <c r="C272" s="1" t="s">
        <v>6742</v>
      </c>
      <c r="D272" s="1" t="s">
        <v>7675</v>
      </c>
      <c r="E272" s="1" t="s">
        <v>5865</v>
      </c>
    </row>
    <row r="273" spans="1:5" ht="15.6" x14ac:dyDescent="0.3">
      <c r="A273" s="1" t="s">
        <v>1129</v>
      </c>
      <c r="B273" s="1" t="s">
        <v>3626</v>
      </c>
      <c r="C273" s="1" t="s">
        <v>6766</v>
      </c>
      <c r="D273" s="1" t="s">
        <v>7676</v>
      </c>
      <c r="E273" s="1" t="s">
        <v>5577</v>
      </c>
    </row>
    <row r="274" spans="1:5" ht="15.6" x14ac:dyDescent="0.3">
      <c r="A274" s="1" t="s">
        <v>1128</v>
      </c>
      <c r="B274" s="1" t="s">
        <v>3627</v>
      </c>
      <c r="C274" s="1" t="s">
        <v>6742</v>
      </c>
      <c r="D274" s="1" t="s">
        <v>7677</v>
      </c>
      <c r="E274" s="1" t="s">
        <v>5866</v>
      </c>
    </row>
    <row r="275" spans="1:5" ht="15.6" x14ac:dyDescent="0.3">
      <c r="A275" s="1" t="s">
        <v>1127</v>
      </c>
      <c r="B275" s="1" t="s">
        <v>3628</v>
      </c>
      <c r="C275" s="1" t="s">
        <v>6741</v>
      </c>
      <c r="D275" s="1" t="s">
        <v>7552</v>
      </c>
      <c r="E275" s="1" t="s">
        <v>5867</v>
      </c>
    </row>
    <row r="276" spans="1:5" ht="15.6" x14ac:dyDescent="0.3">
      <c r="A276" s="1" t="s">
        <v>1126</v>
      </c>
      <c r="B276" s="1" t="s">
        <v>3629</v>
      </c>
      <c r="C276" s="1" t="s">
        <v>6741</v>
      </c>
      <c r="D276" s="1" t="s">
        <v>7678</v>
      </c>
      <c r="E276" s="1" t="s">
        <v>5833</v>
      </c>
    </row>
    <row r="277" spans="1:5" ht="15.6" x14ac:dyDescent="0.3">
      <c r="A277" s="1" t="s">
        <v>1125</v>
      </c>
      <c r="B277" s="1" t="s">
        <v>3630</v>
      </c>
      <c r="C277" s="1" t="s">
        <v>6742</v>
      </c>
      <c r="D277" s="1" t="s">
        <v>7679</v>
      </c>
      <c r="E277" s="1" t="s">
        <v>5868</v>
      </c>
    </row>
    <row r="278" spans="1:5" ht="15.6" x14ac:dyDescent="0.3">
      <c r="A278" s="1" t="s">
        <v>1124</v>
      </c>
      <c r="B278" s="1" t="s">
        <v>3631</v>
      </c>
      <c r="C278" s="1" t="s">
        <v>6742</v>
      </c>
      <c r="D278" s="1" t="s">
        <v>7680</v>
      </c>
      <c r="E278" s="1" t="s">
        <v>5869</v>
      </c>
    </row>
    <row r="279" spans="1:5" ht="15.6" x14ac:dyDescent="0.3">
      <c r="A279" s="1" t="s">
        <v>1123</v>
      </c>
      <c r="B279" s="1" t="s">
        <v>3632</v>
      </c>
      <c r="C279" s="1" t="s">
        <v>6742</v>
      </c>
      <c r="D279" s="1" t="s">
        <v>7068</v>
      </c>
      <c r="E279" s="1" t="s">
        <v>5870</v>
      </c>
    </row>
    <row r="280" spans="1:5" ht="15.6" x14ac:dyDescent="0.3">
      <c r="A280" s="1" t="s">
        <v>1122</v>
      </c>
      <c r="B280" s="1" t="s">
        <v>3633</v>
      </c>
      <c r="C280" s="1" t="s">
        <v>6742</v>
      </c>
      <c r="D280" s="1" t="s">
        <v>6865</v>
      </c>
      <c r="E280" s="1" t="s">
        <v>5871</v>
      </c>
    </row>
    <row r="281" spans="1:5" ht="15.6" x14ac:dyDescent="0.3">
      <c r="A281" s="1" t="s">
        <v>2248</v>
      </c>
      <c r="B281" s="1" t="s">
        <v>2509</v>
      </c>
      <c r="C281" s="1" t="s">
        <v>6741</v>
      </c>
      <c r="D281" s="1" t="s">
        <v>6845</v>
      </c>
      <c r="E281" s="1" t="s">
        <v>4852</v>
      </c>
    </row>
    <row r="282" spans="1:5" ht="15.6" x14ac:dyDescent="0.3">
      <c r="A282" s="1" t="s">
        <v>1121</v>
      </c>
      <c r="B282" s="1" t="s">
        <v>3634</v>
      </c>
      <c r="C282" s="1" t="s">
        <v>6741</v>
      </c>
      <c r="D282" s="1" t="s">
        <v>7681</v>
      </c>
      <c r="E282" s="1" t="s">
        <v>5872</v>
      </c>
    </row>
    <row r="283" spans="1:5" ht="15.6" x14ac:dyDescent="0.3">
      <c r="A283" s="1" t="s">
        <v>1120</v>
      </c>
      <c r="B283" s="1" t="s">
        <v>3635</v>
      </c>
      <c r="C283" s="1" t="s">
        <v>6742</v>
      </c>
      <c r="D283" s="1" t="s">
        <v>7682</v>
      </c>
      <c r="E283" s="1" t="s">
        <v>5873</v>
      </c>
    </row>
    <row r="284" spans="1:5" ht="15.6" x14ac:dyDescent="0.3">
      <c r="A284" s="1" t="s">
        <v>1119</v>
      </c>
      <c r="B284" s="1" t="s">
        <v>3636</v>
      </c>
      <c r="C284" s="1" t="s">
        <v>6742</v>
      </c>
      <c r="D284" s="1" t="s">
        <v>7228</v>
      </c>
      <c r="E284" s="1" t="s">
        <v>5874</v>
      </c>
    </row>
    <row r="285" spans="1:5" ht="15.6" x14ac:dyDescent="0.3">
      <c r="A285" s="1" t="s">
        <v>1118</v>
      </c>
      <c r="B285" s="1" t="s">
        <v>3637</v>
      </c>
      <c r="C285" s="1" t="s">
        <v>6741</v>
      </c>
      <c r="D285" s="1" t="s">
        <v>7683</v>
      </c>
      <c r="E285" s="1" t="s">
        <v>5875</v>
      </c>
    </row>
    <row r="286" spans="1:5" ht="15.6" x14ac:dyDescent="0.3">
      <c r="A286" s="1" t="s">
        <v>1117</v>
      </c>
      <c r="B286" s="1" t="s">
        <v>3638</v>
      </c>
      <c r="C286" s="1" t="s">
        <v>6766</v>
      </c>
      <c r="D286" s="1" t="s">
        <v>6810</v>
      </c>
      <c r="E286" s="1" t="s">
        <v>5876</v>
      </c>
    </row>
    <row r="287" spans="1:5" ht="15.6" x14ac:dyDescent="0.3">
      <c r="A287" s="1" t="s">
        <v>1116</v>
      </c>
      <c r="B287" s="1" t="s">
        <v>3639</v>
      </c>
      <c r="C287" s="1" t="s">
        <v>6741</v>
      </c>
      <c r="D287" s="1" t="s">
        <v>7684</v>
      </c>
      <c r="E287" s="1" t="s">
        <v>5877</v>
      </c>
    </row>
    <row r="288" spans="1:5" ht="15.6" x14ac:dyDescent="0.3">
      <c r="A288" s="1" t="s">
        <v>1115</v>
      </c>
      <c r="B288" s="1" t="s">
        <v>3640</v>
      </c>
      <c r="C288" s="1" t="s">
        <v>6741</v>
      </c>
      <c r="D288" s="1" t="s">
        <v>7685</v>
      </c>
      <c r="E288" s="1" t="s">
        <v>5878</v>
      </c>
    </row>
    <row r="289" spans="1:5" ht="15.6" x14ac:dyDescent="0.3">
      <c r="A289" s="1" t="s">
        <v>1114</v>
      </c>
      <c r="B289" s="1" t="s">
        <v>3641</v>
      </c>
      <c r="C289" s="1" t="s">
        <v>6742</v>
      </c>
      <c r="D289" s="1" t="s">
        <v>6872</v>
      </c>
      <c r="E289" s="1" t="s">
        <v>5879</v>
      </c>
    </row>
    <row r="290" spans="1:5" ht="15.6" x14ac:dyDescent="0.3">
      <c r="A290" s="1" t="s">
        <v>1113</v>
      </c>
      <c r="B290" s="1" t="s">
        <v>3642</v>
      </c>
      <c r="C290" s="1" t="s">
        <v>6741</v>
      </c>
      <c r="D290" s="1" t="s">
        <v>7686</v>
      </c>
      <c r="E290" s="1" t="s">
        <v>5880</v>
      </c>
    </row>
    <row r="291" spans="1:5" ht="15.6" x14ac:dyDescent="0.3">
      <c r="A291" s="1" t="s">
        <v>1112</v>
      </c>
      <c r="B291" s="1" t="s">
        <v>3643</v>
      </c>
      <c r="C291" s="1" t="s">
        <v>6742</v>
      </c>
      <c r="D291" s="1" t="s">
        <v>7687</v>
      </c>
      <c r="E291" s="1" t="s">
        <v>5881</v>
      </c>
    </row>
    <row r="292" spans="1:5" ht="15.6" x14ac:dyDescent="0.3">
      <c r="A292" s="1" t="s">
        <v>2247</v>
      </c>
      <c r="B292" s="1" t="s">
        <v>2510</v>
      </c>
      <c r="C292" s="1" t="s">
        <v>6742</v>
      </c>
      <c r="D292" s="1" t="s">
        <v>6846</v>
      </c>
      <c r="E292" s="1" t="s">
        <v>4853</v>
      </c>
    </row>
    <row r="293" spans="1:5" ht="15.6" x14ac:dyDescent="0.3">
      <c r="A293" s="1" t="s">
        <v>1111</v>
      </c>
      <c r="B293" s="1" t="s">
        <v>3644</v>
      </c>
      <c r="C293" s="1" t="s">
        <v>6742</v>
      </c>
      <c r="D293" s="1" t="s">
        <v>7688</v>
      </c>
      <c r="E293" s="1" t="s">
        <v>5649</v>
      </c>
    </row>
    <row r="294" spans="1:5" ht="15.6" x14ac:dyDescent="0.3">
      <c r="A294" s="1" t="s">
        <v>1110</v>
      </c>
      <c r="B294" s="1" t="s">
        <v>3645</v>
      </c>
      <c r="C294" s="1" t="s">
        <v>6742</v>
      </c>
      <c r="D294" s="1" t="s">
        <v>7066</v>
      </c>
      <c r="E294" s="1" t="s">
        <v>5882</v>
      </c>
    </row>
    <row r="295" spans="1:5" ht="15.6" x14ac:dyDescent="0.3">
      <c r="A295" s="1" t="s">
        <v>1109</v>
      </c>
      <c r="B295" s="1" t="s">
        <v>3646</v>
      </c>
      <c r="C295" s="1" t="s">
        <v>6741</v>
      </c>
      <c r="D295" s="1" t="s">
        <v>7689</v>
      </c>
      <c r="E295" s="1" t="s">
        <v>5883</v>
      </c>
    </row>
    <row r="296" spans="1:5" ht="15.6" x14ac:dyDescent="0.3">
      <c r="A296" s="1" t="s">
        <v>1108</v>
      </c>
      <c r="B296" s="1" t="s">
        <v>3647</v>
      </c>
      <c r="C296" s="1" t="s">
        <v>6741</v>
      </c>
      <c r="D296" s="1" t="s">
        <v>7690</v>
      </c>
      <c r="E296" s="1" t="s">
        <v>5884</v>
      </c>
    </row>
    <row r="297" spans="1:5" ht="15.6" x14ac:dyDescent="0.3">
      <c r="A297" s="1" t="s">
        <v>1107</v>
      </c>
      <c r="B297" s="1" t="s">
        <v>3648</v>
      </c>
      <c r="C297" s="1" t="s">
        <v>6742</v>
      </c>
      <c r="D297" s="1" t="s">
        <v>7691</v>
      </c>
      <c r="E297" s="1" t="s">
        <v>5885</v>
      </c>
    </row>
    <row r="298" spans="1:5" ht="15.6" x14ac:dyDescent="0.3">
      <c r="A298" s="1" t="s">
        <v>1106</v>
      </c>
      <c r="B298" s="1" t="s">
        <v>3649</v>
      </c>
      <c r="C298" s="1" t="s">
        <v>6742</v>
      </c>
      <c r="D298" s="1" t="s">
        <v>8421</v>
      </c>
      <c r="E298" s="1" t="s">
        <v>5886</v>
      </c>
    </row>
    <row r="299" spans="1:5" ht="15.6" x14ac:dyDescent="0.3">
      <c r="A299" s="1" t="s">
        <v>1105</v>
      </c>
      <c r="B299" s="1" t="s">
        <v>3650</v>
      </c>
      <c r="C299" s="1" t="s">
        <v>6742</v>
      </c>
      <c r="D299" s="1" t="s">
        <v>6915</v>
      </c>
      <c r="E299" s="1" t="s">
        <v>5887</v>
      </c>
    </row>
    <row r="300" spans="1:5" ht="15.6" x14ac:dyDescent="0.3">
      <c r="A300" s="1" t="s">
        <v>1104</v>
      </c>
      <c r="B300" s="1" t="s">
        <v>3651</v>
      </c>
      <c r="C300" s="1" t="s">
        <v>6742</v>
      </c>
      <c r="D300" s="1" t="s">
        <v>7692</v>
      </c>
      <c r="E300" s="1" t="s">
        <v>5888</v>
      </c>
    </row>
    <row r="301" spans="1:5" ht="15.6" x14ac:dyDescent="0.3">
      <c r="A301" s="1" t="s">
        <v>1103</v>
      </c>
      <c r="B301" s="1" t="s">
        <v>3652</v>
      </c>
      <c r="C301" s="1" t="s">
        <v>6741</v>
      </c>
      <c r="D301" s="1" t="s">
        <v>7693</v>
      </c>
      <c r="E301" s="1" t="s">
        <v>5889</v>
      </c>
    </row>
    <row r="302" spans="1:5" ht="15.6" x14ac:dyDescent="0.3">
      <c r="A302" s="1" t="s">
        <v>1102</v>
      </c>
      <c r="B302" s="1" t="s">
        <v>3653</v>
      </c>
      <c r="C302" s="1" t="s">
        <v>6741</v>
      </c>
      <c r="D302" s="1" t="s">
        <v>7689</v>
      </c>
      <c r="E302" s="1" t="s">
        <v>5890</v>
      </c>
    </row>
    <row r="303" spans="1:5" ht="15.6" x14ac:dyDescent="0.3">
      <c r="A303" s="1" t="s">
        <v>2246</v>
      </c>
      <c r="B303" s="1" t="s">
        <v>2511</v>
      </c>
      <c r="C303" s="1" t="s">
        <v>6742</v>
      </c>
      <c r="D303" s="1" t="s">
        <v>6847</v>
      </c>
      <c r="E303" s="1" t="s">
        <v>4854</v>
      </c>
    </row>
    <row r="304" spans="1:5" ht="15.6" x14ac:dyDescent="0.3">
      <c r="A304" s="1" t="s">
        <v>1101</v>
      </c>
      <c r="B304" s="1" t="s">
        <v>3654</v>
      </c>
      <c r="C304" s="1" t="s">
        <v>6741</v>
      </c>
      <c r="D304" s="1" t="s">
        <v>7694</v>
      </c>
      <c r="E304" s="1" t="s">
        <v>4915</v>
      </c>
    </row>
    <row r="305" spans="1:5" ht="15.6" x14ac:dyDescent="0.3">
      <c r="A305" s="1" t="s">
        <v>1100</v>
      </c>
      <c r="B305" s="1" t="s">
        <v>3655</v>
      </c>
      <c r="C305" s="1" t="s">
        <v>6742</v>
      </c>
      <c r="D305" s="1" t="s">
        <v>7695</v>
      </c>
      <c r="E305" s="1" t="s">
        <v>4871</v>
      </c>
    </row>
    <row r="306" spans="1:5" ht="15.6" x14ac:dyDescent="0.3">
      <c r="A306" s="1" t="s">
        <v>1099</v>
      </c>
      <c r="B306" s="1" t="s">
        <v>3656</v>
      </c>
      <c r="C306" s="1" t="s">
        <v>6742</v>
      </c>
      <c r="D306" s="1" t="s">
        <v>7696</v>
      </c>
      <c r="E306" s="1" t="s">
        <v>5891</v>
      </c>
    </row>
    <row r="307" spans="1:5" ht="15.6" x14ac:dyDescent="0.3">
      <c r="A307" s="1" t="s">
        <v>1098</v>
      </c>
      <c r="B307" s="1" t="s">
        <v>3657</v>
      </c>
      <c r="C307" s="1" t="s">
        <v>6742</v>
      </c>
      <c r="D307" s="1" t="s">
        <v>7697</v>
      </c>
      <c r="E307" s="1" t="s">
        <v>5892</v>
      </c>
    </row>
    <row r="308" spans="1:5" ht="15.6" x14ac:dyDescent="0.3">
      <c r="A308" s="1" t="s">
        <v>1097</v>
      </c>
      <c r="B308" s="1" t="s">
        <v>3658</v>
      </c>
      <c r="C308" s="1" t="s">
        <v>6742</v>
      </c>
      <c r="D308" s="1" t="s">
        <v>7698</v>
      </c>
      <c r="E308" s="1" t="s">
        <v>5893</v>
      </c>
    </row>
    <row r="309" spans="1:5" ht="15.6" x14ac:dyDescent="0.3">
      <c r="A309" s="1" t="s">
        <v>1096</v>
      </c>
      <c r="B309" s="1" t="s">
        <v>3659</v>
      </c>
      <c r="C309" s="1" t="s">
        <v>6742</v>
      </c>
      <c r="D309" s="1" t="s">
        <v>6767</v>
      </c>
      <c r="E309" s="1" t="s">
        <v>5894</v>
      </c>
    </row>
    <row r="310" spans="1:5" ht="15.6" x14ac:dyDescent="0.3">
      <c r="A310" s="1" t="s">
        <v>1095</v>
      </c>
      <c r="B310" s="1" t="s">
        <v>3660</v>
      </c>
      <c r="C310" s="1" t="s">
        <v>6742</v>
      </c>
      <c r="D310" s="1" t="s">
        <v>7699</v>
      </c>
      <c r="E310" s="1" t="s">
        <v>5633</v>
      </c>
    </row>
    <row r="311" spans="1:5" ht="15.6" x14ac:dyDescent="0.3">
      <c r="A311" s="1" t="s">
        <v>1094</v>
      </c>
      <c r="B311" s="1" t="s">
        <v>3661</v>
      </c>
      <c r="C311" s="1" t="s">
        <v>6741</v>
      </c>
      <c r="D311" s="1" t="s">
        <v>7700</v>
      </c>
      <c r="E311" s="1" t="s">
        <v>5895</v>
      </c>
    </row>
    <row r="312" spans="1:5" ht="15.6" x14ac:dyDescent="0.3">
      <c r="A312" s="1" t="s">
        <v>1093</v>
      </c>
      <c r="B312" s="1" t="s">
        <v>3662</v>
      </c>
      <c r="C312" s="1" t="s">
        <v>6741</v>
      </c>
      <c r="D312" s="1" t="s">
        <v>7701</v>
      </c>
      <c r="E312" s="1" t="s">
        <v>5896</v>
      </c>
    </row>
    <row r="313" spans="1:5" ht="15.6" x14ac:dyDescent="0.3">
      <c r="A313" s="1" t="s">
        <v>1092</v>
      </c>
      <c r="B313" s="1" t="s">
        <v>3663</v>
      </c>
      <c r="C313" s="1" t="s">
        <v>6741</v>
      </c>
      <c r="D313" s="1" t="s">
        <v>7567</v>
      </c>
      <c r="E313" s="1" t="s">
        <v>5897</v>
      </c>
    </row>
    <row r="314" spans="1:5" ht="15.6" x14ac:dyDescent="0.3">
      <c r="A314" s="1" t="s">
        <v>2245</v>
      </c>
      <c r="B314" s="1" t="s">
        <v>2512</v>
      </c>
      <c r="C314" s="1" t="s">
        <v>6742</v>
      </c>
      <c r="D314" s="1" t="s">
        <v>6848</v>
      </c>
      <c r="E314" s="1" t="s">
        <v>4855</v>
      </c>
    </row>
    <row r="315" spans="1:5" ht="15.6" x14ac:dyDescent="0.3">
      <c r="A315" s="1" t="s">
        <v>1091</v>
      </c>
      <c r="B315" s="1" t="s">
        <v>3664</v>
      </c>
      <c r="C315" s="1" t="s">
        <v>6742</v>
      </c>
      <c r="D315" s="1" t="s">
        <v>7702</v>
      </c>
      <c r="E315" s="1" t="s">
        <v>5898</v>
      </c>
    </row>
    <row r="316" spans="1:5" ht="15.6" x14ac:dyDescent="0.3">
      <c r="A316" s="1" t="s">
        <v>1090</v>
      </c>
      <c r="B316" s="1" t="s">
        <v>3665</v>
      </c>
      <c r="C316" s="1" t="s">
        <v>6742</v>
      </c>
      <c r="D316" s="1" t="s">
        <v>5744</v>
      </c>
      <c r="E316" s="1" t="s">
        <v>5899</v>
      </c>
    </row>
    <row r="317" spans="1:5" ht="15.6" x14ac:dyDescent="0.3">
      <c r="A317" s="1" t="s">
        <v>1089</v>
      </c>
      <c r="B317" s="1" t="s">
        <v>3666</v>
      </c>
      <c r="C317" s="1" t="s">
        <v>6741</v>
      </c>
      <c r="D317" s="1" t="s">
        <v>7703</v>
      </c>
      <c r="E317" s="1" t="s">
        <v>5900</v>
      </c>
    </row>
    <row r="318" spans="1:5" ht="15.6" x14ac:dyDescent="0.3">
      <c r="A318" s="1" t="s">
        <v>1088</v>
      </c>
      <c r="B318" s="1" t="s">
        <v>3667</v>
      </c>
      <c r="C318" s="1" t="s">
        <v>6742</v>
      </c>
      <c r="D318" s="1" t="s">
        <v>6930</v>
      </c>
      <c r="E318" s="1" t="s">
        <v>4967</v>
      </c>
    </row>
    <row r="319" spans="1:5" ht="15.6" x14ac:dyDescent="0.3">
      <c r="A319" s="1" t="s">
        <v>1087</v>
      </c>
      <c r="B319" s="1" t="s">
        <v>3668</v>
      </c>
      <c r="C319" s="1" t="s">
        <v>6741</v>
      </c>
      <c r="D319" s="1" t="s">
        <v>7704</v>
      </c>
      <c r="E319" s="1" t="s">
        <v>5901</v>
      </c>
    </row>
    <row r="320" spans="1:5" ht="15.6" x14ac:dyDescent="0.3">
      <c r="A320" s="1" t="s">
        <v>1086</v>
      </c>
      <c r="B320" s="1" t="s">
        <v>3669</v>
      </c>
      <c r="C320" s="1" t="s">
        <v>6741</v>
      </c>
      <c r="D320" s="1" t="s">
        <v>7705</v>
      </c>
      <c r="E320" s="1" t="s">
        <v>5902</v>
      </c>
    </row>
    <row r="321" spans="1:5" ht="15.6" x14ac:dyDescent="0.3">
      <c r="A321" s="1" t="s">
        <v>1085</v>
      </c>
      <c r="B321" s="1" t="s">
        <v>3670</v>
      </c>
      <c r="C321" s="1" t="s">
        <v>6741</v>
      </c>
      <c r="D321" s="1" t="s">
        <v>7706</v>
      </c>
      <c r="E321" s="1" t="s">
        <v>5903</v>
      </c>
    </row>
    <row r="322" spans="1:5" ht="15.6" x14ac:dyDescent="0.3">
      <c r="A322" s="1" t="s">
        <v>1084</v>
      </c>
      <c r="B322" s="1" t="s">
        <v>3671</v>
      </c>
      <c r="C322" s="1" t="s">
        <v>6741</v>
      </c>
      <c r="D322" s="1" t="s">
        <v>7707</v>
      </c>
      <c r="E322" s="1" t="s">
        <v>4741</v>
      </c>
    </row>
    <row r="323" spans="1:5" ht="15.6" x14ac:dyDescent="0.3">
      <c r="A323" s="1" t="s">
        <v>1083</v>
      </c>
      <c r="B323" s="1" t="s">
        <v>3672</v>
      </c>
      <c r="C323" s="1" t="s">
        <v>6741</v>
      </c>
      <c r="D323" s="1" t="s">
        <v>6903</v>
      </c>
      <c r="E323" s="1" t="s">
        <v>5904</v>
      </c>
    </row>
    <row r="324" spans="1:5" ht="15.6" x14ac:dyDescent="0.3">
      <c r="A324" s="1" t="s">
        <v>1082</v>
      </c>
      <c r="B324" s="1" t="s">
        <v>3673</v>
      </c>
      <c r="C324" s="1" t="s">
        <v>6741</v>
      </c>
      <c r="D324" s="1" t="s">
        <v>7708</v>
      </c>
      <c r="E324" s="1" t="s">
        <v>5905</v>
      </c>
    </row>
    <row r="325" spans="1:5" ht="15.6" x14ac:dyDescent="0.3">
      <c r="A325" s="1" t="s">
        <v>2244</v>
      </c>
      <c r="B325" s="1" t="s">
        <v>2513</v>
      </c>
      <c r="C325" s="1" t="s">
        <v>6742</v>
      </c>
      <c r="D325" s="1" t="s">
        <v>6849</v>
      </c>
      <c r="E325" s="1" t="s">
        <v>4856</v>
      </c>
    </row>
    <row r="326" spans="1:5" ht="15.6" x14ac:dyDescent="0.3">
      <c r="A326" s="1" t="s">
        <v>1081</v>
      </c>
      <c r="B326" s="1" t="s">
        <v>3674</v>
      </c>
      <c r="C326" s="1" t="s">
        <v>6741</v>
      </c>
      <c r="D326" s="1" t="s">
        <v>7709</v>
      </c>
      <c r="E326" s="1" t="s">
        <v>5906</v>
      </c>
    </row>
    <row r="327" spans="1:5" ht="15.6" x14ac:dyDescent="0.3">
      <c r="A327" s="1" t="s">
        <v>1080</v>
      </c>
      <c r="B327" s="1" t="s">
        <v>3675</v>
      </c>
      <c r="C327" s="1" t="s">
        <v>6741</v>
      </c>
      <c r="D327" s="1" t="s">
        <v>5974</v>
      </c>
      <c r="E327" s="1" t="s">
        <v>5907</v>
      </c>
    </row>
    <row r="328" spans="1:5" ht="15.6" x14ac:dyDescent="0.3">
      <c r="A328" s="1" t="s">
        <v>1079</v>
      </c>
      <c r="B328" s="1" t="s">
        <v>3676</v>
      </c>
      <c r="C328" s="1" t="s">
        <v>6741</v>
      </c>
      <c r="D328" s="1" t="s">
        <v>7567</v>
      </c>
      <c r="E328" s="1" t="s">
        <v>5908</v>
      </c>
    </row>
    <row r="329" spans="1:5" ht="15.6" x14ac:dyDescent="0.3">
      <c r="A329" s="1" t="s">
        <v>1078</v>
      </c>
      <c r="B329" s="1" t="s">
        <v>3677</v>
      </c>
      <c r="C329" s="1" t="s">
        <v>6741</v>
      </c>
      <c r="D329" s="1" t="s">
        <v>7710</v>
      </c>
      <c r="E329" s="1" t="s">
        <v>5909</v>
      </c>
    </row>
    <row r="330" spans="1:5" ht="15.6" x14ac:dyDescent="0.3">
      <c r="A330" s="1" t="s">
        <v>1077</v>
      </c>
      <c r="B330" s="1" t="s">
        <v>3678</v>
      </c>
      <c r="C330" s="1" t="s">
        <v>6741</v>
      </c>
      <c r="D330" s="1" t="s">
        <v>7711</v>
      </c>
      <c r="E330" s="1" t="s">
        <v>5910</v>
      </c>
    </row>
    <row r="331" spans="1:5" ht="15.6" x14ac:dyDescent="0.3">
      <c r="A331" s="1" t="s">
        <v>1076</v>
      </c>
      <c r="B331" s="1" t="s">
        <v>3679</v>
      </c>
      <c r="C331" s="1" t="s">
        <v>6742</v>
      </c>
      <c r="D331" s="1" t="s">
        <v>7712</v>
      </c>
      <c r="E331" s="1" t="s">
        <v>5911</v>
      </c>
    </row>
    <row r="332" spans="1:5" ht="15.6" x14ac:dyDescent="0.3">
      <c r="A332" s="1" t="s">
        <v>1075</v>
      </c>
      <c r="B332" s="1" t="s">
        <v>3680</v>
      </c>
      <c r="C332" s="1" t="s">
        <v>6741</v>
      </c>
      <c r="D332" s="1" t="s">
        <v>7713</v>
      </c>
      <c r="E332" s="1" t="s">
        <v>5912</v>
      </c>
    </row>
    <row r="333" spans="1:5" ht="15.6" x14ac:dyDescent="0.3">
      <c r="A333" s="1" t="s">
        <v>1074</v>
      </c>
      <c r="B333" s="1" t="s">
        <v>3681</v>
      </c>
      <c r="C333" s="1" t="s">
        <v>6742</v>
      </c>
      <c r="D333" s="1" t="s">
        <v>7714</v>
      </c>
      <c r="E333" s="1" t="s">
        <v>5913</v>
      </c>
    </row>
    <row r="334" spans="1:5" ht="15.6" x14ac:dyDescent="0.3">
      <c r="A334" s="1" t="s">
        <v>1073</v>
      </c>
      <c r="B334" s="1" t="s">
        <v>3682</v>
      </c>
      <c r="C334" s="1" t="s">
        <v>6766</v>
      </c>
      <c r="D334" s="1" t="s">
        <v>7715</v>
      </c>
      <c r="E334" s="1" t="s">
        <v>5332</v>
      </c>
    </row>
    <row r="335" spans="1:5" ht="15.6" x14ac:dyDescent="0.3">
      <c r="A335" s="1" t="s">
        <v>1072</v>
      </c>
      <c r="B335" s="1" t="s">
        <v>3683</v>
      </c>
      <c r="C335" s="1" t="s">
        <v>6741</v>
      </c>
      <c r="D335" s="1" t="s">
        <v>7716</v>
      </c>
      <c r="E335" s="1" t="s">
        <v>5732</v>
      </c>
    </row>
    <row r="336" spans="1:5" ht="15.6" x14ac:dyDescent="0.3">
      <c r="A336" s="1" t="s">
        <v>2360</v>
      </c>
      <c r="B336" s="1" t="s">
        <v>2397</v>
      </c>
      <c r="C336" s="1" t="s">
        <v>6742</v>
      </c>
      <c r="D336" s="1" t="s">
        <v>6749</v>
      </c>
      <c r="E336" s="1" t="s">
        <v>4741</v>
      </c>
    </row>
    <row r="337" spans="1:5" ht="15.6" x14ac:dyDescent="0.3">
      <c r="A337" s="1" t="s">
        <v>2243</v>
      </c>
      <c r="B337" s="1" t="s">
        <v>2514</v>
      </c>
      <c r="C337" s="1" t="s">
        <v>6742</v>
      </c>
      <c r="D337" s="1" t="s">
        <v>6850</v>
      </c>
      <c r="E337" s="1" t="s">
        <v>4857</v>
      </c>
    </row>
    <row r="338" spans="1:5" ht="15.6" x14ac:dyDescent="0.3">
      <c r="A338" s="1" t="s">
        <v>1071</v>
      </c>
      <c r="B338" s="1" t="s">
        <v>3684</v>
      </c>
      <c r="C338" s="1" t="s">
        <v>6742</v>
      </c>
      <c r="D338" s="1" t="s">
        <v>6780</v>
      </c>
      <c r="E338" s="1" t="s">
        <v>5914</v>
      </c>
    </row>
    <row r="339" spans="1:5" ht="15.6" x14ac:dyDescent="0.3">
      <c r="A339" s="1" t="s">
        <v>1070</v>
      </c>
      <c r="B339" s="1" t="s">
        <v>3685</v>
      </c>
      <c r="C339" s="1" t="s">
        <v>6742</v>
      </c>
      <c r="D339" s="1" t="s">
        <v>7717</v>
      </c>
      <c r="E339" s="1" t="s">
        <v>5915</v>
      </c>
    </row>
    <row r="340" spans="1:5" ht="15.6" x14ac:dyDescent="0.3">
      <c r="A340" s="1" t="s">
        <v>1069</v>
      </c>
      <c r="B340" s="1" t="s">
        <v>3686</v>
      </c>
      <c r="C340" s="1" t="s">
        <v>6742</v>
      </c>
      <c r="D340" s="1" t="s">
        <v>7718</v>
      </c>
      <c r="E340" s="1" t="s">
        <v>5916</v>
      </c>
    </row>
    <row r="341" spans="1:5" ht="15.6" x14ac:dyDescent="0.3">
      <c r="A341" s="1" t="s">
        <v>1068</v>
      </c>
      <c r="B341" s="1" t="s">
        <v>3687</v>
      </c>
      <c r="C341" s="1" t="s">
        <v>6742</v>
      </c>
      <c r="D341" s="1" t="s">
        <v>7719</v>
      </c>
      <c r="E341" s="1" t="s">
        <v>5917</v>
      </c>
    </row>
    <row r="342" spans="1:5" ht="15.6" x14ac:dyDescent="0.3">
      <c r="A342" s="1" t="s">
        <v>1067</v>
      </c>
      <c r="B342" s="1" t="s">
        <v>3688</v>
      </c>
      <c r="C342" s="1" t="s">
        <v>6742</v>
      </c>
      <c r="D342" s="1" t="s">
        <v>6930</v>
      </c>
      <c r="E342" s="1" t="s">
        <v>5918</v>
      </c>
    </row>
    <row r="343" spans="1:5" ht="15.6" x14ac:dyDescent="0.3">
      <c r="A343" s="1" t="s">
        <v>1066</v>
      </c>
      <c r="B343" s="1" t="s">
        <v>3689</v>
      </c>
      <c r="C343" s="1" t="s">
        <v>6742</v>
      </c>
      <c r="D343" s="1" t="s">
        <v>7079</v>
      </c>
      <c r="E343" s="1" t="s">
        <v>5919</v>
      </c>
    </row>
    <row r="344" spans="1:5" ht="15.6" x14ac:dyDescent="0.3">
      <c r="A344" s="1" t="s">
        <v>1065</v>
      </c>
      <c r="B344" s="1" t="s">
        <v>3690</v>
      </c>
      <c r="C344" s="1" t="s">
        <v>6742</v>
      </c>
      <c r="D344" s="1" t="s">
        <v>7720</v>
      </c>
      <c r="E344" s="1" t="s">
        <v>5920</v>
      </c>
    </row>
    <row r="345" spans="1:5" ht="15.6" x14ac:dyDescent="0.3">
      <c r="A345" s="1" t="s">
        <v>1064</v>
      </c>
      <c r="B345" s="1" t="s">
        <v>3691</v>
      </c>
      <c r="C345" s="1" t="s">
        <v>6742</v>
      </c>
      <c r="D345" s="1" t="s">
        <v>7721</v>
      </c>
      <c r="E345" s="1" t="s">
        <v>5921</v>
      </c>
    </row>
    <row r="346" spans="1:5" ht="15.6" x14ac:dyDescent="0.3">
      <c r="A346" s="1" t="s">
        <v>1063</v>
      </c>
      <c r="B346" s="1" t="s">
        <v>3692</v>
      </c>
      <c r="C346" s="1" t="s">
        <v>6742</v>
      </c>
      <c r="D346" s="1" t="s">
        <v>7722</v>
      </c>
      <c r="E346" s="1" t="s">
        <v>5922</v>
      </c>
    </row>
    <row r="347" spans="1:5" ht="15.6" x14ac:dyDescent="0.3">
      <c r="A347" s="1" t="s">
        <v>1062</v>
      </c>
      <c r="B347" s="1" t="s">
        <v>3693</v>
      </c>
      <c r="C347" s="1" t="s">
        <v>6742</v>
      </c>
      <c r="D347" s="1" t="s">
        <v>7723</v>
      </c>
      <c r="E347" s="1" t="s">
        <v>5041</v>
      </c>
    </row>
    <row r="348" spans="1:5" ht="15.6" x14ac:dyDescent="0.3">
      <c r="A348" s="1" t="s">
        <v>2242</v>
      </c>
      <c r="B348" s="1" t="s">
        <v>2515</v>
      </c>
      <c r="C348" s="1" t="s">
        <v>6742</v>
      </c>
      <c r="D348" s="1" t="s">
        <v>6851</v>
      </c>
      <c r="E348" s="1" t="s">
        <v>4858</v>
      </c>
    </row>
    <row r="349" spans="1:5" ht="15.6" x14ac:dyDescent="0.3">
      <c r="A349" s="1" t="s">
        <v>1061</v>
      </c>
      <c r="B349" s="1" t="s">
        <v>3694</v>
      </c>
      <c r="C349" s="1" t="s">
        <v>6742</v>
      </c>
      <c r="D349" s="1" t="s">
        <v>7724</v>
      </c>
      <c r="E349" s="1" t="s">
        <v>5923</v>
      </c>
    </row>
    <row r="350" spans="1:5" ht="15.6" x14ac:dyDescent="0.3">
      <c r="A350" s="1" t="s">
        <v>1060</v>
      </c>
      <c r="B350" s="1" t="s">
        <v>3695</v>
      </c>
      <c r="C350" s="1" t="s">
        <v>6742</v>
      </c>
      <c r="D350" s="1" t="s">
        <v>7725</v>
      </c>
      <c r="E350" s="1" t="s">
        <v>5924</v>
      </c>
    </row>
    <row r="351" spans="1:5" ht="15.6" x14ac:dyDescent="0.3">
      <c r="A351" s="1" t="s">
        <v>1059</v>
      </c>
      <c r="B351" s="1" t="s">
        <v>3696</v>
      </c>
      <c r="C351" s="1" t="s">
        <v>6742</v>
      </c>
      <c r="D351" s="1" t="s">
        <v>7066</v>
      </c>
      <c r="E351" s="1" t="s">
        <v>5925</v>
      </c>
    </row>
    <row r="352" spans="1:5" ht="15.6" x14ac:dyDescent="0.3">
      <c r="A352" s="1" t="s">
        <v>1058</v>
      </c>
      <c r="B352" s="1" t="s">
        <v>3697</v>
      </c>
      <c r="C352" s="1" t="s">
        <v>6741</v>
      </c>
      <c r="D352" s="1" t="s">
        <v>7726</v>
      </c>
      <c r="E352" s="1" t="s">
        <v>5926</v>
      </c>
    </row>
    <row r="353" spans="1:5" ht="15.6" x14ac:dyDescent="0.3">
      <c r="A353" s="1" t="s">
        <v>1057</v>
      </c>
      <c r="B353" s="1" t="s">
        <v>3698</v>
      </c>
      <c r="C353" s="1" t="s">
        <v>6741</v>
      </c>
      <c r="D353" s="1" t="s">
        <v>7727</v>
      </c>
      <c r="E353" s="1" t="s">
        <v>5927</v>
      </c>
    </row>
    <row r="354" spans="1:5" ht="15.6" x14ac:dyDescent="0.3">
      <c r="A354" s="1" t="s">
        <v>1056</v>
      </c>
      <c r="B354" s="1" t="s">
        <v>3699</v>
      </c>
      <c r="C354" s="1" t="s">
        <v>6742</v>
      </c>
      <c r="D354" s="1" t="s">
        <v>7728</v>
      </c>
      <c r="E354" s="1" t="s">
        <v>5928</v>
      </c>
    </row>
    <row r="355" spans="1:5" ht="15.6" x14ac:dyDescent="0.3">
      <c r="A355" s="1" t="s">
        <v>1055</v>
      </c>
      <c r="B355" s="1" t="s">
        <v>3700</v>
      </c>
      <c r="C355" s="1" t="s">
        <v>6741</v>
      </c>
      <c r="D355" s="1" t="s">
        <v>7137</v>
      </c>
      <c r="E355" s="1" t="s">
        <v>5929</v>
      </c>
    </row>
    <row r="356" spans="1:5" ht="15.6" x14ac:dyDescent="0.3">
      <c r="A356" s="1" t="s">
        <v>1054</v>
      </c>
      <c r="B356" s="1" t="s">
        <v>3701</v>
      </c>
      <c r="C356" s="1" t="s">
        <v>6741</v>
      </c>
      <c r="D356" s="1" t="s">
        <v>7729</v>
      </c>
      <c r="E356" s="1" t="s">
        <v>5930</v>
      </c>
    </row>
    <row r="357" spans="1:5" ht="15.6" x14ac:dyDescent="0.3">
      <c r="A357" s="1" t="s">
        <v>1053</v>
      </c>
      <c r="B357" s="1" t="s">
        <v>3702</v>
      </c>
      <c r="C357" s="1" t="s">
        <v>6741</v>
      </c>
      <c r="D357" s="1" t="s">
        <v>7730</v>
      </c>
      <c r="E357" s="1" t="s">
        <v>5931</v>
      </c>
    </row>
    <row r="358" spans="1:5" ht="15.6" x14ac:dyDescent="0.3">
      <c r="A358" s="1" t="s">
        <v>1052</v>
      </c>
      <c r="B358" s="1" t="s">
        <v>3703</v>
      </c>
      <c r="C358" s="1" t="s">
        <v>6742</v>
      </c>
      <c r="D358" s="1" t="s">
        <v>7731</v>
      </c>
      <c r="E358" s="1" t="s">
        <v>5932</v>
      </c>
    </row>
    <row r="359" spans="1:5" ht="15.6" x14ac:dyDescent="0.3">
      <c r="A359" s="1" t="s">
        <v>2241</v>
      </c>
      <c r="B359" s="1" t="s">
        <v>2516</v>
      </c>
      <c r="C359" s="1" t="s">
        <v>6741</v>
      </c>
      <c r="D359" s="1" t="s">
        <v>6852</v>
      </c>
      <c r="E359" s="1" t="s">
        <v>4859</v>
      </c>
    </row>
    <row r="360" spans="1:5" ht="15.6" x14ac:dyDescent="0.3">
      <c r="A360" s="1" t="s">
        <v>1051</v>
      </c>
      <c r="B360" s="1" t="s">
        <v>3704</v>
      </c>
      <c r="C360" s="1" t="s">
        <v>6741</v>
      </c>
      <c r="D360" s="1" t="s">
        <v>6744</v>
      </c>
      <c r="E360" s="1" t="s">
        <v>5933</v>
      </c>
    </row>
    <row r="361" spans="1:5" ht="15.6" x14ac:dyDescent="0.3">
      <c r="A361" s="1" t="s">
        <v>1050</v>
      </c>
      <c r="B361" s="1" t="s">
        <v>3705</v>
      </c>
      <c r="C361" s="1" t="s">
        <v>6742</v>
      </c>
      <c r="D361" s="1" t="s">
        <v>7732</v>
      </c>
      <c r="E361" s="1" t="s">
        <v>5934</v>
      </c>
    </row>
    <row r="362" spans="1:5" ht="15.6" x14ac:dyDescent="0.3">
      <c r="A362" s="1" t="s">
        <v>1049</v>
      </c>
      <c r="B362" s="1" t="s">
        <v>3706</v>
      </c>
      <c r="C362" s="1" t="s">
        <v>6741</v>
      </c>
      <c r="D362" s="1" t="s">
        <v>7733</v>
      </c>
      <c r="E362" s="1" t="s">
        <v>5935</v>
      </c>
    </row>
    <row r="363" spans="1:5" ht="15.6" x14ac:dyDescent="0.3">
      <c r="A363" s="1" t="s">
        <v>1048</v>
      </c>
      <c r="B363" s="1" t="s">
        <v>3707</v>
      </c>
      <c r="C363" s="1" t="s">
        <v>6741</v>
      </c>
      <c r="D363" s="1" t="s">
        <v>7734</v>
      </c>
      <c r="E363" s="1" t="s">
        <v>5936</v>
      </c>
    </row>
    <row r="364" spans="1:5" ht="15.6" x14ac:dyDescent="0.3">
      <c r="A364" s="1" t="s">
        <v>1047</v>
      </c>
      <c r="B364" s="1" t="s">
        <v>3708</v>
      </c>
      <c r="C364" s="1" t="s">
        <v>6741</v>
      </c>
      <c r="D364" s="1" t="s">
        <v>7735</v>
      </c>
      <c r="E364" s="1" t="s">
        <v>5937</v>
      </c>
    </row>
    <row r="365" spans="1:5" ht="15.6" x14ac:dyDescent="0.3">
      <c r="A365" s="1" t="s">
        <v>1046</v>
      </c>
      <c r="B365" s="1" t="s">
        <v>3709</v>
      </c>
      <c r="C365" s="1" t="s">
        <v>6741</v>
      </c>
      <c r="D365" s="1" t="s">
        <v>6798</v>
      </c>
      <c r="E365" s="1" t="s">
        <v>5938</v>
      </c>
    </row>
    <row r="366" spans="1:5" ht="15.6" x14ac:dyDescent="0.3">
      <c r="A366" s="1" t="s">
        <v>1045</v>
      </c>
      <c r="B366" s="1" t="s">
        <v>3710</v>
      </c>
      <c r="C366" s="1" t="s">
        <v>6741</v>
      </c>
      <c r="D366" s="1" t="s">
        <v>7736</v>
      </c>
      <c r="E366" s="1" t="s">
        <v>5939</v>
      </c>
    </row>
    <row r="367" spans="1:5" ht="15.6" x14ac:dyDescent="0.3">
      <c r="A367" s="1" t="s">
        <v>1044</v>
      </c>
      <c r="B367" s="1" t="s">
        <v>3711</v>
      </c>
      <c r="C367" s="1" t="s">
        <v>6741</v>
      </c>
      <c r="D367" s="1" t="s">
        <v>7135</v>
      </c>
      <c r="E367" s="1" t="s">
        <v>5940</v>
      </c>
    </row>
    <row r="368" spans="1:5" ht="15.6" x14ac:dyDescent="0.3">
      <c r="A368" s="1" t="s">
        <v>1043</v>
      </c>
      <c r="B368" s="1" t="s">
        <v>3712</v>
      </c>
      <c r="C368" s="1" t="s">
        <v>6742</v>
      </c>
      <c r="D368" s="1" t="s">
        <v>7737</v>
      </c>
      <c r="E368" s="1" t="s">
        <v>5941</v>
      </c>
    </row>
    <row r="369" spans="1:5" ht="15.6" x14ac:dyDescent="0.3">
      <c r="A369" s="1" t="s">
        <v>1042</v>
      </c>
      <c r="B369" s="1" t="s">
        <v>3713</v>
      </c>
      <c r="C369" s="1" t="s">
        <v>6766</v>
      </c>
      <c r="D369" s="1" t="s">
        <v>7738</v>
      </c>
      <c r="E369" s="1" t="s">
        <v>5942</v>
      </c>
    </row>
    <row r="370" spans="1:5" ht="15.6" x14ac:dyDescent="0.3">
      <c r="A370" s="1" t="s">
        <v>2240</v>
      </c>
      <c r="B370" s="1" t="s">
        <v>2517</v>
      </c>
      <c r="C370" s="1" t="s">
        <v>6742</v>
      </c>
      <c r="D370" s="1" t="s">
        <v>6853</v>
      </c>
      <c r="E370" s="1" t="s">
        <v>4860</v>
      </c>
    </row>
    <row r="371" spans="1:5" ht="15.6" x14ac:dyDescent="0.3">
      <c r="A371" s="1" t="s">
        <v>1041</v>
      </c>
      <c r="B371" s="1" t="s">
        <v>3714</v>
      </c>
      <c r="C371" s="1" t="s">
        <v>6742</v>
      </c>
      <c r="D371" s="1" t="s">
        <v>6257</v>
      </c>
      <c r="E371" s="1" t="s">
        <v>5943</v>
      </c>
    </row>
    <row r="372" spans="1:5" ht="15.6" x14ac:dyDescent="0.3">
      <c r="A372" s="1" t="s">
        <v>1040</v>
      </c>
      <c r="B372" s="1" t="s">
        <v>3715</v>
      </c>
      <c r="C372" s="1" t="s">
        <v>6741</v>
      </c>
      <c r="D372" s="1" t="s">
        <v>7739</v>
      </c>
      <c r="E372" s="1" t="s">
        <v>5944</v>
      </c>
    </row>
    <row r="373" spans="1:5" ht="15.6" x14ac:dyDescent="0.3">
      <c r="A373" s="1" t="s">
        <v>1039</v>
      </c>
      <c r="B373" s="1" t="s">
        <v>3716</v>
      </c>
      <c r="C373" s="1" t="s">
        <v>6742</v>
      </c>
      <c r="D373" s="1" t="s">
        <v>7740</v>
      </c>
      <c r="E373" s="1" t="s">
        <v>5945</v>
      </c>
    </row>
    <row r="374" spans="1:5" ht="15.6" x14ac:dyDescent="0.3">
      <c r="A374" s="1" t="s">
        <v>1038</v>
      </c>
      <c r="B374" s="1" t="s">
        <v>3717</v>
      </c>
      <c r="C374" s="1" t="s">
        <v>6766</v>
      </c>
      <c r="D374" s="1" t="s">
        <v>7741</v>
      </c>
      <c r="E374" s="1" t="s">
        <v>5946</v>
      </c>
    </row>
    <row r="375" spans="1:5" ht="15.6" x14ac:dyDescent="0.3">
      <c r="A375" s="1" t="s">
        <v>1037</v>
      </c>
      <c r="B375" s="1" t="s">
        <v>3718</v>
      </c>
      <c r="C375" s="1" t="s">
        <v>6742</v>
      </c>
      <c r="D375" s="1" t="s">
        <v>7742</v>
      </c>
      <c r="E375" s="1" t="s">
        <v>5947</v>
      </c>
    </row>
    <row r="376" spans="1:5" ht="15.6" x14ac:dyDescent="0.3">
      <c r="A376" s="1" t="s">
        <v>1036</v>
      </c>
      <c r="B376" s="1" t="s">
        <v>3719</v>
      </c>
      <c r="C376" s="1" t="s">
        <v>6742</v>
      </c>
      <c r="D376" s="1" t="s">
        <v>7743</v>
      </c>
      <c r="E376" s="1" t="s">
        <v>5948</v>
      </c>
    </row>
    <row r="377" spans="1:5" ht="15.6" x14ac:dyDescent="0.3">
      <c r="A377" s="1" t="s">
        <v>1035</v>
      </c>
      <c r="B377" s="1" t="s">
        <v>3720</v>
      </c>
      <c r="C377" s="1" t="s">
        <v>6742</v>
      </c>
      <c r="D377" s="1" t="s">
        <v>7744</v>
      </c>
      <c r="E377" s="1" t="s">
        <v>4734</v>
      </c>
    </row>
    <row r="378" spans="1:5" ht="15.6" x14ac:dyDescent="0.3">
      <c r="A378" s="1" t="s">
        <v>1034</v>
      </c>
      <c r="B378" s="1" t="s">
        <v>3721</v>
      </c>
      <c r="C378" s="1" t="s">
        <v>6742</v>
      </c>
      <c r="D378" s="1" t="s">
        <v>7745</v>
      </c>
      <c r="E378" s="1" t="s">
        <v>5949</v>
      </c>
    </row>
    <row r="379" spans="1:5" ht="15.6" x14ac:dyDescent="0.3">
      <c r="A379" s="1" t="s">
        <v>1033</v>
      </c>
      <c r="B379" s="1" t="s">
        <v>3722</v>
      </c>
      <c r="C379" s="1" t="s">
        <v>6766</v>
      </c>
      <c r="D379" s="1" t="s">
        <v>7203</v>
      </c>
      <c r="E379" s="1" t="s">
        <v>4795</v>
      </c>
    </row>
    <row r="380" spans="1:5" ht="15.6" x14ac:dyDescent="0.3">
      <c r="A380" s="1" t="s">
        <v>1032</v>
      </c>
      <c r="B380" s="1" t="s">
        <v>3723</v>
      </c>
      <c r="C380" s="1" t="s">
        <v>6742</v>
      </c>
      <c r="D380" s="1" t="s">
        <v>6873</v>
      </c>
      <c r="E380" s="1" t="s">
        <v>5950</v>
      </c>
    </row>
    <row r="381" spans="1:5" ht="15.6" x14ac:dyDescent="0.3">
      <c r="A381" s="1" t="s">
        <v>2239</v>
      </c>
      <c r="B381" s="1" t="s">
        <v>2518</v>
      </c>
      <c r="C381" s="1" t="s">
        <v>6742</v>
      </c>
      <c r="D381" s="1" t="s">
        <v>6854</v>
      </c>
      <c r="E381" s="1" t="s">
        <v>4861</v>
      </c>
    </row>
    <row r="382" spans="1:5" ht="15.6" x14ac:dyDescent="0.3">
      <c r="A382" s="1" t="s">
        <v>1031</v>
      </c>
      <c r="B382" s="1" t="s">
        <v>3724</v>
      </c>
      <c r="C382" s="1" t="s">
        <v>6742</v>
      </c>
      <c r="D382" s="1" t="s">
        <v>7746</v>
      </c>
      <c r="E382" s="1" t="s">
        <v>5951</v>
      </c>
    </row>
    <row r="383" spans="1:5" ht="15.6" x14ac:dyDescent="0.3">
      <c r="A383" s="1" t="s">
        <v>1030</v>
      </c>
      <c r="B383" s="1" t="s">
        <v>3725</v>
      </c>
      <c r="C383" s="1" t="s">
        <v>6766</v>
      </c>
      <c r="D383" s="1" t="s">
        <v>7747</v>
      </c>
      <c r="E383" s="1" t="s">
        <v>5952</v>
      </c>
    </row>
    <row r="384" spans="1:5" ht="15.6" x14ac:dyDescent="0.3">
      <c r="A384" s="1" t="s">
        <v>1029</v>
      </c>
      <c r="B384" s="1" t="s">
        <v>3726</v>
      </c>
      <c r="C384" s="1" t="s">
        <v>6741</v>
      </c>
      <c r="D384" s="1" t="s">
        <v>7748</v>
      </c>
      <c r="E384" s="1" t="s">
        <v>5953</v>
      </c>
    </row>
    <row r="385" spans="1:5" ht="15.6" x14ac:dyDescent="0.3">
      <c r="A385" s="1" t="s">
        <v>1028</v>
      </c>
      <c r="B385" s="1" t="s">
        <v>3727</v>
      </c>
      <c r="C385" s="1" t="s">
        <v>6766</v>
      </c>
      <c r="D385" s="1" t="s">
        <v>7749</v>
      </c>
      <c r="E385" s="1" t="s">
        <v>5954</v>
      </c>
    </row>
    <row r="386" spans="1:5" ht="15.6" x14ac:dyDescent="0.3">
      <c r="A386" s="1" t="s">
        <v>1027</v>
      </c>
      <c r="B386" s="1" t="s">
        <v>3728</v>
      </c>
      <c r="C386" s="1" t="s">
        <v>6741</v>
      </c>
      <c r="D386" s="1" t="s">
        <v>7087</v>
      </c>
      <c r="E386" s="1" t="s">
        <v>5955</v>
      </c>
    </row>
    <row r="387" spans="1:5" ht="15.6" x14ac:dyDescent="0.3">
      <c r="A387" s="1" t="s">
        <v>1026</v>
      </c>
      <c r="B387" s="1" t="s">
        <v>3729</v>
      </c>
      <c r="C387" s="1" t="s">
        <v>6742</v>
      </c>
      <c r="D387" s="1" t="s">
        <v>6281</v>
      </c>
      <c r="E387" s="1" t="s">
        <v>5956</v>
      </c>
    </row>
    <row r="388" spans="1:5" ht="15.6" x14ac:dyDescent="0.3">
      <c r="A388" s="1" t="s">
        <v>1025</v>
      </c>
      <c r="B388" s="1" t="s">
        <v>3730</v>
      </c>
      <c r="C388" s="1" t="s">
        <v>6741</v>
      </c>
      <c r="D388" s="1" t="s">
        <v>7750</v>
      </c>
      <c r="E388" s="1" t="s">
        <v>5957</v>
      </c>
    </row>
    <row r="389" spans="1:5" ht="15.6" x14ac:dyDescent="0.3">
      <c r="A389" s="1" t="s">
        <v>1024</v>
      </c>
      <c r="B389" s="1" t="s">
        <v>3731</v>
      </c>
      <c r="C389" s="1" t="s">
        <v>6742</v>
      </c>
      <c r="D389" s="1" t="s">
        <v>6896</v>
      </c>
      <c r="E389" s="1" t="s">
        <v>5958</v>
      </c>
    </row>
    <row r="390" spans="1:5" ht="15.6" x14ac:dyDescent="0.3">
      <c r="A390" s="1" t="s">
        <v>1023</v>
      </c>
      <c r="B390" s="1" t="s">
        <v>3732</v>
      </c>
      <c r="C390" s="1" t="s">
        <v>6741</v>
      </c>
      <c r="D390" s="1" t="s">
        <v>7751</v>
      </c>
      <c r="E390" s="1" t="s">
        <v>5959</v>
      </c>
    </row>
    <row r="391" spans="1:5" ht="15.6" x14ac:dyDescent="0.3">
      <c r="A391" s="1" t="s">
        <v>1022</v>
      </c>
      <c r="B391" s="1" t="s">
        <v>3733</v>
      </c>
      <c r="C391" s="1" t="s">
        <v>6766</v>
      </c>
      <c r="D391" s="1" t="s">
        <v>7088</v>
      </c>
      <c r="E391" s="1" t="s">
        <v>5960</v>
      </c>
    </row>
    <row r="392" spans="1:5" ht="15.6" x14ac:dyDescent="0.3">
      <c r="A392" s="1" t="s">
        <v>2238</v>
      </c>
      <c r="B392" s="1" t="s">
        <v>2519</v>
      </c>
      <c r="C392" s="1" t="s">
        <v>6741</v>
      </c>
      <c r="D392" s="1" t="s">
        <v>6855</v>
      </c>
      <c r="E392" s="1" t="s">
        <v>4862</v>
      </c>
    </row>
    <row r="393" spans="1:5" ht="15.6" x14ac:dyDescent="0.3">
      <c r="A393" s="1" t="s">
        <v>1021</v>
      </c>
      <c r="B393" s="1" t="s">
        <v>3734</v>
      </c>
      <c r="C393" s="1" t="s">
        <v>6742</v>
      </c>
      <c r="D393" s="1" t="s">
        <v>7752</v>
      </c>
      <c r="E393" s="1" t="s">
        <v>5961</v>
      </c>
    </row>
    <row r="394" spans="1:5" ht="15.6" x14ac:dyDescent="0.3">
      <c r="A394" s="1" t="s">
        <v>1020</v>
      </c>
      <c r="B394" s="1" t="s">
        <v>3735</v>
      </c>
      <c r="C394" s="1" t="s">
        <v>6741</v>
      </c>
      <c r="D394" s="1" t="s">
        <v>7753</v>
      </c>
      <c r="E394" s="1" t="s">
        <v>5023</v>
      </c>
    </row>
    <row r="395" spans="1:5" ht="15.6" x14ac:dyDescent="0.3">
      <c r="A395" s="1" t="s">
        <v>1019</v>
      </c>
      <c r="B395" s="1" t="s">
        <v>3736</v>
      </c>
      <c r="C395" s="1" t="s">
        <v>6742</v>
      </c>
      <c r="D395" s="1" t="s">
        <v>7754</v>
      </c>
      <c r="E395" s="1" t="s">
        <v>5962</v>
      </c>
    </row>
    <row r="396" spans="1:5" ht="15.6" x14ac:dyDescent="0.3">
      <c r="A396" s="1" t="s">
        <v>1018</v>
      </c>
      <c r="B396" s="1" t="s">
        <v>3737</v>
      </c>
      <c r="C396" s="1" t="s">
        <v>6741</v>
      </c>
      <c r="D396" s="1" t="s">
        <v>7755</v>
      </c>
      <c r="E396" s="1" t="s">
        <v>5963</v>
      </c>
    </row>
    <row r="397" spans="1:5" ht="15.6" x14ac:dyDescent="0.3">
      <c r="A397" s="1" t="s">
        <v>1017</v>
      </c>
      <c r="B397" s="1" t="s">
        <v>3738</v>
      </c>
      <c r="C397" s="1" t="s">
        <v>6741</v>
      </c>
      <c r="D397" s="1" t="s">
        <v>7756</v>
      </c>
      <c r="E397" s="1" t="s">
        <v>5067</v>
      </c>
    </row>
    <row r="398" spans="1:5" ht="15.6" x14ac:dyDescent="0.3">
      <c r="A398" s="1" t="s">
        <v>1016</v>
      </c>
      <c r="B398" s="1" t="s">
        <v>3739</v>
      </c>
      <c r="C398" s="1" t="s">
        <v>6741</v>
      </c>
      <c r="D398" s="1" t="s">
        <v>7757</v>
      </c>
      <c r="E398" s="1" t="s">
        <v>5810</v>
      </c>
    </row>
    <row r="399" spans="1:5" ht="15.6" x14ac:dyDescent="0.3">
      <c r="A399" s="1" t="s">
        <v>1015</v>
      </c>
      <c r="B399" s="1" t="s">
        <v>3740</v>
      </c>
      <c r="C399" s="1" t="s">
        <v>6741</v>
      </c>
      <c r="D399" s="1" t="s">
        <v>7758</v>
      </c>
      <c r="E399" s="1" t="s">
        <v>5964</v>
      </c>
    </row>
    <row r="400" spans="1:5" ht="15.6" x14ac:dyDescent="0.3">
      <c r="A400" s="1" t="s">
        <v>1014</v>
      </c>
      <c r="B400" s="1" t="s">
        <v>3741</v>
      </c>
      <c r="C400" s="1" t="s">
        <v>6741</v>
      </c>
      <c r="D400" s="1" t="s">
        <v>7759</v>
      </c>
      <c r="E400" s="1" t="s">
        <v>5965</v>
      </c>
    </row>
    <row r="401" spans="1:5" ht="15.6" x14ac:dyDescent="0.3">
      <c r="A401" s="1" t="s">
        <v>1013</v>
      </c>
      <c r="B401" s="1" t="s">
        <v>3742</v>
      </c>
      <c r="C401" s="1" t="s">
        <v>6742</v>
      </c>
      <c r="D401" s="1" t="s">
        <v>7220</v>
      </c>
      <c r="E401" s="1" t="s">
        <v>5966</v>
      </c>
    </row>
    <row r="402" spans="1:5" ht="15.6" x14ac:dyDescent="0.3">
      <c r="A402" s="1" t="s">
        <v>1012</v>
      </c>
      <c r="B402" s="1" t="s">
        <v>3743</v>
      </c>
      <c r="C402" s="1" t="s">
        <v>6741</v>
      </c>
      <c r="D402" s="1" t="s">
        <v>7760</v>
      </c>
      <c r="E402" s="1" t="s">
        <v>5967</v>
      </c>
    </row>
    <row r="403" spans="1:5" ht="15.6" x14ac:dyDescent="0.3">
      <c r="A403" s="1" t="s">
        <v>2237</v>
      </c>
      <c r="B403" s="1" t="s">
        <v>2520</v>
      </c>
      <c r="C403" s="1" t="s">
        <v>6741</v>
      </c>
      <c r="D403" s="1" t="s">
        <v>6856</v>
      </c>
      <c r="E403" s="1" t="s">
        <v>4863</v>
      </c>
    </row>
    <row r="404" spans="1:5" ht="15.6" x14ac:dyDescent="0.3">
      <c r="A404" s="1" t="s">
        <v>1011</v>
      </c>
      <c r="B404" s="1" t="s">
        <v>3744</v>
      </c>
      <c r="C404" s="1" t="s">
        <v>6741</v>
      </c>
      <c r="D404" s="1" t="s">
        <v>7761</v>
      </c>
      <c r="E404" s="1" t="s">
        <v>4861</v>
      </c>
    </row>
    <row r="405" spans="1:5" ht="15.6" x14ac:dyDescent="0.3">
      <c r="A405" s="1" t="s">
        <v>1010</v>
      </c>
      <c r="B405" s="1" t="s">
        <v>3745</v>
      </c>
      <c r="C405" s="1" t="s">
        <v>6742</v>
      </c>
      <c r="D405" s="1" t="s">
        <v>6127</v>
      </c>
      <c r="E405" s="1" t="s">
        <v>5968</v>
      </c>
    </row>
    <row r="406" spans="1:5" ht="15.6" x14ac:dyDescent="0.3">
      <c r="A406" s="1" t="s">
        <v>1009</v>
      </c>
      <c r="B406" s="1" t="s">
        <v>3746</v>
      </c>
      <c r="C406" s="1" t="s">
        <v>6742</v>
      </c>
      <c r="D406" s="1" t="s">
        <v>7762</v>
      </c>
      <c r="E406" s="1" t="s">
        <v>5969</v>
      </c>
    </row>
    <row r="407" spans="1:5" ht="15.6" x14ac:dyDescent="0.3">
      <c r="A407" s="1" t="s">
        <v>1008</v>
      </c>
      <c r="B407" s="1" t="s">
        <v>3747</v>
      </c>
      <c r="C407" s="1" t="s">
        <v>6742</v>
      </c>
      <c r="D407" s="1" t="s">
        <v>7763</v>
      </c>
      <c r="E407" s="1" t="s">
        <v>5492</v>
      </c>
    </row>
    <row r="408" spans="1:5" ht="15.6" x14ac:dyDescent="0.3">
      <c r="A408" s="1" t="s">
        <v>1007</v>
      </c>
      <c r="B408" s="1" t="s">
        <v>3748</v>
      </c>
      <c r="C408" s="1" t="s">
        <v>6741</v>
      </c>
      <c r="D408" s="1" t="s">
        <v>7764</v>
      </c>
      <c r="E408" s="1" t="s">
        <v>5970</v>
      </c>
    </row>
    <row r="409" spans="1:5" ht="15.6" x14ac:dyDescent="0.3">
      <c r="A409" s="1" t="s">
        <v>1006</v>
      </c>
      <c r="B409" s="1" t="s">
        <v>3749</v>
      </c>
      <c r="C409" s="1" t="s">
        <v>6741</v>
      </c>
      <c r="D409" s="1" t="s">
        <v>6754</v>
      </c>
      <c r="E409" s="1" t="s">
        <v>5971</v>
      </c>
    </row>
    <row r="410" spans="1:5" ht="15.6" x14ac:dyDescent="0.3">
      <c r="A410" s="1" t="s">
        <v>1005</v>
      </c>
      <c r="B410" s="1" t="s">
        <v>3750</v>
      </c>
      <c r="C410" s="1" t="s">
        <v>6766</v>
      </c>
      <c r="D410" s="1" t="s">
        <v>7765</v>
      </c>
      <c r="E410" s="1" t="s">
        <v>5972</v>
      </c>
    </row>
    <row r="411" spans="1:5" ht="15.6" x14ac:dyDescent="0.3">
      <c r="A411" s="1" t="s">
        <v>1004</v>
      </c>
      <c r="B411" s="1" t="s">
        <v>3751</v>
      </c>
      <c r="C411" s="1" t="s">
        <v>6741</v>
      </c>
      <c r="D411" s="1" t="s">
        <v>7766</v>
      </c>
      <c r="E411" s="1" t="s">
        <v>5973</v>
      </c>
    </row>
    <row r="412" spans="1:5" ht="15.6" x14ac:dyDescent="0.3">
      <c r="A412" s="1" t="s">
        <v>1003</v>
      </c>
      <c r="B412" s="1" t="s">
        <v>3752</v>
      </c>
      <c r="C412" s="1" t="s">
        <v>6742</v>
      </c>
      <c r="D412" s="1" t="s">
        <v>6281</v>
      </c>
      <c r="E412" s="1" t="s">
        <v>5974</v>
      </c>
    </row>
    <row r="413" spans="1:5" ht="15.6" x14ac:dyDescent="0.3">
      <c r="A413" s="1" t="s">
        <v>1002</v>
      </c>
      <c r="B413" s="1" t="s">
        <v>3753</v>
      </c>
      <c r="C413" s="1" t="s">
        <v>6742</v>
      </c>
      <c r="D413" s="1" t="s">
        <v>7767</v>
      </c>
      <c r="E413" s="1" t="s">
        <v>5975</v>
      </c>
    </row>
    <row r="414" spans="1:5" ht="15.6" x14ac:dyDescent="0.3">
      <c r="A414" s="1" t="s">
        <v>2236</v>
      </c>
      <c r="B414" s="1" t="s">
        <v>2521</v>
      </c>
      <c r="C414" s="1" t="s">
        <v>6741</v>
      </c>
      <c r="D414" s="1" t="s">
        <v>6857</v>
      </c>
      <c r="E414" s="1" t="s">
        <v>4864</v>
      </c>
    </row>
    <row r="415" spans="1:5" ht="15.6" x14ac:dyDescent="0.3">
      <c r="A415" s="1" t="s">
        <v>1001</v>
      </c>
      <c r="B415" s="1" t="s">
        <v>3754</v>
      </c>
      <c r="C415" s="1" t="s">
        <v>6742</v>
      </c>
      <c r="D415" s="1" t="s">
        <v>7768</v>
      </c>
      <c r="E415" s="1" t="s">
        <v>5976</v>
      </c>
    </row>
    <row r="416" spans="1:5" ht="15.6" x14ac:dyDescent="0.3">
      <c r="A416" s="1" t="s">
        <v>1000</v>
      </c>
      <c r="B416" s="1" t="s">
        <v>3755</v>
      </c>
      <c r="C416" s="1" t="s">
        <v>6741</v>
      </c>
      <c r="D416" s="1" t="s">
        <v>7769</v>
      </c>
      <c r="E416" s="1" t="s">
        <v>5977</v>
      </c>
    </row>
    <row r="417" spans="1:5" ht="15.6" x14ac:dyDescent="0.3">
      <c r="A417" s="1" t="s">
        <v>999</v>
      </c>
      <c r="B417" s="1" t="s">
        <v>3756</v>
      </c>
      <c r="C417" s="1" t="s">
        <v>6741</v>
      </c>
      <c r="D417" s="1" t="s">
        <v>7770</v>
      </c>
      <c r="E417" s="1" t="s">
        <v>5978</v>
      </c>
    </row>
    <row r="418" spans="1:5" ht="15.6" x14ac:dyDescent="0.3">
      <c r="A418" s="1" t="s">
        <v>998</v>
      </c>
      <c r="B418" s="1" t="s">
        <v>3757</v>
      </c>
      <c r="C418" s="1" t="s">
        <v>6742</v>
      </c>
      <c r="D418" s="1" t="s">
        <v>7771</v>
      </c>
      <c r="E418" s="1" t="s">
        <v>4906</v>
      </c>
    </row>
    <row r="419" spans="1:5" ht="15.6" x14ac:dyDescent="0.3">
      <c r="A419" s="1" t="s">
        <v>997</v>
      </c>
      <c r="B419" s="1" t="s">
        <v>3758</v>
      </c>
      <c r="C419" s="1" t="s">
        <v>6742</v>
      </c>
      <c r="D419" s="1" t="s">
        <v>7772</v>
      </c>
      <c r="E419" s="1" t="s">
        <v>5979</v>
      </c>
    </row>
    <row r="420" spans="1:5" ht="15.6" x14ac:dyDescent="0.3">
      <c r="A420" s="1" t="s">
        <v>996</v>
      </c>
      <c r="B420" s="1" t="s">
        <v>3759</v>
      </c>
      <c r="C420" s="1" t="s">
        <v>6766</v>
      </c>
      <c r="D420" s="1" t="s">
        <v>7773</v>
      </c>
      <c r="E420" s="1" t="s">
        <v>5252</v>
      </c>
    </row>
    <row r="421" spans="1:5" ht="15.6" x14ac:dyDescent="0.3">
      <c r="A421" s="1" t="s">
        <v>995</v>
      </c>
      <c r="B421" s="1" t="s">
        <v>3760</v>
      </c>
      <c r="C421" s="1" t="s">
        <v>6742</v>
      </c>
      <c r="D421" s="1" t="s">
        <v>7774</v>
      </c>
      <c r="E421" s="1" t="s">
        <v>5980</v>
      </c>
    </row>
    <row r="422" spans="1:5" ht="15.6" x14ac:dyDescent="0.3">
      <c r="A422" s="1" t="s">
        <v>994</v>
      </c>
      <c r="B422" s="1" t="s">
        <v>3761</v>
      </c>
      <c r="C422" s="1" t="s">
        <v>6742</v>
      </c>
      <c r="D422" s="1" t="s">
        <v>7039</v>
      </c>
      <c r="E422" s="1" t="s">
        <v>5981</v>
      </c>
    </row>
    <row r="423" spans="1:5" ht="15.6" x14ac:dyDescent="0.3">
      <c r="A423" s="1" t="s">
        <v>993</v>
      </c>
      <c r="B423" s="1" t="s">
        <v>3762</v>
      </c>
      <c r="C423" s="1" t="s">
        <v>6741</v>
      </c>
      <c r="D423" s="1" t="s">
        <v>7775</v>
      </c>
      <c r="E423" s="1" t="s">
        <v>5982</v>
      </c>
    </row>
    <row r="424" spans="1:5" ht="15.6" x14ac:dyDescent="0.3">
      <c r="A424" s="1" t="s">
        <v>992</v>
      </c>
      <c r="B424" s="1" t="s">
        <v>3763</v>
      </c>
      <c r="C424" s="1" t="s">
        <v>6742</v>
      </c>
      <c r="D424" s="1" t="s">
        <v>6799</v>
      </c>
      <c r="E424" s="1" t="s">
        <v>5983</v>
      </c>
    </row>
    <row r="425" spans="1:5" ht="15.6" x14ac:dyDescent="0.3">
      <c r="A425" s="1" t="s">
        <v>2235</v>
      </c>
      <c r="B425" s="1" t="s">
        <v>2522</v>
      </c>
      <c r="C425" s="1" t="s">
        <v>6742</v>
      </c>
      <c r="D425" s="1" t="s">
        <v>6858</v>
      </c>
      <c r="E425" s="1" t="s">
        <v>4865</v>
      </c>
    </row>
    <row r="426" spans="1:5" ht="15.6" x14ac:dyDescent="0.3">
      <c r="A426" s="1" t="s">
        <v>991</v>
      </c>
      <c r="B426" s="1" t="s">
        <v>3764</v>
      </c>
      <c r="C426" s="1" t="s">
        <v>6742</v>
      </c>
      <c r="D426" s="1" t="s">
        <v>6918</v>
      </c>
      <c r="E426" s="1" t="s">
        <v>5984</v>
      </c>
    </row>
    <row r="427" spans="1:5" ht="15.6" x14ac:dyDescent="0.3">
      <c r="A427" s="1" t="s">
        <v>990</v>
      </c>
      <c r="B427" s="1" t="s">
        <v>3765</v>
      </c>
      <c r="C427" s="1" t="s">
        <v>6742</v>
      </c>
      <c r="D427" s="1" t="s">
        <v>7776</v>
      </c>
      <c r="E427" s="1" t="s">
        <v>5985</v>
      </c>
    </row>
    <row r="428" spans="1:5" ht="15.6" x14ac:dyDescent="0.3">
      <c r="A428" s="1" t="s">
        <v>989</v>
      </c>
      <c r="B428" s="1" t="s">
        <v>3766</v>
      </c>
      <c r="C428" s="1" t="s">
        <v>6741</v>
      </c>
      <c r="D428" s="1" t="s">
        <v>7160</v>
      </c>
      <c r="E428" s="1" t="s">
        <v>5986</v>
      </c>
    </row>
    <row r="429" spans="1:5" ht="15.6" x14ac:dyDescent="0.3">
      <c r="A429" s="1" t="s">
        <v>988</v>
      </c>
      <c r="B429" s="1" t="s">
        <v>3767</v>
      </c>
      <c r="C429" s="1" t="s">
        <v>6742</v>
      </c>
      <c r="D429" s="1" t="s">
        <v>7777</v>
      </c>
      <c r="E429" s="1" t="s">
        <v>5335</v>
      </c>
    </row>
    <row r="430" spans="1:5" ht="15.6" x14ac:dyDescent="0.3">
      <c r="A430" s="1" t="s">
        <v>987</v>
      </c>
      <c r="B430" s="1" t="s">
        <v>3768</v>
      </c>
      <c r="C430" s="1" t="s">
        <v>6742</v>
      </c>
      <c r="D430" s="1" t="s">
        <v>7778</v>
      </c>
      <c r="E430" s="1" t="s">
        <v>5987</v>
      </c>
    </row>
    <row r="431" spans="1:5" ht="15.6" x14ac:dyDescent="0.3">
      <c r="A431" s="1" t="s">
        <v>986</v>
      </c>
      <c r="B431" s="1" t="s">
        <v>3769</v>
      </c>
      <c r="C431" s="1" t="s">
        <v>6741</v>
      </c>
      <c r="D431" s="1" t="s">
        <v>7779</v>
      </c>
      <c r="E431" s="1" t="s">
        <v>5003</v>
      </c>
    </row>
    <row r="432" spans="1:5" ht="15.6" x14ac:dyDescent="0.3">
      <c r="A432" s="1" t="s">
        <v>985</v>
      </c>
      <c r="B432" s="1" t="s">
        <v>3770</v>
      </c>
      <c r="C432" s="1" t="s">
        <v>6742</v>
      </c>
      <c r="D432" s="1" t="s">
        <v>7780</v>
      </c>
      <c r="E432" s="1" t="s">
        <v>5988</v>
      </c>
    </row>
    <row r="433" spans="1:5" ht="15.6" x14ac:dyDescent="0.3">
      <c r="A433" s="1" t="s">
        <v>984</v>
      </c>
      <c r="B433" s="1" t="s">
        <v>3771</v>
      </c>
      <c r="C433" s="1" t="s">
        <v>6742</v>
      </c>
      <c r="D433" s="1" t="s">
        <v>7781</v>
      </c>
      <c r="E433" s="1" t="s">
        <v>5652</v>
      </c>
    </row>
    <row r="434" spans="1:5" ht="15.6" x14ac:dyDescent="0.3">
      <c r="A434" s="1" t="s">
        <v>983</v>
      </c>
      <c r="B434" s="1" t="s">
        <v>3772</v>
      </c>
      <c r="C434" s="1" t="s">
        <v>6741</v>
      </c>
      <c r="D434" s="1" t="s">
        <v>7782</v>
      </c>
      <c r="E434" s="1" t="s">
        <v>5989</v>
      </c>
    </row>
    <row r="435" spans="1:5" ht="15.6" x14ac:dyDescent="0.3">
      <c r="A435" s="1" t="s">
        <v>982</v>
      </c>
      <c r="B435" s="1" t="s">
        <v>3773</v>
      </c>
      <c r="C435" s="1" t="s">
        <v>6742</v>
      </c>
      <c r="D435" s="1" t="s">
        <v>6748</v>
      </c>
      <c r="E435" s="1" t="s">
        <v>5990</v>
      </c>
    </row>
    <row r="436" spans="1:5" ht="15.6" x14ac:dyDescent="0.3">
      <c r="A436" s="1" t="s">
        <v>2234</v>
      </c>
      <c r="B436" s="1" t="s">
        <v>2523</v>
      </c>
      <c r="C436" s="1" t="s">
        <v>6742</v>
      </c>
      <c r="D436" s="1" t="s">
        <v>6859</v>
      </c>
      <c r="E436" s="1" t="s">
        <v>4866</v>
      </c>
    </row>
    <row r="437" spans="1:5" ht="15.6" x14ac:dyDescent="0.3">
      <c r="A437" s="1" t="s">
        <v>981</v>
      </c>
      <c r="B437" s="1" t="s">
        <v>3774</v>
      </c>
      <c r="C437" s="1" t="s">
        <v>6742</v>
      </c>
      <c r="D437" s="1" t="s">
        <v>7118</v>
      </c>
      <c r="E437" s="1" t="s">
        <v>5991</v>
      </c>
    </row>
    <row r="438" spans="1:5" ht="15.6" x14ac:dyDescent="0.3">
      <c r="A438" s="1" t="s">
        <v>980</v>
      </c>
      <c r="B438" s="1" t="s">
        <v>3775</v>
      </c>
      <c r="C438" s="1" t="s">
        <v>6742</v>
      </c>
      <c r="D438" s="1" t="s">
        <v>7783</v>
      </c>
      <c r="E438" s="1" t="s">
        <v>5160</v>
      </c>
    </row>
    <row r="439" spans="1:5" ht="15.6" x14ac:dyDescent="0.3">
      <c r="A439" s="1" t="s">
        <v>979</v>
      </c>
      <c r="B439" s="1" t="s">
        <v>3776</v>
      </c>
      <c r="C439" s="1" t="s">
        <v>6742</v>
      </c>
      <c r="D439" s="1" t="s">
        <v>6872</v>
      </c>
      <c r="E439" s="1" t="s">
        <v>5992</v>
      </c>
    </row>
    <row r="440" spans="1:5" ht="15.6" x14ac:dyDescent="0.3">
      <c r="A440" s="1" t="s">
        <v>978</v>
      </c>
      <c r="B440" s="1" t="s">
        <v>3777</v>
      </c>
      <c r="C440" s="1" t="s">
        <v>6741</v>
      </c>
      <c r="D440" s="1" t="s">
        <v>7784</v>
      </c>
      <c r="E440" s="1" t="s">
        <v>5993</v>
      </c>
    </row>
    <row r="441" spans="1:5" ht="15.6" x14ac:dyDescent="0.3">
      <c r="A441" s="1" t="s">
        <v>977</v>
      </c>
      <c r="B441" s="1" t="s">
        <v>3778</v>
      </c>
      <c r="C441" s="1" t="s">
        <v>6741</v>
      </c>
      <c r="D441" s="1" t="s">
        <v>7785</v>
      </c>
      <c r="E441" s="1" t="s">
        <v>5994</v>
      </c>
    </row>
    <row r="442" spans="1:5" ht="15.6" x14ac:dyDescent="0.3">
      <c r="A442" s="1" t="s">
        <v>976</v>
      </c>
      <c r="B442" s="1" t="s">
        <v>3779</v>
      </c>
      <c r="C442" s="1" t="s">
        <v>6742</v>
      </c>
      <c r="D442" s="1" t="s">
        <v>6281</v>
      </c>
      <c r="E442" s="1" t="s">
        <v>5995</v>
      </c>
    </row>
    <row r="443" spans="1:5" ht="15.6" x14ac:dyDescent="0.3">
      <c r="A443" s="1" t="s">
        <v>975</v>
      </c>
      <c r="B443" s="1" t="s">
        <v>3780</v>
      </c>
      <c r="C443" s="1" t="s">
        <v>6742</v>
      </c>
      <c r="D443" s="1" t="s">
        <v>6281</v>
      </c>
      <c r="E443" s="1" t="s">
        <v>5996</v>
      </c>
    </row>
    <row r="444" spans="1:5" ht="15.6" x14ac:dyDescent="0.3">
      <c r="A444" s="1" t="s">
        <v>974</v>
      </c>
      <c r="B444" s="1" t="s">
        <v>3781</v>
      </c>
      <c r="C444" s="1" t="s">
        <v>6741</v>
      </c>
      <c r="D444" s="1" t="s">
        <v>7786</v>
      </c>
      <c r="E444" s="1" t="s">
        <v>5997</v>
      </c>
    </row>
    <row r="445" spans="1:5" ht="15.6" x14ac:dyDescent="0.3">
      <c r="A445" s="1" t="s">
        <v>973</v>
      </c>
      <c r="B445" s="1" t="s">
        <v>3782</v>
      </c>
      <c r="C445" s="1" t="s">
        <v>6766</v>
      </c>
      <c r="D445" s="1" t="s">
        <v>7787</v>
      </c>
      <c r="E445" s="1" t="s">
        <v>5998</v>
      </c>
    </row>
    <row r="446" spans="1:5" ht="15.6" x14ac:dyDescent="0.3">
      <c r="A446" s="1" t="s">
        <v>972</v>
      </c>
      <c r="B446" s="1" t="s">
        <v>3783</v>
      </c>
      <c r="C446" s="1" t="s">
        <v>6741</v>
      </c>
      <c r="D446" s="1" t="s">
        <v>5021</v>
      </c>
      <c r="E446" s="1" t="s">
        <v>5999</v>
      </c>
    </row>
    <row r="447" spans="1:5" ht="15.6" x14ac:dyDescent="0.3">
      <c r="A447" s="1" t="s">
        <v>2359</v>
      </c>
      <c r="B447" s="1" t="s">
        <v>2398</v>
      </c>
      <c r="C447" s="1" t="s">
        <v>6742</v>
      </c>
      <c r="D447" s="1" t="s">
        <v>6750</v>
      </c>
      <c r="E447" s="1" t="s">
        <v>4742</v>
      </c>
    </row>
    <row r="448" spans="1:5" ht="15.6" x14ac:dyDescent="0.3">
      <c r="A448" s="1" t="s">
        <v>2233</v>
      </c>
      <c r="B448" s="1" t="s">
        <v>2524</v>
      </c>
      <c r="C448" s="1" t="s">
        <v>6742</v>
      </c>
      <c r="D448" s="1" t="s">
        <v>6860</v>
      </c>
      <c r="E448" s="1" t="s">
        <v>4867</v>
      </c>
    </row>
    <row r="449" spans="1:5" ht="15.6" x14ac:dyDescent="0.3">
      <c r="A449" s="1" t="s">
        <v>971</v>
      </c>
      <c r="B449" s="1" t="s">
        <v>3784</v>
      </c>
      <c r="C449" s="1" t="s">
        <v>6741</v>
      </c>
      <c r="D449" s="1" t="s">
        <v>7788</v>
      </c>
      <c r="E449" s="1" t="s">
        <v>6000</v>
      </c>
    </row>
    <row r="450" spans="1:5" ht="15.6" x14ac:dyDescent="0.3">
      <c r="A450" s="1" t="s">
        <v>970</v>
      </c>
      <c r="B450" s="1" t="s">
        <v>3785</v>
      </c>
      <c r="C450" s="1" t="s">
        <v>6741</v>
      </c>
      <c r="D450" s="1" t="s">
        <v>7789</v>
      </c>
      <c r="E450" s="1" t="s">
        <v>5828</v>
      </c>
    </row>
    <row r="451" spans="1:5" ht="15.6" x14ac:dyDescent="0.3">
      <c r="A451" s="1" t="s">
        <v>969</v>
      </c>
      <c r="B451" s="1" t="s">
        <v>3786</v>
      </c>
      <c r="C451" s="1" t="s">
        <v>6741</v>
      </c>
      <c r="D451" s="1" t="s">
        <v>5974</v>
      </c>
      <c r="E451" s="1" t="s">
        <v>6001</v>
      </c>
    </row>
    <row r="452" spans="1:5" ht="15.6" x14ac:dyDescent="0.3">
      <c r="A452" s="1" t="s">
        <v>968</v>
      </c>
      <c r="B452" s="1" t="s">
        <v>3787</v>
      </c>
      <c r="C452" s="1" t="s">
        <v>6741</v>
      </c>
      <c r="D452" s="1" t="s">
        <v>7790</v>
      </c>
      <c r="E452" s="1" t="s">
        <v>6002</v>
      </c>
    </row>
    <row r="453" spans="1:5" ht="15.6" x14ac:dyDescent="0.3">
      <c r="A453" s="1" t="s">
        <v>967</v>
      </c>
      <c r="B453" s="1" t="s">
        <v>3788</v>
      </c>
      <c r="C453" s="1" t="s">
        <v>6741</v>
      </c>
      <c r="D453" s="1" t="s">
        <v>7791</v>
      </c>
      <c r="E453" s="1" t="s">
        <v>6003</v>
      </c>
    </row>
    <row r="454" spans="1:5" ht="15.6" x14ac:dyDescent="0.3">
      <c r="A454" s="1" t="s">
        <v>966</v>
      </c>
      <c r="B454" s="1" t="s">
        <v>3789</v>
      </c>
      <c r="C454" s="1" t="s">
        <v>6741</v>
      </c>
      <c r="D454" s="1" t="s">
        <v>7792</v>
      </c>
      <c r="E454" s="1" t="s">
        <v>6004</v>
      </c>
    </row>
    <row r="455" spans="1:5" ht="15.6" x14ac:dyDescent="0.3">
      <c r="A455" s="1" t="s">
        <v>965</v>
      </c>
      <c r="B455" s="1" t="s">
        <v>3790</v>
      </c>
      <c r="C455" s="1" t="s">
        <v>6742</v>
      </c>
      <c r="D455" s="1" t="s">
        <v>6767</v>
      </c>
      <c r="E455" s="1" t="s">
        <v>6005</v>
      </c>
    </row>
    <row r="456" spans="1:5" ht="15.6" x14ac:dyDescent="0.3">
      <c r="A456" s="1" t="s">
        <v>964</v>
      </c>
      <c r="B456" s="1" t="s">
        <v>3791</v>
      </c>
      <c r="C456" s="1" t="s">
        <v>6741</v>
      </c>
      <c r="D456" s="1" t="s">
        <v>7788</v>
      </c>
      <c r="E456" s="1" t="s">
        <v>6006</v>
      </c>
    </row>
    <row r="457" spans="1:5" ht="15.6" x14ac:dyDescent="0.3">
      <c r="A457" s="1" t="s">
        <v>963</v>
      </c>
      <c r="B457" s="1" t="s">
        <v>3792</v>
      </c>
      <c r="C457" s="1" t="s">
        <v>6742</v>
      </c>
      <c r="D457" s="1" t="s">
        <v>7793</v>
      </c>
      <c r="E457" s="1" t="s">
        <v>6007</v>
      </c>
    </row>
    <row r="458" spans="1:5" ht="15.6" x14ac:dyDescent="0.3">
      <c r="A458" s="1" t="s">
        <v>962</v>
      </c>
      <c r="B458" s="1" t="s">
        <v>3793</v>
      </c>
      <c r="C458" s="1" t="s">
        <v>6742</v>
      </c>
      <c r="D458" s="1" t="s">
        <v>7794</v>
      </c>
      <c r="E458" s="1" t="s">
        <v>6008</v>
      </c>
    </row>
    <row r="459" spans="1:5" ht="15.6" x14ac:dyDescent="0.3">
      <c r="A459" s="1" t="s">
        <v>2232</v>
      </c>
      <c r="B459" s="1" t="s">
        <v>2525</v>
      </c>
      <c r="C459" s="1" t="s">
        <v>6742</v>
      </c>
      <c r="D459" s="1" t="s">
        <v>6861</v>
      </c>
      <c r="E459" s="1" t="s">
        <v>4868</v>
      </c>
    </row>
    <row r="460" spans="1:5" ht="15.6" x14ac:dyDescent="0.3">
      <c r="A460" s="1" t="s">
        <v>961</v>
      </c>
      <c r="B460" s="1" t="s">
        <v>3794</v>
      </c>
      <c r="C460" s="1" t="s">
        <v>6742</v>
      </c>
      <c r="D460" s="1" t="s">
        <v>7795</v>
      </c>
      <c r="E460" s="1" t="s">
        <v>6009</v>
      </c>
    </row>
    <row r="461" spans="1:5" ht="15.6" x14ac:dyDescent="0.3">
      <c r="A461" s="1" t="s">
        <v>960</v>
      </c>
      <c r="B461" s="1" t="s">
        <v>3795</v>
      </c>
      <c r="C461" s="1" t="s">
        <v>6741</v>
      </c>
      <c r="D461" s="1" t="s">
        <v>7796</v>
      </c>
      <c r="E461" s="1" t="s">
        <v>5749</v>
      </c>
    </row>
    <row r="462" spans="1:5" ht="15.6" x14ac:dyDescent="0.3">
      <c r="A462" s="1" t="s">
        <v>959</v>
      </c>
      <c r="B462" s="1" t="s">
        <v>3796</v>
      </c>
      <c r="C462" s="1" t="s">
        <v>6741</v>
      </c>
      <c r="D462" s="1" t="s">
        <v>7797</v>
      </c>
      <c r="E462" s="1" t="s">
        <v>6010</v>
      </c>
    </row>
    <row r="463" spans="1:5" ht="15.6" x14ac:dyDescent="0.3">
      <c r="A463" s="1" t="s">
        <v>958</v>
      </c>
      <c r="B463" s="1" t="s">
        <v>3797</v>
      </c>
      <c r="C463" s="1" t="s">
        <v>6741</v>
      </c>
      <c r="D463" s="1" t="s">
        <v>7798</v>
      </c>
      <c r="E463" s="1" t="s">
        <v>5853</v>
      </c>
    </row>
    <row r="464" spans="1:5" ht="15.6" x14ac:dyDescent="0.3">
      <c r="A464" s="1" t="s">
        <v>957</v>
      </c>
      <c r="B464" s="1" t="s">
        <v>3798</v>
      </c>
      <c r="C464" s="1" t="s">
        <v>6742</v>
      </c>
      <c r="D464" s="1" t="s">
        <v>6874</v>
      </c>
      <c r="E464" s="1" t="s">
        <v>6011</v>
      </c>
    </row>
    <row r="465" spans="1:5" ht="15.6" x14ac:dyDescent="0.3">
      <c r="A465" s="1" t="s">
        <v>956</v>
      </c>
      <c r="B465" s="1" t="s">
        <v>3799</v>
      </c>
      <c r="C465" s="1" t="s">
        <v>6742</v>
      </c>
      <c r="D465" s="1" t="s">
        <v>7799</v>
      </c>
      <c r="E465" s="1" t="s">
        <v>6012</v>
      </c>
    </row>
    <row r="466" spans="1:5" ht="15.6" x14ac:dyDescent="0.3">
      <c r="A466" s="1" t="s">
        <v>955</v>
      </c>
      <c r="B466" s="1" t="s">
        <v>3800</v>
      </c>
      <c r="C466" s="1" t="s">
        <v>6742</v>
      </c>
      <c r="D466" s="1" t="s">
        <v>6813</v>
      </c>
      <c r="E466" s="1" t="s">
        <v>6013</v>
      </c>
    </row>
    <row r="467" spans="1:5" ht="15.6" x14ac:dyDescent="0.3">
      <c r="A467" s="1" t="s">
        <v>954</v>
      </c>
      <c r="B467" s="1" t="s">
        <v>3801</v>
      </c>
      <c r="C467" s="1" t="s">
        <v>6741</v>
      </c>
      <c r="D467" s="1" t="s">
        <v>7800</v>
      </c>
      <c r="E467" s="1" t="s">
        <v>6014</v>
      </c>
    </row>
    <row r="468" spans="1:5" ht="15.6" x14ac:dyDescent="0.3">
      <c r="A468" s="1" t="s">
        <v>953</v>
      </c>
      <c r="B468" s="1" t="s">
        <v>3802</v>
      </c>
      <c r="C468" s="1" t="s">
        <v>6766</v>
      </c>
      <c r="D468" s="1" t="s">
        <v>6832</v>
      </c>
      <c r="E468" s="1" t="s">
        <v>6015</v>
      </c>
    </row>
    <row r="469" spans="1:5" ht="15.6" x14ac:dyDescent="0.3">
      <c r="A469" s="1" t="s">
        <v>952</v>
      </c>
      <c r="B469" s="1" t="s">
        <v>3803</v>
      </c>
      <c r="C469" s="1" t="s">
        <v>6742</v>
      </c>
      <c r="D469" s="1" t="s">
        <v>6971</v>
      </c>
      <c r="E469" s="1" t="s">
        <v>6016</v>
      </c>
    </row>
    <row r="470" spans="1:5" ht="15.6" x14ac:dyDescent="0.3">
      <c r="A470" s="1" t="s">
        <v>2231</v>
      </c>
      <c r="B470" s="1" t="s">
        <v>2526</v>
      </c>
      <c r="C470" s="1" t="s">
        <v>6742</v>
      </c>
      <c r="D470" s="1" t="s">
        <v>6862</v>
      </c>
      <c r="E470" s="1" t="s">
        <v>4869</v>
      </c>
    </row>
    <row r="471" spans="1:5" ht="15.6" x14ac:dyDescent="0.3">
      <c r="A471" s="1" t="s">
        <v>951</v>
      </c>
      <c r="B471" s="1" t="s">
        <v>3804</v>
      </c>
      <c r="C471" s="1" t="s">
        <v>6742</v>
      </c>
      <c r="D471" s="1" t="s">
        <v>7801</v>
      </c>
      <c r="E471" s="1" t="s">
        <v>6017</v>
      </c>
    </row>
    <row r="472" spans="1:5" ht="15.6" x14ac:dyDescent="0.3">
      <c r="A472" s="1" t="s">
        <v>950</v>
      </c>
      <c r="B472" s="1" t="s">
        <v>3805</v>
      </c>
      <c r="C472" s="1" t="s">
        <v>6741</v>
      </c>
      <c r="D472" s="1" t="s">
        <v>7802</v>
      </c>
      <c r="E472" s="1" t="s">
        <v>6018</v>
      </c>
    </row>
    <row r="473" spans="1:5" ht="15.6" x14ac:dyDescent="0.3">
      <c r="A473" s="1" t="s">
        <v>949</v>
      </c>
      <c r="B473" s="1" t="s">
        <v>3806</v>
      </c>
      <c r="C473" s="1" t="s">
        <v>6742</v>
      </c>
      <c r="D473" s="1" t="s">
        <v>7803</v>
      </c>
      <c r="E473" s="1" t="s">
        <v>6019</v>
      </c>
    </row>
    <row r="474" spans="1:5" ht="15.6" x14ac:dyDescent="0.3">
      <c r="A474" s="1" t="s">
        <v>948</v>
      </c>
      <c r="B474" s="1" t="s">
        <v>3807</v>
      </c>
      <c r="C474" s="1" t="s">
        <v>6742</v>
      </c>
      <c r="D474" s="1" t="s">
        <v>7804</v>
      </c>
      <c r="E474" s="1" t="s">
        <v>6020</v>
      </c>
    </row>
    <row r="475" spans="1:5" ht="15.6" x14ac:dyDescent="0.3">
      <c r="A475" s="1" t="s">
        <v>947</v>
      </c>
      <c r="B475" s="1" t="s">
        <v>3808</v>
      </c>
      <c r="C475" s="1" t="s">
        <v>6741</v>
      </c>
      <c r="D475" s="1" t="s">
        <v>7805</v>
      </c>
      <c r="E475" s="1" t="s">
        <v>6021</v>
      </c>
    </row>
    <row r="476" spans="1:5" ht="15.6" x14ac:dyDescent="0.3">
      <c r="A476" s="1" t="s">
        <v>946</v>
      </c>
      <c r="B476" s="1" t="s">
        <v>3809</v>
      </c>
      <c r="C476" s="1" t="s">
        <v>6742</v>
      </c>
      <c r="D476" s="1" t="s">
        <v>7806</v>
      </c>
      <c r="E476" s="1" t="s">
        <v>6022</v>
      </c>
    </row>
    <row r="477" spans="1:5" ht="15.6" x14ac:dyDescent="0.3">
      <c r="A477" s="1" t="s">
        <v>945</v>
      </c>
      <c r="B477" s="1" t="s">
        <v>3810</v>
      </c>
      <c r="C477" s="1" t="s">
        <v>6742</v>
      </c>
      <c r="D477" s="1" t="s">
        <v>5298</v>
      </c>
      <c r="E477" s="1" t="s">
        <v>6023</v>
      </c>
    </row>
    <row r="478" spans="1:5" ht="15.6" x14ac:dyDescent="0.3">
      <c r="A478" s="1" t="s">
        <v>944</v>
      </c>
      <c r="B478" s="1" t="s">
        <v>3811</v>
      </c>
      <c r="C478" s="1" t="s">
        <v>6741</v>
      </c>
      <c r="D478" s="1" t="s">
        <v>7807</v>
      </c>
      <c r="E478" s="1" t="s">
        <v>5015</v>
      </c>
    </row>
    <row r="479" spans="1:5" ht="15.6" x14ac:dyDescent="0.3">
      <c r="A479" s="1" t="s">
        <v>943</v>
      </c>
      <c r="B479" s="1" t="s">
        <v>3812</v>
      </c>
      <c r="C479" s="1" t="s">
        <v>6741</v>
      </c>
      <c r="D479" s="1" t="s">
        <v>7808</v>
      </c>
      <c r="E479" s="1" t="s">
        <v>6024</v>
      </c>
    </row>
    <row r="480" spans="1:5" ht="15.6" x14ac:dyDescent="0.3">
      <c r="A480" s="1" t="s">
        <v>942</v>
      </c>
      <c r="B480" s="1" t="s">
        <v>3813</v>
      </c>
      <c r="C480" s="1" t="s">
        <v>6741</v>
      </c>
      <c r="D480" s="1" t="s">
        <v>7115</v>
      </c>
      <c r="E480" s="1" t="s">
        <v>4792</v>
      </c>
    </row>
    <row r="481" spans="1:5" ht="15.6" x14ac:dyDescent="0.3">
      <c r="A481" s="1" t="s">
        <v>2230</v>
      </c>
      <c r="B481" s="1" t="s">
        <v>2527</v>
      </c>
      <c r="C481" s="1" t="s">
        <v>6741</v>
      </c>
      <c r="D481" s="1" t="s">
        <v>6863</v>
      </c>
      <c r="E481" s="1" t="s">
        <v>4870</v>
      </c>
    </row>
    <row r="482" spans="1:5" ht="15.6" x14ac:dyDescent="0.3">
      <c r="A482" s="1" t="s">
        <v>941</v>
      </c>
      <c r="B482" s="1" t="s">
        <v>3814</v>
      </c>
      <c r="C482" s="1" t="s">
        <v>6742</v>
      </c>
      <c r="D482" s="1" t="s">
        <v>7809</v>
      </c>
      <c r="E482" s="1" t="s">
        <v>6025</v>
      </c>
    </row>
    <row r="483" spans="1:5" ht="15.6" x14ac:dyDescent="0.3">
      <c r="A483" s="1" t="s">
        <v>940</v>
      </c>
      <c r="B483" s="1" t="s">
        <v>3815</v>
      </c>
      <c r="C483" s="1" t="s">
        <v>6766</v>
      </c>
      <c r="D483" s="1" t="s">
        <v>7810</v>
      </c>
      <c r="E483" s="1" t="s">
        <v>6026</v>
      </c>
    </row>
    <row r="484" spans="1:5" ht="15.6" x14ac:dyDescent="0.3">
      <c r="A484" s="1" t="s">
        <v>939</v>
      </c>
      <c r="B484" s="1" t="s">
        <v>3816</v>
      </c>
      <c r="C484" s="1" t="s">
        <v>6741</v>
      </c>
      <c r="D484" s="1" t="s">
        <v>6754</v>
      </c>
      <c r="E484" s="1" t="s">
        <v>6027</v>
      </c>
    </row>
    <row r="485" spans="1:5" ht="15.6" x14ac:dyDescent="0.3">
      <c r="A485" s="1" t="s">
        <v>938</v>
      </c>
      <c r="B485" s="1" t="s">
        <v>3817</v>
      </c>
      <c r="C485" s="1" t="s">
        <v>6741</v>
      </c>
      <c r="D485" s="1" t="s">
        <v>7811</v>
      </c>
      <c r="E485" s="1" t="s">
        <v>6028</v>
      </c>
    </row>
    <row r="486" spans="1:5" ht="15.6" x14ac:dyDescent="0.3">
      <c r="A486" s="1" t="s">
        <v>937</v>
      </c>
      <c r="B486" s="1" t="s">
        <v>3818</v>
      </c>
      <c r="C486" s="1" t="s">
        <v>6741</v>
      </c>
      <c r="D486" s="1" t="s">
        <v>7026</v>
      </c>
      <c r="E486" s="1" t="s">
        <v>6029</v>
      </c>
    </row>
    <row r="487" spans="1:5" ht="15.6" x14ac:dyDescent="0.3">
      <c r="A487" s="1" t="s">
        <v>936</v>
      </c>
      <c r="B487" s="1" t="s">
        <v>3819</v>
      </c>
      <c r="C487" s="1" t="s">
        <v>6741</v>
      </c>
      <c r="D487" s="1" t="s">
        <v>7812</v>
      </c>
      <c r="E487" s="1" t="s">
        <v>5027</v>
      </c>
    </row>
    <row r="488" spans="1:5" ht="15.6" x14ac:dyDescent="0.3">
      <c r="A488" s="1" t="s">
        <v>935</v>
      </c>
      <c r="B488" s="1" t="s">
        <v>3820</v>
      </c>
      <c r="C488" s="1" t="s">
        <v>6742</v>
      </c>
      <c r="D488" s="1" t="s">
        <v>7813</v>
      </c>
      <c r="E488" s="1" t="s">
        <v>6030</v>
      </c>
    </row>
    <row r="489" spans="1:5" ht="15.6" x14ac:dyDescent="0.3">
      <c r="A489" s="1" t="s">
        <v>934</v>
      </c>
      <c r="B489" s="1" t="s">
        <v>3821</v>
      </c>
      <c r="C489" s="1" t="s">
        <v>6741</v>
      </c>
      <c r="D489" s="1" t="s">
        <v>6697</v>
      </c>
      <c r="E489" s="1" t="s">
        <v>6031</v>
      </c>
    </row>
    <row r="490" spans="1:5" ht="15.6" x14ac:dyDescent="0.3">
      <c r="A490" s="1" t="s">
        <v>933</v>
      </c>
      <c r="B490" s="1" t="s">
        <v>3822</v>
      </c>
      <c r="C490" s="1" t="s">
        <v>6741</v>
      </c>
      <c r="D490" s="1" t="s">
        <v>7814</v>
      </c>
      <c r="E490" s="1" t="s">
        <v>6032</v>
      </c>
    </row>
    <row r="491" spans="1:5" ht="15.6" x14ac:dyDescent="0.3">
      <c r="A491" s="1" t="s">
        <v>932</v>
      </c>
      <c r="B491" s="1" t="s">
        <v>3823</v>
      </c>
      <c r="C491" s="1" t="s">
        <v>6741</v>
      </c>
      <c r="D491" s="1" t="s">
        <v>7338</v>
      </c>
      <c r="E491" s="1" t="s">
        <v>6033</v>
      </c>
    </row>
    <row r="492" spans="1:5" ht="15.6" x14ac:dyDescent="0.3">
      <c r="A492" s="1" t="s">
        <v>2229</v>
      </c>
      <c r="B492" s="1" t="s">
        <v>2528</v>
      </c>
      <c r="C492" s="1" t="s">
        <v>6742</v>
      </c>
      <c r="D492" s="1" t="s">
        <v>6864</v>
      </c>
      <c r="E492" s="1" t="s">
        <v>4871</v>
      </c>
    </row>
    <row r="493" spans="1:5" ht="15.6" x14ac:dyDescent="0.3">
      <c r="A493" s="1" t="s">
        <v>931</v>
      </c>
      <c r="B493" s="1" t="s">
        <v>3824</v>
      </c>
      <c r="C493" s="1" t="s">
        <v>6741</v>
      </c>
      <c r="D493" s="1" t="s">
        <v>7815</v>
      </c>
      <c r="E493" s="1" t="s">
        <v>6034</v>
      </c>
    </row>
    <row r="494" spans="1:5" ht="15.6" x14ac:dyDescent="0.3">
      <c r="A494" s="1" t="s">
        <v>930</v>
      </c>
      <c r="B494" s="1" t="s">
        <v>3825</v>
      </c>
      <c r="C494" s="1" t="s">
        <v>6741</v>
      </c>
      <c r="D494" s="1" t="s">
        <v>7816</v>
      </c>
      <c r="E494" s="1" t="s">
        <v>4871</v>
      </c>
    </row>
    <row r="495" spans="1:5" ht="15.6" x14ac:dyDescent="0.3">
      <c r="A495" s="1" t="s">
        <v>929</v>
      </c>
      <c r="B495" s="1" t="s">
        <v>3826</v>
      </c>
      <c r="C495" s="1" t="s">
        <v>6742</v>
      </c>
      <c r="D495" s="1" t="s">
        <v>6813</v>
      </c>
      <c r="E495" s="1" t="s">
        <v>6035</v>
      </c>
    </row>
    <row r="496" spans="1:5" ht="15.6" x14ac:dyDescent="0.3">
      <c r="A496" s="1" t="s">
        <v>928</v>
      </c>
      <c r="B496" s="1" t="s">
        <v>3827</v>
      </c>
      <c r="C496" s="1" t="s">
        <v>6741</v>
      </c>
      <c r="D496" s="1" t="s">
        <v>7137</v>
      </c>
      <c r="E496" s="1" t="s">
        <v>6036</v>
      </c>
    </row>
    <row r="497" spans="1:5" ht="15.6" x14ac:dyDescent="0.3">
      <c r="A497" s="1" t="s">
        <v>927</v>
      </c>
      <c r="B497" s="1" t="s">
        <v>3828</v>
      </c>
      <c r="C497" s="1" t="s">
        <v>6741</v>
      </c>
      <c r="D497" s="1" t="s">
        <v>7817</v>
      </c>
      <c r="E497" s="1" t="s">
        <v>4734</v>
      </c>
    </row>
    <row r="498" spans="1:5" ht="15.6" x14ac:dyDescent="0.3">
      <c r="A498" s="1" t="s">
        <v>926</v>
      </c>
      <c r="B498" s="1" t="s">
        <v>3829</v>
      </c>
      <c r="C498" s="1" t="s">
        <v>6742</v>
      </c>
      <c r="D498" s="1" t="s">
        <v>7818</v>
      </c>
      <c r="E498" s="1" t="s">
        <v>6037</v>
      </c>
    </row>
    <row r="499" spans="1:5" ht="15.6" x14ac:dyDescent="0.3">
      <c r="A499" s="1" t="s">
        <v>925</v>
      </c>
      <c r="B499" s="1" t="s">
        <v>3830</v>
      </c>
      <c r="C499" s="1" t="s">
        <v>6741</v>
      </c>
      <c r="D499" s="1" t="s">
        <v>7819</v>
      </c>
      <c r="E499" s="1" t="s">
        <v>4795</v>
      </c>
    </row>
    <row r="500" spans="1:5" ht="15.6" x14ac:dyDescent="0.3">
      <c r="A500" s="1" t="s">
        <v>924</v>
      </c>
      <c r="B500" s="1" t="s">
        <v>3831</v>
      </c>
      <c r="C500" s="1" t="s">
        <v>6741</v>
      </c>
      <c r="D500" s="1" t="s">
        <v>7398</v>
      </c>
      <c r="E500" s="1" t="s">
        <v>6038</v>
      </c>
    </row>
    <row r="501" spans="1:5" ht="15.6" x14ac:dyDescent="0.3">
      <c r="A501" s="1" t="s">
        <v>923</v>
      </c>
      <c r="B501" s="1" t="s">
        <v>3832</v>
      </c>
      <c r="C501" s="1" t="s">
        <v>6741</v>
      </c>
      <c r="D501" s="1" t="s">
        <v>7820</v>
      </c>
      <c r="E501" s="1" t="s">
        <v>6039</v>
      </c>
    </row>
    <row r="502" spans="1:5" ht="15.6" x14ac:dyDescent="0.3">
      <c r="A502" s="1" t="s">
        <v>922</v>
      </c>
      <c r="B502" s="1" t="s">
        <v>3833</v>
      </c>
      <c r="C502" s="1" t="s">
        <v>6741</v>
      </c>
      <c r="D502" s="1" t="s">
        <v>7821</v>
      </c>
      <c r="E502" s="1" t="s">
        <v>6040</v>
      </c>
    </row>
    <row r="503" spans="1:5" ht="15.6" x14ac:dyDescent="0.3">
      <c r="A503" s="1" t="s">
        <v>2228</v>
      </c>
      <c r="B503" s="1" t="s">
        <v>2529</v>
      </c>
      <c r="C503" s="1" t="s">
        <v>6742</v>
      </c>
      <c r="D503" s="1" t="s">
        <v>6865</v>
      </c>
      <c r="E503" s="1" t="s">
        <v>4872</v>
      </c>
    </row>
    <row r="504" spans="1:5" ht="15.6" x14ac:dyDescent="0.3">
      <c r="A504" s="1" t="s">
        <v>921</v>
      </c>
      <c r="B504" s="1" t="s">
        <v>3834</v>
      </c>
      <c r="C504" s="1" t="s">
        <v>6741</v>
      </c>
      <c r="D504" s="1" t="s">
        <v>7822</v>
      </c>
      <c r="E504" s="1" t="s">
        <v>6041</v>
      </c>
    </row>
    <row r="505" spans="1:5" ht="15.6" x14ac:dyDescent="0.3">
      <c r="A505" s="1" t="s">
        <v>920</v>
      </c>
      <c r="B505" s="1" t="s">
        <v>3835</v>
      </c>
      <c r="C505" s="1" t="s">
        <v>6742</v>
      </c>
      <c r="D505" s="1" t="s">
        <v>7823</v>
      </c>
      <c r="E505" s="1" t="s">
        <v>6042</v>
      </c>
    </row>
    <row r="506" spans="1:5" ht="15.6" x14ac:dyDescent="0.3">
      <c r="A506" s="1" t="s">
        <v>919</v>
      </c>
      <c r="B506" s="1" t="s">
        <v>3836</v>
      </c>
      <c r="C506" s="1" t="s">
        <v>6742</v>
      </c>
      <c r="D506" s="1" t="s">
        <v>6767</v>
      </c>
      <c r="E506" s="1" t="s">
        <v>6043</v>
      </c>
    </row>
    <row r="507" spans="1:5" ht="15.6" x14ac:dyDescent="0.3">
      <c r="A507" s="1" t="s">
        <v>918</v>
      </c>
      <c r="B507" s="1" t="s">
        <v>3837</v>
      </c>
      <c r="C507" s="1" t="s">
        <v>6742</v>
      </c>
      <c r="D507" s="1" t="s">
        <v>7824</v>
      </c>
      <c r="E507" s="1" t="s">
        <v>6044</v>
      </c>
    </row>
    <row r="508" spans="1:5" ht="15.6" x14ac:dyDescent="0.3">
      <c r="A508" s="1" t="s">
        <v>917</v>
      </c>
      <c r="B508" s="1" t="s">
        <v>3838</v>
      </c>
      <c r="C508" s="1" t="s">
        <v>6742</v>
      </c>
      <c r="D508" s="1" t="s">
        <v>7825</v>
      </c>
      <c r="E508" s="1" t="s">
        <v>6045</v>
      </c>
    </row>
    <row r="509" spans="1:5" ht="15.6" x14ac:dyDescent="0.3">
      <c r="A509" s="1" t="s">
        <v>916</v>
      </c>
      <c r="B509" s="1" t="s">
        <v>3839</v>
      </c>
      <c r="C509" s="1" t="s">
        <v>6742</v>
      </c>
      <c r="D509" s="1" t="s">
        <v>7826</v>
      </c>
      <c r="E509" s="1" t="s">
        <v>6046</v>
      </c>
    </row>
    <row r="510" spans="1:5" ht="15.6" x14ac:dyDescent="0.3">
      <c r="A510" s="1" t="s">
        <v>915</v>
      </c>
      <c r="B510" s="1" t="s">
        <v>3840</v>
      </c>
      <c r="C510" s="1" t="s">
        <v>6742</v>
      </c>
      <c r="D510" s="1" t="s">
        <v>7827</v>
      </c>
      <c r="E510" s="1" t="s">
        <v>5071</v>
      </c>
    </row>
    <row r="511" spans="1:5" ht="15.6" x14ac:dyDescent="0.3">
      <c r="A511" s="1" t="s">
        <v>914</v>
      </c>
      <c r="B511" s="1" t="s">
        <v>3841</v>
      </c>
      <c r="C511" s="1" t="s">
        <v>6741</v>
      </c>
      <c r="D511" s="1" t="s">
        <v>7828</v>
      </c>
      <c r="E511" s="1" t="s">
        <v>6047</v>
      </c>
    </row>
    <row r="512" spans="1:5" ht="15.6" x14ac:dyDescent="0.3">
      <c r="A512" s="1" t="s">
        <v>913</v>
      </c>
      <c r="B512" s="1" t="s">
        <v>3842</v>
      </c>
      <c r="C512" s="1" t="s">
        <v>6741</v>
      </c>
      <c r="D512" s="1" t="s">
        <v>5021</v>
      </c>
      <c r="E512" s="1" t="s">
        <v>6048</v>
      </c>
    </row>
    <row r="513" spans="1:5" ht="15.6" x14ac:dyDescent="0.3">
      <c r="A513" s="1" t="s">
        <v>912</v>
      </c>
      <c r="B513" s="1" t="s">
        <v>3843</v>
      </c>
      <c r="C513" s="1" t="s">
        <v>6742</v>
      </c>
      <c r="D513" s="1" t="s">
        <v>7829</v>
      </c>
      <c r="E513" s="1" t="s">
        <v>6049</v>
      </c>
    </row>
    <row r="514" spans="1:5" ht="15.6" x14ac:dyDescent="0.3">
      <c r="A514" s="1" t="s">
        <v>2227</v>
      </c>
      <c r="B514" s="1" t="s">
        <v>2530</v>
      </c>
      <c r="C514" s="1" t="s">
        <v>6741</v>
      </c>
      <c r="D514" s="1" t="s">
        <v>6866</v>
      </c>
      <c r="E514" s="1" t="s">
        <v>4873</v>
      </c>
    </row>
    <row r="515" spans="1:5" ht="15.6" x14ac:dyDescent="0.3">
      <c r="A515" s="1" t="s">
        <v>911</v>
      </c>
      <c r="B515" s="1" t="s">
        <v>3844</v>
      </c>
      <c r="C515" s="1" t="s">
        <v>6742</v>
      </c>
      <c r="D515" s="1" t="s">
        <v>7830</v>
      </c>
      <c r="E515" s="1" t="s">
        <v>5478</v>
      </c>
    </row>
    <row r="516" spans="1:5" ht="15.6" x14ac:dyDescent="0.3">
      <c r="A516" s="1" t="s">
        <v>910</v>
      </c>
      <c r="B516" s="1" t="s">
        <v>3845</v>
      </c>
      <c r="C516" s="1" t="s">
        <v>6741</v>
      </c>
      <c r="D516" s="1" t="s">
        <v>7160</v>
      </c>
      <c r="E516" s="1" t="s">
        <v>5012</v>
      </c>
    </row>
    <row r="517" spans="1:5" ht="15.6" x14ac:dyDescent="0.3">
      <c r="A517" s="1" t="s">
        <v>909</v>
      </c>
      <c r="B517" s="1" t="s">
        <v>3846</v>
      </c>
      <c r="C517" s="1" t="s">
        <v>6741</v>
      </c>
      <c r="D517" s="1" t="s">
        <v>7831</v>
      </c>
      <c r="E517" s="1" t="s">
        <v>4951</v>
      </c>
    </row>
    <row r="518" spans="1:5" ht="15.6" x14ac:dyDescent="0.3">
      <c r="A518" s="1" t="s">
        <v>908</v>
      </c>
      <c r="B518" s="1" t="s">
        <v>3847</v>
      </c>
      <c r="C518" s="1" t="s">
        <v>6742</v>
      </c>
      <c r="D518" s="1" t="s">
        <v>6956</v>
      </c>
      <c r="E518" s="1" t="s">
        <v>6050</v>
      </c>
    </row>
    <row r="519" spans="1:5" ht="15.6" x14ac:dyDescent="0.3">
      <c r="A519" s="1" t="s">
        <v>907</v>
      </c>
      <c r="B519" s="1" t="s">
        <v>3848</v>
      </c>
      <c r="C519" s="1" t="s">
        <v>6742</v>
      </c>
      <c r="D519" s="1" t="s">
        <v>7832</v>
      </c>
      <c r="E519" s="1" t="s">
        <v>6051</v>
      </c>
    </row>
    <row r="520" spans="1:5" ht="15.6" x14ac:dyDescent="0.3">
      <c r="A520" s="1" t="s">
        <v>906</v>
      </c>
      <c r="B520" s="1" t="s">
        <v>3849</v>
      </c>
      <c r="C520" s="1" t="s">
        <v>6741</v>
      </c>
      <c r="D520" s="1" t="s">
        <v>7833</v>
      </c>
      <c r="E520" s="1" t="s">
        <v>4993</v>
      </c>
    </row>
    <row r="521" spans="1:5" ht="15.6" x14ac:dyDescent="0.3">
      <c r="A521" s="1" t="s">
        <v>905</v>
      </c>
      <c r="B521" s="1" t="s">
        <v>3850</v>
      </c>
      <c r="C521" s="1" t="s">
        <v>6742</v>
      </c>
      <c r="D521" s="1" t="s">
        <v>7834</v>
      </c>
      <c r="E521" s="1" t="s">
        <v>5160</v>
      </c>
    </row>
    <row r="522" spans="1:5" ht="15.6" x14ac:dyDescent="0.3">
      <c r="A522" s="1" t="s">
        <v>904</v>
      </c>
      <c r="B522" s="1" t="s">
        <v>3851</v>
      </c>
      <c r="C522" s="1" t="s">
        <v>6742</v>
      </c>
      <c r="D522" s="1" t="s">
        <v>7835</v>
      </c>
      <c r="E522" s="1" t="s">
        <v>6052</v>
      </c>
    </row>
    <row r="523" spans="1:5" ht="15.6" x14ac:dyDescent="0.3">
      <c r="A523" s="1" t="s">
        <v>903</v>
      </c>
      <c r="B523" s="1" t="s">
        <v>3852</v>
      </c>
      <c r="C523" s="1" t="s">
        <v>6742</v>
      </c>
      <c r="D523" s="1" t="s">
        <v>7836</v>
      </c>
      <c r="E523" s="1" t="s">
        <v>6053</v>
      </c>
    </row>
    <row r="524" spans="1:5" ht="15.6" x14ac:dyDescent="0.3">
      <c r="A524" s="1" t="s">
        <v>902</v>
      </c>
      <c r="B524" s="1" t="s">
        <v>3853</v>
      </c>
      <c r="C524" s="1" t="s">
        <v>6742</v>
      </c>
      <c r="D524" s="1" t="s">
        <v>6257</v>
      </c>
      <c r="E524" s="1" t="s">
        <v>6054</v>
      </c>
    </row>
    <row r="525" spans="1:5" ht="15.6" x14ac:dyDescent="0.3">
      <c r="A525" s="1" t="s">
        <v>2226</v>
      </c>
      <c r="B525" s="1" t="s">
        <v>2531</v>
      </c>
      <c r="C525" s="1" t="s">
        <v>6742</v>
      </c>
      <c r="D525" s="1" t="s">
        <v>6867</v>
      </c>
      <c r="E525" s="1" t="s">
        <v>4808</v>
      </c>
    </row>
    <row r="526" spans="1:5" ht="15.6" x14ac:dyDescent="0.3">
      <c r="A526" s="1" t="s">
        <v>901</v>
      </c>
      <c r="B526" s="1" t="s">
        <v>3854</v>
      </c>
      <c r="C526" s="1" t="s">
        <v>6741</v>
      </c>
      <c r="D526" s="1" t="s">
        <v>7837</v>
      </c>
      <c r="E526" s="1" t="s">
        <v>6055</v>
      </c>
    </row>
    <row r="527" spans="1:5" ht="15.6" x14ac:dyDescent="0.3">
      <c r="A527" s="1" t="s">
        <v>900</v>
      </c>
      <c r="B527" s="1" t="s">
        <v>3855</v>
      </c>
      <c r="C527" s="1" t="s">
        <v>6742</v>
      </c>
      <c r="D527" s="1" t="s">
        <v>7838</v>
      </c>
      <c r="E527" s="1" t="s">
        <v>6056</v>
      </c>
    </row>
    <row r="528" spans="1:5" ht="15.6" x14ac:dyDescent="0.3">
      <c r="A528" s="1" t="s">
        <v>899</v>
      </c>
      <c r="B528" s="1" t="s">
        <v>3856</v>
      </c>
      <c r="C528" s="1" t="s">
        <v>6741</v>
      </c>
      <c r="D528" s="1" t="s">
        <v>7839</v>
      </c>
      <c r="E528" s="1" t="s">
        <v>6057</v>
      </c>
    </row>
    <row r="529" spans="1:5" ht="15.6" x14ac:dyDescent="0.3">
      <c r="A529" s="1" t="s">
        <v>898</v>
      </c>
      <c r="B529" s="1" t="s">
        <v>3857</v>
      </c>
      <c r="C529" s="1" t="s">
        <v>6742</v>
      </c>
      <c r="D529" s="1" t="s">
        <v>7306</v>
      </c>
      <c r="E529" s="1" t="s">
        <v>6058</v>
      </c>
    </row>
    <row r="530" spans="1:5" ht="15.6" x14ac:dyDescent="0.3">
      <c r="A530" s="1" t="s">
        <v>897</v>
      </c>
      <c r="B530" s="1" t="s">
        <v>3858</v>
      </c>
      <c r="C530" s="1" t="s">
        <v>6742</v>
      </c>
      <c r="D530" s="1" t="s">
        <v>7840</v>
      </c>
      <c r="E530" s="1" t="s">
        <v>6059</v>
      </c>
    </row>
    <row r="531" spans="1:5" ht="15.6" x14ac:dyDescent="0.3">
      <c r="A531" s="1" t="s">
        <v>896</v>
      </c>
      <c r="B531" s="1" t="s">
        <v>3859</v>
      </c>
      <c r="C531" s="1" t="s">
        <v>6741</v>
      </c>
      <c r="D531" s="1" t="s">
        <v>7841</v>
      </c>
      <c r="E531" s="1" t="s">
        <v>6060</v>
      </c>
    </row>
    <row r="532" spans="1:5" ht="15.6" x14ac:dyDescent="0.3">
      <c r="A532" s="1" t="s">
        <v>895</v>
      </c>
      <c r="B532" s="1" t="s">
        <v>3860</v>
      </c>
      <c r="C532" s="1" t="s">
        <v>6742</v>
      </c>
      <c r="D532" s="1" t="s">
        <v>7842</v>
      </c>
      <c r="E532" s="1" t="s">
        <v>6061</v>
      </c>
    </row>
    <row r="533" spans="1:5" ht="15.6" x14ac:dyDescent="0.3">
      <c r="A533" s="1" t="s">
        <v>894</v>
      </c>
      <c r="B533" s="1" t="s">
        <v>3861</v>
      </c>
      <c r="C533" s="1" t="s">
        <v>6741</v>
      </c>
      <c r="D533" s="1" t="s">
        <v>7713</v>
      </c>
      <c r="E533" s="1" t="s">
        <v>6062</v>
      </c>
    </row>
    <row r="534" spans="1:5" ht="15.6" x14ac:dyDescent="0.3">
      <c r="A534" s="1" t="s">
        <v>893</v>
      </c>
      <c r="B534" s="1" t="s">
        <v>3862</v>
      </c>
      <c r="C534" s="1" t="s">
        <v>6742</v>
      </c>
      <c r="D534" s="1" t="s">
        <v>7843</v>
      </c>
      <c r="E534" s="1" t="s">
        <v>6063</v>
      </c>
    </row>
    <row r="535" spans="1:5" ht="15.6" x14ac:dyDescent="0.3">
      <c r="A535" s="1" t="s">
        <v>892</v>
      </c>
      <c r="B535" s="1" t="s">
        <v>3863</v>
      </c>
      <c r="C535" s="1" t="s">
        <v>6742</v>
      </c>
      <c r="D535" s="1" t="s">
        <v>7844</v>
      </c>
      <c r="E535" s="1" t="s">
        <v>6064</v>
      </c>
    </row>
    <row r="536" spans="1:5" ht="15.6" x14ac:dyDescent="0.3">
      <c r="A536" s="1" t="s">
        <v>2225</v>
      </c>
      <c r="B536" s="1" t="s">
        <v>2532</v>
      </c>
      <c r="C536" s="1" t="s">
        <v>6742</v>
      </c>
      <c r="D536" s="1" t="s">
        <v>6868</v>
      </c>
      <c r="E536" s="1" t="s">
        <v>4874</v>
      </c>
    </row>
    <row r="537" spans="1:5" ht="15.6" x14ac:dyDescent="0.3">
      <c r="A537" s="1" t="s">
        <v>891</v>
      </c>
      <c r="B537" s="1" t="s">
        <v>3864</v>
      </c>
      <c r="C537" s="1" t="s">
        <v>6741</v>
      </c>
      <c r="D537" s="1" t="s">
        <v>7845</v>
      </c>
      <c r="E537" s="1" t="s">
        <v>6065</v>
      </c>
    </row>
    <row r="538" spans="1:5" ht="15.6" x14ac:dyDescent="0.3">
      <c r="A538" s="1" t="s">
        <v>890</v>
      </c>
      <c r="B538" s="1" t="s">
        <v>3865</v>
      </c>
      <c r="C538" s="1" t="s">
        <v>6742</v>
      </c>
      <c r="D538" s="1" t="s">
        <v>6973</v>
      </c>
      <c r="E538" s="1" t="s">
        <v>6066</v>
      </c>
    </row>
    <row r="539" spans="1:5" ht="15.6" x14ac:dyDescent="0.3">
      <c r="A539" s="1" t="s">
        <v>889</v>
      </c>
      <c r="B539" s="1" t="s">
        <v>3866</v>
      </c>
      <c r="C539" s="1" t="s">
        <v>6741</v>
      </c>
      <c r="D539" s="1" t="s">
        <v>7846</v>
      </c>
      <c r="E539" s="1" t="s">
        <v>5959</v>
      </c>
    </row>
    <row r="540" spans="1:5" ht="15.6" x14ac:dyDescent="0.3">
      <c r="A540" s="1" t="s">
        <v>888</v>
      </c>
      <c r="B540" s="1" t="s">
        <v>3867</v>
      </c>
      <c r="C540" s="1" t="s">
        <v>6742</v>
      </c>
      <c r="D540" s="1" t="s">
        <v>7847</v>
      </c>
      <c r="E540" s="1" t="s">
        <v>6067</v>
      </c>
    </row>
    <row r="541" spans="1:5" ht="15.6" x14ac:dyDescent="0.3">
      <c r="A541" s="1" t="s">
        <v>887</v>
      </c>
      <c r="B541" s="1" t="s">
        <v>3868</v>
      </c>
      <c r="C541" s="1" t="s">
        <v>6741</v>
      </c>
      <c r="D541" s="1" t="s">
        <v>6109</v>
      </c>
      <c r="E541" s="1" t="s">
        <v>6068</v>
      </c>
    </row>
    <row r="542" spans="1:5" ht="15.6" x14ac:dyDescent="0.3">
      <c r="A542" s="1" t="s">
        <v>886</v>
      </c>
      <c r="B542" s="1" t="s">
        <v>3869</v>
      </c>
      <c r="C542" s="1" t="s">
        <v>6741</v>
      </c>
      <c r="D542" s="1" t="s">
        <v>7416</v>
      </c>
      <c r="E542" s="1" t="s">
        <v>6069</v>
      </c>
    </row>
    <row r="543" spans="1:5" ht="15.6" x14ac:dyDescent="0.3">
      <c r="A543" s="1" t="s">
        <v>885</v>
      </c>
      <c r="B543" s="1" t="s">
        <v>3870</v>
      </c>
      <c r="C543" s="1" t="s">
        <v>6741</v>
      </c>
      <c r="D543" s="1" t="s">
        <v>7848</v>
      </c>
      <c r="E543" s="1" t="s">
        <v>6070</v>
      </c>
    </row>
    <row r="544" spans="1:5" ht="15.6" x14ac:dyDescent="0.3">
      <c r="A544" s="1" t="s">
        <v>884</v>
      </c>
      <c r="B544" s="1" t="s">
        <v>3871</v>
      </c>
      <c r="C544" s="1" t="s">
        <v>6741</v>
      </c>
      <c r="D544" s="1" t="s">
        <v>7849</v>
      </c>
      <c r="E544" s="1" t="s">
        <v>6071</v>
      </c>
    </row>
    <row r="545" spans="1:5" ht="15.6" x14ac:dyDescent="0.3">
      <c r="A545" s="1" t="s">
        <v>883</v>
      </c>
      <c r="B545" s="1" t="s">
        <v>3872</v>
      </c>
      <c r="C545" s="1" t="s">
        <v>6742</v>
      </c>
      <c r="D545" s="1" t="s">
        <v>7850</v>
      </c>
      <c r="E545" s="1" t="s">
        <v>5635</v>
      </c>
    </row>
    <row r="546" spans="1:5" ht="15.6" x14ac:dyDescent="0.3">
      <c r="A546" s="1" t="s">
        <v>882</v>
      </c>
      <c r="B546" s="1" t="s">
        <v>3873</v>
      </c>
      <c r="C546" s="1" t="s">
        <v>6741</v>
      </c>
      <c r="D546" s="1" t="s">
        <v>7851</v>
      </c>
      <c r="E546" s="1" t="s">
        <v>6072</v>
      </c>
    </row>
    <row r="547" spans="1:5" ht="15.6" x14ac:dyDescent="0.3">
      <c r="A547" s="1" t="s">
        <v>2224</v>
      </c>
      <c r="B547" s="1" t="s">
        <v>2533</v>
      </c>
      <c r="C547" s="1" t="s">
        <v>6742</v>
      </c>
      <c r="D547" s="1" t="s">
        <v>6869</v>
      </c>
      <c r="E547" s="1" t="s">
        <v>4875</v>
      </c>
    </row>
    <row r="548" spans="1:5" ht="15.6" x14ac:dyDescent="0.3">
      <c r="A548" s="1" t="s">
        <v>881</v>
      </c>
      <c r="B548" s="1" t="s">
        <v>3874</v>
      </c>
      <c r="C548" s="1" t="s">
        <v>6741</v>
      </c>
      <c r="D548" s="1" t="s">
        <v>7852</v>
      </c>
      <c r="E548" s="1" t="s">
        <v>6073</v>
      </c>
    </row>
    <row r="549" spans="1:5" ht="15.6" x14ac:dyDescent="0.3">
      <c r="A549" s="1" t="s">
        <v>880</v>
      </c>
      <c r="B549" s="1" t="s">
        <v>3875</v>
      </c>
      <c r="C549" s="1" t="s">
        <v>6741</v>
      </c>
      <c r="D549" s="1" t="s">
        <v>7853</v>
      </c>
      <c r="E549" s="1" t="s">
        <v>6074</v>
      </c>
    </row>
    <row r="550" spans="1:5" ht="15.6" x14ac:dyDescent="0.3">
      <c r="A550" s="1" t="s">
        <v>879</v>
      </c>
      <c r="B550" s="1" t="s">
        <v>3876</v>
      </c>
      <c r="C550" s="1" t="s">
        <v>6742</v>
      </c>
      <c r="D550" s="1" t="s">
        <v>7854</v>
      </c>
      <c r="E550" s="1" t="s">
        <v>6075</v>
      </c>
    </row>
    <row r="551" spans="1:5" ht="15.6" x14ac:dyDescent="0.3">
      <c r="A551" s="1" t="s">
        <v>878</v>
      </c>
      <c r="B551" s="1" t="s">
        <v>3877</v>
      </c>
      <c r="C551" s="1" t="s">
        <v>6742</v>
      </c>
      <c r="D551" s="1" t="s">
        <v>7855</v>
      </c>
      <c r="E551" s="1" t="s">
        <v>6076</v>
      </c>
    </row>
    <row r="552" spans="1:5" ht="15.6" x14ac:dyDescent="0.3">
      <c r="A552" s="1" t="s">
        <v>877</v>
      </c>
      <c r="B552" s="1" t="s">
        <v>3878</v>
      </c>
      <c r="C552" s="1" t="s">
        <v>6741</v>
      </c>
      <c r="D552" s="1" t="s">
        <v>7856</v>
      </c>
      <c r="E552" s="1" t="s">
        <v>6077</v>
      </c>
    </row>
    <row r="553" spans="1:5" ht="15.6" x14ac:dyDescent="0.3">
      <c r="A553" s="1" t="s">
        <v>876</v>
      </c>
      <c r="B553" s="1" t="s">
        <v>3879</v>
      </c>
      <c r="C553" s="1" t="s">
        <v>6742</v>
      </c>
      <c r="D553" s="1" t="s">
        <v>7857</v>
      </c>
      <c r="E553" s="1" t="s">
        <v>6078</v>
      </c>
    </row>
    <row r="554" spans="1:5" ht="15.6" x14ac:dyDescent="0.3">
      <c r="A554" s="1" t="s">
        <v>875</v>
      </c>
      <c r="B554" s="1" t="s">
        <v>3880</v>
      </c>
      <c r="C554" s="1" t="s">
        <v>6742</v>
      </c>
      <c r="D554" s="1" t="s">
        <v>7858</v>
      </c>
      <c r="E554" s="1" t="s">
        <v>6079</v>
      </c>
    </row>
    <row r="555" spans="1:5" ht="15.6" x14ac:dyDescent="0.3">
      <c r="A555" s="1" t="s">
        <v>874</v>
      </c>
      <c r="B555" s="1" t="s">
        <v>3881</v>
      </c>
      <c r="C555" s="1" t="s">
        <v>6742</v>
      </c>
      <c r="D555" s="1" t="s">
        <v>7859</v>
      </c>
      <c r="E555" s="1" t="s">
        <v>6080</v>
      </c>
    </row>
    <row r="556" spans="1:5" ht="15.6" x14ac:dyDescent="0.3">
      <c r="A556" s="1" t="s">
        <v>873</v>
      </c>
      <c r="B556" s="1" t="s">
        <v>3882</v>
      </c>
      <c r="C556" s="1" t="s">
        <v>6742</v>
      </c>
      <c r="D556" s="1" t="s">
        <v>6281</v>
      </c>
      <c r="E556" s="1" t="s">
        <v>6081</v>
      </c>
    </row>
    <row r="557" spans="1:5" ht="15.6" x14ac:dyDescent="0.3">
      <c r="A557" s="1" t="s">
        <v>872</v>
      </c>
      <c r="B557" s="1" t="s">
        <v>3883</v>
      </c>
      <c r="C557" s="1" t="s">
        <v>6741</v>
      </c>
      <c r="D557" s="1" t="s">
        <v>7860</v>
      </c>
      <c r="E557" s="1" t="s">
        <v>6082</v>
      </c>
    </row>
    <row r="558" spans="1:5" ht="15.6" x14ac:dyDescent="0.3">
      <c r="A558" s="1" t="s">
        <v>2358</v>
      </c>
      <c r="B558" s="1" t="s">
        <v>2399</v>
      </c>
      <c r="C558" s="1" t="s">
        <v>6741</v>
      </c>
      <c r="D558" s="1" t="s">
        <v>6759</v>
      </c>
      <c r="E558" s="1" t="s">
        <v>4743</v>
      </c>
    </row>
    <row r="559" spans="1:5" ht="15.6" x14ac:dyDescent="0.3">
      <c r="A559" s="1" t="s">
        <v>2223</v>
      </c>
      <c r="B559" s="1" t="s">
        <v>2534</v>
      </c>
      <c r="C559" s="1" t="s">
        <v>6742</v>
      </c>
      <c r="D559" s="1" t="s">
        <v>6870</v>
      </c>
      <c r="E559" s="1" t="s">
        <v>4876</v>
      </c>
    </row>
    <row r="560" spans="1:5" ht="15.6" x14ac:dyDescent="0.3">
      <c r="A560" s="1" t="s">
        <v>871</v>
      </c>
      <c r="B560" s="1" t="s">
        <v>3884</v>
      </c>
      <c r="C560" s="1" t="s">
        <v>6741</v>
      </c>
      <c r="D560" s="1" t="s">
        <v>7861</v>
      </c>
      <c r="E560" s="1" t="s">
        <v>6083</v>
      </c>
    </row>
    <row r="561" spans="1:5" ht="15.6" x14ac:dyDescent="0.3">
      <c r="A561" s="1" t="s">
        <v>870</v>
      </c>
      <c r="B561" s="1" t="s">
        <v>3885</v>
      </c>
      <c r="C561" s="1" t="s">
        <v>6766</v>
      </c>
      <c r="D561" s="1" t="s">
        <v>7862</v>
      </c>
      <c r="E561" s="1" t="s">
        <v>6084</v>
      </c>
    </row>
    <row r="562" spans="1:5" ht="15.6" x14ac:dyDescent="0.3">
      <c r="A562" s="1" t="s">
        <v>869</v>
      </c>
      <c r="B562" s="1" t="s">
        <v>3886</v>
      </c>
      <c r="C562" s="1" t="s">
        <v>6741</v>
      </c>
      <c r="D562" s="1" t="s">
        <v>7258</v>
      </c>
      <c r="E562" s="1" t="s">
        <v>6085</v>
      </c>
    </row>
    <row r="563" spans="1:5" ht="15.6" x14ac:dyDescent="0.3">
      <c r="A563" s="1" t="s">
        <v>868</v>
      </c>
      <c r="B563" s="1" t="s">
        <v>3887</v>
      </c>
      <c r="C563" s="1" t="s">
        <v>6741</v>
      </c>
      <c r="D563" s="1" t="s">
        <v>7863</v>
      </c>
      <c r="E563" s="1" t="s">
        <v>6086</v>
      </c>
    </row>
    <row r="564" spans="1:5" ht="15.6" x14ac:dyDescent="0.3">
      <c r="A564" s="1" t="s">
        <v>867</v>
      </c>
      <c r="B564" s="1" t="s">
        <v>3888</v>
      </c>
      <c r="C564" s="1" t="s">
        <v>6742</v>
      </c>
      <c r="D564" s="1" t="s">
        <v>7864</v>
      </c>
      <c r="E564" s="1" t="s">
        <v>5569</v>
      </c>
    </row>
    <row r="565" spans="1:5" ht="15.6" x14ac:dyDescent="0.3">
      <c r="A565" s="1" t="s">
        <v>866</v>
      </c>
      <c r="B565" s="1" t="s">
        <v>3889</v>
      </c>
      <c r="C565" s="1" t="s">
        <v>6742</v>
      </c>
      <c r="D565" s="1" t="s">
        <v>7865</v>
      </c>
      <c r="E565" s="1" t="s">
        <v>6087</v>
      </c>
    </row>
    <row r="566" spans="1:5" ht="15.6" x14ac:dyDescent="0.3">
      <c r="A566" s="1" t="s">
        <v>865</v>
      </c>
      <c r="B566" s="1" t="s">
        <v>3890</v>
      </c>
      <c r="C566" s="1" t="s">
        <v>6741</v>
      </c>
      <c r="D566" s="1" t="s">
        <v>7866</v>
      </c>
      <c r="E566" s="1" t="s">
        <v>6088</v>
      </c>
    </row>
    <row r="567" spans="1:5" ht="15.6" x14ac:dyDescent="0.3">
      <c r="A567" s="1" t="s">
        <v>864</v>
      </c>
      <c r="B567" s="1" t="s">
        <v>3891</v>
      </c>
      <c r="C567" s="1" t="s">
        <v>6742</v>
      </c>
      <c r="D567" s="1" t="s">
        <v>7867</v>
      </c>
      <c r="E567" s="1" t="s">
        <v>6089</v>
      </c>
    </row>
    <row r="568" spans="1:5" ht="15.6" x14ac:dyDescent="0.3">
      <c r="A568" s="1" t="s">
        <v>863</v>
      </c>
      <c r="B568" s="1" t="s">
        <v>3892</v>
      </c>
      <c r="C568" s="1" t="s">
        <v>6742</v>
      </c>
      <c r="D568" s="1" t="s">
        <v>7868</v>
      </c>
      <c r="E568" s="1" t="s">
        <v>5496</v>
      </c>
    </row>
    <row r="569" spans="1:5" ht="15.6" x14ac:dyDescent="0.3">
      <c r="A569" s="1" t="s">
        <v>862</v>
      </c>
      <c r="B569" s="1" t="s">
        <v>3893</v>
      </c>
      <c r="C569" s="1" t="s">
        <v>6742</v>
      </c>
      <c r="D569" s="1" t="s">
        <v>6905</v>
      </c>
      <c r="E569" s="1" t="s">
        <v>4893</v>
      </c>
    </row>
    <row r="570" spans="1:5" ht="15.6" x14ac:dyDescent="0.3">
      <c r="A570" s="1" t="s">
        <v>2222</v>
      </c>
      <c r="B570" s="1" t="s">
        <v>2535</v>
      </c>
      <c r="C570" s="1" t="s">
        <v>6741</v>
      </c>
      <c r="D570" s="1" t="s">
        <v>6871</v>
      </c>
      <c r="E570" s="1" t="s">
        <v>4877</v>
      </c>
    </row>
    <row r="571" spans="1:5" ht="15.6" x14ac:dyDescent="0.3">
      <c r="A571" s="1" t="s">
        <v>861</v>
      </c>
      <c r="B571" s="1" t="s">
        <v>3894</v>
      </c>
      <c r="C571" s="1" t="s">
        <v>6741</v>
      </c>
      <c r="D571" s="1" t="s">
        <v>7869</v>
      </c>
      <c r="E571" s="1" t="s">
        <v>6090</v>
      </c>
    </row>
    <row r="572" spans="1:5" ht="15.6" x14ac:dyDescent="0.3">
      <c r="A572" s="1" t="s">
        <v>860</v>
      </c>
      <c r="B572" s="1" t="s">
        <v>3895</v>
      </c>
      <c r="C572" s="1" t="s">
        <v>6742</v>
      </c>
      <c r="D572" s="1" t="s">
        <v>6874</v>
      </c>
      <c r="E572" s="1" t="s">
        <v>6091</v>
      </c>
    </row>
    <row r="573" spans="1:5" ht="15.6" x14ac:dyDescent="0.3">
      <c r="A573" s="1" t="s">
        <v>859</v>
      </c>
      <c r="B573" s="1" t="s">
        <v>3896</v>
      </c>
      <c r="C573" s="1" t="s">
        <v>6742</v>
      </c>
      <c r="D573" s="1" t="s">
        <v>7870</v>
      </c>
      <c r="E573" s="1" t="s">
        <v>6092</v>
      </c>
    </row>
    <row r="574" spans="1:5" ht="15.6" x14ac:dyDescent="0.3">
      <c r="A574" s="1" t="s">
        <v>858</v>
      </c>
      <c r="B574" s="1" t="s">
        <v>3897</v>
      </c>
      <c r="C574" s="1" t="s">
        <v>6741</v>
      </c>
      <c r="D574" s="1" t="s">
        <v>7871</v>
      </c>
      <c r="E574" s="1" t="s">
        <v>6093</v>
      </c>
    </row>
    <row r="575" spans="1:5" ht="15.6" x14ac:dyDescent="0.3">
      <c r="A575" s="1" t="s">
        <v>857</v>
      </c>
      <c r="B575" s="1" t="s">
        <v>3898</v>
      </c>
      <c r="C575" s="1" t="s">
        <v>6742</v>
      </c>
      <c r="D575" s="1" t="s">
        <v>7872</v>
      </c>
      <c r="E575" s="1" t="s">
        <v>6094</v>
      </c>
    </row>
    <row r="576" spans="1:5" ht="15.6" x14ac:dyDescent="0.3">
      <c r="A576" s="1" t="s">
        <v>856</v>
      </c>
      <c r="B576" s="1" t="s">
        <v>3899</v>
      </c>
      <c r="C576" s="1" t="s">
        <v>6742</v>
      </c>
      <c r="D576" s="1" t="s">
        <v>6874</v>
      </c>
      <c r="E576" s="1" t="s">
        <v>6095</v>
      </c>
    </row>
    <row r="577" spans="1:5" ht="15.6" x14ac:dyDescent="0.3">
      <c r="A577" s="1" t="s">
        <v>855</v>
      </c>
      <c r="B577" s="1" t="s">
        <v>3900</v>
      </c>
      <c r="C577" s="1" t="s">
        <v>6742</v>
      </c>
      <c r="D577" s="1" t="s">
        <v>6421</v>
      </c>
      <c r="E577" s="1" t="s">
        <v>6096</v>
      </c>
    </row>
    <row r="578" spans="1:5" ht="15.6" x14ac:dyDescent="0.3">
      <c r="A578" s="1" t="s">
        <v>854</v>
      </c>
      <c r="B578" s="1" t="s">
        <v>3901</v>
      </c>
      <c r="C578" s="1" t="s">
        <v>6741</v>
      </c>
      <c r="D578" s="1" t="s">
        <v>7873</v>
      </c>
      <c r="E578" s="1" t="s">
        <v>6097</v>
      </c>
    </row>
    <row r="579" spans="1:5" ht="15.6" x14ac:dyDescent="0.3">
      <c r="A579" s="1" t="s">
        <v>853</v>
      </c>
      <c r="B579" s="1" t="s">
        <v>3902</v>
      </c>
      <c r="C579" s="1" t="s">
        <v>6741</v>
      </c>
      <c r="D579" s="1" t="s">
        <v>7108</v>
      </c>
      <c r="E579" s="1" t="s">
        <v>6098</v>
      </c>
    </row>
    <row r="580" spans="1:5" ht="15.6" x14ac:dyDescent="0.3">
      <c r="A580" s="1" t="s">
        <v>852</v>
      </c>
      <c r="B580" s="1" t="s">
        <v>3903</v>
      </c>
      <c r="C580" s="1" t="s">
        <v>6741</v>
      </c>
      <c r="D580" s="1" t="s">
        <v>7874</v>
      </c>
      <c r="E580" s="1" t="s">
        <v>6099</v>
      </c>
    </row>
    <row r="581" spans="1:5" ht="15.6" x14ac:dyDescent="0.3">
      <c r="A581" s="1" t="s">
        <v>2221</v>
      </c>
      <c r="B581" s="1" t="s">
        <v>2536</v>
      </c>
      <c r="C581" s="1" t="s">
        <v>6742</v>
      </c>
      <c r="D581" s="1" t="s">
        <v>6867</v>
      </c>
      <c r="E581" s="1" t="s">
        <v>4878</v>
      </c>
    </row>
    <row r="582" spans="1:5" ht="15.6" x14ac:dyDescent="0.3">
      <c r="A582" s="1" t="s">
        <v>851</v>
      </c>
      <c r="B582" s="1" t="s">
        <v>3904</v>
      </c>
      <c r="C582" s="1" t="s">
        <v>6741</v>
      </c>
      <c r="D582" s="1" t="s">
        <v>7875</v>
      </c>
      <c r="E582" s="1" t="s">
        <v>6100</v>
      </c>
    </row>
    <row r="583" spans="1:5" ht="15.6" x14ac:dyDescent="0.3">
      <c r="A583" s="1" t="s">
        <v>850</v>
      </c>
      <c r="B583" s="1" t="s">
        <v>3905</v>
      </c>
      <c r="C583" s="1" t="s">
        <v>6742</v>
      </c>
      <c r="D583" s="1" t="s">
        <v>7876</v>
      </c>
      <c r="E583" s="1" t="s">
        <v>6101</v>
      </c>
    </row>
    <row r="584" spans="1:5" ht="15.6" x14ac:dyDescent="0.3">
      <c r="A584" s="1" t="s">
        <v>849</v>
      </c>
      <c r="B584" s="1" t="s">
        <v>3906</v>
      </c>
      <c r="C584" s="1" t="s">
        <v>6741</v>
      </c>
      <c r="D584" s="1" t="s">
        <v>7251</v>
      </c>
      <c r="E584" s="1" t="s">
        <v>6102</v>
      </c>
    </row>
    <row r="585" spans="1:5" ht="15.6" x14ac:dyDescent="0.3">
      <c r="A585" s="1" t="s">
        <v>848</v>
      </c>
      <c r="B585" s="1" t="s">
        <v>3907</v>
      </c>
      <c r="C585" s="1" t="s">
        <v>6742</v>
      </c>
      <c r="D585" s="1" t="s">
        <v>7877</v>
      </c>
      <c r="E585" s="1" t="s">
        <v>6103</v>
      </c>
    </row>
    <row r="586" spans="1:5" ht="15.6" x14ac:dyDescent="0.3">
      <c r="A586" s="1" t="s">
        <v>847</v>
      </c>
      <c r="B586" s="1" t="s">
        <v>3908</v>
      </c>
      <c r="C586" s="1" t="s">
        <v>6742</v>
      </c>
      <c r="D586" s="1" t="s">
        <v>6257</v>
      </c>
      <c r="E586" s="1" t="s">
        <v>6104</v>
      </c>
    </row>
    <row r="587" spans="1:5" ht="15.6" x14ac:dyDescent="0.3">
      <c r="A587" s="1" t="s">
        <v>846</v>
      </c>
      <c r="B587" s="1" t="s">
        <v>3909</v>
      </c>
      <c r="C587" s="1" t="s">
        <v>6742</v>
      </c>
      <c r="D587" s="1" t="s">
        <v>7878</v>
      </c>
      <c r="E587" s="1" t="s">
        <v>5545</v>
      </c>
    </row>
    <row r="588" spans="1:5" ht="15.6" x14ac:dyDescent="0.3">
      <c r="A588" s="1" t="s">
        <v>845</v>
      </c>
      <c r="B588" s="1" t="s">
        <v>3910</v>
      </c>
      <c r="C588" s="1" t="s">
        <v>6741</v>
      </c>
      <c r="D588" s="1" t="s">
        <v>7879</v>
      </c>
      <c r="E588" s="1" t="s">
        <v>6105</v>
      </c>
    </row>
    <row r="589" spans="1:5" ht="15.6" x14ac:dyDescent="0.3">
      <c r="A589" s="1" t="s">
        <v>844</v>
      </c>
      <c r="B589" s="1" t="s">
        <v>3911</v>
      </c>
      <c r="C589" s="1" t="s">
        <v>6741</v>
      </c>
      <c r="D589" s="1" t="s">
        <v>7880</v>
      </c>
      <c r="E589" s="1" t="s">
        <v>6106</v>
      </c>
    </row>
    <row r="590" spans="1:5" ht="15.6" x14ac:dyDescent="0.3">
      <c r="A590" s="1" t="s">
        <v>843</v>
      </c>
      <c r="B590" s="1" t="s">
        <v>3912</v>
      </c>
      <c r="C590" s="1" t="s">
        <v>6742</v>
      </c>
      <c r="D590" s="1" t="s">
        <v>7881</v>
      </c>
      <c r="E590" s="1" t="s">
        <v>6107</v>
      </c>
    </row>
    <row r="591" spans="1:5" ht="15.6" x14ac:dyDescent="0.3">
      <c r="A591" s="1" t="s">
        <v>842</v>
      </c>
      <c r="B591" s="1" t="s">
        <v>3913</v>
      </c>
      <c r="C591" s="1" t="s">
        <v>6741</v>
      </c>
      <c r="D591" s="1" t="s">
        <v>7882</v>
      </c>
      <c r="E591" s="1" t="s">
        <v>6108</v>
      </c>
    </row>
    <row r="592" spans="1:5" ht="15.6" x14ac:dyDescent="0.3">
      <c r="A592" s="1" t="s">
        <v>2220</v>
      </c>
      <c r="B592" s="1" t="s">
        <v>2537</v>
      </c>
      <c r="C592" s="1" t="s">
        <v>6742</v>
      </c>
      <c r="D592" s="1" t="s">
        <v>5744</v>
      </c>
      <c r="E592" s="1" t="s">
        <v>4879</v>
      </c>
    </row>
    <row r="593" spans="1:5" ht="15.6" x14ac:dyDescent="0.3">
      <c r="A593" s="1" t="s">
        <v>841</v>
      </c>
      <c r="B593" s="1" t="s">
        <v>3914</v>
      </c>
      <c r="C593" s="1" t="s">
        <v>6741</v>
      </c>
      <c r="D593" s="1" t="s">
        <v>6812</v>
      </c>
      <c r="E593" s="1" t="s">
        <v>5015</v>
      </c>
    </row>
    <row r="594" spans="1:5" ht="15.6" x14ac:dyDescent="0.3">
      <c r="A594" s="1" t="s">
        <v>840</v>
      </c>
      <c r="B594" s="1" t="s">
        <v>3915</v>
      </c>
      <c r="C594" s="1" t="s">
        <v>6741</v>
      </c>
      <c r="D594" s="1" t="s">
        <v>7883</v>
      </c>
      <c r="E594" s="1" t="s">
        <v>6109</v>
      </c>
    </row>
    <row r="595" spans="1:5" ht="15.6" x14ac:dyDescent="0.3">
      <c r="A595" s="1" t="s">
        <v>839</v>
      </c>
      <c r="B595" s="1" t="s">
        <v>3916</v>
      </c>
      <c r="C595" s="1" t="s">
        <v>6742</v>
      </c>
      <c r="D595" s="1" t="s">
        <v>7884</v>
      </c>
      <c r="E595" s="1" t="s">
        <v>6110</v>
      </c>
    </row>
    <row r="596" spans="1:5" ht="15.6" x14ac:dyDescent="0.3">
      <c r="A596" s="1" t="s">
        <v>838</v>
      </c>
      <c r="B596" s="1" t="s">
        <v>3917</v>
      </c>
      <c r="C596" s="1" t="s">
        <v>6742</v>
      </c>
      <c r="D596" s="1" t="s">
        <v>7068</v>
      </c>
      <c r="E596" s="1" t="s">
        <v>6111</v>
      </c>
    </row>
    <row r="597" spans="1:5" ht="15.6" x14ac:dyDescent="0.3">
      <c r="A597" s="1" t="s">
        <v>837</v>
      </c>
      <c r="B597" s="1" t="s">
        <v>3918</v>
      </c>
      <c r="C597" s="1" t="s">
        <v>6741</v>
      </c>
      <c r="D597" s="1" t="s">
        <v>6817</v>
      </c>
      <c r="E597" s="1" t="s">
        <v>6112</v>
      </c>
    </row>
    <row r="598" spans="1:5" ht="15.6" x14ac:dyDescent="0.3">
      <c r="A598" s="1" t="s">
        <v>836</v>
      </c>
      <c r="B598" s="1" t="s">
        <v>3919</v>
      </c>
      <c r="C598" s="1" t="s">
        <v>6742</v>
      </c>
      <c r="D598" s="1" t="s">
        <v>6767</v>
      </c>
      <c r="E598" s="1" t="s">
        <v>6113</v>
      </c>
    </row>
    <row r="599" spans="1:5" ht="15.6" x14ac:dyDescent="0.3">
      <c r="A599" s="1" t="s">
        <v>835</v>
      </c>
      <c r="B599" s="1" t="s">
        <v>3920</v>
      </c>
      <c r="C599" s="1" t="s">
        <v>6742</v>
      </c>
      <c r="D599" s="1" t="s">
        <v>5194</v>
      </c>
      <c r="E599" s="1" t="s">
        <v>6114</v>
      </c>
    </row>
    <row r="600" spans="1:5" ht="15.6" x14ac:dyDescent="0.3">
      <c r="A600" s="1" t="s">
        <v>834</v>
      </c>
      <c r="B600" s="1" t="s">
        <v>3921</v>
      </c>
      <c r="C600" s="1" t="s">
        <v>6741</v>
      </c>
      <c r="D600" s="1" t="s">
        <v>7885</v>
      </c>
      <c r="E600" s="1" t="s">
        <v>6115</v>
      </c>
    </row>
    <row r="601" spans="1:5" ht="15.6" x14ac:dyDescent="0.3">
      <c r="A601" s="1" t="s">
        <v>833</v>
      </c>
      <c r="B601" s="1" t="s">
        <v>3922</v>
      </c>
      <c r="C601" s="1" t="s">
        <v>6742</v>
      </c>
      <c r="D601" s="1" t="s">
        <v>6932</v>
      </c>
      <c r="E601" s="1" t="s">
        <v>6116</v>
      </c>
    </row>
    <row r="602" spans="1:5" ht="15.6" x14ac:dyDescent="0.3">
      <c r="A602" s="1" t="s">
        <v>832</v>
      </c>
      <c r="B602" s="1" t="s">
        <v>3923</v>
      </c>
      <c r="C602" s="1" t="s">
        <v>6742</v>
      </c>
      <c r="D602" s="1" t="s">
        <v>7886</v>
      </c>
      <c r="E602" s="1" t="s">
        <v>6117</v>
      </c>
    </row>
    <row r="603" spans="1:5" ht="15.6" x14ac:dyDescent="0.3">
      <c r="A603" s="1" t="s">
        <v>2219</v>
      </c>
      <c r="B603" s="1" t="s">
        <v>2538</v>
      </c>
      <c r="C603" s="1" t="s">
        <v>6742</v>
      </c>
      <c r="D603" s="1" t="s">
        <v>6872</v>
      </c>
      <c r="E603" s="1" t="s">
        <v>4880</v>
      </c>
    </row>
    <row r="604" spans="1:5" ht="15.6" x14ac:dyDescent="0.3">
      <c r="A604" s="1" t="s">
        <v>831</v>
      </c>
      <c r="B604" s="1" t="s">
        <v>3924</v>
      </c>
      <c r="C604" s="1" t="s">
        <v>6741</v>
      </c>
      <c r="D604" s="1" t="s">
        <v>7887</v>
      </c>
      <c r="E604" s="1" t="s">
        <v>6118</v>
      </c>
    </row>
    <row r="605" spans="1:5" ht="15.6" x14ac:dyDescent="0.3">
      <c r="A605" s="1" t="s">
        <v>830</v>
      </c>
      <c r="B605" s="1" t="s">
        <v>3925</v>
      </c>
      <c r="C605" s="1" t="s">
        <v>6741</v>
      </c>
      <c r="D605" s="1" t="s">
        <v>7888</v>
      </c>
      <c r="E605" s="1" t="s">
        <v>6119</v>
      </c>
    </row>
    <row r="606" spans="1:5" ht="15.6" x14ac:dyDescent="0.3">
      <c r="A606" s="1" t="s">
        <v>829</v>
      </c>
      <c r="B606" s="1" t="s">
        <v>3926</v>
      </c>
      <c r="C606" s="1" t="s">
        <v>6742</v>
      </c>
      <c r="D606" s="1" t="s">
        <v>7889</v>
      </c>
      <c r="E606" s="1" t="s">
        <v>6120</v>
      </c>
    </row>
    <row r="607" spans="1:5" ht="15.6" x14ac:dyDescent="0.3">
      <c r="A607" s="1" t="s">
        <v>828</v>
      </c>
      <c r="B607" s="1" t="s">
        <v>3927</v>
      </c>
      <c r="C607" s="1" t="s">
        <v>6742</v>
      </c>
      <c r="D607" s="1" t="s">
        <v>5194</v>
      </c>
      <c r="E607" s="1" t="s">
        <v>6121</v>
      </c>
    </row>
    <row r="608" spans="1:5" ht="15.6" x14ac:dyDescent="0.3">
      <c r="A608" s="1" t="s">
        <v>827</v>
      </c>
      <c r="B608" s="1" t="s">
        <v>3928</v>
      </c>
      <c r="C608" s="1" t="s">
        <v>6742</v>
      </c>
      <c r="D608" s="1" t="s">
        <v>8422</v>
      </c>
      <c r="E608" s="1" t="s">
        <v>6122</v>
      </c>
    </row>
    <row r="609" spans="1:5" ht="15.6" x14ac:dyDescent="0.3">
      <c r="A609" s="1" t="s">
        <v>826</v>
      </c>
      <c r="B609" s="1" t="s">
        <v>3929</v>
      </c>
      <c r="C609" s="1" t="s">
        <v>6742</v>
      </c>
      <c r="D609" s="1" t="s">
        <v>7890</v>
      </c>
      <c r="E609" s="1" t="s">
        <v>6123</v>
      </c>
    </row>
    <row r="610" spans="1:5" ht="15.6" x14ac:dyDescent="0.3">
      <c r="A610" s="1" t="s">
        <v>825</v>
      </c>
      <c r="B610" s="1" t="s">
        <v>3930</v>
      </c>
      <c r="C610" s="1" t="s">
        <v>6741</v>
      </c>
      <c r="D610" s="1" t="s">
        <v>7891</v>
      </c>
      <c r="E610" s="1" t="s">
        <v>6124</v>
      </c>
    </row>
    <row r="611" spans="1:5" ht="15.6" x14ac:dyDescent="0.3">
      <c r="A611" s="1" t="s">
        <v>824</v>
      </c>
      <c r="B611" s="1" t="s">
        <v>3931</v>
      </c>
      <c r="C611" s="1" t="s">
        <v>6741</v>
      </c>
      <c r="D611" s="1" t="s">
        <v>7892</v>
      </c>
      <c r="E611" s="1" t="s">
        <v>6125</v>
      </c>
    </row>
    <row r="612" spans="1:5" ht="15.6" x14ac:dyDescent="0.3">
      <c r="A612" s="1" t="s">
        <v>823</v>
      </c>
      <c r="B612" s="1" t="s">
        <v>3932</v>
      </c>
      <c r="C612" s="1" t="s">
        <v>6741</v>
      </c>
      <c r="D612" s="1" t="s">
        <v>7893</v>
      </c>
      <c r="E612" s="1" t="s">
        <v>6126</v>
      </c>
    </row>
    <row r="613" spans="1:5" ht="15.6" x14ac:dyDescent="0.3">
      <c r="A613" s="1" t="s">
        <v>822</v>
      </c>
      <c r="B613" s="1" t="s">
        <v>3933</v>
      </c>
      <c r="C613" s="1" t="s">
        <v>6742</v>
      </c>
      <c r="D613" s="1" t="s">
        <v>7894</v>
      </c>
      <c r="E613" s="1" t="s">
        <v>6127</v>
      </c>
    </row>
    <row r="614" spans="1:5" ht="15.6" x14ac:dyDescent="0.3">
      <c r="A614" s="1" t="s">
        <v>2218</v>
      </c>
      <c r="B614" s="1" t="s">
        <v>2539</v>
      </c>
      <c r="C614" s="1" t="s">
        <v>6742</v>
      </c>
      <c r="D614" s="1" t="s">
        <v>6873</v>
      </c>
      <c r="E614" s="1" t="s">
        <v>4881</v>
      </c>
    </row>
    <row r="615" spans="1:5" ht="15.6" x14ac:dyDescent="0.3">
      <c r="A615" s="1" t="s">
        <v>821</v>
      </c>
      <c r="B615" s="1" t="s">
        <v>3934</v>
      </c>
      <c r="C615" s="1" t="s">
        <v>6741</v>
      </c>
      <c r="D615" s="1" t="s">
        <v>7895</v>
      </c>
      <c r="E615" s="1" t="s">
        <v>6128</v>
      </c>
    </row>
    <row r="616" spans="1:5" ht="15.6" x14ac:dyDescent="0.3">
      <c r="A616" s="1" t="s">
        <v>820</v>
      </c>
      <c r="B616" s="1" t="s">
        <v>3935</v>
      </c>
      <c r="C616" s="1" t="s">
        <v>6742</v>
      </c>
      <c r="D616" s="1" t="s">
        <v>7896</v>
      </c>
      <c r="E616" s="1" t="s">
        <v>6129</v>
      </c>
    </row>
    <row r="617" spans="1:5" ht="15.6" x14ac:dyDescent="0.3">
      <c r="A617" s="1" t="s">
        <v>819</v>
      </c>
      <c r="B617" s="1" t="s">
        <v>3936</v>
      </c>
      <c r="C617" s="1" t="s">
        <v>6742</v>
      </c>
      <c r="D617" s="1" t="s">
        <v>7118</v>
      </c>
      <c r="E617" s="1" t="s">
        <v>5878</v>
      </c>
    </row>
    <row r="618" spans="1:5" ht="15.6" x14ac:dyDescent="0.3">
      <c r="A618" s="1" t="s">
        <v>818</v>
      </c>
      <c r="B618" s="1" t="s">
        <v>3937</v>
      </c>
      <c r="C618" s="1" t="s">
        <v>6742</v>
      </c>
      <c r="D618" s="1" t="s">
        <v>7897</v>
      </c>
      <c r="E618" s="1" t="s">
        <v>6130</v>
      </c>
    </row>
    <row r="619" spans="1:5" ht="15.6" x14ac:dyDescent="0.3">
      <c r="A619" s="1" t="s">
        <v>817</v>
      </c>
      <c r="B619" s="1" t="s">
        <v>3938</v>
      </c>
      <c r="C619" s="1" t="s">
        <v>6741</v>
      </c>
      <c r="D619" s="1" t="s">
        <v>7898</v>
      </c>
      <c r="E619" s="1" t="s">
        <v>6131</v>
      </c>
    </row>
    <row r="620" spans="1:5" ht="15.6" x14ac:dyDescent="0.3">
      <c r="A620" s="1" t="s">
        <v>816</v>
      </c>
      <c r="B620" s="1" t="s">
        <v>3939</v>
      </c>
      <c r="C620" s="1" t="s">
        <v>6741</v>
      </c>
      <c r="D620" s="1" t="s">
        <v>8423</v>
      </c>
      <c r="E620" s="1" t="s">
        <v>6132</v>
      </c>
    </row>
    <row r="621" spans="1:5" ht="15.6" x14ac:dyDescent="0.3">
      <c r="A621" s="1" t="s">
        <v>815</v>
      </c>
      <c r="B621" s="1" t="s">
        <v>3940</v>
      </c>
      <c r="C621" s="1" t="s">
        <v>6742</v>
      </c>
      <c r="D621" s="1" t="s">
        <v>7899</v>
      </c>
      <c r="E621" s="1" t="s">
        <v>5730</v>
      </c>
    </row>
    <row r="622" spans="1:5" ht="15.6" x14ac:dyDescent="0.3">
      <c r="A622" s="1" t="s">
        <v>814</v>
      </c>
      <c r="B622" s="1" t="s">
        <v>3941</v>
      </c>
      <c r="C622" s="1" t="s">
        <v>6741</v>
      </c>
      <c r="D622" s="1" t="s">
        <v>7900</v>
      </c>
      <c r="E622" s="1" t="s">
        <v>6133</v>
      </c>
    </row>
    <row r="623" spans="1:5" ht="15.6" x14ac:dyDescent="0.3">
      <c r="A623" s="1" t="s">
        <v>813</v>
      </c>
      <c r="B623" s="1" t="s">
        <v>3942</v>
      </c>
      <c r="C623" s="1" t="s">
        <v>6741</v>
      </c>
      <c r="D623" s="1" t="s">
        <v>7790</v>
      </c>
      <c r="E623" s="1" t="s">
        <v>6134</v>
      </c>
    </row>
    <row r="624" spans="1:5" ht="15.6" x14ac:dyDescent="0.3">
      <c r="A624" s="1" t="s">
        <v>812</v>
      </c>
      <c r="B624" s="1" t="s">
        <v>3943</v>
      </c>
      <c r="C624" s="1" t="s">
        <v>6741</v>
      </c>
      <c r="D624" s="1" t="s">
        <v>7901</v>
      </c>
      <c r="E624" s="1" t="s">
        <v>6135</v>
      </c>
    </row>
    <row r="625" spans="1:5" ht="15.6" x14ac:dyDescent="0.3">
      <c r="A625" s="1" t="s">
        <v>2217</v>
      </c>
      <c r="B625" s="1" t="s">
        <v>2540</v>
      </c>
      <c r="C625" s="1" t="s">
        <v>6742</v>
      </c>
      <c r="D625" s="1" t="s">
        <v>6874</v>
      </c>
      <c r="E625" s="1" t="s">
        <v>4882</v>
      </c>
    </row>
    <row r="626" spans="1:5" ht="15.6" x14ac:dyDescent="0.3">
      <c r="A626" s="1" t="s">
        <v>811</v>
      </c>
      <c r="B626" s="1" t="s">
        <v>3944</v>
      </c>
      <c r="C626" s="1" t="s">
        <v>6741</v>
      </c>
      <c r="D626" s="1" t="s">
        <v>7902</v>
      </c>
      <c r="E626" s="1" t="s">
        <v>6136</v>
      </c>
    </row>
    <row r="627" spans="1:5" ht="15.6" x14ac:dyDescent="0.3">
      <c r="A627" s="1" t="s">
        <v>810</v>
      </c>
      <c r="B627" s="1" t="s">
        <v>3945</v>
      </c>
      <c r="C627" s="1" t="s">
        <v>6742</v>
      </c>
      <c r="D627" s="1" t="s">
        <v>7903</v>
      </c>
      <c r="E627" s="1" t="s">
        <v>6137</v>
      </c>
    </row>
    <row r="628" spans="1:5" ht="15.6" x14ac:dyDescent="0.3">
      <c r="A628" s="1" t="s">
        <v>809</v>
      </c>
      <c r="B628" s="1" t="s">
        <v>3946</v>
      </c>
      <c r="C628" s="1" t="s">
        <v>6742</v>
      </c>
      <c r="D628" s="1" t="s">
        <v>7904</v>
      </c>
      <c r="E628" s="1" t="s">
        <v>6138</v>
      </c>
    </row>
    <row r="629" spans="1:5" ht="15.6" x14ac:dyDescent="0.3">
      <c r="A629" s="1" t="s">
        <v>808</v>
      </c>
      <c r="B629" s="1" t="s">
        <v>3947</v>
      </c>
      <c r="C629" s="1" t="s">
        <v>6742</v>
      </c>
      <c r="D629" s="1" t="s">
        <v>7905</v>
      </c>
      <c r="E629" s="1" t="s">
        <v>6139</v>
      </c>
    </row>
    <row r="630" spans="1:5" ht="15.6" x14ac:dyDescent="0.3">
      <c r="A630" s="1" t="s">
        <v>807</v>
      </c>
      <c r="B630" s="1" t="s">
        <v>3948</v>
      </c>
      <c r="C630" s="1" t="s">
        <v>6742</v>
      </c>
      <c r="D630" s="1" t="s">
        <v>5744</v>
      </c>
      <c r="E630" s="1" t="s">
        <v>5194</v>
      </c>
    </row>
    <row r="631" spans="1:5" ht="15.6" x14ac:dyDescent="0.3">
      <c r="A631" s="1" t="s">
        <v>806</v>
      </c>
      <c r="B631" s="1" t="s">
        <v>3949</v>
      </c>
      <c r="C631" s="1" t="s">
        <v>6742</v>
      </c>
      <c r="D631" s="1" t="s">
        <v>7906</v>
      </c>
      <c r="E631" s="1" t="s">
        <v>5553</v>
      </c>
    </row>
    <row r="632" spans="1:5" ht="15.6" x14ac:dyDescent="0.3">
      <c r="A632" s="1" t="s">
        <v>805</v>
      </c>
      <c r="B632" s="1" t="s">
        <v>3950</v>
      </c>
      <c r="C632" s="1" t="s">
        <v>6741</v>
      </c>
      <c r="D632" s="1" t="s">
        <v>7907</v>
      </c>
      <c r="E632" s="1" t="s">
        <v>6140</v>
      </c>
    </row>
    <row r="633" spans="1:5" ht="15.6" x14ac:dyDescent="0.3">
      <c r="A633" s="1" t="s">
        <v>804</v>
      </c>
      <c r="B633" s="1" t="s">
        <v>3951</v>
      </c>
      <c r="C633" s="1" t="s">
        <v>6741</v>
      </c>
      <c r="D633" s="1" t="s">
        <v>7043</v>
      </c>
      <c r="E633" s="1" t="s">
        <v>6141</v>
      </c>
    </row>
    <row r="634" spans="1:5" ht="15.6" x14ac:dyDescent="0.3">
      <c r="A634" s="1" t="s">
        <v>803</v>
      </c>
      <c r="B634" s="1" t="s">
        <v>3952</v>
      </c>
      <c r="C634" s="1" t="s">
        <v>6742</v>
      </c>
      <c r="D634" s="1" t="s">
        <v>7908</v>
      </c>
      <c r="E634" s="1" t="s">
        <v>5237</v>
      </c>
    </row>
    <row r="635" spans="1:5" ht="15.6" x14ac:dyDescent="0.3">
      <c r="A635" s="1" t="s">
        <v>802</v>
      </c>
      <c r="B635" s="1" t="s">
        <v>3953</v>
      </c>
      <c r="C635" s="1" t="s">
        <v>6741</v>
      </c>
      <c r="D635" s="1" t="s">
        <v>7909</v>
      </c>
      <c r="E635" s="1" t="s">
        <v>6142</v>
      </c>
    </row>
    <row r="636" spans="1:5" ht="15.6" x14ac:dyDescent="0.3">
      <c r="A636" s="1" t="s">
        <v>2216</v>
      </c>
      <c r="B636" s="1" t="s">
        <v>2541</v>
      </c>
      <c r="C636" s="1" t="s">
        <v>6742</v>
      </c>
      <c r="D636" s="1" t="s">
        <v>6799</v>
      </c>
      <c r="E636" s="1" t="s">
        <v>4883</v>
      </c>
    </row>
    <row r="637" spans="1:5" ht="15.6" x14ac:dyDescent="0.3">
      <c r="A637" s="1" t="s">
        <v>801</v>
      </c>
      <c r="B637" s="1" t="s">
        <v>3954</v>
      </c>
      <c r="C637" s="1" t="s">
        <v>6742</v>
      </c>
      <c r="D637" s="1" t="s">
        <v>7535</v>
      </c>
      <c r="E637" s="1" t="s">
        <v>6143</v>
      </c>
    </row>
    <row r="638" spans="1:5" ht="15.6" x14ac:dyDescent="0.3">
      <c r="A638" s="1" t="s">
        <v>800</v>
      </c>
      <c r="B638" s="1" t="s">
        <v>3955</v>
      </c>
      <c r="C638" s="1" t="s">
        <v>6741</v>
      </c>
      <c r="D638" s="1" t="s">
        <v>7910</v>
      </c>
      <c r="E638" s="1" t="s">
        <v>6144</v>
      </c>
    </row>
    <row r="639" spans="1:5" ht="15.6" x14ac:dyDescent="0.3">
      <c r="A639" s="1" t="s">
        <v>799</v>
      </c>
      <c r="B639" s="1" t="s">
        <v>3956</v>
      </c>
      <c r="C639" s="1" t="s">
        <v>6742</v>
      </c>
      <c r="D639" s="1" t="s">
        <v>7911</v>
      </c>
      <c r="E639" s="1" t="s">
        <v>5185</v>
      </c>
    </row>
    <row r="640" spans="1:5" ht="15.6" x14ac:dyDescent="0.3">
      <c r="A640" s="1" t="s">
        <v>798</v>
      </c>
      <c r="B640" s="1" t="s">
        <v>3957</v>
      </c>
      <c r="C640" s="1" t="s">
        <v>6742</v>
      </c>
      <c r="D640" s="1" t="s">
        <v>7912</v>
      </c>
      <c r="E640" s="1" t="s">
        <v>6145</v>
      </c>
    </row>
    <row r="641" spans="1:5" ht="15.6" x14ac:dyDescent="0.3">
      <c r="A641" s="1" t="s">
        <v>797</v>
      </c>
      <c r="B641" s="1" t="s">
        <v>3958</v>
      </c>
      <c r="C641" s="1" t="s">
        <v>6742</v>
      </c>
      <c r="D641" s="1" t="s">
        <v>7913</v>
      </c>
      <c r="E641" s="1" t="s">
        <v>6146</v>
      </c>
    </row>
    <row r="642" spans="1:5" ht="15.6" x14ac:dyDescent="0.3">
      <c r="A642" s="1" t="s">
        <v>796</v>
      </c>
      <c r="B642" s="1" t="s">
        <v>3959</v>
      </c>
      <c r="C642" s="1" t="s">
        <v>6742</v>
      </c>
      <c r="D642" s="1" t="s">
        <v>7914</v>
      </c>
      <c r="E642" s="1" t="s">
        <v>6147</v>
      </c>
    </row>
    <row r="643" spans="1:5" ht="15.6" x14ac:dyDescent="0.3">
      <c r="A643" s="1" t="s">
        <v>795</v>
      </c>
      <c r="B643" s="1" t="s">
        <v>3960</v>
      </c>
      <c r="C643" s="1" t="s">
        <v>6741</v>
      </c>
      <c r="D643" s="1" t="s">
        <v>7915</v>
      </c>
      <c r="E643" s="1" t="s">
        <v>5252</v>
      </c>
    </row>
    <row r="644" spans="1:5" ht="15.6" x14ac:dyDescent="0.3">
      <c r="A644" s="1" t="s">
        <v>794</v>
      </c>
      <c r="B644" s="1" t="s">
        <v>3961</v>
      </c>
      <c r="C644" s="1" t="s">
        <v>6742</v>
      </c>
      <c r="D644" s="1" t="s">
        <v>7916</v>
      </c>
      <c r="E644" s="1" t="s">
        <v>6148</v>
      </c>
    </row>
    <row r="645" spans="1:5" ht="15.6" x14ac:dyDescent="0.3">
      <c r="A645" s="1" t="s">
        <v>793</v>
      </c>
      <c r="B645" s="1" t="s">
        <v>3962</v>
      </c>
      <c r="C645" s="1" t="s">
        <v>6742</v>
      </c>
      <c r="D645" s="1" t="s">
        <v>7917</v>
      </c>
      <c r="E645" s="1" t="s">
        <v>6149</v>
      </c>
    </row>
    <row r="646" spans="1:5" ht="15.6" x14ac:dyDescent="0.3">
      <c r="A646" s="1" t="s">
        <v>792</v>
      </c>
      <c r="B646" s="1" t="s">
        <v>3963</v>
      </c>
      <c r="C646" s="1" t="s">
        <v>6741</v>
      </c>
      <c r="D646" s="1" t="s">
        <v>7918</v>
      </c>
      <c r="E646" s="1" t="s">
        <v>5345</v>
      </c>
    </row>
    <row r="647" spans="1:5" ht="15.6" x14ac:dyDescent="0.3">
      <c r="A647" s="1" t="s">
        <v>2215</v>
      </c>
      <c r="B647" s="1" t="s">
        <v>2542</v>
      </c>
      <c r="C647" s="1" t="s">
        <v>6741</v>
      </c>
      <c r="D647" s="1" t="s">
        <v>6875</v>
      </c>
      <c r="E647" s="1" t="s">
        <v>4884</v>
      </c>
    </row>
    <row r="648" spans="1:5" ht="15.6" x14ac:dyDescent="0.3">
      <c r="A648" s="1" t="s">
        <v>791</v>
      </c>
      <c r="B648" s="1" t="s">
        <v>3964</v>
      </c>
      <c r="C648" s="1" t="s">
        <v>6742</v>
      </c>
      <c r="D648" s="1" t="s">
        <v>6872</v>
      </c>
      <c r="E648" s="1" t="s">
        <v>6150</v>
      </c>
    </row>
    <row r="649" spans="1:5" ht="15.6" x14ac:dyDescent="0.3">
      <c r="A649" s="1" t="s">
        <v>790</v>
      </c>
      <c r="B649" s="1" t="s">
        <v>3965</v>
      </c>
      <c r="C649" s="1" t="s">
        <v>6742</v>
      </c>
      <c r="D649" s="1" t="s">
        <v>7919</v>
      </c>
      <c r="E649" s="1" t="s">
        <v>6151</v>
      </c>
    </row>
    <row r="650" spans="1:5" ht="15.6" x14ac:dyDescent="0.3">
      <c r="A650" s="1" t="s">
        <v>789</v>
      </c>
      <c r="B650" s="1" t="s">
        <v>3966</v>
      </c>
      <c r="C650" s="1" t="s">
        <v>6742</v>
      </c>
      <c r="D650" s="1" t="s">
        <v>7920</v>
      </c>
      <c r="E650" s="1" t="s">
        <v>5054</v>
      </c>
    </row>
    <row r="651" spans="1:5" ht="15.6" x14ac:dyDescent="0.3">
      <c r="A651" s="1" t="s">
        <v>788</v>
      </c>
      <c r="B651" s="1" t="s">
        <v>3967</v>
      </c>
      <c r="C651" s="1" t="s">
        <v>6766</v>
      </c>
      <c r="D651" s="1" t="s">
        <v>7921</v>
      </c>
      <c r="E651" s="1" t="s">
        <v>6152</v>
      </c>
    </row>
    <row r="652" spans="1:5" ht="15.6" x14ac:dyDescent="0.3">
      <c r="A652" s="1" t="s">
        <v>787</v>
      </c>
      <c r="B652" s="1" t="s">
        <v>3968</v>
      </c>
      <c r="C652" s="1" t="s">
        <v>6741</v>
      </c>
      <c r="D652" s="1" t="s">
        <v>7922</v>
      </c>
      <c r="E652" s="1" t="s">
        <v>6153</v>
      </c>
    </row>
    <row r="653" spans="1:5" ht="15.6" x14ac:dyDescent="0.3">
      <c r="A653" s="1" t="s">
        <v>786</v>
      </c>
      <c r="B653" s="1" t="s">
        <v>3969</v>
      </c>
      <c r="C653" s="1" t="s">
        <v>6766</v>
      </c>
      <c r="D653" s="1" t="s">
        <v>7923</v>
      </c>
      <c r="E653" s="1" t="s">
        <v>6154</v>
      </c>
    </row>
    <row r="654" spans="1:5" ht="15.6" x14ac:dyDescent="0.3">
      <c r="A654" s="1" t="s">
        <v>785</v>
      </c>
      <c r="B654" s="1" t="s">
        <v>3970</v>
      </c>
      <c r="C654" s="1" t="s">
        <v>6741</v>
      </c>
      <c r="D654" s="1" t="s">
        <v>7924</v>
      </c>
      <c r="E654" s="1" t="s">
        <v>6155</v>
      </c>
    </row>
    <row r="655" spans="1:5" ht="15.6" x14ac:dyDescent="0.3">
      <c r="A655" s="1" t="s">
        <v>784</v>
      </c>
      <c r="B655" s="1" t="s">
        <v>3971</v>
      </c>
      <c r="C655" s="1" t="s">
        <v>6742</v>
      </c>
      <c r="D655" s="1" t="s">
        <v>7925</v>
      </c>
      <c r="E655" s="1" t="s">
        <v>6156</v>
      </c>
    </row>
    <row r="656" spans="1:5" ht="15.6" x14ac:dyDescent="0.3">
      <c r="A656" s="1" t="s">
        <v>783</v>
      </c>
      <c r="B656" s="1" t="s">
        <v>3972</v>
      </c>
      <c r="C656" s="1" t="s">
        <v>6742</v>
      </c>
      <c r="D656" s="1" t="s">
        <v>7926</v>
      </c>
      <c r="E656" s="1" t="s">
        <v>6157</v>
      </c>
    </row>
    <row r="657" spans="1:5" ht="15.6" x14ac:dyDescent="0.3">
      <c r="A657" s="1" t="s">
        <v>782</v>
      </c>
      <c r="B657" s="1" t="s">
        <v>3973</v>
      </c>
      <c r="C657" s="1" t="s">
        <v>6741</v>
      </c>
      <c r="D657" s="1" t="s">
        <v>7927</v>
      </c>
      <c r="E657" s="1" t="s">
        <v>6158</v>
      </c>
    </row>
    <row r="658" spans="1:5" ht="15.6" x14ac:dyDescent="0.3">
      <c r="A658" s="1" t="s">
        <v>2214</v>
      </c>
      <c r="B658" s="1" t="s">
        <v>2543</v>
      </c>
      <c r="C658" s="1" t="s">
        <v>6741</v>
      </c>
      <c r="D658" s="1" t="s">
        <v>6876</v>
      </c>
      <c r="E658" s="1" t="s">
        <v>4885</v>
      </c>
    </row>
    <row r="659" spans="1:5" ht="15.6" x14ac:dyDescent="0.3">
      <c r="A659" s="1" t="s">
        <v>781</v>
      </c>
      <c r="B659" s="1" t="s">
        <v>3974</v>
      </c>
      <c r="C659" s="1" t="s">
        <v>6742</v>
      </c>
      <c r="D659" s="1" t="s">
        <v>7079</v>
      </c>
      <c r="E659" s="1" t="s">
        <v>5019</v>
      </c>
    </row>
    <row r="660" spans="1:5" ht="15.6" x14ac:dyDescent="0.3">
      <c r="A660" s="1" t="s">
        <v>780</v>
      </c>
      <c r="B660" s="1" t="s">
        <v>3975</v>
      </c>
      <c r="C660" s="1" t="s">
        <v>6742</v>
      </c>
      <c r="D660" s="1" t="s">
        <v>7154</v>
      </c>
      <c r="E660" s="1" t="s">
        <v>6159</v>
      </c>
    </row>
    <row r="661" spans="1:5" ht="15.6" x14ac:dyDescent="0.3">
      <c r="A661" s="1" t="s">
        <v>779</v>
      </c>
      <c r="B661" s="1" t="s">
        <v>3976</v>
      </c>
      <c r="C661" s="1" t="s">
        <v>6742</v>
      </c>
      <c r="D661" s="1" t="s">
        <v>6925</v>
      </c>
      <c r="E661" s="1" t="s">
        <v>6160</v>
      </c>
    </row>
    <row r="662" spans="1:5" ht="15.6" x14ac:dyDescent="0.3">
      <c r="A662" s="1" t="s">
        <v>778</v>
      </c>
      <c r="B662" s="1" t="s">
        <v>3977</v>
      </c>
      <c r="C662" s="1" t="s">
        <v>6766</v>
      </c>
      <c r="D662" s="1" t="s">
        <v>7160</v>
      </c>
      <c r="E662" s="1" t="s">
        <v>6161</v>
      </c>
    </row>
    <row r="663" spans="1:5" ht="15.6" x14ac:dyDescent="0.3">
      <c r="A663" s="1" t="s">
        <v>777</v>
      </c>
      <c r="B663" s="1" t="s">
        <v>3978</v>
      </c>
      <c r="C663" s="1" t="s">
        <v>6742</v>
      </c>
      <c r="D663" s="1" t="s">
        <v>7928</v>
      </c>
      <c r="E663" s="1" t="s">
        <v>6162</v>
      </c>
    </row>
    <row r="664" spans="1:5" ht="15.6" x14ac:dyDescent="0.3">
      <c r="A664" s="1" t="s">
        <v>776</v>
      </c>
      <c r="B664" s="1" t="s">
        <v>3979</v>
      </c>
      <c r="C664" s="1" t="s">
        <v>6741</v>
      </c>
      <c r="D664" s="1" t="s">
        <v>6903</v>
      </c>
      <c r="E664" s="1" t="s">
        <v>6163</v>
      </c>
    </row>
    <row r="665" spans="1:5" ht="15.6" x14ac:dyDescent="0.3">
      <c r="A665" s="1" t="s">
        <v>775</v>
      </c>
      <c r="B665" s="1" t="s">
        <v>3980</v>
      </c>
      <c r="C665" s="1" t="s">
        <v>6766</v>
      </c>
      <c r="D665" s="1" t="s">
        <v>7929</v>
      </c>
      <c r="E665" s="1" t="s">
        <v>6164</v>
      </c>
    </row>
    <row r="666" spans="1:5" ht="15.6" x14ac:dyDescent="0.3">
      <c r="A666" s="1" t="s">
        <v>774</v>
      </c>
      <c r="B666" s="1" t="s">
        <v>3981</v>
      </c>
      <c r="C666" s="1" t="s">
        <v>6742</v>
      </c>
      <c r="D666" s="1" t="s">
        <v>7930</v>
      </c>
      <c r="E666" s="1" t="s">
        <v>6165</v>
      </c>
    </row>
    <row r="667" spans="1:5" ht="15.6" x14ac:dyDescent="0.3">
      <c r="A667" s="1" t="s">
        <v>773</v>
      </c>
      <c r="B667" s="1" t="s">
        <v>3982</v>
      </c>
      <c r="C667" s="1" t="s">
        <v>6742</v>
      </c>
      <c r="D667" s="1" t="s">
        <v>7931</v>
      </c>
      <c r="E667" s="1" t="s">
        <v>6166</v>
      </c>
    </row>
    <row r="668" spans="1:5" ht="15.6" x14ac:dyDescent="0.3">
      <c r="A668" s="1" t="s">
        <v>772</v>
      </c>
      <c r="B668" s="1" t="s">
        <v>3983</v>
      </c>
      <c r="C668" s="1" t="s">
        <v>6742</v>
      </c>
      <c r="D668" s="1" t="s">
        <v>7932</v>
      </c>
      <c r="E668" s="1" t="s">
        <v>5590</v>
      </c>
    </row>
    <row r="669" spans="1:5" ht="15.6" x14ac:dyDescent="0.3">
      <c r="A669" s="1" t="s">
        <v>2357</v>
      </c>
      <c r="B669" s="1" t="s">
        <v>2400</v>
      </c>
      <c r="C669" s="1" t="s">
        <v>6742</v>
      </c>
      <c r="D669" s="1" t="s">
        <v>6751</v>
      </c>
      <c r="E669" s="1" t="s">
        <v>4744</v>
      </c>
    </row>
    <row r="670" spans="1:5" ht="15.6" x14ac:dyDescent="0.3">
      <c r="A670" s="1" t="s">
        <v>2213</v>
      </c>
      <c r="B670" s="1" t="s">
        <v>2544</v>
      </c>
      <c r="C670" s="1" t="s">
        <v>6742</v>
      </c>
      <c r="D670" s="1" t="s">
        <v>6877</v>
      </c>
      <c r="E670" s="1" t="s">
        <v>4886</v>
      </c>
    </row>
    <row r="671" spans="1:5" ht="15.6" x14ac:dyDescent="0.3">
      <c r="A671" s="1" t="s">
        <v>771</v>
      </c>
      <c r="B671" s="1" t="s">
        <v>3984</v>
      </c>
      <c r="C671" s="1" t="s">
        <v>6742</v>
      </c>
      <c r="D671" s="1" t="s">
        <v>7062</v>
      </c>
      <c r="E671" s="1" t="s">
        <v>6167</v>
      </c>
    </row>
    <row r="672" spans="1:5" ht="15.6" x14ac:dyDescent="0.3">
      <c r="A672" s="1" t="s">
        <v>770</v>
      </c>
      <c r="B672" s="1" t="s">
        <v>3985</v>
      </c>
      <c r="C672" s="1" t="s">
        <v>6741</v>
      </c>
      <c r="D672" s="1" t="s">
        <v>7933</v>
      </c>
      <c r="E672" s="1" t="s">
        <v>6168</v>
      </c>
    </row>
    <row r="673" spans="1:5" ht="15.6" x14ac:dyDescent="0.3">
      <c r="A673" s="1" t="s">
        <v>769</v>
      </c>
      <c r="B673" s="1" t="s">
        <v>3986</v>
      </c>
      <c r="C673" s="1" t="s">
        <v>6742</v>
      </c>
      <c r="D673" s="1" t="s">
        <v>7415</v>
      </c>
      <c r="E673" s="1" t="s">
        <v>6169</v>
      </c>
    </row>
    <row r="674" spans="1:5" ht="15.6" x14ac:dyDescent="0.3">
      <c r="A674" s="1" t="s">
        <v>768</v>
      </c>
      <c r="B674" s="1" t="s">
        <v>3987</v>
      </c>
      <c r="C674" s="1" t="s">
        <v>6742</v>
      </c>
      <c r="D674" s="1" t="s">
        <v>6853</v>
      </c>
      <c r="E674" s="1" t="s">
        <v>6170</v>
      </c>
    </row>
    <row r="675" spans="1:5" ht="15.6" x14ac:dyDescent="0.3">
      <c r="A675" s="1" t="s">
        <v>767</v>
      </c>
      <c r="B675" s="1" t="s">
        <v>3988</v>
      </c>
      <c r="C675" s="1" t="s">
        <v>6742</v>
      </c>
      <c r="D675" s="1" t="s">
        <v>7934</v>
      </c>
      <c r="E675" s="1" t="s">
        <v>5477</v>
      </c>
    </row>
    <row r="676" spans="1:5" ht="15.6" x14ac:dyDescent="0.3">
      <c r="A676" s="1" t="s">
        <v>766</v>
      </c>
      <c r="B676" s="1" t="s">
        <v>3989</v>
      </c>
      <c r="C676" s="1" t="s">
        <v>6766</v>
      </c>
      <c r="D676" s="1" t="s">
        <v>7674</v>
      </c>
      <c r="E676" s="1" t="s">
        <v>6171</v>
      </c>
    </row>
    <row r="677" spans="1:5" ht="15.6" x14ac:dyDescent="0.3">
      <c r="A677" s="1" t="s">
        <v>765</v>
      </c>
      <c r="B677" s="1" t="s">
        <v>3990</v>
      </c>
      <c r="C677" s="1" t="s">
        <v>6742</v>
      </c>
      <c r="D677" s="1" t="s">
        <v>6821</v>
      </c>
      <c r="E677" s="1" t="s">
        <v>6172</v>
      </c>
    </row>
    <row r="678" spans="1:5" ht="15.6" x14ac:dyDescent="0.3">
      <c r="A678" s="1" t="s">
        <v>764</v>
      </c>
      <c r="B678" s="1" t="s">
        <v>3991</v>
      </c>
      <c r="C678" s="1" t="s">
        <v>6742</v>
      </c>
      <c r="D678" s="1" t="s">
        <v>7935</v>
      </c>
      <c r="E678" s="1" t="s">
        <v>5194</v>
      </c>
    </row>
    <row r="679" spans="1:5" ht="15.6" x14ac:dyDescent="0.3">
      <c r="A679" s="1" t="s">
        <v>763</v>
      </c>
      <c r="B679" s="1" t="s">
        <v>3992</v>
      </c>
      <c r="C679" s="1" t="s">
        <v>6741</v>
      </c>
      <c r="D679" s="1" t="s">
        <v>7936</v>
      </c>
      <c r="E679" s="1" t="s">
        <v>6173</v>
      </c>
    </row>
    <row r="680" spans="1:5" ht="15.6" x14ac:dyDescent="0.3">
      <c r="A680" s="1" t="s">
        <v>762</v>
      </c>
      <c r="B680" s="1" t="s">
        <v>3993</v>
      </c>
      <c r="C680" s="1" t="s">
        <v>6741</v>
      </c>
      <c r="D680" s="1" t="s">
        <v>7160</v>
      </c>
      <c r="E680" s="1" t="s">
        <v>6174</v>
      </c>
    </row>
    <row r="681" spans="1:5" ht="15.6" x14ac:dyDescent="0.3">
      <c r="A681" s="1" t="s">
        <v>2212</v>
      </c>
      <c r="B681" s="1" t="s">
        <v>2545</v>
      </c>
      <c r="C681" s="1" t="s">
        <v>6742</v>
      </c>
      <c r="D681" s="1" t="s">
        <v>6878</v>
      </c>
      <c r="E681" s="1" t="s">
        <v>4887</v>
      </c>
    </row>
    <row r="682" spans="1:5" ht="15.6" x14ac:dyDescent="0.3">
      <c r="A682" s="1" t="s">
        <v>761</v>
      </c>
      <c r="B682" s="1" t="s">
        <v>3994</v>
      </c>
      <c r="C682" s="1" t="s">
        <v>6741</v>
      </c>
      <c r="D682" s="1" t="s">
        <v>7756</v>
      </c>
      <c r="E682" s="1" t="s">
        <v>6175</v>
      </c>
    </row>
    <row r="683" spans="1:5" ht="15.6" x14ac:dyDescent="0.3">
      <c r="A683" s="1" t="s">
        <v>760</v>
      </c>
      <c r="B683" s="1" t="s">
        <v>3995</v>
      </c>
      <c r="C683" s="1" t="s">
        <v>6741</v>
      </c>
      <c r="D683" s="1" t="s">
        <v>7937</v>
      </c>
      <c r="E683" s="1" t="s">
        <v>6176</v>
      </c>
    </row>
    <row r="684" spans="1:5" ht="15.6" x14ac:dyDescent="0.3">
      <c r="A684" s="1" t="s">
        <v>759</v>
      </c>
      <c r="B684" s="1" t="s">
        <v>3996</v>
      </c>
      <c r="C684" s="1" t="s">
        <v>6741</v>
      </c>
      <c r="D684" s="1" t="s">
        <v>7067</v>
      </c>
      <c r="E684" s="1" t="s">
        <v>6177</v>
      </c>
    </row>
    <row r="685" spans="1:5" ht="15.6" x14ac:dyDescent="0.3">
      <c r="A685" s="1" t="s">
        <v>758</v>
      </c>
      <c r="B685" s="1" t="s">
        <v>3997</v>
      </c>
      <c r="C685" s="1" t="s">
        <v>6742</v>
      </c>
      <c r="D685" s="1" t="s">
        <v>7938</v>
      </c>
      <c r="E685" s="1" t="s">
        <v>6178</v>
      </c>
    </row>
    <row r="686" spans="1:5" ht="15.6" x14ac:dyDescent="0.3">
      <c r="A686" s="1" t="s">
        <v>757</v>
      </c>
      <c r="B686" s="1" t="s">
        <v>3998</v>
      </c>
      <c r="C686" s="1" t="s">
        <v>6741</v>
      </c>
      <c r="D686" s="1" t="s">
        <v>7939</v>
      </c>
      <c r="E686" s="1" t="s">
        <v>6179</v>
      </c>
    </row>
    <row r="687" spans="1:5" ht="15.6" x14ac:dyDescent="0.3">
      <c r="A687" s="1" t="s">
        <v>756</v>
      </c>
      <c r="B687" s="1" t="s">
        <v>3999</v>
      </c>
      <c r="C687" s="1" t="s">
        <v>6742</v>
      </c>
      <c r="D687" s="1" t="s">
        <v>6932</v>
      </c>
      <c r="E687" s="1" t="s">
        <v>6180</v>
      </c>
    </row>
    <row r="688" spans="1:5" ht="15.6" x14ac:dyDescent="0.3">
      <c r="A688" s="1" t="s">
        <v>755</v>
      </c>
      <c r="B688" s="1" t="s">
        <v>4000</v>
      </c>
      <c r="C688" s="1" t="s">
        <v>6741</v>
      </c>
      <c r="D688" s="1" t="s">
        <v>7940</v>
      </c>
      <c r="E688" s="1" t="s">
        <v>6181</v>
      </c>
    </row>
    <row r="689" spans="1:5" ht="15.6" x14ac:dyDescent="0.3">
      <c r="A689" s="1" t="s">
        <v>754</v>
      </c>
      <c r="B689" s="1" t="s">
        <v>4001</v>
      </c>
      <c r="C689" s="1" t="s">
        <v>6742</v>
      </c>
      <c r="D689" s="1" t="s">
        <v>7941</v>
      </c>
      <c r="E689" s="1" t="s">
        <v>6182</v>
      </c>
    </row>
    <row r="690" spans="1:5" ht="15.6" x14ac:dyDescent="0.3">
      <c r="A690" s="1" t="s">
        <v>753</v>
      </c>
      <c r="B690" s="1" t="s">
        <v>4002</v>
      </c>
      <c r="C690" s="1" t="s">
        <v>6741</v>
      </c>
      <c r="D690" s="1" t="s">
        <v>7503</v>
      </c>
      <c r="E690" s="1" t="s">
        <v>6183</v>
      </c>
    </row>
    <row r="691" spans="1:5" ht="15.6" x14ac:dyDescent="0.3">
      <c r="A691" s="1" t="s">
        <v>752</v>
      </c>
      <c r="B691" s="1" t="s">
        <v>4003</v>
      </c>
      <c r="C691" s="1" t="s">
        <v>6742</v>
      </c>
      <c r="D691" s="1" t="s">
        <v>7942</v>
      </c>
      <c r="E691" s="1" t="s">
        <v>4779</v>
      </c>
    </row>
    <row r="692" spans="1:5" ht="15.6" x14ac:dyDescent="0.3">
      <c r="A692" s="1" t="s">
        <v>2211</v>
      </c>
      <c r="B692" s="1" t="s">
        <v>2546</v>
      </c>
      <c r="C692" s="1" t="s">
        <v>6742</v>
      </c>
      <c r="D692" s="1" t="s">
        <v>6879</v>
      </c>
      <c r="E692" s="1" t="s">
        <v>4888</v>
      </c>
    </row>
    <row r="693" spans="1:5" ht="15.6" x14ac:dyDescent="0.3">
      <c r="A693" s="1" t="s">
        <v>751</v>
      </c>
      <c r="B693" s="1" t="s">
        <v>4004</v>
      </c>
      <c r="C693" s="1" t="s">
        <v>6741</v>
      </c>
      <c r="D693" s="1" t="s">
        <v>7943</v>
      </c>
      <c r="E693" s="1" t="s">
        <v>6184</v>
      </c>
    </row>
    <row r="694" spans="1:5" ht="15.6" x14ac:dyDescent="0.3">
      <c r="A694" s="1" t="s">
        <v>750</v>
      </c>
      <c r="B694" s="1" t="s">
        <v>4005</v>
      </c>
      <c r="C694" s="1" t="s">
        <v>6741</v>
      </c>
      <c r="D694" s="1" t="s">
        <v>7944</v>
      </c>
      <c r="E694" s="1" t="s">
        <v>6185</v>
      </c>
    </row>
    <row r="695" spans="1:5" ht="15.6" x14ac:dyDescent="0.3">
      <c r="A695" s="1" t="s">
        <v>749</v>
      </c>
      <c r="B695" s="1" t="s">
        <v>4006</v>
      </c>
      <c r="C695" s="1" t="s">
        <v>6742</v>
      </c>
      <c r="D695" s="1" t="s">
        <v>6897</v>
      </c>
      <c r="E695" s="1" t="s">
        <v>6186</v>
      </c>
    </row>
    <row r="696" spans="1:5" ht="15.6" x14ac:dyDescent="0.3">
      <c r="A696" s="1" t="s">
        <v>748</v>
      </c>
      <c r="B696" s="1" t="s">
        <v>4007</v>
      </c>
      <c r="C696" s="1" t="s">
        <v>6742</v>
      </c>
      <c r="D696" s="1" t="s">
        <v>7220</v>
      </c>
      <c r="E696" s="1" t="s">
        <v>6187</v>
      </c>
    </row>
    <row r="697" spans="1:5" ht="15.6" x14ac:dyDescent="0.3">
      <c r="A697" s="1" t="s">
        <v>747</v>
      </c>
      <c r="B697" s="1" t="s">
        <v>4008</v>
      </c>
      <c r="C697" s="1" t="s">
        <v>6741</v>
      </c>
      <c r="D697" s="1" t="s">
        <v>7088</v>
      </c>
      <c r="E697" s="1" t="s">
        <v>6188</v>
      </c>
    </row>
    <row r="698" spans="1:5" ht="15.6" x14ac:dyDescent="0.3">
      <c r="A698" s="1" t="s">
        <v>746</v>
      </c>
      <c r="B698" s="1" t="s">
        <v>4009</v>
      </c>
      <c r="C698" s="1" t="s">
        <v>6741</v>
      </c>
      <c r="D698" s="1" t="s">
        <v>6817</v>
      </c>
      <c r="E698" s="1" t="s">
        <v>6189</v>
      </c>
    </row>
    <row r="699" spans="1:5" ht="15.6" x14ac:dyDescent="0.3">
      <c r="A699" s="1" t="s">
        <v>745</v>
      </c>
      <c r="B699" s="1" t="s">
        <v>4010</v>
      </c>
      <c r="C699" s="1" t="s">
        <v>6766</v>
      </c>
      <c r="D699" s="1" t="s">
        <v>7945</v>
      </c>
      <c r="E699" s="1" t="s">
        <v>5683</v>
      </c>
    </row>
    <row r="700" spans="1:5" ht="15.6" x14ac:dyDescent="0.3">
      <c r="A700" s="1" t="s">
        <v>744</v>
      </c>
      <c r="B700" s="1" t="s">
        <v>4011</v>
      </c>
      <c r="C700" s="1" t="s">
        <v>6741</v>
      </c>
      <c r="D700" s="1" t="s">
        <v>7946</v>
      </c>
      <c r="E700" s="1" t="s">
        <v>6190</v>
      </c>
    </row>
    <row r="701" spans="1:5" ht="15.6" x14ac:dyDescent="0.3">
      <c r="A701" s="1" t="s">
        <v>743</v>
      </c>
      <c r="B701" s="1" t="s">
        <v>4012</v>
      </c>
      <c r="C701" s="1" t="s">
        <v>6742</v>
      </c>
      <c r="D701" s="1" t="s">
        <v>6813</v>
      </c>
      <c r="E701" s="1" t="s">
        <v>6191</v>
      </c>
    </row>
    <row r="702" spans="1:5" ht="15.6" x14ac:dyDescent="0.3">
      <c r="A702" s="1" t="s">
        <v>742</v>
      </c>
      <c r="B702" s="1" t="s">
        <v>4013</v>
      </c>
      <c r="C702" s="1" t="s">
        <v>6742</v>
      </c>
      <c r="D702" s="1" t="s">
        <v>7947</v>
      </c>
      <c r="E702" s="1" t="s">
        <v>6192</v>
      </c>
    </row>
    <row r="703" spans="1:5" ht="15.6" x14ac:dyDescent="0.3">
      <c r="A703" s="1" t="s">
        <v>2210</v>
      </c>
      <c r="B703" s="1" t="s">
        <v>2547</v>
      </c>
      <c r="C703" s="1" t="s">
        <v>6742</v>
      </c>
      <c r="D703" s="1" t="s">
        <v>6880</v>
      </c>
      <c r="E703" s="1" t="s">
        <v>4889</v>
      </c>
    </row>
    <row r="704" spans="1:5" ht="15.6" x14ac:dyDescent="0.3">
      <c r="A704" s="1" t="s">
        <v>741</v>
      </c>
      <c r="B704" s="1" t="s">
        <v>4014</v>
      </c>
      <c r="C704" s="1" t="s">
        <v>6741</v>
      </c>
      <c r="D704" s="1" t="s">
        <v>7948</v>
      </c>
      <c r="E704" s="1" t="s">
        <v>6193</v>
      </c>
    </row>
    <row r="705" spans="1:5" ht="15.6" x14ac:dyDescent="0.3">
      <c r="A705" s="1" t="s">
        <v>740</v>
      </c>
      <c r="B705" s="1" t="s">
        <v>4015</v>
      </c>
      <c r="C705" s="1" t="s">
        <v>6742</v>
      </c>
      <c r="D705" s="1" t="s">
        <v>6932</v>
      </c>
      <c r="E705" s="1" t="s">
        <v>5678</v>
      </c>
    </row>
    <row r="706" spans="1:5" ht="15.6" x14ac:dyDescent="0.3">
      <c r="A706" s="1" t="s">
        <v>739</v>
      </c>
      <c r="B706" s="1" t="s">
        <v>4016</v>
      </c>
      <c r="C706" s="1" t="s">
        <v>6742</v>
      </c>
      <c r="D706" s="1" t="s">
        <v>7949</v>
      </c>
      <c r="E706" s="1" t="s">
        <v>6115</v>
      </c>
    </row>
    <row r="707" spans="1:5" ht="15.6" x14ac:dyDescent="0.3">
      <c r="A707" s="1" t="s">
        <v>738</v>
      </c>
      <c r="B707" s="1" t="s">
        <v>4017</v>
      </c>
      <c r="C707" s="1" t="s">
        <v>6741</v>
      </c>
      <c r="D707" s="1" t="s">
        <v>7626</v>
      </c>
      <c r="E707" s="1" t="s">
        <v>6194</v>
      </c>
    </row>
    <row r="708" spans="1:5" ht="15.6" x14ac:dyDescent="0.3">
      <c r="A708" s="1" t="s">
        <v>737</v>
      </c>
      <c r="B708" s="1" t="s">
        <v>4018</v>
      </c>
      <c r="C708" s="1" t="s">
        <v>6742</v>
      </c>
      <c r="D708" s="1" t="s">
        <v>7950</v>
      </c>
      <c r="E708" s="1" t="s">
        <v>6195</v>
      </c>
    </row>
    <row r="709" spans="1:5" ht="15.6" x14ac:dyDescent="0.3">
      <c r="A709" s="1" t="s">
        <v>736</v>
      </c>
      <c r="B709" s="1" t="s">
        <v>4019</v>
      </c>
      <c r="C709" s="1" t="s">
        <v>6741</v>
      </c>
      <c r="D709" s="1" t="s">
        <v>7951</v>
      </c>
      <c r="E709" s="1" t="s">
        <v>6196</v>
      </c>
    </row>
    <row r="710" spans="1:5" ht="15.6" x14ac:dyDescent="0.3">
      <c r="A710" s="1" t="s">
        <v>735</v>
      </c>
      <c r="B710" s="1" t="s">
        <v>4020</v>
      </c>
      <c r="C710" s="1" t="s">
        <v>6741</v>
      </c>
      <c r="D710" s="1" t="s">
        <v>7135</v>
      </c>
      <c r="E710" s="1" t="s">
        <v>6197</v>
      </c>
    </row>
    <row r="711" spans="1:5" ht="15.6" x14ac:dyDescent="0.3">
      <c r="A711" s="1" t="s">
        <v>734</v>
      </c>
      <c r="B711" s="1" t="s">
        <v>4021</v>
      </c>
      <c r="C711" s="1" t="s">
        <v>6741</v>
      </c>
      <c r="D711" s="1" t="s">
        <v>7952</v>
      </c>
      <c r="E711" s="1" t="s">
        <v>6198</v>
      </c>
    </row>
    <row r="712" spans="1:5" ht="15.6" x14ac:dyDescent="0.3">
      <c r="A712" s="1" t="s">
        <v>733</v>
      </c>
      <c r="B712" s="1" t="s">
        <v>4022</v>
      </c>
      <c r="C712" s="1" t="s">
        <v>6741</v>
      </c>
      <c r="D712" s="1" t="s">
        <v>7953</v>
      </c>
      <c r="E712" s="1" t="s">
        <v>5957</v>
      </c>
    </row>
    <row r="713" spans="1:5" ht="15.6" x14ac:dyDescent="0.3">
      <c r="A713" s="1" t="s">
        <v>732</v>
      </c>
      <c r="B713" s="1" t="s">
        <v>4023</v>
      </c>
      <c r="C713" s="1" t="s">
        <v>6742</v>
      </c>
      <c r="D713" s="1" t="s">
        <v>7954</v>
      </c>
      <c r="E713" s="1" t="s">
        <v>4966</v>
      </c>
    </row>
    <row r="714" spans="1:5" ht="15.6" x14ac:dyDescent="0.3">
      <c r="A714" s="1" t="s">
        <v>2209</v>
      </c>
      <c r="B714" s="1" t="s">
        <v>2548</v>
      </c>
      <c r="C714" s="1" t="s">
        <v>6742</v>
      </c>
      <c r="D714" s="1" t="s">
        <v>6881</v>
      </c>
      <c r="E714" s="1" t="s">
        <v>4890</v>
      </c>
    </row>
    <row r="715" spans="1:5" ht="15.6" x14ac:dyDescent="0.3">
      <c r="A715" s="1" t="s">
        <v>731</v>
      </c>
      <c r="B715" s="1" t="s">
        <v>4024</v>
      </c>
      <c r="C715" s="1" t="s">
        <v>6741</v>
      </c>
      <c r="D715" s="1" t="s">
        <v>7955</v>
      </c>
      <c r="E715" s="1" t="s">
        <v>6199</v>
      </c>
    </row>
    <row r="716" spans="1:5" ht="15.6" x14ac:dyDescent="0.3">
      <c r="A716" s="1" t="s">
        <v>730</v>
      </c>
      <c r="B716" s="1" t="s">
        <v>4025</v>
      </c>
      <c r="C716" s="1" t="s">
        <v>6741</v>
      </c>
      <c r="D716" s="1" t="s">
        <v>7956</v>
      </c>
      <c r="E716" s="1" t="s">
        <v>6200</v>
      </c>
    </row>
    <row r="717" spans="1:5" ht="15.6" x14ac:dyDescent="0.3">
      <c r="A717" s="1" t="s">
        <v>729</v>
      </c>
      <c r="B717" s="1" t="s">
        <v>4026</v>
      </c>
      <c r="C717" s="1" t="s">
        <v>6741</v>
      </c>
      <c r="D717" s="1" t="s">
        <v>7115</v>
      </c>
      <c r="E717" s="1" t="s">
        <v>5167</v>
      </c>
    </row>
    <row r="718" spans="1:5" ht="15.6" x14ac:dyDescent="0.3">
      <c r="A718" s="1" t="s">
        <v>728</v>
      </c>
      <c r="B718" s="1" t="s">
        <v>4027</v>
      </c>
      <c r="C718" s="1" t="s">
        <v>6741</v>
      </c>
      <c r="D718" s="1" t="s">
        <v>7153</v>
      </c>
      <c r="E718" s="1" t="s">
        <v>6201</v>
      </c>
    </row>
    <row r="719" spans="1:5" ht="15.6" x14ac:dyDescent="0.3">
      <c r="A719" s="1" t="s">
        <v>727</v>
      </c>
      <c r="B719" s="1" t="s">
        <v>4028</v>
      </c>
      <c r="C719" s="1" t="s">
        <v>6742</v>
      </c>
      <c r="D719" s="1" t="s">
        <v>6887</v>
      </c>
      <c r="E719" s="1" t="s">
        <v>5253</v>
      </c>
    </row>
    <row r="720" spans="1:5" ht="15.6" x14ac:dyDescent="0.3">
      <c r="A720" s="1" t="s">
        <v>726</v>
      </c>
      <c r="B720" s="1" t="s">
        <v>4029</v>
      </c>
      <c r="C720" s="1" t="s">
        <v>6742</v>
      </c>
      <c r="D720" s="1" t="s">
        <v>7957</v>
      </c>
      <c r="E720" s="1" t="s">
        <v>5468</v>
      </c>
    </row>
    <row r="721" spans="1:5" ht="15.6" x14ac:dyDescent="0.3">
      <c r="A721" s="1" t="s">
        <v>725</v>
      </c>
      <c r="B721" s="1" t="s">
        <v>4030</v>
      </c>
      <c r="C721" s="1" t="s">
        <v>6766</v>
      </c>
      <c r="D721" s="1" t="s">
        <v>7681</v>
      </c>
      <c r="E721" s="1" t="s">
        <v>6202</v>
      </c>
    </row>
    <row r="722" spans="1:5" ht="15.6" x14ac:dyDescent="0.3">
      <c r="A722" s="1" t="s">
        <v>724</v>
      </c>
      <c r="B722" s="1" t="s">
        <v>4031</v>
      </c>
      <c r="C722" s="1" t="s">
        <v>6742</v>
      </c>
      <c r="D722" s="1" t="s">
        <v>6890</v>
      </c>
      <c r="E722" s="1" t="s">
        <v>6203</v>
      </c>
    </row>
    <row r="723" spans="1:5" ht="15.6" x14ac:dyDescent="0.3">
      <c r="A723" s="1" t="s">
        <v>723</v>
      </c>
      <c r="B723" s="1" t="s">
        <v>4032</v>
      </c>
      <c r="C723" s="1" t="s">
        <v>6742</v>
      </c>
      <c r="D723" s="1" t="s">
        <v>6946</v>
      </c>
      <c r="E723" s="1" t="s">
        <v>6204</v>
      </c>
    </row>
    <row r="724" spans="1:5" ht="15.6" x14ac:dyDescent="0.3">
      <c r="A724" s="1" t="s">
        <v>722</v>
      </c>
      <c r="B724" s="1" t="s">
        <v>4033</v>
      </c>
      <c r="C724" s="1" t="s">
        <v>6741</v>
      </c>
      <c r="D724" s="1" t="s">
        <v>7958</v>
      </c>
      <c r="E724" s="1" t="s">
        <v>4966</v>
      </c>
    </row>
    <row r="725" spans="1:5" ht="15.6" x14ac:dyDescent="0.3">
      <c r="A725" s="1" t="s">
        <v>2208</v>
      </c>
      <c r="B725" s="1" t="s">
        <v>2549</v>
      </c>
      <c r="C725" s="1" t="s">
        <v>6741</v>
      </c>
      <c r="D725" s="1" t="s">
        <v>6882</v>
      </c>
      <c r="E725" s="1" t="s">
        <v>4891</v>
      </c>
    </row>
    <row r="726" spans="1:5" ht="15.6" x14ac:dyDescent="0.3">
      <c r="A726" s="1" t="s">
        <v>721</v>
      </c>
      <c r="B726" s="1" t="s">
        <v>4034</v>
      </c>
      <c r="C726" s="1" t="s">
        <v>6766</v>
      </c>
      <c r="D726" s="1" t="s">
        <v>6823</v>
      </c>
      <c r="E726" s="1" t="s">
        <v>6205</v>
      </c>
    </row>
    <row r="727" spans="1:5" ht="15.6" x14ac:dyDescent="0.3">
      <c r="A727" s="1" t="s">
        <v>720</v>
      </c>
      <c r="B727" s="1" t="s">
        <v>4035</v>
      </c>
      <c r="C727" s="1" t="s">
        <v>6742</v>
      </c>
      <c r="D727" s="1" t="s">
        <v>7959</v>
      </c>
      <c r="E727" s="1" t="s">
        <v>6206</v>
      </c>
    </row>
    <row r="728" spans="1:5" ht="15.6" x14ac:dyDescent="0.3">
      <c r="A728" s="1" t="s">
        <v>719</v>
      </c>
      <c r="B728" s="1" t="s">
        <v>4036</v>
      </c>
      <c r="C728" s="1" t="s">
        <v>6741</v>
      </c>
      <c r="D728" s="1" t="s">
        <v>7960</v>
      </c>
      <c r="E728" s="1" t="s">
        <v>6207</v>
      </c>
    </row>
    <row r="729" spans="1:5" ht="15.6" x14ac:dyDescent="0.3">
      <c r="A729" s="1" t="s">
        <v>718</v>
      </c>
      <c r="B729" s="1" t="s">
        <v>4037</v>
      </c>
      <c r="C729" s="1" t="s">
        <v>6741</v>
      </c>
      <c r="D729" s="1" t="s">
        <v>7137</v>
      </c>
      <c r="E729" s="1" t="s">
        <v>6208</v>
      </c>
    </row>
    <row r="730" spans="1:5" ht="15.6" x14ac:dyDescent="0.3">
      <c r="A730" s="1" t="s">
        <v>717</v>
      </c>
      <c r="B730" s="1" t="s">
        <v>4038</v>
      </c>
      <c r="C730" s="1" t="s">
        <v>6742</v>
      </c>
      <c r="D730" s="1" t="s">
        <v>7961</v>
      </c>
      <c r="E730" s="1" t="s">
        <v>6209</v>
      </c>
    </row>
    <row r="731" spans="1:5" ht="15.6" x14ac:dyDescent="0.3">
      <c r="A731" s="1" t="s">
        <v>716</v>
      </c>
      <c r="B731" s="1" t="s">
        <v>4039</v>
      </c>
      <c r="C731" s="1" t="s">
        <v>6742</v>
      </c>
      <c r="D731" s="1" t="s">
        <v>7962</v>
      </c>
      <c r="E731" s="1" t="s">
        <v>6210</v>
      </c>
    </row>
    <row r="732" spans="1:5" ht="15.6" x14ac:dyDescent="0.3">
      <c r="A732" s="1" t="s">
        <v>715</v>
      </c>
      <c r="B732" s="1" t="s">
        <v>4040</v>
      </c>
      <c r="C732" s="1" t="s">
        <v>6742</v>
      </c>
      <c r="D732" s="1" t="s">
        <v>7963</v>
      </c>
      <c r="E732" s="1" t="s">
        <v>6211</v>
      </c>
    </row>
    <row r="733" spans="1:5" ht="15.6" x14ac:dyDescent="0.3">
      <c r="A733" s="1" t="s">
        <v>714</v>
      </c>
      <c r="B733" s="1" t="s">
        <v>4041</v>
      </c>
      <c r="C733" s="1" t="s">
        <v>6741</v>
      </c>
      <c r="D733" s="1" t="s">
        <v>7964</v>
      </c>
      <c r="E733" s="1" t="s">
        <v>5399</v>
      </c>
    </row>
    <row r="734" spans="1:5" ht="15.6" x14ac:dyDescent="0.3">
      <c r="A734" s="1" t="s">
        <v>713</v>
      </c>
      <c r="B734" s="1" t="s">
        <v>4042</v>
      </c>
      <c r="C734" s="1" t="s">
        <v>6766</v>
      </c>
      <c r="D734" s="1" t="s">
        <v>7965</v>
      </c>
      <c r="E734" s="1" t="s">
        <v>6212</v>
      </c>
    </row>
    <row r="735" spans="1:5" ht="15.6" x14ac:dyDescent="0.3">
      <c r="A735" s="1" t="s">
        <v>712</v>
      </c>
      <c r="B735" s="1" t="s">
        <v>4043</v>
      </c>
      <c r="C735" s="1" t="s">
        <v>6741</v>
      </c>
      <c r="D735" s="1" t="s">
        <v>5160</v>
      </c>
      <c r="E735" s="1" t="s">
        <v>5583</v>
      </c>
    </row>
    <row r="736" spans="1:5" ht="15.6" x14ac:dyDescent="0.3">
      <c r="A736" s="1" t="s">
        <v>2207</v>
      </c>
      <c r="B736" s="1" t="s">
        <v>2550</v>
      </c>
      <c r="C736" s="1" t="s">
        <v>6742</v>
      </c>
      <c r="D736" s="1" t="s">
        <v>6883</v>
      </c>
      <c r="E736" s="1" t="s">
        <v>4892</v>
      </c>
    </row>
    <row r="737" spans="1:5" ht="15.6" x14ac:dyDescent="0.3">
      <c r="A737" s="1" t="s">
        <v>711</v>
      </c>
      <c r="B737" s="1" t="s">
        <v>4044</v>
      </c>
      <c r="C737" s="1" t="s">
        <v>6742</v>
      </c>
      <c r="D737" s="1" t="s">
        <v>7966</v>
      </c>
      <c r="E737" s="1" t="s">
        <v>6213</v>
      </c>
    </row>
    <row r="738" spans="1:5" ht="15.6" x14ac:dyDescent="0.3">
      <c r="A738" s="1" t="s">
        <v>710</v>
      </c>
      <c r="B738" s="1" t="s">
        <v>4045</v>
      </c>
      <c r="C738" s="1" t="s">
        <v>6766</v>
      </c>
      <c r="D738" s="1" t="s">
        <v>7967</v>
      </c>
      <c r="E738" s="1" t="s">
        <v>6214</v>
      </c>
    </row>
    <row r="739" spans="1:5" ht="15.6" x14ac:dyDescent="0.3">
      <c r="A739" s="1" t="s">
        <v>709</v>
      </c>
      <c r="B739" s="1" t="s">
        <v>4046</v>
      </c>
      <c r="C739" s="1" t="s">
        <v>6742</v>
      </c>
      <c r="D739" s="1" t="s">
        <v>6257</v>
      </c>
      <c r="E739" s="1" t="s">
        <v>6215</v>
      </c>
    </row>
    <row r="740" spans="1:5" ht="15.6" x14ac:dyDescent="0.3">
      <c r="A740" s="1" t="s">
        <v>708</v>
      </c>
      <c r="B740" s="1" t="s">
        <v>4047</v>
      </c>
      <c r="C740" s="1" t="s">
        <v>6741</v>
      </c>
      <c r="D740" s="1" t="s">
        <v>7968</v>
      </c>
      <c r="E740" s="1" t="s">
        <v>6216</v>
      </c>
    </row>
    <row r="741" spans="1:5" ht="15.6" x14ac:dyDescent="0.3">
      <c r="A741" s="1" t="s">
        <v>707</v>
      </c>
      <c r="B741" s="1" t="s">
        <v>4048</v>
      </c>
      <c r="C741" s="1" t="s">
        <v>6742</v>
      </c>
      <c r="D741" s="1" t="s">
        <v>7969</v>
      </c>
      <c r="E741" s="1" t="s">
        <v>6217</v>
      </c>
    </row>
    <row r="742" spans="1:5" ht="15.6" x14ac:dyDescent="0.3">
      <c r="A742" s="1" t="s">
        <v>706</v>
      </c>
      <c r="B742" s="1" t="s">
        <v>4049</v>
      </c>
      <c r="C742" s="1" t="s">
        <v>6742</v>
      </c>
      <c r="D742" s="1" t="s">
        <v>7970</v>
      </c>
      <c r="E742" s="1" t="s">
        <v>6218</v>
      </c>
    </row>
    <row r="743" spans="1:5" ht="15.6" x14ac:dyDescent="0.3">
      <c r="A743" s="1" t="s">
        <v>705</v>
      </c>
      <c r="B743" s="1" t="s">
        <v>4050</v>
      </c>
      <c r="C743" s="1" t="s">
        <v>6742</v>
      </c>
      <c r="D743" s="1" t="s">
        <v>7971</v>
      </c>
      <c r="E743" s="1" t="s">
        <v>4795</v>
      </c>
    </row>
    <row r="744" spans="1:5" ht="15.6" x14ac:dyDescent="0.3">
      <c r="A744" s="1" t="s">
        <v>704</v>
      </c>
      <c r="B744" s="1" t="s">
        <v>4051</v>
      </c>
      <c r="C744" s="1" t="s">
        <v>6742</v>
      </c>
      <c r="D744" s="1" t="s">
        <v>6780</v>
      </c>
      <c r="E744" s="1" t="s">
        <v>6219</v>
      </c>
    </row>
    <row r="745" spans="1:5" ht="15.6" x14ac:dyDescent="0.3">
      <c r="A745" s="1" t="s">
        <v>703</v>
      </c>
      <c r="B745" s="1" t="s">
        <v>4052</v>
      </c>
      <c r="C745" s="1" t="s">
        <v>6742</v>
      </c>
      <c r="D745" s="1" t="s">
        <v>7972</v>
      </c>
      <c r="E745" s="1" t="s">
        <v>6220</v>
      </c>
    </row>
    <row r="746" spans="1:5" ht="15.6" x14ac:dyDescent="0.3">
      <c r="A746" s="1" t="s">
        <v>702</v>
      </c>
      <c r="B746" s="1" t="s">
        <v>4053</v>
      </c>
      <c r="C746" s="1" t="s">
        <v>6742</v>
      </c>
      <c r="D746" s="1" t="s">
        <v>6874</v>
      </c>
      <c r="E746" s="1" t="s">
        <v>5129</v>
      </c>
    </row>
    <row r="747" spans="1:5" ht="15.6" x14ac:dyDescent="0.3">
      <c r="A747" s="1" t="s">
        <v>2206</v>
      </c>
      <c r="B747" s="1" t="s">
        <v>2551</v>
      </c>
      <c r="C747" s="1" t="s">
        <v>6741</v>
      </c>
      <c r="D747" s="1" t="s">
        <v>6884</v>
      </c>
      <c r="E747" s="1" t="s">
        <v>4893</v>
      </c>
    </row>
    <row r="748" spans="1:5" ht="15.6" x14ac:dyDescent="0.3">
      <c r="A748" s="1" t="s">
        <v>701</v>
      </c>
      <c r="B748" s="1" t="s">
        <v>4054</v>
      </c>
      <c r="C748" s="1" t="s">
        <v>6742</v>
      </c>
      <c r="D748" s="1" t="s">
        <v>7973</v>
      </c>
      <c r="E748" s="1" t="s">
        <v>6221</v>
      </c>
    </row>
    <row r="749" spans="1:5" ht="15.6" x14ac:dyDescent="0.3">
      <c r="A749" s="1" t="s">
        <v>700</v>
      </c>
      <c r="B749" s="1" t="s">
        <v>4055</v>
      </c>
      <c r="C749" s="1" t="s">
        <v>6741</v>
      </c>
      <c r="D749" s="1" t="s">
        <v>7974</v>
      </c>
      <c r="E749" s="1" t="s">
        <v>5828</v>
      </c>
    </row>
    <row r="750" spans="1:5" ht="15.6" x14ac:dyDescent="0.3">
      <c r="A750" s="1" t="s">
        <v>699</v>
      </c>
      <c r="B750" s="1" t="s">
        <v>4056</v>
      </c>
      <c r="C750" s="1" t="s">
        <v>6742</v>
      </c>
      <c r="D750" s="1" t="s">
        <v>7890</v>
      </c>
      <c r="E750" s="1" t="s">
        <v>6222</v>
      </c>
    </row>
    <row r="751" spans="1:5" ht="15.6" x14ac:dyDescent="0.3">
      <c r="A751" s="1" t="s">
        <v>698</v>
      </c>
      <c r="B751" s="1" t="s">
        <v>4057</v>
      </c>
      <c r="C751" s="1" t="s">
        <v>6741</v>
      </c>
      <c r="D751" s="1" t="s">
        <v>7975</v>
      </c>
      <c r="E751" s="1" t="s">
        <v>6223</v>
      </c>
    </row>
    <row r="752" spans="1:5" ht="15.6" x14ac:dyDescent="0.3">
      <c r="A752" s="1" t="s">
        <v>697</v>
      </c>
      <c r="B752" s="1" t="s">
        <v>4058</v>
      </c>
      <c r="C752" s="1" t="s">
        <v>6741</v>
      </c>
      <c r="D752" s="1" t="s">
        <v>7976</v>
      </c>
      <c r="E752" s="1" t="s">
        <v>6224</v>
      </c>
    </row>
    <row r="753" spans="1:5" ht="15.6" x14ac:dyDescent="0.3">
      <c r="A753" s="1" t="s">
        <v>696</v>
      </c>
      <c r="B753" s="1" t="s">
        <v>4059</v>
      </c>
      <c r="C753" s="1" t="s">
        <v>6742</v>
      </c>
      <c r="D753" s="1" t="s">
        <v>7977</v>
      </c>
      <c r="E753" s="1" t="s">
        <v>6225</v>
      </c>
    </row>
    <row r="754" spans="1:5" ht="15.6" x14ac:dyDescent="0.3">
      <c r="A754" s="1" t="s">
        <v>695</v>
      </c>
      <c r="B754" s="1" t="s">
        <v>4060</v>
      </c>
      <c r="C754" s="1" t="s">
        <v>6741</v>
      </c>
      <c r="D754" s="1" t="s">
        <v>7978</v>
      </c>
      <c r="E754" s="1" t="s">
        <v>6226</v>
      </c>
    </row>
    <row r="755" spans="1:5" ht="15.6" x14ac:dyDescent="0.3">
      <c r="A755" s="1" t="s">
        <v>694</v>
      </c>
      <c r="B755" s="1" t="s">
        <v>4061</v>
      </c>
      <c r="C755" s="1" t="s">
        <v>6741</v>
      </c>
      <c r="D755" s="1" t="s">
        <v>7979</v>
      </c>
      <c r="E755" s="1" t="s">
        <v>6227</v>
      </c>
    </row>
    <row r="756" spans="1:5" ht="15.6" x14ac:dyDescent="0.3">
      <c r="A756" s="1" t="s">
        <v>693</v>
      </c>
      <c r="B756" s="1" t="s">
        <v>4062</v>
      </c>
      <c r="C756" s="1" t="s">
        <v>6742</v>
      </c>
      <c r="D756" s="1" t="s">
        <v>7980</v>
      </c>
      <c r="E756" s="1" t="s">
        <v>6228</v>
      </c>
    </row>
    <row r="757" spans="1:5" ht="15.6" x14ac:dyDescent="0.3">
      <c r="A757" s="1" t="s">
        <v>692</v>
      </c>
      <c r="B757" s="1" t="s">
        <v>4063</v>
      </c>
      <c r="C757" s="1" t="s">
        <v>6741</v>
      </c>
      <c r="D757" s="1" t="s">
        <v>7981</v>
      </c>
      <c r="E757" s="1" t="s">
        <v>5801</v>
      </c>
    </row>
    <row r="758" spans="1:5" ht="15.6" x14ac:dyDescent="0.3">
      <c r="A758" s="1" t="s">
        <v>2205</v>
      </c>
      <c r="B758" s="1" t="s">
        <v>2552</v>
      </c>
      <c r="C758" s="1" t="s">
        <v>6741</v>
      </c>
      <c r="D758" s="1" t="s">
        <v>6885</v>
      </c>
      <c r="E758" s="1" t="s">
        <v>4894</v>
      </c>
    </row>
    <row r="759" spans="1:5" ht="15.6" x14ac:dyDescent="0.3">
      <c r="A759" s="1" t="s">
        <v>691</v>
      </c>
      <c r="B759" s="1" t="s">
        <v>4064</v>
      </c>
      <c r="C759" s="1" t="s">
        <v>6741</v>
      </c>
      <c r="D759" s="1" t="s">
        <v>7982</v>
      </c>
      <c r="E759" s="1" t="s">
        <v>6229</v>
      </c>
    </row>
    <row r="760" spans="1:5" ht="15.6" x14ac:dyDescent="0.3">
      <c r="A760" s="1" t="s">
        <v>690</v>
      </c>
      <c r="B760" s="1" t="s">
        <v>4065</v>
      </c>
      <c r="C760" s="1" t="s">
        <v>6742</v>
      </c>
      <c r="D760" s="1" t="s">
        <v>7983</v>
      </c>
      <c r="E760" s="1" t="s">
        <v>5267</v>
      </c>
    </row>
    <row r="761" spans="1:5" ht="15.6" x14ac:dyDescent="0.3">
      <c r="A761" s="1" t="s">
        <v>689</v>
      </c>
      <c r="B761" s="1" t="s">
        <v>4066</v>
      </c>
      <c r="C761" s="1" t="s">
        <v>6742</v>
      </c>
      <c r="D761" s="1" t="s">
        <v>6421</v>
      </c>
      <c r="E761" s="1" t="s">
        <v>6230</v>
      </c>
    </row>
    <row r="762" spans="1:5" ht="15.6" x14ac:dyDescent="0.3">
      <c r="A762" s="1" t="s">
        <v>688</v>
      </c>
      <c r="B762" s="1" t="s">
        <v>4067</v>
      </c>
      <c r="C762" s="1" t="s">
        <v>6741</v>
      </c>
      <c r="D762" s="1" t="s">
        <v>7984</v>
      </c>
      <c r="E762" s="1" t="s">
        <v>5066</v>
      </c>
    </row>
    <row r="763" spans="1:5" ht="15.6" x14ac:dyDescent="0.3">
      <c r="A763" s="1" t="s">
        <v>687</v>
      </c>
      <c r="B763" s="1" t="s">
        <v>4068</v>
      </c>
      <c r="C763" s="1" t="s">
        <v>6742</v>
      </c>
      <c r="D763" s="1" t="s">
        <v>7985</v>
      </c>
      <c r="E763" s="1" t="s">
        <v>5955</v>
      </c>
    </row>
    <row r="764" spans="1:5" ht="15.6" x14ac:dyDescent="0.3">
      <c r="A764" s="1" t="s">
        <v>686</v>
      </c>
      <c r="B764" s="1" t="s">
        <v>4069</v>
      </c>
      <c r="C764" s="1" t="s">
        <v>6742</v>
      </c>
      <c r="D764" s="1" t="s">
        <v>7986</v>
      </c>
      <c r="E764" s="1" t="s">
        <v>6231</v>
      </c>
    </row>
    <row r="765" spans="1:5" ht="15.6" x14ac:dyDescent="0.3">
      <c r="A765" s="1" t="s">
        <v>685</v>
      </c>
      <c r="B765" s="1" t="s">
        <v>4070</v>
      </c>
      <c r="C765" s="1" t="s">
        <v>6742</v>
      </c>
      <c r="D765" s="1" t="s">
        <v>7987</v>
      </c>
      <c r="E765" s="1" t="s">
        <v>5182</v>
      </c>
    </row>
    <row r="766" spans="1:5" ht="15.6" x14ac:dyDescent="0.3">
      <c r="A766" s="1" t="s">
        <v>684</v>
      </c>
      <c r="B766" s="1" t="s">
        <v>4071</v>
      </c>
      <c r="C766" s="1" t="s">
        <v>6741</v>
      </c>
      <c r="D766" s="1" t="s">
        <v>7988</v>
      </c>
      <c r="E766" s="1" t="s">
        <v>6232</v>
      </c>
    </row>
    <row r="767" spans="1:5" ht="15.6" x14ac:dyDescent="0.3">
      <c r="A767" s="1" t="s">
        <v>683</v>
      </c>
      <c r="B767" s="1" t="s">
        <v>4072</v>
      </c>
      <c r="C767" s="1" t="s">
        <v>6766</v>
      </c>
      <c r="D767" s="1" t="s">
        <v>7989</v>
      </c>
      <c r="E767" s="1" t="s">
        <v>6233</v>
      </c>
    </row>
    <row r="768" spans="1:5" ht="15.6" x14ac:dyDescent="0.3">
      <c r="A768" s="1" t="s">
        <v>682</v>
      </c>
      <c r="B768" s="1" t="s">
        <v>4073</v>
      </c>
      <c r="C768" s="1" t="s">
        <v>6742</v>
      </c>
      <c r="D768" s="1" t="s">
        <v>7990</v>
      </c>
      <c r="E768" s="1" t="s">
        <v>6234</v>
      </c>
    </row>
    <row r="769" spans="1:5" ht="15.6" x14ac:dyDescent="0.3">
      <c r="A769" s="1" t="s">
        <v>2204</v>
      </c>
      <c r="B769" s="1" t="s">
        <v>2553</v>
      </c>
      <c r="C769" s="1" t="s">
        <v>6742</v>
      </c>
      <c r="D769" s="1" t="s">
        <v>6886</v>
      </c>
      <c r="E769" s="1" t="s">
        <v>4895</v>
      </c>
    </row>
    <row r="770" spans="1:5" ht="15.6" x14ac:dyDescent="0.3">
      <c r="A770" s="1" t="s">
        <v>681</v>
      </c>
      <c r="B770" s="1" t="s">
        <v>4074</v>
      </c>
      <c r="C770" s="1" t="s">
        <v>6741</v>
      </c>
      <c r="D770" s="1" t="s">
        <v>7991</v>
      </c>
      <c r="E770" s="1" t="s">
        <v>6235</v>
      </c>
    </row>
    <row r="771" spans="1:5" ht="15.6" x14ac:dyDescent="0.3">
      <c r="A771" s="1" t="s">
        <v>680</v>
      </c>
      <c r="B771" s="1" t="s">
        <v>4075</v>
      </c>
      <c r="C771" s="1" t="s">
        <v>6741</v>
      </c>
      <c r="D771" s="1" t="s">
        <v>7992</v>
      </c>
      <c r="E771" s="1" t="s">
        <v>6236</v>
      </c>
    </row>
    <row r="772" spans="1:5" ht="15.6" x14ac:dyDescent="0.3">
      <c r="A772" s="1" t="s">
        <v>679</v>
      </c>
      <c r="B772" s="1" t="s">
        <v>4076</v>
      </c>
      <c r="C772" s="1" t="s">
        <v>6742</v>
      </c>
      <c r="D772" s="1" t="s">
        <v>7993</v>
      </c>
      <c r="E772" s="1" t="s">
        <v>6237</v>
      </c>
    </row>
    <row r="773" spans="1:5" ht="15.6" x14ac:dyDescent="0.3">
      <c r="A773" s="1" t="s">
        <v>678</v>
      </c>
      <c r="B773" s="1" t="s">
        <v>4077</v>
      </c>
      <c r="C773" s="1" t="s">
        <v>6742</v>
      </c>
      <c r="D773" s="1" t="s">
        <v>6110</v>
      </c>
      <c r="E773" s="1" t="s">
        <v>5192</v>
      </c>
    </row>
    <row r="774" spans="1:5" ht="15.6" x14ac:dyDescent="0.3">
      <c r="A774" s="1" t="s">
        <v>677</v>
      </c>
      <c r="B774" s="1" t="s">
        <v>4078</v>
      </c>
      <c r="C774" s="1" t="s">
        <v>6741</v>
      </c>
      <c r="D774" s="1" t="s">
        <v>7994</v>
      </c>
      <c r="E774" s="1" t="s">
        <v>6238</v>
      </c>
    </row>
    <row r="775" spans="1:5" ht="15.6" x14ac:dyDescent="0.3">
      <c r="A775" s="1" t="s">
        <v>676</v>
      </c>
      <c r="B775" s="1" t="s">
        <v>4079</v>
      </c>
      <c r="C775" s="1" t="s">
        <v>6741</v>
      </c>
      <c r="D775" s="1" t="s">
        <v>7995</v>
      </c>
      <c r="E775" s="1" t="s">
        <v>6239</v>
      </c>
    </row>
    <row r="776" spans="1:5" ht="15.6" x14ac:dyDescent="0.3">
      <c r="A776" s="1" t="s">
        <v>675</v>
      </c>
      <c r="B776" s="1" t="s">
        <v>4080</v>
      </c>
      <c r="C776" s="1" t="s">
        <v>6741</v>
      </c>
      <c r="D776" s="1" t="s">
        <v>7996</v>
      </c>
      <c r="E776" s="1" t="s">
        <v>6240</v>
      </c>
    </row>
    <row r="777" spans="1:5" ht="15.6" x14ac:dyDescent="0.3">
      <c r="A777" s="1" t="s">
        <v>674</v>
      </c>
      <c r="B777" s="1" t="s">
        <v>4081</v>
      </c>
      <c r="C777" s="1" t="s">
        <v>6741</v>
      </c>
      <c r="D777" s="1" t="s">
        <v>7997</v>
      </c>
      <c r="E777" s="1" t="s">
        <v>5983</v>
      </c>
    </row>
    <row r="778" spans="1:5" ht="15.6" x14ac:dyDescent="0.3">
      <c r="A778" s="1" t="s">
        <v>673</v>
      </c>
      <c r="B778" s="1" t="s">
        <v>4082</v>
      </c>
      <c r="C778" s="1" t="s">
        <v>6741</v>
      </c>
      <c r="D778" s="1" t="s">
        <v>7998</v>
      </c>
      <c r="E778" s="1" t="s">
        <v>6241</v>
      </c>
    </row>
    <row r="779" spans="1:5" ht="15.6" x14ac:dyDescent="0.3">
      <c r="A779" s="1" t="s">
        <v>672</v>
      </c>
      <c r="B779" s="1" t="s">
        <v>4083</v>
      </c>
      <c r="C779" s="1" t="s">
        <v>6742</v>
      </c>
      <c r="D779" s="1" t="s">
        <v>6281</v>
      </c>
      <c r="E779" s="1" t="s">
        <v>6242</v>
      </c>
    </row>
    <row r="780" spans="1:5" ht="15.6" x14ac:dyDescent="0.3">
      <c r="A780" s="1" t="s">
        <v>2356</v>
      </c>
      <c r="B780" s="1" t="s">
        <v>2401</v>
      </c>
      <c r="C780" s="1" t="s">
        <v>6741</v>
      </c>
      <c r="D780" s="1" t="s">
        <v>6760</v>
      </c>
      <c r="E780" s="1" t="s">
        <v>4745</v>
      </c>
    </row>
    <row r="781" spans="1:5" ht="15.6" x14ac:dyDescent="0.3">
      <c r="A781" s="1" t="s">
        <v>2203</v>
      </c>
      <c r="B781" s="1" t="s">
        <v>2554</v>
      </c>
      <c r="C781" s="1" t="s">
        <v>6742</v>
      </c>
      <c r="D781" s="1" t="s">
        <v>6887</v>
      </c>
      <c r="E781" s="1" t="s">
        <v>4896</v>
      </c>
    </row>
    <row r="782" spans="1:5" ht="15.6" x14ac:dyDescent="0.3">
      <c r="A782" s="1" t="s">
        <v>671</v>
      </c>
      <c r="B782" s="1" t="s">
        <v>4084</v>
      </c>
      <c r="C782" s="1" t="s">
        <v>6741</v>
      </c>
      <c r="D782" s="1" t="s">
        <v>7999</v>
      </c>
      <c r="E782" s="1" t="s">
        <v>6243</v>
      </c>
    </row>
    <row r="783" spans="1:5" ht="15.6" x14ac:dyDescent="0.3">
      <c r="A783" s="1" t="s">
        <v>670</v>
      </c>
      <c r="B783" s="1" t="s">
        <v>4085</v>
      </c>
      <c r="C783" s="1" t="s">
        <v>6742</v>
      </c>
      <c r="D783" s="1" t="s">
        <v>6746</v>
      </c>
      <c r="E783" s="1" t="s">
        <v>6244</v>
      </c>
    </row>
    <row r="784" spans="1:5" ht="15.6" x14ac:dyDescent="0.3">
      <c r="A784" s="1" t="s">
        <v>669</v>
      </c>
      <c r="B784" s="1" t="s">
        <v>4086</v>
      </c>
      <c r="C784" s="1" t="s">
        <v>6742</v>
      </c>
      <c r="D784" s="1" t="s">
        <v>6809</v>
      </c>
      <c r="E784" s="1" t="s">
        <v>6245</v>
      </c>
    </row>
    <row r="785" spans="1:5" ht="15.6" x14ac:dyDescent="0.3">
      <c r="A785" s="1" t="s">
        <v>668</v>
      </c>
      <c r="B785" s="1" t="s">
        <v>4087</v>
      </c>
      <c r="C785" s="1" t="s">
        <v>6742</v>
      </c>
      <c r="D785" s="1" t="s">
        <v>7306</v>
      </c>
      <c r="E785" s="1" t="s">
        <v>6246</v>
      </c>
    </row>
    <row r="786" spans="1:5" ht="15.6" x14ac:dyDescent="0.3">
      <c r="A786" s="1" t="s">
        <v>667</v>
      </c>
      <c r="B786" s="1" t="s">
        <v>4088</v>
      </c>
      <c r="C786" s="1" t="s">
        <v>6741</v>
      </c>
      <c r="D786" s="1" t="s">
        <v>6907</v>
      </c>
      <c r="E786" s="1" t="s">
        <v>6247</v>
      </c>
    </row>
    <row r="787" spans="1:5" ht="15.6" x14ac:dyDescent="0.3">
      <c r="A787" s="1" t="s">
        <v>666</v>
      </c>
      <c r="B787" s="1" t="s">
        <v>4089</v>
      </c>
      <c r="C787" s="1" t="s">
        <v>6742</v>
      </c>
      <c r="D787" s="1" t="s">
        <v>8000</v>
      </c>
      <c r="E787" s="1" t="s">
        <v>5451</v>
      </c>
    </row>
    <row r="788" spans="1:5" ht="15.6" x14ac:dyDescent="0.3">
      <c r="A788" s="1" t="s">
        <v>665</v>
      </c>
      <c r="B788" s="1" t="s">
        <v>4090</v>
      </c>
      <c r="C788" s="1" t="s">
        <v>6741</v>
      </c>
      <c r="D788" s="1" t="s">
        <v>8001</v>
      </c>
      <c r="E788" s="1" t="s">
        <v>6248</v>
      </c>
    </row>
    <row r="789" spans="1:5" ht="15.6" x14ac:dyDescent="0.3">
      <c r="A789" s="1" t="s">
        <v>664</v>
      </c>
      <c r="B789" s="1" t="s">
        <v>4091</v>
      </c>
      <c r="C789" s="1" t="s">
        <v>6741</v>
      </c>
      <c r="D789" s="1" t="s">
        <v>8002</v>
      </c>
      <c r="E789" s="1" t="s">
        <v>5776</v>
      </c>
    </row>
    <row r="790" spans="1:5" ht="15.6" x14ac:dyDescent="0.3">
      <c r="A790" s="1" t="s">
        <v>663</v>
      </c>
      <c r="B790" s="1" t="s">
        <v>4092</v>
      </c>
      <c r="C790" s="1" t="s">
        <v>6742</v>
      </c>
      <c r="D790" s="1" t="s">
        <v>8003</v>
      </c>
      <c r="E790" s="1" t="s">
        <v>6249</v>
      </c>
    </row>
    <row r="791" spans="1:5" ht="15.6" x14ac:dyDescent="0.3">
      <c r="A791" s="1" t="s">
        <v>662</v>
      </c>
      <c r="B791" s="1" t="s">
        <v>4093</v>
      </c>
      <c r="C791" s="1" t="s">
        <v>6741</v>
      </c>
      <c r="D791" s="1" t="s">
        <v>8004</v>
      </c>
      <c r="E791" s="1" t="s">
        <v>5983</v>
      </c>
    </row>
    <row r="792" spans="1:5" ht="15.6" x14ac:dyDescent="0.3">
      <c r="A792" s="1" t="s">
        <v>2202</v>
      </c>
      <c r="B792" s="1" t="s">
        <v>2555</v>
      </c>
      <c r="C792" s="1" t="s">
        <v>6741</v>
      </c>
      <c r="D792" s="1" t="s">
        <v>6770</v>
      </c>
      <c r="E792" s="1" t="s">
        <v>4897</v>
      </c>
    </row>
    <row r="793" spans="1:5" ht="15.6" x14ac:dyDescent="0.3">
      <c r="A793" s="1" t="s">
        <v>661</v>
      </c>
      <c r="B793" s="1" t="s">
        <v>4094</v>
      </c>
      <c r="C793" s="1" t="s">
        <v>6741</v>
      </c>
      <c r="D793" s="1" t="s">
        <v>8005</v>
      </c>
      <c r="E793" s="1" t="s">
        <v>6250</v>
      </c>
    </row>
    <row r="794" spans="1:5" ht="15.6" x14ac:dyDescent="0.3">
      <c r="A794" s="1" t="s">
        <v>660</v>
      </c>
      <c r="B794" s="1" t="s">
        <v>4095</v>
      </c>
      <c r="C794" s="1" t="s">
        <v>6742</v>
      </c>
      <c r="D794" s="1" t="s">
        <v>8006</v>
      </c>
      <c r="E794" s="1" t="s">
        <v>6251</v>
      </c>
    </row>
    <row r="795" spans="1:5" ht="15.6" x14ac:dyDescent="0.3">
      <c r="A795" s="1" t="s">
        <v>659</v>
      </c>
      <c r="B795" s="1" t="s">
        <v>4096</v>
      </c>
      <c r="C795" s="1" t="s">
        <v>6741</v>
      </c>
      <c r="D795" s="1" t="s">
        <v>7025</v>
      </c>
      <c r="E795" s="1" t="s">
        <v>6252</v>
      </c>
    </row>
    <row r="796" spans="1:5" ht="15.6" x14ac:dyDescent="0.3">
      <c r="A796" s="1" t="s">
        <v>658</v>
      </c>
      <c r="B796" s="1" t="s">
        <v>4097</v>
      </c>
      <c r="C796" s="1" t="s">
        <v>6742</v>
      </c>
      <c r="D796" s="1" t="s">
        <v>6896</v>
      </c>
      <c r="E796" s="1" t="s">
        <v>6253</v>
      </c>
    </row>
    <row r="797" spans="1:5" ht="15.6" x14ac:dyDescent="0.3">
      <c r="A797" s="1" t="s">
        <v>657</v>
      </c>
      <c r="B797" s="1" t="s">
        <v>4098</v>
      </c>
      <c r="C797" s="1" t="s">
        <v>6741</v>
      </c>
      <c r="D797" s="1" t="s">
        <v>8007</v>
      </c>
      <c r="E797" s="1" t="s">
        <v>6254</v>
      </c>
    </row>
    <row r="798" spans="1:5" ht="15.6" x14ac:dyDescent="0.3">
      <c r="A798" s="1" t="s">
        <v>656</v>
      </c>
      <c r="B798" s="1" t="s">
        <v>4099</v>
      </c>
      <c r="C798" s="1" t="s">
        <v>6741</v>
      </c>
      <c r="D798" s="1" t="s">
        <v>8005</v>
      </c>
      <c r="E798" s="1" t="s">
        <v>6255</v>
      </c>
    </row>
    <row r="799" spans="1:5" ht="15.6" x14ac:dyDescent="0.3">
      <c r="A799" s="1" t="s">
        <v>655</v>
      </c>
      <c r="B799" s="1" t="s">
        <v>4100</v>
      </c>
      <c r="C799" s="1" t="s">
        <v>6742</v>
      </c>
      <c r="D799" s="1" t="s">
        <v>5569</v>
      </c>
      <c r="E799" s="1" t="s">
        <v>6256</v>
      </c>
    </row>
    <row r="800" spans="1:5" ht="15.6" x14ac:dyDescent="0.3">
      <c r="A800" s="1" t="s">
        <v>654</v>
      </c>
      <c r="B800" s="1" t="s">
        <v>4101</v>
      </c>
      <c r="C800" s="1" t="s">
        <v>6741</v>
      </c>
      <c r="D800" s="1" t="s">
        <v>8008</v>
      </c>
      <c r="E800" s="1" t="s">
        <v>6257</v>
      </c>
    </row>
    <row r="801" spans="1:5" ht="15.6" x14ac:dyDescent="0.3">
      <c r="A801" s="1" t="s">
        <v>653</v>
      </c>
      <c r="B801" s="1" t="s">
        <v>4102</v>
      </c>
      <c r="C801" s="1" t="s">
        <v>6741</v>
      </c>
      <c r="D801" s="1" t="s">
        <v>8009</v>
      </c>
      <c r="E801" s="1" t="s">
        <v>6258</v>
      </c>
    </row>
    <row r="802" spans="1:5" ht="15.6" x14ac:dyDescent="0.3">
      <c r="A802" s="1" t="s">
        <v>652</v>
      </c>
      <c r="B802" s="1" t="s">
        <v>4103</v>
      </c>
      <c r="C802" s="1" t="s">
        <v>6741</v>
      </c>
      <c r="D802" s="1" t="s">
        <v>8010</v>
      </c>
      <c r="E802" s="1" t="s">
        <v>6259</v>
      </c>
    </row>
    <row r="803" spans="1:5" ht="15.6" x14ac:dyDescent="0.3">
      <c r="A803" s="1" t="s">
        <v>2201</v>
      </c>
      <c r="B803" s="1" t="s">
        <v>2556</v>
      </c>
      <c r="C803" s="1" t="s">
        <v>6741</v>
      </c>
      <c r="D803" s="1" t="s">
        <v>6888</v>
      </c>
      <c r="E803" s="1" t="s">
        <v>4898</v>
      </c>
    </row>
    <row r="804" spans="1:5" ht="15.6" x14ac:dyDescent="0.3">
      <c r="A804" s="1" t="s">
        <v>651</v>
      </c>
      <c r="B804" s="1" t="s">
        <v>4104</v>
      </c>
      <c r="C804" s="1" t="s">
        <v>6741</v>
      </c>
      <c r="D804" s="1" t="s">
        <v>8011</v>
      </c>
      <c r="E804" s="1" t="s">
        <v>4932</v>
      </c>
    </row>
    <row r="805" spans="1:5" ht="15.6" x14ac:dyDescent="0.3">
      <c r="A805" s="1" t="s">
        <v>650</v>
      </c>
      <c r="B805" s="1" t="s">
        <v>4105</v>
      </c>
      <c r="C805" s="1" t="s">
        <v>6742</v>
      </c>
      <c r="D805" s="1" t="s">
        <v>5859</v>
      </c>
      <c r="E805" s="1" t="s">
        <v>6260</v>
      </c>
    </row>
    <row r="806" spans="1:5" ht="15.6" x14ac:dyDescent="0.3">
      <c r="A806" s="1" t="s">
        <v>649</v>
      </c>
      <c r="B806" s="1" t="s">
        <v>4106</v>
      </c>
      <c r="C806" s="1" t="s">
        <v>6742</v>
      </c>
      <c r="D806" s="1" t="s">
        <v>8012</v>
      </c>
      <c r="E806" s="1" t="s">
        <v>6261</v>
      </c>
    </row>
    <row r="807" spans="1:5" ht="15.6" x14ac:dyDescent="0.3">
      <c r="A807" s="1" t="s">
        <v>648</v>
      </c>
      <c r="B807" s="1" t="s">
        <v>4107</v>
      </c>
      <c r="C807" s="1" t="s">
        <v>6741</v>
      </c>
      <c r="D807" s="1" t="s">
        <v>8013</v>
      </c>
      <c r="E807" s="1" t="s">
        <v>6262</v>
      </c>
    </row>
    <row r="808" spans="1:5" ht="15.6" x14ac:dyDescent="0.3">
      <c r="A808" s="1" t="s">
        <v>647</v>
      </c>
      <c r="B808" s="1" t="s">
        <v>4108</v>
      </c>
      <c r="C808" s="1" t="s">
        <v>6742</v>
      </c>
      <c r="D808" s="1" t="s">
        <v>8014</v>
      </c>
      <c r="E808" s="1" t="s">
        <v>6263</v>
      </c>
    </row>
    <row r="809" spans="1:5" ht="15.6" x14ac:dyDescent="0.3">
      <c r="A809" s="1" t="s">
        <v>646</v>
      </c>
      <c r="B809" s="1" t="s">
        <v>4109</v>
      </c>
      <c r="C809" s="1" t="s">
        <v>6741</v>
      </c>
      <c r="D809" s="1" t="s">
        <v>8015</v>
      </c>
      <c r="E809" s="1" t="s">
        <v>6040</v>
      </c>
    </row>
    <row r="810" spans="1:5" ht="15.6" x14ac:dyDescent="0.3">
      <c r="A810" s="1" t="s">
        <v>645</v>
      </c>
      <c r="B810" s="1" t="s">
        <v>4110</v>
      </c>
      <c r="C810" s="1" t="s">
        <v>6741</v>
      </c>
      <c r="D810" s="1" t="s">
        <v>8016</v>
      </c>
      <c r="E810" s="1" t="s">
        <v>6264</v>
      </c>
    </row>
    <row r="811" spans="1:5" ht="15.6" x14ac:dyDescent="0.3">
      <c r="A811" s="1" t="s">
        <v>644</v>
      </c>
      <c r="B811" s="1" t="s">
        <v>4111</v>
      </c>
      <c r="C811" s="1" t="s">
        <v>6741</v>
      </c>
      <c r="D811" s="1" t="s">
        <v>8017</v>
      </c>
      <c r="E811" s="1" t="s">
        <v>6265</v>
      </c>
    </row>
    <row r="812" spans="1:5" ht="15.6" x14ac:dyDescent="0.3">
      <c r="A812" s="1" t="s">
        <v>643</v>
      </c>
      <c r="B812" s="1" t="s">
        <v>4112</v>
      </c>
      <c r="C812" s="1" t="s">
        <v>6742</v>
      </c>
      <c r="D812" s="1" t="s">
        <v>8018</v>
      </c>
      <c r="E812" s="1" t="s">
        <v>5358</v>
      </c>
    </row>
    <row r="813" spans="1:5" ht="15.6" x14ac:dyDescent="0.3">
      <c r="A813" s="1" t="s">
        <v>642</v>
      </c>
      <c r="B813" s="1" t="s">
        <v>4113</v>
      </c>
      <c r="C813" s="1" t="s">
        <v>6742</v>
      </c>
      <c r="D813" s="1" t="s">
        <v>8019</v>
      </c>
      <c r="E813" s="1" t="s">
        <v>6266</v>
      </c>
    </row>
    <row r="814" spans="1:5" ht="15.6" x14ac:dyDescent="0.3">
      <c r="A814" s="1" t="s">
        <v>2200</v>
      </c>
      <c r="B814" s="1" t="s">
        <v>2557</v>
      </c>
      <c r="C814" s="1" t="s">
        <v>6742</v>
      </c>
      <c r="D814" s="1" t="s">
        <v>6889</v>
      </c>
      <c r="E814" s="1" t="s">
        <v>4899</v>
      </c>
    </row>
    <row r="815" spans="1:5" ht="15.6" x14ac:dyDescent="0.3">
      <c r="A815" s="1" t="s">
        <v>641</v>
      </c>
      <c r="B815" s="1" t="s">
        <v>4114</v>
      </c>
      <c r="C815" s="1" t="s">
        <v>6742</v>
      </c>
      <c r="D815" s="1" t="s">
        <v>8020</v>
      </c>
      <c r="E815" s="1" t="s">
        <v>6163</v>
      </c>
    </row>
    <row r="816" spans="1:5" ht="15.6" x14ac:dyDescent="0.3">
      <c r="A816" s="1" t="s">
        <v>640</v>
      </c>
      <c r="B816" s="1" t="s">
        <v>4115</v>
      </c>
      <c r="C816" s="1" t="s">
        <v>6741</v>
      </c>
      <c r="D816" s="1" t="s">
        <v>8021</v>
      </c>
      <c r="E816" s="1" t="s">
        <v>5288</v>
      </c>
    </row>
    <row r="817" spans="1:5" ht="15.6" x14ac:dyDescent="0.3">
      <c r="A817" s="1" t="s">
        <v>639</v>
      </c>
      <c r="B817" s="1" t="s">
        <v>4116</v>
      </c>
      <c r="C817" s="1" t="s">
        <v>6741</v>
      </c>
      <c r="D817" s="1" t="s">
        <v>6812</v>
      </c>
      <c r="E817" s="1" t="s">
        <v>6267</v>
      </c>
    </row>
    <row r="818" spans="1:5" ht="15.6" x14ac:dyDescent="0.3">
      <c r="A818" s="1" t="s">
        <v>638</v>
      </c>
      <c r="B818" s="1" t="s">
        <v>4117</v>
      </c>
      <c r="C818" s="1" t="s">
        <v>6741</v>
      </c>
      <c r="D818" s="1" t="s">
        <v>8022</v>
      </c>
      <c r="E818" s="1" t="s">
        <v>6268</v>
      </c>
    </row>
    <row r="819" spans="1:5" ht="15.6" x14ac:dyDescent="0.3">
      <c r="A819" s="1" t="s">
        <v>637</v>
      </c>
      <c r="B819" s="1" t="s">
        <v>4118</v>
      </c>
      <c r="C819" s="1" t="s">
        <v>6741</v>
      </c>
      <c r="D819" s="1" t="s">
        <v>8023</v>
      </c>
      <c r="E819" s="1" t="s">
        <v>6269</v>
      </c>
    </row>
    <row r="820" spans="1:5" ht="15.6" x14ac:dyDescent="0.3">
      <c r="A820" s="1" t="s">
        <v>636</v>
      </c>
      <c r="B820" s="1" t="s">
        <v>4119</v>
      </c>
      <c r="C820" s="1" t="s">
        <v>6766</v>
      </c>
      <c r="D820" s="1" t="s">
        <v>8024</v>
      </c>
      <c r="E820" s="1" t="s">
        <v>6270</v>
      </c>
    </row>
    <row r="821" spans="1:5" ht="15.6" x14ac:dyDescent="0.3">
      <c r="A821" s="1" t="s">
        <v>635</v>
      </c>
      <c r="B821" s="1" t="s">
        <v>4120</v>
      </c>
      <c r="C821" s="1" t="s">
        <v>6741</v>
      </c>
      <c r="D821" s="1" t="s">
        <v>8025</v>
      </c>
      <c r="E821" s="1" t="s">
        <v>6271</v>
      </c>
    </row>
    <row r="822" spans="1:5" ht="15.6" x14ac:dyDescent="0.3">
      <c r="A822" s="1" t="s">
        <v>634</v>
      </c>
      <c r="B822" s="1" t="s">
        <v>4121</v>
      </c>
      <c r="C822" s="1" t="s">
        <v>6742</v>
      </c>
      <c r="D822" s="1" t="s">
        <v>8026</v>
      </c>
      <c r="E822" s="1" t="s">
        <v>5569</v>
      </c>
    </row>
    <row r="823" spans="1:5" ht="15.6" x14ac:dyDescent="0.3">
      <c r="A823" s="1" t="s">
        <v>633</v>
      </c>
      <c r="B823" s="1" t="s">
        <v>4122</v>
      </c>
      <c r="C823" s="1" t="s">
        <v>6742</v>
      </c>
      <c r="D823" s="1" t="s">
        <v>6788</v>
      </c>
      <c r="E823" s="1" t="s">
        <v>6272</v>
      </c>
    </row>
    <row r="824" spans="1:5" ht="15.6" x14ac:dyDescent="0.3">
      <c r="A824" s="1" t="s">
        <v>631</v>
      </c>
      <c r="B824" s="1" t="s">
        <v>4123</v>
      </c>
      <c r="C824" s="1" t="s">
        <v>6742</v>
      </c>
      <c r="D824" s="1" t="s">
        <v>8027</v>
      </c>
      <c r="E824" s="1" t="s">
        <v>6273</v>
      </c>
    </row>
    <row r="825" spans="1:5" ht="15.6" x14ac:dyDescent="0.3">
      <c r="A825" s="1" t="s">
        <v>2199</v>
      </c>
      <c r="B825" s="1" t="s">
        <v>2558</v>
      </c>
      <c r="C825" s="1" t="s">
        <v>6741</v>
      </c>
      <c r="D825" s="1" t="s">
        <v>6832</v>
      </c>
      <c r="E825" s="1" t="s">
        <v>4900</v>
      </c>
    </row>
    <row r="826" spans="1:5" ht="15.6" x14ac:dyDescent="0.3">
      <c r="A826" s="1" t="s">
        <v>630</v>
      </c>
      <c r="B826" s="1" t="s">
        <v>4124</v>
      </c>
      <c r="C826" s="1" t="s">
        <v>6741</v>
      </c>
      <c r="D826" s="1" t="s">
        <v>8028</v>
      </c>
      <c r="E826" s="1" t="s">
        <v>6274</v>
      </c>
    </row>
    <row r="827" spans="1:5" ht="15.6" x14ac:dyDescent="0.3">
      <c r="A827" s="1" t="s">
        <v>629</v>
      </c>
      <c r="B827" s="1" t="s">
        <v>4125</v>
      </c>
      <c r="C827" s="1" t="s">
        <v>6741</v>
      </c>
      <c r="D827" s="1" t="s">
        <v>8029</v>
      </c>
      <c r="E827" s="1" t="s">
        <v>6275</v>
      </c>
    </row>
    <row r="828" spans="1:5" ht="15.6" x14ac:dyDescent="0.3">
      <c r="A828" s="1" t="s">
        <v>628</v>
      </c>
      <c r="B828" s="1" t="s">
        <v>4126</v>
      </c>
      <c r="C828" s="1" t="s">
        <v>6741</v>
      </c>
      <c r="D828" s="1" t="s">
        <v>8030</v>
      </c>
      <c r="E828" s="1" t="s">
        <v>6276</v>
      </c>
    </row>
    <row r="829" spans="1:5" ht="15.6" x14ac:dyDescent="0.3">
      <c r="A829" s="1" t="s">
        <v>627</v>
      </c>
      <c r="B829" s="1" t="s">
        <v>4127</v>
      </c>
      <c r="C829" s="1" t="s">
        <v>6741</v>
      </c>
      <c r="D829" s="1" t="s">
        <v>8031</v>
      </c>
      <c r="E829" s="1" t="s">
        <v>6277</v>
      </c>
    </row>
    <row r="830" spans="1:5" ht="15.6" x14ac:dyDescent="0.3">
      <c r="A830" s="1" t="s">
        <v>626</v>
      </c>
      <c r="B830" s="1" t="s">
        <v>4128</v>
      </c>
      <c r="C830" s="1" t="s">
        <v>6741</v>
      </c>
      <c r="D830" s="1" t="s">
        <v>7160</v>
      </c>
      <c r="E830" s="1" t="s">
        <v>6278</v>
      </c>
    </row>
    <row r="831" spans="1:5" ht="15.6" x14ac:dyDescent="0.3">
      <c r="A831" s="1" t="s">
        <v>625</v>
      </c>
      <c r="B831" s="1" t="s">
        <v>4129</v>
      </c>
      <c r="C831" s="1" t="s">
        <v>6742</v>
      </c>
      <c r="D831" s="1" t="s">
        <v>8032</v>
      </c>
      <c r="E831" s="1" t="s">
        <v>5421</v>
      </c>
    </row>
    <row r="832" spans="1:5" ht="15.6" x14ac:dyDescent="0.3">
      <c r="A832" s="1" t="s">
        <v>624</v>
      </c>
      <c r="B832" s="1" t="s">
        <v>4130</v>
      </c>
      <c r="C832" s="1" t="s">
        <v>6741</v>
      </c>
      <c r="D832" s="1" t="s">
        <v>7879</v>
      </c>
      <c r="E832" s="1" t="s">
        <v>6279</v>
      </c>
    </row>
    <row r="833" spans="1:5" ht="15.6" x14ac:dyDescent="0.3">
      <c r="A833" s="1" t="s">
        <v>623</v>
      </c>
      <c r="B833" s="1" t="s">
        <v>4131</v>
      </c>
      <c r="C833" s="1" t="s">
        <v>6741</v>
      </c>
      <c r="D833" s="1" t="s">
        <v>8033</v>
      </c>
      <c r="E833" s="1" t="s">
        <v>6280</v>
      </c>
    </row>
    <row r="834" spans="1:5" ht="15.6" x14ac:dyDescent="0.3">
      <c r="A834" s="1" t="s">
        <v>622</v>
      </c>
      <c r="B834" s="1" t="s">
        <v>4132</v>
      </c>
      <c r="C834" s="1" t="s">
        <v>6742</v>
      </c>
      <c r="D834" s="1" t="s">
        <v>8034</v>
      </c>
      <c r="E834" s="1" t="s">
        <v>6271</v>
      </c>
    </row>
    <row r="835" spans="1:5" ht="15.6" x14ac:dyDescent="0.3">
      <c r="A835" s="1" t="s">
        <v>621</v>
      </c>
      <c r="B835" s="1" t="s">
        <v>4133</v>
      </c>
      <c r="C835" s="1" t="s">
        <v>6742</v>
      </c>
      <c r="D835" s="1" t="s">
        <v>7371</v>
      </c>
      <c r="E835" s="1" t="s">
        <v>6281</v>
      </c>
    </row>
    <row r="836" spans="1:5" ht="15.6" x14ac:dyDescent="0.3">
      <c r="A836" s="1" t="s">
        <v>2198</v>
      </c>
      <c r="B836" s="1" t="s">
        <v>2559</v>
      </c>
      <c r="C836" s="1" t="s">
        <v>6742</v>
      </c>
      <c r="D836" s="1" t="s">
        <v>6890</v>
      </c>
      <c r="E836" s="1" t="s">
        <v>4901</v>
      </c>
    </row>
    <row r="837" spans="1:5" ht="15.6" x14ac:dyDescent="0.3">
      <c r="A837" s="1" t="s">
        <v>620</v>
      </c>
      <c r="B837" s="1" t="s">
        <v>4134</v>
      </c>
      <c r="C837" s="1" t="s">
        <v>6742</v>
      </c>
      <c r="D837" s="1" t="s">
        <v>8035</v>
      </c>
      <c r="E837" s="1" t="s">
        <v>5739</v>
      </c>
    </row>
    <row r="838" spans="1:5" ht="15.6" x14ac:dyDescent="0.3">
      <c r="A838" s="1" t="s">
        <v>619</v>
      </c>
      <c r="B838" s="1" t="s">
        <v>4135</v>
      </c>
      <c r="C838" s="1" t="s">
        <v>6766</v>
      </c>
      <c r="D838" s="1" t="s">
        <v>8036</v>
      </c>
      <c r="E838" s="1" t="s">
        <v>6282</v>
      </c>
    </row>
    <row r="839" spans="1:5" ht="15.6" x14ac:dyDescent="0.3">
      <c r="A839" s="1" t="s">
        <v>618</v>
      </c>
      <c r="B839" s="1" t="s">
        <v>4136</v>
      </c>
      <c r="C839" s="1" t="s">
        <v>6742</v>
      </c>
      <c r="D839" s="1" t="s">
        <v>8037</v>
      </c>
      <c r="E839" s="1" t="s">
        <v>6283</v>
      </c>
    </row>
    <row r="840" spans="1:5" ht="15.6" x14ac:dyDescent="0.3">
      <c r="A840" s="1" t="s">
        <v>617</v>
      </c>
      <c r="B840" s="1" t="s">
        <v>4137</v>
      </c>
      <c r="C840" s="1" t="s">
        <v>6742</v>
      </c>
      <c r="D840" s="1" t="s">
        <v>8038</v>
      </c>
      <c r="E840" s="1" t="s">
        <v>6284</v>
      </c>
    </row>
    <row r="841" spans="1:5" ht="15.6" x14ac:dyDescent="0.3">
      <c r="A841" s="1" t="s">
        <v>616</v>
      </c>
      <c r="B841" s="1" t="s">
        <v>4138</v>
      </c>
      <c r="C841" s="1" t="s">
        <v>6742</v>
      </c>
      <c r="D841" s="1" t="s">
        <v>8039</v>
      </c>
      <c r="E841" s="1" t="s">
        <v>5298</v>
      </c>
    </row>
    <row r="842" spans="1:5" ht="15.6" x14ac:dyDescent="0.3">
      <c r="A842" s="1" t="s">
        <v>615</v>
      </c>
      <c r="B842" s="1" t="s">
        <v>4139</v>
      </c>
      <c r="C842" s="1" t="s">
        <v>6741</v>
      </c>
      <c r="D842" s="1" t="s">
        <v>8040</v>
      </c>
      <c r="E842" s="1" t="s">
        <v>6285</v>
      </c>
    </row>
    <row r="843" spans="1:5" ht="15.6" x14ac:dyDescent="0.3">
      <c r="A843" s="1" t="s">
        <v>614</v>
      </c>
      <c r="B843" s="1" t="s">
        <v>4140</v>
      </c>
      <c r="C843" s="1" t="s">
        <v>6741</v>
      </c>
      <c r="D843" s="1" t="s">
        <v>8041</v>
      </c>
      <c r="E843" s="1" t="s">
        <v>6286</v>
      </c>
    </row>
    <row r="844" spans="1:5" ht="15.6" x14ac:dyDescent="0.3">
      <c r="A844" s="1" t="s">
        <v>613</v>
      </c>
      <c r="B844" s="1" t="s">
        <v>4141</v>
      </c>
      <c r="C844" s="1" t="s">
        <v>6742</v>
      </c>
      <c r="D844" s="1" t="s">
        <v>7842</v>
      </c>
      <c r="E844" s="1" t="s">
        <v>4966</v>
      </c>
    </row>
    <row r="845" spans="1:5" ht="15.6" x14ac:dyDescent="0.3">
      <c r="A845" s="1" t="s">
        <v>612</v>
      </c>
      <c r="B845" s="1" t="s">
        <v>4142</v>
      </c>
      <c r="C845" s="1" t="s">
        <v>6766</v>
      </c>
      <c r="D845" s="1" t="s">
        <v>8424</v>
      </c>
      <c r="E845" s="1" t="s">
        <v>6287</v>
      </c>
    </row>
    <row r="846" spans="1:5" ht="15.6" x14ac:dyDescent="0.3">
      <c r="A846" s="1" t="s">
        <v>611</v>
      </c>
      <c r="B846" s="1" t="s">
        <v>4143</v>
      </c>
      <c r="C846" s="1" t="s">
        <v>6742</v>
      </c>
      <c r="D846" s="1" t="s">
        <v>8042</v>
      </c>
      <c r="E846" s="1" t="s">
        <v>6288</v>
      </c>
    </row>
    <row r="847" spans="1:5" ht="15.6" x14ac:dyDescent="0.3">
      <c r="A847" s="1" t="s">
        <v>2197</v>
      </c>
      <c r="B847" s="1" t="s">
        <v>2560</v>
      </c>
      <c r="C847" s="1" t="s">
        <v>6742</v>
      </c>
      <c r="D847" s="1" t="s">
        <v>6752</v>
      </c>
      <c r="E847" s="1" t="s">
        <v>4902</v>
      </c>
    </row>
    <row r="848" spans="1:5" ht="15.6" x14ac:dyDescent="0.3">
      <c r="A848" s="1" t="s">
        <v>610</v>
      </c>
      <c r="B848" s="1" t="s">
        <v>4144</v>
      </c>
      <c r="C848" s="1" t="s">
        <v>6742</v>
      </c>
      <c r="D848" s="1" t="s">
        <v>8043</v>
      </c>
      <c r="E848" s="1" t="s">
        <v>6289</v>
      </c>
    </row>
    <row r="849" spans="1:5" ht="15.6" x14ac:dyDescent="0.3">
      <c r="A849" s="1" t="s">
        <v>609</v>
      </c>
      <c r="B849" s="1" t="s">
        <v>4145</v>
      </c>
      <c r="C849" s="1" t="s">
        <v>6742</v>
      </c>
      <c r="D849" s="1" t="s">
        <v>8044</v>
      </c>
      <c r="E849" s="1" t="s">
        <v>6290</v>
      </c>
    </row>
    <row r="850" spans="1:5" ht="15.6" x14ac:dyDescent="0.3">
      <c r="A850" s="1" t="s">
        <v>608</v>
      </c>
      <c r="B850" s="1" t="s">
        <v>4146</v>
      </c>
      <c r="C850" s="1" t="s">
        <v>6741</v>
      </c>
      <c r="D850" s="1" t="s">
        <v>8045</v>
      </c>
      <c r="E850" s="1" t="s">
        <v>6291</v>
      </c>
    </row>
    <row r="851" spans="1:5" ht="15.6" x14ac:dyDescent="0.3">
      <c r="A851" s="1" t="s">
        <v>607</v>
      </c>
      <c r="B851" s="1" t="s">
        <v>4147</v>
      </c>
      <c r="C851" s="1" t="s">
        <v>6741</v>
      </c>
      <c r="D851" s="1" t="s">
        <v>8046</v>
      </c>
      <c r="E851" s="1" t="s">
        <v>6292</v>
      </c>
    </row>
    <row r="852" spans="1:5" ht="15.6" x14ac:dyDescent="0.3">
      <c r="A852" s="1" t="s">
        <v>606</v>
      </c>
      <c r="B852" s="1" t="s">
        <v>4148</v>
      </c>
      <c r="C852" s="1" t="s">
        <v>6741</v>
      </c>
      <c r="D852" s="1" t="s">
        <v>8047</v>
      </c>
      <c r="E852" s="1" t="s">
        <v>4956</v>
      </c>
    </row>
    <row r="853" spans="1:5" ht="15.6" x14ac:dyDescent="0.3">
      <c r="A853" s="1" t="s">
        <v>605</v>
      </c>
      <c r="B853" s="1" t="s">
        <v>4149</v>
      </c>
      <c r="C853" s="1" t="s">
        <v>6741</v>
      </c>
      <c r="D853" s="1" t="s">
        <v>8048</v>
      </c>
      <c r="E853" s="1" t="s">
        <v>5796</v>
      </c>
    </row>
    <row r="854" spans="1:5" ht="15.6" x14ac:dyDescent="0.3">
      <c r="A854" s="1" t="s">
        <v>604</v>
      </c>
      <c r="B854" s="1" t="s">
        <v>4150</v>
      </c>
      <c r="C854" s="1" t="s">
        <v>6742</v>
      </c>
      <c r="D854" s="1" t="s">
        <v>6881</v>
      </c>
      <c r="E854" s="1" t="s">
        <v>6293</v>
      </c>
    </row>
    <row r="855" spans="1:5" ht="15.6" x14ac:dyDescent="0.3">
      <c r="A855" s="1" t="s">
        <v>603</v>
      </c>
      <c r="B855" s="1" t="s">
        <v>4151</v>
      </c>
      <c r="C855" s="1" t="s">
        <v>6741</v>
      </c>
      <c r="D855" s="1" t="s">
        <v>8049</v>
      </c>
      <c r="E855" s="1" t="s">
        <v>6294</v>
      </c>
    </row>
    <row r="856" spans="1:5" ht="15.6" x14ac:dyDescent="0.3">
      <c r="A856" s="1" t="s">
        <v>602</v>
      </c>
      <c r="B856" s="1" t="s">
        <v>4152</v>
      </c>
      <c r="C856" s="1" t="s">
        <v>6741</v>
      </c>
      <c r="D856" s="1" t="s">
        <v>6903</v>
      </c>
      <c r="E856" s="1" t="s">
        <v>6295</v>
      </c>
    </row>
    <row r="857" spans="1:5" ht="15.6" x14ac:dyDescent="0.3">
      <c r="A857" s="1" t="s">
        <v>601</v>
      </c>
      <c r="B857" s="1" t="s">
        <v>4153</v>
      </c>
      <c r="C857" s="1" t="s">
        <v>6741</v>
      </c>
      <c r="D857" s="1" t="s">
        <v>7160</v>
      </c>
      <c r="E857" s="1" t="s">
        <v>6296</v>
      </c>
    </row>
    <row r="858" spans="1:5" ht="15.6" x14ac:dyDescent="0.3">
      <c r="A858" s="1" t="s">
        <v>2196</v>
      </c>
      <c r="B858" s="1" t="s">
        <v>2561</v>
      </c>
      <c r="C858" s="1" t="s">
        <v>6741</v>
      </c>
      <c r="D858" s="1" t="s">
        <v>6891</v>
      </c>
      <c r="E858" s="1" t="s">
        <v>4903</v>
      </c>
    </row>
    <row r="859" spans="1:5" ht="15.6" x14ac:dyDescent="0.3">
      <c r="A859" s="1" t="s">
        <v>600</v>
      </c>
      <c r="B859" s="1" t="s">
        <v>4154</v>
      </c>
      <c r="C859" s="1" t="s">
        <v>6741</v>
      </c>
      <c r="D859" s="1" t="s">
        <v>8050</v>
      </c>
      <c r="E859" s="1" t="s">
        <v>6297</v>
      </c>
    </row>
    <row r="860" spans="1:5" ht="15.6" x14ac:dyDescent="0.3">
      <c r="A860" s="1" t="s">
        <v>599</v>
      </c>
      <c r="B860" s="1" t="s">
        <v>4155</v>
      </c>
      <c r="C860" s="1" t="s">
        <v>6741</v>
      </c>
      <c r="D860" s="1" t="s">
        <v>8051</v>
      </c>
      <c r="E860" s="1" t="s">
        <v>6298</v>
      </c>
    </row>
    <row r="861" spans="1:5" ht="15.6" x14ac:dyDescent="0.3">
      <c r="A861" s="1" t="s">
        <v>598</v>
      </c>
      <c r="B861" s="1" t="s">
        <v>4156</v>
      </c>
      <c r="C861" s="1" t="s">
        <v>6741</v>
      </c>
      <c r="D861" s="1" t="s">
        <v>7141</v>
      </c>
      <c r="E861" s="1" t="s">
        <v>6299</v>
      </c>
    </row>
    <row r="862" spans="1:5" ht="15.6" x14ac:dyDescent="0.3">
      <c r="A862" s="1" t="s">
        <v>597</v>
      </c>
      <c r="B862" s="1" t="s">
        <v>4157</v>
      </c>
      <c r="C862" s="1" t="s">
        <v>6741</v>
      </c>
      <c r="D862" s="1" t="s">
        <v>8052</v>
      </c>
      <c r="E862" s="1" t="s">
        <v>6300</v>
      </c>
    </row>
    <row r="863" spans="1:5" ht="15.6" x14ac:dyDescent="0.3">
      <c r="A863" s="1" t="s">
        <v>596</v>
      </c>
      <c r="B863" s="1" t="s">
        <v>4158</v>
      </c>
      <c r="C863" s="1" t="s">
        <v>6742</v>
      </c>
      <c r="D863" s="1" t="s">
        <v>8053</v>
      </c>
      <c r="E863" s="1" t="s">
        <v>6301</v>
      </c>
    </row>
    <row r="864" spans="1:5" ht="15.6" x14ac:dyDescent="0.3">
      <c r="A864" s="1" t="s">
        <v>595</v>
      </c>
      <c r="B864" s="1" t="s">
        <v>4159</v>
      </c>
      <c r="C864" s="1" t="s">
        <v>6741</v>
      </c>
      <c r="D864" s="1" t="s">
        <v>7537</v>
      </c>
      <c r="E864" s="1" t="s">
        <v>6302</v>
      </c>
    </row>
    <row r="865" spans="1:5" ht="15.6" x14ac:dyDescent="0.3">
      <c r="A865" s="1" t="s">
        <v>594</v>
      </c>
      <c r="B865" s="1" t="s">
        <v>4160</v>
      </c>
      <c r="C865" s="1" t="s">
        <v>6741</v>
      </c>
      <c r="D865" s="1" t="s">
        <v>6823</v>
      </c>
      <c r="E865" s="1" t="s">
        <v>6303</v>
      </c>
    </row>
    <row r="866" spans="1:5" ht="15.6" x14ac:dyDescent="0.3">
      <c r="A866" s="1" t="s">
        <v>593</v>
      </c>
      <c r="B866" s="1" t="s">
        <v>4161</v>
      </c>
      <c r="C866" s="1" t="s">
        <v>6742</v>
      </c>
      <c r="D866" s="1" t="s">
        <v>8054</v>
      </c>
      <c r="E866" s="1" t="s">
        <v>6304</v>
      </c>
    </row>
    <row r="867" spans="1:5" ht="15.6" x14ac:dyDescent="0.3">
      <c r="A867" s="1" t="s">
        <v>592</v>
      </c>
      <c r="B867" s="1" t="s">
        <v>4162</v>
      </c>
      <c r="C867" s="1" t="s">
        <v>6741</v>
      </c>
      <c r="D867" s="1" t="s">
        <v>8055</v>
      </c>
      <c r="E867" s="1" t="s">
        <v>5740</v>
      </c>
    </row>
    <row r="868" spans="1:5" ht="15.6" x14ac:dyDescent="0.3">
      <c r="A868" s="1" t="s">
        <v>591</v>
      </c>
      <c r="B868" s="1" t="s">
        <v>4163</v>
      </c>
      <c r="C868" s="1" t="s">
        <v>6742</v>
      </c>
      <c r="D868" s="1" t="s">
        <v>8056</v>
      </c>
      <c r="E868" s="1" t="s">
        <v>6305</v>
      </c>
    </row>
    <row r="869" spans="1:5" ht="15.6" x14ac:dyDescent="0.3">
      <c r="A869" s="1" t="s">
        <v>2195</v>
      </c>
      <c r="B869" s="1" t="s">
        <v>2562</v>
      </c>
      <c r="C869" s="1" t="s">
        <v>6741</v>
      </c>
      <c r="D869" s="1" t="s">
        <v>6892</v>
      </c>
      <c r="E869" s="1" t="s">
        <v>4904</v>
      </c>
    </row>
    <row r="870" spans="1:5" ht="15.6" x14ac:dyDescent="0.3">
      <c r="A870" s="1" t="s">
        <v>590</v>
      </c>
      <c r="B870" s="1" t="s">
        <v>4164</v>
      </c>
      <c r="C870" s="1" t="s">
        <v>6741</v>
      </c>
      <c r="D870" s="1" t="s">
        <v>7359</v>
      </c>
      <c r="E870" s="1" t="s">
        <v>6306</v>
      </c>
    </row>
    <row r="871" spans="1:5" ht="15.6" x14ac:dyDescent="0.3">
      <c r="A871" s="1" t="s">
        <v>589</v>
      </c>
      <c r="B871" s="1" t="s">
        <v>4165</v>
      </c>
      <c r="C871" s="1" t="s">
        <v>6741</v>
      </c>
      <c r="D871" s="1" t="s">
        <v>8057</v>
      </c>
      <c r="E871" s="1" t="s">
        <v>6307</v>
      </c>
    </row>
    <row r="872" spans="1:5" ht="15.6" x14ac:dyDescent="0.3">
      <c r="A872" s="1" t="s">
        <v>588</v>
      </c>
      <c r="B872" s="1" t="s">
        <v>4166</v>
      </c>
      <c r="C872" s="1" t="s">
        <v>6742</v>
      </c>
      <c r="D872" s="1" t="s">
        <v>8058</v>
      </c>
      <c r="E872" s="1" t="s">
        <v>6169</v>
      </c>
    </row>
    <row r="873" spans="1:5" ht="15.6" x14ac:dyDescent="0.3">
      <c r="A873" s="1" t="s">
        <v>587</v>
      </c>
      <c r="B873" s="1" t="s">
        <v>4167</v>
      </c>
      <c r="C873" s="1" t="s">
        <v>6741</v>
      </c>
      <c r="D873" s="1" t="s">
        <v>8059</v>
      </c>
      <c r="E873" s="1" t="s">
        <v>4754</v>
      </c>
    </row>
    <row r="874" spans="1:5" ht="15.6" x14ac:dyDescent="0.3">
      <c r="A874" s="1" t="s">
        <v>586</v>
      </c>
      <c r="B874" s="1" t="s">
        <v>4168</v>
      </c>
      <c r="C874" s="1" t="s">
        <v>6742</v>
      </c>
      <c r="D874" s="1" t="s">
        <v>7352</v>
      </c>
      <c r="E874" s="1" t="s">
        <v>5286</v>
      </c>
    </row>
    <row r="875" spans="1:5" ht="15.6" x14ac:dyDescent="0.3">
      <c r="A875" s="1" t="s">
        <v>585</v>
      </c>
      <c r="B875" s="1" t="s">
        <v>4169</v>
      </c>
      <c r="C875" s="1" t="s">
        <v>6742</v>
      </c>
      <c r="D875" s="1" t="s">
        <v>8060</v>
      </c>
      <c r="E875" s="1" t="s">
        <v>6308</v>
      </c>
    </row>
    <row r="876" spans="1:5" ht="15.6" x14ac:dyDescent="0.3">
      <c r="A876" s="1" t="s">
        <v>584</v>
      </c>
      <c r="B876" s="1" t="s">
        <v>4170</v>
      </c>
      <c r="C876" s="1" t="s">
        <v>6742</v>
      </c>
      <c r="D876" s="1" t="s">
        <v>6752</v>
      </c>
      <c r="E876" s="1" t="s">
        <v>6309</v>
      </c>
    </row>
    <row r="877" spans="1:5" ht="15.6" x14ac:dyDescent="0.3">
      <c r="A877" s="1" t="s">
        <v>583</v>
      </c>
      <c r="B877" s="1" t="s">
        <v>4171</v>
      </c>
      <c r="C877" s="1" t="s">
        <v>6742</v>
      </c>
      <c r="D877" s="1" t="s">
        <v>8061</v>
      </c>
      <c r="E877" s="1" t="s">
        <v>6310</v>
      </c>
    </row>
    <row r="878" spans="1:5" ht="15.6" x14ac:dyDescent="0.3">
      <c r="A878" s="1" t="s">
        <v>582</v>
      </c>
      <c r="B878" s="1" t="s">
        <v>4172</v>
      </c>
      <c r="C878" s="1" t="s">
        <v>6742</v>
      </c>
      <c r="D878" s="1" t="s">
        <v>8062</v>
      </c>
      <c r="E878" s="1" t="s">
        <v>5760</v>
      </c>
    </row>
    <row r="879" spans="1:5" ht="15.6" x14ac:dyDescent="0.3">
      <c r="A879" s="1" t="s">
        <v>581</v>
      </c>
      <c r="B879" s="1" t="s">
        <v>4173</v>
      </c>
      <c r="C879" s="1" t="s">
        <v>6742</v>
      </c>
      <c r="D879" s="1" t="s">
        <v>5298</v>
      </c>
      <c r="E879" s="1" t="s">
        <v>6311</v>
      </c>
    </row>
    <row r="880" spans="1:5" ht="15.6" x14ac:dyDescent="0.3">
      <c r="A880" s="1" t="s">
        <v>2194</v>
      </c>
      <c r="B880" s="1" t="s">
        <v>2563</v>
      </c>
      <c r="C880" s="1" t="s">
        <v>6741</v>
      </c>
      <c r="D880" s="1" t="s">
        <v>6893</v>
      </c>
      <c r="E880" s="1" t="s">
        <v>4905</v>
      </c>
    </row>
    <row r="881" spans="1:5" ht="15.6" x14ac:dyDescent="0.3">
      <c r="A881" s="1" t="s">
        <v>580</v>
      </c>
      <c r="B881" s="1" t="s">
        <v>4174</v>
      </c>
      <c r="C881" s="1" t="s">
        <v>6742</v>
      </c>
      <c r="D881" s="1" t="s">
        <v>8063</v>
      </c>
      <c r="E881" s="1" t="s">
        <v>6312</v>
      </c>
    </row>
    <row r="882" spans="1:5" ht="15.6" x14ac:dyDescent="0.3">
      <c r="A882" s="1" t="s">
        <v>579</v>
      </c>
      <c r="B882" s="1" t="s">
        <v>4175</v>
      </c>
      <c r="C882" s="1" t="s">
        <v>6742</v>
      </c>
      <c r="D882" s="1" t="s">
        <v>8064</v>
      </c>
      <c r="E882" s="1" t="s">
        <v>5122</v>
      </c>
    </row>
    <row r="883" spans="1:5" ht="15.6" x14ac:dyDescent="0.3">
      <c r="A883" s="1" t="s">
        <v>578</v>
      </c>
      <c r="B883" s="1" t="s">
        <v>4176</v>
      </c>
      <c r="C883" s="1" t="s">
        <v>6741</v>
      </c>
      <c r="D883" s="1" t="s">
        <v>6907</v>
      </c>
      <c r="E883" s="1" t="s">
        <v>6313</v>
      </c>
    </row>
    <row r="884" spans="1:5" ht="15.6" x14ac:dyDescent="0.3">
      <c r="A884" s="1" t="s">
        <v>577</v>
      </c>
      <c r="B884" s="1" t="s">
        <v>4177</v>
      </c>
      <c r="C884" s="1" t="s">
        <v>6742</v>
      </c>
      <c r="D884" s="1" t="s">
        <v>6872</v>
      </c>
      <c r="E884" s="1" t="s">
        <v>6314</v>
      </c>
    </row>
    <row r="885" spans="1:5" ht="15.6" x14ac:dyDescent="0.3">
      <c r="A885" s="1" t="s">
        <v>576</v>
      </c>
      <c r="B885" s="1" t="s">
        <v>4178</v>
      </c>
      <c r="C885" s="1" t="s">
        <v>6741</v>
      </c>
      <c r="D885" s="1" t="s">
        <v>7258</v>
      </c>
      <c r="E885" s="1" t="s">
        <v>6315</v>
      </c>
    </row>
    <row r="886" spans="1:5" ht="15.6" x14ac:dyDescent="0.3">
      <c r="A886" s="1" t="s">
        <v>575</v>
      </c>
      <c r="B886" s="1" t="s">
        <v>4179</v>
      </c>
      <c r="C886" s="1" t="s">
        <v>6742</v>
      </c>
      <c r="D886" s="1" t="s">
        <v>8065</v>
      </c>
      <c r="E886" s="1" t="s">
        <v>6028</v>
      </c>
    </row>
    <row r="887" spans="1:5" ht="15.6" x14ac:dyDescent="0.3">
      <c r="A887" s="1" t="s">
        <v>574</v>
      </c>
      <c r="B887" s="1" t="s">
        <v>4180</v>
      </c>
      <c r="C887" s="1" t="s">
        <v>6741</v>
      </c>
      <c r="D887" s="1" t="s">
        <v>7599</v>
      </c>
      <c r="E887" s="1" t="s">
        <v>6316</v>
      </c>
    </row>
    <row r="888" spans="1:5" ht="15.6" x14ac:dyDescent="0.3">
      <c r="A888" s="1" t="s">
        <v>573</v>
      </c>
      <c r="B888" s="1" t="s">
        <v>4181</v>
      </c>
      <c r="C888" s="1" t="s">
        <v>6742</v>
      </c>
      <c r="D888" s="1" t="s">
        <v>8066</v>
      </c>
      <c r="E888" s="1" t="s">
        <v>6317</v>
      </c>
    </row>
    <row r="889" spans="1:5" ht="15.6" x14ac:dyDescent="0.3">
      <c r="A889" s="1" t="s">
        <v>572</v>
      </c>
      <c r="B889" s="1" t="s">
        <v>4182</v>
      </c>
      <c r="C889" s="1" t="s">
        <v>6741</v>
      </c>
      <c r="D889" s="1" t="s">
        <v>8067</v>
      </c>
      <c r="E889" s="1" t="s">
        <v>6318</v>
      </c>
    </row>
    <row r="890" spans="1:5" ht="15.6" x14ac:dyDescent="0.3">
      <c r="A890" s="1" t="s">
        <v>571</v>
      </c>
      <c r="B890" s="1" t="s">
        <v>4183</v>
      </c>
      <c r="C890" s="1" t="s">
        <v>6741</v>
      </c>
      <c r="D890" s="1" t="s">
        <v>8068</v>
      </c>
      <c r="E890" s="1" t="s">
        <v>5259</v>
      </c>
    </row>
    <row r="891" spans="1:5" ht="15.6" x14ac:dyDescent="0.3">
      <c r="A891" s="1" t="s">
        <v>2355</v>
      </c>
      <c r="B891" s="1" t="s">
        <v>2402</v>
      </c>
      <c r="C891" s="1" t="s">
        <v>6741</v>
      </c>
      <c r="D891" s="1" t="s">
        <v>6761</v>
      </c>
      <c r="E891" s="1" t="s">
        <v>4746</v>
      </c>
    </row>
    <row r="892" spans="1:5" ht="15.6" x14ac:dyDescent="0.3">
      <c r="A892" s="1" t="s">
        <v>2193</v>
      </c>
      <c r="B892" s="1" t="s">
        <v>2564</v>
      </c>
      <c r="C892" s="1" t="s">
        <v>6741</v>
      </c>
      <c r="D892" s="1" t="s">
        <v>6894</v>
      </c>
      <c r="E892" s="1" t="s">
        <v>4906</v>
      </c>
    </row>
    <row r="893" spans="1:5" ht="15.6" x14ac:dyDescent="0.3">
      <c r="A893" s="1" t="s">
        <v>570</v>
      </c>
      <c r="B893" s="1" t="s">
        <v>4184</v>
      </c>
      <c r="C893" s="1" t="s">
        <v>6742</v>
      </c>
      <c r="D893" s="1" t="s">
        <v>8425</v>
      </c>
      <c r="E893" s="1" t="s">
        <v>6319</v>
      </c>
    </row>
    <row r="894" spans="1:5" ht="15.6" x14ac:dyDescent="0.3">
      <c r="A894" s="1" t="s">
        <v>569</v>
      </c>
      <c r="B894" s="1" t="s">
        <v>4185</v>
      </c>
      <c r="C894" s="1" t="s">
        <v>6741</v>
      </c>
      <c r="D894" s="1" t="s">
        <v>8005</v>
      </c>
      <c r="E894" s="1" t="s">
        <v>6320</v>
      </c>
    </row>
    <row r="895" spans="1:5" ht="15.6" x14ac:dyDescent="0.3">
      <c r="A895" s="1" t="s">
        <v>568</v>
      </c>
      <c r="B895" s="1" t="s">
        <v>4186</v>
      </c>
      <c r="C895" s="1" t="s">
        <v>6742</v>
      </c>
      <c r="D895" s="1" t="s">
        <v>6799</v>
      </c>
      <c r="E895" s="1" t="s">
        <v>6321</v>
      </c>
    </row>
    <row r="896" spans="1:5" ht="15.6" x14ac:dyDescent="0.3">
      <c r="A896" s="1" t="s">
        <v>567</v>
      </c>
      <c r="B896" s="1" t="s">
        <v>4187</v>
      </c>
      <c r="C896" s="1" t="s">
        <v>6742</v>
      </c>
      <c r="D896" s="1" t="s">
        <v>7197</v>
      </c>
      <c r="E896" s="1" t="s">
        <v>4929</v>
      </c>
    </row>
    <row r="897" spans="1:5" ht="15.6" x14ac:dyDescent="0.3">
      <c r="A897" s="1" t="s">
        <v>566</v>
      </c>
      <c r="B897" s="1" t="s">
        <v>4188</v>
      </c>
      <c r="C897" s="1" t="s">
        <v>6742</v>
      </c>
      <c r="D897" s="1" t="s">
        <v>8069</v>
      </c>
      <c r="E897" s="1" t="s">
        <v>4757</v>
      </c>
    </row>
    <row r="898" spans="1:5" ht="15.6" x14ac:dyDescent="0.3">
      <c r="A898" s="1" t="s">
        <v>565</v>
      </c>
      <c r="B898" s="1" t="s">
        <v>4189</v>
      </c>
      <c r="C898" s="1" t="s">
        <v>6742</v>
      </c>
      <c r="D898" s="1" t="s">
        <v>8070</v>
      </c>
      <c r="E898" s="1" t="s">
        <v>6322</v>
      </c>
    </row>
    <row r="899" spans="1:5" ht="15.6" x14ac:dyDescent="0.3">
      <c r="A899" s="1" t="s">
        <v>564</v>
      </c>
      <c r="B899" s="1" t="s">
        <v>4190</v>
      </c>
      <c r="C899" s="1" t="s">
        <v>6741</v>
      </c>
      <c r="D899" s="1" t="s">
        <v>7108</v>
      </c>
      <c r="E899" s="1" t="s">
        <v>6323</v>
      </c>
    </row>
    <row r="900" spans="1:5" ht="15.6" x14ac:dyDescent="0.3">
      <c r="A900" s="1" t="s">
        <v>563</v>
      </c>
      <c r="B900" s="1" t="s">
        <v>4191</v>
      </c>
      <c r="C900" s="1" t="s">
        <v>6741</v>
      </c>
      <c r="D900" s="1" t="s">
        <v>8071</v>
      </c>
      <c r="E900" s="1" t="s">
        <v>6324</v>
      </c>
    </row>
    <row r="901" spans="1:5" ht="15.6" x14ac:dyDescent="0.3">
      <c r="A901" s="1" t="s">
        <v>562</v>
      </c>
      <c r="B901" s="1" t="s">
        <v>4192</v>
      </c>
      <c r="C901" s="1" t="s">
        <v>6741</v>
      </c>
      <c r="D901" s="1" t="s">
        <v>8072</v>
      </c>
      <c r="E901" s="1" t="s">
        <v>6325</v>
      </c>
    </row>
    <row r="902" spans="1:5" ht="15.6" x14ac:dyDescent="0.3">
      <c r="A902" s="1" t="s">
        <v>561</v>
      </c>
      <c r="B902" s="1" t="s">
        <v>4193</v>
      </c>
      <c r="C902" s="1" t="s">
        <v>6741</v>
      </c>
      <c r="D902" s="1" t="s">
        <v>5021</v>
      </c>
      <c r="E902" s="1" t="s">
        <v>6326</v>
      </c>
    </row>
    <row r="903" spans="1:5" ht="15.6" x14ac:dyDescent="0.3">
      <c r="A903" s="1" t="s">
        <v>2192</v>
      </c>
      <c r="B903" s="1" t="s">
        <v>2565</v>
      </c>
      <c r="C903" s="1" t="s">
        <v>6741</v>
      </c>
      <c r="D903" s="1" t="s">
        <v>6895</v>
      </c>
      <c r="E903" s="1" t="s">
        <v>4907</v>
      </c>
    </row>
    <row r="904" spans="1:5" ht="15.6" x14ac:dyDescent="0.3">
      <c r="A904" s="1" t="s">
        <v>560</v>
      </c>
      <c r="B904" s="1" t="s">
        <v>4194</v>
      </c>
      <c r="C904" s="1" t="s">
        <v>6741</v>
      </c>
      <c r="D904" s="1" t="s">
        <v>8029</v>
      </c>
      <c r="E904" s="1" t="s">
        <v>6327</v>
      </c>
    </row>
    <row r="905" spans="1:5" ht="15.6" x14ac:dyDescent="0.3">
      <c r="A905" s="1" t="s">
        <v>559</v>
      </c>
      <c r="B905" s="1" t="s">
        <v>4195</v>
      </c>
      <c r="C905" s="1" t="s">
        <v>6741</v>
      </c>
      <c r="D905" s="1" t="s">
        <v>8073</v>
      </c>
      <c r="E905" s="1" t="s">
        <v>6328</v>
      </c>
    </row>
    <row r="906" spans="1:5" ht="15.6" x14ac:dyDescent="0.3">
      <c r="A906" s="1" t="s">
        <v>558</v>
      </c>
      <c r="B906" s="1" t="s">
        <v>4196</v>
      </c>
      <c r="C906" s="1" t="s">
        <v>6741</v>
      </c>
      <c r="D906" s="1" t="s">
        <v>8074</v>
      </c>
      <c r="E906" s="1" t="s">
        <v>6329</v>
      </c>
    </row>
    <row r="907" spans="1:5" ht="15.6" x14ac:dyDescent="0.3">
      <c r="A907" s="1" t="s">
        <v>557</v>
      </c>
      <c r="B907" s="1" t="s">
        <v>4197</v>
      </c>
      <c r="C907" s="1" t="s">
        <v>6742</v>
      </c>
      <c r="D907" s="1" t="s">
        <v>8075</v>
      </c>
      <c r="E907" s="1" t="s">
        <v>6330</v>
      </c>
    </row>
    <row r="908" spans="1:5" ht="15.6" x14ac:dyDescent="0.3">
      <c r="A908" s="1" t="s">
        <v>556</v>
      </c>
      <c r="B908" s="1" t="s">
        <v>4198</v>
      </c>
      <c r="C908" s="1" t="s">
        <v>6741</v>
      </c>
      <c r="D908" s="1" t="s">
        <v>7108</v>
      </c>
      <c r="E908" s="1" t="s">
        <v>6331</v>
      </c>
    </row>
    <row r="909" spans="1:5" ht="15.6" x14ac:dyDescent="0.3">
      <c r="A909" s="1" t="s">
        <v>555</v>
      </c>
      <c r="B909" s="1" t="s">
        <v>4199</v>
      </c>
      <c r="C909" s="1" t="s">
        <v>6742</v>
      </c>
      <c r="D909" s="1" t="s">
        <v>7313</v>
      </c>
      <c r="E909" s="1" t="s">
        <v>6332</v>
      </c>
    </row>
    <row r="910" spans="1:5" ht="15.6" x14ac:dyDescent="0.3">
      <c r="A910" s="1" t="s">
        <v>554</v>
      </c>
      <c r="B910" s="1" t="s">
        <v>4200</v>
      </c>
      <c r="C910" s="1" t="s">
        <v>6742</v>
      </c>
      <c r="D910" s="1" t="s">
        <v>8076</v>
      </c>
      <c r="E910" s="1" t="s">
        <v>6333</v>
      </c>
    </row>
    <row r="911" spans="1:5" ht="15.6" x14ac:dyDescent="0.3">
      <c r="A911" s="1" t="s">
        <v>553</v>
      </c>
      <c r="B911" s="1" t="s">
        <v>4201</v>
      </c>
      <c r="C911" s="1" t="s">
        <v>6742</v>
      </c>
      <c r="D911" s="1" t="s">
        <v>8077</v>
      </c>
      <c r="E911" s="1" t="s">
        <v>6334</v>
      </c>
    </row>
    <row r="912" spans="1:5" ht="15.6" x14ac:dyDescent="0.3">
      <c r="A912" s="1" t="s">
        <v>552</v>
      </c>
      <c r="B912" s="1" t="s">
        <v>4202</v>
      </c>
      <c r="C912" s="1" t="s">
        <v>6742</v>
      </c>
      <c r="D912" s="1" t="s">
        <v>8078</v>
      </c>
      <c r="E912" s="1" t="s">
        <v>6335</v>
      </c>
    </row>
    <row r="913" spans="1:5" ht="15.6" x14ac:dyDescent="0.3">
      <c r="A913" s="1" t="s">
        <v>551</v>
      </c>
      <c r="B913" s="1" t="s">
        <v>4203</v>
      </c>
      <c r="C913" s="1" t="s">
        <v>6742</v>
      </c>
      <c r="D913" s="1" t="s">
        <v>7033</v>
      </c>
      <c r="E913" s="1" t="s">
        <v>5677</v>
      </c>
    </row>
    <row r="914" spans="1:5" ht="15.6" x14ac:dyDescent="0.3">
      <c r="A914" s="1" t="s">
        <v>2191</v>
      </c>
      <c r="B914" s="1" t="s">
        <v>2566</v>
      </c>
      <c r="C914" s="1" t="s">
        <v>6742</v>
      </c>
      <c r="D914" s="1" t="s">
        <v>6896</v>
      </c>
      <c r="E914" s="1" t="s">
        <v>4908</v>
      </c>
    </row>
    <row r="915" spans="1:5" ht="15.6" x14ac:dyDescent="0.3">
      <c r="A915" s="1" t="s">
        <v>550</v>
      </c>
      <c r="B915" s="1" t="s">
        <v>4204</v>
      </c>
      <c r="C915" s="1" t="s">
        <v>6742</v>
      </c>
      <c r="D915" s="1" t="s">
        <v>8079</v>
      </c>
      <c r="E915" s="1" t="s">
        <v>6336</v>
      </c>
    </row>
    <row r="916" spans="1:5" ht="15.6" x14ac:dyDescent="0.3">
      <c r="A916" s="1" t="s">
        <v>549</v>
      </c>
      <c r="B916" s="1" t="s">
        <v>4205</v>
      </c>
      <c r="C916" s="1" t="s">
        <v>6742</v>
      </c>
      <c r="D916" s="1" t="s">
        <v>5859</v>
      </c>
      <c r="E916" s="1" t="s">
        <v>6337</v>
      </c>
    </row>
    <row r="917" spans="1:5" ht="15.6" x14ac:dyDescent="0.3">
      <c r="A917" s="1" t="s">
        <v>548</v>
      </c>
      <c r="B917" s="1" t="s">
        <v>4206</v>
      </c>
      <c r="C917" s="1" t="s">
        <v>6742</v>
      </c>
      <c r="D917" s="1" t="s">
        <v>8080</v>
      </c>
      <c r="E917" s="1" t="s">
        <v>6338</v>
      </c>
    </row>
    <row r="918" spans="1:5" ht="15.6" x14ac:dyDescent="0.3">
      <c r="A918" s="1" t="s">
        <v>547</v>
      </c>
      <c r="B918" s="1" t="s">
        <v>4207</v>
      </c>
      <c r="C918" s="1" t="s">
        <v>6741</v>
      </c>
      <c r="D918" s="1" t="s">
        <v>8426</v>
      </c>
      <c r="E918" s="1" t="s">
        <v>6339</v>
      </c>
    </row>
    <row r="919" spans="1:5" ht="15.6" x14ac:dyDescent="0.3">
      <c r="A919" s="1" t="s">
        <v>546</v>
      </c>
      <c r="B919" s="1" t="s">
        <v>4208</v>
      </c>
      <c r="C919" s="1" t="s">
        <v>6742</v>
      </c>
      <c r="D919" s="1" t="s">
        <v>7119</v>
      </c>
      <c r="E919" s="1" t="s">
        <v>5438</v>
      </c>
    </row>
    <row r="920" spans="1:5" ht="15.6" x14ac:dyDescent="0.3">
      <c r="A920" s="1" t="s">
        <v>545</v>
      </c>
      <c r="B920" s="1" t="s">
        <v>4209</v>
      </c>
      <c r="C920" s="1" t="s">
        <v>6741</v>
      </c>
      <c r="D920" s="1" t="s">
        <v>8081</v>
      </c>
      <c r="E920" s="1" t="s">
        <v>6340</v>
      </c>
    </row>
    <row r="921" spans="1:5" ht="15.6" x14ac:dyDescent="0.3">
      <c r="A921" s="1" t="s">
        <v>544</v>
      </c>
      <c r="B921" s="1" t="s">
        <v>4210</v>
      </c>
      <c r="C921" s="1" t="s">
        <v>6741</v>
      </c>
      <c r="D921" s="1" t="s">
        <v>8082</v>
      </c>
      <c r="E921" s="1" t="s">
        <v>6341</v>
      </c>
    </row>
    <row r="922" spans="1:5" ht="15.6" x14ac:dyDescent="0.3">
      <c r="A922" s="1" t="s">
        <v>543</v>
      </c>
      <c r="B922" s="1" t="s">
        <v>4211</v>
      </c>
      <c r="C922" s="1" t="s">
        <v>6741</v>
      </c>
      <c r="D922" s="1" t="s">
        <v>8083</v>
      </c>
      <c r="E922" s="1" t="s">
        <v>6342</v>
      </c>
    </row>
    <row r="923" spans="1:5" ht="15.6" x14ac:dyDescent="0.3">
      <c r="A923" s="1" t="s">
        <v>542</v>
      </c>
      <c r="B923" s="1" t="s">
        <v>4212</v>
      </c>
      <c r="C923" s="1" t="s">
        <v>6741</v>
      </c>
      <c r="D923" s="1" t="s">
        <v>8013</v>
      </c>
      <c r="E923" s="1" t="s">
        <v>6343</v>
      </c>
    </row>
    <row r="924" spans="1:5" ht="15.6" x14ac:dyDescent="0.3">
      <c r="A924" s="1" t="s">
        <v>541</v>
      </c>
      <c r="B924" s="1" t="s">
        <v>4213</v>
      </c>
      <c r="C924" s="1" t="s">
        <v>6741</v>
      </c>
      <c r="D924" s="1" t="s">
        <v>7103</v>
      </c>
      <c r="E924" s="1" t="s">
        <v>6344</v>
      </c>
    </row>
    <row r="925" spans="1:5" ht="15.6" x14ac:dyDescent="0.3">
      <c r="A925" s="1" t="s">
        <v>2190</v>
      </c>
      <c r="B925" s="1" t="s">
        <v>2567</v>
      </c>
      <c r="C925" s="1" t="s">
        <v>6742</v>
      </c>
      <c r="D925" s="1" t="s">
        <v>6897</v>
      </c>
      <c r="E925" s="1" t="s">
        <v>4909</v>
      </c>
    </row>
    <row r="926" spans="1:5" ht="15.6" x14ac:dyDescent="0.3">
      <c r="A926" s="1" t="s">
        <v>540</v>
      </c>
      <c r="B926" s="1" t="s">
        <v>4214</v>
      </c>
      <c r="C926" s="1" t="s">
        <v>6742</v>
      </c>
      <c r="D926" s="1" t="s">
        <v>8084</v>
      </c>
      <c r="E926" s="1" t="s">
        <v>4916</v>
      </c>
    </row>
    <row r="927" spans="1:5" ht="15.6" x14ac:dyDescent="0.3">
      <c r="A927" s="1" t="s">
        <v>539</v>
      </c>
      <c r="B927" s="1" t="s">
        <v>4215</v>
      </c>
      <c r="C927" s="1" t="s">
        <v>6741</v>
      </c>
      <c r="D927" s="1" t="s">
        <v>6918</v>
      </c>
      <c r="E927" s="1" t="s">
        <v>5678</v>
      </c>
    </row>
    <row r="928" spans="1:5" ht="15.6" x14ac:dyDescent="0.3">
      <c r="A928" s="1" t="s">
        <v>538</v>
      </c>
      <c r="B928" s="1" t="s">
        <v>4216</v>
      </c>
      <c r="C928" s="1" t="s">
        <v>6741</v>
      </c>
      <c r="D928" s="1" t="s">
        <v>7968</v>
      </c>
      <c r="E928" s="1" t="s">
        <v>5109</v>
      </c>
    </row>
    <row r="929" spans="1:5" ht="15.6" x14ac:dyDescent="0.3">
      <c r="A929" s="1" t="s">
        <v>537</v>
      </c>
      <c r="B929" s="1" t="s">
        <v>4217</v>
      </c>
      <c r="C929" s="1" t="s">
        <v>6742</v>
      </c>
      <c r="D929" s="1" t="s">
        <v>8085</v>
      </c>
      <c r="E929" s="1" t="s">
        <v>6345</v>
      </c>
    </row>
    <row r="930" spans="1:5" ht="15.6" x14ac:dyDescent="0.3">
      <c r="A930" s="1" t="s">
        <v>536</v>
      </c>
      <c r="B930" s="1" t="s">
        <v>4218</v>
      </c>
      <c r="C930" s="1" t="s">
        <v>6741</v>
      </c>
      <c r="D930" s="1" t="s">
        <v>8086</v>
      </c>
      <c r="E930" s="1" t="s">
        <v>6346</v>
      </c>
    </row>
    <row r="931" spans="1:5" ht="15.6" x14ac:dyDescent="0.3">
      <c r="A931" s="1" t="s">
        <v>534</v>
      </c>
      <c r="B931" s="1" t="s">
        <v>4219</v>
      </c>
      <c r="C931" s="1" t="s">
        <v>6766</v>
      </c>
      <c r="D931" s="1" t="s">
        <v>8087</v>
      </c>
      <c r="E931" s="1" t="s">
        <v>6347</v>
      </c>
    </row>
    <row r="932" spans="1:5" ht="15.6" x14ac:dyDescent="0.3">
      <c r="A932" s="1" t="s">
        <v>533</v>
      </c>
      <c r="B932" s="1" t="s">
        <v>4220</v>
      </c>
      <c r="C932" s="1" t="s">
        <v>6742</v>
      </c>
      <c r="D932" s="1" t="s">
        <v>7313</v>
      </c>
      <c r="E932" s="1" t="s">
        <v>6348</v>
      </c>
    </row>
    <row r="933" spans="1:5" ht="15.6" x14ac:dyDescent="0.3">
      <c r="A933" s="1" t="s">
        <v>532</v>
      </c>
      <c r="B933" s="1" t="s">
        <v>4221</v>
      </c>
      <c r="C933" s="1" t="s">
        <v>6742</v>
      </c>
      <c r="D933" s="1" t="s">
        <v>8088</v>
      </c>
      <c r="E933" s="1" t="s">
        <v>6349</v>
      </c>
    </row>
    <row r="934" spans="1:5" ht="15.6" x14ac:dyDescent="0.3">
      <c r="A934" s="1" t="s">
        <v>531</v>
      </c>
      <c r="B934" s="1" t="s">
        <v>4222</v>
      </c>
      <c r="C934" s="1" t="s">
        <v>6742</v>
      </c>
      <c r="D934" s="1" t="s">
        <v>8089</v>
      </c>
      <c r="E934" s="1" t="s">
        <v>6350</v>
      </c>
    </row>
    <row r="935" spans="1:5" ht="15.6" x14ac:dyDescent="0.3">
      <c r="A935" s="1" t="s">
        <v>530</v>
      </c>
      <c r="B935" s="1" t="s">
        <v>4223</v>
      </c>
      <c r="C935" s="1" t="s">
        <v>6742</v>
      </c>
      <c r="D935" s="1" t="s">
        <v>8090</v>
      </c>
      <c r="E935" s="1" t="s">
        <v>5807</v>
      </c>
    </row>
    <row r="936" spans="1:5" ht="15.6" x14ac:dyDescent="0.3">
      <c r="A936" s="1" t="s">
        <v>2189</v>
      </c>
      <c r="B936" s="1" t="s">
        <v>2568</v>
      </c>
      <c r="C936" s="1" t="s">
        <v>6742</v>
      </c>
      <c r="D936" s="1" t="s">
        <v>6898</v>
      </c>
      <c r="E936" s="1" t="s">
        <v>4910</v>
      </c>
    </row>
    <row r="937" spans="1:5" ht="15.6" x14ac:dyDescent="0.3">
      <c r="A937" s="1" t="s">
        <v>529</v>
      </c>
      <c r="B937" s="1" t="s">
        <v>4224</v>
      </c>
      <c r="C937" s="1" t="s">
        <v>6742</v>
      </c>
      <c r="D937" s="1" t="s">
        <v>8091</v>
      </c>
      <c r="E937" s="1" t="s">
        <v>5853</v>
      </c>
    </row>
    <row r="938" spans="1:5" ht="15.6" x14ac:dyDescent="0.3">
      <c r="A938" s="1" t="s">
        <v>528</v>
      </c>
      <c r="B938" s="1" t="s">
        <v>4225</v>
      </c>
      <c r="C938" s="1" t="s">
        <v>6741</v>
      </c>
      <c r="D938" s="1" t="s">
        <v>6798</v>
      </c>
      <c r="E938" s="1" t="s">
        <v>6351</v>
      </c>
    </row>
    <row r="939" spans="1:5" ht="15.6" x14ac:dyDescent="0.3">
      <c r="A939" s="1" t="s">
        <v>527</v>
      </c>
      <c r="B939" s="1" t="s">
        <v>4226</v>
      </c>
      <c r="C939" s="1" t="s">
        <v>6741</v>
      </c>
      <c r="D939" s="1" t="s">
        <v>8092</v>
      </c>
      <c r="E939" s="1" t="s">
        <v>6352</v>
      </c>
    </row>
    <row r="940" spans="1:5" ht="15.6" x14ac:dyDescent="0.3">
      <c r="A940" s="1" t="s">
        <v>526</v>
      </c>
      <c r="B940" s="1" t="s">
        <v>4227</v>
      </c>
      <c r="C940" s="1" t="s">
        <v>6742</v>
      </c>
      <c r="D940" s="1" t="s">
        <v>8093</v>
      </c>
      <c r="E940" s="1" t="s">
        <v>4795</v>
      </c>
    </row>
    <row r="941" spans="1:5" ht="15.6" x14ac:dyDescent="0.3">
      <c r="A941" s="1" t="s">
        <v>525</v>
      </c>
      <c r="B941" s="1" t="s">
        <v>4228</v>
      </c>
      <c r="C941" s="1" t="s">
        <v>6742</v>
      </c>
      <c r="D941" s="1" t="s">
        <v>8094</v>
      </c>
      <c r="E941" s="1" t="s">
        <v>6353</v>
      </c>
    </row>
    <row r="942" spans="1:5" ht="15.6" x14ac:dyDescent="0.3">
      <c r="A942" s="1" t="s">
        <v>524</v>
      </c>
      <c r="B942" s="1" t="s">
        <v>4229</v>
      </c>
      <c r="C942" s="1" t="s">
        <v>6742</v>
      </c>
      <c r="D942" s="1" t="s">
        <v>6767</v>
      </c>
      <c r="E942" s="1" t="s">
        <v>6354</v>
      </c>
    </row>
    <row r="943" spans="1:5" ht="15.6" x14ac:dyDescent="0.3">
      <c r="A943" s="1" t="s">
        <v>523</v>
      </c>
      <c r="B943" s="1" t="s">
        <v>4230</v>
      </c>
      <c r="C943" s="1" t="s">
        <v>6742</v>
      </c>
      <c r="D943" s="1" t="s">
        <v>8095</v>
      </c>
      <c r="E943" s="1" t="s">
        <v>6355</v>
      </c>
    </row>
    <row r="944" spans="1:5" ht="15.6" x14ac:dyDescent="0.3">
      <c r="A944" s="1" t="s">
        <v>522</v>
      </c>
      <c r="B944" s="1" t="s">
        <v>4231</v>
      </c>
      <c r="C944" s="1" t="s">
        <v>6742</v>
      </c>
      <c r="D944" s="1" t="s">
        <v>8096</v>
      </c>
      <c r="E944" s="1" t="s">
        <v>6356</v>
      </c>
    </row>
    <row r="945" spans="1:5" ht="15.6" x14ac:dyDescent="0.3">
      <c r="A945" s="1" t="s">
        <v>521</v>
      </c>
      <c r="B945" s="1" t="s">
        <v>4232</v>
      </c>
      <c r="C945" s="1" t="s">
        <v>6742</v>
      </c>
      <c r="D945" s="1" t="s">
        <v>8097</v>
      </c>
      <c r="E945" s="1" t="s">
        <v>6357</v>
      </c>
    </row>
    <row r="946" spans="1:5" ht="15.6" x14ac:dyDescent="0.3">
      <c r="A946" s="1" t="s">
        <v>520</v>
      </c>
      <c r="B946" s="1" t="s">
        <v>4233</v>
      </c>
      <c r="C946" s="1" t="s">
        <v>6742</v>
      </c>
      <c r="D946" s="1" t="s">
        <v>8098</v>
      </c>
      <c r="E946" s="1" t="s">
        <v>6358</v>
      </c>
    </row>
    <row r="947" spans="1:5" ht="15.6" x14ac:dyDescent="0.3">
      <c r="A947" s="1" t="s">
        <v>2188</v>
      </c>
      <c r="B947" s="1" t="s">
        <v>2569</v>
      </c>
      <c r="C947" s="1" t="s">
        <v>6742</v>
      </c>
      <c r="D947" s="1" t="s">
        <v>6899</v>
      </c>
      <c r="E947" s="1" t="s">
        <v>4911</v>
      </c>
    </row>
    <row r="948" spans="1:5" ht="15.6" x14ac:dyDescent="0.3">
      <c r="A948" s="1" t="s">
        <v>519</v>
      </c>
      <c r="B948" s="1" t="s">
        <v>4234</v>
      </c>
      <c r="C948" s="1" t="s">
        <v>6742</v>
      </c>
      <c r="D948" s="1" t="s">
        <v>6649</v>
      </c>
      <c r="E948" s="1" t="s">
        <v>6359</v>
      </c>
    </row>
    <row r="949" spans="1:5" ht="15.6" x14ac:dyDescent="0.3">
      <c r="A949" s="1" t="s">
        <v>518</v>
      </c>
      <c r="B949" s="1" t="s">
        <v>4235</v>
      </c>
      <c r="C949" s="1" t="s">
        <v>6742</v>
      </c>
      <c r="D949" s="1" t="s">
        <v>5194</v>
      </c>
      <c r="E949" s="1" t="s">
        <v>6360</v>
      </c>
    </row>
    <row r="950" spans="1:5" ht="15.6" x14ac:dyDescent="0.3">
      <c r="A950" s="1" t="s">
        <v>517</v>
      </c>
      <c r="B950" s="1" t="s">
        <v>4236</v>
      </c>
      <c r="C950" s="1" t="s">
        <v>6742</v>
      </c>
      <c r="D950" s="1" t="s">
        <v>8099</v>
      </c>
      <c r="E950" s="1" t="s">
        <v>6361</v>
      </c>
    </row>
    <row r="951" spans="1:5" ht="15.6" x14ac:dyDescent="0.3">
      <c r="A951" s="1" t="s">
        <v>515</v>
      </c>
      <c r="B951" s="1" t="s">
        <v>4237</v>
      </c>
      <c r="C951" s="1" t="s">
        <v>6742</v>
      </c>
      <c r="D951" s="1" t="s">
        <v>5194</v>
      </c>
      <c r="E951" s="1" t="s">
        <v>6362</v>
      </c>
    </row>
    <row r="952" spans="1:5" ht="15.6" x14ac:dyDescent="0.3">
      <c r="A952" s="1" t="s">
        <v>514</v>
      </c>
      <c r="B952" s="1" t="s">
        <v>4238</v>
      </c>
      <c r="C952" s="1" t="s">
        <v>6741</v>
      </c>
      <c r="D952" s="1" t="s">
        <v>8100</v>
      </c>
      <c r="E952" s="1" t="s">
        <v>6195</v>
      </c>
    </row>
    <row r="953" spans="1:5" ht="15.6" x14ac:dyDescent="0.3">
      <c r="A953" s="1" t="s">
        <v>513</v>
      </c>
      <c r="B953" s="1" t="s">
        <v>4239</v>
      </c>
      <c r="C953" s="1" t="s">
        <v>6742</v>
      </c>
      <c r="D953" s="1" t="s">
        <v>7698</v>
      </c>
      <c r="E953" s="1" t="s">
        <v>5377</v>
      </c>
    </row>
    <row r="954" spans="1:5" ht="15.6" x14ac:dyDescent="0.3">
      <c r="A954" s="1" t="s">
        <v>512</v>
      </c>
      <c r="B954" s="1" t="s">
        <v>4240</v>
      </c>
      <c r="C954" s="1" t="s">
        <v>6742</v>
      </c>
      <c r="D954" s="1" t="s">
        <v>7079</v>
      </c>
      <c r="E954" s="1" t="s">
        <v>6363</v>
      </c>
    </row>
    <row r="955" spans="1:5" ht="15.6" x14ac:dyDescent="0.3">
      <c r="A955" s="1" t="s">
        <v>511</v>
      </c>
      <c r="B955" s="1" t="s">
        <v>4241</v>
      </c>
      <c r="C955" s="1" t="s">
        <v>6741</v>
      </c>
      <c r="D955" s="1" t="s">
        <v>8101</v>
      </c>
      <c r="E955" s="1" t="s">
        <v>6364</v>
      </c>
    </row>
    <row r="956" spans="1:5" ht="15.6" x14ac:dyDescent="0.3">
      <c r="A956" s="1" t="s">
        <v>510</v>
      </c>
      <c r="B956" s="1" t="s">
        <v>4242</v>
      </c>
      <c r="C956" s="1" t="s">
        <v>6742</v>
      </c>
      <c r="D956" s="1" t="s">
        <v>8102</v>
      </c>
      <c r="E956" s="1" t="s">
        <v>6365</v>
      </c>
    </row>
    <row r="957" spans="1:5" ht="15.6" x14ac:dyDescent="0.3">
      <c r="A957" s="1" t="s">
        <v>509</v>
      </c>
      <c r="B957" s="1" t="s">
        <v>4243</v>
      </c>
      <c r="C957" s="1" t="s">
        <v>6741</v>
      </c>
      <c r="D957" s="1" t="s">
        <v>7730</v>
      </c>
      <c r="E957" s="1" t="s">
        <v>5727</v>
      </c>
    </row>
    <row r="958" spans="1:5" ht="15.6" x14ac:dyDescent="0.3">
      <c r="A958" s="1" t="s">
        <v>2187</v>
      </c>
      <c r="B958" s="1" t="s">
        <v>2570</v>
      </c>
      <c r="C958" s="1" t="s">
        <v>6741</v>
      </c>
      <c r="D958" s="1" t="s">
        <v>6900</v>
      </c>
      <c r="E958" s="1" t="s">
        <v>4912</v>
      </c>
    </row>
    <row r="959" spans="1:5" ht="15.6" x14ac:dyDescent="0.3">
      <c r="A959" s="1" t="s">
        <v>508</v>
      </c>
      <c r="B959" s="1" t="s">
        <v>4244</v>
      </c>
      <c r="C959" s="1" t="s">
        <v>6741</v>
      </c>
      <c r="D959" s="1" t="s">
        <v>8103</v>
      </c>
      <c r="E959" s="1" t="s">
        <v>5569</v>
      </c>
    </row>
    <row r="960" spans="1:5" ht="15.6" x14ac:dyDescent="0.3">
      <c r="A960" s="1" t="s">
        <v>507</v>
      </c>
      <c r="B960" s="1" t="s">
        <v>4245</v>
      </c>
      <c r="C960" s="1" t="s">
        <v>6741</v>
      </c>
      <c r="D960" s="1" t="s">
        <v>8104</v>
      </c>
      <c r="E960" s="1" t="s">
        <v>6366</v>
      </c>
    </row>
    <row r="961" spans="1:5" ht="15.6" x14ac:dyDescent="0.3">
      <c r="A961" s="1" t="s">
        <v>506</v>
      </c>
      <c r="B961" s="1" t="s">
        <v>4246</v>
      </c>
      <c r="C961" s="1" t="s">
        <v>6741</v>
      </c>
      <c r="D961" s="1" t="s">
        <v>7160</v>
      </c>
      <c r="E961" s="1" t="s">
        <v>5113</v>
      </c>
    </row>
    <row r="962" spans="1:5" ht="15.6" x14ac:dyDescent="0.3">
      <c r="A962" s="1" t="s">
        <v>505</v>
      </c>
      <c r="B962" s="1" t="s">
        <v>4247</v>
      </c>
      <c r="C962" s="1" t="s">
        <v>6741</v>
      </c>
      <c r="D962" s="1" t="s">
        <v>8105</v>
      </c>
      <c r="E962" s="1" t="s">
        <v>6367</v>
      </c>
    </row>
    <row r="963" spans="1:5" ht="15.6" x14ac:dyDescent="0.3">
      <c r="A963" s="1" t="s">
        <v>504</v>
      </c>
      <c r="B963" s="1" t="s">
        <v>4248</v>
      </c>
      <c r="C963" s="1" t="s">
        <v>6741</v>
      </c>
      <c r="D963" s="1" t="s">
        <v>6791</v>
      </c>
      <c r="E963" s="1" t="s">
        <v>6368</v>
      </c>
    </row>
    <row r="964" spans="1:5" ht="15.6" x14ac:dyDescent="0.3">
      <c r="A964" s="1" t="s">
        <v>503</v>
      </c>
      <c r="B964" s="1" t="s">
        <v>4249</v>
      </c>
      <c r="C964" s="1" t="s">
        <v>6741</v>
      </c>
      <c r="D964" s="1" t="s">
        <v>8106</v>
      </c>
      <c r="E964" s="1" t="s">
        <v>5160</v>
      </c>
    </row>
    <row r="965" spans="1:5" ht="15.6" x14ac:dyDescent="0.3">
      <c r="A965" s="1" t="s">
        <v>502</v>
      </c>
      <c r="B965" s="1" t="s">
        <v>4250</v>
      </c>
      <c r="C965" s="1" t="s">
        <v>6742</v>
      </c>
      <c r="D965" s="1" t="s">
        <v>8107</v>
      </c>
      <c r="E965" s="1" t="s">
        <v>6369</v>
      </c>
    </row>
    <row r="966" spans="1:5" ht="15.6" x14ac:dyDescent="0.3">
      <c r="A966" s="1" t="s">
        <v>501</v>
      </c>
      <c r="B966" s="1" t="s">
        <v>4251</v>
      </c>
      <c r="C966" s="1" t="s">
        <v>6741</v>
      </c>
      <c r="D966" s="1" t="s">
        <v>7339</v>
      </c>
      <c r="E966" s="1" t="s">
        <v>5492</v>
      </c>
    </row>
    <row r="967" spans="1:5" ht="15.6" x14ac:dyDescent="0.3">
      <c r="A967" s="1" t="s">
        <v>500</v>
      </c>
      <c r="B967" s="1" t="s">
        <v>4252</v>
      </c>
      <c r="C967" s="1" t="s">
        <v>6742</v>
      </c>
      <c r="D967" s="1" t="s">
        <v>8108</v>
      </c>
      <c r="E967" s="1" t="s">
        <v>5399</v>
      </c>
    </row>
    <row r="968" spans="1:5" ht="15.6" x14ac:dyDescent="0.3">
      <c r="A968" s="1" t="s">
        <v>499</v>
      </c>
      <c r="B968" s="1" t="s">
        <v>4253</v>
      </c>
      <c r="C968" s="1" t="s">
        <v>6742</v>
      </c>
      <c r="D968" s="1" t="s">
        <v>7051</v>
      </c>
      <c r="E968" s="1" t="s">
        <v>6370</v>
      </c>
    </row>
    <row r="969" spans="1:5" ht="15.6" x14ac:dyDescent="0.3">
      <c r="A969" s="1" t="s">
        <v>2186</v>
      </c>
      <c r="B969" s="1" t="s">
        <v>2571</v>
      </c>
      <c r="C969" s="1" t="s">
        <v>6742</v>
      </c>
      <c r="D969" s="1" t="s">
        <v>6901</v>
      </c>
      <c r="E969" s="1" t="s">
        <v>4913</v>
      </c>
    </row>
    <row r="970" spans="1:5" ht="15.6" x14ac:dyDescent="0.3">
      <c r="A970" s="1" t="s">
        <v>498</v>
      </c>
      <c r="B970" s="1" t="s">
        <v>4254</v>
      </c>
      <c r="C970" s="1" t="s">
        <v>6742</v>
      </c>
      <c r="D970" s="1" t="s">
        <v>6849</v>
      </c>
      <c r="E970" s="1" t="s">
        <v>4933</v>
      </c>
    </row>
    <row r="971" spans="1:5" ht="15.6" x14ac:dyDescent="0.3">
      <c r="A971" s="1" t="s">
        <v>497</v>
      </c>
      <c r="B971" s="1" t="s">
        <v>4255</v>
      </c>
      <c r="C971" s="1" t="s">
        <v>6742</v>
      </c>
      <c r="D971" s="1" t="s">
        <v>8109</v>
      </c>
      <c r="E971" s="1" t="s">
        <v>6371</v>
      </c>
    </row>
    <row r="972" spans="1:5" ht="15.6" x14ac:dyDescent="0.3">
      <c r="A972" s="1" t="s">
        <v>496</v>
      </c>
      <c r="B972" s="1" t="s">
        <v>4256</v>
      </c>
      <c r="C972" s="1" t="s">
        <v>6742</v>
      </c>
      <c r="D972" s="1" t="s">
        <v>8110</v>
      </c>
      <c r="E972" s="1" t="s">
        <v>6372</v>
      </c>
    </row>
    <row r="973" spans="1:5" ht="15.6" x14ac:dyDescent="0.3">
      <c r="A973" s="1" t="s">
        <v>495</v>
      </c>
      <c r="B973" s="1" t="s">
        <v>4257</v>
      </c>
      <c r="C973" s="1" t="s">
        <v>6742</v>
      </c>
      <c r="D973" s="1" t="s">
        <v>8111</v>
      </c>
      <c r="E973" s="1" t="s">
        <v>6373</v>
      </c>
    </row>
    <row r="974" spans="1:5" ht="15.6" x14ac:dyDescent="0.3">
      <c r="A974" s="1" t="s">
        <v>494</v>
      </c>
      <c r="B974" s="1" t="s">
        <v>4258</v>
      </c>
      <c r="C974" s="1" t="s">
        <v>6742</v>
      </c>
      <c r="D974" s="1" t="s">
        <v>8112</v>
      </c>
      <c r="E974" s="1" t="s">
        <v>6374</v>
      </c>
    </row>
    <row r="975" spans="1:5" ht="15.6" x14ac:dyDescent="0.3">
      <c r="A975" s="1" t="s">
        <v>493</v>
      </c>
      <c r="B975" s="1" t="s">
        <v>4259</v>
      </c>
      <c r="C975" s="1" t="s">
        <v>6742</v>
      </c>
      <c r="D975" s="1" t="s">
        <v>8113</v>
      </c>
      <c r="E975" s="1" t="s">
        <v>6375</v>
      </c>
    </row>
    <row r="976" spans="1:5" ht="15.6" x14ac:dyDescent="0.3">
      <c r="A976" s="1" t="s">
        <v>492</v>
      </c>
      <c r="B976" s="1" t="s">
        <v>4260</v>
      </c>
      <c r="C976" s="1" t="s">
        <v>6741</v>
      </c>
      <c r="D976" s="1" t="s">
        <v>8114</v>
      </c>
      <c r="E976" s="1" t="s">
        <v>5760</v>
      </c>
    </row>
    <row r="977" spans="1:5" ht="15.6" x14ac:dyDescent="0.3">
      <c r="A977" s="1" t="s">
        <v>491</v>
      </c>
      <c r="B977" s="1" t="s">
        <v>4261</v>
      </c>
      <c r="C977" s="1" t="s">
        <v>6741</v>
      </c>
      <c r="D977" s="1" t="s">
        <v>8115</v>
      </c>
      <c r="E977" s="1" t="s">
        <v>6376</v>
      </c>
    </row>
    <row r="978" spans="1:5" ht="15.6" x14ac:dyDescent="0.3">
      <c r="A978" s="1" t="s">
        <v>490</v>
      </c>
      <c r="B978" s="1" t="s">
        <v>4262</v>
      </c>
      <c r="C978" s="1" t="s">
        <v>6766</v>
      </c>
      <c r="D978" s="1" t="s">
        <v>8116</v>
      </c>
      <c r="E978" s="1" t="s">
        <v>6377</v>
      </c>
    </row>
    <row r="979" spans="1:5" ht="15.6" x14ac:dyDescent="0.3">
      <c r="A979" s="1" t="s">
        <v>489</v>
      </c>
      <c r="B979" s="1" t="s">
        <v>4263</v>
      </c>
      <c r="C979" s="1" t="s">
        <v>6741</v>
      </c>
      <c r="D979" s="1" t="s">
        <v>8117</v>
      </c>
      <c r="E979" s="1" t="s">
        <v>6378</v>
      </c>
    </row>
    <row r="980" spans="1:5" ht="15.6" x14ac:dyDescent="0.3">
      <c r="A980" s="1" t="s">
        <v>2185</v>
      </c>
      <c r="B980" s="1" t="s">
        <v>2572</v>
      </c>
      <c r="C980" s="1" t="s">
        <v>6742</v>
      </c>
      <c r="D980" s="1" t="s">
        <v>6902</v>
      </c>
      <c r="E980" s="1" t="s">
        <v>4914</v>
      </c>
    </row>
    <row r="981" spans="1:5" ht="15.6" x14ac:dyDescent="0.3">
      <c r="A981" s="1" t="s">
        <v>488</v>
      </c>
      <c r="B981" s="1" t="s">
        <v>4264</v>
      </c>
      <c r="C981" s="1" t="s">
        <v>6741</v>
      </c>
      <c r="D981" s="1" t="s">
        <v>8118</v>
      </c>
      <c r="E981" s="1" t="s">
        <v>6379</v>
      </c>
    </row>
    <row r="982" spans="1:5" ht="15.6" x14ac:dyDescent="0.3">
      <c r="A982" s="1" t="s">
        <v>487</v>
      </c>
      <c r="B982" s="1" t="s">
        <v>4265</v>
      </c>
      <c r="C982" s="1" t="s">
        <v>6742</v>
      </c>
      <c r="D982" s="1" t="s">
        <v>8119</v>
      </c>
      <c r="E982" s="1" t="s">
        <v>5268</v>
      </c>
    </row>
    <row r="983" spans="1:5" ht="15.6" x14ac:dyDescent="0.3">
      <c r="A983" s="1" t="s">
        <v>486</v>
      </c>
      <c r="B983" s="1" t="s">
        <v>4266</v>
      </c>
      <c r="C983" s="1" t="s">
        <v>6741</v>
      </c>
      <c r="D983" s="1" t="s">
        <v>8114</v>
      </c>
      <c r="E983" s="1" t="s">
        <v>6380</v>
      </c>
    </row>
    <row r="984" spans="1:5" ht="15.6" x14ac:dyDescent="0.3">
      <c r="A984" s="1" t="s">
        <v>485</v>
      </c>
      <c r="B984" s="1" t="s">
        <v>4267</v>
      </c>
      <c r="C984" s="1" t="s">
        <v>6741</v>
      </c>
      <c r="D984" s="1" t="s">
        <v>8120</v>
      </c>
      <c r="E984" s="1" t="s">
        <v>6381</v>
      </c>
    </row>
    <row r="985" spans="1:5" ht="15.6" x14ac:dyDescent="0.3">
      <c r="A985" s="1" t="s">
        <v>484</v>
      </c>
      <c r="B985" s="1" t="s">
        <v>4268</v>
      </c>
      <c r="C985" s="1" t="s">
        <v>6741</v>
      </c>
      <c r="D985" s="1" t="s">
        <v>8121</v>
      </c>
      <c r="E985" s="1" t="s">
        <v>6382</v>
      </c>
    </row>
    <row r="986" spans="1:5" ht="15.6" x14ac:dyDescent="0.3">
      <c r="A986" s="1" t="s">
        <v>483</v>
      </c>
      <c r="B986" s="1" t="s">
        <v>4269</v>
      </c>
      <c r="C986" s="1" t="s">
        <v>6741</v>
      </c>
      <c r="D986" s="1" t="s">
        <v>8122</v>
      </c>
      <c r="E986" s="1" t="s">
        <v>6383</v>
      </c>
    </row>
    <row r="987" spans="1:5" ht="15.6" x14ac:dyDescent="0.3">
      <c r="A987" s="1" t="s">
        <v>482</v>
      </c>
      <c r="B987" s="1" t="s">
        <v>4270</v>
      </c>
      <c r="C987" s="1" t="s">
        <v>6741</v>
      </c>
      <c r="D987" s="1" t="s">
        <v>8123</v>
      </c>
      <c r="E987" s="1" t="s">
        <v>6384</v>
      </c>
    </row>
    <row r="988" spans="1:5" ht="15.6" x14ac:dyDescent="0.3">
      <c r="A988" s="1" t="s">
        <v>481</v>
      </c>
      <c r="B988" s="1" t="s">
        <v>4271</v>
      </c>
      <c r="C988" s="1" t="s">
        <v>6742</v>
      </c>
      <c r="D988" s="1" t="s">
        <v>8124</v>
      </c>
      <c r="E988" s="1" t="s">
        <v>6385</v>
      </c>
    </row>
    <row r="989" spans="1:5" ht="15.6" x14ac:dyDescent="0.3">
      <c r="A989" s="1" t="s">
        <v>480</v>
      </c>
      <c r="B989" s="1" t="s">
        <v>4272</v>
      </c>
      <c r="C989" s="1" t="s">
        <v>6742</v>
      </c>
      <c r="D989" s="1" t="s">
        <v>7066</v>
      </c>
      <c r="E989" s="1" t="s">
        <v>6386</v>
      </c>
    </row>
    <row r="990" spans="1:5" ht="15.6" x14ac:dyDescent="0.3">
      <c r="A990" s="1" t="s">
        <v>479</v>
      </c>
      <c r="B990" s="1" t="s">
        <v>4273</v>
      </c>
      <c r="C990" s="1" t="s">
        <v>6742</v>
      </c>
      <c r="D990" s="1" t="s">
        <v>8125</v>
      </c>
      <c r="E990" s="1" t="s">
        <v>5283</v>
      </c>
    </row>
    <row r="991" spans="1:5" ht="15.6" x14ac:dyDescent="0.3">
      <c r="A991" s="1" t="s">
        <v>2184</v>
      </c>
      <c r="B991" s="1" t="s">
        <v>2573</v>
      </c>
      <c r="C991" s="1" t="s">
        <v>6741</v>
      </c>
      <c r="D991" s="1" t="s">
        <v>6903</v>
      </c>
      <c r="E991" s="1" t="s">
        <v>4915</v>
      </c>
    </row>
    <row r="992" spans="1:5" ht="15.6" x14ac:dyDescent="0.3">
      <c r="A992" s="1" t="s">
        <v>478</v>
      </c>
      <c r="B992" s="1" t="s">
        <v>4274</v>
      </c>
      <c r="C992" s="1" t="s">
        <v>6741</v>
      </c>
      <c r="D992" s="1" t="s">
        <v>7626</v>
      </c>
      <c r="E992" s="1" t="s">
        <v>6387</v>
      </c>
    </row>
    <row r="993" spans="1:5" ht="15.6" x14ac:dyDescent="0.3">
      <c r="A993" s="1" t="s">
        <v>477</v>
      </c>
      <c r="B993" s="1" t="s">
        <v>4275</v>
      </c>
      <c r="C993" s="1" t="s">
        <v>6742</v>
      </c>
      <c r="D993" s="1" t="s">
        <v>6752</v>
      </c>
      <c r="E993" s="1" t="s">
        <v>6388</v>
      </c>
    </row>
    <row r="994" spans="1:5" ht="15.6" x14ac:dyDescent="0.3">
      <c r="A994" s="1" t="s">
        <v>476</v>
      </c>
      <c r="B994" s="1" t="s">
        <v>4276</v>
      </c>
      <c r="C994" s="1" t="s">
        <v>6742</v>
      </c>
      <c r="D994" s="1" t="s">
        <v>8126</v>
      </c>
      <c r="E994" s="1" t="s">
        <v>6389</v>
      </c>
    </row>
    <row r="995" spans="1:5" ht="15.6" x14ac:dyDescent="0.3">
      <c r="A995" s="1" t="s">
        <v>475</v>
      </c>
      <c r="B995" s="1" t="s">
        <v>4277</v>
      </c>
      <c r="C995" s="1" t="s">
        <v>6741</v>
      </c>
      <c r="D995" s="1" t="s">
        <v>8127</v>
      </c>
      <c r="E995" s="1" t="s">
        <v>6390</v>
      </c>
    </row>
    <row r="996" spans="1:5" ht="15.6" x14ac:dyDescent="0.3">
      <c r="A996" s="1" t="s">
        <v>474</v>
      </c>
      <c r="B996" s="1" t="s">
        <v>4278</v>
      </c>
      <c r="C996" s="1" t="s">
        <v>6742</v>
      </c>
      <c r="D996" s="1" t="s">
        <v>6839</v>
      </c>
      <c r="E996" s="1" t="s">
        <v>6391</v>
      </c>
    </row>
    <row r="997" spans="1:5" ht="15.6" x14ac:dyDescent="0.3">
      <c r="A997" s="1" t="s">
        <v>473</v>
      </c>
      <c r="B997" s="1" t="s">
        <v>4279</v>
      </c>
      <c r="C997" s="1" t="s">
        <v>6741</v>
      </c>
      <c r="D997" s="1" t="s">
        <v>8128</v>
      </c>
      <c r="E997" s="1" t="s">
        <v>6392</v>
      </c>
    </row>
    <row r="998" spans="1:5" ht="15.6" x14ac:dyDescent="0.3">
      <c r="A998" s="1" t="s">
        <v>472</v>
      </c>
      <c r="B998" s="1" t="s">
        <v>4280</v>
      </c>
      <c r="C998" s="1" t="s">
        <v>6742</v>
      </c>
      <c r="D998" s="1" t="s">
        <v>8129</v>
      </c>
      <c r="E998" s="1" t="s">
        <v>4965</v>
      </c>
    </row>
    <row r="999" spans="1:5" ht="15.6" x14ac:dyDescent="0.3">
      <c r="A999" s="1" t="s">
        <v>471</v>
      </c>
      <c r="B999" s="1" t="s">
        <v>4281</v>
      </c>
      <c r="C999" s="1" t="s">
        <v>6742</v>
      </c>
      <c r="D999" s="1" t="s">
        <v>6874</v>
      </c>
      <c r="E999" s="1" t="s">
        <v>6393</v>
      </c>
    </row>
    <row r="1000" spans="1:5" ht="15.6" x14ac:dyDescent="0.3">
      <c r="A1000" s="1" t="s">
        <v>470</v>
      </c>
      <c r="B1000" s="1" t="s">
        <v>4282</v>
      </c>
      <c r="C1000" s="1" t="s">
        <v>6742</v>
      </c>
      <c r="D1000" s="1" t="s">
        <v>8130</v>
      </c>
      <c r="E1000" s="1" t="s">
        <v>4798</v>
      </c>
    </row>
    <row r="1001" spans="1:5" ht="15.6" x14ac:dyDescent="0.3">
      <c r="A1001" s="1" t="s">
        <v>469</v>
      </c>
      <c r="B1001" s="1" t="s">
        <v>4283</v>
      </c>
      <c r="C1001" s="1" t="s">
        <v>6742</v>
      </c>
      <c r="D1001" s="1" t="s">
        <v>7079</v>
      </c>
      <c r="E1001" s="1" t="s">
        <v>4828</v>
      </c>
    </row>
    <row r="1002" spans="1:5" ht="15.6" x14ac:dyDescent="0.3">
      <c r="A1002" s="1" t="s">
        <v>2354</v>
      </c>
      <c r="B1002" s="1" t="s">
        <v>2403</v>
      </c>
      <c r="C1002" s="1" t="s">
        <v>6742</v>
      </c>
      <c r="D1002" s="1" t="s">
        <v>6762</v>
      </c>
      <c r="E1002" s="1" t="s">
        <v>4747</v>
      </c>
    </row>
    <row r="1003" spans="1:5" ht="15.6" x14ac:dyDescent="0.3">
      <c r="A1003" s="1" t="s">
        <v>2183</v>
      </c>
      <c r="B1003" s="1" t="s">
        <v>2574</v>
      </c>
      <c r="C1003" s="1" t="s">
        <v>6741</v>
      </c>
      <c r="D1003" s="1" t="s">
        <v>6904</v>
      </c>
      <c r="E1003" s="1" t="s">
        <v>4916</v>
      </c>
    </row>
    <row r="1004" spans="1:5" ht="15.6" x14ac:dyDescent="0.3">
      <c r="A1004" s="1" t="s">
        <v>468</v>
      </c>
      <c r="B1004" s="1" t="s">
        <v>4284</v>
      </c>
      <c r="C1004" s="1" t="s">
        <v>6741</v>
      </c>
      <c r="D1004" s="1" t="s">
        <v>6823</v>
      </c>
      <c r="E1004" s="1" t="s">
        <v>6394</v>
      </c>
    </row>
    <row r="1005" spans="1:5" ht="15.6" x14ac:dyDescent="0.3">
      <c r="A1005" s="1" t="s">
        <v>467</v>
      </c>
      <c r="B1005" s="1" t="s">
        <v>4285</v>
      </c>
      <c r="C1005" s="1" t="s">
        <v>6741</v>
      </c>
      <c r="D1005" s="1" t="s">
        <v>8131</v>
      </c>
      <c r="E1005" s="1" t="s">
        <v>6304</v>
      </c>
    </row>
    <row r="1006" spans="1:5" ht="15.6" x14ac:dyDescent="0.3">
      <c r="A1006" s="1" t="s">
        <v>466</v>
      </c>
      <c r="B1006" s="1" t="s">
        <v>4286</v>
      </c>
      <c r="C1006" s="1" t="s">
        <v>6741</v>
      </c>
      <c r="D1006" s="1" t="s">
        <v>7599</v>
      </c>
      <c r="E1006" s="1" t="s">
        <v>6395</v>
      </c>
    </row>
    <row r="1007" spans="1:5" ht="15.6" x14ac:dyDescent="0.3">
      <c r="A1007" s="1" t="s">
        <v>465</v>
      </c>
      <c r="B1007" s="1" t="s">
        <v>4287</v>
      </c>
      <c r="C1007" s="1" t="s">
        <v>6741</v>
      </c>
      <c r="D1007" s="1" t="s">
        <v>6936</v>
      </c>
      <c r="E1007" s="1" t="s">
        <v>6396</v>
      </c>
    </row>
    <row r="1008" spans="1:5" ht="15.6" x14ac:dyDescent="0.3">
      <c r="A1008" s="1" t="s">
        <v>464</v>
      </c>
      <c r="B1008" s="1" t="s">
        <v>4288</v>
      </c>
      <c r="C1008" s="1" t="s">
        <v>6741</v>
      </c>
      <c r="D1008" s="1" t="s">
        <v>8132</v>
      </c>
      <c r="E1008" s="1" t="s">
        <v>6397</v>
      </c>
    </row>
    <row r="1009" spans="1:5" ht="15.6" x14ac:dyDescent="0.3">
      <c r="A1009" s="1" t="s">
        <v>463</v>
      </c>
      <c r="B1009" s="1" t="s">
        <v>4289</v>
      </c>
      <c r="C1009" s="1" t="s">
        <v>6741</v>
      </c>
      <c r="D1009" s="1" t="s">
        <v>8133</v>
      </c>
      <c r="E1009" s="1" t="s">
        <v>6398</v>
      </c>
    </row>
    <row r="1010" spans="1:5" ht="15.6" x14ac:dyDescent="0.3">
      <c r="A1010" s="1" t="s">
        <v>462</v>
      </c>
      <c r="B1010" s="1" t="s">
        <v>4290</v>
      </c>
      <c r="C1010" s="1" t="s">
        <v>6742</v>
      </c>
      <c r="D1010" s="1" t="s">
        <v>8134</v>
      </c>
      <c r="E1010" s="1" t="s">
        <v>6399</v>
      </c>
    </row>
    <row r="1011" spans="1:5" ht="15.6" x14ac:dyDescent="0.3">
      <c r="A1011" s="1" t="s">
        <v>461</v>
      </c>
      <c r="B1011" s="1" t="s">
        <v>4291</v>
      </c>
      <c r="C1011" s="1" t="s">
        <v>6741</v>
      </c>
      <c r="D1011" s="1" t="s">
        <v>8135</v>
      </c>
      <c r="E1011" s="1" t="s">
        <v>5014</v>
      </c>
    </row>
    <row r="1012" spans="1:5" ht="15.6" x14ac:dyDescent="0.3">
      <c r="A1012" s="1" t="s">
        <v>460</v>
      </c>
      <c r="B1012" s="1" t="s">
        <v>4292</v>
      </c>
      <c r="C1012" s="1" t="s">
        <v>6741</v>
      </c>
      <c r="D1012" s="1" t="s">
        <v>8136</v>
      </c>
      <c r="E1012" s="1" t="s">
        <v>6400</v>
      </c>
    </row>
    <row r="1013" spans="1:5" ht="15.6" x14ac:dyDescent="0.3">
      <c r="A1013" s="1" t="s">
        <v>459</v>
      </c>
      <c r="B1013" s="1" t="s">
        <v>4293</v>
      </c>
      <c r="C1013" s="1" t="s">
        <v>6742</v>
      </c>
      <c r="D1013" s="1" t="s">
        <v>8137</v>
      </c>
      <c r="E1013" s="1" t="s">
        <v>6401</v>
      </c>
    </row>
    <row r="1014" spans="1:5" ht="15.6" x14ac:dyDescent="0.3">
      <c r="A1014" s="1" t="s">
        <v>2182</v>
      </c>
      <c r="B1014" s="1" t="s">
        <v>2575</v>
      </c>
      <c r="C1014" s="1" t="s">
        <v>6742</v>
      </c>
      <c r="D1014" s="1" t="s">
        <v>6905</v>
      </c>
      <c r="E1014" s="1" t="s">
        <v>4917</v>
      </c>
    </row>
    <row r="1015" spans="1:5" ht="15.6" x14ac:dyDescent="0.3">
      <c r="A1015" s="1" t="s">
        <v>458</v>
      </c>
      <c r="B1015" s="1" t="s">
        <v>4294</v>
      </c>
      <c r="C1015" s="1" t="s">
        <v>6742</v>
      </c>
      <c r="D1015" s="1" t="s">
        <v>8138</v>
      </c>
      <c r="E1015" s="1" t="s">
        <v>5160</v>
      </c>
    </row>
    <row r="1016" spans="1:5" ht="15.6" x14ac:dyDescent="0.3">
      <c r="A1016" s="1" t="s">
        <v>457</v>
      </c>
      <c r="B1016" s="1" t="s">
        <v>4295</v>
      </c>
      <c r="C1016" s="1" t="s">
        <v>6741</v>
      </c>
      <c r="D1016" s="1" t="s">
        <v>8139</v>
      </c>
      <c r="E1016" s="1" t="s">
        <v>6402</v>
      </c>
    </row>
    <row r="1017" spans="1:5" ht="15.6" x14ac:dyDescent="0.3">
      <c r="A1017" s="1" t="s">
        <v>456</v>
      </c>
      <c r="B1017" s="1" t="s">
        <v>4296</v>
      </c>
      <c r="C1017" s="1" t="s">
        <v>6742</v>
      </c>
      <c r="D1017" s="1" t="s">
        <v>8140</v>
      </c>
      <c r="E1017" s="1" t="s">
        <v>5102</v>
      </c>
    </row>
    <row r="1018" spans="1:5" ht="15.6" x14ac:dyDescent="0.3">
      <c r="A1018" s="1" t="s">
        <v>455</v>
      </c>
      <c r="B1018" s="1" t="s">
        <v>4297</v>
      </c>
      <c r="C1018" s="1" t="s">
        <v>6742</v>
      </c>
      <c r="D1018" s="1" t="s">
        <v>8141</v>
      </c>
      <c r="E1018" s="1" t="s">
        <v>6403</v>
      </c>
    </row>
    <row r="1019" spans="1:5" ht="15.6" x14ac:dyDescent="0.3">
      <c r="A1019" s="1" t="s">
        <v>454</v>
      </c>
      <c r="B1019" s="1" t="s">
        <v>4298</v>
      </c>
      <c r="C1019" s="1" t="s">
        <v>6742</v>
      </c>
      <c r="D1019" s="1" t="s">
        <v>8142</v>
      </c>
      <c r="E1019" s="1" t="s">
        <v>5288</v>
      </c>
    </row>
    <row r="1020" spans="1:5" ht="15.6" x14ac:dyDescent="0.3">
      <c r="A1020" s="1" t="s">
        <v>453</v>
      </c>
      <c r="B1020" s="1" t="s">
        <v>4299</v>
      </c>
      <c r="C1020" s="1" t="s">
        <v>6741</v>
      </c>
      <c r="D1020" s="1" t="s">
        <v>8143</v>
      </c>
      <c r="E1020" s="1" t="s">
        <v>6404</v>
      </c>
    </row>
    <row r="1021" spans="1:5" ht="15.6" x14ac:dyDescent="0.3">
      <c r="A1021" s="1" t="s">
        <v>452</v>
      </c>
      <c r="B1021" s="1" t="s">
        <v>4300</v>
      </c>
      <c r="C1021" s="1" t="s">
        <v>6742</v>
      </c>
      <c r="D1021" s="1" t="s">
        <v>8144</v>
      </c>
      <c r="E1021" s="1" t="s">
        <v>6405</v>
      </c>
    </row>
    <row r="1022" spans="1:5" ht="15.6" x14ac:dyDescent="0.3">
      <c r="A1022" s="1" t="s">
        <v>451</v>
      </c>
      <c r="B1022" s="1" t="s">
        <v>4301</v>
      </c>
      <c r="C1022" s="1" t="s">
        <v>6742</v>
      </c>
      <c r="D1022" s="1" t="s">
        <v>6872</v>
      </c>
      <c r="E1022" s="1" t="s">
        <v>6406</v>
      </c>
    </row>
    <row r="1023" spans="1:5" ht="15.6" x14ac:dyDescent="0.3">
      <c r="A1023" s="1" t="s">
        <v>450</v>
      </c>
      <c r="B1023" s="1" t="s">
        <v>4302</v>
      </c>
      <c r="C1023" s="1" t="s">
        <v>6742</v>
      </c>
      <c r="D1023" s="1" t="s">
        <v>7743</v>
      </c>
      <c r="E1023" s="1" t="s">
        <v>6407</v>
      </c>
    </row>
    <row r="1024" spans="1:5" ht="15.6" x14ac:dyDescent="0.3">
      <c r="A1024" s="1" t="s">
        <v>449</v>
      </c>
      <c r="B1024" s="1" t="s">
        <v>4303</v>
      </c>
      <c r="C1024" s="1" t="s">
        <v>6742</v>
      </c>
      <c r="D1024" s="1" t="s">
        <v>8145</v>
      </c>
      <c r="E1024" s="1" t="s">
        <v>6408</v>
      </c>
    </row>
    <row r="1025" spans="1:5" ht="15.6" x14ac:dyDescent="0.3">
      <c r="A1025" s="1" t="s">
        <v>2181</v>
      </c>
      <c r="B1025" s="1" t="s">
        <v>2576</v>
      </c>
      <c r="C1025" s="1" t="s">
        <v>6742</v>
      </c>
      <c r="D1025" s="1" t="s">
        <v>6906</v>
      </c>
      <c r="E1025" s="1" t="s">
        <v>4918</v>
      </c>
    </row>
    <row r="1026" spans="1:5" ht="15.6" x14ac:dyDescent="0.3">
      <c r="A1026" s="1" t="s">
        <v>448</v>
      </c>
      <c r="B1026" s="1" t="s">
        <v>4304</v>
      </c>
      <c r="C1026" s="1" t="s">
        <v>6742</v>
      </c>
      <c r="D1026" s="1" t="s">
        <v>5239</v>
      </c>
      <c r="E1026" s="1" t="s">
        <v>6409</v>
      </c>
    </row>
    <row r="1027" spans="1:5" ht="15.6" x14ac:dyDescent="0.3">
      <c r="A1027" s="1" t="s">
        <v>447</v>
      </c>
      <c r="B1027" s="1" t="s">
        <v>4305</v>
      </c>
      <c r="C1027" s="1" t="s">
        <v>6766</v>
      </c>
      <c r="D1027" s="1" t="s">
        <v>8146</v>
      </c>
      <c r="E1027" s="1" t="s">
        <v>6410</v>
      </c>
    </row>
    <row r="1028" spans="1:5" ht="15.6" x14ac:dyDescent="0.3">
      <c r="A1028" s="1" t="s">
        <v>446</v>
      </c>
      <c r="B1028" s="1" t="s">
        <v>4306</v>
      </c>
      <c r="C1028" s="1" t="s">
        <v>6742</v>
      </c>
      <c r="D1028" s="1" t="s">
        <v>6872</v>
      </c>
      <c r="E1028" s="1" t="s">
        <v>6411</v>
      </c>
    </row>
    <row r="1029" spans="1:5" ht="15.6" x14ac:dyDescent="0.3">
      <c r="A1029" s="1" t="s">
        <v>445</v>
      </c>
      <c r="B1029" s="1" t="s">
        <v>4307</v>
      </c>
      <c r="C1029" s="1" t="s">
        <v>6742</v>
      </c>
      <c r="D1029" s="1" t="s">
        <v>7313</v>
      </c>
      <c r="E1029" s="1" t="s">
        <v>6412</v>
      </c>
    </row>
    <row r="1030" spans="1:5" ht="15.6" x14ac:dyDescent="0.3">
      <c r="A1030" s="1" t="s">
        <v>444</v>
      </c>
      <c r="B1030" s="1" t="s">
        <v>4308</v>
      </c>
      <c r="C1030" s="1" t="s">
        <v>6742</v>
      </c>
      <c r="D1030" s="1" t="s">
        <v>8147</v>
      </c>
      <c r="E1030" s="1" t="s">
        <v>6413</v>
      </c>
    </row>
    <row r="1031" spans="1:5" ht="15.6" x14ac:dyDescent="0.3">
      <c r="A1031" s="1" t="s">
        <v>443</v>
      </c>
      <c r="B1031" s="1" t="s">
        <v>4309</v>
      </c>
      <c r="C1031" s="1" t="s">
        <v>6742</v>
      </c>
      <c r="D1031" s="1" t="s">
        <v>6859</v>
      </c>
      <c r="E1031" s="1" t="s">
        <v>6414</v>
      </c>
    </row>
    <row r="1032" spans="1:5" ht="15.6" x14ac:dyDescent="0.3">
      <c r="A1032" s="1" t="s">
        <v>442</v>
      </c>
      <c r="B1032" s="1" t="s">
        <v>4310</v>
      </c>
      <c r="C1032" s="1" t="s">
        <v>6741</v>
      </c>
      <c r="D1032" s="1" t="s">
        <v>8148</v>
      </c>
      <c r="E1032" s="1" t="s">
        <v>5530</v>
      </c>
    </row>
    <row r="1033" spans="1:5" ht="15.6" x14ac:dyDescent="0.3">
      <c r="A1033" s="1" t="s">
        <v>441</v>
      </c>
      <c r="B1033" s="1" t="s">
        <v>4311</v>
      </c>
      <c r="C1033" s="1" t="s">
        <v>6741</v>
      </c>
      <c r="D1033" s="1" t="s">
        <v>8149</v>
      </c>
      <c r="E1033" s="1" t="s">
        <v>6415</v>
      </c>
    </row>
    <row r="1034" spans="1:5" ht="15.6" x14ac:dyDescent="0.3">
      <c r="A1034" s="1" t="s">
        <v>440</v>
      </c>
      <c r="B1034" s="1" t="s">
        <v>4312</v>
      </c>
      <c r="C1034" s="1" t="s">
        <v>6742</v>
      </c>
      <c r="D1034" s="1" t="s">
        <v>6799</v>
      </c>
      <c r="E1034" s="1" t="s">
        <v>6416</v>
      </c>
    </row>
    <row r="1035" spans="1:5" ht="15.6" x14ac:dyDescent="0.3">
      <c r="A1035" s="1" t="s">
        <v>439</v>
      </c>
      <c r="B1035" s="1" t="s">
        <v>4313</v>
      </c>
      <c r="C1035" s="1" t="s">
        <v>6741</v>
      </c>
      <c r="D1035" s="1" t="s">
        <v>8150</v>
      </c>
      <c r="E1035" s="1" t="s">
        <v>5732</v>
      </c>
    </row>
    <row r="1036" spans="1:5" ht="15.6" x14ac:dyDescent="0.3">
      <c r="A1036" s="1" t="s">
        <v>2180</v>
      </c>
      <c r="B1036" s="1" t="s">
        <v>2577</v>
      </c>
      <c r="C1036" s="1" t="s">
        <v>6741</v>
      </c>
      <c r="D1036" s="1" t="s">
        <v>6907</v>
      </c>
      <c r="E1036" s="1" t="s">
        <v>4919</v>
      </c>
    </row>
    <row r="1037" spans="1:5" ht="15.6" x14ac:dyDescent="0.3">
      <c r="A1037" s="1" t="s">
        <v>438</v>
      </c>
      <c r="B1037" s="1" t="s">
        <v>4314</v>
      </c>
      <c r="C1037" s="1" t="s">
        <v>6741</v>
      </c>
      <c r="D1037" s="1" t="s">
        <v>7597</v>
      </c>
      <c r="E1037" s="1" t="s">
        <v>5194</v>
      </c>
    </row>
    <row r="1038" spans="1:5" ht="15.6" x14ac:dyDescent="0.3">
      <c r="A1038" s="1" t="s">
        <v>437</v>
      </c>
      <c r="B1038" s="1" t="s">
        <v>4315</v>
      </c>
      <c r="C1038" s="1" t="s">
        <v>6741</v>
      </c>
      <c r="D1038" s="1" t="s">
        <v>8151</v>
      </c>
      <c r="E1038" s="1" t="s">
        <v>6417</v>
      </c>
    </row>
    <row r="1039" spans="1:5" ht="15.6" x14ac:dyDescent="0.3">
      <c r="A1039" s="1" t="s">
        <v>436</v>
      </c>
      <c r="B1039" s="1" t="s">
        <v>4316</v>
      </c>
      <c r="C1039" s="1" t="s">
        <v>6741</v>
      </c>
      <c r="D1039" s="1" t="s">
        <v>8152</v>
      </c>
      <c r="E1039" s="1" t="s">
        <v>6418</v>
      </c>
    </row>
    <row r="1040" spans="1:5" ht="15.6" x14ac:dyDescent="0.3">
      <c r="A1040" s="1" t="s">
        <v>435</v>
      </c>
      <c r="B1040" s="1" t="s">
        <v>4317</v>
      </c>
      <c r="C1040" s="1" t="s">
        <v>6742</v>
      </c>
      <c r="D1040" s="1" t="s">
        <v>6813</v>
      </c>
      <c r="E1040" s="1" t="s">
        <v>6419</v>
      </c>
    </row>
    <row r="1041" spans="1:5" ht="15.6" x14ac:dyDescent="0.3">
      <c r="A1041" s="1" t="s">
        <v>434</v>
      </c>
      <c r="B1041" s="1" t="s">
        <v>4318</v>
      </c>
      <c r="C1041" s="1" t="s">
        <v>6741</v>
      </c>
      <c r="D1041" s="1" t="s">
        <v>6823</v>
      </c>
      <c r="E1041" s="1" t="s">
        <v>6420</v>
      </c>
    </row>
    <row r="1042" spans="1:5" ht="15.6" x14ac:dyDescent="0.3">
      <c r="A1042" s="1" t="s">
        <v>433</v>
      </c>
      <c r="B1042" s="1" t="s">
        <v>4319</v>
      </c>
      <c r="C1042" s="1" t="s">
        <v>6741</v>
      </c>
      <c r="D1042" s="1" t="s">
        <v>8153</v>
      </c>
      <c r="E1042" s="1" t="s">
        <v>6421</v>
      </c>
    </row>
    <row r="1043" spans="1:5" ht="15.6" x14ac:dyDescent="0.3">
      <c r="A1043" s="1" t="s">
        <v>432</v>
      </c>
      <c r="B1043" s="1" t="s">
        <v>4320</v>
      </c>
      <c r="C1043" s="1" t="s">
        <v>6742</v>
      </c>
      <c r="D1043" s="1" t="s">
        <v>8154</v>
      </c>
      <c r="E1043" s="1" t="s">
        <v>6422</v>
      </c>
    </row>
    <row r="1044" spans="1:5" ht="15.6" x14ac:dyDescent="0.3">
      <c r="A1044" s="1" t="s">
        <v>431</v>
      </c>
      <c r="B1044" s="1" t="s">
        <v>4321</v>
      </c>
      <c r="C1044" s="1" t="s">
        <v>6766</v>
      </c>
      <c r="D1044" s="1" t="s">
        <v>8155</v>
      </c>
      <c r="E1044" s="1" t="s">
        <v>6423</v>
      </c>
    </row>
    <row r="1045" spans="1:5" ht="15.6" x14ac:dyDescent="0.3">
      <c r="A1045" s="1" t="s">
        <v>430</v>
      </c>
      <c r="B1045" s="1" t="s">
        <v>4322</v>
      </c>
      <c r="C1045" s="1" t="s">
        <v>6742</v>
      </c>
      <c r="D1045" s="1" t="s">
        <v>6748</v>
      </c>
      <c r="E1045" s="1" t="s">
        <v>6245</v>
      </c>
    </row>
    <row r="1046" spans="1:5" ht="15.6" x14ac:dyDescent="0.3">
      <c r="A1046" s="1" t="s">
        <v>429</v>
      </c>
      <c r="B1046" s="1" t="s">
        <v>4323</v>
      </c>
      <c r="C1046" s="1" t="s">
        <v>6742</v>
      </c>
      <c r="D1046" s="1" t="s">
        <v>8156</v>
      </c>
      <c r="E1046" s="1" t="s">
        <v>6424</v>
      </c>
    </row>
    <row r="1047" spans="1:5" ht="15.6" x14ac:dyDescent="0.3">
      <c r="A1047" s="1" t="s">
        <v>2179</v>
      </c>
      <c r="B1047" s="1" t="s">
        <v>2578</v>
      </c>
      <c r="C1047" s="1" t="s">
        <v>6742</v>
      </c>
      <c r="D1047" s="1" t="s">
        <v>8427</v>
      </c>
      <c r="E1047" s="1" t="s">
        <v>4920</v>
      </c>
    </row>
    <row r="1048" spans="1:5" ht="15.6" x14ac:dyDescent="0.3">
      <c r="A1048" s="1" t="s">
        <v>428</v>
      </c>
      <c r="B1048" s="1" t="s">
        <v>4324</v>
      </c>
      <c r="C1048" s="1" t="s">
        <v>6742</v>
      </c>
      <c r="D1048" s="1" t="s">
        <v>8157</v>
      </c>
      <c r="E1048" s="1" t="s">
        <v>6425</v>
      </c>
    </row>
    <row r="1049" spans="1:5" ht="15.6" x14ac:dyDescent="0.3">
      <c r="A1049" s="1" t="s">
        <v>427</v>
      </c>
      <c r="B1049" s="1" t="s">
        <v>4325</v>
      </c>
      <c r="C1049" s="1" t="s">
        <v>6742</v>
      </c>
      <c r="D1049" s="1" t="s">
        <v>8158</v>
      </c>
      <c r="E1049" s="1" t="s">
        <v>5496</v>
      </c>
    </row>
    <row r="1050" spans="1:5" ht="15.6" x14ac:dyDescent="0.3">
      <c r="A1050" s="1" t="s">
        <v>426</v>
      </c>
      <c r="B1050" s="1" t="s">
        <v>4326</v>
      </c>
      <c r="C1050" s="1" t="s">
        <v>6742</v>
      </c>
      <c r="D1050" s="1" t="s">
        <v>5122</v>
      </c>
      <c r="E1050" s="1" t="s">
        <v>6426</v>
      </c>
    </row>
    <row r="1051" spans="1:5" ht="15.6" x14ac:dyDescent="0.3">
      <c r="A1051" s="1" t="s">
        <v>425</v>
      </c>
      <c r="B1051" s="1" t="s">
        <v>4327</v>
      </c>
      <c r="C1051" s="1" t="s">
        <v>6742</v>
      </c>
      <c r="D1051" s="1" t="s">
        <v>6872</v>
      </c>
      <c r="E1051" s="1" t="s">
        <v>6427</v>
      </c>
    </row>
    <row r="1052" spans="1:5" ht="15.6" x14ac:dyDescent="0.3">
      <c r="A1052" s="1" t="s">
        <v>424</v>
      </c>
      <c r="B1052" s="1" t="s">
        <v>4328</v>
      </c>
      <c r="C1052" s="1" t="s">
        <v>6742</v>
      </c>
      <c r="D1052" s="1" t="s">
        <v>6373</v>
      </c>
      <c r="E1052" s="1" t="s">
        <v>5420</v>
      </c>
    </row>
    <row r="1053" spans="1:5" ht="15.6" x14ac:dyDescent="0.3">
      <c r="A1053" s="1" t="s">
        <v>423</v>
      </c>
      <c r="B1053" s="1" t="s">
        <v>4329</v>
      </c>
      <c r="C1053" s="1" t="s">
        <v>6741</v>
      </c>
      <c r="D1053" s="1" t="s">
        <v>6832</v>
      </c>
      <c r="E1053" s="1" t="s">
        <v>6428</v>
      </c>
    </row>
    <row r="1054" spans="1:5" ht="15.6" x14ac:dyDescent="0.3">
      <c r="A1054" s="1" t="s">
        <v>422</v>
      </c>
      <c r="B1054" s="1" t="s">
        <v>4330</v>
      </c>
      <c r="C1054" s="1" t="s">
        <v>6742</v>
      </c>
      <c r="D1054" s="1" t="s">
        <v>8113</v>
      </c>
      <c r="E1054" s="1" t="s">
        <v>6429</v>
      </c>
    </row>
    <row r="1055" spans="1:5" ht="15.6" x14ac:dyDescent="0.3">
      <c r="A1055" s="1" t="s">
        <v>421</v>
      </c>
      <c r="B1055" s="1" t="s">
        <v>4331</v>
      </c>
      <c r="C1055" s="1" t="s">
        <v>6742</v>
      </c>
      <c r="D1055" s="1" t="s">
        <v>8159</v>
      </c>
      <c r="E1055" s="1" t="s">
        <v>6430</v>
      </c>
    </row>
    <row r="1056" spans="1:5" ht="15.6" x14ac:dyDescent="0.3">
      <c r="A1056" s="1" t="s">
        <v>420</v>
      </c>
      <c r="B1056" s="1" t="s">
        <v>4332</v>
      </c>
      <c r="C1056" s="1" t="s">
        <v>6742</v>
      </c>
      <c r="D1056" s="1" t="s">
        <v>8160</v>
      </c>
      <c r="E1056" s="1" t="s">
        <v>6431</v>
      </c>
    </row>
    <row r="1057" spans="1:5" ht="15.6" x14ac:dyDescent="0.3">
      <c r="A1057" s="1" t="s">
        <v>419</v>
      </c>
      <c r="B1057" s="1" t="s">
        <v>4333</v>
      </c>
      <c r="C1057" s="1" t="s">
        <v>6741</v>
      </c>
      <c r="D1057" s="1" t="s">
        <v>8161</v>
      </c>
      <c r="E1057" s="1" t="s">
        <v>6432</v>
      </c>
    </row>
    <row r="1058" spans="1:5" ht="15.6" x14ac:dyDescent="0.3">
      <c r="A1058" s="1" t="s">
        <v>2178</v>
      </c>
      <c r="B1058" s="1" t="s">
        <v>2579</v>
      </c>
      <c r="C1058" s="1" t="s">
        <v>6742</v>
      </c>
      <c r="D1058" s="1" t="s">
        <v>6908</v>
      </c>
      <c r="E1058" s="1" t="s">
        <v>4921</v>
      </c>
    </row>
    <row r="1059" spans="1:5" ht="15.6" x14ac:dyDescent="0.3">
      <c r="A1059" s="1" t="s">
        <v>418</v>
      </c>
      <c r="B1059" s="1" t="s">
        <v>4334</v>
      </c>
      <c r="C1059" s="1" t="s">
        <v>6742</v>
      </c>
      <c r="D1059" s="1" t="s">
        <v>6859</v>
      </c>
      <c r="E1059" s="1" t="s">
        <v>5294</v>
      </c>
    </row>
    <row r="1060" spans="1:5" ht="15.6" x14ac:dyDescent="0.3">
      <c r="A1060" s="1" t="s">
        <v>417</v>
      </c>
      <c r="B1060" s="1" t="s">
        <v>4335</v>
      </c>
      <c r="C1060" s="1" t="s">
        <v>6741</v>
      </c>
      <c r="D1060" s="1" t="s">
        <v>8162</v>
      </c>
      <c r="E1060" s="1" t="s">
        <v>6433</v>
      </c>
    </row>
    <row r="1061" spans="1:5" ht="15.6" x14ac:dyDescent="0.3">
      <c r="A1061" s="1" t="s">
        <v>416</v>
      </c>
      <c r="B1061" s="1" t="s">
        <v>4336</v>
      </c>
      <c r="C1061" s="1" t="s">
        <v>6742</v>
      </c>
      <c r="D1061" s="1" t="s">
        <v>8163</v>
      </c>
      <c r="E1061" s="1" t="s">
        <v>6434</v>
      </c>
    </row>
    <row r="1062" spans="1:5" ht="15.6" x14ac:dyDescent="0.3">
      <c r="A1062" s="1" t="s">
        <v>415</v>
      </c>
      <c r="B1062" s="1" t="s">
        <v>4337</v>
      </c>
      <c r="C1062" s="1" t="s">
        <v>6742</v>
      </c>
      <c r="D1062" s="1" t="s">
        <v>8164</v>
      </c>
      <c r="E1062" s="1" t="s">
        <v>6435</v>
      </c>
    </row>
    <row r="1063" spans="1:5" ht="15.6" x14ac:dyDescent="0.3">
      <c r="A1063" s="1" t="s">
        <v>414</v>
      </c>
      <c r="B1063" s="1" t="s">
        <v>4338</v>
      </c>
      <c r="C1063" s="1" t="s">
        <v>6741</v>
      </c>
      <c r="D1063" s="1" t="s">
        <v>8165</v>
      </c>
      <c r="E1063" s="1" t="s">
        <v>6436</v>
      </c>
    </row>
    <row r="1064" spans="1:5" ht="15.6" x14ac:dyDescent="0.3">
      <c r="A1064" s="1" t="s">
        <v>413</v>
      </c>
      <c r="B1064" s="1" t="s">
        <v>4339</v>
      </c>
      <c r="C1064" s="1" t="s">
        <v>6741</v>
      </c>
      <c r="D1064" s="1" t="s">
        <v>8166</v>
      </c>
      <c r="E1064" s="1" t="s">
        <v>6437</v>
      </c>
    </row>
    <row r="1065" spans="1:5" ht="15.6" x14ac:dyDescent="0.3">
      <c r="A1065" s="1" t="s">
        <v>412</v>
      </c>
      <c r="B1065" s="1" t="s">
        <v>4340</v>
      </c>
      <c r="C1065" s="1" t="s">
        <v>6741</v>
      </c>
      <c r="D1065" s="1" t="s">
        <v>8167</v>
      </c>
      <c r="E1065" s="1" t="s">
        <v>6438</v>
      </c>
    </row>
    <row r="1066" spans="1:5" ht="15.6" x14ac:dyDescent="0.3">
      <c r="A1066" s="1" t="s">
        <v>411</v>
      </c>
      <c r="B1066" s="1" t="s">
        <v>4341</v>
      </c>
      <c r="C1066" s="1" t="s">
        <v>6742</v>
      </c>
      <c r="D1066" s="1" t="s">
        <v>8168</v>
      </c>
      <c r="E1066" s="1" t="s">
        <v>6439</v>
      </c>
    </row>
    <row r="1067" spans="1:5" ht="15.6" x14ac:dyDescent="0.3">
      <c r="A1067" s="1" t="s">
        <v>410</v>
      </c>
      <c r="B1067" s="1" t="s">
        <v>4342</v>
      </c>
      <c r="C1067" s="1" t="s">
        <v>6741</v>
      </c>
      <c r="D1067" s="1" t="s">
        <v>7108</v>
      </c>
      <c r="E1067" s="1" t="s">
        <v>5058</v>
      </c>
    </row>
    <row r="1068" spans="1:5" ht="15.6" x14ac:dyDescent="0.3">
      <c r="A1068" s="1" t="s">
        <v>409</v>
      </c>
      <c r="B1068" s="1" t="s">
        <v>4343</v>
      </c>
      <c r="C1068" s="1" t="s">
        <v>6741</v>
      </c>
      <c r="D1068" s="1" t="s">
        <v>6774</v>
      </c>
      <c r="E1068" s="1" t="s">
        <v>6440</v>
      </c>
    </row>
    <row r="1069" spans="1:5" ht="15.6" x14ac:dyDescent="0.3">
      <c r="A1069" s="1" t="s">
        <v>2177</v>
      </c>
      <c r="B1069" s="1" t="s">
        <v>2580</v>
      </c>
      <c r="C1069" s="1" t="s">
        <v>6742</v>
      </c>
      <c r="D1069" s="1" t="s">
        <v>6909</v>
      </c>
      <c r="E1069" s="1" t="s">
        <v>4922</v>
      </c>
    </row>
    <row r="1070" spans="1:5" ht="15.6" x14ac:dyDescent="0.3">
      <c r="A1070" s="1" t="s">
        <v>408</v>
      </c>
      <c r="B1070" s="1" t="s">
        <v>4344</v>
      </c>
      <c r="C1070" s="1" t="s">
        <v>6741</v>
      </c>
      <c r="D1070" s="1" t="s">
        <v>6936</v>
      </c>
      <c r="E1070" s="1" t="s">
        <v>5194</v>
      </c>
    </row>
    <row r="1071" spans="1:5" ht="15.6" x14ac:dyDescent="0.3">
      <c r="A1071" s="1" t="s">
        <v>407</v>
      </c>
      <c r="B1071" s="1" t="s">
        <v>4345</v>
      </c>
      <c r="C1071" s="1" t="s">
        <v>6741</v>
      </c>
      <c r="D1071" s="1" t="s">
        <v>8169</v>
      </c>
      <c r="E1071" s="1" t="s">
        <v>6441</v>
      </c>
    </row>
    <row r="1072" spans="1:5" ht="15.6" x14ac:dyDescent="0.3">
      <c r="A1072" s="1" t="s">
        <v>406</v>
      </c>
      <c r="B1072" s="1" t="s">
        <v>4346</v>
      </c>
      <c r="C1072" s="1" t="s">
        <v>6742</v>
      </c>
      <c r="D1072" s="1" t="s">
        <v>6755</v>
      </c>
      <c r="E1072" s="1" t="s">
        <v>6304</v>
      </c>
    </row>
    <row r="1073" spans="1:5" ht="15.6" x14ac:dyDescent="0.3">
      <c r="A1073" s="1" t="s">
        <v>405</v>
      </c>
      <c r="B1073" s="1" t="s">
        <v>4347</v>
      </c>
      <c r="C1073" s="1" t="s">
        <v>6742</v>
      </c>
      <c r="D1073" s="1" t="s">
        <v>8170</v>
      </c>
      <c r="E1073" s="1" t="s">
        <v>6442</v>
      </c>
    </row>
    <row r="1074" spans="1:5" ht="15.6" x14ac:dyDescent="0.3">
      <c r="A1074" s="1" t="s">
        <v>404</v>
      </c>
      <c r="B1074" s="1" t="s">
        <v>4348</v>
      </c>
      <c r="C1074" s="1" t="s">
        <v>6742</v>
      </c>
      <c r="D1074" s="1" t="s">
        <v>6098</v>
      </c>
      <c r="E1074" s="1" t="s">
        <v>5027</v>
      </c>
    </row>
    <row r="1075" spans="1:5" ht="15.6" x14ac:dyDescent="0.3">
      <c r="A1075" s="1" t="s">
        <v>403</v>
      </c>
      <c r="B1075" s="1" t="s">
        <v>4349</v>
      </c>
      <c r="C1075" s="1" t="s">
        <v>6741</v>
      </c>
      <c r="D1075" s="1" t="s">
        <v>8171</v>
      </c>
      <c r="E1075" s="1" t="s">
        <v>6443</v>
      </c>
    </row>
    <row r="1076" spans="1:5" ht="15.6" x14ac:dyDescent="0.3">
      <c r="A1076" s="1" t="s">
        <v>402</v>
      </c>
      <c r="B1076" s="1" t="s">
        <v>4350</v>
      </c>
      <c r="C1076" s="1" t="s">
        <v>6742</v>
      </c>
      <c r="D1076" s="1" t="s">
        <v>8172</v>
      </c>
      <c r="E1076" s="1" t="s">
        <v>4781</v>
      </c>
    </row>
    <row r="1077" spans="1:5" ht="15.6" x14ac:dyDescent="0.3">
      <c r="A1077" s="1" t="s">
        <v>401</v>
      </c>
      <c r="B1077" s="1" t="s">
        <v>4351</v>
      </c>
      <c r="C1077" s="1" t="s">
        <v>6742</v>
      </c>
      <c r="D1077" s="1" t="s">
        <v>8173</v>
      </c>
      <c r="E1077" s="1" t="s">
        <v>6444</v>
      </c>
    </row>
    <row r="1078" spans="1:5" ht="15.6" x14ac:dyDescent="0.3">
      <c r="A1078" s="1" t="s">
        <v>400</v>
      </c>
      <c r="B1078" s="1" t="s">
        <v>4352</v>
      </c>
      <c r="C1078" s="1" t="s">
        <v>6742</v>
      </c>
      <c r="D1078" s="1" t="s">
        <v>8174</v>
      </c>
      <c r="E1078" s="1" t="s">
        <v>5972</v>
      </c>
    </row>
    <row r="1079" spans="1:5" ht="15.6" x14ac:dyDescent="0.3">
      <c r="A1079" s="1" t="s">
        <v>399</v>
      </c>
      <c r="B1079" s="1" t="s">
        <v>4353</v>
      </c>
      <c r="C1079" s="1" t="s">
        <v>6742</v>
      </c>
      <c r="D1079" s="1" t="s">
        <v>8175</v>
      </c>
      <c r="E1079" s="1" t="s">
        <v>5756</v>
      </c>
    </row>
    <row r="1080" spans="1:5" ht="15.6" x14ac:dyDescent="0.3">
      <c r="A1080" s="1" t="s">
        <v>2176</v>
      </c>
      <c r="B1080" s="1" t="s">
        <v>2581</v>
      </c>
      <c r="C1080" s="1" t="s">
        <v>6742</v>
      </c>
      <c r="D1080" s="1" t="s">
        <v>6910</v>
      </c>
      <c r="E1080" s="1" t="s">
        <v>4923</v>
      </c>
    </row>
    <row r="1081" spans="1:5" ht="15.6" x14ac:dyDescent="0.3">
      <c r="A1081" s="1" t="s">
        <v>398</v>
      </c>
      <c r="B1081" s="1" t="s">
        <v>4354</v>
      </c>
      <c r="C1081" s="1" t="s">
        <v>6766</v>
      </c>
      <c r="D1081" s="1" t="s">
        <v>8176</v>
      </c>
      <c r="E1081" s="1" t="s">
        <v>6445</v>
      </c>
    </row>
    <row r="1082" spans="1:5" ht="15.6" x14ac:dyDescent="0.3">
      <c r="A1082" s="1" t="s">
        <v>397</v>
      </c>
      <c r="B1082" s="1" t="s">
        <v>4355</v>
      </c>
      <c r="C1082" s="1" t="s">
        <v>6741</v>
      </c>
      <c r="D1082" s="1" t="s">
        <v>8177</v>
      </c>
      <c r="E1082" s="1" t="s">
        <v>6446</v>
      </c>
    </row>
    <row r="1083" spans="1:5" ht="15.6" x14ac:dyDescent="0.3">
      <c r="A1083" s="1" t="s">
        <v>396</v>
      </c>
      <c r="B1083" s="1" t="s">
        <v>4356</v>
      </c>
      <c r="C1083" s="1" t="s">
        <v>6742</v>
      </c>
      <c r="D1083" s="1" t="s">
        <v>6809</v>
      </c>
      <c r="E1083" s="1" t="s">
        <v>6447</v>
      </c>
    </row>
    <row r="1084" spans="1:5" ht="15.6" x14ac:dyDescent="0.3">
      <c r="A1084" s="1" t="s">
        <v>395</v>
      </c>
      <c r="B1084" s="1" t="s">
        <v>4357</v>
      </c>
      <c r="C1084" s="1" t="s">
        <v>6742</v>
      </c>
      <c r="D1084" s="1" t="s">
        <v>8178</v>
      </c>
      <c r="E1084" s="1" t="s">
        <v>6448</v>
      </c>
    </row>
    <row r="1085" spans="1:5" ht="15.6" x14ac:dyDescent="0.3">
      <c r="A1085" s="1" t="s">
        <v>394</v>
      </c>
      <c r="B1085" s="1" t="s">
        <v>4358</v>
      </c>
      <c r="C1085" s="1" t="s">
        <v>6741</v>
      </c>
      <c r="D1085" s="1" t="s">
        <v>8179</v>
      </c>
      <c r="E1085" s="1" t="s">
        <v>6449</v>
      </c>
    </row>
    <row r="1086" spans="1:5" ht="15.6" x14ac:dyDescent="0.3">
      <c r="A1086" s="1" t="s">
        <v>393</v>
      </c>
      <c r="B1086" s="1" t="s">
        <v>4359</v>
      </c>
      <c r="C1086" s="1" t="s">
        <v>6741</v>
      </c>
      <c r="D1086" s="1" t="s">
        <v>8180</v>
      </c>
      <c r="E1086" s="1" t="s">
        <v>6450</v>
      </c>
    </row>
    <row r="1087" spans="1:5" ht="15.6" x14ac:dyDescent="0.3">
      <c r="A1087" s="1" t="s">
        <v>392</v>
      </c>
      <c r="B1087" s="1" t="s">
        <v>4360</v>
      </c>
      <c r="C1087" s="1" t="s">
        <v>6741</v>
      </c>
      <c r="D1087" s="1" t="s">
        <v>8181</v>
      </c>
      <c r="E1087" s="1" t="s">
        <v>6451</v>
      </c>
    </row>
    <row r="1088" spans="1:5" ht="15.6" x14ac:dyDescent="0.3">
      <c r="A1088" s="1" t="s">
        <v>391</v>
      </c>
      <c r="B1088" s="1" t="s">
        <v>4361</v>
      </c>
      <c r="C1088" s="1" t="s">
        <v>6741</v>
      </c>
      <c r="D1088" s="1" t="s">
        <v>5974</v>
      </c>
      <c r="E1088" s="1" t="s">
        <v>6452</v>
      </c>
    </row>
    <row r="1089" spans="1:5" ht="15.6" x14ac:dyDescent="0.3">
      <c r="A1089" s="1" t="s">
        <v>390</v>
      </c>
      <c r="B1089" s="1" t="s">
        <v>4362</v>
      </c>
      <c r="C1089" s="1" t="s">
        <v>6741</v>
      </c>
      <c r="D1089" s="1" t="s">
        <v>8182</v>
      </c>
      <c r="E1089" s="1" t="s">
        <v>4943</v>
      </c>
    </row>
    <row r="1090" spans="1:5" ht="15.6" x14ac:dyDescent="0.3">
      <c r="A1090" s="1" t="s">
        <v>389</v>
      </c>
      <c r="B1090" s="1" t="s">
        <v>4363</v>
      </c>
      <c r="C1090" s="1" t="s">
        <v>6741</v>
      </c>
      <c r="D1090" s="1" t="s">
        <v>8183</v>
      </c>
      <c r="E1090" s="1" t="s">
        <v>6453</v>
      </c>
    </row>
    <row r="1091" spans="1:5" ht="15.6" x14ac:dyDescent="0.3">
      <c r="A1091" s="1" t="s">
        <v>2175</v>
      </c>
      <c r="B1091" s="1" t="s">
        <v>2582</v>
      </c>
      <c r="C1091" s="1" t="s">
        <v>6742</v>
      </c>
      <c r="D1091" s="1" t="s">
        <v>6862</v>
      </c>
      <c r="E1091" s="1" t="s">
        <v>4924</v>
      </c>
    </row>
    <row r="1092" spans="1:5" ht="15.6" x14ac:dyDescent="0.3">
      <c r="A1092" s="1" t="s">
        <v>388</v>
      </c>
      <c r="B1092" s="1" t="s">
        <v>4364</v>
      </c>
      <c r="C1092" s="1" t="s">
        <v>6741</v>
      </c>
      <c r="D1092" s="1" t="s">
        <v>8184</v>
      </c>
      <c r="E1092" s="1" t="s">
        <v>6454</v>
      </c>
    </row>
    <row r="1093" spans="1:5" ht="15.6" x14ac:dyDescent="0.3">
      <c r="A1093" s="1" t="s">
        <v>387</v>
      </c>
      <c r="B1093" s="1" t="s">
        <v>4365</v>
      </c>
      <c r="C1093" s="1" t="s">
        <v>6741</v>
      </c>
      <c r="D1093" s="1" t="s">
        <v>8185</v>
      </c>
      <c r="E1093" s="1" t="s">
        <v>6455</v>
      </c>
    </row>
    <row r="1094" spans="1:5" ht="15.6" x14ac:dyDescent="0.3">
      <c r="A1094" s="1" t="s">
        <v>386</v>
      </c>
      <c r="B1094" s="1" t="s">
        <v>4366</v>
      </c>
      <c r="C1094" s="1" t="s">
        <v>6741</v>
      </c>
      <c r="D1094" s="1" t="s">
        <v>8186</v>
      </c>
      <c r="E1094" s="1" t="s">
        <v>6456</v>
      </c>
    </row>
    <row r="1095" spans="1:5" ht="15.6" x14ac:dyDescent="0.3">
      <c r="A1095" s="1" t="s">
        <v>385</v>
      </c>
      <c r="B1095" s="1" t="s">
        <v>4367</v>
      </c>
      <c r="C1095" s="1" t="s">
        <v>6741</v>
      </c>
      <c r="D1095" s="1" t="s">
        <v>8187</v>
      </c>
      <c r="E1095" s="1" t="s">
        <v>6457</v>
      </c>
    </row>
    <row r="1096" spans="1:5" ht="15.6" x14ac:dyDescent="0.3">
      <c r="A1096" s="1" t="s">
        <v>384</v>
      </c>
      <c r="B1096" s="1" t="s">
        <v>4368</v>
      </c>
      <c r="C1096" s="1" t="s">
        <v>6742</v>
      </c>
      <c r="D1096" s="1" t="s">
        <v>8188</v>
      </c>
      <c r="E1096" s="1" t="s">
        <v>6458</v>
      </c>
    </row>
    <row r="1097" spans="1:5" ht="15.6" x14ac:dyDescent="0.3">
      <c r="A1097" s="1" t="s">
        <v>383</v>
      </c>
      <c r="B1097" s="1" t="s">
        <v>4369</v>
      </c>
      <c r="C1097" s="1" t="s">
        <v>6742</v>
      </c>
      <c r="D1097" s="1" t="s">
        <v>7521</v>
      </c>
      <c r="E1097" s="1" t="s">
        <v>6459</v>
      </c>
    </row>
    <row r="1098" spans="1:5" ht="15.6" x14ac:dyDescent="0.3">
      <c r="A1098" s="1" t="s">
        <v>382</v>
      </c>
      <c r="B1098" s="1" t="s">
        <v>4370</v>
      </c>
      <c r="C1098" s="1" t="s">
        <v>6742</v>
      </c>
      <c r="D1098" s="1" t="s">
        <v>6752</v>
      </c>
      <c r="E1098" s="1" t="s">
        <v>6460</v>
      </c>
    </row>
    <row r="1099" spans="1:5" ht="15.6" x14ac:dyDescent="0.3">
      <c r="A1099" s="1" t="s">
        <v>381</v>
      </c>
      <c r="B1099" s="1" t="s">
        <v>4371</v>
      </c>
      <c r="C1099" s="1" t="s">
        <v>6766</v>
      </c>
      <c r="D1099" s="1" t="s">
        <v>7025</v>
      </c>
      <c r="E1099" s="1" t="s">
        <v>6461</v>
      </c>
    </row>
    <row r="1100" spans="1:5" ht="15.6" x14ac:dyDescent="0.3">
      <c r="A1100" s="1" t="s">
        <v>380</v>
      </c>
      <c r="B1100" s="1" t="s">
        <v>4372</v>
      </c>
      <c r="C1100" s="1" t="s">
        <v>6742</v>
      </c>
      <c r="D1100" s="1" t="s">
        <v>8189</v>
      </c>
      <c r="E1100" s="1" t="s">
        <v>6462</v>
      </c>
    </row>
    <row r="1101" spans="1:5" ht="15.6" x14ac:dyDescent="0.3">
      <c r="A1101" s="1" t="s">
        <v>379</v>
      </c>
      <c r="B1101" s="1" t="s">
        <v>4373</v>
      </c>
      <c r="C1101" s="1" t="s">
        <v>6741</v>
      </c>
      <c r="D1101" s="1" t="s">
        <v>6812</v>
      </c>
      <c r="E1101" s="1" t="s">
        <v>6463</v>
      </c>
    </row>
    <row r="1102" spans="1:5" ht="15.6" x14ac:dyDescent="0.3">
      <c r="A1102" s="1" t="s">
        <v>2174</v>
      </c>
      <c r="B1102" s="1" t="s">
        <v>2583</v>
      </c>
      <c r="C1102" s="1" t="s">
        <v>6741</v>
      </c>
      <c r="D1102" s="1" t="s">
        <v>6911</v>
      </c>
      <c r="E1102" s="1" t="s">
        <v>4925</v>
      </c>
    </row>
    <row r="1103" spans="1:5" ht="15.6" x14ac:dyDescent="0.3">
      <c r="A1103" s="1" t="s">
        <v>378</v>
      </c>
      <c r="B1103" s="1" t="s">
        <v>4374</v>
      </c>
      <c r="C1103" s="1" t="s">
        <v>6742</v>
      </c>
      <c r="D1103" s="1" t="s">
        <v>8190</v>
      </c>
      <c r="E1103" s="1" t="s">
        <v>6464</v>
      </c>
    </row>
    <row r="1104" spans="1:5" ht="15.6" x14ac:dyDescent="0.3">
      <c r="A1104" s="1" t="s">
        <v>377</v>
      </c>
      <c r="B1104" s="1" t="s">
        <v>4375</v>
      </c>
      <c r="C1104" s="1" t="s">
        <v>6742</v>
      </c>
      <c r="D1104" s="1" t="s">
        <v>8191</v>
      </c>
      <c r="E1104" s="1" t="s">
        <v>6465</v>
      </c>
    </row>
    <row r="1105" spans="1:5" ht="15.6" x14ac:dyDescent="0.3">
      <c r="A1105" s="1" t="s">
        <v>376</v>
      </c>
      <c r="B1105" s="1" t="s">
        <v>4376</v>
      </c>
      <c r="C1105" s="1" t="s">
        <v>6742</v>
      </c>
      <c r="D1105" s="1" t="s">
        <v>8192</v>
      </c>
      <c r="E1105" s="1" t="s">
        <v>6466</v>
      </c>
    </row>
    <row r="1106" spans="1:5" ht="15.6" x14ac:dyDescent="0.3">
      <c r="A1106" s="1" t="s">
        <v>375</v>
      </c>
      <c r="B1106" s="1" t="s">
        <v>4377</v>
      </c>
      <c r="C1106" s="1" t="s">
        <v>6742</v>
      </c>
      <c r="D1106" s="1" t="s">
        <v>8193</v>
      </c>
      <c r="E1106" s="1" t="s">
        <v>6467</v>
      </c>
    </row>
    <row r="1107" spans="1:5" ht="15.6" x14ac:dyDescent="0.3">
      <c r="A1107" s="1" t="s">
        <v>374</v>
      </c>
      <c r="B1107" s="1" t="s">
        <v>4378</v>
      </c>
      <c r="C1107" s="1" t="s">
        <v>6741</v>
      </c>
      <c r="D1107" s="1" t="s">
        <v>7880</v>
      </c>
      <c r="E1107" s="1" t="s">
        <v>6468</v>
      </c>
    </row>
    <row r="1108" spans="1:5" ht="15.6" x14ac:dyDescent="0.3">
      <c r="A1108" s="1" t="s">
        <v>373</v>
      </c>
      <c r="B1108" s="1" t="s">
        <v>4379</v>
      </c>
      <c r="C1108" s="1" t="s">
        <v>6741</v>
      </c>
      <c r="D1108" s="1" t="s">
        <v>8194</v>
      </c>
      <c r="E1108" s="1" t="s">
        <v>6469</v>
      </c>
    </row>
    <row r="1109" spans="1:5" ht="15.6" x14ac:dyDescent="0.3">
      <c r="A1109" s="1" t="s">
        <v>372</v>
      </c>
      <c r="B1109" s="1" t="s">
        <v>4380</v>
      </c>
      <c r="C1109" s="1" t="s">
        <v>6741</v>
      </c>
      <c r="D1109" s="1" t="s">
        <v>8195</v>
      </c>
      <c r="E1109" s="1" t="s">
        <v>5098</v>
      </c>
    </row>
    <row r="1110" spans="1:5" ht="15.6" x14ac:dyDescent="0.3">
      <c r="A1110" s="1" t="s">
        <v>371</v>
      </c>
      <c r="B1110" s="1" t="s">
        <v>4381</v>
      </c>
      <c r="C1110" s="1" t="s">
        <v>6741</v>
      </c>
      <c r="D1110" s="1" t="s">
        <v>6954</v>
      </c>
      <c r="E1110" s="1" t="s">
        <v>4823</v>
      </c>
    </row>
    <row r="1111" spans="1:5" ht="15.6" x14ac:dyDescent="0.3">
      <c r="A1111" s="1" t="s">
        <v>370</v>
      </c>
      <c r="B1111" s="1" t="s">
        <v>4382</v>
      </c>
      <c r="C1111" s="1" t="s">
        <v>6741</v>
      </c>
      <c r="D1111" s="1" t="s">
        <v>8196</v>
      </c>
      <c r="E1111" s="1" t="s">
        <v>6470</v>
      </c>
    </row>
    <row r="1112" spans="1:5" ht="15.6" x14ac:dyDescent="0.3">
      <c r="A1112" s="1" t="s">
        <v>369</v>
      </c>
      <c r="B1112" s="1" t="s">
        <v>4383</v>
      </c>
      <c r="C1112" s="1" t="s">
        <v>6741</v>
      </c>
      <c r="D1112" s="1" t="s">
        <v>7115</v>
      </c>
      <c r="E1112" s="1" t="s">
        <v>5014</v>
      </c>
    </row>
    <row r="1113" spans="1:5" ht="15.6" x14ac:dyDescent="0.3">
      <c r="A1113" s="1" t="s">
        <v>2371</v>
      </c>
      <c r="B1113" s="1" t="s">
        <v>2386</v>
      </c>
      <c r="C1113" s="1" t="s">
        <v>6742</v>
      </c>
      <c r="D1113" s="1" t="s">
        <v>6755</v>
      </c>
      <c r="E1113" s="1" t="s">
        <v>4730</v>
      </c>
    </row>
    <row r="1114" spans="1:5" ht="15.6" x14ac:dyDescent="0.3">
      <c r="A1114" s="1" t="s">
        <v>2353</v>
      </c>
      <c r="B1114" s="1" t="s">
        <v>2404</v>
      </c>
      <c r="C1114" s="1" t="s">
        <v>6742</v>
      </c>
      <c r="D1114" s="1" t="s">
        <v>6752</v>
      </c>
      <c r="E1114" s="1" t="s">
        <v>4748</v>
      </c>
    </row>
    <row r="1115" spans="1:5" ht="15.6" x14ac:dyDescent="0.3">
      <c r="A1115" s="1" t="s">
        <v>2173</v>
      </c>
      <c r="B1115" s="1" t="s">
        <v>2584</v>
      </c>
      <c r="C1115" s="1" t="s">
        <v>6742</v>
      </c>
      <c r="D1115" s="1" t="s">
        <v>6859</v>
      </c>
      <c r="E1115" s="1" t="s">
        <v>4926</v>
      </c>
    </row>
    <row r="1116" spans="1:5" ht="15.6" x14ac:dyDescent="0.3">
      <c r="A1116" s="1" t="s">
        <v>368</v>
      </c>
      <c r="B1116" s="1" t="s">
        <v>4384</v>
      </c>
      <c r="C1116" s="1" t="s">
        <v>6741</v>
      </c>
      <c r="D1116" s="1" t="s">
        <v>8197</v>
      </c>
      <c r="E1116" s="1" t="s">
        <v>6471</v>
      </c>
    </row>
    <row r="1117" spans="1:5" ht="15.6" x14ac:dyDescent="0.3">
      <c r="A1117" s="1" t="s">
        <v>367</v>
      </c>
      <c r="B1117" s="1" t="s">
        <v>4385</v>
      </c>
      <c r="C1117" s="1" t="s">
        <v>6742</v>
      </c>
      <c r="D1117" s="1" t="s">
        <v>8198</v>
      </c>
      <c r="E1117" s="1" t="s">
        <v>6472</v>
      </c>
    </row>
    <row r="1118" spans="1:5" ht="15.6" x14ac:dyDescent="0.3">
      <c r="A1118" s="1" t="s">
        <v>366</v>
      </c>
      <c r="B1118" s="1" t="s">
        <v>4386</v>
      </c>
      <c r="C1118" s="1" t="s">
        <v>6741</v>
      </c>
      <c r="D1118" s="1" t="s">
        <v>8199</v>
      </c>
      <c r="E1118" s="1" t="s">
        <v>6473</v>
      </c>
    </row>
    <row r="1119" spans="1:5" ht="15.6" x14ac:dyDescent="0.3">
      <c r="A1119" s="1" t="s">
        <v>365</v>
      </c>
      <c r="B1119" s="1" t="s">
        <v>4387</v>
      </c>
      <c r="C1119" s="1" t="s">
        <v>6741</v>
      </c>
      <c r="D1119" s="1" t="s">
        <v>7137</v>
      </c>
      <c r="E1119" s="1" t="s">
        <v>6474</v>
      </c>
    </row>
    <row r="1120" spans="1:5" ht="15.6" x14ac:dyDescent="0.3">
      <c r="A1120" s="1" t="s">
        <v>364</v>
      </c>
      <c r="B1120" s="1" t="s">
        <v>4388</v>
      </c>
      <c r="C1120" s="1" t="s">
        <v>6741</v>
      </c>
      <c r="D1120" s="1" t="s">
        <v>8200</v>
      </c>
      <c r="E1120" s="1" t="s">
        <v>6475</v>
      </c>
    </row>
    <row r="1121" spans="1:5" ht="15.6" x14ac:dyDescent="0.3">
      <c r="A1121" s="1" t="s">
        <v>363</v>
      </c>
      <c r="B1121" s="1" t="s">
        <v>4389</v>
      </c>
      <c r="C1121" s="1" t="s">
        <v>6741</v>
      </c>
      <c r="D1121" s="1" t="s">
        <v>8201</v>
      </c>
      <c r="E1121" s="1" t="s">
        <v>5907</v>
      </c>
    </row>
    <row r="1122" spans="1:5" ht="15.6" x14ac:dyDescent="0.3">
      <c r="A1122" s="1" t="s">
        <v>362</v>
      </c>
      <c r="B1122" s="1" t="s">
        <v>4390</v>
      </c>
      <c r="C1122" s="1" t="s">
        <v>6741</v>
      </c>
      <c r="D1122" s="1" t="s">
        <v>6798</v>
      </c>
      <c r="E1122" s="1" t="s">
        <v>6476</v>
      </c>
    </row>
    <row r="1123" spans="1:5" ht="15.6" x14ac:dyDescent="0.3">
      <c r="A1123" s="1" t="s">
        <v>361</v>
      </c>
      <c r="B1123" s="1" t="s">
        <v>4391</v>
      </c>
      <c r="C1123" s="1" t="s">
        <v>6766</v>
      </c>
      <c r="D1123" s="1" t="s">
        <v>8202</v>
      </c>
      <c r="E1123" s="1" t="s">
        <v>5122</v>
      </c>
    </row>
    <row r="1124" spans="1:5" ht="15.6" x14ac:dyDescent="0.3">
      <c r="A1124" s="1" t="s">
        <v>360</v>
      </c>
      <c r="B1124" s="1" t="s">
        <v>4392</v>
      </c>
      <c r="C1124" s="1" t="s">
        <v>6741</v>
      </c>
      <c r="D1124" s="1" t="s">
        <v>8203</v>
      </c>
      <c r="E1124" s="1" t="s">
        <v>6477</v>
      </c>
    </row>
    <row r="1125" spans="1:5" ht="15.6" x14ac:dyDescent="0.3">
      <c r="A1125" s="1" t="s">
        <v>359</v>
      </c>
      <c r="B1125" s="1" t="s">
        <v>4393</v>
      </c>
      <c r="C1125" s="1" t="s">
        <v>6742</v>
      </c>
      <c r="D1125" s="1" t="s">
        <v>8204</v>
      </c>
      <c r="E1125" s="1" t="s">
        <v>6478</v>
      </c>
    </row>
    <row r="1126" spans="1:5" ht="15.6" x14ac:dyDescent="0.3">
      <c r="A1126" s="1" t="s">
        <v>2172</v>
      </c>
      <c r="B1126" s="1" t="s">
        <v>2585</v>
      </c>
      <c r="C1126" s="1" t="s">
        <v>6742</v>
      </c>
      <c r="D1126" s="1" t="s">
        <v>6912</v>
      </c>
      <c r="E1126" s="1" t="s">
        <v>4927</v>
      </c>
    </row>
    <row r="1127" spans="1:5" ht="15.6" x14ac:dyDescent="0.3">
      <c r="A1127" s="1" t="s">
        <v>358</v>
      </c>
      <c r="B1127" s="1" t="s">
        <v>4394</v>
      </c>
      <c r="C1127" s="1" t="s">
        <v>6742</v>
      </c>
      <c r="D1127" s="1" t="s">
        <v>8205</v>
      </c>
      <c r="E1127" s="1" t="s">
        <v>6479</v>
      </c>
    </row>
    <row r="1128" spans="1:5" ht="15.6" x14ac:dyDescent="0.3">
      <c r="A1128" s="1" t="s">
        <v>357</v>
      </c>
      <c r="B1128" s="1" t="s">
        <v>4395</v>
      </c>
      <c r="C1128" s="1" t="s">
        <v>6742</v>
      </c>
      <c r="D1128" s="1" t="s">
        <v>6981</v>
      </c>
      <c r="E1128" s="1" t="s">
        <v>6480</v>
      </c>
    </row>
    <row r="1129" spans="1:5" ht="15.6" x14ac:dyDescent="0.3">
      <c r="A1129" s="1" t="s">
        <v>355</v>
      </c>
      <c r="B1129" s="1" t="s">
        <v>4396</v>
      </c>
      <c r="C1129" s="1" t="s">
        <v>6742</v>
      </c>
      <c r="D1129" s="1" t="s">
        <v>6915</v>
      </c>
      <c r="E1129" s="1" t="s">
        <v>6481</v>
      </c>
    </row>
    <row r="1130" spans="1:5" ht="15.6" x14ac:dyDescent="0.3">
      <c r="A1130" s="1" t="s">
        <v>354</v>
      </c>
      <c r="B1130" s="1" t="s">
        <v>4397</v>
      </c>
      <c r="C1130" s="1" t="s">
        <v>6741</v>
      </c>
      <c r="D1130" s="1" t="s">
        <v>8206</v>
      </c>
      <c r="E1130" s="1" t="s">
        <v>5677</v>
      </c>
    </row>
    <row r="1131" spans="1:5" ht="15.6" x14ac:dyDescent="0.3">
      <c r="A1131" s="1" t="s">
        <v>353</v>
      </c>
      <c r="B1131" s="1" t="s">
        <v>4398</v>
      </c>
      <c r="C1131" s="1" t="s">
        <v>6742</v>
      </c>
      <c r="D1131" s="1" t="s">
        <v>8207</v>
      </c>
      <c r="E1131" s="1" t="s">
        <v>6482</v>
      </c>
    </row>
    <row r="1132" spans="1:5" ht="15.6" x14ac:dyDescent="0.3">
      <c r="A1132" s="1" t="s">
        <v>352</v>
      </c>
      <c r="B1132" s="1" t="s">
        <v>4399</v>
      </c>
      <c r="C1132" s="1" t="s">
        <v>6741</v>
      </c>
      <c r="D1132" s="1" t="s">
        <v>8208</v>
      </c>
      <c r="E1132" s="1" t="s">
        <v>6483</v>
      </c>
    </row>
    <row r="1133" spans="1:5" ht="15.6" x14ac:dyDescent="0.3">
      <c r="A1133" s="1" t="s">
        <v>351</v>
      </c>
      <c r="B1133" s="1" t="s">
        <v>4400</v>
      </c>
      <c r="C1133" s="1" t="s">
        <v>6742</v>
      </c>
      <c r="D1133" s="1" t="s">
        <v>8209</v>
      </c>
      <c r="E1133" s="1" t="s">
        <v>6484</v>
      </c>
    </row>
    <row r="1134" spans="1:5" ht="15.6" x14ac:dyDescent="0.3">
      <c r="A1134" s="1" t="s">
        <v>350</v>
      </c>
      <c r="B1134" s="1" t="s">
        <v>4401</v>
      </c>
      <c r="C1134" s="1" t="s">
        <v>6741</v>
      </c>
      <c r="D1134" s="1" t="s">
        <v>8210</v>
      </c>
      <c r="E1134" s="1" t="s">
        <v>6485</v>
      </c>
    </row>
    <row r="1135" spans="1:5" ht="15.6" x14ac:dyDescent="0.3">
      <c r="A1135" s="1" t="s">
        <v>349</v>
      </c>
      <c r="B1135" s="1" t="s">
        <v>4402</v>
      </c>
      <c r="C1135" s="1" t="s">
        <v>6741</v>
      </c>
      <c r="D1135" s="1" t="s">
        <v>6798</v>
      </c>
      <c r="E1135" s="1" t="s">
        <v>6486</v>
      </c>
    </row>
    <row r="1136" spans="1:5" ht="15.6" x14ac:dyDescent="0.3">
      <c r="A1136" s="1" t="s">
        <v>348</v>
      </c>
      <c r="B1136" s="1" t="s">
        <v>4403</v>
      </c>
      <c r="C1136" s="1" t="s">
        <v>6741</v>
      </c>
      <c r="D1136" s="1" t="s">
        <v>8211</v>
      </c>
      <c r="E1136" s="1" t="s">
        <v>4790</v>
      </c>
    </row>
    <row r="1137" spans="1:5" ht="15.6" x14ac:dyDescent="0.3">
      <c r="A1137" s="1" t="s">
        <v>2171</v>
      </c>
      <c r="B1137" s="1" t="s">
        <v>2586</v>
      </c>
      <c r="C1137" s="1" t="s">
        <v>6742</v>
      </c>
      <c r="D1137" s="1" t="s">
        <v>6913</v>
      </c>
      <c r="E1137" s="1" t="s">
        <v>4928</v>
      </c>
    </row>
    <row r="1138" spans="1:5" ht="15.6" x14ac:dyDescent="0.3">
      <c r="A1138" s="1" t="s">
        <v>347</v>
      </c>
      <c r="B1138" s="1" t="s">
        <v>4404</v>
      </c>
      <c r="C1138" s="1" t="s">
        <v>6742</v>
      </c>
      <c r="D1138" s="1" t="s">
        <v>8212</v>
      </c>
      <c r="E1138" s="1" t="s">
        <v>6487</v>
      </c>
    </row>
    <row r="1139" spans="1:5" ht="15.6" x14ac:dyDescent="0.3">
      <c r="A1139" s="1" t="s">
        <v>346</v>
      </c>
      <c r="B1139" s="1" t="s">
        <v>4405</v>
      </c>
      <c r="C1139" s="1" t="s">
        <v>6742</v>
      </c>
      <c r="D1139" s="1" t="s">
        <v>8213</v>
      </c>
      <c r="E1139" s="1" t="s">
        <v>4951</v>
      </c>
    </row>
    <row r="1140" spans="1:5" ht="15.6" x14ac:dyDescent="0.3">
      <c r="A1140" s="1" t="s">
        <v>345</v>
      </c>
      <c r="B1140" s="1" t="s">
        <v>4406</v>
      </c>
      <c r="C1140" s="1" t="s">
        <v>6741</v>
      </c>
      <c r="D1140" s="1" t="s">
        <v>8214</v>
      </c>
      <c r="E1140" s="1" t="s">
        <v>6488</v>
      </c>
    </row>
    <row r="1141" spans="1:5" ht="15.6" x14ac:dyDescent="0.3">
      <c r="A1141" s="1" t="s">
        <v>344</v>
      </c>
      <c r="B1141" s="1" t="s">
        <v>4407</v>
      </c>
      <c r="C1141" s="1" t="s">
        <v>6742</v>
      </c>
      <c r="D1141" s="1" t="s">
        <v>8215</v>
      </c>
      <c r="E1141" s="1" t="s">
        <v>6489</v>
      </c>
    </row>
    <row r="1142" spans="1:5" ht="15.6" x14ac:dyDescent="0.3">
      <c r="A1142" s="1" t="s">
        <v>343</v>
      </c>
      <c r="B1142" s="1" t="s">
        <v>4408</v>
      </c>
      <c r="C1142" s="1" t="s">
        <v>6741</v>
      </c>
      <c r="D1142" s="1" t="s">
        <v>8216</v>
      </c>
      <c r="E1142" s="1" t="s">
        <v>6490</v>
      </c>
    </row>
    <row r="1143" spans="1:5" ht="15.6" x14ac:dyDescent="0.3">
      <c r="A1143" s="1" t="s">
        <v>342</v>
      </c>
      <c r="B1143" s="1" t="s">
        <v>4409</v>
      </c>
      <c r="C1143" s="1" t="s">
        <v>6741</v>
      </c>
      <c r="D1143" s="1" t="s">
        <v>8217</v>
      </c>
      <c r="E1143" s="1" t="s">
        <v>6491</v>
      </c>
    </row>
    <row r="1144" spans="1:5" ht="15.6" x14ac:dyDescent="0.3">
      <c r="A1144" s="1" t="s">
        <v>341</v>
      </c>
      <c r="B1144" s="1" t="s">
        <v>4410</v>
      </c>
      <c r="C1144" s="1" t="s">
        <v>6742</v>
      </c>
      <c r="D1144" s="1" t="s">
        <v>8218</v>
      </c>
      <c r="E1144" s="1" t="s">
        <v>6492</v>
      </c>
    </row>
    <row r="1145" spans="1:5" ht="15.6" x14ac:dyDescent="0.3">
      <c r="A1145" s="1" t="s">
        <v>340</v>
      </c>
      <c r="B1145" s="1" t="s">
        <v>4411</v>
      </c>
      <c r="C1145" s="1" t="s">
        <v>6741</v>
      </c>
      <c r="D1145" s="1" t="s">
        <v>8219</v>
      </c>
      <c r="E1145" s="1" t="s">
        <v>6144</v>
      </c>
    </row>
    <row r="1146" spans="1:5" ht="15.6" x14ac:dyDescent="0.3">
      <c r="A1146" s="1" t="s">
        <v>339</v>
      </c>
      <c r="B1146" s="1" t="s">
        <v>4412</v>
      </c>
      <c r="C1146" s="1" t="s">
        <v>6742</v>
      </c>
      <c r="D1146" s="1" t="s">
        <v>8220</v>
      </c>
      <c r="E1146" s="1" t="s">
        <v>6493</v>
      </c>
    </row>
    <row r="1147" spans="1:5" ht="15.6" x14ac:dyDescent="0.3">
      <c r="A1147" s="1" t="s">
        <v>338</v>
      </c>
      <c r="B1147" s="1" t="s">
        <v>4413</v>
      </c>
      <c r="C1147" s="1" t="s">
        <v>6742</v>
      </c>
      <c r="D1147" s="1" t="s">
        <v>6799</v>
      </c>
      <c r="E1147" s="1" t="s">
        <v>6494</v>
      </c>
    </row>
    <row r="1148" spans="1:5" ht="15.6" x14ac:dyDescent="0.3">
      <c r="A1148" s="1" t="s">
        <v>2170</v>
      </c>
      <c r="B1148" s="1" t="s">
        <v>2587</v>
      </c>
      <c r="C1148" s="1" t="s">
        <v>6742</v>
      </c>
      <c r="D1148" s="1" t="s">
        <v>6914</v>
      </c>
      <c r="E1148" s="1" t="s">
        <v>4929</v>
      </c>
    </row>
    <row r="1149" spans="1:5" ht="15.6" x14ac:dyDescent="0.3">
      <c r="A1149" s="1" t="s">
        <v>337</v>
      </c>
      <c r="B1149" s="1" t="s">
        <v>4414</v>
      </c>
      <c r="C1149" s="1" t="s">
        <v>6741</v>
      </c>
      <c r="D1149" s="1" t="s">
        <v>8221</v>
      </c>
      <c r="E1149" s="1" t="s">
        <v>6495</v>
      </c>
    </row>
    <row r="1150" spans="1:5" ht="15.6" x14ac:dyDescent="0.3">
      <c r="A1150" s="1" t="s">
        <v>336</v>
      </c>
      <c r="B1150" s="1" t="s">
        <v>4415</v>
      </c>
      <c r="C1150" s="1" t="s">
        <v>6741</v>
      </c>
      <c r="D1150" s="1" t="s">
        <v>8222</v>
      </c>
      <c r="E1150" s="1" t="s">
        <v>6496</v>
      </c>
    </row>
    <row r="1151" spans="1:5" ht="15.6" x14ac:dyDescent="0.3">
      <c r="A1151" s="1" t="s">
        <v>335</v>
      </c>
      <c r="B1151" s="1" t="s">
        <v>4416</v>
      </c>
      <c r="C1151" s="1" t="s">
        <v>6742</v>
      </c>
      <c r="D1151" s="1" t="s">
        <v>5456</v>
      </c>
      <c r="E1151" s="1" t="s">
        <v>5409</v>
      </c>
    </row>
    <row r="1152" spans="1:5" ht="15.6" x14ac:dyDescent="0.3">
      <c r="A1152" s="1" t="s">
        <v>334</v>
      </c>
      <c r="B1152" s="1" t="s">
        <v>4417</v>
      </c>
      <c r="C1152" s="1" t="s">
        <v>6742</v>
      </c>
      <c r="D1152" s="1" t="s">
        <v>8223</v>
      </c>
      <c r="E1152" s="1" t="s">
        <v>6497</v>
      </c>
    </row>
    <row r="1153" spans="1:5" ht="15.6" x14ac:dyDescent="0.3">
      <c r="A1153" s="1" t="s">
        <v>333</v>
      </c>
      <c r="B1153" s="1" t="s">
        <v>4418</v>
      </c>
      <c r="C1153" s="1" t="s">
        <v>6742</v>
      </c>
      <c r="D1153" s="1" t="s">
        <v>7499</v>
      </c>
      <c r="E1153" s="1" t="s">
        <v>6498</v>
      </c>
    </row>
    <row r="1154" spans="1:5" ht="15.6" x14ac:dyDescent="0.3">
      <c r="A1154" s="1" t="s">
        <v>332</v>
      </c>
      <c r="B1154" s="1" t="s">
        <v>4419</v>
      </c>
      <c r="C1154" s="1" t="s">
        <v>6741</v>
      </c>
      <c r="D1154" s="1" t="s">
        <v>8224</v>
      </c>
      <c r="E1154" s="1" t="s">
        <v>6499</v>
      </c>
    </row>
    <row r="1155" spans="1:5" ht="15.6" x14ac:dyDescent="0.3">
      <c r="A1155" s="1" t="s">
        <v>331</v>
      </c>
      <c r="B1155" s="1" t="s">
        <v>4420</v>
      </c>
      <c r="C1155" s="1" t="s">
        <v>6741</v>
      </c>
      <c r="D1155" s="1" t="s">
        <v>8225</v>
      </c>
      <c r="E1155" s="1" t="s">
        <v>6500</v>
      </c>
    </row>
    <row r="1156" spans="1:5" ht="15.6" x14ac:dyDescent="0.3">
      <c r="A1156" s="1" t="s">
        <v>330</v>
      </c>
      <c r="B1156" s="1" t="s">
        <v>4421</v>
      </c>
      <c r="C1156" s="1" t="s">
        <v>6741</v>
      </c>
      <c r="D1156" s="1" t="s">
        <v>8226</v>
      </c>
      <c r="E1156" s="1" t="s">
        <v>6501</v>
      </c>
    </row>
    <row r="1157" spans="1:5" ht="15.6" x14ac:dyDescent="0.3">
      <c r="A1157" s="1" t="s">
        <v>329</v>
      </c>
      <c r="B1157" s="1" t="s">
        <v>4422</v>
      </c>
      <c r="C1157" s="1" t="s">
        <v>6741</v>
      </c>
      <c r="D1157" s="1" t="s">
        <v>6950</v>
      </c>
      <c r="E1157" s="1" t="s">
        <v>6502</v>
      </c>
    </row>
    <row r="1158" spans="1:5" ht="15.6" x14ac:dyDescent="0.3">
      <c r="A1158" s="1" t="s">
        <v>328</v>
      </c>
      <c r="B1158" s="1" t="s">
        <v>4423</v>
      </c>
      <c r="C1158" s="1" t="s">
        <v>6742</v>
      </c>
      <c r="D1158" s="1" t="s">
        <v>8227</v>
      </c>
      <c r="E1158" s="1" t="s">
        <v>4793</v>
      </c>
    </row>
    <row r="1159" spans="1:5" ht="15.6" x14ac:dyDescent="0.3">
      <c r="A1159" s="1" t="s">
        <v>2169</v>
      </c>
      <c r="B1159" s="1" t="s">
        <v>2588</v>
      </c>
      <c r="C1159" s="1" t="s">
        <v>6741</v>
      </c>
      <c r="D1159" s="1" t="s">
        <v>6817</v>
      </c>
      <c r="E1159" s="1" t="s">
        <v>4930</v>
      </c>
    </row>
    <row r="1160" spans="1:5" ht="15.6" x14ac:dyDescent="0.3">
      <c r="A1160" s="1" t="s">
        <v>327</v>
      </c>
      <c r="B1160" s="1" t="s">
        <v>4424</v>
      </c>
      <c r="C1160" s="1" t="s">
        <v>6741</v>
      </c>
      <c r="D1160" s="1" t="s">
        <v>8228</v>
      </c>
      <c r="E1160" s="1" t="s">
        <v>6503</v>
      </c>
    </row>
    <row r="1161" spans="1:5" ht="15.6" x14ac:dyDescent="0.3">
      <c r="A1161" s="1" t="s">
        <v>326</v>
      </c>
      <c r="B1161" s="1" t="s">
        <v>4425</v>
      </c>
      <c r="C1161" s="1" t="s">
        <v>6742</v>
      </c>
      <c r="D1161" s="1" t="s">
        <v>7443</v>
      </c>
      <c r="E1161" s="1" t="s">
        <v>5569</v>
      </c>
    </row>
    <row r="1162" spans="1:5" ht="15.6" x14ac:dyDescent="0.3">
      <c r="A1162" s="1" t="s">
        <v>325</v>
      </c>
      <c r="B1162" s="1" t="s">
        <v>4426</v>
      </c>
      <c r="C1162" s="1" t="s">
        <v>6742</v>
      </c>
      <c r="D1162" s="1" t="s">
        <v>8229</v>
      </c>
      <c r="E1162" s="1" t="s">
        <v>6504</v>
      </c>
    </row>
    <row r="1163" spans="1:5" ht="15.6" x14ac:dyDescent="0.3">
      <c r="A1163" s="1" t="s">
        <v>324</v>
      </c>
      <c r="B1163" s="1" t="s">
        <v>4427</v>
      </c>
      <c r="C1163" s="1" t="s">
        <v>6742</v>
      </c>
      <c r="D1163" s="1" t="s">
        <v>8230</v>
      </c>
      <c r="E1163" s="1" t="s">
        <v>6505</v>
      </c>
    </row>
    <row r="1164" spans="1:5" ht="15.6" x14ac:dyDescent="0.3">
      <c r="A1164" s="1" t="s">
        <v>323</v>
      </c>
      <c r="B1164" s="1" t="s">
        <v>4428</v>
      </c>
      <c r="C1164" s="1" t="s">
        <v>6741</v>
      </c>
      <c r="D1164" s="1" t="s">
        <v>8231</v>
      </c>
      <c r="E1164" s="1" t="s">
        <v>6506</v>
      </c>
    </row>
    <row r="1165" spans="1:5" ht="15.6" x14ac:dyDescent="0.3">
      <c r="A1165" s="1" t="s">
        <v>322</v>
      </c>
      <c r="B1165" s="1" t="s">
        <v>4429</v>
      </c>
      <c r="C1165" s="1" t="s">
        <v>6741</v>
      </c>
      <c r="D1165" s="1" t="s">
        <v>8232</v>
      </c>
      <c r="E1165" s="1" t="s">
        <v>6507</v>
      </c>
    </row>
    <row r="1166" spans="1:5" ht="15.6" x14ac:dyDescent="0.3">
      <c r="A1166" s="1" t="s">
        <v>321</v>
      </c>
      <c r="B1166" s="1" t="s">
        <v>4430</v>
      </c>
      <c r="C1166" s="1" t="s">
        <v>6741</v>
      </c>
      <c r="D1166" s="1" t="s">
        <v>8233</v>
      </c>
      <c r="E1166" s="1" t="s">
        <v>6508</v>
      </c>
    </row>
    <row r="1167" spans="1:5" ht="15.6" x14ac:dyDescent="0.3">
      <c r="A1167" s="1" t="s">
        <v>320</v>
      </c>
      <c r="B1167" s="1" t="s">
        <v>4431</v>
      </c>
      <c r="C1167" s="1" t="s">
        <v>6741</v>
      </c>
      <c r="D1167" s="1" t="s">
        <v>6810</v>
      </c>
      <c r="E1167" s="1" t="s">
        <v>4797</v>
      </c>
    </row>
    <row r="1168" spans="1:5" ht="15.6" x14ac:dyDescent="0.3">
      <c r="A1168" s="1" t="s">
        <v>319</v>
      </c>
      <c r="B1168" s="1" t="s">
        <v>4432</v>
      </c>
      <c r="C1168" s="1" t="s">
        <v>6741</v>
      </c>
      <c r="D1168" s="1" t="s">
        <v>8234</v>
      </c>
      <c r="E1168" s="1" t="s">
        <v>6509</v>
      </c>
    </row>
    <row r="1169" spans="1:5" ht="15.6" x14ac:dyDescent="0.3">
      <c r="A1169" s="1" t="s">
        <v>318</v>
      </c>
      <c r="B1169" s="1" t="s">
        <v>4433</v>
      </c>
      <c r="C1169" s="1" t="s">
        <v>6742</v>
      </c>
      <c r="D1169" s="1" t="s">
        <v>6040</v>
      </c>
      <c r="E1169" s="1" t="s">
        <v>5760</v>
      </c>
    </row>
    <row r="1170" spans="1:5" ht="15.6" x14ac:dyDescent="0.3">
      <c r="A1170" s="1" t="s">
        <v>2168</v>
      </c>
      <c r="B1170" s="1" t="s">
        <v>2589</v>
      </c>
      <c r="C1170" s="1" t="s">
        <v>6742</v>
      </c>
      <c r="D1170" s="1" t="s">
        <v>6915</v>
      </c>
      <c r="E1170" s="1" t="s">
        <v>4931</v>
      </c>
    </row>
    <row r="1171" spans="1:5" ht="15.6" x14ac:dyDescent="0.3">
      <c r="A1171" s="1" t="s">
        <v>317</v>
      </c>
      <c r="B1171" s="1" t="s">
        <v>4434</v>
      </c>
      <c r="C1171" s="1" t="s">
        <v>6742</v>
      </c>
      <c r="D1171" s="1" t="s">
        <v>8235</v>
      </c>
      <c r="E1171" s="1" t="s">
        <v>6076</v>
      </c>
    </row>
    <row r="1172" spans="1:5" ht="15.6" x14ac:dyDescent="0.3">
      <c r="A1172" s="1" t="s">
        <v>316</v>
      </c>
      <c r="B1172" s="1" t="s">
        <v>4435</v>
      </c>
      <c r="C1172" s="1" t="s">
        <v>6742</v>
      </c>
      <c r="D1172" s="1" t="s">
        <v>8236</v>
      </c>
      <c r="E1172" s="1" t="s">
        <v>6510</v>
      </c>
    </row>
    <row r="1173" spans="1:5" ht="15.6" x14ac:dyDescent="0.3">
      <c r="A1173" s="1" t="s">
        <v>315</v>
      </c>
      <c r="B1173" s="1" t="s">
        <v>4436</v>
      </c>
      <c r="C1173" s="1" t="s">
        <v>6741</v>
      </c>
      <c r="D1173" s="1" t="s">
        <v>8237</v>
      </c>
      <c r="E1173" s="1" t="s">
        <v>5364</v>
      </c>
    </row>
    <row r="1174" spans="1:5" ht="15.6" x14ac:dyDescent="0.3">
      <c r="A1174" s="1" t="s">
        <v>314</v>
      </c>
      <c r="B1174" s="1" t="s">
        <v>4437</v>
      </c>
      <c r="C1174" s="1" t="s">
        <v>6741</v>
      </c>
      <c r="D1174" s="1" t="s">
        <v>8238</v>
      </c>
      <c r="E1174" s="1" t="s">
        <v>6511</v>
      </c>
    </row>
    <row r="1175" spans="1:5" ht="15.6" x14ac:dyDescent="0.3">
      <c r="A1175" s="1" t="s">
        <v>313</v>
      </c>
      <c r="B1175" s="1" t="s">
        <v>4438</v>
      </c>
      <c r="C1175" s="1" t="s">
        <v>6741</v>
      </c>
      <c r="D1175" s="1" t="s">
        <v>8239</v>
      </c>
      <c r="E1175" s="1" t="s">
        <v>6512</v>
      </c>
    </row>
    <row r="1176" spans="1:5" ht="15.6" x14ac:dyDescent="0.3">
      <c r="A1176" s="1" t="s">
        <v>312</v>
      </c>
      <c r="B1176" s="1" t="s">
        <v>4439</v>
      </c>
      <c r="C1176" s="1" t="s">
        <v>6741</v>
      </c>
      <c r="D1176" s="1" t="s">
        <v>8240</v>
      </c>
      <c r="E1176" s="1" t="s">
        <v>5192</v>
      </c>
    </row>
    <row r="1177" spans="1:5" ht="15.6" x14ac:dyDescent="0.3">
      <c r="A1177" s="1" t="s">
        <v>311</v>
      </c>
      <c r="B1177" s="1" t="s">
        <v>4440</v>
      </c>
      <c r="C1177" s="1" t="s">
        <v>6742</v>
      </c>
      <c r="D1177" s="1" t="s">
        <v>8241</v>
      </c>
      <c r="E1177" s="1" t="s">
        <v>6513</v>
      </c>
    </row>
    <row r="1178" spans="1:5" ht="15.6" x14ac:dyDescent="0.3">
      <c r="A1178" s="1" t="s">
        <v>310</v>
      </c>
      <c r="B1178" s="1" t="s">
        <v>4441</v>
      </c>
      <c r="C1178" s="1" t="s">
        <v>6741</v>
      </c>
      <c r="D1178" s="1" t="s">
        <v>8242</v>
      </c>
      <c r="E1178" s="1" t="s">
        <v>6514</v>
      </c>
    </row>
    <row r="1179" spans="1:5" ht="15.6" x14ac:dyDescent="0.3">
      <c r="A1179" s="1" t="s">
        <v>309</v>
      </c>
      <c r="B1179" s="1" t="s">
        <v>4442</v>
      </c>
      <c r="C1179" s="1" t="s">
        <v>6742</v>
      </c>
      <c r="D1179" s="1" t="s">
        <v>7172</v>
      </c>
      <c r="E1179" s="1" t="s">
        <v>6515</v>
      </c>
    </row>
    <row r="1180" spans="1:5" ht="15.6" x14ac:dyDescent="0.3">
      <c r="A1180" s="1" t="s">
        <v>308</v>
      </c>
      <c r="B1180" s="1" t="s">
        <v>4443</v>
      </c>
      <c r="C1180" s="1" t="s">
        <v>6741</v>
      </c>
      <c r="D1180" s="1" t="s">
        <v>8243</v>
      </c>
      <c r="E1180" s="1" t="s">
        <v>6516</v>
      </c>
    </row>
    <row r="1181" spans="1:5" ht="15.6" x14ac:dyDescent="0.3">
      <c r="A1181" s="1" t="s">
        <v>2167</v>
      </c>
      <c r="B1181" s="1" t="s">
        <v>2590</v>
      </c>
      <c r="C1181" s="1" t="s">
        <v>6741</v>
      </c>
      <c r="D1181" s="1" t="s">
        <v>6916</v>
      </c>
      <c r="E1181" s="1" t="s">
        <v>4932</v>
      </c>
    </row>
    <row r="1182" spans="1:5" ht="15.6" x14ac:dyDescent="0.3">
      <c r="A1182" s="1" t="s">
        <v>307</v>
      </c>
      <c r="B1182" s="1" t="s">
        <v>4444</v>
      </c>
      <c r="C1182" s="1" t="s">
        <v>6742</v>
      </c>
      <c r="D1182" s="1" t="s">
        <v>7440</v>
      </c>
      <c r="E1182" s="1" t="s">
        <v>6517</v>
      </c>
    </row>
    <row r="1183" spans="1:5" ht="15.6" x14ac:dyDescent="0.3">
      <c r="A1183" s="1" t="s">
        <v>306</v>
      </c>
      <c r="B1183" s="1" t="s">
        <v>4445</v>
      </c>
      <c r="C1183" s="1" t="s">
        <v>6742</v>
      </c>
      <c r="D1183" s="1" t="s">
        <v>8244</v>
      </c>
      <c r="E1183" s="1" t="s">
        <v>6518</v>
      </c>
    </row>
    <row r="1184" spans="1:5" ht="15.6" x14ac:dyDescent="0.3">
      <c r="A1184" s="1" t="s">
        <v>305</v>
      </c>
      <c r="B1184" s="1" t="s">
        <v>4446</v>
      </c>
      <c r="C1184" s="1" t="s">
        <v>6742</v>
      </c>
      <c r="D1184" s="1" t="s">
        <v>8245</v>
      </c>
      <c r="E1184" s="1" t="s">
        <v>6519</v>
      </c>
    </row>
    <row r="1185" spans="1:5" ht="15.6" x14ac:dyDescent="0.3">
      <c r="A1185" s="1" t="s">
        <v>304</v>
      </c>
      <c r="B1185" s="1" t="s">
        <v>4447</v>
      </c>
      <c r="C1185" s="1" t="s">
        <v>6741</v>
      </c>
      <c r="D1185" s="1" t="s">
        <v>8246</v>
      </c>
      <c r="E1185" s="1" t="s">
        <v>5965</v>
      </c>
    </row>
    <row r="1186" spans="1:5" ht="15.6" x14ac:dyDescent="0.3">
      <c r="A1186" s="1" t="s">
        <v>303</v>
      </c>
      <c r="B1186" s="1" t="s">
        <v>4448</v>
      </c>
      <c r="C1186" s="1" t="s">
        <v>6741</v>
      </c>
      <c r="D1186" s="1" t="s">
        <v>6950</v>
      </c>
      <c r="E1186" s="1" t="s">
        <v>5228</v>
      </c>
    </row>
    <row r="1187" spans="1:5" ht="15.6" x14ac:dyDescent="0.3">
      <c r="A1187" s="1" t="s">
        <v>302</v>
      </c>
      <c r="B1187" s="1" t="s">
        <v>4449</v>
      </c>
      <c r="C1187" s="1" t="s">
        <v>6741</v>
      </c>
      <c r="D1187" s="1" t="s">
        <v>8247</v>
      </c>
      <c r="E1187" s="1" t="s">
        <v>6520</v>
      </c>
    </row>
    <row r="1188" spans="1:5" ht="15.6" x14ac:dyDescent="0.3">
      <c r="A1188" s="1" t="s">
        <v>301</v>
      </c>
      <c r="B1188" s="1" t="s">
        <v>4450</v>
      </c>
      <c r="C1188" s="1" t="s">
        <v>6741</v>
      </c>
      <c r="D1188" s="1" t="s">
        <v>8248</v>
      </c>
      <c r="E1188" s="1" t="s">
        <v>5569</v>
      </c>
    </row>
    <row r="1189" spans="1:5" ht="15.6" x14ac:dyDescent="0.3">
      <c r="A1189" s="1" t="s">
        <v>299</v>
      </c>
      <c r="B1189" s="1" t="s">
        <v>4451</v>
      </c>
      <c r="C1189" s="1" t="s">
        <v>6742</v>
      </c>
      <c r="D1189" s="1" t="s">
        <v>7884</v>
      </c>
      <c r="E1189" s="1" t="s">
        <v>6521</v>
      </c>
    </row>
    <row r="1190" spans="1:5" ht="15.6" x14ac:dyDescent="0.3">
      <c r="A1190" s="1" t="s">
        <v>298</v>
      </c>
      <c r="B1190" s="1" t="s">
        <v>4452</v>
      </c>
      <c r="C1190" s="1" t="s">
        <v>6742</v>
      </c>
      <c r="D1190" s="1" t="s">
        <v>8249</v>
      </c>
      <c r="E1190" s="1" t="s">
        <v>6522</v>
      </c>
    </row>
    <row r="1191" spans="1:5" ht="15.6" x14ac:dyDescent="0.3">
      <c r="A1191" s="1" t="s">
        <v>297</v>
      </c>
      <c r="B1191" s="1" t="s">
        <v>4453</v>
      </c>
      <c r="C1191" s="1" t="s">
        <v>6742</v>
      </c>
      <c r="D1191" s="1" t="s">
        <v>8250</v>
      </c>
      <c r="E1191" s="1" t="s">
        <v>6523</v>
      </c>
    </row>
    <row r="1192" spans="1:5" ht="15.6" x14ac:dyDescent="0.3">
      <c r="A1192" s="1" t="s">
        <v>2166</v>
      </c>
      <c r="B1192" s="1" t="s">
        <v>2591</v>
      </c>
      <c r="C1192" s="1" t="s">
        <v>6741</v>
      </c>
      <c r="D1192" s="1" t="s">
        <v>6917</v>
      </c>
      <c r="E1192" s="1" t="s">
        <v>4933</v>
      </c>
    </row>
    <row r="1193" spans="1:5" ht="15.6" x14ac:dyDescent="0.3">
      <c r="A1193" s="1" t="s">
        <v>296</v>
      </c>
      <c r="B1193" s="1" t="s">
        <v>4454</v>
      </c>
      <c r="C1193" s="1" t="s">
        <v>6741</v>
      </c>
      <c r="D1193" s="1" t="s">
        <v>6903</v>
      </c>
      <c r="E1193" s="1" t="s">
        <v>6524</v>
      </c>
    </row>
    <row r="1194" spans="1:5" ht="15.6" x14ac:dyDescent="0.3">
      <c r="A1194" s="1" t="s">
        <v>295</v>
      </c>
      <c r="B1194" s="1" t="s">
        <v>4455</v>
      </c>
      <c r="C1194" s="1" t="s">
        <v>6742</v>
      </c>
      <c r="D1194" s="1" t="s">
        <v>8251</v>
      </c>
      <c r="E1194" s="1" t="s">
        <v>4926</v>
      </c>
    </row>
    <row r="1195" spans="1:5" ht="15.6" x14ac:dyDescent="0.3">
      <c r="A1195" s="1" t="s">
        <v>294</v>
      </c>
      <c r="B1195" s="1" t="s">
        <v>4456</v>
      </c>
      <c r="C1195" s="1" t="s">
        <v>6741</v>
      </c>
      <c r="D1195" s="1" t="s">
        <v>8252</v>
      </c>
      <c r="E1195" s="1" t="s">
        <v>6525</v>
      </c>
    </row>
    <row r="1196" spans="1:5" ht="15.6" x14ac:dyDescent="0.3">
      <c r="A1196" s="1" t="s">
        <v>293</v>
      </c>
      <c r="B1196" s="1" t="s">
        <v>4457</v>
      </c>
      <c r="C1196" s="1" t="s">
        <v>6742</v>
      </c>
      <c r="D1196" s="1" t="s">
        <v>8253</v>
      </c>
      <c r="E1196" s="1" t="s">
        <v>6526</v>
      </c>
    </row>
    <row r="1197" spans="1:5" ht="15.6" x14ac:dyDescent="0.3">
      <c r="A1197" s="1" t="s">
        <v>292</v>
      </c>
      <c r="B1197" s="1" t="s">
        <v>4458</v>
      </c>
      <c r="C1197" s="1" t="s">
        <v>6741</v>
      </c>
      <c r="D1197" s="1" t="s">
        <v>8254</v>
      </c>
      <c r="E1197" s="1" t="s">
        <v>6527</v>
      </c>
    </row>
    <row r="1198" spans="1:5" ht="15.6" x14ac:dyDescent="0.3">
      <c r="A1198" s="1" t="s">
        <v>291</v>
      </c>
      <c r="B1198" s="1" t="s">
        <v>4459</v>
      </c>
      <c r="C1198" s="1" t="s">
        <v>6741</v>
      </c>
      <c r="D1198" s="1" t="s">
        <v>8255</v>
      </c>
      <c r="E1198" s="1" t="s">
        <v>6423</v>
      </c>
    </row>
    <row r="1199" spans="1:5" ht="15.6" x14ac:dyDescent="0.3">
      <c r="A1199" s="1" t="s">
        <v>290</v>
      </c>
      <c r="B1199" s="1" t="s">
        <v>4460</v>
      </c>
      <c r="C1199" s="1" t="s">
        <v>6742</v>
      </c>
      <c r="D1199" s="1" t="s">
        <v>8256</v>
      </c>
      <c r="E1199" s="1" t="s">
        <v>6528</v>
      </c>
    </row>
    <row r="1200" spans="1:5" ht="15.6" x14ac:dyDescent="0.3">
      <c r="A1200" s="1" t="s">
        <v>289</v>
      </c>
      <c r="B1200" s="1" t="s">
        <v>4461</v>
      </c>
      <c r="C1200" s="1" t="s">
        <v>6742</v>
      </c>
      <c r="D1200" s="1" t="s">
        <v>6821</v>
      </c>
      <c r="E1200" s="1" t="s">
        <v>6529</v>
      </c>
    </row>
    <row r="1201" spans="1:5" ht="15.6" x14ac:dyDescent="0.3">
      <c r="A1201" s="1" t="s">
        <v>288</v>
      </c>
      <c r="B1201" s="1" t="s">
        <v>4462</v>
      </c>
      <c r="C1201" s="1" t="s">
        <v>6742</v>
      </c>
      <c r="D1201" s="1" t="s">
        <v>8257</v>
      </c>
      <c r="E1201" s="1" t="s">
        <v>6530</v>
      </c>
    </row>
    <row r="1202" spans="1:5" ht="15.6" x14ac:dyDescent="0.3">
      <c r="A1202" s="1" t="s">
        <v>287</v>
      </c>
      <c r="B1202" s="1" t="s">
        <v>4463</v>
      </c>
      <c r="C1202" s="1" t="s">
        <v>6742</v>
      </c>
      <c r="D1202" s="1" t="s">
        <v>7172</v>
      </c>
      <c r="E1202" s="1" t="s">
        <v>6531</v>
      </c>
    </row>
    <row r="1203" spans="1:5" ht="15.6" x14ac:dyDescent="0.3">
      <c r="A1203" s="1" t="s">
        <v>2165</v>
      </c>
      <c r="B1203" s="1" t="s">
        <v>2592</v>
      </c>
      <c r="C1203" s="1" t="s">
        <v>6742</v>
      </c>
      <c r="D1203" s="1" t="s">
        <v>6918</v>
      </c>
      <c r="E1203" s="1" t="s">
        <v>4934</v>
      </c>
    </row>
    <row r="1204" spans="1:5" ht="15.6" x14ac:dyDescent="0.3">
      <c r="A1204" s="1" t="s">
        <v>286</v>
      </c>
      <c r="B1204" s="1" t="s">
        <v>4464</v>
      </c>
      <c r="C1204" s="1" t="s">
        <v>6741</v>
      </c>
      <c r="D1204" s="1" t="s">
        <v>8258</v>
      </c>
      <c r="E1204" s="1" t="s">
        <v>5531</v>
      </c>
    </row>
    <row r="1205" spans="1:5" ht="15.6" x14ac:dyDescent="0.3">
      <c r="A1205" s="1" t="s">
        <v>285</v>
      </c>
      <c r="B1205" s="1" t="s">
        <v>4465</v>
      </c>
      <c r="C1205" s="1" t="s">
        <v>6741</v>
      </c>
      <c r="D1205" s="1" t="s">
        <v>7637</v>
      </c>
      <c r="E1205" s="1" t="s">
        <v>6532</v>
      </c>
    </row>
    <row r="1206" spans="1:5" ht="15.6" x14ac:dyDescent="0.3">
      <c r="A1206" s="1" t="s">
        <v>284</v>
      </c>
      <c r="B1206" s="1" t="s">
        <v>4466</v>
      </c>
      <c r="C1206" s="1" t="s">
        <v>6741</v>
      </c>
      <c r="D1206" s="1" t="s">
        <v>7567</v>
      </c>
      <c r="E1206" s="1" t="s">
        <v>6533</v>
      </c>
    </row>
    <row r="1207" spans="1:5" ht="15.6" x14ac:dyDescent="0.3">
      <c r="A1207" s="1" t="s">
        <v>283</v>
      </c>
      <c r="B1207" s="1" t="s">
        <v>4467</v>
      </c>
      <c r="C1207" s="1" t="s">
        <v>6741</v>
      </c>
      <c r="D1207" s="1" t="s">
        <v>8259</v>
      </c>
      <c r="E1207" s="1" t="s">
        <v>6534</v>
      </c>
    </row>
    <row r="1208" spans="1:5" ht="15.6" x14ac:dyDescent="0.3">
      <c r="A1208" s="1" t="s">
        <v>282</v>
      </c>
      <c r="B1208" s="1" t="s">
        <v>4468</v>
      </c>
      <c r="C1208" s="1" t="s">
        <v>6741</v>
      </c>
      <c r="D1208" s="1" t="s">
        <v>8260</v>
      </c>
      <c r="E1208" s="1" t="s">
        <v>6535</v>
      </c>
    </row>
    <row r="1209" spans="1:5" ht="15.6" x14ac:dyDescent="0.3">
      <c r="A1209" s="1" t="s">
        <v>281</v>
      </c>
      <c r="B1209" s="1" t="s">
        <v>4469</v>
      </c>
      <c r="C1209" s="1" t="s">
        <v>6741</v>
      </c>
      <c r="D1209" s="1" t="s">
        <v>8261</v>
      </c>
      <c r="E1209" s="1" t="s">
        <v>6536</v>
      </c>
    </row>
    <row r="1210" spans="1:5" ht="15.6" x14ac:dyDescent="0.3">
      <c r="A1210" s="1" t="s">
        <v>280</v>
      </c>
      <c r="B1210" s="1" t="s">
        <v>4470</v>
      </c>
      <c r="C1210" s="1" t="s">
        <v>6742</v>
      </c>
      <c r="D1210" s="1" t="s">
        <v>8262</v>
      </c>
      <c r="E1210" s="1" t="s">
        <v>6537</v>
      </c>
    </row>
    <row r="1211" spans="1:5" ht="15.6" x14ac:dyDescent="0.3">
      <c r="A1211" s="1" t="s">
        <v>279</v>
      </c>
      <c r="B1211" s="1" t="s">
        <v>4471</v>
      </c>
      <c r="C1211" s="1" t="s">
        <v>6742</v>
      </c>
      <c r="D1211" s="1" t="s">
        <v>6934</v>
      </c>
      <c r="E1211" s="1" t="s">
        <v>4926</v>
      </c>
    </row>
    <row r="1212" spans="1:5" ht="15.6" x14ac:dyDescent="0.3">
      <c r="A1212" s="1" t="s">
        <v>278</v>
      </c>
      <c r="B1212" s="1" t="s">
        <v>4472</v>
      </c>
      <c r="C1212" s="1" t="s">
        <v>6741</v>
      </c>
      <c r="D1212" s="1" t="s">
        <v>8263</v>
      </c>
      <c r="E1212" s="1" t="s">
        <v>6538</v>
      </c>
    </row>
    <row r="1213" spans="1:5" ht="15.6" x14ac:dyDescent="0.3">
      <c r="A1213" s="1" t="s">
        <v>277</v>
      </c>
      <c r="B1213" s="1" t="s">
        <v>4473</v>
      </c>
      <c r="C1213" s="1" t="s">
        <v>6742</v>
      </c>
      <c r="D1213" s="1" t="s">
        <v>8147</v>
      </c>
      <c r="E1213" s="1" t="s">
        <v>6539</v>
      </c>
    </row>
    <row r="1214" spans="1:5" ht="15.6" x14ac:dyDescent="0.3">
      <c r="A1214" s="1" t="s">
        <v>2164</v>
      </c>
      <c r="B1214" s="1" t="s">
        <v>2593</v>
      </c>
      <c r="C1214" s="1" t="s">
        <v>6741</v>
      </c>
      <c r="D1214" s="1" t="s">
        <v>6919</v>
      </c>
      <c r="E1214" s="1" t="s">
        <v>4935</v>
      </c>
    </row>
    <row r="1215" spans="1:5" ht="15.6" x14ac:dyDescent="0.3">
      <c r="A1215" s="1" t="s">
        <v>275</v>
      </c>
      <c r="B1215" s="1" t="s">
        <v>4474</v>
      </c>
      <c r="C1215" s="1" t="s">
        <v>6742</v>
      </c>
      <c r="D1215" s="1" t="s">
        <v>8264</v>
      </c>
      <c r="E1215" s="1" t="s">
        <v>6540</v>
      </c>
    </row>
    <row r="1216" spans="1:5" ht="15.6" x14ac:dyDescent="0.3">
      <c r="A1216" s="1" t="s">
        <v>274</v>
      </c>
      <c r="B1216" s="1" t="s">
        <v>4475</v>
      </c>
      <c r="C1216" s="1" t="s">
        <v>6742</v>
      </c>
      <c r="D1216" s="1" t="s">
        <v>8265</v>
      </c>
      <c r="E1216" s="1" t="s">
        <v>6541</v>
      </c>
    </row>
    <row r="1217" spans="1:5" ht="15.6" x14ac:dyDescent="0.3">
      <c r="A1217" s="1" t="s">
        <v>273</v>
      </c>
      <c r="B1217" s="1" t="s">
        <v>4476</v>
      </c>
      <c r="C1217" s="1" t="s">
        <v>6742</v>
      </c>
      <c r="D1217" s="1" t="s">
        <v>6862</v>
      </c>
      <c r="E1217" s="1" t="s">
        <v>6542</v>
      </c>
    </row>
    <row r="1218" spans="1:5" ht="15.6" x14ac:dyDescent="0.3">
      <c r="A1218" s="1" t="s">
        <v>272</v>
      </c>
      <c r="B1218" s="1" t="s">
        <v>4477</v>
      </c>
      <c r="C1218" s="1" t="s">
        <v>6742</v>
      </c>
      <c r="D1218" s="1" t="s">
        <v>6829</v>
      </c>
      <c r="E1218" s="1" t="s">
        <v>6543</v>
      </c>
    </row>
    <row r="1219" spans="1:5" ht="15.6" x14ac:dyDescent="0.3">
      <c r="A1219" s="1" t="s">
        <v>271</v>
      </c>
      <c r="B1219" s="1" t="s">
        <v>4478</v>
      </c>
      <c r="C1219" s="1" t="s">
        <v>6741</v>
      </c>
      <c r="D1219" s="1" t="s">
        <v>7108</v>
      </c>
      <c r="E1219" s="1" t="s">
        <v>6544</v>
      </c>
    </row>
    <row r="1220" spans="1:5" ht="15.6" x14ac:dyDescent="0.3">
      <c r="A1220" s="1" t="s">
        <v>270</v>
      </c>
      <c r="B1220" s="1" t="s">
        <v>4479</v>
      </c>
      <c r="C1220" s="1" t="s">
        <v>6742</v>
      </c>
      <c r="D1220" s="1" t="s">
        <v>8266</v>
      </c>
      <c r="E1220" s="1" t="s">
        <v>6545</v>
      </c>
    </row>
    <row r="1221" spans="1:5" ht="15.6" x14ac:dyDescent="0.3">
      <c r="A1221" s="1" t="s">
        <v>269</v>
      </c>
      <c r="B1221" s="1" t="s">
        <v>4480</v>
      </c>
      <c r="C1221" s="1" t="s">
        <v>6742</v>
      </c>
      <c r="D1221" s="1" t="s">
        <v>7306</v>
      </c>
      <c r="E1221" s="1" t="s">
        <v>6546</v>
      </c>
    </row>
    <row r="1222" spans="1:5" ht="15.6" x14ac:dyDescent="0.3">
      <c r="A1222" s="1" t="s">
        <v>268</v>
      </c>
      <c r="B1222" s="1" t="s">
        <v>4481</v>
      </c>
      <c r="C1222" s="1" t="s">
        <v>6742</v>
      </c>
      <c r="D1222" s="1" t="s">
        <v>8267</v>
      </c>
      <c r="E1222" s="1" t="s">
        <v>6547</v>
      </c>
    </row>
    <row r="1223" spans="1:5" ht="15.6" x14ac:dyDescent="0.3">
      <c r="A1223" s="1" t="s">
        <v>267</v>
      </c>
      <c r="B1223" s="1" t="s">
        <v>4482</v>
      </c>
      <c r="C1223" s="1" t="s">
        <v>6741</v>
      </c>
      <c r="D1223" s="1" t="s">
        <v>7416</v>
      </c>
      <c r="E1223" s="1" t="s">
        <v>6548</v>
      </c>
    </row>
    <row r="1224" spans="1:5" ht="15.6" x14ac:dyDescent="0.3">
      <c r="A1224" s="1" t="s">
        <v>266</v>
      </c>
      <c r="B1224" s="1" t="s">
        <v>4483</v>
      </c>
      <c r="C1224" s="1" t="s">
        <v>6742</v>
      </c>
      <c r="D1224" s="1" t="s">
        <v>6874</v>
      </c>
      <c r="E1224" s="1" t="s">
        <v>6549</v>
      </c>
    </row>
    <row r="1225" spans="1:5" ht="15.6" x14ac:dyDescent="0.3">
      <c r="A1225" s="1" t="s">
        <v>2352</v>
      </c>
      <c r="B1225" s="1" t="s">
        <v>2405</v>
      </c>
      <c r="C1225" s="1" t="s">
        <v>6742</v>
      </c>
      <c r="D1225" s="1" t="s">
        <v>6753</v>
      </c>
      <c r="E1225" s="1" t="s">
        <v>4749</v>
      </c>
    </row>
    <row r="1226" spans="1:5" ht="15.6" x14ac:dyDescent="0.3">
      <c r="A1226" s="1" t="s">
        <v>2163</v>
      </c>
      <c r="B1226" s="1" t="s">
        <v>2594</v>
      </c>
      <c r="C1226" s="1" t="s">
        <v>6741</v>
      </c>
      <c r="D1226" s="1" t="s">
        <v>6920</v>
      </c>
      <c r="E1226" s="1" t="s">
        <v>4936</v>
      </c>
    </row>
    <row r="1227" spans="1:5" ht="15.6" x14ac:dyDescent="0.3">
      <c r="A1227" s="1" t="s">
        <v>265</v>
      </c>
      <c r="B1227" s="1" t="s">
        <v>4484</v>
      </c>
      <c r="C1227" s="1" t="s">
        <v>6741</v>
      </c>
      <c r="D1227" s="1" t="s">
        <v>8268</v>
      </c>
      <c r="E1227" s="1" t="s">
        <v>6550</v>
      </c>
    </row>
    <row r="1228" spans="1:5" ht="15.6" x14ac:dyDescent="0.3">
      <c r="A1228" s="1" t="s">
        <v>264</v>
      </c>
      <c r="B1228" s="1" t="s">
        <v>4485</v>
      </c>
      <c r="C1228" s="1" t="s">
        <v>6741</v>
      </c>
      <c r="D1228" s="1" t="s">
        <v>8269</v>
      </c>
      <c r="E1228" s="1" t="s">
        <v>6551</v>
      </c>
    </row>
    <row r="1229" spans="1:5" ht="15.6" x14ac:dyDescent="0.3">
      <c r="A1229" s="1" t="s">
        <v>263</v>
      </c>
      <c r="B1229" s="1" t="s">
        <v>4486</v>
      </c>
      <c r="C1229" s="1" t="s">
        <v>6742</v>
      </c>
      <c r="D1229" s="1" t="s">
        <v>7220</v>
      </c>
      <c r="E1229" s="1" t="s">
        <v>6208</v>
      </c>
    </row>
    <row r="1230" spans="1:5" ht="15.6" x14ac:dyDescent="0.3">
      <c r="A1230" s="1" t="s">
        <v>262</v>
      </c>
      <c r="B1230" s="1" t="s">
        <v>4487</v>
      </c>
      <c r="C1230" s="1" t="s">
        <v>6742</v>
      </c>
      <c r="D1230" s="1" t="s">
        <v>8270</v>
      </c>
      <c r="E1230" s="1" t="s">
        <v>6552</v>
      </c>
    </row>
    <row r="1231" spans="1:5" ht="15.6" x14ac:dyDescent="0.3">
      <c r="A1231" s="1" t="s">
        <v>261</v>
      </c>
      <c r="B1231" s="1" t="s">
        <v>4488</v>
      </c>
      <c r="C1231" s="1" t="s">
        <v>6742</v>
      </c>
      <c r="D1231" s="1" t="s">
        <v>7038</v>
      </c>
      <c r="E1231" s="1" t="s">
        <v>4737</v>
      </c>
    </row>
    <row r="1232" spans="1:5" ht="15.6" x14ac:dyDescent="0.3">
      <c r="A1232" s="1" t="s">
        <v>260</v>
      </c>
      <c r="B1232" s="1" t="s">
        <v>4489</v>
      </c>
      <c r="C1232" s="1" t="s">
        <v>6741</v>
      </c>
      <c r="D1232" s="1" t="s">
        <v>8271</v>
      </c>
      <c r="E1232" s="1" t="s">
        <v>6553</v>
      </c>
    </row>
    <row r="1233" spans="1:5" ht="15.6" x14ac:dyDescent="0.3">
      <c r="A1233" s="1" t="s">
        <v>259</v>
      </c>
      <c r="B1233" s="1" t="s">
        <v>4490</v>
      </c>
      <c r="C1233" s="1" t="s">
        <v>6741</v>
      </c>
      <c r="D1233" s="1" t="s">
        <v>8272</v>
      </c>
      <c r="E1233" s="1" t="s">
        <v>6554</v>
      </c>
    </row>
    <row r="1234" spans="1:5" ht="15.6" x14ac:dyDescent="0.3">
      <c r="A1234" s="1" t="s">
        <v>258</v>
      </c>
      <c r="B1234" s="1" t="s">
        <v>4491</v>
      </c>
      <c r="C1234" s="1" t="s">
        <v>6741</v>
      </c>
      <c r="D1234" s="1" t="s">
        <v>8428</v>
      </c>
      <c r="E1234" s="1" t="s">
        <v>6555</v>
      </c>
    </row>
    <row r="1235" spans="1:5" ht="15.6" x14ac:dyDescent="0.3">
      <c r="A1235" s="1" t="s">
        <v>257</v>
      </c>
      <c r="B1235" s="1" t="s">
        <v>4492</v>
      </c>
      <c r="C1235" s="1" t="s">
        <v>6741</v>
      </c>
      <c r="D1235" s="1" t="s">
        <v>8273</v>
      </c>
      <c r="E1235" s="1" t="s">
        <v>6556</v>
      </c>
    </row>
    <row r="1236" spans="1:5" ht="15.6" x14ac:dyDescent="0.3">
      <c r="A1236" s="1" t="s">
        <v>256</v>
      </c>
      <c r="B1236" s="1" t="s">
        <v>4493</v>
      </c>
      <c r="C1236" s="1" t="s">
        <v>6741</v>
      </c>
      <c r="D1236" s="1" t="s">
        <v>8274</v>
      </c>
      <c r="E1236" s="1" t="s">
        <v>5175</v>
      </c>
    </row>
    <row r="1237" spans="1:5" ht="15.6" x14ac:dyDescent="0.3">
      <c r="A1237" s="1" t="s">
        <v>2162</v>
      </c>
      <c r="B1237" s="1" t="s">
        <v>2595</v>
      </c>
      <c r="C1237" s="1" t="s">
        <v>6742</v>
      </c>
      <c r="D1237" s="1" t="s">
        <v>6921</v>
      </c>
      <c r="E1237" s="1" t="s">
        <v>4937</v>
      </c>
    </row>
    <row r="1238" spans="1:5" ht="15.6" x14ac:dyDescent="0.3">
      <c r="A1238" s="1" t="s">
        <v>255</v>
      </c>
      <c r="B1238" s="1" t="s">
        <v>4494</v>
      </c>
      <c r="C1238" s="1" t="s">
        <v>6741</v>
      </c>
      <c r="D1238" s="1" t="s">
        <v>8275</v>
      </c>
      <c r="E1238" s="1" t="s">
        <v>6557</v>
      </c>
    </row>
    <row r="1239" spans="1:5" ht="15.6" x14ac:dyDescent="0.3">
      <c r="A1239" s="1" t="s">
        <v>254</v>
      </c>
      <c r="B1239" s="1" t="s">
        <v>4495</v>
      </c>
      <c r="C1239" s="1" t="s">
        <v>6741</v>
      </c>
      <c r="D1239" s="1" t="s">
        <v>8276</v>
      </c>
      <c r="E1239" s="1" t="s">
        <v>6558</v>
      </c>
    </row>
    <row r="1240" spans="1:5" ht="15.6" x14ac:dyDescent="0.3">
      <c r="A1240" s="1" t="s">
        <v>253</v>
      </c>
      <c r="B1240" s="1" t="s">
        <v>4496</v>
      </c>
      <c r="C1240" s="1" t="s">
        <v>6741</v>
      </c>
      <c r="D1240" s="1" t="s">
        <v>8277</v>
      </c>
      <c r="E1240" s="1" t="s">
        <v>6559</v>
      </c>
    </row>
    <row r="1241" spans="1:5" ht="15.6" x14ac:dyDescent="0.3">
      <c r="A1241" s="1" t="s">
        <v>252</v>
      </c>
      <c r="B1241" s="1" t="s">
        <v>4497</v>
      </c>
      <c r="C1241" s="1" t="s">
        <v>6741</v>
      </c>
      <c r="D1241" s="1" t="s">
        <v>7398</v>
      </c>
      <c r="E1241" s="1" t="s">
        <v>6560</v>
      </c>
    </row>
    <row r="1242" spans="1:5" ht="15.6" x14ac:dyDescent="0.3">
      <c r="A1242" s="1" t="s">
        <v>251</v>
      </c>
      <c r="B1242" s="1" t="s">
        <v>4498</v>
      </c>
      <c r="C1242" s="1" t="s">
        <v>6741</v>
      </c>
      <c r="D1242" s="1" t="s">
        <v>7026</v>
      </c>
      <c r="E1242" s="1" t="s">
        <v>6561</v>
      </c>
    </row>
    <row r="1243" spans="1:5" ht="15.6" x14ac:dyDescent="0.3">
      <c r="A1243" s="1" t="s">
        <v>250</v>
      </c>
      <c r="B1243" s="1" t="s">
        <v>4499</v>
      </c>
      <c r="C1243" s="1" t="s">
        <v>6741</v>
      </c>
      <c r="D1243" s="1" t="s">
        <v>8278</v>
      </c>
      <c r="E1243" s="1" t="s">
        <v>6562</v>
      </c>
    </row>
    <row r="1244" spans="1:5" ht="15.6" x14ac:dyDescent="0.3">
      <c r="A1244" s="1" t="s">
        <v>248</v>
      </c>
      <c r="B1244" s="1" t="s">
        <v>4500</v>
      </c>
      <c r="C1244" s="1" t="s">
        <v>6741</v>
      </c>
      <c r="D1244" s="1" t="s">
        <v>8279</v>
      </c>
      <c r="E1244" s="1" t="s">
        <v>6563</v>
      </c>
    </row>
    <row r="1245" spans="1:5" ht="15.6" x14ac:dyDescent="0.3">
      <c r="A1245" s="1" t="s">
        <v>246</v>
      </c>
      <c r="B1245" s="1" t="s">
        <v>4501</v>
      </c>
      <c r="C1245" s="1" t="s">
        <v>6741</v>
      </c>
      <c r="D1245" s="1" t="s">
        <v>8280</v>
      </c>
      <c r="E1245" s="1" t="s">
        <v>6564</v>
      </c>
    </row>
    <row r="1246" spans="1:5" ht="15.6" x14ac:dyDescent="0.3">
      <c r="A1246" s="1" t="s">
        <v>245</v>
      </c>
      <c r="B1246" s="1" t="s">
        <v>4502</v>
      </c>
      <c r="C1246" s="1" t="s">
        <v>6742</v>
      </c>
      <c r="D1246" s="1" t="s">
        <v>8281</v>
      </c>
      <c r="E1246" s="1" t="s">
        <v>6565</v>
      </c>
    </row>
    <row r="1247" spans="1:5" ht="15.6" x14ac:dyDescent="0.3">
      <c r="A1247" s="1" t="s">
        <v>244</v>
      </c>
      <c r="B1247" s="1" t="s">
        <v>4503</v>
      </c>
      <c r="C1247" s="1" t="s">
        <v>6742</v>
      </c>
      <c r="D1247" s="1" t="s">
        <v>6874</v>
      </c>
      <c r="E1247" s="1" t="s">
        <v>6566</v>
      </c>
    </row>
    <row r="1248" spans="1:5" ht="15.6" x14ac:dyDescent="0.3">
      <c r="A1248" s="1" t="s">
        <v>2161</v>
      </c>
      <c r="B1248" s="1" t="s">
        <v>2596</v>
      </c>
      <c r="C1248" s="1" t="s">
        <v>6742</v>
      </c>
      <c r="D1248" s="1" t="s">
        <v>6922</v>
      </c>
      <c r="E1248" s="1" t="s">
        <v>4938</v>
      </c>
    </row>
    <row r="1249" spans="1:5" ht="15.6" x14ac:dyDescent="0.3">
      <c r="A1249" s="1" t="s">
        <v>243</v>
      </c>
      <c r="B1249" s="1" t="s">
        <v>4504</v>
      </c>
      <c r="C1249" s="1" t="s">
        <v>6741</v>
      </c>
      <c r="D1249" s="1" t="s">
        <v>7146</v>
      </c>
      <c r="E1249" s="1" t="s">
        <v>6567</v>
      </c>
    </row>
    <row r="1250" spans="1:5" ht="15.6" x14ac:dyDescent="0.3">
      <c r="A1250" s="1" t="s">
        <v>242</v>
      </c>
      <c r="B1250" s="1" t="s">
        <v>4505</v>
      </c>
      <c r="C1250" s="1" t="s">
        <v>6741</v>
      </c>
      <c r="D1250" s="1" t="s">
        <v>8282</v>
      </c>
      <c r="E1250" s="1" t="s">
        <v>6568</v>
      </c>
    </row>
    <row r="1251" spans="1:5" ht="15.6" x14ac:dyDescent="0.3">
      <c r="A1251" s="1" t="s">
        <v>241</v>
      </c>
      <c r="B1251" s="1" t="s">
        <v>4506</v>
      </c>
      <c r="C1251" s="1" t="s">
        <v>6741</v>
      </c>
      <c r="D1251" s="1" t="s">
        <v>8283</v>
      </c>
      <c r="E1251" s="1" t="s">
        <v>6569</v>
      </c>
    </row>
    <row r="1252" spans="1:5" ht="15.6" x14ac:dyDescent="0.3">
      <c r="A1252" s="1" t="s">
        <v>240</v>
      </c>
      <c r="B1252" s="1" t="s">
        <v>4507</v>
      </c>
      <c r="C1252" s="1" t="s">
        <v>6741</v>
      </c>
      <c r="D1252" s="1" t="s">
        <v>8284</v>
      </c>
      <c r="E1252" s="1" t="s">
        <v>6570</v>
      </c>
    </row>
    <row r="1253" spans="1:5" ht="15.6" x14ac:dyDescent="0.3">
      <c r="A1253" s="1" t="s">
        <v>239</v>
      </c>
      <c r="B1253" s="1" t="s">
        <v>4508</v>
      </c>
      <c r="C1253" s="1" t="s">
        <v>6741</v>
      </c>
      <c r="D1253" s="1" t="s">
        <v>8285</v>
      </c>
      <c r="E1253" s="1" t="s">
        <v>5427</v>
      </c>
    </row>
    <row r="1254" spans="1:5" ht="15.6" x14ac:dyDescent="0.3">
      <c r="A1254" s="1" t="s">
        <v>238</v>
      </c>
      <c r="B1254" s="1" t="s">
        <v>4509</v>
      </c>
      <c r="C1254" s="1" t="s">
        <v>6741</v>
      </c>
      <c r="D1254" s="1" t="s">
        <v>8286</v>
      </c>
      <c r="E1254" s="1" t="s">
        <v>6571</v>
      </c>
    </row>
    <row r="1255" spans="1:5" ht="15.6" x14ac:dyDescent="0.3">
      <c r="A1255" s="1" t="s">
        <v>237</v>
      </c>
      <c r="B1255" s="1" t="s">
        <v>4510</v>
      </c>
      <c r="C1255" s="1" t="s">
        <v>6741</v>
      </c>
      <c r="D1255" s="1" t="s">
        <v>8287</v>
      </c>
      <c r="E1255" s="1" t="s">
        <v>6572</v>
      </c>
    </row>
    <row r="1256" spans="1:5" ht="15.6" x14ac:dyDescent="0.3">
      <c r="A1256" s="1" t="s">
        <v>236</v>
      </c>
      <c r="B1256" s="1" t="s">
        <v>4511</v>
      </c>
      <c r="C1256" s="1" t="s">
        <v>6742</v>
      </c>
      <c r="D1256" s="1" t="s">
        <v>8288</v>
      </c>
      <c r="E1256" s="1" t="s">
        <v>6573</v>
      </c>
    </row>
    <row r="1257" spans="1:5" ht="15.6" x14ac:dyDescent="0.3">
      <c r="A1257" s="1" t="s">
        <v>235</v>
      </c>
      <c r="B1257" s="1" t="s">
        <v>4512</v>
      </c>
      <c r="C1257" s="1" t="s">
        <v>6741</v>
      </c>
      <c r="D1257" s="1" t="s">
        <v>8005</v>
      </c>
      <c r="E1257" s="1" t="s">
        <v>6574</v>
      </c>
    </row>
    <row r="1258" spans="1:5" ht="15.6" x14ac:dyDescent="0.3">
      <c r="A1258" s="1" t="s">
        <v>234</v>
      </c>
      <c r="B1258" s="1" t="s">
        <v>4513</v>
      </c>
      <c r="C1258" s="1" t="s">
        <v>6741</v>
      </c>
      <c r="D1258" s="1" t="s">
        <v>8289</v>
      </c>
      <c r="E1258" s="1" t="s">
        <v>6575</v>
      </c>
    </row>
    <row r="1259" spans="1:5" ht="15.6" x14ac:dyDescent="0.3">
      <c r="A1259" s="1" t="s">
        <v>2160</v>
      </c>
      <c r="B1259" s="1" t="s">
        <v>2597</v>
      </c>
      <c r="C1259" s="1" t="s">
        <v>6742</v>
      </c>
      <c r="D1259" s="1" t="s">
        <v>6923</v>
      </c>
      <c r="E1259" s="1" t="s">
        <v>4939</v>
      </c>
    </row>
    <row r="1260" spans="1:5" ht="15.6" x14ac:dyDescent="0.3">
      <c r="A1260" s="1" t="s">
        <v>233</v>
      </c>
      <c r="B1260" s="1" t="s">
        <v>4514</v>
      </c>
      <c r="C1260" s="1" t="s">
        <v>6741</v>
      </c>
      <c r="D1260" s="1" t="s">
        <v>7922</v>
      </c>
      <c r="E1260" s="1" t="s">
        <v>5487</v>
      </c>
    </row>
    <row r="1261" spans="1:5" ht="15.6" x14ac:dyDescent="0.3">
      <c r="A1261" s="1" t="s">
        <v>232</v>
      </c>
      <c r="B1261" s="1" t="s">
        <v>4515</v>
      </c>
      <c r="C1261" s="1" t="s">
        <v>6741</v>
      </c>
      <c r="D1261" s="1" t="s">
        <v>8290</v>
      </c>
      <c r="E1261" s="1" t="s">
        <v>4768</v>
      </c>
    </row>
    <row r="1262" spans="1:5" ht="15.6" x14ac:dyDescent="0.3">
      <c r="A1262" s="1" t="s">
        <v>231</v>
      </c>
      <c r="B1262" s="1" t="s">
        <v>4516</v>
      </c>
      <c r="C1262" s="1" t="s">
        <v>6742</v>
      </c>
      <c r="D1262" s="1" t="s">
        <v>8291</v>
      </c>
      <c r="E1262" s="1" t="s">
        <v>6576</v>
      </c>
    </row>
    <row r="1263" spans="1:5" ht="15.6" x14ac:dyDescent="0.3">
      <c r="A1263" s="1" t="s">
        <v>230</v>
      </c>
      <c r="B1263" s="1" t="s">
        <v>4517</v>
      </c>
      <c r="C1263" s="1" t="s">
        <v>6741</v>
      </c>
      <c r="D1263" s="1" t="s">
        <v>8226</v>
      </c>
      <c r="E1263" s="1" t="s">
        <v>6577</v>
      </c>
    </row>
    <row r="1264" spans="1:5" ht="15.6" x14ac:dyDescent="0.3">
      <c r="A1264" s="1" t="s">
        <v>229</v>
      </c>
      <c r="B1264" s="1" t="s">
        <v>4518</v>
      </c>
      <c r="C1264" s="1" t="s">
        <v>6742</v>
      </c>
      <c r="D1264" s="1" t="s">
        <v>6959</v>
      </c>
      <c r="E1264" s="1" t="s">
        <v>6578</v>
      </c>
    </row>
    <row r="1265" spans="1:5" ht="15.6" x14ac:dyDescent="0.3">
      <c r="A1265" s="1" t="s">
        <v>228</v>
      </c>
      <c r="B1265" s="1" t="s">
        <v>4519</v>
      </c>
      <c r="C1265" s="1" t="s">
        <v>6742</v>
      </c>
      <c r="D1265" s="1" t="s">
        <v>5508</v>
      </c>
      <c r="E1265" s="1" t="s">
        <v>6579</v>
      </c>
    </row>
    <row r="1266" spans="1:5" ht="15.6" x14ac:dyDescent="0.3">
      <c r="A1266" s="1" t="s">
        <v>227</v>
      </c>
      <c r="B1266" s="1" t="s">
        <v>4520</v>
      </c>
      <c r="C1266" s="1" t="s">
        <v>6742</v>
      </c>
      <c r="D1266" s="1" t="s">
        <v>8292</v>
      </c>
      <c r="E1266" s="1" t="s">
        <v>6484</v>
      </c>
    </row>
    <row r="1267" spans="1:5" ht="15.6" x14ac:dyDescent="0.3">
      <c r="A1267" s="1" t="s">
        <v>226</v>
      </c>
      <c r="B1267" s="1" t="s">
        <v>4521</v>
      </c>
      <c r="C1267" s="1" t="s">
        <v>6742</v>
      </c>
      <c r="D1267" s="1" t="s">
        <v>8293</v>
      </c>
      <c r="E1267" s="1" t="s">
        <v>6152</v>
      </c>
    </row>
    <row r="1268" spans="1:5" ht="15.6" x14ac:dyDescent="0.3">
      <c r="A1268" s="1" t="s">
        <v>225</v>
      </c>
      <c r="B1268" s="1" t="s">
        <v>4522</v>
      </c>
      <c r="C1268" s="1" t="s">
        <v>6766</v>
      </c>
      <c r="D1268" s="1" t="s">
        <v>7108</v>
      </c>
      <c r="E1268" s="1" t="s">
        <v>6580</v>
      </c>
    </row>
    <row r="1269" spans="1:5" ht="15.6" x14ac:dyDescent="0.3">
      <c r="A1269" s="1" t="s">
        <v>224</v>
      </c>
      <c r="B1269" s="1" t="s">
        <v>4523</v>
      </c>
      <c r="C1269" s="1" t="s">
        <v>6742</v>
      </c>
      <c r="D1269" s="1" t="s">
        <v>8294</v>
      </c>
      <c r="E1269" s="1" t="s">
        <v>6581</v>
      </c>
    </row>
    <row r="1270" spans="1:5" ht="15.6" x14ac:dyDescent="0.3">
      <c r="A1270" s="1" t="s">
        <v>2159</v>
      </c>
      <c r="B1270" s="1" t="s">
        <v>2598</v>
      </c>
      <c r="C1270" s="1" t="s">
        <v>6742</v>
      </c>
      <c r="D1270" s="1" t="s">
        <v>6924</v>
      </c>
      <c r="E1270" s="1" t="s">
        <v>4940</v>
      </c>
    </row>
    <row r="1271" spans="1:5" ht="15.6" x14ac:dyDescent="0.3">
      <c r="A1271" s="1" t="s">
        <v>223</v>
      </c>
      <c r="B1271" s="1" t="s">
        <v>4524</v>
      </c>
      <c r="C1271" s="1" t="s">
        <v>6742</v>
      </c>
      <c r="D1271" s="1" t="s">
        <v>5569</v>
      </c>
      <c r="E1271" s="1" t="s">
        <v>6582</v>
      </c>
    </row>
    <row r="1272" spans="1:5" ht="15.6" x14ac:dyDescent="0.3">
      <c r="A1272" s="1" t="s">
        <v>222</v>
      </c>
      <c r="B1272" s="1" t="s">
        <v>4525</v>
      </c>
      <c r="C1272" s="1" t="s">
        <v>6741</v>
      </c>
      <c r="D1272" s="1" t="s">
        <v>8429</v>
      </c>
      <c r="E1272" s="1" t="s">
        <v>6583</v>
      </c>
    </row>
    <row r="1273" spans="1:5" ht="15.6" x14ac:dyDescent="0.3">
      <c r="A1273" s="1" t="s">
        <v>221</v>
      </c>
      <c r="B1273" s="1" t="s">
        <v>4526</v>
      </c>
      <c r="C1273" s="1" t="s">
        <v>6741</v>
      </c>
      <c r="D1273" s="1" t="s">
        <v>8295</v>
      </c>
      <c r="E1273" s="1" t="s">
        <v>6584</v>
      </c>
    </row>
    <row r="1274" spans="1:5" ht="15.6" x14ac:dyDescent="0.3">
      <c r="A1274" s="1" t="s">
        <v>220</v>
      </c>
      <c r="B1274" s="1" t="s">
        <v>4527</v>
      </c>
      <c r="C1274" s="1" t="s">
        <v>6741</v>
      </c>
      <c r="D1274" s="1" t="s">
        <v>8296</v>
      </c>
      <c r="E1274" s="1" t="s">
        <v>6585</v>
      </c>
    </row>
    <row r="1275" spans="1:5" ht="15.6" x14ac:dyDescent="0.3">
      <c r="A1275" s="1" t="s">
        <v>219</v>
      </c>
      <c r="B1275" s="1" t="s">
        <v>4528</v>
      </c>
      <c r="C1275" s="1" t="s">
        <v>6741</v>
      </c>
      <c r="D1275" s="1" t="s">
        <v>8297</v>
      </c>
      <c r="E1275" s="1" t="s">
        <v>6586</v>
      </c>
    </row>
    <row r="1276" spans="1:5" ht="15.6" x14ac:dyDescent="0.3">
      <c r="A1276" s="1" t="s">
        <v>218</v>
      </c>
      <c r="B1276" s="1" t="s">
        <v>4529</v>
      </c>
      <c r="C1276" s="1" t="s">
        <v>6742</v>
      </c>
      <c r="D1276" s="1" t="s">
        <v>8298</v>
      </c>
      <c r="E1276" s="1" t="s">
        <v>6587</v>
      </c>
    </row>
    <row r="1277" spans="1:5" ht="15.6" x14ac:dyDescent="0.3">
      <c r="A1277" s="1" t="s">
        <v>217</v>
      </c>
      <c r="B1277" s="1" t="s">
        <v>4530</v>
      </c>
      <c r="C1277" s="1" t="s">
        <v>6742</v>
      </c>
      <c r="D1277" s="1" t="s">
        <v>8299</v>
      </c>
      <c r="E1277" s="1" t="s">
        <v>6588</v>
      </c>
    </row>
    <row r="1278" spans="1:5" ht="15.6" x14ac:dyDescent="0.3">
      <c r="A1278" s="1" t="s">
        <v>216</v>
      </c>
      <c r="B1278" s="1" t="s">
        <v>4531</v>
      </c>
      <c r="C1278" s="1" t="s">
        <v>6742</v>
      </c>
      <c r="D1278" s="1" t="s">
        <v>8300</v>
      </c>
      <c r="E1278" s="1" t="s">
        <v>6589</v>
      </c>
    </row>
    <row r="1279" spans="1:5" ht="15.6" x14ac:dyDescent="0.3">
      <c r="A1279" s="1" t="s">
        <v>215</v>
      </c>
      <c r="B1279" s="1" t="s">
        <v>4532</v>
      </c>
      <c r="C1279" s="1" t="s">
        <v>6742</v>
      </c>
      <c r="D1279" s="1" t="s">
        <v>8301</v>
      </c>
      <c r="E1279" s="1" t="s">
        <v>6590</v>
      </c>
    </row>
    <row r="1280" spans="1:5" ht="15.6" x14ac:dyDescent="0.3">
      <c r="A1280" s="1" t="s">
        <v>214</v>
      </c>
      <c r="B1280" s="1" t="s">
        <v>4533</v>
      </c>
      <c r="C1280" s="1" t="s">
        <v>6742</v>
      </c>
      <c r="D1280" s="1" t="s">
        <v>6767</v>
      </c>
      <c r="E1280" s="1" t="s">
        <v>6591</v>
      </c>
    </row>
    <row r="1281" spans="1:5" ht="15.6" x14ac:dyDescent="0.3">
      <c r="A1281" s="1" t="s">
        <v>2158</v>
      </c>
      <c r="B1281" s="1" t="s">
        <v>2599</v>
      </c>
      <c r="C1281" s="1" t="s">
        <v>6741</v>
      </c>
      <c r="D1281" s="1" t="s">
        <v>6823</v>
      </c>
      <c r="E1281" s="1" t="s">
        <v>4941</v>
      </c>
    </row>
    <row r="1282" spans="1:5" ht="15.6" x14ac:dyDescent="0.3">
      <c r="A1282" s="1" t="s">
        <v>213</v>
      </c>
      <c r="B1282" s="1" t="s">
        <v>4534</v>
      </c>
      <c r="C1282" s="1" t="s">
        <v>6742</v>
      </c>
      <c r="D1282" s="1" t="s">
        <v>8302</v>
      </c>
      <c r="E1282" s="1" t="s">
        <v>6014</v>
      </c>
    </row>
    <row r="1283" spans="1:5" ht="15.6" x14ac:dyDescent="0.3">
      <c r="A1283" s="1" t="s">
        <v>212</v>
      </c>
      <c r="B1283" s="1" t="s">
        <v>4535</v>
      </c>
      <c r="C1283" s="1" t="s">
        <v>6742</v>
      </c>
      <c r="D1283" s="1" t="s">
        <v>8303</v>
      </c>
      <c r="E1283" s="1" t="s">
        <v>6592</v>
      </c>
    </row>
    <row r="1284" spans="1:5" ht="15.6" x14ac:dyDescent="0.3">
      <c r="A1284" s="1" t="s">
        <v>211</v>
      </c>
      <c r="B1284" s="1" t="s">
        <v>4536</v>
      </c>
      <c r="C1284" s="1" t="s">
        <v>6742</v>
      </c>
      <c r="D1284" s="1" t="s">
        <v>8304</v>
      </c>
      <c r="E1284" s="1" t="s">
        <v>6593</v>
      </c>
    </row>
    <row r="1285" spans="1:5" ht="15.6" x14ac:dyDescent="0.3">
      <c r="A1285" s="1" t="s">
        <v>210</v>
      </c>
      <c r="B1285" s="1" t="s">
        <v>4537</v>
      </c>
      <c r="C1285" s="1" t="s">
        <v>6742</v>
      </c>
      <c r="D1285" s="1" t="s">
        <v>8305</v>
      </c>
      <c r="E1285" s="1" t="s">
        <v>6594</v>
      </c>
    </row>
    <row r="1286" spans="1:5" ht="15.6" x14ac:dyDescent="0.3">
      <c r="A1286" s="1" t="s">
        <v>209</v>
      </c>
      <c r="B1286" s="1" t="s">
        <v>4538</v>
      </c>
      <c r="C1286" s="1" t="s">
        <v>6742</v>
      </c>
      <c r="D1286" s="1" t="s">
        <v>8306</v>
      </c>
      <c r="E1286" s="1" t="s">
        <v>6595</v>
      </c>
    </row>
    <row r="1287" spans="1:5" ht="15.6" x14ac:dyDescent="0.3">
      <c r="A1287" s="1" t="s">
        <v>208</v>
      </c>
      <c r="B1287" s="1" t="s">
        <v>4539</v>
      </c>
      <c r="C1287" s="1" t="s">
        <v>6742</v>
      </c>
      <c r="D1287" s="1" t="s">
        <v>8307</v>
      </c>
      <c r="E1287" s="1" t="s">
        <v>6567</v>
      </c>
    </row>
    <row r="1288" spans="1:5" ht="15.6" x14ac:dyDescent="0.3">
      <c r="A1288" s="1" t="s">
        <v>207</v>
      </c>
      <c r="B1288" s="1" t="s">
        <v>4540</v>
      </c>
      <c r="C1288" s="1" t="s">
        <v>6742</v>
      </c>
      <c r="D1288" s="1" t="s">
        <v>8138</v>
      </c>
      <c r="E1288" s="1" t="s">
        <v>6596</v>
      </c>
    </row>
    <row r="1289" spans="1:5" ht="15.6" x14ac:dyDescent="0.3">
      <c r="A1289" s="1" t="s">
        <v>206</v>
      </c>
      <c r="B1289" s="1" t="s">
        <v>4541</v>
      </c>
      <c r="C1289" s="1" t="s">
        <v>6742</v>
      </c>
      <c r="D1289" s="1" t="s">
        <v>6746</v>
      </c>
      <c r="E1289" s="1" t="s">
        <v>6597</v>
      </c>
    </row>
    <row r="1290" spans="1:5" ht="15.6" x14ac:dyDescent="0.3">
      <c r="A1290" s="1" t="s">
        <v>205</v>
      </c>
      <c r="B1290" s="1" t="s">
        <v>4542</v>
      </c>
      <c r="C1290" s="1" t="s">
        <v>6741</v>
      </c>
      <c r="D1290" s="1" t="s">
        <v>8308</v>
      </c>
      <c r="E1290" s="1" t="s">
        <v>6598</v>
      </c>
    </row>
    <row r="1291" spans="1:5" ht="15.6" x14ac:dyDescent="0.3">
      <c r="A1291" s="1" t="s">
        <v>204</v>
      </c>
      <c r="B1291" s="1" t="s">
        <v>4543</v>
      </c>
      <c r="C1291" s="1" t="s">
        <v>6741</v>
      </c>
      <c r="D1291" s="1" t="s">
        <v>8029</v>
      </c>
      <c r="E1291" s="1" t="s">
        <v>6599</v>
      </c>
    </row>
    <row r="1292" spans="1:5" ht="15.6" x14ac:dyDescent="0.3">
      <c r="A1292" s="1" t="s">
        <v>2157</v>
      </c>
      <c r="B1292" s="1" t="s">
        <v>2600</v>
      </c>
      <c r="C1292" s="1" t="s">
        <v>6742</v>
      </c>
      <c r="D1292" s="1" t="s">
        <v>6925</v>
      </c>
      <c r="E1292" s="1" t="s">
        <v>4942</v>
      </c>
    </row>
    <row r="1293" spans="1:5" ht="15.6" x14ac:dyDescent="0.3">
      <c r="A1293" s="1" t="s">
        <v>203</v>
      </c>
      <c r="B1293" s="1" t="s">
        <v>4544</v>
      </c>
      <c r="C1293" s="1" t="s">
        <v>6741</v>
      </c>
      <c r="D1293" s="1" t="s">
        <v>8309</v>
      </c>
      <c r="E1293" s="1" t="s">
        <v>6600</v>
      </c>
    </row>
    <row r="1294" spans="1:5" ht="15.6" x14ac:dyDescent="0.3">
      <c r="A1294" s="1" t="s">
        <v>202</v>
      </c>
      <c r="B1294" s="1" t="s">
        <v>4545</v>
      </c>
      <c r="C1294" s="1" t="s">
        <v>6741</v>
      </c>
      <c r="D1294" s="1" t="s">
        <v>7342</v>
      </c>
      <c r="E1294" s="1" t="s">
        <v>6601</v>
      </c>
    </row>
    <row r="1295" spans="1:5" ht="15.6" x14ac:dyDescent="0.3">
      <c r="A1295" s="1" t="s">
        <v>201</v>
      </c>
      <c r="B1295" s="1" t="s">
        <v>4546</v>
      </c>
      <c r="C1295" s="1" t="s">
        <v>6741</v>
      </c>
      <c r="D1295" s="1" t="s">
        <v>6900</v>
      </c>
      <c r="E1295" s="1" t="s">
        <v>6602</v>
      </c>
    </row>
    <row r="1296" spans="1:5" ht="15.6" x14ac:dyDescent="0.3">
      <c r="A1296" s="1" t="s">
        <v>199</v>
      </c>
      <c r="B1296" s="1" t="s">
        <v>4547</v>
      </c>
      <c r="C1296" s="1" t="s">
        <v>6766</v>
      </c>
      <c r="D1296" s="1" t="s">
        <v>8310</v>
      </c>
      <c r="E1296" s="1" t="s">
        <v>6603</v>
      </c>
    </row>
    <row r="1297" spans="1:5" ht="15.6" x14ac:dyDescent="0.3">
      <c r="A1297" s="1" t="s">
        <v>198</v>
      </c>
      <c r="B1297" s="1" t="s">
        <v>4548</v>
      </c>
      <c r="C1297" s="1" t="s">
        <v>6741</v>
      </c>
      <c r="D1297" s="1" t="s">
        <v>8311</v>
      </c>
      <c r="E1297" s="1" t="s">
        <v>4808</v>
      </c>
    </row>
    <row r="1298" spans="1:5" ht="15.6" x14ac:dyDescent="0.3">
      <c r="A1298" s="1" t="s">
        <v>197</v>
      </c>
      <c r="B1298" s="1" t="s">
        <v>4549</v>
      </c>
      <c r="C1298" s="1" t="s">
        <v>6742</v>
      </c>
      <c r="D1298" s="1" t="s">
        <v>7313</v>
      </c>
      <c r="E1298" s="1" t="s">
        <v>6604</v>
      </c>
    </row>
    <row r="1299" spans="1:5" ht="15.6" x14ac:dyDescent="0.3">
      <c r="A1299" s="1" t="s">
        <v>196</v>
      </c>
      <c r="B1299" s="1" t="s">
        <v>4550</v>
      </c>
      <c r="C1299" s="1" t="s">
        <v>6742</v>
      </c>
      <c r="D1299" s="1" t="s">
        <v>8312</v>
      </c>
      <c r="E1299" s="1" t="s">
        <v>6605</v>
      </c>
    </row>
    <row r="1300" spans="1:5" ht="15.6" x14ac:dyDescent="0.3">
      <c r="A1300" s="1" t="s">
        <v>195</v>
      </c>
      <c r="B1300" s="1" t="s">
        <v>4551</v>
      </c>
      <c r="C1300" s="1" t="s">
        <v>6742</v>
      </c>
      <c r="D1300" s="1" t="s">
        <v>8313</v>
      </c>
      <c r="E1300" s="1" t="s">
        <v>6606</v>
      </c>
    </row>
    <row r="1301" spans="1:5" ht="15.6" x14ac:dyDescent="0.3">
      <c r="A1301" s="1" t="s">
        <v>194</v>
      </c>
      <c r="B1301" s="1" t="s">
        <v>4552</v>
      </c>
      <c r="C1301" s="1" t="s">
        <v>6742</v>
      </c>
      <c r="D1301" s="1" t="s">
        <v>7197</v>
      </c>
      <c r="E1301" s="1" t="s">
        <v>6607</v>
      </c>
    </row>
    <row r="1302" spans="1:5" ht="15.6" x14ac:dyDescent="0.3">
      <c r="A1302" s="1" t="s">
        <v>193</v>
      </c>
      <c r="B1302" s="1" t="s">
        <v>4553</v>
      </c>
      <c r="C1302" s="1" t="s">
        <v>6742</v>
      </c>
      <c r="D1302" s="1" t="s">
        <v>8314</v>
      </c>
      <c r="E1302" s="1" t="s">
        <v>6608</v>
      </c>
    </row>
    <row r="1303" spans="1:5" ht="15.6" x14ac:dyDescent="0.3">
      <c r="A1303" s="1" t="s">
        <v>2156</v>
      </c>
      <c r="B1303" s="1" t="s">
        <v>2601</v>
      </c>
      <c r="C1303" s="1" t="s">
        <v>6742</v>
      </c>
      <c r="D1303" s="1" t="s">
        <v>6788</v>
      </c>
      <c r="E1303" s="1" t="s">
        <v>4943</v>
      </c>
    </row>
    <row r="1304" spans="1:5" ht="15.6" x14ac:dyDescent="0.3">
      <c r="A1304" s="1" t="s">
        <v>192</v>
      </c>
      <c r="B1304" s="1" t="s">
        <v>4554</v>
      </c>
      <c r="C1304" s="1" t="s">
        <v>6742</v>
      </c>
      <c r="D1304" s="1" t="s">
        <v>6865</v>
      </c>
      <c r="E1304" s="1" t="s">
        <v>6609</v>
      </c>
    </row>
    <row r="1305" spans="1:5" ht="15.6" x14ac:dyDescent="0.3">
      <c r="A1305" s="1" t="s">
        <v>191</v>
      </c>
      <c r="B1305" s="1" t="s">
        <v>4555</v>
      </c>
      <c r="C1305" s="1" t="s">
        <v>6741</v>
      </c>
      <c r="D1305" s="1" t="s">
        <v>8315</v>
      </c>
      <c r="E1305" s="1" t="s">
        <v>6610</v>
      </c>
    </row>
    <row r="1306" spans="1:5" ht="15.6" x14ac:dyDescent="0.3">
      <c r="A1306" s="1" t="s">
        <v>190</v>
      </c>
      <c r="B1306" s="1" t="s">
        <v>4556</v>
      </c>
      <c r="C1306" s="1" t="s">
        <v>6742</v>
      </c>
      <c r="D1306" s="1" t="s">
        <v>5744</v>
      </c>
      <c r="E1306" s="1" t="s">
        <v>6219</v>
      </c>
    </row>
    <row r="1307" spans="1:5" ht="15.6" x14ac:dyDescent="0.3">
      <c r="A1307" s="1" t="s">
        <v>189</v>
      </c>
      <c r="B1307" s="1" t="s">
        <v>4557</v>
      </c>
      <c r="C1307" s="1" t="s">
        <v>6742</v>
      </c>
      <c r="D1307" s="1" t="s">
        <v>8316</v>
      </c>
      <c r="E1307" s="1" t="s">
        <v>6611</v>
      </c>
    </row>
    <row r="1308" spans="1:5" ht="15.6" x14ac:dyDescent="0.3">
      <c r="A1308" s="1" t="s">
        <v>188</v>
      </c>
      <c r="B1308" s="1" t="s">
        <v>4558</v>
      </c>
      <c r="C1308" s="1" t="s">
        <v>6741</v>
      </c>
      <c r="D1308" s="1" t="s">
        <v>8317</v>
      </c>
      <c r="E1308" s="1" t="s">
        <v>5762</v>
      </c>
    </row>
    <row r="1309" spans="1:5" ht="15.6" x14ac:dyDescent="0.3">
      <c r="A1309" s="1" t="s">
        <v>187</v>
      </c>
      <c r="B1309" s="1" t="s">
        <v>4559</v>
      </c>
      <c r="C1309" s="1" t="s">
        <v>6742</v>
      </c>
      <c r="D1309" s="1" t="s">
        <v>8318</v>
      </c>
      <c r="E1309" s="1" t="s">
        <v>6612</v>
      </c>
    </row>
    <row r="1310" spans="1:5" ht="15.6" x14ac:dyDescent="0.3">
      <c r="A1310" s="1" t="s">
        <v>186</v>
      </c>
      <c r="B1310" s="1" t="s">
        <v>4560</v>
      </c>
      <c r="C1310" s="1" t="s">
        <v>6741</v>
      </c>
      <c r="D1310" s="1" t="s">
        <v>8319</v>
      </c>
      <c r="E1310" s="1" t="s">
        <v>4951</v>
      </c>
    </row>
    <row r="1311" spans="1:5" ht="15.6" x14ac:dyDescent="0.3">
      <c r="A1311" s="1" t="s">
        <v>185</v>
      </c>
      <c r="B1311" s="1" t="s">
        <v>4561</v>
      </c>
      <c r="C1311" s="1" t="s">
        <v>6741</v>
      </c>
      <c r="D1311" s="1" t="s">
        <v>8320</v>
      </c>
      <c r="E1311" s="1" t="s">
        <v>4943</v>
      </c>
    </row>
    <row r="1312" spans="1:5" ht="15.6" x14ac:dyDescent="0.3">
      <c r="A1312" s="1" t="s">
        <v>184</v>
      </c>
      <c r="B1312" s="1" t="s">
        <v>4562</v>
      </c>
      <c r="C1312" s="1" t="s">
        <v>6741</v>
      </c>
      <c r="D1312" s="1" t="s">
        <v>7036</v>
      </c>
      <c r="E1312" s="1" t="s">
        <v>5358</v>
      </c>
    </row>
    <row r="1313" spans="1:5" ht="15.6" x14ac:dyDescent="0.3">
      <c r="A1313" s="1" t="s">
        <v>183</v>
      </c>
      <c r="B1313" s="1" t="s">
        <v>4563</v>
      </c>
      <c r="C1313" s="1" t="s">
        <v>6741</v>
      </c>
      <c r="D1313" s="1" t="s">
        <v>8321</v>
      </c>
      <c r="E1313" s="1" t="s">
        <v>6613</v>
      </c>
    </row>
    <row r="1314" spans="1:5" ht="15.6" x14ac:dyDescent="0.3">
      <c r="A1314" s="1" t="s">
        <v>2155</v>
      </c>
      <c r="B1314" s="1" t="s">
        <v>2602</v>
      </c>
      <c r="C1314" s="1" t="s">
        <v>6742</v>
      </c>
      <c r="D1314" s="1" t="s">
        <v>6813</v>
      </c>
      <c r="E1314" s="1" t="s">
        <v>4944</v>
      </c>
    </row>
    <row r="1315" spans="1:5" ht="15.6" x14ac:dyDescent="0.3">
      <c r="A1315" s="1" t="s">
        <v>182</v>
      </c>
      <c r="B1315" s="1" t="s">
        <v>4564</v>
      </c>
      <c r="C1315" s="1" t="s">
        <v>6741</v>
      </c>
      <c r="D1315" s="1" t="s">
        <v>7019</v>
      </c>
      <c r="E1315" s="1" t="s">
        <v>5796</v>
      </c>
    </row>
    <row r="1316" spans="1:5" ht="15.6" x14ac:dyDescent="0.3">
      <c r="A1316" s="1" t="s">
        <v>181</v>
      </c>
      <c r="B1316" s="1" t="s">
        <v>4565</v>
      </c>
      <c r="C1316" s="1" t="s">
        <v>6741</v>
      </c>
      <c r="D1316" s="1" t="s">
        <v>8322</v>
      </c>
      <c r="E1316" s="1" t="s">
        <v>6614</v>
      </c>
    </row>
    <row r="1317" spans="1:5" ht="15.6" x14ac:dyDescent="0.3">
      <c r="A1317" s="1" t="s">
        <v>180</v>
      </c>
      <c r="B1317" s="1" t="s">
        <v>4566</v>
      </c>
      <c r="C1317" s="1" t="s">
        <v>6741</v>
      </c>
      <c r="D1317" s="1" t="s">
        <v>7034</v>
      </c>
      <c r="E1317" s="1" t="s">
        <v>6615</v>
      </c>
    </row>
    <row r="1318" spans="1:5" ht="15.6" x14ac:dyDescent="0.3">
      <c r="A1318" s="1" t="s">
        <v>179</v>
      </c>
      <c r="B1318" s="1" t="s">
        <v>4567</v>
      </c>
      <c r="C1318" s="1" t="s">
        <v>6742</v>
      </c>
      <c r="D1318" s="1" t="s">
        <v>8323</v>
      </c>
      <c r="E1318" s="1" t="s">
        <v>5102</v>
      </c>
    </row>
    <row r="1319" spans="1:5" ht="15.6" x14ac:dyDescent="0.3">
      <c r="A1319" s="1" t="s">
        <v>178</v>
      </c>
      <c r="B1319" s="1" t="s">
        <v>4568</v>
      </c>
      <c r="C1319" s="1" t="s">
        <v>6742</v>
      </c>
      <c r="D1319" s="1" t="s">
        <v>8324</v>
      </c>
      <c r="E1319" s="1" t="s">
        <v>6616</v>
      </c>
    </row>
    <row r="1320" spans="1:5" ht="15.6" x14ac:dyDescent="0.3">
      <c r="A1320" s="1" t="s">
        <v>177</v>
      </c>
      <c r="B1320" s="1" t="s">
        <v>4569</v>
      </c>
      <c r="C1320" s="1" t="s">
        <v>6742</v>
      </c>
      <c r="D1320" s="1" t="s">
        <v>6957</v>
      </c>
      <c r="E1320" s="1" t="s">
        <v>6617</v>
      </c>
    </row>
    <row r="1321" spans="1:5" ht="15.6" x14ac:dyDescent="0.3">
      <c r="A1321" s="1" t="s">
        <v>176</v>
      </c>
      <c r="B1321" s="1" t="s">
        <v>4570</v>
      </c>
      <c r="C1321" s="1" t="s">
        <v>6742</v>
      </c>
      <c r="D1321" s="1" t="s">
        <v>8325</v>
      </c>
      <c r="E1321" s="1" t="s">
        <v>5251</v>
      </c>
    </row>
    <row r="1322" spans="1:5" ht="15.6" x14ac:dyDescent="0.3">
      <c r="A1322" s="1" t="s">
        <v>175</v>
      </c>
      <c r="B1322" s="1" t="s">
        <v>4571</v>
      </c>
      <c r="C1322" s="1" t="s">
        <v>6742</v>
      </c>
      <c r="D1322" s="1" t="s">
        <v>5298</v>
      </c>
      <c r="E1322" s="1" t="s">
        <v>6618</v>
      </c>
    </row>
    <row r="1323" spans="1:5" ht="15.6" x14ac:dyDescent="0.3">
      <c r="A1323" s="1" t="s">
        <v>174</v>
      </c>
      <c r="B1323" s="1" t="s">
        <v>4572</v>
      </c>
      <c r="C1323" s="1" t="s">
        <v>6742</v>
      </c>
      <c r="D1323" s="1" t="s">
        <v>6813</v>
      </c>
      <c r="E1323" s="1" t="s">
        <v>6619</v>
      </c>
    </row>
    <row r="1324" spans="1:5" ht="15.6" x14ac:dyDescent="0.3">
      <c r="A1324" s="1" t="s">
        <v>173</v>
      </c>
      <c r="B1324" s="1" t="s">
        <v>4573</v>
      </c>
      <c r="C1324" s="1" t="s">
        <v>6742</v>
      </c>
      <c r="D1324" s="1" t="s">
        <v>6966</v>
      </c>
      <c r="E1324" s="1" t="s">
        <v>5950</v>
      </c>
    </row>
    <row r="1325" spans="1:5" ht="15.6" x14ac:dyDescent="0.3">
      <c r="A1325" s="1" t="s">
        <v>2154</v>
      </c>
      <c r="B1325" s="1" t="s">
        <v>2603</v>
      </c>
      <c r="C1325" s="1" t="s">
        <v>6742</v>
      </c>
      <c r="D1325" s="1" t="s">
        <v>6926</v>
      </c>
      <c r="E1325" s="1" t="s">
        <v>4945</v>
      </c>
    </row>
    <row r="1326" spans="1:5" ht="15.6" x14ac:dyDescent="0.3">
      <c r="A1326" s="1" t="s">
        <v>172</v>
      </c>
      <c r="B1326" s="1" t="s">
        <v>4574</v>
      </c>
      <c r="C1326" s="1" t="s">
        <v>6742</v>
      </c>
      <c r="D1326" s="1" t="s">
        <v>8326</v>
      </c>
      <c r="E1326" s="1" t="s">
        <v>6620</v>
      </c>
    </row>
    <row r="1327" spans="1:5" ht="15.6" x14ac:dyDescent="0.3">
      <c r="A1327" s="1" t="s">
        <v>171</v>
      </c>
      <c r="B1327" s="1" t="s">
        <v>4575</v>
      </c>
      <c r="C1327" s="1" t="s">
        <v>6742</v>
      </c>
      <c r="D1327" s="1" t="s">
        <v>8327</v>
      </c>
      <c r="E1327" s="1" t="s">
        <v>4941</v>
      </c>
    </row>
    <row r="1328" spans="1:5" ht="15.6" x14ac:dyDescent="0.3">
      <c r="A1328" s="1" t="s">
        <v>169</v>
      </c>
      <c r="B1328" s="1" t="s">
        <v>4576</v>
      </c>
      <c r="C1328" s="1" t="s">
        <v>6742</v>
      </c>
      <c r="D1328" s="1" t="s">
        <v>8328</v>
      </c>
      <c r="E1328" s="1" t="s">
        <v>6621</v>
      </c>
    </row>
    <row r="1329" spans="1:5" ht="15.6" x14ac:dyDescent="0.3">
      <c r="A1329" s="1" t="s">
        <v>167</v>
      </c>
      <c r="B1329" s="1" t="s">
        <v>4577</v>
      </c>
      <c r="C1329" s="1" t="s">
        <v>6742</v>
      </c>
      <c r="D1329" s="1" t="s">
        <v>8329</v>
      </c>
      <c r="E1329" s="1" t="s">
        <v>6277</v>
      </c>
    </row>
    <row r="1330" spans="1:5" ht="15.6" x14ac:dyDescent="0.3">
      <c r="A1330" s="1" t="s">
        <v>165</v>
      </c>
      <c r="B1330" s="1" t="s">
        <v>4578</v>
      </c>
      <c r="C1330" s="1" t="s">
        <v>6742</v>
      </c>
      <c r="D1330" s="1" t="s">
        <v>8330</v>
      </c>
      <c r="E1330" s="1" t="s">
        <v>5313</v>
      </c>
    </row>
    <row r="1331" spans="1:5" ht="15.6" x14ac:dyDescent="0.3">
      <c r="A1331" s="1" t="s">
        <v>163</v>
      </c>
      <c r="B1331" s="1" t="s">
        <v>4579</v>
      </c>
      <c r="C1331" s="1" t="s">
        <v>6742</v>
      </c>
      <c r="D1331" s="1" t="s">
        <v>8331</v>
      </c>
      <c r="E1331" s="1" t="s">
        <v>6622</v>
      </c>
    </row>
    <row r="1332" spans="1:5" ht="15.6" x14ac:dyDescent="0.3">
      <c r="A1332" s="1" t="s">
        <v>162</v>
      </c>
      <c r="B1332" s="1" t="s">
        <v>4580</v>
      </c>
      <c r="C1332" s="1" t="s">
        <v>6742</v>
      </c>
      <c r="D1332" s="1" t="s">
        <v>8332</v>
      </c>
      <c r="E1332" s="1" t="s">
        <v>5217</v>
      </c>
    </row>
    <row r="1333" spans="1:5" ht="15.6" x14ac:dyDescent="0.3">
      <c r="A1333" s="1" t="s">
        <v>161</v>
      </c>
      <c r="B1333" s="1" t="s">
        <v>4581</v>
      </c>
      <c r="C1333" s="1" t="s">
        <v>6742</v>
      </c>
      <c r="D1333" s="1" t="s">
        <v>8333</v>
      </c>
      <c r="E1333" s="1" t="s">
        <v>6623</v>
      </c>
    </row>
    <row r="1334" spans="1:5" ht="15.6" x14ac:dyDescent="0.3">
      <c r="A1334" s="1" t="s">
        <v>160</v>
      </c>
      <c r="B1334" s="1" t="s">
        <v>4582</v>
      </c>
      <c r="C1334" s="1" t="s">
        <v>6742</v>
      </c>
      <c r="D1334" s="1" t="s">
        <v>5194</v>
      </c>
      <c r="E1334" s="1" t="s">
        <v>6624</v>
      </c>
    </row>
    <row r="1335" spans="1:5" ht="15.6" x14ac:dyDescent="0.3">
      <c r="A1335" s="1" t="s">
        <v>159</v>
      </c>
      <c r="B1335" s="1" t="s">
        <v>4583</v>
      </c>
      <c r="C1335" s="1" t="s">
        <v>6742</v>
      </c>
      <c r="D1335" s="1" t="s">
        <v>8334</v>
      </c>
      <c r="E1335" s="1" t="s">
        <v>6625</v>
      </c>
    </row>
    <row r="1336" spans="1:5" ht="15.6" x14ac:dyDescent="0.3">
      <c r="A1336" s="1" t="s">
        <v>2351</v>
      </c>
      <c r="B1336" s="1" t="s">
        <v>2406</v>
      </c>
      <c r="C1336" s="1" t="s">
        <v>6741</v>
      </c>
      <c r="D1336" s="1" t="s">
        <v>6763</v>
      </c>
      <c r="E1336" s="1" t="s">
        <v>4750</v>
      </c>
    </row>
    <row r="1337" spans="1:5" ht="15.6" x14ac:dyDescent="0.3">
      <c r="A1337" s="1" t="s">
        <v>2153</v>
      </c>
      <c r="B1337" s="1" t="s">
        <v>2604</v>
      </c>
      <c r="C1337" s="1" t="s">
        <v>6742</v>
      </c>
      <c r="D1337" s="1" t="s">
        <v>6927</v>
      </c>
      <c r="E1337" s="1" t="s">
        <v>4808</v>
      </c>
    </row>
    <row r="1338" spans="1:5" ht="15.6" x14ac:dyDescent="0.3">
      <c r="A1338" s="1" t="s">
        <v>158</v>
      </c>
      <c r="B1338" s="1" t="s">
        <v>4584</v>
      </c>
      <c r="C1338" s="1" t="s">
        <v>6742</v>
      </c>
      <c r="D1338" s="1" t="s">
        <v>6423</v>
      </c>
      <c r="E1338" s="1" t="s">
        <v>6626</v>
      </c>
    </row>
    <row r="1339" spans="1:5" ht="15.6" x14ac:dyDescent="0.3">
      <c r="A1339" s="1" t="s">
        <v>157</v>
      </c>
      <c r="B1339" s="1" t="s">
        <v>4585</v>
      </c>
      <c r="C1339" s="1" t="s">
        <v>6742</v>
      </c>
      <c r="D1339" s="1" t="s">
        <v>8335</v>
      </c>
      <c r="E1339" s="1" t="s">
        <v>6627</v>
      </c>
    </row>
    <row r="1340" spans="1:5" ht="15.6" x14ac:dyDescent="0.3">
      <c r="A1340" s="1" t="s">
        <v>156</v>
      </c>
      <c r="B1340" s="1" t="s">
        <v>4586</v>
      </c>
      <c r="C1340" s="1" t="s">
        <v>6742</v>
      </c>
      <c r="D1340" s="1" t="s">
        <v>6896</v>
      </c>
      <c r="E1340" s="1" t="s">
        <v>6628</v>
      </c>
    </row>
    <row r="1341" spans="1:5" ht="15.6" x14ac:dyDescent="0.3">
      <c r="A1341" s="1" t="s">
        <v>155</v>
      </c>
      <c r="B1341" s="1" t="s">
        <v>4587</v>
      </c>
      <c r="C1341" s="1" t="s">
        <v>6741</v>
      </c>
      <c r="D1341" s="1" t="s">
        <v>8336</v>
      </c>
      <c r="E1341" s="1" t="s">
        <v>6629</v>
      </c>
    </row>
    <row r="1342" spans="1:5" ht="15.6" x14ac:dyDescent="0.3">
      <c r="A1342" s="1" t="s">
        <v>154</v>
      </c>
      <c r="B1342" s="1" t="s">
        <v>4588</v>
      </c>
      <c r="C1342" s="1" t="s">
        <v>6741</v>
      </c>
      <c r="D1342" s="1" t="s">
        <v>8337</v>
      </c>
      <c r="E1342" s="1" t="s">
        <v>6630</v>
      </c>
    </row>
    <row r="1343" spans="1:5" ht="15.6" x14ac:dyDescent="0.3">
      <c r="A1343" s="1" t="s">
        <v>153</v>
      </c>
      <c r="B1343" s="1" t="s">
        <v>4589</v>
      </c>
      <c r="C1343" s="1" t="s">
        <v>6741</v>
      </c>
      <c r="D1343" s="1" t="s">
        <v>8338</v>
      </c>
      <c r="E1343" s="1" t="s">
        <v>6631</v>
      </c>
    </row>
    <row r="1344" spans="1:5" ht="15.6" x14ac:dyDescent="0.3">
      <c r="A1344" s="1" t="s">
        <v>152</v>
      </c>
      <c r="B1344" s="1" t="s">
        <v>4590</v>
      </c>
      <c r="C1344" s="1" t="s">
        <v>6742</v>
      </c>
      <c r="D1344" s="1" t="s">
        <v>8339</v>
      </c>
      <c r="E1344" s="1" t="s">
        <v>6632</v>
      </c>
    </row>
    <row r="1345" spans="1:5" ht="15.6" x14ac:dyDescent="0.3">
      <c r="A1345" s="1" t="s">
        <v>151</v>
      </c>
      <c r="B1345" s="1" t="s">
        <v>4591</v>
      </c>
      <c r="C1345" s="1" t="s">
        <v>6742</v>
      </c>
      <c r="D1345" s="1" t="s">
        <v>7818</v>
      </c>
      <c r="E1345" s="1" t="s">
        <v>6633</v>
      </c>
    </row>
    <row r="1346" spans="1:5" ht="15.6" x14ac:dyDescent="0.3">
      <c r="A1346" s="1" t="s">
        <v>150</v>
      </c>
      <c r="B1346" s="1" t="s">
        <v>4592</v>
      </c>
      <c r="C1346" s="1" t="s">
        <v>6741</v>
      </c>
      <c r="D1346" s="1" t="s">
        <v>8340</v>
      </c>
      <c r="E1346" s="1" t="s">
        <v>6634</v>
      </c>
    </row>
    <row r="1347" spans="1:5" ht="15.6" x14ac:dyDescent="0.3">
      <c r="A1347" s="1" t="s">
        <v>149</v>
      </c>
      <c r="B1347" s="1" t="s">
        <v>4593</v>
      </c>
      <c r="C1347" s="1" t="s">
        <v>6741</v>
      </c>
      <c r="D1347" s="1" t="s">
        <v>8341</v>
      </c>
      <c r="E1347" s="1" t="s">
        <v>6635</v>
      </c>
    </row>
    <row r="1348" spans="1:5" ht="15.6" x14ac:dyDescent="0.3">
      <c r="A1348" s="1" t="s">
        <v>2152</v>
      </c>
      <c r="B1348" s="1" t="s">
        <v>2605</v>
      </c>
      <c r="C1348" s="1" t="s">
        <v>6741</v>
      </c>
      <c r="D1348" s="1" t="s">
        <v>6928</v>
      </c>
      <c r="E1348" s="1" t="s">
        <v>4946</v>
      </c>
    </row>
    <row r="1349" spans="1:5" ht="15.6" x14ac:dyDescent="0.3">
      <c r="A1349" s="1" t="s">
        <v>148</v>
      </c>
      <c r="B1349" s="1" t="s">
        <v>4594</v>
      </c>
      <c r="C1349" s="1" t="s">
        <v>6741</v>
      </c>
      <c r="D1349" s="1" t="s">
        <v>8342</v>
      </c>
      <c r="E1349" s="1" t="s">
        <v>6636</v>
      </c>
    </row>
    <row r="1350" spans="1:5" ht="15.6" x14ac:dyDescent="0.3">
      <c r="A1350" s="1" t="s">
        <v>147</v>
      </c>
      <c r="B1350" s="1" t="s">
        <v>4595</v>
      </c>
      <c r="C1350" s="1" t="s">
        <v>6742</v>
      </c>
      <c r="D1350" s="1" t="s">
        <v>5122</v>
      </c>
      <c r="E1350" s="1" t="s">
        <v>6637</v>
      </c>
    </row>
    <row r="1351" spans="1:5" ht="15.6" x14ac:dyDescent="0.3">
      <c r="A1351" s="1" t="s">
        <v>146</v>
      </c>
      <c r="B1351" s="1" t="s">
        <v>4596</v>
      </c>
      <c r="C1351" s="1" t="s">
        <v>6742</v>
      </c>
      <c r="D1351" s="1" t="s">
        <v>7818</v>
      </c>
      <c r="E1351" s="1" t="s">
        <v>6324</v>
      </c>
    </row>
    <row r="1352" spans="1:5" ht="15.6" x14ac:dyDescent="0.3">
      <c r="A1352" s="1" t="s">
        <v>145</v>
      </c>
      <c r="B1352" s="1" t="s">
        <v>4597</v>
      </c>
      <c r="C1352" s="1" t="s">
        <v>6742</v>
      </c>
      <c r="D1352" s="1" t="s">
        <v>7079</v>
      </c>
      <c r="E1352" s="1" t="s">
        <v>6638</v>
      </c>
    </row>
    <row r="1353" spans="1:5" ht="15.6" x14ac:dyDescent="0.3">
      <c r="A1353" s="1" t="s">
        <v>144</v>
      </c>
      <c r="B1353" s="1" t="s">
        <v>4598</v>
      </c>
      <c r="C1353" s="1" t="s">
        <v>6741</v>
      </c>
      <c r="D1353" s="1" t="s">
        <v>8343</v>
      </c>
      <c r="E1353" s="1" t="s">
        <v>6639</v>
      </c>
    </row>
    <row r="1354" spans="1:5" ht="15.6" x14ac:dyDescent="0.3">
      <c r="A1354" s="1" t="s">
        <v>143</v>
      </c>
      <c r="B1354" s="1" t="s">
        <v>4599</v>
      </c>
      <c r="C1354" s="1" t="s">
        <v>6741</v>
      </c>
      <c r="D1354" s="1" t="s">
        <v>7088</v>
      </c>
      <c r="E1354" s="1" t="s">
        <v>6640</v>
      </c>
    </row>
    <row r="1355" spans="1:5" ht="15.6" x14ac:dyDescent="0.3">
      <c r="A1355" s="1" t="s">
        <v>142</v>
      </c>
      <c r="B1355" s="1" t="s">
        <v>4600</v>
      </c>
      <c r="C1355" s="1" t="s">
        <v>6742</v>
      </c>
      <c r="D1355" s="1" t="s">
        <v>8344</v>
      </c>
      <c r="E1355" s="1" t="s">
        <v>5459</v>
      </c>
    </row>
    <row r="1356" spans="1:5" ht="15.6" x14ac:dyDescent="0.3">
      <c r="A1356" s="1" t="s">
        <v>141</v>
      </c>
      <c r="B1356" s="1" t="s">
        <v>4601</v>
      </c>
      <c r="C1356" s="1" t="s">
        <v>6741</v>
      </c>
      <c r="D1356" s="1" t="s">
        <v>8345</v>
      </c>
      <c r="E1356" s="1" t="s">
        <v>4792</v>
      </c>
    </row>
    <row r="1357" spans="1:5" ht="15.6" x14ac:dyDescent="0.3">
      <c r="A1357" s="1" t="s">
        <v>140</v>
      </c>
      <c r="B1357" s="1" t="s">
        <v>4602</v>
      </c>
      <c r="C1357" s="1" t="s">
        <v>6741</v>
      </c>
      <c r="D1357" s="1" t="s">
        <v>7323</v>
      </c>
      <c r="E1357" s="1" t="s">
        <v>6641</v>
      </c>
    </row>
    <row r="1358" spans="1:5" ht="15.6" x14ac:dyDescent="0.3">
      <c r="A1358" s="1" t="s">
        <v>139</v>
      </c>
      <c r="B1358" s="1" t="s">
        <v>4603</v>
      </c>
      <c r="C1358" s="1" t="s">
        <v>6741</v>
      </c>
      <c r="D1358" s="1" t="s">
        <v>6936</v>
      </c>
      <c r="E1358" s="1" t="s">
        <v>6642</v>
      </c>
    </row>
    <row r="1359" spans="1:5" ht="15.6" x14ac:dyDescent="0.3">
      <c r="A1359" s="1" t="s">
        <v>2151</v>
      </c>
      <c r="B1359" s="1" t="s">
        <v>2606</v>
      </c>
      <c r="C1359" s="1" t="s">
        <v>6742</v>
      </c>
      <c r="D1359" s="1" t="s">
        <v>6929</v>
      </c>
      <c r="E1359" s="1" t="s">
        <v>4947</v>
      </c>
    </row>
    <row r="1360" spans="1:5" ht="15.6" x14ac:dyDescent="0.3">
      <c r="A1360" s="1" t="s">
        <v>138</v>
      </c>
      <c r="B1360" s="1" t="s">
        <v>4604</v>
      </c>
      <c r="C1360" s="1" t="s">
        <v>6741</v>
      </c>
      <c r="D1360" s="1" t="s">
        <v>8346</v>
      </c>
      <c r="E1360" s="1" t="s">
        <v>6643</v>
      </c>
    </row>
    <row r="1361" spans="1:5" ht="15.6" x14ac:dyDescent="0.3">
      <c r="A1361" s="1" t="s">
        <v>137</v>
      </c>
      <c r="B1361" s="1" t="s">
        <v>4605</v>
      </c>
      <c r="C1361" s="1" t="s">
        <v>6742</v>
      </c>
      <c r="D1361" s="1" t="s">
        <v>6861</v>
      </c>
      <c r="E1361" s="1" t="s">
        <v>6644</v>
      </c>
    </row>
    <row r="1362" spans="1:5" ht="15.6" x14ac:dyDescent="0.3">
      <c r="A1362" s="1" t="s">
        <v>136</v>
      </c>
      <c r="B1362" s="1" t="s">
        <v>4606</v>
      </c>
      <c r="C1362" s="1" t="s">
        <v>6742</v>
      </c>
      <c r="D1362" s="1" t="s">
        <v>8347</v>
      </c>
      <c r="E1362" s="1" t="s">
        <v>6645</v>
      </c>
    </row>
    <row r="1363" spans="1:5" ht="15.6" x14ac:dyDescent="0.3">
      <c r="A1363" s="1" t="s">
        <v>135</v>
      </c>
      <c r="B1363" s="1" t="s">
        <v>4607</v>
      </c>
      <c r="C1363" s="1" t="s">
        <v>6742</v>
      </c>
      <c r="D1363" s="1" t="s">
        <v>7051</v>
      </c>
      <c r="E1363" s="1" t="s">
        <v>5185</v>
      </c>
    </row>
    <row r="1364" spans="1:5" ht="15.6" x14ac:dyDescent="0.3">
      <c r="A1364" s="1" t="s">
        <v>134</v>
      </c>
      <c r="B1364" s="1" t="s">
        <v>4608</v>
      </c>
      <c r="C1364" s="1" t="s">
        <v>6742</v>
      </c>
      <c r="D1364" s="1" t="s">
        <v>8348</v>
      </c>
      <c r="E1364" s="1" t="s">
        <v>6646</v>
      </c>
    </row>
    <row r="1365" spans="1:5" ht="15.6" x14ac:dyDescent="0.3">
      <c r="A1365" s="1" t="s">
        <v>133</v>
      </c>
      <c r="B1365" s="1" t="s">
        <v>4609</v>
      </c>
      <c r="C1365" s="1" t="s">
        <v>6742</v>
      </c>
      <c r="D1365" s="1" t="s">
        <v>8349</v>
      </c>
      <c r="E1365" s="1" t="s">
        <v>6326</v>
      </c>
    </row>
    <row r="1366" spans="1:5" ht="15.6" x14ac:dyDescent="0.3">
      <c r="A1366" s="1" t="s">
        <v>132</v>
      </c>
      <c r="B1366" s="1" t="s">
        <v>4610</v>
      </c>
      <c r="C1366" s="1" t="s">
        <v>6741</v>
      </c>
      <c r="D1366" s="1" t="s">
        <v>5021</v>
      </c>
      <c r="E1366" s="1" t="s">
        <v>5433</v>
      </c>
    </row>
    <row r="1367" spans="1:5" ht="15.6" x14ac:dyDescent="0.3">
      <c r="A1367" s="1" t="s">
        <v>131</v>
      </c>
      <c r="B1367" s="1" t="s">
        <v>4611</v>
      </c>
      <c r="C1367" s="1" t="s">
        <v>6741</v>
      </c>
      <c r="D1367" s="1" t="s">
        <v>7707</v>
      </c>
      <c r="E1367" s="1" t="s">
        <v>5970</v>
      </c>
    </row>
    <row r="1368" spans="1:5" ht="15.6" x14ac:dyDescent="0.3">
      <c r="A1368" s="1" t="s">
        <v>130</v>
      </c>
      <c r="B1368" s="1" t="s">
        <v>4612</v>
      </c>
      <c r="C1368" s="1" t="s">
        <v>6741</v>
      </c>
      <c r="D1368" s="1" t="s">
        <v>8350</v>
      </c>
      <c r="E1368" s="1" t="s">
        <v>6647</v>
      </c>
    </row>
    <row r="1369" spans="1:5" ht="15.6" x14ac:dyDescent="0.3">
      <c r="A1369" s="1" t="s">
        <v>129</v>
      </c>
      <c r="B1369" s="1" t="s">
        <v>4613</v>
      </c>
      <c r="C1369" s="1" t="s">
        <v>6741</v>
      </c>
      <c r="D1369" s="1" t="s">
        <v>8351</v>
      </c>
      <c r="E1369" s="1" t="s">
        <v>6648</v>
      </c>
    </row>
    <row r="1370" spans="1:5" ht="15.6" x14ac:dyDescent="0.3">
      <c r="A1370" s="1" t="s">
        <v>2150</v>
      </c>
      <c r="B1370" s="1" t="s">
        <v>2607</v>
      </c>
      <c r="C1370" s="1" t="s">
        <v>6742</v>
      </c>
      <c r="D1370" s="1" t="s">
        <v>6930</v>
      </c>
      <c r="E1370" s="1" t="s">
        <v>4948</v>
      </c>
    </row>
    <row r="1371" spans="1:5" ht="15.6" x14ac:dyDescent="0.3">
      <c r="A1371" s="1" t="s">
        <v>128</v>
      </c>
      <c r="B1371" s="1" t="s">
        <v>4614</v>
      </c>
      <c r="C1371" s="1" t="s">
        <v>6742</v>
      </c>
      <c r="D1371" s="1" t="s">
        <v>8352</v>
      </c>
      <c r="E1371" s="1" t="s">
        <v>6649</v>
      </c>
    </row>
    <row r="1372" spans="1:5" ht="15.6" x14ac:dyDescent="0.3">
      <c r="A1372" s="1" t="s">
        <v>127</v>
      </c>
      <c r="B1372" s="1" t="s">
        <v>4615</v>
      </c>
      <c r="C1372" s="1" t="s">
        <v>6741</v>
      </c>
      <c r="D1372" s="1" t="s">
        <v>8353</v>
      </c>
      <c r="E1372" s="1" t="s">
        <v>6650</v>
      </c>
    </row>
    <row r="1373" spans="1:5" ht="15.6" x14ac:dyDescent="0.3">
      <c r="A1373" s="1" t="s">
        <v>126</v>
      </c>
      <c r="B1373" s="1" t="s">
        <v>4616</v>
      </c>
      <c r="C1373" s="1" t="s">
        <v>6741</v>
      </c>
      <c r="D1373" s="1" t="s">
        <v>8354</v>
      </c>
      <c r="E1373" s="1" t="s">
        <v>6651</v>
      </c>
    </row>
    <row r="1374" spans="1:5" ht="15.6" x14ac:dyDescent="0.3">
      <c r="A1374" s="1" t="s">
        <v>125</v>
      </c>
      <c r="B1374" s="1" t="s">
        <v>4617</v>
      </c>
      <c r="C1374" s="1" t="s">
        <v>6741</v>
      </c>
      <c r="D1374" s="1" t="s">
        <v>8355</v>
      </c>
      <c r="E1374" s="1" t="s">
        <v>6652</v>
      </c>
    </row>
    <row r="1375" spans="1:5" ht="15.6" x14ac:dyDescent="0.3">
      <c r="A1375" s="1" t="s">
        <v>124</v>
      </c>
      <c r="B1375" s="1" t="s">
        <v>4618</v>
      </c>
      <c r="C1375" s="1" t="s">
        <v>6742</v>
      </c>
      <c r="D1375" s="1" t="s">
        <v>5298</v>
      </c>
      <c r="E1375" s="1" t="s">
        <v>5732</v>
      </c>
    </row>
    <row r="1376" spans="1:5" ht="15.6" x14ac:dyDescent="0.3">
      <c r="A1376" s="1" t="s">
        <v>123</v>
      </c>
      <c r="B1376" s="1" t="s">
        <v>4619</v>
      </c>
      <c r="C1376" s="1" t="s">
        <v>6742</v>
      </c>
      <c r="D1376" s="1" t="s">
        <v>6752</v>
      </c>
      <c r="E1376" s="1" t="s">
        <v>6653</v>
      </c>
    </row>
    <row r="1377" spans="1:5" ht="15.6" x14ac:dyDescent="0.3">
      <c r="A1377" s="1" t="s">
        <v>122</v>
      </c>
      <c r="B1377" s="1" t="s">
        <v>4620</v>
      </c>
      <c r="C1377" s="1" t="s">
        <v>6742</v>
      </c>
      <c r="D1377" s="1" t="s">
        <v>8356</v>
      </c>
      <c r="E1377" s="1" t="s">
        <v>6654</v>
      </c>
    </row>
    <row r="1378" spans="1:5" ht="15.6" x14ac:dyDescent="0.3">
      <c r="A1378" s="1" t="s">
        <v>121</v>
      </c>
      <c r="B1378" s="1" t="s">
        <v>4621</v>
      </c>
      <c r="C1378" s="1" t="s">
        <v>6742</v>
      </c>
      <c r="D1378" s="1" t="s">
        <v>8357</v>
      </c>
      <c r="E1378" s="1" t="s">
        <v>6655</v>
      </c>
    </row>
    <row r="1379" spans="1:5" ht="15.6" x14ac:dyDescent="0.3">
      <c r="A1379" s="1" t="s">
        <v>120</v>
      </c>
      <c r="B1379" s="1" t="s">
        <v>4622</v>
      </c>
      <c r="C1379" s="1" t="s">
        <v>6742</v>
      </c>
      <c r="D1379" s="1" t="s">
        <v>8358</v>
      </c>
      <c r="E1379" s="1" t="s">
        <v>6656</v>
      </c>
    </row>
    <row r="1380" spans="1:5" ht="15.6" x14ac:dyDescent="0.3">
      <c r="A1380" s="1" t="s">
        <v>119</v>
      </c>
      <c r="B1380" s="1" t="s">
        <v>4623</v>
      </c>
      <c r="C1380" s="1" t="s">
        <v>6742</v>
      </c>
      <c r="D1380" s="1" t="s">
        <v>8359</v>
      </c>
      <c r="E1380" s="1" t="s">
        <v>4795</v>
      </c>
    </row>
    <row r="1381" spans="1:5" ht="15.6" x14ac:dyDescent="0.3">
      <c r="A1381" s="1" t="s">
        <v>2149</v>
      </c>
      <c r="B1381" s="1" t="s">
        <v>2608</v>
      </c>
      <c r="C1381" s="1" t="s">
        <v>6741</v>
      </c>
      <c r="D1381" s="1" t="s">
        <v>6931</v>
      </c>
      <c r="E1381" s="1" t="s">
        <v>4949</v>
      </c>
    </row>
    <row r="1382" spans="1:5" ht="15.6" x14ac:dyDescent="0.3">
      <c r="A1382" s="1" t="s">
        <v>118</v>
      </c>
      <c r="B1382" s="1" t="s">
        <v>4624</v>
      </c>
      <c r="C1382" s="1" t="s">
        <v>6741</v>
      </c>
      <c r="D1382" s="1" t="s">
        <v>8360</v>
      </c>
      <c r="E1382" s="1" t="s">
        <v>6657</v>
      </c>
    </row>
    <row r="1383" spans="1:5" ht="15.6" x14ac:dyDescent="0.3">
      <c r="A1383" s="1" t="s">
        <v>117</v>
      </c>
      <c r="B1383" s="1" t="s">
        <v>4625</v>
      </c>
      <c r="C1383" s="1" t="s">
        <v>6741</v>
      </c>
      <c r="D1383" s="1" t="s">
        <v>6823</v>
      </c>
      <c r="E1383" s="1" t="s">
        <v>6658</v>
      </c>
    </row>
    <row r="1384" spans="1:5" ht="15.6" x14ac:dyDescent="0.3">
      <c r="A1384" s="1" t="s">
        <v>116</v>
      </c>
      <c r="B1384" s="1" t="s">
        <v>4626</v>
      </c>
      <c r="C1384" s="1" t="s">
        <v>6741</v>
      </c>
      <c r="D1384" s="1" t="s">
        <v>8361</v>
      </c>
      <c r="E1384" s="1" t="s">
        <v>6659</v>
      </c>
    </row>
    <row r="1385" spans="1:5" ht="15.6" x14ac:dyDescent="0.3">
      <c r="A1385" s="1" t="s">
        <v>115</v>
      </c>
      <c r="B1385" s="1" t="s">
        <v>4627</v>
      </c>
      <c r="C1385" s="1" t="s">
        <v>6742</v>
      </c>
      <c r="D1385" s="1" t="s">
        <v>7081</v>
      </c>
      <c r="E1385" s="1" t="s">
        <v>5583</v>
      </c>
    </row>
    <row r="1386" spans="1:5" ht="15.6" x14ac:dyDescent="0.3">
      <c r="A1386" s="1" t="s">
        <v>114</v>
      </c>
      <c r="B1386" s="1" t="s">
        <v>4628</v>
      </c>
      <c r="C1386" s="1" t="s">
        <v>6742</v>
      </c>
      <c r="D1386" s="1" t="s">
        <v>6281</v>
      </c>
      <c r="E1386" s="1" t="s">
        <v>6660</v>
      </c>
    </row>
    <row r="1387" spans="1:5" ht="15.6" x14ac:dyDescent="0.3">
      <c r="A1387" s="1" t="s">
        <v>113</v>
      </c>
      <c r="B1387" s="1" t="s">
        <v>4629</v>
      </c>
      <c r="C1387" s="1" t="s">
        <v>6741</v>
      </c>
      <c r="D1387" s="1" t="s">
        <v>8362</v>
      </c>
      <c r="E1387" s="1" t="s">
        <v>5358</v>
      </c>
    </row>
    <row r="1388" spans="1:5" ht="15.6" x14ac:dyDescent="0.3">
      <c r="A1388" s="1" t="s">
        <v>112</v>
      </c>
      <c r="B1388" s="1" t="s">
        <v>4630</v>
      </c>
      <c r="C1388" s="1" t="s">
        <v>6741</v>
      </c>
      <c r="D1388" s="1" t="s">
        <v>7348</v>
      </c>
      <c r="E1388" s="1" t="s">
        <v>6661</v>
      </c>
    </row>
    <row r="1389" spans="1:5" ht="15.6" x14ac:dyDescent="0.3">
      <c r="A1389" s="1" t="s">
        <v>111</v>
      </c>
      <c r="B1389" s="1" t="s">
        <v>4631</v>
      </c>
      <c r="C1389" s="1" t="s">
        <v>6741</v>
      </c>
      <c r="D1389" s="1" t="s">
        <v>6823</v>
      </c>
      <c r="E1389" s="1" t="s">
        <v>6662</v>
      </c>
    </row>
    <row r="1390" spans="1:5" ht="15.6" x14ac:dyDescent="0.3">
      <c r="A1390" s="1" t="s">
        <v>110</v>
      </c>
      <c r="B1390" s="1" t="s">
        <v>4632</v>
      </c>
      <c r="C1390" s="1" t="s">
        <v>6742</v>
      </c>
      <c r="D1390" s="1" t="s">
        <v>8363</v>
      </c>
      <c r="E1390" s="1" t="s">
        <v>6663</v>
      </c>
    </row>
    <row r="1391" spans="1:5" ht="15.6" x14ac:dyDescent="0.3">
      <c r="A1391" s="1" t="s">
        <v>109</v>
      </c>
      <c r="B1391" s="1" t="s">
        <v>4633</v>
      </c>
      <c r="C1391" s="1" t="s">
        <v>6742</v>
      </c>
      <c r="D1391" s="1" t="s">
        <v>7154</v>
      </c>
      <c r="E1391" s="1" t="s">
        <v>6664</v>
      </c>
    </row>
    <row r="1392" spans="1:5" ht="15.6" x14ac:dyDescent="0.3">
      <c r="A1392" s="1" t="s">
        <v>2148</v>
      </c>
      <c r="B1392" s="1" t="s">
        <v>2609</v>
      </c>
      <c r="C1392" s="1" t="s">
        <v>6741</v>
      </c>
      <c r="D1392" s="1" t="s">
        <v>6810</v>
      </c>
      <c r="E1392" s="1" t="s">
        <v>4950</v>
      </c>
    </row>
    <row r="1393" spans="1:5" ht="15.6" x14ac:dyDescent="0.3">
      <c r="A1393" s="1" t="s">
        <v>108</v>
      </c>
      <c r="B1393" s="1" t="s">
        <v>4634</v>
      </c>
      <c r="C1393" s="1" t="s">
        <v>6741</v>
      </c>
      <c r="D1393" s="1" t="s">
        <v>7203</v>
      </c>
      <c r="E1393" s="1" t="s">
        <v>6665</v>
      </c>
    </row>
    <row r="1394" spans="1:5" ht="15.6" x14ac:dyDescent="0.3">
      <c r="A1394" s="1" t="s">
        <v>107</v>
      </c>
      <c r="B1394" s="1" t="s">
        <v>4635</v>
      </c>
      <c r="C1394" s="1" t="s">
        <v>6741</v>
      </c>
      <c r="D1394" s="1" t="s">
        <v>6770</v>
      </c>
      <c r="E1394" s="1" t="s">
        <v>6666</v>
      </c>
    </row>
    <row r="1395" spans="1:5" ht="15.6" x14ac:dyDescent="0.3">
      <c r="A1395" s="1" t="s">
        <v>106</v>
      </c>
      <c r="B1395" s="1" t="s">
        <v>4636</v>
      </c>
      <c r="C1395" s="1" t="s">
        <v>6742</v>
      </c>
      <c r="D1395" s="1" t="s">
        <v>7079</v>
      </c>
      <c r="E1395" s="1" t="s">
        <v>6667</v>
      </c>
    </row>
    <row r="1396" spans="1:5" ht="15.6" x14ac:dyDescent="0.3">
      <c r="A1396" s="1" t="s">
        <v>105</v>
      </c>
      <c r="B1396" s="1" t="s">
        <v>4637</v>
      </c>
      <c r="C1396" s="1" t="s">
        <v>6741</v>
      </c>
      <c r="D1396" s="1" t="s">
        <v>8364</v>
      </c>
      <c r="E1396" s="1" t="s">
        <v>6668</v>
      </c>
    </row>
    <row r="1397" spans="1:5" ht="15.6" x14ac:dyDescent="0.3">
      <c r="A1397" s="1" t="s">
        <v>104</v>
      </c>
      <c r="B1397" s="1" t="s">
        <v>4638</v>
      </c>
      <c r="C1397" s="1" t="s">
        <v>6741</v>
      </c>
      <c r="D1397" s="1" t="s">
        <v>7537</v>
      </c>
      <c r="E1397" s="1" t="s">
        <v>6669</v>
      </c>
    </row>
    <row r="1398" spans="1:5" ht="15.6" x14ac:dyDescent="0.3">
      <c r="A1398" s="1" t="s">
        <v>103</v>
      </c>
      <c r="B1398" s="1" t="s">
        <v>4639</v>
      </c>
      <c r="C1398" s="1" t="s">
        <v>6741</v>
      </c>
      <c r="D1398" s="1" t="s">
        <v>8365</v>
      </c>
      <c r="E1398" s="1" t="s">
        <v>6670</v>
      </c>
    </row>
    <row r="1399" spans="1:5" ht="15.6" x14ac:dyDescent="0.3">
      <c r="A1399" s="1" t="s">
        <v>102</v>
      </c>
      <c r="B1399" s="1" t="s">
        <v>4640</v>
      </c>
      <c r="C1399" s="1" t="s">
        <v>6742</v>
      </c>
      <c r="D1399" s="1" t="s">
        <v>8366</v>
      </c>
      <c r="E1399" s="1" t="s">
        <v>4795</v>
      </c>
    </row>
    <row r="1400" spans="1:5" ht="15.6" x14ac:dyDescent="0.3">
      <c r="A1400" s="1" t="s">
        <v>101</v>
      </c>
      <c r="B1400" s="1" t="s">
        <v>4641</v>
      </c>
      <c r="C1400" s="1" t="s">
        <v>6742</v>
      </c>
      <c r="D1400" s="1" t="s">
        <v>8367</v>
      </c>
      <c r="E1400" s="1" t="s">
        <v>6671</v>
      </c>
    </row>
    <row r="1401" spans="1:5" ht="15.6" x14ac:dyDescent="0.3">
      <c r="A1401" s="1" t="s">
        <v>100</v>
      </c>
      <c r="B1401" s="1" t="s">
        <v>4642</v>
      </c>
      <c r="C1401" s="1" t="s">
        <v>6742</v>
      </c>
      <c r="D1401" s="1" t="s">
        <v>8368</v>
      </c>
      <c r="E1401" s="1" t="s">
        <v>6672</v>
      </c>
    </row>
    <row r="1402" spans="1:5" ht="15.6" x14ac:dyDescent="0.3">
      <c r="A1402" s="1" t="s">
        <v>99</v>
      </c>
      <c r="B1402" s="1" t="s">
        <v>4643</v>
      </c>
      <c r="C1402" s="1" t="s">
        <v>6742</v>
      </c>
      <c r="D1402" s="1" t="s">
        <v>8369</v>
      </c>
      <c r="E1402" s="1" t="s">
        <v>6673</v>
      </c>
    </row>
    <row r="1403" spans="1:5" ht="15.6" x14ac:dyDescent="0.3">
      <c r="A1403" s="1" t="s">
        <v>2147</v>
      </c>
      <c r="B1403" s="1" t="s">
        <v>2610</v>
      </c>
      <c r="C1403" s="1" t="s">
        <v>6742</v>
      </c>
      <c r="D1403" s="1" t="s">
        <v>6932</v>
      </c>
      <c r="E1403" s="1" t="s">
        <v>4792</v>
      </c>
    </row>
    <row r="1404" spans="1:5" ht="15.6" x14ac:dyDescent="0.3">
      <c r="A1404" s="1" t="s">
        <v>98</v>
      </c>
      <c r="B1404" s="1" t="s">
        <v>4644</v>
      </c>
      <c r="C1404" s="1" t="s">
        <v>6742</v>
      </c>
      <c r="D1404" s="1" t="s">
        <v>6257</v>
      </c>
      <c r="E1404" s="1" t="s">
        <v>6674</v>
      </c>
    </row>
    <row r="1405" spans="1:5" ht="15.6" x14ac:dyDescent="0.3">
      <c r="A1405" s="1" t="s">
        <v>97</v>
      </c>
      <c r="B1405" s="1" t="s">
        <v>4645</v>
      </c>
      <c r="C1405" s="1" t="s">
        <v>6741</v>
      </c>
      <c r="D1405" s="1" t="s">
        <v>5984</v>
      </c>
      <c r="E1405" s="1" t="s">
        <v>6675</v>
      </c>
    </row>
    <row r="1406" spans="1:5" ht="15.6" x14ac:dyDescent="0.3">
      <c r="A1406" s="1" t="s">
        <v>96</v>
      </c>
      <c r="B1406" s="1" t="s">
        <v>4646</v>
      </c>
      <c r="C1406" s="1" t="s">
        <v>6742</v>
      </c>
      <c r="D1406" s="1" t="s">
        <v>6799</v>
      </c>
      <c r="E1406" s="1" t="s">
        <v>6676</v>
      </c>
    </row>
    <row r="1407" spans="1:5" ht="15.6" x14ac:dyDescent="0.3">
      <c r="A1407" s="1" t="s">
        <v>95</v>
      </c>
      <c r="B1407" s="1" t="s">
        <v>4647</v>
      </c>
      <c r="C1407" s="1" t="s">
        <v>6742</v>
      </c>
      <c r="D1407" s="1" t="s">
        <v>8430</v>
      </c>
      <c r="E1407" s="1" t="s">
        <v>6677</v>
      </c>
    </row>
    <row r="1408" spans="1:5" ht="15.6" x14ac:dyDescent="0.3">
      <c r="A1408" s="1" t="s">
        <v>94</v>
      </c>
      <c r="B1408" s="1" t="s">
        <v>4648</v>
      </c>
      <c r="C1408" s="1" t="s">
        <v>6742</v>
      </c>
      <c r="D1408" s="1" t="s">
        <v>8370</v>
      </c>
      <c r="E1408" s="1" t="s">
        <v>6678</v>
      </c>
    </row>
    <row r="1409" spans="1:5" ht="15.6" x14ac:dyDescent="0.3">
      <c r="A1409" s="1" t="s">
        <v>93</v>
      </c>
      <c r="B1409" s="1" t="s">
        <v>4649</v>
      </c>
      <c r="C1409" s="1" t="s">
        <v>6742</v>
      </c>
      <c r="D1409" s="1" t="s">
        <v>6874</v>
      </c>
      <c r="E1409" s="1" t="s">
        <v>6201</v>
      </c>
    </row>
    <row r="1410" spans="1:5" ht="15.6" x14ac:dyDescent="0.3">
      <c r="A1410" s="1" t="s">
        <v>92</v>
      </c>
      <c r="B1410" s="1" t="s">
        <v>4650</v>
      </c>
      <c r="C1410" s="1" t="s">
        <v>6741</v>
      </c>
      <c r="D1410" s="1" t="s">
        <v>8371</v>
      </c>
      <c r="E1410" s="1" t="s">
        <v>6679</v>
      </c>
    </row>
    <row r="1411" spans="1:5" ht="15.6" x14ac:dyDescent="0.3">
      <c r="A1411" s="1" t="s">
        <v>91</v>
      </c>
      <c r="B1411" s="1" t="s">
        <v>4651</v>
      </c>
      <c r="C1411" s="1" t="s">
        <v>6741</v>
      </c>
      <c r="D1411" s="1" t="s">
        <v>7160</v>
      </c>
      <c r="E1411" s="1" t="s">
        <v>6680</v>
      </c>
    </row>
    <row r="1412" spans="1:5" ht="15.6" x14ac:dyDescent="0.3">
      <c r="A1412" s="1" t="s">
        <v>90</v>
      </c>
      <c r="B1412" s="1" t="s">
        <v>4652</v>
      </c>
      <c r="C1412" s="1" t="s">
        <v>6741</v>
      </c>
      <c r="D1412" s="1" t="s">
        <v>8372</v>
      </c>
      <c r="E1412" s="1" t="s">
        <v>6681</v>
      </c>
    </row>
    <row r="1413" spans="1:5" ht="15.6" x14ac:dyDescent="0.3">
      <c r="A1413" s="1" t="s">
        <v>89</v>
      </c>
      <c r="B1413" s="1" t="s">
        <v>4653</v>
      </c>
      <c r="C1413" s="1" t="s">
        <v>6741</v>
      </c>
      <c r="D1413" s="1" t="s">
        <v>8373</v>
      </c>
      <c r="E1413" s="1" t="s">
        <v>4861</v>
      </c>
    </row>
    <row r="1414" spans="1:5" ht="15.6" x14ac:dyDescent="0.3">
      <c r="A1414" s="1" t="s">
        <v>2146</v>
      </c>
      <c r="B1414" s="1" t="s">
        <v>2611</v>
      </c>
      <c r="C1414" s="1" t="s">
        <v>6741</v>
      </c>
      <c r="D1414" s="1" t="s">
        <v>6933</v>
      </c>
      <c r="E1414" s="1" t="s">
        <v>4951</v>
      </c>
    </row>
    <row r="1415" spans="1:5" ht="15.6" x14ac:dyDescent="0.3">
      <c r="A1415" s="1" t="s">
        <v>88</v>
      </c>
      <c r="B1415" s="1" t="s">
        <v>4654</v>
      </c>
      <c r="C1415" s="1" t="s">
        <v>6741</v>
      </c>
      <c r="D1415" s="1" t="s">
        <v>7820</v>
      </c>
      <c r="E1415" s="1" t="s">
        <v>5288</v>
      </c>
    </row>
    <row r="1416" spans="1:5" ht="15.6" x14ac:dyDescent="0.3">
      <c r="A1416" s="1" t="s">
        <v>87</v>
      </c>
      <c r="B1416" s="1" t="s">
        <v>4655</v>
      </c>
      <c r="C1416" s="1" t="s">
        <v>6742</v>
      </c>
      <c r="D1416" s="1" t="s">
        <v>8374</v>
      </c>
      <c r="E1416" s="1" t="s">
        <v>6682</v>
      </c>
    </row>
    <row r="1417" spans="1:5" ht="15.6" x14ac:dyDescent="0.3">
      <c r="A1417" s="1" t="s">
        <v>86</v>
      </c>
      <c r="B1417" s="1" t="s">
        <v>4656</v>
      </c>
      <c r="C1417" s="1" t="s">
        <v>6741</v>
      </c>
      <c r="D1417" s="1" t="s">
        <v>8375</v>
      </c>
      <c r="E1417" s="1" t="s">
        <v>6683</v>
      </c>
    </row>
    <row r="1418" spans="1:5" ht="15.6" x14ac:dyDescent="0.3">
      <c r="A1418" s="1" t="s">
        <v>85</v>
      </c>
      <c r="B1418" s="1" t="s">
        <v>4657</v>
      </c>
      <c r="C1418" s="1" t="s">
        <v>6742</v>
      </c>
      <c r="D1418" s="1" t="s">
        <v>8376</v>
      </c>
      <c r="E1418" s="1" t="s">
        <v>4797</v>
      </c>
    </row>
    <row r="1419" spans="1:5" ht="15.6" x14ac:dyDescent="0.3">
      <c r="A1419" s="1" t="s">
        <v>84</v>
      </c>
      <c r="B1419" s="1" t="s">
        <v>4658</v>
      </c>
      <c r="C1419" s="1" t="s">
        <v>6741</v>
      </c>
      <c r="D1419" s="1" t="s">
        <v>8321</v>
      </c>
      <c r="E1419" s="1" t="s">
        <v>6684</v>
      </c>
    </row>
    <row r="1420" spans="1:5" ht="15.6" x14ac:dyDescent="0.3">
      <c r="A1420" s="1" t="s">
        <v>83</v>
      </c>
      <c r="B1420" s="1" t="s">
        <v>4659</v>
      </c>
      <c r="C1420" s="1" t="s">
        <v>6742</v>
      </c>
      <c r="D1420" s="1" t="s">
        <v>7118</v>
      </c>
      <c r="E1420" s="1" t="s">
        <v>6685</v>
      </c>
    </row>
    <row r="1421" spans="1:5" ht="15.6" x14ac:dyDescent="0.3">
      <c r="A1421" s="1" t="s">
        <v>82</v>
      </c>
      <c r="B1421" s="1" t="s">
        <v>4660</v>
      </c>
      <c r="C1421" s="1" t="s">
        <v>6742</v>
      </c>
      <c r="D1421" s="1" t="s">
        <v>7521</v>
      </c>
      <c r="E1421" s="1" t="s">
        <v>6686</v>
      </c>
    </row>
    <row r="1422" spans="1:5" ht="15.6" x14ac:dyDescent="0.3">
      <c r="A1422" s="1" t="s">
        <v>81</v>
      </c>
      <c r="B1422" s="1" t="s">
        <v>4661</v>
      </c>
      <c r="C1422" s="1" t="s">
        <v>6741</v>
      </c>
      <c r="D1422" s="1" t="s">
        <v>8377</v>
      </c>
      <c r="E1422" s="1" t="s">
        <v>6687</v>
      </c>
    </row>
    <row r="1423" spans="1:5" ht="15.6" x14ac:dyDescent="0.3">
      <c r="A1423" s="1" t="s">
        <v>80</v>
      </c>
      <c r="B1423" s="1" t="s">
        <v>4662</v>
      </c>
      <c r="C1423" s="1" t="s">
        <v>6742</v>
      </c>
      <c r="D1423" s="1" t="s">
        <v>6829</v>
      </c>
      <c r="E1423" s="1" t="s">
        <v>6688</v>
      </c>
    </row>
    <row r="1424" spans="1:5" ht="15.6" x14ac:dyDescent="0.3">
      <c r="A1424" s="1" t="s">
        <v>79</v>
      </c>
      <c r="B1424" s="1" t="s">
        <v>4663</v>
      </c>
      <c r="C1424" s="1" t="s">
        <v>6742</v>
      </c>
      <c r="D1424" s="1" t="s">
        <v>8378</v>
      </c>
      <c r="E1424" s="1" t="s">
        <v>4906</v>
      </c>
    </row>
    <row r="1425" spans="1:5" ht="15.6" x14ac:dyDescent="0.3">
      <c r="A1425" s="1" t="s">
        <v>2145</v>
      </c>
      <c r="B1425" s="1" t="s">
        <v>2612</v>
      </c>
      <c r="C1425" s="1" t="s">
        <v>6742</v>
      </c>
      <c r="D1425" s="1" t="s">
        <v>6934</v>
      </c>
      <c r="E1425" s="1" t="s">
        <v>4952</v>
      </c>
    </row>
    <row r="1426" spans="1:5" ht="15.6" x14ac:dyDescent="0.3">
      <c r="A1426" s="1" t="s">
        <v>78</v>
      </c>
      <c r="B1426" s="1" t="s">
        <v>4664</v>
      </c>
      <c r="C1426" s="1" t="s">
        <v>6742</v>
      </c>
      <c r="D1426" s="1" t="s">
        <v>6809</v>
      </c>
      <c r="E1426" s="1" t="s">
        <v>6689</v>
      </c>
    </row>
    <row r="1427" spans="1:5" ht="15.6" x14ac:dyDescent="0.3">
      <c r="A1427" s="1" t="s">
        <v>77</v>
      </c>
      <c r="B1427" s="1" t="s">
        <v>4665</v>
      </c>
      <c r="C1427" s="1" t="s">
        <v>6742</v>
      </c>
      <c r="D1427" s="1" t="s">
        <v>8379</v>
      </c>
      <c r="E1427" s="1" t="s">
        <v>6690</v>
      </c>
    </row>
    <row r="1428" spans="1:5" ht="15.6" x14ac:dyDescent="0.3">
      <c r="A1428" s="1" t="s">
        <v>76</v>
      </c>
      <c r="B1428" s="1" t="s">
        <v>4666</v>
      </c>
      <c r="C1428" s="1" t="s">
        <v>6741</v>
      </c>
      <c r="D1428" s="1" t="s">
        <v>6812</v>
      </c>
      <c r="E1428" s="1" t="s">
        <v>4770</v>
      </c>
    </row>
    <row r="1429" spans="1:5" ht="15.6" x14ac:dyDescent="0.3">
      <c r="A1429" s="1" t="s">
        <v>75</v>
      </c>
      <c r="B1429" s="1" t="s">
        <v>4667</v>
      </c>
      <c r="C1429" s="1" t="s">
        <v>6742</v>
      </c>
      <c r="D1429" s="1" t="s">
        <v>6748</v>
      </c>
      <c r="E1429" s="1" t="s">
        <v>6691</v>
      </c>
    </row>
    <row r="1430" spans="1:5" ht="15.6" x14ac:dyDescent="0.3">
      <c r="A1430" s="1" t="s">
        <v>74</v>
      </c>
      <c r="B1430" s="1" t="s">
        <v>4668</v>
      </c>
      <c r="C1430" s="1" t="s">
        <v>6741</v>
      </c>
      <c r="D1430" s="1" t="s">
        <v>7450</v>
      </c>
      <c r="E1430" s="1" t="s">
        <v>6692</v>
      </c>
    </row>
    <row r="1431" spans="1:5" ht="15.6" x14ac:dyDescent="0.3">
      <c r="A1431" s="1" t="s">
        <v>73</v>
      </c>
      <c r="B1431" s="1" t="s">
        <v>4669</v>
      </c>
      <c r="C1431" s="1" t="s">
        <v>6742</v>
      </c>
      <c r="D1431" s="1" t="s">
        <v>8380</v>
      </c>
      <c r="E1431" s="1" t="s">
        <v>6693</v>
      </c>
    </row>
    <row r="1432" spans="1:5" ht="15.6" x14ac:dyDescent="0.3">
      <c r="A1432" s="1" t="s">
        <v>72</v>
      </c>
      <c r="B1432" s="1" t="s">
        <v>4670</v>
      </c>
      <c r="C1432" s="1" t="s">
        <v>6741</v>
      </c>
      <c r="D1432" s="1" t="s">
        <v>6819</v>
      </c>
      <c r="E1432" s="1" t="s">
        <v>6667</v>
      </c>
    </row>
    <row r="1433" spans="1:5" ht="15.6" x14ac:dyDescent="0.3">
      <c r="A1433" s="1" t="s">
        <v>71</v>
      </c>
      <c r="B1433" s="1" t="s">
        <v>4671</v>
      </c>
      <c r="C1433" s="1" t="s">
        <v>6742</v>
      </c>
      <c r="D1433" s="1" t="s">
        <v>8381</v>
      </c>
      <c r="E1433" s="1" t="s">
        <v>6694</v>
      </c>
    </row>
    <row r="1434" spans="1:5" ht="15.6" x14ac:dyDescent="0.3">
      <c r="A1434" s="1" t="s">
        <v>70</v>
      </c>
      <c r="B1434" s="1" t="s">
        <v>4672</v>
      </c>
      <c r="C1434" s="1" t="s">
        <v>6741</v>
      </c>
      <c r="D1434" s="1" t="s">
        <v>7822</v>
      </c>
      <c r="E1434" s="1" t="s">
        <v>6695</v>
      </c>
    </row>
    <row r="1435" spans="1:5" ht="15.6" x14ac:dyDescent="0.3">
      <c r="A1435" s="1" t="s">
        <v>69</v>
      </c>
      <c r="B1435" s="1" t="s">
        <v>4673</v>
      </c>
      <c r="C1435" s="1" t="s">
        <v>6742</v>
      </c>
      <c r="D1435" s="1" t="s">
        <v>8382</v>
      </c>
      <c r="E1435" s="1" t="s">
        <v>6696</v>
      </c>
    </row>
    <row r="1436" spans="1:5" ht="15.6" x14ac:dyDescent="0.3">
      <c r="A1436" s="1" t="s">
        <v>2144</v>
      </c>
      <c r="B1436" s="1" t="s">
        <v>2613</v>
      </c>
      <c r="C1436" s="1" t="s">
        <v>6741</v>
      </c>
      <c r="D1436" s="1" t="s">
        <v>6935</v>
      </c>
      <c r="E1436" s="1" t="s">
        <v>4953</v>
      </c>
    </row>
    <row r="1437" spans="1:5" ht="15.6" x14ac:dyDescent="0.3">
      <c r="A1437" s="1" t="s">
        <v>68</v>
      </c>
      <c r="B1437" s="1" t="s">
        <v>4674</v>
      </c>
      <c r="C1437" s="1" t="s">
        <v>6742</v>
      </c>
      <c r="D1437" s="1" t="s">
        <v>8383</v>
      </c>
      <c r="E1437" s="1" t="s">
        <v>6697</v>
      </c>
    </row>
    <row r="1438" spans="1:5" ht="15.6" x14ac:dyDescent="0.3">
      <c r="A1438" s="1" t="s">
        <v>67</v>
      </c>
      <c r="B1438" s="1" t="s">
        <v>4675</v>
      </c>
      <c r="C1438" s="1" t="s">
        <v>6741</v>
      </c>
      <c r="D1438" s="1" t="s">
        <v>8384</v>
      </c>
      <c r="E1438" s="1" t="s">
        <v>4906</v>
      </c>
    </row>
    <row r="1439" spans="1:5" ht="15.6" x14ac:dyDescent="0.3">
      <c r="A1439" s="1" t="s">
        <v>66</v>
      </c>
      <c r="B1439" s="1" t="s">
        <v>4676</v>
      </c>
      <c r="C1439" s="1" t="s">
        <v>6742</v>
      </c>
      <c r="D1439" s="1" t="s">
        <v>8385</v>
      </c>
      <c r="E1439" s="1" t="s">
        <v>6698</v>
      </c>
    </row>
    <row r="1440" spans="1:5" ht="15.6" x14ac:dyDescent="0.3">
      <c r="A1440" s="1" t="s">
        <v>65</v>
      </c>
      <c r="B1440" s="1" t="s">
        <v>4677</v>
      </c>
      <c r="C1440" s="1" t="s">
        <v>6742</v>
      </c>
      <c r="D1440" s="1" t="s">
        <v>5194</v>
      </c>
      <c r="E1440" s="1" t="s">
        <v>4813</v>
      </c>
    </row>
    <row r="1441" spans="1:5" ht="15.6" x14ac:dyDescent="0.3">
      <c r="A1441" s="1" t="s">
        <v>64</v>
      </c>
      <c r="B1441" s="1" t="s">
        <v>4678</v>
      </c>
      <c r="C1441" s="1" t="s">
        <v>6741</v>
      </c>
      <c r="D1441" s="1" t="s">
        <v>6819</v>
      </c>
      <c r="E1441" s="1" t="s">
        <v>6699</v>
      </c>
    </row>
    <row r="1442" spans="1:5" ht="15.6" x14ac:dyDescent="0.3">
      <c r="A1442" s="1" t="s">
        <v>63</v>
      </c>
      <c r="B1442" s="1" t="s">
        <v>4679</v>
      </c>
      <c r="C1442" s="1" t="s">
        <v>6742</v>
      </c>
      <c r="D1442" s="1" t="s">
        <v>7306</v>
      </c>
      <c r="E1442" s="1" t="s">
        <v>6700</v>
      </c>
    </row>
    <row r="1443" spans="1:5" ht="15.6" x14ac:dyDescent="0.3">
      <c r="A1443" s="1" t="s">
        <v>62</v>
      </c>
      <c r="B1443" s="1" t="s">
        <v>4680</v>
      </c>
      <c r="C1443" s="1" t="s">
        <v>6742</v>
      </c>
      <c r="D1443" s="1" t="s">
        <v>8386</v>
      </c>
      <c r="E1443" s="1" t="s">
        <v>6701</v>
      </c>
    </row>
    <row r="1444" spans="1:5" ht="15.6" x14ac:dyDescent="0.3">
      <c r="A1444" s="1" t="s">
        <v>61</v>
      </c>
      <c r="B1444" s="1" t="s">
        <v>4681</v>
      </c>
      <c r="C1444" s="1" t="s">
        <v>6742</v>
      </c>
      <c r="D1444" s="1" t="s">
        <v>8387</v>
      </c>
      <c r="E1444" s="1" t="s">
        <v>6702</v>
      </c>
    </row>
    <row r="1445" spans="1:5" ht="15.6" x14ac:dyDescent="0.3">
      <c r="A1445" s="1" t="s">
        <v>60</v>
      </c>
      <c r="B1445" s="1" t="s">
        <v>4682</v>
      </c>
      <c r="C1445" s="1" t="s">
        <v>6741</v>
      </c>
      <c r="D1445" s="1" t="s">
        <v>8388</v>
      </c>
      <c r="E1445" s="1" t="s">
        <v>6703</v>
      </c>
    </row>
    <row r="1446" spans="1:5" ht="15.6" x14ac:dyDescent="0.3">
      <c r="A1446" s="1" t="s">
        <v>59</v>
      </c>
      <c r="B1446" s="1" t="s">
        <v>4683</v>
      </c>
      <c r="C1446" s="1" t="s">
        <v>6742</v>
      </c>
      <c r="D1446" s="1" t="s">
        <v>8389</v>
      </c>
      <c r="E1446" s="1" t="s">
        <v>6704</v>
      </c>
    </row>
    <row r="1447" spans="1:5" ht="15.6" x14ac:dyDescent="0.3">
      <c r="A1447" s="1" t="s">
        <v>2350</v>
      </c>
      <c r="B1447" s="1" t="s">
        <v>2407</v>
      </c>
      <c r="C1447" s="1" t="s">
        <v>6741</v>
      </c>
      <c r="D1447" s="1" t="s">
        <v>6754</v>
      </c>
      <c r="E1447" s="1" t="s">
        <v>4751</v>
      </c>
    </row>
    <row r="1448" spans="1:5" ht="15.6" x14ac:dyDescent="0.3">
      <c r="A1448" s="1" t="s">
        <v>2143</v>
      </c>
      <c r="B1448" s="1" t="s">
        <v>2614</v>
      </c>
      <c r="C1448" s="1" t="s">
        <v>6741</v>
      </c>
      <c r="D1448" s="1" t="s">
        <v>6936</v>
      </c>
      <c r="E1448" s="1" t="s">
        <v>4954</v>
      </c>
    </row>
    <row r="1449" spans="1:5" ht="15.6" x14ac:dyDescent="0.3">
      <c r="A1449" s="1" t="s">
        <v>58</v>
      </c>
      <c r="B1449" s="1" t="s">
        <v>4684</v>
      </c>
      <c r="C1449" s="1" t="s">
        <v>6742</v>
      </c>
      <c r="D1449" s="1" t="s">
        <v>5859</v>
      </c>
      <c r="E1449" s="1" t="s">
        <v>6705</v>
      </c>
    </row>
    <row r="1450" spans="1:5" ht="15.6" x14ac:dyDescent="0.3">
      <c r="A1450" s="1" t="s">
        <v>57</v>
      </c>
      <c r="B1450" s="1" t="s">
        <v>4685</v>
      </c>
      <c r="C1450" s="1" t="s">
        <v>6742</v>
      </c>
      <c r="D1450" s="1" t="s">
        <v>8390</v>
      </c>
      <c r="E1450" s="1" t="s">
        <v>6706</v>
      </c>
    </row>
    <row r="1451" spans="1:5" ht="15.6" x14ac:dyDescent="0.3">
      <c r="A1451" s="1" t="s">
        <v>56</v>
      </c>
      <c r="B1451" s="1" t="s">
        <v>4686</v>
      </c>
      <c r="C1451" s="1" t="s">
        <v>6742</v>
      </c>
      <c r="D1451" s="1" t="s">
        <v>6748</v>
      </c>
      <c r="E1451" s="1" t="s">
        <v>4998</v>
      </c>
    </row>
    <row r="1452" spans="1:5" ht="15.6" x14ac:dyDescent="0.3">
      <c r="A1452" s="1" t="s">
        <v>55</v>
      </c>
      <c r="B1452" s="1" t="s">
        <v>4687</v>
      </c>
      <c r="C1452" s="1" t="s">
        <v>6741</v>
      </c>
      <c r="D1452" s="1" t="s">
        <v>8391</v>
      </c>
      <c r="E1452" s="1" t="s">
        <v>6707</v>
      </c>
    </row>
    <row r="1453" spans="1:5" ht="15.6" x14ac:dyDescent="0.3">
      <c r="A1453" s="1" t="s">
        <v>54</v>
      </c>
      <c r="B1453" s="1" t="s">
        <v>4688</v>
      </c>
      <c r="C1453" s="1" t="s">
        <v>6742</v>
      </c>
      <c r="D1453" s="1" t="s">
        <v>7118</v>
      </c>
      <c r="E1453" s="1" t="s">
        <v>6708</v>
      </c>
    </row>
    <row r="1454" spans="1:5" ht="15.6" x14ac:dyDescent="0.3">
      <c r="A1454" s="1" t="s">
        <v>53</v>
      </c>
      <c r="B1454" s="1" t="s">
        <v>4689</v>
      </c>
      <c r="C1454" s="1" t="s">
        <v>6742</v>
      </c>
      <c r="D1454" s="1" t="s">
        <v>8392</v>
      </c>
      <c r="E1454" s="1" t="s">
        <v>6709</v>
      </c>
    </row>
    <row r="1455" spans="1:5" ht="15.6" x14ac:dyDescent="0.3">
      <c r="A1455" s="1" t="s">
        <v>52</v>
      </c>
      <c r="B1455" s="1" t="s">
        <v>4690</v>
      </c>
      <c r="C1455" s="1" t="s">
        <v>6742</v>
      </c>
      <c r="D1455" s="1" t="s">
        <v>7587</v>
      </c>
      <c r="E1455" s="1" t="s">
        <v>6710</v>
      </c>
    </row>
    <row r="1456" spans="1:5" ht="15.6" x14ac:dyDescent="0.3">
      <c r="A1456" s="1" t="s">
        <v>51</v>
      </c>
      <c r="B1456" s="1" t="s">
        <v>4691</v>
      </c>
      <c r="C1456" s="1" t="s">
        <v>6741</v>
      </c>
      <c r="D1456" s="1" t="s">
        <v>6982</v>
      </c>
      <c r="E1456" s="1" t="s">
        <v>6711</v>
      </c>
    </row>
    <row r="1457" spans="1:5" ht="15.6" x14ac:dyDescent="0.3">
      <c r="A1457" s="1" t="s">
        <v>50</v>
      </c>
      <c r="B1457" s="1" t="s">
        <v>4692</v>
      </c>
      <c r="C1457" s="1" t="s">
        <v>6741</v>
      </c>
      <c r="D1457" s="1" t="s">
        <v>8022</v>
      </c>
      <c r="E1457" s="1" t="s">
        <v>6712</v>
      </c>
    </row>
    <row r="1458" spans="1:5" ht="15.6" x14ac:dyDescent="0.3">
      <c r="A1458" s="1" t="s">
        <v>49</v>
      </c>
      <c r="B1458" s="1" t="s">
        <v>4693</v>
      </c>
      <c r="C1458" s="1" t="s">
        <v>6741</v>
      </c>
      <c r="D1458" s="1" t="s">
        <v>8005</v>
      </c>
      <c r="E1458" s="1" t="s">
        <v>6348</v>
      </c>
    </row>
    <row r="1459" spans="1:5" ht="15.6" x14ac:dyDescent="0.3">
      <c r="A1459" s="1" t="s">
        <v>2142</v>
      </c>
      <c r="B1459" s="1" t="s">
        <v>2615</v>
      </c>
      <c r="C1459" s="1" t="s">
        <v>6742</v>
      </c>
      <c r="D1459" s="1" t="s">
        <v>6257</v>
      </c>
      <c r="E1459" s="1" t="s">
        <v>4955</v>
      </c>
    </row>
    <row r="1460" spans="1:5" ht="15.6" x14ac:dyDescent="0.3">
      <c r="A1460" s="1" t="s">
        <v>48</v>
      </c>
      <c r="B1460" s="1" t="s">
        <v>4694</v>
      </c>
      <c r="C1460" s="1" t="s">
        <v>6742</v>
      </c>
      <c r="D1460" s="1" t="s">
        <v>6874</v>
      </c>
      <c r="E1460" s="1" t="s">
        <v>4861</v>
      </c>
    </row>
    <row r="1461" spans="1:5" ht="15.6" x14ac:dyDescent="0.3">
      <c r="A1461" s="1" t="s">
        <v>47</v>
      </c>
      <c r="B1461" s="1" t="s">
        <v>4695</v>
      </c>
      <c r="C1461" s="1" t="s">
        <v>6766</v>
      </c>
      <c r="D1461" s="1" t="s">
        <v>7258</v>
      </c>
      <c r="E1461" s="1" t="s">
        <v>6713</v>
      </c>
    </row>
    <row r="1462" spans="1:5" ht="15.6" x14ac:dyDescent="0.3">
      <c r="A1462" s="1" t="s">
        <v>46</v>
      </c>
      <c r="B1462" s="1" t="s">
        <v>4696</v>
      </c>
      <c r="C1462" s="1" t="s">
        <v>6741</v>
      </c>
      <c r="D1462" s="1" t="s">
        <v>5974</v>
      </c>
      <c r="E1462" s="1" t="s">
        <v>6714</v>
      </c>
    </row>
    <row r="1463" spans="1:5" ht="15.6" x14ac:dyDescent="0.3">
      <c r="A1463" s="1" t="s">
        <v>45</v>
      </c>
      <c r="B1463" s="1" t="s">
        <v>4697</v>
      </c>
      <c r="C1463" s="1" t="s">
        <v>6742</v>
      </c>
      <c r="D1463" s="1" t="s">
        <v>6780</v>
      </c>
      <c r="E1463" s="1" t="s">
        <v>6715</v>
      </c>
    </row>
    <row r="1464" spans="1:5" ht="15.6" x14ac:dyDescent="0.3">
      <c r="A1464" s="1" t="s">
        <v>44</v>
      </c>
      <c r="B1464" s="1" t="s">
        <v>4698</v>
      </c>
      <c r="C1464" s="1" t="s">
        <v>6741</v>
      </c>
      <c r="D1464" s="1" t="s">
        <v>8393</v>
      </c>
      <c r="E1464" s="1" t="s">
        <v>6716</v>
      </c>
    </row>
    <row r="1465" spans="1:5" ht="15.6" x14ac:dyDescent="0.3">
      <c r="A1465" s="1" t="s">
        <v>43</v>
      </c>
      <c r="B1465" s="1" t="s">
        <v>4699</v>
      </c>
      <c r="C1465" s="1" t="s">
        <v>6741</v>
      </c>
      <c r="D1465" s="1" t="s">
        <v>8394</v>
      </c>
      <c r="E1465" s="1" t="s">
        <v>5539</v>
      </c>
    </row>
    <row r="1466" spans="1:5" ht="15.6" x14ac:dyDescent="0.3">
      <c r="A1466" s="1" t="s">
        <v>41</v>
      </c>
      <c r="B1466" s="1" t="s">
        <v>4700</v>
      </c>
      <c r="C1466" s="1" t="s">
        <v>6742</v>
      </c>
      <c r="D1466" s="1" t="s">
        <v>8395</v>
      </c>
      <c r="E1466" s="1" t="s">
        <v>5015</v>
      </c>
    </row>
    <row r="1467" spans="1:5" ht="15.6" x14ac:dyDescent="0.3">
      <c r="A1467" s="1" t="s">
        <v>40</v>
      </c>
      <c r="B1467" s="1" t="s">
        <v>4701</v>
      </c>
      <c r="C1467" s="1" t="s">
        <v>6742</v>
      </c>
      <c r="D1467" s="1" t="s">
        <v>7358</v>
      </c>
      <c r="E1467" s="1" t="s">
        <v>6717</v>
      </c>
    </row>
    <row r="1468" spans="1:5" ht="15.6" x14ac:dyDescent="0.3">
      <c r="A1468" s="1" t="s">
        <v>39</v>
      </c>
      <c r="B1468" s="1" t="s">
        <v>4702</v>
      </c>
      <c r="C1468" s="1" t="s">
        <v>6741</v>
      </c>
      <c r="D1468" s="1" t="s">
        <v>8396</v>
      </c>
      <c r="E1468" s="1" t="s">
        <v>6280</v>
      </c>
    </row>
    <row r="1469" spans="1:5" ht="15.6" x14ac:dyDescent="0.3">
      <c r="A1469" s="1" t="s">
        <v>38</v>
      </c>
      <c r="B1469" s="1" t="s">
        <v>4703</v>
      </c>
      <c r="C1469" s="1" t="s">
        <v>6742</v>
      </c>
      <c r="D1469" s="1" t="s">
        <v>8397</v>
      </c>
      <c r="E1469" s="1" t="s">
        <v>6718</v>
      </c>
    </row>
    <row r="1470" spans="1:5" ht="15.6" x14ac:dyDescent="0.3">
      <c r="A1470" s="1" t="s">
        <v>2141</v>
      </c>
      <c r="B1470" s="1" t="s">
        <v>2616</v>
      </c>
      <c r="C1470" s="1" t="s">
        <v>6742</v>
      </c>
      <c r="D1470" s="1" t="s">
        <v>6937</v>
      </c>
      <c r="E1470" s="1" t="s">
        <v>4956</v>
      </c>
    </row>
    <row r="1471" spans="1:5" ht="15.6" x14ac:dyDescent="0.3">
      <c r="A1471" s="1" t="s">
        <v>36</v>
      </c>
      <c r="B1471" s="1" t="s">
        <v>4704</v>
      </c>
      <c r="C1471" s="1" t="s">
        <v>6741</v>
      </c>
      <c r="D1471" s="1" t="s">
        <v>8398</v>
      </c>
      <c r="E1471" s="1" t="s">
        <v>6719</v>
      </c>
    </row>
    <row r="1472" spans="1:5" ht="15.6" x14ac:dyDescent="0.3">
      <c r="A1472" s="1" t="s">
        <v>34</v>
      </c>
      <c r="B1472" s="1" t="s">
        <v>4705</v>
      </c>
      <c r="C1472" s="1" t="s">
        <v>6742</v>
      </c>
      <c r="D1472" s="1" t="s">
        <v>5569</v>
      </c>
      <c r="E1472" s="1" t="s">
        <v>6720</v>
      </c>
    </row>
    <row r="1473" spans="1:5" ht="15.6" x14ac:dyDescent="0.3">
      <c r="A1473" s="1" t="s">
        <v>33</v>
      </c>
      <c r="B1473" s="1" t="s">
        <v>4706</v>
      </c>
      <c r="C1473" s="1" t="s">
        <v>6741</v>
      </c>
      <c r="D1473" s="1" t="s">
        <v>8399</v>
      </c>
      <c r="E1473" s="1" t="s">
        <v>6721</v>
      </c>
    </row>
    <row r="1474" spans="1:5" ht="15.6" x14ac:dyDescent="0.3">
      <c r="A1474" s="1" t="s">
        <v>32</v>
      </c>
      <c r="B1474" s="1" t="s">
        <v>4707</v>
      </c>
      <c r="C1474" s="1" t="s">
        <v>6742</v>
      </c>
      <c r="D1474" s="1" t="s">
        <v>6874</v>
      </c>
      <c r="E1474" s="1" t="s">
        <v>6722</v>
      </c>
    </row>
    <row r="1475" spans="1:5" ht="15.6" x14ac:dyDescent="0.3">
      <c r="A1475" s="1" t="s">
        <v>29</v>
      </c>
      <c r="B1475" s="1" t="s">
        <v>4708</v>
      </c>
      <c r="C1475" s="1" t="s">
        <v>6741</v>
      </c>
      <c r="D1475" s="1" t="s">
        <v>8400</v>
      </c>
      <c r="E1475" s="1" t="s">
        <v>6723</v>
      </c>
    </row>
    <row r="1476" spans="1:5" ht="15.6" x14ac:dyDescent="0.3">
      <c r="A1476" s="1" t="s">
        <v>28</v>
      </c>
      <c r="B1476" s="1" t="s">
        <v>4709</v>
      </c>
      <c r="C1476" s="1" t="s">
        <v>6742</v>
      </c>
      <c r="D1476" s="1" t="s">
        <v>8401</v>
      </c>
      <c r="E1476" s="1" t="s">
        <v>5437</v>
      </c>
    </row>
    <row r="1477" spans="1:5" ht="15.6" x14ac:dyDescent="0.3">
      <c r="A1477" s="1" t="s">
        <v>27</v>
      </c>
      <c r="B1477" s="1" t="s">
        <v>4710</v>
      </c>
      <c r="C1477" s="1" t="s">
        <v>6742</v>
      </c>
      <c r="D1477" s="1" t="s">
        <v>8402</v>
      </c>
      <c r="E1477" s="1" t="s">
        <v>6724</v>
      </c>
    </row>
    <row r="1478" spans="1:5" ht="15.6" x14ac:dyDescent="0.3">
      <c r="A1478" s="1" t="s">
        <v>26</v>
      </c>
      <c r="B1478" s="1" t="s">
        <v>4711</v>
      </c>
      <c r="C1478" s="1" t="s">
        <v>6741</v>
      </c>
      <c r="D1478" s="1" t="s">
        <v>7567</v>
      </c>
      <c r="E1478" s="1" t="s">
        <v>5065</v>
      </c>
    </row>
    <row r="1479" spans="1:5" ht="15.6" x14ac:dyDescent="0.3">
      <c r="A1479" s="1" t="s">
        <v>25</v>
      </c>
      <c r="B1479" s="1" t="s">
        <v>4712</v>
      </c>
      <c r="C1479" s="1" t="s">
        <v>6741</v>
      </c>
      <c r="D1479" s="1" t="s">
        <v>6754</v>
      </c>
      <c r="E1479" s="1" t="s">
        <v>6725</v>
      </c>
    </row>
    <row r="1480" spans="1:5" ht="15.6" x14ac:dyDescent="0.3">
      <c r="A1480" s="1" t="s">
        <v>24</v>
      </c>
      <c r="B1480" s="1" t="s">
        <v>4713</v>
      </c>
      <c r="C1480" s="1" t="s">
        <v>6741</v>
      </c>
      <c r="D1480" s="1" t="s">
        <v>8403</v>
      </c>
      <c r="E1480" s="1" t="s">
        <v>6726</v>
      </c>
    </row>
    <row r="1481" spans="1:5" ht="15.6" x14ac:dyDescent="0.3">
      <c r="A1481" s="1" t="s">
        <v>2140</v>
      </c>
      <c r="B1481" s="1" t="s">
        <v>2617</v>
      </c>
      <c r="C1481" s="1" t="s">
        <v>6742</v>
      </c>
      <c r="D1481" s="1" t="s">
        <v>6938</v>
      </c>
      <c r="E1481" s="1" t="s">
        <v>4957</v>
      </c>
    </row>
    <row r="1482" spans="1:5" ht="15.6" x14ac:dyDescent="0.3">
      <c r="A1482" s="1" t="s">
        <v>22</v>
      </c>
      <c r="B1482" s="1" t="s">
        <v>4714</v>
      </c>
      <c r="C1482" s="1" t="s">
        <v>6741</v>
      </c>
      <c r="D1482" s="1" t="s">
        <v>8404</v>
      </c>
      <c r="E1482" s="1" t="s">
        <v>6727</v>
      </c>
    </row>
    <row r="1483" spans="1:5" ht="15.6" x14ac:dyDescent="0.3">
      <c r="A1483" s="1" t="s">
        <v>21</v>
      </c>
      <c r="B1483" s="1" t="s">
        <v>4715</v>
      </c>
      <c r="C1483" s="1" t="s">
        <v>6742</v>
      </c>
      <c r="D1483" s="1" t="s">
        <v>7081</v>
      </c>
      <c r="E1483" s="1" t="s">
        <v>6728</v>
      </c>
    </row>
    <row r="1484" spans="1:5" ht="15.6" x14ac:dyDescent="0.3">
      <c r="A1484" s="1" t="s">
        <v>19</v>
      </c>
      <c r="B1484" s="1" t="s">
        <v>4716</v>
      </c>
      <c r="C1484" s="1" t="s">
        <v>6742</v>
      </c>
      <c r="D1484" s="1" t="s">
        <v>8405</v>
      </c>
      <c r="E1484" s="1" t="s">
        <v>6729</v>
      </c>
    </row>
    <row r="1485" spans="1:5" ht="15.6" x14ac:dyDescent="0.3">
      <c r="A1485" s="1" t="s">
        <v>17</v>
      </c>
      <c r="B1485" s="1" t="s">
        <v>4717</v>
      </c>
      <c r="C1485" s="1" t="s">
        <v>6741</v>
      </c>
      <c r="D1485" s="1" t="s">
        <v>8013</v>
      </c>
      <c r="E1485" s="1" t="s">
        <v>6730</v>
      </c>
    </row>
    <row r="1486" spans="1:5" ht="15.6" x14ac:dyDescent="0.3">
      <c r="A1486" s="1" t="s">
        <v>14</v>
      </c>
      <c r="B1486" s="1" t="s">
        <v>4718</v>
      </c>
      <c r="C1486" s="1" t="s">
        <v>6742</v>
      </c>
      <c r="D1486" s="1" t="s">
        <v>8406</v>
      </c>
      <c r="E1486" s="1" t="s">
        <v>6731</v>
      </c>
    </row>
    <row r="1487" spans="1:5" ht="15.6" x14ac:dyDescent="0.3">
      <c r="A1487" s="1" t="s">
        <v>9</v>
      </c>
      <c r="B1487" s="1" t="s">
        <v>4719</v>
      </c>
      <c r="C1487" s="1" t="s">
        <v>6742</v>
      </c>
      <c r="D1487" s="1" t="s">
        <v>8407</v>
      </c>
      <c r="E1487" s="1" t="s">
        <v>6732</v>
      </c>
    </row>
    <row r="1488" spans="1:5" ht="15.6" x14ac:dyDescent="0.3">
      <c r="A1488" s="1" t="s">
        <v>2139</v>
      </c>
      <c r="B1488" s="1" t="s">
        <v>2618</v>
      </c>
      <c r="C1488" s="1" t="s">
        <v>6742</v>
      </c>
      <c r="D1488" s="1" t="s">
        <v>6939</v>
      </c>
      <c r="E1488" s="1" t="s">
        <v>4958</v>
      </c>
    </row>
    <row r="1489" spans="1:5" ht="15.6" x14ac:dyDescent="0.3">
      <c r="A1489" s="1" t="s">
        <v>2138</v>
      </c>
      <c r="B1489" s="1" t="s">
        <v>2619</v>
      </c>
      <c r="C1489" s="1" t="s">
        <v>6742</v>
      </c>
      <c r="D1489" s="1" t="s">
        <v>6934</v>
      </c>
      <c r="E1489" s="1" t="s">
        <v>4861</v>
      </c>
    </row>
    <row r="1490" spans="1:5" ht="15.6" x14ac:dyDescent="0.3">
      <c r="A1490" s="1" t="s">
        <v>2137</v>
      </c>
      <c r="B1490" s="1" t="s">
        <v>2620</v>
      </c>
      <c r="C1490" s="1" t="s">
        <v>6741</v>
      </c>
      <c r="D1490" s="1" t="s">
        <v>6940</v>
      </c>
      <c r="E1490" s="1" t="s">
        <v>4959</v>
      </c>
    </row>
    <row r="1491" spans="1:5" ht="15.6" x14ac:dyDescent="0.3">
      <c r="A1491" s="1" t="s">
        <v>2136</v>
      </c>
      <c r="B1491" s="1" t="s">
        <v>2621</v>
      </c>
      <c r="C1491" s="1" t="s">
        <v>6742</v>
      </c>
      <c r="D1491" s="1" t="s">
        <v>6941</v>
      </c>
      <c r="E1491" s="1" t="s">
        <v>4960</v>
      </c>
    </row>
    <row r="1492" spans="1:5" ht="15.6" x14ac:dyDescent="0.3">
      <c r="A1492" s="1" t="s">
        <v>2135</v>
      </c>
      <c r="B1492" s="1" t="s">
        <v>2622</v>
      </c>
      <c r="C1492" s="1" t="s">
        <v>6742</v>
      </c>
      <c r="D1492" s="1" t="s">
        <v>6942</v>
      </c>
      <c r="E1492" s="1" t="s">
        <v>4961</v>
      </c>
    </row>
    <row r="1493" spans="1:5" ht="15.6" x14ac:dyDescent="0.3">
      <c r="A1493" s="1" t="s">
        <v>2134</v>
      </c>
      <c r="B1493" s="1" t="s">
        <v>2623</v>
      </c>
      <c r="C1493" s="1" t="s">
        <v>6741</v>
      </c>
      <c r="D1493" s="1" t="s">
        <v>6943</v>
      </c>
      <c r="E1493" s="1" t="s">
        <v>4962</v>
      </c>
    </row>
    <row r="1494" spans="1:5" ht="15.6" x14ac:dyDescent="0.3">
      <c r="A1494" s="1" t="s">
        <v>2349</v>
      </c>
      <c r="B1494" s="1" t="s">
        <v>2408</v>
      </c>
      <c r="C1494" s="1" t="s">
        <v>6742</v>
      </c>
      <c r="D1494" s="1" t="s">
        <v>6764</v>
      </c>
      <c r="E1494" s="1" t="s">
        <v>4752</v>
      </c>
    </row>
    <row r="1495" spans="1:5" ht="15.6" x14ac:dyDescent="0.3">
      <c r="A1495" s="1" t="s">
        <v>2133</v>
      </c>
      <c r="B1495" s="1" t="s">
        <v>2624</v>
      </c>
      <c r="C1495" s="1" t="s">
        <v>6741</v>
      </c>
      <c r="D1495" s="1" t="s">
        <v>6944</v>
      </c>
      <c r="E1495" s="1" t="s">
        <v>4963</v>
      </c>
    </row>
    <row r="1496" spans="1:5" ht="15.6" x14ac:dyDescent="0.3">
      <c r="A1496" s="1" t="s">
        <v>2132</v>
      </c>
      <c r="B1496" s="1" t="s">
        <v>2625</v>
      </c>
      <c r="C1496" s="1" t="s">
        <v>6742</v>
      </c>
      <c r="D1496" s="1" t="s">
        <v>6945</v>
      </c>
      <c r="E1496" s="1" t="s">
        <v>4964</v>
      </c>
    </row>
    <row r="1497" spans="1:5" ht="15.6" x14ac:dyDescent="0.3">
      <c r="A1497" s="1" t="s">
        <v>2130</v>
      </c>
      <c r="B1497" s="1" t="s">
        <v>2626</v>
      </c>
      <c r="C1497" s="1" t="s">
        <v>6742</v>
      </c>
      <c r="D1497" s="1" t="s">
        <v>6035</v>
      </c>
      <c r="E1497" s="1" t="s">
        <v>4965</v>
      </c>
    </row>
    <row r="1498" spans="1:5" ht="15.6" x14ac:dyDescent="0.3">
      <c r="A1498" s="1" t="s">
        <v>2129</v>
      </c>
      <c r="B1498" s="1" t="s">
        <v>2627</v>
      </c>
      <c r="C1498" s="1" t="s">
        <v>6742</v>
      </c>
      <c r="D1498" s="1" t="s">
        <v>6946</v>
      </c>
      <c r="E1498" s="1" t="s">
        <v>4966</v>
      </c>
    </row>
    <row r="1499" spans="1:5" ht="15.6" x14ac:dyDescent="0.3">
      <c r="A1499" s="1" t="s">
        <v>2128</v>
      </c>
      <c r="B1499" s="1" t="s">
        <v>2628</v>
      </c>
      <c r="C1499" s="1" t="s">
        <v>6742</v>
      </c>
      <c r="D1499" s="1" t="s">
        <v>6947</v>
      </c>
      <c r="E1499" s="1" t="s">
        <v>4967</v>
      </c>
    </row>
    <row r="1500" spans="1:5" ht="15.6" x14ac:dyDescent="0.3">
      <c r="A1500" s="1" t="s">
        <v>2127</v>
      </c>
      <c r="B1500" s="1" t="s">
        <v>2629</v>
      </c>
      <c r="C1500" s="1" t="s">
        <v>6742</v>
      </c>
      <c r="D1500" s="1" t="s">
        <v>6948</v>
      </c>
      <c r="E1500" s="1" t="s">
        <v>4968</v>
      </c>
    </row>
    <row r="1501" spans="1:5" ht="15.6" x14ac:dyDescent="0.3">
      <c r="A1501" s="1" t="s">
        <v>2126</v>
      </c>
      <c r="B1501" s="1" t="s">
        <v>2630</v>
      </c>
      <c r="C1501" s="1" t="s">
        <v>6742</v>
      </c>
      <c r="D1501" s="1" t="s">
        <v>6949</v>
      </c>
      <c r="E1501" s="1" t="s">
        <v>4969</v>
      </c>
    </row>
    <row r="1502" spans="1:5" ht="15.6" x14ac:dyDescent="0.3">
      <c r="A1502" s="1" t="s">
        <v>2125</v>
      </c>
      <c r="B1502" s="1" t="s">
        <v>2631</v>
      </c>
      <c r="C1502" s="1" t="s">
        <v>6741</v>
      </c>
      <c r="D1502" s="1" t="s">
        <v>6950</v>
      </c>
      <c r="E1502" s="1" t="s">
        <v>4970</v>
      </c>
    </row>
    <row r="1503" spans="1:5" ht="15.6" x14ac:dyDescent="0.3">
      <c r="A1503" s="1" t="s">
        <v>2124</v>
      </c>
      <c r="B1503" s="1" t="s">
        <v>2632</v>
      </c>
      <c r="C1503" s="1" t="s">
        <v>6741</v>
      </c>
      <c r="D1503" s="1" t="s">
        <v>6951</v>
      </c>
      <c r="E1503" s="1" t="s">
        <v>4971</v>
      </c>
    </row>
    <row r="1504" spans="1:5" ht="15.6" x14ac:dyDescent="0.3">
      <c r="A1504" s="1" t="s">
        <v>2123</v>
      </c>
      <c r="B1504" s="1" t="s">
        <v>2633</v>
      </c>
      <c r="C1504" s="1" t="s">
        <v>6741</v>
      </c>
      <c r="D1504" s="1" t="s">
        <v>5021</v>
      </c>
      <c r="E1504" s="1" t="s">
        <v>4972</v>
      </c>
    </row>
    <row r="1505" spans="1:5" ht="15.6" x14ac:dyDescent="0.3">
      <c r="A1505" s="1" t="s">
        <v>2348</v>
      </c>
      <c r="B1505" s="1" t="s">
        <v>2409</v>
      </c>
      <c r="C1505" s="1" t="s">
        <v>6742</v>
      </c>
      <c r="D1505" s="1" t="s">
        <v>6765</v>
      </c>
      <c r="E1505" s="1" t="s">
        <v>4753</v>
      </c>
    </row>
    <row r="1506" spans="1:5" ht="15.6" x14ac:dyDescent="0.3">
      <c r="A1506" s="1" t="s">
        <v>2122</v>
      </c>
      <c r="B1506" s="1" t="s">
        <v>2634</v>
      </c>
      <c r="C1506" s="1" t="s">
        <v>6741</v>
      </c>
      <c r="D1506" s="1" t="s">
        <v>6952</v>
      </c>
      <c r="E1506" s="1" t="s">
        <v>4973</v>
      </c>
    </row>
    <row r="1507" spans="1:5" ht="15.6" x14ac:dyDescent="0.3">
      <c r="A1507" s="1" t="s">
        <v>2121</v>
      </c>
      <c r="B1507" s="1" t="s">
        <v>2635</v>
      </c>
      <c r="C1507" s="1" t="s">
        <v>6741</v>
      </c>
      <c r="D1507" s="1" t="s">
        <v>6953</v>
      </c>
      <c r="E1507" s="1" t="s">
        <v>4974</v>
      </c>
    </row>
    <row r="1508" spans="1:5" ht="15.6" x14ac:dyDescent="0.3">
      <c r="A1508" s="1" t="s">
        <v>2120</v>
      </c>
      <c r="B1508" s="1" t="s">
        <v>2636</v>
      </c>
      <c r="C1508" s="1" t="s">
        <v>6741</v>
      </c>
      <c r="D1508" s="1" t="s">
        <v>5160</v>
      </c>
      <c r="E1508" s="1" t="s">
        <v>4975</v>
      </c>
    </row>
    <row r="1509" spans="1:5" ht="15.6" x14ac:dyDescent="0.3">
      <c r="A1509" s="1" t="s">
        <v>2119</v>
      </c>
      <c r="B1509" s="1" t="s">
        <v>2637</v>
      </c>
      <c r="C1509" s="1" t="s">
        <v>6741</v>
      </c>
      <c r="D1509" s="1" t="s">
        <v>6954</v>
      </c>
      <c r="E1509" s="1" t="s">
        <v>4976</v>
      </c>
    </row>
    <row r="1510" spans="1:5" ht="15.6" x14ac:dyDescent="0.3">
      <c r="A1510" s="1" t="s">
        <v>2118</v>
      </c>
      <c r="B1510" s="1" t="s">
        <v>2638</v>
      </c>
      <c r="C1510" s="1" t="s">
        <v>6742</v>
      </c>
      <c r="D1510" s="1" t="s">
        <v>6788</v>
      </c>
      <c r="E1510" s="1" t="s">
        <v>4977</v>
      </c>
    </row>
    <row r="1511" spans="1:5" ht="15.6" x14ac:dyDescent="0.3">
      <c r="A1511" s="1" t="s">
        <v>2117</v>
      </c>
      <c r="B1511" s="1" t="s">
        <v>2639</v>
      </c>
      <c r="C1511" s="1" t="s">
        <v>6742</v>
      </c>
      <c r="D1511" s="1" t="s">
        <v>6955</v>
      </c>
      <c r="E1511" s="1" t="s">
        <v>4978</v>
      </c>
    </row>
    <row r="1512" spans="1:5" ht="15.6" x14ac:dyDescent="0.3">
      <c r="A1512" s="1" t="s">
        <v>2116</v>
      </c>
      <c r="B1512" s="1" t="s">
        <v>2640</v>
      </c>
      <c r="C1512" s="1" t="s">
        <v>6742</v>
      </c>
      <c r="D1512" s="1" t="s">
        <v>6956</v>
      </c>
      <c r="E1512" s="1" t="s">
        <v>4979</v>
      </c>
    </row>
    <row r="1513" spans="1:5" ht="15.6" x14ac:dyDescent="0.3">
      <c r="A1513" s="1" t="s">
        <v>2115</v>
      </c>
      <c r="B1513" s="1" t="s">
        <v>2641</v>
      </c>
      <c r="C1513" s="1" t="s">
        <v>6742</v>
      </c>
      <c r="D1513" s="1" t="s">
        <v>6957</v>
      </c>
      <c r="E1513" s="1" t="s">
        <v>4980</v>
      </c>
    </row>
    <row r="1514" spans="1:5" ht="15.6" x14ac:dyDescent="0.3">
      <c r="A1514" s="1" t="s">
        <v>2114</v>
      </c>
      <c r="B1514" s="1" t="s">
        <v>2642</v>
      </c>
      <c r="C1514" s="1" t="s">
        <v>6742</v>
      </c>
      <c r="D1514" s="1" t="s">
        <v>6958</v>
      </c>
      <c r="E1514" s="1" t="s">
        <v>4981</v>
      </c>
    </row>
    <row r="1515" spans="1:5" ht="15.6" x14ac:dyDescent="0.3">
      <c r="A1515" s="1" t="s">
        <v>2113</v>
      </c>
      <c r="B1515" s="1" t="s">
        <v>2643</v>
      </c>
      <c r="C1515" s="1" t="s">
        <v>6742</v>
      </c>
      <c r="D1515" s="1" t="s">
        <v>6959</v>
      </c>
      <c r="E1515" s="1" t="s">
        <v>4982</v>
      </c>
    </row>
    <row r="1516" spans="1:5" ht="15.6" x14ac:dyDescent="0.3">
      <c r="A1516" s="1" t="s">
        <v>2347</v>
      </c>
      <c r="B1516" s="1" t="s">
        <v>2410</v>
      </c>
      <c r="C1516" s="1" t="s">
        <v>6742</v>
      </c>
      <c r="D1516" s="1" t="s">
        <v>6767</v>
      </c>
      <c r="E1516" s="1" t="s">
        <v>4754</v>
      </c>
    </row>
    <row r="1517" spans="1:5" ht="15.6" x14ac:dyDescent="0.3">
      <c r="A1517" s="1" t="s">
        <v>2112</v>
      </c>
      <c r="B1517" s="1" t="s">
        <v>2644</v>
      </c>
      <c r="C1517" s="1" t="s">
        <v>6741</v>
      </c>
      <c r="D1517" s="1" t="s">
        <v>6960</v>
      </c>
      <c r="E1517" s="1" t="s">
        <v>4983</v>
      </c>
    </row>
    <row r="1518" spans="1:5" ht="15.6" x14ac:dyDescent="0.3">
      <c r="A1518" s="1" t="s">
        <v>2111</v>
      </c>
      <c r="B1518" s="1" t="s">
        <v>2645</v>
      </c>
      <c r="C1518" s="1" t="s">
        <v>6742</v>
      </c>
      <c r="D1518" s="1" t="s">
        <v>6961</v>
      </c>
      <c r="E1518" s="1" t="s">
        <v>4984</v>
      </c>
    </row>
    <row r="1519" spans="1:5" ht="15.6" x14ac:dyDescent="0.3">
      <c r="A1519" s="1" t="s">
        <v>2110</v>
      </c>
      <c r="B1519" s="1" t="s">
        <v>2646</v>
      </c>
      <c r="C1519" s="1" t="s">
        <v>6741</v>
      </c>
      <c r="D1519" s="1" t="s">
        <v>6962</v>
      </c>
      <c r="E1519" s="1" t="s">
        <v>4985</v>
      </c>
    </row>
    <row r="1520" spans="1:5" ht="15.6" x14ac:dyDescent="0.3">
      <c r="A1520" s="1" t="s">
        <v>2109</v>
      </c>
      <c r="B1520" s="1" t="s">
        <v>2647</v>
      </c>
      <c r="C1520" s="1" t="s">
        <v>6742</v>
      </c>
      <c r="D1520" s="1" t="s">
        <v>6963</v>
      </c>
      <c r="E1520" s="1" t="s">
        <v>4986</v>
      </c>
    </row>
    <row r="1521" spans="1:5" ht="15.6" x14ac:dyDescent="0.3">
      <c r="A1521" s="1" t="s">
        <v>2108</v>
      </c>
      <c r="B1521" s="1" t="s">
        <v>2648</v>
      </c>
      <c r="C1521" s="1" t="s">
        <v>6741</v>
      </c>
      <c r="D1521" s="1" t="s">
        <v>6964</v>
      </c>
      <c r="E1521" s="1" t="s">
        <v>4987</v>
      </c>
    </row>
    <row r="1522" spans="1:5" ht="15.6" x14ac:dyDescent="0.3">
      <c r="A1522" s="1" t="s">
        <v>2107</v>
      </c>
      <c r="B1522" s="1" t="s">
        <v>2649</v>
      </c>
      <c r="C1522" s="1" t="s">
        <v>6741</v>
      </c>
      <c r="D1522" s="1" t="s">
        <v>6965</v>
      </c>
      <c r="E1522" s="1" t="s">
        <v>4988</v>
      </c>
    </row>
    <row r="1523" spans="1:5" ht="15.6" x14ac:dyDescent="0.3">
      <c r="A1523" s="1" t="s">
        <v>2106</v>
      </c>
      <c r="B1523" s="1" t="s">
        <v>2650</v>
      </c>
      <c r="C1523" s="1" t="s">
        <v>6742</v>
      </c>
      <c r="D1523" s="1" t="s">
        <v>6930</v>
      </c>
      <c r="E1523" s="1" t="s">
        <v>4989</v>
      </c>
    </row>
    <row r="1524" spans="1:5" ht="15.6" x14ac:dyDescent="0.3">
      <c r="A1524" s="1" t="s">
        <v>2105</v>
      </c>
      <c r="B1524" s="1" t="s">
        <v>2651</v>
      </c>
      <c r="C1524" s="1" t="s">
        <v>6741</v>
      </c>
      <c r="D1524" s="1" t="s">
        <v>6966</v>
      </c>
      <c r="E1524" s="1" t="s">
        <v>4990</v>
      </c>
    </row>
    <row r="1525" spans="1:5" ht="15.6" x14ac:dyDescent="0.3">
      <c r="A1525" s="1" t="s">
        <v>2104</v>
      </c>
      <c r="B1525" s="1" t="s">
        <v>2652</v>
      </c>
      <c r="C1525" s="1" t="s">
        <v>6741</v>
      </c>
      <c r="D1525" s="1" t="s">
        <v>6967</v>
      </c>
      <c r="E1525" s="1" t="s">
        <v>4916</v>
      </c>
    </row>
    <row r="1526" spans="1:5" ht="15.6" x14ac:dyDescent="0.3">
      <c r="A1526" s="1" t="s">
        <v>2103</v>
      </c>
      <c r="B1526" s="1" t="s">
        <v>2653</v>
      </c>
      <c r="C1526" s="1" t="s">
        <v>6742</v>
      </c>
      <c r="D1526" s="1" t="s">
        <v>6767</v>
      </c>
      <c r="E1526" s="1" t="s">
        <v>4991</v>
      </c>
    </row>
    <row r="1527" spans="1:5" ht="15.6" x14ac:dyDescent="0.3">
      <c r="A1527" s="1" t="s">
        <v>2346</v>
      </c>
      <c r="B1527" s="1" t="s">
        <v>2411</v>
      </c>
      <c r="C1527" s="1" t="s">
        <v>6742</v>
      </c>
      <c r="D1527" s="1" t="s">
        <v>6768</v>
      </c>
      <c r="E1527" s="1" t="s">
        <v>4755</v>
      </c>
    </row>
    <row r="1528" spans="1:5" ht="15.6" x14ac:dyDescent="0.3">
      <c r="A1528" s="1" t="s">
        <v>2102</v>
      </c>
      <c r="B1528" s="1" t="s">
        <v>2654</v>
      </c>
      <c r="C1528" s="1" t="s">
        <v>6742</v>
      </c>
      <c r="D1528" s="1" t="s">
        <v>6968</v>
      </c>
      <c r="E1528" s="1" t="s">
        <v>4992</v>
      </c>
    </row>
    <row r="1529" spans="1:5" ht="15.6" x14ac:dyDescent="0.3">
      <c r="A1529" s="1" t="s">
        <v>2101</v>
      </c>
      <c r="B1529" s="1" t="s">
        <v>2655</v>
      </c>
      <c r="C1529" s="1" t="s">
        <v>6742</v>
      </c>
      <c r="D1529" s="1" t="s">
        <v>6969</v>
      </c>
      <c r="E1529" s="1" t="s">
        <v>4993</v>
      </c>
    </row>
    <row r="1530" spans="1:5" ht="15.6" x14ac:dyDescent="0.3">
      <c r="A1530" s="1" t="s">
        <v>2100</v>
      </c>
      <c r="B1530" s="1" t="s">
        <v>2656</v>
      </c>
      <c r="C1530" s="1" t="s">
        <v>6742</v>
      </c>
      <c r="D1530" s="1" t="s">
        <v>6746</v>
      </c>
      <c r="E1530" s="1" t="s">
        <v>4994</v>
      </c>
    </row>
    <row r="1531" spans="1:5" ht="15.6" x14ac:dyDescent="0.3">
      <c r="A1531" s="1" t="s">
        <v>2099</v>
      </c>
      <c r="B1531" s="1" t="s">
        <v>2657</v>
      </c>
      <c r="C1531" s="1" t="s">
        <v>6742</v>
      </c>
      <c r="D1531" s="1" t="s">
        <v>6970</v>
      </c>
      <c r="E1531" s="1" t="s">
        <v>4995</v>
      </c>
    </row>
    <row r="1532" spans="1:5" ht="15.6" x14ac:dyDescent="0.3">
      <c r="A1532" s="1" t="s">
        <v>2098</v>
      </c>
      <c r="B1532" s="1" t="s">
        <v>2658</v>
      </c>
      <c r="C1532" s="1" t="s">
        <v>6742</v>
      </c>
      <c r="D1532" s="1" t="s">
        <v>6971</v>
      </c>
      <c r="E1532" s="1" t="s">
        <v>4996</v>
      </c>
    </row>
    <row r="1533" spans="1:5" ht="15.6" x14ac:dyDescent="0.3">
      <c r="A1533" s="1" t="s">
        <v>2097</v>
      </c>
      <c r="B1533" s="1" t="s">
        <v>2659</v>
      </c>
      <c r="C1533" s="1" t="s">
        <v>6742</v>
      </c>
      <c r="D1533" s="1" t="s">
        <v>6972</v>
      </c>
      <c r="E1533" s="1" t="s">
        <v>4997</v>
      </c>
    </row>
    <row r="1534" spans="1:5" ht="15.6" x14ac:dyDescent="0.3">
      <c r="A1534" s="1" t="s">
        <v>2096</v>
      </c>
      <c r="B1534" s="1" t="s">
        <v>2660</v>
      </c>
      <c r="C1534" s="1" t="s">
        <v>6742</v>
      </c>
      <c r="D1534" s="1" t="s">
        <v>6915</v>
      </c>
      <c r="E1534" s="1" t="s">
        <v>4998</v>
      </c>
    </row>
    <row r="1535" spans="1:5" ht="15.6" x14ac:dyDescent="0.3">
      <c r="A1535" s="1" t="s">
        <v>2095</v>
      </c>
      <c r="B1535" s="1" t="s">
        <v>2661</v>
      </c>
      <c r="C1535" s="1" t="s">
        <v>6742</v>
      </c>
      <c r="D1535" s="1" t="s">
        <v>6973</v>
      </c>
      <c r="E1535" s="1" t="s">
        <v>4999</v>
      </c>
    </row>
    <row r="1536" spans="1:5" ht="15.6" x14ac:dyDescent="0.3">
      <c r="A1536" s="1" t="s">
        <v>2094</v>
      </c>
      <c r="B1536" s="1" t="s">
        <v>2662</v>
      </c>
      <c r="C1536" s="1" t="s">
        <v>6742</v>
      </c>
      <c r="D1536" s="1" t="s">
        <v>6974</v>
      </c>
      <c r="E1536" s="1" t="s">
        <v>5000</v>
      </c>
    </row>
    <row r="1537" spans="1:5" ht="15.6" x14ac:dyDescent="0.3">
      <c r="A1537" s="1" t="s">
        <v>2093</v>
      </c>
      <c r="B1537" s="1" t="s">
        <v>2663</v>
      </c>
      <c r="C1537" s="1" t="s">
        <v>6741</v>
      </c>
      <c r="D1537" s="1" t="s">
        <v>6975</v>
      </c>
      <c r="E1537" s="1" t="s">
        <v>4907</v>
      </c>
    </row>
    <row r="1538" spans="1:5" ht="15.6" x14ac:dyDescent="0.3">
      <c r="A1538" s="1" t="s">
        <v>2345</v>
      </c>
      <c r="B1538" s="1" t="s">
        <v>2412</v>
      </c>
      <c r="C1538" s="1" t="s">
        <v>6741</v>
      </c>
      <c r="D1538" s="1" t="s">
        <v>6769</v>
      </c>
      <c r="E1538" s="1" t="s">
        <v>4756</v>
      </c>
    </row>
    <row r="1539" spans="1:5" ht="15.6" x14ac:dyDescent="0.3">
      <c r="A1539" s="1" t="s">
        <v>2092</v>
      </c>
      <c r="B1539" s="1" t="s">
        <v>2664</v>
      </c>
      <c r="C1539" s="1" t="s">
        <v>6742</v>
      </c>
      <c r="D1539" s="1" t="s">
        <v>6976</v>
      </c>
      <c r="E1539" s="1" t="s">
        <v>5001</v>
      </c>
    </row>
    <row r="1540" spans="1:5" ht="15.6" x14ac:dyDescent="0.3">
      <c r="A1540" s="1" t="s">
        <v>2091</v>
      </c>
      <c r="B1540" s="1" t="s">
        <v>2665</v>
      </c>
      <c r="C1540" s="1" t="s">
        <v>6741</v>
      </c>
      <c r="D1540" s="1" t="s">
        <v>6977</v>
      </c>
      <c r="E1540" s="1" t="s">
        <v>5002</v>
      </c>
    </row>
    <row r="1541" spans="1:5" ht="15.6" x14ac:dyDescent="0.3">
      <c r="A1541" s="1" t="s">
        <v>2090</v>
      </c>
      <c r="B1541" s="1" t="s">
        <v>2666</v>
      </c>
      <c r="C1541" s="1" t="s">
        <v>6742</v>
      </c>
      <c r="D1541" s="1" t="s">
        <v>6978</v>
      </c>
      <c r="E1541" s="1" t="s">
        <v>4821</v>
      </c>
    </row>
    <row r="1542" spans="1:5" ht="15.6" x14ac:dyDescent="0.3">
      <c r="A1542" s="1" t="s">
        <v>2089</v>
      </c>
      <c r="B1542" s="1" t="s">
        <v>2667</v>
      </c>
      <c r="C1542" s="1" t="s">
        <v>6742</v>
      </c>
      <c r="D1542" s="1" t="s">
        <v>6979</v>
      </c>
      <c r="E1542" s="1" t="s">
        <v>5003</v>
      </c>
    </row>
    <row r="1543" spans="1:5" ht="15.6" x14ac:dyDescent="0.3">
      <c r="A1543" s="1" t="s">
        <v>2088</v>
      </c>
      <c r="B1543" s="1" t="s">
        <v>2668</v>
      </c>
      <c r="C1543" s="1" t="s">
        <v>6742</v>
      </c>
      <c r="D1543" s="1" t="s">
        <v>6980</v>
      </c>
      <c r="E1543" s="1" t="s">
        <v>5004</v>
      </c>
    </row>
    <row r="1544" spans="1:5" ht="15.6" x14ac:dyDescent="0.3">
      <c r="A1544" s="1" t="s">
        <v>2087</v>
      </c>
      <c r="B1544" s="1" t="s">
        <v>2669</v>
      </c>
      <c r="C1544" s="1" t="s">
        <v>6742</v>
      </c>
      <c r="D1544" s="1" t="s">
        <v>6981</v>
      </c>
      <c r="E1544" s="1" t="s">
        <v>5005</v>
      </c>
    </row>
    <row r="1545" spans="1:5" ht="15.6" x14ac:dyDescent="0.3">
      <c r="A1545" s="1" t="s">
        <v>2086</v>
      </c>
      <c r="B1545" s="1" t="s">
        <v>2670</v>
      </c>
      <c r="C1545" s="1" t="s">
        <v>6741</v>
      </c>
      <c r="D1545" s="1" t="s">
        <v>6982</v>
      </c>
      <c r="E1545" s="1" t="s">
        <v>5006</v>
      </c>
    </row>
    <row r="1546" spans="1:5" ht="15.6" x14ac:dyDescent="0.3">
      <c r="A1546" s="1" t="s">
        <v>2085</v>
      </c>
      <c r="B1546" s="1" t="s">
        <v>2671</v>
      </c>
      <c r="C1546" s="1" t="s">
        <v>6741</v>
      </c>
      <c r="D1546" s="1" t="s">
        <v>6983</v>
      </c>
      <c r="E1546" s="1" t="s">
        <v>5007</v>
      </c>
    </row>
    <row r="1547" spans="1:5" ht="15.6" x14ac:dyDescent="0.3">
      <c r="A1547" s="1" t="s">
        <v>2084</v>
      </c>
      <c r="B1547" s="1" t="s">
        <v>2672</v>
      </c>
      <c r="C1547" s="1" t="s">
        <v>6742</v>
      </c>
      <c r="D1547" s="1" t="s">
        <v>6915</v>
      </c>
      <c r="E1547" s="1" t="s">
        <v>5008</v>
      </c>
    </row>
    <row r="1548" spans="1:5" ht="15.6" x14ac:dyDescent="0.3">
      <c r="A1548" s="1" t="s">
        <v>2083</v>
      </c>
      <c r="B1548" s="1" t="s">
        <v>2673</v>
      </c>
      <c r="C1548" s="1" t="s">
        <v>6742</v>
      </c>
      <c r="D1548" s="1" t="s">
        <v>4797</v>
      </c>
      <c r="E1548" s="1" t="s">
        <v>5009</v>
      </c>
    </row>
    <row r="1549" spans="1:5" ht="15.6" x14ac:dyDescent="0.3">
      <c r="A1549" s="1" t="s">
        <v>2344</v>
      </c>
      <c r="B1549" s="1" t="s">
        <v>2413</v>
      </c>
      <c r="C1549" s="1" t="s">
        <v>6742</v>
      </c>
      <c r="D1549" s="1" t="s">
        <v>6746</v>
      </c>
      <c r="E1549" s="1" t="s">
        <v>4757</v>
      </c>
    </row>
    <row r="1550" spans="1:5" ht="15.6" x14ac:dyDescent="0.3">
      <c r="A1550" s="1" t="s">
        <v>2082</v>
      </c>
      <c r="B1550" s="1" t="s">
        <v>2674</v>
      </c>
      <c r="C1550" s="1" t="s">
        <v>6742</v>
      </c>
      <c r="D1550" s="1" t="s">
        <v>6932</v>
      </c>
      <c r="E1550" s="1" t="s">
        <v>5010</v>
      </c>
    </row>
    <row r="1551" spans="1:5" ht="15.6" x14ac:dyDescent="0.3">
      <c r="A1551" s="1" t="s">
        <v>2081</v>
      </c>
      <c r="B1551" s="1" t="s">
        <v>2675</v>
      </c>
      <c r="C1551" s="1" t="s">
        <v>6742</v>
      </c>
      <c r="D1551" s="1" t="s">
        <v>6984</v>
      </c>
      <c r="E1551" s="1" t="s">
        <v>5011</v>
      </c>
    </row>
    <row r="1552" spans="1:5" ht="15.6" x14ac:dyDescent="0.3">
      <c r="A1552" s="1" t="s">
        <v>2080</v>
      </c>
      <c r="B1552" s="1" t="s">
        <v>2676</v>
      </c>
      <c r="C1552" s="1" t="s">
        <v>6742</v>
      </c>
      <c r="D1552" s="1" t="s">
        <v>6985</v>
      </c>
      <c r="E1552" s="1" t="s">
        <v>5012</v>
      </c>
    </row>
    <row r="1553" spans="1:5" ht="15.6" x14ac:dyDescent="0.3">
      <c r="A1553" s="1" t="s">
        <v>2079</v>
      </c>
      <c r="B1553" s="1" t="s">
        <v>2677</v>
      </c>
      <c r="C1553" s="1" t="s">
        <v>6742</v>
      </c>
      <c r="D1553" s="1" t="s">
        <v>6986</v>
      </c>
      <c r="E1553" s="1" t="s">
        <v>5013</v>
      </c>
    </row>
    <row r="1554" spans="1:5" ht="15.6" x14ac:dyDescent="0.3">
      <c r="A1554" s="1" t="s">
        <v>2078</v>
      </c>
      <c r="B1554" s="1" t="s">
        <v>2678</v>
      </c>
      <c r="C1554" s="1" t="s">
        <v>6741</v>
      </c>
      <c r="D1554" s="1" t="s">
        <v>6987</v>
      </c>
      <c r="E1554" s="1" t="s">
        <v>5014</v>
      </c>
    </row>
    <row r="1555" spans="1:5" ht="15.6" x14ac:dyDescent="0.3">
      <c r="A1555" s="1" t="s">
        <v>2077</v>
      </c>
      <c r="B1555" s="1" t="s">
        <v>2679</v>
      </c>
      <c r="C1555" s="1" t="s">
        <v>6742</v>
      </c>
      <c r="D1555" s="1" t="s">
        <v>6988</v>
      </c>
      <c r="E1555" s="1" t="s">
        <v>5015</v>
      </c>
    </row>
    <row r="1556" spans="1:5" ht="15.6" x14ac:dyDescent="0.3">
      <c r="A1556" s="1" t="s">
        <v>2076</v>
      </c>
      <c r="B1556" s="1" t="s">
        <v>2680</v>
      </c>
      <c r="C1556" s="1" t="s">
        <v>6742</v>
      </c>
      <c r="D1556" s="1" t="s">
        <v>6989</v>
      </c>
      <c r="E1556" s="1" t="s">
        <v>5016</v>
      </c>
    </row>
    <row r="1557" spans="1:5" ht="15.6" x14ac:dyDescent="0.3">
      <c r="A1557" s="1" t="s">
        <v>2075</v>
      </c>
      <c r="B1557" s="1" t="s">
        <v>2681</v>
      </c>
      <c r="C1557" s="1" t="s">
        <v>6742</v>
      </c>
      <c r="D1557" s="1" t="s">
        <v>6990</v>
      </c>
      <c r="E1557" s="1" t="s">
        <v>5017</v>
      </c>
    </row>
    <row r="1558" spans="1:5" ht="15.6" x14ac:dyDescent="0.3">
      <c r="A1558" s="1" t="s">
        <v>2074</v>
      </c>
      <c r="B1558" s="1" t="s">
        <v>2682</v>
      </c>
      <c r="C1558" s="1" t="s">
        <v>6741</v>
      </c>
      <c r="D1558" s="1" t="s">
        <v>6991</v>
      </c>
      <c r="E1558" s="1" t="s">
        <v>5018</v>
      </c>
    </row>
    <row r="1559" spans="1:5" ht="15.6" x14ac:dyDescent="0.3">
      <c r="A1559" s="1" t="s">
        <v>2073</v>
      </c>
      <c r="B1559" s="1" t="s">
        <v>2683</v>
      </c>
      <c r="C1559" s="1" t="s">
        <v>6742</v>
      </c>
      <c r="D1559" s="1" t="s">
        <v>6992</v>
      </c>
      <c r="E1559" s="1" t="s">
        <v>5019</v>
      </c>
    </row>
    <row r="1560" spans="1:5" ht="15.6" x14ac:dyDescent="0.3">
      <c r="A1560" s="1" t="s">
        <v>2370</v>
      </c>
      <c r="B1560" s="1" t="s">
        <v>2387</v>
      </c>
      <c r="C1560" s="1" t="s">
        <v>6742</v>
      </c>
      <c r="D1560" s="1" t="s">
        <v>6743</v>
      </c>
      <c r="E1560" s="1" t="s">
        <v>4731</v>
      </c>
    </row>
    <row r="1561" spans="1:5" ht="15.6" x14ac:dyDescent="0.3">
      <c r="A1561" s="1" t="s">
        <v>2343</v>
      </c>
      <c r="B1561" s="1" t="s">
        <v>2414</v>
      </c>
      <c r="C1561" s="1" t="s">
        <v>6741</v>
      </c>
      <c r="D1561" s="1" t="s">
        <v>6770</v>
      </c>
      <c r="E1561" s="1" t="s">
        <v>4758</v>
      </c>
    </row>
    <row r="1562" spans="1:5" ht="15.6" x14ac:dyDescent="0.3">
      <c r="A1562" s="1" t="s">
        <v>2072</v>
      </c>
      <c r="B1562" s="1" t="s">
        <v>2684</v>
      </c>
      <c r="C1562" s="1" t="s">
        <v>6741</v>
      </c>
      <c r="D1562" s="1" t="s">
        <v>6993</v>
      </c>
      <c r="E1562" s="1" t="s">
        <v>5020</v>
      </c>
    </row>
    <row r="1563" spans="1:5" ht="15.6" x14ac:dyDescent="0.3">
      <c r="A1563" s="1" t="s">
        <v>2071</v>
      </c>
      <c r="B1563" s="1" t="s">
        <v>2685</v>
      </c>
      <c r="C1563" s="1" t="s">
        <v>6742</v>
      </c>
      <c r="D1563" s="1" t="s">
        <v>6649</v>
      </c>
      <c r="E1563" s="1" t="s">
        <v>4966</v>
      </c>
    </row>
    <row r="1564" spans="1:5" ht="15.6" x14ac:dyDescent="0.3">
      <c r="A1564" s="1" t="s">
        <v>2070</v>
      </c>
      <c r="B1564" s="1" t="s">
        <v>2686</v>
      </c>
      <c r="C1564" s="1" t="s">
        <v>6741</v>
      </c>
      <c r="D1564" s="1" t="s">
        <v>6812</v>
      </c>
      <c r="E1564" s="1" t="s">
        <v>5021</v>
      </c>
    </row>
    <row r="1565" spans="1:5" ht="15.6" x14ac:dyDescent="0.3">
      <c r="A1565" s="1" t="s">
        <v>2069</v>
      </c>
      <c r="B1565" s="1" t="s">
        <v>2687</v>
      </c>
      <c r="C1565" s="1" t="s">
        <v>6742</v>
      </c>
      <c r="D1565" s="1" t="s">
        <v>6994</v>
      </c>
      <c r="E1565" s="1" t="s">
        <v>5022</v>
      </c>
    </row>
    <row r="1566" spans="1:5" ht="15.6" x14ac:dyDescent="0.3">
      <c r="A1566" s="1" t="s">
        <v>2068</v>
      </c>
      <c r="B1566" s="1" t="s">
        <v>2688</v>
      </c>
      <c r="C1566" s="1" t="s">
        <v>6741</v>
      </c>
      <c r="D1566" s="1" t="s">
        <v>6995</v>
      </c>
      <c r="E1566" s="1" t="s">
        <v>5023</v>
      </c>
    </row>
    <row r="1567" spans="1:5" ht="15.6" x14ac:dyDescent="0.3">
      <c r="A1567" s="1" t="s">
        <v>2067</v>
      </c>
      <c r="B1567" s="1" t="s">
        <v>2689</v>
      </c>
      <c r="C1567" s="1" t="s">
        <v>6741</v>
      </c>
      <c r="D1567" s="1" t="s">
        <v>6996</v>
      </c>
      <c r="E1567" s="1" t="s">
        <v>5024</v>
      </c>
    </row>
    <row r="1568" spans="1:5" ht="15.6" x14ac:dyDescent="0.3">
      <c r="A1568" s="1" t="s">
        <v>2066</v>
      </c>
      <c r="B1568" s="1" t="s">
        <v>2690</v>
      </c>
      <c r="C1568" s="1" t="s">
        <v>6741</v>
      </c>
      <c r="D1568" s="1" t="s">
        <v>6997</v>
      </c>
      <c r="E1568" s="1" t="s">
        <v>4963</v>
      </c>
    </row>
    <row r="1569" spans="1:5" ht="15.6" x14ac:dyDescent="0.3">
      <c r="A1569" s="1" t="s">
        <v>2065</v>
      </c>
      <c r="B1569" s="1" t="s">
        <v>2691</v>
      </c>
      <c r="C1569" s="1" t="s">
        <v>6741</v>
      </c>
      <c r="D1569" s="1" t="s">
        <v>6798</v>
      </c>
      <c r="E1569" s="1" t="s">
        <v>5025</v>
      </c>
    </row>
    <row r="1570" spans="1:5" ht="15.6" x14ac:dyDescent="0.3">
      <c r="A1570" s="1" t="s">
        <v>2064</v>
      </c>
      <c r="B1570" s="1" t="s">
        <v>2692</v>
      </c>
      <c r="C1570" s="1" t="s">
        <v>6742</v>
      </c>
      <c r="D1570" s="1" t="s">
        <v>6998</v>
      </c>
      <c r="E1570" s="1" t="s">
        <v>5026</v>
      </c>
    </row>
    <row r="1571" spans="1:5" ht="15.6" x14ac:dyDescent="0.3">
      <c r="A1571" s="1" t="s">
        <v>2063</v>
      </c>
      <c r="B1571" s="1" t="s">
        <v>2693</v>
      </c>
      <c r="C1571" s="1" t="s">
        <v>6741</v>
      </c>
      <c r="D1571" s="1" t="s">
        <v>6999</v>
      </c>
      <c r="E1571" s="1" t="s">
        <v>5027</v>
      </c>
    </row>
    <row r="1572" spans="1:5" ht="15.6" x14ac:dyDescent="0.3">
      <c r="A1572" s="1" t="s">
        <v>2342</v>
      </c>
      <c r="B1572" s="1" t="s">
        <v>2415</v>
      </c>
      <c r="C1572" s="1" t="s">
        <v>6741</v>
      </c>
      <c r="D1572" s="1" t="s">
        <v>6771</v>
      </c>
      <c r="E1572" s="1" t="s">
        <v>4759</v>
      </c>
    </row>
    <row r="1573" spans="1:5" ht="15.6" x14ac:dyDescent="0.3">
      <c r="A1573" s="1" t="s">
        <v>2062</v>
      </c>
      <c r="B1573" s="1" t="s">
        <v>2694</v>
      </c>
      <c r="C1573" s="1" t="s">
        <v>6741</v>
      </c>
      <c r="D1573" s="1" t="s">
        <v>7000</v>
      </c>
      <c r="E1573" s="1" t="s">
        <v>5028</v>
      </c>
    </row>
    <row r="1574" spans="1:5" ht="15.6" x14ac:dyDescent="0.3">
      <c r="A1574" s="1" t="s">
        <v>2061</v>
      </c>
      <c r="B1574" s="1" t="s">
        <v>2695</v>
      </c>
      <c r="C1574" s="1" t="s">
        <v>6742</v>
      </c>
      <c r="D1574" s="1" t="s">
        <v>7001</v>
      </c>
      <c r="E1574" s="1" t="s">
        <v>4798</v>
      </c>
    </row>
    <row r="1575" spans="1:5" ht="15.6" x14ac:dyDescent="0.3">
      <c r="A1575" s="1" t="s">
        <v>2060</v>
      </c>
      <c r="B1575" s="1" t="s">
        <v>2696</v>
      </c>
      <c r="C1575" s="1" t="s">
        <v>6742</v>
      </c>
      <c r="D1575" s="1" t="s">
        <v>7002</v>
      </c>
      <c r="E1575" s="1" t="s">
        <v>5029</v>
      </c>
    </row>
    <row r="1576" spans="1:5" ht="15.6" x14ac:dyDescent="0.3">
      <c r="A1576" s="1" t="s">
        <v>2059</v>
      </c>
      <c r="B1576" s="1" t="s">
        <v>2697</v>
      </c>
      <c r="C1576" s="1" t="s">
        <v>6742</v>
      </c>
      <c r="D1576" s="1" t="s">
        <v>7003</v>
      </c>
      <c r="E1576" s="1" t="s">
        <v>5030</v>
      </c>
    </row>
    <row r="1577" spans="1:5" ht="15.6" x14ac:dyDescent="0.3">
      <c r="A1577" s="1" t="s">
        <v>2058</v>
      </c>
      <c r="B1577" s="1" t="s">
        <v>2698</v>
      </c>
      <c r="C1577" s="1" t="s">
        <v>6741</v>
      </c>
      <c r="D1577" s="1" t="s">
        <v>7004</v>
      </c>
      <c r="E1577" s="1" t="s">
        <v>5031</v>
      </c>
    </row>
    <row r="1578" spans="1:5" ht="15.6" x14ac:dyDescent="0.3">
      <c r="A1578" s="1" t="s">
        <v>2057</v>
      </c>
      <c r="B1578" s="1" t="s">
        <v>2699</v>
      </c>
      <c r="C1578" s="1" t="s">
        <v>6741</v>
      </c>
      <c r="D1578" s="1" t="s">
        <v>7005</v>
      </c>
      <c r="E1578" s="1" t="s">
        <v>5032</v>
      </c>
    </row>
    <row r="1579" spans="1:5" ht="15.6" x14ac:dyDescent="0.3">
      <c r="A1579" s="1" t="s">
        <v>2056</v>
      </c>
      <c r="B1579" s="1" t="s">
        <v>2700</v>
      </c>
      <c r="C1579" s="1" t="s">
        <v>6742</v>
      </c>
      <c r="D1579" s="1" t="s">
        <v>6890</v>
      </c>
      <c r="E1579" s="1" t="s">
        <v>5033</v>
      </c>
    </row>
    <row r="1580" spans="1:5" ht="15.6" x14ac:dyDescent="0.3">
      <c r="A1580" s="1" t="s">
        <v>2055</v>
      </c>
      <c r="B1580" s="1" t="s">
        <v>2701</v>
      </c>
      <c r="C1580" s="1" t="s">
        <v>6742</v>
      </c>
      <c r="D1580" s="1" t="s">
        <v>6752</v>
      </c>
      <c r="E1580" s="1" t="s">
        <v>5034</v>
      </c>
    </row>
    <row r="1581" spans="1:5" ht="15.6" x14ac:dyDescent="0.3">
      <c r="A1581" s="1" t="s">
        <v>2054</v>
      </c>
      <c r="B1581" s="1" t="s">
        <v>2702</v>
      </c>
      <c r="C1581" s="1" t="s">
        <v>6742</v>
      </c>
      <c r="D1581" s="1" t="s">
        <v>7006</v>
      </c>
      <c r="E1581" s="1" t="s">
        <v>5035</v>
      </c>
    </row>
    <row r="1582" spans="1:5" ht="15.6" x14ac:dyDescent="0.3">
      <c r="A1582" s="1" t="s">
        <v>2053</v>
      </c>
      <c r="B1582" s="1" t="s">
        <v>2703</v>
      </c>
      <c r="C1582" s="1" t="s">
        <v>6742</v>
      </c>
      <c r="D1582" s="1" t="s">
        <v>7007</v>
      </c>
      <c r="E1582" s="1" t="s">
        <v>5036</v>
      </c>
    </row>
    <row r="1583" spans="1:5" ht="15.6" x14ac:dyDescent="0.3">
      <c r="A1583" s="1" t="s">
        <v>2341</v>
      </c>
      <c r="B1583" s="1" t="s">
        <v>2416</v>
      </c>
      <c r="C1583" s="1" t="s">
        <v>6742</v>
      </c>
      <c r="D1583" s="1" t="s">
        <v>6772</v>
      </c>
      <c r="E1583" s="1" t="s">
        <v>4760</v>
      </c>
    </row>
    <row r="1584" spans="1:5" ht="15.6" x14ac:dyDescent="0.3">
      <c r="A1584" s="1" t="s">
        <v>2052</v>
      </c>
      <c r="B1584" s="1" t="s">
        <v>2704</v>
      </c>
      <c r="C1584" s="1" t="s">
        <v>6741</v>
      </c>
      <c r="D1584" s="1" t="s">
        <v>7008</v>
      </c>
      <c r="E1584" s="1" t="s">
        <v>5037</v>
      </c>
    </row>
    <row r="1585" spans="1:5" ht="15.6" x14ac:dyDescent="0.3">
      <c r="A1585" s="1" t="s">
        <v>2051</v>
      </c>
      <c r="B1585" s="1" t="s">
        <v>2705</v>
      </c>
      <c r="C1585" s="1" t="s">
        <v>6741</v>
      </c>
      <c r="D1585" s="1" t="s">
        <v>7009</v>
      </c>
      <c r="E1585" s="1" t="s">
        <v>5038</v>
      </c>
    </row>
    <row r="1586" spans="1:5" ht="15.6" x14ac:dyDescent="0.3">
      <c r="A1586" s="1" t="s">
        <v>2050</v>
      </c>
      <c r="B1586" s="1" t="s">
        <v>2706</v>
      </c>
      <c r="C1586" s="1" t="s">
        <v>6742</v>
      </c>
      <c r="D1586" s="1" t="s">
        <v>7010</v>
      </c>
      <c r="E1586" s="1" t="s">
        <v>5039</v>
      </c>
    </row>
    <row r="1587" spans="1:5" ht="15.6" x14ac:dyDescent="0.3">
      <c r="A1587" s="1" t="s">
        <v>2049</v>
      </c>
      <c r="B1587" s="1" t="s">
        <v>2707</v>
      </c>
      <c r="C1587" s="1" t="s">
        <v>6742</v>
      </c>
      <c r="D1587" s="1" t="s">
        <v>7011</v>
      </c>
      <c r="E1587" s="1" t="s">
        <v>5003</v>
      </c>
    </row>
    <row r="1588" spans="1:5" ht="15.6" x14ac:dyDescent="0.3">
      <c r="A1588" s="1" t="s">
        <v>2048</v>
      </c>
      <c r="B1588" s="1" t="s">
        <v>2708</v>
      </c>
      <c r="C1588" s="1" t="s">
        <v>6742</v>
      </c>
      <c r="D1588" s="1" t="s">
        <v>6872</v>
      </c>
      <c r="E1588" s="1" t="s">
        <v>5040</v>
      </c>
    </row>
    <row r="1589" spans="1:5" ht="15.6" x14ac:dyDescent="0.3">
      <c r="A1589" s="1" t="s">
        <v>2047</v>
      </c>
      <c r="B1589" s="1" t="s">
        <v>2709</v>
      </c>
      <c r="C1589" s="1" t="s">
        <v>6741</v>
      </c>
      <c r="D1589" s="1" t="s">
        <v>7012</v>
      </c>
      <c r="E1589" s="1" t="s">
        <v>5041</v>
      </c>
    </row>
    <row r="1590" spans="1:5" ht="15.6" x14ac:dyDescent="0.3">
      <c r="A1590" s="1" t="s">
        <v>2046</v>
      </c>
      <c r="B1590" s="1" t="s">
        <v>2710</v>
      </c>
      <c r="C1590" s="1" t="s">
        <v>6742</v>
      </c>
      <c r="D1590" s="1" t="s">
        <v>7013</v>
      </c>
      <c r="E1590" s="1" t="s">
        <v>5042</v>
      </c>
    </row>
    <row r="1591" spans="1:5" ht="15.6" x14ac:dyDescent="0.3">
      <c r="A1591" s="1" t="s">
        <v>2045</v>
      </c>
      <c r="B1591" s="1" t="s">
        <v>2711</v>
      </c>
      <c r="C1591" s="1" t="s">
        <v>6742</v>
      </c>
      <c r="D1591" s="1" t="s">
        <v>6257</v>
      </c>
      <c r="E1591" s="1" t="s">
        <v>5043</v>
      </c>
    </row>
    <row r="1592" spans="1:5" ht="15.6" x14ac:dyDescent="0.3">
      <c r="A1592" s="1" t="s">
        <v>2044</v>
      </c>
      <c r="B1592" s="1" t="s">
        <v>2712</v>
      </c>
      <c r="C1592" s="1" t="s">
        <v>6742</v>
      </c>
      <c r="D1592" s="1" t="s">
        <v>6301</v>
      </c>
      <c r="E1592" s="1" t="s">
        <v>5044</v>
      </c>
    </row>
    <row r="1593" spans="1:5" ht="15.6" x14ac:dyDescent="0.3">
      <c r="A1593" s="1" t="s">
        <v>2043</v>
      </c>
      <c r="B1593" s="1" t="s">
        <v>2713</v>
      </c>
      <c r="C1593" s="1" t="s">
        <v>6742</v>
      </c>
      <c r="D1593" s="1" t="s">
        <v>6932</v>
      </c>
      <c r="E1593" s="1" t="s">
        <v>5045</v>
      </c>
    </row>
    <row r="1594" spans="1:5" ht="15.6" x14ac:dyDescent="0.3">
      <c r="A1594" s="1" t="s">
        <v>2340</v>
      </c>
      <c r="B1594" s="1" t="s">
        <v>2417</v>
      </c>
      <c r="C1594" s="1" t="s">
        <v>6742</v>
      </c>
      <c r="D1594" s="1" t="s">
        <v>6773</v>
      </c>
      <c r="E1594" s="1" t="s">
        <v>4761</v>
      </c>
    </row>
    <row r="1595" spans="1:5" ht="15.6" x14ac:dyDescent="0.3">
      <c r="A1595" s="1" t="s">
        <v>2042</v>
      </c>
      <c r="B1595" s="1" t="s">
        <v>2714</v>
      </c>
      <c r="C1595" s="1" t="s">
        <v>6742</v>
      </c>
      <c r="D1595" s="1" t="s">
        <v>7014</v>
      </c>
      <c r="E1595" s="1" t="s">
        <v>5046</v>
      </c>
    </row>
    <row r="1596" spans="1:5" ht="15.6" x14ac:dyDescent="0.3">
      <c r="A1596" s="1" t="s">
        <v>2041</v>
      </c>
      <c r="B1596" s="1" t="s">
        <v>2715</v>
      </c>
      <c r="C1596" s="1" t="s">
        <v>6742</v>
      </c>
      <c r="D1596" s="1" t="s">
        <v>7015</v>
      </c>
      <c r="E1596" s="1" t="s">
        <v>5047</v>
      </c>
    </row>
    <row r="1597" spans="1:5" ht="15.6" x14ac:dyDescent="0.3">
      <c r="A1597" s="1" t="s">
        <v>2040</v>
      </c>
      <c r="B1597" s="1" t="s">
        <v>2716</v>
      </c>
      <c r="C1597" s="1" t="s">
        <v>6742</v>
      </c>
      <c r="D1597" s="1" t="s">
        <v>7016</v>
      </c>
      <c r="E1597" s="1" t="s">
        <v>5048</v>
      </c>
    </row>
    <row r="1598" spans="1:5" ht="15.6" x14ac:dyDescent="0.3">
      <c r="A1598" s="1" t="s">
        <v>2039</v>
      </c>
      <c r="B1598" s="1" t="s">
        <v>2717</v>
      </c>
      <c r="C1598" s="1" t="s">
        <v>6741</v>
      </c>
      <c r="D1598" s="1" t="s">
        <v>7017</v>
      </c>
      <c r="E1598" s="1" t="s">
        <v>5049</v>
      </c>
    </row>
    <row r="1599" spans="1:5" ht="15.6" x14ac:dyDescent="0.3">
      <c r="A1599" s="1" t="s">
        <v>2038</v>
      </c>
      <c r="B1599" s="1" t="s">
        <v>2718</v>
      </c>
      <c r="C1599" s="1" t="s">
        <v>6742</v>
      </c>
      <c r="D1599" s="1" t="s">
        <v>7018</v>
      </c>
      <c r="E1599" s="1" t="s">
        <v>5050</v>
      </c>
    </row>
    <row r="1600" spans="1:5" ht="15.6" x14ac:dyDescent="0.3">
      <c r="A1600" s="1" t="s">
        <v>2037</v>
      </c>
      <c r="B1600" s="1" t="s">
        <v>2719</v>
      </c>
      <c r="C1600" s="1" t="s">
        <v>6741</v>
      </c>
      <c r="D1600" s="1" t="s">
        <v>7019</v>
      </c>
      <c r="E1600" s="1" t="s">
        <v>5051</v>
      </c>
    </row>
    <row r="1601" spans="1:5" ht="15.6" x14ac:dyDescent="0.3">
      <c r="A1601" s="1" t="s">
        <v>2036</v>
      </c>
      <c r="B1601" s="1" t="s">
        <v>2720</v>
      </c>
      <c r="C1601" s="1" t="s">
        <v>6742</v>
      </c>
      <c r="D1601" s="1" t="s">
        <v>7020</v>
      </c>
      <c r="E1601" s="1" t="s">
        <v>5052</v>
      </c>
    </row>
    <row r="1602" spans="1:5" ht="15.6" x14ac:dyDescent="0.3">
      <c r="A1602" s="1" t="s">
        <v>2035</v>
      </c>
      <c r="B1602" s="1" t="s">
        <v>2721</v>
      </c>
      <c r="C1602" s="1" t="s">
        <v>6741</v>
      </c>
      <c r="D1602" s="1" t="s">
        <v>7021</v>
      </c>
      <c r="E1602" s="1" t="s">
        <v>5053</v>
      </c>
    </row>
    <row r="1603" spans="1:5" ht="15.6" x14ac:dyDescent="0.3">
      <c r="A1603" s="1" t="s">
        <v>2034</v>
      </c>
      <c r="B1603" s="1" t="s">
        <v>2722</v>
      </c>
      <c r="C1603" s="1" t="s">
        <v>6741</v>
      </c>
      <c r="D1603" s="1" t="s">
        <v>7022</v>
      </c>
      <c r="E1603" s="1" t="s">
        <v>5054</v>
      </c>
    </row>
    <row r="1604" spans="1:5" ht="15.6" x14ac:dyDescent="0.3">
      <c r="A1604" s="1" t="s">
        <v>2033</v>
      </c>
      <c r="B1604" s="1" t="s">
        <v>2723</v>
      </c>
      <c r="C1604" s="1" t="s">
        <v>6742</v>
      </c>
      <c r="D1604" s="1" t="s">
        <v>6881</v>
      </c>
      <c r="E1604" s="1" t="s">
        <v>5055</v>
      </c>
    </row>
    <row r="1605" spans="1:5" ht="15.6" x14ac:dyDescent="0.3">
      <c r="A1605" s="1" t="s">
        <v>2339</v>
      </c>
      <c r="B1605" s="1" t="s">
        <v>2418</v>
      </c>
      <c r="C1605" s="1" t="s">
        <v>6741</v>
      </c>
      <c r="D1605" s="1" t="s">
        <v>6774</v>
      </c>
      <c r="E1605" s="1" t="s">
        <v>4762</v>
      </c>
    </row>
    <row r="1606" spans="1:5" ht="15.6" x14ac:dyDescent="0.3">
      <c r="A1606" s="1" t="s">
        <v>2032</v>
      </c>
      <c r="B1606" s="1" t="s">
        <v>2724</v>
      </c>
      <c r="C1606" s="1" t="s">
        <v>6741</v>
      </c>
      <c r="D1606" s="1" t="s">
        <v>7023</v>
      </c>
      <c r="E1606" s="1" t="s">
        <v>5056</v>
      </c>
    </row>
    <row r="1607" spans="1:5" ht="15.6" x14ac:dyDescent="0.3">
      <c r="A1607" s="1" t="s">
        <v>2031</v>
      </c>
      <c r="B1607" s="1" t="s">
        <v>2725</v>
      </c>
      <c r="C1607" s="1" t="s">
        <v>6741</v>
      </c>
      <c r="D1607" s="1" t="s">
        <v>7024</v>
      </c>
      <c r="E1607" s="1" t="s">
        <v>5057</v>
      </c>
    </row>
    <row r="1608" spans="1:5" ht="15.6" x14ac:dyDescent="0.3">
      <c r="A1608" s="1" t="s">
        <v>2030</v>
      </c>
      <c r="B1608" s="1" t="s">
        <v>2726</v>
      </c>
      <c r="C1608" s="1" t="s">
        <v>6741</v>
      </c>
      <c r="D1608" s="1" t="s">
        <v>7025</v>
      </c>
      <c r="E1608" s="1" t="s">
        <v>5058</v>
      </c>
    </row>
    <row r="1609" spans="1:5" ht="15.6" x14ac:dyDescent="0.3">
      <c r="A1609" s="1" t="s">
        <v>2029</v>
      </c>
      <c r="B1609" s="1" t="s">
        <v>2727</v>
      </c>
      <c r="C1609" s="1" t="s">
        <v>6741</v>
      </c>
      <c r="D1609" s="1" t="s">
        <v>6823</v>
      </c>
      <c r="E1609" s="1" t="s">
        <v>5059</v>
      </c>
    </row>
    <row r="1610" spans="1:5" ht="15.6" x14ac:dyDescent="0.3">
      <c r="A1610" s="1" t="s">
        <v>2028</v>
      </c>
      <c r="B1610" s="1" t="s">
        <v>2728</v>
      </c>
      <c r="C1610" s="1" t="s">
        <v>6742</v>
      </c>
      <c r="D1610" s="1" t="s">
        <v>6082</v>
      </c>
      <c r="E1610" s="1" t="s">
        <v>5060</v>
      </c>
    </row>
    <row r="1611" spans="1:5" ht="15.6" x14ac:dyDescent="0.3">
      <c r="A1611" s="1" t="s">
        <v>2027</v>
      </c>
      <c r="B1611" s="1" t="s">
        <v>2729</v>
      </c>
      <c r="C1611" s="1" t="s">
        <v>6741</v>
      </c>
      <c r="D1611" s="1" t="s">
        <v>7026</v>
      </c>
      <c r="E1611" s="1" t="s">
        <v>5061</v>
      </c>
    </row>
    <row r="1612" spans="1:5" ht="15.6" x14ac:dyDescent="0.3">
      <c r="A1612" s="1" t="s">
        <v>2026</v>
      </c>
      <c r="B1612" s="1" t="s">
        <v>2730</v>
      </c>
      <c r="C1612" s="1" t="s">
        <v>6742</v>
      </c>
      <c r="D1612" s="1" t="s">
        <v>6788</v>
      </c>
      <c r="E1612" s="1" t="s">
        <v>5062</v>
      </c>
    </row>
    <row r="1613" spans="1:5" ht="15.6" x14ac:dyDescent="0.3">
      <c r="A1613" s="1" t="s">
        <v>2025</v>
      </c>
      <c r="B1613" s="1" t="s">
        <v>2731</v>
      </c>
      <c r="C1613" s="1" t="s">
        <v>6741</v>
      </c>
      <c r="D1613" s="1" t="s">
        <v>7027</v>
      </c>
      <c r="E1613" s="1" t="s">
        <v>5063</v>
      </c>
    </row>
    <row r="1614" spans="1:5" ht="15.6" x14ac:dyDescent="0.3">
      <c r="A1614" s="1" t="s">
        <v>2024</v>
      </c>
      <c r="B1614" s="1" t="s">
        <v>2732</v>
      </c>
      <c r="C1614" s="1" t="s">
        <v>6741</v>
      </c>
      <c r="D1614" s="1" t="s">
        <v>7028</v>
      </c>
      <c r="E1614" s="1" t="s">
        <v>5064</v>
      </c>
    </row>
    <row r="1615" spans="1:5" ht="15.6" x14ac:dyDescent="0.3">
      <c r="A1615" s="1" t="s">
        <v>2023</v>
      </c>
      <c r="B1615" s="1" t="s">
        <v>2733</v>
      </c>
      <c r="C1615" s="1" t="s">
        <v>6742</v>
      </c>
      <c r="D1615" s="1" t="s">
        <v>7029</v>
      </c>
      <c r="E1615" s="1" t="s">
        <v>5065</v>
      </c>
    </row>
    <row r="1616" spans="1:5" ht="15.6" x14ac:dyDescent="0.3">
      <c r="A1616" s="1" t="s">
        <v>2338</v>
      </c>
      <c r="B1616" s="1" t="s">
        <v>2419</v>
      </c>
      <c r="C1616" s="1" t="s">
        <v>6741</v>
      </c>
      <c r="D1616" s="1" t="s">
        <v>6775</v>
      </c>
      <c r="E1616" s="1" t="s">
        <v>4763</v>
      </c>
    </row>
    <row r="1617" spans="1:5" ht="15.6" x14ac:dyDescent="0.3">
      <c r="A1617" s="1" t="s">
        <v>2022</v>
      </c>
      <c r="B1617" s="1" t="s">
        <v>2734</v>
      </c>
      <c r="C1617" s="1" t="s">
        <v>6741</v>
      </c>
      <c r="D1617" s="1" t="s">
        <v>7030</v>
      </c>
      <c r="E1617" s="1" t="s">
        <v>5066</v>
      </c>
    </row>
    <row r="1618" spans="1:5" ht="15.6" x14ac:dyDescent="0.3">
      <c r="A1618" s="1" t="s">
        <v>2021</v>
      </c>
      <c r="B1618" s="1" t="s">
        <v>2735</v>
      </c>
      <c r="C1618" s="1" t="s">
        <v>6742</v>
      </c>
      <c r="D1618" s="1" t="s">
        <v>7031</v>
      </c>
      <c r="E1618" s="1" t="s">
        <v>5067</v>
      </c>
    </row>
    <row r="1619" spans="1:5" ht="15.6" x14ac:dyDescent="0.3">
      <c r="A1619" s="1" t="s">
        <v>2020</v>
      </c>
      <c r="B1619" s="1" t="s">
        <v>2736</v>
      </c>
      <c r="C1619" s="1" t="s">
        <v>6741</v>
      </c>
      <c r="D1619" s="1" t="s">
        <v>7032</v>
      </c>
      <c r="E1619" s="1" t="s">
        <v>5068</v>
      </c>
    </row>
    <row r="1620" spans="1:5" ht="15.6" x14ac:dyDescent="0.3">
      <c r="A1620" s="1" t="s">
        <v>2019</v>
      </c>
      <c r="B1620" s="1" t="s">
        <v>2737</v>
      </c>
      <c r="C1620" s="1" t="s">
        <v>6742</v>
      </c>
      <c r="D1620" s="1" t="s">
        <v>7033</v>
      </c>
      <c r="E1620" s="1" t="s">
        <v>4808</v>
      </c>
    </row>
    <row r="1621" spans="1:5" ht="15.6" x14ac:dyDescent="0.3">
      <c r="A1621" s="1" t="s">
        <v>2018</v>
      </c>
      <c r="B1621" s="1" t="s">
        <v>2738</v>
      </c>
      <c r="C1621" s="1" t="s">
        <v>6741</v>
      </c>
      <c r="D1621" s="1" t="s">
        <v>7034</v>
      </c>
      <c r="E1621" s="1" t="s">
        <v>5069</v>
      </c>
    </row>
    <row r="1622" spans="1:5" ht="15.6" x14ac:dyDescent="0.3">
      <c r="A1622" s="1" t="s">
        <v>2017</v>
      </c>
      <c r="B1622" s="1" t="s">
        <v>2739</v>
      </c>
      <c r="C1622" s="1" t="s">
        <v>6741</v>
      </c>
      <c r="D1622" s="1" t="s">
        <v>7035</v>
      </c>
      <c r="E1622" s="1" t="s">
        <v>5070</v>
      </c>
    </row>
    <row r="1623" spans="1:5" ht="15.6" x14ac:dyDescent="0.3">
      <c r="A1623" s="1" t="s">
        <v>2016</v>
      </c>
      <c r="B1623" s="1" t="s">
        <v>2740</v>
      </c>
      <c r="C1623" s="1" t="s">
        <v>6741</v>
      </c>
      <c r="D1623" s="1" t="s">
        <v>7036</v>
      </c>
      <c r="E1623" s="1" t="s">
        <v>5071</v>
      </c>
    </row>
    <row r="1624" spans="1:5" ht="15.6" x14ac:dyDescent="0.3">
      <c r="A1624" s="1" t="s">
        <v>2015</v>
      </c>
      <c r="B1624" s="1" t="s">
        <v>2741</v>
      </c>
      <c r="C1624" s="1" t="s">
        <v>6742</v>
      </c>
      <c r="D1624" s="1" t="s">
        <v>6120</v>
      </c>
      <c r="E1624" s="1" t="s">
        <v>5072</v>
      </c>
    </row>
    <row r="1625" spans="1:5" ht="15.6" x14ac:dyDescent="0.3">
      <c r="A1625" s="1" t="s">
        <v>2014</v>
      </c>
      <c r="B1625" s="1" t="s">
        <v>2742</v>
      </c>
      <c r="C1625" s="1" t="s">
        <v>6742</v>
      </c>
      <c r="D1625" s="1" t="s">
        <v>7037</v>
      </c>
      <c r="E1625" s="1" t="s">
        <v>5073</v>
      </c>
    </row>
    <row r="1626" spans="1:5" ht="15.6" x14ac:dyDescent="0.3">
      <c r="A1626" s="1" t="s">
        <v>2013</v>
      </c>
      <c r="B1626" s="1" t="s">
        <v>2743</v>
      </c>
      <c r="C1626" s="1" t="s">
        <v>6742</v>
      </c>
      <c r="D1626" s="1" t="s">
        <v>7038</v>
      </c>
      <c r="E1626" s="1" t="s">
        <v>5074</v>
      </c>
    </row>
    <row r="1627" spans="1:5" ht="15.6" x14ac:dyDescent="0.3">
      <c r="A1627" s="1" t="s">
        <v>2337</v>
      </c>
      <c r="B1627" s="1" t="s">
        <v>2420</v>
      </c>
      <c r="C1627" s="1" t="s">
        <v>6742</v>
      </c>
      <c r="D1627" s="1" t="s">
        <v>6776</v>
      </c>
      <c r="E1627" s="1" t="s">
        <v>4764</v>
      </c>
    </row>
    <row r="1628" spans="1:5" ht="15.6" x14ac:dyDescent="0.3">
      <c r="A1628" s="1" t="s">
        <v>2012</v>
      </c>
      <c r="B1628" s="1" t="s">
        <v>2744</v>
      </c>
      <c r="C1628" s="1" t="s">
        <v>6742</v>
      </c>
      <c r="D1628" s="1" t="s">
        <v>7039</v>
      </c>
      <c r="E1628" s="1" t="s">
        <v>4915</v>
      </c>
    </row>
    <row r="1629" spans="1:5" ht="15.6" x14ac:dyDescent="0.3">
      <c r="A1629" s="1" t="s">
        <v>2011</v>
      </c>
      <c r="B1629" s="1" t="s">
        <v>2745</v>
      </c>
      <c r="C1629" s="1" t="s">
        <v>6742</v>
      </c>
      <c r="D1629" s="1" t="s">
        <v>7040</v>
      </c>
      <c r="E1629" s="1" t="s">
        <v>5075</v>
      </c>
    </row>
    <row r="1630" spans="1:5" ht="15.6" x14ac:dyDescent="0.3">
      <c r="A1630" s="1" t="s">
        <v>2010</v>
      </c>
      <c r="B1630" s="1" t="s">
        <v>2746</v>
      </c>
      <c r="C1630" s="1" t="s">
        <v>6742</v>
      </c>
      <c r="D1630" s="1" t="s">
        <v>6799</v>
      </c>
      <c r="E1630" s="1" t="s">
        <v>5076</v>
      </c>
    </row>
    <row r="1631" spans="1:5" ht="15.6" x14ac:dyDescent="0.3">
      <c r="A1631" s="1" t="s">
        <v>2009</v>
      </c>
      <c r="B1631" s="1" t="s">
        <v>2747</v>
      </c>
      <c r="C1631" s="1" t="s">
        <v>6742</v>
      </c>
      <c r="D1631" s="1" t="s">
        <v>7041</v>
      </c>
      <c r="E1631" s="1" t="s">
        <v>5077</v>
      </c>
    </row>
    <row r="1632" spans="1:5" ht="15.6" x14ac:dyDescent="0.3">
      <c r="A1632" s="1" t="s">
        <v>2008</v>
      </c>
      <c r="B1632" s="1" t="s">
        <v>2748</v>
      </c>
      <c r="C1632" s="1" t="s">
        <v>6741</v>
      </c>
      <c r="D1632" s="1" t="s">
        <v>7042</v>
      </c>
      <c r="E1632" s="1" t="s">
        <v>5078</v>
      </c>
    </row>
    <row r="1633" spans="1:5" ht="15.6" x14ac:dyDescent="0.3">
      <c r="A1633" s="1" t="s">
        <v>2007</v>
      </c>
      <c r="B1633" s="1" t="s">
        <v>2749</v>
      </c>
      <c r="C1633" s="1" t="s">
        <v>6741</v>
      </c>
      <c r="D1633" s="1" t="s">
        <v>7043</v>
      </c>
      <c r="E1633" s="1" t="s">
        <v>5079</v>
      </c>
    </row>
    <row r="1634" spans="1:5" ht="15.6" x14ac:dyDescent="0.3">
      <c r="A1634" s="1" t="s">
        <v>2006</v>
      </c>
      <c r="B1634" s="1" t="s">
        <v>2750</v>
      </c>
      <c r="C1634" s="1" t="s">
        <v>6742</v>
      </c>
      <c r="D1634" s="1" t="s">
        <v>7044</v>
      </c>
      <c r="E1634" s="1" t="s">
        <v>5080</v>
      </c>
    </row>
    <row r="1635" spans="1:5" ht="15.6" x14ac:dyDescent="0.3">
      <c r="A1635" s="1" t="s">
        <v>2005</v>
      </c>
      <c r="B1635" s="1" t="s">
        <v>2751</v>
      </c>
      <c r="C1635" s="1" t="s">
        <v>6742</v>
      </c>
      <c r="D1635" s="1" t="s">
        <v>7045</v>
      </c>
      <c r="E1635" s="1" t="s">
        <v>5081</v>
      </c>
    </row>
    <row r="1636" spans="1:5" ht="15.6" x14ac:dyDescent="0.3">
      <c r="A1636" s="1" t="s">
        <v>2004</v>
      </c>
      <c r="B1636" s="1" t="s">
        <v>2752</v>
      </c>
      <c r="C1636" s="1" t="s">
        <v>6741</v>
      </c>
      <c r="D1636" s="1" t="s">
        <v>7046</v>
      </c>
      <c r="E1636" s="1" t="s">
        <v>5082</v>
      </c>
    </row>
    <row r="1637" spans="1:5" ht="15.6" x14ac:dyDescent="0.3">
      <c r="A1637" s="1" t="s">
        <v>2003</v>
      </c>
      <c r="B1637" s="1" t="s">
        <v>2753</v>
      </c>
      <c r="C1637" s="1" t="s">
        <v>6742</v>
      </c>
      <c r="D1637" s="1" t="s">
        <v>7047</v>
      </c>
      <c r="E1637" s="1" t="s">
        <v>5083</v>
      </c>
    </row>
    <row r="1638" spans="1:5" ht="15.6" x14ac:dyDescent="0.3">
      <c r="A1638" s="1" t="s">
        <v>2336</v>
      </c>
      <c r="B1638" s="1" t="s">
        <v>2421</v>
      </c>
      <c r="C1638" s="1" t="s">
        <v>6742</v>
      </c>
      <c r="D1638" s="1" t="s">
        <v>6777</v>
      </c>
      <c r="E1638" s="1" t="s">
        <v>4765</v>
      </c>
    </row>
    <row r="1639" spans="1:5" ht="15.6" x14ac:dyDescent="0.3">
      <c r="A1639" s="1" t="s">
        <v>2002</v>
      </c>
      <c r="B1639" s="1" t="s">
        <v>2754</v>
      </c>
      <c r="C1639" s="1" t="s">
        <v>6742</v>
      </c>
      <c r="D1639" s="1" t="s">
        <v>8431</v>
      </c>
      <c r="E1639" s="1" t="s">
        <v>5084</v>
      </c>
    </row>
    <row r="1640" spans="1:5" ht="15.6" x14ac:dyDescent="0.3">
      <c r="A1640" s="1" t="s">
        <v>2001</v>
      </c>
      <c r="B1640" s="1" t="s">
        <v>2755</v>
      </c>
      <c r="C1640" s="1" t="s">
        <v>6741</v>
      </c>
      <c r="D1640" s="1" t="s">
        <v>7048</v>
      </c>
      <c r="E1640" s="1" t="s">
        <v>5085</v>
      </c>
    </row>
    <row r="1641" spans="1:5" ht="15.6" x14ac:dyDescent="0.3">
      <c r="A1641" s="1" t="s">
        <v>2000</v>
      </c>
      <c r="B1641" s="1" t="s">
        <v>2756</v>
      </c>
      <c r="C1641" s="1" t="s">
        <v>6742</v>
      </c>
      <c r="D1641" s="1" t="s">
        <v>5459</v>
      </c>
      <c r="E1641" s="1" t="s">
        <v>5086</v>
      </c>
    </row>
    <row r="1642" spans="1:5" ht="15.6" x14ac:dyDescent="0.3">
      <c r="A1642" s="1" t="s">
        <v>1999</v>
      </c>
      <c r="B1642" s="1" t="s">
        <v>2757</v>
      </c>
      <c r="C1642" s="1" t="s">
        <v>6741</v>
      </c>
      <c r="D1642" s="1" t="s">
        <v>7049</v>
      </c>
      <c r="E1642" s="1" t="s">
        <v>5087</v>
      </c>
    </row>
    <row r="1643" spans="1:5" ht="15.6" x14ac:dyDescent="0.3">
      <c r="A1643" s="1" t="s">
        <v>1998</v>
      </c>
      <c r="B1643" s="1" t="s">
        <v>2758</v>
      </c>
      <c r="C1643" s="1" t="s">
        <v>6741</v>
      </c>
      <c r="D1643" s="1" t="s">
        <v>6982</v>
      </c>
      <c r="E1643" s="1" t="s">
        <v>5088</v>
      </c>
    </row>
    <row r="1644" spans="1:5" ht="15.6" x14ac:dyDescent="0.3">
      <c r="A1644" s="1" t="s">
        <v>1997</v>
      </c>
      <c r="B1644" s="1" t="s">
        <v>2759</v>
      </c>
      <c r="C1644" s="1" t="s">
        <v>6741</v>
      </c>
      <c r="D1644" s="1" t="s">
        <v>7050</v>
      </c>
      <c r="E1644" s="1" t="s">
        <v>5089</v>
      </c>
    </row>
    <row r="1645" spans="1:5" ht="15.6" x14ac:dyDescent="0.3">
      <c r="A1645" s="1" t="s">
        <v>1996</v>
      </c>
      <c r="B1645" s="1" t="s">
        <v>2760</v>
      </c>
      <c r="C1645" s="1" t="s">
        <v>6742</v>
      </c>
      <c r="D1645" s="1" t="s">
        <v>7051</v>
      </c>
      <c r="E1645" s="1" t="s">
        <v>5090</v>
      </c>
    </row>
    <row r="1646" spans="1:5" ht="15.6" x14ac:dyDescent="0.3">
      <c r="A1646" s="1" t="s">
        <v>1995</v>
      </c>
      <c r="B1646" s="1" t="s">
        <v>2761</v>
      </c>
      <c r="C1646" s="1" t="s">
        <v>6742</v>
      </c>
      <c r="D1646" s="1" t="s">
        <v>6872</v>
      </c>
      <c r="E1646" s="1" t="s">
        <v>5091</v>
      </c>
    </row>
    <row r="1647" spans="1:5" ht="15.6" x14ac:dyDescent="0.3">
      <c r="A1647" s="1" t="s">
        <v>1994</v>
      </c>
      <c r="B1647" s="1" t="s">
        <v>2762</v>
      </c>
      <c r="C1647" s="1" t="s">
        <v>6741</v>
      </c>
      <c r="D1647" s="1" t="s">
        <v>7052</v>
      </c>
      <c r="E1647" s="1" t="s">
        <v>5092</v>
      </c>
    </row>
    <row r="1648" spans="1:5" ht="15.6" x14ac:dyDescent="0.3">
      <c r="A1648" s="1" t="s">
        <v>1993</v>
      </c>
      <c r="B1648" s="1" t="s">
        <v>2763</v>
      </c>
      <c r="C1648" s="1" t="s">
        <v>6741</v>
      </c>
      <c r="D1648" s="1" t="s">
        <v>6907</v>
      </c>
      <c r="E1648" s="1" t="s">
        <v>5093</v>
      </c>
    </row>
    <row r="1649" spans="1:5" ht="15.6" x14ac:dyDescent="0.3">
      <c r="A1649" s="1" t="s">
        <v>2335</v>
      </c>
      <c r="B1649" s="1" t="s">
        <v>2422</v>
      </c>
      <c r="C1649" s="1" t="s">
        <v>6741</v>
      </c>
      <c r="D1649" s="1" t="s">
        <v>6778</v>
      </c>
      <c r="E1649" s="1" t="s">
        <v>4766</v>
      </c>
    </row>
    <row r="1650" spans="1:5" ht="15.6" x14ac:dyDescent="0.3">
      <c r="A1650" s="1" t="s">
        <v>1992</v>
      </c>
      <c r="B1650" s="1" t="s">
        <v>2764</v>
      </c>
      <c r="C1650" s="1" t="s">
        <v>6742</v>
      </c>
      <c r="D1650" s="1" t="s">
        <v>7053</v>
      </c>
      <c r="E1650" s="1" t="s">
        <v>5094</v>
      </c>
    </row>
    <row r="1651" spans="1:5" ht="15.6" x14ac:dyDescent="0.3">
      <c r="A1651" s="1" t="s">
        <v>1991</v>
      </c>
      <c r="B1651" s="1" t="s">
        <v>2765</v>
      </c>
      <c r="C1651" s="1" t="s">
        <v>6741</v>
      </c>
      <c r="D1651" s="1" t="s">
        <v>7054</v>
      </c>
      <c r="E1651" s="1" t="s">
        <v>5095</v>
      </c>
    </row>
    <row r="1652" spans="1:5" ht="15.6" x14ac:dyDescent="0.3">
      <c r="A1652" s="1" t="s">
        <v>1990</v>
      </c>
      <c r="B1652" s="1" t="s">
        <v>2766</v>
      </c>
      <c r="C1652" s="1" t="s">
        <v>6742</v>
      </c>
      <c r="D1652" s="1" t="s">
        <v>5298</v>
      </c>
      <c r="E1652" s="1" t="s">
        <v>5096</v>
      </c>
    </row>
    <row r="1653" spans="1:5" ht="15.6" x14ac:dyDescent="0.3">
      <c r="A1653" s="1" t="s">
        <v>1989</v>
      </c>
      <c r="B1653" s="1" t="s">
        <v>2767</v>
      </c>
      <c r="C1653" s="1" t="s">
        <v>6742</v>
      </c>
      <c r="D1653" s="1" t="s">
        <v>6938</v>
      </c>
      <c r="E1653" s="1" t="s">
        <v>5097</v>
      </c>
    </row>
    <row r="1654" spans="1:5" ht="15.6" x14ac:dyDescent="0.3">
      <c r="A1654" s="1" t="s">
        <v>1988</v>
      </c>
      <c r="B1654" s="1" t="s">
        <v>2768</v>
      </c>
      <c r="C1654" s="1" t="s">
        <v>6741</v>
      </c>
      <c r="D1654" s="1" t="s">
        <v>6808</v>
      </c>
      <c r="E1654" s="1" t="s">
        <v>5098</v>
      </c>
    </row>
    <row r="1655" spans="1:5" ht="15.6" x14ac:dyDescent="0.3">
      <c r="A1655" s="1" t="s">
        <v>1987</v>
      </c>
      <c r="B1655" s="1" t="s">
        <v>2769</v>
      </c>
      <c r="C1655" s="1" t="s">
        <v>6742</v>
      </c>
      <c r="D1655" s="1" t="s">
        <v>7055</v>
      </c>
      <c r="E1655" s="1" t="s">
        <v>5099</v>
      </c>
    </row>
    <row r="1656" spans="1:5" ht="15.6" x14ac:dyDescent="0.3">
      <c r="A1656" s="1" t="s">
        <v>1986</v>
      </c>
      <c r="B1656" s="1" t="s">
        <v>2770</v>
      </c>
      <c r="C1656" s="1" t="s">
        <v>6742</v>
      </c>
      <c r="D1656" s="1" t="s">
        <v>7056</v>
      </c>
      <c r="E1656" s="1" t="s">
        <v>5100</v>
      </c>
    </row>
    <row r="1657" spans="1:5" ht="15.6" x14ac:dyDescent="0.3">
      <c r="A1657" s="1" t="s">
        <v>1985</v>
      </c>
      <c r="B1657" s="1" t="s">
        <v>2771</v>
      </c>
      <c r="C1657" s="1" t="s">
        <v>6741</v>
      </c>
      <c r="D1657" s="1" t="s">
        <v>7057</v>
      </c>
      <c r="E1657" s="1" t="s">
        <v>5101</v>
      </c>
    </row>
    <row r="1658" spans="1:5" ht="15.6" x14ac:dyDescent="0.3">
      <c r="A1658" s="1" t="s">
        <v>1984</v>
      </c>
      <c r="B1658" s="1" t="s">
        <v>2772</v>
      </c>
      <c r="C1658" s="1" t="s">
        <v>6742</v>
      </c>
      <c r="D1658" s="1" t="s">
        <v>7058</v>
      </c>
      <c r="E1658" s="1" t="s">
        <v>5102</v>
      </c>
    </row>
    <row r="1659" spans="1:5" ht="15.6" x14ac:dyDescent="0.3">
      <c r="A1659" s="1" t="s">
        <v>1983</v>
      </c>
      <c r="B1659" s="1" t="s">
        <v>2773</v>
      </c>
      <c r="C1659" s="1" t="s">
        <v>6741</v>
      </c>
      <c r="D1659" s="1" t="s">
        <v>7000</v>
      </c>
      <c r="E1659" s="1" t="s">
        <v>5103</v>
      </c>
    </row>
    <row r="1660" spans="1:5" ht="15.6" x14ac:dyDescent="0.3">
      <c r="A1660" s="1" t="s">
        <v>2334</v>
      </c>
      <c r="B1660" s="1" t="s">
        <v>2423</v>
      </c>
      <c r="C1660" s="1" t="s">
        <v>6741</v>
      </c>
      <c r="D1660" s="1" t="s">
        <v>6779</v>
      </c>
      <c r="E1660" s="1" t="s">
        <v>4767</v>
      </c>
    </row>
    <row r="1661" spans="1:5" ht="15.6" x14ac:dyDescent="0.3">
      <c r="A1661" s="1" t="s">
        <v>1982</v>
      </c>
      <c r="B1661" s="1" t="s">
        <v>2774</v>
      </c>
      <c r="C1661" s="1" t="s">
        <v>6741</v>
      </c>
      <c r="D1661" s="1" t="s">
        <v>7059</v>
      </c>
      <c r="E1661" s="1" t="s">
        <v>5104</v>
      </c>
    </row>
    <row r="1662" spans="1:5" ht="15.6" x14ac:dyDescent="0.3">
      <c r="A1662" s="1" t="s">
        <v>1981</v>
      </c>
      <c r="B1662" s="1" t="s">
        <v>2775</v>
      </c>
      <c r="C1662" s="1" t="s">
        <v>6742</v>
      </c>
      <c r="D1662" s="1" t="s">
        <v>7060</v>
      </c>
      <c r="E1662" s="1" t="s">
        <v>5105</v>
      </c>
    </row>
    <row r="1663" spans="1:5" ht="15.6" x14ac:dyDescent="0.3">
      <c r="A1663" s="1" t="s">
        <v>1980</v>
      </c>
      <c r="B1663" s="1" t="s">
        <v>2776</v>
      </c>
      <c r="C1663" s="1" t="s">
        <v>6742</v>
      </c>
      <c r="D1663" s="1" t="s">
        <v>5194</v>
      </c>
      <c r="E1663" s="1" t="s">
        <v>5106</v>
      </c>
    </row>
    <row r="1664" spans="1:5" ht="15.6" x14ac:dyDescent="0.3">
      <c r="A1664" s="1" t="s">
        <v>1979</v>
      </c>
      <c r="B1664" s="1" t="s">
        <v>2777</v>
      </c>
      <c r="C1664" s="1" t="s">
        <v>6741</v>
      </c>
      <c r="D1664" s="1" t="s">
        <v>7061</v>
      </c>
      <c r="E1664" s="1" t="s">
        <v>5107</v>
      </c>
    </row>
    <row r="1665" spans="1:5" ht="15.6" x14ac:dyDescent="0.3">
      <c r="A1665" s="1" t="s">
        <v>1978</v>
      </c>
      <c r="B1665" s="1" t="s">
        <v>2778</v>
      </c>
      <c r="C1665" s="1" t="s">
        <v>6742</v>
      </c>
      <c r="D1665" s="1" t="s">
        <v>7062</v>
      </c>
      <c r="E1665" s="1" t="s">
        <v>4932</v>
      </c>
    </row>
    <row r="1666" spans="1:5" ht="15.6" x14ac:dyDescent="0.3">
      <c r="A1666" s="1" t="s">
        <v>1977</v>
      </c>
      <c r="B1666" s="1" t="s">
        <v>2779</v>
      </c>
      <c r="C1666" s="1" t="s">
        <v>6741</v>
      </c>
      <c r="D1666" s="1" t="s">
        <v>7063</v>
      </c>
      <c r="E1666" s="1" t="s">
        <v>5108</v>
      </c>
    </row>
    <row r="1667" spans="1:5" ht="15.6" x14ac:dyDescent="0.3">
      <c r="A1667" s="1" t="s">
        <v>1976</v>
      </c>
      <c r="B1667" s="1" t="s">
        <v>2780</v>
      </c>
      <c r="C1667" s="1" t="s">
        <v>6741</v>
      </c>
      <c r="D1667" s="1" t="s">
        <v>7064</v>
      </c>
      <c r="E1667" s="1" t="s">
        <v>5109</v>
      </c>
    </row>
    <row r="1668" spans="1:5" ht="15.6" x14ac:dyDescent="0.3">
      <c r="A1668" s="1" t="s">
        <v>1975</v>
      </c>
      <c r="B1668" s="1" t="s">
        <v>2781</v>
      </c>
      <c r="C1668" s="1" t="s">
        <v>6741</v>
      </c>
      <c r="D1668" s="1" t="s">
        <v>7065</v>
      </c>
      <c r="E1668" s="1" t="s">
        <v>5110</v>
      </c>
    </row>
    <row r="1669" spans="1:5" ht="15.6" x14ac:dyDescent="0.3">
      <c r="A1669" s="1" t="s">
        <v>1974</v>
      </c>
      <c r="B1669" s="1" t="s">
        <v>2782</v>
      </c>
      <c r="C1669" s="1" t="s">
        <v>6742</v>
      </c>
      <c r="D1669" s="1" t="s">
        <v>7066</v>
      </c>
      <c r="E1669" s="1" t="s">
        <v>5111</v>
      </c>
    </row>
    <row r="1670" spans="1:5" ht="15.6" x14ac:dyDescent="0.3">
      <c r="A1670" s="1" t="s">
        <v>1973</v>
      </c>
      <c r="B1670" s="1" t="s">
        <v>2783</v>
      </c>
      <c r="C1670" s="1" t="s">
        <v>6741</v>
      </c>
      <c r="D1670" s="1" t="s">
        <v>6817</v>
      </c>
      <c r="E1670" s="1" t="s">
        <v>5112</v>
      </c>
    </row>
    <row r="1671" spans="1:5" ht="15.6" x14ac:dyDescent="0.3">
      <c r="A1671" s="1" t="s">
        <v>2369</v>
      </c>
      <c r="B1671" s="1" t="s">
        <v>2388</v>
      </c>
      <c r="C1671" s="1" t="s">
        <v>6741</v>
      </c>
      <c r="D1671" s="1" t="s">
        <v>6744</v>
      </c>
      <c r="E1671" s="1" t="s">
        <v>4732</v>
      </c>
    </row>
    <row r="1672" spans="1:5" ht="15.6" x14ac:dyDescent="0.3">
      <c r="A1672" s="1" t="s">
        <v>2333</v>
      </c>
      <c r="B1672" s="1" t="s">
        <v>2424</v>
      </c>
      <c r="C1672" s="1" t="s">
        <v>6742</v>
      </c>
      <c r="D1672" s="1" t="s">
        <v>6780</v>
      </c>
      <c r="E1672" s="1" t="s">
        <v>4768</v>
      </c>
    </row>
    <row r="1673" spans="1:5" ht="15.6" x14ac:dyDescent="0.3">
      <c r="A1673" s="1" t="s">
        <v>1972</v>
      </c>
      <c r="B1673" s="1" t="s">
        <v>2784</v>
      </c>
      <c r="C1673" s="1" t="s">
        <v>6741</v>
      </c>
      <c r="D1673" s="1" t="s">
        <v>7067</v>
      </c>
      <c r="E1673" s="1" t="s">
        <v>5113</v>
      </c>
    </row>
    <row r="1674" spans="1:5" ht="15.6" x14ac:dyDescent="0.3">
      <c r="A1674" s="1" t="s">
        <v>1971</v>
      </c>
      <c r="B1674" s="1" t="s">
        <v>2785</v>
      </c>
      <c r="C1674" s="1" t="s">
        <v>6742</v>
      </c>
      <c r="D1674" s="1" t="s">
        <v>7068</v>
      </c>
      <c r="E1674" s="1" t="s">
        <v>5114</v>
      </c>
    </row>
    <row r="1675" spans="1:5" ht="15.6" x14ac:dyDescent="0.3">
      <c r="A1675" s="1" t="s">
        <v>1970</v>
      </c>
      <c r="B1675" s="1" t="s">
        <v>2786</v>
      </c>
      <c r="C1675" s="1" t="s">
        <v>6741</v>
      </c>
      <c r="D1675" s="1" t="s">
        <v>7069</v>
      </c>
      <c r="E1675" s="1" t="s">
        <v>5115</v>
      </c>
    </row>
    <row r="1676" spans="1:5" ht="15.6" x14ac:dyDescent="0.3">
      <c r="A1676" s="1" t="s">
        <v>1969</v>
      </c>
      <c r="B1676" s="1" t="s">
        <v>2787</v>
      </c>
      <c r="C1676" s="1" t="s">
        <v>6741</v>
      </c>
      <c r="D1676" s="1" t="s">
        <v>7070</v>
      </c>
      <c r="E1676" s="1" t="s">
        <v>5116</v>
      </c>
    </row>
    <row r="1677" spans="1:5" ht="15.6" x14ac:dyDescent="0.3">
      <c r="A1677" s="1" t="s">
        <v>1968</v>
      </c>
      <c r="B1677" s="1" t="s">
        <v>2788</v>
      </c>
      <c r="C1677" s="1" t="s">
        <v>6742</v>
      </c>
      <c r="D1677" s="1" t="s">
        <v>7071</v>
      </c>
      <c r="E1677" s="1" t="s">
        <v>5117</v>
      </c>
    </row>
    <row r="1678" spans="1:5" ht="15.6" x14ac:dyDescent="0.3">
      <c r="A1678" s="1" t="s">
        <v>1967</v>
      </c>
      <c r="B1678" s="1" t="s">
        <v>2789</v>
      </c>
      <c r="C1678" s="1" t="s">
        <v>6742</v>
      </c>
      <c r="D1678" s="1" t="s">
        <v>7072</v>
      </c>
      <c r="E1678" s="1" t="s">
        <v>5118</v>
      </c>
    </row>
    <row r="1679" spans="1:5" ht="15.6" x14ac:dyDescent="0.3">
      <c r="A1679" s="1" t="s">
        <v>1966</v>
      </c>
      <c r="B1679" s="1" t="s">
        <v>2790</v>
      </c>
      <c r="C1679" s="1" t="s">
        <v>6742</v>
      </c>
      <c r="D1679" s="1" t="s">
        <v>7073</v>
      </c>
      <c r="E1679" s="1" t="s">
        <v>5119</v>
      </c>
    </row>
    <row r="1680" spans="1:5" ht="15.6" x14ac:dyDescent="0.3">
      <c r="A1680" s="1" t="s">
        <v>1965</v>
      </c>
      <c r="B1680" s="1" t="s">
        <v>2791</v>
      </c>
      <c r="C1680" s="1" t="s">
        <v>6742</v>
      </c>
      <c r="D1680" s="1" t="s">
        <v>7074</v>
      </c>
      <c r="E1680" s="1" t="s">
        <v>5120</v>
      </c>
    </row>
    <row r="1681" spans="1:5" ht="15.6" x14ac:dyDescent="0.3">
      <c r="A1681" s="1" t="s">
        <v>1964</v>
      </c>
      <c r="B1681" s="1" t="s">
        <v>2792</v>
      </c>
      <c r="C1681" s="1" t="s">
        <v>6742</v>
      </c>
      <c r="D1681" s="1" t="s">
        <v>7075</v>
      </c>
      <c r="E1681" s="1" t="s">
        <v>5121</v>
      </c>
    </row>
    <row r="1682" spans="1:5" ht="15.6" x14ac:dyDescent="0.3">
      <c r="A1682" s="1" t="s">
        <v>1963</v>
      </c>
      <c r="B1682" s="1" t="s">
        <v>2793</v>
      </c>
      <c r="C1682" s="1" t="s">
        <v>6742</v>
      </c>
      <c r="D1682" s="1" t="s">
        <v>7076</v>
      </c>
      <c r="E1682" s="1" t="s">
        <v>5122</v>
      </c>
    </row>
    <row r="1683" spans="1:5" ht="15.6" x14ac:dyDescent="0.3">
      <c r="A1683" s="1" t="s">
        <v>2332</v>
      </c>
      <c r="B1683" s="1" t="s">
        <v>2425</v>
      </c>
      <c r="C1683" s="1" t="s">
        <v>6742</v>
      </c>
      <c r="D1683" s="1" t="s">
        <v>6781</v>
      </c>
      <c r="E1683" s="1" t="s">
        <v>4769</v>
      </c>
    </row>
    <row r="1684" spans="1:5" ht="15.6" x14ac:dyDescent="0.3">
      <c r="A1684" s="1" t="s">
        <v>1962</v>
      </c>
      <c r="B1684" s="1" t="s">
        <v>2794</v>
      </c>
      <c r="C1684" s="1" t="s">
        <v>6741</v>
      </c>
      <c r="D1684" s="1" t="s">
        <v>7077</v>
      </c>
      <c r="E1684" s="1" t="s">
        <v>5123</v>
      </c>
    </row>
    <row r="1685" spans="1:5" ht="15.6" x14ac:dyDescent="0.3">
      <c r="A1685" s="1" t="s">
        <v>1961</v>
      </c>
      <c r="B1685" s="1" t="s">
        <v>2795</v>
      </c>
      <c r="C1685" s="1" t="s">
        <v>6741</v>
      </c>
      <c r="D1685" s="1" t="s">
        <v>7078</v>
      </c>
      <c r="E1685" s="1" t="s">
        <v>5124</v>
      </c>
    </row>
    <row r="1686" spans="1:5" ht="15.6" x14ac:dyDescent="0.3">
      <c r="A1686" s="1" t="s">
        <v>1960</v>
      </c>
      <c r="B1686" s="1" t="s">
        <v>2796</v>
      </c>
      <c r="C1686" s="1" t="s">
        <v>6742</v>
      </c>
      <c r="D1686" s="1" t="s">
        <v>7079</v>
      </c>
      <c r="E1686" s="1" t="s">
        <v>5125</v>
      </c>
    </row>
    <row r="1687" spans="1:5" ht="15.6" x14ac:dyDescent="0.3">
      <c r="A1687" s="1" t="s">
        <v>1959</v>
      </c>
      <c r="B1687" s="1" t="s">
        <v>2797</v>
      </c>
      <c r="C1687" s="1" t="s">
        <v>6741</v>
      </c>
      <c r="D1687" s="1" t="s">
        <v>7080</v>
      </c>
      <c r="E1687" s="1" t="s">
        <v>5126</v>
      </c>
    </row>
    <row r="1688" spans="1:5" ht="15.6" x14ac:dyDescent="0.3">
      <c r="A1688" s="1" t="s">
        <v>1958</v>
      </c>
      <c r="B1688" s="1" t="s">
        <v>2798</v>
      </c>
      <c r="C1688" s="1" t="s">
        <v>6741</v>
      </c>
      <c r="D1688" s="1" t="s">
        <v>7081</v>
      </c>
      <c r="E1688" s="1" t="s">
        <v>5127</v>
      </c>
    </row>
    <row r="1689" spans="1:5" ht="15.6" x14ac:dyDescent="0.3">
      <c r="A1689" s="1" t="s">
        <v>1957</v>
      </c>
      <c r="B1689" s="1" t="s">
        <v>2799</v>
      </c>
      <c r="C1689" s="1" t="s">
        <v>6742</v>
      </c>
      <c r="D1689" s="1" t="s">
        <v>7082</v>
      </c>
      <c r="E1689" s="1" t="s">
        <v>5128</v>
      </c>
    </row>
    <row r="1690" spans="1:5" ht="15.6" x14ac:dyDescent="0.3">
      <c r="A1690" s="1" t="s">
        <v>1956</v>
      </c>
      <c r="B1690" s="1" t="s">
        <v>2800</v>
      </c>
      <c r="C1690" s="1" t="s">
        <v>6742</v>
      </c>
      <c r="D1690" s="1" t="s">
        <v>5298</v>
      </c>
      <c r="E1690" s="1" t="s">
        <v>5129</v>
      </c>
    </row>
    <row r="1691" spans="1:5" ht="15.6" x14ac:dyDescent="0.3">
      <c r="A1691" s="1" t="s">
        <v>1955</v>
      </c>
      <c r="B1691" s="1" t="s">
        <v>2801</v>
      </c>
      <c r="C1691" s="1" t="s">
        <v>6741</v>
      </c>
      <c r="D1691" s="1" t="s">
        <v>7083</v>
      </c>
      <c r="E1691" s="1" t="s">
        <v>5130</v>
      </c>
    </row>
    <row r="1692" spans="1:5" ht="15.6" x14ac:dyDescent="0.3">
      <c r="A1692" s="1" t="s">
        <v>1954</v>
      </c>
      <c r="B1692" s="1" t="s">
        <v>2802</v>
      </c>
      <c r="C1692" s="1" t="s">
        <v>6741</v>
      </c>
      <c r="D1692" s="1" t="s">
        <v>7026</v>
      </c>
      <c r="E1692" s="1" t="s">
        <v>5131</v>
      </c>
    </row>
    <row r="1693" spans="1:5" ht="15.6" x14ac:dyDescent="0.3">
      <c r="A1693" s="1" t="s">
        <v>1953</v>
      </c>
      <c r="B1693" s="1" t="s">
        <v>2803</v>
      </c>
      <c r="C1693" s="1" t="s">
        <v>6741</v>
      </c>
      <c r="D1693" s="1" t="s">
        <v>7084</v>
      </c>
      <c r="E1693" s="1" t="s">
        <v>5132</v>
      </c>
    </row>
    <row r="1694" spans="1:5" ht="15.6" x14ac:dyDescent="0.3">
      <c r="A1694" s="1" t="s">
        <v>2331</v>
      </c>
      <c r="B1694" s="1" t="s">
        <v>2426</v>
      </c>
      <c r="C1694" s="1" t="s">
        <v>6741</v>
      </c>
      <c r="D1694" s="1" t="s">
        <v>6782</v>
      </c>
      <c r="E1694" s="1" t="s">
        <v>4770</v>
      </c>
    </row>
    <row r="1695" spans="1:5" ht="15.6" x14ac:dyDescent="0.3">
      <c r="A1695" s="1" t="s">
        <v>1952</v>
      </c>
      <c r="B1695" s="1" t="s">
        <v>2804</v>
      </c>
      <c r="C1695" s="1" t="s">
        <v>6741</v>
      </c>
      <c r="D1695" s="1" t="s">
        <v>7085</v>
      </c>
      <c r="E1695" s="1" t="s">
        <v>5133</v>
      </c>
    </row>
    <row r="1696" spans="1:5" ht="15.6" x14ac:dyDescent="0.3">
      <c r="A1696" s="1" t="s">
        <v>1951</v>
      </c>
      <c r="B1696" s="1" t="s">
        <v>2805</v>
      </c>
      <c r="C1696" s="1" t="s">
        <v>6742</v>
      </c>
      <c r="D1696" s="1" t="s">
        <v>7086</v>
      </c>
      <c r="E1696" s="1" t="s">
        <v>5134</v>
      </c>
    </row>
    <row r="1697" spans="1:5" ht="15.6" x14ac:dyDescent="0.3">
      <c r="A1697" s="1" t="s">
        <v>1950</v>
      </c>
      <c r="B1697" s="1" t="s">
        <v>2806</v>
      </c>
      <c r="C1697" s="1" t="s">
        <v>6741</v>
      </c>
      <c r="D1697" s="1" t="s">
        <v>7087</v>
      </c>
      <c r="E1697" s="1" t="s">
        <v>4838</v>
      </c>
    </row>
    <row r="1698" spans="1:5" ht="15.6" x14ac:dyDescent="0.3">
      <c r="A1698" s="1" t="s">
        <v>1949</v>
      </c>
      <c r="B1698" s="1" t="s">
        <v>2807</v>
      </c>
      <c r="C1698" s="1" t="s">
        <v>6741</v>
      </c>
      <c r="D1698" s="1" t="s">
        <v>7088</v>
      </c>
      <c r="E1698" s="1" t="s">
        <v>5135</v>
      </c>
    </row>
    <row r="1699" spans="1:5" ht="15.6" x14ac:dyDescent="0.3">
      <c r="A1699" s="1" t="s">
        <v>1948</v>
      </c>
      <c r="B1699" s="1" t="s">
        <v>2808</v>
      </c>
      <c r="C1699" s="1" t="s">
        <v>6741</v>
      </c>
      <c r="D1699" s="1" t="s">
        <v>7089</v>
      </c>
      <c r="E1699" s="1" t="s">
        <v>5136</v>
      </c>
    </row>
    <row r="1700" spans="1:5" ht="15.6" x14ac:dyDescent="0.3">
      <c r="A1700" s="1" t="s">
        <v>1947</v>
      </c>
      <c r="B1700" s="1" t="s">
        <v>2809</v>
      </c>
      <c r="C1700" s="1" t="s">
        <v>6742</v>
      </c>
      <c r="D1700" s="1" t="s">
        <v>7081</v>
      </c>
      <c r="E1700" s="1" t="s">
        <v>5137</v>
      </c>
    </row>
    <row r="1701" spans="1:5" ht="15.6" x14ac:dyDescent="0.3">
      <c r="A1701" s="1" t="s">
        <v>1946</v>
      </c>
      <c r="B1701" s="1" t="s">
        <v>2810</v>
      </c>
      <c r="C1701" s="1" t="s">
        <v>6742</v>
      </c>
      <c r="D1701" s="1" t="s">
        <v>6915</v>
      </c>
      <c r="E1701" s="1" t="s">
        <v>5138</v>
      </c>
    </row>
    <row r="1702" spans="1:5" ht="15.6" x14ac:dyDescent="0.3">
      <c r="A1702" s="1" t="s">
        <v>1945</v>
      </c>
      <c r="B1702" s="1" t="s">
        <v>2811</v>
      </c>
      <c r="C1702" s="1" t="s">
        <v>6741</v>
      </c>
      <c r="D1702" s="1" t="s">
        <v>7090</v>
      </c>
      <c r="E1702" s="1" t="s">
        <v>5139</v>
      </c>
    </row>
    <row r="1703" spans="1:5" ht="15.6" x14ac:dyDescent="0.3">
      <c r="A1703" s="1" t="s">
        <v>1944</v>
      </c>
      <c r="B1703" s="1" t="s">
        <v>2812</v>
      </c>
      <c r="C1703" s="1" t="s">
        <v>6741</v>
      </c>
      <c r="D1703" s="1" t="s">
        <v>7091</v>
      </c>
      <c r="E1703" s="1" t="s">
        <v>5140</v>
      </c>
    </row>
    <row r="1704" spans="1:5" ht="15.6" x14ac:dyDescent="0.3">
      <c r="A1704" s="1" t="s">
        <v>1943</v>
      </c>
      <c r="B1704" s="1" t="s">
        <v>2813</v>
      </c>
      <c r="C1704" s="1" t="s">
        <v>6741</v>
      </c>
      <c r="D1704" s="1" t="s">
        <v>6810</v>
      </c>
      <c r="E1704" s="1" t="s">
        <v>5141</v>
      </c>
    </row>
    <row r="1705" spans="1:5" ht="15.6" x14ac:dyDescent="0.3">
      <c r="A1705" s="1" t="s">
        <v>2330</v>
      </c>
      <c r="B1705" s="1" t="s">
        <v>2427</v>
      </c>
      <c r="C1705" s="1" t="s">
        <v>6741</v>
      </c>
      <c r="D1705" s="1" t="s">
        <v>6754</v>
      </c>
      <c r="E1705" s="1" t="s">
        <v>4771</v>
      </c>
    </row>
    <row r="1706" spans="1:5" ht="15.6" x14ac:dyDescent="0.3">
      <c r="A1706" s="1" t="s">
        <v>1942</v>
      </c>
      <c r="B1706" s="1" t="s">
        <v>2814</v>
      </c>
      <c r="C1706" s="1" t="s">
        <v>6741</v>
      </c>
      <c r="D1706" s="1" t="s">
        <v>7092</v>
      </c>
      <c r="E1706" s="1" t="s">
        <v>5142</v>
      </c>
    </row>
    <row r="1707" spans="1:5" ht="15.6" x14ac:dyDescent="0.3">
      <c r="A1707" s="1" t="s">
        <v>1941</v>
      </c>
      <c r="B1707" s="1" t="s">
        <v>2815</v>
      </c>
      <c r="C1707" s="1" t="s">
        <v>6741</v>
      </c>
      <c r="D1707" s="1" t="s">
        <v>7093</v>
      </c>
      <c r="E1707" s="1" t="s">
        <v>5143</v>
      </c>
    </row>
    <row r="1708" spans="1:5" ht="15.6" x14ac:dyDescent="0.3">
      <c r="A1708" s="1" t="s">
        <v>1940</v>
      </c>
      <c r="B1708" s="1" t="s">
        <v>2816</v>
      </c>
      <c r="C1708" s="1" t="s">
        <v>6741</v>
      </c>
      <c r="D1708" s="1" t="s">
        <v>7094</v>
      </c>
      <c r="E1708" s="1" t="s">
        <v>5144</v>
      </c>
    </row>
    <row r="1709" spans="1:5" ht="15.6" x14ac:dyDescent="0.3">
      <c r="A1709" s="1" t="s">
        <v>1939</v>
      </c>
      <c r="B1709" s="1" t="s">
        <v>2817</v>
      </c>
      <c r="C1709" s="1" t="s">
        <v>6742</v>
      </c>
      <c r="D1709" s="1" t="s">
        <v>7074</v>
      </c>
      <c r="E1709" s="1" t="s">
        <v>5145</v>
      </c>
    </row>
    <row r="1710" spans="1:5" ht="15.6" x14ac:dyDescent="0.3">
      <c r="A1710" s="1" t="s">
        <v>1938</v>
      </c>
      <c r="B1710" s="1" t="s">
        <v>2818</v>
      </c>
      <c r="C1710" s="1" t="s">
        <v>6741</v>
      </c>
      <c r="D1710" s="1" t="s">
        <v>6817</v>
      </c>
      <c r="E1710" s="1" t="s">
        <v>5146</v>
      </c>
    </row>
    <row r="1711" spans="1:5" ht="15.6" x14ac:dyDescent="0.3">
      <c r="A1711" s="1" t="s">
        <v>1937</v>
      </c>
      <c r="B1711" s="1" t="s">
        <v>2819</v>
      </c>
      <c r="C1711" s="1" t="s">
        <v>6742</v>
      </c>
      <c r="D1711" s="1" t="s">
        <v>7095</v>
      </c>
      <c r="E1711" s="1" t="s">
        <v>5147</v>
      </c>
    </row>
    <row r="1712" spans="1:5" ht="15.6" x14ac:dyDescent="0.3">
      <c r="A1712" s="1" t="s">
        <v>1936</v>
      </c>
      <c r="B1712" s="1" t="s">
        <v>2820</v>
      </c>
      <c r="C1712" s="1" t="s">
        <v>6742</v>
      </c>
      <c r="D1712" s="1" t="s">
        <v>7096</v>
      </c>
      <c r="E1712" s="1" t="s">
        <v>5148</v>
      </c>
    </row>
    <row r="1713" spans="1:5" ht="15.6" x14ac:dyDescent="0.3">
      <c r="A1713" s="1" t="s">
        <v>1935</v>
      </c>
      <c r="B1713" s="1" t="s">
        <v>2821</v>
      </c>
      <c r="C1713" s="1" t="s">
        <v>6742</v>
      </c>
      <c r="D1713" s="1" t="s">
        <v>7097</v>
      </c>
      <c r="E1713" s="1" t="s">
        <v>5149</v>
      </c>
    </row>
    <row r="1714" spans="1:5" ht="15.6" x14ac:dyDescent="0.3">
      <c r="A1714" s="1" t="s">
        <v>1934</v>
      </c>
      <c r="B1714" s="1" t="s">
        <v>2822</v>
      </c>
      <c r="C1714" s="1" t="s">
        <v>6741</v>
      </c>
      <c r="D1714" s="1" t="s">
        <v>7043</v>
      </c>
      <c r="E1714" s="1" t="s">
        <v>5150</v>
      </c>
    </row>
    <row r="1715" spans="1:5" ht="15.6" x14ac:dyDescent="0.3">
      <c r="A1715" s="1" t="s">
        <v>1933</v>
      </c>
      <c r="B1715" s="1" t="s">
        <v>2823</v>
      </c>
      <c r="C1715" s="1" t="s">
        <v>6742</v>
      </c>
      <c r="D1715" s="1" t="s">
        <v>7098</v>
      </c>
      <c r="E1715" s="1" t="s">
        <v>5151</v>
      </c>
    </row>
    <row r="1716" spans="1:5" ht="15.6" x14ac:dyDescent="0.3">
      <c r="A1716" s="1" t="s">
        <v>2329</v>
      </c>
      <c r="B1716" s="1" t="s">
        <v>2428</v>
      </c>
      <c r="C1716" s="1" t="s">
        <v>6742</v>
      </c>
      <c r="D1716" s="1" t="s">
        <v>5051</v>
      </c>
      <c r="E1716" s="1" t="s">
        <v>4772</v>
      </c>
    </row>
    <row r="1717" spans="1:5" ht="15.6" x14ac:dyDescent="0.3">
      <c r="A1717" s="1" t="s">
        <v>1932</v>
      </c>
      <c r="B1717" s="1" t="s">
        <v>2824</v>
      </c>
      <c r="C1717" s="1" t="s">
        <v>6741</v>
      </c>
      <c r="D1717" s="1" t="s">
        <v>7099</v>
      </c>
      <c r="E1717" s="1" t="s">
        <v>5152</v>
      </c>
    </row>
    <row r="1718" spans="1:5" ht="15.6" x14ac:dyDescent="0.3">
      <c r="A1718" s="1" t="s">
        <v>1931</v>
      </c>
      <c r="B1718" s="1" t="s">
        <v>2825</v>
      </c>
      <c r="C1718" s="1" t="s">
        <v>6741</v>
      </c>
      <c r="D1718" s="1" t="s">
        <v>7100</v>
      </c>
      <c r="E1718" s="1" t="s">
        <v>5153</v>
      </c>
    </row>
    <row r="1719" spans="1:5" ht="15.6" x14ac:dyDescent="0.3">
      <c r="A1719" s="1" t="s">
        <v>1930</v>
      </c>
      <c r="B1719" s="1" t="s">
        <v>2826</v>
      </c>
      <c r="C1719" s="1" t="s">
        <v>6742</v>
      </c>
      <c r="D1719" s="1" t="s">
        <v>7101</v>
      </c>
      <c r="E1719" s="1" t="s">
        <v>5154</v>
      </c>
    </row>
    <row r="1720" spans="1:5" ht="15.6" x14ac:dyDescent="0.3">
      <c r="A1720" s="1" t="s">
        <v>1929</v>
      </c>
      <c r="B1720" s="1" t="s">
        <v>2827</v>
      </c>
      <c r="C1720" s="1" t="s">
        <v>6742</v>
      </c>
      <c r="D1720" s="1" t="s">
        <v>7102</v>
      </c>
      <c r="E1720" s="1" t="s">
        <v>4797</v>
      </c>
    </row>
    <row r="1721" spans="1:5" ht="15.6" x14ac:dyDescent="0.3">
      <c r="A1721" s="1" t="s">
        <v>1928</v>
      </c>
      <c r="B1721" s="1" t="s">
        <v>2828</v>
      </c>
      <c r="C1721" s="1" t="s">
        <v>6741</v>
      </c>
      <c r="D1721" s="1" t="s">
        <v>7103</v>
      </c>
      <c r="E1721" s="1" t="s">
        <v>5155</v>
      </c>
    </row>
    <row r="1722" spans="1:5" ht="15.6" x14ac:dyDescent="0.3">
      <c r="A1722" s="1" t="s">
        <v>1927</v>
      </c>
      <c r="B1722" s="1" t="s">
        <v>2829</v>
      </c>
      <c r="C1722" s="1" t="s">
        <v>6741</v>
      </c>
      <c r="D1722" s="1" t="s">
        <v>7104</v>
      </c>
      <c r="E1722" s="1" t="s">
        <v>5156</v>
      </c>
    </row>
    <row r="1723" spans="1:5" ht="15.6" x14ac:dyDescent="0.3">
      <c r="A1723" s="1" t="s">
        <v>1926</v>
      </c>
      <c r="B1723" s="1" t="s">
        <v>2830</v>
      </c>
      <c r="C1723" s="1" t="s">
        <v>6742</v>
      </c>
      <c r="D1723" s="1" t="s">
        <v>6301</v>
      </c>
      <c r="E1723" s="1" t="s">
        <v>5157</v>
      </c>
    </row>
    <row r="1724" spans="1:5" ht="15.6" x14ac:dyDescent="0.3">
      <c r="A1724" s="1" t="s">
        <v>1925</v>
      </c>
      <c r="B1724" s="1" t="s">
        <v>2831</v>
      </c>
      <c r="C1724" s="1" t="s">
        <v>6741</v>
      </c>
      <c r="D1724" s="1" t="s">
        <v>7105</v>
      </c>
      <c r="E1724" s="1" t="s">
        <v>5158</v>
      </c>
    </row>
    <row r="1725" spans="1:5" ht="15.6" x14ac:dyDescent="0.3">
      <c r="A1725" s="1" t="s">
        <v>1924</v>
      </c>
      <c r="B1725" s="1" t="s">
        <v>2832</v>
      </c>
      <c r="C1725" s="1" t="s">
        <v>6742</v>
      </c>
      <c r="D1725" s="1" t="s">
        <v>7106</v>
      </c>
      <c r="E1725" s="1" t="s">
        <v>5159</v>
      </c>
    </row>
    <row r="1726" spans="1:5" ht="15.6" x14ac:dyDescent="0.3">
      <c r="A1726" s="1" t="s">
        <v>1923</v>
      </c>
      <c r="B1726" s="1" t="s">
        <v>2833</v>
      </c>
      <c r="C1726" s="1" t="s">
        <v>6742</v>
      </c>
      <c r="D1726" s="1" t="s">
        <v>7107</v>
      </c>
      <c r="E1726" s="1" t="s">
        <v>5160</v>
      </c>
    </row>
    <row r="1727" spans="1:5" ht="15.6" x14ac:dyDescent="0.3">
      <c r="A1727" s="1" t="s">
        <v>2328</v>
      </c>
      <c r="B1727" s="1" t="s">
        <v>2429</v>
      </c>
      <c r="C1727" s="1" t="s">
        <v>6742</v>
      </c>
      <c r="D1727" s="1" t="s">
        <v>6783</v>
      </c>
      <c r="E1727" s="1" t="s">
        <v>4773</v>
      </c>
    </row>
    <row r="1728" spans="1:5" ht="15.6" x14ac:dyDescent="0.3">
      <c r="A1728" s="1" t="s">
        <v>1922</v>
      </c>
      <c r="B1728" s="1" t="s">
        <v>2834</v>
      </c>
      <c r="C1728" s="1" t="s">
        <v>6741</v>
      </c>
      <c r="D1728" s="1" t="s">
        <v>7108</v>
      </c>
      <c r="E1728" s="1" t="s">
        <v>5161</v>
      </c>
    </row>
    <row r="1729" spans="1:5" ht="15.6" x14ac:dyDescent="0.3">
      <c r="A1729" s="1" t="s">
        <v>1921</v>
      </c>
      <c r="B1729" s="1" t="s">
        <v>2835</v>
      </c>
      <c r="C1729" s="1" t="s">
        <v>6741</v>
      </c>
      <c r="D1729" s="1" t="s">
        <v>7109</v>
      </c>
      <c r="E1729" s="1" t="s">
        <v>5066</v>
      </c>
    </row>
    <row r="1730" spans="1:5" ht="15.6" x14ac:dyDescent="0.3">
      <c r="A1730" s="1" t="s">
        <v>1920</v>
      </c>
      <c r="B1730" s="1" t="s">
        <v>2836</v>
      </c>
      <c r="C1730" s="1" t="s">
        <v>6742</v>
      </c>
      <c r="D1730" s="1" t="s">
        <v>7110</v>
      </c>
      <c r="E1730" s="1" t="s">
        <v>4779</v>
      </c>
    </row>
    <row r="1731" spans="1:5" ht="15.6" x14ac:dyDescent="0.3">
      <c r="A1731" s="1" t="s">
        <v>1919</v>
      </c>
      <c r="B1731" s="1" t="s">
        <v>2837</v>
      </c>
      <c r="C1731" s="1" t="s">
        <v>6741</v>
      </c>
      <c r="D1731" s="1" t="s">
        <v>7111</v>
      </c>
      <c r="E1731" s="1" t="s">
        <v>5162</v>
      </c>
    </row>
    <row r="1732" spans="1:5" ht="15.6" x14ac:dyDescent="0.3">
      <c r="A1732" s="1" t="s">
        <v>1918</v>
      </c>
      <c r="B1732" s="1" t="s">
        <v>2838</v>
      </c>
      <c r="C1732" s="1" t="s">
        <v>6742</v>
      </c>
      <c r="D1732" s="1" t="s">
        <v>6853</v>
      </c>
      <c r="E1732" s="1" t="s">
        <v>5163</v>
      </c>
    </row>
    <row r="1733" spans="1:5" ht="15.6" x14ac:dyDescent="0.3">
      <c r="A1733" s="1" t="s">
        <v>1917</v>
      </c>
      <c r="B1733" s="1" t="s">
        <v>2839</v>
      </c>
      <c r="C1733" s="1" t="s">
        <v>6742</v>
      </c>
      <c r="D1733" s="1" t="s">
        <v>5298</v>
      </c>
      <c r="E1733" s="1" t="s">
        <v>5164</v>
      </c>
    </row>
    <row r="1734" spans="1:5" ht="15.6" x14ac:dyDescent="0.3">
      <c r="A1734" s="1" t="s">
        <v>1916</v>
      </c>
      <c r="B1734" s="1" t="s">
        <v>2840</v>
      </c>
      <c r="C1734" s="1" t="s">
        <v>6742</v>
      </c>
      <c r="D1734" s="1" t="s">
        <v>4965</v>
      </c>
      <c r="E1734" s="1" t="s">
        <v>5165</v>
      </c>
    </row>
    <row r="1735" spans="1:5" ht="15.6" x14ac:dyDescent="0.3">
      <c r="A1735" s="1" t="s">
        <v>1915</v>
      </c>
      <c r="B1735" s="1" t="s">
        <v>2841</v>
      </c>
      <c r="C1735" s="1" t="s">
        <v>6742</v>
      </c>
      <c r="D1735" s="1" t="s">
        <v>4797</v>
      </c>
      <c r="E1735" s="1" t="s">
        <v>5166</v>
      </c>
    </row>
    <row r="1736" spans="1:5" ht="15.6" x14ac:dyDescent="0.3">
      <c r="A1736" s="1" t="s">
        <v>1914</v>
      </c>
      <c r="B1736" s="1" t="s">
        <v>2842</v>
      </c>
      <c r="C1736" s="1" t="s">
        <v>6742</v>
      </c>
      <c r="D1736" s="1" t="s">
        <v>7112</v>
      </c>
      <c r="E1736" s="1" t="s">
        <v>5167</v>
      </c>
    </row>
    <row r="1737" spans="1:5" ht="15.6" x14ac:dyDescent="0.3">
      <c r="A1737" s="1" t="s">
        <v>1913</v>
      </c>
      <c r="B1737" s="1" t="s">
        <v>2843</v>
      </c>
      <c r="C1737" s="1" t="s">
        <v>6741</v>
      </c>
      <c r="D1737" s="1" t="s">
        <v>7113</v>
      </c>
      <c r="E1737" s="1" t="s">
        <v>5168</v>
      </c>
    </row>
    <row r="1738" spans="1:5" ht="15.6" x14ac:dyDescent="0.3">
      <c r="A1738" s="1" t="s">
        <v>2327</v>
      </c>
      <c r="B1738" s="1" t="s">
        <v>2430</v>
      </c>
      <c r="C1738" s="1" t="s">
        <v>6741</v>
      </c>
      <c r="D1738" s="1" t="s">
        <v>6784</v>
      </c>
      <c r="E1738" s="1" t="s">
        <v>4774</v>
      </c>
    </row>
    <row r="1739" spans="1:5" ht="15.6" x14ac:dyDescent="0.3">
      <c r="A1739" s="1" t="s">
        <v>1912</v>
      </c>
      <c r="B1739" s="1" t="s">
        <v>2844</v>
      </c>
      <c r="C1739" s="1" t="s">
        <v>6742</v>
      </c>
      <c r="D1739" s="1" t="s">
        <v>7114</v>
      </c>
      <c r="E1739" s="1" t="s">
        <v>4792</v>
      </c>
    </row>
    <row r="1740" spans="1:5" ht="15.6" x14ac:dyDescent="0.3">
      <c r="A1740" s="1" t="s">
        <v>1911</v>
      </c>
      <c r="B1740" s="1" t="s">
        <v>2845</v>
      </c>
      <c r="C1740" s="1" t="s">
        <v>6741</v>
      </c>
      <c r="D1740" s="1" t="s">
        <v>7115</v>
      </c>
      <c r="E1740" s="1" t="s">
        <v>5015</v>
      </c>
    </row>
    <row r="1741" spans="1:5" ht="15.6" x14ac:dyDescent="0.3">
      <c r="A1741" s="1" t="s">
        <v>1910</v>
      </c>
      <c r="B1741" s="1" t="s">
        <v>2846</v>
      </c>
      <c r="C1741" s="1" t="s">
        <v>6741</v>
      </c>
      <c r="D1741" s="1" t="s">
        <v>5974</v>
      </c>
      <c r="E1741" s="1" t="s">
        <v>4808</v>
      </c>
    </row>
    <row r="1742" spans="1:5" ht="15.6" x14ac:dyDescent="0.3">
      <c r="A1742" s="1" t="s">
        <v>1909</v>
      </c>
      <c r="B1742" s="1" t="s">
        <v>2847</v>
      </c>
      <c r="C1742" s="1" t="s">
        <v>6741</v>
      </c>
      <c r="D1742" s="1" t="s">
        <v>7116</v>
      </c>
      <c r="E1742" s="1" t="s">
        <v>5169</v>
      </c>
    </row>
    <row r="1743" spans="1:5" ht="15.6" x14ac:dyDescent="0.3">
      <c r="A1743" s="1" t="s">
        <v>1908</v>
      </c>
      <c r="B1743" s="1" t="s">
        <v>2848</v>
      </c>
      <c r="C1743" s="1" t="s">
        <v>6742</v>
      </c>
      <c r="D1743" s="1" t="s">
        <v>7117</v>
      </c>
      <c r="E1743" s="1" t="s">
        <v>5170</v>
      </c>
    </row>
    <row r="1744" spans="1:5" ht="15.6" x14ac:dyDescent="0.3">
      <c r="A1744" s="1" t="s">
        <v>1907</v>
      </c>
      <c r="B1744" s="1" t="s">
        <v>2849</v>
      </c>
      <c r="C1744" s="1" t="s">
        <v>6741</v>
      </c>
      <c r="D1744" s="1" t="s">
        <v>6808</v>
      </c>
      <c r="E1744" s="1" t="s">
        <v>5171</v>
      </c>
    </row>
    <row r="1745" spans="1:5" ht="15.6" x14ac:dyDescent="0.3">
      <c r="A1745" s="1" t="s">
        <v>1906</v>
      </c>
      <c r="B1745" s="1" t="s">
        <v>2850</v>
      </c>
      <c r="C1745" s="1" t="s">
        <v>6742</v>
      </c>
      <c r="D1745" s="1" t="s">
        <v>7118</v>
      </c>
      <c r="E1745" s="1" t="s">
        <v>5172</v>
      </c>
    </row>
    <row r="1746" spans="1:5" ht="15.6" x14ac:dyDescent="0.3">
      <c r="A1746" s="1" t="s">
        <v>1905</v>
      </c>
      <c r="B1746" s="1" t="s">
        <v>2851</v>
      </c>
      <c r="C1746" s="1" t="s">
        <v>6742</v>
      </c>
      <c r="D1746" s="1" t="s">
        <v>7119</v>
      </c>
      <c r="E1746" s="1" t="s">
        <v>4795</v>
      </c>
    </row>
    <row r="1747" spans="1:5" ht="15.6" x14ac:dyDescent="0.3">
      <c r="A1747" s="1" t="s">
        <v>1904</v>
      </c>
      <c r="B1747" s="1" t="s">
        <v>2852</v>
      </c>
      <c r="C1747" s="1" t="s">
        <v>6741</v>
      </c>
      <c r="D1747" s="1" t="s">
        <v>7120</v>
      </c>
      <c r="E1747" s="1" t="s">
        <v>5173</v>
      </c>
    </row>
    <row r="1748" spans="1:5" ht="15.6" x14ac:dyDescent="0.3">
      <c r="A1748" s="1" t="s">
        <v>1903</v>
      </c>
      <c r="B1748" s="1" t="s">
        <v>2853</v>
      </c>
      <c r="C1748" s="1" t="s">
        <v>6741</v>
      </c>
      <c r="D1748" s="1" t="s">
        <v>7121</v>
      </c>
      <c r="E1748" s="1" t="s">
        <v>5174</v>
      </c>
    </row>
    <row r="1749" spans="1:5" ht="15.6" x14ac:dyDescent="0.3">
      <c r="A1749" s="1" t="s">
        <v>2326</v>
      </c>
      <c r="B1749" s="1" t="s">
        <v>2431</v>
      </c>
      <c r="C1749" s="1" t="s">
        <v>6742</v>
      </c>
      <c r="D1749" s="1" t="s">
        <v>6785</v>
      </c>
      <c r="E1749" s="1" t="s">
        <v>4775</v>
      </c>
    </row>
    <row r="1750" spans="1:5" ht="15.6" x14ac:dyDescent="0.3">
      <c r="A1750" s="1" t="s">
        <v>1902</v>
      </c>
      <c r="B1750" s="1" t="s">
        <v>2854</v>
      </c>
      <c r="C1750" s="1" t="s">
        <v>6742</v>
      </c>
      <c r="D1750" s="1" t="s">
        <v>7122</v>
      </c>
      <c r="E1750" s="1" t="s">
        <v>5175</v>
      </c>
    </row>
    <row r="1751" spans="1:5" ht="15.6" x14ac:dyDescent="0.3">
      <c r="A1751" s="1" t="s">
        <v>1901</v>
      </c>
      <c r="B1751" s="1" t="s">
        <v>2855</v>
      </c>
      <c r="C1751" s="1" t="s">
        <v>6742</v>
      </c>
      <c r="D1751" s="1" t="s">
        <v>7123</v>
      </c>
      <c r="E1751" s="1" t="s">
        <v>5176</v>
      </c>
    </row>
    <row r="1752" spans="1:5" ht="15.6" x14ac:dyDescent="0.3">
      <c r="A1752" s="1" t="s">
        <v>1900</v>
      </c>
      <c r="B1752" s="1" t="s">
        <v>2856</v>
      </c>
      <c r="C1752" s="1" t="s">
        <v>6742</v>
      </c>
      <c r="D1752" s="1" t="s">
        <v>6932</v>
      </c>
      <c r="E1752" s="1" t="s">
        <v>5177</v>
      </c>
    </row>
    <row r="1753" spans="1:5" ht="15.6" x14ac:dyDescent="0.3">
      <c r="A1753" s="1" t="s">
        <v>1899</v>
      </c>
      <c r="B1753" s="1" t="s">
        <v>2857</v>
      </c>
      <c r="C1753" s="1" t="s">
        <v>6742</v>
      </c>
      <c r="D1753" s="1" t="s">
        <v>7124</v>
      </c>
      <c r="E1753" s="1" t="s">
        <v>4968</v>
      </c>
    </row>
    <row r="1754" spans="1:5" ht="15.6" x14ac:dyDescent="0.3">
      <c r="A1754" s="1" t="s">
        <v>1898</v>
      </c>
      <c r="B1754" s="1" t="s">
        <v>2858</v>
      </c>
      <c r="C1754" s="1" t="s">
        <v>6742</v>
      </c>
      <c r="D1754" s="1" t="s">
        <v>6748</v>
      </c>
      <c r="E1754" s="1" t="s">
        <v>5178</v>
      </c>
    </row>
    <row r="1755" spans="1:5" ht="15.6" x14ac:dyDescent="0.3">
      <c r="A1755" s="1" t="s">
        <v>1897</v>
      </c>
      <c r="B1755" s="1" t="s">
        <v>2859</v>
      </c>
      <c r="C1755" s="1" t="s">
        <v>6742</v>
      </c>
      <c r="D1755" s="1" t="s">
        <v>7125</v>
      </c>
      <c r="E1755" s="1" t="s">
        <v>5179</v>
      </c>
    </row>
    <row r="1756" spans="1:5" ht="15.6" x14ac:dyDescent="0.3">
      <c r="A1756" s="1" t="s">
        <v>1895</v>
      </c>
      <c r="B1756" s="1" t="s">
        <v>2860</v>
      </c>
      <c r="C1756" s="1" t="s">
        <v>6742</v>
      </c>
      <c r="D1756" s="1" t="s">
        <v>7126</v>
      </c>
      <c r="E1756" s="1" t="s">
        <v>5180</v>
      </c>
    </row>
    <row r="1757" spans="1:5" ht="15.6" x14ac:dyDescent="0.3">
      <c r="A1757" s="1" t="s">
        <v>1894</v>
      </c>
      <c r="B1757" s="1" t="s">
        <v>2861</v>
      </c>
      <c r="C1757" s="1" t="s">
        <v>6741</v>
      </c>
      <c r="D1757" s="1" t="s">
        <v>7127</v>
      </c>
      <c r="E1757" s="1" t="s">
        <v>5181</v>
      </c>
    </row>
    <row r="1758" spans="1:5" ht="15.6" x14ac:dyDescent="0.3">
      <c r="A1758" s="1" t="s">
        <v>1893</v>
      </c>
      <c r="B1758" s="1" t="s">
        <v>2862</v>
      </c>
      <c r="C1758" s="1" t="s">
        <v>6742</v>
      </c>
      <c r="D1758" s="1" t="s">
        <v>7128</v>
      </c>
      <c r="E1758" s="1" t="s">
        <v>5182</v>
      </c>
    </row>
    <row r="1759" spans="1:5" ht="15.6" x14ac:dyDescent="0.3">
      <c r="A1759" s="1" t="s">
        <v>1892</v>
      </c>
      <c r="B1759" s="1" t="s">
        <v>2863</v>
      </c>
      <c r="C1759" s="1" t="s">
        <v>6742</v>
      </c>
      <c r="D1759" s="1" t="s">
        <v>7129</v>
      </c>
      <c r="E1759" s="1" t="s">
        <v>5183</v>
      </c>
    </row>
    <row r="1760" spans="1:5" ht="15.6" x14ac:dyDescent="0.3">
      <c r="A1760" s="1" t="s">
        <v>2325</v>
      </c>
      <c r="B1760" s="1" t="s">
        <v>2432</v>
      </c>
      <c r="C1760" s="1" t="s">
        <v>6741</v>
      </c>
      <c r="D1760" s="1" t="s">
        <v>6786</v>
      </c>
      <c r="E1760" s="1" t="s">
        <v>4770</v>
      </c>
    </row>
    <row r="1761" spans="1:5" ht="15.6" x14ac:dyDescent="0.3">
      <c r="A1761" s="1" t="s">
        <v>1891</v>
      </c>
      <c r="B1761" s="1" t="s">
        <v>2864</v>
      </c>
      <c r="C1761" s="1" t="s">
        <v>6742</v>
      </c>
      <c r="D1761" s="1" t="s">
        <v>7130</v>
      </c>
      <c r="E1761" s="1" t="s">
        <v>5184</v>
      </c>
    </row>
    <row r="1762" spans="1:5" ht="15.6" x14ac:dyDescent="0.3">
      <c r="A1762" s="1" t="s">
        <v>1890</v>
      </c>
      <c r="B1762" s="1" t="s">
        <v>2865</v>
      </c>
      <c r="C1762" s="1" t="s">
        <v>6742</v>
      </c>
      <c r="D1762" s="1" t="s">
        <v>6897</v>
      </c>
      <c r="E1762" s="1" t="s">
        <v>5185</v>
      </c>
    </row>
    <row r="1763" spans="1:5" ht="15.6" x14ac:dyDescent="0.3">
      <c r="A1763" s="1" t="s">
        <v>1889</v>
      </c>
      <c r="B1763" s="1" t="s">
        <v>2866</v>
      </c>
      <c r="C1763" s="1" t="s">
        <v>6742</v>
      </c>
      <c r="D1763" s="1" t="s">
        <v>7131</v>
      </c>
      <c r="E1763" s="1" t="s">
        <v>5186</v>
      </c>
    </row>
    <row r="1764" spans="1:5" ht="15.6" x14ac:dyDescent="0.3">
      <c r="A1764" s="1" t="s">
        <v>1888</v>
      </c>
      <c r="B1764" s="1" t="s">
        <v>2867</v>
      </c>
      <c r="C1764" s="1" t="s">
        <v>6741</v>
      </c>
      <c r="D1764" s="1" t="s">
        <v>7132</v>
      </c>
      <c r="E1764" s="1" t="s">
        <v>5187</v>
      </c>
    </row>
    <row r="1765" spans="1:5" ht="15.6" x14ac:dyDescent="0.3">
      <c r="A1765" s="1" t="s">
        <v>1887</v>
      </c>
      <c r="B1765" s="1" t="s">
        <v>2868</v>
      </c>
      <c r="C1765" s="1" t="s">
        <v>6741</v>
      </c>
      <c r="D1765" s="1" t="s">
        <v>7133</v>
      </c>
      <c r="E1765" s="1" t="s">
        <v>4858</v>
      </c>
    </row>
    <row r="1766" spans="1:5" ht="15.6" x14ac:dyDescent="0.3">
      <c r="A1766" s="1" t="s">
        <v>1886</v>
      </c>
      <c r="B1766" s="1" t="s">
        <v>2869</v>
      </c>
      <c r="C1766" s="1" t="s">
        <v>6742</v>
      </c>
      <c r="D1766" s="1" t="s">
        <v>6874</v>
      </c>
      <c r="E1766" s="1" t="s">
        <v>5188</v>
      </c>
    </row>
    <row r="1767" spans="1:5" ht="15.6" x14ac:dyDescent="0.3">
      <c r="A1767" s="1" t="s">
        <v>1885</v>
      </c>
      <c r="B1767" s="1" t="s">
        <v>2870</v>
      </c>
      <c r="C1767" s="1" t="s">
        <v>6742</v>
      </c>
      <c r="D1767" s="1" t="s">
        <v>6802</v>
      </c>
      <c r="E1767" s="1" t="s">
        <v>5045</v>
      </c>
    </row>
    <row r="1768" spans="1:5" ht="15.6" x14ac:dyDescent="0.3">
      <c r="A1768" s="1" t="s">
        <v>1884</v>
      </c>
      <c r="B1768" s="1" t="s">
        <v>2871</v>
      </c>
      <c r="C1768" s="1" t="s">
        <v>6766</v>
      </c>
      <c r="D1768" s="1" t="s">
        <v>7134</v>
      </c>
      <c r="E1768" s="1" t="s">
        <v>5189</v>
      </c>
    </row>
    <row r="1769" spans="1:5" ht="15.6" x14ac:dyDescent="0.3">
      <c r="A1769" s="1" t="s">
        <v>1883</v>
      </c>
      <c r="B1769" s="1" t="s">
        <v>2872</v>
      </c>
      <c r="C1769" s="1" t="s">
        <v>6741</v>
      </c>
      <c r="D1769" s="1" t="s">
        <v>7135</v>
      </c>
      <c r="E1769" s="1" t="s">
        <v>5190</v>
      </c>
    </row>
    <row r="1770" spans="1:5" ht="15.6" x14ac:dyDescent="0.3">
      <c r="A1770" s="1" t="s">
        <v>1882</v>
      </c>
      <c r="B1770" s="1" t="s">
        <v>2873</v>
      </c>
      <c r="C1770" s="1" t="s">
        <v>6742</v>
      </c>
      <c r="D1770" s="1" t="s">
        <v>6854</v>
      </c>
      <c r="E1770" s="1" t="s">
        <v>5191</v>
      </c>
    </row>
    <row r="1771" spans="1:5" ht="15.6" x14ac:dyDescent="0.3">
      <c r="A1771" s="1" t="s">
        <v>2324</v>
      </c>
      <c r="B1771" s="1" t="s">
        <v>2433</v>
      </c>
      <c r="C1771" s="1" t="s">
        <v>6742</v>
      </c>
      <c r="D1771" s="1" t="s">
        <v>8432</v>
      </c>
      <c r="E1771" s="1" t="s">
        <v>4776</v>
      </c>
    </row>
    <row r="1772" spans="1:5" ht="15.6" x14ac:dyDescent="0.3">
      <c r="A1772" s="1" t="s">
        <v>1881</v>
      </c>
      <c r="B1772" s="1" t="s">
        <v>2874</v>
      </c>
      <c r="C1772" s="1" t="s">
        <v>6742</v>
      </c>
      <c r="D1772" s="1" t="s">
        <v>5298</v>
      </c>
      <c r="E1772" s="1" t="s">
        <v>5192</v>
      </c>
    </row>
    <row r="1773" spans="1:5" ht="15.6" x14ac:dyDescent="0.3">
      <c r="A1773" s="1" t="s">
        <v>1880</v>
      </c>
      <c r="B1773" s="1" t="s">
        <v>2875</v>
      </c>
      <c r="C1773" s="1" t="s">
        <v>6741</v>
      </c>
      <c r="D1773" s="1" t="s">
        <v>7136</v>
      </c>
      <c r="E1773" s="1" t="s">
        <v>5193</v>
      </c>
    </row>
    <row r="1774" spans="1:5" ht="15.6" x14ac:dyDescent="0.3">
      <c r="A1774" s="1" t="s">
        <v>1879</v>
      </c>
      <c r="B1774" s="1" t="s">
        <v>2876</v>
      </c>
      <c r="C1774" s="1" t="s">
        <v>6741</v>
      </c>
      <c r="D1774" s="1" t="s">
        <v>7137</v>
      </c>
      <c r="E1774" s="1" t="s">
        <v>5194</v>
      </c>
    </row>
    <row r="1775" spans="1:5" ht="15.6" x14ac:dyDescent="0.3">
      <c r="A1775" s="1" t="s">
        <v>1878</v>
      </c>
      <c r="B1775" s="1" t="s">
        <v>2877</v>
      </c>
      <c r="C1775" s="1" t="s">
        <v>6741</v>
      </c>
      <c r="D1775" s="1" t="s">
        <v>6995</v>
      </c>
      <c r="E1775" s="1" t="s">
        <v>5195</v>
      </c>
    </row>
    <row r="1776" spans="1:5" ht="15.6" x14ac:dyDescent="0.3">
      <c r="A1776" s="1" t="s">
        <v>1877</v>
      </c>
      <c r="B1776" s="1" t="s">
        <v>2878</v>
      </c>
      <c r="C1776" s="1" t="s">
        <v>6742</v>
      </c>
      <c r="D1776" s="1" t="s">
        <v>7138</v>
      </c>
      <c r="E1776" s="1" t="s">
        <v>5196</v>
      </c>
    </row>
    <row r="1777" spans="1:5" ht="15.6" x14ac:dyDescent="0.3">
      <c r="A1777" s="1" t="s">
        <v>1876</v>
      </c>
      <c r="B1777" s="1" t="s">
        <v>2879</v>
      </c>
      <c r="C1777" s="1" t="s">
        <v>6742</v>
      </c>
      <c r="D1777" s="1" t="s">
        <v>7139</v>
      </c>
      <c r="E1777" s="1" t="s">
        <v>5185</v>
      </c>
    </row>
    <row r="1778" spans="1:5" ht="15.6" x14ac:dyDescent="0.3">
      <c r="A1778" s="1" t="s">
        <v>1875</v>
      </c>
      <c r="B1778" s="1" t="s">
        <v>2880</v>
      </c>
      <c r="C1778" s="1" t="s">
        <v>6766</v>
      </c>
      <c r="D1778" s="1" t="s">
        <v>6823</v>
      </c>
      <c r="E1778" s="1" t="s">
        <v>5197</v>
      </c>
    </row>
    <row r="1779" spans="1:5" ht="15.6" x14ac:dyDescent="0.3">
      <c r="A1779" s="1" t="s">
        <v>1874</v>
      </c>
      <c r="B1779" s="1" t="s">
        <v>2881</v>
      </c>
      <c r="C1779" s="1" t="s">
        <v>6741</v>
      </c>
      <c r="D1779" s="1" t="s">
        <v>7140</v>
      </c>
      <c r="E1779" s="1" t="s">
        <v>5198</v>
      </c>
    </row>
    <row r="1780" spans="1:5" ht="15.6" x14ac:dyDescent="0.3">
      <c r="A1780" s="1" t="s">
        <v>1873</v>
      </c>
      <c r="B1780" s="1" t="s">
        <v>2882</v>
      </c>
      <c r="C1780" s="1" t="s">
        <v>6742</v>
      </c>
      <c r="D1780" s="1" t="s">
        <v>8433</v>
      </c>
      <c r="E1780" s="1" t="s">
        <v>5199</v>
      </c>
    </row>
    <row r="1781" spans="1:5" ht="15.6" x14ac:dyDescent="0.3">
      <c r="A1781" s="1" t="s">
        <v>1872</v>
      </c>
      <c r="B1781" s="1" t="s">
        <v>2883</v>
      </c>
      <c r="C1781" s="1" t="s">
        <v>6741</v>
      </c>
      <c r="D1781" s="1" t="s">
        <v>7141</v>
      </c>
      <c r="E1781" s="1" t="s">
        <v>5200</v>
      </c>
    </row>
    <row r="1782" spans="1:5" ht="15.6" x14ac:dyDescent="0.3">
      <c r="A1782" s="1" t="s">
        <v>2368</v>
      </c>
      <c r="B1782" s="1" t="s">
        <v>2389</v>
      </c>
      <c r="C1782" s="1" t="s">
        <v>6741</v>
      </c>
      <c r="D1782" s="1" t="s">
        <v>6745</v>
      </c>
      <c r="E1782" s="1" t="s">
        <v>4733</v>
      </c>
    </row>
    <row r="1783" spans="1:5" ht="15.6" x14ac:dyDescent="0.3">
      <c r="A1783" s="1" t="s">
        <v>2323</v>
      </c>
      <c r="B1783" s="1" t="s">
        <v>2434</v>
      </c>
      <c r="C1783" s="1" t="s">
        <v>6742</v>
      </c>
      <c r="D1783" s="1" t="s">
        <v>5194</v>
      </c>
      <c r="E1783" s="1" t="s">
        <v>4777</v>
      </c>
    </row>
    <row r="1784" spans="1:5" ht="15.6" x14ac:dyDescent="0.3">
      <c r="A1784" s="1" t="s">
        <v>1871</v>
      </c>
      <c r="B1784" s="1" t="s">
        <v>2884</v>
      </c>
      <c r="C1784" s="1" t="s">
        <v>6741</v>
      </c>
      <c r="D1784" s="1" t="s">
        <v>6823</v>
      </c>
      <c r="E1784" s="1" t="s">
        <v>5201</v>
      </c>
    </row>
    <row r="1785" spans="1:5" ht="15.6" x14ac:dyDescent="0.3">
      <c r="A1785" s="1" t="s">
        <v>1870</v>
      </c>
      <c r="B1785" s="1" t="s">
        <v>2885</v>
      </c>
      <c r="C1785" s="1" t="s">
        <v>6742</v>
      </c>
      <c r="D1785" s="1" t="s">
        <v>7142</v>
      </c>
      <c r="E1785" s="1" t="s">
        <v>5202</v>
      </c>
    </row>
    <row r="1786" spans="1:5" ht="15.6" x14ac:dyDescent="0.3">
      <c r="A1786" s="1" t="s">
        <v>1869</v>
      </c>
      <c r="B1786" s="1" t="s">
        <v>2886</v>
      </c>
      <c r="C1786" s="1" t="s">
        <v>6742</v>
      </c>
      <c r="D1786" s="1" t="s">
        <v>7143</v>
      </c>
      <c r="E1786" s="1" t="s">
        <v>4797</v>
      </c>
    </row>
    <row r="1787" spans="1:5" ht="15.6" x14ac:dyDescent="0.3">
      <c r="A1787" s="1" t="s">
        <v>1868</v>
      </c>
      <c r="B1787" s="1" t="s">
        <v>2887</v>
      </c>
      <c r="C1787" s="1" t="s">
        <v>6741</v>
      </c>
      <c r="D1787" s="1" t="s">
        <v>7144</v>
      </c>
      <c r="E1787" s="1" t="s">
        <v>5203</v>
      </c>
    </row>
    <row r="1788" spans="1:5" ht="15.6" x14ac:dyDescent="0.3">
      <c r="A1788" s="1" t="s">
        <v>1867</v>
      </c>
      <c r="B1788" s="1" t="s">
        <v>2888</v>
      </c>
      <c r="C1788" s="1" t="s">
        <v>6741</v>
      </c>
      <c r="D1788" s="1" t="s">
        <v>7145</v>
      </c>
      <c r="E1788" s="1" t="s">
        <v>5204</v>
      </c>
    </row>
    <row r="1789" spans="1:5" ht="15.6" x14ac:dyDescent="0.3">
      <c r="A1789" s="1" t="s">
        <v>1866</v>
      </c>
      <c r="B1789" s="1" t="s">
        <v>2889</v>
      </c>
      <c r="C1789" s="1" t="s">
        <v>6741</v>
      </c>
      <c r="D1789" s="1" t="s">
        <v>6810</v>
      </c>
      <c r="E1789" s="1" t="s">
        <v>5205</v>
      </c>
    </row>
    <row r="1790" spans="1:5" ht="15.6" x14ac:dyDescent="0.3">
      <c r="A1790" s="1" t="s">
        <v>1865</v>
      </c>
      <c r="B1790" s="1" t="s">
        <v>2890</v>
      </c>
      <c r="C1790" s="1" t="s">
        <v>6741</v>
      </c>
      <c r="D1790" s="1" t="s">
        <v>7146</v>
      </c>
      <c r="E1790" s="1" t="s">
        <v>5206</v>
      </c>
    </row>
    <row r="1791" spans="1:5" ht="15.6" x14ac:dyDescent="0.3">
      <c r="A1791" s="1" t="s">
        <v>1864</v>
      </c>
      <c r="B1791" s="1" t="s">
        <v>2891</v>
      </c>
      <c r="C1791" s="1" t="s">
        <v>6742</v>
      </c>
      <c r="D1791" s="1" t="s">
        <v>7147</v>
      </c>
      <c r="E1791" s="1" t="s">
        <v>5207</v>
      </c>
    </row>
    <row r="1792" spans="1:5" ht="15.6" x14ac:dyDescent="0.3">
      <c r="A1792" s="1" t="s">
        <v>1863</v>
      </c>
      <c r="B1792" s="1" t="s">
        <v>2892</v>
      </c>
      <c r="C1792" s="1" t="s">
        <v>6742</v>
      </c>
      <c r="D1792" s="1" t="s">
        <v>7148</v>
      </c>
      <c r="E1792" s="1" t="s">
        <v>5208</v>
      </c>
    </row>
    <row r="1793" spans="1:5" ht="15.6" x14ac:dyDescent="0.3">
      <c r="A1793" s="1" t="s">
        <v>1862</v>
      </c>
      <c r="B1793" s="1" t="s">
        <v>2893</v>
      </c>
      <c r="C1793" s="1" t="s">
        <v>6741</v>
      </c>
      <c r="D1793" s="1" t="s">
        <v>7149</v>
      </c>
      <c r="E1793" s="1" t="s">
        <v>5209</v>
      </c>
    </row>
    <row r="1794" spans="1:5" ht="15.6" x14ac:dyDescent="0.3">
      <c r="A1794" s="1" t="s">
        <v>2322</v>
      </c>
      <c r="B1794" s="1" t="s">
        <v>2435</v>
      </c>
      <c r="C1794" s="1" t="s">
        <v>6742</v>
      </c>
      <c r="D1794" s="1" t="s">
        <v>6787</v>
      </c>
      <c r="E1794" s="1" t="s">
        <v>4778</v>
      </c>
    </row>
    <row r="1795" spans="1:5" ht="15.6" x14ac:dyDescent="0.3">
      <c r="A1795" s="1" t="s">
        <v>1861</v>
      </c>
      <c r="B1795" s="1" t="s">
        <v>2894</v>
      </c>
      <c r="C1795" s="1" t="s">
        <v>6742</v>
      </c>
      <c r="D1795" s="1" t="s">
        <v>7150</v>
      </c>
      <c r="E1795" s="1" t="s">
        <v>5210</v>
      </c>
    </row>
    <row r="1796" spans="1:5" ht="15.6" x14ac:dyDescent="0.3">
      <c r="A1796" s="1" t="s">
        <v>1860</v>
      </c>
      <c r="B1796" s="1" t="s">
        <v>2895</v>
      </c>
      <c r="C1796" s="1" t="s">
        <v>6742</v>
      </c>
      <c r="D1796" s="1" t="s">
        <v>7039</v>
      </c>
      <c r="E1796" s="1" t="s">
        <v>5211</v>
      </c>
    </row>
    <row r="1797" spans="1:5" ht="15.6" x14ac:dyDescent="0.3">
      <c r="A1797" s="1" t="s">
        <v>1859</v>
      </c>
      <c r="B1797" s="1" t="s">
        <v>2896</v>
      </c>
      <c r="C1797" s="1" t="s">
        <v>6742</v>
      </c>
      <c r="D1797" s="1" t="s">
        <v>6874</v>
      </c>
      <c r="E1797" s="1" t="s">
        <v>5212</v>
      </c>
    </row>
    <row r="1798" spans="1:5" ht="15.6" x14ac:dyDescent="0.3">
      <c r="A1798" s="1" t="s">
        <v>1858</v>
      </c>
      <c r="B1798" s="1" t="s">
        <v>2897</v>
      </c>
      <c r="C1798" s="1" t="s">
        <v>6742</v>
      </c>
      <c r="D1798" s="1" t="s">
        <v>6552</v>
      </c>
      <c r="E1798" s="1" t="s">
        <v>5213</v>
      </c>
    </row>
    <row r="1799" spans="1:5" ht="15.6" x14ac:dyDescent="0.3">
      <c r="A1799" s="1" t="s">
        <v>1857</v>
      </c>
      <c r="B1799" s="1" t="s">
        <v>2898</v>
      </c>
      <c r="C1799" s="1" t="s">
        <v>6741</v>
      </c>
      <c r="D1799" s="1" t="s">
        <v>7151</v>
      </c>
      <c r="E1799" s="1" t="s">
        <v>5214</v>
      </c>
    </row>
    <row r="1800" spans="1:5" ht="15.6" x14ac:dyDescent="0.3">
      <c r="A1800" s="1" t="s">
        <v>1856</v>
      </c>
      <c r="B1800" s="1" t="s">
        <v>2899</v>
      </c>
      <c r="C1800" s="1" t="s">
        <v>6742</v>
      </c>
      <c r="D1800" s="1" t="s">
        <v>7152</v>
      </c>
      <c r="E1800" s="1" t="s">
        <v>5215</v>
      </c>
    </row>
    <row r="1801" spans="1:5" ht="15.6" x14ac:dyDescent="0.3">
      <c r="A1801" s="1" t="s">
        <v>1855</v>
      </c>
      <c r="B1801" s="1" t="s">
        <v>2900</v>
      </c>
      <c r="C1801" s="1" t="s">
        <v>6742</v>
      </c>
      <c r="D1801" s="1" t="s">
        <v>6799</v>
      </c>
      <c r="E1801" s="1" t="s">
        <v>5216</v>
      </c>
    </row>
    <row r="1802" spans="1:5" ht="15.6" x14ac:dyDescent="0.3">
      <c r="A1802" s="1" t="s">
        <v>1854</v>
      </c>
      <c r="B1802" s="1" t="s">
        <v>2901</v>
      </c>
      <c r="C1802" s="1" t="s">
        <v>6741</v>
      </c>
      <c r="D1802" s="1" t="s">
        <v>6832</v>
      </c>
      <c r="E1802" s="1" t="s">
        <v>5217</v>
      </c>
    </row>
    <row r="1803" spans="1:5" ht="15.6" x14ac:dyDescent="0.3">
      <c r="A1803" s="1" t="s">
        <v>1853</v>
      </c>
      <c r="B1803" s="1" t="s">
        <v>2902</v>
      </c>
      <c r="C1803" s="1" t="s">
        <v>6741</v>
      </c>
      <c r="D1803" s="1" t="s">
        <v>7141</v>
      </c>
      <c r="E1803" s="1" t="s">
        <v>5218</v>
      </c>
    </row>
    <row r="1804" spans="1:5" ht="15.6" x14ac:dyDescent="0.3">
      <c r="A1804" s="1" t="s">
        <v>1852</v>
      </c>
      <c r="B1804" s="1" t="s">
        <v>2903</v>
      </c>
      <c r="C1804" s="1" t="s">
        <v>6742</v>
      </c>
      <c r="D1804" s="1" t="s">
        <v>7068</v>
      </c>
      <c r="E1804" s="1" t="s">
        <v>5219</v>
      </c>
    </row>
    <row r="1805" spans="1:5" ht="15.6" x14ac:dyDescent="0.3">
      <c r="A1805" s="1" t="s">
        <v>2321</v>
      </c>
      <c r="B1805" s="1" t="s">
        <v>2436</v>
      </c>
      <c r="C1805" s="1" t="s">
        <v>6741</v>
      </c>
      <c r="D1805" s="1" t="s">
        <v>6788</v>
      </c>
      <c r="E1805" s="1" t="s">
        <v>4779</v>
      </c>
    </row>
    <row r="1806" spans="1:5" ht="15.6" x14ac:dyDescent="0.3">
      <c r="A1806" s="1" t="s">
        <v>1851</v>
      </c>
      <c r="B1806" s="1" t="s">
        <v>2904</v>
      </c>
      <c r="C1806" s="1" t="s">
        <v>6741</v>
      </c>
      <c r="D1806" s="1" t="s">
        <v>7153</v>
      </c>
      <c r="E1806" s="1" t="s">
        <v>5220</v>
      </c>
    </row>
    <row r="1807" spans="1:5" ht="15.6" x14ac:dyDescent="0.3">
      <c r="A1807" s="1" t="s">
        <v>1850</v>
      </c>
      <c r="B1807" s="1" t="s">
        <v>2905</v>
      </c>
      <c r="C1807" s="1" t="s">
        <v>6742</v>
      </c>
      <c r="D1807" s="1" t="s">
        <v>7154</v>
      </c>
      <c r="E1807" s="1" t="s">
        <v>5221</v>
      </c>
    </row>
    <row r="1808" spans="1:5" ht="15.6" x14ac:dyDescent="0.3">
      <c r="A1808" s="1" t="s">
        <v>1849</v>
      </c>
      <c r="B1808" s="1" t="s">
        <v>2906</v>
      </c>
      <c r="C1808" s="1" t="s">
        <v>6742</v>
      </c>
      <c r="D1808" s="1" t="s">
        <v>6767</v>
      </c>
      <c r="E1808" s="1" t="s">
        <v>5222</v>
      </c>
    </row>
    <row r="1809" spans="1:5" ht="15.6" x14ac:dyDescent="0.3">
      <c r="A1809" s="1" t="s">
        <v>1848</v>
      </c>
      <c r="B1809" s="1" t="s">
        <v>2907</v>
      </c>
      <c r="C1809" s="1" t="s">
        <v>6741</v>
      </c>
      <c r="D1809" s="1" t="s">
        <v>7155</v>
      </c>
      <c r="E1809" s="1" t="s">
        <v>5223</v>
      </c>
    </row>
    <row r="1810" spans="1:5" ht="15.6" x14ac:dyDescent="0.3">
      <c r="A1810" s="1" t="s">
        <v>1847</v>
      </c>
      <c r="B1810" s="1" t="s">
        <v>2908</v>
      </c>
      <c r="C1810" s="1" t="s">
        <v>6766</v>
      </c>
      <c r="D1810" s="1" t="s">
        <v>7156</v>
      </c>
      <c r="E1810" s="1" t="s">
        <v>5224</v>
      </c>
    </row>
    <row r="1811" spans="1:5" ht="15.6" x14ac:dyDescent="0.3">
      <c r="A1811" s="1" t="s">
        <v>1846</v>
      </c>
      <c r="B1811" s="1" t="s">
        <v>2909</v>
      </c>
      <c r="C1811" s="1" t="s">
        <v>6741</v>
      </c>
      <c r="D1811" s="1" t="s">
        <v>7157</v>
      </c>
      <c r="E1811" s="1" t="s">
        <v>5225</v>
      </c>
    </row>
    <row r="1812" spans="1:5" ht="15.6" x14ac:dyDescent="0.3">
      <c r="A1812" s="1" t="s">
        <v>1845</v>
      </c>
      <c r="B1812" s="1" t="s">
        <v>2910</v>
      </c>
      <c r="C1812" s="1" t="s">
        <v>6741</v>
      </c>
      <c r="D1812" s="1" t="s">
        <v>6903</v>
      </c>
      <c r="E1812" s="1" t="s">
        <v>5226</v>
      </c>
    </row>
    <row r="1813" spans="1:5" ht="15.6" x14ac:dyDescent="0.3">
      <c r="A1813" s="1" t="s">
        <v>1844</v>
      </c>
      <c r="B1813" s="1" t="s">
        <v>2911</v>
      </c>
      <c r="C1813" s="1" t="s">
        <v>6766</v>
      </c>
      <c r="D1813" s="1" t="s">
        <v>7158</v>
      </c>
      <c r="E1813" s="1" t="s">
        <v>5227</v>
      </c>
    </row>
    <row r="1814" spans="1:5" ht="15.6" x14ac:dyDescent="0.3">
      <c r="A1814" s="1" t="s">
        <v>1843</v>
      </c>
      <c r="B1814" s="1" t="s">
        <v>2912</v>
      </c>
      <c r="C1814" s="1" t="s">
        <v>6741</v>
      </c>
      <c r="D1814" s="1" t="s">
        <v>5974</v>
      </c>
      <c r="E1814" s="1" t="s">
        <v>5228</v>
      </c>
    </row>
    <row r="1815" spans="1:5" ht="15.6" x14ac:dyDescent="0.3">
      <c r="A1815" s="1" t="s">
        <v>1842</v>
      </c>
      <c r="B1815" s="1" t="s">
        <v>2913</v>
      </c>
      <c r="C1815" s="1" t="s">
        <v>6742</v>
      </c>
      <c r="D1815" s="1" t="s">
        <v>6956</v>
      </c>
      <c r="E1815" s="1" t="s">
        <v>5229</v>
      </c>
    </row>
    <row r="1816" spans="1:5" ht="15.6" x14ac:dyDescent="0.3">
      <c r="A1816" s="1" t="s">
        <v>2320</v>
      </c>
      <c r="B1816" s="1" t="s">
        <v>2437</v>
      </c>
      <c r="C1816" s="1" t="s">
        <v>6742</v>
      </c>
      <c r="D1816" s="1" t="s">
        <v>6748</v>
      </c>
      <c r="E1816" s="1" t="s">
        <v>4780</v>
      </c>
    </row>
    <row r="1817" spans="1:5" ht="15.6" x14ac:dyDescent="0.3">
      <c r="A1817" s="1" t="s">
        <v>1841</v>
      </c>
      <c r="B1817" s="1" t="s">
        <v>2914</v>
      </c>
      <c r="C1817" s="1" t="s">
        <v>6742</v>
      </c>
      <c r="D1817" s="1" t="s">
        <v>7159</v>
      </c>
      <c r="E1817" s="1" t="s">
        <v>5230</v>
      </c>
    </row>
    <row r="1818" spans="1:5" ht="15.6" x14ac:dyDescent="0.3">
      <c r="A1818" s="1" t="s">
        <v>1840</v>
      </c>
      <c r="B1818" s="1" t="s">
        <v>2915</v>
      </c>
      <c r="C1818" s="1" t="s">
        <v>6741</v>
      </c>
      <c r="D1818" s="1" t="s">
        <v>7160</v>
      </c>
      <c r="E1818" s="1" t="s">
        <v>5231</v>
      </c>
    </row>
    <row r="1819" spans="1:5" ht="15.6" x14ac:dyDescent="0.3">
      <c r="A1819" s="1" t="s">
        <v>1839</v>
      </c>
      <c r="B1819" s="1" t="s">
        <v>2916</v>
      </c>
      <c r="C1819" s="1" t="s">
        <v>6742</v>
      </c>
      <c r="D1819" s="1" t="s">
        <v>6865</v>
      </c>
      <c r="E1819" s="1" t="s">
        <v>5232</v>
      </c>
    </row>
    <row r="1820" spans="1:5" ht="15.6" x14ac:dyDescent="0.3">
      <c r="A1820" s="1" t="s">
        <v>1838</v>
      </c>
      <c r="B1820" s="1" t="s">
        <v>2917</v>
      </c>
      <c r="C1820" s="1" t="s">
        <v>6741</v>
      </c>
      <c r="D1820" s="1" t="s">
        <v>7161</v>
      </c>
      <c r="E1820" s="1" t="s">
        <v>5233</v>
      </c>
    </row>
    <row r="1821" spans="1:5" ht="15.6" x14ac:dyDescent="0.3">
      <c r="A1821" s="1" t="s">
        <v>1837</v>
      </c>
      <c r="B1821" s="1" t="s">
        <v>2918</v>
      </c>
      <c r="C1821" s="1" t="s">
        <v>6742</v>
      </c>
      <c r="D1821" s="1" t="s">
        <v>7148</v>
      </c>
      <c r="E1821" s="1" t="s">
        <v>5234</v>
      </c>
    </row>
    <row r="1822" spans="1:5" ht="15.6" x14ac:dyDescent="0.3">
      <c r="A1822" s="1" t="s">
        <v>1836</v>
      </c>
      <c r="B1822" s="1" t="s">
        <v>2919</v>
      </c>
      <c r="C1822" s="1" t="s">
        <v>6741</v>
      </c>
      <c r="D1822" s="1" t="s">
        <v>7162</v>
      </c>
      <c r="E1822" s="1" t="s">
        <v>5235</v>
      </c>
    </row>
    <row r="1823" spans="1:5" ht="15.6" x14ac:dyDescent="0.3">
      <c r="A1823" s="1" t="s">
        <v>1835</v>
      </c>
      <c r="B1823" s="1" t="s">
        <v>2920</v>
      </c>
      <c r="C1823" s="1" t="s">
        <v>6742</v>
      </c>
      <c r="D1823" s="1" t="s">
        <v>7163</v>
      </c>
      <c r="E1823" s="1" t="s">
        <v>4797</v>
      </c>
    </row>
    <row r="1824" spans="1:5" ht="15.6" x14ac:dyDescent="0.3">
      <c r="A1824" s="1" t="s">
        <v>1834</v>
      </c>
      <c r="B1824" s="1" t="s">
        <v>2921</v>
      </c>
      <c r="C1824" s="1" t="s">
        <v>6741</v>
      </c>
      <c r="D1824" s="1" t="s">
        <v>7164</v>
      </c>
      <c r="E1824" s="1" t="s">
        <v>5236</v>
      </c>
    </row>
    <row r="1825" spans="1:5" ht="15.6" x14ac:dyDescent="0.3">
      <c r="A1825" s="1" t="s">
        <v>1833</v>
      </c>
      <c r="B1825" s="1" t="s">
        <v>2922</v>
      </c>
      <c r="C1825" s="1" t="s">
        <v>6741</v>
      </c>
      <c r="D1825" s="1" t="s">
        <v>4986</v>
      </c>
      <c r="E1825" s="1" t="s">
        <v>5237</v>
      </c>
    </row>
    <row r="1826" spans="1:5" ht="15.6" x14ac:dyDescent="0.3">
      <c r="A1826" s="1" t="s">
        <v>1832</v>
      </c>
      <c r="B1826" s="1" t="s">
        <v>2923</v>
      </c>
      <c r="C1826" s="1" t="s">
        <v>6741</v>
      </c>
      <c r="D1826" s="1" t="s">
        <v>7160</v>
      </c>
      <c r="E1826" s="1" t="s">
        <v>5238</v>
      </c>
    </row>
    <row r="1827" spans="1:5" ht="15.6" x14ac:dyDescent="0.3">
      <c r="A1827" s="1" t="s">
        <v>2319</v>
      </c>
      <c r="B1827" s="1" t="s">
        <v>2438</v>
      </c>
      <c r="C1827" s="1" t="s">
        <v>6742</v>
      </c>
      <c r="D1827" s="1" t="s">
        <v>6789</v>
      </c>
      <c r="E1827" s="1" t="s">
        <v>4781</v>
      </c>
    </row>
    <row r="1828" spans="1:5" ht="15.6" x14ac:dyDescent="0.3">
      <c r="A1828" s="1" t="s">
        <v>1831</v>
      </c>
      <c r="B1828" s="1" t="s">
        <v>2924</v>
      </c>
      <c r="C1828" s="1" t="s">
        <v>6742</v>
      </c>
      <c r="D1828" s="1" t="s">
        <v>6799</v>
      </c>
      <c r="E1828" s="1" t="s">
        <v>5239</v>
      </c>
    </row>
    <row r="1829" spans="1:5" ht="15.6" x14ac:dyDescent="0.3">
      <c r="A1829" s="1" t="s">
        <v>1830</v>
      </c>
      <c r="B1829" s="1" t="s">
        <v>2925</v>
      </c>
      <c r="C1829" s="1" t="s">
        <v>6742</v>
      </c>
      <c r="D1829" s="1" t="s">
        <v>7165</v>
      </c>
      <c r="E1829" s="1" t="s">
        <v>5240</v>
      </c>
    </row>
    <row r="1830" spans="1:5" ht="15.6" x14ac:dyDescent="0.3">
      <c r="A1830" s="1" t="s">
        <v>1829</v>
      </c>
      <c r="B1830" s="1" t="s">
        <v>2926</v>
      </c>
      <c r="C1830" s="1" t="s">
        <v>6742</v>
      </c>
      <c r="D1830" s="1" t="s">
        <v>7166</v>
      </c>
      <c r="E1830" s="1" t="s">
        <v>5241</v>
      </c>
    </row>
    <row r="1831" spans="1:5" ht="15.6" x14ac:dyDescent="0.3">
      <c r="A1831" s="1" t="s">
        <v>1828</v>
      </c>
      <c r="B1831" s="1" t="s">
        <v>2927</v>
      </c>
      <c r="C1831" s="1" t="s">
        <v>6741</v>
      </c>
      <c r="D1831" s="1" t="s">
        <v>6936</v>
      </c>
      <c r="E1831" s="1" t="s">
        <v>5242</v>
      </c>
    </row>
    <row r="1832" spans="1:5" ht="15.6" x14ac:dyDescent="0.3">
      <c r="A1832" s="1" t="s">
        <v>1827</v>
      </c>
      <c r="B1832" s="1" t="s">
        <v>2928</v>
      </c>
      <c r="C1832" s="1" t="s">
        <v>6741</v>
      </c>
      <c r="D1832" s="1" t="s">
        <v>7167</v>
      </c>
      <c r="E1832" s="1" t="s">
        <v>5243</v>
      </c>
    </row>
    <row r="1833" spans="1:5" ht="15.6" x14ac:dyDescent="0.3">
      <c r="A1833" s="1" t="s">
        <v>1826</v>
      </c>
      <c r="B1833" s="1" t="s">
        <v>2929</v>
      </c>
      <c r="C1833" s="1" t="s">
        <v>6766</v>
      </c>
      <c r="D1833" s="1" t="s">
        <v>7168</v>
      </c>
      <c r="E1833" s="1" t="s">
        <v>5244</v>
      </c>
    </row>
    <row r="1834" spans="1:5" ht="15.6" x14ac:dyDescent="0.3">
      <c r="A1834" s="1" t="s">
        <v>1825</v>
      </c>
      <c r="B1834" s="1" t="s">
        <v>2930</v>
      </c>
      <c r="C1834" s="1" t="s">
        <v>6742</v>
      </c>
      <c r="D1834" s="1" t="s">
        <v>7051</v>
      </c>
      <c r="E1834" s="1" t="s">
        <v>5245</v>
      </c>
    </row>
    <row r="1835" spans="1:5" ht="15.6" x14ac:dyDescent="0.3">
      <c r="A1835" s="1" t="s">
        <v>1824</v>
      </c>
      <c r="B1835" s="1" t="s">
        <v>2931</v>
      </c>
      <c r="C1835" s="1" t="s">
        <v>6741</v>
      </c>
      <c r="D1835" s="1" t="s">
        <v>7169</v>
      </c>
      <c r="E1835" s="1" t="s">
        <v>5246</v>
      </c>
    </row>
    <row r="1836" spans="1:5" ht="15.6" x14ac:dyDescent="0.3">
      <c r="A1836" s="1" t="s">
        <v>1823</v>
      </c>
      <c r="B1836" s="1" t="s">
        <v>2932</v>
      </c>
      <c r="C1836" s="1" t="s">
        <v>6742</v>
      </c>
      <c r="D1836" s="1" t="s">
        <v>7170</v>
      </c>
      <c r="E1836" s="1" t="s">
        <v>5247</v>
      </c>
    </row>
    <row r="1837" spans="1:5" ht="15.6" x14ac:dyDescent="0.3">
      <c r="A1837" s="1" t="s">
        <v>1822</v>
      </c>
      <c r="B1837" s="1" t="s">
        <v>2933</v>
      </c>
      <c r="C1837" s="1" t="s">
        <v>6742</v>
      </c>
      <c r="D1837" s="1" t="s">
        <v>7171</v>
      </c>
      <c r="E1837" s="1" t="s">
        <v>5248</v>
      </c>
    </row>
    <row r="1838" spans="1:5" ht="15.6" x14ac:dyDescent="0.3">
      <c r="A1838" s="1" t="s">
        <v>2318</v>
      </c>
      <c r="B1838" s="1" t="s">
        <v>2439</v>
      </c>
      <c r="C1838" s="1" t="s">
        <v>6741</v>
      </c>
      <c r="D1838" s="1" t="s">
        <v>6790</v>
      </c>
      <c r="E1838" s="1" t="s">
        <v>4782</v>
      </c>
    </row>
    <row r="1839" spans="1:5" ht="15.6" x14ac:dyDescent="0.3">
      <c r="A1839" s="1" t="s">
        <v>1821</v>
      </c>
      <c r="B1839" s="1" t="s">
        <v>2934</v>
      </c>
      <c r="C1839" s="1" t="s">
        <v>6742</v>
      </c>
      <c r="D1839" s="1" t="s">
        <v>7172</v>
      </c>
      <c r="E1839" s="1" t="s">
        <v>5249</v>
      </c>
    </row>
    <row r="1840" spans="1:5" ht="15.6" x14ac:dyDescent="0.3">
      <c r="A1840" s="1" t="s">
        <v>1820</v>
      </c>
      <c r="B1840" s="1" t="s">
        <v>2935</v>
      </c>
      <c r="C1840" s="1" t="s">
        <v>6741</v>
      </c>
      <c r="D1840" s="1" t="s">
        <v>7173</v>
      </c>
      <c r="E1840" s="1" t="s">
        <v>5250</v>
      </c>
    </row>
    <row r="1841" spans="1:5" ht="15.6" x14ac:dyDescent="0.3">
      <c r="A1841" s="1" t="s">
        <v>1819</v>
      </c>
      <c r="B1841" s="1" t="s">
        <v>2936</v>
      </c>
      <c r="C1841" s="1" t="s">
        <v>6742</v>
      </c>
      <c r="D1841" s="1" t="s">
        <v>7123</v>
      </c>
      <c r="E1841" s="1" t="s">
        <v>4906</v>
      </c>
    </row>
    <row r="1842" spans="1:5" ht="15.6" x14ac:dyDescent="0.3">
      <c r="A1842" s="1" t="s">
        <v>1818</v>
      </c>
      <c r="B1842" s="1" t="s">
        <v>2937</v>
      </c>
      <c r="C1842" s="1" t="s">
        <v>6742</v>
      </c>
      <c r="D1842" s="1" t="s">
        <v>7174</v>
      </c>
      <c r="E1842" s="1" t="s">
        <v>5251</v>
      </c>
    </row>
    <row r="1843" spans="1:5" ht="15.6" x14ac:dyDescent="0.3">
      <c r="A1843" s="1" t="s">
        <v>1817</v>
      </c>
      <c r="B1843" s="1" t="s">
        <v>2938</v>
      </c>
      <c r="C1843" s="1" t="s">
        <v>6741</v>
      </c>
      <c r="D1843" s="1" t="s">
        <v>7175</v>
      </c>
      <c r="E1843" s="1" t="s">
        <v>5252</v>
      </c>
    </row>
    <row r="1844" spans="1:5" ht="15.6" x14ac:dyDescent="0.3">
      <c r="A1844" s="1" t="s">
        <v>1816</v>
      </c>
      <c r="B1844" s="1" t="s">
        <v>2939</v>
      </c>
      <c r="C1844" s="1" t="s">
        <v>6742</v>
      </c>
      <c r="D1844" s="1" t="s">
        <v>6281</v>
      </c>
      <c r="E1844" s="1" t="s">
        <v>5253</v>
      </c>
    </row>
    <row r="1845" spans="1:5" ht="15.6" x14ac:dyDescent="0.3">
      <c r="A1845" s="1" t="s">
        <v>1815</v>
      </c>
      <c r="B1845" s="1" t="s">
        <v>2940</v>
      </c>
      <c r="C1845" s="1" t="s">
        <v>6742</v>
      </c>
      <c r="D1845" s="1" t="s">
        <v>7176</v>
      </c>
      <c r="E1845" s="1" t="s">
        <v>5254</v>
      </c>
    </row>
    <row r="1846" spans="1:5" ht="15.6" x14ac:dyDescent="0.3">
      <c r="A1846" s="1" t="s">
        <v>1814</v>
      </c>
      <c r="B1846" s="1" t="s">
        <v>2941</v>
      </c>
      <c r="C1846" s="1" t="s">
        <v>6741</v>
      </c>
      <c r="D1846" s="1" t="s">
        <v>7177</v>
      </c>
      <c r="E1846" s="1" t="s">
        <v>5255</v>
      </c>
    </row>
    <row r="1847" spans="1:5" ht="15.6" x14ac:dyDescent="0.3">
      <c r="A1847" s="1" t="s">
        <v>1813</v>
      </c>
      <c r="B1847" s="1" t="s">
        <v>2942</v>
      </c>
      <c r="C1847" s="1" t="s">
        <v>6742</v>
      </c>
      <c r="D1847" s="1" t="s">
        <v>6821</v>
      </c>
      <c r="E1847" s="1" t="s">
        <v>5256</v>
      </c>
    </row>
    <row r="1848" spans="1:5" ht="15.6" x14ac:dyDescent="0.3">
      <c r="A1848" s="1" t="s">
        <v>1812</v>
      </c>
      <c r="B1848" s="1" t="s">
        <v>2943</v>
      </c>
      <c r="C1848" s="1" t="s">
        <v>6741</v>
      </c>
      <c r="D1848" s="1" t="s">
        <v>7178</v>
      </c>
      <c r="E1848" s="1" t="s">
        <v>5257</v>
      </c>
    </row>
    <row r="1849" spans="1:5" ht="15.6" x14ac:dyDescent="0.3">
      <c r="A1849" s="1" t="s">
        <v>2317</v>
      </c>
      <c r="B1849" s="1" t="s">
        <v>2440</v>
      </c>
      <c r="C1849" s="1" t="s">
        <v>6741</v>
      </c>
      <c r="D1849" s="1" t="s">
        <v>6791</v>
      </c>
      <c r="E1849" s="1" t="s">
        <v>4783</v>
      </c>
    </row>
    <row r="1850" spans="1:5" ht="15.6" x14ac:dyDescent="0.3">
      <c r="A1850" s="1" t="s">
        <v>1811</v>
      </c>
      <c r="B1850" s="1" t="s">
        <v>2944</v>
      </c>
      <c r="C1850" s="1" t="s">
        <v>6742</v>
      </c>
      <c r="D1850" s="1" t="s">
        <v>7179</v>
      </c>
      <c r="E1850" s="1" t="s">
        <v>5258</v>
      </c>
    </row>
    <row r="1851" spans="1:5" ht="15.6" x14ac:dyDescent="0.3">
      <c r="A1851" s="1" t="s">
        <v>1810</v>
      </c>
      <c r="B1851" s="1" t="s">
        <v>2945</v>
      </c>
      <c r="C1851" s="1" t="s">
        <v>6741</v>
      </c>
      <c r="D1851" s="1" t="s">
        <v>7180</v>
      </c>
      <c r="E1851" s="1" t="s">
        <v>5259</v>
      </c>
    </row>
    <row r="1852" spans="1:5" ht="15.6" x14ac:dyDescent="0.3">
      <c r="A1852" s="1" t="s">
        <v>1809</v>
      </c>
      <c r="B1852" s="1" t="s">
        <v>2946</v>
      </c>
      <c r="C1852" s="1" t="s">
        <v>6742</v>
      </c>
      <c r="D1852" s="1" t="s">
        <v>7181</v>
      </c>
      <c r="E1852" s="1" t="s">
        <v>5260</v>
      </c>
    </row>
    <row r="1853" spans="1:5" ht="15.6" x14ac:dyDescent="0.3">
      <c r="A1853" s="1" t="s">
        <v>1808</v>
      </c>
      <c r="B1853" s="1" t="s">
        <v>2947</v>
      </c>
      <c r="C1853" s="1" t="s">
        <v>6742</v>
      </c>
      <c r="D1853" s="1" t="s">
        <v>7182</v>
      </c>
      <c r="E1853" s="1" t="s">
        <v>5261</v>
      </c>
    </row>
    <row r="1854" spans="1:5" ht="15.6" x14ac:dyDescent="0.3">
      <c r="A1854" s="1" t="s">
        <v>1807</v>
      </c>
      <c r="B1854" s="1" t="s">
        <v>2948</v>
      </c>
      <c r="C1854" s="1" t="s">
        <v>6741</v>
      </c>
      <c r="D1854" s="1" t="s">
        <v>7183</v>
      </c>
      <c r="E1854" s="1" t="s">
        <v>5262</v>
      </c>
    </row>
    <row r="1855" spans="1:5" ht="15.6" x14ac:dyDescent="0.3">
      <c r="A1855" s="1" t="s">
        <v>1806</v>
      </c>
      <c r="B1855" s="1" t="s">
        <v>2949</v>
      </c>
      <c r="C1855" s="1" t="s">
        <v>6766</v>
      </c>
      <c r="D1855" s="1" t="s">
        <v>7160</v>
      </c>
      <c r="E1855" s="1" t="s">
        <v>5263</v>
      </c>
    </row>
    <row r="1856" spans="1:5" ht="15.6" x14ac:dyDescent="0.3">
      <c r="A1856" s="1" t="s">
        <v>1805</v>
      </c>
      <c r="B1856" s="1" t="s">
        <v>2950</v>
      </c>
      <c r="C1856" s="1" t="s">
        <v>6742</v>
      </c>
      <c r="D1856" s="1" t="s">
        <v>7184</v>
      </c>
      <c r="E1856" s="1" t="s">
        <v>5264</v>
      </c>
    </row>
    <row r="1857" spans="1:5" ht="15.6" x14ac:dyDescent="0.3">
      <c r="A1857" s="1" t="s">
        <v>1804</v>
      </c>
      <c r="B1857" s="1" t="s">
        <v>2951</v>
      </c>
      <c r="C1857" s="1" t="s">
        <v>6741</v>
      </c>
      <c r="D1857" s="1" t="s">
        <v>7185</v>
      </c>
      <c r="E1857" s="1" t="s">
        <v>5265</v>
      </c>
    </row>
    <row r="1858" spans="1:5" ht="15.6" x14ac:dyDescent="0.3">
      <c r="A1858" s="1" t="s">
        <v>1803</v>
      </c>
      <c r="B1858" s="1" t="s">
        <v>2952</v>
      </c>
      <c r="C1858" s="1" t="s">
        <v>6741</v>
      </c>
      <c r="D1858" s="1" t="s">
        <v>7186</v>
      </c>
      <c r="E1858" s="1" t="s">
        <v>5266</v>
      </c>
    </row>
    <row r="1859" spans="1:5" ht="15.6" x14ac:dyDescent="0.3">
      <c r="A1859" s="1" t="s">
        <v>1802</v>
      </c>
      <c r="B1859" s="1" t="s">
        <v>2953</v>
      </c>
      <c r="C1859" s="1" t="s">
        <v>6741</v>
      </c>
      <c r="D1859" s="1" t="s">
        <v>7187</v>
      </c>
      <c r="E1859" s="1" t="s">
        <v>5267</v>
      </c>
    </row>
    <row r="1860" spans="1:5" ht="15.6" x14ac:dyDescent="0.3">
      <c r="A1860" s="1" t="s">
        <v>2316</v>
      </c>
      <c r="B1860" s="1" t="s">
        <v>2441</v>
      </c>
      <c r="C1860" s="1" t="s">
        <v>6742</v>
      </c>
      <c r="D1860" s="1" t="s">
        <v>6792</v>
      </c>
      <c r="E1860" s="1" t="s">
        <v>4784</v>
      </c>
    </row>
    <row r="1861" spans="1:5" ht="15.6" x14ac:dyDescent="0.3">
      <c r="A1861" s="1" t="s">
        <v>1801</v>
      </c>
      <c r="B1861" s="1" t="s">
        <v>2954</v>
      </c>
      <c r="C1861" s="1" t="s">
        <v>6742</v>
      </c>
      <c r="D1861" s="1" t="s">
        <v>7188</v>
      </c>
      <c r="E1861" s="1" t="s">
        <v>5268</v>
      </c>
    </row>
    <row r="1862" spans="1:5" ht="15.6" x14ac:dyDescent="0.3">
      <c r="A1862" s="1" t="s">
        <v>1800</v>
      </c>
      <c r="B1862" s="1" t="s">
        <v>2955</v>
      </c>
      <c r="C1862" s="1" t="s">
        <v>6742</v>
      </c>
      <c r="D1862" s="1" t="s">
        <v>7189</v>
      </c>
      <c r="E1862" s="1" t="s">
        <v>5269</v>
      </c>
    </row>
    <row r="1863" spans="1:5" ht="15.6" x14ac:dyDescent="0.3">
      <c r="A1863" s="1" t="s">
        <v>1799</v>
      </c>
      <c r="B1863" s="1" t="s">
        <v>2956</v>
      </c>
      <c r="C1863" s="1" t="s">
        <v>6742</v>
      </c>
      <c r="D1863" s="1" t="s">
        <v>6912</v>
      </c>
      <c r="E1863" s="1" t="s">
        <v>5270</v>
      </c>
    </row>
    <row r="1864" spans="1:5" ht="15.6" x14ac:dyDescent="0.3">
      <c r="A1864" s="1" t="s">
        <v>1798</v>
      </c>
      <c r="B1864" s="1" t="s">
        <v>2957</v>
      </c>
      <c r="C1864" s="1" t="s">
        <v>6766</v>
      </c>
      <c r="D1864" s="1" t="s">
        <v>7190</v>
      </c>
      <c r="E1864" s="1" t="s">
        <v>5271</v>
      </c>
    </row>
    <row r="1865" spans="1:5" ht="15.6" x14ac:dyDescent="0.3">
      <c r="A1865" s="1" t="s">
        <v>1797</v>
      </c>
      <c r="B1865" s="1" t="s">
        <v>2958</v>
      </c>
      <c r="C1865" s="1" t="s">
        <v>6742</v>
      </c>
      <c r="D1865" s="1" t="s">
        <v>7191</v>
      </c>
      <c r="E1865" s="1" t="s">
        <v>5272</v>
      </c>
    </row>
    <row r="1866" spans="1:5" ht="15.6" x14ac:dyDescent="0.3">
      <c r="A1866" s="1" t="s">
        <v>1796</v>
      </c>
      <c r="B1866" s="1" t="s">
        <v>2959</v>
      </c>
      <c r="C1866" s="1" t="s">
        <v>6742</v>
      </c>
      <c r="D1866" s="1" t="s">
        <v>7192</v>
      </c>
      <c r="E1866" s="1" t="s">
        <v>5273</v>
      </c>
    </row>
    <row r="1867" spans="1:5" ht="15.6" x14ac:dyDescent="0.3">
      <c r="A1867" s="1" t="s">
        <v>1795</v>
      </c>
      <c r="B1867" s="1" t="s">
        <v>2960</v>
      </c>
      <c r="C1867" s="1" t="s">
        <v>6741</v>
      </c>
      <c r="D1867" s="1" t="s">
        <v>7193</v>
      </c>
      <c r="E1867" s="1" t="s">
        <v>5274</v>
      </c>
    </row>
    <row r="1868" spans="1:5" ht="15.6" x14ac:dyDescent="0.3">
      <c r="A1868" s="1" t="s">
        <v>1794</v>
      </c>
      <c r="B1868" s="1" t="s">
        <v>2961</v>
      </c>
      <c r="C1868" s="1" t="s">
        <v>6766</v>
      </c>
      <c r="D1868" s="1" t="s">
        <v>6843</v>
      </c>
      <c r="E1868" s="1" t="s">
        <v>5275</v>
      </c>
    </row>
    <row r="1869" spans="1:5" ht="15.6" x14ac:dyDescent="0.3">
      <c r="A1869" s="1" t="s">
        <v>1793</v>
      </c>
      <c r="B1869" s="1" t="s">
        <v>2962</v>
      </c>
      <c r="C1869" s="1" t="s">
        <v>6742</v>
      </c>
      <c r="D1869" s="1" t="s">
        <v>7194</v>
      </c>
      <c r="E1869" s="1" t="s">
        <v>5276</v>
      </c>
    </row>
    <row r="1870" spans="1:5" ht="15.6" x14ac:dyDescent="0.3">
      <c r="A1870" s="1" t="s">
        <v>1792</v>
      </c>
      <c r="B1870" s="1" t="s">
        <v>2963</v>
      </c>
      <c r="C1870" s="1" t="s">
        <v>6741</v>
      </c>
      <c r="D1870" s="1" t="s">
        <v>7195</v>
      </c>
      <c r="E1870" s="1" t="s">
        <v>5277</v>
      </c>
    </row>
    <row r="1871" spans="1:5" ht="15.6" x14ac:dyDescent="0.3">
      <c r="A1871" s="1" t="s">
        <v>2315</v>
      </c>
      <c r="B1871" s="1" t="s">
        <v>2442</v>
      </c>
      <c r="C1871" s="1" t="s">
        <v>6741</v>
      </c>
      <c r="D1871" s="1" t="s">
        <v>5974</v>
      </c>
      <c r="E1871" s="1" t="s">
        <v>4785</v>
      </c>
    </row>
    <row r="1872" spans="1:5" ht="15.6" x14ac:dyDescent="0.3">
      <c r="A1872" s="1" t="s">
        <v>1791</v>
      </c>
      <c r="B1872" s="1" t="s">
        <v>2964</v>
      </c>
      <c r="C1872" s="1" t="s">
        <v>6741</v>
      </c>
      <c r="D1872" s="1" t="s">
        <v>7196</v>
      </c>
      <c r="E1872" s="1" t="s">
        <v>5278</v>
      </c>
    </row>
    <row r="1873" spans="1:5" ht="15.6" x14ac:dyDescent="0.3">
      <c r="A1873" s="1" t="s">
        <v>1790</v>
      </c>
      <c r="B1873" s="1" t="s">
        <v>2965</v>
      </c>
      <c r="C1873" s="1" t="s">
        <v>6742</v>
      </c>
      <c r="D1873" s="1" t="s">
        <v>7197</v>
      </c>
      <c r="E1873" s="1" t="s">
        <v>5279</v>
      </c>
    </row>
    <row r="1874" spans="1:5" ht="15.6" x14ac:dyDescent="0.3">
      <c r="A1874" s="1" t="s">
        <v>1789</v>
      </c>
      <c r="B1874" s="1" t="s">
        <v>2966</v>
      </c>
      <c r="C1874" s="1" t="s">
        <v>6742</v>
      </c>
      <c r="D1874" s="1" t="s">
        <v>6743</v>
      </c>
      <c r="E1874" s="1" t="s">
        <v>5280</v>
      </c>
    </row>
    <row r="1875" spans="1:5" ht="15.6" x14ac:dyDescent="0.3">
      <c r="A1875" s="1" t="s">
        <v>1788</v>
      </c>
      <c r="B1875" s="1" t="s">
        <v>2967</v>
      </c>
      <c r="C1875" s="1" t="s">
        <v>6741</v>
      </c>
      <c r="D1875" s="1" t="s">
        <v>7198</v>
      </c>
      <c r="E1875" s="1" t="s">
        <v>5281</v>
      </c>
    </row>
    <row r="1876" spans="1:5" ht="15.6" x14ac:dyDescent="0.3">
      <c r="A1876" s="1" t="s">
        <v>1787</v>
      </c>
      <c r="B1876" s="1" t="s">
        <v>2968</v>
      </c>
      <c r="C1876" s="1" t="s">
        <v>6742</v>
      </c>
      <c r="D1876" s="1" t="s">
        <v>7079</v>
      </c>
      <c r="E1876" s="1" t="s">
        <v>5282</v>
      </c>
    </row>
    <row r="1877" spans="1:5" ht="15.6" x14ac:dyDescent="0.3">
      <c r="A1877" s="1" t="s">
        <v>1786</v>
      </c>
      <c r="B1877" s="1" t="s">
        <v>2969</v>
      </c>
      <c r="C1877" s="1" t="s">
        <v>6741</v>
      </c>
      <c r="D1877" s="1" t="s">
        <v>7199</v>
      </c>
      <c r="E1877" s="1" t="s">
        <v>5283</v>
      </c>
    </row>
    <row r="1878" spans="1:5" ht="15.6" x14ac:dyDescent="0.3">
      <c r="A1878" s="1" t="s">
        <v>1785</v>
      </c>
      <c r="B1878" s="1" t="s">
        <v>2970</v>
      </c>
      <c r="C1878" s="1" t="s">
        <v>6741</v>
      </c>
      <c r="D1878" s="1" t="s">
        <v>7043</v>
      </c>
      <c r="E1878" s="1" t="s">
        <v>5284</v>
      </c>
    </row>
    <row r="1879" spans="1:5" ht="15.6" x14ac:dyDescent="0.3">
      <c r="A1879" s="1" t="s">
        <v>1784</v>
      </c>
      <c r="B1879" s="1" t="s">
        <v>2971</v>
      </c>
      <c r="C1879" s="1" t="s">
        <v>6741</v>
      </c>
      <c r="D1879" s="1" t="s">
        <v>7200</v>
      </c>
      <c r="E1879" s="1" t="s">
        <v>5285</v>
      </c>
    </row>
    <row r="1880" spans="1:5" ht="15.6" x14ac:dyDescent="0.3">
      <c r="A1880" s="1" t="s">
        <v>1783</v>
      </c>
      <c r="B1880" s="1" t="s">
        <v>2972</v>
      </c>
      <c r="C1880" s="1" t="s">
        <v>6741</v>
      </c>
      <c r="D1880" s="1" t="s">
        <v>7201</v>
      </c>
      <c r="E1880" s="1" t="s">
        <v>5286</v>
      </c>
    </row>
    <row r="1881" spans="1:5" ht="15.6" x14ac:dyDescent="0.3">
      <c r="A1881" s="1" t="s">
        <v>1782</v>
      </c>
      <c r="B1881" s="1" t="s">
        <v>2973</v>
      </c>
      <c r="C1881" s="1" t="s">
        <v>6766</v>
      </c>
      <c r="D1881" s="1" t="s">
        <v>4800</v>
      </c>
      <c r="E1881" s="1" t="s">
        <v>4806</v>
      </c>
    </row>
    <row r="1882" spans="1:5" ht="15.6" x14ac:dyDescent="0.3">
      <c r="A1882" s="1" t="s">
        <v>2314</v>
      </c>
      <c r="B1882" s="1" t="s">
        <v>2443</v>
      </c>
      <c r="C1882" s="1" t="s">
        <v>6742</v>
      </c>
      <c r="D1882" s="1" t="s">
        <v>6793</v>
      </c>
      <c r="E1882" s="1" t="s">
        <v>4786</v>
      </c>
    </row>
    <row r="1883" spans="1:5" ht="15.6" x14ac:dyDescent="0.3">
      <c r="A1883" s="1" t="s">
        <v>1781</v>
      </c>
      <c r="B1883" s="1" t="s">
        <v>2974</v>
      </c>
      <c r="C1883" s="1" t="s">
        <v>6741</v>
      </c>
      <c r="D1883" s="1" t="s">
        <v>7202</v>
      </c>
      <c r="E1883" s="1" t="s">
        <v>5287</v>
      </c>
    </row>
    <row r="1884" spans="1:5" ht="15.6" x14ac:dyDescent="0.3">
      <c r="A1884" s="1" t="s">
        <v>1780</v>
      </c>
      <c r="B1884" s="1" t="s">
        <v>2975</v>
      </c>
      <c r="C1884" s="1" t="s">
        <v>6742</v>
      </c>
      <c r="D1884" s="1" t="s">
        <v>6959</v>
      </c>
      <c r="E1884" s="1" t="s">
        <v>5288</v>
      </c>
    </row>
    <row r="1885" spans="1:5" ht="15.6" x14ac:dyDescent="0.3">
      <c r="A1885" s="1" t="s">
        <v>1779</v>
      </c>
      <c r="B1885" s="1" t="s">
        <v>2976</v>
      </c>
      <c r="C1885" s="1" t="s">
        <v>6741</v>
      </c>
      <c r="D1885" s="1" t="s">
        <v>7203</v>
      </c>
      <c r="E1885" s="1" t="s">
        <v>4795</v>
      </c>
    </row>
    <row r="1886" spans="1:5" ht="15.6" x14ac:dyDescent="0.3">
      <c r="A1886" s="1" t="s">
        <v>1778</v>
      </c>
      <c r="B1886" s="1" t="s">
        <v>2977</v>
      </c>
      <c r="C1886" s="1" t="s">
        <v>6741</v>
      </c>
      <c r="D1886" s="1" t="s">
        <v>7204</v>
      </c>
      <c r="E1886" s="1" t="s">
        <v>5289</v>
      </c>
    </row>
    <row r="1887" spans="1:5" ht="15.6" x14ac:dyDescent="0.3">
      <c r="A1887" s="1" t="s">
        <v>1777</v>
      </c>
      <c r="B1887" s="1" t="s">
        <v>2978</v>
      </c>
      <c r="C1887" s="1" t="s">
        <v>6766</v>
      </c>
      <c r="D1887" s="1" t="s">
        <v>7205</v>
      </c>
      <c r="E1887" s="1" t="s">
        <v>5290</v>
      </c>
    </row>
    <row r="1888" spans="1:5" ht="15.6" x14ac:dyDescent="0.3">
      <c r="A1888" s="1" t="s">
        <v>1776</v>
      </c>
      <c r="B1888" s="1" t="s">
        <v>2979</v>
      </c>
      <c r="C1888" s="1" t="s">
        <v>6741</v>
      </c>
      <c r="D1888" s="1" t="s">
        <v>7206</v>
      </c>
      <c r="E1888" s="1" t="s">
        <v>5291</v>
      </c>
    </row>
    <row r="1889" spans="1:5" ht="15.6" x14ac:dyDescent="0.3">
      <c r="A1889" s="1" t="s">
        <v>1775</v>
      </c>
      <c r="B1889" s="1" t="s">
        <v>2980</v>
      </c>
      <c r="C1889" s="1" t="s">
        <v>6742</v>
      </c>
      <c r="D1889" s="1" t="s">
        <v>7207</v>
      </c>
      <c r="E1889" s="1" t="s">
        <v>5292</v>
      </c>
    </row>
    <row r="1890" spans="1:5" ht="15.6" x14ac:dyDescent="0.3">
      <c r="A1890" s="1" t="s">
        <v>1774</v>
      </c>
      <c r="B1890" s="1" t="s">
        <v>2981</v>
      </c>
      <c r="C1890" s="1" t="s">
        <v>6742</v>
      </c>
      <c r="D1890" s="1" t="s">
        <v>7208</v>
      </c>
      <c r="E1890" s="1" t="s">
        <v>5293</v>
      </c>
    </row>
    <row r="1891" spans="1:5" ht="15.6" x14ac:dyDescent="0.3">
      <c r="A1891" s="1" t="s">
        <v>1773</v>
      </c>
      <c r="B1891" s="1" t="s">
        <v>2982</v>
      </c>
      <c r="C1891" s="1" t="s">
        <v>6741</v>
      </c>
      <c r="D1891" s="1" t="s">
        <v>7209</v>
      </c>
      <c r="E1891" s="1" t="s">
        <v>5294</v>
      </c>
    </row>
    <row r="1892" spans="1:5" ht="15.6" x14ac:dyDescent="0.3">
      <c r="A1892" s="1" t="s">
        <v>1772</v>
      </c>
      <c r="B1892" s="1" t="s">
        <v>2983</v>
      </c>
      <c r="C1892" s="1" t="s">
        <v>6741</v>
      </c>
      <c r="D1892" s="1" t="s">
        <v>7210</v>
      </c>
      <c r="E1892" s="1" t="s">
        <v>5295</v>
      </c>
    </row>
    <row r="1893" spans="1:5" ht="15.6" x14ac:dyDescent="0.3">
      <c r="A1893" s="1" t="s">
        <v>2367</v>
      </c>
      <c r="B1893" s="1" t="s">
        <v>2390</v>
      </c>
      <c r="C1893" s="1" t="s">
        <v>6742</v>
      </c>
      <c r="D1893" s="1" t="s">
        <v>6756</v>
      </c>
      <c r="E1893" s="1" t="s">
        <v>4734</v>
      </c>
    </row>
    <row r="1894" spans="1:5" ht="15.6" x14ac:dyDescent="0.3">
      <c r="A1894" s="1" t="s">
        <v>2313</v>
      </c>
      <c r="B1894" s="1" t="s">
        <v>2444</v>
      </c>
      <c r="C1894" s="1" t="s">
        <v>6741</v>
      </c>
      <c r="D1894" s="1" t="s">
        <v>6794</v>
      </c>
      <c r="E1894" s="1" t="s">
        <v>4787</v>
      </c>
    </row>
    <row r="1895" spans="1:5" ht="15.6" x14ac:dyDescent="0.3">
      <c r="A1895" s="1" t="s">
        <v>1771</v>
      </c>
      <c r="B1895" s="1" t="s">
        <v>2984</v>
      </c>
      <c r="C1895" s="1" t="s">
        <v>6742</v>
      </c>
      <c r="D1895" s="1" t="s">
        <v>7211</v>
      </c>
      <c r="E1895" s="1" t="s">
        <v>5296</v>
      </c>
    </row>
    <row r="1896" spans="1:5" ht="15.6" x14ac:dyDescent="0.3">
      <c r="A1896" s="1" t="s">
        <v>1770</v>
      </c>
      <c r="B1896" s="1" t="s">
        <v>2985</v>
      </c>
      <c r="C1896" s="1" t="s">
        <v>6741</v>
      </c>
      <c r="D1896" s="1" t="s">
        <v>7212</v>
      </c>
      <c r="E1896" s="1" t="s">
        <v>5297</v>
      </c>
    </row>
    <row r="1897" spans="1:5" ht="15.6" x14ac:dyDescent="0.3">
      <c r="A1897" s="1" t="s">
        <v>1769</v>
      </c>
      <c r="B1897" s="1" t="s">
        <v>2986</v>
      </c>
      <c r="C1897" s="1" t="s">
        <v>6766</v>
      </c>
      <c r="D1897" s="1" t="s">
        <v>6907</v>
      </c>
      <c r="E1897" s="1" t="s">
        <v>5298</v>
      </c>
    </row>
    <row r="1898" spans="1:5" ht="15.6" x14ac:dyDescent="0.3">
      <c r="A1898" s="1" t="s">
        <v>1768</v>
      </c>
      <c r="B1898" s="1" t="s">
        <v>2987</v>
      </c>
      <c r="C1898" s="1" t="s">
        <v>6766</v>
      </c>
      <c r="D1898" s="1" t="s">
        <v>7213</v>
      </c>
      <c r="E1898" s="1" t="s">
        <v>5299</v>
      </c>
    </row>
    <row r="1899" spans="1:5" ht="15.6" x14ac:dyDescent="0.3">
      <c r="A1899" s="1" t="s">
        <v>1767</v>
      </c>
      <c r="B1899" s="1" t="s">
        <v>2988</v>
      </c>
      <c r="C1899" s="1" t="s">
        <v>6742</v>
      </c>
      <c r="D1899" s="1" t="s">
        <v>7197</v>
      </c>
      <c r="E1899" s="1" t="s">
        <v>5300</v>
      </c>
    </row>
    <row r="1900" spans="1:5" ht="15.6" x14ac:dyDescent="0.3">
      <c r="A1900" s="1" t="s">
        <v>1766</v>
      </c>
      <c r="B1900" s="1" t="s">
        <v>2989</v>
      </c>
      <c r="C1900" s="1" t="s">
        <v>6742</v>
      </c>
      <c r="D1900" s="1" t="s">
        <v>7214</v>
      </c>
      <c r="E1900" s="1" t="s">
        <v>4843</v>
      </c>
    </row>
    <row r="1901" spans="1:5" ht="15.6" x14ac:dyDescent="0.3">
      <c r="A1901" s="1" t="s">
        <v>1765</v>
      </c>
      <c r="B1901" s="1" t="s">
        <v>2990</v>
      </c>
      <c r="C1901" s="1" t="s">
        <v>6742</v>
      </c>
      <c r="D1901" s="1" t="s">
        <v>7215</v>
      </c>
      <c r="E1901" s="1" t="s">
        <v>5301</v>
      </c>
    </row>
    <row r="1902" spans="1:5" ht="15.6" x14ac:dyDescent="0.3">
      <c r="A1902" s="1" t="s">
        <v>1764</v>
      </c>
      <c r="B1902" s="1" t="s">
        <v>2991</v>
      </c>
      <c r="C1902" s="1" t="s">
        <v>6742</v>
      </c>
      <c r="D1902" s="1" t="s">
        <v>7216</v>
      </c>
      <c r="E1902" s="1" t="s">
        <v>5302</v>
      </c>
    </row>
    <row r="1903" spans="1:5" ht="15.6" x14ac:dyDescent="0.3">
      <c r="A1903" s="1" t="s">
        <v>1763</v>
      </c>
      <c r="B1903" s="1" t="s">
        <v>2992</v>
      </c>
      <c r="C1903" s="1" t="s">
        <v>6742</v>
      </c>
      <c r="D1903" s="1" t="s">
        <v>7217</v>
      </c>
      <c r="E1903" s="1" t="s">
        <v>5303</v>
      </c>
    </row>
    <row r="1904" spans="1:5" ht="15.6" x14ac:dyDescent="0.3">
      <c r="A1904" s="1" t="s">
        <v>1762</v>
      </c>
      <c r="B1904" s="1" t="s">
        <v>2993</v>
      </c>
      <c r="C1904" s="1" t="s">
        <v>6742</v>
      </c>
      <c r="D1904" s="1" t="s">
        <v>7218</v>
      </c>
      <c r="E1904" s="1" t="s">
        <v>5304</v>
      </c>
    </row>
    <row r="1905" spans="1:5" ht="15.6" x14ac:dyDescent="0.3">
      <c r="A1905" s="1" t="s">
        <v>2312</v>
      </c>
      <c r="B1905" s="1" t="s">
        <v>2445</v>
      </c>
      <c r="C1905" s="1" t="s">
        <v>6742</v>
      </c>
      <c r="D1905" s="1" t="s">
        <v>6795</v>
      </c>
      <c r="E1905" s="1" t="s">
        <v>4788</v>
      </c>
    </row>
    <row r="1906" spans="1:5" ht="15.6" x14ac:dyDescent="0.3">
      <c r="A1906" s="1" t="s">
        <v>1761</v>
      </c>
      <c r="B1906" s="1" t="s">
        <v>2994</v>
      </c>
      <c r="C1906" s="1" t="s">
        <v>6766</v>
      </c>
      <c r="D1906" s="1" t="s">
        <v>7219</v>
      </c>
      <c r="E1906" s="1" t="s">
        <v>5305</v>
      </c>
    </row>
    <row r="1907" spans="1:5" ht="15.6" x14ac:dyDescent="0.3">
      <c r="A1907" s="1" t="s">
        <v>1760</v>
      </c>
      <c r="B1907" s="1" t="s">
        <v>2995</v>
      </c>
      <c r="C1907" s="1" t="s">
        <v>6742</v>
      </c>
      <c r="D1907" s="1" t="s">
        <v>7220</v>
      </c>
      <c r="E1907" s="1" t="s">
        <v>5306</v>
      </c>
    </row>
    <row r="1908" spans="1:5" ht="15.6" x14ac:dyDescent="0.3">
      <c r="A1908" s="1" t="s">
        <v>1759</v>
      </c>
      <c r="B1908" s="1" t="s">
        <v>2996</v>
      </c>
      <c r="C1908" s="1" t="s">
        <v>6741</v>
      </c>
      <c r="D1908" s="1" t="s">
        <v>6960</v>
      </c>
      <c r="E1908" s="1" t="s">
        <v>5307</v>
      </c>
    </row>
    <row r="1909" spans="1:5" ht="15.6" x14ac:dyDescent="0.3">
      <c r="A1909" s="1" t="s">
        <v>1758</v>
      </c>
      <c r="B1909" s="1" t="s">
        <v>2997</v>
      </c>
      <c r="C1909" s="1" t="s">
        <v>6741</v>
      </c>
      <c r="D1909" s="1" t="s">
        <v>7221</v>
      </c>
      <c r="E1909" s="1" t="s">
        <v>5308</v>
      </c>
    </row>
    <row r="1910" spans="1:5" ht="15.6" x14ac:dyDescent="0.3">
      <c r="A1910" s="1" t="s">
        <v>1757</v>
      </c>
      <c r="B1910" s="1" t="s">
        <v>2998</v>
      </c>
      <c r="C1910" s="1" t="s">
        <v>6742</v>
      </c>
      <c r="D1910" s="1" t="s">
        <v>7222</v>
      </c>
      <c r="E1910" s="1" t="s">
        <v>5309</v>
      </c>
    </row>
    <row r="1911" spans="1:5" ht="15.6" x14ac:dyDescent="0.3">
      <c r="A1911" s="1" t="s">
        <v>1756</v>
      </c>
      <c r="B1911" s="1" t="s">
        <v>2999</v>
      </c>
      <c r="C1911" s="1" t="s">
        <v>6741</v>
      </c>
      <c r="D1911" s="1" t="s">
        <v>7223</v>
      </c>
      <c r="E1911" s="1" t="s">
        <v>5310</v>
      </c>
    </row>
    <row r="1912" spans="1:5" ht="15.6" x14ac:dyDescent="0.3">
      <c r="A1912" s="1" t="s">
        <v>1755</v>
      </c>
      <c r="B1912" s="1" t="s">
        <v>3000</v>
      </c>
      <c r="C1912" s="1" t="s">
        <v>6741</v>
      </c>
      <c r="D1912" s="1" t="s">
        <v>7224</v>
      </c>
      <c r="E1912" s="1" t="s">
        <v>4798</v>
      </c>
    </row>
    <row r="1913" spans="1:5" ht="15.6" x14ac:dyDescent="0.3">
      <c r="A1913" s="1" t="s">
        <v>1754</v>
      </c>
      <c r="B1913" s="1" t="s">
        <v>3001</v>
      </c>
      <c r="C1913" s="1" t="s">
        <v>6766</v>
      </c>
      <c r="D1913" s="1" t="s">
        <v>6903</v>
      </c>
      <c r="E1913" s="1" t="s">
        <v>5003</v>
      </c>
    </row>
    <row r="1914" spans="1:5" ht="15.6" x14ac:dyDescent="0.3">
      <c r="A1914" s="1" t="s">
        <v>1753</v>
      </c>
      <c r="B1914" s="1" t="s">
        <v>3002</v>
      </c>
      <c r="C1914" s="1" t="s">
        <v>6741</v>
      </c>
      <c r="D1914" s="1" t="s">
        <v>6900</v>
      </c>
      <c r="E1914" s="1" t="s">
        <v>5311</v>
      </c>
    </row>
    <row r="1915" spans="1:5" ht="15.6" x14ac:dyDescent="0.3">
      <c r="A1915" s="1" t="s">
        <v>1752</v>
      </c>
      <c r="B1915" s="1" t="s">
        <v>3003</v>
      </c>
      <c r="C1915" s="1" t="s">
        <v>6741</v>
      </c>
      <c r="D1915" s="1" t="s">
        <v>7225</v>
      </c>
      <c r="E1915" s="1" t="s">
        <v>5312</v>
      </c>
    </row>
    <row r="1916" spans="1:5" ht="15.6" x14ac:dyDescent="0.3">
      <c r="A1916" s="1" t="s">
        <v>2311</v>
      </c>
      <c r="B1916" s="1" t="s">
        <v>2446</v>
      </c>
      <c r="C1916" s="1" t="s">
        <v>6741</v>
      </c>
      <c r="D1916" s="1" t="s">
        <v>6796</v>
      </c>
      <c r="E1916" s="1" t="s">
        <v>4789</v>
      </c>
    </row>
    <row r="1917" spans="1:5" ht="15.6" x14ac:dyDescent="0.3">
      <c r="A1917" s="1" t="s">
        <v>1751</v>
      </c>
      <c r="B1917" s="1" t="s">
        <v>3004</v>
      </c>
      <c r="C1917" s="1" t="s">
        <v>6741</v>
      </c>
      <c r="D1917" s="1" t="s">
        <v>7226</v>
      </c>
      <c r="E1917" s="1" t="s">
        <v>5313</v>
      </c>
    </row>
    <row r="1918" spans="1:5" ht="15.6" x14ac:dyDescent="0.3">
      <c r="A1918" s="1" t="s">
        <v>1750</v>
      </c>
      <c r="B1918" s="1" t="s">
        <v>3005</v>
      </c>
      <c r="C1918" s="1" t="s">
        <v>6766</v>
      </c>
      <c r="D1918" s="1" t="s">
        <v>7227</v>
      </c>
      <c r="E1918" s="1" t="s">
        <v>5314</v>
      </c>
    </row>
    <row r="1919" spans="1:5" ht="15.6" x14ac:dyDescent="0.3">
      <c r="A1919" s="1" t="s">
        <v>1749</v>
      </c>
      <c r="B1919" s="1" t="s">
        <v>3006</v>
      </c>
      <c r="C1919" s="1" t="s">
        <v>6742</v>
      </c>
      <c r="D1919" s="1" t="s">
        <v>7228</v>
      </c>
      <c r="E1919" s="1" t="s">
        <v>5315</v>
      </c>
    </row>
    <row r="1920" spans="1:5" ht="15.6" x14ac:dyDescent="0.3">
      <c r="A1920" s="1" t="s">
        <v>1748</v>
      </c>
      <c r="B1920" s="1" t="s">
        <v>3007</v>
      </c>
      <c r="C1920" s="1" t="s">
        <v>6741</v>
      </c>
      <c r="D1920" s="1" t="s">
        <v>7229</v>
      </c>
      <c r="E1920" s="1" t="s">
        <v>5316</v>
      </c>
    </row>
    <row r="1921" spans="1:5" ht="15.6" x14ac:dyDescent="0.3">
      <c r="A1921" s="1" t="s">
        <v>1747</v>
      </c>
      <c r="B1921" s="1" t="s">
        <v>3008</v>
      </c>
      <c r="C1921" s="1" t="s">
        <v>6742</v>
      </c>
      <c r="D1921" s="1" t="s">
        <v>7230</v>
      </c>
      <c r="E1921" s="1" t="s">
        <v>5317</v>
      </c>
    </row>
    <row r="1922" spans="1:5" ht="15.6" x14ac:dyDescent="0.3">
      <c r="A1922" s="1" t="s">
        <v>1746</v>
      </c>
      <c r="B1922" s="1" t="s">
        <v>3009</v>
      </c>
      <c r="C1922" s="1" t="s">
        <v>6742</v>
      </c>
      <c r="D1922" s="1" t="s">
        <v>7231</v>
      </c>
      <c r="E1922" s="1" t="s">
        <v>5318</v>
      </c>
    </row>
    <row r="1923" spans="1:5" ht="15.6" x14ac:dyDescent="0.3">
      <c r="A1923" s="1" t="s">
        <v>1745</v>
      </c>
      <c r="B1923" s="1" t="s">
        <v>3010</v>
      </c>
      <c r="C1923" s="1" t="s">
        <v>6742</v>
      </c>
      <c r="D1923" s="1" t="s">
        <v>7232</v>
      </c>
      <c r="E1923" s="1" t="s">
        <v>5319</v>
      </c>
    </row>
    <row r="1924" spans="1:5" ht="15.6" x14ac:dyDescent="0.3">
      <c r="A1924" s="1" t="s">
        <v>1744</v>
      </c>
      <c r="B1924" s="1" t="s">
        <v>3011</v>
      </c>
      <c r="C1924" s="1" t="s">
        <v>6742</v>
      </c>
      <c r="D1924" s="1" t="s">
        <v>7233</v>
      </c>
      <c r="E1924" s="1" t="s">
        <v>5320</v>
      </c>
    </row>
    <row r="1925" spans="1:5" ht="15.6" x14ac:dyDescent="0.3">
      <c r="A1925" s="1" t="s">
        <v>1743</v>
      </c>
      <c r="B1925" s="1" t="s">
        <v>3012</v>
      </c>
      <c r="C1925" s="1" t="s">
        <v>6766</v>
      </c>
      <c r="D1925" s="1" t="s">
        <v>7234</v>
      </c>
      <c r="E1925" s="1" t="s">
        <v>5321</v>
      </c>
    </row>
    <row r="1926" spans="1:5" ht="15.6" x14ac:dyDescent="0.3">
      <c r="A1926" s="1" t="s">
        <v>1742</v>
      </c>
      <c r="B1926" s="1" t="s">
        <v>3013</v>
      </c>
      <c r="C1926" s="1" t="s">
        <v>6742</v>
      </c>
      <c r="D1926" s="1" t="s">
        <v>7235</v>
      </c>
      <c r="E1926" s="1" t="s">
        <v>5322</v>
      </c>
    </row>
    <row r="1927" spans="1:5" ht="15.6" x14ac:dyDescent="0.3">
      <c r="A1927" s="1" t="s">
        <v>2310</v>
      </c>
      <c r="B1927" s="1" t="s">
        <v>2447</v>
      </c>
      <c r="C1927" s="1" t="s">
        <v>6741</v>
      </c>
      <c r="D1927" s="1" t="s">
        <v>6109</v>
      </c>
      <c r="E1927" s="1" t="s">
        <v>4790</v>
      </c>
    </row>
    <row r="1928" spans="1:5" ht="15.6" x14ac:dyDescent="0.3">
      <c r="A1928" s="1" t="s">
        <v>1741</v>
      </c>
      <c r="B1928" s="1" t="s">
        <v>3014</v>
      </c>
      <c r="C1928" s="1" t="s">
        <v>6741</v>
      </c>
      <c r="D1928" s="1" t="s">
        <v>7236</v>
      </c>
      <c r="E1928" s="1" t="s">
        <v>4993</v>
      </c>
    </row>
    <row r="1929" spans="1:5" ht="15.6" x14ac:dyDescent="0.3">
      <c r="A1929" s="1" t="s">
        <v>1740</v>
      </c>
      <c r="B1929" s="1" t="s">
        <v>3015</v>
      </c>
      <c r="C1929" s="1" t="s">
        <v>6766</v>
      </c>
      <c r="D1929" s="1" t="s">
        <v>7237</v>
      </c>
      <c r="E1929" s="1" t="s">
        <v>5323</v>
      </c>
    </row>
    <row r="1930" spans="1:5" ht="15.6" x14ac:dyDescent="0.3">
      <c r="A1930" s="1" t="s">
        <v>1739</v>
      </c>
      <c r="B1930" s="1" t="s">
        <v>3016</v>
      </c>
      <c r="C1930" s="1" t="s">
        <v>6742</v>
      </c>
      <c r="D1930" s="1" t="s">
        <v>6930</v>
      </c>
      <c r="E1930" s="1" t="s">
        <v>5324</v>
      </c>
    </row>
    <row r="1931" spans="1:5" ht="15.6" x14ac:dyDescent="0.3">
      <c r="A1931" s="1" t="s">
        <v>1738</v>
      </c>
      <c r="B1931" s="1" t="s">
        <v>3017</v>
      </c>
      <c r="C1931" s="1" t="s">
        <v>6742</v>
      </c>
      <c r="D1931" s="1" t="s">
        <v>7079</v>
      </c>
      <c r="E1931" s="1" t="s">
        <v>5325</v>
      </c>
    </row>
    <row r="1932" spans="1:5" ht="15.6" x14ac:dyDescent="0.3">
      <c r="A1932" s="1" t="s">
        <v>1737</v>
      </c>
      <c r="B1932" s="1" t="s">
        <v>3018</v>
      </c>
      <c r="C1932" s="1" t="s">
        <v>6766</v>
      </c>
      <c r="D1932" s="1" t="s">
        <v>7238</v>
      </c>
      <c r="E1932" s="1" t="s">
        <v>5326</v>
      </c>
    </row>
    <row r="1933" spans="1:5" ht="15.6" x14ac:dyDescent="0.3">
      <c r="A1933" s="1" t="s">
        <v>1736</v>
      </c>
      <c r="B1933" s="1" t="s">
        <v>3019</v>
      </c>
      <c r="C1933" s="1" t="s">
        <v>6742</v>
      </c>
      <c r="D1933" s="1" t="s">
        <v>7239</v>
      </c>
      <c r="E1933" s="1" t="s">
        <v>5048</v>
      </c>
    </row>
    <row r="1934" spans="1:5" ht="15.6" x14ac:dyDescent="0.3">
      <c r="A1934" s="1" t="s">
        <v>1735</v>
      </c>
      <c r="B1934" s="1" t="s">
        <v>3020</v>
      </c>
      <c r="C1934" s="1" t="s">
        <v>6766</v>
      </c>
      <c r="D1934" s="1" t="s">
        <v>7240</v>
      </c>
      <c r="E1934" s="1" t="s">
        <v>5327</v>
      </c>
    </row>
    <row r="1935" spans="1:5" ht="15.6" x14ac:dyDescent="0.3">
      <c r="A1935" s="1" t="s">
        <v>1734</v>
      </c>
      <c r="B1935" s="1" t="s">
        <v>3021</v>
      </c>
      <c r="C1935" s="1" t="s">
        <v>6741</v>
      </c>
      <c r="D1935" s="1" t="s">
        <v>6950</v>
      </c>
      <c r="E1935" s="1" t="s">
        <v>5328</v>
      </c>
    </row>
    <row r="1936" spans="1:5" ht="15.6" x14ac:dyDescent="0.3">
      <c r="A1936" s="1" t="s">
        <v>1733</v>
      </c>
      <c r="B1936" s="1" t="s">
        <v>3022</v>
      </c>
      <c r="C1936" s="1" t="s">
        <v>6742</v>
      </c>
      <c r="D1936" s="1" t="s">
        <v>6844</v>
      </c>
      <c r="E1936" s="1" t="s">
        <v>5329</v>
      </c>
    </row>
    <row r="1937" spans="1:5" ht="15.6" x14ac:dyDescent="0.3">
      <c r="A1937" s="1" t="s">
        <v>1732</v>
      </c>
      <c r="B1937" s="1" t="s">
        <v>3023</v>
      </c>
      <c r="C1937" s="1" t="s">
        <v>6741</v>
      </c>
      <c r="D1937" s="1" t="s">
        <v>7241</v>
      </c>
      <c r="E1937" s="1" t="s">
        <v>5330</v>
      </c>
    </row>
    <row r="1938" spans="1:5" ht="15.6" x14ac:dyDescent="0.3">
      <c r="A1938" s="1" t="s">
        <v>2309</v>
      </c>
      <c r="B1938" s="1" t="s">
        <v>2448</v>
      </c>
      <c r="C1938" s="1" t="s">
        <v>6742</v>
      </c>
      <c r="D1938" s="1" t="s">
        <v>6748</v>
      </c>
      <c r="E1938" s="1" t="s">
        <v>4791</v>
      </c>
    </row>
    <row r="1939" spans="1:5" ht="15.6" x14ac:dyDescent="0.3">
      <c r="A1939" s="1" t="s">
        <v>1731</v>
      </c>
      <c r="B1939" s="1" t="s">
        <v>3024</v>
      </c>
      <c r="C1939" s="1" t="s">
        <v>6766</v>
      </c>
      <c r="D1939" s="1" t="s">
        <v>7242</v>
      </c>
      <c r="E1939" s="1" t="s">
        <v>4732</v>
      </c>
    </row>
    <row r="1940" spans="1:5" ht="15.6" x14ac:dyDescent="0.3">
      <c r="A1940" s="1" t="s">
        <v>1730</v>
      </c>
      <c r="B1940" s="1" t="s">
        <v>3025</v>
      </c>
      <c r="C1940" s="1" t="s">
        <v>6742</v>
      </c>
      <c r="D1940" s="1" t="s">
        <v>7243</v>
      </c>
      <c r="E1940" s="1" t="s">
        <v>5331</v>
      </c>
    </row>
    <row r="1941" spans="1:5" ht="15.6" x14ac:dyDescent="0.3">
      <c r="A1941" s="1" t="s">
        <v>1729</v>
      </c>
      <c r="B1941" s="1" t="s">
        <v>3026</v>
      </c>
      <c r="C1941" s="1" t="s">
        <v>6741</v>
      </c>
      <c r="D1941" s="1" t="s">
        <v>7244</v>
      </c>
      <c r="E1941" s="1" t="s">
        <v>4792</v>
      </c>
    </row>
    <row r="1942" spans="1:5" ht="15.6" x14ac:dyDescent="0.3">
      <c r="A1942" s="1" t="s">
        <v>1728</v>
      </c>
      <c r="B1942" s="1" t="s">
        <v>3027</v>
      </c>
      <c r="C1942" s="1" t="s">
        <v>6742</v>
      </c>
      <c r="D1942" s="1" t="s">
        <v>5298</v>
      </c>
      <c r="E1942" s="1" t="s">
        <v>5332</v>
      </c>
    </row>
    <row r="1943" spans="1:5" ht="15.6" x14ac:dyDescent="0.3">
      <c r="A1943" s="1" t="s">
        <v>1727</v>
      </c>
      <c r="B1943" s="1" t="s">
        <v>3028</v>
      </c>
      <c r="C1943" s="1" t="s">
        <v>6742</v>
      </c>
      <c r="D1943" s="1" t="s">
        <v>7245</v>
      </c>
      <c r="E1943" s="1" t="s">
        <v>5333</v>
      </c>
    </row>
    <row r="1944" spans="1:5" ht="15.6" x14ac:dyDescent="0.3">
      <c r="A1944" s="1" t="s">
        <v>1726</v>
      </c>
      <c r="B1944" s="1" t="s">
        <v>3029</v>
      </c>
      <c r="C1944" s="1" t="s">
        <v>6741</v>
      </c>
      <c r="D1944" s="1" t="s">
        <v>7246</v>
      </c>
      <c r="E1944" s="1" t="s">
        <v>5334</v>
      </c>
    </row>
    <row r="1945" spans="1:5" ht="15.6" x14ac:dyDescent="0.3">
      <c r="A1945" s="1" t="s">
        <v>1725</v>
      </c>
      <c r="B1945" s="1" t="s">
        <v>3030</v>
      </c>
      <c r="C1945" s="1" t="s">
        <v>6741</v>
      </c>
      <c r="D1945" s="1" t="s">
        <v>7247</v>
      </c>
      <c r="E1945" s="1" t="s">
        <v>5335</v>
      </c>
    </row>
    <row r="1946" spans="1:5" ht="15.6" x14ac:dyDescent="0.3">
      <c r="A1946" s="1" t="s">
        <v>1724</v>
      </c>
      <c r="B1946" s="1" t="s">
        <v>3031</v>
      </c>
      <c r="C1946" s="1" t="s">
        <v>6741</v>
      </c>
      <c r="D1946" s="1" t="s">
        <v>7248</v>
      </c>
      <c r="E1946" s="1" t="s">
        <v>5336</v>
      </c>
    </row>
    <row r="1947" spans="1:5" ht="15.6" x14ac:dyDescent="0.3">
      <c r="A1947" s="1" t="s">
        <v>1723</v>
      </c>
      <c r="B1947" s="1" t="s">
        <v>3032</v>
      </c>
      <c r="C1947" s="1" t="s">
        <v>6742</v>
      </c>
      <c r="D1947" s="1" t="s">
        <v>7249</v>
      </c>
      <c r="E1947" s="1" t="s">
        <v>5337</v>
      </c>
    </row>
    <row r="1948" spans="1:5" ht="15.6" x14ac:dyDescent="0.3">
      <c r="A1948" s="1" t="s">
        <v>1722</v>
      </c>
      <c r="B1948" s="1" t="s">
        <v>3033</v>
      </c>
      <c r="C1948" s="1" t="s">
        <v>6742</v>
      </c>
      <c r="D1948" s="1" t="s">
        <v>7068</v>
      </c>
      <c r="E1948" s="1" t="s">
        <v>5338</v>
      </c>
    </row>
    <row r="1949" spans="1:5" ht="15.6" x14ac:dyDescent="0.3">
      <c r="A1949" s="1" t="s">
        <v>2308</v>
      </c>
      <c r="B1949" s="1" t="s">
        <v>2449</v>
      </c>
      <c r="C1949" s="1" t="s">
        <v>6742</v>
      </c>
      <c r="D1949" s="1" t="s">
        <v>6797</v>
      </c>
      <c r="E1949" s="1" t="s">
        <v>4792</v>
      </c>
    </row>
    <row r="1950" spans="1:5" ht="15.6" x14ac:dyDescent="0.3">
      <c r="A1950" s="1" t="s">
        <v>1721</v>
      </c>
      <c r="B1950" s="1" t="s">
        <v>3034</v>
      </c>
      <c r="C1950" s="1" t="s">
        <v>6741</v>
      </c>
      <c r="D1950" s="1" t="s">
        <v>7250</v>
      </c>
      <c r="E1950" s="1" t="s">
        <v>5339</v>
      </c>
    </row>
    <row r="1951" spans="1:5" ht="15.6" x14ac:dyDescent="0.3">
      <c r="A1951" s="1" t="s">
        <v>1720</v>
      </c>
      <c r="B1951" s="1" t="s">
        <v>3035</v>
      </c>
      <c r="C1951" s="1" t="s">
        <v>6742</v>
      </c>
      <c r="D1951" s="1" t="s">
        <v>6748</v>
      </c>
      <c r="E1951" s="1" t="s">
        <v>5340</v>
      </c>
    </row>
    <row r="1952" spans="1:5" ht="15.6" x14ac:dyDescent="0.3">
      <c r="A1952" s="1" t="s">
        <v>1719</v>
      </c>
      <c r="B1952" s="1" t="s">
        <v>3036</v>
      </c>
      <c r="C1952" s="1" t="s">
        <v>6741</v>
      </c>
      <c r="D1952" s="1" t="s">
        <v>7251</v>
      </c>
      <c r="E1952" s="1" t="s">
        <v>5341</v>
      </c>
    </row>
    <row r="1953" spans="1:5" ht="15.6" x14ac:dyDescent="0.3">
      <c r="A1953" s="1" t="s">
        <v>1718</v>
      </c>
      <c r="B1953" s="1" t="s">
        <v>3037</v>
      </c>
      <c r="C1953" s="1" t="s">
        <v>6742</v>
      </c>
      <c r="D1953" s="1" t="s">
        <v>7252</v>
      </c>
      <c r="E1953" s="1" t="s">
        <v>5342</v>
      </c>
    </row>
    <row r="1954" spans="1:5" ht="15.6" x14ac:dyDescent="0.3">
      <c r="A1954" s="1" t="s">
        <v>1717</v>
      </c>
      <c r="B1954" s="1" t="s">
        <v>3038</v>
      </c>
      <c r="C1954" s="1" t="s">
        <v>6742</v>
      </c>
      <c r="D1954" s="1" t="s">
        <v>5569</v>
      </c>
      <c r="E1954" s="1" t="s">
        <v>5343</v>
      </c>
    </row>
    <row r="1955" spans="1:5" ht="15.6" x14ac:dyDescent="0.3">
      <c r="A1955" s="1" t="s">
        <v>1716</v>
      </c>
      <c r="B1955" s="1" t="s">
        <v>3039</v>
      </c>
      <c r="C1955" s="1" t="s">
        <v>6742</v>
      </c>
      <c r="D1955" s="1" t="s">
        <v>7253</v>
      </c>
      <c r="E1955" s="1" t="s">
        <v>5344</v>
      </c>
    </row>
    <row r="1956" spans="1:5" ht="15.6" x14ac:dyDescent="0.3">
      <c r="A1956" s="1" t="s">
        <v>1715</v>
      </c>
      <c r="B1956" s="1" t="s">
        <v>3040</v>
      </c>
      <c r="C1956" s="1" t="s">
        <v>6742</v>
      </c>
      <c r="D1956" s="1" t="s">
        <v>7254</v>
      </c>
      <c r="E1956" s="1" t="s">
        <v>5345</v>
      </c>
    </row>
    <row r="1957" spans="1:5" ht="15.6" x14ac:dyDescent="0.3">
      <c r="A1957" s="1" t="s">
        <v>1714</v>
      </c>
      <c r="B1957" s="1" t="s">
        <v>3041</v>
      </c>
      <c r="C1957" s="1" t="s">
        <v>6741</v>
      </c>
      <c r="D1957" s="1" t="s">
        <v>7255</v>
      </c>
      <c r="E1957" s="1" t="s">
        <v>5346</v>
      </c>
    </row>
    <row r="1958" spans="1:5" ht="15.6" x14ac:dyDescent="0.3">
      <c r="A1958" s="1" t="s">
        <v>1713</v>
      </c>
      <c r="B1958" s="1" t="s">
        <v>3042</v>
      </c>
      <c r="C1958" s="1" t="s">
        <v>6741</v>
      </c>
      <c r="D1958" s="1" t="s">
        <v>7256</v>
      </c>
      <c r="E1958" s="1" t="s">
        <v>5347</v>
      </c>
    </row>
    <row r="1959" spans="1:5" ht="15.6" x14ac:dyDescent="0.3">
      <c r="A1959" s="1" t="s">
        <v>1712</v>
      </c>
      <c r="B1959" s="1" t="s">
        <v>3043</v>
      </c>
      <c r="C1959" s="1" t="s">
        <v>6741</v>
      </c>
      <c r="D1959" s="1" t="s">
        <v>7257</v>
      </c>
      <c r="E1959" s="1" t="s">
        <v>5348</v>
      </c>
    </row>
    <row r="1960" spans="1:5" ht="15.6" x14ac:dyDescent="0.3">
      <c r="A1960" s="1" t="s">
        <v>2307</v>
      </c>
      <c r="B1960" s="1" t="s">
        <v>2450</v>
      </c>
      <c r="C1960" s="1" t="s">
        <v>6741</v>
      </c>
      <c r="D1960" s="1" t="s">
        <v>6798</v>
      </c>
      <c r="E1960" s="1" t="s">
        <v>4793</v>
      </c>
    </row>
    <row r="1961" spans="1:5" ht="15.6" x14ac:dyDescent="0.3">
      <c r="A1961" s="1" t="s">
        <v>1711</v>
      </c>
      <c r="B1961" s="1" t="s">
        <v>3044</v>
      </c>
      <c r="C1961" s="1" t="s">
        <v>6741</v>
      </c>
      <c r="D1961" s="1" t="s">
        <v>7258</v>
      </c>
      <c r="E1961" s="1" t="s">
        <v>5349</v>
      </c>
    </row>
    <row r="1962" spans="1:5" ht="15.6" x14ac:dyDescent="0.3">
      <c r="A1962" s="1" t="s">
        <v>1710</v>
      </c>
      <c r="B1962" s="1" t="s">
        <v>3045</v>
      </c>
      <c r="C1962" s="1" t="s">
        <v>6742</v>
      </c>
      <c r="D1962" s="1" t="s">
        <v>7259</v>
      </c>
      <c r="E1962" s="1" t="s">
        <v>5350</v>
      </c>
    </row>
    <row r="1963" spans="1:5" ht="15.6" x14ac:dyDescent="0.3">
      <c r="A1963" s="1" t="s">
        <v>1709</v>
      </c>
      <c r="B1963" s="1" t="s">
        <v>3046</v>
      </c>
      <c r="C1963" s="1" t="s">
        <v>6742</v>
      </c>
      <c r="D1963" s="1" t="s">
        <v>7260</v>
      </c>
      <c r="E1963" s="1" t="s">
        <v>5351</v>
      </c>
    </row>
    <row r="1964" spans="1:5" ht="15.6" x14ac:dyDescent="0.3">
      <c r="A1964" s="1" t="s">
        <v>1708</v>
      </c>
      <c r="B1964" s="1" t="s">
        <v>3047</v>
      </c>
      <c r="C1964" s="1" t="s">
        <v>6742</v>
      </c>
      <c r="D1964" s="1" t="s">
        <v>7261</v>
      </c>
      <c r="E1964" s="1" t="s">
        <v>5352</v>
      </c>
    </row>
    <row r="1965" spans="1:5" ht="15.6" x14ac:dyDescent="0.3">
      <c r="A1965" s="1" t="s">
        <v>1707</v>
      </c>
      <c r="B1965" s="1" t="s">
        <v>3048</v>
      </c>
      <c r="C1965" s="1" t="s">
        <v>6741</v>
      </c>
      <c r="D1965" s="1" t="s">
        <v>7262</v>
      </c>
      <c r="E1965" s="1" t="s">
        <v>5353</v>
      </c>
    </row>
    <row r="1966" spans="1:5" ht="15.6" x14ac:dyDescent="0.3">
      <c r="A1966" s="1" t="s">
        <v>1706</v>
      </c>
      <c r="B1966" s="1" t="s">
        <v>3049</v>
      </c>
      <c r="C1966" s="1" t="s">
        <v>6741</v>
      </c>
      <c r="D1966" s="1" t="s">
        <v>7263</v>
      </c>
      <c r="E1966" s="1" t="s">
        <v>5354</v>
      </c>
    </row>
    <row r="1967" spans="1:5" ht="15.6" x14ac:dyDescent="0.3">
      <c r="A1967" s="1" t="s">
        <v>1705</v>
      </c>
      <c r="B1967" s="1" t="s">
        <v>3050</v>
      </c>
      <c r="C1967" s="1" t="s">
        <v>6742</v>
      </c>
      <c r="D1967" s="1" t="s">
        <v>7264</v>
      </c>
      <c r="E1967" s="1" t="s">
        <v>5355</v>
      </c>
    </row>
    <row r="1968" spans="1:5" ht="15.6" x14ac:dyDescent="0.3">
      <c r="A1968" s="1" t="s">
        <v>1704</v>
      </c>
      <c r="B1968" s="1" t="s">
        <v>3051</v>
      </c>
      <c r="C1968" s="1" t="s">
        <v>6766</v>
      </c>
      <c r="D1968" s="1" t="s">
        <v>7265</v>
      </c>
      <c r="E1968" s="1" t="s">
        <v>5356</v>
      </c>
    </row>
    <row r="1969" spans="1:5" ht="15.6" x14ac:dyDescent="0.3">
      <c r="A1969" s="1" t="s">
        <v>1703</v>
      </c>
      <c r="B1969" s="1" t="s">
        <v>3052</v>
      </c>
      <c r="C1969" s="1" t="s">
        <v>6766</v>
      </c>
      <c r="D1969" s="1" t="s">
        <v>7266</v>
      </c>
      <c r="E1969" s="1" t="s">
        <v>5357</v>
      </c>
    </row>
    <row r="1970" spans="1:5" ht="15.6" x14ac:dyDescent="0.3">
      <c r="A1970" s="1" t="s">
        <v>1702</v>
      </c>
      <c r="B1970" s="1" t="s">
        <v>3053</v>
      </c>
      <c r="C1970" s="1" t="s">
        <v>6742</v>
      </c>
      <c r="D1970" s="1" t="s">
        <v>7267</v>
      </c>
      <c r="E1970" s="1" t="s">
        <v>5358</v>
      </c>
    </row>
    <row r="1971" spans="1:5" ht="15.6" x14ac:dyDescent="0.3">
      <c r="A1971" s="1" t="s">
        <v>2306</v>
      </c>
      <c r="B1971" s="1" t="s">
        <v>2451</v>
      </c>
      <c r="C1971" s="1" t="s">
        <v>6742</v>
      </c>
      <c r="D1971" s="1" t="s">
        <v>6799</v>
      </c>
      <c r="E1971" s="1" t="s">
        <v>4794</v>
      </c>
    </row>
    <row r="1972" spans="1:5" ht="15.6" x14ac:dyDescent="0.3">
      <c r="A1972" s="1" t="s">
        <v>1701</v>
      </c>
      <c r="B1972" s="1" t="s">
        <v>3054</v>
      </c>
      <c r="C1972" s="1" t="s">
        <v>6766</v>
      </c>
      <c r="D1972" s="1" t="s">
        <v>6810</v>
      </c>
      <c r="E1972" s="1" t="s">
        <v>5080</v>
      </c>
    </row>
    <row r="1973" spans="1:5" ht="15.6" x14ac:dyDescent="0.3">
      <c r="A1973" s="1" t="s">
        <v>1700</v>
      </c>
      <c r="B1973" s="1" t="s">
        <v>3055</v>
      </c>
      <c r="C1973" s="1" t="s">
        <v>6742</v>
      </c>
      <c r="D1973" s="1" t="s">
        <v>7268</v>
      </c>
      <c r="E1973" s="1" t="s">
        <v>5359</v>
      </c>
    </row>
    <row r="1974" spans="1:5" ht="15.6" x14ac:dyDescent="0.3">
      <c r="A1974" s="1" t="s">
        <v>1699</v>
      </c>
      <c r="B1974" s="1" t="s">
        <v>3056</v>
      </c>
      <c r="C1974" s="1" t="s">
        <v>6741</v>
      </c>
      <c r="D1974" s="1" t="s">
        <v>7269</v>
      </c>
      <c r="E1974" s="1" t="s">
        <v>5360</v>
      </c>
    </row>
    <row r="1975" spans="1:5" ht="15.6" x14ac:dyDescent="0.3">
      <c r="A1975" s="1" t="s">
        <v>1698</v>
      </c>
      <c r="B1975" s="1" t="s">
        <v>3057</v>
      </c>
      <c r="C1975" s="1" t="s">
        <v>6741</v>
      </c>
      <c r="D1975" s="1" t="s">
        <v>7270</v>
      </c>
      <c r="E1975" s="1" t="s">
        <v>5361</v>
      </c>
    </row>
    <row r="1976" spans="1:5" ht="15.6" x14ac:dyDescent="0.3">
      <c r="A1976" s="1" t="s">
        <v>1697</v>
      </c>
      <c r="B1976" s="1" t="s">
        <v>3058</v>
      </c>
      <c r="C1976" s="1" t="s">
        <v>6741</v>
      </c>
      <c r="D1976" s="1" t="s">
        <v>7271</v>
      </c>
      <c r="E1976" s="1" t="s">
        <v>5362</v>
      </c>
    </row>
    <row r="1977" spans="1:5" ht="15.6" x14ac:dyDescent="0.3">
      <c r="A1977" s="1" t="s">
        <v>1696</v>
      </c>
      <c r="B1977" s="1" t="s">
        <v>3059</v>
      </c>
      <c r="C1977" s="1" t="s">
        <v>6741</v>
      </c>
      <c r="D1977" s="1" t="s">
        <v>7272</v>
      </c>
      <c r="E1977" s="1" t="s">
        <v>5363</v>
      </c>
    </row>
    <row r="1978" spans="1:5" ht="15.6" x14ac:dyDescent="0.3">
      <c r="A1978" s="1" t="s">
        <v>1695</v>
      </c>
      <c r="B1978" s="1" t="s">
        <v>3060</v>
      </c>
      <c r="C1978" s="1" t="s">
        <v>6741</v>
      </c>
      <c r="D1978" s="1" t="s">
        <v>7273</v>
      </c>
      <c r="E1978" s="1" t="s">
        <v>5364</v>
      </c>
    </row>
    <row r="1979" spans="1:5" ht="15.6" x14ac:dyDescent="0.3">
      <c r="A1979" s="1" t="s">
        <v>1694</v>
      </c>
      <c r="B1979" s="1" t="s">
        <v>3061</v>
      </c>
      <c r="C1979" s="1" t="s">
        <v>6766</v>
      </c>
      <c r="D1979" s="1" t="s">
        <v>7274</v>
      </c>
      <c r="E1979" s="1" t="s">
        <v>5365</v>
      </c>
    </row>
    <row r="1980" spans="1:5" ht="15.6" x14ac:dyDescent="0.3">
      <c r="A1980" s="1" t="s">
        <v>1693</v>
      </c>
      <c r="B1980" s="1" t="s">
        <v>3062</v>
      </c>
      <c r="C1980" s="1" t="s">
        <v>6741</v>
      </c>
      <c r="D1980" s="1" t="s">
        <v>7275</v>
      </c>
      <c r="E1980" s="1" t="s">
        <v>5366</v>
      </c>
    </row>
    <row r="1981" spans="1:5" ht="15.6" x14ac:dyDescent="0.3">
      <c r="A1981" s="1" t="s">
        <v>1692</v>
      </c>
      <c r="B1981" s="1" t="s">
        <v>3063</v>
      </c>
      <c r="C1981" s="1" t="s">
        <v>6742</v>
      </c>
      <c r="D1981" s="1" t="s">
        <v>7276</v>
      </c>
      <c r="E1981" s="1" t="s">
        <v>5367</v>
      </c>
    </row>
    <row r="1982" spans="1:5" ht="15.6" x14ac:dyDescent="0.3">
      <c r="A1982" s="1" t="s">
        <v>2305</v>
      </c>
      <c r="B1982" s="1" t="s">
        <v>2452</v>
      </c>
      <c r="C1982" s="1" t="s">
        <v>6742</v>
      </c>
      <c r="D1982" s="1" t="s">
        <v>6800</v>
      </c>
      <c r="E1982" s="1" t="s">
        <v>4795</v>
      </c>
    </row>
    <row r="1983" spans="1:5" ht="15.6" x14ac:dyDescent="0.3">
      <c r="A1983" s="1" t="s">
        <v>1691</v>
      </c>
      <c r="B1983" s="1" t="s">
        <v>3064</v>
      </c>
      <c r="C1983" s="1" t="s">
        <v>6742</v>
      </c>
      <c r="D1983" s="1" t="s">
        <v>7066</v>
      </c>
      <c r="E1983" s="1" t="s">
        <v>5368</v>
      </c>
    </row>
    <row r="1984" spans="1:5" ht="15.6" x14ac:dyDescent="0.3">
      <c r="A1984" s="1" t="s">
        <v>1690</v>
      </c>
      <c r="B1984" s="1" t="s">
        <v>3065</v>
      </c>
      <c r="C1984" s="1" t="s">
        <v>6741</v>
      </c>
      <c r="D1984" s="1" t="s">
        <v>7277</v>
      </c>
      <c r="E1984" s="1" t="s">
        <v>5369</v>
      </c>
    </row>
    <row r="1985" spans="1:5" ht="15.6" x14ac:dyDescent="0.3">
      <c r="A1985" s="1" t="s">
        <v>1689</v>
      </c>
      <c r="B1985" s="1" t="s">
        <v>3066</v>
      </c>
      <c r="C1985" s="1" t="s">
        <v>6766</v>
      </c>
      <c r="D1985" s="1" t="s">
        <v>7278</v>
      </c>
      <c r="E1985" s="1" t="s">
        <v>5370</v>
      </c>
    </row>
    <row r="1986" spans="1:5" ht="15.6" x14ac:dyDescent="0.3">
      <c r="A1986" s="1" t="s">
        <v>1688</v>
      </c>
      <c r="B1986" s="1" t="s">
        <v>3067</v>
      </c>
      <c r="C1986" s="1" t="s">
        <v>6741</v>
      </c>
      <c r="D1986" s="1" t="s">
        <v>6823</v>
      </c>
      <c r="E1986" s="1" t="s">
        <v>5371</v>
      </c>
    </row>
    <row r="1987" spans="1:5" ht="15.6" x14ac:dyDescent="0.3">
      <c r="A1987" s="1" t="s">
        <v>1687</v>
      </c>
      <c r="B1987" s="1" t="s">
        <v>3068</v>
      </c>
      <c r="C1987" s="1" t="s">
        <v>6741</v>
      </c>
      <c r="D1987" s="1" t="s">
        <v>7279</v>
      </c>
      <c r="E1987" s="1" t="s">
        <v>5372</v>
      </c>
    </row>
    <row r="1988" spans="1:5" ht="15.6" x14ac:dyDescent="0.3">
      <c r="A1988" s="1" t="s">
        <v>1686</v>
      </c>
      <c r="B1988" s="1" t="s">
        <v>3069</v>
      </c>
      <c r="C1988" s="1" t="s">
        <v>6742</v>
      </c>
      <c r="D1988" s="1" t="s">
        <v>7280</v>
      </c>
      <c r="E1988" s="1" t="s">
        <v>5373</v>
      </c>
    </row>
    <row r="1989" spans="1:5" ht="15.6" x14ac:dyDescent="0.3">
      <c r="A1989" s="1" t="s">
        <v>1685</v>
      </c>
      <c r="B1989" s="1" t="s">
        <v>3070</v>
      </c>
      <c r="C1989" s="1" t="s">
        <v>6742</v>
      </c>
      <c r="D1989" s="1" t="s">
        <v>7281</v>
      </c>
      <c r="E1989" s="1" t="s">
        <v>5374</v>
      </c>
    </row>
    <row r="1990" spans="1:5" ht="15.6" x14ac:dyDescent="0.3">
      <c r="A1990" s="1" t="s">
        <v>1684</v>
      </c>
      <c r="B1990" s="1" t="s">
        <v>3071</v>
      </c>
      <c r="C1990" s="1" t="s">
        <v>6741</v>
      </c>
      <c r="D1990" s="1" t="s">
        <v>7282</v>
      </c>
      <c r="E1990" s="1" t="s">
        <v>5375</v>
      </c>
    </row>
    <row r="1991" spans="1:5" ht="15.6" x14ac:dyDescent="0.3">
      <c r="A1991" s="1" t="s">
        <v>1683</v>
      </c>
      <c r="B1991" s="1" t="s">
        <v>3072</v>
      </c>
      <c r="C1991" s="1" t="s">
        <v>6741</v>
      </c>
      <c r="D1991" s="1" t="s">
        <v>8434</v>
      </c>
      <c r="E1991" s="1" t="s">
        <v>5376</v>
      </c>
    </row>
    <row r="1992" spans="1:5" ht="15.6" x14ac:dyDescent="0.3">
      <c r="A1992" s="1" t="s">
        <v>1682</v>
      </c>
      <c r="B1992" s="1" t="s">
        <v>3073</v>
      </c>
      <c r="C1992" s="1" t="s">
        <v>6741</v>
      </c>
      <c r="D1992" s="1" t="s">
        <v>7283</v>
      </c>
      <c r="E1992" s="1" t="s">
        <v>5377</v>
      </c>
    </row>
    <row r="1993" spans="1:5" ht="15.6" x14ac:dyDescent="0.3">
      <c r="A1993" s="1" t="s">
        <v>2304</v>
      </c>
      <c r="B1993" s="1" t="s">
        <v>2453</v>
      </c>
      <c r="C1993" s="1" t="s">
        <v>6741</v>
      </c>
      <c r="D1993" s="1" t="s">
        <v>6801</v>
      </c>
      <c r="E1993" s="1" t="s">
        <v>4796</v>
      </c>
    </row>
    <row r="1994" spans="1:5" ht="15.6" x14ac:dyDescent="0.3">
      <c r="A1994" s="1" t="s">
        <v>1681</v>
      </c>
      <c r="B1994" s="1" t="s">
        <v>3074</v>
      </c>
      <c r="C1994" s="1" t="s">
        <v>6741</v>
      </c>
      <c r="D1994" s="1" t="s">
        <v>7284</v>
      </c>
      <c r="E1994" s="1" t="s">
        <v>5378</v>
      </c>
    </row>
    <row r="1995" spans="1:5" ht="15.6" x14ac:dyDescent="0.3">
      <c r="A1995" s="1" t="s">
        <v>1680</v>
      </c>
      <c r="B1995" s="1" t="s">
        <v>3075</v>
      </c>
      <c r="C1995" s="1" t="s">
        <v>6741</v>
      </c>
      <c r="D1995" s="1" t="s">
        <v>7285</v>
      </c>
      <c r="E1995" s="1" t="s">
        <v>5379</v>
      </c>
    </row>
    <row r="1996" spans="1:5" ht="15.6" x14ac:dyDescent="0.3">
      <c r="A1996" s="1" t="s">
        <v>1679</v>
      </c>
      <c r="B1996" s="1" t="s">
        <v>3076</v>
      </c>
      <c r="C1996" s="1" t="s">
        <v>6742</v>
      </c>
      <c r="D1996" s="1" t="s">
        <v>8435</v>
      </c>
      <c r="E1996" s="1" t="s">
        <v>5380</v>
      </c>
    </row>
    <row r="1997" spans="1:5" ht="15.6" x14ac:dyDescent="0.3">
      <c r="A1997" s="1" t="s">
        <v>1678</v>
      </c>
      <c r="B1997" s="1" t="s">
        <v>3077</v>
      </c>
      <c r="C1997" s="1" t="s">
        <v>6766</v>
      </c>
      <c r="D1997" s="1" t="s">
        <v>7286</v>
      </c>
      <c r="E1997" s="1" t="s">
        <v>5381</v>
      </c>
    </row>
    <row r="1998" spans="1:5" ht="15.6" x14ac:dyDescent="0.3">
      <c r="A1998" s="1" t="s">
        <v>1677</v>
      </c>
      <c r="B1998" s="1" t="s">
        <v>3078</v>
      </c>
      <c r="C1998" s="1" t="s">
        <v>6741</v>
      </c>
      <c r="D1998" s="1" t="s">
        <v>7287</v>
      </c>
      <c r="E1998" s="1" t="s">
        <v>5382</v>
      </c>
    </row>
    <row r="1999" spans="1:5" ht="15.6" x14ac:dyDescent="0.3">
      <c r="A1999" s="1" t="s">
        <v>1676</v>
      </c>
      <c r="B1999" s="1" t="s">
        <v>3079</v>
      </c>
      <c r="C1999" s="1" t="s">
        <v>6742</v>
      </c>
      <c r="D1999" s="1" t="s">
        <v>6377</v>
      </c>
      <c r="E1999" s="1" t="s">
        <v>5383</v>
      </c>
    </row>
    <row r="2000" spans="1:5" ht="15.6" x14ac:dyDescent="0.3">
      <c r="A2000" s="1" t="s">
        <v>1675</v>
      </c>
      <c r="B2000" s="1" t="s">
        <v>3080</v>
      </c>
      <c r="C2000" s="1" t="s">
        <v>6742</v>
      </c>
      <c r="D2000" s="1" t="s">
        <v>7288</v>
      </c>
      <c r="E2000" s="1" t="s">
        <v>5384</v>
      </c>
    </row>
    <row r="2001" spans="1:5" ht="15.6" x14ac:dyDescent="0.3">
      <c r="A2001" s="1" t="s">
        <v>1674</v>
      </c>
      <c r="B2001" s="1" t="s">
        <v>3081</v>
      </c>
      <c r="C2001" s="1" t="s">
        <v>6742</v>
      </c>
      <c r="D2001" s="1" t="s">
        <v>7289</v>
      </c>
      <c r="E2001" s="1" t="s">
        <v>5385</v>
      </c>
    </row>
    <row r="2002" spans="1:5" ht="15.6" x14ac:dyDescent="0.3">
      <c r="A2002" s="1" t="s">
        <v>1673</v>
      </c>
      <c r="B2002" s="1" t="s">
        <v>3082</v>
      </c>
      <c r="C2002" s="1" t="s">
        <v>6741</v>
      </c>
      <c r="D2002" s="1" t="s">
        <v>6812</v>
      </c>
      <c r="E2002" s="1" t="s">
        <v>5386</v>
      </c>
    </row>
    <row r="2003" spans="1:5" ht="15.6" x14ac:dyDescent="0.3">
      <c r="A2003" s="1" t="s">
        <v>1672</v>
      </c>
      <c r="B2003" s="1" t="s">
        <v>3083</v>
      </c>
      <c r="C2003" s="1" t="s">
        <v>6741</v>
      </c>
      <c r="D2003" s="1" t="s">
        <v>7290</v>
      </c>
      <c r="E2003" s="1" t="s">
        <v>5387</v>
      </c>
    </row>
    <row r="2004" spans="1:5" ht="15.6" x14ac:dyDescent="0.3">
      <c r="A2004" s="1" t="s">
        <v>2366</v>
      </c>
      <c r="B2004" s="1" t="s">
        <v>2391</v>
      </c>
      <c r="C2004" s="1" t="s">
        <v>6742</v>
      </c>
      <c r="D2004" s="1" t="s">
        <v>5298</v>
      </c>
      <c r="E2004" s="1" t="s">
        <v>4735</v>
      </c>
    </row>
    <row r="2005" spans="1:5" ht="15.6" x14ac:dyDescent="0.3">
      <c r="A2005" s="1" t="s">
        <v>2303</v>
      </c>
      <c r="B2005" s="1" t="s">
        <v>2454</v>
      </c>
      <c r="C2005" s="1" t="s">
        <v>6742</v>
      </c>
      <c r="D2005" s="1" t="s">
        <v>6636</v>
      </c>
      <c r="E2005" s="1" t="s">
        <v>4797</v>
      </c>
    </row>
    <row r="2006" spans="1:5" ht="15.6" x14ac:dyDescent="0.3">
      <c r="A2006" s="1" t="s">
        <v>1671</v>
      </c>
      <c r="B2006" s="1" t="s">
        <v>3084</v>
      </c>
      <c r="C2006" s="1" t="s">
        <v>6742</v>
      </c>
      <c r="D2006" s="1" t="s">
        <v>7291</v>
      </c>
      <c r="E2006" s="1" t="s">
        <v>5388</v>
      </c>
    </row>
    <row r="2007" spans="1:5" ht="15.6" x14ac:dyDescent="0.3">
      <c r="A2007" s="1" t="s">
        <v>1670</v>
      </c>
      <c r="B2007" s="1" t="s">
        <v>3085</v>
      </c>
      <c r="C2007" s="1" t="s">
        <v>6766</v>
      </c>
      <c r="D2007" s="1" t="s">
        <v>7292</v>
      </c>
      <c r="E2007" s="1" t="s">
        <v>5389</v>
      </c>
    </row>
    <row r="2008" spans="1:5" ht="15.6" x14ac:dyDescent="0.3">
      <c r="A2008" s="1" t="s">
        <v>1669</v>
      </c>
      <c r="B2008" s="1" t="s">
        <v>3086</v>
      </c>
      <c r="C2008" s="1" t="s">
        <v>6742</v>
      </c>
      <c r="D2008" s="1" t="s">
        <v>7293</v>
      </c>
      <c r="E2008" s="1" t="s">
        <v>5390</v>
      </c>
    </row>
    <row r="2009" spans="1:5" ht="15.6" x14ac:dyDescent="0.3">
      <c r="A2009" s="1" t="s">
        <v>1668</v>
      </c>
      <c r="B2009" s="1" t="s">
        <v>3087</v>
      </c>
      <c r="C2009" s="1" t="s">
        <v>6742</v>
      </c>
      <c r="D2009" s="1" t="s">
        <v>7294</v>
      </c>
      <c r="E2009" s="1" t="s">
        <v>5391</v>
      </c>
    </row>
    <row r="2010" spans="1:5" ht="15.6" x14ac:dyDescent="0.3">
      <c r="A2010" s="1" t="s">
        <v>1667</v>
      </c>
      <c r="B2010" s="1" t="s">
        <v>3088</v>
      </c>
      <c r="C2010" s="1" t="s">
        <v>6741</v>
      </c>
      <c r="D2010" s="1" t="s">
        <v>6808</v>
      </c>
      <c r="E2010" s="1" t="s">
        <v>5392</v>
      </c>
    </row>
    <row r="2011" spans="1:5" ht="15.6" x14ac:dyDescent="0.3">
      <c r="A2011" s="1" t="s">
        <v>1666</v>
      </c>
      <c r="B2011" s="1" t="s">
        <v>3089</v>
      </c>
      <c r="C2011" s="1" t="s">
        <v>6741</v>
      </c>
      <c r="D2011" s="1" t="s">
        <v>7295</v>
      </c>
      <c r="E2011" s="1" t="s">
        <v>5393</v>
      </c>
    </row>
    <row r="2012" spans="1:5" ht="15.6" x14ac:dyDescent="0.3">
      <c r="A2012" s="1" t="s">
        <v>1665</v>
      </c>
      <c r="B2012" s="1" t="s">
        <v>3090</v>
      </c>
      <c r="C2012" s="1" t="s">
        <v>6742</v>
      </c>
      <c r="D2012" s="1" t="s">
        <v>7296</v>
      </c>
      <c r="E2012" s="1" t="s">
        <v>5394</v>
      </c>
    </row>
    <row r="2013" spans="1:5" ht="15.6" x14ac:dyDescent="0.3">
      <c r="A2013" s="1" t="s">
        <v>1664</v>
      </c>
      <c r="B2013" s="1" t="s">
        <v>3091</v>
      </c>
      <c r="C2013" s="1" t="s">
        <v>6741</v>
      </c>
      <c r="D2013" s="1" t="s">
        <v>7088</v>
      </c>
      <c r="E2013" s="1" t="s">
        <v>5395</v>
      </c>
    </row>
    <row r="2014" spans="1:5" ht="15.6" x14ac:dyDescent="0.3">
      <c r="A2014" s="1" t="s">
        <v>1663</v>
      </c>
      <c r="B2014" s="1" t="s">
        <v>3092</v>
      </c>
      <c r="C2014" s="1" t="s">
        <v>6766</v>
      </c>
      <c r="D2014" s="1" t="s">
        <v>7160</v>
      </c>
      <c r="E2014" s="1" t="s">
        <v>5185</v>
      </c>
    </row>
    <row r="2015" spans="1:5" ht="15.6" x14ac:dyDescent="0.3">
      <c r="A2015" s="1" t="s">
        <v>1662</v>
      </c>
      <c r="B2015" s="1" t="s">
        <v>3093</v>
      </c>
      <c r="C2015" s="1" t="s">
        <v>6766</v>
      </c>
      <c r="D2015" s="1" t="s">
        <v>7297</v>
      </c>
      <c r="E2015" s="1" t="s">
        <v>5396</v>
      </c>
    </row>
    <row r="2016" spans="1:5" ht="15.6" x14ac:dyDescent="0.3">
      <c r="A2016" s="1" t="s">
        <v>2302</v>
      </c>
      <c r="B2016" s="1" t="s">
        <v>2455</v>
      </c>
      <c r="C2016" s="1" t="s">
        <v>6742</v>
      </c>
      <c r="D2016" s="1" t="s">
        <v>6802</v>
      </c>
      <c r="E2016" s="1" t="s">
        <v>4798</v>
      </c>
    </row>
    <row r="2017" spans="1:5" ht="15.6" x14ac:dyDescent="0.3">
      <c r="A2017" s="1" t="s">
        <v>1661</v>
      </c>
      <c r="B2017" s="1" t="s">
        <v>3094</v>
      </c>
      <c r="C2017" s="1" t="s">
        <v>6741</v>
      </c>
      <c r="D2017" s="1" t="s">
        <v>7298</v>
      </c>
      <c r="E2017" s="1" t="s">
        <v>5397</v>
      </c>
    </row>
    <row r="2018" spans="1:5" ht="15.6" x14ac:dyDescent="0.3">
      <c r="A2018" s="1" t="s">
        <v>1660</v>
      </c>
      <c r="B2018" s="1" t="s">
        <v>3095</v>
      </c>
      <c r="C2018" s="1" t="s">
        <v>6741</v>
      </c>
      <c r="D2018" s="1" t="s">
        <v>7299</v>
      </c>
      <c r="E2018" s="1" t="s">
        <v>5398</v>
      </c>
    </row>
    <row r="2019" spans="1:5" ht="15.6" x14ac:dyDescent="0.3">
      <c r="A2019" s="1" t="s">
        <v>1659</v>
      </c>
      <c r="B2019" s="1" t="s">
        <v>3096</v>
      </c>
      <c r="C2019" s="1" t="s">
        <v>6741</v>
      </c>
      <c r="D2019" s="1" t="s">
        <v>7300</v>
      </c>
      <c r="E2019" s="1" t="s">
        <v>5399</v>
      </c>
    </row>
    <row r="2020" spans="1:5" ht="15.6" x14ac:dyDescent="0.3">
      <c r="A2020" s="1" t="s">
        <v>1658</v>
      </c>
      <c r="B2020" s="1" t="s">
        <v>3097</v>
      </c>
      <c r="C2020" s="1" t="s">
        <v>6742</v>
      </c>
      <c r="D2020" s="1" t="s">
        <v>7301</v>
      </c>
      <c r="E2020" s="1" t="s">
        <v>5400</v>
      </c>
    </row>
    <row r="2021" spans="1:5" ht="15.6" x14ac:dyDescent="0.3">
      <c r="A2021" s="1" t="s">
        <v>1657</v>
      </c>
      <c r="B2021" s="1" t="s">
        <v>3098</v>
      </c>
      <c r="C2021" s="1" t="s">
        <v>6766</v>
      </c>
      <c r="D2021" s="1" t="s">
        <v>5021</v>
      </c>
      <c r="E2021" s="1" t="s">
        <v>5401</v>
      </c>
    </row>
    <row r="2022" spans="1:5" ht="15.6" x14ac:dyDescent="0.3">
      <c r="A2022" s="1" t="s">
        <v>1656</v>
      </c>
      <c r="B2022" s="1" t="s">
        <v>3099</v>
      </c>
      <c r="C2022" s="1" t="s">
        <v>6766</v>
      </c>
      <c r="D2022" s="1" t="s">
        <v>7302</v>
      </c>
      <c r="E2022" s="1" t="s">
        <v>4792</v>
      </c>
    </row>
    <row r="2023" spans="1:5" ht="15.6" x14ac:dyDescent="0.3">
      <c r="A2023" s="1" t="s">
        <v>1655</v>
      </c>
      <c r="B2023" s="1" t="s">
        <v>3100</v>
      </c>
      <c r="C2023" s="1" t="s">
        <v>6741</v>
      </c>
      <c r="D2023" s="1" t="s">
        <v>7303</v>
      </c>
      <c r="E2023" s="1" t="s">
        <v>5402</v>
      </c>
    </row>
    <row r="2024" spans="1:5" ht="15.6" x14ac:dyDescent="0.3">
      <c r="A2024" s="1" t="s">
        <v>1654</v>
      </c>
      <c r="B2024" s="1" t="s">
        <v>3101</v>
      </c>
      <c r="C2024" s="1" t="s">
        <v>6741</v>
      </c>
      <c r="D2024" s="1" t="s">
        <v>7304</v>
      </c>
      <c r="E2024" s="1" t="s">
        <v>5403</v>
      </c>
    </row>
    <row r="2025" spans="1:5" ht="15.6" x14ac:dyDescent="0.3">
      <c r="A2025" s="1" t="s">
        <v>1653</v>
      </c>
      <c r="B2025" s="1" t="s">
        <v>3102</v>
      </c>
      <c r="C2025" s="1" t="s">
        <v>6742</v>
      </c>
      <c r="D2025" s="1" t="s">
        <v>7305</v>
      </c>
      <c r="E2025" s="1" t="s">
        <v>5404</v>
      </c>
    </row>
    <row r="2026" spans="1:5" ht="15.6" x14ac:dyDescent="0.3">
      <c r="A2026" s="1" t="s">
        <v>1652</v>
      </c>
      <c r="B2026" s="1" t="s">
        <v>3103</v>
      </c>
      <c r="C2026" s="1" t="s">
        <v>6742</v>
      </c>
      <c r="D2026" s="1" t="s">
        <v>7306</v>
      </c>
      <c r="E2026" s="1" t="s">
        <v>5405</v>
      </c>
    </row>
    <row r="2027" spans="1:5" ht="15.6" x14ac:dyDescent="0.3">
      <c r="A2027" s="1" t="s">
        <v>2301</v>
      </c>
      <c r="B2027" s="1" t="s">
        <v>2456</v>
      </c>
      <c r="C2027" s="1" t="s">
        <v>6742</v>
      </c>
      <c r="D2027" s="1" t="s">
        <v>6803</v>
      </c>
      <c r="E2027" s="1" t="s">
        <v>4799</v>
      </c>
    </row>
    <row r="2028" spans="1:5" ht="15.6" x14ac:dyDescent="0.3">
      <c r="A2028" s="1" t="s">
        <v>1651</v>
      </c>
      <c r="B2028" s="1" t="s">
        <v>3104</v>
      </c>
      <c r="C2028" s="1" t="s">
        <v>6742</v>
      </c>
      <c r="D2028" s="1" t="s">
        <v>7307</v>
      </c>
      <c r="E2028" s="1" t="s">
        <v>5406</v>
      </c>
    </row>
    <row r="2029" spans="1:5" ht="15.6" x14ac:dyDescent="0.3">
      <c r="A2029" s="1" t="s">
        <v>1650</v>
      </c>
      <c r="B2029" s="1" t="s">
        <v>3105</v>
      </c>
      <c r="C2029" s="1" t="s">
        <v>6741</v>
      </c>
      <c r="D2029" s="1" t="s">
        <v>6770</v>
      </c>
      <c r="E2029" s="1" t="s">
        <v>5407</v>
      </c>
    </row>
    <row r="2030" spans="1:5" ht="15.6" x14ac:dyDescent="0.3">
      <c r="A2030" s="1" t="s">
        <v>1649</v>
      </c>
      <c r="B2030" s="1" t="s">
        <v>3106</v>
      </c>
      <c r="C2030" s="1" t="s">
        <v>6741</v>
      </c>
      <c r="D2030" s="1" t="s">
        <v>7077</v>
      </c>
      <c r="E2030" s="1" t="s">
        <v>5408</v>
      </c>
    </row>
    <row r="2031" spans="1:5" ht="15.6" x14ac:dyDescent="0.3">
      <c r="A2031" s="1" t="s">
        <v>1648</v>
      </c>
      <c r="B2031" s="1" t="s">
        <v>3107</v>
      </c>
      <c r="C2031" s="1" t="s">
        <v>6741</v>
      </c>
      <c r="D2031" s="1" t="s">
        <v>7308</v>
      </c>
      <c r="E2031" s="1" t="s">
        <v>5409</v>
      </c>
    </row>
    <row r="2032" spans="1:5" ht="15.6" x14ac:dyDescent="0.3">
      <c r="A2032" s="1" t="s">
        <v>1647</v>
      </c>
      <c r="B2032" s="1" t="s">
        <v>3108</v>
      </c>
      <c r="C2032" s="1" t="s">
        <v>6766</v>
      </c>
      <c r="D2032" s="1" t="s">
        <v>7137</v>
      </c>
      <c r="E2032" s="1" t="s">
        <v>5410</v>
      </c>
    </row>
    <row r="2033" spans="1:5" ht="15.6" x14ac:dyDescent="0.3">
      <c r="A2033" s="1" t="s">
        <v>1646</v>
      </c>
      <c r="B2033" s="1" t="s">
        <v>3109</v>
      </c>
      <c r="C2033" s="1" t="s">
        <v>6742</v>
      </c>
      <c r="D2033" s="1" t="s">
        <v>7309</v>
      </c>
      <c r="E2033" s="1" t="s">
        <v>5411</v>
      </c>
    </row>
    <row r="2034" spans="1:5" ht="15.6" x14ac:dyDescent="0.3">
      <c r="A2034" s="1" t="s">
        <v>1645</v>
      </c>
      <c r="B2034" s="1" t="s">
        <v>3110</v>
      </c>
      <c r="C2034" s="1" t="s">
        <v>6742</v>
      </c>
      <c r="D2034" s="1" t="s">
        <v>6971</v>
      </c>
      <c r="E2034" s="1" t="s">
        <v>4816</v>
      </c>
    </row>
    <row r="2035" spans="1:5" ht="15.6" x14ac:dyDescent="0.3">
      <c r="A2035" s="1" t="s">
        <v>1644</v>
      </c>
      <c r="B2035" s="1" t="s">
        <v>3111</v>
      </c>
      <c r="C2035" s="1" t="s">
        <v>6742</v>
      </c>
      <c r="D2035" s="1" t="s">
        <v>6752</v>
      </c>
      <c r="E2035" s="1" t="s">
        <v>5412</v>
      </c>
    </row>
    <row r="2036" spans="1:5" ht="15.6" x14ac:dyDescent="0.3">
      <c r="A2036" s="1" t="s">
        <v>1643</v>
      </c>
      <c r="B2036" s="1" t="s">
        <v>3112</v>
      </c>
      <c r="C2036" s="1" t="s">
        <v>6742</v>
      </c>
      <c r="D2036" s="1" t="s">
        <v>7310</v>
      </c>
      <c r="E2036" s="1" t="s">
        <v>5413</v>
      </c>
    </row>
    <row r="2037" spans="1:5" ht="15.6" x14ac:dyDescent="0.3">
      <c r="A2037" s="1" t="s">
        <v>1642</v>
      </c>
      <c r="B2037" s="1" t="s">
        <v>3113</v>
      </c>
      <c r="C2037" s="1" t="s">
        <v>6742</v>
      </c>
      <c r="D2037" s="1" t="s">
        <v>7311</v>
      </c>
      <c r="E2037" s="1" t="s">
        <v>5405</v>
      </c>
    </row>
    <row r="2038" spans="1:5" ht="15.6" x14ac:dyDescent="0.3">
      <c r="A2038" s="1" t="s">
        <v>2300</v>
      </c>
      <c r="B2038" s="1" t="s">
        <v>2457</v>
      </c>
      <c r="C2038" s="1" t="s">
        <v>6741</v>
      </c>
      <c r="D2038" s="1" t="s">
        <v>6804</v>
      </c>
      <c r="E2038" s="1" t="s">
        <v>4800</v>
      </c>
    </row>
    <row r="2039" spans="1:5" ht="15.6" x14ac:dyDescent="0.3">
      <c r="A2039" s="1" t="s">
        <v>1641</v>
      </c>
      <c r="B2039" s="1" t="s">
        <v>3114</v>
      </c>
      <c r="C2039" s="1" t="s">
        <v>6741</v>
      </c>
      <c r="D2039" s="1" t="s">
        <v>8436</v>
      </c>
      <c r="E2039" s="1" t="s">
        <v>5414</v>
      </c>
    </row>
    <row r="2040" spans="1:5" ht="15.6" x14ac:dyDescent="0.3">
      <c r="A2040" s="1" t="s">
        <v>1640</v>
      </c>
      <c r="B2040" s="1" t="s">
        <v>3115</v>
      </c>
      <c r="C2040" s="1" t="s">
        <v>6741</v>
      </c>
      <c r="D2040" s="1" t="s">
        <v>7312</v>
      </c>
      <c r="E2040" s="1" t="s">
        <v>5415</v>
      </c>
    </row>
    <row r="2041" spans="1:5" ht="15.6" x14ac:dyDescent="0.3">
      <c r="A2041" s="1" t="s">
        <v>1639</v>
      </c>
      <c r="B2041" s="1" t="s">
        <v>3116</v>
      </c>
      <c r="C2041" s="1" t="s">
        <v>6742</v>
      </c>
      <c r="D2041" s="1" t="s">
        <v>7313</v>
      </c>
      <c r="E2041" s="1" t="s">
        <v>5416</v>
      </c>
    </row>
    <row r="2042" spans="1:5" ht="15.6" x14ac:dyDescent="0.3">
      <c r="A2042" s="1" t="s">
        <v>1638</v>
      </c>
      <c r="B2042" s="1" t="s">
        <v>3117</v>
      </c>
      <c r="C2042" s="1" t="s">
        <v>6741</v>
      </c>
      <c r="D2042" s="1" t="s">
        <v>7314</v>
      </c>
      <c r="E2042" s="1" t="s">
        <v>5417</v>
      </c>
    </row>
    <row r="2043" spans="1:5" ht="15.6" x14ac:dyDescent="0.3">
      <c r="A2043" s="1" t="s">
        <v>1637</v>
      </c>
      <c r="B2043" s="1" t="s">
        <v>3118</v>
      </c>
      <c r="C2043" s="1" t="s">
        <v>6741</v>
      </c>
      <c r="D2043" s="1" t="s">
        <v>7315</v>
      </c>
      <c r="E2043" s="1" t="s">
        <v>4795</v>
      </c>
    </row>
    <row r="2044" spans="1:5" ht="15.6" x14ac:dyDescent="0.3">
      <c r="A2044" s="1" t="s">
        <v>1636</v>
      </c>
      <c r="B2044" s="1" t="s">
        <v>3119</v>
      </c>
      <c r="C2044" s="1" t="s">
        <v>6741</v>
      </c>
      <c r="D2044" s="1" t="s">
        <v>7316</v>
      </c>
      <c r="E2044" s="1" t="s">
        <v>5418</v>
      </c>
    </row>
    <row r="2045" spans="1:5" ht="15.6" x14ac:dyDescent="0.3">
      <c r="A2045" s="1" t="s">
        <v>1635</v>
      </c>
      <c r="B2045" s="1" t="s">
        <v>3120</v>
      </c>
      <c r="C2045" s="1" t="s">
        <v>6741</v>
      </c>
      <c r="D2045" s="1" t="s">
        <v>7317</v>
      </c>
      <c r="E2045" s="1" t="s">
        <v>5419</v>
      </c>
    </row>
    <row r="2046" spans="1:5" ht="15.6" x14ac:dyDescent="0.3">
      <c r="A2046" s="1" t="s">
        <v>1634</v>
      </c>
      <c r="B2046" s="1" t="s">
        <v>3121</v>
      </c>
      <c r="C2046" s="1" t="s">
        <v>6742</v>
      </c>
      <c r="D2046" s="1" t="s">
        <v>6649</v>
      </c>
      <c r="E2046" s="1" t="s">
        <v>5420</v>
      </c>
    </row>
    <row r="2047" spans="1:5" ht="15.6" x14ac:dyDescent="0.3">
      <c r="A2047" s="1" t="s">
        <v>1633</v>
      </c>
      <c r="B2047" s="1" t="s">
        <v>3122</v>
      </c>
      <c r="C2047" s="1" t="s">
        <v>6742</v>
      </c>
      <c r="D2047" s="1" t="s">
        <v>7318</v>
      </c>
      <c r="E2047" s="1" t="s">
        <v>5421</v>
      </c>
    </row>
    <row r="2048" spans="1:5" ht="15.6" x14ac:dyDescent="0.3">
      <c r="A2048" s="1" t="s">
        <v>1632</v>
      </c>
      <c r="B2048" s="1" t="s">
        <v>3123</v>
      </c>
      <c r="C2048" s="1" t="s">
        <v>6742</v>
      </c>
      <c r="D2048" s="1" t="s">
        <v>7319</v>
      </c>
      <c r="E2048" s="1" t="s">
        <v>5422</v>
      </c>
    </row>
    <row r="2049" spans="1:5" ht="15.6" x14ac:dyDescent="0.3">
      <c r="A2049" s="1" t="s">
        <v>2299</v>
      </c>
      <c r="B2049" s="1" t="s">
        <v>2458</v>
      </c>
      <c r="C2049" s="1" t="s">
        <v>6741</v>
      </c>
      <c r="D2049" s="1" t="s">
        <v>6805</v>
      </c>
      <c r="E2049" s="1" t="s">
        <v>4801</v>
      </c>
    </row>
    <row r="2050" spans="1:5" ht="15.6" x14ac:dyDescent="0.3">
      <c r="A2050" s="1" t="s">
        <v>1631</v>
      </c>
      <c r="B2050" s="1" t="s">
        <v>3124</v>
      </c>
      <c r="C2050" s="1" t="s">
        <v>6766</v>
      </c>
      <c r="D2050" s="1" t="s">
        <v>7320</v>
      </c>
      <c r="E2050" s="1" t="s">
        <v>5423</v>
      </c>
    </row>
    <row r="2051" spans="1:5" ht="15.6" x14ac:dyDescent="0.3">
      <c r="A2051" s="1" t="s">
        <v>1630</v>
      </c>
      <c r="B2051" s="1" t="s">
        <v>3125</v>
      </c>
      <c r="C2051" s="1" t="s">
        <v>6742</v>
      </c>
      <c r="D2051" s="1" t="s">
        <v>6932</v>
      </c>
      <c r="E2051" s="1" t="s">
        <v>5424</v>
      </c>
    </row>
    <row r="2052" spans="1:5" ht="15.6" x14ac:dyDescent="0.3">
      <c r="A2052" s="1" t="s">
        <v>1629</v>
      </c>
      <c r="B2052" s="1" t="s">
        <v>3126</v>
      </c>
      <c r="C2052" s="1" t="s">
        <v>6742</v>
      </c>
      <c r="D2052" s="1" t="s">
        <v>7321</v>
      </c>
      <c r="E2052" s="1" t="s">
        <v>5425</v>
      </c>
    </row>
    <row r="2053" spans="1:5" ht="15.6" x14ac:dyDescent="0.3">
      <c r="A2053" s="1" t="s">
        <v>1628</v>
      </c>
      <c r="B2053" s="1" t="s">
        <v>3127</v>
      </c>
      <c r="C2053" s="1" t="s">
        <v>6766</v>
      </c>
      <c r="D2053" s="1" t="s">
        <v>7108</v>
      </c>
      <c r="E2053" s="1" t="s">
        <v>5426</v>
      </c>
    </row>
    <row r="2054" spans="1:5" ht="15.6" x14ac:dyDescent="0.3">
      <c r="A2054" s="1" t="s">
        <v>1627</v>
      </c>
      <c r="B2054" s="1" t="s">
        <v>3128</v>
      </c>
      <c r="C2054" s="1" t="s">
        <v>6766</v>
      </c>
      <c r="D2054" s="1" t="s">
        <v>7322</v>
      </c>
      <c r="E2054" s="1" t="s">
        <v>4750</v>
      </c>
    </row>
    <row r="2055" spans="1:5" ht="15.6" x14ac:dyDescent="0.3">
      <c r="A2055" s="1" t="s">
        <v>1626</v>
      </c>
      <c r="B2055" s="1" t="s">
        <v>3129</v>
      </c>
      <c r="C2055" s="1" t="s">
        <v>6741</v>
      </c>
      <c r="D2055" s="1" t="s">
        <v>7323</v>
      </c>
      <c r="E2055" s="1" t="s">
        <v>5427</v>
      </c>
    </row>
    <row r="2056" spans="1:5" ht="15.6" x14ac:dyDescent="0.3">
      <c r="A2056" s="1" t="s">
        <v>1625</v>
      </c>
      <c r="B2056" s="1" t="s">
        <v>3130</v>
      </c>
      <c r="C2056" s="1" t="s">
        <v>6742</v>
      </c>
      <c r="D2056" s="1" t="s">
        <v>7324</v>
      </c>
      <c r="E2056" s="1" t="s">
        <v>5428</v>
      </c>
    </row>
    <row r="2057" spans="1:5" ht="15.6" x14ac:dyDescent="0.3">
      <c r="A2057" s="1" t="s">
        <v>1624</v>
      </c>
      <c r="B2057" s="1" t="s">
        <v>3131</v>
      </c>
      <c r="C2057" s="1" t="s">
        <v>6766</v>
      </c>
      <c r="D2057" s="1" t="s">
        <v>7325</v>
      </c>
      <c r="E2057" s="1" t="s">
        <v>5429</v>
      </c>
    </row>
    <row r="2058" spans="1:5" ht="15.6" x14ac:dyDescent="0.3">
      <c r="A2058" s="1" t="s">
        <v>1623</v>
      </c>
      <c r="B2058" s="1" t="s">
        <v>3132</v>
      </c>
      <c r="C2058" s="1" t="s">
        <v>6742</v>
      </c>
      <c r="D2058" s="1" t="s">
        <v>6932</v>
      </c>
      <c r="E2058" s="1" t="s">
        <v>5430</v>
      </c>
    </row>
    <row r="2059" spans="1:5" ht="15.6" x14ac:dyDescent="0.3">
      <c r="A2059" s="1" t="s">
        <v>1622</v>
      </c>
      <c r="B2059" s="1" t="s">
        <v>3133</v>
      </c>
      <c r="C2059" s="1" t="s">
        <v>6742</v>
      </c>
      <c r="D2059" s="1" t="s">
        <v>6799</v>
      </c>
      <c r="E2059" s="1" t="s">
        <v>5431</v>
      </c>
    </row>
    <row r="2060" spans="1:5" ht="15.6" x14ac:dyDescent="0.3">
      <c r="A2060" s="1" t="s">
        <v>2298</v>
      </c>
      <c r="B2060" s="1" t="s">
        <v>2459</v>
      </c>
      <c r="C2060" s="1" t="s">
        <v>6741</v>
      </c>
      <c r="D2060" s="1" t="s">
        <v>6806</v>
      </c>
      <c r="E2060" s="1" t="s">
        <v>4802</v>
      </c>
    </row>
    <row r="2061" spans="1:5" ht="15.6" x14ac:dyDescent="0.3">
      <c r="A2061" s="1" t="s">
        <v>1621</v>
      </c>
      <c r="B2061" s="1" t="s">
        <v>3134</v>
      </c>
      <c r="C2061" s="1" t="s">
        <v>6741</v>
      </c>
      <c r="D2061" s="1" t="s">
        <v>6798</v>
      </c>
      <c r="E2061" s="1" t="s">
        <v>5432</v>
      </c>
    </row>
    <row r="2062" spans="1:5" ht="15.6" x14ac:dyDescent="0.3">
      <c r="A2062" s="1" t="s">
        <v>1620</v>
      </c>
      <c r="B2062" s="1" t="s">
        <v>3135</v>
      </c>
      <c r="C2062" s="1" t="s">
        <v>6742</v>
      </c>
      <c r="D2062" s="1" t="s">
        <v>6813</v>
      </c>
      <c r="E2062" s="1" t="s">
        <v>5433</v>
      </c>
    </row>
    <row r="2063" spans="1:5" ht="15.6" x14ac:dyDescent="0.3">
      <c r="A2063" s="1" t="s">
        <v>1619</v>
      </c>
      <c r="B2063" s="1" t="s">
        <v>3136</v>
      </c>
      <c r="C2063" s="1" t="s">
        <v>6741</v>
      </c>
      <c r="D2063" s="1" t="s">
        <v>7326</v>
      </c>
      <c r="E2063" s="1" t="s">
        <v>5434</v>
      </c>
    </row>
    <row r="2064" spans="1:5" ht="15.6" x14ac:dyDescent="0.3">
      <c r="A2064" s="1" t="s">
        <v>1618</v>
      </c>
      <c r="B2064" s="1" t="s">
        <v>3137</v>
      </c>
      <c r="C2064" s="1" t="s">
        <v>6741</v>
      </c>
      <c r="D2064" s="1" t="s">
        <v>7327</v>
      </c>
      <c r="E2064" s="1" t="s">
        <v>5435</v>
      </c>
    </row>
    <row r="2065" spans="1:5" ht="15.6" x14ac:dyDescent="0.3">
      <c r="A2065" s="1" t="s">
        <v>1617</v>
      </c>
      <c r="B2065" s="1" t="s">
        <v>3138</v>
      </c>
      <c r="C2065" s="1" t="s">
        <v>6741</v>
      </c>
      <c r="D2065" s="1" t="s">
        <v>7328</v>
      </c>
      <c r="E2065" s="1" t="s">
        <v>5436</v>
      </c>
    </row>
    <row r="2066" spans="1:5" ht="15.6" x14ac:dyDescent="0.3">
      <c r="A2066" s="1" t="s">
        <v>1616</v>
      </c>
      <c r="B2066" s="1" t="s">
        <v>3139</v>
      </c>
      <c r="C2066" s="1" t="s">
        <v>6766</v>
      </c>
      <c r="D2066" s="1" t="s">
        <v>7329</v>
      </c>
      <c r="E2066" s="1" t="s">
        <v>5437</v>
      </c>
    </row>
    <row r="2067" spans="1:5" ht="15.6" x14ac:dyDescent="0.3">
      <c r="A2067" s="1" t="s">
        <v>1615</v>
      </c>
      <c r="B2067" s="1" t="s">
        <v>3140</v>
      </c>
      <c r="C2067" s="1" t="s">
        <v>6742</v>
      </c>
      <c r="D2067" s="1" t="s">
        <v>7330</v>
      </c>
      <c r="E2067" s="1" t="s">
        <v>5438</v>
      </c>
    </row>
    <row r="2068" spans="1:5" ht="15.6" x14ac:dyDescent="0.3">
      <c r="A2068" s="1" t="s">
        <v>1614</v>
      </c>
      <c r="B2068" s="1" t="s">
        <v>3141</v>
      </c>
      <c r="C2068" s="1" t="s">
        <v>6742</v>
      </c>
      <c r="D2068" s="1" t="s">
        <v>7331</v>
      </c>
      <c r="E2068" s="1" t="s">
        <v>5439</v>
      </c>
    </row>
    <row r="2069" spans="1:5" ht="15.6" x14ac:dyDescent="0.3">
      <c r="A2069" s="1" t="s">
        <v>1613</v>
      </c>
      <c r="B2069" s="1" t="s">
        <v>3142</v>
      </c>
      <c r="C2069" s="1" t="s">
        <v>6742</v>
      </c>
      <c r="D2069" s="1" t="s">
        <v>6890</v>
      </c>
      <c r="E2069" s="1" t="s">
        <v>5440</v>
      </c>
    </row>
    <row r="2070" spans="1:5" ht="15.6" x14ac:dyDescent="0.3">
      <c r="A2070" s="1" t="s">
        <v>1612</v>
      </c>
      <c r="B2070" s="1" t="s">
        <v>3143</v>
      </c>
      <c r="C2070" s="1" t="s">
        <v>6742</v>
      </c>
      <c r="D2070" s="1" t="s">
        <v>7332</v>
      </c>
      <c r="E2070" s="1" t="s">
        <v>5441</v>
      </c>
    </row>
    <row r="2071" spans="1:5" ht="15.6" x14ac:dyDescent="0.3">
      <c r="A2071" s="1" t="s">
        <v>2297</v>
      </c>
      <c r="B2071" s="1" t="s">
        <v>2460</v>
      </c>
      <c r="C2071" s="1" t="s">
        <v>6742</v>
      </c>
      <c r="D2071" s="1" t="s">
        <v>6807</v>
      </c>
      <c r="E2071" s="1" t="s">
        <v>4803</v>
      </c>
    </row>
    <row r="2072" spans="1:5" ht="15.6" x14ac:dyDescent="0.3">
      <c r="A2072" s="1" t="s">
        <v>1611</v>
      </c>
      <c r="B2072" s="1" t="s">
        <v>3144</v>
      </c>
      <c r="C2072" s="1" t="s">
        <v>6741</v>
      </c>
      <c r="D2072" s="1" t="s">
        <v>7333</v>
      </c>
      <c r="E2072" s="1" t="s">
        <v>5442</v>
      </c>
    </row>
    <row r="2073" spans="1:5" ht="15.6" x14ac:dyDescent="0.3">
      <c r="A2073" s="1" t="s">
        <v>1610</v>
      </c>
      <c r="B2073" s="1" t="s">
        <v>3145</v>
      </c>
      <c r="C2073" s="1" t="s">
        <v>6741</v>
      </c>
      <c r="D2073" s="1" t="s">
        <v>7137</v>
      </c>
      <c r="E2073" s="1" t="s">
        <v>5443</v>
      </c>
    </row>
    <row r="2074" spans="1:5" ht="15.6" x14ac:dyDescent="0.3">
      <c r="A2074" s="1" t="s">
        <v>1609</v>
      </c>
      <c r="B2074" s="1" t="s">
        <v>3146</v>
      </c>
      <c r="C2074" s="1" t="s">
        <v>6742</v>
      </c>
      <c r="D2074" s="1" t="s">
        <v>6959</v>
      </c>
      <c r="E2074" s="1" t="s">
        <v>5444</v>
      </c>
    </row>
    <row r="2075" spans="1:5" ht="15.6" x14ac:dyDescent="0.3">
      <c r="A2075" s="1" t="s">
        <v>1608</v>
      </c>
      <c r="B2075" s="1" t="s">
        <v>3147</v>
      </c>
      <c r="C2075" s="1" t="s">
        <v>6741</v>
      </c>
      <c r="D2075" s="1" t="s">
        <v>6774</v>
      </c>
      <c r="E2075" s="1" t="s">
        <v>5445</v>
      </c>
    </row>
    <row r="2076" spans="1:5" ht="15.6" x14ac:dyDescent="0.3">
      <c r="A2076" s="1" t="s">
        <v>1607</v>
      </c>
      <c r="B2076" s="1" t="s">
        <v>3148</v>
      </c>
      <c r="C2076" s="1" t="s">
        <v>6741</v>
      </c>
      <c r="D2076" s="1" t="s">
        <v>7334</v>
      </c>
      <c r="E2076" s="1" t="s">
        <v>5446</v>
      </c>
    </row>
    <row r="2077" spans="1:5" ht="15.6" x14ac:dyDescent="0.3">
      <c r="A2077" s="1" t="s">
        <v>1606</v>
      </c>
      <c r="B2077" s="1" t="s">
        <v>3149</v>
      </c>
      <c r="C2077" s="1" t="s">
        <v>6741</v>
      </c>
      <c r="D2077" s="1" t="s">
        <v>7335</v>
      </c>
      <c r="E2077" s="1" t="s">
        <v>5447</v>
      </c>
    </row>
    <row r="2078" spans="1:5" ht="15.6" x14ac:dyDescent="0.3">
      <c r="A2078" s="1" t="s">
        <v>1605</v>
      </c>
      <c r="B2078" s="1" t="s">
        <v>3150</v>
      </c>
      <c r="C2078" s="1" t="s">
        <v>6741</v>
      </c>
      <c r="D2078" s="1" t="s">
        <v>7336</v>
      </c>
      <c r="E2078" s="1" t="s">
        <v>5448</v>
      </c>
    </row>
    <row r="2079" spans="1:5" ht="15.6" x14ac:dyDescent="0.3">
      <c r="A2079" s="1" t="s">
        <v>1604</v>
      </c>
      <c r="B2079" s="1" t="s">
        <v>3151</v>
      </c>
      <c r="C2079" s="1" t="s">
        <v>6741</v>
      </c>
      <c r="D2079" s="1" t="s">
        <v>7337</v>
      </c>
      <c r="E2079" s="1" t="s">
        <v>5449</v>
      </c>
    </row>
    <row r="2080" spans="1:5" ht="15.6" x14ac:dyDescent="0.3">
      <c r="A2080" s="1" t="s">
        <v>1603</v>
      </c>
      <c r="B2080" s="1" t="s">
        <v>3152</v>
      </c>
      <c r="C2080" s="1" t="s">
        <v>6741</v>
      </c>
      <c r="D2080" s="1" t="s">
        <v>7338</v>
      </c>
      <c r="E2080" s="1" t="s">
        <v>5450</v>
      </c>
    </row>
    <row r="2081" spans="1:5" ht="15.6" x14ac:dyDescent="0.3">
      <c r="A2081" s="1" t="s">
        <v>1602</v>
      </c>
      <c r="B2081" s="1" t="s">
        <v>3153</v>
      </c>
      <c r="C2081" s="1" t="s">
        <v>6741</v>
      </c>
      <c r="D2081" s="1" t="s">
        <v>6995</v>
      </c>
      <c r="E2081" s="1" t="s">
        <v>5451</v>
      </c>
    </row>
    <row r="2082" spans="1:5" ht="15.6" x14ac:dyDescent="0.3">
      <c r="A2082" s="1" t="s">
        <v>2296</v>
      </c>
      <c r="B2082" s="1" t="s">
        <v>2461</v>
      </c>
      <c r="C2082" s="1" t="s">
        <v>6741</v>
      </c>
      <c r="D2082" s="1" t="s">
        <v>6808</v>
      </c>
      <c r="E2082" s="1" t="s">
        <v>4804</v>
      </c>
    </row>
    <row r="2083" spans="1:5" ht="15.6" x14ac:dyDescent="0.3">
      <c r="A2083" s="1" t="s">
        <v>1601</v>
      </c>
      <c r="B2083" s="1" t="s">
        <v>3154</v>
      </c>
      <c r="C2083" s="1" t="s">
        <v>6741</v>
      </c>
      <c r="D2083" s="1" t="s">
        <v>7339</v>
      </c>
      <c r="E2083" s="1" t="s">
        <v>5452</v>
      </c>
    </row>
    <row r="2084" spans="1:5" ht="15.6" x14ac:dyDescent="0.3">
      <c r="A2084" s="1" t="s">
        <v>1600</v>
      </c>
      <c r="B2084" s="1" t="s">
        <v>3155</v>
      </c>
      <c r="C2084" s="1" t="s">
        <v>6742</v>
      </c>
      <c r="D2084" s="1" t="s">
        <v>7340</v>
      </c>
      <c r="E2084" s="1" t="s">
        <v>5453</v>
      </c>
    </row>
    <row r="2085" spans="1:5" ht="15.6" x14ac:dyDescent="0.3">
      <c r="A2085" s="1" t="s">
        <v>1599</v>
      </c>
      <c r="B2085" s="1" t="s">
        <v>3156</v>
      </c>
      <c r="C2085" s="1" t="s">
        <v>6742</v>
      </c>
      <c r="D2085" s="1" t="s">
        <v>6872</v>
      </c>
      <c r="E2085" s="1" t="s">
        <v>5454</v>
      </c>
    </row>
    <row r="2086" spans="1:5" ht="15.6" x14ac:dyDescent="0.3">
      <c r="A2086" s="1" t="s">
        <v>1598</v>
      </c>
      <c r="B2086" s="1" t="s">
        <v>3157</v>
      </c>
      <c r="C2086" s="1" t="s">
        <v>6742</v>
      </c>
      <c r="D2086" s="1" t="s">
        <v>6881</v>
      </c>
      <c r="E2086" s="1" t="s">
        <v>5455</v>
      </c>
    </row>
    <row r="2087" spans="1:5" ht="15.6" x14ac:dyDescent="0.3">
      <c r="A2087" s="1" t="s">
        <v>1597</v>
      </c>
      <c r="B2087" s="1" t="s">
        <v>3158</v>
      </c>
      <c r="C2087" s="1" t="s">
        <v>6742</v>
      </c>
      <c r="D2087" s="1" t="s">
        <v>6932</v>
      </c>
      <c r="E2087" s="1" t="s">
        <v>5456</v>
      </c>
    </row>
    <row r="2088" spans="1:5" ht="15.6" x14ac:dyDescent="0.3">
      <c r="A2088" s="1" t="s">
        <v>1596</v>
      </c>
      <c r="B2088" s="1" t="s">
        <v>3159</v>
      </c>
      <c r="C2088" s="1" t="s">
        <v>6742</v>
      </c>
      <c r="D2088" s="1" t="s">
        <v>7341</v>
      </c>
      <c r="E2088" s="1" t="s">
        <v>5457</v>
      </c>
    </row>
    <row r="2089" spans="1:5" ht="15.6" x14ac:dyDescent="0.3">
      <c r="A2089" s="1" t="s">
        <v>1595</v>
      </c>
      <c r="B2089" s="1" t="s">
        <v>3160</v>
      </c>
      <c r="C2089" s="1" t="s">
        <v>6766</v>
      </c>
      <c r="D2089" s="1" t="s">
        <v>7342</v>
      </c>
      <c r="E2089" s="1" t="s">
        <v>5458</v>
      </c>
    </row>
    <row r="2090" spans="1:5" ht="15.6" x14ac:dyDescent="0.3">
      <c r="A2090" s="1" t="s">
        <v>1594</v>
      </c>
      <c r="B2090" s="1" t="s">
        <v>3161</v>
      </c>
      <c r="C2090" s="1" t="s">
        <v>6766</v>
      </c>
      <c r="D2090" s="1" t="s">
        <v>7343</v>
      </c>
      <c r="E2090" s="1" t="s">
        <v>4797</v>
      </c>
    </row>
    <row r="2091" spans="1:5" ht="15.6" x14ac:dyDescent="0.3">
      <c r="A2091" s="1" t="s">
        <v>1593</v>
      </c>
      <c r="B2091" s="1" t="s">
        <v>3162</v>
      </c>
      <c r="C2091" s="1" t="s">
        <v>6741</v>
      </c>
      <c r="D2091" s="1" t="s">
        <v>7344</v>
      </c>
      <c r="E2091" s="1" t="s">
        <v>5459</v>
      </c>
    </row>
    <row r="2092" spans="1:5" ht="15.6" x14ac:dyDescent="0.3">
      <c r="A2092" s="1" t="s">
        <v>1592</v>
      </c>
      <c r="B2092" s="1" t="s">
        <v>3163</v>
      </c>
      <c r="C2092" s="1" t="s">
        <v>6742</v>
      </c>
      <c r="D2092" s="1" t="s">
        <v>6915</v>
      </c>
      <c r="E2092" s="1" t="s">
        <v>5460</v>
      </c>
    </row>
    <row r="2093" spans="1:5" ht="15.6" x14ac:dyDescent="0.3">
      <c r="A2093" s="1" t="s">
        <v>2295</v>
      </c>
      <c r="B2093" s="1" t="s">
        <v>2462</v>
      </c>
      <c r="C2093" s="1" t="s">
        <v>6741</v>
      </c>
      <c r="D2093" s="1" t="s">
        <v>5984</v>
      </c>
      <c r="E2093" s="1" t="s">
        <v>4805</v>
      </c>
    </row>
    <row r="2094" spans="1:5" ht="15.6" x14ac:dyDescent="0.3">
      <c r="A2094" s="1" t="s">
        <v>1591</v>
      </c>
      <c r="B2094" s="1" t="s">
        <v>3164</v>
      </c>
      <c r="C2094" s="1" t="s">
        <v>6741</v>
      </c>
      <c r="D2094" s="1" t="s">
        <v>7088</v>
      </c>
      <c r="E2094" s="1" t="s">
        <v>5461</v>
      </c>
    </row>
    <row r="2095" spans="1:5" ht="15.6" x14ac:dyDescent="0.3">
      <c r="A2095" s="1" t="s">
        <v>1590</v>
      </c>
      <c r="B2095" s="1" t="s">
        <v>3165</v>
      </c>
      <c r="C2095" s="1" t="s">
        <v>6742</v>
      </c>
      <c r="D2095" s="1" t="s">
        <v>7345</v>
      </c>
      <c r="E2095" s="1" t="s">
        <v>5462</v>
      </c>
    </row>
    <row r="2096" spans="1:5" ht="15.6" x14ac:dyDescent="0.3">
      <c r="A2096" s="1" t="s">
        <v>1589</v>
      </c>
      <c r="B2096" s="1" t="s">
        <v>3166</v>
      </c>
      <c r="C2096" s="1" t="s">
        <v>6741</v>
      </c>
      <c r="D2096" s="1" t="s">
        <v>7346</v>
      </c>
      <c r="E2096" s="1" t="s">
        <v>5356</v>
      </c>
    </row>
    <row r="2097" spans="1:5" ht="15.6" x14ac:dyDescent="0.3">
      <c r="A2097" s="1" t="s">
        <v>1588</v>
      </c>
      <c r="B2097" s="1" t="s">
        <v>3167</v>
      </c>
      <c r="C2097" s="1" t="s">
        <v>6741</v>
      </c>
      <c r="D2097" s="1" t="s">
        <v>7347</v>
      </c>
      <c r="E2097" s="1" t="s">
        <v>5463</v>
      </c>
    </row>
    <row r="2098" spans="1:5" ht="15.6" x14ac:dyDescent="0.3">
      <c r="A2098" s="1" t="s">
        <v>1587</v>
      </c>
      <c r="B2098" s="1" t="s">
        <v>3168</v>
      </c>
      <c r="C2098" s="1" t="s">
        <v>6741</v>
      </c>
      <c r="D2098" s="1" t="s">
        <v>7348</v>
      </c>
      <c r="E2098" s="1" t="s">
        <v>5464</v>
      </c>
    </row>
    <row r="2099" spans="1:5" ht="15.6" x14ac:dyDescent="0.3">
      <c r="A2099" s="1" t="s">
        <v>1586</v>
      </c>
      <c r="B2099" s="1" t="s">
        <v>3169</v>
      </c>
      <c r="C2099" s="1" t="s">
        <v>6741</v>
      </c>
      <c r="D2099" s="1" t="s">
        <v>7349</v>
      </c>
      <c r="E2099" s="1" t="s">
        <v>5465</v>
      </c>
    </row>
    <row r="2100" spans="1:5" ht="15.6" x14ac:dyDescent="0.3">
      <c r="A2100" s="1" t="s">
        <v>1585</v>
      </c>
      <c r="B2100" s="1" t="s">
        <v>3170</v>
      </c>
      <c r="C2100" s="1" t="s">
        <v>6741</v>
      </c>
      <c r="D2100" s="1" t="s">
        <v>7350</v>
      </c>
      <c r="E2100" s="1" t="s">
        <v>5466</v>
      </c>
    </row>
    <row r="2101" spans="1:5" ht="15.6" x14ac:dyDescent="0.3">
      <c r="A2101" s="1" t="s">
        <v>1584</v>
      </c>
      <c r="B2101" s="1" t="s">
        <v>3171</v>
      </c>
      <c r="C2101" s="1" t="s">
        <v>6741</v>
      </c>
      <c r="D2101" s="1" t="s">
        <v>7351</v>
      </c>
      <c r="E2101" s="1" t="s">
        <v>5467</v>
      </c>
    </row>
    <row r="2102" spans="1:5" ht="15.6" x14ac:dyDescent="0.3">
      <c r="A2102" s="1" t="s">
        <v>1583</v>
      </c>
      <c r="B2102" s="1" t="s">
        <v>3172</v>
      </c>
      <c r="C2102" s="1" t="s">
        <v>6742</v>
      </c>
      <c r="D2102" s="1" t="s">
        <v>7352</v>
      </c>
      <c r="E2102" s="1" t="s">
        <v>4768</v>
      </c>
    </row>
    <row r="2103" spans="1:5" ht="15.6" x14ac:dyDescent="0.3">
      <c r="A2103" s="1" t="s">
        <v>1582</v>
      </c>
      <c r="B2103" s="1" t="s">
        <v>3173</v>
      </c>
      <c r="C2103" s="1" t="s">
        <v>6742</v>
      </c>
      <c r="D2103" s="1" t="s">
        <v>7353</v>
      </c>
      <c r="E2103" s="1" t="s">
        <v>5468</v>
      </c>
    </row>
    <row r="2104" spans="1:5" ht="15.6" x14ac:dyDescent="0.3">
      <c r="A2104" s="1" t="s">
        <v>2294</v>
      </c>
      <c r="B2104" s="1" t="s">
        <v>2463</v>
      </c>
      <c r="C2104" s="1" t="s">
        <v>6742</v>
      </c>
      <c r="D2104" s="1" t="s">
        <v>6809</v>
      </c>
      <c r="E2104" s="1" t="s">
        <v>4806</v>
      </c>
    </row>
    <row r="2105" spans="1:5" ht="15.6" x14ac:dyDescent="0.3">
      <c r="A2105" s="1" t="s">
        <v>1581</v>
      </c>
      <c r="B2105" s="1" t="s">
        <v>3174</v>
      </c>
      <c r="C2105" s="1" t="s">
        <v>6742</v>
      </c>
      <c r="D2105" s="1" t="s">
        <v>7354</v>
      </c>
      <c r="E2105" s="1" t="s">
        <v>5469</v>
      </c>
    </row>
    <row r="2106" spans="1:5" ht="15.6" x14ac:dyDescent="0.3">
      <c r="A2106" s="1" t="s">
        <v>1580</v>
      </c>
      <c r="B2106" s="1" t="s">
        <v>3175</v>
      </c>
      <c r="C2106" s="1" t="s">
        <v>6741</v>
      </c>
      <c r="D2106" s="1" t="s">
        <v>7355</v>
      </c>
      <c r="E2106" s="1" t="s">
        <v>5470</v>
      </c>
    </row>
    <row r="2107" spans="1:5" ht="15.6" x14ac:dyDescent="0.3">
      <c r="A2107" s="1" t="s">
        <v>1579</v>
      </c>
      <c r="B2107" s="1" t="s">
        <v>3176</v>
      </c>
      <c r="C2107" s="1" t="s">
        <v>6741</v>
      </c>
      <c r="D2107" s="1" t="s">
        <v>7356</v>
      </c>
      <c r="E2107" s="1" t="s">
        <v>5471</v>
      </c>
    </row>
    <row r="2108" spans="1:5" ht="15.6" x14ac:dyDescent="0.3">
      <c r="A2108" s="1" t="s">
        <v>1578</v>
      </c>
      <c r="B2108" s="1" t="s">
        <v>3177</v>
      </c>
      <c r="C2108" s="1" t="s">
        <v>6766</v>
      </c>
      <c r="D2108" s="1" t="s">
        <v>7357</v>
      </c>
      <c r="E2108" s="1" t="s">
        <v>5472</v>
      </c>
    </row>
    <row r="2109" spans="1:5" ht="15.6" x14ac:dyDescent="0.3">
      <c r="A2109" s="1" t="s">
        <v>1577</v>
      </c>
      <c r="B2109" s="1" t="s">
        <v>3178</v>
      </c>
      <c r="C2109" s="1" t="s">
        <v>6742</v>
      </c>
      <c r="D2109" s="1" t="s">
        <v>7358</v>
      </c>
      <c r="E2109" s="1" t="s">
        <v>5473</v>
      </c>
    </row>
    <row r="2110" spans="1:5" ht="15.6" x14ac:dyDescent="0.3">
      <c r="A2110" s="1" t="s">
        <v>1576</v>
      </c>
      <c r="B2110" s="1" t="s">
        <v>3179</v>
      </c>
      <c r="C2110" s="1" t="s">
        <v>6741</v>
      </c>
      <c r="D2110" s="1" t="s">
        <v>6903</v>
      </c>
      <c r="E2110" s="1" t="s">
        <v>5474</v>
      </c>
    </row>
    <row r="2111" spans="1:5" ht="15.6" x14ac:dyDescent="0.3">
      <c r="A2111" s="1" t="s">
        <v>1575</v>
      </c>
      <c r="B2111" s="1" t="s">
        <v>3180</v>
      </c>
      <c r="C2111" s="1" t="s">
        <v>6766</v>
      </c>
      <c r="D2111" s="1" t="s">
        <v>7359</v>
      </c>
      <c r="E2111" s="1" t="s">
        <v>5475</v>
      </c>
    </row>
    <row r="2112" spans="1:5" ht="15.6" x14ac:dyDescent="0.3">
      <c r="A2112" s="1" t="s">
        <v>1574</v>
      </c>
      <c r="B2112" s="1" t="s">
        <v>3181</v>
      </c>
      <c r="C2112" s="1" t="s">
        <v>6741</v>
      </c>
      <c r="D2112" s="1" t="s">
        <v>7360</v>
      </c>
      <c r="E2112" s="1" t="s">
        <v>5476</v>
      </c>
    </row>
    <row r="2113" spans="1:5" ht="15.6" x14ac:dyDescent="0.3">
      <c r="A2113" s="1" t="s">
        <v>1573</v>
      </c>
      <c r="B2113" s="1" t="s">
        <v>3182</v>
      </c>
      <c r="C2113" s="1" t="s">
        <v>6766</v>
      </c>
      <c r="D2113" s="1" t="s">
        <v>7361</v>
      </c>
      <c r="E2113" s="1" t="s">
        <v>5477</v>
      </c>
    </row>
    <row r="2114" spans="1:5" ht="15.6" x14ac:dyDescent="0.3">
      <c r="A2114" s="1" t="s">
        <v>1572</v>
      </c>
      <c r="B2114" s="1" t="s">
        <v>3183</v>
      </c>
      <c r="C2114" s="1" t="s">
        <v>6741</v>
      </c>
      <c r="D2114" s="1" t="s">
        <v>7362</v>
      </c>
      <c r="E2114" s="1" t="s">
        <v>5194</v>
      </c>
    </row>
    <row r="2115" spans="1:5" ht="15.6" x14ac:dyDescent="0.3">
      <c r="A2115" s="1" t="s">
        <v>2365</v>
      </c>
      <c r="B2115" s="1" t="s">
        <v>2392</v>
      </c>
      <c r="C2115" s="1" t="s">
        <v>6742</v>
      </c>
      <c r="D2115" s="1" t="s">
        <v>6746</v>
      </c>
      <c r="E2115" s="1" t="s">
        <v>4736</v>
      </c>
    </row>
    <row r="2116" spans="1:5" ht="15.6" x14ac:dyDescent="0.3">
      <c r="A2116" s="1" t="s">
        <v>2293</v>
      </c>
      <c r="B2116" s="1" t="s">
        <v>2464</v>
      </c>
      <c r="C2116" s="1" t="s">
        <v>6741</v>
      </c>
      <c r="D2116" s="1" t="s">
        <v>6810</v>
      </c>
      <c r="E2116" s="1" t="s">
        <v>4807</v>
      </c>
    </row>
    <row r="2117" spans="1:5" ht="15.6" x14ac:dyDescent="0.3">
      <c r="A2117" s="1" t="s">
        <v>1571</v>
      </c>
      <c r="B2117" s="1" t="s">
        <v>3184</v>
      </c>
      <c r="C2117" s="1" t="s">
        <v>6741</v>
      </c>
      <c r="D2117" s="1" t="s">
        <v>7363</v>
      </c>
      <c r="E2117" s="1" t="s">
        <v>5478</v>
      </c>
    </row>
    <row r="2118" spans="1:5" ht="15.6" x14ac:dyDescent="0.3">
      <c r="A2118" s="1" t="s">
        <v>1570</v>
      </c>
      <c r="B2118" s="1" t="s">
        <v>3185</v>
      </c>
      <c r="C2118" s="1" t="s">
        <v>6741</v>
      </c>
      <c r="D2118" s="1" t="s">
        <v>7364</v>
      </c>
      <c r="E2118" s="1" t="s">
        <v>5479</v>
      </c>
    </row>
    <row r="2119" spans="1:5" ht="15.6" x14ac:dyDescent="0.3">
      <c r="A2119" s="1" t="s">
        <v>1569</v>
      </c>
      <c r="B2119" s="1" t="s">
        <v>3186</v>
      </c>
      <c r="C2119" s="1" t="s">
        <v>6766</v>
      </c>
      <c r="D2119" s="1" t="s">
        <v>7365</v>
      </c>
      <c r="E2119" s="1" t="s">
        <v>5480</v>
      </c>
    </row>
    <row r="2120" spans="1:5" ht="15.6" x14ac:dyDescent="0.3">
      <c r="A2120" s="1" t="s">
        <v>1568</v>
      </c>
      <c r="B2120" s="1" t="s">
        <v>3187</v>
      </c>
      <c r="C2120" s="1" t="s">
        <v>6741</v>
      </c>
      <c r="D2120" s="1" t="s">
        <v>7103</v>
      </c>
      <c r="E2120" s="1" t="s">
        <v>4993</v>
      </c>
    </row>
    <row r="2121" spans="1:5" ht="15.6" x14ac:dyDescent="0.3">
      <c r="A2121" s="1" t="s">
        <v>1567</v>
      </c>
      <c r="B2121" s="1" t="s">
        <v>3188</v>
      </c>
      <c r="C2121" s="1" t="s">
        <v>6741</v>
      </c>
      <c r="D2121" s="1" t="s">
        <v>7103</v>
      </c>
      <c r="E2121" s="1" t="s">
        <v>5481</v>
      </c>
    </row>
    <row r="2122" spans="1:5" ht="15.6" x14ac:dyDescent="0.3">
      <c r="A2122" s="1" t="s">
        <v>1566</v>
      </c>
      <c r="B2122" s="1" t="s">
        <v>3189</v>
      </c>
      <c r="C2122" s="1" t="s">
        <v>6742</v>
      </c>
      <c r="D2122" s="1" t="s">
        <v>7366</v>
      </c>
      <c r="E2122" s="1" t="s">
        <v>5482</v>
      </c>
    </row>
    <row r="2123" spans="1:5" ht="15.6" x14ac:dyDescent="0.3">
      <c r="A2123" s="1" t="s">
        <v>1565</v>
      </c>
      <c r="B2123" s="1" t="s">
        <v>3190</v>
      </c>
      <c r="C2123" s="1" t="s">
        <v>6742</v>
      </c>
      <c r="D2123" s="1" t="s">
        <v>6746</v>
      </c>
      <c r="E2123" s="1" t="s">
        <v>5483</v>
      </c>
    </row>
    <row r="2124" spans="1:5" ht="15.6" x14ac:dyDescent="0.3">
      <c r="A2124" s="1" t="s">
        <v>1564</v>
      </c>
      <c r="B2124" s="1" t="s">
        <v>3191</v>
      </c>
      <c r="C2124" s="1" t="s">
        <v>6742</v>
      </c>
      <c r="D2124" s="1" t="s">
        <v>7367</v>
      </c>
      <c r="E2124" s="1" t="s">
        <v>5484</v>
      </c>
    </row>
    <row r="2125" spans="1:5" ht="15.6" x14ac:dyDescent="0.3">
      <c r="A2125" s="1" t="s">
        <v>1563</v>
      </c>
      <c r="B2125" s="1" t="s">
        <v>3192</v>
      </c>
      <c r="C2125" s="1" t="s">
        <v>6742</v>
      </c>
      <c r="D2125" s="1" t="s">
        <v>7368</v>
      </c>
      <c r="E2125" s="1" t="s">
        <v>5485</v>
      </c>
    </row>
    <row r="2126" spans="1:5" ht="15.6" x14ac:dyDescent="0.3">
      <c r="A2126" s="1" t="s">
        <v>1562</v>
      </c>
      <c r="B2126" s="1" t="s">
        <v>3193</v>
      </c>
      <c r="C2126" s="1" t="s">
        <v>6766</v>
      </c>
      <c r="D2126" s="1" t="s">
        <v>7369</v>
      </c>
      <c r="E2126" s="1" t="s">
        <v>5486</v>
      </c>
    </row>
    <row r="2127" spans="1:5" ht="15.6" x14ac:dyDescent="0.3">
      <c r="A2127" s="1" t="s">
        <v>2292</v>
      </c>
      <c r="B2127" s="1" t="s">
        <v>2465</v>
      </c>
      <c r="C2127" s="1" t="s">
        <v>6741</v>
      </c>
      <c r="D2127" s="1" t="s">
        <v>6811</v>
      </c>
      <c r="E2127" s="1" t="s">
        <v>4808</v>
      </c>
    </row>
    <row r="2128" spans="1:5" ht="15.6" x14ac:dyDescent="0.3">
      <c r="A2128" s="1" t="s">
        <v>1561</v>
      </c>
      <c r="B2128" s="1" t="s">
        <v>3194</v>
      </c>
      <c r="C2128" s="1" t="s">
        <v>6742</v>
      </c>
      <c r="D2128" s="1" t="s">
        <v>7370</v>
      </c>
      <c r="E2128" s="1" t="s">
        <v>5487</v>
      </c>
    </row>
    <row r="2129" spans="1:5" ht="15.6" x14ac:dyDescent="0.3">
      <c r="A2129" s="1" t="s">
        <v>1560</v>
      </c>
      <c r="B2129" s="1" t="s">
        <v>3195</v>
      </c>
      <c r="C2129" s="1" t="s">
        <v>6742</v>
      </c>
      <c r="D2129" s="1" t="s">
        <v>6844</v>
      </c>
      <c r="E2129" s="1" t="s">
        <v>5488</v>
      </c>
    </row>
    <row r="2130" spans="1:5" ht="15.6" x14ac:dyDescent="0.3">
      <c r="A2130" s="1" t="s">
        <v>1559</v>
      </c>
      <c r="B2130" s="1" t="s">
        <v>3196</v>
      </c>
      <c r="C2130" s="1" t="s">
        <v>6742</v>
      </c>
      <c r="D2130" s="1" t="s">
        <v>7371</v>
      </c>
      <c r="E2130" s="1" t="s">
        <v>5113</v>
      </c>
    </row>
    <row r="2131" spans="1:5" ht="15.6" x14ac:dyDescent="0.3">
      <c r="A2131" s="1" t="s">
        <v>1558</v>
      </c>
      <c r="B2131" s="1" t="s">
        <v>3197</v>
      </c>
      <c r="C2131" s="1" t="s">
        <v>6742</v>
      </c>
      <c r="D2131" s="1" t="s">
        <v>7197</v>
      </c>
      <c r="E2131" s="1" t="s">
        <v>5489</v>
      </c>
    </row>
    <row r="2132" spans="1:5" ht="15.6" x14ac:dyDescent="0.3">
      <c r="A2132" s="1" t="s">
        <v>1557</v>
      </c>
      <c r="B2132" s="1" t="s">
        <v>3198</v>
      </c>
      <c r="C2132" s="1" t="s">
        <v>6742</v>
      </c>
      <c r="D2132" s="1" t="s">
        <v>7372</v>
      </c>
      <c r="E2132" s="1" t="s">
        <v>5490</v>
      </c>
    </row>
    <row r="2133" spans="1:5" ht="15.6" x14ac:dyDescent="0.3">
      <c r="A2133" s="1" t="s">
        <v>1556</v>
      </c>
      <c r="B2133" s="1" t="s">
        <v>3199</v>
      </c>
      <c r="C2133" s="1" t="s">
        <v>6742</v>
      </c>
      <c r="D2133" s="1" t="s">
        <v>7373</v>
      </c>
      <c r="E2133" s="1" t="s">
        <v>5491</v>
      </c>
    </row>
    <row r="2134" spans="1:5" ht="15.6" x14ac:dyDescent="0.3">
      <c r="A2134" s="1" t="s">
        <v>1555</v>
      </c>
      <c r="B2134" s="1" t="s">
        <v>3200</v>
      </c>
      <c r="C2134" s="1" t="s">
        <v>6742</v>
      </c>
      <c r="D2134" s="1" t="s">
        <v>6254</v>
      </c>
      <c r="E2134" s="1" t="s">
        <v>5492</v>
      </c>
    </row>
    <row r="2135" spans="1:5" ht="15.6" x14ac:dyDescent="0.3">
      <c r="A2135" s="1" t="s">
        <v>1554</v>
      </c>
      <c r="B2135" s="1" t="s">
        <v>3201</v>
      </c>
      <c r="C2135" s="1" t="s">
        <v>6742</v>
      </c>
      <c r="D2135" s="1" t="s">
        <v>7374</v>
      </c>
      <c r="E2135" s="1" t="s">
        <v>5493</v>
      </c>
    </row>
    <row r="2136" spans="1:5" ht="15.6" x14ac:dyDescent="0.3">
      <c r="A2136" s="1" t="s">
        <v>1553</v>
      </c>
      <c r="B2136" s="1" t="s">
        <v>3202</v>
      </c>
      <c r="C2136" s="1" t="s">
        <v>6742</v>
      </c>
      <c r="D2136" s="1" t="s">
        <v>7062</v>
      </c>
      <c r="E2136" s="1" t="s">
        <v>5023</v>
      </c>
    </row>
    <row r="2137" spans="1:5" ht="15.6" x14ac:dyDescent="0.3">
      <c r="A2137" s="1" t="s">
        <v>1552</v>
      </c>
      <c r="B2137" s="1" t="s">
        <v>3203</v>
      </c>
      <c r="C2137" s="1" t="s">
        <v>6742</v>
      </c>
      <c r="D2137" s="1" t="s">
        <v>7375</v>
      </c>
      <c r="E2137" s="1" t="s">
        <v>5494</v>
      </c>
    </row>
    <row r="2138" spans="1:5" ht="15.6" x14ac:dyDescent="0.3">
      <c r="A2138" s="1" t="s">
        <v>2291</v>
      </c>
      <c r="B2138" s="1" t="s">
        <v>2466</v>
      </c>
      <c r="C2138" s="1" t="s">
        <v>6742</v>
      </c>
      <c r="D2138" s="1" t="s">
        <v>5859</v>
      </c>
      <c r="E2138" s="1" t="s">
        <v>4809</v>
      </c>
    </row>
    <row r="2139" spans="1:5" ht="15.6" x14ac:dyDescent="0.3">
      <c r="A2139" s="1" t="s">
        <v>1551</v>
      </c>
      <c r="B2139" s="1" t="s">
        <v>3204</v>
      </c>
      <c r="C2139" s="1" t="s">
        <v>6741</v>
      </c>
      <c r="D2139" s="1" t="s">
        <v>7203</v>
      </c>
      <c r="E2139" s="1" t="s">
        <v>5495</v>
      </c>
    </row>
    <row r="2140" spans="1:5" ht="15.6" x14ac:dyDescent="0.3">
      <c r="A2140" s="1" t="s">
        <v>1550</v>
      </c>
      <c r="B2140" s="1" t="s">
        <v>3205</v>
      </c>
      <c r="C2140" s="1" t="s">
        <v>6742</v>
      </c>
      <c r="D2140" s="1" t="s">
        <v>7376</v>
      </c>
      <c r="E2140" s="1" t="s">
        <v>5496</v>
      </c>
    </row>
    <row r="2141" spans="1:5" ht="15.6" x14ac:dyDescent="0.3">
      <c r="A2141" s="1" t="s">
        <v>1549</v>
      </c>
      <c r="B2141" s="1" t="s">
        <v>3206</v>
      </c>
      <c r="C2141" s="1" t="s">
        <v>6742</v>
      </c>
      <c r="D2141" s="1" t="s">
        <v>7377</v>
      </c>
      <c r="E2141" s="1" t="s">
        <v>5497</v>
      </c>
    </row>
    <row r="2142" spans="1:5" ht="15.6" x14ac:dyDescent="0.3">
      <c r="A2142" s="1" t="s">
        <v>1548</v>
      </c>
      <c r="B2142" s="1" t="s">
        <v>3207</v>
      </c>
      <c r="C2142" s="1" t="s">
        <v>6742</v>
      </c>
      <c r="D2142" s="1" t="s">
        <v>6780</v>
      </c>
      <c r="E2142" s="1" t="s">
        <v>5498</v>
      </c>
    </row>
    <row r="2143" spans="1:5" ht="15.6" x14ac:dyDescent="0.3">
      <c r="A2143" s="1" t="s">
        <v>1547</v>
      </c>
      <c r="B2143" s="1" t="s">
        <v>3208</v>
      </c>
      <c r="C2143" s="1" t="s">
        <v>6742</v>
      </c>
      <c r="D2143" s="1" t="s">
        <v>7378</v>
      </c>
      <c r="E2143" s="1" t="s">
        <v>5378</v>
      </c>
    </row>
    <row r="2144" spans="1:5" ht="15.6" x14ac:dyDescent="0.3">
      <c r="A2144" s="1" t="s">
        <v>1546</v>
      </c>
      <c r="B2144" s="1" t="s">
        <v>3209</v>
      </c>
      <c r="C2144" s="1" t="s">
        <v>6742</v>
      </c>
      <c r="D2144" s="1" t="s">
        <v>7379</v>
      </c>
      <c r="E2144" s="1" t="s">
        <v>5499</v>
      </c>
    </row>
    <row r="2145" spans="1:5" ht="15.6" x14ac:dyDescent="0.3">
      <c r="A2145" s="1" t="s">
        <v>1545</v>
      </c>
      <c r="B2145" s="1" t="s">
        <v>3210</v>
      </c>
      <c r="C2145" s="1" t="s">
        <v>6741</v>
      </c>
      <c r="D2145" s="1" t="s">
        <v>7380</v>
      </c>
      <c r="E2145" s="1" t="s">
        <v>5500</v>
      </c>
    </row>
    <row r="2146" spans="1:5" ht="15.6" x14ac:dyDescent="0.3">
      <c r="A2146" s="1" t="s">
        <v>1544</v>
      </c>
      <c r="B2146" s="1" t="s">
        <v>3211</v>
      </c>
      <c r="C2146" s="1" t="s">
        <v>6741</v>
      </c>
      <c r="D2146" s="1" t="s">
        <v>7381</v>
      </c>
      <c r="E2146" s="1" t="s">
        <v>5501</v>
      </c>
    </row>
    <row r="2147" spans="1:5" ht="15.6" x14ac:dyDescent="0.3">
      <c r="A2147" s="1" t="s">
        <v>1543</v>
      </c>
      <c r="B2147" s="1" t="s">
        <v>3212</v>
      </c>
      <c r="C2147" s="1" t="s">
        <v>6766</v>
      </c>
      <c r="D2147" s="1" t="s">
        <v>7382</v>
      </c>
      <c r="E2147" s="1" t="s">
        <v>5194</v>
      </c>
    </row>
    <row r="2148" spans="1:5" ht="15.6" x14ac:dyDescent="0.3">
      <c r="A2148" s="1" t="s">
        <v>1542</v>
      </c>
      <c r="B2148" s="1" t="s">
        <v>3213</v>
      </c>
      <c r="C2148" s="1" t="s">
        <v>6766</v>
      </c>
      <c r="D2148" s="1" t="s">
        <v>7383</v>
      </c>
      <c r="E2148" s="1" t="s">
        <v>5210</v>
      </c>
    </row>
    <row r="2149" spans="1:5" ht="15.6" x14ac:dyDescent="0.3">
      <c r="A2149" s="1" t="s">
        <v>2290</v>
      </c>
      <c r="B2149" s="1" t="s">
        <v>2467</v>
      </c>
      <c r="C2149" s="1" t="s">
        <v>6741</v>
      </c>
      <c r="D2149" s="1" t="s">
        <v>6812</v>
      </c>
      <c r="E2149" s="1" t="s">
        <v>4810</v>
      </c>
    </row>
    <row r="2150" spans="1:5" ht="15.6" x14ac:dyDescent="0.3">
      <c r="A2150" s="1" t="s">
        <v>1541</v>
      </c>
      <c r="B2150" s="1" t="s">
        <v>3214</v>
      </c>
      <c r="C2150" s="1" t="s">
        <v>6766</v>
      </c>
      <c r="D2150" s="1" t="s">
        <v>7384</v>
      </c>
      <c r="E2150" s="1" t="s">
        <v>5502</v>
      </c>
    </row>
    <row r="2151" spans="1:5" ht="15.6" x14ac:dyDescent="0.3">
      <c r="A2151" s="1" t="s">
        <v>1540</v>
      </c>
      <c r="B2151" s="1" t="s">
        <v>3215</v>
      </c>
      <c r="C2151" s="1" t="s">
        <v>6742</v>
      </c>
      <c r="D2151" s="1" t="s">
        <v>6872</v>
      </c>
      <c r="E2151" s="1" t="s">
        <v>5503</v>
      </c>
    </row>
    <row r="2152" spans="1:5" ht="15.6" x14ac:dyDescent="0.3">
      <c r="A2152" s="1" t="s">
        <v>1539</v>
      </c>
      <c r="B2152" s="1" t="s">
        <v>3216</v>
      </c>
      <c r="C2152" s="1" t="s">
        <v>6742</v>
      </c>
      <c r="D2152" s="1" t="s">
        <v>7385</v>
      </c>
      <c r="E2152" s="1" t="s">
        <v>5504</v>
      </c>
    </row>
    <row r="2153" spans="1:5" ht="15.6" x14ac:dyDescent="0.3">
      <c r="A2153" s="1" t="s">
        <v>1538</v>
      </c>
      <c r="B2153" s="1" t="s">
        <v>3217</v>
      </c>
      <c r="C2153" s="1" t="s">
        <v>6742</v>
      </c>
      <c r="D2153" s="1" t="s">
        <v>7386</v>
      </c>
      <c r="E2153" s="1" t="s">
        <v>5505</v>
      </c>
    </row>
    <row r="2154" spans="1:5" ht="15.6" x14ac:dyDescent="0.3">
      <c r="A2154" s="1" t="s">
        <v>1537</v>
      </c>
      <c r="B2154" s="1" t="s">
        <v>3218</v>
      </c>
      <c r="C2154" s="1" t="s">
        <v>6766</v>
      </c>
      <c r="D2154" s="1" t="s">
        <v>7282</v>
      </c>
      <c r="E2154" s="1" t="s">
        <v>5506</v>
      </c>
    </row>
    <row r="2155" spans="1:5" ht="15.6" x14ac:dyDescent="0.3">
      <c r="A2155" s="1" t="s">
        <v>1536</v>
      </c>
      <c r="B2155" s="1" t="s">
        <v>3219</v>
      </c>
      <c r="C2155" s="1" t="s">
        <v>6741</v>
      </c>
      <c r="D2155" s="1" t="s">
        <v>7387</v>
      </c>
      <c r="E2155" s="1" t="s">
        <v>5507</v>
      </c>
    </row>
    <row r="2156" spans="1:5" ht="15.6" x14ac:dyDescent="0.3">
      <c r="A2156" s="1" t="s">
        <v>1535</v>
      </c>
      <c r="B2156" s="1" t="s">
        <v>3220</v>
      </c>
      <c r="C2156" s="1" t="s">
        <v>6741</v>
      </c>
      <c r="D2156" s="1" t="s">
        <v>7388</v>
      </c>
      <c r="E2156" s="1" t="s">
        <v>4945</v>
      </c>
    </row>
    <row r="2157" spans="1:5" ht="15.6" x14ac:dyDescent="0.3">
      <c r="A2157" s="1" t="s">
        <v>1534</v>
      </c>
      <c r="B2157" s="1" t="s">
        <v>3221</v>
      </c>
      <c r="C2157" s="1" t="s">
        <v>6741</v>
      </c>
      <c r="D2157" s="1" t="s">
        <v>7389</v>
      </c>
      <c r="E2157" s="1" t="s">
        <v>5508</v>
      </c>
    </row>
    <row r="2158" spans="1:5" ht="15.6" x14ac:dyDescent="0.3">
      <c r="A2158" s="1" t="s">
        <v>1533</v>
      </c>
      <c r="B2158" s="1" t="s">
        <v>3222</v>
      </c>
      <c r="C2158" s="1" t="s">
        <v>6742</v>
      </c>
      <c r="D2158" s="1" t="s">
        <v>7184</v>
      </c>
      <c r="E2158" s="1" t="s">
        <v>5322</v>
      </c>
    </row>
    <row r="2159" spans="1:5" ht="15.6" x14ac:dyDescent="0.3">
      <c r="A2159" s="1" t="s">
        <v>1532</v>
      </c>
      <c r="B2159" s="1" t="s">
        <v>3223</v>
      </c>
      <c r="C2159" s="1" t="s">
        <v>6741</v>
      </c>
      <c r="D2159" s="1" t="s">
        <v>6936</v>
      </c>
      <c r="E2159" s="1" t="s">
        <v>5509</v>
      </c>
    </row>
    <row r="2160" spans="1:5" ht="15.6" x14ac:dyDescent="0.3">
      <c r="A2160" s="1" t="s">
        <v>2289</v>
      </c>
      <c r="B2160" s="1" t="s">
        <v>2468</v>
      </c>
      <c r="C2160" s="1" t="s">
        <v>6742</v>
      </c>
      <c r="D2160" s="1" t="s">
        <v>6813</v>
      </c>
      <c r="E2160" s="1" t="s">
        <v>4811</v>
      </c>
    </row>
    <row r="2161" spans="1:5" ht="15.6" x14ac:dyDescent="0.3">
      <c r="A2161" s="1" t="s">
        <v>1531</v>
      </c>
      <c r="B2161" s="1" t="s">
        <v>3224</v>
      </c>
      <c r="C2161" s="1" t="s">
        <v>6741</v>
      </c>
      <c r="D2161" s="1" t="s">
        <v>7390</v>
      </c>
      <c r="E2161" s="1" t="s">
        <v>5510</v>
      </c>
    </row>
    <row r="2162" spans="1:5" ht="15.6" x14ac:dyDescent="0.3">
      <c r="A2162" s="1" t="s">
        <v>1530</v>
      </c>
      <c r="B2162" s="1" t="s">
        <v>3225</v>
      </c>
      <c r="C2162" s="1" t="s">
        <v>6741</v>
      </c>
      <c r="D2162" s="1" t="s">
        <v>7391</v>
      </c>
      <c r="E2162" s="1" t="s">
        <v>5511</v>
      </c>
    </row>
    <row r="2163" spans="1:5" ht="15.6" x14ac:dyDescent="0.3">
      <c r="A2163" s="1" t="s">
        <v>1529</v>
      </c>
      <c r="B2163" s="1" t="s">
        <v>3226</v>
      </c>
      <c r="C2163" s="1" t="s">
        <v>6741</v>
      </c>
      <c r="D2163" s="1" t="s">
        <v>7392</v>
      </c>
      <c r="E2163" s="1" t="s">
        <v>5512</v>
      </c>
    </row>
    <row r="2164" spans="1:5" ht="15.6" x14ac:dyDescent="0.3">
      <c r="A2164" s="1" t="s">
        <v>1528</v>
      </c>
      <c r="B2164" s="1" t="s">
        <v>3227</v>
      </c>
      <c r="C2164" s="1" t="s">
        <v>6741</v>
      </c>
      <c r="D2164" s="1" t="s">
        <v>7393</v>
      </c>
      <c r="E2164" s="1" t="s">
        <v>5513</v>
      </c>
    </row>
    <row r="2165" spans="1:5" ht="15.6" x14ac:dyDescent="0.3">
      <c r="A2165" s="1" t="s">
        <v>1527</v>
      </c>
      <c r="B2165" s="1" t="s">
        <v>3228</v>
      </c>
      <c r="C2165" s="1" t="s">
        <v>6741</v>
      </c>
      <c r="D2165" s="1" t="s">
        <v>7394</v>
      </c>
      <c r="E2165" s="1" t="s">
        <v>4871</v>
      </c>
    </row>
    <row r="2166" spans="1:5" ht="15.6" x14ac:dyDescent="0.3">
      <c r="A2166" s="1" t="s">
        <v>1526</v>
      </c>
      <c r="B2166" s="1" t="s">
        <v>3229</v>
      </c>
      <c r="C2166" s="1" t="s">
        <v>6766</v>
      </c>
      <c r="D2166" s="1" t="s">
        <v>7395</v>
      </c>
      <c r="E2166" s="1" t="s">
        <v>5514</v>
      </c>
    </row>
    <row r="2167" spans="1:5" ht="15.6" x14ac:dyDescent="0.3">
      <c r="A2167" s="1" t="s">
        <v>1525</v>
      </c>
      <c r="B2167" s="1" t="s">
        <v>3230</v>
      </c>
      <c r="C2167" s="1" t="s">
        <v>6741</v>
      </c>
      <c r="D2167" s="1" t="s">
        <v>7396</v>
      </c>
      <c r="E2167" s="1" t="s">
        <v>5515</v>
      </c>
    </row>
    <row r="2168" spans="1:5" ht="15.6" x14ac:dyDescent="0.3">
      <c r="A2168" s="1" t="s">
        <v>1524</v>
      </c>
      <c r="B2168" s="1" t="s">
        <v>3231</v>
      </c>
      <c r="C2168" s="1" t="s">
        <v>6741</v>
      </c>
      <c r="D2168" s="1" t="s">
        <v>7397</v>
      </c>
      <c r="E2168" s="1" t="s">
        <v>5516</v>
      </c>
    </row>
    <row r="2169" spans="1:5" ht="15.6" x14ac:dyDescent="0.3">
      <c r="A2169" s="1" t="s">
        <v>1523</v>
      </c>
      <c r="B2169" s="1" t="s">
        <v>3232</v>
      </c>
      <c r="C2169" s="1" t="s">
        <v>6741</v>
      </c>
      <c r="D2169" s="1" t="s">
        <v>7398</v>
      </c>
      <c r="E2169" s="1" t="s">
        <v>5517</v>
      </c>
    </row>
    <row r="2170" spans="1:5" ht="15.6" x14ac:dyDescent="0.3">
      <c r="A2170" s="1" t="s">
        <v>1522</v>
      </c>
      <c r="B2170" s="1" t="s">
        <v>3233</v>
      </c>
      <c r="C2170" s="1" t="s">
        <v>6742</v>
      </c>
      <c r="D2170" s="1" t="s">
        <v>6788</v>
      </c>
      <c r="E2170" s="1" t="s">
        <v>5518</v>
      </c>
    </row>
    <row r="2171" spans="1:5" ht="15.6" x14ac:dyDescent="0.3">
      <c r="A2171" s="1" t="s">
        <v>2288</v>
      </c>
      <c r="B2171" s="1" t="s">
        <v>2469</v>
      </c>
      <c r="C2171" s="1" t="s">
        <v>6742</v>
      </c>
      <c r="D2171" s="1" t="s">
        <v>6814</v>
      </c>
      <c r="E2171" s="1" t="s">
        <v>4812</v>
      </c>
    </row>
    <row r="2172" spans="1:5" ht="15.6" x14ac:dyDescent="0.3">
      <c r="A2172" s="1" t="s">
        <v>1521</v>
      </c>
      <c r="B2172" s="1" t="s">
        <v>3234</v>
      </c>
      <c r="C2172" s="1" t="s">
        <v>6742</v>
      </c>
      <c r="D2172" s="1" t="s">
        <v>5051</v>
      </c>
      <c r="E2172" s="1" t="s">
        <v>5519</v>
      </c>
    </row>
    <row r="2173" spans="1:5" ht="15.6" x14ac:dyDescent="0.3">
      <c r="A2173" s="1" t="s">
        <v>1520</v>
      </c>
      <c r="B2173" s="1" t="s">
        <v>3235</v>
      </c>
      <c r="C2173" s="1" t="s">
        <v>6741</v>
      </c>
      <c r="D2173" s="1" t="s">
        <v>7399</v>
      </c>
      <c r="E2173" s="1" t="s">
        <v>5520</v>
      </c>
    </row>
    <row r="2174" spans="1:5" ht="15.6" x14ac:dyDescent="0.3">
      <c r="A2174" s="1" t="s">
        <v>1519</v>
      </c>
      <c r="B2174" s="1" t="s">
        <v>3236</v>
      </c>
      <c r="C2174" s="1" t="s">
        <v>6766</v>
      </c>
      <c r="D2174" s="1" t="s">
        <v>6900</v>
      </c>
      <c r="E2174" s="1" t="s">
        <v>5521</v>
      </c>
    </row>
    <row r="2175" spans="1:5" ht="15.6" x14ac:dyDescent="0.3">
      <c r="A2175" s="1" t="s">
        <v>1518</v>
      </c>
      <c r="B2175" s="1" t="s">
        <v>3237</v>
      </c>
      <c r="C2175" s="1" t="s">
        <v>6742</v>
      </c>
      <c r="D2175" s="1" t="s">
        <v>6809</v>
      </c>
      <c r="E2175" s="1" t="s">
        <v>4902</v>
      </c>
    </row>
    <row r="2176" spans="1:5" ht="15.6" x14ac:dyDescent="0.3">
      <c r="A2176" s="1" t="s">
        <v>1517</v>
      </c>
      <c r="B2176" s="1" t="s">
        <v>3238</v>
      </c>
      <c r="C2176" s="1" t="s">
        <v>6742</v>
      </c>
      <c r="D2176" s="1" t="s">
        <v>7400</v>
      </c>
      <c r="E2176" s="1" t="s">
        <v>5522</v>
      </c>
    </row>
    <row r="2177" spans="1:5" ht="15.6" x14ac:dyDescent="0.3">
      <c r="A2177" s="1" t="s">
        <v>1516</v>
      </c>
      <c r="B2177" s="1" t="s">
        <v>3239</v>
      </c>
      <c r="C2177" s="1" t="s">
        <v>6742</v>
      </c>
      <c r="D2177" s="1" t="s">
        <v>6934</v>
      </c>
      <c r="E2177" s="1" t="s">
        <v>5523</v>
      </c>
    </row>
    <row r="2178" spans="1:5" ht="15.6" x14ac:dyDescent="0.3">
      <c r="A2178" s="1" t="s">
        <v>1515</v>
      </c>
      <c r="B2178" s="1" t="s">
        <v>3240</v>
      </c>
      <c r="C2178" s="1" t="s">
        <v>6742</v>
      </c>
      <c r="D2178" s="1" t="s">
        <v>7401</v>
      </c>
      <c r="E2178" s="1" t="s">
        <v>5524</v>
      </c>
    </row>
    <row r="2179" spans="1:5" ht="15.6" x14ac:dyDescent="0.3">
      <c r="A2179" s="1" t="s">
        <v>1514</v>
      </c>
      <c r="B2179" s="1" t="s">
        <v>3241</v>
      </c>
      <c r="C2179" s="1" t="s">
        <v>6741</v>
      </c>
      <c r="D2179" s="1" t="s">
        <v>7402</v>
      </c>
      <c r="E2179" s="1" t="s">
        <v>5525</v>
      </c>
    </row>
    <row r="2180" spans="1:5" ht="15.6" x14ac:dyDescent="0.3">
      <c r="A2180" s="1" t="s">
        <v>1513</v>
      </c>
      <c r="B2180" s="1" t="s">
        <v>3242</v>
      </c>
      <c r="C2180" s="1" t="s">
        <v>6741</v>
      </c>
      <c r="D2180" s="1" t="s">
        <v>7103</v>
      </c>
      <c r="E2180" s="1" t="s">
        <v>5526</v>
      </c>
    </row>
    <row r="2181" spans="1:5" ht="15.6" x14ac:dyDescent="0.3">
      <c r="A2181" s="1" t="s">
        <v>1512</v>
      </c>
      <c r="B2181" s="1" t="s">
        <v>3243</v>
      </c>
      <c r="C2181" s="1" t="s">
        <v>6741</v>
      </c>
      <c r="D2181" s="1" t="s">
        <v>7403</v>
      </c>
      <c r="E2181" s="1" t="s">
        <v>5527</v>
      </c>
    </row>
    <row r="2182" spans="1:5" ht="15.6" x14ac:dyDescent="0.3">
      <c r="A2182" s="1" t="s">
        <v>2287</v>
      </c>
      <c r="B2182" s="1" t="s">
        <v>2470</v>
      </c>
      <c r="C2182" s="1" t="s">
        <v>6742</v>
      </c>
      <c r="D2182" s="1" t="s">
        <v>6815</v>
      </c>
      <c r="E2182" s="1" t="s">
        <v>4813</v>
      </c>
    </row>
    <row r="2183" spans="1:5" ht="15.6" x14ac:dyDescent="0.3">
      <c r="A2183" s="1" t="s">
        <v>1511</v>
      </c>
      <c r="B2183" s="1" t="s">
        <v>3244</v>
      </c>
      <c r="C2183" s="1" t="s">
        <v>6741</v>
      </c>
      <c r="D2183" s="1" t="s">
        <v>7404</v>
      </c>
      <c r="E2183" s="1" t="s">
        <v>5528</v>
      </c>
    </row>
    <row r="2184" spans="1:5" ht="15.6" x14ac:dyDescent="0.3">
      <c r="A2184" s="1" t="s">
        <v>1510</v>
      </c>
      <c r="B2184" s="1" t="s">
        <v>3245</v>
      </c>
      <c r="C2184" s="1" t="s">
        <v>6742</v>
      </c>
      <c r="D2184" s="1" t="s">
        <v>6788</v>
      </c>
      <c r="E2184" s="1" t="s">
        <v>5529</v>
      </c>
    </row>
    <row r="2185" spans="1:5" ht="15.6" x14ac:dyDescent="0.3">
      <c r="A2185" s="1" t="s">
        <v>1509</v>
      </c>
      <c r="B2185" s="1" t="s">
        <v>3246</v>
      </c>
      <c r="C2185" s="1" t="s">
        <v>6741</v>
      </c>
      <c r="D2185" s="1" t="s">
        <v>7021</v>
      </c>
      <c r="E2185" s="1" t="s">
        <v>5530</v>
      </c>
    </row>
    <row r="2186" spans="1:5" ht="15.6" x14ac:dyDescent="0.3">
      <c r="A2186" s="1" t="s">
        <v>1508</v>
      </c>
      <c r="B2186" s="1" t="s">
        <v>3247</v>
      </c>
      <c r="C2186" s="1" t="s">
        <v>6742</v>
      </c>
      <c r="D2186" s="1" t="s">
        <v>7405</v>
      </c>
      <c r="E2186" s="1" t="s">
        <v>5531</v>
      </c>
    </row>
    <row r="2187" spans="1:5" ht="15.6" x14ac:dyDescent="0.3">
      <c r="A2187" s="1" t="s">
        <v>1507</v>
      </c>
      <c r="B2187" s="1" t="s">
        <v>3248</v>
      </c>
      <c r="C2187" s="1" t="s">
        <v>6742</v>
      </c>
      <c r="D2187" s="1" t="s">
        <v>7406</v>
      </c>
      <c r="E2187" s="1" t="s">
        <v>5532</v>
      </c>
    </row>
    <row r="2188" spans="1:5" ht="15.6" x14ac:dyDescent="0.3">
      <c r="A2188" s="1" t="s">
        <v>1506</v>
      </c>
      <c r="B2188" s="1" t="s">
        <v>3249</v>
      </c>
      <c r="C2188" s="1" t="s">
        <v>6742</v>
      </c>
      <c r="D2188" s="1" t="s">
        <v>7407</v>
      </c>
      <c r="E2188" s="1" t="s">
        <v>5533</v>
      </c>
    </row>
    <row r="2189" spans="1:5" ht="15.6" x14ac:dyDescent="0.3">
      <c r="A2189" s="1" t="s">
        <v>1505</v>
      </c>
      <c r="B2189" s="1" t="s">
        <v>3250</v>
      </c>
      <c r="C2189" s="1" t="s">
        <v>6766</v>
      </c>
      <c r="D2189" s="1" t="s">
        <v>7408</v>
      </c>
      <c r="E2189" s="1" t="s">
        <v>5534</v>
      </c>
    </row>
    <row r="2190" spans="1:5" ht="15.6" x14ac:dyDescent="0.3">
      <c r="A2190" s="1" t="s">
        <v>1504</v>
      </c>
      <c r="B2190" s="1" t="s">
        <v>3251</v>
      </c>
      <c r="C2190" s="1" t="s">
        <v>6742</v>
      </c>
      <c r="D2190" s="1" t="s">
        <v>7409</v>
      </c>
      <c r="E2190" s="1" t="s">
        <v>5535</v>
      </c>
    </row>
    <row r="2191" spans="1:5" ht="15.6" x14ac:dyDescent="0.3">
      <c r="A2191" s="1" t="s">
        <v>1503</v>
      </c>
      <c r="B2191" s="1" t="s">
        <v>3252</v>
      </c>
      <c r="C2191" s="1" t="s">
        <v>6742</v>
      </c>
      <c r="D2191" s="1" t="s">
        <v>6829</v>
      </c>
      <c r="E2191" s="1" t="s">
        <v>5536</v>
      </c>
    </row>
    <row r="2192" spans="1:5" ht="15.6" x14ac:dyDescent="0.3">
      <c r="A2192" s="1" t="s">
        <v>1502</v>
      </c>
      <c r="B2192" s="1" t="s">
        <v>3253</v>
      </c>
      <c r="C2192" s="1" t="s">
        <v>6742</v>
      </c>
      <c r="D2192" s="1" t="s">
        <v>6748</v>
      </c>
      <c r="E2192" s="1" t="s">
        <v>5537</v>
      </c>
    </row>
    <row r="2193" spans="1:5" ht="15.6" x14ac:dyDescent="0.3">
      <c r="A2193" s="1" t="s">
        <v>2286</v>
      </c>
      <c r="B2193" s="1" t="s">
        <v>2471</v>
      </c>
      <c r="C2193" s="1" t="s">
        <v>6742</v>
      </c>
      <c r="D2193" s="1" t="s">
        <v>6816</v>
      </c>
      <c r="E2193" s="1" t="s">
        <v>4814</v>
      </c>
    </row>
    <row r="2194" spans="1:5" ht="15.6" x14ac:dyDescent="0.3">
      <c r="A2194" s="1" t="s">
        <v>1501</v>
      </c>
      <c r="B2194" s="1" t="s">
        <v>3254</v>
      </c>
      <c r="C2194" s="1" t="s">
        <v>6742</v>
      </c>
      <c r="D2194" s="1" t="s">
        <v>7410</v>
      </c>
      <c r="E2194" s="1" t="s">
        <v>5538</v>
      </c>
    </row>
    <row r="2195" spans="1:5" ht="15.6" x14ac:dyDescent="0.3">
      <c r="A2195" s="1" t="s">
        <v>1500</v>
      </c>
      <c r="B2195" s="1" t="s">
        <v>3255</v>
      </c>
      <c r="C2195" s="1" t="s">
        <v>6766</v>
      </c>
      <c r="D2195" s="1" t="s">
        <v>7411</v>
      </c>
      <c r="E2195" s="1" t="s">
        <v>5539</v>
      </c>
    </row>
    <row r="2196" spans="1:5" ht="15.6" x14ac:dyDescent="0.3">
      <c r="A2196" s="1" t="s">
        <v>1499</v>
      </c>
      <c r="B2196" s="1" t="s">
        <v>3256</v>
      </c>
      <c r="C2196" s="1" t="s">
        <v>6741</v>
      </c>
      <c r="D2196" s="1" t="s">
        <v>7412</v>
      </c>
      <c r="E2196" s="1" t="s">
        <v>5540</v>
      </c>
    </row>
    <row r="2197" spans="1:5" ht="15.6" x14ac:dyDescent="0.3">
      <c r="A2197" s="1" t="s">
        <v>1498</v>
      </c>
      <c r="B2197" s="1" t="s">
        <v>3257</v>
      </c>
      <c r="C2197" s="1" t="s">
        <v>6766</v>
      </c>
      <c r="D2197" s="1" t="s">
        <v>7088</v>
      </c>
      <c r="E2197" s="1" t="s">
        <v>5541</v>
      </c>
    </row>
    <row r="2198" spans="1:5" ht="15.6" x14ac:dyDescent="0.3">
      <c r="A2198" s="1" t="s">
        <v>1497</v>
      </c>
      <c r="B2198" s="1" t="s">
        <v>3258</v>
      </c>
      <c r="C2198" s="1" t="s">
        <v>6741</v>
      </c>
      <c r="D2198" s="1" t="s">
        <v>7413</v>
      </c>
      <c r="E2198" s="1" t="s">
        <v>5542</v>
      </c>
    </row>
    <row r="2199" spans="1:5" ht="15.6" x14ac:dyDescent="0.3">
      <c r="A2199" s="1" t="s">
        <v>1496</v>
      </c>
      <c r="B2199" s="1" t="s">
        <v>3259</v>
      </c>
      <c r="C2199" s="1" t="s">
        <v>6741</v>
      </c>
      <c r="D2199" s="1" t="s">
        <v>7414</v>
      </c>
      <c r="E2199" s="1" t="s">
        <v>5543</v>
      </c>
    </row>
    <row r="2200" spans="1:5" ht="15.6" x14ac:dyDescent="0.3">
      <c r="A2200" s="1" t="s">
        <v>1495</v>
      </c>
      <c r="B2200" s="1" t="s">
        <v>3260</v>
      </c>
      <c r="C2200" s="1" t="s">
        <v>6741</v>
      </c>
      <c r="D2200" s="1" t="s">
        <v>7415</v>
      </c>
      <c r="E2200" s="1" t="s">
        <v>5544</v>
      </c>
    </row>
    <row r="2201" spans="1:5" ht="15.6" x14ac:dyDescent="0.3">
      <c r="A2201" s="1" t="s">
        <v>1494</v>
      </c>
      <c r="B2201" s="1" t="s">
        <v>3261</v>
      </c>
      <c r="C2201" s="1" t="s">
        <v>6766</v>
      </c>
      <c r="D2201" s="1" t="s">
        <v>7251</v>
      </c>
      <c r="E2201" s="1" t="s">
        <v>5545</v>
      </c>
    </row>
    <row r="2202" spans="1:5" ht="15.6" x14ac:dyDescent="0.3">
      <c r="A2202" s="1" t="s">
        <v>1493</v>
      </c>
      <c r="B2202" s="1" t="s">
        <v>3262</v>
      </c>
      <c r="C2202" s="1" t="s">
        <v>6766</v>
      </c>
      <c r="D2202" s="1" t="s">
        <v>7416</v>
      </c>
      <c r="E2202" s="1" t="s">
        <v>5546</v>
      </c>
    </row>
    <row r="2203" spans="1:5" ht="15.6" x14ac:dyDescent="0.3">
      <c r="A2203" s="1" t="s">
        <v>1492</v>
      </c>
      <c r="B2203" s="1" t="s">
        <v>3263</v>
      </c>
      <c r="C2203" s="1" t="s">
        <v>6741</v>
      </c>
      <c r="D2203" s="1" t="s">
        <v>8437</v>
      </c>
      <c r="E2203" s="1" t="s">
        <v>5547</v>
      </c>
    </row>
    <row r="2204" spans="1:5" ht="15.6" x14ac:dyDescent="0.3">
      <c r="A2204" s="1" t="s">
        <v>2285</v>
      </c>
      <c r="B2204" s="1" t="s">
        <v>2472</v>
      </c>
      <c r="C2204" s="1" t="s">
        <v>6741</v>
      </c>
      <c r="D2204" s="1" t="s">
        <v>6817</v>
      </c>
      <c r="E2204" s="1" t="s">
        <v>4815</v>
      </c>
    </row>
    <row r="2205" spans="1:5" ht="15.6" x14ac:dyDescent="0.3">
      <c r="A2205" s="1" t="s">
        <v>1491</v>
      </c>
      <c r="B2205" s="1" t="s">
        <v>3264</v>
      </c>
      <c r="C2205" s="1" t="s">
        <v>6741</v>
      </c>
      <c r="D2205" s="1" t="s">
        <v>7417</v>
      </c>
      <c r="E2205" s="1" t="s">
        <v>5548</v>
      </c>
    </row>
    <row r="2206" spans="1:5" ht="15.6" x14ac:dyDescent="0.3">
      <c r="A2206" s="1" t="s">
        <v>1490</v>
      </c>
      <c r="B2206" s="1" t="s">
        <v>3265</v>
      </c>
      <c r="C2206" s="1" t="s">
        <v>6741</v>
      </c>
      <c r="D2206" s="1" t="s">
        <v>7418</v>
      </c>
      <c r="E2206" s="1" t="s">
        <v>5549</v>
      </c>
    </row>
    <row r="2207" spans="1:5" ht="15.6" x14ac:dyDescent="0.3">
      <c r="A2207" s="1" t="s">
        <v>1489</v>
      </c>
      <c r="B2207" s="1" t="s">
        <v>3266</v>
      </c>
      <c r="C2207" s="1" t="s">
        <v>6741</v>
      </c>
      <c r="D2207" s="1" t="s">
        <v>6975</v>
      </c>
      <c r="E2207" s="1" t="s">
        <v>5550</v>
      </c>
    </row>
    <row r="2208" spans="1:5" ht="15.6" x14ac:dyDescent="0.3">
      <c r="A2208" s="1" t="s">
        <v>1488</v>
      </c>
      <c r="B2208" s="1" t="s">
        <v>3267</v>
      </c>
      <c r="C2208" s="1" t="s">
        <v>6741</v>
      </c>
      <c r="D2208" s="1" t="s">
        <v>7419</v>
      </c>
      <c r="E2208" s="1" t="s">
        <v>5551</v>
      </c>
    </row>
    <row r="2209" spans="1:5" ht="15.6" x14ac:dyDescent="0.3">
      <c r="A2209" s="1" t="s">
        <v>1487</v>
      </c>
      <c r="B2209" s="1" t="s">
        <v>3268</v>
      </c>
      <c r="C2209" s="1" t="s">
        <v>6741</v>
      </c>
      <c r="D2209" s="1" t="s">
        <v>7420</v>
      </c>
      <c r="E2209" s="1" t="s">
        <v>5552</v>
      </c>
    </row>
    <row r="2210" spans="1:5" ht="15.6" x14ac:dyDescent="0.3">
      <c r="A2210" s="1" t="s">
        <v>1486</v>
      </c>
      <c r="B2210" s="1" t="s">
        <v>3269</v>
      </c>
      <c r="C2210" s="1" t="s">
        <v>6741</v>
      </c>
      <c r="D2210" s="1" t="s">
        <v>7421</v>
      </c>
      <c r="E2210" s="1" t="s">
        <v>5553</v>
      </c>
    </row>
    <row r="2211" spans="1:5" ht="15.6" x14ac:dyDescent="0.3">
      <c r="A2211" s="1" t="s">
        <v>1485</v>
      </c>
      <c r="B2211" s="1" t="s">
        <v>3270</v>
      </c>
      <c r="C2211" s="1" t="s">
        <v>6741</v>
      </c>
      <c r="D2211" s="1" t="s">
        <v>8438</v>
      </c>
      <c r="E2211" s="1" t="s">
        <v>5554</v>
      </c>
    </row>
    <row r="2212" spans="1:5" ht="15.6" x14ac:dyDescent="0.3">
      <c r="A2212" s="1" t="s">
        <v>1484</v>
      </c>
      <c r="B2212" s="1" t="s">
        <v>3271</v>
      </c>
      <c r="C2212" s="1" t="s">
        <v>6741</v>
      </c>
      <c r="D2212" s="1" t="s">
        <v>7422</v>
      </c>
      <c r="E2212" s="1" t="s">
        <v>5555</v>
      </c>
    </row>
    <row r="2213" spans="1:5" ht="15.6" x14ac:dyDescent="0.3">
      <c r="A2213" s="1" t="s">
        <v>1483</v>
      </c>
      <c r="B2213" s="1" t="s">
        <v>3272</v>
      </c>
      <c r="C2213" s="1" t="s">
        <v>6766</v>
      </c>
      <c r="D2213" s="1" t="s">
        <v>7423</v>
      </c>
      <c r="E2213" s="1" t="s">
        <v>5556</v>
      </c>
    </row>
    <row r="2214" spans="1:5" ht="15.6" x14ac:dyDescent="0.3">
      <c r="A2214" s="1" t="s">
        <v>1482</v>
      </c>
      <c r="B2214" s="1" t="s">
        <v>3273</v>
      </c>
      <c r="C2214" s="1" t="s">
        <v>6742</v>
      </c>
      <c r="D2214" s="1" t="s">
        <v>7424</v>
      </c>
      <c r="E2214" s="1" t="s">
        <v>5557</v>
      </c>
    </row>
    <row r="2215" spans="1:5" ht="15.6" x14ac:dyDescent="0.3">
      <c r="A2215" s="1" t="s">
        <v>2284</v>
      </c>
      <c r="B2215" s="1" t="s">
        <v>2473</v>
      </c>
      <c r="C2215" s="1" t="s">
        <v>6741</v>
      </c>
      <c r="D2215" s="1" t="s">
        <v>5054</v>
      </c>
      <c r="E2215" s="1" t="s">
        <v>4816</v>
      </c>
    </row>
    <row r="2216" spans="1:5" ht="15.6" x14ac:dyDescent="0.3">
      <c r="A2216" s="1" t="s">
        <v>1481</v>
      </c>
      <c r="B2216" s="1" t="s">
        <v>3274</v>
      </c>
      <c r="C2216" s="1" t="s">
        <v>6742</v>
      </c>
      <c r="D2216" s="1" t="s">
        <v>6897</v>
      </c>
      <c r="E2216" s="1" t="s">
        <v>5558</v>
      </c>
    </row>
    <row r="2217" spans="1:5" ht="15.6" x14ac:dyDescent="0.3">
      <c r="A2217" s="1" t="s">
        <v>1480</v>
      </c>
      <c r="B2217" s="1" t="s">
        <v>3275</v>
      </c>
      <c r="C2217" s="1" t="s">
        <v>6742</v>
      </c>
      <c r="D2217" s="1" t="s">
        <v>7425</v>
      </c>
      <c r="E2217" s="1" t="s">
        <v>5559</v>
      </c>
    </row>
    <row r="2218" spans="1:5" ht="15.6" x14ac:dyDescent="0.3">
      <c r="A2218" s="1" t="s">
        <v>1479</v>
      </c>
      <c r="B2218" s="1" t="s">
        <v>3276</v>
      </c>
      <c r="C2218" s="1" t="s">
        <v>6742</v>
      </c>
      <c r="D2218" s="1" t="s">
        <v>7426</v>
      </c>
      <c r="E2218" s="1" t="s">
        <v>5560</v>
      </c>
    </row>
    <row r="2219" spans="1:5" ht="15.6" x14ac:dyDescent="0.3">
      <c r="A2219" s="1" t="s">
        <v>1478</v>
      </c>
      <c r="B2219" s="1" t="s">
        <v>3277</v>
      </c>
      <c r="C2219" s="1" t="s">
        <v>6766</v>
      </c>
      <c r="D2219" s="1" t="s">
        <v>7427</v>
      </c>
      <c r="E2219" s="1" t="s">
        <v>5561</v>
      </c>
    </row>
    <row r="2220" spans="1:5" ht="15.6" x14ac:dyDescent="0.3">
      <c r="A2220" s="1" t="s">
        <v>1477</v>
      </c>
      <c r="B2220" s="1" t="s">
        <v>3278</v>
      </c>
      <c r="C2220" s="1" t="s">
        <v>6742</v>
      </c>
      <c r="D2220" s="1" t="s">
        <v>6752</v>
      </c>
      <c r="E2220" s="1" t="s">
        <v>5562</v>
      </c>
    </row>
    <row r="2221" spans="1:5" ht="15.6" x14ac:dyDescent="0.3">
      <c r="A2221" s="1" t="s">
        <v>1476</v>
      </c>
      <c r="B2221" s="1" t="s">
        <v>3279</v>
      </c>
      <c r="C2221" s="1" t="s">
        <v>6742</v>
      </c>
      <c r="D2221" s="1" t="s">
        <v>7428</v>
      </c>
      <c r="E2221" s="1" t="s">
        <v>5563</v>
      </c>
    </row>
    <row r="2222" spans="1:5" ht="15.6" x14ac:dyDescent="0.3">
      <c r="A2222" s="1" t="s">
        <v>1475</v>
      </c>
      <c r="B2222" s="1" t="s">
        <v>3280</v>
      </c>
      <c r="C2222" s="1" t="s">
        <v>6741</v>
      </c>
      <c r="D2222" s="1" t="s">
        <v>7429</v>
      </c>
      <c r="E2222" s="1" t="s">
        <v>5564</v>
      </c>
    </row>
    <row r="2223" spans="1:5" ht="15.6" x14ac:dyDescent="0.3">
      <c r="A2223" s="1" t="s">
        <v>1474</v>
      </c>
      <c r="B2223" s="1" t="s">
        <v>3281</v>
      </c>
      <c r="C2223" s="1" t="s">
        <v>6741</v>
      </c>
      <c r="D2223" s="1" t="s">
        <v>7430</v>
      </c>
      <c r="E2223" s="1" t="s">
        <v>5224</v>
      </c>
    </row>
    <row r="2224" spans="1:5" ht="15.6" x14ac:dyDescent="0.3">
      <c r="A2224" s="1" t="s">
        <v>1473</v>
      </c>
      <c r="B2224" s="1" t="s">
        <v>3282</v>
      </c>
      <c r="C2224" s="1" t="s">
        <v>6741</v>
      </c>
      <c r="D2224" s="1" t="s">
        <v>6697</v>
      </c>
      <c r="E2224" s="1" t="s">
        <v>5565</v>
      </c>
    </row>
    <row r="2225" spans="1:5" ht="15.6" x14ac:dyDescent="0.3">
      <c r="A2225" s="1" t="s">
        <v>1472</v>
      </c>
      <c r="B2225" s="1" t="s">
        <v>3283</v>
      </c>
      <c r="C2225" s="1" t="s">
        <v>6742</v>
      </c>
      <c r="D2225" s="1" t="s">
        <v>6780</v>
      </c>
      <c r="E2225" s="1" t="s">
        <v>4926</v>
      </c>
    </row>
    <row r="2226" spans="1:5" ht="15.6" x14ac:dyDescent="0.3">
      <c r="A2226" s="1" t="s">
        <v>2364</v>
      </c>
      <c r="B2226" s="1" t="s">
        <v>2393</v>
      </c>
      <c r="C2226" s="1" t="s">
        <v>6742</v>
      </c>
      <c r="D2226" s="1" t="s">
        <v>6757</v>
      </c>
      <c r="E2226" s="1" t="s">
        <v>4737</v>
      </c>
    </row>
    <row r="2227" spans="1:5" ht="15.6" x14ac:dyDescent="0.3">
      <c r="A2227" s="1" t="s">
        <v>2283</v>
      </c>
      <c r="B2227" s="1" t="s">
        <v>2474</v>
      </c>
      <c r="C2227" s="1" t="s">
        <v>6741</v>
      </c>
      <c r="D2227" s="1" t="s">
        <v>6818</v>
      </c>
      <c r="E2227" s="1" t="s">
        <v>4817</v>
      </c>
    </row>
    <row r="2228" spans="1:5" ht="15.6" x14ac:dyDescent="0.3">
      <c r="A2228" s="1" t="s">
        <v>1471</v>
      </c>
      <c r="B2228" s="1" t="s">
        <v>3284</v>
      </c>
      <c r="C2228" s="1" t="s">
        <v>6766</v>
      </c>
      <c r="D2228" s="1" t="s">
        <v>7431</v>
      </c>
      <c r="E2228" s="1" t="s">
        <v>4943</v>
      </c>
    </row>
    <row r="2229" spans="1:5" ht="15.6" x14ac:dyDescent="0.3">
      <c r="A2229" s="1" t="s">
        <v>1470</v>
      </c>
      <c r="B2229" s="1" t="s">
        <v>3285</v>
      </c>
      <c r="C2229" s="1" t="s">
        <v>6741</v>
      </c>
      <c r="D2229" s="1" t="s">
        <v>7432</v>
      </c>
      <c r="E2229" s="1" t="s">
        <v>5566</v>
      </c>
    </row>
    <row r="2230" spans="1:5" ht="15.6" x14ac:dyDescent="0.3">
      <c r="A2230" s="1" t="s">
        <v>1469</v>
      </c>
      <c r="B2230" s="1" t="s">
        <v>3286</v>
      </c>
      <c r="C2230" s="1" t="s">
        <v>6742</v>
      </c>
      <c r="D2230" s="1" t="s">
        <v>7189</v>
      </c>
      <c r="E2230" s="1" t="s">
        <v>5567</v>
      </c>
    </row>
    <row r="2231" spans="1:5" ht="15.6" x14ac:dyDescent="0.3">
      <c r="A2231" s="1" t="s">
        <v>1468</v>
      </c>
      <c r="B2231" s="1" t="s">
        <v>3287</v>
      </c>
      <c r="C2231" s="1" t="s">
        <v>6741</v>
      </c>
      <c r="D2231" s="1" t="s">
        <v>7433</v>
      </c>
      <c r="E2231" s="1" t="s">
        <v>5568</v>
      </c>
    </row>
    <row r="2232" spans="1:5" ht="15.6" x14ac:dyDescent="0.3">
      <c r="A2232" s="1" t="s">
        <v>1467</v>
      </c>
      <c r="B2232" s="1" t="s">
        <v>3288</v>
      </c>
      <c r="C2232" s="1" t="s">
        <v>6741</v>
      </c>
      <c r="D2232" s="1" t="s">
        <v>7434</v>
      </c>
      <c r="E2232" s="1" t="s">
        <v>5569</v>
      </c>
    </row>
    <row r="2233" spans="1:5" ht="15.6" x14ac:dyDescent="0.3">
      <c r="A2233" s="1" t="s">
        <v>1466</v>
      </c>
      <c r="B2233" s="1" t="s">
        <v>3289</v>
      </c>
      <c r="C2233" s="1" t="s">
        <v>6742</v>
      </c>
      <c r="D2233" s="1" t="s">
        <v>7435</v>
      </c>
      <c r="E2233" s="1" t="s">
        <v>5570</v>
      </c>
    </row>
    <row r="2234" spans="1:5" ht="15.6" x14ac:dyDescent="0.3">
      <c r="A2234" s="1" t="s">
        <v>1465</v>
      </c>
      <c r="B2234" s="1" t="s">
        <v>3290</v>
      </c>
      <c r="C2234" s="1" t="s">
        <v>6741</v>
      </c>
      <c r="D2234" s="1" t="s">
        <v>7389</v>
      </c>
      <c r="E2234" s="1" t="s">
        <v>5571</v>
      </c>
    </row>
    <row r="2235" spans="1:5" ht="15.6" x14ac:dyDescent="0.3">
      <c r="A2235" s="1" t="s">
        <v>1464</v>
      </c>
      <c r="B2235" s="1" t="s">
        <v>3291</v>
      </c>
      <c r="C2235" s="1" t="s">
        <v>6766</v>
      </c>
      <c r="D2235" s="1" t="s">
        <v>7436</v>
      </c>
      <c r="E2235" s="1" t="s">
        <v>5572</v>
      </c>
    </row>
    <row r="2236" spans="1:5" ht="15.6" x14ac:dyDescent="0.3">
      <c r="A2236" s="1" t="s">
        <v>1463</v>
      </c>
      <c r="B2236" s="1" t="s">
        <v>3292</v>
      </c>
      <c r="C2236" s="1" t="s">
        <v>6742</v>
      </c>
      <c r="D2236" s="1" t="s">
        <v>7437</v>
      </c>
      <c r="E2236" s="1" t="s">
        <v>5573</v>
      </c>
    </row>
    <row r="2237" spans="1:5" ht="15.6" x14ac:dyDescent="0.3">
      <c r="A2237" s="1" t="s">
        <v>1462</v>
      </c>
      <c r="B2237" s="1" t="s">
        <v>3293</v>
      </c>
      <c r="C2237" s="1" t="s">
        <v>6742</v>
      </c>
      <c r="D2237" s="1" t="s">
        <v>7438</v>
      </c>
      <c r="E2237" s="1" t="s">
        <v>5574</v>
      </c>
    </row>
    <row r="2238" spans="1:5" ht="15.6" x14ac:dyDescent="0.3">
      <c r="A2238" s="1" t="s">
        <v>2282</v>
      </c>
      <c r="B2238" s="1" t="s">
        <v>2475</v>
      </c>
      <c r="C2238" s="1" t="s">
        <v>6741</v>
      </c>
      <c r="D2238" s="1" t="s">
        <v>6819</v>
      </c>
      <c r="E2238" s="1" t="s">
        <v>4818</v>
      </c>
    </row>
    <row r="2239" spans="1:5" ht="15.6" x14ac:dyDescent="0.3">
      <c r="A2239" s="1" t="s">
        <v>1461</v>
      </c>
      <c r="B2239" s="1" t="s">
        <v>3294</v>
      </c>
      <c r="C2239" s="1" t="s">
        <v>6742</v>
      </c>
      <c r="D2239" s="1" t="s">
        <v>7439</v>
      </c>
      <c r="E2239" s="1" t="s">
        <v>5575</v>
      </c>
    </row>
    <row r="2240" spans="1:5" ht="15.6" x14ac:dyDescent="0.3">
      <c r="A2240" s="1" t="s">
        <v>1460</v>
      </c>
      <c r="B2240" s="1" t="s">
        <v>3295</v>
      </c>
      <c r="C2240" s="1" t="s">
        <v>6742</v>
      </c>
      <c r="D2240" s="1" t="s">
        <v>7440</v>
      </c>
      <c r="E2240" s="1" t="s">
        <v>5576</v>
      </c>
    </row>
    <row r="2241" spans="1:5" ht="15.6" x14ac:dyDescent="0.3">
      <c r="A2241" s="1" t="s">
        <v>1459</v>
      </c>
      <c r="B2241" s="1" t="s">
        <v>3296</v>
      </c>
      <c r="C2241" s="1" t="s">
        <v>6742</v>
      </c>
      <c r="D2241" s="1" t="s">
        <v>7079</v>
      </c>
      <c r="E2241" s="1" t="s">
        <v>5577</v>
      </c>
    </row>
    <row r="2242" spans="1:5" ht="15.6" x14ac:dyDescent="0.3">
      <c r="A2242" s="1" t="s">
        <v>1458</v>
      </c>
      <c r="B2242" s="1" t="s">
        <v>3297</v>
      </c>
      <c r="C2242" s="1" t="s">
        <v>6742</v>
      </c>
      <c r="D2242" s="1" t="s">
        <v>6813</v>
      </c>
      <c r="E2242" s="1" t="s">
        <v>5578</v>
      </c>
    </row>
    <row r="2243" spans="1:5" ht="15.6" x14ac:dyDescent="0.3">
      <c r="A2243" s="1" t="s">
        <v>1457</v>
      </c>
      <c r="B2243" s="1" t="s">
        <v>3298</v>
      </c>
      <c r="C2243" s="1" t="s">
        <v>6742</v>
      </c>
      <c r="D2243" s="1" t="s">
        <v>7441</v>
      </c>
      <c r="E2243" s="1" t="s">
        <v>4858</v>
      </c>
    </row>
    <row r="2244" spans="1:5" ht="15.6" x14ac:dyDescent="0.3">
      <c r="A2244" s="1" t="s">
        <v>1456</v>
      </c>
      <c r="B2244" s="1" t="s">
        <v>3299</v>
      </c>
      <c r="C2244" s="1" t="s">
        <v>6742</v>
      </c>
      <c r="D2244" s="1" t="s">
        <v>7442</v>
      </c>
      <c r="E2244" s="1" t="s">
        <v>5579</v>
      </c>
    </row>
    <row r="2245" spans="1:5" ht="15.6" x14ac:dyDescent="0.3">
      <c r="A2245" s="1" t="s">
        <v>1455</v>
      </c>
      <c r="B2245" s="1" t="s">
        <v>3300</v>
      </c>
      <c r="C2245" s="1" t="s">
        <v>6742</v>
      </c>
      <c r="D2245" s="1" t="s">
        <v>7443</v>
      </c>
      <c r="E2245" s="1" t="s">
        <v>4943</v>
      </c>
    </row>
    <row r="2246" spans="1:5" ht="15.6" x14ac:dyDescent="0.3">
      <c r="A2246" s="1" t="s">
        <v>1454</v>
      </c>
      <c r="B2246" s="1" t="s">
        <v>3301</v>
      </c>
      <c r="C2246" s="1" t="s">
        <v>6741</v>
      </c>
      <c r="D2246" s="1" t="s">
        <v>7444</v>
      </c>
      <c r="E2246" s="1" t="s">
        <v>5580</v>
      </c>
    </row>
    <row r="2247" spans="1:5" ht="15.6" x14ac:dyDescent="0.3">
      <c r="A2247" s="1" t="s">
        <v>1453</v>
      </c>
      <c r="B2247" s="1" t="s">
        <v>3302</v>
      </c>
      <c r="C2247" s="1" t="s">
        <v>6741</v>
      </c>
      <c r="D2247" s="1" t="s">
        <v>7087</v>
      </c>
      <c r="E2247" s="1" t="s">
        <v>5581</v>
      </c>
    </row>
    <row r="2248" spans="1:5" ht="15.6" x14ac:dyDescent="0.3">
      <c r="A2248" s="1" t="s">
        <v>1452</v>
      </c>
      <c r="B2248" s="1" t="s">
        <v>3303</v>
      </c>
      <c r="C2248" s="1" t="s">
        <v>6741</v>
      </c>
      <c r="D2248" s="1" t="s">
        <v>6786</v>
      </c>
      <c r="E2248" s="1" t="s">
        <v>5582</v>
      </c>
    </row>
    <row r="2249" spans="1:5" ht="15.6" x14ac:dyDescent="0.3">
      <c r="A2249" s="1" t="s">
        <v>2281</v>
      </c>
      <c r="B2249" s="1" t="s">
        <v>2476</v>
      </c>
      <c r="C2249" s="1" t="s">
        <v>6741</v>
      </c>
      <c r="D2249" s="1" t="s">
        <v>6820</v>
      </c>
      <c r="E2249" s="1" t="s">
        <v>4819</v>
      </c>
    </row>
    <row r="2250" spans="1:5" ht="15.6" x14ac:dyDescent="0.3">
      <c r="A2250" s="1" t="s">
        <v>1451</v>
      </c>
      <c r="B2250" s="1" t="s">
        <v>3304</v>
      </c>
      <c r="C2250" s="1" t="s">
        <v>6741</v>
      </c>
      <c r="D2250" s="1" t="s">
        <v>7445</v>
      </c>
      <c r="E2250" s="1" t="s">
        <v>5583</v>
      </c>
    </row>
    <row r="2251" spans="1:5" ht="15.6" x14ac:dyDescent="0.3">
      <c r="A2251" s="1" t="s">
        <v>1450</v>
      </c>
      <c r="B2251" s="1" t="s">
        <v>3305</v>
      </c>
      <c r="C2251" s="1" t="s">
        <v>6741</v>
      </c>
      <c r="D2251" s="1" t="s">
        <v>7446</v>
      </c>
      <c r="E2251" s="1" t="s">
        <v>5584</v>
      </c>
    </row>
    <row r="2252" spans="1:5" ht="15.6" x14ac:dyDescent="0.3">
      <c r="A2252" s="1" t="s">
        <v>1449</v>
      </c>
      <c r="B2252" s="1" t="s">
        <v>3306</v>
      </c>
      <c r="C2252" s="1" t="s">
        <v>6741</v>
      </c>
      <c r="D2252" s="1" t="s">
        <v>7447</v>
      </c>
      <c r="E2252" s="1" t="s">
        <v>5585</v>
      </c>
    </row>
    <row r="2253" spans="1:5" ht="15.6" x14ac:dyDescent="0.3">
      <c r="A2253" s="1" t="s">
        <v>1448</v>
      </c>
      <c r="B2253" s="1" t="s">
        <v>3307</v>
      </c>
      <c r="C2253" s="1" t="s">
        <v>6741</v>
      </c>
      <c r="D2253" s="1" t="s">
        <v>7448</v>
      </c>
      <c r="E2253" s="1" t="s">
        <v>5586</v>
      </c>
    </row>
    <row r="2254" spans="1:5" ht="15.6" x14ac:dyDescent="0.3">
      <c r="A2254" s="1" t="s">
        <v>1447</v>
      </c>
      <c r="B2254" s="1" t="s">
        <v>3308</v>
      </c>
      <c r="C2254" s="1" t="s">
        <v>6741</v>
      </c>
      <c r="D2254" s="1" t="s">
        <v>7449</v>
      </c>
      <c r="E2254" s="1" t="s">
        <v>5587</v>
      </c>
    </row>
    <row r="2255" spans="1:5" ht="15.6" x14ac:dyDescent="0.3">
      <c r="A2255" s="1" t="s">
        <v>1446</v>
      </c>
      <c r="B2255" s="1" t="s">
        <v>3309</v>
      </c>
      <c r="C2255" s="1" t="s">
        <v>6741</v>
      </c>
      <c r="D2255" s="1" t="s">
        <v>7450</v>
      </c>
      <c r="E2255" s="1" t="s">
        <v>5588</v>
      </c>
    </row>
    <row r="2256" spans="1:5" ht="15.6" x14ac:dyDescent="0.3">
      <c r="A2256" s="1" t="s">
        <v>1445</v>
      </c>
      <c r="B2256" s="1" t="s">
        <v>3310</v>
      </c>
      <c r="C2256" s="1" t="s">
        <v>6741</v>
      </c>
      <c r="D2256" s="1" t="s">
        <v>7451</v>
      </c>
      <c r="E2256" s="1" t="s">
        <v>5589</v>
      </c>
    </row>
    <row r="2257" spans="1:5" ht="15.6" x14ac:dyDescent="0.3">
      <c r="A2257" s="1" t="s">
        <v>1444</v>
      </c>
      <c r="B2257" s="1" t="s">
        <v>3311</v>
      </c>
      <c r="C2257" s="1" t="s">
        <v>6741</v>
      </c>
      <c r="D2257" s="1" t="s">
        <v>7452</v>
      </c>
      <c r="E2257" s="1" t="s">
        <v>5590</v>
      </c>
    </row>
    <row r="2258" spans="1:5" ht="15.6" x14ac:dyDescent="0.3">
      <c r="A2258" s="1" t="s">
        <v>1443</v>
      </c>
      <c r="B2258" s="1" t="s">
        <v>3312</v>
      </c>
      <c r="C2258" s="1" t="s">
        <v>6741</v>
      </c>
      <c r="D2258" s="1" t="s">
        <v>7453</v>
      </c>
      <c r="E2258" s="1" t="s">
        <v>5591</v>
      </c>
    </row>
    <row r="2259" spans="1:5" ht="15.6" x14ac:dyDescent="0.3">
      <c r="A2259" s="1" t="s">
        <v>1442</v>
      </c>
      <c r="B2259" s="1" t="s">
        <v>3313</v>
      </c>
      <c r="C2259" s="1" t="s">
        <v>6766</v>
      </c>
      <c r="D2259" s="1" t="s">
        <v>7454</v>
      </c>
      <c r="E2259" s="1" t="s">
        <v>5592</v>
      </c>
    </row>
    <row r="2260" spans="1:5" ht="15.6" x14ac:dyDescent="0.3">
      <c r="A2260" s="1" t="s">
        <v>2280</v>
      </c>
      <c r="B2260" s="1" t="s">
        <v>2477</v>
      </c>
      <c r="C2260" s="1" t="s">
        <v>6742</v>
      </c>
      <c r="D2260" s="1" t="s">
        <v>6821</v>
      </c>
      <c r="E2260" s="1" t="s">
        <v>4820</v>
      </c>
    </row>
    <row r="2261" spans="1:5" ht="15.6" x14ac:dyDescent="0.3">
      <c r="A2261" s="1" t="s">
        <v>1441</v>
      </c>
      <c r="B2261" s="1" t="s">
        <v>3314</v>
      </c>
      <c r="C2261" s="1" t="s">
        <v>6742</v>
      </c>
      <c r="D2261" s="1" t="s">
        <v>7455</v>
      </c>
      <c r="E2261" s="1" t="s">
        <v>5593</v>
      </c>
    </row>
    <row r="2262" spans="1:5" ht="15.6" x14ac:dyDescent="0.3">
      <c r="A2262" s="1" t="s">
        <v>1440</v>
      </c>
      <c r="B2262" s="1" t="s">
        <v>3315</v>
      </c>
      <c r="C2262" s="1" t="s">
        <v>6766</v>
      </c>
      <c r="D2262" s="1" t="s">
        <v>7287</v>
      </c>
      <c r="E2262" s="1" t="s">
        <v>5594</v>
      </c>
    </row>
    <row r="2263" spans="1:5" ht="15.6" x14ac:dyDescent="0.3">
      <c r="A2263" s="1" t="s">
        <v>1439</v>
      </c>
      <c r="B2263" s="1" t="s">
        <v>3316</v>
      </c>
      <c r="C2263" s="1" t="s">
        <v>6742</v>
      </c>
      <c r="D2263" s="1" t="s">
        <v>6890</v>
      </c>
      <c r="E2263" s="1" t="s">
        <v>5595</v>
      </c>
    </row>
    <row r="2264" spans="1:5" ht="15.6" x14ac:dyDescent="0.3">
      <c r="A2264" s="1" t="s">
        <v>1438</v>
      </c>
      <c r="B2264" s="1" t="s">
        <v>3317</v>
      </c>
      <c r="C2264" s="1" t="s">
        <v>6742</v>
      </c>
      <c r="D2264" s="1" t="s">
        <v>7456</v>
      </c>
      <c r="E2264" s="1" t="s">
        <v>5596</v>
      </c>
    </row>
    <row r="2265" spans="1:5" ht="15.6" x14ac:dyDescent="0.3">
      <c r="A2265" s="1" t="s">
        <v>1437</v>
      </c>
      <c r="B2265" s="1" t="s">
        <v>3318</v>
      </c>
      <c r="C2265" s="1" t="s">
        <v>6741</v>
      </c>
      <c r="D2265" s="1" t="s">
        <v>7457</v>
      </c>
      <c r="E2265" s="1" t="s">
        <v>4737</v>
      </c>
    </row>
    <row r="2266" spans="1:5" ht="15.6" x14ac:dyDescent="0.3">
      <c r="A2266" s="1" t="s">
        <v>1436</v>
      </c>
      <c r="B2266" s="1" t="s">
        <v>3319</v>
      </c>
      <c r="C2266" s="1" t="s">
        <v>6742</v>
      </c>
      <c r="D2266" s="1" t="s">
        <v>7458</v>
      </c>
      <c r="E2266" s="1" t="s">
        <v>5597</v>
      </c>
    </row>
    <row r="2267" spans="1:5" ht="15.6" x14ac:dyDescent="0.3">
      <c r="A2267" s="1" t="s">
        <v>1435</v>
      </c>
      <c r="B2267" s="1" t="s">
        <v>3320</v>
      </c>
      <c r="C2267" s="1" t="s">
        <v>6742</v>
      </c>
      <c r="D2267" s="1" t="s">
        <v>6795</v>
      </c>
      <c r="E2267" s="1" t="s">
        <v>5598</v>
      </c>
    </row>
    <row r="2268" spans="1:5" ht="15.6" x14ac:dyDescent="0.3">
      <c r="A2268" s="1" t="s">
        <v>1434</v>
      </c>
      <c r="B2268" s="1" t="s">
        <v>3321</v>
      </c>
      <c r="C2268" s="1" t="s">
        <v>6766</v>
      </c>
      <c r="D2268" s="1" t="s">
        <v>7459</v>
      </c>
      <c r="E2268" s="1" t="s">
        <v>5580</v>
      </c>
    </row>
    <row r="2269" spans="1:5" ht="15.6" x14ac:dyDescent="0.3">
      <c r="A2269" s="1" t="s">
        <v>1433</v>
      </c>
      <c r="B2269" s="1" t="s">
        <v>3322</v>
      </c>
      <c r="C2269" s="1" t="s">
        <v>6741</v>
      </c>
      <c r="D2269" s="1" t="s">
        <v>7460</v>
      </c>
      <c r="E2269" s="1" t="s">
        <v>5599</v>
      </c>
    </row>
    <row r="2270" spans="1:5" ht="15.6" x14ac:dyDescent="0.3">
      <c r="A2270" s="1" t="s">
        <v>1432</v>
      </c>
      <c r="B2270" s="1" t="s">
        <v>3323</v>
      </c>
      <c r="C2270" s="1" t="s">
        <v>6742</v>
      </c>
      <c r="D2270" s="1" t="s">
        <v>7461</v>
      </c>
      <c r="E2270" s="1" t="s">
        <v>5600</v>
      </c>
    </row>
    <row r="2271" spans="1:5" ht="15.6" x14ac:dyDescent="0.3">
      <c r="A2271" s="1" t="s">
        <v>2279</v>
      </c>
      <c r="B2271" s="1" t="s">
        <v>2478</v>
      </c>
      <c r="C2271" s="1" t="s">
        <v>6742</v>
      </c>
      <c r="D2271" s="1" t="s">
        <v>6748</v>
      </c>
      <c r="E2271" s="1" t="s">
        <v>4821</v>
      </c>
    </row>
    <row r="2272" spans="1:5" ht="15.6" x14ac:dyDescent="0.3">
      <c r="A2272" s="1" t="s">
        <v>1431</v>
      </c>
      <c r="B2272" s="1" t="s">
        <v>3324</v>
      </c>
      <c r="C2272" s="1" t="s">
        <v>6742</v>
      </c>
      <c r="D2272" s="1" t="s">
        <v>7066</v>
      </c>
      <c r="E2272" s="1" t="s">
        <v>5601</v>
      </c>
    </row>
    <row r="2273" spans="1:5" ht="15.6" x14ac:dyDescent="0.3">
      <c r="A2273" s="1" t="s">
        <v>1430</v>
      </c>
      <c r="B2273" s="1" t="s">
        <v>3325</v>
      </c>
      <c r="C2273" s="1" t="s">
        <v>6741</v>
      </c>
      <c r="D2273" s="1" t="s">
        <v>6267</v>
      </c>
      <c r="E2273" s="1" t="s">
        <v>5602</v>
      </c>
    </row>
    <row r="2274" spans="1:5" ht="15.6" x14ac:dyDescent="0.3">
      <c r="A2274" s="1" t="s">
        <v>1429</v>
      </c>
      <c r="B2274" s="1" t="s">
        <v>3326</v>
      </c>
      <c r="C2274" s="1" t="s">
        <v>6741</v>
      </c>
      <c r="D2274" s="1" t="s">
        <v>7462</v>
      </c>
      <c r="E2274" s="1" t="s">
        <v>5603</v>
      </c>
    </row>
    <row r="2275" spans="1:5" ht="15.6" x14ac:dyDescent="0.3">
      <c r="A2275" s="1" t="s">
        <v>1428</v>
      </c>
      <c r="B2275" s="1" t="s">
        <v>3327</v>
      </c>
      <c r="C2275" s="1" t="s">
        <v>6741</v>
      </c>
      <c r="D2275" s="1" t="s">
        <v>7463</v>
      </c>
      <c r="E2275" s="1" t="s">
        <v>5604</v>
      </c>
    </row>
    <row r="2276" spans="1:5" ht="15.6" x14ac:dyDescent="0.3">
      <c r="A2276" s="1" t="s">
        <v>1427</v>
      </c>
      <c r="B2276" s="1" t="s">
        <v>3328</v>
      </c>
      <c r="C2276" s="1" t="s">
        <v>6742</v>
      </c>
      <c r="D2276" s="1" t="s">
        <v>7464</v>
      </c>
      <c r="E2276" s="1" t="s">
        <v>5102</v>
      </c>
    </row>
    <row r="2277" spans="1:5" ht="15.6" x14ac:dyDescent="0.3">
      <c r="A2277" s="1" t="s">
        <v>1426</v>
      </c>
      <c r="B2277" s="1" t="s">
        <v>3329</v>
      </c>
      <c r="C2277" s="1" t="s">
        <v>6741</v>
      </c>
      <c r="D2277" s="1" t="s">
        <v>6817</v>
      </c>
      <c r="E2277" s="1" t="s">
        <v>5605</v>
      </c>
    </row>
    <row r="2278" spans="1:5" ht="15.6" x14ac:dyDescent="0.3">
      <c r="A2278" s="1" t="s">
        <v>1425</v>
      </c>
      <c r="B2278" s="1" t="s">
        <v>3330</v>
      </c>
      <c r="C2278" s="1" t="s">
        <v>6742</v>
      </c>
      <c r="D2278" s="1" t="s">
        <v>6752</v>
      </c>
      <c r="E2278" s="1" t="s">
        <v>5606</v>
      </c>
    </row>
    <row r="2279" spans="1:5" ht="15.6" x14ac:dyDescent="0.3">
      <c r="A2279" s="1" t="s">
        <v>1424</v>
      </c>
      <c r="B2279" s="1" t="s">
        <v>3331</v>
      </c>
      <c r="C2279" s="1" t="s">
        <v>6742</v>
      </c>
      <c r="D2279" s="1" t="s">
        <v>7465</v>
      </c>
      <c r="E2279" s="1" t="s">
        <v>5298</v>
      </c>
    </row>
    <row r="2280" spans="1:5" ht="15.6" x14ac:dyDescent="0.3">
      <c r="A2280" s="1" t="s">
        <v>1423</v>
      </c>
      <c r="B2280" s="1" t="s">
        <v>3332</v>
      </c>
      <c r="C2280" s="1" t="s">
        <v>6742</v>
      </c>
      <c r="D2280" s="1" t="s">
        <v>6865</v>
      </c>
      <c r="E2280" s="1" t="s">
        <v>5607</v>
      </c>
    </row>
    <row r="2281" spans="1:5" ht="15.6" x14ac:dyDescent="0.3">
      <c r="A2281" s="1" t="s">
        <v>1422</v>
      </c>
      <c r="B2281" s="1" t="s">
        <v>3333</v>
      </c>
      <c r="C2281" s="1" t="s">
        <v>6742</v>
      </c>
      <c r="D2281" s="1" t="s">
        <v>6930</v>
      </c>
      <c r="E2281" s="1" t="s">
        <v>5608</v>
      </c>
    </row>
    <row r="2282" spans="1:5" ht="15.6" x14ac:dyDescent="0.3">
      <c r="A2282" s="1" t="s">
        <v>2278</v>
      </c>
      <c r="B2282" s="1" t="s">
        <v>2479</v>
      </c>
      <c r="C2282" s="1" t="s">
        <v>6741</v>
      </c>
      <c r="D2282" s="1" t="s">
        <v>6770</v>
      </c>
      <c r="E2282" s="1" t="s">
        <v>4822</v>
      </c>
    </row>
    <row r="2283" spans="1:5" ht="15.6" x14ac:dyDescent="0.3">
      <c r="A2283" s="1" t="s">
        <v>1421</v>
      </c>
      <c r="B2283" s="1" t="s">
        <v>3334</v>
      </c>
      <c r="C2283" s="1" t="s">
        <v>6742</v>
      </c>
      <c r="D2283" s="1" t="s">
        <v>7466</v>
      </c>
      <c r="E2283" s="1" t="s">
        <v>5609</v>
      </c>
    </row>
    <row r="2284" spans="1:5" ht="15.6" x14ac:dyDescent="0.3">
      <c r="A2284" s="1" t="s">
        <v>1420</v>
      </c>
      <c r="B2284" s="1" t="s">
        <v>3335</v>
      </c>
      <c r="C2284" s="1" t="s">
        <v>6741</v>
      </c>
      <c r="D2284" s="1" t="s">
        <v>7467</v>
      </c>
      <c r="E2284" s="1" t="s">
        <v>5610</v>
      </c>
    </row>
    <row r="2285" spans="1:5" ht="15.6" x14ac:dyDescent="0.3">
      <c r="A2285" s="1" t="s">
        <v>1419</v>
      </c>
      <c r="B2285" s="1" t="s">
        <v>3336</v>
      </c>
      <c r="C2285" s="1" t="s">
        <v>6741</v>
      </c>
      <c r="D2285" s="1" t="s">
        <v>7468</v>
      </c>
      <c r="E2285" s="1" t="s">
        <v>5054</v>
      </c>
    </row>
    <row r="2286" spans="1:5" ht="15.6" x14ac:dyDescent="0.3">
      <c r="A2286" s="1" t="s">
        <v>1418</v>
      </c>
      <c r="B2286" s="1" t="s">
        <v>3337</v>
      </c>
      <c r="C2286" s="1" t="s">
        <v>6741</v>
      </c>
      <c r="D2286" s="1" t="s">
        <v>7469</v>
      </c>
      <c r="E2286" s="1" t="s">
        <v>5611</v>
      </c>
    </row>
    <row r="2287" spans="1:5" ht="15.6" x14ac:dyDescent="0.3">
      <c r="A2287" s="1" t="s">
        <v>1417</v>
      </c>
      <c r="B2287" s="1" t="s">
        <v>3338</v>
      </c>
      <c r="C2287" s="1" t="s">
        <v>6742</v>
      </c>
      <c r="D2287" s="1" t="s">
        <v>7470</v>
      </c>
      <c r="E2287" s="1" t="s">
        <v>5612</v>
      </c>
    </row>
    <row r="2288" spans="1:5" ht="15.6" x14ac:dyDescent="0.3">
      <c r="A2288" s="1" t="s">
        <v>1416</v>
      </c>
      <c r="B2288" s="1" t="s">
        <v>3339</v>
      </c>
      <c r="C2288" s="1" t="s">
        <v>6742</v>
      </c>
      <c r="D2288" s="1" t="s">
        <v>7471</v>
      </c>
      <c r="E2288" s="1" t="s">
        <v>5613</v>
      </c>
    </row>
    <row r="2289" spans="1:5" ht="15.6" x14ac:dyDescent="0.3">
      <c r="A2289" s="1" t="s">
        <v>1415</v>
      </c>
      <c r="B2289" s="1" t="s">
        <v>3340</v>
      </c>
      <c r="C2289" s="1" t="s">
        <v>6766</v>
      </c>
      <c r="D2289" s="1" t="s">
        <v>7472</v>
      </c>
      <c r="E2289" s="1" t="s">
        <v>5614</v>
      </c>
    </row>
    <row r="2290" spans="1:5" ht="15.6" x14ac:dyDescent="0.3">
      <c r="A2290" s="1" t="s">
        <v>1414</v>
      </c>
      <c r="B2290" s="1" t="s">
        <v>3341</v>
      </c>
      <c r="C2290" s="1" t="s">
        <v>6742</v>
      </c>
      <c r="D2290" s="1" t="s">
        <v>6865</v>
      </c>
      <c r="E2290" s="1" t="s">
        <v>5560</v>
      </c>
    </row>
    <row r="2291" spans="1:5" ht="15.6" x14ac:dyDescent="0.3">
      <c r="A2291" s="1" t="s">
        <v>1413</v>
      </c>
      <c r="B2291" s="1" t="s">
        <v>3342</v>
      </c>
      <c r="C2291" s="1" t="s">
        <v>6741</v>
      </c>
      <c r="D2291" s="1" t="s">
        <v>7473</v>
      </c>
      <c r="E2291" s="1" t="s">
        <v>5615</v>
      </c>
    </row>
    <row r="2292" spans="1:5" ht="15.6" x14ac:dyDescent="0.3">
      <c r="A2292" s="1" t="s">
        <v>1412</v>
      </c>
      <c r="B2292" s="1" t="s">
        <v>3343</v>
      </c>
      <c r="C2292" s="1" t="s">
        <v>6766</v>
      </c>
      <c r="D2292" s="1" t="s">
        <v>7474</v>
      </c>
      <c r="E2292" s="1" t="s">
        <v>5616</v>
      </c>
    </row>
    <row r="2293" spans="1:5" ht="15.6" x14ac:dyDescent="0.3">
      <c r="A2293" s="1" t="s">
        <v>2277</v>
      </c>
      <c r="B2293" s="1" t="s">
        <v>2480</v>
      </c>
      <c r="C2293" s="1" t="s">
        <v>6742</v>
      </c>
      <c r="D2293" s="1" t="s">
        <v>5569</v>
      </c>
      <c r="E2293" s="1" t="s">
        <v>4823</v>
      </c>
    </row>
    <row r="2294" spans="1:5" ht="15.6" x14ac:dyDescent="0.3">
      <c r="A2294" s="1" t="s">
        <v>1411</v>
      </c>
      <c r="B2294" s="1" t="s">
        <v>3344</v>
      </c>
      <c r="C2294" s="1" t="s">
        <v>6741</v>
      </c>
      <c r="D2294" s="1" t="s">
        <v>7475</v>
      </c>
      <c r="E2294" s="1" t="s">
        <v>5617</v>
      </c>
    </row>
    <row r="2295" spans="1:5" ht="15.6" x14ac:dyDescent="0.3">
      <c r="A2295" s="1" t="s">
        <v>1410</v>
      </c>
      <c r="B2295" s="1" t="s">
        <v>3345</v>
      </c>
      <c r="C2295" s="1" t="s">
        <v>6766</v>
      </c>
      <c r="D2295" s="1" t="s">
        <v>7476</v>
      </c>
      <c r="E2295" s="1" t="s">
        <v>5618</v>
      </c>
    </row>
    <row r="2296" spans="1:5" ht="15.6" x14ac:dyDescent="0.3">
      <c r="A2296" s="1" t="s">
        <v>1409</v>
      </c>
      <c r="B2296" s="1" t="s">
        <v>3346</v>
      </c>
      <c r="C2296" s="1" t="s">
        <v>6742</v>
      </c>
      <c r="D2296" s="1" t="s">
        <v>7477</v>
      </c>
      <c r="E2296" s="1" t="s">
        <v>5014</v>
      </c>
    </row>
    <row r="2297" spans="1:5" ht="15.6" x14ac:dyDescent="0.3">
      <c r="A2297" s="1" t="s">
        <v>1408</v>
      </c>
      <c r="B2297" s="1" t="s">
        <v>3347</v>
      </c>
      <c r="C2297" s="1" t="s">
        <v>6741</v>
      </c>
      <c r="D2297" s="1" t="s">
        <v>7478</v>
      </c>
      <c r="E2297" s="1" t="s">
        <v>5619</v>
      </c>
    </row>
    <row r="2298" spans="1:5" ht="15.6" x14ac:dyDescent="0.3">
      <c r="A2298" s="1" t="s">
        <v>1407</v>
      </c>
      <c r="B2298" s="1" t="s">
        <v>3348</v>
      </c>
      <c r="C2298" s="1" t="s">
        <v>6766</v>
      </c>
      <c r="D2298" s="1" t="s">
        <v>7479</v>
      </c>
      <c r="E2298" s="1" t="s">
        <v>5620</v>
      </c>
    </row>
    <row r="2299" spans="1:5" ht="15.6" x14ac:dyDescent="0.3">
      <c r="A2299" s="1" t="s">
        <v>1406</v>
      </c>
      <c r="B2299" s="1" t="s">
        <v>3349</v>
      </c>
      <c r="C2299" s="1" t="s">
        <v>6741</v>
      </c>
      <c r="D2299" s="1" t="s">
        <v>7480</v>
      </c>
      <c r="E2299" s="1" t="s">
        <v>5621</v>
      </c>
    </row>
    <row r="2300" spans="1:5" ht="15.6" x14ac:dyDescent="0.3">
      <c r="A2300" s="1" t="s">
        <v>1405</v>
      </c>
      <c r="B2300" s="1" t="s">
        <v>3350</v>
      </c>
      <c r="C2300" s="1" t="s">
        <v>6741</v>
      </c>
      <c r="D2300" s="1" t="s">
        <v>7481</v>
      </c>
      <c r="E2300" s="1" t="s">
        <v>5622</v>
      </c>
    </row>
    <row r="2301" spans="1:5" ht="15.6" x14ac:dyDescent="0.3">
      <c r="A2301" s="1" t="s">
        <v>1404</v>
      </c>
      <c r="B2301" s="1" t="s">
        <v>3351</v>
      </c>
      <c r="C2301" s="1" t="s">
        <v>6741</v>
      </c>
      <c r="D2301" s="1" t="s">
        <v>7482</v>
      </c>
      <c r="E2301" s="1" t="s">
        <v>5623</v>
      </c>
    </row>
    <row r="2302" spans="1:5" ht="15.6" x14ac:dyDescent="0.3">
      <c r="A2302" s="1" t="s">
        <v>1403</v>
      </c>
      <c r="B2302" s="1" t="s">
        <v>3352</v>
      </c>
      <c r="C2302" s="1" t="s">
        <v>6742</v>
      </c>
      <c r="D2302" s="1" t="s">
        <v>6109</v>
      </c>
      <c r="E2302" s="1" t="s">
        <v>5624</v>
      </c>
    </row>
    <row r="2303" spans="1:5" ht="15.6" x14ac:dyDescent="0.3">
      <c r="A2303" s="1" t="s">
        <v>1402</v>
      </c>
      <c r="B2303" s="1" t="s">
        <v>3353</v>
      </c>
      <c r="C2303" s="1" t="s">
        <v>6741</v>
      </c>
      <c r="D2303" s="1" t="s">
        <v>7483</v>
      </c>
      <c r="E2303" s="1" t="s">
        <v>5625</v>
      </c>
    </row>
    <row r="2304" spans="1:5" ht="15.6" x14ac:dyDescent="0.3">
      <c r="A2304" s="1" t="s">
        <v>2276</v>
      </c>
      <c r="B2304" s="1" t="s">
        <v>2481</v>
      </c>
      <c r="C2304" s="1" t="s">
        <v>6741</v>
      </c>
      <c r="D2304" s="1" t="s">
        <v>6822</v>
      </c>
      <c r="E2304" s="1" t="s">
        <v>4824</v>
      </c>
    </row>
    <row r="2305" spans="1:5" ht="15.6" x14ac:dyDescent="0.3">
      <c r="A2305" s="1" t="s">
        <v>1401</v>
      </c>
      <c r="B2305" s="1" t="s">
        <v>3354</v>
      </c>
      <c r="C2305" s="1" t="s">
        <v>6742</v>
      </c>
      <c r="D2305" s="1" t="s">
        <v>7484</v>
      </c>
      <c r="E2305" s="1" t="s">
        <v>5626</v>
      </c>
    </row>
    <row r="2306" spans="1:5" ht="15.6" x14ac:dyDescent="0.3">
      <c r="A2306" s="1" t="s">
        <v>1400</v>
      </c>
      <c r="B2306" s="1" t="s">
        <v>3355</v>
      </c>
      <c r="C2306" s="1" t="s">
        <v>6741</v>
      </c>
      <c r="D2306" s="1" t="s">
        <v>7077</v>
      </c>
      <c r="E2306" s="1" t="s">
        <v>5627</v>
      </c>
    </row>
    <row r="2307" spans="1:5" ht="15.6" x14ac:dyDescent="0.3">
      <c r="A2307" s="1" t="s">
        <v>1399</v>
      </c>
      <c r="B2307" s="1" t="s">
        <v>3356</v>
      </c>
      <c r="C2307" s="1" t="s">
        <v>6741</v>
      </c>
      <c r="D2307" s="1" t="s">
        <v>7485</v>
      </c>
      <c r="E2307" s="1" t="s">
        <v>5628</v>
      </c>
    </row>
    <row r="2308" spans="1:5" ht="15.6" x14ac:dyDescent="0.3">
      <c r="A2308" s="1" t="s">
        <v>1398</v>
      </c>
      <c r="B2308" s="1" t="s">
        <v>3357</v>
      </c>
      <c r="C2308" s="1" t="s">
        <v>6742</v>
      </c>
      <c r="D2308" s="1" t="s">
        <v>6874</v>
      </c>
      <c r="E2308" s="1" t="s">
        <v>5629</v>
      </c>
    </row>
    <row r="2309" spans="1:5" ht="15.6" x14ac:dyDescent="0.3">
      <c r="A2309" s="1" t="s">
        <v>1397</v>
      </c>
      <c r="B2309" s="1" t="s">
        <v>3358</v>
      </c>
      <c r="C2309" s="1" t="s">
        <v>6766</v>
      </c>
      <c r="D2309" s="1" t="s">
        <v>7486</v>
      </c>
      <c r="E2309" s="1" t="s">
        <v>5446</v>
      </c>
    </row>
    <row r="2310" spans="1:5" ht="15.6" x14ac:dyDescent="0.3">
      <c r="A2310" s="1" t="s">
        <v>1396</v>
      </c>
      <c r="B2310" s="1" t="s">
        <v>3359</v>
      </c>
      <c r="C2310" s="1" t="s">
        <v>6742</v>
      </c>
      <c r="D2310" s="1" t="s">
        <v>6377</v>
      </c>
      <c r="E2310" s="1" t="s">
        <v>5630</v>
      </c>
    </row>
    <row r="2311" spans="1:5" ht="15.6" x14ac:dyDescent="0.3">
      <c r="A2311" s="1" t="s">
        <v>1395</v>
      </c>
      <c r="B2311" s="1" t="s">
        <v>3360</v>
      </c>
      <c r="C2311" s="1" t="s">
        <v>6766</v>
      </c>
      <c r="D2311" s="1" t="s">
        <v>7487</v>
      </c>
      <c r="E2311" s="1" t="s">
        <v>5631</v>
      </c>
    </row>
    <row r="2312" spans="1:5" ht="15.6" x14ac:dyDescent="0.3">
      <c r="A2312" s="1" t="s">
        <v>1394</v>
      </c>
      <c r="B2312" s="1" t="s">
        <v>3361</v>
      </c>
      <c r="C2312" s="1" t="s">
        <v>6766</v>
      </c>
      <c r="D2312" s="1" t="s">
        <v>7488</v>
      </c>
      <c r="E2312" s="1" t="s">
        <v>5185</v>
      </c>
    </row>
    <row r="2313" spans="1:5" ht="15.6" x14ac:dyDescent="0.3">
      <c r="A2313" s="1" t="s">
        <v>1393</v>
      </c>
      <c r="B2313" s="1" t="s">
        <v>3362</v>
      </c>
      <c r="C2313" s="1" t="s">
        <v>6742</v>
      </c>
      <c r="D2313" s="1" t="s">
        <v>6649</v>
      </c>
      <c r="E2313" s="1" t="s">
        <v>5632</v>
      </c>
    </row>
    <row r="2314" spans="1:5" ht="15.6" x14ac:dyDescent="0.3">
      <c r="A2314" s="1" t="s">
        <v>1392</v>
      </c>
      <c r="B2314" s="1" t="s">
        <v>3363</v>
      </c>
      <c r="C2314" s="1" t="s">
        <v>6742</v>
      </c>
      <c r="D2314" s="1" t="s">
        <v>7489</v>
      </c>
      <c r="E2314" s="1" t="s">
        <v>5633</v>
      </c>
    </row>
    <row r="2315" spans="1:5" ht="15.6" x14ac:dyDescent="0.3">
      <c r="A2315" s="1" t="s">
        <v>2275</v>
      </c>
      <c r="B2315" s="1" t="s">
        <v>2482</v>
      </c>
      <c r="C2315" s="1" t="s">
        <v>6741</v>
      </c>
      <c r="D2315" s="1" t="s">
        <v>6823</v>
      </c>
      <c r="E2315" s="1" t="s">
        <v>4825</v>
      </c>
    </row>
    <row r="2316" spans="1:5" ht="15.6" x14ac:dyDescent="0.3">
      <c r="A2316" s="1" t="s">
        <v>1391</v>
      </c>
      <c r="B2316" s="1" t="s">
        <v>3364</v>
      </c>
      <c r="C2316" s="1" t="s">
        <v>6742</v>
      </c>
      <c r="D2316" s="1" t="s">
        <v>6932</v>
      </c>
      <c r="E2316" s="1" t="s">
        <v>5634</v>
      </c>
    </row>
    <row r="2317" spans="1:5" ht="15.6" x14ac:dyDescent="0.3">
      <c r="A2317" s="1" t="s">
        <v>1390</v>
      </c>
      <c r="B2317" s="1" t="s">
        <v>3365</v>
      </c>
      <c r="C2317" s="1" t="s">
        <v>6742</v>
      </c>
      <c r="D2317" s="1" t="s">
        <v>5098</v>
      </c>
      <c r="E2317" s="1" t="s">
        <v>5635</v>
      </c>
    </row>
    <row r="2318" spans="1:5" ht="15.6" x14ac:dyDescent="0.3">
      <c r="A2318" s="1" t="s">
        <v>1389</v>
      </c>
      <c r="B2318" s="1" t="s">
        <v>3366</v>
      </c>
      <c r="C2318" s="1" t="s">
        <v>6742</v>
      </c>
      <c r="D2318" s="1" t="s">
        <v>7490</v>
      </c>
      <c r="E2318" s="1" t="s">
        <v>5636</v>
      </c>
    </row>
    <row r="2319" spans="1:5" ht="15.6" x14ac:dyDescent="0.3">
      <c r="A2319" s="1" t="s">
        <v>1388</v>
      </c>
      <c r="B2319" s="1" t="s">
        <v>3367</v>
      </c>
      <c r="C2319" s="1" t="s">
        <v>6742</v>
      </c>
      <c r="D2319" s="1" t="s">
        <v>6257</v>
      </c>
      <c r="E2319" s="1" t="s">
        <v>5637</v>
      </c>
    </row>
    <row r="2320" spans="1:5" ht="15.6" x14ac:dyDescent="0.3">
      <c r="A2320" s="1" t="s">
        <v>1387</v>
      </c>
      <c r="B2320" s="1" t="s">
        <v>3368</v>
      </c>
      <c r="C2320" s="1" t="s">
        <v>6766</v>
      </c>
      <c r="D2320" s="1" t="s">
        <v>7491</v>
      </c>
      <c r="E2320" s="1" t="s">
        <v>5638</v>
      </c>
    </row>
    <row r="2321" spans="1:5" ht="15.6" x14ac:dyDescent="0.3">
      <c r="A2321" s="1" t="s">
        <v>1386</v>
      </c>
      <c r="B2321" s="1" t="s">
        <v>3369</v>
      </c>
      <c r="C2321" s="1" t="s">
        <v>6742</v>
      </c>
      <c r="D2321" s="1" t="s">
        <v>7492</v>
      </c>
      <c r="E2321" s="1" t="s">
        <v>5639</v>
      </c>
    </row>
    <row r="2322" spans="1:5" ht="15.6" x14ac:dyDescent="0.3">
      <c r="A2322" s="1" t="s">
        <v>1385</v>
      </c>
      <c r="B2322" s="1" t="s">
        <v>3370</v>
      </c>
      <c r="C2322" s="1" t="s">
        <v>6741</v>
      </c>
      <c r="D2322" s="1" t="s">
        <v>7493</v>
      </c>
      <c r="E2322" s="1" t="s">
        <v>5640</v>
      </c>
    </row>
    <row r="2323" spans="1:5" ht="15.6" x14ac:dyDescent="0.3">
      <c r="A2323" s="1" t="s">
        <v>1384</v>
      </c>
      <c r="B2323" s="1" t="s">
        <v>3371</v>
      </c>
      <c r="C2323" s="1" t="s">
        <v>6741</v>
      </c>
      <c r="D2323" s="1" t="s">
        <v>6954</v>
      </c>
      <c r="E2323" s="1" t="s">
        <v>4871</v>
      </c>
    </row>
    <row r="2324" spans="1:5" ht="15.6" x14ac:dyDescent="0.3">
      <c r="A2324" s="1" t="s">
        <v>1383</v>
      </c>
      <c r="B2324" s="1" t="s">
        <v>3372</v>
      </c>
      <c r="C2324" s="1" t="s">
        <v>6766</v>
      </c>
      <c r="D2324" s="1" t="s">
        <v>7420</v>
      </c>
      <c r="E2324" s="1" t="s">
        <v>5641</v>
      </c>
    </row>
    <row r="2325" spans="1:5" ht="15.6" x14ac:dyDescent="0.3">
      <c r="A2325" s="1" t="s">
        <v>1382</v>
      </c>
      <c r="B2325" s="1" t="s">
        <v>3373</v>
      </c>
      <c r="C2325" s="1" t="s">
        <v>6741</v>
      </c>
      <c r="D2325" s="1" t="s">
        <v>7494</v>
      </c>
      <c r="E2325" s="1" t="s">
        <v>5642</v>
      </c>
    </row>
    <row r="2326" spans="1:5" ht="15.6" x14ac:dyDescent="0.3">
      <c r="A2326" s="1" t="s">
        <v>2274</v>
      </c>
      <c r="B2326" s="1" t="s">
        <v>2483</v>
      </c>
      <c r="C2326" s="1" t="s">
        <v>6742</v>
      </c>
      <c r="D2326" s="1" t="s">
        <v>6824</v>
      </c>
      <c r="E2326" s="1" t="s">
        <v>4826</v>
      </c>
    </row>
    <row r="2327" spans="1:5" ht="15.6" x14ac:dyDescent="0.3">
      <c r="A2327" s="1" t="s">
        <v>1381</v>
      </c>
      <c r="B2327" s="1" t="s">
        <v>3374</v>
      </c>
      <c r="C2327" s="1" t="s">
        <v>6741</v>
      </c>
      <c r="D2327" s="1" t="s">
        <v>6810</v>
      </c>
      <c r="E2327" s="1" t="s">
        <v>5643</v>
      </c>
    </row>
    <row r="2328" spans="1:5" ht="15.6" x14ac:dyDescent="0.3">
      <c r="A2328" s="1" t="s">
        <v>1380</v>
      </c>
      <c r="B2328" s="1" t="s">
        <v>3375</v>
      </c>
      <c r="C2328" s="1" t="s">
        <v>6741</v>
      </c>
      <c r="D2328" s="1" t="s">
        <v>7495</v>
      </c>
      <c r="E2328" s="1" t="s">
        <v>5644</v>
      </c>
    </row>
    <row r="2329" spans="1:5" ht="15.6" x14ac:dyDescent="0.3">
      <c r="A2329" s="1" t="s">
        <v>1379</v>
      </c>
      <c r="B2329" s="1" t="s">
        <v>3376</v>
      </c>
      <c r="C2329" s="1" t="s">
        <v>6742</v>
      </c>
      <c r="D2329" s="1" t="s">
        <v>7496</v>
      </c>
      <c r="E2329" s="1" t="s">
        <v>4817</v>
      </c>
    </row>
    <row r="2330" spans="1:5" ht="15.6" x14ac:dyDescent="0.3">
      <c r="A2330" s="1" t="s">
        <v>1378</v>
      </c>
      <c r="B2330" s="1" t="s">
        <v>3377</v>
      </c>
      <c r="C2330" s="1" t="s">
        <v>6742</v>
      </c>
      <c r="D2330" s="1" t="s">
        <v>7497</v>
      </c>
      <c r="E2330" s="1" t="s">
        <v>5645</v>
      </c>
    </row>
    <row r="2331" spans="1:5" ht="15.6" x14ac:dyDescent="0.3">
      <c r="A2331" s="1" t="s">
        <v>1377</v>
      </c>
      <c r="B2331" s="1" t="s">
        <v>3378</v>
      </c>
      <c r="C2331" s="1" t="s">
        <v>6741</v>
      </c>
      <c r="D2331" s="1" t="s">
        <v>7498</v>
      </c>
      <c r="E2331" s="1" t="s">
        <v>5646</v>
      </c>
    </row>
    <row r="2332" spans="1:5" ht="15.6" x14ac:dyDescent="0.3">
      <c r="A2332" s="1" t="s">
        <v>1376</v>
      </c>
      <c r="B2332" s="1" t="s">
        <v>3379</v>
      </c>
      <c r="C2332" s="1" t="s">
        <v>6742</v>
      </c>
      <c r="D2332" s="1" t="s">
        <v>7499</v>
      </c>
      <c r="E2332" s="1" t="s">
        <v>4770</v>
      </c>
    </row>
    <row r="2333" spans="1:5" ht="15.6" x14ac:dyDescent="0.3">
      <c r="A2333" s="1" t="s">
        <v>1375</v>
      </c>
      <c r="B2333" s="1" t="s">
        <v>3380</v>
      </c>
      <c r="C2333" s="1" t="s">
        <v>6766</v>
      </c>
      <c r="D2333" s="1" t="s">
        <v>7500</v>
      </c>
      <c r="E2333" s="1" t="s">
        <v>5647</v>
      </c>
    </row>
    <row r="2334" spans="1:5" ht="15.6" x14ac:dyDescent="0.3">
      <c r="A2334" s="1" t="s">
        <v>1374</v>
      </c>
      <c r="B2334" s="1" t="s">
        <v>3381</v>
      </c>
      <c r="C2334" s="1" t="s">
        <v>6742</v>
      </c>
      <c r="D2334" s="1" t="s">
        <v>7501</v>
      </c>
      <c r="E2334" s="1" t="s">
        <v>4753</v>
      </c>
    </row>
    <row r="2335" spans="1:5" ht="15.6" x14ac:dyDescent="0.3">
      <c r="A2335" s="1" t="s">
        <v>1373</v>
      </c>
      <c r="B2335" s="1" t="s">
        <v>3382</v>
      </c>
      <c r="C2335" s="1" t="s">
        <v>6766</v>
      </c>
      <c r="D2335" s="1" t="s">
        <v>7108</v>
      </c>
      <c r="E2335" s="1" t="s">
        <v>5648</v>
      </c>
    </row>
    <row r="2336" spans="1:5" ht="15.6" x14ac:dyDescent="0.3">
      <c r="A2336" s="1" t="s">
        <v>1372</v>
      </c>
      <c r="B2336" s="1" t="s">
        <v>3383</v>
      </c>
      <c r="C2336" s="1" t="s">
        <v>6742</v>
      </c>
      <c r="D2336" s="1" t="s">
        <v>7502</v>
      </c>
      <c r="E2336" s="1" t="s">
        <v>5252</v>
      </c>
    </row>
  </sheetData>
  <phoneticPr fontId="6"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36"/>
  <sheetViews>
    <sheetView topLeftCell="A1839" workbookViewId="0">
      <selection activeCell="P1" sqref="P1"/>
    </sheetView>
  </sheetViews>
  <sheetFormatPr defaultRowHeight="14.4" x14ac:dyDescent="0.3"/>
  <cols>
    <col min="1" max="1" width="13.21875" customWidth="1"/>
    <col min="4" max="4" width="12.88671875" customWidth="1"/>
    <col min="5" max="5" width="16.33203125" customWidth="1"/>
    <col min="6" max="6" width="14.88671875" customWidth="1"/>
    <col min="7" max="7" width="14.77734375" customWidth="1"/>
    <col min="8" max="8" width="13.44140625" customWidth="1"/>
    <col min="9" max="9" width="14.88671875" style="9" customWidth="1"/>
    <col min="10" max="10" width="15" customWidth="1"/>
    <col min="11" max="11" width="12.5546875" customWidth="1"/>
    <col min="12" max="12" width="21.33203125" customWidth="1"/>
    <col min="13" max="13" width="15" customWidth="1"/>
  </cols>
  <sheetData>
    <row r="1" spans="1:14" s="12" customFormat="1" ht="43.2" customHeight="1" x14ac:dyDescent="0.3">
      <c r="A1" s="11" t="s">
        <v>0</v>
      </c>
      <c r="B1" s="11" t="s">
        <v>2373</v>
      </c>
      <c r="C1" s="11" t="s">
        <v>2374</v>
      </c>
      <c r="D1" s="11" t="s">
        <v>2375</v>
      </c>
      <c r="E1" s="11" t="s">
        <v>2376</v>
      </c>
      <c r="F1" s="11" t="s">
        <v>2377</v>
      </c>
      <c r="G1" s="11" t="s">
        <v>2378</v>
      </c>
      <c r="H1" s="11" t="s">
        <v>2379</v>
      </c>
      <c r="I1" s="10" t="s">
        <v>6736</v>
      </c>
      <c r="J1" s="11" t="s">
        <v>6738</v>
      </c>
      <c r="K1" s="11" t="s">
        <v>6739</v>
      </c>
      <c r="L1" s="11" t="s">
        <v>6740</v>
      </c>
      <c r="M1" s="11" t="s">
        <v>8408</v>
      </c>
      <c r="N1" s="11" t="s">
        <v>8461</v>
      </c>
    </row>
    <row r="2" spans="1:14" x14ac:dyDescent="0.3">
      <c r="A2" t="s">
        <v>2372</v>
      </c>
      <c r="B2">
        <v>47.41</v>
      </c>
      <c r="C2">
        <v>7.47</v>
      </c>
      <c r="D2" t="s">
        <v>2380</v>
      </c>
      <c r="E2" t="s">
        <v>2380</v>
      </c>
      <c r="F2" t="s">
        <v>2380</v>
      </c>
      <c r="G2" t="s">
        <v>2381</v>
      </c>
      <c r="H2" t="s">
        <v>2382</v>
      </c>
      <c r="I2" s="9">
        <f>IF(MedExam_Table[[#This Row],[NumberOfMajorSurgeries]]="No major surgery",0,MedExam_Table[[#This Row],[NumberOfMajorSurgeries]])</f>
        <v>0</v>
      </c>
      <c r="J2" t="str">
        <f>PROPER(MedExam_Table[[#This Row],[Heart Issues]])</f>
        <v>No</v>
      </c>
      <c r="K2" t="str">
        <f>PROPER(IF(MedExam_Table[[#This Row],[smoker]]= "?","No",MedExam_Table[[#This Row],[smoker]]))</f>
        <v>Yes</v>
      </c>
      <c r="L2" t="str">
        <f>IF(MedExam_Table[[#This Row],[BMI]]&lt;18.5,"Underweight",IF(MedExam_Table[[#This Row],[BMI]]&lt;25,"NormalWeight",IF(MedExam_Table[[#This Row],[BMI]]&lt;=30,"OverWeight","Obesity")))</f>
        <v>Obesity</v>
      </c>
      <c r="M2" t="str">
        <f>IF(MedExam_Table[[#This Row],[HBA1C]]&lt;5.7,"Normal",IF(MedExam_Table[[#This Row],[HBA1C]]&lt;6.4,"Prediabetes","Diabetes"))</f>
        <v>Diabetes</v>
      </c>
      <c r="N2" t="str">
        <f>PROPER(MedExam_Table[[#This Row],[Any Transplants]])</f>
        <v>No</v>
      </c>
    </row>
    <row r="3" spans="1:14" x14ac:dyDescent="0.3">
      <c r="A3" t="s">
        <v>2363</v>
      </c>
      <c r="B3">
        <v>38.06</v>
      </c>
      <c r="C3">
        <v>10.79</v>
      </c>
      <c r="D3" t="s">
        <v>2380</v>
      </c>
      <c r="E3" t="s">
        <v>2380</v>
      </c>
      <c r="F3" t="s">
        <v>2380</v>
      </c>
      <c r="G3" t="s">
        <v>2381</v>
      </c>
      <c r="H3" t="s">
        <v>2382</v>
      </c>
      <c r="I3" s="9">
        <f>IF(MedExam_Table[[#This Row],[NumberOfMajorSurgeries]]="No major surgery",0,MedExam_Table[[#This Row],[NumberOfMajorSurgeries]])</f>
        <v>0</v>
      </c>
      <c r="J3" t="str">
        <f>PROPER(MedExam_Table[[#This Row],[Heart Issues]])</f>
        <v>No</v>
      </c>
      <c r="K3" t="str">
        <f>PROPER(IF(MedExam_Table[[#This Row],[smoker]]= "?","No",MedExam_Table[[#This Row],[smoker]]))</f>
        <v>Yes</v>
      </c>
      <c r="L3" t="str">
        <f>IF(MedExam_Table[[#This Row],[BMI]]&lt;18.5,"Underweight",IF(MedExam_Table[[#This Row],[BMI]]&lt;25,"NormalWeight",IF(MedExam_Table[[#This Row],[BMI]]&lt;=30,"OverWeight","Obesity")))</f>
        <v>Obesity</v>
      </c>
      <c r="M3" t="str">
        <f>IF(MedExam_Table[[#This Row],[HBA1C]]&lt;5.7,"Normal",IF(MedExam_Table[[#This Row],[HBA1C]]&lt;6.4,"Prediabetes","Diabetes"))</f>
        <v>Diabetes</v>
      </c>
      <c r="N3" t="str">
        <f>PROPER(MedExam_Table[[#This Row],[Any Transplants]])</f>
        <v>No</v>
      </c>
    </row>
    <row r="4" spans="1:14" x14ac:dyDescent="0.3">
      <c r="A4" t="s">
        <v>2273</v>
      </c>
      <c r="B4">
        <v>48.2</v>
      </c>
      <c r="C4">
        <v>4.84</v>
      </c>
      <c r="D4" t="s">
        <v>2380</v>
      </c>
      <c r="E4" t="s">
        <v>2380</v>
      </c>
      <c r="F4" t="s">
        <v>2380</v>
      </c>
      <c r="G4" t="s">
        <v>2381</v>
      </c>
      <c r="H4" t="s">
        <v>2382</v>
      </c>
      <c r="I4" s="9">
        <f>IF(MedExam_Table[[#This Row],[NumberOfMajorSurgeries]]="No major surgery",0,MedExam_Table[[#This Row],[NumberOfMajorSurgeries]])</f>
        <v>0</v>
      </c>
      <c r="J4" t="str">
        <f>PROPER(MedExam_Table[[#This Row],[Heart Issues]])</f>
        <v>No</v>
      </c>
      <c r="K4" t="str">
        <f>PROPER(IF(MedExam_Table[[#This Row],[smoker]]= "?","No",MedExam_Table[[#This Row],[smoker]]))</f>
        <v>Yes</v>
      </c>
      <c r="L4" t="str">
        <f>IF(MedExam_Table[[#This Row],[BMI]]&lt;18.5,"Underweight",IF(MedExam_Table[[#This Row],[BMI]]&lt;25,"NormalWeight",IF(MedExam_Table[[#This Row],[BMI]]&lt;=30,"OverWeight","Obesity")))</f>
        <v>Obesity</v>
      </c>
      <c r="M4" t="str">
        <f>IF(MedExam_Table[[#This Row],[HBA1C]]&lt;5.7,"Normal",IF(MedExam_Table[[#This Row],[HBA1C]]&lt;6.4,"Prediabetes","Diabetes"))</f>
        <v>Normal</v>
      </c>
      <c r="N4" t="str">
        <f>PROPER(MedExam_Table[[#This Row],[Any Transplants]])</f>
        <v>No</v>
      </c>
    </row>
    <row r="5" spans="1:14" x14ac:dyDescent="0.3">
      <c r="A5" t="s">
        <v>1371</v>
      </c>
      <c r="B5">
        <v>39.17</v>
      </c>
      <c r="C5">
        <v>4.1500000000000004</v>
      </c>
      <c r="D5" t="s">
        <v>2380</v>
      </c>
      <c r="E5" t="s">
        <v>2380</v>
      </c>
      <c r="F5" t="s">
        <v>2380</v>
      </c>
      <c r="G5" t="s">
        <v>2381</v>
      </c>
      <c r="H5" t="s">
        <v>2380</v>
      </c>
      <c r="I5" s="9">
        <f>IF(MedExam_Table[[#This Row],[NumberOfMajorSurgeries]]="No major surgery",0,MedExam_Table[[#This Row],[NumberOfMajorSurgeries]])</f>
        <v>0</v>
      </c>
      <c r="J5" t="str">
        <f>PROPER(MedExam_Table[[#This Row],[Heart Issues]])</f>
        <v>No</v>
      </c>
      <c r="K5" t="str">
        <f>PROPER(IF(MedExam_Table[[#This Row],[smoker]]= "?","No",MedExam_Table[[#This Row],[smoker]]))</f>
        <v>No</v>
      </c>
      <c r="L5" t="str">
        <f>IF(MedExam_Table[[#This Row],[BMI]]&lt;18.5,"Underweight",IF(MedExam_Table[[#This Row],[BMI]]&lt;25,"NormalWeight",IF(MedExam_Table[[#This Row],[BMI]]&lt;=30,"OverWeight","Obesity")))</f>
        <v>Obesity</v>
      </c>
      <c r="M5" t="str">
        <f>IF(MedExam_Table[[#This Row],[HBA1C]]&lt;5.7,"Normal",IF(MedExam_Table[[#This Row],[HBA1C]]&lt;6.4,"Prediabetes","Diabetes"))</f>
        <v>Normal</v>
      </c>
      <c r="N5" t="str">
        <f>PROPER(MedExam_Table[[#This Row],[Any Transplants]])</f>
        <v>No</v>
      </c>
    </row>
    <row r="6" spans="1:14" x14ac:dyDescent="0.3">
      <c r="A6" t="s">
        <v>1370</v>
      </c>
      <c r="B6">
        <v>26.41</v>
      </c>
      <c r="C6">
        <v>5.99</v>
      </c>
      <c r="D6" t="s">
        <v>2382</v>
      </c>
      <c r="E6" t="s">
        <v>2380</v>
      </c>
      <c r="F6" t="s">
        <v>2383</v>
      </c>
      <c r="G6">
        <v>1</v>
      </c>
      <c r="H6" t="s">
        <v>2380</v>
      </c>
      <c r="I6" s="9">
        <f>IF(MedExam_Table[[#This Row],[NumberOfMajorSurgeries]]="No major surgery",0,MedExam_Table[[#This Row],[NumberOfMajorSurgeries]])</f>
        <v>1</v>
      </c>
      <c r="J6" t="str">
        <f>PROPER(MedExam_Table[[#This Row],[Heart Issues]])</f>
        <v>Yes</v>
      </c>
      <c r="K6" t="str">
        <f>PROPER(IF(MedExam_Table[[#This Row],[smoker]]= "?","No",MedExam_Table[[#This Row],[smoker]]))</f>
        <v>No</v>
      </c>
      <c r="L6" t="str">
        <f>IF(MedExam_Table[[#This Row],[BMI]]&lt;18.5,"Underweight",IF(MedExam_Table[[#This Row],[BMI]]&lt;25,"NormalWeight",IF(MedExam_Table[[#This Row],[BMI]]&lt;=30,"OverWeight","Obesity")))</f>
        <v>OverWeight</v>
      </c>
      <c r="M6" t="str">
        <f>IF(MedExam_Table[[#This Row],[HBA1C]]&lt;5.7,"Normal",IF(MedExam_Table[[#This Row],[HBA1C]]&lt;6.4,"Prediabetes","Diabetes"))</f>
        <v>Prediabetes</v>
      </c>
      <c r="N6" t="str">
        <f>PROPER(MedExam_Table[[#This Row],[Any Transplants]])</f>
        <v>No</v>
      </c>
    </row>
    <row r="7" spans="1:14" x14ac:dyDescent="0.3">
      <c r="A7" t="s">
        <v>1369</v>
      </c>
      <c r="B7">
        <v>30.63</v>
      </c>
      <c r="C7">
        <v>5.8</v>
      </c>
      <c r="D7" t="s">
        <v>2382</v>
      </c>
      <c r="E7" t="s">
        <v>2380</v>
      </c>
      <c r="F7" t="s">
        <v>2380</v>
      </c>
      <c r="G7" t="s">
        <v>2381</v>
      </c>
      <c r="H7" t="s">
        <v>2380</v>
      </c>
      <c r="I7" s="9">
        <f>IF(MedExam_Table[[#This Row],[NumberOfMajorSurgeries]]="No major surgery",0,MedExam_Table[[#This Row],[NumberOfMajorSurgeries]])</f>
        <v>0</v>
      </c>
      <c r="J7" t="str">
        <f>PROPER(MedExam_Table[[#This Row],[Heart Issues]])</f>
        <v>Yes</v>
      </c>
      <c r="K7" t="str">
        <f>PROPER(IF(MedExam_Table[[#This Row],[smoker]]= "?","No",MedExam_Table[[#This Row],[smoker]]))</f>
        <v>No</v>
      </c>
      <c r="L7" t="str">
        <f>IF(MedExam_Table[[#This Row],[BMI]]&lt;18.5,"Underweight",IF(MedExam_Table[[#This Row],[BMI]]&lt;25,"NormalWeight",IF(MedExam_Table[[#This Row],[BMI]]&lt;=30,"OverWeight","Obesity")))</f>
        <v>Obesity</v>
      </c>
      <c r="M7" t="str">
        <f>IF(MedExam_Table[[#This Row],[HBA1C]]&lt;5.7,"Normal",IF(MedExam_Table[[#This Row],[HBA1C]]&lt;6.4,"Prediabetes","Diabetes"))</f>
        <v>Prediabetes</v>
      </c>
      <c r="N7" t="str">
        <f>PROPER(MedExam_Table[[#This Row],[Any Transplants]])</f>
        <v>No</v>
      </c>
    </row>
    <row r="8" spans="1:14" x14ac:dyDescent="0.3">
      <c r="A8" t="s">
        <v>1368</v>
      </c>
      <c r="B8">
        <v>31.73</v>
      </c>
      <c r="C8">
        <v>7.32</v>
      </c>
      <c r="D8" t="s">
        <v>2382</v>
      </c>
      <c r="E8" t="s">
        <v>2380</v>
      </c>
      <c r="F8" t="s">
        <v>2380</v>
      </c>
      <c r="G8">
        <v>2</v>
      </c>
      <c r="H8" t="s">
        <v>2380</v>
      </c>
      <c r="I8" s="9">
        <f>IF(MedExam_Table[[#This Row],[NumberOfMajorSurgeries]]="No major surgery",0,MedExam_Table[[#This Row],[NumberOfMajorSurgeries]])</f>
        <v>2</v>
      </c>
      <c r="J8" t="str">
        <f>PROPER(MedExam_Table[[#This Row],[Heart Issues]])</f>
        <v>Yes</v>
      </c>
      <c r="K8" t="str">
        <f>PROPER(IF(MedExam_Table[[#This Row],[smoker]]= "?","No",MedExam_Table[[#This Row],[smoker]]))</f>
        <v>No</v>
      </c>
      <c r="L8" t="str">
        <f>IF(MedExam_Table[[#This Row],[BMI]]&lt;18.5,"Underweight",IF(MedExam_Table[[#This Row],[BMI]]&lt;25,"NormalWeight",IF(MedExam_Table[[#This Row],[BMI]]&lt;=30,"OverWeight","Obesity")))</f>
        <v>Obesity</v>
      </c>
      <c r="M8" t="str">
        <f>IF(MedExam_Table[[#This Row],[HBA1C]]&lt;5.7,"Normal",IF(MedExam_Table[[#This Row],[HBA1C]]&lt;6.4,"Prediabetes","Diabetes"))</f>
        <v>Diabetes</v>
      </c>
      <c r="N8" t="str">
        <f>PROPER(MedExam_Table[[#This Row],[Any Transplants]])</f>
        <v>No</v>
      </c>
    </row>
    <row r="9" spans="1:14" x14ac:dyDescent="0.3">
      <c r="A9" t="s">
        <v>1367</v>
      </c>
      <c r="B9">
        <v>30.7</v>
      </c>
      <c r="C9">
        <v>5.16</v>
      </c>
      <c r="D9" t="s">
        <v>2380</v>
      </c>
      <c r="E9" t="s">
        <v>2380</v>
      </c>
      <c r="F9" t="s">
        <v>2380</v>
      </c>
      <c r="G9">
        <v>2</v>
      </c>
      <c r="H9" t="s">
        <v>2380</v>
      </c>
      <c r="I9" s="9">
        <f>IF(MedExam_Table[[#This Row],[NumberOfMajorSurgeries]]="No major surgery",0,MedExam_Table[[#This Row],[NumberOfMajorSurgeries]])</f>
        <v>2</v>
      </c>
      <c r="J9" t="str">
        <f>PROPER(MedExam_Table[[#This Row],[Heart Issues]])</f>
        <v>No</v>
      </c>
      <c r="K9" t="str">
        <f>PROPER(IF(MedExam_Table[[#This Row],[smoker]]= "?","No",MedExam_Table[[#This Row],[smoker]]))</f>
        <v>No</v>
      </c>
      <c r="L9" t="str">
        <f>IF(MedExam_Table[[#This Row],[BMI]]&lt;18.5,"Underweight",IF(MedExam_Table[[#This Row],[BMI]]&lt;25,"NormalWeight",IF(MedExam_Table[[#This Row],[BMI]]&lt;=30,"OverWeight","Obesity")))</f>
        <v>Obesity</v>
      </c>
      <c r="M9" t="str">
        <f>IF(MedExam_Table[[#This Row],[HBA1C]]&lt;5.7,"Normal",IF(MedExam_Table[[#This Row],[HBA1C]]&lt;6.4,"Prediabetes","Diabetes"))</f>
        <v>Normal</v>
      </c>
      <c r="N9" t="str">
        <f>PROPER(MedExam_Table[[#This Row],[Any Transplants]])</f>
        <v>No</v>
      </c>
    </row>
    <row r="10" spans="1:14" x14ac:dyDescent="0.3">
      <c r="A10" t="s">
        <v>1366</v>
      </c>
      <c r="B10">
        <v>25.934999999999999</v>
      </c>
      <c r="C10">
        <v>5.96</v>
      </c>
      <c r="D10" t="s">
        <v>2382</v>
      </c>
      <c r="E10" t="s">
        <v>2380</v>
      </c>
      <c r="F10" t="s">
        <v>2380</v>
      </c>
      <c r="G10">
        <v>2</v>
      </c>
      <c r="H10" t="s">
        <v>2380</v>
      </c>
      <c r="I10" s="9">
        <f>IF(MedExam_Table[[#This Row],[NumberOfMajorSurgeries]]="No major surgery",0,MedExam_Table[[#This Row],[NumberOfMajorSurgeries]])</f>
        <v>2</v>
      </c>
      <c r="J10" t="str">
        <f>PROPER(MedExam_Table[[#This Row],[Heart Issues]])</f>
        <v>Yes</v>
      </c>
      <c r="K10" t="str">
        <f>PROPER(IF(MedExam_Table[[#This Row],[smoker]]= "?","No",MedExam_Table[[#This Row],[smoker]]))</f>
        <v>No</v>
      </c>
      <c r="L10" t="str">
        <f>IF(MedExam_Table[[#This Row],[BMI]]&lt;18.5,"Underweight",IF(MedExam_Table[[#This Row],[BMI]]&lt;25,"NormalWeight",IF(MedExam_Table[[#This Row],[BMI]]&lt;=30,"OverWeight","Obesity")))</f>
        <v>OverWeight</v>
      </c>
      <c r="M10" t="str">
        <f>IF(MedExam_Table[[#This Row],[HBA1C]]&lt;5.7,"Normal",IF(MedExam_Table[[#This Row],[HBA1C]]&lt;6.4,"Prediabetes","Diabetes"))</f>
        <v>Prediabetes</v>
      </c>
      <c r="N10" t="str">
        <f>PROPER(MedExam_Table[[#This Row],[Any Transplants]])</f>
        <v>No</v>
      </c>
    </row>
    <row r="11" spans="1:14" x14ac:dyDescent="0.3">
      <c r="A11" t="s">
        <v>1365</v>
      </c>
      <c r="B11">
        <v>35.9</v>
      </c>
      <c r="C11">
        <v>4.8499999999999996</v>
      </c>
      <c r="D11" t="s">
        <v>2382</v>
      </c>
      <c r="E11" t="s">
        <v>2380</v>
      </c>
      <c r="F11" t="s">
        <v>2383</v>
      </c>
      <c r="G11">
        <v>1</v>
      </c>
      <c r="H11" t="s">
        <v>2380</v>
      </c>
      <c r="I11" s="9">
        <f>IF(MedExam_Table[[#This Row],[NumberOfMajorSurgeries]]="No major surgery",0,MedExam_Table[[#This Row],[NumberOfMajorSurgeries]])</f>
        <v>1</v>
      </c>
      <c r="J11" t="str">
        <f>PROPER(MedExam_Table[[#This Row],[Heart Issues]])</f>
        <v>Yes</v>
      </c>
      <c r="K11" t="str">
        <f>PROPER(IF(MedExam_Table[[#This Row],[smoker]]= "?","No",MedExam_Table[[#This Row],[smoker]]))</f>
        <v>No</v>
      </c>
      <c r="L11" t="str">
        <f>IF(MedExam_Table[[#This Row],[BMI]]&lt;18.5,"Underweight",IF(MedExam_Table[[#This Row],[BMI]]&lt;25,"NormalWeight",IF(MedExam_Table[[#This Row],[BMI]]&lt;=30,"OverWeight","Obesity")))</f>
        <v>Obesity</v>
      </c>
      <c r="M11" t="str">
        <f>IF(MedExam_Table[[#This Row],[HBA1C]]&lt;5.7,"Normal",IF(MedExam_Table[[#This Row],[HBA1C]]&lt;6.4,"Prediabetes","Diabetes"))</f>
        <v>Normal</v>
      </c>
      <c r="N11" t="str">
        <f>PROPER(MedExam_Table[[#This Row],[Any Transplants]])</f>
        <v>No</v>
      </c>
    </row>
    <row r="12" spans="1:14" x14ac:dyDescent="0.3">
      <c r="A12" t="s">
        <v>1364</v>
      </c>
      <c r="B12">
        <v>26.7</v>
      </c>
      <c r="C12">
        <v>5.09</v>
      </c>
      <c r="D12" t="s">
        <v>2382</v>
      </c>
      <c r="E12" t="s">
        <v>2380</v>
      </c>
      <c r="F12" t="s">
        <v>2383</v>
      </c>
      <c r="G12">
        <v>1</v>
      </c>
      <c r="H12" t="s">
        <v>2380</v>
      </c>
      <c r="I12" s="9">
        <f>IF(MedExam_Table[[#This Row],[NumberOfMajorSurgeries]]="No major surgery",0,MedExam_Table[[#This Row],[NumberOfMajorSurgeries]])</f>
        <v>1</v>
      </c>
      <c r="J12" t="str">
        <f>PROPER(MedExam_Table[[#This Row],[Heart Issues]])</f>
        <v>Yes</v>
      </c>
      <c r="K12" t="str">
        <f>PROPER(IF(MedExam_Table[[#This Row],[smoker]]= "?","No",MedExam_Table[[#This Row],[smoker]]))</f>
        <v>No</v>
      </c>
      <c r="L12" t="str">
        <f>IF(MedExam_Table[[#This Row],[BMI]]&lt;18.5,"Underweight",IF(MedExam_Table[[#This Row],[BMI]]&lt;25,"NormalWeight",IF(MedExam_Table[[#This Row],[BMI]]&lt;=30,"OverWeight","Obesity")))</f>
        <v>OverWeight</v>
      </c>
      <c r="M12" t="str">
        <f>IF(MedExam_Table[[#This Row],[HBA1C]]&lt;5.7,"Normal",IF(MedExam_Table[[#This Row],[HBA1C]]&lt;6.4,"Prediabetes","Diabetes"))</f>
        <v>Normal</v>
      </c>
      <c r="N12" t="str">
        <f>PROPER(MedExam_Table[[#This Row],[Any Transplants]])</f>
        <v>No</v>
      </c>
    </row>
    <row r="13" spans="1:14" x14ac:dyDescent="0.3">
      <c r="A13" t="s">
        <v>1363</v>
      </c>
      <c r="B13">
        <v>33.71</v>
      </c>
      <c r="C13">
        <v>4.9400000000000004</v>
      </c>
      <c r="D13" t="s">
        <v>2380</v>
      </c>
      <c r="E13" t="s">
        <v>2380</v>
      </c>
      <c r="F13" t="s">
        <v>2380</v>
      </c>
      <c r="G13" t="s">
        <v>2381</v>
      </c>
      <c r="H13" t="s">
        <v>2380</v>
      </c>
      <c r="I13" s="9">
        <f>IF(MedExam_Table[[#This Row],[NumberOfMajorSurgeries]]="No major surgery",0,MedExam_Table[[#This Row],[NumberOfMajorSurgeries]])</f>
        <v>0</v>
      </c>
      <c r="J13" t="str">
        <f>PROPER(MedExam_Table[[#This Row],[Heart Issues]])</f>
        <v>No</v>
      </c>
      <c r="K13" t="str">
        <f>PROPER(IF(MedExam_Table[[#This Row],[smoker]]= "?","No",MedExam_Table[[#This Row],[smoker]]))</f>
        <v>No</v>
      </c>
      <c r="L13" t="str">
        <f>IF(MedExam_Table[[#This Row],[BMI]]&lt;18.5,"Underweight",IF(MedExam_Table[[#This Row],[BMI]]&lt;25,"NormalWeight",IF(MedExam_Table[[#This Row],[BMI]]&lt;=30,"OverWeight","Obesity")))</f>
        <v>Obesity</v>
      </c>
      <c r="M13" t="str">
        <f>IF(MedExam_Table[[#This Row],[HBA1C]]&lt;5.7,"Normal",IF(MedExam_Table[[#This Row],[HBA1C]]&lt;6.4,"Prediabetes","Diabetes"))</f>
        <v>Normal</v>
      </c>
      <c r="N13" t="str">
        <f>PROPER(MedExam_Table[[#This Row],[Any Transplants]])</f>
        <v>No</v>
      </c>
    </row>
    <row r="14" spans="1:14" x14ac:dyDescent="0.3">
      <c r="A14" t="s">
        <v>1362</v>
      </c>
      <c r="B14">
        <v>41.91</v>
      </c>
      <c r="C14">
        <v>4.92</v>
      </c>
      <c r="D14" t="s">
        <v>2382</v>
      </c>
      <c r="E14" t="s">
        <v>2380</v>
      </c>
      <c r="F14" t="s">
        <v>2380</v>
      </c>
      <c r="G14">
        <v>2</v>
      </c>
      <c r="H14" t="s">
        <v>2380</v>
      </c>
      <c r="I14" s="9">
        <f>IF(MedExam_Table[[#This Row],[NumberOfMajorSurgeries]]="No major surgery",0,MedExam_Table[[#This Row],[NumberOfMajorSurgeries]])</f>
        <v>2</v>
      </c>
      <c r="J14" t="str">
        <f>PROPER(MedExam_Table[[#This Row],[Heart Issues]])</f>
        <v>Yes</v>
      </c>
      <c r="K14" t="str">
        <f>PROPER(IF(MedExam_Table[[#This Row],[smoker]]= "?","No",MedExam_Table[[#This Row],[smoker]]))</f>
        <v>No</v>
      </c>
      <c r="L14" t="str">
        <f>IF(MedExam_Table[[#This Row],[BMI]]&lt;18.5,"Underweight",IF(MedExam_Table[[#This Row],[BMI]]&lt;25,"NormalWeight",IF(MedExam_Table[[#This Row],[BMI]]&lt;=30,"OverWeight","Obesity")))</f>
        <v>Obesity</v>
      </c>
      <c r="M14" t="str">
        <f>IF(MedExam_Table[[#This Row],[HBA1C]]&lt;5.7,"Normal",IF(MedExam_Table[[#This Row],[HBA1C]]&lt;6.4,"Prediabetes","Diabetes"))</f>
        <v>Normal</v>
      </c>
      <c r="N14" t="str">
        <f>PROPER(MedExam_Table[[#This Row],[Any Transplants]])</f>
        <v>No</v>
      </c>
    </row>
    <row r="15" spans="1:14" x14ac:dyDescent="0.3">
      <c r="A15" t="s">
        <v>2272</v>
      </c>
      <c r="B15">
        <v>35.75</v>
      </c>
      <c r="C15">
        <v>8</v>
      </c>
      <c r="D15" t="s">
        <v>2382</v>
      </c>
      <c r="E15" t="s">
        <v>2380</v>
      </c>
      <c r="F15" t="s">
        <v>2380</v>
      </c>
      <c r="G15" t="s">
        <v>2381</v>
      </c>
      <c r="H15" t="s">
        <v>2382</v>
      </c>
      <c r="I15" s="9">
        <f>IF(MedExam_Table[[#This Row],[NumberOfMajorSurgeries]]="No major surgery",0,MedExam_Table[[#This Row],[NumberOfMajorSurgeries]])</f>
        <v>0</v>
      </c>
      <c r="J15" t="str">
        <f>PROPER(MedExam_Table[[#This Row],[Heart Issues]])</f>
        <v>Yes</v>
      </c>
      <c r="K15" t="str">
        <f>PROPER(IF(MedExam_Table[[#This Row],[smoker]]= "?","No",MedExam_Table[[#This Row],[smoker]]))</f>
        <v>Yes</v>
      </c>
      <c r="L15" t="str">
        <f>IF(MedExam_Table[[#This Row],[BMI]]&lt;18.5,"Underweight",IF(MedExam_Table[[#This Row],[BMI]]&lt;25,"NormalWeight",IF(MedExam_Table[[#This Row],[BMI]]&lt;=30,"OverWeight","Obesity")))</f>
        <v>Obesity</v>
      </c>
      <c r="M15" t="str">
        <f>IF(MedExam_Table[[#This Row],[HBA1C]]&lt;5.7,"Normal",IF(MedExam_Table[[#This Row],[HBA1C]]&lt;6.4,"Prediabetes","Diabetes"))</f>
        <v>Diabetes</v>
      </c>
      <c r="N15" t="str">
        <f>PROPER(MedExam_Table[[#This Row],[Any Transplants]])</f>
        <v>No</v>
      </c>
    </row>
    <row r="16" spans="1:14" x14ac:dyDescent="0.3">
      <c r="A16" t="s">
        <v>1361</v>
      </c>
      <c r="B16">
        <v>39.82</v>
      </c>
      <c r="C16">
        <v>6.05</v>
      </c>
      <c r="D16" t="s">
        <v>2382</v>
      </c>
      <c r="E16" t="s">
        <v>2380</v>
      </c>
      <c r="F16" t="s">
        <v>2380</v>
      </c>
      <c r="G16">
        <v>2</v>
      </c>
      <c r="H16" t="s">
        <v>2380</v>
      </c>
      <c r="I16" s="9">
        <f>IF(MedExam_Table[[#This Row],[NumberOfMajorSurgeries]]="No major surgery",0,MedExam_Table[[#This Row],[NumberOfMajorSurgeries]])</f>
        <v>2</v>
      </c>
      <c r="J16" t="str">
        <f>PROPER(MedExam_Table[[#This Row],[Heart Issues]])</f>
        <v>Yes</v>
      </c>
      <c r="K16" t="str">
        <f>PROPER(IF(MedExam_Table[[#This Row],[smoker]]= "?","No",MedExam_Table[[#This Row],[smoker]]))</f>
        <v>No</v>
      </c>
      <c r="L16" t="str">
        <f>IF(MedExam_Table[[#This Row],[BMI]]&lt;18.5,"Underweight",IF(MedExam_Table[[#This Row],[BMI]]&lt;25,"NormalWeight",IF(MedExam_Table[[#This Row],[BMI]]&lt;=30,"OverWeight","Obesity")))</f>
        <v>Obesity</v>
      </c>
      <c r="M16" t="str">
        <f>IF(MedExam_Table[[#This Row],[HBA1C]]&lt;5.7,"Normal",IF(MedExam_Table[[#This Row],[HBA1C]]&lt;6.4,"Prediabetes","Diabetes"))</f>
        <v>Prediabetes</v>
      </c>
      <c r="N16" t="str">
        <f>PROPER(MedExam_Table[[#This Row],[Any Transplants]])</f>
        <v>No</v>
      </c>
    </row>
    <row r="17" spans="1:14" x14ac:dyDescent="0.3">
      <c r="A17" t="s">
        <v>1360</v>
      </c>
      <c r="B17">
        <v>28.12</v>
      </c>
      <c r="C17">
        <v>4.67</v>
      </c>
      <c r="D17" t="s">
        <v>2380</v>
      </c>
      <c r="E17" t="s">
        <v>2380</v>
      </c>
      <c r="F17" t="s">
        <v>2380</v>
      </c>
      <c r="G17">
        <v>2</v>
      </c>
      <c r="H17" t="s">
        <v>2380</v>
      </c>
      <c r="I17" s="9">
        <f>IF(MedExam_Table[[#This Row],[NumberOfMajorSurgeries]]="No major surgery",0,MedExam_Table[[#This Row],[NumberOfMajorSurgeries]])</f>
        <v>2</v>
      </c>
      <c r="J17" t="str">
        <f>PROPER(MedExam_Table[[#This Row],[Heart Issues]])</f>
        <v>No</v>
      </c>
      <c r="K17" t="str">
        <f>PROPER(IF(MedExam_Table[[#This Row],[smoker]]= "?","No",MedExam_Table[[#This Row],[smoker]]))</f>
        <v>No</v>
      </c>
      <c r="L17" t="str">
        <f>IF(MedExam_Table[[#This Row],[BMI]]&lt;18.5,"Underweight",IF(MedExam_Table[[#This Row],[BMI]]&lt;25,"NormalWeight",IF(MedExam_Table[[#This Row],[BMI]]&lt;=30,"OverWeight","Obesity")))</f>
        <v>OverWeight</v>
      </c>
      <c r="M17" t="str">
        <f>IF(MedExam_Table[[#This Row],[HBA1C]]&lt;5.7,"Normal",IF(MedExam_Table[[#This Row],[HBA1C]]&lt;6.4,"Prediabetes","Diabetes"))</f>
        <v>Normal</v>
      </c>
      <c r="N17" t="str">
        <f>PROPER(MedExam_Table[[#This Row],[Any Transplants]])</f>
        <v>No</v>
      </c>
    </row>
    <row r="18" spans="1:14" x14ac:dyDescent="0.3">
      <c r="A18" t="s">
        <v>1359</v>
      </c>
      <c r="B18">
        <v>26.98</v>
      </c>
      <c r="C18">
        <v>9.81</v>
      </c>
      <c r="D18" t="s">
        <v>2382</v>
      </c>
      <c r="E18" t="s">
        <v>2380</v>
      </c>
      <c r="F18" t="s">
        <v>2380</v>
      </c>
      <c r="G18" t="s">
        <v>2381</v>
      </c>
      <c r="H18" t="s">
        <v>2380</v>
      </c>
      <c r="I18" s="9">
        <f>IF(MedExam_Table[[#This Row],[NumberOfMajorSurgeries]]="No major surgery",0,MedExam_Table[[#This Row],[NumberOfMajorSurgeries]])</f>
        <v>0</v>
      </c>
      <c r="J18" t="str">
        <f>PROPER(MedExam_Table[[#This Row],[Heart Issues]])</f>
        <v>Yes</v>
      </c>
      <c r="K18" t="str">
        <f>PROPER(IF(MedExam_Table[[#This Row],[smoker]]= "?","No",MedExam_Table[[#This Row],[smoker]]))</f>
        <v>No</v>
      </c>
      <c r="L18" t="str">
        <f>IF(MedExam_Table[[#This Row],[BMI]]&lt;18.5,"Underweight",IF(MedExam_Table[[#This Row],[BMI]]&lt;25,"NormalWeight",IF(MedExam_Table[[#This Row],[BMI]]&lt;=30,"OverWeight","Obesity")))</f>
        <v>OverWeight</v>
      </c>
      <c r="M18" t="str">
        <f>IF(MedExam_Table[[#This Row],[HBA1C]]&lt;5.7,"Normal",IF(MedExam_Table[[#This Row],[HBA1C]]&lt;6.4,"Prediabetes","Diabetes"))</f>
        <v>Diabetes</v>
      </c>
      <c r="N18" t="str">
        <f>PROPER(MedExam_Table[[#This Row],[Any Transplants]])</f>
        <v>No</v>
      </c>
    </row>
    <row r="19" spans="1:14" x14ac:dyDescent="0.3">
      <c r="A19" t="s">
        <v>1358</v>
      </c>
      <c r="B19">
        <v>27.2</v>
      </c>
      <c r="C19">
        <v>6.06</v>
      </c>
      <c r="D19" t="s">
        <v>2382</v>
      </c>
      <c r="E19" t="s">
        <v>2380</v>
      </c>
      <c r="F19" t="s">
        <v>2380</v>
      </c>
      <c r="G19">
        <v>2</v>
      </c>
      <c r="H19" t="s">
        <v>2380</v>
      </c>
      <c r="I19" s="9">
        <f>IF(MedExam_Table[[#This Row],[NumberOfMajorSurgeries]]="No major surgery",0,MedExam_Table[[#This Row],[NumberOfMajorSurgeries]])</f>
        <v>2</v>
      </c>
      <c r="J19" t="str">
        <f>PROPER(MedExam_Table[[#This Row],[Heart Issues]])</f>
        <v>Yes</v>
      </c>
      <c r="K19" t="str">
        <f>PROPER(IF(MedExam_Table[[#This Row],[smoker]]= "?","No",MedExam_Table[[#This Row],[smoker]]))</f>
        <v>No</v>
      </c>
      <c r="L19" t="str">
        <f>IF(MedExam_Table[[#This Row],[BMI]]&lt;18.5,"Underweight",IF(MedExam_Table[[#This Row],[BMI]]&lt;25,"NormalWeight",IF(MedExam_Table[[#This Row],[BMI]]&lt;=30,"OverWeight","Obesity")))</f>
        <v>OverWeight</v>
      </c>
      <c r="M19" t="str">
        <f>IF(MedExam_Table[[#This Row],[HBA1C]]&lt;5.7,"Normal",IF(MedExam_Table[[#This Row],[HBA1C]]&lt;6.4,"Prediabetes","Diabetes"))</f>
        <v>Prediabetes</v>
      </c>
      <c r="N19" t="str">
        <f>PROPER(MedExam_Table[[#This Row],[Any Transplants]])</f>
        <v>No</v>
      </c>
    </row>
    <row r="20" spans="1:14" x14ac:dyDescent="0.3">
      <c r="A20" t="s">
        <v>1357</v>
      </c>
      <c r="B20">
        <v>25.3</v>
      </c>
      <c r="C20">
        <v>5.19</v>
      </c>
      <c r="D20" t="s">
        <v>2382</v>
      </c>
      <c r="E20" t="s">
        <v>2380</v>
      </c>
      <c r="F20" t="s">
        <v>2380</v>
      </c>
      <c r="G20">
        <v>2</v>
      </c>
      <c r="H20" t="s">
        <v>2380</v>
      </c>
      <c r="I20" s="9">
        <f>IF(MedExam_Table[[#This Row],[NumberOfMajorSurgeries]]="No major surgery",0,MedExam_Table[[#This Row],[NumberOfMajorSurgeries]])</f>
        <v>2</v>
      </c>
      <c r="J20" t="str">
        <f>PROPER(MedExam_Table[[#This Row],[Heart Issues]])</f>
        <v>Yes</v>
      </c>
      <c r="K20" t="str">
        <f>PROPER(IF(MedExam_Table[[#This Row],[smoker]]= "?","No",MedExam_Table[[#This Row],[smoker]]))</f>
        <v>No</v>
      </c>
      <c r="L20" t="str">
        <f>IF(MedExam_Table[[#This Row],[BMI]]&lt;18.5,"Underweight",IF(MedExam_Table[[#This Row],[BMI]]&lt;25,"NormalWeight",IF(MedExam_Table[[#This Row],[BMI]]&lt;=30,"OverWeight","Obesity")))</f>
        <v>OverWeight</v>
      </c>
      <c r="M20" t="str">
        <f>IF(MedExam_Table[[#This Row],[HBA1C]]&lt;5.7,"Normal",IF(MedExam_Table[[#This Row],[HBA1C]]&lt;6.4,"Prediabetes","Diabetes"))</f>
        <v>Normal</v>
      </c>
      <c r="N20" t="str">
        <f>PROPER(MedExam_Table[[#This Row],[Any Transplants]])</f>
        <v>No</v>
      </c>
    </row>
    <row r="21" spans="1:14" x14ac:dyDescent="0.3">
      <c r="A21" t="s">
        <v>1356</v>
      </c>
      <c r="B21">
        <v>30.25</v>
      </c>
      <c r="C21">
        <v>10.16</v>
      </c>
      <c r="D21" t="s">
        <v>2380</v>
      </c>
      <c r="E21" t="s">
        <v>2380</v>
      </c>
      <c r="F21" t="s">
        <v>2380</v>
      </c>
      <c r="G21" t="s">
        <v>2381</v>
      </c>
      <c r="H21" t="s">
        <v>2380</v>
      </c>
      <c r="I21" s="9">
        <f>IF(MedExam_Table[[#This Row],[NumberOfMajorSurgeries]]="No major surgery",0,MedExam_Table[[#This Row],[NumberOfMajorSurgeries]])</f>
        <v>0</v>
      </c>
      <c r="J21" t="str">
        <f>PROPER(MedExam_Table[[#This Row],[Heart Issues]])</f>
        <v>No</v>
      </c>
      <c r="K21" t="str">
        <f>PROPER(IF(MedExam_Table[[#This Row],[smoker]]= "?","No",MedExam_Table[[#This Row],[smoker]]))</f>
        <v>No</v>
      </c>
      <c r="L21" t="str">
        <f>IF(MedExam_Table[[#This Row],[BMI]]&lt;18.5,"Underweight",IF(MedExam_Table[[#This Row],[BMI]]&lt;25,"NormalWeight",IF(MedExam_Table[[#This Row],[BMI]]&lt;=30,"OverWeight","Obesity")))</f>
        <v>Obesity</v>
      </c>
      <c r="M21" t="str">
        <f>IF(MedExam_Table[[#This Row],[HBA1C]]&lt;5.7,"Normal",IF(MedExam_Table[[#This Row],[HBA1C]]&lt;6.4,"Prediabetes","Diabetes"))</f>
        <v>Diabetes</v>
      </c>
      <c r="N21" t="str">
        <f>PROPER(MedExam_Table[[#This Row],[Any Transplants]])</f>
        <v>No</v>
      </c>
    </row>
    <row r="22" spans="1:14" x14ac:dyDescent="0.3">
      <c r="A22" t="s">
        <v>1355</v>
      </c>
      <c r="B22">
        <v>54</v>
      </c>
      <c r="C22">
        <v>4.68</v>
      </c>
      <c r="D22" t="s">
        <v>2382</v>
      </c>
      <c r="E22" t="s">
        <v>2382</v>
      </c>
      <c r="F22" t="s">
        <v>2380</v>
      </c>
      <c r="G22">
        <v>2</v>
      </c>
      <c r="H22" t="s">
        <v>2380</v>
      </c>
      <c r="I22" s="9">
        <f>IF(MedExam_Table[[#This Row],[NumberOfMajorSurgeries]]="No major surgery",0,MedExam_Table[[#This Row],[NumberOfMajorSurgeries]])</f>
        <v>2</v>
      </c>
      <c r="J22" t="str">
        <f>PROPER(MedExam_Table[[#This Row],[Heart Issues]])</f>
        <v>Yes</v>
      </c>
      <c r="K22" t="str">
        <f>PROPER(IF(MedExam_Table[[#This Row],[smoker]]= "?","No",MedExam_Table[[#This Row],[smoker]]))</f>
        <v>No</v>
      </c>
      <c r="L22" t="str">
        <f>IF(MedExam_Table[[#This Row],[BMI]]&lt;18.5,"Underweight",IF(MedExam_Table[[#This Row],[BMI]]&lt;25,"NormalWeight",IF(MedExam_Table[[#This Row],[BMI]]&lt;=30,"OverWeight","Obesity")))</f>
        <v>Obesity</v>
      </c>
      <c r="M22" t="str">
        <f>IF(MedExam_Table[[#This Row],[HBA1C]]&lt;5.7,"Normal",IF(MedExam_Table[[#This Row],[HBA1C]]&lt;6.4,"Prediabetes","Diabetes"))</f>
        <v>Normal</v>
      </c>
      <c r="N22" t="str">
        <f>PROPER(MedExam_Table[[#This Row],[Any Transplants]])</f>
        <v>Yes</v>
      </c>
    </row>
    <row r="23" spans="1:14" x14ac:dyDescent="0.3">
      <c r="A23" t="s">
        <v>1354</v>
      </c>
      <c r="B23">
        <v>51.86</v>
      </c>
      <c r="C23">
        <v>5.32</v>
      </c>
      <c r="D23" t="s">
        <v>2382</v>
      </c>
      <c r="E23" t="s">
        <v>2380</v>
      </c>
      <c r="F23" t="s">
        <v>2380</v>
      </c>
      <c r="G23" t="s">
        <v>2381</v>
      </c>
      <c r="H23" t="s">
        <v>2380</v>
      </c>
      <c r="I23" s="9">
        <f>IF(MedExam_Table[[#This Row],[NumberOfMajorSurgeries]]="No major surgery",0,MedExam_Table[[#This Row],[NumberOfMajorSurgeries]])</f>
        <v>0</v>
      </c>
      <c r="J23" t="str">
        <f>PROPER(MedExam_Table[[#This Row],[Heart Issues]])</f>
        <v>Yes</v>
      </c>
      <c r="K23" t="str">
        <f>PROPER(IF(MedExam_Table[[#This Row],[smoker]]= "?","No",MedExam_Table[[#This Row],[smoker]]))</f>
        <v>No</v>
      </c>
      <c r="L23" t="str">
        <f>IF(MedExam_Table[[#This Row],[BMI]]&lt;18.5,"Underweight",IF(MedExam_Table[[#This Row],[BMI]]&lt;25,"NormalWeight",IF(MedExam_Table[[#This Row],[BMI]]&lt;=30,"OverWeight","Obesity")))</f>
        <v>Obesity</v>
      </c>
      <c r="M23" t="str">
        <f>IF(MedExam_Table[[#This Row],[HBA1C]]&lt;5.7,"Normal",IF(MedExam_Table[[#This Row],[HBA1C]]&lt;6.4,"Prediabetes","Diabetes"))</f>
        <v>Normal</v>
      </c>
      <c r="N23" t="str">
        <f>PROPER(MedExam_Table[[#This Row],[Any Transplants]])</f>
        <v>No</v>
      </c>
    </row>
    <row r="24" spans="1:14" x14ac:dyDescent="0.3">
      <c r="A24" t="s">
        <v>1353</v>
      </c>
      <c r="B24">
        <v>31.39</v>
      </c>
      <c r="C24">
        <v>6.99</v>
      </c>
      <c r="D24" t="s">
        <v>2380</v>
      </c>
      <c r="E24" t="s">
        <v>2380</v>
      </c>
      <c r="F24" t="s">
        <v>2380</v>
      </c>
      <c r="G24" t="s">
        <v>2381</v>
      </c>
      <c r="H24" t="s">
        <v>2380</v>
      </c>
      <c r="I24" s="9">
        <f>IF(MedExam_Table[[#This Row],[NumberOfMajorSurgeries]]="No major surgery",0,MedExam_Table[[#This Row],[NumberOfMajorSurgeries]])</f>
        <v>0</v>
      </c>
      <c r="J24" t="str">
        <f>PROPER(MedExam_Table[[#This Row],[Heart Issues]])</f>
        <v>No</v>
      </c>
      <c r="K24" t="str">
        <f>PROPER(IF(MedExam_Table[[#This Row],[smoker]]= "?","No",MedExam_Table[[#This Row],[smoker]]))</f>
        <v>No</v>
      </c>
      <c r="L24" t="str">
        <f>IF(MedExam_Table[[#This Row],[BMI]]&lt;18.5,"Underweight",IF(MedExam_Table[[#This Row],[BMI]]&lt;25,"NormalWeight",IF(MedExam_Table[[#This Row],[BMI]]&lt;=30,"OverWeight","Obesity")))</f>
        <v>Obesity</v>
      </c>
      <c r="M24" t="str">
        <f>IF(MedExam_Table[[#This Row],[HBA1C]]&lt;5.7,"Normal",IF(MedExam_Table[[#This Row],[HBA1C]]&lt;6.4,"Prediabetes","Diabetes"))</f>
        <v>Diabetes</v>
      </c>
      <c r="N24" t="str">
        <f>PROPER(MedExam_Table[[#This Row],[Any Transplants]])</f>
        <v>No</v>
      </c>
    </row>
    <row r="25" spans="1:14" x14ac:dyDescent="0.3">
      <c r="A25" t="s">
        <v>1352</v>
      </c>
      <c r="B25">
        <v>39.97</v>
      </c>
      <c r="C25">
        <v>5.55</v>
      </c>
      <c r="D25" t="s">
        <v>2380</v>
      </c>
      <c r="E25" t="s">
        <v>2380</v>
      </c>
      <c r="F25" t="s">
        <v>2380</v>
      </c>
      <c r="G25" t="s">
        <v>2381</v>
      </c>
      <c r="H25" t="s">
        <v>2380</v>
      </c>
      <c r="I25" s="9">
        <f>IF(MedExam_Table[[#This Row],[NumberOfMajorSurgeries]]="No major surgery",0,MedExam_Table[[#This Row],[NumberOfMajorSurgeries]])</f>
        <v>0</v>
      </c>
      <c r="J25" t="str">
        <f>PROPER(MedExam_Table[[#This Row],[Heart Issues]])</f>
        <v>No</v>
      </c>
      <c r="K25" t="str">
        <f>PROPER(IF(MedExam_Table[[#This Row],[smoker]]= "?","No",MedExam_Table[[#This Row],[smoker]]))</f>
        <v>No</v>
      </c>
      <c r="L25" t="str">
        <f>IF(MedExam_Table[[#This Row],[BMI]]&lt;18.5,"Underweight",IF(MedExam_Table[[#This Row],[BMI]]&lt;25,"NormalWeight",IF(MedExam_Table[[#This Row],[BMI]]&lt;=30,"OverWeight","Obesity")))</f>
        <v>Obesity</v>
      </c>
      <c r="M25" t="str">
        <f>IF(MedExam_Table[[#This Row],[HBA1C]]&lt;5.7,"Normal",IF(MedExam_Table[[#This Row],[HBA1C]]&lt;6.4,"Prediabetes","Diabetes"))</f>
        <v>Normal</v>
      </c>
      <c r="N25" t="str">
        <f>PROPER(MedExam_Table[[#This Row],[Any Transplants]])</f>
        <v>No</v>
      </c>
    </row>
    <row r="26" spans="1:14" x14ac:dyDescent="0.3">
      <c r="A26" t="s">
        <v>2271</v>
      </c>
      <c r="B26">
        <v>53.81</v>
      </c>
      <c r="C26">
        <v>8.77</v>
      </c>
      <c r="D26" t="s">
        <v>2382</v>
      </c>
      <c r="E26" t="s">
        <v>2380</v>
      </c>
      <c r="F26" t="s">
        <v>2380</v>
      </c>
      <c r="G26" t="s">
        <v>2381</v>
      </c>
      <c r="H26" t="s">
        <v>2382</v>
      </c>
      <c r="I26" s="9">
        <f>IF(MedExam_Table[[#This Row],[NumberOfMajorSurgeries]]="No major surgery",0,MedExam_Table[[#This Row],[NumberOfMajorSurgeries]])</f>
        <v>0</v>
      </c>
      <c r="J26" t="str">
        <f>PROPER(MedExam_Table[[#This Row],[Heart Issues]])</f>
        <v>Yes</v>
      </c>
      <c r="K26" t="str">
        <f>PROPER(IF(MedExam_Table[[#This Row],[smoker]]= "?","No",MedExam_Table[[#This Row],[smoker]]))</f>
        <v>Yes</v>
      </c>
      <c r="L26" t="str">
        <f>IF(MedExam_Table[[#This Row],[BMI]]&lt;18.5,"Underweight",IF(MedExam_Table[[#This Row],[BMI]]&lt;25,"NormalWeight",IF(MedExam_Table[[#This Row],[BMI]]&lt;=30,"OverWeight","Obesity")))</f>
        <v>Obesity</v>
      </c>
      <c r="M26" t="str">
        <f>IF(MedExam_Table[[#This Row],[HBA1C]]&lt;5.7,"Normal",IF(MedExam_Table[[#This Row],[HBA1C]]&lt;6.4,"Prediabetes","Diabetes"))</f>
        <v>Diabetes</v>
      </c>
      <c r="N26" t="str">
        <f>PROPER(MedExam_Table[[#This Row],[Any Transplants]])</f>
        <v>No</v>
      </c>
    </row>
    <row r="27" spans="1:14" x14ac:dyDescent="0.3">
      <c r="A27" t="s">
        <v>1351</v>
      </c>
      <c r="B27">
        <v>41.23</v>
      </c>
      <c r="C27">
        <v>6.94</v>
      </c>
      <c r="D27" t="s">
        <v>2380</v>
      </c>
      <c r="E27" t="s">
        <v>2380</v>
      </c>
      <c r="F27" t="s">
        <v>2380</v>
      </c>
      <c r="G27" t="s">
        <v>2381</v>
      </c>
      <c r="H27" t="s">
        <v>2380</v>
      </c>
      <c r="I27" s="9">
        <f>IF(MedExam_Table[[#This Row],[NumberOfMajorSurgeries]]="No major surgery",0,MedExam_Table[[#This Row],[NumberOfMajorSurgeries]])</f>
        <v>0</v>
      </c>
      <c r="J27" t="str">
        <f>PROPER(MedExam_Table[[#This Row],[Heart Issues]])</f>
        <v>No</v>
      </c>
      <c r="K27" t="str">
        <f>PROPER(IF(MedExam_Table[[#This Row],[smoker]]= "?","No",MedExam_Table[[#This Row],[smoker]]))</f>
        <v>No</v>
      </c>
      <c r="L27" t="str">
        <f>IF(MedExam_Table[[#This Row],[BMI]]&lt;18.5,"Underweight",IF(MedExam_Table[[#This Row],[BMI]]&lt;25,"NormalWeight",IF(MedExam_Table[[#This Row],[BMI]]&lt;=30,"OverWeight","Obesity")))</f>
        <v>Obesity</v>
      </c>
      <c r="M27" t="str">
        <f>IF(MedExam_Table[[#This Row],[HBA1C]]&lt;5.7,"Normal",IF(MedExam_Table[[#This Row],[HBA1C]]&lt;6.4,"Prediabetes","Diabetes"))</f>
        <v>Diabetes</v>
      </c>
      <c r="N27" t="str">
        <f>PROPER(MedExam_Table[[#This Row],[Any Transplants]])</f>
        <v>No</v>
      </c>
    </row>
    <row r="28" spans="1:14" x14ac:dyDescent="0.3">
      <c r="A28" t="s">
        <v>1350</v>
      </c>
      <c r="B28">
        <v>49.45</v>
      </c>
      <c r="C28">
        <v>4.2</v>
      </c>
      <c r="D28" t="s">
        <v>2382</v>
      </c>
      <c r="E28" t="s">
        <v>2380</v>
      </c>
      <c r="F28" t="s">
        <v>2380</v>
      </c>
      <c r="G28" t="s">
        <v>2381</v>
      </c>
      <c r="H28" t="s">
        <v>2380</v>
      </c>
      <c r="I28" s="9">
        <f>IF(MedExam_Table[[#This Row],[NumberOfMajorSurgeries]]="No major surgery",0,MedExam_Table[[#This Row],[NumberOfMajorSurgeries]])</f>
        <v>0</v>
      </c>
      <c r="J28" t="str">
        <f>PROPER(MedExam_Table[[#This Row],[Heart Issues]])</f>
        <v>Yes</v>
      </c>
      <c r="K28" t="str">
        <f>PROPER(IF(MedExam_Table[[#This Row],[smoker]]= "?","No",MedExam_Table[[#This Row],[smoker]]))</f>
        <v>No</v>
      </c>
      <c r="L28" t="str">
        <f>IF(MedExam_Table[[#This Row],[BMI]]&lt;18.5,"Underweight",IF(MedExam_Table[[#This Row],[BMI]]&lt;25,"NormalWeight",IF(MedExam_Table[[#This Row],[BMI]]&lt;=30,"OverWeight","Obesity")))</f>
        <v>Obesity</v>
      </c>
      <c r="M28" t="str">
        <f>IF(MedExam_Table[[#This Row],[HBA1C]]&lt;5.7,"Normal",IF(MedExam_Table[[#This Row],[HBA1C]]&lt;6.4,"Prediabetes","Diabetes"))</f>
        <v>Normal</v>
      </c>
      <c r="N28" t="str">
        <f>PROPER(MedExam_Table[[#This Row],[Any Transplants]])</f>
        <v>No</v>
      </c>
    </row>
    <row r="29" spans="1:14" x14ac:dyDescent="0.3">
      <c r="A29" t="s">
        <v>1349</v>
      </c>
      <c r="B29">
        <v>41.04</v>
      </c>
      <c r="C29">
        <v>5.59</v>
      </c>
      <c r="D29" t="s">
        <v>2380</v>
      </c>
      <c r="E29" t="s">
        <v>2380</v>
      </c>
      <c r="F29" t="s">
        <v>2380</v>
      </c>
      <c r="G29" t="s">
        <v>2381</v>
      </c>
      <c r="H29" t="s">
        <v>2380</v>
      </c>
      <c r="I29" s="9">
        <f>IF(MedExam_Table[[#This Row],[NumberOfMajorSurgeries]]="No major surgery",0,MedExam_Table[[#This Row],[NumberOfMajorSurgeries]])</f>
        <v>0</v>
      </c>
      <c r="J29" t="str">
        <f>PROPER(MedExam_Table[[#This Row],[Heart Issues]])</f>
        <v>No</v>
      </c>
      <c r="K29" t="str">
        <f>PROPER(IF(MedExam_Table[[#This Row],[smoker]]= "?","No",MedExam_Table[[#This Row],[smoker]]))</f>
        <v>No</v>
      </c>
      <c r="L29" t="str">
        <f>IF(MedExam_Table[[#This Row],[BMI]]&lt;18.5,"Underweight",IF(MedExam_Table[[#This Row],[BMI]]&lt;25,"NormalWeight",IF(MedExam_Table[[#This Row],[BMI]]&lt;=30,"OverWeight","Obesity")))</f>
        <v>Obesity</v>
      </c>
      <c r="M29" t="str">
        <f>IF(MedExam_Table[[#This Row],[HBA1C]]&lt;5.7,"Normal",IF(MedExam_Table[[#This Row],[HBA1C]]&lt;6.4,"Prediabetes","Diabetes"))</f>
        <v>Normal</v>
      </c>
      <c r="N29" t="str">
        <f>PROPER(MedExam_Table[[#This Row],[Any Transplants]])</f>
        <v>No</v>
      </c>
    </row>
    <row r="30" spans="1:14" x14ac:dyDescent="0.3">
      <c r="A30" t="s">
        <v>1348</v>
      </c>
      <c r="B30">
        <v>27.93</v>
      </c>
      <c r="C30">
        <v>9.9600000000000009</v>
      </c>
      <c r="D30" t="s">
        <v>2380</v>
      </c>
      <c r="E30" t="s">
        <v>2380</v>
      </c>
      <c r="F30" t="s">
        <v>2380</v>
      </c>
      <c r="G30" t="s">
        <v>2381</v>
      </c>
      <c r="H30" t="s">
        <v>2380</v>
      </c>
      <c r="I30" s="9">
        <f>IF(MedExam_Table[[#This Row],[NumberOfMajorSurgeries]]="No major surgery",0,MedExam_Table[[#This Row],[NumberOfMajorSurgeries]])</f>
        <v>0</v>
      </c>
      <c r="J30" t="str">
        <f>PROPER(MedExam_Table[[#This Row],[Heart Issues]])</f>
        <v>No</v>
      </c>
      <c r="K30" t="str">
        <f>PROPER(IF(MedExam_Table[[#This Row],[smoker]]= "?","No",MedExam_Table[[#This Row],[smoker]]))</f>
        <v>No</v>
      </c>
      <c r="L30" t="str">
        <f>IF(MedExam_Table[[#This Row],[BMI]]&lt;18.5,"Underweight",IF(MedExam_Table[[#This Row],[BMI]]&lt;25,"NormalWeight",IF(MedExam_Table[[#This Row],[BMI]]&lt;=30,"OverWeight","Obesity")))</f>
        <v>OverWeight</v>
      </c>
      <c r="M30" t="str">
        <f>IF(MedExam_Table[[#This Row],[HBA1C]]&lt;5.7,"Normal",IF(MedExam_Table[[#This Row],[HBA1C]]&lt;6.4,"Prediabetes","Diabetes"))</f>
        <v>Diabetes</v>
      </c>
      <c r="N30" t="str">
        <f>PROPER(MedExam_Table[[#This Row],[Any Transplants]])</f>
        <v>No</v>
      </c>
    </row>
    <row r="31" spans="1:14" x14ac:dyDescent="0.3">
      <c r="A31" t="s">
        <v>1347</v>
      </c>
      <c r="B31">
        <v>21.01</v>
      </c>
      <c r="C31">
        <v>7.37</v>
      </c>
      <c r="D31" t="s">
        <v>2380</v>
      </c>
      <c r="E31" t="s">
        <v>2380</v>
      </c>
      <c r="F31" t="s">
        <v>2380</v>
      </c>
      <c r="G31" t="s">
        <v>2381</v>
      </c>
      <c r="H31" t="s">
        <v>2380</v>
      </c>
      <c r="I31" s="9">
        <f>IF(MedExam_Table[[#This Row],[NumberOfMajorSurgeries]]="No major surgery",0,MedExam_Table[[#This Row],[NumberOfMajorSurgeries]])</f>
        <v>0</v>
      </c>
      <c r="J31" t="str">
        <f>PROPER(MedExam_Table[[#This Row],[Heart Issues]])</f>
        <v>No</v>
      </c>
      <c r="K31" t="str">
        <f>PROPER(IF(MedExam_Table[[#This Row],[smoker]]= "?","No",MedExam_Table[[#This Row],[smoker]]))</f>
        <v>No</v>
      </c>
      <c r="L31" t="str">
        <f>IF(MedExam_Table[[#This Row],[BMI]]&lt;18.5,"Underweight",IF(MedExam_Table[[#This Row],[BMI]]&lt;25,"NormalWeight",IF(MedExam_Table[[#This Row],[BMI]]&lt;=30,"OverWeight","Obesity")))</f>
        <v>NormalWeight</v>
      </c>
      <c r="M31" t="str">
        <f>IF(MedExam_Table[[#This Row],[HBA1C]]&lt;5.7,"Normal",IF(MedExam_Table[[#This Row],[HBA1C]]&lt;6.4,"Prediabetes","Diabetes"))</f>
        <v>Diabetes</v>
      </c>
      <c r="N31" t="str">
        <f>PROPER(MedExam_Table[[#This Row],[Any Transplants]])</f>
        <v>No</v>
      </c>
    </row>
    <row r="32" spans="1:14" x14ac:dyDescent="0.3">
      <c r="A32" t="s">
        <v>1346</v>
      </c>
      <c r="B32">
        <v>52.37</v>
      </c>
      <c r="C32">
        <v>5.0599999999999996</v>
      </c>
      <c r="D32" t="s">
        <v>2382</v>
      </c>
      <c r="E32" t="s">
        <v>2382</v>
      </c>
      <c r="F32" t="s">
        <v>2380</v>
      </c>
      <c r="G32">
        <v>2</v>
      </c>
      <c r="H32" t="s">
        <v>2380</v>
      </c>
      <c r="I32" s="9">
        <f>IF(MedExam_Table[[#This Row],[NumberOfMajorSurgeries]]="No major surgery",0,MedExam_Table[[#This Row],[NumberOfMajorSurgeries]])</f>
        <v>2</v>
      </c>
      <c r="J32" t="str">
        <f>PROPER(MedExam_Table[[#This Row],[Heart Issues]])</f>
        <v>Yes</v>
      </c>
      <c r="K32" t="str">
        <f>PROPER(IF(MedExam_Table[[#This Row],[smoker]]= "?","No",MedExam_Table[[#This Row],[smoker]]))</f>
        <v>No</v>
      </c>
      <c r="L32" t="str">
        <f>IF(MedExam_Table[[#This Row],[BMI]]&lt;18.5,"Underweight",IF(MedExam_Table[[#This Row],[BMI]]&lt;25,"NormalWeight",IF(MedExam_Table[[#This Row],[BMI]]&lt;=30,"OverWeight","Obesity")))</f>
        <v>Obesity</v>
      </c>
      <c r="M32" t="str">
        <f>IF(MedExam_Table[[#This Row],[HBA1C]]&lt;5.7,"Normal",IF(MedExam_Table[[#This Row],[HBA1C]]&lt;6.4,"Prediabetes","Diabetes"))</f>
        <v>Normal</v>
      </c>
      <c r="N32" t="str">
        <f>PROPER(MedExam_Table[[#This Row],[Any Transplants]])</f>
        <v>Yes</v>
      </c>
    </row>
    <row r="33" spans="1:14" x14ac:dyDescent="0.3">
      <c r="A33" t="s">
        <v>1345</v>
      </c>
      <c r="B33">
        <v>40.369999999999997</v>
      </c>
      <c r="C33">
        <v>8.2100000000000009</v>
      </c>
      <c r="D33" t="s">
        <v>2380</v>
      </c>
      <c r="E33" t="s">
        <v>2380</v>
      </c>
      <c r="F33" t="s">
        <v>2380</v>
      </c>
      <c r="G33" t="s">
        <v>2381</v>
      </c>
      <c r="H33" t="s">
        <v>2380</v>
      </c>
      <c r="I33" s="9">
        <f>IF(MedExam_Table[[#This Row],[NumberOfMajorSurgeries]]="No major surgery",0,MedExam_Table[[#This Row],[NumberOfMajorSurgeries]])</f>
        <v>0</v>
      </c>
      <c r="J33" t="str">
        <f>PROPER(MedExam_Table[[#This Row],[Heart Issues]])</f>
        <v>No</v>
      </c>
      <c r="K33" t="str">
        <f>PROPER(IF(MedExam_Table[[#This Row],[smoker]]= "?","No",MedExam_Table[[#This Row],[smoker]]))</f>
        <v>No</v>
      </c>
      <c r="L33" t="str">
        <f>IF(MedExam_Table[[#This Row],[BMI]]&lt;18.5,"Underweight",IF(MedExam_Table[[#This Row],[BMI]]&lt;25,"NormalWeight",IF(MedExam_Table[[#This Row],[BMI]]&lt;=30,"OverWeight","Obesity")))</f>
        <v>Obesity</v>
      </c>
      <c r="M33" t="str">
        <f>IF(MedExam_Table[[#This Row],[HBA1C]]&lt;5.7,"Normal",IF(MedExam_Table[[#This Row],[HBA1C]]&lt;6.4,"Prediabetes","Diabetes"))</f>
        <v>Diabetes</v>
      </c>
      <c r="N33" t="str">
        <f>PROPER(MedExam_Table[[#This Row],[Any Transplants]])</f>
        <v>No</v>
      </c>
    </row>
    <row r="34" spans="1:14" x14ac:dyDescent="0.3">
      <c r="A34" t="s">
        <v>1344</v>
      </c>
      <c r="B34">
        <v>41.47</v>
      </c>
      <c r="C34">
        <v>10.34</v>
      </c>
      <c r="D34" t="s">
        <v>2380</v>
      </c>
      <c r="E34" t="s">
        <v>2380</v>
      </c>
      <c r="F34" t="s">
        <v>2380</v>
      </c>
      <c r="G34">
        <v>2</v>
      </c>
      <c r="H34" t="s">
        <v>2380</v>
      </c>
      <c r="I34" s="9">
        <f>IF(MedExam_Table[[#This Row],[NumberOfMajorSurgeries]]="No major surgery",0,MedExam_Table[[#This Row],[NumberOfMajorSurgeries]])</f>
        <v>2</v>
      </c>
      <c r="J34" t="str">
        <f>PROPER(MedExam_Table[[#This Row],[Heart Issues]])</f>
        <v>No</v>
      </c>
      <c r="K34" t="str">
        <f>PROPER(IF(MedExam_Table[[#This Row],[smoker]]= "?","No",MedExam_Table[[#This Row],[smoker]]))</f>
        <v>No</v>
      </c>
      <c r="L34" t="str">
        <f>IF(MedExam_Table[[#This Row],[BMI]]&lt;18.5,"Underweight",IF(MedExam_Table[[#This Row],[BMI]]&lt;25,"NormalWeight",IF(MedExam_Table[[#This Row],[BMI]]&lt;=30,"OverWeight","Obesity")))</f>
        <v>Obesity</v>
      </c>
      <c r="M34" t="str">
        <f>IF(MedExam_Table[[#This Row],[HBA1C]]&lt;5.7,"Normal",IF(MedExam_Table[[#This Row],[HBA1C]]&lt;6.4,"Prediabetes","Diabetes"))</f>
        <v>Diabetes</v>
      </c>
      <c r="N34" t="str">
        <f>PROPER(MedExam_Table[[#This Row],[Any Transplants]])</f>
        <v>No</v>
      </c>
    </row>
    <row r="35" spans="1:14" x14ac:dyDescent="0.3">
      <c r="A35" t="s">
        <v>1343</v>
      </c>
      <c r="B35">
        <v>33.725000000000001</v>
      </c>
      <c r="C35">
        <v>5.51</v>
      </c>
      <c r="D35" t="s">
        <v>2382</v>
      </c>
      <c r="E35" t="s">
        <v>2380</v>
      </c>
      <c r="F35" t="s">
        <v>2380</v>
      </c>
      <c r="G35">
        <v>2</v>
      </c>
      <c r="H35" t="s">
        <v>2380</v>
      </c>
      <c r="I35" s="9">
        <f>IF(MedExam_Table[[#This Row],[NumberOfMajorSurgeries]]="No major surgery",0,MedExam_Table[[#This Row],[NumberOfMajorSurgeries]])</f>
        <v>2</v>
      </c>
      <c r="J35" t="str">
        <f>PROPER(MedExam_Table[[#This Row],[Heart Issues]])</f>
        <v>Yes</v>
      </c>
      <c r="K35" t="str">
        <f>PROPER(IF(MedExam_Table[[#This Row],[smoker]]= "?","No",MedExam_Table[[#This Row],[smoker]]))</f>
        <v>No</v>
      </c>
      <c r="L35" t="str">
        <f>IF(MedExam_Table[[#This Row],[BMI]]&lt;18.5,"Underweight",IF(MedExam_Table[[#This Row],[BMI]]&lt;25,"NormalWeight",IF(MedExam_Table[[#This Row],[BMI]]&lt;=30,"OverWeight","Obesity")))</f>
        <v>Obesity</v>
      </c>
      <c r="M35" t="str">
        <f>IF(MedExam_Table[[#This Row],[HBA1C]]&lt;5.7,"Normal",IF(MedExam_Table[[#This Row],[HBA1C]]&lt;6.4,"Prediabetes","Diabetes"))</f>
        <v>Normal</v>
      </c>
      <c r="N35" t="str">
        <f>PROPER(MedExam_Table[[#This Row],[Any Transplants]])</f>
        <v>No</v>
      </c>
    </row>
    <row r="36" spans="1:14" x14ac:dyDescent="0.3">
      <c r="A36" t="s">
        <v>1342</v>
      </c>
      <c r="B36">
        <v>28.1</v>
      </c>
      <c r="C36">
        <v>11.2</v>
      </c>
      <c r="D36" t="s">
        <v>2380</v>
      </c>
      <c r="E36" t="s">
        <v>2380</v>
      </c>
      <c r="F36" t="s">
        <v>2380</v>
      </c>
      <c r="G36" t="s">
        <v>2381</v>
      </c>
      <c r="H36" t="s">
        <v>2380</v>
      </c>
      <c r="I36" s="9">
        <f>IF(MedExam_Table[[#This Row],[NumberOfMajorSurgeries]]="No major surgery",0,MedExam_Table[[#This Row],[NumberOfMajorSurgeries]])</f>
        <v>0</v>
      </c>
      <c r="J36" t="str">
        <f>PROPER(MedExam_Table[[#This Row],[Heart Issues]])</f>
        <v>No</v>
      </c>
      <c r="K36" t="str">
        <f>PROPER(IF(MedExam_Table[[#This Row],[smoker]]= "?","No",MedExam_Table[[#This Row],[smoker]]))</f>
        <v>No</v>
      </c>
      <c r="L36" t="str">
        <f>IF(MedExam_Table[[#This Row],[BMI]]&lt;18.5,"Underweight",IF(MedExam_Table[[#This Row],[BMI]]&lt;25,"NormalWeight",IF(MedExam_Table[[#This Row],[BMI]]&lt;=30,"OverWeight","Obesity")))</f>
        <v>OverWeight</v>
      </c>
      <c r="M36" t="str">
        <f>IF(MedExam_Table[[#This Row],[HBA1C]]&lt;5.7,"Normal",IF(MedExam_Table[[#This Row],[HBA1C]]&lt;6.4,"Prediabetes","Diabetes"))</f>
        <v>Diabetes</v>
      </c>
      <c r="N36" t="str">
        <f>PROPER(MedExam_Table[[#This Row],[Any Transplants]])</f>
        <v>No</v>
      </c>
    </row>
    <row r="37" spans="1:14" x14ac:dyDescent="0.3">
      <c r="A37" t="s">
        <v>2270</v>
      </c>
      <c r="B37">
        <v>49.48</v>
      </c>
      <c r="C37">
        <v>4.96</v>
      </c>
      <c r="D37" t="s">
        <v>2380</v>
      </c>
      <c r="E37" t="s">
        <v>2380</v>
      </c>
      <c r="F37" t="s">
        <v>2383</v>
      </c>
      <c r="G37">
        <v>1</v>
      </c>
      <c r="H37" t="s">
        <v>2382</v>
      </c>
      <c r="I37" s="9">
        <f>IF(MedExam_Table[[#This Row],[NumberOfMajorSurgeries]]="No major surgery",0,MedExam_Table[[#This Row],[NumberOfMajorSurgeries]])</f>
        <v>1</v>
      </c>
      <c r="J37" t="str">
        <f>PROPER(MedExam_Table[[#This Row],[Heart Issues]])</f>
        <v>No</v>
      </c>
      <c r="K37" t="str">
        <f>PROPER(IF(MedExam_Table[[#This Row],[smoker]]= "?","No",MedExam_Table[[#This Row],[smoker]]))</f>
        <v>Yes</v>
      </c>
      <c r="L37" t="str">
        <f>IF(MedExam_Table[[#This Row],[BMI]]&lt;18.5,"Underweight",IF(MedExam_Table[[#This Row],[BMI]]&lt;25,"NormalWeight",IF(MedExam_Table[[#This Row],[BMI]]&lt;=30,"OverWeight","Obesity")))</f>
        <v>Obesity</v>
      </c>
      <c r="M37" t="str">
        <f>IF(MedExam_Table[[#This Row],[HBA1C]]&lt;5.7,"Normal",IF(MedExam_Table[[#This Row],[HBA1C]]&lt;6.4,"Prediabetes","Diabetes"))</f>
        <v>Normal</v>
      </c>
      <c r="N37" t="str">
        <f>PROPER(MedExam_Table[[#This Row],[Any Transplants]])</f>
        <v>No</v>
      </c>
    </row>
    <row r="38" spans="1:14" x14ac:dyDescent="0.3">
      <c r="A38" t="s">
        <v>1341</v>
      </c>
      <c r="B38">
        <v>37.43</v>
      </c>
      <c r="C38">
        <v>4.3499999999999996</v>
      </c>
      <c r="D38" t="s">
        <v>2382</v>
      </c>
      <c r="E38" t="s">
        <v>2380</v>
      </c>
      <c r="F38" t="s">
        <v>2383</v>
      </c>
      <c r="G38">
        <v>1</v>
      </c>
      <c r="H38" t="s">
        <v>2380</v>
      </c>
      <c r="I38" s="9">
        <f>IF(MedExam_Table[[#This Row],[NumberOfMajorSurgeries]]="No major surgery",0,MedExam_Table[[#This Row],[NumberOfMajorSurgeries]])</f>
        <v>1</v>
      </c>
      <c r="J38" t="str">
        <f>PROPER(MedExam_Table[[#This Row],[Heart Issues]])</f>
        <v>Yes</v>
      </c>
      <c r="K38" t="str">
        <f>PROPER(IF(MedExam_Table[[#This Row],[smoker]]= "?","No",MedExam_Table[[#This Row],[smoker]]))</f>
        <v>No</v>
      </c>
      <c r="L38" t="str">
        <f>IF(MedExam_Table[[#This Row],[BMI]]&lt;18.5,"Underweight",IF(MedExam_Table[[#This Row],[BMI]]&lt;25,"NormalWeight",IF(MedExam_Table[[#This Row],[BMI]]&lt;=30,"OverWeight","Obesity")))</f>
        <v>Obesity</v>
      </c>
      <c r="M38" t="str">
        <f>IF(MedExam_Table[[#This Row],[HBA1C]]&lt;5.7,"Normal",IF(MedExam_Table[[#This Row],[HBA1C]]&lt;6.4,"Prediabetes","Diabetes"))</f>
        <v>Normal</v>
      </c>
      <c r="N38" t="str">
        <f>PROPER(MedExam_Table[[#This Row],[Any Transplants]])</f>
        <v>No</v>
      </c>
    </row>
    <row r="39" spans="1:14" x14ac:dyDescent="0.3">
      <c r="A39" t="s">
        <v>1340</v>
      </c>
      <c r="B39">
        <v>23.7</v>
      </c>
      <c r="C39">
        <v>10.45</v>
      </c>
      <c r="D39" t="s">
        <v>2380</v>
      </c>
      <c r="E39" t="s">
        <v>2380</v>
      </c>
      <c r="F39" t="s">
        <v>2380</v>
      </c>
      <c r="G39" t="s">
        <v>2381</v>
      </c>
      <c r="H39" t="s">
        <v>2380</v>
      </c>
      <c r="I39" s="9">
        <f>IF(MedExam_Table[[#This Row],[NumberOfMajorSurgeries]]="No major surgery",0,MedExam_Table[[#This Row],[NumberOfMajorSurgeries]])</f>
        <v>0</v>
      </c>
      <c r="J39" t="str">
        <f>PROPER(MedExam_Table[[#This Row],[Heart Issues]])</f>
        <v>No</v>
      </c>
      <c r="K39" t="str">
        <f>PROPER(IF(MedExam_Table[[#This Row],[smoker]]= "?","No",MedExam_Table[[#This Row],[smoker]]))</f>
        <v>No</v>
      </c>
      <c r="L39" t="str">
        <f>IF(MedExam_Table[[#This Row],[BMI]]&lt;18.5,"Underweight",IF(MedExam_Table[[#This Row],[BMI]]&lt;25,"NormalWeight",IF(MedExam_Table[[#This Row],[BMI]]&lt;=30,"OverWeight","Obesity")))</f>
        <v>NormalWeight</v>
      </c>
      <c r="M39" t="str">
        <f>IF(MedExam_Table[[#This Row],[HBA1C]]&lt;5.7,"Normal",IF(MedExam_Table[[#This Row],[HBA1C]]&lt;6.4,"Prediabetes","Diabetes"))</f>
        <v>Diabetes</v>
      </c>
      <c r="N39" t="str">
        <f>PROPER(MedExam_Table[[#This Row],[Any Transplants]])</f>
        <v>No</v>
      </c>
    </row>
    <row r="40" spans="1:14" x14ac:dyDescent="0.3">
      <c r="A40" t="s">
        <v>1339</v>
      </c>
      <c r="B40">
        <v>24.795000000000002</v>
      </c>
      <c r="C40">
        <v>4.07</v>
      </c>
      <c r="D40" t="s">
        <v>2382</v>
      </c>
      <c r="E40" t="s">
        <v>2380</v>
      </c>
      <c r="F40" t="s">
        <v>2383</v>
      </c>
      <c r="G40">
        <v>1</v>
      </c>
      <c r="H40" t="s">
        <v>2380</v>
      </c>
      <c r="I40" s="9">
        <f>IF(MedExam_Table[[#This Row],[NumberOfMajorSurgeries]]="No major surgery",0,MedExam_Table[[#This Row],[NumberOfMajorSurgeries]])</f>
        <v>1</v>
      </c>
      <c r="J40" t="str">
        <f>PROPER(MedExam_Table[[#This Row],[Heart Issues]])</f>
        <v>Yes</v>
      </c>
      <c r="K40" t="str">
        <f>PROPER(IF(MedExam_Table[[#This Row],[smoker]]= "?","No",MedExam_Table[[#This Row],[smoker]]))</f>
        <v>No</v>
      </c>
      <c r="L40" t="str">
        <f>IF(MedExam_Table[[#This Row],[BMI]]&lt;18.5,"Underweight",IF(MedExam_Table[[#This Row],[BMI]]&lt;25,"NormalWeight",IF(MedExam_Table[[#This Row],[BMI]]&lt;=30,"OverWeight","Obesity")))</f>
        <v>NormalWeight</v>
      </c>
      <c r="M40" t="str">
        <f>IF(MedExam_Table[[#This Row],[HBA1C]]&lt;5.7,"Normal",IF(MedExam_Table[[#This Row],[HBA1C]]&lt;6.4,"Prediabetes","Diabetes"))</f>
        <v>Normal</v>
      </c>
      <c r="N40" t="str">
        <f>PROPER(MedExam_Table[[#This Row],[Any Transplants]])</f>
        <v>No</v>
      </c>
    </row>
    <row r="41" spans="1:14" x14ac:dyDescent="0.3">
      <c r="A41" t="s">
        <v>1338</v>
      </c>
      <c r="B41">
        <v>31.9</v>
      </c>
      <c r="C41">
        <v>8.34</v>
      </c>
      <c r="D41" t="s">
        <v>2380</v>
      </c>
      <c r="E41" t="s">
        <v>2380</v>
      </c>
      <c r="F41" t="s">
        <v>2380</v>
      </c>
      <c r="G41" t="s">
        <v>2381</v>
      </c>
      <c r="H41" t="s">
        <v>2380</v>
      </c>
      <c r="I41" s="9">
        <f>IF(MedExam_Table[[#This Row],[NumberOfMajorSurgeries]]="No major surgery",0,MedExam_Table[[#This Row],[NumberOfMajorSurgeries]])</f>
        <v>0</v>
      </c>
      <c r="J41" t="str">
        <f>PROPER(MedExam_Table[[#This Row],[Heart Issues]])</f>
        <v>No</v>
      </c>
      <c r="K41" t="str">
        <f>PROPER(IF(MedExam_Table[[#This Row],[smoker]]= "?","No",MedExam_Table[[#This Row],[smoker]]))</f>
        <v>No</v>
      </c>
      <c r="L41" t="str">
        <f>IF(MedExam_Table[[#This Row],[BMI]]&lt;18.5,"Underweight",IF(MedExam_Table[[#This Row],[BMI]]&lt;25,"NormalWeight",IF(MedExam_Table[[#This Row],[BMI]]&lt;=30,"OverWeight","Obesity")))</f>
        <v>Obesity</v>
      </c>
      <c r="M41" t="str">
        <f>IF(MedExam_Table[[#This Row],[HBA1C]]&lt;5.7,"Normal",IF(MedExam_Table[[#This Row],[HBA1C]]&lt;6.4,"Prediabetes","Diabetes"))</f>
        <v>Diabetes</v>
      </c>
      <c r="N41" t="str">
        <f>PROPER(MedExam_Table[[#This Row],[Any Transplants]])</f>
        <v>No</v>
      </c>
    </row>
    <row r="42" spans="1:14" x14ac:dyDescent="0.3">
      <c r="A42" t="s">
        <v>1337</v>
      </c>
      <c r="B42">
        <v>32.68</v>
      </c>
      <c r="C42">
        <v>7.41</v>
      </c>
      <c r="D42" t="s">
        <v>2380</v>
      </c>
      <c r="E42" t="s">
        <v>2380</v>
      </c>
      <c r="F42" t="s">
        <v>2380</v>
      </c>
      <c r="G42" t="s">
        <v>2381</v>
      </c>
      <c r="H42" t="s">
        <v>2380</v>
      </c>
      <c r="I42" s="9">
        <f>IF(MedExam_Table[[#This Row],[NumberOfMajorSurgeries]]="No major surgery",0,MedExam_Table[[#This Row],[NumberOfMajorSurgeries]])</f>
        <v>0</v>
      </c>
      <c r="J42" t="str">
        <f>PROPER(MedExam_Table[[#This Row],[Heart Issues]])</f>
        <v>No</v>
      </c>
      <c r="K42" t="str">
        <f>PROPER(IF(MedExam_Table[[#This Row],[smoker]]= "?","No",MedExam_Table[[#This Row],[smoker]]))</f>
        <v>No</v>
      </c>
      <c r="L42" t="str">
        <f>IF(MedExam_Table[[#This Row],[BMI]]&lt;18.5,"Underweight",IF(MedExam_Table[[#This Row],[BMI]]&lt;25,"NormalWeight",IF(MedExam_Table[[#This Row],[BMI]]&lt;=30,"OverWeight","Obesity")))</f>
        <v>Obesity</v>
      </c>
      <c r="M42" t="str">
        <f>IF(MedExam_Table[[#This Row],[HBA1C]]&lt;5.7,"Normal",IF(MedExam_Table[[#This Row],[HBA1C]]&lt;6.4,"Prediabetes","Diabetes"))</f>
        <v>Diabetes</v>
      </c>
      <c r="N42" t="str">
        <f>PROPER(MedExam_Table[[#This Row],[Any Transplants]])</f>
        <v>No</v>
      </c>
    </row>
    <row r="43" spans="1:14" x14ac:dyDescent="0.3">
      <c r="A43" t="s">
        <v>1336</v>
      </c>
      <c r="B43">
        <v>47.13</v>
      </c>
      <c r="C43">
        <v>4.3099999999999996</v>
      </c>
      <c r="D43" t="s">
        <v>2380</v>
      </c>
      <c r="E43" t="s">
        <v>2380</v>
      </c>
      <c r="F43" t="s">
        <v>2380</v>
      </c>
      <c r="G43" t="s">
        <v>2381</v>
      </c>
      <c r="H43" t="s">
        <v>2380</v>
      </c>
      <c r="I43" s="9">
        <f>IF(MedExam_Table[[#This Row],[NumberOfMajorSurgeries]]="No major surgery",0,MedExam_Table[[#This Row],[NumberOfMajorSurgeries]])</f>
        <v>0</v>
      </c>
      <c r="J43" t="str">
        <f>PROPER(MedExam_Table[[#This Row],[Heart Issues]])</f>
        <v>No</v>
      </c>
      <c r="K43" t="str">
        <f>PROPER(IF(MedExam_Table[[#This Row],[smoker]]= "?","No",MedExam_Table[[#This Row],[smoker]]))</f>
        <v>No</v>
      </c>
      <c r="L43" t="str">
        <f>IF(MedExam_Table[[#This Row],[BMI]]&lt;18.5,"Underweight",IF(MedExam_Table[[#This Row],[BMI]]&lt;25,"NormalWeight",IF(MedExam_Table[[#This Row],[BMI]]&lt;=30,"OverWeight","Obesity")))</f>
        <v>Obesity</v>
      </c>
      <c r="M43" t="str">
        <f>IF(MedExam_Table[[#This Row],[HBA1C]]&lt;5.7,"Normal",IF(MedExam_Table[[#This Row],[HBA1C]]&lt;6.4,"Prediabetes","Diabetes"))</f>
        <v>Normal</v>
      </c>
      <c r="N43" t="str">
        <f>PROPER(MedExam_Table[[#This Row],[Any Transplants]])</f>
        <v>No</v>
      </c>
    </row>
    <row r="44" spans="1:14" x14ac:dyDescent="0.3">
      <c r="A44" t="s">
        <v>1335</v>
      </c>
      <c r="B44">
        <v>36.67</v>
      </c>
      <c r="C44">
        <v>10.83</v>
      </c>
      <c r="D44" t="s">
        <v>2380</v>
      </c>
      <c r="E44" t="s">
        <v>2380</v>
      </c>
      <c r="F44" t="s">
        <v>2380</v>
      </c>
      <c r="G44" t="s">
        <v>2381</v>
      </c>
      <c r="H44" t="s">
        <v>2380</v>
      </c>
      <c r="I44" s="9">
        <f>IF(MedExam_Table[[#This Row],[NumberOfMajorSurgeries]]="No major surgery",0,MedExam_Table[[#This Row],[NumberOfMajorSurgeries]])</f>
        <v>0</v>
      </c>
      <c r="J44" t="str">
        <f>PROPER(MedExam_Table[[#This Row],[Heart Issues]])</f>
        <v>No</v>
      </c>
      <c r="K44" t="str">
        <f>PROPER(IF(MedExam_Table[[#This Row],[smoker]]= "?","No",MedExam_Table[[#This Row],[smoker]]))</f>
        <v>No</v>
      </c>
      <c r="L44" t="str">
        <f>IF(MedExam_Table[[#This Row],[BMI]]&lt;18.5,"Underweight",IF(MedExam_Table[[#This Row],[BMI]]&lt;25,"NormalWeight",IF(MedExam_Table[[#This Row],[BMI]]&lt;=30,"OverWeight","Obesity")))</f>
        <v>Obesity</v>
      </c>
      <c r="M44" t="str">
        <f>IF(MedExam_Table[[#This Row],[HBA1C]]&lt;5.7,"Normal",IF(MedExam_Table[[#This Row],[HBA1C]]&lt;6.4,"Prediabetes","Diabetes"))</f>
        <v>Diabetes</v>
      </c>
      <c r="N44" t="str">
        <f>PROPER(MedExam_Table[[#This Row],[Any Transplants]])</f>
        <v>No</v>
      </c>
    </row>
    <row r="45" spans="1:14" x14ac:dyDescent="0.3">
      <c r="A45" t="s">
        <v>1334</v>
      </c>
      <c r="B45">
        <v>33.630000000000003</v>
      </c>
      <c r="C45">
        <v>11.31</v>
      </c>
      <c r="D45" t="s">
        <v>2380</v>
      </c>
      <c r="E45" t="s">
        <v>2380</v>
      </c>
      <c r="F45" t="s">
        <v>2380</v>
      </c>
      <c r="G45" t="s">
        <v>2381</v>
      </c>
      <c r="H45" t="s">
        <v>2380</v>
      </c>
      <c r="I45" s="9">
        <f>IF(MedExam_Table[[#This Row],[NumberOfMajorSurgeries]]="No major surgery",0,MedExam_Table[[#This Row],[NumberOfMajorSurgeries]])</f>
        <v>0</v>
      </c>
      <c r="J45" t="str">
        <f>PROPER(MedExam_Table[[#This Row],[Heart Issues]])</f>
        <v>No</v>
      </c>
      <c r="K45" t="str">
        <f>PROPER(IF(MedExam_Table[[#This Row],[smoker]]= "?","No",MedExam_Table[[#This Row],[smoker]]))</f>
        <v>No</v>
      </c>
      <c r="L45" t="str">
        <f>IF(MedExam_Table[[#This Row],[BMI]]&lt;18.5,"Underweight",IF(MedExam_Table[[#This Row],[BMI]]&lt;25,"NormalWeight",IF(MedExam_Table[[#This Row],[BMI]]&lt;=30,"OverWeight","Obesity")))</f>
        <v>Obesity</v>
      </c>
      <c r="M45" t="str">
        <f>IF(MedExam_Table[[#This Row],[HBA1C]]&lt;5.7,"Normal",IF(MedExam_Table[[#This Row],[HBA1C]]&lt;6.4,"Prediabetes","Diabetes"))</f>
        <v>Diabetes</v>
      </c>
      <c r="N45" t="str">
        <f>PROPER(MedExam_Table[[#This Row],[Any Transplants]])</f>
        <v>No</v>
      </c>
    </row>
    <row r="46" spans="1:14" x14ac:dyDescent="0.3">
      <c r="A46" t="s">
        <v>1333</v>
      </c>
      <c r="B46">
        <v>32.67</v>
      </c>
      <c r="C46">
        <v>11.81</v>
      </c>
      <c r="D46" t="s">
        <v>2382</v>
      </c>
      <c r="E46" t="s">
        <v>2380</v>
      </c>
      <c r="F46" t="s">
        <v>2380</v>
      </c>
      <c r="G46" t="s">
        <v>2381</v>
      </c>
      <c r="H46" t="s">
        <v>2380</v>
      </c>
      <c r="I46" s="9">
        <f>IF(MedExam_Table[[#This Row],[NumberOfMajorSurgeries]]="No major surgery",0,MedExam_Table[[#This Row],[NumberOfMajorSurgeries]])</f>
        <v>0</v>
      </c>
      <c r="J46" t="str">
        <f>PROPER(MedExam_Table[[#This Row],[Heart Issues]])</f>
        <v>Yes</v>
      </c>
      <c r="K46" t="str">
        <f>PROPER(IF(MedExam_Table[[#This Row],[smoker]]= "?","No",MedExam_Table[[#This Row],[smoker]]))</f>
        <v>No</v>
      </c>
      <c r="L46" t="str">
        <f>IF(MedExam_Table[[#This Row],[BMI]]&lt;18.5,"Underweight",IF(MedExam_Table[[#This Row],[BMI]]&lt;25,"NormalWeight",IF(MedExam_Table[[#This Row],[BMI]]&lt;=30,"OverWeight","Obesity")))</f>
        <v>Obesity</v>
      </c>
      <c r="M46" t="str">
        <f>IF(MedExam_Table[[#This Row],[HBA1C]]&lt;5.7,"Normal",IF(MedExam_Table[[#This Row],[HBA1C]]&lt;6.4,"Prediabetes","Diabetes"))</f>
        <v>Diabetes</v>
      </c>
      <c r="N46" t="str">
        <f>PROPER(MedExam_Table[[#This Row],[Any Transplants]])</f>
        <v>No</v>
      </c>
    </row>
    <row r="47" spans="1:14" x14ac:dyDescent="0.3">
      <c r="A47" t="s">
        <v>1332</v>
      </c>
      <c r="B47">
        <v>33.299999999999997</v>
      </c>
      <c r="C47">
        <v>8.26</v>
      </c>
      <c r="D47" t="s">
        <v>2382</v>
      </c>
      <c r="E47" t="s">
        <v>2380</v>
      </c>
      <c r="F47" t="s">
        <v>2380</v>
      </c>
      <c r="G47">
        <v>2</v>
      </c>
      <c r="H47" t="s">
        <v>2380</v>
      </c>
      <c r="I47" s="9">
        <f>IF(MedExam_Table[[#This Row],[NumberOfMajorSurgeries]]="No major surgery",0,MedExam_Table[[#This Row],[NumberOfMajorSurgeries]])</f>
        <v>2</v>
      </c>
      <c r="J47" t="str">
        <f>PROPER(MedExam_Table[[#This Row],[Heart Issues]])</f>
        <v>Yes</v>
      </c>
      <c r="K47" t="str">
        <f>PROPER(IF(MedExam_Table[[#This Row],[smoker]]= "?","No",MedExam_Table[[#This Row],[smoker]]))</f>
        <v>No</v>
      </c>
      <c r="L47" t="str">
        <f>IF(MedExam_Table[[#This Row],[BMI]]&lt;18.5,"Underweight",IF(MedExam_Table[[#This Row],[BMI]]&lt;25,"NormalWeight",IF(MedExam_Table[[#This Row],[BMI]]&lt;=30,"OverWeight","Obesity")))</f>
        <v>Obesity</v>
      </c>
      <c r="M47" t="str">
        <f>IF(MedExam_Table[[#This Row],[HBA1C]]&lt;5.7,"Normal",IF(MedExam_Table[[#This Row],[HBA1C]]&lt;6.4,"Prediabetes","Diabetes"))</f>
        <v>Diabetes</v>
      </c>
      <c r="N47" t="str">
        <f>PROPER(MedExam_Table[[#This Row],[Any Transplants]])</f>
        <v>No</v>
      </c>
    </row>
    <row r="48" spans="1:14" x14ac:dyDescent="0.3">
      <c r="A48" t="s">
        <v>2269</v>
      </c>
      <c r="B48">
        <v>34.1</v>
      </c>
      <c r="C48">
        <v>4.43</v>
      </c>
      <c r="D48" t="s">
        <v>2382</v>
      </c>
      <c r="E48" t="s">
        <v>2380</v>
      </c>
      <c r="F48" t="s">
        <v>2380</v>
      </c>
      <c r="G48" t="s">
        <v>2381</v>
      </c>
      <c r="H48" t="s">
        <v>2382</v>
      </c>
      <c r="I48" s="9">
        <f>IF(MedExam_Table[[#This Row],[NumberOfMajorSurgeries]]="No major surgery",0,MedExam_Table[[#This Row],[NumberOfMajorSurgeries]])</f>
        <v>0</v>
      </c>
      <c r="J48" t="str">
        <f>PROPER(MedExam_Table[[#This Row],[Heart Issues]])</f>
        <v>Yes</v>
      </c>
      <c r="K48" t="str">
        <f>PROPER(IF(MedExam_Table[[#This Row],[smoker]]= "?","No",MedExam_Table[[#This Row],[smoker]]))</f>
        <v>Yes</v>
      </c>
      <c r="L48" t="str">
        <f>IF(MedExam_Table[[#This Row],[BMI]]&lt;18.5,"Underweight",IF(MedExam_Table[[#This Row],[BMI]]&lt;25,"NormalWeight",IF(MedExam_Table[[#This Row],[BMI]]&lt;=30,"OverWeight","Obesity")))</f>
        <v>Obesity</v>
      </c>
      <c r="M48" t="str">
        <f>IF(MedExam_Table[[#This Row],[HBA1C]]&lt;5.7,"Normal",IF(MedExam_Table[[#This Row],[HBA1C]]&lt;6.4,"Prediabetes","Diabetes"))</f>
        <v>Normal</v>
      </c>
      <c r="N48" t="str">
        <f>PROPER(MedExam_Table[[#This Row],[Any Transplants]])</f>
        <v>No</v>
      </c>
    </row>
    <row r="49" spans="1:14" x14ac:dyDescent="0.3">
      <c r="A49" t="s">
        <v>1331</v>
      </c>
      <c r="B49">
        <v>30.78</v>
      </c>
      <c r="C49">
        <v>10.74</v>
      </c>
      <c r="D49" t="s">
        <v>2382</v>
      </c>
      <c r="E49" t="s">
        <v>2380</v>
      </c>
      <c r="F49" t="s">
        <v>2380</v>
      </c>
      <c r="G49">
        <v>2</v>
      </c>
      <c r="H49" t="s">
        <v>2380</v>
      </c>
      <c r="I49" s="9">
        <f>IF(MedExam_Table[[#This Row],[NumberOfMajorSurgeries]]="No major surgery",0,MedExam_Table[[#This Row],[NumberOfMajorSurgeries]])</f>
        <v>2</v>
      </c>
      <c r="J49" t="str">
        <f>PROPER(MedExam_Table[[#This Row],[Heart Issues]])</f>
        <v>Yes</v>
      </c>
      <c r="K49" t="str">
        <f>PROPER(IF(MedExam_Table[[#This Row],[smoker]]= "?","No",MedExam_Table[[#This Row],[smoker]]))</f>
        <v>No</v>
      </c>
      <c r="L49" t="str">
        <f>IF(MedExam_Table[[#This Row],[BMI]]&lt;18.5,"Underweight",IF(MedExam_Table[[#This Row],[BMI]]&lt;25,"NormalWeight",IF(MedExam_Table[[#This Row],[BMI]]&lt;=30,"OverWeight","Obesity")))</f>
        <v>Obesity</v>
      </c>
      <c r="M49" t="str">
        <f>IF(MedExam_Table[[#This Row],[HBA1C]]&lt;5.7,"Normal",IF(MedExam_Table[[#This Row],[HBA1C]]&lt;6.4,"Prediabetes","Diabetes"))</f>
        <v>Diabetes</v>
      </c>
      <c r="N49" t="str">
        <f>PROPER(MedExam_Table[[#This Row],[Any Transplants]])</f>
        <v>No</v>
      </c>
    </row>
    <row r="50" spans="1:14" x14ac:dyDescent="0.3">
      <c r="A50" t="s">
        <v>1330</v>
      </c>
      <c r="B50">
        <v>28.975000000000001</v>
      </c>
      <c r="C50">
        <v>7.69</v>
      </c>
      <c r="D50" t="s">
        <v>2382</v>
      </c>
      <c r="E50" t="s">
        <v>2380</v>
      </c>
      <c r="F50" t="s">
        <v>2380</v>
      </c>
      <c r="G50" t="s">
        <v>2381</v>
      </c>
      <c r="H50" t="s">
        <v>2380</v>
      </c>
      <c r="I50" s="9">
        <f>IF(MedExam_Table[[#This Row],[NumberOfMajorSurgeries]]="No major surgery",0,MedExam_Table[[#This Row],[NumberOfMajorSurgeries]])</f>
        <v>0</v>
      </c>
      <c r="J50" t="str">
        <f>PROPER(MedExam_Table[[#This Row],[Heart Issues]])</f>
        <v>Yes</v>
      </c>
      <c r="K50" t="str">
        <f>PROPER(IF(MedExam_Table[[#This Row],[smoker]]= "?","No",MedExam_Table[[#This Row],[smoker]]))</f>
        <v>No</v>
      </c>
      <c r="L50" t="str">
        <f>IF(MedExam_Table[[#This Row],[BMI]]&lt;18.5,"Underweight",IF(MedExam_Table[[#This Row],[BMI]]&lt;25,"NormalWeight",IF(MedExam_Table[[#This Row],[BMI]]&lt;=30,"OverWeight","Obesity")))</f>
        <v>OverWeight</v>
      </c>
      <c r="M50" t="str">
        <f>IF(MedExam_Table[[#This Row],[HBA1C]]&lt;5.7,"Normal",IF(MedExam_Table[[#This Row],[HBA1C]]&lt;6.4,"Prediabetes","Diabetes"))</f>
        <v>Diabetes</v>
      </c>
      <c r="N50" t="str">
        <f>PROPER(MedExam_Table[[#This Row],[Any Transplants]])</f>
        <v>No</v>
      </c>
    </row>
    <row r="51" spans="1:14" x14ac:dyDescent="0.3">
      <c r="A51" t="s">
        <v>1329</v>
      </c>
      <c r="B51">
        <v>33.4</v>
      </c>
      <c r="C51">
        <v>4.84</v>
      </c>
      <c r="D51" t="s">
        <v>2380</v>
      </c>
      <c r="E51" t="s">
        <v>2380</v>
      </c>
      <c r="F51" t="s">
        <v>2380</v>
      </c>
      <c r="G51" t="s">
        <v>2381</v>
      </c>
      <c r="H51" t="s">
        <v>2380</v>
      </c>
      <c r="I51" s="9">
        <f>IF(MedExam_Table[[#This Row],[NumberOfMajorSurgeries]]="No major surgery",0,MedExam_Table[[#This Row],[NumberOfMajorSurgeries]])</f>
        <v>0</v>
      </c>
      <c r="J51" t="str">
        <f>PROPER(MedExam_Table[[#This Row],[Heart Issues]])</f>
        <v>No</v>
      </c>
      <c r="K51" t="str">
        <f>PROPER(IF(MedExam_Table[[#This Row],[smoker]]= "?","No",MedExam_Table[[#This Row],[smoker]]))</f>
        <v>No</v>
      </c>
      <c r="L51" t="str">
        <f>IF(MedExam_Table[[#This Row],[BMI]]&lt;18.5,"Underweight",IF(MedExam_Table[[#This Row],[BMI]]&lt;25,"NormalWeight",IF(MedExam_Table[[#This Row],[BMI]]&lt;=30,"OverWeight","Obesity")))</f>
        <v>Obesity</v>
      </c>
      <c r="M51" t="str">
        <f>IF(MedExam_Table[[#This Row],[HBA1C]]&lt;5.7,"Normal",IF(MedExam_Table[[#This Row],[HBA1C]]&lt;6.4,"Prediabetes","Diabetes"))</f>
        <v>Normal</v>
      </c>
      <c r="N51" t="str">
        <f>PROPER(MedExam_Table[[#This Row],[Any Transplants]])</f>
        <v>No</v>
      </c>
    </row>
    <row r="52" spans="1:14" x14ac:dyDescent="0.3">
      <c r="A52" t="s">
        <v>1328</v>
      </c>
      <c r="B52">
        <v>21.5</v>
      </c>
      <c r="C52">
        <v>9.77</v>
      </c>
      <c r="D52" t="s">
        <v>2382</v>
      </c>
      <c r="E52" t="s">
        <v>2380</v>
      </c>
      <c r="F52" t="s">
        <v>2380</v>
      </c>
      <c r="G52" t="s">
        <v>2381</v>
      </c>
      <c r="H52" t="s">
        <v>2380</v>
      </c>
      <c r="I52" s="9">
        <f>IF(MedExam_Table[[#This Row],[NumberOfMajorSurgeries]]="No major surgery",0,MedExam_Table[[#This Row],[NumberOfMajorSurgeries]])</f>
        <v>0</v>
      </c>
      <c r="J52" t="str">
        <f>PROPER(MedExam_Table[[#This Row],[Heart Issues]])</f>
        <v>Yes</v>
      </c>
      <c r="K52" t="str">
        <f>PROPER(IF(MedExam_Table[[#This Row],[smoker]]= "?","No",MedExam_Table[[#This Row],[smoker]]))</f>
        <v>No</v>
      </c>
      <c r="L52" t="str">
        <f>IF(MedExam_Table[[#This Row],[BMI]]&lt;18.5,"Underweight",IF(MedExam_Table[[#This Row],[BMI]]&lt;25,"NormalWeight",IF(MedExam_Table[[#This Row],[BMI]]&lt;=30,"OverWeight","Obesity")))</f>
        <v>NormalWeight</v>
      </c>
      <c r="M52" t="str">
        <f>IF(MedExam_Table[[#This Row],[HBA1C]]&lt;5.7,"Normal",IF(MedExam_Table[[#This Row],[HBA1C]]&lt;6.4,"Prediabetes","Diabetes"))</f>
        <v>Diabetes</v>
      </c>
      <c r="N52" t="str">
        <f>PROPER(MedExam_Table[[#This Row],[Any Transplants]])</f>
        <v>No</v>
      </c>
    </row>
    <row r="53" spans="1:14" x14ac:dyDescent="0.3">
      <c r="A53" t="s">
        <v>1327</v>
      </c>
      <c r="B53">
        <v>38.14</v>
      </c>
      <c r="C53">
        <v>5.84</v>
      </c>
      <c r="D53" t="s">
        <v>2380</v>
      </c>
      <c r="E53" t="s">
        <v>2380</v>
      </c>
      <c r="F53" t="s">
        <v>2380</v>
      </c>
      <c r="G53" t="s">
        <v>2381</v>
      </c>
      <c r="H53" t="s">
        <v>2380</v>
      </c>
      <c r="I53" s="9">
        <f>IF(MedExam_Table[[#This Row],[NumberOfMajorSurgeries]]="No major surgery",0,MedExam_Table[[#This Row],[NumberOfMajorSurgeries]])</f>
        <v>0</v>
      </c>
      <c r="J53" t="str">
        <f>PROPER(MedExam_Table[[#This Row],[Heart Issues]])</f>
        <v>No</v>
      </c>
      <c r="K53" t="str">
        <f>PROPER(IF(MedExam_Table[[#This Row],[smoker]]= "?","No",MedExam_Table[[#This Row],[smoker]]))</f>
        <v>No</v>
      </c>
      <c r="L53" t="str">
        <f>IF(MedExam_Table[[#This Row],[BMI]]&lt;18.5,"Underweight",IF(MedExam_Table[[#This Row],[BMI]]&lt;25,"NormalWeight",IF(MedExam_Table[[#This Row],[BMI]]&lt;=30,"OverWeight","Obesity")))</f>
        <v>Obesity</v>
      </c>
      <c r="M53" t="str">
        <f>IF(MedExam_Table[[#This Row],[HBA1C]]&lt;5.7,"Normal",IF(MedExam_Table[[#This Row],[HBA1C]]&lt;6.4,"Prediabetes","Diabetes"))</f>
        <v>Prediabetes</v>
      </c>
      <c r="N53" t="str">
        <f>PROPER(MedExam_Table[[#This Row],[Any Transplants]])</f>
        <v>No</v>
      </c>
    </row>
    <row r="54" spans="1:14" x14ac:dyDescent="0.3">
      <c r="A54" t="s">
        <v>1326</v>
      </c>
      <c r="B54">
        <v>35.42</v>
      </c>
      <c r="C54">
        <v>8.6999999999999993</v>
      </c>
      <c r="D54" t="s">
        <v>2382</v>
      </c>
      <c r="E54" t="s">
        <v>2380</v>
      </c>
      <c r="F54" t="s">
        <v>2380</v>
      </c>
      <c r="G54">
        <v>1</v>
      </c>
      <c r="H54" t="s">
        <v>2380</v>
      </c>
      <c r="I54" s="9">
        <f>IF(MedExam_Table[[#This Row],[NumberOfMajorSurgeries]]="No major surgery",0,MedExam_Table[[#This Row],[NumberOfMajorSurgeries]])</f>
        <v>1</v>
      </c>
      <c r="J54" t="str">
        <f>PROPER(MedExam_Table[[#This Row],[Heart Issues]])</f>
        <v>Yes</v>
      </c>
      <c r="K54" t="str">
        <f>PROPER(IF(MedExam_Table[[#This Row],[smoker]]= "?","No",MedExam_Table[[#This Row],[smoker]]))</f>
        <v>No</v>
      </c>
      <c r="L54" t="str">
        <f>IF(MedExam_Table[[#This Row],[BMI]]&lt;18.5,"Underweight",IF(MedExam_Table[[#This Row],[BMI]]&lt;25,"NormalWeight",IF(MedExam_Table[[#This Row],[BMI]]&lt;=30,"OverWeight","Obesity")))</f>
        <v>Obesity</v>
      </c>
      <c r="M54" t="str">
        <f>IF(MedExam_Table[[#This Row],[HBA1C]]&lt;5.7,"Normal",IF(MedExam_Table[[#This Row],[HBA1C]]&lt;6.4,"Prediabetes","Diabetes"))</f>
        <v>Diabetes</v>
      </c>
      <c r="N54" t="str">
        <f>PROPER(MedExam_Table[[#This Row],[Any Transplants]])</f>
        <v>No</v>
      </c>
    </row>
    <row r="55" spans="1:14" x14ac:dyDescent="0.3">
      <c r="A55" t="s">
        <v>1325</v>
      </c>
      <c r="B55">
        <v>35.625</v>
      </c>
      <c r="C55">
        <v>10.79</v>
      </c>
      <c r="D55" t="s">
        <v>2380</v>
      </c>
      <c r="E55" t="s">
        <v>2380</v>
      </c>
      <c r="F55" t="s">
        <v>2380</v>
      </c>
      <c r="G55" t="s">
        <v>2381</v>
      </c>
      <c r="H55" t="s">
        <v>2380</v>
      </c>
      <c r="I55" s="9">
        <f>IF(MedExam_Table[[#This Row],[NumberOfMajorSurgeries]]="No major surgery",0,MedExam_Table[[#This Row],[NumberOfMajorSurgeries]])</f>
        <v>0</v>
      </c>
      <c r="J55" t="str">
        <f>PROPER(MedExam_Table[[#This Row],[Heart Issues]])</f>
        <v>No</v>
      </c>
      <c r="K55" t="str">
        <f>PROPER(IF(MedExam_Table[[#This Row],[smoker]]= "?","No",MedExam_Table[[#This Row],[smoker]]))</f>
        <v>No</v>
      </c>
      <c r="L55" t="str">
        <f>IF(MedExam_Table[[#This Row],[BMI]]&lt;18.5,"Underweight",IF(MedExam_Table[[#This Row],[BMI]]&lt;25,"NormalWeight",IF(MedExam_Table[[#This Row],[BMI]]&lt;=30,"OverWeight","Obesity")))</f>
        <v>Obesity</v>
      </c>
      <c r="M55" t="str">
        <f>IF(MedExam_Table[[#This Row],[HBA1C]]&lt;5.7,"Normal",IF(MedExam_Table[[#This Row],[HBA1C]]&lt;6.4,"Prediabetes","Diabetes"))</f>
        <v>Diabetes</v>
      </c>
      <c r="N55" t="str">
        <f>PROPER(MedExam_Table[[#This Row],[Any Transplants]])</f>
        <v>No</v>
      </c>
    </row>
    <row r="56" spans="1:14" x14ac:dyDescent="0.3">
      <c r="A56" t="s">
        <v>1324</v>
      </c>
      <c r="B56">
        <v>45.51</v>
      </c>
      <c r="C56">
        <v>4.32</v>
      </c>
      <c r="D56" t="s">
        <v>2380</v>
      </c>
      <c r="E56" t="s">
        <v>2380</v>
      </c>
      <c r="F56" t="s">
        <v>2380</v>
      </c>
      <c r="G56">
        <v>1</v>
      </c>
      <c r="H56" t="s">
        <v>2380</v>
      </c>
      <c r="I56" s="9">
        <f>IF(MedExam_Table[[#This Row],[NumberOfMajorSurgeries]]="No major surgery",0,MedExam_Table[[#This Row],[NumberOfMajorSurgeries]])</f>
        <v>1</v>
      </c>
      <c r="J56" t="str">
        <f>PROPER(MedExam_Table[[#This Row],[Heart Issues]])</f>
        <v>No</v>
      </c>
      <c r="K56" t="str">
        <f>PROPER(IF(MedExam_Table[[#This Row],[smoker]]= "?","No",MedExam_Table[[#This Row],[smoker]]))</f>
        <v>No</v>
      </c>
      <c r="L56" t="str">
        <f>IF(MedExam_Table[[#This Row],[BMI]]&lt;18.5,"Underweight",IF(MedExam_Table[[#This Row],[BMI]]&lt;25,"NormalWeight",IF(MedExam_Table[[#This Row],[BMI]]&lt;=30,"OverWeight","Obesity")))</f>
        <v>Obesity</v>
      </c>
      <c r="M56" t="str">
        <f>IF(MedExam_Table[[#This Row],[HBA1C]]&lt;5.7,"Normal",IF(MedExam_Table[[#This Row],[HBA1C]]&lt;6.4,"Prediabetes","Diabetes"))</f>
        <v>Normal</v>
      </c>
      <c r="N56" t="str">
        <f>PROPER(MedExam_Table[[#This Row],[Any Transplants]])</f>
        <v>No</v>
      </c>
    </row>
    <row r="57" spans="1:14" x14ac:dyDescent="0.3">
      <c r="A57" t="s">
        <v>1323</v>
      </c>
      <c r="B57">
        <v>37.1</v>
      </c>
      <c r="C57">
        <v>7.19</v>
      </c>
      <c r="D57" t="s">
        <v>2382</v>
      </c>
      <c r="E57" t="s">
        <v>2380</v>
      </c>
      <c r="F57" t="s">
        <v>2380</v>
      </c>
      <c r="G57" t="s">
        <v>2381</v>
      </c>
      <c r="H57" t="s">
        <v>2380</v>
      </c>
      <c r="I57" s="9">
        <f>IF(MedExam_Table[[#This Row],[NumberOfMajorSurgeries]]="No major surgery",0,MedExam_Table[[#This Row],[NumberOfMajorSurgeries]])</f>
        <v>0</v>
      </c>
      <c r="J57" t="str">
        <f>PROPER(MedExam_Table[[#This Row],[Heart Issues]])</f>
        <v>Yes</v>
      </c>
      <c r="K57" t="str">
        <f>PROPER(IF(MedExam_Table[[#This Row],[smoker]]= "?","No",MedExam_Table[[#This Row],[smoker]]))</f>
        <v>No</v>
      </c>
      <c r="L57" t="str">
        <f>IF(MedExam_Table[[#This Row],[BMI]]&lt;18.5,"Underweight",IF(MedExam_Table[[#This Row],[BMI]]&lt;25,"NormalWeight",IF(MedExam_Table[[#This Row],[BMI]]&lt;=30,"OverWeight","Obesity")))</f>
        <v>Obesity</v>
      </c>
      <c r="M57" t="str">
        <f>IF(MedExam_Table[[#This Row],[HBA1C]]&lt;5.7,"Normal",IF(MedExam_Table[[#This Row],[HBA1C]]&lt;6.4,"Prediabetes","Diabetes"))</f>
        <v>Diabetes</v>
      </c>
      <c r="N57" t="str">
        <f>PROPER(MedExam_Table[[#This Row],[Any Transplants]])</f>
        <v>No</v>
      </c>
    </row>
    <row r="58" spans="1:14" x14ac:dyDescent="0.3">
      <c r="A58" t="s">
        <v>1322</v>
      </c>
      <c r="B58">
        <v>30.5</v>
      </c>
      <c r="C58">
        <v>11.94</v>
      </c>
      <c r="D58" t="s">
        <v>2382</v>
      </c>
      <c r="E58" t="s">
        <v>2380</v>
      </c>
      <c r="F58" t="s">
        <v>2380</v>
      </c>
      <c r="G58" t="s">
        <v>2381</v>
      </c>
      <c r="H58" t="s">
        <v>2380</v>
      </c>
      <c r="I58" s="9">
        <f>IF(MedExam_Table[[#This Row],[NumberOfMajorSurgeries]]="No major surgery",0,MedExam_Table[[#This Row],[NumberOfMajorSurgeries]])</f>
        <v>0</v>
      </c>
      <c r="J58" t="str">
        <f>PROPER(MedExam_Table[[#This Row],[Heart Issues]])</f>
        <v>Yes</v>
      </c>
      <c r="K58" t="str">
        <f>PROPER(IF(MedExam_Table[[#This Row],[smoker]]= "?","No",MedExam_Table[[#This Row],[smoker]]))</f>
        <v>No</v>
      </c>
      <c r="L58" t="str">
        <f>IF(MedExam_Table[[#This Row],[BMI]]&lt;18.5,"Underweight",IF(MedExam_Table[[#This Row],[BMI]]&lt;25,"NormalWeight",IF(MedExam_Table[[#This Row],[BMI]]&lt;=30,"OverWeight","Obesity")))</f>
        <v>Obesity</v>
      </c>
      <c r="M58" t="str">
        <f>IF(MedExam_Table[[#This Row],[HBA1C]]&lt;5.7,"Normal",IF(MedExam_Table[[#This Row],[HBA1C]]&lt;6.4,"Prediabetes","Diabetes"))</f>
        <v>Diabetes</v>
      </c>
      <c r="N58" t="str">
        <f>PROPER(MedExam_Table[[#This Row],[Any Transplants]])</f>
        <v>No</v>
      </c>
    </row>
    <row r="59" spans="1:14" x14ac:dyDescent="0.3">
      <c r="A59" t="s">
        <v>2268</v>
      </c>
      <c r="B59">
        <v>35.299999999999997</v>
      </c>
      <c r="C59">
        <v>5.82</v>
      </c>
      <c r="D59" t="s">
        <v>2382</v>
      </c>
      <c r="E59" t="s">
        <v>2380</v>
      </c>
      <c r="F59" t="s">
        <v>2383</v>
      </c>
      <c r="G59">
        <v>1</v>
      </c>
      <c r="H59" t="s">
        <v>2382</v>
      </c>
      <c r="I59" s="9">
        <f>IF(MedExam_Table[[#This Row],[NumberOfMajorSurgeries]]="No major surgery",0,MedExam_Table[[#This Row],[NumberOfMajorSurgeries]])</f>
        <v>1</v>
      </c>
      <c r="J59" t="str">
        <f>PROPER(MedExam_Table[[#This Row],[Heart Issues]])</f>
        <v>Yes</v>
      </c>
      <c r="K59" t="str">
        <f>PROPER(IF(MedExam_Table[[#This Row],[smoker]]= "?","No",MedExam_Table[[#This Row],[smoker]]))</f>
        <v>Yes</v>
      </c>
      <c r="L59" t="str">
        <f>IF(MedExam_Table[[#This Row],[BMI]]&lt;18.5,"Underweight",IF(MedExam_Table[[#This Row],[BMI]]&lt;25,"NormalWeight",IF(MedExam_Table[[#This Row],[BMI]]&lt;=30,"OverWeight","Obesity")))</f>
        <v>Obesity</v>
      </c>
      <c r="M59" t="str">
        <f>IF(MedExam_Table[[#This Row],[HBA1C]]&lt;5.7,"Normal",IF(MedExam_Table[[#This Row],[HBA1C]]&lt;6.4,"Prediabetes","Diabetes"))</f>
        <v>Prediabetes</v>
      </c>
      <c r="N59" t="str">
        <f>PROPER(MedExam_Table[[#This Row],[Any Transplants]])</f>
        <v>No</v>
      </c>
    </row>
    <row r="60" spans="1:14" x14ac:dyDescent="0.3">
      <c r="A60" t="s">
        <v>1321</v>
      </c>
      <c r="B60">
        <v>28.16</v>
      </c>
      <c r="C60">
        <v>5.56</v>
      </c>
      <c r="D60" t="s">
        <v>2380</v>
      </c>
      <c r="E60" t="s">
        <v>2380</v>
      </c>
      <c r="F60" t="s">
        <v>2380</v>
      </c>
      <c r="G60">
        <v>2</v>
      </c>
      <c r="H60" t="s">
        <v>2380</v>
      </c>
      <c r="I60" s="9">
        <f>IF(MedExam_Table[[#This Row],[NumberOfMajorSurgeries]]="No major surgery",0,MedExam_Table[[#This Row],[NumberOfMajorSurgeries]])</f>
        <v>2</v>
      </c>
      <c r="J60" t="str">
        <f>PROPER(MedExam_Table[[#This Row],[Heart Issues]])</f>
        <v>No</v>
      </c>
      <c r="K60" t="str">
        <f>PROPER(IF(MedExam_Table[[#This Row],[smoker]]= "?","No",MedExam_Table[[#This Row],[smoker]]))</f>
        <v>No</v>
      </c>
      <c r="L60" t="str">
        <f>IF(MedExam_Table[[#This Row],[BMI]]&lt;18.5,"Underweight",IF(MedExam_Table[[#This Row],[BMI]]&lt;25,"NormalWeight",IF(MedExam_Table[[#This Row],[BMI]]&lt;=30,"OverWeight","Obesity")))</f>
        <v>OverWeight</v>
      </c>
      <c r="M60" t="str">
        <f>IF(MedExam_Table[[#This Row],[HBA1C]]&lt;5.7,"Normal",IF(MedExam_Table[[#This Row],[HBA1C]]&lt;6.4,"Prediabetes","Diabetes"))</f>
        <v>Normal</v>
      </c>
      <c r="N60" t="str">
        <f>PROPER(MedExam_Table[[#This Row],[Any Transplants]])</f>
        <v>No</v>
      </c>
    </row>
    <row r="61" spans="1:14" x14ac:dyDescent="0.3">
      <c r="A61" t="s">
        <v>1320</v>
      </c>
      <c r="B61">
        <v>29.1</v>
      </c>
      <c r="C61">
        <v>5.64</v>
      </c>
      <c r="D61" t="s">
        <v>2382</v>
      </c>
      <c r="E61" t="s">
        <v>2380</v>
      </c>
      <c r="F61" t="s">
        <v>2380</v>
      </c>
      <c r="G61" t="s">
        <v>2381</v>
      </c>
      <c r="H61" t="s">
        <v>2380</v>
      </c>
      <c r="I61" s="9">
        <f>IF(MedExam_Table[[#This Row],[NumberOfMajorSurgeries]]="No major surgery",0,MedExam_Table[[#This Row],[NumberOfMajorSurgeries]])</f>
        <v>0</v>
      </c>
      <c r="J61" t="str">
        <f>PROPER(MedExam_Table[[#This Row],[Heart Issues]])</f>
        <v>Yes</v>
      </c>
      <c r="K61" t="str">
        <f>PROPER(IF(MedExam_Table[[#This Row],[smoker]]= "?","No",MedExam_Table[[#This Row],[smoker]]))</f>
        <v>No</v>
      </c>
      <c r="L61" t="str">
        <f>IF(MedExam_Table[[#This Row],[BMI]]&lt;18.5,"Underweight",IF(MedExam_Table[[#This Row],[BMI]]&lt;25,"NormalWeight",IF(MedExam_Table[[#This Row],[BMI]]&lt;=30,"OverWeight","Obesity")))</f>
        <v>OverWeight</v>
      </c>
      <c r="M61" t="str">
        <f>IF(MedExam_Table[[#This Row],[HBA1C]]&lt;5.7,"Normal",IF(MedExam_Table[[#This Row],[HBA1C]]&lt;6.4,"Prediabetes","Diabetes"))</f>
        <v>Normal</v>
      </c>
      <c r="N61" t="str">
        <f>PROPER(MedExam_Table[[#This Row],[Any Transplants]])</f>
        <v>No</v>
      </c>
    </row>
    <row r="62" spans="1:14" x14ac:dyDescent="0.3">
      <c r="A62" t="s">
        <v>1319</v>
      </c>
      <c r="B62">
        <v>30.22</v>
      </c>
      <c r="C62">
        <v>4.6500000000000004</v>
      </c>
      <c r="D62" t="s">
        <v>2380</v>
      </c>
      <c r="E62" t="s">
        <v>2380</v>
      </c>
      <c r="F62" t="s">
        <v>2380</v>
      </c>
      <c r="G62" t="s">
        <v>2381</v>
      </c>
      <c r="H62" t="s">
        <v>2380</v>
      </c>
      <c r="I62" s="9">
        <f>IF(MedExam_Table[[#This Row],[NumberOfMajorSurgeries]]="No major surgery",0,MedExam_Table[[#This Row],[NumberOfMajorSurgeries]])</f>
        <v>0</v>
      </c>
      <c r="J62" t="str">
        <f>PROPER(MedExam_Table[[#This Row],[Heart Issues]])</f>
        <v>No</v>
      </c>
      <c r="K62" t="str">
        <f>PROPER(IF(MedExam_Table[[#This Row],[smoker]]= "?","No",MedExam_Table[[#This Row],[smoker]]))</f>
        <v>No</v>
      </c>
      <c r="L62" t="str">
        <f>IF(MedExam_Table[[#This Row],[BMI]]&lt;18.5,"Underweight",IF(MedExam_Table[[#This Row],[BMI]]&lt;25,"NormalWeight",IF(MedExam_Table[[#This Row],[BMI]]&lt;=30,"OverWeight","Obesity")))</f>
        <v>Obesity</v>
      </c>
      <c r="M62" t="str">
        <f>IF(MedExam_Table[[#This Row],[HBA1C]]&lt;5.7,"Normal",IF(MedExam_Table[[#This Row],[HBA1C]]&lt;6.4,"Prediabetes","Diabetes"))</f>
        <v>Normal</v>
      </c>
      <c r="N62" t="str">
        <f>PROPER(MedExam_Table[[#This Row],[Any Transplants]])</f>
        <v>No</v>
      </c>
    </row>
    <row r="63" spans="1:14" x14ac:dyDescent="0.3">
      <c r="A63" t="s">
        <v>1318</v>
      </c>
      <c r="B63">
        <v>24.29</v>
      </c>
      <c r="C63">
        <v>9.0500000000000007</v>
      </c>
      <c r="D63" t="s">
        <v>2380</v>
      </c>
      <c r="E63" t="s">
        <v>2380</v>
      </c>
      <c r="F63" t="s">
        <v>2380</v>
      </c>
      <c r="G63" t="s">
        <v>2381</v>
      </c>
      <c r="H63" t="s">
        <v>2380</v>
      </c>
      <c r="I63" s="9">
        <f>IF(MedExam_Table[[#This Row],[NumberOfMajorSurgeries]]="No major surgery",0,MedExam_Table[[#This Row],[NumberOfMajorSurgeries]])</f>
        <v>0</v>
      </c>
      <c r="J63" t="str">
        <f>PROPER(MedExam_Table[[#This Row],[Heart Issues]])</f>
        <v>No</v>
      </c>
      <c r="K63" t="str">
        <f>PROPER(IF(MedExam_Table[[#This Row],[smoker]]= "?","No",MedExam_Table[[#This Row],[smoker]]))</f>
        <v>No</v>
      </c>
      <c r="L63" t="str">
        <f>IF(MedExam_Table[[#This Row],[BMI]]&lt;18.5,"Underweight",IF(MedExam_Table[[#This Row],[BMI]]&lt;25,"NormalWeight",IF(MedExam_Table[[#This Row],[BMI]]&lt;=30,"OverWeight","Obesity")))</f>
        <v>NormalWeight</v>
      </c>
      <c r="M63" t="str">
        <f>IF(MedExam_Table[[#This Row],[HBA1C]]&lt;5.7,"Normal",IF(MedExam_Table[[#This Row],[HBA1C]]&lt;6.4,"Prediabetes","Diabetes"))</f>
        <v>Diabetes</v>
      </c>
      <c r="N63" t="str">
        <f>PROPER(MedExam_Table[[#This Row],[Any Transplants]])</f>
        <v>No</v>
      </c>
    </row>
    <row r="64" spans="1:14" x14ac:dyDescent="0.3">
      <c r="A64" t="s">
        <v>1317</v>
      </c>
      <c r="B64">
        <v>29.39</v>
      </c>
      <c r="C64">
        <v>4.5199999999999996</v>
      </c>
      <c r="D64" t="s">
        <v>2382</v>
      </c>
      <c r="E64" t="s">
        <v>2380</v>
      </c>
      <c r="F64" t="s">
        <v>2380</v>
      </c>
      <c r="G64" t="s">
        <v>2381</v>
      </c>
      <c r="H64" t="s">
        <v>2380</v>
      </c>
      <c r="I64" s="9">
        <f>IF(MedExam_Table[[#This Row],[NumberOfMajorSurgeries]]="No major surgery",0,MedExam_Table[[#This Row],[NumberOfMajorSurgeries]])</f>
        <v>0</v>
      </c>
      <c r="J64" t="str">
        <f>PROPER(MedExam_Table[[#This Row],[Heart Issues]])</f>
        <v>Yes</v>
      </c>
      <c r="K64" t="str">
        <f>PROPER(IF(MedExam_Table[[#This Row],[smoker]]= "?","No",MedExam_Table[[#This Row],[smoker]]))</f>
        <v>No</v>
      </c>
      <c r="L64" t="str">
        <f>IF(MedExam_Table[[#This Row],[BMI]]&lt;18.5,"Underweight",IF(MedExam_Table[[#This Row],[BMI]]&lt;25,"NormalWeight",IF(MedExam_Table[[#This Row],[BMI]]&lt;=30,"OverWeight","Obesity")))</f>
        <v>OverWeight</v>
      </c>
      <c r="M64" t="str">
        <f>IF(MedExam_Table[[#This Row],[HBA1C]]&lt;5.7,"Normal",IF(MedExam_Table[[#This Row],[HBA1C]]&lt;6.4,"Prediabetes","Diabetes"))</f>
        <v>Normal</v>
      </c>
      <c r="N64" t="str">
        <f>PROPER(MedExam_Table[[#This Row],[Any Transplants]])</f>
        <v>No</v>
      </c>
    </row>
    <row r="65" spans="1:14" x14ac:dyDescent="0.3">
      <c r="A65" t="s">
        <v>1316</v>
      </c>
      <c r="B65">
        <v>25.66</v>
      </c>
      <c r="C65">
        <v>4.62</v>
      </c>
      <c r="D65" t="s">
        <v>2382</v>
      </c>
      <c r="E65" t="s">
        <v>2380</v>
      </c>
      <c r="F65" t="s">
        <v>2380</v>
      </c>
      <c r="G65">
        <v>1</v>
      </c>
      <c r="H65" t="s">
        <v>2380</v>
      </c>
      <c r="I65" s="9">
        <f>IF(MedExam_Table[[#This Row],[NumberOfMajorSurgeries]]="No major surgery",0,MedExam_Table[[#This Row],[NumberOfMajorSurgeries]])</f>
        <v>1</v>
      </c>
      <c r="J65" t="str">
        <f>PROPER(MedExam_Table[[#This Row],[Heart Issues]])</f>
        <v>Yes</v>
      </c>
      <c r="K65" t="str">
        <f>PROPER(IF(MedExam_Table[[#This Row],[smoker]]= "?","No",MedExam_Table[[#This Row],[smoker]]))</f>
        <v>No</v>
      </c>
      <c r="L65" t="str">
        <f>IF(MedExam_Table[[#This Row],[BMI]]&lt;18.5,"Underweight",IF(MedExam_Table[[#This Row],[BMI]]&lt;25,"NormalWeight",IF(MedExam_Table[[#This Row],[BMI]]&lt;=30,"OverWeight","Obesity")))</f>
        <v>OverWeight</v>
      </c>
      <c r="M65" t="str">
        <f>IF(MedExam_Table[[#This Row],[HBA1C]]&lt;5.7,"Normal",IF(MedExam_Table[[#This Row],[HBA1C]]&lt;6.4,"Prediabetes","Diabetes"))</f>
        <v>Normal</v>
      </c>
      <c r="N65" t="str">
        <f>PROPER(MedExam_Table[[#This Row],[Any Transplants]])</f>
        <v>No</v>
      </c>
    </row>
    <row r="66" spans="1:14" x14ac:dyDescent="0.3">
      <c r="A66" t="s">
        <v>1315</v>
      </c>
      <c r="B66">
        <v>39.11</v>
      </c>
      <c r="C66">
        <v>5.87</v>
      </c>
      <c r="D66" t="s">
        <v>2380</v>
      </c>
      <c r="E66" t="s">
        <v>2380</v>
      </c>
      <c r="F66" t="s">
        <v>2380</v>
      </c>
      <c r="G66" t="s">
        <v>2381</v>
      </c>
      <c r="H66" t="s">
        <v>2380</v>
      </c>
      <c r="I66" s="9">
        <f>IF(MedExam_Table[[#This Row],[NumberOfMajorSurgeries]]="No major surgery",0,MedExam_Table[[#This Row],[NumberOfMajorSurgeries]])</f>
        <v>0</v>
      </c>
      <c r="J66" t="str">
        <f>PROPER(MedExam_Table[[#This Row],[Heart Issues]])</f>
        <v>No</v>
      </c>
      <c r="K66" t="str">
        <f>PROPER(IF(MedExam_Table[[#This Row],[smoker]]= "?","No",MedExam_Table[[#This Row],[smoker]]))</f>
        <v>No</v>
      </c>
      <c r="L66" t="str">
        <f>IF(MedExam_Table[[#This Row],[BMI]]&lt;18.5,"Underweight",IF(MedExam_Table[[#This Row],[BMI]]&lt;25,"NormalWeight",IF(MedExam_Table[[#This Row],[BMI]]&lt;=30,"OverWeight","Obesity")))</f>
        <v>Obesity</v>
      </c>
      <c r="M66" t="str">
        <f>IF(MedExam_Table[[#This Row],[HBA1C]]&lt;5.7,"Normal",IF(MedExam_Table[[#This Row],[HBA1C]]&lt;6.4,"Prediabetes","Diabetes"))</f>
        <v>Prediabetes</v>
      </c>
      <c r="N66" t="str">
        <f>PROPER(MedExam_Table[[#This Row],[Any Transplants]])</f>
        <v>No</v>
      </c>
    </row>
    <row r="67" spans="1:14" x14ac:dyDescent="0.3">
      <c r="A67" t="s">
        <v>1314</v>
      </c>
      <c r="B67">
        <v>43.78</v>
      </c>
      <c r="C67">
        <v>5.71</v>
      </c>
      <c r="D67" t="s">
        <v>2380</v>
      </c>
      <c r="E67" t="s">
        <v>2380</v>
      </c>
      <c r="F67" t="s">
        <v>2380</v>
      </c>
      <c r="G67">
        <v>1</v>
      </c>
      <c r="H67" t="s">
        <v>2380</v>
      </c>
      <c r="I67" s="9">
        <f>IF(MedExam_Table[[#This Row],[NumberOfMajorSurgeries]]="No major surgery",0,MedExam_Table[[#This Row],[NumberOfMajorSurgeries]])</f>
        <v>1</v>
      </c>
      <c r="J67" t="str">
        <f>PROPER(MedExam_Table[[#This Row],[Heart Issues]])</f>
        <v>No</v>
      </c>
      <c r="K67" t="str">
        <f>PROPER(IF(MedExam_Table[[#This Row],[smoker]]= "?","No",MedExam_Table[[#This Row],[smoker]]))</f>
        <v>No</v>
      </c>
      <c r="L67" t="str">
        <f>IF(MedExam_Table[[#This Row],[BMI]]&lt;18.5,"Underweight",IF(MedExam_Table[[#This Row],[BMI]]&lt;25,"NormalWeight",IF(MedExam_Table[[#This Row],[BMI]]&lt;=30,"OverWeight","Obesity")))</f>
        <v>Obesity</v>
      </c>
      <c r="M67" t="str">
        <f>IF(MedExam_Table[[#This Row],[HBA1C]]&lt;5.7,"Normal",IF(MedExam_Table[[#This Row],[HBA1C]]&lt;6.4,"Prediabetes","Diabetes"))</f>
        <v>Prediabetes</v>
      </c>
      <c r="N67" t="str">
        <f>PROPER(MedExam_Table[[#This Row],[Any Transplants]])</f>
        <v>No</v>
      </c>
    </row>
    <row r="68" spans="1:14" x14ac:dyDescent="0.3">
      <c r="A68" t="s">
        <v>1313</v>
      </c>
      <c r="B68">
        <v>24.35</v>
      </c>
      <c r="C68">
        <v>9.08</v>
      </c>
      <c r="D68" t="s">
        <v>2380</v>
      </c>
      <c r="E68" t="s">
        <v>2380</v>
      </c>
      <c r="F68" t="s">
        <v>2380</v>
      </c>
      <c r="G68" t="s">
        <v>2381</v>
      </c>
      <c r="H68" t="s">
        <v>2380</v>
      </c>
      <c r="I68" s="9">
        <f>IF(MedExam_Table[[#This Row],[NumberOfMajorSurgeries]]="No major surgery",0,MedExam_Table[[#This Row],[NumberOfMajorSurgeries]])</f>
        <v>0</v>
      </c>
      <c r="J68" t="str">
        <f>PROPER(MedExam_Table[[#This Row],[Heart Issues]])</f>
        <v>No</v>
      </c>
      <c r="K68" t="str">
        <f>PROPER(IF(MedExam_Table[[#This Row],[smoker]]= "?","No",MedExam_Table[[#This Row],[smoker]]))</f>
        <v>No</v>
      </c>
      <c r="L68" t="str">
        <f>IF(MedExam_Table[[#This Row],[BMI]]&lt;18.5,"Underweight",IF(MedExam_Table[[#This Row],[BMI]]&lt;25,"NormalWeight",IF(MedExam_Table[[#This Row],[BMI]]&lt;=30,"OverWeight","Obesity")))</f>
        <v>NormalWeight</v>
      </c>
      <c r="M68" t="str">
        <f>IF(MedExam_Table[[#This Row],[HBA1C]]&lt;5.7,"Normal",IF(MedExam_Table[[#This Row],[HBA1C]]&lt;6.4,"Prediabetes","Diabetes"))</f>
        <v>Diabetes</v>
      </c>
      <c r="N68" t="str">
        <f>PROPER(MedExam_Table[[#This Row],[Any Transplants]])</f>
        <v>No</v>
      </c>
    </row>
    <row r="69" spans="1:14" x14ac:dyDescent="0.3">
      <c r="A69" t="s">
        <v>1312</v>
      </c>
      <c r="B69">
        <v>40.299999999999997</v>
      </c>
      <c r="C69">
        <v>5.3</v>
      </c>
      <c r="D69" t="s">
        <v>2382</v>
      </c>
      <c r="E69" t="s">
        <v>2380</v>
      </c>
      <c r="F69" t="s">
        <v>2380</v>
      </c>
      <c r="G69">
        <v>2</v>
      </c>
      <c r="H69" t="s">
        <v>2380</v>
      </c>
      <c r="I69" s="9">
        <f>IF(MedExam_Table[[#This Row],[NumberOfMajorSurgeries]]="No major surgery",0,MedExam_Table[[#This Row],[NumberOfMajorSurgeries]])</f>
        <v>2</v>
      </c>
      <c r="J69" t="str">
        <f>PROPER(MedExam_Table[[#This Row],[Heart Issues]])</f>
        <v>Yes</v>
      </c>
      <c r="K69" t="str">
        <f>PROPER(IF(MedExam_Table[[#This Row],[smoker]]= "?","No",MedExam_Table[[#This Row],[smoker]]))</f>
        <v>No</v>
      </c>
      <c r="L69" t="str">
        <f>IF(MedExam_Table[[#This Row],[BMI]]&lt;18.5,"Underweight",IF(MedExam_Table[[#This Row],[BMI]]&lt;25,"NormalWeight",IF(MedExam_Table[[#This Row],[BMI]]&lt;=30,"OverWeight","Obesity")))</f>
        <v>Obesity</v>
      </c>
      <c r="M69" t="str">
        <f>IF(MedExam_Table[[#This Row],[HBA1C]]&lt;5.7,"Normal",IF(MedExam_Table[[#This Row],[HBA1C]]&lt;6.4,"Prediabetes","Diabetes"))</f>
        <v>Normal</v>
      </c>
      <c r="N69" t="str">
        <f>PROPER(MedExam_Table[[#This Row],[Any Transplants]])</f>
        <v>No</v>
      </c>
    </row>
    <row r="70" spans="1:14" x14ac:dyDescent="0.3">
      <c r="A70" t="s">
        <v>2267</v>
      </c>
      <c r="B70">
        <v>43.83</v>
      </c>
      <c r="C70">
        <v>6.03</v>
      </c>
      <c r="D70" t="s">
        <v>2382</v>
      </c>
      <c r="E70" t="s">
        <v>2380</v>
      </c>
      <c r="F70" t="s">
        <v>2380</v>
      </c>
      <c r="G70">
        <v>2</v>
      </c>
      <c r="H70" t="s">
        <v>2382</v>
      </c>
      <c r="I70" s="9">
        <f>IF(MedExam_Table[[#This Row],[NumberOfMajorSurgeries]]="No major surgery",0,MedExam_Table[[#This Row],[NumberOfMajorSurgeries]])</f>
        <v>2</v>
      </c>
      <c r="J70" t="str">
        <f>PROPER(MedExam_Table[[#This Row],[Heart Issues]])</f>
        <v>Yes</v>
      </c>
      <c r="K70" t="str">
        <f>PROPER(IF(MedExam_Table[[#This Row],[smoker]]= "?","No",MedExam_Table[[#This Row],[smoker]]))</f>
        <v>Yes</v>
      </c>
      <c r="L70" t="str">
        <f>IF(MedExam_Table[[#This Row],[BMI]]&lt;18.5,"Underweight",IF(MedExam_Table[[#This Row],[BMI]]&lt;25,"NormalWeight",IF(MedExam_Table[[#This Row],[BMI]]&lt;=30,"OverWeight","Obesity")))</f>
        <v>Obesity</v>
      </c>
      <c r="M70" t="str">
        <f>IF(MedExam_Table[[#This Row],[HBA1C]]&lt;5.7,"Normal",IF(MedExam_Table[[#This Row],[HBA1C]]&lt;6.4,"Prediabetes","Diabetes"))</f>
        <v>Prediabetes</v>
      </c>
      <c r="N70" t="str">
        <f>PROPER(MedExam_Table[[#This Row],[Any Transplants]])</f>
        <v>No</v>
      </c>
    </row>
    <row r="71" spans="1:14" x14ac:dyDescent="0.3">
      <c r="A71" t="s">
        <v>1311</v>
      </c>
      <c r="B71">
        <v>32.774999999999999</v>
      </c>
      <c r="C71">
        <v>11.76</v>
      </c>
      <c r="D71" t="s">
        <v>2382</v>
      </c>
      <c r="E71" t="s">
        <v>2380</v>
      </c>
      <c r="F71" t="s">
        <v>2380</v>
      </c>
      <c r="G71" t="s">
        <v>2381</v>
      </c>
      <c r="H71" t="s">
        <v>2380</v>
      </c>
      <c r="I71" s="9">
        <f>IF(MedExam_Table[[#This Row],[NumberOfMajorSurgeries]]="No major surgery",0,MedExam_Table[[#This Row],[NumberOfMajorSurgeries]])</f>
        <v>0</v>
      </c>
      <c r="J71" t="str">
        <f>PROPER(MedExam_Table[[#This Row],[Heart Issues]])</f>
        <v>Yes</v>
      </c>
      <c r="K71" t="str">
        <f>PROPER(IF(MedExam_Table[[#This Row],[smoker]]= "?","No",MedExam_Table[[#This Row],[smoker]]))</f>
        <v>No</v>
      </c>
      <c r="L71" t="str">
        <f>IF(MedExam_Table[[#This Row],[BMI]]&lt;18.5,"Underweight",IF(MedExam_Table[[#This Row],[BMI]]&lt;25,"NormalWeight",IF(MedExam_Table[[#This Row],[BMI]]&lt;=30,"OverWeight","Obesity")))</f>
        <v>Obesity</v>
      </c>
      <c r="M71" t="str">
        <f>IF(MedExam_Table[[#This Row],[HBA1C]]&lt;5.7,"Normal",IF(MedExam_Table[[#This Row],[HBA1C]]&lt;6.4,"Prediabetes","Diabetes"))</f>
        <v>Diabetes</v>
      </c>
      <c r="N71" t="str">
        <f>PROPER(MedExam_Table[[#This Row],[Any Transplants]])</f>
        <v>No</v>
      </c>
    </row>
    <row r="72" spans="1:14" x14ac:dyDescent="0.3">
      <c r="A72" t="s">
        <v>1310</v>
      </c>
      <c r="B72">
        <v>39.6</v>
      </c>
      <c r="C72">
        <v>5.1100000000000003</v>
      </c>
      <c r="D72" t="s">
        <v>2382</v>
      </c>
      <c r="E72" t="s">
        <v>2380</v>
      </c>
      <c r="F72" t="s">
        <v>2380</v>
      </c>
      <c r="G72">
        <v>2</v>
      </c>
      <c r="H72" t="s">
        <v>2380</v>
      </c>
      <c r="I72" s="9">
        <f>IF(MedExam_Table[[#This Row],[NumberOfMajorSurgeries]]="No major surgery",0,MedExam_Table[[#This Row],[NumberOfMajorSurgeries]])</f>
        <v>2</v>
      </c>
      <c r="J72" t="str">
        <f>PROPER(MedExam_Table[[#This Row],[Heart Issues]])</f>
        <v>Yes</v>
      </c>
      <c r="K72" t="str">
        <f>PROPER(IF(MedExam_Table[[#This Row],[smoker]]= "?","No",MedExam_Table[[#This Row],[smoker]]))</f>
        <v>No</v>
      </c>
      <c r="L72" t="str">
        <f>IF(MedExam_Table[[#This Row],[BMI]]&lt;18.5,"Underweight",IF(MedExam_Table[[#This Row],[BMI]]&lt;25,"NormalWeight",IF(MedExam_Table[[#This Row],[BMI]]&lt;=30,"OverWeight","Obesity")))</f>
        <v>Obesity</v>
      </c>
      <c r="M72" t="str">
        <f>IF(MedExam_Table[[#This Row],[HBA1C]]&lt;5.7,"Normal",IF(MedExam_Table[[#This Row],[HBA1C]]&lt;6.4,"Prediabetes","Diabetes"))</f>
        <v>Normal</v>
      </c>
      <c r="N72" t="str">
        <f>PROPER(MedExam_Table[[#This Row],[Any Transplants]])</f>
        <v>No</v>
      </c>
    </row>
    <row r="73" spans="1:14" x14ac:dyDescent="0.3">
      <c r="A73" t="s">
        <v>1309</v>
      </c>
      <c r="B73">
        <v>30.97</v>
      </c>
      <c r="C73">
        <v>5.54</v>
      </c>
      <c r="D73" t="s">
        <v>2380</v>
      </c>
      <c r="E73" t="s">
        <v>2380</v>
      </c>
      <c r="F73" t="s">
        <v>2380</v>
      </c>
      <c r="G73">
        <v>2</v>
      </c>
      <c r="H73" t="s">
        <v>2380</v>
      </c>
      <c r="I73" s="9">
        <f>IF(MedExam_Table[[#This Row],[NumberOfMajorSurgeries]]="No major surgery",0,MedExam_Table[[#This Row],[NumberOfMajorSurgeries]])</f>
        <v>2</v>
      </c>
      <c r="J73" t="str">
        <f>PROPER(MedExam_Table[[#This Row],[Heart Issues]])</f>
        <v>No</v>
      </c>
      <c r="K73" t="str">
        <f>PROPER(IF(MedExam_Table[[#This Row],[smoker]]= "?","No",MedExam_Table[[#This Row],[smoker]]))</f>
        <v>No</v>
      </c>
      <c r="L73" t="str">
        <f>IF(MedExam_Table[[#This Row],[BMI]]&lt;18.5,"Underweight",IF(MedExam_Table[[#This Row],[BMI]]&lt;25,"NormalWeight",IF(MedExam_Table[[#This Row],[BMI]]&lt;=30,"OverWeight","Obesity")))</f>
        <v>Obesity</v>
      </c>
      <c r="M73" t="str">
        <f>IF(MedExam_Table[[#This Row],[HBA1C]]&lt;5.7,"Normal",IF(MedExam_Table[[#This Row],[HBA1C]]&lt;6.4,"Prediabetes","Diabetes"))</f>
        <v>Normal</v>
      </c>
      <c r="N73" t="str">
        <f>PROPER(MedExam_Table[[#This Row],[Any Transplants]])</f>
        <v>No</v>
      </c>
    </row>
    <row r="74" spans="1:14" x14ac:dyDescent="0.3">
      <c r="A74" t="s">
        <v>1308</v>
      </c>
      <c r="B74">
        <v>27.645</v>
      </c>
      <c r="C74">
        <v>8.8699999999999992</v>
      </c>
      <c r="D74" t="s">
        <v>2382</v>
      </c>
      <c r="E74" t="s">
        <v>2380</v>
      </c>
      <c r="F74" t="s">
        <v>2380</v>
      </c>
      <c r="G74" t="s">
        <v>2381</v>
      </c>
      <c r="H74" t="s">
        <v>2380</v>
      </c>
      <c r="I74" s="9">
        <f>IF(MedExam_Table[[#This Row],[NumberOfMajorSurgeries]]="No major surgery",0,MedExam_Table[[#This Row],[NumberOfMajorSurgeries]])</f>
        <v>0</v>
      </c>
      <c r="J74" t="str">
        <f>PROPER(MedExam_Table[[#This Row],[Heart Issues]])</f>
        <v>Yes</v>
      </c>
      <c r="K74" t="str">
        <f>PROPER(IF(MedExam_Table[[#This Row],[smoker]]= "?","No",MedExam_Table[[#This Row],[smoker]]))</f>
        <v>No</v>
      </c>
      <c r="L74" t="str">
        <f>IF(MedExam_Table[[#This Row],[BMI]]&lt;18.5,"Underweight",IF(MedExam_Table[[#This Row],[BMI]]&lt;25,"NormalWeight",IF(MedExam_Table[[#This Row],[BMI]]&lt;=30,"OverWeight","Obesity")))</f>
        <v>OverWeight</v>
      </c>
      <c r="M74" t="str">
        <f>IF(MedExam_Table[[#This Row],[HBA1C]]&lt;5.7,"Normal",IF(MedExam_Table[[#This Row],[HBA1C]]&lt;6.4,"Prediabetes","Diabetes"))</f>
        <v>Diabetes</v>
      </c>
      <c r="N74" t="str">
        <f>PROPER(MedExam_Table[[#This Row],[Any Transplants]])</f>
        <v>No</v>
      </c>
    </row>
    <row r="75" spans="1:14" x14ac:dyDescent="0.3">
      <c r="A75" t="s">
        <v>1307</v>
      </c>
      <c r="B75">
        <v>34.43</v>
      </c>
      <c r="C75">
        <v>5.96</v>
      </c>
      <c r="D75" t="s">
        <v>2382</v>
      </c>
      <c r="E75" t="s">
        <v>2380</v>
      </c>
      <c r="F75" t="s">
        <v>2380</v>
      </c>
      <c r="G75">
        <v>2</v>
      </c>
      <c r="H75" t="s">
        <v>2380</v>
      </c>
      <c r="I75" s="9">
        <f>IF(MedExam_Table[[#This Row],[NumberOfMajorSurgeries]]="No major surgery",0,MedExam_Table[[#This Row],[NumberOfMajorSurgeries]])</f>
        <v>2</v>
      </c>
      <c r="J75" t="str">
        <f>PROPER(MedExam_Table[[#This Row],[Heart Issues]])</f>
        <v>Yes</v>
      </c>
      <c r="K75" t="str">
        <f>PROPER(IF(MedExam_Table[[#This Row],[smoker]]= "?","No",MedExam_Table[[#This Row],[smoker]]))</f>
        <v>No</v>
      </c>
      <c r="L75" t="str">
        <f>IF(MedExam_Table[[#This Row],[BMI]]&lt;18.5,"Underweight",IF(MedExam_Table[[#This Row],[BMI]]&lt;25,"NormalWeight",IF(MedExam_Table[[#This Row],[BMI]]&lt;=30,"OverWeight","Obesity")))</f>
        <v>Obesity</v>
      </c>
      <c r="M75" t="str">
        <f>IF(MedExam_Table[[#This Row],[HBA1C]]&lt;5.7,"Normal",IF(MedExam_Table[[#This Row],[HBA1C]]&lt;6.4,"Prediabetes","Diabetes"))</f>
        <v>Prediabetes</v>
      </c>
      <c r="N75" t="str">
        <f>PROPER(MedExam_Table[[#This Row],[Any Transplants]])</f>
        <v>No</v>
      </c>
    </row>
    <row r="76" spans="1:14" x14ac:dyDescent="0.3">
      <c r="A76" t="s">
        <v>1306</v>
      </c>
      <c r="B76">
        <v>39.6</v>
      </c>
      <c r="C76">
        <v>4.4400000000000004</v>
      </c>
      <c r="D76" t="s">
        <v>2382</v>
      </c>
      <c r="E76" t="s">
        <v>2380</v>
      </c>
      <c r="F76" t="s">
        <v>2383</v>
      </c>
      <c r="G76">
        <v>1</v>
      </c>
      <c r="H76" t="s">
        <v>2380</v>
      </c>
      <c r="I76" s="9">
        <f>IF(MedExam_Table[[#This Row],[NumberOfMajorSurgeries]]="No major surgery",0,MedExam_Table[[#This Row],[NumberOfMajorSurgeries]])</f>
        <v>1</v>
      </c>
      <c r="J76" t="str">
        <f>PROPER(MedExam_Table[[#This Row],[Heart Issues]])</f>
        <v>Yes</v>
      </c>
      <c r="K76" t="str">
        <f>PROPER(IF(MedExam_Table[[#This Row],[smoker]]= "?","No",MedExam_Table[[#This Row],[smoker]]))</f>
        <v>No</v>
      </c>
      <c r="L76" t="str">
        <f>IF(MedExam_Table[[#This Row],[BMI]]&lt;18.5,"Underweight",IF(MedExam_Table[[#This Row],[BMI]]&lt;25,"NormalWeight",IF(MedExam_Table[[#This Row],[BMI]]&lt;=30,"OverWeight","Obesity")))</f>
        <v>Obesity</v>
      </c>
      <c r="M76" t="str">
        <f>IF(MedExam_Table[[#This Row],[HBA1C]]&lt;5.7,"Normal",IF(MedExam_Table[[#This Row],[HBA1C]]&lt;6.4,"Prediabetes","Diabetes"))</f>
        <v>Normal</v>
      </c>
      <c r="N76" t="str">
        <f>PROPER(MedExam_Table[[#This Row],[Any Transplants]])</f>
        <v>No</v>
      </c>
    </row>
    <row r="77" spans="1:14" x14ac:dyDescent="0.3">
      <c r="A77" t="s">
        <v>1305</v>
      </c>
      <c r="B77">
        <v>22.1</v>
      </c>
      <c r="C77">
        <v>4.6500000000000004</v>
      </c>
      <c r="D77" t="s">
        <v>2382</v>
      </c>
      <c r="E77" t="s">
        <v>2380</v>
      </c>
      <c r="F77" t="s">
        <v>2380</v>
      </c>
      <c r="G77">
        <v>2</v>
      </c>
      <c r="H77" t="s">
        <v>2380</v>
      </c>
      <c r="I77" s="9">
        <f>IF(MedExam_Table[[#This Row],[NumberOfMajorSurgeries]]="No major surgery",0,MedExam_Table[[#This Row],[NumberOfMajorSurgeries]])</f>
        <v>2</v>
      </c>
      <c r="J77" t="str">
        <f>PROPER(MedExam_Table[[#This Row],[Heart Issues]])</f>
        <v>Yes</v>
      </c>
      <c r="K77" t="str">
        <f>PROPER(IF(MedExam_Table[[#This Row],[smoker]]= "?","No",MedExam_Table[[#This Row],[smoker]]))</f>
        <v>No</v>
      </c>
      <c r="L77" t="str">
        <f>IF(MedExam_Table[[#This Row],[BMI]]&lt;18.5,"Underweight",IF(MedExam_Table[[#This Row],[BMI]]&lt;25,"NormalWeight",IF(MedExam_Table[[#This Row],[BMI]]&lt;=30,"OverWeight","Obesity")))</f>
        <v>NormalWeight</v>
      </c>
      <c r="M77" t="str">
        <f>IF(MedExam_Table[[#This Row],[HBA1C]]&lt;5.7,"Normal",IF(MedExam_Table[[#This Row],[HBA1C]]&lt;6.4,"Prediabetes","Diabetes"))</f>
        <v>Normal</v>
      </c>
      <c r="N77" t="str">
        <f>PROPER(MedExam_Table[[#This Row],[Any Transplants]])</f>
        <v>No</v>
      </c>
    </row>
    <row r="78" spans="1:14" x14ac:dyDescent="0.3">
      <c r="A78" t="s">
        <v>1304</v>
      </c>
      <c r="B78">
        <v>33.25</v>
      </c>
      <c r="C78">
        <v>5.64</v>
      </c>
      <c r="D78" t="s">
        <v>2382</v>
      </c>
      <c r="E78" t="s">
        <v>2380</v>
      </c>
      <c r="F78" t="s">
        <v>2383</v>
      </c>
      <c r="G78">
        <v>1</v>
      </c>
      <c r="H78" t="s">
        <v>2380</v>
      </c>
      <c r="I78" s="9">
        <f>IF(MedExam_Table[[#This Row],[NumberOfMajorSurgeries]]="No major surgery",0,MedExam_Table[[#This Row],[NumberOfMajorSurgeries]])</f>
        <v>1</v>
      </c>
      <c r="J78" t="str">
        <f>PROPER(MedExam_Table[[#This Row],[Heart Issues]])</f>
        <v>Yes</v>
      </c>
      <c r="K78" t="str">
        <f>PROPER(IF(MedExam_Table[[#This Row],[smoker]]= "?","No",MedExam_Table[[#This Row],[smoker]]))</f>
        <v>No</v>
      </c>
      <c r="L78" t="str">
        <f>IF(MedExam_Table[[#This Row],[BMI]]&lt;18.5,"Underweight",IF(MedExam_Table[[#This Row],[BMI]]&lt;25,"NormalWeight",IF(MedExam_Table[[#This Row],[BMI]]&lt;=30,"OverWeight","Obesity")))</f>
        <v>Obesity</v>
      </c>
      <c r="M78" t="str">
        <f>IF(MedExam_Table[[#This Row],[HBA1C]]&lt;5.7,"Normal",IF(MedExam_Table[[#This Row],[HBA1C]]&lt;6.4,"Prediabetes","Diabetes"))</f>
        <v>Normal</v>
      </c>
      <c r="N78" t="str">
        <f>PROPER(MedExam_Table[[#This Row],[Any Transplants]])</f>
        <v>No</v>
      </c>
    </row>
    <row r="79" spans="1:14" x14ac:dyDescent="0.3">
      <c r="A79" t="s">
        <v>1303</v>
      </c>
      <c r="B79">
        <v>33.33</v>
      </c>
      <c r="C79">
        <v>10.19</v>
      </c>
      <c r="D79" t="s">
        <v>2380</v>
      </c>
      <c r="E79" t="s">
        <v>2380</v>
      </c>
      <c r="F79" t="s">
        <v>2380</v>
      </c>
      <c r="G79" t="s">
        <v>2381</v>
      </c>
      <c r="H79" t="s">
        <v>2380</v>
      </c>
      <c r="I79" s="9">
        <f>IF(MedExam_Table[[#This Row],[NumberOfMajorSurgeries]]="No major surgery",0,MedExam_Table[[#This Row],[NumberOfMajorSurgeries]])</f>
        <v>0</v>
      </c>
      <c r="J79" t="str">
        <f>PROPER(MedExam_Table[[#This Row],[Heart Issues]])</f>
        <v>No</v>
      </c>
      <c r="K79" t="str">
        <f>PROPER(IF(MedExam_Table[[#This Row],[smoker]]= "?","No",MedExam_Table[[#This Row],[smoker]]))</f>
        <v>No</v>
      </c>
      <c r="L79" t="str">
        <f>IF(MedExam_Table[[#This Row],[BMI]]&lt;18.5,"Underweight",IF(MedExam_Table[[#This Row],[BMI]]&lt;25,"NormalWeight",IF(MedExam_Table[[#This Row],[BMI]]&lt;=30,"OverWeight","Obesity")))</f>
        <v>Obesity</v>
      </c>
      <c r="M79" t="str">
        <f>IF(MedExam_Table[[#This Row],[HBA1C]]&lt;5.7,"Normal",IF(MedExam_Table[[#This Row],[HBA1C]]&lt;6.4,"Prediabetes","Diabetes"))</f>
        <v>Diabetes</v>
      </c>
      <c r="N79" t="str">
        <f>PROPER(MedExam_Table[[#This Row],[Any Transplants]])</f>
        <v>No</v>
      </c>
    </row>
    <row r="80" spans="1:14" x14ac:dyDescent="0.3">
      <c r="A80" t="s">
        <v>1302</v>
      </c>
      <c r="B80">
        <v>30.5</v>
      </c>
      <c r="C80">
        <v>10.79</v>
      </c>
      <c r="D80" t="s">
        <v>2380</v>
      </c>
      <c r="E80" t="s">
        <v>2380</v>
      </c>
      <c r="F80" t="s">
        <v>2380</v>
      </c>
      <c r="G80" t="s">
        <v>2381</v>
      </c>
      <c r="H80" t="s">
        <v>2380</v>
      </c>
      <c r="I80" s="9">
        <f>IF(MedExam_Table[[#This Row],[NumberOfMajorSurgeries]]="No major surgery",0,MedExam_Table[[#This Row],[NumberOfMajorSurgeries]])</f>
        <v>0</v>
      </c>
      <c r="J80" t="str">
        <f>PROPER(MedExam_Table[[#This Row],[Heart Issues]])</f>
        <v>No</v>
      </c>
      <c r="K80" t="str">
        <f>PROPER(IF(MedExam_Table[[#This Row],[smoker]]= "?","No",MedExam_Table[[#This Row],[smoker]]))</f>
        <v>No</v>
      </c>
      <c r="L80" t="str">
        <f>IF(MedExam_Table[[#This Row],[BMI]]&lt;18.5,"Underweight",IF(MedExam_Table[[#This Row],[BMI]]&lt;25,"NormalWeight",IF(MedExam_Table[[#This Row],[BMI]]&lt;=30,"OverWeight","Obesity")))</f>
        <v>Obesity</v>
      </c>
      <c r="M80" t="str">
        <f>IF(MedExam_Table[[#This Row],[HBA1C]]&lt;5.7,"Normal",IF(MedExam_Table[[#This Row],[HBA1C]]&lt;6.4,"Prediabetes","Diabetes"))</f>
        <v>Diabetes</v>
      </c>
      <c r="N80" t="str">
        <f>PROPER(MedExam_Table[[#This Row],[Any Transplants]])</f>
        <v>No</v>
      </c>
    </row>
    <row r="81" spans="1:14" x14ac:dyDescent="0.3">
      <c r="A81" t="s">
        <v>2266</v>
      </c>
      <c r="B81">
        <v>50.07</v>
      </c>
      <c r="C81">
        <v>9.27</v>
      </c>
      <c r="D81" t="s">
        <v>2380</v>
      </c>
      <c r="E81" t="s">
        <v>2380</v>
      </c>
      <c r="F81" t="s">
        <v>2380</v>
      </c>
      <c r="G81" t="s">
        <v>2381</v>
      </c>
      <c r="H81" t="s">
        <v>2382</v>
      </c>
      <c r="I81" s="9">
        <f>IF(MedExam_Table[[#This Row],[NumberOfMajorSurgeries]]="No major surgery",0,MedExam_Table[[#This Row],[NumberOfMajorSurgeries]])</f>
        <v>0</v>
      </c>
      <c r="J81" t="str">
        <f>PROPER(MedExam_Table[[#This Row],[Heart Issues]])</f>
        <v>No</v>
      </c>
      <c r="K81" t="str">
        <f>PROPER(IF(MedExam_Table[[#This Row],[smoker]]= "?","No",MedExam_Table[[#This Row],[smoker]]))</f>
        <v>Yes</v>
      </c>
      <c r="L81" t="str">
        <f>IF(MedExam_Table[[#This Row],[BMI]]&lt;18.5,"Underweight",IF(MedExam_Table[[#This Row],[BMI]]&lt;25,"NormalWeight",IF(MedExam_Table[[#This Row],[BMI]]&lt;=30,"OverWeight","Obesity")))</f>
        <v>Obesity</v>
      </c>
      <c r="M81" t="str">
        <f>IF(MedExam_Table[[#This Row],[HBA1C]]&lt;5.7,"Normal",IF(MedExam_Table[[#This Row],[HBA1C]]&lt;6.4,"Prediabetes","Diabetes"))</f>
        <v>Diabetes</v>
      </c>
      <c r="N81" t="str">
        <f>PROPER(MedExam_Table[[#This Row],[Any Transplants]])</f>
        <v>No</v>
      </c>
    </row>
    <row r="82" spans="1:14" x14ac:dyDescent="0.3">
      <c r="A82" t="s">
        <v>1301</v>
      </c>
      <c r="B82">
        <v>30.3</v>
      </c>
      <c r="C82">
        <v>4.24</v>
      </c>
      <c r="D82" t="s">
        <v>2380</v>
      </c>
      <c r="E82" t="s">
        <v>2380</v>
      </c>
      <c r="F82" t="s">
        <v>2380</v>
      </c>
      <c r="G82" t="s">
        <v>2381</v>
      </c>
      <c r="H82" t="s">
        <v>2380</v>
      </c>
      <c r="I82" s="9">
        <f>IF(MedExam_Table[[#This Row],[NumberOfMajorSurgeries]]="No major surgery",0,MedExam_Table[[#This Row],[NumberOfMajorSurgeries]])</f>
        <v>0</v>
      </c>
      <c r="J82" t="str">
        <f>PROPER(MedExam_Table[[#This Row],[Heart Issues]])</f>
        <v>No</v>
      </c>
      <c r="K82" t="str">
        <f>PROPER(IF(MedExam_Table[[#This Row],[smoker]]= "?","No",MedExam_Table[[#This Row],[smoker]]))</f>
        <v>No</v>
      </c>
      <c r="L82" t="str">
        <f>IF(MedExam_Table[[#This Row],[BMI]]&lt;18.5,"Underweight",IF(MedExam_Table[[#This Row],[BMI]]&lt;25,"NormalWeight",IF(MedExam_Table[[#This Row],[BMI]]&lt;=30,"OverWeight","Obesity")))</f>
        <v>Obesity</v>
      </c>
      <c r="M82" t="str">
        <f>IF(MedExam_Table[[#This Row],[HBA1C]]&lt;5.7,"Normal",IF(MedExam_Table[[#This Row],[HBA1C]]&lt;6.4,"Prediabetes","Diabetes"))</f>
        <v>Normal</v>
      </c>
      <c r="N82" t="str">
        <f>PROPER(MedExam_Table[[#This Row],[Any Transplants]])</f>
        <v>No</v>
      </c>
    </row>
    <row r="83" spans="1:14" x14ac:dyDescent="0.3">
      <c r="A83" t="s">
        <v>1300</v>
      </c>
      <c r="B83">
        <v>26.22</v>
      </c>
      <c r="C83">
        <v>5.83</v>
      </c>
      <c r="D83" t="s">
        <v>2380</v>
      </c>
      <c r="E83" t="s">
        <v>2380</v>
      </c>
      <c r="F83" t="s">
        <v>2380</v>
      </c>
      <c r="G83">
        <v>2</v>
      </c>
      <c r="H83" t="s">
        <v>2380</v>
      </c>
      <c r="I83" s="9">
        <f>IF(MedExam_Table[[#This Row],[NumberOfMajorSurgeries]]="No major surgery",0,MedExam_Table[[#This Row],[NumberOfMajorSurgeries]])</f>
        <v>2</v>
      </c>
      <c r="J83" t="str">
        <f>PROPER(MedExam_Table[[#This Row],[Heart Issues]])</f>
        <v>No</v>
      </c>
      <c r="K83" t="str">
        <f>PROPER(IF(MedExam_Table[[#This Row],[smoker]]= "?","No",MedExam_Table[[#This Row],[smoker]]))</f>
        <v>No</v>
      </c>
      <c r="L83" t="str">
        <f>IF(MedExam_Table[[#This Row],[BMI]]&lt;18.5,"Underweight",IF(MedExam_Table[[#This Row],[BMI]]&lt;25,"NormalWeight",IF(MedExam_Table[[#This Row],[BMI]]&lt;=30,"OverWeight","Obesity")))</f>
        <v>OverWeight</v>
      </c>
      <c r="M83" t="str">
        <f>IF(MedExam_Table[[#This Row],[HBA1C]]&lt;5.7,"Normal",IF(MedExam_Table[[#This Row],[HBA1C]]&lt;6.4,"Prediabetes","Diabetes"))</f>
        <v>Prediabetes</v>
      </c>
      <c r="N83" t="str">
        <f>PROPER(MedExam_Table[[#This Row],[Any Transplants]])</f>
        <v>No</v>
      </c>
    </row>
    <row r="84" spans="1:14" x14ac:dyDescent="0.3">
      <c r="A84" t="s">
        <v>1299</v>
      </c>
      <c r="B84">
        <v>29.99</v>
      </c>
      <c r="C84">
        <v>11.85</v>
      </c>
      <c r="D84" t="s">
        <v>2380</v>
      </c>
      <c r="E84" t="s">
        <v>2380</v>
      </c>
      <c r="F84" t="s">
        <v>2380</v>
      </c>
      <c r="G84" t="s">
        <v>2381</v>
      </c>
      <c r="H84" t="s">
        <v>2380</v>
      </c>
      <c r="I84" s="9">
        <f>IF(MedExam_Table[[#This Row],[NumberOfMajorSurgeries]]="No major surgery",0,MedExam_Table[[#This Row],[NumberOfMajorSurgeries]])</f>
        <v>0</v>
      </c>
      <c r="J84" t="str">
        <f>PROPER(MedExam_Table[[#This Row],[Heart Issues]])</f>
        <v>No</v>
      </c>
      <c r="K84" t="str">
        <f>PROPER(IF(MedExam_Table[[#This Row],[smoker]]= "?","No",MedExam_Table[[#This Row],[smoker]]))</f>
        <v>No</v>
      </c>
      <c r="L84" t="str">
        <f>IF(MedExam_Table[[#This Row],[BMI]]&lt;18.5,"Underweight",IF(MedExam_Table[[#This Row],[BMI]]&lt;25,"NormalWeight",IF(MedExam_Table[[#This Row],[BMI]]&lt;=30,"OverWeight","Obesity")))</f>
        <v>OverWeight</v>
      </c>
      <c r="M84" t="str">
        <f>IF(MedExam_Table[[#This Row],[HBA1C]]&lt;5.7,"Normal",IF(MedExam_Table[[#This Row],[HBA1C]]&lt;6.4,"Prediabetes","Diabetes"))</f>
        <v>Diabetes</v>
      </c>
      <c r="N84" t="str">
        <f>PROPER(MedExam_Table[[#This Row],[Any Transplants]])</f>
        <v>No</v>
      </c>
    </row>
    <row r="85" spans="1:14" x14ac:dyDescent="0.3">
      <c r="A85" t="s">
        <v>1298</v>
      </c>
      <c r="B85">
        <v>36.380000000000003</v>
      </c>
      <c r="C85">
        <v>5.98</v>
      </c>
      <c r="D85" t="s">
        <v>2380</v>
      </c>
      <c r="E85" t="s">
        <v>2380</v>
      </c>
      <c r="F85" t="s">
        <v>2380</v>
      </c>
      <c r="G85">
        <v>1</v>
      </c>
      <c r="H85" t="s">
        <v>2380</v>
      </c>
      <c r="I85" s="9">
        <f>IF(MedExam_Table[[#This Row],[NumberOfMajorSurgeries]]="No major surgery",0,MedExam_Table[[#This Row],[NumberOfMajorSurgeries]])</f>
        <v>1</v>
      </c>
      <c r="J85" t="str">
        <f>PROPER(MedExam_Table[[#This Row],[Heart Issues]])</f>
        <v>No</v>
      </c>
      <c r="K85" t="str">
        <f>PROPER(IF(MedExam_Table[[#This Row],[smoker]]= "?","No",MedExam_Table[[#This Row],[smoker]]))</f>
        <v>No</v>
      </c>
      <c r="L85" t="str">
        <f>IF(MedExam_Table[[#This Row],[BMI]]&lt;18.5,"Underweight",IF(MedExam_Table[[#This Row],[BMI]]&lt;25,"NormalWeight",IF(MedExam_Table[[#This Row],[BMI]]&lt;=30,"OverWeight","Obesity")))</f>
        <v>Obesity</v>
      </c>
      <c r="M85" t="str">
        <f>IF(MedExam_Table[[#This Row],[HBA1C]]&lt;5.7,"Normal",IF(MedExam_Table[[#This Row],[HBA1C]]&lt;6.4,"Prediabetes","Diabetes"))</f>
        <v>Prediabetes</v>
      </c>
      <c r="N85" t="str">
        <f>PROPER(MedExam_Table[[#This Row],[Any Transplants]])</f>
        <v>No</v>
      </c>
    </row>
    <row r="86" spans="1:14" x14ac:dyDescent="0.3">
      <c r="A86" t="s">
        <v>1297</v>
      </c>
      <c r="B86">
        <v>31.16</v>
      </c>
      <c r="C86">
        <v>4.26</v>
      </c>
      <c r="D86" t="s">
        <v>2382</v>
      </c>
      <c r="E86" t="s">
        <v>2380</v>
      </c>
      <c r="F86" t="s">
        <v>2383</v>
      </c>
      <c r="G86">
        <v>1</v>
      </c>
      <c r="H86" t="s">
        <v>2380</v>
      </c>
      <c r="I86" s="9">
        <f>IF(MedExam_Table[[#This Row],[NumberOfMajorSurgeries]]="No major surgery",0,MedExam_Table[[#This Row],[NumberOfMajorSurgeries]])</f>
        <v>1</v>
      </c>
      <c r="J86" t="str">
        <f>PROPER(MedExam_Table[[#This Row],[Heart Issues]])</f>
        <v>Yes</v>
      </c>
      <c r="K86" t="str">
        <f>PROPER(IF(MedExam_Table[[#This Row],[smoker]]= "?","No",MedExam_Table[[#This Row],[smoker]]))</f>
        <v>No</v>
      </c>
      <c r="L86" t="str">
        <f>IF(MedExam_Table[[#This Row],[BMI]]&lt;18.5,"Underweight",IF(MedExam_Table[[#This Row],[BMI]]&lt;25,"NormalWeight",IF(MedExam_Table[[#This Row],[BMI]]&lt;=30,"OverWeight","Obesity")))</f>
        <v>Obesity</v>
      </c>
      <c r="M86" t="str">
        <f>IF(MedExam_Table[[#This Row],[HBA1C]]&lt;5.7,"Normal",IF(MedExam_Table[[#This Row],[HBA1C]]&lt;6.4,"Prediabetes","Diabetes"))</f>
        <v>Normal</v>
      </c>
      <c r="N86" t="str">
        <f>PROPER(MedExam_Table[[#This Row],[Any Transplants]])</f>
        <v>No</v>
      </c>
    </row>
    <row r="87" spans="1:14" x14ac:dyDescent="0.3">
      <c r="A87" t="s">
        <v>1296</v>
      </c>
      <c r="B87">
        <v>25.55</v>
      </c>
      <c r="C87">
        <v>4.96</v>
      </c>
      <c r="D87" t="s">
        <v>2382</v>
      </c>
      <c r="E87" t="s">
        <v>2380</v>
      </c>
      <c r="F87" t="s">
        <v>2380</v>
      </c>
      <c r="G87">
        <v>1</v>
      </c>
      <c r="H87" t="s">
        <v>2380</v>
      </c>
      <c r="I87" s="9">
        <f>IF(MedExam_Table[[#This Row],[NumberOfMajorSurgeries]]="No major surgery",0,MedExam_Table[[#This Row],[NumberOfMajorSurgeries]])</f>
        <v>1</v>
      </c>
      <c r="J87" t="str">
        <f>PROPER(MedExam_Table[[#This Row],[Heart Issues]])</f>
        <v>Yes</v>
      </c>
      <c r="K87" t="str">
        <f>PROPER(IF(MedExam_Table[[#This Row],[smoker]]= "?","No",MedExam_Table[[#This Row],[smoker]]))</f>
        <v>No</v>
      </c>
      <c r="L87" t="str">
        <f>IF(MedExam_Table[[#This Row],[BMI]]&lt;18.5,"Underweight",IF(MedExam_Table[[#This Row],[BMI]]&lt;25,"NormalWeight",IF(MedExam_Table[[#This Row],[BMI]]&lt;=30,"OverWeight","Obesity")))</f>
        <v>OverWeight</v>
      </c>
      <c r="M87" t="str">
        <f>IF(MedExam_Table[[#This Row],[HBA1C]]&lt;5.7,"Normal",IF(MedExam_Table[[#This Row],[HBA1C]]&lt;6.4,"Prediabetes","Diabetes"))</f>
        <v>Normal</v>
      </c>
      <c r="N87" t="str">
        <f>PROPER(MedExam_Table[[#This Row],[Any Transplants]])</f>
        <v>No</v>
      </c>
    </row>
    <row r="88" spans="1:14" x14ac:dyDescent="0.3">
      <c r="A88" t="s">
        <v>1295</v>
      </c>
      <c r="B88">
        <v>28.77</v>
      </c>
      <c r="C88">
        <v>4</v>
      </c>
      <c r="D88" t="s">
        <v>2382</v>
      </c>
      <c r="E88" t="s">
        <v>2380</v>
      </c>
      <c r="F88" t="s">
        <v>2380</v>
      </c>
      <c r="G88" t="s">
        <v>2381</v>
      </c>
      <c r="H88" t="s">
        <v>2380</v>
      </c>
      <c r="I88" s="9">
        <f>IF(MedExam_Table[[#This Row],[NumberOfMajorSurgeries]]="No major surgery",0,MedExam_Table[[#This Row],[NumberOfMajorSurgeries]])</f>
        <v>0</v>
      </c>
      <c r="J88" t="str">
        <f>PROPER(MedExam_Table[[#This Row],[Heart Issues]])</f>
        <v>Yes</v>
      </c>
      <c r="K88" t="str">
        <f>PROPER(IF(MedExam_Table[[#This Row],[smoker]]= "?","No",MedExam_Table[[#This Row],[smoker]]))</f>
        <v>No</v>
      </c>
      <c r="L88" t="str">
        <f>IF(MedExam_Table[[#This Row],[BMI]]&lt;18.5,"Underweight",IF(MedExam_Table[[#This Row],[BMI]]&lt;25,"NormalWeight",IF(MedExam_Table[[#This Row],[BMI]]&lt;=30,"OverWeight","Obesity")))</f>
        <v>OverWeight</v>
      </c>
      <c r="M88" t="str">
        <f>IF(MedExam_Table[[#This Row],[HBA1C]]&lt;5.7,"Normal",IF(MedExam_Table[[#This Row],[HBA1C]]&lt;6.4,"Prediabetes","Diabetes"))</f>
        <v>Normal</v>
      </c>
      <c r="N88" t="str">
        <f>PROPER(MedExam_Table[[#This Row],[Any Transplants]])</f>
        <v>No</v>
      </c>
    </row>
    <row r="89" spans="1:14" x14ac:dyDescent="0.3">
      <c r="A89" t="s">
        <v>1294</v>
      </c>
      <c r="B89">
        <v>23.14</v>
      </c>
      <c r="C89">
        <v>4.1500000000000004</v>
      </c>
      <c r="D89" t="s">
        <v>2382</v>
      </c>
      <c r="E89" t="s">
        <v>2380</v>
      </c>
      <c r="F89" t="s">
        <v>2380</v>
      </c>
      <c r="G89">
        <v>1</v>
      </c>
      <c r="H89" t="s">
        <v>2380</v>
      </c>
      <c r="I89" s="9">
        <f>IF(MedExam_Table[[#This Row],[NumberOfMajorSurgeries]]="No major surgery",0,MedExam_Table[[#This Row],[NumberOfMajorSurgeries]])</f>
        <v>1</v>
      </c>
      <c r="J89" t="str">
        <f>PROPER(MedExam_Table[[#This Row],[Heart Issues]])</f>
        <v>Yes</v>
      </c>
      <c r="K89" t="str">
        <f>PROPER(IF(MedExam_Table[[#This Row],[smoker]]= "?","No",MedExam_Table[[#This Row],[smoker]]))</f>
        <v>No</v>
      </c>
      <c r="L89" t="str">
        <f>IF(MedExam_Table[[#This Row],[BMI]]&lt;18.5,"Underweight",IF(MedExam_Table[[#This Row],[BMI]]&lt;25,"NormalWeight",IF(MedExam_Table[[#This Row],[BMI]]&lt;=30,"OverWeight","Obesity")))</f>
        <v>NormalWeight</v>
      </c>
      <c r="M89" t="str">
        <f>IF(MedExam_Table[[#This Row],[HBA1C]]&lt;5.7,"Normal",IF(MedExam_Table[[#This Row],[HBA1C]]&lt;6.4,"Prediabetes","Diabetes"))</f>
        <v>Normal</v>
      </c>
      <c r="N89" t="str">
        <f>PROPER(MedExam_Table[[#This Row],[Any Transplants]])</f>
        <v>No</v>
      </c>
    </row>
    <row r="90" spans="1:14" x14ac:dyDescent="0.3">
      <c r="A90" t="s">
        <v>1293</v>
      </c>
      <c r="B90">
        <v>39.6</v>
      </c>
      <c r="C90">
        <v>11.36</v>
      </c>
      <c r="D90" t="s">
        <v>2380</v>
      </c>
      <c r="E90" t="s">
        <v>2380</v>
      </c>
      <c r="F90" t="s">
        <v>2380</v>
      </c>
      <c r="G90" t="s">
        <v>2381</v>
      </c>
      <c r="H90" t="s">
        <v>2380</v>
      </c>
      <c r="I90" s="9">
        <f>IF(MedExam_Table[[#This Row],[NumberOfMajorSurgeries]]="No major surgery",0,MedExam_Table[[#This Row],[NumberOfMajorSurgeries]])</f>
        <v>0</v>
      </c>
      <c r="J90" t="str">
        <f>PROPER(MedExam_Table[[#This Row],[Heart Issues]])</f>
        <v>No</v>
      </c>
      <c r="K90" t="str">
        <f>PROPER(IF(MedExam_Table[[#This Row],[smoker]]= "?","No",MedExam_Table[[#This Row],[smoker]]))</f>
        <v>No</v>
      </c>
      <c r="L90" t="str">
        <f>IF(MedExam_Table[[#This Row],[BMI]]&lt;18.5,"Underweight",IF(MedExam_Table[[#This Row],[BMI]]&lt;25,"NormalWeight",IF(MedExam_Table[[#This Row],[BMI]]&lt;=30,"OverWeight","Obesity")))</f>
        <v>Obesity</v>
      </c>
      <c r="M90" t="str">
        <f>IF(MedExam_Table[[#This Row],[HBA1C]]&lt;5.7,"Normal",IF(MedExam_Table[[#This Row],[HBA1C]]&lt;6.4,"Prediabetes","Diabetes"))</f>
        <v>Diabetes</v>
      </c>
      <c r="N90" t="str">
        <f>PROPER(MedExam_Table[[#This Row],[Any Transplants]])</f>
        <v>No</v>
      </c>
    </row>
    <row r="91" spans="1:14" x14ac:dyDescent="0.3">
      <c r="A91" t="s">
        <v>1292</v>
      </c>
      <c r="B91">
        <v>29.2</v>
      </c>
      <c r="C91">
        <v>7.53</v>
      </c>
      <c r="D91" t="s">
        <v>2380</v>
      </c>
      <c r="E91" t="s">
        <v>2380</v>
      </c>
      <c r="F91" t="s">
        <v>2380</v>
      </c>
      <c r="G91" t="s">
        <v>2381</v>
      </c>
      <c r="H91" t="s">
        <v>2380</v>
      </c>
      <c r="I91" s="9">
        <f>IF(MedExam_Table[[#This Row],[NumberOfMajorSurgeries]]="No major surgery",0,MedExam_Table[[#This Row],[NumberOfMajorSurgeries]])</f>
        <v>0</v>
      </c>
      <c r="J91" t="str">
        <f>PROPER(MedExam_Table[[#This Row],[Heart Issues]])</f>
        <v>No</v>
      </c>
      <c r="K91" t="str">
        <f>PROPER(IF(MedExam_Table[[#This Row],[smoker]]= "?","No",MedExam_Table[[#This Row],[smoker]]))</f>
        <v>No</v>
      </c>
      <c r="L91" t="str">
        <f>IF(MedExam_Table[[#This Row],[BMI]]&lt;18.5,"Underweight",IF(MedExam_Table[[#This Row],[BMI]]&lt;25,"NormalWeight",IF(MedExam_Table[[#This Row],[BMI]]&lt;=30,"OverWeight","Obesity")))</f>
        <v>OverWeight</v>
      </c>
      <c r="M91" t="str">
        <f>IF(MedExam_Table[[#This Row],[HBA1C]]&lt;5.7,"Normal",IF(MedExam_Table[[#This Row],[HBA1C]]&lt;6.4,"Prediabetes","Diabetes"))</f>
        <v>Diabetes</v>
      </c>
      <c r="N91" t="str">
        <f>PROPER(MedExam_Table[[#This Row],[Any Transplants]])</f>
        <v>No</v>
      </c>
    </row>
    <row r="92" spans="1:14" x14ac:dyDescent="0.3">
      <c r="A92" t="s">
        <v>2265</v>
      </c>
      <c r="B92">
        <v>32.774999999999999</v>
      </c>
      <c r="C92">
        <v>5.53</v>
      </c>
      <c r="D92" t="s">
        <v>2380</v>
      </c>
      <c r="E92" t="s">
        <v>2380</v>
      </c>
      <c r="F92" t="s">
        <v>2380</v>
      </c>
      <c r="G92" t="s">
        <v>2381</v>
      </c>
      <c r="H92" t="s">
        <v>2382</v>
      </c>
      <c r="I92" s="9">
        <f>IF(MedExam_Table[[#This Row],[NumberOfMajorSurgeries]]="No major surgery",0,MedExam_Table[[#This Row],[NumberOfMajorSurgeries]])</f>
        <v>0</v>
      </c>
      <c r="J92" t="str">
        <f>PROPER(MedExam_Table[[#This Row],[Heart Issues]])</f>
        <v>No</v>
      </c>
      <c r="K92" t="str">
        <f>PROPER(IF(MedExam_Table[[#This Row],[smoker]]= "?","No",MedExam_Table[[#This Row],[smoker]]))</f>
        <v>Yes</v>
      </c>
      <c r="L92" t="str">
        <f>IF(MedExam_Table[[#This Row],[BMI]]&lt;18.5,"Underweight",IF(MedExam_Table[[#This Row],[BMI]]&lt;25,"NormalWeight",IF(MedExam_Table[[#This Row],[BMI]]&lt;=30,"OverWeight","Obesity")))</f>
        <v>Obesity</v>
      </c>
      <c r="M92" t="str">
        <f>IF(MedExam_Table[[#This Row],[HBA1C]]&lt;5.7,"Normal",IF(MedExam_Table[[#This Row],[HBA1C]]&lt;6.4,"Prediabetes","Diabetes"))</f>
        <v>Normal</v>
      </c>
      <c r="N92" t="str">
        <f>PROPER(MedExam_Table[[#This Row],[Any Transplants]])</f>
        <v>No</v>
      </c>
    </row>
    <row r="93" spans="1:14" x14ac:dyDescent="0.3">
      <c r="A93" t="s">
        <v>1291</v>
      </c>
      <c r="B93">
        <v>32.774999999999999</v>
      </c>
      <c r="C93">
        <v>7.95</v>
      </c>
      <c r="D93" t="s">
        <v>2380</v>
      </c>
      <c r="E93" t="s">
        <v>2380</v>
      </c>
      <c r="F93" t="s">
        <v>2380</v>
      </c>
      <c r="G93" t="s">
        <v>2381</v>
      </c>
      <c r="H93" t="s">
        <v>2380</v>
      </c>
      <c r="I93" s="9">
        <f>IF(MedExam_Table[[#This Row],[NumberOfMajorSurgeries]]="No major surgery",0,MedExam_Table[[#This Row],[NumberOfMajorSurgeries]])</f>
        <v>0</v>
      </c>
      <c r="J93" t="str">
        <f>PROPER(MedExam_Table[[#This Row],[Heart Issues]])</f>
        <v>No</v>
      </c>
      <c r="K93" t="str">
        <f>PROPER(IF(MedExam_Table[[#This Row],[smoker]]= "?","No",MedExam_Table[[#This Row],[smoker]]))</f>
        <v>No</v>
      </c>
      <c r="L93" t="str">
        <f>IF(MedExam_Table[[#This Row],[BMI]]&lt;18.5,"Underweight",IF(MedExam_Table[[#This Row],[BMI]]&lt;25,"NormalWeight",IF(MedExam_Table[[#This Row],[BMI]]&lt;=30,"OverWeight","Obesity")))</f>
        <v>Obesity</v>
      </c>
      <c r="M93" t="str">
        <f>IF(MedExam_Table[[#This Row],[HBA1C]]&lt;5.7,"Normal",IF(MedExam_Table[[#This Row],[HBA1C]]&lt;6.4,"Prediabetes","Diabetes"))</f>
        <v>Diabetes</v>
      </c>
      <c r="N93" t="str">
        <f>PROPER(MedExam_Table[[#This Row],[Any Transplants]])</f>
        <v>No</v>
      </c>
    </row>
    <row r="94" spans="1:14" x14ac:dyDescent="0.3">
      <c r="A94" t="s">
        <v>1290</v>
      </c>
      <c r="B94">
        <v>24.035</v>
      </c>
      <c r="C94">
        <v>8.5</v>
      </c>
      <c r="D94" t="s">
        <v>2380</v>
      </c>
      <c r="E94" t="s">
        <v>2380</v>
      </c>
      <c r="F94" t="s">
        <v>2380</v>
      </c>
      <c r="G94" t="s">
        <v>2381</v>
      </c>
      <c r="H94" t="s">
        <v>2380</v>
      </c>
      <c r="I94" s="9">
        <f>IF(MedExam_Table[[#This Row],[NumberOfMajorSurgeries]]="No major surgery",0,MedExam_Table[[#This Row],[NumberOfMajorSurgeries]])</f>
        <v>0</v>
      </c>
      <c r="J94" t="str">
        <f>PROPER(MedExam_Table[[#This Row],[Heart Issues]])</f>
        <v>No</v>
      </c>
      <c r="K94" t="str">
        <f>PROPER(IF(MedExam_Table[[#This Row],[smoker]]= "?","No",MedExam_Table[[#This Row],[smoker]]))</f>
        <v>No</v>
      </c>
      <c r="L94" t="str">
        <f>IF(MedExam_Table[[#This Row],[BMI]]&lt;18.5,"Underweight",IF(MedExam_Table[[#This Row],[BMI]]&lt;25,"NormalWeight",IF(MedExam_Table[[#This Row],[BMI]]&lt;=30,"OverWeight","Obesity")))</f>
        <v>NormalWeight</v>
      </c>
      <c r="M94" t="str">
        <f>IF(MedExam_Table[[#This Row],[HBA1C]]&lt;5.7,"Normal",IF(MedExam_Table[[#This Row],[HBA1C]]&lt;6.4,"Prediabetes","Diabetes"))</f>
        <v>Diabetes</v>
      </c>
      <c r="N94" t="str">
        <f>PROPER(MedExam_Table[[#This Row],[Any Transplants]])</f>
        <v>No</v>
      </c>
    </row>
    <row r="95" spans="1:14" x14ac:dyDescent="0.3">
      <c r="A95" t="s">
        <v>1289</v>
      </c>
      <c r="B95">
        <v>30.55</v>
      </c>
      <c r="C95">
        <v>5.89</v>
      </c>
      <c r="D95" t="s">
        <v>2380</v>
      </c>
      <c r="E95" t="s">
        <v>2380</v>
      </c>
      <c r="F95" t="s">
        <v>2383</v>
      </c>
      <c r="G95">
        <v>1</v>
      </c>
      <c r="H95" t="s">
        <v>2380</v>
      </c>
      <c r="I95" s="9">
        <f>IF(MedExam_Table[[#This Row],[NumberOfMajorSurgeries]]="No major surgery",0,MedExam_Table[[#This Row],[NumberOfMajorSurgeries]])</f>
        <v>1</v>
      </c>
      <c r="J95" t="str">
        <f>PROPER(MedExam_Table[[#This Row],[Heart Issues]])</f>
        <v>No</v>
      </c>
      <c r="K95" t="str">
        <f>PROPER(IF(MedExam_Table[[#This Row],[smoker]]= "?","No",MedExam_Table[[#This Row],[smoker]]))</f>
        <v>No</v>
      </c>
      <c r="L95" t="str">
        <f>IF(MedExam_Table[[#This Row],[BMI]]&lt;18.5,"Underweight",IF(MedExam_Table[[#This Row],[BMI]]&lt;25,"NormalWeight",IF(MedExam_Table[[#This Row],[BMI]]&lt;=30,"OverWeight","Obesity")))</f>
        <v>Obesity</v>
      </c>
      <c r="M95" t="str">
        <f>IF(MedExam_Table[[#This Row],[HBA1C]]&lt;5.7,"Normal",IF(MedExam_Table[[#This Row],[HBA1C]]&lt;6.4,"Prediabetes","Diabetes"))</f>
        <v>Prediabetes</v>
      </c>
      <c r="N95" t="str">
        <f>PROPER(MedExam_Table[[#This Row],[Any Transplants]])</f>
        <v>No</v>
      </c>
    </row>
    <row r="96" spans="1:14" x14ac:dyDescent="0.3">
      <c r="A96" t="s">
        <v>1288</v>
      </c>
      <c r="B96">
        <v>28.81</v>
      </c>
      <c r="C96">
        <v>8.76</v>
      </c>
      <c r="D96" t="s">
        <v>2380</v>
      </c>
      <c r="E96" t="s">
        <v>2380</v>
      </c>
      <c r="F96" t="s">
        <v>2380</v>
      </c>
      <c r="G96">
        <v>2</v>
      </c>
      <c r="H96" t="s">
        <v>2380</v>
      </c>
      <c r="I96" s="9">
        <f>IF(MedExam_Table[[#This Row],[NumberOfMajorSurgeries]]="No major surgery",0,MedExam_Table[[#This Row],[NumberOfMajorSurgeries]])</f>
        <v>2</v>
      </c>
      <c r="J96" t="str">
        <f>PROPER(MedExam_Table[[#This Row],[Heart Issues]])</f>
        <v>No</v>
      </c>
      <c r="K96" t="str">
        <f>PROPER(IF(MedExam_Table[[#This Row],[smoker]]= "?","No",MedExam_Table[[#This Row],[smoker]]))</f>
        <v>No</v>
      </c>
      <c r="L96" t="str">
        <f>IF(MedExam_Table[[#This Row],[BMI]]&lt;18.5,"Underweight",IF(MedExam_Table[[#This Row],[BMI]]&lt;25,"NormalWeight",IF(MedExam_Table[[#This Row],[BMI]]&lt;=30,"OverWeight","Obesity")))</f>
        <v>OverWeight</v>
      </c>
      <c r="M96" t="str">
        <f>IF(MedExam_Table[[#This Row],[HBA1C]]&lt;5.7,"Normal",IF(MedExam_Table[[#This Row],[HBA1C]]&lt;6.4,"Prediabetes","Diabetes"))</f>
        <v>Diabetes</v>
      </c>
      <c r="N96" t="str">
        <f>PROPER(MedExam_Table[[#This Row],[Any Transplants]])</f>
        <v>No</v>
      </c>
    </row>
    <row r="97" spans="1:14" x14ac:dyDescent="0.3">
      <c r="A97" t="s">
        <v>1287</v>
      </c>
      <c r="B97">
        <v>31.66</v>
      </c>
      <c r="C97">
        <v>4.1100000000000003</v>
      </c>
      <c r="D97" t="s">
        <v>2380</v>
      </c>
      <c r="E97" t="s">
        <v>2380</v>
      </c>
      <c r="F97" t="s">
        <v>2380</v>
      </c>
      <c r="G97" t="s">
        <v>2381</v>
      </c>
      <c r="H97" t="s">
        <v>2380</v>
      </c>
      <c r="I97" s="9">
        <f>IF(MedExam_Table[[#This Row],[NumberOfMajorSurgeries]]="No major surgery",0,MedExam_Table[[#This Row],[NumberOfMajorSurgeries]])</f>
        <v>0</v>
      </c>
      <c r="J97" t="str">
        <f>PROPER(MedExam_Table[[#This Row],[Heart Issues]])</f>
        <v>No</v>
      </c>
      <c r="K97" t="str">
        <f>PROPER(IF(MedExam_Table[[#This Row],[smoker]]= "?","No",MedExam_Table[[#This Row],[smoker]]))</f>
        <v>No</v>
      </c>
      <c r="L97" t="str">
        <f>IF(MedExam_Table[[#This Row],[BMI]]&lt;18.5,"Underweight",IF(MedExam_Table[[#This Row],[BMI]]&lt;25,"NormalWeight",IF(MedExam_Table[[#This Row],[BMI]]&lt;=30,"OverWeight","Obesity")))</f>
        <v>Obesity</v>
      </c>
      <c r="M97" t="str">
        <f>IF(MedExam_Table[[#This Row],[HBA1C]]&lt;5.7,"Normal",IF(MedExam_Table[[#This Row],[HBA1C]]&lt;6.4,"Prediabetes","Diabetes"))</f>
        <v>Normal</v>
      </c>
      <c r="N97" t="str">
        <f>PROPER(MedExam_Table[[#This Row],[Any Transplants]])</f>
        <v>No</v>
      </c>
    </row>
    <row r="98" spans="1:14" x14ac:dyDescent="0.3">
      <c r="A98" t="s">
        <v>1286</v>
      </c>
      <c r="B98">
        <v>28.215</v>
      </c>
      <c r="C98">
        <v>7.56</v>
      </c>
      <c r="D98" t="s">
        <v>2382</v>
      </c>
      <c r="E98" t="s">
        <v>2380</v>
      </c>
      <c r="F98" t="s">
        <v>2380</v>
      </c>
      <c r="G98">
        <v>1</v>
      </c>
      <c r="H98" t="s">
        <v>2380</v>
      </c>
      <c r="I98" s="9">
        <f>IF(MedExam_Table[[#This Row],[NumberOfMajorSurgeries]]="No major surgery",0,MedExam_Table[[#This Row],[NumberOfMajorSurgeries]])</f>
        <v>1</v>
      </c>
      <c r="J98" t="str">
        <f>PROPER(MedExam_Table[[#This Row],[Heart Issues]])</f>
        <v>Yes</v>
      </c>
      <c r="K98" t="str">
        <f>PROPER(IF(MedExam_Table[[#This Row],[smoker]]= "?","No",MedExam_Table[[#This Row],[smoker]]))</f>
        <v>No</v>
      </c>
      <c r="L98" t="str">
        <f>IF(MedExam_Table[[#This Row],[BMI]]&lt;18.5,"Underweight",IF(MedExam_Table[[#This Row],[BMI]]&lt;25,"NormalWeight",IF(MedExam_Table[[#This Row],[BMI]]&lt;=30,"OverWeight","Obesity")))</f>
        <v>OverWeight</v>
      </c>
      <c r="M98" t="str">
        <f>IF(MedExam_Table[[#This Row],[HBA1C]]&lt;5.7,"Normal",IF(MedExam_Table[[#This Row],[HBA1C]]&lt;6.4,"Prediabetes","Diabetes"))</f>
        <v>Diabetes</v>
      </c>
      <c r="N98" t="str">
        <f>PROPER(MedExam_Table[[#This Row],[Any Transplants]])</f>
        <v>No</v>
      </c>
    </row>
    <row r="99" spans="1:14" x14ac:dyDescent="0.3">
      <c r="A99" t="s">
        <v>1285</v>
      </c>
      <c r="B99">
        <v>26.12</v>
      </c>
      <c r="C99">
        <v>4.17</v>
      </c>
      <c r="D99" t="s">
        <v>2382</v>
      </c>
      <c r="E99" t="s">
        <v>2380</v>
      </c>
      <c r="F99" t="s">
        <v>2383</v>
      </c>
      <c r="G99">
        <v>1</v>
      </c>
      <c r="H99" t="s">
        <v>2380</v>
      </c>
      <c r="I99" s="9">
        <f>IF(MedExam_Table[[#This Row],[NumberOfMajorSurgeries]]="No major surgery",0,MedExam_Table[[#This Row],[NumberOfMajorSurgeries]])</f>
        <v>1</v>
      </c>
      <c r="J99" t="str">
        <f>PROPER(MedExam_Table[[#This Row],[Heart Issues]])</f>
        <v>Yes</v>
      </c>
      <c r="K99" t="str">
        <f>PROPER(IF(MedExam_Table[[#This Row],[smoker]]= "?","No",MedExam_Table[[#This Row],[smoker]]))</f>
        <v>No</v>
      </c>
      <c r="L99" t="str">
        <f>IF(MedExam_Table[[#This Row],[BMI]]&lt;18.5,"Underweight",IF(MedExam_Table[[#This Row],[BMI]]&lt;25,"NormalWeight",IF(MedExam_Table[[#This Row],[BMI]]&lt;=30,"OverWeight","Obesity")))</f>
        <v>OverWeight</v>
      </c>
      <c r="M99" t="str">
        <f>IF(MedExam_Table[[#This Row],[HBA1C]]&lt;5.7,"Normal",IF(MedExam_Table[[#This Row],[HBA1C]]&lt;6.4,"Prediabetes","Diabetes"))</f>
        <v>Normal</v>
      </c>
      <c r="N99" t="str">
        <f>PROPER(MedExam_Table[[#This Row],[Any Transplants]])</f>
        <v>No</v>
      </c>
    </row>
    <row r="100" spans="1:14" x14ac:dyDescent="0.3">
      <c r="A100" t="s">
        <v>1284</v>
      </c>
      <c r="B100">
        <v>36.630000000000003</v>
      </c>
      <c r="C100">
        <v>11.42</v>
      </c>
      <c r="D100" t="s">
        <v>2380</v>
      </c>
      <c r="E100" t="s">
        <v>2380</v>
      </c>
      <c r="F100" t="s">
        <v>2380</v>
      </c>
      <c r="G100">
        <v>2</v>
      </c>
      <c r="H100" t="s">
        <v>2380</v>
      </c>
      <c r="I100" s="9">
        <f>IF(MedExam_Table[[#This Row],[NumberOfMajorSurgeries]]="No major surgery",0,MedExam_Table[[#This Row],[NumberOfMajorSurgeries]])</f>
        <v>2</v>
      </c>
      <c r="J100" t="str">
        <f>PROPER(MedExam_Table[[#This Row],[Heart Issues]])</f>
        <v>No</v>
      </c>
      <c r="K100" t="str">
        <f>PROPER(IF(MedExam_Table[[#This Row],[smoker]]= "?","No",MedExam_Table[[#This Row],[smoker]]))</f>
        <v>No</v>
      </c>
      <c r="L100" t="str">
        <f>IF(MedExam_Table[[#This Row],[BMI]]&lt;18.5,"Underweight",IF(MedExam_Table[[#This Row],[BMI]]&lt;25,"NormalWeight",IF(MedExam_Table[[#This Row],[BMI]]&lt;=30,"OverWeight","Obesity")))</f>
        <v>Obesity</v>
      </c>
      <c r="M100" t="str">
        <f>IF(MedExam_Table[[#This Row],[HBA1C]]&lt;5.7,"Normal",IF(MedExam_Table[[#This Row],[HBA1C]]&lt;6.4,"Prediabetes","Diabetes"))</f>
        <v>Diabetes</v>
      </c>
      <c r="N100" t="str">
        <f>PROPER(MedExam_Table[[#This Row],[Any Transplants]])</f>
        <v>No</v>
      </c>
    </row>
    <row r="101" spans="1:14" x14ac:dyDescent="0.3">
      <c r="A101" t="s">
        <v>1283</v>
      </c>
      <c r="B101">
        <v>33.344999999999999</v>
      </c>
      <c r="C101">
        <v>7.33</v>
      </c>
      <c r="D101" t="s">
        <v>2380</v>
      </c>
      <c r="E101" t="s">
        <v>2380</v>
      </c>
      <c r="F101" t="s">
        <v>2380</v>
      </c>
      <c r="G101">
        <v>2</v>
      </c>
      <c r="H101" t="s">
        <v>2380</v>
      </c>
      <c r="I101" s="9">
        <f>IF(MedExam_Table[[#This Row],[NumberOfMajorSurgeries]]="No major surgery",0,MedExam_Table[[#This Row],[NumberOfMajorSurgeries]])</f>
        <v>2</v>
      </c>
      <c r="J101" t="str">
        <f>PROPER(MedExam_Table[[#This Row],[Heart Issues]])</f>
        <v>No</v>
      </c>
      <c r="K101" t="str">
        <f>PROPER(IF(MedExam_Table[[#This Row],[smoker]]= "?","No",MedExam_Table[[#This Row],[smoker]]))</f>
        <v>No</v>
      </c>
      <c r="L101" t="str">
        <f>IF(MedExam_Table[[#This Row],[BMI]]&lt;18.5,"Underweight",IF(MedExam_Table[[#This Row],[BMI]]&lt;25,"NormalWeight",IF(MedExam_Table[[#This Row],[BMI]]&lt;=30,"OverWeight","Obesity")))</f>
        <v>Obesity</v>
      </c>
      <c r="M101" t="str">
        <f>IF(MedExam_Table[[#This Row],[HBA1C]]&lt;5.7,"Normal",IF(MedExam_Table[[#This Row],[HBA1C]]&lt;6.4,"Prediabetes","Diabetes"))</f>
        <v>Diabetes</v>
      </c>
      <c r="N101" t="str">
        <f>PROPER(MedExam_Table[[#This Row],[Any Transplants]])</f>
        <v>No</v>
      </c>
    </row>
    <row r="102" spans="1:14" x14ac:dyDescent="0.3">
      <c r="A102" t="s">
        <v>1282</v>
      </c>
      <c r="B102">
        <v>27.11</v>
      </c>
      <c r="C102">
        <v>6.7</v>
      </c>
      <c r="D102" t="s">
        <v>2380</v>
      </c>
      <c r="E102" t="s">
        <v>2380</v>
      </c>
      <c r="F102" t="s">
        <v>2380</v>
      </c>
      <c r="G102" t="s">
        <v>2381</v>
      </c>
      <c r="H102" t="s">
        <v>2380</v>
      </c>
      <c r="I102" s="9">
        <f>IF(MedExam_Table[[#This Row],[NumberOfMajorSurgeries]]="No major surgery",0,MedExam_Table[[#This Row],[NumberOfMajorSurgeries]])</f>
        <v>0</v>
      </c>
      <c r="J102" t="str">
        <f>PROPER(MedExam_Table[[#This Row],[Heart Issues]])</f>
        <v>No</v>
      </c>
      <c r="K102" t="str">
        <f>PROPER(IF(MedExam_Table[[#This Row],[smoker]]= "?","No",MedExam_Table[[#This Row],[smoker]]))</f>
        <v>No</v>
      </c>
      <c r="L102" t="str">
        <f>IF(MedExam_Table[[#This Row],[BMI]]&lt;18.5,"Underweight",IF(MedExam_Table[[#This Row],[BMI]]&lt;25,"NormalWeight",IF(MedExam_Table[[#This Row],[BMI]]&lt;=30,"OverWeight","Obesity")))</f>
        <v>OverWeight</v>
      </c>
      <c r="M102" t="str">
        <f>IF(MedExam_Table[[#This Row],[HBA1C]]&lt;5.7,"Normal",IF(MedExam_Table[[#This Row],[HBA1C]]&lt;6.4,"Prediabetes","Diabetes"))</f>
        <v>Diabetes</v>
      </c>
      <c r="N102" t="str">
        <f>PROPER(MedExam_Table[[#This Row],[Any Transplants]])</f>
        <v>No</v>
      </c>
    </row>
    <row r="103" spans="1:14" x14ac:dyDescent="0.3">
      <c r="A103" t="s">
        <v>2264</v>
      </c>
      <c r="B103">
        <v>34.104999999999997</v>
      </c>
      <c r="C103">
        <v>5.07</v>
      </c>
      <c r="D103" t="s">
        <v>2380</v>
      </c>
      <c r="E103" t="s">
        <v>2380</v>
      </c>
      <c r="F103" t="s">
        <v>2380</v>
      </c>
      <c r="G103">
        <v>1</v>
      </c>
      <c r="H103" t="s">
        <v>2382</v>
      </c>
      <c r="I103" s="9">
        <f>IF(MedExam_Table[[#This Row],[NumberOfMajorSurgeries]]="No major surgery",0,MedExam_Table[[#This Row],[NumberOfMajorSurgeries]])</f>
        <v>1</v>
      </c>
      <c r="J103" t="str">
        <f>PROPER(MedExam_Table[[#This Row],[Heart Issues]])</f>
        <v>No</v>
      </c>
      <c r="K103" t="str">
        <f>PROPER(IF(MedExam_Table[[#This Row],[smoker]]= "?","No",MedExam_Table[[#This Row],[smoker]]))</f>
        <v>Yes</v>
      </c>
      <c r="L103" t="str">
        <f>IF(MedExam_Table[[#This Row],[BMI]]&lt;18.5,"Underweight",IF(MedExam_Table[[#This Row],[BMI]]&lt;25,"NormalWeight",IF(MedExam_Table[[#This Row],[BMI]]&lt;=30,"OverWeight","Obesity")))</f>
        <v>Obesity</v>
      </c>
      <c r="M103" t="str">
        <f>IF(MedExam_Table[[#This Row],[HBA1C]]&lt;5.7,"Normal",IF(MedExam_Table[[#This Row],[HBA1C]]&lt;6.4,"Prediabetes","Diabetes"))</f>
        <v>Normal</v>
      </c>
      <c r="N103" t="str">
        <f>PROPER(MedExam_Table[[#This Row],[Any Transplants]])</f>
        <v>No</v>
      </c>
    </row>
    <row r="104" spans="1:14" x14ac:dyDescent="0.3">
      <c r="A104" t="s">
        <v>1281</v>
      </c>
      <c r="B104">
        <v>26.6</v>
      </c>
      <c r="C104">
        <v>5.27</v>
      </c>
      <c r="D104" t="s">
        <v>2382</v>
      </c>
      <c r="E104" t="s">
        <v>2380</v>
      </c>
      <c r="F104" t="s">
        <v>2383</v>
      </c>
      <c r="G104">
        <v>1</v>
      </c>
      <c r="H104" t="s">
        <v>2380</v>
      </c>
      <c r="I104" s="9">
        <f>IF(MedExam_Table[[#This Row],[NumberOfMajorSurgeries]]="No major surgery",0,MedExam_Table[[#This Row],[NumberOfMajorSurgeries]])</f>
        <v>1</v>
      </c>
      <c r="J104" t="str">
        <f>PROPER(MedExam_Table[[#This Row],[Heart Issues]])</f>
        <v>Yes</v>
      </c>
      <c r="K104" t="str">
        <f>PROPER(IF(MedExam_Table[[#This Row],[smoker]]= "?","No",MedExam_Table[[#This Row],[smoker]]))</f>
        <v>No</v>
      </c>
      <c r="L104" t="str">
        <f>IF(MedExam_Table[[#This Row],[BMI]]&lt;18.5,"Underweight",IF(MedExam_Table[[#This Row],[BMI]]&lt;25,"NormalWeight",IF(MedExam_Table[[#This Row],[BMI]]&lt;=30,"OverWeight","Obesity")))</f>
        <v>OverWeight</v>
      </c>
      <c r="M104" t="str">
        <f>IF(MedExam_Table[[#This Row],[HBA1C]]&lt;5.7,"Normal",IF(MedExam_Table[[#This Row],[HBA1C]]&lt;6.4,"Prediabetes","Diabetes"))</f>
        <v>Normal</v>
      </c>
      <c r="N104" t="str">
        <f>PROPER(MedExam_Table[[#This Row],[Any Transplants]])</f>
        <v>No</v>
      </c>
    </row>
    <row r="105" spans="1:14" x14ac:dyDescent="0.3">
      <c r="A105" t="s">
        <v>1280</v>
      </c>
      <c r="B105">
        <v>30.41</v>
      </c>
      <c r="C105">
        <v>7.72</v>
      </c>
      <c r="D105" t="s">
        <v>2380</v>
      </c>
      <c r="E105" t="s">
        <v>2380</v>
      </c>
      <c r="F105" t="s">
        <v>2380</v>
      </c>
      <c r="G105" t="s">
        <v>2381</v>
      </c>
      <c r="H105" t="s">
        <v>2380</v>
      </c>
      <c r="I105" s="9">
        <f>IF(MedExam_Table[[#This Row],[NumberOfMajorSurgeries]]="No major surgery",0,MedExam_Table[[#This Row],[NumberOfMajorSurgeries]])</f>
        <v>0</v>
      </c>
      <c r="J105" t="str">
        <f>PROPER(MedExam_Table[[#This Row],[Heart Issues]])</f>
        <v>No</v>
      </c>
      <c r="K105" t="str">
        <f>PROPER(IF(MedExam_Table[[#This Row],[smoker]]= "?","No",MedExam_Table[[#This Row],[smoker]]))</f>
        <v>No</v>
      </c>
      <c r="L105" t="str">
        <f>IF(MedExam_Table[[#This Row],[BMI]]&lt;18.5,"Underweight",IF(MedExam_Table[[#This Row],[BMI]]&lt;25,"NormalWeight",IF(MedExam_Table[[#This Row],[BMI]]&lt;=30,"OverWeight","Obesity")))</f>
        <v>Obesity</v>
      </c>
      <c r="M105" t="str">
        <f>IF(MedExam_Table[[#This Row],[HBA1C]]&lt;5.7,"Normal",IF(MedExam_Table[[#This Row],[HBA1C]]&lt;6.4,"Prediabetes","Diabetes"))</f>
        <v>Diabetes</v>
      </c>
      <c r="N105" t="str">
        <f>PROPER(MedExam_Table[[#This Row],[Any Transplants]])</f>
        <v>No</v>
      </c>
    </row>
    <row r="106" spans="1:14" x14ac:dyDescent="0.3">
      <c r="A106" t="s">
        <v>1279</v>
      </c>
      <c r="B106">
        <v>28.98</v>
      </c>
      <c r="C106">
        <v>8.68</v>
      </c>
      <c r="D106" t="s">
        <v>2380</v>
      </c>
      <c r="E106" t="s">
        <v>2380</v>
      </c>
      <c r="F106" t="s">
        <v>2380</v>
      </c>
      <c r="G106">
        <v>2</v>
      </c>
      <c r="H106" t="s">
        <v>2380</v>
      </c>
      <c r="I106" s="9">
        <f>IF(MedExam_Table[[#This Row],[NumberOfMajorSurgeries]]="No major surgery",0,MedExam_Table[[#This Row],[NumberOfMajorSurgeries]])</f>
        <v>2</v>
      </c>
      <c r="J106" t="str">
        <f>PROPER(MedExam_Table[[#This Row],[Heart Issues]])</f>
        <v>No</v>
      </c>
      <c r="K106" t="str">
        <f>PROPER(IF(MedExam_Table[[#This Row],[smoker]]= "?","No",MedExam_Table[[#This Row],[smoker]]))</f>
        <v>No</v>
      </c>
      <c r="L106" t="str">
        <f>IF(MedExam_Table[[#This Row],[BMI]]&lt;18.5,"Underweight",IF(MedExam_Table[[#This Row],[BMI]]&lt;25,"NormalWeight",IF(MedExam_Table[[#This Row],[BMI]]&lt;=30,"OverWeight","Obesity")))</f>
        <v>OverWeight</v>
      </c>
      <c r="M106" t="str">
        <f>IF(MedExam_Table[[#This Row],[HBA1C]]&lt;5.7,"Normal",IF(MedExam_Table[[#This Row],[HBA1C]]&lt;6.4,"Prediabetes","Diabetes"))</f>
        <v>Diabetes</v>
      </c>
      <c r="N106" t="str">
        <f>PROPER(MedExam_Table[[#This Row],[Any Transplants]])</f>
        <v>No</v>
      </c>
    </row>
    <row r="107" spans="1:14" x14ac:dyDescent="0.3">
      <c r="A107" t="s">
        <v>1278</v>
      </c>
      <c r="B107">
        <v>31.24</v>
      </c>
      <c r="C107">
        <v>9.8000000000000007</v>
      </c>
      <c r="D107" t="s">
        <v>2380</v>
      </c>
      <c r="E107" t="s">
        <v>2380</v>
      </c>
      <c r="F107" t="s">
        <v>2380</v>
      </c>
      <c r="G107" t="s">
        <v>2381</v>
      </c>
      <c r="H107" t="s">
        <v>2380</v>
      </c>
      <c r="I107" s="9">
        <f>IF(MedExam_Table[[#This Row],[NumberOfMajorSurgeries]]="No major surgery",0,MedExam_Table[[#This Row],[NumberOfMajorSurgeries]])</f>
        <v>0</v>
      </c>
      <c r="J107" t="str">
        <f>PROPER(MedExam_Table[[#This Row],[Heart Issues]])</f>
        <v>No</v>
      </c>
      <c r="K107" t="str">
        <f>PROPER(IF(MedExam_Table[[#This Row],[smoker]]= "?","No",MedExam_Table[[#This Row],[smoker]]))</f>
        <v>No</v>
      </c>
      <c r="L107" t="str">
        <f>IF(MedExam_Table[[#This Row],[BMI]]&lt;18.5,"Underweight",IF(MedExam_Table[[#This Row],[BMI]]&lt;25,"NormalWeight",IF(MedExam_Table[[#This Row],[BMI]]&lt;=30,"OverWeight","Obesity")))</f>
        <v>Obesity</v>
      </c>
      <c r="M107" t="str">
        <f>IF(MedExam_Table[[#This Row],[HBA1C]]&lt;5.7,"Normal",IF(MedExam_Table[[#This Row],[HBA1C]]&lt;6.4,"Prediabetes","Diabetes"))</f>
        <v>Diabetes</v>
      </c>
      <c r="N107" t="str">
        <f>PROPER(MedExam_Table[[#This Row],[Any Transplants]])</f>
        <v>No</v>
      </c>
    </row>
    <row r="108" spans="1:14" x14ac:dyDescent="0.3">
      <c r="A108" t="s">
        <v>1277</v>
      </c>
      <c r="B108">
        <v>31.54</v>
      </c>
      <c r="C108">
        <v>4.4400000000000004</v>
      </c>
      <c r="D108" t="s">
        <v>2380</v>
      </c>
      <c r="E108" t="s">
        <v>2380</v>
      </c>
      <c r="F108" t="s">
        <v>2380</v>
      </c>
      <c r="G108" t="s">
        <v>2381</v>
      </c>
      <c r="H108" t="s">
        <v>2380</v>
      </c>
      <c r="I108" s="9">
        <f>IF(MedExam_Table[[#This Row],[NumberOfMajorSurgeries]]="No major surgery",0,MedExam_Table[[#This Row],[NumberOfMajorSurgeries]])</f>
        <v>0</v>
      </c>
      <c r="J108" t="str">
        <f>PROPER(MedExam_Table[[#This Row],[Heart Issues]])</f>
        <v>No</v>
      </c>
      <c r="K108" t="str">
        <f>PROPER(IF(MedExam_Table[[#This Row],[smoker]]= "?","No",MedExam_Table[[#This Row],[smoker]]))</f>
        <v>No</v>
      </c>
      <c r="L108" t="str">
        <f>IF(MedExam_Table[[#This Row],[BMI]]&lt;18.5,"Underweight",IF(MedExam_Table[[#This Row],[BMI]]&lt;25,"NormalWeight",IF(MedExam_Table[[#This Row],[BMI]]&lt;=30,"OverWeight","Obesity")))</f>
        <v>Obesity</v>
      </c>
      <c r="M108" t="str">
        <f>IF(MedExam_Table[[#This Row],[HBA1C]]&lt;5.7,"Normal",IF(MedExam_Table[[#This Row],[HBA1C]]&lt;6.4,"Prediabetes","Diabetes"))</f>
        <v>Normal</v>
      </c>
      <c r="N108" t="str">
        <f>PROPER(MedExam_Table[[#This Row],[Any Transplants]])</f>
        <v>No</v>
      </c>
    </row>
    <row r="109" spans="1:14" x14ac:dyDescent="0.3">
      <c r="A109" t="s">
        <v>1276</v>
      </c>
      <c r="B109">
        <v>38.6</v>
      </c>
      <c r="C109">
        <v>7.19</v>
      </c>
      <c r="D109" t="s">
        <v>2382</v>
      </c>
      <c r="E109" t="s">
        <v>2380</v>
      </c>
      <c r="F109" t="s">
        <v>2380</v>
      </c>
      <c r="G109">
        <v>2</v>
      </c>
      <c r="H109" t="s">
        <v>2380</v>
      </c>
      <c r="I109" s="9">
        <f>IF(MedExam_Table[[#This Row],[NumberOfMajorSurgeries]]="No major surgery",0,MedExam_Table[[#This Row],[NumberOfMajorSurgeries]])</f>
        <v>2</v>
      </c>
      <c r="J109" t="str">
        <f>PROPER(MedExam_Table[[#This Row],[Heart Issues]])</f>
        <v>Yes</v>
      </c>
      <c r="K109" t="str">
        <f>PROPER(IF(MedExam_Table[[#This Row],[smoker]]= "?","No",MedExam_Table[[#This Row],[smoker]]))</f>
        <v>No</v>
      </c>
      <c r="L109" t="str">
        <f>IF(MedExam_Table[[#This Row],[BMI]]&lt;18.5,"Underweight",IF(MedExam_Table[[#This Row],[BMI]]&lt;25,"NormalWeight",IF(MedExam_Table[[#This Row],[BMI]]&lt;=30,"OverWeight","Obesity")))</f>
        <v>Obesity</v>
      </c>
      <c r="M109" t="str">
        <f>IF(MedExam_Table[[#This Row],[HBA1C]]&lt;5.7,"Normal",IF(MedExam_Table[[#This Row],[HBA1C]]&lt;6.4,"Prediabetes","Diabetes"))</f>
        <v>Diabetes</v>
      </c>
      <c r="N109" t="str">
        <f>PROPER(MedExam_Table[[#This Row],[Any Transplants]])</f>
        <v>No</v>
      </c>
    </row>
    <row r="110" spans="1:14" x14ac:dyDescent="0.3">
      <c r="A110" t="s">
        <v>1275</v>
      </c>
      <c r="B110">
        <v>37.950000000000003</v>
      </c>
      <c r="C110">
        <v>6.06</v>
      </c>
      <c r="D110" t="s">
        <v>2380</v>
      </c>
      <c r="E110" t="s">
        <v>2380</v>
      </c>
      <c r="F110" t="s">
        <v>2380</v>
      </c>
      <c r="G110" t="s">
        <v>2381</v>
      </c>
      <c r="H110" t="s">
        <v>2380</v>
      </c>
      <c r="I110" s="9">
        <f>IF(MedExam_Table[[#This Row],[NumberOfMajorSurgeries]]="No major surgery",0,MedExam_Table[[#This Row],[NumberOfMajorSurgeries]])</f>
        <v>0</v>
      </c>
      <c r="J110" t="str">
        <f>PROPER(MedExam_Table[[#This Row],[Heart Issues]])</f>
        <v>No</v>
      </c>
      <c r="K110" t="str">
        <f>PROPER(IF(MedExam_Table[[#This Row],[smoker]]= "?","No",MedExam_Table[[#This Row],[smoker]]))</f>
        <v>No</v>
      </c>
      <c r="L110" t="str">
        <f>IF(MedExam_Table[[#This Row],[BMI]]&lt;18.5,"Underweight",IF(MedExam_Table[[#This Row],[BMI]]&lt;25,"NormalWeight",IF(MedExam_Table[[#This Row],[BMI]]&lt;=30,"OverWeight","Obesity")))</f>
        <v>Obesity</v>
      </c>
      <c r="M110" t="str">
        <f>IF(MedExam_Table[[#This Row],[HBA1C]]&lt;5.7,"Normal",IF(MedExam_Table[[#This Row],[HBA1C]]&lt;6.4,"Prediabetes","Diabetes"))</f>
        <v>Prediabetes</v>
      </c>
      <c r="N110" t="str">
        <f>PROPER(MedExam_Table[[#This Row],[Any Transplants]])</f>
        <v>No</v>
      </c>
    </row>
    <row r="111" spans="1:14" x14ac:dyDescent="0.3">
      <c r="A111" t="s">
        <v>1274</v>
      </c>
      <c r="B111">
        <v>38.97</v>
      </c>
      <c r="C111">
        <v>5.12</v>
      </c>
      <c r="D111" t="s">
        <v>2380</v>
      </c>
      <c r="E111" t="s">
        <v>2380</v>
      </c>
      <c r="F111" t="s">
        <v>2380</v>
      </c>
      <c r="G111" t="s">
        <v>2381</v>
      </c>
      <c r="H111" t="s">
        <v>2380</v>
      </c>
      <c r="I111" s="9">
        <f>IF(MedExam_Table[[#This Row],[NumberOfMajorSurgeries]]="No major surgery",0,MedExam_Table[[#This Row],[NumberOfMajorSurgeries]])</f>
        <v>0</v>
      </c>
      <c r="J111" t="str">
        <f>PROPER(MedExam_Table[[#This Row],[Heart Issues]])</f>
        <v>No</v>
      </c>
      <c r="K111" t="str">
        <f>PROPER(IF(MedExam_Table[[#This Row],[smoker]]= "?","No",MedExam_Table[[#This Row],[smoker]]))</f>
        <v>No</v>
      </c>
      <c r="L111" t="str">
        <f>IF(MedExam_Table[[#This Row],[BMI]]&lt;18.5,"Underweight",IF(MedExam_Table[[#This Row],[BMI]]&lt;25,"NormalWeight",IF(MedExam_Table[[#This Row],[BMI]]&lt;=30,"OverWeight","Obesity")))</f>
        <v>Obesity</v>
      </c>
      <c r="M111" t="str">
        <f>IF(MedExam_Table[[#This Row],[HBA1C]]&lt;5.7,"Normal",IF(MedExam_Table[[#This Row],[HBA1C]]&lt;6.4,"Prediabetes","Diabetes"))</f>
        <v>Normal</v>
      </c>
      <c r="N111" t="str">
        <f>PROPER(MedExam_Table[[#This Row],[Any Transplants]])</f>
        <v>No</v>
      </c>
    </row>
    <row r="112" spans="1:14" x14ac:dyDescent="0.3">
      <c r="A112" t="s">
        <v>1273</v>
      </c>
      <c r="B112">
        <v>21.2</v>
      </c>
      <c r="C112">
        <v>10.72</v>
      </c>
      <c r="D112" t="s">
        <v>2380</v>
      </c>
      <c r="E112" t="s">
        <v>2380</v>
      </c>
      <c r="F112" t="s">
        <v>2380</v>
      </c>
      <c r="G112" t="s">
        <v>2381</v>
      </c>
      <c r="H112" t="s">
        <v>2380</v>
      </c>
      <c r="I112" s="9">
        <f>IF(MedExam_Table[[#This Row],[NumberOfMajorSurgeries]]="No major surgery",0,MedExam_Table[[#This Row],[NumberOfMajorSurgeries]])</f>
        <v>0</v>
      </c>
      <c r="J112" t="str">
        <f>PROPER(MedExam_Table[[#This Row],[Heart Issues]])</f>
        <v>No</v>
      </c>
      <c r="K112" t="str">
        <f>PROPER(IF(MedExam_Table[[#This Row],[smoker]]= "?","No",MedExam_Table[[#This Row],[smoker]]))</f>
        <v>No</v>
      </c>
      <c r="L112" t="str">
        <f>IF(MedExam_Table[[#This Row],[BMI]]&lt;18.5,"Underweight",IF(MedExam_Table[[#This Row],[BMI]]&lt;25,"NormalWeight",IF(MedExam_Table[[#This Row],[BMI]]&lt;=30,"OverWeight","Obesity")))</f>
        <v>NormalWeight</v>
      </c>
      <c r="M112" t="str">
        <f>IF(MedExam_Table[[#This Row],[HBA1C]]&lt;5.7,"Normal",IF(MedExam_Table[[#This Row],[HBA1C]]&lt;6.4,"Prediabetes","Diabetes"))</f>
        <v>Diabetes</v>
      </c>
      <c r="N112" t="str">
        <f>PROPER(MedExam_Table[[#This Row],[Any Transplants]])</f>
        <v>No</v>
      </c>
    </row>
    <row r="113" spans="1:14" x14ac:dyDescent="0.3">
      <c r="A113" t="s">
        <v>1272</v>
      </c>
      <c r="B113">
        <v>23.96</v>
      </c>
      <c r="C113">
        <v>9.58</v>
      </c>
      <c r="D113" t="s">
        <v>2382</v>
      </c>
      <c r="E113" t="s">
        <v>2380</v>
      </c>
      <c r="F113" t="s">
        <v>2383</v>
      </c>
      <c r="G113">
        <v>1</v>
      </c>
      <c r="H113" t="s">
        <v>2380</v>
      </c>
      <c r="I113" s="9">
        <f>IF(MedExam_Table[[#This Row],[NumberOfMajorSurgeries]]="No major surgery",0,MedExam_Table[[#This Row],[NumberOfMajorSurgeries]])</f>
        <v>1</v>
      </c>
      <c r="J113" t="str">
        <f>PROPER(MedExam_Table[[#This Row],[Heart Issues]])</f>
        <v>Yes</v>
      </c>
      <c r="K113" t="str">
        <f>PROPER(IF(MedExam_Table[[#This Row],[smoker]]= "?","No",MedExam_Table[[#This Row],[smoker]]))</f>
        <v>No</v>
      </c>
      <c r="L113" t="str">
        <f>IF(MedExam_Table[[#This Row],[BMI]]&lt;18.5,"Underweight",IF(MedExam_Table[[#This Row],[BMI]]&lt;25,"NormalWeight",IF(MedExam_Table[[#This Row],[BMI]]&lt;=30,"OverWeight","Obesity")))</f>
        <v>NormalWeight</v>
      </c>
      <c r="M113" t="str">
        <f>IF(MedExam_Table[[#This Row],[HBA1C]]&lt;5.7,"Normal",IF(MedExam_Table[[#This Row],[HBA1C]]&lt;6.4,"Prediabetes","Diabetes"))</f>
        <v>Diabetes</v>
      </c>
      <c r="N113" t="str">
        <f>PROPER(MedExam_Table[[#This Row],[Any Transplants]])</f>
        <v>No</v>
      </c>
    </row>
    <row r="114" spans="1:14" x14ac:dyDescent="0.3">
      <c r="A114" t="s">
        <v>2362</v>
      </c>
      <c r="B114">
        <v>37.700000000000003</v>
      </c>
      <c r="C114">
        <v>5.96</v>
      </c>
      <c r="D114" t="s">
        <v>2382</v>
      </c>
      <c r="E114" t="s">
        <v>2380</v>
      </c>
      <c r="F114" t="s">
        <v>2380</v>
      </c>
      <c r="G114">
        <v>2</v>
      </c>
      <c r="H114" t="s">
        <v>2382</v>
      </c>
      <c r="I114" s="9">
        <f>IF(MedExam_Table[[#This Row],[NumberOfMajorSurgeries]]="No major surgery",0,MedExam_Table[[#This Row],[NumberOfMajorSurgeries]])</f>
        <v>2</v>
      </c>
      <c r="J114" t="str">
        <f>PROPER(MedExam_Table[[#This Row],[Heart Issues]])</f>
        <v>Yes</v>
      </c>
      <c r="K114" t="str">
        <f>PROPER(IF(MedExam_Table[[#This Row],[smoker]]= "?","No",MedExam_Table[[#This Row],[smoker]]))</f>
        <v>Yes</v>
      </c>
      <c r="L114" t="str">
        <f>IF(MedExam_Table[[#This Row],[BMI]]&lt;18.5,"Underweight",IF(MedExam_Table[[#This Row],[BMI]]&lt;25,"NormalWeight",IF(MedExam_Table[[#This Row],[BMI]]&lt;=30,"OverWeight","Obesity")))</f>
        <v>Obesity</v>
      </c>
      <c r="M114" t="str">
        <f>IF(MedExam_Table[[#This Row],[HBA1C]]&lt;5.7,"Normal",IF(MedExam_Table[[#This Row],[HBA1C]]&lt;6.4,"Prediabetes","Diabetes"))</f>
        <v>Prediabetes</v>
      </c>
      <c r="N114" t="str">
        <f>PROPER(MedExam_Table[[#This Row],[Any Transplants]])</f>
        <v>No</v>
      </c>
    </row>
    <row r="115" spans="1:14" x14ac:dyDescent="0.3">
      <c r="A115" t="s">
        <v>2263</v>
      </c>
      <c r="B115">
        <v>48.93</v>
      </c>
      <c r="C115">
        <v>11.17</v>
      </c>
      <c r="D115" t="s">
        <v>2382</v>
      </c>
      <c r="E115" t="s">
        <v>2380</v>
      </c>
      <c r="F115" t="s">
        <v>2380</v>
      </c>
      <c r="G115">
        <v>1</v>
      </c>
      <c r="H115" t="s">
        <v>2382</v>
      </c>
      <c r="I115" s="9">
        <f>IF(MedExam_Table[[#This Row],[NumberOfMajorSurgeries]]="No major surgery",0,MedExam_Table[[#This Row],[NumberOfMajorSurgeries]])</f>
        <v>1</v>
      </c>
      <c r="J115" t="str">
        <f>PROPER(MedExam_Table[[#This Row],[Heart Issues]])</f>
        <v>Yes</v>
      </c>
      <c r="K115" t="str">
        <f>PROPER(IF(MedExam_Table[[#This Row],[smoker]]= "?","No",MedExam_Table[[#This Row],[smoker]]))</f>
        <v>Yes</v>
      </c>
      <c r="L115" t="str">
        <f>IF(MedExam_Table[[#This Row],[BMI]]&lt;18.5,"Underweight",IF(MedExam_Table[[#This Row],[BMI]]&lt;25,"NormalWeight",IF(MedExam_Table[[#This Row],[BMI]]&lt;=30,"OverWeight","Obesity")))</f>
        <v>Obesity</v>
      </c>
      <c r="M115" t="str">
        <f>IF(MedExam_Table[[#This Row],[HBA1C]]&lt;5.7,"Normal",IF(MedExam_Table[[#This Row],[HBA1C]]&lt;6.4,"Prediabetes","Diabetes"))</f>
        <v>Diabetes</v>
      </c>
      <c r="N115" t="str">
        <f>PROPER(MedExam_Table[[#This Row],[Any Transplants]])</f>
        <v>No</v>
      </c>
    </row>
    <row r="116" spans="1:14" x14ac:dyDescent="0.3">
      <c r="A116" t="s">
        <v>1271</v>
      </c>
      <c r="B116">
        <v>35.93</v>
      </c>
      <c r="C116">
        <v>6.4</v>
      </c>
      <c r="D116" t="s">
        <v>2382</v>
      </c>
      <c r="E116" t="s">
        <v>2380</v>
      </c>
      <c r="F116" t="s">
        <v>2380</v>
      </c>
      <c r="G116">
        <v>1</v>
      </c>
      <c r="H116" t="s">
        <v>2380</v>
      </c>
      <c r="I116" s="9">
        <f>IF(MedExam_Table[[#This Row],[NumberOfMajorSurgeries]]="No major surgery",0,MedExam_Table[[#This Row],[NumberOfMajorSurgeries]])</f>
        <v>1</v>
      </c>
      <c r="J116" t="str">
        <f>PROPER(MedExam_Table[[#This Row],[Heart Issues]])</f>
        <v>Yes</v>
      </c>
      <c r="K116" t="str">
        <f>PROPER(IF(MedExam_Table[[#This Row],[smoker]]= "?","No",MedExam_Table[[#This Row],[smoker]]))</f>
        <v>No</v>
      </c>
      <c r="L116" t="str">
        <f>IF(MedExam_Table[[#This Row],[BMI]]&lt;18.5,"Underweight",IF(MedExam_Table[[#This Row],[BMI]]&lt;25,"NormalWeight",IF(MedExam_Table[[#This Row],[BMI]]&lt;=30,"OverWeight","Obesity")))</f>
        <v>Obesity</v>
      </c>
      <c r="M116" t="str">
        <f>IF(MedExam_Table[[#This Row],[HBA1C]]&lt;5.7,"Normal",IF(MedExam_Table[[#This Row],[HBA1C]]&lt;6.4,"Prediabetes","Diabetes"))</f>
        <v>Diabetes</v>
      </c>
      <c r="N116" t="str">
        <f>PROPER(MedExam_Table[[#This Row],[Any Transplants]])</f>
        <v>No</v>
      </c>
    </row>
    <row r="117" spans="1:14" x14ac:dyDescent="0.3">
      <c r="A117" t="s">
        <v>1270</v>
      </c>
      <c r="B117">
        <v>26.11</v>
      </c>
      <c r="C117">
        <v>6.8</v>
      </c>
      <c r="D117" t="s">
        <v>2382</v>
      </c>
      <c r="E117" t="s">
        <v>2380</v>
      </c>
      <c r="F117" t="s">
        <v>2380</v>
      </c>
      <c r="G117">
        <v>2</v>
      </c>
      <c r="H117" t="s">
        <v>2380</v>
      </c>
      <c r="I117" s="9">
        <f>IF(MedExam_Table[[#This Row],[NumberOfMajorSurgeries]]="No major surgery",0,MedExam_Table[[#This Row],[NumberOfMajorSurgeries]])</f>
        <v>2</v>
      </c>
      <c r="J117" t="str">
        <f>PROPER(MedExam_Table[[#This Row],[Heart Issues]])</f>
        <v>Yes</v>
      </c>
      <c r="K117" t="str">
        <f>PROPER(IF(MedExam_Table[[#This Row],[smoker]]= "?","No",MedExam_Table[[#This Row],[smoker]]))</f>
        <v>No</v>
      </c>
      <c r="L117" t="str">
        <f>IF(MedExam_Table[[#This Row],[BMI]]&lt;18.5,"Underweight",IF(MedExam_Table[[#This Row],[BMI]]&lt;25,"NormalWeight",IF(MedExam_Table[[#This Row],[BMI]]&lt;=30,"OverWeight","Obesity")))</f>
        <v>OverWeight</v>
      </c>
      <c r="M117" t="str">
        <f>IF(MedExam_Table[[#This Row],[HBA1C]]&lt;5.7,"Normal",IF(MedExam_Table[[#This Row],[HBA1C]]&lt;6.4,"Prediabetes","Diabetes"))</f>
        <v>Diabetes</v>
      </c>
      <c r="N117" t="str">
        <f>PROPER(MedExam_Table[[#This Row],[Any Transplants]])</f>
        <v>No</v>
      </c>
    </row>
    <row r="118" spans="1:14" x14ac:dyDescent="0.3">
      <c r="A118" t="s">
        <v>1269</v>
      </c>
      <c r="B118">
        <v>32.299999999999997</v>
      </c>
      <c r="C118">
        <v>9.48</v>
      </c>
      <c r="D118" t="s">
        <v>2380</v>
      </c>
      <c r="E118" t="s">
        <v>2380</v>
      </c>
      <c r="F118" t="s">
        <v>2380</v>
      </c>
      <c r="G118">
        <v>2</v>
      </c>
      <c r="H118" t="s">
        <v>2380</v>
      </c>
      <c r="I118" s="9">
        <f>IF(MedExam_Table[[#This Row],[NumberOfMajorSurgeries]]="No major surgery",0,MedExam_Table[[#This Row],[NumberOfMajorSurgeries]])</f>
        <v>2</v>
      </c>
      <c r="J118" t="str">
        <f>PROPER(MedExam_Table[[#This Row],[Heart Issues]])</f>
        <v>No</v>
      </c>
      <c r="K118" t="str">
        <f>PROPER(IF(MedExam_Table[[#This Row],[smoker]]= "?","No",MedExam_Table[[#This Row],[smoker]]))</f>
        <v>No</v>
      </c>
      <c r="L118" t="str">
        <f>IF(MedExam_Table[[#This Row],[BMI]]&lt;18.5,"Underweight",IF(MedExam_Table[[#This Row],[BMI]]&lt;25,"NormalWeight",IF(MedExam_Table[[#This Row],[BMI]]&lt;=30,"OverWeight","Obesity")))</f>
        <v>Obesity</v>
      </c>
      <c r="M118" t="str">
        <f>IF(MedExam_Table[[#This Row],[HBA1C]]&lt;5.7,"Normal",IF(MedExam_Table[[#This Row],[HBA1C]]&lt;6.4,"Prediabetes","Diabetes"))</f>
        <v>Diabetes</v>
      </c>
      <c r="N118" t="str">
        <f>PROPER(MedExam_Table[[#This Row],[Any Transplants]])</f>
        <v>No</v>
      </c>
    </row>
    <row r="119" spans="1:14" x14ac:dyDescent="0.3">
      <c r="A119" t="s">
        <v>1268</v>
      </c>
      <c r="B119">
        <v>28.69</v>
      </c>
      <c r="C119">
        <v>7.45</v>
      </c>
      <c r="D119" t="s">
        <v>2380</v>
      </c>
      <c r="E119" t="s">
        <v>2380</v>
      </c>
      <c r="F119" t="s">
        <v>2380</v>
      </c>
      <c r="G119">
        <v>2</v>
      </c>
      <c r="H119" t="s">
        <v>2380</v>
      </c>
      <c r="I119" s="9">
        <f>IF(MedExam_Table[[#This Row],[NumberOfMajorSurgeries]]="No major surgery",0,MedExam_Table[[#This Row],[NumberOfMajorSurgeries]])</f>
        <v>2</v>
      </c>
      <c r="J119" t="str">
        <f>PROPER(MedExam_Table[[#This Row],[Heart Issues]])</f>
        <v>No</v>
      </c>
      <c r="K119" t="str">
        <f>PROPER(IF(MedExam_Table[[#This Row],[smoker]]= "?","No",MedExam_Table[[#This Row],[smoker]]))</f>
        <v>No</v>
      </c>
      <c r="L119" t="str">
        <f>IF(MedExam_Table[[#This Row],[BMI]]&lt;18.5,"Underweight",IF(MedExam_Table[[#This Row],[BMI]]&lt;25,"NormalWeight",IF(MedExam_Table[[#This Row],[BMI]]&lt;=30,"OverWeight","Obesity")))</f>
        <v>OverWeight</v>
      </c>
      <c r="M119" t="str">
        <f>IF(MedExam_Table[[#This Row],[HBA1C]]&lt;5.7,"Normal",IF(MedExam_Table[[#This Row],[HBA1C]]&lt;6.4,"Prediabetes","Diabetes"))</f>
        <v>Diabetes</v>
      </c>
      <c r="N119" t="str">
        <f>PROPER(MedExam_Table[[#This Row],[Any Transplants]])</f>
        <v>No</v>
      </c>
    </row>
    <row r="120" spans="1:14" x14ac:dyDescent="0.3">
      <c r="A120" t="s">
        <v>1267</v>
      </c>
      <c r="B120">
        <v>31.28</v>
      </c>
      <c r="C120">
        <v>6.94</v>
      </c>
      <c r="D120" t="s">
        <v>2382</v>
      </c>
      <c r="E120" t="s">
        <v>2380</v>
      </c>
      <c r="F120" t="s">
        <v>2380</v>
      </c>
      <c r="G120">
        <v>1</v>
      </c>
      <c r="H120" t="s">
        <v>2380</v>
      </c>
      <c r="I120" s="9">
        <f>IF(MedExam_Table[[#This Row],[NumberOfMajorSurgeries]]="No major surgery",0,MedExam_Table[[#This Row],[NumberOfMajorSurgeries]])</f>
        <v>1</v>
      </c>
      <c r="J120" t="str">
        <f>PROPER(MedExam_Table[[#This Row],[Heart Issues]])</f>
        <v>Yes</v>
      </c>
      <c r="K120" t="str">
        <f>PROPER(IF(MedExam_Table[[#This Row],[smoker]]= "?","No",MedExam_Table[[#This Row],[smoker]]))</f>
        <v>No</v>
      </c>
      <c r="L120" t="str">
        <f>IF(MedExam_Table[[#This Row],[BMI]]&lt;18.5,"Underweight",IF(MedExam_Table[[#This Row],[BMI]]&lt;25,"NormalWeight",IF(MedExam_Table[[#This Row],[BMI]]&lt;=30,"OverWeight","Obesity")))</f>
        <v>Obesity</v>
      </c>
      <c r="M120" t="str">
        <f>IF(MedExam_Table[[#This Row],[HBA1C]]&lt;5.7,"Normal",IF(MedExam_Table[[#This Row],[HBA1C]]&lt;6.4,"Prediabetes","Diabetes"))</f>
        <v>Diabetes</v>
      </c>
      <c r="N120" t="str">
        <f>PROPER(MedExam_Table[[#This Row],[Any Transplants]])</f>
        <v>No</v>
      </c>
    </row>
    <row r="121" spans="1:14" x14ac:dyDescent="0.3">
      <c r="A121" t="s">
        <v>1266</v>
      </c>
      <c r="B121">
        <v>30.21</v>
      </c>
      <c r="C121">
        <v>7.83</v>
      </c>
      <c r="D121" t="s">
        <v>2380</v>
      </c>
      <c r="E121" t="s">
        <v>2380</v>
      </c>
      <c r="F121" t="s">
        <v>2380</v>
      </c>
      <c r="G121" t="s">
        <v>2381</v>
      </c>
      <c r="H121" t="s">
        <v>2380</v>
      </c>
      <c r="I121" s="9">
        <f>IF(MedExam_Table[[#This Row],[NumberOfMajorSurgeries]]="No major surgery",0,MedExam_Table[[#This Row],[NumberOfMajorSurgeries]])</f>
        <v>0</v>
      </c>
      <c r="J121" t="str">
        <f>PROPER(MedExam_Table[[#This Row],[Heart Issues]])</f>
        <v>No</v>
      </c>
      <c r="K121" t="str">
        <f>PROPER(IF(MedExam_Table[[#This Row],[smoker]]= "?","No",MedExam_Table[[#This Row],[smoker]]))</f>
        <v>No</v>
      </c>
      <c r="L121" t="str">
        <f>IF(MedExam_Table[[#This Row],[BMI]]&lt;18.5,"Underweight",IF(MedExam_Table[[#This Row],[BMI]]&lt;25,"NormalWeight",IF(MedExam_Table[[#This Row],[BMI]]&lt;=30,"OverWeight","Obesity")))</f>
        <v>Obesity</v>
      </c>
      <c r="M121" t="str">
        <f>IF(MedExam_Table[[#This Row],[HBA1C]]&lt;5.7,"Normal",IF(MedExam_Table[[#This Row],[HBA1C]]&lt;6.4,"Prediabetes","Diabetes"))</f>
        <v>Diabetes</v>
      </c>
      <c r="N121" t="str">
        <f>PROPER(MedExam_Table[[#This Row],[Any Transplants]])</f>
        <v>No</v>
      </c>
    </row>
    <row r="122" spans="1:14" x14ac:dyDescent="0.3">
      <c r="A122" t="s">
        <v>1265</v>
      </c>
      <c r="B122">
        <v>38.28</v>
      </c>
      <c r="C122">
        <v>10.17</v>
      </c>
      <c r="D122" t="s">
        <v>2382</v>
      </c>
      <c r="E122" t="s">
        <v>2380</v>
      </c>
      <c r="F122" t="s">
        <v>2380</v>
      </c>
      <c r="G122" t="s">
        <v>2381</v>
      </c>
      <c r="H122" t="s">
        <v>2380</v>
      </c>
      <c r="I122" s="9">
        <f>IF(MedExam_Table[[#This Row],[NumberOfMajorSurgeries]]="No major surgery",0,MedExam_Table[[#This Row],[NumberOfMajorSurgeries]])</f>
        <v>0</v>
      </c>
      <c r="J122" t="str">
        <f>PROPER(MedExam_Table[[#This Row],[Heart Issues]])</f>
        <v>Yes</v>
      </c>
      <c r="K122" t="str">
        <f>PROPER(IF(MedExam_Table[[#This Row],[smoker]]= "?","No",MedExam_Table[[#This Row],[smoker]]))</f>
        <v>No</v>
      </c>
      <c r="L122" t="str">
        <f>IF(MedExam_Table[[#This Row],[BMI]]&lt;18.5,"Underweight",IF(MedExam_Table[[#This Row],[BMI]]&lt;25,"NormalWeight",IF(MedExam_Table[[#This Row],[BMI]]&lt;=30,"OverWeight","Obesity")))</f>
        <v>Obesity</v>
      </c>
      <c r="M122" t="str">
        <f>IF(MedExam_Table[[#This Row],[HBA1C]]&lt;5.7,"Normal",IF(MedExam_Table[[#This Row],[HBA1C]]&lt;6.4,"Prediabetes","Diabetes"))</f>
        <v>Diabetes</v>
      </c>
      <c r="N122" t="str">
        <f>PROPER(MedExam_Table[[#This Row],[Any Transplants]])</f>
        <v>No</v>
      </c>
    </row>
    <row r="123" spans="1:14" x14ac:dyDescent="0.3">
      <c r="A123" t="s">
        <v>1264</v>
      </c>
      <c r="B123">
        <v>29.9</v>
      </c>
      <c r="C123">
        <v>8.9600000000000009</v>
      </c>
      <c r="D123" t="s">
        <v>2382</v>
      </c>
      <c r="E123" t="s">
        <v>2380</v>
      </c>
      <c r="F123" t="s">
        <v>2380</v>
      </c>
      <c r="G123" t="s">
        <v>2381</v>
      </c>
      <c r="H123" t="s">
        <v>2380</v>
      </c>
      <c r="I123" s="9">
        <f>IF(MedExam_Table[[#This Row],[NumberOfMajorSurgeries]]="No major surgery",0,MedExam_Table[[#This Row],[NumberOfMajorSurgeries]])</f>
        <v>0</v>
      </c>
      <c r="J123" t="str">
        <f>PROPER(MedExam_Table[[#This Row],[Heart Issues]])</f>
        <v>Yes</v>
      </c>
      <c r="K123" t="str">
        <f>PROPER(IF(MedExam_Table[[#This Row],[smoker]]= "?","No",MedExam_Table[[#This Row],[smoker]]))</f>
        <v>No</v>
      </c>
      <c r="L123" t="str">
        <f>IF(MedExam_Table[[#This Row],[BMI]]&lt;18.5,"Underweight",IF(MedExam_Table[[#This Row],[BMI]]&lt;25,"NormalWeight",IF(MedExam_Table[[#This Row],[BMI]]&lt;=30,"OverWeight","Obesity")))</f>
        <v>OverWeight</v>
      </c>
      <c r="M123" t="str">
        <f>IF(MedExam_Table[[#This Row],[HBA1C]]&lt;5.7,"Normal",IF(MedExam_Table[[#This Row],[HBA1C]]&lt;6.4,"Prediabetes","Diabetes"))</f>
        <v>Diabetes</v>
      </c>
      <c r="N123" t="str">
        <f>PROPER(MedExam_Table[[#This Row],[Any Transplants]])</f>
        <v>No</v>
      </c>
    </row>
    <row r="124" spans="1:14" x14ac:dyDescent="0.3">
      <c r="A124" t="s">
        <v>1263</v>
      </c>
      <c r="B124">
        <v>23.18</v>
      </c>
      <c r="C124">
        <v>6.96</v>
      </c>
      <c r="D124" t="s">
        <v>2382</v>
      </c>
      <c r="E124" t="s">
        <v>2380</v>
      </c>
      <c r="F124" t="s">
        <v>2380</v>
      </c>
      <c r="G124">
        <v>2</v>
      </c>
      <c r="H124" t="s">
        <v>2380</v>
      </c>
      <c r="I124" s="9">
        <f>IF(MedExam_Table[[#This Row],[NumberOfMajorSurgeries]]="No major surgery",0,MedExam_Table[[#This Row],[NumberOfMajorSurgeries]])</f>
        <v>2</v>
      </c>
      <c r="J124" t="str">
        <f>PROPER(MedExam_Table[[#This Row],[Heart Issues]])</f>
        <v>Yes</v>
      </c>
      <c r="K124" t="str">
        <f>PROPER(IF(MedExam_Table[[#This Row],[smoker]]= "?","No",MedExam_Table[[#This Row],[smoker]]))</f>
        <v>No</v>
      </c>
      <c r="L124" t="str">
        <f>IF(MedExam_Table[[#This Row],[BMI]]&lt;18.5,"Underweight",IF(MedExam_Table[[#This Row],[BMI]]&lt;25,"NormalWeight",IF(MedExam_Table[[#This Row],[BMI]]&lt;=30,"OverWeight","Obesity")))</f>
        <v>NormalWeight</v>
      </c>
      <c r="M124" t="str">
        <f>IF(MedExam_Table[[#This Row],[HBA1C]]&lt;5.7,"Normal",IF(MedExam_Table[[#This Row],[HBA1C]]&lt;6.4,"Prediabetes","Diabetes"))</f>
        <v>Diabetes</v>
      </c>
      <c r="N124" t="str">
        <f>PROPER(MedExam_Table[[#This Row],[Any Transplants]])</f>
        <v>No</v>
      </c>
    </row>
    <row r="125" spans="1:14" x14ac:dyDescent="0.3">
      <c r="A125" t="s">
        <v>1262</v>
      </c>
      <c r="B125">
        <v>33.020000000000003</v>
      </c>
      <c r="C125">
        <v>5.07</v>
      </c>
      <c r="D125" t="s">
        <v>2382</v>
      </c>
      <c r="E125" t="s">
        <v>2380</v>
      </c>
      <c r="F125" t="s">
        <v>2380</v>
      </c>
      <c r="G125" t="s">
        <v>2381</v>
      </c>
      <c r="H125" t="s">
        <v>2380</v>
      </c>
      <c r="I125" s="9">
        <f>IF(MedExam_Table[[#This Row],[NumberOfMajorSurgeries]]="No major surgery",0,MedExam_Table[[#This Row],[NumberOfMajorSurgeries]])</f>
        <v>0</v>
      </c>
      <c r="J125" t="str">
        <f>PROPER(MedExam_Table[[#This Row],[Heart Issues]])</f>
        <v>Yes</v>
      </c>
      <c r="K125" t="str">
        <f>PROPER(IF(MedExam_Table[[#This Row],[smoker]]= "?","No",MedExam_Table[[#This Row],[smoker]]))</f>
        <v>No</v>
      </c>
      <c r="L125" t="str">
        <f>IF(MedExam_Table[[#This Row],[BMI]]&lt;18.5,"Underweight",IF(MedExam_Table[[#This Row],[BMI]]&lt;25,"NormalWeight",IF(MedExam_Table[[#This Row],[BMI]]&lt;=30,"OverWeight","Obesity")))</f>
        <v>Obesity</v>
      </c>
      <c r="M125" t="str">
        <f>IF(MedExam_Table[[#This Row],[HBA1C]]&lt;5.7,"Normal",IF(MedExam_Table[[#This Row],[HBA1C]]&lt;6.4,"Prediabetes","Diabetes"))</f>
        <v>Normal</v>
      </c>
      <c r="N125" t="str">
        <f>PROPER(MedExam_Table[[#This Row],[Any Transplants]])</f>
        <v>No</v>
      </c>
    </row>
    <row r="126" spans="1:14" x14ac:dyDescent="0.3">
      <c r="A126" t="s">
        <v>2262</v>
      </c>
      <c r="B126">
        <v>37.07</v>
      </c>
      <c r="C126">
        <v>6.14</v>
      </c>
      <c r="D126" t="s">
        <v>2382</v>
      </c>
      <c r="E126" t="s">
        <v>2380</v>
      </c>
      <c r="F126" t="s">
        <v>2380</v>
      </c>
      <c r="G126" t="s">
        <v>2381</v>
      </c>
      <c r="H126" t="s">
        <v>2382</v>
      </c>
      <c r="I126" s="9">
        <f>IF(MedExam_Table[[#This Row],[NumberOfMajorSurgeries]]="No major surgery",0,MedExam_Table[[#This Row],[NumberOfMajorSurgeries]])</f>
        <v>0</v>
      </c>
      <c r="J126" t="str">
        <f>PROPER(MedExam_Table[[#This Row],[Heart Issues]])</f>
        <v>Yes</v>
      </c>
      <c r="K126" t="str">
        <f>PROPER(IF(MedExam_Table[[#This Row],[smoker]]= "?","No",MedExam_Table[[#This Row],[smoker]]))</f>
        <v>Yes</v>
      </c>
      <c r="L126" t="str">
        <f>IF(MedExam_Table[[#This Row],[BMI]]&lt;18.5,"Underweight",IF(MedExam_Table[[#This Row],[BMI]]&lt;25,"NormalWeight",IF(MedExam_Table[[#This Row],[BMI]]&lt;=30,"OverWeight","Obesity")))</f>
        <v>Obesity</v>
      </c>
      <c r="M126" t="str">
        <f>IF(MedExam_Table[[#This Row],[HBA1C]]&lt;5.7,"Normal",IF(MedExam_Table[[#This Row],[HBA1C]]&lt;6.4,"Prediabetes","Diabetes"))</f>
        <v>Prediabetes</v>
      </c>
      <c r="N126" t="str">
        <f>PROPER(MedExam_Table[[#This Row],[Any Transplants]])</f>
        <v>No</v>
      </c>
    </row>
    <row r="127" spans="1:14" x14ac:dyDescent="0.3">
      <c r="A127" t="s">
        <v>1261</v>
      </c>
      <c r="B127">
        <v>27.29</v>
      </c>
      <c r="C127">
        <v>5.85</v>
      </c>
      <c r="D127" t="s">
        <v>2380</v>
      </c>
      <c r="E127" t="s">
        <v>2380</v>
      </c>
      <c r="F127" t="s">
        <v>2380</v>
      </c>
      <c r="G127">
        <v>2</v>
      </c>
      <c r="H127" t="s">
        <v>2380</v>
      </c>
      <c r="I127" s="9">
        <f>IF(MedExam_Table[[#This Row],[NumberOfMajorSurgeries]]="No major surgery",0,MedExam_Table[[#This Row],[NumberOfMajorSurgeries]])</f>
        <v>2</v>
      </c>
      <c r="J127" t="str">
        <f>PROPER(MedExam_Table[[#This Row],[Heart Issues]])</f>
        <v>No</v>
      </c>
      <c r="K127" t="str">
        <f>PROPER(IF(MedExam_Table[[#This Row],[smoker]]= "?","No",MedExam_Table[[#This Row],[smoker]]))</f>
        <v>No</v>
      </c>
      <c r="L127" t="str">
        <f>IF(MedExam_Table[[#This Row],[BMI]]&lt;18.5,"Underweight",IF(MedExam_Table[[#This Row],[BMI]]&lt;25,"NormalWeight",IF(MedExam_Table[[#This Row],[BMI]]&lt;=30,"OverWeight","Obesity")))</f>
        <v>OverWeight</v>
      </c>
      <c r="M127" t="str">
        <f>IF(MedExam_Table[[#This Row],[HBA1C]]&lt;5.7,"Normal",IF(MedExam_Table[[#This Row],[HBA1C]]&lt;6.4,"Prediabetes","Diabetes"))</f>
        <v>Prediabetes</v>
      </c>
      <c r="N127" t="str">
        <f>PROPER(MedExam_Table[[#This Row],[Any Transplants]])</f>
        <v>No</v>
      </c>
    </row>
    <row r="128" spans="1:14" x14ac:dyDescent="0.3">
      <c r="A128" t="s">
        <v>1260</v>
      </c>
      <c r="B128">
        <v>23.18</v>
      </c>
      <c r="C128">
        <v>10.56</v>
      </c>
      <c r="D128" t="s">
        <v>2380</v>
      </c>
      <c r="E128" t="s">
        <v>2380</v>
      </c>
      <c r="F128" t="s">
        <v>2380</v>
      </c>
      <c r="G128">
        <v>2</v>
      </c>
      <c r="H128" t="s">
        <v>2380</v>
      </c>
      <c r="I128" s="9">
        <f>IF(MedExam_Table[[#This Row],[NumberOfMajorSurgeries]]="No major surgery",0,MedExam_Table[[#This Row],[NumberOfMajorSurgeries]])</f>
        <v>2</v>
      </c>
      <c r="J128" t="str">
        <f>PROPER(MedExam_Table[[#This Row],[Heart Issues]])</f>
        <v>No</v>
      </c>
      <c r="K128" t="str">
        <f>PROPER(IF(MedExam_Table[[#This Row],[smoker]]= "?","No",MedExam_Table[[#This Row],[smoker]]))</f>
        <v>No</v>
      </c>
      <c r="L128" t="str">
        <f>IF(MedExam_Table[[#This Row],[BMI]]&lt;18.5,"Underweight",IF(MedExam_Table[[#This Row],[BMI]]&lt;25,"NormalWeight",IF(MedExam_Table[[#This Row],[BMI]]&lt;=30,"OverWeight","Obesity")))</f>
        <v>NormalWeight</v>
      </c>
      <c r="M128" t="str">
        <f>IF(MedExam_Table[[#This Row],[HBA1C]]&lt;5.7,"Normal",IF(MedExam_Table[[#This Row],[HBA1C]]&lt;6.4,"Prediabetes","Diabetes"))</f>
        <v>Diabetes</v>
      </c>
      <c r="N128" t="str">
        <f>PROPER(MedExam_Table[[#This Row],[Any Transplants]])</f>
        <v>No</v>
      </c>
    </row>
    <row r="129" spans="1:14" x14ac:dyDescent="0.3">
      <c r="A129" t="s">
        <v>1259</v>
      </c>
      <c r="B129">
        <v>32.659999999999997</v>
      </c>
      <c r="C129">
        <v>8.92</v>
      </c>
      <c r="D129" t="s">
        <v>2382</v>
      </c>
      <c r="E129" t="s">
        <v>2380</v>
      </c>
      <c r="F129" t="s">
        <v>2380</v>
      </c>
      <c r="G129" t="s">
        <v>2381</v>
      </c>
      <c r="H129" t="s">
        <v>2380</v>
      </c>
      <c r="I129" s="9">
        <f>IF(MedExam_Table[[#This Row],[NumberOfMajorSurgeries]]="No major surgery",0,MedExam_Table[[#This Row],[NumberOfMajorSurgeries]])</f>
        <v>0</v>
      </c>
      <c r="J129" t="str">
        <f>PROPER(MedExam_Table[[#This Row],[Heart Issues]])</f>
        <v>Yes</v>
      </c>
      <c r="K129" t="str">
        <f>PROPER(IF(MedExam_Table[[#This Row],[smoker]]= "?","No",MedExam_Table[[#This Row],[smoker]]))</f>
        <v>No</v>
      </c>
      <c r="L129" t="str">
        <f>IF(MedExam_Table[[#This Row],[BMI]]&lt;18.5,"Underweight",IF(MedExam_Table[[#This Row],[BMI]]&lt;25,"NormalWeight",IF(MedExam_Table[[#This Row],[BMI]]&lt;=30,"OverWeight","Obesity")))</f>
        <v>Obesity</v>
      </c>
      <c r="M129" t="str">
        <f>IF(MedExam_Table[[#This Row],[HBA1C]]&lt;5.7,"Normal",IF(MedExam_Table[[#This Row],[HBA1C]]&lt;6.4,"Prediabetes","Diabetes"))</f>
        <v>Diabetes</v>
      </c>
      <c r="N129" t="str">
        <f>PROPER(MedExam_Table[[#This Row],[Any Transplants]])</f>
        <v>No</v>
      </c>
    </row>
    <row r="130" spans="1:14" x14ac:dyDescent="0.3">
      <c r="A130" t="s">
        <v>1258</v>
      </c>
      <c r="B130">
        <v>30.78</v>
      </c>
      <c r="C130">
        <v>8.6300000000000008</v>
      </c>
      <c r="D130" t="s">
        <v>2380</v>
      </c>
      <c r="E130" t="s">
        <v>2380</v>
      </c>
      <c r="F130" t="s">
        <v>2380</v>
      </c>
      <c r="G130" t="s">
        <v>2381</v>
      </c>
      <c r="H130" t="s">
        <v>2380</v>
      </c>
      <c r="I130" s="9">
        <f>IF(MedExam_Table[[#This Row],[NumberOfMajorSurgeries]]="No major surgery",0,MedExam_Table[[#This Row],[NumberOfMajorSurgeries]])</f>
        <v>0</v>
      </c>
      <c r="J130" t="str">
        <f>PROPER(MedExam_Table[[#This Row],[Heart Issues]])</f>
        <v>No</v>
      </c>
      <c r="K130" t="str">
        <f>PROPER(IF(MedExam_Table[[#This Row],[smoker]]= "?","No",MedExam_Table[[#This Row],[smoker]]))</f>
        <v>No</v>
      </c>
      <c r="L130" t="str">
        <f>IF(MedExam_Table[[#This Row],[BMI]]&lt;18.5,"Underweight",IF(MedExam_Table[[#This Row],[BMI]]&lt;25,"NormalWeight",IF(MedExam_Table[[#This Row],[BMI]]&lt;=30,"OverWeight","Obesity")))</f>
        <v>Obesity</v>
      </c>
      <c r="M130" t="str">
        <f>IF(MedExam_Table[[#This Row],[HBA1C]]&lt;5.7,"Normal",IF(MedExam_Table[[#This Row],[HBA1C]]&lt;6.4,"Prediabetes","Diabetes"))</f>
        <v>Diabetes</v>
      </c>
      <c r="N130" t="str">
        <f>PROPER(MedExam_Table[[#This Row],[Any Transplants]])</f>
        <v>No</v>
      </c>
    </row>
    <row r="131" spans="1:14" x14ac:dyDescent="0.3">
      <c r="A131" t="s">
        <v>1257</v>
      </c>
      <c r="B131">
        <v>47.2</v>
      </c>
      <c r="C131">
        <v>6.29</v>
      </c>
      <c r="D131" t="s">
        <v>2382</v>
      </c>
      <c r="E131" t="s">
        <v>2380</v>
      </c>
      <c r="F131" t="s">
        <v>2383</v>
      </c>
      <c r="G131">
        <v>1</v>
      </c>
      <c r="H131" t="s">
        <v>2380</v>
      </c>
      <c r="I131" s="9">
        <f>IF(MedExam_Table[[#This Row],[NumberOfMajorSurgeries]]="No major surgery",0,MedExam_Table[[#This Row],[NumberOfMajorSurgeries]])</f>
        <v>1</v>
      </c>
      <c r="J131" t="str">
        <f>PROPER(MedExam_Table[[#This Row],[Heart Issues]])</f>
        <v>Yes</v>
      </c>
      <c r="K131" t="str">
        <f>PROPER(IF(MedExam_Table[[#This Row],[smoker]]= "?","No",MedExam_Table[[#This Row],[smoker]]))</f>
        <v>No</v>
      </c>
      <c r="L131" t="str">
        <f>IF(MedExam_Table[[#This Row],[BMI]]&lt;18.5,"Underweight",IF(MedExam_Table[[#This Row],[BMI]]&lt;25,"NormalWeight",IF(MedExam_Table[[#This Row],[BMI]]&lt;=30,"OverWeight","Obesity")))</f>
        <v>Obesity</v>
      </c>
      <c r="M131" t="str">
        <f>IF(MedExam_Table[[#This Row],[HBA1C]]&lt;5.7,"Normal",IF(MedExam_Table[[#This Row],[HBA1C]]&lt;6.4,"Prediabetes","Diabetes"))</f>
        <v>Prediabetes</v>
      </c>
      <c r="N131" t="str">
        <f>PROPER(MedExam_Table[[#This Row],[Any Transplants]])</f>
        <v>No</v>
      </c>
    </row>
    <row r="132" spans="1:14" x14ac:dyDescent="0.3">
      <c r="A132" t="s">
        <v>1256</v>
      </c>
      <c r="B132">
        <v>31.6</v>
      </c>
      <c r="C132">
        <v>5.75</v>
      </c>
      <c r="D132" t="s">
        <v>2380</v>
      </c>
      <c r="E132" t="s">
        <v>2380</v>
      </c>
      <c r="F132" t="s">
        <v>2380</v>
      </c>
      <c r="G132">
        <v>2</v>
      </c>
      <c r="H132" t="s">
        <v>2380</v>
      </c>
      <c r="I132" s="9">
        <f>IF(MedExam_Table[[#This Row],[NumberOfMajorSurgeries]]="No major surgery",0,MedExam_Table[[#This Row],[NumberOfMajorSurgeries]])</f>
        <v>2</v>
      </c>
      <c r="J132" t="str">
        <f>PROPER(MedExam_Table[[#This Row],[Heart Issues]])</f>
        <v>No</v>
      </c>
      <c r="K132" t="str">
        <f>PROPER(IF(MedExam_Table[[#This Row],[smoker]]= "?","No",MedExam_Table[[#This Row],[smoker]]))</f>
        <v>No</v>
      </c>
      <c r="L132" t="str">
        <f>IF(MedExam_Table[[#This Row],[BMI]]&lt;18.5,"Underweight",IF(MedExam_Table[[#This Row],[BMI]]&lt;25,"NormalWeight",IF(MedExam_Table[[#This Row],[BMI]]&lt;=30,"OverWeight","Obesity")))</f>
        <v>Obesity</v>
      </c>
      <c r="M132" t="str">
        <f>IF(MedExam_Table[[#This Row],[HBA1C]]&lt;5.7,"Normal",IF(MedExam_Table[[#This Row],[HBA1C]]&lt;6.4,"Prediabetes","Diabetes"))</f>
        <v>Prediabetes</v>
      </c>
      <c r="N132" t="str">
        <f>PROPER(MedExam_Table[[#This Row],[Any Transplants]])</f>
        <v>No</v>
      </c>
    </row>
    <row r="133" spans="1:14" x14ac:dyDescent="0.3">
      <c r="A133" t="s">
        <v>1255</v>
      </c>
      <c r="B133">
        <v>33.914999999999999</v>
      </c>
      <c r="C133">
        <v>6.66</v>
      </c>
      <c r="D133" t="s">
        <v>2382</v>
      </c>
      <c r="E133" t="s">
        <v>2380</v>
      </c>
      <c r="F133" t="s">
        <v>2380</v>
      </c>
      <c r="G133">
        <v>1</v>
      </c>
      <c r="H133" t="s">
        <v>2380</v>
      </c>
      <c r="I133" s="9">
        <f>IF(MedExam_Table[[#This Row],[NumberOfMajorSurgeries]]="No major surgery",0,MedExam_Table[[#This Row],[NumberOfMajorSurgeries]])</f>
        <v>1</v>
      </c>
      <c r="J133" t="str">
        <f>PROPER(MedExam_Table[[#This Row],[Heart Issues]])</f>
        <v>Yes</v>
      </c>
      <c r="K133" t="str">
        <f>PROPER(IF(MedExam_Table[[#This Row],[smoker]]= "?","No",MedExam_Table[[#This Row],[smoker]]))</f>
        <v>No</v>
      </c>
      <c r="L133" t="str">
        <f>IF(MedExam_Table[[#This Row],[BMI]]&lt;18.5,"Underweight",IF(MedExam_Table[[#This Row],[BMI]]&lt;25,"NormalWeight",IF(MedExam_Table[[#This Row],[BMI]]&lt;=30,"OverWeight","Obesity")))</f>
        <v>Obesity</v>
      </c>
      <c r="M133" t="str">
        <f>IF(MedExam_Table[[#This Row],[HBA1C]]&lt;5.7,"Normal",IF(MedExam_Table[[#This Row],[HBA1C]]&lt;6.4,"Prediabetes","Diabetes"))</f>
        <v>Diabetes</v>
      </c>
      <c r="N133" t="str">
        <f>PROPER(MedExam_Table[[#This Row],[Any Transplants]])</f>
        <v>No</v>
      </c>
    </row>
    <row r="134" spans="1:14" x14ac:dyDescent="0.3">
      <c r="A134" t="s">
        <v>1254</v>
      </c>
      <c r="B134">
        <v>23.54</v>
      </c>
      <c r="C134">
        <v>5.0999999999999996</v>
      </c>
      <c r="D134" t="s">
        <v>2380</v>
      </c>
      <c r="E134" t="s">
        <v>2380</v>
      </c>
      <c r="F134" t="s">
        <v>2380</v>
      </c>
      <c r="G134">
        <v>2</v>
      </c>
      <c r="H134" t="s">
        <v>2380</v>
      </c>
      <c r="I134" s="9">
        <f>IF(MedExam_Table[[#This Row],[NumberOfMajorSurgeries]]="No major surgery",0,MedExam_Table[[#This Row],[NumberOfMajorSurgeries]])</f>
        <v>2</v>
      </c>
      <c r="J134" t="str">
        <f>PROPER(MedExam_Table[[#This Row],[Heart Issues]])</f>
        <v>No</v>
      </c>
      <c r="K134" t="str">
        <f>PROPER(IF(MedExam_Table[[#This Row],[smoker]]= "?","No",MedExam_Table[[#This Row],[smoker]]))</f>
        <v>No</v>
      </c>
      <c r="L134" t="str">
        <f>IF(MedExam_Table[[#This Row],[BMI]]&lt;18.5,"Underweight",IF(MedExam_Table[[#This Row],[BMI]]&lt;25,"NormalWeight",IF(MedExam_Table[[#This Row],[BMI]]&lt;=30,"OverWeight","Obesity")))</f>
        <v>NormalWeight</v>
      </c>
      <c r="M134" t="str">
        <f>IF(MedExam_Table[[#This Row],[HBA1C]]&lt;5.7,"Normal",IF(MedExam_Table[[#This Row],[HBA1C]]&lt;6.4,"Prediabetes","Diabetes"))</f>
        <v>Normal</v>
      </c>
      <c r="N134" t="str">
        <f>PROPER(MedExam_Table[[#This Row],[Any Transplants]])</f>
        <v>No</v>
      </c>
    </row>
    <row r="135" spans="1:14" x14ac:dyDescent="0.3">
      <c r="A135" t="s">
        <v>1253</v>
      </c>
      <c r="B135">
        <v>27.074999999999999</v>
      </c>
      <c r="C135">
        <v>4.41</v>
      </c>
      <c r="D135" t="s">
        <v>2380</v>
      </c>
      <c r="E135" t="s">
        <v>2380</v>
      </c>
      <c r="F135" t="s">
        <v>2380</v>
      </c>
      <c r="G135">
        <v>2</v>
      </c>
      <c r="H135" t="s">
        <v>2380</v>
      </c>
      <c r="I135" s="9">
        <f>IF(MedExam_Table[[#This Row],[NumberOfMajorSurgeries]]="No major surgery",0,MedExam_Table[[#This Row],[NumberOfMajorSurgeries]])</f>
        <v>2</v>
      </c>
      <c r="J135" t="str">
        <f>PROPER(MedExam_Table[[#This Row],[Heart Issues]])</f>
        <v>No</v>
      </c>
      <c r="K135" t="str">
        <f>PROPER(IF(MedExam_Table[[#This Row],[smoker]]= "?","No",MedExam_Table[[#This Row],[smoker]]))</f>
        <v>No</v>
      </c>
      <c r="L135" t="str">
        <f>IF(MedExam_Table[[#This Row],[BMI]]&lt;18.5,"Underweight",IF(MedExam_Table[[#This Row],[BMI]]&lt;25,"NormalWeight",IF(MedExam_Table[[#This Row],[BMI]]&lt;=30,"OverWeight","Obesity")))</f>
        <v>OverWeight</v>
      </c>
      <c r="M135" t="str">
        <f>IF(MedExam_Table[[#This Row],[HBA1C]]&lt;5.7,"Normal",IF(MedExam_Table[[#This Row],[HBA1C]]&lt;6.4,"Prediabetes","Diabetes"))</f>
        <v>Normal</v>
      </c>
      <c r="N135" t="str">
        <f>PROPER(MedExam_Table[[#This Row],[Any Transplants]])</f>
        <v>No</v>
      </c>
    </row>
    <row r="136" spans="1:14" x14ac:dyDescent="0.3">
      <c r="A136" t="s">
        <v>1252</v>
      </c>
      <c r="B136">
        <v>25.8</v>
      </c>
      <c r="C136">
        <v>5.52</v>
      </c>
      <c r="D136" t="s">
        <v>2382</v>
      </c>
      <c r="E136" t="s">
        <v>2380</v>
      </c>
      <c r="F136" t="s">
        <v>2380</v>
      </c>
      <c r="G136" t="s">
        <v>2381</v>
      </c>
      <c r="H136" t="s">
        <v>2380</v>
      </c>
      <c r="I136" s="9">
        <f>IF(MedExam_Table[[#This Row],[NumberOfMajorSurgeries]]="No major surgery",0,MedExam_Table[[#This Row],[NumberOfMajorSurgeries]])</f>
        <v>0</v>
      </c>
      <c r="J136" t="str">
        <f>PROPER(MedExam_Table[[#This Row],[Heart Issues]])</f>
        <v>Yes</v>
      </c>
      <c r="K136" t="str">
        <f>PROPER(IF(MedExam_Table[[#This Row],[smoker]]= "?","No",MedExam_Table[[#This Row],[smoker]]))</f>
        <v>No</v>
      </c>
      <c r="L136" t="str">
        <f>IF(MedExam_Table[[#This Row],[BMI]]&lt;18.5,"Underweight",IF(MedExam_Table[[#This Row],[BMI]]&lt;25,"NormalWeight",IF(MedExam_Table[[#This Row],[BMI]]&lt;=30,"OverWeight","Obesity")))</f>
        <v>OverWeight</v>
      </c>
      <c r="M136" t="str">
        <f>IF(MedExam_Table[[#This Row],[HBA1C]]&lt;5.7,"Normal",IF(MedExam_Table[[#This Row],[HBA1C]]&lt;6.4,"Prediabetes","Diabetes"))</f>
        <v>Normal</v>
      </c>
      <c r="N136" t="str">
        <f>PROPER(MedExam_Table[[#This Row],[Any Transplants]])</f>
        <v>No</v>
      </c>
    </row>
    <row r="137" spans="1:14" x14ac:dyDescent="0.3">
      <c r="A137" t="s">
        <v>2261</v>
      </c>
      <c r="B137">
        <v>51.51</v>
      </c>
      <c r="C137">
        <v>6.26</v>
      </c>
      <c r="D137" t="s">
        <v>2382</v>
      </c>
      <c r="E137" t="s">
        <v>2380</v>
      </c>
      <c r="F137" t="s">
        <v>2383</v>
      </c>
      <c r="G137">
        <v>1</v>
      </c>
      <c r="H137" t="s">
        <v>2382</v>
      </c>
      <c r="I137" s="9">
        <f>IF(MedExam_Table[[#This Row],[NumberOfMajorSurgeries]]="No major surgery",0,MedExam_Table[[#This Row],[NumberOfMajorSurgeries]])</f>
        <v>1</v>
      </c>
      <c r="J137" t="str">
        <f>PROPER(MedExam_Table[[#This Row],[Heart Issues]])</f>
        <v>Yes</v>
      </c>
      <c r="K137" t="str">
        <f>PROPER(IF(MedExam_Table[[#This Row],[smoker]]= "?","No",MedExam_Table[[#This Row],[smoker]]))</f>
        <v>Yes</v>
      </c>
      <c r="L137" t="str">
        <f>IF(MedExam_Table[[#This Row],[BMI]]&lt;18.5,"Underweight",IF(MedExam_Table[[#This Row],[BMI]]&lt;25,"NormalWeight",IF(MedExam_Table[[#This Row],[BMI]]&lt;=30,"OverWeight","Obesity")))</f>
        <v>Obesity</v>
      </c>
      <c r="M137" t="str">
        <f>IF(MedExam_Table[[#This Row],[HBA1C]]&lt;5.7,"Normal",IF(MedExam_Table[[#This Row],[HBA1C]]&lt;6.4,"Prediabetes","Diabetes"))</f>
        <v>Prediabetes</v>
      </c>
      <c r="N137" t="str">
        <f>PROPER(MedExam_Table[[#This Row],[Any Transplants]])</f>
        <v>No</v>
      </c>
    </row>
    <row r="138" spans="1:14" x14ac:dyDescent="0.3">
      <c r="A138" t="s">
        <v>1251</v>
      </c>
      <c r="B138">
        <v>36.1</v>
      </c>
      <c r="C138">
        <v>4.62</v>
      </c>
      <c r="D138" t="s">
        <v>2382</v>
      </c>
      <c r="E138" t="s">
        <v>2380</v>
      </c>
      <c r="F138" t="s">
        <v>2383</v>
      </c>
      <c r="G138">
        <v>1</v>
      </c>
      <c r="H138" t="s">
        <v>2380</v>
      </c>
      <c r="I138" s="9">
        <f>IF(MedExam_Table[[#This Row],[NumberOfMajorSurgeries]]="No major surgery",0,MedExam_Table[[#This Row],[NumberOfMajorSurgeries]])</f>
        <v>1</v>
      </c>
      <c r="J138" t="str">
        <f>PROPER(MedExam_Table[[#This Row],[Heart Issues]])</f>
        <v>Yes</v>
      </c>
      <c r="K138" t="str">
        <f>PROPER(IF(MedExam_Table[[#This Row],[smoker]]= "?","No",MedExam_Table[[#This Row],[smoker]]))</f>
        <v>No</v>
      </c>
      <c r="L138" t="str">
        <f>IF(MedExam_Table[[#This Row],[BMI]]&lt;18.5,"Underweight",IF(MedExam_Table[[#This Row],[BMI]]&lt;25,"NormalWeight",IF(MedExam_Table[[#This Row],[BMI]]&lt;=30,"OverWeight","Obesity")))</f>
        <v>Obesity</v>
      </c>
      <c r="M138" t="str">
        <f>IF(MedExam_Table[[#This Row],[HBA1C]]&lt;5.7,"Normal",IF(MedExam_Table[[#This Row],[HBA1C]]&lt;6.4,"Prediabetes","Diabetes"))</f>
        <v>Normal</v>
      </c>
      <c r="N138" t="str">
        <f>PROPER(MedExam_Table[[#This Row],[Any Transplants]])</f>
        <v>No</v>
      </c>
    </row>
    <row r="139" spans="1:14" x14ac:dyDescent="0.3">
      <c r="A139" t="s">
        <v>1250</v>
      </c>
      <c r="B139">
        <v>30.495000000000001</v>
      </c>
      <c r="C139">
        <v>5.74</v>
      </c>
      <c r="D139" t="s">
        <v>2382</v>
      </c>
      <c r="E139" t="s">
        <v>2380</v>
      </c>
      <c r="F139" t="s">
        <v>2383</v>
      </c>
      <c r="G139">
        <v>1</v>
      </c>
      <c r="H139" t="s">
        <v>2380</v>
      </c>
      <c r="I139" s="9">
        <f>IF(MedExam_Table[[#This Row],[NumberOfMajorSurgeries]]="No major surgery",0,MedExam_Table[[#This Row],[NumberOfMajorSurgeries]])</f>
        <v>1</v>
      </c>
      <c r="J139" t="str">
        <f>PROPER(MedExam_Table[[#This Row],[Heart Issues]])</f>
        <v>Yes</v>
      </c>
      <c r="K139" t="str">
        <f>PROPER(IF(MedExam_Table[[#This Row],[smoker]]= "?","No",MedExam_Table[[#This Row],[smoker]]))</f>
        <v>No</v>
      </c>
      <c r="L139" t="str">
        <f>IF(MedExam_Table[[#This Row],[BMI]]&lt;18.5,"Underweight",IF(MedExam_Table[[#This Row],[BMI]]&lt;25,"NormalWeight",IF(MedExam_Table[[#This Row],[BMI]]&lt;=30,"OverWeight","Obesity")))</f>
        <v>Obesity</v>
      </c>
      <c r="M139" t="str">
        <f>IF(MedExam_Table[[#This Row],[HBA1C]]&lt;5.7,"Normal",IF(MedExam_Table[[#This Row],[HBA1C]]&lt;6.4,"Prediabetes","Diabetes"))</f>
        <v>Prediabetes</v>
      </c>
      <c r="N139" t="str">
        <f>PROPER(MedExam_Table[[#This Row],[Any Transplants]])</f>
        <v>No</v>
      </c>
    </row>
    <row r="140" spans="1:14" x14ac:dyDescent="0.3">
      <c r="A140" t="s">
        <v>1249</v>
      </c>
      <c r="B140">
        <v>21.4</v>
      </c>
      <c r="C140">
        <v>6.3</v>
      </c>
      <c r="D140" t="s">
        <v>2382</v>
      </c>
      <c r="E140" t="s">
        <v>2380</v>
      </c>
      <c r="F140" t="s">
        <v>2383</v>
      </c>
      <c r="G140">
        <v>1</v>
      </c>
      <c r="H140" t="s">
        <v>2380</v>
      </c>
      <c r="I140" s="9">
        <f>IF(MedExam_Table[[#This Row],[NumberOfMajorSurgeries]]="No major surgery",0,MedExam_Table[[#This Row],[NumberOfMajorSurgeries]])</f>
        <v>1</v>
      </c>
      <c r="J140" t="str">
        <f>PROPER(MedExam_Table[[#This Row],[Heart Issues]])</f>
        <v>Yes</v>
      </c>
      <c r="K140" t="str">
        <f>PROPER(IF(MedExam_Table[[#This Row],[smoker]]= "?","No",MedExam_Table[[#This Row],[smoker]]))</f>
        <v>No</v>
      </c>
      <c r="L140" t="str">
        <f>IF(MedExam_Table[[#This Row],[BMI]]&lt;18.5,"Underweight",IF(MedExam_Table[[#This Row],[BMI]]&lt;25,"NormalWeight",IF(MedExam_Table[[#This Row],[BMI]]&lt;=30,"OverWeight","Obesity")))</f>
        <v>NormalWeight</v>
      </c>
      <c r="M140" t="str">
        <f>IF(MedExam_Table[[#This Row],[HBA1C]]&lt;5.7,"Normal",IF(MedExam_Table[[#This Row],[HBA1C]]&lt;6.4,"Prediabetes","Diabetes"))</f>
        <v>Prediabetes</v>
      </c>
      <c r="N140" t="str">
        <f>PROPER(MedExam_Table[[#This Row],[Any Transplants]])</f>
        <v>No</v>
      </c>
    </row>
    <row r="141" spans="1:14" x14ac:dyDescent="0.3">
      <c r="A141" t="s">
        <v>1248</v>
      </c>
      <c r="B141">
        <v>32.299999999999997</v>
      </c>
      <c r="C141">
        <v>10.27</v>
      </c>
      <c r="D141" t="s">
        <v>2380</v>
      </c>
      <c r="E141" t="s">
        <v>2380</v>
      </c>
      <c r="F141" t="s">
        <v>2380</v>
      </c>
      <c r="G141" t="s">
        <v>2381</v>
      </c>
      <c r="H141" t="s">
        <v>2380</v>
      </c>
      <c r="I141" s="9">
        <f>IF(MedExam_Table[[#This Row],[NumberOfMajorSurgeries]]="No major surgery",0,MedExam_Table[[#This Row],[NumberOfMajorSurgeries]])</f>
        <v>0</v>
      </c>
      <c r="J141" t="str">
        <f>PROPER(MedExam_Table[[#This Row],[Heart Issues]])</f>
        <v>No</v>
      </c>
      <c r="K141" t="str">
        <f>PROPER(IF(MedExam_Table[[#This Row],[smoker]]= "?","No",MedExam_Table[[#This Row],[smoker]]))</f>
        <v>No</v>
      </c>
      <c r="L141" t="str">
        <f>IF(MedExam_Table[[#This Row],[BMI]]&lt;18.5,"Underweight",IF(MedExam_Table[[#This Row],[BMI]]&lt;25,"NormalWeight",IF(MedExam_Table[[#This Row],[BMI]]&lt;=30,"OverWeight","Obesity")))</f>
        <v>Obesity</v>
      </c>
      <c r="M141" t="str">
        <f>IF(MedExam_Table[[#This Row],[HBA1C]]&lt;5.7,"Normal",IF(MedExam_Table[[#This Row],[HBA1C]]&lt;6.4,"Prediabetes","Diabetes"))</f>
        <v>Diabetes</v>
      </c>
      <c r="N141" t="str">
        <f>PROPER(MedExam_Table[[#This Row],[Any Transplants]])</f>
        <v>No</v>
      </c>
    </row>
    <row r="142" spans="1:14" x14ac:dyDescent="0.3">
      <c r="A142" t="s">
        <v>1247</v>
      </c>
      <c r="B142">
        <v>29.78</v>
      </c>
      <c r="C142">
        <v>5.85</v>
      </c>
      <c r="D142" t="s">
        <v>2380</v>
      </c>
      <c r="E142" t="s">
        <v>2380</v>
      </c>
      <c r="F142" t="s">
        <v>2383</v>
      </c>
      <c r="G142">
        <v>1</v>
      </c>
      <c r="H142" t="s">
        <v>2380</v>
      </c>
      <c r="I142" s="9">
        <f>IF(MedExam_Table[[#This Row],[NumberOfMajorSurgeries]]="No major surgery",0,MedExam_Table[[#This Row],[NumberOfMajorSurgeries]])</f>
        <v>1</v>
      </c>
      <c r="J142" t="str">
        <f>PROPER(MedExam_Table[[#This Row],[Heart Issues]])</f>
        <v>No</v>
      </c>
      <c r="K142" t="str">
        <f>PROPER(IF(MedExam_Table[[#This Row],[smoker]]= "?","No",MedExam_Table[[#This Row],[smoker]]))</f>
        <v>No</v>
      </c>
      <c r="L142" t="str">
        <f>IF(MedExam_Table[[#This Row],[BMI]]&lt;18.5,"Underweight",IF(MedExam_Table[[#This Row],[BMI]]&lt;25,"NormalWeight",IF(MedExam_Table[[#This Row],[BMI]]&lt;=30,"OverWeight","Obesity")))</f>
        <v>OverWeight</v>
      </c>
      <c r="M142" t="str">
        <f>IF(MedExam_Table[[#This Row],[HBA1C]]&lt;5.7,"Normal",IF(MedExam_Table[[#This Row],[HBA1C]]&lt;6.4,"Prediabetes","Diabetes"))</f>
        <v>Prediabetes</v>
      </c>
      <c r="N142" t="str">
        <f>PROPER(MedExam_Table[[#This Row],[Any Transplants]])</f>
        <v>No</v>
      </c>
    </row>
    <row r="143" spans="1:14" x14ac:dyDescent="0.3">
      <c r="A143" t="s">
        <v>1246</v>
      </c>
      <c r="B143">
        <v>34.76</v>
      </c>
      <c r="C143">
        <v>5.92</v>
      </c>
      <c r="D143" t="s">
        <v>2382</v>
      </c>
      <c r="E143" t="s">
        <v>2380</v>
      </c>
      <c r="F143" t="s">
        <v>2380</v>
      </c>
      <c r="G143">
        <v>1</v>
      </c>
      <c r="H143" t="s">
        <v>2380</v>
      </c>
      <c r="I143" s="9">
        <f>IF(MedExam_Table[[#This Row],[NumberOfMajorSurgeries]]="No major surgery",0,MedExam_Table[[#This Row],[NumberOfMajorSurgeries]])</f>
        <v>1</v>
      </c>
      <c r="J143" t="str">
        <f>PROPER(MedExam_Table[[#This Row],[Heart Issues]])</f>
        <v>Yes</v>
      </c>
      <c r="K143" t="str">
        <f>PROPER(IF(MedExam_Table[[#This Row],[smoker]]= "?","No",MedExam_Table[[#This Row],[smoker]]))</f>
        <v>No</v>
      </c>
      <c r="L143" t="str">
        <f>IF(MedExam_Table[[#This Row],[BMI]]&lt;18.5,"Underweight",IF(MedExam_Table[[#This Row],[BMI]]&lt;25,"NormalWeight",IF(MedExam_Table[[#This Row],[BMI]]&lt;=30,"OverWeight","Obesity")))</f>
        <v>Obesity</v>
      </c>
      <c r="M143" t="str">
        <f>IF(MedExam_Table[[#This Row],[HBA1C]]&lt;5.7,"Normal",IF(MedExam_Table[[#This Row],[HBA1C]]&lt;6.4,"Prediabetes","Diabetes"))</f>
        <v>Prediabetes</v>
      </c>
      <c r="N143" t="str">
        <f>PROPER(MedExam_Table[[#This Row],[Any Transplants]])</f>
        <v>No</v>
      </c>
    </row>
    <row r="144" spans="1:14" x14ac:dyDescent="0.3">
      <c r="A144" t="s">
        <v>1245</v>
      </c>
      <c r="B144">
        <v>18.335000000000001</v>
      </c>
      <c r="C144">
        <v>10.01</v>
      </c>
      <c r="D144" t="s">
        <v>2382</v>
      </c>
      <c r="E144" t="s">
        <v>2380</v>
      </c>
      <c r="F144" t="s">
        <v>2380</v>
      </c>
      <c r="G144">
        <v>2</v>
      </c>
      <c r="H144" t="s">
        <v>2380</v>
      </c>
      <c r="I144" s="9">
        <f>IF(MedExam_Table[[#This Row],[NumberOfMajorSurgeries]]="No major surgery",0,MedExam_Table[[#This Row],[NumberOfMajorSurgeries]])</f>
        <v>2</v>
      </c>
      <c r="J144" t="str">
        <f>PROPER(MedExam_Table[[#This Row],[Heart Issues]])</f>
        <v>Yes</v>
      </c>
      <c r="K144" t="str">
        <f>PROPER(IF(MedExam_Table[[#This Row],[smoker]]= "?","No",MedExam_Table[[#This Row],[smoker]]))</f>
        <v>No</v>
      </c>
      <c r="L144" t="str">
        <f>IF(MedExam_Table[[#This Row],[BMI]]&lt;18.5,"Underweight",IF(MedExam_Table[[#This Row],[BMI]]&lt;25,"NormalWeight",IF(MedExam_Table[[#This Row],[BMI]]&lt;=30,"OverWeight","Obesity")))</f>
        <v>Underweight</v>
      </c>
      <c r="M144" t="str">
        <f>IF(MedExam_Table[[#This Row],[HBA1C]]&lt;5.7,"Normal",IF(MedExam_Table[[#This Row],[HBA1C]]&lt;6.4,"Prediabetes","Diabetes"))</f>
        <v>Diabetes</v>
      </c>
      <c r="N144" t="str">
        <f>PROPER(MedExam_Table[[#This Row],[Any Transplants]])</f>
        <v>No</v>
      </c>
    </row>
    <row r="145" spans="1:14" x14ac:dyDescent="0.3">
      <c r="A145" t="s">
        <v>1244</v>
      </c>
      <c r="B145">
        <v>32.299999999999997</v>
      </c>
      <c r="C145">
        <v>9.59</v>
      </c>
      <c r="D145" t="s">
        <v>2380</v>
      </c>
      <c r="E145" t="s">
        <v>2380</v>
      </c>
      <c r="F145" t="s">
        <v>2380</v>
      </c>
      <c r="G145" t="s">
        <v>2381</v>
      </c>
      <c r="H145" t="s">
        <v>2380</v>
      </c>
      <c r="I145" s="9">
        <f>IF(MedExam_Table[[#This Row],[NumberOfMajorSurgeries]]="No major surgery",0,MedExam_Table[[#This Row],[NumberOfMajorSurgeries]])</f>
        <v>0</v>
      </c>
      <c r="J145" t="str">
        <f>PROPER(MedExam_Table[[#This Row],[Heart Issues]])</f>
        <v>No</v>
      </c>
      <c r="K145" t="str">
        <f>PROPER(IF(MedExam_Table[[#This Row],[smoker]]= "?","No",MedExam_Table[[#This Row],[smoker]]))</f>
        <v>No</v>
      </c>
      <c r="L145" t="str">
        <f>IF(MedExam_Table[[#This Row],[BMI]]&lt;18.5,"Underweight",IF(MedExam_Table[[#This Row],[BMI]]&lt;25,"NormalWeight",IF(MedExam_Table[[#This Row],[BMI]]&lt;=30,"OverWeight","Obesity")))</f>
        <v>Obesity</v>
      </c>
      <c r="M145" t="str">
        <f>IF(MedExam_Table[[#This Row],[HBA1C]]&lt;5.7,"Normal",IF(MedExam_Table[[#This Row],[HBA1C]]&lt;6.4,"Prediabetes","Diabetes"))</f>
        <v>Diabetes</v>
      </c>
      <c r="N145" t="str">
        <f>PROPER(MedExam_Table[[#This Row],[Any Transplants]])</f>
        <v>No</v>
      </c>
    </row>
    <row r="146" spans="1:14" x14ac:dyDescent="0.3">
      <c r="A146" t="s">
        <v>1243</v>
      </c>
      <c r="B146">
        <v>27.74</v>
      </c>
      <c r="C146">
        <v>10.37</v>
      </c>
      <c r="D146" t="s">
        <v>2380</v>
      </c>
      <c r="E146" t="s">
        <v>2380</v>
      </c>
      <c r="F146" t="s">
        <v>2380</v>
      </c>
      <c r="G146" t="s">
        <v>2381</v>
      </c>
      <c r="H146" t="s">
        <v>2380</v>
      </c>
      <c r="I146" s="9">
        <f>IF(MedExam_Table[[#This Row],[NumberOfMajorSurgeries]]="No major surgery",0,MedExam_Table[[#This Row],[NumberOfMajorSurgeries]])</f>
        <v>0</v>
      </c>
      <c r="J146" t="str">
        <f>PROPER(MedExam_Table[[#This Row],[Heart Issues]])</f>
        <v>No</v>
      </c>
      <c r="K146" t="str">
        <f>PROPER(IF(MedExam_Table[[#This Row],[smoker]]= "?","No",MedExam_Table[[#This Row],[smoker]]))</f>
        <v>No</v>
      </c>
      <c r="L146" t="str">
        <f>IF(MedExam_Table[[#This Row],[BMI]]&lt;18.5,"Underweight",IF(MedExam_Table[[#This Row],[BMI]]&lt;25,"NormalWeight",IF(MedExam_Table[[#This Row],[BMI]]&lt;=30,"OverWeight","Obesity")))</f>
        <v>OverWeight</v>
      </c>
      <c r="M146" t="str">
        <f>IF(MedExam_Table[[#This Row],[HBA1C]]&lt;5.7,"Normal",IF(MedExam_Table[[#This Row],[HBA1C]]&lt;6.4,"Prediabetes","Diabetes"))</f>
        <v>Diabetes</v>
      </c>
      <c r="N146" t="str">
        <f>PROPER(MedExam_Table[[#This Row],[Any Transplants]])</f>
        <v>No</v>
      </c>
    </row>
    <row r="147" spans="1:14" x14ac:dyDescent="0.3">
      <c r="A147" t="s">
        <v>1242</v>
      </c>
      <c r="B147">
        <v>24</v>
      </c>
      <c r="C147">
        <v>4.01</v>
      </c>
      <c r="D147" t="s">
        <v>2382</v>
      </c>
      <c r="E147" t="s">
        <v>2380</v>
      </c>
      <c r="F147" t="s">
        <v>2380</v>
      </c>
      <c r="G147">
        <v>1</v>
      </c>
      <c r="H147" t="s">
        <v>2380</v>
      </c>
      <c r="I147" s="9">
        <f>IF(MedExam_Table[[#This Row],[NumberOfMajorSurgeries]]="No major surgery",0,MedExam_Table[[#This Row],[NumberOfMajorSurgeries]])</f>
        <v>1</v>
      </c>
      <c r="J147" t="str">
        <f>PROPER(MedExam_Table[[#This Row],[Heart Issues]])</f>
        <v>Yes</v>
      </c>
      <c r="K147" t="str">
        <f>PROPER(IF(MedExam_Table[[#This Row],[smoker]]= "?","No",MedExam_Table[[#This Row],[smoker]]))</f>
        <v>No</v>
      </c>
      <c r="L147" t="str">
        <f>IF(MedExam_Table[[#This Row],[BMI]]&lt;18.5,"Underweight",IF(MedExam_Table[[#This Row],[BMI]]&lt;25,"NormalWeight",IF(MedExam_Table[[#This Row],[BMI]]&lt;=30,"OverWeight","Obesity")))</f>
        <v>NormalWeight</v>
      </c>
      <c r="M147" t="str">
        <f>IF(MedExam_Table[[#This Row],[HBA1C]]&lt;5.7,"Normal",IF(MedExam_Table[[#This Row],[HBA1C]]&lt;6.4,"Prediabetes","Diabetes"))</f>
        <v>Normal</v>
      </c>
      <c r="N147" t="str">
        <f>PROPER(MedExam_Table[[#This Row],[Any Transplants]])</f>
        <v>No</v>
      </c>
    </row>
    <row r="148" spans="1:14" x14ac:dyDescent="0.3">
      <c r="A148" t="s">
        <v>2260</v>
      </c>
      <c r="B148">
        <v>34.799999999999997</v>
      </c>
      <c r="C148">
        <v>4.72</v>
      </c>
      <c r="D148" t="s">
        <v>2382</v>
      </c>
      <c r="E148" t="s">
        <v>2380</v>
      </c>
      <c r="F148" t="s">
        <v>2380</v>
      </c>
      <c r="G148" t="s">
        <v>2381</v>
      </c>
      <c r="H148" t="s">
        <v>2382</v>
      </c>
      <c r="I148" s="9">
        <f>IF(MedExam_Table[[#This Row],[NumberOfMajorSurgeries]]="No major surgery",0,MedExam_Table[[#This Row],[NumberOfMajorSurgeries]])</f>
        <v>0</v>
      </c>
      <c r="J148" t="str">
        <f>PROPER(MedExam_Table[[#This Row],[Heart Issues]])</f>
        <v>Yes</v>
      </c>
      <c r="K148" t="str">
        <f>PROPER(IF(MedExam_Table[[#This Row],[smoker]]= "?","No",MedExam_Table[[#This Row],[smoker]]))</f>
        <v>Yes</v>
      </c>
      <c r="L148" t="str">
        <f>IF(MedExam_Table[[#This Row],[BMI]]&lt;18.5,"Underweight",IF(MedExam_Table[[#This Row],[BMI]]&lt;25,"NormalWeight",IF(MedExam_Table[[#This Row],[BMI]]&lt;=30,"OverWeight","Obesity")))</f>
        <v>Obesity</v>
      </c>
      <c r="M148" t="str">
        <f>IF(MedExam_Table[[#This Row],[HBA1C]]&lt;5.7,"Normal",IF(MedExam_Table[[#This Row],[HBA1C]]&lt;6.4,"Prediabetes","Diabetes"))</f>
        <v>Normal</v>
      </c>
      <c r="N148" t="str">
        <f>PROPER(MedExam_Table[[#This Row],[Any Transplants]])</f>
        <v>No</v>
      </c>
    </row>
    <row r="149" spans="1:14" x14ac:dyDescent="0.3">
      <c r="A149" t="s">
        <v>1241</v>
      </c>
      <c r="B149">
        <v>31.78</v>
      </c>
      <c r="C149">
        <v>4.24</v>
      </c>
      <c r="D149" t="s">
        <v>2382</v>
      </c>
      <c r="E149" t="s">
        <v>2380</v>
      </c>
      <c r="F149" t="s">
        <v>2383</v>
      </c>
      <c r="G149">
        <v>1</v>
      </c>
      <c r="H149" t="s">
        <v>2380</v>
      </c>
      <c r="I149" s="9">
        <f>IF(MedExam_Table[[#This Row],[NumberOfMajorSurgeries]]="No major surgery",0,MedExam_Table[[#This Row],[NumberOfMajorSurgeries]])</f>
        <v>1</v>
      </c>
      <c r="J149" t="str">
        <f>PROPER(MedExam_Table[[#This Row],[Heart Issues]])</f>
        <v>Yes</v>
      </c>
      <c r="K149" t="str">
        <f>PROPER(IF(MedExam_Table[[#This Row],[smoker]]= "?","No",MedExam_Table[[#This Row],[smoker]]))</f>
        <v>No</v>
      </c>
      <c r="L149" t="str">
        <f>IF(MedExam_Table[[#This Row],[BMI]]&lt;18.5,"Underweight",IF(MedExam_Table[[#This Row],[BMI]]&lt;25,"NormalWeight",IF(MedExam_Table[[#This Row],[BMI]]&lt;=30,"OverWeight","Obesity")))</f>
        <v>Obesity</v>
      </c>
      <c r="M149" t="str">
        <f>IF(MedExam_Table[[#This Row],[HBA1C]]&lt;5.7,"Normal",IF(MedExam_Table[[#This Row],[HBA1C]]&lt;6.4,"Prediabetes","Diabetes"))</f>
        <v>Normal</v>
      </c>
      <c r="N149" t="str">
        <f>PROPER(MedExam_Table[[#This Row],[Any Transplants]])</f>
        <v>No</v>
      </c>
    </row>
    <row r="150" spans="1:14" x14ac:dyDescent="0.3">
      <c r="A150" t="s">
        <v>1240</v>
      </c>
      <c r="B150">
        <v>32.25</v>
      </c>
      <c r="C150">
        <v>5.36</v>
      </c>
      <c r="D150" t="s">
        <v>2382</v>
      </c>
      <c r="E150" t="s">
        <v>2380</v>
      </c>
      <c r="F150" t="s">
        <v>2380</v>
      </c>
      <c r="G150" t="s">
        <v>2381</v>
      </c>
      <c r="H150" t="s">
        <v>2380</v>
      </c>
      <c r="I150" s="9">
        <f>IF(MedExam_Table[[#This Row],[NumberOfMajorSurgeries]]="No major surgery",0,MedExam_Table[[#This Row],[NumberOfMajorSurgeries]])</f>
        <v>0</v>
      </c>
      <c r="J150" t="str">
        <f>PROPER(MedExam_Table[[#This Row],[Heart Issues]])</f>
        <v>Yes</v>
      </c>
      <c r="K150" t="str">
        <f>PROPER(IF(MedExam_Table[[#This Row],[smoker]]= "?","No",MedExam_Table[[#This Row],[smoker]]))</f>
        <v>No</v>
      </c>
      <c r="L150" t="str">
        <f>IF(MedExam_Table[[#This Row],[BMI]]&lt;18.5,"Underweight",IF(MedExam_Table[[#This Row],[BMI]]&lt;25,"NormalWeight",IF(MedExam_Table[[#This Row],[BMI]]&lt;=30,"OverWeight","Obesity")))</f>
        <v>Obesity</v>
      </c>
      <c r="M150" t="str">
        <f>IF(MedExam_Table[[#This Row],[HBA1C]]&lt;5.7,"Normal",IF(MedExam_Table[[#This Row],[HBA1C]]&lt;6.4,"Prediabetes","Diabetes"))</f>
        <v>Normal</v>
      </c>
      <c r="N150" t="str">
        <f>PROPER(MedExam_Table[[#This Row],[Any Transplants]])</f>
        <v>No</v>
      </c>
    </row>
    <row r="151" spans="1:14" x14ac:dyDescent="0.3">
      <c r="A151" t="s">
        <v>1239</v>
      </c>
      <c r="B151">
        <v>30.114999999999998</v>
      </c>
      <c r="C151">
        <v>4.99</v>
      </c>
      <c r="D151" t="s">
        <v>2380</v>
      </c>
      <c r="E151" t="s">
        <v>2380</v>
      </c>
      <c r="F151" t="s">
        <v>2380</v>
      </c>
      <c r="G151">
        <v>2</v>
      </c>
      <c r="H151" t="s">
        <v>2380</v>
      </c>
      <c r="I151" s="9">
        <f>IF(MedExam_Table[[#This Row],[NumberOfMajorSurgeries]]="No major surgery",0,MedExam_Table[[#This Row],[NumberOfMajorSurgeries]])</f>
        <v>2</v>
      </c>
      <c r="J151" t="str">
        <f>PROPER(MedExam_Table[[#This Row],[Heart Issues]])</f>
        <v>No</v>
      </c>
      <c r="K151" t="str">
        <f>PROPER(IF(MedExam_Table[[#This Row],[smoker]]= "?","No",MedExam_Table[[#This Row],[smoker]]))</f>
        <v>No</v>
      </c>
      <c r="L151" t="str">
        <f>IF(MedExam_Table[[#This Row],[BMI]]&lt;18.5,"Underweight",IF(MedExam_Table[[#This Row],[BMI]]&lt;25,"NormalWeight",IF(MedExam_Table[[#This Row],[BMI]]&lt;=30,"OverWeight","Obesity")))</f>
        <v>Obesity</v>
      </c>
      <c r="M151" t="str">
        <f>IF(MedExam_Table[[#This Row],[HBA1C]]&lt;5.7,"Normal",IF(MedExam_Table[[#This Row],[HBA1C]]&lt;6.4,"Prediabetes","Diabetes"))</f>
        <v>Normal</v>
      </c>
      <c r="N151" t="str">
        <f>PROPER(MedExam_Table[[#This Row],[Any Transplants]])</f>
        <v>No</v>
      </c>
    </row>
    <row r="152" spans="1:14" x14ac:dyDescent="0.3">
      <c r="A152" t="s">
        <v>1238</v>
      </c>
      <c r="B152">
        <v>22.41</v>
      </c>
      <c r="C152">
        <v>8.68</v>
      </c>
      <c r="D152" t="s">
        <v>2380</v>
      </c>
      <c r="E152" t="s">
        <v>2380</v>
      </c>
      <c r="F152" t="s">
        <v>2380</v>
      </c>
      <c r="G152" t="s">
        <v>2381</v>
      </c>
      <c r="H152" t="s">
        <v>2380</v>
      </c>
      <c r="I152" s="9">
        <f>IF(MedExam_Table[[#This Row],[NumberOfMajorSurgeries]]="No major surgery",0,MedExam_Table[[#This Row],[NumberOfMajorSurgeries]])</f>
        <v>0</v>
      </c>
      <c r="J152" t="str">
        <f>PROPER(MedExam_Table[[#This Row],[Heart Issues]])</f>
        <v>No</v>
      </c>
      <c r="K152" t="str">
        <f>PROPER(IF(MedExam_Table[[#This Row],[smoker]]= "?","No",MedExam_Table[[#This Row],[smoker]]))</f>
        <v>No</v>
      </c>
      <c r="L152" t="str">
        <f>IF(MedExam_Table[[#This Row],[BMI]]&lt;18.5,"Underweight",IF(MedExam_Table[[#This Row],[BMI]]&lt;25,"NormalWeight",IF(MedExam_Table[[#This Row],[BMI]]&lt;=30,"OverWeight","Obesity")))</f>
        <v>NormalWeight</v>
      </c>
      <c r="M152" t="str">
        <f>IF(MedExam_Table[[#This Row],[HBA1C]]&lt;5.7,"Normal",IF(MedExam_Table[[#This Row],[HBA1C]]&lt;6.4,"Prediabetes","Diabetes"))</f>
        <v>Diabetes</v>
      </c>
      <c r="N152" t="str">
        <f>PROPER(MedExam_Table[[#This Row],[Any Transplants]])</f>
        <v>No</v>
      </c>
    </row>
    <row r="153" spans="1:14" x14ac:dyDescent="0.3">
      <c r="A153" t="s">
        <v>1237</v>
      </c>
      <c r="B153">
        <v>45.72</v>
      </c>
      <c r="C153">
        <v>4.2300000000000004</v>
      </c>
      <c r="D153" t="s">
        <v>2382</v>
      </c>
      <c r="E153" t="s">
        <v>2380</v>
      </c>
      <c r="F153" t="s">
        <v>2380</v>
      </c>
      <c r="G153" t="s">
        <v>2381</v>
      </c>
      <c r="H153" t="s">
        <v>2380</v>
      </c>
      <c r="I153" s="9">
        <f>IF(MedExam_Table[[#This Row],[NumberOfMajorSurgeries]]="No major surgery",0,MedExam_Table[[#This Row],[NumberOfMajorSurgeries]])</f>
        <v>0</v>
      </c>
      <c r="J153" t="str">
        <f>PROPER(MedExam_Table[[#This Row],[Heart Issues]])</f>
        <v>Yes</v>
      </c>
      <c r="K153" t="str">
        <f>PROPER(IF(MedExam_Table[[#This Row],[smoker]]= "?","No",MedExam_Table[[#This Row],[smoker]]))</f>
        <v>No</v>
      </c>
      <c r="L153" t="str">
        <f>IF(MedExam_Table[[#This Row],[BMI]]&lt;18.5,"Underweight",IF(MedExam_Table[[#This Row],[BMI]]&lt;25,"NormalWeight",IF(MedExam_Table[[#This Row],[BMI]]&lt;=30,"OverWeight","Obesity")))</f>
        <v>Obesity</v>
      </c>
      <c r="M153" t="str">
        <f>IF(MedExam_Table[[#This Row],[HBA1C]]&lt;5.7,"Normal",IF(MedExam_Table[[#This Row],[HBA1C]]&lt;6.4,"Prediabetes","Diabetes"))</f>
        <v>Normal</v>
      </c>
      <c r="N153" t="str">
        <f>PROPER(MedExam_Table[[#This Row],[Any Transplants]])</f>
        <v>No</v>
      </c>
    </row>
    <row r="154" spans="1:14" x14ac:dyDescent="0.3">
      <c r="A154" t="s">
        <v>1236</v>
      </c>
      <c r="B154">
        <v>25</v>
      </c>
      <c r="C154">
        <v>5.32</v>
      </c>
      <c r="D154" t="s">
        <v>2382</v>
      </c>
      <c r="E154" t="s">
        <v>2380</v>
      </c>
      <c r="F154" t="s">
        <v>2380</v>
      </c>
      <c r="G154">
        <v>2</v>
      </c>
      <c r="H154" t="s">
        <v>2380</v>
      </c>
      <c r="I154" s="9">
        <f>IF(MedExam_Table[[#This Row],[NumberOfMajorSurgeries]]="No major surgery",0,MedExam_Table[[#This Row],[NumberOfMajorSurgeries]])</f>
        <v>2</v>
      </c>
      <c r="J154" t="str">
        <f>PROPER(MedExam_Table[[#This Row],[Heart Issues]])</f>
        <v>Yes</v>
      </c>
      <c r="K154" t="str">
        <f>PROPER(IF(MedExam_Table[[#This Row],[smoker]]= "?","No",MedExam_Table[[#This Row],[smoker]]))</f>
        <v>No</v>
      </c>
      <c r="L154" t="str">
        <f>IF(MedExam_Table[[#This Row],[BMI]]&lt;18.5,"Underweight",IF(MedExam_Table[[#This Row],[BMI]]&lt;25,"NormalWeight",IF(MedExam_Table[[#This Row],[BMI]]&lt;=30,"OverWeight","Obesity")))</f>
        <v>OverWeight</v>
      </c>
      <c r="M154" t="str">
        <f>IF(MedExam_Table[[#This Row],[HBA1C]]&lt;5.7,"Normal",IF(MedExam_Table[[#This Row],[HBA1C]]&lt;6.4,"Prediabetes","Diabetes"))</f>
        <v>Normal</v>
      </c>
      <c r="N154" t="str">
        <f>PROPER(MedExam_Table[[#This Row],[Any Transplants]])</f>
        <v>No</v>
      </c>
    </row>
    <row r="155" spans="1:14" x14ac:dyDescent="0.3">
      <c r="A155" t="s">
        <v>1235</v>
      </c>
      <c r="B155">
        <v>39.5</v>
      </c>
      <c r="C155">
        <v>6.66</v>
      </c>
      <c r="D155" t="s">
        <v>2380</v>
      </c>
      <c r="E155" t="s">
        <v>2380</v>
      </c>
      <c r="F155" t="s">
        <v>2380</v>
      </c>
      <c r="G155" t="s">
        <v>2381</v>
      </c>
      <c r="H155" t="s">
        <v>2380</v>
      </c>
      <c r="I155" s="9">
        <f>IF(MedExam_Table[[#This Row],[NumberOfMajorSurgeries]]="No major surgery",0,MedExam_Table[[#This Row],[NumberOfMajorSurgeries]])</f>
        <v>0</v>
      </c>
      <c r="J155" t="str">
        <f>PROPER(MedExam_Table[[#This Row],[Heart Issues]])</f>
        <v>No</v>
      </c>
      <c r="K155" t="str">
        <f>PROPER(IF(MedExam_Table[[#This Row],[smoker]]= "?","No",MedExam_Table[[#This Row],[smoker]]))</f>
        <v>No</v>
      </c>
      <c r="L155" t="str">
        <f>IF(MedExam_Table[[#This Row],[BMI]]&lt;18.5,"Underweight",IF(MedExam_Table[[#This Row],[BMI]]&lt;25,"NormalWeight",IF(MedExam_Table[[#This Row],[BMI]]&lt;=30,"OverWeight","Obesity")))</f>
        <v>Obesity</v>
      </c>
      <c r="M155" t="str">
        <f>IF(MedExam_Table[[#This Row],[HBA1C]]&lt;5.7,"Normal",IF(MedExam_Table[[#This Row],[HBA1C]]&lt;6.4,"Prediabetes","Diabetes"))</f>
        <v>Diabetes</v>
      </c>
      <c r="N155" t="str">
        <f>PROPER(MedExam_Table[[#This Row],[Any Transplants]])</f>
        <v>No</v>
      </c>
    </row>
    <row r="156" spans="1:14" x14ac:dyDescent="0.3">
      <c r="A156" t="s">
        <v>1234</v>
      </c>
      <c r="B156">
        <v>37.729999999999997</v>
      </c>
      <c r="C156">
        <v>7.4</v>
      </c>
      <c r="D156" t="s">
        <v>2380</v>
      </c>
      <c r="E156" t="s">
        <v>2380</v>
      </c>
      <c r="F156" t="s">
        <v>2380</v>
      </c>
      <c r="G156" t="s">
        <v>2381</v>
      </c>
      <c r="H156" t="s">
        <v>2380</v>
      </c>
      <c r="I156" s="9">
        <f>IF(MedExam_Table[[#This Row],[NumberOfMajorSurgeries]]="No major surgery",0,MedExam_Table[[#This Row],[NumberOfMajorSurgeries]])</f>
        <v>0</v>
      </c>
      <c r="J156" t="str">
        <f>PROPER(MedExam_Table[[#This Row],[Heart Issues]])</f>
        <v>No</v>
      </c>
      <c r="K156" t="str">
        <f>PROPER(IF(MedExam_Table[[#This Row],[smoker]]= "?","No",MedExam_Table[[#This Row],[smoker]]))</f>
        <v>No</v>
      </c>
      <c r="L156" t="str">
        <f>IF(MedExam_Table[[#This Row],[BMI]]&lt;18.5,"Underweight",IF(MedExam_Table[[#This Row],[BMI]]&lt;25,"NormalWeight",IF(MedExam_Table[[#This Row],[BMI]]&lt;=30,"OverWeight","Obesity")))</f>
        <v>Obesity</v>
      </c>
      <c r="M156" t="str">
        <f>IF(MedExam_Table[[#This Row],[HBA1C]]&lt;5.7,"Normal",IF(MedExam_Table[[#This Row],[HBA1C]]&lt;6.4,"Prediabetes","Diabetes"))</f>
        <v>Diabetes</v>
      </c>
      <c r="N156" t="str">
        <f>PROPER(MedExam_Table[[#This Row],[Any Transplants]])</f>
        <v>No</v>
      </c>
    </row>
    <row r="157" spans="1:14" x14ac:dyDescent="0.3">
      <c r="A157" t="s">
        <v>1233</v>
      </c>
      <c r="B157">
        <v>40.659999999999997</v>
      </c>
      <c r="C157">
        <v>10.08</v>
      </c>
      <c r="D157" t="s">
        <v>2380</v>
      </c>
      <c r="E157" t="s">
        <v>2380</v>
      </c>
      <c r="F157" t="s">
        <v>2380</v>
      </c>
      <c r="G157" t="s">
        <v>2381</v>
      </c>
      <c r="H157" t="s">
        <v>2380</v>
      </c>
      <c r="I157" s="9">
        <f>IF(MedExam_Table[[#This Row],[NumberOfMajorSurgeries]]="No major surgery",0,MedExam_Table[[#This Row],[NumberOfMajorSurgeries]])</f>
        <v>0</v>
      </c>
      <c r="J157" t="str">
        <f>PROPER(MedExam_Table[[#This Row],[Heart Issues]])</f>
        <v>No</v>
      </c>
      <c r="K157" t="str">
        <f>PROPER(IF(MedExam_Table[[#This Row],[smoker]]= "?","No",MedExam_Table[[#This Row],[smoker]]))</f>
        <v>No</v>
      </c>
      <c r="L157" t="str">
        <f>IF(MedExam_Table[[#This Row],[BMI]]&lt;18.5,"Underweight",IF(MedExam_Table[[#This Row],[BMI]]&lt;25,"NormalWeight",IF(MedExam_Table[[#This Row],[BMI]]&lt;=30,"OverWeight","Obesity")))</f>
        <v>Obesity</v>
      </c>
      <c r="M157" t="str">
        <f>IF(MedExam_Table[[#This Row],[HBA1C]]&lt;5.7,"Normal",IF(MedExam_Table[[#This Row],[HBA1C]]&lt;6.4,"Prediabetes","Diabetes"))</f>
        <v>Diabetes</v>
      </c>
      <c r="N157" t="str">
        <f>PROPER(MedExam_Table[[#This Row],[Any Transplants]])</f>
        <v>No</v>
      </c>
    </row>
    <row r="158" spans="1:14" x14ac:dyDescent="0.3">
      <c r="A158" t="s">
        <v>1232</v>
      </c>
      <c r="B158">
        <v>34.200000000000003</v>
      </c>
      <c r="C158">
        <v>8.58</v>
      </c>
      <c r="D158" t="s">
        <v>2380</v>
      </c>
      <c r="E158" t="s">
        <v>2380</v>
      </c>
      <c r="F158" t="s">
        <v>2380</v>
      </c>
      <c r="G158" t="s">
        <v>2381</v>
      </c>
      <c r="H158" t="s">
        <v>2380</v>
      </c>
      <c r="I158" s="9">
        <f>IF(MedExam_Table[[#This Row],[NumberOfMajorSurgeries]]="No major surgery",0,MedExam_Table[[#This Row],[NumberOfMajorSurgeries]])</f>
        <v>0</v>
      </c>
      <c r="J158" t="str">
        <f>PROPER(MedExam_Table[[#This Row],[Heart Issues]])</f>
        <v>No</v>
      </c>
      <c r="K158" t="str">
        <f>PROPER(IF(MedExam_Table[[#This Row],[smoker]]= "?","No",MedExam_Table[[#This Row],[smoker]]))</f>
        <v>No</v>
      </c>
      <c r="L158" t="str">
        <f>IF(MedExam_Table[[#This Row],[BMI]]&lt;18.5,"Underweight",IF(MedExam_Table[[#This Row],[BMI]]&lt;25,"NormalWeight",IF(MedExam_Table[[#This Row],[BMI]]&lt;=30,"OverWeight","Obesity")))</f>
        <v>Obesity</v>
      </c>
      <c r="M158" t="str">
        <f>IF(MedExam_Table[[#This Row],[HBA1C]]&lt;5.7,"Normal",IF(MedExam_Table[[#This Row],[HBA1C]]&lt;6.4,"Prediabetes","Diabetes"))</f>
        <v>Diabetes</v>
      </c>
      <c r="N158" t="str">
        <f>PROPER(MedExam_Table[[#This Row],[Any Transplants]])</f>
        <v>No</v>
      </c>
    </row>
    <row r="159" spans="1:14" x14ac:dyDescent="0.3">
      <c r="A159" t="s">
        <v>2259</v>
      </c>
      <c r="B159">
        <v>36.67</v>
      </c>
      <c r="C159">
        <v>5.18</v>
      </c>
      <c r="D159" t="s">
        <v>2380</v>
      </c>
      <c r="E159" t="s">
        <v>2380</v>
      </c>
      <c r="F159" t="s">
        <v>2380</v>
      </c>
      <c r="G159">
        <v>1</v>
      </c>
      <c r="H159" t="s">
        <v>2382</v>
      </c>
      <c r="I159" s="9">
        <f>IF(MedExam_Table[[#This Row],[NumberOfMajorSurgeries]]="No major surgery",0,MedExam_Table[[#This Row],[NumberOfMajorSurgeries]])</f>
        <v>1</v>
      </c>
      <c r="J159" t="str">
        <f>PROPER(MedExam_Table[[#This Row],[Heart Issues]])</f>
        <v>No</v>
      </c>
      <c r="K159" t="str">
        <f>PROPER(IF(MedExam_Table[[#This Row],[smoker]]= "?","No",MedExam_Table[[#This Row],[smoker]]))</f>
        <v>Yes</v>
      </c>
      <c r="L159" t="str">
        <f>IF(MedExam_Table[[#This Row],[BMI]]&lt;18.5,"Underweight",IF(MedExam_Table[[#This Row],[BMI]]&lt;25,"NormalWeight",IF(MedExam_Table[[#This Row],[BMI]]&lt;=30,"OverWeight","Obesity")))</f>
        <v>Obesity</v>
      </c>
      <c r="M159" t="str">
        <f>IF(MedExam_Table[[#This Row],[HBA1C]]&lt;5.7,"Normal",IF(MedExam_Table[[#This Row],[HBA1C]]&lt;6.4,"Prediabetes","Diabetes"))</f>
        <v>Normal</v>
      </c>
      <c r="N159" t="str">
        <f>PROPER(MedExam_Table[[#This Row],[Any Transplants]])</f>
        <v>No</v>
      </c>
    </row>
    <row r="160" spans="1:14" x14ac:dyDescent="0.3">
      <c r="A160" t="s">
        <v>1231</v>
      </c>
      <c r="B160">
        <v>46.51</v>
      </c>
      <c r="C160">
        <v>5.84</v>
      </c>
      <c r="D160" t="s">
        <v>2380</v>
      </c>
      <c r="E160" t="s">
        <v>2380</v>
      </c>
      <c r="F160" t="s">
        <v>2380</v>
      </c>
      <c r="G160">
        <v>1</v>
      </c>
      <c r="H160" t="s">
        <v>2380</v>
      </c>
      <c r="I160" s="9">
        <f>IF(MedExam_Table[[#This Row],[NumberOfMajorSurgeries]]="No major surgery",0,MedExam_Table[[#This Row],[NumberOfMajorSurgeries]])</f>
        <v>1</v>
      </c>
      <c r="J160" t="str">
        <f>PROPER(MedExam_Table[[#This Row],[Heart Issues]])</f>
        <v>No</v>
      </c>
      <c r="K160" t="str">
        <f>PROPER(IF(MedExam_Table[[#This Row],[smoker]]= "?","No",MedExam_Table[[#This Row],[smoker]]))</f>
        <v>No</v>
      </c>
      <c r="L160" t="str">
        <f>IF(MedExam_Table[[#This Row],[BMI]]&lt;18.5,"Underweight",IF(MedExam_Table[[#This Row],[BMI]]&lt;25,"NormalWeight",IF(MedExam_Table[[#This Row],[BMI]]&lt;=30,"OverWeight","Obesity")))</f>
        <v>Obesity</v>
      </c>
      <c r="M160" t="str">
        <f>IF(MedExam_Table[[#This Row],[HBA1C]]&lt;5.7,"Normal",IF(MedExam_Table[[#This Row],[HBA1C]]&lt;6.4,"Prediabetes","Diabetes"))</f>
        <v>Prediabetes</v>
      </c>
      <c r="N160" t="str">
        <f>PROPER(MedExam_Table[[#This Row],[Any Transplants]])</f>
        <v>No</v>
      </c>
    </row>
    <row r="161" spans="1:14" x14ac:dyDescent="0.3">
      <c r="A161" t="s">
        <v>1230</v>
      </c>
      <c r="B161">
        <v>28.88</v>
      </c>
      <c r="C161">
        <v>4.8600000000000003</v>
      </c>
      <c r="D161" t="s">
        <v>2382</v>
      </c>
      <c r="E161" t="s">
        <v>2380</v>
      </c>
      <c r="F161" t="s">
        <v>2383</v>
      </c>
      <c r="G161">
        <v>1</v>
      </c>
      <c r="H161" t="s">
        <v>2380</v>
      </c>
      <c r="I161" s="9">
        <f>IF(MedExam_Table[[#This Row],[NumberOfMajorSurgeries]]="No major surgery",0,MedExam_Table[[#This Row],[NumberOfMajorSurgeries]])</f>
        <v>1</v>
      </c>
      <c r="J161" t="str">
        <f>PROPER(MedExam_Table[[#This Row],[Heart Issues]])</f>
        <v>Yes</v>
      </c>
      <c r="K161" t="str">
        <f>PROPER(IF(MedExam_Table[[#This Row],[smoker]]= "?","No",MedExam_Table[[#This Row],[smoker]]))</f>
        <v>No</v>
      </c>
      <c r="L161" t="str">
        <f>IF(MedExam_Table[[#This Row],[BMI]]&lt;18.5,"Underweight",IF(MedExam_Table[[#This Row],[BMI]]&lt;25,"NormalWeight",IF(MedExam_Table[[#This Row],[BMI]]&lt;=30,"OverWeight","Obesity")))</f>
        <v>OverWeight</v>
      </c>
      <c r="M161" t="str">
        <f>IF(MedExam_Table[[#This Row],[HBA1C]]&lt;5.7,"Normal",IF(MedExam_Table[[#This Row],[HBA1C]]&lt;6.4,"Prediabetes","Diabetes"))</f>
        <v>Normal</v>
      </c>
      <c r="N161" t="str">
        <f>PROPER(MedExam_Table[[#This Row],[Any Transplants]])</f>
        <v>No</v>
      </c>
    </row>
    <row r="162" spans="1:14" x14ac:dyDescent="0.3">
      <c r="A162" t="s">
        <v>1229</v>
      </c>
      <c r="B162">
        <v>33.914999999999999</v>
      </c>
      <c r="C162">
        <v>11.52</v>
      </c>
      <c r="D162" t="s">
        <v>2380</v>
      </c>
      <c r="E162" t="s">
        <v>2380</v>
      </c>
      <c r="F162" t="s">
        <v>2380</v>
      </c>
      <c r="G162" t="s">
        <v>2381</v>
      </c>
      <c r="H162" t="s">
        <v>2380</v>
      </c>
      <c r="I162" s="9">
        <f>IF(MedExam_Table[[#This Row],[NumberOfMajorSurgeries]]="No major surgery",0,MedExam_Table[[#This Row],[NumberOfMajorSurgeries]])</f>
        <v>0</v>
      </c>
      <c r="J162" t="str">
        <f>PROPER(MedExam_Table[[#This Row],[Heart Issues]])</f>
        <v>No</v>
      </c>
      <c r="K162" t="str">
        <f>PROPER(IF(MedExam_Table[[#This Row],[smoker]]= "?","No",MedExam_Table[[#This Row],[smoker]]))</f>
        <v>No</v>
      </c>
      <c r="L162" t="str">
        <f>IF(MedExam_Table[[#This Row],[BMI]]&lt;18.5,"Underweight",IF(MedExam_Table[[#This Row],[BMI]]&lt;25,"NormalWeight",IF(MedExam_Table[[#This Row],[BMI]]&lt;=30,"OverWeight","Obesity")))</f>
        <v>Obesity</v>
      </c>
      <c r="M162" t="str">
        <f>IF(MedExam_Table[[#This Row],[HBA1C]]&lt;5.7,"Normal",IF(MedExam_Table[[#This Row],[HBA1C]]&lt;6.4,"Prediabetes","Diabetes"))</f>
        <v>Diabetes</v>
      </c>
      <c r="N162" t="str">
        <f>PROPER(MedExam_Table[[#This Row],[Any Transplants]])</f>
        <v>No</v>
      </c>
    </row>
    <row r="163" spans="1:14" x14ac:dyDescent="0.3">
      <c r="A163" t="s">
        <v>1228</v>
      </c>
      <c r="B163">
        <v>24.32</v>
      </c>
      <c r="C163">
        <v>6.15</v>
      </c>
      <c r="D163" t="s">
        <v>2382</v>
      </c>
      <c r="E163" t="s">
        <v>2380</v>
      </c>
      <c r="F163" t="s">
        <v>2383</v>
      </c>
      <c r="G163">
        <v>1</v>
      </c>
      <c r="H163" t="s">
        <v>2380</v>
      </c>
      <c r="I163" s="9">
        <f>IF(MedExam_Table[[#This Row],[NumberOfMajorSurgeries]]="No major surgery",0,MedExam_Table[[#This Row],[NumberOfMajorSurgeries]])</f>
        <v>1</v>
      </c>
      <c r="J163" t="str">
        <f>PROPER(MedExam_Table[[#This Row],[Heart Issues]])</f>
        <v>Yes</v>
      </c>
      <c r="K163" t="str">
        <f>PROPER(IF(MedExam_Table[[#This Row],[smoker]]= "?","No",MedExam_Table[[#This Row],[smoker]]))</f>
        <v>No</v>
      </c>
      <c r="L163" t="str">
        <f>IF(MedExam_Table[[#This Row],[BMI]]&lt;18.5,"Underweight",IF(MedExam_Table[[#This Row],[BMI]]&lt;25,"NormalWeight",IF(MedExam_Table[[#This Row],[BMI]]&lt;=30,"OverWeight","Obesity")))</f>
        <v>NormalWeight</v>
      </c>
      <c r="M163" t="str">
        <f>IF(MedExam_Table[[#This Row],[HBA1C]]&lt;5.7,"Normal",IF(MedExam_Table[[#This Row],[HBA1C]]&lt;6.4,"Prediabetes","Diabetes"))</f>
        <v>Prediabetes</v>
      </c>
      <c r="N163" t="str">
        <f>PROPER(MedExam_Table[[#This Row],[Any Transplants]])</f>
        <v>No</v>
      </c>
    </row>
    <row r="164" spans="1:14" x14ac:dyDescent="0.3">
      <c r="A164" t="s">
        <v>1227</v>
      </c>
      <c r="B164">
        <v>25.8</v>
      </c>
      <c r="C164">
        <v>9.94</v>
      </c>
      <c r="D164" t="s">
        <v>2380</v>
      </c>
      <c r="E164" t="s">
        <v>2380</v>
      </c>
      <c r="F164" t="s">
        <v>2380</v>
      </c>
      <c r="G164" t="s">
        <v>2381</v>
      </c>
      <c r="H164" t="s">
        <v>2380</v>
      </c>
      <c r="I164" s="9">
        <f>IF(MedExam_Table[[#This Row],[NumberOfMajorSurgeries]]="No major surgery",0,MedExam_Table[[#This Row],[NumberOfMajorSurgeries]])</f>
        <v>0</v>
      </c>
      <c r="J164" t="str">
        <f>PROPER(MedExam_Table[[#This Row],[Heart Issues]])</f>
        <v>No</v>
      </c>
      <c r="K164" t="str">
        <f>PROPER(IF(MedExam_Table[[#This Row],[smoker]]= "?","No",MedExam_Table[[#This Row],[smoker]]))</f>
        <v>No</v>
      </c>
      <c r="L164" t="str">
        <f>IF(MedExam_Table[[#This Row],[BMI]]&lt;18.5,"Underweight",IF(MedExam_Table[[#This Row],[BMI]]&lt;25,"NormalWeight",IF(MedExam_Table[[#This Row],[BMI]]&lt;=30,"OverWeight","Obesity")))</f>
        <v>OverWeight</v>
      </c>
      <c r="M164" t="str">
        <f>IF(MedExam_Table[[#This Row],[HBA1C]]&lt;5.7,"Normal",IF(MedExam_Table[[#This Row],[HBA1C]]&lt;6.4,"Prediabetes","Diabetes"))</f>
        <v>Diabetes</v>
      </c>
      <c r="N164" t="str">
        <f>PROPER(MedExam_Table[[#This Row],[Any Transplants]])</f>
        <v>No</v>
      </c>
    </row>
    <row r="165" spans="1:14" x14ac:dyDescent="0.3">
      <c r="A165" t="s">
        <v>1226</v>
      </c>
      <c r="B165">
        <v>21.56</v>
      </c>
      <c r="C165">
        <v>10.56</v>
      </c>
      <c r="D165" t="s">
        <v>2380</v>
      </c>
      <c r="E165" t="s">
        <v>2380</v>
      </c>
      <c r="F165" t="s">
        <v>2380</v>
      </c>
      <c r="G165" t="s">
        <v>2381</v>
      </c>
      <c r="H165" t="s">
        <v>2380</v>
      </c>
      <c r="I165" s="9">
        <f>IF(MedExam_Table[[#This Row],[NumberOfMajorSurgeries]]="No major surgery",0,MedExam_Table[[#This Row],[NumberOfMajorSurgeries]])</f>
        <v>0</v>
      </c>
      <c r="J165" t="str">
        <f>PROPER(MedExam_Table[[#This Row],[Heart Issues]])</f>
        <v>No</v>
      </c>
      <c r="K165" t="str">
        <f>PROPER(IF(MedExam_Table[[#This Row],[smoker]]= "?","No",MedExam_Table[[#This Row],[smoker]]))</f>
        <v>No</v>
      </c>
      <c r="L165" t="str">
        <f>IF(MedExam_Table[[#This Row],[BMI]]&lt;18.5,"Underweight",IF(MedExam_Table[[#This Row],[BMI]]&lt;25,"NormalWeight",IF(MedExam_Table[[#This Row],[BMI]]&lt;=30,"OverWeight","Obesity")))</f>
        <v>NormalWeight</v>
      </c>
      <c r="M165" t="str">
        <f>IF(MedExam_Table[[#This Row],[HBA1C]]&lt;5.7,"Normal",IF(MedExam_Table[[#This Row],[HBA1C]]&lt;6.4,"Prediabetes","Diabetes"))</f>
        <v>Diabetes</v>
      </c>
      <c r="N165" t="str">
        <f>PROPER(MedExam_Table[[#This Row],[Any Transplants]])</f>
        <v>No</v>
      </c>
    </row>
    <row r="166" spans="1:14" x14ac:dyDescent="0.3">
      <c r="A166" t="s">
        <v>1225</v>
      </c>
      <c r="B166">
        <v>31.6</v>
      </c>
      <c r="C166">
        <v>6.79</v>
      </c>
      <c r="D166" t="s">
        <v>2380</v>
      </c>
      <c r="E166" t="s">
        <v>2380</v>
      </c>
      <c r="F166" t="s">
        <v>2380</v>
      </c>
      <c r="G166" t="s">
        <v>2381</v>
      </c>
      <c r="H166" t="s">
        <v>2380</v>
      </c>
      <c r="I166" s="9">
        <f>IF(MedExam_Table[[#This Row],[NumberOfMajorSurgeries]]="No major surgery",0,MedExam_Table[[#This Row],[NumberOfMajorSurgeries]])</f>
        <v>0</v>
      </c>
      <c r="J166" t="str">
        <f>PROPER(MedExam_Table[[#This Row],[Heart Issues]])</f>
        <v>No</v>
      </c>
      <c r="K166" t="str">
        <f>PROPER(IF(MedExam_Table[[#This Row],[smoker]]= "?","No",MedExam_Table[[#This Row],[smoker]]))</f>
        <v>No</v>
      </c>
      <c r="L166" t="str">
        <f>IF(MedExam_Table[[#This Row],[BMI]]&lt;18.5,"Underweight",IF(MedExam_Table[[#This Row],[BMI]]&lt;25,"NormalWeight",IF(MedExam_Table[[#This Row],[BMI]]&lt;=30,"OverWeight","Obesity")))</f>
        <v>Obesity</v>
      </c>
      <c r="M166" t="str">
        <f>IF(MedExam_Table[[#This Row],[HBA1C]]&lt;5.7,"Normal",IF(MedExam_Table[[#This Row],[HBA1C]]&lt;6.4,"Prediabetes","Diabetes"))</f>
        <v>Diabetes</v>
      </c>
      <c r="N166" t="str">
        <f>PROPER(MedExam_Table[[#This Row],[Any Transplants]])</f>
        <v>No</v>
      </c>
    </row>
    <row r="167" spans="1:14" x14ac:dyDescent="0.3">
      <c r="A167" t="s">
        <v>1224</v>
      </c>
      <c r="B167">
        <v>42.93</v>
      </c>
      <c r="C167">
        <v>4.8</v>
      </c>
      <c r="D167" t="s">
        <v>2380</v>
      </c>
      <c r="E167" t="s">
        <v>2380</v>
      </c>
      <c r="F167" t="s">
        <v>2380</v>
      </c>
      <c r="G167">
        <v>1</v>
      </c>
      <c r="H167" t="s">
        <v>2380</v>
      </c>
      <c r="I167" s="9">
        <f>IF(MedExam_Table[[#This Row],[NumberOfMajorSurgeries]]="No major surgery",0,MedExam_Table[[#This Row],[NumberOfMajorSurgeries]])</f>
        <v>1</v>
      </c>
      <c r="J167" t="str">
        <f>PROPER(MedExam_Table[[#This Row],[Heart Issues]])</f>
        <v>No</v>
      </c>
      <c r="K167" t="str">
        <f>PROPER(IF(MedExam_Table[[#This Row],[smoker]]= "?","No",MedExam_Table[[#This Row],[smoker]]))</f>
        <v>No</v>
      </c>
      <c r="L167" t="str">
        <f>IF(MedExam_Table[[#This Row],[BMI]]&lt;18.5,"Underweight",IF(MedExam_Table[[#This Row],[BMI]]&lt;25,"NormalWeight",IF(MedExam_Table[[#This Row],[BMI]]&lt;=30,"OverWeight","Obesity")))</f>
        <v>Obesity</v>
      </c>
      <c r="M167" t="str">
        <f>IF(MedExam_Table[[#This Row],[HBA1C]]&lt;5.7,"Normal",IF(MedExam_Table[[#This Row],[HBA1C]]&lt;6.4,"Prediabetes","Diabetes"))</f>
        <v>Normal</v>
      </c>
      <c r="N167" t="str">
        <f>PROPER(MedExam_Table[[#This Row],[Any Transplants]])</f>
        <v>No</v>
      </c>
    </row>
    <row r="168" spans="1:14" x14ac:dyDescent="0.3">
      <c r="A168" t="s">
        <v>1223</v>
      </c>
      <c r="B168">
        <v>26.72</v>
      </c>
      <c r="C168">
        <v>5.75</v>
      </c>
      <c r="D168" t="s">
        <v>2380</v>
      </c>
      <c r="E168" t="s">
        <v>2380</v>
      </c>
      <c r="F168" t="s">
        <v>2380</v>
      </c>
      <c r="G168">
        <v>2</v>
      </c>
      <c r="H168" t="s">
        <v>2380</v>
      </c>
      <c r="I168" s="9">
        <f>IF(MedExam_Table[[#This Row],[NumberOfMajorSurgeries]]="No major surgery",0,MedExam_Table[[#This Row],[NumberOfMajorSurgeries]])</f>
        <v>2</v>
      </c>
      <c r="J168" t="str">
        <f>PROPER(MedExam_Table[[#This Row],[Heart Issues]])</f>
        <v>No</v>
      </c>
      <c r="K168" t="str">
        <f>PROPER(IF(MedExam_Table[[#This Row],[smoker]]= "?","No",MedExam_Table[[#This Row],[smoker]]))</f>
        <v>No</v>
      </c>
      <c r="L168" t="str">
        <f>IF(MedExam_Table[[#This Row],[BMI]]&lt;18.5,"Underweight",IF(MedExam_Table[[#This Row],[BMI]]&lt;25,"NormalWeight",IF(MedExam_Table[[#This Row],[BMI]]&lt;=30,"OverWeight","Obesity")))</f>
        <v>OverWeight</v>
      </c>
      <c r="M168" t="str">
        <f>IF(MedExam_Table[[#This Row],[HBA1C]]&lt;5.7,"Normal",IF(MedExam_Table[[#This Row],[HBA1C]]&lt;6.4,"Prediabetes","Diabetes"))</f>
        <v>Prediabetes</v>
      </c>
      <c r="N168" t="str">
        <f>PROPER(MedExam_Table[[#This Row],[Any Transplants]])</f>
        <v>No</v>
      </c>
    </row>
    <row r="169" spans="1:14" x14ac:dyDescent="0.3">
      <c r="A169" t="s">
        <v>1222</v>
      </c>
      <c r="B169">
        <v>26.67</v>
      </c>
      <c r="C169">
        <v>5.81</v>
      </c>
      <c r="D169" t="s">
        <v>2380</v>
      </c>
      <c r="E169" t="s">
        <v>2380</v>
      </c>
      <c r="F169" t="s">
        <v>2380</v>
      </c>
      <c r="G169">
        <v>2</v>
      </c>
      <c r="H169" t="s">
        <v>2380</v>
      </c>
      <c r="I169" s="9">
        <f>IF(MedExam_Table[[#This Row],[NumberOfMajorSurgeries]]="No major surgery",0,MedExam_Table[[#This Row],[NumberOfMajorSurgeries]])</f>
        <v>2</v>
      </c>
      <c r="J169" t="str">
        <f>PROPER(MedExam_Table[[#This Row],[Heart Issues]])</f>
        <v>No</v>
      </c>
      <c r="K169" t="str">
        <f>PROPER(IF(MedExam_Table[[#This Row],[smoker]]= "?","No",MedExam_Table[[#This Row],[smoker]]))</f>
        <v>No</v>
      </c>
      <c r="L169" t="str">
        <f>IF(MedExam_Table[[#This Row],[BMI]]&lt;18.5,"Underweight",IF(MedExam_Table[[#This Row],[BMI]]&lt;25,"NormalWeight",IF(MedExam_Table[[#This Row],[BMI]]&lt;=30,"OverWeight","Obesity")))</f>
        <v>OverWeight</v>
      </c>
      <c r="M169" t="str">
        <f>IF(MedExam_Table[[#This Row],[HBA1C]]&lt;5.7,"Normal",IF(MedExam_Table[[#This Row],[HBA1C]]&lt;6.4,"Prediabetes","Diabetes"))</f>
        <v>Prediabetes</v>
      </c>
      <c r="N169" t="str">
        <f>PROPER(MedExam_Table[[#This Row],[Any Transplants]])</f>
        <v>No</v>
      </c>
    </row>
    <row r="170" spans="1:14" x14ac:dyDescent="0.3">
      <c r="A170" t="s">
        <v>2258</v>
      </c>
      <c r="B170">
        <v>30.9</v>
      </c>
      <c r="C170">
        <v>9.4</v>
      </c>
      <c r="D170" t="s">
        <v>2380</v>
      </c>
      <c r="E170" t="s">
        <v>2380</v>
      </c>
      <c r="F170" t="s">
        <v>2380</v>
      </c>
      <c r="G170">
        <v>2</v>
      </c>
      <c r="H170" t="s">
        <v>2382</v>
      </c>
      <c r="I170" s="9">
        <f>IF(MedExam_Table[[#This Row],[NumberOfMajorSurgeries]]="No major surgery",0,MedExam_Table[[#This Row],[NumberOfMajorSurgeries]])</f>
        <v>2</v>
      </c>
      <c r="J170" t="str">
        <f>PROPER(MedExam_Table[[#This Row],[Heart Issues]])</f>
        <v>No</v>
      </c>
      <c r="K170" t="str">
        <f>PROPER(IF(MedExam_Table[[#This Row],[smoker]]= "?","No",MedExam_Table[[#This Row],[smoker]]))</f>
        <v>Yes</v>
      </c>
      <c r="L170" t="str">
        <f>IF(MedExam_Table[[#This Row],[BMI]]&lt;18.5,"Underweight",IF(MedExam_Table[[#This Row],[BMI]]&lt;25,"NormalWeight",IF(MedExam_Table[[#This Row],[BMI]]&lt;=30,"OverWeight","Obesity")))</f>
        <v>Obesity</v>
      </c>
      <c r="M170" t="str">
        <f>IF(MedExam_Table[[#This Row],[HBA1C]]&lt;5.7,"Normal",IF(MedExam_Table[[#This Row],[HBA1C]]&lt;6.4,"Prediabetes","Diabetes"))</f>
        <v>Diabetes</v>
      </c>
      <c r="N170" t="str">
        <f>PROPER(MedExam_Table[[#This Row],[Any Transplants]])</f>
        <v>No</v>
      </c>
    </row>
    <row r="171" spans="1:14" x14ac:dyDescent="0.3">
      <c r="A171" t="s">
        <v>1221</v>
      </c>
      <c r="B171">
        <v>42.68</v>
      </c>
      <c r="C171">
        <v>9.2799999999999994</v>
      </c>
      <c r="D171" t="s">
        <v>2380</v>
      </c>
      <c r="E171" t="s">
        <v>2380</v>
      </c>
      <c r="F171" t="s">
        <v>2380</v>
      </c>
      <c r="G171">
        <v>2</v>
      </c>
      <c r="H171" t="s">
        <v>2380</v>
      </c>
      <c r="I171" s="9">
        <f>IF(MedExam_Table[[#This Row],[NumberOfMajorSurgeries]]="No major surgery",0,MedExam_Table[[#This Row],[NumberOfMajorSurgeries]])</f>
        <v>2</v>
      </c>
      <c r="J171" t="str">
        <f>PROPER(MedExam_Table[[#This Row],[Heart Issues]])</f>
        <v>No</v>
      </c>
      <c r="K171" t="str">
        <f>PROPER(IF(MedExam_Table[[#This Row],[smoker]]= "?","No",MedExam_Table[[#This Row],[smoker]]))</f>
        <v>No</v>
      </c>
      <c r="L171" t="str">
        <f>IF(MedExam_Table[[#This Row],[BMI]]&lt;18.5,"Underweight",IF(MedExam_Table[[#This Row],[BMI]]&lt;25,"NormalWeight",IF(MedExam_Table[[#This Row],[BMI]]&lt;=30,"OverWeight","Obesity")))</f>
        <v>Obesity</v>
      </c>
      <c r="M171" t="str">
        <f>IF(MedExam_Table[[#This Row],[HBA1C]]&lt;5.7,"Normal",IF(MedExam_Table[[#This Row],[HBA1C]]&lt;6.4,"Prediabetes","Diabetes"))</f>
        <v>Diabetes</v>
      </c>
      <c r="N171" t="str">
        <f>PROPER(MedExam_Table[[#This Row],[Any Transplants]])</f>
        <v>No</v>
      </c>
    </row>
    <row r="172" spans="1:14" x14ac:dyDescent="0.3">
      <c r="A172" t="s">
        <v>1220</v>
      </c>
      <c r="B172">
        <v>24.31</v>
      </c>
      <c r="C172">
        <v>6.37</v>
      </c>
      <c r="D172" t="s">
        <v>2380</v>
      </c>
      <c r="E172" t="s">
        <v>2380</v>
      </c>
      <c r="F172" t="s">
        <v>2380</v>
      </c>
      <c r="G172" t="s">
        <v>2381</v>
      </c>
      <c r="H172" t="s">
        <v>2380</v>
      </c>
      <c r="I172" s="9">
        <f>IF(MedExam_Table[[#This Row],[NumberOfMajorSurgeries]]="No major surgery",0,MedExam_Table[[#This Row],[NumberOfMajorSurgeries]])</f>
        <v>0</v>
      </c>
      <c r="J172" t="str">
        <f>PROPER(MedExam_Table[[#This Row],[Heart Issues]])</f>
        <v>No</v>
      </c>
      <c r="K172" t="str">
        <f>PROPER(IF(MedExam_Table[[#This Row],[smoker]]= "?","No",MedExam_Table[[#This Row],[smoker]]))</f>
        <v>No</v>
      </c>
      <c r="L172" t="str">
        <f>IF(MedExam_Table[[#This Row],[BMI]]&lt;18.5,"Underweight",IF(MedExam_Table[[#This Row],[BMI]]&lt;25,"NormalWeight",IF(MedExam_Table[[#This Row],[BMI]]&lt;=30,"OverWeight","Obesity")))</f>
        <v>NormalWeight</v>
      </c>
      <c r="M172" t="str">
        <f>IF(MedExam_Table[[#This Row],[HBA1C]]&lt;5.7,"Normal",IF(MedExam_Table[[#This Row],[HBA1C]]&lt;6.4,"Prediabetes","Diabetes"))</f>
        <v>Prediabetes</v>
      </c>
      <c r="N172" t="str">
        <f>PROPER(MedExam_Table[[#This Row],[Any Transplants]])</f>
        <v>No</v>
      </c>
    </row>
    <row r="173" spans="1:14" x14ac:dyDescent="0.3">
      <c r="A173" t="s">
        <v>1219</v>
      </c>
      <c r="B173">
        <v>44.75</v>
      </c>
      <c r="C173">
        <v>5.09</v>
      </c>
      <c r="D173" t="s">
        <v>2382</v>
      </c>
      <c r="E173" t="s">
        <v>2380</v>
      </c>
      <c r="F173" t="s">
        <v>2380</v>
      </c>
      <c r="G173" t="s">
        <v>2381</v>
      </c>
      <c r="H173" t="s">
        <v>2380</v>
      </c>
      <c r="I173" s="9">
        <f>IF(MedExam_Table[[#This Row],[NumberOfMajorSurgeries]]="No major surgery",0,MedExam_Table[[#This Row],[NumberOfMajorSurgeries]])</f>
        <v>0</v>
      </c>
      <c r="J173" t="str">
        <f>PROPER(MedExam_Table[[#This Row],[Heart Issues]])</f>
        <v>Yes</v>
      </c>
      <c r="K173" t="str">
        <f>PROPER(IF(MedExam_Table[[#This Row],[smoker]]= "?","No",MedExam_Table[[#This Row],[smoker]]))</f>
        <v>No</v>
      </c>
      <c r="L173" t="str">
        <f>IF(MedExam_Table[[#This Row],[BMI]]&lt;18.5,"Underweight",IF(MedExam_Table[[#This Row],[BMI]]&lt;25,"NormalWeight",IF(MedExam_Table[[#This Row],[BMI]]&lt;=30,"OverWeight","Obesity")))</f>
        <v>Obesity</v>
      </c>
      <c r="M173" t="str">
        <f>IF(MedExam_Table[[#This Row],[HBA1C]]&lt;5.7,"Normal",IF(MedExam_Table[[#This Row],[HBA1C]]&lt;6.4,"Prediabetes","Diabetes"))</f>
        <v>Normal</v>
      </c>
      <c r="N173" t="str">
        <f>PROPER(MedExam_Table[[#This Row],[Any Transplants]])</f>
        <v>No</v>
      </c>
    </row>
    <row r="174" spans="1:14" x14ac:dyDescent="0.3">
      <c r="A174" t="s">
        <v>1218</v>
      </c>
      <c r="B174">
        <v>30.78</v>
      </c>
      <c r="C174">
        <v>7.94</v>
      </c>
      <c r="D174" t="s">
        <v>2380</v>
      </c>
      <c r="E174" t="s">
        <v>2380</v>
      </c>
      <c r="F174" t="s">
        <v>2380</v>
      </c>
      <c r="G174">
        <v>2</v>
      </c>
      <c r="H174" t="s">
        <v>2380</v>
      </c>
      <c r="I174" s="9">
        <f>IF(MedExam_Table[[#This Row],[NumberOfMajorSurgeries]]="No major surgery",0,MedExam_Table[[#This Row],[NumberOfMajorSurgeries]])</f>
        <v>2</v>
      </c>
      <c r="J174" t="str">
        <f>PROPER(MedExam_Table[[#This Row],[Heart Issues]])</f>
        <v>No</v>
      </c>
      <c r="K174" t="str">
        <f>PROPER(IF(MedExam_Table[[#This Row],[smoker]]= "?","No",MedExam_Table[[#This Row],[smoker]]))</f>
        <v>No</v>
      </c>
      <c r="L174" t="str">
        <f>IF(MedExam_Table[[#This Row],[BMI]]&lt;18.5,"Underweight",IF(MedExam_Table[[#This Row],[BMI]]&lt;25,"NormalWeight",IF(MedExam_Table[[#This Row],[BMI]]&lt;=30,"OverWeight","Obesity")))</f>
        <v>Obesity</v>
      </c>
      <c r="M174" t="str">
        <f>IF(MedExam_Table[[#This Row],[HBA1C]]&lt;5.7,"Normal",IF(MedExam_Table[[#This Row],[HBA1C]]&lt;6.4,"Prediabetes","Diabetes"))</f>
        <v>Diabetes</v>
      </c>
      <c r="N174" t="str">
        <f>PROPER(MedExam_Table[[#This Row],[Any Transplants]])</f>
        <v>No</v>
      </c>
    </row>
    <row r="175" spans="1:14" x14ac:dyDescent="0.3">
      <c r="A175" t="s">
        <v>1217</v>
      </c>
      <c r="B175">
        <v>21.86</v>
      </c>
      <c r="C175">
        <v>10.95</v>
      </c>
      <c r="D175" t="s">
        <v>2380</v>
      </c>
      <c r="E175" t="s">
        <v>2380</v>
      </c>
      <c r="F175" t="s">
        <v>2380</v>
      </c>
      <c r="G175" t="s">
        <v>2381</v>
      </c>
      <c r="H175" t="s">
        <v>2380</v>
      </c>
      <c r="I175" s="9">
        <f>IF(MedExam_Table[[#This Row],[NumberOfMajorSurgeries]]="No major surgery",0,MedExam_Table[[#This Row],[NumberOfMajorSurgeries]])</f>
        <v>0</v>
      </c>
      <c r="J175" t="str">
        <f>PROPER(MedExam_Table[[#This Row],[Heart Issues]])</f>
        <v>No</v>
      </c>
      <c r="K175" t="str">
        <f>PROPER(IF(MedExam_Table[[#This Row],[smoker]]= "?","No",MedExam_Table[[#This Row],[smoker]]))</f>
        <v>No</v>
      </c>
      <c r="L175" t="str">
        <f>IF(MedExam_Table[[#This Row],[BMI]]&lt;18.5,"Underweight",IF(MedExam_Table[[#This Row],[BMI]]&lt;25,"NormalWeight",IF(MedExam_Table[[#This Row],[BMI]]&lt;=30,"OverWeight","Obesity")))</f>
        <v>NormalWeight</v>
      </c>
      <c r="M175" t="str">
        <f>IF(MedExam_Table[[#This Row],[HBA1C]]&lt;5.7,"Normal",IF(MedExam_Table[[#This Row],[HBA1C]]&lt;6.4,"Prediabetes","Diabetes"))</f>
        <v>Diabetes</v>
      </c>
      <c r="N175" t="str">
        <f>PROPER(MedExam_Table[[#This Row],[Any Transplants]])</f>
        <v>No</v>
      </c>
    </row>
    <row r="176" spans="1:14" x14ac:dyDescent="0.3">
      <c r="A176" t="s">
        <v>1216</v>
      </c>
      <c r="B176">
        <v>49.09</v>
      </c>
      <c r="C176">
        <v>6.3</v>
      </c>
      <c r="D176" t="s">
        <v>2382</v>
      </c>
      <c r="E176" t="s">
        <v>2380</v>
      </c>
      <c r="F176" t="s">
        <v>2380</v>
      </c>
      <c r="G176" t="s">
        <v>2381</v>
      </c>
      <c r="H176" t="s">
        <v>2380</v>
      </c>
      <c r="I176" s="9">
        <f>IF(MedExam_Table[[#This Row],[NumberOfMajorSurgeries]]="No major surgery",0,MedExam_Table[[#This Row],[NumberOfMajorSurgeries]])</f>
        <v>0</v>
      </c>
      <c r="J176" t="str">
        <f>PROPER(MedExam_Table[[#This Row],[Heart Issues]])</f>
        <v>Yes</v>
      </c>
      <c r="K176" t="str">
        <f>PROPER(IF(MedExam_Table[[#This Row],[smoker]]= "?","No",MedExam_Table[[#This Row],[smoker]]))</f>
        <v>No</v>
      </c>
      <c r="L176" t="str">
        <f>IF(MedExam_Table[[#This Row],[BMI]]&lt;18.5,"Underweight",IF(MedExam_Table[[#This Row],[BMI]]&lt;25,"NormalWeight",IF(MedExam_Table[[#This Row],[BMI]]&lt;=30,"OverWeight","Obesity")))</f>
        <v>Obesity</v>
      </c>
      <c r="M176" t="str">
        <f>IF(MedExam_Table[[#This Row],[HBA1C]]&lt;5.7,"Normal",IF(MedExam_Table[[#This Row],[HBA1C]]&lt;6.4,"Prediabetes","Diabetes"))</f>
        <v>Prediabetes</v>
      </c>
      <c r="N176" t="str">
        <f>PROPER(MedExam_Table[[#This Row],[Any Transplants]])</f>
        <v>No</v>
      </c>
    </row>
    <row r="177" spans="1:14" x14ac:dyDescent="0.3">
      <c r="A177" t="s">
        <v>1215</v>
      </c>
      <c r="B177">
        <v>47.74</v>
      </c>
      <c r="C177">
        <v>8.0500000000000007</v>
      </c>
      <c r="D177" t="s">
        <v>2382</v>
      </c>
      <c r="E177" t="s">
        <v>2380</v>
      </c>
      <c r="F177" t="s">
        <v>2380</v>
      </c>
      <c r="G177">
        <v>2</v>
      </c>
      <c r="H177" t="s">
        <v>2380</v>
      </c>
      <c r="I177" s="9">
        <f>IF(MedExam_Table[[#This Row],[NumberOfMajorSurgeries]]="No major surgery",0,MedExam_Table[[#This Row],[NumberOfMajorSurgeries]])</f>
        <v>2</v>
      </c>
      <c r="J177" t="str">
        <f>PROPER(MedExam_Table[[#This Row],[Heart Issues]])</f>
        <v>Yes</v>
      </c>
      <c r="K177" t="str">
        <f>PROPER(IF(MedExam_Table[[#This Row],[smoker]]= "?","No",MedExam_Table[[#This Row],[smoker]]))</f>
        <v>No</v>
      </c>
      <c r="L177" t="str">
        <f>IF(MedExam_Table[[#This Row],[BMI]]&lt;18.5,"Underweight",IF(MedExam_Table[[#This Row],[BMI]]&lt;25,"NormalWeight",IF(MedExam_Table[[#This Row],[BMI]]&lt;=30,"OverWeight","Obesity")))</f>
        <v>Obesity</v>
      </c>
      <c r="M177" t="str">
        <f>IF(MedExam_Table[[#This Row],[HBA1C]]&lt;5.7,"Normal",IF(MedExam_Table[[#This Row],[HBA1C]]&lt;6.4,"Prediabetes","Diabetes"))</f>
        <v>Diabetes</v>
      </c>
      <c r="N177" t="str">
        <f>PROPER(MedExam_Table[[#This Row],[Any Transplants]])</f>
        <v>No</v>
      </c>
    </row>
    <row r="178" spans="1:14" x14ac:dyDescent="0.3">
      <c r="A178" t="s">
        <v>1214</v>
      </c>
      <c r="B178">
        <v>30.2</v>
      </c>
      <c r="C178">
        <v>9.8800000000000008</v>
      </c>
      <c r="D178" t="s">
        <v>2382</v>
      </c>
      <c r="E178" t="s">
        <v>2380</v>
      </c>
      <c r="F178" t="s">
        <v>2380</v>
      </c>
      <c r="G178">
        <v>2</v>
      </c>
      <c r="H178" t="s">
        <v>2380</v>
      </c>
      <c r="I178" s="9">
        <f>IF(MedExam_Table[[#This Row],[NumberOfMajorSurgeries]]="No major surgery",0,MedExam_Table[[#This Row],[NumberOfMajorSurgeries]])</f>
        <v>2</v>
      </c>
      <c r="J178" t="str">
        <f>PROPER(MedExam_Table[[#This Row],[Heart Issues]])</f>
        <v>Yes</v>
      </c>
      <c r="K178" t="str">
        <f>PROPER(IF(MedExam_Table[[#This Row],[smoker]]= "?","No",MedExam_Table[[#This Row],[smoker]]))</f>
        <v>No</v>
      </c>
      <c r="L178" t="str">
        <f>IF(MedExam_Table[[#This Row],[BMI]]&lt;18.5,"Underweight",IF(MedExam_Table[[#This Row],[BMI]]&lt;25,"NormalWeight",IF(MedExam_Table[[#This Row],[BMI]]&lt;=30,"OverWeight","Obesity")))</f>
        <v>Obesity</v>
      </c>
      <c r="M178" t="str">
        <f>IF(MedExam_Table[[#This Row],[HBA1C]]&lt;5.7,"Normal",IF(MedExam_Table[[#This Row],[HBA1C]]&lt;6.4,"Prediabetes","Diabetes"))</f>
        <v>Diabetes</v>
      </c>
      <c r="N178" t="str">
        <f>PROPER(MedExam_Table[[#This Row],[Any Transplants]])</f>
        <v>No</v>
      </c>
    </row>
    <row r="179" spans="1:14" x14ac:dyDescent="0.3">
      <c r="A179" t="s">
        <v>1213</v>
      </c>
      <c r="B179">
        <v>33.25</v>
      </c>
      <c r="C179">
        <v>7.42</v>
      </c>
      <c r="D179" t="s">
        <v>2382</v>
      </c>
      <c r="E179" t="s">
        <v>2380</v>
      </c>
      <c r="F179" t="s">
        <v>2380</v>
      </c>
      <c r="G179">
        <v>2</v>
      </c>
      <c r="H179" t="s">
        <v>2380</v>
      </c>
      <c r="I179" s="9">
        <f>IF(MedExam_Table[[#This Row],[NumberOfMajorSurgeries]]="No major surgery",0,MedExam_Table[[#This Row],[NumberOfMajorSurgeries]])</f>
        <v>2</v>
      </c>
      <c r="J179" t="str">
        <f>PROPER(MedExam_Table[[#This Row],[Heart Issues]])</f>
        <v>Yes</v>
      </c>
      <c r="K179" t="str">
        <f>PROPER(IF(MedExam_Table[[#This Row],[smoker]]= "?","No",MedExam_Table[[#This Row],[smoker]]))</f>
        <v>No</v>
      </c>
      <c r="L179" t="str">
        <f>IF(MedExam_Table[[#This Row],[BMI]]&lt;18.5,"Underweight",IF(MedExam_Table[[#This Row],[BMI]]&lt;25,"NormalWeight",IF(MedExam_Table[[#This Row],[BMI]]&lt;=30,"OverWeight","Obesity")))</f>
        <v>Obesity</v>
      </c>
      <c r="M179" t="str">
        <f>IF(MedExam_Table[[#This Row],[HBA1C]]&lt;5.7,"Normal",IF(MedExam_Table[[#This Row],[HBA1C]]&lt;6.4,"Prediabetes","Diabetes"))</f>
        <v>Diabetes</v>
      </c>
      <c r="N179" t="str">
        <f>PROPER(MedExam_Table[[#This Row],[Any Transplants]])</f>
        <v>No</v>
      </c>
    </row>
    <row r="180" spans="1:14" x14ac:dyDescent="0.3">
      <c r="A180" t="s">
        <v>1212</v>
      </c>
      <c r="B180">
        <v>26.6</v>
      </c>
      <c r="C180">
        <v>8.4499999999999993</v>
      </c>
      <c r="D180" t="s">
        <v>2382</v>
      </c>
      <c r="E180" t="s">
        <v>2380</v>
      </c>
      <c r="F180" t="s">
        <v>2380</v>
      </c>
      <c r="G180">
        <v>1</v>
      </c>
      <c r="H180" t="s">
        <v>2380</v>
      </c>
      <c r="I180" s="9">
        <f>IF(MedExam_Table[[#This Row],[NumberOfMajorSurgeries]]="No major surgery",0,MedExam_Table[[#This Row],[NumberOfMajorSurgeries]])</f>
        <v>1</v>
      </c>
      <c r="J180" t="str">
        <f>PROPER(MedExam_Table[[#This Row],[Heart Issues]])</f>
        <v>Yes</v>
      </c>
      <c r="K180" t="str">
        <f>PROPER(IF(MedExam_Table[[#This Row],[smoker]]= "?","No",MedExam_Table[[#This Row],[smoker]]))</f>
        <v>No</v>
      </c>
      <c r="L180" t="str">
        <f>IF(MedExam_Table[[#This Row],[BMI]]&lt;18.5,"Underweight",IF(MedExam_Table[[#This Row],[BMI]]&lt;25,"NormalWeight",IF(MedExam_Table[[#This Row],[BMI]]&lt;=30,"OverWeight","Obesity")))</f>
        <v>OverWeight</v>
      </c>
      <c r="M180" t="str">
        <f>IF(MedExam_Table[[#This Row],[HBA1C]]&lt;5.7,"Normal",IF(MedExam_Table[[#This Row],[HBA1C]]&lt;6.4,"Prediabetes","Diabetes"))</f>
        <v>Diabetes</v>
      </c>
      <c r="N180" t="str">
        <f>PROPER(MedExam_Table[[#This Row],[Any Transplants]])</f>
        <v>No</v>
      </c>
    </row>
    <row r="181" spans="1:14" x14ac:dyDescent="0.3">
      <c r="A181" t="s">
        <v>2257</v>
      </c>
      <c r="B181">
        <v>30.495000000000001</v>
      </c>
      <c r="C181">
        <v>6.29</v>
      </c>
      <c r="D181" t="s">
        <v>2380</v>
      </c>
      <c r="E181" t="s">
        <v>2380</v>
      </c>
      <c r="F181" t="s">
        <v>2380</v>
      </c>
      <c r="G181" t="s">
        <v>2381</v>
      </c>
      <c r="H181" t="s">
        <v>2382</v>
      </c>
      <c r="I181" s="9">
        <f>IF(MedExam_Table[[#This Row],[NumberOfMajorSurgeries]]="No major surgery",0,MedExam_Table[[#This Row],[NumberOfMajorSurgeries]])</f>
        <v>0</v>
      </c>
      <c r="J181" t="str">
        <f>PROPER(MedExam_Table[[#This Row],[Heart Issues]])</f>
        <v>No</v>
      </c>
      <c r="K181" t="str">
        <f>PROPER(IF(MedExam_Table[[#This Row],[smoker]]= "?","No",MedExam_Table[[#This Row],[smoker]]))</f>
        <v>Yes</v>
      </c>
      <c r="L181" t="str">
        <f>IF(MedExam_Table[[#This Row],[BMI]]&lt;18.5,"Underweight",IF(MedExam_Table[[#This Row],[BMI]]&lt;25,"NormalWeight",IF(MedExam_Table[[#This Row],[BMI]]&lt;=30,"OverWeight","Obesity")))</f>
        <v>Obesity</v>
      </c>
      <c r="M181" t="str">
        <f>IF(MedExam_Table[[#This Row],[HBA1C]]&lt;5.7,"Normal",IF(MedExam_Table[[#This Row],[HBA1C]]&lt;6.4,"Prediabetes","Diabetes"))</f>
        <v>Prediabetes</v>
      </c>
      <c r="N181" t="str">
        <f>PROPER(MedExam_Table[[#This Row],[Any Transplants]])</f>
        <v>No</v>
      </c>
    </row>
    <row r="182" spans="1:14" x14ac:dyDescent="0.3">
      <c r="A182" t="s">
        <v>1211</v>
      </c>
      <c r="B182">
        <v>26.35</v>
      </c>
      <c r="C182">
        <v>6.21</v>
      </c>
      <c r="D182" t="s">
        <v>2380</v>
      </c>
      <c r="E182" t="s">
        <v>2380</v>
      </c>
      <c r="F182" t="s">
        <v>2380</v>
      </c>
      <c r="G182">
        <v>2</v>
      </c>
      <c r="H182" t="s">
        <v>2380</v>
      </c>
      <c r="I182" s="9">
        <f>IF(MedExam_Table[[#This Row],[NumberOfMajorSurgeries]]="No major surgery",0,MedExam_Table[[#This Row],[NumberOfMajorSurgeries]])</f>
        <v>2</v>
      </c>
      <c r="J182" t="str">
        <f>PROPER(MedExam_Table[[#This Row],[Heart Issues]])</f>
        <v>No</v>
      </c>
      <c r="K182" t="str">
        <f>PROPER(IF(MedExam_Table[[#This Row],[smoker]]= "?","No",MedExam_Table[[#This Row],[smoker]]))</f>
        <v>No</v>
      </c>
      <c r="L182" t="str">
        <f>IF(MedExam_Table[[#This Row],[BMI]]&lt;18.5,"Underweight",IF(MedExam_Table[[#This Row],[BMI]]&lt;25,"NormalWeight",IF(MedExam_Table[[#This Row],[BMI]]&lt;=30,"OverWeight","Obesity")))</f>
        <v>OverWeight</v>
      </c>
      <c r="M182" t="str">
        <f>IF(MedExam_Table[[#This Row],[HBA1C]]&lt;5.7,"Normal",IF(MedExam_Table[[#This Row],[HBA1C]]&lt;6.4,"Prediabetes","Diabetes"))</f>
        <v>Prediabetes</v>
      </c>
      <c r="N182" t="str">
        <f>PROPER(MedExam_Table[[#This Row],[Any Transplants]])</f>
        <v>No</v>
      </c>
    </row>
    <row r="183" spans="1:14" x14ac:dyDescent="0.3">
      <c r="A183" t="s">
        <v>1210</v>
      </c>
      <c r="B183">
        <v>39.994999999999997</v>
      </c>
      <c r="C183">
        <v>4.6500000000000004</v>
      </c>
      <c r="D183" t="s">
        <v>2380</v>
      </c>
      <c r="E183" t="s">
        <v>2380</v>
      </c>
      <c r="F183" t="s">
        <v>2380</v>
      </c>
      <c r="G183" t="s">
        <v>2381</v>
      </c>
      <c r="H183" t="s">
        <v>2380</v>
      </c>
      <c r="I183" s="9">
        <f>IF(MedExam_Table[[#This Row],[NumberOfMajorSurgeries]]="No major surgery",0,MedExam_Table[[#This Row],[NumberOfMajorSurgeries]])</f>
        <v>0</v>
      </c>
      <c r="J183" t="str">
        <f>PROPER(MedExam_Table[[#This Row],[Heart Issues]])</f>
        <v>No</v>
      </c>
      <c r="K183" t="str">
        <f>PROPER(IF(MedExam_Table[[#This Row],[smoker]]= "?","No",MedExam_Table[[#This Row],[smoker]]))</f>
        <v>No</v>
      </c>
      <c r="L183" t="str">
        <f>IF(MedExam_Table[[#This Row],[BMI]]&lt;18.5,"Underweight",IF(MedExam_Table[[#This Row],[BMI]]&lt;25,"NormalWeight",IF(MedExam_Table[[#This Row],[BMI]]&lt;=30,"OverWeight","Obesity")))</f>
        <v>Obesity</v>
      </c>
      <c r="M183" t="str">
        <f>IF(MedExam_Table[[#This Row],[HBA1C]]&lt;5.7,"Normal",IF(MedExam_Table[[#This Row],[HBA1C]]&lt;6.4,"Prediabetes","Diabetes"))</f>
        <v>Normal</v>
      </c>
      <c r="N183" t="str">
        <f>PROPER(MedExam_Table[[#This Row],[Any Transplants]])</f>
        <v>No</v>
      </c>
    </row>
    <row r="184" spans="1:14" x14ac:dyDescent="0.3">
      <c r="A184" t="s">
        <v>1209</v>
      </c>
      <c r="B184">
        <v>22.92</v>
      </c>
      <c r="C184">
        <v>5.87</v>
      </c>
      <c r="D184" t="s">
        <v>2382</v>
      </c>
      <c r="E184" t="s">
        <v>2380</v>
      </c>
      <c r="F184" t="s">
        <v>2380</v>
      </c>
      <c r="G184">
        <v>1</v>
      </c>
      <c r="H184" t="s">
        <v>2380</v>
      </c>
      <c r="I184" s="9">
        <f>IF(MedExam_Table[[#This Row],[NumberOfMajorSurgeries]]="No major surgery",0,MedExam_Table[[#This Row],[NumberOfMajorSurgeries]])</f>
        <v>1</v>
      </c>
      <c r="J184" t="str">
        <f>PROPER(MedExam_Table[[#This Row],[Heart Issues]])</f>
        <v>Yes</v>
      </c>
      <c r="K184" t="str">
        <f>PROPER(IF(MedExam_Table[[#This Row],[smoker]]= "?","No",MedExam_Table[[#This Row],[smoker]]))</f>
        <v>No</v>
      </c>
      <c r="L184" t="str">
        <f>IF(MedExam_Table[[#This Row],[BMI]]&lt;18.5,"Underweight",IF(MedExam_Table[[#This Row],[BMI]]&lt;25,"NormalWeight",IF(MedExam_Table[[#This Row],[BMI]]&lt;=30,"OverWeight","Obesity")))</f>
        <v>NormalWeight</v>
      </c>
      <c r="M184" t="str">
        <f>IF(MedExam_Table[[#This Row],[HBA1C]]&lt;5.7,"Normal",IF(MedExam_Table[[#This Row],[HBA1C]]&lt;6.4,"Prediabetes","Diabetes"))</f>
        <v>Prediabetes</v>
      </c>
      <c r="N184" t="str">
        <f>PROPER(MedExam_Table[[#This Row],[Any Transplants]])</f>
        <v>No</v>
      </c>
    </row>
    <row r="185" spans="1:14" x14ac:dyDescent="0.3">
      <c r="A185" t="s">
        <v>1208</v>
      </c>
      <c r="B185">
        <v>24.78</v>
      </c>
      <c r="C185">
        <v>4.24</v>
      </c>
      <c r="D185" t="s">
        <v>2382</v>
      </c>
      <c r="E185" t="s">
        <v>2380</v>
      </c>
      <c r="F185" t="s">
        <v>2380</v>
      </c>
      <c r="G185">
        <v>2</v>
      </c>
      <c r="H185" t="s">
        <v>2380</v>
      </c>
      <c r="I185" s="9">
        <f>IF(MedExam_Table[[#This Row],[NumberOfMajorSurgeries]]="No major surgery",0,MedExam_Table[[#This Row],[NumberOfMajorSurgeries]])</f>
        <v>2</v>
      </c>
      <c r="J185" t="str">
        <f>PROPER(MedExam_Table[[#This Row],[Heart Issues]])</f>
        <v>Yes</v>
      </c>
      <c r="K185" t="str">
        <f>PROPER(IF(MedExam_Table[[#This Row],[smoker]]= "?","No",MedExam_Table[[#This Row],[smoker]]))</f>
        <v>No</v>
      </c>
      <c r="L185" t="str">
        <f>IF(MedExam_Table[[#This Row],[BMI]]&lt;18.5,"Underweight",IF(MedExam_Table[[#This Row],[BMI]]&lt;25,"NormalWeight",IF(MedExam_Table[[#This Row],[BMI]]&lt;=30,"OverWeight","Obesity")))</f>
        <v>NormalWeight</v>
      </c>
      <c r="M185" t="str">
        <f>IF(MedExam_Table[[#This Row],[HBA1C]]&lt;5.7,"Normal",IF(MedExam_Table[[#This Row],[HBA1C]]&lt;6.4,"Prediabetes","Diabetes"))</f>
        <v>Normal</v>
      </c>
      <c r="N185" t="str">
        <f>PROPER(MedExam_Table[[#This Row],[Any Transplants]])</f>
        <v>No</v>
      </c>
    </row>
    <row r="186" spans="1:14" x14ac:dyDescent="0.3">
      <c r="A186" t="s">
        <v>1207</v>
      </c>
      <c r="B186">
        <v>34.07</v>
      </c>
      <c r="C186">
        <v>7.81</v>
      </c>
      <c r="D186" t="s">
        <v>2382</v>
      </c>
      <c r="E186" t="s">
        <v>2380</v>
      </c>
      <c r="F186" t="s">
        <v>2380</v>
      </c>
      <c r="G186" t="s">
        <v>2381</v>
      </c>
      <c r="H186" t="s">
        <v>2380</v>
      </c>
      <c r="I186" s="9">
        <f>IF(MedExam_Table[[#This Row],[NumberOfMajorSurgeries]]="No major surgery",0,MedExam_Table[[#This Row],[NumberOfMajorSurgeries]])</f>
        <v>0</v>
      </c>
      <c r="J186" t="str">
        <f>PROPER(MedExam_Table[[#This Row],[Heart Issues]])</f>
        <v>Yes</v>
      </c>
      <c r="K186" t="str">
        <f>PROPER(IF(MedExam_Table[[#This Row],[smoker]]= "?","No",MedExam_Table[[#This Row],[smoker]]))</f>
        <v>No</v>
      </c>
      <c r="L186" t="str">
        <f>IF(MedExam_Table[[#This Row],[BMI]]&lt;18.5,"Underweight",IF(MedExam_Table[[#This Row],[BMI]]&lt;25,"NormalWeight",IF(MedExam_Table[[#This Row],[BMI]]&lt;=30,"OverWeight","Obesity")))</f>
        <v>Obesity</v>
      </c>
      <c r="M186" t="str">
        <f>IF(MedExam_Table[[#This Row],[HBA1C]]&lt;5.7,"Normal",IF(MedExam_Table[[#This Row],[HBA1C]]&lt;6.4,"Prediabetes","Diabetes"))</f>
        <v>Diabetes</v>
      </c>
      <c r="N186" t="str">
        <f>PROPER(MedExam_Table[[#This Row],[Any Transplants]])</f>
        <v>No</v>
      </c>
    </row>
    <row r="187" spans="1:14" x14ac:dyDescent="0.3">
      <c r="A187" t="s">
        <v>1206</v>
      </c>
      <c r="B187">
        <v>30.14</v>
      </c>
      <c r="C187">
        <v>9.85</v>
      </c>
      <c r="D187" t="s">
        <v>2380</v>
      </c>
      <c r="E187" t="s">
        <v>2380</v>
      </c>
      <c r="F187" t="s">
        <v>2380</v>
      </c>
      <c r="G187" t="s">
        <v>2381</v>
      </c>
      <c r="H187" t="s">
        <v>2380</v>
      </c>
      <c r="I187" s="9">
        <f>IF(MedExam_Table[[#This Row],[NumberOfMajorSurgeries]]="No major surgery",0,MedExam_Table[[#This Row],[NumberOfMajorSurgeries]])</f>
        <v>0</v>
      </c>
      <c r="J187" t="str">
        <f>PROPER(MedExam_Table[[#This Row],[Heart Issues]])</f>
        <v>No</v>
      </c>
      <c r="K187" t="str">
        <f>PROPER(IF(MedExam_Table[[#This Row],[smoker]]= "?","No",MedExam_Table[[#This Row],[smoker]]))</f>
        <v>No</v>
      </c>
      <c r="L187" t="str">
        <f>IF(MedExam_Table[[#This Row],[BMI]]&lt;18.5,"Underweight",IF(MedExam_Table[[#This Row],[BMI]]&lt;25,"NormalWeight",IF(MedExam_Table[[#This Row],[BMI]]&lt;=30,"OverWeight","Obesity")))</f>
        <v>Obesity</v>
      </c>
      <c r="M187" t="str">
        <f>IF(MedExam_Table[[#This Row],[HBA1C]]&lt;5.7,"Normal",IF(MedExam_Table[[#This Row],[HBA1C]]&lt;6.4,"Prediabetes","Diabetes"))</f>
        <v>Diabetes</v>
      </c>
      <c r="N187" t="str">
        <f>PROPER(MedExam_Table[[#This Row],[Any Transplants]])</f>
        <v>No</v>
      </c>
    </row>
    <row r="188" spans="1:14" x14ac:dyDescent="0.3">
      <c r="A188" t="s">
        <v>1205</v>
      </c>
      <c r="B188">
        <v>18.05</v>
      </c>
      <c r="C188">
        <v>6.94</v>
      </c>
      <c r="D188" t="s">
        <v>2380</v>
      </c>
      <c r="E188" t="s">
        <v>2380</v>
      </c>
      <c r="F188" t="s">
        <v>2380</v>
      </c>
      <c r="G188" t="s">
        <v>2381</v>
      </c>
      <c r="H188" t="s">
        <v>2380</v>
      </c>
      <c r="I188" s="9">
        <f>IF(MedExam_Table[[#This Row],[NumberOfMajorSurgeries]]="No major surgery",0,MedExam_Table[[#This Row],[NumberOfMajorSurgeries]])</f>
        <v>0</v>
      </c>
      <c r="J188" t="str">
        <f>PROPER(MedExam_Table[[#This Row],[Heart Issues]])</f>
        <v>No</v>
      </c>
      <c r="K188" t="str">
        <f>PROPER(IF(MedExam_Table[[#This Row],[smoker]]= "?","No",MedExam_Table[[#This Row],[smoker]]))</f>
        <v>No</v>
      </c>
      <c r="L188" t="str">
        <f>IF(MedExam_Table[[#This Row],[BMI]]&lt;18.5,"Underweight",IF(MedExam_Table[[#This Row],[BMI]]&lt;25,"NormalWeight",IF(MedExam_Table[[#This Row],[BMI]]&lt;=30,"OverWeight","Obesity")))</f>
        <v>Underweight</v>
      </c>
      <c r="M188" t="str">
        <f>IF(MedExam_Table[[#This Row],[HBA1C]]&lt;5.7,"Normal",IF(MedExam_Table[[#This Row],[HBA1C]]&lt;6.4,"Prediabetes","Diabetes"))</f>
        <v>Diabetes</v>
      </c>
      <c r="N188" t="str">
        <f>PROPER(MedExam_Table[[#This Row],[Any Transplants]])</f>
        <v>No</v>
      </c>
    </row>
    <row r="189" spans="1:14" x14ac:dyDescent="0.3">
      <c r="A189" t="s">
        <v>1204</v>
      </c>
      <c r="B189">
        <v>37.4</v>
      </c>
      <c r="C189">
        <v>11.3</v>
      </c>
      <c r="D189" t="s">
        <v>2382</v>
      </c>
      <c r="E189" t="s">
        <v>2380</v>
      </c>
      <c r="F189" t="s">
        <v>2380</v>
      </c>
      <c r="G189">
        <v>2</v>
      </c>
      <c r="H189" t="s">
        <v>2380</v>
      </c>
      <c r="I189" s="9">
        <f>IF(MedExam_Table[[#This Row],[NumberOfMajorSurgeries]]="No major surgery",0,MedExam_Table[[#This Row],[NumberOfMajorSurgeries]])</f>
        <v>2</v>
      </c>
      <c r="J189" t="str">
        <f>PROPER(MedExam_Table[[#This Row],[Heart Issues]])</f>
        <v>Yes</v>
      </c>
      <c r="K189" t="str">
        <f>PROPER(IF(MedExam_Table[[#This Row],[smoker]]= "?","No",MedExam_Table[[#This Row],[smoker]]))</f>
        <v>No</v>
      </c>
      <c r="L189" t="str">
        <f>IF(MedExam_Table[[#This Row],[BMI]]&lt;18.5,"Underweight",IF(MedExam_Table[[#This Row],[BMI]]&lt;25,"NormalWeight",IF(MedExam_Table[[#This Row],[BMI]]&lt;=30,"OverWeight","Obesity")))</f>
        <v>Obesity</v>
      </c>
      <c r="M189" t="str">
        <f>IF(MedExam_Table[[#This Row],[HBA1C]]&lt;5.7,"Normal",IF(MedExam_Table[[#This Row],[HBA1C]]&lt;6.4,"Prediabetes","Diabetes"))</f>
        <v>Diabetes</v>
      </c>
      <c r="N189" t="str">
        <f>PROPER(MedExam_Table[[#This Row],[Any Transplants]])</f>
        <v>No</v>
      </c>
    </row>
    <row r="190" spans="1:14" x14ac:dyDescent="0.3">
      <c r="A190" t="s">
        <v>1203</v>
      </c>
      <c r="B190">
        <v>25.75</v>
      </c>
      <c r="C190">
        <v>9.23</v>
      </c>
      <c r="D190" t="s">
        <v>2380</v>
      </c>
      <c r="E190" t="s">
        <v>2380</v>
      </c>
      <c r="F190" t="s">
        <v>2380</v>
      </c>
      <c r="G190" t="s">
        <v>2381</v>
      </c>
      <c r="H190" t="s">
        <v>2380</v>
      </c>
      <c r="I190" s="9">
        <f>IF(MedExam_Table[[#This Row],[NumberOfMajorSurgeries]]="No major surgery",0,MedExam_Table[[#This Row],[NumberOfMajorSurgeries]])</f>
        <v>0</v>
      </c>
      <c r="J190" t="str">
        <f>PROPER(MedExam_Table[[#This Row],[Heart Issues]])</f>
        <v>No</v>
      </c>
      <c r="K190" t="str">
        <f>PROPER(IF(MedExam_Table[[#This Row],[smoker]]= "?","No",MedExam_Table[[#This Row],[smoker]]))</f>
        <v>No</v>
      </c>
      <c r="L190" t="str">
        <f>IF(MedExam_Table[[#This Row],[BMI]]&lt;18.5,"Underweight",IF(MedExam_Table[[#This Row],[BMI]]&lt;25,"NormalWeight",IF(MedExam_Table[[#This Row],[BMI]]&lt;=30,"OverWeight","Obesity")))</f>
        <v>OverWeight</v>
      </c>
      <c r="M190" t="str">
        <f>IF(MedExam_Table[[#This Row],[HBA1C]]&lt;5.7,"Normal",IF(MedExam_Table[[#This Row],[HBA1C]]&lt;6.4,"Prediabetes","Diabetes"))</f>
        <v>Diabetes</v>
      </c>
      <c r="N190" t="str">
        <f>PROPER(MedExam_Table[[#This Row],[Any Transplants]])</f>
        <v>No</v>
      </c>
    </row>
    <row r="191" spans="1:14" x14ac:dyDescent="0.3">
      <c r="A191" t="s">
        <v>1202</v>
      </c>
      <c r="B191">
        <v>32.299999999999997</v>
      </c>
      <c r="C191">
        <v>4.37</v>
      </c>
      <c r="D191" t="s">
        <v>2380</v>
      </c>
      <c r="E191" t="s">
        <v>2380</v>
      </c>
      <c r="F191" t="s">
        <v>2380</v>
      </c>
      <c r="G191">
        <v>2</v>
      </c>
      <c r="H191" t="s">
        <v>2380</v>
      </c>
      <c r="I191" s="9">
        <f>IF(MedExam_Table[[#This Row],[NumberOfMajorSurgeries]]="No major surgery",0,MedExam_Table[[#This Row],[NumberOfMajorSurgeries]])</f>
        <v>2</v>
      </c>
      <c r="J191" t="str">
        <f>PROPER(MedExam_Table[[#This Row],[Heart Issues]])</f>
        <v>No</v>
      </c>
      <c r="K191" t="str">
        <f>PROPER(IF(MedExam_Table[[#This Row],[smoker]]= "?","No",MedExam_Table[[#This Row],[smoker]]))</f>
        <v>No</v>
      </c>
      <c r="L191" t="str">
        <f>IF(MedExam_Table[[#This Row],[BMI]]&lt;18.5,"Underweight",IF(MedExam_Table[[#This Row],[BMI]]&lt;25,"NormalWeight",IF(MedExam_Table[[#This Row],[BMI]]&lt;=30,"OverWeight","Obesity")))</f>
        <v>Obesity</v>
      </c>
      <c r="M191" t="str">
        <f>IF(MedExam_Table[[#This Row],[HBA1C]]&lt;5.7,"Normal",IF(MedExam_Table[[#This Row],[HBA1C]]&lt;6.4,"Prediabetes","Diabetes"))</f>
        <v>Normal</v>
      </c>
      <c r="N191" t="str">
        <f>PROPER(MedExam_Table[[#This Row],[Any Transplants]])</f>
        <v>No</v>
      </c>
    </row>
    <row r="192" spans="1:14" x14ac:dyDescent="0.3">
      <c r="A192" t="s">
        <v>2256</v>
      </c>
      <c r="B192">
        <v>44.88</v>
      </c>
      <c r="C192">
        <v>6.04</v>
      </c>
      <c r="D192" t="s">
        <v>2380</v>
      </c>
      <c r="E192" t="s">
        <v>2380</v>
      </c>
      <c r="F192" t="s">
        <v>2383</v>
      </c>
      <c r="G192">
        <v>1</v>
      </c>
      <c r="H192" t="s">
        <v>2382</v>
      </c>
      <c r="I192" s="9">
        <f>IF(MedExam_Table[[#This Row],[NumberOfMajorSurgeries]]="No major surgery",0,MedExam_Table[[#This Row],[NumberOfMajorSurgeries]])</f>
        <v>1</v>
      </c>
      <c r="J192" t="str">
        <f>PROPER(MedExam_Table[[#This Row],[Heart Issues]])</f>
        <v>No</v>
      </c>
      <c r="K192" t="str">
        <f>PROPER(IF(MedExam_Table[[#This Row],[smoker]]= "?","No",MedExam_Table[[#This Row],[smoker]]))</f>
        <v>Yes</v>
      </c>
      <c r="L192" t="str">
        <f>IF(MedExam_Table[[#This Row],[BMI]]&lt;18.5,"Underweight",IF(MedExam_Table[[#This Row],[BMI]]&lt;25,"NormalWeight",IF(MedExam_Table[[#This Row],[BMI]]&lt;=30,"OverWeight","Obesity")))</f>
        <v>Obesity</v>
      </c>
      <c r="M192" t="str">
        <f>IF(MedExam_Table[[#This Row],[HBA1C]]&lt;5.7,"Normal",IF(MedExam_Table[[#This Row],[HBA1C]]&lt;6.4,"Prediabetes","Diabetes"))</f>
        <v>Prediabetes</v>
      </c>
      <c r="N192" t="str">
        <f>PROPER(MedExam_Table[[#This Row],[Any Transplants]])</f>
        <v>No</v>
      </c>
    </row>
    <row r="193" spans="1:14" x14ac:dyDescent="0.3">
      <c r="A193" t="s">
        <v>1201</v>
      </c>
      <c r="B193">
        <v>28.61</v>
      </c>
      <c r="C193">
        <v>5.76</v>
      </c>
      <c r="D193" t="s">
        <v>2380</v>
      </c>
      <c r="E193" t="s">
        <v>2380</v>
      </c>
      <c r="F193" t="s">
        <v>2383</v>
      </c>
      <c r="G193">
        <v>1</v>
      </c>
      <c r="H193" t="s">
        <v>2380</v>
      </c>
      <c r="I193" s="9">
        <f>IF(MedExam_Table[[#This Row],[NumberOfMajorSurgeries]]="No major surgery",0,MedExam_Table[[#This Row],[NumberOfMajorSurgeries]])</f>
        <v>1</v>
      </c>
      <c r="J193" t="str">
        <f>PROPER(MedExam_Table[[#This Row],[Heart Issues]])</f>
        <v>No</v>
      </c>
      <c r="K193" t="str">
        <f>PROPER(IF(MedExam_Table[[#This Row],[smoker]]= "?","No",MedExam_Table[[#This Row],[smoker]]))</f>
        <v>No</v>
      </c>
      <c r="L193" t="str">
        <f>IF(MedExam_Table[[#This Row],[BMI]]&lt;18.5,"Underweight",IF(MedExam_Table[[#This Row],[BMI]]&lt;25,"NormalWeight",IF(MedExam_Table[[#This Row],[BMI]]&lt;=30,"OverWeight","Obesity")))</f>
        <v>OverWeight</v>
      </c>
      <c r="M193" t="str">
        <f>IF(MedExam_Table[[#This Row],[HBA1C]]&lt;5.7,"Normal",IF(MedExam_Table[[#This Row],[HBA1C]]&lt;6.4,"Prediabetes","Diabetes"))</f>
        <v>Prediabetes</v>
      </c>
      <c r="N193" t="str">
        <f>PROPER(MedExam_Table[[#This Row],[Any Transplants]])</f>
        <v>No</v>
      </c>
    </row>
    <row r="194" spans="1:14" x14ac:dyDescent="0.3">
      <c r="A194" t="s">
        <v>1200</v>
      </c>
      <c r="B194">
        <v>45.41</v>
      </c>
      <c r="C194">
        <v>4.96</v>
      </c>
      <c r="D194" t="s">
        <v>2380</v>
      </c>
      <c r="E194" t="s">
        <v>2380</v>
      </c>
      <c r="F194" t="s">
        <v>2380</v>
      </c>
      <c r="G194">
        <v>1</v>
      </c>
      <c r="H194" t="s">
        <v>2380</v>
      </c>
      <c r="I194" s="9">
        <f>IF(MedExam_Table[[#This Row],[NumberOfMajorSurgeries]]="No major surgery",0,MedExam_Table[[#This Row],[NumberOfMajorSurgeries]])</f>
        <v>1</v>
      </c>
      <c r="J194" t="str">
        <f>PROPER(MedExam_Table[[#This Row],[Heart Issues]])</f>
        <v>No</v>
      </c>
      <c r="K194" t="str">
        <f>PROPER(IF(MedExam_Table[[#This Row],[smoker]]= "?","No",MedExam_Table[[#This Row],[smoker]]))</f>
        <v>No</v>
      </c>
      <c r="L194" t="str">
        <f>IF(MedExam_Table[[#This Row],[BMI]]&lt;18.5,"Underweight",IF(MedExam_Table[[#This Row],[BMI]]&lt;25,"NormalWeight",IF(MedExam_Table[[#This Row],[BMI]]&lt;=30,"OverWeight","Obesity")))</f>
        <v>Obesity</v>
      </c>
      <c r="M194" t="str">
        <f>IF(MedExam_Table[[#This Row],[HBA1C]]&lt;5.7,"Normal",IF(MedExam_Table[[#This Row],[HBA1C]]&lt;6.4,"Prediabetes","Diabetes"))</f>
        <v>Normal</v>
      </c>
      <c r="N194" t="str">
        <f>PROPER(MedExam_Table[[#This Row],[Any Transplants]])</f>
        <v>No</v>
      </c>
    </row>
    <row r="195" spans="1:14" x14ac:dyDescent="0.3">
      <c r="A195" t="s">
        <v>1199</v>
      </c>
      <c r="B195">
        <v>31.2</v>
      </c>
      <c r="C195">
        <v>11.04</v>
      </c>
      <c r="D195" t="s">
        <v>2382</v>
      </c>
      <c r="E195" t="s">
        <v>2380</v>
      </c>
      <c r="F195" t="s">
        <v>2380</v>
      </c>
      <c r="G195">
        <v>2</v>
      </c>
      <c r="H195" t="s">
        <v>2380</v>
      </c>
      <c r="I195" s="9">
        <f>IF(MedExam_Table[[#This Row],[NumberOfMajorSurgeries]]="No major surgery",0,MedExam_Table[[#This Row],[NumberOfMajorSurgeries]])</f>
        <v>2</v>
      </c>
      <c r="J195" t="str">
        <f>PROPER(MedExam_Table[[#This Row],[Heart Issues]])</f>
        <v>Yes</v>
      </c>
      <c r="K195" t="str">
        <f>PROPER(IF(MedExam_Table[[#This Row],[smoker]]= "?","No",MedExam_Table[[#This Row],[smoker]]))</f>
        <v>No</v>
      </c>
      <c r="L195" t="str">
        <f>IF(MedExam_Table[[#This Row],[BMI]]&lt;18.5,"Underweight",IF(MedExam_Table[[#This Row],[BMI]]&lt;25,"NormalWeight",IF(MedExam_Table[[#This Row],[BMI]]&lt;=30,"OverWeight","Obesity")))</f>
        <v>Obesity</v>
      </c>
      <c r="M195" t="str">
        <f>IF(MedExam_Table[[#This Row],[HBA1C]]&lt;5.7,"Normal",IF(MedExam_Table[[#This Row],[HBA1C]]&lt;6.4,"Prediabetes","Diabetes"))</f>
        <v>Diabetes</v>
      </c>
      <c r="N195" t="str">
        <f>PROPER(MedExam_Table[[#This Row],[Any Transplants]])</f>
        <v>No</v>
      </c>
    </row>
    <row r="196" spans="1:14" x14ac:dyDescent="0.3">
      <c r="A196" t="s">
        <v>1198</v>
      </c>
      <c r="B196">
        <v>29.83</v>
      </c>
      <c r="C196">
        <v>7.81</v>
      </c>
      <c r="D196" t="s">
        <v>2382</v>
      </c>
      <c r="E196" t="s">
        <v>2380</v>
      </c>
      <c r="F196" t="s">
        <v>2380</v>
      </c>
      <c r="G196">
        <v>1</v>
      </c>
      <c r="H196" t="s">
        <v>2380</v>
      </c>
      <c r="I196" s="9">
        <f>IF(MedExam_Table[[#This Row],[NumberOfMajorSurgeries]]="No major surgery",0,MedExam_Table[[#This Row],[NumberOfMajorSurgeries]])</f>
        <v>1</v>
      </c>
      <c r="J196" t="str">
        <f>PROPER(MedExam_Table[[#This Row],[Heart Issues]])</f>
        <v>Yes</v>
      </c>
      <c r="K196" t="str">
        <f>PROPER(IF(MedExam_Table[[#This Row],[smoker]]= "?","No",MedExam_Table[[#This Row],[smoker]]))</f>
        <v>No</v>
      </c>
      <c r="L196" t="str">
        <f>IF(MedExam_Table[[#This Row],[BMI]]&lt;18.5,"Underweight",IF(MedExam_Table[[#This Row],[BMI]]&lt;25,"NormalWeight",IF(MedExam_Table[[#This Row],[BMI]]&lt;=30,"OverWeight","Obesity")))</f>
        <v>OverWeight</v>
      </c>
      <c r="M196" t="str">
        <f>IF(MedExam_Table[[#This Row],[HBA1C]]&lt;5.7,"Normal",IF(MedExam_Table[[#This Row],[HBA1C]]&lt;6.4,"Prediabetes","Diabetes"))</f>
        <v>Diabetes</v>
      </c>
      <c r="N196" t="str">
        <f>PROPER(MedExam_Table[[#This Row],[Any Transplants]])</f>
        <v>No</v>
      </c>
    </row>
    <row r="197" spans="1:14" x14ac:dyDescent="0.3">
      <c r="A197" t="s">
        <v>1197</v>
      </c>
      <c r="B197">
        <v>29.06</v>
      </c>
      <c r="C197">
        <v>4.55</v>
      </c>
      <c r="D197" t="s">
        <v>2380</v>
      </c>
      <c r="E197" t="s">
        <v>2380</v>
      </c>
      <c r="F197" t="s">
        <v>2380</v>
      </c>
      <c r="G197" t="s">
        <v>2381</v>
      </c>
      <c r="H197" t="s">
        <v>2380</v>
      </c>
      <c r="I197" s="9">
        <f>IF(MedExam_Table[[#This Row],[NumberOfMajorSurgeries]]="No major surgery",0,MedExam_Table[[#This Row],[NumberOfMajorSurgeries]])</f>
        <v>0</v>
      </c>
      <c r="J197" t="str">
        <f>PROPER(MedExam_Table[[#This Row],[Heart Issues]])</f>
        <v>No</v>
      </c>
      <c r="K197" t="str">
        <f>PROPER(IF(MedExam_Table[[#This Row],[smoker]]= "?","No",MedExam_Table[[#This Row],[smoker]]))</f>
        <v>No</v>
      </c>
      <c r="L197" t="str">
        <f>IF(MedExam_Table[[#This Row],[BMI]]&lt;18.5,"Underweight",IF(MedExam_Table[[#This Row],[BMI]]&lt;25,"NormalWeight",IF(MedExam_Table[[#This Row],[BMI]]&lt;=30,"OverWeight","Obesity")))</f>
        <v>OverWeight</v>
      </c>
      <c r="M197" t="str">
        <f>IF(MedExam_Table[[#This Row],[HBA1C]]&lt;5.7,"Normal",IF(MedExam_Table[[#This Row],[HBA1C]]&lt;6.4,"Prediabetes","Diabetes"))</f>
        <v>Normal</v>
      </c>
      <c r="N197" t="str">
        <f>PROPER(MedExam_Table[[#This Row],[Any Transplants]])</f>
        <v>No</v>
      </c>
    </row>
    <row r="198" spans="1:14" x14ac:dyDescent="0.3">
      <c r="A198" t="s">
        <v>1196</v>
      </c>
      <c r="B198">
        <v>27.454999999999998</v>
      </c>
      <c r="C198">
        <v>6.13</v>
      </c>
      <c r="D198" t="s">
        <v>2380</v>
      </c>
      <c r="E198" t="s">
        <v>2380</v>
      </c>
      <c r="F198" t="s">
        <v>2380</v>
      </c>
      <c r="G198">
        <v>2</v>
      </c>
      <c r="H198" t="s">
        <v>2380</v>
      </c>
      <c r="I198" s="9">
        <f>IF(MedExam_Table[[#This Row],[NumberOfMajorSurgeries]]="No major surgery",0,MedExam_Table[[#This Row],[NumberOfMajorSurgeries]])</f>
        <v>2</v>
      </c>
      <c r="J198" t="str">
        <f>PROPER(MedExam_Table[[#This Row],[Heart Issues]])</f>
        <v>No</v>
      </c>
      <c r="K198" t="str">
        <f>PROPER(IF(MedExam_Table[[#This Row],[smoker]]= "?","No",MedExam_Table[[#This Row],[smoker]]))</f>
        <v>No</v>
      </c>
      <c r="L198" t="str">
        <f>IF(MedExam_Table[[#This Row],[BMI]]&lt;18.5,"Underweight",IF(MedExam_Table[[#This Row],[BMI]]&lt;25,"NormalWeight",IF(MedExam_Table[[#This Row],[BMI]]&lt;=30,"OverWeight","Obesity")))</f>
        <v>OverWeight</v>
      </c>
      <c r="M198" t="str">
        <f>IF(MedExam_Table[[#This Row],[HBA1C]]&lt;5.7,"Normal",IF(MedExam_Table[[#This Row],[HBA1C]]&lt;6.4,"Prediabetes","Diabetes"))</f>
        <v>Prediabetes</v>
      </c>
      <c r="N198" t="str">
        <f>PROPER(MedExam_Table[[#This Row],[Any Transplants]])</f>
        <v>No</v>
      </c>
    </row>
    <row r="199" spans="1:14" x14ac:dyDescent="0.3">
      <c r="A199" t="s">
        <v>1195</v>
      </c>
      <c r="B199">
        <v>23.01</v>
      </c>
      <c r="C199">
        <v>6.04</v>
      </c>
      <c r="D199" t="s">
        <v>2382</v>
      </c>
      <c r="E199" t="s">
        <v>2380</v>
      </c>
      <c r="F199" t="s">
        <v>2380</v>
      </c>
      <c r="G199">
        <v>1</v>
      </c>
      <c r="H199" t="s">
        <v>2380</v>
      </c>
      <c r="I199" s="9">
        <f>IF(MedExam_Table[[#This Row],[NumberOfMajorSurgeries]]="No major surgery",0,MedExam_Table[[#This Row],[NumberOfMajorSurgeries]])</f>
        <v>1</v>
      </c>
      <c r="J199" t="str">
        <f>PROPER(MedExam_Table[[#This Row],[Heart Issues]])</f>
        <v>Yes</v>
      </c>
      <c r="K199" t="str">
        <f>PROPER(IF(MedExam_Table[[#This Row],[smoker]]= "?","No",MedExam_Table[[#This Row],[smoker]]))</f>
        <v>No</v>
      </c>
      <c r="L199" t="str">
        <f>IF(MedExam_Table[[#This Row],[BMI]]&lt;18.5,"Underweight",IF(MedExam_Table[[#This Row],[BMI]]&lt;25,"NormalWeight",IF(MedExam_Table[[#This Row],[BMI]]&lt;=30,"OverWeight","Obesity")))</f>
        <v>NormalWeight</v>
      </c>
      <c r="M199" t="str">
        <f>IF(MedExam_Table[[#This Row],[HBA1C]]&lt;5.7,"Normal",IF(MedExam_Table[[#This Row],[HBA1C]]&lt;6.4,"Prediabetes","Diabetes"))</f>
        <v>Prediabetes</v>
      </c>
      <c r="N199" t="str">
        <f>PROPER(MedExam_Table[[#This Row],[Any Transplants]])</f>
        <v>No</v>
      </c>
    </row>
    <row r="200" spans="1:14" x14ac:dyDescent="0.3">
      <c r="A200" t="s">
        <v>1194</v>
      </c>
      <c r="B200">
        <v>31.39</v>
      </c>
      <c r="C200">
        <v>8.85</v>
      </c>
      <c r="D200" t="s">
        <v>2382</v>
      </c>
      <c r="E200" t="s">
        <v>2380</v>
      </c>
      <c r="F200" t="s">
        <v>2380</v>
      </c>
      <c r="G200" t="s">
        <v>2381</v>
      </c>
      <c r="H200" t="s">
        <v>2380</v>
      </c>
      <c r="I200" s="9">
        <f>IF(MedExam_Table[[#This Row],[NumberOfMajorSurgeries]]="No major surgery",0,MedExam_Table[[#This Row],[NumberOfMajorSurgeries]])</f>
        <v>0</v>
      </c>
      <c r="J200" t="str">
        <f>PROPER(MedExam_Table[[#This Row],[Heart Issues]])</f>
        <v>Yes</v>
      </c>
      <c r="K200" t="str">
        <f>PROPER(IF(MedExam_Table[[#This Row],[smoker]]= "?","No",MedExam_Table[[#This Row],[smoker]]))</f>
        <v>No</v>
      </c>
      <c r="L200" t="str">
        <f>IF(MedExam_Table[[#This Row],[BMI]]&lt;18.5,"Underweight",IF(MedExam_Table[[#This Row],[BMI]]&lt;25,"NormalWeight",IF(MedExam_Table[[#This Row],[BMI]]&lt;=30,"OverWeight","Obesity")))</f>
        <v>Obesity</v>
      </c>
      <c r="M200" t="str">
        <f>IF(MedExam_Table[[#This Row],[HBA1C]]&lt;5.7,"Normal",IF(MedExam_Table[[#This Row],[HBA1C]]&lt;6.4,"Prediabetes","Diabetes"))</f>
        <v>Diabetes</v>
      </c>
      <c r="N200" t="str">
        <f>PROPER(MedExam_Table[[#This Row],[Any Transplants]])</f>
        <v>No</v>
      </c>
    </row>
    <row r="201" spans="1:14" x14ac:dyDescent="0.3">
      <c r="A201" t="s">
        <v>1193</v>
      </c>
      <c r="B201">
        <v>34.770000000000003</v>
      </c>
      <c r="C201">
        <v>10.54</v>
      </c>
      <c r="D201" t="s">
        <v>2380</v>
      </c>
      <c r="E201" t="s">
        <v>2380</v>
      </c>
      <c r="F201" t="s">
        <v>2380</v>
      </c>
      <c r="G201">
        <v>2</v>
      </c>
      <c r="H201" t="s">
        <v>2380</v>
      </c>
      <c r="I201" s="9">
        <f>IF(MedExam_Table[[#This Row],[NumberOfMajorSurgeries]]="No major surgery",0,MedExam_Table[[#This Row],[NumberOfMajorSurgeries]])</f>
        <v>2</v>
      </c>
      <c r="J201" t="str">
        <f>PROPER(MedExam_Table[[#This Row],[Heart Issues]])</f>
        <v>No</v>
      </c>
      <c r="K201" t="str">
        <f>PROPER(IF(MedExam_Table[[#This Row],[smoker]]= "?","No",MedExam_Table[[#This Row],[smoker]]))</f>
        <v>No</v>
      </c>
      <c r="L201" t="str">
        <f>IF(MedExam_Table[[#This Row],[BMI]]&lt;18.5,"Underweight",IF(MedExam_Table[[#This Row],[BMI]]&lt;25,"NormalWeight",IF(MedExam_Table[[#This Row],[BMI]]&lt;=30,"OverWeight","Obesity")))</f>
        <v>Obesity</v>
      </c>
      <c r="M201" t="str">
        <f>IF(MedExam_Table[[#This Row],[HBA1C]]&lt;5.7,"Normal",IF(MedExam_Table[[#This Row],[HBA1C]]&lt;6.4,"Prediabetes","Diabetes"))</f>
        <v>Diabetes</v>
      </c>
      <c r="N201" t="str">
        <f>PROPER(MedExam_Table[[#This Row],[Any Transplants]])</f>
        <v>No</v>
      </c>
    </row>
    <row r="202" spans="1:14" x14ac:dyDescent="0.3">
      <c r="A202" t="s">
        <v>1192</v>
      </c>
      <c r="B202">
        <v>24.48</v>
      </c>
      <c r="C202">
        <v>4.37</v>
      </c>
      <c r="D202" t="s">
        <v>2382</v>
      </c>
      <c r="E202" t="s">
        <v>2380</v>
      </c>
      <c r="F202" t="s">
        <v>2380</v>
      </c>
      <c r="G202">
        <v>2</v>
      </c>
      <c r="H202" t="s">
        <v>2380</v>
      </c>
      <c r="I202" s="9">
        <f>IF(MedExam_Table[[#This Row],[NumberOfMajorSurgeries]]="No major surgery",0,MedExam_Table[[#This Row],[NumberOfMajorSurgeries]])</f>
        <v>2</v>
      </c>
      <c r="J202" t="str">
        <f>PROPER(MedExam_Table[[#This Row],[Heart Issues]])</f>
        <v>Yes</v>
      </c>
      <c r="K202" t="str">
        <f>PROPER(IF(MedExam_Table[[#This Row],[smoker]]= "?","No",MedExam_Table[[#This Row],[smoker]]))</f>
        <v>No</v>
      </c>
      <c r="L202" t="str">
        <f>IF(MedExam_Table[[#This Row],[BMI]]&lt;18.5,"Underweight",IF(MedExam_Table[[#This Row],[BMI]]&lt;25,"NormalWeight",IF(MedExam_Table[[#This Row],[BMI]]&lt;=30,"OverWeight","Obesity")))</f>
        <v>NormalWeight</v>
      </c>
      <c r="M202" t="str">
        <f>IF(MedExam_Table[[#This Row],[HBA1C]]&lt;5.7,"Normal",IF(MedExam_Table[[#This Row],[HBA1C]]&lt;6.4,"Prediabetes","Diabetes"))</f>
        <v>Normal</v>
      </c>
      <c r="N202" t="str">
        <f>PROPER(MedExam_Table[[#This Row],[Any Transplants]])</f>
        <v>No</v>
      </c>
    </row>
    <row r="203" spans="1:14" x14ac:dyDescent="0.3">
      <c r="A203" t="s">
        <v>2255</v>
      </c>
      <c r="B203">
        <v>44.32</v>
      </c>
      <c r="C203">
        <v>10.55</v>
      </c>
      <c r="D203" t="s">
        <v>2380</v>
      </c>
      <c r="E203" t="s">
        <v>2380</v>
      </c>
      <c r="F203" t="s">
        <v>2380</v>
      </c>
      <c r="G203" t="s">
        <v>2381</v>
      </c>
      <c r="H203" t="s">
        <v>2382</v>
      </c>
      <c r="I203" s="9">
        <f>IF(MedExam_Table[[#This Row],[NumberOfMajorSurgeries]]="No major surgery",0,MedExam_Table[[#This Row],[NumberOfMajorSurgeries]])</f>
        <v>0</v>
      </c>
      <c r="J203" t="str">
        <f>PROPER(MedExam_Table[[#This Row],[Heart Issues]])</f>
        <v>No</v>
      </c>
      <c r="K203" t="str">
        <f>PROPER(IF(MedExam_Table[[#This Row],[smoker]]= "?","No",MedExam_Table[[#This Row],[smoker]]))</f>
        <v>Yes</v>
      </c>
      <c r="L203" t="str">
        <f>IF(MedExam_Table[[#This Row],[BMI]]&lt;18.5,"Underweight",IF(MedExam_Table[[#This Row],[BMI]]&lt;25,"NormalWeight",IF(MedExam_Table[[#This Row],[BMI]]&lt;=30,"OverWeight","Obesity")))</f>
        <v>Obesity</v>
      </c>
      <c r="M203" t="str">
        <f>IF(MedExam_Table[[#This Row],[HBA1C]]&lt;5.7,"Normal",IF(MedExam_Table[[#This Row],[HBA1C]]&lt;6.4,"Prediabetes","Diabetes"))</f>
        <v>Diabetes</v>
      </c>
      <c r="N203" t="str">
        <f>PROPER(MedExam_Table[[#This Row],[Any Transplants]])</f>
        <v>No</v>
      </c>
    </row>
    <row r="204" spans="1:14" x14ac:dyDescent="0.3">
      <c r="A204" t="s">
        <v>1191</v>
      </c>
      <c r="B204">
        <v>22.61</v>
      </c>
      <c r="C204">
        <v>9.6300000000000008</v>
      </c>
      <c r="D204" t="s">
        <v>2380</v>
      </c>
      <c r="E204" t="s">
        <v>2380</v>
      </c>
      <c r="F204" t="s">
        <v>2380</v>
      </c>
      <c r="G204">
        <v>2</v>
      </c>
      <c r="H204" t="s">
        <v>2380</v>
      </c>
      <c r="I204" s="9">
        <f>IF(MedExam_Table[[#This Row],[NumberOfMajorSurgeries]]="No major surgery",0,MedExam_Table[[#This Row],[NumberOfMajorSurgeries]])</f>
        <v>2</v>
      </c>
      <c r="J204" t="str">
        <f>PROPER(MedExam_Table[[#This Row],[Heart Issues]])</f>
        <v>No</v>
      </c>
      <c r="K204" t="str">
        <f>PROPER(IF(MedExam_Table[[#This Row],[smoker]]= "?","No",MedExam_Table[[#This Row],[smoker]]))</f>
        <v>No</v>
      </c>
      <c r="L204" t="str">
        <f>IF(MedExam_Table[[#This Row],[BMI]]&lt;18.5,"Underweight",IF(MedExam_Table[[#This Row],[BMI]]&lt;25,"NormalWeight",IF(MedExam_Table[[#This Row],[BMI]]&lt;=30,"OverWeight","Obesity")))</f>
        <v>NormalWeight</v>
      </c>
      <c r="M204" t="str">
        <f>IF(MedExam_Table[[#This Row],[HBA1C]]&lt;5.7,"Normal",IF(MedExam_Table[[#This Row],[HBA1C]]&lt;6.4,"Prediabetes","Diabetes"))</f>
        <v>Diabetes</v>
      </c>
      <c r="N204" t="str">
        <f>PROPER(MedExam_Table[[#This Row],[Any Transplants]])</f>
        <v>No</v>
      </c>
    </row>
    <row r="205" spans="1:14" x14ac:dyDescent="0.3">
      <c r="A205" t="s">
        <v>1190</v>
      </c>
      <c r="B205">
        <v>34.299999999999997</v>
      </c>
      <c r="C205">
        <v>10.37</v>
      </c>
      <c r="D205" t="s">
        <v>2380</v>
      </c>
      <c r="E205" t="s">
        <v>2380</v>
      </c>
      <c r="F205" t="s">
        <v>2380</v>
      </c>
      <c r="G205" t="s">
        <v>2381</v>
      </c>
      <c r="H205" t="s">
        <v>2380</v>
      </c>
      <c r="I205" s="9">
        <f>IF(MedExam_Table[[#This Row],[NumberOfMajorSurgeries]]="No major surgery",0,MedExam_Table[[#This Row],[NumberOfMajorSurgeries]])</f>
        <v>0</v>
      </c>
      <c r="J205" t="str">
        <f>PROPER(MedExam_Table[[#This Row],[Heart Issues]])</f>
        <v>No</v>
      </c>
      <c r="K205" t="str">
        <f>PROPER(IF(MedExam_Table[[#This Row],[smoker]]= "?","No",MedExam_Table[[#This Row],[smoker]]))</f>
        <v>No</v>
      </c>
      <c r="L205" t="str">
        <f>IF(MedExam_Table[[#This Row],[BMI]]&lt;18.5,"Underweight",IF(MedExam_Table[[#This Row],[BMI]]&lt;25,"NormalWeight",IF(MedExam_Table[[#This Row],[BMI]]&lt;=30,"OverWeight","Obesity")))</f>
        <v>Obesity</v>
      </c>
      <c r="M205" t="str">
        <f>IF(MedExam_Table[[#This Row],[HBA1C]]&lt;5.7,"Normal",IF(MedExam_Table[[#This Row],[HBA1C]]&lt;6.4,"Prediabetes","Diabetes"))</f>
        <v>Diabetes</v>
      </c>
      <c r="N205" t="str">
        <f>PROPER(MedExam_Table[[#This Row],[Any Transplants]])</f>
        <v>No</v>
      </c>
    </row>
    <row r="206" spans="1:14" x14ac:dyDescent="0.3">
      <c r="A206" t="s">
        <v>1189</v>
      </c>
      <c r="B206">
        <v>46.09</v>
      </c>
      <c r="C206">
        <v>5.44</v>
      </c>
      <c r="D206" t="s">
        <v>2380</v>
      </c>
      <c r="E206" t="s">
        <v>2380</v>
      </c>
      <c r="F206" t="s">
        <v>2380</v>
      </c>
      <c r="G206">
        <v>2</v>
      </c>
      <c r="H206" t="s">
        <v>2380</v>
      </c>
      <c r="I206" s="9">
        <f>IF(MedExam_Table[[#This Row],[NumberOfMajorSurgeries]]="No major surgery",0,MedExam_Table[[#This Row],[NumberOfMajorSurgeries]])</f>
        <v>2</v>
      </c>
      <c r="J206" t="str">
        <f>PROPER(MedExam_Table[[#This Row],[Heart Issues]])</f>
        <v>No</v>
      </c>
      <c r="K206" t="str">
        <f>PROPER(IF(MedExam_Table[[#This Row],[smoker]]= "?","No",MedExam_Table[[#This Row],[smoker]]))</f>
        <v>No</v>
      </c>
      <c r="L206" t="str">
        <f>IF(MedExam_Table[[#This Row],[BMI]]&lt;18.5,"Underweight",IF(MedExam_Table[[#This Row],[BMI]]&lt;25,"NormalWeight",IF(MedExam_Table[[#This Row],[BMI]]&lt;=30,"OverWeight","Obesity")))</f>
        <v>Obesity</v>
      </c>
      <c r="M206" t="str">
        <f>IF(MedExam_Table[[#This Row],[HBA1C]]&lt;5.7,"Normal",IF(MedExam_Table[[#This Row],[HBA1C]]&lt;6.4,"Prediabetes","Diabetes"))</f>
        <v>Normal</v>
      </c>
      <c r="N206" t="str">
        <f>PROPER(MedExam_Table[[#This Row],[Any Transplants]])</f>
        <v>No</v>
      </c>
    </row>
    <row r="207" spans="1:14" x14ac:dyDescent="0.3">
      <c r="A207" t="s">
        <v>1188</v>
      </c>
      <c r="B207">
        <v>44.744999999999997</v>
      </c>
      <c r="C207">
        <v>5.19</v>
      </c>
      <c r="D207" t="s">
        <v>2380</v>
      </c>
      <c r="E207" t="s">
        <v>2380</v>
      </c>
      <c r="F207" t="s">
        <v>2380</v>
      </c>
      <c r="G207">
        <v>2</v>
      </c>
      <c r="H207" t="s">
        <v>2380</v>
      </c>
      <c r="I207" s="9">
        <f>IF(MedExam_Table[[#This Row],[NumberOfMajorSurgeries]]="No major surgery",0,MedExam_Table[[#This Row],[NumberOfMajorSurgeries]])</f>
        <v>2</v>
      </c>
      <c r="J207" t="str">
        <f>PROPER(MedExam_Table[[#This Row],[Heart Issues]])</f>
        <v>No</v>
      </c>
      <c r="K207" t="str">
        <f>PROPER(IF(MedExam_Table[[#This Row],[smoker]]= "?","No",MedExam_Table[[#This Row],[smoker]]))</f>
        <v>No</v>
      </c>
      <c r="L207" t="str">
        <f>IF(MedExam_Table[[#This Row],[BMI]]&lt;18.5,"Underweight",IF(MedExam_Table[[#This Row],[BMI]]&lt;25,"NormalWeight",IF(MedExam_Table[[#This Row],[BMI]]&lt;=30,"OverWeight","Obesity")))</f>
        <v>Obesity</v>
      </c>
      <c r="M207" t="str">
        <f>IF(MedExam_Table[[#This Row],[HBA1C]]&lt;5.7,"Normal",IF(MedExam_Table[[#This Row],[HBA1C]]&lt;6.4,"Prediabetes","Diabetes"))</f>
        <v>Normal</v>
      </c>
      <c r="N207" t="str">
        <f>PROPER(MedExam_Table[[#This Row],[Any Transplants]])</f>
        <v>No</v>
      </c>
    </row>
    <row r="208" spans="1:14" x14ac:dyDescent="0.3">
      <c r="A208" t="s">
        <v>1187</v>
      </c>
      <c r="B208">
        <v>26.33</v>
      </c>
      <c r="C208">
        <v>11.8</v>
      </c>
      <c r="D208" t="s">
        <v>2382</v>
      </c>
      <c r="E208" t="s">
        <v>2380</v>
      </c>
      <c r="F208" t="s">
        <v>2380</v>
      </c>
      <c r="G208">
        <v>1</v>
      </c>
      <c r="H208" t="s">
        <v>2380</v>
      </c>
      <c r="I208" s="9">
        <f>IF(MedExam_Table[[#This Row],[NumberOfMajorSurgeries]]="No major surgery",0,MedExam_Table[[#This Row],[NumberOfMajorSurgeries]])</f>
        <v>1</v>
      </c>
      <c r="J208" t="str">
        <f>PROPER(MedExam_Table[[#This Row],[Heart Issues]])</f>
        <v>Yes</v>
      </c>
      <c r="K208" t="str">
        <f>PROPER(IF(MedExam_Table[[#This Row],[smoker]]= "?","No",MedExam_Table[[#This Row],[smoker]]))</f>
        <v>No</v>
      </c>
      <c r="L208" t="str">
        <f>IF(MedExam_Table[[#This Row],[BMI]]&lt;18.5,"Underweight",IF(MedExam_Table[[#This Row],[BMI]]&lt;25,"NormalWeight",IF(MedExam_Table[[#This Row],[BMI]]&lt;=30,"OverWeight","Obesity")))</f>
        <v>OverWeight</v>
      </c>
      <c r="M208" t="str">
        <f>IF(MedExam_Table[[#This Row],[HBA1C]]&lt;5.7,"Normal",IF(MedExam_Table[[#This Row],[HBA1C]]&lt;6.4,"Prediabetes","Diabetes"))</f>
        <v>Diabetes</v>
      </c>
      <c r="N208" t="str">
        <f>PROPER(MedExam_Table[[#This Row],[Any Transplants]])</f>
        <v>No</v>
      </c>
    </row>
    <row r="209" spans="1:14" x14ac:dyDescent="0.3">
      <c r="A209" t="s">
        <v>1186</v>
      </c>
      <c r="B209">
        <v>26.6</v>
      </c>
      <c r="C209">
        <v>8.3800000000000008</v>
      </c>
      <c r="D209" t="s">
        <v>2380</v>
      </c>
      <c r="E209" t="s">
        <v>2380</v>
      </c>
      <c r="F209" t="s">
        <v>2380</v>
      </c>
      <c r="G209">
        <v>2</v>
      </c>
      <c r="H209" t="s">
        <v>2380</v>
      </c>
      <c r="I209" s="9">
        <f>IF(MedExam_Table[[#This Row],[NumberOfMajorSurgeries]]="No major surgery",0,MedExam_Table[[#This Row],[NumberOfMajorSurgeries]])</f>
        <v>2</v>
      </c>
      <c r="J209" t="str">
        <f>PROPER(MedExam_Table[[#This Row],[Heart Issues]])</f>
        <v>No</v>
      </c>
      <c r="K209" t="str">
        <f>PROPER(IF(MedExam_Table[[#This Row],[smoker]]= "?","No",MedExam_Table[[#This Row],[smoker]]))</f>
        <v>No</v>
      </c>
      <c r="L209" t="str">
        <f>IF(MedExam_Table[[#This Row],[BMI]]&lt;18.5,"Underweight",IF(MedExam_Table[[#This Row],[BMI]]&lt;25,"NormalWeight",IF(MedExam_Table[[#This Row],[BMI]]&lt;=30,"OverWeight","Obesity")))</f>
        <v>OverWeight</v>
      </c>
      <c r="M209" t="str">
        <f>IF(MedExam_Table[[#This Row],[HBA1C]]&lt;5.7,"Normal",IF(MedExam_Table[[#This Row],[HBA1C]]&lt;6.4,"Prediabetes","Diabetes"))</f>
        <v>Diabetes</v>
      </c>
      <c r="N209" t="str">
        <f>PROPER(MedExam_Table[[#This Row],[Any Transplants]])</f>
        <v>No</v>
      </c>
    </row>
    <row r="210" spans="1:14" x14ac:dyDescent="0.3">
      <c r="A210" t="s">
        <v>1185</v>
      </c>
      <c r="B210">
        <v>27.5</v>
      </c>
      <c r="C210">
        <v>7.58</v>
      </c>
      <c r="D210" t="s">
        <v>2380</v>
      </c>
      <c r="E210" t="s">
        <v>2380</v>
      </c>
      <c r="F210" t="s">
        <v>2380</v>
      </c>
      <c r="G210" t="s">
        <v>2381</v>
      </c>
      <c r="H210" t="s">
        <v>2380</v>
      </c>
      <c r="I210" s="9">
        <f>IF(MedExam_Table[[#This Row],[NumberOfMajorSurgeries]]="No major surgery",0,MedExam_Table[[#This Row],[NumberOfMajorSurgeries]])</f>
        <v>0</v>
      </c>
      <c r="J210" t="str">
        <f>PROPER(MedExam_Table[[#This Row],[Heart Issues]])</f>
        <v>No</v>
      </c>
      <c r="K210" t="str">
        <f>PROPER(IF(MedExam_Table[[#This Row],[smoker]]= "?","No",MedExam_Table[[#This Row],[smoker]]))</f>
        <v>No</v>
      </c>
      <c r="L210" t="str">
        <f>IF(MedExam_Table[[#This Row],[BMI]]&lt;18.5,"Underweight",IF(MedExam_Table[[#This Row],[BMI]]&lt;25,"NormalWeight",IF(MedExam_Table[[#This Row],[BMI]]&lt;=30,"OverWeight","Obesity")))</f>
        <v>OverWeight</v>
      </c>
      <c r="M210" t="str">
        <f>IF(MedExam_Table[[#This Row],[HBA1C]]&lt;5.7,"Normal",IF(MedExam_Table[[#This Row],[HBA1C]]&lt;6.4,"Prediabetes","Diabetes"))</f>
        <v>Diabetes</v>
      </c>
      <c r="N210" t="str">
        <f>PROPER(MedExam_Table[[#This Row],[Any Transplants]])</f>
        <v>No</v>
      </c>
    </row>
    <row r="211" spans="1:14" x14ac:dyDescent="0.3">
      <c r="A211" t="s">
        <v>1184</v>
      </c>
      <c r="B211">
        <v>41.55</v>
      </c>
      <c r="C211">
        <v>4.6100000000000003</v>
      </c>
      <c r="D211" t="s">
        <v>2380</v>
      </c>
      <c r="E211" t="s">
        <v>2380</v>
      </c>
      <c r="F211" t="s">
        <v>2380</v>
      </c>
      <c r="G211">
        <v>1</v>
      </c>
      <c r="H211" t="s">
        <v>2380</v>
      </c>
      <c r="I211" s="9">
        <f>IF(MedExam_Table[[#This Row],[NumberOfMajorSurgeries]]="No major surgery",0,MedExam_Table[[#This Row],[NumberOfMajorSurgeries]])</f>
        <v>1</v>
      </c>
      <c r="J211" t="str">
        <f>PROPER(MedExam_Table[[#This Row],[Heart Issues]])</f>
        <v>No</v>
      </c>
      <c r="K211" t="str">
        <f>PROPER(IF(MedExam_Table[[#This Row],[smoker]]= "?","No",MedExam_Table[[#This Row],[smoker]]))</f>
        <v>No</v>
      </c>
      <c r="L211" t="str">
        <f>IF(MedExam_Table[[#This Row],[BMI]]&lt;18.5,"Underweight",IF(MedExam_Table[[#This Row],[BMI]]&lt;25,"NormalWeight",IF(MedExam_Table[[#This Row],[BMI]]&lt;=30,"OverWeight","Obesity")))</f>
        <v>Obesity</v>
      </c>
      <c r="M211" t="str">
        <f>IF(MedExam_Table[[#This Row],[HBA1C]]&lt;5.7,"Normal",IF(MedExam_Table[[#This Row],[HBA1C]]&lt;6.4,"Prediabetes","Diabetes"))</f>
        <v>Normal</v>
      </c>
      <c r="N211" t="str">
        <f>PROPER(MedExam_Table[[#This Row],[Any Transplants]])</f>
        <v>No</v>
      </c>
    </row>
    <row r="212" spans="1:14" x14ac:dyDescent="0.3">
      <c r="A212" t="s">
        <v>1183</v>
      </c>
      <c r="B212">
        <v>41.47</v>
      </c>
      <c r="C212">
        <v>4.7</v>
      </c>
      <c r="D212" t="s">
        <v>2382</v>
      </c>
      <c r="E212" t="s">
        <v>2380</v>
      </c>
      <c r="F212" t="s">
        <v>2383</v>
      </c>
      <c r="G212">
        <v>1</v>
      </c>
      <c r="H212" t="s">
        <v>2380</v>
      </c>
      <c r="I212" s="9">
        <f>IF(MedExam_Table[[#This Row],[NumberOfMajorSurgeries]]="No major surgery",0,MedExam_Table[[#This Row],[NumberOfMajorSurgeries]])</f>
        <v>1</v>
      </c>
      <c r="J212" t="str">
        <f>PROPER(MedExam_Table[[#This Row],[Heart Issues]])</f>
        <v>Yes</v>
      </c>
      <c r="K212" t="str">
        <f>PROPER(IF(MedExam_Table[[#This Row],[smoker]]= "?","No",MedExam_Table[[#This Row],[smoker]]))</f>
        <v>No</v>
      </c>
      <c r="L212" t="str">
        <f>IF(MedExam_Table[[#This Row],[BMI]]&lt;18.5,"Underweight",IF(MedExam_Table[[#This Row],[BMI]]&lt;25,"NormalWeight",IF(MedExam_Table[[#This Row],[BMI]]&lt;=30,"OverWeight","Obesity")))</f>
        <v>Obesity</v>
      </c>
      <c r="M212" t="str">
        <f>IF(MedExam_Table[[#This Row],[HBA1C]]&lt;5.7,"Normal",IF(MedExam_Table[[#This Row],[HBA1C]]&lt;6.4,"Prediabetes","Diabetes"))</f>
        <v>Normal</v>
      </c>
      <c r="N212" t="str">
        <f>PROPER(MedExam_Table[[#This Row],[Any Transplants]])</f>
        <v>No</v>
      </c>
    </row>
    <row r="213" spans="1:14" x14ac:dyDescent="0.3">
      <c r="A213" t="s">
        <v>1182</v>
      </c>
      <c r="B213">
        <v>24.795000000000002</v>
      </c>
      <c r="C213">
        <v>6.05</v>
      </c>
      <c r="D213" t="s">
        <v>2382</v>
      </c>
      <c r="E213" t="s">
        <v>2380</v>
      </c>
      <c r="F213" t="s">
        <v>2380</v>
      </c>
      <c r="G213" t="s">
        <v>2381</v>
      </c>
      <c r="H213" t="s">
        <v>2380</v>
      </c>
      <c r="I213" s="9">
        <f>IF(MedExam_Table[[#This Row],[NumberOfMajorSurgeries]]="No major surgery",0,MedExam_Table[[#This Row],[NumberOfMajorSurgeries]])</f>
        <v>0</v>
      </c>
      <c r="J213" t="str">
        <f>PROPER(MedExam_Table[[#This Row],[Heart Issues]])</f>
        <v>Yes</v>
      </c>
      <c r="K213" t="str">
        <f>PROPER(IF(MedExam_Table[[#This Row],[smoker]]= "?","No",MedExam_Table[[#This Row],[smoker]]))</f>
        <v>No</v>
      </c>
      <c r="L213" t="str">
        <f>IF(MedExam_Table[[#This Row],[BMI]]&lt;18.5,"Underweight",IF(MedExam_Table[[#This Row],[BMI]]&lt;25,"NormalWeight",IF(MedExam_Table[[#This Row],[BMI]]&lt;=30,"OverWeight","Obesity")))</f>
        <v>NormalWeight</v>
      </c>
      <c r="M213" t="str">
        <f>IF(MedExam_Table[[#This Row],[HBA1C]]&lt;5.7,"Normal",IF(MedExam_Table[[#This Row],[HBA1C]]&lt;6.4,"Prediabetes","Diabetes"))</f>
        <v>Prediabetes</v>
      </c>
      <c r="N213" t="str">
        <f>PROPER(MedExam_Table[[#This Row],[Any Transplants]])</f>
        <v>No</v>
      </c>
    </row>
    <row r="214" spans="1:14" x14ac:dyDescent="0.3">
      <c r="A214" t="s">
        <v>2254</v>
      </c>
      <c r="B214">
        <v>46.39</v>
      </c>
      <c r="C214">
        <v>5.09</v>
      </c>
      <c r="D214" t="s">
        <v>2380</v>
      </c>
      <c r="E214" t="s">
        <v>2380</v>
      </c>
      <c r="F214" t="s">
        <v>2380</v>
      </c>
      <c r="G214" t="s">
        <v>2381</v>
      </c>
      <c r="H214" t="s">
        <v>2382</v>
      </c>
      <c r="I214" s="9">
        <f>IF(MedExam_Table[[#This Row],[NumberOfMajorSurgeries]]="No major surgery",0,MedExam_Table[[#This Row],[NumberOfMajorSurgeries]])</f>
        <v>0</v>
      </c>
      <c r="J214" t="str">
        <f>PROPER(MedExam_Table[[#This Row],[Heart Issues]])</f>
        <v>No</v>
      </c>
      <c r="K214" t="str">
        <f>PROPER(IF(MedExam_Table[[#This Row],[smoker]]= "?","No",MedExam_Table[[#This Row],[smoker]]))</f>
        <v>Yes</v>
      </c>
      <c r="L214" t="str">
        <f>IF(MedExam_Table[[#This Row],[BMI]]&lt;18.5,"Underweight",IF(MedExam_Table[[#This Row],[BMI]]&lt;25,"NormalWeight",IF(MedExam_Table[[#This Row],[BMI]]&lt;=30,"OverWeight","Obesity")))</f>
        <v>Obesity</v>
      </c>
      <c r="M214" t="str">
        <f>IF(MedExam_Table[[#This Row],[HBA1C]]&lt;5.7,"Normal",IF(MedExam_Table[[#This Row],[HBA1C]]&lt;6.4,"Prediabetes","Diabetes"))</f>
        <v>Normal</v>
      </c>
      <c r="N214" t="str">
        <f>PROPER(MedExam_Table[[#This Row],[Any Transplants]])</f>
        <v>No</v>
      </c>
    </row>
    <row r="215" spans="1:14" x14ac:dyDescent="0.3">
      <c r="A215" t="s">
        <v>1181</v>
      </c>
      <c r="B215">
        <v>29.48</v>
      </c>
      <c r="C215">
        <v>5.63</v>
      </c>
      <c r="D215" t="s">
        <v>2382</v>
      </c>
      <c r="E215" t="s">
        <v>2380</v>
      </c>
      <c r="F215" t="s">
        <v>2383</v>
      </c>
      <c r="G215">
        <v>1</v>
      </c>
      <c r="H215" t="s">
        <v>2380</v>
      </c>
      <c r="I215" s="9">
        <f>IF(MedExam_Table[[#This Row],[NumberOfMajorSurgeries]]="No major surgery",0,MedExam_Table[[#This Row],[NumberOfMajorSurgeries]])</f>
        <v>1</v>
      </c>
      <c r="J215" t="str">
        <f>PROPER(MedExam_Table[[#This Row],[Heart Issues]])</f>
        <v>Yes</v>
      </c>
      <c r="K215" t="str">
        <f>PROPER(IF(MedExam_Table[[#This Row],[smoker]]= "?","No",MedExam_Table[[#This Row],[smoker]]))</f>
        <v>No</v>
      </c>
      <c r="L215" t="str">
        <f>IF(MedExam_Table[[#This Row],[BMI]]&lt;18.5,"Underweight",IF(MedExam_Table[[#This Row],[BMI]]&lt;25,"NormalWeight",IF(MedExam_Table[[#This Row],[BMI]]&lt;=30,"OverWeight","Obesity")))</f>
        <v>OverWeight</v>
      </c>
      <c r="M215" t="str">
        <f>IF(MedExam_Table[[#This Row],[HBA1C]]&lt;5.7,"Normal",IF(MedExam_Table[[#This Row],[HBA1C]]&lt;6.4,"Prediabetes","Diabetes"))</f>
        <v>Normal</v>
      </c>
      <c r="N215" t="str">
        <f>PROPER(MedExam_Table[[#This Row],[Any Transplants]])</f>
        <v>No</v>
      </c>
    </row>
    <row r="216" spans="1:14" x14ac:dyDescent="0.3">
      <c r="A216" t="s">
        <v>1180</v>
      </c>
      <c r="B216">
        <v>28.09</v>
      </c>
      <c r="C216">
        <v>6.06</v>
      </c>
      <c r="D216" t="s">
        <v>2380</v>
      </c>
      <c r="E216" t="s">
        <v>2380</v>
      </c>
      <c r="F216" t="s">
        <v>2383</v>
      </c>
      <c r="G216">
        <v>1</v>
      </c>
      <c r="H216" t="s">
        <v>2380</v>
      </c>
      <c r="I216" s="9">
        <f>IF(MedExam_Table[[#This Row],[NumberOfMajorSurgeries]]="No major surgery",0,MedExam_Table[[#This Row],[NumberOfMajorSurgeries]])</f>
        <v>1</v>
      </c>
      <c r="J216" t="str">
        <f>PROPER(MedExam_Table[[#This Row],[Heart Issues]])</f>
        <v>No</v>
      </c>
      <c r="K216" t="str">
        <f>PROPER(IF(MedExam_Table[[#This Row],[smoker]]= "?","No",MedExam_Table[[#This Row],[smoker]]))</f>
        <v>No</v>
      </c>
      <c r="L216" t="str">
        <f>IF(MedExam_Table[[#This Row],[BMI]]&lt;18.5,"Underweight",IF(MedExam_Table[[#This Row],[BMI]]&lt;25,"NormalWeight",IF(MedExam_Table[[#This Row],[BMI]]&lt;=30,"OverWeight","Obesity")))</f>
        <v>OverWeight</v>
      </c>
      <c r="M216" t="str">
        <f>IF(MedExam_Table[[#This Row],[HBA1C]]&lt;5.7,"Normal",IF(MedExam_Table[[#This Row],[HBA1C]]&lt;6.4,"Prediabetes","Diabetes"))</f>
        <v>Prediabetes</v>
      </c>
      <c r="N216" t="str">
        <f>PROPER(MedExam_Table[[#This Row],[Any Transplants]])</f>
        <v>No</v>
      </c>
    </row>
    <row r="217" spans="1:14" x14ac:dyDescent="0.3">
      <c r="A217" t="s">
        <v>1179</v>
      </c>
      <c r="B217">
        <v>32.729999999999997</v>
      </c>
      <c r="C217">
        <v>5.19</v>
      </c>
      <c r="D217" t="s">
        <v>2380</v>
      </c>
      <c r="E217" t="s">
        <v>2380</v>
      </c>
      <c r="F217" t="s">
        <v>2380</v>
      </c>
      <c r="G217">
        <v>1</v>
      </c>
      <c r="H217" t="s">
        <v>2380</v>
      </c>
      <c r="I217" s="9">
        <f>IF(MedExam_Table[[#This Row],[NumberOfMajorSurgeries]]="No major surgery",0,MedExam_Table[[#This Row],[NumberOfMajorSurgeries]])</f>
        <v>1</v>
      </c>
      <c r="J217" t="str">
        <f>PROPER(MedExam_Table[[#This Row],[Heart Issues]])</f>
        <v>No</v>
      </c>
      <c r="K217" t="str">
        <f>PROPER(IF(MedExam_Table[[#This Row],[smoker]]= "?","No",MedExam_Table[[#This Row],[smoker]]))</f>
        <v>No</v>
      </c>
      <c r="L217" t="str">
        <f>IF(MedExam_Table[[#This Row],[BMI]]&lt;18.5,"Underweight",IF(MedExam_Table[[#This Row],[BMI]]&lt;25,"NormalWeight",IF(MedExam_Table[[#This Row],[BMI]]&lt;=30,"OverWeight","Obesity")))</f>
        <v>Obesity</v>
      </c>
      <c r="M217" t="str">
        <f>IF(MedExam_Table[[#This Row],[HBA1C]]&lt;5.7,"Normal",IF(MedExam_Table[[#This Row],[HBA1C]]&lt;6.4,"Prediabetes","Diabetes"))</f>
        <v>Normal</v>
      </c>
      <c r="N217" t="str">
        <f>PROPER(MedExam_Table[[#This Row],[Any Transplants]])</f>
        <v>No</v>
      </c>
    </row>
    <row r="218" spans="1:14" x14ac:dyDescent="0.3">
      <c r="A218" t="s">
        <v>1178</v>
      </c>
      <c r="B218">
        <v>27.36</v>
      </c>
      <c r="C218">
        <v>8.9600000000000009</v>
      </c>
      <c r="D218" t="s">
        <v>2380</v>
      </c>
      <c r="E218" t="s">
        <v>2380</v>
      </c>
      <c r="F218" t="s">
        <v>2380</v>
      </c>
      <c r="G218" t="s">
        <v>2381</v>
      </c>
      <c r="H218" t="s">
        <v>2380</v>
      </c>
      <c r="I218" s="9">
        <f>IF(MedExam_Table[[#This Row],[NumberOfMajorSurgeries]]="No major surgery",0,MedExam_Table[[#This Row],[NumberOfMajorSurgeries]])</f>
        <v>0</v>
      </c>
      <c r="J218" t="str">
        <f>PROPER(MedExam_Table[[#This Row],[Heart Issues]])</f>
        <v>No</v>
      </c>
      <c r="K218" t="str">
        <f>PROPER(IF(MedExam_Table[[#This Row],[smoker]]= "?","No",MedExam_Table[[#This Row],[smoker]]))</f>
        <v>No</v>
      </c>
      <c r="L218" t="str">
        <f>IF(MedExam_Table[[#This Row],[BMI]]&lt;18.5,"Underweight",IF(MedExam_Table[[#This Row],[BMI]]&lt;25,"NormalWeight",IF(MedExam_Table[[#This Row],[BMI]]&lt;=30,"OverWeight","Obesity")))</f>
        <v>OverWeight</v>
      </c>
      <c r="M218" t="str">
        <f>IF(MedExam_Table[[#This Row],[HBA1C]]&lt;5.7,"Normal",IF(MedExam_Table[[#This Row],[HBA1C]]&lt;6.4,"Prediabetes","Diabetes"))</f>
        <v>Diabetes</v>
      </c>
      <c r="N218" t="str">
        <f>PROPER(MedExam_Table[[#This Row],[Any Transplants]])</f>
        <v>No</v>
      </c>
    </row>
    <row r="219" spans="1:14" x14ac:dyDescent="0.3">
      <c r="A219" t="s">
        <v>1177</v>
      </c>
      <c r="B219">
        <v>27.265000000000001</v>
      </c>
      <c r="C219">
        <v>11.39</v>
      </c>
      <c r="D219" t="s">
        <v>2380</v>
      </c>
      <c r="E219" t="s">
        <v>2380</v>
      </c>
      <c r="F219" t="s">
        <v>2380</v>
      </c>
      <c r="G219" t="s">
        <v>2381</v>
      </c>
      <c r="H219" t="s">
        <v>2380</v>
      </c>
      <c r="I219" s="9">
        <f>IF(MedExam_Table[[#This Row],[NumberOfMajorSurgeries]]="No major surgery",0,MedExam_Table[[#This Row],[NumberOfMajorSurgeries]])</f>
        <v>0</v>
      </c>
      <c r="J219" t="str">
        <f>PROPER(MedExam_Table[[#This Row],[Heart Issues]])</f>
        <v>No</v>
      </c>
      <c r="K219" t="str">
        <f>PROPER(IF(MedExam_Table[[#This Row],[smoker]]= "?","No",MedExam_Table[[#This Row],[smoker]]))</f>
        <v>No</v>
      </c>
      <c r="L219" t="str">
        <f>IF(MedExam_Table[[#This Row],[BMI]]&lt;18.5,"Underweight",IF(MedExam_Table[[#This Row],[BMI]]&lt;25,"NormalWeight",IF(MedExam_Table[[#This Row],[BMI]]&lt;=30,"OverWeight","Obesity")))</f>
        <v>OverWeight</v>
      </c>
      <c r="M219" t="str">
        <f>IF(MedExam_Table[[#This Row],[HBA1C]]&lt;5.7,"Normal",IF(MedExam_Table[[#This Row],[HBA1C]]&lt;6.4,"Prediabetes","Diabetes"))</f>
        <v>Diabetes</v>
      </c>
      <c r="N219" t="str">
        <f>PROPER(MedExam_Table[[#This Row],[Any Transplants]])</f>
        <v>No</v>
      </c>
    </row>
    <row r="220" spans="1:14" x14ac:dyDescent="0.3">
      <c r="A220" t="s">
        <v>1176</v>
      </c>
      <c r="B220">
        <v>48.07</v>
      </c>
      <c r="C220">
        <v>4.0599999999999996</v>
      </c>
      <c r="D220" t="s">
        <v>2382</v>
      </c>
      <c r="E220" t="s">
        <v>2380</v>
      </c>
      <c r="F220" t="s">
        <v>2380</v>
      </c>
      <c r="G220" t="s">
        <v>2381</v>
      </c>
      <c r="H220" t="s">
        <v>2380</v>
      </c>
      <c r="I220" s="9">
        <f>IF(MedExam_Table[[#This Row],[NumberOfMajorSurgeries]]="No major surgery",0,MedExam_Table[[#This Row],[NumberOfMajorSurgeries]])</f>
        <v>0</v>
      </c>
      <c r="J220" t="str">
        <f>PROPER(MedExam_Table[[#This Row],[Heart Issues]])</f>
        <v>Yes</v>
      </c>
      <c r="K220" t="str">
        <f>PROPER(IF(MedExam_Table[[#This Row],[smoker]]= "?","No",MedExam_Table[[#This Row],[smoker]]))</f>
        <v>No</v>
      </c>
      <c r="L220" t="str">
        <f>IF(MedExam_Table[[#This Row],[BMI]]&lt;18.5,"Underweight",IF(MedExam_Table[[#This Row],[BMI]]&lt;25,"NormalWeight",IF(MedExam_Table[[#This Row],[BMI]]&lt;=30,"OverWeight","Obesity")))</f>
        <v>Obesity</v>
      </c>
      <c r="M220" t="str">
        <f>IF(MedExam_Table[[#This Row],[HBA1C]]&lt;5.7,"Normal",IF(MedExam_Table[[#This Row],[HBA1C]]&lt;6.4,"Prediabetes","Diabetes"))</f>
        <v>Normal</v>
      </c>
      <c r="N220" t="str">
        <f>PROPER(MedExam_Table[[#This Row],[Any Transplants]])</f>
        <v>No</v>
      </c>
    </row>
    <row r="221" spans="1:14" x14ac:dyDescent="0.3">
      <c r="A221" t="s">
        <v>1175</v>
      </c>
      <c r="B221">
        <v>30.8</v>
      </c>
      <c r="C221">
        <v>5.23</v>
      </c>
      <c r="D221" t="s">
        <v>2382</v>
      </c>
      <c r="E221" t="s">
        <v>2380</v>
      </c>
      <c r="F221" t="s">
        <v>2380</v>
      </c>
      <c r="G221" t="s">
        <v>2381</v>
      </c>
      <c r="H221" t="s">
        <v>2380</v>
      </c>
      <c r="I221" s="9">
        <f>IF(MedExam_Table[[#This Row],[NumberOfMajorSurgeries]]="No major surgery",0,MedExam_Table[[#This Row],[NumberOfMajorSurgeries]])</f>
        <v>0</v>
      </c>
      <c r="J221" t="str">
        <f>PROPER(MedExam_Table[[#This Row],[Heart Issues]])</f>
        <v>Yes</v>
      </c>
      <c r="K221" t="str">
        <f>PROPER(IF(MedExam_Table[[#This Row],[smoker]]= "?","No",MedExam_Table[[#This Row],[smoker]]))</f>
        <v>No</v>
      </c>
      <c r="L221" t="str">
        <f>IF(MedExam_Table[[#This Row],[BMI]]&lt;18.5,"Underweight",IF(MedExam_Table[[#This Row],[BMI]]&lt;25,"NormalWeight",IF(MedExam_Table[[#This Row],[BMI]]&lt;=30,"OverWeight","Obesity")))</f>
        <v>Obesity</v>
      </c>
      <c r="M221" t="str">
        <f>IF(MedExam_Table[[#This Row],[HBA1C]]&lt;5.7,"Normal",IF(MedExam_Table[[#This Row],[HBA1C]]&lt;6.4,"Prediabetes","Diabetes"))</f>
        <v>Normal</v>
      </c>
      <c r="N221" t="str">
        <f>PROPER(MedExam_Table[[#This Row],[Any Transplants]])</f>
        <v>No</v>
      </c>
    </row>
    <row r="222" spans="1:14" x14ac:dyDescent="0.3">
      <c r="A222" t="s">
        <v>1174</v>
      </c>
      <c r="B222">
        <v>32.299999999999997</v>
      </c>
      <c r="C222">
        <v>5.05</v>
      </c>
      <c r="D222" t="s">
        <v>2382</v>
      </c>
      <c r="E222" t="s">
        <v>2380</v>
      </c>
      <c r="F222" t="s">
        <v>2380</v>
      </c>
      <c r="G222" t="s">
        <v>2381</v>
      </c>
      <c r="H222" t="s">
        <v>2380</v>
      </c>
      <c r="I222" s="9">
        <f>IF(MedExam_Table[[#This Row],[NumberOfMajorSurgeries]]="No major surgery",0,MedExam_Table[[#This Row],[NumberOfMajorSurgeries]])</f>
        <v>0</v>
      </c>
      <c r="J222" t="str">
        <f>PROPER(MedExam_Table[[#This Row],[Heart Issues]])</f>
        <v>Yes</v>
      </c>
      <c r="K222" t="str">
        <f>PROPER(IF(MedExam_Table[[#This Row],[smoker]]= "?","No",MedExam_Table[[#This Row],[smoker]]))</f>
        <v>No</v>
      </c>
      <c r="L222" t="str">
        <f>IF(MedExam_Table[[#This Row],[BMI]]&lt;18.5,"Underweight",IF(MedExam_Table[[#This Row],[BMI]]&lt;25,"NormalWeight",IF(MedExam_Table[[#This Row],[BMI]]&lt;=30,"OverWeight","Obesity")))</f>
        <v>Obesity</v>
      </c>
      <c r="M222" t="str">
        <f>IF(MedExam_Table[[#This Row],[HBA1C]]&lt;5.7,"Normal",IF(MedExam_Table[[#This Row],[HBA1C]]&lt;6.4,"Prediabetes","Diabetes"))</f>
        <v>Normal</v>
      </c>
      <c r="N222" t="str">
        <f>PROPER(MedExam_Table[[#This Row],[Any Transplants]])</f>
        <v>No</v>
      </c>
    </row>
    <row r="223" spans="1:14" x14ac:dyDescent="0.3">
      <c r="A223" t="s">
        <v>1173</v>
      </c>
      <c r="B223">
        <v>39.700000000000003</v>
      </c>
      <c r="C223">
        <v>7.34</v>
      </c>
      <c r="D223" t="s">
        <v>2380</v>
      </c>
      <c r="E223" t="s">
        <v>2380</v>
      </c>
      <c r="F223" t="s">
        <v>2380</v>
      </c>
      <c r="G223" t="s">
        <v>2381</v>
      </c>
      <c r="H223" t="s">
        <v>2380</v>
      </c>
      <c r="I223" s="9">
        <f>IF(MedExam_Table[[#This Row],[NumberOfMajorSurgeries]]="No major surgery",0,MedExam_Table[[#This Row],[NumberOfMajorSurgeries]])</f>
        <v>0</v>
      </c>
      <c r="J223" t="str">
        <f>PROPER(MedExam_Table[[#This Row],[Heart Issues]])</f>
        <v>No</v>
      </c>
      <c r="K223" t="str">
        <f>PROPER(IF(MedExam_Table[[#This Row],[smoker]]= "?","No",MedExam_Table[[#This Row],[smoker]]))</f>
        <v>No</v>
      </c>
      <c r="L223" t="str">
        <f>IF(MedExam_Table[[#This Row],[BMI]]&lt;18.5,"Underweight",IF(MedExam_Table[[#This Row],[BMI]]&lt;25,"NormalWeight",IF(MedExam_Table[[#This Row],[BMI]]&lt;=30,"OverWeight","Obesity")))</f>
        <v>Obesity</v>
      </c>
      <c r="M223" t="str">
        <f>IF(MedExam_Table[[#This Row],[HBA1C]]&lt;5.7,"Normal",IF(MedExam_Table[[#This Row],[HBA1C]]&lt;6.4,"Prediabetes","Diabetes"))</f>
        <v>Diabetes</v>
      </c>
      <c r="N223" t="str">
        <f>PROPER(MedExam_Table[[#This Row],[Any Transplants]])</f>
        <v>No</v>
      </c>
    </row>
    <row r="224" spans="1:14" x14ac:dyDescent="0.3">
      <c r="A224" t="s">
        <v>1172</v>
      </c>
      <c r="B224">
        <v>35.97</v>
      </c>
      <c r="C224">
        <v>8.1300000000000008</v>
      </c>
      <c r="D224" t="s">
        <v>2380</v>
      </c>
      <c r="E224" t="s">
        <v>2380</v>
      </c>
      <c r="F224" t="s">
        <v>2380</v>
      </c>
      <c r="G224" t="s">
        <v>2381</v>
      </c>
      <c r="H224" t="s">
        <v>2380</v>
      </c>
      <c r="I224" s="9">
        <f>IF(MedExam_Table[[#This Row],[NumberOfMajorSurgeries]]="No major surgery",0,MedExam_Table[[#This Row],[NumberOfMajorSurgeries]])</f>
        <v>0</v>
      </c>
      <c r="J224" t="str">
        <f>PROPER(MedExam_Table[[#This Row],[Heart Issues]])</f>
        <v>No</v>
      </c>
      <c r="K224" t="str">
        <f>PROPER(IF(MedExam_Table[[#This Row],[smoker]]= "?","No",MedExam_Table[[#This Row],[smoker]]))</f>
        <v>No</v>
      </c>
      <c r="L224" t="str">
        <f>IF(MedExam_Table[[#This Row],[BMI]]&lt;18.5,"Underweight",IF(MedExam_Table[[#This Row],[BMI]]&lt;25,"NormalWeight",IF(MedExam_Table[[#This Row],[BMI]]&lt;=30,"OverWeight","Obesity")))</f>
        <v>Obesity</v>
      </c>
      <c r="M224" t="str">
        <f>IF(MedExam_Table[[#This Row],[HBA1C]]&lt;5.7,"Normal",IF(MedExam_Table[[#This Row],[HBA1C]]&lt;6.4,"Prediabetes","Diabetes"))</f>
        <v>Diabetes</v>
      </c>
      <c r="N224" t="str">
        <f>PROPER(MedExam_Table[[#This Row],[Any Transplants]])</f>
        <v>No</v>
      </c>
    </row>
    <row r="225" spans="1:14" x14ac:dyDescent="0.3">
      <c r="A225" t="s">
        <v>2361</v>
      </c>
      <c r="B225">
        <v>42.13</v>
      </c>
      <c r="C225">
        <v>11.9</v>
      </c>
      <c r="D225" t="s">
        <v>2380</v>
      </c>
      <c r="E225" t="s">
        <v>2380</v>
      </c>
      <c r="F225" t="s">
        <v>2380</v>
      </c>
      <c r="G225" t="s">
        <v>2381</v>
      </c>
      <c r="H225" t="s">
        <v>2382</v>
      </c>
      <c r="I225" s="9">
        <f>IF(MedExam_Table[[#This Row],[NumberOfMajorSurgeries]]="No major surgery",0,MedExam_Table[[#This Row],[NumberOfMajorSurgeries]])</f>
        <v>0</v>
      </c>
      <c r="J225" t="str">
        <f>PROPER(MedExam_Table[[#This Row],[Heart Issues]])</f>
        <v>No</v>
      </c>
      <c r="K225" t="str">
        <f>PROPER(IF(MedExam_Table[[#This Row],[smoker]]= "?","No",MedExam_Table[[#This Row],[smoker]]))</f>
        <v>Yes</v>
      </c>
      <c r="L225" t="str">
        <f>IF(MedExam_Table[[#This Row],[BMI]]&lt;18.5,"Underweight",IF(MedExam_Table[[#This Row],[BMI]]&lt;25,"NormalWeight",IF(MedExam_Table[[#This Row],[BMI]]&lt;=30,"OverWeight","Obesity")))</f>
        <v>Obesity</v>
      </c>
      <c r="M225" t="str">
        <f>IF(MedExam_Table[[#This Row],[HBA1C]]&lt;5.7,"Normal",IF(MedExam_Table[[#This Row],[HBA1C]]&lt;6.4,"Prediabetes","Diabetes"))</f>
        <v>Diabetes</v>
      </c>
      <c r="N225" t="str">
        <f>PROPER(MedExam_Table[[#This Row],[Any Transplants]])</f>
        <v>No</v>
      </c>
    </row>
    <row r="226" spans="1:14" x14ac:dyDescent="0.3">
      <c r="A226" t="s">
        <v>2253</v>
      </c>
      <c r="B226">
        <v>42.13</v>
      </c>
      <c r="C226">
        <v>5.2</v>
      </c>
      <c r="D226" t="s">
        <v>2382</v>
      </c>
      <c r="E226" t="s">
        <v>2380</v>
      </c>
      <c r="F226" t="s">
        <v>2380</v>
      </c>
      <c r="G226">
        <v>1</v>
      </c>
      <c r="H226" t="s">
        <v>2382</v>
      </c>
      <c r="I226" s="9">
        <f>IF(MedExam_Table[[#This Row],[NumberOfMajorSurgeries]]="No major surgery",0,MedExam_Table[[#This Row],[NumberOfMajorSurgeries]])</f>
        <v>1</v>
      </c>
      <c r="J226" t="str">
        <f>PROPER(MedExam_Table[[#This Row],[Heart Issues]])</f>
        <v>Yes</v>
      </c>
      <c r="K226" t="str">
        <f>PROPER(IF(MedExam_Table[[#This Row],[smoker]]= "?","No",MedExam_Table[[#This Row],[smoker]]))</f>
        <v>Yes</v>
      </c>
      <c r="L226" t="str">
        <f>IF(MedExam_Table[[#This Row],[BMI]]&lt;18.5,"Underweight",IF(MedExam_Table[[#This Row],[BMI]]&lt;25,"NormalWeight",IF(MedExam_Table[[#This Row],[BMI]]&lt;=30,"OverWeight","Obesity")))</f>
        <v>Obesity</v>
      </c>
      <c r="M226" t="str">
        <f>IF(MedExam_Table[[#This Row],[HBA1C]]&lt;5.7,"Normal",IF(MedExam_Table[[#This Row],[HBA1C]]&lt;6.4,"Prediabetes","Diabetes"))</f>
        <v>Normal</v>
      </c>
      <c r="N226" t="str">
        <f>PROPER(MedExam_Table[[#This Row],[Any Transplants]])</f>
        <v>No</v>
      </c>
    </row>
    <row r="227" spans="1:14" x14ac:dyDescent="0.3">
      <c r="A227" t="s">
        <v>1171</v>
      </c>
      <c r="B227">
        <v>25.86</v>
      </c>
      <c r="C227">
        <v>6.68</v>
      </c>
      <c r="D227" t="s">
        <v>2382</v>
      </c>
      <c r="E227" t="s">
        <v>2380</v>
      </c>
      <c r="F227" t="s">
        <v>2380</v>
      </c>
      <c r="G227">
        <v>1</v>
      </c>
      <c r="H227" t="s">
        <v>2380</v>
      </c>
      <c r="I227" s="9">
        <f>IF(MedExam_Table[[#This Row],[NumberOfMajorSurgeries]]="No major surgery",0,MedExam_Table[[#This Row],[NumberOfMajorSurgeries]])</f>
        <v>1</v>
      </c>
      <c r="J227" t="str">
        <f>PROPER(MedExam_Table[[#This Row],[Heart Issues]])</f>
        <v>Yes</v>
      </c>
      <c r="K227" t="str">
        <f>PROPER(IF(MedExam_Table[[#This Row],[smoker]]= "?","No",MedExam_Table[[#This Row],[smoker]]))</f>
        <v>No</v>
      </c>
      <c r="L227" t="str">
        <f>IF(MedExam_Table[[#This Row],[BMI]]&lt;18.5,"Underweight",IF(MedExam_Table[[#This Row],[BMI]]&lt;25,"NormalWeight",IF(MedExam_Table[[#This Row],[BMI]]&lt;=30,"OverWeight","Obesity")))</f>
        <v>OverWeight</v>
      </c>
      <c r="M227" t="str">
        <f>IF(MedExam_Table[[#This Row],[HBA1C]]&lt;5.7,"Normal",IF(MedExam_Table[[#This Row],[HBA1C]]&lt;6.4,"Prediabetes","Diabetes"))</f>
        <v>Diabetes</v>
      </c>
      <c r="N227" t="str">
        <f>PROPER(MedExam_Table[[#This Row],[Any Transplants]])</f>
        <v>No</v>
      </c>
    </row>
    <row r="228" spans="1:14" x14ac:dyDescent="0.3">
      <c r="A228" t="s">
        <v>1170</v>
      </c>
      <c r="B228">
        <v>30.03</v>
      </c>
      <c r="C228">
        <v>11.51</v>
      </c>
      <c r="D228" t="s">
        <v>2380</v>
      </c>
      <c r="E228" t="s">
        <v>2380</v>
      </c>
      <c r="F228" t="s">
        <v>2380</v>
      </c>
      <c r="G228" t="s">
        <v>2381</v>
      </c>
      <c r="H228" t="s">
        <v>2380</v>
      </c>
      <c r="I228" s="9">
        <f>IF(MedExam_Table[[#This Row],[NumberOfMajorSurgeries]]="No major surgery",0,MedExam_Table[[#This Row],[NumberOfMajorSurgeries]])</f>
        <v>0</v>
      </c>
      <c r="J228" t="str">
        <f>PROPER(MedExam_Table[[#This Row],[Heart Issues]])</f>
        <v>No</v>
      </c>
      <c r="K228" t="str">
        <f>PROPER(IF(MedExam_Table[[#This Row],[smoker]]= "?","No",MedExam_Table[[#This Row],[smoker]]))</f>
        <v>No</v>
      </c>
      <c r="L228" t="str">
        <f>IF(MedExam_Table[[#This Row],[BMI]]&lt;18.5,"Underweight",IF(MedExam_Table[[#This Row],[BMI]]&lt;25,"NormalWeight",IF(MedExam_Table[[#This Row],[BMI]]&lt;=30,"OverWeight","Obesity")))</f>
        <v>Obesity</v>
      </c>
      <c r="M228" t="str">
        <f>IF(MedExam_Table[[#This Row],[HBA1C]]&lt;5.7,"Normal",IF(MedExam_Table[[#This Row],[HBA1C]]&lt;6.4,"Prediabetes","Diabetes"))</f>
        <v>Diabetes</v>
      </c>
      <c r="N228" t="str">
        <f>PROPER(MedExam_Table[[#This Row],[Any Transplants]])</f>
        <v>No</v>
      </c>
    </row>
    <row r="229" spans="1:14" x14ac:dyDescent="0.3">
      <c r="A229" t="s">
        <v>1169</v>
      </c>
      <c r="B229">
        <v>25.76</v>
      </c>
      <c r="C229">
        <v>6.02</v>
      </c>
      <c r="D229" t="s">
        <v>2382</v>
      </c>
      <c r="E229" t="s">
        <v>2380</v>
      </c>
      <c r="F229" t="s">
        <v>2383</v>
      </c>
      <c r="G229">
        <v>1</v>
      </c>
      <c r="H229" t="s">
        <v>2380</v>
      </c>
      <c r="I229" s="9">
        <f>IF(MedExam_Table[[#This Row],[NumberOfMajorSurgeries]]="No major surgery",0,MedExam_Table[[#This Row],[NumberOfMajorSurgeries]])</f>
        <v>1</v>
      </c>
      <c r="J229" t="str">
        <f>PROPER(MedExam_Table[[#This Row],[Heart Issues]])</f>
        <v>Yes</v>
      </c>
      <c r="K229" t="str">
        <f>PROPER(IF(MedExam_Table[[#This Row],[smoker]]= "?","No",MedExam_Table[[#This Row],[smoker]]))</f>
        <v>No</v>
      </c>
      <c r="L229" t="str">
        <f>IF(MedExam_Table[[#This Row],[BMI]]&lt;18.5,"Underweight",IF(MedExam_Table[[#This Row],[BMI]]&lt;25,"NormalWeight",IF(MedExam_Table[[#This Row],[BMI]]&lt;=30,"OverWeight","Obesity")))</f>
        <v>OverWeight</v>
      </c>
      <c r="M229" t="str">
        <f>IF(MedExam_Table[[#This Row],[HBA1C]]&lt;5.7,"Normal",IF(MedExam_Table[[#This Row],[HBA1C]]&lt;6.4,"Prediabetes","Diabetes"))</f>
        <v>Prediabetes</v>
      </c>
      <c r="N229" t="str">
        <f>PROPER(MedExam_Table[[#This Row],[Any Transplants]])</f>
        <v>No</v>
      </c>
    </row>
    <row r="230" spans="1:14" x14ac:dyDescent="0.3">
      <c r="A230" t="s">
        <v>1168</v>
      </c>
      <c r="B230">
        <v>22.42</v>
      </c>
      <c r="C230">
        <v>7.96</v>
      </c>
      <c r="D230" t="s">
        <v>2380</v>
      </c>
      <c r="E230" t="s">
        <v>2380</v>
      </c>
      <c r="F230" t="s">
        <v>2380</v>
      </c>
      <c r="G230" t="s">
        <v>2381</v>
      </c>
      <c r="H230" t="s">
        <v>2380</v>
      </c>
      <c r="I230" s="9">
        <f>IF(MedExam_Table[[#This Row],[NumberOfMajorSurgeries]]="No major surgery",0,MedExam_Table[[#This Row],[NumberOfMajorSurgeries]])</f>
        <v>0</v>
      </c>
      <c r="J230" t="str">
        <f>PROPER(MedExam_Table[[#This Row],[Heart Issues]])</f>
        <v>No</v>
      </c>
      <c r="K230" t="str">
        <f>PROPER(IF(MedExam_Table[[#This Row],[smoker]]= "?","No",MedExam_Table[[#This Row],[smoker]]))</f>
        <v>No</v>
      </c>
      <c r="L230" t="str">
        <f>IF(MedExam_Table[[#This Row],[BMI]]&lt;18.5,"Underweight",IF(MedExam_Table[[#This Row],[BMI]]&lt;25,"NormalWeight",IF(MedExam_Table[[#This Row],[BMI]]&lt;=30,"OverWeight","Obesity")))</f>
        <v>NormalWeight</v>
      </c>
      <c r="M230" t="str">
        <f>IF(MedExam_Table[[#This Row],[HBA1C]]&lt;5.7,"Normal",IF(MedExam_Table[[#This Row],[HBA1C]]&lt;6.4,"Prediabetes","Diabetes"))</f>
        <v>Diabetes</v>
      </c>
      <c r="N230" t="str">
        <f>PROPER(MedExam_Table[[#This Row],[Any Transplants]])</f>
        <v>No</v>
      </c>
    </row>
    <row r="231" spans="1:14" x14ac:dyDescent="0.3">
      <c r="A231" t="s">
        <v>1167</v>
      </c>
      <c r="B231">
        <v>33.18</v>
      </c>
      <c r="C231">
        <v>6.01</v>
      </c>
      <c r="D231" t="s">
        <v>2382</v>
      </c>
      <c r="E231" t="s">
        <v>2380</v>
      </c>
      <c r="F231" t="s">
        <v>2380</v>
      </c>
      <c r="G231">
        <v>1</v>
      </c>
      <c r="H231" t="s">
        <v>2380</v>
      </c>
      <c r="I231" s="9">
        <f>IF(MedExam_Table[[#This Row],[NumberOfMajorSurgeries]]="No major surgery",0,MedExam_Table[[#This Row],[NumberOfMajorSurgeries]])</f>
        <v>1</v>
      </c>
      <c r="J231" t="str">
        <f>PROPER(MedExam_Table[[#This Row],[Heart Issues]])</f>
        <v>Yes</v>
      </c>
      <c r="K231" t="str">
        <f>PROPER(IF(MedExam_Table[[#This Row],[smoker]]= "?","No",MedExam_Table[[#This Row],[smoker]]))</f>
        <v>No</v>
      </c>
      <c r="L231" t="str">
        <f>IF(MedExam_Table[[#This Row],[BMI]]&lt;18.5,"Underweight",IF(MedExam_Table[[#This Row],[BMI]]&lt;25,"NormalWeight",IF(MedExam_Table[[#This Row],[BMI]]&lt;=30,"OverWeight","Obesity")))</f>
        <v>Obesity</v>
      </c>
      <c r="M231" t="str">
        <f>IF(MedExam_Table[[#This Row],[HBA1C]]&lt;5.7,"Normal",IF(MedExam_Table[[#This Row],[HBA1C]]&lt;6.4,"Prediabetes","Diabetes"))</f>
        <v>Prediabetes</v>
      </c>
      <c r="N231" t="str">
        <f>PROPER(MedExam_Table[[#This Row],[Any Transplants]])</f>
        <v>No</v>
      </c>
    </row>
    <row r="232" spans="1:14" x14ac:dyDescent="0.3">
      <c r="A232" t="s">
        <v>1166</v>
      </c>
      <c r="B232">
        <v>43.04</v>
      </c>
      <c r="C232">
        <v>5.9</v>
      </c>
      <c r="D232" t="s">
        <v>2382</v>
      </c>
      <c r="E232" t="s">
        <v>2380</v>
      </c>
      <c r="F232" t="s">
        <v>2380</v>
      </c>
      <c r="G232" t="s">
        <v>2381</v>
      </c>
      <c r="H232" t="s">
        <v>2380</v>
      </c>
      <c r="I232" s="9">
        <f>IF(MedExam_Table[[#This Row],[NumberOfMajorSurgeries]]="No major surgery",0,MedExam_Table[[#This Row],[NumberOfMajorSurgeries]])</f>
        <v>0</v>
      </c>
      <c r="J232" t="str">
        <f>PROPER(MedExam_Table[[#This Row],[Heart Issues]])</f>
        <v>Yes</v>
      </c>
      <c r="K232" t="str">
        <f>PROPER(IF(MedExam_Table[[#This Row],[smoker]]= "?","No",MedExam_Table[[#This Row],[smoker]]))</f>
        <v>No</v>
      </c>
      <c r="L232" t="str">
        <f>IF(MedExam_Table[[#This Row],[BMI]]&lt;18.5,"Underweight",IF(MedExam_Table[[#This Row],[BMI]]&lt;25,"NormalWeight",IF(MedExam_Table[[#This Row],[BMI]]&lt;=30,"OverWeight","Obesity")))</f>
        <v>Obesity</v>
      </c>
      <c r="M232" t="str">
        <f>IF(MedExam_Table[[#This Row],[HBA1C]]&lt;5.7,"Normal",IF(MedExam_Table[[#This Row],[HBA1C]]&lt;6.4,"Prediabetes","Diabetes"))</f>
        <v>Prediabetes</v>
      </c>
      <c r="N232" t="str">
        <f>PROPER(MedExam_Table[[#This Row],[Any Transplants]])</f>
        <v>No</v>
      </c>
    </row>
    <row r="233" spans="1:14" x14ac:dyDescent="0.3">
      <c r="A233" t="s">
        <v>1165</v>
      </c>
      <c r="B233">
        <v>34.15</v>
      </c>
      <c r="C233">
        <v>4.49</v>
      </c>
      <c r="D233" t="s">
        <v>2382</v>
      </c>
      <c r="E233" t="s">
        <v>2380</v>
      </c>
      <c r="F233" t="s">
        <v>2380</v>
      </c>
      <c r="G233">
        <v>1</v>
      </c>
      <c r="H233" t="s">
        <v>2380</v>
      </c>
      <c r="I233" s="9">
        <f>IF(MedExam_Table[[#This Row],[NumberOfMajorSurgeries]]="No major surgery",0,MedExam_Table[[#This Row],[NumberOfMajorSurgeries]])</f>
        <v>1</v>
      </c>
      <c r="J233" t="str">
        <f>PROPER(MedExam_Table[[#This Row],[Heart Issues]])</f>
        <v>Yes</v>
      </c>
      <c r="K233" t="str">
        <f>PROPER(IF(MedExam_Table[[#This Row],[smoker]]= "?","No",MedExam_Table[[#This Row],[smoker]]))</f>
        <v>No</v>
      </c>
      <c r="L233" t="str">
        <f>IF(MedExam_Table[[#This Row],[BMI]]&lt;18.5,"Underweight",IF(MedExam_Table[[#This Row],[BMI]]&lt;25,"NormalWeight",IF(MedExam_Table[[#This Row],[BMI]]&lt;=30,"OverWeight","Obesity")))</f>
        <v>Obesity</v>
      </c>
      <c r="M233" t="str">
        <f>IF(MedExam_Table[[#This Row],[HBA1C]]&lt;5.7,"Normal",IF(MedExam_Table[[#This Row],[HBA1C]]&lt;6.4,"Prediabetes","Diabetes"))</f>
        <v>Normal</v>
      </c>
      <c r="N233" t="str">
        <f>PROPER(MedExam_Table[[#This Row],[Any Transplants]])</f>
        <v>No</v>
      </c>
    </row>
    <row r="234" spans="1:14" x14ac:dyDescent="0.3">
      <c r="A234" t="s">
        <v>1164</v>
      </c>
      <c r="B234">
        <v>25.78</v>
      </c>
      <c r="C234">
        <v>6.25</v>
      </c>
      <c r="D234" t="s">
        <v>2380</v>
      </c>
      <c r="E234" t="s">
        <v>2380</v>
      </c>
      <c r="F234" t="s">
        <v>2380</v>
      </c>
      <c r="G234" t="s">
        <v>2381</v>
      </c>
      <c r="H234" t="s">
        <v>2380</v>
      </c>
      <c r="I234" s="9">
        <f>IF(MedExam_Table[[#This Row],[NumberOfMajorSurgeries]]="No major surgery",0,MedExam_Table[[#This Row],[NumberOfMajorSurgeries]])</f>
        <v>0</v>
      </c>
      <c r="J234" t="str">
        <f>PROPER(MedExam_Table[[#This Row],[Heart Issues]])</f>
        <v>No</v>
      </c>
      <c r="K234" t="str">
        <f>PROPER(IF(MedExam_Table[[#This Row],[smoker]]= "?","No",MedExam_Table[[#This Row],[smoker]]))</f>
        <v>No</v>
      </c>
      <c r="L234" t="str">
        <f>IF(MedExam_Table[[#This Row],[BMI]]&lt;18.5,"Underweight",IF(MedExam_Table[[#This Row],[BMI]]&lt;25,"NormalWeight",IF(MedExam_Table[[#This Row],[BMI]]&lt;=30,"OverWeight","Obesity")))</f>
        <v>OverWeight</v>
      </c>
      <c r="M234" t="str">
        <f>IF(MedExam_Table[[#This Row],[HBA1C]]&lt;5.7,"Normal",IF(MedExam_Table[[#This Row],[HBA1C]]&lt;6.4,"Prediabetes","Diabetes"))</f>
        <v>Prediabetes</v>
      </c>
      <c r="N234" t="str">
        <f>PROPER(MedExam_Table[[#This Row],[Any Transplants]])</f>
        <v>No</v>
      </c>
    </row>
    <row r="235" spans="1:14" x14ac:dyDescent="0.3">
      <c r="A235" t="s">
        <v>1163</v>
      </c>
      <c r="B235">
        <v>21.02</v>
      </c>
      <c r="C235">
        <v>9.6199999999999992</v>
      </c>
      <c r="D235" t="s">
        <v>2382</v>
      </c>
      <c r="E235" t="s">
        <v>2380</v>
      </c>
      <c r="F235" t="s">
        <v>2383</v>
      </c>
      <c r="G235">
        <v>1</v>
      </c>
      <c r="H235" t="s">
        <v>2380</v>
      </c>
      <c r="I235" s="9">
        <f>IF(MedExam_Table[[#This Row],[NumberOfMajorSurgeries]]="No major surgery",0,MedExam_Table[[#This Row],[NumberOfMajorSurgeries]])</f>
        <v>1</v>
      </c>
      <c r="J235" t="str">
        <f>PROPER(MedExam_Table[[#This Row],[Heart Issues]])</f>
        <v>Yes</v>
      </c>
      <c r="K235" t="str">
        <f>PROPER(IF(MedExam_Table[[#This Row],[smoker]]= "?","No",MedExam_Table[[#This Row],[smoker]]))</f>
        <v>No</v>
      </c>
      <c r="L235" t="str">
        <f>IF(MedExam_Table[[#This Row],[BMI]]&lt;18.5,"Underweight",IF(MedExam_Table[[#This Row],[BMI]]&lt;25,"NormalWeight",IF(MedExam_Table[[#This Row],[BMI]]&lt;=30,"OverWeight","Obesity")))</f>
        <v>NormalWeight</v>
      </c>
      <c r="M235" t="str">
        <f>IF(MedExam_Table[[#This Row],[HBA1C]]&lt;5.7,"Normal",IF(MedExam_Table[[#This Row],[HBA1C]]&lt;6.4,"Prediabetes","Diabetes"))</f>
        <v>Diabetes</v>
      </c>
      <c r="N235" t="str">
        <f>PROPER(MedExam_Table[[#This Row],[Any Transplants]])</f>
        <v>No</v>
      </c>
    </row>
    <row r="236" spans="1:14" x14ac:dyDescent="0.3">
      <c r="A236" t="s">
        <v>1162</v>
      </c>
      <c r="B236">
        <v>37.51</v>
      </c>
      <c r="C236">
        <v>11.06</v>
      </c>
      <c r="D236" t="s">
        <v>2380</v>
      </c>
      <c r="E236" t="s">
        <v>2380</v>
      </c>
      <c r="F236" t="s">
        <v>2380</v>
      </c>
      <c r="G236">
        <v>2</v>
      </c>
      <c r="H236" t="s">
        <v>2380</v>
      </c>
      <c r="I236" s="9">
        <f>IF(MedExam_Table[[#This Row],[NumberOfMajorSurgeries]]="No major surgery",0,MedExam_Table[[#This Row],[NumberOfMajorSurgeries]])</f>
        <v>2</v>
      </c>
      <c r="J236" t="str">
        <f>PROPER(MedExam_Table[[#This Row],[Heart Issues]])</f>
        <v>No</v>
      </c>
      <c r="K236" t="str">
        <f>PROPER(IF(MedExam_Table[[#This Row],[smoker]]= "?","No",MedExam_Table[[#This Row],[smoker]]))</f>
        <v>No</v>
      </c>
      <c r="L236" t="str">
        <f>IF(MedExam_Table[[#This Row],[BMI]]&lt;18.5,"Underweight",IF(MedExam_Table[[#This Row],[BMI]]&lt;25,"NormalWeight",IF(MedExam_Table[[#This Row],[BMI]]&lt;=30,"OverWeight","Obesity")))</f>
        <v>Obesity</v>
      </c>
      <c r="M236" t="str">
        <f>IF(MedExam_Table[[#This Row],[HBA1C]]&lt;5.7,"Normal",IF(MedExam_Table[[#This Row],[HBA1C]]&lt;6.4,"Prediabetes","Diabetes"))</f>
        <v>Diabetes</v>
      </c>
      <c r="N236" t="str">
        <f>PROPER(MedExam_Table[[#This Row],[Any Transplants]])</f>
        <v>No</v>
      </c>
    </row>
    <row r="237" spans="1:14" x14ac:dyDescent="0.3">
      <c r="A237" t="s">
        <v>2252</v>
      </c>
      <c r="B237">
        <v>30.78</v>
      </c>
      <c r="C237">
        <v>8.4499999999999993</v>
      </c>
      <c r="D237" t="s">
        <v>2382</v>
      </c>
      <c r="E237" t="s">
        <v>2380</v>
      </c>
      <c r="F237" t="s">
        <v>2380</v>
      </c>
      <c r="G237" t="s">
        <v>2381</v>
      </c>
      <c r="H237" t="s">
        <v>2382</v>
      </c>
      <c r="I237" s="9">
        <f>IF(MedExam_Table[[#This Row],[NumberOfMajorSurgeries]]="No major surgery",0,MedExam_Table[[#This Row],[NumberOfMajorSurgeries]])</f>
        <v>0</v>
      </c>
      <c r="J237" t="str">
        <f>PROPER(MedExam_Table[[#This Row],[Heart Issues]])</f>
        <v>Yes</v>
      </c>
      <c r="K237" t="str">
        <f>PROPER(IF(MedExam_Table[[#This Row],[smoker]]= "?","No",MedExam_Table[[#This Row],[smoker]]))</f>
        <v>Yes</v>
      </c>
      <c r="L237" t="str">
        <f>IF(MedExam_Table[[#This Row],[BMI]]&lt;18.5,"Underweight",IF(MedExam_Table[[#This Row],[BMI]]&lt;25,"NormalWeight",IF(MedExam_Table[[#This Row],[BMI]]&lt;=30,"OverWeight","Obesity")))</f>
        <v>Obesity</v>
      </c>
      <c r="M237" t="str">
        <f>IF(MedExam_Table[[#This Row],[HBA1C]]&lt;5.7,"Normal",IF(MedExam_Table[[#This Row],[HBA1C]]&lt;6.4,"Prediabetes","Diabetes"))</f>
        <v>Diabetes</v>
      </c>
      <c r="N237" t="str">
        <f>PROPER(MedExam_Table[[#This Row],[Any Transplants]])</f>
        <v>No</v>
      </c>
    </row>
    <row r="238" spans="1:14" x14ac:dyDescent="0.3">
      <c r="A238" t="s">
        <v>1161</v>
      </c>
      <c r="B238">
        <v>25.745000000000001</v>
      </c>
      <c r="C238">
        <v>6.11</v>
      </c>
      <c r="D238" t="s">
        <v>2382</v>
      </c>
      <c r="E238" t="s">
        <v>2380</v>
      </c>
      <c r="F238" t="s">
        <v>2380</v>
      </c>
      <c r="G238" t="s">
        <v>2381</v>
      </c>
      <c r="H238" t="s">
        <v>2380</v>
      </c>
      <c r="I238" s="9">
        <f>IF(MedExam_Table[[#This Row],[NumberOfMajorSurgeries]]="No major surgery",0,MedExam_Table[[#This Row],[NumberOfMajorSurgeries]])</f>
        <v>0</v>
      </c>
      <c r="J238" t="str">
        <f>PROPER(MedExam_Table[[#This Row],[Heart Issues]])</f>
        <v>Yes</v>
      </c>
      <c r="K238" t="str">
        <f>PROPER(IF(MedExam_Table[[#This Row],[smoker]]= "?","No",MedExam_Table[[#This Row],[smoker]]))</f>
        <v>No</v>
      </c>
      <c r="L238" t="str">
        <f>IF(MedExam_Table[[#This Row],[BMI]]&lt;18.5,"Underweight",IF(MedExam_Table[[#This Row],[BMI]]&lt;25,"NormalWeight",IF(MedExam_Table[[#This Row],[BMI]]&lt;=30,"OverWeight","Obesity")))</f>
        <v>OverWeight</v>
      </c>
      <c r="M238" t="str">
        <f>IF(MedExam_Table[[#This Row],[HBA1C]]&lt;5.7,"Normal",IF(MedExam_Table[[#This Row],[HBA1C]]&lt;6.4,"Prediabetes","Diabetes"))</f>
        <v>Prediabetes</v>
      </c>
      <c r="N238" t="str">
        <f>PROPER(MedExam_Table[[#This Row],[Any Transplants]])</f>
        <v>No</v>
      </c>
    </row>
    <row r="239" spans="1:14" x14ac:dyDescent="0.3">
      <c r="A239" t="s">
        <v>1160</v>
      </c>
      <c r="B239">
        <v>31.35</v>
      </c>
      <c r="C239">
        <v>11.49</v>
      </c>
      <c r="D239" t="s">
        <v>2380</v>
      </c>
      <c r="E239" t="s">
        <v>2380</v>
      </c>
      <c r="F239" t="s">
        <v>2380</v>
      </c>
      <c r="G239">
        <v>2</v>
      </c>
      <c r="H239" t="s">
        <v>2380</v>
      </c>
      <c r="I239" s="9">
        <f>IF(MedExam_Table[[#This Row],[NumberOfMajorSurgeries]]="No major surgery",0,MedExam_Table[[#This Row],[NumberOfMajorSurgeries]])</f>
        <v>2</v>
      </c>
      <c r="J239" t="str">
        <f>PROPER(MedExam_Table[[#This Row],[Heart Issues]])</f>
        <v>No</v>
      </c>
      <c r="K239" t="str">
        <f>PROPER(IF(MedExam_Table[[#This Row],[smoker]]= "?","No",MedExam_Table[[#This Row],[smoker]]))</f>
        <v>No</v>
      </c>
      <c r="L239" t="str">
        <f>IF(MedExam_Table[[#This Row],[BMI]]&lt;18.5,"Underweight",IF(MedExam_Table[[#This Row],[BMI]]&lt;25,"NormalWeight",IF(MedExam_Table[[#This Row],[BMI]]&lt;=30,"OverWeight","Obesity")))</f>
        <v>Obesity</v>
      </c>
      <c r="M239" t="str">
        <f>IF(MedExam_Table[[#This Row],[HBA1C]]&lt;5.7,"Normal",IF(MedExam_Table[[#This Row],[HBA1C]]&lt;6.4,"Prediabetes","Diabetes"))</f>
        <v>Diabetes</v>
      </c>
      <c r="N239" t="str">
        <f>PROPER(MedExam_Table[[#This Row],[Any Transplants]])</f>
        <v>No</v>
      </c>
    </row>
    <row r="240" spans="1:14" x14ac:dyDescent="0.3">
      <c r="A240" t="s">
        <v>1159</v>
      </c>
      <c r="B240">
        <v>29.83</v>
      </c>
      <c r="C240">
        <v>8.68</v>
      </c>
      <c r="D240" t="s">
        <v>2380</v>
      </c>
      <c r="E240" t="s">
        <v>2380</v>
      </c>
      <c r="F240" t="s">
        <v>2380</v>
      </c>
      <c r="G240">
        <v>2</v>
      </c>
      <c r="H240" t="s">
        <v>2380</v>
      </c>
      <c r="I240" s="9">
        <f>IF(MedExam_Table[[#This Row],[NumberOfMajorSurgeries]]="No major surgery",0,MedExam_Table[[#This Row],[NumberOfMajorSurgeries]])</f>
        <v>2</v>
      </c>
      <c r="J240" t="str">
        <f>PROPER(MedExam_Table[[#This Row],[Heart Issues]])</f>
        <v>No</v>
      </c>
      <c r="K240" t="str">
        <f>PROPER(IF(MedExam_Table[[#This Row],[smoker]]= "?","No",MedExam_Table[[#This Row],[smoker]]))</f>
        <v>No</v>
      </c>
      <c r="L240" t="str">
        <f>IF(MedExam_Table[[#This Row],[BMI]]&lt;18.5,"Underweight",IF(MedExam_Table[[#This Row],[BMI]]&lt;25,"NormalWeight",IF(MedExam_Table[[#This Row],[BMI]]&lt;=30,"OverWeight","Obesity")))</f>
        <v>OverWeight</v>
      </c>
      <c r="M240" t="str">
        <f>IF(MedExam_Table[[#This Row],[HBA1C]]&lt;5.7,"Normal",IF(MedExam_Table[[#This Row],[HBA1C]]&lt;6.4,"Prediabetes","Diabetes"))</f>
        <v>Diabetes</v>
      </c>
      <c r="N240" t="str">
        <f>PROPER(MedExam_Table[[#This Row],[Any Transplants]])</f>
        <v>No</v>
      </c>
    </row>
    <row r="241" spans="1:14" x14ac:dyDescent="0.3">
      <c r="A241" t="s">
        <v>1158</v>
      </c>
      <c r="B241">
        <v>25.49</v>
      </c>
      <c r="C241">
        <v>5.68</v>
      </c>
      <c r="D241" t="s">
        <v>2382</v>
      </c>
      <c r="E241" t="s">
        <v>2380</v>
      </c>
      <c r="F241" t="s">
        <v>2383</v>
      </c>
      <c r="G241">
        <v>1</v>
      </c>
      <c r="H241" t="s">
        <v>2380</v>
      </c>
      <c r="I241" s="9">
        <f>IF(MedExam_Table[[#This Row],[NumberOfMajorSurgeries]]="No major surgery",0,MedExam_Table[[#This Row],[NumberOfMajorSurgeries]])</f>
        <v>1</v>
      </c>
      <c r="J241" t="str">
        <f>PROPER(MedExam_Table[[#This Row],[Heart Issues]])</f>
        <v>Yes</v>
      </c>
      <c r="K241" t="str">
        <f>PROPER(IF(MedExam_Table[[#This Row],[smoker]]= "?","No",MedExam_Table[[#This Row],[smoker]]))</f>
        <v>No</v>
      </c>
      <c r="L241" t="str">
        <f>IF(MedExam_Table[[#This Row],[BMI]]&lt;18.5,"Underweight",IF(MedExam_Table[[#This Row],[BMI]]&lt;25,"NormalWeight",IF(MedExam_Table[[#This Row],[BMI]]&lt;=30,"OverWeight","Obesity")))</f>
        <v>OverWeight</v>
      </c>
      <c r="M241" t="str">
        <f>IF(MedExam_Table[[#This Row],[HBA1C]]&lt;5.7,"Normal",IF(MedExam_Table[[#This Row],[HBA1C]]&lt;6.4,"Prediabetes","Diabetes"))</f>
        <v>Normal</v>
      </c>
      <c r="N241" t="str">
        <f>PROPER(MedExam_Table[[#This Row],[Any Transplants]])</f>
        <v>No</v>
      </c>
    </row>
    <row r="242" spans="1:14" x14ac:dyDescent="0.3">
      <c r="A242" t="s">
        <v>1157</v>
      </c>
      <c r="B242">
        <v>34.1</v>
      </c>
      <c r="C242">
        <v>8.4499999999999993</v>
      </c>
      <c r="D242" t="s">
        <v>2380</v>
      </c>
      <c r="E242" t="s">
        <v>2380</v>
      </c>
      <c r="F242" t="s">
        <v>2380</v>
      </c>
      <c r="G242" t="s">
        <v>2381</v>
      </c>
      <c r="H242" t="s">
        <v>2380</v>
      </c>
      <c r="I242" s="9">
        <f>IF(MedExam_Table[[#This Row],[NumberOfMajorSurgeries]]="No major surgery",0,MedExam_Table[[#This Row],[NumberOfMajorSurgeries]])</f>
        <v>0</v>
      </c>
      <c r="J242" t="str">
        <f>PROPER(MedExam_Table[[#This Row],[Heart Issues]])</f>
        <v>No</v>
      </c>
      <c r="K242" t="str">
        <f>PROPER(IF(MedExam_Table[[#This Row],[smoker]]= "?","No",MedExam_Table[[#This Row],[smoker]]))</f>
        <v>No</v>
      </c>
      <c r="L242" t="str">
        <f>IF(MedExam_Table[[#This Row],[BMI]]&lt;18.5,"Underweight",IF(MedExam_Table[[#This Row],[BMI]]&lt;25,"NormalWeight",IF(MedExam_Table[[#This Row],[BMI]]&lt;=30,"OverWeight","Obesity")))</f>
        <v>Obesity</v>
      </c>
      <c r="M242" t="str">
        <f>IF(MedExam_Table[[#This Row],[HBA1C]]&lt;5.7,"Normal",IF(MedExam_Table[[#This Row],[HBA1C]]&lt;6.4,"Prediabetes","Diabetes"))</f>
        <v>Diabetes</v>
      </c>
      <c r="N242" t="str">
        <f>PROPER(MedExam_Table[[#This Row],[Any Transplants]])</f>
        <v>No</v>
      </c>
    </row>
    <row r="243" spans="1:14" x14ac:dyDescent="0.3">
      <c r="A243" t="s">
        <v>1156</v>
      </c>
      <c r="B243">
        <v>25.84</v>
      </c>
      <c r="C243">
        <v>8.51</v>
      </c>
      <c r="D243" t="s">
        <v>2380</v>
      </c>
      <c r="E243" t="s">
        <v>2380</v>
      </c>
      <c r="F243" t="s">
        <v>2380</v>
      </c>
      <c r="G243">
        <v>2</v>
      </c>
      <c r="H243" t="s">
        <v>2380</v>
      </c>
      <c r="I243" s="9">
        <f>IF(MedExam_Table[[#This Row],[NumberOfMajorSurgeries]]="No major surgery",0,MedExam_Table[[#This Row],[NumberOfMajorSurgeries]])</f>
        <v>2</v>
      </c>
      <c r="J243" t="str">
        <f>PROPER(MedExam_Table[[#This Row],[Heart Issues]])</f>
        <v>No</v>
      </c>
      <c r="K243" t="str">
        <f>PROPER(IF(MedExam_Table[[#This Row],[smoker]]= "?","No",MedExam_Table[[#This Row],[smoker]]))</f>
        <v>No</v>
      </c>
      <c r="L243" t="str">
        <f>IF(MedExam_Table[[#This Row],[BMI]]&lt;18.5,"Underweight",IF(MedExam_Table[[#This Row],[BMI]]&lt;25,"NormalWeight",IF(MedExam_Table[[#This Row],[BMI]]&lt;=30,"OverWeight","Obesity")))</f>
        <v>OverWeight</v>
      </c>
      <c r="M243" t="str">
        <f>IF(MedExam_Table[[#This Row],[HBA1C]]&lt;5.7,"Normal",IF(MedExam_Table[[#This Row],[HBA1C]]&lt;6.4,"Prediabetes","Diabetes"))</f>
        <v>Diabetes</v>
      </c>
      <c r="N243" t="str">
        <f>PROPER(MedExam_Table[[#This Row],[Any Transplants]])</f>
        <v>No</v>
      </c>
    </row>
    <row r="244" spans="1:14" x14ac:dyDescent="0.3">
      <c r="A244" t="s">
        <v>1155</v>
      </c>
      <c r="B244">
        <v>20.6</v>
      </c>
      <c r="C244">
        <v>7.62</v>
      </c>
      <c r="D244" t="s">
        <v>2380</v>
      </c>
      <c r="E244" t="s">
        <v>2380</v>
      </c>
      <c r="F244" t="s">
        <v>2380</v>
      </c>
      <c r="G244" t="s">
        <v>2381</v>
      </c>
      <c r="H244" t="s">
        <v>2380</v>
      </c>
      <c r="I244" s="9">
        <f>IF(MedExam_Table[[#This Row],[NumberOfMajorSurgeries]]="No major surgery",0,MedExam_Table[[#This Row],[NumberOfMajorSurgeries]])</f>
        <v>0</v>
      </c>
      <c r="J244" t="str">
        <f>PROPER(MedExam_Table[[#This Row],[Heart Issues]])</f>
        <v>No</v>
      </c>
      <c r="K244" t="str">
        <f>PROPER(IF(MedExam_Table[[#This Row],[smoker]]= "?","No",MedExam_Table[[#This Row],[smoker]]))</f>
        <v>No</v>
      </c>
      <c r="L244" t="str">
        <f>IF(MedExam_Table[[#This Row],[BMI]]&lt;18.5,"Underweight",IF(MedExam_Table[[#This Row],[BMI]]&lt;25,"NormalWeight",IF(MedExam_Table[[#This Row],[BMI]]&lt;=30,"OverWeight","Obesity")))</f>
        <v>NormalWeight</v>
      </c>
      <c r="M244" t="str">
        <f>IF(MedExam_Table[[#This Row],[HBA1C]]&lt;5.7,"Normal",IF(MedExam_Table[[#This Row],[HBA1C]]&lt;6.4,"Prediabetes","Diabetes"))</f>
        <v>Diabetes</v>
      </c>
      <c r="N244" t="str">
        <f>PROPER(MedExam_Table[[#This Row],[Any Transplants]])</f>
        <v>No</v>
      </c>
    </row>
    <row r="245" spans="1:14" x14ac:dyDescent="0.3">
      <c r="A245" t="s">
        <v>1154</v>
      </c>
      <c r="B245">
        <v>28.88</v>
      </c>
      <c r="C245">
        <v>10.18</v>
      </c>
      <c r="D245" t="s">
        <v>2380</v>
      </c>
      <c r="E245" t="s">
        <v>2380</v>
      </c>
      <c r="F245" t="s">
        <v>2380</v>
      </c>
      <c r="G245" t="s">
        <v>2381</v>
      </c>
      <c r="H245" t="s">
        <v>2380</v>
      </c>
      <c r="I245" s="9">
        <f>IF(MedExam_Table[[#This Row],[NumberOfMajorSurgeries]]="No major surgery",0,MedExam_Table[[#This Row],[NumberOfMajorSurgeries]])</f>
        <v>0</v>
      </c>
      <c r="J245" t="str">
        <f>PROPER(MedExam_Table[[#This Row],[Heart Issues]])</f>
        <v>No</v>
      </c>
      <c r="K245" t="str">
        <f>PROPER(IF(MedExam_Table[[#This Row],[smoker]]= "?","No",MedExam_Table[[#This Row],[smoker]]))</f>
        <v>No</v>
      </c>
      <c r="L245" t="str">
        <f>IF(MedExam_Table[[#This Row],[BMI]]&lt;18.5,"Underweight",IF(MedExam_Table[[#This Row],[BMI]]&lt;25,"NormalWeight",IF(MedExam_Table[[#This Row],[BMI]]&lt;=30,"OverWeight","Obesity")))</f>
        <v>OverWeight</v>
      </c>
      <c r="M245" t="str">
        <f>IF(MedExam_Table[[#This Row],[HBA1C]]&lt;5.7,"Normal",IF(MedExam_Table[[#This Row],[HBA1C]]&lt;6.4,"Prediabetes","Diabetes"))</f>
        <v>Diabetes</v>
      </c>
      <c r="N245" t="str">
        <f>PROPER(MedExam_Table[[#This Row],[Any Transplants]])</f>
        <v>No</v>
      </c>
    </row>
    <row r="246" spans="1:14" x14ac:dyDescent="0.3">
      <c r="A246" t="s">
        <v>1153</v>
      </c>
      <c r="B246">
        <v>28.24</v>
      </c>
      <c r="C246">
        <v>5.36</v>
      </c>
      <c r="D246" t="s">
        <v>2380</v>
      </c>
      <c r="E246" t="s">
        <v>2380</v>
      </c>
      <c r="F246" t="s">
        <v>2380</v>
      </c>
      <c r="G246" t="s">
        <v>2381</v>
      </c>
      <c r="H246" t="s">
        <v>2380</v>
      </c>
      <c r="I246" s="9">
        <f>IF(MedExam_Table[[#This Row],[NumberOfMajorSurgeries]]="No major surgery",0,MedExam_Table[[#This Row],[NumberOfMajorSurgeries]])</f>
        <v>0</v>
      </c>
      <c r="J246" t="str">
        <f>PROPER(MedExam_Table[[#This Row],[Heart Issues]])</f>
        <v>No</v>
      </c>
      <c r="K246" t="str">
        <f>PROPER(IF(MedExam_Table[[#This Row],[smoker]]= "?","No",MedExam_Table[[#This Row],[smoker]]))</f>
        <v>No</v>
      </c>
      <c r="L246" t="str">
        <f>IF(MedExam_Table[[#This Row],[BMI]]&lt;18.5,"Underweight",IF(MedExam_Table[[#This Row],[BMI]]&lt;25,"NormalWeight",IF(MedExam_Table[[#This Row],[BMI]]&lt;=30,"OverWeight","Obesity")))</f>
        <v>OverWeight</v>
      </c>
      <c r="M246" t="str">
        <f>IF(MedExam_Table[[#This Row],[HBA1C]]&lt;5.7,"Normal",IF(MedExam_Table[[#This Row],[HBA1C]]&lt;6.4,"Prediabetes","Diabetes"))</f>
        <v>Normal</v>
      </c>
      <c r="N246" t="str">
        <f>PROPER(MedExam_Table[[#This Row],[Any Transplants]])</f>
        <v>No</v>
      </c>
    </row>
    <row r="247" spans="1:14" x14ac:dyDescent="0.3">
      <c r="A247" t="s">
        <v>1152</v>
      </c>
      <c r="B247">
        <v>25.46</v>
      </c>
      <c r="C247">
        <v>11.78</v>
      </c>
      <c r="D247" t="s">
        <v>2382</v>
      </c>
      <c r="E247" t="s">
        <v>2380</v>
      </c>
      <c r="F247" t="s">
        <v>2380</v>
      </c>
      <c r="G247">
        <v>1</v>
      </c>
      <c r="H247" t="s">
        <v>2380</v>
      </c>
      <c r="I247" s="9">
        <f>IF(MedExam_Table[[#This Row],[NumberOfMajorSurgeries]]="No major surgery",0,MedExam_Table[[#This Row],[NumberOfMajorSurgeries]])</f>
        <v>1</v>
      </c>
      <c r="J247" t="str">
        <f>PROPER(MedExam_Table[[#This Row],[Heart Issues]])</f>
        <v>Yes</v>
      </c>
      <c r="K247" t="str">
        <f>PROPER(IF(MedExam_Table[[#This Row],[smoker]]= "?","No",MedExam_Table[[#This Row],[smoker]]))</f>
        <v>No</v>
      </c>
      <c r="L247" t="str">
        <f>IF(MedExam_Table[[#This Row],[BMI]]&lt;18.5,"Underweight",IF(MedExam_Table[[#This Row],[BMI]]&lt;25,"NormalWeight",IF(MedExam_Table[[#This Row],[BMI]]&lt;=30,"OverWeight","Obesity")))</f>
        <v>OverWeight</v>
      </c>
      <c r="M247" t="str">
        <f>IF(MedExam_Table[[#This Row],[HBA1C]]&lt;5.7,"Normal",IF(MedExam_Table[[#This Row],[HBA1C]]&lt;6.4,"Prediabetes","Diabetes"))</f>
        <v>Diabetes</v>
      </c>
      <c r="N247" t="str">
        <f>PROPER(MedExam_Table[[#This Row],[Any Transplants]])</f>
        <v>No</v>
      </c>
    </row>
    <row r="248" spans="1:14" x14ac:dyDescent="0.3">
      <c r="A248" t="s">
        <v>2251</v>
      </c>
      <c r="B248">
        <v>31.35</v>
      </c>
      <c r="C248">
        <v>9.5399999999999991</v>
      </c>
      <c r="D248" t="s">
        <v>2380</v>
      </c>
      <c r="E248" t="s">
        <v>2380</v>
      </c>
      <c r="F248" t="s">
        <v>2380</v>
      </c>
      <c r="G248" t="s">
        <v>2381</v>
      </c>
      <c r="H248" t="s">
        <v>2382</v>
      </c>
      <c r="I248" s="9">
        <f>IF(MedExam_Table[[#This Row],[NumberOfMajorSurgeries]]="No major surgery",0,MedExam_Table[[#This Row],[NumberOfMajorSurgeries]])</f>
        <v>0</v>
      </c>
      <c r="J248" t="str">
        <f>PROPER(MedExam_Table[[#This Row],[Heart Issues]])</f>
        <v>No</v>
      </c>
      <c r="K248" t="str">
        <f>PROPER(IF(MedExam_Table[[#This Row],[smoker]]= "?","No",MedExam_Table[[#This Row],[smoker]]))</f>
        <v>Yes</v>
      </c>
      <c r="L248" t="str">
        <f>IF(MedExam_Table[[#This Row],[BMI]]&lt;18.5,"Underweight",IF(MedExam_Table[[#This Row],[BMI]]&lt;25,"NormalWeight",IF(MedExam_Table[[#This Row],[BMI]]&lt;=30,"OverWeight","Obesity")))</f>
        <v>Obesity</v>
      </c>
      <c r="M248" t="str">
        <f>IF(MedExam_Table[[#This Row],[HBA1C]]&lt;5.7,"Normal",IF(MedExam_Table[[#This Row],[HBA1C]]&lt;6.4,"Prediabetes","Diabetes"))</f>
        <v>Diabetes</v>
      </c>
      <c r="N248" t="str">
        <f>PROPER(MedExam_Table[[#This Row],[Any Transplants]])</f>
        <v>No</v>
      </c>
    </row>
    <row r="249" spans="1:14" x14ac:dyDescent="0.3">
      <c r="A249" t="s">
        <v>1151</v>
      </c>
      <c r="B249">
        <v>29.64</v>
      </c>
      <c r="C249">
        <v>10.82</v>
      </c>
      <c r="D249" t="s">
        <v>2382</v>
      </c>
      <c r="E249" t="s">
        <v>2380</v>
      </c>
      <c r="F249" t="s">
        <v>2380</v>
      </c>
      <c r="G249" t="s">
        <v>2381</v>
      </c>
      <c r="H249" t="s">
        <v>2380</v>
      </c>
      <c r="I249" s="9">
        <f>IF(MedExam_Table[[#This Row],[NumberOfMajorSurgeries]]="No major surgery",0,MedExam_Table[[#This Row],[NumberOfMajorSurgeries]])</f>
        <v>0</v>
      </c>
      <c r="J249" t="str">
        <f>PROPER(MedExam_Table[[#This Row],[Heart Issues]])</f>
        <v>Yes</v>
      </c>
      <c r="K249" t="str">
        <f>PROPER(IF(MedExam_Table[[#This Row],[smoker]]= "?","No",MedExam_Table[[#This Row],[smoker]]))</f>
        <v>No</v>
      </c>
      <c r="L249" t="str">
        <f>IF(MedExam_Table[[#This Row],[BMI]]&lt;18.5,"Underweight",IF(MedExam_Table[[#This Row],[BMI]]&lt;25,"NormalWeight",IF(MedExam_Table[[#This Row],[BMI]]&lt;=30,"OverWeight","Obesity")))</f>
        <v>OverWeight</v>
      </c>
      <c r="M249" t="str">
        <f>IF(MedExam_Table[[#This Row],[HBA1C]]&lt;5.7,"Normal",IF(MedExam_Table[[#This Row],[HBA1C]]&lt;6.4,"Prediabetes","Diabetes"))</f>
        <v>Diabetes</v>
      </c>
      <c r="N249" t="str">
        <f>PROPER(MedExam_Table[[#This Row],[Any Transplants]])</f>
        <v>No</v>
      </c>
    </row>
    <row r="250" spans="1:14" x14ac:dyDescent="0.3">
      <c r="A250" t="s">
        <v>1150</v>
      </c>
      <c r="B250">
        <v>31.27</v>
      </c>
      <c r="C250">
        <v>7.73</v>
      </c>
      <c r="D250" t="s">
        <v>2382</v>
      </c>
      <c r="E250" t="s">
        <v>2380</v>
      </c>
      <c r="F250" t="s">
        <v>2380</v>
      </c>
      <c r="G250">
        <v>1</v>
      </c>
      <c r="H250" t="s">
        <v>2380</v>
      </c>
      <c r="I250" s="9">
        <f>IF(MedExam_Table[[#This Row],[NumberOfMajorSurgeries]]="No major surgery",0,MedExam_Table[[#This Row],[NumberOfMajorSurgeries]])</f>
        <v>1</v>
      </c>
      <c r="J250" t="str">
        <f>PROPER(MedExam_Table[[#This Row],[Heart Issues]])</f>
        <v>Yes</v>
      </c>
      <c r="K250" t="str">
        <f>PROPER(IF(MedExam_Table[[#This Row],[smoker]]= "?","No",MedExam_Table[[#This Row],[smoker]]))</f>
        <v>No</v>
      </c>
      <c r="L250" t="str">
        <f>IF(MedExam_Table[[#This Row],[BMI]]&lt;18.5,"Underweight",IF(MedExam_Table[[#This Row],[BMI]]&lt;25,"NormalWeight",IF(MedExam_Table[[#This Row],[BMI]]&lt;=30,"OverWeight","Obesity")))</f>
        <v>Obesity</v>
      </c>
      <c r="M250" t="str">
        <f>IF(MedExam_Table[[#This Row],[HBA1C]]&lt;5.7,"Normal",IF(MedExam_Table[[#This Row],[HBA1C]]&lt;6.4,"Prediabetes","Diabetes"))</f>
        <v>Diabetes</v>
      </c>
      <c r="N250" t="str">
        <f>PROPER(MedExam_Table[[#This Row],[Any Transplants]])</f>
        <v>No</v>
      </c>
    </row>
    <row r="251" spans="1:14" x14ac:dyDescent="0.3">
      <c r="A251" t="s">
        <v>1149</v>
      </c>
      <c r="B251">
        <v>19.95</v>
      </c>
      <c r="C251">
        <v>6.24</v>
      </c>
      <c r="D251" t="s">
        <v>2382</v>
      </c>
      <c r="E251" t="s">
        <v>2380</v>
      </c>
      <c r="F251" t="s">
        <v>2380</v>
      </c>
      <c r="G251" t="s">
        <v>2381</v>
      </c>
      <c r="H251" t="s">
        <v>2380</v>
      </c>
      <c r="I251" s="9">
        <f>IF(MedExam_Table[[#This Row],[NumberOfMajorSurgeries]]="No major surgery",0,MedExam_Table[[#This Row],[NumberOfMajorSurgeries]])</f>
        <v>0</v>
      </c>
      <c r="J251" t="str">
        <f>PROPER(MedExam_Table[[#This Row],[Heart Issues]])</f>
        <v>Yes</v>
      </c>
      <c r="K251" t="str">
        <f>PROPER(IF(MedExam_Table[[#This Row],[smoker]]= "?","No",MedExam_Table[[#This Row],[smoker]]))</f>
        <v>No</v>
      </c>
      <c r="L251" t="str">
        <f>IF(MedExam_Table[[#This Row],[BMI]]&lt;18.5,"Underweight",IF(MedExam_Table[[#This Row],[BMI]]&lt;25,"NormalWeight",IF(MedExam_Table[[#This Row],[BMI]]&lt;=30,"OverWeight","Obesity")))</f>
        <v>NormalWeight</v>
      </c>
      <c r="M251" t="str">
        <f>IF(MedExam_Table[[#This Row],[HBA1C]]&lt;5.7,"Normal",IF(MedExam_Table[[#This Row],[HBA1C]]&lt;6.4,"Prediabetes","Diabetes"))</f>
        <v>Prediabetes</v>
      </c>
      <c r="N251" t="str">
        <f>PROPER(MedExam_Table[[#This Row],[Any Transplants]])</f>
        <v>No</v>
      </c>
    </row>
    <row r="252" spans="1:14" x14ac:dyDescent="0.3">
      <c r="A252" t="s">
        <v>1148</v>
      </c>
      <c r="B252">
        <v>21.3</v>
      </c>
      <c r="C252">
        <v>10.42</v>
      </c>
      <c r="D252" t="s">
        <v>2380</v>
      </c>
      <c r="E252" t="s">
        <v>2380</v>
      </c>
      <c r="F252" t="s">
        <v>2380</v>
      </c>
      <c r="G252">
        <v>2</v>
      </c>
      <c r="H252" t="s">
        <v>2380</v>
      </c>
      <c r="I252" s="9">
        <f>IF(MedExam_Table[[#This Row],[NumberOfMajorSurgeries]]="No major surgery",0,MedExam_Table[[#This Row],[NumberOfMajorSurgeries]])</f>
        <v>2</v>
      </c>
      <c r="J252" t="str">
        <f>PROPER(MedExam_Table[[#This Row],[Heart Issues]])</f>
        <v>No</v>
      </c>
      <c r="K252" t="str">
        <f>PROPER(IF(MedExam_Table[[#This Row],[smoker]]= "?","No",MedExam_Table[[#This Row],[smoker]]))</f>
        <v>No</v>
      </c>
      <c r="L252" t="str">
        <f>IF(MedExam_Table[[#This Row],[BMI]]&lt;18.5,"Underweight",IF(MedExam_Table[[#This Row],[BMI]]&lt;25,"NormalWeight",IF(MedExam_Table[[#This Row],[BMI]]&lt;=30,"OverWeight","Obesity")))</f>
        <v>NormalWeight</v>
      </c>
      <c r="M252" t="str">
        <f>IF(MedExam_Table[[#This Row],[HBA1C]]&lt;5.7,"Normal",IF(MedExam_Table[[#This Row],[HBA1C]]&lt;6.4,"Prediabetes","Diabetes"))</f>
        <v>Diabetes</v>
      </c>
      <c r="N252" t="str">
        <f>PROPER(MedExam_Table[[#This Row],[Any Transplants]])</f>
        <v>No</v>
      </c>
    </row>
    <row r="253" spans="1:14" x14ac:dyDescent="0.3">
      <c r="A253" t="s">
        <v>1147</v>
      </c>
      <c r="B253">
        <v>31.635000000000002</v>
      </c>
      <c r="C253">
        <v>11.11</v>
      </c>
      <c r="D253" t="s">
        <v>2380</v>
      </c>
      <c r="E253" t="s">
        <v>2380</v>
      </c>
      <c r="F253" t="s">
        <v>2380</v>
      </c>
      <c r="G253" t="s">
        <v>2381</v>
      </c>
      <c r="H253" t="s">
        <v>2380</v>
      </c>
      <c r="I253" s="9">
        <f>IF(MedExam_Table[[#This Row],[NumberOfMajorSurgeries]]="No major surgery",0,MedExam_Table[[#This Row],[NumberOfMajorSurgeries]])</f>
        <v>0</v>
      </c>
      <c r="J253" t="str">
        <f>PROPER(MedExam_Table[[#This Row],[Heart Issues]])</f>
        <v>No</v>
      </c>
      <c r="K253" t="str">
        <f>PROPER(IF(MedExam_Table[[#This Row],[smoker]]= "?","No",MedExam_Table[[#This Row],[smoker]]))</f>
        <v>No</v>
      </c>
      <c r="L253" t="str">
        <f>IF(MedExam_Table[[#This Row],[BMI]]&lt;18.5,"Underweight",IF(MedExam_Table[[#This Row],[BMI]]&lt;25,"NormalWeight",IF(MedExam_Table[[#This Row],[BMI]]&lt;=30,"OverWeight","Obesity")))</f>
        <v>Obesity</v>
      </c>
      <c r="M253" t="str">
        <f>IF(MedExam_Table[[#This Row],[HBA1C]]&lt;5.7,"Normal",IF(MedExam_Table[[#This Row],[HBA1C]]&lt;6.4,"Prediabetes","Diabetes"))</f>
        <v>Diabetes</v>
      </c>
      <c r="N253" t="str">
        <f>PROPER(MedExam_Table[[#This Row],[Any Transplants]])</f>
        <v>No</v>
      </c>
    </row>
    <row r="254" spans="1:14" x14ac:dyDescent="0.3">
      <c r="A254" t="s">
        <v>1146</v>
      </c>
      <c r="B254">
        <v>23.9</v>
      </c>
      <c r="C254">
        <v>7.67</v>
      </c>
      <c r="D254" t="s">
        <v>2382</v>
      </c>
      <c r="E254" t="s">
        <v>2380</v>
      </c>
      <c r="F254" t="s">
        <v>2380</v>
      </c>
      <c r="G254">
        <v>2</v>
      </c>
      <c r="H254" t="s">
        <v>2380</v>
      </c>
      <c r="I254" s="9">
        <f>IF(MedExam_Table[[#This Row],[NumberOfMajorSurgeries]]="No major surgery",0,MedExam_Table[[#This Row],[NumberOfMajorSurgeries]])</f>
        <v>2</v>
      </c>
      <c r="J254" t="str">
        <f>PROPER(MedExam_Table[[#This Row],[Heart Issues]])</f>
        <v>Yes</v>
      </c>
      <c r="K254" t="str">
        <f>PROPER(IF(MedExam_Table[[#This Row],[smoker]]= "?","No",MedExam_Table[[#This Row],[smoker]]))</f>
        <v>No</v>
      </c>
      <c r="L254" t="str">
        <f>IF(MedExam_Table[[#This Row],[BMI]]&lt;18.5,"Underweight",IF(MedExam_Table[[#This Row],[BMI]]&lt;25,"NormalWeight",IF(MedExam_Table[[#This Row],[BMI]]&lt;=30,"OverWeight","Obesity")))</f>
        <v>NormalWeight</v>
      </c>
      <c r="M254" t="str">
        <f>IF(MedExam_Table[[#This Row],[HBA1C]]&lt;5.7,"Normal",IF(MedExam_Table[[#This Row],[HBA1C]]&lt;6.4,"Prediabetes","Diabetes"))</f>
        <v>Diabetes</v>
      </c>
      <c r="N254" t="str">
        <f>PROPER(MedExam_Table[[#This Row],[Any Transplants]])</f>
        <v>No</v>
      </c>
    </row>
    <row r="255" spans="1:14" x14ac:dyDescent="0.3">
      <c r="A255" t="s">
        <v>1145</v>
      </c>
      <c r="B255">
        <v>34.15</v>
      </c>
      <c r="C255">
        <v>6.15</v>
      </c>
      <c r="D255" t="s">
        <v>2380</v>
      </c>
      <c r="E255" t="s">
        <v>2380</v>
      </c>
      <c r="F255" t="s">
        <v>2380</v>
      </c>
      <c r="G255" t="s">
        <v>2381</v>
      </c>
      <c r="H255" t="s">
        <v>2380</v>
      </c>
      <c r="I255" s="9">
        <f>IF(MedExam_Table[[#This Row],[NumberOfMajorSurgeries]]="No major surgery",0,MedExam_Table[[#This Row],[NumberOfMajorSurgeries]])</f>
        <v>0</v>
      </c>
      <c r="J255" t="str">
        <f>PROPER(MedExam_Table[[#This Row],[Heart Issues]])</f>
        <v>No</v>
      </c>
      <c r="K255" t="str">
        <f>PROPER(IF(MedExam_Table[[#This Row],[smoker]]= "?","No",MedExam_Table[[#This Row],[smoker]]))</f>
        <v>No</v>
      </c>
      <c r="L255" t="str">
        <f>IF(MedExam_Table[[#This Row],[BMI]]&lt;18.5,"Underweight",IF(MedExam_Table[[#This Row],[BMI]]&lt;25,"NormalWeight",IF(MedExam_Table[[#This Row],[BMI]]&lt;=30,"OverWeight","Obesity")))</f>
        <v>Obesity</v>
      </c>
      <c r="M255" t="str">
        <f>IF(MedExam_Table[[#This Row],[HBA1C]]&lt;5.7,"Normal",IF(MedExam_Table[[#This Row],[HBA1C]]&lt;6.4,"Prediabetes","Diabetes"))</f>
        <v>Prediabetes</v>
      </c>
      <c r="N255" t="str">
        <f>PROPER(MedExam_Table[[#This Row],[Any Transplants]])</f>
        <v>No</v>
      </c>
    </row>
    <row r="256" spans="1:14" x14ac:dyDescent="0.3">
      <c r="A256" t="s">
        <v>1144</v>
      </c>
      <c r="B256">
        <v>28.71</v>
      </c>
      <c r="C256">
        <v>5.71</v>
      </c>
      <c r="D256" t="s">
        <v>2380</v>
      </c>
      <c r="E256" t="s">
        <v>2380</v>
      </c>
      <c r="F256" t="s">
        <v>2380</v>
      </c>
      <c r="G256" t="s">
        <v>2381</v>
      </c>
      <c r="H256" t="s">
        <v>2380</v>
      </c>
      <c r="I256" s="9">
        <f>IF(MedExam_Table[[#This Row],[NumberOfMajorSurgeries]]="No major surgery",0,MedExam_Table[[#This Row],[NumberOfMajorSurgeries]])</f>
        <v>0</v>
      </c>
      <c r="J256" t="str">
        <f>PROPER(MedExam_Table[[#This Row],[Heart Issues]])</f>
        <v>No</v>
      </c>
      <c r="K256" t="str">
        <f>PROPER(IF(MedExam_Table[[#This Row],[smoker]]= "?","No",MedExam_Table[[#This Row],[smoker]]))</f>
        <v>No</v>
      </c>
      <c r="L256" t="str">
        <f>IF(MedExam_Table[[#This Row],[BMI]]&lt;18.5,"Underweight",IF(MedExam_Table[[#This Row],[BMI]]&lt;25,"NormalWeight",IF(MedExam_Table[[#This Row],[BMI]]&lt;=30,"OverWeight","Obesity")))</f>
        <v>OverWeight</v>
      </c>
      <c r="M256" t="str">
        <f>IF(MedExam_Table[[#This Row],[HBA1C]]&lt;5.7,"Normal",IF(MedExam_Table[[#This Row],[HBA1C]]&lt;6.4,"Prediabetes","Diabetes"))</f>
        <v>Prediabetes</v>
      </c>
      <c r="N256" t="str">
        <f>PROPER(MedExam_Table[[#This Row],[Any Transplants]])</f>
        <v>No</v>
      </c>
    </row>
    <row r="257" spans="1:14" x14ac:dyDescent="0.3">
      <c r="A257" t="s">
        <v>1143</v>
      </c>
      <c r="B257">
        <v>36.700000000000003</v>
      </c>
      <c r="C257">
        <v>8.6999999999999993</v>
      </c>
      <c r="D257" t="s">
        <v>2382</v>
      </c>
      <c r="E257" t="s">
        <v>2380</v>
      </c>
      <c r="F257" t="s">
        <v>2380</v>
      </c>
      <c r="G257">
        <v>2</v>
      </c>
      <c r="H257" t="s">
        <v>2380</v>
      </c>
      <c r="I257" s="9">
        <f>IF(MedExam_Table[[#This Row],[NumberOfMajorSurgeries]]="No major surgery",0,MedExam_Table[[#This Row],[NumberOfMajorSurgeries]])</f>
        <v>2</v>
      </c>
      <c r="J257" t="str">
        <f>PROPER(MedExam_Table[[#This Row],[Heart Issues]])</f>
        <v>Yes</v>
      </c>
      <c r="K257" t="str">
        <f>PROPER(IF(MedExam_Table[[#This Row],[smoker]]= "?","No",MedExam_Table[[#This Row],[smoker]]))</f>
        <v>No</v>
      </c>
      <c r="L257" t="str">
        <f>IF(MedExam_Table[[#This Row],[BMI]]&lt;18.5,"Underweight",IF(MedExam_Table[[#This Row],[BMI]]&lt;25,"NormalWeight",IF(MedExam_Table[[#This Row],[BMI]]&lt;=30,"OverWeight","Obesity")))</f>
        <v>Obesity</v>
      </c>
      <c r="M257" t="str">
        <f>IF(MedExam_Table[[#This Row],[HBA1C]]&lt;5.7,"Normal",IF(MedExam_Table[[#This Row],[HBA1C]]&lt;6.4,"Prediabetes","Diabetes"))</f>
        <v>Diabetes</v>
      </c>
      <c r="N257" t="str">
        <f>PROPER(MedExam_Table[[#This Row],[Any Transplants]])</f>
        <v>No</v>
      </c>
    </row>
    <row r="258" spans="1:14" x14ac:dyDescent="0.3">
      <c r="A258" t="s">
        <v>1142</v>
      </c>
      <c r="B258">
        <v>34.1</v>
      </c>
      <c r="C258">
        <v>9.0399999999999991</v>
      </c>
      <c r="D258" t="s">
        <v>2382</v>
      </c>
      <c r="E258" t="s">
        <v>2380</v>
      </c>
      <c r="F258" t="s">
        <v>2380</v>
      </c>
      <c r="G258">
        <v>2</v>
      </c>
      <c r="H258" t="s">
        <v>2380</v>
      </c>
      <c r="I258" s="9">
        <f>IF(MedExam_Table[[#This Row],[NumberOfMajorSurgeries]]="No major surgery",0,MedExam_Table[[#This Row],[NumberOfMajorSurgeries]])</f>
        <v>2</v>
      </c>
      <c r="J258" t="str">
        <f>PROPER(MedExam_Table[[#This Row],[Heart Issues]])</f>
        <v>Yes</v>
      </c>
      <c r="K258" t="str">
        <f>PROPER(IF(MedExam_Table[[#This Row],[smoker]]= "?","No",MedExam_Table[[#This Row],[smoker]]))</f>
        <v>No</v>
      </c>
      <c r="L258" t="str">
        <f>IF(MedExam_Table[[#This Row],[BMI]]&lt;18.5,"Underweight",IF(MedExam_Table[[#This Row],[BMI]]&lt;25,"NormalWeight",IF(MedExam_Table[[#This Row],[BMI]]&lt;=30,"OverWeight","Obesity")))</f>
        <v>Obesity</v>
      </c>
      <c r="M258" t="str">
        <f>IF(MedExam_Table[[#This Row],[HBA1C]]&lt;5.7,"Normal",IF(MedExam_Table[[#This Row],[HBA1C]]&lt;6.4,"Prediabetes","Diabetes"))</f>
        <v>Diabetes</v>
      </c>
      <c r="N258" t="str">
        <f>PROPER(MedExam_Table[[#This Row],[Any Transplants]])</f>
        <v>No</v>
      </c>
    </row>
    <row r="259" spans="1:14" x14ac:dyDescent="0.3">
      <c r="A259" t="s">
        <v>2250</v>
      </c>
      <c r="B259">
        <v>41.46</v>
      </c>
      <c r="C259">
        <v>4.99</v>
      </c>
      <c r="D259" t="s">
        <v>2382</v>
      </c>
      <c r="E259" t="s">
        <v>2380</v>
      </c>
      <c r="F259" t="s">
        <v>2380</v>
      </c>
      <c r="G259">
        <v>2</v>
      </c>
      <c r="H259" t="s">
        <v>2382</v>
      </c>
      <c r="I259" s="9">
        <f>IF(MedExam_Table[[#This Row],[NumberOfMajorSurgeries]]="No major surgery",0,MedExam_Table[[#This Row],[NumberOfMajorSurgeries]])</f>
        <v>2</v>
      </c>
      <c r="J259" t="str">
        <f>PROPER(MedExam_Table[[#This Row],[Heart Issues]])</f>
        <v>Yes</v>
      </c>
      <c r="K259" t="str">
        <f>PROPER(IF(MedExam_Table[[#This Row],[smoker]]= "?","No",MedExam_Table[[#This Row],[smoker]]))</f>
        <v>Yes</v>
      </c>
      <c r="L259" t="str">
        <f>IF(MedExam_Table[[#This Row],[BMI]]&lt;18.5,"Underweight",IF(MedExam_Table[[#This Row],[BMI]]&lt;25,"NormalWeight",IF(MedExam_Table[[#This Row],[BMI]]&lt;=30,"OverWeight","Obesity")))</f>
        <v>Obesity</v>
      </c>
      <c r="M259" t="str">
        <f>IF(MedExam_Table[[#This Row],[HBA1C]]&lt;5.7,"Normal",IF(MedExam_Table[[#This Row],[HBA1C]]&lt;6.4,"Prediabetes","Diabetes"))</f>
        <v>Normal</v>
      </c>
      <c r="N259" t="str">
        <f>PROPER(MedExam_Table[[#This Row],[Any Transplants]])</f>
        <v>No</v>
      </c>
    </row>
    <row r="260" spans="1:14" x14ac:dyDescent="0.3">
      <c r="A260" t="s">
        <v>1141</v>
      </c>
      <c r="B260">
        <v>25.7</v>
      </c>
      <c r="C260">
        <v>5.61</v>
      </c>
      <c r="D260" t="s">
        <v>2380</v>
      </c>
      <c r="E260" t="s">
        <v>2380</v>
      </c>
      <c r="F260" t="s">
        <v>2380</v>
      </c>
      <c r="G260" t="s">
        <v>2381</v>
      </c>
      <c r="H260" t="s">
        <v>2380</v>
      </c>
      <c r="I260" s="9">
        <f>IF(MedExam_Table[[#This Row],[NumberOfMajorSurgeries]]="No major surgery",0,MedExam_Table[[#This Row],[NumberOfMajorSurgeries]])</f>
        <v>0</v>
      </c>
      <c r="J260" t="str">
        <f>PROPER(MedExam_Table[[#This Row],[Heart Issues]])</f>
        <v>No</v>
      </c>
      <c r="K260" t="str">
        <f>PROPER(IF(MedExam_Table[[#This Row],[smoker]]= "?","No",MedExam_Table[[#This Row],[smoker]]))</f>
        <v>No</v>
      </c>
      <c r="L260" t="str">
        <f>IF(MedExam_Table[[#This Row],[BMI]]&lt;18.5,"Underweight",IF(MedExam_Table[[#This Row],[BMI]]&lt;25,"NormalWeight",IF(MedExam_Table[[#This Row],[BMI]]&lt;=30,"OverWeight","Obesity")))</f>
        <v>OverWeight</v>
      </c>
      <c r="M260" t="str">
        <f>IF(MedExam_Table[[#This Row],[HBA1C]]&lt;5.7,"Normal",IF(MedExam_Table[[#This Row],[HBA1C]]&lt;6.4,"Prediabetes","Diabetes"))</f>
        <v>Normal</v>
      </c>
      <c r="N260" t="str">
        <f>PROPER(MedExam_Table[[#This Row],[Any Transplants]])</f>
        <v>No</v>
      </c>
    </row>
    <row r="261" spans="1:14" x14ac:dyDescent="0.3">
      <c r="A261" t="s">
        <v>1140</v>
      </c>
      <c r="B261">
        <v>21.68</v>
      </c>
      <c r="C261">
        <v>8.1199999999999992</v>
      </c>
      <c r="D261" t="s">
        <v>2380</v>
      </c>
      <c r="E261" t="s">
        <v>2380</v>
      </c>
      <c r="F261" t="s">
        <v>2380</v>
      </c>
      <c r="G261" t="s">
        <v>2381</v>
      </c>
      <c r="H261" t="s">
        <v>2380</v>
      </c>
      <c r="I261" s="9">
        <f>IF(MedExam_Table[[#This Row],[NumberOfMajorSurgeries]]="No major surgery",0,MedExam_Table[[#This Row],[NumberOfMajorSurgeries]])</f>
        <v>0</v>
      </c>
      <c r="J261" t="str">
        <f>PROPER(MedExam_Table[[#This Row],[Heart Issues]])</f>
        <v>No</v>
      </c>
      <c r="K261" t="str">
        <f>PROPER(IF(MedExam_Table[[#This Row],[smoker]]= "?","No",MedExam_Table[[#This Row],[smoker]]))</f>
        <v>No</v>
      </c>
      <c r="L261" t="str">
        <f>IF(MedExam_Table[[#This Row],[BMI]]&lt;18.5,"Underweight",IF(MedExam_Table[[#This Row],[BMI]]&lt;25,"NormalWeight",IF(MedExam_Table[[#This Row],[BMI]]&lt;=30,"OverWeight","Obesity")))</f>
        <v>NormalWeight</v>
      </c>
      <c r="M261" t="str">
        <f>IF(MedExam_Table[[#This Row],[HBA1C]]&lt;5.7,"Normal",IF(MedExam_Table[[#This Row],[HBA1C]]&lt;6.4,"Prediabetes","Diabetes"))</f>
        <v>Diabetes</v>
      </c>
      <c r="N261" t="str">
        <f>PROPER(MedExam_Table[[#This Row],[Any Transplants]])</f>
        <v>No</v>
      </c>
    </row>
    <row r="262" spans="1:14" x14ac:dyDescent="0.3">
      <c r="A262" t="s">
        <v>1139</v>
      </c>
      <c r="B262">
        <v>25.175000000000001</v>
      </c>
      <c r="C262">
        <v>4.74</v>
      </c>
      <c r="D262" t="s">
        <v>2380</v>
      </c>
      <c r="E262" t="s">
        <v>2380</v>
      </c>
      <c r="F262" t="s">
        <v>2380</v>
      </c>
      <c r="G262" t="s">
        <v>2381</v>
      </c>
      <c r="H262" t="s">
        <v>2380</v>
      </c>
      <c r="I262" s="9">
        <f>IF(MedExam_Table[[#This Row],[NumberOfMajorSurgeries]]="No major surgery",0,MedExam_Table[[#This Row],[NumberOfMajorSurgeries]])</f>
        <v>0</v>
      </c>
      <c r="J262" t="str">
        <f>PROPER(MedExam_Table[[#This Row],[Heart Issues]])</f>
        <v>No</v>
      </c>
      <c r="K262" t="str">
        <f>PROPER(IF(MedExam_Table[[#This Row],[smoker]]= "?","No",MedExam_Table[[#This Row],[smoker]]))</f>
        <v>No</v>
      </c>
      <c r="L262" t="str">
        <f>IF(MedExam_Table[[#This Row],[BMI]]&lt;18.5,"Underweight",IF(MedExam_Table[[#This Row],[BMI]]&lt;25,"NormalWeight",IF(MedExam_Table[[#This Row],[BMI]]&lt;=30,"OverWeight","Obesity")))</f>
        <v>OverWeight</v>
      </c>
      <c r="M262" t="str">
        <f>IF(MedExam_Table[[#This Row],[HBA1C]]&lt;5.7,"Normal",IF(MedExam_Table[[#This Row],[HBA1C]]&lt;6.4,"Prediabetes","Diabetes"))</f>
        <v>Normal</v>
      </c>
      <c r="N262" t="str">
        <f>PROPER(MedExam_Table[[#This Row],[Any Transplants]])</f>
        <v>No</v>
      </c>
    </row>
    <row r="263" spans="1:14" x14ac:dyDescent="0.3">
      <c r="A263" t="s">
        <v>1138</v>
      </c>
      <c r="B263">
        <v>44.77</v>
      </c>
      <c r="C263">
        <v>4.0599999999999996</v>
      </c>
      <c r="D263" t="s">
        <v>2380</v>
      </c>
      <c r="E263" t="s">
        <v>2380</v>
      </c>
      <c r="F263" t="s">
        <v>2380</v>
      </c>
      <c r="G263">
        <v>2</v>
      </c>
      <c r="H263" t="s">
        <v>2380</v>
      </c>
      <c r="I263" s="9">
        <f>IF(MedExam_Table[[#This Row],[NumberOfMajorSurgeries]]="No major surgery",0,MedExam_Table[[#This Row],[NumberOfMajorSurgeries]])</f>
        <v>2</v>
      </c>
      <c r="J263" t="str">
        <f>PROPER(MedExam_Table[[#This Row],[Heart Issues]])</f>
        <v>No</v>
      </c>
      <c r="K263" t="str">
        <f>PROPER(IF(MedExam_Table[[#This Row],[smoker]]= "?","No",MedExam_Table[[#This Row],[smoker]]))</f>
        <v>No</v>
      </c>
      <c r="L263" t="str">
        <f>IF(MedExam_Table[[#This Row],[BMI]]&lt;18.5,"Underweight",IF(MedExam_Table[[#This Row],[BMI]]&lt;25,"NormalWeight",IF(MedExam_Table[[#This Row],[BMI]]&lt;=30,"OverWeight","Obesity")))</f>
        <v>Obesity</v>
      </c>
      <c r="M263" t="str">
        <f>IF(MedExam_Table[[#This Row],[HBA1C]]&lt;5.7,"Normal",IF(MedExam_Table[[#This Row],[HBA1C]]&lt;6.4,"Prediabetes","Diabetes"))</f>
        <v>Normal</v>
      </c>
      <c r="N263" t="str">
        <f>PROPER(MedExam_Table[[#This Row],[Any Transplants]])</f>
        <v>No</v>
      </c>
    </row>
    <row r="264" spans="1:14" x14ac:dyDescent="0.3">
      <c r="A264" t="s">
        <v>1137</v>
      </c>
      <c r="B264">
        <v>37.07</v>
      </c>
      <c r="C264">
        <v>5.69</v>
      </c>
      <c r="D264" t="s">
        <v>2380</v>
      </c>
      <c r="E264" t="s">
        <v>2380</v>
      </c>
      <c r="F264" t="s">
        <v>2380</v>
      </c>
      <c r="G264">
        <v>2</v>
      </c>
      <c r="H264" t="s">
        <v>2380</v>
      </c>
      <c r="I264" s="9">
        <f>IF(MedExam_Table[[#This Row],[NumberOfMajorSurgeries]]="No major surgery",0,MedExam_Table[[#This Row],[NumberOfMajorSurgeries]])</f>
        <v>2</v>
      </c>
      <c r="J264" t="str">
        <f>PROPER(MedExam_Table[[#This Row],[Heart Issues]])</f>
        <v>No</v>
      </c>
      <c r="K264" t="str">
        <f>PROPER(IF(MedExam_Table[[#This Row],[smoker]]= "?","No",MedExam_Table[[#This Row],[smoker]]))</f>
        <v>No</v>
      </c>
      <c r="L264" t="str">
        <f>IF(MedExam_Table[[#This Row],[BMI]]&lt;18.5,"Underweight",IF(MedExam_Table[[#This Row],[BMI]]&lt;25,"NormalWeight",IF(MedExam_Table[[#This Row],[BMI]]&lt;=30,"OverWeight","Obesity")))</f>
        <v>Obesity</v>
      </c>
      <c r="M264" t="str">
        <f>IF(MedExam_Table[[#This Row],[HBA1C]]&lt;5.7,"Normal",IF(MedExam_Table[[#This Row],[HBA1C]]&lt;6.4,"Prediabetes","Diabetes"))</f>
        <v>Normal</v>
      </c>
      <c r="N264" t="str">
        <f>PROPER(MedExam_Table[[#This Row],[Any Transplants]])</f>
        <v>No</v>
      </c>
    </row>
    <row r="265" spans="1:14" x14ac:dyDescent="0.3">
      <c r="A265" t="s">
        <v>1136</v>
      </c>
      <c r="B265">
        <v>39.799999999999997</v>
      </c>
      <c r="C265">
        <v>5.66</v>
      </c>
      <c r="D265" t="s">
        <v>2380</v>
      </c>
      <c r="E265" t="s">
        <v>2380</v>
      </c>
      <c r="F265" t="s">
        <v>2383</v>
      </c>
      <c r="G265">
        <v>1</v>
      </c>
      <c r="H265" t="s">
        <v>2380</v>
      </c>
      <c r="I265" s="9">
        <f>IF(MedExam_Table[[#This Row],[NumberOfMajorSurgeries]]="No major surgery",0,MedExam_Table[[#This Row],[NumberOfMajorSurgeries]])</f>
        <v>1</v>
      </c>
      <c r="J265" t="str">
        <f>PROPER(MedExam_Table[[#This Row],[Heart Issues]])</f>
        <v>No</v>
      </c>
      <c r="K265" t="str">
        <f>PROPER(IF(MedExam_Table[[#This Row],[smoker]]= "?","No",MedExam_Table[[#This Row],[smoker]]))</f>
        <v>No</v>
      </c>
      <c r="L265" t="str">
        <f>IF(MedExam_Table[[#This Row],[BMI]]&lt;18.5,"Underweight",IF(MedExam_Table[[#This Row],[BMI]]&lt;25,"NormalWeight",IF(MedExam_Table[[#This Row],[BMI]]&lt;=30,"OverWeight","Obesity")))</f>
        <v>Obesity</v>
      </c>
      <c r="M265" t="str">
        <f>IF(MedExam_Table[[#This Row],[HBA1C]]&lt;5.7,"Normal",IF(MedExam_Table[[#This Row],[HBA1C]]&lt;6.4,"Prediabetes","Diabetes"))</f>
        <v>Normal</v>
      </c>
      <c r="N265" t="str">
        <f>PROPER(MedExam_Table[[#This Row],[Any Transplants]])</f>
        <v>No</v>
      </c>
    </row>
    <row r="266" spans="1:14" x14ac:dyDescent="0.3">
      <c r="A266" t="s">
        <v>1135</v>
      </c>
      <c r="B266">
        <v>26.36</v>
      </c>
      <c r="C266">
        <v>4.32</v>
      </c>
      <c r="D266" t="s">
        <v>2380</v>
      </c>
      <c r="E266" t="s">
        <v>2380</v>
      </c>
      <c r="F266" t="s">
        <v>2383</v>
      </c>
      <c r="G266">
        <v>1</v>
      </c>
      <c r="H266" t="s">
        <v>2380</v>
      </c>
      <c r="I266" s="9">
        <f>IF(MedExam_Table[[#This Row],[NumberOfMajorSurgeries]]="No major surgery",0,MedExam_Table[[#This Row],[NumberOfMajorSurgeries]])</f>
        <v>1</v>
      </c>
      <c r="J266" t="str">
        <f>PROPER(MedExam_Table[[#This Row],[Heart Issues]])</f>
        <v>No</v>
      </c>
      <c r="K266" t="str">
        <f>PROPER(IF(MedExam_Table[[#This Row],[smoker]]= "?","No",MedExam_Table[[#This Row],[smoker]]))</f>
        <v>No</v>
      </c>
      <c r="L266" t="str">
        <f>IF(MedExam_Table[[#This Row],[BMI]]&lt;18.5,"Underweight",IF(MedExam_Table[[#This Row],[BMI]]&lt;25,"NormalWeight",IF(MedExam_Table[[#This Row],[BMI]]&lt;=30,"OverWeight","Obesity")))</f>
        <v>OverWeight</v>
      </c>
      <c r="M266" t="str">
        <f>IF(MedExam_Table[[#This Row],[HBA1C]]&lt;5.7,"Normal",IF(MedExam_Table[[#This Row],[HBA1C]]&lt;6.4,"Prediabetes","Diabetes"))</f>
        <v>Normal</v>
      </c>
      <c r="N266" t="str">
        <f>PROPER(MedExam_Table[[#This Row],[Any Transplants]])</f>
        <v>No</v>
      </c>
    </row>
    <row r="267" spans="1:14" x14ac:dyDescent="0.3">
      <c r="A267" t="s">
        <v>1134</v>
      </c>
      <c r="B267">
        <v>29.925000000000001</v>
      </c>
      <c r="C267">
        <v>8.2899999999999991</v>
      </c>
      <c r="D267" t="s">
        <v>2380</v>
      </c>
      <c r="E267" t="s">
        <v>2380</v>
      </c>
      <c r="F267" t="s">
        <v>2380</v>
      </c>
      <c r="G267">
        <v>2</v>
      </c>
      <c r="H267" t="s">
        <v>2380</v>
      </c>
      <c r="I267" s="9">
        <f>IF(MedExam_Table[[#This Row],[NumberOfMajorSurgeries]]="No major surgery",0,MedExam_Table[[#This Row],[NumberOfMajorSurgeries]])</f>
        <v>2</v>
      </c>
      <c r="J267" t="str">
        <f>PROPER(MedExam_Table[[#This Row],[Heart Issues]])</f>
        <v>No</v>
      </c>
      <c r="K267" t="str">
        <f>PROPER(IF(MedExam_Table[[#This Row],[smoker]]= "?","No",MedExam_Table[[#This Row],[smoker]]))</f>
        <v>No</v>
      </c>
      <c r="L267" t="str">
        <f>IF(MedExam_Table[[#This Row],[BMI]]&lt;18.5,"Underweight",IF(MedExam_Table[[#This Row],[BMI]]&lt;25,"NormalWeight",IF(MedExam_Table[[#This Row],[BMI]]&lt;=30,"OverWeight","Obesity")))</f>
        <v>OverWeight</v>
      </c>
      <c r="M267" t="str">
        <f>IF(MedExam_Table[[#This Row],[HBA1C]]&lt;5.7,"Normal",IF(MedExam_Table[[#This Row],[HBA1C]]&lt;6.4,"Prediabetes","Diabetes"))</f>
        <v>Diabetes</v>
      </c>
      <c r="N267" t="str">
        <f>PROPER(MedExam_Table[[#This Row],[Any Transplants]])</f>
        <v>No</v>
      </c>
    </row>
    <row r="268" spans="1:14" x14ac:dyDescent="0.3">
      <c r="A268" t="s">
        <v>1133</v>
      </c>
      <c r="B268">
        <v>37.29</v>
      </c>
      <c r="C268">
        <v>10.46</v>
      </c>
      <c r="D268" t="s">
        <v>2380</v>
      </c>
      <c r="E268" t="s">
        <v>2380</v>
      </c>
      <c r="F268" t="s">
        <v>2380</v>
      </c>
      <c r="G268" t="s">
        <v>2381</v>
      </c>
      <c r="H268" t="s">
        <v>2380</v>
      </c>
      <c r="I268" s="9">
        <f>IF(MedExam_Table[[#This Row],[NumberOfMajorSurgeries]]="No major surgery",0,MedExam_Table[[#This Row],[NumberOfMajorSurgeries]])</f>
        <v>0</v>
      </c>
      <c r="J268" t="str">
        <f>PROPER(MedExam_Table[[#This Row],[Heart Issues]])</f>
        <v>No</v>
      </c>
      <c r="K268" t="str">
        <f>PROPER(IF(MedExam_Table[[#This Row],[smoker]]= "?","No",MedExam_Table[[#This Row],[smoker]]))</f>
        <v>No</v>
      </c>
      <c r="L268" t="str">
        <f>IF(MedExam_Table[[#This Row],[BMI]]&lt;18.5,"Underweight",IF(MedExam_Table[[#This Row],[BMI]]&lt;25,"NormalWeight",IF(MedExam_Table[[#This Row],[BMI]]&lt;=30,"OverWeight","Obesity")))</f>
        <v>Obesity</v>
      </c>
      <c r="M268" t="str">
        <f>IF(MedExam_Table[[#This Row],[HBA1C]]&lt;5.7,"Normal",IF(MedExam_Table[[#This Row],[HBA1C]]&lt;6.4,"Prediabetes","Diabetes"))</f>
        <v>Diabetes</v>
      </c>
      <c r="N268" t="str">
        <f>PROPER(MedExam_Table[[#This Row],[Any Transplants]])</f>
        <v>No</v>
      </c>
    </row>
    <row r="269" spans="1:14" x14ac:dyDescent="0.3">
      <c r="A269" t="s">
        <v>1132</v>
      </c>
      <c r="B269">
        <v>30.2</v>
      </c>
      <c r="C269">
        <v>11.96</v>
      </c>
      <c r="D269" t="s">
        <v>2380</v>
      </c>
      <c r="E269" t="s">
        <v>2380</v>
      </c>
      <c r="F269" t="s">
        <v>2380</v>
      </c>
      <c r="G269" t="s">
        <v>2381</v>
      </c>
      <c r="H269" t="s">
        <v>2380</v>
      </c>
      <c r="I269" s="9">
        <f>IF(MedExam_Table[[#This Row],[NumberOfMajorSurgeries]]="No major surgery",0,MedExam_Table[[#This Row],[NumberOfMajorSurgeries]])</f>
        <v>0</v>
      </c>
      <c r="J269" t="str">
        <f>PROPER(MedExam_Table[[#This Row],[Heart Issues]])</f>
        <v>No</v>
      </c>
      <c r="K269" t="str">
        <f>PROPER(IF(MedExam_Table[[#This Row],[smoker]]= "?","No",MedExam_Table[[#This Row],[smoker]]))</f>
        <v>No</v>
      </c>
      <c r="L269" t="str">
        <f>IF(MedExam_Table[[#This Row],[BMI]]&lt;18.5,"Underweight",IF(MedExam_Table[[#This Row],[BMI]]&lt;25,"NormalWeight",IF(MedExam_Table[[#This Row],[BMI]]&lt;=30,"OverWeight","Obesity")))</f>
        <v>Obesity</v>
      </c>
      <c r="M269" t="str">
        <f>IF(MedExam_Table[[#This Row],[HBA1C]]&lt;5.7,"Normal",IF(MedExam_Table[[#This Row],[HBA1C]]&lt;6.4,"Prediabetes","Diabetes"))</f>
        <v>Diabetes</v>
      </c>
      <c r="N269" t="str">
        <f>PROPER(MedExam_Table[[#This Row],[Any Transplants]])</f>
        <v>No</v>
      </c>
    </row>
    <row r="270" spans="1:14" x14ac:dyDescent="0.3">
      <c r="A270" t="s">
        <v>2249</v>
      </c>
      <c r="B270">
        <v>48</v>
      </c>
      <c r="C270">
        <v>10.54</v>
      </c>
      <c r="D270" t="s">
        <v>2380</v>
      </c>
      <c r="E270" t="s">
        <v>2380</v>
      </c>
      <c r="F270" t="s">
        <v>2380</v>
      </c>
      <c r="G270" t="s">
        <v>2381</v>
      </c>
      <c r="H270" t="s">
        <v>2382</v>
      </c>
      <c r="I270" s="9">
        <f>IF(MedExam_Table[[#This Row],[NumberOfMajorSurgeries]]="No major surgery",0,MedExam_Table[[#This Row],[NumberOfMajorSurgeries]])</f>
        <v>0</v>
      </c>
      <c r="J270" t="str">
        <f>PROPER(MedExam_Table[[#This Row],[Heart Issues]])</f>
        <v>No</v>
      </c>
      <c r="K270" t="str">
        <f>PROPER(IF(MedExam_Table[[#This Row],[smoker]]= "?","No",MedExam_Table[[#This Row],[smoker]]))</f>
        <v>Yes</v>
      </c>
      <c r="L270" t="str">
        <f>IF(MedExam_Table[[#This Row],[BMI]]&lt;18.5,"Underweight",IF(MedExam_Table[[#This Row],[BMI]]&lt;25,"NormalWeight",IF(MedExam_Table[[#This Row],[BMI]]&lt;=30,"OverWeight","Obesity")))</f>
        <v>Obesity</v>
      </c>
      <c r="M270" t="str">
        <f>IF(MedExam_Table[[#This Row],[HBA1C]]&lt;5.7,"Normal",IF(MedExam_Table[[#This Row],[HBA1C]]&lt;6.4,"Prediabetes","Diabetes"))</f>
        <v>Diabetes</v>
      </c>
      <c r="N270" t="str">
        <f>PROPER(MedExam_Table[[#This Row],[Any Transplants]])</f>
        <v>No</v>
      </c>
    </row>
    <row r="271" spans="1:14" x14ac:dyDescent="0.3">
      <c r="A271" t="s">
        <v>1131</v>
      </c>
      <c r="B271">
        <v>24.225000000000001</v>
      </c>
      <c r="C271">
        <v>4.25</v>
      </c>
      <c r="D271" t="s">
        <v>2382</v>
      </c>
      <c r="E271" t="s">
        <v>2380</v>
      </c>
      <c r="F271" t="s">
        <v>2383</v>
      </c>
      <c r="G271">
        <v>1</v>
      </c>
      <c r="H271" t="s">
        <v>2380</v>
      </c>
      <c r="I271" s="9">
        <f>IF(MedExam_Table[[#This Row],[NumberOfMajorSurgeries]]="No major surgery",0,MedExam_Table[[#This Row],[NumberOfMajorSurgeries]])</f>
        <v>1</v>
      </c>
      <c r="J271" t="str">
        <f>PROPER(MedExam_Table[[#This Row],[Heart Issues]])</f>
        <v>Yes</v>
      </c>
      <c r="K271" t="str">
        <f>PROPER(IF(MedExam_Table[[#This Row],[smoker]]= "?","No",MedExam_Table[[#This Row],[smoker]]))</f>
        <v>No</v>
      </c>
      <c r="L271" t="str">
        <f>IF(MedExam_Table[[#This Row],[BMI]]&lt;18.5,"Underweight",IF(MedExam_Table[[#This Row],[BMI]]&lt;25,"NormalWeight",IF(MedExam_Table[[#This Row],[BMI]]&lt;=30,"OverWeight","Obesity")))</f>
        <v>NormalWeight</v>
      </c>
      <c r="M271" t="str">
        <f>IF(MedExam_Table[[#This Row],[HBA1C]]&lt;5.7,"Normal",IF(MedExam_Table[[#This Row],[HBA1C]]&lt;6.4,"Prediabetes","Diabetes"))</f>
        <v>Normal</v>
      </c>
      <c r="N271" t="str">
        <f>PROPER(MedExam_Table[[#This Row],[Any Transplants]])</f>
        <v>No</v>
      </c>
    </row>
    <row r="272" spans="1:14" x14ac:dyDescent="0.3">
      <c r="A272" t="s">
        <v>1130</v>
      </c>
      <c r="B272">
        <v>31.445</v>
      </c>
      <c r="C272">
        <v>8.33</v>
      </c>
      <c r="D272" t="s">
        <v>2380</v>
      </c>
      <c r="E272" t="s">
        <v>2380</v>
      </c>
      <c r="F272" t="s">
        <v>2380</v>
      </c>
      <c r="G272" t="s">
        <v>2381</v>
      </c>
      <c r="H272" t="s">
        <v>2380</v>
      </c>
      <c r="I272" s="9">
        <f>IF(MedExam_Table[[#This Row],[NumberOfMajorSurgeries]]="No major surgery",0,MedExam_Table[[#This Row],[NumberOfMajorSurgeries]])</f>
        <v>0</v>
      </c>
      <c r="J272" t="str">
        <f>PROPER(MedExam_Table[[#This Row],[Heart Issues]])</f>
        <v>No</v>
      </c>
      <c r="K272" t="str">
        <f>PROPER(IF(MedExam_Table[[#This Row],[smoker]]= "?","No",MedExam_Table[[#This Row],[smoker]]))</f>
        <v>No</v>
      </c>
      <c r="L272" t="str">
        <f>IF(MedExam_Table[[#This Row],[BMI]]&lt;18.5,"Underweight",IF(MedExam_Table[[#This Row],[BMI]]&lt;25,"NormalWeight",IF(MedExam_Table[[#This Row],[BMI]]&lt;=30,"OverWeight","Obesity")))</f>
        <v>Obesity</v>
      </c>
      <c r="M272" t="str">
        <f>IF(MedExam_Table[[#This Row],[HBA1C]]&lt;5.7,"Normal",IF(MedExam_Table[[#This Row],[HBA1C]]&lt;6.4,"Prediabetes","Diabetes"))</f>
        <v>Diabetes</v>
      </c>
      <c r="N272" t="str">
        <f>PROPER(MedExam_Table[[#This Row],[Any Transplants]])</f>
        <v>No</v>
      </c>
    </row>
    <row r="273" spans="1:14" x14ac:dyDescent="0.3">
      <c r="A273" t="s">
        <v>1129</v>
      </c>
      <c r="B273">
        <v>38.880000000000003</v>
      </c>
      <c r="C273">
        <v>4.29</v>
      </c>
      <c r="D273" t="s">
        <v>2380</v>
      </c>
      <c r="E273" t="s">
        <v>2380</v>
      </c>
      <c r="F273" t="s">
        <v>2380</v>
      </c>
      <c r="G273">
        <v>1</v>
      </c>
      <c r="H273" t="s">
        <v>2380</v>
      </c>
      <c r="I273" s="9">
        <f>IF(MedExam_Table[[#This Row],[NumberOfMajorSurgeries]]="No major surgery",0,MedExam_Table[[#This Row],[NumberOfMajorSurgeries]])</f>
        <v>1</v>
      </c>
      <c r="J273" t="str">
        <f>PROPER(MedExam_Table[[#This Row],[Heart Issues]])</f>
        <v>No</v>
      </c>
      <c r="K273" t="str">
        <f>PROPER(IF(MedExam_Table[[#This Row],[smoker]]= "?","No",MedExam_Table[[#This Row],[smoker]]))</f>
        <v>No</v>
      </c>
      <c r="L273" t="str">
        <f>IF(MedExam_Table[[#This Row],[BMI]]&lt;18.5,"Underweight",IF(MedExam_Table[[#This Row],[BMI]]&lt;25,"NormalWeight",IF(MedExam_Table[[#This Row],[BMI]]&lt;=30,"OverWeight","Obesity")))</f>
        <v>Obesity</v>
      </c>
      <c r="M273" t="str">
        <f>IF(MedExam_Table[[#This Row],[HBA1C]]&lt;5.7,"Normal",IF(MedExam_Table[[#This Row],[HBA1C]]&lt;6.4,"Prediabetes","Diabetes"))</f>
        <v>Normal</v>
      </c>
      <c r="N273" t="str">
        <f>PROPER(MedExam_Table[[#This Row],[Any Transplants]])</f>
        <v>No</v>
      </c>
    </row>
    <row r="274" spans="1:14" x14ac:dyDescent="0.3">
      <c r="A274" t="s">
        <v>1128</v>
      </c>
      <c r="B274">
        <v>43.89</v>
      </c>
      <c r="C274">
        <v>6.32</v>
      </c>
      <c r="D274" t="s">
        <v>2382</v>
      </c>
      <c r="E274" t="s">
        <v>2380</v>
      </c>
      <c r="F274" t="s">
        <v>2380</v>
      </c>
      <c r="G274" t="s">
        <v>2381</v>
      </c>
      <c r="H274" t="s">
        <v>2380</v>
      </c>
      <c r="I274" s="9">
        <f>IF(MedExam_Table[[#This Row],[NumberOfMajorSurgeries]]="No major surgery",0,MedExam_Table[[#This Row],[NumberOfMajorSurgeries]])</f>
        <v>0</v>
      </c>
      <c r="J274" t="str">
        <f>PROPER(MedExam_Table[[#This Row],[Heart Issues]])</f>
        <v>Yes</v>
      </c>
      <c r="K274" t="str">
        <f>PROPER(IF(MedExam_Table[[#This Row],[smoker]]= "?","No",MedExam_Table[[#This Row],[smoker]]))</f>
        <v>No</v>
      </c>
      <c r="L274" t="str">
        <f>IF(MedExam_Table[[#This Row],[BMI]]&lt;18.5,"Underweight",IF(MedExam_Table[[#This Row],[BMI]]&lt;25,"NormalWeight",IF(MedExam_Table[[#This Row],[BMI]]&lt;=30,"OverWeight","Obesity")))</f>
        <v>Obesity</v>
      </c>
      <c r="M274" t="str">
        <f>IF(MedExam_Table[[#This Row],[HBA1C]]&lt;5.7,"Normal",IF(MedExam_Table[[#This Row],[HBA1C]]&lt;6.4,"Prediabetes","Diabetes"))</f>
        <v>Prediabetes</v>
      </c>
      <c r="N274" t="str">
        <f>PROPER(MedExam_Table[[#This Row],[Any Transplants]])</f>
        <v>No</v>
      </c>
    </row>
    <row r="275" spans="1:14" x14ac:dyDescent="0.3">
      <c r="A275" t="s">
        <v>1127</v>
      </c>
      <c r="B275">
        <v>25.6</v>
      </c>
      <c r="C275">
        <v>5.65</v>
      </c>
      <c r="D275" t="s">
        <v>2380</v>
      </c>
      <c r="E275" t="s">
        <v>2380</v>
      </c>
      <c r="F275" t="s">
        <v>2380</v>
      </c>
      <c r="G275">
        <v>2</v>
      </c>
      <c r="H275" t="s">
        <v>2380</v>
      </c>
      <c r="I275" s="9">
        <f>IF(MedExam_Table[[#This Row],[NumberOfMajorSurgeries]]="No major surgery",0,MedExam_Table[[#This Row],[NumberOfMajorSurgeries]])</f>
        <v>2</v>
      </c>
      <c r="J275" t="str">
        <f>PROPER(MedExam_Table[[#This Row],[Heart Issues]])</f>
        <v>No</v>
      </c>
      <c r="K275" t="str">
        <f>PROPER(IF(MedExam_Table[[#This Row],[smoker]]= "?","No",MedExam_Table[[#This Row],[smoker]]))</f>
        <v>No</v>
      </c>
      <c r="L275" t="str">
        <f>IF(MedExam_Table[[#This Row],[BMI]]&lt;18.5,"Underweight",IF(MedExam_Table[[#This Row],[BMI]]&lt;25,"NormalWeight",IF(MedExam_Table[[#This Row],[BMI]]&lt;=30,"OverWeight","Obesity")))</f>
        <v>OverWeight</v>
      </c>
      <c r="M275" t="str">
        <f>IF(MedExam_Table[[#This Row],[HBA1C]]&lt;5.7,"Normal",IF(MedExam_Table[[#This Row],[HBA1C]]&lt;6.4,"Prediabetes","Diabetes"))</f>
        <v>Normal</v>
      </c>
      <c r="N275" t="str">
        <f>PROPER(MedExam_Table[[#This Row],[Any Transplants]])</f>
        <v>No</v>
      </c>
    </row>
    <row r="276" spans="1:14" x14ac:dyDescent="0.3">
      <c r="A276" t="s">
        <v>1126</v>
      </c>
      <c r="B276">
        <v>29.545000000000002</v>
      </c>
      <c r="C276">
        <v>8.41</v>
      </c>
      <c r="D276" t="s">
        <v>2382</v>
      </c>
      <c r="E276" t="s">
        <v>2380</v>
      </c>
      <c r="F276" t="s">
        <v>2380</v>
      </c>
      <c r="G276">
        <v>1</v>
      </c>
      <c r="H276" t="s">
        <v>2380</v>
      </c>
      <c r="I276" s="9">
        <f>IF(MedExam_Table[[#This Row],[NumberOfMajorSurgeries]]="No major surgery",0,MedExam_Table[[#This Row],[NumberOfMajorSurgeries]])</f>
        <v>1</v>
      </c>
      <c r="J276" t="str">
        <f>PROPER(MedExam_Table[[#This Row],[Heart Issues]])</f>
        <v>Yes</v>
      </c>
      <c r="K276" t="str">
        <f>PROPER(IF(MedExam_Table[[#This Row],[smoker]]= "?","No",MedExam_Table[[#This Row],[smoker]]))</f>
        <v>No</v>
      </c>
      <c r="L276" t="str">
        <f>IF(MedExam_Table[[#This Row],[BMI]]&lt;18.5,"Underweight",IF(MedExam_Table[[#This Row],[BMI]]&lt;25,"NormalWeight",IF(MedExam_Table[[#This Row],[BMI]]&lt;=30,"OverWeight","Obesity")))</f>
        <v>OverWeight</v>
      </c>
      <c r="M276" t="str">
        <f>IF(MedExam_Table[[#This Row],[HBA1C]]&lt;5.7,"Normal",IF(MedExam_Table[[#This Row],[HBA1C]]&lt;6.4,"Prediabetes","Diabetes"))</f>
        <v>Diabetes</v>
      </c>
      <c r="N276" t="str">
        <f>PROPER(MedExam_Table[[#This Row],[Any Transplants]])</f>
        <v>No</v>
      </c>
    </row>
    <row r="277" spans="1:14" x14ac:dyDescent="0.3">
      <c r="A277" t="s">
        <v>1125</v>
      </c>
      <c r="B277">
        <v>23.25</v>
      </c>
      <c r="C277">
        <v>11.96</v>
      </c>
      <c r="D277" t="s">
        <v>2382</v>
      </c>
      <c r="E277" t="s">
        <v>2380</v>
      </c>
      <c r="F277" t="s">
        <v>2380</v>
      </c>
      <c r="G277" t="s">
        <v>2381</v>
      </c>
      <c r="H277" t="s">
        <v>2380</v>
      </c>
      <c r="I277" s="9">
        <f>IF(MedExam_Table[[#This Row],[NumberOfMajorSurgeries]]="No major surgery",0,MedExam_Table[[#This Row],[NumberOfMajorSurgeries]])</f>
        <v>0</v>
      </c>
      <c r="J277" t="str">
        <f>PROPER(MedExam_Table[[#This Row],[Heart Issues]])</f>
        <v>Yes</v>
      </c>
      <c r="K277" t="str">
        <f>PROPER(IF(MedExam_Table[[#This Row],[smoker]]= "?","No",MedExam_Table[[#This Row],[smoker]]))</f>
        <v>No</v>
      </c>
      <c r="L277" t="str">
        <f>IF(MedExam_Table[[#This Row],[BMI]]&lt;18.5,"Underweight",IF(MedExam_Table[[#This Row],[BMI]]&lt;25,"NormalWeight",IF(MedExam_Table[[#This Row],[BMI]]&lt;=30,"OverWeight","Obesity")))</f>
        <v>NormalWeight</v>
      </c>
      <c r="M277" t="str">
        <f>IF(MedExam_Table[[#This Row],[HBA1C]]&lt;5.7,"Normal",IF(MedExam_Table[[#This Row],[HBA1C]]&lt;6.4,"Prediabetes","Diabetes"))</f>
        <v>Diabetes</v>
      </c>
      <c r="N277" t="str">
        <f>PROPER(MedExam_Table[[#This Row],[Any Transplants]])</f>
        <v>No</v>
      </c>
    </row>
    <row r="278" spans="1:14" x14ac:dyDescent="0.3">
      <c r="A278" t="s">
        <v>1124</v>
      </c>
      <c r="B278">
        <v>43.95</v>
      </c>
      <c r="C278">
        <v>5.17</v>
      </c>
      <c r="D278" t="s">
        <v>2382</v>
      </c>
      <c r="E278" t="s">
        <v>2380</v>
      </c>
      <c r="F278" t="s">
        <v>2383</v>
      </c>
      <c r="G278">
        <v>1</v>
      </c>
      <c r="H278" t="s">
        <v>2380</v>
      </c>
      <c r="I278" s="9">
        <f>IF(MedExam_Table[[#This Row],[NumberOfMajorSurgeries]]="No major surgery",0,MedExam_Table[[#This Row],[NumberOfMajorSurgeries]])</f>
        <v>1</v>
      </c>
      <c r="J278" t="str">
        <f>PROPER(MedExam_Table[[#This Row],[Heart Issues]])</f>
        <v>Yes</v>
      </c>
      <c r="K278" t="str">
        <f>PROPER(IF(MedExam_Table[[#This Row],[smoker]]= "?","No",MedExam_Table[[#This Row],[smoker]]))</f>
        <v>No</v>
      </c>
      <c r="L278" t="str">
        <f>IF(MedExam_Table[[#This Row],[BMI]]&lt;18.5,"Underweight",IF(MedExam_Table[[#This Row],[BMI]]&lt;25,"NormalWeight",IF(MedExam_Table[[#This Row],[BMI]]&lt;=30,"OverWeight","Obesity")))</f>
        <v>Obesity</v>
      </c>
      <c r="M278" t="str">
        <f>IF(MedExam_Table[[#This Row],[HBA1C]]&lt;5.7,"Normal",IF(MedExam_Table[[#This Row],[HBA1C]]&lt;6.4,"Prediabetes","Diabetes"))</f>
        <v>Normal</v>
      </c>
      <c r="N278" t="str">
        <f>PROPER(MedExam_Table[[#This Row],[Any Transplants]])</f>
        <v>No</v>
      </c>
    </row>
    <row r="279" spans="1:14" x14ac:dyDescent="0.3">
      <c r="A279" t="s">
        <v>1123</v>
      </c>
      <c r="B279">
        <v>21.85</v>
      </c>
      <c r="C279">
        <v>8.76</v>
      </c>
      <c r="D279" t="s">
        <v>2380</v>
      </c>
      <c r="E279" t="s">
        <v>2380</v>
      </c>
      <c r="F279" t="s">
        <v>2380</v>
      </c>
      <c r="G279" t="s">
        <v>2381</v>
      </c>
      <c r="H279" t="s">
        <v>2380</v>
      </c>
      <c r="I279" s="9">
        <f>IF(MedExam_Table[[#This Row],[NumberOfMajorSurgeries]]="No major surgery",0,MedExam_Table[[#This Row],[NumberOfMajorSurgeries]])</f>
        <v>0</v>
      </c>
      <c r="J279" t="str">
        <f>PROPER(MedExam_Table[[#This Row],[Heart Issues]])</f>
        <v>No</v>
      </c>
      <c r="K279" t="str">
        <f>PROPER(IF(MedExam_Table[[#This Row],[smoker]]= "?","No",MedExam_Table[[#This Row],[smoker]]))</f>
        <v>No</v>
      </c>
      <c r="L279" t="str">
        <f>IF(MedExam_Table[[#This Row],[BMI]]&lt;18.5,"Underweight",IF(MedExam_Table[[#This Row],[BMI]]&lt;25,"NormalWeight",IF(MedExam_Table[[#This Row],[BMI]]&lt;=30,"OverWeight","Obesity")))</f>
        <v>NormalWeight</v>
      </c>
      <c r="M279" t="str">
        <f>IF(MedExam_Table[[#This Row],[HBA1C]]&lt;5.7,"Normal",IF(MedExam_Table[[#This Row],[HBA1C]]&lt;6.4,"Prediabetes","Diabetes"))</f>
        <v>Diabetes</v>
      </c>
      <c r="N279" t="str">
        <f>PROPER(MedExam_Table[[#This Row],[Any Transplants]])</f>
        <v>No</v>
      </c>
    </row>
    <row r="280" spans="1:14" x14ac:dyDescent="0.3">
      <c r="A280" t="s">
        <v>1122</v>
      </c>
      <c r="B280">
        <v>25.73</v>
      </c>
      <c r="C280">
        <v>7.99</v>
      </c>
      <c r="D280" t="s">
        <v>2380</v>
      </c>
      <c r="E280" t="s">
        <v>2380</v>
      </c>
      <c r="F280" t="s">
        <v>2380</v>
      </c>
      <c r="G280">
        <v>2</v>
      </c>
      <c r="H280" t="s">
        <v>2380</v>
      </c>
      <c r="I280" s="9">
        <f>IF(MedExam_Table[[#This Row],[NumberOfMajorSurgeries]]="No major surgery",0,MedExam_Table[[#This Row],[NumberOfMajorSurgeries]])</f>
        <v>2</v>
      </c>
      <c r="J280" t="str">
        <f>PROPER(MedExam_Table[[#This Row],[Heart Issues]])</f>
        <v>No</v>
      </c>
      <c r="K280" t="str">
        <f>PROPER(IF(MedExam_Table[[#This Row],[smoker]]= "?","No",MedExam_Table[[#This Row],[smoker]]))</f>
        <v>No</v>
      </c>
      <c r="L280" t="str">
        <f>IF(MedExam_Table[[#This Row],[BMI]]&lt;18.5,"Underweight",IF(MedExam_Table[[#This Row],[BMI]]&lt;25,"NormalWeight",IF(MedExam_Table[[#This Row],[BMI]]&lt;=30,"OverWeight","Obesity")))</f>
        <v>OverWeight</v>
      </c>
      <c r="M280" t="str">
        <f>IF(MedExam_Table[[#This Row],[HBA1C]]&lt;5.7,"Normal",IF(MedExam_Table[[#This Row],[HBA1C]]&lt;6.4,"Prediabetes","Diabetes"))</f>
        <v>Diabetes</v>
      </c>
      <c r="N280" t="str">
        <f>PROPER(MedExam_Table[[#This Row],[Any Transplants]])</f>
        <v>No</v>
      </c>
    </row>
    <row r="281" spans="1:14" x14ac:dyDescent="0.3">
      <c r="A281" t="s">
        <v>2248</v>
      </c>
      <c r="B281">
        <v>49.13</v>
      </c>
      <c r="C281">
        <v>4.54</v>
      </c>
      <c r="D281" t="s">
        <v>2380</v>
      </c>
      <c r="E281" t="s">
        <v>2380</v>
      </c>
      <c r="F281" t="s">
        <v>2380</v>
      </c>
      <c r="G281" t="s">
        <v>2381</v>
      </c>
      <c r="H281" t="s">
        <v>2382</v>
      </c>
      <c r="I281" s="9">
        <f>IF(MedExam_Table[[#This Row],[NumberOfMajorSurgeries]]="No major surgery",0,MedExam_Table[[#This Row],[NumberOfMajorSurgeries]])</f>
        <v>0</v>
      </c>
      <c r="J281" t="str">
        <f>PROPER(MedExam_Table[[#This Row],[Heart Issues]])</f>
        <v>No</v>
      </c>
      <c r="K281" t="str">
        <f>PROPER(IF(MedExam_Table[[#This Row],[smoker]]= "?","No",MedExam_Table[[#This Row],[smoker]]))</f>
        <v>Yes</v>
      </c>
      <c r="L281" t="str">
        <f>IF(MedExam_Table[[#This Row],[BMI]]&lt;18.5,"Underweight",IF(MedExam_Table[[#This Row],[BMI]]&lt;25,"NormalWeight",IF(MedExam_Table[[#This Row],[BMI]]&lt;=30,"OverWeight","Obesity")))</f>
        <v>Obesity</v>
      </c>
      <c r="M281" t="str">
        <f>IF(MedExam_Table[[#This Row],[HBA1C]]&lt;5.7,"Normal",IF(MedExam_Table[[#This Row],[HBA1C]]&lt;6.4,"Prediabetes","Diabetes"))</f>
        <v>Normal</v>
      </c>
      <c r="N281" t="str">
        <f>PROPER(MedExam_Table[[#This Row],[Any Transplants]])</f>
        <v>No</v>
      </c>
    </row>
    <row r="282" spans="1:14" x14ac:dyDescent="0.3">
      <c r="A282" t="s">
        <v>1121</v>
      </c>
      <c r="B282">
        <v>32.229999999999997</v>
      </c>
      <c r="C282">
        <v>8.59</v>
      </c>
      <c r="D282" t="s">
        <v>2380</v>
      </c>
      <c r="E282" t="s">
        <v>2380</v>
      </c>
      <c r="F282" t="s">
        <v>2380</v>
      </c>
      <c r="G282" t="s">
        <v>2381</v>
      </c>
      <c r="H282" t="s">
        <v>2380</v>
      </c>
      <c r="I282" s="9">
        <f>IF(MedExam_Table[[#This Row],[NumberOfMajorSurgeries]]="No major surgery",0,MedExam_Table[[#This Row],[NumberOfMajorSurgeries]])</f>
        <v>0</v>
      </c>
      <c r="J282" t="str">
        <f>PROPER(MedExam_Table[[#This Row],[Heart Issues]])</f>
        <v>No</v>
      </c>
      <c r="K282" t="str">
        <f>PROPER(IF(MedExam_Table[[#This Row],[smoker]]= "?","No",MedExam_Table[[#This Row],[smoker]]))</f>
        <v>No</v>
      </c>
      <c r="L282" t="str">
        <f>IF(MedExam_Table[[#This Row],[BMI]]&lt;18.5,"Underweight",IF(MedExam_Table[[#This Row],[BMI]]&lt;25,"NormalWeight",IF(MedExam_Table[[#This Row],[BMI]]&lt;=30,"OverWeight","Obesity")))</f>
        <v>Obesity</v>
      </c>
      <c r="M282" t="str">
        <f>IF(MedExam_Table[[#This Row],[HBA1C]]&lt;5.7,"Normal",IF(MedExam_Table[[#This Row],[HBA1C]]&lt;6.4,"Prediabetes","Diabetes"))</f>
        <v>Diabetes</v>
      </c>
      <c r="N282" t="str">
        <f>PROPER(MedExam_Table[[#This Row],[Any Transplants]])</f>
        <v>No</v>
      </c>
    </row>
    <row r="283" spans="1:14" x14ac:dyDescent="0.3">
      <c r="A283" t="s">
        <v>1120</v>
      </c>
      <c r="B283">
        <v>32.204999999999998</v>
      </c>
      <c r="C283">
        <v>6.14</v>
      </c>
      <c r="D283" t="s">
        <v>2380</v>
      </c>
      <c r="E283" t="s">
        <v>2380</v>
      </c>
      <c r="F283" t="s">
        <v>2380</v>
      </c>
      <c r="G283">
        <v>2</v>
      </c>
      <c r="H283" t="s">
        <v>2380</v>
      </c>
      <c r="I283" s="9">
        <f>IF(MedExam_Table[[#This Row],[NumberOfMajorSurgeries]]="No major surgery",0,MedExam_Table[[#This Row],[NumberOfMajorSurgeries]])</f>
        <v>2</v>
      </c>
      <c r="J283" t="str">
        <f>PROPER(MedExam_Table[[#This Row],[Heart Issues]])</f>
        <v>No</v>
      </c>
      <c r="K283" t="str">
        <f>PROPER(IF(MedExam_Table[[#This Row],[smoker]]= "?","No",MedExam_Table[[#This Row],[smoker]]))</f>
        <v>No</v>
      </c>
      <c r="L283" t="str">
        <f>IF(MedExam_Table[[#This Row],[BMI]]&lt;18.5,"Underweight",IF(MedExam_Table[[#This Row],[BMI]]&lt;25,"NormalWeight",IF(MedExam_Table[[#This Row],[BMI]]&lt;=30,"OverWeight","Obesity")))</f>
        <v>Obesity</v>
      </c>
      <c r="M283" t="str">
        <f>IF(MedExam_Table[[#This Row],[HBA1C]]&lt;5.7,"Normal",IF(MedExam_Table[[#This Row],[HBA1C]]&lt;6.4,"Prediabetes","Diabetes"))</f>
        <v>Prediabetes</v>
      </c>
      <c r="N283" t="str">
        <f>PROPER(MedExam_Table[[#This Row],[Any Transplants]])</f>
        <v>No</v>
      </c>
    </row>
    <row r="284" spans="1:14" x14ac:dyDescent="0.3">
      <c r="A284" t="s">
        <v>1119</v>
      </c>
      <c r="B284">
        <v>26.41</v>
      </c>
      <c r="C284">
        <v>4.08</v>
      </c>
      <c r="D284" t="s">
        <v>2380</v>
      </c>
      <c r="E284" t="s">
        <v>2380</v>
      </c>
      <c r="F284" t="s">
        <v>2380</v>
      </c>
      <c r="G284">
        <v>2</v>
      </c>
      <c r="H284" t="s">
        <v>2380</v>
      </c>
      <c r="I284" s="9">
        <f>IF(MedExam_Table[[#This Row],[NumberOfMajorSurgeries]]="No major surgery",0,MedExam_Table[[#This Row],[NumberOfMajorSurgeries]])</f>
        <v>2</v>
      </c>
      <c r="J284" t="str">
        <f>PROPER(MedExam_Table[[#This Row],[Heart Issues]])</f>
        <v>No</v>
      </c>
      <c r="K284" t="str">
        <f>PROPER(IF(MedExam_Table[[#This Row],[smoker]]= "?","No",MedExam_Table[[#This Row],[smoker]]))</f>
        <v>No</v>
      </c>
      <c r="L284" t="str">
        <f>IF(MedExam_Table[[#This Row],[BMI]]&lt;18.5,"Underweight",IF(MedExam_Table[[#This Row],[BMI]]&lt;25,"NormalWeight",IF(MedExam_Table[[#This Row],[BMI]]&lt;=30,"OverWeight","Obesity")))</f>
        <v>OverWeight</v>
      </c>
      <c r="M284" t="str">
        <f>IF(MedExam_Table[[#This Row],[HBA1C]]&lt;5.7,"Normal",IF(MedExam_Table[[#This Row],[HBA1C]]&lt;6.4,"Prediabetes","Diabetes"))</f>
        <v>Normal</v>
      </c>
      <c r="N284" t="str">
        <f>PROPER(MedExam_Table[[#This Row],[Any Transplants]])</f>
        <v>No</v>
      </c>
    </row>
    <row r="285" spans="1:14" x14ac:dyDescent="0.3">
      <c r="A285" t="s">
        <v>1118</v>
      </c>
      <c r="B285">
        <v>30.2</v>
      </c>
      <c r="C285">
        <v>6.25</v>
      </c>
      <c r="D285" t="s">
        <v>2382</v>
      </c>
      <c r="E285" t="s">
        <v>2380</v>
      </c>
      <c r="F285" t="s">
        <v>2380</v>
      </c>
      <c r="G285" t="s">
        <v>2381</v>
      </c>
      <c r="H285" t="s">
        <v>2380</v>
      </c>
      <c r="I285" s="9">
        <f>IF(MedExam_Table[[#This Row],[NumberOfMajorSurgeries]]="No major surgery",0,MedExam_Table[[#This Row],[NumberOfMajorSurgeries]])</f>
        <v>0</v>
      </c>
      <c r="J285" t="str">
        <f>PROPER(MedExam_Table[[#This Row],[Heart Issues]])</f>
        <v>Yes</v>
      </c>
      <c r="K285" t="str">
        <f>PROPER(IF(MedExam_Table[[#This Row],[smoker]]= "?","No",MedExam_Table[[#This Row],[smoker]]))</f>
        <v>No</v>
      </c>
      <c r="L285" t="str">
        <f>IF(MedExam_Table[[#This Row],[BMI]]&lt;18.5,"Underweight",IF(MedExam_Table[[#This Row],[BMI]]&lt;25,"NormalWeight",IF(MedExam_Table[[#This Row],[BMI]]&lt;=30,"OverWeight","Obesity")))</f>
        <v>Obesity</v>
      </c>
      <c r="M285" t="str">
        <f>IF(MedExam_Table[[#This Row],[HBA1C]]&lt;5.7,"Normal",IF(MedExam_Table[[#This Row],[HBA1C]]&lt;6.4,"Prediabetes","Diabetes"))</f>
        <v>Prediabetes</v>
      </c>
      <c r="N285" t="str">
        <f>PROPER(MedExam_Table[[#This Row],[Any Transplants]])</f>
        <v>No</v>
      </c>
    </row>
    <row r="286" spans="1:14" x14ac:dyDescent="0.3">
      <c r="A286" t="s">
        <v>1117</v>
      </c>
      <c r="B286">
        <v>31.26</v>
      </c>
      <c r="C286">
        <v>5.94</v>
      </c>
      <c r="D286" t="s">
        <v>2382</v>
      </c>
      <c r="E286" t="s">
        <v>2380</v>
      </c>
      <c r="F286" t="s">
        <v>2380</v>
      </c>
      <c r="G286">
        <v>1</v>
      </c>
      <c r="H286" t="s">
        <v>2380</v>
      </c>
      <c r="I286" s="9">
        <f>IF(MedExam_Table[[#This Row],[NumberOfMajorSurgeries]]="No major surgery",0,MedExam_Table[[#This Row],[NumberOfMajorSurgeries]])</f>
        <v>1</v>
      </c>
      <c r="J286" t="str">
        <f>PROPER(MedExam_Table[[#This Row],[Heart Issues]])</f>
        <v>Yes</v>
      </c>
      <c r="K286" t="str">
        <f>PROPER(IF(MedExam_Table[[#This Row],[smoker]]= "?","No",MedExam_Table[[#This Row],[smoker]]))</f>
        <v>No</v>
      </c>
      <c r="L286" t="str">
        <f>IF(MedExam_Table[[#This Row],[BMI]]&lt;18.5,"Underweight",IF(MedExam_Table[[#This Row],[BMI]]&lt;25,"NormalWeight",IF(MedExam_Table[[#This Row],[BMI]]&lt;=30,"OverWeight","Obesity")))</f>
        <v>Obesity</v>
      </c>
      <c r="M286" t="str">
        <f>IF(MedExam_Table[[#This Row],[HBA1C]]&lt;5.7,"Normal",IF(MedExam_Table[[#This Row],[HBA1C]]&lt;6.4,"Prediabetes","Diabetes"))</f>
        <v>Prediabetes</v>
      </c>
      <c r="N286" t="str">
        <f>PROPER(MedExam_Table[[#This Row],[Any Transplants]])</f>
        <v>No</v>
      </c>
    </row>
    <row r="287" spans="1:14" x14ac:dyDescent="0.3">
      <c r="A287" t="s">
        <v>1116</v>
      </c>
      <c r="B287">
        <v>33.725000000000001</v>
      </c>
      <c r="C287">
        <v>6.45</v>
      </c>
      <c r="D287" t="s">
        <v>2382</v>
      </c>
      <c r="E287" t="s">
        <v>2380</v>
      </c>
      <c r="F287" t="s">
        <v>2380</v>
      </c>
      <c r="G287" t="s">
        <v>2381</v>
      </c>
      <c r="H287" t="s">
        <v>2380</v>
      </c>
      <c r="I287" s="9">
        <f>IF(MedExam_Table[[#This Row],[NumberOfMajorSurgeries]]="No major surgery",0,MedExam_Table[[#This Row],[NumberOfMajorSurgeries]])</f>
        <v>0</v>
      </c>
      <c r="J287" t="str">
        <f>PROPER(MedExam_Table[[#This Row],[Heart Issues]])</f>
        <v>Yes</v>
      </c>
      <c r="K287" t="str">
        <f>PROPER(IF(MedExam_Table[[#This Row],[smoker]]= "?","No",MedExam_Table[[#This Row],[smoker]]))</f>
        <v>No</v>
      </c>
      <c r="L287" t="str">
        <f>IF(MedExam_Table[[#This Row],[BMI]]&lt;18.5,"Underweight",IF(MedExam_Table[[#This Row],[BMI]]&lt;25,"NormalWeight",IF(MedExam_Table[[#This Row],[BMI]]&lt;=30,"OverWeight","Obesity")))</f>
        <v>Obesity</v>
      </c>
      <c r="M287" t="str">
        <f>IF(MedExam_Table[[#This Row],[HBA1C]]&lt;5.7,"Normal",IF(MedExam_Table[[#This Row],[HBA1C]]&lt;6.4,"Prediabetes","Diabetes"))</f>
        <v>Diabetes</v>
      </c>
      <c r="N287" t="str">
        <f>PROPER(MedExam_Table[[#This Row],[Any Transplants]])</f>
        <v>No</v>
      </c>
    </row>
    <row r="288" spans="1:14" x14ac:dyDescent="0.3">
      <c r="A288" t="s">
        <v>1115</v>
      </c>
      <c r="B288">
        <v>28.9</v>
      </c>
      <c r="C288">
        <v>5.74</v>
      </c>
      <c r="D288" t="s">
        <v>2382</v>
      </c>
      <c r="E288" t="s">
        <v>2380</v>
      </c>
      <c r="F288" t="s">
        <v>2380</v>
      </c>
      <c r="G288" t="s">
        <v>2381</v>
      </c>
      <c r="H288" t="s">
        <v>2380</v>
      </c>
      <c r="I288" s="9">
        <f>IF(MedExam_Table[[#This Row],[NumberOfMajorSurgeries]]="No major surgery",0,MedExam_Table[[#This Row],[NumberOfMajorSurgeries]])</f>
        <v>0</v>
      </c>
      <c r="J288" t="str">
        <f>PROPER(MedExam_Table[[#This Row],[Heart Issues]])</f>
        <v>Yes</v>
      </c>
      <c r="K288" t="str">
        <f>PROPER(IF(MedExam_Table[[#This Row],[smoker]]= "?","No",MedExam_Table[[#This Row],[smoker]]))</f>
        <v>No</v>
      </c>
      <c r="L288" t="str">
        <f>IF(MedExam_Table[[#This Row],[BMI]]&lt;18.5,"Underweight",IF(MedExam_Table[[#This Row],[BMI]]&lt;25,"NormalWeight",IF(MedExam_Table[[#This Row],[BMI]]&lt;=30,"OverWeight","Obesity")))</f>
        <v>OverWeight</v>
      </c>
      <c r="M288" t="str">
        <f>IF(MedExam_Table[[#This Row],[HBA1C]]&lt;5.7,"Normal",IF(MedExam_Table[[#This Row],[HBA1C]]&lt;6.4,"Prediabetes","Diabetes"))</f>
        <v>Prediabetes</v>
      </c>
      <c r="N288" t="str">
        <f>PROPER(MedExam_Table[[#This Row],[Any Transplants]])</f>
        <v>No</v>
      </c>
    </row>
    <row r="289" spans="1:14" x14ac:dyDescent="0.3">
      <c r="A289" t="s">
        <v>1114</v>
      </c>
      <c r="B289">
        <v>45.69</v>
      </c>
      <c r="C289">
        <v>4.43</v>
      </c>
      <c r="D289" t="s">
        <v>2382</v>
      </c>
      <c r="E289" t="s">
        <v>2380</v>
      </c>
      <c r="F289" t="s">
        <v>2380</v>
      </c>
      <c r="G289" t="s">
        <v>2381</v>
      </c>
      <c r="H289" t="s">
        <v>2380</v>
      </c>
      <c r="I289" s="9">
        <f>IF(MedExam_Table[[#This Row],[NumberOfMajorSurgeries]]="No major surgery",0,MedExam_Table[[#This Row],[NumberOfMajorSurgeries]])</f>
        <v>0</v>
      </c>
      <c r="J289" t="str">
        <f>PROPER(MedExam_Table[[#This Row],[Heart Issues]])</f>
        <v>Yes</v>
      </c>
      <c r="K289" t="str">
        <f>PROPER(IF(MedExam_Table[[#This Row],[smoker]]= "?","No",MedExam_Table[[#This Row],[smoker]]))</f>
        <v>No</v>
      </c>
      <c r="L289" t="str">
        <f>IF(MedExam_Table[[#This Row],[BMI]]&lt;18.5,"Underweight",IF(MedExam_Table[[#This Row],[BMI]]&lt;25,"NormalWeight",IF(MedExam_Table[[#This Row],[BMI]]&lt;=30,"OverWeight","Obesity")))</f>
        <v>Obesity</v>
      </c>
      <c r="M289" t="str">
        <f>IF(MedExam_Table[[#This Row],[HBA1C]]&lt;5.7,"Normal",IF(MedExam_Table[[#This Row],[HBA1C]]&lt;6.4,"Prediabetes","Diabetes"))</f>
        <v>Normal</v>
      </c>
      <c r="N289" t="str">
        <f>PROPER(MedExam_Table[[#This Row],[Any Transplants]])</f>
        <v>No</v>
      </c>
    </row>
    <row r="290" spans="1:14" x14ac:dyDescent="0.3">
      <c r="A290" t="s">
        <v>1113</v>
      </c>
      <c r="B290">
        <v>21.03</v>
      </c>
      <c r="C290">
        <v>6.5</v>
      </c>
      <c r="D290" t="s">
        <v>2380</v>
      </c>
      <c r="E290" t="s">
        <v>2380</v>
      </c>
      <c r="F290" t="s">
        <v>2380</v>
      </c>
      <c r="G290" t="s">
        <v>2381</v>
      </c>
      <c r="H290" t="s">
        <v>2380</v>
      </c>
      <c r="I290" s="9">
        <f>IF(MedExam_Table[[#This Row],[NumberOfMajorSurgeries]]="No major surgery",0,MedExam_Table[[#This Row],[NumberOfMajorSurgeries]])</f>
        <v>0</v>
      </c>
      <c r="J290" t="str">
        <f>PROPER(MedExam_Table[[#This Row],[Heart Issues]])</f>
        <v>No</v>
      </c>
      <c r="K290" t="str">
        <f>PROPER(IF(MedExam_Table[[#This Row],[smoker]]= "?","No",MedExam_Table[[#This Row],[smoker]]))</f>
        <v>No</v>
      </c>
      <c r="L290" t="str">
        <f>IF(MedExam_Table[[#This Row],[BMI]]&lt;18.5,"Underweight",IF(MedExam_Table[[#This Row],[BMI]]&lt;25,"NormalWeight",IF(MedExam_Table[[#This Row],[BMI]]&lt;=30,"OverWeight","Obesity")))</f>
        <v>NormalWeight</v>
      </c>
      <c r="M290" t="str">
        <f>IF(MedExam_Table[[#This Row],[HBA1C]]&lt;5.7,"Normal",IF(MedExam_Table[[#This Row],[HBA1C]]&lt;6.4,"Prediabetes","Diabetes"))</f>
        <v>Diabetes</v>
      </c>
      <c r="N290" t="str">
        <f>PROPER(MedExam_Table[[#This Row],[Any Transplants]])</f>
        <v>No</v>
      </c>
    </row>
    <row r="291" spans="1:14" x14ac:dyDescent="0.3">
      <c r="A291" t="s">
        <v>1112</v>
      </c>
      <c r="B291">
        <v>37</v>
      </c>
      <c r="C291">
        <v>8.75</v>
      </c>
      <c r="D291" t="s">
        <v>2380</v>
      </c>
      <c r="E291" t="s">
        <v>2380</v>
      </c>
      <c r="F291" t="s">
        <v>2380</v>
      </c>
      <c r="G291" t="s">
        <v>2381</v>
      </c>
      <c r="H291" t="s">
        <v>2380</v>
      </c>
      <c r="I291" s="9">
        <f>IF(MedExam_Table[[#This Row],[NumberOfMajorSurgeries]]="No major surgery",0,MedExam_Table[[#This Row],[NumberOfMajorSurgeries]])</f>
        <v>0</v>
      </c>
      <c r="J291" t="str">
        <f>PROPER(MedExam_Table[[#This Row],[Heart Issues]])</f>
        <v>No</v>
      </c>
      <c r="K291" t="str">
        <f>PROPER(IF(MedExam_Table[[#This Row],[smoker]]= "?","No",MedExam_Table[[#This Row],[smoker]]))</f>
        <v>No</v>
      </c>
      <c r="L291" t="str">
        <f>IF(MedExam_Table[[#This Row],[BMI]]&lt;18.5,"Underweight",IF(MedExam_Table[[#This Row],[BMI]]&lt;25,"NormalWeight",IF(MedExam_Table[[#This Row],[BMI]]&lt;=30,"OverWeight","Obesity")))</f>
        <v>Obesity</v>
      </c>
      <c r="M291" t="str">
        <f>IF(MedExam_Table[[#This Row],[HBA1C]]&lt;5.7,"Normal",IF(MedExam_Table[[#This Row],[HBA1C]]&lt;6.4,"Prediabetes","Diabetes"))</f>
        <v>Diabetes</v>
      </c>
      <c r="N291" t="str">
        <f>PROPER(MedExam_Table[[#This Row],[Any Transplants]])</f>
        <v>No</v>
      </c>
    </row>
    <row r="292" spans="1:14" x14ac:dyDescent="0.3">
      <c r="A292" t="s">
        <v>2247</v>
      </c>
      <c r="B292">
        <v>37.799999999999997</v>
      </c>
      <c r="C292">
        <v>6.29</v>
      </c>
      <c r="D292" t="s">
        <v>2380</v>
      </c>
      <c r="E292" t="s">
        <v>2380</v>
      </c>
      <c r="F292" t="s">
        <v>2380</v>
      </c>
      <c r="G292">
        <v>1</v>
      </c>
      <c r="H292" t="s">
        <v>2382</v>
      </c>
      <c r="I292" s="9">
        <f>IF(MedExam_Table[[#This Row],[NumberOfMajorSurgeries]]="No major surgery",0,MedExam_Table[[#This Row],[NumberOfMajorSurgeries]])</f>
        <v>1</v>
      </c>
      <c r="J292" t="str">
        <f>PROPER(MedExam_Table[[#This Row],[Heart Issues]])</f>
        <v>No</v>
      </c>
      <c r="K292" t="str">
        <f>PROPER(IF(MedExam_Table[[#This Row],[smoker]]= "?","No",MedExam_Table[[#This Row],[smoker]]))</f>
        <v>Yes</v>
      </c>
      <c r="L292" t="str">
        <f>IF(MedExam_Table[[#This Row],[BMI]]&lt;18.5,"Underweight",IF(MedExam_Table[[#This Row],[BMI]]&lt;25,"NormalWeight",IF(MedExam_Table[[#This Row],[BMI]]&lt;=30,"OverWeight","Obesity")))</f>
        <v>Obesity</v>
      </c>
      <c r="M292" t="str">
        <f>IF(MedExam_Table[[#This Row],[HBA1C]]&lt;5.7,"Normal",IF(MedExam_Table[[#This Row],[HBA1C]]&lt;6.4,"Prediabetes","Diabetes"))</f>
        <v>Prediabetes</v>
      </c>
      <c r="N292" t="str">
        <f>PROPER(MedExam_Table[[#This Row],[Any Transplants]])</f>
        <v>No</v>
      </c>
    </row>
    <row r="293" spans="1:14" x14ac:dyDescent="0.3">
      <c r="A293" t="s">
        <v>1111</v>
      </c>
      <c r="B293">
        <v>25.4</v>
      </c>
      <c r="C293">
        <v>11.96</v>
      </c>
      <c r="D293" t="s">
        <v>2380</v>
      </c>
      <c r="E293" t="s">
        <v>2380</v>
      </c>
      <c r="F293" t="s">
        <v>2380</v>
      </c>
      <c r="G293" t="s">
        <v>2381</v>
      </c>
      <c r="H293" t="s">
        <v>2380</v>
      </c>
      <c r="I293" s="9">
        <f>IF(MedExam_Table[[#This Row],[NumberOfMajorSurgeries]]="No major surgery",0,MedExam_Table[[#This Row],[NumberOfMajorSurgeries]])</f>
        <v>0</v>
      </c>
      <c r="J293" t="str">
        <f>PROPER(MedExam_Table[[#This Row],[Heart Issues]])</f>
        <v>No</v>
      </c>
      <c r="K293" t="str">
        <f>PROPER(IF(MedExam_Table[[#This Row],[smoker]]= "?","No",MedExam_Table[[#This Row],[smoker]]))</f>
        <v>No</v>
      </c>
      <c r="L293" t="str">
        <f>IF(MedExam_Table[[#This Row],[BMI]]&lt;18.5,"Underweight",IF(MedExam_Table[[#This Row],[BMI]]&lt;25,"NormalWeight",IF(MedExam_Table[[#This Row],[BMI]]&lt;=30,"OverWeight","Obesity")))</f>
        <v>OverWeight</v>
      </c>
      <c r="M293" t="str">
        <f>IF(MedExam_Table[[#This Row],[HBA1C]]&lt;5.7,"Normal",IF(MedExam_Table[[#This Row],[HBA1C]]&lt;6.4,"Prediabetes","Diabetes"))</f>
        <v>Diabetes</v>
      </c>
      <c r="N293" t="str">
        <f>PROPER(MedExam_Table[[#This Row],[Any Transplants]])</f>
        <v>No</v>
      </c>
    </row>
    <row r="294" spans="1:14" x14ac:dyDescent="0.3">
      <c r="A294" t="s">
        <v>1110</v>
      </c>
      <c r="B294">
        <v>32.299999999999997</v>
      </c>
      <c r="C294">
        <v>10.54</v>
      </c>
      <c r="D294" t="s">
        <v>2380</v>
      </c>
      <c r="E294" t="s">
        <v>2380</v>
      </c>
      <c r="F294" t="s">
        <v>2380</v>
      </c>
      <c r="G294" t="s">
        <v>2381</v>
      </c>
      <c r="H294" t="s">
        <v>2380</v>
      </c>
      <c r="I294" s="9">
        <f>IF(MedExam_Table[[#This Row],[NumberOfMajorSurgeries]]="No major surgery",0,MedExam_Table[[#This Row],[NumberOfMajorSurgeries]])</f>
        <v>0</v>
      </c>
      <c r="J294" t="str">
        <f>PROPER(MedExam_Table[[#This Row],[Heart Issues]])</f>
        <v>No</v>
      </c>
      <c r="K294" t="str">
        <f>PROPER(IF(MedExam_Table[[#This Row],[smoker]]= "?","No",MedExam_Table[[#This Row],[smoker]]))</f>
        <v>No</v>
      </c>
      <c r="L294" t="str">
        <f>IF(MedExam_Table[[#This Row],[BMI]]&lt;18.5,"Underweight",IF(MedExam_Table[[#This Row],[BMI]]&lt;25,"NormalWeight",IF(MedExam_Table[[#This Row],[BMI]]&lt;=30,"OverWeight","Obesity")))</f>
        <v>Obesity</v>
      </c>
      <c r="M294" t="str">
        <f>IF(MedExam_Table[[#This Row],[HBA1C]]&lt;5.7,"Normal",IF(MedExam_Table[[#This Row],[HBA1C]]&lt;6.4,"Prediabetes","Diabetes"))</f>
        <v>Diabetes</v>
      </c>
      <c r="N294" t="str">
        <f>PROPER(MedExam_Table[[#This Row],[Any Transplants]])</f>
        <v>No</v>
      </c>
    </row>
    <row r="295" spans="1:14" x14ac:dyDescent="0.3">
      <c r="A295" t="s">
        <v>1109</v>
      </c>
      <c r="B295">
        <v>23.94</v>
      </c>
      <c r="C295">
        <v>4.54</v>
      </c>
      <c r="D295" t="s">
        <v>2382</v>
      </c>
      <c r="E295" t="s">
        <v>2380</v>
      </c>
      <c r="F295" t="s">
        <v>2383</v>
      </c>
      <c r="G295">
        <v>1</v>
      </c>
      <c r="H295" t="s">
        <v>2380</v>
      </c>
      <c r="I295" s="9">
        <f>IF(MedExam_Table[[#This Row],[NumberOfMajorSurgeries]]="No major surgery",0,MedExam_Table[[#This Row],[NumberOfMajorSurgeries]])</f>
        <v>1</v>
      </c>
      <c r="J295" t="str">
        <f>PROPER(MedExam_Table[[#This Row],[Heart Issues]])</f>
        <v>Yes</v>
      </c>
      <c r="K295" t="str">
        <f>PROPER(IF(MedExam_Table[[#This Row],[smoker]]= "?","No",MedExam_Table[[#This Row],[smoker]]))</f>
        <v>No</v>
      </c>
      <c r="L295" t="str">
        <f>IF(MedExam_Table[[#This Row],[BMI]]&lt;18.5,"Underweight",IF(MedExam_Table[[#This Row],[BMI]]&lt;25,"NormalWeight",IF(MedExam_Table[[#This Row],[BMI]]&lt;=30,"OverWeight","Obesity")))</f>
        <v>NormalWeight</v>
      </c>
      <c r="M295" t="str">
        <f>IF(MedExam_Table[[#This Row],[HBA1C]]&lt;5.7,"Normal",IF(MedExam_Table[[#This Row],[HBA1C]]&lt;6.4,"Prediabetes","Diabetes"))</f>
        <v>Normal</v>
      </c>
      <c r="N295" t="str">
        <f>PROPER(MedExam_Table[[#This Row],[Any Transplants]])</f>
        <v>No</v>
      </c>
    </row>
    <row r="296" spans="1:14" x14ac:dyDescent="0.3">
      <c r="A296" t="s">
        <v>1108</v>
      </c>
      <c r="B296">
        <v>46.4</v>
      </c>
      <c r="C296">
        <v>5.71</v>
      </c>
      <c r="D296" t="s">
        <v>2380</v>
      </c>
      <c r="E296" t="s">
        <v>2380</v>
      </c>
      <c r="F296" t="s">
        <v>2380</v>
      </c>
      <c r="G296" t="s">
        <v>2381</v>
      </c>
      <c r="H296" t="s">
        <v>2380</v>
      </c>
      <c r="I296" s="9">
        <f>IF(MedExam_Table[[#This Row],[NumberOfMajorSurgeries]]="No major surgery",0,MedExam_Table[[#This Row],[NumberOfMajorSurgeries]])</f>
        <v>0</v>
      </c>
      <c r="J296" t="str">
        <f>PROPER(MedExam_Table[[#This Row],[Heart Issues]])</f>
        <v>No</v>
      </c>
      <c r="K296" t="str">
        <f>PROPER(IF(MedExam_Table[[#This Row],[smoker]]= "?","No",MedExam_Table[[#This Row],[smoker]]))</f>
        <v>No</v>
      </c>
      <c r="L296" t="str">
        <f>IF(MedExam_Table[[#This Row],[BMI]]&lt;18.5,"Underweight",IF(MedExam_Table[[#This Row],[BMI]]&lt;25,"NormalWeight",IF(MedExam_Table[[#This Row],[BMI]]&lt;=30,"OverWeight","Obesity")))</f>
        <v>Obesity</v>
      </c>
      <c r="M296" t="str">
        <f>IF(MedExam_Table[[#This Row],[HBA1C]]&lt;5.7,"Normal",IF(MedExam_Table[[#This Row],[HBA1C]]&lt;6.4,"Prediabetes","Diabetes"))</f>
        <v>Prediabetes</v>
      </c>
      <c r="N296" t="str">
        <f>PROPER(MedExam_Table[[#This Row],[Any Transplants]])</f>
        <v>No</v>
      </c>
    </row>
    <row r="297" spans="1:14" x14ac:dyDescent="0.3">
      <c r="A297" t="s">
        <v>1107</v>
      </c>
      <c r="B297">
        <v>40.375</v>
      </c>
      <c r="C297">
        <v>6.25</v>
      </c>
      <c r="D297" t="s">
        <v>2382</v>
      </c>
      <c r="E297" t="s">
        <v>2380</v>
      </c>
      <c r="F297" t="s">
        <v>2380</v>
      </c>
      <c r="G297" t="s">
        <v>2381</v>
      </c>
      <c r="H297" t="s">
        <v>2380</v>
      </c>
      <c r="I297" s="9">
        <f>IF(MedExam_Table[[#This Row],[NumberOfMajorSurgeries]]="No major surgery",0,MedExam_Table[[#This Row],[NumberOfMajorSurgeries]])</f>
        <v>0</v>
      </c>
      <c r="J297" t="str">
        <f>PROPER(MedExam_Table[[#This Row],[Heart Issues]])</f>
        <v>Yes</v>
      </c>
      <c r="K297" t="str">
        <f>PROPER(IF(MedExam_Table[[#This Row],[smoker]]= "?","No",MedExam_Table[[#This Row],[smoker]]))</f>
        <v>No</v>
      </c>
      <c r="L297" t="str">
        <f>IF(MedExam_Table[[#This Row],[BMI]]&lt;18.5,"Underweight",IF(MedExam_Table[[#This Row],[BMI]]&lt;25,"NormalWeight",IF(MedExam_Table[[#This Row],[BMI]]&lt;=30,"OverWeight","Obesity")))</f>
        <v>Obesity</v>
      </c>
      <c r="M297" t="str">
        <f>IF(MedExam_Table[[#This Row],[HBA1C]]&lt;5.7,"Normal",IF(MedExam_Table[[#This Row],[HBA1C]]&lt;6.4,"Prediabetes","Diabetes"))</f>
        <v>Prediabetes</v>
      </c>
      <c r="N297" t="str">
        <f>PROPER(MedExam_Table[[#This Row],[Any Transplants]])</f>
        <v>No</v>
      </c>
    </row>
    <row r="298" spans="1:14" x14ac:dyDescent="0.3">
      <c r="A298" t="s">
        <v>1106</v>
      </c>
      <c r="B298">
        <v>28.7</v>
      </c>
      <c r="C298">
        <v>9.4700000000000006</v>
      </c>
      <c r="D298" t="s">
        <v>2380</v>
      </c>
      <c r="E298" t="s">
        <v>2380</v>
      </c>
      <c r="F298" t="s">
        <v>2380</v>
      </c>
      <c r="G298">
        <v>2</v>
      </c>
      <c r="H298" t="s">
        <v>2380</v>
      </c>
      <c r="I298" s="9">
        <f>IF(MedExam_Table[[#This Row],[NumberOfMajorSurgeries]]="No major surgery",0,MedExam_Table[[#This Row],[NumberOfMajorSurgeries]])</f>
        <v>2</v>
      </c>
      <c r="J298" t="str">
        <f>PROPER(MedExam_Table[[#This Row],[Heart Issues]])</f>
        <v>No</v>
      </c>
      <c r="K298" t="str">
        <f>PROPER(IF(MedExam_Table[[#This Row],[smoker]]= "?","No",MedExam_Table[[#This Row],[smoker]]))</f>
        <v>No</v>
      </c>
      <c r="L298" t="str">
        <f>IF(MedExam_Table[[#This Row],[BMI]]&lt;18.5,"Underweight",IF(MedExam_Table[[#This Row],[BMI]]&lt;25,"NormalWeight",IF(MedExam_Table[[#This Row],[BMI]]&lt;=30,"OverWeight","Obesity")))</f>
        <v>OverWeight</v>
      </c>
      <c r="M298" t="str">
        <f>IF(MedExam_Table[[#This Row],[HBA1C]]&lt;5.7,"Normal",IF(MedExam_Table[[#This Row],[HBA1C]]&lt;6.4,"Prediabetes","Diabetes"))</f>
        <v>Diabetes</v>
      </c>
      <c r="N298" t="str">
        <f>PROPER(MedExam_Table[[#This Row],[Any Transplants]])</f>
        <v>No</v>
      </c>
    </row>
    <row r="299" spans="1:14" x14ac:dyDescent="0.3">
      <c r="A299" t="s">
        <v>1105</v>
      </c>
      <c r="B299">
        <v>26.63</v>
      </c>
      <c r="C299">
        <v>5.7</v>
      </c>
      <c r="D299" t="s">
        <v>2380</v>
      </c>
      <c r="E299" t="s">
        <v>2380</v>
      </c>
      <c r="F299" t="s">
        <v>2380</v>
      </c>
      <c r="G299" t="s">
        <v>2381</v>
      </c>
      <c r="H299" t="s">
        <v>2380</v>
      </c>
      <c r="I299" s="9">
        <f>IF(MedExam_Table[[#This Row],[NumberOfMajorSurgeries]]="No major surgery",0,MedExam_Table[[#This Row],[NumberOfMajorSurgeries]])</f>
        <v>0</v>
      </c>
      <c r="J299" t="str">
        <f>PROPER(MedExam_Table[[#This Row],[Heart Issues]])</f>
        <v>No</v>
      </c>
      <c r="K299" t="str">
        <f>PROPER(IF(MedExam_Table[[#This Row],[smoker]]= "?","No",MedExam_Table[[#This Row],[smoker]]))</f>
        <v>No</v>
      </c>
      <c r="L299" t="str">
        <f>IF(MedExam_Table[[#This Row],[BMI]]&lt;18.5,"Underweight",IF(MedExam_Table[[#This Row],[BMI]]&lt;25,"NormalWeight",IF(MedExam_Table[[#This Row],[BMI]]&lt;=30,"OverWeight","Obesity")))</f>
        <v>OverWeight</v>
      </c>
      <c r="M299" t="str">
        <f>IF(MedExam_Table[[#This Row],[HBA1C]]&lt;5.7,"Normal",IF(MedExam_Table[[#This Row],[HBA1C]]&lt;6.4,"Prediabetes","Diabetes"))</f>
        <v>Prediabetes</v>
      </c>
      <c r="N299" t="str">
        <f>PROPER(MedExam_Table[[#This Row],[Any Transplants]])</f>
        <v>No</v>
      </c>
    </row>
    <row r="300" spans="1:14" x14ac:dyDescent="0.3">
      <c r="A300" t="s">
        <v>1104</v>
      </c>
      <c r="B300">
        <v>22.515000000000001</v>
      </c>
      <c r="C300">
        <v>11.18</v>
      </c>
      <c r="D300" t="s">
        <v>2380</v>
      </c>
      <c r="E300" t="s">
        <v>2380</v>
      </c>
      <c r="F300" t="s">
        <v>2380</v>
      </c>
      <c r="G300">
        <v>2</v>
      </c>
      <c r="H300" t="s">
        <v>2380</v>
      </c>
      <c r="I300" s="9">
        <f>IF(MedExam_Table[[#This Row],[NumberOfMajorSurgeries]]="No major surgery",0,MedExam_Table[[#This Row],[NumberOfMajorSurgeries]])</f>
        <v>2</v>
      </c>
      <c r="J300" t="str">
        <f>PROPER(MedExam_Table[[#This Row],[Heart Issues]])</f>
        <v>No</v>
      </c>
      <c r="K300" t="str">
        <f>PROPER(IF(MedExam_Table[[#This Row],[smoker]]= "?","No",MedExam_Table[[#This Row],[smoker]]))</f>
        <v>No</v>
      </c>
      <c r="L300" t="str">
        <f>IF(MedExam_Table[[#This Row],[BMI]]&lt;18.5,"Underweight",IF(MedExam_Table[[#This Row],[BMI]]&lt;25,"NormalWeight",IF(MedExam_Table[[#This Row],[BMI]]&lt;=30,"OverWeight","Obesity")))</f>
        <v>NormalWeight</v>
      </c>
      <c r="M300" t="str">
        <f>IF(MedExam_Table[[#This Row],[HBA1C]]&lt;5.7,"Normal",IF(MedExam_Table[[#This Row],[HBA1C]]&lt;6.4,"Prediabetes","Diabetes"))</f>
        <v>Diabetes</v>
      </c>
      <c r="N300" t="str">
        <f>PROPER(MedExam_Table[[#This Row],[Any Transplants]])</f>
        <v>No</v>
      </c>
    </row>
    <row r="301" spans="1:14" x14ac:dyDescent="0.3">
      <c r="A301" t="s">
        <v>1103</v>
      </c>
      <c r="B301">
        <v>36.575000000000003</v>
      </c>
      <c r="C301">
        <v>10.98</v>
      </c>
      <c r="D301" t="s">
        <v>2380</v>
      </c>
      <c r="E301" t="s">
        <v>2380</v>
      </c>
      <c r="F301" t="s">
        <v>2380</v>
      </c>
      <c r="G301" t="s">
        <v>2381</v>
      </c>
      <c r="H301" t="s">
        <v>2380</v>
      </c>
      <c r="I301" s="9">
        <f>IF(MedExam_Table[[#This Row],[NumberOfMajorSurgeries]]="No major surgery",0,MedExam_Table[[#This Row],[NumberOfMajorSurgeries]])</f>
        <v>0</v>
      </c>
      <c r="J301" t="str">
        <f>PROPER(MedExam_Table[[#This Row],[Heart Issues]])</f>
        <v>No</v>
      </c>
      <c r="K301" t="str">
        <f>PROPER(IF(MedExam_Table[[#This Row],[smoker]]= "?","No",MedExam_Table[[#This Row],[smoker]]))</f>
        <v>No</v>
      </c>
      <c r="L301" t="str">
        <f>IF(MedExam_Table[[#This Row],[BMI]]&lt;18.5,"Underweight",IF(MedExam_Table[[#This Row],[BMI]]&lt;25,"NormalWeight",IF(MedExam_Table[[#This Row],[BMI]]&lt;=30,"OverWeight","Obesity")))</f>
        <v>Obesity</v>
      </c>
      <c r="M301" t="str">
        <f>IF(MedExam_Table[[#This Row],[HBA1C]]&lt;5.7,"Normal",IF(MedExam_Table[[#This Row],[HBA1C]]&lt;6.4,"Prediabetes","Diabetes"))</f>
        <v>Diabetes</v>
      </c>
      <c r="N301" t="str">
        <f>PROPER(MedExam_Table[[#This Row],[Any Transplants]])</f>
        <v>No</v>
      </c>
    </row>
    <row r="302" spans="1:14" x14ac:dyDescent="0.3">
      <c r="A302" t="s">
        <v>1102</v>
      </c>
      <c r="B302">
        <v>23.66</v>
      </c>
      <c r="C302">
        <v>5.1100000000000003</v>
      </c>
      <c r="D302" t="s">
        <v>2382</v>
      </c>
      <c r="E302" t="s">
        <v>2380</v>
      </c>
      <c r="F302" t="s">
        <v>2383</v>
      </c>
      <c r="G302">
        <v>1</v>
      </c>
      <c r="H302" t="s">
        <v>2380</v>
      </c>
      <c r="I302" s="9">
        <f>IF(MedExam_Table[[#This Row],[NumberOfMajorSurgeries]]="No major surgery",0,MedExam_Table[[#This Row],[NumberOfMajorSurgeries]])</f>
        <v>1</v>
      </c>
      <c r="J302" t="str">
        <f>PROPER(MedExam_Table[[#This Row],[Heart Issues]])</f>
        <v>Yes</v>
      </c>
      <c r="K302" t="str">
        <f>PROPER(IF(MedExam_Table[[#This Row],[smoker]]= "?","No",MedExam_Table[[#This Row],[smoker]]))</f>
        <v>No</v>
      </c>
      <c r="L302" t="str">
        <f>IF(MedExam_Table[[#This Row],[BMI]]&lt;18.5,"Underweight",IF(MedExam_Table[[#This Row],[BMI]]&lt;25,"NormalWeight",IF(MedExam_Table[[#This Row],[BMI]]&lt;=30,"OverWeight","Obesity")))</f>
        <v>NormalWeight</v>
      </c>
      <c r="M302" t="str">
        <f>IF(MedExam_Table[[#This Row],[HBA1C]]&lt;5.7,"Normal",IF(MedExam_Table[[#This Row],[HBA1C]]&lt;6.4,"Prediabetes","Diabetes"))</f>
        <v>Normal</v>
      </c>
      <c r="N302" t="str">
        <f>PROPER(MedExam_Table[[#This Row],[Any Transplants]])</f>
        <v>No</v>
      </c>
    </row>
    <row r="303" spans="1:14" x14ac:dyDescent="0.3">
      <c r="A303" t="s">
        <v>2246</v>
      </c>
      <c r="B303">
        <v>38.299999999999997</v>
      </c>
      <c r="C303">
        <v>9.51</v>
      </c>
      <c r="D303" t="s">
        <v>2380</v>
      </c>
      <c r="E303" t="s">
        <v>2380</v>
      </c>
      <c r="F303" t="s">
        <v>2380</v>
      </c>
      <c r="G303" t="s">
        <v>2381</v>
      </c>
      <c r="H303" t="s">
        <v>2382</v>
      </c>
      <c r="I303" s="9">
        <f>IF(MedExam_Table[[#This Row],[NumberOfMajorSurgeries]]="No major surgery",0,MedExam_Table[[#This Row],[NumberOfMajorSurgeries]])</f>
        <v>0</v>
      </c>
      <c r="J303" t="str">
        <f>PROPER(MedExam_Table[[#This Row],[Heart Issues]])</f>
        <v>No</v>
      </c>
      <c r="K303" t="str">
        <f>PROPER(IF(MedExam_Table[[#This Row],[smoker]]= "?","No",MedExam_Table[[#This Row],[smoker]]))</f>
        <v>Yes</v>
      </c>
      <c r="L303" t="str">
        <f>IF(MedExam_Table[[#This Row],[BMI]]&lt;18.5,"Underweight",IF(MedExam_Table[[#This Row],[BMI]]&lt;25,"NormalWeight",IF(MedExam_Table[[#This Row],[BMI]]&lt;=30,"OverWeight","Obesity")))</f>
        <v>Obesity</v>
      </c>
      <c r="M303" t="str">
        <f>IF(MedExam_Table[[#This Row],[HBA1C]]&lt;5.7,"Normal",IF(MedExam_Table[[#This Row],[HBA1C]]&lt;6.4,"Prediabetes","Diabetes"))</f>
        <v>Diabetes</v>
      </c>
      <c r="N303" t="str">
        <f>PROPER(MedExam_Table[[#This Row],[Any Transplants]])</f>
        <v>No</v>
      </c>
    </row>
    <row r="304" spans="1:14" x14ac:dyDescent="0.3">
      <c r="A304" t="s">
        <v>1101</v>
      </c>
      <c r="B304">
        <v>18.62</v>
      </c>
      <c r="C304">
        <v>10.24</v>
      </c>
      <c r="D304" t="s">
        <v>2380</v>
      </c>
      <c r="E304" t="s">
        <v>2380</v>
      </c>
      <c r="F304" t="s">
        <v>2380</v>
      </c>
      <c r="G304" t="s">
        <v>2381</v>
      </c>
      <c r="H304" t="s">
        <v>2380</v>
      </c>
      <c r="I304" s="9">
        <f>IF(MedExam_Table[[#This Row],[NumberOfMajorSurgeries]]="No major surgery",0,MedExam_Table[[#This Row],[NumberOfMajorSurgeries]])</f>
        <v>0</v>
      </c>
      <c r="J304" t="str">
        <f>PROPER(MedExam_Table[[#This Row],[Heart Issues]])</f>
        <v>No</v>
      </c>
      <c r="K304" t="str">
        <f>PROPER(IF(MedExam_Table[[#This Row],[smoker]]= "?","No",MedExam_Table[[#This Row],[smoker]]))</f>
        <v>No</v>
      </c>
      <c r="L304" t="str">
        <f>IF(MedExam_Table[[#This Row],[BMI]]&lt;18.5,"Underweight",IF(MedExam_Table[[#This Row],[BMI]]&lt;25,"NormalWeight",IF(MedExam_Table[[#This Row],[BMI]]&lt;=30,"OverWeight","Obesity")))</f>
        <v>NormalWeight</v>
      </c>
      <c r="M304" t="str">
        <f>IF(MedExam_Table[[#This Row],[HBA1C]]&lt;5.7,"Normal",IF(MedExam_Table[[#This Row],[HBA1C]]&lt;6.4,"Prediabetes","Diabetes"))</f>
        <v>Diabetes</v>
      </c>
      <c r="N304" t="str">
        <f>PROPER(MedExam_Table[[#This Row],[Any Transplants]])</f>
        <v>No</v>
      </c>
    </row>
    <row r="305" spans="1:14" x14ac:dyDescent="0.3">
      <c r="A305" t="s">
        <v>1100</v>
      </c>
      <c r="B305">
        <v>19.190000000000001</v>
      </c>
      <c r="C305">
        <v>7.71</v>
      </c>
      <c r="D305" t="s">
        <v>2382</v>
      </c>
      <c r="E305" t="s">
        <v>2380</v>
      </c>
      <c r="F305" t="s">
        <v>2380</v>
      </c>
      <c r="G305">
        <v>1</v>
      </c>
      <c r="H305" t="s">
        <v>2380</v>
      </c>
      <c r="I305" s="9">
        <f>IF(MedExam_Table[[#This Row],[NumberOfMajorSurgeries]]="No major surgery",0,MedExam_Table[[#This Row],[NumberOfMajorSurgeries]])</f>
        <v>1</v>
      </c>
      <c r="J305" t="str">
        <f>PROPER(MedExam_Table[[#This Row],[Heart Issues]])</f>
        <v>Yes</v>
      </c>
      <c r="K305" t="str">
        <f>PROPER(IF(MedExam_Table[[#This Row],[smoker]]= "?","No",MedExam_Table[[#This Row],[smoker]]))</f>
        <v>No</v>
      </c>
      <c r="L305" t="str">
        <f>IF(MedExam_Table[[#This Row],[BMI]]&lt;18.5,"Underweight",IF(MedExam_Table[[#This Row],[BMI]]&lt;25,"NormalWeight",IF(MedExam_Table[[#This Row],[BMI]]&lt;=30,"OverWeight","Obesity")))</f>
        <v>NormalWeight</v>
      </c>
      <c r="M305" t="str">
        <f>IF(MedExam_Table[[#This Row],[HBA1C]]&lt;5.7,"Normal",IF(MedExam_Table[[#This Row],[HBA1C]]&lt;6.4,"Prediabetes","Diabetes"))</f>
        <v>Diabetes</v>
      </c>
      <c r="N305" t="str">
        <f>PROPER(MedExam_Table[[#This Row],[Any Transplants]])</f>
        <v>No</v>
      </c>
    </row>
    <row r="306" spans="1:14" x14ac:dyDescent="0.3">
      <c r="A306" t="s">
        <v>1099</v>
      </c>
      <c r="B306">
        <v>27.5</v>
      </c>
      <c r="C306">
        <v>6.03</v>
      </c>
      <c r="D306" t="s">
        <v>2380</v>
      </c>
      <c r="E306" t="s">
        <v>2380</v>
      </c>
      <c r="F306" t="s">
        <v>2380</v>
      </c>
      <c r="G306" t="s">
        <v>2381</v>
      </c>
      <c r="H306" t="s">
        <v>2380</v>
      </c>
      <c r="I306" s="9">
        <f>IF(MedExam_Table[[#This Row],[NumberOfMajorSurgeries]]="No major surgery",0,MedExam_Table[[#This Row],[NumberOfMajorSurgeries]])</f>
        <v>0</v>
      </c>
      <c r="J306" t="str">
        <f>PROPER(MedExam_Table[[#This Row],[Heart Issues]])</f>
        <v>No</v>
      </c>
      <c r="K306" t="str">
        <f>PROPER(IF(MedExam_Table[[#This Row],[smoker]]= "?","No",MedExam_Table[[#This Row],[smoker]]))</f>
        <v>No</v>
      </c>
      <c r="L306" t="str">
        <f>IF(MedExam_Table[[#This Row],[BMI]]&lt;18.5,"Underweight",IF(MedExam_Table[[#This Row],[BMI]]&lt;25,"NormalWeight",IF(MedExam_Table[[#This Row],[BMI]]&lt;=30,"OverWeight","Obesity")))</f>
        <v>OverWeight</v>
      </c>
      <c r="M306" t="str">
        <f>IF(MedExam_Table[[#This Row],[HBA1C]]&lt;5.7,"Normal",IF(MedExam_Table[[#This Row],[HBA1C]]&lt;6.4,"Prediabetes","Diabetes"))</f>
        <v>Prediabetes</v>
      </c>
      <c r="N306" t="str">
        <f>PROPER(MedExam_Table[[#This Row],[Any Transplants]])</f>
        <v>No</v>
      </c>
    </row>
    <row r="307" spans="1:14" x14ac:dyDescent="0.3">
      <c r="A307" t="s">
        <v>1098</v>
      </c>
      <c r="B307">
        <v>27.36</v>
      </c>
      <c r="C307">
        <v>5.96</v>
      </c>
      <c r="D307" t="s">
        <v>2380</v>
      </c>
      <c r="E307" t="s">
        <v>2380</v>
      </c>
      <c r="F307" t="s">
        <v>2383</v>
      </c>
      <c r="G307">
        <v>1</v>
      </c>
      <c r="H307" t="s">
        <v>2380</v>
      </c>
      <c r="I307" s="9">
        <f>IF(MedExam_Table[[#This Row],[NumberOfMajorSurgeries]]="No major surgery",0,MedExam_Table[[#This Row],[NumberOfMajorSurgeries]])</f>
        <v>1</v>
      </c>
      <c r="J307" t="str">
        <f>PROPER(MedExam_Table[[#This Row],[Heart Issues]])</f>
        <v>No</v>
      </c>
      <c r="K307" t="str">
        <f>PROPER(IF(MedExam_Table[[#This Row],[smoker]]= "?","No",MedExam_Table[[#This Row],[smoker]]))</f>
        <v>No</v>
      </c>
      <c r="L307" t="str">
        <f>IF(MedExam_Table[[#This Row],[BMI]]&lt;18.5,"Underweight",IF(MedExam_Table[[#This Row],[BMI]]&lt;25,"NormalWeight",IF(MedExam_Table[[#This Row],[BMI]]&lt;=30,"OverWeight","Obesity")))</f>
        <v>OverWeight</v>
      </c>
      <c r="M307" t="str">
        <f>IF(MedExam_Table[[#This Row],[HBA1C]]&lt;5.7,"Normal",IF(MedExam_Table[[#This Row],[HBA1C]]&lt;6.4,"Prediabetes","Diabetes"))</f>
        <v>Prediabetes</v>
      </c>
      <c r="N307" t="str">
        <f>PROPER(MedExam_Table[[#This Row],[Any Transplants]])</f>
        <v>No</v>
      </c>
    </row>
    <row r="308" spans="1:14" x14ac:dyDescent="0.3">
      <c r="A308" t="s">
        <v>1097</v>
      </c>
      <c r="B308">
        <v>20.350000000000001</v>
      </c>
      <c r="C308">
        <v>4.16</v>
      </c>
      <c r="D308" t="s">
        <v>2380</v>
      </c>
      <c r="E308" t="s">
        <v>2380</v>
      </c>
      <c r="F308" t="s">
        <v>2380</v>
      </c>
      <c r="G308" t="s">
        <v>2381</v>
      </c>
      <c r="H308" t="s">
        <v>2380</v>
      </c>
      <c r="I308" s="9">
        <f>IF(MedExam_Table[[#This Row],[NumberOfMajorSurgeries]]="No major surgery",0,MedExam_Table[[#This Row],[NumberOfMajorSurgeries]])</f>
        <v>0</v>
      </c>
      <c r="J308" t="str">
        <f>PROPER(MedExam_Table[[#This Row],[Heart Issues]])</f>
        <v>No</v>
      </c>
      <c r="K308" t="str">
        <f>PROPER(IF(MedExam_Table[[#This Row],[smoker]]= "?","No",MedExam_Table[[#This Row],[smoker]]))</f>
        <v>No</v>
      </c>
      <c r="L308" t="str">
        <f>IF(MedExam_Table[[#This Row],[BMI]]&lt;18.5,"Underweight",IF(MedExam_Table[[#This Row],[BMI]]&lt;25,"NormalWeight",IF(MedExam_Table[[#This Row],[BMI]]&lt;=30,"OverWeight","Obesity")))</f>
        <v>NormalWeight</v>
      </c>
      <c r="M308" t="str">
        <f>IF(MedExam_Table[[#This Row],[HBA1C]]&lt;5.7,"Normal",IF(MedExam_Table[[#This Row],[HBA1C]]&lt;6.4,"Prediabetes","Diabetes"))</f>
        <v>Normal</v>
      </c>
      <c r="N308" t="str">
        <f>PROPER(MedExam_Table[[#This Row],[Any Transplants]])</f>
        <v>No</v>
      </c>
    </row>
    <row r="309" spans="1:14" x14ac:dyDescent="0.3">
      <c r="A309" t="s">
        <v>1096</v>
      </c>
      <c r="B309">
        <v>24.035</v>
      </c>
      <c r="C309">
        <v>6.11</v>
      </c>
      <c r="D309" t="s">
        <v>2380</v>
      </c>
      <c r="E309" t="s">
        <v>2380</v>
      </c>
      <c r="F309" t="s">
        <v>2380</v>
      </c>
      <c r="G309" t="s">
        <v>2381</v>
      </c>
      <c r="H309" t="s">
        <v>2380</v>
      </c>
      <c r="I309" s="9">
        <f>IF(MedExam_Table[[#This Row],[NumberOfMajorSurgeries]]="No major surgery",0,MedExam_Table[[#This Row],[NumberOfMajorSurgeries]])</f>
        <v>0</v>
      </c>
      <c r="J309" t="str">
        <f>PROPER(MedExam_Table[[#This Row],[Heart Issues]])</f>
        <v>No</v>
      </c>
      <c r="K309" t="str">
        <f>PROPER(IF(MedExam_Table[[#This Row],[smoker]]= "?","No",MedExam_Table[[#This Row],[smoker]]))</f>
        <v>No</v>
      </c>
      <c r="L309" t="str">
        <f>IF(MedExam_Table[[#This Row],[BMI]]&lt;18.5,"Underweight",IF(MedExam_Table[[#This Row],[BMI]]&lt;25,"NormalWeight",IF(MedExam_Table[[#This Row],[BMI]]&lt;=30,"OverWeight","Obesity")))</f>
        <v>NormalWeight</v>
      </c>
      <c r="M309" t="str">
        <f>IF(MedExam_Table[[#This Row],[HBA1C]]&lt;5.7,"Normal",IF(MedExam_Table[[#This Row],[HBA1C]]&lt;6.4,"Prediabetes","Diabetes"))</f>
        <v>Prediabetes</v>
      </c>
      <c r="N309" t="str">
        <f>PROPER(MedExam_Table[[#This Row],[Any Transplants]])</f>
        <v>No</v>
      </c>
    </row>
    <row r="310" spans="1:14" x14ac:dyDescent="0.3">
      <c r="A310" t="s">
        <v>1095</v>
      </c>
      <c r="B310">
        <v>23.56</v>
      </c>
      <c r="C310">
        <v>5.97</v>
      </c>
      <c r="D310" t="s">
        <v>2380</v>
      </c>
      <c r="E310" t="s">
        <v>2380</v>
      </c>
      <c r="F310" t="s">
        <v>2380</v>
      </c>
      <c r="G310" t="s">
        <v>2381</v>
      </c>
      <c r="H310" t="s">
        <v>2380</v>
      </c>
      <c r="I310" s="9">
        <f>IF(MedExam_Table[[#This Row],[NumberOfMajorSurgeries]]="No major surgery",0,MedExam_Table[[#This Row],[NumberOfMajorSurgeries]])</f>
        <v>0</v>
      </c>
      <c r="J310" t="str">
        <f>PROPER(MedExam_Table[[#This Row],[Heart Issues]])</f>
        <v>No</v>
      </c>
      <c r="K310" t="str">
        <f>PROPER(IF(MedExam_Table[[#This Row],[smoker]]= "?","No",MedExam_Table[[#This Row],[smoker]]))</f>
        <v>No</v>
      </c>
      <c r="L310" t="str">
        <f>IF(MedExam_Table[[#This Row],[BMI]]&lt;18.5,"Underweight",IF(MedExam_Table[[#This Row],[BMI]]&lt;25,"NormalWeight",IF(MedExam_Table[[#This Row],[BMI]]&lt;=30,"OverWeight","Obesity")))</f>
        <v>NormalWeight</v>
      </c>
      <c r="M310" t="str">
        <f>IF(MedExam_Table[[#This Row],[HBA1C]]&lt;5.7,"Normal",IF(MedExam_Table[[#This Row],[HBA1C]]&lt;6.4,"Prediabetes","Diabetes"))</f>
        <v>Prediabetes</v>
      </c>
      <c r="N310" t="str">
        <f>PROPER(MedExam_Table[[#This Row],[Any Transplants]])</f>
        <v>No</v>
      </c>
    </row>
    <row r="311" spans="1:14" x14ac:dyDescent="0.3">
      <c r="A311" t="s">
        <v>1094</v>
      </c>
      <c r="B311">
        <v>27.17</v>
      </c>
      <c r="C311">
        <v>10.81</v>
      </c>
      <c r="D311" t="s">
        <v>2380</v>
      </c>
      <c r="E311" t="s">
        <v>2380</v>
      </c>
      <c r="F311" t="s">
        <v>2380</v>
      </c>
      <c r="G311">
        <v>2</v>
      </c>
      <c r="H311" t="s">
        <v>2380</v>
      </c>
      <c r="I311" s="9">
        <f>IF(MedExam_Table[[#This Row],[NumberOfMajorSurgeries]]="No major surgery",0,MedExam_Table[[#This Row],[NumberOfMajorSurgeries]])</f>
        <v>2</v>
      </c>
      <c r="J311" t="str">
        <f>PROPER(MedExam_Table[[#This Row],[Heart Issues]])</f>
        <v>No</v>
      </c>
      <c r="K311" t="str">
        <f>PROPER(IF(MedExam_Table[[#This Row],[smoker]]= "?","No",MedExam_Table[[#This Row],[smoker]]))</f>
        <v>No</v>
      </c>
      <c r="L311" t="str">
        <f>IF(MedExam_Table[[#This Row],[BMI]]&lt;18.5,"Underweight",IF(MedExam_Table[[#This Row],[BMI]]&lt;25,"NormalWeight",IF(MedExam_Table[[#This Row],[BMI]]&lt;=30,"OverWeight","Obesity")))</f>
        <v>OverWeight</v>
      </c>
      <c r="M311" t="str">
        <f>IF(MedExam_Table[[#This Row],[HBA1C]]&lt;5.7,"Normal",IF(MedExam_Table[[#This Row],[HBA1C]]&lt;6.4,"Prediabetes","Diabetes"))</f>
        <v>Diabetes</v>
      </c>
      <c r="N311" t="str">
        <f>PROPER(MedExam_Table[[#This Row],[Any Transplants]])</f>
        <v>No</v>
      </c>
    </row>
    <row r="312" spans="1:14" x14ac:dyDescent="0.3">
      <c r="A312" t="s">
        <v>1093</v>
      </c>
      <c r="B312">
        <v>34.32</v>
      </c>
      <c r="C312">
        <v>5.7</v>
      </c>
      <c r="D312" t="s">
        <v>2382</v>
      </c>
      <c r="E312" t="s">
        <v>2380</v>
      </c>
      <c r="F312" t="s">
        <v>2383</v>
      </c>
      <c r="G312">
        <v>1</v>
      </c>
      <c r="H312" t="s">
        <v>2380</v>
      </c>
      <c r="I312" s="9">
        <f>IF(MedExam_Table[[#This Row],[NumberOfMajorSurgeries]]="No major surgery",0,MedExam_Table[[#This Row],[NumberOfMajorSurgeries]])</f>
        <v>1</v>
      </c>
      <c r="J312" t="str">
        <f>PROPER(MedExam_Table[[#This Row],[Heart Issues]])</f>
        <v>Yes</v>
      </c>
      <c r="K312" t="str">
        <f>PROPER(IF(MedExam_Table[[#This Row],[smoker]]= "?","No",MedExam_Table[[#This Row],[smoker]]))</f>
        <v>No</v>
      </c>
      <c r="L312" t="str">
        <f>IF(MedExam_Table[[#This Row],[BMI]]&lt;18.5,"Underweight",IF(MedExam_Table[[#This Row],[BMI]]&lt;25,"NormalWeight",IF(MedExam_Table[[#This Row],[BMI]]&lt;=30,"OverWeight","Obesity")))</f>
        <v>Obesity</v>
      </c>
      <c r="M312" t="str">
        <f>IF(MedExam_Table[[#This Row],[HBA1C]]&lt;5.7,"Normal",IF(MedExam_Table[[#This Row],[HBA1C]]&lt;6.4,"Prediabetes","Diabetes"))</f>
        <v>Prediabetes</v>
      </c>
      <c r="N312" t="str">
        <f>PROPER(MedExam_Table[[#This Row],[Any Transplants]])</f>
        <v>No</v>
      </c>
    </row>
    <row r="313" spans="1:14" x14ac:dyDescent="0.3">
      <c r="A313" t="s">
        <v>1092</v>
      </c>
      <c r="B313">
        <v>23.87</v>
      </c>
      <c r="C313">
        <v>4.7699999999999996</v>
      </c>
      <c r="D313" t="s">
        <v>2382</v>
      </c>
      <c r="E313" t="s">
        <v>2380</v>
      </c>
      <c r="F313" t="s">
        <v>2383</v>
      </c>
      <c r="G313">
        <v>1</v>
      </c>
      <c r="H313" t="s">
        <v>2380</v>
      </c>
      <c r="I313" s="9">
        <f>IF(MedExam_Table[[#This Row],[NumberOfMajorSurgeries]]="No major surgery",0,MedExam_Table[[#This Row],[NumberOfMajorSurgeries]])</f>
        <v>1</v>
      </c>
      <c r="J313" t="str">
        <f>PROPER(MedExam_Table[[#This Row],[Heart Issues]])</f>
        <v>Yes</v>
      </c>
      <c r="K313" t="str">
        <f>PROPER(IF(MedExam_Table[[#This Row],[smoker]]= "?","No",MedExam_Table[[#This Row],[smoker]]))</f>
        <v>No</v>
      </c>
      <c r="L313" t="str">
        <f>IF(MedExam_Table[[#This Row],[BMI]]&lt;18.5,"Underweight",IF(MedExam_Table[[#This Row],[BMI]]&lt;25,"NormalWeight",IF(MedExam_Table[[#This Row],[BMI]]&lt;=30,"OverWeight","Obesity")))</f>
        <v>NormalWeight</v>
      </c>
      <c r="M313" t="str">
        <f>IF(MedExam_Table[[#This Row],[HBA1C]]&lt;5.7,"Normal",IF(MedExam_Table[[#This Row],[HBA1C]]&lt;6.4,"Prediabetes","Diabetes"))</f>
        <v>Normal</v>
      </c>
      <c r="N313" t="str">
        <f>PROPER(MedExam_Table[[#This Row],[Any Transplants]])</f>
        <v>No</v>
      </c>
    </row>
    <row r="314" spans="1:14" x14ac:dyDescent="0.3">
      <c r="A314" t="s">
        <v>2245</v>
      </c>
      <c r="B314">
        <v>32.774999999999999</v>
      </c>
      <c r="C314">
        <v>4.72</v>
      </c>
      <c r="D314" t="s">
        <v>2380</v>
      </c>
      <c r="E314" t="s">
        <v>2380</v>
      </c>
      <c r="F314" t="s">
        <v>2380</v>
      </c>
      <c r="G314" t="s">
        <v>2381</v>
      </c>
      <c r="H314" t="s">
        <v>2382</v>
      </c>
      <c r="I314" s="9">
        <f>IF(MedExam_Table[[#This Row],[NumberOfMajorSurgeries]]="No major surgery",0,MedExam_Table[[#This Row],[NumberOfMajorSurgeries]])</f>
        <v>0</v>
      </c>
      <c r="J314" t="str">
        <f>PROPER(MedExam_Table[[#This Row],[Heart Issues]])</f>
        <v>No</v>
      </c>
      <c r="K314" t="str">
        <f>PROPER(IF(MedExam_Table[[#This Row],[smoker]]= "?","No",MedExam_Table[[#This Row],[smoker]]))</f>
        <v>Yes</v>
      </c>
      <c r="L314" t="str">
        <f>IF(MedExam_Table[[#This Row],[BMI]]&lt;18.5,"Underweight",IF(MedExam_Table[[#This Row],[BMI]]&lt;25,"NormalWeight",IF(MedExam_Table[[#This Row],[BMI]]&lt;=30,"OverWeight","Obesity")))</f>
        <v>Obesity</v>
      </c>
      <c r="M314" t="str">
        <f>IF(MedExam_Table[[#This Row],[HBA1C]]&lt;5.7,"Normal",IF(MedExam_Table[[#This Row],[HBA1C]]&lt;6.4,"Prediabetes","Diabetes"))</f>
        <v>Normal</v>
      </c>
      <c r="N314" t="str">
        <f>PROPER(MedExam_Table[[#This Row],[Any Transplants]])</f>
        <v>No</v>
      </c>
    </row>
    <row r="315" spans="1:14" x14ac:dyDescent="0.3">
      <c r="A315" t="s">
        <v>1091</v>
      </c>
      <c r="B315">
        <v>30.15</v>
      </c>
      <c r="C315">
        <v>4.25</v>
      </c>
      <c r="D315" t="s">
        <v>2380</v>
      </c>
      <c r="E315" t="s">
        <v>2380</v>
      </c>
      <c r="F315" t="s">
        <v>2380</v>
      </c>
      <c r="G315">
        <v>1</v>
      </c>
      <c r="H315" t="s">
        <v>2380</v>
      </c>
      <c r="I315" s="9">
        <f>IF(MedExam_Table[[#This Row],[NumberOfMajorSurgeries]]="No major surgery",0,MedExam_Table[[#This Row],[NumberOfMajorSurgeries]])</f>
        <v>1</v>
      </c>
      <c r="J315" t="str">
        <f>PROPER(MedExam_Table[[#This Row],[Heart Issues]])</f>
        <v>No</v>
      </c>
      <c r="K315" t="str">
        <f>PROPER(IF(MedExam_Table[[#This Row],[smoker]]= "?","No",MedExam_Table[[#This Row],[smoker]]))</f>
        <v>No</v>
      </c>
      <c r="L315" t="str">
        <f>IF(MedExam_Table[[#This Row],[BMI]]&lt;18.5,"Underweight",IF(MedExam_Table[[#This Row],[BMI]]&lt;25,"NormalWeight",IF(MedExam_Table[[#This Row],[BMI]]&lt;=30,"OverWeight","Obesity")))</f>
        <v>Obesity</v>
      </c>
      <c r="M315" t="str">
        <f>IF(MedExam_Table[[#This Row],[HBA1C]]&lt;5.7,"Normal",IF(MedExam_Table[[#This Row],[HBA1C]]&lt;6.4,"Prediabetes","Diabetes"))</f>
        <v>Normal</v>
      </c>
      <c r="N315" t="str">
        <f>PROPER(MedExam_Table[[#This Row],[Any Transplants]])</f>
        <v>No</v>
      </c>
    </row>
    <row r="316" spans="1:14" x14ac:dyDescent="0.3">
      <c r="A316" t="s">
        <v>1090</v>
      </c>
      <c r="B316">
        <v>26.36</v>
      </c>
      <c r="C316">
        <v>5.52</v>
      </c>
      <c r="D316" t="s">
        <v>2380</v>
      </c>
      <c r="E316" t="s">
        <v>2380</v>
      </c>
      <c r="F316" t="s">
        <v>2380</v>
      </c>
      <c r="G316" t="s">
        <v>2381</v>
      </c>
      <c r="H316" t="s">
        <v>2380</v>
      </c>
      <c r="I316" s="9">
        <f>IF(MedExam_Table[[#This Row],[NumberOfMajorSurgeries]]="No major surgery",0,MedExam_Table[[#This Row],[NumberOfMajorSurgeries]])</f>
        <v>0</v>
      </c>
      <c r="J316" t="str">
        <f>PROPER(MedExam_Table[[#This Row],[Heart Issues]])</f>
        <v>No</v>
      </c>
      <c r="K316" t="str">
        <f>PROPER(IF(MedExam_Table[[#This Row],[smoker]]= "?","No",MedExam_Table[[#This Row],[smoker]]))</f>
        <v>No</v>
      </c>
      <c r="L316" t="str">
        <f>IF(MedExam_Table[[#This Row],[BMI]]&lt;18.5,"Underweight",IF(MedExam_Table[[#This Row],[BMI]]&lt;25,"NormalWeight",IF(MedExam_Table[[#This Row],[BMI]]&lt;=30,"OverWeight","Obesity")))</f>
        <v>OverWeight</v>
      </c>
      <c r="M316" t="str">
        <f>IF(MedExam_Table[[#This Row],[HBA1C]]&lt;5.7,"Normal",IF(MedExam_Table[[#This Row],[HBA1C]]&lt;6.4,"Prediabetes","Diabetes"))</f>
        <v>Normal</v>
      </c>
      <c r="N316" t="str">
        <f>PROPER(MedExam_Table[[#This Row],[Any Transplants]])</f>
        <v>No</v>
      </c>
    </row>
    <row r="317" spans="1:14" x14ac:dyDescent="0.3">
      <c r="A317" t="s">
        <v>1089</v>
      </c>
      <c r="B317">
        <v>45.32</v>
      </c>
      <c r="C317">
        <v>6.53</v>
      </c>
      <c r="D317" t="s">
        <v>2382</v>
      </c>
      <c r="E317" t="s">
        <v>2380</v>
      </c>
      <c r="F317" t="s">
        <v>2380</v>
      </c>
      <c r="G317">
        <v>1</v>
      </c>
      <c r="H317" t="s">
        <v>2380</v>
      </c>
      <c r="I317" s="9">
        <f>IF(MedExam_Table[[#This Row],[NumberOfMajorSurgeries]]="No major surgery",0,MedExam_Table[[#This Row],[NumberOfMajorSurgeries]])</f>
        <v>1</v>
      </c>
      <c r="J317" t="str">
        <f>PROPER(MedExam_Table[[#This Row],[Heart Issues]])</f>
        <v>Yes</v>
      </c>
      <c r="K317" t="str">
        <f>PROPER(IF(MedExam_Table[[#This Row],[smoker]]= "?","No",MedExam_Table[[#This Row],[smoker]]))</f>
        <v>No</v>
      </c>
      <c r="L317" t="str">
        <f>IF(MedExam_Table[[#This Row],[BMI]]&lt;18.5,"Underweight",IF(MedExam_Table[[#This Row],[BMI]]&lt;25,"NormalWeight",IF(MedExam_Table[[#This Row],[BMI]]&lt;=30,"OverWeight","Obesity")))</f>
        <v>Obesity</v>
      </c>
      <c r="M317" t="str">
        <f>IF(MedExam_Table[[#This Row],[HBA1C]]&lt;5.7,"Normal",IF(MedExam_Table[[#This Row],[HBA1C]]&lt;6.4,"Prediabetes","Diabetes"))</f>
        <v>Diabetes</v>
      </c>
      <c r="N317" t="str">
        <f>PROPER(MedExam_Table[[#This Row],[Any Transplants]])</f>
        <v>No</v>
      </c>
    </row>
    <row r="318" spans="1:14" x14ac:dyDescent="0.3">
      <c r="A318" t="s">
        <v>1088</v>
      </c>
      <c r="B318">
        <v>31.93</v>
      </c>
      <c r="C318">
        <v>4.82</v>
      </c>
      <c r="D318" t="s">
        <v>2382</v>
      </c>
      <c r="E318" t="s">
        <v>2380</v>
      </c>
      <c r="F318" t="s">
        <v>2380</v>
      </c>
      <c r="G318">
        <v>1</v>
      </c>
      <c r="H318" t="s">
        <v>2380</v>
      </c>
      <c r="I318" s="9">
        <f>IF(MedExam_Table[[#This Row],[NumberOfMajorSurgeries]]="No major surgery",0,MedExam_Table[[#This Row],[NumberOfMajorSurgeries]])</f>
        <v>1</v>
      </c>
      <c r="J318" t="str">
        <f>PROPER(MedExam_Table[[#This Row],[Heart Issues]])</f>
        <v>Yes</v>
      </c>
      <c r="K318" t="str">
        <f>PROPER(IF(MedExam_Table[[#This Row],[smoker]]= "?","No",MedExam_Table[[#This Row],[smoker]]))</f>
        <v>No</v>
      </c>
      <c r="L318" t="str">
        <f>IF(MedExam_Table[[#This Row],[BMI]]&lt;18.5,"Underweight",IF(MedExam_Table[[#This Row],[BMI]]&lt;25,"NormalWeight",IF(MedExam_Table[[#This Row],[BMI]]&lt;=30,"OverWeight","Obesity")))</f>
        <v>Obesity</v>
      </c>
      <c r="M318" t="str">
        <f>IF(MedExam_Table[[#This Row],[HBA1C]]&lt;5.7,"Normal",IF(MedExam_Table[[#This Row],[HBA1C]]&lt;6.4,"Prediabetes","Diabetes"))</f>
        <v>Normal</v>
      </c>
      <c r="N318" t="str">
        <f>PROPER(MedExam_Table[[#This Row],[Any Transplants]])</f>
        <v>No</v>
      </c>
    </row>
    <row r="319" spans="1:14" x14ac:dyDescent="0.3">
      <c r="A319" t="s">
        <v>1087</v>
      </c>
      <c r="B319">
        <v>36</v>
      </c>
      <c r="C319">
        <v>11.94</v>
      </c>
      <c r="D319" t="s">
        <v>2382</v>
      </c>
      <c r="E319" t="s">
        <v>2380</v>
      </c>
      <c r="F319" t="s">
        <v>2380</v>
      </c>
      <c r="G319">
        <v>1</v>
      </c>
      <c r="H319" t="s">
        <v>2380</v>
      </c>
      <c r="I319" s="9">
        <f>IF(MedExam_Table[[#This Row],[NumberOfMajorSurgeries]]="No major surgery",0,MedExam_Table[[#This Row],[NumberOfMajorSurgeries]])</f>
        <v>1</v>
      </c>
      <c r="J319" t="str">
        <f>PROPER(MedExam_Table[[#This Row],[Heart Issues]])</f>
        <v>Yes</v>
      </c>
      <c r="K319" t="str">
        <f>PROPER(IF(MedExam_Table[[#This Row],[smoker]]= "?","No",MedExam_Table[[#This Row],[smoker]]))</f>
        <v>No</v>
      </c>
      <c r="L319" t="str">
        <f>IF(MedExam_Table[[#This Row],[BMI]]&lt;18.5,"Underweight",IF(MedExam_Table[[#This Row],[BMI]]&lt;25,"NormalWeight",IF(MedExam_Table[[#This Row],[BMI]]&lt;=30,"OverWeight","Obesity")))</f>
        <v>Obesity</v>
      </c>
      <c r="M319" t="str">
        <f>IF(MedExam_Table[[#This Row],[HBA1C]]&lt;5.7,"Normal",IF(MedExam_Table[[#This Row],[HBA1C]]&lt;6.4,"Prediabetes","Diabetes"))</f>
        <v>Diabetes</v>
      </c>
      <c r="N319" t="str">
        <f>PROPER(MedExam_Table[[#This Row],[Any Transplants]])</f>
        <v>No</v>
      </c>
    </row>
    <row r="320" spans="1:14" x14ac:dyDescent="0.3">
      <c r="A320" t="s">
        <v>1086</v>
      </c>
      <c r="B320">
        <v>32</v>
      </c>
      <c r="C320">
        <v>7.85</v>
      </c>
      <c r="D320" t="s">
        <v>2382</v>
      </c>
      <c r="E320" t="s">
        <v>2380</v>
      </c>
      <c r="F320" t="s">
        <v>2380</v>
      </c>
      <c r="G320">
        <v>1</v>
      </c>
      <c r="H320" t="s">
        <v>2380</v>
      </c>
      <c r="I320" s="9">
        <f>IF(MedExam_Table[[#This Row],[NumberOfMajorSurgeries]]="No major surgery",0,MedExam_Table[[#This Row],[NumberOfMajorSurgeries]])</f>
        <v>1</v>
      </c>
      <c r="J320" t="str">
        <f>PROPER(MedExam_Table[[#This Row],[Heart Issues]])</f>
        <v>Yes</v>
      </c>
      <c r="K320" t="str">
        <f>PROPER(IF(MedExam_Table[[#This Row],[smoker]]= "?","No",MedExam_Table[[#This Row],[smoker]]))</f>
        <v>No</v>
      </c>
      <c r="L320" t="str">
        <f>IF(MedExam_Table[[#This Row],[BMI]]&lt;18.5,"Underweight",IF(MedExam_Table[[#This Row],[BMI]]&lt;25,"NormalWeight",IF(MedExam_Table[[#This Row],[BMI]]&lt;=30,"OverWeight","Obesity")))</f>
        <v>Obesity</v>
      </c>
      <c r="M320" t="str">
        <f>IF(MedExam_Table[[#This Row],[HBA1C]]&lt;5.7,"Normal",IF(MedExam_Table[[#This Row],[HBA1C]]&lt;6.4,"Prediabetes","Diabetes"))</f>
        <v>Diabetes</v>
      </c>
      <c r="N320" t="str">
        <f>PROPER(MedExam_Table[[#This Row],[Any Transplants]])</f>
        <v>No</v>
      </c>
    </row>
    <row r="321" spans="1:14" x14ac:dyDescent="0.3">
      <c r="A321" t="s">
        <v>1085</v>
      </c>
      <c r="B321">
        <v>29.37</v>
      </c>
      <c r="C321">
        <v>8.01</v>
      </c>
      <c r="D321" t="s">
        <v>2382</v>
      </c>
      <c r="E321" t="s">
        <v>2380</v>
      </c>
      <c r="F321" t="s">
        <v>2380</v>
      </c>
      <c r="G321">
        <v>1</v>
      </c>
      <c r="H321" t="s">
        <v>2380</v>
      </c>
      <c r="I321" s="9">
        <f>IF(MedExam_Table[[#This Row],[NumberOfMajorSurgeries]]="No major surgery",0,MedExam_Table[[#This Row],[NumberOfMajorSurgeries]])</f>
        <v>1</v>
      </c>
      <c r="J321" t="str">
        <f>PROPER(MedExam_Table[[#This Row],[Heart Issues]])</f>
        <v>Yes</v>
      </c>
      <c r="K321" t="str">
        <f>PROPER(IF(MedExam_Table[[#This Row],[smoker]]= "?","No",MedExam_Table[[#This Row],[smoker]]))</f>
        <v>No</v>
      </c>
      <c r="L321" t="str">
        <f>IF(MedExam_Table[[#This Row],[BMI]]&lt;18.5,"Underweight",IF(MedExam_Table[[#This Row],[BMI]]&lt;25,"NormalWeight",IF(MedExam_Table[[#This Row],[BMI]]&lt;=30,"OverWeight","Obesity")))</f>
        <v>OverWeight</v>
      </c>
      <c r="M321" t="str">
        <f>IF(MedExam_Table[[#This Row],[HBA1C]]&lt;5.7,"Normal",IF(MedExam_Table[[#This Row],[HBA1C]]&lt;6.4,"Prediabetes","Diabetes"))</f>
        <v>Diabetes</v>
      </c>
      <c r="N321" t="str">
        <f>PROPER(MedExam_Table[[#This Row],[Any Transplants]])</f>
        <v>No</v>
      </c>
    </row>
    <row r="322" spans="1:14" x14ac:dyDescent="0.3">
      <c r="A322" t="s">
        <v>1084</v>
      </c>
      <c r="B322">
        <v>23.6</v>
      </c>
      <c r="C322">
        <v>7.4</v>
      </c>
      <c r="D322" t="s">
        <v>2382</v>
      </c>
      <c r="E322" t="s">
        <v>2380</v>
      </c>
      <c r="F322" t="s">
        <v>2380</v>
      </c>
      <c r="G322">
        <v>1</v>
      </c>
      <c r="H322" t="s">
        <v>2380</v>
      </c>
      <c r="I322" s="9">
        <f>IF(MedExam_Table[[#This Row],[NumberOfMajorSurgeries]]="No major surgery",0,MedExam_Table[[#This Row],[NumberOfMajorSurgeries]])</f>
        <v>1</v>
      </c>
      <c r="J322" t="str">
        <f>PROPER(MedExam_Table[[#This Row],[Heart Issues]])</f>
        <v>Yes</v>
      </c>
      <c r="K322" t="str">
        <f>PROPER(IF(MedExam_Table[[#This Row],[smoker]]= "?","No",MedExam_Table[[#This Row],[smoker]]))</f>
        <v>No</v>
      </c>
      <c r="L322" t="str">
        <f>IF(MedExam_Table[[#This Row],[BMI]]&lt;18.5,"Underweight",IF(MedExam_Table[[#This Row],[BMI]]&lt;25,"NormalWeight",IF(MedExam_Table[[#This Row],[BMI]]&lt;=30,"OverWeight","Obesity")))</f>
        <v>NormalWeight</v>
      </c>
      <c r="M322" t="str">
        <f>IF(MedExam_Table[[#This Row],[HBA1C]]&lt;5.7,"Normal",IF(MedExam_Table[[#This Row],[HBA1C]]&lt;6.4,"Prediabetes","Diabetes"))</f>
        <v>Diabetes</v>
      </c>
      <c r="N322" t="str">
        <f>PROPER(MedExam_Table[[#This Row],[Any Transplants]])</f>
        <v>No</v>
      </c>
    </row>
    <row r="323" spans="1:14" x14ac:dyDescent="0.3">
      <c r="A323" t="s">
        <v>1083</v>
      </c>
      <c r="B323">
        <v>33.155000000000001</v>
      </c>
      <c r="C323">
        <v>8.3800000000000008</v>
      </c>
      <c r="D323" t="s">
        <v>2382</v>
      </c>
      <c r="E323" t="s">
        <v>2380</v>
      </c>
      <c r="F323" t="s">
        <v>2380</v>
      </c>
      <c r="G323" t="s">
        <v>2381</v>
      </c>
      <c r="H323" t="s">
        <v>2380</v>
      </c>
      <c r="I323" s="9">
        <f>IF(MedExam_Table[[#This Row],[NumberOfMajorSurgeries]]="No major surgery",0,MedExam_Table[[#This Row],[NumberOfMajorSurgeries]])</f>
        <v>0</v>
      </c>
      <c r="J323" t="str">
        <f>PROPER(MedExam_Table[[#This Row],[Heart Issues]])</f>
        <v>Yes</v>
      </c>
      <c r="K323" t="str">
        <f>PROPER(IF(MedExam_Table[[#This Row],[smoker]]= "?","No",MedExam_Table[[#This Row],[smoker]]))</f>
        <v>No</v>
      </c>
      <c r="L323" t="str">
        <f>IF(MedExam_Table[[#This Row],[BMI]]&lt;18.5,"Underweight",IF(MedExam_Table[[#This Row],[BMI]]&lt;25,"NormalWeight",IF(MedExam_Table[[#This Row],[BMI]]&lt;=30,"OverWeight","Obesity")))</f>
        <v>Obesity</v>
      </c>
      <c r="M323" t="str">
        <f>IF(MedExam_Table[[#This Row],[HBA1C]]&lt;5.7,"Normal",IF(MedExam_Table[[#This Row],[HBA1C]]&lt;6.4,"Prediabetes","Diabetes"))</f>
        <v>Diabetes</v>
      </c>
      <c r="N323" t="str">
        <f>PROPER(MedExam_Table[[#This Row],[Any Transplants]])</f>
        <v>No</v>
      </c>
    </row>
    <row r="324" spans="1:14" x14ac:dyDescent="0.3">
      <c r="A324" t="s">
        <v>1082</v>
      </c>
      <c r="B324">
        <v>24.32</v>
      </c>
      <c r="C324">
        <v>11.56</v>
      </c>
      <c r="D324" t="s">
        <v>2382</v>
      </c>
      <c r="E324" t="s">
        <v>2380</v>
      </c>
      <c r="F324" t="s">
        <v>2380</v>
      </c>
      <c r="G324">
        <v>1</v>
      </c>
      <c r="H324" t="s">
        <v>2380</v>
      </c>
      <c r="I324" s="9">
        <f>IF(MedExam_Table[[#This Row],[NumberOfMajorSurgeries]]="No major surgery",0,MedExam_Table[[#This Row],[NumberOfMajorSurgeries]])</f>
        <v>1</v>
      </c>
      <c r="J324" t="str">
        <f>PROPER(MedExam_Table[[#This Row],[Heart Issues]])</f>
        <v>Yes</v>
      </c>
      <c r="K324" t="str">
        <f>PROPER(IF(MedExam_Table[[#This Row],[smoker]]= "?","No",MedExam_Table[[#This Row],[smoker]]))</f>
        <v>No</v>
      </c>
      <c r="L324" t="str">
        <f>IF(MedExam_Table[[#This Row],[BMI]]&lt;18.5,"Underweight",IF(MedExam_Table[[#This Row],[BMI]]&lt;25,"NormalWeight",IF(MedExam_Table[[#This Row],[BMI]]&lt;=30,"OverWeight","Obesity")))</f>
        <v>NormalWeight</v>
      </c>
      <c r="M324" t="str">
        <f>IF(MedExam_Table[[#This Row],[HBA1C]]&lt;5.7,"Normal",IF(MedExam_Table[[#This Row],[HBA1C]]&lt;6.4,"Prediabetes","Diabetes"))</f>
        <v>Diabetes</v>
      </c>
      <c r="N324" t="str">
        <f>PROPER(MedExam_Table[[#This Row],[Any Transplants]])</f>
        <v>No</v>
      </c>
    </row>
    <row r="325" spans="1:14" x14ac:dyDescent="0.3">
      <c r="A325" t="s">
        <v>2244</v>
      </c>
      <c r="B325">
        <v>34.200000000000003</v>
      </c>
      <c r="C325">
        <v>5.91</v>
      </c>
      <c r="D325" t="s">
        <v>2382</v>
      </c>
      <c r="E325" t="s">
        <v>2380</v>
      </c>
      <c r="F325" t="s">
        <v>2380</v>
      </c>
      <c r="G325" t="s">
        <v>2381</v>
      </c>
      <c r="H325" t="s">
        <v>2382</v>
      </c>
      <c r="I325" s="9">
        <f>IF(MedExam_Table[[#This Row],[NumberOfMajorSurgeries]]="No major surgery",0,MedExam_Table[[#This Row],[NumberOfMajorSurgeries]])</f>
        <v>0</v>
      </c>
      <c r="J325" t="str">
        <f>PROPER(MedExam_Table[[#This Row],[Heart Issues]])</f>
        <v>Yes</v>
      </c>
      <c r="K325" t="str">
        <f>PROPER(IF(MedExam_Table[[#This Row],[smoker]]= "?","No",MedExam_Table[[#This Row],[smoker]]))</f>
        <v>Yes</v>
      </c>
      <c r="L325" t="str">
        <f>IF(MedExam_Table[[#This Row],[BMI]]&lt;18.5,"Underweight",IF(MedExam_Table[[#This Row],[BMI]]&lt;25,"NormalWeight",IF(MedExam_Table[[#This Row],[BMI]]&lt;=30,"OverWeight","Obesity")))</f>
        <v>Obesity</v>
      </c>
      <c r="M325" t="str">
        <f>IF(MedExam_Table[[#This Row],[HBA1C]]&lt;5.7,"Normal",IF(MedExam_Table[[#This Row],[HBA1C]]&lt;6.4,"Prediabetes","Diabetes"))</f>
        <v>Prediabetes</v>
      </c>
      <c r="N325" t="str">
        <f>PROPER(MedExam_Table[[#This Row],[Any Transplants]])</f>
        <v>No</v>
      </c>
    </row>
    <row r="326" spans="1:14" x14ac:dyDescent="0.3">
      <c r="A326" t="s">
        <v>1081</v>
      </c>
      <c r="B326">
        <v>36.299999999999997</v>
      </c>
      <c r="C326">
        <v>4.6100000000000003</v>
      </c>
      <c r="D326" t="s">
        <v>2380</v>
      </c>
      <c r="E326" t="s">
        <v>2380</v>
      </c>
      <c r="F326" t="s">
        <v>2380</v>
      </c>
      <c r="G326" t="s">
        <v>2381</v>
      </c>
      <c r="H326" t="s">
        <v>2380</v>
      </c>
      <c r="I326" s="9">
        <f>IF(MedExam_Table[[#This Row],[NumberOfMajorSurgeries]]="No major surgery",0,MedExam_Table[[#This Row],[NumberOfMajorSurgeries]])</f>
        <v>0</v>
      </c>
      <c r="J326" t="str">
        <f>PROPER(MedExam_Table[[#This Row],[Heart Issues]])</f>
        <v>No</v>
      </c>
      <c r="K326" t="str">
        <f>PROPER(IF(MedExam_Table[[#This Row],[smoker]]= "?","No",MedExam_Table[[#This Row],[smoker]]))</f>
        <v>No</v>
      </c>
      <c r="L326" t="str">
        <f>IF(MedExam_Table[[#This Row],[BMI]]&lt;18.5,"Underweight",IF(MedExam_Table[[#This Row],[BMI]]&lt;25,"NormalWeight",IF(MedExam_Table[[#This Row],[BMI]]&lt;=30,"OverWeight","Obesity")))</f>
        <v>Obesity</v>
      </c>
      <c r="M326" t="str">
        <f>IF(MedExam_Table[[#This Row],[HBA1C]]&lt;5.7,"Normal",IF(MedExam_Table[[#This Row],[HBA1C]]&lt;6.4,"Prediabetes","Diabetes"))</f>
        <v>Normal</v>
      </c>
      <c r="N326" t="str">
        <f>PROPER(MedExam_Table[[#This Row],[Any Transplants]])</f>
        <v>No</v>
      </c>
    </row>
    <row r="327" spans="1:14" x14ac:dyDescent="0.3">
      <c r="A327" t="s">
        <v>1080</v>
      </c>
      <c r="B327">
        <v>34.4</v>
      </c>
      <c r="C327">
        <v>4.95</v>
      </c>
      <c r="D327" t="s">
        <v>2380</v>
      </c>
      <c r="E327" t="s">
        <v>2380</v>
      </c>
      <c r="F327" t="s">
        <v>2383</v>
      </c>
      <c r="G327">
        <v>1</v>
      </c>
      <c r="H327" t="s">
        <v>2380</v>
      </c>
      <c r="I327" s="9">
        <f>IF(MedExam_Table[[#This Row],[NumberOfMajorSurgeries]]="No major surgery",0,MedExam_Table[[#This Row],[NumberOfMajorSurgeries]])</f>
        <v>1</v>
      </c>
      <c r="J327" t="str">
        <f>PROPER(MedExam_Table[[#This Row],[Heart Issues]])</f>
        <v>No</v>
      </c>
      <c r="K327" t="str">
        <f>PROPER(IF(MedExam_Table[[#This Row],[smoker]]= "?","No",MedExam_Table[[#This Row],[smoker]]))</f>
        <v>No</v>
      </c>
      <c r="L327" t="str">
        <f>IF(MedExam_Table[[#This Row],[BMI]]&lt;18.5,"Underweight",IF(MedExam_Table[[#This Row],[BMI]]&lt;25,"NormalWeight",IF(MedExam_Table[[#This Row],[BMI]]&lt;=30,"OverWeight","Obesity")))</f>
        <v>Obesity</v>
      </c>
      <c r="M327" t="str">
        <f>IF(MedExam_Table[[#This Row],[HBA1C]]&lt;5.7,"Normal",IF(MedExam_Table[[#This Row],[HBA1C]]&lt;6.4,"Prediabetes","Diabetes"))</f>
        <v>Normal</v>
      </c>
      <c r="N327" t="str">
        <f>PROPER(MedExam_Table[[#This Row],[Any Transplants]])</f>
        <v>No</v>
      </c>
    </row>
    <row r="328" spans="1:14" x14ac:dyDescent="0.3">
      <c r="A328" t="s">
        <v>1079</v>
      </c>
      <c r="B328">
        <v>30.9</v>
      </c>
      <c r="C328">
        <v>5.04</v>
      </c>
      <c r="D328" t="s">
        <v>2380</v>
      </c>
      <c r="E328" t="s">
        <v>2380</v>
      </c>
      <c r="F328" t="s">
        <v>2380</v>
      </c>
      <c r="G328" t="s">
        <v>2381</v>
      </c>
      <c r="H328" t="s">
        <v>2380</v>
      </c>
      <c r="I328" s="9">
        <f>IF(MedExam_Table[[#This Row],[NumberOfMajorSurgeries]]="No major surgery",0,MedExam_Table[[#This Row],[NumberOfMajorSurgeries]])</f>
        <v>0</v>
      </c>
      <c r="J328" t="str">
        <f>PROPER(MedExam_Table[[#This Row],[Heart Issues]])</f>
        <v>No</v>
      </c>
      <c r="K328" t="str">
        <f>PROPER(IF(MedExam_Table[[#This Row],[smoker]]= "?","No",MedExam_Table[[#This Row],[smoker]]))</f>
        <v>No</v>
      </c>
      <c r="L328" t="str">
        <f>IF(MedExam_Table[[#This Row],[BMI]]&lt;18.5,"Underweight",IF(MedExam_Table[[#This Row],[BMI]]&lt;25,"NormalWeight",IF(MedExam_Table[[#This Row],[BMI]]&lt;=30,"OverWeight","Obesity")))</f>
        <v>Obesity</v>
      </c>
      <c r="M328" t="str">
        <f>IF(MedExam_Table[[#This Row],[HBA1C]]&lt;5.7,"Normal",IF(MedExam_Table[[#This Row],[HBA1C]]&lt;6.4,"Prediabetes","Diabetes"))</f>
        <v>Normal</v>
      </c>
      <c r="N328" t="str">
        <f>PROPER(MedExam_Table[[#This Row],[Any Transplants]])</f>
        <v>No</v>
      </c>
    </row>
    <row r="329" spans="1:14" x14ac:dyDescent="0.3">
      <c r="A329" t="s">
        <v>1078</v>
      </c>
      <c r="B329">
        <v>28.6</v>
      </c>
      <c r="C329">
        <v>5.42</v>
      </c>
      <c r="D329" t="s">
        <v>2380</v>
      </c>
      <c r="E329" t="s">
        <v>2380</v>
      </c>
      <c r="F329" t="s">
        <v>2380</v>
      </c>
      <c r="G329" t="s">
        <v>2381</v>
      </c>
      <c r="H329" t="s">
        <v>2380</v>
      </c>
      <c r="I329" s="9">
        <f>IF(MedExam_Table[[#This Row],[NumberOfMajorSurgeries]]="No major surgery",0,MedExam_Table[[#This Row],[NumberOfMajorSurgeries]])</f>
        <v>0</v>
      </c>
      <c r="J329" t="str">
        <f>PROPER(MedExam_Table[[#This Row],[Heart Issues]])</f>
        <v>No</v>
      </c>
      <c r="K329" t="str">
        <f>PROPER(IF(MedExam_Table[[#This Row],[smoker]]= "?","No",MedExam_Table[[#This Row],[smoker]]))</f>
        <v>No</v>
      </c>
      <c r="L329" t="str">
        <f>IF(MedExam_Table[[#This Row],[BMI]]&lt;18.5,"Underweight",IF(MedExam_Table[[#This Row],[BMI]]&lt;25,"NormalWeight",IF(MedExam_Table[[#This Row],[BMI]]&lt;=30,"OverWeight","Obesity")))</f>
        <v>OverWeight</v>
      </c>
      <c r="M329" t="str">
        <f>IF(MedExam_Table[[#This Row],[HBA1C]]&lt;5.7,"Normal",IF(MedExam_Table[[#This Row],[HBA1C]]&lt;6.4,"Prediabetes","Diabetes"))</f>
        <v>Normal</v>
      </c>
      <c r="N329" t="str">
        <f>PROPER(MedExam_Table[[#This Row],[Any Transplants]])</f>
        <v>No</v>
      </c>
    </row>
    <row r="330" spans="1:14" x14ac:dyDescent="0.3">
      <c r="A330" t="s">
        <v>1077</v>
      </c>
      <c r="B330">
        <v>27.83</v>
      </c>
      <c r="C330">
        <v>5.39</v>
      </c>
      <c r="D330" t="s">
        <v>2380</v>
      </c>
      <c r="E330" t="s">
        <v>2380</v>
      </c>
      <c r="F330" t="s">
        <v>2380</v>
      </c>
      <c r="G330" t="s">
        <v>2381</v>
      </c>
      <c r="H330" t="s">
        <v>2380</v>
      </c>
      <c r="I330" s="9">
        <f>IF(MedExam_Table[[#This Row],[NumberOfMajorSurgeries]]="No major surgery",0,MedExam_Table[[#This Row],[NumberOfMajorSurgeries]])</f>
        <v>0</v>
      </c>
      <c r="J330" t="str">
        <f>PROPER(MedExam_Table[[#This Row],[Heart Issues]])</f>
        <v>No</v>
      </c>
      <c r="K330" t="str">
        <f>PROPER(IF(MedExam_Table[[#This Row],[smoker]]= "?","No",MedExam_Table[[#This Row],[smoker]]))</f>
        <v>No</v>
      </c>
      <c r="L330" t="str">
        <f>IF(MedExam_Table[[#This Row],[BMI]]&lt;18.5,"Underweight",IF(MedExam_Table[[#This Row],[BMI]]&lt;25,"NormalWeight",IF(MedExam_Table[[#This Row],[BMI]]&lt;=30,"OverWeight","Obesity")))</f>
        <v>OverWeight</v>
      </c>
      <c r="M330" t="str">
        <f>IF(MedExam_Table[[#This Row],[HBA1C]]&lt;5.7,"Normal",IF(MedExam_Table[[#This Row],[HBA1C]]&lt;6.4,"Prediabetes","Diabetes"))</f>
        <v>Normal</v>
      </c>
      <c r="N330" t="str">
        <f>PROPER(MedExam_Table[[#This Row],[Any Transplants]])</f>
        <v>No</v>
      </c>
    </row>
    <row r="331" spans="1:14" x14ac:dyDescent="0.3">
      <c r="A331" t="s">
        <v>1076</v>
      </c>
      <c r="B331">
        <v>39.64</v>
      </c>
      <c r="C331">
        <v>6</v>
      </c>
      <c r="D331" t="s">
        <v>2380</v>
      </c>
      <c r="E331" t="s">
        <v>2380</v>
      </c>
      <c r="F331" t="s">
        <v>2383</v>
      </c>
      <c r="G331">
        <v>1</v>
      </c>
      <c r="H331" t="s">
        <v>2380</v>
      </c>
      <c r="I331" s="9">
        <f>IF(MedExam_Table[[#This Row],[NumberOfMajorSurgeries]]="No major surgery",0,MedExam_Table[[#This Row],[NumberOfMajorSurgeries]])</f>
        <v>1</v>
      </c>
      <c r="J331" t="str">
        <f>PROPER(MedExam_Table[[#This Row],[Heart Issues]])</f>
        <v>No</v>
      </c>
      <c r="K331" t="str">
        <f>PROPER(IF(MedExam_Table[[#This Row],[smoker]]= "?","No",MedExam_Table[[#This Row],[smoker]]))</f>
        <v>No</v>
      </c>
      <c r="L331" t="str">
        <f>IF(MedExam_Table[[#This Row],[BMI]]&lt;18.5,"Underweight",IF(MedExam_Table[[#This Row],[BMI]]&lt;25,"NormalWeight",IF(MedExam_Table[[#This Row],[BMI]]&lt;=30,"OverWeight","Obesity")))</f>
        <v>Obesity</v>
      </c>
      <c r="M331" t="str">
        <f>IF(MedExam_Table[[#This Row],[HBA1C]]&lt;5.7,"Normal",IF(MedExam_Table[[#This Row],[HBA1C]]&lt;6.4,"Prediabetes","Diabetes"))</f>
        <v>Prediabetes</v>
      </c>
      <c r="N331" t="str">
        <f>PROPER(MedExam_Table[[#This Row],[Any Transplants]])</f>
        <v>No</v>
      </c>
    </row>
    <row r="332" spans="1:14" x14ac:dyDescent="0.3">
      <c r="A332" t="s">
        <v>1075</v>
      </c>
      <c r="B332">
        <v>38.479999999999997</v>
      </c>
      <c r="C332">
        <v>6.02</v>
      </c>
      <c r="D332" t="s">
        <v>2380</v>
      </c>
      <c r="E332" t="s">
        <v>2380</v>
      </c>
      <c r="F332" t="s">
        <v>2380</v>
      </c>
      <c r="G332">
        <v>1</v>
      </c>
      <c r="H332" t="s">
        <v>2380</v>
      </c>
      <c r="I332" s="9">
        <f>IF(MedExam_Table[[#This Row],[NumberOfMajorSurgeries]]="No major surgery",0,MedExam_Table[[#This Row],[NumberOfMajorSurgeries]])</f>
        <v>1</v>
      </c>
      <c r="J332" t="str">
        <f>PROPER(MedExam_Table[[#This Row],[Heart Issues]])</f>
        <v>No</v>
      </c>
      <c r="K332" t="str">
        <f>PROPER(IF(MedExam_Table[[#This Row],[smoker]]= "?","No",MedExam_Table[[#This Row],[smoker]]))</f>
        <v>No</v>
      </c>
      <c r="L332" t="str">
        <f>IF(MedExam_Table[[#This Row],[BMI]]&lt;18.5,"Underweight",IF(MedExam_Table[[#This Row],[BMI]]&lt;25,"NormalWeight",IF(MedExam_Table[[#This Row],[BMI]]&lt;=30,"OverWeight","Obesity")))</f>
        <v>Obesity</v>
      </c>
      <c r="M332" t="str">
        <f>IF(MedExam_Table[[#This Row],[HBA1C]]&lt;5.7,"Normal",IF(MedExam_Table[[#This Row],[HBA1C]]&lt;6.4,"Prediabetes","Diabetes"))</f>
        <v>Prediabetes</v>
      </c>
      <c r="N332" t="str">
        <f>PROPER(MedExam_Table[[#This Row],[Any Transplants]])</f>
        <v>No</v>
      </c>
    </row>
    <row r="333" spans="1:14" x14ac:dyDescent="0.3">
      <c r="A333" t="s">
        <v>1074</v>
      </c>
      <c r="B333">
        <v>36.200000000000003</v>
      </c>
      <c r="C333">
        <v>4.62</v>
      </c>
      <c r="D333" t="s">
        <v>2380</v>
      </c>
      <c r="E333" t="s">
        <v>2380</v>
      </c>
      <c r="F333" t="s">
        <v>2380</v>
      </c>
      <c r="G333">
        <v>2</v>
      </c>
      <c r="H333" t="s">
        <v>2380</v>
      </c>
      <c r="I333" s="9">
        <f>IF(MedExam_Table[[#This Row],[NumberOfMajorSurgeries]]="No major surgery",0,MedExam_Table[[#This Row],[NumberOfMajorSurgeries]])</f>
        <v>2</v>
      </c>
      <c r="J333" t="str">
        <f>PROPER(MedExam_Table[[#This Row],[Heart Issues]])</f>
        <v>No</v>
      </c>
      <c r="K333" t="str">
        <f>PROPER(IF(MedExam_Table[[#This Row],[smoker]]= "?","No",MedExam_Table[[#This Row],[smoker]]))</f>
        <v>No</v>
      </c>
      <c r="L333" t="str">
        <f>IF(MedExam_Table[[#This Row],[BMI]]&lt;18.5,"Underweight",IF(MedExam_Table[[#This Row],[BMI]]&lt;25,"NormalWeight",IF(MedExam_Table[[#This Row],[BMI]]&lt;=30,"OverWeight","Obesity")))</f>
        <v>Obesity</v>
      </c>
      <c r="M333" t="str">
        <f>IF(MedExam_Table[[#This Row],[HBA1C]]&lt;5.7,"Normal",IF(MedExam_Table[[#This Row],[HBA1C]]&lt;6.4,"Prediabetes","Diabetes"))</f>
        <v>Normal</v>
      </c>
      <c r="N333" t="str">
        <f>PROPER(MedExam_Table[[#This Row],[Any Transplants]])</f>
        <v>No</v>
      </c>
    </row>
    <row r="334" spans="1:14" x14ac:dyDescent="0.3">
      <c r="A334" t="s">
        <v>1073</v>
      </c>
      <c r="B334">
        <v>27.13</v>
      </c>
      <c r="C334">
        <v>5.59</v>
      </c>
      <c r="D334" t="s">
        <v>2380</v>
      </c>
      <c r="E334" t="s">
        <v>2380</v>
      </c>
      <c r="F334" t="s">
        <v>2380</v>
      </c>
      <c r="G334">
        <v>1</v>
      </c>
      <c r="H334" t="s">
        <v>2380</v>
      </c>
      <c r="I334" s="9">
        <f>IF(MedExam_Table[[#This Row],[NumberOfMajorSurgeries]]="No major surgery",0,MedExam_Table[[#This Row],[NumberOfMajorSurgeries]])</f>
        <v>1</v>
      </c>
      <c r="J334" t="str">
        <f>PROPER(MedExam_Table[[#This Row],[Heart Issues]])</f>
        <v>No</v>
      </c>
      <c r="K334" t="str">
        <f>PROPER(IF(MedExam_Table[[#This Row],[smoker]]= "?","No",MedExam_Table[[#This Row],[smoker]]))</f>
        <v>No</v>
      </c>
      <c r="L334" t="str">
        <f>IF(MedExam_Table[[#This Row],[BMI]]&lt;18.5,"Underweight",IF(MedExam_Table[[#This Row],[BMI]]&lt;25,"NormalWeight",IF(MedExam_Table[[#This Row],[BMI]]&lt;=30,"OverWeight","Obesity")))</f>
        <v>OverWeight</v>
      </c>
      <c r="M334" t="str">
        <f>IF(MedExam_Table[[#This Row],[HBA1C]]&lt;5.7,"Normal",IF(MedExam_Table[[#This Row],[HBA1C]]&lt;6.4,"Prediabetes","Diabetes"))</f>
        <v>Normal</v>
      </c>
      <c r="N334" t="str">
        <f>PROPER(MedExam_Table[[#This Row],[Any Transplants]])</f>
        <v>No</v>
      </c>
    </row>
    <row r="335" spans="1:14" x14ac:dyDescent="0.3">
      <c r="A335" t="s">
        <v>1072</v>
      </c>
      <c r="B335">
        <v>20.75</v>
      </c>
      <c r="C335">
        <v>5.18</v>
      </c>
      <c r="D335" t="s">
        <v>2382</v>
      </c>
      <c r="E335" t="s">
        <v>2380</v>
      </c>
      <c r="F335" t="s">
        <v>2380</v>
      </c>
      <c r="G335">
        <v>2</v>
      </c>
      <c r="H335" t="s">
        <v>2380</v>
      </c>
      <c r="I335" s="9">
        <f>IF(MedExam_Table[[#This Row],[NumberOfMajorSurgeries]]="No major surgery",0,MedExam_Table[[#This Row],[NumberOfMajorSurgeries]])</f>
        <v>2</v>
      </c>
      <c r="J335" t="str">
        <f>PROPER(MedExam_Table[[#This Row],[Heart Issues]])</f>
        <v>Yes</v>
      </c>
      <c r="K335" t="str">
        <f>PROPER(IF(MedExam_Table[[#This Row],[smoker]]= "?","No",MedExam_Table[[#This Row],[smoker]]))</f>
        <v>No</v>
      </c>
      <c r="L335" t="str">
        <f>IF(MedExam_Table[[#This Row],[BMI]]&lt;18.5,"Underweight",IF(MedExam_Table[[#This Row],[BMI]]&lt;25,"NormalWeight",IF(MedExam_Table[[#This Row],[BMI]]&lt;=30,"OverWeight","Obesity")))</f>
        <v>NormalWeight</v>
      </c>
      <c r="M335" t="str">
        <f>IF(MedExam_Table[[#This Row],[HBA1C]]&lt;5.7,"Normal",IF(MedExam_Table[[#This Row],[HBA1C]]&lt;6.4,"Prediabetes","Diabetes"))</f>
        <v>Normal</v>
      </c>
      <c r="N335" t="str">
        <f>PROPER(MedExam_Table[[#This Row],[Any Transplants]])</f>
        <v>No</v>
      </c>
    </row>
    <row r="336" spans="1:14" x14ac:dyDescent="0.3">
      <c r="A336" t="s">
        <v>2360</v>
      </c>
      <c r="B336">
        <v>40.92</v>
      </c>
      <c r="C336">
        <v>8.41</v>
      </c>
      <c r="D336" t="s">
        <v>2380</v>
      </c>
      <c r="E336" t="s">
        <v>2380</v>
      </c>
      <c r="F336" t="s">
        <v>2380</v>
      </c>
      <c r="G336" t="s">
        <v>2381</v>
      </c>
      <c r="H336" t="s">
        <v>2382</v>
      </c>
      <c r="I336" s="9">
        <f>IF(MedExam_Table[[#This Row],[NumberOfMajorSurgeries]]="No major surgery",0,MedExam_Table[[#This Row],[NumberOfMajorSurgeries]])</f>
        <v>0</v>
      </c>
      <c r="J336" t="str">
        <f>PROPER(MedExam_Table[[#This Row],[Heart Issues]])</f>
        <v>No</v>
      </c>
      <c r="K336" t="str">
        <f>PROPER(IF(MedExam_Table[[#This Row],[smoker]]= "?","No",MedExam_Table[[#This Row],[smoker]]))</f>
        <v>Yes</v>
      </c>
      <c r="L336" t="str">
        <f>IF(MedExam_Table[[#This Row],[BMI]]&lt;18.5,"Underweight",IF(MedExam_Table[[#This Row],[BMI]]&lt;25,"NormalWeight",IF(MedExam_Table[[#This Row],[BMI]]&lt;=30,"OverWeight","Obesity")))</f>
        <v>Obesity</v>
      </c>
      <c r="M336" t="str">
        <f>IF(MedExam_Table[[#This Row],[HBA1C]]&lt;5.7,"Normal",IF(MedExam_Table[[#This Row],[HBA1C]]&lt;6.4,"Prediabetes","Diabetes"))</f>
        <v>Diabetes</v>
      </c>
      <c r="N336" t="str">
        <f>PROPER(MedExam_Table[[#This Row],[Any Transplants]])</f>
        <v>No</v>
      </c>
    </row>
    <row r="337" spans="1:14" x14ac:dyDescent="0.3">
      <c r="A337" t="s">
        <v>2243</v>
      </c>
      <c r="B337">
        <v>30.2</v>
      </c>
      <c r="C337">
        <v>9.58</v>
      </c>
      <c r="D337" t="s">
        <v>2380</v>
      </c>
      <c r="E337" t="s">
        <v>2380</v>
      </c>
      <c r="F337" t="s">
        <v>2380</v>
      </c>
      <c r="G337" t="s">
        <v>2381</v>
      </c>
      <c r="H337" t="s">
        <v>2382</v>
      </c>
      <c r="I337" s="9">
        <f>IF(MedExam_Table[[#This Row],[NumberOfMajorSurgeries]]="No major surgery",0,MedExam_Table[[#This Row],[NumberOfMajorSurgeries]])</f>
        <v>0</v>
      </c>
      <c r="J337" t="str">
        <f>PROPER(MedExam_Table[[#This Row],[Heart Issues]])</f>
        <v>No</v>
      </c>
      <c r="K337" t="str">
        <f>PROPER(IF(MedExam_Table[[#This Row],[smoker]]= "?","No",MedExam_Table[[#This Row],[smoker]]))</f>
        <v>Yes</v>
      </c>
      <c r="L337" t="str">
        <f>IF(MedExam_Table[[#This Row],[BMI]]&lt;18.5,"Underweight",IF(MedExam_Table[[#This Row],[BMI]]&lt;25,"NormalWeight",IF(MedExam_Table[[#This Row],[BMI]]&lt;=30,"OverWeight","Obesity")))</f>
        <v>Obesity</v>
      </c>
      <c r="M337" t="str">
        <f>IF(MedExam_Table[[#This Row],[HBA1C]]&lt;5.7,"Normal",IF(MedExam_Table[[#This Row],[HBA1C]]&lt;6.4,"Prediabetes","Diabetes"))</f>
        <v>Diabetes</v>
      </c>
      <c r="N337" t="str">
        <f>PROPER(MedExam_Table[[#This Row],[Any Transplants]])</f>
        <v>No</v>
      </c>
    </row>
    <row r="338" spans="1:14" x14ac:dyDescent="0.3">
      <c r="A338" t="s">
        <v>1071</v>
      </c>
      <c r="B338">
        <v>26.6</v>
      </c>
      <c r="C338">
        <v>6.29</v>
      </c>
      <c r="D338" t="s">
        <v>2380</v>
      </c>
      <c r="E338" t="s">
        <v>2380</v>
      </c>
      <c r="F338" t="s">
        <v>2380</v>
      </c>
      <c r="G338">
        <v>2</v>
      </c>
      <c r="H338" t="s">
        <v>2380</v>
      </c>
      <c r="I338" s="9">
        <f>IF(MedExam_Table[[#This Row],[NumberOfMajorSurgeries]]="No major surgery",0,MedExam_Table[[#This Row],[NumberOfMajorSurgeries]])</f>
        <v>2</v>
      </c>
      <c r="J338" t="str">
        <f>PROPER(MedExam_Table[[#This Row],[Heart Issues]])</f>
        <v>No</v>
      </c>
      <c r="K338" t="str">
        <f>PROPER(IF(MedExam_Table[[#This Row],[smoker]]= "?","No",MedExam_Table[[#This Row],[smoker]]))</f>
        <v>No</v>
      </c>
      <c r="L338" t="str">
        <f>IF(MedExam_Table[[#This Row],[BMI]]&lt;18.5,"Underweight",IF(MedExam_Table[[#This Row],[BMI]]&lt;25,"NormalWeight",IF(MedExam_Table[[#This Row],[BMI]]&lt;=30,"OverWeight","Obesity")))</f>
        <v>OverWeight</v>
      </c>
      <c r="M338" t="str">
        <f>IF(MedExam_Table[[#This Row],[HBA1C]]&lt;5.7,"Normal",IF(MedExam_Table[[#This Row],[HBA1C]]&lt;6.4,"Prediabetes","Diabetes"))</f>
        <v>Prediabetes</v>
      </c>
      <c r="N338" t="str">
        <f>PROPER(MedExam_Table[[#This Row],[Any Transplants]])</f>
        <v>No</v>
      </c>
    </row>
    <row r="339" spans="1:14" x14ac:dyDescent="0.3">
      <c r="A339" t="s">
        <v>1070</v>
      </c>
      <c r="B339">
        <v>25.3</v>
      </c>
      <c r="C339">
        <v>4.49</v>
      </c>
      <c r="D339" t="s">
        <v>2380</v>
      </c>
      <c r="E339" t="s">
        <v>2380</v>
      </c>
      <c r="F339" t="s">
        <v>2380</v>
      </c>
      <c r="G339">
        <v>2</v>
      </c>
      <c r="H339" t="s">
        <v>2380</v>
      </c>
      <c r="I339" s="9">
        <f>IF(MedExam_Table[[#This Row],[NumberOfMajorSurgeries]]="No major surgery",0,MedExam_Table[[#This Row],[NumberOfMajorSurgeries]])</f>
        <v>2</v>
      </c>
      <c r="J339" t="str">
        <f>PROPER(MedExam_Table[[#This Row],[Heart Issues]])</f>
        <v>No</v>
      </c>
      <c r="K339" t="str">
        <f>PROPER(IF(MedExam_Table[[#This Row],[smoker]]= "?","No",MedExam_Table[[#This Row],[smoker]]))</f>
        <v>No</v>
      </c>
      <c r="L339" t="str">
        <f>IF(MedExam_Table[[#This Row],[BMI]]&lt;18.5,"Underweight",IF(MedExam_Table[[#This Row],[BMI]]&lt;25,"NormalWeight",IF(MedExam_Table[[#This Row],[BMI]]&lt;=30,"OverWeight","Obesity")))</f>
        <v>OverWeight</v>
      </c>
      <c r="M339" t="str">
        <f>IF(MedExam_Table[[#This Row],[HBA1C]]&lt;5.7,"Normal",IF(MedExam_Table[[#This Row],[HBA1C]]&lt;6.4,"Prediabetes","Diabetes"))</f>
        <v>Normal</v>
      </c>
      <c r="N339" t="str">
        <f>PROPER(MedExam_Table[[#This Row],[Any Transplants]])</f>
        <v>No</v>
      </c>
    </row>
    <row r="340" spans="1:14" x14ac:dyDescent="0.3">
      <c r="A340" t="s">
        <v>1069</v>
      </c>
      <c r="B340">
        <v>18.84</v>
      </c>
      <c r="C340">
        <v>11.82</v>
      </c>
      <c r="D340" t="s">
        <v>2382</v>
      </c>
      <c r="E340" t="s">
        <v>2380</v>
      </c>
      <c r="F340" t="s">
        <v>2383</v>
      </c>
      <c r="G340">
        <v>1</v>
      </c>
      <c r="H340" t="s">
        <v>2380</v>
      </c>
      <c r="I340" s="9">
        <f>IF(MedExam_Table[[#This Row],[NumberOfMajorSurgeries]]="No major surgery",0,MedExam_Table[[#This Row],[NumberOfMajorSurgeries]])</f>
        <v>1</v>
      </c>
      <c r="J340" t="str">
        <f>PROPER(MedExam_Table[[#This Row],[Heart Issues]])</f>
        <v>Yes</v>
      </c>
      <c r="K340" t="str">
        <f>PROPER(IF(MedExam_Table[[#This Row],[smoker]]= "?","No",MedExam_Table[[#This Row],[smoker]]))</f>
        <v>No</v>
      </c>
      <c r="L340" t="str">
        <f>IF(MedExam_Table[[#This Row],[BMI]]&lt;18.5,"Underweight",IF(MedExam_Table[[#This Row],[BMI]]&lt;25,"NormalWeight",IF(MedExam_Table[[#This Row],[BMI]]&lt;=30,"OverWeight","Obesity")))</f>
        <v>NormalWeight</v>
      </c>
      <c r="M340" t="str">
        <f>IF(MedExam_Table[[#This Row],[HBA1C]]&lt;5.7,"Normal",IF(MedExam_Table[[#This Row],[HBA1C]]&lt;6.4,"Prediabetes","Diabetes"))</f>
        <v>Diabetes</v>
      </c>
      <c r="N340" t="str">
        <f>PROPER(MedExam_Table[[#This Row],[Any Transplants]])</f>
        <v>No</v>
      </c>
    </row>
    <row r="341" spans="1:14" x14ac:dyDescent="0.3">
      <c r="A341" t="s">
        <v>1068</v>
      </c>
      <c r="B341">
        <v>19.57</v>
      </c>
      <c r="C341">
        <v>7.41</v>
      </c>
      <c r="D341" t="s">
        <v>2382</v>
      </c>
      <c r="E341" t="s">
        <v>2380</v>
      </c>
      <c r="F341" t="s">
        <v>2380</v>
      </c>
      <c r="G341">
        <v>1</v>
      </c>
      <c r="H341" t="s">
        <v>2380</v>
      </c>
      <c r="I341" s="9">
        <f>IF(MedExam_Table[[#This Row],[NumberOfMajorSurgeries]]="No major surgery",0,MedExam_Table[[#This Row],[NumberOfMajorSurgeries]])</f>
        <v>1</v>
      </c>
      <c r="J341" t="str">
        <f>PROPER(MedExam_Table[[#This Row],[Heart Issues]])</f>
        <v>Yes</v>
      </c>
      <c r="K341" t="str">
        <f>PROPER(IF(MedExam_Table[[#This Row],[smoker]]= "?","No",MedExam_Table[[#This Row],[smoker]]))</f>
        <v>No</v>
      </c>
      <c r="L341" t="str">
        <f>IF(MedExam_Table[[#This Row],[BMI]]&lt;18.5,"Underweight",IF(MedExam_Table[[#This Row],[BMI]]&lt;25,"NormalWeight",IF(MedExam_Table[[#This Row],[BMI]]&lt;=30,"OverWeight","Obesity")))</f>
        <v>NormalWeight</v>
      </c>
      <c r="M341" t="str">
        <f>IF(MedExam_Table[[#This Row],[HBA1C]]&lt;5.7,"Normal",IF(MedExam_Table[[#This Row],[HBA1C]]&lt;6.4,"Prediabetes","Diabetes"))</f>
        <v>Diabetes</v>
      </c>
      <c r="N341" t="str">
        <f>PROPER(MedExam_Table[[#This Row],[Any Transplants]])</f>
        <v>No</v>
      </c>
    </row>
    <row r="342" spans="1:14" x14ac:dyDescent="0.3">
      <c r="A342" t="s">
        <v>1067</v>
      </c>
      <c r="B342">
        <v>30.495000000000001</v>
      </c>
      <c r="C342">
        <v>5.97</v>
      </c>
      <c r="D342" t="s">
        <v>2380</v>
      </c>
      <c r="E342" t="s">
        <v>2380</v>
      </c>
      <c r="F342" t="s">
        <v>2380</v>
      </c>
      <c r="G342" t="s">
        <v>2381</v>
      </c>
      <c r="H342" t="s">
        <v>2380</v>
      </c>
      <c r="I342" s="9">
        <f>IF(MedExam_Table[[#This Row],[NumberOfMajorSurgeries]]="No major surgery",0,MedExam_Table[[#This Row],[NumberOfMajorSurgeries]])</f>
        <v>0</v>
      </c>
      <c r="J342" t="str">
        <f>PROPER(MedExam_Table[[#This Row],[Heart Issues]])</f>
        <v>No</v>
      </c>
      <c r="K342" t="str">
        <f>PROPER(IF(MedExam_Table[[#This Row],[smoker]]= "?","No",MedExam_Table[[#This Row],[smoker]]))</f>
        <v>No</v>
      </c>
      <c r="L342" t="str">
        <f>IF(MedExam_Table[[#This Row],[BMI]]&lt;18.5,"Underweight",IF(MedExam_Table[[#This Row],[BMI]]&lt;25,"NormalWeight",IF(MedExam_Table[[#This Row],[BMI]]&lt;=30,"OverWeight","Obesity")))</f>
        <v>Obesity</v>
      </c>
      <c r="M342" t="str">
        <f>IF(MedExam_Table[[#This Row],[HBA1C]]&lt;5.7,"Normal",IF(MedExam_Table[[#This Row],[HBA1C]]&lt;6.4,"Prediabetes","Diabetes"))</f>
        <v>Prediabetes</v>
      </c>
      <c r="N342" t="str">
        <f>PROPER(MedExam_Table[[#This Row],[Any Transplants]])</f>
        <v>No</v>
      </c>
    </row>
    <row r="343" spans="1:14" x14ac:dyDescent="0.3">
      <c r="A343" t="s">
        <v>1066</v>
      </c>
      <c r="B343">
        <v>30.114999999999998</v>
      </c>
      <c r="C343">
        <v>5.74</v>
      </c>
      <c r="D343" t="s">
        <v>2380</v>
      </c>
      <c r="E343" t="s">
        <v>2380</v>
      </c>
      <c r="F343" t="s">
        <v>2383</v>
      </c>
      <c r="G343">
        <v>1</v>
      </c>
      <c r="H343" t="s">
        <v>2380</v>
      </c>
      <c r="I343" s="9">
        <f>IF(MedExam_Table[[#This Row],[NumberOfMajorSurgeries]]="No major surgery",0,MedExam_Table[[#This Row],[NumberOfMajorSurgeries]])</f>
        <v>1</v>
      </c>
      <c r="J343" t="str">
        <f>PROPER(MedExam_Table[[#This Row],[Heart Issues]])</f>
        <v>No</v>
      </c>
      <c r="K343" t="str">
        <f>PROPER(IF(MedExam_Table[[#This Row],[smoker]]= "?","No",MedExam_Table[[#This Row],[smoker]]))</f>
        <v>No</v>
      </c>
      <c r="L343" t="str">
        <f>IF(MedExam_Table[[#This Row],[BMI]]&lt;18.5,"Underweight",IF(MedExam_Table[[#This Row],[BMI]]&lt;25,"NormalWeight",IF(MedExam_Table[[#This Row],[BMI]]&lt;=30,"OverWeight","Obesity")))</f>
        <v>Obesity</v>
      </c>
      <c r="M343" t="str">
        <f>IF(MedExam_Table[[#This Row],[HBA1C]]&lt;5.7,"Normal",IF(MedExam_Table[[#This Row],[HBA1C]]&lt;6.4,"Prediabetes","Diabetes"))</f>
        <v>Prediabetes</v>
      </c>
      <c r="N343" t="str">
        <f>PROPER(MedExam_Table[[#This Row],[Any Transplants]])</f>
        <v>No</v>
      </c>
    </row>
    <row r="344" spans="1:14" x14ac:dyDescent="0.3">
      <c r="A344" t="s">
        <v>1065</v>
      </c>
      <c r="B344">
        <v>24.78</v>
      </c>
      <c r="C344">
        <v>9.85</v>
      </c>
      <c r="D344" t="s">
        <v>2380</v>
      </c>
      <c r="E344" t="s">
        <v>2380</v>
      </c>
      <c r="F344" t="s">
        <v>2380</v>
      </c>
      <c r="G344" t="s">
        <v>2381</v>
      </c>
      <c r="H344" t="s">
        <v>2380</v>
      </c>
      <c r="I344" s="9">
        <f>IF(MedExam_Table[[#This Row],[NumberOfMajorSurgeries]]="No major surgery",0,MedExam_Table[[#This Row],[NumberOfMajorSurgeries]])</f>
        <v>0</v>
      </c>
      <c r="J344" t="str">
        <f>PROPER(MedExam_Table[[#This Row],[Heart Issues]])</f>
        <v>No</v>
      </c>
      <c r="K344" t="str">
        <f>PROPER(IF(MedExam_Table[[#This Row],[smoker]]= "?","No",MedExam_Table[[#This Row],[smoker]]))</f>
        <v>No</v>
      </c>
      <c r="L344" t="str">
        <f>IF(MedExam_Table[[#This Row],[BMI]]&lt;18.5,"Underweight",IF(MedExam_Table[[#This Row],[BMI]]&lt;25,"NormalWeight",IF(MedExam_Table[[#This Row],[BMI]]&lt;=30,"OverWeight","Obesity")))</f>
        <v>NormalWeight</v>
      </c>
      <c r="M344" t="str">
        <f>IF(MedExam_Table[[#This Row],[HBA1C]]&lt;5.7,"Normal",IF(MedExam_Table[[#This Row],[HBA1C]]&lt;6.4,"Prediabetes","Diabetes"))</f>
        <v>Diabetes</v>
      </c>
      <c r="N344" t="str">
        <f>PROPER(MedExam_Table[[#This Row],[Any Transplants]])</f>
        <v>No</v>
      </c>
    </row>
    <row r="345" spans="1:14" x14ac:dyDescent="0.3">
      <c r="A345" t="s">
        <v>1064</v>
      </c>
      <c r="B345">
        <v>24.77</v>
      </c>
      <c r="C345">
        <v>7.59</v>
      </c>
      <c r="D345" t="s">
        <v>2380</v>
      </c>
      <c r="E345" t="s">
        <v>2380</v>
      </c>
      <c r="F345" t="s">
        <v>2380</v>
      </c>
      <c r="G345" t="s">
        <v>2381</v>
      </c>
      <c r="H345" t="s">
        <v>2380</v>
      </c>
      <c r="I345" s="9">
        <f>IF(MedExam_Table[[#This Row],[NumberOfMajorSurgeries]]="No major surgery",0,MedExam_Table[[#This Row],[NumberOfMajorSurgeries]])</f>
        <v>0</v>
      </c>
      <c r="J345" t="str">
        <f>PROPER(MedExam_Table[[#This Row],[Heart Issues]])</f>
        <v>No</v>
      </c>
      <c r="K345" t="str">
        <f>PROPER(IF(MedExam_Table[[#This Row],[smoker]]= "?","No",MedExam_Table[[#This Row],[smoker]]))</f>
        <v>No</v>
      </c>
      <c r="L345" t="str">
        <f>IF(MedExam_Table[[#This Row],[BMI]]&lt;18.5,"Underweight",IF(MedExam_Table[[#This Row],[BMI]]&lt;25,"NormalWeight",IF(MedExam_Table[[#This Row],[BMI]]&lt;=30,"OverWeight","Obesity")))</f>
        <v>NormalWeight</v>
      </c>
      <c r="M345" t="str">
        <f>IF(MedExam_Table[[#This Row],[HBA1C]]&lt;5.7,"Normal",IF(MedExam_Table[[#This Row],[HBA1C]]&lt;6.4,"Prediabetes","Diabetes"))</f>
        <v>Diabetes</v>
      </c>
      <c r="N345" t="str">
        <f>PROPER(MedExam_Table[[#This Row],[Any Transplants]])</f>
        <v>No</v>
      </c>
    </row>
    <row r="346" spans="1:14" x14ac:dyDescent="0.3">
      <c r="A346" t="s">
        <v>1063</v>
      </c>
      <c r="B346">
        <v>16.579999999999998</v>
      </c>
      <c r="C346">
        <v>6.98</v>
      </c>
      <c r="D346" t="s">
        <v>2382</v>
      </c>
      <c r="E346" t="s">
        <v>2380</v>
      </c>
      <c r="F346" t="s">
        <v>2383</v>
      </c>
      <c r="G346">
        <v>1</v>
      </c>
      <c r="H346" t="s">
        <v>2380</v>
      </c>
      <c r="I346" s="9">
        <f>IF(MedExam_Table[[#This Row],[NumberOfMajorSurgeries]]="No major surgery",0,MedExam_Table[[#This Row],[NumberOfMajorSurgeries]])</f>
        <v>1</v>
      </c>
      <c r="J346" t="str">
        <f>PROPER(MedExam_Table[[#This Row],[Heart Issues]])</f>
        <v>Yes</v>
      </c>
      <c r="K346" t="str">
        <f>PROPER(IF(MedExam_Table[[#This Row],[smoker]]= "?","No",MedExam_Table[[#This Row],[smoker]]))</f>
        <v>No</v>
      </c>
      <c r="L346" t="str">
        <f>IF(MedExam_Table[[#This Row],[BMI]]&lt;18.5,"Underweight",IF(MedExam_Table[[#This Row],[BMI]]&lt;25,"NormalWeight",IF(MedExam_Table[[#This Row],[BMI]]&lt;=30,"OverWeight","Obesity")))</f>
        <v>Underweight</v>
      </c>
      <c r="M346" t="str">
        <f>IF(MedExam_Table[[#This Row],[HBA1C]]&lt;5.7,"Normal",IF(MedExam_Table[[#This Row],[HBA1C]]&lt;6.4,"Prediabetes","Diabetes"))</f>
        <v>Diabetes</v>
      </c>
      <c r="N346" t="str">
        <f>PROPER(MedExam_Table[[#This Row],[Any Transplants]])</f>
        <v>No</v>
      </c>
    </row>
    <row r="347" spans="1:14" x14ac:dyDescent="0.3">
      <c r="A347" t="s">
        <v>1062</v>
      </c>
      <c r="B347">
        <v>38.17</v>
      </c>
      <c r="C347">
        <v>4.7300000000000004</v>
      </c>
      <c r="D347" t="s">
        <v>2382</v>
      </c>
      <c r="E347" t="s">
        <v>2380</v>
      </c>
      <c r="F347" t="s">
        <v>2380</v>
      </c>
      <c r="G347" t="s">
        <v>2381</v>
      </c>
      <c r="H347" t="s">
        <v>2380</v>
      </c>
      <c r="I347" s="9">
        <f>IF(MedExam_Table[[#This Row],[NumberOfMajorSurgeries]]="No major surgery",0,MedExam_Table[[#This Row],[NumberOfMajorSurgeries]])</f>
        <v>0</v>
      </c>
      <c r="J347" t="str">
        <f>PROPER(MedExam_Table[[#This Row],[Heart Issues]])</f>
        <v>Yes</v>
      </c>
      <c r="K347" t="str">
        <f>PROPER(IF(MedExam_Table[[#This Row],[smoker]]= "?","No",MedExam_Table[[#This Row],[smoker]]))</f>
        <v>No</v>
      </c>
      <c r="L347" t="str">
        <f>IF(MedExam_Table[[#This Row],[BMI]]&lt;18.5,"Underweight",IF(MedExam_Table[[#This Row],[BMI]]&lt;25,"NormalWeight",IF(MedExam_Table[[#This Row],[BMI]]&lt;=30,"OverWeight","Obesity")))</f>
        <v>Obesity</v>
      </c>
      <c r="M347" t="str">
        <f>IF(MedExam_Table[[#This Row],[HBA1C]]&lt;5.7,"Normal",IF(MedExam_Table[[#This Row],[HBA1C]]&lt;6.4,"Prediabetes","Diabetes"))</f>
        <v>Normal</v>
      </c>
      <c r="N347" t="str">
        <f>PROPER(MedExam_Table[[#This Row],[Any Transplants]])</f>
        <v>No</v>
      </c>
    </row>
    <row r="348" spans="1:14" x14ac:dyDescent="0.3">
      <c r="A348" t="s">
        <v>2242</v>
      </c>
      <c r="B348">
        <v>48.32</v>
      </c>
      <c r="C348">
        <v>5.77</v>
      </c>
      <c r="D348" t="s">
        <v>2380</v>
      </c>
      <c r="E348" t="s">
        <v>2380</v>
      </c>
      <c r="F348" t="s">
        <v>2380</v>
      </c>
      <c r="G348" t="s">
        <v>2381</v>
      </c>
      <c r="H348" t="s">
        <v>2382</v>
      </c>
      <c r="I348" s="9">
        <f>IF(MedExam_Table[[#This Row],[NumberOfMajorSurgeries]]="No major surgery",0,MedExam_Table[[#This Row],[NumberOfMajorSurgeries]])</f>
        <v>0</v>
      </c>
      <c r="J348" t="str">
        <f>PROPER(MedExam_Table[[#This Row],[Heart Issues]])</f>
        <v>No</v>
      </c>
      <c r="K348" t="str">
        <f>PROPER(IF(MedExam_Table[[#This Row],[smoker]]= "?","No",MedExam_Table[[#This Row],[smoker]]))</f>
        <v>Yes</v>
      </c>
      <c r="L348" t="str">
        <f>IF(MedExam_Table[[#This Row],[BMI]]&lt;18.5,"Underweight",IF(MedExam_Table[[#This Row],[BMI]]&lt;25,"NormalWeight",IF(MedExam_Table[[#This Row],[BMI]]&lt;=30,"OverWeight","Obesity")))</f>
        <v>Obesity</v>
      </c>
      <c r="M348" t="str">
        <f>IF(MedExam_Table[[#This Row],[HBA1C]]&lt;5.7,"Normal",IF(MedExam_Table[[#This Row],[HBA1C]]&lt;6.4,"Prediabetes","Diabetes"))</f>
        <v>Prediabetes</v>
      </c>
      <c r="N348" t="str">
        <f>PROPER(MedExam_Table[[#This Row],[Any Transplants]])</f>
        <v>No</v>
      </c>
    </row>
    <row r="349" spans="1:14" x14ac:dyDescent="0.3">
      <c r="A349" t="s">
        <v>1061</v>
      </c>
      <c r="B349">
        <v>39.424999999999997</v>
      </c>
      <c r="C349">
        <v>4.76</v>
      </c>
      <c r="D349" t="s">
        <v>2382</v>
      </c>
      <c r="E349" t="s">
        <v>2380</v>
      </c>
      <c r="F349" t="s">
        <v>2380</v>
      </c>
      <c r="G349" t="s">
        <v>2381</v>
      </c>
      <c r="H349" t="s">
        <v>2380</v>
      </c>
      <c r="I349" s="9">
        <f>IF(MedExam_Table[[#This Row],[NumberOfMajorSurgeries]]="No major surgery",0,MedExam_Table[[#This Row],[NumberOfMajorSurgeries]])</f>
        <v>0</v>
      </c>
      <c r="J349" t="str">
        <f>PROPER(MedExam_Table[[#This Row],[Heart Issues]])</f>
        <v>Yes</v>
      </c>
      <c r="K349" t="str">
        <f>PROPER(IF(MedExam_Table[[#This Row],[smoker]]= "?","No",MedExam_Table[[#This Row],[smoker]]))</f>
        <v>No</v>
      </c>
      <c r="L349" t="str">
        <f>IF(MedExam_Table[[#This Row],[BMI]]&lt;18.5,"Underweight",IF(MedExam_Table[[#This Row],[BMI]]&lt;25,"NormalWeight",IF(MedExam_Table[[#This Row],[BMI]]&lt;=30,"OverWeight","Obesity")))</f>
        <v>Obesity</v>
      </c>
      <c r="M349" t="str">
        <f>IF(MedExam_Table[[#This Row],[HBA1C]]&lt;5.7,"Normal",IF(MedExam_Table[[#This Row],[HBA1C]]&lt;6.4,"Prediabetes","Diabetes"))</f>
        <v>Normal</v>
      </c>
      <c r="N349" t="str">
        <f>PROPER(MedExam_Table[[#This Row],[Any Transplants]])</f>
        <v>No</v>
      </c>
    </row>
    <row r="350" spans="1:14" x14ac:dyDescent="0.3">
      <c r="A350" t="s">
        <v>1060</v>
      </c>
      <c r="B350">
        <v>33.44</v>
      </c>
      <c r="C350">
        <v>6.24</v>
      </c>
      <c r="D350" t="s">
        <v>2382</v>
      </c>
      <c r="E350" t="s">
        <v>2380</v>
      </c>
      <c r="F350" t="s">
        <v>2380</v>
      </c>
      <c r="G350" t="s">
        <v>2381</v>
      </c>
      <c r="H350" t="s">
        <v>2380</v>
      </c>
      <c r="I350" s="9">
        <f>IF(MedExam_Table[[#This Row],[NumberOfMajorSurgeries]]="No major surgery",0,MedExam_Table[[#This Row],[NumberOfMajorSurgeries]])</f>
        <v>0</v>
      </c>
      <c r="J350" t="str">
        <f>PROPER(MedExam_Table[[#This Row],[Heart Issues]])</f>
        <v>Yes</v>
      </c>
      <c r="K350" t="str">
        <f>PROPER(IF(MedExam_Table[[#This Row],[smoker]]= "?","No",MedExam_Table[[#This Row],[smoker]]))</f>
        <v>No</v>
      </c>
      <c r="L350" t="str">
        <f>IF(MedExam_Table[[#This Row],[BMI]]&lt;18.5,"Underweight",IF(MedExam_Table[[#This Row],[BMI]]&lt;25,"NormalWeight",IF(MedExam_Table[[#This Row],[BMI]]&lt;=30,"OverWeight","Obesity")))</f>
        <v>Obesity</v>
      </c>
      <c r="M350" t="str">
        <f>IF(MedExam_Table[[#This Row],[HBA1C]]&lt;5.7,"Normal",IF(MedExam_Table[[#This Row],[HBA1C]]&lt;6.4,"Prediabetes","Diabetes"))</f>
        <v>Prediabetes</v>
      </c>
      <c r="N350" t="str">
        <f>PROPER(MedExam_Table[[#This Row],[Any Transplants]])</f>
        <v>No</v>
      </c>
    </row>
    <row r="351" spans="1:14" x14ac:dyDescent="0.3">
      <c r="A351" t="s">
        <v>1059</v>
      </c>
      <c r="B351">
        <v>33.344999999999999</v>
      </c>
      <c r="C351">
        <v>5.44</v>
      </c>
      <c r="D351" t="s">
        <v>2382</v>
      </c>
      <c r="E351" t="s">
        <v>2380</v>
      </c>
      <c r="F351" t="s">
        <v>2380</v>
      </c>
      <c r="G351" t="s">
        <v>2381</v>
      </c>
      <c r="H351" t="s">
        <v>2380</v>
      </c>
      <c r="I351" s="9">
        <f>IF(MedExam_Table[[#This Row],[NumberOfMajorSurgeries]]="No major surgery",0,MedExam_Table[[#This Row],[NumberOfMajorSurgeries]])</f>
        <v>0</v>
      </c>
      <c r="J351" t="str">
        <f>PROPER(MedExam_Table[[#This Row],[Heart Issues]])</f>
        <v>Yes</v>
      </c>
      <c r="K351" t="str">
        <f>PROPER(IF(MedExam_Table[[#This Row],[smoker]]= "?","No",MedExam_Table[[#This Row],[smoker]]))</f>
        <v>No</v>
      </c>
      <c r="L351" t="str">
        <f>IF(MedExam_Table[[#This Row],[BMI]]&lt;18.5,"Underweight",IF(MedExam_Table[[#This Row],[BMI]]&lt;25,"NormalWeight",IF(MedExam_Table[[#This Row],[BMI]]&lt;=30,"OverWeight","Obesity")))</f>
        <v>Obesity</v>
      </c>
      <c r="M351" t="str">
        <f>IF(MedExam_Table[[#This Row],[HBA1C]]&lt;5.7,"Normal",IF(MedExam_Table[[#This Row],[HBA1C]]&lt;6.4,"Prediabetes","Diabetes"))</f>
        <v>Normal</v>
      </c>
      <c r="N351" t="str">
        <f>PROPER(MedExam_Table[[#This Row],[Any Transplants]])</f>
        <v>No</v>
      </c>
    </row>
    <row r="352" spans="1:14" x14ac:dyDescent="0.3">
      <c r="A352" t="s">
        <v>1058</v>
      </c>
      <c r="B352">
        <v>38.79</v>
      </c>
      <c r="C352">
        <v>5.08</v>
      </c>
      <c r="D352" t="s">
        <v>2380</v>
      </c>
      <c r="E352" t="s">
        <v>2380</v>
      </c>
      <c r="F352" t="s">
        <v>2383</v>
      </c>
      <c r="G352">
        <v>1</v>
      </c>
      <c r="H352" t="s">
        <v>2380</v>
      </c>
      <c r="I352" s="9">
        <f>IF(MedExam_Table[[#This Row],[NumberOfMajorSurgeries]]="No major surgery",0,MedExam_Table[[#This Row],[NumberOfMajorSurgeries]])</f>
        <v>1</v>
      </c>
      <c r="J352" t="str">
        <f>PROPER(MedExam_Table[[#This Row],[Heart Issues]])</f>
        <v>No</v>
      </c>
      <c r="K352" t="str">
        <f>PROPER(IF(MedExam_Table[[#This Row],[smoker]]= "?","No",MedExam_Table[[#This Row],[smoker]]))</f>
        <v>No</v>
      </c>
      <c r="L352" t="str">
        <f>IF(MedExam_Table[[#This Row],[BMI]]&lt;18.5,"Underweight",IF(MedExam_Table[[#This Row],[BMI]]&lt;25,"NormalWeight",IF(MedExam_Table[[#This Row],[BMI]]&lt;=30,"OverWeight","Obesity")))</f>
        <v>Obesity</v>
      </c>
      <c r="M352" t="str">
        <f>IF(MedExam_Table[[#This Row],[HBA1C]]&lt;5.7,"Normal",IF(MedExam_Table[[#This Row],[HBA1C]]&lt;6.4,"Prediabetes","Diabetes"))</f>
        <v>Normal</v>
      </c>
      <c r="N352" t="str">
        <f>PROPER(MedExam_Table[[#This Row],[Any Transplants]])</f>
        <v>No</v>
      </c>
    </row>
    <row r="353" spans="1:14" x14ac:dyDescent="0.3">
      <c r="A353" t="s">
        <v>1057</v>
      </c>
      <c r="B353">
        <v>30.684999999999999</v>
      </c>
      <c r="C353">
        <v>4.87</v>
      </c>
      <c r="D353" t="s">
        <v>2380</v>
      </c>
      <c r="E353" t="s">
        <v>2380</v>
      </c>
      <c r="F353" t="s">
        <v>2383</v>
      </c>
      <c r="G353">
        <v>1</v>
      </c>
      <c r="H353" t="s">
        <v>2380</v>
      </c>
      <c r="I353" s="9">
        <f>IF(MedExam_Table[[#This Row],[NumberOfMajorSurgeries]]="No major surgery",0,MedExam_Table[[#This Row],[NumberOfMajorSurgeries]])</f>
        <v>1</v>
      </c>
      <c r="J353" t="str">
        <f>PROPER(MedExam_Table[[#This Row],[Heart Issues]])</f>
        <v>No</v>
      </c>
      <c r="K353" t="str">
        <f>PROPER(IF(MedExam_Table[[#This Row],[smoker]]= "?","No",MedExam_Table[[#This Row],[smoker]]))</f>
        <v>No</v>
      </c>
      <c r="L353" t="str">
        <f>IF(MedExam_Table[[#This Row],[BMI]]&lt;18.5,"Underweight",IF(MedExam_Table[[#This Row],[BMI]]&lt;25,"NormalWeight",IF(MedExam_Table[[#This Row],[BMI]]&lt;=30,"OverWeight","Obesity")))</f>
        <v>Obesity</v>
      </c>
      <c r="M353" t="str">
        <f>IF(MedExam_Table[[#This Row],[HBA1C]]&lt;5.7,"Normal",IF(MedExam_Table[[#This Row],[HBA1C]]&lt;6.4,"Prediabetes","Diabetes"))</f>
        <v>Normal</v>
      </c>
      <c r="N353" t="str">
        <f>PROPER(MedExam_Table[[#This Row],[Any Transplants]])</f>
        <v>No</v>
      </c>
    </row>
    <row r="354" spans="1:14" x14ac:dyDescent="0.3">
      <c r="A354" t="s">
        <v>1056</v>
      </c>
      <c r="B354">
        <v>22.135000000000002</v>
      </c>
      <c r="C354">
        <v>8.17</v>
      </c>
      <c r="D354" t="s">
        <v>2380</v>
      </c>
      <c r="E354" t="s">
        <v>2380</v>
      </c>
      <c r="F354" t="s">
        <v>2380</v>
      </c>
      <c r="G354" t="s">
        <v>2381</v>
      </c>
      <c r="H354" t="s">
        <v>2380</v>
      </c>
      <c r="I354" s="9">
        <f>IF(MedExam_Table[[#This Row],[NumberOfMajorSurgeries]]="No major surgery",0,MedExam_Table[[#This Row],[NumberOfMajorSurgeries]])</f>
        <v>0</v>
      </c>
      <c r="J354" t="str">
        <f>PROPER(MedExam_Table[[#This Row],[Heart Issues]])</f>
        <v>No</v>
      </c>
      <c r="K354" t="str">
        <f>PROPER(IF(MedExam_Table[[#This Row],[smoker]]= "?","No",MedExam_Table[[#This Row],[smoker]]))</f>
        <v>No</v>
      </c>
      <c r="L354" t="str">
        <f>IF(MedExam_Table[[#This Row],[BMI]]&lt;18.5,"Underweight",IF(MedExam_Table[[#This Row],[BMI]]&lt;25,"NormalWeight",IF(MedExam_Table[[#This Row],[BMI]]&lt;=30,"OverWeight","Obesity")))</f>
        <v>NormalWeight</v>
      </c>
      <c r="M354" t="str">
        <f>IF(MedExam_Table[[#This Row],[HBA1C]]&lt;5.7,"Normal",IF(MedExam_Table[[#This Row],[HBA1C]]&lt;6.4,"Prediabetes","Diabetes"))</f>
        <v>Diabetes</v>
      </c>
      <c r="N354" t="str">
        <f>PROPER(MedExam_Table[[#This Row],[Any Transplants]])</f>
        <v>No</v>
      </c>
    </row>
    <row r="355" spans="1:14" x14ac:dyDescent="0.3">
      <c r="A355" t="s">
        <v>1055</v>
      </c>
      <c r="B355">
        <v>33.33</v>
      </c>
      <c r="C355">
        <v>7.61</v>
      </c>
      <c r="D355" t="s">
        <v>2380</v>
      </c>
      <c r="E355" t="s">
        <v>2380</v>
      </c>
      <c r="F355" t="s">
        <v>2380</v>
      </c>
      <c r="G355" t="s">
        <v>2381</v>
      </c>
      <c r="H355" t="s">
        <v>2380</v>
      </c>
      <c r="I355" s="9">
        <f>IF(MedExam_Table[[#This Row],[NumberOfMajorSurgeries]]="No major surgery",0,MedExam_Table[[#This Row],[NumberOfMajorSurgeries]])</f>
        <v>0</v>
      </c>
      <c r="J355" t="str">
        <f>PROPER(MedExam_Table[[#This Row],[Heart Issues]])</f>
        <v>No</v>
      </c>
      <c r="K355" t="str">
        <f>PROPER(IF(MedExam_Table[[#This Row],[smoker]]= "?","No",MedExam_Table[[#This Row],[smoker]]))</f>
        <v>No</v>
      </c>
      <c r="L355" t="str">
        <f>IF(MedExam_Table[[#This Row],[BMI]]&lt;18.5,"Underweight",IF(MedExam_Table[[#This Row],[BMI]]&lt;25,"NormalWeight",IF(MedExam_Table[[#This Row],[BMI]]&lt;=30,"OverWeight","Obesity")))</f>
        <v>Obesity</v>
      </c>
      <c r="M355" t="str">
        <f>IF(MedExam_Table[[#This Row],[HBA1C]]&lt;5.7,"Normal",IF(MedExam_Table[[#This Row],[HBA1C]]&lt;6.4,"Prediabetes","Diabetes"))</f>
        <v>Diabetes</v>
      </c>
      <c r="N355" t="str">
        <f>PROPER(MedExam_Table[[#This Row],[Any Transplants]])</f>
        <v>No</v>
      </c>
    </row>
    <row r="356" spans="1:14" x14ac:dyDescent="0.3">
      <c r="A356" t="s">
        <v>1054</v>
      </c>
      <c r="B356">
        <v>31.13</v>
      </c>
      <c r="C356">
        <v>10.1</v>
      </c>
      <c r="D356" t="s">
        <v>2380</v>
      </c>
      <c r="E356" t="s">
        <v>2380</v>
      </c>
      <c r="F356" t="s">
        <v>2380</v>
      </c>
      <c r="G356" t="s">
        <v>2381</v>
      </c>
      <c r="H356" t="s">
        <v>2380</v>
      </c>
      <c r="I356" s="9">
        <f>IF(MedExam_Table[[#This Row],[NumberOfMajorSurgeries]]="No major surgery",0,MedExam_Table[[#This Row],[NumberOfMajorSurgeries]])</f>
        <v>0</v>
      </c>
      <c r="J356" t="str">
        <f>PROPER(MedExam_Table[[#This Row],[Heart Issues]])</f>
        <v>No</v>
      </c>
      <c r="K356" t="str">
        <f>PROPER(IF(MedExam_Table[[#This Row],[smoker]]= "?","No",MedExam_Table[[#This Row],[smoker]]))</f>
        <v>No</v>
      </c>
      <c r="L356" t="str">
        <f>IF(MedExam_Table[[#This Row],[BMI]]&lt;18.5,"Underweight",IF(MedExam_Table[[#This Row],[BMI]]&lt;25,"NormalWeight",IF(MedExam_Table[[#This Row],[BMI]]&lt;=30,"OverWeight","Obesity")))</f>
        <v>Obesity</v>
      </c>
      <c r="M356" t="str">
        <f>IF(MedExam_Table[[#This Row],[HBA1C]]&lt;5.7,"Normal",IF(MedExam_Table[[#This Row],[HBA1C]]&lt;6.4,"Prediabetes","Diabetes"))</f>
        <v>Diabetes</v>
      </c>
      <c r="N356" t="str">
        <f>PROPER(MedExam_Table[[#This Row],[Any Transplants]])</f>
        <v>No</v>
      </c>
    </row>
    <row r="357" spans="1:14" x14ac:dyDescent="0.3">
      <c r="A357" t="s">
        <v>1053</v>
      </c>
      <c r="B357">
        <v>28.9</v>
      </c>
      <c r="C357">
        <v>11.24</v>
      </c>
      <c r="D357" t="s">
        <v>2380</v>
      </c>
      <c r="E357" t="s">
        <v>2380</v>
      </c>
      <c r="F357" t="s">
        <v>2380</v>
      </c>
      <c r="G357" t="s">
        <v>2381</v>
      </c>
      <c r="H357" t="s">
        <v>2380</v>
      </c>
      <c r="I357" s="9">
        <f>IF(MedExam_Table[[#This Row],[NumberOfMajorSurgeries]]="No major surgery",0,MedExam_Table[[#This Row],[NumberOfMajorSurgeries]])</f>
        <v>0</v>
      </c>
      <c r="J357" t="str">
        <f>PROPER(MedExam_Table[[#This Row],[Heart Issues]])</f>
        <v>No</v>
      </c>
      <c r="K357" t="str">
        <f>PROPER(IF(MedExam_Table[[#This Row],[smoker]]= "?","No",MedExam_Table[[#This Row],[smoker]]))</f>
        <v>No</v>
      </c>
      <c r="L357" t="str">
        <f>IF(MedExam_Table[[#This Row],[BMI]]&lt;18.5,"Underweight",IF(MedExam_Table[[#This Row],[BMI]]&lt;25,"NormalWeight",IF(MedExam_Table[[#This Row],[BMI]]&lt;=30,"OverWeight","Obesity")))</f>
        <v>OverWeight</v>
      </c>
      <c r="M357" t="str">
        <f>IF(MedExam_Table[[#This Row],[HBA1C]]&lt;5.7,"Normal",IF(MedExam_Table[[#This Row],[HBA1C]]&lt;6.4,"Prediabetes","Diabetes"))</f>
        <v>Diabetes</v>
      </c>
      <c r="N357" t="str">
        <f>PROPER(MedExam_Table[[#This Row],[Any Transplants]])</f>
        <v>No</v>
      </c>
    </row>
    <row r="358" spans="1:14" x14ac:dyDescent="0.3">
      <c r="A358" t="s">
        <v>1052</v>
      </c>
      <c r="B358">
        <v>43.31</v>
      </c>
      <c r="C358">
        <v>6.1</v>
      </c>
      <c r="D358" t="s">
        <v>2382</v>
      </c>
      <c r="E358" t="s">
        <v>2382</v>
      </c>
      <c r="F358" t="s">
        <v>2380</v>
      </c>
      <c r="G358">
        <v>1</v>
      </c>
      <c r="H358" t="s">
        <v>2380</v>
      </c>
      <c r="I358" s="9">
        <f>IF(MedExam_Table[[#This Row],[NumberOfMajorSurgeries]]="No major surgery",0,MedExam_Table[[#This Row],[NumberOfMajorSurgeries]])</f>
        <v>1</v>
      </c>
      <c r="J358" t="str">
        <f>PROPER(MedExam_Table[[#This Row],[Heart Issues]])</f>
        <v>Yes</v>
      </c>
      <c r="K358" t="str">
        <f>PROPER(IF(MedExam_Table[[#This Row],[smoker]]= "?","No",MedExam_Table[[#This Row],[smoker]]))</f>
        <v>No</v>
      </c>
      <c r="L358" t="str">
        <f>IF(MedExam_Table[[#This Row],[BMI]]&lt;18.5,"Underweight",IF(MedExam_Table[[#This Row],[BMI]]&lt;25,"NormalWeight",IF(MedExam_Table[[#This Row],[BMI]]&lt;=30,"OverWeight","Obesity")))</f>
        <v>Obesity</v>
      </c>
      <c r="M358" t="str">
        <f>IF(MedExam_Table[[#This Row],[HBA1C]]&lt;5.7,"Normal",IF(MedExam_Table[[#This Row],[HBA1C]]&lt;6.4,"Prediabetes","Diabetes"))</f>
        <v>Prediabetes</v>
      </c>
      <c r="N358" t="str">
        <f>PROPER(MedExam_Table[[#This Row],[Any Transplants]])</f>
        <v>Yes</v>
      </c>
    </row>
    <row r="359" spans="1:14" x14ac:dyDescent="0.3">
      <c r="A359" t="s">
        <v>2241</v>
      </c>
      <c r="B359">
        <v>44.86</v>
      </c>
      <c r="C359">
        <v>4.38</v>
      </c>
      <c r="D359" t="s">
        <v>2382</v>
      </c>
      <c r="E359" t="s">
        <v>2380</v>
      </c>
      <c r="F359" t="s">
        <v>2380</v>
      </c>
      <c r="G359" t="s">
        <v>2381</v>
      </c>
      <c r="H359" t="s">
        <v>2382</v>
      </c>
      <c r="I359" s="9">
        <f>IF(MedExam_Table[[#This Row],[NumberOfMajorSurgeries]]="No major surgery",0,MedExam_Table[[#This Row],[NumberOfMajorSurgeries]])</f>
        <v>0</v>
      </c>
      <c r="J359" t="str">
        <f>PROPER(MedExam_Table[[#This Row],[Heart Issues]])</f>
        <v>Yes</v>
      </c>
      <c r="K359" t="str">
        <f>PROPER(IF(MedExam_Table[[#This Row],[smoker]]= "?","No",MedExam_Table[[#This Row],[smoker]]))</f>
        <v>Yes</v>
      </c>
      <c r="L359" t="str">
        <f>IF(MedExam_Table[[#This Row],[BMI]]&lt;18.5,"Underweight",IF(MedExam_Table[[#This Row],[BMI]]&lt;25,"NormalWeight",IF(MedExam_Table[[#This Row],[BMI]]&lt;=30,"OverWeight","Obesity")))</f>
        <v>Obesity</v>
      </c>
      <c r="M359" t="str">
        <f>IF(MedExam_Table[[#This Row],[HBA1C]]&lt;5.7,"Normal",IF(MedExam_Table[[#This Row],[HBA1C]]&lt;6.4,"Prediabetes","Diabetes"))</f>
        <v>Normal</v>
      </c>
      <c r="N359" t="str">
        <f>PROPER(MedExam_Table[[#This Row],[Any Transplants]])</f>
        <v>No</v>
      </c>
    </row>
    <row r="360" spans="1:14" x14ac:dyDescent="0.3">
      <c r="A360" t="s">
        <v>1051</v>
      </c>
      <c r="B360">
        <v>22.8</v>
      </c>
      <c r="C360">
        <v>6.98</v>
      </c>
      <c r="D360" t="s">
        <v>2380</v>
      </c>
      <c r="E360" t="s">
        <v>2380</v>
      </c>
      <c r="F360" t="s">
        <v>2380</v>
      </c>
      <c r="G360" t="s">
        <v>2381</v>
      </c>
      <c r="H360" t="s">
        <v>2380</v>
      </c>
      <c r="I360" s="9">
        <f>IF(MedExam_Table[[#This Row],[NumberOfMajorSurgeries]]="No major surgery",0,MedExam_Table[[#This Row],[NumberOfMajorSurgeries]])</f>
        <v>0</v>
      </c>
      <c r="J360" t="str">
        <f>PROPER(MedExam_Table[[#This Row],[Heart Issues]])</f>
        <v>No</v>
      </c>
      <c r="K360" t="str">
        <f>PROPER(IF(MedExam_Table[[#This Row],[smoker]]= "?","No",MedExam_Table[[#This Row],[smoker]]))</f>
        <v>No</v>
      </c>
      <c r="L360" t="str">
        <f>IF(MedExam_Table[[#This Row],[BMI]]&lt;18.5,"Underweight",IF(MedExam_Table[[#This Row],[BMI]]&lt;25,"NormalWeight",IF(MedExam_Table[[#This Row],[BMI]]&lt;=30,"OverWeight","Obesity")))</f>
        <v>NormalWeight</v>
      </c>
      <c r="M360" t="str">
        <f>IF(MedExam_Table[[#This Row],[HBA1C]]&lt;5.7,"Normal",IF(MedExam_Table[[#This Row],[HBA1C]]&lt;6.4,"Prediabetes","Diabetes"))</f>
        <v>Diabetes</v>
      </c>
      <c r="N360" t="str">
        <f>PROPER(MedExam_Table[[#This Row],[Any Transplants]])</f>
        <v>No</v>
      </c>
    </row>
    <row r="361" spans="1:14" x14ac:dyDescent="0.3">
      <c r="A361" t="s">
        <v>1050</v>
      </c>
      <c r="B361">
        <v>19.09</v>
      </c>
      <c r="C361">
        <v>4</v>
      </c>
      <c r="D361" t="s">
        <v>2382</v>
      </c>
      <c r="E361" t="s">
        <v>2380</v>
      </c>
      <c r="F361" t="s">
        <v>2380</v>
      </c>
      <c r="G361">
        <v>1</v>
      </c>
      <c r="H361" t="s">
        <v>2380</v>
      </c>
      <c r="I361" s="9">
        <f>IF(MedExam_Table[[#This Row],[NumberOfMajorSurgeries]]="No major surgery",0,MedExam_Table[[#This Row],[NumberOfMajorSurgeries]])</f>
        <v>1</v>
      </c>
      <c r="J361" t="str">
        <f>PROPER(MedExam_Table[[#This Row],[Heart Issues]])</f>
        <v>Yes</v>
      </c>
      <c r="K361" t="str">
        <f>PROPER(IF(MedExam_Table[[#This Row],[smoker]]= "?","No",MedExam_Table[[#This Row],[smoker]]))</f>
        <v>No</v>
      </c>
      <c r="L361" t="str">
        <f>IF(MedExam_Table[[#This Row],[BMI]]&lt;18.5,"Underweight",IF(MedExam_Table[[#This Row],[BMI]]&lt;25,"NormalWeight",IF(MedExam_Table[[#This Row],[BMI]]&lt;=30,"OverWeight","Obesity")))</f>
        <v>NormalWeight</v>
      </c>
      <c r="M361" t="str">
        <f>IF(MedExam_Table[[#This Row],[HBA1C]]&lt;5.7,"Normal",IF(MedExam_Table[[#This Row],[HBA1C]]&lt;6.4,"Prediabetes","Diabetes"))</f>
        <v>Normal</v>
      </c>
      <c r="N361" t="str">
        <f>PROPER(MedExam_Table[[#This Row],[Any Transplants]])</f>
        <v>No</v>
      </c>
    </row>
    <row r="362" spans="1:14" x14ac:dyDescent="0.3">
      <c r="A362" t="s">
        <v>1049</v>
      </c>
      <c r="B362">
        <v>23.37</v>
      </c>
      <c r="C362">
        <v>4.2300000000000004</v>
      </c>
      <c r="D362" t="s">
        <v>2380</v>
      </c>
      <c r="E362" t="s">
        <v>2380</v>
      </c>
      <c r="F362" t="s">
        <v>2380</v>
      </c>
      <c r="G362" t="s">
        <v>2381</v>
      </c>
      <c r="H362" t="s">
        <v>2380</v>
      </c>
      <c r="I362" s="9">
        <f>IF(MedExam_Table[[#This Row],[NumberOfMajorSurgeries]]="No major surgery",0,MedExam_Table[[#This Row],[NumberOfMajorSurgeries]])</f>
        <v>0</v>
      </c>
      <c r="J362" t="str">
        <f>PROPER(MedExam_Table[[#This Row],[Heart Issues]])</f>
        <v>No</v>
      </c>
      <c r="K362" t="str">
        <f>PROPER(IF(MedExam_Table[[#This Row],[smoker]]= "?","No",MedExam_Table[[#This Row],[smoker]]))</f>
        <v>No</v>
      </c>
      <c r="L362" t="str">
        <f>IF(MedExam_Table[[#This Row],[BMI]]&lt;18.5,"Underweight",IF(MedExam_Table[[#This Row],[BMI]]&lt;25,"NormalWeight",IF(MedExam_Table[[#This Row],[BMI]]&lt;=30,"OverWeight","Obesity")))</f>
        <v>NormalWeight</v>
      </c>
      <c r="M362" t="str">
        <f>IF(MedExam_Table[[#This Row],[HBA1C]]&lt;5.7,"Normal",IF(MedExam_Table[[#This Row],[HBA1C]]&lt;6.4,"Prediabetes","Diabetes"))</f>
        <v>Normal</v>
      </c>
      <c r="N362" t="str">
        <f>PROPER(MedExam_Table[[#This Row],[Any Transplants]])</f>
        <v>No</v>
      </c>
    </row>
    <row r="363" spans="1:14" x14ac:dyDescent="0.3">
      <c r="A363" t="s">
        <v>1048</v>
      </c>
      <c r="B363">
        <v>33.44</v>
      </c>
      <c r="C363">
        <v>4.72</v>
      </c>
      <c r="D363" t="s">
        <v>2382</v>
      </c>
      <c r="E363" t="s">
        <v>2380</v>
      </c>
      <c r="F363" t="s">
        <v>2380</v>
      </c>
      <c r="G363" t="s">
        <v>2381</v>
      </c>
      <c r="H363" t="s">
        <v>2380</v>
      </c>
      <c r="I363" s="9">
        <f>IF(MedExam_Table[[#This Row],[NumberOfMajorSurgeries]]="No major surgery",0,MedExam_Table[[#This Row],[NumberOfMajorSurgeries]])</f>
        <v>0</v>
      </c>
      <c r="J363" t="str">
        <f>PROPER(MedExam_Table[[#This Row],[Heart Issues]])</f>
        <v>Yes</v>
      </c>
      <c r="K363" t="str">
        <f>PROPER(IF(MedExam_Table[[#This Row],[smoker]]= "?","No",MedExam_Table[[#This Row],[smoker]]))</f>
        <v>No</v>
      </c>
      <c r="L363" t="str">
        <f>IF(MedExam_Table[[#This Row],[BMI]]&lt;18.5,"Underweight",IF(MedExam_Table[[#This Row],[BMI]]&lt;25,"NormalWeight",IF(MedExam_Table[[#This Row],[BMI]]&lt;=30,"OverWeight","Obesity")))</f>
        <v>Obesity</v>
      </c>
      <c r="M363" t="str">
        <f>IF(MedExam_Table[[#This Row],[HBA1C]]&lt;5.7,"Normal",IF(MedExam_Table[[#This Row],[HBA1C]]&lt;6.4,"Prediabetes","Diabetes"))</f>
        <v>Normal</v>
      </c>
      <c r="N363" t="str">
        <f>PROPER(MedExam_Table[[#This Row],[Any Transplants]])</f>
        <v>No</v>
      </c>
    </row>
    <row r="364" spans="1:14" x14ac:dyDescent="0.3">
      <c r="A364" t="s">
        <v>1047</v>
      </c>
      <c r="B364">
        <v>28.05</v>
      </c>
      <c r="C364">
        <v>5.63</v>
      </c>
      <c r="D364" t="s">
        <v>2382</v>
      </c>
      <c r="E364" t="s">
        <v>2380</v>
      </c>
      <c r="F364" t="s">
        <v>2380</v>
      </c>
      <c r="G364" t="s">
        <v>2381</v>
      </c>
      <c r="H364" t="s">
        <v>2380</v>
      </c>
      <c r="I364" s="9">
        <f>IF(MedExam_Table[[#This Row],[NumberOfMajorSurgeries]]="No major surgery",0,MedExam_Table[[#This Row],[NumberOfMajorSurgeries]])</f>
        <v>0</v>
      </c>
      <c r="J364" t="str">
        <f>PROPER(MedExam_Table[[#This Row],[Heart Issues]])</f>
        <v>Yes</v>
      </c>
      <c r="K364" t="str">
        <f>PROPER(IF(MedExam_Table[[#This Row],[smoker]]= "?","No",MedExam_Table[[#This Row],[smoker]]))</f>
        <v>No</v>
      </c>
      <c r="L364" t="str">
        <f>IF(MedExam_Table[[#This Row],[BMI]]&lt;18.5,"Underweight",IF(MedExam_Table[[#This Row],[BMI]]&lt;25,"NormalWeight",IF(MedExam_Table[[#This Row],[BMI]]&lt;=30,"OverWeight","Obesity")))</f>
        <v>OverWeight</v>
      </c>
      <c r="M364" t="str">
        <f>IF(MedExam_Table[[#This Row],[HBA1C]]&lt;5.7,"Normal",IF(MedExam_Table[[#This Row],[HBA1C]]&lt;6.4,"Prediabetes","Diabetes"))</f>
        <v>Normal</v>
      </c>
      <c r="N364" t="str">
        <f>PROPER(MedExam_Table[[#This Row],[Any Transplants]])</f>
        <v>No</v>
      </c>
    </row>
    <row r="365" spans="1:14" x14ac:dyDescent="0.3">
      <c r="A365" t="s">
        <v>1046</v>
      </c>
      <c r="B365">
        <v>27.72</v>
      </c>
      <c r="C365">
        <v>5.83</v>
      </c>
      <c r="D365" t="s">
        <v>2382</v>
      </c>
      <c r="E365" t="s">
        <v>2380</v>
      </c>
      <c r="F365" t="s">
        <v>2380</v>
      </c>
      <c r="G365" t="s">
        <v>2381</v>
      </c>
      <c r="H365" t="s">
        <v>2380</v>
      </c>
      <c r="I365" s="9">
        <f>IF(MedExam_Table[[#This Row],[NumberOfMajorSurgeries]]="No major surgery",0,MedExam_Table[[#This Row],[NumberOfMajorSurgeries]])</f>
        <v>0</v>
      </c>
      <c r="J365" t="str">
        <f>PROPER(MedExam_Table[[#This Row],[Heart Issues]])</f>
        <v>Yes</v>
      </c>
      <c r="K365" t="str">
        <f>PROPER(IF(MedExam_Table[[#This Row],[smoker]]= "?","No",MedExam_Table[[#This Row],[smoker]]))</f>
        <v>No</v>
      </c>
      <c r="L365" t="str">
        <f>IF(MedExam_Table[[#This Row],[BMI]]&lt;18.5,"Underweight",IF(MedExam_Table[[#This Row],[BMI]]&lt;25,"NormalWeight",IF(MedExam_Table[[#This Row],[BMI]]&lt;=30,"OverWeight","Obesity")))</f>
        <v>OverWeight</v>
      </c>
      <c r="M365" t="str">
        <f>IF(MedExam_Table[[#This Row],[HBA1C]]&lt;5.7,"Normal",IF(MedExam_Table[[#This Row],[HBA1C]]&lt;6.4,"Prediabetes","Diabetes"))</f>
        <v>Prediabetes</v>
      </c>
      <c r="N365" t="str">
        <f>PROPER(MedExam_Table[[#This Row],[Any Transplants]])</f>
        <v>No</v>
      </c>
    </row>
    <row r="366" spans="1:14" x14ac:dyDescent="0.3">
      <c r="A366" t="s">
        <v>1045</v>
      </c>
      <c r="B366">
        <v>29.81</v>
      </c>
      <c r="C366">
        <v>9.23</v>
      </c>
      <c r="D366" t="s">
        <v>2380</v>
      </c>
      <c r="E366" t="s">
        <v>2380</v>
      </c>
      <c r="F366" t="s">
        <v>2380</v>
      </c>
      <c r="G366" t="s">
        <v>2381</v>
      </c>
      <c r="H366" t="s">
        <v>2380</v>
      </c>
      <c r="I366" s="9">
        <f>IF(MedExam_Table[[#This Row],[NumberOfMajorSurgeries]]="No major surgery",0,MedExam_Table[[#This Row],[NumberOfMajorSurgeries]])</f>
        <v>0</v>
      </c>
      <c r="J366" t="str">
        <f>PROPER(MedExam_Table[[#This Row],[Heart Issues]])</f>
        <v>No</v>
      </c>
      <c r="K366" t="str">
        <f>PROPER(IF(MedExam_Table[[#This Row],[smoker]]= "?","No",MedExam_Table[[#This Row],[smoker]]))</f>
        <v>No</v>
      </c>
      <c r="L366" t="str">
        <f>IF(MedExam_Table[[#This Row],[BMI]]&lt;18.5,"Underweight",IF(MedExam_Table[[#This Row],[BMI]]&lt;25,"NormalWeight",IF(MedExam_Table[[#This Row],[BMI]]&lt;=30,"OverWeight","Obesity")))</f>
        <v>OverWeight</v>
      </c>
      <c r="M366" t="str">
        <f>IF(MedExam_Table[[#This Row],[HBA1C]]&lt;5.7,"Normal",IF(MedExam_Table[[#This Row],[HBA1C]]&lt;6.4,"Prediabetes","Diabetes"))</f>
        <v>Diabetes</v>
      </c>
      <c r="N366" t="str">
        <f>PROPER(MedExam_Table[[#This Row],[Any Transplants]])</f>
        <v>No</v>
      </c>
    </row>
    <row r="367" spans="1:14" x14ac:dyDescent="0.3">
      <c r="A367" t="s">
        <v>1044</v>
      </c>
      <c r="B367">
        <v>23.98</v>
      </c>
      <c r="C367">
        <v>9.89</v>
      </c>
      <c r="D367" t="s">
        <v>2380</v>
      </c>
      <c r="E367" t="s">
        <v>2380</v>
      </c>
      <c r="F367" t="s">
        <v>2380</v>
      </c>
      <c r="G367" t="s">
        <v>2381</v>
      </c>
      <c r="H367" t="s">
        <v>2380</v>
      </c>
      <c r="I367" s="9">
        <f>IF(MedExam_Table[[#This Row],[NumberOfMajorSurgeries]]="No major surgery",0,MedExam_Table[[#This Row],[NumberOfMajorSurgeries]])</f>
        <v>0</v>
      </c>
      <c r="J367" t="str">
        <f>PROPER(MedExam_Table[[#This Row],[Heart Issues]])</f>
        <v>No</v>
      </c>
      <c r="K367" t="str">
        <f>PROPER(IF(MedExam_Table[[#This Row],[smoker]]= "?","No",MedExam_Table[[#This Row],[smoker]]))</f>
        <v>No</v>
      </c>
      <c r="L367" t="str">
        <f>IF(MedExam_Table[[#This Row],[BMI]]&lt;18.5,"Underweight",IF(MedExam_Table[[#This Row],[BMI]]&lt;25,"NormalWeight",IF(MedExam_Table[[#This Row],[BMI]]&lt;=30,"OverWeight","Obesity")))</f>
        <v>NormalWeight</v>
      </c>
      <c r="M367" t="str">
        <f>IF(MedExam_Table[[#This Row],[HBA1C]]&lt;5.7,"Normal",IF(MedExam_Table[[#This Row],[HBA1C]]&lt;6.4,"Prediabetes","Diabetes"))</f>
        <v>Diabetes</v>
      </c>
      <c r="N367" t="str">
        <f>PROPER(MedExam_Table[[#This Row],[Any Transplants]])</f>
        <v>No</v>
      </c>
    </row>
    <row r="368" spans="1:14" x14ac:dyDescent="0.3">
      <c r="A368" t="s">
        <v>1043</v>
      </c>
      <c r="B368">
        <v>17.34</v>
      </c>
      <c r="C368">
        <v>12</v>
      </c>
      <c r="D368" t="s">
        <v>2380</v>
      </c>
      <c r="E368" t="s">
        <v>2380</v>
      </c>
      <c r="F368" t="s">
        <v>2380</v>
      </c>
      <c r="G368" t="s">
        <v>2381</v>
      </c>
      <c r="H368" t="s">
        <v>2380</v>
      </c>
      <c r="I368" s="9">
        <f>IF(MedExam_Table[[#This Row],[NumberOfMajorSurgeries]]="No major surgery",0,MedExam_Table[[#This Row],[NumberOfMajorSurgeries]])</f>
        <v>0</v>
      </c>
      <c r="J368" t="str">
        <f>PROPER(MedExam_Table[[#This Row],[Heart Issues]])</f>
        <v>No</v>
      </c>
      <c r="K368" t="str">
        <f>PROPER(IF(MedExam_Table[[#This Row],[smoker]]= "?","No",MedExam_Table[[#This Row],[smoker]]))</f>
        <v>No</v>
      </c>
      <c r="L368" t="str">
        <f>IF(MedExam_Table[[#This Row],[BMI]]&lt;18.5,"Underweight",IF(MedExam_Table[[#This Row],[BMI]]&lt;25,"NormalWeight",IF(MedExam_Table[[#This Row],[BMI]]&lt;=30,"OverWeight","Obesity")))</f>
        <v>Underweight</v>
      </c>
      <c r="M368" t="str">
        <f>IF(MedExam_Table[[#This Row],[HBA1C]]&lt;5.7,"Normal",IF(MedExam_Table[[#This Row],[HBA1C]]&lt;6.4,"Prediabetes","Diabetes"))</f>
        <v>Diabetes</v>
      </c>
      <c r="N368" t="str">
        <f>PROPER(MedExam_Table[[#This Row],[Any Transplants]])</f>
        <v>No</v>
      </c>
    </row>
    <row r="369" spans="1:14" x14ac:dyDescent="0.3">
      <c r="A369" t="s">
        <v>1042</v>
      </c>
      <c r="B369">
        <v>40.39</v>
      </c>
      <c r="C369">
        <v>4.24</v>
      </c>
      <c r="D369" t="s">
        <v>2382</v>
      </c>
      <c r="E369" t="s">
        <v>2380</v>
      </c>
      <c r="F369" t="s">
        <v>2383</v>
      </c>
      <c r="G369">
        <v>1</v>
      </c>
      <c r="H369" t="s">
        <v>2380</v>
      </c>
      <c r="I369" s="9">
        <f>IF(MedExam_Table[[#This Row],[NumberOfMajorSurgeries]]="No major surgery",0,MedExam_Table[[#This Row],[NumberOfMajorSurgeries]])</f>
        <v>1</v>
      </c>
      <c r="J369" t="str">
        <f>PROPER(MedExam_Table[[#This Row],[Heart Issues]])</f>
        <v>Yes</v>
      </c>
      <c r="K369" t="str">
        <f>PROPER(IF(MedExam_Table[[#This Row],[smoker]]= "?","No",MedExam_Table[[#This Row],[smoker]]))</f>
        <v>No</v>
      </c>
      <c r="L369" t="str">
        <f>IF(MedExam_Table[[#This Row],[BMI]]&lt;18.5,"Underweight",IF(MedExam_Table[[#This Row],[BMI]]&lt;25,"NormalWeight",IF(MedExam_Table[[#This Row],[BMI]]&lt;=30,"OverWeight","Obesity")))</f>
        <v>Obesity</v>
      </c>
      <c r="M369" t="str">
        <f>IF(MedExam_Table[[#This Row],[HBA1C]]&lt;5.7,"Normal",IF(MedExam_Table[[#This Row],[HBA1C]]&lt;6.4,"Prediabetes","Diabetes"))</f>
        <v>Normal</v>
      </c>
      <c r="N369" t="str">
        <f>PROPER(MedExam_Table[[#This Row],[Any Transplants]])</f>
        <v>No</v>
      </c>
    </row>
    <row r="370" spans="1:14" x14ac:dyDescent="0.3">
      <c r="A370" t="s">
        <v>2240</v>
      </c>
      <c r="B370">
        <v>52.15</v>
      </c>
      <c r="C370">
        <v>5.65</v>
      </c>
      <c r="D370" t="s">
        <v>2380</v>
      </c>
      <c r="E370" t="s">
        <v>2380</v>
      </c>
      <c r="F370" t="s">
        <v>2380</v>
      </c>
      <c r="G370">
        <v>1</v>
      </c>
      <c r="H370" t="s">
        <v>2382</v>
      </c>
      <c r="I370" s="9">
        <f>IF(MedExam_Table[[#This Row],[NumberOfMajorSurgeries]]="No major surgery",0,MedExam_Table[[#This Row],[NumberOfMajorSurgeries]])</f>
        <v>1</v>
      </c>
      <c r="J370" t="str">
        <f>PROPER(MedExam_Table[[#This Row],[Heart Issues]])</f>
        <v>No</v>
      </c>
      <c r="K370" t="str">
        <f>PROPER(IF(MedExam_Table[[#This Row],[smoker]]= "?","No",MedExam_Table[[#This Row],[smoker]]))</f>
        <v>Yes</v>
      </c>
      <c r="L370" t="str">
        <f>IF(MedExam_Table[[#This Row],[BMI]]&lt;18.5,"Underweight",IF(MedExam_Table[[#This Row],[BMI]]&lt;25,"NormalWeight",IF(MedExam_Table[[#This Row],[BMI]]&lt;=30,"OverWeight","Obesity")))</f>
        <v>Obesity</v>
      </c>
      <c r="M370" t="str">
        <f>IF(MedExam_Table[[#This Row],[HBA1C]]&lt;5.7,"Normal",IF(MedExam_Table[[#This Row],[HBA1C]]&lt;6.4,"Prediabetes","Diabetes"))</f>
        <v>Normal</v>
      </c>
      <c r="N370" t="str">
        <f>PROPER(MedExam_Table[[#This Row],[Any Transplants]])</f>
        <v>No</v>
      </c>
    </row>
    <row r="371" spans="1:14" x14ac:dyDescent="0.3">
      <c r="A371" t="s">
        <v>1041</v>
      </c>
      <c r="B371">
        <v>25.96</v>
      </c>
      <c r="C371">
        <v>4.68</v>
      </c>
      <c r="D371" t="s">
        <v>2382</v>
      </c>
      <c r="E371" t="s">
        <v>2380</v>
      </c>
      <c r="F371" t="s">
        <v>2383</v>
      </c>
      <c r="G371">
        <v>1</v>
      </c>
      <c r="H371" t="s">
        <v>2380</v>
      </c>
      <c r="I371" s="9">
        <f>IF(MedExam_Table[[#This Row],[NumberOfMajorSurgeries]]="No major surgery",0,MedExam_Table[[#This Row],[NumberOfMajorSurgeries]])</f>
        <v>1</v>
      </c>
      <c r="J371" t="str">
        <f>PROPER(MedExam_Table[[#This Row],[Heart Issues]])</f>
        <v>Yes</v>
      </c>
      <c r="K371" t="str">
        <f>PROPER(IF(MedExam_Table[[#This Row],[smoker]]= "?","No",MedExam_Table[[#This Row],[smoker]]))</f>
        <v>No</v>
      </c>
      <c r="L371" t="str">
        <f>IF(MedExam_Table[[#This Row],[BMI]]&lt;18.5,"Underweight",IF(MedExam_Table[[#This Row],[BMI]]&lt;25,"NormalWeight",IF(MedExam_Table[[#This Row],[BMI]]&lt;=30,"OverWeight","Obesity")))</f>
        <v>OverWeight</v>
      </c>
      <c r="M371" t="str">
        <f>IF(MedExam_Table[[#This Row],[HBA1C]]&lt;5.7,"Normal",IF(MedExam_Table[[#This Row],[HBA1C]]&lt;6.4,"Prediabetes","Diabetes"))</f>
        <v>Normal</v>
      </c>
      <c r="N371" t="str">
        <f>PROPER(MedExam_Table[[#This Row],[Any Transplants]])</f>
        <v>No</v>
      </c>
    </row>
    <row r="372" spans="1:14" x14ac:dyDescent="0.3">
      <c r="A372" t="s">
        <v>1040</v>
      </c>
      <c r="B372">
        <v>17.68</v>
      </c>
      <c r="C372">
        <v>8.57</v>
      </c>
      <c r="D372" t="s">
        <v>2382</v>
      </c>
      <c r="E372" t="s">
        <v>2380</v>
      </c>
      <c r="F372" t="s">
        <v>2383</v>
      </c>
      <c r="G372">
        <v>1</v>
      </c>
      <c r="H372" t="s">
        <v>2380</v>
      </c>
      <c r="I372" s="9">
        <f>IF(MedExam_Table[[#This Row],[NumberOfMajorSurgeries]]="No major surgery",0,MedExam_Table[[#This Row],[NumberOfMajorSurgeries]])</f>
        <v>1</v>
      </c>
      <c r="J372" t="str">
        <f>PROPER(MedExam_Table[[#This Row],[Heart Issues]])</f>
        <v>Yes</v>
      </c>
      <c r="K372" t="str">
        <f>PROPER(IF(MedExam_Table[[#This Row],[smoker]]= "?","No",MedExam_Table[[#This Row],[smoker]]))</f>
        <v>No</v>
      </c>
      <c r="L372" t="str">
        <f>IF(MedExam_Table[[#This Row],[BMI]]&lt;18.5,"Underweight",IF(MedExam_Table[[#This Row],[BMI]]&lt;25,"NormalWeight",IF(MedExam_Table[[#This Row],[BMI]]&lt;=30,"OverWeight","Obesity")))</f>
        <v>Underweight</v>
      </c>
      <c r="M372" t="str">
        <f>IF(MedExam_Table[[#This Row],[HBA1C]]&lt;5.7,"Normal",IF(MedExam_Table[[#This Row],[HBA1C]]&lt;6.4,"Prediabetes","Diabetes"))</f>
        <v>Diabetes</v>
      </c>
      <c r="N372" t="str">
        <f>PROPER(MedExam_Table[[#This Row],[Any Transplants]])</f>
        <v>No</v>
      </c>
    </row>
    <row r="373" spans="1:14" x14ac:dyDescent="0.3">
      <c r="A373" t="s">
        <v>1039</v>
      </c>
      <c r="B373">
        <v>30.875</v>
      </c>
      <c r="C373">
        <v>4.0999999999999996</v>
      </c>
      <c r="D373" t="s">
        <v>2380</v>
      </c>
      <c r="E373" t="s">
        <v>2380</v>
      </c>
      <c r="F373" t="s">
        <v>2380</v>
      </c>
      <c r="G373" t="s">
        <v>2381</v>
      </c>
      <c r="H373" t="s">
        <v>2380</v>
      </c>
      <c r="I373" s="9">
        <f>IF(MedExam_Table[[#This Row],[NumberOfMajorSurgeries]]="No major surgery",0,MedExam_Table[[#This Row],[NumberOfMajorSurgeries]])</f>
        <v>0</v>
      </c>
      <c r="J373" t="str">
        <f>PROPER(MedExam_Table[[#This Row],[Heart Issues]])</f>
        <v>No</v>
      </c>
      <c r="K373" t="str">
        <f>PROPER(IF(MedExam_Table[[#This Row],[smoker]]= "?","No",MedExam_Table[[#This Row],[smoker]]))</f>
        <v>No</v>
      </c>
      <c r="L373" t="str">
        <f>IF(MedExam_Table[[#This Row],[BMI]]&lt;18.5,"Underweight",IF(MedExam_Table[[#This Row],[BMI]]&lt;25,"NormalWeight",IF(MedExam_Table[[#This Row],[BMI]]&lt;=30,"OverWeight","Obesity")))</f>
        <v>Obesity</v>
      </c>
      <c r="M373" t="str">
        <f>IF(MedExam_Table[[#This Row],[HBA1C]]&lt;5.7,"Normal",IF(MedExam_Table[[#This Row],[HBA1C]]&lt;6.4,"Prediabetes","Diabetes"))</f>
        <v>Normal</v>
      </c>
      <c r="N373" t="str">
        <f>PROPER(MedExam_Table[[#This Row],[Any Transplants]])</f>
        <v>No</v>
      </c>
    </row>
    <row r="374" spans="1:14" x14ac:dyDescent="0.3">
      <c r="A374" t="s">
        <v>1038</v>
      </c>
      <c r="B374">
        <v>30.81</v>
      </c>
      <c r="C374">
        <v>4.49</v>
      </c>
      <c r="D374" t="s">
        <v>2380</v>
      </c>
      <c r="E374" t="s">
        <v>2380</v>
      </c>
      <c r="F374" t="s">
        <v>2380</v>
      </c>
      <c r="G374" t="s">
        <v>2381</v>
      </c>
      <c r="H374" t="s">
        <v>2380</v>
      </c>
      <c r="I374" s="9">
        <f>IF(MedExam_Table[[#This Row],[NumberOfMajorSurgeries]]="No major surgery",0,MedExam_Table[[#This Row],[NumberOfMajorSurgeries]])</f>
        <v>0</v>
      </c>
      <c r="J374" t="str">
        <f>PROPER(MedExam_Table[[#This Row],[Heart Issues]])</f>
        <v>No</v>
      </c>
      <c r="K374" t="str">
        <f>PROPER(IF(MedExam_Table[[#This Row],[smoker]]= "?","No",MedExam_Table[[#This Row],[smoker]]))</f>
        <v>No</v>
      </c>
      <c r="L374" t="str">
        <f>IF(MedExam_Table[[#This Row],[BMI]]&lt;18.5,"Underweight",IF(MedExam_Table[[#This Row],[BMI]]&lt;25,"NormalWeight",IF(MedExam_Table[[#This Row],[BMI]]&lt;=30,"OverWeight","Obesity")))</f>
        <v>Obesity</v>
      </c>
      <c r="M374" t="str">
        <f>IF(MedExam_Table[[#This Row],[HBA1C]]&lt;5.7,"Normal",IF(MedExam_Table[[#This Row],[HBA1C]]&lt;6.4,"Prediabetes","Diabetes"))</f>
        <v>Normal</v>
      </c>
      <c r="N374" t="str">
        <f>PROPER(MedExam_Table[[#This Row],[Any Transplants]])</f>
        <v>No</v>
      </c>
    </row>
    <row r="375" spans="1:14" x14ac:dyDescent="0.3">
      <c r="A375" t="s">
        <v>1037</v>
      </c>
      <c r="B375">
        <v>36.85</v>
      </c>
      <c r="C375">
        <v>8.8000000000000007</v>
      </c>
      <c r="D375" t="s">
        <v>2380</v>
      </c>
      <c r="E375" t="s">
        <v>2380</v>
      </c>
      <c r="F375" t="s">
        <v>2380</v>
      </c>
      <c r="G375">
        <v>2</v>
      </c>
      <c r="H375" t="s">
        <v>2380</v>
      </c>
      <c r="I375" s="9">
        <f>IF(MedExam_Table[[#This Row],[NumberOfMajorSurgeries]]="No major surgery",0,MedExam_Table[[#This Row],[NumberOfMajorSurgeries]])</f>
        <v>2</v>
      </c>
      <c r="J375" t="str">
        <f>PROPER(MedExam_Table[[#This Row],[Heart Issues]])</f>
        <v>No</v>
      </c>
      <c r="K375" t="str">
        <f>PROPER(IF(MedExam_Table[[#This Row],[smoker]]= "?","No",MedExam_Table[[#This Row],[smoker]]))</f>
        <v>No</v>
      </c>
      <c r="L375" t="str">
        <f>IF(MedExam_Table[[#This Row],[BMI]]&lt;18.5,"Underweight",IF(MedExam_Table[[#This Row],[BMI]]&lt;25,"NormalWeight",IF(MedExam_Table[[#This Row],[BMI]]&lt;=30,"OverWeight","Obesity")))</f>
        <v>Obesity</v>
      </c>
      <c r="M375" t="str">
        <f>IF(MedExam_Table[[#This Row],[HBA1C]]&lt;5.7,"Normal",IF(MedExam_Table[[#This Row],[HBA1C]]&lt;6.4,"Prediabetes","Diabetes"))</f>
        <v>Diabetes</v>
      </c>
      <c r="N375" t="str">
        <f>PROPER(MedExam_Table[[#This Row],[Any Transplants]])</f>
        <v>No</v>
      </c>
    </row>
    <row r="376" spans="1:14" x14ac:dyDescent="0.3">
      <c r="A376" t="s">
        <v>1036</v>
      </c>
      <c r="B376">
        <v>35.86</v>
      </c>
      <c r="C376">
        <v>7.93</v>
      </c>
      <c r="D376" t="s">
        <v>2380</v>
      </c>
      <c r="E376" t="s">
        <v>2380</v>
      </c>
      <c r="F376" t="s">
        <v>2380</v>
      </c>
      <c r="G376">
        <v>2</v>
      </c>
      <c r="H376" t="s">
        <v>2380</v>
      </c>
      <c r="I376" s="9">
        <f>IF(MedExam_Table[[#This Row],[NumberOfMajorSurgeries]]="No major surgery",0,MedExam_Table[[#This Row],[NumberOfMajorSurgeries]])</f>
        <v>2</v>
      </c>
      <c r="J376" t="str">
        <f>PROPER(MedExam_Table[[#This Row],[Heart Issues]])</f>
        <v>No</v>
      </c>
      <c r="K376" t="str">
        <f>PROPER(IF(MedExam_Table[[#This Row],[smoker]]= "?","No",MedExam_Table[[#This Row],[smoker]]))</f>
        <v>No</v>
      </c>
      <c r="L376" t="str">
        <f>IF(MedExam_Table[[#This Row],[BMI]]&lt;18.5,"Underweight",IF(MedExam_Table[[#This Row],[BMI]]&lt;25,"NormalWeight",IF(MedExam_Table[[#This Row],[BMI]]&lt;=30,"OverWeight","Obesity")))</f>
        <v>Obesity</v>
      </c>
      <c r="M376" t="str">
        <f>IF(MedExam_Table[[#This Row],[HBA1C]]&lt;5.7,"Normal",IF(MedExam_Table[[#This Row],[HBA1C]]&lt;6.4,"Prediabetes","Diabetes"))</f>
        <v>Diabetes</v>
      </c>
      <c r="N376" t="str">
        <f>PROPER(MedExam_Table[[#This Row],[Any Transplants]])</f>
        <v>No</v>
      </c>
    </row>
    <row r="377" spans="1:14" x14ac:dyDescent="0.3">
      <c r="A377" t="s">
        <v>1035</v>
      </c>
      <c r="B377">
        <v>30.3</v>
      </c>
      <c r="C377">
        <v>9.4499999999999993</v>
      </c>
      <c r="D377" t="s">
        <v>2380</v>
      </c>
      <c r="E377" t="s">
        <v>2380</v>
      </c>
      <c r="F377" t="s">
        <v>2380</v>
      </c>
      <c r="G377">
        <v>2</v>
      </c>
      <c r="H377" t="s">
        <v>2380</v>
      </c>
      <c r="I377" s="9">
        <f>IF(MedExam_Table[[#This Row],[NumberOfMajorSurgeries]]="No major surgery",0,MedExam_Table[[#This Row],[NumberOfMajorSurgeries]])</f>
        <v>2</v>
      </c>
      <c r="J377" t="str">
        <f>PROPER(MedExam_Table[[#This Row],[Heart Issues]])</f>
        <v>No</v>
      </c>
      <c r="K377" t="str">
        <f>PROPER(IF(MedExam_Table[[#This Row],[smoker]]= "?","No",MedExam_Table[[#This Row],[smoker]]))</f>
        <v>No</v>
      </c>
      <c r="L377" t="str">
        <f>IF(MedExam_Table[[#This Row],[BMI]]&lt;18.5,"Underweight",IF(MedExam_Table[[#This Row],[BMI]]&lt;25,"NormalWeight",IF(MedExam_Table[[#This Row],[BMI]]&lt;=30,"OverWeight","Obesity")))</f>
        <v>Obesity</v>
      </c>
      <c r="M377" t="str">
        <f>IF(MedExam_Table[[#This Row],[HBA1C]]&lt;5.7,"Normal",IF(MedExam_Table[[#This Row],[HBA1C]]&lt;6.4,"Prediabetes","Diabetes"))</f>
        <v>Diabetes</v>
      </c>
      <c r="N377" t="str">
        <f>PROPER(MedExam_Table[[#This Row],[Any Transplants]])</f>
        <v>No</v>
      </c>
    </row>
    <row r="378" spans="1:14" x14ac:dyDescent="0.3">
      <c r="A378" t="s">
        <v>1034</v>
      </c>
      <c r="B378">
        <v>32.015000000000001</v>
      </c>
      <c r="C378">
        <v>7.67</v>
      </c>
      <c r="D378" t="s">
        <v>2380</v>
      </c>
      <c r="E378" t="s">
        <v>2380</v>
      </c>
      <c r="F378" t="s">
        <v>2380</v>
      </c>
      <c r="G378" t="s">
        <v>2381</v>
      </c>
      <c r="H378" t="s">
        <v>2380</v>
      </c>
      <c r="I378" s="9">
        <f>IF(MedExam_Table[[#This Row],[NumberOfMajorSurgeries]]="No major surgery",0,MedExam_Table[[#This Row],[NumberOfMajorSurgeries]])</f>
        <v>0</v>
      </c>
      <c r="J378" t="str">
        <f>PROPER(MedExam_Table[[#This Row],[Heart Issues]])</f>
        <v>No</v>
      </c>
      <c r="K378" t="str">
        <f>PROPER(IF(MedExam_Table[[#This Row],[smoker]]= "?","No",MedExam_Table[[#This Row],[smoker]]))</f>
        <v>No</v>
      </c>
      <c r="L378" t="str">
        <f>IF(MedExam_Table[[#This Row],[BMI]]&lt;18.5,"Underweight",IF(MedExam_Table[[#This Row],[BMI]]&lt;25,"NormalWeight",IF(MedExam_Table[[#This Row],[BMI]]&lt;=30,"OverWeight","Obesity")))</f>
        <v>Obesity</v>
      </c>
      <c r="M378" t="str">
        <f>IF(MedExam_Table[[#This Row],[HBA1C]]&lt;5.7,"Normal",IF(MedExam_Table[[#This Row],[HBA1C]]&lt;6.4,"Prediabetes","Diabetes"))</f>
        <v>Diabetes</v>
      </c>
      <c r="N378" t="str">
        <f>PROPER(MedExam_Table[[#This Row],[Any Transplants]])</f>
        <v>No</v>
      </c>
    </row>
    <row r="379" spans="1:14" x14ac:dyDescent="0.3">
      <c r="A379" t="s">
        <v>1033</v>
      </c>
      <c r="B379">
        <v>25.06</v>
      </c>
      <c r="C379">
        <v>10.53</v>
      </c>
      <c r="D379" t="s">
        <v>2380</v>
      </c>
      <c r="E379" t="s">
        <v>2380</v>
      </c>
      <c r="F379" t="s">
        <v>2380</v>
      </c>
      <c r="G379">
        <v>2</v>
      </c>
      <c r="H379" t="s">
        <v>2380</v>
      </c>
      <c r="I379" s="9">
        <f>IF(MedExam_Table[[#This Row],[NumberOfMajorSurgeries]]="No major surgery",0,MedExam_Table[[#This Row],[NumberOfMajorSurgeries]])</f>
        <v>2</v>
      </c>
      <c r="J379" t="str">
        <f>PROPER(MedExam_Table[[#This Row],[Heart Issues]])</f>
        <v>No</v>
      </c>
      <c r="K379" t="str">
        <f>PROPER(IF(MedExam_Table[[#This Row],[smoker]]= "?","No",MedExam_Table[[#This Row],[smoker]]))</f>
        <v>No</v>
      </c>
      <c r="L379" t="str">
        <f>IF(MedExam_Table[[#This Row],[BMI]]&lt;18.5,"Underweight",IF(MedExam_Table[[#This Row],[BMI]]&lt;25,"NormalWeight",IF(MedExam_Table[[#This Row],[BMI]]&lt;=30,"OverWeight","Obesity")))</f>
        <v>OverWeight</v>
      </c>
      <c r="M379" t="str">
        <f>IF(MedExam_Table[[#This Row],[HBA1C]]&lt;5.7,"Normal",IF(MedExam_Table[[#This Row],[HBA1C]]&lt;6.4,"Prediabetes","Diabetes"))</f>
        <v>Diabetes</v>
      </c>
      <c r="N379" t="str">
        <f>PROPER(MedExam_Table[[#This Row],[Any Transplants]])</f>
        <v>No</v>
      </c>
    </row>
    <row r="380" spans="1:14" x14ac:dyDescent="0.3">
      <c r="A380" t="s">
        <v>1032</v>
      </c>
      <c r="B380">
        <v>18.829999999999998</v>
      </c>
      <c r="C380">
        <v>10.08</v>
      </c>
      <c r="D380" t="s">
        <v>2382</v>
      </c>
      <c r="E380" t="s">
        <v>2380</v>
      </c>
      <c r="F380" t="s">
        <v>2380</v>
      </c>
      <c r="G380" t="s">
        <v>2381</v>
      </c>
      <c r="H380" t="s">
        <v>2380</v>
      </c>
      <c r="I380" s="9">
        <f>IF(MedExam_Table[[#This Row],[NumberOfMajorSurgeries]]="No major surgery",0,MedExam_Table[[#This Row],[NumberOfMajorSurgeries]])</f>
        <v>0</v>
      </c>
      <c r="J380" t="str">
        <f>PROPER(MedExam_Table[[#This Row],[Heart Issues]])</f>
        <v>Yes</v>
      </c>
      <c r="K380" t="str">
        <f>PROPER(IF(MedExam_Table[[#This Row],[smoker]]= "?","No",MedExam_Table[[#This Row],[smoker]]))</f>
        <v>No</v>
      </c>
      <c r="L380" t="str">
        <f>IF(MedExam_Table[[#This Row],[BMI]]&lt;18.5,"Underweight",IF(MedExam_Table[[#This Row],[BMI]]&lt;25,"NormalWeight",IF(MedExam_Table[[#This Row],[BMI]]&lt;=30,"OverWeight","Obesity")))</f>
        <v>NormalWeight</v>
      </c>
      <c r="M380" t="str">
        <f>IF(MedExam_Table[[#This Row],[HBA1C]]&lt;5.7,"Normal",IF(MedExam_Table[[#This Row],[HBA1C]]&lt;6.4,"Prediabetes","Diabetes"))</f>
        <v>Diabetes</v>
      </c>
      <c r="N380" t="str">
        <f>PROPER(MedExam_Table[[#This Row],[Any Transplants]])</f>
        <v>No</v>
      </c>
    </row>
    <row r="381" spans="1:14" x14ac:dyDescent="0.3">
      <c r="A381" t="s">
        <v>2239</v>
      </c>
      <c r="B381">
        <v>41.12</v>
      </c>
      <c r="C381">
        <v>7.54</v>
      </c>
      <c r="D381" t="s">
        <v>2382</v>
      </c>
      <c r="E381" t="s">
        <v>2380</v>
      </c>
      <c r="F381" t="s">
        <v>2380</v>
      </c>
      <c r="G381" t="s">
        <v>2381</v>
      </c>
      <c r="H381" t="s">
        <v>2382</v>
      </c>
      <c r="I381" s="9">
        <f>IF(MedExam_Table[[#This Row],[NumberOfMajorSurgeries]]="No major surgery",0,MedExam_Table[[#This Row],[NumberOfMajorSurgeries]])</f>
        <v>0</v>
      </c>
      <c r="J381" t="str">
        <f>PROPER(MedExam_Table[[#This Row],[Heart Issues]])</f>
        <v>Yes</v>
      </c>
      <c r="K381" t="str">
        <f>PROPER(IF(MedExam_Table[[#This Row],[smoker]]= "?","No",MedExam_Table[[#This Row],[smoker]]))</f>
        <v>Yes</v>
      </c>
      <c r="L381" t="str">
        <f>IF(MedExam_Table[[#This Row],[BMI]]&lt;18.5,"Underweight",IF(MedExam_Table[[#This Row],[BMI]]&lt;25,"NormalWeight",IF(MedExam_Table[[#This Row],[BMI]]&lt;=30,"OverWeight","Obesity")))</f>
        <v>Obesity</v>
      </c>
      <c r="M381" t="str">
        <f>IF(MedExam_Table[[#This Row],[HBA1C]]&lt;5.7,"Normal",IF(MedExam_Table[[#This Row],[HBA1C]]&lt;6.4,"Prediabetes","Diabetes"))</f>
        <v>Diabetes</v>
      </c>
      <c r="N381" t="str">
        <f>PROPER(MedExam_Table[[#This Row],[Any Transplants]])</f>
        <v>No</v>
      </c>
    </row>
    <row r="382" spans="1:14" x14ac:dyDescent="0.3">
      <c r="A382" t="s">
        <v>1031</v>
      </c>
      <c r="B382">
        <v>47.52</v>
      </c>
      <c r="C382">
        <v>11.39</v>
      </c>
      <c r="D382" t="s">
        <v>2382</v>
      </c>
      <c r="E382" t="s">
        <v>2380</v>
      </c>
      <c r="F382" t="s">
        <v>2380</v>
      </c>
      <c r="G382">
        <v>1</v>
      </c>
      <c r="H382" t="s">
        <v>2380</v>
      </c>
      <c r="I382" s="9">
        <f>IF(MedExam_Table[[#This Row],[NumberOfMajorSurgeries]]="No major surgery",0,MedExam_Table[[#This Row],[NumberOfMajorSurgeries]])</f>
        <v>1</v>
      </c>
      <c r="J382" t="str">
        <f>PROPER(MedExam_Table[[#This Row],[Heart Issues]])</f>
        <v>Yes</v>
      </c>
      <c r="K382" t="str">
        <f>PROPER(IF(MedExam_Table[[#This Row],[smoker]]= "?","No",MedExam_Table[[#This Row],[smoker]]))</f>
        <v>No</v>
      </c>
      <c r="L382" t="str">
        <f>IF(MedExam_Table[[#This Row],[BMI]]&lt;18.5,"Underweight",IF(MedExam_Table[[#This Row],[BMI]]&lt;25,"NormalWeight",IF(MedExam_Table[[#This Row],[BMI]]&lt;=30,"OverWeight","Obesity")))</f>
        <v>Obesity</v>
      </c>
      <c r="M382" t="str">
        <f>IF(MedExam_Table[[#This Row],[HBA1C]]&lt;5.7,"Normal",IF(MedExam_Table[[#This Row],[HBA1C]]&lt;6.4,"Prediabetes","Diabetes"))</f>
        <v>Diabetes</v>
      </c>
      <c r="N382" t="str">
        <f>PROPER(MedExam_Table[[#This Row],[Any Transplants]])</f>
        <v>No</v>
      </c>
    </row>
    <row r="383" spans="1:14" x14ac:dyDescent="0.3">
      <c r="A383" t="s">
        <v>1030</v>
      </c>
      <c r="B383">
        <v>37.82</v>
      </c>
      <c r="C383">
        <v>6.36</v>
      </c>
      <c r="D383" t="s">
        <v>2380</v>
      </c>
      <c r="E383" t="s">
        <v>2380</v>
      </c>
      <c r="F383" t="s">
        <v>2380</v>
      </c>
      <c r="G383" t="s">
        <v>2381</v>
      </c>
      <c r="H383" t="s">
        <v>2380</v>
      </c>
      <c r="I383" s="9">
        <f>IF(MedExam_Table[[#This Row],[NumberOfMajorSurgeries]]="No major surgery",0,MedExam_Table[[#This Row],[NumberOfMajorSurgeries]])</f>
        <v>0</v>
      </c>
      <c r="J383" t="str">
        <f>PROPER(MedExam_Table[[#This Row],[Heart Issues]])</f>
        <v>No</v>
      </c>
      <c r="K383" t="str">
        <f>PROPER(IF(MedExam_Table[[#This Row],[smoker]]= "?","No",MedExam_Table[[#This Row],[smoker]]))</f>
        <v>No</v>
      </c>
      <c r="L383" t="str">
        <f>IF(MedExam_Table[[#This Row],[BMI]]&lt;18.5,"Underweight",IF(MedExam_Table[[#This Row],[BMI]]&lt;25,"NormalWeight",IF(MedExam_Table[[#This Row],[BMI]]&lt;=30,"OverWeight","Obesity")))</f>
        <v>Obesity</v>
      </c>
      <c r="M383" t="str">
        <f>IF(MedExam_Table[[#This Row],[HBA1C]]&lt;5.7,"Normal",IF(MedExam_Table[[#This Row],[HBA1C]]&lt;6.4,"Prediabetes","Diabetes"))</f>
        <v>Prediabetes</v>
      </c>
      <c r="N383" t="str">
        <f>PROPER(MedExam_Table[[#This Row],[Any Transplants]])</f>
        <v>No</v>
      </c>
    </row>
    <row r="384" spans="1:14" x14ac:dyDescent="0.3">
      <c r="A384" t="s">
        <v>1029</v>
      </c>
      <c r="B384">
        <v>44.16</v>
      </c>
      <c r="C384">
        <v>5.31</v>
      </c>
      <c r="D384" t="s">
        <v>2382</v>
      </c>
      <c r="E384" t="s">
        <v>2380</v>
      </c>
      <c r="F384" t="s">
        <v>2380</v>
      </c>
      <c r="G384" t="s">
        <v>2381</v>
      </c>
      <c r="H384" t="s">
        <v>2380</v>
      </c>
      <c r="I384" s="9">
        <f>IF(MedExam_Table[[#This Row],[NumberOfMajorSurgeries]]="No major surgery",0,MedExam_Table[[#This Row],[NumberOfMajorSurgeries]])</f>
        <v>0</v>
      </c>
      <c r="J384" t="str">
        <f>PROPER(MedExam_Table[[#This Row],[Heart Issues]])</f>
        <v>Yes</v>
      </c>
      <c r="K384" t="str">
        <f>PROPER(IF(MedExam_Table[[#This Row],[smoker]]= "?","No",MedExam_Table[[#This Row],[smoker]]))</f>
        <v>No</v>
      </c>
      <c r="L384" t="str">
        <f>IF(MedExam_Table[[#This Row],[BMI]]&lt;18.5,"Underweight",IF(MedExam_Table[[#This Row],[BMI]]&lt;25,"NormalWeight",IF(MedExam_Table[[#This Row],[BMI]]&lt;=30,"OverWeight","Obesity")))</f>
        <v>Obesity</v>
      </c>
      <c r="M384" t="str">
        <f>IF(MedExam_Table[[#This Row],[HBA1C]]&lt;5.7,"Normal",IF(MedExam_Table[[#This Row],[HBA1C]]&lt;6.4,"Prediabetes","Diabetes"))</f>
        <v>Normal</v>
      </c>
      <c r="N384" t="str">
        <f>PROPER(MedExam_Table[[#This Row],[Any Transplants]])</f>
        <v>No</v>
      </c>
    </row>
    <row r="385" spans="1:14" x14ac:dyDescent="0.3">
      <c r="A385" t="s">
        <v>1028</v>
      </c>
      <c r="B385">
        <v>37.049999999999997</v>
      </c>
      <c r="C385">
        <v>4.74</v>
      </c>
      <c r="D385" t="s">
        <v>2380</v>
      </c>
      <c r="E385" t="s">
        <v>2380</v>
      </c>
      <c r="F385" t="s">
        <v>2383</v>
      </c>
      <c r="G385">
        <v>1</v>
      </c>
      <c r="H385" t="s">
        <v>2380</v>
      </c>
      <c r="I385" s="9">
        <f>IF(MedExam_Table[[#This Row],[NumberOfMajorSurgeries]]="No major surgery",0,MedExam_Table[[#This Row],[NumberOfMajorSurgeries]])</f>
        <v>1</v>
      </c>
      <c r="J385" t="str">
        <f>PROPER(MedExam_Table[[#This Row],[Heart Issues]])</f>
        <v>No</v>
      </c>
      <c r="K385" t="str">
        <f>PROPER(IF(MedExam_Table[[#This Row],[smoker]]= "?","No",MedExam_Table[[#This Row],[smoker]]))</f>
        <v>No</v>
      </c>
      <c r="L385" t="str">
        <f>IF(MedExam_Table[[#This Row],[BMI]]&lt;18.5,"Underweight",IF(MedExam_Table[[#This Row],[BMI]]&lt;25,"NormalWeight",IF(MedExam_Table[[#This Row],[BMI]]&lt;=30,"OverWeight","Obesity")))</f>
        <v>Obesity</v>
      </c>
      <c r="M385" t="str">
        <f>IF(MedExam_Table[[#This Row],[HBA1C]]&lt;5.7,"Normal",IF(MedExam_Table[[#This Row],[HBA1C]]&lt;6.4,"Prediabetes","Diabetes"))</f>
        <v>Normal</v>
      </c>
      <c r="N385" t="str">
        <f>PROPER(MedExam_Table[[#This Row],[Any Transplants]])</f>
        <v>No</v>
      </c>
    </row>
    <row r="386" spans="1:14" x14ac:dyDescent="0.3">
      <c r="A386" t="s">
        <v>1027</v>
      </c>
      <c r="B386">
        <v>18.66</v>
      </c>
      <c r="C386">
        <v>11.35</v>
      </c>
      <c r="D386" t="s">
        <v>2380</v>
      </c>
      <c r="E386" t="s">
        <v>2380</v>
      </c>
      <c r="F386" t="s">
        <v>2380</v>
      </c>
      <c r="G386" t="s">
        <v>2381</v>
      </c>
      <c r="H386" t="s">
        <v>2380</v>
      </c>
      <c r="I386" s="9">
        <f>IF(MedExam_Table[[#This Row],[NumberOfMajorSurgeries]]="No major surgery",0,MedExam_Table[[#This Row],[NumberOfMajorSurgeries]])</f>
        <v>0</v>
      </c>
      <c r="J386" t="str">
        <f>PROPER(MedExam_Table[[#This Row],[Heart Issues]])</f>
        <v>No</v>
      </c>
      <c r="K386" t="str">
        <f>PROPER(IF(MedExam_Table[[#This Row],[smoker]]= "?","No",MedExam_Table[[#This Row],[smoker]]))</f>
        <v>No</v>
      </c>
      <c r="L386" t="str">
        <f>IF(MedExam_Table[[#This Row],[BMI]]&lt;18.5,"Underweight",IF(MedExam_Table[[#This Row],[BMI]]&lt;25,"NormalWeight",IF(MedExam_Table[[#This Row],[BMI]]&lt;=30,"OverWeight","Obesity")))</f>
        <v>NormalWeight</v>
      </c>
      <c r="M386" t="str">
        <f>IF(MedExam_Table[[#This Row],[HBA1C]]&lt;5.7,"Normal",IF(MedExam_Table[[#This Row],[HBA1C]]&lt;6.4,"Prediabetes","Diabetes"))</f>
        <v>Diabetes</v>
      </c>
      <c r="N386" t="str">
        <f>PROPER(MedExam_Table[[#This Row],[Any Transplants]])</f>
        <v>No</v>
      </c>
    </row>
    <row r="387" spans="1:14" x14ac:dyDescent="0.3">
      <c r="A387" t="s">
        <v>1026</v>
      </c>
      <c r="B387">
        <v>36.200000000000003</v>
      </c>
      <c r="C387">
        <v>6.81</v>
      </c>
      <c r="D387" t="s">
        <v>2382</v>
      </c>
      <c r="E387" t="s">
        <v>2380</v>
      </c>
      <c r="F387" t="s">
        <v>2380</v>
      </c>
      <c r="G387">
        <v>1</v>
      </c>
      <c r="H387" t="s">
        <v>2380</v>
      </c>
      <c r="I387" s="9">
        <f>IF(MedExam_Table[[#This Row],[NumberOfMajorSurgeries]]="No major surgery",0,MedExam_Table[[#This Row],[NumberOfMajorSurgeries]])</f>
        <v>1</v>
      </c>
      <c r="J387" t="str">
        <f>PROPER(MedExam_Table[[#This Row],[Heart Issues]])</f>
        <v>Yes</v>
      </c>
      <c r="K387" t="str">
        <f>PROPER(IF(MedExam_Table[[#This Row],[smoker]]= "?","No",MedExam_Table[[#This Row],[smoker]]))</f>
        <v>No</v>
      </c>
      <c r="L387" t="str">
        <f>IF(MedExam_Table[[#This Row],[BMI]]&lt;18.5,"Underweight",IF(MedExam_Table[[#This Row],[BMI]]&lt;25,"NormalWeight",IF(MedExam_Table[[#This Row],[BMI]]&lt;=30,"OverWeight","Obesity")))</f>
        <v>Obesity</v>
      </c>
      <c r="M387" t="str">
        <f>IF(MedExam_Table[[#This Row],[HBA1C]]&lt;5.7,"Normal",IF(MedExam_Table[[#This Row],[HBA1C]]&lt;6.4,"Prediabetes","Diabetes"))</f>
        <v>Diabetes</v>
      </c>
      <c r="N387" t="str">
        <f>PROPER(MedExam_Table[[#This Row],[Any Transplants]])</f>
        <v>No</v>
      </c>
    </row>
    <row r="388" spans="1:14" x14ac:dyDescent="0.3">
      <c r="A388" t="s">
        <v>1025</v>
      </c>
      <c r="B388">
        <v>18.87</v>
      </c>
      <c r="C388">
        <v>8.06</v>
      </c>
      <c r="D388" t="s">
        <v>2380</v>
      </c>
      <c r="E388" t="s">
        <v>2380</v>
      </c>
      <c r="F388" t="s">
        <v>2380</v>
      </c>
      <c r="G388" t="s">
        <v>2381</v>
      </c>
      <c r="H388" t="s">
        <v>2380</v>
      </c>
      <c r="I388" s="9">
        <f>IF(MedExam_Table[[#This Row],[NumberOfMajorSurgeries]]="No major surgery",0,MedExam_Table[[#This Row],[NumberOfMajorSurgeries]])</f>
        <v>0</v>
      </c>
      <c r="J388" t="str">
        <f>PROPER(MedExam_Table[[#This Row],[Heart Issues]])</f>
        <v>No</v>
      </c>
      <c r="K388" t="str">
        <f>PROPER(IF(MedExam_Table[[#This Row],[smoker]]= "?","No",MedExam_Table[[#This Row],[smoker]]))</f>
        <v>No</v>
      </c>
      <c r="L388" t="str">
        <f>IF(MedExam_Table[[#This Row],[BMI]]&lt;18.5,"Underweight",IF(MedExam_Table[[#This Row],[BMI]]&lt;25,"NormalWeight",IF(MedExam_Table[[#This Row],[BMI]]&lt;=30,"OverWeight","Obesity")))</f>
        <v>NormalWeight</v>
      </c>
      <c r="M388" t="str">
        <f>IF(MedExam_Table[[#This Row],[HBA1C]]&lt;5.7,"Normal",IF(MedExam_Table[[#This Row],[HBA1C]]&lt;6.4,"Prediabetes","Diabetes"))</f>
        <v>Diabetes</v>
      </c>
      <c r="N388" t="str">
        <f>PROPER(MedExam_Table[[#This Row],[Any Transplants]])</f>
        <v>No</v>
      </c>
    </row>
    <row r="389" spans="1:14" x14ac:dyDescent="0.3">
      <c r="A389" t="s">
        <v>1024</v>
      </c>
      <c r="B389">
        <v>32.299999999999997</v>
      </c>
      <c r="C389">
        <v>6.74</v>
      </c>
      <c r="D389" t="s">
        <v>2382</v>
      </c>
      <c r="E389" t="s">
        <v>2380</v>
      </c>
      <c r="F389" t="s">
        <v>2380</v>
      </c>
      <c r="G389">
        <v>1</v>
      </c>
      <c r="H389" t="s">
        <v>2380</v>
      </c>
      <c r="I389" s="9">
        <f>IF(MedExam_Table[[#This Row],[NumberOfMajorSurgeries]]="No major surgery",0,MedExam_Table[[#This Row],[NumberOfMajorSurgeries]])</f>
        <v>1</v>
      </c>
      <c r="J389" t="str">
        <f>PROPER(MedExam_Table[[#This Row],[Heart Issues]])</f>
        <v>Yes</v>
      </c>
      <c r="K389" t="str">
        <f>PROPER(IF(MedExam_Table[[#This Row],[smoker]]= "?","No",MedExam_Table[[#This Row],[smoker]]))</f>
        <v>No</v>
      </c>
      <c r="L389" t="str">
        <f>IF(MedExam_Table[[#This Row],[BMI]]&lt;18.5,"Underweight",IF(MedExam_Table[[#This Row],[BMI]]&lt;25,"NormalWeight",IF(MedExam_Table[[#This Row],[BMI]]&lt;=30,"OverWeight","Obesity")))</f>
        <v>Obesity</v>
      </c>
      <c r="M389" t="str">
        <f>IF(MedExam_Table[[#This Row],[HBA1C]]&lt;5.7,"Normal",IF(MedExam_Table[[#This Row],[HBA1C]]&lt;6.4,"Prediabetes","Diabetes"))</f>
        <v>Diabetes</v>
      </c>
      <c r="N389" t="str">
        <f>PROPER(MedExam_Table[[#This Row],[Any Transplants]])</f>
        <v>No</v>
      </c>
    </row>
    <row r="390" spans="1:14" x14ac:dyDescent="0.3">
      <c r="A390" t="s">
        <v>1023</v>
      </c>
      <c r="B390">
        <v>22.64</v>
      </c>
      <c r="C390">
        <v>6.54</v>
      </c>
      <c r="D390" t="s">
        <v>2382</v>
      </c>
      <c r="E390" t="s">
        <v>2380</v>
      </c>
      <c r="F390" t="s">
        <v>2380</v>
      </c>
      <c r="G390">
        <v>2</v>
      </c>
      <c r="H390" t="s">
        <v>2380</v>
      </c>
      <c r="I390" s="9">
        <f>IF(MedExam_Table[[#This Row],[NumberOfMajorSurgeries]]="No major surgery",0,MedExam_Table[[#This Row],[NumberOfMajorSurgeries]])</f>
        <v>2</v>
      </c>
      <c r="J390" t="str">
        <f>PROPER(MedExam_Table[[#This Row],[Heart Issues]])</f>
        <v>Yes</v>
      </c>
      <c r="K390" t="str">
        <f>PROPER(IF(MedExam_Table[[#This Row],[smoker]]= "?","No",MedExam_Table[[#This Row],[smoker]]))</f>
        <v>No</v>
      </c>
      <c r="L390" t="str">
        <f>IF(MedExam_Table[[#This Row],[BMI]]&lt;18.5,"Underweight",IF(MedExam_Table[[#This Row],[BMI]]&lt;25,"NormalWeight",IF(MedExam_Table[[#This Row],[BMI]]&lt;=30,"OverWeight","Obesity")))</f>
        <v>NormalWeight</v>
      </c>
      <c r="M390" t="str">
        <f>IF(MedExam_Table[[#This Row],[HBA1C]]&lt;5.7,"Normal",IF(MedExam_Table[[#This Row],[HBA1C]]&lt;6.4,"Prediabetes","Diabetes"))</f>
        <v>Diabetes</v>
      </c>
      <c r="N390" t="str">
        <f>PROPER(MedExam_Table[[#This Row],[Any Transplants]])</f>
        <v>No</v>
      </c>
    </row>
    <row r="391" spans="1:14" x14ac:dyDescent="0.3">
      <c r="A391" t="s">
        <v>1022</v>
      </c>
      <c r="B391">
        <v>28.69</v>
      </c>
      <c r="C391">
        <v>5.4</v>
      </c>
      <c r="D391" t="s">
        <v>2380</v>
      </c>
      <c r="E391" t="s">
        <v>2380</v>
      </c>
      <c r="F391" t="s">
        <v>2380</v>
      </c>
      <c r="G391" t="s">
        <v>2381</v>
      </c>
      <c r="H391" t="s">
        <v>2380</v>
      </c>
      <c r="I391" s="9">
        <f>IF(MedExam_Table[[#This Row],[NumberOfMajorSurgeries]]="No major surgery",0,MedExam_Table[[#This Row],[NumberOfMajorSurgeries]])</f>
        <v>0</v>
      </c>
      <c r="J391" t="str">
        <f>PROPER(MedExam_Table[[#This Row],[Heart Issues]])</f>
        <v>No</v>
      </c>
      <c r="K391" t="str">
        <f>PROPER(IF(MedExam_Table[[#This Row],[smoker]]= "?","No",MedExam_Table[[#This Row],[smoker]]))</f>
        <v>No</v>
      </c>
      <c r="L391" t="str">
        <f>IF(MedExam_Table[[#This Row],[BMI]]&lt;18.5,"Underweight",IF(MedExam_Table[[#This Row],[BMI]]&lt;25,"NormalWeight",IF(MedExam_Table[[#This Row],[BMI]]&lt;=30,"OverWeight","Obesity")))</f>
        <v>OverWeight</v>
      </c>
      <c r="M391" t="str">
        <f>IF(MedExam_Table[[#This Row],[HBA1C]]&lt;5.7,"Normal",IF(MedExam_Table[[#This Row],[HBA1C]]&lt;6.4,"Prediabetes","Diabetes"))</f>
        <v>Normal</v>
      </c>
      <c r="N391" t="str">
        <f>PROPER(MedExam_Table[[#This Row],[Any Transplants]])</f>
        <v>No</v>
      </c>
    </row>
    <row r="392" spans="1:14" x14ac:dyDescent="0.3">
      <c r="A392" t="s">
        <v>2238</v>
      </c>
      <c r="B392">
        <v>38.39</v>
      </c>
      <c r="C392">
        <v>5.1100000000000003</v>
      </c>
      <c r="D392" t="s">
        <v>2382</v>
      </c>
      <c r="E392" t="s">
        <v>2380</v>
      </c>
      <c r="F392" t="s">
        <v>2380</v>
      </c>
      <c r="G392">
        <v>1</v>
      </c>
      <c r="H392" t="s">
        <v>2382</v>
      </c>
      <c r="I392" s="9">
        <f>IF(MedExam_Table[[#This Row],[NumberOfMajorSurgeries]]="No major surgery",0,MedExam_Table[[#This Row],[NumberOfMajorSurgeries]])</f>
        <v>1</v>
      </c>
      <c r="J392" t="str">
        <f>PROPER(MedExam_Table[[#This Row],[Heart Issues]])</f>
        <v>Yes</v>
      </c>
      <c r="K392" t="str">
        <f>PROPER(IF(MedExam_Table[[#This Row],[smoker]]= "?","No",MedExam_Table[[#This Row],[smoker]]))</f>
        <v>Yes</v>
      </c>
      <c r="L392" t="str">
        <f>IF(MedExam_Table[[#This Row],[BMI]]&lt;18.5,"Underweight",IF(MedExam_Table[[#This Row],[BMI]]&lt;25,"NormalWeight",IF(MedExam_Table[[#This Row],[BMI]]&lt;=30,"OverWeight","Obesity")))</f>
        <v>Obesity</v>
      </c>
      <c r="M392" t="str">
        <f>IF(MedExam_Table[[#This Row],[HBA1C]]&lt;5.7,"Normal",IF(MedExam_Table[[#This Row],[HBA1C]]&lt;6.4,"Prediabetes","Diabetes"))</f>
        <v>Normal</v>
      </c>
      <c r="N392" t="str">
        <f>PROPER(MedExam_Table[[#This Row],[Any Transplants]])</f>
        <v>No</v>
      </c>
    </row>
    <row r="393" spans="1:14" x14ac:dyDescent="0.3">
      <c r="A393" t="s">
        <v>1021</v>
      </c>
      <c r="B393">
        <v>28.16</v>
      </c>
      <c r="C393">
        <v>5.58</v>
      </c>
      <c r="D393" t="s">
        <v>2382</v>
      </c>
      <c r="E393" t="s">
        <v>2380</v>
      </c>
      <c r="F393" t="s">
        <v>2380</v>
      </c>
      <c r="G393" t="s">
        <v>2381</v>
      </c>
      <c r="H393" t="s">
        <v>2380</v>
      </c>
      <c r="I393" s="9">
        <f>IF(MedExam_Table[[#This Row],[NumberOfMajorSurgeries]]="No major surgery",0,MedExam_Table[[#This Row],[NumberOfMajorSurgeries]])</f>
        <v>0</v>
      </c>
      <c r="J393" t="str">
        <f>PROPER(MedExam_Table[[#This Row],[Heart Issues]])</f>
        <v>Yes</v>
      </c>
      <c r="K393" t="str">
        <f>PROPER(IF(MedExam_Table[[#This Row],[smoker]]= "?","No",MedExam_Table[[#This Row],[smoker]]))</f>
        <v>No</v>
      </c>
      <c r="L393" t="str">
        <f>IF(MedExam_Table[[#This Row],[BMI]]&lt;18.5,"Underweight",IF(MedExam_Table[[#This Row],[BMI]]&lt;25,"NormalWeight",IF(MedExam_Table[[#This Row],[BMI]]&lt;=30,"OverWeight","Obesity")))</f>
        <v>OverWeight</v>
      </c>
      <c r="M393" t="str">
        <f>IF(MedExam_Table[[#This Row],[HBA1C]]&lt;5.7,"Normal",IF(MedExam_Table[[#This Row],[HBA1C]]&lt;6.4,"Prediabetes","Diabetes"))</f>
        <v>Normal</v>
      </c>
      <c r="N393" t="str">
        <f>PROPER(MedExam_Table[[#This Row],[Any Transplants]])</f>
        <v>No</v>
      </c>
    </row>
    <row r="394" spans="1:14" x14ac:dyDescent="0.3">
      <c r="A394" t="s">
        <v>1020</v>
      </c>
      <c r="B394">
        <v>45.54</v>
      </c>
      <c r="C394">
        <v>5.84</v>
      </c>
      <c r="D394" t="s">
        <v>2380</v>
      </c>
      <c r="E394" t="s">
        <v>2380</v>
      </c>
      <c r="F394" t="s">
        <v>2383</v>
      </c>
      <c r="G394">
        <v>1</v>
      </c>
      <c r="H394" t="s">
        <v>2380</v>
      </c>
      <c r="I394" s="9">
        <f>IF(MedExam_Table[[#This Row],[NumberOfMajorSurgeries]]="No major surgery",0,MedExam_Table[[#This Row],[NumberOfMajorSurgeries]])</f>
        <v>1</v>
      </c>
      <c r="J394" t="str">
        <f>PROPER(MedExam_Table[[#This Row],[Heart Issues]])</f>
        <v>No</v>
      </c>
      <c r="K394" t="str">
        <f>PROPER(IF(MedExam_Table[[#This Row],[smoker]]= "?","No",MedExam_Table[[#This Row],[smoker]]))</f>
        <v>No</v>
      </c>
      <c r="L394" t="str">
        <f>IF(MedExam_Table[[#This Row],[BMI]]&lt;18.5,"Underweight",IF(MedExam_Table[[#This Row],[BMI]]&lt;25,"NormalWeight",IF(MedExam_Table[[#This Row],[BMI]]&lt;=30,"OverWeight","Obesity")))</f>
        <v>Obesity</v>
      </c>
      <c r="M394" t="str">
        <f>IF(MedExam_Table[[#This Row],[HBA1C]]&lt;5.7,"Normal",IF(MedExam_Table[[#This Row],[HBA1C]]&lt;6.4,"Prediabetes","Diabetes"))</f>
        <v>Prediabetes</v>
      </c>
      <c r="N394" t="str">
        <f>PROPER(MedExam_Table[[#This Row],[Any Transplants]])</f>
        <v>No</v>
      </c>
    </row>
    <row r="395" spans="1:14" x14ac:dyDescent="0.3">
      <c r="A395" t="s">
        <v>1019</v>
      </c>
      <c r="B395">
        <v>28.7</v>
      </c>
      <c r="C395">
        <v>4.2</v>
      </c>
      <c r="D395" t="s">
        <v>2380</v>
      </c>
      <c r="E395" t="s">
        <v>2380</v>
      </c>
      <c r="F395" t="s">
        <v>2380</v>
      </c>
      <c r="G395" t="s">
        <v>2381</v>
      </c>
      <c r="H395" t="s">
        <v>2380</v>
      </c>
      <c r="I395" s="9">
        <f>IF(MedExam_Table[[#This Row],[NumberOfMajorSurgeries]]="No major surgery",0,MedExam_Table[[#This Row],[NumberOfMajorSurgeries]])</f>
        <v>0</v>
      </c>
      <c r="J395" t="str">
        <f>PROPER(MedExam_Table[[#This Row],[Heart Issues]])</f>
        <v>No</v>
      </c>
      <c r="K395" t="str">
        <f>PROPER(IF(MedExam_Table[[#This Row],[smoker]]= "?","No",MedExam_Table[[#This Row],[smoker]]))</f>
        <v>No</v>
      </c>
      <c r="L395" t="str">
        <f>IF(MedExam_Table[[#This Row],[BMI]]&lt;18.5,"Underweight",IF(MedExam_Table[[#This Row],[BMI]]&lt;25,"NormalWeight",IF(MedExam_Table[[#This Row],[BMI]]&lt;=30,"OverWeight","Obesity")))</f>
        <v>OverWeight</v>
      </c>
      <c r="M395" t="str">
        <f>IF(MedExam_Table[[#This Row],[HBA1C]]&lt;5.7,"Normal",IF(MedExam_Table[[#This Row],[HBA1C]]&lt;6.4,"Prediabetes","Diabetes"))</f>
        <v>Normal</v>
      </c>
      <c r="N395" t="str">
        <f>PROPER(MedExam_Table[[#This Row],[Any Transplants]])</f>
        <v>No</v>
      </c>
    </row>
    <row r="396" spans="1:14" x14ac:dyDescent="0.3">
      <c r="A396" t="s">
        <v>1018</v>
      </c>
      <c r="B396">
        <v>27.74</v>
      </c>
      <c r="C396">
        <v>6.06</v>
      </c>
      <c r="D396" t="s">
        <v>2382</v>
      </c>
      <c r="E396" t="s">
        <v>2380</v>
      </c>
      <c r="F396" t="s">
        <v>2380</v>
      </c>
      <c r="G396" t="s">
        <v>2381</v>
      </c>
      <c r="H396" t="s">
        <v>2380</v>
      </c>
      <c r="I396" s="9">
        <f>IF(MedExam_Table[[#This Row],[NumberOfMajorSurgeries]]="No major surgery",0,MedExam_Table[[#This Row],[NumberOfMajorSurgeries]])</f>
        <v>0</v>
      </c>
      <c r="J396" t="str">
        <f>PROPER(MedExam_Table[[#This Row],[Heart Issues]])</f>
        <v>Yes</v>
      </c>
      <c r="K396" t="str">
        <f>PROPER(IF(MedExam_Table[[#This Row],[smoker]]= "?","No",MedExam_Table[[#This Row],[smoker]]))</f>
        <v>No</v>
      </c>
      <c r="L396" t="str">
        <f>IF(MedExam_Table[[#This Row],[BMI]]&lt;18.5,"Underweight",IF(MedExam_Table[[#This Row],[BMI]]&lt;25,"NormalWeight",IF(MedExam_Table[[#This Row],[BMI]]&lt;=30,"OverWeight","Obesity")))</f>
        <v>OverWeight</v>
      </c>
      <c r="M396" t="str">
        <f>IF(MedExam_Table[[#This Row],[HBA1C]]&lt;5.7,"Normal",IF(MedExam_Table[[#This Row],[HBA1C]]&lt;6.4,"Prediabetes","Diabetes"))</f>
        <v>Prediabetes</v>
      </c>
      <c r="N396" t="str">
        <f>PROPER(MedExam_Table[[#This Row],[Any Transplants]])</f>
        <v>No</v>
      </c>
    </row>
    <row r="397" spans="1:14" x14ac:dyDescent="0.3">
      <c r="A397" t="s">
        <v>1017</v>
      </c>
      <c r="B397">
        <v>36.954999999999998</v>
      </c>
      <c r="C397">
        <v>7.57</v>
      </c>
      <c r="D397" t="s">
        <v>2380</v>
      </c>
      <c r="E397" t="s">
        <v>2380</v>
      </c>
      <c r="F397" t="s">
        <v>2380</v>
      </c>
      <c r="G397" t="s">
        <v>2381</v>
      </c>
      <c r="H397" t="s">
        <v>2380</v>
      </c>
      <c r="I397" s="9">
        <f>IF(MedExam_Table[[#This Row],[NumberOfMajorSurgeries]]="No major surgery",0,MedExam_Table[[#This Row],[NumberOfMajorSurgeries]])</f>
        <v>0</v>
      </c>
      <c r="J397" t="str">
        <f>PROPER(MedExam_Table[[#This Row],[Heart Issues]])</f>
        <v>No</v>
      </c>
      <c r="K397" t="str">
        <f>PROPER(IF(MedExam_Table[[#This Row],[smoker]]= "?","No",MedExam_Table[[#This Row],[smoker]]))</f>
        <v>No</v>
      </c>
      <c r="L397" t="str">
        <f>IF(MedExam_Table[[#This Row],[BMI]]&lt;18.5,"Underweight",IF(MedExam_Table[[#This Row],[BMI]]&lt;25,"NormalWeight",IF(MedExam_Table[[#This Row],[BMI]]&lt;=30,"OverWeight","Obesity")))</f>
        <v>Obesity</v>
      </c>
      <c r="M397" t="str">
        <f>IF(MedExam_Table[[#This Row],[HBA1C]]&lt;5.7,"Normal",IF(MedExam_Table[[#This Row],[HBA1C]]&lt;6.4,"Prediabetes","Diabetes"))</f>
        <v>Diabetes</v>
      </c>
      <c r="N397" t="str">
        <f>PROPER(MedExam_Table[[#This Row],[Any Transplants]])</f>
        <v>No</v>
      </c>
    </row>
    <row r="398" spans="1:14" x14ac:dyDescent="0.3">
      <c r="A398" t="s">
        <v>1016</v>
      </c>
      <c r="B398">
        <v>30.69</v>
      </c>
      <c r="C398">
        <v>6.15</v>
      </c>
      <c r="D398" t="s">
        <v>2380</v>
      </c>
      <c r="E398" t="s">
        <v>2380</v>
      </c>
      <c r="F398" t="s">
        <v>2380</v>
      </c>
      <c r="G398" t="s">
        <v>2381</v>
      </c>
      <c r="H398" t="s">
        <v>2380</v>
      </c>
      <c r="I398" s="9">
        <f>IF(MedExam_Table[[#This Row],[NumberOfMajorSurgeries]]="No major surgery",0,MedExam_Table[[#This Row],[NumberOfMajorSurgeries]])</f>
        <v>0</v>
      </c>
      <c r="J398" t="str">
        <f>PROPER(MedExam_Table[[#This Row],[Heart Issues]])</f>
        <v>No</v>
      </c>
      <c r="K398" t="str">
        <f>PROPER(IF(MedExam_Table[[#This Row],[smoker]]= "?","No",MedExam_Table[[#This Row],[smoker]]))</f>
        <v>No</v>
      </c>
      <c r="L398" t="str">
        <f>IF(MedExam_Table[[#This Row],[BMI]]&lt;18.5,"Underweight",IF(MedExam_Table[[#This Row],[BMI]]&lt;25,"NormalWeight",IF(MedExam_Table[[#This Row],[BMI]]&lt;=30,"OverWeight","Obesity")))</f>
        <v>Obesity</v>
      </c>
      <c r="M398" t="str">
        <f>IF(MedExam_Table[[#This Row],[HBA1C]]&lt;5.7,"Normal",IF(MedExam_Table[[#This Row],[HBA1C]]&lt;6.4,"Prediabetes","Diabetes"))</f>
        <v>Prediabetes</v>
      </c>
      <c r="N398" t="str">
        <f>PROPER(MedExam_Table[[#This Row],[Any Transplants]])</f>
        <v>No</v>
      </c>
    </row>
    <row r="399" spans="1:14" x14ac:dyDescent="0.3">
      <c r="A399" t="s">
        <v>1015</v>
      </c>
      <c r="B399">
        <v>24.984999999999999</v>
      </c>
      <c r="C399">
        <v>4.5599999999999996</v>
      </c>
      <c r="D399" t="s">
        <v>2380</v>
      </c>
      <c r="E399" t="s">
        <v>2380</v>
      </c>
      <c r="F399" t="s">
        <v>2380</v>
      </c>
      <c r="G399" t="s">
        <v>2381</v>
      </c>
      <c r="H399" t="s">
        <v>2380</v>
      </c>
      <c r="I399" s="9">
        <f>IF(MedExam_Table[[#This Row],[NumberOfMajorSurgeries]]="No major surgery",0,MedExam_Table[[#This Row],[NumberOfMajorSurgeries]])</f>
        <v>0</v>
      </c>
      <c r="J399" t="str">
        <f>PROPER(MedExam_Table[[#This Row],[Heart Issues]])</f>
        <v>No</v>
      </c>
      <c r="K399" t="str">
        <f>PROPER(IF(MedExam_Table[[#This Row],[smoker]]= "?","No",MedExam_Table[[#This Row],[smoker]]))</f>
        <v>No</v>
      </c>
      <c r="L399" t="str">
        <f>IF(MedExam_Table[[#This Row],[BMI]]&lt;18.5,"Underweight",IF(MedExam_Table[[#This Row],[BMI]]&lt;25,"NormalWeight",IF(MedExam_Table[[#This Row],[BMI]]&lt;=30,"OverWeight","Obesity")))</f>
        <v>NormalWeight</v>
      </c>
      <c r="M399" t="str">
        <f>IF(MedExam_Table[[#This Row],[HBA1C]]&lt;5.7,"Normal",IF(MedExam_Table[[#This Row],[HBA1C]]&lt;6.4,"Prediabetes","Diabetes"))</f>
        <v>Normal</v>
      </c>
      <c r="N399" t="str">
        <f>PROPER(MedExam_Table[[#This Row],[Any Transplants]])</f>
        <v>No</v>
      </c>
    </row>
    <row r="400" spans="1:14" x14ac:dyDescent="0.3">
      <c r="A400" t="s">
        <v>1014</v>
      </c>
      <c r="B400">
        <v>39.42</v>
      </c>
      <c r="C400">
        <v>4.72</v>
      </c>
      <c r="D400" t="s">
        <v>2382</v>
      </c>
      <c r="E400" t="s">
        <v>2380</v>
      </c>
      <c r="F400" t="s">
        <v>2380</v>
      </c>
      <c r="G400">
        <v>1</v>
      </c>
      <c r="H400" t="s">
        <v>2380</v>
      </c>
      <c r="I400" s="9">
        <f>IF(MedExam_Table[[#This Row],[NumberOfMajorSurgeries]]="No major surgery",0,MedExam_Table[[#This Row],[NumberOfMajorSurgeries]])</f>
        <v>1</v>
      </c>
      <c r="J400" t="str">
        <f>PROPER(MedExam_Table[[#This Row],[Heart Issues]])</f>
        <v>Yes</v>
      </c>
      <c r="K400" t="str">
        <f>PROPER(IF(MedExam_Table[[#This Row],[smoker]]= "?","No",MedExam_Table[[#This Row],[smoker]]))</f>
        <v>No</v>
      </c>
      <c r="L400" t="str">
        <f>IF(MedExam_Table[[#This Row],[BMI]]&lt;18.5,"Underweight",IF(MedExam_Table[[#This Row],[BMI]]&lt;25,"NormalWeight",IF(MedExam_Table[[#This Row],[BMI]]&lt;=30,"OverWeight","Obesity")))</f>
        <v>Obesity</v>
      </c>
      <c r="M400" t="str">
        <f>IF(MedExam_Table[[#This Row],[HBA1C]]&lt;5.7,"Normal",IF(MedExam_Table[[#This Row],[HBA1C]]&lt;6.4,"Prediabetes","Diabetes"))</f>
        <v>Normal</v>
      </c>
      <c r="N400" t="str">
        <f>PROPER(MedExam_Table[[#This Row],[Any Transplants]])</f>
        <v>No</v>
      </c>
    </row>
    <row r="401" spans="1:14" x14ac:dyDescent="0.3">
      <c r="A401" t="s">
        <v>1013</v>
      </c>
      <c r="B401">
        <v>16.8</v>
      </c>
      <c r="C401">
        <v>7.98</v>
      </c>
      <c r="D401" t="s">
        <v>2380</v>
      </c>
      <c r="E401" t="s">
        <v>2380</v>
      </c>
      <c r="F401" t="s">
        <v>2380</v>
      </c>
      <c r="G401" t="s">
        <v>2381</v>
      </c>
      <c r="H401" t="s">
        <v>2380</v>
      </c>
      <c r="I401" s="9">
        <f>IF(MedExam_Table[[#This Row],[NumberOfMajorSurgeries]]="No major surgery",0,MedExam_Table[[#This Row],[NumberOfMajorSurgeries]])</f>
        <v>0</v>
      </c>
      <c r="J401" t="str">
        <f>PROPER(MedExam_Table[[#This Row],[Heart Issues]])</f>
        <v>No</v>
      </c>
      <c r="K401" t="str">
        <f>PROPER(IF(MedExam_Table[[#This Row],[smoker]]= "?","No",MedExam_Table[[#This Row],[smoker]]))</f>
        <v>No</v>
      </c>
      <c r="L401" t="str">
        <f>IF(MedExam_Table[[#This Row],[BMI]]&lt;18.5,"Underweight",IF(MedExam_Table[[#This Row],[BMI]]&lt;25,"NormalWeight",IF(MedExam_Table[[#This Row],[BMI]]&lt;=30,"OverWeight","Obesity")))</f>
        <v>Underweight</v>
      </c>
      <c r="M401" t="str">
        <f>IF(MedExam_Table[[#This Row],[HBA1C]]&lt;5.7,"Normal",IF(MedExam_Table[[#This Row],[HBA1C]]&lt;6.4,"Prediabetes","Diabetes"))</f>
        <v>Diabetes</v>
      </c>
      <c r="N401" t="str">
        <f>PROPER(MedExam_Table[[#This Row],[Any Transplants]])</f>
        <v>No</v>
      </c>
    </row>
    <row r="402" spans="1:14" x14ac:dyDescent="0.3">
      <c r="A402" t="s">
        <v>1012</v>
      </c>
      <c r="B402">
        <v>23.274999999999999</v>
      </c>
      <c r="C402">
        <v>6.26</v>
      </c>
      <c r="D402" t="s">
        <v>2382</v>
      </c>
      <c r="E402" t="s">
        <v>2380</v>
      </c>
      <c r="F402" t="s">
        <v>2383</v>
      </c>
      <c r="G402">
        <v>1</v>
      </c>
      <c r="H402" t="s">
        <v>2380</v>
      </c>
      <c r="I402" s="9">
        <f>IF(MedExam_Table[[#This Row],[NumberOfMajorSurgeries]]="No major surgery",0,MedExam_Table[[#This Row],[NumberOfMajorSurgeries]])</f>
        <v>1</v>
      </c>
      <c r="J402" t="str">
        <f>PROPER(MedExam_Table[[#This Row],[Heart Issues]])</f>
        <v>Yes</v>
      </c>
      <c r="K402" t="str">
        <f>PROPER(IF(MedExam_Table[[#This Row],[smoker]]= "?","No",MedExam_Table[[#This Row],[smoker]]))</f>
        <v>No</v>
      </c>
      <c r="L402" t="str">
        <f>IF(MedExam_Table[[#This Row],[BMI]]&lt;18.5,"Underweight",IF(MedExam_Table[[#This Row],[BMI]]&lt;25,"NormalWeight",IF(MedExam_Table[[#This Row],[BMI]]&lt;=30,"OverWeight","Obesity")))</f>
        <v>NormalWeight</v>
      </c>
      <c r="M402" t="str">
        <f>IF(MedExam_Table[[#This Row],[HBA1C]]&lt;5.7,"Normal",IF(MedExam_Table[[#This Row],[HBA1C]]&lt;6.4,"Prediabetes","Diabetes"))</f>
        <v>Prediabetes</v>
      </c>
      <c r="N402" t="str">
        <f>PROPER(MedExam_Table[[#This Row],[Any Transplants]])</f>
        <v>No</v>
      </c>
    </row>
    <row r="403" spans="1:14" x14ac:dyDescent="0.3">
      <c r="A403" t="s">
        <v>2237</v>
      </c>
      <c r="B403">
        <v>46.85</v>
      </c>
      <c r="C403">
        <v>4.25</v>
      </c>
      <c r="D403" t="s">
        <v>2380</v>
      </c>
      <c r="E403" t="s">
        <v>2380</v>
      </c>
      <c r="F403" t="s">
        <v>2383</v>
      </c>
      <c r="G403">
        <v>1</v>
      </c>
      <c r="H403" t="s">
        <v>2382</v>
      </c>
      <c r="I403" s="9">
        <f>IF(MedExam_Table[[#This Row],[NumberOfMajorSurgeries]]="No major surgery",0,MedExam_Table[[#This Row],[NumberOfMajorSurgeries]])</f>
        <v>1</v>
      </c>
      <c r="J403" t="str">
        <f>PROPER(MedExam_Table[[#This Row],[Heart Issues]])</f>
        <v>No</v>
      </c>
      <c r="K403" t="str">
        <f>PROPER(IF(MedExam_Table[[#This Row],[smoker]]= "?","No",MedExam_Table[[#This Row],[smoker]]))</f>
        <v>Yes</v>
      </c>
      <c r="L403" t="str">
        <f>IF(MedExam_Table[[#This Row],[BMI]]&lt;18.5,"Underweight",IF(MedExam_Table[[#This Row],[BMI]]&lt;25,"NormalWeight",IF(MedExam_Table[[#This Row],[BMI]]&lt;=30,"OverWeight","Obesity")))</f>
        <v>Obesity</v>
      </c>
      <c r="M403" t="str">
        <f>IF(MedExam_Table[[#This Row],[HBA1C]]&lt;5.7,"Normal",IF(MedExam_Table[[#This Row],[HBA1C]]&lt;6.4,"Prediabetes","Diabetes"))</f>
        <v>Normal</v>
      </c>
      <c r="N403" t="str">
        <f>PROPER(MedExam_Table[[#This Row],[Any Transplants]])</f>
        <v>No</v>
      </c>
    </row>
    <row r="404" spans="1:14" x14ac:dyDescent="0.3">
      <c r="A404" t="s">
        <v>1011</v>
      </c>
      <c r="B404">
        <v>22.8</v>
      </c>
      <c r="C404">
        <v>4.29</v>
      </c>
      <c r="D404" t="s">
        <v>2382</v>
      </c>
      <c r="E404" t="s">
        <v>2380</v>
      </c>
      <c r="F404" t="s">
        <v>2383</v>
      </c>
      <c r="G404">
        <v>1</v>
      </c>
      <c r="H404" t="s">
        <v>2380</v>
      </c>
      <c r="I404" s="9">
        <f>IF(MedExam_Table[[#This Row],[NumberOfMajorSurgeries]]="No major surgery",0,MedExam_Table[[#This Row],[NumberOfMajorSurgeries]])</f>
        <v>1</v>
      </c>
      <c r="J404" t="str">
        <f>PROPER(MedExam_Table[[#This Row],[Heart Issues]])</f>
        <v>Yes</v>
      </c>
      <c r="K404" t="str">
        <f>PROPER(IF(MedExam_Table[[#This Row],[smoker]]= "?","No",MedExam_Table[[#This Row],[smoker]]))</f>
        <v>No</v>
      </c>
      <c r="L404" t="str">
        <f>IF(MedExam_Table[[#This Row],[BMI]]&lt;18.5,"Underweight",IF(MedExam_Table[[#This Row],[BMI]]&lt;25,"NormalWeight",IF(MedExam_Table[[#This Row],[BMI]]&lt;=30,"OverWeight","Obesity")))</f>
        <v>NormalWeight</v>
      </c>
      <c r="M404" t="str">
        <f>IF(MedExam_Table[[#This Row],[HBA1C]]&lt;5.7,"Normal",IF(MedExam_Table[[#This Row],[HBA1C]]&lt;6.4,"Prediabetes","Diabetes"))</f>
        <v>Normal</v>
      </c>
      <c r="N404" t="str">
        <f>PROPER(MedExam_Table[[#This Row],[Any Transplants]])</f>
        <v>No</v>
      </c>
    </row>
    <row r="405" spans="1:14" x14ac:dyDescent="0.3">
      <c r="A405" t="s">
        <v>1010</v>
      </c>
      <c r="B405">
        <v>24.3</v>
      </c>
      <c r="C405">
        <v>5.43</v>
      </c>
      <c r="D405" t="s">
        <v>2380</v>
      </c>
      <c r="E405" t="s">
        <v>2380</v>
      </c>
      <c r="F405" t="s">
        <v>2380</v>
      </c>
      <c r="G405">
        <v>2</v>
      </c>
      <c r="H405" t="s">
        <v>2380</v>
      </c>
      <c r="I405" s="9">
        <f>IF(MedExam_Table[[#This Row],[NumberOfMajorSurgeries]]="No major surgery",0,MedExam_Table[[#This Row],[NumberOfMajorSurgeries]])</f>
        <v>2</v>
      </c>
      <c r="J405" t="str">
        <f>PROPER(MedExam_Table[[#This Row],[Heart Issues]])</f>
        <v>No</v>
      </c>
      <c r="K405" t="str">
        <f>PROPER(IF(MedExam_Table[[#This Row],[smoker]]= "?","No",MedExam_Table[[#This Row],[smoker]]))</f>
        <v>No</v>
      </c>
      <c r="L405" t="str">
        <f>IF(MedExam_Table[[#This Row],[BMI]]&lt;18.5,"Underweight",IF(MedExam_Table[[#This Row],[BMI]]&lt;25,"NormalWeight",IF(MedExam_Table[[#This Row],[BMI]]&lt;=30,"OverWeight","Obesity")))</f>
        <v>NormalWeight</v>
      </c>
      <c r="M405" t="str">
        <f>IF(MedExam_Table[[#This Row],[HBA1C]]&lt;5.7,"Normal",IF(MedExam_Table[[#This Row],[HBA1C]]&lt;6.4,"Prediabetes","Diabetes"))</f>
        <v>Normal</v>
      </c>
      <c r="N405" t="str">
        <f>PROPER(MedExam_Table[[#This Row],[Any Transplants]])</f>
        <v>No</v>
      </c>
    </row>
    <row r="406" spans="1:14" x14ac:dyDescent="0.3">
      <c r="A406" t="s">
        <v>1009</v>
      </c>
      <c r="B406">
        <v>25.13</v>
      </c>
      <c r="C406">
        <v>8</v>
      </c>
      <c r="D406" t="s">
        <v>2382</v>
      </c>
      <c r="E406" t="s">
        <v>2380</v>
      </c>
      <c r="F406" t="s">
        <v>2380</v>
      </c>
      <c r="G406">
        <v>1</v>
      </c>
      <c r="H406" t="s">
        <v>2380</v>
      </c>
      <c r="I406" s="9">
        <f>IF(MedExam_Table[[#This Row],[NumberOfMajorSurgeries]]="No major surgery",0,MedExam_Table[[#This Row],[NumberOfMajorSurgeries]])</f>
        <v>1</v>
      </c>
      <c r="J406" t="str">
        <f>PROPER(MedExam_Table[[#This Row],[Heart Issues]])</f>
        <v>Yes</v>
      </c>
      <c r="K406" t="str">
        <f>PROPER(IF(MedExam_Table[[#This Row],[smoker]]= "?","No",MedExam_Table[[#This Row],[smoker]]))</f>
        <v>No</v>
      </c>
      <c r="L406" t="str">
        <f>IF(MedExam_Table[[#This Row],[BMI]]&lt;18.5,"Underweight",IF(MedExam_Table[[#This Row],[BMI]]&lt;25,"NormalWeight",IF(MedExam_Table[[#This Row],[BMI]]&lt;=30,"OverWeight","Obesity")))</f>
        <v>OverWeight</v>
      </c>
      <c r="M406" t="str">
        <f>IF(MedExam_Table[[#This Row],[HBA1C]]&lt;5.7,"Normal",IF(MedExam_Table[[#This Row],[HBA1C]]&lt;6.4,"Prediabetes","Diabetes"))</f>
        <v>Diabetes</v>
      </c>
      <c r="N406" t="str">
        <f>PROPER(MedExam_Table[[#This Row],[Any Transplants]])</f>
        <v>No</v>
      </c>
    </row>
    <row r="407" spans="1:14" x14ac:dyDescent="0.3">
      <c r="A407" t="s">
        <v>1008</v>
      </c>
      <c r="B407">
        <v>22.72</v>
      </c>
      <c r="C407">
        <v>9.9600000000000009</v>
      </c>
      <c r="D407" t="s">
        <v>2382</v>
      </c>
      <c r="E407" t="s">
        <v>2380</v>
      </c>
      <c r="F407" t="s">
        <v>2380</v>
      </c>
      <c r="G407">
        <v>2</v>
      </c>
      <c r="H407" t="s">
        <v>2380</v>
      </c>
      <c r="I407" s="9">
        <f>IF(MedExam_Table[[#This Row],[NumberOfMajorSurgeries]]="No major surgery",0,MedExam_Table[[#This Row],[NumberOfMajorSurgeries]])</f>
        <v>2</v>
      </c>
      <c r="J407" t="str">
        <f>PROPER(MedExam_Table[[#This Row],[Heart Issues]])</f>
        <v>Yes</v>
      </c>
      <c r="K407" t="str">
        <f>PROPER(IF(MedExam_Table[[#This Row],[smoker]]= "?","No",MedExam_Table[[#This Row],[smoker]]))</f>
        <v>No</v>
      </c>
      <c r="L407" t="str">
        <f>IF(MedExam_Table[[#This Row],[BMI]]&lt;18.5,"Underweight",IF(MedExam_Table[[#This Row],[BMI]]&lt;25,"NormalWeight",IF(MedExam_Table[[#This Row],[BMI]]&lt;=30,"OverWeight","Obesity")))</f>
        <v>NormalWeight</v>
      </c>
      <c r="M407" t="str">
        <f>IF(MedExam_Table[[#This Row],[HBA1C]]&lt;5.7,"Normal",IF(MedExam_Table[[#This Row],[HBA1C]]&lt;6.4,"Prediabetes","Diabetes"))</f>
        <v>Diabetes</v>
      </c>
      <c r="N407" t="str">
        <f>PROPER(MedExam_Table[[#This Row],[Any Transplants]])</f>
        <v>No</v>
      </c>
    </row>
    <row r="408" spans="1:14" x14ac:dyDescent="0.3">
      <c r="A408" t="s">
        <v>1007</v>
      </c>
      <c r="B408">
        <v>32.6</v>
      </c>
      <c r="C408">
        <v>6.8</v>
      </c>
      <c r="D408" t="s">
        <v>2382</v>
      </c>
      <c r="E408" t="s">
        <v>2380</v>
      </c>
      <c r="F408" t="s">
        <v>2380</v>
      </c>
      <c r="G408" t="s">
        <v>2381</v>
      </c>
      <c r="H408" t="s">
        <v>2380</v>
      </c>
      <c r="I408" s="9">
        <f>IF(MedExam_Table[[#This Row],[NumberOfMajorSurgeries]]="No major surgery",0,MedExam_Table[[#This Row],[NumberOfMajorSurgeries]])</f>
        <v>0</v>
      </c>
      <c r="J408" t="str">
        <f>PROPER(MedExam_Table[[#This Row],[Heart Issues]])</f>
        <v>Yes</v>
      </c>
      <c r="K408" t="str">
        <f>PROPER(IF(MedExam_Table[[#This Row],[smoker]]= "?","No",MedExam_Table[[#This Row],[smoker]]))</f>
        <v>No</v>
      </c>
      <c r="L408" t="str">
        <f>IF(MedExam_Table[[#This Row],[BMI]]&lt;18.5,"Underweight",IF(MedExam_Table[[#This Row],[BMI]]&lt;25,"NormalWeight",IF(MedExam_Table[[#This Row],[BMI]]&lt;=30,"OverWeight","Obesity")))</f>
        <v>Obesity</v>
      </c>
      <c r="M408" t="str">
        <f>IF(MedExam_Table[[#This Row],[HBA1C]]&lt;5.7,"Normal",IF(MedExam_Table[[#This Row],[HBA1C]]&lt;6.4,"Prediabetes","Diabetes"))</f>
        <v>Diabetes</v>
      </c>
      <c r="N408" t="str">
        <f>PROPER(MedExam_Table[[#This Row],[Any Transplants]])</f>
        <v>No</v>
      </c>
    </row>
    <row r="409" spans="1:14" x14ac:dyDescent="0.3">
      <c r="A409" t="s">
        <v>1006</v>
      </c>
      <c r="B409">
        <v>17.28</v>
      </c>
      <c r="C409">
        <v>6.22</v>
      </c>
      <c r="D409" t="s">
        <v>2382</v>
      </c>
      <c r="E409" t="s">
        <v>2380</v>
      </c>
      <c r="F409" t="s">
        <v>2380</v>
      </c>
      <c r="G409">
        <v>2</v>
      </c>
      <c r="H409" t="s">
        <v>2380</v>
      </c>
      <c r="I409" s="9">
        <f>IF(MedExam_Table[[#This Row],[NumberOfMajorSurgeries]]="No major surgery",0,MedExam_Table[[#This Row],[NumberOfMajorSurgeries]])</f>
        <v>2</v>
      </c>
      <c r="J409" t="str">
        <f>PROPER(MedExam_Table[[#This Row],[Heart Issues]])</f>
        <v>Yes</v>
      </c>
      <c r="K409" t="str">
        <f>PROPER(IF(MedExam_Table[[#This Row],[smoker]]= "?","No",MedExam_Table[[#This Row],[smoker]]))</f>
        <v>No</v>
      </c>
      <c r="L409" t="str">
        <f>IF(MedExam_Table[[#This Row],[BMI]]&lt;18.5,"Underweight",IF(MedExam_Table[[#This Row],[BMI]]&lt;25,"NormalWeight",IF(MedExam_Table[[#This Row],[BMI]]&lt;=30,"OverWeight","Obesity")))</f>
        <v>Underweight</v>
      </c>
      <c r="M409" t="str">
        <f>IF(MedExam_Table[[#This Row],[HBA1C]]&lt;5.7,"Normal",IF(MedExam_Table[[#This Row],[HBA1C]]&lt;6.4,"Prediabetes","Diabetes"))</f>
        <v>Prediabetes</v>
      </c>
      <c r="N409" t="str">
        <f>PROPER(MedExam_Table[[#This Row],[Any Transplants]])</f>
        <v>No</v>
      </c>
    </row>
    <row r="410" spans="1:14" x14ac:dyDescent="0.3">
      <c r="A410" t="s">
        <v>1005</v>
      </c>
      <c r="B410">
        <v>27.92</v>
      </c>
      <c r="C410">
        <v>5.79</v>
      </c>
      <c r="D410" t="s">
        <v>2380</v>
      </c>
      <c r="E410" t="s">
        <v>2380</v>
      </c>
      <c r="F410" t="s">
        <v>2380</v>
      </c>
      <c r="G410">
        <v>1</v>
      </c>
      <c r="H410" t="s">
        <v>2380</v>
      </c>
      <c r="I410" s="9">
        <f>IF(MedExam_Table[[#This Row],[NumberOfMajorSurgeries]]="No major surgery",0,MedExam_Table[[#This Row],[NumberOfMajorSurgeries]])</f>
        <v>1</v>
      </c>
      <c r="J410" t="str">
        <f>PROPER(MedExam_Table[[#This Row],[Heart Issues]])</f>
        <v>No</v>
      </c>
      <c r="K410" t="str">
        <f>PROPER(IF(MedExam_Table[[#This Row],[smoker]]= "?","No",MedExam_Table[[#This Row],[smoker]]))</f>
        <v>No</v>
      </c>
      <c r="L410" t="str">
        <f>IF(MedExam_Table[[#This Row],[BMI]]&lt;18.5,"Underweight",IF(MedExam_Table[[#This Row],[BMI]]&lt;25,"NormalWeight",IF(MedExam_Table[[#This Row],[BMI]]&lt;=30,"OverWeight","Obesity")))</f>
        <v>OverWeight</v>
      </c>
      <c r="M410" t="str">
        <f>IF(MedExam_Table[[#This Row],[HBA1C]]&lt;5.7,"Normal",IF(MedExam_Table[[#This Row],[HBA1C]]&lt;6.4,"Prediabetes","Diabetes"))</f>
        <v>Prediabetes</v>
      </c>
      <c r="N410" t="str">
        <f>PROPER(MedExam_Table[[#This Row],[Any Transplants]])</f>
        <v>No</v>
      </c>
    </row>
    <row r="411" spans="1:14" x14ac:dyDescent="0.3">
      <c r="A411" t="s">
        <v>1004</v>
      </c>
      <c r="B411">
        <v>38.284999999999997</v>
      </c>
      <c r="C411">
        <v>5.41</v>
      </c>
      <c r="D411" t="s">
        <v>2380</v>
      </c>
      <c r="E411" t="s">
        <v>2380</v>
      </c>
      <c r="F411" t="s">
        <v>2380</v>
      </c>
      <c r="G411" t="s">
        <v>2381</v>
      </c>
      <c r="H411" t="s">
        <v>2380</v>
      </c>
      <c r="I411" s="9">
        <f>IF(MedExam_Table[[#This Row],[NumberOfMajorSurgeries]]="No major surgery",0,MedExam_Table[[#This Row],[NumberOfMajorSurgeries]])</f>
        <v>0</v>
      </c>
      <c r="J411" t="str">
        <f>PROPER(MedExam_Table[[#This Row],[Heart Issues]])</f>
        <v>No</v>
      </c>
      <c r="K411" t="str">
        <f>PROPER(IF(MedExam_Table[[#This Row],[smoker]]= "?","No",MedExam_Table[[#This Row],[smoker]]))</f>
        <v>No</v>
      </c>
      <c r="L411" t="str">
        <f>IF(MedExam_Table[[#This Row],[BMI]]&lt;18.5,"Underweight",IF(MedExam_Table[[#This Row],[BMI]]&lt;25,"NormalWeight",IF(MedExam_Table[[#This Row],[BMI]]&lt;=30,"OverWeight","Obesity")))</f>
        <v>Obesity</v>
      </c>
      <c r="M411" t="str">
        <f>IF(MedExam_Table[[#This Row],[HBA1C]]&lt;5.7,"Normal",IF(MedExam_Table[[#This Row],[HBA1C]]&lt;6.4,"Prediabetes","Diabetes"))</f>
        <v>Normal</v>
      </c>
      <c r="N411" t="str">
        <f>PROPER(MedExam_Table[[#This Row],[Any Transplants]])</f>
        <v>No</v>
      </c>
    </row>
    <row r="412" spans="1:14" x14ac:dyDescent="0.3">
      <c r="A412" t="s">
        <v>1003</v>
      </c>
      <c r="B412">
        <v>16.48</v>
      </c>
      <c r="C412">
        <v>11.05</v>
      </c>
      <c r="D412" t="s">
        <v>2380</v>
      </c>
      <c r="E412" t="s">
        <v>2380</v>
      </c>
      <c r="F412" t="s">
        <v>2380</v>
      </c>
      <c r="G412" t="s">
        <v>2381</v>
      </c>
      <c r="H412" t="s">
        <v>2380</v>
      </c>
      <c r="I412" s="9">
        <f>IF(MedExam_Table[[#This Row],[NumberOfMajorSurgeries]]="No major surgery",0,MedExam_Table[[#This Row],[NumberOfMajorSurgeries]])</f>
        <v>0</v>
      </c>
      <c r="J412" t="str">
        <f>PROPER(MedExam_Table[[#This Row],[Heart Issues]])</f>
        <v>No</v>
      </c>
      <c r="K412" t="str">
        <f>PROPER(IF(MedExam_Table[[#This Row],[smoker]]= "?","No",MedExam_Table[[#This Row],[smoker]]))</f>
        <v>No</v>
      </c>
      <c r="L412" t="str">
        <f>IF(MedExam_Table[[#This Row],[BMI]]&lt;18.5,"Underweight",IF(MedExam_Table[[#This Row],[BMI]]&lt;25,"NormalWeight",IF(MedExam_Table[[#This Row],[BMI]]&lt;=30,"OverWeight","Obesity")))</f>
        <v>Underweight</v>
      </c>
      <c r="M412" t="str">
        <f>IF(MedExam_Table[[#This Row],[HBA1C]]&lt;5.7,"Normal",IF(MedExam_Table[[#This Row],[HBA1C]]&lt;6.4,"Prediabetes","Diabetes"))</f>
        <v>Diabetes</v>
      </c>
      <c r="N412" t="str">
        <f>PROPER(MedExam_Table[[#This Row],[Any Transplants]])</f>
        <v>No</v>
      </c>
    </row>
    <row r="413" spans="1:14" x14ac:dyDescent="0.3">
      <c r="A413" t="s">
        <v>1002</v>
      </c>
      <c r="B413">
        <v>38.57</v>
      </c>
      <c r="C413">
        <v>6.27</v>
      </c>
      <c r="D413" t="s">
        <v>2380</v>
      </c>
      <c r="E413" t="s">
        <v>2380</v>
      </c>
      <c r="F413" t="s">
        <v>2380</v>
      </c>
      <c r="G413" t="s">
        <v>2381</v>
      </c>
      <c r="H413" t="s">
        <v>2380</v>
      </c>
      <c r="I413" s="9">
        <f>IF(MedExam_Table[[#This Row],[NumberOfMajorSurgeries]]="No major surgery",0,MedExam_Table[[#This Row],[NumberOfMajorSurgeries]])</f>
        <v>0</v>
      </c>
      <c r="J413" t="str">
        <f>PROPER(MedExam_Table[[#This Row],[Heart Issues]])</f>
        <v>No</v>
      </c>
      <c r="K413" t="str">
        <f>PROPER(IF(MedExam_Table[[#This Row],[smoker]]= "?","No",MedExam_Table[[#This Row],[smoker]]))</f>
        <v>No</v>
      </c>
      <c r="L413" t="str">
        <f>IF(MedExam_Table[[#This Row],[BMI]]&lt;18.5,"Underweight",IF(MedExam_Table[[#This Row],[BMI]]&lt;25,"NormalWeight",IF(MedExam_Table[[#This Row],[BMI]]&lt;=30,"OverWeight","Obesity")))</f>
        <v>Obesity</v>
      </c>
      <c r="M413" t="str">
        <f>IF(MedExam_Table[[#This Row],[HBA1C]]&lt;5.7,"Normal",IF(MedExam_Table[[#This Row],[HBA1C]]&lt;6.4,"Prediabetes","Diabetes"))</f>
        <v>Prediabetes</v>
      </c>
      <c r="N413" t="str">
        <f>PROPER(MedExam_Table[[#This Row],[Any Transplants]])</f>
        <v>No</v>
      </c>
    </row>
    <row r="414" spans="1:14" x14ac:dyDescent="0.3">
      <c r="A414" t="s">
        <v>2236</v>
      </c>
      <c r="B414">
        <v>42.24</v>
      </c>
      <c r="C414">
        <v>5.55</v>
      </c>
      <c r="D414" t="s">
        <v>2380</v>
      </c>
      <c r="E414" t="s">
        <v>2382</v>
      </c>
      <c r="F414" t="s">
        <v>2380</v>
      </c>
      <c r="G414">
        <v>1</v>
      </c>
      <c r="H414" t="s">
        <v>2382</v>
      </c>
      <c r="I414" s="9">
        <f>IF(MedExam_Table[[#This Row],[NumberOfMajorSurgeries]]="No major surgery",0,MedExam_Table[[#This Row],[NumberOfMajorSurgeries]])</f>
        <v>1</v>
      </c>
      <c r="J414" t="str">
        <f>PROPER(MedExam_Table[[#This Row],[Heart Issues]])</f>
        <v>No</v>
      </c>
      <c r="K414" t="str">
        <f>PROPER(IF(MedExam_Table[[#This Row],[smoker]]= "?","No",MedExam_Table[[#This Row],[smoker]]))</f>
        <v>Yes</v>
      </c>
      <c r="L414" t="str">
        <f>IF(MedExam_Table[[#This Row],[BMI]]&lt;18.5,"Underweight",IF(MedExam_Table[[#This Row],[BMI]]&lt;25,"NormalWeight",IF(MedExam_Table[[#This Row],[BMI]]&lt;=30,"OverWeight","Obesity")))</f>
        <v>Obesity</v>
      </c>
      <c r="M414" t="str">
        <f>IF(MedExam_Table[[#This Row],[HBA1C]]&lt;5.7,"Normal",IF(MedExam_Table[[#This Row],[HBA1C]]&lt;6.4,"Prediabetes","Diabetes"))</f>
        <v>Normal</v>
      </c>
      <c r="N414" t="str">
        <f>PROPER(MedExam_Table[[#This Row],[Any Transplants]])</f>
        <v>Yes</v>
      </c>
    </row>
    <row r="415" spans="1:14" x14ac:dyDescent="0.3">
      <c r="A415" t="s">
        <v>1001</v>
      </c>
      <c r="B415">
        <v>43.85</v>
      </c>
      <c r="C415">
        <v>4.7699999999999996</v>
      </c>
      <c r="D415" t="s">
        <v>2382</v>
      </c>
      <c r="E415" t="s">
        <v>2380</v>
      </c>
      <c r="F415" t="s">
        <v>2380</v>
      </c>
      <c r="G415" t="s">
        <v>2381</v>
      </c>
      <c r="H415" t="s">
        <v>2380</v>
      </c>
      <c r="I415" s="9">
        <f>IF(MedExam_Table[[#This Row],[NumberOfMajorSurgeries]]="No major surgery",0,MedExam_Table[[#This Row],[NumberOfMajorSurgeries]])</f>
        <v>0</v>
      </c>
      <c r="J415" t="str">
        <f>PROPER(MedExam_Table[[#This Row],[Heart Issues]])</f>
        <v>Yes</v>
      </c>
      <c r="K415" t="str">
        <f>PROPER(IF(MedExam_Table[[#This Row],[smoker]]= "?","No",MedExam_Table[[#This Row],[smoker]]))</f>
        <v>No</v>
      </c>
      <c r="L415" t="str">
        <f>IF(MedExam_Table[[#This Row],[BMI]]&lt;18.5,"Underweight",IF(MedExam_Table[[#This Row],[BMI]]&lt;25,"NormalWeight",IF(MedExam_Table[[#This Row],[BMI]]&lt;=30,"OverWeight","Obesity")))</f>
        <v>Obesity</v>
      </c>
      <c r="M415" t="str">
        <f>IF(MedExam_Table[[#This Row],[HBA1C]]&lt;5.7,"Normal",IF(MedExam_Table[[#This Row],[HBA1C]]&lt;6.4,"Prediabetes","Diabetes"))</f>
        <v>Normal</v>
      </c>
      <c r="N415" t="str">
        <f>PROPER(MedExam_Table[[#This Row],[Any Transplants]])</f>
        <v>No</v>
      </c>
    </row>
    <row r="416" spans="1:14" x14ac:dyDescent="0.3">
      <c r="A416" t="s">
        <v>1000</v>
      </c>
      <c r="B416">
        <v>30.11</v>
      </c>
      <c r="C416">
        <v>4.08</v>
      </c>
      <c r="D416" t="s">
        <v>2380</v>
      </c>
      <c r="E416" t="s">
        <v>2380</v>
      </c>
      <c r="F416" t="s">
        <v>2380</v>
      </c>
      <c r="G416" t="s">
        <v>2381</v>
      </c>
      <c r="H416" t="s">
        <v>2380</v>
      </c>
      <c r="I416" s="9">
        <f>IF(MedExam_Table[[#This Row],[NumberOfMajorSurgeries]]="No major surgery",0,MedExam_Table[[#This Row],[NumberOfMajorSurgeries]])</f>
        <v>0</v>
      </c>
      <c r="J416" t="str">
        <f>PROPER(MedExam_Table[[#This Row],[Heart Issues]])</f>
        <v>No</v>
      </c>
      <c r="K416" t="str">
        <f>PROPER(IF(MedExam_Table[[#This Row],[smoker]]= "?","No",MedExam_Table[[#This Row],[smoker]]))</f>
        <v>No</v>
      </c>
      <c r="L416" t="str">
        <f>IF(MedExam_Table[[#This Row],[BMI]]&lt;18.5,"Underweight",IF(MedExam_Table[[#This Row],[BMI]]&lt;25,"NormalWeight",IF(MedExam_Table[[#This Row],[BMI]]&lt;=30,"OverWeight","Obesity")))</f>
        <v>Obesity</v>
      </c>
      <c r="M416" t="str">
        <f>IF(MedExam_Table[[#This Row],[HBA1C]]&lt;5.7,"Normal",IF(MedExam_Table[[#This Row],[HBA1C]]&lt;6.4,"Prediabetes","Diabetes"))</f>
        <v>Normal</v>
      </c>
      <c r="N416" t="str">
        <f>PROPER(MedExam_Table[[#This Row],[Any Transplants]])</f>
        <v>No</v>
      </c>
    </row>
    <row r="417" spans="1:14" x14ac:dyDescent="0.3">
      <c r="A417" t="s">
        <v>999</v>
      </c>
      <c r="B417">
        <v>31.59</v>
      </c>
      <c r="C417">
        <v>6.01</v>
      </c>
      <c r="D417" t="s">
        <v>2380</v>
      </c>
      <c r="E417" t="s">
        <v>2380</v>
      </c>
      <c r="F417" t="s">
        <v>2380</v>
      </c>
      <c r="G417" t="s">
        <v>2381</v>
      </c>
      <c r="H417" t="s">
        <v>2380</v>
      </c>
      <c r="I417" s="9">
        <f>IF(MedExam_Table[[#This Row],[NumberOfMajorSurgeries]]="No major surgery",0,MedExam_Table[[#This Row],[NumberOfMajorSurgeries]])</f>
        <v>0</v>
      </c>
      <c r="J417" t="str">
        <f>PROPER(MedExam_Table[[#This Row],[Heart Issues]])</f>
        <v>No</v>
      </c>
      <c r="K417" t="str">
        <f>PROPER(IF(MedExam_Table[[#This Row],[smoker]]= "?","No",MedExam_Table[[#This Row],[smoker]]))</f>
        <v>No</v>
      </c>
      <c r="L417" t="str">
        <f>IF(MedExam_Table[[#This Row],[BMI]]&lt;18.5,"Underweight",IF(MedExam_Table[[#This Row],[BMI]]&lt;25,"NormalWeight",IF(MedExam_Table[[#This Row],[BMI]]&lt;=30,"OverWeight","Obesity")))</f>
        <v>Obesity</v>
      </c>
      <c r="M417" t="str">
        <f>IF(MedExam_Table[[#This Row],[HBA1C]]&lt;5.7,"Normal",IF(MedExam_Table[[#This Row],[HBA1C]]&lt;6.4,"Prediabetes","Diabetes"))</f>
        <v>Prediabetes</v>
      </c>
      <c r="N417" t="str">
        <f>PROPER(MedExam_Table[[#This Row],[Any Transplants]])</f>
        <v>No</v>
      </c>
    </row>
    <row r="418" spans="1:14" x14ac:dyDescent="0.3">
      <c r="A418" t="s">
        <v>998</v>
      </c>
      <c r="B418">
        <v>40.15</v>
      </c>
      <c r="C418">
        <v>11.84</v>
      </c>
      <c r="D418" t="s">
        <v>2380</v>
      </c>
      <c r="E418" t="s">
        <v>2380</v>
      </c>
      <c r="F418" t="s">
        <v>2380</v>
      </c>
      <c r="G418" t="s">
        <v>2381</v>
      </c>
      <c r="H418" t="s">
        <v>2380</v>
      </c>
      <c r="I418" s="9">
        <f>IF(MedExam_Table[[#This Row],[NumberOfMajorSurgeries]]="No major surgery",0,MedExam_Table[[#This Row],[NumberOfMajorSurgeries]])</f>
        <v>0</v>
      </c>
      <c r="J418" t="str">
        <f>PROPER(MedExam_Table[[#This Row],[Heart Issues]])</f>
        <v>No</v>
      </c>
      <c r="K418" t="str">
        <f>PROPER(IF(MedExam_Table[[#This Row],[smoker]]= "?","No",MedExam_Table[[#This Row],[smoker]]))</f>
        <v>No</v>
      </c>
      <c r="L418" t="str">
        <f>IF(MedExam_Table[[#This Row],[BMI]]&lt;18.5,"Underweight",IF(MedExam_Table[[#This Row],[BMI]]&lt;25,"NormalWeight",IF(MedExam_Table[[#This Row],[BMI]]&lt;=30,"OverWeight","Obesity")))</f>
        <v>Obesity</v>
      </c>
      <c r="M418" t="str">
        <f>IF(MedExam_Table[[#This Row],[HBA1C]]&lt;5.7,"Normal",IF(MedExam_Table[[#This Row],[HBA1C]]&lt;6.4,"Prediabetes","Diabetes"))</f>
        <v>Diabetes</v>
      </c>
      <c r="N418" t="str">
        <f>PROPER(MedExam_Table[[#This Row],[Any Transplants]])</f>
        <v>No</v>
      </c>
    </row>
    <row r="419" spans="1:14" x14ac:dyDescent="0.3">
      <c r="A419" t="s">
        <v>997</v>
      </c>
      <c r="B419">
        <v>40.700000000000003</v>
      </c>
      <c r="C419">
        <v>6.27</v>
      </c>
      <c r="D419" t="s">
        <v>2382</v>
      </c>
      <c r="E419" t="s">
        <v>2380</v>
      </c>
      <c r="F419" t="s">
        <v>2383</v>
      </c>
      <c r="G419">
        <v>1</v>
      </c>
      <c r="H419" t="s">
        <v>2380</v>
      </c>
      <c r="I419" s="9">
        <f>IF(MedExam_Table[[#This Row],[NumberOfMajorSurgeries]]="No major surgery",0,MedExam_Table[[#This Row],[NumberOfMajorSurgeries]])</f>
        <v>1</v>
      </c>
      <c r="J419" t="str">
        <f>PROPER(MedExam_Table[[#This Row],[Heart Issues]])</f>
        <v>Yes</v>
      </c>
      <c r="K419" t="str">
        <f>PROPER(IF(MedExam_Table[[#This Row],[smoker]]= "?","No",MedExam_Table[[#This Row],[smoker]]))</f>
        <v>No</v>
      </c>
      <c r="L419" t="str">
        <f>IF(MedExam_Table[[#This Row],[BMI]]&lt;18.5,"Underweight",IF(MedExam_Table[[#This Row],[BMI]]&lt;25,"NormalWeight",IF(MedExam_Table[[#This Row],[BMI]]&lt;=30,"OverWeight","Obesity")))</f>
        <v>Obesity</v>
      </c>
      <c r="M419" t="str">
        <f>IF(MedExam_Table[[#This Row],[HBA1C]]&lt;5.7,"Normal",IF(MedExam_Table[[#This Row],[HBA1C]]&lt;6.4,"Prediabetes","Diabetes"))</f>
        <v>Prediabetes</v>
      </c>
      <c r="N419" t="str">
        <f>PROPER(MedExam_Table[[#This Row],[Any Transplants]])</f>
        <v>No</v>
      </c>
    </row>
    <row r="420" spans="1:14" x14ac:dyDescent="0.3">
      <c r="A420" t="s">
        <v>996</v>
      </c>
      <c r="B420">
        <v>40.76</v>
      </c>
      <c r="C420">
        <v>5.28</v>
      </c>
      <c r="D420" t="s">
        <v>2380</v>
      </c>
      <c r="E420" t="s">
        <v>2380</v>
      </c>
      <c r="F420" t="s">
        <v>2380</v>
      </c>
      <c r="G420" t="s">
        <v>2381</v>
      </c>
      <c r="H420" t="s">
        <v>2380</v>
      </c>
      <c r="I420" s="9">
        <f>IF(MedExam_Table[[#This Row],[NumberOfMajorSurgeries]]="No major surgery",0,MedExam_Table[[#This Row],[NumberOfMajorSurgeries]])</f>
        <v>0</v>
      </c>
      <c r="J420" t="str">
        <f>PROPER(MedExam_Table[[#This Row],[Heart Issues]])</f>
        <v>No</v>
      </c>
      <c r="K420" t="str">
        <f>PROPER(IF(MedExam_Table[[#This Row],[smoker]]= "?","No",MedExam_Table[[#This Row],[smoker]]))</f>
        <v>No</v>
      </c>
      <c r="L420" t="str">
        <f>IF(MedExam_Table[[#This Row],[BMI]]&lt;18.5,"Underweight",IF(MedExam_Table[[#This Row],[BMI]]&lt;25,"NormalWeight",IF(MedExam_Table[[#This Row],[BMI]]&lt;=30,"OverWeight","Obesity")))</f>
        <v>Obesity</v>
      </c>
      <c r="M420" t="str">
        <f>IF(MedExam_Table[[#This Row],[HBA1C]]&lt;5.7,"Normal",IF(MedExam_Table[[#This Row],[HBA1C]]&lt;6.4,"Prediabetes","Diabetes"))</f>
        <v>Normal</v>
      </c>
      <c r="N420" t="str">
        <f>PROPER(MedExam_Table[[#This Row],[Any Transplants]])</f>
        <v>No</v>
      </c>
    </row>
    <row r="421" spans="1:14" x14ac:dyDescent="0.3">
      <c r="A421" t="s">
        <v>995</v>
      </c>
      <c r="B421">
        <v>29.7</v>
      </c>
      <c r="C421">
        <v>7.03</v>
      </c>
      <c r="D421" t="s">
        <v>2380</v>
      </c>
      <c r="E421" t="s">
        <v>2380</v>
      </c>
      <c r="F421" t="s">
        <v>2380</v>
      </c>
      <c r="G421" t="s">
        <v>2381</v>
      </c>
      <c r="H421" t="s">
        <v>2380</v>
      </c>
      <c r="I421" s="9">
        <f>IF(MedExam_Table[[#This Row],[NumberOfMajorSurgeries]]="No major surgery",0,MedExam_Table[[#This Row],[NumberOfMajorSurgeries]])</f>
        <v>0</v>
      </c>
      <c r="J421" t="str">
        <f>PROPER(MedExam_Table[[#This Row],[Heart Issues]])</f>
        <v>No</v>
      </c>
      <c r="K421" t="str">
        <f>PROPER(IF(MedExam_Table[[#This Row],[smoker]]= "?","No",MedExam_Table[[#This Row],[smoker]]))</f>
        <v>No</v>
      </c>
      <c r="L421" t="str">
        <f>IF(MedExam_Table[[#This Row],[BMI]]&lt;18.5,"Underweight",IF(MedExam_Table[[#This Row],[BMI]]&lt;25,"NormalWeight",IF(MedExam_Table[[#This Row],[BMI]]&lt;=30,"OverWeight","Obesity")))</f>
        <v>OverWeight</v>
      </c>
      <c r="M421" t="str">
        <f>IF(MedExam_Table[[#This Row],[HBA1C]]&lt;5.7,"Normal",IF(MedExam_Table[[#This Row],[HBA1C]]&lt;6.4,"Prediabetes","Diabetes"))</f>
        <v>Diabetes</v>
      </c>
      <c r="N421" t="str">
        <f>PROPER(MedExam_Table[[#This Row],[Any Transplants]])</f>
        <v>No</v>
      </c>
    </row>
    <row r="422" spans="1:14" x14ac:dyDescent="0.3">
      <c r="A422" t="s">
        <v>994</v>
      </c>
      <c r="B422">
        <v>40.58</v>
      </c>
      <c r="C422">
        <v>5.32</v>
      </c>
      <c r="D422" t="s">
        <v>2382</v>
      </c>
      <c r="E422" t="s">
        <v>2380</v>
      </c>
      <c r="F422" t="s">
        <v>2383</v>
      </c>
      <c r="G422">
        <v>1</v>
      </c>
      <c r="H422" t="s">
        <v>2380</v>
      </c>
      <c r="I422" s="9">
        <f>IF(MedExam_Table[[#This Row],[NumberOfMajorSurgeries]]="No major surgery",0,MedExam_Table[[#This Row],[NumberOfMajorSurgeries]])</f>
        <v>1</v>
      </c>
      <c r="J422" t="str">
        <f>PROPER(MedExam_Table[[#This Row],[Heart Issues]])</f>
        <v>Yes</v>
      </c>
      <c r="K422" t="str">
        <f>PROPER(IF(MedExam_Table[[#This Row],[smoker]]= "?","No",MedExam_Table[[#This Row],[smoker]]))</f>
        <v>No</v>
      </c>
      <c r="L422" t="str">
        <f>IF(MedExam_Table[[#This Row],[BMI]]&lt;18.5,"Underweight",IF(MedExam_Table[[#This Row],[BMI]]&lt;25,"NormalWeight",IF(MedExam_Table[[#This Row],[BMI]]&lt;=30,"OverWeight","Obesity")))</f>
        <v>Obesity</v>
      </c>
      <c r="M422" t="str">
        <f>IF(MedExam_Table[[#This Row],[HBA1C]]&lt;5.7,"Normal",IF(MedExam_Table[[#This Row],[HBA1C]]&lt;6.4,"Prediabetes","Diabetes"))</f>
        <v>Normal</v>
      </c>
      <c r="N422" t="str">
        <f>PROPER(MedExam_Table[[#This Row],[Any Transplants]])</f>
        <v>No</v>
      </c>
    </row>
    <row r="423" spans="1:14" x14ac:dyDescent="0.3">
      <c r="A423" t="s">
        <v>993</v>
      </c>
      <c r="B423">
        <v>33.06</v>
      </c>
      <c r="C423">
        <v>9.59</v>
      </c>
      <c r="D423" t="s">
        <v>2382</v>
      </c>
      <c r="E423" t="s">
        <v>2380</v>
      </c>
      <c r="F423" t="s">
        <v>2380</v>
      </c>
      <c r="G423" t="s">
        <v>2381</v>
      </c>
      <c r="H423" t="s">
        <v>2380</v>
      </c>
      <c r="I423" s="9">
        <f>IF(MedExam_Table[[#This Row],[NumberOfMajorSurgeries]]="No major surgery",0,MedExam_Table[[#This Row],[NumberOfMajorSurgeries]])</f>
        <v>0</v>
      </c>
      <c r="J423" t="str">
        <f>PROPER(MedExam_Table[[#This Row],[Heart Issues]])</f>
        <v>Yes</v>
      </c>
      <c r="K423" t="str">
        <f>PROPER(IF(MedExam_Table[[#This Row],[smoker]]= "?","No",MedExam_Table[[#This Row],[smoker]]))</f>
        <v>No</v>
      </c>
      <c r="L423" t="str">
        <f>IF(MedExam_Table[[#This Row],[BMI]]&lt;18.5,"Underweight",IF(MedExam_Table[[#This Row],[BMI]]&lt;25,"NormalWeight",IF(MedExam_Table[[#This Row],[BMI]]&lt;=30,"OverWeight","Obesity")))</f>
        <v>Obesity</v>
      </c>
      <c r="M423" t="str">
        <f>IF(MedExam_Table[[#This Row],[HBA1C]]&lt;5.7,"Normal",IF(MedExam_Table[[#This Row],[HBA1C]]&lt;6.4,"Prediabetes","Diabetes"))</f>
        <v>Diabetes</v>
      </c>
      <c r="N423" t="str">
        <f>PROPER(MedExam_Table[[#This Row],[Any Transplants]])</f>
        <v>No</v>
      </c>
    </row>
    <row r="424" spans="1:14" x14ac:dyDescent="0.3">
      <c r="A424" t="s">
        <v>992</v>
      </c>
      <c r="B424">
        <v>26.62</v>
      </c>
      <c r="C424">
        <v>6.15</v>
      </c>
      <c r="D424" t="s">
        <v>2382</v>
      </c>
      <c r="E424" t="s">
        <v>2380</v>
      </c>
      <c r="F424" t="s">
        <v>2380</v>
      </c>
      <c r="G424" t="s">
        <v>2381</v>
      </c>
      <c r="H424" t="s">
        <v>2380</v>
      </c>
      <c r="I424" s="9">
        <f>IF(MedExam_Table[[#This Row],[NumberOfMajorSurgeries]]="No major surgery",0,MedExam_Table[[#This Row],[NumberOfMajorSurgeries]])</f>
        <v>0</v>
      </c>
      <c r="J424" t="str">
        <f>PROPER(MedExam_Table[[#This Row],[Heart Issues]])</f>
        <v>Yes</v>
      </c>
      <c r="K424" t="str">
        <f>PROPER(IF(MedExam_Table[[#This Row],[smoker]]= "?","No",MedExam_Table[[#This Row],[smoker]]))</f>
        <v>No</v>
      </c>
      <c r="L424" t="str">
        <f>IF(MedExam_Table[[#This Row],[BMI]]&lt;18.5,"Underweight",IF(MedExam_Table[[#This Row],[BMI]]&lt;25,"NormalWeight",IF(MedExam_Table[[#This Row],[BMI]]&lt;=30,"OverWeight","Obesity")))</f>
        <v>OverWeight</v>
      </c>
      <c r="M424" t="str">
        <f>IF(MedExam_Table[[#This Row],[HBA1C]]&lt;5.7,"Normal",IF(MedExam_Table[[#This Row],[HBA1C]]&lt;6.4,"Prediabetes","Diabetes"))</f>
        <v>Prediabetes</v>
      </c>
      <c r="N424" t="str">
        <f>PROPER(MedExam_Table[[#This Row],[Any Transplants]])</f>
        <v>No</v>
      </c>
    </row>
    <row r="425" spans="1:14" x14ac:dyDescent="0.3">
      <c r="A425" t="s">
        <v>2235</v>
      </c>
      <c r="B425">
        <v>34.39</v>
      </c>
      <c r="C425">
        <v>5.78</v>
      </c>
      <c r="D425" t="s">
        <v>2380</v>
      </c>
      <c r="E425" t="s">
        <v>2380</v>
      </c>
      <c r="F425" t="s">
        <v>2380</v>
      </c>
      <c r="G425" t="s">
        <v>2381</v>
      </c>
      <c r="H425" t="s">
        <v>2382</v>
      </c>
      <c r="I425" s="9">
        <f>IF(MedExam_Table[[#This Row],[NumberOfMajorSurgeries]]="No major surgery",0,MedExam_Table[[#This Row],[NumberOfMajorSurgeries]])</f>
        <v>0</v>
      </c>
      <c r="J425" t="str">
        <f>PROPER(MedExam_Table[[#This Row],[Heart Issues]])</f>
        <v>No</v>
      </c>
      <c r="K425" t="str">
        <f>PROPER(IF(MedExam_Table[[#This Row],[smoker]]= "?","No",MedExam_Table[[#This Row],[smoker]]))</f>
        <v>Yes</v>
      </c>
      <c r="L425" t="str">
        <f>IF(MedExam_Table[[#This Row],[BMI]]&lt;18.5,"Underweight",IF(MedExam_Table[[#This Row],[BMI]]&lt;25,"NormalWeight",IF(MedExam_Table[[#This Row],[BMI]]&lt;=30,"OverWeight","Obesity")))</f>
        <v>Obesity</v>
      </c>
      <c r="M425" t="str">
        <f>IF(MedExam_Table[[#This Row],[HBA1C]]&lt;5.7,"Normal",IF(MedExam_Table[[#This Row],[HBA1C]]&lt;6.4,"Prediabetes","Diabetes"))</f>
        <v>Prediabetes</v>
      </c>
      <c r="N425" t="str">
        <f>PROPER(MedExam_Table[[#This Row],[Any Transplants]])</f>
        <v>No</v>
      </c>
    </row>
    <row r="426" spans="1:14" x14ac:dyDescent="0.3">
      <c r="A426" t="s">
        <v>991</v>
      </c>
      <c r="B426">
        <v>37.1</v>
      </c>
      <c r="C426">
        <v>11.08</v>
      </c>
      <c r="D426" t="s">
        <v>2380</v>
      </c>
      <c r="E426" t="s">
        <v>2380</v>
      </c>
      <c r="F426" t="s">
        <v>2380</v>
      </c>
      <c r="G426" t="s">
        <v>2381</v>
      </c>
      <c r="H426" t="s">
        <v>2380</v>
      </c>
      <c r="I426" s="9">
        <f>IF(MedExam_Table[[#This Row],[NumberOfMajorSurgeries]]="No major surgery",0,MedExam_Table[[#This Row],[NumberOfMajorSurgeries]])</f>
        <v>0</v>
      </c>
      <c r="J426" t="str">
        <f>PROPER(MedExam_Table[[#This Row],[Heart Issues]])</f>
        <v>No</v>
      </c>
      <c r="K426" t="str">
        <f>PROPER(IF(MedExam_Table[[#This Row],[smoker]]= "?","No",MedExam_Table[[#This Row],[smoker]]))</f>
        <v>No</v>
      </c>
      <c r="L426" t="str">
        <f>IF(MedExam_Table[[#This Row],[BMI]]&lt;18.5,"Underweight",IF(MedExam_Table[[#This Row],[BMI]]&lt;25,"NormalWeight",IF(MedExam_Table[[#This Row],[BMI]]&lt;=30,"OverWeight","Obesity")))</f>
        <v>Obesity</v>
      </c>
      <c r="M426" t="str">
        <f>IF(MedExam_Table[[#This Row],[HBA1C]]&lt;5.7,"Normal",IF(MedExam_Table[[#This Row],[HBA1C]]&lt;6.4,"Prediabetes","Diabetes"))</f>
        <v>Diabetes</v>
      </c>
      <c r="N426" t="str">
        <f>PROPER(MedExam_Table[[#This Row],[Any Transplants]])</f>
        <v>No</v>
      </c>
    </row>
    <row r="427" spans="1:14" x14ac:dyDescent="0.3">
      <c r="A427" t="s">
        <v>990</v>
      </c>
      <c r="B427">
        <v>18.28</v>
      </c>
      <c r="C427">
        <v>7.95</v>
      </c>
      <c r="D427" t="s">
        <v>2380</v>
      </c>
      <c r="E427" t="s">
        <v>2380</v>
      </c>
      <c r="F427" t="s">
        <v>2380</v>
      </c>
      <c r="G427" t="s">
        <v>2381</v>
      </c>
      <c r="H427" t="s">
        <v>2380</v>
      </c>
      <c r="I427" s="9">
        <f>IF(MedExam_Table[[#This Row],[NumberOfMajorSurgeries]]="No major surgery",0,MedExam_Table[[#This Row],[NumberOfMajorSurgeries]])</f>
        <v>0</v>
      </c>
      <c r="J427" t="str">
        <f>PROPER(MedExam_Table[[#This Row],[Heart Issues]])</f>
        <v>No</v>
      </c>
      <c r="K427" t="str">
        <f>PROPER(IF(MedExam_Table[[#This Row],[smoker]]= "?","No",MedExam_Table[[#This Row],[smoker]]))</f>
        <v>No</v>
      </c>
      <c r="L427" t="str">
        <f>IF(MedExam_Table[[#This Row],[BMI]]&lt;18.5,"Underweight",IF(MedExam_Table[[#This Row],[BMI]]&lt;25,"NormalWeight",IF(MedExam_Table[[#This Row],[BMI]]&lt;=30,"OverWeight","Obesity")))</f>
        <v>Underweight</v>
      </c>
      <c r="M427" t="str">
        <f>IF(MedExam_Table[[#This Row],[HBA1C]]&lt;5.7,"Normal",IF(MedExam_Table[[#This Row],[HBA1C]]&lt;6.4,"Prediabetes","Diabetes"))</f>
        <v>Diabetes</v>
      </c>
      <c r="N427" t="str">
        <f>PROPER(MedExam_Table[[#This Row],[Any Transplants]])</f>
        <v>No</v>
      </c>
    </row>
    <row r="428" spans="1:14" x14ac:dyDescent="0.3">
      <c r="A428" t="s">
        <v>989</v>
      </c>
      <c r="B428">
        <v>35.814999999999998</v>
      </c>
      <c r="C428">
        <v>6.23</v>
      </c>
      <c r="D428" t="s">
        <v>2380</v>
      </c>
      <c r="E428" t="s">
        <v>2380</v>
      </c>
      <c r="F428" t="s">
        <v>2380</v>
      </c>
      <c r="G428" t="s">
        <v>2381</v>
      </c>
      <c r="H428" t="s">
        <v>2380</v>
      </c>
      <c r="I428" s="9">
        <f>IF(MedExam_Table[[#This Row],[NumberOfMajorSurgeries]]="No major surgery",0,MedExam_Table[[#This Row],[NumberOfMajorSurgeries]])</f>
        <v>0</v>
      </c>
      <c r="J428" t="str">
        <f>PROPER(MedExam_Table[[#This Row],[Heart Issues]])</f>
        <v>No</v>
      </c>
      <c r="K428" t="str">
        <f>PROPER(IF(MedExam_Table[[#This Row],[smoker]]= "?","No",MedExam_Table[[#This Row],[smoker]]))</f>
        <v>No</v>
      </c>
      <c r="L428" t="str">
        <f>IF(MedExam_Table[[#This Row],[BMI]]&lt;18.5,"Underweight",IF(MedExam_Table[[#This Row],[BMI]]&lt;25,"NormalWeight",IF(MedExam_Table[[#This Row],[BMI]]&lt;=30,"OverWeight","Obesity")))</f>
        <v>Obesity</v>
      </c>
      <c r="M428" t="str">
        <f>IF(MedExam_Table[[#This Row],[HBA1C]]&lt;5.7,"Normal",IF(MedExam_Table[[#This Row],[HBA1C]]&lt;6.4,"Prediabetes","Diabetes"))</f>
        <v>Prediabetes</v>
      </c>
      <c r="N428" t="str">
        <f>PROPER(MedExam_Table[[#This Row],[Any Transplants]])</f>
        <v>No</v>
      </c>
    </row>
    <row r="429" spans="1:14" x14ac:dyDescent="0.3">
      <c r="A429" t="s">
        <v>988</v>
      </c>
      <c r="B429">
        <v>30.69</v>
      </c>
      <c r="C429">
        <v>6.5</v>
      </c>
      <c r="D429" t="s">
        <v>2380</v>
      </c>
      <c r="E429" t="s">
        <v>2380</v>
      </c>
      <c r="F429" t="s">
        <v>2380</v>
      </c>
      <c r="G429" t="s">
        <v>2381</v>
      </c>
      <c r="H429" t="s">
        <v>2380</v>
      </c>
      <c r="I429" s="9">
        <f>IF(MedExam_Table[[#This Row],[NumberOfMajorSurgeries]]="No major surgery",0,MedExam_Table[[#This Row],[NumberOfMajorSurgeries]])</f>
        <v>0</v>
      </c>
      <c r="J429" t="str">
        <f>PROPER(MedExam_Table[[#This Row],[Heart Issues]])</f>
        <v>No</v>
      </c>
      <c r="K429" t="str">
        <f>PROPER(IF(MedExam_Table[[#This Row],[smoker]]= "?","No",MedExam_Table[[#This Row],[smoker]]))</f>
        <v>No</v>
      </c>
      <c r="L429" t="str">
        <f>IF(MedExam_Table[[#This Row],[BMI]]&lt;18.5,"Underweight",IF(MedExam_Table[[#This Row],[BMI]]&lt;25,"NormalWeight",IF(MedExam_Table[[#This Row],[BMI]]&lt;=30,"OverWeight","Obesity")))</f>
        <v>Obesity</v>
      </c>
      <c r="M429" t="str">
        <f>IF(MedExam_Table[[#This Row],[HBA1C]]&lt;5.7,"Normal",IF(MedExam_Table[[#This Row],[HBA1C]]&lt;6.4,"Prediabetes","Diabetes"))</f>
        <v>Diabetes</v>
      </c>
      <c r="N429" t="str">
        <f>PROPER(MedExam_Table[[#This Row],[Any Transplants]])</f>
        <v>No</v>
      </c>
    </row>
    <row r="430" spans="1:14" x14ac:dyDescent="0.3">
      <c r="A430" t="s">
        <v>987</v>
      </c>
      <c r="B430">
        <v>26.125</v>
      </c>
      <c r="C430">
        <v>5.22</v>
      </c>
      <c r="D430" t="s">
        <v>2380</v>
      </c>
      <c r="E430" t="s">
        <v>2380</v>
      </c>
      <c r="F430" t="s">
        <v>2380</v>
      </c>
      <c r="G430" t="s">
        <v>2381</v>
      </c>
      <c r="H430" t="s">
        <v>2380</v>
      </c>
      <c r="I430" s="9">
        <f>IF(MedExam_Table[[#This Row],[NumberOfMajorSurgeries]]="No major surgery",0,MedExam_Table[[#This Row],[NumberOfMajorSurgeries]])</f>
        <v>0</v>
      </c>
      <c r="J430" t="str">
        <f>PROPER(MedExam_Table[[#This Row],[Heart Issues]])</f>
        <v>No</v>
      </c>
      <c r="K430" t="str">
        <f>PROPER(IF(MedExam_Table[[#This Row],[smoker]]= "?","No",MedExam_Table[[#This Row],[smoker]]))</f>
        <v>No</v>
      </c>
      <c r="L430" t="str">
        <f>IF(MedExam_Table[[#This Row],[BMI]]&lt;18.5,"Underweight",IF(MedExam_Table[[#This Row],[BMI]]&lt;25,"NormalWeight",IF(MedExam_Table[[#This Row],[BMI]]&lt;=30,"OverWeight","Obesity")))</f>
        <v>OverWeight</v>
      </c>
      <c r="M430" t="str">
        <f>IF(MedExam_Table[[#This Row],[HBA1C]]&lt;5.7,"Normal",IF(MedExam_Table[[#This Row],[HBA1C]]&lt;6.4,"Prediabetes","Diabetes"))</f>
        <v>Normal</v>
      </c>
      <c r="N430" t="str">
        <f>PROPER(MedExam_Table[[#This Row],[Any Transplants]])</f>
        <v>No</v>
      </c>
    </row>
    <row r="431" spans="1:14" x14ac:dyDescent="0.3">
      <c r="A431" t="s">
        <v>986</v>
      </c>
      <c r="B431">
        <v>34.58</v>
      </c>
      <c r="C431">
        <v>6.3</v>
      </c>
      <c r="D431" t="s">
        <v>2380</v>
      </c>
      <c r="E431" t="s">
        <v>2380</v>
      </c>
      <c r="F431" t="s">
        <v>2383</v>
      </c>
      <c r="G431">
        <v>1</v>
      </c>
      <c r="H431" t="s">
        <v>2380</v>
      </c>
      <c r="I431" s="9">
        <f>IF(MedExam_Table[[#This Row],[NumberOfMajorSurgeries]]="No major surgery",0,MedExam_Table[[#This Row],[NumberOfMajorSurgeries]])</f>
        <v>1</v>
      </c>
      <c r="J431" t="str">
        <f>PROPER(MedExam_Table[[#This Row],[Heart Issues]])</f>
        <v>No</v>
      </c>
      <c r="K431" t="str">
        <f>PROPER(IF(MedExam_Table[[#This Row],[smoker]]= "?","No",MedExam_Table[[#This Row],[smoker]]))</f>
        <v>No</v>
      </c>
      <c r="L431" t="str">
        <f>IF(MedExam_Table[[#This Row],[BMI]]&lt;18.5,"Underweight",IF(MedExam_Table[[#This Row],[BMI]]&lt;25,"NormalWeight",IF(MedExam_Table[[#This Row],[BMI]]&lt;=30,"OverWeight","Obesity")))</f>
        <v>Obesity</v>
      </c>
      <c r="M431" t="str">
        <f>IF(MedExam_Table[[#This Row],[HBA1C]]&lt;5.7,"Normal",IF(MedExam_Table[[#This Row],[HBA1C]]&lt;6.4,"Prediabetes","Diabetes"))</f>
        <v>Prediabetes</v>
      </c>
      <c r="N431" t="str">
        <f>PROPER(MedExam_Table[[#This Row],[Any Transplants]])</f>
        <v>No</v>
      </c>
    </row>
    <row r="432" spans="1:14" x14ac:dyDescent="0.3">
      <c r="A432" t="s">
        <v>985</v>
      </c>
      <c r="B432">
        <v>27.4</v>
      </c>
      <c r="C432">
        <v>8.84</v>
      </c>
      <c r="D432" t="s">
        <v>2380</v>
      </c>
      <c r="E432" t="s">
        <v>2380</v>
      </c>
      <c r="F432" t="s">
        <v>2380</v>
      </c>
      <c r="G432" t="s">
        <v>2381</v>
      </c>
      <c r="H432" t="s">
        <v>2380</v>
      </c>
      <c r="I432" s="9">
        <f>IF(MedExam_Table[[#This Row],[NumberOfMajorSurgeries]]="No major surgery",0,MedExam_Table[[#This Row],[NumberOfMajorSurgeries]])</f>
        <v>0</v>
      </c>
      <c r="J432" t="str">
        <f>PROPER(MedExam_Table[[#This Row],[Heart Issues]])</f>
        <v>No</v>
      </c>
      <c r="K432" t="str">
        <f>PROPER(IF(MedExam_Table[[#This Row],[smoker]]= "?","No",MedExam_Table[[#This Row],[smoker]]))</f>
        <v>No</v>
      </c>
      <c r="L432" t="str">
        <f>IF(MedExam_Table[[#This Row],[BMI]]&lt;18.5,"Underweight",IF(MedExam_Table[[#This Row],[BMI]]&lt;25,"NormalWeight",IF(MedExam_Table[[#This Row],[BMI]]&lt;=30,"OverWeight","Obesity")))</f>
        <v>OverWeight</v>
      </c>
      <c r="M432" t="str">
        <f>IF(MedExam_Table[[#This Row],[HBA1C]]&lt;5.7,"Normal",IF(MedExam_Table[[#This Row],[HBA1C]]&lt;6.4,"Prediabetes","Diabetes"))</f>
        <v>Diabetes</v>
      </c>
      <c r="N432" t="str">
        <f>PROPER(MedExam_Table[[#This Row],[Any Transplants]])</f>
        <v>No</v>
      </c>
    </row>
    <row r="433" spans="1:14" x14ac:dyDescent="0.3">
      <c r="A433" t="s">
        <v>984</v>
      </c>
      <c r="B433">
        <v>27.53</v>
      </c>
      <c r="C433">
        <v>4.1100000000000003</v>
      </c>
      <c r="D433" t="s">
        <v>2380</v>
      </c>
      <c r="E433" t="s">
        <v>2380</v>
      </c>
      <c r="F433" t="s">
        <v>2380</v>
      </c>
      <c r="G433">
        <v>1</v>
      </c>
      <c r="H433" t="s">
        <v>2380</v>
      </c>
      <c r="I433" s="9">
        <f>IF(MedExam_Table[[#This Row],[NumberOfMajorSurgeries]]="No major surgery",0,MedExam_Table[[#This Row],[NumberOfMajorSurgeries]])</f>
        <v>1</v>
      </c>
      <c r="J433" t="str">
        <f>PROPER(MedExam_Table[[#This Row],[Heart Issues]])</f>
        <v>No</v>
      </c>
      <c r="K433" t="str">
        <f>PROPER(IF(MedExam_Table[[#This Row],[smoker]]= "?","No",MedExam_Table[[#This Row],[smoker]]))</f>
        <v>No</v>
      </c>
      <c r="L433" t="str">
        <f>IF(MedExam_Table[[#This Row],[BMI]]&lt;18.5,"Underweight",IF(MedExam_Table[[#This Row],[BMI]]&lt;25,"NormalWeight",IF(MedExam_Table[[#This Row],[BMI]]&lt;=30,"OverWeight","Obesity")))</f>
        <v>OverWeight</v>
      </c>
      <c r="M433" t="str">
        <f>IF(MedExam_Table[[#This Row],[HBA1C]]&lt;5.7,"Normal",IF(MedExam_Table[[#This Row],[HBA1C]]&lt;6.4,"Prediabetes","Diabetes"))</f>
        <v>Normal</v>
      </c>
      <c r="N433" t="str">
        <f>PROPER(MedExam_Table[[#This Row],[Any Transplants]])</f>
        <v>No</v>
      </c>
    </row>
    <row r="434" spans="1:14" x14ac:dyDescent="0.3">
      <c r="A434" t="s">
        <v>983</v>
      </c>
      <c r="B434">
        <v>33</v>
      </c>
      <c r="C434">
        <v>4.57</v>
      </c>
      <c r="D434" t="s">
        <v>2380</v>
      </c>
      <c r="E434" t="s">
        <v>2380</v>
      </c>
      <c r="F434" t="s">
        <v>2380</v>
      </c>
      <c r="G434" t="s">
        <v>2381</v>
      </c>
      <c r="H434" t="s">
        <v>2380</v>
      </c>
      <c r="I434" s="9">
        <f>IF(MedExam_Table[[#This Row],[NumberOfMajorSurgeries]]="No major surgery",0,MedExam_Table[[#This Row],[NumberOfMajorSurgeries]])</f>
        <v>0</v>
      </c>
      <c r="J434" t="str">
        <f>PROPER(MedExam_Table[[#This Row],[Heart Issues]])</f>
        <v>No</v>
      </c>
      <c r="K434" t="str">
        <f>PROPER(IF(MedExam_Table[[#This Row],[smoker]]= "?","No",MedExam_Table[[#This Row],[smoker]]))</f>
        <v>No</v>
      </c>
      <c r="L434" t="str">
        <f>IF(MedExam_Table[[#This Row],[BMI]]&lt;18.5,"Underweight",IF(MedExam_Table[[#This Row],[BMI]]&lt;25,"NormalWeight",IF(MedExam_Table[[#This Row],[BMI]]&lt;=30,"OverWeight","Obesity")))</f>
        <v>Obesity</v>
      </c>
      <c r="M434" t="str">
        <f>IF(MedExam_Table[[#This Row],[HBA1C]]&lt;5.7,"Normal",IF(MedExam_Table[[#This Row],[HBA1C]]&lt;6.4,"Prediabetes","Diabetes"))</f>
        <v>Normal</v>
      </c>
      <c r="N434" t="str">
        <f>PROPER(MedExam_Table[[#This Row],[Any Transplants]])</f>
        <v>No</v>
      </c>
    </row>
    <row r="435" spans="1:14" x14ac:dyDescent="0.3">
      <c r="A435" t="s">
        <v>982</v>
      </c>
      <c r="B435">
        <v>25.78</v>
      </c>
      <c r="C435">
        <v>11.06</v>
      </c>
      <c r="D435" t="s">
        <v>2382</v>
      </c>
      <c r="E435" t="s">
        <v>2380</v>
      </c>
      <c r="F435" t="s">
        <v>2380</v>
      </c>
      <c r="G435" t="s">
        <v>2381</v>
      </c>
      <c r="H435" t="s">
        <v>2380</v>
      </c>
      <c r="I435" s="9">
        <f>IF(MedExam_Table[[#This Row],[NumberOfMajorSurgeries]]="No major surgery",0,MedExam_Table[[#This Row],[NumberOfMajorSurgeries]])</f>
        <v>0</v>
      </c>
      <c r="J435" t="str">
        <f>PROPER(MedExam_Table[[#This Row],[Heart Issues]])</f>
        <v>Yes</v>
      </c>
      <c r="K435" t="str">
        <f>PROPER(IF(MedExam_Table[[#This Row],[smoker]]= "?","No",MedExam_Table[[#This Row],[smoker]]))</f>
        <v>No</v>
      </c>
      <c r="L435" t="str">
        <f>IF(MedExam_Table[[#This Row],[BMI]]&lt;18.5,"Underweight",IF(MedExam_Table[[#This Row],[BMI]]&lt;25,"NormalWeight",IF(MedExam_Table[[#This Row],[BMI]]&lt;=30,"OverWeight","Obesity")))</f>
        <v>OverWeight</v>
      </c>
      <c r="M435" t="str">
        <f>IF(MedExam_Table[[#This Row],[HBA1C]]&lt;5.7,"Normal",IF(MedExam_Table[[#This Row],[HBA1C]]&lt;6.4,"Prediabetes","Diabetes"))</f>
        <v>Diabetes</v>
      </c>
      <c r="N435" t="str">
        <f>PROPER(MedExam_Table[[#This Row],[Any Transplants]])</f>
        <v>No</v>
      </c>
    </row>
    <row r="436" spans="1:14" x14ac:dyDescent="0.3">
      <c r="A436" t="s">
        <v>2234</v>
      </c>
      <c r="B436">
        <v>42.89</v>
      </c>
      <c r="C436">
        <v>5.28</v>
      </c>
      <c r="D436" t="s">
        <v>2382</v>
      </c>
      <c r="E436" t="s">
        <v>2380</v>
      </c>
      <c r="F436" t="s">
        <v>2380</v>
      </c>
      <c r="G436" t="s">
        <v>2381</v>
      </c>
      <c r="H436" t="s">
        <v>2382</v>
      </c>
      <c r="I436" s="9">
        <f>IF(MedExam_Table[[#This Row],[NumberOfMajorSurgeries]]="No major surgery",0,MedExam_Table[[#This Row],[NumberOfMajorSurgeries]])</f>
        <v>0</v>
      </c>
      <c r="J436" t="str">
        <f>PROPER(MedExam_Table[[#This Row],[Heart Issues]])</f>
        <v>Yes</v>
      </c>
      <c r="K436" t="str">
        <f>PROPER(IF(MedExam_Table[[#This Row],[smoker]]= "?","No",MedExam_Table[[#This Row],[smoker]]))</f>
        <v>Yes</v>
      </c>
      <c r="L436" t="str">
        <f>IF(MedExam_Table[[#This Row],[BMI]]&lt;18.5,"Underweight",IF(MedExam_Table[[#This Row],[BMI]]&lt;25,"NormalWeight",IF(MedExam_Table[[#This Row],[BMI]]&lt;=30,"OverWeight","Obesity")))</f>
        <v>Obesity</v>
      </c>
      <c r="M436" t="str">
        <f>IF(MedExam_Table[[#This Row],[HBA1C]]&lt;5.7,"Normal",IF(MedExam_Table[[#This Row],[HBA1C]]&lt;6.4,"Prediabetes","Diabetes"))</f>
        <v>Normal</v>
      </c>
      <c r="N436" t="str">
        <f>PROPER(MedExam_Table[[#This Row],[Any Transplants]])</f>
        <v>No</v>
      </c>
    </row>
    <row r="437" spans="1:14" x14ac:dyDescent="0.3">
      <c r="A437" t="s">
        <v>981</v>
      </c>
      <c r="B437">
        <v>22.66</v>
      </c>
      <c r="C437">
        <v>10.68</v>
      </c>
      <c r="D437" t="s">
        <v>2380</v>
      </c>
      <c r="E437" t="s">
        <v>2380</v>
      </c>
      <c r="F437" t="s">
        <v>2380</v>
      </c>
      <c r="G437" t="s">
        <v>2381</v>
      </c>
      <c r="H437" t="s">
        <v>2380</v>
      </c>
      <c r="I437" s="9">
        <f>IF(MedExam_Table[[#This Row],[NumberOfMajorSurgeries]]="No major surgery",0,MedExam_Table[[#This Row],[NumberOfMajorSurgeries]])</f>
        <v>0</v>
      </c>
      <c r="J437" t="str">
        <f>PROPER(MedExam_Table[[#This Row],[Heart Issues]])</f>
        <v>No</v>
      </c>
      <c r="K437" t="str">
        <f>PROPER(IF(MedExam_Table[[#This Row],[smoker]]= "?","No",MedExam_Table[[#This Row],[smoker]]))</f>
        <v>No</v>
      </c>
      <c r="L437" t="str">
        <f>IF(MedExam_Table[[#This Row],[BMI]]&lt;18.5,"Underweight",IF(MedExam_Table[[#This Row],[BMI]]&lt;25,"NormalWeight",IF(MedExam_Table[[#This Row],[BMI]]&lt;=30,"OverWeight","Obesity")))</f>
        <v>NormalWeight</v>
      </c>
      <c r="M437" t="str">
        <f>IF(MedExam_Table[[#This Row],[HBA1C]]&lt;5.7,"Normal",IF(MedExam_Table[[#This Row],[HBA1C]]&lt;6.4,"Prediabetes","Diabetes"))</f>
        <v>Diabetes</v>
      </c>
      <c r="N437" t="str">
        <f>PROPER(MedExam_Table[[#This Row],[Any Transplants]])</f>
        <v>No</v>
      </c>
    </row>
    <row r="438" spans="1:14" x14ac:dyDescent="0.3">
      <c r="A438" t="s">
        <v>980</v>
      </c>
      <c r="B438">
        <v>38.81</v>
      </c>
      <c r="C438">
        <v>6.14</v>
      </c>
      <c r="D438" t="s">
        <v>2382</v>
      </c>
      <c r="E438" t="s">
        <v>2380</v>
      </c>
      <c r="F438" t="s">
        <v>2380</v>
      </c>
      <c r="G438">
        <v>1</v>
      </c>
      <c r="H438" t="s">
        <v>2380</v>
      </c>
      <c r="I438" s="9">
        <f>IF(MedExam_Table[[#This Row],[NumberOfMajorSurgeries]]="No major surgery",0,MedExam_Table[[#This Row],[NumberOfMajorSurgeries]])</f>
        <v>1</v>
      </c>
      <c r="J438" t="str">
        <f>PROPER(MedExam_Table[[#This Row],[Heart Issues]])</f>
        <v>Yes</v>
      </c>
      <c r="K438" t="str">
        <f>PROPER(IF(MedExam_Table[[#This Row],[smoker]]= "?","No",MedExam_Table[[#This Row],[smoker]]))</f>
        <v>No</v>
      </c>
      <c r="L438" t="str">
        <f>IF(MedExam_Table[[#This Row],[BMI]]&lt;18.5,"Underweight",IF(MedExam_Table[[#This Row],[BMI]]&lt;25,"NormalWeight",IF(MedExam_Table[[#This Row],[BMI]]&lt;=30,"OverWeight","Obesity")))</f>
        <v>Obesity</v>
      </c>
      <c r="M438" t="str">
        <f>IF(MedExam_Table[[#This Row],[HBA1C]]&lt;5.7,"Normal",IF(MedExam_Table[[#This Row],[HBA1C]]&lt;6.4,"Prediabetes","Diabetes"))</f>
        <v>Prediabetes</v>
      </c>
      <c r="N438" t="str">
        <f>PROPER(MedExam_Table[[#This Row],[Any Transplants]])</f>
        <v>No</v>
      </c>
    </row>
    <row r="439" spans="1:14" x14ac:dyDescent="0.3">
      <c r="A439" t="s">
        <v>979</v>
      </c>
      <c r="B439">
        <v>38.51</v>
      </c>
      <c r="C439">
        <v>5.45</v>
      </c>
      <c r="D439" t="s">
        <v>2382</v>
      </c>
      <c r="E439" t="s">
        <v>2380</v>
      </c>
      <c r="F439" t="s">
        <v>2380</v>
      </c>
      <c r="G439" t="s">
        <v>2381</v>
      </c>
      <c r="H439" t="s">
        <v>2380</v>
      </c>
      <c r="I439" s="9">
        <f>IF(MedExam_Table[[#This Row],[NumberOfMajorSurgeries]]="No major surgery",0,MedExam_Table[[#This Row],[NumberOfMajorSurgeries]])</f>
        <v>0</v>
      </c>
      <c r="J439" t="str">
        <f>PROPER(MedExam_Table[[#This Row],[Heart Issues]])</f>
        <v>Yes</v>
      </c>
      <c r="K439" t="str">
        <f>PROPER(IF(MedExam_Table[[#This Row],[smoker]]= "?","No",MedExam_Table[[#This Row],[smoker]]))</f>
        <v>No</v>
      </c>
      <c r="L439" t="str">
        <f>IF(MedExam_Table[[#This Row],[BMI]]&lt;18.5,"Underweight",IF(MedExam_Table[[#This Row],[BMI]]&lt;25,"NormalWeight",IF(MedExam_Table[[#This Row],[BMI]]&lt;=30,"OverWeight","Obesity")))</f>
        <v>Obesity</v>
      </c>
      <c r="M439" t="str">
        <f>IF(MedExam_Table[[#This Row],[HBA1C]]&lt;5.7,"Normal",IF(MedExam_Table[[#This Row],[HBA1C]]&lt;6.4,"Prediabetes","Diabetes"))</f>
        <v>Normal</v>
      </c>
      <c r="N439" t="str">
        <f>PROPER(MedExam_Table[[#This Row],[Any Transplants]])</f>
        <v>No</v>
      </c>
    </row>
    <row r="440" spans="1:14" x14ac:dyDescent="0.3">
      <c r="A440" t="s">
        <v>978</v>
      </c>
      <c r="B440">
        <v>22.98</v>
      </c>
      <c r="C440">
        <v>6.14</v>
      </c>
      <c r="D440" t="s">
        <v>2382</v>
      </c>
      <c r="E440" t="s">
        <v>2380</v>
      </c>
      <c r="F440" t="s">
        <v>2380</v>
      </c>
      <c r="G440" t="s">
        <v>2381</v>
      </c>
      <c r="H440" t="s">
        <v>2380</v>
      </c>
      <c r="I440" s="9">
        <f>IF(MedExam_Table[[#This Row],[NumberOfMajorSurgeries]]="No major surgery",0,MedExam_Table[[#This Row],[NumberOfMajorSurgeries]])</f>
        <v>0</v>
      </c>
      <c r="J440" t="str">
        <f>PROPER(MedExam_Table[[#This Row],[Heart Issues]])</f>
        <v>Yes</v>
      </c>
      <c r="K440" t="str">
        <f>PROPER(IF(MedExam_Table[[#This Row],[smoker]]= "?","No",MedExam_Table[[#This Row],[smoker]]))</f>
        <v>No</v>
      </c>
      <c r="L440" t="str">
        <f>IF(MedExam_Table[[#This Row],[BMI]]&lt;18.5,"Underweight",IF(MedExam_Table[[#This Row],[BMI]]&lt;25,"NormalWeight",IF(MedExam_Table[[#This Row],[BMI]]&lt;=30,"OverWeight","Obesity")))</f>
        <v>NormalWeight</v>
      </c>
      <c r="M440" t="str">
        <f>IF(MedExam_Table[[#This Row],[HBA1C]]&lt;5.7,"Normal",IF(MedExam_Table[[#This Row],[HBA1C]]&lt;6.4,"Prediabetes","Diabetes"))</f>
        <v>Prediabetes</v>
      </c>
      <c r="N440" t="str">
        <f>PROPER(MedExam_Table[[#This Row],[Any Transplants]])</f>
        <v>No</v>
      </c>
    </row>
    <row r="441" spans="1:14" x14ac:dyDescent="0.3">
      <c r="A441" t="s">
        <v>977</v>
      </c>
      <c r="B441">
        <v>15.65</v>
      </c>
      <c r="C441">
        <v>7.85</v>
      </c>
      <c r="D441" t="s">
        <v>2380</v>
      </c>
      <c r="E441" t="s">
        <v>2380</v>
      </c>
      <c r="F441" t="s">
        <v>2380</v>
      </c>
      <c r="G441" t="s">
        <v>2381</v>
      </c>
      <c r="H441" t="s">
        <v>2380</v>
      </c>
      <c r="I441" s="9">
        <f>IF(MedExam_Table[[#This Row],[NumberOfMajorSurgeries]]="No major surgery",0,MedExam_Table[[#This Row],[NumberOfMajorSurgeries]])</f>
        <v>0</v>
      </c>
      <c r="J441" t="str">
        <f>PROPER(MedExam_Table[[#This Row],[Heart Issues]])</f>
        <v>No</v>
      </c>
      <c r="K441" t="str">
        <f>PROPER(IF(MedExam_Table[[#This Row],[smoker]]= "?","No",MedExam_Table[[#This Row],[smoker]]))</f>
        <v>No</v>
      </c>
      <c r="L441" t="str">
        <f>IF(MedExam_Table[[#This Row],[BMI]]&lt;18.5,"Underweight",IF(MedExam_Table[[#This Row],[BMI]]&lt;25,"NormalWeight",IF(MedExam_Table[[#This Row],[BMI]]&lt;=30,"OverWeight","Obesity")))</f>
        <v>Underweight</v>
      </c>
      <c r="M441" t="str">
        <f>IF(MedExam_Table[[#This Row],[HBA1C]]&lt;5.7,"Normal",IF(MedExam_Table[[#This Row],[HBA1C]]&lt;6.4,"Prediabetes","Diabetes"))</f>
        <v>Diabetes</v>
      </c>
      <c r="N441" t="str">
        <f>PROPER(MedExam_Table[[#This Row],[Any Transplants]])</f>
        <v>No</v>
      </c>
    </row>
    <row r="442" spans="1:14" x14ac:dyDescent="0.3">
      <c r="A442" t="s">
        <v>976</v>
      </c>
      <c r="B442">
        <v>39.97</v>
      </c>
      <c r="C442">
        <v>4.09</v>
      </c>
      <c r="D442" t="s">
        <v>2380</v>
      </c>
      <c r="E442" t="s">
        <v>2380</v>
      </c>
      <c r="F442" t="s">
        <v>2380</v>
      </c>
      <c r="G442">
        <v>1</v>
      </c>
      <c r="H442" t="s">
        <v>2380</v>
      </c>
      <c r="I442" s="9">
        <f>IF(MedExam_Table[[#This Row],[NumberOfMajorSurgeries]]="No major surgery",0,MedExam_Table[[#This Row],[NumberOfMajorSurgeries]])</f>
        <v>1</v>
      </c>
      <c r="J442" t="str">
        <f>PROPER(MedExam_Table[[#This Row],[Heart Issues]])</f>
        <v>No</v>
      </c>
      <c r="K442" t="str">
        <f>PROPER(IF(MedExam_Table[[#This Row],[smoker]]= "?","No",MedExam_Table[[#This Row],[smoker]]))</f>
        <v>No</v>
      </c>
      <c r="L442" t="str">
        <f>IF(MedExam_Table[[#This Row],[BMI]]&lt;18.5,"Underweight",IF(MedExam_Table[[#This Row],[BMI]]&lt;25,"NormalWeight",IF(MedExam_Table[[#This Row],[BMI]]&lt;=30,"OverWeight","Obesity")))</f>
        <v>Obesity</v>
      </c>
      <c r="M442" t="str">
        <f>IF(MedExam_Table[[#This Row],[HBA1C]]&lt;5.7,"Normal",IF(MedExam_Table[[#This Row],[HBA1C]]&lt;6.4,"Prediabetes","Diabetes"))</f>
        <v>Normal</v>
      </c>
      <c r="N442" t="str">
        <f>PROPER(MedExam_Table[[#This Row],[Any Transplants]])</f>
        <v>No</v>
      </c>
    </row>
    <row r="443" spans="1:14" x14ac:dyDescent="0.3">
      <c r="A443" t="s">
        <v>975</v>
      </c>
      <c r="B443">
        <v>37.22</v>
      </c>
      <c r="C443">
        <v>4.62</v>
      </c>
      <c r="D443" t="s">
        <v>2380</v>
      </c>
      <c r="E443" t="s">
        <v>2380</v>
      </c>
      <c r="F443" t="s">
        <v>2383</v>
      </c>
      <c r="G443">
        <v>1</v>
      </c>
      <c r="H443" t="s">
        <v>2380</v>
      </c>
      <c r="I443" s="9">
        <f>IF(MedExam_Table[[#This Row],[NumberOfMajorSurgeries]]="No major surgery",0,MedExam_Table[[#This Row],[NumberOfMajorSurgeries]])</f>
        <v>1</v>
      </c>
      <c r="J443" t="str">
        <f>PROPER(MedExam_Table[[#This Row],[Heart Issues]])</f>
        <v>No</v>
      </c>
      <c r="K443" t="str">
        <f>PROPER(IF(MedExam_Table[[#This Row],[smoker]]= "?","No",MedExam_Table[[#This Row],[smoker]]))</f>
        <v>No</v>
      </c>
      <c r="L443" t="str">
        <f>IF(MedExam_Table[[#This Row],[BMI]]&lt;18.5,"Underweight",IF(MedExam_Table[[#This Row],[BMI]]&lt;25,"NormalWeight",IF(MedExam_Table[[#This Row],[BMI]]&lt;=30,"OverWeight","Obesity")))</f>
        <v>Obesity</v>
      </c>
      <c r="M443" t="str">
        <f>IF(MedExam_Table[[#This Row],[HBA1C]]&lt;5.7,"Normal",IF(MedExam_Table[[#This Row],[HBA1C]]&lt;6.4,"Prediabetes","Diabetes"))</f>
        <v>Normal</v>
      </c>
      <c r="N443" t="str">
        <f>PROPER(MedExam_Table[[#This Row],[Any Transplants]])</f>
        <v>No</v>
      </c>
    </row>
    <row r="444" spans="1:14" x14ac:dyDescent="0.3">
      <c r="A444" t="s">
        <v>974</v>
      </c>
      <c r="B444">
        <v>41.325000000000003</v>
      </c>
      <c r="C444">
        <v>5.77</v>
      </c>
      <c r="D444" t="s">
        <v>2380</v>
      </c>
      <c r="E444" t="s">
        <v>2380</v>
      </c>
      <c r="F444" t="s">
        <v>2380</v>
      </c>
      <c r="G444" t="s">
        <v>2381</v>
      </c>
      <c r="H444" t="s">
        <v>2380</v>
      </c>
      <c r="I444" s="9">
        <f>IF(MedExam_Table[[#This Row],[NumberOfMajorSurgeries]]="No major surgery",0,MedExam_Table[[#This Row],[NumberOfMajorSurgeries]])</f>
        <v>0</v>
      </c>
      <c r="J444" t="str">
        <f>PROPER(MedExam_Table[[#This Row],[Heart Issues]])</f>
        <v>No</v>
      </c>
      <c r="K444" t="str">
        <f>PROPER(IF(MedExam_Table[[#This Row],[smoker]]= "?","No",MedExam_Table[[#This Row],[smoker]]))</f>
        <v>No</v>
      </c>
      <c r="L444" t="str">
        <f>IF(MedExam_Table[[#This Row],[BMI]]&lt;18.5,"Underweight",IF(MedExam_Table[[#This Row],[BMI]]&lt;25,"NormalWeight",IF(MedExam_Table[[#This Row],[BMI]]&lt;=30,"OverWeight","Obesity")))</f>
        <v>Obesity</v>
      </c>
      <c r="M444" t="str">
        <f>IF(MedExam_Table[[#This Row],[HBA1C]]&lt;5.7,"Normal",IF(MedExam_Table[[#This Row],[HBA1C]]&lt;6.4,"Prediabetes","Diabetes"))</f>
        <v>Prediabetes</v>
      </c>
      <c r="N444" t="str">
        <f>PROPER(MedExam_Table[[#This Row],[Any Transplants]])</f>
        <v>No</v>
      </c>
    </row>
    <row r="445" spans="1:14" x14ac:dyDescent="0.3">
      <c r="A445" t="s">
        <v>973</v>
      </c>
      <c r="B445">
        <v>40.31</v>
      </c>
      <c r="C445">
        <v>5.84</v>
      </c>
      <c r="D445" t="s">
        <v>2380</v>
      </c>
      <c r="E445" t="s">
        <v>2380</v>
      </c>
      <c r="F445" t="s">
        <v>2380</v>
      </c>
      <c r="G445" t="s">
        <v>2381</v>
      </c>
      <c r="H445" t="s">
        <v>2380</v>
      </c>
      <c r="I445" s="9">
        <f>IF(MedExam_Table[[#This Row],[NumberOfMajorSurgeries]]="No major surgery",0,MedExam_Table[[#This Row],[NumberOfMajorSurgeries]])</f>
        <v>0</v>
      </c>
      <c r="J445" t="str">
        <f>PROPER(MedExam_Table[[#This Row],[Heart Issues]])</f>
        <v>No</v>
      </c>
      <c r="K445" t="str">
        <f>PROPER(IF(MedExam_Table[[#This Row],[smoker]]= "?","No",MedExam_Table[[#This Row],[smoker]]))</f>
        <v>No</v>
      </c>
      <c r="L445" t="str">
        <f>IF(MedExam_Table[[#This Row],[BMI]]&lt;18.5,"Underweight",IF(MedExam_Table[[#This Row],[BMI]]&lt;25,"NormalWeight",IF(MedExam_Table[[#This Row],[BMI]]&lt;=30,"OverWeight","Obesity")))</f>
        <v>Obesity</v>
      </c>
      <c r="M445" t="str">
        <f>IF(MedExam_Table[[#This Row],[HBA1C]]&lt;5.7,"Normal",IF(MedExam_Table[[#This Row],[HBA1C]]&lt;6.4,"Prediabetes","Diabetes"))</f>
        <v>Prediabetes</v>
      </c>
      <c r="N445" t="str">
        <f>PROPER(MedExam_Table[[#This Row],[Any Transplants]])</f>
        <v>No</v>
      </c>
    </row>
    <row r="446" spans="1:14" x14ac:dyDescent="0.3">
      <c r="A446" t="s">
        <v>972</v>
      </c>
      <c r="B446">
        <v>29.48</v>
      </c>
      <c r="C446">
        <v>4.91</v>
      </c>
      <c r="D446" t="s">
        <v>2380</v>
      </c>
      <c r="E446" t="s">
        <v>2380</v>
      </c>
      <c r="F446" t="s">
        <v>2380</v>
      </c>
      <c r="G446" t="s">
        <v>2381</v>
      </c>
      <c r="H446" t="s">
        <v>2380</v>
      </c>
      <c r="I446" s="9">
        <f>IF(MedExam_Table[[#This Row],[NumberOfMajorSurgeries]]="No major surgery",0,MedExam_Table[[#This Row],[NumberOfMajorSurgeries]])</f>
        <v>0</v>
      </c>
      <c r="J446" t="str">
        <f>PROPER(MedExam_Table[[#This Row],[Heart Issues]])</f>
        <v>No</v>
      </c>
      <c r="K446" t="str">
        <f>PROPER(IF(MedExam_Table[[#This Row],[smoker]]= "?","No",MedExam_Table[[#This Row],[smoker]]))</f>
        <v>No</v>
      </c>
      <c r="L446" t="str">
        <f>IF(MedExam_Table[[#This Row],[BMI]]&lt;18.5,"Underweight",IF(MedExam_Table[[#This Row],[BMI]]&lt;25,"NormalWeight",IF(MedExam_Table[[#This Row],[BMI]]&lt;=30,"OverWeight","Obesity")))</f>
        <v>OverWeight</v>
      </c>
      <c r="M446" t="str">
        <f>IF(MedExam_Table[[#This Row],[HBA1C]]&lt;5.7,"Normal",IF(MedExam_Table[[#This Row],[HBA1C]]&lt;6.4,"Prediabetes","Diabetes"))</f>
        <v>Normal</v>
      </c>
      <c r="N446" t="str">
        <f>PROPER(MedExam_Table[[#This Row],[Any Transplants]])</f>
        <v>No</v>
      </c>
    </row>
    <row r="447" spans="1:14" x14ac:dyDescent="0.3">
      <c r="A447" t="s">
        <v>2359</v>
      </c>
      <c r="B447">
        <v>40.564999999999998</v>
      </c>
      <c r="C447">
        <v>7.02</v>
      </c>
      <c r="D447" t="s">
        <v>2380</v>
      </c>
      <c r="E447" t="s">
        <v>2380</v>
      </c>
      <c r="F447" t="s">
        <v>2380</v>
      </c>
      <c r="G447" t="s">
        <v>2381</v>
      </c>
      <c r="H447" t="s">
        <v>2382</v>
      </c>
      <c r="I447" s="9">
        <f>IF(MedExam_Table[[#This Row],[NumberOfMajorSurgeries]]="No major surgery",0,MedExam_Table[[#This Row],[NumberOfMajorSurgeries]])</f>
        <v>0</v>
      </c>
      <c r="J447" t="str">
        <f>PROPER(MedExam_Table[[#This Row],[Heart Issues]])</f>
        <v>No</v>
      </c>
      <c r="K447" t="str">
        <f>PROPER(IF(MedExam_Table[[#This Row],[smoker]]= "?","No",MedExam_Table[[#This Row],[smoker]]))</f>
        <v>Yes</v>
      </c>
      <c r="L447" t="str">
        <f>IF(MedExam_Table[[#This Row],[BMI]]&lt;18.5,"Underweight",IF(MedExam_Table[[#This Row],[BMI]]&lt;25,"NormalWeight",IF(MedExam_Table[[#This Row],[BMI]]&lt;=30,"OverWeight","Obesity")))</f>
        <v>Obesity</v>
      </c>
      <c r="M447" t="str">
        <f>IF(MedExam_Table[[#This Row],[HBA1C]]&lt;5.7,"Normal",IF(MedExam_Table[[#This Row],[HBA1C]]&lt;6.4,"Prediabetes","Diabetes"))</f>
        <v>Diabetes</v>
      </c>
      <c r="N447" t="str">
        <f>PROPER(MedExam_Table[[#This Row],[Any Transplants]])</f>
        <v>No</v>
      </c>
    </row>
    <row r="448" spans="1:14" x14ac:dyDescent="0.3">
      <c r="A448" t="s">
        <v>2233</v>
      </c>
      <c r="B448">
        <v>36.299999999999997</v>
      </c>
      <c r="C448">
        <v>5.39</v>
      </c>
      <c r="D448" t="s">
        <v>2380</v>
      </c>
      <c r="E448" t="s">
        <v>2380</v>
      </c>
      <c r="F448" t="s">
        <v>2380</v>
      </c>
      <c r="G448" t="s">
        <v>2381</v>
      </c>
      <c r="H448" t="s">
        <v>2382</v>
      </c>
      <c r="I448" s="9">
        <f>IF(MedExam_Table[[#This Row],[NumberOfMajorSurgeries]]="No major surgery",0,MedExam_Table[[#This Row],[NumberOfMajorSurgeries]])</f>
        <v>0</v>
      </c>
      <c r="J448" t="str">
        <f>PROPER(MedExam_Table[[#This Row],[Heart Issues]])</f>
        <v>No</v>
      </c>
      <c r="K448" t="str">
        <f>PROPER(IF(MedExam_Table[[#This Row],[smoker]]= "?","No",MedExam_Table[[#This Row],[smoker]]))</f>
        <v>Yes</v>
      </c>
      <c r="L448" t="str">
        <f>IF(MedExam_Table[[#This Row],[BMI]]&lt;18.5,"Underweight",IF(MedExam_Table[[#This Row],[BMI]]&lt;25,"NormalWeight",IF(MedExam_Table[[#This Row],[BMI]]&lt;=30,"OverWeight","Obesity")))</f>
        <v>Obesity</v>
      </c>
      <c r="M448" t="str">
        <f>IF(MedExam_Table[[#This Row],[HBA1C]]&lt;5.7,"Normal",IF(MedExam_Table[[#This Row],[HBA1C]]&lt;6.4,"Prediabetes","Diabetes"))</f>
        <v>Normal</v>
      </c>
      <c r="N448" t="str">
        <f>PROPER(MedExam_Table[[#This Row],[Any Transplants]])</f>
        <v>No</v>
      </c>
    </row>
    <row r="449" spans="1:14" x14ac:dyDescent="0.3">
      <c r="A449" t="s">
        <v>971</v>
      </c>
      <c r="B449">
        <v>33.155000000000001</v>
      </c>
      <c r="C449">
        <v>5.07</v>
      </c>
      <c r="D449" t="s">
        <v>2380</v>
      </c>
      <c r="E449" t="s">
        <v>2380</v>
      </c>
      <c r="F449" t="s">
        <v>2380</v>
      </c>
      <c r="G449" t="s">
        <v>2381</v>
      </c>
      <c r="H449" t="s">
        <v>2380</v>
      </c>
      <c r="I449" s="9">
        <f>IF(MedExam_Table[[#This Row],[NumberOfMajorSurgeries]]="No major surgery",0,MedExam_Table[[#This Row],[NumberOfMajorSurgeries]])</f>
        <v>0</v>
      </c>
      <c r="J449" t="str">
        <f>PROPER(MedExam_Table[[#This Row],[Heart Issues]])</f>
        <v>No</v>
      </c>
      <c r="K449" t="str">
        <f>PROPER(IF(MedExam_Table[[#This Row],[smoker]]= "?","No",MedExam_Table[[#This Row],[smoker]]))</f>
        <v>No</v>
      </c>
      <c r="L449" t="str">
        <f>IF(MedExam_Table[[#This Row],[BMI]]&lt;18.5,"Underweight",IF(MedExam_Table[[#This Row],[BMI]]&lt;25,"NormalWeight",IF(MedExam_Table[[#This Row],[BMI]]&lt;=30,"OverWeight","Obesity")))</f>
        <v>Obesity</v>
      </c>
      <c r="M449" t="str">
        <f>IF(MedExam_Table[[#This Row],[HBA1C]]&lt;5.7,"Normal",IF(MedExam_Table[[#This Row],[HBA1C]]&lt;6.4,"Prediabetes","Diabetes"))</f>
        <v>Normal</v>
      </c>
      <c r="N449" t="str">
        <f>PROPER(MedExam_Table[[#This Row],[Any Transplants]])</f>
        <v>No</v>
      </c>
    </row>
    <row r="450" spans="1:14" x14ac:dyDescent="0.3">
      <c r="A450" t="s">
        <v>970</v>
      </c>
      <c r="B450">
        <v>42.85</v>
      </c>
      <c r="C450">
        <v>5.81</v>
      </c>
      <c r="D450" t="s">
        <v>2382</v>
      </c>
      <c r="E450" t="s">
        <v>2380</v>
      </c>
      <c r="F450" t="s">
        <v>2380</v>
      </c>
      <c r="G450" t="s">
        <v>2381</v>
      </c>
      <c r="H450" t="s">
        <v>2380</v>
      </c>
      <c r="I450" s="9">
        <f>IF(MedExam_Table[[#This Row],[NumberOfMajorSurgeries]]="No major surgery",0,MedExam_Table[[#This Row],[NumberOfMajorSurgeries]])</f>
        <v>0</v>
      </c>
      <c r="J450" t="str">
        <f>PROPER(MedExam_Table[[#This Row],[Heart Issues]])</f>
        <v>Yes</v>
      </c>
      <c r="K450" t="str">
        <f>PROPER(IF(MedExam_Table[[#This Row],[smoker]]= "?","No",MedExam_Table[[#This Row],[smoker]]))</f>
        <v>No</v>
      </c>
      <c r="L450" t="str">
        <f>IF(MedExam_Table[[#This Row],[BMI]]&lt;18.5,"Underweight",IF(MedExam_Table[[#This Row],[BMI]]&lt;25,"NormalWeight",IF(MedExam_Table[[#This Row],[BMI]]&lt;=30,"OverWeight","Obesity")))</f>
        <v>Obesity</v>
      </c>
      <c r="M450" t="str">
        <f>IF(MedExam_Table[[#This Row],[HBA1C]]&lt;5.7,"Normal",IF(MedExam_Table[[#This Row],[HBA1C]]&lt;6.4,"Prediabetes","Diabetes"))</f>
        <v>Prediabetes</v>
      </c>
      <c r="N450" t="str">
        <f>PROPER(MedExam_Table[[#This Row],[Any Transplants]])</f>
        <v>No</v>
      </c>
    </row>
    <row r="451" spans="1:14" x14ac:dyDescent="0.3">
      <c r="A451" t="s">
        <v>969</v>
      </c>
      <c r="B451">
        <v>32.340000000000003</v>
      </c>
      <c r="C451">
        <v>11.2</v>
      </c>
      <c r="D451" t="s">
        <v>2380</v>
      </c>
      <c r="E451" t="s">
        <v>2380</v>
      </c>
      <c r="F451" t="s">
        <v>2380</v>
      </c>
      <c r="G451" t="s">
        <v>2381</v>
      </c>
      <c r="H451" t="s">
        <v>2380</v>
      </c>
      <c r="I451" s="9">
        <f>IF(MedExam_Table[[#This Row],[NumberOfMajorSurgeries]]="No major surgery",0,MedExam_Table[[#This Row],[NumberOfMajorSurgeries]])</f>
        <v>0</v>
      </c>
      <c r="J451" t="str">
        <f>PROPER(MedExam_Table[[#This Row],[Heart Issues]])</f>
        <v>No</v>
      </c>
      <c r="K451" t="str">
        <f>PROPER(IF(MedExam_Table[[#This Row],[smoker]]= "?","No",MedExam_Table[[#This Row],[smoker]]))</f>
        <v>No</v>
      </c>
      <c r="L451" t="str">
        <f>IF(MedExam_Table[[#This Row],[BMI]]&lt;18.5,"Underweight",IF(MedExam_Table[[#This Row],[BMI]]&lt;25,"NormalWeight",IF(MedExam_Table[[#This Row],[BMI]]&lt;=30,"OverWeight","Obesity")))</f>
        <v>Obesity</v>
      </c>
      <c r="M451" t="str">
        <f>IF(MedExam_Table[[#This Row],[HBA1C]]&lt;5.7,"Normal",IF(MedExam_Table[[#This Row],[HBA1C]]&lt;6.4,"Prediabetes","Diabetes"))</f>
        <v>Diabetes</v>
      </c>
      <c r="N451" t="str">
        <f>PROPER(MedExam_Table[[#This Row],[Any Transplants]])</f>
        <v>No</v>
      </c>
    </row>
    <row r="452" spans="1:14" x14ac:dyDescent="0.3">
      <c r="A452" t="s">
        <v>968</v>
      </c>
      <c r="B452">
        <v>27.5</v>
      </c>
      <c r="C452">
        <v>10.75</v>
      </c>
      <c r="D452" t="s">
        <v>2380</v>
      </c>
      <c r="E452" t="s">
        <v>2380</v>
      </c>
      <c r="F452" t="s">
        <v>2380</v>
      </c>
      <c r="G452" t="s">
        <v>2381</v>
      </c>
      <c r="H452" t="s">
        <v>2380</v>
      </c>
      <c r="I452" s="9">
        <f>IF(MedExam_Table[[#This Row],[NumberOfMajorSurgeries]]="No major surgery",0,MedExam_Table[[#This Row],[NumberOfMajorSurgeries]])</f>
        <v>0</v>
      </c>
      <c r="J452" t="str">
        <f>PROPER(MedExam_Table[[#This Row],[Heart Issues]])</f>
        <v>No</v>
      </c>
      <c r="K452" t="str">
        <f>PROPER(IF(MedExam_Table[[#This Row],[smoker]]= "?","No",MedExam_Table[[#This Row],[smoker]]))</f>
        <v>No</v>
      </c>
      <c r="L452" t="str">
        <f>IF(MedExam_Table[[#This Row],[BMI]]&lt;18.5,"Underweight",IF(MedExam_Table[[#This Row],[BMI]]&lt;25,"NormalWeight",IF(MedExam_Table[[#This Row],[BMI]]&lt;=30,"OverWeight","Obesity")))</f>
        <v>OverWeight</v>
      </c>
      <c r="M452" t="str">
        <f>IF(MedExam_Table[[#This Row],[HBA1C]]&lt;5.7,"Normal",IF(MedExam_Table[[#This Row],[HBA1C]]&lt;6.4,"Prediabetes","Diabetes"))</f>
        <v>Diabetes</v>
      </c>
      <c r="N452" t="str">
        <f>PROPER(MedExam_Table[[#This Row],[Any Transplants]])</f>
        <v>No</v>
      </c>
    </row>
    <row r="453" spans="1:14" x14ac:dyDescent="0.3">
      <c r="A453" t="s">
        <v>967</v>
      </c>
      <c r="B453">
        <v>25.8</v>
      </c>
      <c r="C453">
        <v>7.8</v>
      </c>
      <c r="D453" t="s">
        <v>2380</v>
      </c>
      <c r="E453" t="s">
        <v>2380</v>
      </c>
      <c r="F453" t="s">
        <v>2380</v>
      </c>
      <c r="G453" t="s">
        <v>2381</v>
      </c>
      <c r="H453" t="s">
        <v>2380</v>
      </c>
      <c r="I453" s="9">
        <f>IF(MedExam_Table[[#This Row],[NumberOfMajorSurgeries]]="No major surgery",0,MedExam_Table[[#This Row],[NumberOfMajorSurgeries]])</f>
        <v>0</v>
      </c>
      <c r="J453" t="str">
        <f>PROPER(MedExam_Table[[#This Row],[Heart Issues]])</f>
        <v>No</v>
      </c>
      <c r="K453" t="str">
        <f>PROPER(IF(MedExam_Table[[#This Row],[smoker]]= "?","No",MedExam_Table[[#This Row],[smoker]]))</f>
        <v>No</v>
      </c>
      <c r="L453" t="str">
        <f>IF(MedExam_Table[[#This Row],[BMI]]&lt;18.5,"Underweight",IF(MedExam_Table[[#This Row],[BMI]]&lt;25,"NormalWeight",IF(MedExam_Table[[#This Row],[BMI]]&lt;=30,"OverWeight","Obesity")))</f>
        <v>OverWeight</v>
      </c>
      <c r="M453" t="str">
        <f>IF(MedExam_Table[[#This Row],[HBA1C]]&lt;5.7,"Normal",IF(MedExam_Table[[#This Row],[HBA1C]]&lt;6.4,"Prediabetes","Diabetes"))</f>
        <v>Diabetes</v>
      </c>
      <c r="N453" t="str">
        <f>PROPER(MedExam_Table[[#This Row],[Any Transplants]])</f>
        <v>No</v>
      </c>
    </row>
    <row r="454" spans="1:14" x14ac:dyDescent="0.3">
      <c r="A454" t="s">
        <v>966</v>
      </c>
      <c r="B454">
        <v>25</v>
      </c>
      <c r="C454">
        <v>7.04</v>
      </c>
      <c r="D454" t="s">
        <v>2380</v>
      </c>
      <c r="E454" t="s">
        <v>2380</v>
      </c>
      <c r="F454" t="s">
        <v>2380</v>
      </c>
      <c r="G454" t="s">
        <v>2381</v>
      </c>
      <c r="H454" t="s">
        <v>2380</v>
      </c>
      <c r="I454" s="9">
        <f>IF(MedExam_Table[[#This Row],[NumberOfMajorSurgeries]]="No major surgery",0,MedExam_Table[[#This Row],[NumberOfMajorSurgeries]])</f>
        <v>0</v>
      </c>
      <c r="J454" t="str">
        <f>PROPER(MedExam_Table[[#This Row],[Heart Issues]])</f>
        <v>No</v>
      </c>
      <c r="K454" t="str">
        <f>PROPER(IF(MedExam_Table[[#This Row],[smoker]]= "?","No",MedExam_Table[[#This Row],[smoker]]))</f>
        <v>No</v>
      </c>
      <c r="L454" t="str">
        <f>IF(MedExam_Table[[#This Row],[BMI]]&lt;18.5,"Underweight",IF(MedExam_Table[[#This Row],[BMI]]&lt;25,"NormalWeight",IF(MedExam_Table[[#This Row],[BMI]]&lt;=30,"OverWeight","Obesity")))</f>
        <v>OverWeight</v>
      </c>
      <c r="M454" t="str">
        <f>IF(MedExam_Table[[#This Row],[HBA1C]]&lt;5.7,"Normal",IF(MedExam_Table[[#This Row],[HBA1C]]&lt;6.4,"Prediabetes","Diabetes"))</f>
        <v>Diabetes</v>
      </c>
      <c r="N454" t="str">
        <f>PROPER(MedExam_Table[[#This Row],[Any Transplants]])</f>
        <v>No</v>
      </c>
    </row>
    <row r="455" spans="1:14" x14ac:dyDescent="0.3">
      <c r="A455" t="s">
        <v>965</v>
      </c>
      <c r="B455">
        <v>41.2</v>
      </c>
      <c r="C455">
        <v>4.18</v>
      </c>
      <c r="D455" t="s">
        <v>2382</v>
      </c>
      <c r="E455" t="s">
        <v>2380</v>
      </c>
      <c r="F455" t="s">
        <v>2380</v>
      </c>
      <c r="G455" t="s">
        <v>2381</v>
      </c>
      <c r="H455" t="s">
        <v>2380</v>
      </c>
      <c r="I455" s="9">
        <f>IF(MedExam_Table[[#This Row],[NumberOfMajorSurgeries]]="No major surgery",0,MedExam_Table[[#This Row],[NumberOfMajorSurgeries]])</f>
        <v>0</v>
      </c>
      <c r="J455" t="str">
        <f>PROPER(MedExam_Table[[#This Row],[Heart Issues]])</f>
        <v>Yes</v>
      </c>
      <c r="K455" t="str">
        <f>PROPER(IF(MedExam_Table[[#This Row],[smoker]]= "?","No",MedExam_Table[[#This Row],[smoker]]))</f>
        <v>No</v>
      </c>
      <c r="L455" t="str">
        <f>IF(MedExam_Table[[#This Row],[BMI]]&lt;18.5,"Underweight",IF(MedExam_Table[[#This Row],[BMI]]&lt;25,"NormalWeight",IF(MedExam_Table[[#This Row],[BMI]]&lt;=30,"OverWeight","Obesity")))</f>
        <v>Obesity</v>
      </c>
      <c r="M455" t="str">
        <f>IF(MedExam_Table[[#This Row],[HBA1C]]&lt;5.7,"Normal",IF(MedExam_Table[[#This Row],[HBA1C]]&lt;6.4,"Prediabetes","Diabetes"))</f>
        <v>Normal</v>
      </c>
      <c r="N455" t="str">
        <f>PROPER(MedExam_Table[[#This Row],[Any Transplants]])</f>
        <v>No</v>
      </c>
    </row>
    <row r="456" spans="1:14" x14ac:dyDescent="0.3">
      <c r="A456" t="s">
        <v>964</v>
      </c>
      <c r="B456">
        <v>17.78</v>
      </c>
      <c r="C456">
        <v>8.19</v>
      </c>
      <c r="D456" t="s">
        <v>2380</v>
      </c>
      <c r="E456" t="s">
        <v>2380</v>
      </c>
      <c r="F456" t="s">
        <v>2380</v>
      </c>
      <c r="G456" t="s">
        <v>2381</v>
      </c>
      <c r="H456" t="s">
        <v>2380</v>
      </c>
      <c r="I456" s="9">
        <f>IF(MedExam_Table[[#This Row],[NumberOfMajorSurgeries]]="No major surgery",0,MedExam_Table[[#This Row],[NumberOfMajorSurgeries]])</f>
        <v>0</v>
      </c>
      <c r="J456" t="str">
        <f>PROPER(MedExam_Table[[#This Row],[Heart Issues]])</f>
        <v>No</v>
      </c>
      <c r="K456" t="str">
        <f>PROPER(IF(MedExam_Table[[#This Row],[smoker]]= "?","No",MedExam_Table[[#This Row],[smoker]]))</f>
        <v>No</v>
      </c>
      <c r="L456" t="str">
        <f>IF(MedExam_Table[[#This Row],[BMI]]&lt;18.5,"Underweight",IF(MedExam_Table[[#This Row],[BMI]]&lt;25,"NormalWeight",IF(MedExam_Table[[#This Row],[BMI]]&lt;=30,"OverWeight","Obesity")))</f>
        <v>Underweight</v>
      </c>
      <c r="M456" t="str">
        <f>IF(MedExam_Table[[#This Row],[HBA1C]]&lt;5.7,"Normal",IF(MedExam_Table[[#This Row],[HBA1C]]&lt;6.4,"Prediabetes","Diabetes"))</f>
        <v>Diabetes</v>
      </c>
      <c r="N456" t="str">
        <f>PROPER(MedExam_Table[[#This Row],[Any Transplants]])</f>
        <v>No</v>
      </c>
    </row>
    <row r="457" spans="1:14" x14ac:dyDescent="0.3">
      <c r="A457" t="s">
        <v>963</v>
      </c>
      <c r="B457">
        <v>40.119999999999997</v>
      </c>
      <c r="C457">
        <v>6.22</v>
      </c>
      <c r="D457" t="s">
        <v>2382</v>
      </c>
      <c r="E457" t="s">
        <v>2380</v>
      </c>
      <c r="F457" t="s">
        <v>2383</v>
      </c>
      <c r="G457">
        <v>1</v>
      </c>
      <c r="H457" t="s">
        <v>2380</v>
      </c>
      <c r="I457" s="9">
        <f>IF(MedExam_Table[[#This Row],[NumberOfMajorSurgeries]]="No major surgery",0,MedExam_Table[[#This Row],[NumberOfMajorSurgeries]])</f>
        <v>1</v>
      </c>
      <c r="J457" t="str">
        <f>PROPER(MedExam_Table[[#This Row],[Heart Issues]])</f>
        <v>Yes</v>
      </c>
      <c r="K457" t="str">
        <f>PROPER(IF(MedExam_Table[[#This Row],[smoker]]= "?","No",MedExam_Table[[#This Row],[smoker]]))</f>
        <v>No</v>
      </c>
      <c r="L457" t="str">
        <f>IF(MedExam_Table[[#This Row],[BMI]]&lt;18.5,"Underweight",IF(MedExam_Table[[#This Row],[BMI]]&lt;25,"NormalWeight",IF(MedExam_Table[[#This Row],[BMI]]&lt;=30,"OverWeight","Obesity")))</f>
        <v>Obesity</v>
      </c>
      <c r="M457" t="str">
        <f>IF(MedExam_Table[[#This Row],[HBA1C]]&lt;5.7,"Normal",IF(MedExam_Table[[#This Row],[HBA1C]]&lt;6.4,"Prediabetes","Diabetes"))</f>
        <v>Prediabetes</v>
      </c>
      <c r="N457" t="str">
        <f>PROPER(MedExam_Table[[#This Row],[Any Transplants]])</f>
        <v>No</v>
      </c>
    </row>
    <row r="458" spans="1:14" x14ac:dyDescent="0.3">
      <c r="A458" t="s">
        <v>962</v>
      </c>
      <c r="B458">
        <v>19.350000000000001</v>
      </c>
      <c r="C458">
        <v>8.2200000000000006</v>
      </c>
      <c r="D458" t="s">
        <v>2382</v>
      </c>
      <c r="E458" t="s">
        <v>2380</v>
      </c>
      <c r="F458" t="s">
        <v>2380</v>
      </c>
      <c r="G458" t="s">
        <v>2381</v>
      </c>
      <c r="H458" t="s">
        <v>2380</v>
      </c>
      <c r="I458" s="9">
        <f>IF(MedExam_Table[[#This Row],[NumberOfMajorSurgeries]]="No major surgery",0,MedExam_Table[[#This Row],[NumberOfMajorSurgeries]])</f>
        <v>0</v>
      </c>
      <c r="J458" t="str">
        <f>PROPER(MedExam_Table[[#This Row],[Heart Issues]])</f>
        <v>Yes</v>
      </c>
      <c r="K458" t="str">
        <f>PROPER(IF(MedExam_Table[[#This Row],[smoker]]= "?","No",MedExam_Table[[#This Row],[smoker]]))</f>
        <v>No</v>
      </c>
      <c r="L458" t="str">
        <f>IF(MedExam_Table[[#This Row],[BMI]]&lt;18.5,"Underweight",IF(MedExam_Table[[#This Row],[BMI]]&lt;25,"NormalWeight",IF(MedExam_Table[[#This Row],[BMI]]&lt;=30,"OverWeight","Obesity")))</f>
        <v>NormalWeight</v>
      </c>
      <c r="M458" t="str">
        <f>IF(MedExam_Table[[#This Row],[HBA1C]]&lt;5.7,"Normal",IF(MedExam_Table[[#This Row],[HBA1C]]&lt;6.4,"Prediabetes","Diabetes"))</f>
        <v>Diabetes</v>
      </c>
      <c r="N458" t="str">
        <f>PROPER(MedExam_Table[[#This Row],[Any Transplants]])</f>
        <v>No</v>
      </c>
    </row>
    <row r="459" spans="1:14" x14ac:dyDescent="0.3">
      <c r="A459" t="s">
        <v>2232</v>
      </c>
      <c r="B459">
        <v>35.200000000000003</v>
      </c>
      <c r="C459">
        <v>8.01</v>
      </c>
      <c r="D459" t="s">
        <v>2382</v>
      </c>
      <c r="E459" t="s">
        <v>2380</v>
      </c>
      <c r="F459" t="s">
        <v>2380</v>
      </c>
      <c r="G459">
        <v>1</v>
      </c>
      <c r="H459" t="s">
        <v>2382</v>
      </c>
      <c r="I459" s="9">
        <f>IF(MedExam_Table[[#This Row],[NumberOfMajorSurgeries]]="No major surgery",0,MedExam_Table[[#This Row],[NumberOfMajorSurgeries]])</f>
        <v>1</v>
      </c>
      <c r="J459" t="str">
        <f>PROPER(MedExam_Table[[#This Row],[Heart Issues]])</f>
        <v>Yes</v>
      </c>
      <c r="K459" t="str">
        <f>PROPER(IF(MedExam_Table[[#This Row],[smoker]]= "?","No",MedExam_Table[[#This Row],[smoker]]))</f>
        <v>Yes</v>
      </c>
      <c r="L459" t="str">
        <f>IF(MedExam_Table[[#This Row],[BMI]]&lt;18.5,"Underweight",IF(MedExam_Table[[#This Row],[BMI]]&lt;25,"NormalWeight",IF(MedExam_Table[[#This Row],[BMI]]&lt;=30,"OverWeight","Obesity")))</f>
        <v>Obesity</v>
      </c>
      <c r="M459" t="str">
        <f>IF(MedExam_Table[[#This Row],[HBA1C]]&lt;5.7,"Normal",IF(MedExam_Table[[#This Row],[HBA1C]]&lt;6.4,"Prediabetes","Diabetes"))</f>
        <v>Diabetes</v>
      </c>
      <c r="N459" t="str">
        <f>PROPER(MedExam_Table[[#This Row],[Any Transplants]])</f>
        <v>No</v>
      </c>
    </row>
    <row r="460" spans="1:14" x14ac:dyDescent="0.3">
      <c r="A460" t="s">
        <v>961</v>
      </c>
      <c r="B460">
        <v>36.69</v>
      </c>
      <c r="C460">
        <v>6.15</v>
      </c>
      <c r="D460" t="s">
        <v>2380</v>
      </c>
      <c r="E460" t="s">
        <v>2380</v>
      </c>
      <c r="F460" t="s">
        <v>2380</v>
      </c>
      <c r="G460" t="s">
        <v>2381</v>
      </c>
      <c r="H460" t="s">
        <v>2380</v>
      </c>
      <c r="I460" s="9">
        <f>IF(MedExam_Table[[#This Row],[NumberOfMajorSurgeries]]="No major surgery",0,MedExam_Table[[#This Row],[NumberOfMajorSurgeries]])</f>
        <v>0</v>
      </c>
      <c r="J460" t="str">
        <f>PROPER(MedExam_Table[[#This Row],[Heart Issues]])</f>
        <v>No</v>
      </c>
      <c r="K460" t="str">
        <f>PROPER(IF(MedExam_Table[[#This Row],[smoker]]= "?","No",MedExam_Table[[#This Row],[smoker]]))</f>
        <v>No</v>
      </c>
      <c r="L460" t="str">
        <f>IF(MedExam_Table[[#This Row],[BMI]]&lt;18.5,"Underweight",IF(MedExam_Table[[#This Row],[BMI]]&lt;25,"NormalWeight",IF(MedExam_Table[[#This Row],[BMI]]&lt;=30,"OverWeight","Obesity")))</f>
        <v>Obesity</v>
      </c>
      <c r="M460" t="str">
        <f>IF(MedExam_Table[[#This Row],[HBA1C]]&lt;5.7,"Normal",IF(MedExam_Table[[#This Row],[HBA1C]]&lt;6.4,"Prediabetes","Diabetes"))</f>
        <v>Prediabetes</v>
      </c>
      <c r="N460" t="str">
        <f>PROPER(MedExam_Table[[#This Row],[Any Transplants]])</f>
        <v>No</v>
      </c>
    </row>
    <row r="461" spans="1:14" x14ac:dyDescent="0.3">
      <c r="A461" t="s">
        <v>960</v>
      </c>
      <c r="B461">
        <v>28.51</v>
      </c>
      <c r="C461">
        <v>5.65</v>
      </c>
      <c r="D461" t="s">
        <v>2382</v>
      </c>
      <c r="E461" t="s">
        <v>2380</v>
      </c>
      <c r="F461" t="s">
        <v>2380</v>
      </c>
      <c r="G461">
        <v>1</v>
      </c>
      <c r="H461" t="s">
        <v>2380</v>
      </c>
      <c r="I461" s="9">
        <f>IF(MedExam_Table[[#This Row],[NumberOfMajorSurgeries]]="No major surgery",0,MedExam_Table[[#This Row],[NumberOfMajorSurgeries]])</f>
        <v>1</v>
      </c>
      <c r="J461" t="str">
        <f>PROPER(MedExam_Table[[#This Row],[Heart Issues]])</f>
        <v>Yes</v>
      </c>
      <c r="K461" t="str">
        <f>PROPER(IF(MedExam_Table[[#This Row],[smoker]]= "?","No",MedExam_Table[[#This Row],[smoker]]))</f>
        <v>No</v>
      </c>
      <c r="L461" t="str">
        <f>IF(MedExam_Table[[#This Row],[BMI]]&lt;18.5,"Underweight",IF(MedExam_Table[[#This Row],[BMI]]&lt;25,"NormalWeight",IF(MedExam_Table[[#This Row],[BMI]]&lt;=30,"OverWeight","Obesity")))</f>
        <v>OverWeight</v>
      </c>
      <c r="M461" t="str">
        <f>IF(MedExam_Table[[#This Row],[HBA1C]]&lt;5.7,"Normal",IF(MedExam_Table[[#This Row],[HBA1C]]&lt;6.4,"Prediabetes","Diabetes"))</f>
        <v>Normal</v>
      </c>
      <c r="N461" t="str">
        <f>PROPER(MedExam_Table[[#This Row],[Any Transplants]])</f>
        <v>No</v>
      </c>
    </row>
    <row r="462" spans="1:14" x14ac:dyDescent="0.3">
      <c r="A462" t="s">
        <v>959</v>
      </c>
      <c r="B462">
        <v>30.21</v>
      </c>
      <c r="C462">
        <v>5.5</v>
      </c>
      <c r="D462" t="s">
        <v>2380</v>
      </c>
      <c r="E462" t="s">
        <v>2380</v>
      </c>
      <c r="F462" t="s">
        <v>2380</v>
      </c>
      <c r="G462">
        <v>1</v>
      </c>
      <c r="H462" t="s">
        <v>2380</v>
      </c>
      <c r="I462" s="9">
        <f>IF(MedExam_Table[[#This Row],[NumberOfMajorSurgeries]]="No major surgery",0,MedExam_Table[[#This Row],[NumberOfMajorSurgeries]])</f>
        <v>1</v>
      </c>
      <c r="J462" t="str">
        <f>PROPER(MedExam_Table[[#This Row],[Heart Issues]])</f>
        <v>No</v>
      </c>
      <c r="K462" t="str">
        <f>PROPER(IF(MedExam_Table[[#This Row],[smoker]]= "?","No",MedExam_Table[[#This Row],[smoker]]))</f>
        <v>No</v>
      </c>
      <c r="L462" t="str">
        <f>IF(MedExam_Table[[#This Row],[BMI]]&lt;18.5,"Underweight",IF(MedExam_Table[[#This Row],[BMI]]&lt;25,"NormalWeight",IF(MedExam_Table[[#This Row],[BMI]]&lt;=30,"OverWeight","Obesity")))</f>
        <v>Obesity</v>
      </c>
      <c r="M462" t="str">
        <f>IF(MedExam_Table[[#This Row],[HBA1C]]&lt;5.7,"Normal",IF(MedExam_Table[[#This Row],[HBA1C]]&lt;6.4,"Prediabetes","Diabetes"))</f>
        <v>Normal</v>
      </c>
      <c r="N462" t="str">
        <f>PROPER(MedExam_Table[[#This Row],[Any Transplants]])</f>
        <v>No</v>
      </c>
    </row>
    <row r="463" spans="1:14" x14ac:dyDescent="0.3">
      <c r="A463" t="s">
        <v>958</v>
      </c>
      <c r="B463">
        <v>24.33</v>
      </c>
      <c r="C463">
        <v>8</v>
      </c>
      <c r="D463" t="s">
        <v>2380</v>
      </c>
      <c r="E463" t="s">
        <v>2380</v>
      </c>
      <c r="F463" t="s">
        <v>2380</v>
      </c>
      <c r="G463" t="s">
        <v>2381</v>
      </c>
      <c r="H463" t="s">
        <v>2380</v>
      </c>
      <c r="I463" s="9">
        <f>IF(MedExam_Table[[#This Row],[NumberOfMajorSurgeries]]="No major surgery",0,MedExam_Table[[#This Row],[NumberOfMajorSurgeries]])</f>
        <v>0</v>
      </c>
      <c r="J463" t="str">
        <f>PROPER(MedExam_Table[[#This Row],[Heart Issues]])</f>
        <v>No</v>
      </c>
      <c r="K463" t="str">
        <f>PROPER(IF(MedExam_Table[[#This Row],[smoker]]= "?","No",MedExam_Table[[#This Row],[smoker]]))</f>
        <v>No</v>
      </c>
      <c r="L463" t="str">
        <f>IF(MedExam_Table[[#This Row],[BMI]]&lt;18.5,"Underweight",IF(MedExam_Table[[#This Row],[BMI]]&lt;25,"NormalWeight",IF(MedExam_Table[[#This Row],[BMI]]&lt;=30,"OverWeight","Obesity")))</f>
        <v>NormalWeight</v>
      </c>
      <c r="M463" t="str">
        <f>IF(MedExam_Table[[#This Row],[HBA1C]]&lt;5.7,"Normal",IF(MedExam_Table[[#This Row],[HBA1C]]&lt;6.4,"Prediabetes","Diabetes"))</f>
        <v>Diabetes</v>
      </c>
      <c r="N463" t="str">
        <f>PROPER(MedExam_Table[[#This Row],[Any Transplants]])</f>
        <v>No</v>
      </c>
    </row>
    <row r="464" spans="1:14" x14ac:dyDescent="0.3">
      <c r="A464" t="s">
        <v>957</v>
      </c>
      <c r="B464">
        <v>19.855</v>
      </c>
      <c r="C464">
        <v>5.71</v>
      </c>
      <c r="D464" t="s">
        <v>2382</v>
      </c>
      <c r="E464" t="s">
        <v>2380</v>
      </c>
      <c r="F464" t="s">
        <v>2380</v>
      </c>
      <c r="G464" t="s">
        <v>2381</v>
      </c>
      <c r="H464" t="s">
        <v>2380</v>
      </c>
      <c r="I464" s="9">
        <f>IF(MedExam_Table[[#This Row],[NumberOfMajorSurgeries]]="No major surgery",0,MedExam_Table[[#This Row],[NumberOfMajorSurgeries]])</f>
        <v>0</v>
      </c>
      <c r="J464" t="str">
        <f>PROPER(MedExam_Table[[#This Row],[Heart Issues]])</f>
        <v>Yes</v>
      </c>
      <c r="K464" t="str">
        <f>PROPER(IF(MedExam_Table[[#This Row],[smoker]]= "?","No",MedExam_Table[[#This Row],[smoker]]))</f>
        <v>No</v>
      </c>
      <c r="L464" t="str">
        <f>IF(MedExam_Table[[#This Row],[BMI]]&lt;18.5,"Underweight",IF(MedExam_Table[[#This Row],[BMI]]&lt;25,"NormalWeight",IF(MedExam_Table[[#This Row],[BMI]]&lt;=30,"OverWeight","Obesity")))</f>
        <v>NormalWeight</v>
      </c>
      <c r="M464" t="str">
        <f>IF(MedExam_Table[[#This Row],[HBA1C]]&lt;5.7,"Normal",IF(MedExam_Table[[#This Row],[HBA1C]]&lt;6.4,"Prediabetes","Diabetes"))</f>
        <v>Prediabetes</v>
      </c>
      <c r="N464" t="str">
        <f>PROPER(MedExam_Table[[#This Row],[Any Transplants]])</f>
        <v>No</v>
      </c>
    </row>
    <row r="465" spans="1:14" x14ac:dyDescent="0.3">
      <c r="A465" t="s">
        <v>956</v>
      </c>
      <c r="B465">
        <v>25.364999999999998</v>
      </c>
      <c r="C465">
        <v>11.71</v>
      </c>
      <c r="D465" t="s">
        <v>2380</v>
      </c>
      <c r="E465" t="s">
        <v>2380</v>
      </c>
      <c r="F465" t="s">
        <v>2380</v>
      </c>
      <c r="G465" t="s">
        <v>2381</v>
      </c>
      <c r="H465" t="s">
        <v>2380</v>
      </c>
      <c r="I465" s="9">
        <f>IF(MedExam_Table[[#This Row],[NumberOfMajorSurgeries]]="No major surgery",0,MedExam_Table[[#This Row],[NumberOfMajorSurgeries]])</f>
        <v>0</v>
      </c>
      <c r="J465" t="str">
        <f>PROPER(MedExam_Table[[#This Row],[Heart Issues]])</f>
        <v>No</v>
      </c>
      <c r="K465" t="str">
        <f>PROPER(IF(MedExam_Table[[#This Row],[smoker]]= "?","No",MedExam_Table[[#This Row],[smoker]]))</f>
        <v>No</v>
      </c>
      <c r="L465" t="str">
        <f>IF(MedExam_Table[[#This Row],[BMI]]&lt;18.5,"Underweight",IF(MedExam_Table[[#This Row],[BMI]]&lt;25,"NormalWeight",IF(MedExam_Table[[#This Row],[BMI]]&lt;=30,"OverWeight","Obesity")))</f>
        <v>OverWeight</v>
      </c>
      <c r="M465" t="str">
        <f>IF(MedExam_Table[[#This Row],[HBA1C]]&lt;5.7,"Normal",IF(MedExam_Table[[#This Row],[HBA1C]]&lt;6.4,"Prediabetes","Diabetes"))</f>
        <v>Diabetes</v>
      </c>
      <c r="N465" t="str">
        <f>PROPER(MedExam_Table[[#This Row],[Any Transplants]])</f>
        <v>No</v>
      </c>
    </row>
    <row r="466" spans="1:14" x14ac:dyDescent="0.3">
      <c r="A466" t="s">
        <v>955</v>
      </c>
      <c r="B466">
        <v>29.6</v>
      </c>
      <c r="C466">
        <v>6.17</v>
      </c>
      <c r="D466" t="s">
        <v>2382</v>
      </c>
      <c r="E466" t="s">
        <v>2380</v>
      </c>
      <c r="F466" t="s">
        <v>2383</v>
      </c>
      <c r="G466">
        <v>1</v>
      </c>
      <c r="H466" t="s">
        <v>2380</v>
      </c>
      <c r="I466" s="9">
        <f>IF(MedExam_Table[[#This Row],[NumberOfMajorSurgeries]]="No major surgery",0,MedExam_Table[[#This Row],[NumberOfMajorSurgeries]])</f>
        <v>1</v>
      </c>
      <c r="J466" t="str">
        <f>PROPER(MedExam_Table[[#This Row],[Heart Issues]])</f>
        <v>Yes</v>
      </c>
      <c r="K466" t="str">
        <f>PROPER(IF(MedExam_Table[[#This Row],[smoker]]= "?","No",MedExam_Table[[#This Row],[smoker]]))</f>
        <v>No</v>
      </c>
      <c r="L466" t="str">
        <f>IF(MedExam_Table[[#This Row],[BMI]]&lt;18.5,"Underweight",IF(MedExam_Table[[#This Row],[BMI]]&lt;25,"NormalWeight",IF(MedExam_Table[[#This Row],[BMI]]&lt;=30,"OverWeight","Obesity")))</f>
        <v>OverWeight</v>
      </c>
      <c r="M466" t="str">
        <f>IF(MedExam_Table[[#This Row],[HBA1C]]&lt;5.7,"Normal",IF(MedExam_Table[[#This Row],[HBA1C]]&lt;6.4,"Prediabetes","Diabetes"))</f>
        <v>Prediabetes</v>
      </c>
      <c r="N466" t="str">
        <f>PROPER(MedExam_Table[[#This Row],[Any Transplants]])</f>
        <v>No</v>
      </c>
    </row>
    <row r="467" spans="1:14" x14ac:dyDescent="0.3">
      <c r="A467" t="s">
        <v>954</v>
      </c>
      <c r="B467">
        <v>39.43</v>
      </c>
      <c r="C467">
        <v>6.1</v>
      </c>
      <c r="D467" t="s">
        <v>2382</v>
      </c>
      <c r="E467" t="s">
        <v>2380</v>
      </c>
      <c r="F467" t="s">
        <v>2383</v>
      </c>
      <c r="G467">
        <v>1</v>
      </c>
      <c r="H467" t="s">
        <v>2380</v>
      </c>
      <c r="I467" s="9">
        <f>IF(MedExam_Table[[#This Row],[NumberOfMajorSurgeries]]="No major surgery",0,MedExam_Table[[#This Row],[NumberOfMajorSurgeries]])</f>
        <v>1</v>
      </c>
      <c r="J467" t="str">
        <f>PROPER(MedExam_Table[[#This Row],[Heart Issues]])</f>
        <v>Yes</v>
      </c>
      <c r="K467" t="str">
        <f>PROPER(IF(MedExam_Table[[#This Row],[smoker]]= "?","No",MedExam_Table[[#This Row],[smoker]]))</f>
        <v>No</v>
      </c>
      <c r="L467" t="str">
        <f>IF(MedExam_Table[[#This Row],[BMI]]&lt;18.5,"Underweight",IF(MedExam_Table[[#This Row],[BMI]]&lt;25,"NormalWeight",IF(MedExam_Table[[#This Row],[BMI]]&lt;=30,"OverWeight","Obesity")))</f>
        <v>Obesity</v>
      </c>
      <c r="M467" t="str">
        <f>IF(MedExam_Table[[#This Row],[HBA1C]]&lt;5.7,"Normal",IF(MedExam_Table[[#This Row],[HBA1C]]&lt;6.4,"Prediabetes","Diabetes"))</f>
        <v>Prediabetes</v>
      </c>
      <c r="N467" t="str">
        <f>PROPER(MedExam_Table[[#This Row],[Any Transplants]])</f>
        <v>No</v>
      </c>
    </row>
    <row r="468" spans="1:14" x14ac:dyDescent="0.3">
      <c r="A468" t="s">
        <v>953</v>
      </c>
      <c r="B468">
        <v>27.34</v>
      </c>
      <c r="C468">
        <v>5.19</v>
      </c>
      <c r="D468" t="s">
        <v>2382</v>
      </c>
      <c r="E468" t="s">
        <v>2380</v>
      </c>
      <c r="F468" t="s">
        <v>2380</v>
      </c>
      <c r="G468">
        <v>1</v>
      </c>
      <c r="H468" t="s">
        <v>2380</v>
      </c>
      <c r="I468" s="9">
        <f>IF(MedExam_Table[[#This Row],[NumberOfMajorSurgeries]]="No major surgery",0,MedExam_Table[[#This Row],[NumberOfMajorSurgeries]])</f>
        <v>1</v>
      </c>
      <c r="J468" t="str">
        <f>PROPER(MedExam_Table[[#This Row],[Heart Issues]])</f>
        <v>Yes</v>
      </c>
      <c r="K468" t="str">
        <f>PROPER(IF(MedExam_Table[[#This Row],[smoker]]= "?","No",MedExam_Table[[#This Row],[smoker]]))</f>
        <v>No</v>
      </c>
      <c r="L468" t="str">
        <f>IF(MedExam_Table[[#This Row],[BMI]]&lt;18.5,"Underweight",IF(MedExam_Table[[#This Row],[BMI]]&lt;25,"NormalWeight",IF(MedExam_Table[[#This Row],[BMI]]&lt;=30,"OverWeight","Obesity")))</f>
        <v>OverWeight</v>
      </c>
      <c r="M468" t="str">
        <f>IF(MedExam_Table[[#This Row],[HBA1C]]&lt;5.7,"Normal",IF(MedExam_Table[[#This Row],[HBA1C]]&lt;6.4,"Prediabetes","Diabetes"))</f>
        <v>Normal</v>
      </c>
      <c r="N468" t="str">
        <f>PROPER(MedExam_Table[[#This Row],[Any Transplants]])</f>
        <v>No</v>
      </c>
    </row>
    <row r="469" spans="1:14" x14ac:dyDescent="0.3">
      <c r="A469" t="s">
        <v>952</v>
      </c>
      <c r="B469">
        <v>39.01</v>
      </c>
      <c r="C469">
        <v>5.37</v>
      </c>
      <c r="D469" t="s">
        <v>2382</v>
      </c>
      <c r="E469" t="s">
        <v>2380</v>
      </c>
      <c r="F469" t="s">
        <v>2380</v>
      </c>
      <c r="G469" t="s">
        <v>2381</v>
      </c>
      <c r="H469" t="s">
        <v>2380</v>
      </c>
      <c r="I469" s="9">
        <f>IF(MedExam_Table[[#This Row],[NumberOfMajorSurgeries]]="No major surgery",0,MedExam_Table[[#This Row],[NumberOfMajorSurgeries]])</f>
        <v>0</v>
      </c>
      <c r="J469" t="str">
        <f>PROPER(MedExam_Table[[#This Row],[Heart Issues]])</f>
        <v>Yes</v>
      </c>
      <c r="K469" t="str">
        <f>PROPER(IF(MedExam_Table[[#This Row],[smoker]]= "?","No",MedExam_Table[[#This Row],[smoker]]))</f>
        <v>No</v>
      </c>
      <c r="L469" t="str">
        <f>IF(MedExam_Table[[#This Row],[BMI]]&lt;18.5,"Underweight",IF(MedExam_Table[[#This Row],[BMI]]&lt;25,"NormalWeight",IF(MedExam_Table[[#This Row],[BMI]]&lt;=30,"OverWeight","Obesity")))</f>
        <v>Obesity</v>
      </c>
      <c r="M469" t="str">
        <f>IF(MedExam_Table[[#This Row],[HBA1C]]&lt;5.7,"Normal",IF(MedExam_Table[[#This Row],[HBA1C]]&lt;6.4,"Prediabetes","Diabetes"))</f>
        <v>Normal</v>
      </c>
      <c r="N469" t="str">
        <f>PROPER(MedExam_Table[[#This Row],[Any Transplants]])</f>
        <v>No</v>
      </c>
    </row>
    <row r="470" spans="1:14" x14ac:dyDescent="0.3">
      <c r="A470" t="s">
        <v>2231</v>
      </c>
      <c r="B470">
        <v>53.62</v>
      </c>
      <c r="C470">
        <v>5.21</v>
      </c>
      <c r="D470" t="s">
        <v>2380</v>
      </c>
      <c r="E470" t="s">
        <v>2380</v>
      </c>
      <c r="F470" t="s">
        <v>2380</v>
      </c>
      <c r="G470" t="s">
        <v>2381</v>
      </c>
      <c r="H470" t="s">
        <v>2382</v>
      </c>
      <c r="I470" s="9">
        <f>IF(MedExam_Table[[#This Row],[NumberOfMajorSurgeries]]="No major surgery",0,MedExam_Table[[#This Row],[NumberOfMajorSurgeries]])</f>
        <v>0</v>
      </c>
      <c r="J470" t="str">
        <f>PROPER(MedExam_Table[[#This Row],[Heart Issues]])</f>
        <v>No</v>
      </c>
      <c r="K470" t="str">
        <f>PROPER(IF(MedExam_Table[[#This Row],[smoker]]= "?","No",MedExam_Table[[#This Row],[smoker]]))</f>
        <v>Yes</v>
      </c>
      <c r="L470" t="str">
        <f>IF(MedExam_Table[[#This Row],[BMI]]&lt;18.5,"Underweight",IF(MedExam_Table[[#This Row],[BMI]]&lt;25,"NormalWeight",IF(MedExam_Table[[#This Row],[BMI]]&lt;=30,"OverWeight","Obesity")))</f>
        <v>Obesity</v>
      </c>
      <c r="M470" t="str">
        <f>IF(MedExam_Table[[#This Row],[HBA1C]]&lt;5.7,"Normal",IF(MedExam_Table[[#This Row],[HBA1C]]&lt;6.4,"Prediabetes","Diabetes"))</f>
        <v>Normal</v>
      </c>
      <c r="N470" t="str">
        <f>PROPER(MedExam_Table[[#This Row],[Any Transplants]])</f>
        <v>No</v>
      </c>
    </row>
    <row r="471" spans="1:14" x14ac:dyDescent="0.3">
      <c r="A471" t="s">
        <v>951</v>
      </c>
      <c r="B471">
        <v>18.989999999999998</v>
      </c>
      <c r="C471">
        <v>10.82</v>
      </c>
      <c r="D471" t="s">
        <v>2382</v>
      </c>
      <c r="E471" t="s">
        <v>2380</v>
      </c>
      <c r="F471" t="s">
        <v>2380</v>
      </c>
      <c r="G471" t="s">
        <v>2381</v>
      </c>
      <c r="H471" t="s">
        <v>2380</v>
      </c>
      <c r="I471" s="9">
        <f>IF(MedExam_Table[[#This Row],[NumberOfMajorSurgeries]]="No major surgery",0,MedExam_Table[[#This Row],[NumberOfMajorSurgeries]])</f>
        <v>0</v>
      </c>
      <c r="J471" t="str">
        <f>PROPER(MedExam_Table[[#This Row],[Heart Issues]])</f>
        <v>Yes</v>
      </c>
      <c r="K471" t="str">
        <f>PROPER(IF(MedExam_Table[[#This Row],[smoker]]= "?","No",MedExam_Table[[#This Row],[smoker]]))</f>
        <v>No</v>
      </c>
      <c r="L471" t="str">
        <f>IF(MedExam_Table[[#This Row],[BMI]]&lt;18.5,"Underweight",IF(MedExam_Table[[#This Row],[BMI]]&lt;25,"NormalWeight",IF(MedExam_Table[[#This Row],[BMI]]&lt;=30,"OverWeight","Obesity")))</f>
        <v>NormalWeight</v>
      </c>
      <c r="M471" t="str">
        <f>IF(MedExam_Table[[#This Row],[HBA1C]]&lt;5.7,"Normal",IF(MedExam_Table[[#This Row],[HBA1C]]&lt;6.4,"Prediabetes","Diabetes"))</f>
        <v>Diabetes</v>
      </c>
      <c r="N471" t="str">
        <f>PROPER(MedExam_Table[[#This Row],[Any Transplants]])</f>
        <v>No</v>
      </c>
    </row>
    <row r="472" spans="1:14" x14ac:dyDescent="0.3">
      <c r="A472" t="s">
        <v>950</v>
      </c>
      <c r="B472">
        <v>42.3</v>
      </c>
      <c r="C472">
        <v>6.06</v>
      </c>
      <c r="D472" t="s">
        <v>2382</v>
      </c>
      <c r="E472" t="s">
        <v>2380</v>
      </c>
      <c r="F472" t="s">
        <v>2380</v>
      </c>
      <c r="G472" t="s">
        <v>2381</v>
      </c>
      <c r="H472" t="s">
        <v>2380</v>
      </c>
      <c r="I472" s="9">
        <f>IF(MedExam_Table[[#This Row],[NumberOfMajorSurgeries]]="No major surgery",0,MedExam_Table[[#This Row],[NumberOfMajorSurgeries]])</f>
        <v>0</v>
      </c>
      <c r="J472" t="str">
        <f>PROPER(MedExam_Table[[#This Row],[Heart Issues]])</f>
        <v>Yes</v>
      </c>
      <c r="K472" t="str">
        <f>PROPER(IF(MedExam_Table[[#This Row],[smoker]]= "?","No",MedExam_Table[[#This Row],[smoker]]))</f>
        <v>No</v>
      </c>
      <c r="L472" t="str">
        <f>IF(MedExam_Table[[#This Row],[BMI]]&lt;18.5,"Underweight",IF(MedExam_Table[[#This Row],[BMI]]&lt;25,"NormalWeight",IF(MedExam_Table[[#This Row],[BMI]]&lt;=30,"OverWeight","Obesity")))</f>
        <v>Obesity</v>
      </c>
      <c r="M472" t="str">
        <f>IF(MedExam_Table[[#This Row],[HBA1C]]&lt;5.7,"Normal",IF(MedExam_Table[[#This Row],[HBA1C]]&lt;6.4,"Prediabetes","Diabetes"))</f>
        <v>Prediabetes</v>
      </c>
      <c r="N472" t="str">
        <f>PROPER(MedExam_Table[[#This Row],[Any Transplants]])</f>
        <v>No</v>
      </c>
    </row>
    <row r="473" spans="1:14" x14ac:dyDescent="0.3">
      <c r="A473" t="s">
        <v>949</v>
      </c>
      <c r="B473">
        <v>39.805</v>
      </c>
      <c r="C473">
        <v>5.91</v>
      </c>
      <c r="D473" t="s">
        <v>2380</v>
      </c>
      <c r="E473" t="s">
        <v>2380</v>
      </c>
      <c r="F473" t="s">
        <v>2380</v>
      </c>
      <c r="G473" t="s">
        <v>2381</v>
      </c>
      <c r="H473" t="s">
        <v>2380</v>
      </c>
      <c r="I473" s="9">
        <f>IF(MedExam_Table[[#This Row],[NumberOfMajorSurgeries]]="No major surgery",0,MedExam_Table[[#This Row],[NumberOfMajorSurgeries]])</f>
        <v>0</v>
      </c>
      <c r="J473" t="str">
        <f>PROPER(MedExam_Table[[#This Row],[Heart Issues]])</f>
        <v>No</v>
      </c>
      <c r="K473" t="str">
        <f>PROPER(IF(MedExam_Table[[#This Row],[smoker]]= "?","No",MedExam_Table[[#This Row],[smoker]]))</f>
        <v>No</v>
      </c>
      <c r="L473" t="str">
        <f>IF(MedExam_Table[[#This Row],[BMI]]&lt;18.5,"Underweight",IF(MedExam_Table[[#This Row],[BMI]]&lt;25,"NormalWeight",IF(MedExam_Table[[#This Row],[BMI]]&lt;=30,"OverWeight","Obesity")))</f>
        <v>Obesity</v>
      </c>
      <c r="M473" t="str">
        <f>IF(MedExam_Table[[#This Row],[HBA1C]]&lt;5.7,"Normal",IF(MedExam_Table[[#This Row],[HBA1C]]&lt;6.4,"Prediabetes","Diabetes"))</f>
        <v>Prediabetes</v>
      </c>
      <c r="N473" t="str">
        <f>PROPER(MedExam_Table[[#This Row],[Any Transplants]])</f>
        <v>No</v>
      </c>
    </row>
    <row r="474" spans="1:14" x14ac:dyDescent="0.3">
      <c r="A474" t="s">
        <v>948</v>
      </c>
      <c r="B474">
        <v>33.700000000000003</v>
      </c>
      <c r="C474">
        <v>5.87</v>
      </c>
      <c r="D474" t="s">
        <v>2380</v>
      </c>
      <c r="E474" t="s">
        <v>2380</v>
      </c>
      <c r="F474" t="s">
        <v>2380</v>
      </c>
      <c r="G474" t="s">
        <v>2381</v>
      </c>
      <c r="H474" t="s">
        <v>2380</v>
      </c>
      <c r="I474" s="9">
        <f>IF(MedExam_Table[[#This Row],[NumberOfMajorSurgeries]]="No major surgery",0,MedExam_Table[[#This Row],[NumberOfMajorSurgeries]])</f>
        <v>0</v>
      </c>
      <c r="J474" t="str">
        <f>PROPER(MedExam_Table[[#This Row],[Heart Issues]])</f>
        <v>No</v>
      </c>
      <c r="K474" t="str">
        <f>PROPER(IF(MedExam_Table[[#This Row],[smoker]]= "?","No",MedExam_Table[[#This Row],[smoker]]))</f>
        <v>No</v>
      </c>
      <c r="L474" t="str">
        <f>IF(MedExam_Table[[#This Row],[BMI]]&lt;18.5,"Underweight",IF(MedExam_Table[[#This Row],[BMI]]&lt;25,"NormalWeight",IF(MedExam_Table[[#This Row],[BMI]]&lt;=30,"OverWeight","Obesity")))</f>
        <v>Obesity</v>
      </c>
      <c r="M474" t="str">
        <f>IF(MedExam_Table[[#This Row],[HBA1C]]&lt;5.7,"Normal",IF(MedExam_Table[[#This Row],[HBA1C]]&lt;6.4,"Prediabetes","Diabetes"))</f>
        <v>Prediabetes</v>
      </c>
      <c r="N474" t="str">
        <f>PROPER(MedExam_Table[[#This Row],[Any Transplants]])</f>
        <v>No</v>
      </c>
    </row>
    <row r="475" spans="1:14" x14ac:dyDescent="0.3">
      <c r="A475" t="s">
        <v>947</v>
      </c>
      <c r="B475">
        <v>36.195</v>
      </c>
      <c r="C475">
        <v>6.22</v>
      </c>
      <c r="D475" t="s">
        <v>2380</v>
      </c>
      <c r="E475" t="s">
        <v>2380</v>
      </c>
      <c r="F475" t="s">
        <v>2380</v>
      </c>
      <c r="G475" t="s">
        <v>2381</v>
      </c>
      <c r="H475" t="s">
        <v>2380</v>
      </c>
      <c r="I475" s="9">
        <f>IF(MedExam_Table[[#This Row],[NumberOfMajorSurgeries]]="No major surgery",0,MedExam_Table[[#This Row],[NumberOfMajorSurgeries]])</f>
        <v>0</v>
      </c>
      <c r="J475" t="str">
        <f>PROPER(MedExam_Table[[#This Row],[Heart Issues]])</f>
        <v>No</v>
      </c>
      <c r="K475" t="str">
        <f>PROPER(IF(MedExam_Table[[#This Row],[smoker]]= "?","No",MedExam_Table[[#This Row],[smoker]]))</f>
        <v>No</v>
      </c>
      <c r="L475" t="str">
        <f>IF(MedExam_Table[[#This Row],[BMI]]&lt;18.5,"Underweight",IF(MedExam_Table[[#This Row],[BMI]]&lt;25,"NormalWeight",IF(MedExam_Table[[#This Row],[BMI]]&lt;=30,"OverWeight","Obesity")))</f>
        <v>Obesity</v>
      </c>
      <c r="M475" t="str">
        <f>IF(MedExam_Table[[#This Row],[HBA1C]]&lt;5.7,"Normal",IF(MedExam_Table[[#This Row],[HBA1C]]&lt;6.4,"Prediabetes","Diabetes"))</f>
        <v>Prediabetes</v>
      </c>
      <c r="N475" t="str">
        <f>PROPER(MedExam_Table[[#This Row],[Any Transplants]])</f>
        <v>No</v>
      </c>
    </row>
    <row r="476" spans="1:14" x14ac:dyDescent="0.3">
      <c r="A476" t="s">
        <v>946</v>
      </c>
      <c r="B476">
        <v>32.6</v>
      </c>
      <c r="C476">
        <v>5.73</v>
      </c>
      <c r="D476" t="s">
        <v>2380</v>
      </c>
      <c r="E476" t="s">
        <v>2380</v>
      </c>
      <c r="F476" t="s">
        <v>2383</v>
      </c>
      <c r="G476">
        <v>1</v>
      </c>
      <c r="H476" t="s">
        <v>2380</v>
      </c>
      <c r="I476" s="9">
        <f>IF(MedExam_Table[[#This Row],[NumberOfMajorSurgeries]]="No major surgery",0,MedExam_Table[[#This Row],[NumberOfMajorSurgeries]])</f>
        <v>1</v>
      </c>
      <c r="J476" t="str">
        <f>PROPER(MedExam_Table[[#This Row],[Heart Issues]])</f>
        <v>No</v>
      </c>
      <c r="K476" t="str">
        <f>PROPER(IF(MedExam_Table[[#This Row],[smoker]]= "?","No",MedExam_Table[[#This Row],[smoker]]))</f>
        <v>No</v>
      </c>
      <c r="L476" t="str">
        <f>IF(MedExam_Table[[#This Row],[BMI]]&lt;18.5,"Underweight",IF(MedExam_Table[[#This Row],[BMI]]&lt;25,"NormalWeight",IF(MedExam_Table[[#This Row],[BMI]]&lt;=30,"OverWeight","Obesity")))</f>
        <v>Obesity</v>
      </c>
      <c r="M476" t="str">
        <f>IF(MedExam_Table[[#This Row],[HBA1C]]&lt;5.7,"Normal",IF(MedExam_Table[[#This Row],[HBA1C]]&lt;6.4,"Prediabetes","Diabetes"))</f>
        <v>Prediabetes</v>
      </c>
      <c r="N476" t="str">
        <f>PROPER(MedExam_Table[[#This Row],[Any Transplants]])</f>
        <v>No</v>
      </c>
    </row>
    <row r="477" spans="1:14" x14ac:dyDescent="0.3">
      <c r="A477" t="s">
        <v>945</v>
      </c>
      <c r="B477">
        <v>30.2</v>
      </c>
      <c r="C477">
        <v>5.7</v>
      </c>
      <c r="D477" t="s">
        <v>2380</v>
      </c>
      <c r="E477" t="s">
        <v>2380</v>
      </c>
      <c r="F477" t="s">
        <v>2380</v>
      </c>
      <c r="G477" t="s">
        <v>2381</v>
      </c>
      <c r="H477" t="s">
        <v>2380</v>
      </c>
      <c r="I477" s="9">
        <f>IF(MedExam_Table[[#This Row],[NumberOfMajorSurgeries]]="No major surgery",0,MedExam_Table[[#This Row],[NumberOfMajorSurgeries]])</f>
        <v>0</v>
      </c>
      <c r="J477" t="str">
        <f>PROPER(MedExam_Table[[#This Row],[Heart Issues]])</f>
        <v>No</v>
      </c>
      <c r="K477" t="str">
        <f>PROPER(IF(MedExam_Table[[#This Row],[smoker]]= "?","No",MedExam_Table[[#This Row],[smoker]]))</f>
        <v>No</v>
      </c>
      <c r="L477" t="str">
        <f>IF(MedExam_Table[[#This Row],[BMI]]&lt;18.5,"Underweight",IF(MedExam_Table[[#This Row],[BMI]]&lt;25,"NormalWeight",IF(MedExam_Table[[#This Row],[BMI]]&lt;=30,"OverWeight","Obesity")))</f>
        <v>Obesity</v>
      </c>
      <c r="M477" t="str">
        <f>IF(MedExam_Table[[#This Row],[HBA1C]]&lt;5.7,"Normal",IF(MedExam_Table[[#This Row],[HBA1C]]&lt;6.4,"Prediabetes","Diabetes"))</f>
        <v>Prediabetes</v>
      </c>
      <c r="N477" t="str">
        <f>PROPER(MedExam_Table[[#This Row],[Any Transplants]])</f>
        <v>No</v>
      </c>
    </row>
    <row r="478" spans="1:14" x14ac:dyDescent="0.3">
      <c r="A478" t="s">
        <v>944</v>
      </c>
      <c r="B478">
        <v>27.645</v>
      </c>
      <c r="C478">
        <v>9.91</v>
      </c>
      <c r="D478" t="s">
        <v>2380</v>
      </c>
      <c r="E478" t="s">
        <v>2380</v>
      </c>
      <c r="F478" t="s">
        <v>2380</v>
      </c>
      <c r="G478" t="s">
        <v>2381</v>
      </c>
      <c r="H478" t="s">
        <v>2380</v>
      </c>
      <c r="I478" s="9">
        <f>IF(MedExam_Table[[#This Row],[NumberOfMajorSurgeries]]="No major surgery",0,MedExam_Table[[#This Row],[NumberOfMajorSurgeries]])</f>
        <v>0</v>
      </c>
      <c r="J478" t="str">
        <f>PROPER(MedExam_Table[[#This Row],[Heart Issues]])</f>
        <v>No</v>
      </c>
      <c r="K478" t="str">
        <f>PROPER(IF(MedExam_Table[[#This Row],[smoker]]= "?","No",MedExam_Table[[#This Row],[smoker]]))</f>
        <v>No</v>
      </c>
      <c r="L478" t="str">
        <f>IF(MedExam_Table[[#This Row],[BMI]]&lt;18.5,"Underweight",IF(MedExam_Table[[#This Row],[BMI]]&lt;25,"NormalWeight",IF(MedExam_Table[[#This Row],[BMI]]&lt;=30,"OverWeight","Obesity")))</f>
        <v>OverWeight</v>
      </c>
      <c r="M478" t="str">
        <f>IF(MedExam_Table[[#This Row],[HBA1C]]&lt;5.7,"Normal",IF(MedExam_Table[[#This Row],[HBA1C]]&lt;6.4,"Prediabetes","Diabetes"))</f>
        <v>Diabetes</v>
      </c>
      <c r="N478" t="str">
        <f>PROPER(MedExam_Table[[#This Row],[Any Transplants]])</f>
        <v>No</v>
      </c>
    </row>
    <row r="479" spans="1:14" x14ac:dyDescent="0.3">
      <c r="A479" t="s">
        <v>943</v>
      </c>
      <c r="B479">
        <v>26.41</v>
      </c>
      <c r="C479">
        <v>11.4</v>
      </c>
      <c r="D479" t="s">
        <v>2380</v>
      </c>
      <c r="E479" t="s">
        <v>2380</v>
      </c>
      <c r="F479" t="s">
        <v>2380</v>
      </c>
      <c r="G479" t="s">
        <v>2381</v>
      </c>
      <c r="H479" t="s">
        <v>2380</v>
      </c>
      <c r="I479" s="9">
        <f>IF(MedExam_Table[[#This Row],[NumberOfMajorSurgeries]]="No major surgery",0,MedExam_Table[[#This Row],[NumberOfMajorSurgeries]])</f>
        <v>0</v>
      </c>
      <c r="J479" t="str">
        <f>PROPER(MedExam_Table[[#This Row],[Heart Issues]])</f>
        <v>No</v>
      </c>
      <c r="K479" t="str">
        <f>PROPER(IF(MedExam_Table[[#This Row],[smoker]]= "?","No",MedExam_Table[[#This Row],[smoker]]))</f>
        <v>No</v>
      </c>
      <c r="L479" t="str">
        <f>IF(MedExam_Table[[#This Row],[BMI]]&lt;18.5,"Underweight",IF(MedExam_Table[[#This Row],[BMI]]&lt;25,"NormalWeight",IF(MedExam_Table[[#This Row],[BMI]]&lt;=30,"OverWeight","Obesity")))</f>
        <v>OverWeight</v>
      </c>
      <c r="M479" t="str">
        <f>IF(MedExam_Table[[#This Row],[HBA1C]]&lt;5.7,"Normal",IF(MedExam_Table[[#This Row],[HBA1C]]&lt;6.4,"Prediabetes","Diabetes"))</f>
        <v>Diabetes</v>
      </c>
      <c r="N479" t="str">
        <f>PROPER(MedExam_Table[[#This Row],[Any Transplants]])</f>
        <v>No</v>
      </c>
    </row>
    <row r="480" spans="1:14" x14ac:dyDescent="0.3">
      <c r="A480" t="s">
        <v>942</v>
      </c>
      <c r="B480">
        <v>34.1</v>
      </c>
      <c r="C480">
        <v>6.29</v>
      </c>
      <c r="D480" t="s">
        <v>2382</v>
      </c>
      <c r="E480" t="s">
        <v>2380</v>
      </c>
      <c r="F480" t="s">
        <v>2383</v>
      </c>
      <c r="G480">
        <v>1</v>
      </c>
      <c r="H480" t="s">
        <v>2380</v>
      </c>
      <c r="I480" s="9">
        <f>IF(MedExam_Table[[#This Row],[NumberOfMajorSurgeries]]="No major surgery",0,MedExam_Table[[#This Row],[NumberOfMajorSurgeries]])</f>
        <v>1</v>
      </c>
      <c r="J480" t="str">
        <f>PROPER(MedExam_Table[[#This Row],[Heart Issues]])</f>
        <v>Yes</v>
      </c>
      <c r="K480" t="str">
        <f>PROPER(IF(MedExam_Table[[#This Row],[smoker]]= "?","No",MedExam_Table[[#This Row],[smoker]]))</f>
        <v>No</v>
      </c>
      <c r="L480" t="str">
        <f>IF(MedExam_Table[[#This Row],[BMI]]&lt;18.5,"Underweight",IF(MedExam_Table[[#This Row],[BMI]]&lt;25,"NormalWeight",IF(MedExam_Table[[#This Row],[BMI]]&lt;=30,"OverWeight","Obesity")))</f>
        <v>Obesity</v>
      </c>
      <c r="M480" t="str">
        <f>IF(MedExam_Table[[#This Row],[HBA1C]]&lt;5.7,"Normal",IF(MedExam_Table[[#This Row],[HBA1C]]&lt;6.4,"Prediabetes","Diabetes"))</f>
        <v>Prediabetes</v>
      </c>
      <c r="N480" t="str">
        <f>PROPER(MedExam_Table[[#This Row],[Any Transplants]])</f>
        <v>No</v>
      </c>
    </row>
    <row r="481" spans="1:14" x14ac:dyDescent="0.3">
      <c r="A481" t="s">
        <v>2230</v>
      </c>
      <c r="B481">
        <v>36.67</v>
      </c>
      <c r="C481">
        <v>6.27</v>
      </c>
      <c r="D481" t="s">
        <v>2380</v>
      </c>
      <c r="E481" t="s">
        <v>2380</v>
      </c>
      <c r="F481" t="s">
        <v>2380</v>
      </c>
      <c r="G481" t="s">
        <v>2381</v>
      </c>
      <c r="H481" t="s">
        <v>2382</v>
      </c>
      <c r="I481" s="9">
        <f>IF(MedExam_Table[[#This Row],[NumberOfMajorSurgeries]]="No major surgery",0,MedExam_Table[[#This Row],[NumberOfMajorSurgeries]])</f>
        <v>0</v>
      </c>
      <c r="J481" t="str">
        <f>PROPER(MedExam_Table[[#This Row],[Heart Issues]])</f>
        <v>No</v>
      </c>
      <c r="K481" t="str">
        <f>PROPER(IF(MedExam_Table[[#This Row],[smoker]]= "?","No",MedExam_Table[[#This Row],[smoker]]))</f>
        <v>Yes</v>
      </c>
      <c r="L481" t="str">
        <f>IF(MedExam_Table[[#This Row],[BMI]]&lt;18.5,"Underweight",IF(MedExam_Table[[#This Row],[BMI]]&lt;25,"NormalWeight",IF(MedExam_Table[[#This Row],[BMI]]&lt;=30,"OverWeight","Obesity")))</f>
        <v>Obesity</v>
      </c>
      <c r="M481" t="str">
        <f>IF(MedExam_Table[[#This Row],[HBA1C]]&lt;5.7,"Normal",IF(MedExam_Table[[#This Row],[HBA1C]]&lt;6.4,"Prediabetes","Diabetes"))</f>
        <v>Prediabetes</v>
      </c>
      <c r="N481" t="str">
        <f>PROPER(MedExam_Table[[#This Row],[Any Transplants]])</f>
        <v>No</v>
      </c>
    </row>
    <row r="482" spans="1:14" x14ac:dyDescent="0.3">
      <c r="A482" t="s">
        <v>941</v>
      </c>
      <c r="B482">
        <v>17.3</v>
      </c>
      <c r="C482">
        <v>9.2799999999999994</v>
      </c>
      <c r="D482" t="s">
        <v>2380</v>
      </c>
      <c r="E482" t="s">
        <v>2380</v>
      </c>
      <c r="F482" t="s">
        <v>2380</v>
      </c>
      <c r="G482" t="s">
        <v>2381</v>
      </c>
      <c r="H482" t="s">
        <v>2380</v>
      </c>
      <c r="I482" s="9">
        <f>IF(MedExam_Table[[#This Row],[NumberOfMajorSurgeries]]="No major surgery",0,MedExam_Table[[#This Row],[NumberOfMajorSurgeries]])</f>
        <v>0</v>
      </c>
      <c r="J482" t="str">
        <f>PROPER(MedExam_Table[[#This Row],[Heart Issues]])</f>
        <v>No</v>
      </c>
      <c r="K482" t="str">
        <f>PROPER(IF(MedExam_Table[[#This Row],[smoker]]= "?","No",MedExam_Table[[#This Row],[smoker]]))</f>
        <v>No</v>
      </c>
      <c r="L482" t="str">
        <f>IF(MedExam_Table[[#This Row],[BMI]]&lt;18.5,"Underweight",IF(MedExam_Table[[#This Row],[BMI]]&lt;25,"NormalWeight",IF(MedExam_Table[[#This Row],[BMI]]&lt;=30,"OverWeight","Obesity")))</f>
        <v>Underweight</v>
      </c>
      <c r="M482" t="str">
        <f>IF(MedExam_Table[[#This Row],[HBA1C]]&lt;5.7,"Normal",IF(MedExam_Table[[#This Row],[HBA1C]]&lt;6.4,"Prediabetes","Diabetes"))</f>
        <v>Diabetes</v>
      </c>
      <c r="N482" t="str">
        <f>PROPER(MedExam_Table[[#This Row],[Any Transplants]])</f>
        <v>No</v>
      </c>
    </row>
    <row r="483" spans="1:14" x14ac:dyDescent="0.3">
      <c r="A483" t="s">
        <v>940</v>
      </c>
      <c r="B483">
        <v>35.020000000000003</v>
      </c>
      <c r="C483">
        <v>4.78</v>
      </c>
      <c r="D483" t="s">
        <v>2380</v>
      </c>
      <c r="E483" t="s">
        <v>2380</v>
      </c>
      <c r="F483" t="s">
        <v>2383</v>
      </c>
      <c r="G483">
        <v>1</v>
      </c>
      <c r="H483" t="s">
        <v>2380</v>
      </c>
      <c r="I483" s="9">
        <f>IF(MedExam_Table[[#This Row],[NumberOfMajorSurgeries]]="No major surgery",0,MedExam_Table[[#This Row],[NumberOfMajorSurgeries]])</f>
        <v>1</v>
      </c>
      <c r="J483" t="str">
        <f>PROPER(MedExam_Table[[#This Row],[Heart Issues]])</f>
        <v>No</v>
      </c>
      <c r="K483" t="str">
        <f>PROPER(IF(MedExam_Table[[#This Row],[smoker]]= "?","No",MedExam_Table[[#This Row],[smoker]]))</f>
        <v>No</v>
      </c>
      <c r="L483" t="str">
        <f>IF(MedExam_Table[[#This Row],[BMI]]&lt;18.5,"Underweight",IF(MedExam_Table[[#This Row],[BMI]]&lt;25,"NormalWeight",IF(MedExam_Table[[#This Row],[BMI]]&lt;=30,"OverWeight","Obesity")))</f>
        <v>Obesity</v>
      </c>
      <c r="M483" t="str">
        <f>IF(MedExam_Table[[#This Row],[HBA1C]]&lt;5.7,"Normal",IF(MedExam_Table[[#This Row],[HBA1C]]&lt;6.4,"Prediabetes","Diabetes"))</f>
        <v>Normal</v>
      </c>
      <c r="N483" t="str">
        <f>PROPER(MedExam_Table[[#This Row],[Any Transplants]])</f>
        <v>No</v>
      </c>
    </row>
    <row r="484" spans="1:14" x14ac:dyDescent="0.3">
      <c r="A484" t="s">
        <v>939</v>
      </c>
      <c r="B484">
        <v>37.1</v>
      </c>
      <c r="C484">
        <v>8.8699999999999992</v>
      </c>
      <c r="D484" t="s">
        <v>2382</v>
      </c>
      <c r="E484" t="s">
        <v>2380</v>
      </c>
      <c r="F484" t="s">
        <v>2380</v>
      </c>
      <c r="G484" t="s">
        <v>2381</v>
      </c>
      <c r="H484" t="s">
        <v>2380</v>
      </c>
      <c r="I484" s="9">
        <f>IF(MedExam_Table[[#This Row],[NumberOfMajorSurgeries]]="No major surgery",0,MedExam_Table[[#This Row],[NumberOfMajorSurgeries]])</f>
        <v>0</v>
      </c>
      <c r="J484" t="str">
        <f>PROPER(MedExam_Table[[#This Row],[Heart Issues]])</f>
        <v>Yes</v>
      </c>
      <c r="K484" t="str">
        <f>PROPER(IF(MedExam_Table[[#This Row],[smoker]]= "?","No",MedExam_Table[[#This Row],[smoker]]))</f>
        <v>No</v>
      </c>
      <c r="L484" t="str">
        <f>IF(MedExam_Table[[#This Row],[BMI]]&lt;18.5,"Underweight",IF(MedExam_Table[[#This Row],[BMI]]&lt;25,"NormalWeight",IF(MedExam_Table[[#This Row],[BMI]]&lt;=30,"OverWeight","Obesity")))</f>
        <v>Obesity</v>
      </c>
      <c r="M484" t="str">
        <f>IF(MedExam_Table[[#This Row],[HBA1C]]&lt;5.7,"Normal",IF(MedExam_Table[[#This Row],[HBA1C]]&lt;6.4,"Prediabetes","Diabetes"))</f>
        <v>Diabetes</v>
      </c>
      <c r="N484" t="str">
        <f>PROPER(MedExam_Table[[#This Row],[Any Transplants]])</f>
        <v>No</v>
      </c>
    </row>
    <row r="485" spans="1:14" x14ac:dyDescent="0.3">
      <c r="A485" t="s">
        <v>938</v>
      </c>
      <c r="B485">
        <v>16.79</v>
      </c>
      <c r="C485">
        <v>11.4</v>
      </c>
      <c r="D485" t="s">
        <v>2380</v>
      </c>
      <c r="E485" t="s">
        <v>2380</v>
      </c>
      <c r="F485" t="s">
        <v>2380</v>
      </c>
      <c r="G485" t="s">
        <v>2381</v>
      </c>
      <c r="H485" t="s">
        <v>2380</v>
      </c>
      <c r="I485" s="9">
        <f>IF(MedExam_Table[[#This Row],[NumberOfMajorSurgeries]]="No major surgery",0,MedExam_Table[[#This Row],[NumberOfMajorSurgeries]])</f>
        <v>0</v>
      </c>
      <c r="J485" t="str">
        <f>PROPER(MedExam_Table[[#This Row],[Heart Issues]])</f>
        <v>No</v>
      </c>
      <c r="K485" t="str">
        <f>PROPER(IF(MedExam_Table[[#This Row],[smoker]]= "?","No",MedExam_Table[[#This Row],[smoker]]))</f>
        <v>No</v>
      </c>
      <c r="L485" t="str">
        <f>IF(MedExam_Table[[#This Row],[BMI]]&lt;18.5,"Underweight",IF(MedExam_Table[[#This Row],[BMI]]&lt;25,"NormalWeight",IF(MedExam_Table[[#This Row],[BMI]]&lt;=30,"OverWeight","Obesity")))</f>
        <v>Underweight</v>
      </c>
      <c r="M485" t="str">
        <f>IF(MedExam_Table[[#This Row],[HBA1C]]&lt;5.7,"Normal",IF(MedExam_Table[[#This Row],[HBA1C]]&lt;6.4,"Prediabetes","Diabetes"))</f>
        <v>Diabetes</v>
      </c>
      <c r="N485" t="str">
        <f>PROPER(MedExam_Table[[#This Row],[Any Transplants]])</f>
        <v>No</v>
      </c>
    </row>
    <row r="486" spans="1:14" x14ac:dyDescent="0.3">
      <c r="A486" t="s">
        <v>937</v>
      </c>
      <c r="B486">
        <v>31.635000000000002</v>
      </c>
      <c r="C486">
        <v>9.1300000000000008</v>
      </c>
      <c r="D486" t="s">
        <v>2382</v>
      </c>
      <c r="E486" t="s">
        <v>2380</v>
      </c>
      <c r="F486" t="s">
        <v>2380</v>
      </c>
      <c r="G486" t="s">
        <v>2381</v>
      </c>
      <c r="H486" t="s">
        <v>2380</v>
      </c>
      <c r="I486" s="9">
        <f>IF(MedExam_Table[[#This Row],[NumberOfMajorSurgeries]]="No major surgery",0,MedExam_Table[[#This Row],[NumberOfMajorSurgeries]])</f>
        <v>0</v>
      </c>
      <c r="J486" t="str">
        <f>PROPER(MedExam_Table[[#This Row],[Heart Issues]])</f>
        <v>Yes</v>
      </c>
      <c r="K486" t="str">
        <f>PROPER(IF(MedExam_Table[[#This Row],[smoker]]= "?","No",MedExam_Table[[#This Row],[smoker]]))</f>
        <v>No</v>
      </c>
      <c r="L486" t="str">
        <f>IF(MedExam_Table[[#This Row],[BMI]]&lt;18.5,"Underweight",IF(MedExam_Table[[#This Row],[BMI]]&lt;25,"NormalWeight",IF(MedExam_Table[[#This Row],[BMI]]&lt;=30,"OverWeight","Obesity")))</f>
        <v>Obesity</v>
      </c>
      <c r="M486" t="str">
        <f>IF(MedExam_Table[[#This Row],[HBA1C]]&lt;5.7,"Normal",IF(MedExam_Table[[#This Row],[HBA1C]]&lt;6.4,"Prediabetes","Diabetes"))</f>
        <v>Diabetes</v>
      </c>
      <c r="N486" t="str">
        <f>PROPER(MedExam_Table[[#This Row],[Any Transplants]])</f>
        <v>No</v>
      </c>
    </row>
    <row r="487" spans="1:14" x14ac:dyDescent="0.3">
      <c r="A487" t="s">
        <v>936</v>
      </c>
      <c r="B487">
        <v>24.19</v>
      </c>
      <c r="C487">
        <v>6.22</v>
      </c>
      <c r="D487" t="s">
        <v>2382</v>
      </c>
      <c r="E487" t="s">
        <v>2380</v>
      </c>
      <c r="F487" t="s">
        <v>2383</v>
      </c>
      <c r="G487">
        <v>1</v>
      </c>
      <c r="H487" t="s">
        <v>2380</v>
      </c>
      <c r="I487" s="9">
        <f>IF(MedExam_Table[[#This Row],[NumberOfMajorSurgeries]]="No major surgery",0,MedExam_Table[[#This Row],[NumberOfMajorSurgeries]])</f>
        <v>1</v>
      </c>
      <c r="J487" t="str">
        <f>PROPER(MedExam_Table[[#This Row],[Heart Issues]])</f>
        <v>Yes</v>
      </c>
      <c r="K487" t="str">
        <f>PROPER(IF(MedExam_Table[[#This Row],[smoker]]= "?","No",MedExam_Table[[#This Row],[smoker]]))</f>
        <v>No</v>
      </c>
      <c r="L487" t="str">
        <f>IF(MedExam_Table[[#This Row],[BMI]]&lt;18.5,"Underweight",IF(MedExam_Table[[#This Row],[BMI]]&lt;25,"NormalWeight",IF(MedExam_Table[[#This Row],[BMI]]&lt;=30,"OverWeight","Obesity")))</f>
        <v>NormalWeight</v>
      </c>
      <c r="M487" t="str">
        <f>IF(MedExam_Table[[#This Row],[HBA1C]]&lt;5.7,"Normal",IF(MedExam_Table[[#This Row],[HBA1C]]&lt;6.4,"Prediabetes","Diabetes"))</f>
        <v>Prediabetes</v>
      </c>
      <c r="N487" t="str">
        <f>PROPER(MedExam_Table[[#This Row],[Any Transplants]])</f>
        <v>No</v>
      </c>
    </row>
    <row r="488" spans="1:14" x14ac:dyDescent="0.3">
      <c r="A488" t="s">
        <v>935</v>
      </c>
      <c r="B488">
        <v>35.29</v>
      </c>
      <c r="C488">
        <v>5.9</v>
      </c>
      <c r="D488" t="s">
        <v>2380</v>
      </c>
      <c r="E488" t="s">
        <v>2380</v>
      </c>
      <c r="F488" t="s">
        <v>2383</v>
      </c>
      <c r="G488">
        <v>1</v>
      </c>
      <c r="H488" t="s">
        <v>2380</v>
      </c>
      <c r="I488" s="9">
        <f>IF(MedExam_Table[[#This Row],[NumberOfMajorSurgeries]]="No major surgery",0,MedExam_Table[[#This Row],[NumberOfMajorSurgeries]])</f>
        <v>1</v>
      </c>
      <c r="J488" t="str">
        <f>PROPER(MedExam_Table[[#This Row],[Heart Issues]])</f>
        <v>No</v>
      </c>
      <c r="K488" t="str">
        <f>PROPER(IF(MedExam_Table[[#This Row],[smoker]]= "?","No",MedExam_Table[[#This Row],[smoker]]))</f>
        <v>No</v>
      </c>
      <c r="L488" t="str">
        <f>IF(MedExam_Table[[#This Row],[BMI]]&lt;18.5,"Underweight",IF(MedExam_Table[[#This Row],[BMI]]&lt;25,"NormalWeight",IF(MedExam_Table[[#This Row],[BMI]]&lt;=30,"OverWeight","Obesity")))</f>
        <v>Obesity</v>
      </c>
      <c r="M488" t="str">
        <f>IF(MedExam_Table[[#This Row],[HBA1C]]&lt;5.7,"Normal",IF(MedExam_Table[[#This Row],[HBA1C]]&lt;6.4,"Prediabetes","Diabetes"))</f>
        <v>Prediabetes</v>
      </c>
      <c r="N488" t="str">
        <f>PROPER(MedExam_Table[[#This Row],[Any Transplants]])</f>
        <v>No</v>
      </c>
    </row>
    <row r="489" spans="1:14" x14ac:dyDescent="0.3">
      <c r="A489" t="s">
        <v>934</v>
      </c>
      <c r="B489">
        <v>35.299999999999997</v>
      </c>
      <c r="C489">
        <v>4.45</v>
      </c>
      <c r="D489" t="s">
        <v>2380</v>
      </c>
      <c r="E489" t="s">
        <v>2380</v>
      </c>
      <c r="F489" t="s">
        <v>2380</v>
      </c>
      <c r="G489" t="s">
        <v>2381</v>
      </c>
      <c r="H489" t="s">
        <v>2380</v>
      </c>
      <c r="I489" s="9">
        <f>IF(MedExam_Table[[#This Row],[NumberOfMajorSurgeries]]="No major surgery",0,MedExam_Table[[#This Row],[NumberOfMajorSurgeries]])</f>
        <v>0</v>
      </c>
      <c r="J489" t="str">
        <f>PROPER(MedExam_Table[[#This Row],[Heart Issues]])</f>
        <v>No</v>
      </c>
      <c r="K489" t="str">
        <f>PROPER(IF(MedExam_Table[[#This Row],[smoker]]= "?","No",MedExam_Table[[#This Row],[smoker]]))</f>
        <v>No</v>
      </c>
      <c r="L489" t="str">
        <f>IF(MedExam_Table[[#This Row],[BMI]]&lt;18.5,"Underweight",IF(MedExam_Table[[#This Row],[BMI]]&lt;25,"NormalWeight",IF(MedExam_Table[[#This Row],[BMI]]&lt;=30,"OverWeight","Obesity")))</f>
        <v>Obesity</v>
      </c>
      <c r="M489" t="str">
        <f>IF(MedExam_Table[[#This Row],[HBA1C]]&lt;5.7,"Normal",IF(MedExam_Table[[#This Row],[HBA1C]]&lt;6.4,"Prediabetes","Diabetes"))</f>
        <v>Normal</v>
      </c>
      <c r="N489" t="str">
        <f>PROPER(MedExam_Table[[#This Row],[Any Transplants]])</f>
        <v>No</v>
      </c>
    </row>
    <row r="490" spans="1:14" x14ac:dyDescent="0.3">
      <c r="A490" t="s">
        <v>933</v>
      </c>
      <c r="B490">
        <v>35.64</v>
      </c>
      <c r="C490">
        <v>6.17</v>
      </c>
      <c r="D490" t="s">
        <v>2380</v>
      </c>
      <c r="E490" t="s">
        <v>2380</v>
      </c>
      <c r="F490" t="s">
        <v>2383</v>
      </c>
      <c r="G490">
        <v>1</v>
      </c>
      <c r="H490" t="s">
        <v>2380</v>
      </c>
      <c r="I490" s="9">
        <f>IF(MedExam_Table[[#This Row],[NumberOfMajorSurgeries]]="No major surgery",0,MedExam_Table[[#This Row],[NumberOfMajorSurgeries]])</f>
        <v>1</v>
      </c>
      <c r="J490" t="str">
        <f>PROPER(MedExam_Table[[#This Row],[Heart Issues]])</f>
        <v>No</v>
      </c>
      <c r="K490" t="str">
        <f>PROPER(IF(MedExam_Table[[#This Row],[smoker]]= "?","No",MedExam_Table[[#This Row],[smoker]]))</f>
        <v>No</v>
      </c>
      <c r="L490" t="str">
        <f>IF(MedExam_Table[[#This Row],[BMI]]&lt;18.5,"Underweight",IF(MedExam_Table[[#This Row],[BMI]]&lt;25,"NormalWeight",IF(MedExam_Table[[#This Row],[BMI]]&lt;=30,"OverWeight","Obesity")))</f>
        <v>Obesity</v>
      </c>
      <c r="M490" t="str">
        <f>IF(MedExam_Table[[#This Row],[HBA1C]]&lt;5.7,"Normal",IF(MedExam_Table[[#This Row],[HBA1C]]&lt;6.4,"Prediabetes","Diabetes"))</f>
        <v>Prediabetes</v>
      </c>
      <c r="N490" t="str">
        <f>PROPER(MedExam_Table[[#This Row],[Any Transplants]])</f>
        <v>No</v>
      </c>
    </row>
    <row r="491" spans="1:14" x14ac:dyDescent="0.3">
      <c r="A491" t="s">
        <v>932</v>
      </c>
      <c r="B491">
        <v>33.1</v>
      </c>
      <c r="C491">
        <v>4.93</v>
      </c>
      <c r="D491" t="s">
        <v>2380</v>
      </c>
      <c r="E491" t="s">
        <v>2380</v>
      </c>
      <c r="F491" t="s">
        <v>2380</v>
      </c>
      <c r="G491" t="s">
        <v>2381</v>
      </c>
      <c r="H491" t="s">
        <v>2380</v>
      </c>
      <c r="I491" s="9">
        <f>IF(MedExam_Table[[#This Row],[NumberOfMajorSurgeries]]="No major surgery",0,MedExam_Table[[#This Row],[NumberOfMajorSurgeries]])</f>
        <v>0</v>
      </c>
      <c r="J491" t="str">
        <f>PROPER(MedExam_Table[[#This Row],[Heart Issues]])</f>
        <v>No</v>
      </c>
      <c r="K491" t="str">
        <f>PROPER(IF(MedExam_Table[[#This Row],[smoker]]= "?","No",MedExam_Table[[#This Row],[smoker]]))</f>
        <v>No</v>
      </c>
      <c r="L491" t="str">
        <f>IF(MedExam_Table[[#This Row],[BMI]]&lt;18.5,"Underweight",IF(MedExam_Table[[#This Row],[BMI]]&lt;25,"NormalWeight",IF(MedExam_Table[[#This Row],[BMI]]&lt;=30,"OverWeight","Obesity")))</f>
        <v>Obesity</v>
      </c>
      <c r="M491" t="str">
        <f>IF(MedExam_Table[[#This Row],[HBA1C]]&lt;5.7,"Normal",IF(MedExam_Table[[#This Row],[HBA1C]]&lt;6.4,"Prediabetes","Diabetes"))</f>
        <v>Normal</v>
      </c>
      <c r="N491" t="str">
        <f>PROPER(MedExam_Table[[#This Row],[Any Transplants]])</f>
        <v>No</v>
      </c>
    </row>
    <row r="492" spans="1:14" x14ac:dyDescent="0.3">
      <c r="A492" t="s">
        <v>2229</v>
      </c>
      <c r="B492">
        <v>33.4</v>
      </c>
      <c r="C492">
        <v>10.73</v>
      </c>
      <c r="D492" t="s">
        <v>2382</v>
      </c>
      <c r="E492" t="s">
        <v>2380</v>
      </c>
      <c r="F492" t="s">
        <v>2380</v>
      </c>
      <c r="G492">
        <v>1</v>
      </c>
      <c r="H492" t="s">
        <v>2382</v>
      </c>
      <c r="I492" s="9">
        <f>IF(MedExam_Table[[#This Row],[NumberOfMajorSurgeries]]="No major surgery",0,MedExam_Table[[#This Row],[NumberOfMajorSurgeries]])</f>
        <v>1</v>
      </c>
      <c r="J492" t="str">
        <f>PROPER(MedExam_Table[[#This Row],[Heart Issues]])</f>
        <v>Yes</v>
      </c>
      <c r="K492" t="str">
        <f>PROPER(IF(MedExam_Table[[#This Row],[smoker]]= "?","No",MedExam_Table[[#This Row],[smoker]]))</f>
        <v>Yes</v>
      </c>
      <c r="L492" t="str">
        <f>IF(MedExam_Table[[#This Row],[BMI]]&lt;18.5,"Underweight",IF(MedExam_Table[[#This Row],[BMI]]&lt;25,"NormalWeight",IF(MedExam_Table[[#This Row],[BMI]]&lt;=30,"OverWeight","Obesity")))</f>
        <v>Obesity</v>
      </c>
      <c r="M492" t="str">
        <f>IF(MedExam_Table[[#This Row],[HBA1C]]&lt;5.7,"Normal",IF(MedExam_Table[[#This Row],[HBA1C]]&lt;6.4,"Prediabetes","Diabetes"))</f>
        <v>Diabetes</v>
      </c>
      <c r="N492" t="str">
        <f>PROPER(MedExam_Table[[#This Row],[Any Transplants]])</f>
        <v>No</v>
      </c>
    </row>
    <row r="493" spans="1:14" x14ac:dyDescent="0.3">
      <c r="A493" t="s">
        <v>931</v>
      </c>
      <c r="B493">
        <v>26.41</v>
      </c>
      <c r="C493">
        <v>7.32</v>
      </c>
      <c r="D493" t="s">
        <v>2382</v>
      </c>
      <c r="E493" t="s">
        <v>2380</v>
      </c>
      <c r="F493" t="s">
        <v>2380</v>
      </c>
      <c r="G493">
        <v>1</v>
      </c>
      <c r="H493" t="s">
        <v>2380</v>
      </c>
      <c r="I493" s="9">
        <f>IF(MedExam_Table[[#This Row],[NumberOfMajorSurgeries]]="No major surgery",0,MedExam_Table[[#This Row],[NumberOfMajorSurgeries]])</f>
        <v>1</v>
      </c>
      <c r="J493" t="str">
        <f>PROPER(MedExam_Table[[#This Row],[Heart Issues]])</f>
        <v>Yes</v>
      </c>
      <c r="K493" t="str">
        <f>PROPER(IF(MedExam_Table[[#This Row],[smoker]]= "?","No",MedExam_Table[[#This Row],[smoker]]))</f>
        <v>No</v>
      </c>
      <c r="L493" t="str">
        <f>IF(MedExam_Table[[#This Row],[BMI]]&lt;18.5,"Underweight",IF(MedExam_Table[[#This Row],[BMI]]&lt;25,"NormalWeight",IF(MedExam_Table[[#This Row],[BMI]]&lt;=30,"OverWeight","Obesity")))</f>
        <v>OverWeight</v>
      </c>
      <c r="M493" t="str">
        <f>IF(MedExam_Table[[#This Row],[HBA1C]]&lt;5.7,"Normal",IF(MedExam_Table[[#This Row],[HBA1C]]&lt;6.4,"Prediabetes","Diabetes"))</f>
        <v>Diabetes</v>
      </c>
      <c r="N493" t="str">
        <f>PROPER(MedExam_Table[[#This Row],[Any Transplants]])</f>
        <v>No</v>
      </c>
    </row>
    <row r="494" spans="1:14" x14ac:dyDescent="0.3">
      <c r="A494" t="s">
        <v>930</v>
      </c>
      <c r="B494">
        <v>29.9</v>
      </c>
      <c r="C494">
        <v>5.27</v>
      </c>
      <c r="D494" t="s">
        <v>2380</v>
      </c>
      <c r="E494" t="s">
        <v>2380</v>
      </c>
      <c r="F494" t="s">
        <v>2383</v>
      </c>
      <c r="G494">
        <v>1</v>
      </c>
      <c r="H494" t="s">
        <v>2380</v>
      </c>
      <c r="I494" s="9">
        <f>IF(MedExam_Table[[#This Row],[NumberOfMajorSurgeries]]="No major surgery",0,MedExam_Table[[#This Row],[NumberOfMajorSurgeries]])</f>
        <v>1</v>
      </c>
      <c r="J494" t="str">
        <f>PROPER(MedExam_Table[[#This Row],[Heart Issues]])</f>
        <v>No</v>
      </c>
      <c r="K494" t="str">
        <f>PROPER(IF(MedExam_Table[[#This Row],[smoker]]= "?","No",MedExam_Table[[#This Row],[smoker]]))</f>
        <v>No</v>
      </c>
      <c r="L494" t="str">
        <f>IF(MedExam_Table[[#This Row],[BMI]]&lt;18.5,"Underweight",IF(MedExam_Table[[#This Row],[BMI]]&lt;25,"NormalWeight",IF(MedExam_Table[[#This Row],[BMI]]&lt;=30,"OverWeight","Obesity")))</f>
        <v>OverWeight</v>
      </c>
      <c r="M494" t="str">
        <f>IF(MedExam_Table[[#This Row],[HBA1C]]&lt;5.7,"Normal",IF(MedExam_Table[[#This Row],[HBA1C]]&lt;6.4,"Prediabetes","Diabetes"))</f>
        <v>Normal</v>
      </c>
      <c r="N494" t="str">
        <f>PROPER(MedExam_Table[[#This Row],[Any Transplants]])</f>
        <v>No</v>
      </c>
    </row>
    <row r="495" spans="1:14" x14ac:dyDescent="0.3">
      <c r="A495" t="s">
        <v>929</v>
      </c>
      <c r="B495">
        <v>25.24</v>
      </c>
      <c r="C495">
        <v>5.82</v>
      </c>
      <c r="D495" t="s">
        <v>2380</v>
      </c>
      <c r="E495" t="s">
        <v>2380</v>
      </c>
      <c r="F495" t="s">
        <v>2380</v>
      </c>
      <c r="G495">
        <v>1</v>
      </c>
      <c r="H495" t="s">
        <v>2380</v>
      </c>
      <c r="I495" s="9">
        <f>IF(MedExam_Table[[#This Row],[NumberOfMajorSurgeries]]="No major surgery",0,MedExam_Table[[#This Row],[NumberOfMajorSurgeries]])</f>
        <v>1</v>
      </c>
      <c r="J495" t="str">
        <f>PROPER(MedExam_Table[[#This Row],[Heart Issues]])</f>
        <v>No</v>
      </c>
      <c r="K495" t="str">
        <f>PROPER(IF(MedExam_Table[[#This Row],[smoker]]= "?","No",MedExam_Table[[#This Row],[smoker]]))</f>
        <v>No</v>
      </c>
      <c r="L495" t="str">
        <f>IF(MedExam_Table[[#This Row],[BMI]]&lt;18.5,"Underweight",IF(MedExam_Table[[#This Row],[BMI]]&lt;25,"NormalWeight",IF(MedExam_Table[[#This Row],[BMI]]&lt;=30,"OverWeight","Obesity")))</f>
        <v>OverWeight</v>
      </c>
      <c r="M495" t="str">
        <f>IF(MedExam_Table[[#This Row],[HBA1C]]&lt;5.7,"Normal",IF(MedExam_Table[[#This Row],[HBA1C]]&lt;6.4,"Prediabetes","Diabetes"))</f>
        <v>Prediabetes</v>
      </c>
      <c r="N495" t="str">
        <f>PROPER(MedExam_Table[[#This Row],[Any Transplants]])</f>
        <v>No</v>
      </c>
    </row>
    <row r="496" spans="1:14" x14ac:dyDescent="0.3">
      <c r="A496" t="s">
        <v>928</v>
      </c>
      <c r="B496">
        <v>25.08</v>
      </c>
      <c r="C496">
        <v>5.8</v>
      </c>
      <c r="D496" t="s">
        <v>2380</v>
      </c>
      <c r="E496" t="s">
        <v>2380</v>
      </c>
      <c r="F496" t="s">
        <v>2383</v>
      </c>
      <c r="G496">
        <v>1</v>
      </c>
      <c r="H496" t="s">
        <v>2380</v>
      </c>
      <c r="I496" s="9">
        <f>IF(MedExam_Table[[#This Row],[NumberOfMajorSurgeries]]="No major surgery",0,MedExam_Table[[#This Row],[NumberOfMajorSurgeries]])</f>
        <v>1</v>
      </c>
      <c r="J496" t="str">
        <f>PROPER(MedExam_Table[[#This Row],[Heart Issues]])</f>
        <v>No</v>
      </c>
      <c r="K496" t="str">
        <f>PROPER(IF(MedExam_Table[[#This Row],[smoker]]= "?","No",MedExam_Table[[#This Row],[smoker]]))</f>
        <v>No</v>
      </c>
      <c r="L496" t="str">
        <f>IF(MedExam_Table[[#This Row],[BMI]]&lt;18.5,"Underweight",IF(MedExam_Table[[#This Row],[BMI]]&lt;25,"NormalWeight",IF(MedExam_Table[[#This Row],[BMI]]&lt;=30,"OverWeight","Obesity")))</f>
        <v>OverWeight</v>
      </c>
      <c r="M496" t="str">
        <f>IF(MedExam_Table[[#This Row],[HBA1C]]&lt;5.7,"Normal",IF(MedExam_Table[[#This Row],[HBA1C]]&lt;6.4,"Prediabetes","Diabetes"))</f>
        <v>Prediabetes</v>
      </c>
      <c r="N496" t="str">
        <f>PROPER(MedExam_Table[[#This Row],[Any Transplants]])</f>
        <v>No</v>
      </c>
    </row>
    <row r="497" spans="1:14" x14ac:dyDescent="0.3">
      <c r="A497" t="s">
        <v>927</v>
      </c>
      <c r="B497">
        <v>29.164999999999999</v>
      </c>
      <c r="C497">
        <v>4.87</v>
      </c>
      <c r="D497" t="s">
        <v>2380</v>
      </c>
      <c r="E497" t="s">
        <v>2382</v>
      </c>
      <c r="F497" t="s">
        <v>2380</v>
      </c>
      <c r="G497">
        <v>1</v>
      </c>
      <c r="H497" t="s">
        <v>2380</v>
      </c>
      <c r="I497" s="9">
        <f>IF(MedExam_Table[[#This Row],[NumberOfMajorSurgeries]]="No major surgery",0,MedExam_Table[[#This Row],[NumberOfMajorSurgeries]])</f>
        <v>1</v>
      </c>
      <c r="J497" t="str">
        <f>PROPER(MedExam_Table[[#This Row],[Heart Issues]])</f>
        <v>No</v>
      </c>
      <c r="K497" t="str">
        <f>PROPER(IF(MedExam_Table[[#This Row],[smoker]]= "?","No",MedExam_Table[[#This Row],[smoker]]))</f>
        <v>No</v>
      </c>
      <c r="L497" t="str">
        <f>IF(MedExam_Table[[#This Row],[BMI]]&lt;18.5,"Underweight",IF(MedExam_Table[[#This Row],[BMI]]&lt;25,"NormalWeight",IF(MedExam_Table[[#This Row],[BMI]]&lt;=30,"OverWeight","Obesity")))</f>
        <v>OverWeight</v>
      </c>
      <c r="M497" t="str">
        <f>IF(MedExam_Table[[#This Row],[HBA1C]]&lt;5.7,"Normal",IF(MedExam_Table[[#This Row],[HBA1C]]&lt;6.4,"Prediabetes","Diabetes"))</f>
        <v>Normal</v>
      </c>
      <c r="N497" t="str">
        <f>PROPER(MedExam_Table[[#This Row],[Any Transplants]])</f>
        <v>Yes</v>
      </c>
    </row>
    <row r="498" spans="1:14" x14ac:dyDescent="0.3">
      <c r="A498" t="s">
        <v>926</v>
      </c>
      <c r="B498">
        <v>15.05</v>
      </c>
      <c r="C498">
        <v>8.1199999999999992</v>
      </c>
      <c r="D498" t="s">
        <v>2380</v>
      </c>
      <c r="E498" t="s">
        <v>2380</v>
      </c>
      <c r="F498" t="s">
        <v>2380</v>
      </c>
      <c r="G498" t="s">
        <v>2381</v>
      </c>
      <c r="H498" t="s">
        <v>2380</v>
      </c>
      <c r="I498" s="9">
        <f>IF(MedExam_Table[[#This Row],[NumberOfMajorSurgeries]]="No major surgery",0,MedExam_Table[[#This Row],[NumberOfMajorSurgeries]])</f>
        <v>0</v>
      </c>
      <c r="J498" t="str">
        <f>PROPER(MedExam_Table[[#This Row],[Heart Issues]])</f>
        <v>No</v>
      </c>
      <c r="K498" t="str">
        <f>PROPER(IF(MedExam_Table[[#This Row],[smoker]]= "?","No",MedExam_Table[[#This Row],[smoker]]))</f>
        <v>No</v>
      </c>
      <c r="L498" t="str">
        <f>IF(MedExam_Table[[#This Row],[BMI]]&lt;18.5,"Underweight",IF(MedExam_Table[[#This Row],[BMI]]&lt;25,"NormalWeight",IF(MedExam_Table[[#This Row],[BMI]]&lt;=30,"OverWeight","Obesity")))</f>
        <v>Underweight</v>
      </c>
      <c r="M498" t="str">
        <f>IF(MedExam_Table[[#This Row],[HBA1C]]&lt;5.7,"Normal",IF(MedExam_Table[[#This Row],[HBA1C]]&lt;6.4,"Prediabetes","Diabetes"))</f>
        <v>Diabetes</v>
      </c>
      <c r="N498" t="str">
        <f>PROPER(MedExam_Table[[#This Row],[Any Transplants]])</f>
        <v>No</v>
      </c>
    </row>
    <row r="499" spans="1:14" x14ac:dyDescent="0.3">
      <c r="A499" t="s">
        <v>925</v>
      </c>
      <c r="B499">
        <v>19.95</v>
      </c>
      <c r="C499">
        <v>4.3600000000000003</v>
      </c>
      <c r="D499" t="s">
        <v>2380</v>
      </c>
      <c r="E499" t="s">
        <v>2380</v>
      </c>
      <c r="F499" t="s">
        <v>2380</v>
      </c>
      <c r="G499">
        <v>2</v>
      </c>
      <c r="H499" t="s">
        <v>2380</v>
      </c>
      <c r="I499" s="9">
        <f>IF(MedExam_Table[[#This Row],[NumberOfMajorSurgeries]]="No major surgery",0,MedExam_Table[[#This Row],[NumberOfMajorSurgeries]])</f>
        <v>2</v>
      </c>
      <c r="J499" t="str">
        <f>PROPER(MedExam_Table[[#This Row],[Heart Issues]])</f>
        <v>No</v>
      </c>
      <c r="K499" t="str">
        <f>PROPER(IF(MedExam_Table[[#This Row],[smoker]]= "?","No",MedExam_Table[[#This Row],[smoker]]))</f>
        <v>No</v>
      </c>
      <c r="L499" t="str">
        <f>IF(MedExam_Table[[#This Row],[BMI]]&lt;18.5,"Underweight",IF(MedExam_Table[[#This Row],[BMI]]&lt;25,"NormalWeight",IF(MedExam_Table[[#This Row],[BMI]]&lt;=30,"OverWeight","Obesity")))</f>
        <v>NormalWeight</v>
      </c>
      <c r="M499" t="str">
        <f>IF(MedExam_Table[[#This Row],[HBA1C]]&lt;5.7,"Normal",IF(MedExam_Table[[#This Row],[HBA1C]]&lt;6.4,"Prediabetes","Diabetes"))</f>
        <v>Normal</v>
      </c>
      <c r="N499" t="str">
        <f>PROPER(MedExam_Table[[#This Row],[Any Transplants]])</f>
        <v>No</v>
      </c>
    </row>
    <row r="500" spans="1:14" x14ac:dyDescent="0.3">
      <c r="A500" t="s">
        <v>924</v>
      </c>
      <c r="B500">
        <v>16.66</v>
      </c>
      <c r="C500">
        <v>9.16</v>
      </c>
      <c r="D500" t="s">
        <v>2380</v>
      </c>
      <c r="E500" t="s">
        <v>2380</v>
      </c>
      <c r="F500" t="s">
        <v>2380</v>
      </c>
      <c r="G500" t="s">
        <v>2381</v>
      </c>
      <c r="H500" t="s">
        <v>2380</v>
      </c>
      <c r="I500" s="9">
        <f>IF(MedExam_Table[[#This Row],[NumberOfMajorSurgeries]]="No major surgery",0,MedExam_Table[[#This Row],[NumberOfMajorSurgeries]])</f>
        <v>0</v>
      </c>
      <c r="J500" t="str">
        <f>PROPER(MedExam_Table[[#This Row],[Heart Issues]])</f>
        <v>No</v>
      </c>
      <c r="K500" t="str">
        <f>PROPER(IF(MedExam_Table[[#This Row],[smoker]]= "?","No",MedExam_Table[[#This Row],[smoker]]))</f>
        <v>No</v>
      </c>
      <c r="L500" t="str">
        <f>IF(MedExam_Table[[#This Row],[BMI]]&lt;18.5,"Underweight",IF(MedExam_Table[[#This Row],[BMI]]&lt;25,"NormalWeight",IF(MedExam_Table[[#This Row],[BMI]]&lt;=30,"OverWeight","Obesity")))</f>
        <v>Underweight</v>
      </c>
      <c r="M500" t="str">
        <f>IF(MedExam_Table[[#This Row],[HBA1C]]&lt;5.7,"Normal",IF(MedExam_Table[[#This Row],[HBA1C]]&lt;6.4,"Prediabetes","Diabetes"))</f>
        <v>Diabetes</v>
      </c>
      <c r="N500" t="str">
        <f>PROPER(MedExam_Table[[#This Row],[Any Transplants]])</f>
        <v>No</v>
      </c>
    </row>
    <row r="501" spans="1:14" x14ac:dyDescent="0.3">
      <c r="A501" t="s">
        <v>923</v>
      </c>
      <c r="B501">
        <v>16.62</v>
      </c>
      <c r="C501">
        <v>9.14</v>
      </c>
      <c r="D501" t="s">
        <v>2380</v>
      </c>
      <c r="E501" t="s">
        <v>2380</v>
      </c>
      <c r="F501" t="s">
        <v>2380</v>
      </c>
      <c r="G501" t="s">
        <v>2381</v>
      </c>
      <c r="H501" t="s">
        <v>2380</v>
      </c>
      <c r="I501" s="9">
        <f>IF(MedExam_Table[[#This Row],[NumberOfMajorSurgeries]]="No major surgery",0,MedExam_Table[[#This Row],[NumberOfMajorSurgeries]])</f>
        <v>0</v>
      </c>
      <c r="J501" t="str">
        <f>PROPER(MedExam_Table[[#This Row],[Heart Issues]])</f>
        <v>No</v>
      </c>
      <c r="K501" t="str">
        <f>PROPER(IF(MedExam_Table[[#This Row],[smoker]]= "?","No",MedExam_Table[[#This Row],[smoker]]))</f>
        <v>No</v>
      </c>
      <c r="L501" t="str">
        <f>IF(MedExam_Table[[#This Row],[BMI]]&lt;18.5,"Underweight",IF(MedExam_Table[[#This Row],[BMI]]&lt;25,"NormalWeight",IF(MedExam_Table[[#This Row],[BMI]]&lt;=30,"OverWeight","Obesity")))</f>
        <v>Underweight</v>
      </c>
      <c r="M501" t="str">
        <f>IF(MedExam_Table[[#This Row],[HBA1C]]&lt;5.7,"Normal",IF(MedExam_Table[[#This Row],[HBA1C]]&lt;6.4,"Prediabetes","Diabetes"))</f>
        <v>Diabetes</v>
      </c>
      <c r="N501" t="str">
        <f>PROPER(MedExam_Table[[#This Row],[Any Transplants]])</f>
        <v>No</v>
      </c>
    </row>
    <row r="502" spans="1:14" x14ac:dyDescent="0.3">
      <c r="A502" t="s">
        <v>922</v>
      </c>
      <c r="B502">
        <v>15.36</v>
      </c>
      <c r="C502">
        <v>5.49</v>
      </c>
      <c r="D502" t="s">
        <v>2382</v>
      </c>
      <c r="E502" t="s">
        <v>2380</v>
      </c>
      <c r="F502" t="s">
        <v>2380</v>
      </c>
      <c r="G502">
        <v>2</v>
      </c>
      <c r="H502" t="s">
        <v>2380</v>
      </c>
      <c r="I502" s="9">
        <f>IF(MedExam_Table[[#This Row],[NumberOfMajorSurgeries]]="No major surgery",0,MedExam_Table[[#This Row],[NumberOfMajorSurgeries]])</f>
        <v>2</v>
      </c>
      <c r="J502" t="str">
        <f>PROPER(MedExam_Table[[#This Row],[Heart Issues]])</f>
        <v>Yes</v>
      </c>
      <c r="K502" t="str">
        <f>PROPER(IF(MedExam_Table[[#This Row],[smoker]]= "?","No",MedExam_Table[[#This Row],[smoker]]))</f>
        <v>No</v>
      </c>
      <c r="L502" t="str">
        <f>IF(MedExam_Table[[#This Row],[BMI]]&lt;18.5,"Underweight",IF(MedExam_Table[[#This Row],[BMI]]&lt;25,"NormalWeight",IF(MedExam_Table[[#This Row],[BMI]]&lt;=30,"OverWeight","Obesity")))</f>
        <v>Underweight</v>
      </c>
      <c r="M502" t="str">
        <f>IF(MedExam_Table[[#This Row],[HBA1C]]&lt;5.7,"Normal",IF(MedExam_Table[[#This Row],[HBA1C]]&lt;6.4,"Prediabetes","Diabetes"))</f>
        <v>Normal</v>
      </c>
      <c r="N502" t="str">
        <f>PROPER(MedExam_Table[[#This Row],[Any Transplants]])</f>
        <v>No</v>
      </c>
    </row>
    <row r="503" spans="1:14" x14ac:dyDescent="0.3">
      <c r="A503" t="s">
        <v>2228</v>
      </c>
      <c r="B503">
        <v>42.71</v>
      </c>
      <c r="C503">
        <v>10.52</v>
      </c>
      <c r="D503" t="s">
        <v>2380</v>
      </c>
      <c r="E503" t="s">
        <v>2380</v>
      </c>
      <c r="F503" t="s">
        <v>2380</v>
      </c>
      <c r="G503" t="s">
        <v>2381</v>
      </c>
      <c r="H503" t="s">
        <v>2382</v>
      </c>
      <c r="I503" s="9">
        <f>IF(MedExam_Table[[#This Row],[NumberOfMajorSurgeries]]="No major surgery",0,MedExam_Table[[#This Row],[NumberOfMajorSurgeries]])</f>
        <v>0</v>
      </c>
      <c r="J503" t="str">
        <f>PROPER(MedExam_Table[[#This Row],[Heart Issues]])</f>
        <v>No</v>
      </c>
      <c r="K503" t="str">
        <f>PROPER(IF(MedExam_Table[[#This Row],[smoker]]= "?","No",MedExam_Table[[#This Row],[smoker]]))</f>
        <v>Yes</v>
      </c>
      <c r="L503" t="str">
        <f>IF(MedExam_Table[[#This Row],[BMI]]&lt;18.5,"Underweight",IF(MedExam_Table[[#This Row],[BMI]]&lt;25,"NormalWeight",IF(MedExam_Table[[#This Row],[BMI]]&lt;=30,"OverWeight","Obesity")))</f>
        <v>Obesity</v>
      </c>
      <c r="M503" t="str">
        <f>IF(MedExam_Table[[#This Row],[HBA1C]]&lt;5.7,"Normal",IF(MedExam_Table[[#This Row],[HBA1C]]&lt;6.4,"Prediabetes","Diabetes"))</f>
        <v>Diabetes</v>
      </c>
      <c r="N503" t="str">
        <f>PROPER(MedExam_Table[[#This Row],[Any Transplants]])</f>
        <v>No</v>
      </c>
    </row>
    <row r="504" spans="1:14" x14ac:dyDescent="0.3">
      <c r="A504" t="s">
        <v>921</v>
      </c>
      <c r="B504">
        <v>27.74</v>
      </c>
      <c r="C504">
        <v>5.96</v>
      </c>
      <c r="D504" t="s">
        <v>2382</v>
      </c>
      <c r="E504" t="s">
        <v>2380</v>
      </c>
      <c r="F504" t="s">
        <v>2380</v>
      </c>
      <c r="G504" t="s">
        <v>2381</v>
      </c>
      <c r="H504" t="s">
        <v>2380</v>
      </c>
      <c r="I504" s="9">
        <f>IF(MedExam_Table[[#This Row],[NumberOfMajorSurgeries]]="No major surgery",0,MedExam_Table[[#This Row],[NumberOfMajorSurgeries]])</f>
        <v>0</v>
      </c>
      <c r="J504" t="str">
        <f>PROPER(MedExam_Table[[#This Row],[Heart Issues]])</f>
        <v>Yes</v>
      </c>
      <c r="K504" t="str">
        <f>PROPER(IF(MedExam_Table[[#This Row],[smoker]]= "?","No",MedExam_Table[[#This Row],[smoker]]))</f>
        <v>No</v>
      </c>
      <c r="L504" t="str">
        <f>IF(MedExam_Table[[#This Row],[BMI]]&lt;18.5,"Underweight",IF(MedExam_Table[[#This Row],[BMI]]&lt;25,"NormalWeight",IF(MedExam_Table[[#This Row],[BMI]]&lt;=30,"OverWeight","Obesity")))</f>
        <v>OverWeight</v>
      </c>
      <c r="M504" t="str">
        <f>IF(MedExam_Table[[#This Row],[HBA1C]]&lt;5.7,"Normal",IF(MedExam_Table[[#This Row],[HBA1C]]&lt;6.4,"Prediabetes","Diabetes"))</f>
        <v>Prediabetes</v>
      </c>
      <c r="N504" t="str">
        <f>PROPER(MedExam_Table[[#This Row],[Any Transplants]])</f>
        <v>No</v>
      </c>
    </row>
    <row r="505" spans="1:14" x14ac:dyDescent="0.3">
      <c r="A505" t="s">
        <v>920</v>
      </c>
      <c r="B505">
        <v>22.44</v>
      </c>
      <c r="C505">
        <v>4.62</v>
      </c>
      <c r="D505" t="s">
        <v>2382</v>
      </c>
      <c r="E505" t="s">
        <v>2380</v>
      </c>
      <c r="F505" t="s">
        <v>2380</v>
      </c>
      <c r="G505" t="s">
        <v>2381</v>
      </c>
      <c r="H505" t="s">
        <v>2380</v>
      </c>
      <c r="I505" s="9">
        <f>IF(MedExam_Table[[#This Row],[NumberOfMajorSurgeries]]="No major surgery",0,MedExam_Table[[#This Row],[NumberOfMajorSurgeries]])</f>
        <v>0</v>
      </c>
      <c r="J505" t="str">
        <f>PROPER(MedExam_Table[[#This Row],[Heart Issues]])</f>
        <v>Yes</v>
      </c>
      <c r="K505" t="str">
        <f>PROPER(IF(MedExam_Table[[#This Row],[smoker]]= "?","No",MedExam_Table[[#This Row],[smoker]]))</f>
        <v>No</v>
      </c>
      <c r="L505" t="str">
        <f>IF(MedExam_Table[[#This Row],[BMI]]&lt;18.5,"Underweight",IF(MedExam_Table[[#This Row],[BMI]]&lt;25,"NormalWeight",IF(MedExam_Table[[#This Row],[BMI]]&lt;=30,"OverWeight","Obesity")))</f>
        <v>NormalWeight</v>
      </c>
      <c r="M505" t="str">
        <f>IF(MedExam_Table[[#This Row],[HBA1C]]&lt;5.7,"Normal",IF(MedExam_Table[[#This Row],[HBA1C]]&lt;6.4,"Prediabetes","Diabetes"))</f>
        <v>Normal</v>
      </c>
      <c r="N505" t="str">
        <f>PROPER(MedExam_Table[[#This Row],[Any Transplants]])</f>
        <v>No</v>
      </c>
    </row>
    <row r="506" spans="1:14" x14ac:dyDescent="0.3">
      <c r="A506" t="s">
        <v>919</v>
      </c>
      <c r="B506">
        <v>37.049999999999997</v>
      </c>
      <c r="C506">
        <v>9.9600000000000009</v>
      </c>
      <c r="D506" t="s">
        <v>2382</v>
      </c>
      <c r="E506" t="s">
        <v>2380</v>
      </c>
      <c r="F506" t="s">
        <v>2380</v>
      </c>
      <c r="G506" t="s">
        <v>2381</v>
      </c>
      <c r="H506" t="s">
        <v>2380</v>
      </c>
      <c r="I506" s="9">
        <f>IF(MedExam_Table[[#This Row],[NumberOfMajorSurgeries]]="No major surgery",0,MedExam_Table[[#This Row],[NumberOfMajorSurgeries]])</f>
        <v>0</v>
      </c>
      <c r="J506" t="str">
        <f>PROPER(MedExam_Table[[#This Row],[Heart Issues]])</f>
        <v>Yes</v>
      </c>
      <c r="K506" t="str">
        <f>PROPER(IF(MedExam_Table[[#This Row],[smoker]]= "?","No",MedExam_Table[[#This Row],[smoker]]))</f>
        <v>No</v>
      </c>
      <c r="L506" t="str">
        <f>IF(MedExam_Table[[#This Row],[BMI]]&lt;18.5,"Underweight",IF(MedExam_Table[[#This Row],[BMI]]&lt;25,"NormalWeight",IF(MedExam_Table[[#This Row],[BMI]]&lt;=30,"OverWeight","Obesity")))</f>
        <v>Obesity</v>
      </c>
      <c r="M506" t="str">
        <f>IF(MedExam_Table[[#This Row],[HBA1C]]&lt;5.7,"Normal",IF(MedExam_Table[[#This Row],[HBA1C]]&lt;6.4,"Prediabetes","Diabetes"))</f>
        <v>Diabetes</v>
      </c>
      <c r="N506" t="str">
        <f>PROPER(MedExam_Table[[#This Row],[Any Transplants]])</f>
        <v>No</v>
      </c>
    </row>
    <row r="507" spans="1:14" x14ac:dyDescent="0.3">
      <c r="A507" t="s">
        <v>918</v>
      </c>
      <c r="B507">
        <v>22.95</v>
      </c>
      <c r="C507">
        <v>10.53</v>
      </c>
      <c r="D507" t="s">
        <v>2380</v>
      </c>
      <c r="E507" t="s">
        <v>2380</v>
      </c>
      <c r="F507" t="s">
        <v>2380</v>
      </c>
      <c r="G507">
        <v>2</v>
      </c>
      <c r="H507" t="s">
        <v>2380</v>
      </c>
      <c r="I507" s="9">
        <f>IF(MedExam_Table[[#This Row],[NumberOfMajorSurgeries]]="No major surgery",0,MedExam_Table[[#This Row],[NumberOfMajorSurgeries]])</f>
        <v>2</v>
      </c>
      <c r="J507" t="str">
        <f>PROPER(MedExam_Table[[#This Row],[Heart Issues]])</f>
        <v>No</v>
      </c>
      <c r="K507" t="str">
        <f>PROPER(IF(MedExam_Table[[#This Row],[smoker]]= "?","No",MedExam_Table[[#This Row],[smoker]]))</f>
        <v>No</v>
      </c>
      <c r="L507" t="str">
        <f>IF(MedExam_Table[[#This Row],[BMI]]&lt;18.5,"Underweight",IF(MedExam_Table[[#This Row],[BMI]]&lt;25,"NormalWeight",IF(MedExam_Table[[#This Row],[BMI]]&lt;=30,"OverWeight","Obesity")))</f>
        <v>NormalWeight</v>
      </c>
      <c r="M507" t="str">
        <f>IF(MedExam_Table[[#This Row],[HBA1C]]&lt;5.7,"Normal",IF(MedExam_Table[[#This Row],[HBA1C]]&lt;6.4,"Prediabetes","Diabetes"))</f>
        <v>Diabetes</v>
      </c>
      <c r="N507" t="str">
        <f>PROPER(MedExam_Table[[#This Row],[Any Transplants]])</f>
        <v>No</v>
      </c>
    </row>
    <row r="508" spans="1:14" x14ac:dyDescent="0.3">
      <c r="A508" t="s">
        <v>917</v>
      </c>
      <c r="B508">
        <v>34.200000000000003</v>
      </c>
      <c r="C508">
        <v>6.69</v>
      </c>
      <c r="D508" t="s">
        <v>2382</v>
      </c>
      <c r="E508" t="s">
        <v>2380</v>
      </c>
      <c r="F508" t="s">
        <v>2380</v>
      </c>
      <c r="G508" t="s">
        <v>2381</v>
      </c>
      <c r="H508" t="s">
        <v>2380</v>
      </c>
      <c r="I508" s="9">
        <f>IF(MedExam_Table[[#This Row],[NumberOfMajorSurgeries]]="No major surgery",0,MedExam_Table[[#This Row],[NumberOfMajorSurgeries]])</f>
        <v>0</v>
      </c>
      <c r="J508" t="str">
        <f>PROPER(MedExam_Table[[#This Row],[Heart Issues]])</f>
        <v>Yes</v>
      </c>
      <c r="K508" t="str">
        <f>PROPER(IF(MedExam_Table[[#This Row],[smoker]]= "?","No",MedExam_Table[[#This Row],[smoker]]))</f>
        <v>No</v>
      </c>
      <c r="L508" t="str">
        <f>IF(MedExam_Table[[#This Row],[BMI]]&lt;18.5,"Underweight",IF(MedExam_Table[[#This Row],[BMI]]&lt;25,"NormalWeight",IF(MedExam_Table[[#This Row],[BMI]]&lt;=30,"OverWeight","Obesity")))</f>
        <v>Obesity</v>
      </c>
      <c r="M508" t="str">
        <f>IF(MedExam_Table[[#This Row],[HBA1C]]&lt;5.7,"Normal",IF(MedExam_Table[[#This Row],[HBA1C]]&lt;6.4,"Prediabetes","Diabetes"))</f>
        <v>Diabetes</v>
      </c>
      <c r="N508" t="str">
        <f>PROPER(MedExam_Table[[#This Row],[Any Transplants]])</f>
        <v>No</v>
      </c>
    </row>
    <row r="509" spans="1:14" x14ac:dyDescent="0.3">
      <c r="A509" t="s">
        <v>916</v>
      </c>
      <c r="B509">
        <v>30.59</v>
      </c>
      <c r="C509">
        <v>9.5500000000000007</v>
      </c>
      <c r="D509" t="s">
        <v>2382</v>
      </c>
      <c r="E509" t="s">
        <v>2380</v>
      </c>
      <c r="F509" t="s">
        <v>2380</v>
      </c>
      <c r="G509" t="s">
        <v>2381</v>
      </c>
      <c r="H509" t="s">
        <v>2380</v>
      </c>
      <c r="I509" s="9">
        <f>IF(MedExam_Table[[#This Row],[NumberOfMajorSurgeries]]="No major surgery",0,MedExam_Table[[#This Row],[NumberOfMajorSurgeries]])</f>
        <v>0</v>
      </c>
      <c r="J509" t="str">
        <f>PROPER(MedExam_Table[[#This Row],[Heart Issues]])</f>
        <v>Yes</v>
      </c>
      <c r="K509" t="str">
        <f>PROPER(IF(MedExam_Table[[#This Row],[smoker]]= "?","No",MedExam_Table[[#This Row],[smoker]]))</f>
        <v>No</v>
      </c>
      <c r="L509" t="str">
        <f>IF(MedExam_Table[[#This Row],[BMI]]&lt;18.5,"Underweight",IF(MedExam_Table[[#This Row],[BMI]]&lt;25,"NormalWeight",IF(MedExam_Table[[#This Row],[BMI]]&lt;=30,"OverWeight","Obesity")))</f>
        <v>Obesity</v>
      </c>
      <c r="M509" t="str">
        <f>IF(MedExam_Table[[#This Row],[HBA1C]]&lt;5.7,"Normal",IF(MedExam_Table[[#This Row],[HBA1C]]&lt;6.4,"Prediabetes","Diabetes"))</f>
        <v>Diabetes</v>
      </c>
      <c r="N509" t="str">
        <f>PROPER(MedExam_Table[[#This Row],[Any Transplants]])</f>
        <v>No</v>
      </c>
    </row>
    <row r="510" spans="1:14" x14ac:dyDescent="0.3">
      <c r="A510" t="s">
        <v>915</v>
      </c>
      <c r="B510">
        <v>25.51</v>
      </c>
      <c r="C510">
        <v>6.05</v>
      </c>
      <c r="D510" t="s">
        <v>2380</v>
      </c>
      <c r="E510" t="s">
        <v>2380</v>
      </c>
      <c r="F510" t="s">
        <v>2380</v>
      </c>
      <c r="G510" t="s">
        <v>2381</v>
      </c>
      <c r="H510" t="s">
        <v>2380</v>
      </c>
      <c r="I510" s="9">
        <f>IF(MedExam_Table[[#This Row],[NumberOfMajorSurgeries]]="No major surgery",0,MedExam_Table[[#This Row],[NumberOfMajorSurgeries]])</f>
        <v>0</v>
      </c>
      <c r="J510" t="str">
        <f>PROPER(MedExam_Table[[#This Row],[Heart Issues]])</f>
        <v>No</v>
      </c>
      <c r="K510" t="str">
        <f>PROPER(IF(MedExam_Table[[#This Row],[smoker]]= "?","No",MedExam_Table[[#This Row],[smoker]]))</f>
        <v>No</v>
      </c>
      <c r="L510" t="str">
        <f>IF(MedExam_Table[[#This Row],[BMI]]&lt;18.5,"Underweight",IF(MedExam_Table[[#This Row],[BMI]]&lt;25,"NormalWeight",IF(MedExam_Table[[#This Row],[BMI]]&lt;=30,"OverWeight","Obesity")))</f>
        <v>OverWeight</v>
      </c>
      <c r="M510" t="str">
        <f>IF(MedExam_Table[[#This Row],[HBA1C]]&lt;5.7,"Normal",IF(MedExam_Table[[#This Row],[HBA1C]]&lt;6.4,"Prediabetes","Diabetes"))</f>
        <v>Prediabetes</v>
      </c>
      <c r="N510" t="str">
        <f>PROPER(MedExam_Table[[#This Row],[Any Transplants]])</f>
        <v>No</v>
      </c>
    </row>
    <row r="511" spans="1:14" x14ac:dyDescent="0.3">
      <c r="A511" t="s">
        <v>914</v>
      </c>
      <c r="B511">
        <v>29.04</v>
      </c>
      <c r="C511">
        <v>10.56</v>
      </c>
      <c r="D511" t="s">
        <v>2382</v>
      </c>
      <c r="E511" t="s">
        <v>2380</v>
      </c>
      <c r="F511" t="s">
        <v>2380</v>
      </c>
      <c r="G511">
        <v>1</v>
      </c>
      <c r="H511" t="s">
        <v>2380</v>
      </c>
      <c r="I511" s="9">
        <f>IF(MedExam_Table[[#This Row],[NumberOfMajorSurgeries]]="No major surgery",0,MedExam_Table[[#This Row],[NumberOfMajorSurgeries]])</f>
        <v>1</v>
      </c>
      <c r="J511" t="str">
        <f>PROPER(MedExam_Table[[#This Row],[Heart Issues]])</f>
        <v>Yes</v>
      </c>
      <c r="K511" t="str">
        <f>PROPER(IF(MedExam_Table[[#This Row],[smoker]]= "?","No",MedExam_Table[[#This Row],[smoker]]))</f>
        <v>No</v>
      </c>
      <c r="L511" t="str">
        <f>IF(MedExam_Table[[#This Row],[BMI]]&lt;18.5,"Underweight",IF(MedExam_Table[[#This Row],[BMI]]&lt;25,"NormalWeight",IF(MedExam_Table[[#This Row],[BMI]]&lt;=30,"OverWeight","Obesity")))</f>
        <v>OverWeight</v>
      </c>
      <c r="M511" t="str">
        <f>IF(MedExam_Table[[#This Row],[HBA1C]]&lt;5.7,"Normal",IF(MedExam_Table[[#This Row],[HBA1C]]&lt;6.4,"Prediabetes","Diabetes"))</f>
        <v>Diabetes</v>
      </c>
      <c r="N511" t="str">
        <f>PROPER(MedExam_Table[[#This Row],[Any Transplants]])</f>
        <v>No</v>
      </c>
    </row>
    <row r="512" spans="1:14" x14ac:dyDescent="0.3">
      <c r="A512" t="s">
        <v>913</v>
      </c>
      <c r="B512">
        <v>22.135000000000002</v>
      </c>
      <c r="C512">
        <v>10.81</v>
      </c>
      <c r="D512" t="s">
        <v>2382</v>
      </c>
      <c r="E512" t="s">
        <v>2380</v>
      </c>
      <c r="F512" t="s">
        <v>2380</v>
      </c>
      <c r="G512">
        <v>1</v>
      </c>
      <c r="H512" t="s">
        <v>2380</v>
      </c>
      <c r="I512" s="9">
        <f>IF(MedExam_Table[[#This Row],[NumberOfMajorSurgeries]]="No major surgery",0,MedExam_Table[[#This Row],[NumberOfMajorSurgeries]])</f>
        <v>1</v>
      </c>
      <c r="J512" t="str">
        <f>PROPER(MedExam_Table[[#This Row],[Heart Issues]])</f>
        <v>Yes</v>
      </c>
      <c r="K512" t="str">
        <f>PROPER(IF(MedExam_Table[[#This Row],[smoker]]= "?","No",MedExam_Table[[#This Row],[smoker]]))</f>
        <v>No</v>
      </c>
      <c r="L512" t="str">
        <f>IF(MedExam_Table[[#This Row],[BMI]]&lt;18.5,"Underweight",IF(MedExam_Table[[#This Row],[BMI]]&lt;25,"NormalWeight",IF(MedExam_Table[[#This Row],[BMI]]&lt;=30,"OverWeight","Obesity")))</f>
        <v>NormalWeight</v>
      </c>
      <c r="M512" t="str">
        <f>IF(MedExam_Table[[#This Row],[HBA1C]]&lt;5.7,"Normal",IF(MedExam_Table[[#This Row],[HBA1C]]&lt;6.4,"Prediabetes","Diabetes"))</f>
        <v>Diabetes</v>
      </c>
      <c r="N512" t="str">
        <f>PROPER(MedExam_Table[[#This Row],[Any Transplants]])</f>
        <v>No</v>
      </c>
    </row>
    <row r="513" spans="1:14" x14ac:dyDescent="0.3">
      <c r="A513" t="s">
        <v>912</v>
      </c>
      <c r="B513">
        <v>21.375</v>
      </c>
      <c r="C513">
        <v>4.32</v>
      </c>
      <c r="D513" t="s">
        <v>2380</v>
      </c>
      <c r="E513" t="s">
        <v>2380</v>
      </c>
      <c r="F513" t="s">
        <v>2380</v>
      </c>
      <c r="G513" t="s">
        <v>2381</v>
      </c>
      <c r="H513" t="s">
        <v>2380</v>
      </c>
      <c r="I513" s="9">
        <f>IF(MedExam_Table[[#This Row],[NumberOfMajorSurgeries]]="No major surgery",0,MedExam_Table[[#This Row],[NumberOfMajorSurgeries]])</f>
        <v>0</v>
      </c>
      <c r="J513" t="str">
        <f>PROPER(MedExam_Table[[#This Row],[Heart Issues]])</f>
        <v>No</v>
      </c>
      <c r="K513" t="str">
        <f>PROPER(IF(MedExam_Table[[#This Row],[smoker]]= "?","No",MedExam_Table[[#This Row],[smoker]]))</f>
        <v>No</v>
      </c>
      <c r="L513" t="str">
        <f>IF(MedExam_Table[[#This Row],[BMI]]&lt;18.5,"Underweight",IF(MedExam_Table[[#This Row],[BMI]]&lt;25,"NormalWeight",IF(MedExam_Table[[#This Row],[BMI]]&lt;=30,"OverWeight","Obesity")))</f>
        <v>NormalWeight</v>
      </c>
      <c r="M513" t="str">
        <f>IF(MedExam_Table[[#This Row],[HBA1C]]&lt;5.7,"Normal",IF(MedExam_Table[[#This Row],[HBA1C]]&lt;6.4,"Prediabetes","Diabetes"))</f>
        <v>Normal</v>
      </c>
      <c r="N513" t="str">
        <f>PROPER(MedExam_Table[[#This Row],[Any Transplants]])</f>
        <v>No</v>
      </c>
    </row>
    <row r="514" spans="1:14" x14ac:dyDescent="0.3">
      <c r="A514" t="s">
        <v>2227</v>
      </c>
      <c r="B514">
        <v>41.52</v>
      </c>
      <c r="C514">
        <v>11.82</v>
      </c>
      <c r="D514" t="s">
        <v>2382</v>
      </c>
      <c r="E514" t="s">
        <v>2380</v>
      </c>
      <c r="F514" t="s">
        <v>2380</v>
      </c>
      <c r="G514">
        <v>2</v>
      </c>
      <c r="H514" t="s">
        <v>2382</v>
      </c>
      <c r="I514" s="9">
        <f>IF(MedExam_Table[[#This Row],[NumberOfMajorSurgeries]]="No major surgery",0,MedExam_Table[[#This Row],[NumberOfMajorSurgeries]])</f>
        <v>2</v>
      </c>
      <c r="J514" t="str">
        <f>PROPER(MedExam_Table[[#This Row],[Heart Issues]])</f>
        <v>Yes</v>
      </c>
      <c r="K514" t="str">
        <f>PROPER(IF(MedExam_Table[[#This Row],[smoker]]= "?","No",MedExam_Table[[#This Row],[smoker]]))</f>
        <v>Yes</v>
      </c>
      <c r="L514" t="str">
        <f>IF(MedExam_Table[[#This Row],[BMI]]&lt;18.5,"Underweight",IF(MedExam_Table[[#This Row],[BMI]]&lt;25,"NormalWeight",IF(MedExam_Table[[#This Row],[BMI]]&lt;=30,"OverWeight","Obesity")))</f>
        <v>Obesity</v>
      </c>
      <c r="M514" t="str">
        <f>IF(MedExam_Table[[#This Row],[HBA1C]]&lt;5.7,"Normal",IF(MedExam_Table[[#This Row],[HBA1C]]&lt;6.4,"Prediabetes","Diabetes"))</f>
        <v>Diabetes</v>
      </c>
      <c r="N514" t="str">
        <f>PROPER(MedExam_Table[[#This Row],[Any Transplants]])</f>
        <v>No</v>
      </c>
    </row>
    <row r="515" spans="1:14" x14ac:dyDescent="0.3">
      <c r="A515" t="s">
        <v>911</v>
      </c>
      <c r="B515">
        <v>29.19</v>
      </c>
      <c r="C515">
        <v>4.37</v>
      </c>
      <c r="D515" t="s">
        <v>2380</v>
      </c>
      <c r="E515" t="s">
        <v>2380</v>
      </c>
      <c r="F515" t="s">
        <v>2380</v>
      </c>
      <c r="G515" t="s">
        <v>2381</v>
      </c>
      <c r="H515" t="s">
        <v>2380</v>
      </c>
      <c r="I515" s="9">
        <f>IF(MedExam_Table[[#This Row],[NumberOfMajorSurgeries]]="No major surgery",0,MedExam_Table[[#This Row],[NumberOfMajorSurgeries]])</f>
        <v>0</v>
      </c>
      <c r="J515" t="str">
        <f>PROPER(MedExam_Table[[#This Row],[Heart Issues]])</f>
        <v>No</v>
      </c>
      <c r="K515" t="str">
        <f>PROPER(IF(MedExam_Table[[#This Row],[smoker]]= "?","No",MedExam_Table[[#This Row],[smoker]]))</f>
        <v>No</v>
      </c>
      <c r="L515" t="str">
        <f>IF(MedExam_Table[[#This Row],[BMI]]&lt;18.5,"Underweight",IF(MedExam_Table[[#This Row],[BMI]]&lt;25,"NormalWeight",IF(MedExam_Table[[#This Row],[BMI]]&lt;=30,"OverWeight","Obesity")))</f>
        <v>OverWeight</v>
      </c>
      <c r="M515" t="str">
        <f>IF(MedExam_Table[[#This Row],[HBA1C]]&lt;5.7,"Normal",IF(MedExam_Table[[#This Row],[HBA1C]]&lt;6.4,"Prediabetes","Diabetes"))</f>
        <v>Normal</v>
      </c>
      <c r="N515" t="str">
        <f>PROPER(MedExam_Table[[#This Row],[Any Transplants]])</f>
        <v>No</v>
      </c>
    </row>
    <row r="516" spans="1:14" x14ac:dyDescent="0.3">
      <c r="A516" t="s">
        <v>910</v>
      </c>
      <c r="B516">
        <v>31.92</v>
      </c>
      <c r="C516">
        <v>4.8099999999999996</v>
      </c>
      <c r="D516" t="s">
        <v>2382</v>
      </c>
      <c r="E516" t="s">
        <v>2380</v>
      </c>
      <c r="F516" t="s">
        <v>2383</v>
      </c>
      <c r="G516">
        <v>1</v>
      </c>
      <c r="H516" t="s">
        <v>2380</v>
      </c>
      <c r="I516" s="9">
        <f>IF(MedExam_Table[[#This Row],[NumberOfMajorSurgeries]]="No major surgery",0,MedExam_Table[[#This Row],[NumberOfMajorSurgeries]])</f>
        <v>1</v>
      </c>
      <c r="J516" t="str">
        <f>PROPER(MedExam_Table[[#This Row],[Heart Issues]])</f>
        <v>Yes</v>
      </c>
      <c r="K516" t="str">
        <f>PROPER(IF(MedExam_Table[[#This Row],[smoker]]= "?","No",MedExam_Table[[#This Row],[smoker]]))</f>
        <v>No</v>
      </c>
      <c r="L516" t="str">
        <f>IF(MedExam_Table[[#This Row],[BMI]]&lt;18.5,"Underweight",IF(MedExam_Table[[#This Row],[BMI]]&lt;25,"NormalWeight",IF(MedExam_Table[[#This Row],[BMI]]&lt;=30,"OverWeight","Obesity")))</f>
        <v>Obesity</v>
      </c>
      <c r="M516" t="str">
        <f>IF(MedExam_Table[[#This Row],[HBA1C]]&lt;5.7,"Normal",IF(MedExam_Table[[#This Row],[HBA1C]]&lt;6.4,"Prediabetes","Diabetes"))</f>
        <v>Normal</v>
      </c>
      <c r="N516" t="str">
        <f>PROPER(MedExam_Table[[#This Row],[Any Transplants]])</f>
        <v>No</v>
      </c>
    </row>
    <row r="517" spans="1:14" x14ac:dyDescent="0.3">
      <c r="A517" t="s">
        <v>909</v>
      </c>
      <c r="B517">
        <v>26.315000000000001</v>
      </c>
      <c r="C517">
        <v>4.5599999999999996</v>
      </c>
      <c r="D517" t="s">
        <v>2382</v>
      </c>
      <c r="E517" t="s">
        <v>2380</v>
      </c>
      <c r="F517" t="s">
        <v>2383</v>
      </c>
      <c r="G517">
        <v>1</v>
      </c>
      <c r="H517" t="s">
        <v>2380</v>
      </c>
      <c r="I517" s="9">
        <f>IF(MedExam_Table[[#This Row],[NumberOfMajorSurgeries]]="No major surgery",0,MedExam_Table[[#This Row],[NumberOfMajorSurgeries]])</f>
        <v>1</v>
      </c>
      <c r="J517" t="str">
        <f>PROPER(MedExam_Table[[#This Row],[Heart Issues]])</f>
        <v>Yes</v>
      </c>
      <c r="K517" t="str">
        <f>PROPER(IF(MedExam_Table[[#This Row],[smoker]]= "?","No",MedExam_Table[[#This Row],[smoker]]))</f>
        <v>No</v>
      </c>
      <c r="L517" t="str">
        <f>IF(MedExam_Table[[#This Row],[BMI]]&lt;18.5,"Underweight",IF(MedExam_Table[[#This Row],[BMI]]&lt;25,"NormalWeight",IF(MedExam_Table[[#This Row],[BMI]]&lt;=30,"OverWeight","Obesity")))</f>
        <v>OverWeight</v>
      </c>
      <c r="M517" t="str">
        <f>IF(MedExam_Table[[#This Row],[HBA1C]]&lt;5.7,"Normal",IF(MedExam_Table[[#This Row],[HBA1C]]&lt;6.4,"Prediabetes","Diabetes"))</f>
        <v>Normal</v>
      </c>
      <c r="N517" t="str">
        <f>PROPER(MedExam_Table[[#This Row],[Any Transplants]])</f>
        <v>No</v>
      </c>
    </row>
    <row r="518" spans="1:14" x14ac:dyDescent="0.3">
      <c r="A518" t="s">
        <v>908</v>
      </c>
      <c r="B518">
        <v>35.299999999999997</v>
      </c>
      <c r="C518">
        <v>4.3899999999999997</v>
      </c>
      <c r="D518" t="s">
        <v>2380</v>
      </c>
      <c r="E518" t="s">
        <v>2380</v>
      </c>
      <c r="F518" t="s">
        <v>2380</v>
      </c>
      <c r="G518" t="s">
        <v>2381</v>
      </c>
      <c r="H518" t="s">
        <v>2380</v>
      </c>
      <c r="I518" s="9">
        <f>IF(MedExam_Table[[#This Row],[NumberOfMajorSurgeries]]="No major surgery",0,MedExam_Table[[#This Row],[NumberOfMajorSurgeries]])</f>
        <v>0</v>
      </c>
      <c r="J518" t="str">
        <f>PROPER(MedExam_Table[[#This Row],[Heart Issues]])</f>
        <v>No</v>
      </c>
      <c r="K518" t="str">
        <f>PROPER(IF(MedExam_Table[[#This Row],[smoker]]= "?","No",MedExam_Table[[#This Row],[smoker]]))</f>
        <v>No</v>
      </c>
      <c r="L518" t="str">
        <f>IF(MedExam_Table[[#This Row],[BMI]]&lt;18.5,"Underweight",IF(MedExam_Table[[#This Row],[BMI]]&lt;25,"NormalWeight",IF(MedExam_Table[[#This Row],[BMI]]&lt;=30,"OverWeight","Obesity")))</f>
        <v>Obesity</v>
      </c>
      <c r="M518" t="str">
        <f>IF(MedExam_Table[[#This Row],[HBA1C]]&lt;5.7,"Normal",IF(MedExam_Table[[#This Row],[HBA1C]]&lt;6.4,"Prediabetes","Diabetes"))</f>
        <v>Normal</v>
      </c>
      <c r="N518" t="str">
        <f>PROPER(MedExam_Table[[#This Row],[Any Transplants]])</f>
        <v>No</v>
      </c>
    </row>
    <row r="519" spans="1:14" x14ac:dyDescent="0.3">
      <c r="A519" t="s">
        <v>907</v>
      </c>
      <c r="B519">
        <v>18.91</v>
      </c>
      <c r="C519">
        <v>11.44</v>
      </c>
      <c r="D519" t="s">
        <v>2380</v>
      </c>
      <c r="E519" t="s">
        <v>2380</v>
      </c>
      <c r="F519" t="s">
        <v>2380</v>
      </c>
      <c r="G519" t="s">
        <v>2381</v>
      </c>
      <c r="H519" t="s">
        <v>2380</v>
      </c>
      <c r="I519" s="9">
        <f>IF(MedExam_Table[[#This Row],[NumberOfMajorSurgeries]]="No major surgery",0,MedExam_Table[[#This Row],[NumberOfMajorSurgeries]])</f>
        <v>0</v>
      </c>
      <c r="J519" t="str">
        <f>PROPER(MedExam_Table[[#This Row],[Heart Issues]])</f>
        <v>No</v>
      </c>
      <c r="K519" t="str">
        <f>PROPER(IF(MedExam_Table[[#This Row],[smoker]]= "?","No",MedExam_Table[[#This Row],[smoker]]))</f>
        <v>No</v>
      </c>
      <c r="L519" t="str">
        <f>IF(MedExam_Table[[#This Row],[BMI]]&lt;18.5,"Underweight",IF(MedExam_Table[[#This Row],[BMI]]&lt;25,"NormalWeight",IF(MedExam_Table[[#This Row],[BMI]]&lt;=30,"OverWeight","Obesity")))</f>
        <v>NormalWeight</v>
      </c>
      <c r="M519" t="str">
        <f>IF(MedExam_Table[[#This Row],[HBA1C]]&lt;5.7,"Normal",IF(MedExam_Table[[#This Row],[HBA1C]]&lt;6.4,"Prediabetes","Diabetes"))</f>
        <v>Diabetes</v>
      </c>
      <c r="N519" t="str">
        <f>PROPER(MedExam_Table[[#This Row],[Any Transplants]])</f>
        <v>No</v>
      </c>
    </row>
    <row r="520" spans="1:14" x14ac:dyDescent="0.3">
      <c r="A520" t="s">
        <v>906</v>
      </c>
      <c r="B520">
        <v>22.41</v>
      </c>
      <c r="C520">
        <v>11.37</v>
      </c>
      <c r="D520" t="s">
        <v>2382</v>
      </c>
      <c r="E520" t="s">
        <v>2380</v>
      </c>
      <c r="F520" t="s">
        <v>2380</v>
      </c>
      <c r="G520">
        <v>1</v>
      </c>
      <c r="H520" t="s">
        <v>2380</v>
      </c>
      <c r="I520" s="9">
        <f>IF(MedExam_Table[[#This Row],[NumberOfMajorSurgeries]]="No major surgery",0,MedExam_Table[[#This Row],[NumberOfMajorSurgeries]])</f>
        <v>1</v>
      </c>
      <c r="J520" t="str">
        <f>PROPER(MedExam_Table[[#This Row],[Heart Issues]])</f>
        <v>Yes</v>
      </c>
      <c r="K520" t="str">
        <f>PROPER(IF(MedExam_Table[[#This Row],[smoker]]= "?","No",MedExam_Table[[#This Row],[smoker]]))</f>
        <v>No</v>
      </c>
      <c r="L520" t="str">
        <f>IF(MedExam_Table[[#This Row],[BMI]]&lt;18.5,"Underweight",IF(MedExam_Table[[#This Row],[BMI]]&lt;25,"NormalWeight",IF(MedExam_Table[[#This Row],[BMI]]&lt;=30,"OverWeight","Obesity")))</f>
        <v>NormalWeight</v>
      </c>
      <c r="M520" t="str">
        <f>IF(MedExam_Table[[#This Row],[HBA1C]]&lt;5.7,"Normal",IF(MedExam_Table[[#This Row],[HBA1C]]&lt;6.4,"Prediabetes","Diabetes"))</f>
        <v>Diabetes</v>
      </c>
      <c r="N520" t="str">
        <f>PROPER(MedExam_Table[[#This Row],[Any Transplants]])</f>
        <v>No</v>
      </c>
    </row>
    <row r="521" spans="1:14" x14ac:dyDescent="0.3">
      <c r="A521" t="s">
        <v>905</v>
      </c>
      <c r="B521">
        <v>22.704999999999998</v>
      </c>
      <c r="C521">
        <v>6.14</v>
      </c>
      <c r="D521" t="s">
        <v>2380</v>
      </c>
      <c r="E521" t="s">
        <v>2380</v>
      </c>
      <c r="F521" t="s">
        <v>2380</v>
      </c>
      <c r="G521" t="s">
        <v>2381</v>
      </c>
      <c r="H521" t="s">
        <v>2380</v>
      </c>
      <c r="I521" s="9">
        <f>IF(MedExam_Table[[#This Row],[NumberOfMajorSurgeries]]="No major surgery",0,MedExam_Table[[#This Row],[NumberOfMajorSurgeries]])</f>
        <v>0</v>
      </c>
      <c r="J521" t="str">
        <f>PROPER(MedExam_Table[[#This Row],[Heart Issues]])</f>
        <v>No</v>
      </c>
      <c r="K521" t="str">
        <f>PROPER(IF(MedExam_Table[[#This Row],[smoker]]= "?","No",MedExam_Table[[#This Row],[smoker]]))</f>
        <v>No</v>
      </c>
      <c r="L521" t="str">
        <f>IF(MedExam_Table[[#This Row],[BMI]]&lt;18.5,"Underweight",IF(MedExam_Table[[#This Row],[BMI]]&lt;25,"NormalWeight",IF(MedExam_Table[[#This Row],[BMI]]&lt;=30,"OverWeight","Obesity")))</f>
        <v>NormalWeight</v>
      </c>
      <c r="M521" t="str">
        <f>IF(MedExam_Table[[#This Row],[HBA1C]]&lt;5.7,"Normal",IF(MedExam_Table[[#This Row],[HBA1C]]&lt;6.4,"Prediabetes","Diabetes"))</f>
        <v>Prediabetes</v>
      </c>
      <c r="N521" t="str">
        <f>PROPER(MedExam_Table[[#This Row],[Any Transplants]])</f>
        <v>No</v>
      </c>
    </row>
    <row r="522" spans="1:14" x14ac:dyDescent="0.3">
      <c r="A522" t="s">
        <v>904</v>
      </c>
      <c r="B522">
        <v>37.18</v>
      </c>
      <c r="C522">
        <v>4.8899999999999997</v>
      </c>
      <c r="D522" t="s">
        <v>2380</v>
      </c>
      <c r="E522" t="s">
        <v>2380</v>
      </c>
      <c r="F522" t="s">
        <v>2380</v>
      </c>
      <c r="G522" t="s">
        <v>2381</v>
      </c>
      <c r="H522" t="s">
        <v>2380</v>
      </c>
      <c r="I522" s="9">
        <f>IF(MedExam_Table[[#This Row],[NumberOfMajorSurgeries]]="No major surgery",0,MedExam_Table[[#This Row],[NumberOfMajorSurgeries]])</f>
        <v>0</v>
      </c>
      <c r="J522" t="str">
        <f>PROPER(MedExam_Table[[#This Row],[Heart Issues]])</f>
        <v>No</v>
      </c>
      <c r="K522" t="str">
        <f>PROPER(IF(MedExam_Table[[#This Row],[smoker]]= "?","No",MedExam_Table[[#This Row],[smoker]]))</f>
        <v>No</v>
      </c>
      <c r="L522" t="str">
        <f>IF(MedExam_Table[[#This Row],[BMI]]&lt;18.5,"Underweight",IF(MedExam_Table[[#This Row],[BMI]]&lt;25,"NormalWeight",IF(MedExam_Table[[#This Row],[BMI]]&lt;=30,"OverWeight","Obesity")))</f>
        <v>Obesity</v>
      </c>
      <c r="M522" t="str">
        <f>IF(MedExam_Table[[#This Row],[HBA1C]]&lt;5.7,"Normal",IF(MedExam_Table[[#This Row],[HBA1C]]&lt;6.4,"Prediabetes","Diabetes"))</f>
        <v>Normal</v>
      </c>
      <c r="N522" t="str">
        <f>PROPER(MedExam_Table[[#This Row],[Any Transplants]])</f>
        <v>No</v>
      </c>
    </row>
    <row r="523" spans="1:14" x14ac:dyDescent="0.3">
      <c r="A523" t="s">
        <v>903</v>
      </c>
      <c r="B523">
        <v>35.97</v>
      </c>
      <c r="C523">
        <v>4.5999999999999996</v>
      </c>
      <c r="D523" t="s">
        <v>2380</v>
      </c>
      <c r="E523" t="s">
        <v>2380</v>
      </c>
      <c r="F523" t="s">
        <v>2380</v>
      </c>
      <c r="G523" t="s">
        <v>2381</v>
      </c>
      <c r="H523" t="s">
        <v>2380</v>
      </c>
      <c r="I523" s="9">
        <f>IF(MedExam_Table[[#This Row],[NumberOfMajorSurgeries]]="No major surgery",0,MedExam_Table[[#This Row],[NumberOfMajorSurgeries]])</f>
        <v>0</v>
      </c>
      <c r="J523" t="str">
        <f>PROPER(MedExam_Table[[#This Row],[Heart Issues]])</f>
        <v>No</v>
      </c>
      <c r="K523" t="str">
        <f>PROPER(IF(MedExam_Table[[#This Row],[smoker]]= "?","No",MedExam_Table[[#This Row],[smoker]]))</f>
        <v>No</v>
      </c>
      <c r="L523" t="str">
        <f>IF(MedExam_Table[[#This Row],[BMI]]&lt;18.5,"Underweight",IF(MedExam_Table[[#This Row],[BMI]]&lt;25,"NormalWeight",IF(MedExam_Table[[#This Row],[BMI]]&lt;=30,"OverWeight","Obesity")))</f>
        <v>Obesity</v>
      </c>
      <c r="M523" t="str">
        <f>IF(MedExam_Table[[#This Row],[HBA1C]]&lt;5.7,"Normal",IF(MedExam_Table[[#This Row],[HBA1C]]&lt;6.4,"Prediabetes","Diabetes"))</f>
        <v>Normal</v>
      </c>
      <c r="N523" t="str">
        <f>PROPER(MedExam_Table[[#This Row],[Any Transplants]])</f>
        <v>No</v>
      </c>
    </row>
    <row r="524" spans="1:14" x14ac:dyDescent="0.3">
      <c r="A524" t="s">
        <v>902</v>
      </c>
      <c r="B524">
        <v>35.799999999999997</v>
      </c>
      <c r="C524">
        <v>4.42</v>
      </c>
      <c r="D524" t="s">
        <v>2380</v>
      </c>
      <c r="E524" t="s">
        <v>2380</v>
      </c>
      <c r="F524" t="s">
        <v>2380</v>
      </c>
      <c r="G524" t="s">
        <v>2381</v>
      </c>
      <c r="H524" t="s">
        <v>2380</v>
      </c>
      <c r="I524" s="9">
        <f>IF(MedExam_Table[[#This Row],[NumberOfMajorSurgeries]]="No major surgery",0,MedExam_Table[[#This Row],[NumberOfMajorSurgeries]])</f>
        <v>0</v>
      </c>
      <c r="J524" t="str">
        <f>PROPER(MedExam_Table[[#This Row],[Heart Issues]])</f>
        <v>No</v>
      </c>
      <c r="K524" t="str">
        <f>PROPER(IF(MedExam_Table[[#This Row],[smoker]]= "?","No",MedExam_Table[[#This Row],[smoker]]))</f>
        <v>No</v>
      </c>
      <c r="L524" t="str">
        <f>IF(MedExam_Table[[#This Row],[BMI]]&lt;18.5,"Underweight",IF(MedExam_Table[[#This Row],[BMI]]&lt;25,"NormalWeight",IF(MedExam_Table[[#This Row],[BMI]]&lt;=30,"OverWeight","Obesity")))</f>
        <v>Obesity</v>
      </c>
      <c r="M524" t="str">
        <f>IF(MedExam_Table[[#This Row],[HBA1C]]&lt;5.7,"Normal",IF(MedExam_Table[[#This Row],[HBA1C]]&lt;6.4,"Prediabetes","Diabetes"))</f>
        <v>Normal</v>
      </c>
      <c r="N524" t="str">
        <f>PROPER(MedExam_Table[[#This Row],[Any Transplants]])</f>
        <v>No</v>
      </c>
    </row>
    <row r="525" spans="1:14" x14ac:dyDescent="0.3">
      <c r="A525" t="s">
        <v>2226</v>
      </c>
      <c r="B525">
        <v>39.4</v>
      </c>
      <c r="C525">
        <v>6.76</v>
      </c>
      <c r="D525" t="s">
        <v>2380</v>
      </c>
      <c r="E525" t="s">
        <v>2380</v>
      </c>
      <c r="F525" t="s">
        <v>2380</v>
      </c>
      <c r="G525" t="s">
        <v>2381</v>
      </c>
      <c r="H525" t="s">
        <v>2382</v>
      </c>
      <c r="I525" s="9">
        <f>IF(MedExam_Table[[#This Row],[NumberOfMajorSurgeries]]="No major surgery",0,MedExam_Table[[#This Row],[NumberOfMajorSurgeries]])</f>
        <v>0</v>
      </c>
      <c r="J525" t="str">
        <f>PROPER(MedExam_Table[[#This Row],[Heart Issues]])</f>
        <v>No</v>
      </c>
      <c r="K525" t="str">
        <f>PROPER(IF(MedExam_Table[[#This Row],[smoker]]= "?","No",MedExam_Table[[#This Row],[smoker]]))</f>
        <v>Yes</v>
      </c>
      <c r="L525" t="str">
        <f>IF(MedExam_Table[[#This Row],[BMI]]&lt;18.5,"Underweight",IF(MedExam_Table[[#This Row],[BMI]]&lt;25,"NormalWeight",IF(MedExam_Table[[#This Row],[BMI]]&lt;=30,"OverWeight","Obesity")))</f>
        <v>Obesity</v>
      </c>
      <c r="M525" t="str">
        <f>IF(MedExam_Table[[#This Row],[HBA1C]]&lt;5.7,"Normal",IF(MedExam_Table[[#This Row],[HBA1C]]&lt;6.4,"Prediabetes","Diabetes"))</f>
        <v>Diabetes</v>
      </c>
      <c r="N525" t="str">
        <f>PROPER(MedExam_Table[[#This Row],[Any Transplants]])</f>
        <v>No</v>
      </c>
    </row>
    <row r="526" spans="1:14" x14ac:dyDescent="0.3">
      <c r="A526" t="s">
        <v>901</v>
      </c>
      <c r="B526">
        <v>28.31</v>
      </c>
      <c r="C526">
        <v>7.48</v>
      </c>
      <c r="D526" t="s">
        <v>2382</v>
      </c>
      <c r="E526" t="s">
        <v>2380</v>
      </c>
      <c r="F526" t="s">
        <v>2380</v>
      </c>
      <c r="G526" t="s">
        <v>2381</v>
      </c>
      <c r="H526" t="s">
        <v>2380</v>
      </c>
      <c r="I526" s="9">
        <f>IF(MedExam_Table[[#This Row],[NumberOfMajorSurgeries]]="No major surgery",0,MedExam_Table[[#This Row],[NumberOfMajorSurgeries]])</f>
        <v>0</v>
      </c>
      <c r="J526" t="str">
        <f>PROPER(MedExam_Table[[#This Row],[Heart Issues]])</f>
        <v>Yes</v>
      </c>
      <c r="K526" t="str">
        <f>PROPER(IF(MedExam_Table[[#This Row],[smoker]]= "?","No",MedExam_Table[[#This Row],[smoker]]))</f>
        <v>No</v>
      </c>
      <c r="L526" t="str">
        <f>IF(MedExam_Table[[#This Row],[BMI]]&lt;18.5,"Underweight",IF(MedExam_Table[[#This Row],[BMI]]&lt;25,"NormalWeight",IF(MedExam_Table[[#This Row],[BMI]]&lt;=30,"OverWeight","Obesity")))</f>
        <v>OverWeight</v>
      </c>
      <c r="M526" t="str">
        <f>IF(MedExam_Table[[#This Row],[HBA1C]]&lt;5.7,"Normal",IF(MedExam_Table[[#This Row],[HBA1C]]&lt;6.4,"Prediabetes","Diabetes"))</f>
        <v>Diabetes</v>
      </c>
      <c r="N526" t="str">
        <f>PROPER(MedExam_Table[[#This Row],[Any Transplants]])</f>
        <v>No</v>
      </c>
    </row>
    <row r="527" spans="1:14" x14ac:dyDescent="0.3">
      <c r="A527" t="s">
        <v>900</v>
      </c>
      <c r="B527">
        <v>38.06</v>
      </c>
      <c r="C527">
        <v>10.74</v>
      </c>
      <c r="D527" t="s">
        <v>2380</v>
      </c>
      <c r="E527" t="s">
        <v>2380</v>
      </c>
      <c r="F527" t="s">
        <v>2380</v>
      </c>
      <c r="G527" t="s">
        <v>2381</v>
      </c>
      <c r="H527" t="s">
        <v>2380</v>
      </c>
      <c r="I527" s="9">
        <f>IF(MedExam_Table[[#This Row],[NumberOfMajorSurgeries]]="No major surgery",0,MedExam_Table[[#This Row],[NumberOfMajorSurgeries]])</f>
        <v>0</v>
      </c>
      <c r="J527" t="str">
        <f>PROPER(MedExam_Table[[#This Row],[Heart Issues]])</f>
        <v>No</v>
      </c>
      <c r="K527" t="str">
        <f>PROPER(IF(MedExam_Table[[#This Row],[smoker]]= "?","No",MedExam_Table[[#This Row],[smoker]]))</f>
        <v>No</v>
      </c>
      <c r="L527" t="str">
        <f>IF(MedExam_Table[[#This Row],[BMI]]&lt;18.5,"Underweight",IF(MedExam_Table[[#This Row],[BMI]]&lt;25,"NormalWeight",IF(MedExam_Table[[#This Row],[BMI]]&lt;=30,"OverWeight","Obesity")))</f>
        <v>Obesity</v>
      </c>
      <c r="M527" t="str">
        <f>IF(MedExam_Table[[#This Row],[HBA1C]]&lt;5.7,"Normal",IF(MedExam_Table[[#This Row],[HBA1C]]&lt;6.4,"Prediabetes","Diabetes"))</f>
        <v>Diabetes</v>
      </c>
      <c r="N527" t="str">
        <f>PROPER(MedExam_Table[[#This Row],[Any Transplants]])</f>
        <v>No</v>
      </c>
    </row>
    <row r="528" spans="1:14" x14ac:dyDescent="0.3">
      <c r="A528" t="s">
        <v>899</v>
      </c>
      <c r="B528">
        <v>28</v>
      </c>
      <c r="C528">
        <v>5.19</v>
      </c>
      <c r="D528" t="s">
        <v>2380</v>
      </c>
      <c r="E528" t="s">
        <v>2380</v>
      </c>
      <c r="F528" t="s">
        <v>2380</v>
      </c>
      <c r="G528">
        <v>1</v>
      </c>
      <c r="H528" t="s">
        <v>2380</v>
      </c>
      <c r="I528" s="9">
        <f>IF(MedExam_Table[[#This Row],[NumberOfMajorSurgeries]]="No major surgery",0,MedExam_Table[[#This Row],[NumberOfMajorSurgeries]])</f>
        <v>1</v>
      </c>
      <c r="J528" t="str">
        <f>PROPER(MedExam_Table[[#This Row],[Heart Issues]])</f>
        <v>No</v>
      </c>
      <c r="K528" t="str">
        <f>PROPER(IF(MedExam_Table[[#This Row],[smoker]]= "?","No",MedExam_Table[[#This Row],[smoker]]))</f>
        <v>No</v>
      </c>
      <c r="L528" t="str">
        <f>IF(MedExam_Table[[#This Row],[BMI]]&lt;18.5,"Underweight",IF(MedExam_Table[[#This Row],[BMI]]&lt;25,"NormalWeight",IF(MedExam_Table[[#This Row],[BMI]]&lt;=30,"OverWeight","Obesity")))</f>
        <v>OverWeight</v>
      </c>
      <c r="M528" t="str">
        <f>IF(MedExam_Table[[#This Row],[HBA1C]]&lt;5.7,"Normal",IF(MedExam_Table[[#This Row],[HBA1C]]&lt;6.4,"Prediabetes","Diabetes"))</f>
        <v>Normal</v>
      </c>
      <c r="N528" t="str">
        <f>PROPER(MedExam_Table[[#This Row],[Any Transplants]])</f>
        <v>No</v>
      </c>
    </row>
    <row r="529" spans="1:14" x14ac:dyDescent="0.3">
      <c r="A529" t="s">
        <v>898</v>
      </c>
      <c r="B529">
        <v>34.32</v>
      </c>
      <c r="C529">
        <v>9.17</v>
      </c>
      <c r="D529" t="s">
        <v>2380</v>
      </c>
      <c r="E529" t="s">
        <v>2380</v>
      </c>
      <c r="F529" t="s">
        <v>2380</v>
      </c>
      <c r="G529" t="s">
        <v>2381</v>
      </c>
      <c r="H529" t="s">
        <v>2380</v>
      </c>
      <c r="I529" s="9">
        <f>IF(MedExam_Table[[#This Row],[NumberOfMajorSurgeries]]="No major surgery",0,MedExam_Table[[#This Row],[NumberOfMajorSurgeries]])</f>
        <v>0</v>
      </c>
      <c r="J529" t="str">
        <f>PROPER(MedExam_Table[[#This Row],[Heart Issues]])</f>
        <v>No</v>
      </c>
      <c r="K529" t="str">
        <f>PROPER(IF(MedExam_Table[[#This Row],[smoker]]= "?","No",MedExam_Table[[#This Row],[smoker]]))</f>
        <v>No</v>
      </c>
      <c r="L529" t="str">
        <f>IF(MedExam_Table[[#This Row],[BMI]]&lt;18.5,"Underweight",IF(MedExam_Table[[#This Row],[BMI]]&lt;25,"NormalWeight",IF(MedExam_Table[[#This Row],[BMI]]&lt;=30,"OverWeight","Obesity")))</f>
        <v>Obesity</v>
      </c>
      <c r="M529" t="str">
        <f>IF(MedExam_Table[[#This Row],[HBA1C]]&lt;5.7,"Normal",IF(MedExam_Table[[#This Row],[HBA1C]]&lt;6.4,"Prediabetes","Diabetes"))</f>
        <v>Diabetes</v>
      </c>
      <c r="N529" t="str">
        <f>PROPER(MedExam_Table[[#This Row],[Any Transplants]])</f>
        <v>No</v>
      </c>
    </row>
    <row r="530" spans="1:14" x14ac:dyDescent="0.3">
      <c r="A530" t="s">
        <v>897</v>
      </c>
      <c r="B530">
        <v>22.3</v>
      </c>
      <c r="C530">
        <v>4.95</v>
      </c>
      <c r="D530" t="s">
        <v>2382</v>
      </c>
      <c r="E530" t="s">
        <v>2380</v>
      </c>
      <c r="F530" t="s">
        <v>2380</v>
      </c>
      <c r="G530" t="s">
        <v>2381</v>
      </c>
      <c r="H530" t="s">
        <v>2380</v>
      </c>
      <c r="I530" s="9">
        <f>IF(MedExam_Table[[#This Row],[NumberOfMajorSurgeries]]="No major surgery",0,MedExam_Table[[#This Row],[NumberOfMajorSurgeries]])</f>
        <v>0</v>
      </c>
      <c r="J530" t="str">
        <f>PROPER(MedExam_Table[[#This Row],[Heart Issues]])</f>
        <v>Yes</v>
      </c>
      <c r="K530" t="str">
        <f>PROPER(IF(MedExam_Table[[#This Row],[smoker]]= "?","No",MedExam_Table[[#This Row],[smoker]]))</f>
        <v>No</v>
      </c>
      <c r="L530" t="str">
        <f>IF(MedExam_Table[[#This Row],[BMI]]&lt;18.5,"Underweight",IF(MedExam_Table[[#This Row],[BMI]]&lt;25,"NormalWeight",IF(MedExam_Table[[#This Row],[BMI]]&lt;=30,"OverWeight","Obesity")))</f>
        <v>NormalWeight</v>
      </c>
      <c r="M530" t="str">
        <f>IF(MedExam_Table[[#This Row],[HBA1C]]&lt;5.7,"Normal",IF(MedExam_Table[[#This Row],[HBA1C]]&lt;6.4,"Prediabetes","Diabetes"))</f>
        <v>Normal</v>
      </c>
      <c r="N530" t="str">
        <f>PROPER(MedExam_Table[[#This Row],[Any Transplants]])</f>
        <v>No</v>
      </c>
    </row>
    <row r="531" spans="1:14" x14ac:dyDescent="0.3">
      <c r="A531" t="s">
        <v>896</v>
      </c>
      <c r="B531">
        <v>27.835000000000001</v>
      </c>
      <c r="C531">
        <v>6.03</v>
      </c>
      <c r="D531" t="s">
        <v>2380</v>
      </c>
      <c r="E531" t="s">
        <v>2380</v>
      </c>
      <c r="F531" t="s">
        <v>2380</v>
      </c>
      <c r="G531">
        <v>1</v>
      </c>
      <c r="H531" t="s">
        <v>2380</v>
      </c>
      <c r="I531" s="9">
        <f>IF(MedExam_Table[[#This Row],[NumberOfMajorSurgeries]]="No major surgery",0,MedExam_Table[[#This Row],[NumberOfMajorSurgeries]])</f>
        <v>1</v>
      </c>
      <c r="J531" t="str">
        <f>PROPER(MedExam_Table[[#This Row],[Heart Issues]])</f>
        <v>No</v>
      </c>
      <c r="K531" t="str">
        <f>PROPER(IF(MedExam_Table[[#This Row],[smoker]]= "?","No",MedExam_Table[[#This Row],[smoker]]))</f>
        <v>No</v>
      </c>
      <c r="L531" t="str">
        <f>IF(MedExam_Table[[#This Row],[BMI]]&lt;18.5,"Underweight",IF(MedExam_Table[[#This Row],[BMI]]&lt;25,"NormalWeight",IF(MedExam_Table[[#This Row],[BMI]]&lt;=30,"OverWeight","Obesity")))</f>
        <v>OverWeight</v>
      </c>
      <c r="M531" t="str">
        <f>IF(MedExam_Table[[#This Row],[HBA1C]]&lt;5.7,"Normal",IF(MedExam_Table[[#This Row],[HBA1C]]&lt;6.4,"Prediabetes","Diabetes"))</f>
        <v>Prediabetes</v>
      </c>
      <c r="N531" t="str">
        <f>PROPER(MedExam_Table[[#This Row],[Any Transplants]])</f>
        <v>No</v>
      </c>
    </row>
    <row r="532" spans="1:14" x14ac:dyDescent="0.3">
      <c r="A532" t="s">
        <v>895</v>
      </c>
      <c r="B532">
        <v>39.229999999999997</v>
      </c>
      <c r="C532">
        <v>5.36</v>
      </c>
      <c r="D532" t="s">
        <v>2380</v>
      </c>
      <c r="E532" t="s">
        <v>2380</v>
      </c>
      <c r="F532" t="s">
        <v>2380</v>
      </c>
      <c r="G532" t="s">
        <v>2381</v>
      </c>
      <c r="H532" t="s">
        <v>2380</v>
      </c>
      <c r="I532" s="9">
        <f>IF(MedExam_Table[[#This Row],[NumberOfMajorSurgeries]]="No major surgery",0,MedExam_Table[[#This Row],[NumberOfMajorSurgeries]])</f>
        <v>0</v>
      </c>
      <c r="J532" t="str">
        <f>PROPER(MedExam_Table[[#This Row],[Heart Issues]])</f>
        <v>No</v>
      </c>
      <c r="K532" t="str">
        <f>PROPER(IF(MedExam_Table[[#This Row],[smoker]]= "?","No",MedExam_Table[[#This Row],[smoker]]))</f>
        <v>No</v>
      </c>
      <c r="L532" t="str">
        <f>IF(MedExam_Table[[#This Row],[BMI]]&lt;18.5,"Underweight",IF(MedExam_Table[[#This Row],[BMI]]&lt;25,"NormalWeight",IF(MedExam_Table[[#This Row],[BMI]]&lt;=30,"OverWeight","Obesity")))</f>
        <v>Obesity</v>
      </c>
      <c r="M532" t="str">
        <f>IF(MedExam_Table[[#This Row],[HBA1C]]&lt;5.7,"Normal",IF(MedExam_Table[[#This Row],[HBA1C]]&lt;6.4,"Prediabetes","Diabetes"))</f>
        <v>Normal</v>
      </c>
      <c r="N532" t="str">
        <f>PROPER(MedExam_Table[[#This Row],[Any Transplants]])</f>
        <v>No</v>
      </c>
    </row>
    <row r="533" spans="1:14" x14ac:dyDescent="0.3">
      <c r="A533" t="s">
        <v>894</v>
      </c>
      <c r="B533">
        <v>19.95</v>
      </c>
      <c r="C533">
        <v>6.11</v>
      </c>
      <c r="D533" t="s">
        <v>2380</v>
      </c>
      <c r="E533" t="s">
        <v>2380</v>
      </c>
      <c r="F533" t="s">
        <v>2380</v>
      </c>
      <c r="G533">
        <v>1</v>
      </c>
      <c r="H533" t="s">
        <v>2380</v>
      </c>
      <c r="I533" s="9">
        <f>IF(MedExam_Table[[#This Row],[NumberOfMajorSurgeries]]="No major surgery",0,MedExam_Table[[#This Row],[NumberOfMajorSurgeries]])</f>
        <v>1</v>
      </c>
      <c r="J533" t="str">
        <f>PROPER(MedExam_Table[[#This Row],[Heart Issues]])</f>
        <v>No</v>
      </c>
      <c r="K533" t="str">
        <f>PROPER(IF(MedExam_Table[[#This Row],[smoker]]= "?","No",MedExam_Table[[#This Row],[smoker]]))</f>
        <v>No</v>
      </c>
      <c r="L533" t="str">
        <f>IF(MedExam_Table[[#This Row],[BMI]]&lt;18.5,"Underweight",IF(MedExam_Table[[#This Row],[BMI]]&lt;25,"NormalWeight",IF(MedExam_Table[[#This Row],[BMI]]&lt;=30,"OverWeight","Obesity")))</f>
        <v>NormalWeight</v>
      </c>
      <c r="M533" t="str">
        <f>IF(MedExam_Table[[#This Row],[HBA1C]]&lt;5.7,"Normal",IF(MedExam_Table[[#This Row],[HBA1C]]&lt;6.4,"Prediabetes","Diabetes"))</f>
        <v>Prediabetes</v>
      </c>
      <c r="N533" t="str">
        <f>PROPER(MedExam_Table[[#This Row],[Any Transplants]])</f>
        <v>No</v>
      </c>
    </row>
    <row r="534" spans="1:14" x14ac:dyDescent="0.3">
      <c r="A534" t="s">
        <v>893</v>
      </c>
      <c r="B534">
        <v>34.64</v>
      </c>
      <c r="C534">
        <v>4.88</v>
      </c>
      <c r="D534" t="s">
        <v>2380</v>
      </c>
      <c r="E534" t="s">
        <v>2380</v>
      </c>
      <c r="F534" t="s">
        <v>2383</v>
      </c>
      <c r="G534">
        <v>1</v>
      </c>
      <c r="H534" t="s">
        <v>2380</v>
      </c>
      <c r="I534" s="9">
        <f>IF(MedExam_Table[[#This Row],[NumberOfMajorSurgeries]]="No major surgery",0,MedExam_Table[[#This Row],[NumberOfMajorSurgeries]])</f>
        <v>1</v>
      </c>
      <c r="J534" t="str">
        <f>PROPER(MedExam_Table[[#This Row],[Heart Issues]])</f>
        <v>No</v>
      </c>
      <c r="K534" t="str">
        <f>PROPER(IF(MedExam_Table[[#This Row],[smoker]]= "?","No",MedExam_Table[[#This Row],[smoker]]))</f>
        <v>No</v>
      </c>
      <c r="L534" t="str">
        <f>IF(MedExam_Table[[#This Row],[BMI]]&lt;18.5,"Underweight",IF(MedExam_Table[[#This Row],[BMI]]&lt;25,"NormalWeight",IF(MedExam_Table[[#This Row],[BMI]]&lt;=30,"OverWeight","Obesity")))</f>
        <v>Obesity</v>
      </c>
      <c r="M534" t="str">
        <f>IF(MedExam_Table[[#This Row],[HBA1C]]&lt;5.7,"Normal",IF(MedExam_Table[[#This Row],[HBA1C]]&lt;6.4,"Prediabetes","Diabetes"))</f>
        <v>Normal</v>
      </c>
      <c r="N534" t="str">
        <f>PROPER(MedExam_Table[[#This Row],[Any Transplants]])</f>
        <v>No</v>
      </c>
    </row>
    <row r="535" spans="1:14" x14ac:dyDescent="0.3">
      <c r="A535" t="s">
        <v>892</v>
      </c>
      <c r="B535">
        <v>18.75</v>
      </c>
      <c r="C535">
        <v>6.72</v>
      </c>
      <c r="D535" t="s">
        <v>2380</v>
      </c>
      <c r="E535" t="s">
        <v>2380</v>
      </c>
      <c r="F535" t="s">
        <v>2380</v>
      </c>
      <c r="G535" t="s">
        <v>2381</v>
      </c>
      <c r="H535" t="s">
        <v>2380</v>
      </c>
      <c r="I535" s="9">
        <f>IF(MedExam_Table[[#This Row],[NumberOfMajorSurgeries]]="No major surgery",0,MedExam_Table[[#This Row],[NumberOfMajorSurgeries]])</f>
        <v>0</v>
      </c>
      <c r="J535" t="str">
        <f>PROPER(MedExam_Table[[#This Row],[Heart Issues]])</f>
        <v>No</v>
      </c>
      <c r="K535" t="str">
        <f>PROPER(IF(MedExam_Table[[#This Row],[smoker]]= "?","No",MedExam_Table[[#This Row],[smoker]]))</f>
        <v>No</v>
      </c>
      <c r="L535" t="str">
        <f>IF(MedExam_Table[[#This Row],[BMI]]&lt;18.5,"Underweight",IF(MedExam_Table[[#This Row],[BMI]]&lt;25,"NormalWeight",IF(MedExam_Table[[#This Row],[BMI]]&lt;=30,"OverWeight","Obesity")))</f>
        <v>NormalWeight</v>
      </c>
      <c r="M535" t="str">
        <f>IF(MedExam_Table[[#This Row],[HBA1C]]&lt;5.7,"Normal",IF(MedExam_Table[[#This Row],[HBA1C]]&lt;6.4,"Prediabetes","Diabetes"))</f>
        <v>Diabetes</v>
      </c>
      <c r="N535" t="str">
        <f>PROPER(MedExam_Table[[#This Row],[Any Transplants]])</f>
        <v>No</v>
      </c>
    </row>
    <row r="536" spans="1:14" x14ac:dyDescent="0.3">
      <c r="A536" t="s">
        <v>2225</v>
      </c>
      <c r="B536">
        <v>46.45</v>
      </c>
      <c r="C536">
        <v>5.62</v>
      </c>
      <c r="D536" t="s">
        <v>2380</v>
      </c>
      <c r="E536" t="s">
        <v>2380</v>
      </c>
      <c r="F536" t="s">
        <v>2380</v>
      </c>
      <c r="G536" t="s">
        <v>2381</v>
      </c>
      <c r="H536" t="s">
        <v>2382</v>
      </c>
      <c r="I536" s="9">
        <f>IF(MedExam_Table[[#This Row],[NumberOfMajorSurgeries]]="No major surgery",0,MedExam_Table[[#This Row],[NumberOfMajorSurgeries]])</f>
        <v>0</v>
      </c>
      <c r="J536" t="str">
        <f>PROPER(MedExam_Table[[#This Row],[Heart Issues]])</f>
        <v>No</v>
      </c>
      <c r="K536" t="str">
        <f>PROPER(IF(MedExam_Table[[#This Row],[smoker]]= "?","No",MedExam_Table[[#This Row],[smoker]]))</f>
        <v>Yes</v>
      </c>
      <c r="L536" t="str">
        <f>IF(MedExam_Table[[#This Row],[BMI]]&lt;18.5,"Underweight",IF(MedExam_Table[[#This Row],[BMI]]&lt;25,"NormalWeight",IF(MedExam_Table[[#This Row],[BMI]]&lt;=30,"OverWeight","Obesity")))</f>
        <v>Obesity</v>
      </c>
      <c r="M536" t="str">
        <f>IF(MedExam_Table[[#This Row],[HBA1C]]&lt;5.7,"Normal",IF(MedExam_Table[[#This Row],[HBA1C]]&lt;6.4,"Prediabetes","Diabetes"))</f>
        <v>Normal</v>
      </c>
      <c r="N536" t="str">
        <f>PROPER(MedExam_Table[[#This Row],[Any Transplants]])</f>
        <v>No</v>
      </c>
    </row>
    <row r="537" spans="1:14" x14ac:dyDescent="0.3">
      <c r="A537" t="s">
        <v>891</v>
      </c>
      <c r="B537">
        <v>26.48</v>
      </c>
      <c r="C537">
        <v>4.2</v>
      </c>
      <c r="D537" t="s">
        <v>2380</v>
      </c>
      <c r="E537" t="s">
        <v>2380</v>
      </c>
      <c r="F537" t="s">
        <v>2380</v>
      </c>
      <c r="G537">
        <v>1</v>
      </c>
      <c r="H537" t="s">
        <v>2380</v>
      </c>
      <c r="I537" s="9">
        <f>IF(MedExam_Table[[#This Row],[NumberOfMajorSurgeries]]="No major surgery",0,MedExam_Table[[#This Row],[NumberOfMajorSurgeries]])</f>
        <v>1</v>
      </c>
      <c r="J537" t="str">
        <f>PROPER(MedExam_Table[[#This Row],[Heart Issues]])</f>
        <v>No</v>
      </c>
      <c r="K537" t="str">
        <f>PROPER(IF(MedExam_Table[[#This Row],[smoker]]= "?","No",MedExam_Table[[#This Row],[smoker]]))</f>
        <v>No</v>
      </c>
      <c r="L537" t="str">
        <f>IF(MedExam_Table[[#This Row],[BMI]]&lt;18.5,"Underweight",IF(MedExam_Table[[#This Row],[BMI]]&lt;25,"NormalWeight",IF(MedExam_Table[[#This Row],[BMI]]&lt;=30,"OverWeight","Obesity")))</f>
        <v>OverWeight</v>
      </c>
      <c r="M537" t="str">
        <f>IF(MedExam_Table[[#This Row],[HBA1C]]&lt;5.7,"Normal",IF(MedExam_Table[[#This Row],[HBA1C]]&lt;6.4,"Prediabetes","Diabetes"))</f>
        <v>Normal</v>
      </c>
      <c r="N537" t="str">
        <f>PROPER(MedExam_Table[[#This Row],[Any Transplants]])</f>
        <v>No</v>
      </c>
    </row>
    <row r="538" spans="1:14" x14ac:dyDescent="0.3">
      <c r="A538" t="s">
        <v>890</v>
      </c>
      <c r="B538">
        <v>34.83</v>
      </c>
      <c r="C538">
        <v>5.79</v>
      </c>
      <c r="D538" t="s">
        <v>2380</v>
      </c>
      <c r="E538" t="s">
        <v>2380</v>
      </c>
      <c r="F538" t="s">
        <v>2380</v>
      </c>
      <c r="G538">
        <v>1</v>
      </c>
      <c r="H538" t="s">
        <v>2380</v>
      </c>
      <c r="I538" s="9">
        <f>IF(MedExam_Table[[#This Row],[NumberOfMajorSurgeries]]="No major surgery",0,MedExam_Table[[#This Row],[NumberOfMajorSurgeries]])</f>
        <v>1</v>
      </c>
      <c r="J538" t="str">
        <f>PROPER(MedExam_Table[[#This Row],[Heart Issues]])</f>
        <v>No</v>
      </c>
      <c r="K538" t="str">
        <f>PROPER(IF(MedExam_Table[[#This Row],[smoker]]= "?","No",MedExam_Table[[#This Row],[smoker]]))</f>
        <v>No</v>
      </c>
      <c r="L538" t="str">
        <f>IF(MedExam_Table[[#This Row],[BMI]]&lt;18.5,"Underweight",IF(MedExam_Table[[#This Row],[BMI]]&lt;25,"NormalWeight",IF(MedExam_Table[[#This Row],[BMI]]&lt;=30,"OverWeight","Obesity")))</f>
        <v>Obesity</v>
      </c>
      <c r="M538" t="str">
        <f>IF(MedExam_Table[[#This Row],[HBA1C]]&lt;5.7,"Normal",IF(MedExam_Table[[#This Row],[HBA1C]]&lt;6.4,"Prediabetes","Diabetes"))</f>
        <v>Prediabetes</v>
      </c>
      <c r="N538" t="str">
        <f>PROPER(MedExam_Table[[#This Row],[Any Transplants]])</f>
        <v>No</v>
      </c>
    </row>
    <row r="539" spans="1:14" x14ac:dyDescent="0.3">
      <c r="A539" t="s">
        <v>889</v>
      </c>
      <c r="B539">
        <v>25.46</v>
      </c>
      <c r="C539">
        <v>4.29</v>
      </c>
      <c r="D539" t="s">
        <v>2380</v>
      </c>
      <c r="E539" t="s">
        <v>2380</v>
      </c>
      <c r="F539" t="s">
        <v>2380</v>
      </c>
      <c r="G539" t="s">
        <v>2381</v>
      </c>
      <c r="H539" t="s">
        <v>2380</v>
      </c>
      <c r="I539" s="9">
        <f>IF(MedExam_Table[[#This Row],[NumberOfMajorSurgeries]]="No major surgery",0,MedExam_Table[[#This Row],[NumberOfMajorSurgeries]])</f>
        <v>0</v>
      </c>
      <c r="J539" t="str">
        <f>PROPER(MedExam_Table[[#This Row],[Heart Issues]])</f>
        <v>No</v>
      </c>
      <c r="K539" t="str">
        <f>PROPER(IF(MedExam_Table[[#This Row],[smoker]]= "?","No",MedExam_Table[[#This Row],[smoker]]))</f>
        <v>No</v>
      </c>
      <c r="L539" t="str">
        <f>IF(MedExam_Table[[#This Row],[BMI]]&lt;18.5,"Underweight",IF(MedExam_Table[[#This Row],[BMI]]&lt;25,"NormalWeight",IF(MedExam_Table[[#This Row],[BMI]]&lt;=30,"OverWeight","Obesity")))</f>
        <v>OverWeight</v>
      </c>
      <c r="M539" t="str">
        <f>IF(MedExam_Table[[#This Row],[HBA1C]]&lt;5.7,"Normal",IF(MedExam_Table[[#This Row],[HBA1C]]&lt;6.4,"Prediabetes","Diabetes"))</f>
        <v>Normal</v>
      </c>
      <c r="N539" t="str">
        <f>PROPER(MedExam_Table[[#This Row],[Any Transplants]])</f>
        <v>No</v>
      </c>
    </row>
    <row r="540" spans="1:14" x14ac:dyDescent="0.3">
      <c r="A540" t="s">
        <v>888</v>
      </c>
      <c r="B540">
        <v>23.31</v>
      </c>
      <c r="C540">
        <v>8.27</v>
      </c>
      <c r="D540" t="s">
        <v>2380</v>
      </c>
      <c r="E540" t="s">
        <v>2380</v>
      </c>
      <c r="F540" t="s">
        <v>2380</v>
      </c>
      <c r="G540" t="s">
        <v>2381</v>
      </c>
      <c r="H540" t="s">
        <v>2380</v>
      </c>
      <c r="I540" s="9">
        <f>IF(MedExam_Table[[#This Row],[NumberOfMajorSurgeries]]="No major surgery",0,MedExam_Table[[#This Row],[NumberOfMajorSurgeries]])</f>
        <v>0</v>
      </c>
      <c r="J540" t="str">
        <f>PROPER(MedExam_Table[[#This Row],[Heart Issues]])</f>
        <v>No</v>
      </c>
      <c r="K540" t="str">
        <f>PROPER(IF(MedExam_Table[[#This Row],[smoker]]= "?","No",MedExam_Table[[#This Row],[smoker]]))</f>
        <v>No</v>
      </c>
      <c r="L540" t="str">
        <f>IF(MedExam_Table[[#This Row],[BMI]]&lt;18.5,"Underweight",IF(MedExam_Table[[#This Row],[BMI]]&lt;25,"NormalWeight",IF(MedExam_Table[[#This Row],[BMI]]&lt;=30,"OverWeight","Obesity")))</f>
        <v>NormalWeight</v>
      </c>
      <c r="M540" t="str">
        <f>IF(MedExam_Table[[#This Row],[HBA1C]]&lt;5.7,"Normal",IF(MedExam_Table[[#This Row],[HBA1C]]&lt;6.4,"Prediabetes","Diabetes"))</f>
        <v>Diabetes</v>
      </c>
      <c r="N540" t="str">
        <f>PROPER(MedExam_Table[[#This Row],[Any Transplants]])</f>
        <v>No</v>
      </c>
    </row>
    <row r="541" spans="1:14" x14ac:dyDescent="0.3">
      <c r="A541" t="s">
        <v>887</v>
      </c>
      <c r="B541">
        <v>29</v>
      </c>
      <c r="C541">
        <v>4.5599999999999996</v>
      </c>
      <c r="D541" t="s">
        <v>2380</v>
      </c>
      <c r="E541" t="s">
        <v>2380</v>
      </c>
      <c r="F541" t="s">
        <v>2380</v>
      </c>
      <c r="G541" t="s">
        <v>2381</v>
      </c>
      <c r="H541" t="s">
        <v>2380</v>
      </c>
      <c r="I541" s="9">
        <f>IF(MedExam_Table[[#This Row],[NumberOfMajorSurgeries]]="No major surgery",0,MedExam_Table[[#This Row],[NumberOfMajorSurgeries]])</f>
        <v>0</v>
      </c>
      <c r="J541" t="str">
        <f>PROPER(MedExam_Table[[#This Row],[Heart Issues]])</f>
        <v>No</v>
      </c>
      <c r="K541" t="str">
        <f>PROPER(IF(MedExam_Table[[#This Row],[smoker]]= "?","No",MedExam_Table[[#This Row],[smoker]]))</f>
        <v>No</v>
      </c>
      <c r="L541" t="str">
        <f>IF(MedExam_Table[[#This Row],[BMI]]&lt;18.5,"Underweight",IF(MedExam_Table[[#This Row],[BMI]]&lt;25,"NormalWeight",IF(MedExam_Table[[#This Row],[BMI]]&lt;=30,"OverWeight","Obesity")))</f>
        <v>OverWeight</v>
      </c>
      <c r="M541" t="str">
        <f>IF(MedExam_Table[[#This Row],[HBA1C]]&lt;5.7,"Normal",IF(MedExam_Table[[#This Row],[HBA1C]]&lt;6.4,"Prediabetes","Diabetes"))</f>
        <v>Normal</v>
      </c>
      <c r="N541" t="str">
        <f>PROPER(MedExam_Table[[#This Row],[Any Transplants]])</f>
        <v>No</v>
      </c>
    </row>
    <row r="542" spans="1:14" x14ac:dyDescent="0.3">
      <c r="A542" t="s">
        <v>886</v>
      </c>
      <c r="B542">
        <v>32.869999999999997</v>
      </c>
      <c r="C542">
        <v>5.33</v>
      </c>
      <c r="D542" t="s">
        <v>2380</v>
      </c>
      <c r="E542" t="s">
        <v>2380</v>
      </c>
      <c r="F542" t="s">
        <v>2380</v>
      </c>
      <c r="G542" t="s">
        <v>2381</v>
      </c>
      <c r="H542" t="s">
        <v>2380</v>
      </c>
      <c r="I542" s="9">
        <f>IF(MedExam_Table[[#This Row],[NumberOfMajorSurgeries]]="No major surgery",0,MedExam_Table[[#This Row],[NumberOfMajorSurgeries]])</f>
        <v>0</v>
      </c>
      <c r="J542" t="str">
        <f>PROPER(MedExam_Table[[#This Row],[Heart Issues]])</f>
        <v>No</v>
      </c>
      <c r="K542" t="str">
        <f>PROPER(IF(MedExam_Table[[#This Row],[smoker]]= "?","No",MedExam_Table[[#This Row],[smoker]]))</f>
        <v>No</v>
      </c>
      <c r="L542" t="str">
        <f>IF(MedExam_Table[[#This Row],[BMI]]&lt;18.5,"Underweight",IF(MedExam_Table[[#This Row],[BMI]]&lt;25,"NormalWeight",IF(MedExam_Table[[#This Row],[BMI]]&lt;=30,"OverWeight","Obesity")))</f>
        <v>Obesity</v>
      </c>
      <c r="M542" t="str">
        <f>IF(MedExam_Table[[#This Row],[HBA1C]]&lt;5.7,"Normal",IF(MedExam_Table[[#This Row],[HBA1C]]&lt;6.4,"Prediabetes","Diabetes"))</f>
        <v>Normal</v>
      </c>
      <c r="N542" t="str">
        <f>PROPER(MedExam_Table[[#This Row],[Any Transplants]])</f>
        <v>No</v>
      </c>
    </row>
    <row r="543" spans="1:14" x14ac:dyDescent="0.3">
      <c r="A543" t="s">
        <v>885</v>
      </c>
      <c r="B543">
        <v>26.18</v>
      </c>
      <c r="C543">
        <v>5.63</v>
      </c>
      <c r="D543" t="s">
        <v>2380</v>
      </c>
      <c r="E543" t="s">
        <v>2380</v>
      </c>
      <c r="F543" t="s">
        <v>2380</v>
      </c>
      <c r="G543" t="s">
        <v>2381</v>
      </c>
      <c r="H543" t="s">
        <v>2380</v>
      </c>
      <c r="I543" s="9">
        <f>IF(MedExam_Table[[#This Row],[NumberOfMajorSurgeries]]="No major surgery",0,MedExam_Table[[#This Row],[NumberOfMajorSurgeries]])</f>
        <v>0</v>
      </c>
      <c r="J543" t="str">
        <f>PROPER(MedExam_Table[[#This Row],[Heart Issues]])</f>
        <v>No</v>
      </c>
      <c r="K543" t="str">
        <f>PROPER(IF(MedExam_Table[[#This Row],[smoker]]= "?","No",MedExam_Table[[#This Row],[smoker]]))</f>
        <v>No</v>
      </c>
      <c r="L543" t="str">
        <f>IF(MedExam_Table[[#This Row],[BMI]]&lt;18.5,"Underweight",IF(MedExam_Table[[#This Row],[BMI]]&lt;25,"NormalWeight",IF(MedExam_Table[[#This Row],[BMI]]&lt;=30,"OverWeight","Obesity")))</f>
        <v>OverWeight</v>
      </c>
      <c r="M543" t="str">
        <f>IF(MedExam_Table[[#This Row],[HBA1C]]&lt;5.7,"Normal",IF(MedExam_Table[[#This Row],[HBA1C]]&lt;6.4,"Prediabetes","Diabetes"))</f>
        <v>Normal</v>
      </c>
      <c r="N543" t="str">
        <f>PROPER(MedExam_Table[[#This Row],[Any Transplants]])</f>
        <v>No</v>
      </c>
    </row>
    <row r="544" spans="1:14" x14ac:dyDescent="0.3">
      <c r="A544" t="s">
        <v>884</v>
      </c>
      <c r="B544">
        <v>25.3</v>
      </c>
      <c r="C544">
        <v>5.12</v>
      </c>
      <c r="D544" t="s">
        <v>2380</v>
      </c>
      <c r="E544" t="s">
        <v>2380</v>
      </c>
      <c r="F544" t="s">
        <v>2380</v>
      </c>
      <c r="G544" t="s">
        <v>2381</v>
      </c>
      <c r="H544" t="s">
        <v>2380</v>
      </c>
      <c r="I544" s="9">
        <f>IF(MedExam_Table[[#This Row],[NumberOfMajorSurgeries]]="No major surgery",0,MedExam_Table[[#This Row],[NumberOfMajorSurgeries]])</f>
        <v>0</v>
      </c>
      <c r="J544" t="str">
        <f>PROPER(MedExam_Table[[#This Row],[Heart Issues]])</f>
        <v>No</v>
      </c>
      <c r="K544" t="str">
        <f>PROPER(IF(MedExam_Table[[#This Row],[smoker]]= "?","No",MedExam_Table[[#This Row],[smoker]]))</f>
        <v>No</v>
      </c>
      <c r="L544" t="str">
        <f>IF(MedExam_Table[[#This Row],[BMI]]&lt;18.5,"Underweight",IF(MedExam_Table[[#This Row],[BMI]]&lt;25,"NormalWeight",IF(MedExam_Table[[#This Row],[BMI]]&lt;=30,"OverWeight","Obesity")))</f>
        <v>OverWeight</v>
      </c>
      <c r="M544" t="str">
        <f>IF(MedExam_Table[[#This Row],[HBA1C]]&lt;5.7,"Normal",IF(MedExam_Table[[#This Row],[HBA1C]]&lt;6.4,"Prediabetes","Diabetes"))</f>
        <v>Normal</v>
      </c>
      <c r="N544" t="str">
        <f>PROPER(MedExam_Table[[#This Row],[Any Transplants]])</f>
        <v>No</v>
      </c>
    </row>
    <row r="545" spans="1:14" x14ac:dyDescent="0.3">
      <c r="A545" t="s">
        <v>883</v>
      </c>
      <c r="B545">
        <v>36.94</v>
      </c>
      <c r="C545">
        <v>5.15</v>
      </c>
      <c r="D545" t="s">
        <v>2382</v>
      </c>
      <c r="E545" t="s">
        <v>2380</v>
      </c>
      <c r="F545" t="s">
        <v>2380</v>
      </c>
      <c r="G545">
        <v>1</v>
      </c>
      <c r="H545" t="s">
        <v>2380</v>
      </c>
      <c r="I545" s="9">
        <f>IF(MedExam_Table[[#This Row],[NumberOfMajorSurgeries]]="No major surgery",0,MedExam_Table[[#This Row],[NumberOfMajorSurgeries]])</f>
        <v>1</v>
      </c>
      <c r="J545" t="str">
        <f>PROPER(MedExam_Table[[#This Row],[Heart Issues]])</f>
        <v>Yes</v>
      </c>
      <c r="K545" t="str">
        <f>PROPER(IF(MedExam_Table[[#This Row],[smoker]]= "?","No",MedExam_Table[[#This Row],[smoker]]))</f>
        <v>No</v>
      </c>
      <c r="L545" t="str">
        <f>IF(MedExam_Table[[#This Row],[BMI]]&lt;18.5,"Underweight",IF(MedExam_Table[[#This Row],[BMI]]&lt;25,"NormalWeight",IF(MedExam_Table[[#This Row],[BMI]]&lt;=30,"OverWeight","Obesity")))</f>
        <v>Obesity</v>
      </c>
      <c r="M545" t="str">
        <f>IF(MedExam_Table[[#This Row],[HBA1C]]&lt;5.7,"Normal",IF(MedExam_Table[[#This Row],[HBA1C]]&lt;6.4,"Prediabetes","Diabetes"))</f>
        <v>Normal</v>
      </c>
      <c r="N545" t="str">
        <f>PROPER(MedExam_Table[[#This Row],[Any Transplants]])</f>
        <v>No</v>
      </c>
    </row>
    <row r="546" spans="1:14" x14ac:dyDescent="0.3">
      <c r="A546" t="s">
        <v>882</v>
      </c>
      <c r="B546">
        <v>22.86</v>
      </c>
      <c r="C546">
        <v>7.5</v>
      </c>
      <c r="D546" t="s">
        <v>2380</v>
      </c>
      <c r="E546" t="s">
        <v>2380</v>
      </c>
      <c r="F546" t="s">
        <v>2380</v>
      </c>
      <c r="G546" t="s">
        <v>2381</v>
      </c>
      <c r="H546" t="s">
        <v>2380</v>
      </c>
      <c r="I546" s="9">
        <f>IF(MedExam_Table[[#This Row],[NumberOfMajorSurgeries]]="No major surgery",0,MedExam_Table[[#This Row],[NumberOfMajorSurgeries]])</f>
        <v>0</v>
      </c>
      <c r="J546" t="str">
        <f>PROPER(MedExam_Table[[#This Row],[Heart Issues]])</f>
        <v>No</v>
      </c>
      <c r="K546" t="str">
        <f>PROPER(IF(MedExam_Table[[#This Row],[smoker]]= "?","No",MedExam_Table[[#This Row],[smoker]]))</f>
        <v>No</v>
      </c>
      <c r="L546" t="str">
        <f>IF(MedExam_Table[[#This Row],[BMI]]&lt;18.5,"Underweight",IF(MedExam_Table[[#This Row],[BMI]]&lt;25,"NormalWeight",IF(MedExam_Table[[#This Row],[BMI]]&lt;=30,"OverWeight","Obesity")))</f>
        <v>NormalWeight</v>
      </c>
      <c r="M546" t="str">
        <f>IF(MedExam_Table[[#This Row],[HBA1C]]&lt;5.7,"Normal",IF(MedExam_Table[[#This Row],[HBA1C]]&lt;6.4,"Prediabetes","Diabetes"))</f>
        <v>Diabetes</v>
      </c>
      <c r="N546" t="str">
        <f>PROPER(MedExam_Table[[#This Row],[Any Transplants]])</f>
        <v>No</v>
      </c>
    </row>
    <row r="547" spans="1:14" x14ac:dyDescent="0.3">
      <c r="A547" t="s">
        <v>2224</v>
      </c>
      <c r="B547">
        <v>35.75</v>
      </c>
      <c r="C547">
        <v>4.1900000000000004</v>
      </c>
      <c r="D547" t="s">
        <v>2380</v>
      </c>
      <c r="E547" t="s">
        <v>2380</v>
      </c>
      <c r="F547" t="s">
        <v>2380</v>
      </c>
      <c r="G547" t="s">
        <v>2381</v>
      </c>
      <c r="H547" t="s">
        <v>2382</v>
      </c>
      <c r="I547" s="9">
        <f>IF(MedExam_Table[[#This Row],[NumberOfMajorSurgeries]]="No major surgery",0,MedExam_Table[[#This Row],[NumberOfMajorSurgeries]])</f>
        <v>0</v>
      </c>
      <c r="J547" t="str">
        <f>PROPER(MedExam_Table[[#This Row],[Heart Issues]])</f>
        <v>No</v>
      </c>
      <c r="K547" t="str">
        <f>PROPER(IF(MedExam_Table[[#This Row],[smoker]]= "?","No",MedExam_Table[[#This Row],[smoker]]))</f>
        <v>Yes</v>
      </c>
      <c r="L547" t="str">
        <f>IF(MedExam_Table[[#This Row],[BMI]]&lt;18.5,"Underweight",IF(MedExam_Table[[#This Row],[BMI]]&lt;25,"NormalWeight",IF(MedExam_Table[[#This Row],[BMI]]&lt;=30,"OverWeight","Obesity")))</f>
        <v>Obesity</v>
      </c>
      <c r="M547" t="str">
        <f>IF(MedExam_Table[[#This Row],[HBA1C]]&lt;5.7,"Normal",IF(MedExam_Table[[#This Row],[HBA1C]]&lt;6.4,"Prediabetes","Diabetes"))</f>
        <v>Normal</v>
      </c>
      <c r="N547" t="str">
        <f>PROPER(MedExam_Table[[#This Row],[Any Transplants]])</f>
        <v>No</v>
      </c>
    </row>
    <row r="548" spans="1:14" x14ac:dyDescent="0.3">
      <c r="A548" t="s">
        <v>881</v>
      </c>
      <c r="B548">
        <v>18.760000000000002</v>
      </c>
      <c r="C548">
        <v>4.88</v>
      </c>
      <c r="D548" t="s">
        <v>2382</v>
      </c>
      <c r="E548" t="s">
        <v>2380</v>
      </c>
      <c r="F548" t="s">
        <v>2383</v>
      </c>
      <c r="G548">
        <v>1</v>
      </c>
      <c r="H548" t="s">
        <v>2380</v>
      </c>
      <c r="I548" s="9">
        <f>IF(MedExam_Table[[#This Row],[NumberOfMajorSurgeries]]="No major surgery",0,MedExam_Table[[#This Row],[NumberOfMajorSurgeries]])</f>
        <v>1</v>
      </c>
      <c r="J548" t="str">
        <f>PROPER(MedExam_Table[[#This Row],[Heart Issues]])</f>
        <v>Yes</v>
      </c>
      <c r="K548" t="str">
        <f>PROPER(IF(MedExam_Table[[#This Row],[smoker]]= "?","No",MedExam_Table[[#This Row],[smoker]]))</f>
        <v>No</v>
      </c>
      <c r="L548" t="str">
        <f>IF(MedExam_Table[[#This Row],[BMI]]&lt;18.5,"Underweight",IF(MedExam_Table[[#This Row],[BMI]]&lt;25,"NormalWeight",IF(MedExam_Table[[#This Row],[BMI]]&lt;=30,"OverWeight","Obesity")))</f>
        <v>NormalWeight</v>
      </c>
      <c r="M548" t="str">
        <f>IF(MedExam_Table[[#This Row],[HBA1C]]&lt;5.7,"Normal",IF(MedExam_Table[[#This Row],[HBA1C]]&lt;6.4,"Prediabetes","Diabetes"))</f>
        <v>Normal</v>
      </c>
      <c r="N548" t="str">
        <f>PROPER(MedExam_Table[[#This Row],[Any Transplants]])</f>
        <v>No</v>
      </c>
    </row>
    <row r="549" spans="1:14" x14ac:dyDescent="0.3">
      <c r="A549" t="s">
        <v>880</v>
      </c>
      <c r="B549">
        <v>24.36</v>
      </c>
      <c r="C549">
        <v>5.57</v>
      </c>
      <c r="D549" t="s">
        <v>2380</v>
      </c>
      <c r="E549" t="s">
        <v>2380</v>
      </c>
      <c r="F549" t="s">
        <v>2380</v>
      </c>
      <c r="G549" t="s">
        <v>2381</v>
      </c>
      <c r="H549" t="s">
        <v>2380</v>
      </c>
      <c r="I549" s="9">
        <f>IF(MedExam_Table[[#This Row],[NumberOfMajorSurgeries]]="No major surgery",0,MedExam_Table[[#This Row],[NumberOfMajorSurgeries]])</f>
        <v>0</v>
      </c>
      <c r="J549" t="str">
        <f>PROPER(MedExam_Table[[#This Row],[Heart Issues]])</f>
        <v>No</v>
      </c>
      <c r="K549" t="str">
        <f>PROPER(IF(MedExam_Table[[#This Row],[smoker]]= "?","No",MedExam_Table[[#This Row],[smoker]]))</f>
        <v>No</v>
      </c>
      <c r="L549" t="str">
        <f>IF(MedExam_Table[[#This Row],[BMI]]&lt;18.5,"Underweight",IF(MedExam_Table[[#This Row],[BMI]]&lt;25,"NormalWeight",IF(MedExam_Table[[#This Row],[BMI]]&lt;=30,"OverWeight","Obesity")))</f>
        <v>NormalWeight</v>
      </c>
      <c r="M549" t="str">
        <f>IF(MedExam_Table[[#This Row],[HBA1C]]&lt;5.7,"Normal",IF(MedExam_Table[[#This Row],[HBA1C]]&lt;6.4,"Prediabetes","Diabetes"))</f>
        <v>Normal</v>
      </c>
      <c r="N549" t="str">
        <f>PROPER(MedExam_Table[[#This Row],[Any Transplants]])</f>
        <v>No</v>
      </c>
    </row>
    <row r="550" spans="1:14" x14ac:dyDescent="0.3">
      <c r="A550" t="s">
        <v>879</v>
      </c>
      <c r="B550">
        <v>32.299999999999997</v>
      </c>
      <c r="C550">
        <v>5.31</v>
      </c>
      <c r="D550" t="s">
        <v>2380</v>
      </c>
      <c r="E550" t="s">
        <v>2380</v>
      </c>
      <c r="F550" t="s">
        <v>2380</v>
      </c>
      <c r="G550" t="s">
        <v>2381</v>
      </c>
      <c r="H550" t="s">
        <v>2380</v>
      </c>
      <c r="I550" s="9">
        <f>IF(MedExam_Table[[#This Row],[NumberOfMajorSurgeries]]="No major surgery",0,MedExam_Table[[#This Row],[NumberOfMajorSurgeries]])</f>
        <v>0</v>
      </c>
      <c r="J550" t="str">
        <f>PROPER(MedExam_Table[[#This Row],[Heart Issues]])</f>
        <v>No</v>
      </c>
      <c r="K550" t="str">
        <f>PROPER(IF(MedExam_Table[[#This Row],[smoker]]= "?","No",MedExam_Table[[#This Row],[smoker]]))</f>
        <v>No</v>
      </c>
      <c r="L550" t="str">
        <f>IF(MedExam_Table[[#This Row],[BMI]]&lt;18.5,"Underweight",IF(MedExam_Table[[#This Row],[BMI]]&lt;25,"NormalWeight",IF(MedExam_Table[[#This Row],[BMI]]&lt;=30,"OverWeight","Obesity")))</f>
        <v>Obesity</v>
      </c>
      <c r="M550" t="str">
        <f>IF(MedExam_Table[[#This Row],[HBA1C]]&lt;5.7,"Normal",IF(MedExam_Table[[#This Row],[HBA1C]]&lt;6.4,"Prediabetes","Diabetes"))</f>
        <v>Normal</v>
      </c>
      <c r="N550" t="str">
        <f>PROPER(MedExam_Table[[#This Row],[Any Transplants]])</f>
        <v>No</v>
      </c>
    </row>
    <row r="551" spans="1:14" x14ac:dyDescent="0.3">
      <c r="A551" t="s">
        <v>878</v>
      </c>
      <c r="B551">
        <v>22.704999999999998</v>
      </c>
      <c r="C551">
        <v>4.57</v>
      </c>
      <c r="D551" t="s">
        <v>2382</v>
      </c>
      <c r="E551" t="s">
        <v>2380</v>
      </c>
      <c r="F551" t="s">
        <v>2380</v>
      </c>
      <c r="G551" t="s">
        <v>2381</v>
      </c>
      <c r="H551" t="s">
        <v>2380</v>
      </c>
      <c r="I551" s="9">
        <f>IF(MedExam_Table[[#This Row],[NumberOfMajorSurgeries]]="No major surgery",0,MedExam_Table[[#This Row],[NumberOfMajorSurgeries]])</f>
        <v>0</v>
      </c>
      <c r="J551" t="str">
        <f>PROPER(MedExam_Table[[#This Row],[Heart Issues]])</f>
        <v>Yes</v>
      </c>
      <c r="K551" t="str">
        <f>PROPER(IF(MedExam_Table[[#This Row],[smoker]]= "?","No",MedExam_Table[[#This Row],[smoker]]))</f>
        <v>No</v>
      </c>
      <c r="L551" t="str">
        <f>IF(MedExam_Table[[#This Row],[BMI]]&lt;18.5,"Underweight",IF(MedExam_Table[[#This Row],[BMI]]&lt;25,"NormalWeight",IF(MedExam_Table[[#This Row],[BMI]]&lt;=30,"OverWeight","Obesity")))</f>
        <v>NormalWeight</v>
      </c>
      <c r="M551" t="str">
        <f>IF(MedExam_Table[[#This Row],[HBA1C]]&lt;5.7,"Normal",IF(MedExam_Table[[#This Row],[HBA1C]]&lt;6.4,"Prediabetes","Diabetes"))</f>
        <v>Normal</v>
      </c>
      <c r="N551" t="str">
        <f>PROPER(MedExam_Table[[#This Row],[Any Transplants]])</f>
        <v>No</v>
      </c>
    </row>
    <row r="552" spans="1:14" x14ac:dyDescent="0.3">
      <c r="A552" t="s">
        <v>877</v>
      </c>
      <c r="B552">
        <v>21.79</v>
      </c>
      <c r="C552">
        <v>8.6999999999999993</v>
      </c>
      <c r="D552" t="s">
        <v>2382</v>
      </c>
      <c r="E552" t="s">
        <v>2380</v>
      </c>
      <c r="F552" t="s">
        <v>2380</v>
      </c>
      <c r="G552">
        <v>1</v>
      </c>
      <c r="H552" t="s">
        <v>2380</v>
      </c>
      <c r="I552" s="9">
        <f>IF(MedExam_Table[[#This Row],[NumberOfMajorSurgeries]]="No major surgery",0,MedExam_Table[[#This Row],[NumberOfMajorSurgeries]])</f>
        <v>1</v>
      </c>
      <c r="J552" t="str">
        <f>PROPER(MedExam_Table[[#This Row],[Heart Issues]])</f>
        <v>Yes</v>
      </c>
      <c r="K552" t="str">
        <f>PROPER(IF(MedExam_Table[[#This Row],[smoker]]= "?","No",MedExam_Table[[#This Row],[smoker]]))</f>
        <v>No</v>
      </c>
      <c r="L552" t="str">
        <f>IF(MedExam_Table[[#This Row],[BMI]]&lt;18.5,"Underweight",IF(MedExam_Table[[#This Row],[BMI]]&lt;25,"NormalWeight",IF(MedExam_Table[[#This Row],[BMI]]&lt;=30,"OverWeight","Obesity")))</f>
        <v>NormalWeight</v>
      </c>
      <c r="M552" t="str">
        <f>IF(MedExam_Table[[#This Row],[HBA1C]]&lt;5.7,"Normal",IF(MedExam_Table[[#This Row],[HBA1C]]&lt;6.4,"Prediabetes","Diabetes"))</f>
        <v>Diabetes</v>
      </c>
      <c r="N552" t="str">
        <f>PROPER(MedExam_Table[[#This Row],[Any Transplants]])</f>
        <v>No</v>
      </c>
    </row>
    <row r="553" spans="1:14" x14ac:dyDescent="0.3">
      <c r="A553" t="s">
        <v>876</v>
      </c>
      <c r="B553">
        <v>24.52</v>
      </c>
      <c r="C553">
        <v>4.76</v>
      </c>
      <c r="D553" t="s">
        <v>2380</v>
      </c>
      <c r="E553" t="s">
        <v>2380</v>
      </c>
      <c r="F553" t="s">
        <v>2380</v>
      </c>
      <c r="G553" t="s">
        <v>2381</v>
      </c>
      <c r="H553" t="s">
        <v>2380</v>
      </c>
      <c r="I553" s="9">
        <f>IF(MedExam_Table[[#This Row],[NumberOfMajorSurgeries]]="No major surgery",0,MedExam_Table[[#This Row],[NumberOfMajorSurgeries]])</f>
        <v>0</v>
      </c>
      <c r="J553" t="str">
        <f>PROPER(MedExam_Table[[#This Row],[Heart Issues]])</f>
        <v>No</v>
      </c>
      <c r="K553" t="str">
        <f>PROPER(IF(MedExam_Table[[#This Row],[smoker]]= "?","No",MedExam_Table[[#This Row],[smoker]]))</f>
        <v>No</v>
      </c>
      <c r="L553" t="str">
        <f>IF(MedExam_Table[[#This Row],[BMI]]&lt;18.5,"Underweight",IF(MedExam_Table[[#This Row],[BMI]]&lt;25,"NormalWeight",IF(MedExam_Table[[#This Row],[BMI]]&lt;=30,"OverWeight","Obesity")))</f>
        <v>NormalWeight</v>
      </c>
      <c r="M553" t="str">
        <f>IF(MedExam_Table[[#This Row],[HBA1C]]&lt;5.7,"Normal",IF(MedExam_Table[[#This Row],[HBA1C]]&lt;6.4,"Prediabetes","Diabetes"))</f>
        <v>Normal</v>
      </c>
      <c r="N553" t="str">
        <f>PROPER(MedExam_Table[[#This Row],[Any Transplants]])</f>
        <v>No</v>
      </c>
    </row>
    <row r="554" spans="1:14" x14ac:dyDescent="0.3">
      <c r="A554" t="s">
        <v>875</v>
      </c>
      <c r="B554">
        <v>39.520000000000003</v>
      </c>
      <c r="C554">
        <v>11.81</v>
      </c>
      <c r="D554" t="s">
        <v>2380</v>
      </c>
      <c r="E554" t="s">
        <v>2380</v>
      </c>
      <c r="F554" t="s">
        <v>2380</v>
      </c>
      <c r="G554" t="s">
        <v>2381</v>
      </c>
      <c r="H554" t="s">
        <v>2380</v>
      </c>
      <c r="I554" s="9">
        <f>IF(MedExam_Table[[#This Row],[NumberOfMajorSurgeries]]="No major surgery",0,MedExam_Table[[#This Row],[NumberOfMajorSurgeries]])</f>
        <v>0</v>
      </c>
      <c r="J554" t="str">
        <f>PROPER(MedExam_Table[[#This Row],[Heart Issues]])</f>
        <v>No</v>
      </c>
      <c r="K554" t="str">
        <f>PROPER(IF(MedExam_Table[[#This Row],[smoker]]= "?","No",MedExam_Table[[#This Row],[smoker]]))</f>
        <v>No</v>
      </c>
      <c r="L554" t="str">
        <f>IF(MedExam_Table[[#This Row],[BMI]]&lt;18.5,"Underweight",IF(MedExam_Table[[#This Row],[BMI]]&lt;25,"NormalWeight",IF(MedExam_Table[[#This Row],[BMI]]&lt;=30,"OverWeight","Obesity")))</f>
        <v>Obesity</v>
      </c>
      <c r="M554" t="str">
        <f>IF(MedExam_Table[[#This Row],[HBA1C]]&lt;5.7,"Normal",IF(MedExam_Table[[#This Row],[HBA1C]]&lt;6.4,"Prediabetes","Diabetes"))</f>
        <v>Diabetes</v>
      </c>
      <c r="N554" t="str">
        <f>PROPER(MedExam_Table[[#This Row],[Any Transplants]])</f>
        <v>No</v>
      </c>
    </row>
    <row r="555" spans="1:14" x14ac:dyDescent="0.3">
      <c r="A555" t="s">
        <v>874</v>
      </c>
      <c r="B555">
        <v>24.49</v>
      </c>
      <c r="C555">
        <v>4.67</v>
      </c>
      <c r="D555" t="s">
        <v>2380</v>
      </c>
      <c r="E555" t="s">
        <v>2380</v>
      </c>
      <c r="F555" t="s">
        <v>2380</v>
      </c>
      <c r="G555" t="s">
        <v>2381</v>
      </c>
      <c r="H555" t="s">
        <v>2380</v>
      </c>
      <c r="I555" s="9">
        <f>IF(MedExam_Table[[#This Row],[NumberOfMajorSurgeries]]="No major surgery",0,MedExam_Table[[#This Row],[NumberOfMajorSurgeries]])</f>
        <v>0</v>
      </c>
      <c r="J555" t="str">
        <f>PROPER(MedExam_Table[[#This Row],[Heart Issues]])</f>
        <v>No</v>
      </c>
      <c r="K555" t="str">
        <f>PROPER(IF(MedExam_Table[[#This Row],[smoker]]= "?","No",MedExam_Table[[#This Row],[smoker]]))</f>
        <v>No</v>
      </c>
      <c r="L555" t="str">
        <f>IF(MedExam_Table[[#This Row],[BMI]]&lt;18.5,"Underweight",IF(MedExam_Table[[#This Row],[BMI]]&lt;25,"NormalWeight",IF(MedExam_Table[[#This Row],[BMI]]&lt;=30,"OverWeight","Obesity")))</f>
        <v>NormalWeight</v>
      </c>
      <c r="M555" t="str">
        <f>IF(MedExam_Table[[#This Row],[HBA1C]]&lt;5.7,"Normal",IF(MedExam_Table[[#This Row],[HBA1C]]&lt;6.4,"Prediabetes","Diabetes"))</f>
        <v>Normal</v>
      </c>
      <c r="N555" t="str">
        <f>PROPER(MedExam_Table[[#This Row],[Any Transplants]])</f>
        <v>No</v>
      </c>
    </row>
    <row r="556" spans="1:14" x14ac:dyDescent="0.3">
      <c r="A556" t="s">
        <v>873</v>
      </c>
      <c r="B556">
        <v>26.315000000000001</v>
      </c>
      <c r="C556">
        <v>6.02</v>
      </c>
      <c r="D556" t="s">
        <v>2380</v>
      </c>
      <c r="E556" t="s">
        <v>2380</v>
      </c>
      <c r="F556" t="s">
        <v>2380</v>
      </c>
      <c r="G556" t="s">
        <v>2381</v>
      </c>
      <c r="H556" t="s">
        <v>2380</v>
      </c>
      <c r="I556" s="9">
        <f>IF(MedExam_Table[[#This Row],[NumberOfMajorSurgeries]]="No major surgery",0,MedExam_Table[[#This Row],[NumberOfMajorSurgeries]])</f>
        <v>0</v>
      </c>
      <c r="J556" t="str">
        <f>PROPER(MedExam_Table[[#This Row],[Heart Issues]])</f>
        <v>No</v>
      </c>
      <c r="K556" t="str">
        <f>PROPER(IF(MedExam_Table[[#This Row],[smoker]]= "?","No",MedExam_Table[[#This Row],[smoker]]))</f>
        <v>No</v>
      </c>
      <c r="L556" t="str">
        <f>IF(MedExam_Table[[#This Row],[BMI]]&lt;18.5,"Underweight",IF(MedExam_Table[[#This Row],[BMI]]&lt;25,"NormalWeight",IF(MedExam_Table[[#This Row],[BMI]]&lt;=30,"OverWeight","Obesity")))</f>
        <v>OverWeight</v>
      </c>
      <c r="M556" t="str">
        <f>IF(MedExam_Table[[#This Row],[HBA1C]]&lt;5.7,"Normal",IF(MedExam_Table[[#This Row],[HBA1C]]&lt;6.4,"Prediabetes","Diabetes"))</f>
        <v>Prediabetes</v>
      </c>
      <c r="N556" t="str">
        <f>PROPER(MedExam_Table[[#This Row],[Any Transplants]])</f>
        <v>No</v>
      </c>
    </row>
    <row r="557" spans="1:14" x14ac:dyDescent="0.3">
      <c r="A557" t="s">
        <v>872</v>
      </c>
      <c r="B557">
        <v>22.58</v>
      </c>
      <c r="C557">
        <v>7.46</v>
      </c>
      <c r="D557" t="s">
        <v>2380</v>
      </c>
      <c r="E557" t="s">
        <v>2380</v>
      </c>
      <c r="F557" t="s">
        <v>2380</v>
      </c>
      <c r="G557" t="s">
        <v>2381</v>
      </c>
      <c r="H557" t="s">
        <v>2380</v>
      </c>
      <c r="I557" s="9">
        <f>IF(MedExam_Table[[#This Row],[NumberOfMajorSurgeries]]="No major surgery",0,MedExam_Table[[#This Row],[NumberOfMajorSurgeries]])</f>
        <v>0</v>
      </c>
      <c r="J557" t="str">
        <f>PROPER(MedExam_Table[[#This Row],[Heart Issues]])</f>
        <v>No</v>
      </c>
      <c r="K557" t="str">
        <f>PROPER(IF(MedExam_Table[[#This Row],[smoker]]= "?","No",MedExam_Table[[#This Row],[smoker]]))</f>
        <v>No</v>
      </c>
      <c r="L557" t="str">
        <f>IF(MedExam_Table[[#This Row],[BMI]]&lt;18.5,"Underweight",IF(MedExam_Table[[#This Row],[BMI]]&lt;25,"NormalWeight",IF(MedExam_Table[[#This Row],[BMI]]&lt;=30,"OverWeight","Obesity")))</f>
        <v>NormalWeight</v>
      </c>
      <c r="M557" t="str">
        <f>IF(MedExam_Table[[#This Row],[HBA1C]]&lt;5.7,"Normal",IF(MedExam_Table[[#This Row],[HBA1C]]&lt;6.4,"Prediabetes","Diabetes"))</f>
        <v>Diabetes</v>
      </c>
      <c r="N557" t="str">
        <f>PROPER(MedExam_Table[[#This Row],[Any Transplants]])</f>
        <v>No</v>
      </c>
    </row>
    <row r="558" spans="1:14" x14ac:dyDescent="0.3">
      <c r="A558" t="s">
        <v>2358</v>
      </c>
      <c r="B558">
        <v>36.384999999999998</v>
      </c>
      <c r="C558">
        <v>7.59</v>
      </c>
      <c r="D558" t="s">
        <v>2382</v>
      </c>
      <c r="E558" t="s">
        <v>2380</v>
      </c>
      <c r="F558" t="s">
        <v>2380</v>
      </c>
      <c r="G558">
        <v>2</v>
      </c>
      <c r="H558" t="s">
        <v>2382</v>
      </c>
      <c r="I558" s="9">
        <f>IF(MedExam_Table[[#This Row],[NumberOfMajorSurgeries]]="No major surgery",0,MedExam_Table[[#This Row],[NumberOfMajorSurgeries]])</f>
        <v>2</v>
      </c>
      <c r="J558" t="str">
        <f>PROPER(MedExam_Table[[#This Row],[Heart Issues]])</f>
        <v>Yes</v>
      </c>
      <c r="K558" t="str">
        <f>PROPER(IF(MedExam_Table[[#This Row],[smoker]]= "?","No",MedExam_Table[[#This Row],[smoker]]))</f>
        <v>Yes</v>
      </c>
      <c r="L558" t="str">
        <f>IF(MedExam_Table[[#This Row],[BMI]]&lt;18.5,"Underweight",IF(MedExam_Table[[#This Row],[BMI]]&lt;25,"NormalWeight",IF(MedExam_Table[[#This Row],[BMI]]&lt;=30,"OverWeight","Obesity")))</f>
        <v>Obesity</v>
      </c>
      <c r="M558" t="str">
        <f>IF(MedExam_Table[[#This Row],[HBA1C]]&lt;5.7,"Normal",IF(MedExam_Table[[#This Row],[HBA1C]]&lt;6.4,"Prediabetes","Diabetes"))</f>
        <v>Diabetes</v>
      </c>
      <c r="N558" t="str">
        <f>PROPER(MedExam_Table[[#This Row],[Any Transplants]])</f>
        <v>No</v>
      </c>
    </row>
    <row r="559" spans="1:14" x14ac:dyDescent="0.3">
      <c r="A559" t="s">
        <v>2223</v>
      </c>
      <c r="B559">
        <v>26.07</v>
      </c>
      <c r="C559">
        <v>5.32</v>
      </c>
      <c r="D559" t="s">
        <v>2380</v>
      </c>
      <c r="E559" t="s">
        <v>2380</v>
      </c>
      <c r="F559" t="s">
        <v>2380</v>
      </c>
      <c r="G559" t="s">
        <v>2381</v>
      </c>
      <c r="H559" t="s">
        <v>2382</v>
      </c>
      <c r="I559" s="9">
        <f>IF(MedExam_Table[[#This Row],[NumberOfMajorSurgeries]]="No major surgery",0,MedExam_Table[[#This Row],[NumberOfMajorSurgeries]])</f>
        <v>0</v>
      </c>
      <c r="J559" t="str">
        <f>PROPER(MedExam_Table[[#This Row],[Heart Issues]])</f>
        <v>No</v>
      </c>
      <c r="K559" t="str">
        <f>PROPER(IF(MedExam_Table[[#This Row],[smoker]]= "?","No",MedExam_Table[[#This Row],[smoker]]))</f>
        <v>Yes</v>
      </c>
      <c r="L559" t="str">
        <f>IF(MedExam_Table[[#This Row],[BMI]]&lt;18.5,"Underweight",IF(MedExam_Table[[#This Row],[BMI]]&lt;25,"NormalWeight",IF(MedExam_Table[[#This Row],[BMI]]&lt;=30,"OverWeight","Obesity")))</f>
        <v>OverWeight</v>
      </c>
      <c r="M559" t="str">
        <f>IF(MedExam_Table[[#This Row],[HBA1C]]&lt;5.7,"Normal",IF(MedExam_Table[[#This Row],[HBA1C]]&lt;6.4,"Prediabetes","Diabetes"))</f>
        <v>Normal</v>
      </c>
      <c r="N559" t="str">
        <f>PROPER(MedExam_Table[[#This Row],[Any Transplants]])</f>
        <v>No</v>
      </c>
    </row>
    <row r="560" spans="1:14" x14ac:dyDescent="0.3">
      <c r="A560" t="s">
        <v>871</v>
      </c>
      <c r="B560">
        <v>19.475000000000001</v>
      </c>
      <c r="C560">
        <v>4.74</v>
      </c>
      <c r="D560" t="s">
        <v>2380</v>
      </c>
      <c r="E560" t="s">
        <v>2380</v>
      </c>
      <c r="F560" t="s">
        <v>2380</v>
      </c>
      <c r="G560">
        <v>1</v>
      </c>
      <c r="H560" t="s">
        <v>2380</v>
      </c>
      <c r="I560" s="9">
        <f>IF(MedExam_Table[[#This Row],[NumberOfMajorSurgeries]]="No major surgery",0,MedExam_Table[[#This Row],[NumberOfMajorSurgeries]])</f>
        <v>1</v>
      </c>
      <c r="J560" t="str">
        <f>PROPER(MedExam_Table[[#This Row],[Heart Issues]])</f>
        <v>No</v>
      </c>
      <c r="K560" t="str">
        <f>PROPER(IF(MedExam_Table[[#This Row],[smoker]]= "?","No",MedExam_Table[[#This Row],[smoker]]))</f>
        <v>No</v>
      </c>
      <c r="L560" t="str">
        <f>IF(MedExam_Table[[#This Row],[BMI]]&lt;18.5,"Underweight",IF(MedExam_Table[[#This Row],[BMI]]&lt;25,"NormalWeight",IF(MedExam_Table[[#This Row],[BMI]]&lt;=30,"OverWeight","Obesity")))</f>
        <v>NormalWeight</v>
      </c>
      <c r="M560" t="str">
        <f>IF(MedExam_Table[[#This Row],[HBA1C]]&lt;5.7,"Normal",IF(MedExam_Table[[#This Row],[HBA1C]]&lt;6.4,"Prediabetes","Diabetes"))</f>
        <v>Normal</v>
      </c>
      <c r="N560" t="str">
        <f>PROPER(MedExam_Table[[#This Row],[Any Transplants]])</f>
        <v>No</v>
      </c>
    </row>
    <row r="561" spans="1:14" x14ac:dyDescent="0.3">
      <c r="A561" t="s">
        <v>870</v>
      </c>
      <c r="B561">
        <v>26.33</v>
      </c>
      <c r="C561">
        <v>4.79</v>
      </c>
      <c r="D561" t="s">
        <v>2380</v>
      </c>
      <c r="E561" t="s">
        <v>2380</v>
      </c>
      <c r="F561" t="s">
        <v>2380</v>
      </c>
      <c r="G561" t="s">
        <v>2381</v>
      </c>
      <c r="H561" t="s">
        <v>2380</v>
      </c>
      <c r="I561" s="9">
        <f>IF(MedExam_Table[[#This Row],[NumberOfMajorSurgeries]]="No major surgery",0,MedExam_Table[[#This Row],[NumberOfMajorSurgeries]])</f>
        <v>0</v>
      </c>
      <c r="J561" t="str">
        <f>PROPER(MedExam_Table[[#This Row],[Heart Issues]])</f>
        <v>No</v>
      </c>
      <c r="K561" t="str">
        <f>PROPER(IF(MedExam_Table[[#This Row],[smoker]]= "?","No",MedExam_Table[[#This Row],[smoker]]))</f>
        <v>No</v>
      </c>
      <c r="L561" t="str">
        <f>IF(MedExam_Table[[#This Row],[BMI]]&lt;18.5,"Underweight",IF(MedExam_Table[[#This Row],[BMI]]&lt;25,"NormalWeight",IF(MedExam_Table[[#This Row],[BMI]]&lt;=30,"OverWeight","Obesity")))</f>
        <v>OverWeight</v>
      </c>
      <c r="M561" t="str">
        <f>IF(MedExam_Table[[#This Row],[HBA1C]]&lt;5.7,"Normal",IF(MedExam_Table[[#This Row],[HBA1C]]&lt;6.4,"Prediabetes","Diabetes"))</f>
        <v>Normal</v>
      </c>
      <c r="N561" t="str">
        <f>PROPER(MedExam_Table[[#This Row],[Any Transplants]])</f>
        <v>No</v>
      </c>
    </row>
    <row r="562" spans="1:14" x14ac:dyDescent="0.3">
      <c r="A562" t="s">
        <v>869</v>
      </c>
      <c r="B562">
        <v>17.29</v>
      </c>
      <c r="C562">
        <v>5.35</v>
      </c>
      <c r="D562" t="s">
        <v>2382</v>
      </c>
      <c r="E562" t="s">
        <v>2380</v>
      </c>
      <c r="F562" t="s">
        <v>2380</v>
      </c>
      <c r="G562" t="s">
        <v>2381</v>
      </c>
      <c r="H562" t="s">
        <v>2380</v>
      </c>
      <c r="I562" s="9">
        <f>IF(MedExam_Table[[#This Row],[NumberOfMajorSurgeries]]="No major surgery",0,MedExam_Table[[#This Row],[NumberOfMajorSurgeries]])</f>
        <v>0</v>
      </c>
      <c r="J562" t="str">
        <f>PROPER(MedExam_Table[[#This Row],[Heart Issues]])</f>
        <v>Yes</v>
      </c>
      <c r="K562" t="str">
        <f>PROPER(IF(MedExam_Table[[#This Row],[smoker]]= "?","No",MedExam_Table[[#This Row],[smoker]]))</f>
        <v>No</v>
      </c>
      <c r="L562" t="str">
        <f>IF(MedExam_Table[[#This Row],[BMI]]&lt;18.5,"Underweight",IF(MedExam_Table[[#This Row],[BMI]]&lt;25,"NormalWeight",IF(MedExam_Table[[#This Row],[BMI]]&lt;=30,"OverWeight","Obesity")))</f>
        <v>Underweight</v>
      </c>
      <c r="M562" t="str">
        <f>IF(MedExam_Table[[#This Row],[HBA1C]]&lt;5.7,"Normal",IF(MedExam_Table[[#This Row],[HBA1C]]&lt;6.4,"Prediabetes","Diabetes"))</f>
        <v>Normal</v>
      </c>
      <c r="N562" t="str">
        <f>PROPER(MedExam_Table[[#This Row],[Any Transplants]])</f>
        <v>No</v>
      </c>
    </row>
    <row r="563" spans="1:14" x14ac:dyDescent="0.3">
      <c r="A563" t="s">
        <v>868</v>
      </c>
      <c r="B563">
        <v>42.88</v>
      </c>
      <c r="C563">
        <v>4.87</v>
      </c>
      <c r="D563" t="s">
        <v>2380</v>
      </c>
      <c r="E563" t="s">
        <v>2382</v>
      </c>
      <c r="F563" t="s">
        <v>2380</v>
      </c>
      <c r="G563">
        <v>1</v>
      </c>
      <c r="H563" t="s">
        <v>2380</v>
      </c>
      <c r="I563" s="9">
        <f>IF(MedExam_Table[[#This Row],[NumberOfMajorSurgeries]]="No major surgery",0,MedExam_Table[[#This Row],[NumberOfMajorSurgeries]])</f>
        <v>1</v>
      </c>
      <c r="J563" t="str">
        <f>PROPER(MedExam_Table[[#This Row],[Heart Issues]])</f>
        <v>No</v>
      </c>
      <c r="K563" t="str">
        <f>PROPER(IF(MedExam_Table[[#This Row],[smoker]]= "?","No",MedExam_Table[[#This Row],[smoker]]))</f>
        <v>No</v>
      </c>
      <c r="L563" t="str">
        <f>IF(MedExam_Table[[#This Row],[BMI]]&lt;18.5,"Underweight",IF(MedExam_Table[[#This Row],[BMI]]&lt;25,"NormalWeight",IF(MedExam_Table[[#This Row],[BMI]]&lt;=30,"OverWeight","Obesity")))</f>
        <v>Obesity</v>
      </c>
      <c r="M563" t="str">
        <f>IF(MedExam_Table[[#This Row],[HBA1C]]&lt;5.7,"Normal",IF(MedExam_Table[[#This Row],[HBA1C]]&lt;6.4,"Prediabetes","Diabetes"))</f>
        <v>Normal</v>
      </c>
      <c r="N563" t="str">
        <f>PROPER(MedExam_Table[[#This Row],[Any Transplants]])</f>
        <v>Yes</v>
      </c>
    </row>
    <row r="564" spans="1:14" x14ac:dyDescent="0.3">
      <c r="A564" t="s">
        <v>867</v>
      </c>
      <c r="B564">
        <v>32.200000000000003</v>
      </c>
      <c r="C564">
        <v>10.09</v>
      </c>
      <c r="D564" t="s">
        <v>2382</v>
      </c>
      <c r="E564" t="s">
        <v>2380</v>
      </c>
      <c r="F564" t="s">
        <v>2380</v>
      </c>
      <c r="G564" t="s">
        <v>2381</v>
      </c>
      <c r="H564" t="s">
        <v>2380</v>
      </c>
      <c r="I564" s="9">
        <f>IF(MedExam_Table[[#This Row],[NumberOfMajorSurgeries]]="No major surgery",0,MedExam_Table[[#This Row],[NumberOfMajorSurgeries]])</f>
        <v>0</v>
      </c>
      <c r="J564" t="str">
        <f>PROPER(MedExam_Table[[#This Row],[Heart Issues]])</f>
        <v>Yes</v>
      </c>
      <c r="K564" t="str">
        <f>PROPER(IF(MedExam_Table[[#This Row],[smoker]]= "?","No",MedExam_Table[[#This Row],[smoker]]))</f>
        <v>No</v>
      </c>
      <c r="L564" t="str">
        <f>IF(MedExam_Table[[#This Row],[BMI]]&lt;18.5,"Underweight",IF(MedExam_Table[[#This Row],[BMI]]&lt;25,"NormalWeight",IF(MedExam_Table[[#This Row],[BMI]]&lt;=30,"OverWeight","Obesity")))</f>
        <v>Obesity</v>
      </c>
      <c r="M564" t="str">
        <f>IF(MedExam_Table[[#This Row],[HBA1C]]&lt;5.7,"Normal",IF(MedExam_Table[[#This Row],[HBA1C]]&lt;6.4,"Prediabetes","Diabetes"))</f>
        <v>Diabetes</v>
      </c>
      <c r="N564" t="str">
        <f>PROPER(MedExam_Table[[#This Row],[Any Transplants]])</f>
        <v>No</v>
      </c>
    </row>
    <row r="565" spans="1:14" x14ac:dyDescent="0.3">
      <c r="A565" t="s">
        <v>866</v>
      </c>
      <c r="B565">
        <v>18.75</v>
      </c>
      <c r="C565">
        <v>5.47</v>
      </c>
      <c r="D565" t="s">
        <v>2382</v>
      </c>
      <c r="E565" t="s">
        <v>2380</v>
      </c>
      <c r="F565" t="s">
        <v>2383</v>
      </c>
      <c r="G565">
        <v>1</v>
      </c>
      <c r="H565" t="s">
        <v>2380</v>
      </c>
      <c r="I565" s="9">
        <f>IF(MedExam_Table[[#This Row],[NumberOfMajorSurgeries]]="No major surgery",0,MedExam_Table[[#This Row],[NumberOfMajorSurgeries]])</f>
        <v>1</v>
      </c>
      <c r="J565" t="str">
        <f>PROPER(MedExam_Table[[#This Row],[Heart Issues]])</f>
        <v>Yes</v>
      </c>
      <c r="K565" t="str">
        <f>PROPER(IF(MedExam_Table[[#This Row],[smoker]]= "?","No",MedExam_Table[[#This Row],[smoker]]))</f>
        <v>No</v>
      </c>
      <c r="L565" t="str">
        <f>IF(MedExam_Table[[#This Row],[BMI]]&lt;18.5,"Underweight",IF(MedExam_Table[[#This Row],[BMI]]&lt;25,"NormalWeight",IF(MedExam_Table[[#This Row],[BMI]]&lt;=30,"OverWeight","Obesity")))</f>
        <v>NormalWeight</v>
      </c>
      <c r="M565" t="str">
        <f>IF(MedExam_Table[[#This Row],[HBA1C]]&lt;5.7,"Normal",IF(MedExam_Table[[#This Row],[HBA1C]]&lt;6.4,"Prediabetes","Diabetes"))</f>
        <v>Normal</v>
      </c>
      <c r="N565" t="str">
        <f>PROPER(MedExam_Table[[#This Row],[Any Transplants]])</f>
        <v>No</v>
      </c>
    </row>
    <row r="566" spans="1:14" x14ac:dyDescent="0.3">
      <c r="A566" t="s">
        <v>865</v>
      </c>
      <c r="B566">
        <v>22.36</v>
      </c>
      <c r="C566">
        <v>8.6</v>
      </c>
      <c r="D566" t="s">
        <v>2380</v>
      </c>
      <c r="E566" t="s">
        <v>2380</v>
      </c>
      <c r="F566" t="s">
        <v>2380</v>
      </c>
      <c r="G566" t="s">
        <v>2381</v>
      </c>
      <c r="H566" t="s">
        <v>2380</v>
      </c>
      <c r="I566" s="9">
        <f>IF(MedExam_Table[[#This Row],[NumberOfMajorSurgeries]]="No major surgery",0,MedExam_Table[[#This Row],[NumberOfMajorSurgeries]])</f>
        <v>0</v>
      </c>
      <c r="J566" t="str">
        <f>PROPER(MedExam_Table[[#This Row],[Heart Issues]])</f>
        <v>No</v>
      </c>
      <c r="K566" t="str">
        <f>PROPER(IF(MedExam_Table[[#This Row],[smoker]]= "?","No",MedExam_Table[[#This Row],[smoker]]))</f>
        <v>No</v>
      </c>
      <c r="L566" t="str">
        <f>IF(MedExam_Table[[#This Row],[BMI]]&lt;18.5,"Underweight",IF(MedExam_Table[[#This Row],[BMI]]&lt;25,"NormalWeight",IF(MedExam_Table[[#This Row],[BMI]]&lt;=30,"OverWeight","Obesity")))</f>
        <v>NormalWeight</v>
      </c>
      <c r="M566" t="str">
        <f>IF(MedExam_Table[[#This Row],[HBA1C]]&lt;5.7,"Normal",IF(MedExam_Table[[#This Row],[HBA1C]]&lt;6.4,"Prediabetes","Diabetes"))</f>
        <v>Diabetes</v>
      </c>
      <c r="N566" t="str">
        <f>PROPER(MedExam_Table[[#This Row],[Any Transplants]])</f>
        <v>No</v>
      </c>
    </row>
    <row r="567" spans="1:14" x14ac:dyDescent="0.3">
      <c r="A567" t="s">
        <v>864</v>
      </c>
      <c r="B567">
        <v>23.94</v>
      </c>
      <c r="C567">
        <v>10.74</v>
      </c>
      <c r="D567" t="s">
        <v>2382</v>
      </c>
      <c r="E567" t="s">
        <v>2380</v>
      </c>
      <c r="F567" t="s">
        <v>2380</v>
      </c>
      <c r="G567" t="s">
        <v>2381</v>
      </c>
      <c r="H567" t="s">
        <v>2380</v>
      </c>
      <c r="I567" s="9">
        <f>IF(MedExam_Table[[#This Row],[NumberOfMajorSurgeries]]="No major surgery",0,MedExam_Table[[#This Row],[NumberOfMajorSurgeries]])</f>
        <v>0</v>
      </c>
      <c r="J567" t="str">
        <f>PROPER(MedExam_Table[[#This Row],[Heart Issues]])</f>
        <v>Yes</v>
      </c>
      <c r="K567" t="str">
        <f>PROPER(IF(MedExam_Table[[#This Row],[smoker]]= "?","No",MedExam_Table[[#This Row],[smoker]]))</f>
        <v>No</v>
      </c>
      <c r="L567" t="str">
        <f>IF(MedExam_Table[[#This Row],[BMI]]&lt;18.5,"Underweight",IF(MedExam_Table[[#This Row],[BMI]]&lt;25,"NormalWeight",IF(MedExam_Table[[#This Row],[BMI]]&lt;=30,"OverWeight","Obesity")))</f>
        <v>NormalWeight</v>
      </c>
      <c r="M567" t="str">
        <f>IF(MedExam_Table[[#This Row],[HBA1C]]&lt;5.7,"Normal",IF(MedExam_Table[[#This Row],[HBA1C]]&lt;6.4,"Prediabetes","Diabetes"))</f>
        <v>Diabetes</v>
      </c>
      <c r="N567" t="str">
        <f>PROPER(MedExam_Table[[#This Row],[Any Transplants]])</f>
        <v>No</v>
      </c>
    </row>
    <row r="568" spans="1:14" x14ac:dyDescent="0.3">
      <c r="A568" t="s">
        <v>863</v>
      </c>
      <c r="B568">
        <v>30.1</v>
      </c>
      <c r="C568">
        <v>4.3899999999999997</v>
      </c>
      <c r="D568" t="s">
        <v>2380</v>
      </c>
      <c r="E568" t="s">
        <v>2380</v>
      </c>
      <c r="F568" t="s">
        <v>2383</v>
      </c>
      <c r="G568">
        <v>1</v>
      </c>
      <c r="H568" t="s">
        <v>2380</v>
      </c>
      <c r="I568" s="9">
        <f>IF(MedExam_Table[[#This Row],[NumberOfMajorSurgeries]]="No major surgery",0,MedExam_Table[[#This Row],[NumberOfMajorSurgeries]])</f>
        <v>1</v>
      </c>
      <c r="J568" t="str">
        <f>PROPER(MedExam_Table[[#This Row],[Heart Issues]])</f>
        <v>No</v>
      </c>
      <c r="K568" t="str">
        <f>PROPER(IF(MedExam_Table[[#This Row],[smoker]]= "?","No",MedExam_Table[[#This Row],[smoker]]))</f>
        <v>No</v>
      </c>
      <c r="L568" t="str">
        <f>IF(MedExam_Table[[#This Row],[BMI]]&lt;18.5,"Underweight",IF(MedExam_Table[[#This Row],[BMI]]&lt;25,"NormalWeight",IF(MedExam_Table[[#This Row],[BMI]]&lt;=30,"OverWeight","Obesity")))</f>
        <v>Obesity</v>
      </c>
      <c r="M568" t="str">
        <f>IF(MedExam_Table[[#This Row],[HBA1C]]&lt;5.7,"Normal",IF(MedExam_Table[[#This Row],[HBA1C]]&lt;6.4,"Prediabetes","Diabetes"))</f>
        <v>Normal</v>
      </c>
      <c r="N568" t="str">
        <f>PROPER(MedExam_Table[[#This Row],[Any Transplants]])</f>
        <v>No</v>
      </c>
    </row>
    <row r="569" spans="1:14" x14ac:dyDescent="0.3">
      <c r="A569" t="s">
        <v>862</v>
      </c>
      <c r="B569">
        <v>21.93</v>
      </c>
      <c r="C569">
        <v>6.3</v>
      </c>
      <c r="D569" t="s">
        <v>2380</v>
      </c>
      <c r="E569" t="s">
        <v>2380</v>
      </c>
      <c r="F569" t="s">
        <v>2380</v>
      </c>
      <c r="G569" t="s">
        <v>2381</v>
      </c>
      <c r="H569" t="s">
        <v>2380</v>
      </c>
      <c r="I569" s="9">
        <f>IF(MedExam_Table[[#This Row],[NumberOfMajorSurgeries]]="No major surgery",0,MedExam_Table[[#This Row],[NumberOfMajorSurgeries]])</f>
        <v>0</v>
      </c>
      <c r="J569" t="str">
        <f>PROPER(MedExam_Table[[#This Row],[Heart Issues]])</f>
        <v>No</v>
      </c>
      <c r="K569" t="str">
        <f>PROPER(IF(MedExam_Table[[#This Row],[smoker]]= "?","No",MedExam_Table[[#This Row],[smoker]]))</f>
        <v>No</v>
      </c>
      <c r="L569" t="str">
        <f>IF(MedExam_Table[[#This Row],[BMI]]&lt;18.5,"Underweight",IF(MedExam_Table[[#This Row],[BMI]]&lt;25,"NormalWeight",IF(MedExam_Table[[#This Row],[BMI]]&lt;=30,"OverWeight","Obesity")))</f>
        <v>NormalWeight</v>
      </c>
      <c r="M569" t="str">
        <f>IF(MedExam_Table[[#This Row],[HBA1C]]&lt;5.7,"Normal",IF(MedExam_Table[[#This Row],[HBA1C]]&lt;6.4,"Prediabetes","Diabetes"))</f>
        <v>Prediabetes</v>
      </c>
      <c r="N569" t="str">
        <f>PROPER(MedExam_Table[[#This Row],[Any Transplants]])</f>
        <v>No</v>
      </c>
    </row>
    <row r="570" spans="1:14" x14ac:dyDescent="0.3">
      <c r="A570" t="s">
        <v>2222</v>
      </c>
      <c r="B570">
        <v>36.54</v>
      </c>
      <c r="C570">
        <v>4.46</v>
      </c>
      <c r="D570" t="s">
        <v>2382</v>
      </c>
      <c r="E570" t="s">
        <v>2380</v>
      </c>
      <c r="F570" t="s">
        <v>2380</v>
      </c>
      <c r="G570">
        <v>1</v>
      </c>
      <c r="H570" t="s">
        <v>2382</v>
      </c>
      <c r="I570" s="9">
        <f>IF(MedExam_Table[[#This Row],[NumberOfMajorSurgeries]]="No major surgery",0,MedExam_Table[[#This Row],[NumberOfMajorSurgeries]])</f>
        <v>1</v>
      </c>
      <c r="J570" t="str">
        <f>PROPER(MedExam_Table[[#This Row],[Heart Issues]])</f>
        <v>Yes</v>
      </c>
      <c r="K570" t="str">
        <f>PROPER(IF(MedExam_Table[[#This Row],[smoker]]= "?","No",MedExam_Table[[#This Row],[smoker]]))</f>
        <v>Yes</v>
      </c>
      <c r="L570" t="str">
        <f>IF(MedExam_Table[[#This Row],[BMI]]&lt;18.5,"Underweight",IF(MedExam_Table[[#This Row],[BMI]]&lt;25,"NormalWeight",IF(MedExam_Table[[#This Row],[BMI]]&lt;=30,"OverWeight","Obesity")))</f>
        <v>Obesity</v>
      </c>
      <c r="M570" t="str">
        <f>IF(MedExam_Table[[#This Row],[HBA1C]]&lt;5.7,"Normal",IF(MedExam_Table[[#This Row],[HBA1C]]&lt;6.4,"Prediabetes","Diabetes"))</f>
        <v>Normal</v>
      </c>
      <c r="N570" t="str">
        <f>PROPER(MedExam_Table[[#This Row],[Any Transplants]])</f>
        <v>No</v>
      </c>
    </row>
    <row r="571" spans="1:14" x14ac:dyDescent="0.3">
      <c r="A571" t="s">
        <v>861</v>
      </c>
      <c r="B571">
        <v>39.75</v>
      </c>
      <c r="C571">
        <v>5.41</v>
      </c>
      <c r="D571" t="s">
        <v>2380</v>
      </c>
      <c r="E571" t="s">
        <v>2382</v>
      </c>
      <c r="F571" t="s">
        <v>2380</v>
      </c>
      <c r="G571">
        <v>1</v>
      </c>
      <c r="H571" t="s">
        <v>2380</v>
      </c>
      <c r="I571" s="9">
        <f>IF(MedExam_Table[[#This Row],[NumberOfMajorSurgeries]]="No major surgery",0,MedExam_Table[[#This Row],[NumberOfMajorSurgeries]])</f>
        <v>1</v>
      </c>
      <c r="J571" t="str">
        <f>PROPER(MedExam_Table[[#This Row],[Heart Issues]])</f>
        <v>No</v>
      </c>
      <c r="K571" t="str">
        <f>PROPER(IF(MedExam_Table[[#This Row],[smoker]]= "?","No",MedExam_Table[[#This Row],[smoker]]))</f>
        <v>No</v>
      </c>
      <c r="L571" t="str">
        <f>IF(MedExam_Table[[#This Row],[BMI]]&lt;18.5,"Underweight",IF(MedExam_Table[[#This Row],[BMI]]&lt;25,"NormalWeight",IF(MedExam_Table[[#This Row],[BMI]]&lt;=30,"OverWeight","Obesity")))</f>
        <v>Obesity</v>
      </c>
      <c r="M571" t="str">
        <f>IF(MedExam_Table[[#This Row],[HBA1C]]&lt;5.7,"Normal",IF(MedExam_Table[[#This Row],[HBA1C]]&lt;6.4,"Prediabetes","Diabetes"))</f>
        <v>Normal</v>
      </c>
      <c r="N571" t="str">
        <f>PROPER(MedExam_Table[[#This Row],[Any Transplants]])</f>
        <v>Yes</v>
      </c>
    </row>
    <row r="572" spans="1:14" x14ac:dyDescent="0.3">
      <c r="A572" t="s">
        <v>860</v>
      </c>
      <c r="B572">
        <v>26.03</v>
      </c>
      <c r="C572">
        <v>4.47</v>
      </c>
      <c r="D572" t="s">
        <v>2380</v>
      </c>
      <c r="E572" t="s">
        <v>2380</v>
      </c>
      <c r="F572" t="s">
        <v>2383</v>
      </c>
      <c r="G572">
        <v>1</v>
      </c>
      <c r="H572" t="s">
        <v>2380</v>
      </c>
      <c r="I572" s="9">
        <f>IF(MedExam_Table[[#This Row],[NumberOfMajorSurgeries]]="No major surgery",0,MedExam_Table[[#This Row],[NumberOfMajorSurgeries]])</f>
        <v>1</v>
      </c>
      <c r="J572" t="str">
        <f>PROPER(MedExam_Table[[#This Row],[Heart Issues]])</f>
        <v>No</v>
      </c>
      <c r="K572" t="str">
        <f>PROPER(IF(MedExam_Table[[#This Row],[smoker]]= "?","No",MedExam_Table[[#This Row],[smoker]]))</f>
        <v>No</v>
      </c>
      <c r="L572" t="str">
        <f>IF(MedExam_Table[[#This Row],[BMI]]&lt;18.5,"Underweight",IF(MedExam_Table[[#This Row],[BMI]]&lt;25,"NormalWeight",IF(MedExam_Table[[#This Row],[BMI]]&lt;=30,"OverWeight","Obesity")))</f>
        <v>OverWeight</v>
      </c>
      <c r="M572" t="str">
        <f>IF(MedExam_Table[[#This Row],[HBA1C]]&lt;5.7,"Normal",IF(MedExam_Table[[#This Row],[HBA1C]]&lt;6.4,"Prediabetes","Diabetes"))</f>
        <v>Normal</v>
      </c>
      <c r="N572" t="str">
        <f>PROPER(MedExam_Table[[#This Row],[Any Transplants]])</f>
        <v>No</v>
      </c>
    </row>
    <row r="573" spans="1:14" x14ac:dyDescent="0.3">
      <c r="A573" t="s">
        <v>859</v>
      </c>
      <c r="B573">
        <v>34.51</v>
      </c>
      <c r="C573">
        <v>6.26</v>
      </c>
      <c r="D573" t="s">
        <v>2380</v>
      </c>
      <c r="E573" t="s">
        <v>2380</v>
      </c>
      <c r="F573" t="s">
        <v>2380</v>
      </c>
      <c r="G573" t="s">
        <v>2381</v>
      </c>
      <c r="H573" t="s">
        <v>2380</v>
      </c>
      <c r="I573" s="9">
        <f>IF(MedExam_Table[[#This Row],[NumberOfMajorSurgeries]]="No major surgery",0,MedExam_Table[[#This Row],[NumberOfMajorSurgeries]])</f>
        <v>0</v>
      </c>
      <c r="J573" t="str">
        <f>PROPER(MedExam_Table[[#This Row],[Heart Issues]])</f>
        <v>No</v>
      </c>
      <c r="K573" t="str">
        <f>PROPER(IF(MedExam_Table[[#This Row],[smoker]]= "?","No",MedExam_Table[[#This Row],[smoker]]))</f>
        <v>No</v>
      </c>
      <c r="L573" t="str">
        <f>IF(MedExam_Table[[#This Row],[BMI]]&lt;18.5,"Underweight",IF(MedExam_Table[[#This Row],[BMI]]&lt;25,"NormalWeight",IF(MedExam_Table[[#This Row],[BMI]]&lt;=30,"OverWeight","Obesity")))</f>
        <v>Obesity</v>
      </c>
      <c r="M573" t="str">
        <f>IF(MedExam_Table[[#This Row],[HBA1C]]&lt;5.7,"Normal",IF(MedExam_Table[[#This Row],[HBA1C]]&lt;6.4,"Prediabetes","Diabetes"))</f>
        <v>Prediabetes</v>
      </c>
      <c r="N573" t="str">
        <f>PROPER(MedExam_Table[[#This Row],[Any Transplants]])</f>
        <v>No</v>
      </c>
    </row>
    <row r="574" spans="1:14" x14ac:dyDescent="0.3">
      <c r="A574" t="s">
        <v>858</v>
      </c>
      <c r="B574">
        <v>19.32</v>
      </c>
      <c r="C574">
        <v>11.58</v>
      </c>
      <c r="D574" t="s">
        <v>2382</v>
      </c>
      <c r="E574" t="s">
        <v>2380</v>
      </c>
      <c r="F574" t="s">
        <v>2380</v>
      </c>
      <c r="G574">
        <v>1</v>
      </c>
      <c r="H574" t="s">
        <v>2380</v>
      </c>
      <c r="I574" s="9">
        <f>IF(MedExam_Table[[#This Row],[NumberOfMajorSurgeries]]="No major surgery",0,MedExam_Table[[#This Row],[NumberOfMajorSurgeries]])</f>
        <v>1</v>
      </c>
      <c r="J574" t="str">
        <f>PROPER(MedExam_Table[[#This Row],[Heart Issues]])</f>
        <v>Yes</v>
      </c>
      <c r="K574" t="str">
        <f>PROPER(IF(MedExam_Table[[#This Row],[smoker]]= "?","No",MedExam_Table[[#This Row],[smoker]]))</f>
        <v>No</v>
      </c>
      <c r="L574" t="str">
        <f>IF(MedExam_Table[[#This Row],[BMI]]&lt;18.5,"Underweight",IF(MedExam_Table[[#This Row],[BMI]]&lt;25,"NormalWeight",IF(MedExam_Table[[#This Row],[BMI]]&lt;=30,"OverWeight","Obesity")))</f>
        <v>NormalWeight</v>
      </c>
      <c r="M574" t="str">
        <f>IF(MedExam_Table[[#This Row],[HBA1C]]&lt;5.7,"Normal",IF(MedExam_Table[[#This Row],[HBA1C]]&lt;6.4,"Prediabetes","Diabetes"))</f>
        <v>Diabetes</v>
      </c>
      <c r="N574" t="str">
        <f>PROPER(MedExam_Table[[#This Row],[Any Transplants]])</f>
        <v>No</v>
      </c>
    </row>
    <row r="575" spans="1:14" x14ac:dyDescent="0.3">
      <c r="A575" t="s">
        <v>857</v>
      </c>
      <c r="B575">
        <v>28.5</v>
      </c>
      <c r="C575">
        <v>4.3600000000000003</v>
      </c>
      <c r="D575" t="s">
        <v>2380</v>
      </c>
      <c r="E575" t="s">
        <v>2380</v>
      </c>
      <c r="F575" t="s">
        <v>2380</v>
      </c>
      <c r="G575" t="s">
        <v>2381</v>
      </c>
      <c r="H575" t="s">
        <v>2380</v>
      </c>
      <c r="I575" s="9">
        <f>IF(MedExam_Table[[#This Row],[NumberOfMajorSurgeries]]="No major surgery",0,MedExam_Table[[#This Row],[NumberOfMajorSurgeries]])</f>
        <v>0</v>
      </c>
      <c r="J575" t="str">
        <f>PROPER(MedExam_Table[[#This Row],[Heart Issues]])</f>
        <v>No</v>
      </c>
      <c r="K575" t="str">
        <f>PROPER(IF(MedExam_Table[[#This Row],[smoker]]= "?","No",MedExam_Table[[#This Row],[smoker]]))</f>
        <v>No</v>
      </c>
      <c r="L575" t="str">
        <f>IF(MedExam_Table[[#This Row],[BMI]]&lt;18.5,"Underweight",IF(MedExam_Table[[#This Row],[BMI]]&lt;25,"NormalWeight",IF(MedExam_Table[[#This Row],[BMI]]&lt;=30,"OverWeight","Obesity")))</f>
        <v>OverWeight</v>
      </c>
      <c r="M575" t="str">
        <f>IF(MedExam_Table[[#This Row],[HBA1C]]&lt;5.7,"Normal",IF(MedExam_Table[[#This Row],[HBA1C]]&lt;6.4,"Prediabetes","Diabetes"))</f>
        <v>Normal</v>
      </c>
      <c r="N575" t="str">
        <f>PROPER(MedExam_Table[[#This Row],[Any Transplants]])</f>
        <v>No</v>
      </c>
    </row>
    <row r="576" spans="1:14" x14ac:dyDescent="0.3">
      <c r="A576" t="s">
        <v>856</v>
      </c>
      <c r="B576">
        <v>30.875</v>
      </c>
      <c r="C576">
        <v>4.1399999999999997</v>
      </c>
      <c r="D576" t="s">
        <v>2382</v>
      </c>
      <c r="E576" t="s">
        <v>2380</v>
      </c>
      <c r="F576" t="s">
        <v>2380</v>
      </c>
      <c r="G576" t="s">
        <v>2381</v>
      </c>
      <c r="H576" t="s">
        <v>2380</v>
      </c>
      <c r="I576" s="9">
        <f>IF(MedExam_Table[[#This Row],[NumberOfMajorSurgeries]]="No major surgery",0,MedExam_Table[[#This Row],[NumberOfMajorSurgeries]])</f>
        <v>0</v>
      </c>
      <c r="J576" t="str">
        <f>PROPER(MedExam_Table[[#This Row],[Heart Issues]])</f>
        <v>Yes</v>
      </c>
      <c r="K576" t="str">
        <f>PROPER(IF(MedExam_Table[[#This Row],[smoker]]= "?","No",MedExam_Table[[#This Row],[smoker]]))</f>
        <v>No</v>
      </c>
      <c r="L576" t="str">
        <f>IF(MedExam_Table[[#This Row],[BMI]]&lt;18.5,"Underweight",IF(MedExam_Table[[#This Row],[BMI]]&lt;25,"NormalWeight",IF(MedExam_Table[[#This Row],[BMI]]&lt;=30,"OverWeight","Obesity")))</f>
        <v>Obesity</v>
      </c>
      <c r="M576" t="str">
        <f>IF(MedExam_Table[[#This Row],[HBA1C]]&lt;5.7,"Normal",IF(MedExam_Table[[#This Row],[HBA1C]]&lt;6.4,"Prediabetes","Diabetes"))</f>
        <v>Normal</v>
      </c>
      <c r="N576" t="str">
        <f>PROPER(MedExam_Table[[#This Row],[Any Transplants]])</f>
        <v>No</v>
      </c>
    </row>
    <row r="577" spans="1:14" x14ac:dyDescent="0.3">
      <c r="A577" t="s">
        <v>855</v>
      </c>
      <c r="B577">
        <v>24.02</v>
      </c>
      <c r="C577">
        <v>4.38</v>
      </c>
      <c r="D577" t="s">
        <v>2380</v>
      </c>
      <c r="E577" t="s">
        <v>2380</v>
      </c>
      <c r="F577" t="s">
        <v>2380</v>
      </c>
      <c r="G577" t="s">
        <v>2381</v>
      </c>
      <c r="H577" t="s">
        <v>2380</v>
      </c>
      <c r="I577" s="9">
        <f>IF(MedExam_Table[[#This Row],[NumberOfMajorSurgeries]]="No major surgery",0,MedExam_Table[[#This Row],[NumberOfMajorSurgeries]])</f>
        <v>0</v>
      </c>
      <c r="J577" t="str">
        <f>PROPER(MedExam_Table[[#This Row],[Heart Issues]])</f>
        <v>No</v>
      </c>
      <c r="K577" t="str">
        <f>PROPER(IF(MedExam_Table[[#This Row],[smoker]]= "?","No",MedExam_Table[[#This Row],[smoker]]))</f>
        <v>No</v>
      </c>
      <c r="L577" t="str">
        <f>IF(MedExam_Table[[#This Row],[BMI]]&lt;18.5,"Underweight",IF(MedExam_Table[[#This Row],[BMI]]&lt;25,"NormalWeight",IF(MedExam_Table[[#This Row],[BMI]]&lt;=30,"OverWeight","Obesity")))</f>
        <v>NormalWeight</v>
      </c>
      <c r="M577" t="str">
        <f>IF(MedExam_Table[[#This Row],[HBA1C]]&lt;5.7,"Normal",IF(MedExam_Table[[#This Row],[HBA1C]]&lt;6.4,"Prediabetes","Diabetes"))</f>
        <v>Normal</v>
      </c>
      <c r="N577" t="str">
        <f>PROPER(MedExam_Table[[#This Row],[Any Transplants]])</f>
        <v>No</v>
      </c>
    </row>
    <row r="578" spans="1:14" x14ac:dyDescent="0.3">
      <c r="A578" t="s">
        <v>854</v>
      </c>
      <c r="B578">
        <v>36.08</v>
      </c>
      <c r="C578">
        <v>11.61</v>
      </c>
      <c r="D578" t="s">
        <v>2382</v>
      </c>
      <c r="E578" t="s">
        <v>2380</v>
      </c>
      <c r="F578" t="s">
        <v>2380</v>
      </c>
      <c r="G578" t="s">
        <v>2381</v>
      </c>
      <c r="H578" t="s">
        <v>2380</v>
      </c>
      <c r="I578" s="9">
        <f>IF(MedExam_Table[[#This Row],[NumberOfMajorSurgeries]]="No major surgery",0,MedExam_Table[[#This Row],[NumberOfMajorSurgeries]])</f>
        <v>0</v>
      </c>
      <c r="J578" t="str">
        <f>PROPER(MedExam_Table[[#This Row],[Heart Issues]])</f>
        <v>Yes</v>
      </c>
      <c r="K578" t="str">
        <f>PROPER(IF(MedExam_Table[[#This Row],[smoker]]= "?","No",MedExam_Table[[#This Row],[smoker]]))</f>
        <v>No</v>
      </c>
      <c r="L578" t="str">
        <f>IF(MedExam_Table[[#This Row],[BMI]]&lt;18.5,"Underweight",IF(MedExam_Table[[#This Row],[BMI]]&lt;25,"NormalWeight",IF(MedExam_Table[[#This Row],[BMI]]&lt;=30,"OverWeight","Obesity")))</f>
        <v>Obesity</v>
      </c>
      <c r="M578" t="str">
        <f>IF(MedExam_Table[[#This Row],[HBA1C]]&lt;5.7,"Normal",IF(MedExam_Table[[#This Row],[HBA1C]]&lt;6.4,"Prediabetes","Diabetes"))</f>
        <v>Diabetes</v>
      </c>
      <c r="N578" t="str">
        <f>PROPER(MedExam_Table[[#This Row],[Any Transplants]])</f>
        <v>No</v>
      </c>
    </row>
    <row r="579" spans="1:14" x14ac:dyDescent="0.3">
      <c r="A579" t="s">
        <v>853</v>
      </c>
      <c r="B579">
        <v>32.200000000000003</v>
      </c>
      <c r="C579">
        <v>10.59</v>
      </c>
      <c r="D579" t="s">
        <v>2382</v>
      </c>
      <c r="E579" t="s">
        <v>2380</v>
      </c>
      <c r="F579" t="s">
        <v>2380</v>
      </c>
      <c r="G579" t="s">
        <v>2381</v>
      </c>
      <c r="H579" t="s">
        <v>2380</v>
      </c>
      <c r="I579" s="9">
        <f>IF(MedExam_Table[[#This Row],[NumberOfMajorSurgeries]]="No major surgery",0,MedExam_Table[[#This Row],[NumberOfMajorSurgeries]])</f>
        <v>0</v>
      </c>
      <c r="J579" t="str">
        <f>PROPER(MedExam_Table[[#This Row],[Heart Issues]])</f>
        <v>Yes</v>
      </c>
      <c r="K579" t="str">
        <f>PROPER(IF(MedExam_Table[[#This Row],[smoker]]= "?","No",MedExam_Table[[#This Row],[smoker]]))</f>
        <v>No</v>
      </c>
      <c r="L579" t="str">
        <f>IF(MedExam_Table[[#This Row],[BMI]]&lt;18.5,"Underweight",IF(MedExam_Table[[#This Row],[BMI]]&lt;25,"NormalWeight",IF(MedExam_Table[[#This Row],[BMI]]&lt;=30,"OverWeight","Obesity")))</f>
        <v>Obesity</v>
      </c>
      <c r="M579" t="str">
        <f>IF(MedExam_Table[[#This Row],[HBA1C]]&lt;5.7,"Normal",IF(MedExam_Table[[#This Row],[HBA1C]]&lt;6.4,"Prediabetes","Diabetes"))</f>
        <v>Diabetes</v>
      </c>
      <c r="N579" t="str">
        <f>PROPER(MedExam_Table[[#This Row],[Any Transplants]])</f>
        <v>No</v>
      </c>
    </row>
    <row r="580" spans="1:14" x14ac:dyDescent="0.3">
      <c r="A580" t="s">
        <v>852</v>
      </c>
      <c r="B580">
        <v>28.05</v>
      </c>
      <c r="C580">
        <v>11.85</v>
      </c>
      <c r="D580" t="s">
        <v>2382</v>
      </c>
      <c r="E580" t="s">
        <v>2380</v>
      </c>
      <c r="F580" t="s">
        <v>2380</v>
      </c>
      <c r="G580" t="s">
        <v>2381</v>
      </c>
      <c r="H580" t="s">
        <v>2380</v>
      </c>
      <c r="I580" s="9">
        <f>IF(MedExam_Table[[#This Row],[NumberOfMajorSurgeries]]="No major surgery",0,MedExam_Table[[#This Row],[NumberOfMajorSurgeries]])</f>
        <v>0</v>
      </c>
      <c r="J580" t="str">
        <f>PROPER(MedExam_Table[[#This Row],[Heart Issues]])</f>
        <v>Yes</v>
      </c>
      <c r="K580" t="str">
        <f>PROPER(IF(MedExam_Table[[#This Row],[smoker]]= "?","No",MedExam_Table[[#This Row],[smoker]]))</f>
        <v>No</v>
      </c>
      <c r="L580" t="str">
        <f>IF(MedExam_Table[[#This Row],[BMI]]&lt;18.5,"Underweight",IF(MedExam_Table[[#This Row],[BMI]]&lt;25,"NormalWeight",IF(MedExam_Table[[#This Row],[BMI]]&lt;=30,"OverWeight","Obesity")))</f>
        <v>OverWeight</v>
      </c>
      <c r="M580" t="str">
        <f>IF(MedExam_Table[[#This Row],[HBA1C]]&lt;5.7,"Normal",IF(MedExam_Table[[#This Row],[HBA1C]]&lt;6.4,"Prediabetes","Diabetes"))</f>
        <v>Diabetes</v>
      </c>
      <c r="N580" t="str">
        <f>PROPER(MedExam_Table[[#This Row],[Any Transplants]])</f>
        <v>No</v>
      </c>
    </row>
    <row r="581" spans="1:14" x14ac:dyDescent="0.3">
      <c r="A581" t="s">
        <v>2221</v>
      </c>
      <c r="B581">
        <v>51.64</v>
      </c>
      <c r="C581">
        <v>5.65</v>
      </c>
      <c r="D581" t="s">
        <v>2380</v>
      </c>
      <c r="E581" t="s">
        <v>2380</v>
      </c>
      <c r="F581" t="s">
        <v>2380</v>
      </c>
      <c r="G581" t="s">
        <v>2381</v>
      </c>
      <c r="H581" t="s">
        <v>2382</v>
      </c>
      <c r="I581" s="9">
        <f>IF(MedExam_Table[[#This Row],[NumberOfMajorSurgeries]]="No major surgery",0,MedExam_Table[[#This Row],[NumberOfMajorSurgeries]])</f>
        <v>0</v>
      </c>
      <c r="J581" t="str">
        <f>PROPER(MedExam_Table[[#This Row],[Heart Issues]])</f>
        <v>No</v>
      </c>
      <c r="K581" t="str">
        <f>PROPER(IF(MedExam_Table[[#This Row],[smoker]]= "?","No",MedExam_Table[[#This Row],[smoker]]))</f>
        <v>Yes</v>
      </c>
      <c r="L581" t="str">
        <f>IF(MedExam_Table[[#This Row],[BMI]]&lt;18.5,"Underweight",IF(MedExam_Table[[#This Row],[BMI]]&lt;25,"NormalWeight",IF(MedExam_Table[[#This Row],[BMI]]&lt;=30,"OverWeight","Obesity")))</f>
        <v>Obesity</v>
      </c>
      <c r="M581" t="str">
        <f>IF(MedExam_Table[[#This Row],[HBA1C]]&lt;5.7,"Normal",IF(MedExam_Table[[#This Row],[HBA1C]]&lt;6.4,"Prediabetes","Diabetes"))</f>
        <v>Normal</v>
      </c>
      <c r="N581" t="str">
        <f>PROPER(MedExam_Table[[#This Row],[Any Transplants]])</f>
        <v>No</v>
      </c>
    </row>
    <row r="582" spans="1:14" x14ac:dyDescent="0.3">
      <c r="A582" t="s">
        <v>851</v>
      </c>
      <c r="B582">
        <v>19</v>
      </c>
      <c r="C582">
        <v>5.46</v>
      </c>
      <c r="D582" t="s">
        <v>2382</v>
      </c>
      <c r="E582" t="s">
        <v>2380</v>
      </c>
      <c r="F582" t="s">
        <v>2380</v>
      </c>
      <c r="G582">
        <v>1</v>
      </c>
      <c r="H582" t="s">
        <v>2380</v>
      </c>
      <c r="I582" s="9">
        <f>IF(MedExam_Table[[#This Row],[NumberOfMajorSurgeries]]="No major surgery",0,MedExam_Table[[#This Row],[NumberOfMajorSurgeries]])</f>
        <v>1</v>
      </c>
      <c r="J582" t="str">
        <f>PROPER(MedExam_Table[[#This Row],[Heart Issues]])</f>
        <v>Yes</v>
      </c>
      <c r="K582" t="str">
        <f>PROPER(IF(MedExam_Table[[#This Row],[smoker]]= "?","No",MedExam_Table[[#This Row],[smoker]]))</f>
        <v>No</v>
      </c>
      <c r="L582" t="str">
        <f>IF(MedExam_Table[[#This Row],[BMI]]&lt;18.5,"Underweight",IF(MedExam_Table[[#This Row],[BMI]]&lt;25,"NormalWeight",IF(MedExam_Table[[#This Row],[BMI]]&lt;=30,"OverWeight","Obesity")))</f>
        <v>NormalWeight</v>
      </c>
      <c r="M582" t="str">
        <f>IF(MedExam_Table[[#This Row],[HBA1C]]&lt;5.7,"Normal",IF(MedExam_Table[[#This Row],[HBA1C]]&lt;6.4,"Prediabetes","Diabetes"))</f>
        <v>Normal</v>
      </c>
      <c r="N582" t="str">
        <f>PROPER(MedExam_Table[[#This Row],[Any Transplants]])</f>
        <v>No</v>
      </c>
    </row>
    <row r="583" spans="1:14" x14ac:dyDescent="0.3">
      <c r="A583" t="s">
        <v>850</v>
      </c>
      <c r="B583">
        <v>16.13</v>
      </c>
      <c r="C583">
        <v>4.54</v>
      </c>
      <c r="D583" t="s">
        <v>2382</v>
      </c>
      <c r="E583" t="s">
        <v>2380</v>
      </c>
      <c r="F583" t="s">
        <v>2380</v>
      </c>
      <c r="G583">
        <v>2</v>
      </c>
      <c r="H583" t="s">
        <v>2380</v>
      </c>
      <c r="I583" s="9">
        <f>IF(MedExam_Table[[#This Row],[NumberOfMajorSurgeries]]="No major surgery",0,MedExam_Table[[#This Row],[NumberOfMajorSurgeries]])</f>
        <v>2</v>
      </c>
      <c r="J583" t="str">
        <f>PROPER(MedExam_Table[[#This Row],[Heart Issues]])</f>
        <v>Yes</v>
      </c>
      <c r="K583" t="str">
        <f>PROPER(IF(MedExam_Table[[#This Row],[smoker]]= "?","No",MedExam_Table[[#This Row],[smoker]]))</f>
        <v>No</v>
      </c>
      <c r="L583" t="str">
        <f>IF(MedExam_Table[[#This Row],[BMI]]&lt;18.5,"Underweight",IF(MedExam_Table[[#This Row],[BMI]]&lt;25,"NormalWeight",IF(MedExam_Table[[#This Row],[BMI]]&lt;=30,"OverWeight","Obesity")))</f>
        <v>Underweight</v>
      </c>
      <c r="M583" t="str">
        <f>IF(MedExam_Table[[#This Row],[HBA1C]]&lt;5.7,"Normal",IF(MedExam_Table[[#This Row],[HBA1C]]&lt;6.4,"Prediabetes","Diabetes"))</f>
        <v>Normal</v>
      </c>
      <c r="N583" t="str">
        <f>PROPER(MedExam_Table[[#This Row],[Any Transplants]])</f>
        <v>No</v>
      </c>
    </row>
    <row r="584" spans="1:14" x14ac:dyDescent="0.3">
      <c r="A584" t="s">
        <v>849</v>
      </c>
      <c r="B584">
        <v>18.77</v>
      </c>
      <c r="C584">
        <v>11.98</v>
      </c>
      <c r="D584" t="s">
        <v>2382</v>
      </c>
      <c r="E584" t="s">
        <v>2380</v>
      </c>
      <c r="F584" t="s">
        <v>2380</v>
      </c>
      <c r="G584">
        <v>2</v>
      </c>
      <c r="H584" t="s">
        <v>2380</v>
      </c>
      <c r="I584" s="9">
        <f>IF(MedExam_Table[[#This Row],[NumberOfMajorSurgeries]]="No major surgery",0,MedExam_Table[[#This Row],[NumberOfMajorSurgeries]])</f>
        <v>2</v>
      </c>
      <c r="J584" t="str">
        <f>PROPER(MedExam_Table[[#This Row],[Heart Issues]])</f>
        <v>Yes</v>
      </c>
      <c r="K584" t="str">
        <f>PROPER(IF(MedExam_Table[[#This Row],[smoker]]= "?","No",MedExam_Table[[#This Row],[smoker]]))</f>
        <v>No</v>
      </c>
      <c r="L584" t="str">
        <f>IF(MedExam_Table[[#This Row],[BMI]]&lt;18.5,"Underweight",IF(MedExam_Table[[#This Row],[BMI]]&lt;25,"NormalWeight",IF(MedExam_Table[[#This Row],[BMI]]&lt;=30,"OverWeight","Obesity")))</f>
        <v>NormalWeight</v>
      </c>
      <c r="M584" t="str">
        <f>IF(MedExam_Table[[#This Row],[HBA1C]]&lt;5.7,"Normal",IF(MedExam_Table[[#This Row],[HBA1C]]&lt;6.4,"Prediabetes","Diabetes"))</f>
        <v>Diabetes</v>
      </c>
      <c r="N584" t="str">
        <f>PROPER(MedExam_Table[[#This Row],[Any Transplants]])</f>
        <v>No</v>
      </c>
    </row>
    <row r="585" spans="1:14" x14ac:dyDescent="0.3">
      <c r="A585" t="s">
        <v>848</v>
      </c>
      <c r="B585">
        <v>28.88</v>
      </c>
      <c r="C585">
        <v>6.59</v>
      </c>
      <c r="D585" t="s">
        <v>2382</v>
      </c>
      <c r="E585" t="s">
        <v>2380</v>
      </c>
      <c r="F585" t="s">
        <v>2380</v>
      </c>
      <c r="G585">
        <v>1</v>
      </c>
      <c r="H585" t="s">
        <v>2380</v>
      </c>
      <c r="I585" s="9">
        <f>IF(MedExam_Table[[#This Row],[NumberOfMajorSurgeries]]="No major surgery",0,MedExam_Table[[#This Row],[NumberOfMajorSurgeries]])</f>
        <v>1</v>
      </c>
      <c r="J585" t="str">
        <f>PROPER(MedExam_Table[[#This Row],[Heart Issues]])</f>
        <v>Yes</v>
      </c>
      <c r="K585" t="str">
        <f>PROPER(IF(MedExam_Table[[#This Row],[smoker]]= "?","No",MedExam_Table[[#This Row],[smoker]]))</f>
        <v>No</v>
      </c>
      <c r="L585" t="str">
        <f>IF(MedExam_Table[[#This Row],[BMI]]&lt;18.5,"Underweight",IF(MedExam_Table[[#This Row],[BMI]]&lt;25,"NormalWeight",IF(MedExam_Table[[#This Row],[BMI]]&lt;=30,"OverWeight","Obesity")))</f>
        <v>OverWeight</v>
      </c>
      <c r="M585" t="str">
        <f>IF(MedExam_Table[[#This Row],[HBA1C]]&lt;5.7,"Normal",IF(MedExam_Table[[#This Row],[HBA1C]]&lt;6.4,"Prediabetes","Diabetes"))</f>
        <v>Diabetes</v>
      </c>
      <c r="N585" t="str">
        <f>PROPER(MedExam_Table[[#This Row],[Any Transplants]])</f>
        <v>No</v>
      </c>
    </row>
    <row r="586" spans="1:14" x14ac:dyDescent="0.3">
      <c r="A586" t="s">
        <v>847</v>
      </c>
      <c r="B586">
        <v>27.55</v>
      </c>
      <c r="C586">
        <v>10.83</v>
      </c>
      <c r="D586" t="s">
        <v>2382</v>
      </c>
      <c r="E586" t="s">
        <v>2380</v>
      </c>
      <c r="F586" t="s">
        <v>2380</v>
      </c>
      <c r="G586">
        <v>1</v>
      </c>
      <c r="H586" t="s">
        <v>2380</v>
      </c>
      <c r="I586" s="9">
        <f>IF(MedExam_Table[[#This Row],[NumberOfMajorSurgeries]]="No major surgery",0,MedExam_Table[[#This Row],[NumberOfMajorSurgeries]])</f>
        <v>1</v>
      </c>
      <c r="J586" t="str">
        <f>PROPER(MedExam_Table[[#This Row],[Heart Issues]])</f>
        <v>Yes</v>
      </c>
      <c r="K586" t="str">
        <f>PROPER(IF(MedExam_Table[[#This Row],[smoker]]= "?","No",MedExam_Table[[#This Row],[smoker]]))</f>
        <v>No</v>
      </c>
      <c r="L586" t="str">
        <f>IF(MedExam_Table[[#This Row],[BMI]]&lt;18.5,"Underweight",IF(MedExam_Table[[#This Row],[BMI]]&lt;25,"NormalWeight",IF(MedExam_Table[[#This Row],[BMI]]&lt;=30,"OverWeight","Obesity")))</f>
        <v>OverWeight</v>
      </c>
      <c r="M586" t="str">
        <f>IF(MedExam_Table[[#This Row],[HBA1C]]&lt;5.7,"Normal",IF(MedExam_Table[[#This Row],[HBA1C]]&lt;6.4,"Prediabetes","Diabetes"))</f>
        <v>Diabetes</v>
      </c>
      <c r="N586" t="str">
        <f>PROPER(MedExam_Table[[#This Row],[Any Transplants]])</f>
        <v>No</v>
      </c>
    </row>
    <row r="587" spans="1:14" x14ac:dyDescent="0.3">
      <c r="A587" t="s">
        <v>846</v>
      </c>
      <c r="B587">
        <v>15.6</v>
      </c>
      <c r="C587">
        <v>8.6</v>
      </c>
      <c r="D587" t="s">
        <v>2380</v>
      </c>
      <c r="E587" t="s">
        <v>2380</v>
      </c>
      <c r="F587" t="s">
        <v>2380</v>
      </c>
      <c r="G587" t="s">
        <v>2381</v>
      </c>
      <c r="H587" t="s">
        <v>2380</v>
      </c>
      <c r="I587" s="9">
        <f>IF(MedExam_Table[[#This Row],[NumberOfMajorSurgeries]]="No major surgery",0,MedExam_Table[[#This Row],[NumberOfMajorSurgeries]])</f>
        <v>0</v>
      </c>
      <c r="J587" t="str">
        <f>PROPER(MedExam_Table[[#This Row],[Heart Issues]])</f>
        <v>No</v>
      </c>
      <c r="K587" t="str">
        <f>PROPER(IF(MedExam_Table[[#This Row],[smoker]]= "?","No",MedExam_Table[[#This Row],[smoker]]))</f>
        <v>No</v>
      </c>
      <c r="L587" t="str">
        <f>IF(MedExam_Table[[#This Row],[BMI]]&lt;18.5,"Underweight",IF(MedExam_Table[[#This Row],[BMI]]&lt;25,"NormalWeight",IF(MedExam_Table[[#This Row],[BMI]]&lt;=30,"OverWeight","Obesity")))</f>
        <v>Underweight</v>
      </c>
      <c r="M587" t="str">
        <f>IF(MedExam_Table[[#This Row],[HBA1C]]&lt;5.7,"Normal",IF(MedExam_Table[[#This Row],[HBA1C]]&lt;6.4,"Prediabetes","Diabetes"))</f>
        <v>Diabetes</v>
      </c>
      <c r="N587" t="str">
        <f>PROPER(MedExam_Table[[#This Row],[Any Transplants]])</f>
        <v>No</v>
      </c>
    </row>
    <row r="588" spans="1:14" x14ac:dyDescent="0.3">
      <c r="A588" t="s">
        <v>845</v>
      </c>
      <c r="B588">
        <v>21.99</v>
      </c>
      <c r="C588">
        <v>11.17</v>
      </c>
      <c r="D588" t="s">
        <v>2380</v>
      </c>
      <c r="E588" t="s">
        <v>2380</v>
      </c>
      <c r="F588" t="s">
        <v>2380</v>
      </c>
      <c r="G588" t="s">
        <v>2381</v>
      </c>
      <c r="H588" t="s">
        <v>2380</v>
      </c>
      <c r="I588" s="9">
        <f>IF(MedExam_Table[[#This Row],[NumberOfMajorSurgeries]]="No major surgery",0,MedExam_Table[[#This Row],[NumberOfMajorSurgeries]])</f>
        <v>0</v>
      </c>
      <c r="J588" t="str">
        <f>PROPER(MedExam_Table[[#This Row],[Heart Issues]])</f>
        <v>No</v>
      </c>
      <c r="K588" t="str">
        <f>PROPER(IF(MedExam_Table[[#This Row],[smoker]]= "?","No",MedExam_Table[[#This Row],[smoker]]))</f>
        <v>No</v>
      </c>
      <c r="L588" t="str">
        <f>IF(MedExam_Table[[#This Row],[BMI]]&lt;18.5,"Underweight",IF(MedExam_Table[[#This Row],[BMI]]&lt;25,"NormalWeight",IF(MedExam_Table[[#This Row],[BMI]]&lt;=30,"OverWeight","Obesity")))</f>
        <v>NormalWeight</v>
      </c>
      <c r="M588" t="str">
        <f>IF(MedExam_Table[[#This Row],[HBA1C]]&lt;5.7,"Normal",IF(MedExam_Table[[#This Row],[HBA1C]]&lt;6.4,"Prediabetes","Diabetes"))</f>
        <v>Diabetes</v>
      </c>
      <c r="N588" t="str">
        <f>PROPER(MedExam_Table[[#This Row],[Any Transplants]])</f>
        <v>No</v>
      </c>
    </row>
    <row r="589" spans="1:14" x14ac:dyDescent="0.3">
      <c r="A589" t="s">
        <v>844</v>
      </c>
      <c r="B589">
        <v>34.85</v>
      </c>
      <c r="C589">
        <v>5.75</v>
      </c>
      <c r="D589" t="s">
        <v>2380</v>
      </c>
      <c r="E589" t="s">
        <v>2380</v>
      </c>
      <c r="F589" t="s">
        <v>2380</v>
      </c>
      <c r="G589" t="s">
        <v>2381</v>
      </c>
      <c r="H589" t="s">
        <v>2380</v>
      </c>
      <c r="I589" s="9">
        <f>IF(MedExam_Table[[#This Row],[NumberOfMajorSurgeries]]="No major surgery",0,MedExam_Table[[#This Row],[NumberOfMajorSurgeries]])</f>
        <v>0</v>
      </c>
      <c r="J589" t="str">
        <f>PROPER(MedExam_Table[[#This Row],[Heart Issues]])</f>
        <v>No</v>
      </c>
      <c r="K589" t="str">
        <f>PROPER(IF(MedExam_Table[[#This Row],[smoker]]= "?","No",MedExam_Table[[#This Row],[smoker]]))</f>
        <v>No</v>
      </c>
      <c r="L589" t="str">
        <f>IF(MedExam_Table[[#This Row],[BMI]]&lt;18.5,"Underweight",IF(MedExam_Table[[#This Row],[BMI]]&lt;25,"NormalWeight",IF(MedExam_Table[[#This Row],[BMI]]&lt;=30,"OverWeight","Obesity")))</f>
        <v>Obesity</v>
      </c>
      <c r="M589" t="str">
        <f>IF(MedExam_Table[[#This Row],[HBA1C]]&lt;5.7,"Normal",IF(MedExam_Table[[#This Row],[HBA1C]]&lt;6.4,"Prediabetes","Diabetes"))</f>
        <v>Prediabetes</v>
      </c>
      <c r="N589" t="str">
        <f>PROPER(MedExam_Table[[#This Row],[Any Transplants]])</f>
        <v>No</v>
      </c>
    </row>
    <row r="590" spans="1:14" x14ac:dyDescent="0.3">
      <c r="A590" t="s">
        <v>843</v>
      </c>
      <c r="B590">
        <v>24.51</v>
      </c>
      <c r="C590">
        <v>4.83</v>
      </c>
      <c r="D590" t="s">
        <v>2382</v>
      </c>
      <c r="E590" t="s">
        <v>2380</v>
      </c>
      <c r="F590" t="s">
        <v>2383</v>
      </c>
      <c r="G590">
        <v>1</v>
      </c>
      <c r="H590" t="s">
        <v>2380</v>
      </c>
      <c r="I590" s="9">
        <f>IF(MedExam_Table[[#This Row],[NumberOfMajorSurgeries]]="No major surgery",0,MedExam_Table[[#This Row],[NumberOfMajorSurgeries]])</f>
        <v>1</v>
      </c>
      <c r="J590" t="str">
        <f>PROPER(MedExam_Table[[#This Row],[Heart Issues]])</f>
        <v>Yes</v>
      </c>
      <c r="K590" t="str">
        <f>PROPER(IF(MedExam_Table[[#This Row],[smoker]]= "?","No",MedExam_Table[[#This Row],[smoker]]))</f>
        <v>No</v>
      </c>
      <c r="L590" t="str">
        <f>IF(MedExam_Table[[#This Row],[BMI]]&lt;18.5,"Underweight",IF(MedExam_Table[[#This Row],[BMI]]&lt;25,"NormalWeight",IF(MedExam_Table[[#This Row],[BMI]]&lt;=30,"OverWeight","Obesity")))</f>
        <v>NormalWeight</v>
      </c>
      <c r="M590" t="str">
        <f>IF(MedExam_Table[[#This Row],[HBA1C]]&lt;5.7,"Normal",IF(MedExam_Table[[#This Row],[HBA1C]]&lt;6.4,"Prediabetes","Diabetes"))</f>
        <v>Normal</v>
      </c>
      <c r="N590" t="str">
        <f>PROPER(MedExam_Table[[#This Row],[Any Transplants]])</f>
        <v>No</v>
      </c>
    </row>
    <row r="591" spans="1:14" x14ac:dyDescent="0.3">
      <c r="A591" t="s">
        <v>842</v>
      </c>
      <c r="B591">
        <v>19.399999999999999</v>
      </c>
      <c r="C591">
        <v>11.93</v>
      </c>
      <c r="D591" t="s">
        <v>2380</v>
      </c>
      <c r="E591" t="s">
        <v>2380</v>
      </c>
      <c r="F591" t="s">
        <v>2380</v>
      </c>
      <c r="G591" t="s">
        <v>2381</v>
      </c>
      <c r="H591" t="s">
        <v>2380</v>
      </c>
      <c r="I591" s="9">
        <f>IF(MedExam_Table[[#This Row],[NumberOfMajorSurgeries]]="No major surgery",0,MedExam_Table[[#This Row],[NumberOfMajorSurgeries]])</f>
        <v>0</v>
      </c>
      <c r="J591" t="str">
        <f>PROPER(MedExam_Table[[#This Row],[Heart Issues]])</f>
        <v>No</v>
      </c>
      <c r="K591" t="str">
        <f>PROPER(IF(MedExam_Table[[#This Row],[smoker]]= "?","No",MedExam_Table[[#This Row],[smoker]]))</f>
        <v>No</v>
      </c>
      <c r="L591" t="str">
        <f>IF(MedExam_Table[[#This Row],[BMI]]&lt;18.5,"Underweight",IF(MedExam_Table[[#This Row],[BMI]]&lt;25,"NormalWeight",IF(MedExam_Table[[#This Row],[BMI]]&lt;=30,"OverWeight","Obesity")))</f>
        <v>NormalWeight</v>
      </c>
      <c r="M591" t="str">
        <f>IF(MedExam_Table[[#This Row],[HBA1C]]&lt;5.7,"Normal",IF(MedExam_Table[[#This Row],[HBA1C]]&lt;6.4,"Prediabetes","Diabetes"))</f>
        <v>Diabetes</v>
      </c>
      <c r="N591" t="str">
        <f>PROPER(MedExam_Table[[#This Row],[Any Transplants]])</f>
        <v>No</v>
      </c>
    </row>
    <row r="592" spans="1:14" x14ac:dyDescent="0.3">
      <c r="A592" t="s">
        <v>2220</v>
      </c>
      <c r="B592">
        <v>42.83</v>
      </c>
      <c r="C592">
        <v>6.04</v>
      </c>
      <c r="D592" t="s">
        <v>2380</v>
      </c>
      <c r="E592" t="s">
        <v>2380</v>
      </c>
      <c r="F592" t="s">
        <v>2380</v>
      </c>
      <c r="G592">
        <v>2</v>
      </c>
      <c r="H592" t="s">
        <v>2382</v>
      </c>
      <c r="I592" s="9">
        <f>IF(MedExam_Table[[#This Row],[NumberOfMajorSurgeries]]="No major surgery",0,MedExam_Table[[#This Row],[NumberOfMajorSurgeries]])</f>
        <v>2</v>
      </c>
      <c r="J592" t="str">
        <f>PROPER(MedExam_Table[[#This Row],[Heart Issues]])</f>
        <v>No</v>
      </c>
      <c r="K592" t="str">
        <f>PROPER(IF(MedExam_Table[[#This Row],[smoker]]= "?","No",MedExam_Table[[#This Row],[smoker]]))</f>
        <v>Yes</v>
      </c>
      <c r="L592" t="str">
        <f>IF(MedExam_Table[[#This Row],[BMI]]&lt;18.5,"Underweight",IF(MedExam_Table[[#This Row],[BMI]]&lt;25,"NormalWeight",IF(MedExam_Table[[#This Row],[BMI]]&lt;=30,"OverWeight","Obesity")))</f>
        <v>Obesity</v>
      </c>
      <c r="M592" t="str">
        <f>IF(MedExam_Table[[#This Row],[HBA1C]]&lt;5.7,"Normal",IF(MedExam_Table[[#This Row],[HBA1C]]&lt;6.4,"Prediabetes","Diabetes"))</f>
        <v>Prediabetes</v>
      </c>
      <c r="N592" t="str">
        <f>PROPER(MedExam_Table[[#This Row],[Any Transplants]])</f>
        <v>No</v>
      </c>
    </row>
    <row r="593" spans="1:14" x14ac:dyDescent="0.3">
      <c r="A593" t="s">
        <v>841</v>
      </c>
      <c r="B593">
        <v>15.1</v>
      </c>
      <c r="C593">
        <v>8.41</v>
      </c>
      <c r="D593" t="s">
        <v>2380</v>
      </c>
      <c r="E593" t="s">
        <v>2380</v>
      </c>
      <c r="F593" t="s">
        <v>2380</v>
      </c>
      <c r="G593" t="s">
        <v>2381</v>
      </c>
      <c r="H593" t="s">
        <v>2380</v>
      </c>
      <c r="I593" s="9">
        <f>IF(MedExam_Table[[#This Row],[NumberOfMajorSurgeries]]="No major surgery",0,MedExam_Table[[#This Row],[NumberOfMajorSurgeries]])</f>
        <v>0</v>
      </c>
      <c r="J593" t="str">
        <f>PROPER(MedExam_Table[[#This Row],[Heart Issues]])</f>
        <v>No</v>
      </c>
      <c r="K593" t="str">
        <f>PROPER(IF(MedExam_Table[[#This Row],[smoker]]= "?","No",MedExam_Table[[#This Row],[smoker]]))</f>
        <v>No</v>
      </c>
      <c r="L593" t="str">
        <f>IF(MedExam_Table[[#This Row],[BMI]]&lt;18.5,"Underweight",IF(MedExam_Table[[#This Row],[BMI]]&lt;25,"NormalWeight",IF(MedExam_Table[[#This Row],[BMI]]&lt;=30,"OverWeight","Obesity")))</f>
        <v>Underweight</v>
      </c>
      <c r="M593" t="str">
        <f>IF(MedExam_Table[[#This Row],[HBA1C]]&lt;5.7,"Normal",IF(MedExam_Table[[#This Row],[HBA1C]]&lt;6.4,"Prediabetes","Diabetes"))</f>
        <v>Diabetes</v>
      </c>
      <c r="N593" t="str">
        <f>PROPER(MedExam_Table[[#This Row],[Any Transplants]])</f>
        <v>No</v>
      </c>
    </row>
    <row r="594" spans="1:14" x14ac:dyDescent="0.3">
      <c r="A594" t="s">
        <v>840</v>
      </c>
      <c r="B594">
        <v>23.37</v>
      </c>
      <c r="C594">
        <v>5.59</v>
      </c>
      <c r="D594" t="s">
        <v>2382</v>
      </c>
      <c r="E594" t="s">
        <v>2380</v>
      </c>
      <c r="F594" t="s">
        <v>2380</v>
      </c>
      <c r="G594" t="s">
        <v>2381</v>
      </c>
      <c r="H594" t="s">
        <v>2380</v>
      </c>
      <c r="I594" s="9">
        <f>IF(MedExam_Table[[#This Row],[NumberOfMajorSurgeries]]="No major surgery",0,MedExam_Table[[#This Row],[NumberOfMajorSurgeries]])</f>
        <v>0</v>
      </c>
      <c r="J594" t="str">
        <f>PROPER(MedExam_Table[[#This Row],[Heart Issues]])</f>
        <v>Yes</v>
      </c>
      <c r="K594" t="str">
        <f>PROPER(IF(MedExam_Table[[#This Row],[smoker]]= "?","No",MedExam_Table[[#This Row],[smoker]]))</f>
        <v>No</v>
      </c>
      <c r="L594" t="str">
        <f>IF(MedExam_Table[[#This Row],[BMI]]&lt;18.5,"Underweight",IF(MedExam_Table[[#This Row],[BMI]]&lt;25,"NormalWeight",IF(MedExam_Table[[#This Row],[BMI]]&lt;=30,"OverWeight","Obesity")))</f>
        <v>NormalWeight</v>
      </c>
      <c r="M594" t="str">
        <f>IF(MedExam_Table[[#This Row],[HBA1C]]&lt;5.7,"Normal",IF(MedExam_Table[[#This Row],[HBA1C]]&lt;6.4,"Prediabetes","Diabetes"))</f>
        <v>Normal</v>
      </c>
      <c r="N594" t="str">
        <f>PROPER(MedExam_Table[[#This Row],[Any Transplants]])</f>
        <v>No</v>
      </c>
    </row>
    <row r="595" spans="1:14" x14ac:dyDescent="0.3">
      <c r="A595" t="s">
        <v>839</v>
      </c>
      <c r="B595">
        <v>42.4</v>
      </c>
      <c r="C595">
        <v>4.0599999999999996</v>
      </c>
      <c r="D595" t="s">
        <v>2380</v>
      </c>
      <c r="E595" t="s">
        <v>2380</v>
      </c>
      <c r="F595" t="s">
        <v>2380</v>
      </c>
      <c r="G595" t="s">
        <v>2381</v>
      </c>
      <c r="H595" t="s">
        <v>2380</v>
      </c>
      <c r="I595" s="9">
        <f>IF(MedExam_Table[[#This Row],[NumberOfMajorSurgeries]]="No major surgery",0,MedExam_Table[[#This Row],[NumberOfMajorSurgeries]])</f>
        <v>0</v>
      </c>
      <c r="J595" t="str">
        <f>PROPER(MedExam_Table[[#This Row],[Heart Issues]])</f>
        <v>No</v>
      </c>
      <c r="K595" t="str">
        <f>PROPER(IF(MedExam_Table[[#This Row],[smoker]]= "?","No",MedExam_Table[[#This Row],[smoker]]))</f>
        <v>No</v>
      </c>
      <c r="L595" t="str">
        <f>IF(MedExam_Table[[#This Row],[BMI]]&lt;18.5,"Underweight",IF(MedExam_Table[[#This Row],[BMI]]&lt;25,"NormalWeight",IF(MedExam_Table[[#This Row],[BMI]]&lt;=30,"OverWeight","Obesity")))</f>
        <v>Obesity</v>
      </c>
      <c r="M595" t="str">
        <f>IF(MedExam_Table[[#This Row],[HBA1C]]&lt;5.7,"Normal",IF(MedExam_Table[[#This Row],[HBA1C]]&lt;6.4,"Prediabetes","Diabetes"))</f>
        <v>Normal</v>
      </c>
      <c r="N595" t="str">
        <f>PROPER(MedExam_Table[[#This Row],[Any Transplants]])</f>
        <v>No</v>
      </c>
    </row>
    <row r="596" spans="1:14" x14ac:dyDescent="0.3">
      <c r="A596" t="s">
        <v>838</v>
      </c>
      <c r="B596">
        <v>28.405000000000001</v>
      </c>
      <c r="C596">
        <v>7.02</v>
      </c>
      <c r="D596" t="s">
        <v>2382</v>
      </c>
      <c r="E596" t="s">
        <v>2380</v>
      </c>
      <c r="F596" t="s">
        <v>2380</v>
      </c>
      <c r="G596" t="s">
        <v>2381</v>
      </c>
      <c r="H596" t="s">
        <v>2380</v>
      </c>
      <c r="I596" s="9">
        <f>IF(MedExam_Table[[#This Row],[NumberOfMajorSurgeries]]="No major surgery",0,MedExam_Table[[#This Row],[NumberOfMajorSurgeries]])</f>
        <v>0</v>
      </c>
      <c r="J596" t="str">
        <f>PROPER(MedExam_Table[[#This Row],[Heart Issues]])</f>
        <v>Yes</v>
      </c>
      <c r="K596" t="str">
        <f>PROPER(IF(MedExam_Table[[#This Row],[smoker]]= "?","No",MedExam_Table[[#This Row],[smoker]]))</f>
        <v>No</v>
      </c>
      <c r="L596" t="str">
        <f>IF(MedExam_Table[[#This Row],[BMI]]&lt;18.5,"Underweight",IF(MedExam_Table[[#This Row],[BMI]]&lt;25,"NormalWeight",IF(MedExam_Table[[#This Row],[BMI]]&lt;=30,"OverWeight","Obesity")))</f>
        <v>OverWeight</v>
      </c>
      <c r="M596" t="str">
        <f>IF(MedExam_Table[[#This Row],[HBA1C]]&lt;5.7,"Normal",IF(MedExam_Table[[#This Row],[HBA1C]]&lt;6.4,"Prediabetes","Diabetes"))</f>
        <v>Diabetes</v>
      </c>
      <c r="N596" t="str">
        <f>PROPER(MedExam_Table[[#This Row],[Any Transplants]])</f>
        <v>No</v>
      </c>
    </row>
    <row r="597" spans="1:14" x14ac:dyDescent="0.3">
      <c r="A597" t="s">
        <v>837</v>
      </c>
      <c r="B597">
        <v>23.4</v>
      </c>
      <c r="C597">
        <v>4.47</v>
      </c>
      <c r="D597" t="s">
        <v>2380</v>
      </c>
      <c r="E597" t="s">
        <v>2380</v>
      </c>
      <c r="F597" t="s">
        <v>2380</v>
      </c>
      <c r="G597" t="s">
        <v>2381</v>
      </c>
      <c r="H597" t="s">
        <v>2380</v>
      </c>
      <c r="I597" s="9">
        <f>IF(MedExam_Table[[#This Row],[NumberOfMajorSurgeries]]="No major surgery",0,MedExam_Table[[#This Row],[NumberOfMajorSurgeries]])</f>
        <v>0</v>
      </c>
      <c r="J597" t="str">
        <f>PROPER(MedExam_Table[[#This Row],[Heart Issues]])</f>
        <v>No</v>
      </c>
      <c r="K597" t="str">
        <f>PROPER(IF(MedExam_Table[[#This Row],[smoker]]= "?","No",MedExam_Table[[#This Row],[smoker]]))</f>
        <v>No</v>
      </c>
      <c r="L597" t="str">
        <f>IF(MedExam_Table[[#This Row],[BMI]]&lt;18.5,"Underweight",IF(MedExam_Table[[#This Row],[BMI]]&lt;25,"NormalWeight",IF(MedExam_Table[[#This Row],[BMI]]&lt;=30,"OverWeight","Obesity")))</f>
        <v>NormalWeight</v>
      </c>
      <c r="M597" t="str">
        <f>IF(MedExam_Table[[#This Row],[HBA1C]]&lt;5.7,"Normal",IF(MedExam_Table[[#This Row],[HBA1C]]&lt;6.4,"Prediabetes","Diabetes"))</f>
        <v>Normal</v>
      </c>
      <c r="N597" t="str">
        <f>PROPER(MedExam_Table[[#This Row],[Any Transplants]])</f>
        <v>No</v>
      </c>
    </row>
    <row r="598" spans="1:14" x14ac:dyDescent="0.3">
      <c r="A598" t="s">
        <v>836</v>
      </c>
      <c r="B598">
        <v>33.44</v>
      </c>
      <c r="C598">
        <v>4.54</v>
      </c>
      <c r="D598" t="s">
        <v>2380</v>
      </c>
      <c r="E598" t="s">
        <v>2380</v>
      </c>
      <c r="F598" t="s">
        <v>2380</v>
      </c>
      <c r="G598" t="s">
        <v>2381</v>
      </c>
      <c r="H598" t="s">
        <v>2380</v>
      </c>
      <c r="I598" s="9">
        <f>IF(MedExam_Table[[#This Row],[NumberOfMajorSurgeries]]="No major surgery",0,MedExam_Table[[#This Row],[NumberOfMajorSurgeries]])</f>
        <v>0</v>
      </c>
      <c r="J598" t="str">
        <f>PROPER(MedExam_Table[[#This Row],[Heart Issues]])</f>
        <v>No</v>
      </c>
      <c r="K598" t="str">
        <f>PROPER(IF(MedExam_Table[[#This Row],[smoker]]= "?","No",MedExam_Table[[#This Row],[smoker]]))</f>
        <v>No</v>
      </c>
      <c r="L598" t="str">
        <f>IF(MedExam_Table[[#This Row],[BMI]]&lt;18.5,"Underweight",IF(MedExam_Table[[#This Row],[BMI]]&lt;25,"NormalWeight",IF(MedExam_Table[[#This Row],[BMI]]&lt;=30,"OverWeight","Obesity")))</f>
        <v>Obesity</v>
      </c>
      <c r="M598" t="str">
        <f>IF(MedExam_Table[[#This Row],[HBA1C]]&lt;5.7,"Normal",IF(MedExam_Table[[#This Row],[HBA1C]]&lt;6.4,"Prediabetes","Diabetes"))</f>
        <v>Normal</v>
      </c>
      <c r="N598" t="str">
        <f>PROPER(MedExam_Table[[#This Row],[Any Transplants]])</f>
        <v>No</v>
      </c>
    </row>
    <row r="599" spans="1:14" x14ac:dyDescent="0.3">
      <c r="A599" t="s">
        <v>835</v>
      </c>
      <c r="B599">
        <v>21.12</v>
      </c>
      <c r="C599">
        <v>4.99</v>
      </c>
      <c r="D599" t="s">
        <v>2380</v>
      </c>
      <c r="E599" t="s">
        <v>2380</v>
      </c>
      <c r="F599" t="s">
        <v>2380</v>
      </c>
      <c r="G599">
        <v>1</v>
      </c>
      <c r="H599" t="s">
        <v>2380</v>
      </c>
      <c r="I599" s="9">
        <f>IF(MedExam_Table[[#This Row],[NumberOfMajorSurgeries]]="No major surgery",0,MedExam_Table[[#This Row],[NumberOfMajorSurgeries]])</f>
        <v>1</v>
      </c>
      <c r="J599" t="str">
        <f>PROPER(MedExam_Table[[#This Row],[Heart Issues]])</f>
        <v>No</v>
      </c>
      <c r="K599" t="str">
        <f>PROPER(IF(MedExam_Table[[#This Row],[smoker]]= "?","No",MedExam_Table[[#This Row],[smoker]]))</f>
        <v>No</v>
      </c>
      <c r="L599" t="str">
        <f>IF(MedExam_Table[[#This Row],[BMI]]&lt;18.5,"Underweight",IF(MedExam_Table[[#This Row],[BMI]]&lt;25,"NormalWeight",IF(MedExam_Table[[#This Row],[BMI]]&lt;=30,"OverWeight","Obesity")))</f>
        <v>NormalWeight</v>
      </c>
      <c r="M599" t="str">
        <f>IF(MedExam_Table[[#This Row],[HBA1C]]&lt;5.7,"Normal",IF(MedExam_Table[[#This Row],[HBA1C]]&lt;6.4,"Prediabetes","Diabetes"))</f>
        <v>Normal</v>
      </c>
      <c r="N599" t="str">
        <f>PROPER(MedExam_Table[[#This Row],[Any Transplants]])</f>
        <v>No</v>
      </c>
    </row>
    <row r="600" spans="1:14" x14ac:dyDescent="0.3">
      <c r="A600" t="s">
        <v>834</v>
      </c>
      <c r="B600">
        <v>18.48</v>
      </c>
      <c r="C600">
        <v>10.84</v>
      </c>
      <c r="D600" t="s">
        <v>2382</v>
      </c>
      <c r="E600" t="s">
        <v>2380</v>
      </c>
      <c r="F600" t="s">
        <v>2380</v>
      </c>
      <c r="G600">
        <v>2</v>
      </c>
      <c r="H600" t="s">
        <v>2380</v>
      </c>
      <c r="I600" s="9">
        <f>IF(MedExam_Table[[#This Row],[NumberOfMajorSurgeries]]="No major surgery",0,MedExam_Table[[#This Row],[NumberOfMajorSurgeries]])</f>
        <v>2</v>
      </c>
      <c r="J600" t="str">
        <f>PROPER(MedExam_Table[[#This Row],[Heart Issues]])</f>
        <v>Yes</v>
      </c>
      <c r="K600" t="str">
        <f>PROPER(IF(MedExam_Table[[#This Row],[smoker]]= "?","No",MedExam_Table[[#This Row],[smoker]]))</f>
        <v>No</v>
      </c>
      <c r="L600" t="str">
        <f>IF(MedExam_Table[[#This Row],[BMI]]&lt;18.5,"Underweight",IF(MedExam_Table[[#This Row],[BMI]]&lt;25,"NormalWeight",IF(MedExam_Table[[#This Row],[BMI]]&lt;=30,"OverWeight","Obesity")))</f>
        <v>Underweight</v>
      </c>
      <c r="M600" t="str">
        <f>IF(MedExam_Table[[#This Row],[HBA1C]]&lt;5.7,"Normal",IF(MedExam_Table[[#This Row],[HBA1C]]&lt;6.4,"Prediabetes","Diabetes"))</f>
        <v>Diabetes</v>
      </c>
      <c r="N600" t="str">
        <f>PROPER(MedExam_Table[[#This Row],[Any Transplants]])</f>
        <v>No</v>
      </c>
    </row>
    <row r="601" spans="1:14" x14ac:dyDescent="0.3">
      <c r="A601" t="s">
        <v>833</v>
      </c>
      <c r="B601">
        <v>16.815000000000001</v>
      </c>
      <c r="C601">
        <v>5.63</v>
      </c>
      <c r="D601" t="s">
        <v>2380</v>
      </c>
      <c r="E601" t="s">
        <v>2380</v>
      </c>
      <c r="F601" t="s">
        <v>2380</v>
      </c>
      <c r="G601">
        <v>1</v>
      </c>
      <c r="H601" t="s">
        <v>2380</v>
      </c>
      <c r="I601" s="9">
        <f>IF(MedExam_Table[[#This Row],[NumberOfMajorSurgeries]]="No major surgery",0,MedExam_Table[[#This Row],[NumberOfMajorSurgeries]])</f>
        <v>1</v>
      </c>
      <c r="J601" t="str">
        <f>PROPER(MedExam_Table[[#This Row],[Heart Issues]])</f>
        <v>No</v>
      </c>
      <c r="K601" t="str">
        <f>PROPER(IF(MedExam_Table[[#This Row],[smoker]]= "?","No",MedExam_Table[[#This Row],[smoker]]))</f>
        <v>No</v>
      </c>
      <c r="L601" t="str">
        <f>IF(MedExam_Table[[#This Row],[BMI]]&lt;18.5,"Underweight",IF(MedExam_Table[[#This Row],[BMI]]&lt;25,"NormalWeight",IF(MedExam_Table[[#This Row],[BMI]]&lt;=30,"OverWeight","Obesity")))</f>
        <v>Underweight</v>
      </c>
      <c r="M601" t="str">
        <f>IF(MedExam_Table[[#This Row],[HBA1C]]&lt;5.7,"Normal",IF(MedExam_Table[[#This Row],[HBA1C]]&lt;6.4,"Prediabetes","Diabetes"))</f>
        <v>Normal</v>
      </c>
      <c r="N601" t="str">
        <f>PROPER(MedExam_Table[[#This Row],[Any Transplants]])</f>
        <v>No</v>
      </c>
    </row>
    <row r="602" spans="1:14" x14ac:dyDescent="0.3">
      <c r="A602" t="s">
        <v>832</v>
      </c>
      <c r="B602">
        <v>26.72</v>
      </c>
      <c r="C602">
        <v>4.1399999999999997</v>
      </c>
      <c r="D602" t="s">
        <v>2380</v>
      </c>
      <c r="E602" t="s">
        <v>2380</v>
      </c>
      <c r="F602" t="s">
        <v>2380</v>
      </c>
      <c r="G602" t="s">
        <v>2381</v>
      </c>
      <c r="H602" t="s">
        <v>2380</v>
      </c>
      <c r="I602" s="9">
        <f>IF(MedExam_Table[[#This Row],[NumberOfMajorSurgeries]]="No major surgery",0,MedExam_Table[[#This Row],[NumberOfMajorSurgeries]])</f>
        <v>0</v>
      </c>
      <c r="J602" t="str">
        <f>PROPER(MedExam_Table[[#This Row],[Heart Issues]])</f>
        <v>No</v>
      </c>
      <c r="K602" t="str">
        <f>PROPER(IF(MedExam_Table[[#This Row],[smoker]]= "?","No",MedExam_Table[[#This Row],[smoker]]))</f>
        <v>No</v>
      </c>
      <c r="L602" t="str">
        <f>IF(MedExam_Table[[#This Row],[BMI]]&lt;18.5,"Underweight",IF(MedExam_Table[[#This Row],[BMI]]&lt;25,"NormalWeight",IF(MedExam_Table[[#This Row],[BMI]]&lt;=30,"OverWeight","Obesity")))</f>
        <v>OverWeight</v>
      </c>
      <c r="M602" t="str">
        <f>IF(MedExam_Table[[#This Row],[HBA1C]]&lt;5.7,"Normal",IF(MedExam_Table[[#This Row],[HBA1C]]&lt;6.4,"Prediabetes","Diabetes"))</f>
        <v>Normal</v>
      </c>
      <c r="N602" t="str">
        <f>PROPER(MedExam_Table[[#This Row],[Any Transplants]])</f>
        <v>No</v>
      </c>
    </row>
    <row r="603" spans="1:14" x14ac:dyDescent="0.3">
      <c r="A603" t="s">
        <v>2219</v>
      </c>
      <c r="B603">
        <v>40.15</v>
      </c>
      <c r="C603">
        <v>5.76</v>
      </c>
      <c r="D603" t="s">
        <v>2380</v>
      </c>
      <c r="E603" t="s">
        <v>2380</v>
      </c>
      <c r="F603" t="s">
        <v>2380</v>
      </c>
      <c r="G603">
        <v>1</v>
      </c>
      <c r="H603" t="s">
        <v>2382</v>
      </c>
      <c r="I603" s="9">
        <f>IF(MedExam_Table[[#This Row],[NumberOfMajorSurgeries]]="No major surgery",0,MedExam_Table[[#This Row],[NumberOfMajorSurgeries]])</f>
        <v>1</v>
      </c>
      <c r="J603" t="str">
        <f>PROPER(MedExam_Table[[#This Row],[Heart Issues]])</f>
        <v>No</v>
      </c>
      <c r="K603" t="str">
        <f>PROPER(IF(MedExam_Table[[#This Row],[smoker]]= "?","No",MedExam_Table[[#This Row],[smoker]]))</f>
        <v>Yes</v>
      </c>
      <c r="L603" t="str">
        <f>IF(MedExam_Table[[#This Row],[BMI]]&lt;18.5,"Underweight",IF(MedExam_Table[[#This Row],[BMI]]&lt;25,"NormalWeight",IF(MedExam_Table[[#This Row],[BMI]]&lt;=30,"OverWeight","Obesity")))</f>
        <v>Obesity</v>
      </c>
      <c r="M603" t="str">
        <f>IF(MedExam_Table[[#This Row],[HBA1C]]&lt;5.7,"Normal",IF(MedExam_Table[[#This Row],[HBA1C]]&lt;6.4,"Prediabetes","Diabetes"))</f>
        <v>Prediabetes</v>
      </c>
      <c r="N603" t="str">
        <f>PROPER(MedExam_Table[[#This Row],[Any Transplants]])</f>
        <v>No</v>
      </c>
    </row>
    <row r="604" spans="1:14" x14ac:dyDescent="0.3">
      <c r="A604" t="s">
        <v>831</v>
      </c>
      <c r="B604">
        <v>41.42</v>
      </c>
      <c r="C604">
        <v>5.17</v>
      </c>
      <c r="D604" t="s">
        <v>2380</v>
      </c>
      <c r="E604" t="s">
        <v>2380</v>
      </c>
      <c r="F604" t="s">
        <v>2383</v>
      </c>
      <c r="G604">
        <v>1</v>
      </c>
      <c r="H604" t="s">
        <v>2380</v>
      </c>
      <c r="I604" s="9">
        <f>IF(MedExam_Table[[#This Row],[NumberOfMajorSurgeries]]="No major surgery",0,MedExam_Table[[#This Row],[NumberOfMajorSurgeries]])</f>
        <v>1</v>
      </c>
      <c r="J604" t="str">
        <f>PROPER(MedExam_Table[[#This Row],[Heart Issues]])</f>
        <v>No</v>
      </c>
      <c r="K604" t="str">
        <f>PROPER(IF(MedExam_Table[[#This Row],[smoker]]= "?","No",MedExam_Table[[#This Row],[smoker]]))</f>
        <v>No</v>
      </c>
      <c r="L604" t="str">
        <f>IF(MedExam_Table[[#This Row],[BMI]]&lt;18.5,"Underweight",IF(MedExam_Table[[#This Row],[BMI]]&lt;25,"NormalWeight",IF(MedExam_Table[[#This Row],[BMI]]&lt;=30,"OverWeight","Obesity")))</f>
        <v>Obesity</v>
      </c>
      <c r="M604" t="str">
        <f>IF(MedExam_Table[[#This Row],[HBA1C]]&lt;5.7,"Normal",IF(MedExam_Table[[#This Row],[HBA1C]]&lt;6.4,"Prediabetes","Diabetes"))</f>
        <v>Normal</v>
      </c>
      <c r="N604" t="str">
        <f>PROPER(MedExam_Table[[#This Row],[Any Transplants]])</f>
        <v>No</v>
      </c>
    </row>
    <row r="605" spans="1:14" x14ac:dyDescent="0.3">
      <c r="A605" t="s">
        <v>830</v>
      </c>
      <c r="B605">
        <v>20.69</v>
      </c>
      <c r="C605">
        <v>6.93</v>
      </c>
      <c r="D605" t="s">
        <v>2380</v>
      </c>
      <c r="E605" t="s">
        <v>2380</v>
      </c>
      <c r="F605" t="s">
        <v>2380</v>
      </c>
      <c r="G605">
        <v>2</v>
      </c>
      <c r="H605" t="s">
        <v>2380</v>
      </c>
      <c r="I605" s="9">
        <f>IF(MedExam_Table[[#This Row],[NumberOfMajorSurgeries]]="No major surgery",0,MedExam_Table[[#This Row],[NumberOfMajorSurgeries]])</f>
        <v>2</v>
      </c>
      <c r="J605" t="str">
        <f>PROPER(MedExam_Table[[#This Row],[Heart Issues]])</f>
        <v>No</v>
      </c>
      <c r="K605" t="str">
        <f>PROPER(IF(MedExam_Table[[#This Row],[smoker]]= "?","No",MedExam_Table[[#This Row],[smoker]]))</f>
        <v>No</v>
      </c>
      <c r="L605" t="str">
        <f>IF(MedExam_Table[[#This Row],[BMI]]&lt;18.5,"Underweight",IF(MedExam_Table[[#This Row],[BMI]]&lt;25,"NormalWeight",IF(MedExam_Table[[#This Row],[BMI]]&lt;=30,"OverWeight","Obesity")))</f>
        <v>NormalWeight</v>
      </c>
      <c r="M605" t="str">
        <f>IF(MedExam_Table[[#This Row],[HBA1C]]&lt;5.7,"Normal",IF(MedExam_Table[[#This Row],[HBA1C]]&lt;6.4,"Prediabetes","Diabetes"))</f>
        <v>Diabetes</v>
      </c>
      <c r="N605" t="str">
        <f>PROPER(MedExam_Table[[#This Row],[Any Transplants]])</f>
        <v>No</v>
      </c>
    </row>
    <row r="606" spans="1:14" x14ac:dyDescent="0.3">
      <c r="A606" t="s">
        <v>829</v>
      </c>
      <c r="B606">
        <v>41.23</v>
      </c>
      <c r="C606">
        <v>4.24</v>
      </c>
      <c r="D606" t="s">
        <v>2380</v>
      </c>
      <c r="E606" t="s">
        <v>2380</v>
      </c>
      <c r="F606" t="s">
        <v>2380</v>
      </c>
      <c r="G606" t="s">
        <v>2381</v>
      </c>
      <c r="H606" t="s">
        <v>2380</v>
      </c>
      <c r="I606" s="9">
        <f>IF(MedExam_Table[[#This Row],[NumberOfMajorSurgeries]]="No major surgery",0,MedExam_Table[[#This Row],[NumberOfMajorSurgeries]])</f>
        <v>0</v>
      </c>
      <c r="J606" t="str">
        <f>PROPER(MedExam_Table[[#This Row],[Heart Issues]])</f>
        <v>No</v>
      </c>
      <c r="K606" t="str">
        <f>PROPER(IF(MedExam_Table[[#This Row],[smoker]]= "?","No",MedExam_Table[[#This Row],[smoker]]))</f>
        <v>No</v>
      </c>
      <c r="L606" t="str">
        <f>IF(MedExam_Table[[#This Row],[BMI]]&lt;18.5,"Underweight",IF(MedExam_Table[[#This Row],[BMI]]&lt;25,"NormalWeight",IF(MedExam_Table[[#This Row],[BMI]]&lt;=30,"OverWeight","Obesity")))</f>
        <v>Obesity</v>
      </c>
      <c r="M606" t="str">
        <f>IF(MedExam_Table[[#This Row],[HBA1C]]&lt;5.7,"Normal",IF(MedExam_Table[[#This Row],[HBA1C]]&lt;6.4,"Prediabetes","Diabetes"))</f>
        <v>Normal</v>
      </c>
      <c r="N606" t="str">
        <f>PROPER(MedExam_Table[[#This Row],[Any Transplants]])</f>
        <v>No</v>
      </c>
    </row>
    <row r="607" spans="1:14" x14ac:dyDescent="0.3">
      <c r="A607" t="s">
        <v>828</v>
      </c>
      <c r="B607">
        <v>29.9</v>
      </c>
      <c r="C607">
        <v>5.91</v>
      </c>
      <c r="D607" t="s">
        <v>2380</v>
      </c>
      <c r="E607" t="s">
        <v>2380</v>
      </c>
      <c r="F607" t="s">
        <v>2380</v>
      </c>
      <c r="G607" t="s">
        <v>2381</v>
      </c>
      <c r="H607" t="s">
        <v>2380</v>
      </c>
      <c r="I607" s="9">
        <f>IF(MedExam_Table[[#This Row],[NumberOfMajorSurgeries]]="No major surgery",0,MedExam_Table[[#This Row],[NumberOfMajorSurgeries]])</f>
        <v>0</v>
      </c>
      <c r="J607" t="str">
        <f>PROPER(MedExam_Table[[#This Row],[Heart Issues]])</f>
        <v>No</v>
      </c>
      <c r="K607" t="str">
        <f>PROPER(IF(MedExam_Table[[#This Row],[smoker]]= "?","No",MedExam_Table[[#This Row],[smoker]]))</f>
        <v>No</v>
      </c>
      <c r="L607" t="str">
        <f>IF(MedExam_Table[[#This Row],[BMI]]&lt;18.5,"Underweight",IF(MedExam_Table[[#This Row],[BMI]]&lt;25,"NormalWeight",IF(MedExam_Table[[#This Row],[BMI]]&lt;=30,"OverWeight","Obesity")))</f>
        <v>OverWeight</v>
      </c>
      <c r="M607" t="str">
        <f>IF(MedExam_Table[[#This Row],[HBA1C]]&lt;5.7,"Normal",IF(MedExam_Table[[#This Row],[HBA1C]]&lt;6.4,"Prediabetes","Diabetes"))</f>
        <v>Prediabetes</v>
      </c>
      <c r="N607" t="str">
        <f>PROPER(MedExam_Table[[#This Row],[Any Transplants]])</f>
        <v>No</v>
      </c>
    </row>
    <row r="608" spans="1:14" x14ac:dyDescent="0.3">
      <c r="A608" t="s">
        <v>827</v>
      </c>
      <c r="B608">
        <v>34.104999999999997</v>
      </c>
      <c r="C608">
        <v>5.93</v>
      </c>
      <c r="D608" t="s">
        <v>2380</v>
      </c>
      <c r="E608" t="s">
        <v>2380</v>
      </c>
      <c r="F608" t="s">
        <v>2380</v>
      </c>
      <c r="G608" t="s">
        <v>2381</v>
      </c>
      <c r="H608" t="s">
        <v>2380</v>
      </c>
      <c r="I608" s="9">
        <f>IF(MedExam_Table[[#This Row],[NumberOfMajorSurgeries]]="No major surgery",0,MedExam_Table[[#This Row],[NumberOfMajorSurgeries]])</f>
        <v>0</v>
      </c>
      <c r="J608" t="str">
        <f>PROPER(MedExam_Table[[#This Row],[Heart Issues]])</f>
        <v>No</v>
      </c>
      <c r="K608" t="str">
        <f>PROPER(IF(MedExam_Table[[#This Row],[smoker]]= "?","No",MedExam_Table[[#This Row],[smoker]]))</f>
        <v>No</v>
      </c>
      <c r="L608" t="str">
        <f>IF(MedExam_Table[[#This Row],[BMI]]&lt;18.5,"Underweight",IF(MedExam_Table[[#This Row],[BMI]]&lt;25,"NormalWeight",IF(MedExam_Table[[#This Row],[BMI]]&lt;=30,"OverWeight","Obesity")))</f>
        <v>Obesity</v>
      </c>
      <c r="M608" t="str">
        <f>IF(MedExam_Table[[#This Row],[HBA1C]]&lt;5.7,"Normal",IF(MedExam_Table[[#This Row],[HBA1C]]&lt;6.4,"Prediabetes","Diabetes"))</f>
        <v>Prediabetes</v>
      </c>
      <c r="N608" t="str">
        <f>PROPER(MedExam_Table[[#This Row],[Any Transplants]])</f>
        <v>No</v>
      </c>
    </row>
    <row r="609" spans="1:14" x14ac:dyDescent="0.3">
      <c r="A609" t="s">
        <v>826</v>
      </c>
      <c r="B609">
        <v>24.97</v>
      </c>
      <c r="C609">
        <v>5.66</v>
      </c>
      <c r="D609" t="s">
        <v>2380</v>
      </c>
      <c r="E609" t="s">
        <v>2380</v>
      </c>
      <c r="F609" t="s">
        <v>2380</v>
      </c>
      <c r="G609" t="s">
        <v>2381</v>
      </c>
      <c r="H609" t="s">
        <v>2380</v>
      </c>
      <c r="I609" s="9">
        <f>IF(MedExam_Table[[#This Row],[NumberOfMajorSurgeries]]="No major surgery",0,MedExam_Table[[#This Row],[NumberOfMajorSurgeries]])</f>
        <v>0</v>
      </c>
      <c r="J609" t="str">
        <f>PROPER(MedExam_Table[[#This Row],[Heart Issues]])</f>
        <v>No</v>
      </c>
      <c r="K609" t="str">
        <f>PROPER(IF(MedExam_Table[[#This Row],[smoker]]= "?","No",MedExam_Table[[#This Row],[smoker]]))</f>
        <v>No</v>
      </c>
      <c r="L609" t="str">
        <f>IF(MedExam_Table[[#This Row],[BMI]]&lt;18.5,"Underweight",IF(MedExam_Table[[#This Row],[BMI]]&lt;25,"NormalWeight",IF(MedExam_Table[[#This Row],[BMI]]&lt;=30,"OverWeight","Obesity")))</f>
        <v>NormalWeight</v>
      </c>
      <c r="M609" t="str">
        <f>IF(MedExam_Table[[#This Row],[HBA1C]]&lt;5.7,"Normal",IF(MedExam_Table[[#This Row],[HBA1C]]&lt;6.4,"Prediabetes","Diabetes"))</f>
        <v>Normal</v>
      </c>
      <c r="N609" t="str">
        <f>PROPER(MedExam_Table[[#This Row],[Any Transplants]])</f>
        <v>No</v>
      </c>
    </row>
    <row r="610" spans="1:14" x14ac:dyDescent="0.3">
      <c r="A610" t="s">
        <v>825</v>
      </c>
      <c r="B610">
        <v>34.799999999999997</v>
      </c>
      <c r="C610">
        <v>4.1900000000000004</v>
      </c>
      <c r="D610" t="s">
        <v>2380</v>
      </c>
      <c r="E610" t="s">
        <v>2380</v>
      </c>
      <c r="F610" t="s">
        <v>2380</v>
      </c>
      <c r="G610">
        <v>1</v>
      </c>
      <c r="H610" t="s">
        <v>2380</v>
      </c>
      <c r="I610" s="9">
        <f>IF(MedExam_Table[[#This Row],[NumberOfMajorSurgeries]]="No major surgery",0,MedExam_Table[[#This Row],[NumberOfMajorSurgeries]])</f>
        <v>1</v>
      </c>
      <c r="J610" t="str">
        <f>PROPER(MedExam_Table[[#This Row],[Heart Issues]])</f>
        <v>No</v>
      </c>
      <c r="K610" t="str">
        <f>PROPER(IF(MedExam_Table[[#This Row],[smoker]]= "?","No",MedExam_Table[[#This Row],[smoker]]))</f>
        <v>No</v>
      </c>
      <c r="L610" t="str">
        <f>IF(MedExam_Table[[#This Row],[BMI]]&lt;18.5,"Underweight",IF(MedExam_Table[[#This Row],[BMI]]&lt;25,"NormalWeight",IF(MedExam_Table[[#This Row],[BMI]]&lt;=30,"OverWeight","Obesity")))</f>
        <v>Obesity</v>
      </c>
      <c r="M610" t="str">
        <f>IF(MedExam_Table[[#This Row],[HBA1C]]&lt;5.7,"Normal",IF(MedExam_Table[[#This Row],[HBA1C]]&lt;6.4,"Prediabetes","Diabetes"))</f>
        <v>Normal</v>
      </c>
      <c r="N610" t="str">
        <f>PROPER(MedExam_Table[[#This Row],[Any Transplants]])</f>
        <v>No</v>
      </c>
    </row>
    <row r="611" spans="1:14" x14ac:dyDescent="0.3">
      <c r="A611" t="s">
        <v>824</v>
      </c>
      <c r="B611">
        <v>32.965000000000003</v>
      </c>
      <c r="C611">
        <v>9.2100000000000009</v>
      </c>
      <c r="D611" t="s">
        <v>2382</v>
      </c>
      <c r="E611" t="s">
        <v>2380</v>
      </c>
      <c r="F611" t="s">
        <v>2380</v>
      </c>
      <c r="G611" t="s">
        <v>2381</v>
      </c>
      <c r="H611" t="s">
        <v>2380</v>
      </c>
      <c r="I611" s="9">
        <f>IF(MedExam_Table[[#This Row],[NumberOfMajorSurgeries]]="No major surgery",0,MedExam_Table[[#This Row],[NumberOfMajorSurgeries]])</f>
        <v>0</v>
      </c>
      <c r="J611" t="str">
        <f>PROPER(MedExam_Table[[#This Row],[Heart Issues]])</f>
        <v>Yes</v>
      </c>
      <c r="K611" t="str">
        <f>PROPER(IF(MedExam_Table[[#This Row],[smoker]]= "?","No",MedExam_Table[[#This Row],[smoker]]))</f>
        <v>No</v>
      </c>
      <c r="L611" t="str">
        <f>IF(MedExam_Table[[#This Row],[BMI]]&lt;18.5,"Underweight",IF(MedExam_Table[[#This Row],[BMI]]&lt;25,"NormalWeight",IF(MedExam_Table[[#This Row],[BMI]]&lt;=30,"OverWeight","Obesity")))</f>
        <v>Obesity</v>
      </c>
      <c r="M611" t="str">
        <f>IF(MedExam_Table[[#This Row],[HBA1C]]&lt;5.7,"Normal",IF(MedExam_Table[[#This Row],[HBA1C]]&lt;6.4,"Prediabetes","Diabetes"))</f>
        <v>Diabetes</v>
      </c>
      <c r="N611" t="str">
        <f>PROPER(MedExam_Table[[#This Row],[Any Transplants]])</f>
        <v>No</v>
      </c>
    </row>
    <row r="612" spans="1:14" x14ac:dyDescent="0.3">
      <c r="A612" t="s">
        <v>823</v>
      </c>
      <c r="B612">
        <v>27.265000000000001</v>
      </c>
      <c r="C612">
        <v>5.51</v>
      </c>
      <c r="D612" t="s">
        <v>2380</v>
      </c>
      <c r="E612" t="s">
        <v>2380</v>
      </c>
      <c r="F612" t="s">
        <v>2380</v>
      </c>
      <c r="G612">
        <v>1</v>
      </c>
      <c r="H612" t="s">
        <v>2380</v>
      </c>
      <c r="I612" s="9">
        <f>IF(MedExam_Table[[#This Row],[NumberOfMajorSurgeries]]="No major surgery",0,MedExam_Table[[#This Row],[NumberOfMajorSurgeries]])</f>
        <v>1</v>
      </c>
      <c r="J612" t="str">
        <f>PROPER(MedExam_Table[[#This Row],[Heart Issues]])</f>
        <v>No</v>
      </c>
      <c r="K612" t="str">
        <f>PROPER(IF(MedExam_Table[[#This Row],[smoker]]= "?","No",MedExam_Table[[#This Row],[smoker]]))</f>
        <v>No</v>
      </c>
      <c r="L612" t="str">
        <f>IF(MedExam_Table[[#This Row],[BMI]]&lt;18.5,"Underweight",IF(MedExam_Table[[#This Row],[BMI]]&lt;25,"NormalWeight",IF(MedExam_Table[[#This Row],[BMI]]&lt;=30,"OverWeight","Obesity")))</f>
        <v>OverWeight</v>
      </c>
      <c r="M612" t="str">
        <f>IF(MedExam_Table[[#This Row],[HBA1C]]&lt;5.7,"Normal",IF(MedExam_Table[[#This Row],[HBA1C]]&lt;6.4,"Prediabetes","Diabetes"))</f>
        <v>Normal</v>
      </c>
      <c r="N612" t="str">
        <f>PROPER(MedExam_Table[[#This Row],[Any Transplants]])</f>
        <v>No</v>
      </c>
    </row>
    <row r="613" spans="1:14" x14ac:dyDescent="0.3">
      <c r="A613" t="s">
        <v>822</v>
      </c>
      <c r="B613">
        <v>17.059999999999999</v>
      </c>
      <c r="C613">
        <v>8.5</v>
      </c>
      <c r="D613" t="s">
        <v>2380</v>
      </c>
      <c r="E613" t="s">
        <v>2380</v>
      </c>
      <c r="F613" t="s">
        <v>2380</v>
      </c>
      <c r="G613" t="s">
        <v>2381</v>
      </c>
      <c r="H613" t="s">
        <v>2380</v>
      </c>
      <c r="I613" s="9">
        <f>IF(MedExam_Table[[#This Row],[NumberOfMajorSurgeries]]="No major surgery",0,MedExam_Table[[#This Row],[NumberOfMajorSurgeries]])</f>
        <v>0</v>
      </c>
      <c r="J613" t="str">
        <f>PROPER(MedExam_Table[[#This Row],[Heart Issues]])</f>
        <v>No</v>
      </c>
      <c r="K613" t="str">
        <f>PROPER(IF(MedExam_Table[[#This Row],[smoker]]= "?","No",MedExam_Table[[#This Row],[smoker]]))</f>
        <v>No</v>
      </c>
      <c r="L613" t="str">
        <f>IF(MedExam_Table[[#This Row],[BMI]]&lt;18.5,"Underweight",IF(MedExam_Table[[#This Row],[BMI]]&lt;25,"NormalWeight",IF(MedExam_Table[[#This Row],[BMI]]&lt;=30,"OverWeight","Obesity")))</f>
        <v>Underweight</v>
      </c>
      <c r="M613" t="str">
        <f>IF(MedExam_Table[[#This Row],[HBA1C]]&lt;5.7,"Normal",IF(MedExam_Table[[#This Row],[HBA1C]]&lt;6.4,"Prediabetes","Diabetes"))</f>
        <v>Diabetes</v>
      </c>
      <c r="N613" t="str">
        <f>PROPER(MedExam_Table[[#This Row],[Any Transplants]])</f>
        <v>No</v>
      </c>
    </row>
    <row r="614" spans="1:14" x14ac:dyDescent="0.3">
      <c r="A614" t="s">
        <v>2218</v>
      </c>
      <c r="B614">
        <v>27.8</v>
      </c>
      <c r="C614">
        <v>4.3600000000000003</v>
      </c>
      <c r="D614" t="s">
        <v>2380</v>
      </c>
      <c r="E614" t="s">
        <v>2380</v>
      </c>
      <c r="F614" t="s">
        <v>2383</v>
      </c>
      <c r="G614">
        <v>1</v>
      </c>
      <c r="H614" t="s">
        <v>2382</v>
      </c>
      <c r="I614" s="9">
        <f>IF(MedExam_Table[[#This Row],[NumberOfMajorSurgeries]]="No major surgery",0,MedExam_Table[[#This Row],[NumberOfMajorSurgeries]])</f>
        <v>1</v>
      </c>
      <c r="J614" t="str">
        <f>PROPER(MedExam_Table[[#This Row],[Heart Issues]])</f>
        <v>No</v>
      </c>
      <c r="K614" t="str">
        <f>PROPER(IF(MedExam_Table[[#This Row],[smoker]]= "?","No",MedExam_Table[[#This Row],[smoker]]))</f>
        <v>Yes</v>
      </c>
      <c r="L614" t="str">
        <f>IF(MedExam_Table[[#This Row],[BMI]]&lt;18.5,"Underweight",IF(MedExam_Table[[#This Row],[BMI]]&lt;25,"NormalWeight",IF(MedExam_Table[[#This Row],[BMI]]&lt;=30,"OverWeight","Obesity")))</f>
        <v>OverWeight</v>
      </c>
      <c r="M614" t="str">
        <f>IF(MedExam_Table[[#This Row],[HBA1C]]&lt;5.7,"Normal",IF(MedExam_Table[[#This Row],[HBA1C]]&lt;6.4,"Prediabetes","Diabetes"))</f>
        <v>Normal</v>
      </c>
      <c r="N614" t="str">
        <f>PROPER(MedExam_Table[[#This Row],[Any Transplants]])</f>
        <v>No</v>
      </c>
    </row>
    <row r="615" spans="1:14" x14ac:dyDescent="0.3">
      <c r="A615" t="s">
        <v>821</v>
      </c>
      <c r="B615">
        <v>36.29</v>
      </c>
      <c r="C615">
        <v>6.23</v>
      </c>
      <c r="D615" t="s">
        <v>2380</v>
      </c>
      <c r="E615" t="s">
        <v>2380</v>
      </c>
      <c r="F615" t="s">
        <v>2380</v>
      </c>
      <c r="G615" t="s">
        <v>2381</v>
      </c>
      <c r="H615" t="s">
        <v>2380</v>
      </c>
      <c r="I615" s="9">
        <f>IF(MedExam_Table[[#This Row],[NumberOfMajorSurgeries]]="No major surgery",0,MedExam_Table[[#This Row],[NumberOfMajorSurgeries]])</f>
        <v>0</v>
      </c>
      <c r="J615" t="str">
        <f>PROPER(MedExam_Table[[#This Row],[Heart Issues]])</f>
        <v>No</v>
      </c>
      <c r="K615" t="str">
        <f>PROPER(IF(MedExam_Table[[#This Row],[smoker]]= "?","No",MedExam_Table[[#This Row],[smoker]]))</f>
        <v>No</v>
      </c>
      <c r="L615" t="str">
        <f>IF(MedExam_Table[[#This Row],[BMI]]&lt;18.5,"Underweight",IF(MedExam_Table[[#This Row],[BMI]]&lt;25,"NormalWeight",IF(MedExam_Table[[#This Row],[BMI]]&lt;=30,"OverWeight","Obesity")))</f>
        <v>Obesity</v>
      </c>
      <c r="M615" t="str">
        <f>IF(MedExam_Table[[#This Row],[HBA1C]]&lt;5.7,"Normal",IF(MedExam_Table[[#This Row],[HBA1C]]&lt;6.4,"Prediabetes","Diabetes"))</f>
        <v>Prediabetes</v>
      </c>
      <c r="N615" t="str">
        <f>PROPER(MedExam_Table[[#This Row],[Any Transplants]])</f>
        <v>No</v>
      </c>
    </row>
    <row r="616" spans="1:14" x14ac:dyDescent="0.3">
      <c r="A616" t="s">
        <v>820</v>
      </c>
      <c r="B616">
        <v>28.594999999999999</v>
      </c>
      <c r="C616">
        <v>8.5299999999999994</v>
      </c>
      <c r="D616" t="s">
        <v>2382</v>
      </c>
      <c r="E616" t="s">
        <v>2380</v>
      </c>
      <c r="F616" t="s">
        <v>2380</v>
      </c>
      <c r="G616">
        <v>1</v>
      </c>
      <c r="H616" t="s">
        <v>2380</v>
      </c>
      <c r="I616" s="9">
        <f>IF(MedExam_Table[[#This Row],[NumberOfMajorSurgeries]]="No major surgery",0,MedExam_Table[[#This Row],[NumberOfMajorSurgeries]])</f>
        <v>1</v>
      </c>
      <c r="J616" t="str">
        <f>PROPER(MedExam_Table[[#This Row],[Heart Issues]])</f>
        <v>Yes</v>
      </c>
      <c r="K616" t="str">
        <f>PROPER(IF(MedExam_Table[[#This Row],[smoker]]= "?","No",MedExam_Table[[#This Row],[smoker]]))</f>
        <v>No</v>
      </c>
      <c r="L616" t="str">
        <f>IF(MedExam_Table[[#This Row],[BMI]]&lt;18.5,"Underweight",IF(MedExam_Table[[#This Row],[BMI]]&lt;25,"NormalWeight",IF(MedExam_Table[[#This Row],[BMI]]&lt;=30,"OverWeight","Obesity")))</f>
        <v>OverWeight</v>
      </c>
      <c r="M616" t="str">
        <f>IF(MedExam_Table[[#This Row],[HBA1C]]&lt;5.7,"Normal",IF(MedExam_Table[[#This Row],[HBA1C]]&lt;6.4,"Prediabetes","Diabetes"))</f>
        <v>Diabetes</v>
      </c>
      <c r="N616" t="str">
        <f>PROPER(MedExam_Table[[#This Row],[Any Transplants]])</f>
        <v>No</v>
      </c>
    </row>
    <row r="617" spans="1:14" x14ac:dyDescent="0.3">
      <c r="A617" t="s">
        <v>819</v>
      </c>
      <c r="B617">
        <v>17.8</v>
      </c>
      <c r="C617">
        <v>5.75</v>
      </c>
      <c r="D617" t="s">
        <v>2382</v>
      </c>
      <c r="E617" t="s">
        <v>2380</v>
      </c>
      <c r="F617" t="s">
        <v>2383</v>
      </c>
      <c r="G617">
        <v>1</v>
      </c>
      <c r="H617" t="s">
        <v>2380</v>
      </c>
      <c r="I617" s="9">
        <f>IF(MedExam_Table[[#This Row],[NumberOfMajorSurgeries]]="No major surgery",0,MedExam_Table[[#This Row],[NumberOfMajorSurgeries]])</f>
        <v>1</v>
      </c>
      <c r="J617" t="str">
        <f>PROPER(MedExam_Table[[#This Row],[Heart Issues]])</f>
        <v>Yes</v>
      </c>
      <c r="K617" t="str">
        <f>PROPER(IF(MedExam_Table[[#This Row],[smoker]]= "?","No",MedExam_Table[[#This Row],[smoker]]))</f>
        <v>No</v>
      </c>
      <c r="L617" t="str">
        <f>IF(MedExam_Table[[#This Row],[BMI]]&lt;18.5,"Underweight",IF(MedExam_Table[[#This Row],[BMI]]&lt;25,"NormalWeight",IF(MedExam_Table[[#This Row],[BMI]]&lt;=30,"OverWeight","Obesity")))</f>
        <v>Underweight</v>
      </c>
      <c r="M617" t="str">
        <f>IF(MedExam_Table[[#This Row],[HBA1C]]&lt;5.7,"Normal",IF(MedExam_Table[[#This Row],[HBA1C]]&lt;6.4,"Prediabetes","Diabetes"))</f>
        <v>Prediabetes</v>
      </c>
      <c r="N617" t="str">
        <f>PROPER(MedExam_Table[[#This Row],[Any Transplants]])</f>
        <v>No</v>
      </c>
    </row>
    <row r="618" spans="1:14" x14ac:dyDescent="0.3">
      <c r="A618" t="s">
        <v>818</v>
      </c>
      <c r="B618">
        <v>21.4</v>
      </c>
      <c r="C618">
        <v>5.6</v>
      </c>
      <c r="D618" t="s">
        <v>2380</v>
      </c>
      <c r="E618" t="s">
        <v>2380</v>
      </c>
      <c r="F618" t="s">
        <v>2380</v>
      </c>
      <c r="G618" t="s">
        <v>2381</v>
      </c>
      <c r="H618" t="s">
        <v>2380</v>
      </c>
      <c r="I618" s="9">
        <f>IF(MedExam_Table[[#This Row],[NumberOfMajorSurgeries]]="No major surgery",0,MedExam_Table[[#This Row],[NumberOfMajorSurgeries]])</f>
        <v>0</v>
      </c>
      <c r="J618" t="str">
        <f>PROPER(MedExam_Table[[#This Row],[Heart Issues]])</f>
        <v>No</v>
      </c>
      <c r="K618" t="str">
        <f>PROPER(IF(MedExam_Table[[#This Row],[smoker]]= "?","No",MedExam_Table[[#This Row],[smoker]]))</f>
        <v>No</v>
      </c>
      <c r="L618" t="str">
        <f>IF(MedExam_Table[[#This Row],[BMI]]&lt;18.5,"Underweight",IF(MedExam_Table[[#This Row],[BMI]]&lt;25,"NormalWeight",IF(MedExam_Table[[#This Row],[BMI]]&lt;=30,"OverWeight","Obesity")))</f>
        <v>NormalWeight</v>
      </c>
      <c r="M618" t="str">
        <f>IF(MedExam_Table[[#This Row],[HBA1C]]&lt;5.7,"Normal",IF(MedExam_Table[[#This Row],[HBA1C]]&lt;6.4,"Prediabetes","Diabetes"))</f>
        <v>Normal</v>
      </c>
      <c r="N618" t="str">
        <f>PROPER(MedExam_Table[[#This Row],[Any Transplants]])</f>
        <v>No</v>
      </c>
    </row>
    <row r="619" spans="1:14" x14ac:dyDescent="0.3">
      <c r="A619" t="s">
        <v>817</v>
      </c>
      <c r="B619">
        <v>23.01</v>
      </c>
      <c r="C619">
        <v>4.68</v>
      </c>
      <c r="D619" t="s">
        <v>2380</v>
      </c>
      <c r="E619" t="s">
        <v>2380</v>
      </c>
      <c r="F619" t="s">
        <v>2380</v>
      </c>
      <c r="G619" t="s">
        <v>2381</v>
      </c>
      <c r="H619" t="s">
        <v>2380</v>
      </c>
      <c r="I619" s="9">
        <f>IF(MedExam_Table[[#This Row],[NumberOfMajorSurgeries]]="No major surgery",0,MedExam_Table[[#This Row],[NumberOfMajorSurgeries]])</f>
        <v>0</v>
      </c>
      <c r="J619" t="str">
        <f>PROPER(MedExam_Table[[#This Row],[Heart Issues]])</f>
        <v>No</v>
      </c>
      <c r="K619" t="str">
        <f>PROPER(IF(MedExam_Table[[#This Row],[smoker]]= "?","No",MedExam_Table[[#This Row],[smoker]]))</f>
        <v>No</v>
      </c>
      <c r="L619" t="str">
        <f>IF(MedExam_Table[[#This Row],[BMI]]&lt;18.5,"Underweight",IF(MedExam_Table[[#This Row],[BMI]]&lt;25,"NormalWeight",IF(MedExam_Table[[#This Row],[BMI]]&lt;=30,"OverWeight","Obesity")))</f>
        <v>NormalWeight</v>
      </c>
      <c r="M619" t="str">
        <f>IF(MedExam_Table[[#This Row],[HBA1C]]&lt;5.7,"Normal",IF(MedExam_Table[[#This Row],[HBA1C]]&lt;6.4,"Prediabetes","Diabetes"))</f>
        <v>Normal</v>
      </c>
      <c r="N619" t="str">
        <f>PROPER(MedExam_Table[[#This Row],[Any Transplants]])</f>
        <v>No</v>
      </c>
    </row>
    <row r="620" spans="1:14" x14ac:dyDescent="0.3">
      <c r="A620" t="s">
        <v>816</v>
      </c>
      <c r="B620">
        <v>19.86</v>
      </c>
      <c r="C620">
        <v>5.62</v>
      </c>
      <c r="D620" t="s">
        <v>2382</v>
      </c>
      <c r="E620" t="s">
        <v>2380</v>
      </c>
      <c r="F620" t="s">
        <v>2380</v>
      </c>
      <c r="G620" t="s">
        <v>2381</v>
      </c>
      <c r="H620" t="s">
        <v>2380</v>
      </c>
      <c r="I620" s="9">
        <f>IF(MedExam_Table[[#This Row],[NumberOfMajorSurgeries]]="No major surgery",0,MedExam_Table[[#This Row],[NumberOfMajorSurgeries]])</f>
        <v>0</v>
      </c>
      <c r="J620" t="str">
        <f>PROPER(MedExam_Table[[#This Row],[Heart Issues]])</f>
        <v>Yes</v>
      </c>
      <c r="K620" t="str">
        <f>PROPER(IF(MedExam_Table[[#This Row],[smoker]]= "?","No",MedExam_Table[[#This Row],[smoker]]))</f>
        <v>No</v>
      </c>
      <c r="L620" t="str">
        <f>IF(MedExam_Table[[#This Row],[BMI]]&lt;18.5,"Underweight",IF(MedExam_Table[[#This Row],[BMI]]&lt;25,"NormalWeight",IF(MedExam_Table[[#This Row],[BMI]]&lt;=30,"OverWeight","Obesity")))</f>
        <v>NormalWeight</v>
      </c>
      <c r="M620" t="str">
        <f>IF(MedExam_Table[[#This Row],[HBA1C]]&lt;5.7,"Normal",IF(MedExam_Table[[#This Row],[HBA1C]]&lt;6.4,"Prediabetes","Diabetes"))</f>
        <v>Normal</v>
      </c>
      <c r="N620" t="str">
        <f>PROPER(MedExam_Table[[#This Row],[Any Transplants]])</f>
        <v>No</v>
      </c>
    </row>
    <row r="621" spans="1:14" x14ac:dyDescent="0.3">
      <c r="A621" t="s">
        <v>815</v>
      </c>
      <c r="B621">
        <v>33.58</v>
      </c>
      <c r="C621">
        <v>5.08</v>
      </c>
      <c r="D621" t="s">
        <v>2380</v>
      </c>
      <c r="E621" t="s">
        <v>2380</v>
      </c>
      <c r="F621" t="s">
        <v>2380</v>
      </c>
      <c r="G621" t="s">
        <v>2381</v>
      </c>
      <c r="H621" t="s">
        <v>2380</v>
      </c>
      <c r="I621" s="9">
        <f>IF(MedExam_Table[[#This Row],[NumberOfMajorSurgeries]]="No major surgery",0,MedExam_Table[[#This Row],[NumberOfMajorSurgeries]])</f>
        <v>0</v>
      </c>
      <c r="J621" t="str">
        <f>PROPER(MedExam_Table[[#This Row],[Heart Issues]])</f>
        <v>No</v>
      </c>
      <c r="K621" t="str">
        <f>PROPER(IF(MedExam_Table[[#This Row],[smoker]]= "?","No",MedExam_Table[[#This Row],[smoker]]))</f>
        <v>No</v>
      </c>
      <c r="L621" t="str">
        <f>IF(MedExam_Table[[#This Row],[BMI]]&lt;18.5,"Underweight",IF(MedExam_Table[[#This Row],[BMI]]&lt;25,"NormalWeight",IF(MedExam_Table[[#This Row],[BMI]]&lt;=30,"OverWeight","Obesity")))</f>
        <v>Obesity</v>
      </c>
      <c r="M621" t="str">
        <f>IF(MedExam_Table[[#This Row],[HBA1C]]&lt;5.7,"Normal",IF(MedExam_Table[[#This Row],[HBA1C]]&lt;6.4,"Prediabetes","Diabetes"))</f>
        <v>Normal</v>
      </c>
      <c r="N621" t="str">
        <f>PROPER(MedExam_Table[[#This Row],[Any Transplants]])</f>
        <v>No</v>
      </c>
    </row>
    <row r="622" spans="1:14" x14ac:dyDescent="0.3">
      <c r="A622" t="s">
        <v>814</v>
      </c>
      <c r="B622">
        <v>29.81</v>
      </c>
      <c r="C622">
        <v>5.28</v>
      </c>
      <c r="D622" t="s">
        <v>2380</v>
      </c>
      <c r="E622" t="s">
        <v>2380</v>
      </c>
      <c r="F622" t="s">
        <v>2380</v>
      </c>
      <c r="G622" t="s">
        <v>2381</v>
      </c>
      <c r="H622" t="s">
        <v>2380</v>
      </c>
      <c r="I622" s="9">
        <f>IF(MedExam_Table[[#This Row],[NumberOfMajorSurgeries]]="No major surgery",0,MedExam_Table[[#This Row],[NumberOfMajorSurgeries]])</f>
        <v>0</v>
      </c>
      <c r="J622" t="str">
        <f>PROPER(MedExam_Table[[#This Row],[Heart Issues]])</f>
        <v>No</v>
      </c>
      <c r="K622" t="str">
        <f>PROPER(IF(MedExam_Table[[#This Row],[smoker]]= "?","No",MedExam_Table[[#This Row],[smoker]]))</f>
        <v>No</v>
      </c>
      <c r="L622" t="str">
        <f>IF(MedExam_Table[[#This Row],[BMI]]&lt;18.5,"Underweight",IF(MedExam_Table[[#This Row],[BMI]]&lt;25,"NormalWeight",IF(MedExam_Table[[#This Row],[BMI]]&lt;=30,"OverWeight","Obesity")))</f>
        <v>OverWeight</v>
      </c>
      <c r="M622" t="str">
        <f>IF(MedExam_Table[[#This Row],[HBA1C]]&lt;5.7,"Normal",IF(MedExam_Table[[#This Row],[HBA1C]]&lt;6.4,"Prediabetes","Diabetes"))</f>
        <v>Normal</v>
      </c>
      <c r="N622" t="str">
        <f>PROPER(MedExam_Table[[#This Row],[Any Transplants]])</f>
        <v>No</v>
      </c>
    </row>
    <row r="623" spans="1:14" x14ac:dyDescent="0.3">
      <c r="A623" t="s">
        <v>813</v>
      </c>
      <c r="B623">
        <v>27.4</v>
      </c>
      <c r="C623">
        <v>4.6100000000000003</v>
      </c>
      <c r="D623" t="s">
        <v>2380</v>
      </c>
      <c r="E623" t="s">
        <v>2380</v>
      </c>
      <c r="F623" t="s">
        <v>2380</v>
      </c>
      <c r="G623" t="s">
        <v>2381</v>
      </c>
      <c r="H623" t="s">
        <v>2380</v>
      </c>
      <c r="I623" s="9">
        <f>IF(MedExam_Table[[#This Row],[NumberOfMajorSurgeries]]="No major surgery",0,MedExam_Table[[#This Row],[NumberOfMajorSurgeries]])</f>
        <v>0</v>
      </c>
      <c r="J623" t="str">
        <f>PROPER(MedExam_Table[[#This Row],[Heart Issues]])</f>
        <v>No</v>
      </c>
      <c r="K623" t="str">
        <f>PROPER(IF(MedExam_Table[[#This Row],[smoker]]= "?","No",MedExam_Table[[#This Row],[smoker]]))</f>
        <v>No</v>
      </c>
      <c r="L623" t="str">
        <f>IF(MedExam_Table[[#This Row],[BMI]]&lt;18.5,"Underweight",IF(MedExam_Table[[#This Row],[BMI]]&lt;25,"NormalWeight",IF(MedExam_Table[[#This Row],[BMI]]&lt;=30,"OverWeight","Obesity")))</f>
        <v>OverWeight</v>
      </c>
      <c r="M623" t="str">
        <f>IF(MedExam_Table[[#This Row],[HBA1C]]&lt;5.7,"Normal",IF(MedExam_Table[[#This Row],[HBA1C]]&lt;6.4,"Prediabetes","Diabetes"))</f>
        <v>Normal</v>
      </c>
      <c r="N623" t="str">
        <f>PROPER(MedExam_Table[[#This Row],[Any Transplants]])</f>
        <v>No</v>
      </c>
    </row>
    <row r="624" spans="1:14" x14ac:dyDescent="0.3">
      <c r="A624" t="s">
        <v>812</v>
      </c>
      <c r="B624">
        <v>17.98</v>
      </c>
      <c r="C624">
        <v>6.57</v>
      </c>
      <c r="D624" t="s">
        <v>2382</v>
      </c>
      <c r="E624" t="s">
        <v>2380</v>
      </c>
      <c r="F624" t="s">
        <v>2380</v>
      </c>
      <c r="G624">
        <v>2</v>
      </c>
      <c r="H624" t="s">
        <v>2380</v>
      </c>
      <c r="I624" s="9">
        <f>IF(MedExam_Table[[#This Row],[NumberOfMajorSurgeries]]="No major surgery",0,MedExam_Table[[#This Row],[NumberOfMajorSurgeries]])</f>
        <v>2</v>
      </c>
      <c r="J624" t="str">
        <f>PROPER(MedExam_Table[[#This Row],[Heart Issues]])</f>
        <v>Yes</v>
      </c>
      <c r="K624" t="str">
        <f>PROPER(IF(MedExam_Table[[#This Row],[smoker]]= "?","No",MedExam_Table[[#This Row],[smoker]]))</f>
        <v>No</v>
      </c>
      <c r="L624" t="str">
        <f>IF(MedExam_Table[[#This Row],[BMI]]&lt;18.5,"Underweight",IF(MedExam_Table[[#This Row],[BMI]]&lt;25,"NormalWeight",IF(MedExam_Table[[#This Row],[BMI]]&lt;=30,"OverWeight","Obesity")))</f>
        <v>Underweight</v>
      </c>
      <c r="M624" t="str">
        <f>IF(MedExam_Table[[#This Row],[HBA1C]]&lt;5.7,"Normal",IF(MedExam_Table[[#This Row],[HBA1C]]&lt;6.4,"Prediabetes","Diabetes"))</f>
        <v>Diabetes</v>
      </c>
      <c r="N624" t="str">
        <f>PROPER(MedExam_Table[[#This Row],[Any Transplants]])</f>
        <v>No</v>
      </c>
    </row>
    <row r="625" spans="1:14" x14ac:dyDescent="0.3">
      <c r="A625" t="s">
        <v>2217</v>
      </c>
      <c r="B625">
        <v>45.81</v>
      </c>
      <c r="C625">
        <v>4.76</v>
      </c>
      <c r="D625" t="s">
        <v>2382</v>
      </c>
      <c r="E625" t="s">
        <v>2380</v>
      </c>
      <c r="F625" t="s">
        <v>2383</v>
      </c>
      <c r="G625">
        <v>1</v>
      </c>
      <c r="H625" t="s">
        <v>2382</v>
      </c>
      <c r="I625" s="9">
        <f>IF(MedExam_Table[[#This Row],[NumberOfMajorSurgeries]]="No major surgery",0,MedExam_Table[[#This Row],[NumberOfMajorSurgeries]])</f>
        <v>1</v>
      </c>
      <c r="J625" t="str">
        <f>PROPER(MedExam_Table[[#This Row],[Heart Issues]])</f>
        <v>Yes</v>
      </c>
      <c r="K625" t="str">
        <f>PROPER(IF(MedExam_Table[[#This Row],[smoker]]= "?","No",MedExam_Table[[#This Row],[smoker]]))</f>
        <v>Yes</v>
      </c>
      <c r="L625" t="str">
        <f>IF(MedExam_Table[[#This Row],[BMI]]&lt;18.5,"Underweight",IF(MedExam_Table[[#This Row],[BMI]]&lt;25,"NormalWeight",IF(MedExam_Table[[#This Row],[BMI]]&lt;=30,"OverWeight","Obesity")))</f>
        <v>Obesity</v>
      </c>
      <c r="M625" t="str">
        <f>IF(MedExam_Table[[#This Row],[HBA1C]]&lt;5.7,"Normal",IF(MedExam_Table[[#This Row],[HBA1C]]&lt;6.4,"Prediabetes","Diabetes"))</f>
        <v>Normal</v>
      </c>
      <c r="N625" t="str">
        <f>PROPER(MedExam_Table[[#This Row],[Any Transplants]])</f>
        <v>No</v>
      </c>
    </row>
    <row r="626" spans="1:14" x14ac:dyDescent="0.3">
      <c r="A626" t="s">
        <v>811</v>
      </c>
      <c r="B626">
        <v>37.9</v>
      </c>
      <c r="C626">
        <v>5.83</v>
      </c>
      <c r="D626" t="s">
        <v>2380</v>
      </c>
      <c r="E626" t="s">
        <v>2380</v>
      </c>
      <c r="F626" t="s">
        <v>2380</v>
      </c>
      <c r="G626" t="s">
        <v>2381</v>
      </c>
      <c r="H626" t="s">
        <v>2380</v>
      </c>
      <c r="I626" s="9">
        <f>IF(MedExam_Table[[#This Row],[NumberOfMajorSurgeries]]="No major surgery",0,MedExam_Table[[#This Row],[NumberOfMajorSurgeries]])</f>
        <v>0</v>
      </c>
      <c r="J626" t="str">
        <f>PROPER(MedExam_Table[[#This Row],[Heart Issues]])</f>
        <v>No</v>
      </c>
      <c r="K626" t="str">
        <f>PROPER(IF(MedExam_Table[[#This Row],[smoker]]= "?","No",MedExam_Table[[#This Row],[smoker]]))</f>
        <v>No</v>
      </c>
      <c r="L626" t="str">
        <f>IF(MedExam_Table[[#This Row],[BMI]]&lt;18.5,"Underweight",IF(MedExam_Table[[#This Row],[BMI]]&lt;25,"NormalWeight",IF(MedExam_Table[[#This Row],[BMI]]&lt;=30,"OverWeight","Obesity")))</f>
        <v>Obesity</v>
      </c>
      <c r="M626" t="str">
        <f>IF(MedExam_Table[[#This Row],[HBA1C]]&lt;5.7,"Normal",IF(MedExam_Table[[#This Row],[HBA1C]]&lt;6.4,"Prediabetes","Diabetes"))</f>
        <v>Prediabetes</v>
      </c>
      <c r="N626" t="str">
        <f>PROPER(MedExam_Table[[#This Row],[Any Transplants]])</f>
        <v>No</v>
      </c>
    </row>
    <row r="627" spans="1:14" x14ac:dyDescent="0.3">
      <c r="A627" t="s">
        <v>810</v>
      </c>
      <c r="B627">
        <v>25.27</v>
      </c>
      <c r="C627">
        <v>6.98</v>
      </c>
      <c r="D627" t="s">
        <v>2382</v>
      </c>
      <c r="E627" t="s">
        <v>2380</v>
      </c>
      <c r="F627" t="s">
        <v>2380</v>
      </c>
      <c r="G627" t="s">
        <v>2381</v>
      </c>
      <c r="H627" t="s">
        <v>2380</v>
      </c>
      <c r="I627" s="9">
        <f>IF(MedExam_Table[[#This Row],[NumberOfMajorSurgeries]]="No major surgery",0,MedExam_Table[[#This Row],[NumberOfMajorSurgeries]])</f>
        <v>0</v>
      </c>
      <c r="J627" t="str">
        <f>PROPER(MedExam_Table[[#This Row],[Heart Issues]])</f>
        <v>Yes</v>
      </c>
      <c r="K627" t="str">
        <f>PROPER(IF(MedExam_Table[[#This Row],[smoker]]= "?","No",MedExam_Table[[#This Row],[smoker]]))</f>
        <v>No</v>
      </c>
      <c r="L627" t="str">
        <f>IF(MedExam_Table[[#This Row],[BMI]]&lt;18.5,"Underweight",IF(MedExam_Table[[#This Row],[BMI]]&lt;25,"NormalWeight",IF(MedExam_Table[[#This Row],[BMI]]&lt;=30,"OverWeight","Obesity")))</f>
        <v>OverWeight</v>
      </c>
      <c r="M627" t="str">
        <f>IF(MedExam_Table[[#This Row],[HBA1C]]&lt;5.7,"Normal",IF(MedExam_Table[[#This Row],[HBA1C]]&lt;6.4,"Prediabetes","Diabetes"))</f>
        <v>Diabetes</v>
      </c>
      <c r="N627" t="str">
        <f>PROPER(MedExam_Table[[#This Row],[Any Transplants]])</f>
        <v>No</v>
      </c>
    </row>
    <row r="628" spans="1:14" x14ac:dyDescent="0.3">
      <c r="A628" t="s">
        <v>809</v>
      </c>
      <c r="B628">
        <v>29.26</v>
      </c>
      <c r="C628">
        <v>4.03</v>
      </c>
      <c r="D628" t="s">
        <v>2380</v>
      </c>
      <c r="E628" t="s">
        <v>2380</v>
      </c>
      <c r="F628" t="s">
        <v>2380</v>
      </c>
      <c r="G628">
        <v>1</v>
      </c>
      <c r="H628" t="s">
        <v>2380</v>
      </c>
      <c r="I628" s="9">
        <f>IF(MedExam_Table[[#This Row],[NumberOfMajorSurgeries]]="No major surgery",0,MedExam_Table[[#This Row],[NumberOfMajorSurgeries]])</f>
        <v>1</v>
      </c>
      <c r="J628" t="str">
        <f>PROPER(MedExam_Table[[#This Row],[Heart Issues]])</f>
        <v>No</v>
      </c>
      <c r="K628" t="str">
        <f>PROPER(IF(MedExam_Table[[#This Row],[smoker]]= "?","No",MedExam_Table[[#This Row],[smoker]]))</f>
        <v>No</v>
      </c>
      <c r="L628" t="str">
        <f>IF(MedExam_Table[[#This Row],[BMI]]&lt;18.5,"Underweight",IF(MedExam_Table[[#This Row],[BMI]]&lt;25,"NormalWeight",IF(MedExam_Table[[#This Row],[BMI]]&lt;=30,"OverWeight","Obesity")))</f>
        <v>OverWeight</v>
      </c>
      <c r="M628" t="str">
        <f>IF(MedExam_Table[[#This Row],[HBA1C]]&lt;5.7,"Normal",IF(MedExam_Table[[#This Row],[HBA1C]]&lt;6.4,"Prediabetes","Diabetes"))</f>
        <v>Normal</v>
      </c>
      <c r="N628" t="str">
        <f>PROPER(MedExam_Table[[#This Row],[Any Transplants]])</f>
        <v>No</v>
      </c>
    </row>
    <row r="629" spans="1:14" x14ac:dyDescent="0.3">
      <c r="A629" t="s">
        <v>808</v>
      </c>
      <c r="B629">
        <v>27.835000000000001</v>
      </c>
      <c r="C629">
        <v>4.5599999999999996</v>
      </c>
      <c r="D629" t="s">
        <v>2380</v>
      </c>
      <c r="E629" t="s">
        <v>2380</v>
      </c>
      <c r="F629" t="s">
        <v>2380</v>
      </c>
      <c r="G629">
        <v>1</v>
      </c>
      <c r="H629" t="s">
        <v>2380</v>
      </c>
      <c r="I629" s="9">
        <f>IF(MedExam_Table[[#This Row],[NumberOfMajorSurgeries]]="No major surgery",0,MedExam_Table[[#This Row],[NumberOfMajorSurgeries]])</f>
        <v>1</v>
      </c>
      <c r="J629" t="str">
        <f>PROPER(MedExam_Table[[#This Row],[Heart Issues]])</f>
        <v>No</v>
      </c>
      <c r="K629" t="str">
        <f>PROPER(IF(MedExam_Table[[#This Row],[smoker]]= "?","No",MedExam_Table[[#This Row],[smoker]]))</f>
        <v>No</v>
      </c>
      <c r="L629" t="str">
        <f>IF(MedExam_Table[[#This Row],[BMI]]&lt;18.5,"Underweight",IF(MedExam_Table[[#This Row],[BMI]]&lt;25,"NormalWeight",IF(MedExam_Table[[#This Row],[BMI]]&lt;=30,"OverWeight","Obesity")))</f>
        <v>OverWeight</v>
      </c>
      <c r="M629" t="str">
        <f>IF(MedExam_Table[[#This Row],[HBA1C]]&lt;5.7,"Normal",IF(MedExam_Table[[#This Row],[HBA1C]]&lt;6.4,"Prediabetes","Diabetes"))</f>
        <v>Normal</v>
      </c>
      <c r="N629" t="str">
        <f>PROPER(MedExam_Table[[#This Row],[Any Transplants]])</f>
        <v>No</v>
      </c>
    </row>
    <row r="630" spans="1:14" x14ac:dyDescent="0.3">
      <c r="A630" t="s">
        <v>807</v>
      </c>
      <c r="B630">
        <v>46.53</v>
      </c>
      <c r="C630">
        <v>5.38</v>
      </c>
      <c r="D630" t="s">
        <v>2382</v>
      </c>
      <c r="E630" t="s">
        <v>2380</v>
      </c>
      <c r="F630" t="s">
        <v>2380</v>
      </c>
      <c r="G630" t="s">
        <v>2381</v>
      </c>
      <c r="H630" t="s">
        <v>2380</v>
      </c>
      <c r="I630" s="9">
        <f>IF(MedExam_Table[[#This Row],[NumberOfMajorSurgeries]]="No major surgery",0,MedExam_Table[[#This Row],[NumberOfMajorSurgeries]])</f>
        <v>0</v>
      </c>
      <c r="J630" t="str">
        <f>PROPER(MedExam_Table[[#This Row],[Heart Issues]])</f>
        <v>Yes</v>
      </c>
      <c r="K630" t="str">
        <f>PROPER(IF(MedExam_Table[[#This Row],[smoker]]= "?","No",MedExam_Table[[#This Row],[smoker]]))</f>
        <v>No</v>
      </c>
      <c r="L630" t="str">
        <f>IF(MedExam_Table[[#This Row],[BMI]]&lt;18.5,"Underweight",IF(MedExam_Table[[#This Row],[BMI]]&lt;25,"NormalWeight",IF(MedExam_Table[[#This Row],[BMI]]&lt;=30,"OverWeight","Obesity")))</f>
        <v>Obesity</v>
      </c>
      <c r="M630" t="str">
        <f>IF(MedExam_Table[[#This Row],[HBA1C]]&lt;5.7,"Normal",IF(MedExam_Table[[#This Row],[HBA1C]]&lt;6.4,"Prediabetes","Diabetes"))</f>
        <v>Normal</v>
      </c>
      <c r="N630" t="str">
        <f>PROPER(MedExam_Table[[#This Row],[Any Transplants]])</f>
        <v>No</v>
      </c>
    </row>
    <row r="631" spans="1:14" x14ac:dyDescent="0.3">
      <c r="A631" t="s">
        <v>806</v>
      </c>
      <c r="B631">
        <v>20.58</v>
      </c>
      <c r="C631">
        <v>11.04</v>
      </c>
      <c r="D631" t="s">
        <v>2382</v>
      </c>
      <c r="E631" t="s">
        <v>2380</v>
      </c>
      <c r="F631" t="s">
        <v>2380</v>
      </c>
      <c r="G631">
        <v>1</v>
      </c>
      <c r="H631" t="s">
        <v>2380</v>
      </c>
      <c r="I631" s="9">
        <f>IF(MedExam_Table[[#This Row],[NumberOfMajorSurgeries]]="No major surgery",0,MedExam_Table[[#This Row],[NumberOfMajorSurgeries]])</f>
        <v>1</v>
      </c>
      <c r="J631" t="str">
        <f>PROPER(MedExam_Table[[#This Row],[Heart Issues]])</f>
        <v>Yes</v>
      </c>
      <c r="K631" t="str">
        <f>PROPER(IF(MedExam_Table[[#This Row],[smoker]]= "?","No",MedExam_Table[[#This Row],[smoker]]))</f>
        <v>No</v>
      </c>
      <c r="L631" t="str">
        <f>IF(MedExam_Table[[#This Row],[BMI]]&lt;18.5,"Underweight",IF(MedExam_Table[[#This Row],[BMI]]&lt;25,"NormalWeight",IF(MedExam_Table[[#This Row],[BMI]]&lt;=30,"OverWeight","Obesity")))</f>
        <v>NormalWeight</v>
      </c>
      <c r="M631" t="str">
        <f>IF(MedExam_Table[[#This Row],[HBA1C]]&lt;5.7,"Normal",IF(MedExam_Table[[#This Row],[HBA1C]]&lt;6.4,"Prediabetes","Diabetes"))</f>
        <v>Diabetes</v>
      </c>
      <c r="N631" t="str">
        <f>PROPER(MedExam_Table[[#This Row],[Any Transplants]])</f>
        <v>No</v>
      </c>
    </row>
    <row r="632" spans="1:14" x14ac:dyDescent="0.3">
      <c r="A632" t="s">
        <v>805</v>
      </c>
      <c r="B632">
        <v>19.53</v>
      </c>
      <c r="C632">
        <v>6.09</v>
      </c>
      <c r="D632" t="s">
        <v>2382</v>
      </c>
      <c r="E632" t="s">
        <v>2380</v>
      </c>
      <c r="F632" t="s">
        <v>2380</v>
      </c>
      <c r="G632" t="s">
        <v>2381</v>
      </c>
      <c r="H632" t="s">
        <v>2380</v>
      </c>
      <c r="I632" s="9">
        <f>IF(MedExam_Table[[#This Row],[NumberOfMajorSurgeries]]="No major surgery",0,MedExam_Table[[#This Row],[NumberOfMajorSurgeries]])</f>
        <v>0</v>
      </c>
      <c r="J632" t="str">
        <f>PROPER(MedExam_Table[[#This Row],[Heart Issues]])</f>
        <v>Yes</v>
      </c>
      <c r="K632" t="str">
        <f>PROPER(IF(MedExam_Table[[#This Row],[smoker]]= "?","No",MedExam_Table[[#This Row],[smoker]]))</f>
        <v>No</v>
      </c>
      <c r="L632" t="str">
        <f>IF(MedExam_Table[[#This Row],[BMI]]&lt;18.5,"Underweight",IF(MedExam_Table[[#This Row],[BMI]]&lt;25,"NormalWeight",IF(MedExam_Table[[#This Row],[BMI]]&lt;=30,"OverWeight","Obesity")))</f>
        <v>NormalWeight</v>
      </c>
      <c r="M632" t="str">
        <f>IF(MedExam_Table[[#This Row],[HBA1C]]&lt;5.7,"Normal",IF(MedExam_Table[[#This Row],[HBA1C]]&lt;6.4,"Prediabetes","Diabetes"))</f>
        <v>Prediabetes</v>
      </c>
      <c r="N632" t="str">
        <f>PROPER(MedExam_Table[[#This Row],[Any Transplants]])</f>
        <v>No</v>
      </c>
    </row>
    <row r="633" spans="1:14" x14ac:dyDescent="0.3">
      <c r="A633" t="s">
        <v>804</v>
      </c>
      <c r="B633">
        <v>27.7</v>
      </c>
      <c r="C633">
        <v>4.71</v>
      </c>
      <c r="D633" t="s">
        <v>2380</v>
      </c>
      <c r="E633" t="s">
        <v>2380</v>
      </c>
      <c r="F633" t="s">
        <v>2380</v>
      </c>
      <c r="G633">
        <v>1</v>
      </c>
      <c r="H633" t="s">
        <v>2380</v>
      </c>
      <c r="I633" s="9">
        <f>IF(MedExam_Table[[#This Row],[NumberOfMajorSurgeries]]="No major surgery",0,MedExam_Table[[#This Row],[NumberOfMajorSurgeries]])</f>
        <v>1</v>
      </c>
      <c r="J633" t="str">
        <f>PROPER(MedExam_Table[[#This Row],[Heart Issues]])</f>
        <v>No</v>
      </c>
      <c r="K633" t="str">
        <f>PROPER(IF(MedExam_Table[[#This Row],[smoker]]= "?","No",MedExam_Table[[#This Row],[smoker]]))</f>
        <v>No</v>
      </c>
      <c r="L633" t="str">
        <f>IF(MedExam_Table[[#This Row],[BMI]]&lt;18.5,"Underweight",IF(MedExam_Table[[#This Row],[BMI]]&lt;25,"NormalWeight",IF(MedExam_Table[[#This Row],[BMI]]&lt;=30,"OverWeight","Obesity")))</f>
        <v>OverWeight</v>
      </c>
      <c r="M633" t="str">
        <f>IF(MedExam_Table[[#This Row],[HBA1C]]&lt;5.7,"Normal",IF(MedExam_Table[[#This Row],[HBA1C]]&lt;6.4,"Prediabetes","Diabetes"))</f>
        <v>Normal</v>
      </c>
      <c r="N633" t="str">
        <f>PROPER(MedExam_Table[[#This Row],[Any Transplants]])</f>
        <v>No</v>
      </c>
    </row>
    <row r="634" spans="1:14" x14ac:dyDescent="0.3">
      <c r="A634" t="s">
        <v>803</v>
      </c>
      <c r="B634">
        <v>18.920000000000002</v>
      </c>
      <c r="C634">
        <v>8.18</v>
      </c>
      <c r="D634" t="s">
        <v>2380</v>
      </c>
      <c r="E634" t="s">
        <v>2380</v>
      </c>
      <c r="F634" t="s">
        <v>2380</v>
      </c>
      <c r="G634" t="s">
        <v>2381</v>
      </c>
      <c r="H634" t="s">
        <v>2380</v>
      </c>
      <c r="I634" s="9">
        <f>IF(MedExam_Table[[#This Row],[NumberOfMajorSurgeries]]="No major surgery",0,MedExam_Table[[#This Row],[NumberOfMajorSurgeries]])</f>
        <v>0</v>
      </c>
      <c r="J634" t="str">
        <f>PROPER(MedExam_Table[[#This Row],[Heart Issues]])</f>
        <v>No</v>
      </c>
      <c r="K634" t="str">
        <f>PROPER(IF(MedExam_Table[[#This Row],[smoker]]= "?","No",MedExam_Table[[#This Row],[smoker]]))</f>
        <v>No</v>
      </c>
      <c r="L634" t="str">
        <f>IF(MedExam_Table[[#This Row],[BMI]]&lt;18.5,"Underweight",IF(MedExam_Table[[#This Row],[BMI]]&lt;25,"NormalWeight",IF(MedExam_Table[[#This Row],[BMI]]&lt;=30,"OverWeight","Obesity")))</f>
        <v>NormalWeight</v>
      </c>
      <c r="M634" t="str">
        <f>IF(MedExam_Table[[#This Row],[HBA1C]]&lt;5.7,"Normal",IF(MedExam_Table[[#This Row],[HBA1C]]&lt;6.4,"Prediabetes","Diabetes"))</f>
        <v>Diabetes</v>
      </c>
      <c r="N634" t="str">
        <f>PROPER(MedExam_Table[[#This Row],[Any Transplants]])</f>
        <v>No</v>
      </c>
    </row>
    <row r="635" spans="1:14" x14ac:dyDescent="0.3">
      <c r="A635" t="s">
        <v>802</v>
      </c>
      <c r="B635">
        <v>17.760000000000002</v>
      </c>
      <c r="C635">
        <v>11.18</v>
      </c>
      <c r="D635" t="s">
        <v>2382</v>
      </c>
      <c r="E635" t="s">
        <v>2380</v>
      </c>
      <c r="F635" t="s">
        <v>2380</v>
      </c>
      <c r="G635">
        <v>2</v>
      </c>
      <c r="H635" t="s">
        <v>2380</v>
      </c>
      <c r="I635" s="9">
        <f>IF(MedExam_Table[[#This Row],[NumberOfMajorSurgeries]]="No major surgery",0,MedExam_Table[[#This Row],[NumberOfMajorSurgeries]])</f>
        <v>2</v>
      </c>
      <c r="J635" t="str">
        <f>PROPER(MedExam_Table[[#This Row],[Heart Issues]])</f>
        <v>Yes</v>
      </c>
      <c r="K635" t="str">
        <f>PROPER(IF(MedExam_Table[[#This Row],[smoker]]= "?","No",MedExam_Table[[#This Row],[smoker]]))</f>
        <v>No</v>
      </c>
      <c r="L635" t="str">
        <f>IF(MedExam_Table[[#This Row],[BMI]]&lt;18.5,"Underweight",IF(MedExam_Table[[#This Row],[BMI]]&lt;25,"NormalWeight",IF(MedExam_Table[[#This Row],[BMI]]&lt;=30,"OverWeight","Obesity")))</f>
        <v>Underweight</v>
      </c>
      <c r="M635" t="str">
        <f>IF(MedExam_Table[[#This Row],[HBA1C]]&lt;5.7,"Normal",IF(MedExam_Table[[#This Row],[HBA1C]]&lt;6.4,"Prediabetes","Diabetes"))</f>
        <v>Diabetes</v>
      </c>
      <c r="N635" t="str">
        <f>PROPER(MedExam_Table[[#This Row],[Any Transplants]])</f>
        <v>No</v>
      </c>
    </row>
    <row r="636" spans="1:14" x14ac:dyDescent="0.3">
      <c r="A636" t="s">
        <v>2216</v>
      </c>
      <c r="B636">
        <v>34.43</v>
      </c>
      <c r="C636">
        <v>10.82</v>
      </c>
      <c r="D636" t="s">
        <v>2382</v>
      </c>
      <c r="E636" t="s">
        <v>2380</v>
      </c>
      <c r="F636" t="s">
        <v>2380</v>
      </c>
      <c r="G636">
        <v>1</v>
      </c>
      <c r="H636" t="s">
        <v>2382</v>
      </c>
      <c r="I636" s="9">
        <f>IF(MedExam_Table[[#This Row],[NumberOfMajorSurgeries]]="No major surgery",0,MedExam_Table[[#This Row],[NumberOfMajorSurgeries]])</f>
        <v>1</v>
      </c>
      <c r="J636" t="str">
        <f>PROPER(MedExam_Table[[#This Row],[Heart Issues]])</f>
        <v>Yes</v>
      </c>
      <c r="K636" t="str">
        <f>PROPER(IF(MedExam_Table[[#This Row],[smoker]]= "?","No",MedExam_Table[[#This Row],[smoker]]))</f>
        <v>Yes</v>
      </c>
      <c r="L636" t="str">
        <f>IF(MedExam_Table[[#This Row],[BMI]]&lt;18.5,"Underweight",IF(MedExam_Table[[#This Row],[BMI]]&lt;25,"NormalWeight",IF(MedExam_Table[[#This Row],[BMI]]&lt;=30,"OverWeight","Obesity")))</f>
        <v>Obesity</v>
      </c>
      <c r="M636" t="str">
        <f>IF(MedExam_Table[[#This Row],[HBA1C]]&lt;5.7,"Normal",IF(MedExam_Table[[#This Row],[HBA1C]]&lt;6.4,"Prediabetes","Diabetes"))</f>
        <v>Diabetes</v>
      </c>
      <c r="N636" t="str">
        <f>PROPER(MedExam_Table[[#This Row],[Any Transplants]])</f>
        <v>No</v>
      </c>
    </row>
    <row r="637" spans="1:14" x14ac:dyDescent="0.3">
      <c r="A637" t="s">
        <v>801</v>
      </c>
      <c r="B637">
        <v>29.83</v>
      </c>
      <c r="C637">
        <v>5.03</v>
      </c>
      <c r="D637" t="s">
        <v>2382</v>
      </c>
      <c r="E637" t="s">
        <v>2380</v>
      </c>
      <c r="F637" t="s">
        <v>2380</v>
      </c>
      <c r="G637" t="s">
        <v>2381</v>
      </c>
      <c r="H637" t="s">
        <v>2380</v>
      </c>
      <c r="I637" s="9">
        <f>IF(MedExam_Table[[#This Row],[NumberOfMajorSurgeries]]="No major surgery",0,MedExam_Table[[#This Row],[NumberOfMajorSurgeries]])</f>
        <v>0</v>
      </c>
      <c r="J637" t="str">
        <f>PROPER(MedExam_Table[[#This Row],[Heart Issues]])</f>
        <v>Yes</v>
      </c>
      <c r="K637" t="str">
        <f>PROPER(IF(MedExam_Table[[#This Row],[smoker]]= "?","No",MedExam_Table[[#This Row],[smoker]]))</f>
        <v>No</v>
      </c>
      <c r="L637" t="str">
        <f>IF(MedExam_Table[[#This Row],[BMI]]&lt;18.5,"Underweight",IF(MedExam_Table[[#This Row],[BMI]]&lt;25,"NormalWeight",IF(MedExam_Table[[#This Row],[BMI]]&lt;=30,"OverWeight","Obesity")))</f>
        <v>OverWeight</v>
      </c>
      <c r="M637" t="str">
        <f>IF(MedExam_Table[[#This Row],[HBA1C]]&lt;5.7,"Normal",IF(MedExam_Table[[#This Row],[HBA1C]]&lt;6.4,"Prediabetes","Diabetes"))</f>
        <v>Normal</v>
      </c>
      <c r="N637" t="str">
        <f>PROPER(MedExam_Table[[#This Row],[Any Transplants]])</f>
        <v>No</v>
      </c>
    </row>
    <row r="638" spans="1:14" x14ac:dyDescent="0.3">
      <c r="A638" t="s">
        <v>800</v>
      </c>
      <c r="B638">
        <v>23.465</v>
      </c>
      <c r="C638">
        <v>5.56</v>
      </c>
      <c r="D638" t="s">
        <v>2380</v>
      </c>
      <c r="E638" t="s">
        <v>2380</v>
      </c>
      <c r="F638" t="s">
        <v>2380</v>
      </c>
      <c r="G638">
        <v>1</v>
      </c>
      <c r="H638" t="s">
        <v>2380</v>
      </c>
      <c r="I638" s="9">
        <f>IF(MedExam_Table[[#This Row],[NumberOfMajorSurgeries]]="No major surgery",0,MedExam_Table[[#This Row],[NumberOfMajorSurgeries]])</f>
        <v>1</v>
      </c>
      <c r="J638" t="str">
        <f>PROPER(MedExam_Table[[#This Row],[Heart Issues]])</f>
        <v>No</v>
      </c>
      <c r="K638" t="str">
        <f>PROPER(IF(MedExam_Table[[#This Row],[smoker]]= "?","No",MedExam_Table[[#This Row],[smoker]]))</f>
        <v>No</v>
      </c>
      <c r="L638" t="str">
        <f>IF(MedExam_Table[[#This Row],[BMI]]&lt;18.5,"Underweight",IF(MedExam_Table[[#This Row],[BMI]]&lt;25,"NormalWeight",IF(MedExam_Table[[#This Row],[BMI]]&lt;=30,"OverWeight","Obesity")))</f>
        <v>NormalWeight</v>
      </c>
      <c r="M638" t="str">
        <f>IF(MedExam_Table[[#This Row],[HBA1C]]&lt;5.7,"Normal",IF(MedExam_Table[[#This Row],[HBA1C]]&lt;6.4,"Prediabetes","Diabetes"))</f>
        <v>Normal</v>
      </c>
      <c r="N638" t="str">
        <f>PROPER(MedExam_Table[[#This Row],[Any Transplants]])</f>
        <v>No</v>
      </c>
    </row>
    <row r="639" spans="1:14" x14ac:dyDescent="0.3">
      <c r="A639" t="s">
        <v>799</v>
      </c>
      <c r="B639">
        <v>29.355</v>
      </c>
      <c r="C639">
        <v>4.33</v>
      </c>
      <c r="D639" t="s">
        <v>2380</v>
      </c>
      <c r="E639" t="s">
        <v>2380</v>
      </c>
      <c r="F639" t="s">
        <v>2380</v>
      </c>
      <c r="G639" t="s">
        <v>2381</v>
      </c>
      <c r="H639" t="s">
        <v>2380</v>
      </c>
      <c r="I639" s="9">
        <f>IF(MedExam_Table[[#This Row],[NumberOfMajorSurgeries]]="No major surgery",0,MedExam_Table[[#This Row],[NumberOfMajorSurgeries]])</f>
        <v>0</v>
      </c>
      <c r="J639" t="str">
        <f>PROPER(MedExam_Table[[#This Row],[Heart Issues]])</f>
        <v>No</v>
      </c>
      <c r="K639" t="str">
        <f>PROPER(IF(MedExam_Table[[#This Row],[smoker]]= "?","No",MedExam_Table[[#This Row],[smoker]]))</f>
        <v>No</v>
      </c>
      <c r="L639" t="str">
        <f>IF(MedExam_Table[[#This Row],[BMI]]&lt;18.5,"Underweight",IF(MedExam_Table[[#This Row],[BMI]]&lt;25,"NormalWeight",IF(MedExam_Table[[#This Row],[BMI]]&lt;=30,"OverWeight","Obesity")))</f>
        <v>OverWeight</v>
      </c>
      <c r="M639" t="str">
        <f>IF(MedExam_Table[[#This Row],[HBA1C]]&lt;5.7,"Normal",IF(MedExam_Table[[#This Row],[HBA1C]]&lt;6.4,"Prediabetes","Diabetes"))</f>
        <v>Normal</v>
      </c>
      <c r="N639" t="str">
        <f>PROPER(MedExam_Table[[#This Row],[Any Transplants]])</f>
        <v>No</v>
      </c>
    </row>
    <row r="640" spans="1:14" x14ac:dyDescent="0.3">
      <c r="A640" t="s">
        <v>798</v>
      </c>
      <c r="B640">
        <v>35.49</v>
      </c>
      <c r="C640">
        <v>5.21</v>
      </c>
      <c r="D640" t="s">
        <v>2382</v>
      </c>
      <c r="E640" t="s">
        <v>2380</v>
      </c>
      <c r="F640" t="s">
        <v>2383</v>
      </c>
      <c r="G640">
        <v>1</v>
      </c>
      <c r="H640" t="s">
        <v>2380</v>
      </c>
      <c r="I640" s="9">
        <f>IF(MedExam_Table[[#This Row],[NumberOfMajorSurgeries]]="No major surgery",0,MedExam_Table[[#This Row],[NumberOfMajorSurgeries]])</f>
        <v>1</v>
      </c>
      <c r="J640" t="str">
        <f>PROPER(MedExam_Table[[#This Row],[Heart Issues]])</f>
        <v>Yes</v>
      </c>
      <c r="K640" t="str">
        <f>PROPER(IF(MedExam_Table[[#This Row],[smoker]]= "?","No",MedExam_Table[[#This Row],[smoker]]))</f>
        <v>No</v>
      </c>
      <c r="L640" t="str">
        <f>IF(MedExam_Table[[#This Row],[BMI]]&lt;18.5,"Underweight",IF(MedExam_Table[[#This Row],[BMI]]&lt;25,"NormalWeight",IF(MedExam_Table[[#This Row],[BMI]]&lt;=30,"OverWeight","Obesity")))</f>
        <v>Obesity</v>
      </c>
      <c r="M640" t="str">
        <f>IF(MedExam_Table[[#This Row],[HBA1C]]&lt;5.7,"Normal",IF(MedExam_Table[[#This Row],[HBA1C]]&lt;6.4,"Prediabetes","Diabetes"))</f>
        <v>Normal</v>
      </c>
      <c r="N640" t="str">
        <f>PROPER(MedExam_Table[[#This Row],[Any Transplants]])</f>
        <v>No</v>
      </c>
    </row>
    <row r="641" spans="1:14" x14ac:dyDescent="0.3">
      <c r="A641" t="s">
        <v>797</v>
      </c>
      <c r="B641">
        <v>26.315000000000001</v>
      </c>
      <c r="C641">
        <v>5.89</v>
      </c>
      <c r="D641" t="s">
        <v>2380</v>
      </c>
      <c r="E641" t="s">
        <v>2380</v>
      </c>
      <c r="F641" t="s">
        <v>2380</v>
      </c>
      <c r="G641" t="s">
        <v>2381</v>
      </c>
      <c r="H641" t="s">
        <v>2380</v>
      </c>
      <c r="I641" s="9">
        <f>IF(MedExam_Table[[#This Row],[NumberOfMajorSurgeries]]="No major surgery",0,MedExam_Table[[#This Row],[NumberOfMajorSurgeries]])</f>
        <v>0</v>
      </c>
      <c r="J641" t="str">
        <f>PROPER(MedExam_Table[[#This Row],[Heart Issues]])</f>
        <v>No</v>
      </c>
      <c r="K641" t="str">
        <f>PROPER(IF(MedExam_Table[[#This Row],[smoker]]= "?","No",MedExam_Table[[#This Row],[smoker]]))</f>
        <v>No</v>
      </c>
      <c r="L641" t="str">
        <f>IF(MedExam_Table[[#This Row],[BMI]]&lt;18.5,"Underweight",IF(MedExam_Table[[#This Row],[BMI]]&lt;25,"NormalWeight",IF(MedExam_Table[[#This Row],[BMI]]&lt;=30,"OverWeight","Obesity")))</f>
        <v>OverWeight</v>
      </c>
      <c r="M641" t="str">
        <f>IF(MedExam_Table[[#This Row],[HBA1C]]&lt;5.7,"Normal",IF(MedExam_Table[[#This Row],[HBA1C]]&lt;6.4,"Prediabetes","Diabetes"))</f>
        <v>Prediabetes</v>
      </c>
      <c r="N641" t="str">
        <f>PROPER(MedExam_Table[[#This Row],[Any Transplants]])</f>
        <v>No</v>
      </c>
    </row>
    <row r="642" spans="1:14" x14ac:dyDescent="0.3">
      <c r="A642" t="s">
        <v>796</v>
      </c>
      <c r="B642">
        <v>19.79</v>
      </c>
      <c r="C642">
        <v>4.8099999999999996</v>
      </c>
      <c r="D642" t="s">
        <v>2382</v>
      </c>
      <c r="E642" t="s">
        <v>2380</v>
      </c>
      <c r="F642" t="s">
        <v>2380</v>
      </c>
      <c r="G642" t="s">
        <v>2381</v>
      </c>
      <c r="H642" t="s">
        <v>2380</v>
      </c>
      <c r="I642" s="9">
        <f>IF(MedExam_Table[[#This Row],[NumberOfMajorSurgeries]]="No major surgery",0,MedExam_Table[[#This Row],[NumberOfMajorSurgeries]])</f>
        <v>0</v>
      </c>
      <c r="J642" t="str">
        <f>PROPER(MedExam_Table[[#This Row],[Heart Issues]])</f>
        <v>Yes</v>
      </c>
      <c r="K642" t="str">
        <f>PROPER(IF(MedExam_Table[[#This Row],[smoker]]= "?","No",MedExam_Table[[#This Row],[smoker]]))</f>
        <v>No</v>
      </c>
      <c r="L642" t="str">
        <f>IF(MedExam_Table[[#This Row],[BMI]]&lt;18.5,"Underweight",IF(MedExam_Table[[#This Row],[BMI]]&lt;25,"NormalWeight",IF(MedExam_Table[[#This Row],[BMI]]&lt;=30,"OverWeight","Obesity")))</f>
        <v>NormalWeight</v>
      </c>
      <c r="M642" t="str">
        <f>IF(MedExam_Table[[#This Row],[HBA1C]]&lt;5.7,"Normal",IF(MedExam_Table[[#This Row],[HBA1C]]&lt;6.4,"Prediabetes","Diabetes"))</f>
        <v>Normal</v>
      </c>
      <c r="N642" t="str">
        <f>PROPER(MedExam_Table[[#This Row],[Any Transplants]])</f>
        <v>No</v>
      </c>
    </row>
    <row r="643" spans="1:14" x14ac:dyDescent="0.3">
      <c r="A643" t="s">
        <v>795</v>
      </c>
      <c r="B643">
        <v>40.564999999999998</v>
      </c>
      <c r="C643">
        <v>5.66</v>
      </c>
      <c r="D643" t="s">
        <v>2380</v>
      </c>
      <c r="E643" t="s">
        <v>2380</v>
      </c>
      <c r="F643" t="s">
        <v>2380</v>
      </c>
      <c r="G643">
        <v>1</v>
      </c>
      <c r="H643" t="s">
        <v>2380</v>
      </c>
      <c r="I643" s="9">
        <f>IF(MedExam_Table[[#This Row],[NumberOfMajorSurgeries]]="No major surgery",0,MedExam_Table[[#This Row],[NumberOfMajorSurgeries]])</f>
        <v>1</v>
      </c>
      <c r="J643" t="str">
        <f>PROPER(MedExam_Table[[#This Row],[Heart Issues]])</f>
        <v>No</v>
      </c>
      <c r="K643" t="str">
        <f>PROPER(IF(MedExam_Table[[#This Row],[smoker]]= "?","No",MedExam_Table[[#This Row],[smoker]]))</f>
        <v>No</v>
      </c>
      <c r="L643" t="str">
        <f>IF(MedExam_Table[[#This Row],[BMI]]&lt;18.5,"Underweight",IF(MedExam_Table[[#This Row],[BMI]]&lt;25,"NormalWeight",IF(MedExam_Table[[#This Row],[BMI]]&lt;=30,"OverWeight","Obesity")))</f>
        <v>Obesity</v>
      </c>
      <c r="M643" t="str">
        <f>IF(MedExam_Table[[#This Row],[HBA1C]]&lt;5.7,"Normal",IF(MedExam_Table[[#This Row],[HBA1C]]&lt;6.4,"Prediabetes","Diabetes"))</f>
        <v>Normal</v>
      </c>
      <c r="N643" t="str">
        <f>PROPER(MedExam_Table[[#This Row],[Any Transplants]])</f>
        <v>No</v>
      </c>
    </row>
    <row r="644" spans="1:14" x14ac:dyDescent="0.3">
      <c r="A644" t="s">
        <v>794</v>
      </c>
      <c r="B644">
        <v>18.03</v>
      </c>
      <c r="C644">
        <v>10.66</v>
      </c>
      <c r="D644" t="s">
        <v>2382</v>
      </c>
      <c r="E644" t="s">
        <v>2380</v>
      </c>
      <c r="F644" t="s">
        <v>2380</v>
      </c>
      <c r="G644">
        <v>2</v>
      </c>
      <c r="H644" t="s">
        <v>2380</v>
      </c>
      <c r="I644" s="9">
        <f>IF(MedExam_Table[[#This Row],[NumberOfMajorSurgeries]]="No major surgery",0,MedExam_Table[[#This Row],[NumberOfMajorSurgeries]])</f>
        <v>2</v>
      </c>
      <c r="J644" t="str">
        <f>PROPER(MedExam_Table[[#This Row],[Heart Issues]])</f>
        <v>Yes</v>
      </c>
      <c r="K644" t="str">
        <f>PROPER(IF(MedExam_Table[[#This Row],[smoker]]= "?","No",MedExam_Table[[#This Row],[smoker]]))</f>
        <v>No</v>
      </c>
      <c r="L644" t="str">
        <f>IF(MedExam_Table[[#This Row],[BMI]]&lt;18.5,"Underweight",IF(MedExam_Table[[#This Row],[BMI]]&lt;25,"NormalWeight",IF(MedExam_Table[[#This Row],[BMI]]&lt;=30,"OverWeight","Obesity")))</f>
        <v>Underweight</v>
      </c>
      <c r="M644" t="str">
        <f>IF(MedExam_Table[[#This Row],[HBA1C]]&lt;5.7,"Normal",IF(MedExam_Table[[#This Row],[HBA1C]]&lt;6.4,"Prediabetes","Diabetes"))</f>
        <v>Diabetes</v>
      </c>
      <c r="N644" t="str">
        <f>PROPER(MedExam_Table[[#This Row],[Any Transplants]])</f>
        <v>No</v>
      </c>
    </row>
    <row r="645" spans="1:14" x14ac:dyDescent="0.3">
      <c r="A645" t="s">
        <v>793</v>
      </c>
      <c r="B645">
        <v>34.65</v>
      </c>
      <c r="C645">
        <v>5.98</v>
      </c>
      <c r="D645" t="s">
        <v>2382</v>
      </c>
      <c r="E645" t="s">
        <v>2380</v>
      </c>
      <c r="F645" t="s">
        <v>2380</v>
      </c>
      <c r="G645" t="s">
        <v>2381</v>
      </c>
      <c r="H645" t="s">
        <v>2380</v>
      </c>
      <c r="I645" s="9">
        <f>IF(MedExam_Table[[#This Row],[NumberOfMajorSurgeries]]="No major surgery",0,MedExam_Table[[#This Row],[NumberOfMajorSurgeries]])</f>
        <v>0</v>
      </c>
      <c r="J645" t="str">
        <f>PROPER(MedExam_Table[[#This Row],[Heart Issues]])</f>
        <v>Yes</v>
      </c>
      <c r="K645" t="str">
        <f>PROPER(IF(MedExam_Table[[#This Row],[smoker]]= "?","No",MedExam_Table[[#This Row],[smoker]]))</f>
        <v>No</v>
      </c>
      <c r="L645" t="str">
        <f>IF(MedExam_Table[[#This Row],[BMI]]&lt;18.5,"Underweight",IF(MedExam_Table[[#This Row],[BMI]]&lt;25,"NormalWeight",IF(MedExam_Table[[#This Row],[BMI]]&lt;=30,"OverWeight","Obesity")))</f>
        <v>Obesity</v>
      </c>
      <c r="M645" t="str">
        <f>IF(MedExam_Table[[#This Row],[HBA1C]]&lt;5.7,"Normal",IF(MedExam_Table[[#This Row],[HBA1C]]&lt;6.4,"Prediabetes","Diabetes"))</f>
        <v>Prediabetes</v>
      </c>
      <c r="N645" t="str">
        <f>PROPER(MedExam_Table[[#This Row],[Any Transplants]])</f>
        <v>No</v>
      </c>
    </row>
    <row r="646" spans="1:14" x14ac:dyDescent="0.3">
      <c r="A646" t="s">
        <v>792</v>
      </c>
      <c r="B646">
        <v>42.94</v>
      </c>
      <c r="C646">
        <v>4.34</v>
      </c>
      <c r="D646" t="s">
        <v>2380</v>
      </c>
      <c r="E646" t="s">
        <v>2380</v>
      </c>
      <c r="F646" t="s">
        <v>2380</v>
      </c>
      <c r="G646" t="s">
        <v>2381</v>
      </c>
      <c r="H646" t="s">
        <v>2380</v>
      </c>
      <c r="I646" s="9">
        <f>IF(MedExam_Table[[#This Row],[NumberOfMajorSurgeries]]="No major surgery",0,MedExam_Table[[#This Row],[NumberOfMajorSurgeries]])</f>
        <v>0</v>
      </c>
      <c r="J646" t="str">
        <f>PROPER(MedExam_Table[[#This Row],[Heart Issues]])</f>
        <v>No</v>
      </c>
      <c r="K646" t="str">
        <f>PROPER(IF(MedExam_Table[[#This Row],[smoker]]= "?","No",MedExam_Table[[#This Row],[smoker]]))</f>
        <v>No</v>
      </c>
      <c r="L646" t="str">
        <f>IF(MedExam_Table[[#This Row],[BMI]]&lt;18.5,"Underweight",IF(MedExam_Table[[#This Row],[BMI]]&lt;25,"NormalWeight",IF(MedExam_Table[[#This Row],[BMI]]&lt;=30,"OverWeight","Obesity")))</f>
        <v>Obesity</v>
      </c>
      <c r="M646" t="str">
        <f>IF(MedExam_Table[[#This Row],[HBA1C]]&lt;5.7,"Normal",IF(MedExam_Table[[#This Row],[HBA1C]]&lt;6.4,"Prediabetes","Diabetes"))</f>
        <v>Normal</v>
      </c>
      <c r="N646" t="str">
        <f>PROPER(MedExam_Table[[#This Row],[Any Transplants]])</f>
        <v>No</v>
      </c>
    </row>
    <row r="647" spans="1:14" x14ac:dyDescent="0.3">
      <c r="A647" t="s">
        <v>2215</v>
      </c>
      <c r="B647">
        <v>41.33</v>
      </c>
      <c r="C647">
        <v>4.01</v>
      </c>
      <c r="D647" t="s">
        <v>2382</v>
      </c>
      <c r="E647" t="s">
        <v>2380</v>
      </c>
      <c r="F647" t="s">
        <v>2380</v>
      </c>
      <c r="G647" t="s">
        <v>2381</v>
      </c>
      <c r="H647" t="s">
        <v>2382</v>
      </c>
      <c r="I647" s="9">
        <f>IF(MedExam_Table[[#This Row],[NumberOfMajorSurgeries]]="No major surgery",0,MedExam_Table[[#This Row],[NumberOfMajorSurgeries]])</f>
        <v>0</v>
      </c>
      <c r="J647" t="str">
        <f>PROPER(MedExam_Table[[#This Row],[Heart Issues]])</f>
        <v>Yes</v>
      </c>
      <c r="K647" t="str">
        <f>PROPER(IF(MedExam_Table[[#This Row],[smoker]]= "?","No",MedExam_Table[[#This Row],[smoker]]))</f>
        <v>Yes</v>
      </c>
      <c r="L647" t="str">
        <f>IF(MedExam_Table[[#This Row],[BMI]]&lt;18.5,"Underweight",IF(MedExam_Table[[#This Row],[BMI]]&lt;25,"NormalWeight",IF(MedExam_Table[[#This Row],[BMI]]&lt;=30,"OverWeight","Obesity")))</f>
        <v>Obesity</v>
      </c>
      <c r="M647" t="str">
        <f>IF(MedExam_Table[[#This Row],[HBA1C]]&lt;5.7,"Normal",IF(MedExam_Table[[#This Row],[HBA1C]]&lt;6.4,"Prediabetes","Diabetes"))</f>
        <v>Normal</v>
      </c>
      <c r="N647" t="str">
        <f>PROPER(MedExam_Table[[#This Row],[Any Transplants]])</f>
        <v>No</v>
      </c>
    </row>
    <row r="648" spans="1:14" x14ac:dyDescent="0.3">
      <c r="A648" t="s">
        <v>791</v>
      </c>
      <c r="B648">
        <v>31.254999999999999</v>
      </c>
      <c r="C648">
        <v>5.17</v>
      </c>
      <c r="D648" t="s">
        <v>2380</v>
      </c>
      <c r="E648" t="s">
        <v>2380</v>
      </c>
      <c r="F648" t="s">
        <v>2380</v>
      </c>
      <c r="G648" t="s">
        <v>2381</v>
      </c>
      <c r="H648" t="s">
        <v>2380</v>
      </c>
      <c r="I648" s="9">
        <f>IF(MedExam_Table[[#This Row],[NumberOfMajorSurgeries]]="No major surgery",0,MedExam_Table[[#This Row],[NumberOfMajorSurgeries]])</f>
        <v>0</v>
      </c>
      <c r="J648" t="str">
        <f>PROPER(MedExam_Table[[#This Row],[Heart Issues]])</f>
        <v>No</v>
      </c>
      <c r="K648" t="str">
        <f>PROPER(IF(MedExam_Table[[#This Row],[smoker]]= "?","No",MedExam_Table[[#This Row],[smoker]]))</f>
        <v>No</v>
      </c>
      <c r="L648" t="str">
        <f>IF(MedExam_Table[[#This Row],[BMI]]&lt;18.5,"Underweight",IF(MedExam_Table[[#This Row],[BMI]]&lt;25,"NormalWeight",IF(MedExam_Table[[#This Row],[BMI]]&lt;=30,"OverWeight","Obesity")))</f>
        <v>Obesity</v>
      </c>
      <c r="M648" t="str">
        <f>IF(MedExam_Table[[#This Row],[HBA1C]]&lt;5.7,"Normal",IF(MedExam_Table[[#This Row],[HBA1C]]&lt;6.4,"Prediabetes","Diabetes"))</f>
        <v>Normal</v>
      </c>
      <c r="N648" t="str">
        <f>PROPER(MedExam_Table[[#This Row],[Any Transplants]])</f>
        <v>No</v>
      </c>
    </row>
    <row r="649" spans="1:14" x14ac:dyDescent="0.3">
      <c r="A649" t="s">
        <v>790</v>
      </c>
      <c r="B649">
        <v>45.43</v>
      </c>
      <c r="C649">
        <v>4.2300000000000004</v>
      </c>
      <c r="D649" t="s">
        <v>2382</v>
      </c>
      <c r="E649" t="s">
        <v>2380</v>
      </c>
      <c r="F649" t="s">
        <v>2383</v>
      </c>
      <c r="G649">
        <v>1</v>
      </c>
      <c r="H649" t="s">
        <v>2380</v>
      </c>
      <c r="I649" s="9">
        <f>IF(MedExam_Table[[#This Row],[NumberOfMajorSurgeries]]="No major surgery",0,MedExam_Table[[#This Row],[NumberOfMajorSurgeries]])</f>
        <v>1</v>
      </c>
      <c r="J649" t="str">
        <f>PROPER(MedExam_Table[[#This Row],[Heart Issues]])</f>
        <v>Yes</v>
      </c>
      <c r="K649" t="str">
        <f>PROPER(IF(MedExam_Table[[#This Row],[smoker]]= "?","No",MedExam_Table[[#This Row],[smoker]]))</f>
        <v>No</v>
      </c>
      <c r="L649" t="str">
        <f>IF(MedExam_Table[[#This Row],[BMI]]&lt;18.5,"Underweight",IF(MedExam_Table[[#This Row],[BMI]]&lt;25,"NormalWeight",IF(MedExam_Table[[#This Row],[BMI]]&lt;=30,"OverWeight","Obesity")))</f>
        <v>Obesity</v>
      </c>
      <c r="M649" t="str">
        <f>IF(MedExam_Table[[#This Row],[HBA1C]]&lt;5.7,"Normal",IF(MedExam_Table[[#This Row],[HBA1C]]&lt;6.4,"Prediabetes","Diabetes"))</f>
        <v>Normal</v>
      </c>
      <c r="N649" t="str">
        <f>PROPER(MedExam_Table[[#This Row],[Any Transplants]])</f>
        <v>No</v>
      </c>
    </row>
    <row r="650" spans="1:14" x14ac:dyDescent="0.3">
      <c r="A650" t="s">
        <v>789</v>
      </c>
      <c r="B650">
        <v>32.340000000000003</v>
      </c>
      <c r="C650">
        <v>4.88</v>
      </c>
      <c r="D650" t="s">
        <v>2382</v>
      </c>
      <c r="E650" t="s">
        <v>2380</v>
      </c>
      <c r="F650" t="s">
        <v>2383</v>
      </c>
      <c r="G650">
        <v>1</v>
      </c>
      <c r="H650" t="s">
        <v>2380</v>
      </c>
      <c r="I650" s="9">
        <f>IF(MedExam_Table[[#This Row],[NumberOfMajorSurgeries]]="No major surgery",0,MedExam_Table[[#This Row],[NumberOfMajorSurgeries]])</f>
        <v>1</v>
      </c>
      <c r="J650" t="str">
        <f>PROPER(MedExam_Table[[#This Row],[Heart Issues]])</f>
        <v>Yes</v>
      </c>
      <c r="K650" t="str">
        <f>PROPER(IF(MedExam_Table[[#This Row],[smoker]]= "?","No",MedExam_Table[[#This Row],[smoker]]))</f>
        <v>No</v>
      </c>
      <c r="L650" t="str">
        <f>IF(MedExam_Table[[#This Row],[BMI]]&lt;18.5,"Underweight",IF(MedExam_Table[[#This Row],[BMI]]&lt;25,"NormalWeight",IF(MedExam_Table[[#This Row],[BMI]]&lt;=30,"OverWeight","Obesity")))</f>
        <v>Obesity</v>
      </c>
      <c r="M650" t="str">
        <f>IF(MedExam_Table[[#This Row],[HBA1C]]&lt;5.7,"Normal",IF(MedExam_Table[[#This Row],[HBA1C]]&lt;6.4,"Prediabetes","Diabetes"))</f>
        <v>Normal</v>
      </c>
      <c r="N650" t="str">
        <f>PROPER(MedExam_Table[[#This Row],[Any Transplants]])</f>
        <v>No</v>
      </c>
    </row>
    <row r="651" spans="1:14" x14ac:dyDescent="0.3">
      <c r="A651" t="s">
        <v>788</v>
      </c>
      <c r="B651">
        <v>25.46</v>
      </c>
      <c r="C651">
        <v>9.7100000000000009</v>
      </c>
      <c r="D651" t="s">
        <v>2382</v>
      </c>
      <c r="E651" t="s">
        <v>2380</v>
      </c>
      <c r="F651" t="s">
        <v>2380</v>
      </c>
      <c r="G651">
        <v>1</v>
      </c>
      <c r="H651" t="s">
        <v>2380</v>
      </c>
      <c r="I651" s="9">
        <f>IF(MedExam_Table[[#This Row],[NumberOfMajorSurgeries]]="No major surgery",0,MedExam_Table[[#This Row],[NumberOfMajorSurgeries]])</f>
        <v>1</v>
      </c>
      <c r="J651" t="str">
        <f>PROPER(MedExam_Table[[#This Row],[Heart Issues]])</f>
        <v>Yes</v>
      </c>
      <c r="K651" t="str">
        <f>PROPER(IF(MedExam_Table[[#This Row],[smoker]]= "?","No",MedExam_Table[[#This Row],[smoker]]))</f>
        <v>No</v>
      </c>
      <c r="L651" t="str">
        <f>IF(MedExam_Table[[#This Row],[BMI]]&lt;18.5,"Underweight",IF(MedExam_Table[[#This Row],[BMI]]&lt;25,"NormalWeight",IF(MedExam_Table[[#This Row],[BMI]]&lt;=30,"OverWeight","Obesity")))</f>
        <v>OverWeight</v>
      </c>
      <c r="M651" t="str">
        <f>IF(MedExam_Table[[#This Row],[HBA1C]]&lt;5.7,"Normal",IF(MedExam_Table[[#This Row],[HBA1C]]&lt;6.4,"Prediabetes","Diabetes"))</f>
        <v>Diabetes</v>
      </c>
      <c r="N651" t="str">
        <f>PROPER(MedExam_Table[[#This Row],[Any Transplants]])</f>
        <v>No</v>
      </c>
    </row>
    <row r="652" spans="1:14" x14ac:dyDescent="0.3">
      <c r="A652" t="s">
        <v>787</v>
      </c>
      <c r="B652">
        <v>37.145000000000003</v>
      </c>
      <c r="C652">
        <v>5.32</v>
      </c>
      <c r="D652" t="s">
        <v>2380</v>
      </c>
      <c r="E652" t="s">
        <v>2380</v>
      </c>
      <c r="F652" t="s">
        <v>2380</v>
      </c>
      <c r="G652" t="s">
        <v>2381</v>
      </c>
      <c r="H652" t="s">
        <v>2380</v>
      </c>
      <c r="I652" s="9">
        <f>IF(MedExam_Table[[#This Row],[NumberOfMajorSurgeries]]="No major surgery",0,MedExam_Table[[#This Row],[NumberOfMajorSurgeries]])</f>
        <v>0</v>
      </c>
      <c r="J652" t="str">
        <f>PROPER(MedExam_Table[[#This Row],[Heart Issues]])</f>
        <v>No</v>
      </c>
      <c r="K652" t="str">
        <f>PROPER(IF(MedExam_Table[[#This Row],[smoker]]= "?","No",MedExam_Table[[#This Row],[smoker]]))</f>
        <v>No</v>
      </c>
      <c r="L652" t="str">
        <f>IF(MedExam_Table[[#This Row],[BMI]]&lt;18.5,"Underweight",IF(MedExam_Table[[#This Row],[BMI]]&lt;25,"NormalWeight",IF(MedExam_Table[[#This Row],[BMI]]&lt;=30,"OverWeight","Obesity")))</f>
        <v>Obesity</v>
      </c>
      <c r="M652" t="str">
        <f>IF(MedExam_Table[[#This Row],[HBA1C]]&lt;5.7,"Normal",IF(MedExam_Table[[#This Row],[HBA1C]]&lt;6.4,"Prediabetes","Diabetes"))</f>
        <v>Normal</v>
      </c>
      <c r="N652" t="str">
        <f>PROPER(MedExam_Table[[#This Row],[Any Transplants]])</f>
        <v>No</v>
      </c>
    </row>
    <row r="653" spans="1:14" x14ac:dyDescent="0.3">
      <c r="A653" t="s">
        <v>786</v>
      </c>
      <c r="B653">
        <v>30.8</v>
      </c>
      <c r="C653">
        <v>5.83</v>
      </c>
      <c r="D653" t="s">
        <v>2382</v>
      </c>
      <c r="E653" t="s">
        <v>2380</v>
      </c>
      <c r="F653" t="s">
        <v>2380</v>
      </c>
      <c r="G653" t="s">
        <v>2381</v>
      </c>
      <c r="H653" t="s">
        <v>2380</v>
      </c>
      <c r="I653" s="9">
        <f>IF(MedExam_Table[[#This Row],[NumberOfMajorSurgeries]]="No major surgery",0,MedExam_Table[[#This Row],[NumberOfMajorSurgeries]])</f>
        <v>0</v>
      </c>
      <c r="J653" t="str">
        <f>PROPER(MedExam_Table[[#This Row],[Heart Issues]])</f>
        <v>Yes</v>
      </c>
      <c r="K653" t="str">
        <f>PROPER(IF(MedExam_Table[[#This Row],[smoker]]= "?","No",MedExam_Table[[#This Row],[smoker]]))</f>
        <v>No</v>
      </c>
      <c r="L653" t="str">
        <f>IF(MedExam_Table[[#This Row],[BMI]]&lt;18.5,"Underweight",IF(MedExam_Table[[#This Row],[BMI]]&lt;25,"NormalWeight",IF(MedExam_Table[[#This Row],[BMI]]&lt;=30,"OverWeight","Obesity")))</f>
        <v>Obesity</v>
      </c>
      <c r="M653" t="str">
        <f>IF(MedExam_Table[[#This Row],[HBA1C]]&lt;5.7,"Normal",IF(MedExam_Table[[#This Row],[HBA1C]]&lt;6.4,"Prediabetes","Diabetes"))</f>
        <v>Prediabetes</v>
      </c>
      <c r="N653" t="str">
        <f>PROPER(MedExam_Table[[#This Row],[Any Transplants]])</f>
        <v>No</v>
      </c>
    </row>
    <row r="654" spans="1:14" x14ac:dyDescent="0.3">
      <c r="A654" t="s">
        <v>785</v>
      </c>
      <c r="B654">
        <v>29.5</v>
      </c>
      <c r="C654">
        <v>5.54</v>
      </c>
      <c r="D654" t="s">
        <v>2382</v>
      </c>
      <c r="E654" t="s">
        <v>2380</v>
      </c>
      <c r="F654" t="s">
        <v>2380</v>
      </c>
      <c r="G654" t="s">
        <v>2381</v>
      </c>
      <c r="H654" t="s">
        <v>2380</v>
      </c>
      <c r="I654" s="9">
        <f>IF(MedExam_Table[[#This Row],[NumberOfMajorSurgeries]]="No major surgery",0,MedExam_Table[[#This Row],[NumberOfMajorSurgeries]])</f>
        <v>0</v>
      </c>
      <c r="J654" t="str">
        <f>PROPER(MedExam_Table[[#This Row],[Heart Issues]])</f>
        <v>Yes</v>
      </c>
      <c r="K654" t="str">
        <f>PROPER(IF(MedExam_Table[[#This Row],[smoker]]= "?","No",MedExam_Table[[#This Row],[smoker]]))</f>
        <v>No</v>
      </c>
      <c r="L654" t="str">
        <f>IF(MedExam_Table[[#This Row],[BMI]]&lt;18.5,"Underweight",IF(MedExam_Table[[#This Row],[BMI]]&lt;25,"NormalWeight",IF(MedExam_Table[[#This Row],[BMI]]&lt;=30,"OverWeight","Obesity")))</f>
        <v>OverWeight</v>
      </c>
      <c r="M654" t="str">
        <f>IF(MedExam_Table[[#This Row],[HBA1C]]&lt;5.7,"Normal",IF(MedExam_Table[[#This Row],[HBA1C]]&lt;6.4,"Prediabetes","Diabetes"))</f>
        <v>Normal</v>
      </c>
      <c r="N654" t="str">
        <f>PROPER(MedExam_Table[[#This Row],[Any Transplants]])</f>
        <v>No</v>
      </c>
    </row>
    <row r="655" spans="1:14" x14ac:dyDescent="0.3">
      <c r="A655" t="s">
        <v>784</v>
      </c>
      <c r="B655">
        <v>43.39</v>
      </c>
      <c r="C655">
        <v>5.85</v>
      </c>
      <c r="D655" t="s">
        <v>2380</v>
      </c>
      <c r="E655" t="s">
        <v>2382</v>
      </c>
      <c r="F655" t="s">
        <v>2380</v>
      </c>
      <c r="G655">
        <v>1</v>
      </c>
      <c r="H655" t="s">
        <v>2380</v>
      </c>
      <c r="I655" s="9">
        <f>IF(MedExam_Table[[#This Row],[NumberOfMajorSurgeries]]="No major surgery",0,MedExam_Table[[#This Row],[NumberOfMajorSurgeries]])</f>
        <v>1</v>
      </c>
      <c r="J655" t="str">
        <f>PROPER(MedExam_Table[[#This Row],[Heart Issues]])</f>
        <v>No</v>
      </c>
      <c r="K655" t="str">
        <f>PROPER(IF(MedExam_Table[[#This Row],[smoker]]= "?","No",MedExam_Table[[#This Row],[smoker]]))</f>
        <v>No</v>
      </c>
      <c r="L655" t="str">
        <f>IF(MedExam_Table[[#This Row],[BMI]]&lt;18.5,"Underweight",IF(MedExam_Table[[#This Row],[BMI]]&lt;25,"NormalWeight",IF(MedExam_Table[[#This Row],[BMI]]&lt;=30,"OverWeight","Obesity")))</f>
        <v>Obesity</v>
      </c>
      <c r="M655" t="str">
        <f>IF(MedExam_Table[[#This Row],[HBA1C]]&lt;5.7,"Normal",IF(MedExam_Table[[#This Row],[HBA1C]]&lt;6.4,"Prediabetes","Diabetes"))</f>
        <v>Prediabetes</v>
      </c>
      <c r="N655" t="str">
        <f>PROPER(MedExam_Table[[#This Row],[Any Transplants]])</f>
        <v>Yes</v>
      </c>
    </row>
    <row r="656" spans="1:14" x14ac:dyDescent="0.3">
      <c r="A656" t="s">
        <v>783</v>
      </c>
      <c r="B656">
        <v>15.08</v>
      </c>
      <c r="C656">
        <v>4.8499999999999996</v>
      </c>
      <c r="D656" t="s">
        <v>2382</v>
      </c>
      <c r="E656" t="s">
        <v>2380</v>
      </c>
      <c r="F656" t="s">
        <v>2383</v>
      </c>
      <c r="G656">
        <v>1</v>
      </c>
      <c r="H656" t="s">
        <v>2380</v>
      </c>
      <c r="I656" s="9">
        <f>IF(MedExam_Table[[#This Row],[NumberOfMajorSurgeries]]="No major surgery",0,MedExam_Table[[#This Row],[NumberOfMajorSurgeries]])</f>
        <v>1</v>
      </c>
      <c r="J656" t="str">
        <f>PROPER(MedExam_Table[[#This Row],[Heart Issues]])</f>
        <v>Yes</v>
      </c>
      <c r="K656" t="str">
        <f>PROPER(IF(MedExam_Table[[#This Row],[smoker]]= "?","No",MedExam_Table[[#This Row],[smoker]]))</f>
        <v>No</v>
      </c>
      <c r="L656" t="str">
        <f>IF(MedExam_Table[[#This Row],[BMI]]&lt;18.5,"Underweight",IF(MedExam_Table[[#This Row],[BMI]]&lt;25,"NormalWeight",IF(MedExam_Table[[#This Row],[BMI]]&lt;=30,"OverWeight","Obesity")))</f>
        <v>Underweight</v>
      </c>
      <c r="M656" t="str">
        <f>IF(MedExam_Table[[#This Row],[HBA1C]]&lt;5.7,"Normal",IF(MedExam_Table[[#This Row],[HBA1C]]&lt;6.4,"Prediabetes","Diabetes"))</f>
        <v>Normal</v>
      </c>
      <c r="N656" t="str">
        <f>PROPER(MedExam_Table[[#This Row],[Any Transplants]])</f>
        <v>No</v>
      </c>
    </row>
    <row r="657" spans="1:14" x14ac:dyDescent="0.3">
      <c r="A657" t="s">
        <v>782</v>
      </c>
      <c r="B657">
        <v>20.48</v>
      </c>
      <c r="C657">
        <v>11.09</v>
      </c>
      <c r="D657" t="s">
        <v>2380</v>
      </c>
      <c r="E657" t="s">
        <v>2380</v>
      </c>
      <c r="F657" t="s">
        <v>2380</v>
      </c>
      <c r="G657" t="s">
        <v>2381</v>
      </c>
      <c r="H657" t="s">
        <v>2380</v>
      </c>
      <c r="I657" s="9">
        <f>IF(MedExam_Table[[#This Row],[NumberOfMajorSurgeries]]="No major surgery",0,MedExam_Table[[#This Row],[NumberOfMajorSurgeries]])</f>
        <v>0</v>
      </c>
      <c r="J657" t="str">
        <f>PROPER(MedExam_Table[[#This Row],[Heart Issues]])</f>
        <v>No</v>
      </c>
      <c r="K657" t="str">
        <f>PROPER(IF(MedExam_Table[[#This Row],[smoker]]= "?","No",MedExam_Table[[#This Row],[smoker]]))</f>
        <v>No</v>
      </c>
      <c r="L657" t="str">
        <f>IF(MedExam_Table[[#This Row],[BMI]]&lt;18.5,"Underweight",IF(MedExam_Table[[#This Row],[BMI]]&lt;25,"NormalWeight",IF(MedExam_Table[[#This Row],[BMI]]&lt;=30,"OverWeight","Obesity")))</f>
        <v>NormalWeight</v>
      </c>
      <c r="M657" t="str">
        <f>IF(MedExam_Table[[#This Row],[HBA1C]]&lt;5.7,"Normal",IF(MedExam_Table[[#This Row],[HBA1C]]&lt;6.4,"Prediabetes","Diabetes"))</f>
        <v>Diabetes</v>
      </c>
      <c r="N657" t="str">
        <f>PROPER(MedExam_Table[[#This Row],[Any Transplants]])</f>
        <v>No</v>
      </c>
    </row>
    <row r="658" spans="1:14" x14ac:dyDescent="0.3">
      <c r="A658" t="s">
        <v>2214</v>
      </c>
      <c r="B658">
        <v>31.92</v>
      </c>
      <c r="C658">
        <v>5.12</v>
      </c>
      <c r="D658" t="s">
        <v>2382</v>
      </c>
      <c r="E658" t="s">
        <v>2380</v>
      </c>
      <c r="F658" t="s">
        <v>2380</v>
      </c>
      <c r="G658">
        <v>1</v>
      </c>
      <c r="H658" t="s">
        <v>2382</v>
      </c>
      <c r="I658" s="9">
        <f>IF(MedExam_Table[[#This Row],[NumberOfMajorSurgeries]]="No major surgery",0,MedExam_Table[[#This Row],[NumberOfMajorSurgeries]])</f>
        <v>1</v>
      </c>
      <c r="J658" t="str">
        <f>PROPER(MedExam_Table[[#This Row],[Heart Issues]])</f>
        <v>Yes</v>
      </c>
      <c r="K658" t="str">
        <f>PROPER(IF(MedExam_Table[[#This Row],[smoker]]= "?","No",MedExam_Table[[#This Row],[smoker]]))</f>
        <v>Yes</v>
      </c>
      <c r="L658" t="str">
        <f>IF(MedExam_Table[[#This Row],[BMI]]&lt;18.5,"Underweight",IF(MedExam_Table[[#This Row],[BMI]]&lt;25,"NormalWeight",IF(MedExam_Table[[#This Row],[BMI]]&lt;=30,"OverWeight","Obesity")))</f>
        <v>Obesity</v>
      </c>
      <c r="M658" t="str">
        <f>IF(MedExam_Table[[#This Row],[HBA1C]]&lt;5.7,"Normal",IF(MedExam_Table[[#This Row],[HBA1C]]&lt;6.4,"Prediabetes","Diabetes"))</f>
        <v>Normal</v>
      </c>
      <c r="N658" t="str">
        <f>PROPER(MedExam_Table[[#This Row],[Any Transplants]])</f>
        <v>No</v>
      </c>
    </row>
    <row r="659" spans="1:14" x14ac:dyDescent="0.3">
      <c r="A659" t="s">
        <v>781</v>
      </c>
      <c r="B659">
        <v>34.450000000000003</v>
      </c>
      <c r="C659">
        <v>5.58</v>
      </c>
      <c r="D659" t="s">
        <v>2382</v>
      </c>
      <c r="E659" t="s">
        <v>2380</v>
      </c>
      <c r="F659" t="s">
        <v>2380</v>
      </c>
      <c r="G659" t="s">
        <v>2381</v>
      </c>
      <c r="H659" t="s">
        <v>2380</v>
      </c>
      <c r="I659" s="9">
        <f>IF(MedExam_Table[[#This Row],[NumberOfMajorSurgeries]]="No major surgery",0,MedExam_Table[[#This Row],[NumberOfMajorSurgeries]])</f>
        <v>0</v>
      </c>
      <c r="J659" t="str">
        <f>PROPER(MedExam_Table[[#This Row],[Heart Issues]])</f>
        <v>Yes</v>
      </c>
      <c r="K659" t="str">
        <f>PROPER(IF(MedExam_Table[[#This Row],[smoker]]= "?","No",MedExam_Table[[#This Row],[smoker]]))</f>
        <v>No</v>
      </c>
      <c r="L659" t="str">
        <f>IF(MedExam_Table[[#This Row],[BMI]]&lt;18.5,"Underweight",IF(MedExam_Table[[#This Row],[BMI]]&lt;25,"NormalWeight",IF(MedExam_Table[[#This Row],[BMI]]&lt;=30,"OverWeight","Obesity")))</f>
        <v>Obesity</v>
      </c>
      <c r="M659" t="str">
        <f>IF(MedExam_Table[[#This Row],[HBA1C]]&lt;5.7,"Normal",IF(MedExam_Table[[#This Row],[HBA1C]]&lt;6.4,"Prediabetes","Diabetes"))</f>
        <v>Normal</v>
      </c>
      <c r="N659" t="str">
        <f>PROPER(MedExam_Table[[#This Row],[Any Transplants]])</f>
        <v>No</v>
      </c>
    </row>
    <row r="660" spans="1:14" x14ac:dyDescent="0.3">
      <c r="A660" t="s">
        <v>780</v>
      </c>
      <c r="B660">
        <v>34.21</v>
      </c>
      <c r="C660">
        <v>9.7200000000000006</v>
      </c>
      <c r="D660" t="s">
        <v>2382</v>
      </c>
      <c r="E660" t="s">
        <v>2380</v>
      </c>
      <c r="F660" t="s">
        <v>2380</v>
      </c>
      <c r="G660" t="s">
        <v>2381</v>
      </c>
      <c r="H660" t="s">
        <v>2380</v>
      </c>
      <c r="I660" s="9">
        <f>IF(MedExam_Table[[#This Row],[NumberOfMajorSurgeries]]="No major surgery",0,MedExam_Table[[#This Row],[NumberOfMajorSurgeries]])</f>
        <v>0</v>
      </c>
      <c r="J660" t="str">
        <f>PROPER(MedExam_Table[[#This Row],[Heart Issues]])</f>
        <v>Yes</v>
      </c>
      <c r="K660" t="str">
        <f>PROPER(IF(MedExam_Table[[#This Row],[smoker]]= "?","No",MedExam_Table[[#This Row],[smoker]]))</f>
        <v>No</v>
      </c>
      <c r="L660" t="str">
        <f>IF(MedExam_Table[[#This Row],[BMI]]&lt;18.5,"Underweight",IF(MedExam_Table[[#This Row],[BMI]]&lt;25,"NormalWeight",IF(MedExam_Table[[#This Row],[BMI]]&lt;=30,"OverWeight","Obesity")))</f>
        <v>Obesity</v>
      </c>
      <c r="M660" t="str">
        <f>IF(MedExam_Table[[#This Row],[HBA1C]]&lt;5.7,"Normal",IF(MedExam_Table[[#This Row],[HBA1C]]&lt;6.4,"Prediabetes","Diabetes"))</f>
        <v>Diabetes</v>
      </c>
      <c r="N660" t="str">
        <f>PROPER(MedExam_Table[[#This Row],[Any Transplants]])</f>
        <v>No</v>
      </c>
    </row>
    <row r="661" spans="1:14" x14ac:dyDescent="0.3">
      <c r="A661" t="s">
        <v>779</v>
      </c>
      <c r="B661">
        <v>28.8</v>
      </c>
      <c r="C661">
        <v>11.41</v>
      </c>
      <c r="D661" t="s">
        <v>2382</v>
      </c>
      <c r="E661" t="s">
        <v>2380</v>
      </c>
      <c r="F661" t="s">
        <v>2380</v>
      </c>
      <c r="G661" t="s">
        <v>2381</v>
      </c>
      <c r="H661" t="s">
        <v>2380</v>
      </c>
      <c r="I661" s="9">
        <f>IF(MedExam_Table[[#This Row],[NumberOfMajorSurgeries]]="No major surgery",0,MedExam_Table[[#This Row],[NumberOfMajorSurgeries]])</f>
        <v>0</v>
      </c>
      <c r="J661" t="str">
        <f>PROPER(MedExam_Table[[#This Row],[Heart Issues]])</f>
        <v>Yes</v>
      </c>
      <c r="K661" t="str">
        <f>PROPER(IF(MedExam_Table[[#This Row],[smoker]]= "?","No",MedExam_Table[[#This Row],[smoker]]))</f>
        <v>No</v>
      </c>
      <c r="L661" t="str">
        <f>IF(MedExam_Table[[#This Row],[BMI]]&lt;18.5,"Underweight",IF(MedExam_Table[[#This Row],[BMI]]&lt;25,"NormalWeight",IF(MedExam_Table[[#This Row],[BMI]]&lt;=30,"OverWeight","Obesity")))</f>
        <v>OverWeight</v>
      </c>
      <c r="M661" t="str">
        <f>IF(MedExam_Table[[#This Row],[HBA1C]]&lt;5.7,"Normal",IF(MedExam_Table[[#This Row],[HBA1C]]&lt;6.4,"Prediabetes","Diabetes"))</f>
        <v>Diabetes</v>
      </c>
      <c r="N661" t="str">
        <f>PROPER(MedExam_Table[[#This Row],[Any Transplants]])</f>
        <v>No</v>
      </c>
    </row>
    <row r="662" spans="1:14" x14ac:dyDescent="0.3">
      <c r="A662" t="s">
        <v>778</v>
      </c>
      <c r="B662">
        <v>31.74</v>
      </c>
      <c r="C662">
        <v>4.46</v>
      </c>
      <c r="D662" t="s">
        <v>2380</v>
      </c>
      <c r="E662" t="s">
        <v>2380</v>
      </c>
      <c r="F662" t="s">
        <v>2383</v>
      </c>
      <c r="G662">
        <v>1</v>
      </c>
      <c r="H662" t="s">
        <v>2380</v>
      </c>
      <c r="I662" s="9">
        <f>IF(MedExam_Table[[#This Row],[NumberOfMajorSurgeries]]="No major surgery",0,MedExam_Table[[#This Row],[NumberOfMajorSurgeries]])</f>
        <v>1</v>
      </c>
      <c r="J662" t="str">
        <f>PROPER(MedExam_Table[[#This Row],[Heart Issues]])</f>
        <v>No</v>
      </c>
      <c r="K662" t="str">
        <f>PROPER(IF(MedExam_Table[[#This Row],[smoker]]= "?","No",MedExam_Table[[#This Row],[smoker]]))</f>
        <v>No</v>
      </c>
      <c r="L662" t="str">
        <f>IF(MedExam_Table[[#This Row],[BMI]]&lt;18.5,"Underweight",IF(MedExam_Table[[#This Row],[BMI]]&lt;25,"NormalWeight",IF(MedExam_Table[[#This Row],[BMI]]&lt;=30,"OverWeight","Obesity")))</f>
        <v>Obesity</v>
      </c>
      <c r="M662" t="str">
        <f>IF(MedExam_Table[[#This Row],[HBA1C]]&lt;5.7,"Normal",IF(MedExam_Table[[#This Row],[HBA1C]]&lt;6.4,"Prediabetes","Diabetes"))</f>
        <v>Normal</v>
      </c>
      <c r="N662" t="str">
        <f>PROPER(MedExam_Table[[#This Row],[Any Transplants]])</f>
        <v>No</v>
      </c>
    </row>
    <row r="663" spans="1:14" x14ac:dyDescent="0.3">
      <c r="A663" t="s">
        <v>777</v>
      </c>
      <c r="B663">
        <v>21.78</v>
      </c>
      <c r="C663">
        <v>9.31</v>
      </c>
      <c r="D663" t="s">
        <v>2382</v>
      </c>
      <c r="E663" t="s">
        <v>2380</v>
      </c>
      <c r="F663" t="s">
        <v>2380</v>
      </c>
      <c r="G663" t="s">
        <v>2381</v>
      </c>
      <c r="H663" t="s">
        <v>2380</v>
      </c>
      <c r="I663" s="9">
        <f>IF(MedExam_Table[[#This Row],[NumberOfMajorSurgeries]]="No major surgery",0,MedExam_Table[[#This Row],[NumberOfMajorSurgeries]])</f>
        <v>0</v>
      </c>
      <c r="J663" t="str">
        <f>PROPER(MedExam_Table[[#This Row],[Heart Issues]])</f>
        <v>Yes</v>
      </c>
      <c r="K663" t="str">
        <f>PROPER(IF(MedExam_Table[[#This Row],[smoker]]= "?","No",MedExam_Table[[#This Row],[smoker]]))</f>
        <v>No</v>
      </c>
      <c r="L663" t="str">
        <f>IF(MedExam_Table[[#This Row],[BMI]]&lt;18.5,"Underweight",IF(MedExam_Table[[#This Row],[BMI]]&lt;25,"NormalWeight",IF(MedExam_Table[[#This Row],[BMI]]&lt;=30,"OverWeight","Obesity")))</f>
        <v>NormalWeight</v>
      </c>
      <c r="M663" t="str">
        <f>IF(MedExam_Table[[#This Row],[HBA1C]]&lt;5.7,"Normal",IF(MedExam_Table[[#This Row],[HBA1C]]&lt;6.4,"Prediabetes","Diabetes"))</f>
        <v>Diabetes</v>
      </c>
      <c r="N663" t="str">
        <f>PROPER(MedExam_Table[[#This Row],[Any Transplants]])</f>
        <v>No</v>
      </c>
    </row>
    <row r="664" spans="1:14" x14ac:dyDescent="0.3">
      <c r="A664" t="s">
        <v>776</v>
      </c>
      <c r="B664">
        <v>23.75</v>
      </c>
      <c r="C664">
        <v>5.03</v>
      </c>
      <c r="D664" t="s">
        <v>2380</v>
      </c>
      <c r="E664" t="s">
        <v>2380</v>
      </c>
      <c r="F664" t="s">
        <v>2380</v>
      </c>
      <c r="G664">
        <v>1</v>
      </c>
      <c r="H664" t="s">
        <v>2380</v>
      </c>
      <c r="I664" s="9">
        <f>IF(MedExam_Table[[#This Row],[NumberOfMajorSurgeries]]="No major surgery",0,MedExam_Table[[#This Row],[NumberOfMajorSurgeries]])</f>
        <v>1</v>
      </c>
      <c r="J664" t="str">
        <f>PROPER(MedExam_Table[[#This Row],[Heart Issues]])</f>
        <v>No</v>
      </c>
      <c r="K664" t="str">
        <f>PROPER(IF(MedExam_Table[[#This Row],[smoker]]= "?","No",MedExam_Table[[#This Row],[smoker]]))</f>
        <v>No</v>
      </c>
      <c r="L664" t="str">
        <f>IF(MedExam_Table[[#This Row],[BMI]]&lt;18.5,"Underweight",IF(MedExam_Table[[#This Row],[BMI]]&lt;25,"NormalWeight",IF(MedExam_Table[[#This Row],[BMI]]&lt;=30,"OverWeight","Obesity")))</f>
        <v>NormalWeight</v>
      </c>
      <c r="M664" t="str">
        <f>IF(MedExam_Table[[#This Row],[HBA1C]]&lt;5.7,"Normal",IF(MedExam_Table[[#This Row],[HBA1C]]&lt;6.4,"Prediabetes","Diabetes"))</f>
        <v>Normal</v>
      </c>
      <c r="N664" t="str">
        <f>PROPER(MedExam_Table[[#This Row],[Any Transplants]])</f>
        <v>No</v>
      </c>
    </row>
    <row r="665" spans="1:14" x14ac:dyDescent="0.3">
      <c r="A665" t="s">
        <v>775</v>
      </c>
      <c r="B665">
        <v>33.21</v>
      </c>
      <c r="C665">
        <v>5.07</v>
      </c>
      <c r="D665" t="s">
        <v>2382</v>
      </c>
      <c r="E665" t="s">
        <v>2380</v>
      </c>
      <c r="F665" t="s">
        <v>2380</v>
      </c>
      <c r="G665">
        <v>1</v>
      </c>
      <c r="H665" t="s">
        <v>2380</v>
      </c>
      <c r="I665" s="9">
        <f>IF(MedExam_Table[[#This Row],[NumberOfMajorSurgeries]]="No major surgery",0,MedExam_Table[[#This Row],[NumberOfMajorSurgeries]])</f>
        <v>1</v>
      </c>
      <c r="J665" t="str">
        <f>PROPER(MedExam_Table[[#This Row],[Heart Issues]])</f>
        <v>Yes</v>
      </c>
      <c r="K665" t="str">
        <f>PROPER(IF(MedExam_Table[[#This Row],[smoker]]= "?","No",MedExam_Table[[#This Row],[smoker]]))</f>
        <v>No</v>
      </c>
      <c r="L665" t="str">
        <f>IF(MedExam_Table[[#This Row],[BMI]]&lt;18.5,"Underweight",IF(MedExam_Table[[#This Row],[BMI]]&lt;25,"NormalWeight",IF(MedExam_Table[[#This Row],[BMI]]&lt;=30,"OverWeight","Obesity")))</f>
        <v>Obesity</v>
      </c>
      <c r="M665" t="str">
        <f>IF(MedExam_Table[[#This Row],[HBA1C]]&lt;5.7,"Normal",IF(MedExam_Table[[#This Row],[HBA1C]]&lt;6.4,"Prediabetes","Diabetes"))</f>
        <v>Normal</v>
      </c>
      <c r="N665" t="str">
        <f>PROPER(MedExam_Table[[#This Row],[Any Transplants]])</f>
        <v>No</v>
      </c>
    </row>
    <row r="666" spans="1:14" x14ac:dyDescent="0.3">
      <c r="A666" t="s">
        <v>774</v>
      </c>
      <c r="B666">
        <v>17.7</v>
      </c>
      <c r="C666">
        <v>10.42</v>
      </c>
      <c r="D666" t="s">
        <v>2382</v>
      </c>
      <c r="E666" t="s">
        <v>2380</v>
      </c>
      <c r="F666" t="s">
        <v>2380</v>
      </c>
      <c r="G666">
        <v>2</v>
      </c>
      <c r="H666" t="s">
        <v>2380</v>
      </c>
      <c r="I666" s="9">
        <f>IF(MedExam_Table[[#This Row],[NumberOfMajorSurgeries]]="No major surgery",0,MedExam_Table[[#This Row],[NumberOfMajorSurgeries]])</f>
        <v>2</v>
      </c>
      <c r="J666" t="str">
        <f>PROPER(MedExam_Table[[#This Row],[Heart Issues]])</f>
        <v>Yes</v>
      </c>
      <c r="K666" t="str">
        <f>PROPER(IF(MedExam_Table[[#This Row],[smoker]]= "?","No",MedExam_Table[[#This Row],[smoker]]))</f>
        <v>No</v>
      </c>
      <c r="L666" t="str">
        <f>IF(MedExam_Table[[#This Row],[BMI]]&lt;18.5,"Underweight",IF(MedExam_Table[[#This Row],[BMI]]&lt;25,"NormalWeight",IF(MedExam_Table[[#This Row],[BMI]]&lt;=30,"OverWeight","Obesity")))</f>
        <v>Underweight</v>
      </c>
      <c r="M666" t="str">
        <f>IF(MedExam_Table[[#This Row],[HBA1C]]&lt;5.7,"Normal",IF(MedExam_Table[[#This Row],[HBA1C]]&lt;6.4,"Prediabetes","Diabetes"))</f>
        <v>Diabetes</v>
      </c>
      <c r="N666" t="str">
        <f>PROPER(MedExam_Table[[#This Row],[Any Transplants]])</f>
        <v>No</v>
      </c>
    </row>
    <row r="667" spans="1:14" x14ac:dyDescent="0.3">
      <c r="A667" t="s">
        <v>773</v>
      </c>
      <c r="B667">
        <v>17.2</v>
      </c>
      <c r="C667">
        <v>6.45</v>
      </c>
      <c r="D667" t="s">
        <v>2380</v>
      </c>
      <c r="E667" t="s">
        <v>2380</v>
      </c>
      <c r="F667" t="s">
        <v>2380</v>
      </c>
      <c r="G667">
        <v>2</v>
      </c>
      <c r="H667" t="s">
        <v>2380</v>
      </c>
      <c r="I667" s="9">
        <f>IF(MedExam_Table[[#This Row],[NumberOfMajorSurgeries]]="No major surgery",0,MedExam_Table[[#This Row],[NumberOfMajorSurgeries]])</f>
        <v>2</v>
      </c>
      <c r="J667" t="str">
        <f>PROPER(MedExam_Table[[#This Row],[Heart Issues]])</f>
        <v>No</v>
      </c>
      <c r="K667" t="str">
        <f>PROPER(IF(MedExam_Table[[#This Row],[smoker]]= "?","No",MedExam_Table[[#This Row],[smoker]]))</f>
        <v>No</v>
      </c>
      <c r="L667" t="str">
        <f>IF(MedExam_Table[[#This Row],[BMI]]&lt;18.5,"Underweight",IF(MedExam_Table[[#This Row],[BMI]]&lt;25,"NormalWeight",IF(MedExam_Table[[#This Row],[BMI]]&lt;=30,"OverWeight","Obesity")))</f>
        <v>Underweight</v>
      </c>
      <c r="M667" t="str">
        <f>IF(MedExam_Table[[#This Row],[HBA1C]]&lt;5.7,"Normal",IF(MedExam_Table[[#This Row],[HBA1C]]&lt;6.4,"Prediabetes","Diabetes"))</f>
        <v>Diabetes</v>
      </c>
      <c r="N667" t="str">
        <f>PROPER(MedExam_Table[[#This Row],[Any Transplants]])</f>
        <v>No</v>
      </c>
    </row>
    <row r="668" spans="1:14" x14ac:dyDescent="0.3">
      <c r="A668" t="s">
        <v>772</v>
      </c>
      <c r="B668">
        <v>19.21</v>
      </c>
      <c r="C668">
        <v>5.52</v>
      </c>
      <c r="D668" t="s">
        <v>2380</v>
      </c>
      <c r="E668" t="s">
        <v>2380</v>
      </c>
      <c r="F668" t="s">
        <v>2380</v>
      </c>
      <c r="G668">
        <v>2</v>
      </c>
      <c r="H668" t="s">
        <v>2380</v>
      </c>
      <c r="I668" s="9">
        <f>IF(MedExam_Table[[#This Row],[NumberOfMajorSurgeries]]="No major surgery",0,MedExam_Table[[#This Row],[NumberOfMajorSurgeries]])</f>
        <v>2</v>
      </c>
      <c r="J668" t="str">
        <f>PROPER(MedExam_Table[[#This Row],[Heart Issues]])</f>
        <v>No</v>
      </c>
      <c r="K668" t="str">
        <f>PROPER(IF(MedExam_Table[[#This Row],[smoker]]= "?","No",MedExam_Table[[#This Row],[smoker]]))</f>
        <v>No</v>
      </c>
      <c r="L668" t="str">
        <f>IF(MedExam_Table[[#This Row],[BMI]]&lt;18.5,"Underweight",IF(MedExam_Table[[#This Row],[BMI]]&lt;25,"NormalWeight",IF(MedExam_Table[[#This Row],[BMI]]&lt;=30,"OverWeight","Obesity")))</f>
        <v>NormalWeight</v>
      </c>
      <c r="M668" t="str">
        <f>IF(MedExam_Table[[#This Row],[HBA1C]]&lt;5.7,"Normal",IF(MedExam_Table[[#This Row],[HBA1C]]&lt;6.4,"Prediabetes","Diabetes"))</f>
        <v>Normal</v>
      </c>
      <c r="N668" t="str">
        <f>PROPER(MedExam_Table[[#This Row],[Any Transplants]])</f>
        <v>No</v>
      </c>
    </row>
    <row r="669" spans="1:14" x14ac:dyDescent="0.3">
      <c r="A669" t="s">
        <v>2357</v>
      </c>
      <c r="B669">
        <v>39.9</v>
      </c>
      <c r="C669">
        <v>11.32</v>
      </c>
      <c r="D669" t="s">
        <v>2380</v>
      </c>
      <c r="E669" t="s">
        <v>2380</v>
      </c>
      <c r="F669" t="s">
        <v>2380</v>
      </c>
      <c r="G669" t="s">
        <v>2381</v>
      </c>
      <c r="H669" t="s">
        <v>2382</v>
      </c>
      <c r="I669" s="9">
        <f>IF(MedExam_Table[[#This Row],[NumberOfMajorSurgeries]]="No major surgery",0,MedExam_Table[[#This Row],[NumberOfMajorSurgeries]])</f>
        <v>0</v>
      </c>
      <c r="J669" t="str">
        <f>PROPER(MedExam_Table[[#This Row],[Heart Issues]])</f>
        <v>No</v>
      </c>
      <c r="K669" t="str">
        <f>PROPER(IF(MedExam_Table[[#This Row],[smoker]]= "?","No",MedExam_Table[[#This Row],[smoker]]))</f>
        <v>Yes</v>
      </c>
      <c r="L669" t="str">
        <f>IF(MedExam_Table[[#This Row],[BMI]]&lt;18.5,"Underweight",IF(MedExam_Table[[#This Row],[BMI]]&lt;25,"NormalWeight",IF(MedExam_Table[[#This Row],[BMI]]&lt;=30,"OverWeight","Obesity")))</f>
        <v>Obesity</v>
      </c>
      <c r="M669" t="str">
        <f>IF(MedExam_Table[[#This Row],[HBA1C]]&lt;5.7,"Normal",IF(MedExam_Table[[#This Row],[HBA1C]]&lt;6.4,"Prediabetes","Diabetes"))</f>
        <v>Diabetes</v>
      </c>
      <c r="N669" t="str">
        <f>PROPER(MedExam_Table[[#This Row],[Any Transplants]])</f>
        <v>No</v>
      </c>
    </row>
    <row r="670" spans="1:14" x14ac:dyDescent="0.3">
      <c r="A670" t="s">
        <v>2213</v>
      </c>
      <c r="B670">
        <v>39.799999999999997</v>
      </c>
      <c r="C670">
        <v>10.54</v>
      </c>
      <c r="D670" t="s">
        <v>2382</v>
      </c>
      <c r="E670" t="s">
        <v>2380</v>
      </c>
      <c r="F670" t="s">
        <v>2380</v>
      </c>
      <c r="G670">
        <v>2</v>
      </c>
      <c r="H670" t="s">
        <v>2382</v>
      </c>
      <c r="I670" s="9">
        <f>IF(MedExam_Table[[#This Row],[NumberOfMajorSurgeries]]="No major surgery",0,MedExam_Table[[#This Row],[NumberOfMajorSurgeries]])</f>
        <v>2</v>
      </c>
      <c r="J670" t="str">
        <f>PROPER(MedExam_Table[[#This Row],[Heart Issues]])</f>
        <v>Yes</v>
      </c>
      <c r="K670" t="str">
        <f>PROPER(IF(MedExam_Table[[#This Row],[smoker]]= "?","No",MedExam_Table[[#This Row],[smoker]]))</f>
        <v>Yes</v>
      </c>
      <c r="L670" t="str">
        <f>IF(MedExam_Table[[#This Row],[BMI]]&lt;18.5,"Underweight",IF(MedExam_Table[[#This Row],[BMI]]&lt;25,"NormalWeight",IF(MedExam_Table[[#This Row],[BMI]]&lt;=30,"OverWeight","Obesity")))</f>
        <v>Obesity</v>
      </c>
      <c r="M670" t="str">
        <f>IF(MedExam_Table[[#This Row],[HBA1C]]&lt;5.7,"Normal",IF(MedExam_Table[[#This Row],[HBA1C]]&lt;6.4,"Prediabetes","Diabetes"))</f>
        <v>Diabetes</v>
      </c>
      <c r="N670" t="str">
        <f>PROPER(MedExam_Table[[#This Row],[Any Transplants]])</f>
        <v>No</v>
      </c>
    </row>
    <row r="671" spans="1:14" x14ac:dyDescent="0.3">
      <c r="A671" t="s">
        <v>771</v>
      </c>
      <c r="B671">
        <v>23.2</v>
      </c>
      <c r="C671">
        <v>4.41</v>
      </c>
      <c r="D671" t="s">
        <v>2380</v>
      </c>
      <c r="E671" t="s">
        <v>2380</v>
      </c>
      <c r="F671" t="s">
        <v>2383</v>
      </c>
      <c r="G671">
        <v>1</v>
      </c>
      <c r="H671" t="s">
        <v>2380</v>
      </c>
      <c r="I671" s="9">
        <f>IF(MedExam_Table[[#This Row],[NumberOfMajorSurgeries]]="No major surgery",0,MedExam_Table[[#This Row],[NumberOfMajorSurgeries]])</f>
        <v>1</v>
      </c>
      <c r="J671" t="str">
        <f>PROPER(MedExam_Table[[#This Row],[Heart Issues]])</f>
        <v>No</v>
      </c>
      <c r="K671" t="str">
        <f>PROPER(IF(MedExam_Table[[#This Row],[smoker]]= "?","No",MedExam_Table[[#This Row],[smoker]]))</f>
        <v>No</v>
      </c>
      <c r="L671" t="str">
        <f>IF(MedExam_Table[[#This Row],[BMI]]&lt;18.5,"Underweight",IF(MedExam_Table[[#This Row],[BMI]]&lt;25,"NormalWeight",IF(MedExam_Table[[#This Row],[BMI]]&lt;=30,"OverWeight","Obesity")))</f>
        <v>NormalWeight</v>
      </c>
      <c r="M671" t="str">
        <f>IF(MedExam_Table[[#This Row],[HBA1C]]&lt;5.7,"Normal",IF(MedExam_Table[[#This Row],[HBA1C]]&lt;6.4,"Prediabetes","Diabetes"))</f>
        <v>Normal</v>
      </c>
      <c r="N671" t="str">
        <f>PROPER(MedExam_Table[[#This Row],[Any Transplants]])</f>
        <v>No</v>
      </c>
    </row>
    <row r="672" spans="1:14" x14ac:dyDescent="0.3">
      <c r="A672" t="s">
        <v>770</v>
      </c>
      <c r="B672">
        <v>32.5</v>
      </c>
      <c r="C672">
        <v>4.6900000000000004</v>
      </c>
      <c r="D672" t="s">
        <v>2382</v>
      </c>
      <c r="E672" t="s">
        <v>2380</v>
      </c>
      <c r="F672" t="s">
        <v>2383</v>
      </c>
      <c r="G672">
        <v>1</v>
      </c>
      <c r="H672" t="s">
        <v>2380</v>
      </c>
      <c r="I672" s="9">
        <f>IF(MedExam_Table[[#This Row],[NumberOfMajorSurgeries]]="No major surgery",0,MedExam_Table[[#This Row],[NumberOfMajorSurgeries]])</f>
        <v>1</v>
      </c>
      <c r="J672" t="str">
        <f>PROPER(MedExam_Table[[#This Row],[Heart Issues]])</f>
        <v>Yes</v>
      </c>
      <c r="K672" t="str">
        <f>PROPER(IF(MedExam_Table[[#This Row],[smoker]]= "?","No",MedExam_Table[[#This Row],[smoker]]))</f>
        <v>No</v>
      </c>
      <c r="L672" t="str">
        <f>IF(MedExam_Table[[#This Row],[BMI]]&lt;18.5,"Underweight",IF(MedExam_Table[[#This Row],[BMI]]&lt;25,"NormalWeight",IF(MedExam_Table[[#This Row],[BMI]]&lt;=30,"OverWeight","Obesity")))</f>
        <v>Obesity</v>
      </c>
      <c r="M672" t="str">
        <f>IF(MedExam_Table[[#This Row],[HBA1C]]&lt;5.7,"Normal",IF(MedExam_Table[[#This Row],[HBA1C]]&lt;6.4,"Prediabetes","Diabetes"))</f>
        <v>Normal</v>
      </c>
      <c r="N672" t="str">
        <f>PROPER(MedExam_Table[[#This Row],[Any Transplants]])</f>
        <v>No</v>
      </c>
    </row>
    <row r="673" spans="1:14" x14ac:dyDescent="0.3">
      <c r="A673" t="s">
        <v>769</v>
      </c>
      <c r="B673">
        <v>20.9</v>
      </c>
      <c r="C673">
        <v>6.94</v>
      </c>
      <c r="D673" t="s">
        <v>2380</v>
      </c>
      <c r="E673" t="s">
        <v>2380</v>
      </c>
      <c r="F673" t="s">
        <v>2380</v>
      </c>
      <c r="G673" t="s">
        <v>2381</v>
      </c>
      <c r="H673" t="s">
        <v>2380</v>
      </c>
      <c r="I673" s="9">
        <f>IF(MedExam_Table[[#This Row],[NumberOfMajorSurgeries]]="No major surgery",0,MedExam_Table[[#This Row],[NumberOfMajorSurgeries]])</f>
        <v>0</v>
      </c>
      <c r="J673" t="str">
        <f>PROPER(MedExam_Table[[#This Row],[Heart Issues]])</f>
        <v>No</v>
      </c>
      <c r="K673" t="str">
        <f>PROPER(IF(MedExam_Table[[#This Row],[smoker]]= "?","No",MedExam_Table[[#This Row],[smoker]]))</f>
        <v>No</v>
      </c>
      <c r="L673" t="str">
        <f>IF(MedExam_Table[[#This Row],[BMI]]&lt;18.5,"Underweight",IF(MedExam_Table[[#This Row],[BMI]]&lt;25,"NormalWeight",IF(MedExam_Table[[#This Row],[BMI]]&lt;=30,"OverWeight","Obesity")))</f>
        <v>NormalWeight</v>
      </c>
      <c r="M673" t="str">
        <f>IF(MedExam_Table[[#This Row],[HBA1C]]&lt;5.7,"Normal",IF(MedExam_Table[[#This Row],[HBA1C]]&lt;6.4,"Prediabetes","Diabetes"))</f>
        <v>Diabetes</v>
      </c>
      <c r="N673" t="str">
        <f>PROPER(MedExam_Table[[#This Row],[Any Transplants]])</f>
        <v>No</v>
      </c>
    </row>
    <row r="674" spans="1:14" x14ac:dyDescent="0.3">
      <c r="A674" t="s">
        <v>768</v>
      </c>
      <c r="B674">
        <v>19.11</v>
      </c>
      <c r="C674">
        <v>4.3499999999999996</v>
      </c>
      <c r="D674" t="s">
        <v>2380</v>
      </c>
      <c r="E674" t="s">
        <v>2380</v>
      </c>
      <c r="F674" t="s">
        <v>2380</v>
      </c>
      <c r="G674">
        <v>2</v>
      </c>
      <c r="H674" t="s">
        <v>2380</v>
      </c>
      <c r="I674" s="9">
        <f>IF(MedExam_Table[[#This Row],[NumberOfMajorSurgeries]]="No major surgery",0,MedExam_Table[[#This Row],[NumberOfMajorSurgeries]])</f>
        <v>2</v>
      </c>
      <c r="J674" t="str">
        <f>PROPER(MedExam_Table[[#This Row],[Heart Issues]])</f>
        <v>No</v>
      </c>
      <c r="K674" t="str">
        <f>PROPER(IF(MedExam_Table[[#This Row],[smoker]]= "?","No",MedExam_Table[[#This Row],[smoker]]))</f>
        <v>No</v>
      </c>
      <c r="L674" t="str">
        <f>IF(MedExam_Table[[#This Row],[BMI]]&lt;18.5,"Underweight",IF(MedExam_Table[[#This Row],[BMI]]&lt;25,"NormalWeight",IF(MedExam_Table[[#This Row],[BMI]]&lt;=30,"OverWeight","Obesity")))</f>
        <v>NormalWeight</v>
      </c>
      <c r="M674" t="str">
        <f>IF(MedExam_Table[[#This Row],[HBA1C]]&lt;5.7,"Normal",IF(MedExam_Table[[#This Row],[HBA1C]]&lt;6.4,"Prediabetes","Diabetes"))</f>
        <v>Normal</v>
      </c>
      <c r="N674" t="str">
        <f>PROPER(MedExam_Table[[#This Row],[Any Transplants]])</f>
        <v>No</v>
      </c>
    </row>
    <row r="675" spans="1:14" x14ac:dyDescent="0.3">
      <c r="A675" t="s">
        <v>767</v>
      </c>
      <c r="B675">
        <v>31.17</v>
      </c>
      <c r="C675">
        <v>5.28</v>
      </c>
      <c r="D675" t="s">
        <v>2380</v>
      </c>
      <c r="E675" t="s">
        <v>2380</v>
      </c>
      <c r="F675" t="s">
        <v>2380</v>
      </c>
      <c r="G675">
        <v>1</v>
      </c>
      <c r="H675" t="s">
        <v>2380</v>
      </c>
      <c r="I675" s="9">
        <f>IF(MedExam_Table[[#This Row],[NumberOfMajorSurgeries]]="No major surgery",0,MedExam_Table[[#This Row],[NumberOfMajorSurgeries]])</f>
        <v>1</v>
      </c>
      <c r="J675" t="str">
        <f>PROPER(MedExam_Table[[#This Row],[Heart Issues]])</f>
        <v>No</v>
      </c>
      <c r="K675" t="str">
        <f>PROPER(IF(MedExam_Table[[#This Row],[smoker]]= "?","No",MedExam_Table[[#This Row],[smoker]]))</f>
        <v>No</v>
      </c>
      <c r="L675" t="str">
        <f>IF(MedExam_Table[[#This Row],[BMI]]&lt;18.5,"Underweight",IF(MedExam_Table[[#This Row],[BMI]]&lt;25,"NormalWeight",IF(MedExam_Table[[#This Row],[BMI]]&lt;=30,"OverWeight","Obesity")))</f>
        <v>Obesity</v>
      </c>
      <c r="M675" t="str">
        <f>IF(MedExam_Table[[#This Row],[HBA1C]]&lt;5.7,"Normal",IF(MedExam_Table[[#This Row],[HBA1C]]&lt;6.4,"Prediabetes","Diabetes"))</f>
        <v>Normal</v>
      </c>
      <c r="N675" t="str">
        <f>PROPER(MedExam_Table[[#This Row],[Any Transplants]])</f>
        <v>No</v>
      </c>
    </row>
    <row r="676" spans="1:14" x14ac:dyDescent="0.3">
      <c r="A676" t="s">
        <v>766</v>
      </c>
      <c r="B676">
        <v>36.08</v>
      </c>
      <c r="C676">
        <v>4.29</v>
      </c>
      <c r="D676" t="s">
        <v>2380</v>
      </c>
      <c r="E676" t="s">
        <v>2380</v>
      </c>
      <c r="F676" t="s">
        <v>2380</v>
      </c>
      <c r="G676" t="s">
        <v>2381</v>
      </c>
      <c r="H676" t="s">
        <v>2380</v>
      </c>
      <c r="I676" s="9">
        <f>IF(MedExam_Table[[#This Row],[NumberOfMajorSurgeries]]="No major surgery",0,MedExam_Table[[#This Row],[NumberOfMajorSurgeries]])</f>
        <v>0</v>
      </c>
      <c r="J676" t="str">
        <f>PROPER(MedExam_Table[[#This Row],[Heart Issues]])</f>
        <v>No</v>
      </c>
      <c r="K676" t="str">
        <f>PROPER(IF(MedExam_Table[[#This Row],[smoker]]= "?","No",MedExam_Table[[#This Row],[smoker]]))</f>
        <v>No</v>
      </c>
      <c r="L676" t="str">
        <f>IF(MedExam_Table[[#This Row],[BMI]]&lt;18.5,"Underweight",IF(MedExam_Table[[#This Row],[BMI]]&lt;25,"NormalWeight",IF(MedExam_Table[[#This Row],[BMI]]&lt;=30,"OverWeight","Obesity")))</f>
        <v>Obesity</v>
      </c>
      <c r="M676" t="str">
        <f>IF(MedExam_Table[[#This Row],[HBA1C]]&lt;5.7,"Normal",IF(MedExam_Table[[#This Row],[HBA1C]]&lt;6.4,"Prediabetes","Diabetes"))</f>
        <v>Normal</v>
      </c>
      <c r="N676" t="str">
        <f>PROPER(MedExam_Table[[#This Row],[Any Transplants]])</f>
        <v>No</v>
      </c>
    </row>
    <row r="677" spans="1:14" x14ac:dyDescent="0.3">
      <c r="A677" t="s">
        <v>765</v>
      </c>
      <c r="B677">
        <v>28.024999999999999</v>
      </c>
      <c r="C677">
        <v>5.69</v>
      </c>
      <c r="D677" t="s">
        <v>2382</v>
      </c>
      <c r="E677" t="s">
        <v>2380</v>
      </c>
      <c r="F677" t="s">
        <v>2380</v>
      </c>
      <c r="G677" t="s">
        <v>2381</v>
      </c>
      <c r="H677" t="s">
        <v>2380</v>
      </c>
      <c r="I677" s="9">
        <f>IF(MedExam_Table[[#This Row],[NumberOfMajorSurgeries]]="No major surgery",0,MedExam_Table[[#This Row],[NumberOfMajorSurgeries]])</f>
        <v>0</v>
      </c>
      <c r="J677" t="str">
        <f>PROPER(MedExam_Table[[#This Row],[Heart Issues]])</f>
        <v>Yes</v>
      </c>
      <c r="K677" t="str">
        <f>PROPER(IF(MedExam_Table[[#This Row],[smoker]]= "?","No",MedExam_Table[[#This Row],[smoker]]))</f>
        <v>No</v>
      </c>
      <c r="L677" t="str">
        <f>IF(MedExam_Table[[#This Row],[BMI]]&lt;18.5,"Underweight",IF(MedExam_Table[[#This Row],[BMI]]&lt;25,"NormalWeight",IF(MedExam_Table[[#This Row],[BMI]]&lt;=30,"OverWeight","Obesity")))</f>
        <v>OverWeight</v>
      </c>
      <c r="M677" t="str">
        <f>IF(MedExam_Table[[#This Row],[HBA1C]]&lt;5.7,"Normal",IF(MedExam_Table[[#This Row],[HBA1C]]&lt;6.4,"Prediabetes","Diabetes"))</f>
        <v>Normal</v>
      </c>
      <c r="N677" t="str">
        <f>PROPER(MedExam_Table[[#This Row],[Any Transplants]])</f>
        <v>No</v>
      </c>
    </row>
    <row r="678" spans="1:14" x14ac:dyDescent="0.3">
      <c r="A678" t="s">
        <v>764</v>
      </c>
      <c r="B678">
        <v>24.32</v>
      </c>
      <c r="C678">
        <v>5.56</v>
      </c>
      <c r="D678" t="s">
        <v>2382</v>
      </c>
      <c r="E678" t="s">
        <v>2380</v>
      </c>
      <c r="F678" t="s">
        <v>2380</v>
      </c>
      <c r="G678" t="s">
        <v>2381</v>
      </c>
      <c r="H678" t="s">
        <v>2380</v>
      </c>
      <c r="I678" s="9">
        <f>IF(MedExam_Table[[#This Row],[NumberOfMajorSurgeries]]="No major surgery",0,MedExam_Table[[#This Row],[NumberOfMajorSurgeries]])</f>
        <v>0</v>
      </c>
      <c r="J678" t="str">
        <f>PROPER(MedExam_Table[[#This Row],[Heart Issues]])</f>
        <v>Yes</v>
      </c>
      <c r="K678" t="str">
        <f>PROPER(IF(MedExam_Table[[#This Row],[smoker]]= "?","No",MedExam_Table[[#This Row],[smoker]]))</f>
        <v>No</v>
      </c>
      <c r="L678" t="str">
        <f>IF(MedExam_Table[[#This Row],[BMI]]&lt;18.5,"Underweight",IF(MedExam_Table[[#This Row],[BMI]]&lt;25,"NormalWeight",IF(MedExam_Table[[#This Row],[BMI]]&lt;=30,"OverWeight","Obesity")))</f>
        <v>NormalWeight</v>
      </c>
      <c r="M678" t="str">
        <f>IF(MedExam_Table[[#This Row],[HBA1C]]&lt;5.7,"Normal",IF(MedExam_Table[[#This Row],[HBA1C]]&lt;6.4,"Prediabetes","Diabetes"))</f>
        <v>Normal</v>
      </c>
      <c r="N678" t="str">
        <f>PROPER(MedExam_Table[[#This Row],[Any Transplants]])</f>
        <v>No</v>
      </c>
    </row>
    <row r="679" spans="1:14" x14ac:dyDescent="0.3">
      <c r="A679" t="s">
        <v>763</v>
      </c>
      <c r="B679">
        <v>38</v>
      </c>
      <c r="C679">
        <v>5.41</v>
      </c>
      <c r="D679" t="s">
        <v>2382</v>
      </c>
      <c r="E679" t="s">
        <v>2380</v>
      </c>
      <c r="F679" t="s">
        <v>2380</v>
      </c>
      <c r="G679">
        <v>1</v>
      </c>
      <c r="H679" t="s">
        <v>2380</v>
      </c>
      <c r="I679" s="9">
        <f>IF(MedExam_Table[[#This Row],[NumberOfMajorSurgeries]]="No major surgery",0,MedExam_Table[[#This Row],[NumberOfMajorSurgeries]])</f>
        <v>1</v>
      </c>
      <c r="J679" t="str">
        <f>PROPER(MedExam_Table[[#This Row],[Heart Issues]])</f>
        <v>Yes</v>
      </c>
      <c r="K679" t="str">
        <f>PROPER(IF(MedExam_Table[[#This Row],[smoker]]= "?","No",MedExam_Table[[#This Row],[smoker]]))</f>
        <v>No</v>
      </c>
      <c r="L679" t="str">
        <f>IF(MedExam_Table[[#This Row],[BMI]]&lt;18.5,"Underweight",IF(MedExam_Table[[#This Row],[BMI]]&lt;25,"NormalWeight",IF(MedExam_Table[[#This Row],[BMI]]&lt;=30,"OverWeight","Obesity")))</f>
        <v>Obesity</v>
      </c>
      <c r="M679" t="str">
        <f>IF(MedExam_Table[[#This Row],[HBA1C]]&lt;5.7,"Normal",IF(MedExam_Table[[#This Row],[HBA1C]]&lt;6.4,"Prediabetes","Diabetes"))</f>
        <v>Normal</v>
      </c>
      <c r="N679" t="str">
        <f>PROPER(MedExam_Table[[#This Row],[Any Transplants]])</f>
        <v>No</v>
      </c>
    </row>
    <row r="680" spans="1:14" x14ac:dyDescent="0.3">
      <c r="A680" t="s">
        <v>762</v>
      </c>
      <c r="B680">
        <v>31.6</v>
      </c>
      <c r="C680">
        <v>10.85</v>
      </c>
      <c r="D680" t="s">
        <v>2382</v>
      </c>
      <c r="E680" t="s">
        <v>2380</v>
      </c>
      <c r="F680" t="s">
        <v>2380</v>
      </c>
      <c r="G680" t="s">
        <v>2381</v>
      </c>
      <c r="H680" t="s">
        <v>2380</v>
      </c>
      <c r="I680" s="9">
        <f>IF(MedExam_Table[[#This Row],[NumberOfMajorSurgeries]]="No major surgery",0,MedExam_Table[[#This Row],[NumberOfMajorSurgeries]])</f>
        <v>0</v>
      </c>
      <c r="J680" t="str">
        <f>PROPER(MedExam_Table[[#This Row],[Heart Issues]])</f>
        <v>Yes</v>
      </c>
      <c r="K680" t="str">
        <f>PROPER(IF(MedExam_Table[[#This Row],[smoker]]= "?","No",MedExam_Table[[#This Row],[smoker]]))</f>
        <v>No</v>
      </c>
      <c r="L680" t="str">
        <f>IF(MedExam_Table[[#This Row],[BMI]]&lt;18.5,"Underweight",IF(MedExam_Table[[#This Row],[BMI]]&lt;25,"NormalWeight",IF(MedExam_Table[[#This Row],[BMI]]&lt;=30,"OverWeight","Obesity")))</f>
        <v>Obesity</v>
      </c>
      <c r="M680" t="str">
        <f>IF(MedExam_Table[[#This Row],[HBA1C]]&lt;5.7,"Normal",IF(MedExam_Table[[#This Row],[HBA1C]]&lt;6.4,"Prediabetes","Diabetes"))</f>
        <v>Diabetes</v>
      </c>
      <c r="N680" t="str">
        <f>PROPER(MedExam_Table[[#This Row],[Any Transplants]])</f>
        <v>No</v>
      </c>
    </row>
    <row r="681" spans="1:14" x14ac:dyDescent="0.3">
      <c r="A681" t="s">
        <v>2212</v>
      </c>
      <c r="B681">
        <v>42.82</v>
      </c>
      <c r="C681">
        <v>4.21</v>
      </c>
      <c r="D681" t="s">
        <v>2380</v>
      </c>
      <c r="E681" t="s">
        <v>2380</v>
      </c>
      <c r="F681" t="s">
        <v>2380</v>
      </c>
      <c r="G681" t="s">
        <v>2381</v>
      </c>
      <c r="H681" t="s">
        <v>2382</v>
      </c>
      <c r="I681" s="9">
        <f>IF(MedExam_Table[[#This Row],[NumberOfMajorSurgeries]]="No major surgery",0,MedExam_Table[[#This Row],[NumberOfMajorSurgeries]])</f>
        <v>0</v>
      </c>
      <c r="J681" t="str">
        <f>PROPER(MedExam_Table[[#This Row],[Heart Issues]])</f>
        <v>No</v>
      </c>
      <c r="K681" t="str">
        <f>PROPER(IF(MedExam_Table[[#This Row],[smoker]]= "?","No",MedExam_Table[[#This Row],[smoker]]))</f>
        <v>Yes</v>
      </c>
      <c r="L681" t="str">
        <f>IF(MedExam_Table[[#This Row],[BMI]]&lt;18.5,"Underweight",IF(MedExam_Table[[#This Row],[BMI]]&lt;25,"NormalWeight",IF(MedExam_Table[[#This Row],[BMI]]&lt;=30,"OverWeight","Obesity")))</f>
        <v>Obesity</v>
      </c>
      <c r="M681" t="str">
        <f>IF(MedExam_Table[[#This Row],[HBA1C]]&lt;5.7,"Normal",IF(MedExam_Table[[#This Row],[HBA1C]]&lt;6.4,"Prediabetes","Diabetes"))</f>
        <v>Normal</v>
      </c>
      <c r="N681" t="str">
        <f>PROPER(MedExam_Table[[#This Row],[Any Transplants]])</f>
        <v>No</v>
      </c>
    </row>
    <row r="682" spans="1:14" x14ac:dyDescent="0.3">
      <c r="A682" t="s">
        <v>761</v>
      </c>
      <c r="B682">
        <v>31.02</v>
      </c>
      <c r="C682">
        <v>11.63</v>
      </c>
      <c r="D682" t="s">
        <v>2382</v>
      </c>
      <c r="E682" t="s">
        <v>2380</v>
      </c>
      <c r="F682" t="s">
        <v>2380</v>
      </c>
      <c r="G682" t="s">
        <v>2381</v>
      </c>
      <c r="H682" t="s">
        <v>2380</v>
      </c>
      <c r="I682" s="9">
        <f>IF(MedExam_Table[[#This Row],[NumberOfMajorSurgeries]]="No major surgery",0,MedExam_Table[[#This Row],[NumberOfMajorSurgeries]])</f>
        <v>0</v>
      </c>
      <c r="J682" t="str">
        <f>PROPER(MedExam_Table[[#This Row],[Heart Issues]])</f>
        <v>Yes</v>
      </c>
      <c r="K682" t="str">
        <f>PROPER(IF(MedExam_Table[[#This Row],[smoker]]= "?","No",MedExam_Table[[#This Row],[smoker]]))</f>
        <v>No</v>
      </c>
      <c r="L682" t="str">
        <f>IF(MedExam_Table[[#This Row],[BMI]]&lt;18.5,"Underweight",IF(MedExam_Table[[#This Row],[BMI]]&lt;25,"NormalWeight",IF(MedExam_Table[[#This Row],[BMI]]&lt;=30,"OverWeight","Obesity")))</f>
        <v>Obesity</v>
      </c>
      <c r="M682" t="str">
        <f>IF(MedExam_Table[[#This Row],[HBA1C]]&lt;5.7,"Normal",IF(MedExam_Table[[#This Row],[HBA1C]]&lt;6.4,"Prediabetes","Diabetes"))</f>
        <v>Diabetes</v>
      </c>
      <c r="N682" t="str">
        <f>PROPER(MedExam_Table[[#This Row],[Any Transplants]])</f>
        <v>No</v>
      </c>
    </row>
    <row r="683" spans="1:14" x14ac:dyDescent="0.3">
      <c r="A683" t="s">
        <v>760</v>
      </c>
      <c r="B683">
        <v>29.26</v>
      </c>
      <c r="C683">
        <v>5.68</v>
      </c>
      <c r="D683" t="s">
        <v>2382</v>
      </c>
      <c r="E683" t="s">
        <v>2380</v>
      </c>
      <c r="F683" t="s">
        <v>2380</v>
      </c>
      <c r="G683">
        <v>1</v>
      </c>
      <c r="H683" t="s">
        <v>2380</v>
      </c>
      <c r="I683" s="9">
        <f>IF(MedExam_Table[[#This Row],[NumberOfMajorSurgeries]]="No major surgery",0,MedExam_Table[[#This Row],[NumberOfMajorSurgeries]])</f>
        <v>1</v>
      </c>
      <c r="J683" t="str">
        <f>PROPER(MedExam_Table[[#This Row],[Heart Issues]])</f>
        <v>Yes</v>
      </c>
      <c r="K683" t="str">
        <f>PROPER(IF(MedExam_Table[[#This Row],[smoker]]= "?","No",MedExam_Table[[#This Row],[smoker]]))</f>
        <v>No</v>
      </c>
      <c r="L683" t="str">
        <f>IF(MedExam_Table[[#This Row],[BMI]]&lt;18.5,"Underweight",IF(MedExam_Table[[#This Row],[BMI]]&lt;25,"NormalWeight",IF(MedExam_Table[[#This Row],[BMI]]&lt;=30,"OverWeight","Obesity")))</f>
        <v>OverWeight</v>
      </c>
      <c r="M683" t="str">
        <f>IF(MedExam_Table[[#This Row],[HBA1C]]&lt;5.7,"Normal",IF(MedExam_Table[[#This Row],[HBA1C]]&lt;6.4,"Prediabetes","Diabetes"))</f>
        <v>Normal</v>
      </c>
      <c r="N683" t="str">
        <f>PROPER(MedExam_Table[[#This Row],[Any Transplants]])</f>
        <v>No</v>
      </c>
    </row>
    <row r="684" spans="1:14" x14ac:dyDescent="0.3">
      <c r="A684" t="s">
        <v>759</v>
      </c>
      <c r="B684">
        <v>15.09</v>
      </c>
      <c r="C684">
        <v>7.59</v>
      </c>
      <c r="D684" t="s">
        <v>2382</v>
      </c>
      <c r="E684" t="s">
        <v>2380</v>
      </c>
      <c r="F684" t="s">
        <v>2380</v>
      </c>
      <c r="G684">
        <v>2</v>
      </c>
      <c r="H684" t="s">
        <v>2380</v>
      </c>
      <c r="I684" s="9">
        <f>IF(MedExam_Table[[#This Row],[NumberOfMajorSurgeries]]="No major surgery",0,MedExam_Table[[#This Row],[NumberOfMajorSurgeries]])</f>
        <v>2</v>
      </c>
      <c r="J684" t="str">
        <f>PROPER(MedExam_Table[[#This Row],[Heart Issues]])</f>
        <v>Yes</v>
      </c>
      <c r="K684" t="str">
        <f>PROPER(IF(MedExam_Table[[#This Row],[smoker]]= "?","No",MedExam_Table[[#This Row],[smoker]]))</f>
        <v>No</v>
      </c>
      <c r="L684" t="str">
        <f>IF(MedExam_Table[[#This Row],[BMI]]&lt;18.5,"Underweight",IF(MedExam_Table[[#This Row],[BMI]]&lt;25,"NormalWeight",IF(MedExam_Table[[#This Row],[BMI]]&lt;=30,"OverWeight","Obesity")))</f>
        <v>Underweight</v>
      </c>
      <c r="M684" t="str">
        <f>IF(MedExam_Table[[#This Row],[HBA1C]]&lt;5.7,"Normal",IF(MedExam_Table[[#This Row],[HBA1C]]&lt;6.4,"Prediabetes","Diabetes"))</f>
        <v>Diabetes</v>
      </c>
      <c r="N684" t="str">
        <f>PROPER(MedExam_Table[[#This Row],[Any Transplants]])</f>
        <v>No</v>
      </c>
    </row>
    <row r="685" spans="1:14" x14ac:dyDescent="0.3">
      <c r="A685" t="s">
        <v>758</v>
      </c>
      <c r="B685">
        <v>22.63</v>
      </c>
      <c r="C685">
        <v>5.09</v>
      </c>
      <c r="D685" t="s">
        <v>2382</v>
      </c>
      <c r="E685" t="s">
        <v>2380</v>
      </c>
      <c r="F685" t="s">
        <v>2380</v>
      </c>
      <c r="G685" t="s">
        <v>2381</v>
      </c>
      <c r="H685" t="s">
        <v>2380</v>
      </c>
      <c r="I685" s="9">
        <f>IF(MedExam_Table[[#This Row],[NumberOfMajorSurgeries]]="No major surgery",0,MedExam_Table[[#This Row],[NumberOfMajorSurgeries]])</f>
        <v>0</v>
      </c>
      <c r="J685" t="str">
        <f>PROPER(MedExam_Table[[#This Row],[Heart Issues]])</f>
        <v>Yes</v>
      </c>
      <c r="K685" t="str">
        <f>PROPER(IF(MedExam_Table[[#This Row],[smoker]]= "?","No",MedExam_Table[[#This Row],[smoker]]))</f>
        <v>No</v>
      </c>
      <c r="L685" t="str">
        <f>IF(MedExam_Table[[#This Row],[BMI]]&lt;18.5,"Underweight",IF(MedExam_Table[[#This Row],[BMI]]&lt;25,"NormalWeight",IF(MedExam_Table[[#This Row],[BMI]]&lt;=30,"OverWeight","Obesity")))</f>
        <v>NormalWeight</v>
      </c>
      <c r="M685" t="str">
        <f>IF(MedExam_Table[[#This Row],[HBA1C]]&lt;5.7,"Normal",IF(MedExam_Table[[#This Row],[HBA1C]]&lt;6.4,"Prediabetes","Diabetes"))</f>
        <v>Normal</v>
      </c>
      <c r="N685" t="str">
        <f>PROPER(MedExam_Table[[#This Row],[Any Transplants]])</f>
        <v>No</v>
      </c>
    </row>
    <row r="686" spans="1:14" x14ac:dyDescent="0.3">
      <c r="A686" t="s">
        <v>757</v>
      </c>
      <c r="B686">
        <v>23.46</v>
      </c>
      <c r="C686">
        <v>4.21</v>
      </c>
      <c r="D686" t="s">
        <v>2380</v>
      </c>
      <c r="E686" t="s">
        <v>2380</v>
      </c>
      <c r="F686" t="s">
        <v>2380</v>
      </c>
      <c r="G686">
        <v>1</v>
      </c>
      <c r="H686" t="s">
        <v>2380</v>
      </c>
      <c r="I686" s="9">
        <f>IF(MedExam_Table[[#This Row],[NumberOfMajorSurgeries]]="No major surgery",0,MedExam_Table[[#This Row],[NumberOfMajorSurgeries]])</f>
        <v>1</v>
      </c>
      <c r="J686" t="str">
        <f>PROPER(MedExam_Table[[#This Row],[Heart Issues]])</f>
        <v>No</v>
      </c>
      <c r="K686" t="str">
        <f>PROPER(IF(MedExam_Table[[#This Row],[smoker]]= "?","No",MedExam_Table[[#This Row],[smoker]]))</f>
        <v>No</v>
      </c>
      <c r="L686" t="str">
        <f>IF(MedExam_Table[[#This Row],[BMI]]&lt;18.5,"Underweight",IF(MedExam_Table[[#This Row],[BMI]]&lt;25,"NormalWeight",IF(MedExam_Table[[#This Row],[BMI]]&lt;=30,"OverWeight","Obesity")))</f>
        <v>NormalWeight</v>
      </c>
      <c r="M686" t="str">
        <f>IF(MedExam_Table[[#This Row],[HBA1C]]&lt;5.7,"Normal",IF(MedExam_Table[[#This Row],[HBA1C]]&lt;6.4,"Prediabetes","Diabetes"))</f>
        <v>Normal</v>
      </c>
      <c r="N686" t="str">
        <f>PROPER(MedExam_Table[[#This Row],[Any Transplants]])</f>
        <v>No</v>
      </c>
    </row>
    <row r="687" spans="1:14" x14ac:dyDescent="0.3">
      <c r="A687" t="s">
        <v>756</v>
      </c>
      <c r="B687">
        <v>22.56</v>
      </c>
      <c r="C687">
        <v>4.34</v>
      </c>
      <c r="D687" t="s">
        <v>2382</v>
      </c>
      <c r="E687" t="s">
        <v>2380</v>
      </c>
      <c r="F687" t="s">
        <v>2380</v>
      </c>
      <c r="G687" t="s">
        <v>2381</v>
      </c>
      <c r="H687" t="s">
        <v>2380</v>
      </c>
      <c r="I687" s="9">
        <f>IF(MedExam_Table[[#This Row],[NumberOfMajorSurgeries]]="No major surgery",0,MedExam_Table[[#This Row],[NumberOfMajorSurgeries]])</f>
        <v>0</v>
      </c>
      <c r="J687" t="str">
        <f>PROPER(MedExam_Table[[#This Row],[Heart Issues]])</f>
        <v>Yes</v>
      </c>
      <c r="K687" t="str">
        <f>PROPER(IF(MedExam_Table[[#This Row],[smoker]]= "?","No",MedExam_Table[[#This Row],[smoker]]))</f>
        <v>No</v>
      </c>
      <c r="L687" t="str">
        <f>IF(MedExam_Table[[#This Row],[BMI]]&lt;18.5,"Underweight",IF(MedExam_Table[[#This Row],[BMI]]&lt;25,"NormalWeight",IF(MedExam_Table[[#This Row],[BMI]]&lt;=30,"OverWeight","Obesity")))</f>
        <v>NormalWeight</v>
      </c>
      <c r="M687" t="str">
        <f>IF(MedExam_Table[[#This Row],[HBA1C]]&lt;5.7,"Normal",IF(MedExam_Table[[#This Row],[HBA1C]]&lt;6.4,"Prediabetes","Diabetes"))</f>
        <v>Normal</v>
      </c>
      <c r="N687" t="str">
        <f>PROPER(MedExam_Table[[#This Row],[Any Transplants]])</f>
        <v>No</v>
      </c>
    </row>
    <row r="688" spans="1:14" x14ac:dyDescent="0.3">
      <c r="A688" t="s">
        <v>755</v>
      </c>
      <c r="B688">
        <v>19.28</v>
      </c>
      <c r="C688">
        <v>11.85</v>
      </c>
      <c r="D688" t="s">
        <v>2380</v>
      </c>
      <c r="E688" t="s">
        <v>2380</v>
      </c>
      <c r="F688" t="s">
        <v>2380</v>
      </c>
      <c r="G688">
        <v>2</v>
      </c>
      <c r="H688" t="s">
        <v>2380</v>
      </c>
      <c r="I688" s="9">
        <f>IF(MedExam_Table[[#This Row],[NumberOfMajorSurgeries]]="No major surgery",0,MedExam_Table[[#This Row],[NumberOfMajorSurgeries]])</f>
        <v>2</v>
      </c>
      <c r="J688" t="str">
        <f>PROPER(MedExam_Table[[#This Row],[Heart Issues]])</f>
        <v>No</v>
      </c>
      <c r="K688" t="str">
        <f>PROPER(IF(MedExam_Table[[#This Row],[smoker]]= "?","No",MedExam_Table[[#This Row],[smoker]]))</f>
        <v>No</v>
      </c>
      <c r="L688" t="str">
        <f>IF(MedExam_Table[[#This Row],[BMI]]&lt;18.5,"Underweight",IF(MedExam_Table[[#This Row],[BMI]]&lt;25,"NormalWeight",IF(MedExam_Table[[#This Row],[BMI]]&lt;=30,"OverWeight","Obesity")))</f>
        <v>NormalWeight</v>
      </c>
      <c r="M688" t="str">
        <f>IF(MedExam_Table[[#This Row],[HBA1C]]&lt;5.7,"Normal",IF(MedExam_Table[[#This Row],[HBA1C]]&lt;6.4,"Prediabetes","Diabetes"))</f>
        <v>Diabetes</v>
      </c>
      <c r="N688" t="str">
        <f>PROPER(MedExam_Table[[#This Row],[Any Transplants]])</f>
        <v>No</v>
      </c>
    </row>
    <row r="689" spans="1:14" x14ac:dyDescent="0.3">
      <c r="A689" t="s">
        <v>754</v>
      </c>
      <c r="B689">
        <v>15.37</v>
      </c>
      <c r="C689">
        <v>9.61</v>
      </c>
      <c r="D689" t="s">
        <v>2382</v>
      </c>
      <c r="E689" t="s">
        <v>2380</v>
      </c>
      <c r="F689" t="s">
        <v>2380</v>
      </c>
      <c r="G689">
        <v>2</v>
      </c>
      <c r="H689" t="s">
        <v>2380</v>
      </c>
      <c r="I689" s="9">
        <f>IF(MedExam_Table[[#This Row],[NumberOfMajorSurgeries]]="No major surgery",0,MedExam_Table[[#This Row],[NumberOfMajorSurgeries]])</f>
        <v>2</v>
      </c>
      <c r="J689" t="str">
        <f>PROPER(MedExam_Table[[#This Row],[Heart Issues]])</f>
        <v>Yes</v>
      </c>
      <c r="K689" t="str">
        <f>PROPER(IF(MedExam_Table[[#This Row],[smoker]]= "?","No",MedExam_Table[[#This Row],[smoker]]))</f>
        <v>No</v>
      </c>
      <c r="L689" t="str">
        <f>IF(MedExam_Table[[#This Row],[BMI]]&lt;18.5,"Underweight",IF(MedExam_Table[[#This Row],[BMI]]&lt;25,"NormalWeight",IF(MedExam_Table[[#This Row],[BMI]]&lt;=30,"OverWeight","Obesity")))</f>
        <v>Underweight</v>
      </c>
      <c r="M689" t="str">
        <f>IF(MedExam_Table[[#This Row],[HBA1C]]&lt;5.7,"Normal",IF(MedExam_Table[[#This Row],[HBA1C]]&lt;6.4,"Prediabetes","Diabetes"))</f>
        <v>Diabetes</v>
      </c>
      <c r="N689" t="str">
        <f>PROPER(MedExam_Table[[#This Row],[Any Transplants]])</f>
        <v>No</v>
      </c>
    </row>
    <row r="690" spans="1:14" x14ac:dyDescent="0.3">
      <c r="A690" t="s">
        <v>753</v>
      </c>
      <c r="B690">
        <v>18.71</v>
      </c>
      <c r="C690">
        <v>5.29</v>
      </c>
      <c r="D690" t="s">
        <v>2382</v>
      </c>
      <c r="E690" t="s">
        <v>2380</v>
      </c>
      <c r="F690" t="s">
        <v>2380</v>
      </c>
      <c r="G690" t="s">
        <v>2381</v>
      </c>
      <c r="H690" t="s">
        <v>2380</v>
      </c>
      <c r="I690" s="9">
        <f>IF(MedExam_Table[[#This Row],[NumberOfMajorSurgeries]]="No major surgery",0,MedExam_Table[[#This Row],[NumberOfMajorSurgeries]])</f>
        <v>0</v>
      </c>
      <c r="J690" t="str">
        <f>PROPER(MedExam_Table[[#This Row],[Heart Issues]])</f>
        <v>Yes</v>
      </c>
      <c r="K690" t="str">
        <f>PROPER(IF(MedExam_Table[[#This Row],[smoker]]= "?","No",MedExam_Table[[#This Row],[smoker]]))</f>
        <v>No</v>
      </c>
      <c r="L690" t="str">
        <f>IF(MedExam_Table[[#This Row],[BMI]]&lt;18.5,"Underweight",IF(MedExam_Table[[#This Row],[BMI]]&lt;25,"NormalWeight",IF(MedExam_Table[[#This Row],[BMI]]&lt;=30,"OverWeight","Obesity")))</f>
        <v>NormalWeight</v>
      </c>
      <c r="M690" t="str">
        <f>IF(MedExam_Table[[#This Row],[HBA1C]]&lt;5.7,"Normal",IF(MedExam_Table[[#This Row],[HBA1C]]&lt;6.4,"Prediabetes","Diabetes"))</f>
        <v>Normal</v>
      </c>
      <c r="N690" t="str">
        <f>PROPER(MedExam_Table[[#This Row],[Any Transplants]])</f>
        <v>No</v>
      </c>
    </row>
    <row r="691" spans="1:14" x14ac:dyDescent="0.3">
      <c r="A691" t="s">
        <v>752</v>
      </c>
      <c r="B691">
        <v>20.61</v>
      </c>
      <c r="C691">
        <v>6.89</v>
      </c>
      <c r="D691" t="s">
        <v>2380</v>
      </c>
      <c r="E691" t="s">
        <v>2380</v>
      </c>
      <c r="F691" t="s">
        <v>2380</v>
      </c>
      <c r="G691" t="s">
        <v>2381</v>
      </c>
      <c r="H691" t="s">
        <v>2380</v>
      </c>
      <c r="I691" s="9">
        <f>IF(MedExam_Table[[#This Row],[NumberOfMajorSurgeries]]="No major surgery",0,MedExam_Table[[#This Row],[NumberOfMajorSurgeries]])</f>
        <v>0</v>
      </c>
      <c r="J691" t="str">
        <f>PROPER(MedExam_Table[[#This Row],[Heart Issues]])</f>
        <v>No</v>
      </c>
      <c r="K691" t="str">
        <f>PROPER(IF(MedExam_Table[[#This Row],[smoker]]= "?","No",MedExam_Table[[#This Row],[smoker]]))</f>
        <v>No</v>
      </c>
      <c r="L691" t="str">
        <f>IF(MedExam_Table[[#This Row],[BMI]]&lt;18.5,"Underweight",IF(MedExam_Table[[#This Row],[BMI]]&lt;25,"NormalWeight",IF(MedExam_Table[[#This Row],[BMI]]&lt;=30,"OverWeight","Obesity")))</f>
        <v>NormalWeight</v>
      </c>
      <c r="M691" t="str">
        <f>IF(MedExam_Table[[#This Row],[HBA1C]]&lt;5.7,"Normal",IF(MedExam_Table[[#This Row],[HBA1C]]&lt;6.4,"Prediabetes","Diabetes"))</f>
        <v>Diabetes</v>
      </c>
      <c r="N691" t="str">
        <f>PROPER(MedExam_Table[[#This Row],[Any Transplants]])</f>
        <v>No</v>
      </c>
    </row>
    <row r="692" spans="1:14" x14ac:dyDescent="0.3">
      <c r="A692" t="s">
        <v>2211</v>
      </c>
      <c r="B692">
        <v>33.630000000000003</v>
      </c>
      <c r="C692">
        <v>5.42</v>
      </c>
      <c r="D692" t="s">
        <v>2380</v>
      </c>
      <c r="E692" t="s">
        <v>2380</v>
      </c>
      <c r="F692" t="s">
        <v>2380</v>
      </c>
      <c r="G692" t="s">
        <v>2381</v>
      </c>
      <c r="H692" t="s">
        <v>2382</v>
      </c>
      <c r="I692" s="9">
        <f>IF(MedExam_Table[[#This Row],[NumberOfMajorSurgeries]]="No major surgery",0,MedExam_Table[[#This Row],[NumberOfMajorSurgeries]])</f>
        <v>0</v>
      </c>
      <c r="J692" t="str">
        <f>PROPER(MedExam_Table[[#This Row],[Heart Issues]])</f>
        <v>No</v>
      </c>
      <c r="K692" t="str">
        <f>PROPER(IF(MedExam_Table[[#This Row],[smoker]]= "?","No",MedExam_Table[[#This Row],[smoker]]))</f>
        <v>Yes</v>
      </c>
      <c r="L692" t="str">
        <f>IF(MedExam_Table[[#This Row],[BMI]]&lt;18.5,"Underweight",IF(MedExam_Table[[#This Row],[BMI]]&lt;25,"NormalWeight",IF(MedExam_Table[[#This Row],[BMI]]&lt;=30,"OverWeight","Obesity")))</f>
        <v>Obesity</v>
      </c>
      <c r="M692" t="str">
        <f>IF(MedExam_Table[[#This Row],[HBA1C]]&lt;5.7,"Normal",IF(MedExam_Table[[#This Row],[HBA1C]]&lt;6.4,"Prediabetes","Diabetes"))</f>
        <v>Normal</v>
      </c>
      <c r="N692" t="str">
        <f>PROPER(MedExam_Table[[#This Row],[Any Transplants]])</f>
        <v>No</v>
      </c>
    </row>
    <row r="693" spans="1:14" x14ac:dyDescent="0.3">
      <c r="A693" t="s">
        <v>751</v>
      </c>
      <c r="B693">
        <v>15.99</v>
      </c>
      <c r="C693">
        <v>4.57</v>
      </c>
      <c r="D693" t="s">
        <v>2382</v>
      </c>
      <c r="E693" t="s">
        <v>2380</v>
      </c>
      <c r="F693" t="s">
        <v>2383</v>
      </c>
      <c r="G693">
        <v>1</v>
      </c>
      <c r="H693" t="s">
        <v>2380</v>
      </c>
      <c r="I693" s="9">
        <f>IF(MedExam_Table[[#This Row],[NumberOfMajorSurgeries]]="No major surgery",0,MedExam_Table[[#This Row],[NumberOfMajorSurgeries]])</f>
        <v>1</v>
      </c>
      <c r="J693" t="str">
        <f>PROPER(MedExam_Table[[#This Row],[Heart Issues]])</f>
        <v>Yes</v>
      </c>
      <c r="K693" t="str">
        <f>PROPER(IF(MedExam_Table[[#This Row],[smoker]]= "?","No",MedExam_Table[[#This Row],[smoker]]))</f>
        <v>No</v>
      </c>
      <c r="L693" t="str">
        <f>IF(MedExam_Table[[#This Row],[BMI]]&lt;18.5,"Underweight",IF(MedExam_Table[[#This Row],[BMI]]&lt;25,"NormalWeight",IF(MedExam_Table[[#This Row],[BMI]]&lt;=30,"OverWeight","Obesity")))</f>
        <v>Underweight</v>
      </c>
      <c r="M693" t="str">
        <f>IF(MedExam_Table[[#This Row],[HBA1C]]&lt;5.7,"Normal",IF(MedExam_Table[[#This Row],[HBA1C]]&lt;6.4,"Prediabetes","Diabetes"))</f>
        <v>Normal</v>
      </c>
      <c r="N693" t="str">
        <f>PROPER(MedExam_Table[[#This Row],[Any Transplants]])</f>
        <v>No</v>
      </c>
    </row>
    <row r="694" spans="1:14" x14ac:dyDescent="0.3">
      <c r="A694" t="s">
        <v>750</v>
      </c>
      <c r="B694">
        <v>33.155000000000001</v>
      </c>
      <c r="C694">
        <v>4.32</v>
      </c>
      <c r="D694" t="s">
        <v>2380</v>
      </c>
      <c r="E694" t="s">
        <v>2380</v>
      </c>
      <c r="F694" t="s">
        <v>2380</v>
      </c>
      <c r="G694" t="s">
        <v>2381</v>
      </c>
      <c r="H694" t="s">
        <v>2380</v>
      </c>
      <c r="I694" s="9">
        <f>IF(MedExam_Table[[#This Row],[NumberOfMajorSurgeries]]="No major surgery",0,MedExam_Table[[#This Row],[NumberOfMajorSurgeries]])</f>
        <v>0</v>
      </c>
      <c r="J694" t="str">
        <f>PROPER(MedExam_Table[[#This Row],[Heart Issues]])</f>
        <v>No</v>
      </c>
      <c r="K694" t="str">
        <f>PROPER(IF(MedExam_Table[[#This Row],[smoker]]= "?","No",MedExam_Table[[#This Row],[smoker]]))</f>
        <v>No</v>
      </c>
      <c r="L694" t="str">
        <f>IF(MedExam_Table[[#This Row],[BMI]]&lt;18.5,"Underweight",IF(MedExam_Table[[#This Row],[BMI]]&lt;25,"NormalWeight",IF(MedExam_Table[[#This Row],[BMI]]&lt;=30,"OverWeight","Obesity")))</f>
        <v>Obesity</v>
      </c>
      <c r="M694" t="str">
        <f>IF(MedExam_Table[[#This Row],[HBA1C]]&lt;5.7,"Normal",IF(MedExam_Table[[#This Row],[HBA1C]]&lt;6.4,"Prediabetes","Diabetes"))</f>
        <v>Normal</v>
      </c>
      <c r="N694" t="str">
        <f>PROPER(MedExam_Table[[#This Row],[Any Transplants]])</f>
        <v>No</v>
      </c>
    </row>
    <row r="695" spans="1:14" x14ac:dyDescent="0.3">
      <c r="A695" t="s">
        <v>749</v>
      </c>
      <c r="B695">
        <v>26.22</v>
      </c>
      <c r="C695">
        <v>5.57</v>
      </c>
      <c r="D695" t="s">
        <v>2382</v>
      </c>
      <c r="E695" t="s">
        <v>2380</v>
      </c>
      <c r="F695" t="s">
        <v>2383</v>
      </c>
      <c r="G695">
        <v>1</v>
      </c>
      <c r="H695" t="s">
        <v>2380</v>
      </c>
      <c r="I695" s="9">
        <f>IF(MedExam_Table[[#This Row],[NumberOfMajorSurgeries]]="No major surgery",0,MedExam_Table[[#This Row],[NumberOfMajorSurgeries]])</f>
        <v>1</v>
      </c>
      <c r="J695" t="str">
        <f>PROPER(MedExam_Table[[#This Row],[Heart Issues]])</f>
        <v>Yes</v>
      </c>
      <c r="K695" t="str">
        <f>PROPER(IF(MedExam_Table[[#This Row],[smoker]]= "?","No",MedExam_Table[[#This Row],[smoker]]))</f>
        <v>No</v>
      </c>
      <c r="L695" t="str">
        <f>IF(MedExam_Table[[#This Row],[BMI]]&lt;18.5,"Underweight",IF(MedExam_Table[[#This Row],[BMI]]&lt;25,"NormalWeight",IF(MedExam_Table[[#This Row],[BMI]]&lt;=30,"OverWeight","Obesity")))</f>
        <v>OverWeight</v>
      </c>
      <c r="M695" t="str">
        <f>IF(MedExam_Table[[#This Row],[HBA1C]]&lt;5.7,"Normal",IF(MedExam_Table[[#This Row],[HBA1C]]&lt;6.4,"Prediabetes","Diabetes"))</f>
        <v>Normal</v>
      </c>
      <c r="N695" t="str">
        <f>PROPER(MedExam_Table[[#This Row],[Any Transplants]])</f>
        <v>No</v>
      </c>
    </row>
    <row r="696" spans="1:14" x14ac:dyDescent="0.3">
      <c r="A696" t="s">
        <v>748</v>
      </c>
      <c r="B696">
        <v>21.85</v>
      </c>
      <c r="C696">
        <v>5.26</v>
      </c>
      <c r="D696" t="s">
        <v>2382</v>
      </c>
      <c r="E696" t="s">
        <v>2380</v>
      </c>
      <c r="F696" t="s">
        <v>2383</v>
      </c>
      <c r="G696">
        <v>1</v>
      </c>
      <c r="H696" t="s">
        <v>2380</v>
      </c>
      <c r="I696" s="9">
        <f>IF(MedExam_Table[[#This Row],[NumberOfMajorSurgeries]]="No major surgery",0,MedExam_Table[[#This Row],[NumberOfMajorSurgeries]])</f>
        <v>1</v>
      </c>
      <c r="J696" t="str">
        <f>PROPER(MedExam_Table[[#This Row],[Heart Issues]])</f>
        <v>Yes</v>
      </c>
      <c r="K696" t="str">
        <f>PROPER(IF(MedExam_Table[[#This Row],[smoker]]= "?","No",MedExam_Table[[#This Row],[smoker]]))</f>
        <v>No</v>
      </c>
      <c r="L696" t="str">
        <f>IF(MedExam_Table[[#This Row],[BMI]]&lt;18.5,"Underweight",IF(MedExam_Table[[#This Row],[BMI]]&lt;25,"NormalWeight",IF(MedExam_Table[[#This Row],[BMI]]&lt;=30,"OverWeight","Obesity")))</f>
        <v>NormalWeight</v>
      </c>
      <c r="M696" t="str">
        <f>IF(MedExam_Table[[#This Row],[HBA1C]]&lt;5.7,"Normal",IF(MedExam_Table[[#This Row],[HBA1C]]&lt;6.4,"Prediabetes","Diabetes"))</f>
        <v>Normal</v>
      </c>
      <c r="N696" t="str">
        <f>PROPER(MedExam_Table[[#This Row],[Any Transplants]])</f>
        <v>No</v>
      </c>
    </row>
    <row r="697" spans="1:14" x14ac:dyDescent="0.3">
      <c r="A697" t="s">
        <v>747</v>
      </c>
      <c r="B697">
        <v>30.495000000000001</v>
      </c>
      <c r="C697">
        <v>6.25</v>
      </c>
      <c r="D697" t="s">
        <v>2380</v>
      </c>
      <c r="E697" t="s">
        <v>2380</v>
      </c>
      <c r="F697" t="s">
        <v>2380</v>
      </c>
      <c r="G697" t="s">
        <v>2381</v>
      </c>
      <c r="H697" t="s">
        <v>2380</v>
      </c>
      <c r="I697" s="9">
        <f>IF(MedExam_Table[[#This Row],[NumberOfMajorSurgeries]]="No major surgery",0,MedExam_Table[[#This Row],[NumberOfMajorSurgeries]])</f>
        <v>0</v>
      </c>
      <c r="J697" t="str">
        <f>PROPER(MedExam_Table[[#This Row],[Heart Issues]])</f>
        <v>No</v>
      </c>
      <c r="K697" t="str">
        <f>PROPER(IF(MedExam_Table[[#This Row],[smoker]]= "?","No",MedExam_Table[[#This Row],[smoker]]))</f>
        <v>No</v>
      </c>
      <c r="L697" t="str">
        <f>IF(MedExam_Table[[#This Row],[BMI]]&lt;18.5,"Underweight",IF(MedExam_Table[[#This Row],[BMI]]&lt;25,"NormalWeight",IF(MedExam_Table[[#This Row],[BMI]]&lt;=30,"OverWeight","Obesity")))</f>
        <v>Obesity</v>
      </c>
      <c r="M697" t="str">
        <f>IF(MedExam_Table[[#This Row],[HBA1C]]&lt;5.7,"Normal",IF(MedExam_Table[[#This Row],[HBA1C]]&lt;6.4,"Prediabetes","Diabetes"))</f>
        <v>Prediabetes</v>
      </c>
      <c r="N697" t="str">
        <f>PROPER(MedExam_Table[[#This Row],[Any Transplants]])</f>
        <v>No</v>
      </c>
    </row>
    <row r="698" spans="1:14" x14ac:dyDescent="0.3">
      <c r="A698" t="s">
        <v>746</v>
      </c>
      <c r="B698">
        <v>34.104999999999997</v>
      </c>
      <c r="C698">
        <v>5.67</v>
      </c>
      <c r="D698" t="s">
        <v>2382</v>
      </c>
      <c r="E698" t="s">
        <v>2380</v>
      </c>
      <c r="F698" t="s">
        <v>2380</v>
      </c>
      <c r="G698" t="s">
        <v>2381</v>
      </c>
      <c r="H698" t="s">
        <v>2380</v>
      </c>
      <c r="I698" s="9">
        <f>IF(MedExam_Table[[#This Row],[NumberOfMajorSurgeries]]="No major surgery",0,MedExam_Table[[#This Row],[NumberOfMajorSurgeries]])</f>
        <v>0</v>
      </c>
      <c r="J698" t="str">
        <f>PROPER(MedExam_Table[[#This Row],[Heart Issues]])</f>
        <v>Yes</v>
      </c>
      <c r="K698" t="str">
        <f>PROPER(IF(MedExam_Table[[#This Row],[smoker]]= "?","No",MedExam_Table[[#This Row],[smoker]]))</f>
        <v>No</v>
      </c>
      <c r="L698" t="str">
        <f>IF(MedExam_Table[[#This Row],[BMI]]&lt;18.5,"Underweight",IF(MedExam_Table[[#This Row],[BMI]]&lt;25,"NormalWeight",IF(MedExam_Table[[#This Row],[BMI]]&lt;=30,"OverWeight","Obesity")))</f>
        <v>Obesity</v>
      </c>
      <c r="M698" t="str">
        <f>IF(MedExam_Table[[#This Row],[HBA1C]]&lt;5.7,"Normal",IF(MedExam_Table[[#This Row],[HBA1C]]&lt;6.4,"Prediabetes","Diabetes"))</f>
        <v>Normal</v>
      </c>
      <c r="N698" t="str">
        <f>PROPER(MedExam_Table[[#This Row],[Any Transplants]])</f>
        <v>No</v>
      </c>
    </row>
    <row r="699" spans="1:14" x14ac:dyDescent="0.3">
      <c r="A699" t="s">
        <v>745</v>
      </c>
      <c r="B699">
        <v>32.770000000000003</v>
      </c>
      <c r="C699">
        <v>4.42</v>
      </c>
      <c r="D699" t="s">
        <v>2382</v>
      </c>
      <c r="E699" t="s">
        <v>2380</v>
      </c>
      <c r="F699" t="s">
        <v>2380</v>
      </c>
      <c r="G699">
        <v>1</v>
      </c>
      <c r="H699" t="s">
        <v>2380</v>
      </c>
      <c r="I699" s="9">
        <f>IF(MedExam_Table[[#This Row],[NumberOfMajorSurgeries]]="No major surgery",0,MedExam_Table[[#This Row],[NumberOfMajorSurgeries]])</f>
        <v>1</v>
      </c>
      <c r="J699" t="str">
        <f>PROPER(MedExam_Table[[#This Row],[Heart Issues]])</f>
        <v>Yes</v>
      </c>
      <c r="K699" t="str">
        <f>PROPER(IF(MedExam_Table[[#This Row],[smoker]]= "?","No",MedExam_Table[[#This Row],[smoker]]))</f>
        <v>No</v>
      </c>
      <c r="L699" t="str">
        <f>IF(MedExam_Table[[#This Row],[BMI]]&lt;18.5,"Underweight",IF(MedExam_Table[[#This Row],[BMI]]&lt;25,"NormalWeight",IF(MedExam_Table[[#This Row],[BMI]]&lt;=30,"OverWeight","Obesity")))</f>
        <v>Obesity</v>
      </c>
      <c r="M699" t="str">
        <f>IF(MedExam_Table[[#This Row],[HBA1C]]&lt;5.7,"Normal",IF(MedExam_Table[[#This Row],[HBA1C]]&lt;6.4,"Prediabetes","Diabetes"))</f>
        <v>Normal</v>
      </c>
      <c r="N699" t="str">
        <f>PROPER(MedExam_Table[[#This Row],[Any Transplants]])</f>
        <v>No</v>
      </c>
    </row>
    <row r="700" spans="1:14" x14ac:dyDescent="0.3">
      <c r="A700" t="s">
        <v>744</v>
      </c>
      <c r="B700">
        <v>16.850000000000001</v>
      </c>
      <c r="C700">
        <v>11.75</v>
      </c>
      <c r="D700" t="s">
        <v>2382</v>
      </c>
      <c r="E700" t="s">
        <v>2380</v>
      </c>
      <c r="F700" t="s">
        <v>2380</v>
      </c>
      <c r="G700">
        <v>2</v>
      </c>
      <c r="H700" t="s">
        <v>2380</v>
      </c>
      <c r="I700" s="9">
        <f>IF(MedExam_Table[[#This Row],[NumberOfMajorSurgeries]]="No major surgery",0,MedExam_Table[[#This Row],[NumberOfMajorSurgeries]])</f>
        <v>2</v>
      </c>
      <c r="J700" t="str">
        <f>PROPER(MedExam_Table[[#This Row],[Heart Issues]])</f>
        <v>Yes</v>
      </c>
      <c r="K700" t="str">
        <f>PROPER(IF(MedExam_Table[[#This Row],[smoker]]= "?","No",MedExam_Table[[#This Row],[smoker]]))</f>
        <v>No</v>
      </c>
      <c r="L700" t="str">
        <f>IF(MedExam_Table[[#This Row],[BMI]]&lt;18.5,"Underweight",IF(MedExam_Table[[#This Row],[BMI]]&lt;25,"NormalWeight",IF(MedExam_Table[[#This Row],[BMI]]&lt;=30,"OverWeight","Obesity")))</f>
        <v>Underweight</v>
      </c>
      <c r="M700" t="str">
        <f>IF(MedExam_Table[[#This Row],[HBA1C]]&lt;5.7,"Normal",IF(MedExam_Table[[#This Row],[HBA1C]]&lt;6.4,"Prediabetes","Diabetes"))</f>
        <v>Diabetes</v>
      </c>
      <c r="N700" t="str">
        <f>PROPER(MedExam_Table[[#This Row],[Any Transplants]])</f>
        <v>No</v>
      </c>
    </row>
    <row r="701" spans="1:14" x14ac:dyDescent="0.3">
      <c r="A701" t="s">
        <v>743</v>
      </c>
      <c r="B701">
        <v>34.700000000000003</v>
      </c>
      <c r="C701">
        <v>6.06</v>
      </c>
      <c r="D701" t="s">
        <v>2380</v>
      </c>
      <c r="E701" t="s">
        <v>2380</v>
      </c>
      <c r="F701" t="s">
        <v>2380</v>
      </c>
      <c r="G701">
        <v>1</v>
      </c>
      <c r="H701" t="s">
        <v>2380</v>
      </c>
      <c r="I701" s="9">
        <f>IF(MedExam_Table[[#This Row],[NumberOfMajorSurgeries]]="No major surgery",0,MedExam_Table[[#This Row],[NumberOfMajorSurgeries]])</f>
        <v>1</v>
      </c>
      <c r="J701" t="str">
        <f>PROPER(MedExam_Table[[#This Row],[Heart Issues]])</f>
        <v>No</v>
      </c>
      <c r="K701" t="str">
        <f>PROPER(IF(MedExam_Table[[#This Row],[smoker]]= "?","No",MedExam_Table[[#This Row],[smoker]]))</f>
        <v>No</v>
      </c>
      <c r="L701" t="str">
        <f>IF(MedExam_Table[[#This Row],[BMI]]&lt;18.5,"Underweight",IF(MedExam_Table[[#This Row],[BMI]]&lt;25,"NormalWeight",IF(MedExam_Table[[#This Row],[BMI]]&lt;=30,"OverWeight","Obesity")))</f>
        <v>Obesity</v>
      </c>
      <c r="M701" t="str">
        <f>IF(MedExam_Table[[#This Row],[HBA1C]]&lt;5.7,"Normal",IF(MedExam_Table[[#This Row],[HBA1C]]&lt;6.4,"Prediabetes","Diabetes"))</f>
        <v>Prediabetes</v>
      </c>
      <c r="N701" t="str">
        <f>PROPER(MedExam_Table[[#This Row],[Any Transplants]])</f>
        <v>No</v>
      </c>
    </row>
    <row r="702" spans="1:14" x14ac:dyDescent="0.3">
      <c r="A702" t="s">
        <v>742</v>
      </c>
      <c r="B702">
        <v>37.049999999999997</v>
      </c>
      <c r="C702">
        <v>5.48</v>
      </c>
      <c r="D702" t="s">
        <v>2380</v>
      </c>
      <c r="E702" t="s">
        <v>2380</v>
      </c>
      <c r="F702" t="s">
        <v>2380</v>
      </c>
      <c r="G702">
        <v>1</v>
      </c>
      <c r="H702" t="s">
        <v>2380</v>
      </c>
      <c r="I702" s="9">
        <f>IF(MedExam_Table[[#This Row],[NumberOfMajorSurgeries]]="No major surgery",0,MedExam_Table[[#This Row],[NumberOfMajorSurgeries]])</f>
        <v>1</v>
      </c>
      <c r="J702" t="str">
        <f>PROPER(MedExam_Table[[#This Row],[Heart Issues]])</f>
        <v>No</v>
      </c>
      <c r="K702" t="str">
        <f>PROPER(IF(MedExam_Table[[#This Row],[smoker]]= "?","No",MedExam_Table[[#This Row],[smoker]]))</f>
        <v>No</v>
      </c>
      <c r="L702" t="str">
        <f>IF(MedExam_Table[[#This Row],[BMI]]&lt;18.5,"Underweight",IF(MedExam_Table[[#This Row],[BMI]]&lt;25,"NormalWeight",IF(MedExam_Table[[#This Row],[BMI]]&lt;=30,"OverWeight","Obesity")))</f>
        <v>Obesity</v>
      </c>
      <c r="M702" t="str">
        <f>IF(MedExam_Table[[#This Row],[HBA1C]]&lt;5.7,"Normal",IF(MedExam_Table[[#This Row],[HBA1C]]&lt;6.4,"Prediabetes","Diabetes"))</f>
        <v>Normal</v>
      </c>
      <c r="N702" t="str">
        <f>PROPER(MedExam_Table[[#This Row],[Any Transplants]])</f>
        <v>No</v>
      </c>
    </row>
    <row r="703" spans="1:14" x14ac:dyDescent="0.3">
      <c r="A703" t="s">
        <v>2210</v>
      </c>
      <c r="B703">
        <v>37.07</v>
      </c>
      <c r="C703">
        <v>4.28</v>
      </c>
      <c r="D703" t="s">
        <v>2380</v>
      </c>
      <c r="E703" t="s">
        <v>2382</v>
      </c>
      <c r="F703" t="s">
        <v>2380</v>
      </c>
      <c r="G703">
        <v>1</v>
      </c>
      <c r="H703" t="s">
        <v>2382</v>
      </c>
      <c r="I703" s="9">
        <f>IF(MedExam_Table[[#This Row],[NumberOfMajorSurgeries]]="No major surgery",0,MedExam_Table[[#This Row],[NumberOfMajorSurgeries]])</f>
        <v>1</v>
      </c>
      <c r="J703" t="str">
        <f>PROPER(MedExam_Table[[#This Row],[Heart Issues]])</f>
        <v>No</v>
      </c>
      <c r="K703" t="str">
        <f>PROPER(IF(MedExam_Table[[#This Row],[smoker]]= "?","No",MedExam_Table[[#This Row],[smoker]]))</f>
        <v>Yes</v>
      </c>
      <c r="L703" t="str">
        <f>IF(MedExam_Table[[#This Row],[BMI]]&lt;18.5,"Underweight",IF(MedExam_Table[[#This Row],[BMI]]&lt;25,"NormalWeight",IF(MedExam_Table[[#This Row],[BMI]]&lt;=30,"OverWeight","Obesity")))</f>
        <v>Obesity</v>
      </c>
      <c r="M703" t="str">
        <f>IF(MedExam_Table[[#This Row],[HBA1C]]&lt;5.7,"Normal",IF(MedExam_Table[[#This Row],[HBA1C]]&lt;6.4,"Prediabetes","Diabetes"))</f>
        <v>Normal</v>
      </c>
      <c r="N703" t="str">
        <f>PROPER(MedExam_Table[[#This Row],[Any Transplants]])</f>
        <v>Yes</v>
      </c>
    </row>
    <row r="704" spans="1:14" x14ac:dyDescent="0.3">
      <c r="A704" t="s">
        <v>741</v>
      </c>
      <c r="B704">
        <v>18.78</v>
      </c>
      <c r="C704">
        <v>4.45</v>
      </c>
      <c r="D704" t="s">
        <v>2380</v>
      </c>
      <c r="E704" t="s">
        <v>2380</v>
      </c>
      <c r="F704" t="s">
        <v>2383</v>
      </c>
      <c r="G704">
        <v>1</v>
      </c>
      <c r="H704" t="s">
        <v>2380</v>
      </c>
      <c r="I704" s="9">
        <f>IF(MedExam_Table[[#This Row],[NumberOfMajorSurgeries]]="No major surgery",0,MedExam_Table[[#This Row],[NumberOfMajorSurgeries]])</f>
        <v>1</v>
      </c>
      <c r="J704" t="str">
        <f>PROPER(MedExam_Table[[#This Row],[Heart Issues]])</f>
        <v>No</v>
      </c>
      <c r="K704" t="str">
        <f>PROPER(IF(MedExam_Table[[#This Row],[smoker]]= "?","No",MedExam_Table[[#This Row],[smoker]]))</f>
        <v>No</v>
      </c>
      <c r="L704" t="str">
        <f>IF(MedExam_Table[[#This Row],[BMI]]&lt;18.5,"Underweight",IF(MedExam_Table[[#This Row],[BMI]]&lt;25,"NormalWeight",IF(MedExam_Table[[#This Row],[BMI]]&lt;=30,"OverWeight","Obesity")))</f>
        <v>NormalWeight</v>
      </c>
      <c r="M704" t="str">
        <f>IF(MedExam_Table[[#This Row],[HBA1C]]&lt;5.7,"Normal",IF(MedExam_Table[[#This Row],[HBA1C]]&lt;6.4,"Prediabetes","Diabetes"))</f>
        <v>Normal</v>
      </c>
      <c r="N704" t="str">
        <f>PROPER(MedExam_Table[[#This Row],[Any Transplants]])</f>
        <v>No</v>
      </c>
    </row>
    <row r="705" spans="1:14" x14ac:dyDescent="0.3">
      <c r="A705" t="s">
        <v>740</v>
      </c>
      <c r="B705">
        <v>28.024999999999999</v>
      </c>
      <c r="C705">
        <v>5</v>
      </c>
      <c r="D705" t="s">
        <v>2380</v>
      </c>
      <c r="E705" t="s">
        <v>2380</v>
      </c>
      <c r="F705" t="s">
        <v>2380</v>
      </c>
      <c r="G705">
        <v>1</v>
      </c>
      <c r="H705" t="s">
        <v>2380</v>
      </c>
      <c r="I705" s="9">
        <f>IF(MedExam_Table[[#This Row],[NumberOfMajorSurgeries]]="No major surgery",0,MedExam_Table[[#This Row],[NumberOfMajorSurgeries]])</f>
        <v>1</v>
      </c>
      <c r="J705" t="str">
        <f>PROPER(MedExam_Table[[#This Row],[Heart Issues]])</f>
        <v>No</v>
      </c>
      <c r="K705" t="str">
        <f>PROPER(IF(MedExam_Table[[#This Row],[smoker]]= "?","No",MedExam_Table[[#This Row],[smoker]]))</f>
        <v>No</v>
      </c>
      <c r="L705" t="str">
        <f>IF(MedExam_Table[[#This Row],[BMI]]&lt;18.5,"Underweight",IF(MedExam_Table[[#This Row],[BMI]]&lt;25,"NormalWeight",IF(MedExam_Table[[#This Row],[BMI]]&lt;=30,"OverWeight","Obesity")))</f>
        <v>OverWeight</v>
      </c>
      <c r="M705" t="str">
        <f>IF(MedExam_Table[[#This Row],[HBA1C]]&lt;5.7,"Normal",IF(MedExam_Table[[#This Row],[HBA1C]]&lt;6.4,"Prediabetes","Diabetes"))</f>
        <v>Normal</v>
      </c>
      <c r="N705" t="str">
        <f>PROPER(MedExam_Table[[#This Row],[Any Transplants]])</f>
        <v>No</v>
      </c>
    </row>
    <row r="706" spans="1:14" x14ac:dyDescent="0.3">
      <c r="A706" t="s">
        <v>739</v>
      </c>
      <c r="B706">
        <v>35.090000000000003</v>
      </c>
      <c r="C706">
        <v>5.84</v>
      </c>
      <c r="D706" t="s">
        <v>2380</v>
      </c>
      <c r="E706" t="s">
        <v>2380</v>
      </c>
      <c r="F706" t="s">
        <v>2380</v>
      </c>
      <c r="G706" t="s">
        <v>2381</v>
      </c>
      <c r="H706" t="s">
        <v>2380</v>
      </c>
      <c r="I706" s="9">
        <f>IF(MedExam_Table[[#This Row],[NumberOfMajorSurgeries]]="No major surgery",0,MedExam_Table[[#This Row],[NumberOfMajorSurgeries]])</f>
        <v>0</v>
      </c>
      <c r="J706" t="str">
        <f>PROPER(MedExam_Table[[#This Row],[Heart Issues]])</f>
        <v>No</v>
      </c>
      <c r="K706" t="str">
        <f>PROPER(IF(MedExam_Table[[#This Row],[smoker]]= "?","No",MedExam_Table[[#This Row],[smoker]]))</f>
        <v>No</v>
      </c>
      <c r="L706" t="str">
        <f>IF(MedExam_Table[[#This Row],[BMI]]&lt;18.5,"Underweight",IF(MedExam_Table[[#This Row],[BMI]]&lt;25,"NormalWeight",IF(MedExam_Table[[#This Row],[BMI]]&lt;=30,"OverWeight","Obesity")))</f>
        <v>Obesity</v>
      </c>
      <c r="M706" t="str">
        <f>IF(MedExam_Table[[#This Row],[HBA1C]]&lt;5.7,"Normal",IF(MedExam_Table[[#This Row],[HBA1C]]&lt;6.4,"Prediabetes","Diabetes"))</f>
        <v>Prediabetes</v>
      </c>
      <c r="N706" t="str">
        <f>PROPER(MedExam_Table[[#This Row],[Any Transplants]])</f>
        <v>No</v>
      </c>
    </row>
    <row r="707" spans="1:14" x14ac:dyDescent="0.3">
      <c r="A707" t="s">
        <v>738</v>
      </c>
      <c r="B707">
        <v>34.42</v>
      </c>
      <c r="C707">
        <v>5.21</v>
      </c>
      <c r="D707" t="s">
        <v>2382</v>
      </c>
      <c r="E707" t="s">
        <v>2380</v>
      </c>
      <c r="F707" t="s">
        <v>2380</v>
      </c>
      <c r="G707" t="s">
        <v>2381</v>
      </c>
      <c r="H707" t="s">
        <v>2380</v>
      </c>
      <c r="I707" s="9">
        <f>IF(MedExam_Table[[#This Row],[NumberOfMajorSurgeries]]="No major surgery",0,MedExam_Table[[#This Row],[NumberOfMajorSurgeries]])</f>
        <v>0</v>
      </c>
      <c r="J707" t="str">
        <f>PROPER(MedExam_Table[[#This Row],[Heart Issues]])</f>
        <v>Yes</v>
      </c>
      <c r="K707" t="str">
        <f>PROPER(IF(MedExam_Table[[#This Row],[smoker]]= "?","No",MedExam_Table[[#This Row],[smoker]]))</f>
        <v>No</v>
      </c>
      <c r="L707" t="str">
        <f>IF(MedExam_Table[[#This Row],[BMI]]&lt;18.5,"Underweight",IF(MedExam_Table[[#This Row],[BMI]]&lt;25,"NormalWeight",IF(MedExam_Table[[#This Row],[BMI]]&lt;=30,"OverWeight","Obesity")))</f>
        <v>Obesity</v>
      </c>
      <c r="M707" t="str">
        <f>IF(MedExam_Table[[#This Row],[HBA1C]]&lt;5.7,"Normal",IF(MedExam_Table[[#This Row],[HBA1C]]&lt;6.4,"Prediabetes","Diabetes"))</f>
        <v>Normal</v>
      </c>
      <c r="N707" t="str">
        <f>PROPER(MedExam_Table[[#This Row],[Any Transplants]])</f>
        <v>No</v>
      </c>
    </row>
    <row r="708" spans="1:14" x14ac:dyDescent="0.3">
      <c r="A708" t="s">
        <v>737</v>
      </c>
      <c r="B708">
        <v>29.4</v>
      </c>
      <c r="C708">
        <v>4.26</v>
      </c>
      <c r="D708" t="s">
        <v>2380</v>
      </c>
      <c r="E708" t="s">
        <v>2380</v>
      </c>
      <c r="F708" t="s">
        <v>2380</v>
      </c>
      <c r="G708" t="s">
        <v>2381</v>
      </c>
      <c r="H708" t="s">
        <v>2380</v>
      </c>
      <c r="I708" s="9">
        <f>IF(MedExam_Table[[#This Row],[NumberOfMajorSurgeries]]="No major surgery",0,MedExam_Table[[#This Row],[NumberOfMajorSurgeries]])</f>
        <v>0</v>
      </c>
      <c r="J708" t="str">
        <f>PROPER(MedExam_Table[[#This Row],[Heart Issues]])</f>
        <v>No</v>
      </c>
      <c r="K708" t="str">
        <f>PROPER(IF(MedExam_Table[[#This Row],[smoker]]= "?","No",MedExam_Table[[#This Row],[smoker]]))</f>
        <v>No</v>
      </c>
      <c r="L708" t="str">
        <f>IF(MedExam_Table[[#This Row],[BMI]]&lt;18.5,"Underweight",IF(MedExam_Table[[#This Row],[BMI]]&lt;25,"NormalWeight",IF(MedExam_Table[[#This Row],[BMI]]&lt;=30,"OverWeight","Obesity")))</f>
        <v>OverWeight</v>
      </c>
      <c r="M708" t="str">
        <f>IF(MedExam_Table[[#This Row],[HBA1C]]&lt;5.7,"Normal",IF(MedExam_Table[[#This Row],[HBA1C]]&lt;6.4,"Prediabetes","Diabetes"))</f>
        <v>Normal</v>
      </c>
      <c r="N708" t="str">
        <f>PROPER(MedExam_Table[[#This Row],[Any Transplants]])</f>
        <v>No</v>
      </c>
    </row>
    <row r="709" spans="1:14" x14ac:dyDescent="0.3">
      <c r="A709" t="s">
        <v>736</v>
      </c>
      <c r="B709">
        <v>21.31</v>
      </c>
      <c r="C709">
        <v>4.17</v>
      </c>
      <c r="D709" t="s">
        <v>2380</v>
      </c>
      <c r="E709" t="s">
        <v>2380</v>
      </c>
      <c r="F709" t="s">
        <v>2380</v>
      </c>
      <c r="G709" t="s">
        <v>2381</v>
      </c>
      <c r="H709" t="s">
        <v>2380</v>
      </c>
      <c r="I709" s="9">
        <f>IF(MedExam_Table[[#This Row],[NumberOfMajorSurgeries]]="No major surgery",0,MedExam_Table[[#This Row],[NumberOfMajorSurgeries]])</f>
        <v>0</v>
      </c>
      <c r="J709" t="str">
        <f>PROPER(MedExam_Table[[#This Row],[Heart Issues]])</f>
        <v>No</v>
      </c>
      <c r="K709" t="str">
        <f>PROPER(IF(MedExam_Table[[#This Row],[smoker]]= "?","No",MedExam_Table[[#This Row],[smoker]]))</f>
        <v>No</v>
      </c>
      <c r="L709" t="str">
        <f>IF(MedExam_Table[[#This Row],[BMI]]&lt;18.5,"Underweight",IF(MedExam_Table[[#This Row],[BMI]]&lt;25,"NormalWeight",IF(MedExam_Table[[#This Row],[BMI]]&lt;=30,"OverWeight","Obesity")))</f>
        <v>NormalWeight</v>
      </c>
      <c r="M709" t="str">
        <f>IF(MedExam_Table[[#This Row],[HBA1C]]&lt;5.7,"Normal",IF(MedExam_Table[[#This Row],[HBA1C]]&lt;6.4,"Prediabetes","Diabetes"))</f>
        <v>Normal</v>
      </c>
      <c r="N709" t="str">
        <f>PROPER(MedExam_Table[[#This Row],[Any Transplants]])</f>
        <v>No</v>
      </c>
    </row>
    <row r="710" spans="1:14" x14ac:dyDescent="0.3">
      <c r="A710" t="s">
        <v>735</v>
      </c>
      <c r="B710">
        <v>19.559999999999999</v>
      </c>
      <c r="C710">
        <v>11.96</v>
      </c>
      <c r="D710" t="s">
        <v>2380</v>
      </c>
      <c r="E710" t="s">
        <v>2380</v>
      </c>
      <c r="F710" t="s">
        <v>2380</v>
      </c>
      <c r="G710" t="s">
        <v>2381</v>
      </c>
      <c r="H710" t="s">
        <v>2380</v>
      </c>
      <c r="I710" s="9">
        <f>IF(MedExam_Table[[#This Row],[NumberOfMajorSurgeries]]="No major surgery",0,MedExam_Table[[#This Row],[NumberOfMajorSurgeries]])</f>
        <v>0</v>
      </c>
      <c r="J710" t="str">
        <f>PROPER(MedExam_Table[[#This Row],[Heart Issues]])</f>
        <v>No</v>
      </c>
      <c r="K710" t="str">
        <f>PROPER(IF(MedExam_Table[[#This Row],[smoker]]= "?","No",MedExam_Table[[#This Row],[smoker]]))</f>
        <v>No</v>
      </c>
      <c r="L710" t="str">
        <f>IF(MedExam_Table[[#This Row],[BMI]]&lt;18.5,"Underweight",IF(MedExam_Table[[#This Row],[BMI]]&lt;25,"NormalWeight",IF(MedExam_Table[[#This Row],[BMI]]&lt;=30,"OverWeight","Obesity")))</f>
        <v>NormalWeight</v>
      </c>
      <c r="M710" t="str">
        <f>IF(MedExam_Table[[#This Row],[HBA1C]]&lt;5.7,"Normal",IF(MedExam_Table[[#This Row],[HBA1C]]&lt;6.4,"Prediabetes","Diabetes"))</f>
        <v>Diabetes</v>
      </c>
      <c r="N710" t="str">
        <f>PROPER(MedExam_Table[[#This Row],[Any Transplants]])</f>
        <v>No</v>
      </c>
    </row>
    <row r="711" spans="1:14" x14ac:dyDescent="0.3">
      <c r="A711" t="s">
        <v>734</v>
      </c>
      <c r="B711">
        <v>37.335000000000001</v>
      </c>
      <c r="C711">
        <v>6.26</v>
      </c>
      <c r="D711" t="s">
        <v>2382</v>
      </c>
      <c r="E711" t="s">
        <v>2380</v>
      </c>
      <c r="F711" t="s">
        <v>2380</v>
      </c>
      <c r="G711">
        <v>1</v>
      </c>
      <c r="H711" t="s">
        <v>2380</v>
      </c>
      <c r="I711" s="9">
        <f>IF(MedExam_Table[[#This Row],[NumberOfMajorSurgeries]]="No major surgery",0,MedExam_Table[[#This Row],[NumberOfMajorSurgeries]])</f>
        <v>1</v>
      </c>
      <c r="J711" t="str">
        <f>PROPER(MedExam_Table[[#This Row],[Heart Issues]])</f>
        <v>Yes</v>
      </c>
      <c r="K711" t="str">
        <f>PROPER(IF(MedExam_Table[[#This Row],[smoker]]= "?","No",MedExam_Table[[#This Row],[smoker]]))</f>
        <v>No</v>
      </c>
      <c r="L711" t="str">
        <f>IF(MedExam_Table[[#This Row],[BMI]]&lt;18.5,"Underweight",IF(MedExam_Table[[#This Row],[BMI]]&lt;25,"NormalWeight",IF(MedExam_Table[[#This Row],[BMI]]&lt;=30,"OverWeight","Obesity")))</f>
        <v>Obesity</v>
      </c>
      <c r="M711" t="str">
        <f>IF(MedExam_Table[[#This Row],[HBA1C]]&lt;5.7,"Normal",IF(MedExam_Table[[#This Row],[HBA1C]]&lt;6.4,"Prediabetes","Diabetes"))</f>
        <v>Prediabetes</v>
      </c>
      <c r="N711" t="str">
        <f>PROPER(MedExam_Table[[#This Row],[Any Transplants]])</f>
        <v>No</v>
      </c>
    </row>
    <row r="712" spans="1:14" x14ac:dyDescent="0.3">
      <c r="A712" t="s">
        <v>733</v>
      </c>
      <c r="B712">
        <v>19.53</v>
      </c>
      <c r="C712">
        <v>11.68</v>
      </c>
      <c r="D712" t="s">
        <v>2380</v>
      </c>
      <c r="E712" t="s">
        <v>2380</v>
      </c>
      <c r="F712" t="s">
        <v>2380</v>
      </c>
      <c r="G712" t="s">
        <v>2381</v>
      </c>
      <c r="H712" t="s">
        <v>2380</v>
      </c>
      <c r="I712" s="9">
        <f>IF(MedExam_Table[[#This Row],[NumberOfMajorSurgeries]]="No major surgery",0,MedExam_Table[[#This Row],[NumberOfMajorSurgeries]])</f>
        <v>0</v>
      </c>
      <c r="J712" t="str">
        <f>PROPER(MedExam_Table[[#This Row],[Heart Issues]])</f>
        <v>No</v>
      </c>
      <c r="K712" t="str">
        <f>PROPER(IF(MedExam_Table[[#This Row],[smoker]]= "?","No",MedExam_Table[[#This Row],[smoker]]))</f>
        <v>No</v>
      </c>
      <c r="L712" t="str">
        <f>IF(MedExam_Table[[#This Row],[BMI]]&lt;18.5,"Underweight",IF(MedExam_Table[[#This Row],[BMI]]&lt;25,"NormalWeight",IF(MedExam_Table[[#This Row],[BMI]]&lt;=30,"OverWeight","Obesity")))</f>
        <v>NormalWeight</v>
      </c>
      <c r="M712" t="str">
        <f>IF(MedExam_Table[[#This Row],[HBA1C]]&lt;5.7,"Normal",IF(MedExam_Table[[#This Row],[HBA1C]]&lt;6.4,"Prediabetes","Diabetes"))</f>
        <v>Diabetes</v>
      </c>
      <c r="N712" t="str">
        <f>PROPER(MedExam_Table[[#This Row],[Any Transplants]])</f>
        <v>No</v>
      </c>
    </row>
    <row r="713" spans="1:14" x14ac:dyDescent="0.3">
      <c r="A713" t="s">
        <v>732</v>
      </c>
      <c r="B713">
        <v>34.1</v>
      </c>
      <c r="C713">
        <v>5.16</v>
      </c>
      <c r="D713" t="s">
        <v>2380</v>
      </c>
      <c r="E713" t="s">
        <v>2380</v>
      </c>
      <c r="F713" t="s">
        <v>2380</v>
      </c>
      <c r="G713" t="s">
        <v>2381</v>
      </c>
      <c r="H713" t="s">
        <v>2380</v>
      </c>
      <c r="I713" s="9">
        <f>IF(MedExam_Table[[#This Row],[NumberOfMajorSurgeries]]="No major surgery",0,MedExam_Table[[#This Row],[NumberOfMajorSurgeries]])</f>
        <v>0</v>
      </c>
      <c r="J713" t="str">
        <f>PROPER(MedExam_Table[[#This Row],[Heart Issues]])</f>
        <v>No</v>
      </c>
      <c r="K713" t="str">
        <f>PROPER(IF(MedExam_Table[[#This Row],[smoker]]= "?","No",MedExam_Table[[#This Row],[smoker]]))</f>
        <v>No</v>
      </c>
      <c r="L713" t="str">
        <f>IF(MedExam_Table[[#This Row],[BMI]]&lt;18.5,"Underweight",IF(MedExam_Table[[#This Row],[BMI]]&lt;25,"NormalWeight",IF(MedExam_Table[[#This Row],[BMI]]&lt;=30,"OverWeight","Obesity")))</f>
        <v>Obesity</v>
      </c>
      <c r="M713" t="str">
        <f>IF(MedExam_Table[[#This Row],[HBA1C]]&lt;5.7,"Normal",IF(MedExam_Table[[#This Row],[HBA1C]]&lt;6.4,"Prediabetes","Diabetes"))</f>
        <v>Normal</v>
      </c>
      <c r="N713" t="str">
        <f>PROPER(MedExam_Table[[#This Row],[Any Transplants]])</f>
        <v>No</v>
      </c>
    </row>
    <row r="714" spans="1:14" x14ac:dyDescent="0.3">
      <c r="A714" t="s">
        <v>2209</v>
      </c>
      <c r="B714">
        <v>35.625</v>
      </c>
      <c r="C714">
        <v>8.9</v>
      </c>
      <c r="D714" t="s">
        <v>2380</v>
      </c>
      <c r="E714" t="s">
        <v>2380</v>
      </c>
      <c r="F714" t="s">
        <v>2380</v>
      </c>
      <c r="G714" t="s">
        <v>2381</v>
      </c>
      <c r="H714" t="s">
        <v>2382</v>
      </c>
      <c r="I714" s="9">
        <f>IF(MedExam_Table[[#This Row],[NumberOfMajorSurgeries]]="No major surgery",0,MedExam_Table[[#This Row],[NumberOfMajorSurgeries]])</f>
        <v>0</v>
      </c>
      <c r="J714" t="str">
        <f>PROPER(MedExam_Table[[#This Row],[Heart Issues]])</f>
        <v>No</v>
      </c>
      <c r="K714" t="str">
        <f>PROPER(IF(MedExam_Table[[#This Row],[smoker]]= "?","No",MedExam_Table[[#This Row],[smoker]]))</f>
        <v>Yes</v>
      </c>
      <c r="L714" t="str">
        <f>IF(MedExam_Table[[#This Row],[BMI]]&lt;18.5,"Underweight",IF(MedExam_Table[[#This Row],[BMI]]&lt;25,"NormalWeight",IF(MedExam_Table[[#This Row],[BMI]]&lt;=30,"OverWeight","Obesity")))</f>
        <v>Obesity</v>
      </c>
      <c r="M714" t="str">
        <f>IF(MedExam_Table[[#This Row],[HBA1C]]&lt;5.7,"Normal",IF(MedExam_Table[[#This Row],[HBA1C]]&lt;6.4,"Prediabetes","Diabetes"))</f>
        <v>Diabetes</v>
      </c>
      <c r="N714" t="str">
        <f>PROPER(MedExam_Table[[#This Row],[Any Transplants]])</f>
        <v>No</v>
      </c>
    </row>
    <row r="715" spans="1:14" x14ac:dyDescent="0.3">
      <c r="A715" t="s">
        <v>731</v>
      </c>
      <c r="B715">
        <v>16.5</v>
      </c>
      <c r="C715">
        <v>6.9</v>
      </c>
      <c r="D715" t="s">
        <v>2382</v>
      </c>
      <c r="E715" t="s">
        <v>2380</v>
      </c>
      <c r="F715" t="s">
        <v>2380</v>
      </c>
      <c r="G715">
        <v>2</v>
      </c>
      <c r="H715" t="s">
        <v>2380</v>
      </c>
      <c r="I715" s="9">
        <f>IF(MedExam_Table[[#This Row],[NumberOfMajorSurgeries]]="No major surgery",0,MedExam_Table[[#This Row],[NumberOfMajorSurgeries]])</f>
        <v>2</v>
      </c>
      <c r="J715" t="str">
        <f>PROPER(MedExam_Table[[#This Row],[Heart Issues]])</f>
        <v>Yes</v>
      </c>
      <c r="K715" t="str">
        <f>PROPER(IF(MedExam_Table[[#This Row],[smoker]]= "?","No",MedExam_Table[[#This Row],[smoker]]))</f>
        <v>No</v>
      </c>
      <c r="L715" t="str">
        <f>IF(MedExam_Table[[#This Row],[BMI]]&lt;18.5,"Underweight",IF(MedExam_Table[[#This Row],[BMI]]&lt;25,"NormalWeight",IF(MedExam_Table[[#This Row],[BMI]]&lt;=30,"OverWeight","Obesity")))</f>
        <v>Underweight</v>
      </c>
      <c r="M715" t="str">
        <f>IF(MedExam_Table[[#This Row],[HBA1C]]&lt;5.7,"Normal",IF(MedExam_Table[[#This Row],[HBA1C]]&lt;6.4,"Prediabetes","Diabetes"))</f>
        <v>Diabetes</v>
      </c>
      <c r="N715" t="str">
        <f>PROPER(MedExam_Table[[#This Row],[Any Transplants]])</f>
        <v>No</v>
      </c>
    </row>
    <row r="716" spans="1:14" x14ac:dyDescent="0.3">
      <c r="A716" t="s">
        <v>730</v>
      </c>
      <c r="B716">
        <v>30.69</v>
      </c>
      <c r="C716">
        <v>4.83</v>
      </c>
      <c r="D716" t="s">
        <v>2380</v>
      </c>
      <c r="E716" t="s">
        <v>2380</v>
      </c>
      <c r="F716" t="s">
        <v>2380</v>
      </c>
      <c r="G716">
        <v>1</v>
      </c>
      <c r="H716" t="s">
        <v>2380</v>
      </c>
      <c r="I716" s="9">
        <f>IF(MedExam_Table[[#This Row],[NumberOfMajorSurgeries]]="No major surgery",0,MedExam_Table[[#This Row],[NumberOfMajorSurgeries]])</f>
        <v>1</v>
      </c>
      <c r="J716" t="str">
        <f>PROPER(MedExam_Table[[#This Row],[Heart Issues]])</f>
        <v>No</v>
      </c>
      <c r="K716" t="str">
        <f>PROPER(IF(MedExam_Table[[#This Row],[smoker]]= "?","No",MedExam_Table[[#This Row],[smoker]]))</f>
        <v>No</v>
      </c>
      <c r="L716" t="str">
        <f>IF(MedExam_Table[[#This Row],[BMI]]&lt;18.5,"Underweight",IF(MedExam_Table[[#This Row],[BMI]]&lt;25,"NormalWeight",IF(MedExam_Table[[#This Row],[BMI]]&lt;=30,"OverWeight","Obesity")))</f>
        <v>Obesity</v>
      </c>
      <c r="M716" t="str">
        <f>IF(MedExam_Table[[#This Row],[HBA1C]]&lt;5.7,"Normal",IF(MedExam_Table[[#This Row],[HBA1C]]&lt;6.4,"Prediabetes","Diabetes"))</f>
        <v>Normal</v>
      </c>
      <c r="N716" t="str">
        <f>PROPER(MedExam_Table[[#This Row],[Any Transplants]])</f>
        <v>No</v>
      </c>
    </row>
    <row r="717" spans="1:14" x14ac:dyDescent="0.3">
      <c r="A717" t="s">
        <v>729</v>
      </c>
      <c r="B717">
        <v>28.93</v>
      </c>
      <c r="C717">
        <v>4.87</v>
      </c>
      <c r="D717" t="s">
        <v>2380</v>
      </c>
      <c r="E717" t="s">
        <v>2380</v>
      </c>
      <c r="F717" t="s">
        <v>2380</v>
      </c>
      <c r="G717">
        <v>1</v>
      </c>
      <c r="H717" t="s">
        <v>2380</v>
      </c>
      <c r="I717" s="9">
        <f>IF(MedExam_Table[[#This Row],[NumberOfMajorSurgeries]]="No major surgery",0,MedExam_Table[[#This Row],[NumberOfMajorSurgeries]])</f>
        <v>1</v>
      </c>
      <c r="J717" t="str">
        <f>PROPER(MedExam_Table[[#This Row],[Heart Issues]])</f>
        <v>No</v>
      </c>
      <c r="K717" t="str">
        <f>PROPER(IF(MedExam_Table[[#This Row],[smoker]]= "?","No",MedExam_Table[[#This Row],[smoker]]))</f>
        <v>No</v>
      </c>
      <c r="L717" t="str">
        <f>IF(MedExam_Table[[#This Row],[BMI]]&lt;18.5,"Underweight",IF(MedExam_Table[[#This Row],[BMI]]&lt;25,"NormalWeight",IF(MedExam_Table[[#This Row],[BMI]]&lt;=30,"OverWeight","Obesity")))</f>
        <v>OverWeight</v>
      </c>
      <c r="M717" t="str">
        <f>IF(MedExam_Table[[#This Row],[HBA1C]]&lt;5.7,"Normal",IF(MedExam_Table[[#This Row],[HBA1C]]&lt;6.4,"Prediabetes","Diabetes"))</f>
        <v>Normal</v>
      </c>
      <c r="N717" t="str">
        <f>PROPER(MedExam_Table[[#This Row],[Any Transplants]])</f>
        <v>No</v>
      </c>
    </row>
    <row r="718" spans="1:14" x14ac:dyDescent="0.3">
      <c r="A718" t="s">
        <v>728</v>
      </c>
      <c r="B718">
        <v>38.9</v>
      </c>
      <c r="C718">
        <v>4.28</v>
      </c>
      <c r="D718" t="s">
        <v>2380</v>
      </c>
      <c r="E718" t="s">
        <v>2380</v>
      </c>
      <c r="F718" t="s">
        <v>2380</v>
      </c>
      <c r="G718" t="s">
        <v>2381</v>
      </c>
      <c r="H718" t="s">
        <v>2380</v>
      </c>
      <c r="I718" s="9">
        <f>IF(MedExam_Table[[#This Row],[NumberOfMajorSurgeries]]="No major surgery",0,MedExam_Table[[#This Row],[NumberOfMajorSurgeries]])</f>
        <v>0</v>
      </c>
      <c r="J718" t="str">
        <f>PROPER(MedExam_Table[[#This Row],[Heart Issues]])</f>
        <v>No</v>
      </c>
      <c r="K718" t="str">
        <f>PROPER(IF(MedExam_Table[[#This Row],[smoker]]= "?","No",MedExam_Table[[#This Row],[smoker]]))</f>
        <v>No</v>
      </c>
      <c r="L718" t="str">
        <f>IF(MedExam_Table[[#This Row],[BMI]]&lt;18.5,"Underweight",IF(MedExam_Table[[#This Row],[BMI]]&lt;25,"NormalWeight",IF(MedExam_Table[[#This Row],[BMI]]&lt;=30,"OverWeight","Obesity")))</f>
        <v>Obesity</v>
      </c>
      <c r="M718" t="str">
        <f>IF(MedExam_Table[[#This Row],[HBA1C]]&lt;5.7,"Normal",IF(MedExam_Table[[#This Row],[HBA1C]]&lt;6.4,"Prediabetes","Diabetes"))</f>
        <v>Normal</v>
      </c>
      <c r="N718" t="str">
        <f>PROPER(MedExam_Table[[#This Row],[Any Transplants]])</f>
        <v>No</v>
      </c>
    </row>
    <row r="719" spans="1:14" x14ac:dyDescent="0.3">
      <c r="A719" t="s">
        <v>727</v>
      </c>
      <c r="B719">
        <v>26.9</v>
      </c>
      <c r="C719">
        <v>4.07</v>
      </c>
      <c r="D719" t="s">
        <v>2380</v>
      </c>
      <c r="E719" t="s">
        <v>2380</v>
      </c>
      <c r="F719" t="s">
        <v>2380</v>
      </c>
      <c r="G719" t="s">
        <v>2381</v>
      </c>
      <c r="H719" t="s">
        <v>2380</v>
      </c>
      <c r="I719" s="9">
        <f>IF(MedExam_Table[[#This Row],[NumberOfMajorSurgeries]]="No major surgery",0,MedExam_Table[[#This Row],[NumberOfMajorSurgeries]])</f>
        <v>0</v>
      </c>
      <c r="J719" t="str">
        <f>PROPER(MedExam_Table[[#This Row],[Heart Issues]])</f>
        <v>No</v>
      </c>
      <c r="K719" t="str">
        <f>PROPER(IF(MedExam_Table[[#This Row],[smoker]]= "?","No",MedExam_Table[[#This Row],[smoker]]))</f>
        <v>No</v>
      </c>
      <c r="L719" t="str">
        <f>IF(MedExam_Table[[#This Row],[BMI]]&lt;18.5,"Underweight",IF(MedExam_Table[[#This Row],[BMI]]&lt;25,"NormalWeight",IF(MedExam_Table[[#This Row],[BMI]]&lt;=30,"OverWeight","Obesity")))</f>
        <v>OverWeight</v>
      </c>
      <c r="M719" t="str">
        <f>IF(MedExam_Table[[#This Row],[HBA1C]]&lt;5.7,"Normal",IF(MedExam_Table[[#This Row],[HBA1C]]&lt;6.4,"Prediabetes","Diabetes"))</f>
        <v>Normal</v>
      </c>
      <c r="N719" t="str">
        <f>PROPER(MedExam_Table[[#This Row],[Any Transplants]])</f>
        <v>No</v>
      </c>
    </row>
    <row r="720" spans="1:14" x14ac:dyDescent="0.3">
      <c r="A720" t="s">
        <v>726</v>
      </c>
      <c r="B720">
        <v>24.86</v>
      </c>
      <c r="C720">
        <v>6.23</v>
      </c>
      <c r="D720" t="s">
        <v>2380</v>
      </c>
      <c r="E720" t="s">
        <v>2380</v>
      </c>
      <c r="F720" t="s">
        <v>2380</v>
      </c>
      <c r="G720" t="s">
        <v>2381</v>
      </c>
      <c r="H720" t="s">
        <v>2380</v>
      </c>
      <c r="I720" s="9">
        <f>IF(MedExam_Table[[#This Row],[NumberOfMajorSurgeries]]="No major surgery",0,MedExam_Table[[#This Row],[NumberOfMajorSurgeries]])</f>
        <v>0</v>
      </c>
      <c r="J720" t="str">
        <f>PROPER(MedExam_Table[[#This Row],[Heart Issues]])</f>
        <v>No</v>
      </c>
      <c r="K720" t="str">
        <f>PROPER(IF(MedExam_Table[[#This Row],[smoker]]= "?","No",MedExam_Table[[#This Row],[smoker]]))</f>
        <v>No</v>
      </c>
      <c r="L720" t="str">
        <f>IF(MedExam_Table[[#This Row],[BMI]]&lt;18.5,"Underweight",IF(MedExam_Table[[#This Row],[BMI]]&lt;25,"NormalWeight",IF(MedExam_Table[[#This Row],[BMI]]&lt;=30,"OverWeight","Obesity")))</f>
        <v>NormalWeight</v>
      </c>
      <c r="M720" t="str">
        <f>IF(MedExam_Table[[#This Row],[HBA1C]]&lt;5.7,"Normal",IF(MedExam_Table[[#This Row],[HBA1C]]&lt;6.4,"Prediabetes","Diabetes"))</f>
        <v>Prediabetes</v>
      </c>
      <c r="N720" t="str">
        <f>PROPER(MedExam_Table[[#This Row],[Any Transplants]])</f>
        <v>No</v>
      </c>
    </row>
    <row r="721" spans="1:14" x14ac:dyDescent="0.3">
      <c r="A721" t="s">
        <v>725</v>
      </c>
      <c r="B721">
        <v>39.14</v>
      </c>
      <c r="C721">
        <v>6.24</v>
      </c>
      <c r="D721" t="s">
        <v>2380</v>
      </c>
      <c r="E721" t="s">
        <v>2382</v>
      </c>
      <c r="F721" t="s">
        <v>2380</v>
      </c>
      <c r="G721">
        <v>1</v>
      </c>
      <c r="H721" t="s">
        <v>2380</v>
      </c>
      <c r="I721" s="9">
        <f>IF(MedExam_Table[[#This Row],[NumberOfMajorSurgeries]]="No major surgery",0,MedExam_Table[[#This Row],[NumberOfMajorSurgeries]])</f>
        <v>1</v>
      </c>
      <c r="J721" t="str">
        <f>PROPER(MedExam_Table[[#This Row],[Heart Issues]])</f>
        <v>No</v>
      </c>
      <c r="K721" t="str">
        <f>PROPER(IF(MedExam_Table[[#This Row],[smoker]]= "?","No",MedExam_Table[[#This Row],[smoker]]))</f>
        <v>No</v>
      </c>
      <c r="L721" t="str">
        <f>IF(MedExam_Table[[#This Row],[BMI]]&lt;18.5,"Underweight",IF(MedExam_Table[[#This Row],[BMI]]&lt;25,"NormalWeight",IF(MedExam_Table[[#This Row],[BMI]]&lt;=30,"OverWeight","Obesity")))</f>
        <v>Obesity</v>
      </c>
      <c r="M721" t="str">
        <f>IF(MedExam_Table[[#This Row],[HBA1C]]&lt;5.7,"Normal",IF(MedExam_Table[[#This Row],[HBA1C]]&lt;6.4,"Prediabetes","Diabetes"))</f>
        <v>Prediabetes</v>
      </c>
      <c r="N721" t="str">
        <f>PROPER(MedExam_Table[[#This Row],[Any Transplants]])</f>
        <v>Yes</v>
      </c>
    </row>
    <row r="722" spans="1:14" x14ac:dyDescent="0.3">
      <c r="A722" t="s">
        <v>724</v>
      </c>
      <c r="B722">
        <v>39.799999999999997</v>
      </c>
      <c r="C722">
        <v>6.17</v>
      </c>
      <c r="D722" t="s">
        <v>2380</v>
      </c>
      <c r="E722" t="s">
        <v>2380</v>
      </c>
      <c r="F722" t="s">
        <v>2383</v>
      </c>
      <c r="G722">
        <v>1</v>
      </c>
      <c r="H722" t="s">
        <v>2380</v>
      </c>
      <c r="I722" s="9">
        <f>IF(MedExam_Table[[#This Row],[NumberOfMajorSurgeries]]="No major surgery",0,MedExam_Table[[#This Row],[NumberOfMajorSurgeries]])</f>
        <v>1</v>
      </c>
      <c r="J722" t="str">
        <f>PROPER(MedExam_Table[[#This Row],[Heart Issues]])</f>
        <v>No</v>
      </c>
      <c r="K722" t="str">
        <f>PROPER(IF(MedExam_Table[[#This Row],[smoker]]= "?","No",MedExam_Table[[#This Row],[smoker]]))</f>
        <v>No</v>
      </c>
      <c r="L722" t="str">
        <f>IF(MedExam_Table[[#This Row],[BMI]]&lt;18.5,"Underweight",IF(MedExam_Table[[#This Row],[BMI]]&lt;25,"NormalWeight",IF(MedExam_Table[[#This Row],[BMI]]&lt;=30,"OverWeight","Obesity")))</f>
        <v>Obesity</v>
      </c>
      <c r="M722" t="str">
        <f>IF(MedExam_Table[[#This Row],[HBA1C]]&lt;5.7,"Normal",IF(MedExam_Table[[#This Row],[HBA1C]]&lt;6.4,"Prediabetes","Diabetes"))</f>
        <v>Prediabetes</v>
      </c>
      <c r="N722" t="str">
        <f>PROPER(MedExam_Table[[#This Row],[Any Transplants]])</f>
        <v>No</v>
      </c>
    </row>
    <row r="723" spans="1:14" x14ac:dyDescent="0.3">
      <c r="A723" t="s">
        <v>723</v>
      </c>
      <c r="B723">
        <v>34.32</v>
      </c>
      <c r="C723">
        <v>5.16</v>
      </c>
      <c r="D723" t="s">
        <v>2380</v>
      </c>
      <c r="E723" t="s">
        <v>2380</v>
      </c>
      <c r="F723" t="s">
        <v>2380</v>
      </c>
      <c r="G723">
        <v>1</v>
      </c>
      <c r="H723" t="s">
        <v>2380</v>
      </c>
      <c r="I723" s="9">
        <f>IF(MedExam_Table[[#This Row],[NumberOfMajorSurgeries]]="No major surgery",0,MedExam_Table[[#This Row],[NumberOfMajorSurgeries]])</f>
        <v>1</v>
      </c>
      <c r="J723" t="str">
        <f>PROPER(MedExam_Table[[#This Row],[Heart Issues]])</f>
        <v>No</v>
      </c>
      <c r="K723" t="str">
        <f>PROPER(IF(MedExam_Table[[#This Row],[smoker]]= "?","No",MedExam_Table[[#This Row],[smoker]]))</f>
        <v>No</v>
      </c>
      <c r="L723" t="str">
        <f>IF(MedExam_Table[[#This Row],[BMI]]&lt;18.5,"Underweight",IF(MedExam_Table[[#This Row],[BMI]]&lt;25,"NormalWeight",IF(MedExam_Table[[#This Row],[BMI]]&lt;=30,"OverWeight","Obesity")))</f>
        <v>Obesity</v>
      </c>
      <c r="M723" t="str">
        <f>IF(MedExam_Table[[#This Row],[HBA1C]]&lt;5.7,"Normal",IF(MedExam_Table[[#This Row],[HBA1C]]&lt;6.4,"Prediabetes","Diabetes"))</f>
        <v>Normal</v>
      </c>
      <c r="N723" t="str">
        <f>PROPER(MedExam_Table[[#This Row],[Any Transplants]])</f>
        <v>No</v>
      </c>
    </row>
    <row r="724" spans="1:14" x14ac:dyDescent="0.3">
      <c r="A724" t="s">
        <v>722</v>
      </c>
      <c r="B724">
        <v>32.51</v>
      </c>
      <c r="C724">
        <v>4.3</v>
      </c>
      <c r="D724" t="s">
        <v>2380</v>
      </c>
      <c r="E724" t="s">
        <v>2380</v>
      </c>
      <c r="F724" t="s">
        <v>2380</v>
      </c>
      <c r="G724" t="s">
        <v>2381</v>
      </c>
      <c r="H724" t="s">
        <v>2380</v>
      </c>
      <c r="I724" s="9">
        <f>IF(MedExam_Table[[#This Row],[NumberOfMajorSurgeries]]="No major surgery",0,MedExam_Table[[#This Row],[NumberOfMajorSurgeries]])</f>
        <v>0</v>
      </c>
      <c r="J724" t="str">
        <f>PROPER(MedExam_Table[[#This Row],[Heart Issues]])</f>
        <v>No</v>
      </c>
      <c r="K724" t="str">
        <f>PROPER(IF(MedExam_Table[[#This Row],[smoker]]= "?","No",MedExam_Table[[#This Row],[smoker]]))</f>
        <v>No</v>
      </c>
      <c r="L724" t="str">
        <f>IF(MedExam_Table[[#This Row],[BMI]]&lt;18.5,"Underweight",IF(MedExam_Table[[#This Row],[BMI]]&lt;25,"NormalWeight",IF(MedExam_Table[[#This Row],[BMI]]&lt;=30,"OverWeight","Obesity")))</f>
        <v>Obesity</v>
      </c>
      <c r="M724" t="str">
        <f>IF(MedExam_Table[[#This Row],[HBA1C]]&lt;5.7,"Normal",IF(MedExam_Table[[#This Row],[HBA1C]]&lt;6.4,"Prediabetes","Diabetes"))</f>
        <v>Normal</v>
      </c>
      <c r="N724" t="str">
        <f>PROPER(MedExam_Table[[#This Row],[Any Transplants]])</f>
        <v>No</v>
      </c>
    </row>
    <row r="725" spans="1:14" x14ac:dyDescent="0.3">
      <c r="A725" t="s">
        <v>2208</v>
      </c>
      <c r="B725">
        <v>42.69</v>
      </c>
      <c r="C725">
        <v>4.8899999999999997</v>
      </c>
      <c r="D725" t="s">
        <v>2380</v>
      </c>
      <c r="E725" t="s">
        <v>2380</v>
      </c>
      <c r="F725" t="s">
        <v>2383</v>
      </c>
      <c r="G725">
        <v>1</v>
      </c>
      <c r="H725" t="s">
        <v>2382</v>
      </c>
      <c r="I725" s="9">
        <f>IF(MedExam_Table[[#This Row],[NumberOfMajorSurgeries]]="No major surgery",0,MedExam_Table[[#This Row],[NumberOfMajorSurgeries]])</f>
        <v>1</v>
      </c>
      <c r="J725" t="str">
        <f>PROPER(MedExam_Table[[#This Row],[Heart Issues]])</f>
        <v>No</v>
      </c>
      <c r="K725" t="str">
        <f>PROPER(IF(MedExam_Table[[#This Row],[smoker]]= "?","No",MedExam_Table[[#This Row],[smoker]]))</f>
        <v>Yes</v>
      </c>
      <c r="L725" t="str">
        <f>IF(MedExam_Table[[#This Row],[BMI]]&lt;18.5,"Underweight",IF(MedExam_Table[[#This Row],[BMI]]&lt;25,"NormalWeight",IF(MedExam_Table[[#This Row],[BMI]]&lt;=30,"OverWeight","Obesity")))</f>
        <v>Obesity</v>
      </c>
      <c r="M725" t="str">
        <f>IF(MedExam_Table[[#This Row],[HBA1C]]&lt;5.7,"Normal",IF(MedExam_Table[[#This Row],[HBA1C]]&lt;6.4,"Prediabetes","Diabetes"))</f>
        <v>Normal</v>
      </c>
      <c r="N725" t="str">
        <f>PROPER(MedExam_Table[[#This Row],[Any Transplants]])</f>
        <v>No</v>
      </c>
    </row>
    <row r="726" spans="1:14" x14ac:dyDescent="0.3">
      <c r="A726" t="s">
        <v>721</v>
      </c>
      <c r="B726">
        <v>30.71</v>
      </c>
      <c r="C726">
        <v>6.14</v>
      </c>
      <c r="D726" t="s">
        <v>2380</v>
      </c>
      <c r="E726" t="s">
        <v>2380</v>
      </c>
      <c r="F726" t="s">
        <v>2383</v>
      </c>
      <c r="G726">
        <v>1</v>
      </c>
      <c r="H726" t="s">
        <v>2380</v>
      </c>
      <c r="I726" s="9">
        <f>IF(MedExam_Table[[#This Row],[NumberOfMajorSurgeries]]="No major surgery",0,MedExam_Table[[#This Row],[NumberOfMajorSurgeries]])</f>
        <v>1</v>
      </c>
      <c r="J726" t="str">
        <f>PROPER(MedExam_Table[[#This Row],[Heart Issues]])</f>
        <v>No</v>
      </c>
      <c r="K726" t="str">
        <f>PROPER(IF(MedExam_Table[[#This Row],[smoker]]= "?","No",MedExam_Table[[#This Row],[smoker]]))</f>
        <v>No</v>
      </c>
      <c r="L726" t="str">
        <f>IF(MedExam_Table[[#This Row],[BMI]]&lt;18.5,"Underweight",IF(MedExam_Table[[#This Row],[BMI]]&lt;25,"NormalWeight",IF(MedExam_Table[[#This Row],[BMI]]&lt;=30,"OverWeight","Obesity")))</f>
        <v>Obesity</v>
      </c>
      <c r="M726" t="str">
        <f>IF(MedExam_Table[[#This Row],[HBA1C]]&lt;5.7,"Normal",IF(MedExam_Table[[#This Row],[HBA1C]]&lt;6.4,"Prediabetes","Diabetes"))</f>
        <v>Prediabetes</v>
      </c>
      <c r="N726" t="str">
        <f>PROPER(MedExam_Table[[#This Row],[Any Transplants]])</f>
        <v>No</v>
      </c>
    </row>
    <row r="727" spans="1:14" x14ac:dyDescent="0.3">
      <c r="A727" t="s">
        <v>720</v>
      </c>
      <c r="B727">
        <v>28.9</v>
      </c>
      <c r="C727">
        <v>5.36</v>
      </c>
      <c r="D727" t="s">
        <v>2380</v>
      </c>
      <c r="E727" t="s">
        <v>2380</v>
      </c>
      <c r="F727" t="s">
        <v>2380</v>
      </c>
      <c r="G727">
        <v>1</v>
      </c>
      <c r="H727" t="s">
        <v>2380</v>
      </c>
      <c r="I727" s="9">
        <f>IF(MedExam_Table[[#This Row],[NumberOfMajorSurgeries]]="No major surgery",0,MedExam_Table[[#This Row],[NumberOfMajorSurgeries]])</f>
        <v>1</v>
      </c>
      <c r="J727" t="str">
        <f>PROPER(MedExam_Table[[#This Row],[Heart Issues]])</f>
        <v>No</v>
      </c>
      <c r="K727" t="str">
        <f>PROPER(IF(MedExam_Table[[#This Row],[smoker]]= "?","No",MedExam_Table[[#This Row],[smoker]]))</f>
        <v>No</v>
      </c>
      <c r="L727" t="str">
        <f>IF(MedExam_Table[[#This Row],[BMI]]&lt;18.5,"Underweight",IF(MedExam_Table[[#This Row],[BMI]]&lt;25,"NormalWeight",IF(MedExam_Table[[#This Row],[BMI]]&lt;=30,"OverWeight","Obesity")))</f>
        <v>OverWeight</v>
      </c>
      <c r="M727" t="str">
        <f>IF(MedExam_Table[[#This Row],[HBA1C]]&lt;5.7,"Normal",IF(MedExam_Table[[#This Row],[HBA1C]]&lt;6.4,"Prediabetes","Diabetes"))</f>
        <v>Normal</v>
      </c>
      <c r="N727" t="str">
        <f>PROPER(MedExam_Table[[#This Row],[Any Transplants]])</f>
        <v>No</v>
      </c>
    </row>
    <row r="728" spans="1:14" x14ac:dyDescent="0.3">
      <c r="A728" t="s">
        <v>719</v>
      </c>
      <c r="B728">
        <v>36.19</v>
      </c>
      <c r="C728">
        <v>4.3</v>
      </c>
      <c r="D728" t="s">
        <v>2380</v>
      </c>
      <c r="E728" t="s">
        <v>2380</v>
      </c>
      <c r="F728" t="s">
        <v>2380</v>
      </c>
      <c r="G728" t="s">
        <v>2381</v>
      </c>
      <c r="H728" t="s">
        <v>2380</v>
      </c>
      <c r="I728" s="9">
        <f>IF(MedExam_Table[[#This Row],[NumberOfMajorSurgeries]]="No major surgery",0,MedExam_Table[[#This Row],[NumberOfMajorSurgeries]])</f>
        <v>0</v>
      </c>
      <c r="J728" t="str">
        <f>PROPER(MedExam_Table[[#This Row],[Heart Issues]])</f>
        <v>No</v>
      </c>
      <c r="K728" t="str">
        <f>PROPER(IF(MedExam_Table[[#This Row],[smoker]]= "?","No",MedExam_Table[[#This Row],[smoker]]))</f>
        <v>No</v>
      </c>
      <c r="L728" t="str">
        <f>IF(MedExam_Table[[#This Row],[BMI]]&lt;18.5,"Underweight",IF(MedExam_Table[[#This Row],[BMI]]&lt;25,"NormalWeight",IF(MedExam_Table[[#This Row],[BMI]]&lt;=30,"OverWeight","Obesity")))</f>
        <v>Obesity</v>
      </c>
      <c r="M728" t="str">
        <f>IF(MedExam_Table[[#This Row],[HBA1C]]&lt;5.7,"Normal",IF(MedExam_Table[[#This Row],[HBA1C]]&lt;6.4,"Prediabetes","Diabetes"))</f>
        <v>Normal</v>
      </c>
      <c r="N728" t="str">
        <f>PROPER(MedExam_Table[[#This Row],[Any Transplants]])</f>
        <v>No</v>
      </c>
    </row>
    <row r="729" spans="1:14" x14ac:dyDescent="0.3">
      <c r="A729" t="s">
        <v>718</v>
      </c>
      <c r="B729">
        <v>29.6</v>
      </c>
      <c r="C729">
        <v>4.09</v>
      </c>
      <c r="D729" t="s">
        <v>2380</v>
      </c>
      <c r="E729" t="s">
        <v>2380</v>
      </c>
      <c r="F729" t="s">
        <v>2380</v>
      </c>
      <c r="G729" t="s">
        <v>2381</v>
      </c>
      <c r="H729" t="s">
        <v>2380</v>
      </c>
      <c r="I729" s="9">
        <f>IF(MedExam_Table[[#This Row],[NumberOfMajorSurgeries]]="No major surgery",0,MedExam_Table[[#This Row],[NumberOfMajorSurgeries]])</f>
        <v>0</v>
      </c>
      <c r="J729" t="str">
        <f>PROPER(MedExam_Table[[#This Row],[Heart Issues]])</f>
        <v>No</v>
      </c>
      <c r="K729" t="str">
        <f>PROPER(IF(MedExam_Table[[#This Row],[smoker]]= "?","No",MedExam_Table[[#This Row],[smoker]]))</f>
        <v>No</v>
      </c>
      <c r="L729" t="str">
        <f>IF(MedExam_Table[[#This Row],[BMI]]&lt;18.5,"Underweight",IF(MedExam_Table[[#This Row],[BMI]]&lt;25,"NormalWeight",IF(MedExam_Table[[#This Row],[BMI]]&lt;=30,"OverWeight","Obesity")))</f>
        <v>OverWeight</v>
      </c>
      <c r="M729" t="str">
        <f>IF(MedExam_Table[[#This Row],[HBA1C]]&lt;5.7,"Normal",IF(MedExam_Table[[#This Row],[HBA1C]]&lt;6.4,"Prediabetes","Diabetes"))</f>
        <v>Normal</v>
      </c>
      <c r="N729" t="str">
        <f>PROPER(MedExam_Table[[#This Row],[Any Transplants]])</f>
        <v>No</v>
      </c>
    </row>
    <row r="730" spans="1:14" x14ac:dyDescent="0.3">
      <c r="A730" t="s">
        <v>717</v>
      </c>
      <c r="B730">
        <v>30.95</v>
      </c>
      <c r="C730">
        <v>6.27</v>
      </c>
      <c r="D730" t="s">
        <v>2380</v>
      </c>
      <c r="E730" t="s">
        <v>2380</v>
      </c>
      <c r="F730" t="s">
        <v>2383</v>
      </c>
      <c r="G730">
        <v>1</v>
      </c>
      <c r="H730" t="s">
        <v>2380</v>
      </c>
      <c r="I730" s="9">
        <f>IF(MedExam_Table[[#This Row],[NumberOfMajorSurgeries]]="No major surgery",0,MedExam_Table[[#This Row],[NumberOfMajorSurgeries]])</f>
        <v>1</v>
      </c>
      <c r="J730" t="str">
        <f>PROPER(MedExam_Table[[#This Row],[Heart Issues]])</f>
        <v>No</v>
      </c>
      <c r="K730" t="str">
        <f>PROPER(IF(MedExam_Table[[#This Row],[smoker]]= "?","No",MedExam_Table[[#This Row],[smoker]]))</f>
        <v>No</v>
      </c>
      <c r="L730" t="str">
        <f>IF(MedExam_Table[[#This Row],[BMI]]&lt;18.5,"Underweight",IF(MedExam_Table[[#This Row],[BMI]]&lt;25,"NormalWeight",IF(MedExam_Table[[#This Row],[BMI]]&lt;=30,"OverWeight","Obesity")))</f>
        <v>Obesity</v>
      </c>
      <c r="M730" t="str">
        <f>IF(MedExam_Table[[#This Row],[HBA1C]]&lt;5.7,"Normal",IF(MedExam_Table[[#This Row],[HBA1C]]&lt;6.4,"Prediabetes","Diabetes"))</f>
        <v>Prediabetes</v>
      </c>
      <c r="N730" t="str">
        <f>PROPER(MedExam_Table[[#This Row],[Any Transplants]])</f>
        <v>No</v>
      </c>
    </row>
    <row r="731" spans="1:14" x14ac:dyDescent="0.3">
      <c r="A731" t="s">
        <v>716</v>
      </c>
      <c r="B731">
        <v>19.95</v>
      </c>
      <c r="C731">
        <v>5.39</v>
      </c>
      <c r="D731" t="s">
        <v>2380</v>
      </c>
      <c r="E731" t="s">
        <v>2380</v>
      </c>
      <c r="F731" t="s">
        <v>2380</v>
      </c>
      <c r="G731">
        <v>1</v>
      </c>
      <c r="H731" t="s">
        <v>2380</v>
      </c>
      <c r="I731" s="9">
        <f>IF(MedExam_Table[[#This Row],[NumberOfMajorSurgeries]]="No major surgery",0,MedExam_Table[[#This Row],[NumberOfMajorSurgeries]])</f>
        <v>1</v>
      </c>
      <c r="J731" t="str">
        <f>PROPER(MedExam_Table[[#This Row],[Heart Issues]])</f>
        <v>No</v>
      </c>
      <c r="K731" t="str">
        <f>PROPER(IF(MedExam_Table[[#This Row],[smoker]]= "?","No",MedExam_Table[[#This Row],[smoker]]))</f>
        <v>No</v>
      </c>
      <c r="L731" t="str">
        <f>IF(MedExam_Table[[#This Row],[BMI]]&lt;18.5,"Underweight",IF(MedExam_Table[[#This Row],[BMI]]&lt;25,"NormalWeight",IF(MedExam_Table[[#This Row],[BMI]]&lt;=30,"OverWeight","Obesity")))</f>
        <v>NormalWeight</v>
      </c>
      <c r="M731" t="str">
        <f>IF(MedExam_Table[[#This Row],[HBA1C]]&lt;5.7,"Normal",IF(MedExam_Table[[#This Row],[HBA1C]]&lt;6.4,"Prediabetes","Diabetes"))</f>
        <v>Normal</v>
      </c>
      <c r="N731" t="str">
        <f>PROPER(MedExam_Table[[#This Row],[Any Transplants]])</f>
        <v>No</v>
      </c>
    </row>
    <row r="732" spans="1:14" x14ac:dyDescent="0.3">
      <c r="A732" t="s">
        <v>715</v>
      </c>
      <c r="B732">
        <v>23.65</v>
      </c>
      <c r="C732">
        <v>5.75</v>
      </c>
      <c r="D732" t="s">
        <v>2382</v>
      </c>
      <c r="E732" t="s">
        <v>2380</v>
      </c>
      <c r="F732" t="s">
        <v>2380</v>
      </c>
      <c r="G732" t="s">
        <v>2381</v>
      </c>
      <c r="H732" t="s">
        <v>2380</v>
      </c>
      <c r="I732" s="9">
        <f>IF(MedExam_Table[[#This Row],[NumberOfMajorSurgeries]]="No major surgery",0,MedExam_Table[[#This Row],[NumberOfMajorSurgeries]])</f>
        <v>0</v>
      </c>
      <c r="J732" t="str">
        <f>PROPER(MedExam_Table[[#This Row],[Heart Issues]])</f>
        <v>Yes</v>
      </c>
      <c r="K732" t="str">
        <f>PROPER(IF(MedExam_Table[[#This Row],[smoker]]= "?","No",MedExam_Table[[#This Row],[smoker]]))</f>
        <v>No</v>
      </c>
      <c r="L732" t="str">
        <f>IF(MedExam_Table[[#This Row],[BMI]]&lt;18.5,"Underweight",IF(MedExam_Table[[#This Row],[BMI]]&lt;25,"NormalWeight",IF(MedExam_Table[[#This Row],[BMI]]&lt;=30,"OverWeight","Obesity")))</f>
        <v>NormalWeight</v>
      </c>
      <c r="M732" t="str">
        <f>IF(MedExam_Table[[#This Row],[HBA1C]]&lt;5.7,"Normal",IF(MedExam_Table[[#This Row],[HBA1C]]&lt;6.4,"Prediabetes","Diabetes"))</f>
        <v>Prediabetes</v>
      </c>
      <c r="N732" t="str">
        <f>PROPER(MedExam_Table[[#This Row],[Any Transplants]])</f>
        <v>No</v>
      </c>
    </row>
    <row r="733" spans="1:14" x14ac:dyDescent="0.3">
      <c r="A733" t="s">
        <v>714</v>
      </c>
      <c r="B733">
        <v>43.34</v>
      </c>
      <c r="C733">
        <v>4.91</v>
      </c>
      <c r="D733" t="s">
        <v>2380</v>
      </c>
      <c r="E733" t="s">
        <v>2380</v>
      </c>
      <c r="F733" t="s">
        <v>2380</v>
      </c>
      <c r="G733">
        <v>1</v>
      </c>
      <c r="H733" t="s">
        <v>2380</v>
      </c>
      <c r="I733" s="9">
        <f>IF(MedExam_Table[[#This Row],[NumberOfMajorSurgeries]]="No major surgery",0,MedExam_Table[[#This Row],[NumberOfMajorSurgeries]])</f>
        <v>1</v>
      </c>
      <c r="J733" t="str">
        <f>PROPER(MedExam_Table[[#This Row],[Heart Issues]])</f>
        <v>No</v>
      </c>
      <c r="K733" t="str">
        <f>PROPER(IF(MedExam_Table[[#This Row],[smoker]]= "?","No",MedExam_Table[[#This Row],[smoker]]))</f>
        <v>No</v>
      </c>
      <c r="L733" t="str">
        <f>IF(MedExam_Table[[#This Row],[BMI]]&lt;18.5,"Underweight",IF(MedExam_Table[[#This Row],[BMI]]&lt;25,"NormalWeight",IF(MedExam_Table[[#This Row],[BMI]]&lt;=30,"OverWeight","Obesity")))</f>
        <v>Obesity</v>
      </c>
      <c r="M733" t="str">
        <f>IF(MedExam_Table[[#This Row],[HBA1C]]&lt;5.7,"Normal",IF(MedExam_Table[[#This Row],[HBA1C]]&lt;6.4,"Prediabetes","Diabetes"))</f>
        <v>Normal</v>
      </c>
      <c r="N733" t="str">
        <f>PROPER(MedExam_Table[[#This Row],[Any Transplants]])</f>
        <v>No</v>
      </c>
    </row>
    <row r="734" spans="1:14" x14ac:dyDescent="0.3">
      <c r="A734" t="s">
        <v>713</v>
      </c>
      <c r="B734">
        <v>31.98</v>
      </c>
      <c r="C734">
        <v>4.46</v>
      </c>
      <c r="D734" t="s">
        <v>2382</v>
      </c>
      <c r="E734" t="s">
        <v>2380</v>
      </c>
      <c r="F734" t="s">
        <v>2380</v>
      </c>
      <c r="G734">
        <v>1</v>
      </c>
      <c r="H734" t="s">
        <v>2380</v>
      </c>
      <c r="I734" s="9">
        <f>IF(MedExam_Table[[#This Row],[NumberOfMajorSurgeries]]="No major surgery",0,MedExam_Table[[#This Row],[NumberOfMajorSurgeries]])</f>
        <v>1</v>
      </c>
      <c r="J734" t="str">
        <f>PROPER(MedExam_Table[[#This Row],[Heart Issues]])</f>
        <v>Yes</v>
      </c>
      <c r="K734" t="str">
        <f>PROPER(IF(MedExam_Table[[#This Row],[smoker]]= "?","No",MedExam_Table[[#This Row],[smoker]]))</f>
        <v>No</v>
      </c>
      <c r="L734" t="str">
        <f>IF(MedExam_Table[[#This Row],[BMI]]&lt;18.5,"Underweight",IF(MedExam_Table[[#This Row],[BMI]]&lt;25,"NormalWeight",IF(MedExam_Table[[#This Row],[BMI]]&lt;=30,"OverWeight","Obesity")))</f>
        <v>Obesity</v>
      </c>
      <c r="M734" t="str">
        <f>IF(MedExam_Table[[#This Row],[HBA1C]]&lt;5.7,"Normal",IF(MedExam_Table[[#This Row],[HBA1C]]&lt;6.4,"Prediabetes","Diabetes"))</f>
        <v>Normal</v>
      </c>
      <c r="N734" t="str">
        <f>PROPER(MedExam_Table[[#This Row],[Any Transplants]])</f>
        <v>No</v>
      </c>
    </row>
    <row r="735" spans="1:14" x14ac:dyDescent="0.3">
      <c r="A735" t="s">
        <v>712</v>
      </c>
      <c r="B735">
        <v>35.86</v>
      </c>
      <c r="C735">
        <v>6.22</v>
      </c>
      <c r="D735" t="s">
        <v>2380</v>
      </c>
      <c r="E735" t="s">
        <v>2380</v>
      </c>
      <c r="F735" t="s">
        <v>2380</v>
      </c>
      <c r="G735">
        <v>1</v>
      </c>
      <c r="H735" t="s">
        <v>2380</v>
      </c>
      <c r="I735" s="9">
        <f>IF(MedExam_Table[[#This Row],[NumberOfMajorSurgeries]]="No major surgery",0,MedExam_Table[[#This Row],[NumberOfMajorSurgeries]])</f>
        <v>1</v>
      </c>
      <c r="J735" t="str">
        <f>PROPER(MedExam_Table[[#This Row],[Heart Issues]])</f>
        <v>No</v>
      </c>
      <c r="K735" t="str">
        <f>PROPER(IF(MedExam_Table[[#This Row],[smoker]]= "?","No",MedExam_Table[[#This Row],[smoker]]))</f>
        <v>No</v>
      </c>
      <c r="L735" t="str">
        <f>IF(MedExam_Table[[#This Row],[BMI]]&lt;18.5,"Underweight",IF(MedExam_Table[[#This Row],[BMI]]&lt;25,"NormalWeight",IF(MedExam_Table[[#This Row],[BMI]]&lt;=30,"OverWeight","Obesity")))</f>
        <v>Obesity</v>
      </c>
      <c r="M735" t="str">
        <f>IF(MedExam_Table[[#This Row],[HBA1C]]&lt;5.7,"Normal",IF(MedExam_Table[[#This Row],[HBA1C]]&lt;6.4,"Prediabetes","Diabetes"))</f>
        <v>Prediabetes</v>
      </c>
      <c r="N735" t="str">
        <f>PROPER(MedExam_Table[[#This Row],[Any Transplants]])</f>
        <v>No</v>
      </c>
    </row>
    <row r="736" spans="1:14" x14ac:dyDescent="0.3">
      <c r="A736" t="s">
        <v>2207</v>
      </c>
      <c r="B736">
        <v>37.869999999999997</v>
      </c>
      <c r="C736">
        <v>4.29</v>
      </c>
      <c r="D736" t="s">
        <v>2382</v>
      </c>
      <c r="E736" t="s">
        <v>2380</v>
      </c>
      <c r="F736" t="s">
        <v>2383</v>
      </c>
      <c r="G736">
        <v>1</v>
      </c>
      <c r="H736" t="s">
        <v>2382</v>
      </c>
      <c r="I736" s="9">
        <f>IF(MedExam_Table[[#This Row],[NumberOfMajorSurgeries]]="No major surgery",0,MedExam_Table[[#This Row],[NumberOfMajorSurgeries]])</f>
        <v>1</v>
      </c>
      <c r="J736" t="str">
        <f>PROPER(MedExam_Table[[#This Row],[Heart Issues]])</f>
        <v>Yes</v>
      </c>
      <c r="K736" t="str">
        <f>PROPER(IF(MedExam_Table[[#This Row],[smoker]]= "?","No",MedExam_Table[[#This Row],[smoker]]))</f>
        <v>Yes</v>
      </c>
      <c r="L736" t="str">
        <f>IF(MedExam_Table[[#This Row],[BMI]]&lt;18.5,"Underweight",IF(MedExam_Table[[#This Row],[BMI]]&lt;25,"NormalWeight",IF(MedExam_Table[[#This Row],[BMI]]&lt;=30,"OverWeight","Obesity")))</f>
        <v>Obesity</v>
      </c>
      <c r="M736" t="str">
        <f>IF(MedExam_Table[[#This Row],[HBA1C]]&lt;5.7,"Normal",IF(MedExam_Table[[#This Row],[HBA1C]]&lt;6.4,"Prediabetes","Diabetes"))</f>
        <v>Normal</v>
      </c>
      <c r="N736" t="str">
        <f>PROPER(MedExam_Table[[#This Row],[Any Transplants]])</f>
        <v>No</v>
      </c>
    </row>
    <row r="737" spans="1:14" x14ac:dyDescent="0.3">
      <c r="A737" t="s">
        <v>711</v>
      </c>
      <c r="B737">
        <v>15.2</v>
      </c>
      <c r="C737">
        <v>8.82</v>
      </c>
      <c r="D737" t="s">
        <v>2380</v>
      </c>
      <c r="E737" t="s">
        <v>2380</v>
      </c>
      <c r="F737" t="s">
        <v>2380</v>
      </c>
      <c r="G737" t="s">
        <v>2381</v>
      </c>
      <c r="H737" t="s">
        <v>2380</v>
      </c>
      <c r="I737" s="9">
        <f>IF(MedExam_Table[[#This Row],[NumberOfMajorSurgeries]]="No major surgery",0,MedExam_Table[[#This Row],[NumberOfMajorSurgeries]])</f>
        <v>0</v>
      </c>
      <c r="J737" t="str">
        <f>PROPER(MedExam_Table[[#This Row],[Heart Issues]])</f>
        <v>No</v>
      </c>
      <c r="K737" t="str">
        <f>PROPER(IF(MedExam_Table[[#This Row],[smoker]]= "?","No",MedExam_Table[[#This Row],[smoker]]))</f>
        <v>No</v>
      </c>
      <c r="L737" t="str">
        <f>IF(MedExam_Table[[#This Row],[BMI]]&lt;18.5,"Underweight",IF(MedExam_Table[[#This Row],[BMI]]&lt;25,"NormalWeight",IF(MedExam_Table[[#This Row],[BMI]]&lt;=30,"OverWeight","Obesity")))</f>
        <v>Underweight</v>
      </c>
      <c r="M737" t="str">
        <f>IF(MedExam_Table[[#This Row],[HBA1C]]&lt;5.7,"Normal",IF(MedExam_Table[[#This Row],[HBA1C]]&lt;6.4,"Prediabetes","Diabetes"))</f>
        <v>Diabetes</v>
      </c>
      <c r="N737" t="str">
        <f>PROPER(MedExam_Table[[#This Row],[Any Transplants]])</f>
        <v>No</v>
      </c>
    </row>
    <row r="738" spans="1:14" x14ac:dyDescent="0.3">
      <c r="A738" t="s">
        <v>710</v>
      </c>
      <c r="B738">
        <v>37.200000000000003</v>
      </c>
      <c r="C738">
        <v>10.14</v>
      </c>
      <c r="D738" t="s">
        <v>2380</v>
      </c>
      <c r="E738" t="s">
        <v>2380</v>
      </c>
      <c r="F738" t="s">
        <v>2380</v>
      </c>
      <c r="G738" t="s">
        <v>2381</v>
      </c>
      <c r="H738" t="s">
        <v>2380</v>
      </c>
      <c r="I738" s="9">
        <f>IF(MedExam_Table[[#This Row],[NumberOfMajorSurgeries]]="No major surgery",0,MedExam_Table[[#This Row],[NumberOfMajorSurgeries]])</f>
        <v>0</v>
      </c>
      <c r="J738" t="str">
        <f>PROPER(MedExam_Table[[#This Row],[Heart Issues]])</f>
        <v>No</v>
      </c>
      <c r="K738" t="str">
        <f>PROPER(IF(MedExam_Table[[#This Row],[smoker]]= "?","No",MedExam_Table[[#This Row],[smoker]]))</f>
        <v>No</v>
      </c>
      <c r="L738" t="str">
        <f>IF(MedExam_Table[[#This Row],[BMI]]&lt;18.5,"Underweight",IF(MedExam_Table[[#This Row],[BMI]]&lt;25,"NormalWeight",IF(MedExam_Table[[#This Row],[BMI]]&lt;=30,"OverWeight","Obesity")))</f>
        <v>Obesity</v>
      </c>
      <c r="M738" t="str">
        <f>IF(MedExam_Table[[#This Row],[HBA1C]]&lt;5.7,"Normal",IF(MedExam_Table[[#This Row],[HBA1C]]&lt;6.4,"Prediabetes","Diabetes"))</f>
        <v>Diabetes</v>
      </c>
      <c r="N738" t="str">
        <f>PROPER(MedExam_Table[[#This Row],[Any Transplants]])</f>
        <v>No</v>
      </c>
    </row>
    <row r="739" spans="1:14" x14ac:dyDescent="0.3">
      <c r="A739" t="s">
        <v>709</v>
      </c>
      <c r="B739">
        <v>17.91</v>
      </c>
      <c r="C739">
        <v>4.66</v>
      </c>
      <c r="D739" t="s">
        <v>2380</v>
      </c>
      <c r="E739" t="s">
        <v>2380</v>
      </c>
      <c r="F739" t="s">
        <v>2380</v>
      </c>
      <c r="G739">
        <v>2</v>
      </c>
      <c r="H739" t="s">
        <v>2380</v>
      </c>
      <c r="I739" s="9">
        <f>IF(MedExam_Table[[#This Row],[NumberOfMajorSurgeries]]="No major surgery",0,MedExam_Table[[#This Row],[NumberOfMajorSurgeries]])</f>
        <v>2</v>
      </c>
      <c r="J739" t="str">
        <f>PROPER(MedExam_Table[[#This Row],[Heart Issues]])</f>
        <v>No</v>
      </c>
      <c r="K739" t="str">
        <f>PROPER(IF(MedExam_Table[[#This Row],[smoker]]= "?","No",MedExam_Table[[#This Row],[smoker]]))</f>
        <v>No</v>
      </c>
      <c r="L739" t="str">
        <f>IF(MedExam_Table[[#This Row],[BMI]]&lt;18.5,"Underweight",IF(MedExam_Table[[#This Row],[BMI]]&lt;25,"NormalWeight",IF(MedExam_Table[[#This Row],[BMI]]&lt;=30,"OverWeight","Obesity")))</f>
        <v>Underweight</v>
      </c>
      <c r="M739" t="str">
        <f>IF(MedExam_Table[[#This Row],[HBA1C]]&lt;5.7,"Normal",IF(MedExam_Table[[#This Row],[HBA1C]]&lt;6.4,"Prediabetes","Diabetes"))</f>
        <v>Normal</v>
      </c>
      <c r="N739" t="str">
        <f>PROPER(MedExam_Table[[#This Row],[Any Transplants]])</f>
        <v>No</v>
      </c>
    </row>
    <row r="740" spans="1:14" x14ac:dyDescent="0.3">
      <c r="A740" t="s">
        <v>708</v>
      </c>
      <c r="B740">
        <v>20.76</v>
      </c>
      <c r="C740">
        <v>6.26</v>
      </c>
      <c r="D740" t="s">
        <v>2380</v>
      </c>
      <c r="E740" t="s">
        <v>2380</v>
      </c>
      <c r="F740" t="s">
        <v>2380</v>
      </c>
      <c r="G740" t="s">
        <v>2381</v>
      </c>
      <c r="H740" t="s">
        <v>2380</v>
      </c>
      <c r="I740" s="9">
        <f>IF(MedExam_Table[[#This Row],[NumberOfMajorSurgeries]]="No major surgery",0,MedExam_Table[[#This Row],[NumberOfMajorSurgeries]])</f>
        <v>0</v>
      </c>
      <c r="J740" t="str">
        <f>PROPER(MedExam_Table[[#This Row],[Heart Issues]])</f>
        <v>No</v>
      </c>
      <c r="K740" t="str">
        <f>PROPER(IF(MedExam_Table[[#This Row],[smoker]]= "?","No",MedExam_Table[[#This Row],[smoker]]))</f>
        <v>No</v>
      </c>
      <c r="L740" t="str">
        <f>IF(MedExam_Table[[#This Row],[BMI]]&lt;18.5,"Underweight",IF(MedExam_Table[[#This Row],[BMI]]&lt;25,"NormalWeight",IF(MedExam_Table[[#This Row],[BMI]]&lt;=30,"OverWeight","Obesity")))</f>
        <v>NormalWeight</v>
      </c>
      <c r="M740" t="str">
        <f>IF(MedExam_Table[[#This Row],[HBA1C]]&lt;5.7,"Normal",IF(MedExam_Table[[#This Row],[HBA1C]]&lt;6.4,"Prediabetes","Diabetes"))</f>
        <v>Prediabetes</v>
      </c>
      <c r="N740" t="str">
        <f>PROPER(MedExam_Table[[#This Row],[Any Transplants]])</f>
        <v>No</v>
      </c>
    </row>
    <row r="741" spans="1:14" x14ac:dyDescent="0.3">
      <c r="A741" t="s">
        <v>707</v>
      </c>
      <c r="B741">
        <v>38.99</v>
      </c>
      <c r="C741">
        <v>5.21</v>
      </c>
      <c r="D741" t="s">
        <v>2380</v>
      </c>
      <c r="E741" t="s">
        <v>2382</v>
      </c>
      <c r="F741" t="s">
        <v>2380</v>
      </c>
      <c r="G741">
        <v>1</v>
      </c>
      <c r="H741" t="s">
        <v>2380</v>
      </c>
      <c r="I741" s="9">
        <f>IF(MedExam_Table[[#This Row],[NumberOfMajorSurgeries]]="No major surgery",0,MedExam_Table[[#This Row],[NumberOfMajorSurgeries]])</f>
        <v>1</v>
      </c>
      <c r="J741" t="str">
        <f>PROPER(MedExam_Table[[#This Row],[Heart Issues]])</f>
        <v>No</v>
      </c>
      <c r="K741" t="str">
        <f>PROPER(IF(MedExam_Table[[#This Row],[smoker]]= "?","No",MedExam_Table[[#This Row],[smoker]]))</f>
        <v>No</v>
      </c>
      <c r="L741" t="str">
        <f>IF(MedExam_Table[[#This Row],[BMI]]&lt;18.5,"Underweight",IF(MedExam_Table[[#This Row],[BMI]]&lt;25,"NormalWeight",IF(MedExam_Table[[#This Row],[BMI]]&lt;=30,"OverWeight","Obesity")))</f>
        <v>Obesity</v>
      </c>
      <c r="M741" t="str">
        <f>IF(MedExam_Table[[#This Row],[HBA1C]]&lt;5.7,"Normal",IF(MedExam_Table[[#This Row],[HBA1C]]&lt;6.4,"Prediabetes","Diabetes"))</f>
        <v>Normal</v>
      </c>
      <c r="N741" t="str">
        <f>PROPER(MedExam_Table[[#This Row],[Any Transplants]])</f>
        <v>Yes</v>
      </c>
    </row>
    <row r="742" spans="1:14" x14ac:dyDescent="0.3">
      <c r="A742" t="s">
        <v>706</v>
      </c>
      <c r="B742">
        <v>42.655000000000001</v>
      </c>
      <c r="C742">
        <v>5.94</v>
      </c>
      <c r="D742" t="s">
        <v>2382</v>
      </c>
      <c r="E742" t="s">
        <v>2380</v>
      </c>
      <c r="F742" t="s">
        <v>2383</v>
      </c>
      <c r="G742">
        <v>1</v>
      </c>
      <c r="H742" t="s">
        <v>2380</v>
      </c>
      <c r="I742" s="9">
        <f>IF(MedExam_Table[[#This Row],[NumberOfMajorSurgeries]]="No major surgery",0,MedExam_Table[[#This Row],[NumberOfMajorSurgeries]])</f>
        <v>1</v>
      </c>
      <c r="J742" t="str">
        <f>PROPER(MedExam_Table[[#This Row],[Heart Issues]])</f>
        <v>Yes</v>
      </c>
      <c r="K742" t="str">
        <f>PROPER(IF(MedExam_Table[[#This Row],[smoker]]= "?","No",MedExam_Table[[#This Row],[smoker]]))</f>
        <v>No</v>
      </c>
      <c r="L742" t="str">
        <f>IF(MedExam_Table[[#This Row],[BMI]]&lt;18.5,"Underweight",IF(MedExam_Table[[#This Row],[BMI]]&lt;25,"NormalWeight",IF(MedExam_Table[[#This Row],[BMI]]&lt;=30,"OverWeight","Obesity")))</f>
        <v>Obesity</v>
      </c>
      <c r="M742" t="str">
        <f>IF(MedExam_Table[[#This Row],[HBA1C]]&lt;5.7,"Normal",IF(MedExam_Table[[#This Row],[HBA1C]]&lt;6.4,"Prediabetes","Diabetes"))</f>
        <v>Prediabetes</v>
      </c>
      <c r="N742" t="str">
        <f>PROPER(MedExam_Table[[#This Row],[Any Transplants]])</f>
        <v>No</v>
      </c>
    </row>
    <row r="743" spans="1:14" x14ac:dyDescent="0.3">
      <c r="A743" t="s">
        <v>705</v>
      </c>
      <c r="B743">
        <v>30.57</v>
      </c>
      <c r="C743">
        <v>5.34</v>
      </c>
      <c r="D743" t="s">
        <v>2380</v>
      </c>
      <c r="E743" t="s">
        <v>2380</v>
      </c>
      <c r="F743" t="s">
        <v>2383</v>
      </c>
      <c r="G743">
        <v>1</v>
      </c>
      <c r="H743" t="s">
        <v>2380</v>
      </c>
      <c r="I743" s="9">
        <f>IF(MedExam_Table[[#This Row],[NumberOfMajorSurgeries]]="No major surgery",0,MedExam_Table[[#This Row],[NumberOfMajorSurgeries]])</f>
        <v>1</v>
      </c>
      <c r="J743" t="str">
        <f>PROPER(MedExam_Table[[#This Row],[Heart Issues]])</f>
        <v>No</v>
      </c>
      <c r="K743" t="str">
        <f>PROPER(IF(MedExam_Table[[#This Row],[smoker]]= "?","No",MedExam_Table[[#This Row],[smoker]]))</f>
        <v>No</v>
      </c>
      <c r="L743" t="str">
        <f>IF(MedExam_Table[[#This Row],[BMI]]&lt;18.5,"Underweight",IF(MedExam_Table[[#This Row],[BMI]]&lt;25,"NormalWeight",IF(MedExam_Table[[#This Row],[BMI]]&lt;=30,"OverWeight","Obesity")))</f>
        <v>Obesity</v>
      </c>
      <c r="M743" t="str">
        <f>IF(MedExam_Table[[#This Row],[HBA1C]]&lt;5.7,"Normal",IF(MedExam_Table[[#This Row],[HBA1C]]&lt;6.4,"Prediabetes","Diabetes"))</f>
        <v>Normal</v>
      </c>
      <c r="N743" t="str">
        <f>PROPER(MedExam_Table[[#This Row],[Any Transplants]])</f>
        <v>No</v>
      </c>
    </row>
    <row r="744" spans="1:14" x14ac:dyDescent="0.3">
      <c r="A744" t="s">
        <v>704</v>
      </c>
      <c r="B744">
        <v>17.7</v>
      </c>
      <c r="C744">
        <v>6.38</v>
      </c>
      <c r="D744" t="s">
        <v>2380</v>
      </c>
      <c r="E744" t="s">
        <v>2380</v>
      </c>
      <c r="F744" t="s">
        <v>2380</v>
      </c>
      <c r="G744">
        <v>2</v>
      </c>
      <c r="H744" t="s">
        <v>2380</v>
      </c>
      <c r="I744" s="9">
        <f>IF(MedExam_Table[[#This Row],[NumberOfMajorSurgeries]]="No major surgery",0,MedExam_Table[[#This Row],[NumberOfMajorSurgeries]])</f>
        <v>2</v>
      </c>
      <c r="J744" t="str">
        <f>PROPER(MedExam_Table[[#This Row],[Heart Issues]])</f>
        <v>No</v>
      </c>
      <c r="K744" t="str">
        <f>PROPER(IF(MedExam_Table[[#This Row],[smoker]]= "?","No",MedExam_Table[[#This Row],[smoker]]))</f>
        <v>No</v>
      </c>
      <c r="L744" t="str">
        <f>IF(MedExam_Table[[#This Row],[BMI]]&lt;18.5,"Underweight",IF(MedExam_Table[[#This Row],[BMI]]&lt;25,"NormalWeight",IF(MedExam_Table[[#This Row],[BMI]]&lt;=30,"OverWeight","Obesity")))</f>
        <v>Underweight</v>
      </c>
      <c r="M744" t="str">
        <f>IF(MedExam_Table[[#This Row],[HBA1C]]&lt;5.7,"Normal",IF(MedExam_Table[[#This Row],[HBA1C]]&lt;6.4,"Prediabetes","Diabetes"))</f>
        <v>Prediabetes</v>
      </c>
      <c r="N744" t="str">
        <f>PROPER(MedExam_Table[[#This Row],[Any Transplants]])</f>
        <v>No</v>
      </c>
    </row>
    <row r="745" spans="1:14" x14ac:dyDescent="0.3">
      <c r="A745" t="s">
        <v>703</v>
      </c>
      <c r="B745">
        <v>34.770000000000003</v>
      </c>
      <c r="C745">
        <v>4.47</v>
      </c>
      <c r="D745" t="s">
        <v>2380</v>
      </c>
      <c r="E745" t="s">
        <v>2380</v>
      </c>
      <c r="F745" t="s">
        <v>2380</v>
      </c>
      <c r="G745">
        <v>1</v>
      </c>
      <c r="H745" t="s">
        <v>2380</v>
      </c>
      <c r="I745" s="9">
        <f>IF(MedExam_Table[[#This Row],[NumberOfMajorSurgeries]]="No major surgery",0,MedExam_Table[[#This Row],[NumberOfMajorSurgeries]])</f>
        <v>1</v>
      </c>
      <c r="J745" t="str">
        <f>PROPER(MedExam_Table[[#This Row],[Heart Issues]])</f>
        <v>No</v>
      </c>
      <c r="K745" t="str">
        <f>PROPER(IF(MedExam_Table[[#This Row],[smoker]]= "?","No",MedExam_Table[[#This Row],[smoker]]))</f>
        <v>No</v>
      </c>
      <c r="L745" t="str">
        <f>IF(MedExam_Table[[#This Row],[BMI]]&lt;18.5,"Underweight",IF(MedExam_Table[[#This Row],[BMI]]&lt;25,"NormalWeight",IF(MedExam_Table[[#This Row],[BMI]]&lt;=30,"OverWeight","Obesity")))</f>
        <v>Obesity</v>
      </c>
      <c r="M745" t="str">
        <f>IF(MedExam_Table[[#This Row],[HBA1C]]&lt;5.7,"Normal",IF(MedExam_Table[[#This Row],[HBA1C]]&lt;6.4,"Prediabetes","Diabetes"))</f>
        <v>Normal</v>
      </c>
      <c r="N745" t="str">
        <f>PROPER(MedExam_Table[[#This Row],[Any Transplants]])</f>
        <v>No</v>
      </c>
    </row>
    <row r="746" spans="1:14" x14ac:dyDescent="0.3">
      <c r="A746" t="s">
        <v>702</v>
      </c>
      <c r="B746">
        <v>16.88</v>
      </c>
      <c r="C746">
        <v>9.9600000000000009</v>
      </c>
      <c r="D746" t="s">
        <v>2380</v>
      </c>
      <c r="E746" t="s">
        <v>2380</v>
      </c>
      <c r="F746" t="s">
        <v>2380</v>
      </c>
      <c r="G746" t="s">
        <v>2381</v>
      </c>
      <c r="H746" t="s">
        <v>2380</v>
      </c>
      <c r="I746" s="9">
        <f>IF(MedExam_Table[[#This Row],[NumberOfMajorSurgeries]]="No major surgery",0,MedExam_Table[[#This Row],[NumberOfMajorSurgeries]])</f>
        <v>0</v>
      </c>
      <c r="J746" t="str">
        <f>PROPER(MedExam_Table[[#This Row],[Heart Issues]])</f>
        <v>No</v>
      </c>
      <c r="K746" t="str">
        <f>PROPER(IF(MedExam_Table[[#This Row],[smoker]]= "?","No",MedExam_Table[[#This Row],[smoker]]))</f>
        <v>No</v>
      </c>
      <c r="L746" t="str">
        <f>IF(MedExam_Table[[#This Row],[BMI]]&lt;18.5,"Underweight",IF(MedExam_Table[[#This Row],[BMI]]&lt;25,"NormalWeight",IF(MedExam_Table[[#This Row],[BMI]]&lt;=30,"OverWeight","Obesity")))</f>
        <v>Underweight</v>
      </c>
      <c r="M746" t="str">
        <f>IF(MedExam_Table[[#This Row],[HBA1C]]&lt;5.7,"Normal",IF(MedExam_Table[[#This Row],[HBA1C]]&lt;6.4,"Prediabetes","Diabetes"))</f>
        <v>Diabetes</v>
      </c>
      <c r="N746" t="str">
        <f>PROPER(MedExam_Table[[#This Row],[Any Transplants]])</f>
        <v>No</v>
      </c>
    </row>
    <row r="747" spans="1:14" x14ac:dyDescent="0.3">
      <c r="A747" t="s">
        <v>2206</v>
      </c>
      <c r="B747">
        <v>40.61</v>
      </c>
      <c r="C747">
        <v>8</v>
      </c>
      <c r="D747" t="s">
        <v>2382</v>
      </c>
      <c r="E747" t="s">
        <v>2380</v>
      </c>
      <c r="F747" t="s">
        <v>2380</v>
      </c>
      <c r="G747">
        <v>1</v>
      </c>
      <c r="H747" t="s">
        <v>2382</v>
      </c>
      <c r="I747" s="9">
        <f>IF(MedExam_Table[[#This Row],[NumberOfMajorSurgeries]]="No major surgery",0,MedExam_Table[[#This Row],[NumberOfMajorSurgeries]])</f>
        <v>1</v>
      </c>
      <c r="J747" t="str">
        <f>PROPER(MedExam_Table[[#This Row],[Heart Issues]])</f>
        <v>Yes</v>
      </c>
      <c r="K747" t="str">
        <f>PROPER(IF(MedExam_Table[[#This Row],[smoker]]= "?","No",MedExam_Table[[#This Row],[smoker]]))</f>
        <v>Yes</v>
      </c>
      <c r="L747" t="str">
        <f>IF(MedExam_Table[[#This Row],[BMI]]&lt;18.5,"Underweight",IF(MedExam_Table[[#This Row],[BMI]]&lt;25,"NormalWeight",IF(MedExam_Table[[#This Row],[BMI]]&lt;=30,"OverWeight","Obesity")))</f>
        <v>Obesity</v>
      </c>
      <c r="M747" t="str">
        <f>IF(MedExam_Table[[#This Row],[HBA1C]]&lt;5.7,"Normal",IF(MedExam_Table[[#This Row],[HBA1C]]&lt;6.4,"Prediabetes","Diabetes"))</f>
        <v>Diabetes</v>
      </c>
      <c r="N747" t="str">
        <f>PROPER(MedExam_Table[[#This Row],[Any Transplants]])</f>
        <v>No</v>
      </c>
    </row>
    <row r="748" spans="1:14" x14ac:dyDescent="0.3">
      <c r="A748" t="s">
        <v>701</v>
      </c>
      <c r="B748">
        <v>40.26</v>
      </c>
      <c r="C748">
        <v>9.92</v>
      </c>
      <c r="D748" t="s">
        <v>2382</v>
      </c>
      <c r="E748" t="s">
        <v>2380</v>
      </c>
      <c r="F748" t="s">
        <v>2380</v>
      </c>
      <c r="G748" t="s">
        <v>2381</v>
      </c>
      <c r="H748" t="s">
        <v>2380</v>
      </c>
      <c r="I748" s="9">
        <f>IF(MedExam_Table[[#This Row],[NumberOfMajorSurgeries]]="No major surgery",0,MedExam_Table[[#This Row],[NumberOfMajorSurgeries]])</f>
        <v>0</v>
      </c>
      <c r="J748" t="str">
        <f>PROPER(MedExam_Table[[#This Row],[Heart Issues]])</f>
        <v>Yes</v>
      </c>
      <c r="K748" t="str">
        <f>PROPER(IF(MedExam_Table[[#This Row],[smoker]]= "?","No",MedExam_Table[[#This Row],[smoker]]))</f>
        <v>No</v>
      </c>
      <c r="L748" t="str">
        <f>IF(MedExam_Table[[#This Row],[BMI]]&lt;18.5,"Underweight",IF(MedExam_Table[[#This Row],[BMI]]&lt;25,"NormalWeight",IF(MedExam_Table[[#This Row],[BMI]]&lt;=30,"OverWeight","Obesity")))</f>
        <v>Obesity</v>
      </c>
      <c r="M748" t="str">
        <f>IF(MedExam_Table[[#This Row],[HBA1C]]&lt;5.7,"Normal",IF(MedExam_Table[[#This Row],[HBA1C]]&lt;6.4,"Prediabetes","Diabetes"))</f>
        <v>Diabetes</v>
      </c>
      <c r="N748" t="str">
        <f>PROPER(MedExam_Table[[#This Row],[Any Transplants]])</f>
        <v>No</v>
      </c>
    </row>
    <row r="749" spans="1:14" x14ac:dyDescent="0.3">
      <c r="A749" t="s">
        <v>700</v>
      </c>
      <c r="B749">
        <v>25.6</v>
      </c>
      <c r="C749">
        <v>6.03</v>
      </c>
      <c r="D749" t="s">
        <v>2380</v>
      </c>
      <c r="E749" t="s">
        <v>2380</v>
      </c>
      <c r="F749" t="s">
        <v>2383</v>
      </c>
      <c r="G749">
        <v>1</v>
      </c>
      <c r="H749" t="s">
        <v>2380</v>
      </c>
      <c r="I749" s="9">
        <f>IF(MedExam_Table[[#This Row],[NumberOfMajorSurgeries]]="No major surgery",0,MedExam_Table[[#This Row],[NumberOfMajorSurgeries]])</f>
        <v>1</v>
      </c>
      <c r="J749" t="str">
        <f>PROPER(MedExam_Table[[#This Row],[Heart Issues]])</f>
        <v>No</v>
      </c>
      <c r="K749" t="str">
        <f>PROPER(IF(MedExam_Table[[#This Row],[smoker]]= "?","No",MedExam_Table[[#This Row],[smoker]]))</f>
        <v>No</v>
      </c>
      <c r="L749" t="str">
        <f>IF(MedExam_Table[[#This Row],[BMI]]&lt;18.5,"Underweight",IF(MedExam_Table[[#This Row],[BMI]]&lt;25,"NormalWeight",IF(MedExam_Table[[#This Row],[BMI]]&lt;=30,"OverWeight","Obesity")))</f>
        <v>OverWeight</v>
      </c>
      <c r="M749" t="str">
        <f>IF(MedExam_Table[[#This Row],[HBA1C]]&lt;5.7,"Normal",IF(MedExam_Table[[#This Row],[HBA1C]]&lt;6.4,"Prediabetes","Diabetes"))</f>
        <v>Prediabetes</v>
      </c>
      <c r="N749" t="str">
        <f>PROPER(MedExam_Table[[#This Row],[Any Transplants]])</f>
        <v>No</v>
      </c>
    </row>
    <row r="750" spans="1:14" x14ac:dyDescent="0.3">
      <c r="A750" t="s">
        <v>699</v>
      </c>
      <c r="B750">
        <v>33.549999999999997</v>
      </c>
      <c r="C750">
        <v>10.9</v>
      </c>
      <c r="D750" t="s">
        <v>2382</v>
      </c>
      <c r="E750" t="s">
        <v>2380</v>
      </c>
      <c r="F750" t="s">
        <v>2380</v>
      </c>
      <c r="G750" t="s">
        <v>2381</v>
      </c>
      <c r="H750" t="s">
        <v>2380</v>
      </c>
      <c r="I750" s="9">
        <f>IF(MedExam_Table[[#This Row],[NumberOfMajorSurgeries]]="No major surgery",0,MedExam_Table[[#This Row],[NumberOfMajorSurgeries]])</f>
        <v>0</v>
      </c>
      <c r="J750" t="str">
        <f>PROPER(MedExam_Table[[#This Row],[Heart Issues]])</f>
        <v>Yes</v>
      </c>
      <c r="K750" t="str">
        <f>PROPER(IF(MedExam_Table[[#This Row],[smoker]]= "?","No",MedExam_Table[[#This Row],[smoker]]))</f>
        <v>No</v>
      </c>
      <c r="L750" t="str">
        <f>IF(MedExam_Table[[#This Row],[BMI]]&lt;18.5,"Underweight",IF(MedExam_Table[[#This Row],[BMI]]&lt;25,"NormalWeight",IF(MedExam_Table[[#This Row],[BMI]]&lt;=30,"OverWeight","Obesity")))</f>
        <v>Obesity</v>
      </c>
      <c r="M750" t="str">
        <f>IF(MedExam_Table[[#This Row],[HBA1C]]&lt;5.7,"Normal",IF(MedExam_Table[[#This Row],[HBA1C]]&lt;6.4,"Prediabetes","Diabetes"))</f>
        <v>Diabetes</v>
      </c>
      <c r="N750" t="str">
        <f>PROPER(MedExam_Table[[#This Row],[Any Transplants]])</f>
        <v>No</v>
      </c>
    </row>
    <row r="751" spans="1:14" x14ac:dyDescent="0.3">
      <c r="A751" t="s">
        <v>698</v>
      </c>
      <c r="B751">
        <v>16.690000000000001</v>
      </c>
      <c r="C751">
        <v>10.66</v>
      </c>
      <c r="D751" t="s">
        <v>2380</v>
      </c>
      <c r="E751" t="s">
        <v>2380</v>
      </c>
      <c r="F751" t="s">
        <v>2380</v>
      </c>
      <c r="G751" t="s">
        <v>2381</v>
      </c>
      <c r="H751" t="s">
        <v>2380</v>
      </c>
      <c r="I751" s="9">
        <f>IF(MedExam_Table[[#This Row],[NumberOfMajorSurgeries]]="No major surgery",0,MedExam_Table[[#This Row],[NumberOfMajorSurgeries]])</f>
        <v>0</v>
      </c>
      <c r="J751" t="str">
        <f>PROPER(MedExam_Table[[#This Row],[Heart Issues]])</f>
        <v>No</v>
      </c>
      <c r="K751" t="str">
        <f>PROPER(IF(MedExam_Table[[#This Row],[smoker]]= "?","No",MedExam_Table[[#This Row],[smoker]]))</f>
        <v>No</v>
      </c>
      <c r="L751" t="str">
        <f>IF(MedExam_Table[[#This Row],[BMI]]&lt;18.5,"Underweight",IF(MedExam_Table[[#This Row],[BMI]]&lt;25,"NormalWeight",IF(MedExam_Table[[#This Row],[BMI]]&lt;=30,"OverWeight","Obesity")))</f>
        <v>Underweight</v>
      </c>
      <c r="M751" t="str">
        <f>IF(MedExam_Table[[#This Row],[HBA1C]]&lt;5.7,"Normal",IF(MedExam_Table[[#This Row],[HBA1C]]&lt;6.4,"Prediabetes","Diabetes"))</f>
        <v>Diabetes</v>
      </c>
      <c r="N751" t="str">
        <f>PROPER(MedExam_Table[[#This Row],[Any Transplants]])</f>
        <v>No</v>
      </c>
    </row>
    <row r="752" spans="1:14" x14ac:dyDescent="0.3">
      <c r="A752" t="s">
        <v>697</v>
      </c>
      <c r="B752">
        <v>19.95</v>
      </c>
      <c r="C752">
        <v>4.05</v>
      </c>
      <c r="D752" t="s">
        <v>2380</v>
      </c>
      <c r="E752" t="s">
        <v>2380</v>
      </c>
      <c r="F752" t="s">
        <v>2380</v>
      </c>
      <c r="G752">
        <v>1</v>
      </c>
      <c r="H752" t="s">
        <v>2380</v>
      </c>
      <c r="I752" s="9">
        <f>IF(MedExam_Table[[#This Row],[NumberOfMajorSurgeries]]="No major surgery",0,MedExam_Table[[#This Row],[NumberOfMajorSurgeries]])</f>
        <v>1</v>
      </c>
      <c r="J752" t="str">
        <f>PROPER(MedExam_Table[[#This Row],[Heart Issues]])</f>
        <v>No</v>
      </c>
      <c r="K752" t="str">
        <f>PROPER(IF(MedExam_Table[[#This Row],[smoker]]= "?","No",MedExam_Table[[#This Row],[smoker]]))</f>
        <v>No</v>
      </c>
      <c r="L752" t="str">
        <f>IF(MedExam_Table[[#This Row],[BMI]]&lt;18.5,"Underweight",IF(MedExam_Table[[#This Row],[BMI]]&lt;25,"NormalWeight",IF(MedExam_Table[[#This Row],[BMI]]&lt;=30,"OverWeight","Obesity")))</f>
        <v>NormalWeight</v>
      </c>
      <c r="M752" t="str">
        <f>IF(MedExam_Table[[#This Row],[HBA1C]]&lt;5.7,"Normal",IF(MedExam_Table[[#This Row],[HBA1C]]&lt;6.4,"Prediabetes","Diabetes"))</f>
        <v>Normal</v>
      </c>
      <c r="N752" t="str">
        <f>PROPER(MedExam_Table[[#This Row],[Any Transplants]])</f>
        <v>No</v>
      </c>
    </row>
    <row r="753" spans="1:14" x14ac:dyDescent="0.3">
      <c r="A753" t="s">
        <v>696</v>
      </c>
      <c r="B753">
        <v>17.55</v>
      </c>
      <c r="C753">
        <v>4.2300000000000004</v>
      </c>
      <c r="D753" t="s">
        <v>2380</v>
      </c>
      <c r="E753" t="s">
        <v>2380</v>
      </c>
      <c r="F753" t="s">
        <v>2380</v>
      </c>
      <c r="G753">
        <v>2</v>
      </c>
      <c r="H753" t="s">
        <v>2380</v>
      </c>
      <c r="I753" s="9">
        <f>IF(MedExam_Table[[#This Row],[NumberOfMajorSurgeries]]="No major surgery",0,MedExam_Table[[#This Row],[NumberOfMajorSurgeries]])</f>
        <v>2</v>
      </c>
      <c r="J753" t="str">
        <f>PROPER(MedExam_Table[[#This Row],[Heart Issues]])</f>
        <v>No</v>
      </c>
      <c r="K753" t="str">
        <f>PROPER(IF(MedExam_Table[[#This Row],[smoker]]= "?","No",MedExam_Table[[#This Row],[smoker]]))</f>
        <v>No</v>
      </c>
      <c r="L753" t="str">
        <f>IF(MedExam_Table[[#This Row],[BMI]]&lt;18.5,"Underweight",IF(MedExam_Table[[#This Row],[BMI]]&lt;25,"NormalWeight",IF(MedExam_Table[[#This Row],[BMI]]&lt;=30,"OverWeight","Obesity")))</f>
        <v>Underweight</v>
      </c>
      <c r="M753" t="str">
        <f>IF(MedExam_Table[[#This Row],[HBA1C]]&lt;5.7,"Normal",IF(MedExam_Table[[#This Row],[HBA1C]]&lt;6.4,"Prediabetes","Diabetes"))</f>
        <v>Normal</v>
      </c>
      <c r="N753" t="str">
        <f>PROPER(MedExam_Table[[#This Row],[Any Transplants]])</f>
        <v>No</v>
      </c>
    </row>
    <row r="754" spans="1:14" x14ac:dyDescent="0.3">
      <c r="A754" t="s">
        <v>695</v>
      </c>
      <c r="B754">
        <v>22.01</v>
      </c>
      <c r="C754">
        <v>5.01</v>
      </c>
      <c r="D754" t="s">
        <v>2380</v>
      </c>
      <c r="E754" t="s">
        <v>2380</v>
      </c>
      <c r="F754" t="s">
        <v>2380</v>
      </c>
      <c r="G754">
        <v>1</v>
      </c>
      <c r="H754" t="s">
        <v>2380</v>
      </c>
      <c r="I754" s="9">
        <f>IF(MedExam_Table[[#This Row],[NumberOfMajorSurgeries]]="No major surgery",0,MedExam_Table[[#This Row],[NumberOfMajorSurgeries]])</f>
        <v>1</v>
      </c>
      <c r="J754" t="str">
        <f>PROPER(MedExam_Table[[#This Row],[Heart Issues]])</f>
        <v>No</v>
      </c>
      <c r="K754" t="str">
        <f>PROPER(IF(MedExam_Table[[#This Row],[smoker]]= "?","No",MedExam_Table[[#This Row],[smoker]]))</f>
        <v>No</v>
      </c>
      <c r="L754" t="str">
        <f>IF(MedExam_Table[[#This Row],[BMI]]&lt;18.5,"Underweight",IF(MedExam_Table[[#This Row],[BMI]]&lt;25,"NormalWeight",IF(MedExam_Table[[#This Row],[BMI]]&lt;=30,"OverWeight","Obesity")))</f>
        <v>NormalWeight</v>
      </c>
      <c r="M754" t="str">
        <f>IF(MedExam_Table[[#This Row],[HBA1C]]&lt;5.7,"Normal",IF(MedExam_Table[[#This Row],[HBA1C]]&lt;6.4,"Prediabetes","Diabetes"))</f>
        <v>Normal</v>
      </c>
      <c r="N754" t="str">
        <f>PROPER(MedExam_Table[[#This Row],[Any Transplants]])</f>
        <v>No</v>
      </c>
    </row>
    <row r="755" spans="1:14" x14ac:dyDescent="0.3">
      <c r="A755" t="s">
        <v>694</v>
      </c>
      <c r="B755">
        <v>41.8</v>
      </c>
      <c r="C755">
        <v>5.82</v>
      </c>
      <c r="D755" t="s">
        <v>2382</v>
      </c>
      <c r="E755" t="s">
        <v>2380</v>
      </c>
      <c r="F755" t="s">
        <v>2383</v>
      </c>
      <c r="G755">
        <v>1</v>
      </c>
      <c r="H755" t="s">
        <v>2380</v>
      </c>
      <c r="I755" s="9">
        <f>IF(MedExam_Table[[#This Row],[NumberOfMajorSurgeries]]="No major surgery",0,MedExam_Table[[#This Row],[NumberOfMajorSurgeries]])</f>
        <v>1</v>
      </c>
      <c r="J755" t="str">
        <f>PROPER(MedExam_Table[[#This Row],[Heart Issues]])</f>
        <v>Yes</v>
      </c>
      <c r="K755" t="str">
        <f>PROPER(IF(MedExam_Table[[#This Row],[smoker]]= "?","No",MedExam_Table[[#This Row],[smoker]]))</f>
        <v>No</v>
      </c>
      <c r="L755" t="str">
        <f>IF(MedExam_Table[[#This Row],[BMI]]&lt;18.5,"Underweight",IF(MedExam_Table[[#This Row],[BMI]]&lt;25,"NormalWeight",IF(MedExam_Table[[#This Row],[BMI]]&lt;=30,"OverWeight","Obesity")))</f>
        <v>Obesity</v>
      </c>
      <c r="M755" t="str">
        <f>IF(MedExam_Table[[#This Row],[HBA1C]]&lt;5.7,"Normal",IF(MedExam_Table[[#This Row],[HBA1C]]&lt;6.4,"Prediabetes","Diabetes"))</f>
        <v>Prediabetes</v>
      </c>
      <c r="N755" t="str">
        <f>PROPER(MedExam_Table[[#This Row],[Any Transplants]])</f>
        <v>No</v>
      </c>
    </row>
    <row r="756" spans="1:14" x14ac:dyDescent="0.3">
      <c r="A756" t="s">
        <v>693</v>
      </c>
      <c r="B756">
        <v>19.170000000000002</v>
      </c>
      <c r="C756">
        <v>7.94</v>
      </c>
      <c r="D756" t="s">
        <v>2380</v>
      </c>
      <c r="E756" t="s">
        <v>2380</v>
      </c>
      <c r="F756" t="s">
        <v>2380</v>
      </c>
      <c r="G756" t="s">
        <v>2381</v>
      </c>
      <c r="H756" t="s">
        <v>2380</v>
      </c>
      <c r="I756" s="9">
        <f>IF(MedExam_Table[[#This Row],[NumberOfMajorSurgeries]]="No major surgery",0,MedExam_Table[[#This Row],[NumberOfMajorSurgeries]])</f>
        <v>0</v>
      </c>
      <c r="J756" t="str">
        <f>PROPER(MedExam_Table[[#This Row],[Heart Issues]])</f>
        <v>No</v>
      </c>
      <c r="K756" t="str">
        <f>PROPER(IF(MedExam_Table[[#This Row],[smoker]]= "?","No",MedExam_Table[[#This Row],[smoker]]))</f>
        <v>No</v>
      </c>
      <c r="L756" t="str">
        <f>IF(MedExam_Table[[#This Row],[BMI]]&lt;18.5,"Underweight",IF(MedExam_Table[[#This Row],[BMI]]&lt;25,"NormalWeight",IF(MedExam_Table[[#This Row],[BMI]]&lt;=30,"OverWeight","Obesity")))</f>
        <v>NormalWeight</v>
      </c>
      <c r="M756" t="str">
        <f>IF(MedExam_Table[[#This Row],[HBA1C]]&lt;5.7,"Normal",IF(MedExam_Table[[#This Row],[HBA1C]]&lt;6.4,"Prediabetes","Diabetes"))</f>
        <v>Diabetes</v>
      </c>
      <c r="N756" t="str">
        <f>PROPER(MedExam_Table[[#This Row],[Any Transplants]])</f>
        <v>No</v>
      </c>
    </row>
    <row r="757" spans="1:14" x14ac:dyDescent="0.3">
      <c r="A757" t="s">
        <v>692</v>
      </c>
      <c r="B757">
        <v>32.799999999999997</v>
      </c>
      <c r="C757">
        <v>6.16</v>
      </c>
      <c r="D757" t="s">
        <v>2382</v>
      </c>
      <c r="E757" t="s">
        <v>2380</v>
      </c>
      <c r="F757" t="s">
        <v>2383</v>
      </c>
      <c r="G757">
        <v>1</v>
      </c>
      <c r="H757" t="s">
        <v>2380</v>
      </c>
      <c r="I757" s="9">
        <f>IF(MedExam_Table[[#This Row],[NumberOfMajorSurgeries]]="No major surgery",0,MedExam_Table[[#This Row],[NumberOfMajorSurgeries]])</f>
        <v>1</v>
      </c>
      <c r="J757" t="str">
        <f>PROPER(MedExam_Table[[#This Row],[Heart Issues]])</f>
        <v>Yes</v>
      </c>
      <c r="K757" t="str">
        <f>PROPER(IF(MedExam_Table[[#This Row],[smoker]]= "?","No",MedExam_Table[[#This Row],[smoker]]))</f>
        <v>No</v>
      </c>
      <c r="L757" t="str">
        <f>IF(MedExam_Table[[#This Row],[BMI]]&lt;18.5,"Underweight",IF(MedExam_Table[[#This Row],[BMI]]&lt;25,"NormalWeight",IF(MedExam_Table[[#This Row],[BMI]]&lt;=30,"OverWeight","Obesity")))</f>
        <v>Obesity</v>
      </c>
      <c r="M757" t="str">
        <f>IF(MedExam_Table[[#This Row],[HBA1C]]&lt;5.7,"Normal",IF(MedExam_Table[[#This Row],[HBA1C]]&lt;6.4,"Prediabetes","Diabetes"))</f>
        <v>Prediabetes</v>
      </c>
      <c r="N757" t="str">
        <f>PROPER(MedExam_Table[[#This Row],[Any Transplants]])</f>
        <v>No</v>
      </c>
    </row>
    <row r="758" spans="1:14" x14ac:dyDescent="0.3">
      <c r="A758" t="s">
        <v>2205</v>
      </c>
      <c r="B758">
        <v>30.78</v>
      </c>
      <c r="C758">
        <v>4.67</v>
      </c>
      <c r="D758" t="s">
        <v>2382</v>
      </c>
      <c r="E758" t="s">
        <v>2380</v>
      </c>
      <c r="F758" t="s">
        <v>2380</v>
      </c>
      <c r="G758" t="s">
        <v>2381</v>
      </c>
      <c r="H758" t="s">
        <v>2382</v>
      </c>
      <c r="I758" s="9">
        <f>IF(MedExam_Table[[#This Row],[NumberOfMajorSurgeries]]="No major surgery",0,MedExam_Table[[#This Row],[NumberOfMajorSurgeries]])</f>
        <v>0</v>
      </c>
      <c r="J758" t="str">
        <f>PROPER(MedExam_Table[[#This Row],[Heart Issues]])</f>
        <v>Yes</v>
      </c>
      <c r="K758" t="str">
        <f>PROPER(IF(MedExam_Table[[#This Row],[smoker]]= "?","No",MedExam_Table[[#This Row],[smoker]]))</f>
        <v>Yes</v>
      </c>
      <c r="L758" t="str">
        <f>IF(MedExam_Table[[#This Row],[BMI]]&lt;18.5,"Underweight",IF(MedExam_Table[[#This Row],[BMI]]&lt;25,"NormalWeight",IF(MedExam_Table[[#This Row],[BMI]]&lt;=30,"OverWeight","Obesity")))</f>
        <v>Obesity</v>
      </c>
      <c r="M758" t="str">
        <f>IF(MedExam_Table[[#This Row],[HBA1C]]&lt;5.7,"Normal",IF(MedExam_Table[[#This Row],[HBA1C]]&lt;6.4,"Prediabetes","Diabetes"))</f>
        <v>Normal</v>
      </c>
      <c r="N758" t="str">
        <f>PROPER(MedExam_Table[[#This Row],[Any Transplants]])</f>
        <v>No</v>
      </c>
    </row>
    <row r="759" spans="1:14" x14ac:dyDescent="0.3">
      <c r="A759" t="s">
        <v>691</v>
      </c>
      <c r="B759">
        <v>35.814999999999998</v>
      </c>
      <c r="C759">
        <v>4.1500000000000004</v>
      </c>
      <c r="D759" t="s">
        <v>2380</v>
      </c>
      <c r="E759" t="s">
        <v>2380</v>
      </c>
      <c r="F759" t="s">
        <v>2380</v>
      </c>
      <c r="G759">
        <v>1</v>
      </c>
      <c r="H759" t="s">
        <v>2380</v>
      </c>
      <c r="I759" s="9">
        <f>IF(MedExam_Table[[#This Row],[NumberOfMajorSurgeries]]="No major surgery",0,MedExam_Table[[#This Row],[NumberOfMajorSurgeries]])</f>
        <v>1</v>
      </c>
      <c r="J759" t="str">
        <f>PROPER(MedExam_Table[[#This Row],[Heart Issues]])</f>
        <v>No</v>
      </c>
      <c r="K759" t="str">
        <f>PROPER(IF(MedExam_Table[[#This Row],[smoker]]= "?","No",MedExam_Table[[#This Row],[smoker]]))</f>
        <v>No</v>
      </c>
      <c r="L759" t="str">
        <f>IF(MedExam_Table[[#This Row],[BMI]]&lt;18.5,"Underweight",IF(MedExam_Table[[#This Row],[BMI]]&lt;25,"NormalWeight",IF(MedExam_Table[[#This Row],[BMI]]&lt;=30,"OverWeight","Obesity")))</f>
        <v>Obesity</v>
      </c>
      <c r="M759" t="str">
        <f>IF(MedExam_Table[[#This Row],[HBA1C]]&lt;5.7,"Normal",IF(MedExam_Table[[#This Row],[HBA1C]]&lt;6.4,"Prediabetes","Diabetes"))</f>
        <v>Normal</v>
      </c>
      <c r="N759" t="str">
        <f>PROPER(MedExam_Table[[#This Row],[Any Transplants]])</f>
        <v>No</v>
      </c>
    </row>
    <row r="760" spans="1:14" x14ac:dyDescent="0.3">
      <c r="A760" t="s">
        <v>690</v>
      </c>
      <c r="B760">
        <v>24.3</v>
      </c>
      <c r="C760">
        <v>6.23</v>
      </c>
      <c r="D760" t="s">
        <v>2380</v>
      </c>
      <c r="E760" t="s">
        <v>2380</v>
      </c>
      <c r="F760" t="s">
        <v>2380</v>
      </c>
      <c r="G760" t="s">
        <v>2381</v>
      </c>
      <c r="H760" t="s">
        <v>2380</v>
      </c>
      <c r="I760" s="9">
        <f>IF(MedExam_Table[[#This Row],[NumberOfMajorSurgeries]]="No major surgery",0,MedExam_Table[[#This Row],[NumberOfMajorSurgeries]])</f>
        <v>0</v>
      </c>
      <c r="J760" t="str">
        <f>PROPER(MedExam_Table[[#This Row],[Heart Issues]])</f>
        <v>No</v>
      </c>
      <c r="K760" t="str">
        <f>PROPER(IF(MedExam_Table[[#This Row],[smoker]]= "?","No",MedExam_Table[[#This Row],[smoker]]))</f>
        <v>No</v>
      </c>
      <c r="L760" t="str">
        <f>IF(MedExam_Table[[#This Row],[BMI]]&lt;18.5,"Underweight",IF(MedExam_Table[[#This Row],[BMI]]&lt;25,"NormalWeight",IF(MedExam_Table[[#This Row],[BMI]]&lt;=30,"OverWeight","Obesity")))</f>
        <v>NormalWeight</v>
      </c>
      <c r="M760" t="str">
        <f>IF(MedExam_Table[[#This Row],[HBA1C]]&lt;5.7,"Normal",IF(MedExam_Table[[#This Row],[HBA1C]]&lt;6.4,"Prediabetes","Diabetes"))</f>
        <v>Prediabetes</v>
      </c>
      <c r="N760" t="str">
        <f>PROPER(MedExam_Table[[#This Row],[Any Transplants]])</f>
        <v>No</v>
      </c>
    </row>
    <row r="761" spans="1:14" x14ac:dyDescent="0.3">
      <c r="A761" t="s">
        <v>689</v>
      </c>
      <c r="B761">
        <v>19.059999999999999</v>
      </c>
      <c r="C761">
        <v>7.41</v>
      </c>
      <c r="D761" t="s">
        <v>2380</v>
      </c>
      <c r="E761" t="s">
        <v>2380</v>
      </c>
      <c r="F761" t="s">
        <v>2380</v>
      </c>
      <c r="G761" t="s">
        <v>2381</v>
      </c>
      <c r="H761" t="s">
        <v>2380</v>
      </c>
      <c r="I761" s="9">
        <f>IF(MedExam_Table[[#This Row],[NumberOfMajorSurgeries]]="No major surgery",0,MedExam_Table[[#This Row],[NumberOfMajorSurgeries]])</f>
        <v>0</v>
      </c>
      <c r="J761" t="str">
        <f>PROPER(MedExam_Table[[#This Row],[Heart Issues]])</f>
        <v>No</v>
      </c>
      <c r="K761" t="str">
        <f>PROPER(IF(MedExam_Table[[#This Row],[smoker]]= "?","No",MedExam_Table[[#This Row],[smoker]]))</f>
        <v>No</v>
      </c>
      <c r="L761" t="str">
        <f>IF(MedExam_Table[[#This Row],[BMI]]&lt;18.5,"Underweight",IF(MedExam_Table[[#This Row],[BMI]]&lt;25,"NormalWeight",IF(MedExam_Table[[#This Row],[BMI]]&lt;=30,"OverWeight","Obesity")))</f>
        <v>NormalWeight</v>
      </c>
      <c r="M761" t="str">
        <f>IF(MedExam_Table[[#This Row],[HBA1C]]&lt;5.7,"Normal",IF(MedExam_Table[[#This Row],[HBA1C]]&lt;6.4,"Prediabetes","Diabetes"))</f>
        <v>Diabetes</v>
      </c>
      <c r="N761" t="str">
        <f>PROPER(MedExam_Table[[#This Row],[Any Transplants]])</f>
        <v>No</v>
      </c>
    </row>
    <row r="762" spans="1:14" x14ac:dyDescent="0.3">
      <c r="A762" t="s">
        <v>688</v>
      </c>
      <c r="B762">
        <v>33.25</v>
      </c>
      <c r="C762">
        <v>5.62</v>
      </c>
      <c r="D762" t="s">
        <v>2382</v>
      </c>
      <c r="E762" t="s">
        <v>2380</v>
      </c>
      <c r="F762" t="s">
        <v>2380</v>
      </c>
      <c r="G762">
        <v>1</v>
      </c>
      <c r="H762" t="s">
        <v>2380</v>
      </c>
      <c r="I762" s="9">
        <f>IF(MedExam_Table[[#This Row],[NumberOfMajorSurgeries]]="No major surgery",0,MedExam_Table[[#This Row],[NumberOfMajorSurgeries]])</f>
        <v>1</v>
      </c>
      <c r="J762" t="str">
        <f>PROPER(MedExam_Table[[#This Row],[Heart Issues]])</f>
        <v>Yes</v>
      </c>
      <c r="K762" t="str">
        <f>PROPER(IF(MedExam_Table[[#This Row],[smoker]]= "?","No",MedExam_Table[[#This Row],[smoker]]))</f>
        <v>No</v>
      </c>
      <c r="L762" t="str">
        <f>IF(MedExam_Table[[#This Row],[BMI]]&lt;18.5,"Underweight",IF(MedExam_Table[[#This Row],[BMI]]&lt;25,"NormalWeight",IF(MedExam_Table[[#This Row],[BMI]]&lt;=30,"OverWeight","Obesity")))</f>
        <v>Obesity</v>
      </c>
      <c r="M762" t="str">
        <f>IF(MedExam_Table[[#This Row],[HBA1C]]&lt;5.7,"Normal",IF(MedExam_Table[[#This Row],[HBA1C]]&lt;6.4,"Prediabetes","Diabetes"))</f>
        <v>Normal</v>
      </c>
      <c r="N762" t="str">
        <f>PROPER(MedExam_Table[[#This Row],[Any Transplants]])</f>
        <v>No</v>
      </c>
    </row>
    <row r="763" spans="1:14" x14ac:dyDescent="0.3">
      <c r="A763" t="s">
        <v>687</v>
      </c>
      <c r="B763">
        <v>21.37</v>
      </c>
      <c r="C763">
        <v>4.54</v>
      </c>
      <c r="D763" t="s">
        <v>2382</v>
      </c>
      <c r="E763" t="s">
        <v>2380</v>
      </c>
      <c r="F763" t="s">
        <v>2383</v>
      </c>
      <c r="G763">
        <v>1</v>
      </c>
      <c r="H763" t="s">
        <v>2380</v>
      </c>
      <c r="I763" s="9">
        <f>IF(MedExam_Table[[#This Row],[NumberOfMajorSurgeries]]="No major surgery",0,MedExam_Table[[#This Row],[NumberOfMajorSurgeries]])</f>
        <v>1</v>
      </c>
      <c r="J763" t="str">
        <f>PROPER(MedExam_Table[[#This Row],[Heart Issues]])</f>
        <v>Yes</v>
      </c>
      <c r="K763" t="str">
        <f>PROPER(IF(MedExam_Table[[#This Row],[smoker]]= "?","No",MedExam_Table[[#This Row],[smoker]]))</f>
        <v>No</v>
      </c>
      <c r="L763" t="str">
        <f>IF(MedExam_Table[[#This Row],[BMI]]&lt;18.5,"Underweight",IF(MedExam_Table[[#This Row],[BMI]]&lt;25,"NormalWeight",IF(MedExam_Table[[#This Row],[BMI]]&lt;=30,"OverWeight","Obesity")))</f>
        <v>NormalWeight</v>
      </c>
      <c r="M763" t="str">
        <f>IF(MedExam_Table[[#This Row],[HBA1C]]&lt;5.7,"Normal",IF(MedExam_Table[[#This Row],[HBA1C]]&lt;6.4,"Prediabetes","Diabetes"))</f>
        <v>Normal</v>
      </c>
      <c r="N763" t="str">
        <f>PROPER(MedExam_Table[[#This Row],[Any Transplants]])</f>
        <v>No</v>
      </c>
    </row>
    <row r="764" spans="1:14" x14ac:dyDescent="0.3">
      <c r="A764" t="s">
        <v>686</v>
      </c>
      <c r="B764">
        <v>34.43</v>
      </c>
      <c r="C764">
        <v>8.6199999999999992</v>
      </c>
      <c r="D764" t="s">
        <v>2382</v>
      </c>
      <c r="E764" t="s">
        <v>2380</v>
      </c>
      <c r="F764" t="s">
        <v>2380</v>
      </c>
      <c r="G764">
        <v>1</v>
      </c>
      <c r="H764" t="s">
        <v>2380</v>
      </c>
      <c r="I764" s="9">
        <f>IF(MedExam_Table[[#This Row],[NumberOfMajorSurgeries]]="No major surgery",0,MedExam_Table[[#This Row],[NumberOfMajorSurgeries]])</f>
        <v>1</v>
      </c>
      <c r="J764" t="str">
        <f>PROPER(MedExam_Table[[#This Row],[Heart Issues]])</f>
        <v>Yes</v>
      </c>
      <c r="K764" t="str">
        <f>PROPER(IF(MedExam_Table[[#This Row],[smoker]]= "?","No",MedExam_Table[[#This Row],[smoker]]))</f>
        <v>No</v>
      </c>
      <c r="L764" t="str">
        <f>IF(MedExam_Table[[#This Row],[BMI]]&lt;18.5,"Underweight",IF(MedExam_Table[[#This Row],[BMI]]&lt;25,"NormalWeight",IF(MedExam_Table[[#This Row],[BMI]]&lt;=30,"OverWeight","Obesity")))</f>
        <v>Obesity</v>
      </c>
      <c r="M764" t="str">
        <f>IF(MedExam_Table[[#This Row],[HBA1C]]&lt;5.7,"Normal",IF(MedExam_Table[[#This Row],[HBA1C]]&lt;6.4,"Prediabetes","Diabetes"))</f>
        <v>Diabetes</v>
      </c>
      <c r="N764" t="str">
        <f>PROPER(MedExam_Table[[#This Row],[Any Transplants]])</f>
        <v>No</v>
      </c>
    </row>
    <row r="765" spans="1:14" x14ac:dyDescent="0.3">
      <c r="A765" t="s">
        <v>685</v>
      </c>
      <c r="B765">
        <v>20.86</v>
      </c>
      <c r="C765">
        <v>4.3600000000000003</v>
      </c>
      <c r="D765" t="s">
        <v>2382</v>
      </c>
      <c r="E765" t="s">
        <v>2380</v>
      </c>
      <c r="F765" t="s">
        <v>2380</v>
      </c>
      <c r="G765" t="s">
        <v>2381</v>
      </c>
      <c r="H765" t="s">
        <v>2380</v>
      </c>
      <c r="I765" s="9">
        <f>IF(MedExam_Table[[#This Row],[NumberOfMajorSurgeries]]="No major surgery",0,MedExam_Table[[#This Row],[NumberOfMajorSurgeries]])</f>
        <v>0</v>
      </c>
      <c r="J765" t="str">
        <f>PROPER(MedExam_Table[[#This Row],[Heart Issues]])</f>
        <v>Yes</v>
      </c>
      <c r="K765" t="str">
        <f>PROPER(IF(MedExam_Table[[#This Row],[smoker]]= "?","No",MedExam_Table[[#This Row],[smoker]]))</f>
        <v>No</v>
      </c>
      <c r="L765" t="str">
        <f>IF(MedExam_Table[[#This Row],[BMI]]&lt;18.5,"Underweight",IF(MedExam_Table[[#This Row],[BMI]]&lt;25,"NormalWeight",IF(MedExam_Table[[#This Row],[BMI]]&lt;=30,"OverWeight","Obesity")))</f>
        <v>NormalWeight</v>
      </c>
      <c r="M765" t="str">
        <f>IF(MedExam_Table[[#This Row],[HBA1C]]&lt;5.7,"Normal",IF(MedExam_Table[[#This Row],[HBA1C]]&lt;6.4,"Prediabetes","Diabetes"))</f>
        <v>Normal</v>
      </c>
      <c r="N765" t="str">
        <f>PROPER(MedExam_Table[[#This Row],[Any Transplants]])</f>
        <v>No</v>
      </c>
    </row>
    <row r="766" spans="1:14" x14ac:dyDescent="0.3">
      <c r="A766" t="s">
        <v>684</v>
      </c>
      <c r="B766">
        <v>18.34</v>
      </c>
      <c r="C766">
        <v>10.01</v>
      </c>
      <c r="D766" t="s">
        <v>2380</v>
      </c>
      <c r="E766" t="s">
        <v>2380</v>
      </c>
      <c r="F766" t="s">
        <v>2380</v>
      </c>
      <c r="G766" t="s">
        <v>2381</v>
      </c>
      <c r="H766" t="s">
        <v>2380</v>
      </c>
      <c r="I766" s="9">
        <f>IF(MedExam_Table[[#This Row],[NumberOfMajorSurgeries]]="No major surgery",0,MedExam_Table[[#This Row],[NumberOfMajorSurgeries]])</f>
        <v>0</v>
      </c>
      <c r="J766" t="str">
        <f>PROPER(MedExam_Table[[#This Row],[Heart Issues]])</f>
        <v>No</v>
      </c>
      <c r="K766" t="str">
        <f>PROPER(IF(MedExam_Table[[#This Row],[smoker]]= "?","No",MedExam_Table[[#This Row],[smoker]]))</f>
        <v>No</v>
      </c>
      <c r="L766" t="str">
        <f>IF(MedExam_Table[[#This Row],[BMI]]&lt;18.5,"Underweight",IF(MedExam_Table[[#This Row],[BMI]]&lt;25,"NormalWeight",IF(MedExam_Table[[#This Row],[BMI]]&lt;=30,"OverWeight","Obesity")))</f>
        <v>Underweight</v>
      </c>
      <c r="M766" t="str">
        <f>IF(MedExam_Table[[#This Row],[HBA1C]]&lt;5.7,"Normal",IF(MedExam_Table[[#This Row],[HBA1C]]&lt;6.4,"Prediabetes","Diabetes"))</f>
        <v>Diabetes</v>
      </c>
      <c r="N766" t="str">
        <f>PROPER(MedExam_Table[[#This Row],[Any Transplants]])</f>
        <v>No</v>
      </c>
    </row>
    <row r="767" spans="1:14" x14ac:dyDescent="0.3">
      <c r="A767" t="s">
        <v>683</v>
      </c>
      <c r="B767">
        <v>34.15</v>
      </c>
      <c r="C767">
        <v>5.42</v>
      </c>
      <c r="D767" t="s">
        <v>2380</v>
      </c>
      <c r="E767" t="s">
        <v>2380</v>
      </c>
      <c r="F767" t="s">
        <v>2380</v>
      </c>
      <c r="G767" t="s">
        <v>2381</v>
      </c>
      <c r="H767" t="s">
        <v>2380</v>
      </c>
      <c r="I767" s="9">
        <f>IF(MedExam_Table[[#This Row],[NumberOfMajorSurgeries]]="No major surgery",0,MedExam_Table[[#This Row],[NumberOfMajorSurgeries]])</f>
        <v>0</v>
      </c>
      <c r="J767" t="str">
        <f>PROPER(MedExam_Table[[#This Row],[Heart Issues]])</f>
        <v>No</v>
      </c>
      <c r="K767" t="str">
        <f>PROPER(IF(MedExam_Table[[#This Row],[smoker]]= "?","No",MedExam_Table[[#This Row],[smoker]]))</f>
        <v>No</v>
      </c>
      <c r="L767" t="str">
        <f>IF(MedExam_Table[[#This Row],[BMI]]&lt;18.5,"Underweight",IF(MedExam_Table[[#This Row],[BMI]]&lt;25,"NormalWeight",IF(MedExam_Table[[#This Row],[BMI]]&lt;=30,"OverWeight","Obesity")))</f>
        <v>Obesity</v>
      </c>
      <c r="M767" t="str">
        <f>IF(MedExam_Table[[#This Row],[HBA1C]]&lt;5.7,"Normal",IF(MedExam_Table[[#This Row],[HBA1C]]&lt;6.4,"Prediabetes","Diabetes"))</f>
        <v>Normal</v>
      </c>
      <c r="N767" t="str">
        <f>PROPER(MedExam_Table[[#This Row],[Any Transplants]])</f>
        <v>No</v>
      </c>
    </row>
    <row r="768" spans="1:14" x14ac:dyDescent="0.3">
      <c r="A768" t="s">
        <v>682</v>
      </c>
      <c r="B768">
        <v>18.350000000000001</v>
      </c>
      <c r="C768">
        <v>5.12</v>
      </c>
      <c r="D768" t="s">
        <v>2380</v>
      </c>
      <c r="E768" t="s">
        <v>2380</v>
      </c>
      <c r="F768" t="s">
        <v>2380</v>
      </c>
      <c r="G768" t="s">
        <v>2381</v>
      </c>
      <c r="H768" t="s">
        <v>2380</v>
      </c>
      <c r="I768" s="9">
        <f>IF(MedExam_Table[[#This Row],[NumberOfMajorSurgeries]]="No major surgery",0,MedExam_Table[[#This Row],[NumberOfMajorSurgeries]])</f>
        <v>0</v>
      </c>
      <c r="J768" t="str">
        <f>PROPER(MedExam_Table[[#This Row],[Heart Issues]])</f>
        <v>No</v>
      </c>
      <c r="K768" t="str">
        <f>PROPER(IF(MedExam_Table[[#This Row],[smoker]]= "?","No",MedExam_Table[[#This Row],[smoker]]))</f>
        <v>No</v>
      </c>
      <c r="L768" t="str">
        <f>IF(MedExam_Table[[#This Row],[BMI]]&lt;18.5,"Underweight",IF(MedExam_Table[[#This Row],[BMI]]&lt;25,"NormalWeight",IF(MedExam_Table[[#This Row],[BMI]]&lt;=30,"OverWeight","Obesity")))</f>
        <v>Underweight</v>
      </c>
      <c r="M768" t="str">
        <f>IF(MedExam_Table[[#This Row],[HBA1C]]&lt;5.7,"Normal",IF(MedExam_Table[[#This Row],[HBA1C]]&lt;6.4,"Prediabetes","Diabetes"))</f>
        <v>Normal</v>
      </c>
      <c r="N768" t="str">
        <f>PROPER(MedExam_Table[[#This Row],[Any Transplants]])</f>
        <v>No</v>
      </c>
    </row>
    <row r="769" spans="1:14" x14ac:dyDescent="0.3">
      <c r="A769" t="s">
        <v>2204</v>
      </c>
      <c r="B769">
        <v>49.49</v>
      </c>
      <c r="C769">
        <v>4.5</v>
      </c>
      <c r="D769" t="s">
        <v>2380</v>
      </c>
      <c r="E769" t="s">
        <v>2380</v>
      </c>
      <c r="F769" t="s">
        <v>2380</v>
      </c>
      <c r="G769" t="s">
        <v>2381</v>
      </c>
      <c r="H769" t="s">
        <v>2382</v>
      </c>
      <c r="I769" s="9">
        <f>IF(MedExam_Table[[#This Row],[NumberOfMajorSurgeries]]="No major surgery",0,MedExam_Table[[#This Row],[NumberOfMajorSurgeries]])</f>
        <v>0</v>
      </c>
      <c r="J769" t="str">
        <f>PROPER(MedExam_Table[[#This Row],[Heart Issues]])</f>
        <v>No</v>
      </c>
      <c r="K769" t="str">
        <f>PROPER(IF(MedExam_Table[[#This Row],[smoker]]= "?","No",MedExam_Table[[#This Row],[smoker]]))</f>
        <v>Yes</v>
      </c>
      <c r="L769" t="str">
        <f>IF(MedExam_Table[[#This Row],[BMI]]&lt;18.5,"Underweight",IF(MedExam_Table[[#This Row],[BMI]]&lt;25,"NormalWeight",IF(MedExam_Table[[#This Row],[BMI]]&lt;=30,"OverWeight","Obesity")))</f>
        <v>Obesity</v>
      </c>
      <c r="M769" t="str">
        <f>IF(MedExam_Table[[#This Row],[HBA1C]]&lt;5.7,"Normal",IF(MedExam_Table[[#This Row],[HBA1C]]&lt;6.4,"Prediabetes","Diabetes"))</f>
        <v>Normal</v>
      </c>
      <c r="N769" t="str">
        <f>PROPER(MedExam_Table[[#This Row],[Any Transplants]])</f>
        <v>No</v>
      </c>
    </row>
    <row r="770" spans="1:14" x14ac:dyDescent="0.3">
      <c r="A770" t="s">
        <v>681</v>
      </c>
      <c r="B770">
        <v>22.13</v>
      </c>
      <c r="C770">
        <v>9.1999999999999993</v>
      </c>
      <c r="D770" t="s">
        <v>2382</v>
      </c>
      <c r="E770" t="s">
        <v>2380</v>
      </c>
      <c r="F770" t="s">
        <v>2380</v>
      </c>
      <c r="G770" t="s">
        <v>2381</v>
      </c>
      <c r="H770" t="s">
        <v>2380</v>
      </c>
      <c r="I770" s="9">
        <f>IF(MedExam_Table[[#This Row],[NumberOfMajorSurgeries]]="No major surgery",0,MedExam_Table[[#This Row],[NumberOfMajorSurgeries]])</f>
        <v>0</v>
      </c>
      <c r="J770" t="str">
        <f>PROPER(MedExam_Table[[#This Row],[Heart Issues]])</f>
        <v>Yes</v>
      </c>
      <c r="K770" t="str">
        <f>PROPER(IF(MedExam_Table[[#This Row],[smoker]]= "?","No",MedExam_Table[[#This Row],[smoker]]))</f>
        <v>No</v>
      </c>
      <c r="L770" t="str">
        <f>IF(MedExam_Table[[#This Row],[BMI]]&lt;18.5,"Underweight",IF(MedExam_Table[[#This Row],[BMI]]&lt;25,"NormalWeight",IF(MedExam_Table[[#This Row],[BMI]]&lt;=30,"OverWeight","Obesity")))</f>
        <v>NormalWeight</v>
      </c>
      <c r="M770" t="str">
        <f>IF(MedExam_Table[[#This Row],[HBA1C]]&lt;5.7,"Normal",IF(MedExam_Table[[#This Row],[HBA1C]]&lt;6.4,"Prediabetes","Diabetes"))</f>
        <v>Diabetes</v>
      </c>
      <c r="N770" t="str">
        <f>PROPER(MedExam_Table[[#This Row],[Any Transplants]])</f>
        <v>No</v>
      </c>
    </row>
    <row r="771" spans="1:14" x14ac:dyDescent="0.3">
      <c r="A771" t="s">
        <v>680</v>
      </c>
      <c r="B771">
        <v>22.51</v>
      </c>
      <c r="C771">
        <v>6.08</v>
      </c>
      <c r="D771" t="s">
        <v>2382</v>
      </c>
      <c r="E771" t="s">
        <v>2380</v>
      </c>
      <c r="F771" t="s">
        <v>2380</v>
      </c>
      <c r="G771">
        <v>1</v>
      </c>
      <c r="H771" t="s">
        <v>2380</v>
      </c>
      <c r="I771" s="9">
        <f>IF(MedExam_Table[[#This Row],[NumberOfMajorSurgeries]]="No major surgery",0,MedExam_Table[[#This Row],[NumberOfMajorSurgeries]])</f>
        <v>1</v>
      </c>
      <c r="J771" t="str">
        <f>PROPER(MedExam_Table[[#This Row],[Heart Issues]])</f>
        <v>Yes</v>
      </c>
      <c r="K771" t="str">
        <f>PROPER(IF(MedExam_Table[[#This Row],[smoker]]= "?","No",MedExam_Table[[#This Row],[smoker]]))</f>
        <v>No</v>
      </c>
      <c r="L771" t="str">
        <f>IF(MedExam_Table[[#This Row],[BMI]]&lt;18.5,"Underweight",IF(MedExam_Table[[#This Row],[BMI]]&lt;25,"NormalWeight",IF(MedExam_Table[[#This Row],[BMI]]&lt;=30,"OverWeight","Obesity")))</f>
        <v>NormalWeight</v>
      </c>
      <c r="M771" t="str">
        <f>IF(MedExam_Table[[#This Row],[HBA1C]]&lt;5.7,"Normal",IF(MedExam_Table[[#This Row],[HBA1C]]&lt;6.4,"Prediabetes","Diabetes"))</f>
        <v>Prediabetes</v>
      </c>
      <c r="N771" t="str">
        <f>PROPER(MedExam_Table[[#This Row],[Any Transplants]])</f>
        <v>No</v>
      </c>
    </row>
    <row r="772" spans="1:14" x14ac:dyDescent="0.3">
      <c r="A772" t="s">
        <v>679</v>
      </c>
      <c r="B772">
        <v>31</v>
      </c>
      <c r="C772">
        <v>4.7699999999999996</v>
      </c>
      <c r="D772" t="s">
        <v>2380</v>
      </c>
      <c r="E772" t="s">
        <v>2380</v>
      </c>
      <c r="F772" t="s">
        <v>2380</v>
      </c>
      <c r="G772">
        <v>1</v>
      </c>
      <c r="H772" t="s">
        <v>2380</v>
      </c>
      <c r="I772" s="9">
        <f>IF(MedExam_Table[[#This Row],[NumberOfMajorSurgeries]]="No major surgery",0,MedExam_Table[[#This Row],[NumberOfMajorSurgeries]])</f>
        <v>1</v>
      </c>
      <c r="J772" t="str">
        <f>PROPER(MedExam_Table[[#This Row],[Heart Issues]])</f>
        <v>No</v>
      </c>
      <c r="K772" t="str">
        <f>PROPER(IF(MedExam_Table[[#This Row],[smoker]]= "?","No",MedExam_Table[[#This Row],[smoker]]))</f>
        <v>No</v>
      </c>
      <c r="L772" t="str">
        <f>IF(MedExam_Table[[#This Row],[BMI]]&lt;18.5,"Underweight",IF(MedExam_Table[[#This Row],[BMI]]&lt;25,"NormalWeight",IF(MedExam_Table[[#This Row],[BMI]]&lt;=30,"OverWeight","Obesity")))</f>
        <v>Obesity</v>
      </c>
      <c r="M772" t="str">
        <f>IF(MedExam_Table[[#This Row],[HBA1C]]&lt;5.7,"Normal",IF(MedExam_Table[[#This Row],[HBA1C]]&lt;6.4,"Prediabetes","Diabetes"))</f>
        <v>Normal</v>
      </c>
      <c r="N772" t="str">
        <f>PROPER(MedExam_Table[[#This Row],[Any Transplants]])</f>
        <v>No</v>
      </c>
    </row>
    <row r="773" spans="1:14" x14ac:dyDescent="0.3">
      <c r="A773" t="s">
        <v>678</v>
      </c>
      <c r="B773">
        <v>28.27</v>
      </c>
      <c r="C773">
        <v>4.62</v>
      </c>
      <c r="D773" t="s">
        <v>2380</v>
      </c>
      <c r="E773" t="s">
        <v>2380</v>
      </c>
      <c r="F773" t="s">
        <v>2380</v>
      </c>
      <c r="G773">
        <v>1</v>
      </c>
      <c r="H773" t="s">
        <v>2380</v>
      </c>
      <c r="I773" s="9">
        <f>IF(MedExam_Table[[#This Row],[NumberOfMajorSurgeries]]="No major surgery",0,MedExam_Table[[#This Row],[NumberOfMajorSurgeries]])</f>
        <v>1</v>
      </c>
      <c r="J773" t="str">
        <f>PROPER(MedExam_Table[[#This Row],[Heart Issues]])</f>
        <v>No</v>
      </c>
      <c r="K773" t="str">
        <f>PROPER(IF(MedExam_Table[[#This Row],[smoker]]= "?","No",MedExam_Table[[#This Row],[smoker]]))</f>
        <v>No</v>
      </c>
      <c r="L773" t="str">
        <f>IF(MedExam_Table[[#This Row],[BMI]]&lt;18.5,"Underweight",IF(MedExam_Table[[#This Row],[BMI]]&lt;25,"NormalWeight",IF(MedExam_Table[[#This Row],[BMI]]&lt;=30,"OverWeight","Obesity")))</f>
        <v>OverWeight</v>
      </c>
      <c r="M773" t="str">
        <f>IF(MedExam_Table[[#This Row],[HBA1C]]&lt;5.7,"Normal",IF(MedExam_Table[[#This Row],[HBA1C]]&lt;6.4,"Prediabetes","Diabetes"))</f>
        <v>Normal</v>
      </c>
      <c r="N773" t="str">
        <f>PROPER(MedExam_Table[[#This Row],[Any Transplants]])</f>
        <v>No</v>
      </c>
    </row>
    <row r="774" spans="1:14" x14ac:dyDescent="0.3">
      <c r="A774" t="s">
        <v>677</v>
      </c>
      <c r="B774">
        <v>29.92</v>
      </c>
      <c r="C774">
        <v>9.07</v>
      </c>
      <c r="D774" t="s">
        <v>2382</v>
      </c>
      <c r="E774" t="s">
        <v>2380</v>
      </c>
      <c r="F774" t="s">
        <v>2380</v>
      </c>
      <c r="G774">
        <v>1</v>
      </c>
      <c r="H774" t="s">
        <v>2380</v>
      </c>
      <c r="I774" s="9">
        <f>IF(MedExam_Table[[#This Row],[NumberOfMajorSurgeries]]="No major surgery",0,MedExam_Table[[#This Row],[NumberOfMajorSurgeries]])</f>
        <v>1</v>
      </c>
      <c r="J774" t="str">
        <f>PROPER(MedExam_Table[[#This Row],[Heart Issues]])</f>
        <v>Yes</v>
      </c>
      <c r="K774" t="str">
        <f>PROPER(IF(MedExam_Table[[#This Row],[smoker]]= "?","No",MedExam_Table[[#This Row],[smoker]]))</f>
        <v>No</v>
      </c>
      <c r="L774" t="str">
        <f>IF(MedExam_Table[[#This Row],[BMI]]&lt;18.5,"Underweight",IF(MedExam_Table[[#This Row],[BMI]]&lt;25,"NormalWeight",IF(MedExam_Table[[#This Row],[BMI]]&lt;=30,"OverWeight","Obesity")))</f>
        <v>OverWeight</v>
      </c>
      <c r="M774" t="str">
        <f>IF(MedExam_Table[[#This Row],[HBA1C]]&lt;5.7,"Normal",IF(MedExam_Table[[#This Row],[HBA1C]]&lt;6.4,"Prediabetes","Diabetes"))</f>
        <v>Diabetes</v>
      </c>
      <c r="N774" t="str">
        <f>PROPER(MedExam_Table[[#This Row],[Any Transplants]])</f>
        <v>No</v>
      </c>
    </row>
    <row r="775" spans="1:14" x14ac:dyDescent="0.3">
      <c r="A775" t="s">
        <v>676</v>
      </c>
      <c r="B775">
        <v>25.9</v>
      </c>
      <c r="C775">
        <v>9.1199999999999992</v>
      </c>
      <c r="D775" t="s">
        <v>2382</v>
      </c>
      <c r="E775" t="s">
        <v>2380</v>
      </c>
      <c r="F775" t="s">
        <v>2380</v>
      </c>
      <c r="G775">
        <v>1</v>
      </c>
      <c r="H775" t="s">
        <v>2380</v>
      </c>
      <c r="I775" s="9">
        <f>IF(MedExam_Table[[#This Row],[NumberOfMajorSurgeries]]="No major surgery",0,MedExam_Table[[#This Row],[NumberOfMajorSurgeries]])</f>
        <v>1</v>
      </c>
      <c r="J775" t="str">
        <f>PROPER(MedExam_Table[[#This Row],[Heart Issues]])</f>
        <v>Yes</v>
      </c>
      <c r="K775" t="str">
        <f>PROPER(IF(MedExam_Table[[#This Row],[smoker]]= "?","No",MedExam_Table[[#This Row],[smoker]]))</f>
        <v>No</v>
      </c>
      <c r="L775" t="str">
        <f>IF(MedExam_Table[[#This Row],[BMI]]&lt;18.5,"Underweight",IF(MedExam_Table[[#This Row],[BMI]]&lt;25,"NormalWeight",IF(MedExam_Table[[#This Row],[BMI]]&lt;=30,"OverWeight","Obesity")))</f>
        <v>OverWeight</v>
      </c>
      <c r="M775" t="str">
        <f>IF(MedExam_Table[[#This Row],[HBA1C]]&lt;5.7,"Normal",IF(MedExam_Table[[#This Row],[HBA1C]]&lt;6.4,"Prediabetes","Diabetes"))</f>
        <v>Diabetes</v>
      </c>
      <c r="N775" t="str">
        <f>PROPER(MedExam_Table[[#This Row],[Any Transplants]])</f>
        <v>No</v>
      </c>
    </row>
    <row r="776" spans="1:14" x14ac:dyDescent="0.3">
      <c r="A776" t="s">
        <v>675</v>
      </c>
      <c r="B776">
        <v>27.74</v>
      </c>
      <c r="C776">
        <v>7.32</v>
      </c>
      <c r="D776" t="s">
        <v>2382</v>
      </c>
      <c r="E776" t="s">
        <v>2380</v>
      </c>
      <c r="F776" t="s">
        <v>2380</v>
      </c>
      <c r="G776">
        <v>1</v>
      </c>
      <c r="H776" t="s">
        <v>2380</v>
      </c>
      <c r="I776" s="9">
        <f>IF(MedExam_Table[[#This Row],[NumberOfMajorSurgeries]]="No major surgery",0,MedExam_Table[[#This Row],[NumberOfMajorSurgeries]])</f>
        <v>1</v>
      </c>
      <c r="J776" t="str">
        <f>PROPER(MedExam_Table[[#This Row],[Heart Issues]])</f>
        <v>Yes</v>
      </c>
      <c r="K776" t="str">
        <f>PROPER(IF(MedExam_Table[[#This Row],[smoker]]= "?","No",MedExam_Table[[#This Row],[smoker]]))</f>
        <v>No</v>
      </c>
      <c r="L776" t="str">
        <f>IF(MedExam_Table[[#This Row],[BMI]]&lt;18.5,"Underweight",IF(MedExam_Table[[#This Row],[BMI]]&lt;25,"NormalWeight",IF(MedExam_Table[[#This Row],[BMI]]&lt;=30,"OverWeight","Obesity")))</f>
        <v>OverWeight</v>
      </c>
      <c r="M776" t="str">
        <f>IF(MedExam_Table[[#This Row],[HBA1C]]&lt;5.7,"Normal",IF(MedExam_Table[[#This Row],[HBA1C]]&lt;6.4,"Prediabetes","Diabetes"))</f>
        <v>Diabetes</v>
      </c>
      <c r="N776" t="str">
        <f>PROPER(MedExam_Table[[#This Row],[Any Transplants]])</f>
        <v>No</v>
      </c>
    </row>
    <row r="777" spans="1:14" x14ac:dyDescent="0.3">
      <c r="A777" t="s">
        <v>674</v>
      </c>
      <c r="B777">
        <v>17.260000000000002</v>
      </c>
      <c r="C777">
        <v>11.73</v>
      </c>
      <c r="D777" t="s">
        <v>2380</v>
      </c>
      <c r="E777" t="s">
        <v>2380</v>
      </c>
      <c r="F777" t="s">
        <v>2380</v>
      </c>
      <c r="G777">
        <v>2</v>
      </c>
      <c r="H777" t="s">
        <v>2380</v>
      </c>
      <c r="I777" s="9">
        <f>IF(MedExam_Table[[#This Row],[NumberOfMajorSurgeries]]="No major surgery",0,MedExam_Table[[#This Row],[NumberOfMajorSurgeries]])</f>
        <v>2</v>
      </c>
      <c r="J777" t="str">
        <f>PROPER(MedExam_Table[[#This Row],[Heart Issues]])</f>
        <v>No</v>
      </c>
      <c r="K777" t="str">
        <f>PROPER(IF(MedExam_Table[[#This Row],[smoker]]= "?","No",MedExam_Table[[#This Row],[smoker]]))</f>
        <v>No</v>
      </c>
      <c r="L777" t="str">
        <f>IF(MedExam_Table[[#This Row],[BMI]]&lt;18.5,"Underweight",IF(MedExam_Table[[#This Row],[BMI]]&lt;25,"NormalWeight",IF(MedExam_Table[[#This Row],[BMI]]&lt;=30,"OverWeight","Obesity")))</f>
        <v>Underweight</v>
      </c>
      <c r="M777" t="str">
        <f>IF(MedExam_Table[[#This Row],[HBA1C]]&lt;5.7,"Normal",IF(MedExam_Table[[#This Row],[HBA1C]]&lt;6.4,"Prediabetes","Diabetes"))</f>
        <v>Diabetes</v>
      </c>
      <c r="N777" t="str">
        <f>PROPER(MedExam_Table[[#This Row],[Any Transplants]])</f>
        <v>No</v>
      </c>
    </row>
    <row r="778" spans="1:14" x14ac:dyDescent="0.3">
      <c r="A778" t="s">
        <v>673</v>
      </c>
      <c r="B778">
        <v>19.855</v>
      </c>
      <c r="C778">
        <v>6.64</v>
      </c>
      <c r="D778" t="s">
        <v>2382</v>
      </c>
      <c r="E778" t="s">
        <v>2380</v>
      </c>
      <c r="F778" t="s">
        <v>2380</v>
      </c>
      <c r="G778">
        <v>1</v>
      </c>
      <c r="H778" t="s">
        <v>2380</v>
      </c>
      <c r="I778" s="9">
        <f>IF(MedExam_Table[[#This Row],[NumberOfMajorSurgeries]]="No major surgery",0,MedExam_Table[[#This Row],[NumberOfMajorSurgeries]])</f>
        <v>1</v>
      </c>
      <c r="J778" t="str">
        <f>PROPER(MedExam_Table[[#This Row],[Heart Issues]])</f>
        <v>Yes</v>
      </c>
      <c r="K778" t="str">
        <f>PROPER(IF(MedExam_Table[[#This Row],[smoker]]= "?","No",MedExam_Table[[#This Row],[smoker]]))</f>
        <v>No</v>
      </c>
      <c r="L778" t="str">
        <f>IF(MedExam_Table[[#This Row],[BMI]]&lt;18.5,"Underweight",IF(MedExam_Table[[#This Row],[BMI]]&lt;25,"NormalWeight",IF(MedExam_Table[[#This Row],[BMI]]&lt;=30,"OverWeight","Obesity")))</f>
        <v>NormalWeight</v>
      </c>
      <c r="M778" t="str">
        <f>IF(MedExam_Table[[#This Row],[HBA1C]]&lt;5.7,"Normal",IF(MedExam_Table[[#This Row],[HBA1C]]&lt;6.4,"Prediabetes","Diabetes"))</f>
        <v>Diabetes</v>
      </c>
      <c r="N778" t="str">
        <f>PROPER(MedExam_Table[[#This Row],[Any Transplants]])</f>
        <v>No</v>
      </c>
    </row>
    <row r="779" spans="1:14" x14ac:dyDescent="0.3">
      <c r="A779" t="s">
        <v>672</v>
      </c>
      <c r="B779">
        <v>41.69</v>
      </c>
      <c r="C779">
        <v>5.78</v>
      </c>
      <c r="D779" t="s">
        <v>2380</v>
      </c>
      <c r="E779" t="s">
        <v>2380</v>
      </c>
      <c r="F779" t="s">
        <v>2380</v>
      </c>
      <c r="G779" t="s">
        <v>2381</v>
      </c>
      <c r="H779" t="s">
        <v>2380</v>
      </c>
      <c r="I779" s="9">
        <f>IF(MedExam_Table[[#This Row],[NumberOfMajorSurgeries]]="No major surgery",0,MedExam_Table[[#This Row],[NumberOfMajorSurgeries]])</f>
        <v>0</v>
      </c>
      <c r="J779" t="str">
        <f>PROPER(MedExam_Table[[#This Row],[Heart Issues]])</f>
        <v>No</v>
      </c>
      <c r="K779" t="str">
        <f>PROPER(IF(MedExam_Table[[#This Row],[smoker]]= "?","No",MedExam_Table[[#This Row],[smoker]]))</f>
        <v>No</v>
      </c>
      <c r="L779" t="str">
        <f>IF(MedExam_Table[[#This Row],[BMI]]&lt;18.5,"Underweight",IF(MedExam_Table[[#This Row],[BMI]]&lt;25,"NormalWeight",IF(MedExam_Table[[#This Row],[BMI]]&lt;=30,"OverWeight","Obesity")))</f>
        <v>Obesity</v>
      </c>
      <c r="M779" t="str">
        <f>IF(MedExam_Table[[#This Row],[HBA1C]]&lt;5.7,"Normal",IF(MedExam_Table[[#This Row],[HBA1C]]&lt;6.4,"Prediabetes","Diabetes"))</f>
        <v>Prediabetes</v>
      </c>
      <c r="N779" t="str">
        <f>PROPER(MedExam_Table[[#This Row],[Any Transplants]])</f>
        <v>No</v>
      </c>
    </row>
    <row r="780" spans="1:14" x14ac:dyDescent="0.3">
      <c r="A780" t="s">
        <v>2356</v>
      </c>
      <c r="B780">
        <v>33.799999999999997</v>
      </c>
      <c r="C780">
        <v>7.67</v>
      </c>
      <c r="D780" t="s">
        <v>2380</v>
      </c>
      <c r="E780" t="s">
        <v>2380</v>
      </c>
      <c r="F780" t="s">
        <v>2380</v>
      </c>
      <c r="G780">
        <v>3</v>
      </c>
      <c r="H780" t="s">
        <v>2382</v>
      </c>
      <c r="I780" s="9">
        <f>IF(MedExam_Table[[#This Row],[NumberOfMajorSurgeries]]="No major surgery",0,MedExam_Table[[#This Row],[NumberOfMajorSurgeries]])</f>
        <v>3</v>
      </c>
      <c r="J780" t="str">
        <f>PROPER(MedExam_Table[[#This Row],[Heart Issues]])</f>
        <v>No</v>
      </c>
      <c r="K780" t="str">
        <f>PROPER(IF(MedExam_Table[[#This Row],[smoker]]= "?","No",MedExam_Table[[#This Row],[smoker]]))</f>
        <v>Yes</v>
      </c>
      <c r="L780" t="str">
        <f>IF(MedExam_Table[[#This Row],[BMI]]&lt;18.5,"Underweight",IF(MedExam_Table[[#This Row],[BMI]]&lt;25,"NormalWeight",IF(MedExam_Table[[#This Row],[BMI]]&lt;=30,"OverWeight","Obesity")))</f>
        <v>Obesity</v>
      </c>
      <c r="M780" t="str">
        <f>IF(MedExam_Table[[#This Row],[HBA1C]]&lt;5.7,"Normal",IF(MedExam_Table[[#This Row],[HBA1C]]&lt;6.4,"Prediabetes","Diabetes"))</f>
        <v>Diabetes</v>
      </c>
      <c r="N780" t="str">
        <f>PROPER(MedExam_Table[[#This Row],[Any Transplants]])</f>
        <v>No</v>
      </c>
    </row>
    <row r="781" spans="1:14" x14ac:dyDescent="0.3">
      <c r="A781" t="s">
        <v>2203</v>
      </c>
      <c r="B781">
        <v>37.619999999999997</v>
      </c>
      <c r="C781">
        <v>6.32</v>
      </c>
      <c r="D781" t="s">
        <v>2382</v>
      </c>
      <c r="E781" t="s">
        <v>2382</v>
      </c>
      <c r="F781" t="s">
        <v>2380</v>
      </c>
      <c r="G781">
        <v>2</v>
      </c>
      <c r="H781" t="s">
        <v>2382</v>
      </c>
      <c r="I781" s="9">
        <f>IF(MedExam_Table[[#This Row],[NumberOfMajorSurgeries]]="No major surgery",0,MedExam_Table[[#This Row],[NumberOfMajorSurgeries]])</f>
        <v>2</v>
      </c>
      <c r="J781" t="str">
        <f>PROPER(MedExam_Table[[#This Row],[Heart Issues]])</f>
        <v>Yes</v>
      </c>
      <c r="K781" t="str">
        <f>PROPER(IF(MedExam_Table[[#This Row],[smoker]]= "?","No",MedExam_Table[[#This Row],[smoker]]))</f>
        <v>Yes</v>
      </c>
      <c r="L781" t="str">
        <f>IF(MedExam_Table[[#This Row],[BMI]]&lt;18.5,"Underweight",IF(MedExam_Table[[#This Row],[BMI]]&lt;25,"NormalWeight",IF(MedExam_Table[[#This Row],[BMI]]&lt;=30,"OverWeight","Obesity")))</f>
        <v>Obesity</v>
      </c>
      <c r="M781" t="str">
        <f>IF(MedExam_Table[[#This Row],[HBA1C]]&lt;5.7,"Normal",IF(MedExam_Table[[#This Row],[HBA1C]]&lt;6.4,"Prediabetes","Diabetes"))</f>
        <v>Prediabetes</v>
      </c>
      <c r="N781" t="str">
        <f>PROPER(MedExam_Table[[#This Row],[Any Transplants]])</f>
        <v>Yes</v>
      </c>
    </row>
    <row r="782" spans="1:14" x14ac:dyDescent="0.3">
      <c r="A782" t="s">
        <v>671</v>
      </c>
      <c r="B782">
        <v>16.12</v>
      </c>
      <c r="C782">
        <v>10.45</v>
      </c>
      <c r="D782" t="s">
        <v>2380</v>
      </c>
      <c r="E782" t="s">
        <v>2380</v>
      </c>
      <c r="F782" t="s">
        <v>2380</v>
      </c>
      <c r="G782" t="s">
        <v>2381</v>
      </c>
      <c r="H782" t="s">
        <v>2380</v>
      </c>
      <c r="I782" s="9">
        <f>IF(MedExam_Table[[#This Row],[NumberOfMajorSurgeries]]="No major surgery",0,MedExam_Table[[#This Row],[NumberOfMajorSurgeries]])</f>
        <v>0</v>
      </c>
      <c r="J782" t="str">
        <f>PROPER(MedExam_Table[[#This Row],[Heart Issues]])</f>
        <v>No</v>
      </c>
      <c r="K782" t="str">
        <f>PROPER(IF(MedExam_Table[[#This Row],[smoker]]= "?","No",MedExam_Table[[#This Row],[smoker]]))</f>
        <v>No</v>
      </c>
      <c r="L782" t="str">
        <f>IF(MedExam_Table[[#This Row],[BMI]]&lt;18.5,"Underweight",IF(MedExam_Table[[#This Row],[BMI]]&lt;25,"NormalWeight",IF(MedExam_Table[[#This Row],[BMI]]&lt;=30,"OverWeight","Obesity")))</f>
        <v>Underweight</v>
      </c>
      <c r="M782" t="str">
        <f>IF(MedExam_Table[[#This Row],[HBA1C]]&lt;5.7,"Normal",IF(MedExam_Table[[#This Row],[HBA1C]]&lt;6.4,"Prediabetes","Diabetes"))</f>
        <v>Diabetes</v>
      </c>
      <c r="N782" t="str">
        <f>PROPER(MedExam_Table[[#This Row],[Any Transplants]])</f>
        <v>No</v>
      </c>
    </row>
    <row r="783" spans="1:14" x14ac:dyDescent="0.3">
      <c r="A783" t="s">
        <v>670</v>
      </c>
      <c r="B783">
        <v>37.43</v>
      </c>
      <c r="C783">
        <v>4.5199999999999996</v>
      </c>
      <c r="D783" t="s">
        <v>2380</v>
      </c>
      <c r="E783" t="s">
        <v>2380</v>
      </c>
      <c r="F783" t="s">
        <v>2380</v>
      </c>
      <c r="G783">
        <v>1</v>
      </c>
      <c r="H783" t="s">
        <v>2380</v>
      </c>
      <c r="I783" s="9">
        <f>IF(MedExam_Table[[#This Row],[NumberOfMajorSurgeries]]="No major surgery",0,MedExam_Table[[#This Row],[NumberOfMajorSurgeries]])</f>
        <v>1</v>
      </c>
      <c r="J783" t="str">
        <f>PROPER(MedExam_Table[[#This Row],[Heart Issues]])</f>
        <v>No</v>
      </c>
      <c r="K783" t="str">
        <f>PROPER(IF(MedExam_Table[[#This Row],[smoker]]= "?","No",MedExam_Table[[#This Row],[smoker]]))</f>
        <v>No</v>
      </c>
      <c r="L783" t="str">
        <f>IF(MedExam_Table[[#This Row],[BMI]]&lt;18.5,"Underweight",IF(MedExam_Table[[#This Row],[BMI]]&lt;25,"NormalWeight",IF(MedExam_Table[[#This Row],[BMI]]&lt;=30,"OverWeight","Obesity")))</f>
        <v>Obesity</v>
      </c>
      <c r="M783" t="str">
        <f>IF(MedExam_Table[[#This Row],[HBA1C]]&lt;5.7,"Normal",IF(MedExam_Table[[#This Row],[HBA1C]]&lt;6.4,"Prediabetes","Diabetes"))</f>
        <v>Normal</v>
      </c>
      <c r="N783" t="str">
        <f>PROPER(MedExam_Table[[#This Row],[Any Transplants]])</f>
        <v>No</v>
      </c>
    </row>
    <row r="784" spans="1:14" x14ac:dyDescent="0.3">
      <c r="A784" t="s">
        <v>669</v>
      </c>
      <c r="B784">
        <v>31.065000000000001</v>
      </c>
      <c r="C784">
        <v>5.71</v>
      </c>
      <c r="D784" t="s">
        <v>2380</v>
      </c>
      <c r="E784" t="s">
        <v>2380</v>
      </c>
      <c r="F784" t="s">
        <v>2380</v>
      </c>
      <c r="G784" t="s">
        <v>2381</v>
      </c>
      <c r="H784" t="s">
        <v>2380</v>
      </c>
      <c r="I784" s="9">
        <f>IF(MedExam_Table[[#This Row],[NumberOfMajorSurgeries]]="No major surgery",0,MedExam_Table[[#This Row],[NumberOfMajorSurgeries]])</f>
        <v>0</v>
      </c>
      <c r="J784" t="str">
        <f>PROPER(MedExam_Table[[#This Row],[Heart Issues]])</f>
        <v>No</v>
      </c>
      <c r="K784" t="str">
        <f>PROPER(IF(MedExam_Table[[#This Row],[smoker]]= "?","No",MedExam_Table[[#This Row],[smoker]]))</f>
        <v>No</v>
      </c>
      <c r="L784" t="str">
        <f>IF(MedExam_Table[[#This Row],[BMI]]&lt;18.5,"Underweight",IF(MedExam_Table[[#This Row],[BMI]]&lt;25,"NormalWeight",IF(MedExam_Table[[#This Row],[BMI]]&lt;=30,"OverWeight","Obesity")))</f>
        <v>Obesity</v>
      </c>
      <c r="M784" t="str">
        <f>IF(MedExam_Table[[#This Row],[HBA1C]]&lt;5.7,"Normal",IF(MedExam_Table[[#This Row],[HBA1C]]&lt;6.4,"Prediabetes","Diabetes"))</f>
        <v>Prediabetes</v>
      </c>
      <c r="N784" t="str">
        <f>PROPER(MedExam_Table[[#This Row],[Any Transplants]])</f>
        <v>No</v>
      </c>
    </row>
    <row r="785" spans="1:14" x14ac:dyDescent="0.3">
      <c r="A785" t="s">
        <v>668</v>
      </c>
      <c r="B785">
        <v>25.08</v>
      </c>
      <c r="C785">
        <v>4.7699999999999996</v>
      </c>
      <c r="D785" t="s">
        <v>2380</v>
      </c>
      <c r="E785" t="s">
        <v>2380</v>
      </c>
      <c r="F785" t="s">
        <v>2380</v>
      </c>
      <c r="G785" t="s">
        <v>2381</v>
      </c>
      <c r="H785" t="s">
        <v>2380</v>
      </c>
      <c r="I785" s="9">
        <f>IF(MedExam_Table[[#This Row],[NumberOfMajorSurgeries]]="No major surgery",0,MedExam_Table[[#This Row],[NumberOfMajorSurgeries]])</f>
        <v>0</v>
      </c>
      <c r="J785" t="str">
        <f>PROPER(MedExam_Table[[#This Row],[Heart Issues]])</f>
        <v>No</v>
      </c>
      <c r="K785" t="str">
        <f>PROPER(IF(MedExam_Table[[#This Row],[smoker]]= "?","No",MedExam_Table[[#This Row],[smoker]]))</f>
        <v>No</v>
      </c>
      <c r="L785" t="str">
        <f>IF(MedExam_Table[[#This Row],[BMI]]&lt;18.5,"Underweight",IF(MedExam_Table[[#This Row],[BMI]]&lt;25,"NormalWeight",IF(MedExam_Table[[#This Row],[BMI]]&lt;=30,"OverWeight","Obesity")))</f>
        <v>OverWeight</v>
      </c>
      <c r="M785" t="str">
        <f>IF(MedExam_Table[[#This Row],[HBA1C]]&lt;5.7,"Normal",IF(MedExam_Table[[#This Row],[HBA1C]]&lt;6.4,"Prediabetes","Diabetes"))</f>
        <v>Normal</v>
      </c>
      <c r="N785" t="str">
        <f>PROPER(MedExam_Table[[#This Row],[Any Transplants]])</f>
        <v>No</v>
      </c>
    </row>
    <row r="786" spans="1:14" x14ac:dyDescent="0.3">
      <c r="A786" t="s">
        <v>667</v>
      </c>
      <c r="B786">
        <v>15.2</v>
      </c>
      <c r="C786">
        <v>7.81</v>
      </c>
      <c r="D786" t="s">
        <v>2382</v>
      </c>
      <c r="E786" t="s">
        <v>2380</v>
      </c>
      <c r="F786" t="s">
        <v>2380</v>
      </c>
      <c r="G786">
        <v>1</v>
      </c>
      <c r="H786" t="s">
        <v>2380</v>
      </c>
      <c r="I786" s="9">
        <f>IF(MedExam_Table[[#This Row],[NumberOfMajorSurgeries]]="No major surgery",0,MedExam_Table[[#This Row],[NumberOfMajorSurgeries]])</f>
        <v>1</v>
      </c>
      <c r="J786" t="str">
        <f>PROPER(MedExam_Table[[#This Row],[Heart Issues]])</f>
        <v>Yes</v>
      </c>
      <c r="K786" t="str">
        <f>PROPER(IF(MedExam_Table[[#This Row],[smoker]]= "?","No",MedExam_Table[[#This Row],[smoker]]))</f>
        <v>No</v>
      </c>
      <c r="L786" t="str">
        <f>IF(MedExam_Table[[#This Row],[BMI]]&lt;18.5,"Underweight",IF(MedExam_Table[[#This Row],[BMI]]&lt;25,"NormalWeight",IF(MedExam_Table[[#This Row],[BMI]]&lt;=30,"OverWeight","Obesity")))</f>
        <v>Underweight</v>
      </c>
      <c r="M786" t="str">
        <f>IF(MedExam_Table[[#This Row],[HBA1C]]&lt;5.7,"Normal",IF(MedExam_Table[[#This Row],[HBA1C]]&lt;6.4,"Prediabetes","Diabetes"))</f>
        <v>Diabetes</v>
      </c>
      <c r="N786" t="str">
        <f>PROPER(MedExam_Table[[#This Row],[Any Transplants]])</f>
        <v>No</v>
      </c>
    </row>
    <row r="787" spans="1:14" x14ac:dyDescent="0.3">
      <c r="A787" t="s">
        <v>666</v>
      </c>
      <c r="B787">
        <v>22.34</v>
      </c>
      <c r="C787">
        <v>5.19</v>
      </c>
      <c r="D787" t="s">
        <v>2382</v>
      </c>
      <c r="E787" t="s">
        <v>2380</v>
      </c>
      <c r="F787" t="s">
        <v>2380</v>
      </c>
      <c r="G787" t="s">
        <v>2381</v>
      </c>
      <c r="H787" t="s">
        <v>2380</v>
      </c>
      <c r="I787" s="9">
        <f>IF(MedExam_Table[[#This Row],[NumberOfMajorSurgeries]]="No major surgery",0,MedExam_Table[[#This Row],[NumberOfMajorSurgeries]])</f>
        <v>0</v>
      </c>
      <c r="J787" t="str">
        <f>PROPER(MedExam_Table[[#This Row],[Heart Issues]])</f>
        <v>Yes</v>
      </c>
      <c r="K787" t="str">
        <f>PROPER(IF(MedExam_Table[[#This Row],[smoker]]= "?","No",MedExam_Table[[#This Row],[smoker]]))</f>
        <v>No</v>
      </c>
      <c r="L787" t="str">
        <f>IF(MedExam_Table[[#This Row],[BMI]]&lt;18.5,"Underweight",IF(MedExam_Table[[#This Row],[BMI]]&lt;25,"NormalWeight",IF(MedExam_Table[[#This Row],[BMI]]&lt;=30,"OverWeight","Obesity")))</f>
        <v>NormalWeight</v>
      </c>
      <c r="M787" t="str">
        <f>IF(MedExam_Table[[#This Row],[HBA1C]]&lt;5.7,"Normal",IF(MedExam_Table[[#This Row],[HBA1C]]&lt;6.4,"Prediabetes","Diabetes"))</f>
        <v>Normal</v>
      </c>
      <c r="N787" t="str">
        <f>PROPER(MedExam_Table[[#This Row],[Any Transplants]])</f>
        <v>No</v>
      </c>
    </row>
    <row r="788" spans="1:14" x14ac:dyDescent="0.3">
      <c r="A788" t="s">
        <v>665</v>
      </c>
      <c r="B788">
        <v>40.15</v>
      </c>
      <c r="C788">
        <v>5.93</v>
      </c>
      <c r="D788" t="s">
        <v>2380</v>
      </c>
      <c r="E788" t="s">
        <v>2380</v>
      </c>
      <c r="F788" t="s">
        <v>2380</v>
      </c>
      <c r="G788">
        <v>1</v>
      </c>
      <c r="H788" t="s">
        <v>2380</v>
      </c>
      <c r="I788" s="9">
        <f>IF(MedExam_Table[[#This Row],[NumberOfMajorSurgeries]]="No major surgery",0,MedExam_Table[[#This Row],[NumberOfMajorSurgeries]])</f>
        <v>1</v>
      </c>
      <c r="J788" t="str">
        <f>PROPER(MedExam_Table[[#This Row],[Heart Issues]])</f>
        <v>No</v>
      </c>
      <c r="K788" t="str">
        <f>PROPER(IF(MedExam_Table[[#This Row],[smoker]]= "?","No",MedExam_Table[[#This Row],[smoker]]))</f>
        <v>No</v>
      </c>
      <c r="L788" t="str">
        <f>IF(MedExam_Table[[#This Row],[BMI]]&lt;18.5,"Underweight",IF(MedExam_Table[[#This Row],[BMI]]&lt;25,"NormalWeight",IF(MedExam_Table[[#This Row],[BMI]]&lt;=30,"OverWeight","Obesity")))</f>
        <v>Obesity</v>
      </c>
      <c r="M788" t="str">
        <f>IF(MedExam_Table[[#This Row],[HBA1C]]&lt;5.7,"Normal",IF(MedExam_Table[[#This Row],[HBA1C]]&lt;6.4,"Prediabetes","Diabetes"))</f>
        <v>Prediabetes</v>
      </c>
      <c r="N788" t="str">
        <f>PROPER(MedExam_Table[[#This Row],[Any Transplants]])</f>
        <v>No</v>
      </c>
    </row>
    <row r="789" spans="1:14" x14ac:dyDescent="0.3">
      <c r="A789" t="s">
        <v>664</v>
      </c>
      <c r="B789">
        <v>37.729999999999997</v>
      </c>
      <c r="C789">
        <v>6.29</v>
      </c>
      <c r="D789" t="s">
        <v>2380</v>
      </c>
      <c r="E789" t="s">
        <v>2380</v>
      </c>
      <c r="F789" t="s">
        <v>2380</v>
      </c>
      <c r="G789">
        <v>1</v>
      </c>
      <c r="H789" t="s">
        <v>2380</v>
      </c>
      <c r="I789" s="9">
        <f>IF(MedExam_Table[[#This Row],[NumberOfMajorSurgeries]]="No major surgery",0,MedExam_Table[[#This Row],[NumberOfMajorSurgeries]])</f>
        <v>1</v>
      </c>
      <c r="J789" t="str">
        <f>PROPER(MedExam_Table[[#This Row],[Heart Issues]])</f>
        <v>No</v>
      </c>
      <c r="K789" t="str">
        <f>PROPER(IF(MedExam_Table[[#This Row],[smoker]]= "?","No",MedExam_Table[[#This Row],[smoker]]))</f>
        <v>No</v>
      </c>
      <c r="L789" t="str">
        <f>IF(MedExam_Table[[#This Row],[BMI]]&lt;18.5,"Underweight",IF(MedExam_Table[[#This Row],[BMI]]&lt;25,"NormalWeight",IF(MedExam_Table[[#This Row],[BMI]]&lt;=30,"OverWeight","Obesity")))</f>
        <v>Obesity</v>
      </c>
      <c r="M789" t="str">
        <f>IF(MedExam_Table[[#This Row],[HBA1C]]&lt;5.7,"Normal",IF(MedExam_Table[[#This Row],[HBA1C]]&lt;6.4,"Prediabetes","Diabetes"))</f>
        <v>Prediabetes</v>
      </c>
      <c r="N789" t="str">
        <f>PROPER(MedExam_Table[[#This Row],[Any Transplants]])</f>
        <v>No</v>
      </c>
    </row>
    <row r="790" spans="1:14" x14ac:dyDescent="0.3">
      <c r="A790" t="s">
        <v>663</v>
      </c>
      <c r="B790">
        <v>25.35</v>
      </c>
      <c r="C790">
        <v>4.9000000000000004</v>
      </c>
      <c r="D790" t="s">
        <v>2380</v>
      </c>
      <c r="E790" t="s">
        <v>2380</v>
      </c>
      <c r="F790" t="s">
        <v>2380</v>
      </c>
      <c r="G790" t="s">
        <v>2381</v>
      </c>
      <c r="H790" t="s">
        <v>2380</v>
      </c>
      <c r="I790" s="9">
        <f>IF(MedExam_Table[[#This Row],[NumberOfMajorSurgeries]]="No major surgery",0,MedExam_Table[[#This Row],[NumberOfMajorSurgeries]])</f>
        <v>0</v>
      </c>
      <c r="J790" t="str">
        <f>PROPER(MedExam_Table[[#This Row],[Heart Issues]])</f>
        <v>No</v>
      </c>
      <c r="K790" t="str">
        <f>PROPER(IF(MedExam_Table[[#This Row],[smoker]]= "?","No",MedExam_Table[[#This Row],[smoker]]))</f>
        <v>No</v>
      </c>
      <c r="L790" t="str">
        <f>IF(MedExam_Table[[#This Row],[BMI]]&lt;18.5,"Underweight",IF(MedExam_Table[[#This Row],[BMI]]&lt;25,"NormalWeight",IF(MedExam_Table[[#This Row],[BMI]]&lt;=30,"OverWeight","Obesity")))</f>
        <v>OverWeight</v>
      </c>
      <c r="M790" t="str">
        <f>IF(MedExam_Table[[#This Row],[HBA1C]]&lt;5.7,"Normal",IF(MedExam_Table[[#This Row],[HBA1C]]&lt;6.4,"Prediabetes","Diabetes"))</f>
        <v>Normal</v>
      </c>
      <c r="N790" t="str">
        <f>PROPER(MedExam_Table[[#This Row],[Any Transplants]])</f>
        <v>No</v>
      </c>
    </row>
    <row r="791" spans="1:14" x14ac:dyDescent="0.3">
      <c r="A791" t="s">
        <v>662</v>
      </c>
      <c r="B791">
        <v>26.41</v>
      </c>
      <c r="C791">
        <v>5.07</v>
      </c>
      <c r="D791" t="s">
        <v>2382</v>
      </c>
      <c r="E791" t="s">
        <v>2380</v>
      </c>
      <c r="F791" t="s">
        <v>2380</v>
      </c>
      <c r="G791">
        <v>1</v>
      </c>
      <c r="H791" t="s">
        <v>2380</v>
      </c>
      <c r="I791" s="9">
        <f>IF(MedExam_Table[[#This Row],[NumberOfMajorSurgeries]]="No major surgery",0,MedExam_Table[[#This Row],[NumberOfMajorSurgeries]])</f>
        <v>1</v>
      </c>
      <c r="J791" t="str">
        <f>PROPER(MedExam_Table[[#This Row],[Heart Issues]])</f>
        <v>Yes</v>
      </c>
      <c r="K791" t="str">
        <f>PROPER(IF(MedExam_Table[[#This Row],[smoker]]= "?","No",MedExam_Table[[#This Row],[smoker]]))</f>
        <v>No</v>
      </c>
      <c r="L791" t="str">
        <f>IF(MedExam_Table[[#This Row],[BMI]]&lt;18.5,"Underweight",IF(MedExam_Table[[#This Row],[BMI]]&lt;25,"NormalWeight",IF(MedExam_Table[[#This Row],[BMI]]&lt;=30,"OverWeight","Obesity")))</f>
        <v>OverWeight</v>
      </c>
      <c r="M791" t="str">
        <f>IF(MedExam_Table[[#This Row],[HBA1C]]&lt;5.7,"Normal",IF(MedExam_Table[[#This Row],[HBA1C]]&lt;6.4,"Prediabetes","Diabetes"))</f>
        <v>Normal</v>
      </c>
      <c r="N791" t="str">
        <f>PROPER(MedExam_Table[[#This Row],[Any Transplants]])</f>
        <v>No</v>
      </c>
    </row>
    <row r="792" spans="1:14" x14ac:dyDescent="0.3">
      <c r="A792" t="s">
        <v>2202</v>
      </c>
      <c r="B792">
        <v>36.08</v>
      </c>
      <c r="C792">
        <v>6.1</v>
      </c>
      <c r="D792" t="s">
        <v>2382</v>
      </c>
      <c r="E792" t="s">
        <v>2380</v>
      </c>
      <c r="F792" t="s">
        <v>2380</v>
      </c>
      <c r="G792">
        <v>1</v>
      </c>
      <c r="H792" t="s">
        <v>2382</v>
      </c>
      <c r="I792" s="9">
        <f>IF(MedExam_Table[[#This Row],[NumberOfMajorSurgeries]]="No major surgery",0,MedExam_Table[[#This Row],[NumberOfMajorSurgeries]])</f>
        <v>1</v>
      </c>
      <c r="J792" t="str">
        <f>PROPER(MedExam_Table[[#This Row],[Heart Issues]])</f>
        <v>Yes</v>
      </c>
      <c r="K792" t="str">
        <f>PROPER(IF(MedExam_Table[[#This Row],[smoker]]= "?","No",MedExam_Table[[#This Row],[smoker]]))</f>
        <v>Yes</v>
      </c>
      <c r="L792" t="str">
        <f>IF(MedExam_Table[[#This Row],[BMI]]&lt;18.5,"Underweight",IF(MedExam_Table[[#This Row],[BMI]]&lt;25,"NormalWeight",IF(MedExam_Table[[#This Row],[BMI]]&lt;=30,"OverWeight","Obesity")))</f>
        <v>Obesity</v>
      </c>
      <c r="M792" t="str">
        <f>IF(MedExam_Table[[#This Row],[HBA1C]]&lt;5.7,"Normal",IF(MedExam_Table[[#This Row],[HBA1C]]&lt;6.4,"Prediabetes","Diabetes"))</f>
        <v>Prediabetes</v>
      </c>
      <c r="N792" t="str">
        <f>PROPER(MedExam_Table[[#This Row],[Any Transplants]])</f>
        <v>No</v>
      </c>
    </row>
    <row r="793" spans="1:14" x14ac:dyDescent="0.3">
      <c r="A793" t="s">
        <v>661</v>
      </c>
      <c r="B793">
        <v>27.6</v>
      </c>
      <c r="C793">
        <v>5.33</v>
      </c>
      <c r="D793" t="s">
        <v>2380</v>
      </c>
      <c r="E793" t="s">
        <v>2380</v>
      </c>
      <c r="F793" t="s">
        <v>2380</v>
      </c>
      <c r="G793">
        <v>1</v>
      </c>
      <c r="H793" t="s">
        <v>2380</v>
      </c>
      <c r="I793" s="9">
        <f>IF(MedExam_Table[[#This Row],[NumberOfMajorSurgeries]]="No major surgery",0,MedExam_Table[[#This Row],[NumberOfMajorSurgeries]])</f>
        <v>1</v>
      </c>
      <c r="J793" t="str">
        <f>PROPER(MedExam_Table[[#This Row],[Heart Issues]])</f>
        <v>No</v>
      </c>
      <c r="K793" t="str">
        <f>PROPER(IF(MedExam_Table[[#This Row],[smoker]]= "?","No",MedExam_Table[[#This Row],[smoker]]))</f>
        <v>No</v>
      </c>
      <c r="L793" t="str">
        <f>IF(MedExam_Table[[#This Row],[BMI]]&lt;18.5,"Underweight",IF(MedExam_Table[[#This Row],[BMI]]&lt;25,"NormalWeight",IF(MedExam_Table[[#This Row],[BMI]]&lt;=30,"OverWeight","Obesity")))</f>
        <v>OverWeight</v>
      </c>
      <c r="M793" t="str">
        <f>IF(MedExam_Table[[#This Row],[HBA1C]]&lt;5.7,"Normal",IF(MedExam_Table[[#This Row],[HBA1C]]&lt;6.4,"Prediabetes","Diabetes"))</f>
        <v>Normal</v>
      </c>
      <c r="N793" t="str">
        <f>PROPER(MedExam_Table[[#This Row],[Any Transplants]])</f>
        <v>No</v>
      </c>
    </row>
    <row r="794" spans="1:14" x14ac:dyDescent="0.3">
      <c r="A794" t="s">
        <v>660</v>
      </c>
      <c r="B794">
        <v>33.82</v>
      </c>
      <c r="C794">
        <v>8.93</v>
      </c>
      <c r="D794" t="s">
        <v>2382</v>
      </c>
      <c r="E794" t="s">
        <v>2380</v>
      </c>
      <c r="F794" t="s">
        <v>2380</v>
      </c>
      <c r="G794">
        <v>1</v>
      </c>
      <c r="H794" t="s">
        <v>2380</v>
      </c>
      <c r="I794" s="9">
        <f>IF(MedExam_Table[[#This Row],[NumberOfMajorSurgeries]]="No major surgery",0,MedExam_Table[[#This Row],[NumberOfMajorSurgeries]])</f>
        <v>1</v>
      </c>
      <c r="J794" t="str">
        <f>PROPER(MedExam_Table[[#This Row],[Heart Issues]])</f>
        <v>Yes</v>
      </c>
      <c r="K794" t="str">
        <f>PROPER(IF(MedExam_Table[[#This Row],[smoker]]= "?","No",MedExam_Table[[#This Row],[smoker]]))</f>
        <v>No</v>
      </c>
      <c r="L794" t="str">
        <f>IF(MedExam_Table[[#This Row],[BMI]]&lt;18.5,"Underweight",IF(MedExam_Table[[#This Row],[BMI]]&lt;25,"NormalWeight",IF(MedExam_Table[[#This Row],[BMI]]&lt;=30,"OverWeight","Obesity")))</f>
        <v>Obesity</v>
      </c>
      <c r="M794" t="str">
        <f>IF(MedExam_Table[[#This Row],[HBA1C]]&lt;5.7,"Normal",IF(MedExam_Table[[#This Row],[HBA1C]]&lt;6.4,"Prediabetes","Diabetes"))</f>
        <v>Diabetes</v>
      </c>
      <c r="N794" t="str">
        <f>PROPER(MedExam_Table[[#This Row],[Any Transplants]])</f>
        <v>No</v>
      </c>
    </row>
    <row r="795" spans="1:14" x14ac:dyDescent="0.3">
      <c r="A795" t="s">
        <v>659</v>
      </c>
      <c r="B795">
        <v>32.9</v>
      </c>
      <c r="C795">
        <v>4.3499999999999996</v>
      </c>
      <c r="D795" t="s">
        <v>2380</v>
      </c>
      <c r="E795" t="s">
        <v>2380</v>
      </c>
      <c r="F795" t="s">
        <v>2380</v>
      </c>
      <c r="G795" t="s">
        <v>2381</v>
      </c>
      <c r="H795" t="s">
        <v>2380</v>
      </c>
      <c r="I795" s="9">
        <f>IF(MedExam_Table[[#This Row],[NumberOfMajorSurgeries]]="No major surgery",0,MedExam_Table[[#This Row],[NumberOfMajorSurgeries]])</f>
        <v>0</v>
      </c>
      <c r="J795" t="str">
        <f>PROPER(MedExam_Table[[#This Row],[Heart Issues]])</f>
        <v>No</v>
      </c>
      <c r="K795" t="str">
        <f>PROPER(IF(MedExam_Table[[#This Row],[smoker]]= "?","No",MedExam_Table[[#This Row],[smoker]]))</f>
        <v>No</v>
      </c>
      <c r="L795" t="str">
        <f>IF(MedExam_Table[[#This Row],[BMI]]&lt;18.5,"Underweight",IF(MedExam_Table[[#This Row],[BMI]]&lt;25,"NormalWeight",IF(MedExam_Table[[#This Row],[BMI]]&lt;=30,"OverWeight","Obesity")))</f>
        <v>Obesity</v>
      </c>
      <c r="M795" t="str">
        <f>IF(MedExam_Table[[#This Row],[HBA1C]]&lt;5.7,"Normal",IF(MedExam_Table[[#This Row],[HBA1C]]&lt;6.4,"Prediabetes","Diabetes"))</f>
        <v>Normal</v>
      </c>
      <c r="N795" t="str">
        <f>PROPER(MedExam_Table[[#This Row],[Any Transplants]])</f>
        <v>No</v>
      </c>
    </row>
    <row r="796" spans="1:14" x14ac:dyDescent="0.3">
      <c r="A796" t="s">
        <v>658</v>
      </c>
      <c r="B796">
        <v>30.875</v>
      </c>
      <c r="C796">
        <v>9.5399999999999991</v>
      </c>
      <c r="D796" t="s">
        <v>2382</v>
      </c>
      <c r="E796" t="s">
        <v>2380</v>
      </c>
      <c r="F796" t="s">
        <v>2380</v>
      </c>
      <c r="G796">
        <v>1</v>
      </c>
      <c r="H796" t="s">
        <v>2380</v>
      </c>
      <c r="I796" s="9">
        <f>IF(MedExam_Table[[#This Row],[NumberOfMajorSurgeries]]="No major surgery",0,MedExam_Table[[#This Row],[NumberOfMajorSurgeries]])</f>
        <v>1</v>
      </c>
      <c r="J796" t="str">
        <f>PROPER(MedExam_Table[[#This Row],[Heart Issues]])</f>
        <v>Yes</v>
      </c>
      <c r="K796" t="str">
        <f>PROPER(IF(MedExam_Table[[#This Row],[smoker]]= "?","No",MedExam_Table[[#This Row],[smoker]]))</f>
        <v>No</v>
      </c>
      <c r="L796" t="str">
        <f>IF(MedExam_Table[[#This Row],[BMI]]&lt;18.5,"Underweight",IF(MedExam_Table[[#This Row],[BMI]]&lt;25,"NormalWeight",IF(MedExam_Table[[#This Row],[BMI]]&lt;=30,"OverWeight","Obesity")))</f>
        <v>Obesity</v>
      </c>
      <c r="M796" t="str">
        <f>IF(MedExam_Table[[#This Row],[HBA1C]]&lt;5.7,"Normal",IF(MedExam_Table[[#This Row],[HBA1C]]&lt;6.4,"Prediabetes","Diabetes"))</f>
        <v>Diabetes</v>
      </c>
      <c r="N796" t="str">
        <f>PROPER(MedExam_Table[[#This Row],[Any Transplants]])</f>
        <v>No</v>
      </c>
    </row>
    <row r="797" spans="1:14" x14ac:dyDescent="0.3">
      <c r="A797" t="s">
        <v>657</v>
      </c>
      <c r="B797">
        <v>32.64</v>
      </c>
      <c r="C797">
        <v>5.91</v>
      </c>
      <c r="D797" t="s">
        <v>2380</v>
      </c>
      <c r="E797" t="s">
        <v>2380</v>
      </c>
      <c r="F797" t="s">
        <v>2380</v>
      </c>
      <c r="G797" t="s">
        <v>2381</v>
      </c>
      <c r="H797" t="s">
        <v>2380</v>
      </c>
      <c r="I797" s="9">
        <f>IF(MedExam_Table[[#This Row],[NumberOfMajorSurgeries]]="No major surgery",0,MedExam_Table[[#This Row],[NumberOfMajorSurgeries]])</f>
        <v>0</v>
      </c>
      <c r="J797" t="str">
        <f>PROPER(MedExam_Table[[#This Row],[Heart Issues]])</f>
        <v>No</v>
      </c>
      <c r="K797" t="str">
        <f>PROPER(IF(MedExam_Table[[#This Row],[smoker]]= "?","No",MedExam_Table[[#This Row],[smoker]]))</f>
        <v>No</v>
      </c>
      <c r="L797" t="str">
        <f>IF(MedExam_Table[[#This Row],[BMI]]&lt;18.5,"Underweight",IF(MedExam_Table[[#This Row],[BMI]]&lt;25,"NormalWeight",IF(MedExam_Table[[#This Row],[BMI]]&lt;=30,"OverWeight","Obesity")))</f>
        <v>Obesity</v>
      </c>
      <c r="M797" t="str">
        <f>IF(MedExam_Table[[#This Row],[HBA1C]]&lt;5.7,"Normal",IF(MedExam_Table[[#This Row],[HBA1C]]&lt;6.4,"Prediabetes","Diabetes"))</f>
        <v>Prediabetes</v>
      </c>
      <c r="N797" t="str">
        <f>PROPER(MedExam_Table[[#This Row],[Any Transplants]])</f>
        <v>No</v>
      </c>
    </row>
    <row r="798" spans="1:14" x14ac:dyDescent="0.3">
      <c r="A798" t="s">
        <v>656</v>
      </c>
      <c r="B798">
        <v>22.135000000000002</v>
      </c>
      <c r="C798">
        <v>5.0999999999999996</v>
      </c>
      <c r="D798" t="s">
        <v>2380</v>
      </c>
      <c r="E798" t="s">
        <v>2380</v>
      </c>
      <c r="F798" t="s">
        <v>2380</v>
      </c>
      <c r="G798" t="s">
        <v>2381</v>
      </c>
      <c r="H798" t="s">
        <v>2380</v>
      </c>
      <c r="I798" s="9">
        <f>IF(MedExam_Table[[#This Row],[NumberOfMajorSurgeries]]="No major surgery",0,MedExam_Table[[#This Row],[NumberOfMajorSurgeries]])</f>
        <v>0</v>
      </c>
      <c r="J798" t="str">
        <f>PROPER(MedExam_Table[[#This Row],[Heart Issues]])</f>
        <v>No</v>
      </c>
      <c r="K798" t="str">
        <f>PROPER(IF(MedExam_Table[[#This Row],[smoker]]= "?","No",MedExam_Table[[#This Row],[smoker]]))</f>
        <v>No</v>
      </c>
      <c r="L798" t="str">
        <f>IF(MedExam_Table[[#This Row],[BMI]]&lt;18.5,"Underweight",IF(MedExam_Table[[#This Row],[BMI]]&lt;25,"NormalWeight",IF(MedExam_Table[[#This Row],[BMI]]&lt;=30,"OverWeight","Obesity")))</f>
        <v>NormalWeight</v>
      </c>
      <c r="M798" t="str">
        <f>IF(MedExam_Table[[#This Row],[HBA1C]]&lt;5.7,"Normal",IF(MedExam_Table[[#This Row],[HBA1C]]&lt;6.4,"Prediabetes","Diabetes"))</f>
        <v>Normal</v>
      </c>
      <c r="N798" t="str">
        <f>PROPER(MedExam_Table[[#This Row],[Any Transplants]])</f>
        <v>No</v>
      </c>
    </row>
    <row r="799" spans="1:14" x14ac:dyDescent="0.3">
      <c r="A799" t="s">
        <v>655</v>
      </c>
      <c r="B799">
        <v>16.53</v>
      </c>
      <c r="C799">
        <v>5.08</v>
      </c>
      <c r="D799" t="s">
        <v>2380</v>
      </c>
      <c r="E799" t="s">
        <v>2380</v>
      </c>
      <c r="F799" t="s">
        <v>2380</v>
      </c>
      <c r="G799">
        <v>2</v>
      </c>
      <c r="H799" t="s">
        <v>2380</v>
      </c>
      <c r="I799" s="9">
        <f>IF(MedExam_Table[[#This Row],[NumberOfMajorSurgeries]]="No major surgery",0,MedExam_Table[[#This Row],[NumberOfMajorSurgeries]])</f>
        <v>2</v>
      </c>
      <c r="J799" t="str">
        <f>PROPER(MedExam_Table[[#This Row],[Heart Issues]])</f>
        <v>No</v>
      </c>
      <c r="K799" t="str">
        <f>PROPER(IF(MedExam_Table[[#This Row],[smoker]]= "?","No",MedExam_Table[[#This Row],[smoker]]))</f>
        <v>No</v>
      </c>
      <c r="L799" t="str">
        <f>IF(MedExam_Table[[#This Row],[BMI]]&lt;18.5,"Underweight",IF(MedExam_Table[[#This Row],[BMI]]&lt;25,"NormalWeight",IF(MedExam_Table[[#This Row],[BMI]]&lt;=30,"OverWeight","Obesity")))</f>
        <v>Underweight</v>
      </c>
      <c r="M799" t="str">
        <f>IF(MedExam_Table[[#This Row],[HBA1C]]&lt;5.7,"Normal",IF(MedExam_Table[[#This Row],[HBA1C]]&lt;6.4,"Prediabetes","Diabetes"))</f>
        <v>Normal</v>
      </c>
      <c r="N799" t="str">
        <f>PROPER(MedExam_Table[[#This Row],[Any Transplants]])</f>
        <v>No</v>
      </c>
    </row>
    <row r="800" spans="1:14" x14ac:dyDescent="0.3">
      <c r="A800" t="s">
        <v>654</v>
      </c>
      <c r="B800">
        <v>32.774999999999999</v>
      </c>
      <c r="C800">
        <v>4.75</v>
      </c>
      <c r="D800" t="s">
        <v>2380</v>
      </c>
      <c r="E800" t="s">
        <v>2380</v>
      </c>
      <c r="F800" t="s">
        <v>2380</v>
      </c>
      <c r="G800" t="s">
        <v>2381</v>
      </c>
      <c r="H800" t="s">
        <v>2380</v>
      </c>
      <c r="I800" s="9">
        <f>IF(MedExam_Table[[#This Row],[NumberOfMajorSurgeries]]="No major surgery",0,MedExam_Table[[#This Row],[NumberOfMajorSurgeries]])</f>
        <v>0</v>
      </c>
      <c r="J800" t="str">
        <f>PROPER(MedExam_Table[[#This Row],[Heart Issues]])</f>
        <v>No</v>
      </c>
      <c r="K800" t="str">
        <f>PROPER(IF(MedExam_Table[[#This Row],[smoker]]= "?","No",MedExam_Table[[#This Row],[smoker]]))</f>
        <v>No</v>
      </c>
      <c r="L800" t="str">
        <f>IF(MedExam_Table[[#This Row],[BMI]]&lt;18.5,"Underweight",IF(MedExam_Table[[#This Row],[BMI]]&lt;25,"NormalWeight",IF(MedExam_Table[[#This Row],[BMI]]&lt;=30,"OverWeight","Obesity")))</f>
        <v>Obesity</v>
      </c>
      <c r="M800" t="str">
        <f>IF(MedExam_Table[[#This Row],[HBA1C]]&lt;5.7,"Normal",IF(MedExam_Table[[#This Row],[HBA1C]]&lt;6.4,"Prediabetes","Diabetes"))</f>
        <v>Normal</v>
      </c>
      <c r="N800" t="str">
        <f>PROPER(MedExam_Table[[#This Row],[Any Transplants]])</f>
        <v>No</v>
      </c>
    </row>
    <row r="801" spans="1:14" x14ac:dyDescent="0.3">
      <c r="A801" t="s">
        <v>653</v>
      </c>
      <c r="B801">
        <v>30.9</v>
      </c>
      <c r="C801">
        <v>6.05</v>
      </c>
      <c r="D801" t="s">
        <v>2380</v>
      </c>
      <c r="E801" t="s">
        <v>2380</v>
      </c>
      <c r="F801" t="s">
        <v>2380</v>
      </c>
      <c r="G801">
        <v>1</v>
      </c>
      <c r="H801" t="s">
        <v>2380</v>
      </c>
      <c r="I801" s="9">
        <f>IF(MedExam_Table[[#This Row],[NumberOfMajorSurgeries]]="No major surgery",0,MedExam_Table[[#This Row],[NumberOfMajorSurgeries]])</f>
        <v>1</v>
      </c>
      <c r="J801" t="str">
        <f>PROPER(MedExam_Table[[#This Row],[Heart Issues]])</f>
        <v>No</v>
      </c>
      <c r="K801" t="str">
        <f>PROPER(IF(MedExam_Table[[#This Row],[smoker]]= "?","No",MedExam_Table[[#This Row],[smoker]]))</f>
        <v>No</v>
      </c>
      <c r="L801" t="str">
        <f>IF(MedExam_Table[[#This Row],[BMI]]&lt;18.5,"Underweight",IF(MedExam_Table[[#This Row],[BMI]]&lt;25,"NormalWeight",IF(MedExam_Table[[#This Row],[BMI]]&lt;=30,"OverWeight","Obesity")))</f>
        <v>Obesity</v>
      </c>
      <c r="M801" t="str">
        <f>IF(MedExam_Table[[#This Row],[HBA1C]]&lt;5.7,"Normal",IF(MedExam_Table[[#This Row],[HBA1C]]&lt;6.4,"Prediabetes","Diabetes"))</f>
        <v>Prediabetes</v>
      </c>
      <c r="N801" t="str">
        <f>PROPER(MedExam_Table[[#This Row],[Any Transplants]])</f>
        <v>No</v>
      </c>
    </row>
    <row r="802" spans="1:14" x14ac:dyDescent="0.3">
      <c r="A802" t="s">
        <v>652</v>
      </c>
      <c r="B802">
        <v>15.58</v>
      </c>
      <c r="C802">
        <v>11.56</v>
      </c>
      <c r="D802" t="s">
        <v>2380</v>
      </c>
      <c r="E802" t="s">
        <v>2380</v>
      </c>
      <c r="F802" t="s">
        <v>2380</v>
      </c>
      <c r="G802" t="s">
        <v>2381</v>
      </c>
      <c r="H802" t="s">
        <v>2380</v>
      </c>
      <c r="I802" s="9">
        <f>IF(MedExam_Table[[#This Row],[NumberOfMajorSurgeries]]="No major surgery",0,MedExam_Table[[#This Row],[NumberOfMajorSurgeries]])</f>
        <v>0</v>
      </c>
      <c r="J802" t="str">
        <f>PROPER(MedExam_Table[[#This Row],[Heart Issues]])</f>
        <v>No</v>
      </c>
      <c r="K802" t="str">
        <f>PROPER(IF(MedExam_Table[[#This Row],[smoker]]= "?","No",MedExam_Table[[#This Row],[smoker]]))</f>
        <v>No</v>
      </c>
      <c r="L802" t="str">
        <f>IF(MedExam_Table[[#This Row],[BMI]]&lt;18.5,"Underweight",IF(MedExam_Table[[#This Row],[BMI]]&lt;25,"NormalWeight",IF(MedExam_Table[[#This Row],[BMI]]&lt;=30,"OverWeight","Obesity")))</f>
        <v>Underweight</v>
      </c>
      <c r="M802" t="str">
        <f>IF(MedExam_Table[[#This Row],[HBA1C]]&lt;5.7,"Normal",IF(MedExam_Table[[#This Row],[HBA1C]]&lt;6.4,"Prediabetes","Diabetes"))</f>
        <v>Diabetes</v>
      </c>
      <c r="N802" t="str">
        <f>PROPER(MedExam_Table[[#This Row],[Any Transplants]])</f>
        <v>No</v>
      </c>
    </row>
    <row r="803" spans="1:14" x14ac:dyDescent="0.3">
      <c r="A803" t="s">
        <v>2201</v>
      </c>
      <c r="B803">
        <v>33.5</v>
      </c>
      <c r="C803">
        <v>5.4</v>
      </c>
      <c r="D803" t="s">
        <v>2380</v>
      </c>
      <c r="E803" t="s">
        <v>2380</v>
      </c>
      <c r="F803" t="s">
        <v>2380</v>
      </c>
      <c r="G803" t="s">
        <v>2381</v>
      </c>
      <c r="H803" t="s">
        <v>2382</v>
      </c>
      <c r="I803" s="9">
        <f>IF(MedExam_Table[[#This Row],[NumberOfMajorSurgeries]]="No major surgery",0,MedExam_Table[[#This Row],[NumberOfMajorSurgeries]])</f>
        <v>0</v>
      </c>
      <c r="J803" t="str">
        <f>PROPER(MedExam_Table[[#This Row],[Heart Issues]])</f>
        <v>No</v>
      </c>
      <c r="K803" t="str">
        <f>PROPER(IF(MedExam_Table[[#This Row],[smoker]]= "?","No",MedExam_Table[[#This Row],[smoker]]))</f>
        <v>Yes</v>
      </c>
      <c r="L803" t="str">
        <f>IF(MedExam_Table[[#This Row],[BMI]]&lt;18.5,"Underweight",IF(MedExam_Table[[#This Row],[BMI]]&lt;25,"NormalWeight",IF(MedExam_Table[[#This Row],[BMI]]&lt;=30,"OverWeight","Obesity")))</f>
        <v>Obesity</v>
      </c>
      <c r="M803" t="str">
        <f>IF(MedExam_Table[[#This Row],[HBA1C]]&lt;5.7,"Normal",IF(MedExam_Table[[#This Row],[HBA1C]]&lt;6.4,"Prediabetes","Diabetes"))</f>
        <v>Normal</v>
      </c>
      <c r="N803" t="str">
        <f>PROPER(MedExam_Table[[#This Row],[Any Transplants]])</f>
        <v>No</v>
      </c>
    </row>
    <row r="804" spans="1:14" x14ac:dyDescent="0.3">
      <c r="A804" t="s">
        <v>651</v>
      </c>
      <c r="B804">
        <v>26.315000000000001</v>
      </c>
      <c r="C804">
        <v>5.76</v>
      </c>
      <c r="D804" t="s">
        <v>2380</v>
      </c>
      <c r="E804" t="s">
        <v>2380</v>
      </c>
      <c r="F804" t="s">
        <v>2380</v>
      </c>
      <c r="G804" t="s">
        <v>2381</v>
      </c>
      <c r="H804" t="s">
        <v>2380</v>
      </c>
      <c r="I804" s="9">
        <f>IF(MedExam_Table[[#This Row],[NumberOfMajorSurgeries]]="No major surgery",0,MedExam_Table[[#This Row],[NumberOfMajorSurgeries]])</f>
        <v>0</v>
      </c>
      <c r="J804" t="str">
        <f>PROPER(MedExam_Table[[#This Row],[Heart Issues]])</f>
        <v>No</v>
      </c>
      <c r="K804" t="str">
        <f>PROPER(IF(MedExam_Table[[#This Row],[smoker]]= "?","No",MedExam_Table[[#This Row],[smoker]]))</f>
        <v>No</v>
      </c>
      <c r="L804" t="str">
        <f>IF(MedExam_Table[[#This Row],[BMI]]&lt;18.5,"Underweight",IF(MedExam_Table[[#This Row],[BMI]]&lt;25,"NormalWeight",IF(MedExam_Table[[#This Row],[BMI]]&lt;=30,"OverWeight","Obesity")))</f>
        <v>OverWeight</v>
      </c>
      <c r="M804" t="str">
        <f>IF(MedExam_Table[[#This Row],[HBA1C]]&lt;5.7,"Normal",IF(MedExam_Table[[#This Row],[HBA1C]]&lt;6.4,"Prediabetes","Diabetes"))</f>
        <v>Prediabetes</v>
      </c>
      <c r="N804" t="str">
        <f>PROPER(MedExam_Table[[#This Row],[Any Transplants]])</f>
        <v>No</v>
      </c>
    </row>
    <row r="805" spans="1:14" x14ac:dyDescent="0.3">
      <c r="A805" t="s">
        <v>650</v>
      </c>
      <c r="B805">
        <v>35.61</v>
      </c>
      <c r="C805">
        <v>5.65</v>
      </c>
      <c r="D805" t="s">
        <v>2380</v>
      </c>
      <c r="E805" t="s">
        <v>2382</v>
      </c>
      <c r="F805" t="s">
        <v>2380</v>
      </c>
      <c r="G805">
        <v>1</v>
      </c>
      <c r="H805" t="s">
        <v>2380</v>
      </c>
      <c r="I805" s="9">
        <f>IF(MedExam_Table[[#This Row],[NumberOfMajorSurgeries]]="No major surgery",0,MedExam_Table[[#This Row],[NumberOfMajorSurgeries]])</f>
        <v>1</v>
      </c>
      <c r="J805" t="str">
        <f>PROPER(MedExam_Table[[#This Row],[Heart Issues]])</f>
        <v>No</v>
      </c>
      <c r="K805" t="str">
        <f>PROPER(IF(MedExam_Table[[#This Row],[smoker]]= "?","No",MedExam_Table[[#This Row],[smoker]]))</f>
        <v>No</v>
      </c>
      <c r="L805" t="str">
        <f>IF(MedExam_Table[[#This Row],[BMI]]&lt;18.5,"Underweight",IF(MedExam_Table[[#This Row],[BMI]]&lt;25,"NormalWeight",IF(MedExam_Table[[#This Row],[BMI]]&lt;=30,"OverWeight","Obesity")))</f>
        <v>Obesity</v>
      </c>
      <c r="M805" t="str">
        <f>IF(MedExam_Table[[#This Row],[HBA1C]]&lt;5.7,"Normal",IF(MedExam_Table[[#This Row],[HBA1C]]&lt;6.4,"Prediabetes","Diabetes"))</f>
        <v>Normal</v>
      </c>
      <c r="N805" t="str">
        <f>PROPER(MedExam_Table[[#This Row],[Any Transplants]])</f>
        <v>Yes</v>
      </c>
    </row>
    <row r="806" spans="1:14" x14ac:dyDescent="0.3">
      <c r="A806" t="s">
        <v>649</v>
      </c>
      <c r="B806">
        <v>37.56</v>
      </c>
      <c r="C806">
        <v>5.88</v>
      </c>
      <c r="D806" t="s">
        <v>2380</v>
      </c>
      <c r="E806" t="s">
        <v>2382</v>
      </c>
      <c r="F806" t="s">
        <v>2380</v>
      </c>
      <c r="G806">
        <v>1</v>
      </c>
      <c r="H806" t="s">
        <v>2380</v>
      </c>
      <c r="I806" s="9">
        <f>IF(MedExam_Table[[#This Row],[NumberOfMajorSurgeries]]="No major surgery",0,MedExam_Table[[#This Row],[NumberOfMajorSurgeries]])</f>
        <v>1</v>
      </c>
      <c r="J806" t="str">
        <f>PROPER(MedExam_Table[[#This Row],[Heart Issues]])</f>
        <v>No</v>
      </c>
      <c r="K806" t="str">
        <f>PROPER(IF(MedExam_Table[[#This Row],[smoker]]= "?","No",MedExam_Table[[#This Row],[smoker]]))</f>
        <v>No</v>
      </c>
      <c r="L806" t="str">
        <f>IF(MedExam_Table[[#This Row],[BMI]]&lt;18.5,"Underweight",IF(MedExam_Table[[#This Row],[BMI]]&lt;25,"NormalWeight",IF(MedExam_Table[[#This Row],[BMI]]&lt;=30,"OverWeight","Obesity")))</f>
        <v>Obesity</v>
      </c>
      <c r="M806" t="str">
        <f>IF(MedExam_Table[[#This Row],[HBA1C]]&lt;5.7,"Normal",IF(MedExam_Table[[#This Row],[HBA1C]]&lt;6.4,"Prediabetes","Diabetes"))</f>
        <v>Prediabetes</v>
      </c>
      <c r="N806" t="str">
        <f>PROPER(MedExam_Table[[#This Row],[Any Transplants]])</f>
        <v>Yes</v>
      </c>
    </row>
    <row r="807" spans="1:14" x14ac:dyDescent="0.3">
      <c r="A807" t="s">
        <v>648</v>
      </c>
      <c r="B807">
        <v>15.49</v>
      </c>
      <c r="C807">
        <v>9.6</v>
      </c>
      <c r="D807" t="s">
        <v>2380</v>
      </c>
      <c r="E807" t="s">
        <v>2380</v>
      </c>
      <c r="F807" t="s">
        <v>2380</v>
      </c>
      <c r="G807" t="s">
        <v>2381</v>
      </c>
      <c r="H807" t="s">
        <v>2380</v>
      </c>
      <c r="I807" s="9">
        <f>IF(MedExam_Table[[#This Row],[NumberOfMajorSurgeries]]="No major surgery",0,MedExam_Table[[#This Row],[NumberOfMajorSurgeries]])</f>
        <v>0</v>
      </c>
      <c r="J807" t="str">
        <f>PROPER(MedExam_Table[[#This Row],[Heart Issues]])</f>
        <v>No</v>
      </c>
      <c r="K807" t="str">
        <f>PROPER(IF(MedExam_Table[[#This Row],[smoker]]= "?","No",MedExam_Table[[#This Row],[smoker]]))</f>
        <v>No</v>
      </c>
      <c r="L807" t="str">
        <f>IF(MedExam_Table[[#This Row],[BMI]]&lt;18.5,"Underweight",IF(MedExam_Table[[#This Row],[BMI]]&lt;25,"NormalWeight",IF(MedExam_Table[[#This Row],[BMI]]&lt;=30,"OverWeight","Obesity")))</f>
        <v>Underweight</v>
      </c>
      <c r="M807" t="str">
        <f>IF(MedExam_Table[[#This Row],[HBA1C]]&lt;5.7,"Normal",IF(MedExam_Table[[#This Row],[HBA1C]]&lt;6.4,"Prediabetes","Diabetes"))</f>
        <v>Diabetes</v>
      </c>
      <c r="N807" t="str">
        <f>PROPER(MedExam_Table[[#This Row],[Any Transplants]])</f>
        <v>No</v>
      </c>
    </row>
    <row r="808" spans="1:14" x14ac:dyDescent="0.3">
      <c r="A808" t="s">
        <v>647</v>
      </c>
      <c r="B808">
        <v>23.48</v>
      </c>
      <c r="C808">
        <v>6.24</v>
      </c>
      <c r="D808" t="s">
        <v>2380</v>
      </c>
      <c r="E808" t="s">
        <v>2380</v>
      </c>
      <c r="F808" t="s">
        <v>2380</v>
      </c>
      <c r="G808">
        <v>1</v>
      </c>
      <c r="H808" t="s">
        <v>2380</v>
      </c>
      <c r="I808" s="9">
        <f>IF(MedExam_Table[[#This Row],[NumberOfMajorSurgeries]]="No major surgery",0,MedExam_Table[[#This Row],[NumberOfMajorSurgeries]])</f>
        <v>1</v>
      </c>
      <c r="J808" t="str">
        <f>PROPER(MedExam_Table[[#This Row],[Heart Issues]])</f>
        <v>No</v>
      </c>
      <c r="K808" t="str">
        <f>PROPER(IF(MedExam_Table[[#This Row],[smoker]]= "?","No",MedExam_Table[[#This Row],[smoker]]))</f>
        <v>No</v>
      </c>
      <c r="L808" t="str">
        <f>IF(MedExam_Table[[#This Row],[BMI]]&lt;18.5,"Underweight",IF(MedExam_Table[[#This Row],[BMI]]&lt;25,"NormalWeight",IF(MedExam_Table[[#This Row],[BMI]]&lt;=30,"OverWeight","Obesity")))</f>
        <v>NormalWeight</v>
      </c>
      <c r="M808" t="str">
        <f>IF(MedExam_Table[[#This Row],[HBA1C]]&lt;5.7,"Normal",IF(MedExam_Table[[#This Row],[HBA1C]]&lt;6.4,"Prediabetes","Diabetes"))</f>
        <v>Prediabetes</v>
      </c>
      <c r="N808" t="str">
        <f>PROPER(MedExam_Table[[#This Row],[Any Transplants]])</f>
        <v>No</v>
      </c>
    </row>
    <row r="809" spans="1:14" x14ac:dyDescent="0.3">
      <c r="A809" t="s">
        <v>646</v>
      </c>
      <c r="B809">
        <v>30.02</v>
      </c>
      <c r="C809">
        <v>7.63</v>
      </c>
      <c r="D809" t="s">
        <v>2382</v>
      </c>
      <c r="E809" t="s">
        <v>2380</v>
      </c>
      <c r="F809" t="s">
        <v>2380</v>
      </c>
      <c r="G809">
        <v>1</v>
      </c>
      <c r="H809" t="s">
        <v>2380</v>
      </c>
      <c r="I809" s="9">
        <f>IF(MedExam_Table[[#This Row],[NumberOfMajorSurgeries]]="No major surgery",0,MedExam_Table[[#This Row],[NumberOfMajorSurgeries]])</f>
        <v>1</v>
      </c>
      <c r="J809" t="str">
        <f>PROPER(MedExam_Table[[#This Row],[Heart Issues]])</f>
        <v>Yes</v>
      </c>
      <c r="K809" t="str">
        <f>PROPER(IF(MedExam_Table[[#This Row],[smoker]]= "?","No",MedExam_Table[[#This Row],[smoker]]))</f>
        <v>No</v>
      </c>
      <c r="L809" t="str">
        <f>IF(MedExam_Table[[#This Row],[BMI]]&lt;18.5,"Underweight",IF(MedExam_Table[[#This Row],[BMI]]&lt;25,"NormalWeight",IF(MedExam_Table[[#This Row],[BMI]]&lt;=30,"OverWeight","Obesity")))</f>
        <v>Obesity</v>
      </c>
      <c r="M809" t="str">
        <f>IF(MedExam_Table[[#This Row],[HBA1C]]&lt;5.7,"Normal",IF(MedExam_Table[[#This Row],[HBA1C]]&lt;6.4,"Prediabetes","Diabetes"))</f>
        <v>Diabetes</v>
      </c>
      <c r="N809" t="str">
        <f>PROPER(MedExam_Table[[#This Row],[Any Transplants]])</f>
        <v>No</v>
      </c>
    </row>
    <row r="810" spans="1:14" x14ac:dyDescent="0.3">
      <c r="A810" t="s">
        <v>645</v>
      </c>
      <c r="B810">
        <v>26.885000000000002</v>
      </c>
      <c r="C810">
        <v>8.66</v>
      </c>
      <c r="D810" t="s">
        <v>2382</v>
      </c>
      <c r="E810" t="s">
        <v>2380</v>
      </c>
      <c r="F810" t="s">
        <v>2380</v>
      </c>
      <c r="G810">
        <v>1</v>
      </c>
      <c r="H810" t="s">
        <v>2380</v>
      </c>
      <c r="I810" s="9">
        <f>IF(MedExam_Table[[#This Row],[NumberOfMajorSurgeries]]="No major surgery",0,MedExam_Table[[#This Row],[NumberOfMajorSurgeries]])</f>
        <v>1</v>
      </c>
      <c r="J810" t="str">
        <f>PROPER(MedExam_Table[[#This Row],[Heart Issues]])</f>
        <v>Yes</v>
      </c>
      <c r="K810" t="str">
        <f>PROPER(IF(MedExam_Table[[#This Row],[smoker]]= "?","No",MedExam_Table[[#This Row],[smoker]]))</f>
        <v>No</v>
      </c>
      <c r="L810" t="str">
        <f>IF(MedExam_Table[[#This Row],[BMI]]&lt;18.5,"Underweight",IF(MedExam_Table[[#This Row],[BMI]]&lt;25,"NormalWeight",IF(MedExam_Table[[#This Row],[BMI]]&lt;=30,"OverWeight","Obesity")))</f>
        <v>OverWeight</v>
      </c>
      <c r="M810" t="str">
        <f>IF(MedExam_Table[[#This Row],[HBA1C]]&lt;5.7,"Normal",IF(MedExam_Table[[#This Row],[HBA1C]]&lt;6.4,"Prediabetes","Diabetes"))</f>
        <v>Diabetes</v>
      </c>
      <c r="N810" t="str">
        <f>PROPER(MedExam_Table[[#This Row],[Any Transplants]])</f>
        <v>No</v>
      </c>
    </row>
    <row r="811" spans="1:14" x14ac:dyDescent="0.3">
      <c r="A811" t="s">
        <v>644</v>
      </c>
      <c r="B811">
        <v>25.84</v>
      </c>
      <c r="C811">
        <v>8.5500000000000007</v>
      </c>
      <c r="D811" t="s">
        <v>2382</v>
      </c>
      <c r="E811" t="s">
        <v>2380</v>
      </c>
      <c r="F811" t="s">
        <v>2380</v>
      </c>
      <c r="G811">
        <v>1</v>
      </c>
      <c r="H811" t="s">
        <v>2380</v>
      </c>
      <c r="I811" s="9">
        <f>IF(MedExam_Table[[#This Row],[NumberOfMajorSurgeries]]="No major surgery",0,MedExam_Table[[#This Row],[NumberOfMajorSurgeries]])</f>
        <v>1</v>
      </c>
      <c r="J811" t="str">
        <f>PROPER(MedExam_Table[[#This Row],[Heart Issues]])</f>
        <v>Yes</v>
      </c>
      <c r="K811" t="str">
        <f>PROPER(IF(MedExam_Table[[#This Row],[smoker]]= "?","No",MedExam_Table[[#This Row],[smoker]]))</f>
        <v>No</v>
      </c>
      <c r="L811" t="str">
        <f>IF(MedExam_Table[[#This Row],[BMI]]&lt;18.5,"Underweight",IF(MedExam_Table[[#This Row],[BMI]]&lt;25,"NormalWeight",IF(MedExam_Table[[#This Row],[BMI]]&lt;=30,"OverWeight","Obesity")))</f>
        <v>OverWeight</v>
      </c>
      <c r="M811" t="str">
        <f>IF(MedExam_Table[[#This Row],[HBA1C]]&lt;5.7,"Normal",IF(MedExam_Table[[#This Row],[HBA1C]]&lt;6.4,"Prediabetes","Diabetes"))</f>
        <v>Diabetes</v>
      </c>
      <c r="N811" t="str">
        <f>PROPER(MedExam_Table[[#This Row],[Any Transplants]])</f>
        <v>No</v>
      </c>
    </row>
    <row r="812" spans="1:14" x14ac:dyDescent="0.3">
      <c r="A812" t="s">
        <v>643</v>
      </c>
      <c r="B812">
        <v>27.454999999999998</v>
      </c>
      <c r="C812">
        <v>4.54</v>
      </c>
      <c r="D812" t="s">
        <v>2380</v>
      </c>
      <c r="E812" t="s">
        <v>2380</v>
      </c>
      <c r="F812" t="s">
        <v>2380</v>
      </c>
      <c r="G812" t="s">
        <v>2381</v>
      </c>
      <c r="H812" t="s">
        <v>2380</v>
      </c>
      <c r="I812" s="9">
        <f>IF(MedExam_Table[[#This Row],[NumberOfMajorSurgeries]]="No major surgery",0,MedExam_Table[[#This Row],[NumberOfMajorSurgeries]])</f>
        <v>0</v>
      </c>
      <c r="J812" t="str">
        <f>PROPER(MedExam_Table[[#This Row],[Heart Issues]])</f>
        <v>No</v>
      </c>
      <c r="K812" t="str">
        <f>PROPER(IF(MedExam_Table[[#This Row],[smoker]]= "?","No",MedExam_Table[[#This Row],[smoker]]))</f>
        <v>No</v>
      </c>
      <c r="L812" t="str">
        <f>IF(MedExam_Table[[#This Row],[BMI]]&lt;18.5,"Underweight",IF(MedExam_Table[[#This Row],[BMI]]&lt;25,"NormalWeight",IF(MedExam_Table[[#This Row],[BMI]]&lt;=30,"OverWeight","Obesity")))</f>
        <v>OverWeight</v>
      </c>
      <c r="M812" t="str">
        <f>IF(MedExam_Table[[#This Row],[HBA1C]]&lt;5.7,"Normal",IF(MedExam_Table[[#This Row],[HBA1C]]&lt;6.4,"Prediabetes","Diabetes"))</f>
        <v>Normal</v>
      </c>
      <c r="N812" t="str">
        <f>PROPER(MedExam_Table[[#This Row],[Any Transplants]])</f>
        <v>No</v>
      </c>
    </row>
    <row r="813" spans="1:14" x14ac:dyDescent="0.3">
      <c r="A813" t="s">
        <v>642</v>
      </c>
      <c r="B813">
        <v>24.605</v>
      </c>
      <c r="C813">
        <v>5.7</v>
      </c>
      <c r="D813" t="s">
        <v>2380</v>
      </c>
      <c r="E813" t="s">
        <v>2380</v>
      </c>
      <c r="F813" t="s">
        <v>2380</v>
      </c>
      <c r="G813" t="s">
        <v>2381</v>
      </c>
      <c r="H813" t="s">
        <v>2380</v>
      </c>
      <c r="I813" s="9">
        <f>IF(MedExam_Table[[#This Row],[NumberOfMajorSurgeries]]="No major surgery",0,MedExam_Table[[#This Row],[NumberOfMajorSurgeries]])</f>
        <v>0</v>
      </c>
      <c r="J813" t="str">
        <f>PROPER(MedExam_Table[[#This Row],[Heart Issues]])</f>
        <v>No</v>
      </c>
      <c r="K813" t="str">
        <f>PROPER(IF(MedExam_Table[[#This Row],[smoker]]= "?","No",MedExam_Table[[#This Row],[smoker]]))</f>
        <v>No</v>
      </c>
      <c r="L813" t="str">
        <f>IF(MedExam_Table[[#This Row],[BMI]]&lt;18.5,"Underweight",IF(MedExam_Table[[#This Row],[BMI]]&lt;25,"NormalWeight",IF(MedExam_Table[[#This Row],[BMI]]&lt;=30,"OverWeight","Obesity")))</f>
        <v>NormalWeight</v>
      </c>
      <c r="M813" t="str">
        <f>IF(MedExam_Table[[#This Row],[HBA1C]]&lt;5.7,"Normal",IF(MedExam_Table[[#This Row],[HBA1C]]&lt;6.4,"Prediabetes","Diabetes"))</f>
        <v>Prediabetes</v>
      </c>
      <c r="N813" t="str">
        <f>PROPER(MedExam_Table[[#This Row],[Any Transplants]])</f>
        <v>No</v>
      </c>
    </row>
    <row r="814" spans="1:14" x14ac:dyDescent="0.3">
      <c r="A814" t="s">
        <v>2200</v>
      </c>
      <c r="B814">
        <v>47.46</v>
      </c>
      <c r="C814">
        <v>6.24</v>
      </c>
      <c r="D814" t="s">
        <v>2382</v>
      </c>
      <c r="E814" t="s">
        <v>2380</v>
      </c>
      <c r="F814" t="s">
        <v>2380</v>
      </c>
      <c r="G814">
        <v>1</v>
      </c>
      <c r="H814" t="s">
        <v>2382</v>
      </c>
      <c r="I814" s="9">
        <f>IF(MedExam_Table[[#This Row],[NumberOfMajorSurgeries]]="No major surgery",0,MedExam_Table[[#This Row],[NumberOfMajorSurgeries]])</f>
        <v>1</v>
      </c>
      <c r="J814" t="str">
        <f>PROPER(MedExam_Table[[#This Row],[Heart Issues]])</f>
        <v>Yes</v>
      </c>
      <c r="K814" t="str">
        <f>PROPER(IF(MedExam_Table[[#This Row],[smoker]]= "?","No",MedExam_Table[[#This Row],[smoker]]))</f>
        <v>Yes</v>
      </c>
      <c r="L814" t="str">
        <f>IF(MedExam_Table[[#This Row],[BMI]]&lt;18.5,"Underweight",IF(MedExam_Table[[#This Row],[BMI]]&lt;25,"NormalWeight",IF(MedExam_Table[[#This Row],[BMI]]&lt;=30,"OverWeight","Obesity")))</f>
        <v>Obesity</v>
      </c>
      <c r="M814" t="str">
        <f>IF(MedExam_Table[[#This Row],[HBA1C]]&lt;5.7,"Normal",IF(MedExam_Table[[#This Row],[HBA1C]]&lt;6.4,"Prediabetes","Diabetes"))</f>
        <v>Prediabetes</v>
      </c>
      <c r="N814" t="str">
        <f>PROPER(MedExam_Table[[#This Row],[Any Transplants]])</f>
        <v>No</v>
      </c>
    </row>
    <row r="815" spans="1:14" x14ac:dyDescent="0.3">
      <c r="A815" t="s">
        <v>641</v>
      </c>
      <c r="B815">
        <v>30.8</v>
      </c>
      <c r="C815">
        <v>5.07</v>
      </c>
      <c r="D815" t="s">
        <v>2380</v>
      </c>
      <c r="E815" t="s">
        <v>2380</v>
      </c>
      <c r="F815" t="s">
        <v>2380</v>
      </c>
      <c r="G815" t="s">
        <v>2381</v>
      </c>
      <c r="H815" t="s">
        <v>2380</v>
      </c>
      <c r="I815" s="9">
        <f>IF(MedExam_Table[[#This Row],[NumberOfMajorSurgeries]]="No major surgery",0,MedExam_Table[[#This Row],[NumberOfMajorSurgeries]])</f>
        <v>0</v>
      </c>
      <c r="J815" t="str">
        <f>PROPER(MedExam_Table[[#This Row],[Heart Issues]])</f>
        <v>No</v>
      </c>
      <c r="K815" t="str">
        <f>PROPER(IF(MedExam_Table[[#This Row],[smoker]]= "?","No",MedExam_Table[[#This Row],[smoker]]))</f>
        <v>No</v>
      </c>
      <c r="L815" t="str">
        <f>IF(MedExam_Table[[#This Row],[BMI]]&lt;18.5,"Underweight",IF(MedExam_Table[[#This Row],[BMI]]&lt;25,"NormalWeight",IF(MedExam_Table[[#This Row],[BMI]]&lt;=30,"OverWeight","Obesity")))</f>
        <v>Obesity</v>
      </c>
      <c r="M815" t="str">
        <f>IF(MedExam_Table[[#This Row],[HBA1C]]&lt;5.7,"Normal",IF(MedExam_Table[[#This Row],[HBA1C]]&lt;6.4,"Prediabetes","Diabetes"))</f>
        <v>Normal</v>
      </c>
      <c r="N815" t="str">
        <f>PROPER(MedExam_Table[[#This Row],[Any Transplants]])</f>
        <v>No</v>
      </c>
    </row>
    <row r="816" spans="1:14" x14ac:dyDescent="0.3">
      <c r="A816" t="s">
        <v>640</v>
      </c>
      <c r="B816">
        <v>34.799999999999997</v>
      </c>
      <c r="C816">
        <v>4.38</v>
      </c>
      <c r="D816" t="s">
        <v>2380</v>
      </c>
      <c r="E816" t="s">
        <v>2380</v>
      </c>
      <c r="F816" t="s">
        <v>2380</v>
      </c>
      <c r="G816">
        <v>1</v>
      </c>
      <c r="H816" t="s">
        <v>2380</v>
      </c>
      <c r="I816" s="9">
        <f>IF(MedExam_Table[[#This Row],[NumberOfMajorSurgeries]]="No major surgery",0,MedExam_Table[[#This Row],[NumberOfMajorSurgeries]])</f>
        <v>1</v>
      </c>
      <c r="J816" t="str">
        <f>PROPER(MedExam_Table[[#This Row],[Heart Issues]])</f>
        <v>No</v>
      </c>
      <c r="K816" t="str">
        <f>PROPER(IF(MedExam_Table[[#This Row],[smoker]]= "?","No",MedExam_Table[[#This Row],[smoker]]))</f>
        <v>No</v>
      </c>
      <c r="L816" t="str">
        <f>IF(MedExam_Table[[#This Row],[BMI]]&lt;18.5,"Underweight",IF(MedExam_Table[[#This Row],[BMI]]&lt;25,"NormalWeight",IF(MedExam_Table[[#This Row],[BMI]]&lt;=30,"OverWeight","Obesity")))</f>
        <v>Obesity</v>
      </c>
      <c r="M816" t="str">
        <f>IF(MedExam_Table[[#This Row],[HBA1C]]&lt;5.7,"Normal",IF(MedExam_Table[[#This Row],[HBA1C]]&lt;6.4,"Prediabetes","Diabetes"))</f>
        <v>Normal</v>
      </c>
      <c r="N816" t="str">
        <f>PROPER(MedExam_Table[[#This Row],[Any Transplants]])</f>
        <v>No</v>
      </c>
    </row>
    <row r="817" spans="1:14" x14ac:dyDescent="0.3">
      <c r="A817" t="s">
        <v>639</v>
      </c>
      <c r="B817">
        <v>34.21</v>
      </c>
      <c r="C817">
        <v>4.54</v>
      </c>
      <c r="D817" t="s">
        <v>2380</v>
      </c>
      <c r="E817" t="s">
        <v>2380</v>
      </c>
      <c r="F817" t="s">
        <v>2380</v>
      </c>
      <c r="G817">
        <v>1</v>
      </c>
      <c r="H817" t="s">
        <v>2380</v>
      </c>
      <c r="I817" s="9">
        <f>IF(MedExam_Table[[#This Row],[NumberOfMajorSurgeries]]="No major surgery",0,MedExam_Table[[#This Row],[NumberOfMajorSurgeries]])</f>
        <v>1</v>
      </c>
      <c r="J817" t="str">
        <f>PROPER(MedExam_Table[[#This Row],[Heart Issues]])</f>
        <v>No</v>
      </c>
      <c r="K817" t="str">
        <f>PROPER(IF(MedExam_Table[[#This Row],[smoker]]= "?","No",MedExam_Table[[#This Row],[smoker]]))</f>
        <v>No</v>
      </c>
      <c r="L817" t="str">
        <f>IF(MedExam_Table[[#This Row],[BMI]]&lt;18.5,"Underweight",IF(MedExam_Table[[#This Row],[BMI]]&lt;25,"NormalWeight",IF(MedExam_Table[[#This Row],[BMI]]&lt;=30,"OverWeight","Obesity")))</f>
        <v>Obesity</v>
      </c>
      <c r="M817" t="str">
        <f>IF(MedExam_Table[[#This Row],[HBA1C]]&lt;5.7,"Normal",IF(MedExam_Table[[#This Row],[HBA1C]]&lt;6.4,"Prediabetes","Diabetes"))</f>
        <v>Normal</v>
      </c>
      <c r="N817" t="str">
        <f>PROPER(MedExam_Table[[#This Row],[Any Transplants]])</f>
        <v>No</v>
      </c>
    </row>
    <row r="818" spans="1:14" x14ac:dyDescent="0.3">
      <c r="A818" t="s">
        <v>638</v>
      </c>
      <c r="B818">
        <v>31</v>
      </c>
      <c r="C818">
        <v>5.38</v>
      </c>
      <c r="D818" t="s">
        <v>2380</v>
      </c>
      <c r="E818" t="s">
        <v>2380</v>
      </c>
      <c r="F818" t="s">
        <v>2380</v>
      </c>
      <c r="G818">
        <v>1</v>
      </c>
      <c r="H818" t="s">
        <v>2380</v>
      </c>
      <c r="I818" s="9">
        <f>IF(MedExam_Table[[#This Row],[NumberOfMajorSurgeries]]="No major surgery",0,MedExam_Table[[#This Row],[NumberOfMajorSurgeries]])</f>
        <v>1</v>
      </c>
      <c r="J818" t="str">
        <f>PROPER(MedExam_Table[[#This Row],[Heart Issues]])</f>
        <v>No</v>
      </c>
      <c r="K818" t="str">
        <f>PROPER(IF(MedExam_Table[[#This Row],[smoker]]= "?","No",MedExam_Table[[#This Row],[smoker]]))</f>
        <v>No</v>
      </c>
      <c r="L818" t="str">
        <f>IF(MedExam_Table[[#This Row],[BMI]]&lt;18.5,"Underweight",IF(MedExam_Table[[#This Row],[BMI]]&lt;25,"NormalWeight",IF(MedExam_Table[[#This Row],[BMI]]&lt;=30,"OverWeight","Obesity")))</f>
        <v>Obesity</v>
      </c>
      <c r="M818" t="str">
        <f>IF(MedExam_Table[[#This Row],[HBA1C]]&lt;5.7,"Normal",IF(MedExam_Table[[#This Row],[HBA1C]]&lt;6.4,"Prediabetes","Diabetes"))</f>
        <v>Normal</v>
      </c>
      <c r="N818" t="str">
        <f>PROPER(MedExam_Table[[#This Row],[Any Transplants]])</f>
        <v>No</v>
      </c>
    </row>
    <row r="819" spans="1:14" x14ac:dyDescent="0.3">
      <c r="A819" t="s">
        <v>637</v>
      </c>
      <c r="B819">
        <v>26.125</v>
      </c>
      <c r="C819">
        <v>5.55</v>
      </c>
      <c r="D819" t="s">
        <v>2380</v>
      </c>
      <c r="E819" t="s">
        <v>2380</v>
      </c>
      <c r="F819" t="s">
        <v>2380</v>
      </c>
      <c r="G819">
        <v>1</v>
      </c>
      <c r="H819" t="s">
        <v>2380</v>
      </c>
      <c r="I819" s="9">
        <f>IF(MedExam_Table[[#This Row],[NumberOfMajorSurgeries]]="No major surgery",0,MedExam_Table[[#This Row],[NumberOfMajorSurgeries]])</f>
        <v>1</v>
      </c>
      <c r="J819" t="str">
        <f>PROPER(MedExam_Table[[#This Row],[Heart Issues]])</f>
        <v>No</v>
      </c>
      <c r="K819" t="str">
        <f>PROPER(IF(MedExam_Table[[#This Row],[smoker]]= "?","No",MedExam_Table[[#This Row],[smoker]]))</f>
        <v>No</v>
      </c>
      <c r="L819" t="str">
        <f>IF(MedExam_Table[[#This Row],[BMI]]&lt;18.5,"Underweight",IF(MedExam_Table[[#This Row],[BMI]]&lt;25,"NormalWeight",IF(MedExam_Table[[#This Row],[BMI]]&lt;=30,"OverWeight","Obesity")))</f>
        <v>OverWeight</v>
      </c>
      <c r="M819" t="str">
        <f>IF(MedExam_Table[[#This Row],[HBA1C]]&lt;5.7,"Normal",IF(MedExam_Table[[#This Row],[HBA1C]]&lt;6.4,"Prediabetes","Diabetes"))</f>
        <v>Normal</v>
      </c>
      <c r="N819" t="str">
        <f>PROPER(MedExam_Table[[#This Row],[Any Transplants]])</f>
        <v>No</v>
      </c>
    </row>
    <row r="820" spans="1:14" x14ac:dyDescent="0.3">
      <c r="A820" t="s">
        <v>636</v>
      </c>
      <c r="B820">
        <v>30.13</v>
      </c>
      <c r="C820">
        <v>4.03</v>
      </c>
      <c r="D820" t="s">
        <v>2382</v>
      </c>
      <c r="E820" t="s">
        <v>2380</v>
      </c>
      <c r="F820" t="s">
        <v>2380</v>
      </c>
      <c r="G820">
        <v>1</v>
      </c>
      <c r="H820" t="s">
        <v>2380</v>
      </c>
      <c r="I820" s="9">
        <f>IF(MedExam_Table[[#This Row],[NumberOfMajorSurgeries]]="No major surgery",0,MedExam_Table[[#This Row],[NumberOfMajorSurgeries]])</f>
        <v>1</v>
      </c>
      <c r="J820" t="str">
        <f>PROPER(MedExam_Table[[#This Row],[Heart Issues]])</f>
        <v>Yes</v>
      </c>
      <c r="K820" t="str">
        <f>PROPER(IF(MedExam_Table[[#This Row],[smoker]]= "?","No",MedExam_Table[[#This Row],[smoker]]))</f>
        <v>No</v>
      </c>
      <c r="L820" t="str">
        <f>IF(MedExam_Table[[#This Row],[BMI]]&lt;18.5,"Underweight",IF(MedExam_Table[[#This Row],[BMI]]&lt;25,"NormalWeight",IF(MedExam_Table[[#This Row],[BMI]]&lt;=30,"OverWeight","Obesity")))</f>
        <v>Obesity</v>
      </c>
      <c r="M820" t="str">
        <f>IF(MedExam_Table[[#This Row],[HBA1C]]&lt;5.7,"Normal",IF(MedExam_Table[[#This Row],[HBA1C]]&lt;6.4,"Prediabetes","Diabetes"))</f>
        <v>Normal</v>
      </c>
      <c r="N820" t="str">
        <f>PROPER(MedExam_Table[[#This Row],[Any Transplants]])</f>
        <v>No</v>
      </c>
    </row>
    <row r="821" spans="1:14" x14ac:dyDescent="0.3">
      <c r="A821" t="s">
        <v>635</v>
      </c>
      <c r="B821">
        <v>34.19</v>
      </c>
      <c r="C821">
        <v>4.1900000000000004</v>
      </c>
      <c r="D821" t="s">
        <v>2380</v>
      </c>
      <c r="E821" t="s">
        <v>2380</v>
      </c>
      <c r="F821" t="s">
        <v>2380</v>
      </c>
      <c r="G821" t="s">
        <v>2381</v>
      </c>
      <c r="H821" t="s">
        <v>2380</v>
      </c>
      <c r="I821" s="9">
        <f>IF(MedExam_Table[[#This Row],[NumberOfMajorSurgeries]]="No major surgery",0,MedExam_Table[[#This Row],[NumberOfMajorSurgeries]])</f>
        <v>0</v>
      </c>
      <c r="J821" t="str">
        <f>PROPER(MedExam_Table[[#This Row],[Heart Issues]])</f>
        <v>No</v>
      </c>
      <c r="K821" t="str">
        <f>PROPER(IF(MedExam_Table[[#This Row],[smoker]]= "?","No",MedExam_Table[[#This Row],[smoker]]))</f>
        <v>No</v>
      </c>
      <c r="L821" t="str">
        <f>IF(MedExam_Table[[#This Row],[BMI]]&lt;18.5,"Underweight",IF(MedExam_Table[[#This Row],[BMI]]&lt;25,"NormalWeight",IF(MedExam_Table[[#This Row],[BMI]]&lt;=30,"OverWeight","Obesity")))</f>
        <v>Obesity</v>
      </c>
      <c r="M821" t="str">
        <f>IF(MedExam_Table[[#This Row],[HBA1C]]&lt;5.7,"Normal",IF(MedExam_Table[[#This Row],[HBA1C]]&lt;6.4,"Prediabetes","Diabetes"))</f>
        <v>Normal</v>
      </c>
      <c r="N821" t="str">
        <f>PROPER(MedExam_Table[[#This Row],[Any Transplants]])</f>
        <v>No</v>
      </c>
    </row>
    <row r="822" spans="1:14" x14ac:dyDescent="0.3">
      <c r="A822" t="s">
        <v>634</v>
      </c>
      <c r="B822">
        <v>22.515000000000001</v>
      </c>
      <c r="C822">
        <v>4.37</v>
      </c>
      <c r="D822" t="s">
        <v>2380</v>
      </c>
      <c r="E822" t="s">
        <v>2380</v>
      </c>
      <c r="F822" t="s">
        <v>2383</v>
      </c>
      <c r="G822">
        <v>1</v>
      </c>
      <c r="H822" t="s">
        <v>2380</v>
      </c>
      <c r="I822" s="9">
        <f>IF(MedExam_Table[[#This Row],[NumberOfMajorSurgeries]]="No major surgery",0,MedExam_Table[[#This Row],[NumberOfMajorSurgeries]])</f>
        <v>1</v>
      </c>
      <c r="J822" t="str">
        <f>PROPER(MedExam_Table[[#This Row],[Heart Issues]])</f>
        <v>No</v>
      </c>
      <c r="K822" t="str">
        <f>PROPER(IF(MedExam_Table[[#This Row],[smoker]]= "?","No",MedExam_Table[[#This Row],[smoker]]))</f>
        <v>No</v>
      </c>
      <c r="L822" t="str">
        <f>IF(MedExam_Table[[#This Row],[BMI]]&lt;18.5,"Underweight",IF(MedExam_Table[[#This Row],[BMI]]&lt;25,"NormalWeight",IF(MedExam_Table[[#This Row],[BMI]]&lt;=30,"OverWeight","Obesity")))</f>
        <v>NormalWeight</v>
      </c>
      <c r="M822" t="str">
        <f>IF(MedExam_Table[[#This Row],[HBA1C]]&lt;5.7,"Normal",IF(MedExam_Table[[#This Row],[HBA1C]]&lt;6.4,"Prediabetes","Diabetes"))</f>
        <v>Normal</v>
      </c>
      <c r="N822" t="str">
        <f>PROPER(MedExam_Table[[#This Row],[Any Transplants]])</f>
        <v>No</v>
      </c>
    </row>
    <row r="823" spans="1:14" x14ac:dyDescent="0.3">
      <c r="A823" t="s">
        <v>633</v>
      </c>
      <c r="B823">
        <v>18.239999999999998</v>
      </c>
      <c r="C823">
        <v>5.31</v>
      </c>
      <c r="D823" t="s">
        <v>2382</v>
      </c>
      <c r="E823" t="s">
        <v>2380</v>
      </c>
      <c r="F823" t="s">
        <v>2383</v>
      </c>
      <c r="G823">
        <v>1</v>
      </c>
      <c r="H823" t="s">
        <v>2380</v>
      </c>
      <c r="I823" s="9">
        <f>IF(MedExam_Table[[#This Row],[NumberOfMajorSurgeries]]="No major surgery",0,MedExam_Table[[#This Row],[NumberOfMajorSurgeries]])</f>
        <v>1</v>
      </c>
      <c r="J823" t="str">
        <f>PROPER(MedExam_Table[[#This Row],[Heart Issues]])</f>
        <v>Yes</v>
      </c>
      <c r="K823" t="str">
        <f>PROPER(IF(MedExam_Table[[#This Row],[smoker]]= "?","No",MedExam_Table[[#This Row],[smoker]]))</f>
        <v>No</v>
      </c>
      <c r="L823" t="str">
        <f>IF(MedExam_Table[[#This Row],[BMI]]&lt;18.5,"Underweight",IF(MedExam_Table[[#This Row],[BMI]]&lt;25,"NormalWeight",IF(MedExam_Table[[#This Row],[BMI]]&lt;=30,"OverWeight","Obesity")))</f>
        <v>Underweight</v>
      </c>
      <c r="M823" t="str">
        <f>IF(MedExam_Table[[#This Row],[HBA1C]]&lt;5.7,"Normal",IF(MedExam_Table[[#This Row],[HBA1C]]&lt;6.4,"Prediabetes","Diabetes"))</f>
        <v>Normal</v>
      </c>
      <c r="N823" t="str">
        <f>PROPER(MedExam_Table[[#This Row],[Any Transplants]])</f>
        <v>No</v>
      </c>
    </row>
    <row r="824" spans="1:14" x14ac:dyDescent="0.3">
      <c r="A824" t="s">
        <v>631</v>
      </c>
      <c r="B824">
        <v>37.28</v>
      </c>
      <c r="C824">
        <v>4.66</v>
      </c>
      <c r="D824" t="s">
        <v>2380</v>
      </c>
      <c r="E824" t="s">
        <v>2382</v>
      </c>
      <c r="F824" t="s">
        <v>2380</v>
      </c>
      <c r="G824">
        <v>1</v>
      </c>
      <c r="H824" t="s">
        <v>2380</v>
      </c>
      <c r="I824" s="9">
        <f>IF(MedExam_Table[[#This Row],[NumberOfMajorSurgeries]]="No major surgery",0,MedExam_Table[[#This Row],[NumberOfMajorSurgeries]])</f>
        <v>1</v>
      </c>
      <c r="J824" t="str">
        <f>PROPER(MedExam_Table[[#This Row],[Heart Issues]])</f>
        <v>No</v>
      </c>
      <c r="K824" t="str">
        <f>PROPER(IF(MedExam_Table[[#This Row],[smoker]]= "?","No",MedExam_Table[[#This Row],[smoker]]))</f>
        <v>No</v>
      </c>
      <c r="L824" t="str">
        <f>IF(MedExam_Table[[#This Row],[BMI]]&lt;18.5,"Underweight",IF(MedExam_Table[[#This Row],[BMI]]&lt;25,"NormalWeight",IF(MedExam_Table[[#This Row],[BMI]]&lt;=30,"OverWeight","Obesity")))</f>
        <v>Obesity</v>
      </c>
      <c r="M824" t="str">
        <f>IF(MedExam_Table[[#This Row],[HBA1C]]&lt;5.7,"Normal",IF(MedExam_Table[[#This Row],[HBA1C]]&lt;6.4,"Prediabetes","Diabetes"))</f>
        <v>Normal</v>
      </c>
      <c r="N824" t="str">
        <f>PROPER(MedExam_Table[[#This Row],[Any Transplants]])</f>
        <v>Yes</v>
      </c>
    </row>
    <row r="825" spans="1:14" x14ac:dyDescent="0.3">
      <c r="A825" t="s">
        <v>2199</v>
      </c>
      <c r="B825">
        <v>49.24</v>
      </c>
      <c r="C825">
        <v>4.45</v>
      </c>
      <c r="D825" t="s">
        <v>2380</v>
      </c>
      <c r="E825" t="s">
        <v>2380</v>
      </c>
      <c r="F825" t="s">
        <v>2380</v>
      </c>
      <c r="G825" t="s">
        <v>2381</v>
      </c>
      <c r="H825" t="s">
        <v>2382</v>
      </c>
      <c r="I825" s="9">
        <f>IF(MedExam_Table[[#This Row],[NumberOfMajorSurgeries]]="No major surgery",0,MedExam_Table[[#This Row],[NumberOfMajorSurgeries]])</f>
        <v>0</v>
      </c>
      <c r="J825" t="str">
        <f>PROPER(MedExam_Table[[#This Row],[Heart Issues]])</f>
        <v>No</v>
      </c>
      <c r="K825" t="str">
        <f>PROPER(IF(MedExam_Table[[#This Row],[smoker]]= "?","No",MedExam_Table[[#This Row],[smoker]]))</f>
        <v>Yes</v>
      </c>
      <c r="L825" t="str">
        <f>IF(MedExam_Table[[#This Row],[BMI]]&lt;18.5,"Underweight",IF(MedExam_Table[[#This Row],[BMI]]&lt;25,"NormalWeight",IF(MedExam_Table[[#This Row],[BMI]]&lt;=30,"OverWeight","Obesity")))</f>
        <v>Obesity</v>
      </c>
      <c r="M825" t="str">
        <f>IF(MedExam_Table[[#This Row],[HBA1C]]&lt;5.7,"Normal",IF(MedExam_Table[[#This Row],[HBA1C]]&lt;6.4,"Prediabetes","Diabetes"))</f>
        <v>Normal</v>
      </c>
      <c r="N825" t="str">
        <f>PROPER(MedExam_Table[[#This Row],[Any Transplants]])</f>
        <v>No</v>
      </c>
    </row>
    <row r="826" spans="1:14" x14ac:dyDescent="0.3">
      <c r="A826" t="s">
        <v>630</v>
      </c>
      <c r="B826">
        <v>18.2</v>
      </c>
      <c r="C826">
        <v>6.19</v>
      </c>
      <c r="D826" t="s">
        <v>2380</v>
      </c>
      <c r="E826" t="s">
        <v>2380</v>
      </c>
      <c r="F826" t="s">
        <v>2383</v>
      </c>
      <c r="G826">
        <v>1</v>
      </c>
      <c r="H826" t="s">
        <v>2380</v>
      </c>
      <c r="I826" s="9">
        <f>IF(MedExam_Table[[#This Row],[NumberOfMajorSurgeries]]="No major surgery",0,MedExam_Table[[#This Row],[NumberOfMajorSurgeries]])</f>
        <v>1</v>
      </c>
      <c r="J826" t="str">
        <f>PROPER(MedExam_Table[[#This Row],[Heart Issues]])</f>
        <v>No</v>
      </c>
      <c r="K826" t="str">
        <f>PROPER(IF(MedExam_Table[[#This Row],[smoker]]= "?","No",MedExam_Table[[#This Row],[smoker]]))</f>
        <v>No</v>
      </c>
      <c r="L826" t="str">
        <f>IF(MedExam_Table[[#This Row],[BMI]]&lt;18.5,"Underweight",IF(MedExam_Table[[#This Row],[BMI]]&lt;25,"NormalWeight",IF(MedExam_Table[[#This Row],[BMI]]&lt;=30,"OverWeight","Obesity")))</f>
        <v>Underweight</v>
      </c>
      <c r="M826" t="str">
        <f>IF(MedExam_Table[[#This Row],[HBA1C]]&lt;5.7,"Normal",IF(MedExam_Table[[#This Row],[HBA1C]]&lt;6.4,"Prediabetes","Diabetes"))</f>
        <v>Prediabetes</v>
      </c>
      <c r="N826" t="str">
        <f>PROPER(MedExam_Table[[#This Row],[Any Transplants]])</f>
        <v>No</v>
      </c>
    </row>
    <row r="827" spans="1:14" x14ac:dyDescent="0.3">
      <c r="A827" t="s">
        <v>629</v>
      </c>
      <c r="B827">
        <v>20.53</v>
      </c>
      <c r="C827">
        <v>4.8600000000000003</v>
      </c>
      <c r="D827" t="s">
        <v>2380</v>
      </c>
      <c r="E827" t="s">
        <v>2380</v>
      </c>
      <c r="F827" t="s">
        <v>2380</v>
      </c>
      <c r="G827">
        <v>1</v>
      </c>
      <c r="H827" t="s">
        <v>2380</v>
      </c>
      <c r="I827" s="9">
        <f>IF(MedExam_Table[[#This Row],[NumberOfMajorSurgeries]]="No major surgery",0,MedExam_Table[[#This Row],[NumberOfMajorSurgeries]])</f>
        <v>1</v>
      </c>
      <c r="J827" t="str">
        <f>PROPER(MedExam_Table[[#This Row],[Heart Issues]])</f>
        <v>No</v>
      </c>
      <c r="K827" t="str">
        <f>PROPER(IF(MedExam_Table[[#This Row],[smoker]]= "?","No",MedExam_Table[[#This Row],[smoker]]))</f>
        <v>No</v>
      </c>
      <c r="L827" t="str">
        <f>IF(MedExam_Table[[#This Row],[BMI]]&lt;18.5,"Underweight",IF(MedExam_Table[[#This Row],[BMI]]&lt;25,"NormalWeight",IF(MedExam_Table[[#This Row],[BMI]]&lt;=30,"OverWeight","Obesity")))</f>
        <v>NormalWeight</v>
      </c>
      <c r="M827" t="str">
        <f>IF(MedExam_Table[[#This Row],[HBA1C]]&lt;5.7,"Normal",IF(MedExam_Table[[#This Row],[HBA1C]]&lt;6.4,"Prediabetes","Diabetes"))</f>
        <v>Normal</v>
      </c>
      <c r="N827" t="str">
        <f>PROPER(MedExam_Table[[#This Row],[Any Transplants]])</f>
        <v>No</v>
      </c>
    </row>
    <row r="828" spans="1:14" x14ac:dyDescent="0.3">
      <c r="A828" t="s">
        <v>628</v>
      </c>
      <c r="B828">
        <v>23.79</v>
      </c>
      <c r="C828">
        <v>4.74</v>
      </c>
      <c r="D828" t="s">
        <v>2380</v>
      </c>
      <c r="E828" t="s">
        <v>2380</v>
      </c>
      <c r="F828" t="s">
        <v>2380</v>
      </c>
      <c r="G828" t="s">
        <v>2381</v>
      </c>
      <c r="H828" t="s">
        <v>2380</v>
      </c>
      <c r="I828" s="9">
        <f>IF(MedExam_Table[[#This Row],[NumberOfMajorSurgeries]]="No major surgery",0,MedExam_Table[[#This Row],[NumberOfMajorSurgeries]])</f>
        <v>0</v>
      </c>
      <c r="J828" t="str">
        <f>PROPER(MedExam_Table[[#This Row],[Heart Issues]])</f>
        <v>No</v>
      </c>
      <c r="K828" t="str">
        <f>PROPER(IF(MedExam_Table[[#This Row],[smoker]]= "?","No",MedExam_Table[[#This Row],[smoker]]))</f>
        <v>No</v>
      </c>
      <c r="L828" t="str">
        <f>IF(MedExam_Table[[#This Row],[BMI]]&lt;18.5,"Underweight",IF(MedExam_Table[[#This Row],[BMI]]&lt;25,"NormalWeight",IF(MedExam_Table[[#This Row],[BMI]]&lt;=30,"OverWeight","Obesity")))</f>
        <v>NormalWeight</v>
      </c>
      <c r="M828" t="str">
        <f>IF(MedExam_Table[[#This Row],[HBA1C]]&lt;5.7,"Normal",IF(MedExam_Table[[#This Row],[HBA1C]]&lt;6.4,"Prediabetes","Diabetes"))</f>
        <v>Normal</v>
      </c>
      <c r="N828" t="str">
        <f>PROPER(MedExam_Table[[#This Row],[Any Transplants]])</f>
        <v>No</v>
      </c>
    </row>
    <row r="829" spans="1:14" x14ac:dyDescent="0.3">
      <c r="A829" t="s">
        <v>627</v>
      </c>
      <c r="B829">
        <v>29.8</v>
      </c>
      <c r="C829">
        <v>6.03</v>
      </c>
      <c r="D829" t="s">
        <v>2380</v>
      </c>
      <c r="E829" t="s">
        <v>2380</v>
      </c>
      <c r="F829" t="s">
        <v>2380</v>
      </c>
      <c r="G829" t="s">
        <v>2381</v>
      </c>
      <c r="H829" t="s">
        <v>2380</v>
      </c>
      <c r="I829" s="9">
        <f>IF(MedExam_Table[[#This Row],[NumberOfMajorSurgeries]]="No major surgery",0,MedExam_Table[[#This Row],[NumberOfMajorSurgeries]])</f>
        <v>0</v>
      </c>
      <c r="J829" t="str">
        <f>PROPER(MedExam_Table[[#This Row],[Heart Issues]])</f>
        <v>No</v>
      </c>
      <c r="K829" t="str">
        <f>PROPER(IF(MedExam_Table[[#This Row],[smoker]]= "?","No",MedExam_Table[[#This Row],[smoker]]))</f>
        <v>No</v>
      </c>
      <c r="L829" t="str">
        <f>IF(MedExam_Table[[#This Row],[BMI]]&lt;18.5,"Underweight",IF(MedExam_Table[[#This Row],[BMI]]&lt;25,"NormalWeight",IF(MedExam_Table[[#This Row],[BMI]]&lt;=30,"OverWeight","Obesity")))</f>
        <v>OverWeight</v>
      </c>
      <c r="M829" t="str">
        <f>IF(MedExam_Table[[#This Row],[HBA1C]]&lt;5.7,"Normal",IF(MedExam_Table[[#This Row],[HBA1C]]&lt;6.4,"Prediabetes","Diabetes"))</f>
        <v>Prediabetes</v>
      </c>
      <c r="N829" t="str">
        <f>PROPER(MedExam_Table[[#This Row],[Any Transplants]])</f>
        <v>No</v>
      </c>
    </row>
    <row r="830" spans="1:14" x14ac:dyDescent="0.3">
      <c r="A830" t="s">
        <v>626</v>
      </c>
      <c r="B830">
        <v>31.54</v>
      </c>
      <c r="C830">
        <v>4.71</v>
      </c>
      <c r="D830" t="s">
        <v>2380</v>
      </c>
      <c r="E830" t="s">
        <v>2380</v>
      </c>
      <c r="F830" t="s">
        <v>2380</v>
      </c>
      <c r="G830" t="s">
        <v>2381</v>
      </c>
      <c r="H830" t="s">
        <v>2380</v>
      </c>
      <c r="I830" s="9">
        <f>IF(MedExam_Table[[#This Row],[NumberOfMajorSurgeries]]="No major surgery",0,MedExam_Table[[#This Row],[NumberOfMajorSurgeries]])</f>
        <v>0</v>
      </c>
      <c r="J830" t="str">
        <f>PROPER(MedExam_Table[[#This Row],[Heart Issues]])</f>
        <v>No</v>
      </c>
      <c r="K830" t="str">
        <f>PROPER(IF(MedExam_Table[[#This Row],[smoker]]= "?","No",MedExam_Table[[#This Row],[smoker]]))</f>
        <v>No</v>
      </c>
      <c r="L830" t="str">
        <f>IF(MedExam_Table[[#This Row],[BMI]]&lt;18.5,"Underweight",IF(MedExam_Table[[#This Row],[BMI]]&lt;25,"NormalWeight",IF(MedExam_Table[[#This Row],[BMI]]&lt;=30,"OverWeight","Obesity")))</f>
        <v>Obesity</v>
      </c>
      <c r="M830" t="str">
        <f>IF(MedExam_Table[[#This Row],[HBA1C]]&lt;5.7,"Normal",IF(MedExam_Table[[#This Row],[HBA1C]]&lt;6.4,"Prediabetes","Diabetes"))</f>
        <v>Normal</v>
      </c>
      <c r="N830" t="str">
        <f>PROPER(MedExam_Table[[#This Row],[Any Transplants]])</f>
        <v>No</v>
      </c>
    </row>
    <row r="831" spans="1:14" x14ac:dyDescent="0.3">
      <c r="A831" t="s">
        <v>625</v>
      </c>
      <c r="B831">
        <v>20.82</v>
      </c>
      <c r="C831">
        <v>5.55</v>
      </c>
      <c r="D831" t="s">
        <v>2380</v>
      </c>
      <c r="E831" t="s">
        <v>2380</v>
      </c>
      <c r="F831" t="s">
        <v>2380</v>
      </c>
      <c r="G831">
        <v>1</v>
      </c>
      <c r="H831" t="s">
        <v>2380</v>
      </c>
      <c r="I831" s="9">
        <f>IF(MedExam_Table[[#This Row],[NumberOfMajorSurgeries]]="No major surgery",0,MedExam_Table[[#This Row],[NumberOfMajorSurgeries]])</f>
        <v>1</v>
      </c>
      <c r="J831" t="str">
        <f>PROPER(MedExam_Table[[#This Row],[Heart Issues]])</f>
        <v>No</v>
      </c>
      <c r="K831" t="str">
        <f>PROPER(IF(MedExam_Table[[#This Row],[smoker]]= "?","No",MedExam_Table[[#This Row],[smoker]]))</f>
        <v>No</v>
      </c>
      <c r="L831" t="str">
        <f>IF(MedExam_Table[[#This Row],[BMI]]&lt;18.5,"Underweight",IF(MedExam_Table[[#This Row],[BMI]]&lt;25,"NormalWeight",IF(MedExam_Table[[#This Row],[BMI]]&lt;=30,"OverWeight","Obesity")))</f>
        <v>NormalWeight</v>
      </c>
      <c r="M831" t="str">
        <f>IF(MedExam_Table[[#This Row],[HBA1C]]&lt;5.7,"Normal",IF(MedExam_Table[[#This Row],[HBA1C]]&lt;6.4,"Prediabetes","Diabetes"))</f>
        <v>Normal</v>
      </c>
      <c r="N831" t="str">
        <f>PROPER(MedExam_Table[[#This Row],[Any Transplants]])</f>
        <v>No</v>
      </c>
    </row>
    <row r="832" spans="1:14" x14ac:dyDescent="0.3">
      <c r="A832" t="s">
        <v>624</v>
      </c>
      <c r="B832">
        <v>38.83</v>
      </c>
      <c r="C832">
        <v>4.78</v>
      </c>
      <c r="D832" t="s">
        <v>2380</v>
      </c>
      <c r="E832" t="s">
        <v>2380</v>
      </c>
      <c r="F832" t="s">
        <v>2383</v>
      </c>
      <c r="G832">
        <v>1</v>
      </c>
      <c r="H832" t="s">
        <v>2380</v>
      </c>
      <c r="I832" s="9">
        <f>IF(MedExam_Table[[#This Row],[NumberOfMajorSurgeries]]="No major surgery",0,MedExam_Table[[#This Row],[NumberOfMajorSurgeries]])</f>
        <v>1</v>
      </c>
      <c r="J832" t="str">
        <f>PROPER(MedExam_Table[[#This Row],[Heart Issues]])</f>
        <v>No</v>
      </c>
      <c r="K832" t="str">
        <f>PROPER(IF(MedExam_Table[[#This Row],[smoker]]= "?","No",MedExam_Table[[#This Row],[smoker]]))</f>
        <v>No</v>
      </c>
      <c r="L832" t="str">
        <f>IF(MedExam_Table[[#This Row],[BMI]]&lt;18.5,"Underweight",IF(MedExam_Table[[#This Row],[BMI]]&lt;25,"NormalWeight",IF(MedExam_Table[[#This Row],[BMI]]&lt;=30,"OverWeight","Obesity")))</f>
        <v>Obesity</v>
      </c>
      <c r="M832" t="str">
        <f>IF(MedExam_Table[[#This Row],[HBA1C]]&lt;5.7,"Normal",IF(MedExam_Table[[#This Row],[HBA1C]]&lt;6.4,"Prediabetes","Diabetes"))</f>
        <v>Normal</v>
      </c>
      <c r="N832" t="str">
        <f>PROPER(MedExam_Table[[#This Row],[Any Transplants]])</f>
        <v>No</v>
      </c>
    </row>
    <row r="833" spans="1:14" x14ac:dyDescent="0.3">
      <c r="A833" t="s">
        <v>623</v>
      </c>
      <c r="B833">
        <v>23.44</v>
      </c>
      <c r="C833">
        <v>4.6500000000000004</v>
      </c>
      <c r="D833" t="s">
        <v>2382</v>
      </c>
      <c r="E833" t="s">
        <v>2380</v>
      </c>
      <c r="F833" t="s">
        <v>2380</v>
      </c>
      <c r="G833">
        <v>1</v>
      </c>
      <c r="H833" t="s">
        <v>2380</v>
      </c>
      <c r="I833" s="9">
        <f>IF(MedExam_Table[[#This Row],[NumberOfMajorSurgeries]]="No major surgery",0,MedExam_Table[[#This Row],[NumberOfMajorSurgeries]])</f>
        <v>1</v>
      </c>
      <c r="J833" t="str">
        <f>PROPER(MedExam_Table[[#This Row],[Heart Issues]])</f>
        <v>Yes</v>
      </c>
      <c r="K833" t="str">
        <f>PROPER(IF(MedExam_Table[[#This Row],[smoker]]= "?","No",MedExam_Table[[#This Row],[smoker]]))</f>
        <v>No</v>
      </c>
      <c r="L833" t="str">
        <f>IF(MedExam_Table[[#This Row],[BMI]]&lt;18.5,"Underweight",IF(MedExam_Table[[#This Row],[BMI]]&lt;25,"NormalWeight",IF(MedExam_Table[[#This Row],[BMI]]&lt;=30,"OverWeight","Obesity")))</f>
        <v>NormalWeight</v>
      </c>
      <c r="M833" t="str">
        <f>IF(MedExam_Table[[#This Row],[HBA1C]]&lt;5.7,"Normal",IF(MedExam_Table[[#This Row],[HBA1C]]&lt;6.4,"Prediabetes","Diabetes"))</f>
        <v>Normal</v>
      </c>
      <c r="N833" t="str">
        <f>PROPER(MedExam_Table[[#This Row],[Any Transplants]])</f>
        <v>No</v>
      </c>
    </row>
    <row r="834" spans="1:14" x14ac:dyDescent="0.3">
      <c r="A834" t="s">
        <v>622</v>
      </c>
      <c r="B834">
        <v>24.13</v>
      </c>
      <c r="C834">
        <v>5.2</v>
      </c>
      <c r="D834" t="s">
        <v>2380</v>
      </c>
      <c r="E834" t="s">
        <v>2380</v>
      </c>
      <c r="F834" t="s">
        <v>2380</v>
      </c>
      <c r="G834">
        <v>1</v>
      </c>
      <c r="H834" t="s">
        <v>2380</v>
      </c>
      <c r="I834" s="9">
        <f>IF(MedExam_Table[[#This Row],[NumberOfMajorSurgeries]]="No major surgery",0,MedExam_Table[[#This Row],[NumberOfMajorSurgeries]])</f>
        <v>1</v>
      </c>
      <c r="J834" t="str">
        <f>PROPER(MedExam_Table[[#This Row],[Heart Issues]])</f>
        <v>No</v>
      </c>
      <c r="K834" t="str">
        <f>PROPER(IF(MedExam_Table[[#This Row],[smoker]]= "?","No",MedExam_Table[[#This Row],[smoker]]))</f>
        <v>No</v>
      </c>
      <c r="L834" t="str">
        <f>IF(MedExam_Table[[#This Row],[BMI]]&lt;18.5,"Underweight",IF(MedExam_Table[[#This Row],[BMI]]&lt;25,"NormalWeight",IF(MedExam_Table[[#This Row],[BMI]]&lt;=30,"OverWeight","Obesity")))</f>
        <v>NormalWeight</v>
      </c>
      <c r="M834" t="str">
        <f>IF(MedExam_Table[[#This Row],[HBA1C]]&lt;5.7,"Normal",IF(MedExam_Table[[#This Row],[HBA1C]]&lt;6.4,"Prediabetes","Diabetes"))</f>
        <v>Normal</v>
      </c>
      <c r="N834" t="str">
        <f>PROPER(MedExam_Table[[#This Row],[Any Transplants]])</f>
        <v>No</v>
      </c>
    </row>
    <row r="835" spans="1:14" x14ac:dyDescent="0.3">
      <c r="A835" t="s">
        <v>621</v>
      </c>
      <c r="B835">
        <v>42.13</v>
      </c>
      <c r="C835">
        <v>4.54</v>
      </c>
      <c r="D835" t="s">
        <v>2382</v>
      </c>
      <c r="E835" t="s">
        <v>2380</v>
      </c>
      <c r="F835" t="s">
        <v>2380</v>
      </c>
      <c r="G835">
        <v>1</v>
      </c>
      <c r="H835" t="s">
        <v>2380</v>
      </c>
      <c r="I835" s="9">
        <f>IF(MedExam_Table[[#This Row],[NumberOfMajorSurgeries]]="No major surgery",0,MedExam_Table[[#This Row],[NumberOfMajorSurgeries]])</f>
        <v>1</v>
      </c>
      <c r="J835" t="str">
        <f>PROPER(MedExam_Table[[#This Row],[Heart Issues]])</f>
        <v>Yes</v>
      </c>
      <c r="K835" t="str">
        <f>PROPER(IF(MedExam_Table[[#This Row],[smoker]]= "?","No",MedExam_Table[[#This Row],[smoker]]))</f>
        <v>No</v>
      </c>
      <c r="L835" t="str">
        <f>IF(MedExam_Table[[#This Row],[BMI]]&lt;18.5,"Underweight",IF(MedExam_Table[[#This Row],[BMI]]&lt;25,"NormalWeight",IF(MedExam_Table[[#This Row],[BMI]]&lt;=30,"OverWeight","Obesity")))</f>
        <v>Obesity</v>
      </c>
      <c r="M835" t="str">
        <f>IF(MedExam_Table[[#This Row],[HBA1C]]&lt;5.7,"Normal",IF(MedExam_Table[[#This Row],[HBA1C]]&lt;6.4,"Prediabetes","Diabetes"))</f>
        <v>Normal</v>
      </c>
      <c r="N835" t="str">
        <f>PROPER(MedExam_Table[[#This Row],[Any Transplants]])</f>
        <v>No</v>
      </c>
    </row>
    <row r="836" spans="1:14" x14ac:dyDescent="0.3">
      <c r="A836" t="s">
        <v>2198</v>
      </c>
      <c r="B836">
        <v>54.4</v>
      </c>
      <c r="C836">
        <v>5.22</v>
      </c>
      <c r="D836" t="s">
        <v>2380</v>
      </c>
      <c r="E836" t="s">
        <v>2380</v>
      </c>
      <c r="F836" t="s">
        <v>2380</v>
      </c>
      <c r="G836">
        <v>1</v>
      </c>
      <c r="H836" t="s">
        <v>2382</v>
      </c>
      <c r="I836" s="9">
        <f>IF(MedExam_Table[[#This Row],[NumberOfMajorSurgeries]]="No major surgery",0,MedExam_Table[[#This Row],[NumberOfMajorSurgeries]])</f>
        <v>1</v>
      </c>
      <c r="J836" t="str">
        <f>PROPER(MedExam_Table[[#This Row],[Heart Issues]])</f>
        <v>No</v>
      </c>
      <c r="K836" t="str">
        <f>PROPER(IF(MedExam_Table[[#This Row],[smoker]]= "?","No",MedExam_Table[[#This Row],[smoker]]))</f>
        <v>Yes</v>
      </c>
      <c r="L836" t="str">
        <f>IF(MedExam_Table[[#This Row],[BMI]]&lt;18.5,"Underweight",IF(MedExam_Table[[#This Row],[BMI]]&lt;25,"NormalWeight",IF(MedExam_Table[[#This Row],[BMI]]&lt;=30,"OverWeight","Obesity")))</f>
        <v>Obesity</v>
      </c>
      <c r="M836" t="str">
        <f>IF(MedExam_Table[[#This Row],[HBA1C]]&lt;5.7,"Normal",IF(MedExam_Table[[#This Row],[HBA1C]]&lt;6.4,"Prediabetes","Diabetes"))</f>
        <v>Normal</v>
      </c>
      <c r="N836" t="str">
        <f>PROPER(MedExam_Table[[#This Row],[Any Transplants]])</f>
        <v>No</v>
      </c>
    </row>
    <row r="837" spans="1:14" x14ac:dyDescent="0.3">
      <c r="A837" t="s">
        <v>620</v>
      </c>
      <c r="B837">
        <v>17.86</v>
      </c>
      <c r="C837">
        <v>4.1100000000000003</v>
      </c>
      <c r="D837" t="s">
        <v>2380</v>
      </c>
      <c r="E837" t="s">
        <v>2380</v>
      </c>
      <c r="F837" t="s">
        <v>2380</v>
      </c>
      <c r="G837">
        <v>1</v>
      </c>
      <c r="H837" t="s">
        <v>2380</v>
      </c>
      <c r="I837" s="9">
        <f>IF(MedExam_Table[[#This Row],[NumberOfMajorSurgeries]]="No major surgery",0,MedExam_Table[[#This Row],[NumberOfMajorSurgeries]])</f>
        <v>1</v>
      </c>
      <c r="J837" t="str">
        <f>PROPER(MedExam_Table[[#This Row],[Heart Issues]])</f>
        <v>No</v>
      </c>
      <c r="K837" t="str">
        <f>PROPER(IF(MedExam_Table[[#This Row],[smoker]]= "?","No",MedExam_Table[[#This Row],[smoker]]))</f>
        <v>No</v>
      </c>
      <c r="L837" t="str">
        <f>IF(MedExam_Table[[#This Row],[BMI]]&lt;18.5,"Underweight",IF(MedExam_Table[[#This Row],[BMI]]&lt;25,"NormalWeight",IF(MedExam_Table[[#This Row],[BMI]]&lt;=30,"OverWeight","Obesity")))</f>
        <v>Underweight</v>
      </c>
      <c r="M837" t="str">
        <f>IF(MedExam_Table[[#This Row],[HBA1C]]&lt;5.7,"Normal",IF(MedExam_Table[[#This Row],[HBA1C]]&lt;6.4,"Prediabetes","Diabetes"))</f>
        <v>Normal</v>
      </c>
      <c r="N837" t="str">
        <f>PROPER(MedExam_Table[[#This Row],[Any Transplants]])</f>
        <v>No</v>
      </c>
    </row>
    <row r="838" spans="1:14" x14ac:dyDescent="0.3">
      <c r="A838" t="s">
        <v>619</v>
      </c>
      <c r="B838">
        <v>32.78</v>
      </c>
      <c r="C838">
        <v>4.63</v>
      </c>
      <c r="D838" t="s">
        <v>2380</v>
      </c>
      <c r="E838" t="s">
        <v>2380</v>
      </c>
      <c r="F838" t="s">
        <v>2380</v>
      </c>
      <c r="G838" t="s">
        <v>2381</v>
      </c>
      <c r="H838" t="s">
        <v>2380</v>
      </c>
      <c r="I838" s="9">
        <f>IF(MedExam_Table[[#This Row],[NumberOfMajorSurgeries]]="No major surgery",0,MedExam_Table[[#This Row],[NumberOfMajorSurgeries]])</f>
        <v>0</v>
      </c>
      <c r="J838" t="str">
        <f>PROPER(MedExam_Table[[#This Row],[Heart Issues]])</f>
        <v>No</v>
      </c>
      <c r="K838" t="str">
        <f>PROPER(IF(MedExam_Table[[#This Row],[smoker]]= "?","No",MedExam_Table[[#This Row],[smoker]]))</f>
        <v>No</v>
      </c>
      <c r="L838" t="str">
        <f>IF(MedExam_Table[[#This Row],[BMI]]&lt;18.5,"Underweight",IF(MedExam_Table[[#This Row],[BMI]]&lt;25,"NormalWeight",IF(MedExam_Table[[#This Row],[BMI]]&lt;=30,"OverWeight","Obesity")))</f>
        <v>Obesity</v>
      </c>
      <c r="M838" t="str">
        <f>IF(MedExam_Table[[#This Row],[HBA1C]]&lt;5.7,"Normal",IF(MedExam_Table[[#This Row],[HBA1C]]&lt;6.4,"Prediabetes","Diabetes"))</f>
        <v>Normal</v>
      </c>
      <c r="N838" t="str">
        <f>PROPER(MedExam_Table[[#This Row],[Any Transplants]])</f>
        <v>No</v>
      </c>
    </row>
    <row r="839" spans="1:14" x14ac:dyDescent="0.3">
      <c r="A839" t="s">
        <v>618</v>
      </c>
      <c r="B839">
        <v>23.9</v>
      </c>
      <c r="C839">
        <v>6.06</v>
      </c>
      <c r="D839" t="s">
        <v>2382</v>
      </c>
      <c r="E839" t="s">
        <v>2380</v>
      </c>
      <c r="F839" t="s">
        <v>2383</v>
      </c>
      <c r="G839">
        <v>1</v>
      </c>
      <c r="H839" t="s">
        <v>2380</v>
      </c>
      <c r="I839" s="9">
        <f>IF(MedExam_Table[[#This Row],[NumberOfMajorSurgeries]]="No major surgery",0,MedExam_Table[[#This Row],[NumberOfMajorSurgeries]])</f>
        <v>1</v>
      </c>
      <c r="J839" t="str">
        <f>PROPER(MedExam_Table[[#This Row],[Heart Issues]])</f>
        <v>Yes</v>
      </c>
      <c r="K839" t="str">
        <f>PROPER(IF(MedExam_Table[[#This Row],[smoker]]= "?","No",MedExam_Table[[#This Row],[smoker]]))</f>
        <v>No</v>
      </c>
      <c r="L839" t="str">
        <f>IF(MedExam_Table[[#This Row],[BMI]]&lt;18.5,"Underweight",IF(MedExam_Table[[#This Row],[BMI]]&lt;25,"NormalWeight",IF(MedExam_Table[[#This Row],[BMI]]&lt;=30,"OverWeight","Obesity")))</f>
        <v>NormalWeight</v>
      </c>
      <c r="M839" t="str">
        <f>IF(MedExam_Table[[#This Row],[HBA1C]]&lt;5.7,"Normal",IF(MedExam_Table[[#This Row],[HBA1C]]&lt;6.4,"Prediabetes","Diabetes"))</f>
        <v>Prediabetes</v>
      </c>
      <c r="N839" t="str">
        <f>PROPER(MedExam_Table[[#This Row],[Any Transplants]])</f>
        <v>No</v>
      </c>
    </row>
    <row r="840" spans="1:14" x14ac:dyDescent="0.3">
      <c r="A840" t="s">
        <v>617</v>
      </c>
      <c r="B840">
        <v>15.47</v>
      </c>
      <c r="C840">
        <v>8.43</v>
      </c>
      <c r="D840" t="s">
        <v>2380</v>
      </c>
      <c r="E840" t="s">
        <v>2380</v>
      </c>
      <c r="F840" t="s">
        <v>2380</v>
      </c>
      <c r="G840" t="s">
        <v>2381</v>
      </c>
      <c r="H840" t="s">
        <v>2380</v>
      </c>
      <c r="I840" s="9">
        <f>IF(MedExam_Table[[#This Row],[NumberOfMajorSurgeries]]="No major surgery",0,MedExam_Table[[#This Row],[NumberOfMajorSurgeries]])</f>
        <v>0</v>
      </c>
      <c r="J840" t="str">
        <f>PROPER(MedExam_Table[[#This Row],[Heart Issues]])</f>
        <v>No</v>
      </c>
      <c r="K840" t="str">
        <f>PROPER(IF(MedExam_Table[[#This Row],[smoker]]= "?","No",MedExam_Table[[#This Row],[smoker]]))</f>
        <v>No</v>
      </c>
      <c r="L840" t="str">
        <f>IF(MedExam_Table[[#This Row],[BMI]]&lt;18.5,"Underweight",IF(MedExam_Table[[#This Row],[BMI]]&lt;25,"NormalWeight",IF(MedExam_Table[[#This Row],[BMI]]&lt;=30,"OverWeight","Obesity")))</f>
        <v>Underweight</v>
      </c>
      <c r="M840" t="str">
        <f>IF(MedExam_Table[[#This Row],[HBA1C]]&lt;5.7,"Normal",IF(MedExam_Table[[#This Row],[HBA1C]]&lt;6.4,"Prediabetes","Diabetes"))</f>
        <v>Diabetes</v>
      </c>
      <c r="N840" t="str">
        <f>PROPER(MedExam_Table[[#This Row],[Any Transplants]])</f>
        <v>No</v>
      </c>
    </row>
    <row r="841" spans="1:14" x14ac:dyDescent="0.3">
      <c r="A841" t="s">
        <v>616</v>
      </c>
      <c r="B841">
        <v>28.54</v>
      </c>
      <c r="C841">
        <v>5.51</v>
      </c>
      <c r="D841" t="s">
        <v>2380</v>
      </c>
      <c r="E841" t="s">
        <v>2380</v>
      </c>
      <c r="F841" t="s">
        <v>2383</v>
      </c>
      <c r="G841">
        <v>1</v>
      </c>
      <c r="H841" t="s">
        <v>2380</v>
      </c>
      <c r="I841" s="9">
        <f>IF(MedExam_Table[[#This Row],[NumberOfMajorSurgeries]]="No major surgery",0,MedExam_Table[[#This Row],[NumberOfMajorSurgeries]])</f>
        <v>1</v>
      </c>
      <c r="J841" t="str">
        <f>PROPER(MedExam_Table[[#This Row],[Heart Issues]])</f>
        <v>No</v>
      </c>
      <c r="K841" t="str">
        <f>PROPER(IF(MedExam_Table[[#This Row],[smoker]]= "?","No",MedExam_Table[[#This Row],[smoker]]))</f>
        <v>No</v>
      </c>
      <c r="L841" t="str">
        <f>IF(MedExam_Table[[#This Row],[BMI]]&lt;18.5,"Underweight",IF(MedExam_Table[[#This Row],[BMI]]&lt;25,"NormalWeight",IF(MedExam_Table[[#This Row],[BMI]]&lt;=30,"OverWeight","Obesity")))</f>
        <v>OverWeight</v>
      </c>
      <c r="M841" t="str">
        <f>IF(MedExam_Table[[#This Row],[HBA1C]]&lt;5.7,"Normal",IF(MedExam_Table[[#This Row],[HBA1C]]&lt;6.4,"Prediabetes","Diabetes"))</f>
        <v>Normal</v>
      </c>
      <c r="N841" t="str">
        <f>PROPER(MedExam_Table[[#This Row],[Any Transplants]])</f>
        <v>No</v>
      </c>
    </row>
    <row r="842" spans="1:14" x14ac:dyDescent="0.3">
      <c r="A842" t="s">
        <v>615</v>
      </c>
      <c r="B842">
        <v>18.54</v>
      </c>
      <c r="C842">
        <v>4.95</v>
      </c>
      <c r="D842" t="s">
        <v>2380</v>
      </c>
      <c r="E842" t="s">
        <v>2380</v>
      </c>
      <c r="F842" t="s">
        <v>2380</v>
      </c>
      <c r="G842" t="s">
        <v>2381</v>
      </c>
      <c r="H842" t="s">
        <v>2380</v>
      </c>
      <c r="I842" s="9">
        <f>IF(MedExam_Table[[#This Row],[NumberOfMajorSurgeries]]="No major surgery",0,MedExam_Table[[#This Row],[NumberOfMajorSurgeries]])</f>
        <v>0</v>
      </c>
      <c r="J842" t="str">
        <f>PROPER(MedExam_Table[[#This Row],[Heart Issues]])</f>
        <v>No</v>
      </c>
      <c r="K842" t="str">
        <f>PROPER(IF(MedExam_Table[[#This Row],[smoker]]= "?","No",MedExam_Table[[#This Row],[smoker]]))</f>
        <v>No</v>
      </c>
      <c r="L842" t="str">
        <f>IF(MedExam_Table[[#This Row],[BMI]]&lt;18.5,"Underweight",IF(MedExam_Table[[#This Row],[BMI]]&lt;25,"NormalWeight",IF(MedExam_Table[[#This Row],[BMI]]&lt;=30,"OverWeight","Obesity")))</f>
        <v>NormalWeight</v>
      </c>
      <c r="M842" t="str">
        <f>IF(MedExam_Table[[#This Row],[HBA1C]]&lt;5.7,"Normal",IF(MedExam_Table[[#This Row],[HBA1C]]&lt;6.4,"Prediabetes","Diabetes"))</f>
        <v>Normal</v>
      </c>
      <c r="N842" t="str">
        <f>PROPER(MedExam_Table[[#This Row],[Any Transplants]])</f>
        <v>No</v>
      </c>
    </row>
    <row r="843" spans="1:14" x14ac:dyDescent="0.3">
      <c r="A843" t="s">
        <v>614</v>
      </c>
      <c r="B843">
        <v>32.18</v>
      </c>
      <c r="C843">
        <v>6.44</v>
      </c>
      <c r="D843" t="s">
        <v>2382</v>
      </c>
      <c r="E843" t="s">
        <v>2380</v>
      </c>
      <c r="F843" t="s">
        <v>2383</v>
      </c>
      <c r="G843">
        <v>1</v>
      </c>
      <c r="H843" t="s">
        <v>2380</v>
      </c>
      <c r="I843" s="9">
        <f>IF(MedExam_Table[[#This Row],[NumberOfMajorSurgeries]]="No major surgery",0,MedExam_Table[[#This Row],[NumberOfMajorSurgeries]])</f>
        <v>1</v>
      </c>
      <c r="J843" t="str">
        <f>PROPER(MedExam_Table[[#This Row],[Heart Issues]])</f>
        <v>Yes</v>
      </c>
      <c r="K843" t="str">
        <f>PROPER(IF(MedExam_Table[[#This Row],[smoker]]= "?","No",MedExam_Table[[#This Row],[smoker]]))</f>
        <v>No</v>
      </c>
      <c r="L843" t="str">
        <f>IF(MedExam_Table[[#This Row],[BMI]]&lt;18.5,"Underweight",IF(MedExam_Table[[#This Row],[BMI]]&lt;25,"NormalWeight",IF(MedExam_Table[[#This Row],[BMI]]&lt;=30,"OverWeight","Obesity")))</f>
        <v>Obesity</v>
      </c>
      <c r="M843" t="str">
        <f>IF(MedExam_Table[[#This Row],[HBA1C]]&lt;5.7,"Normal",IF(MedExam_Table[[#This Row],[HBA1C]]&lt;6.4,"Prediabetes","Diabetes"))</f>
        <v>Diabetes</v>
      </c>
      <c r="N843" t="str">
        <f>PROPER(MedExam_Table[[#This Row],[Any Transplants]])</f>
        <v>No</v>
      </c>
    </row>
    <row r="844" spans="1:14" x14ac:dyDescent="0.3">
      <c r="A844" t="s">
        <v>613</v>
      </c>
      <c r="B844">
        <v>37.380000000000003</v>
      </c>
      <c r="C844">
        <v>6.05</v>
      </c>
      <c r="D844" t="s">
        <v>2382</v>
      </c>
      <c r="E844" t="s">
        <v>2380</v>
      </c>
      <c r="F844" t="s">
        <v>2380</v>
      </c>
      <c r="G844" t="s">
        <v>2381</v>
      </c>
      <c r="H844" t="s">
        <v>2380</v>
      </c>
      <c r="I844" s="9">
        <f>IF(MedExam_Table[[#This Row],[NumberOfMajorSurgeries]]="No major surgery",0,MedExam_Table[[#This Row],[NumberOfMajorSurgeries]])</f>
        <v>0</v>
      </c>
      <c r="J844" t="str">
        <f>PROPER(MedExam_Table[[#This Row],[Heart Issues]])</f>
        <v>Yes</v>
      </c>
      <c r="K844" t="str">
        <f>PROPER(IF(MedExam_Table[[#This Row],[smoker]]= "?","No",MedExam_Table[[#This Row],[smoker]]))</f>
        <v>No</v>
      </c>
      <c r="L844" t="str">
        <f>IF(MedExam_Table[[#This Row],[BMI]]&lt;18.5,"Underweight",IF(MedExam_Table[[#This Row],[BMI]]&lt;25,"NormalWeight",IF(MedExam_Table[[#This Row],[BMI]]&lt;=30,"OverWeight","Obesity")))</f>
        <v>Obesity</v>
      </c>
      <c r="M844" t="str">
        <f>IF(MedExam_Table[[#This Row],[HBA1C]]&lt;5.7,"Normal",IF(MedExam_Table[[#This Row],[HBA1C]]&lt;6.4,"Prediabetes","Diabetes"))</f>
        <v>Prediabetes</v>
      </c>
      <c r="N844" t="str">
        <f>PROPER(MedExam_Table[[#This Row],[Any Transplants]])</f>
        <v>No</v>
      </c>
    </row>
    <row r="845" spans="1:14" x14ac:dyDescent="0.3">
      <c r="A845" t="s">
        <v>612</v>
      </c>
      <c r="B845">
        <v>31.12</v>
      </c>
      <c r="C845">
        <v>4.76</v>
      </c>
      <c r="D845" t="s">
        <v>2382</v>
      </c>
      <c r="E845" t="s">
        <v>2380</v>
      </c>
      <c r="F845" t="s">
        <v>2383</v>
      </c>
      <c r="G845">
        <v>1</v>
      </c>
      <c r="H845" t="s">
        <v>2380</v>
      </c>
      <c r="I845" s="9">
        <f>IF(MedExam_Table[[#This Row],[NumberOfMajorSurgeries]]="No major surgery",0,MedExam_Table[[#This Row],[NumberOfMajorSurgeries]])</f>
        <v>1</v>
      </c>
      <c r="J845" t="str">
        <f>PROPER(MedExam_Table[[#This Row],[Heart Issues]])</f>
        <v>Yes</v>
      </c>
      <c r="K845" t="str">
        <f>PROPER(IF(MedExam_Table[[#This Row],[smoker]]= "?","No",MedExam_Table[[#This Row],[smoker]]))</f>
        <v>No</v>
      </c>
      <c r="L845" t="str">
        <f>IF(MedExam_Table[[#This Row],[BMI]]&lt;18.5,"Underweight",IF(MedExam_Table[[#This Row],[BMI]]&lt;25,"NormalWeight",IF(MedExam_Table[[#This Row],[BMI]]&lt;=30,"OverWeight","Obesity")))</f>
        <v>Obesity</v>
      </c>
      <c r="M845" t="str">
        <f>IF(MedExam_Table[[#This Row],[HBA1C]]&lt;5.7,"Normal",IF(MedExam_Table[[#This Row],[HBA1C]]&lt;6.4,"Prediabetes","Diabetes"))</f>
        <v>Normal</v>
      </c>
      <c r="N845" t="str">
        <f>PROPER(MedExam_Table[[#This Row],[Any Transplants]])</f>
        <v>No</v>
      </c>
    </row>
    <row r="846" spans="1:14" x14ac:dyDescent="0.3">
      <c r="A846" t="s">
        <v>611</v>
      </c>
      <c r="B846">
        <v>22.01</v>
      </c>
      <c r="C846">
        <v>6.72</v>
      </c>
      <c r="D846" t="s">
        <v>2382</v>
      </c>
      <c r="E846" t="s">
        <v>2380</v>
      </c>
      <c r="F846" t="s">
        <v>2380</v>
      </c>
      <c r="G846">
        <v>1</v>
      </c>
      <c r="H846" t="s">
        <v>2380</v>
      </c>
      <c r="I846" s="9">
        <f>IF(MedExam_Table[[#This Row],[NumberOfMajorSurgeries]]="No major surgery",0,MedExam_Table[[#This Row],[NumberOfMajorSurgeries]])</f>
        <v>1</v>
      </c>
      <c r="J846" t="str">
        <f>PROPER(MedExam_Table[[#This Row],[Heart Issues]])</f>
        <v>Yes</v>
      </c>
      <c r="K846" t="str">
        <f>PROPER(IF(MedExam_Table[[#This Row],[smoker]]= "?","No",MedExam_Table[[#This Row],[smoker]]))</f>
        <v>No</v>
      </c>
      <c r="L846" t="str">
        <f>IF(MedExam_Table[[#This Row],[BMI]]&lt;18.5,"Underweight",IF(MedExam_Table[[#This Row],[BMI]]&lt;25,"NormalWeight",IF(MedExam_Table[[#This Row],[BMI]]&lt;=30,"OverWeight","Obesity")))</f>
        <v>NormalWeight</v>
      </c>
      <c r="M846" t="str">
        <f>IF(MedExam_Table[[#This Row],[HBA1C]]&lt;5.7,"Normal",IF(MedExam_Table[[#This Row],[HBA1C]]&lt;6.4,"Prediabetes","Diabetes"))</f>
        <v>Diabetes</v>
      </c>
      <c r="N846" t="str">
        <f>PROPER(MedExam_Table[[#This Row],[Any Transplants]])</f>
        <v>No</v>
      </c>
    </row>
    <row r="847" spans="1:14" x14ac:dyDescent="0.3">
      <c r="A847" t="s">
        <v>2197</v>
      </c>
      <c r="B847">
        <v>35.53</v>
      </c>
      <c r="C847">
        <v>4.6100000000000003</v>
      </c>
      <c r="D847" t="s">
        <v>2380</v>
      </c>
      <c r="E847" t="s">
        <v>2380</v>
      </c>
      <c r="F847" t="s">
        <v>2380</v>
      </c>
      <c r="G847">
        <v>1</v>
      </c>
      <c r="H847" t="s">
        <v>2382</v>
      </c>
      <c r="I847" s="9">
        <f>IF(MedExam_Table[[#This Row],[NumberOfMajorSurgeries]]="No major surgery",0,MedExam_Table[[#This Row],[NumberOfMajorSurgeries]])</f>
        <v>1</v>
      </c>
      <c r="J847" t="str">
        <f>PROPER(MedExam_Table[[#This Row],[Heart Issues]])</f>
        <v>No</v>
      </c>
      <c r="K847" t="str">
        <f>PROPER(IF(MedExam_Table[[#This Row],[smoker]]= "?","No",MedExam_Table[[#This Row],[smoker]]))</f>
        <v>Yes</v>
      </c>
      <c r="L847" t="str">
        <f>IF(MedExam_Table[[#This Row],[BMI]]&lt;18.5,"Underweight",IF(MedExam_Table[[#This Row],[BMI]]&lt;25,"NormalWeight",IF(MedExam_Table[[#This Row],[BMI]]&lt;=30,"OverWeight","Obesity")))</f>
        <v>Obesity</v>
      </c>
      <c r="M847" t="str">
        <f>IF(MedExam_Table[[#This Row],[HBA1C]]&lt;5.7,"Normal",IF(MedExam_Table[[#This Row],[HBA1C]]&lt;6.4,"Prediabetes","Diabetes"))</f>
        <v>Normal</v>
      </c>
      <c r="N847" t="str">
        <f>PROPER(MedExam_Table[[#This Row],[Any Transplants]])</f>
        <v>No</v>
      </c>
    </row>
    <row r="848" spans="1:14" x14ac:dyDescent="0.3">
      <c r="A848" t="s">
        <v>610</v>
      </c>
      <c r="B848">
        <v>27.645</v>
      </c>
      <c r="C848">
        <v>5.7</v>
      </c>
      <c r="D848" t="s">
        <v>2380</v>
      </c>
      <c r="E848" t="s">
        <v>2380</v>
      </c>
      <c r="F848" t="s">
        <v>2380</v>
      </c>
      <c r="G848" t="s">
        <v>2381</v>
      </c>
      <c r="H848" t="s">
        <v>2380</v>
      </c>
      <c r="I848" s="9">
        <f>IF(MedExam_Table[[#This Row],[NumberOfMajorSurgeries]]="No major surgery",0,MedExam_Table[[#This Row],[NumberOfMajorSurgeries]])</f>
        <v>0</v>
      </c>
      <c r="J848" t="str">
        <f>PROPER(MedExam_Table[[#This Row],[Heart Issues]])</f>
        <v>No</v>
      </c>
      <c r="K848" t="str">
        <f>PROPER(IF(MedExam_Table[[#This Row],[smoker]]= "?","No",MedExam_Table[[#This Row],[smoker]]))</f>
        <v>No</v>
      </c>
      <c r="L848" t="str">
        <f>IF(MedExam_Table[[#This Row],[BMI]]&lt;18.5,"Underweight",IF(MedExam_Table[[#This Row],[BMI]]&lt;25,"NormalWeight",IF(MedExam_Table[[#This Row],[BMI]]&lt;=30,"OverWeight","Obesity")))</f>
        <v>OverWeight</v>
      </c>
      <c r="M848" t="str">
        <f>IF(MedExam_Table[[#This Row],[HBA1C]]&lt;5.7,"Normal",IF(MedExam_Table[[#This Row],[HBA1C]]&lt;6.4,"Prediabetes","Diabetes"))</f>
        <v>Prediabetes</v>
      </c>
      <c r="N848" t="str">
        <f>PROPER(MedExam_Table[[#This Row],[Any Transplants]])</f>
        <v>No</v>
      </c>
    </row>
    <row r="849" spans="1:14" x14ac:dyDescent="0.3">
      <c r="A849" t="s">
        <v>609</v>
      </c>
      <c r="B849">
        <v>29.64</v>
      </c>
      <c r="C849">
        <v>5.31</v>
      </c>
      <c r="D849" t="s">
        <v>2382</v>
      </c>
      <c r="E849" t="s">
        <v>2380</v>
      </c>
      <c r="F849" t="s">
        <v>2380</v>
      </c>
      <c r="G849" t="s">
        <v>2381</v>
      </c>
      <c r="H849" t="s">
        <v>2380</v>
      </c>
      <c r="I849" s="9">
        <f>IF(MedExam_Table[[#This Row],[NumberOfMajorSurgeries]]="No major surgery",0,MedExam_Table[[#This Row],[NumberOfMajorSurgeries]])</f>
        <v>0</v>
      </c>
      <c r="J849" t="str">
        <f>PROPER(MedExam_Table[[#This Row],[Heart Issues]])</f>
        <v>Yes</v>
      </c>
      <c r="K849" t="str">
        <f>PROPER(IF(MedExam_Table[[#This Row],[smoker]]= "?","No",MedExam_Table[[#This Row],[smoker]]))</f>
        <v>No</v>
      </c>
      <c r="L849" t="str">
        <f>IF(MedExam_Table[[#This Row],[BMI]]&lt;18.5,"Underweight",IF(MedExam_Table[[#This Row],[BMI]]&lt;25,"NormalWeight",IF(MedExam_Table[[#This Row],[BMI]]&lt;=30,"OverWeight","Obesity")))</f>
        <v>OverWeight</v>
      </c>
      <c r="M849" t="str">
        <f>IF(MedExam_Table[[#This Row],[HBA1C]]&lt;5.7,"Normal",IF(MedExam_Table[[#This Row],[HBA1C]]&lt;6.4,"Prediabetes","Diabetes"))</f>
        <v>Normal</v>
      </c>
      <c r="N849" t="str">
        <f>PROPER(MedExam_Table[[#This Row],[Any Transplants]])</f>
        <v>No</v>
      </c>
    </row>
    <row r="850" spans="1:14" x14ac:dyDescent="0.3">
      <c r="A850" t="s">
        <v>608</v>
      </c>
      <c r="B850">
        <v>33.700000000000003</v>
      </c>
      <c r="C850">
        <v>4.32</v>
      </c>
      <c r="D850" t="s">
        <v>2382</v>
      </c>
      <c r="E850" t="s">
        <v>2380</v>
      </c>
      <c r="F850" t="s">
        <v>2380</v>
      </c>
      <c r="G850">
        <v>1</v>
      </c>
      <c r="H850" t="s">
        <v>2380</v>
      </c>
      <c r="I850" s="9">
        <f>IF(MedExam_Table[[#This Row],[NumberOfMajorSurgeries]]="No major surgery",0,MedExam_Table[[#This Row],[NumberOfMajorSurgeries]])</f>
        <v>1</v>
      </c>
      <c r="J850" t="str">
        <f>PROPER(MedExam_Table[[#This Row],[Heart Issues]])</f>
        <v>Yes</v>
      </c>
      <c r="K850" t="str">
        <f>PROPER(IF(MedExam_Table[[#This Row],[smoker]]= "?","No",MedExam_Table[[#This Row],[smoker]]))</f>
        <v>No</v>
      </c>
      <c r="L850" t="str">
        <f>IF(MedExam_Table[[#This Row],[BMI]]&lt;18.5,"Underweight",IF(MedExam_Table[[#This Row],[BMI]]&lt;25,"NormalWeight",IF(MedExam_Table[[#This Row],[BMI]]&lt;=30,"OverWeight","Obesity")))</f>
        <v>Obesity</v>
      </c>
      <c r="M850" t="str">
        <f>IF(MedExam_Table[[#This Row],[HBA1C]]&lt;5.7,"Normal",IF(MedExam_Table[[#This Row],[HBA1C]]&lt;6.4,"Prediabetes","Diabetes"))</f>
        <v>Normal</v>
      </c>
      <c r="N850" t="str">
        <f>PROPER(MedExam_Table[[#This Row],[Any Transplants]])</f>
        <v>No</v>
      </c>
    </row>
    <row r="851" spans="1:14" x14ac:dyDescent="0.3">
      <c r="A851" t="s">
        <v>607</v>
      </c>
      <c r="B851">
        <v>27.5</v>
      </c>
      <c r="C851">
        <v>4.2300000000000004</v>
      </c>
      <c r="D851" t="s">
        <v>2382</v>
      </c>
      <c r="E851" t="s">
        <v>2380</v>
      </c>
      <c r="F851" t="s">
        <v>2380</v>
      </c>
      <c r="G851">
        <v>1</v>
      </c>
      <c r="H851" t="s">
        <v>2380</v>
      </c>
      <c r="I851" s="9">
        <f>IF(MedExam_Table[[#This Row],[NumberOfMajorSurgeries]]="No major surgery",0,MedExam_Table[[#This Row],[NumberOfMajorSurgeries]])</f>
        <v>1</v>
      </c>
      <c r="J851" t="str">
        <f>PROPER(MedExam_Table[[#This Row],[Heart Issues]])</f>
        <v>Yes</v>
      </c>
      <c r="K851" t="str">
        <f>PROPER(IF(MedExam_Table[[#This Row],[smoker]]= "?","No",MedExam_Table[[#This Row],[smoker]]))</f>
        <v>No</v>
      </c>
      <c r="L851" t="str">
        <f>IF(MedExam_Table[[#This Row],[BMI]]&lt;18.5,"Underweight",IF(MedExam_Table[[#This Row],[BMI]]&lt;25,"NormalWeight",IF(MedExam_Table[[#This Row],[BMI]]&lt;=30,"OverWeight","Obesity")))</f>
        <v>OverWeight</v>
      </c>
      <c r="M851" t="str">
        <f>IF(MedExam_Table[[#This Row],[HBA1C]]&lt;5.7,"Normal",IF(MedExam_Table[[#This Row],[HBA1C]]&lt;6.4,"Prediabetes","Diabetes"))</f>
        <v>Normal</v>
      </c>
      <c r="N851" t="str">
        <f>PROPER(MedExam_Table[[#This Row],[Any Transplants]])</f>
        <v>No</v>
      </c>
    </row>
    <row r="852" spans="1:14" x14ac:dyDescent="0.3">
      <c r="A852" t="s">
        <v>606</v>
      </c>
      <c r="B852">
        <v>16.12</v>
      </c>
      <c r="C852">
        <v>6.09</v>
      </c>
      <c r="D852" t="s">
        <v>2380</v>
      </c>
      <c r="E852" t="s">
        <v>2380</v>
      </c>
      <c r="F852" t="s">
        <v>2380</v>
      </c>
      <c r="G852" t="s">
        <v>2381</v>
      </c>
      <c r="H852" t="s">
        <v>2380</v>
      </c>
      <c r="I852" s="9">
        <f>IF(MedExam_Table[[#This Row],[NumberOfMajorSurgeries]]="No major surgery",0,MedExam_Table[[#This Row],[NumberOfMajorSurgeries]])</f>
        <v>0</v>
      </c>
      <c r="J852" t="str">
        <f>PROPER(MedExam_Table[[#This Row],[Heart Issues]])</f>
        <v>No</v>
      </c>
      <c r="K852" t="str">
        <f>PROPER(IF(MedExam_Table[[#This Row],[smoker]]= "?","No",MedExam_Table[[#This Row],[smoker]]))</f>
        <v>No</v>
      </c>
      <c r="L852" t="str">
        <f>IF(MedExam_Table[[#This Row],[BMI]]&lt;18.5,"Underweight",IF(MedExam_Table[[#This Row],[BMI]]&lt;25,"NormalWeight",IF(MedExam_Table[[#This Row],[BMI]]&lt;=30,"OverWeight","Obesity")))</f>
        <v>Underweight</v>
      </c>
      <c r="M852" t="str">
        <f>IF(MedExam_Table[[#This Row],[HBA1C]]&lt;5.7,"Normal",IF(MedExam_Table[[#This Row],[HBA1C]]&lt;6.4,"Prediabetes","Diabetes"))</f>
        <v>Prediabetes</v>
      </c>
      <c r="N852" t="str">
        <f>PROPER(MedExam_Table[[#This Row],[Any Transplants]])</f>
        <v>No</v>
      </c>
    </row>
    <row r="853" spans="1:14" x14ac:dyDescent="0.3">
      <c r="A853" t="s">
        <v>605</v>
      </c>
      <c r="B853">
        <v>26.73</v>
      </c>
      <c r="C853">
        <v>4.74</v>
      </c>
      <c r="D853" t="s">
        <v>2382</v>
      </c>
      <c r="E853" t="s">
        <v>2380</v>
      </c>
      <c r="F853" t="s">
        <v>2380</v>
      </c>
      <c r="G853">
        <v>1</v>
      </c>
      <c r="H853" t="s">
        <v>2380</v>
      </c>
      <c r="I853" s="9">
        <f>IF(MedExam_Table[[#This Row],[NumberOfMajorSurgeries]]="No major surgery",0,MedExam_Table[[#This Row],[NumberOfMajorSurgeries]])</f>
        <v>1</v>
      </c>
      <c r="J853" t="str">
        <f>PROPER(MedExam_Table[[#This Row],[Heart Issues]])</f>
        <v>Yes</v>
      </c>
      <c r="K853" t="str">
        <f>PROPER(IF(MedExam_Table[[#This Row],[smoker]]= "?","No",MedExam_Table[[#This Row],[smoker]]))</f>
        <v>No</v>
      </c>
      <c r="L853" t="str">
        <f>IF(MedExam_Table[[#This Row],[BMI]]&lt;18.5,"Underweight",IF(MedExam_Table[[#This Row],[BMI]]&lt;25,"NormalWeight",IF(MedExam_Table[[#This Row],[BMI]]&lt;=30,"OverWeight","Obesity")))</f>
        <v>OverWeight</v>
      </c>
      <c r="M853" t="str">
        <f>IF(MedExam_Table[[#This Row],[HBA1C]]&lt;5.7,"Normal",IF(MedExam_Table[[#This Row],[HBA1C]]&lt;6.4,"Prediabetes","Diabetes"))</f>
        <v>Normal</v>
      </c>
      <c r="N853" t="str">
        <f>PROPER(MedExam_Table[[#This Row],[Any Transplants]])</f>
        <v>No</v>
      </c>
    </row>
    <row r="854" spans="1:14" x14ac:dyDescent="0.3">
      <c r="A854" t="s">
        <v>604</v>
      </c>
      <c r="B854">
        <v>37.25</v>
      </c>
      <c r="C854">
        <v>6.23</v>
      </c>
      <c r="D854" t="s">
        <v>2382</v>
      </c>
      <c r="E854" t="s">
        <v>2380</v>
      </c>
      <c r="F854" t="s">
        <v>2380</v>
      </c>
      <c r="G854" t="s">
        <v>2381</v>
      </c>
      <c r="H854" t="s">
        <v>2380</v>
      </c>
      <c r="I854" s="9">
        <f>IF(MedExam_Table[[#This Row],[NumberOfMajorSurgeries]]="No major surgery",0,MedExam_Table[[#This Row],[NumberOfMajorSurgeries]])</f>
        <v>0</v>
      </c>
      <c r="J854" t="str">
        <f>PROPER(MedExam_Table[[#This Row],[Heart Issues]])</f>
        <v>Yes</v>
      </c>
      <c r="K854" t="str">
        <f>PROPER(IF(MedExam_Table[[#This Row],[smoker]]= "?","No",MedExam_Table[[#This Row],[smoker]]))</f>
        <v>No</v>
      </c>
      <c r="L854" t="str">
        <f>IF(MedExam_Table[[#This Row],[BMI]]&lt;18.5,"Underweight",IF(MedExam_Table[[#This Row],[BMI]]&lt;25,"NormalWeight",IF(MedExam_Table[[#This Row],[BMI]]&lt;=30,"OverWeight","Obesity")))</f>
        <v>Obesity</v>
      </c>
      <c r="M854" t="str">
        <f>IF(MedExam_Table[[#This Row],[HBA1C]]&lt;5.7,"Normal",IF(MedExam_Table[[#This Row],[HBA1C]]&lt;6.4,"Prediabetes","Diabetes"))</f>
        <v>Prediabetes</v>
      </c>
      <c r="N854" t="str">
        <f>PROPER(MedExam_Table[[#This Row],[Any Transplants]])</f>
        <v>No</v>
      </c>
    </row>
    <row r="855" spans="1:14" x14ac:dyDescent="0.3">
      <c r="A855" t="s">
        <v>603</v>
      </c>
      <c r="B855">
        <v>23.56</v>
      </c>
      <c r="C855">
        <v>5.45</v>
      </c>
      <c r="D855" t="s">
        <v>2382</v>
      </c>
      <c r="E855" t="s">
        <v>2380</v>
      </c>
      <c r="F855" t="s">
        <v>2380</v>
      </c>
      <c r="G855">
        <v>1</v>
      </c>
      <c r="H855" t="s">
        <v>2380</v>
      </c>
      <c r="I855" s="9">
        <f>IF(MedExam_Table[[#This Row],[NumberOfMajorSurgeries]]="No major surgery",0,MedExam_Table[[#This Row],[NumberOfMajorSurgeries]])</f>
        <v>1</v>
      </c>
      <c r="J855" t="str">
        <f>PROPER(MedExam_Table[[#This Row],[Heart Issues]])</f>
        <v>Yes</v>
      </c>
      <c r="K855" t="str">
        <f>PROPER(IF(MedExam_Table[[#This Row],[smoker]]= "?","No",MedExam_Table[[#This Row],[smoker]]))</f>
        <v>No</v>
      </c>
      <c r="L855" t="str">
        <f>IF(MedExam_Table[[#This Row],[BMI]]&lt;18.5,"Underweight",IF(MedExam_Table[[#This Row],[BMI]]&lt;25,"NormalWeight",IF(MedExam_Table[[#This Row],[BMI]]&lt;=30,"OverWeight","Obesity")))</f>
        <v>NormalWeight</v>
      </c>
      <c r="M855" t="str">
        <f>IF(MedExam_Table[[#This Row],[HBA1C]]&lt;5.7,"Normal",IF(MedExam_Table[[#This Row],[HBA1C]]&lt;6.4,"Prediabetes","Diabetes"))</f>
        <v>Normal</v>
      </c>
      <c r="N855" t="str">
        <f>PROPER(MedExam_Table[[#This Row],[Any Transplants]])</f>
        <v>No</v>
      </c>
    </row>
    <row r="856" spans="1:14" x14ac:dyDescent="0.3">
      <c r="A856" t="s">
        <v>602</v>
      </c>
      <c r="B856">
        <v>15.84</v>
      </c>
      <c r="C856">
        <v>10.34</v>
      </c>
      <c r="D856" t="s">
        <v>2380</v>
      </c>
      <c r="E856" t="s">
        <v>2380</v>
      </c>
      <c r="F856" t="s">
        <v>2380</v>
      </c>
      <c r="G856">
        <v>2</v>
      </c>
      <c r="H856" t="s">
        <v>2380</v>
      </c>
      <c r="I856" s="9">
        <f>IF(MedExam_Table[[#This Row],[NumberOfMajorSurgeries]]="No major surgery",0,MedExam_Table[[#This Row],[NumberOfMajorSurgeries]])</f>
        <v>2</v>
      </c>
      <c r="J856" t="str">
        <f>PROPER(MedExam_Table[[#This Row],[Heart Issues]])</f>
        <v>No</v>
      </c>
      <c r="K856" t="str">
        <f>PROPER(IF(MedExam_Table[[#This Row],[smoker]]= "?","No",MedExam_Table[[#This Row],[smoker]]))</f>
        <v>No</v>
      </c>
      <c r="L856" t="str">
        <f>IF(MedExam_Table[[#This Row],[BMI]]&lt;18.5,"Underweight",IF(MedExam_Table[[#This Row],[BMI]]&lt;25,"NormalWeight",IF(MedExam_Table[[#This Row],[BMI]]&lt;=30,"OverWeight","Obesity")))</f>
        <v>Underweight</v>
      </c>
      <c r="M856" t="str">
        <f>IF(MedExam_Table[[#This Row],[HBA1C]]&lt;5.7,"Normal",IF(MedExam_Table[[#This Row],[HBA1C]]&lt;6.4,"Prediabetes","Diabetes"))</f>
        <v>Diabetes</v>
      </c>
      <c r="N856" t="str">
        <f>PROPER(MedExam_Table[[#This Row],[Any Transplants]])</f>
        <v>No</v>
      </c>
    </row>
    <row r="857" spans="1:14" x14ac:dyDescent="0.3">
      <c r="A857" t="s">
        <v>601</v>
      </c>
      <c r="B857">
        <v>36.630000000000003</v>
      </c>
      <c r="C857">
        <v>5.15</v>
      </c>
      <c r="D857" t="s">
        <v>2380</v>
      </c>
      <c r="E857" t="s">
        <v>2380</v>
      </c>
      <c r="F857" t="s">
        <v>2380</v>
      </c>
      <c r="G857" t="s">
        <v>2381</v>
      </c>
      <c r="H857" t="s">
        <v>2380</v>
      </c>
      <c r="I857" s="9">
        <f>IF(MedExam_Table[[#This Row],[NumberOfMajorSurgeries]]="No major surgery",0,MedExam_Table[[#This Row],[NumberOfMajorSurgeries]])</f>
        <v>0</v>
      </c>
      <c r="J857" t="str">
        <f>PROPER(MedExam_Table[[#This Row],[Heart Issues]])</f>
        <v>No</v>
      </c>
      <c r="K857" t="str">
        <f>PROPER(IF(MedExam_Table[[#This Row],[smoker]]= "?","No",MedExam_Table[[#This Row],[smoker]]))</f>
        <v>No</v>
      </c>
      <c r="L857" t="str">
        <f>IF(MedExam_Table[[#This Row],[BMI]]&lt;18.5,"Underweight",IF(MedExam_Table[[#This Row],[BMI]]&lt;25,"NormalWeight",IF(MedExam_Table[[#This Row],[BMI]]&lt;=30,"OverWeight","Obesity")))</f>
        <v>Obesity</v>
      </c>
      <c r="M857" t="str">
        <f>IF(MedExam_Table[[#This Row],[HBA1C]]&lt;5.7,"Normal",IF(MedExam_Table[[#This Row],[HBA1C]]&lt;6.4,"Prediabetes","Diabetes"))</f>
        <v>Normal</v>
      </c>
      <c r="N857" t="str">
        <f>PROPER(MedExam_Table[[#This Row],[Any Transplants]])</f>
        <v>No</v>
      </c>
    </row>
    <row r="858" spans="1:14" x14ac:dyDescent="0.3">
      <c r="A858" t="s">
        <v>2196</v>
      </c>
      <c r="B858">
        <v>39.729999999999997</v>
      </c>
      <c r="C858">
        <v>6.24</v>
      </c>
      <c r="D858" t="s">
        <v>2380</v>
      </c>
      <c r="E858" t="s">
        <v>2380</v>
      </c>
      <c r="F858" t="s">
        <v>2380</v>
      </c>
      <c r="G858" t="s">
        <v>2381</v>
      </c>
      <c r="H858" t="s">
        <v>2382</v>
      </c>
      <c r="I858" s="9">
        <f>IF(MedExam_Table[[#This Row],[NumberOfMajorSurgeries]]="No major surgery",0,MedExam_Table[[#This Row],[NumberOfMajorSurgeries]])</f>
        <v>0</v>
      </c>
      <c r="J858" t="str">
        <f>PROPER(MedExam_Table[[#This Row],[Heart Issues]])</f>
        <v>No</v>
      </c>
      <c r="K858" t="str">
        <f>PROPER(IF(MedExam_Table[[#This Row],[smoker]]= "?","No",MedExam_Table[[#This Row],[smoker]]))</f>
        <v>Yes</v>
      </c>
      <c r="L858" t="str">
        <f>IF(MedExam_Table[[#This Row],[BMI]]&lt;18.5,"Underweight",IF(MedExam_Table[[#This Row],[BMI]]&lt;25,"NormalWeight",IF(MedExam_Table[[#This Row],[BMI]]&lt;=30,"OverWeight","Obesity")))</f>
        <v>Obesity</v>
      </c>
      <c r="M858" t="str">
        <f>IF(MedExam_Table[[#This Row],[HBA1C]]&lt;5.7,"Normal",IF(MedExam_Table[[#This Row],[HBA1C]]&lt;6.4,"Prediabetes","Diabetes"))</f>
        <v>Prediabetes</v>
      </c>
      <c r="N858" t="str">
        <f>PROPER(MedExam_Table[[#This Row],[Any Transplants]])</f>
        <v>No</v>
      </c>
    </row>
    <row r="859" spans="1:14" x14ac:dyDescent="0.3">
      <c r="A859" t="s">
        <v>600</v>
      </c>
      <c r="B859">
        <v>16.47</v>
      </c>
      <c r="C859">
        <v>11.72</v>
      </c>
      <c r="D859" t="s">
        <v>2380</v>
      </c>
      <c r="E859" t="s">
        <v>2380</v>
      </c>
      <c r="F859" t="s">
        <v>2380</v>
      </c>
      <c r="G859" t="s">
        <v>2381</v>
      </c>
      <c r="H859" t="s">
        <v>2380</v>
      </c>
      <c r="I859" s="9">
        <f>IF(MedExam_Table[[#This Row],[NumberOfMajorSurgeries]]="No major surgery",0,MedExam_Table[[#This Row],[NumberOfMajorSurgeries]])</f>
        <v>0</v>
      </c>
      <c r="J859" t="str">
        <f>PROPER(MedExam_Table[[#This Row],[Heart Issues]])</f>
        <v>No</v>
      </c>
      <c r="K859" t="str">
        <f>PROPER(IF(MedExam_Table[[#This Row],[smoker]]= "?","No",MedExam_Table[[#This Row],[smoker]]))</f>
        <v>No</v>
      </c>
      <c r="L859" t="str">
        <f>IF(MedExam_Table[[#This Row],[BMI]]&lt;18.5,"Underweight",IF(MedExam_Table[[#This Row],[BMI]]&lt;25,"NormalWeight",IF(MedExam_Table[[#This Row],[BMI]]&lt;=30,"OverWeight","Obesity")))</f>
        <v>Underweight</v>
      </c>
      <c r="M859" t="str">
        <f>IF(MedExam_Table[[#This Row],[HBA1C]]&lt;5.7,"Normal",IF(MedExam_Table[[#This Row],[HBA1C]]&lt;6.4,"Prediabetes","Diabetes"))</f>
        <v>Diabetes</v>
      </c>
      <c r="N859" t="str">
        <f>PROPER(MedExam_Table[[#This Row],[Any Transplants]])</f>
        <v>No</v>
      </c>
    </row>
    <row r="860" spans="1:14" x14ac:dyDescent="0.3">
      <c r="A860" t="s">
        <v>599</v>
      </c>
      <c r="B860">
        <v>25.8</v>
      </c>
      <c r="C860">
        <v>5.29</v>
      </c>
      <c r="D860" t="s">
        <v>2380</v>
      </c>
      <c r="E860" t="s">
        <v>2380</v>
      </c>
      <c r="F860" t="s">
        <v>2380</v>
      </c>
      <c r="G860" t="s">
        <v>2381</v>
      </c>
      <c r="H860" t="s">
        <v>2380</v>
      </c>
      <c r="I860" s="9">
        <f>IF(MedExam_Table[[#This Row],[NumberOfMajorSurgeries]]="No major surgery",0,MedExam_Table[[#This Row],[NumberOfMajorSurgeries]])</f>
        <v>0</v>
      </c>
      <c r="J860" t="str">
        <f>PROPER(MedExam_Table[[#This Row],[Heart Issues]])</f>
        <v>No</v>
      </c>
      <c r="K860" t="str">
        <f>PROPER(IF(MedExam_Table[[#This Row],[smoker]]= "?","No",MedExam_Table[[#This Row],[smoker]]))</f>
        <v>No</v>
      </c>
      <c r="L860" t="str">
        <f>IF(MedExam_Table[[#This Row],[BMI]]&lt;18.5,"Underweight",IF(MedExam_Table[[#This Row],[BMI]]&lt;25,"NormalWeight",IF(MedExam_Table[[#This Row],[BMI]]&lt;=30,"OverWeight","Obesity")))</f>
        <v>OverWeight</v>
      </c>
      <c r="M860" t="str">
        <f>IF(MedExam_Table[[#This Row],[HBA1C]]&lt;5.7,"Normal",IF(MedExam_Table[[#This Row],[HBA1C]]&lt;6.4,"Prediabetes","Diabetes"))</f>
        <v>Normal</v>
      </c>
      <c r="N860" t="str">
        <f>PROPER(MedExam_Table[[#This Row],[Any Transplants]])</f>
        <v>No</v>
      </c>
    </row>
    <row r="861" spans="1:14" x14ac:dyDescent="0.3">
      <c r="A861" t="s">
        <v>598</v>
      </c>
      <c r="B861">
        <v>23.6</v>
      </c>
      <c r="C861">
        <v>4.33</v>
      </c>
      <c r="D861" t="s">
        <v>2380</v>
      </c>
      <c r="E861" t="s">
        <v>2380</v>
      </c>
      <c r="F861" t="s">
        <v>2380</v>
      </c>
      <c r="G861" t="s">
        <v>2381</v>
      </c>
      <c r="H861" t="s">
        <v>2380</v>
      </c>
      <c r="I861" s="9">
        <f>IF(MedExam_Table[[#This Row],[NumberOfMajorSurgeries]]="No major surgery",0,MedExam_Table[[#This Row],[NumberOfMajorSurgeries]])</f>
        <v>0</v>
      </c>
      <c r="J861" t="str">
        <f>PROPER(MedExam_Table[[#This Row],[Heart Issues]])</f>
        <v>No</v>
      </c>
      <c r="K861" t="str">
        <f>PROPER(IF(MedExam_Table[[#This Row],[smoker]]= "?","No",MedExam_Table[[#This Row],[smoker]]))</f>
        <v>No</v>
      </c>
      <c r="L861" t="str">
        <f>IF(MedExam_Table[[#This Row],[BMI]]&lt;18.5,"Underweight",IF(MedExam_Table[[#This Row],[BMI]]&lt;25,"NormalWeight",IF(MedExam_Table[[#This Row],[BMI]]&lt;=30,"OverWeight","Obesity")))</f>
        <v>NormalWeight</v>
      </c>
      <c r="M861" t="str">
        <f>IF(MedExam_Table[[#This Row],[HBA1C]]&lt;5.7,"Normal",IF(MedExam_Table[[#This Row],[HBA1C]]&lt;6.4,"Prediabetes","Diabetes"))</f>
        <v>Normal</v>
      </c>
      <c r="N861" t="str">
        <f>PROPER(MedExam_Table[[#This Row],[Any Transplants]])</f>
        <v>No</v>
      </c>
    </row>
    <row r="862" spans="1:14" x14ac:dyDescent="0.3">
      <c r="A862" t="s">
        <v>597</v>
      </c>
      <c r="B862">
        <v>32.11</v>
      </c>
      <c r="C862">
        <v>6.24</v>
      </c>
      <c r="D862" t="s">
        <v>2380</v>
      </c>
      <c r="E862" t="s">
        <v>2380</v>
      </c>
      <c r="F862" t="s">
        <v>2383</v>
      </c>
      <c r="G862">
        <v>1</v>
      </c>
      <c r="H862" t="s">
        <v>2380</v>
      </c>
      <c r="I862" s="9">
        <f>IF(MedExam_Table[[#This Row],[NumberOfMajorSurgeries]]="No major surgery",0,MedExam_Table[[#This Row],[NumberOfMajorSurgeries]])</f>
        <v>1</v>
      </c>
      <c r="J862" t="str">
        <f>PROPER(MedExam_Table[[#This Row],[Heart Issues]])</f>
        <v>No</v>
      </c>
      <c r="K862" t="str">
        <f>PROPER(IF(MedExam_Table[[#This Row],[smoker]]= "?","No",MedExam_Table[[#This Row],[smoker]]))</f>
        <v>No</v>
      </c>
      <c r="L862" t="str">
        <f>IF(MedExam_Table[[#This Row],[BMI]]&lt;18.5,"Underweight",IF(MedExam_Table[[#This Row],[BMI]]&lt;25,"NormalWeight",IF(MedExam_Table[[#This Row],[BMI]]&lt;=30,"OverWeight","Obesity")))</f>
        <v>Obesity</v>
      </c>
      <c r="M862" t="str">
        <f>IF(MedExam_Table[[#This Row],[HBA1C]]&lt;5.7,"Normal",IF(MedExam_Table[[#This Row],[HBA1C]]&lt;6.4,"Prediabetes","Diabetes"))</f>
        <v>Prediabetes</v>
      </c>
      <c r="N862" t="str">
        <f>PROPER(MedExam_Table[[#This Row],[Any Transplants]])</f>
        <v>No</v>
      </c>
    </row>
    <row r="863" spans="1:14" x14ac:dyDescent="0.3">
      <c r="A863" t="s">
        <v>596</v>
      </c>
      <c r="B863">
        <v>30.114999999999998</v>
      </c>
      <c r="C863">
        <v>11.61</v>
      </c>
      <c r="D863" t="s">
        <v>2380</v>
      </c>
      <c r="E863" t="s">
        <v>2380</v>
      </c>
      <c r="F863" t="s">
        <v>2380</v>
      </c>
      <c r="G863" t="s">
        <v>2381</v>
      </c>
      <c r="H863" t="s">
        <v>2380</v>
      </c>
      <c r="I863" s="9">
        <f>IF(MedExam_Table[[#This Row],[NumberOfMajorSurgeries]]="No major surgery",0,MedExam_Table[[#This Row],[NumberOfMajorSurgeries]])</f>
        <v>0</v>
      </c>
      <c r="J863" t="str">
        <f>PROPER(MedExam_Table[[#This Row],[Heart Issues]])</f>
        <v>No</v>
      </c>
      <c r="K863" t="str">
        <f>PROPER(IF(MedExam_Table[[#This Row],[smoker]]= "?","No",MedExam_Table[[#This Row],[smoker]]))</f>
        <v>No</v>
      </c>
      <c r="L863" t="str">
        <f>IF(MedExam_Table[[#This Row],[BMI]]&lt;18.5,"Underweight",IF(MedExam_Table[[#This Row],[BMI]]&lt;25,"NormalWeight",IF(MedExam_Table[[#This Row],[BMI]]&lt;=30,"OverWeight","Obesity")))</f>
        <v>Obesity</v>
      </c>
      <c r="M863" t="str">
        <f>IF(MedExam_Table[[#This Row],[HBA1C]]&lt;5.7,"Normal",IF(MedExam_Table[[#This Row],[HBA1C]]&lt;6.4,"Prediabetes","Diabetes"))</f>
        <v>Diabetes</v>
      </c>
      <c r="N863" t="str">
        <f>PROPER(MedExam_Table[[#This Row],[Any Transplants]])</f>
        <v>No</v>
      </c>
    </row>
    <row r="864" spans="1:14" x14ac:dyDescent="0.3">
      <c r="A864" t="s">
        <v>595</v>
      </c>
      <c r="B864">
        <v>20.28</v>
      </c>
      <c r="C864">
        <v>11.07</v>
      </c>
      <c r="D864" t="s">
        <v>2382</v>
      </c>
      <c r="E864" t="s">
        <v>2380</v>
      </c>
      <c r="F864" t="s">
        <v>2380</v>
      </c>
      <c r="G864" t="s">
        <v>2381</v>
      </c>
      <c r="H864" t="s">
        <v>2380</v>
      </c>
      <c r="I864" s="9">
        <f>IF(MedExam_Table[[#This Row],[NumberOfMajorSurgeries]]="No major surgery",0,MedExam_Table[[#This Row],[NumberOfMajorSurgeries]])</f>
        <v>0</v>
      </c>
      <c r="J864" t="str">
        <f>PROPER(MedExam_Table[[#This Row],[Heart Issues]])</f>
        <v>Yes</v>
      </c>
      <c r="K864" t="str">
        <f>PROPER(IF(MedExam_Table[[#This Row],[smoker]]= "?","No",MedExam_Table[[#This Row],[smoker]]))</f>
        <v>No</v>
      </c>
      <c r="L864" t="str">
        <f>IF(MedExam_Table[[#This Row],[BMI]]&lt;18.5,"Underweight",IF(MedExam_Table[[#This Row],[BMI]]&lt;25,"NormalWeight",IF(MedExam_Table[[#This Row],[BMI]]&lt;=30,"OverWeight","Obesity")))</f>
        <v>NormalWeight</v>
      </c>
      <c r="M864" t="str">
        <f>IF(MedExam_Table[[#This Row],[HBA1C]]&lt;5.7,"Normal",IF(MedExam_Table[[#This Row],[HBA1C]]&lt;6.4,"Prediabetes","Diabetes"))</f>
        <v>Diabetes</v>
      </c>
      <c r="N864" t="str">
        <f>PROPER(MedExam_Table[[#This Row],[Any Transplants]])</f>
        <v>No</v>
      </c>
    </row>
    <row r="865" spans="1:14" x14ac:dyDescent="0.3">
      <c r="A865" t="s">
        <v>594</v>
      </c>
      <c r="B865">
        <v>20.234999999999999</v>
      </c>
      <c r="C865">
        <v>5.19</v>
      </c>
      <c r="D865" t="s">
        <v>2380</v>
      </c>
      <c r="E865" t="s">
        <v>2380</v>
      </c>
      <c r="F865" t="s">
        <v>2383</v>
      </c>
      <c r="G865">
        <v>1</v>
      </c>
      <c r="H865" t="s">
        <v>2380</v>
      </c>
      <c r="I865" s="9">
        <f>IF(MedExam_Table[[#This Row],[NumberOfMajorSurgeries]]="No major surgery",0,MedExam_Table[[#This Row],[NumberOfMajorSurgeries]])</f>
        <v>1</v>
      </c>
      <c r="J865" t="str">
        <f>PROPER(MedExam_Table[[#This Row],[Heart Issues]])</f>
        <v>No</v>
      </c>
      <c r="K865" t="str">
        <f>PROPER(IF(MedExam_Table[[#This Row],[smoker]]= "?","No",MedExam_Table[[#This Row],[smoker]]))</f>
        <v>No</v>
      </c>
      <c r="L865" t="str">
        <f>IF(MedExam_Table[[#This Row],[BMI]]&lt;18.5,"Underweight",IF(MedExam_Table[[#This Row],[BMI]]&lt;25,"NormalWeight",IF(MedExam_Table[[#This Row],[BMI]]&lt;=30,"OverWeight","Obesity")))</f>
        <v>NormalWeight</v>
      </c>
      <c r="M865" t="str">
        <f>IF(MedExam_Table[[#This Row],[HBA1C]]&lt;5.7,"Normal",IF(MedExam_Table[[#This Row],[HBA1C]]&lt;6.4,"Prediabetes","Diabetes"))</f>
        <v>Normal</v>
      </c>
      <c r="N865" t="str">
        <f>PROPER(MedExam_Table[[#This Row],[Any Transplants]])</f>
        <v>No</v>
      </c>
    </row>
    <row r="866" spans="1:14" x14ac:dyDescent="0.3">
      <c r="A866" t="s">
        <v>593</v>
      </c>
      <c r="B866">
        <v>25.27</v>
      </c>
      <c r="C866">
        <v>5.7</v>
      </c>
      <c r="D866" t="s">
        <v>2382</v>
      </c>
      <c r="E866" t="s">
        <v>2380</v>
      </c>
      <c r="F866" t="s">
        <v>2380</v>
      </c>
      <c r="G866">
        <v>1</v>
      </c>
      <c r="H866" t="s">
        <v>2380</v>
      </c>
      <c r="I866" s="9">
        <f>IF(MedExam_Table[[#This Row],[NumberOfMajorSurgeries]]="No major surgery",0,MedExam_Table[[#This Row],[NumberOfMajorSurgeries]])</f>
        <v>1</v>
      </c>
      <c r="J866" t="str">
        <f>PROPER(MedExam_Table[[#This Row],[Heart Issues]])</f>
        <v>Yes</v>
      </c>
      <c r="K866" t="str">
        <f>PROPER(IF(MedExam_Table[[#This Row],[smoker]]= "?","No",MedExam_Table[[#This Row],[smoker]]))</f>
        <v>No</v>
      </c>
      <c r="L866" t="str">
        <f>IF(MedExam_Table[[#This Row],[BMI]]&lt;18.5,"Underweight",IF(MedExam_Table[[#This Row],[BMI]]&lt;25,"NormalWeight",IF(MedExam_Table[[#This Row],[BMI]]&lt;=30,"OverWeight","Obesity")))</f>
        <v>OverWeight</v>
      </c>
      <c r="M866" t="str">
        <f>IF(MedExam_Table[[#This Row],[HBA1C]]&lt;5.7,"Normal",IF(MedExam_Table[[#This Row],[HBA1C]]&lt;6.4,"Prediabetes","Diabetes"))</f>
        <v>Prediabetes</v>
      </c>
      <c r="N866" t="str">
        <f>PROPER(MedExam_Table[[#This Row],[Any Transplants]])</f>
        <v>No</v>
      </c>
    </row>
    <row r="867" spans="1:14" x14ac:dyDescent="0.3">
      <c r="A867" t="s">
        <v>592</v>
      </c>
      <c r="B867">
        <v>24.24</v>
      </c>
      <c r="C867">
        <v>6.15</v>
      </c>
      <c r="D867" t="s">
        <v>2380</v>
      </c>
      <c r="E867" t="s">
        <v>2380</v>
      </c>
      <c r="F867" t="s">
        <v>2380</v>
      </c>
      <c r="G867" t="s">
        <v>2381</v>
      </c>
      <c r="H867" t="s">
        <v>2380</v>
      </c>
      <c r="I867" s="9">
        <f>IF(MedExam_Table[[#This Row],[NumberOfMajorSurgeries]]="No major surgery",0,MedExam_Table[[#This Row],[NumberOfMajorSurgeries]])</f>
        <v>0</v>
      </c>
      <c r="J867" t="str">
        <f>PROPER(MedExam_Table[[#This Row],[Heart Issues]])</f>
        <v>No</v>
      </c>
      <c r="K867" t="str">
        <f>PROPER(IF(MedExam_Table[[#This Row],[smoker]]= "?","No",MedExam_Table[[#This Row],[smoker]]))</f>
        <v>No</v>
      </c>
      <c r="L867" t="str">
        <f>IF(MedExam_Table[[#This Row],[BMI]]&lt;18.5,"Underweight",IF(MedExam_Table[[#This Row],[BMI]]&lt;25,"NormalWeight",IF(MedExam_Table[[#This Row],[BMI]]&lt;=30,"OverWeight","Obesity")))</f>
        <v>NormalWeight</v>
      </c>
      <c r="M867" t="str">
        <f>IF(MedExam_Table[[#This Row],[HBA1C]]&lt;5.7,"Normal",IF(MedExam_Table[[#This Row],[HBA1C]]&lt;6.4,"Prediabetes","Diabetes"))</f>
        <v>Prediabetes</v>
      </c>
      <c r="N867" t="str">
        <f>PROPER(MedExam_Table[[#This Row],[Any Transplants]])</f>
        <v>No</v>
      </c>
    </row>
    <row r="868" spans="1:14" x14ac:dyDescent="0.3">
      <c r="A868" t="s">
        <v>591</v>
      </c>
      <c r="B868">
        <v>35.75</v>
      </c>
      <c r="C868">
        <v>5.07</v>
      </c>
      <c r="D868" t="s">
        <v>2380</v>
      </c>
      <c r="E868" t="s">
        <v>2380</v>
      </c>
      <c r="F868" t="s">
        <v>2380</v>
      </c>
      <c r="G868" t="s">
        <v>2381</v>
      </c>
      <c r="H868" t="s">
        <v>2380</v>
      </c>
      <c r="I868" s="9">
        <f>IF(MedExam_Table[[#This Row],[NumberOfMajorSurgeries]]="No major surgery",0,MedExam_Table[[#This Row],[NumberOfMajorSurgeries]])</f>
        <v>0</v>
      </c>
      <c r="J868" t="str">
        <f>PROPER(MedExam_Table[[#This Row],[Heart Issues]])</f>
        <v>No</v>
      </c>
      <c r="K868" t="str">
        <f>PROPER(IF(MedExam_Table[[#This Row],[smoker]]= "?","No",MedExam_Table[[#This Row],[smoker]]))</f>
        <v>No</v>
      </c>
      <c r="L868" t="str">
        <f>IF(MedExam_Table[[#This Row],[BMI]]&lt;18.5,"Underweight",IF(MedExam_Table[[#This Row],[BMI]]&lt;25,"NormalWeight",IF(MedExam_Table[[#This Row],[BMI]]&lt;=30,"OverWeight","Obesity")))</f>
        <v>Obesity</v>
      </c>
      <c r="M868" t="str">
        <f>IF(MedExam_Table[[#This Row],[HBA1C]]&lt;5.7,"Normal",IF(MedExam_Table[[#This Row],[HBA1C]]&lt;6.4,"Prediabetes","Diabetes"))</f>
        <v>Normal</v>
      </c>
      <c r="N868" t="str">
        <f>PROPER(MedExam_Table[[#This Row],[Any Transplants]])</f>
        <v>No</v>
      </c>
    </row>
    <row r="869" spans="1:14" x14ac:dyDescent="0.3">
      <c r="A869" t="s">
        <v>2195</v>
      </c>
      <c r="B869">
        <v>35.68</v>
      </c>
      <c r="C869">
        <v>10.039999999999999</v>
      </c>
      <c r="D869" t="s">
        <v>2380</v>
      </c>
      <c r="E869" t="s">
        <v>2380</v>
      </c>
      <c r="F869" t="s">
        <v>2380</v>
      </c>
      <c r="G869" t="s">
        <v>2381</v>
      </c>
      <c r="H869" t="s">
        <v>2382</v>
      </c>
      <c r="I869" s="9">
        <f>IF(MedExam_Table[[#This Row],[NumberOfMajorSurgeries]]="No major surgery",0,MedExam_Table[[#This Row],[NumberOfMajorSurgeries]])</f>
        <v>0</v>
      </c>
      <c r="J869" t="str">
        <f>PROPER(MedExam_Table[[#This Row],[Heart Issues]])</f>
        <v>No</v>
      </c>
      <c r="K869" t="str">
        <f>PROPER(IF(MedExam_Table[[#This Row],[smoker]]= "?","No",MedExam_Table[[#This Row],[smoker]]))</f>
        <v>Yes</v>
      </c>
      <c r="L869" t="str">
        <f>IF(MedExam_Table[[#This Row],[BMI]]&lt;18.5,"Underweight",IF(MedExam_Table[[#This Row],[BMI]]&lt;25,"NormalWeight",IF(MedExam_Table[[#This Row],[BMI]]&lt;=30,"OverWeight","Obesity")))</f>
        <v>Obesity</v>
      </c>
      <c r="M869" t="str">
        <f>IF(MedExam_Table[[#This Row],[HBA1C]]&lt;5.7,"Normal",IF(MedExam_Table[[#This Row],[HBA1C]]&lt;6.4,"Prediabetes","Diabetes"))</f>
        <v>Diabetes</v>
      </c>
      <c r="N869" t="str">
        <f>PROPER(MedExam_Table[[#This Row],[Any Transplants]])</f>
        <v>No</v>
      </c>
    </row>
    <row r="870" spans="1:14" x14ac:dyDescent="0.3">
      <c r="A870" t="s">
        <v>590</v>
      </c>
      <c r="B870">
        <v>29.92</v>
      </c>
      <c r="C870">
        <v>10.97</v>
      </c>
      <c r="D870" t="s">
        <v>2382</v>
      </c>
      <c r="E870" t="s">
        <v>2380</v>
      </c>
      <c r="F870" t="s">
        <v>2380</v>
      </c>
      <c r="G870">
        <v>1</v>
      </c>
      <c r="H870" t="s">
        <v>2380</v>
      </c>
      <c r="I870" s="9">
        <f>IF(MedExam_Table[[#This Row],[NumberOfMajorSurgeries]]="No major surgery",0,MedExam_Table[[#This Row],[NumberOfMajorSurgeries]])</f>
        <v>1</v>
      </c>
      <c r="J870" t="str">
        <f>PROPER(MedExam_Table[[#This Row],[Heart Issues]])</f>
        <v>Yes</v>
      </c>
      <c r="K870" t="str">
        <f>PROPER(IF(MedExam_Table[[#This Row],[smoker]]= "?","No",MedExam_Table[[#This Row],[smoker]]))</f>
        <v>No</v>
      </c>
      <c r="L870" t="str">
        <f>IF(MedExam_Table[[#This Row],[BMI]]&lt;18.5,"Underweight",IF(MedExam_Table[[#This Row],[BMI]]&lt;25,"NormalWeight",IF(MedExam_Table[[#This Row],[BMI]]&lt;=30,"OverWeight","Obesity")))</f>
        <v>OverWeight</v>
      </c>
      <c r="M870" t="str">
        <f>IF(MedExam_Table[[#This Row],[HBA1C]]&lt;5.7,"Normal",IF(MedExam_Table[[#This Row],[HBA1C]]&lt;6.4,"Prediabetes","Diabetes"))</f>
        <v>Diabetes</v>
      </c>
      <c r="N870" t="str">
        <f>PROPER(MedExam_Table[[#This Row],[Any Transplants]])</f>
        <v>No</v>
      </c>
    </row>
    <row r="871" spans="1:14" x14ac:dyDescent="0.3">
      <c r="A871" t="s">
        <v>589</v>
      </c>
      <c r="B871">
        <v>26.2</v>
      </c>
      <c r="C871">
        <v>10.93</v>
      </c>
      <c r="D871" t="s">
        <v>2382</v>
      </c>
      <c r="E871" t="s">
        <v>2380</v>
      </c>
      <c r="F871" t="s">
        <v>2380</v>
      </c>
      <c r="G871">
        <v>1</v>
      </c>
      <c r="H871" t="s">
        <v>2380</v>
      </c>
      <c r="I871" s="9">
        <f>IF(MedExam_Table[[#This Row],[NumberOfMajorSurgeries]]="No major surgery",0,MedExam_Table[[#This Row],[NumberOfMajorSurgeries]])</f>
        <v>1</v>
      </c>
      <c r="J871" t="str">
        <f>PROPER(MedExam_Table[[#This Row],[Heart Issues]])</f>
        <v>Yes</v>
      </c>
      <c r="K871" t="str">
        <f>PROPER(IF(MedExam_Table[[#This Row],[smoker]]= "?","No",MedExam_Table[[#This Row],[smoker]]))</f>
        <v>No</v>
      </c>
      <c r="L871" t="str">
        <f>IF(MedExam_Table[[#This Row],[BMI]]&lt;18.5,"Underweight",IF(MedExam_Table[[#This Row],[BMI]]&lt;25,"NormalWeight",IF(MedExam_Table[[#This Row],[BMI]]&lt;=30,"OverWeight","Obesity")))</f>
        <v>OverWeight</v>
      </c>
      <c r="M871" t="str">
        <f>IF(MedExam_Table[[#This Row],[HBA1C]]&lt;5.7,"Normal",IF(MedExam_Table[[#This Row],[HBA1C]]&lt;6.4,"Prediabetes","Diabetes"))</f>
        <v>Diabetes</v>
      </c>
      <c r="N871" t="str">
        <f>PROPER(MedExam_Table[[#This Row],[Any Transplants]])</f>
        <v>No</v>
      </c>
    </row>
    <row r="872" spans="1:14" x14ac:dyDescent="0.3">
      <c r="A872" t="s">
        <v>588</v>
      </c>
      <c r="B872">
        <v>26.695</v>
      </c>
      <c r="C872">
        <v>4.21</v>
      </c>
      <c r="D872" t="s">
        <v>2382</v>
      </c>
      <c r="E872" t="s">
        <v>2380</v>
      </c>
      <c r="F872" t="s">
        <v>2383</v>
      </c>
      <c r="G872">
        <v>1</v>
      </c>
      <c r="H872" t="s">
        <v>2380</v>
      </c>
      <c r="I872" s="9">
        <f>IF(MedExam_Table[[#This Row],[NumberOfMajorSurgeries]]="No major surgery",0,MedExam_Table[[#This Row],[NumberOfMajorSurgeries]])</f>
        <v>1</v>
      </c>
      <c r="J872" t="str">
        <f>PROPER(MedExam_Table[[#This Row],[Heart Issues]])</f>
        <v>Yes</v>
      </c>
      <c r="K872" t="str">
        <f>PROPER(IF(MedExam_Table[[#This Row],[smoker]]= "?","No",MedExam_Table[[#This Row],[smoker]]))</f>
        <v>No</v>
      </c>
      <c r="L872" t="str">
        <f>IF(MedExam_Table[[#This Row],[BMI]]&lt;18.5,"Underweight",IF(MedExam_Table[[#This Row],[BMI]]&lt;25,"NormalWeight",IF(MedExam_Table[[#This Row],[BMI]]&lt;=30,"OverWeight","Obesity")))</f>
        <v>OverWeight</v>
      </c>
      <c r="M872" t="str">
        <f>IF(MedExam_Table[[#This Row],[HBA1C]]&lt;5.7,"Normal",IF(MedExam_Table[[#This Row],[HBA1C]]&lt;6.4,"Prediabetes","Diabetes"))</f>
        <v>Normal</v>
      </c>
      <c r="N872" t="str">
        <f>PROPER(MedExam_Table[[#This Row],[Any Transplants]])</f>
        <v>No</v>
      </c>
    </row>
    <row r="873" spans="1:14" x14ac:dyDescent="0.3">
      <c r="A873" t="s">
        <v>587</v>
      </c>
      <c r="B873">
        <v>23.16</v>
      </c>
      <c r="C873">
        <v>5.5</v>
      </c>
      <c r="D873" t="s">
        <v>2380</v>
      </c>
      <c r="E873" t="s">
        <v>2380</v>
      </c>
      <c r="F873" t="s">
        <v>2380</v>
      </c>
      <c r="G873" t="s">
        <v>2381</v>
      </c>
      <c r="H873" t="s">
        <v>2380</v>
      </c>
      <c r="I873" s="9">
        <f>IF(MedExam_Table[[#This Row],[NumberOfMajorSurgeries]]="No major surgery",0,MedExam_Table[[#This Row],[NumberOfMajorSurgeries]])</f>
        <v>0</v>
      </c>
      <c r="J873" t="str">
        <f>PROPER(MedExam_Table[[#This Row],[Heart Issues]])</f>
        <v>No</v>
      </c>
      <c r="K873" t="str">
        <f>PROPER(IF(MedExam_Table[[#This Row],[smoker]]= "?","No",MedExam_Table[[#This Row],[smoker]]))</f>
        <v>No</v>
      </c>
      <c r="L873" t="str">
        <f>IF(MedExam_Table[[#This Row],[BMI]]&lt;18.5,"Underweight",IF(MedExam_Table[[#This Row],[BMI]]&lt;25,"NormalWeight",IF(MedExam_Table[[#This Row],[BMI]]&lt;=30,"OverWeight","Obesity")))</f>
        <v>NormalWeight</v>
      </c>
      <c r="M873" t="str">
        <f>IF(MedExam_Table[[#This Row],[HBA1C]]&lt;5.7,"Normal",IF(MedExam_Table[[#This Row],[HBA1C]]&lt;6.4,"Prediabetes","Diabetes"))</f>
        <v>Normal</v>
      </c>
      <c r="N873" t="str">
        <f>PROPER(MedExam_Table[[#This Row],[Any Transplants]])</f>
        <v>No</v>
      </c>
    </row>
    <row r="874" spans="1:14" x14ac:dyDescent="0.3">
      <c r="A874" t="s">
        <v>586</v>
      </c>
      <c r="B874">
        <v>32.585000000000001</v>
      </c>
      <c r="C874">
        <v>4.93</v>
      </c>
      <c r="D874" t="s">
        <v>2382</v>
      </c>
      <c r="E874" t="s">
        <v>2380</v>
      </c>
      <c r="F874" t="s">
        <v>2380</v>
      </c>
      <c r="G874">
        <v>1</v>
      </c>
      <c r="H874" t="s">
        <v>2380</v>
      </c>
      <c r="I874" s="9">
        <f>IF(MedExam_Table[[#This Row],[NumberOfMajorSurgeries]]="No major surgery",0,MedExam_Table[[#This Row],[NumberOfMajorSurgeries]])</f>
        <v>1</v>
      </c>
      <c r="J874" t="str">
        <f>PROPER(MedExam_Table[[#This Row],[Heart Issues]])</f>
        <v>Yes</v>
      </c>
      <c r="K874" t="str">
        <f>PROPER(IF(MedExam_Table[[#This Row],[smoker]]= "?","No",MedExam_Table[[#This Row],[smoker]]))</f>
        <v>No</v>
      </c>
      <c r="L874" t="str">
        <f>IF(MedExam_Table[[#This Row],[BMI]]&lt;18.5,"Underweight",IF(MedExam_Table[[#This Row],[BMI]]&lt;25,"NormalWeight",IF(MedExam_Table[[#This Row],[BMI]]&lt;=30,"OverWeight","Obesity")))</f>
        <v>Obesity</v>
      </c>
      <c r="M874" t="str">
        <f>IF(MedExam_Table[[#This Row],[HBA1C]]&lt;5.7,"Normal",IF(MedExam_Table[[#This Row],[HBA1C]]&lt;6.4,"Prediabetes","Diabetes"))</f>
        <v>Normal</v>
      </c>
      <c r="N874" t="str">
        <f>PROPER(MedExam_Table[[#This Row],[Any Transplants]])</f>
        <v>No</v>
      </c>
    </row>
    <row r="875" spans="1:14" x14ac:dyDescent="0.3">
      <c r="A875" t="s">
        <v>585</v>
      </c>
      <c r="B875">
        <v>33.97</v>
      </c>
      <c r="C875">
        <v>5.6</v>
      </c>
      <c r="D875" t="s">
        <v>2382</v>
      </c>
      <c r="E875" t="s">
        <v>2380</v>
      </c>
      <c r="F875" t="s">
        <v>2380</v>
      </c>
      <c r="G875" t="s">
        <v>2381</v>
      </c>
      <c r="H875" t="s">
        <v>2380</v>
      </c>
      <c r="I875" s="9">
        <f>IF(MedExam_Table[[#This Row],[NumberOfMajorSurgeries]]="No major surgery",0,MedExam_Table[[#This Row],[NumberOfMajorSurgeries]])</f>
        <v>0</v>
      </c>
      <c r="J875" t="str">
        <f>PROPER(MedExam_Table[[#This Row],[Heart Issues]])</f>
        <v>Yes</v>
      </c>
      <c r="K875" t="str">
        <f>PROPER(IF(MedExam_Table[[#This Row],[smoker]]= "?","No",MedExam_Table[[#This Row],[smoker]]))</f>
        <v>No</v>
      </c>
      <c r="L875" t="str">
        <f>IF(MedExam_Table[[#This Row],[BMI]]&lt;18.5,"Underweight",IF(MedExam_Table[[#This Row],[BMI]]&lt;25,"NormalWeight",IF(MedExam_Table[[#This Row],[BMI]]&lt;=30,"OverWeight","Obesity")))</f>
        <v>Obesity</v>
      </c>
      <c r="M875" t="str">
        <f>IF(MedExam_Table[[#This Row],[HBA1C]]&lt;5.7,"Normal",IF(MedExam_Table[[#This Row],[HBA1C]]&lt;6.4,"Prediabetes","Diabetes"))</f>
        <v>Normal</v>
      </c>
      <c r="N875" t="str">
        <f>PROPER(MedExam_Table[[#This Row],[Any Transplants]])</f>
        <v>No</v>
      </c>
    </row>
    <row r="876" spans="1:14" x14ac:dyDescent="0.3">
      <c r="A876" t="s">
        <v>584</v>
      </c>
      <c r="B876">
        <v>16.57</v>
      </c>
      <c r="C876">
        <v>9.99</v>
      </c>
      <c r="D876" t="s">
        <v>2380</v>
      </c>
      <c r="E876" t="s">
        <v>2380</v>
      </c>
      <c r="F876" t="s">
        <v>2380</v>
      </c>
      <c r="G876" t="s">
        <v>2381</v>
      </c>
      <c r="H876" t="s">
        <v>2380</v>
      </c>
      <c r="I876" s="9">
        <f>IF(MedExam_Table[[#This Row],[NumberOfMajorSurgeries]]="No major surgery",0,MedExam_Table[[#This Row],[NumberOfMajorSurgeries]])</f>
        <v>0</v>
      </c>
      <c r="J876" t="str">
        <f>PROPER(MedExam_Table[[#This Row],[Heart Issues]])</f>
        <v>No</v>
      </c>
      <c r="K876" t="str">
        <f>PROPER(IF(MedExam_Table[[#This Row],[smoker]]= "?","No",MedExam_Table[[#This Row],[smoker]]))</f>
        <v>No</v>
      </c>
      <c r="L876" t="str">
        <f>IF(MedExam_Table[[#This Row],[BMI]]&lt;18.5,"Underweight",IF(MedExam_Table[[#This Row],[BMI]]&lt;25,"NormalWeight",IF(MedExam_Table[[#This Row],[BMI]]&lt;=30,"OverWeight","Obesity")))</f>
        <v>Underweight</v>
      </c>
      <c r="M876" t="str">
        <f>IF(MedExam_Table[[#This Row],[HBA1C]]&lt;5.7,"Normal",IF(MedExam_Table[[#This Row],[HBA1C]]&lt;6.4,"Prediabetes","Diabetes"))</f>
        <v>Diabetes</v>
      </c>
      <c r="N876" t="str">
        <f>PROPER(MedExam_Table[[#This Row],[Any Transplants]])</f>
        <v>No</v>
      </c>
    </row>
    <row r="877" spans="1:14" x14ac:dyDescent="0.3">
      <c r="A877" t="s">
        <v>583</v>
      </c>
      <c r="B877">
        <v>17.55</v>
      </c>
      <c r="C877">
        <v>5.93</v>
      </c>
      <c r="D877" t="s">
        <v>2380</v>
      </c>
      <c r="E877" t="s">
        <v>2380</v>
      </c>
      <c r="F877" t="s">
        <v>2383</v>
      </c>
      <c r="G877">
        <v>1</v>
      </c>
      <c r="H877" t="s">
        <v>2380</v>
      </c>
      <c r="I877" s="9">
        <f>IF(MedExam_Table[[#This Row],[NumberOfMajorSurgeries]]="No major surgery",0,MedExam_Table[[#This Row],[NumberOfMajorSurgeries]])</f>
        <v>1</v>
      </c>
      <c r="J877" t="str">
        <f>PROPER(MedExam_Table[[#This Row],[Heart Issues]])</f>
        <v>No</v>
      </c>
      <c r="K877" t="str">
        <f>PROPER(IF(MedExam_Table[[#This Row],[smoker]]= "?","No",MedExam_Table[[#This Row],[smoker]]))</f>
        <v>No</v>
      </c>
      <c r="L877" t="str">
        <f>IF(MedExam_Table[[#This Row],[BMI]]&lt;18.5,"Underweight",IF(MedExam_Table[[#This Row],[BMI]]&lt;25,"NormalWeight",IF(MedExam_Table[[#This Row],[BMI]]&lt;=30,"OverWeight","Obesity")))</f>
        <v>Underweight</v>
      </c>
      <c r="M877" t="str">
        <f>IF(MedExam_Table[[#This Row],[HBA1C]]&lt;5.7,"Normal",IF(MedExam_Table[[#This Row],[HBA1C]]&lt;6.4,"Prediabetes","Diabetes"))</f>
        <v>Prediabetes</v>
      </c>
      <c r="N877" t="str">
        <f>PROPER(MedExam_Table[[#This Row],[Any Transplants]])</f>
        <v>No</v>
      </c>
    </row>
    <row r="878" spans="1:14" x14ac:dyDescent="0.3">
      <c r="A878" t="s">
        <v>582</v>
      </c>
      <c r="B878">
        <v>29.41</v>
      </c>
      <c r="C878">
        <v>6.29</v>
      </c>
      <c r="D878" t="s">
        <v>2382</v>
      </c>
      <c r="E878" t="s">
        <v>2380</v>
      </c>
      <c r="F878" t="s">
        <v>2380</v>
      </c>
      <c r="G878">
        <v>1</v>
      </c>
      <c r="H878" t="s">
        <v>2380</v>
      </c>
      <c r="I878" s="9">
        <f>IF(MedExam_Table[[#This Row],[NumberOfMajorSurgeries]]="No major surgery",0,MedExam_Table[[#This Row],[NumberOfMajorSurgeries]])</f>
        <v>1</v>
      </c>
      <c r="J878" t="str">
        <f>PROPER(MedExam_Table[[#This Row],[Heart Issues]])</f>
        <v>Yes</v>
      </c>
      <c r="K878" t="str">
        <f>PROPER(IF(MedExam_Table[[#This Row],[smoker]]= "?","No",MedExam_Table[[#This Row],[smoker]]))</f>
        <v>No</v>
      </c>
      <c r="L878" t="str">
        <f>IF(MedExam_Table[[#This Row],[BMI]]&lt;18.5,"Underweight",IF(MedExam_Table[[#This Row],[BMI]]&lt;25,"NormalWeight",IF(MedExam_Table[[#This Row],[BMI]]&lt;=30,"OverWeight","Obesity")))</f>
        <v>OverWeight</v>
      </c>
      <c r="M878" t="str">
        <f>IF(MedExam_Table[[#This Row],[HBA1C]]&lt;5.7,"Normal",IF(MedExam_Table[[#This Row],[HBA1C]]&lt;6.4,"Prediabetes","Diabetes"))</f>
        <v>Prediabetes</v>
      </c>
      <c r="N878" t="str">
        <f>PROPER(MedExam_Table[[#This Row],[Any Transplants]])</f>
        <v>No</v>
      </c>
    </row>
    <row r="879" spans="1:14" x14ac:dyDescent="0.3">
      <c r="A879" t="s">
        <v>581</v>
      </c>
      <c r="B879">
        <v>17.91</v>
      </c>
      <c r="C879">
        <v>5.65</v>
      </c>
      <c r="D879" t="s">
        <v>2380</v>
      </c>
      <c r="E879" t="s">
        <v>2380</v>
      </c>
      <c r="F879" t="s">
        <v>2380</v>
      </c>
      <c r="G879">
        <v>1</v>
      </c>
      <c r="H879" t="s">
        <v>2380</v>
      </c>
      <c r="I879" s="9">
        <f>IF(MedExam_Table[[#This Row],[NumberOfMajorSurgeries]]="No major surgery",0,MedExam_Table[[#This Row],[NumberOfMajorSurgeries]])</f>
        <v>1</v>
      </c>
      <c r="J879" t="str">
        <f>PROPER(MedExam_Table[[#This Row],[Heart Issues]])</f>
        <v>No</v>
      </c>
      <c r="K879" t="str">
        <f>PROPER(IF(MedExam_Table[[#This Row],[smoker]]= "?","No",MedExam_Table[[#This Row],[smoker]]))</f>
        <v>No</v>
      </c>
      <c r="L879" t="str">
        <f>IF(MedExam_Table[[#This Row],[BMI]]&lt;18.5,"Underweight",IF(MedExam_Table[[#This Row],[BMI]]&lt;25,"NormalWeight",IF(MedExam_Table[[#This Row],[BMI]]&lt;=30,"OverWeight","Obesity")))</f>
        <v>Underweight</v>
      </c>
      <c r="M879" t="str">
        <f>IF(MedExam_Table[[#This Row],[HBA1C]]&lt;5.7,"Normal",IF(MedExam_Table[[#This Row],[HBA1C]]&lt;6.4,"Prediabetes","Diabetes"))</f>
        <v>Normal</v>
      </c>
      <c r="N879" t="str">
        <f>PROPER(MedExam_Table[[#This Row],[Any Transplants]])</f>
        <v>No</v>
      </c>
    </row>
    <row r="880" spans="1:14" x14ac:dyDescent="0.3">
      <c r="A880" t="s">
        <v>2194</v>
      </c>
      <c r="B880">
        <v>48.86</v>
      </c>
      <c r="C880">
        <v>6.09</v>
      </c>
      <c r="D880" t="s">
        <v>2380</v>
      </c>
      <c r="E880" t="s">
        <v>2380</v>
      </c>
      <c r="F880" t="s">
        <v>2380</v>
      </c>
      <c r="G880" t="s">
        <v>2381</v>
      </c>
      <c r="H880" t="s">
        <v>2382</v>
      </c>
      <c r="I880" s="9">
        <f>IF(MedExam_Table[[#This Row],[NumberOfMajorSurgeries]]="No major surgery",0,MedExam_Table[[#This Row],[NumberOfMajorSurgeries]])</f>
        <v>0</v>
      </c>
      <c r="J880" t="str">
        <f>PROPER(MedExam_Table[[#This Row],[Heart Issues]])</f>
        <v>No</v>
      </c>
      <c r="K880" t="str">
        <f>PROPER(IF(MedExam_Table[[#This Row],[smoker]]= "?","No",MedExam_Table[[#This Row],[smoker]]))</f>
        <v>Yes</v>
      </c>
      <c r="L880" t="str">
        <f>IF(MedExam_Table[[#This Row],[BMI]]&lt;18.5,"Underweight",IF(MedExam_Table[[#This Row],[BMI]]&lt;25,"NormalWeight",IF(MedExam_Table[[#This Row],[BMI]]&lt;=30,"OverWeight","Obesity")))</f>
        <v>Obesity</v>
      </c>
      <c r="M880" t="str">
        <f>IF(MedExam_Table[[#This Row],[HBA1C]]&lt;5.7,"Normal",IF(MedExam_Table[[#This Row],[HBA1C]]&lt;6.4,"Prediabetes","Diabetes"))</f>
        <v>Prediabetes</v>
      </c>
      <c r="N880" t="str">
        <f>PROPER(MedExam_Table[[#This Row],[Any Transplants]])</f>
        <v>No</v>
      </c>
    </row>
    <row r="881" spans="1:14" x14ac:dyDescent="0.3">
      <c r="A881" t="s">
        <v>580</v>
      </c>
      <c r="B881">
        <v>31.57</v>
      </c>
      <c r="C881">
        <v>6.15</v>
      </c>
      <c r="D881" t="s">
        <v>2380</v>
      </c>
      <c r="E881" t="s">
        <v>2380</v>
      </c>
      <c r="F881" t="s">
        <v>2380</v>
      </c>
      <c r="G881">
        <v>1</v>
      </c>
      <c r="H881" t="s">
        <v>2380</v>
      </c>
      <c r="I881" s="9">
        <f>IF(MedExam_Table[[#This Row],[NumberOfMajorSurgeries]]="No major surgery",0,MedExam_Table[[#This Row],[NumberOfMajorSurgeries]])</f>
        <v>1</v>
      </c>
      <c r="J881" t="str">
        <f>PROPER(MedExam_Table[[#This Row],[Heart Issues]])</f>
        <v>No</v>
      </c>
      <c r="K881" t="str">
        <f>PROPER(IF(MedExam_Table[[#This Row],[smoker]]= "?","No",MedExam_Table[[#This Row],[smoker]]))</f>
        <v>No</v>
      </c>
      <c r="L881" t="str">
        <f>IF(MedExam_Table[[#This Row],[BMI]]&lt;18.5,"Underweight",IF(MedExam_Table[[#This Row],[BMI]]&lt;25,"NormalWeight",IF(MedExam_Table[[#This Row],[BMI]]&lt;=30,"OverWeight","Obesity")))</f>
        <v>Obesity</v>
      </c>
      <c r="M881" t="str">
        <f>IF(MedExam_Table[[#This Row],[HBA1C]]&lt;5.7,"Normal",IF(MedExam_Table[[#This Row],[HBA1C]]&lt;6.4,"Prediabetes","Diabetes"))</f>
        <v>Prediabetes</v>
      </c>
      <c r="N881" t="str">
        <f>PROPER(MedExam_Table[[#This Row],[Any Transplants]])</f>
        <v>No</v>
      </c>
    </row>
    <row r="882" spans="1:14" x14ac:dyDescent="0.3">
      <c r="A882" t="s">
        <v>579</v>
      </c>
      <c r="B882">
        <v>33.18</v>
      </c>
      <c r="C882">
        <v>5.22</v>
      </c>
      <c r="D882" t="s">
        <v>2380</v>
      </c>
      <c r="E882" t="s">
        <v>2382</v>
      </c>
      <c r="F882" t="s">
        <v>2380</v>
      </c>
      <c r="G882">
        <v>1</v>
      </c>
      <c r="H882" t="s">
        <v>2380</v>
      </c>
      <c r="I882" s="9">
        <f>IF(MedExam_Table[[#This Row],[NumberOfMajorSurgeries]]="No major surgery",0,MedExam_Table[[#This Row],[NumberOfMajorSurgeries]])</f>
        <v>1</v>
      </c>
      <c r="J882" t="str">
        <f>PROPER(MedExam_Table[[#This Row],[Heart Issues]])</f>
        <v>No</v>
      </c>
      <c r="K882" t="str">
        <f>PROPER(IF(MedExam_Table[[#This Row],[smoker]]= "?","No",MedExam_Table[[#This Row],[smoker]]))</f>
        <v>No</v>
      </c>
      <c r="L882" t="str">
        <f>IF(MedExam_Table[[#This Row],[BMI]]&lt;18.5,"Underweight",IF(MedExam_Table[[#This Row],[BMI]]&lt;25,"NormalWeight",IF(MedExam_Table[[#This Row],[BMI]]&lt;=30,"OverWeight","Obesity")))</f>
        <v>Obesity</v>
      </c>
      <c r="M882" t="str">
        <f>IF(MedExam_Table[[#This Row],[HBA1C]]&lt;5.7,"Normal",IF(MedExam_Table[[#This Row],[HBA1C]]&lt;6.4,"Prediabetes","Diabetes"))</f>
        <v>Normal</v>
      </c>
      <c r="N882" t="str">
        <f>PROPER(MedExam_Table[[#This Row],[Any Transplants]])</f>
        <v>Yes</v>
      </c>
    </row>
    <row r="883" spans="1:14" x14ac:dyDescent="0.3">
      <c r="A883" t="s">
        <v>578</v>
      </c>
      <c r="B883">
        <v>37</v>
      </c>
      <c r="C883">
        <v>11.66</v>
      </c>
      <c r="D883" t="s">
        <v>2380</v>
      </c>
      <c r="E883" t="s">
        <v>2380</v>
      </c>
      <c r="F883" t="s">
        <v>2380</v>
      </c>
      <c r="G883" t="s">
        <v>2381</v>
      </c>
      <c r="H883" t="s">
        <v>2380</v>
      </c>
      <c r="I883" s="9">
        <f>IF(MedExam_Table[[#This Row],[NumberOfMajorSurgeries]]="No major surgery",0,MedExam_Table[[#This Row],[NumberOfMajorSurgeries]])</f>
        <v>0</v>
      </c>
      <c r="J883" t="str">
        <f>PROPER(MedExam_Table[[#This Row],[Heart Issues]])</f>
        <v>No</v>
      </c>
      <c r="K883" t="str">
        <f>PROPER(IF(MedExam_Table[[#This Row],[smoker]]= "?","No",MedExam_Table[[#This Row],[smoker]]))</f>
        <v>No</v>
      </c>
      <c r="L883" t="str">
        <f>IF(MedExam_Table[[#This Row],[BMI]]&lt;18.5,"Underweight",IF(MedExam_Table[[#This Row],[BMI]]&lt;25,"NormalWeight",IF(MedExam_Table[[#This Row],[BMI]]&lt;=30,"OverWeight","Obesity")))</f>
        <v>Obesity</v>
      </c>
      <c r="M883" t="str">
        <f>IF(MedExam_Table[[#This Row],[HBA1C]]&lt;5.7,"Normal",IF(MedExam_Table[[#This Row],[HBA1C]]&lt;6.4,"Prediabetes","Diabetes"))</f>
        <v>Diabetes</v>
      </c>
      <c r="N883" t="str">
        <f>PROPER(MedExam_Table[[#This Row],[Any Transplants]])</f>
        <v>No</v>
      </c>
    </row>
    <row r="884" spans="1:14" x14ac:dyDescent="0.3">
      <c r="A884" t="s">
        <v>577</v>
      </c>
      <c r="B884">
        <v>18.905000000000001</v>
      </c>
      <c r="C884">
        <v>4.91</v>
      </c>
      <c r="D884" t="s">
        <v>2382</v>
      </c>
      <c r="E884" t="s">
        <v>2380</v>
      </c>
      <c r="F884" t="s">
        <v>2380</v>
      </c>
      <c r="G884">
        <v>1</v>
      </c>
      <c r="H884" t="s">
        <v>2380</v>
      </c>
      <c r="I884" s="9">
        <f>IF(MedExam_Table[[#This Row],[NumberOfMajorSurgeries]]="No major surgery",0,MedExam_Table[[#This Row],[NumberOfMajorSurgeries]])</f>
        <v>1</v>
      </c>
      <c r="J884" t="str">
        <f>PROPER(MedExam_Table[[#This Row],[Heart Issues]])</f>
        <v>Yes</v>
      </c>
      <c r="K884" t="str">
        <f>PROPER(IF(MedExam_Table[[#This Row],[smoker]]= "?","No",MedExam_Table[[#This Row],[smoker]]))</f>
        <v>No</v>
      </c>
      <c r="L884" t="str">
        <f>IF(MedExam_Table[[#This Row],[BMI]]&lt;18.5,"Underweight",IF(MedExam_Table[[#This Row],[BMI]]&lt;25,"NormalWeight",IF(MedExam_Table[[#This Row],[BMI]]&lt;=30,"OverWeight","Obesity")))</f>
        <v>NormalWeight</v>
      </c>
      <c r="M884" t="str">
        <f>IF(MedExam_Table[[#This Row],[HBA1C]]&lt;5.7,"Normal",IF(MedExam_Table[[#This Row],[HBA1C]]&lt;6.4,"Prediabetes","Diabetes"))</f>
        <v>Normal</v>
      </c>
      <c r="N884" t="str">
        <f>PROPER(MedExam_Table[[#This Row],[Any Transplants]])</f>
        <v>No</v>
      </c>
    </row>
    <row r="885" spans="1:14" x14ac:dyDescent="0.3">
      <c r="A885" t="s">
        <v>576</v>
      </c>
      <c r="B885">
        <v>20.03</v>
      </c>
      <c r="C885">
        <v>9.25</v>
      </c>
      <c r="D885" t="s">
        <v>2382</v>
      </c>
      <c r="E885" t="s">
        <v>2380</v>
      </c>
      <c r="F885" t="s">
        <v>2380</v>
      </c>
      <c r="G885" t="s">
        <v>2381</v>
      </c>
      <c r="H885" t="s">
        <v>2380</v>
      </c>
      <c r="I885" s="9">
        <f>IF(MedExam_Table[[#This Row],[NumberOfMajorSurgeries]]="No major surgery",0,MedExam_Table[[#This Row],[NumberOfMajorSurgeries]])</f>
        <v>0</v>
      </c>
      <c r="J885" t="str">
        <f>PROPER(MedExam_Table[[#This Row],[Heart Issues]])</f>
        <v>Yes</v>
      </c>
      <c r="K885" t="str">
        <f>PROPER(IF(MedExam_Table[[#This Row],[smoker]]= "?","No",MedExam_Table[[#This Row],[smoker]]))</f>
        <v>No</v>
      </c>
      <c r="L885" t="str">
        <f>IF(MedExam_Table[[#This Row],[BMI]]&lt;18.5,"Underweight",IF(MedExam_Table[[#This Row],[BMI]]&lt;25,"NormalWeight",IF(MedExam_Table[[#This Row],[BMI]]&lt;=30,"OverWeight","Obesity")))</f>
        <v>NormalWeight</v>
      </c>
      <c r="M885" t="str">
        <f>IF(MedExam_Table[[#This Row],[HBA1C]]&lt;5.7,"Normal",IF(MedExam_Table[[#This Row],[HBA1C]]&lt;6.4,"Prediabetes","Diabetes"))</f>
        <v>Diabetes</v>
      </c>
      <c r="N885" t="str">
        <f>PROPER(MedExam_Table[[#This Row],[Any Transplants]])</f>
        <v>No</v>
      </c>
    </row>
    <row r="886" spans="1:14" x14ac:dyDescent="0.3">
      <c r="A886" t="s">
        <v>575</v>
      </c>
      <c r="B886">
        <v>16.7</v>
      </c>
      <c r="C886">
        <v>11.48</v>
      </c>
      <c r="D886" t="s">
        <v>2380</v>
      </c>
      <c r="E886" t="s">
        <v>2380</v>
      </c>
      <c r="F886" t="s">
        <v>2380</v>
      </c>
      <c r="G886" t="s">
        <v>2381</v>
      </c>
      <c r="H886" t="s">
        <v>2380</v>
      </c>
      <c r="I886" s="9">
        <f>IF(MedExam_Table[[#This Row],[NumberOfMajorSurgeries]]="No major surgery",0,MedExam_Table[[#This Row],[NumberOfMajorSurgeries]])</f>
        <v>0</v>
      </c>
      <c r="J886" t="str">
        <f>PROPER(MedExam_Table[[#This Row],[Heart Issues]])</f>
        <v>No</v>
      </c>
      <c r="K886" t="str">
        <f>PROPER(IF(MedExam_Table[[#This Row],[smoker]]= "?","No",MedExam_Table[[#This Row],[smoker]]))</f>
        <v>No</v>
      </c>
      <c r="L886" t="str">
        <f>IF(MedExam_Table[[#This Row],[BMI]]&lt;18.5,"Underweight",IF(MedExam_Table[[#This Row],[BMI]]&lt;25,"NormalWeight",IF(MedExam_Table[[#This Row],[BMI]]&lt;=30,"OverWeight","Obesity")))</f>
        <v>Underweight</v>
      </c>
      <c r="M886" t="str">
        <f>IF(MedExam_Table[[#This Row],[HBA1C]]&lt;5.7,"Normal",IF(MedExam_Table[[#This Row],[HBA1C]]&lt;6.4,"Prediabetes","Diabetes"))</f>
        <v>Diabetes</v>
      </c>
      <c r="N886" t="str">
        <f>PROPER(MedExam_Table[[#This Row],[Any Transplants]])</f>
        <v>No</v>
      </c>
    </row>
    <row r="887" spans="1:14" x14ac:dyDescent="0.3">
      <c r="A887" t="s">
        <v>574</v>
      </c>
      <c r="B887">
        <v>39.82</v>
      </c>
      <c r="C887">
        <v>6.06</v>
      </c>
      <c r="D887" t="s">
        <v>2380</v>
      </c>
      <c r="E887" t="s">
        <v>2380</v>
      </c>
      <c r="F887" t="s">
        <v>2380</v>
      </c>
      <c r="G887" t="s">
        <v>2381</v>
      </c>
      <c r="H887" t="s">
        <v>2380</v>
      </c>
      <c r="I887" s="9">
        <f>IF(MedExam_Table[[#This Row],[NumberOfMajorSurgeries]]="No major surgery",0,MedExam_Table[[#This Row],[NumberOfMajorSurgeries]])</f>
        <v>0</v>
      </c>
      <c r="J887" t="str">
        <f>PROPER(MedExam_Table[[#This Row],[Heart Issues]])</f>
        <v>No</v>
      </c>
      <c r="K887" t="str">
        <f>PROPER(IF(MedExam_Table[[#This Row],[smoker]]= "?","No",MedExam_Table[[#This Row],[smoker]]))</f>
        <v>No</v>
      </c>
      <c r="L887" t="str">
        <f>IF(MedExam_Table[[#This Row],[BMI]]&lt;18.5,"Underweight",IF(MedExam_Table[[#This Row],[BMI]]&lt;25,"NormalWeight",IF(MedExam_Table[[#This Row],[BMI]]&lt;=30,"OverWeight","Obesity")))</f>
        <v>Obesity</v>
      </c>
      <c r="M887" t="str">
        <f>IF(MedExam_Table[[#This Row],[HBA1C]]&lt;5.7,"Normal",IF(MedExam_Table[[#This Row],[HBA1C]]&lt;6.4,"Prediabetes","Diabetes"))</f>
        <v>Prediabetes</v>
      </c>
      <c r="N887" t="str">
        <f>PROPER(MedExam_Table[[#This Row],[Any Transplants]])</f>
        <v>No</v>
      </c>
    </row>
    <row r="888" spans="1:14" x14ac:dyDescent="0.3">
      <c r="A888" t="s">
        <v>573</v>
      </c>
      <c r="B888">
        <v>22.04</v>
      </c>
      <c r="C888">
        <v>5.86</v>
      </c>
      <c r="D888" t="s">
        <v>2380</v>
      </c>
      <c r="E888" t="s">
        <v>2380</v>
      </c>
      <c r="F888" t="s">
        <v>2380</v>
      </c>
      <c r="G888">
        <v>1</v>
      </c>
      <c r="H888" t="s">
        <v>2380</v>
      </c>
      <c r="I888" s="9">
        <f>IF(MedExam_Table[[#This Row],[NumberOfMajorSurgeries]]="No major surgery",0,MedExam_Table[[#This Row],[NumberOfMajorSurgeries]])</f>
        <v>1</v>
      </c>
      <c r="J888" t="str">
        <f>PROPER(MedExam_Table[[#This Row],[Heart Issues]])</f>
        <v>No</v>
      </c>
      <c r="K888" t="str">
        <f>PROPER(IF(MedExam_Table[[#This Row],[smoker]]= "?","No",MedExam_Table[[#This Row],[smoker]]))</f>
        <v>No</v>
      </c>
      <c r="L888" t="str">
        <f>IF(MedExam_Table[[#This Row],[BMI]]&lt;18.5,"Underweight",IF(MedExam_Table[[#This Row],[BMI]]&lt;25,"NormalWeight",IF(MedExam_Table[[#This Row],[BMI]]&lt;=30,"OverWeight","Obesity")))</f>
        <v>NormalWeight</v>
      </c>
      <c r="M888" t="str">
        <f>IF(MedExam_Table[[#This Row],[HBA1C]]&lt;5.7,"Normal",IF(MedExam_Table[[#This Row],[HBA1C]]&lt;6.4,"Prediabetes","Diabetes"))</f>
        <v>Prediabetes</v>
      </c>
      <c r="N888" t="str">
        <f>PROPER(MedExam_Table[[#This Row],[Any Transplants]])</f>
        <v>No</v>
      </c>
    </row>
    <row r="889" spans="1:14" x14ac:dyDescent="0.3">
      <c r="A889" t="s">
        <v>572</v>
      </c>
      <c r="B889">
        <v>28.27</v>
      </c>
      <c r="C889">
        <v>5.33</v>
      </c>
      <c r="D889" t="s">
        <v>2380</v>
      </c>
      <c r="E889" t="s">
        <v>2380</v>
      </c>
      <c r="F889" t="s">
        <v>2380</v>
      </c>
      <c r="G889" t="s">
        <v>2381</v>
      </c>
      <c r="H889" t="s">
        <v>2380</v>
      </c>
      <c r="I889" s="9">
        <f>IF(MedExam_Table[[#This Row],[NumberOfMajorSurgeries]]="No major surgery",0,MedExam_Table[[#This Row],[NumberOfMajorSurgeries]])</f>
        <v>0</v>
      </c>
      <c r="J889" t="str">
        <f>PROPER(MedExam_Table[[#This Row],[Heart Issues]])</f>
        <v>No</v>
      </c>
      <c r="K889" t="str">
        <f>PROPER(IF(MedExam_Table[[#This Row],[smoker]]= "?","No",MedExam_Table[[#This Row],[smoker]]))</f>
        <v>No</v>
      </c>
      <c r="L889" t="str">
        <f>IF(MedExam_Table[[#This Row],[BMI]]&lt;18.5,"Underweight",IF(MedExam_Table[[#This Row],[BMI]]&lt;25,"NormalWeight",IF(MedExam_Table[[#This Row],[BMI]]&lt;=30,"OverWeight","Obesity")))</f>
        <v>OverWeight</v>
      </c>
      <c r="M889" t="str">
        <f>IF(MedExam_Table[[#This Row],[HBA1C]]&lt;5.7,"Normal",IF(MedExam_Table[[#This Row],[HBA1C]]&lt;6.4,"Prediabetes","Diabetes"))</f>
        <v>Normal</v>
      </c>
      <c r="N889" t="str">
        <f>PROPER(MedExam_Table[[#This Row],[Any Transplants]])</f>
        <v>No</v>
      </c>
    </row>
    <row r="890" spans="1:14" x14ac:dyDescent="0.3">
      <c r="A890" t="s">
        <v>571</v>
      </c>
      <c r="B890">
        <v>18.5</v>
      </c>
      <c r="C890">
        <v>5.33</v>
      </c>
      <c r="D890" t="s">
        <v>2380</v>
      </c>
      <c r="E890" t="s">
        <v>2380</v>
      </c>
      <c r="F890" t="s">
        <v>2380</v>
      </c>
      <c r="G890" t="s">
        <v>2381</v>
      </c>
      <c r="H890" t="s">
        <v>2380</v>
      </c>
      <c r="I890" s="9">
        <f>IF(MedExam_Table[[#This Row],[NumberOfMajorSurgeries]]="No major surgery",0,MedExam_Table[[#This Row],[NumberOfMajorSurgeries]])</f>
        <v>0</v>
      </c>
      <c r="J890" t="str">
        <f>PROPER(MedExam_Table[[#This Row],[Heart Issues]])</f>
        <v>No</v>
      </c>
      <c r="K890" t="str">
        <f>PROPER(IF(MedExam_Table[[#This Row],[smoker]]= "?","No",MedExam_Table[[#This Row],[smoker]]))</f>
        <v>No</v>
      </c>
      <c r="L890" t="str">
        <f>IF(MedExam_Table[[#This Row],[BMI]]&lt;18.5,"Underweight",IF(MedExam_Table[[#This Row],[BMI]]&lt;25,"NormalWeight",IF(MedExam_Table[[#This Row],[BMI]]&lt;=30,"OverWeight","Obesity")))</f>
        <v>NormalWeight</v>
      </c>
      <c r="M890" t="str">
        <f>IF(MedExam_Table[[#This Row],[HBA1C]]&lt;5.7,"Normal",IF(MedExam_Table[[#This Row],[HBA1C]]&lt;6.4,"Prediabetes","Diabetes"))</f>
        <v>Normal</v>
      </c>
      <c r="N890" t="str">
        <f>PROPER(MedExam_Table[[#This Row],[Any Transplants]])</f>
        <v>No</v>
      </c>
    </row>
    <row r="891" spans="1:14" x14ac:dyDescent="0.3">
      <c r="A891" t="s">
        <v>2355</v>
      </c>
      <c r="B891">
        <v>36.765000000000001</v>
      </c>
      <c r="C891">
        <v>7.29</v>
      </c>
      <c r="D891" t="s">
        <v>2382</v>
      </c>
      <c r="E891" t="s">
        <v>2380</v>
      </c>
      <c r="F891" t="s">
        <v>2383</v>
      </c>
      <c r="G891">
        <v>1</v>
      </c>
      <c r="H891" t="s">
        <v>2382</v>
      </c>
      <c r="I891" s="9">
        <f>IF(MedExam_Table[[#This Row],[NumberOfMajorSurgeries]]="No major surgery",0,MedExam_Table[[#This Row],[NumberOfMajorSurgeries]])</f>
        <v>1</v>
      </c>
      <c r="J891" t="str">
        <f>PROPER(MedExam_Table[[#This Row],[Heart Issues]])</f>
        <v>Yes</v>
      </c>
      <c r="K891" t="str">
        <f>PROPER(IF(MedExam_Table[[#This Row],[smoker]]= "?","No",MedExam_Table[[#This Row],[smoker]]))</f>
        <v>Yes</v>
      </c>
      <c r="L891" t="str">
        <f>IF(MedExam_Table[[#This Row],[BMI]]&lt;18.5,"Underweight",IF(MedExam_Table[[#This Row],[BMI]]&lt;25,"NormalWeight",IF(MedExam_Table[[#This Row],[BMI]]&lt;=30,"OverWeight","Obesity")))</f>
        <v>Obesity</v>
      </c>
      <c r="M891" t="str">
        <f>IF(MedExam_Table[[#This Row],[HBA1C]]&lt;5.7,"Normal",IF(MedExam_Table[[#This Row],[HBA1C]]&lt;6.4,"Prediabetes","Diabetes"))</f>
        <v>Diabetes</v>
      </c>
      <c r="N891" t="str">
        <f>PROPER(MedExam_Table[[#This Row],[Any Transplants]])</f>
        <v>No</v>
      </c>
    </row>
    <row r="892" spans="1:14" x14ac:dyDescent="0.3">
      <c r="A892" t="s">
        <v>2193</v>
      </c>
      <c r="B892">
        <v>34.799999999999997</v>
      </c>
      <c r="C892">
        <v>11.4</v>
      </c>
      <c r="D892" t="s">
        <v>2382</v>
      </c>
      <c r="E892" t="s">
        <v>2380</v>
      </c>
      <c r="F892" t="s">
        <v>2383</v>
      </c>
      <c r="G892">
        <v>1</v>
      </c>
      <c r="H892" t="s">
        <v>2380</v>
      </c>
      <c r="I892" s="9">
        <f>IF(MedExam_Table[[#This Row],[NumberOfMajorSurgeries]]="No major surgery",0,MedExam_Table[[#This Row],[NumberOfMajorSurgeries]])</f>
        <v>1</v>
      </c>
      <c r="J892" t="str">
        <f>PROPER(MedExam_Table[[#This Row],[Heart Issues]])</f>
        <v>Yes</v>
      </c>
      <c r="K892" t="str">
        <f>PROPER(IF(MedExam_Table[[#This Row],[smoker]]= "?","No",MedExam_Table[[#This Row],[smoker]]))</f>
        <v>No</v>
      </c>
      <c r="L892" t="str">
        <f>IF(MedExam_Table[[#This Row],[BMI]]&lt;18.5,"Underweight",IF(MedExam_Table[[#This Row],[BMI]]&lt;25,"NormalWeight",IF(MedExam_Table[[#This Row],[BMI]]&lt;=30,"OverWeight","Obesity")))</f>
        <v>Obesity</v>
      </c>
      <c r="M892" t="str">
        <f>IF(MedExam_Table[[#This Row],[HBA1C]]&lt;5.7,"Normal",IF(MedExam_Table[[#This Row],[HBA1C]]&lt;6.4,"Prediabetes","Diabetes"))</f>
        <v>Diabetes</v>
      </c>
      <c r="N892" t="str">
        <f>PROPER(MedExam_Table[[#This Row],[Any Transplants]])</f>
        <v>No</v>
      </c>
    </row>
    <row r="893" spans="1:14" x14ac:dyDescent="0.3">
      <c r="A893" t="s">
        <v>570</v>
      </c>
      <c r="B893">
        <v>38.6</v>
      </c>
      <c r="C893">
        <v>6.02</v>
      </c>
      <c r="D893" t="s">
        <v>2380</v>
      </c>
      <c r="E893" t="s">
        <v>2380</v>
      </c>
      <c r="F893" t="s">
        <v>2380</v>
      </c>
      <c r="G893">
        <v>1</v>
      </c>
      <c r="H893" t="s">
        <v>2380</v>
      </c>
      <c r="I893" s="9">
        <f>IF(MedExam_Table[[#This Row],[NumberOfMajorSurgeries]]="No major surgery",0,MedExam_Table[[#This Row],[NumberOfMajorSurgeries]])</f>
        <v>1</v>
      </c>
      <c r="J893" t="str">
        <f>PROPER(MedExam_Table[[#This Row],[Heart Issues]])</f>
        <v>No</v>
      </c>
      <c r="K893" t="str">
        <f>PROPER(IF(MedExam_Table[[#This Row],[smoker]]= "?","No",MedExam_Table[[#This Row],[smoker]]))</f>
        <v>No</v>
      </c>
      <c r="L893" t="str">
        <f>IF(MedExam_Table[[#This Row],[BMI]]&lt;18.5,"Underweight",IF(MedExam_Table[[#This Row],[BMI]]&lt;25,"NormalWeight",IF(MedExam_Table[[#This Row],[BMI]]&lt;=30,"OverWeight","Obesity")))</f>
        <v>Obesity</v>
      </c>
      <c r="M893" t="str">
        <f>IF(MedExam_Table[[#This Row],[HBA1C]]&lt;5.7,"Normal",IF(MedExam_Table[[#This Row],[HBA1C]]&lt;6.4,"Prediabetes","Diabetes"))</f>
        <v>Prediabetes</v>
      </c>
      <c r="N893" t="str">
        <f>PROPER(MedExam_Table[[#This Row],[Any Transplants]])</f>
        <v>No</v>
      </c>
    </row>
    <row r="894" spans="1:14" x14ac:dyDescent="0.3">
      <c r="A894" t="s">
        <v>569</v>
      </c>
      <c r="B894">
        <v>43.12</v>
      </c>
      <c r="C894">
        <v>6.25</v>
      </c>
      <c r="D894" t="s">
        <v>2380</v>
      </c>
      <c r="E894" t="s">
        <v>2380</v>
      </c>
      <c r="F894" t="s">
        <v>2380</v>
      </c>
      <c r="G894">
        <v>1</v>
      </c>
      <c r="H894" t="s">
        <v>2380</v>
      </c>
      <c r="I894" s="9">
        <f>IF(MedExam_Table[[#This Row],[NumberOfMajorSurgeries]]="No major surgery",0,MedExam_Table[[#This Row],[NumberOfMajorSurgeries]])</f>
        <v>1</v>
      </c>
      <c r="J894" t="str">
        <f>PROPER(MedExam_Table[[#This Row],[Heart Issues]])</f>
        <v>No</v>
      </c>
      <c r="K894" t="str">
        <f>PROPER(IF(MedExam_Table[[#This Row],[smoker]]= "?","No",MedExam_Table[[#This Row],[smoker]]))</f>
        <v>No</v>
      </c>
      <c r="L894" t="str">
        <f>IF(MedExam_Table[[#This Row],[BMI]]&lt;18.5,"Underweight",IF(MedExam_Table[[#This Row],[BMI]]&lt;25,"NormalWeight",IF(MedExam_Table[[#This Row],[BMI]]&lt;=30,"OverWeight","Obesity")))</f>
        <v>Obesity</v>
      </c>
      <c r="M894" t="str">
        <f>IF(MedExam_Table[[#This Row],[HBA1C]]&lt;5.7,"Normal",IF(MedExam_Table[[#This Row],[HBA1C]]&lt;6.4,"Prediabetes","Diabetes"))</f>
        <v>Prediabetes</v>
      </c>
      <c r="N894" t="str">
        <f>PROPER(MedExam_Table[[#This Row],[Any Transplants]])</f>
        <v>No</v>
      </c>
    </row>
    <row r="895" spans="1:14" x14ac:dyDescent="0.3">
      <c r="A895" t="s">
        <v>568</v>
      </c>
      <c r="B895">
        <v>30.5</v>
      </c>
      <c r="C895">
        <v>4.8099999999999996</v>
      </c>
      <c r="D895" t="s">
        <v>2380</v>
      </c>
      <c r="E895" t="s">
        <v>2380</v>
      </c>
      <c r="F895" t="s">
        <v>2380</v>
      </c>
      <c r="G895">
        <v>1</v>
      </c>
      <c r="H895" t="s">
        <v>2380</v>
      </c>
      <c r="I895" s="9">
        <f>IF(MedExam_Table[[#This Row],[NumberOfMajorSurgeries]]="No major surgery",0,MedExam_Table[[#This Row],[NumberOfMajorSurgeries]])</f>
        <v>1</v>
      </c>
      <c r="J895" t="str">
        <f>PROPER(MedExam_Table[[#This Row],[Heart Issues]])</f>
        <v>No</v>
      </c>
      <c r="K895" t="str">
        <f>PROPER(IF(MedExam_Table[[#This Row],[smoker]]= "?","No",MedExam_Table[[#This Row],[smoker]]))</f>
        <v>No</v>
      </c>
      <c r="L895" t="str">
        <f>IF(MedExam_Table[[#This Row],[BMI]]&lt;18.5,"Underweight",IF(MedExam_Table[[#This Row],[BMI]]&lt;25,"NormalWeight",IF(MedExam_Table[[#This Row],[BMI]]&lt;=30,"OverWeight","Obesity")))</f>
        <v>Obesity</v>
      </c>
      <c r="M895" t="str">
        <f>IF(MedExam_Table[[#This Row],[HBA1C]]&lt;5.7,"Normal",IF(MedExam_Table[[#This Row],[HBA1C]]&lt;6.4,"Prediabetes","Diabetes"))</f>
        <v>Normal</v>
      </c>
      <c r="N895" t="str">
        <f>PROPER(MedExam_Table[[#This Row],[Any Transplants]])</f>
        <v>No</v>
      </c>
    </row>
    <row r="896" spans="1:14" x14ac:dyDescent="0.3">
      <c r="A896" t="s">
        <v>567</v>
      </c>
      <c r="B896">
        <v>27.61</v>
      </c>
      <c r="C896">
        <v>4.5999999999999996</v>
      </c>
      <c r="D896" t="s">
        <v>2380</v>
      </c>
      <c r="E896" t="s">
        <v>2380</v>
      </c>
      <c r="F896" t="s">
        <v>2380</v>
      </c>
      <c r="G896">
        <v>1</v>
      </c>
      <c r="H896" t="s">
        <v>2380</v>
      </c>
      <c r="I896" s="9">
        <f>IF(MedExam_Table[[#This Row],[NumberOfMajorSurgeries]]="No major surgery",0,MedExam_Table[[#This Row],[NumberOfMajorSurgeries]])</f>
        <v>1</v>
      </c>
      <c r="J896" t="str">
        <f>PROPER(MedExam_Table[[#This Row],[Heart Issues]])</f>
        <v>No</v>
      </c>
      <c r="K896" t="str">
        <f>PROPER(IF(MedExam_Table[[#This Row],[smoker]]= "?","No",MedExam_Table[[#This Row],[smoker]]))</f>
        <v>No</v>
      </c>
      <c r="L896" t="str">
        <f>IF(MedExam_Table[[#This Row],[BMI]]&lt;18.5,"Underweight",IF(MedExam_Table[[#This Row],[BMI]]&lt;25,"NormalWeight",IF(MedExam_Table[[#This Row],[BMI]]&lt;=30,"OverWeight","Obesity")))</f>
        <v>OverWeight</v>
      </c>
      <c r="M896" t="str">
        <f>IF(MedExam_Table[[#This Row],[HBA1C]]&lt;5.7,"Normal",IF(MedExam_Table[[#This Row],[HBA1C]]&lt;6.4,"Prediabetes","Diabetes"))</f>
        <v>Normal</v>
      </c>
      <c r="N896" t="str">
        <f>PROPER(MedExam_Table[[#This Row],[Any Transplants]])</f>
        <v>No</v>
      </c>
    </row>
    <row r="897" spans="1:14" x14ac:dyDescent="0.3">
      <c r="A897" t="s">
        <v>566</v>
      </c>
      <c r="B897">
        <v>27.1</v>
      </c>
      <c r="C897">
        <v>5.08</v>
      </c>
      <c r="D897" t="s">
        <v>2380</v>
      </c>
      <c r="E897" t="s">
        <v>2380</v>
      </c>
      <c r="F897" t="s">
        <v>2380</v>
      </c>
      <c r="G897">
        <v>1</v>
      </c>
      <c r="H897" t="s">
        <v>2380</v>
      </c>
      <c r="I897" s="9">
        <f>IF(MedExam_Table[[#This Row],[NumberOfMajorSurgeries]]="No major surgery",0,MedExam_Table[[#This Row],[NumberOfMajorSurgeries]])</f>
        <v>1</v>
      </c>
      <c r="J897" t="str">
        <f>PROPER(MedExam_Table[[#This Row],[Heart Issues]])</f>
        <v>No</v>
      </c>
      <c r="K897" t="str">
        <f>PROPER(IF(MedExam_Table[[#This Row],[smoker]]= "?","No",MedExam_Table[[#This Row],[smoker]]))</f>
        <v>No</v>
      </c>
      <c r="L897" t="str">
        <f>IF(MedExam_Table[[#This Row],[BMI]]&lt;18.5,"Underweight",IF(MedExam_Table[[#This Row],[BMI]]&lt;25,"NormalWeight",IF(MedExam_Table[[#This Row],[BMI]]&lt;=30,"OverWeight","Obesity")))</f>
        <v>OverWeight</v>
      </c>
      <c r="M897" t="str">
        <f>IF(MedExam_Table[[#This Row],[HBA1C]]&lt;5.7,"Normal",IF(MedExam_Table[[#This Row],[HBA1C]]&lt;6.4,"Prediabetes","Diabetes"))</f>
        <v>Normal</v>
      </c>
      <c r="N897" t="str">
        <f>PROPER(MedExam_Table[[#This Row],[Any Transplants]])</f>
        <v>No</v>
      </c>
    </row>
    <row r="898" spans="1:14" x14ac:dyDescent="0.3">
      <c r="A898" t="s">
        <v>565</v>
      </c>
      <c r="B898">
        <v>35.93</v>
      </c>
      <c r="C898">
        <v>5.43</v>
      </c>
      <c r="D898" t="s">
        <v>2380</v>
      </c>
      <c r="E898" t="s">
        <v>2382</v>
      </c>
      <c r="F898" t="s">
        <v>2380</v>
      </c>
      <c r="G898">
        <v>1</v>
      </c>
      <c r="H898" t="s">
        <v>2380</v>
      </c>
      <c r="I898" s="9">
        <f>IF(MedExam_Table[[#This Row],[NumberOfMajorSurgeries]]="No major surgery",0,MedExam_Table[[#This Row],[NumberOfMajorSurgeries]])</f>
        <v>1</v>
      </c>
      <c r="J898" t="str">
        <f>PROPER(MedExam_Table[[#This Row],[Heart Issues]])</f>
        <v>No</v>
      </c>
      <c r="K898" t="str">
        <f>PROPER(IF(MedExam_Table[[#This Row],[smoker]]= "?","No",MedExam_Table[[#This Row],[smoker]]))</f>
        <v>No</v>
      </c>
      <c r="L898" t="str">
        <f>IF(MedExam_Table[[#This Row],[BMI]]&lt;18.5,"Underweight",IF(MedExam_Table[[#This Row],[BMI]]&lt;25,"NormalWeight",IF(MedExam_Table[[#This Row],[BMI]]&lt;=30,"OverWeight","Obesity")))</f>
        <v>Obesity</v>
      </c>
      <c r="M898" t="str">
        <f>IF(MedExam_Table[[#This Row],[HBA1C]]&lt;5.7,"Normal",IF(MedExam_Table[[#This Row],[HBA1C]]&lt;6.4,"Prediabetes","Diabetes"))</f>
        <v>Normal</v>
      </c>
      <c r="N898" t="str">
        <f>PROPER(MedExam_Table[[#This Row],[Any Transplants]])</f>
        <v>Yes</v>
      </c>
    </row>
    <row r="899" spans="1:14" x14ac:dyDescent="0.3">
      <c r="A899" t="s">
        <v>564</v>
      </c>
      <c r="B899">
        <v>32.68</v>
      </c>
      <c r="C899">
        <v>5.44</v>
      </c>
      <c r="D899" t="s">
        <v>2380</v>
      </c>
      <c r="E899" t="s">
        <v>2380</v>
      </c>
      <c r="F899" t="s">
        <v>2380</v>
      </c>
      <c r="G899" t="s">
        <v>2381</v>
      </c>
      <c r="H899" t="s">
        <v>2380</v>
      </c>
      <c r="I899" s="9">
        <f>IF(MedExam_Table[[#This Row],[NumberOfMajorSurgeries]]="No major surgery",0,MedExam_Table[[#This Row],[NumberOfMajorSurgeries]])</f>
        <v>0</v>
      </c>
      <c r="J899" t="str">
        <f>PROPER(MedExam_Table[[#This Row],[Heart Issues]])</f>
        <v>No</v>
      </c>
      <c r="K899" t="str">
        <f>PROPER(IF(MedExam_Table[[#This Row],[smoker]]= "?","No",MedExam_Table[[#This Row],[smoker]]))</f>
        <v>No</v>
      </c>
      <c r="L899" t="str">
        <f>IF(MedExam_Table[[#This Row],[BMI]]&lt;18.5,"Underweight",IF(MedExam_Table[[#This Row],[BMI]]&lt;25,"NormalWeight",IF(MedExam_Table[[#This Row],[BMI]]&lt;=30,"OverWeight","Obesity")))</f>
        <v>Obesity</v>
      </c>
      <c r="M899" t="str">
        <f>IF(MedExam_Table[[#This Row],[HBA1C]]&lt;5.7,"Normal",IF(MedExam_Table[[#This Row],[HBA1C]]&lt;6.4,"Prediabetes","Diabetes"))</f>
        <v>Normal</v>
      </c>
      <c r="N899" t="str">
        <f>PROPER(MedExam_Table[[#This Row],[Any Transplants]])</f>
        <v>No</v>
      </c>
    </row>
    <row r="900" spans="1:14" x14ac:dyDescent="0.3">
      <c r="A900" t="s">
        <v>563</v>
      </c>
      <c r="B900">
        <v>20.74</v>
      </c>
      <c r="C900">
        <v>11.69</v>
      </c>
      <c r="D900" t="s">
        <v>2382</v>
      </c>
      <c r="E900" t="s">
        <v>2380</v>
      </c>
      <c r="F900" t="s">
        <v>2380</v>
      </c>
      <c r="G900">
        <v>1</v>
      </c>
      <c r="H900" t="s">
        <v>2380</v>
      </c>
      <c r="I900" s="9">
        <f>IF(MedExam_Table[[#This Row],[NumberOfMajorSurgeries]]="No major surgery",0,MedExam_Table[[#This Row],[NumberOfMajorSurgeries]])</f>
        <v>1</v>
      </c>
      <c r="J900" t="str">
        <f>PROPER(MedExam_Table[[#This Row],[Heart Issues]])</f>
        <v>Yes</v>
      </c>
      <c r="K900" t="str">
        <f>PROPER(IF(MedExam_Table[[#This Row],[smoker]]= "?","No",MedExam_Table[[#This Row],[smoker]]))</f>
        <v>No</v>
      </c>
      <c r="L900" t="str">
        <f>IF(MedExam_Table[[#This Row],[BMI]]&lt;18.5,"Underweight",IF(MedExam_Table[[#This Row],[BMI]]&lt;25,"NormalWeight",IF(MedExam_Table[[#This Row],[BMI]]&lt;=30,"OverWeight","Obesity")))</f>
        <v>NormalWeight</v>
      </c>
      <c r="M900" t="str">
        <f>IF(MedExam_Table[[#This Row],[HBA1C]]&lt;5.7,"Normal",IF(MedExam_Table[[#This Row],[HBA1C]]&lt;6.4,"Prediabetes","Diabetes"))</f>
        <v>Diabetes</v>
      </c>
      <c r="N900" t="str">
        <f>PROPER(MedExam_Table[[#This Row],[Any Transplants]])</f>
        <v>No</v>
      </c>
    </row>
    <row r="901" spans="1:14" x14ac:dyDescent="0.3">
      <c r="A901" t="s">
        <v>562</v>
      </c>
      <c r="B901">
        <v>15.57</v>
      </c>
      <c r="C901">
        <v>6.07</v>
      </c>
      <c r="D901" t="s">
        <v>2380</v>
      </c>
      <c r="E901" t="s">
        <v>2380</v>
      </c>
      <c r="F901" t="s">
        <v>2380</v>
      </c>
      <c r="G901" t="s">
        <v>2381</v>
      </c>
      <c r="H901" t="s">
        <v>2380</v>
      </c>
      <c r="I901" s="9">
        <f>IF(MedExam_Table[[#This Row],[NumberOfMajorSurgeries]]="No major surgery",0,MedExam_Table[[#This Row],[NumberOfMajorSurgeries]])</f>
        <v>0</v>
      </c>
      <c r="J901" t="str">
        <f>PROPER(MedExam_Table[[#This Row],[Heart Issues]])</f>
        <v>No</v>
      </c>
      <c r="K901" t="str">
        <f>PROPER(IF(MedExam_Table[[#This Row],[smoker]]= "?","No",MedExam_Table[[#This Row],[smoker]]))</f>
        <v>No</v>
      </c>
      <c r="L901" t="str">
        <f>IF(MedExam_Table[[#This Row],[BMI]]&lt;18.5,"Underweight",IF(MedExam_Table[[#This Row],[BMI]]&lt;25,"NormalWeight",IF(MedExam_Table[[#This Row],[BMI]]&lt;=30,"OverWeight","Obesity")))</f>
        <v>Underweight</v>
      </c>
      <c r="M901" t="str">
        <f>IF(MedExam_Table[[#This Row],[HBA1C]]&lt;5.7,"Normal",IF(MedExam_Table[[#This Row],[HBA1C]]&lt;6.4,"Prediabetes","Diabetes"))</f>
        <v>Prediabetes</v>
      </c>
      <c r="N901" t="str">
        <f>PROPER(MedExam_Table[[#This Row],[Any Transplants]])</f>
        <v>No</v>
      </c>
    </row>
    <row r="902" spans="1:14" x14ac:dyDescent="0.3">
      <c r="A902" t="s">
        <v>561</v>
      </c>
      <c r="B902">
        <v>23.844999999999999</v>
      </c>
      <c r="C902">
        <v>4.3600000000000003</v>
      </c>
      <c r="D902" t="s">
        <v>2380</v>
      </c>
      <c r="E902" t="s">
        <v>2380</v>
      </c>
      <c r="F902" t="s">
        <v>2380</v>
      </c>
      <c r="G902" t="s">
        <v>2381</v>
      </c>
      <c r="H902" t="s">
        <v>2380</v>
      </c>
      <c r="I902" s="9">
        <f>IF(MedExam_Table[[#This Row],[NumberOfMajorSurgeries]]="No major surgery",0,MedExam_Table[[#This Row],[NumberOfMajorSurgeries]])</f>
        <v>0</v>
      </c>
      <c r="J902" t="str">
        <f>PROPER(MedExam_Table[[#This Row],[Heart Issues]])</f>
        <v>No</v>
      </c>
      <c r="K902" t="str">
        <f>PROPER(IF(MedExam_Table[[#This Row],[smoker]]= "?","No",MedExam_Table[[#This Row],[smoker]]))</f>
        <v>No</v>
      </c>
      <c r="L902" t="str">
        <f>IF(MedExam_Table[[#This Row],[BMI]]&lt;18.5,"Underweight",IF(MedExam_Table[[#This Row],[BMI]]&lt;25,"NormalWeight",IF(MedExam_Table[[#This Row],[BMI]]&lt;=30,"OverWeight","Obesity")))</f>
        <v>NormalWeight</v>
      </c>
      <c r="M902" t="str">
        <f>IF(MedExam_Table[[#This Row],[HBA1C]]&lt;5.7,"Normal",IF(MedExam_Table[[#This Row],[HBA1C]]&lt;6.4,"Prediabetes","Diabetes"))</f>
        <v>Normal</v>
      </c>
      <c r="N902" t="str">
        <f>PROPER(MedExam_Table[[#This Row],[Any Transplants]])</f>
        <v>No</v>
      </c>
    </row>
    <row r="903" spans="1:14" x14ac:dyDescent="0.3">
      <c r="A903" t="s">
        <v>2192</v>
      </c>
      <c r="B903">
        <v>32.49</v>
      </c>
      <c r="C903">
        <v>4.29</v>
      </c>
      <c r="D903" t="s">
        <v>2380</v>
      </c>
      <c r="E903" t="s">
        <v>2380</v>
      </c>
      <c r="F903" t="s">
        <v>2383</v>
      </c>
      <c r="G903">
        <v>1</v>
      </c>
      <c r="H903" t="s">
        <v>2382</v>
      </c>
      <c r="I903" s="9">
        <f>IF(MedExam_Table[[#This Row],[NumberOfMajorSurgeries]]="No major surgery",0,MedExam_Table[[#This Row],[NumberOfMajorSurgeries]])</f>
        <v>1</v>
      </c>
      <c r="J903" t="str">
        <f>PROPER(MedExam_Table[[#This Row],[Heart Issues]])</f>
        <v>No</v>
      </c>
      <c r="K903" t="str">
        <f>PROPER(IF(MedExam_Table[[#This Row],[smoker]]= "?","No",MedExam_Table[[#This Row],[smoker]]))</f>
        <v>Yes</v>
      </c>
      <c r="L903" t="str">
        <f>IF(MedExam_Table[[#This Row],[BMI]]&lt;18.5,"Underweight",IF(MedExam_Table[[#This Row],[BMI]]&lt;25,"NormalWeight",IF(MedExam_Table[[#This Row],[BMI]]&lt;=30,"OverWeight","Obesity")))</f>
        <v>Obesity</v>
      </c>
      <c r="M903" t="str">
        <f>IF(MedExam_Table[[#This Row],[HBA1C]]&lt;5.7,"Normal",IF(MedExam_Table[[#This Row],[HBA1C]]&lt;6.4,"Prediabetes","Diabetes"))</f>
        <v>Normal</v>
      </c>
      <c r="N903" t="str">
        <f>PROPER(MedExam_Table[[#This Row],[Any Transplants]])</f>
        <v>No</v>
      </c>
    </row>
    <row r="904" spans="1:14" x14ac:dyDescent="0.3">
      <c r="A904" t="s">
        <v>560</v>
      </c>
      <c r="B904">
        <v>22.895</v>
      </c>
      <c r="C904">
        <v>5.24</v>
      </c>
      <c r="D904" t="s">
        <v>2380</v>
      </c>
      <c r="E904" t="s">
        <v>2380</v>
      </c>
      <c r="F904" t="s">
        <v>2380</v>
      </c>
      <c r="G904">
        <v>1</v>
      </c>
      <c r="H904" t="s">
        <v>2380</v>
      </c>
      <c r="I904" s="9">
        <f>IF(MedExam_Table[[#This Row],[NumberOfMajorSurgeries]]="No major surgery",0,MedExam_Table[[#This Row],[NumberOfMajorSurgeries]])</f>
        <v>1</v>
      </c>
      <c r="J904" t="str">
        <f>PROPER(MedExam_Table[[#This Row],[Heart Issues]])</f>
        <v>No</v>
      </c>
      <c r="K904" t="str">
        <f>PROPER(IF(MedExam_Table[[#This Row],[smoker]]= "?","No",MedExam_Table[[#This Row],[smoker]]))</f>
        <v>No</v>
      </c>
      <c r="L904" t="str">
        <f>IF(MedExam_Table[[#This Row],[BMI]]&lt;18.5,"Underweight",IF(MedExam_Table[[#This Row],[BMI]]&lt;25,"NormalWeight",IF(MedExam_Table[[#This Row],[BMI]]&lt;=30,"OverWeight","Obesity")))</f>
        <v>NormalWeight</v>
      </c>
      <c r="M904" t="str">
        <f>IF(MedExam_Table[[#This Row],[HBA1C]]&lt;5.7,"Normal",IF(MedExam_Table[[#This Row],[HBA1C]]&lt;6.4,"Prediabetes","Diabetes"))</f>
        <v>Normal</v>
      </c>
      <c r="N904" t="str">
        <f>PROPER(MedExam_Table[[#This Row],[Any Transplants]])</f>
        <v>No</v>
      </c>
    </row>
    <row r="905" spans="1:14" x14ac:dyDescent="0.3">
      <c r="A905" t="s">
        <v>559</v>
      </c>
      <c r="B905">
        <v>21.945</v>
      </c>
      <c r="C905">
        <v>5.37</v>
      </c>
      <c r="D905" t="s">
        <v>2380</v>
      </c>
      <c r="E905" t="s">
        <v>2380</v>
      </c>
      <c r="F905" t="s">
        <v>2380</v>
      </c>
      <c r="G905">
        <v>1</v>
      </c>
      <c r="H905" t="s">
        <v>2380</v>
      </c>
      <c r="I905" s="9">
        <f>IF(MedExam_Table[[#This Row],[NumberOfMajorSurgeries]]="No major surgery",0,MedExam_Table[[#This Row],[NumberOfMajorSurgeries]])</f>
        <v>1</v>
      </c>
      <c r="J905" t="str">
        <f>PROPER(MedExam_Table[[#This Row],[Heart Issues]])</f>
        <v>No</v>
      </c>
      <c r="K905" t="str">
        <f>PROPER(IF(MedExam_Table[[#This Row],[smoker]]= "?","No",MedExam_Table[[#This Row],[smoker]]))</f>
        <v>No</v>
      </c>
      <c r="L905" t="str">
        <f>IF(MedExam_Table[[#This Row],[BMI]]&lt;18.5,"Underweight",IF(MedExam_Table[[#This Row],[BMI]]&lt;25,"NormalWeight",IF(MedExam_Table[[#This Row],[BMI]]&lt;=30,"OverWeight","Obesity")))</f>
        <v>NormalWeight</v>
      </c>
      <c r="M905" t="str">
        <f>IF(MedExam_Table[[#This Row],[HBA1C]]&lt;5.7,"Normal",IF(MedExam_Table[[#This Row],[HBA1C]]&lt;6.4,"Prediabetes","Diabetes"))</f>
        <v>Normal</v>
      </c>
      <c r="N905" t="str">
        <f>PROPER(MedExam_Table[[#This Row],[Any Transplants]])</f>
        <v>No</v>
      </c>
    </row>
    <row r="906" spans="1:14" x14ac:dyDescent="0.3">
      <c r="A906" t="s">
        <v>558</v>
      </c>
      <c r="B906">
        <v>19.47</v>
      </c>
      <c r="C906">
        <v>6.6</v>
      </c>
      <c r="D906" t="s">
        <v>2382</v>
      </c>
      <c r="E906" t="s">
        <v>2380</v>
      </c>
      <c r="F906" t="s">
        <v>2380</v>
      </c>
      <c r="G906" t="s">
        <v>2381</v>
      </c>
      <c r="H906" t="s">
        <v>2380</v>
      </c>
      <c r="I906" s="9">
        <f>IF(MedExam_Table[[#This Row],[NumberOfMajorSurgeries]]="No major surgery",0,MedExam_Table[[#This Row],[NumberOfMajorSurgeries]])</f>
        <v>0</v>
      </c>
      <c r="J906" t="str">
        <f>PROPER(MedExam_Table[[#This Row],[Heart Issues]])</f>
        <v>Yes</v>
      </c>
      <c r="K906" t="str">
        <f>PROPER(IF(MedExam_Table[[#This Row],[smoker]]= "?","No",MedExam_Table[[#This Row],[smoker]]))</f>
        <v>No</v>
      </c>
      <c r="L906" t="str">
        <f>IF(MedExam_Table[[#This Row],[BMI]]&lt;18.5,"Underweight",IF(MedExam_Table[[#This Row],[BMI]]&lt;25,"NormalWeight",IF(MedExam_Table[[#This Row],[BMI]]&lt;=30,"OverWeight","Obesity")))</f>
        <v>NormalWeight</v>
      </c>
      <c r="M906" t="str">
        <f>IF(MedExam_Table[[#This Row],[HBA1C]]&lt;5.7,"Normal",IF(MedExam_Table[[#This Row],[HBA1C]]&lt;6.4,"Prediabetes","Diabetes"))</f>
        <v>Diabetes</v>
      </c>
      <c r="N906" t="str">
        <f>PROPER(MedExam_Table[[#This Row],[Any Transplants]])</f>
        <v>No</v>
      </c>
    </row>
    <row r="907" spans="1:14" x14ac:dyDescent="0.3">
      <c r="A907" t="s">
        <v>557</v>
      </c>
      <c r="B907">
        <v>15.61</v>
      </c>
      <c r="C907">
        <v>5.77</v>
      </c>
      <c r="D907" t="s">
        <v>2380</v>
      </c>
      <c r="E907" t="s">
        <v>2380</v>
      </c>
      <c r="F907" t="s">
        <v>2380</v>
      </c>
      <c r="G907" t="s">
        <v>2381</v>
      </c>
      <c r="H907" t="s">
        <v>2380</v>
      </c>
      <c r="I907" s="9">
        <f>IF(MedExam_Table[[#This Row],[NumberOfMajorSurgeries]]="No major surgery",0,MedExam_Table[[#This Row],[NumberOfMajorSurgeries]])</f>
        <v>0</v>
      </c>
      <c r="J907" t="str">
        <f>PROPER(MedExam_Table[[#This Row],[Heart Issues]])</f>
        <v>No</v>
      </c>
      <c r="K907" t="str">
        <f>PROPER(IF(MedExam_Table[[#This Row],[smoker]]= "?","No",MedExam_Table[[#This Row],[smoker]]))</f>
        <v>No</v>
      </c>
      <c r="L907" t="str">
        <f>IF(MedExam_Table[[#This Row],[BMI]]&lt;18.5,"Underweight",IF(MedExam_Table[[#This Row],[BMI]]&lt;25,"NormalWeight",IF(MedExam_Table[[#This Row],[BMI]]&lt;=30,"OverWeight","Obesity")))</f>
        <v>Underweight</v>
      </c>
      <c r="M907" t="str">
        <f>IF(MedExam_Table[[#This Row],[HBA1C]]&lt;5.7,"Normal",IF(MedExam_Table[[#This Row],[HBA1C]]&lt;6.4,"Prediabetes","Diabetes"))</f>
        <v>Prediabetes</v>
      </c>
      <c r="N907" t="str">
        <f>PROPER(MedExam_Table[[#This Row],[Any Transplants]])</f>
        <v>No</v>
      </c>
    </row>
    <row r="908" spans="1:14" x14ac:dyDescent="0.3">
      <c r="A908" t="s">
        <v>556</v>
      </c>
      <c r="B908">
        <v>28.6</v>
      </c>
      <c r="C908">
        <v>6.08</v>
      </c>
      <c r="D908" t="s">
        <v>2380</v>
      </c>
      <c r="E908" t="s">
        <v>2380</v>
      </c>
      <c r="F908" t="s">
        <v>2383</v>
      </c>
      <c r="G908">
        <v>1</v>
      </c>
      <c r="H908" t="s">
        <v>2380</v>
      </c>
      <c r="I908" s="9">
        <f>IF(MedExam_Table[[#This Row],[NumberOfMajorSurgeries]]="No major surgery",0,MedExam_Table[[#This Row],[NumberOfMajorSurgeries]])</f>
        <v>1</v>
      </c>
      <c r="J908" t="str">
        <f>PROPER(MedExam_Table[[#This Row],[Heart Issues]])</f>
        <v>No</v>
      </c>
      <c r="K908" t="str">
        <f>PROPER(IF(MedExam_Table[[#This Row],[smoker]]= "?","No",MedExam_Table[[#This Row],[smoker]]))</f>
        <v>No</v>
      </c>
      <c r="L908" t="str">
        <f>IF(MedExam_Table[[#This Row],[BMI]]&lt;18.5,"Underweight",IF(MedExam_Table[[#This Row],[BMI]]&lt;25,"NormalWeight",IF(MedExam_Table[[#This Row],[BMI]]&lt;=30,"OverWeight","Obesity")))</f>
        <v>OverWeight</v>
      </c>
      <c r="M908" t="str">
        <f>IF(MedExam_Table[[#This Row],[HBA1C]]&lt;5.7,"Normal",IF(MedExam_Table[[#This Row],[HBA1C]]&lt;6.4,"Prediabetes","Diabetes"))</f>
        <v>Prediabetes</v>
      </c>
      <c r="N908" t="str">
        <f>PROPER(MedExam_Table[[#This Row],[Any Transplants]])</f>
        <v>No</v>
      </c>
    </row>
    <row r="909" spans="1:14" x14ac:dyDescent="0.3">
      <c r="A909" t="s">
        <v>555</v>
      </c>
      <c r="B909">
        <v>46.53</v>
      </c>
      <c r="C909">
        <v>4.16</v>
      </c>
      <c r="D909" t="s">
        <v>2380</v>
      </c>
      <c r="E909" t="s">
        <v>2380</v>
      </c>
      <c r="F909" t="s">
        <v>2380</v>
      </c>
      <c r="G909" t="s">
        <v>2381</v>
      </c>
      <c r="H909" t="s">
        <v>2380</v>
      </c>
      <c r="I909" s="9">
        <f>IF(MedExam_Table[[#This Row],[NumberOfMajorSurgeries]]="No major surgery",0,MedExam_Table[[#This Row],[NumberOfMajorSurgeries]])</f>
        <v>0</v>
      </c>
      <c r="J909" t="str">
        <f>PROPER(MedExam_Table[[#This Row],[Heart Issues]])</f>
        <v>No</v>
      </c>
      <c r="K909" t="str">
        <f>PROPER(IF(MedExam_Table[[#This Row],[smoker]]= "?","No",MedExam_Table[[#This Row],[smoker]]))</f>
        <v>No</v>
      </c>
      <c r="L909" t="str">
        <f>IF(MedExam_Table[[#This Row],[BMI]]&lt;18.5,"Underweight",IF(MedExam_Table[[#This Row],[BMI]]&lt;25,"NormalWeight",IF(MedExam_Table[[#This Row],[BMI]]&lt;=30,"OverWeight","Obesity")))</f>
        <v>Obesity</v>
      </c>
      <c r="M909" t="str">
        <f>IF(MedExam_Table[[#This Row],[HBA1C]]&lt;5.7,"Normal",IF(MedExam_Table[[#This Row],[HBA1C]]&lt;6.4,"Prediabetes","Diabetes"))</f>
        <v>Normal</v>
      </c>
      <c r="N909" t="str">
        <f>PROPER(MedExam_Table[[#This Row],[Any Transplants]])</f>
        <v>No</v>
      </c>
    </row>
    <row r="910" spans="1:14" x14ac:dyDescent="0.3">
      <c r="A910" t="s">
        <v>554</v>
      </c>
      <c r="B910">
        <v>34.99</v>
      </c>
      <c r="C910">
        <v>5.0999999999999996</v>
      </c>
      <c r="D910" t="s">
        <v>2380</v>
      </c>
      <c r="E910" t="s">
        <v>2380</v>
      </c>
      <c r="F910" t="s">
        <v>2383</v>
      </c>
      <c r="G910">
        <v>1</v>
      </c>
      <c r="H910" t="s">
        <v>2380</v>
      </c>
      <c r="I910" s="9">
        <f>IF(MedExam_Table[[#This Row],[NumberOfMajorSurgeries]]="No major surgery",0,MedExam_Table[[#This Row],[NumberOfMajorSurgeries]])</f>
        <v>1</v>
      </c>
      <c r="J910" t="str">
        <f>PROPER(MedExam_Table[[#This Row],[Heart Issues]])</f>
        <v>No</v>
      </c>
      <c r="K910" t="str">
        <f>PROPER(IF(MedExam_Table[[#This Row],[smoker]]= "?","No",MedExam_Table[[#This Row],[smoker]]))</f>
        <v>No</v>
      </c>
      <c r="L910" t="str">
        <f>IF(MedExam_Table[[#This Row],[BMI]]&lt;18.5,"Underweight",IF(MedExam_Table[[#This Row],[BMI]]&lt;25,"NormalWeight",IF(MedExam_Table[[#This Row],[BMI]]&lt;=30,"OverWeight","Obesity")))</f>
        <v>Obesity</v>
      </c>
      <c r="M910" t="str">
        <f>IF(MedExam_Table[[#This Row],[HBA1C]]&lt;5.7,"Normal",IF(MedExam_Table[[#This Row],[HBA1C]]&lt;6.4,"Prediabetes","Diabetes"))</f>
        <v>Normal</v>
      </c>
      <c r="N910" t="str">
        <f>PROPER(MedExam_Table[[#This Row],[Any Transplants]])</f>
        <v>No</v>
      </c>
    </row>
    <row r="911" spans="1:14" x14ac:dyDescent="0.3">
      <c r="A911" t="s">
        <v>553</v>
      </c>
      <c r="B911">
        <v>17.05</v>
      </c>
      <c r="C911">
        <v>5.3</v>
      </c>
      <c r="D911" t="s">
        <v>2380</v>
      </c>
      <c r="E911" t="s">
        <v>2380</v>
      </c>
      <c r="F911" t="s">
        <v>2383</v>
      </c>
      <c r="G911">
        <v>1</v>
      </c>
      <c r="H911" t="s">
        <v>2380</v>
      </c>
      <c r="I911" s="9">
        <f>IF(MedExam_Table[[#This Row],[NumberOfMajorSurgeries]]="No major surgery",0,MedExam_Table[[#This Row],[NumberOfMajorSurgeries]])</f>
        <v>1</v>
      </c>
      <c r="J911" t="str">
        <f>PROPER(MedExam_Table[[#This Row],[Heart Issues]])</f>
        <v>No</v>
      </c>
      <c r="K911" t="str">
        <f>PROPER(IF(MedExam_Table[[#This Row],[smoker]]= "?","No",MedExam_Table[[#This Row],[smoker]]))</f>
        <v>No</v>
      </c>
      <c r="L911" t="str">
        <f>IF(MedExam_Table[[#This Row],[BMI]]&lt;18.5,"Underweight",IF(MedExam_Table[[#This Row],[BMI]]&lt;25,"NormalWeight",IF(MedExam_Table[[#This Row],[BMI]]&lt;=30,"OverWeight","Obesity")))</f>
        <v>Underweight</v>
      </c>
      <c r="M911" t="str">
        <f>IF(MedExam_Table[[#This Row],[HBA1C]]&lt;5.7,"Normal",IF(MedExam_Table[[#This Row],[HBA1C]]&lt;6.4,"Prediabetes","Diabetes"))</f>
        <v>Normal</v>
      </c>
      <c r="N911" t="str">
        <f>PROPER(MedExam_Table[[#This Row],[Any Transplants]])</f>
        <v>No</v>
      </c>
    </row>
    <row r="912" spans="1:14" x14ac:dyDescent="0.3">
      <c r="A912" t="s">
        <v>552</v>
      </c>
      <c r="B912">
        <v>37.18</v>
      </c>
      <c r="C912">
        <v>4.9000000000000004</v>
      </c>
      <c r="D912" t="s">
        <v>2380</v>
      </c>
      <c r="E912" t="s">
        <v>2380</v>
      </c>
      <c r="F912" t="s">
        <v>2380</v>
      </c>
      <c r="G912" t="s">
        <v>2381</v>
      </c>
      <c r="H912" t="s">
        <v>2380</v>
      </c>
      <c r="I912" s="9">
        <f>IF(MedExam_Table[[#This Row],[NumberOfMajorSurgeries]]="No major surgery",0,MedExam_Table[[#This Row],[NumberOfMajorSurgeries]])</f>
        <v>0</v>
      </c>
      <c r="J912" t="str">
        <f>PROPER(MedExam_Table[[#This Row],[Heart Issues]])</f>
        <v>No</v>
      </c>
      <c r="K912" t="str">
        <f>PROPER(IF(MedExam_Table[[#This Row],[smoker]]= "?","No",MedExam_Table[[#This Row],[smoker]]))</f>
        <v>No</v>
      </c>
      <c r="L912" t="str">
        <f>IF(MedExam_Table[[#This Row],[BMI]]&lt;18.5,"Underweight",IF(MedExam_Table[[#This Row],[BMI]]&lt;25,"NormalWeight",IF(MedExam_Table[[#This Row],[BMI]]&lt;=30,"OverWeight","Obesity")))</f>
        <v>Obesity</v>
      </c>
      <c r="M912" t="str">
        <f>IF(MedExam_Table[[#This Row],[HBA1C]]&lt;5.7,"Normal",IF(MedExam_Table[[#This Row],[HBA1C]]&lt;6.4,"Prediabetes","Diabetes"))</f>
        <v>Normal</v>
      </c>
      <c r="N912" t="str">
        <f>PROPER(MedExam_Table[[#This Row],[Any Transplants]])</f>
        <v>No</v>
      </c>
    </row>
    <row r="913" spans="1:14" x14ac:dyDescent="0.3">
      <c r="A913" t="s">
        <v>551</v>
      </c>
      <c r="B913">
        <v>35.200000000000003</v>
      </c>
      <c r="C913">
        <v>5.55</v>
      </c>
      <c r="D913" t="s">
        <v>2380</v>
      </c>
      <c r="E913" t="s">
        <v>2380</v>
      </c>
      <c r="F913" t="s">
        <v>2380</v>
      </c>
      <c r="G913" t="s">
        <v>2381</v>
      </c>
      <c r="H913" t="s">
        <v>2380</v>
      </c>
      <c r="I913" s="9">
        <f>IF(MedExam_Table[[#This Row],[NumberOfMajorSurgeries]]="No major surgery",0,MedExam_Table[[#This Row],[NumberOfMajorSurgeries]])</f>
        <v>0</v>
      </c>
      <c r="J913" t="str">
        <f>PROPER(MedExam_Table[[#This Row],[Heart Issues]])</f>
        <v>No</v>
      </c>
      <c r="K913" t="str">
        <f>PROPER(IF(MedExam_Table[[#This Row],[smoker]]= "?","No",MedExam_Table[[#This Row],[smoker]]))</f>
        <v>No</v>
      </c>
      <c r="L913" t="str">
        <f>IF(MedExam_Table[[#This Row],[BMI]]&lt;18.5,"Underweight",IF(MedExam_Table[[#This Row],[BMI]]&lt;25,"NormalWeight",IF(MedExam_Table[[#This Row],[BMI]]&lt;=30,"OverWeight","Obesity")))</f>
        <v>Obesity</v>
      </c>
      <c r="M913" t="str">
        <f>IF(MedExam_Table[[#This Row],[HBA1C]]&lt;5.7,"Normal",IF(MedExam_Table[[#This Row],[HBA1C]]&lt;6.4,"Prediabetes","Diabetes"))</f>
        <v>Normal</v>
      </c>
      <c r="N913" t="str">
        <f>PROPER(MedExam_Table[[#This Row],[Any Transplants]])</f>
        <v>No</v>
      </c>
    </row>
    <row r="914" spans="1:14" x14ac:dyDescent="0.3">
      <c r="A914" t="s">
        <v>2191</v>
      </c>
      <c r="B914">
        <v>39</v>
      </c>
      <c r="C914">
        <v>5.7</v>
      </c>
      <c r="D914" t="s">
        <v>2380</v>
      </c>
      <c r="E914" t="s">
        <v>2380</v>
      </c>
      <c r="F914" t="s">
        <v>2380</v>
      </c>
      <c r="G914">
        <v>2</v>
      </c>
      <c r="H914" t="s">
        <v>2382</v>
      </c>
      <c r="I914" s="9">
        <f>IF(MedExam_Table[[#This Row],[NumberOfMajorSurgeries]]="No major surgery",0,MedExam_Table[[#This Row],[NumberOfMajorSurgeries]])</f>
        <v>2</v>
      </c>
      <c r="J914" t="str">
        <f>PROPER(MedExam_Table[[#This Row],[Heart Issues]])</f>
        <v>No</v>
      </c>
      <c r="K914" t="str">
        <f>PROPER(IF(MedExam_Table[[#This Row],[smoker]]= "?","No",MedExam_Table[[#This Row],[smoker]]))</f>
        <v>Yes</v>
      </c>
      <c r="L914" t="str">
        <f>IF(MedExam_Table[[#This Row],[BMI]]&lt;18.5,"Underweight",IF(MedExam_Table[[#This Row],[BMI]]&lt;25,"NormalWeight",IF(MedExam_Table[[#This Row],[BMI]]&lt;=30,"OverWeight","Obesity")))</f>
        <v>Obesity</v>
      </c>
      <c r="M914" t="str">
        <f>IF(MedExam_Table[[#This Row],[HBA1C]]&lt;5.7,"Normal",IF(MedExam_Table[[#This Row],[HBA1C]]&lt;6.4,"Prediabetes","Diabetes"))</f>
        <v>Prediabetes</v>
      </c>
      <c r="N914" t="str">
        <f>PROPER(MedExam_Table[[#This Row],[Any Transplants]])</f>
        <v>No</v>
      </c>
    </row>
    <row r="915" spans="1:14" x14ac:dyDescent="0.3">
      <c r="A915" t="s">
        <v>550</v>
      </c>
      <c r="B915">
        <v>37.335000000000001</v>
      </c>
      <c r="C915">
        <v>4.95</v>
      </c>
      <c r="D915" t="s">
        <v>2380</v>
      </c>
      <c r="E915" t="s">
        <v>2380</v>
      </c>
      <c r="F915" t="s">
        <v>2380</v>
      </c>
      <c r="G915" t="s">
        <v>2381</v>
      </c>
      <c r="H915" t="s">
        <v>2380</v>
      </c>
      <c r="I915" s="9">
        <f>IF(MedExam_Table[[#This Row],[NumberOfMajorSurgeries]]="No major surgery",0,MedExam_Table[[#This Row],[NumberOfMajorSurgeries]])</f>
        <v>0</v>
      </c>
      <c r="J915" t="str">
        <f>PROPER(MedExam_Table[[#This Row],[Heart Issues]])</f>
        <v>No</v>
      </c>
      <c r="K915" t="str">
        <f>PROPER(IF(MedExam_Table[[#This Row],[smoker]]= "?","No",MedExam_Table[[#This Row],[smoker]]))</f>
        <v>No</v>
      </c>
      <c r="L915" t="str">
        <f>IF(MedExam_Table[[#This Row],[BMI]]&lt;18.5,"Underweight",IF(MedExam_Table[[#This Row],[BMI]]&lt;25,"NormalWeight",IF(MedExam_Table[[#This Row],[BMI]]&lt;=30,"OverWeight","Obesity")))</f>
        <v>Obesity</v>
      </c>
      <c r="M915" t="str">
        <f>IF(MedExam_Table[[#This Row],[HBA1C]]&lt;5.7,"Normal",IF(MedExam_Table[[#This Row],[HBA1C]]&lt;6.4,"Prediabetes","Diabetes"))</f>
        <v>Normal</v>
      </c>
      <c r="N915" t="str">
        <f>PROPER(MedExam_Table[[#This Row],[Any Transplants]])</f>
        <v>No</v>
      </c>
    </row>
    <row r="916" spans="1:14" x14ac:dyDescent="0.3">
      <c r="A916" t="s">
        <v>549</v>
      </c>
      <c r="B916">
        <v>27.265000000000001</v>
      </c>
      <c r="C916">
        <v>6.46</v>
      </c>
      <c r="D916" t="s">
        <v>2382</v>
      </c>
      <c r="E916" t="s">
        <v>2380</v>
      </c>
      <c r="F916" t="s">
        <v>2380</v>
      </c>
      <c r="G916" t="s">
        <v>2381</v>
      </c>
      <c r="H916" t="s">
        <v>2380</v>
      </c>
      <c r="I916" s="9">
        <f>IF(MedExam_Table[[#This Row],[NumberOfMajorSurgeries]]="No major surgery",0,MedExam_Table[[#This Row],[NumberOfMajorSurgeries]])</f>
        <v>0</v>
      </c>
      <c r="J916" t="str">
        <f>PROPER(MedExam_Table[[#This Row],[Heart Issues]])</f>
        <v>Yes</v>
      </c>
      <c r="K916" t="str">
        <f>PROPER(IF(MedExam_Table[[#This Row],[smoker]]= "?","No",MedExam_Table[[#This Row],[smoker]]))</f>
        <v>No</v>
      </c>
      <c r="L916" t="str">
        <f>IF(MedExam_Table[[#This Row],[BMI]]&lt;18.5,"Underweight",IF(MedExam_Table[[#This Row],[BMI]]&lt;25,"NormalWeight",IF(MedExam_Table[[#This Row],[BMI]]&lt;=30,"OverWeight","Obesity")))</f>
        <v>OverWeight</v>
      </c>
      <c r="M916" t="str">
        <f>IF(MedExam_Table[[#This Row],[HBA1C]]&lt;5.7,"Normal",IF(MedExam_Table[[#This Row],[HBA1C]]&lt;6.4,"Prediabetes","Diabetes"))</f>
        <v>Diabetes</v>
      </c>
      <c r="N916" t="str">
        <f>PROPER(MedExam_Table[[#This Row],[Any Transplants]])</f>
        <v>No</v>
      </c>
    </row>
    <row r="917" spans="1:14" x14ac:dyDescent="0.3">
      <c r="A917" t="s">
        <v>548</v>
      </c>
      <c r="B917">
        <v>30.8</v>
      </c>
      <c r="C917">
        <v>4.9000000000000004</v>
      </c>
      <c r="D917" t="s">
        <v>2382</v>
      </c>
      <c r="E917" t="s">
        <v>2380</v>
      </c>
      <c r="F917" t="s">
        <v>2380</v>
      </c>
      <c r="G917" t="s">
        <v>2381</v>
      </c>
      <c r="H917" t="s">
        <v>2380</v>
      </c>
      <c r="I917" s="9">
        <f>IF(MedExam_Table[[#This Row],[NumberOfMajorSurgeries]]="No major surgery",0,MedExam_Table[[#This Row],[NumberOfMajorSurgeries]])</f>
        <v>0</v>
      </c>
      <c r="J917" t="str">
        <f>PROPER(MedExam_Table[[#This Row],[Heart Issues]])</f>
        <v>Yes</v>
      </c>
      <c r="K917" t="str">
        <f>PROPER(IF(MedExam_Table[[#This Row],[smoker]]= "?","No",MedExam_Table[[#This Row],[smoker]]))</f>
        <v>No</v>
      </c>
      <c r="L917" t="str">
        <f>IF(MedExam_Table[[#This Row],[BMI]]&lt;18.5,"Underweight",IF(MedExam_Table[[#This Row],[BMI]]&lt;25,"NormalWeight",IF(MedExam_Table[[#This Row],[BMI]]&lt;=30,"OverWeight","Obesity")))</f>
        <v>Obesity</v>
      </c>
      <c r="M917" t="str">
        <f>IF(MedExam_Table[[#This Row],[HBA1C]]&lt;5.7,"Normal",IF(MedExam_Table[[#This Row],[HBA1C]]&lt;6.4,"Prediabetes","Diabetes"))</f>
        <v>Normal</v>
      </c>
      <c r="N917" t="str">
        <f>PROPER(MedExam_Table[[#This Row],[Any Transplants]])</f>
        <v>No</v>
      </c>
    </row>
    <row r="918" spans="1:14" x14ac:dyDescent="0.3">
      <c r="A918" t="s">
        <v>547</v>
      </c>
      <c r="B918">
        <v>30.21</v>
      </c>
      <c r="C918">
        <v>5.21</v>
      </c>
      <c r="D918" t="s">
        <v>2380</v>
      </c>
      <c r="E918" t="s">
        <v>2380</v>
      </c>
      <c r="F918" t="s">
        <v>2380</v>
      </c>
      <c r="G918">
        <v>1</v>
      </c>
      <c r="H918" t="s">
        <v>2380</v>
      </c>
      <c r="I918" s="9">
        <f>IF(MedExam_Table[[#This Row],[NumberOfMajorSurgeries]]="No major surgery",0,MedExam_Table[[#This Row],[NumberOfMajorSurgeries]])</f>
        <v>1</v>
      </c>
      <c r="J918" t="str">
        <f>PROPER(MedExam_Table[[#This Row],[Heart Issues]])</f>
        <v>No</v>
      </c>
      <c r="K918" t="str">
        <f>PROPER(IF(MedExam_Table[[#This Row],[smoker]]= "?","No",MedExam_Table[[#This Row],[smoker]]))</f>
        <v>No</v>
      </c>
      <c r="L918" t="str">
        <f>IF(MedExam_Table[[#This Row],[BMI]]&lt;18.5,"Underweight",IF(MedExam_Table[[#This Row],[BMI]]&lt;25,"NormalWeight",IF(MedExam_Table[[#This Row],[BMI]]&lt;=30,"OverWeight","Obesity")))</f>
        <v>Obesity</v>
      </c>
      <c r="M918" t="str">
        <f>IF(MedExam_Table[[#This Row],[HBA1C]]&lt;5.7,"Normal",IF(MedExam_Table[[#This Row],[HBA1C]]&lt;6.4,"Prediabetes","Diabetes"))</f>
        <v>Normal</v>
      </c>
      <c r="N918" t="str">
        <f>PROPER(MedExam_Table[[#This Row],[Any Transplants]])</f>
        <v>No</v>
      </c>
    </row>
    <row r="919" spans="1:14" x14ac:dyDescent="0.3">
      <c r="A919" t="s">
        <v>546</v>
      </c>
      <c r="B919">
        <v>35.340000000000003</v>
      </c>
      <c r="C919">
        <v>4.13</v>
      </c>
      <c r="D919" t="s">
        <v>2380</v>
      </c>
      <c r="E919" t="s">
        <v>2382</v>
      </c>
      <c r="F919" t="s">
        <v>2380</v>
      </c>
      <c r="G919">
        <v>1</v>
      </c>
      <c r="H919" t="s">
        <v>2380</v>
      </c>
      <c r="I919" s="9">
        <f>IF(MedExam_Table[[#This Row],[NumberOfMajorSurgeries]]="No major surgery",0,MedExam_Table[[#This Row],[NumberOfMajorSurgeries]])</f>
        <v>1</v>
      </c>
      <c r="J919" t="str">
        <f>PROPER(MedExam_Table[[#This Row],[Heart Issues]])</f>
        <v>No</v>
      </c>
      <c r="K919" t="str">
        <f>PROPER(IF(MedExam_Table[[#This Row],[smoker]]= "?","No",MedExam_Table[[#This Row],[smoker]]))</f>
        <v>No</v>
      </c>
      <c r="L919" t="str">
        <f>IF(MedExam_Table[[#This Row],[BMI]]&lt;18.5,"Underweight",IF(MedExam_Table[[#This Row],[BMI]]&lt;25,"NormalWeight",IF(MedExam_Table[[#This Row],[BMI]]&lt;=30,"OverWeight","Obesity")))</f>
        <v>Obesity</v>
      </c>
      <c r="M919" t="str">
        <f>IF(MedExam_Table[[#This Row],[HBA1C]]&lt;5.7,"Normal",IF(MedExam_Table[[#This Row],[HBA1C]]&lt;6.4,"Prediabetes","Diabetes"))</f>
        <v>Normal</v>
      </c>
      <c r="N919" t="str">
        <f>PROPER(MedExam_Table[[#This Row],[Any Transplants]])</f>
        <v>Yes</v>
      </c>
    </row>
    <row r="920" spans="1:14" x14ac:dyDescent="0.3">
      <c r="A920" t="s">
        <v>545</v>
      </c>
      <c r="B920">
        <v>26.695</v>
      </c>
      <c r="C920">
        <v>5.28</v>
      </c>
      <c r="D920" t="s">
        <v>2380</v>
      </c>
      <c r="E920" t="s">
        <v>2380</v>
      </c>
      <c r="F920" t="s">
        <v>2380</v>
      </c>
      <c r="G920" t="s">
        <v>2381</v>
      </c>
      <c r="H920" t="s">
        <v>2380</v>
      </c>
      <c r="I920" s="9">
        <f>IF(MedExam_Table[[#This Row],[NumberOfMajorSurgeries]]="No major surgery",0,MedExam_Table[[#This Row],[NumberOfMajorSurgeries]])</f>
        <v>0</v>
      </c>
      <c r="J920" t="str">
        <f>PROPER(MedExam_Table[[#This Row],[Heart Issues]])</f>
        <v>No</v>
      </c>
      <c r="K920" t="str">
        <f>PROPER(IF(MedExam_Table[[#This Row],[smoker]]= "?","No",MedExam_Table[[#This Row],[smoker]]))</f>
        <v>No</v>
      </c>
      <c r="L920" t="str">
        <f>IF(MedExam_Table[[#This Row],[BMI]]&lt;18.5,"Underweight",IF(MedExam_Table[[#This Row],[BMI]]&lt;25,"NormalWeight",IF(MedExam_Table[[#This Row],[BMI]]&lt;=30,"OverWeight","Obesity")))</f>
        <v>OverWeight</v>
      </c>
      <c r="M920" t="str">
        <f>IF(MedExam_Table[[#This Row],[HBA1C]]&lt;5.7,"Normal",IF(MedExam_Table[[#This Row],[HBA1C]]&lt;6.4,"Prediabetes","Diabetes"))</f>
        <v>Normal</v>
      </c>
      <c r="N920" t="str">
        <f>PROPER(MedExam_Table[[#This Row],[Any Transplants]])</f>
        <v>No</v>
      </c>
    </row>
    <row r="921" spans="1:14" x14ac:dyDescent="0.3">
      <c r="A921" t="s">
        <v>544</v>
      </c>
      <c r="B921">
        <v>29.355</v>
      </c>
      <c r="C921">
        <v>4.68</v>
      </c>
      <c r="D921" t="s">
        <v>2382</v>
      </c>
      <c r="E921" t="s">
        <v>2380</v>
      </c>
      <c r="F921" t="s">
        <v>2380</v>
      </c>
      <c r="G921" t="s">
        <v>2381</v>
      </c>
      <c r="H921" t="s">
        <v>2380</v>
      </c>
      <c r="I921" s="9">
        <f>IF(MedExam_Table[[#This Row],[NumberOfMajorSurgeries]]="No major surgery",0,MedExam_Table[[#This Row],[NumberOfMajorSurgeries]])</f>
        <v>0</v>
      </c>
      <c r="J921" t="str">
        <f>PROPER(MedExam_Table[[#This Row],[Heart Issues]])</f>
        <v>Yes</v>
      </c>
      <c r="K921" t="str">
        <f>PROPER(IF(MedExam_Table[[#This Row],[smoker]]= "?","No",MedExam_Table[[#This Row],[smoker]]))</f>
        <v>No</v>
      </c>
      <c r="L921" t="str">
        <f>IF(MedExam_Table[[#This Row],[BMI]]&lt;18.5,"Underweight",IF(MedExam_Table[[#This Row],[BMI]]&lt;25,"NormalWeight",IF(MedExam_Table[[#This Row],[BMI]]&lt;=30,"OverWeight","Obesity")))</f>
        <v>OverWeight</v>
      </c>
      <c r="M921" t="str">
        <f>IF(MedExam_Table[[#This Row],[HBA1C]]&lt;5.7,"Normal",IF(MedExam_Table[[#This Row],[HBA1C]]&lt;6.4,"Prediabetes","Diabetes"))</f>
        <v>Normal</v>
      </c>
      <c r="N921" t="str">
        <f>PROPER(MedExam_Table[[#This Row],[Any Transplants]])</f>
        <v>No</v>
      </c>
    </row>
    <row r="922" spans="1:14" x14ac:dyDescent="0.3">
      <c r="A922" t="s">
        <v>543</v>
      </c>
      <c r="B922">
        <v>29.59</v>
      </c>
      <c r="C922">
        <v>4.0599999999999996</v>
      </c>
      <c r="D922" t="s">
        <v>2380</v>
      </c>
      <c r="E922" t="s">
        <v>2380</v>
      </c>
      <c r="F922" t="s">
        <v>2380</v>
      </c>
      <c r="G922" t="s">
        <v>2381</v>
      </c>
      <c r="H922" t="s">
        <v>2380</v>
      </c>
      <c r="I922" s="9">
        <f>IF(MedExam_Table[[#This Row],[NumberOfMajorSurgeries]]="No major surgery",0,MedExam_Table[[#This Row],[NumberOfMajorSurgeries]])</f>
        <v>0</v>
      </c>
      <c r="J922" t="str">
        <f>PROPER(MedExam_Table[[#This Row],[Heart Issues]])</f>
        <v>No</v>
      </c>
      <c r="K922" t="str">
        <f>PROPER(IF(MedExam_Table[[#This Row],[smoker]]= "?","No",MedExam_Table[[#This Row],[smoker]]))</f>
        <v>No</v>
      </c>
      <c r="L922" t="str">
        <f>IF(MedExam_Table[[#This Row],[BMI]]&lt;18.5,"Underweight",IF(MedExam_Table[[#This Row],[BMI]]&lt;25,"NormalWeight",IF(MedExam_Table[[#This Row],[BMI]]&lt;=30,"OverWeight","Obesity")))</f>
        <v>OverWeight</v>
      </c>
      <c r="M922" t="str">
        <f>IF(MedExam_Table[[#This Row],[HBA1C]]&lt;5.7,"Normal",IF(MedExam_Table[[#This Row],[HBA1C]]&lt;6.4,"Prediabetes","Diabetes"))</f>
        <v>Normal</v>
      </c>
      <c r="N922" t="str">
        <f>PROPER(MedExam_Table[[#This Row],[Any Transplants]])</f>
        <v>No</v>
      </c>
    </row>
    <row r="923" spans="1:14" x14ac:dyDescent="0.3">
      <c r="A923" t="s">
        <v>542</v>
      </c>
      <c r="B923">
        <v>31.35</v>
      </c>
      <c r="C923">
        <v>4.2</v>
      </c>
      <c r="D923" t="s">
        <v>2380</v>
      </c>
      <c r="E923" t="s">
        <v>2382</v>
      </c>
      <c r="F923" t="s">
        <v>2380</v>
      </c>
      <c r="G923">
        <v>1</v>
      </c>
      <c r="H923" t="s">
        <v>2380</v>
      </c>
      <c r="I923" s="9">
        <f>IF(MedExam_Table[[#This Row],[NumberOfMajorSurgeries]]="No major surgery",0,MedExam_Table[[#This Row],[NumberOfMajorSurgeries]])</f>
        <v>1</v>
      </c>
      <c r="J923" t="str">
        <f>PROPER(MedExam_Table[[#This Row],[Heart Issues]])</f>
        <v>No</v>
      </c>
      <c r="K923" t="str">
        <f>PROPER(IF(MedExam_Table[[#This Row],[smoker]]= "?","No",MedExam_Table[[#This Row],[smoker]]))</f>
        <v>No</v>
      </c>
      <c r="L923" t="str">
        <f>IF(MedExam_Table[[#This Row],[BMI]]&lt;18.5,"Underweight",IF(MedExam_Table[[#This Row],[BMI]]&lt;25,"NormalWeight",IF(MedExam_Table[[#This Row],[BMI]]&lt;=30,"OverWeight","Obesity")))</f>
        <v>Obesity</v>
      </c>
      <c r="M923" t="str">
        <f>IF(MedExam_Table[[#This Row],[HBA1C]]&lt;5.7,"Normal",IF(MedExam_Table[[#This Row],[HBA1C]]&lt;6.4,"Prediabetes","Diabetes"))</f>
        <v>Normal</v>
      </c>
      <c r="N923" t="str">
        <f>PROPER(MedExam_Table[[#This Row],[Any Transplants]])</f>
        <v>Yes</v>
      </c>
    </row>
    <row r="924" spans="1:14" x14ac:dyDescent="0.3">
      <c r="A924" t="s">
        <v>541</v>
      </c>
      <c r="B924">
        <v>20.52</v>
      </c>
      <c r="C924">
        <v>4.83</v>
      </c>
      <c r="D924" t="s">
        <v>2380</v>
      </c>
      <c r="E924" t="s">
        <v>2380</v>
      </c>
      <c r="F924" t="s">
        <v>2380</v>
      </c>
      <c r="G924" t="s">
        <v>2381</v>
      </c>
      <c r="H924" t="s">
        <v>2380</v>
      </c>
      <c r="I924" s="9">
        <f>IF(MedExam_Table[[#This Row],[NumberOfMajorSurgeries]]="No major surgery",0,MedExam_Table[[#This Row],[NumberOfMajorSurgeries]])</f>
        <v>0</v>
      </c>
      <c r="J924" t="str">
        <f>PROPER(MedExam_Table[[#This Row],[Heart Issues]])</f>
        <v>No</v>
      </c>
      <c r="K924" t="str">
        <f>PROPER(IF(MedExam_Table[[#This Row],[smoker]]= "?","No",MedExam_Table[[#This Row],[smoker]]))</f>
        <v>No</v>
      </c>
      <c r="L924" t="str">
        <f>IF(MedExam_Table[[#This Row],[BMI]]&lt;18.5,"Underweight",IF(MedExam_Table[[#This Row],[BMI]]&lt;25,"NormalWeight",IF(MedExam_Table[[#This Row],[BMI]]&lt;=30,"OverWeight","Obesity")))</f>
        <v>NormalWeight</v>
      </c>
      <c r="M924" t="str">
        <f>IF(MedExam_Table[[#This Row],[HBA1C]]&lt;5.7,"Normal",IF(MedExam_Table[[#This Row],[HBA1C]]&lt;6.4,"Prediabetes","Diabetes"))</f>
        <v>Normal</v>
      </c>
      <c r="N924" t="str">
        <f>PROPER(MedExam_Table[[#This Row],[Any Transplants]])</f>
        <v>No</v>
      </c>
    </row>
    <row r="925" spans="1:14" x14ac:dyDescent="0.3">
      <c r="A925" t="s">
        <v>2190</v>
      </c>
      <c r="B925">
        <v>35.299999999999997</v>
      </c>
      <c r="C925">
        <v>6.09</v>
      </c>
      <c r="D925" t="s">
        <v>2380</v>
      </c>
      <c r="E925" t="s">
        <v>2380</v>
      </c>
      <c r="F925" t="s">
        <v>2380</v>
      </c>
      <c r="G925">
        <v>1</v>
      </c>
      <c r="H925" t="s">
        <v>2382</v>
      </c>
      <c r="I925" s="9">
        <f>IF(MedExam_Table[[#This Row],[NumberOfMajorSurgeries]]="No major surgery",0,MedExam_Table[[#This Row],[NumberOfMajorSurgeries]])</f>
        <v>1</v>
      </c>
      <c r="J925" t="str">
        <f>PROPER(MedExam_Table[[#This Row],[Heart Issues]])</f>
        <v>No</v>
      </c>
      <c r="K925" t="str">
        <f>PROPER(IF(MedExam_Table[[#This Row],[smoker]]= "?","No",MedExam_Table[[#This Row],[smoker]]))</f>
        <v>Yes</v>
      </c>
      <c r="L925" t="str">
        <f>IF(MedExam_Table[[#This Row],[BMI]]&lt;18.5,"Underweight",IF(MedExam_Table[[#This Row],[BMI]]&lt;25,"NormalWeight",IF(MedExam_Table[[#This Row],[BMI]]&lt;=30,"OverWeight","Obesity")))</f>
        <v>Obesity</v>
      </c>
      <c r="M925" t="str">
        <f>IF(MedExam_Table[[#This Row],[HBA1C]]&lt;5.7,"Normal",IF(MedExam_Table[[#This Row],[HBA1C]]&lt;6.4,"Prediabetes","Diabetes"))</f>
        <v>Prediabetes</v>
      </c>
      <c r="N925" t="str">
        <f>PROPER(MedExam_Table[[#This Row],[Any Transplants]])</f>
        <v>No</v>
      </c>
    </row>
    <row r="926" spans="1:14" x14ac:dyDescent="0.3">
      <c r="A926" t="s">
        <v>540</v>
      </c>
      <c r="B926">
        <v>42.9</v>
      </c>
      <c r="C926">
        <v>4.87</v>
      </c>
      <c r="D926" t="s">
        <v>2382</v>
      </c>
      <c r="E926" t="s">
        <v>2380</v>
      </c>
      <c r="F926" t="s">
        <v>2380</v>
      </c>
      <c r="G926">
        <v>1</v>
      </c>
      <c r="H926" t="s">
        <v>2380</v>
      </c>
      <c r="I926" s="9">
        <f>IF(MedExam_Table[[#This Row],[NumberOfMajorSurgeries]]="No major surgery",0,MedExam_Table[[#This Row],[NumberOfMajorSurgeries]])</f>
        <v>1</v>
      </c>
      <c r="J926" t="str">
        <f>PROPER(MedExam_Table[[#This Row],[Heart Issues]])</f>
        <v>Yes</v>
      </c>
      <c r="K926" t="str">
        <f>PROPER(IF(MedExam_Table[[#This Row],[smoker]]= "?","No",MedExam_Table[[#This Row],[smoker]]))</f>
        <v>No</v>
      </c>
      <c r="L926" t="str">
        <f>IF(MedExam_Table[[#This Row],[BMI]]&lt;18.5,"Underweight",IF(MedExam_Table[[#This Row],[BMI]]&lt;25,"NormalWeight",IF(MedExam_Table[[#This Row],[BMI]]&lt;=30,"OverWeight","Obesity")))</f>
        <v>Obesity</v>
      </c>
      <c r="M926" t="str">
        <f>IF(MedExam_Table[[#This Row],[HBA1C]]&lt;5.7,"Normal",IF(MedExam_Table[[#This Row],[HBA1C]]&lt;6.4,"Prediabetes","Diabetes"))</f>
        <v>Normal</v>
      </c>
      <c r="N926" t="str">
        <f>PROPER(MedExam_Table[[#This Row],[Any Transplants]])</f>
        <v>No</v>
      </c>
    </row>
    <row r="927" spans="1:14" x14ac:dyDescent="0.3">
      <c r="A927" t="s">
        <v>539</v>
      </c>
      <c r="B927">
        <v>24.6</v>
      </c>
      <c r="C927">
        <v>5.86</v>
      </c>
      <c r="D927" t="s">
        <v>2380</v>
      </c>
      <c r="E927" t="s">
        <v>2380</v>
      </c>
      <c r="F927" t="s">
        <v>2383</v>
      </c>
      <c r="G927">
        <v>1</v>
      </c>
      <c r="H927" t="s">
        <v>2380</v>
      </c>
      <c r="I927" s="9">
        <f>IF(MedExam_Table[[#This Row],[NumberOfMajorSurgeries]]="No major surgery",0,MedExam_Table[[#This Row],[NumberOfMajorSurgeries]])</f>
        <v>1</v>
      </c>
      <c r="J927" t="str">
        <f>PROPER(MedExam_Table[[#This Row],[Heart Issues]])</f>
        <v>No</v>
      </c>
      <c r="K927" t="str">
        <f>PROPER(IF(MedExam_Table[[#This Row],[smoker]]= "?","No",MedExam_Table[[#This Row],[smoker]]))</f>
        <v>No</v>
      </c>
      <c r="L927" t="str">
        <f>IF(MedExam_Table[[#This Row],[BMI]]&lt;18.5,"Underweight",IF(MedExam_Table[[#This Row],[BMI]]&lt;25,"NormalWeight",IF(MedExam_Table[[#This Row],[BMI]]&lt;=30,"OverWeight","Obesity")))</f>
        <v>NormalWeight</v>
      </c>
      <c r="M927" t="str">
        <f>IF(MedExam_Table[[#This Row],[HBA1C]]&lt;5.7,"Normal",IF(MedExam_Table[[#This Row],[HBA1C]]&lt;6.4,"Prediabetes","Diabetes"))</f>
        <v>Prediabetes</v>
      </c>
      <c r="N927" t="str">
        <f>PROPER(MedExam_Table[[#This Row],[Any Transplants]])</f>
        <v>No</v>
      </c>
    </row>
    <row r="928" spans="1:14" x14ac:dyDescent="0.3">
      <c r="A928" t="s">
        <v>538</v>
      </c>
      <c r="B928">
        <v>28.405000000000001</v>
      </c>
      <c r="C928">
        <v>4.12</v>
      </c>
      <c r="D928" t="s">
        <v>2380</v>
      </c>
      <c r="E928" t="s">
        <v>2380</v>
      </c>
      <c r="F928" t="s">
        <v>2380</v>
      </c>
      <c r="G928">
        <v>1</v>
      </c>
      <c r="H928" t="s">
        <v>2380</v>
      </c>
      <c r="I928" s="9">
        <f>IF(MedExam_Table[[#This Row],[NumberOfMajorSurgeries]]="No major surgery",0,MedExam_Table[[#This Row],[NumberOfMajorSurgeries]])</f>
        <v>1</v>
      </c>
      <c r="J928" t="str">
        <f>PROPER(MedExam_Table[[#This Row],[Heart Issues]])</f>
        <v>No</v>
      </c>
      <c r="K928" t="str">
        <f>PROPER(IF(MedExam_Table[[#This Row],[smoker]]= "?","No",MedExam_Table[[#This Row],[smoker]]))</f>
        <v>No</v>
      </c>
      <c r="L928" t="str">
        <f>IF(MedExam_Table[[#This Row],[BMI]]&lt;18.5,"Underweight",IF(MedExam_Table[[#This Row],[BMI]]&lt;25,"NormalWeight",IF(MedExam_Table[[#This Row],[BMI]]&lt;=30,"OverWeight","Obesity")))</f>
        <v>OverWeight</v>
      </c>
      <c r="M928" t="str">
        <f>IF(MedExam_Table[[#This Row],[HBA1C]]&lt;5.7,"Normal",IF(MedExam_Table[[#This Row],[HBA1C]]&lt;6.4,"Prediabetes","Diabetes"))</f>
        <v>Normal</v>
      </c>
      <c r="N928" t="str">
        <f>PROPER(MedExam_Table[[#This Row],[Any Transplants]])</f>
        <v>No</v>
      </c>
    </row>
    <row r="929" spans="1:14" x14ac:dyDescent="0.3">
      <c r="A929" t="s">
        <v>537</v>
      </c>
      <c r="B929">
        <v>34.674999999999997</v>
      </c>
      <c r="C929">
        <v>5.71</v>
      </c>
      <c r="D929" t="s">
        <v>2382</v>
      </c>
      <c r="E929" t="s">
        <v>2380</v>
      </c>
      <c r="F929" t="s">
        <v>2380</v>
      </c>
      <c r="G929">
        <v>1</v>
      </c>
      <c r="H929" t="s">
        <v>2380</v>
      </c>
      <c r="I929" s="9">
        <f>IF(MedExam_Table[[#This Row],[NumberOfMajorSurgeries]]="No major surgery",0,MedExam_Table[[#This Row],[NumberOfMajorSurgeries]])</f>
        <v>1</v>
      </c>
      <c r="J929" t="str">
        <f>PROPER(MedExam_Table[[#This Row],[Heart Issues]])</f>
        <v>Yes</v>
      </c>
      <c r="K929" t="str">
        <f>PROPER(IF(MedExam_Table[[#This Row],[smoker]]= "?","No",MedExam_Table[[#This Row],[smoker]]))</f>
        <v>No</v>
      </c>
      <c r="L929" t="str">
        <f>IF(MedExam_Table[[#This Row],[BMI]]&lt;18.5,"Underweight",IF(MedExam_Table[[#This Row],[BMI]]&lt;25,"NormalWeight",IF(MedExam_Table[[#This Row],[BMI]]&lt;=30,"OverWeight","Obesity")))</f>
        <v>Obesity</v>
      </c>
      <c r="M929" t="str">
        <f>IF(MedExam_Table[[#This Row],[HBA1C]]&lt;5.7,"Normal",IF(MedExam_Table[[#This Row],[HBA1C]]&lt;6.4,"Prediabetes","Diabetes"))</f>
        <v>Prediabetes</v>
      </c>
      <c r="N929" t="str">
        <f>PROPER(MedExam_Table[[#This Row],[Any Transplants]])</f>
        <v>No</v>
      </c>
    </row>
    <row r="930" spans="1:14" x14ac:dyDescent="0.3">
      <c r="A930" t="s">
        <v>536</v>
      </c>
      <c r="B930">
        <v>18.850000000000001</v>
      </c>
      <c r="C930">
        <v>6.03</v>
      </c>
      <c r="D930" t="s">
        <v>2380</v>
      </c>
      <c r="E930" t="s">
        <v>2380</v>
      </c>
      <c r="F930" t="s">
        <v>2380</v>
      </c>
      <c r="G930">
        <v>1</v>
      </c>
      <c r="H930" t="s">
        <v>2380</v>
      </c>
      <c r="I930" s="9">
        <f>IF(MedExam_Table[[#This Row],[NumberOfMajorSurgeries]]="No major surgery",0,MedExam_Table[[#This Row],[NumberOfMajorSurgeries]])</f>
        <v>1</v>
      </c>
      <c r="J930" t="str">
        <f>PROPER(MedExam_Table[[#This Row],[Heart Issues]])</f>
        <v>No</v>
      </c>
      <c r="K930" t="str">
        <f>PROPER(IF(MedExam_Table[[#This Row],[smoker]]= "?","No",MedExam_Table[[#This Row],[smoker]]))</f>
        <v>No</v>
      </c>
      <c r="L930" t="str">
        <f>IF(MedExam_Table[[#This Row],[BMI]]&lt;18.5,"Underweight",IF(MedExam_Table[[#This Row],[BMI]]&lt;25,"NormalWeight",IF(MedExam_Table[[#This Row],[BMI]]&lt;=30,"OverWeight","Obesity")))</f>
        <v>NormalWeight</v>
      </c>
      <c r="M930" t="str">
        <f>IF(MedExam_Table[[#This Row],[HBA1C]]&lt;5.7,"Normal",IF(MedExam_Table[[#This Row],[HBA1C]]&lt;6.4,"Prediabetes","Diabetes"))</f>
        <v>Prediabetes</v>
      </c>
      <c r="N930" t="str">
        <f>PROPER(MedExam_Table[[#This Row],[Any Transplants]])</f>
        <v>No</v>
      </c>
    </row>
    <row r="931" spans="1:14" x14ac:dyDescent="0.3">
      <c r="A931" t="s">
        <v>534</v>
      </c>
      <c r="B931">
        <v>34.130000000000003</v>
      </c>
      <c r="C931">
        <v>5.65</v>
      </c>
      <c r="D931" t="s">
        <v>2380</v>
      </c>
      <c r="E931" t="s">
        <v>2380</v>
      </c>
      <c r="F931" t="s">
        <v>2383</v>
      </c>
      <c r="G931">
        <v>1</v>
      </c>
      <c r="H931" t="s">
        <v>2380</v>
      </c>
      <c r="I931" s="9">
        <f>IF(MedExam_Table[[#This Row],[NumberOfMajorSurgeries]]="No major surgery",0,MedExam_Table[[#This Row],[NumberOfMajorSurgeries]])</f>
        <v>1</v>
      </c>
      <c r="J931" t="str">
        <f>PROPER(MedExam_Table[[#This Row],[Heart Issues]])</f>
        <v>No</v>
      </c>
      <c r="K931" t="str">
        <f>PROPER(IF(MedExam_Table[[#This Row],[smoker]]= "?","No",MedExam_Table[[#This Row],[smoker]]))</f>
        <v>No</v>
      </c>
      <c r="L931" t="str">
        <f>IF(MedExam_Table[[#This Row],[BMI]]&lt;18.5,"Underweight",IF(MedExam_Table[[#This Row],[BMI]]&lt;25,"NormalWeight",IF(MedExam_Table[[#This Row],[BMI]]&lt;=30,"OverWeight","Obesity")))</f>
        <v>Obesity</v>
      </c>
      <c r="M931" t="str">
        <f>IF(MedExam_Table[[#This Row],[HBA1C]]&lt;5.7,"Normal",IF(MedExam_Table[[#This Row],[HBA1C]]&lt;6.4,"Prediabetes","Diabetes"))</f>
        <v>Normal</v>
      </c>
      <c r="N931" t="str">
        <f>PROPER(MedExam_Table[[#This Row],[Any Transplants]])</f>
        <v>No</v>
      </c>
    </row>
    <row r="932" spans="1:14" x14ac:dyDescent="0.3">
      <c r="A932" t="s">
        <v>533</v>
      </c>
      <c r="B932">
        <v>17.34</v>
      </c>
      <c r="C932">
        <v>5.05</v>
      </c>
      <c r="D932" t="s">
        <v>2380</v>
      </c>
      <c r="E932" t="s">
        <v>2380</v>
      </c>
      <c r="F932" t="s">
        <v>2380</v>
      </c>
      <c r="G932" t="s">
        <v>2381</v>
      </c>
      <c r="H932" t="s">
        <v>2380</v>
      </c>
      <c r="I932" s="9">
        <f>IF(MedExam_Table[[#This Row],[NumberOfMajorSurgeries]]="No major surgery",0,MedExam_Table[[#This Row],[NumberOfMajorSurgeries]])</f>
        <v>0</v>
      </c>
      <c r="J932" t="str">
        <f>PROPER(MedExam_Table[[#This Row],[Heart Issues]])</f>
        <v>No</v>
      </c>
      <c r="K932" t="str">
        <f>PROPER(IF(MedExam_Table[[#This Row],[smoker]]= "?","No",MedExam_Table[[#This Row],[smoker]]))</f>
        <v>No</v>
      </c>
      <c r="L932" t="str">
        <f>IF(MedExam_Table[[#This Row],[BMI]]&lt;18.5,"Underweight",IF(MedExam_Table[[#This Row],[BMI]]&lt;25,"NormalWeight",IF(MedExam_Table[[#This Row],[BMI]]&lt;=30,"OverWeight","Obesity")))</f>
        <v>Underweight</v>
      </c>
      <c r="M932" t="str">
        <f>IF(MedExam_Table[[#This Row],[HBA1C]]&lt;5.7,"Normal",IF(MedExam_Table[[#This Row],[HBA1C]]&lt;6.4,"Prediabetes","Diabetes"))</f>
        <v>Normal</v>
      </c>
      <c r="N932" t="str">
        <f>PROPER(MedExam_Table[[#This Row],[Any Transplants]])</f>
        <v>No</v>
      </c>
    </row>
    <row r="933" spans="1:14" x14ac:dyDescent="0.3">
      <c r="A933" t="s">
        <v>532</v>
      </c>
      <c r="B933">
        <v>17.440000000000001</v>
      </c>
      <c r="C933">
        <v>6.26</v>
      </c>
      <c r="D933" t="s">
        <v>2380</v>
      </c>
      <c r="E933" t="s">
        <v>2380</v>
      </c>
      <c r="F933" t="s">
        <v>2380</v>
      </c>
      <c r="G933" t="s">
        <v>2381</v>
      </c>
      <c r="H933" t="s">
        <v>2380</v>
      </c>
      <c r="I933" s="9">
        <f>IF(MedExam_Table[[#This Row],[NumberOfMajorSurgeries]]="No major surgery",0,MedExam_Table[[#This Row],[NumberOfMajorSurgeries]])</f>
        <v>0</v>
      </c>
      <c r="J933" t="str">
        <f>PROPER(MedExam_Table[[#This Row],[Heart Issues]])</f>
        <v>No</v>
      </c>
      <c r="K933" t="str">
        <f>PROPER(IF(MedExam_Table[[#This Row],[smoker]]= "?","No",MedExam_Table[[#This Row],[smoker]]))</f>
        <v>No</v>
      </c>
      <c r="L933" t="str">
        <f>IF(MedExam_Table[[#This Row],[BMI]]&lt;18.5,"Underweight",IF(MedExam_Table[[#This Row],[BMI]]&lt;25,"NormalWeight",IF(MedExam_Table[[#This Row],[BMI]]&lt;=30,"OverWeight","Obesity")))</f>
        <v>Underweight</v>
      </c>
      <c r="M933" t="str">
        <f>IF(MedExam_Table[[#This Row],[HBA1C]]&lt;5.7,"Normal",IF(MedExam_Table[[#This Row],[HBA1C]]&lt;6.4,"Prediabetes","Diabetes"))</f>
        <v>Prediabetes</v>
      </c>
      <c r="N933" t="str">
        <f>PROPER(MedExam_Table[[#This Row],[Any Transplants]])</f>
        <v>No</v>
      </c>
    </row>
    <row r="934" spans="1:14" x14ac:dyDescent="0.3">
      <c r="A934" t="s">
        <v>531</v>
      </c>
      <c r="B934">
        <v>33.659999999999997</v>
      </c>
      <c r="C934">
        <v>4.08</v>
      </c>
      <c r="D934" t="s">
        <v>2382</v>
      </c>
      <c r="E934" t="s">
        <v>2380</v>
      </c>
      <c r="F934" t="s">
        <v>2383</v>
      </c>
      <c r="G934">
        <v>1</v>
      </c>
      <c r="H934" t="s">
        <v>2380</v>
      </c>
      <c r="I934" s="9">
        <f>IF(MedExam_Table[[#This Row],[NumberOfMajorSurgeries]]="No major surgery",0,MedExam_Table[[#This Row],[NumberOfMajorSurgeries]])</f>
        <v>1</v>
      </c>
      <c r="J934" t="str">
        <f>PROPER(MedExam_Table[[#This Row],[Heart Issues]])</f>
        <v>Yes</v>
      </c>
      <c r="K934" t="str">
        <f>PROPER(IF(MedExam_Table[[#This Row],[smoker]]= "?","No",MedExam_Table[[#This Row],[smoker]]))</f>
        <v>No</v>
      </c>
      <c r="L934" t="str">
        <f>IF(MedExam_Table[[#This Row],[BMI]]&lt;18.5,"Underweight",IF(MedExam_Table[[#This Row],[BMI]]&lt;25,"NormalWeight",IF(MedExam_Table[[#This Row],[BMI]]&lt;=30,"OverWeight","Obesity")))</f>
        <v>Obesity</v>
      </c>
      <c r="M934" t="str">
        <f>IF(MedExam_Table[[#This Row],[HBA1C]]&lt;5.7,"Normal",IF(MedExam_Table[[#This Row],[HBA1C]]&lt;6.4,"Prediabetes","Diabetes"))</f>
        <v>Normal</v>
      </c>
      <c r="N934" t="str">
        <f>PROPER(MedExam_Table[[#This Row],[Any Transplants]])</f>
        <v>No</v>
      </c>
    </row>
    <row r="935" spans="1:14" x14ac:dyDescent="0.3">
      <c r="A935" t="s">
        <v>530</v>
      </c>
      <c r="B935">
        <v>21.375</v>
      </c>
      <c r="C935">
        <v>6.19</v>
      </c>
      <c r="D935" t="s">
        <v>2382</v>
      </c>
      <c r="E935" t="s">
        <v>2380</v>
      </c>
      <c r="F935" t="s">
        <v>2380</v>
      </c>
      <c r="G935">
        <v>1</v>
      </c>
      <c r="H935" t="s">
        <v>2380</v>
      </c>
      <c r="I935" s="9">
        <f>IF(MedExam_Table[[#This Row],[NumberOfMajorSurgeries]]="No major surgery",0,MedExam_Table[[#This Row],[NumberOfMajorSurgeries]])</f>
        <v>1</v>
      </c>
      <c r="J935" t="str">
        <f>PROPER(MedExam_Table[[#This Row],[Heart Issues]])</f>
        <v>Yes</v>
      </c>
      <c r="K935" t="str">
        <f>PROPER(IF(MedExam_Table[[#This Row],[smoker]]= "?","No",MedExam_Table[[#This Row],[smoker]]))</f>
        <v>No</v>
      </c>
      <c r="L935" t="str">
        <f>IF(MedExam_Table[[#This Row],[BMI]]&lt;18.5,"Underweight",IF(MedExam_Table[[#This Row],[BMI]]&lt;25,"NormalWeight",IF(MedExam_Table[[#This Row],[BMI]]&lt;=30,"OverWeight","Obesity")))</f>
        <v>NormalWeight</v>
      </c>
      <c r="M935" t="str">
        <f>IF(MedExam_Table[[#This Row],[HBA1C]]&lt;5.7,"Normal",IF(MedExam_Table[[#This Row],[HBA1C]]&lt;6.4,"Prediabetes","Diabetes"))</f>
        <v>Prediabetes</v>
      </c>
      <c r="N935" t="str">
        <f>PROPER(MedExam_Table[[#This Row],[Any Transplants]])</f>
        <v>No</v>
      </c>
    </row>
    <row r="936" spans="1:14" x14ac:dyDescent="0.3">
      <c r="A936" t="s">
        <v>2189</v>
      </c>
      <c r="B936">
        <v>33.42</v>
      </c>
      <c r="C936">
        <v>10.67</v>
      </c>
      <c r="D936" t="s">
        <v>2380</v>
      </c>
      <c r="E936" t="s">
        <v>2380</v>
      </c>
      <c r="F936" t="s">
        <v>2380</v>
      </c>
      <c r="G936" t="s">
        <v>2381</v>
      </c>
      <c r="H936" t="s">
        <v>2382</v>
      </c>
      <c r="I936" s="9">
        <f>IF(MedExam_Table[[#This Row],[NumberOfMajorSurgeries]]="No major surgery",0,MedExam_Table[[#This Row],[NumberOfMajorSurgeries]])</f>
        <v>0</v>
      </c>
      <c r="J936" t="str">
        <f>PROPER(MedExam_Table[[#This Row],[Heart Issues]])</f>
        <v>No</v>
      </c>
      <c r="K936" t="str">
        <f>PROPER(IF(MedExam_Table[[#This Row],[smoker]]= "?","No",MedExam_Table[[#This Row],[smoker]]))</f>
        <v>Yes</v>
      </c>
      <c r="L936" t="str">
        <f>IF(MedExam_Table[[#This Row],[BMI]]&lt;18.5,"Underweight",IF(MedExam_Table[[#This Row],[BMI]]&lt;25,"NormalWeight",IF(MedExam_Table[[#This Row],[BMI]]&lt;=30,"OverWeight","Obesity")))</f>
        <v>Obesity</v>
      </c>
      <c r="M936" t="str">
        <f>IF(MedExam_Table[[#This Row],[HBA1C]]&lt;5.7,"Normal",IF(MedExam_Table[[#This Row],[HBA1C]]&lt;6.4,"Prediabetes","Diabetes"))</f>
        <v>Diabetes</v>
      </c>
      <c r="N936" t="str">
        <f>PROPER(MedExam_Table[[#This Row],[Any Transplants]])</f>
        <v>No</v>
      </c>
    </row>
    <row r="937" spans="1:14" x14ac:dyDescent="0.3">
      <c r="A937" t="s">
        <v>529</v>
      </c>
      <c r="B937">
        <v>27.14</v>
      </c>
      <c r="C937">
        <v>6.01</v>
      </c>
      <c r="D937" t="s">
        <v>2380</v>
      </c>
      <c r="E937" t="s">
        <v>2380</v>
      </c>
      <c r="F937" t="s">
        <v>2380</v>
      </c>
      <c r="G937">
        <v>1</v>
      </c>
      <c r="H937" t="s">
        <v>2380</v>
      </c>
      <c r="I937" s="9">
        <f>IF(MedExam_Table[[#This Row],[NumberOfMajorSurgeries]]="No major surgery",0,MedExam_Table[[#This Row],[NumberOfMajorSurgeries]])</f>
        <v>1</v>
      </c>
      <c r="J937" t="str">
        <f>PROPER(MedExam_Table[[#This Row],[Heart Issues]])</f>
        <v>No</v>
      </c>
      <c r="K937" t="str">
        <f>PROPER(IF(MedExam_Table[[#This Row],[smoker]]= "?","No",MedExam_Table[[#This Row],[smoker]]))</f>
        <v>No</v>
      </c>
      <c r="L937" t="str">
        <f>IF(MedExam_Table[[#This Row],[BMI]]&lt;18.5,"Underweight",IF(MedExam_Table[[#This Row],[BMI]]&lt;25,"NormalWeight",IF(MedExam_Table[[#This Row],[BMI]]&lt;=30,"OverWeight","Obesity")))</f>
        <v>OverWeight</v>
      </c>
      <c r="M937" t="str">
        <f>IF(MedExam_Table[[#This Row],[HBA1C]]&lt;5.7,"Normal",IF(MedExam_Table[[#This Row],[HBA1C]]&lt;6.4,"Prediabetes","Diabetes"))</f>
        <v>Prediabetes</v>
      </c>
      <c r="N937" t="str">
        <f>PROPER(MedExam_Table[[#This Row],[Any Transplants]])</f>
        <v>No</v>
      </c>
    </row>
    <row r="938" spans="1:14" x14ac:dyDescent="0.3">
      <c r="A938" t="s">
        <v>528</v>
      </c>
      <c r="B938">
        <v>35.78</v>
      </c>
      <c r="C938">
        <v>6.07</v>
      </c>
      <c r="D938" t="s">
        <v>2380</v>
      </c>
      <c r="E938" t="s">
        <v>2382</v>
      </c>
      <c r="F938" t="s">
        <v>2380</v>
      </c>
      <c r="G938">
        <v>1</v>
      </c>
      <c r="H938" t="s">
        <v>2380</v>
      </c>
      <c r="I938" s="9">
        <f>IF(MedExam_Table[[#This Row],[NumberOfMajorSurgeries]]="No major surgery",0,MedExam_Table[[#This Row],[NumberOfMajorSurgeries]])</f>
        <v>1</v>
      </c>
      <c r="J938" t="str">
        <f>PROPER(MedExam_Table[[#This Row],[Heart Issues]])</f>
        <v>No</v>
      </c>
      <c r="K938" t="str">
        <f>PROPER(IF(MedExam_Table[[#This Row],[smoker]]= "?","No",MedExam_Table[[#This Row],[smoker]]))</f>
        <v>No</v>
      </c>
      <c r="L938" t="str">
        <f>IF(MedExam_Table[[#This Row],[BMI]]&lt;18.5,"Underweight",IF(MedExam_Table[[#This Row],[BMI]]&lt;25,"NormalWeight",IF(MedExam_Table[[#This Row],[BMI]]&lt;=30,"OverWeight","Obesity")))</f>
        <v>Obesity</v>
      </c>
      <c r="M938" t="str">
        <f>IF(MedExam_Table[[#This Row],[HBA1C]]&lt;5.7,"Normal",IF(MedExam_Table[[#This Row],[HBA1C]]&lt;6.4,"Prediabetes","Diabetes"))</f>
        <v>Prediabetes</v>
      </c>
      <c r="N938" t="str">
        <f>PROPER(MedExam_Table[[#This Row],[Any Transplants]])</f>
        <v>Yes</v>
      </c>
    </row>
    <row r="939" spans="1:14" x14ac:dyDescent="0.3">
      <c r="A939" t="s">
        <v>527</v>
      </c>
      <c r="B939">
        <v>34.96</v>
      </c>
      <c r="C939">
        <v>5.63</v>
      </c>
      <c r="D939" t="s">
        <v>2380</v>
      </c>
      <c r="E939" t="s">
        <v>2380</v>
      </c>
      <c r="F939" t="s">
        <v>2380</v>
      </c>
      <c r="G939" t="s">
        <v>2381</v>
      </c>
      <c r="H939" t="s">
        <v>2380</v>
      </c>
      <c r="I939" s="9">
        <f>IF(MedExam_Table[[#This Row],[NumberOfMajorSurgeries]]="No major surgery",0,MedExam_Table[[#This Row],[NumberOfMajorSurgeries]])</f>
        <v>0</v>
      </c>
      <c r="J939" t="str">
        <f>PROPER(MedExam_Table[[#This Row],[Heart Issues]])</f>
        <v>No</v>
      </c>
      <c r="K939" t="str">
        <f>PROPER(IF(MedExam_Table[[#This Row],[smoker]]= "?","No",MedExam_Table[[#This Row],[smoker]]))</f>
        <v>No</v>
      </c>
      <c r="L939" t="str">
        <f>IF(MedExam_Table[[#This Row],[BMI]]&lt;18.5,"Underweight",IF(MedExam_Table[[#This Row],[BMI]]&lt;25,"NormalWeight",IF(MedExam_Table[[#This Row],[BMI]]&lt;=30,"OverWeight","Obesity")))</f>
        <v>Obesity</v>
      </c>
      <c r="M939" t="str">
        <f>IF(MedExam_Table[[#This Row],[HBA1C]]&lt;5.7,"Normal",IF(MedExam_Table[[#This Row],[HBA1C]]&lt;6.4,"Prediabetes","Diabetes"))</f>
        <v>Normal</v>
      </c>
      <c r="N939" t="str">
        <f>PROPER(MedExam_Table[[#This Row],[Any Transplants]])</f>
        <v>No</v>
      </c>
    </row>
    <row r="940" spans="1:14" x14ac:dyDescent="0.3">
      <c r="A940" t="s">
        <v>526</v>
      </c>
      <c r="B940">
        <v>38.39</v>
      </c>
      <c r="C940">
        <v>6.05</v>
      </c>
      <c r="D940" t="s">
        <v>2380</v>
      </c>
      <c r="E940" t="s">
        <v>2380</v>
      </c>
      <c r="F940" t="s">
        <v>2380</v>
      </c>
      <c r="G940" t="s">
        <v>2381</v>
      </c>
      <c r="H940" t="s">
        <v>2380</v>
      </c>
      <c r="I940" s="9">
        <f>IF(MedExam_Table[[#This Row],[NumberOfMajorSurgeries]]="No major surgery",0,MedExam_Table[[#This Row],[NumberOfMajorSurgeries]])</f>
        <v>0</v>
      </c>
      <c r="J940" t="str">
        <f>PROPER(MedExam_Table[[#This Row],[Heart Issues]])</f>
        <v>No</v>
      </c>
      <c r="K940" t="str">
        <f>PROPER(IF(MedExam_Table[[#This Row],[smoker]]= "?","No",MedExam_Table[[#This Row],[smoker]]))</f>
        <v>No</v>
      </c>
      <c r="L940" t="str">
        <f>IF(MedExam_Table[[#This Row],[BMI]]&lt;18.5,"Underweight",IF(MedExam_Table[[#This Row],[BMI]]&lt;25,"NormalWeight",IF(MedExam_Table[[#This Row],[BMI]]&lt;=30,"OverWeight","Obesity")))</f>
        <v>Obesity</v>
      </c>
      <c r="M940" t="str">
        <f>IF(MedExam_Table[[#This Row],[HBA1C]]&lt;5.7,"Normal",IF(MedExam_Table[[#This Row],[HBA1C]]&lt;6.4,"Prediabetes","Diabetes"))</f>
        <v>Prediabetes</v>
      </c>
      <c r="N940" t="str">
        <f>PROPER(MedExam_Table[[#This Row],[Any Transplants]])</f>
        <v>No</v>
      </c>
    </row>
    <row r="941" spans="1:14" x14ac:dyDescent="0.3">
      <c r="A941" t="s">
        <v>525</v>
      </c>
      <c r="B941">
        <v>33.82</v>
      </c>
      <c r="C941">
        <v>4.6500000000000004</v>
      </c>
      <c r="D941" t="s">
        <v>2380</v>
      </c>
      <c r="E941" t="s">
        <v>2380</v>
      </c>
      <c r="F941" t="s">
        <v>2380</v>
      </c>
      <c r="G941" t="s">
        <v>2381</v>
      </c>
      <c r="H941" t="s">
        <v>2380</v>
      </c>
      <c r="I941" s="9">
        <f>IF(MedExam_Table[[#This Row],[NumberOfMajorSurgeries]]="No major surgery",0,MedExam_Table[[#This Row],[NumberOfMajorSurgeries]])</f>
        <v>0</v>
      </c>
      <c r="J941" t="str">
        <f>PROPER(MedExam_Table[[#This Row],[Heart Issues]])</f>
        <v>No</v>
      </c>
      <c r="K941" t="str">
        <f>PROPER(IF(MedExam_Table[[#This Row],[smoker]]= "?","No",MedExam_Table[[#This Row],[smoker]]))</f>
        <v>No</v>
      </c>
      <c r="L941" t="str">
        <f>IF(MedExam_Table[[#This Row],[BMI]]&lt;18.5,"Underweight",IF(MedExam_Table[[#This Row],[BMI]]&lt;25,"NormalWeight",IF(MedExam_Table[[#This Row],[BMI]]&lt;=30,"OverWeight","Obesity")))</f>
        <v>Obesity</v>
      </c>
      <c r="M941" t="str">
        <f>IF(MedExam_Table[[#This Row],[HBA1C]]&lt;5.7,"Normal",IF(MedExam_Table[[#This Row],[HBA1C]]&lt;6.4,"Prediabetes","Diabetes"))</f>
        <v>Normal</v>
      </c>
      <c r="N941" t="str">
        <f>PROPER(MedExam_Table[[#This Row],[Any Transplants]])</f>
        <v>No</v>
      </c>
    </row>
    <row r="942" spans="1:14" x14ac:dyDescent="0.3">
      <c r="A942" t="s">
        <v>524</v>
      </c>
      <c r="B942">
        <v>27.835000000000001</v>
      </c>
      <c r="C942">
        <v>5.37</v>
      </c>
      <c r="D942" t="s">
        <v>2380</v>
      </c>
      <c r="E942" t="s">
        <v>2380</v>
      </c>
      <c r="F942" t="s">
        <v>2380</v>
      </c>
      <c r="G942" t="s">
        <v>2381</v>
      </c>
      <c r="H942" t="s">
        <v>2380</v>
      </c>
      <c r="I942" s="9">
        <f>IF(MedExam_Table[[#This Row],[NumberOfMajorSurgeries]]="No major surgery",0,MedExam_Table[[#This Row],[NumberOfMajorSurgeries]])</f>
        <v>0</v>
      </c>
      <c r="J942" t="str">
        <f>PROPER(MedExam_Table[[#This Row],[Heart Issues]])</f>
        <v>No</v>
      </c>
      <c r="K942" t="str">
        <f>PROPER(IF(MedExam_Table[[#This Row],[smoker]]= "?","No",MedExam_Table[[#This Row],[smoker]]))</f>
        <v>No</v>
      </c>
      <c r="L942" t="str">
        <f>IF(MedExam_Table[[#This Row],[BMI]]&lt;18.5,"Underweight",IF(MedExam_Table[[#This Row],[BMI]]&lt;25,"NormalWeight",IF(MedExam_Table[[#This Row],[BMI]]&lt;=30,"OverWeight","Obesity")))</f>
        <v>OverWeight</v>
      </c>
      <c r="M942" t="str">
        <f>IF(MedExam_Table[[#This Row],[HBA1C]]&lt;5.7,"Normal",IF(MedExam_Table[[#This Row],[HBA1C]]&lt;6.4,"Prediabetes","Diabetes"))</f>
        <v>Normal</v>
      </c>
      <c r="N942" t="str">
        <f>PROPER(MedExam_Table[[#This Row],[Any Transplants]])</f>
        <v>No</v>
      </c>
    </row>
    <row r="943" spans="1:14" x14ac:dyDescent="0.3">
      <c r="A943" t="s">
        <v>523</v>
      </c>
      <c r="B943">
        <v>33</v>
      </c>
      <c r="C943">
        <v>5.39</v>
      </c>
      <c r="D943" t="s">
        <v>2380</v>
      </c>
      <c r="E943" t="s">
        <v>2380</v>
      </c>
      <c r="F943" t="s">
        <v>2380</v>
      </c>
      <c r="G943" t="s">
        <v>2381</v>
      </c>
      <c r="H943" t="s">
        <v>2380</v>
      </c>
      <c r="I943" s="9">
        <f>IF(MedExam_Table[[#This Row],[NumberOfMajorSurgeries]]="No major surgery",0,MedExam_Table[[#This Row],[NumberOfMajorSurgeries]])</f>
        <v>0</v>
      </c>
      <c r="J943" t="str">
        <f>PROPER(MedExam_Table[[#This Row],[Heart Issues]])</f>
        <v>No</v>
      </c>
      <c r="K943" t="str">
        <f>PROPER(IF(MedExam_Table[[#This Row],[smoker]]= "?","No",MedExam_Table[[#This Row],[smoker]]))</f>
        <v>No</v>
      </c>
      <c r="L943" t="str">
        <f>IF(MedExam_Table[[#This Row],[BMI]]&lt;18.5,"Underweight",IF(MedExam_Table[[#This Row],[BMI]]&lt;25,"NormalWeight",IF(MedExam_Table[[#This Row],[BMI]]&lt;=30,"OverWeight","Obesity")))</f>
        <v>Obesity</v>
      </c>
      <c r="M943" t="str">
        <f>IF(MedExam_Table[[#This Row],[HBA1C]]&lt;5.7,"Normal",IF(MedExam_Table[[#This Row],[HBA1C]]&lt;6.4,"Prediabetes","Diabetes"))</f>
        <v>Normal</v>
      </c>
      <c r="N943" t="str">
        <f>PROPER(MedExam_Table[[#This Row],[Any Transplants]])</f>
        <v>No</v>
      </c>
    </row>
    <row r="944" spans="1:14" x14ac:dyDescent="0.3">
      <c r="A944" t="s">
        <v>522</v>
      </c>
      <c r="B944">
        <v>26.885000000000002</v>
      </c>
      <c r="C944">
        <v>5.86</v>
      </c>
      <c r="D944" t="s">
        <v>2380</v>
      </c>
      <c r="E944" t="s">
        <v>2380</v>
      </c>
      <c r="F944" t="s">
        <v>2380</v>
      </c>
      <c r="G944" t="s">
        <v>2381</v>
      </c>
      <c r="H944" t="s">
        <v>2380</v>
      </c>
      <c r="I944" s="9">
        <f>IF(MedExam_Table[[#This Row],[NumberOfMajorSurgeries]]="No major surgery",0,MedExam_Table[[#This Row],[NumberOfMajorSurgeries]])</f>
        <v>0</v>
      </c>
      <c r="J944" t="str">
        <f>PROPER(MedExam_Table[[#This Row],[Heart Issues]])</f>
        <v>No</v>
      </c>
      <c r="K944" t="str">
        <f>PROPER(IF(MedExam_Table[[#This Row],[smoker]]= "?","No",MedExam_Table[[#This Row],[smoker]]))</f>
        <v>No</v>
      </c>
      <c r="L944" t="str">
        <f>IF(MedExam_Table[[#This Row],[BMI]]&lt;18.5,"Underweight",IF(MedExam_Table[[#This Row],[BMI]]&lt;25,"NormalWeight",IF(MedExam_Table[[#This Row],[BMI]]&lt;=30,"OverWeight","Obesity")))</f>
        <v>OverWeight</v>
      </c>
      <c r="M944" t="str">
        <f>IF(MedExam_Table[[#This Row],[HBA1C]]&lt;5.7,"Normal",IF(MedExam_Table[[#This Row],[HBA1C]]&lt;6.4,"Prediabetes","Diabetes"))</f>
        <v>Prediabetes</v>
      </c>
      <c r="N944" t="str">
        <f>PROPER(MedExam_Table[[#This Row],[Any Transplants]])</f>
        <v>No</v>
      </c>
    </row>
    <row r="945" spans="1:14" x14ac:dyDescent="0.3">
      <c r="A945" t="s">
        <v>521</v>
      </c>
      <c r="B945">
        <v>29.26</v>
      </c>
      <c r="C945">
        <v>4.4400000000000004</v>
      </c>
      <c r="D945" t="s">
        <v>2380</v>
      </c>
      <c r="E945" t="s">
        <v>2380</v>
      </c>
      <c r="F945" t="s">
        <v>2380</v>
      </c>
      <c r="G945" t="s">
        <v>2381</v>
      </c>
      <c r="H945" t="s">
        <v>2380</v>
      </c>
      <c r="I945" s="9">
        <f>IF(MedExam_Table[[#This Row],[NumberOfMajorSurgeries]]="No major surgery",0,MedExam_Table[[#This Row],[NumberOfMajorSurgeries]])</f>
        <v>0</v>
      </c>
      <c r="J945" t="str">
        <f>PROPER(MedExam_Table[[#This Row],[Heart Issues]])</f>
        <v>No</v>
      </c>
      <c r="K945" t="str">
        <f>PROPER(IF(MedExam_Table[[#This Row],[smoker]]= "?","No",MedExam_Table[[#This Row],[smoker]]))</f>
        <v>No</v>
      </c>
      <c r="L945" t="str">
        <f>IF(MedExam_Table[[#This Row],[BMI]]&lt;18.5,"Underweight",IF(MedExam_Table[[#This Row],[BMI]]&lt;25,"NormalWeight",IF(MedExam_Table[[#This Row],[BMI]]&lt;=30,"OverWeight","Obesity")))</f>
        <v>OverWeight</v>
      </c>
      <c r="M945" t="str">
        <f>IF(MedExam_Table[[#This Row],[HBA1C]]&lt;5.7,"Normal",IF(MedExam_Table[[#This Row],[HBA1C]]&lt;6.4,"Prediabetes","Diabetes"))</f>
        <v>Normal</v>
      </c>
      <c r="N945" t="str">
        <f>PROPER(MedExam_Table[[#This Row],[Any Transplants]])</f>
        <v>No</v>
      </c>
    </row>
    <row r="946" spans="1:14" x14ac:dyDescent="0.3">
      <c r="A946" t="s">
        <v>520</v>
      </c>
      <c r="B946">
        <v>26.98</v>
      </c>
      <c r="C946">
        <v>4.41</v>
      </c>
      <c r="D946" t="s">
        <v>2380</v>
      </c>
      <c r="E946" t="s">
        <v>2380</v>
      </c>
      <c r="F946" t="s">
        <v>2380</v>
      </c>
      <c r="G946" t="s">
        <v>2381</v>
      </c>
      <c r="H946" t="s">
        <v>2380</v>
      </c>
      <c r="I946" s="9">
        <f>IF(MedExam_Table[[#This Row],[NumberOfMajorSurgeries]]="No major surgery",0,MedExam_Table[[#This Row],[NumberOfMajorSurgeries]])</f>
        <v>0</v>
      </c>
      <c r="J946" t="str">
        <f>PROPER(MedExam_Table[[#This Row],[Heart Issues]])</f>
        <v>No</v>
      </c>
      <c r="K946" t="str">
        <f>PROPER(IF(MedExam_Table[[#This Row],[smoker]]= "?","No",MedExam_Table[[#This Row],[smoker]]))</f>
        <v>No</v>
      </c>
      <c r="L946" t="str">
        <f>IF(MedExam_Table[[#This Row],[BMI]]&lt;18.5,"Underweight",IF(MedExam_Table[[#This Row],[BMI]]&lt;25,"NormalWeight",IF(MedExam_Table[[#This Row],[BMI]]&lt;=30,"OverWeight","Obesity")))</f>
        <v>OverWeight</v>
      </c>
      <c r="M946" t="str">
        <f>IF(MedExam_Table[[#This Row],[HBA1C]]&lt;5.7,"Normal",IF(MedExam_Table[[#This Row],[HBA1C]]&lt;6.4,"Prediabetes","Diabetes"))</f>
        <v>Normal</v>
      </c>
      <c r="N946" t="str">
        <f>PROPER(MedExam_Table[[#This Row],[Any Transplants]])</f>
        <v>No</v>
      </c>
    </row>
    <row r="947" spans="1:14" x14ac:dyDescent="0.3">
      <c r="A947" t="s">
        <v>2188</v>
      </c>
      <c r="B947">
        <v>37.18</v>
      </c>
      <c r="C947">
        <v>6.75</v>
      </c>
      <c r="D947" t="s">
        <v>2382</v>
      </c>
      <c r="E947" t="s">
        <v>2380</v>
      </c>
      <c r="F947" t="s">
        <v>2380</v>
      </c>
      <c r="G947">
        <v>2</v>
      </c>
      <c r="H947" t="s">
        <v>2382</v>
      </c>
      <c r="I947" s="9">
        <f>IF(MedExam_Table[[#This Row],[NumberOfMajorSurgeries]]="No major surgery",0,MedExam_Table[[#This Row],[NumberOfMajorSurgeries]])</f>
        <v>2</v>
      </c>
      <c r="J947" t="str">
        <f>PROPER(MedExam_Table[[#This Row],[Heart Issues]])</f>
        <v>Yes</v>
      </c>
      <c r="K947" t="str">
        <f>PROPER(IF(MedExam_Table[[#This Row],[smoker]]= "?","No",MedExam_Table[[#This Row],[smoker]]))</f>
        <v>Yes</v>
      </c>
      <c r="L947" t="str">
        <f>IF(MedExam_Table[[#This Row],[BMI]]&lt;18.5,"Underweight",IF(MedExam_Table[[#This Row],[BMI]]&lt;25,"NormalWeight",IF(MedExam_Table[[#This Row],[BMI]]&lt;=30,"OverWeight","Obesity")))</f>
        <v>Obesity</v>
      </c>
      <c r="M947" t="str">
        <f>IF(MedExam_Table[[#This Row],[HBA1C]]&lt;5.7,"Normal",IF(MedExam_Table[[#This Row],[HBA1C]]&lt;6.4,"Prediabetes","Diabetes"))</f>
        <v>Diabetes</v>
      </c>
      <c r="N947" t="str">
        <f>PROPER(MedExam_Table[[#This Row],[Any Transplants]])</f>
        <v>No</v>
      </c>
    </row>
    <row r="948" spans="1:14" x14ac:dyDescent="0.3">
      <c r="A948" t="s">
        <v>519</v>
      </c>
      <c r="B948">
        <v>32.11</v>
      </c>
      <c r="C948">
        <v>5.19</v>
      </c>
      <c r="D948" t="s">
        <v>2380</v>
      </c>
      <c r="E948" t="s">
        <v>2380</v>
      </c>
      <c r="F948" t="s">
        <v>2383</v>
      </c>
      <c r="G948">
        <v>1</v>
      </c>
      <c r="H948" t="s">
        <v>2380</v>
      </c>
      <c r="I948" s="9">
        <f>IF(MedExam_Table[[#This Row],[NumberOfMajorSurgeries]]="No major surgery",0,MedExam_Table[[#This Row],[NumberOfMajorSurgeries]])</f>
        <v>1</v>
      </c>
      <c r="J948" t="str">
        <f>PROPER(MedExam_Table[[#This Row],[Heart Issues]])</f>
        <v>No</v>
      </c>
      <c r="K948" t="str">
        <f>PROPER(IF(MedExam_Table[[#This Row],[smoker]]= "?","No",MedExam_Table[[#This Row],[smoker]]))</f>
        <v>No</v>
      </c>
      <c r="L948" t="str">
        <f>IF(MedExam_Table[[#This Row],[BMI]]&lt;18.5,"Underweight",IF(MedExam_Table[[#This Row],[BMI]]&lt;25,"NormalWeight",IF(MedExam_Table[[#This Row],[BMI]]&lt;=30,"OverWeight","Obesity")))</f>
        <v>Obesity</v>
      </c>
      <c r="M948" t="str">
        <f>IF(MedExam_Table[[#This Row],[HBA1C]]&lt;5.7,"Normal",IF(MedExam_Table[[#This Row],[HBA1C]]&lt;6.4,"Prediabetes","Diabetes"))</f>
        <v>Normal</v>
      </c>
      <c r="N948" t="str">
        <f>PROPER(MedExam_Table[[#This Row],[Any Transplants]])</f>
        <v>No</v>
      </c>
    </row>
    <row r="949" spans="1:14" x14ac:dyDescent="0.3">
      <c r="A949" t="s">
        <v>518</v>
      </c>
      <c r="B949">
        <v>31.73</v>
      </c>
      <c r="C949">
        <v>5.16</v>
      </c>
      <c r="D949" t="s">
        <v>2380</v>
      </c>
      <c r="E949" t="s">
        <v>2380</v>
      </c>
      <c r="F949" t="s">
        <v>2383</v>
      </c>
      <c r="G949">
        <v>1</v>
      </c>
      <c r="H949" t="s">
        <v>2380</v>
      </c>
      <c r="I949" s="9">
        <f>IF(MedExam_Table[[#This Row],[NumberOfMajorSurgeries]]="No major surgery",0,MedExam_Table[[#This Row],[NumberOfMajorSurgeries]])</f>
        <v>1</v>
      </c>
      <c r="J949" t="str">
        <f>PROPER(MedExam_Table[[#This Row],[Heart Issues]])</f>
        <v>No</v>
      </c>
      <c r="K949" t="str">
        <f>PROPER(IF(MedExam_Table[[#This Row],[smoker]]= "?","No",MedExam_Table[[#This Row],[smoker]]))</f>
        <v>No</v>
      </c>
      <c r="L949" t="str">
        <f>IF(MedExam_Table[[#This Row],[BMI]]&lt;18.5,"Underweight",IF(MedExam_Table[[#This Row],[BMI]]&lt;25,"NormalWeight",IF(MedExam_Table[[#This Row],[BMI]]&lt;=30,"OverWeight","Obesity")))</f>
        <v>Obesity</v>
      </c>
      <c r="M949" t="str">
        <f>IF(MedExam_Table[[#This Row],[HBA1C]]&lt;5.7,"Normal",IF(MedExam_Table[[#This Row],[HBA1C]]&lt;6.4,"Prediabetes","Diabetes"))</f>
        <v>Normal</v>
      </c>
      <c r="N949" t="str">
        <f>PROPER(MedExam_Table[[#This Row],[Any Transplants]])</f>
        <v>No</v>
      </c>
    </row>
    <row r="950" spans="1:14" x14ac:dyDescent="0.3">
      <c r="A950" t="s">
        <v>517</v>
      </c>
      <c r="B950">
        <v>22.515000000000001</v>
      </c>
      <c r="C950">
        <v>4.24</v>
      </c>
      <c r="D950" t="s">
        <v>2380</v>
      </c>
      <c r="E950" t="s">
        <v>2380</v>
      </c>
      <c r="F950" t="s">
        <v>2380</v>
      </c>
      <c r="G950" t="s">
        <v>2381</v>
      </c>
      <c r="H950" t="s">
        <v>2380</v>
      </c>
      <c r="I950" s="9">
        <f>IF(MedExam_Table[[#This Row],[NumberOfMajorSurgeries]]="No major surgery",0,MedExam_Table[[#This Row],[NumberOfMajorSurgeries]])</f>
        <v>0</v>
      </c>
      <c r="J950" t="str">
        <f>PROPER(MedExam_Table[[#This Row],[Heart Issues]])</f>
        <v>No</v>
      </c>
      <c r="K950" t="str">
        <f>PROPER(IF(MedExam_Table[[#This Row],[smoker]]= "?","No",MedExam_Table[[#This Row],[smoker]]))</f>
        <v>No</v>
      </c>
      <c r="L950" t="str">
        <f>IF(MedExam_Table[[#This Row],[BMI]]&lt;18.5,"Underweight",IF(MedExam_Table[[#This Row],[BMI]]&lt;25,"NormalWeight",IF(MedExam_Table[[#This Row],[BMI]]&lt;=30,"OverWeight","Obesity")))</f>
        <v>NormalWeight</v>
      </c>
      <c r="M950" t="str">
        <f>IF(MedExam_Table[[#This Row],[HBA1C]]&lt;5.7,"Normal",IF(MedExam_Table[[#This Row],[HBA1C]]&lt;6.4,"Prediabetes","Diabetes"))</f>
        <v>Normal</v>
      </c>
      <c r="N950" t="str">
        <f>PROPER(MedExam_Table[[#This Row],[Any Transplants]])</f>
        <v>No</v>
      </c>
    </row>
    <row r="951" spans="1:14" x14ac:dyDescent="0.3">
      <c r="A951" t="s">
        <v>515</v>
      </c>
      <c r="B951">
        <v>25.9</v>
      </c>
      <c r="C951">
        <v>5.45</v>
      </c>
      <c r="D951" t="s">
        <v>2380</v>
      </c>
      <c r="E951" t="s">
        <v>2380</v>
      </c>
      <c r="F951" t="s">
        <v>2380</v>
      </c>
      <c r="G951">
        <v>1</v>
      </c>
      <c r="H951" t="s">
        <v>2380</v>
      </c>
      <c r="I951" s="9">
        <f>IF(MedExam_Table[[#This Row],[NumberOfMajorSurgeries]]="No major surgery",0,MedExam_Table[[#This Row],[NumberOfMajorSurgeries]])</f>
        <v>1</v>
      </c>
      <c r="J951" t="str">
        <f>PROPER(MedExam_Table[[#This Row],[Heart Issues]])</f>
        <v>No</v>
      </c>
      <c r="K951" t="str">
        <f>PROPER(IF(MedExam_Table[[#This Row],[smoker]]= "?","No",MedExam_Table[[#This Row],[smoker]]))</f>
        <v>No</v>
      </c>
      <c r="L951" t="str">
        <f>IF(MedExam_Table[[#This Row],[BMI]]&lt;18.5,"Underweight",IF(MedExam_Table[[#This Row],[BMI]]&lt;25,"NormalWeight",IF(MedExam_Table[[#This Row],[BMI]]&lt;=30,"OverWeight","Obesity")))</f>
        <v>OverWeight</v>
      </c>
      <c r="M951" t="str">
        <f>IF(MedExam_Table[[#This Row],[HBA1C]]&lt;5.7,"Normal",IF(MedExam_Table[[#This Row],[HBA1C]]&lt;6.4,"Prediabetes","Diabetes"))</f>
        <v>Normal</v>
      </c>
      <c r="N951" t="str">
        <f>PROPER(MedExam_Table[[#This Row],[Any Transplants]])</f>
        <v>No</v>
      </c>
    </row>
    <row r="952" spans="1:14" x14ac:dyDescent="0.3">
      <c r="A952" t="s">
        <v>514</v>
      </c>
      <c r="B952">
        <v>27.72</v>
      </c>
      <c r="C952">
        <v>5.03</v>
      </c>
      <c r="D952" t="s">
        <v>2382</v>
      </c>
      <c r="E952" t="s">
        <v>2380</v>
      </c>
      <c r="F952" t="s">
        <v>2380</v>
      </c>
      <c r="G952">
        <v>1</v>
      </c>
      <c r="H952" t="s">
        <v>2380</v>
      </c>
      <c r="I952" s="9">
        <f>IF(MedExam_Table[[#This Row],[NumberOfMajorSurgeries]]="No major surgery",0,MedExam_Table[[#This Row],[NumberOfMajorSurgeries]])</f>
        <v>1</v>
      </c>
      <c r="J952" t="str">
        <f>PROPER(MedExam_Table[[#This Row],[Heart Issues]])</f>
        <v>Yes</v>
      </c>
      <c r="K952" t="str">
        <f>PROPER(IF(MedExam_Table[[#This Row],[smoker]]= "?","No",MedExam_Table[[#This Row],[smoker]]))</f>
        <v>No</v>
      </c>
      <c r="L952" t="str">
        <f>IF(MedExam_Table[[#This Row],[BMI]]&lt;18.5,"Underweight",IF(MedExam_Table[[#This Row],[BMI]]&lt;25,"NormalWeight",IF(MedExam_Table[[#This Row],[BMI]]&lt;=30,"OverWeight","Obesity")))</f>
        <v>OverWeight</v>
      </c>
      <c r="M952" t="str">
        <f>IF(MedExam_Table[[#This Row],[HBA1C]]&lt;5.7,"Normal",IF(MedExam_Table[[#This Row],[HBA1C]]&lt;6.4,"Prediabetes","Diabetes"))</f>
        <v>Normal</v>
      </c>
      <c r="N952" t="str">
        <f>PROPER(MedExam_Table[[#This Row],[Any Transplants]])</f>
        <v>No</v>
      </c>
    </row>
    <row r="953" spans="1:14" x14ac:dyDescent="0.3">
      <c r="A953" t="s">
        <v>513</v>
      </c>
      <c r="B953">
        <v>31.5</v>
      </c>
      <c r="C953">
        <v>9.6199999999999992</v>
      </c>
      <c r="D953" t="s">
        <v>2382</v>
      </c>
      <c r="E953" t="s">
        <v>2380</v>
      </c>
      <c r="F953" t="s">
        <v>2380</v>
      </c>
      <c r="G953">
        <v>1</v>
      </c>
      <c r="H953" t="s">
        <v>2380</v>
      </c>
      <c r="I953" s="9">
        <f>IF(MedExam_Table[[#This Row],[NumberOfMajorSurgeries]]="No major surgery",0,MedExam_Table[[#This Row],[NumberOfMajorSurgeries]])</f>
        <v>1</v>
      </c>
      <c r="J953" t="str">
        <f>PROPER(MedExam_Table[[#This Row],[Heart Issues]])</f>
        <v>Yes</v>
      </c>
      <c r="K953" t="str">
        <f>PROPER(IF(MedExam_Table[[#This Row],[smoker]]= "?","No",MedExam_Table[[#This Row],[smoker]]))</f>
        <v>No</v>
      </c>
      <c r="L953" t="str">
        <f>IF(MedExam_Table[[#This Row],[BMI]]&lt;18.5,"Underweight",IF(MedExam_Table[[#This Row],[BMI]]&lt;25,"NormalWeight",IF(MedExam_Table[[#This Row],[BMI]]&lt;=30,"OverWeight","Obesity")))</f>
        <v>Obesity</v>
      </c>
      <c r="M953" t="str">
        <f>IF(MedExam_Table[[#This Row],[HBA1C]]&lt;5.7,"Normal",IF(MedExam_Table[[#This Row],[HBA1C]]&lt;6.4,"Prediabetes","Diabetes"))</f>
        <v>Diabetes</v>
      </c>
      <c r="N953" t="str">
        <f>PROPER(MedExam_Table[[#This Row],[Any Transplants]])</f>
        <v>No</v>
      </c>
    </row>
    <row r="954" spans="1:14" x14ac:dyDescent="0.3">
      <c r="A954" t="s">
        <v>512</v>
      </c>
      <c r="B954">
        <v>29.7</v>
      </c>
      <c r="C954">
        <v>6.77</v>
      </c>
      <c r="D954" t="s">
        <v>2382</v>
      </c>
      <c r="E954" t="s">
        <v>2380</v>
      </c>
      <c r="F954" t="s">
        <v>2380</v>
      </c>
      <c r="G954">
        <v>1</v>
      </c>
      <c r="H954" t="s">
        <v>2380</v>
      </c>
      <c r="I954" s="9">
        <f>IF(MedExam_Table[[#This Row],[NumberOfMajorSurgeries]]="No major surgery",0,MedExam_Table[[#This Row],[NumberOfMajorSurgeries]])</f>
        <v>1</v>
      </c>
      <c r="J954" t="str">
        <f>PROPER(MedExam_Table[[#This Row],[Heart Issues]])</f>
        <v>Yes</v>
      </c>
      <c r="K954" t="str">
        <f>PROPER(IF(MedExam_Table[[#This Row],[smoker]]= "?","No",MedExam_Table[[#This Row],[smoker]]))</f>
        <v>No</v>
      </c>
      <c r="L954" t="str">
        <f>IF(MedExam_Table[[#This Row],[BMI]]&lt;18.5,"Underweight",IF(MedExam_Table[[#This Row],[BMI]]&lt;25,"NormalWeight",IF(MedExam_Table[[#This Row],[BMI]]&lt;=30,"OverWeight","Obesity")))</f>
        <v>OverWeight</v>
      </c>
      <c r="M954" t="str">
        <f>IF(MedExam_Table[[#This Row],[HBA1C]]&lt;5.7,"Normal",IF(MedExam_Table[[#This Row],[HBA1C]]&lt;6.4,"Prediabetes","Diabetes"))</f>
        <v>Diabetes</v>
      </c>
      <c r="N954" t="str">
        <f>PROPER(MedExam_Table[[#This Row],[Any Transplants]])</f>
        <v>No</v>
      </c>
    </row>
    <row r="955" spans="1:14" x14ac:dyDescent="0.3">
      <c r="A955" t="s">
        <v>511</v>
      </c>
      <c r="B955">
        <v>21.26</v>
      </c>
      <c r="C955">
        <v>5.36</v>
      </c>
      <c r="D955" t="s">
        <v>2382</v>
      </c>
      <c r="E955" t="s">
        <v>2380</v>
      </c>
      <c r="F955" t="s">
        <v>2380</v>
      </c>
      <c r="G955">
        <v>1</v>
      </c>
      <c r="H955" t="s">
        <v>2380</v>
      </c>
      <c r="I955" s="9">
        <f>IF(MedExam_Table[[#This Row],[NumberOfMajorSurgeries]]="No major surgery",0,MedExam_Table[[#This Row],[NumberOfMajorSurgeries]])</f>
        <v>1</v>
      </c>
      <c r="J955" t="str">
        <f>PROPER(MedExam_Table[[#This Row],[Heart Issues]])</f>
        <v>Yes</v>
      </c>
      <c r="K955" t="str">
        <f>PROPER(IF(MedExam_Table[[#This Row],[smoker]]= "?","No",MedExam_Table[[#This Row],[smoker]]))</f>
        <v>No</v>
      </c>
      <c r="L955" t="str">
        <f>IF(MedExam_Table[[#This Row],[BMI]]&lt;18.5,"Underweight",IF(MedExam_Table[[#This Row],[BMI]]&lt;25,"NormalWeight",IF(MedExam_Table[[#This Row],[BMI]]&lt;=30,"OverWeight","Obesity")))</f>
        <v>NormalWeight</v>
      </c>
      <c r="M955" t="str">
        <f>IF(MedExam_Table[[#This Row],[HBA1C]]&lt;5.7,"Normal",IF(MedExam_Table[[#This Row],[HBA1C]]&lt;6.4,"Prediabetes","Diabetes"))</f>
        <v>Normal</v>
      </c>
      <c r="N955" t="str">
        <f>PROPER(MedExam_Table[[#This Row],[Any Transplants]])</f>
        <v>No</v>
      </c>
    </row>
    <row r="956" spans="1:14" x14ac:dyDescent="0.3">
      <c r="A956" t="s">
        <v>510</v>
      </c>
      <c r="B956">
        <v>17.09</v>
      </c>
      <c r="C956">
        <v>5.69</v>
      </c>
      <c r="D956" t="s">
        <v>2380</v>
      </c>
      <c r="E956" t="s">
        <v>2380</v>
      </c>
      <c r="F956" t="s">
        <v>2380</v>
      </c>
      <c r="G956" t="s">
        <v>2381</v>
      </c>
      <c r="H956" t="s">
        <v>2380</v>
      </c>
      <c r="I956" s="9">
        <f>IF(MedExam_Table[[#This Row],[NumberOfMajorSurgeries]]="No major surgery",0,MedExam_Table[[#This Row],[NumberOfMajorSurgeries]])</f>
        <v>0</v>
      </c>
      <c r="J956" t="str">
        <f>PROPER(MedExam_Table[[#This Row],[Heart Issues]])</f>
        <v>No</v>
      </c>
      <c r="K956" t="str">
        <f>PROPER(IF(MedExam_Table[[#This Row],[smoker]]= "?","No",MedExam_Table[[#This Row],[smoker]]))</f>
        <v>No</v>
      </c>
      <c r="L956" t="str">
        <f>IF(MedExam_Table[[#This Row],[BMI]]&lt;18.5,"Underweight",IF(MedExam_Table[[#This Row],[BMI]]&lt;25,"NormalWeight",IF(MedExam_Table[[#This Row],[BMI]]&lt;=30,"OverWeight","Obesity")))</f>
        <v>Underweight</v>
      </c>
      <c r="M956" t="str">
        <f>IF(MedExam_Table[[#This Row],[HBA1C]]&lt;5.7,"Normal",IF(MedExam_Table[[#This Row],[HBA1C]]&lt;6.4,"Prediabetes","Diabetes"))</f>
        <v>Normal</v>
      </c>
      <c r="N956" t="str">
        <f>PROPER(MedExam_Table[[#This Row],[Any Transplants]])</f>
        <v>No</v>
      </c>
    </row>
    <row r="957" spans="1:14" x14ac:dyDescent="0.3">
      <c r="A957" t="s">
        <v>509</v>
      </c>
      <c r="B957">
        <v>24.3</v>
      </c>
      <c r="C957">
        <v>4.9000000000000004</v>
      </c>
      <c r="D957" t="s">
        <v>2382</v>
      </c>
      <c r="E957" t="s">
        <v>2380</v>
      </c>
      <c r="F957" t="s">
        <v>2383</v>
      </c>
      <c r="G957">
        <v>1</v>
      </c>
      <c r="H957" t="s">
        <v>2380</v>
      </c>
      <c r="I957" s="9">
        <f>IF(MedExam_Table[[#This Row],[NumberOfMajorSurgeries]]="No major surgery",0,MedExam_Table[[#This Row],[NumberOfMajorSurgeries]])</f>
        <v>1</v>
      </c>
      <c r="J957" t="str">
        <f>PROPER(MedExam_Table[[#This Row],[Heart Issues]])</f>
        <v>Yes</v>
      </c>
      <c r="K957" t="str">
        <f>PROPER(IF(MedExam_Table[[#This Row],[smoker]]= "?","No",MedExam_Table[[#This Row],[smoker]]))</f>
        <v>No</v>
      </c>
      <c r="L957" t="str">
        <f>IF(MedExam_Table[[#This Row],[BMI]]&lt;18.5,"Underweight",IF(MedExam_Table[[#This Row],[BMI]]&lt;25,"NormalWeight",IF(MedExam_Table[[#This Row],[BMI]]&lt;=30,"OverWeight","Obesity")))</f>
        <v>NormalWeight</v>
      </c>
      <c r="M957" t="str">
        <f>IF(MedExam_Table[[#This Row],[HBA1C]]&lt;5.7,"Normal",IF(MedExam_Table[[#This Row],[HBA1C]]&lt;6.4,"Prediabetes","Diabetes"))</f>
        <v>Normal</v>
      </c>
      <c r="N957" t="str">
        <f>PROPER(MedExam_Table[[#This Row],[Any Transplants]])</f>
        <v>No</v>
      </c>
    </row>
    <row r="958" spans="1:14" x14ac:dyDescent="0.3">
      <c r="A958" t="s">
        <v>2187</v>
      </c>
      <c r="B958">
        <v>33.33</v>
      </c>
      <c r="C958">
        <v>9.26</v>
      </c>
      <c r="D958" t="s">
        <v>2382</v>
      </c>
      <c r="E958" t="s">
        <v>2380</v>
      </c>
      <c r="F958" t="s">
        <v>2380</v>
      </c>
      <c r="G958">
        <v>2</v>
      </c>
      <c r="H958" t="s">
        <v>2380</v>
      </c>
      <c r="I958" s="9">
        <f>IF(MedExam_Table[[#This Row],[NumberOfMajorSurgeries]]="No major surgery",0,MedExam_Table[[#This Row],[NumberOfMajorSurgeries]])</f>
        <v>2</v>
      </c>
      <c r="J958" t="str">
        <f>PROPER(MedExam_Table[[#This Row],[Heart Issues]])</f>
        <v>Yes</v>
      </c>
      <c r="K958" t="str">
        <f>PROPER(IF(MedExam_Table[[#This Row],[smoker]]= "?","No",MedExam_Table[[#This Row],[smoker]]))</f>
        <v>No</v>
      </c>
      <c r="L958" t="str">
        <f>IF(MedExam_Table[[#This Row],[BMI]]&lt;18.5,"Underweight",IF(MedExam_Table[[#This Row],[BMI]]&lt;25,"NormalWeight",IF(MedExam_Table[[#This Row],[BMI]]&lt;=30,"OverWeight","Obesity")))</f>
        <v>Obesity</v>
      </c>
      <c r="M958" t="str">
        <f>IF(MedExam_Table[[#This Row],[HBA1C]]&lt;5.7,"Normal",IF(MedExam_Table[[#This Row],[HBA1C]]&lt;6.4,"Prediabetes","Diabetes"))</f>
        <v>Diabetes</v>
      </c>
      <c r="N958" t="str">
        <f>PROPER(MedExam_Table[[#This Row],[Any Transplants]])</f>
        <v>No</v>
      </c>
    </row>
    <row r="959" spans="1:14" x14ac:dyDescent="0.3">
      <c r="A959" t="s">
        <v>508</v>
      </c>
      <c r="B959">
        <v>29.734999999999999</v>
      </c>
      <c r="C959">
        <v>5.78</v>
      </c>
      <c r="D959" t="s">
        <v>2380</v>
      </c>
      <c r="E959" t="s">
        <v>2380</v>
      </c>
      <c r="F959" t="s">
        <v>2380</v>
      </c>
      <c r="G959" t="s">
        <v>2381</v>
      </c>
      <c r="H959" t="s">
        <v>2380</v>
      </c>
      <c r="I959" s="9">
        <f>IF(MedExam_Table[[#This Row],[NumberOfMajorSurgeries]]="No major surgery",0,MedExam_Table[[#This Row],[NumberOfMajorSurgeries]])</f>
        <v>0</v>
      </c>
      <c r="J959" t="str">
        <f>PROPER(MedExam_Table[[#This Row],[Heart Issues]])</f>
        <v>No</v>
      </c>
      <c r="K959" t="str">
        <f>PROPER(IF(MedExam_Table[[#This Row],[smoker]]= "?","No",MedExam_Table[[#This Row],[smoker]]))</f>
        <v>No</v>
      </c>
      <c r="L959" t="str">
        <f>IF(MedExam_Table[[#This Row],[BMI]]&lt;18.5,"Underweight",IF(MedExam_Table[[#This Row],[BMI]]&lt;25,"NormalWeight",IF(MedExam_Table[[#This Row],[BMI]]&lt;=30,"OverWeight","Obesity")))</f>
        <v>OverWeight</v>
      </c>
      <c r="M959" t="str">
        <f>IF(MedExam_Table[[#This Row],[HBA1C]]&lt;5.7,"Normal",IF(MedExam_Table[[#This Row],[HBA1C]]&lt;6.4,"Prediabetes","Diabetes"))</f>
        <v>Prediabetes</v>
      </c>
      <c r="N959" t="str">
        <f>PROPER(MedExam_Table[[#This Row],[Any Transplants]])</f>
        <v>No</v>
      </c>
    </row>
    <row r="960" spans="1:14" x14ac:dyDescent="0.3">
      <c r="A960" t="s">
        <v>507</v>
      </c>
      <c r="B960">
        <v>29.26</v>
      </c>
      <c r="C960">
        <v>4.7</v>
      </c>
      <c r="D960" t="s">
        <v>2380</v>
      </c>
      <c r="E960" t="s">
        <v>2380</v>
      </c>
      <c r="F960" t="s">
        <v>2380</v>
      </c>
      <c r="G960" t="s">
        <v>2381</v>
      </c>
      <c r="H960" t="s">
        <v>2380</v>
      </c>
      <c r="I960" s="9">
        <f>IF(MedExam_Table[[#This Row],[NumberOfMajorSurgeries]]="No major surgery",0,MedExam_Table[[#This Row],[NumberOfMajorSurgeries]])</f>
        <v>0</v>
      </c>
      <c r="J960" t="str">
        <f>PROPER(MedExam_Table[[#This Row],[Heart Issues]])</f>
        <v>No</v>
      </c>
      <c r="K960" t="str">
        <f>PROPER(IF(MedExam_Table[[#This Row],[smoker]]= "?","No",MedExam_Table[[#This Row],[smoker]]))</f>
        <v>No</v>
      </c>
      <c r="L960" t="str">
        <f>IF(MedExam_Table[[#This Row],[BMI]]&lt;18.5,"Underweight",IF(MedExam_Table[[#This Row],[BMI]]&lt;25,"NormalWeight",IF(MedExam_Table[[#This Row],[BMI]]&lt;=30,"OverWeight","Obesity")))</f>
        <v>OverWeight</v>
      </c>
      <c r="M960" t="str">
        <f>IF(MedExam_Table[[#This Row],[HBA1C]]&lt;5.7,"Normal",IF(MedExam_Table[[#This Row],[HBA1C]]&lt;6.4,"Prediabetes","Diabetes"))</f>
        <v>Normal</v>
      </c>
      <c r="N960" t="str">
        <f>PROPER(MedExam_Table[[#This Row],[Any Transplants]])</f>
        <v>No</v>
      </c>
    </row>
    <row r="961" spans="1:14" x14ac:dyDescent="0.3">
      <c r="A961" t="s">
        <v>506</v>
      </c>
      <c r="B961">
        <v>33</v>
      </c>
      <c r="C961">
        <v>6.28</v>
      </c>
      <c r="D961" t="s">
        <v>2380</v>
      </c>
      <c r="E961" t="s">
        <v>2380</v>
      </c>
      <c r="F961" t="s">
        <v>2380</v>
      </c>
      <c r="G961" t="s">
        <v>2381</v>
      </c>
      <c r="H961" t="s">
        <v>2380</v>
      </c>
      <c r="I961" s="9">
        <f>IF(MedExam_Table[[#This Row],[NumberOfMajorSurgeries]]="No major surgery",0,MedExam_Table[[#This Row],[NumberOfMajorSurgeries]])</f>
        <v>0</v>
      </c>
      <c r="J961" t="str">
        <f>PROPER(MedExam_Table[[#This Row],[Heart Issues]])</f>
        <v>No</v>
      </c>
      <c r="K961" t="str">
        <f>PROPER(IF(MedExam_Table[[#This Row],[smoker]]= "?","No",MedExam_Table[[#This Row],[smoker]]))</f>
        <v>No</v>
      </c>
      <c r="L961" t="str">
        <f>IF(MedExam_Table[[#This Row],[BMI]]&lt;18.5,"Underweight",IF(MedExam_Table[[#This Row],[BMI]]&lt;25,"NormalWeight",IF(MedExam_Table[[#This Row],[BMI]]&lt;=30,"OverWeight","Obesity")))</f>
        <v>Obesity</v>
      </c>
      <c r="M961" t="str">
        <f>IF(MedExam_Table[[#This Row],[HBA1C]]&lt;5.7,"Normal",IF(MedExam_Table[[#This Row],[HBA1C]]&lt;6.4,"Prediabetes","Diabetes"))</f>
        <v>Prediabetes</v>
      </c>
      <c r="N961" t="str">
        <f>PROPER(MedExam_Table[[#This Row],[Any Transplants]])</f>
        <v>No</v>
      </c>
    </row>
    <row r="962" spans="1:14" x14ac:dyDescent="0.3">
      <c r="A962" t="s">
        <v>505</v>
      </c>
      <c r="B962">
        <v>31.065000000000001</v>
      </c>
      <c r="C962">
        <v>4.2300000000000004</v>
      </c>
      <c r="D962" t="s">
        <v>2380</v>
      </c>
      <c r="E962" t="s">
        <v>2380</v>
      </c>
      <c r="F962" t="s">
        <v>2380</v>
      </c>
      <c r="G962" t="s">
        <v>2381</v>
      </c>
      <c r="H962" t="s">
        <v>2380</v>
      </c>
      <c r="I962" s="9">
        <f>IF(MedExam_Table[[#This Row],[NumberOfMajorSurgeries]]="No major surgery",0,MedExam_Table[[#This Row],[NumberOfMajorSurgeries]])</f>
        <v>0</v>
      </c>
      <c r="J962" t="str">
        <f>PROPER(MedExam_Table[[#This Row],[Heart Issues]])</f>
        <v>No</v>
      </c>
      <c r="K962" t="str">
        <f>PROPER(IF(MedExam_Table[[#This Row],[smoker]]= "?","No",MedExam_Table[[#This Row],[smoker]]))</f>
        <v>No</v>
      </c>
      <c r="L962" t="str">
        <f>IF(MedExam_Table[[#This Row],[BMI]]&lt;18.5,"Underweight",IF(MedExam_Table[[#This Row],[BMI]]&lt;25,"NormalWeight",IF(MedExam_Table[[#This Row],[BMI]]&lt;=30,"OverWeight","Obesity")))</f>
        <v>Obesity</v>
      </c>
      <c r="M962" t="str">
        <f>IF(MedExam_Table[[#This Row],[HBA1C]]&lt;5.7,"Normal",IF(MedExam_Table[[#This Row],[HBA1C]]&lt;6.4,"Prediabetes","Diabetes"))</f>
        <v>Normal</v>
      </c>
      <c r="N962" t="str">
        <f>PROPER(MedExam_Table[[#This Row],[Any Transplants]])</f>
        <v>No</v>
      </c>
    </row>
    <row r="963" spans="1:14" x14ac:dyDescent="0.3">
      <c r="A963" t="s">
        <v>504</v>
      </c>
      <c r="B963">
        <v>26.51</v>
      </c>
      <c r="C963">
        <v>6.17</v>
      </c>
      <c r="D963" t="s">
        <v>2380</v>
      </c>
      <c r="E963" t="s">
        <v>2380</v>
      </c>
      <c r="F963" t="s">
        <v>2380</v>
      </c>
      <c r="G963" t="s">
        <v>2381</v>
      </c>
      <c r="H963" t="s">
        <v>2380</v>
      </c>
      <c r="I963" s="9">
        <f>IF(MedExam_Table[[#This Row],[NumberOfMajorSurgeries]]="No major surgery",0,MedExam_Table[[#This Row],[NumberOfMajorSurgeries]])</f>
        <v>0</v>
      </c>
      <c r="J963" t="str">
        <f>PROPER(MedExam_Table[[#This Row],[Heart Issues]])</f>
        <v>No</v>
      </c>
      <c r="K963" t="str">
        <f>PROPER(IF(MedExam_Table[[#This Row],[smoker]]= "?","No",MedExam_Table[[#This Row],[smoker]]))</f>
        <v>No</v>
      </c>
      <c r="L963" t="str">
        <f>IF(MedExam_Table[[#This Row],[BMI]]&lt;18.5,"Underweight",IF(MedExam_Table[[#This Row],[BMI]]&lt;25,"NormalWeight",IF(MedExam_Table[[#This Row],[BMI]]&lt;=30,"OverWeight","Obesity")))</f>
        <v>OverWeight</v>
      </c>
      <c r="M963" t="str">
        <f>IF(MedExam_Table[[#This Row],[HBA1C]]&lt;5.7,"Normal",IF(MedExam_Table[[#This Row],[HBA1C]]&lt;6.4,"Prediabetes","Diabetes"))</f>
        <v>Prediabetes</v>
      </c>
      <c r="N963" t="str">
        <f>PROPER(MedExam_Table[[#This Row],[Any Transplants]])</f>
        <v>No</v>
      </c>
    </row>
    <row r="964" spans="1:14" x14ac:dyDescent="0.3">
      <c r="A964" t="s">
        <v>503</v>
      </c>
      <c r="B964">
        <v>28.88</v>
      </c>
      <c r="C964">
        <v>4.96</v>
      </c>
      <c r="D964" t="s">
        <v>2380</v>
      </c>
      <c r="E964" t="s">
        <v>2380</v>
      </c>
      <c r="F964" t="s">
        <v>2380</v>
      </c>
      <c r="G964" t="s">
        <v>2381</v>
      </c>
      <c r="H964" t="s">
        <v>2380</v>
      </c>
      <c r="I964" s="9">
        <f>IF(MedExam_Table[[#This Row],[NumberOfMajorSurgeries]]="No major surgery",0,MedExam_Table[[#This Row],[NumberOfMajorSurgeries]])</f>
        <v>0</v>
      </c>
      <c r="J964" t="str">
        <f>PROPER(MedExam_Table[[#This Row],[Heart Issues]])</f>
        <v>No</v>
      </c>
      <c r="K964" t="str">
        <f>PROPER(IF(MedExam_Table[[#This Row],[smoker]]= "?","No",MedExam_Table[[#This Row],[smoker]]))</f>
        <v>No</v>
      </c>
      <c r="L964" t="str">
        <f>IF(MedExam_Table[[#This Row],[BMI]]&lt;18.5,"Underweight",IF(MedExam_Table[[#This Row],[BMI]]&lt;25,"NormalWeight",IF(MedExam_Table[[#This Row],[BMI]]&lt;=30,"OverWeight","Obesity")))</f>
        <v>OverWeight</v>
      </c>
      <c r="M964" t="str">
        <f>IF(MedExam_Table[[#This Row],[HBA1C]]&lt;5.7,"Normal",IF(MedExam_Table[[#This Row],[HBA1C]]&lt;6.4,"Prediabetes","Diabetes"))</f>
        <v>Normal</v>
      </c>
      <c r="N964" t="str">
        <f>PROPER(MedExam_Table[[#This Row],[Any Transplants]])</f>
        <v>No</v>
      </c>
    </row>
    <row r="965" spans="1:14" x14ac:dyDescent="0.3">
      <c r="A965" t="s">
        <v>502</v>
      </c>
      <c r="B965">
        <v>35.814999999999998</v>
      </c>
      <c r="C965">
        <v>5.1100000000000003</v>
      </c>
      <c r="D965" t="s">
        <v>2382</v>
      </c>
      <c r="E965" t="s">
        <v>2380</v>
      </c>
      <c r="F965" t="s">
        <v>2380</v>
      </c>
      <c r="G965">
        <v>1</v>
      </c>
      <c r="H965" t="s">
        <v>2380</v>
      </c>
      <c r="I965" s="9">
        <f>IF(MedExam_Table[[#This Row],[NumberOfMajorSurgeries]]="No major surgery",0,MedExam_Table[[#This Row],[NumberOfMajorSurgeries]])</f>
        <v>1</v>
      </c>
      <c r="J965" t="str">
        <f>PROPER(MedExam_Table[[#This Row],[Heart Issues]])</f>
        <v>Yes</v>
      </c>
      <c r="K965" t="str">
        <f>PROPER(IF(MedExam_Table[[#This Row],[smoker]]= "?","No",MedExam_Table[[#This Row],[smoker]]))</f>
        <v>No</v>
      </c>
      <c r="L965" t="str">
        <f>IF(MedExam_Table[[#This Row],[BMI]]&lt;18.5,"Underweight",IF(MedExam_Table[[#This Row],[BMI]]&lt;25,"NormalWeight",IF(MedExam_Table[[#This Row],[BMI]]&lt;=30,"OverWeight","Obesity")))</f>
        <v>Obesity</v>
      </c>
      <c r="M965" t="str">
        <f>IF(MedExam_Table[[#This Row],[HBA1C]]&lt;5.7,"Normal",IF(MedExam_Table[[#This Row],[HBA1C]]&lt;6.4,"Prediabetes","Diabetes"))</f>
        <v>Normal</v>
      </c>
      <c r="N965" t="str">
        <f>PROPER(MedExam_Table[[#This Row],[Any Transplants]])</f>
        <v>No</v>
      </c>
    </row>
    <row r="966" spans="1:14" x14ac:dyDescent="0.3">
      <c r="A966" t="s">
        <v>501</v>
      </c>
      <c r="B966">
        <v>21.28</v>
      </c>
      <c r="C966">
        <v>4.05</v>
      </c>
      <c r="D966" t="s">
        <v>2380</v>
      </c>
      <c r="E966" t="s">
        <v>2382</v>
      </c>
      <c r="F966" t="s">
        <v>2380</v>
      </c>
      <c r="G966">
        <v>1</v>
      </c>
      <c r="H966" t="s">
        <v>2380</v>
      </c>
      <c r="I966" s="9">
        <f>IF(MedExam_Table[[#This Row],[NumberOfMajorSurgeries]]="No major surgery",0,MedExam_Table[[#This Row],[NumberOfMajorSurgeries]])</f>
        <v>1</v>
      </c>
      <c r="J966" t="str">
        <f>PROPER(MedExam_Table[[#This Row],[Heart Issues]])</f>
        <v>No</v>
      </c>
      <c r="K966" t="str">
        <f>PROPER(IF(MedExam_Table[[#This Row],[smoker]]= "?","No",MedExam_Table[[#This Row],[smoker]]))</f>
        <v>No</v>
      </c>
      <c r="L966" t="str">
        <f>IF(MedExam_Table[[#This Row],[BMI]]&lt;18.5,"Underweight",IF(MedExam_Table[[#This Row],[BMI]]&lt;25,"NormalWeight",IF(MedExam_Table[[#This Row],[BMI]]&lt;=30,"OverWeight","Obesity")))</f>
        <v>NormalWeight</v>
      </c>
      <c r="M966" t="str">
        <f>IF(MedExam_Table[[#This Row],[HBA1C]]&lt;5.7,"Normal",IF(MedExam_Table[[#This Row],[HBA1C]]&lt;6.4,"Prediabetes","Diabetes"))</f>
        <v>Normal</v>
      </c>
      <c r="N966" t="str">
        <f>PROPER(MedExam_Table[[#This Row],[Any Transplants]])</f>
        <v>Yes</v>
      </c>
    </row>
    <row r="967" spans="1:14" x14ac:dyDescent="0.3">
      <c r="A967" t="s">
        <v>500</v>
      </c>
      <c r="B967">
        <v>33.81</v>
      </c>
      <c r="C967">
        <v>6.49</v>
      </c>
      <c r="D967" t="s">
        <v>2380</v>
      </c>
      <c r="E967" t="s">
        <v>2380</v>
      </c>
      <c r="F967" t="s">
        <v>2383</v>
      </c>
      <c r="G967">
        <v>1</v>
      </c>
      <c r="H967" t="s">
        <v>2380</v>
      </c>
      <c r="I967" s="9">
        <f>IF(MedExam_Table[[#This Row],[NumberOfMajorSurgeries]]="No major surgery",0,MedExam_Table[[#This Row],[NumberOfMajorSurgeries]])</f>
        <v>1</v>
      </c>
      <c r="J967" t="str">
        <f>PROPER(MedExam_Table[[#This Row],[Heart Issues]])</f>
        <v>No</v>
      </c>
      <c r="K967" t="str">
        <f>PROPER(IF(MedExam_Table[[#This Row],[smoker]]= "?","No",MedExam_Table[[#This Row],[smoker]]))</f>
        <v>No</v>
      </c>
      <c r="L967" t="str">
        <f>IF(MedExam_Table[[#This Row],[BMI]]&lt;18.5,"Underweight",IF(MedExam_Table[[#This Row],[BMI]]&lt;25,"NormalWeight",IF(MedExam_Table[[#This Row],[BMI]]&lt;=30,"OverWeight","Obesity")))</f>
        <v>Obesity</v>
      </c>
      <c r="M967" t="str">
        <f>IF(MedExam_Table[[#This Row],[HBA1C]]&lt;5.7,"Normal",IF(MedExam_Table[[#This Row],[HBA1C]]&lt;6.4,"Prediabetes","Diabetes"))</f>
        <v>Diabetes</v>
      </c>
      <c r="N967" t="str">
        <f>PROPER(MedExam_Table[[#This Row],[Any Transplants]])</f>
        <v>No</v>
      </c>
    </row>
    <row r="968" spans="1:14" x14ac:dyDescent="0.3">
      <c r="A968" t="s">
        <v>499</v>
      </c>
      <c r="B968">
        <v>44.22</v>
      </c>
      <c r="C968">
        <v>4.1900000000000004</v>
      </c>
      <c r="D968" t="s">
        <v>2380</v>
      </c>
      <c r="E968" t="s">
        <v>2380</v>
      </c>
      <c r="F968" t="s">
        <v>2380</v>
      </c>
      <c r="G968">
        <v>1</v>
      </c>
      <c r="H968" t="s">
        <v>2380</v>
      </c>
      <c r="I968" s="9">
        <f>IF(MedExam_Table[[#This Row],[NumberOfMajorSurgeries]]="No major surgery",0,MedExam_Table[[#This Row],[NumberOfMajorSurgeries]])</f>
        <v>1</v>
      </c>
      <c r="J968" t="str">
        <f>PROPER(MedExam_Table[[#This Row],[Heart Issues]])</f>
        <v>No</v>
      </c>
      <c r="K968" t="str">
        <f>PROPER(IF(MedExam_Table[[#This Row],[smoker]]= "?","No",MedExam_Table[[#This Row],[smoker]]))</f>
        <v>No</v>
      </c>
      <c r="L968" t="str">
        <f>IF(MedExam_Table[[#This Row],[BMI]]&lt;18.5,"Underweight",IF(MedExam_Table[[#This Row],[BMI]]&lt;25,"NormalWeight",IF(MedExam_Table[[#This Row],[BMI]]&lt;=30,"OverWeight","Obesity")))</f>
        <v>Obesity</v>
      </c>
      <c r="M968" t="str">
        <f>IF(MedExam_Table[[#This Row],[HBA1C]]&lt;5.7,"Normal",IF(MedExam_Table[[#This Row],[HBA1C]]&lt;6.4,"Prediabetes","Diabetes"))</f>
        <v>Normal</v>
      </c>
      <c r="N968" t="str">
        <f>PROPER(MedExam_Table[[#This Row],[Any Transplants]])</f>
        <v>No</v>
      </c>
    </row>
    <row r="969" spans="1:14" x14ac:dyDescent="0.3">
      <c r="A969" t="s">
        <v>2186</v>
      </c>
      <c r="B969">
        <v>53.21</v>
      </c>
      <c r="C969">
        <v>4.2699999999999996</v>
      </c>
      <c r="D969" t="s">
        <v>2380</v>
      </c>
      <c r="E969" t="s">
        <v>2380</v>
      </c>
      <c r="F969" t="s">
        <v>2380</v>
      </c>
      <c r="G969">
        <v>1</v>
      </c>
      <c r="H969" t="s">
        <v>2382</v>
      </c>
      <c r="I969" s="9">
        <f>IF(MedExam_Table[[#This Row],[NumberOfMajorSurgeries]]="No major surgery",0,MedExam_Table[[#This Row],[NumberOfMajorSurgeries]])</f>
        <v>1</v>
      </c>
      <c r="J969" t="str">
        <f>PROPER(MedExam_Table[[#This Row],[Heart Issues]])</f>
        <v>No</v>
      </c>
      <c r="K969" t="str">
        <f>PROPER(IF(MedExam_Table[[#This Row],[smoker]]= "?","No",MedExam_Table[[#This Row],[smoker]]))</f>
        <v>Yes</v>
      </c>
      <c r="L969" t="str">
        <f>IF(MedExam_Table[[#This Row],[BMI]]&lt;18.5,"Underweight",IF(MedExam_Table[[#This Row],[BMI]]&lt;25,"NormalWeight",IF(MedExam_Table[[#This Row],[BMI]]&lt;=30,"OverWeight","Obesity")))</f>
        <v>Obesity</v>
      </c>
      <c r="M969" t="str">
        <f>IF(MedExam_Table[[#This Row],[HBA1C]]&lt;5.7,"Normal",IF(MedExam_Table[[#This Row],[HBA1C]]&lt;6.4,"Prediabetes","Diabetes"))</f>
        <v>Normal</v>
      </c>
      <c r="N969" t="str">
        <f>PROPER(MedExam_Table[[#This Row],[Any Transplants]])</f>
        <v>No</v>
      </c>
    </row>
    <row r="970" spans="1:14" x14ac:dyDescent="0.3">
      <c r="A970" t="s">
        <v>498</v>
      </c>
      <c r="B970">
        <v>15.46</v>
      </c>
      <c r="C970">
        <v>4.99</v>
      </c>
      <c r="D970" t="s">
        <v>2382</v>
      </c>
      <c r="E970" t="s">
        <v>2380</v>
      </c>
      <c r="F970" t="s">
        <v>2383</v>
      </c>
      <c r="G970">
        <v>1</v>
      </c>
      <c r="H970" t="s">
        <v>2380</v>
      </c>
      <c r="I970" s="9">
        <f>IF(MedExam_Table[[#This Row],[NumberOfMajorSurgeries]]="No major surgery",0,MedExam_Table[[#This Row],[NumberOfMajorSurgeries]])</f>
        <v>1</v>
      </c>
      <c r="J970" t="str">
        <f>PROPER(MedExam_Table[[#This Row],[Heart Issues]])</f>
        <v>Yes</v>
      </c>
      <c r="K970" t="str">
        <f>PROPER(IF(MedExam_Table[[#This Row],[smoker]]= "?","No",MedExam_Table[[#This Row],[smoker]]))</f>
        <v>No</v>
      </c>
      <c r="L970" t="str">
        <f>IF(MedExam_Table[[#This Row],[BMI]]&lt;18.5,"Underweight",IF(MedExam_Table[[#This Row],[BMI]]&lt;25,"NormalWeight",IF(MedExam_Table[[#This Row],[BMI]]&lt;=30,"OverWeight","Obesity")))</f>
        <v>Underweight</v>
      </c>
      <c r="M970" t="str">
        <f>IF(MedExam_Table[[#This Row],[HBA1C]]&lt;5.7,"Normal",IF(MedExam_Table[[#This Row],[HBA1C]]&lt;6.4,"Prediabetes","Diabetes"))</f>
        <v>Normal</v>
      </c>
      <c r="N970" t="str">
        <f>PROPER(MedExam_Table[[#This Row],[Any Transplants]])</f>
        <v>No</v>
      </c>
    </row>
    <row r="971" spans="1:14" x14ac:dyDescent="0.3">
      <c r="A971" t="s">
        <v>497</v>
      </c>
      <c r="B971">
        <v>30.3</v>
      </c>
      <c r="C971">
        <v>4.7699999999999996</v>
      </c>
      <c r="D971" t="s">
        <v>2382</v>
      </c>
      <c r="E971" t="s">
        <v>2380</v>
      </c>
      <c r="F971" t="s">
        <v>2380</v>
      </c>
      <c r="G971">
        <v>1</v>
      </c>
      <c r="H971" t="s">
        <v>2380</v>
      </c>
      <c r="I971" s="9">
        <f>IF(MedExam_Table[[#This Row],[NumberOfMajorSurgeries]]="No major surgery",0,MedExam_Table[[#This Row],[NumberOfMajorSurgeries]])</f>
        <v>1</v>
      </c>
      <c r="J971" t="str">
        <f>PROPER(MedExam_Table[[#This Row],[Heart Issues]])</f>
        <v>Yes</v>
      </c>
      <c r="K971" t="str">
        <f>PROPER(IF(MedExam_Table[[#This Row],[smoker]]= "?","No",MedExam_Table[[#This Row],[smoker]]))</f>
        <v>No</v>
      </c>
      <c r="L971" t="str">
        <f>IF(MedExam_Table[[#This Row],[BMI]]&lt;18.5,"Underweight",IF(MedExam_Table[[#This Row],[BMI]]&lt;25,"NormalWeight",IF(MedExam_Table[[#This Row],[BMI]]&lt;=30,"OverWeight","Obesity")))</f>
        <v>Obesity</v>
      </c>
      <c r="M971" t="str">
        <f>IF(MedExam_Table[[#This Row],[HBA1C]]&lt;5.7,"Normal",IF(MedExam_Table[[#This Row],[HBA1C]]&lt;6.4,"Prediabetes","Diabetes"))</f>
        <v>Normal</v>
      </c>
      <c r="N971" t="str">
        <f>PROPER(MedExam_Table[[#This Row],[Any Transplants]])</f>
        <v>No</v>
      </c>
    </row>
    <row r="972" spans="1:14" x14ac:dyDescent="0.3">
      <c r="A972" t="s">
        <v>496</v>
      </c>
      <c r="B972">
        <v>16.670000000000002</v>
      </c>
      <c r="C972">
        <v>5.46</v>
      </c>
      <c r="D972" t="s">
        <v>2380</v>
      </c>
      <c r="E972" t="s">
        <v>2380</v>
      </c>
      <c r="F972" t="s">
        <v>2380</v>
      </c>
      <c r="G972" t="s">
        <v>2381</v>
      </c>
      <c r="H972" t="s">
        <v>2380</v>
      </c>
      <c r="I972" s="9">
        <f>IF(MedExam_Table[[#This Row],[NumberOfMajorSurgeries]]="No major surgery",0,MedExam_Table[[#This Row],[NumberOfMajorSurgeries]])</f>
        <v>0</v>
      </c>
      <c r="J972" t="str">
        <f>PROPER(MedExam_Table[[#This Row],[Heart Issues]])</f>
        <v>No</v>
      </c>
      <c r="K972" t="str">
        <f>PROPER(IF(MedExam_Table[[#This Row],[smoker]]= "?","No",MedExam_Table[[#This Row],[smoker]]))</f>
        <v>No</v>
      </c>
      <c r="L972" t="str">
        <f>IF(MedExam_Table[[#This Row],[BMI]]&lt;18.5,"Underweight",IF(MedExam_Table[[#This Row],[BMI]]&lt;25,"NormalWeight",IF(MedExam_Table[[#This Row],[BMI]]&lt;=30,"OverWeight","Obesity")))</f>
        <v>Underweight</v>
      </c>
      <c r="M972" t="str">
        <f>IF(MedExam_Table[[#This Row],[HBA1C]]&lt;5.7,"Normal",IF(MedExam_Table[[#This Row],[HBA1C]]&lt;6.4,"Prediabetes","Diabetes"))</f>
        <v>Normal</v>
      </c>
      <c r="N972" t="str">
        <f>PROPER(MedExam_Table[[#This Row],[Any Transplants]])</f>
        <v>No</v>
      </c>
    </row>
    <row r="973" spans="1:14" x14ac:dyDescent="0.3">
      <c r="A973" t="s">
        <v>495</v>
      </c>
      <c r="B973">
        <v>28.594999999999999</v>
      </c>
      <c r="C973">
        <v>5.43</v>
      </c>
      <c r="D973" t="s">
        <v>2380</v>
      </c>
      <c r="E973" t="s">
        <v>2380</v>
      </c>
      <c r="F973" t="s">
        <v>2380</v>
      </c>
      <c r="G973" t="s">
        <v>2381</v>
      </c>
      <c r="H973" t="s">
        <v>2380</v>
      </c>
      <c r="I973" s="9">
        <f>IF(MedExam_Table[[#This Row],[NumberOfMajorSurgeries]]="No major surgery",0,MedExam_Table[[#This Row],[NumberOfMajorSurgeries]])</f>
        <v>0</v>
      </c>
      <c r="J973" t="str">
        <f>PROPER(MedExam_Table[[#This Row],[Heart Issues]])</f>
        <v>No</v>
      </c>
      <c r="K973" t="str">
        <f>PROPER(IF(MedExam_Table[[#This Row],[smoker]]= "?","No",MedExam_Table[[#This Row],[smoker]]))</f>
        <v>No</v>
      </c>
      <c r="L973" t="str">
        <f>IF(MedExam_Table[[#This Row],[BMI]]&lt;18.5,"Underweight",IF(MedExam_Table[[#This Row],[BMI]]&lt;25,"NormalWeight",IF(MedExam_Table[[#This Row],[BMI]]&lt;=30,"OverWeight","Obesity")))</f>
        <v>OverWeight</v>
      </c>
      <c r="M973" t="str">
        <f>IF(MedExam_Table[[#This Row],[HBA1C]]&lt;5.7,"Normal",IF(MedExam_Table[[#This Row],[HBA1C]]&lt;6.4,"Prediabetes","Diabetes"))</f>
        <v>Normal</v>
      </c>
      <c r="N973" t="str">
        <f>PROPER(MedExam_Table[[#This Row],[Any Transplants]])</f>
        <v>No</v>
      </c>
    </row>
    <row r="974" spans="1:14" x14ac:dyDescent="0.3">
      <c r="A974" t="s">
        <v>494</v>
      </c>
      <c r="B974">
        <v>25.934999999999999</v>
      </c>
      <c r="C974">
        <v>4.29</v>
      </c>
      <c r="D974" t="s">
        <v>2380</v>
      </c>
      <c r="E974" t="s">
        <v>2380</v>
      </c>
      <c r="F974" t="s">
        <v>2380</v>
      </c>
      <c r="G974" t="s">
        <v>2381</v>
      </c>
      <c r="H974" t="s">
        <v>2380</v>
      </c>
      <c r="I974" s="9">
        <f>IF(MedExam_Table[[#This Row],[NumberOfMajorSurgeries]]="No major surgery",0,MedExam_Table[[#This Row],[NumberOfMajorSurgeries]])</f>
        <v>0</v>
      </c>
      <c r="J974" t="str">
        <f>PROPER(MedExam_Table[[#This Row],[Heart Issues]])</f>
        <v>No</v>
      </c>
      <c r="K974" t="str">
        <f>PROPER(IF(MedExam_Table[[#This Row],[smoker]]= "?","No",MedExam_Table[[#This Row],[smoker]]))</f>
        <v>No</v>
      </c>
      <c r="L974" t="str">
        <f>IF(MedExam_Table[[#This Row],[BMI]]&lt;18.5,"Underweight",IF(MedExam_Table[[#This Row],[BMI]]&lt;25,"NormalWeight",IF(MedExam_Table[[#This Row],[BMI]]&lt;=30,"OverWeight","Obesity")))</f>
        <v>OverWeight</v>
      </c>
      <c r="M974" t="str">
        <f>IF(MedExam_Table[[#This Row],[HBA1C]]&lt;5.7,"Normal",IF(MedExam_Table[[#This Row],[HBA1C]]&lt;6.4,"Prediabetes","Diabetes"))</f>
        <v>Normal</v>
      </c>
      <c r="N974" t="str">
        <f>PROPER(MedExam_Table[[#This Row],[Any Transplants]])</f>
        <v>No</v>
      </c>
    </row>
    <row r="975" spans="1:14" x14ac:dyDescent="0.3">
      <c r="A975" t="s">
        <v>493</v>
      </c>
      <c r="B975">
        <v>27.645</v>
      </c>
      <c r="C975">
        <v>5.25</v>
      </c>
      <c r="D975" t="s">
        <v>2380</v>
      </c>
      <c r="E975" t="s">
        <v>2380</v>
      </c>
      <c r="F975" t="s">
        <v>2380</v>
      </c>
      <c r="G975">
        <v>1</v>
      </c>
      <c r="H975" t="s">
        <v>2380</v>
      </c>
      <c r="I975" s="9">
        <f>IF(MedExam_Table[[#This Row],[NumberOfMajorSurgeries]]="No major surgery",0,MedExam_Table[[#This Row],[NumberOfMajorSurgeries]])</f>
        <v>1</v>
      </c>
      <c r="J975" t="str">
        <f>PROPER(MedExam_Table[[#This Row],[Heart Issues]])</f>
        <v>No</v>
      </c>
      <c r="K975" t="str">
        <f>PROPER(IF(MedExam_Table[[#This Row],[smoker]]= "?","No",MedExam_Table[[#This Row],[smoker]]))</f>
        <v>No</v>
      </c>
      <c r="L975" t="str">
        <f>IF(MedExam_Table[[#This Row],[BMI]]&lt;18.5,"Underweight",IF(MedExam_Table[[#This Row],[BMI]]&lt;25,"NormalWeight",IF(MedExam_Table[[#This Row],[BMI]]&lt;=30,"OverWeight","Obesity")))</f>
        <v>OverWeight</v>
      </c>
      <c r="M975" t="str">
        <f>IF(MedExam_Table[[#This Row],[HBA1C]]&lt;5.7,"Normal",IF(MedExam_Table[[#This Row],[HBA1C]]&lt;6.4,"Prediabetes","Diabetes"))</f>
        <v>Normal</v>
      </c>
      <c r="N975" t="str">
        <f>PROPER(MedExam_Table[[#This Row],[Any Transplants]])</f>
        <v>No</v>
      </c>
    </row>
    <row r="976" spans="1:14" x14ac:dyDescent="0.3">
      <c r="A976" t="s">
        <v>492</v>
      </c>
      <c r="B976">
        <v>30.1</v>
      </c>
      <c r="C976">
        <v>4.04</v>
      </c>
      <c r="D976" t="s">
        <v>2380</v>
      </c>
      <c r="E976" t="s">
        <v>2380</v>
      </c>
      <c r="F976" t="s">
        <v>2380</v>
      </c>
      <c r="G976">
        <v>1</v>
      </c>
      <c r="H976" t="s">
        <v>2380</v>
      </c>
      <c r="I976" s="9">
        <f>IF(MedExam_Table[[#This Row],[NumberOfMajorSurgeries]]="No major surgery",0,MedExam_Table[[#This Row],[NumberOfMajorSurgeries]])</f>
        <v>1</v>
      </c>
      <c r="J976" t="str">
        <f>PROPER(MedExam_Table[[#This Row],[Heart Issues]])</f>
        <v>No</v>
      </c>
      <c r="K976" t="str">
        <f>PROPER(IF(MedExam_Table[[#This Row],[smoker]]= "?","No",MedExam_Table[[#This Row],[smoker]]))</f>
        <v>No</v>
      </c>
      <c r="L976" t="str">
        <f>IF(MedExam_Table[[#This Row],[BMI]]&lt;18.5,"Underweight",IF(MedExam_Table[[#This Row],[BMI]]&lt;25,"NormalWeight",IF(MedExam_Table[[#This Row],[BMI]]&lt;=30,"OverWeight","Obesity")))</f>
        <v>Obesity</v>
      </c>
      <c r="M976" t="str">
        <f>IF(MedExam_Table[[#This Row],[HBA1C]]&lt;5.7,"Normal",IF(MedExam_Table[[#This Row],[HBA1C]]&lt;6.4,"Prediabetes","Diabetes"))</f>
        <v>Normal</v>
      </c>
      <c r="N976" t="str">
        <f>PROPER(MedExam_Table[[#This Row],[Any Transplants]])</f>
        <v>No</v>
      </c>
    </row>
    <row r="977" spans="1:14" x14ac:dyDescent="0.3">
      <c r="A977" t="s">
        <v>491</v>
      </c>
      <c r="B977">
        <v>26.79</v>
      </c>
      <c r="C977">
        <v>5</v>
      </c>
      <c r="D977" t="s">
        <v>2382</v>
      </c>
      <c r="E977" t="s">
        <v>2380</v>
      </c>
      <c r="F977" t="s">
        <v>2383</v>
      </c>
      <c r="G977">
        <v>1</v>
      </c>
      <c r="H977" t="s">
        <v>2380</v>
      </c>
      <c r="I977" s="9">
        <f>IF(MedExam_Table[[#This Row],[NumberOfMajorSurgeries]]="No major surgery",0,MedExam_Table[[#This Row],[NumberOfMajorSurgeries]])</f>
        <v>1</v>
      </c>
      <c r="J977" t="str">
        <f>PROPER(MedExam_Table[[#This Row],[Heart Issues]])</f>
        <v>Yes</v>
      </c>
      <c r="K977" t="str">
        <f>PROPER(IF(MedExam_Table[[#This Row],[smoker]]= "?","No",MedExam_Table[[#This Row],[smoker]]))</f>
        <v>No</v>
      </c>
      <c r="L977" t="str">
        <f>IF(MedExam_Table[[#This Row],[BMI]]&lt;18.5,"Underweight",IF(MedExam_Table[[#This Row],[BMI]]&lt;25,"NormalWeight",IF(MedExam_Table[[#This Row],[BMI]]&lt;=30,"OverWeight","Obesity")))</f>
        <v>OverWeight</v>
      </c>
      <c r="M977" t="str">
        <f>IF(MedExam_Table[[#This Row],[HBA1C]]&lt;5.7,"Normal",IF(MedExam_Table[[#This Row],[HBA1C]]&lt;6.4,"Prediabetes","Diabetes"))</f>
        <v>Normal</v>
      </c>
      <c r="N977" t="str">
        <f>PROPER(MedExam_Table[[#This Row],[Any Transplants]])</f>
        <v>No</v>
      </c>
    </row>
    <row r="978" spans="1:14" x14ac:dyDescent="0.3">
      <c r="A978" t="s">
        <v>490</v>
      </c>
      <c r="B978">
        <v>27.1</v>
      </c>
      <c r="C978">
        <v>4.01</v>
      </c>
      <c r="D978" t="s">
        <v>2382</v>
      </c>
      <c r="E978" t="s">
        <v>2380</v>
      </c>
      <c r="F978" t="s">
        <v>2380</v>
      </c>
      <c r="G978">
        <v>1</v>
      </c>
      <c r="H978" t="s">
        <v>2380</v>
      </c>
      <c r="I978" s="9">
        <f>IF(MedExam_Table[[#This Row],[NumberOfMajorSurgeries]]="No major surgery",0,MedExam_Table[[#This Row],[NumberOfMajorSurgeries]])</f>
        <v>1</v>
      </c>
      <c r="J978" t="str">
        <f>PROPER(MedExam_Table[[#This Row],[Heart Issues]])</f>
        <v>Yes</v>
      </c>
      <c r="K978" t="str">
        <f>PROPER(IF(MedExam_Table[[#This Row],[smoker]]= "?","No",MedExam_Table[[#This Row],[smoker]]))</f>
        <v>No</v>
      </c>
      <c r="L978" t="str">
        <f>IF(MedExam_Table[[#This Row],[BMI]]&lt;18.5,"Underweight",IF(MedExam_Table[[#This Row],[BMI]]&lt;25,"NormalWeight",IF(MedExam_Table[[#This Row],[BMI]]&lt;=30,"OverWeight","Obesity")))</f>
        <v>OverWeight</v>
      </c>
      <c r="M978" t="str">
        <f>IF(MedExam_Table[[#This Row],[HBA1C]]&lt;5.7,"Normal",IF(MedExam_Table[[#This Row],[HBA1C]]&lt;6.4,"Prediabetes","Diabetes"))</f>
        <v>Normal</v>
      </c>
      <c r="N978" t="str">
        <f>PROPER(MedExam_Table[[#This Row],[Any Transplants]])</f>
        <v>No</v>
      </c>
    </row>
    <row r="979" spans="1:14" x14ac:dyDescent="0.3">
      <c r="A979" t="s">
        <v>489</v>
      </c>
      <c r="B979">
        <v>24.31</v>
      </c>
      <c r="C979">
        <v>5.4</v>
      </c>
      <c r="D979" t="s">
        <v>2380</v>
      </c>
      <c r="E979" t="s">
        <v>2380</v>
      </c>
      <c r="F979" t="s">
        <v>2380</v>
      </c>
      <c r="G979" t="s">
        <v>2381</v>
      </c>
      <c r="H979" t="s">
        <v>2380</v>
      </c>
      <c r="I979" s="9">
        <f>IF(MedExam_Table[[#This Row],[NumberOfMajorSurgeries]]="No major surgery",0,MedExam_Table[[#This Row],[NumberOfMajorSurgeries]])</f>
        <v>0</v>
      </c>
      <c r="J979" t="str">
        <f>PROPER(MedExam_Table[[#This Row],[Heart Issues]])</f>
        <v>No</v>
      </c>
      <c r="K979" t="str">
        <f>PROPER(IF(MedExam_Table[[#This Row],[smoker]]= "?","No",MedExam_Table[[#This Row],[smoker]]))</f>
        <v>No</v>
      </c>
      <c r="L979" t="str">
        <f>IF(MedExam_Table[[#This Row],[BMI]]&lt;18.5,"Underweight",IF(MedExam_Table[[#This Row],[BMI]]&lt;25,"NormalWeight",IF(MedExam_Table[[#This Row],[BMI]]&lt;=30,"OverWeight","Obesity")))</f>
        <v>NormalWeight</v>
      </c>
      <c r="M979" t="str">
        <f>IF(MedExam_Table[[#This Row],[HBA1C]]&lt;5.7,"Normal",IF(MedExam_Table[[#This Row],[HBA1C]]&lt;6.4,"Prediabetes","Diabetes"))</f>
        <v>Normal</v>
      </c>
      <c r="N979" t="str">
        <f>PROPER(MedExam_Table[[#This Row],[Any Transplants]])</f>
        <v>No</v>
      </c>
    </row>
    <row r="980" spans="1:14" x14ac:dyDescent="0.3">
      <c r="A980" t="s">
        <v>2185</v>
      </c>
      <c r="B980">
        <v>38.729999999999997</v>
      </c>
      <c r="C980">
        <v>11.51</v>
      </c>
      <c r="D980" t="s">
        <v>2380</v>
      </c>
      <c r="E980" t="s">
        <v>2380</v>
      </c>
      <c r="F980" t="s">
        <v>2380</v>
      </c>
      <c r="G980">
        <v>2</v>
      </c>
      <c r="H980" t="s">
        <v>2382</v>
      </c>
      <c r="I980" s="9">
        <f>IF(MedExam_Table[[#This Row],[NumberOfMajorSurgeries]]="No major surgery",0,MedExam_Table[[#This Row],[NumberOfMajorSurgeries]])</f>
        <v>2</v>
      </c>
      <c r="J980" t="str">
        <f>PROPER(MedExam_Table[[#This Row],[Heart Issues]])</f>
        <v>No</v>
      </c>
      <c r="K980" t="str">
        <f>PROPER(IF(MedExam_Table[[#This Row],[smoker]]= "?","No",MedExam_Table[[#This Row],[smoker]]))</f>
        <v>Yes</v>
      </c>
      <c r="L980" t="str">
        <f>IF(MedExam_Table[[#This Row],[BMI]]&lt;18.5,"Underweight",IF(MedExam_Table[[#This Row],[BMI]]&lt;25,"NormalWeight",IF(MedExam_Table[[#This Row],[BMI]]&lt;=30,"OverWeight","Obesity")))</f>
        <v>Obesity</v>
      </c>
      <c r="M980" t="str">
        <f>IF(MedExam_Table[[#This Row],[HBA1C]]&lt;5.7,"Normal",IF(MedExam_Table[[#This Row],[HBA1C]]&lt;6.4,"Prediabetes","Diabetes"))</f>
        <v>Diabetes</v>
      </c>
      <c r="N980" t="str">
        <f>PROPER(MedExam_Table[[#This Row],[Any Transplants]])</f>
        <v>No</v>
      </c>
    </row>
    <row r="981" spans="1:14" x14ac:dyDescent="0.3">
      <c r="A981" t="s">
        <v>488</v>
      </c>
      <c r="B981">
        <v>15.53</v>
      </c>
      <c r="C981">
        <v>5.81</v>
      </c>
      <c r="D981" t="s">
        <v>2380</v>
      </c>
      <c r="E981" t="s">
        <v>2380</v>
      </c>
      <c r="F981" t="s">
        <v>2380</v>
      </c>
      <c r="G981">
        <v>1</v>
      </c>
      <c r="H981" t="s">
        <v>2380</v>
      </c>
      <c r="I981" s="9">
        <f>IF(MedExam_Table[[#This Row],[NumberOfMajorSurgeries]]="No major surgery",0,MedExam_Table[[#This Row],[NumberOfMajorSurgeries]])</f>
        <v>1</v>
      </c>
      <c r="J981" t="str">
        <f>PROPER(MedExam_Table[[#This Row],[Heart Issues]])</f>
        <v>No</v>
      </c>
      <c r="K981" t="str">
        <f>PROPER(IF(MedExam_Table[[#This Row],[smoker]]= "?","No",MedExam_Table[[#This Row],[smoker]]))</f>
        <v>No</v>
      </c>
      <c r="L981" t="str">
        <f>IF(MedExam_Table[[#This Row],[BMI]]&lt;18.5,"Underweight",IF(MedExam_Table[[#This Row],[BMI]]&lt;25,"NormalWeight",IF(MedExam_Table[[#This Row],[BMI]]&lt;=30,"OverWeight","Obesity")))</f>
        <v>Underweight</v>
      </c>
      <c r="M981" t="str">
        <f>IF(MedExam_Table[[#This Row],[HBA1C]]&lt;5.7,"Normal",IF(MedExam_Table[[#This Row],[HBA1C]]&lt;6.4,"Prediabetes","Diabetes"))</f>
        <v>Prediabetes</v>
      </c>
      <c r="N981" t="str">
        <f>PROPER(MedExam_Table[[#This Row],[Any Transplants]])</f>
        <v>No</v>
      </c>
    </row>
    <row r="982" spans="1:14" x14ac:dyDescent="0.3">
      <c r="A982" t="s">
        <v>487</v>
      </c>
      <c r="B982">
        <v>30.7</v>
      </c>
      <c r="C982">
        <v>5.82</v>
      </c>
      <c r="D982" t="s">
        <v>2380</v>
      </c>
      <c r="E982" t="s">
        <v>2380</v>
      </c>
      <c r="F982" t="s">
        <v>2380</v>
      </c>
      <c r="G982">
        <v>1</v>
      </c>
      <c r="H982" t="s">
        <v>2380</v>
      </c>
      <c r="I982" s="9">
        <f>IF(MedExam_Table[[#This Row],[NumberOfMajorSurgeries]]="No major surgery",0,MedExam_Table[[#This Row],[NumberOfMajorSurgeries]])</f>
        <v>1</v>
      </c>
      <c r="J982" t="str">
        <f>PROPER(MedExam_Table[[#This Row],[Heart Issues]])</f>
        <v>No</v>
      </c>
      <c r="K982" t="str">
        <f>PROPER(IF(MedExam_Table[[#This Row],[smoker]]= "?","No",MedExam_Table[[#This Row],[smoker]]))</f>
        <v>No</v>
      </c>
      <c r="L982" t="str">
        <f>IF(MedExam_Table[[#This Row],[BMI]]&lt;18.5,"Underweight",IF(MedExam_Table[[#This Row],[BMI]]&lt;25,"NormalWeight",IF(MedExam_Table[[#This Row],[BMI]]&lt;=30,"OverWeight","Obesity")))</f>
        <v>Obesity</v>
      </c>
      <c r="M982" t="str">
        <f>IF(MedExam_Table[[#This Row],[HBA1C]]&lt;5.7,"Normal",IF(MedExam_Table[[#This Row],[HBA1C]]&lt;6.4,"Prediabetes","Diabetes"))</f>
        <v>Prediabetes</v>
      </c>
      <c r="N982" t="str">
        <f>PROPER(MedExam_Table[[#This Row],[Any Transplants]])</f>
        <v>No</v>
      </c>
    </row>
    <row r="983" spans="1:14" x14ac:dyDescent="0.3">
      <c r="A983" t="s">
        <v>486</v>
      </c>
      <c r="B983">
        <v>33.33</v>
      </c>
      <c r="C983">
        <v>4.82</v>
      </c>
      <c r="D983" t="s">
        <v>2380</v>
      </c>
      <c r="E983" t="s">
        <v>2380</v>
      </c>
      <c r="F983" t="s">
        <v>2380</v>
      </c>
      <c r="G983">
        <v>1</v>
      </c>
      <c r="H983" t="s">
        <v>2380</v>
      </c>
      <c r="I983" s="9">
        <f>IF(MedExam_Table[[#This Row],[NumberOfMajorSurgeries]]="No major surgery",0,MedExam_Table[[#This Row],[NumberOfMajorSurgeries]])</f>
        <v>1</v>
      </c>
      <c r="J983" t="str">
        <f>PROPER(MedExam_Table[[#This Row],[Heart Issues]])</f>
        <v>No</v>
      </c>
      <c r="K983" t="str">
        <f>PROPER(IF(MedExam_Table[[#This Row],[smoker]]= "?","No",MedExam_Table[[#This Row],[smoker]]))</f>
        <v>No</v>
      </c>
      <c r="L983" t="str">
        <f>IF(MedExam_Table[[#This Row],[BMI]]&lt;18.5,"Underweight",IF(MedExam_Table[[#This Row],[BMI]]&lt;25,"NormalWeight",IF(MedExam_Table[[#This Row],[BMI]]&lt;=30,"OverWeight","Obesity")))</f>
        <v>Obesity</v>
      </c>
      <c r="M983" t="str">
        <f>IF(MedExam_Table[[#This Row],[HBA1C]]&lt;5.7,"Normal",IF(MedExam_Table[[#This Row],[HBA1C]]&lt;6.4,"Prediabetes","Diabetes"))</f>
        <v>Normal</v>
      </c>
      <c r="N983" t="str">
        <f>PROPER(MedExam_Table[[#This Row],[Any Transplants]])</f>
        <v>No</v>
      </c>
    </row>
    <row r="984" spans="1:14" x14ac:dyDescent="0.3">
      <c r="A984" t="s">
        <v>485</v>
      </c>
      <c r="B984">
        <v>32.4</v>
      </c>
      <c r="C984">
        <v>5.08</v>
      </c>
      <c r="D984" t="s">
        <v>2380</v>
      </c>
      <c r="E984" t="s">
        <v>2380</v>
      </c>
      <c r="F984" t="s">
        <v>2380</v>
      </c>
      <c r="G984">
        <v>1</v>
      </c>
      <c r="H984" t="s">
        <v>2380</v>
      </c>
      <c r="I984" s="9">
        <f>IF(MedExam_Table[[#This Row],[NumberOfMajorSurgeries]]="No major surgery",0,MedExam_Table[[#This Row],[NumberOfMajorSurgeries]])</f>
        <v>1</v>
      </c>
      <c r="J984" t="str">
        <f>PROPER(MedExam_Table[[#This Row],[Heart Issues]])</f>
        <v>No</v>
      </c>
      <c r="K984" t="str">
        <f>PROPER(IF(MedExam_Table[[#This Row],[smoker]]= "?","No",MedExam_Table[[#This Row],[smoker]]))</f>
        <v>No</v>
      </c>
      <c r="L984" t="str">
        <f>IF(MedExam_Table[[#This Row],[BMI]]&lt;18.5,"Underweight",IF(MedExam_Table[[#This Row],[BMI]]&lt;25,"NormalWeight",IF(MedExam_Table[[#This Row],[BMI]]&lt;=30,"OverWeight","Obesity")))</f>
        <v>Obesity</v>
      </c>
      <c r="M984" t="str">
        <f>IF(MedExam_Table[[#This Row],[HBA1C]]&lt;5.7,"Normal",IF(MedExam_Table[[#This Row],[HBA1C]]&lt;6.4,"Prediabetes","Diabetes"))</f>
        <v>Normal</v>
      </c>
      <c r="N984" t="str">
        <f>PROPER(MedExam_Table[[#This Row],[Any Transplants]])</f>
        <v>No</v>
      </c>
    </row>
    <row r="985" spans="1:14" x14ac:dyDescent="0.3">
      <c r="A985" t="s">
        <v>484</v>
      </c>
      <c r="B985">
        <v>27.93</v>
      </c>
      <c r="C985">
        <v>5.59</v>
      </c>
      <c r="D985" t="s">
        <v>2380</v>
      </c>
      <c r="E985" t="s">
        <v>2380</v>
      </c>
      <c r="F985" t="s">
        <v>2380</v>
      </c>
      <c r="G985">
        <v>1</v>
      </c>
      <c r="H985" t="s">
        <v>2380</v>
      </c>
      <c r="I985" s="9">
        <f>IF(MedExam_Table[[#This Row],[NumberOfMajorSurgeries]]="No major surgery",0,MedExam_Table[[#This Row],[NumberOfMajorSurgeries]])</f>
        <v>1</v>
      </c>
      <c r="J985" t="str">
        <f>PROPER(MedExam_Table[[#This Row],[Heart Issues]])</f>
        <v>No</v>
      </c>
      <c r="K985" t="str">
        <f>PROPER(IF(MedExam_Table[[#This Row],[smoker]]= "?","No",MedExam_Table[[#This Row],[smoker]]))</f>
        <v>No</v>
      </c>
      <c r="L985" t="str">
        <f>IF(MedExam_Table[[#This Row],[BMI]]&lt;18.5,"Underweight",IF(MedExam_Table[[#This Row],[BMI]]&lt;25,"NormalWeight",IF(MedExam_Table[[#This Row],[BMI]]&lt;=30,"OverWeight","Obesity")))</f>
        <v>OverWeight</v>
      </c>
      <c r="M985" t="str">
        <f>IF(MedExam_Table[[#This Row],[HBA1C]]&lt;5.7,"Normal",IF(MedExam_Table[[#This Row],[HBA1C]]&lt;6.4,"Prediabetes","Diabetes"))</f>
        <v>Normal</v>
      </c>
      <c r="N985" t="str">
        <f>PROPER(MedExam_Table[[#This Row],[Any Transplants]])</f>
        <v>No</v>
      </c>
    </row>
    <row r="986" spans="1:14" x14ac:dyDescent="0.3">
      <c r="A986" t="s">
        <v>483</v>
      </c>
      <c r="B986">
        <v>21.754999999999999</v>
      </c>
      <c r="C986">
        <v>5.12</v>
      </c>
      <c r="D986" t="s">
        <v>2380</v>
      </c>
      <c r="E986" t="s">
        <v>2380</v>
      </c>
      <c r="F986" t="s">
        <v>2380</v>
      </c>
      <c r="G986" t="s">
        <v>2381</v>
      </c>
      <c r="H986" t="s">
        <v>2380</v>
      </c>
      <c r="I986" s="9">
        <f>IF(MedExam_Table[[#This Row],[NumberOfMajorSurgeries]]="No major surgery",0,MedExam_Table[[#This Row],[NumberOfMajorSurgeries]])</f>
        <v>0</v>
      </c>
      <c r="J986" t="str">
        <f>PROPER(MedExam_Table[[#This Row],[Heart Issues]])</f>
        <v>No</v>
      </c>
      <c r="K986" t="str">
        <f>PROPER(IF(MedExam_Table[[#This Row],[smoker]]= "?","No",MedExam_Table[[#This Row],[smoker]]))</f>
        <v>No</v>
      </c>
      <c r="L986" t="str">
        <f>IF(MedExam_Table[[#This Row],[BMI]]&lt;18.5,"Underweight",IF(MedExam_Table[[#This Row],[BMI]]&lt;25,"NormalWeight",IF(MedExam_Table[[#This Row],[BMI]]&lt;=30,"OverWeight","Obesity")))</f>
        <v>NormalWeight</v>
      </c>
      <c r="M986" t="str">
        <f>IF(MedExam_Table[[#This Row],[HBA1C]]&lt;5.7,"Normal",IF(MedExam_Table[[#This Row],[HBA1C]]&lt;6.4,"Prediabetes","Diabetes"))</f>
        <v>Normal</v>
      </c>
      <c r="N986" t="str">
        <f>PROPER(MedExam_Table[[#This Row],[Any Transplants]])</f>
        <v>No</v>
      </c>
    </row>
    <row r="987" spans="1:14" x14ac:dyDescent="0.3">
      <c r="A987" t="s">
        <v>482</v>
      </c>
      <c r="B987">
        <v>25.934999999999999</v>
      </c>
      <c r="C987">
        <v>4.95</v>
      </c>
      <c r="D987" t="s">
        <v>2380</v>
      </c>
      <c r="E987" t="s">
        <v>2380</v>
      </c>
      <c r="F987" t="s">
        <v>2380</v>
      </c>
      <c r="G987" t="s">
        <v>2381</v>
      </c>
      <c r="H987" t="s">
        <v>2380</v>
      </c>
      <c r="I987" s="9">
        <f>IF(MedExam_Table[[#This Row],[NumberOfMajorSurgeries]]="No major surgery",0,MedExam_Table[[#This Row],[NumberOfMajorSurgeries]])</f>
        <v>0</v>
      </c>
      <c r="J987" t="str">
        <f>PROPER(MedExam_Table[[#This Row],[Heart Issues]])</f>
        <v>No</v>
      </c>
      <c r="K987" t="str">
        <f>PROPER(IF(MedExam_Table[[#This Row],[smoker]]= "?","No",MedExam_Table[[#This Row],[smoker]]))</f>
        <v>No</v>
      </c>
      <c r="L987" t="str">
        <f>IF(MedExam_Table[[#This Row],[BMI]]&lt;18.5,"Underweight",IF(MedExam_Table[[#This Row],[BMI]]&lt;25,"NormalWeight",IF(MedExam_Table[[#This Row],[BMI]]&lt;=30,"OverWeight","Obesity")))</f>
        <v>OverWeight</v>
      </c>
      <c r="M987" t="str">
        <f>IF(MedExam_Table[[#This Row],[HBA1C]]&lt;5.7,"Normal",IF(MedExam_Table[[#This Row],[HBA1C]]&lt;6.4,"Prediabetes","Diabetes"))</f>
        <v>Normal</v>
      </c>
      <c r="N987" t="str">
        <f>PROPER(MedExam_Table[[#This Row],[Any Transplants]])</f>
        <v>No</v>
      </c>
    </row>
    <row r="988" spans="1:14" x14ac:dyDescent="0.3">
      <c r="A988" t="s">
        <v>481</v>
      </c>
      <c r="B988">
        <v>31.5</v>
      </c>
      <c r="C988">
        <v>6.16</v>
      </c>
      <c r="D988" t="s">
        <v>2380</v>
      </c>
      <c r="E988" t="s">
        <v>2380</v>
      </c>
      <c r="F988" t="s">
        <v>2380</v>
      </c>
      <c r="G988" t="s">
        <v>2381</v>
      </c>
      <c r="H988" t="s">
        <v>2380</v>
      </c>
      <c r="I988" s="9">
        <f>IF(MedExam_Table[[#This Row],[NumberOfMajorSurgeries]]="No major surgery",0,MedExam_Table[[#This Row],[NumberOfMajorSurgeries]])</f>
        <v>0</v>
      </c>
      <c r="J988" t="str">
        <f>PROPER(MedExam_Table[[#This Row],[Heart Issues]])</f>
        <v>No</v>
      </c>
      <c r="K988" t="str">
        <f>PROPER(IF(MedExam_Table[[#This Row],[smoker]]= "?","No",MedExam_Table[[#This Row],[smoker]]))</f>
        <v>No</v>
      </c>
      <c r="L988" t="str">
        <f>IF(MedExam_Table[[#This Row],[BMI]]&lt;18.5,"Underweight",IF(MedExam_Table[[#This Row],[BMI]]&lt;25,"NormalWeight",IF(MedExam_Table[[#This Row],[BMI]]&lt;=30,"OverWeight","Obesity")))</f>
        <v>Obesity</v>
      </c>
      <c r="M988" t="str">
        <f>IF(MedExam_Table[[#This Row],[HBA1C]]&lt;5.7,"Normal",IF(MedExam_Table[[#This Row],[HBA1C]]&lt;6.4,"Prediabetes","Diabetes"))</f>
        <v>Prediabetes</v>
      </c>
      <c r="N988" t="str">
        <f>PROPER(MedExam_Table[[#This Row],[Any Transplants]])</f>
        <v>No</v>
      </c>
    </row>
    <row r="989" spans="1:14" x14ac:dyDescent="0.3">
      <c r="A989" t="s">
        <v>480</v>
      </c>
      <c r="B989">
        <v>30.03</v>
      </c>
      <c r="C989">
        <v>6.41</v>
      </c>
      <c r="D989" t="s">
        <v>2380</v>
      </c>
      <c r="E989" t="s">
        <v>2380</v>
      </c>
      <c r="F989" t="s">
        <v>2380</v>
      </c>
      <c r="G989" t="s">
        <v>2381</v>
      </c>
      <c r="H989" t="s">
        <v>2380</v>
      </c>
      <c r="I989" s="9">
        <f>IF(MedExam_Table[[#This Row],[NumberOfMajorSurgeries]]="No major surgery",0,MedExam_Table[[#This Row],[NumberOfMajorSurgeries]])</f>
        <v>0</v>
      </c>
      <c r="J989" t="str">
        <f>PROPER(MedExam_Table[[#This Row],[Heart Issues]])</f>
        <v>No</v>
      </c>
      <c r="K989" t="str">
        <f>PROPER(IF(MedExam_Table[[#This Row],[smoker]]= "?","No",MedExam_Table[[#This Row],[smoker]]))</f>
        <v>No</v>
      </c>
      <c r="L989" t="str">
        <f>IF(MedExam_Table[[#This Row],[BMI]]&lt;18.5,"Underweight",IF(MedExam_Table[[#This Row],[BMI]]&lt;25,"NormalWeight",IF(MedExam_Table[[#This Row],[BMI]]&lt;=30,"OverWeight","Obesity")))</f>
        <v>Obesity</v>
      </c>
      <c r="M989" t="str">
        <f>IF(MedExam_Table[[#This Row],[HBA1C]]&lt;5.7,"Normal",IF(MedExam_Table[[#This Row],[HBA1C]]&lt;6.4,"Prediabetes","Diabetes"))</f>
        <v>Diabetes</v>
      </c>
      <c r="N989" t="str">
        <f>PROPER(MedExam_Table[[#This Row],[Any Transplants]])</f>
        <v>No</v>
      </c>
    </row>
    <row r="990" spans="1:14" x14ac:dyDescent="0.3">
      <c r="A990" t="s">
        <v>479</v>
      </c>
      <c r="B990">
        <v>33.479999999999997</v>
      </c>
      <c r="C990">
        <v>8.94</v>
      </c>
      <c r="D990" t="s">
        <v>2380</v>
      </c>
      <c r="E990" t="s">
        <v>2380</v>
      </c>
      <c r="F990" t="s">
        <v>2380</v>
      </c>
      <c r="G990" t="s">
        <v>2381</v>
      </c>
      <c r="H990" t="s">
        <v>2380</v>
      </c>
      <c r="I990" s="9">
        <f>IF(MedExam_Table[[#This Row],[NumberOfMajorSurgeries]]="No major surgery",0,MedExam_Table[[#This Row],[NumberOfMajorSurgeries]])</f>
        <v>0</v>
      </c>
      <c r="J990" t="str">
        <f>PROPER(MedExam_Table[[#This Row],[Heart Issues]])</f>
        <v>No</v>
      </c>
      <c r="K990" t="str">
        <f>PROPER(IF(MedExam_Table[[#This Row],[smoker]]= "?","No",MedExam_Table[[#This Row],[smoker]]))</f>
        <v>No</v>
      </c>
      <c r="L990" t="str">
        <f>IF(MedExam_Table[[#This Row],[BMI]]&lt;18.5,"Underweight",IF(MedExam_Table[[#This Row],[BMI]]&lt;25,"NormalWeight",IF(MedExam_Table[[#This Row],[BMI]]&lt;=30,"OverWeight","Obesity")))</f>
        <v>Obesity</v>
      </c>
      <c r="M990" t="str">
        <f>IF(MedExam_Table[[#This Row],[HBA1C]]&lt;5.7,"Normal",IF(MedExam_Table[[#This Row],[HBA1C]]&lt;6.4,"Prediabetes","Diabetes"))</f>
        <v>Diabetes</v>
      </c>
      <c r="N990" t="str">
        <f>PROPER(MedExam_Table[[#This Row],[Any Transplants]])</f>
        <v>No</v>
      </c>
    </row>
    <row r="991" spans="1:14" x14ac:dyDescent="0.3">
      <c r="A991" t="s">
        <v>2184</v>
      </c>
      <c r="B991">
        <v>29.73</v>
      </c>
      <c r="C991">
        <v>7.22</v>
      </c>
      <c r="D991" t="s">
        <v>2380</v>
      </c>
      <c r="E991" t="s">
        <v>2380</v>
      </c>
      <c r="F991" t="s">
        <v>2380</v>
      </c>
      <c r="G991" t="s">
        <v>2381</v>
      </c>
      <c r="H991" t="s">
        <v>2382</v>
      </c>
      <c r="I991" s="9">
        <f>IF(MedExam_Table[[#This Row],[NumberOfMajorSurgeries]]="No major surgery",0,MedExam_Table[[#This Row],[NumberOfMajorSurgeries]])</f>
        <v>0</v>
      </c>
      <c r="J991" t="str">
        <f>PROPER(MedExam_Table[[#This Row],[Heart Issues]])</f>
        <v>No</v>
      </c>
      <c r="K991" t="str">
        <f>PROPER(IF(MedExam_Table[[#This Row],[smoker]]= "?","No",MedExam_Table[[#This Row],[smoker]]))</f>
        <v>Yes</v>
      </c>
      <c r="L991" t="str">
        <f>IF(MedExam_Table[[#This Row],[BMI]]&lt;18.5,"Underweight",IF(MedExam_Table[[#This Row],[BMI]]&lt;25,"NormalWeight",IF(MedExam_Table[[#This Row],[BMI]]&lt;=30,"OverWeight","Obesity")))</f>
        <v>OverWeight</v>
      </c>
      <c r="M991" t="str">
        <f>IF(MedExam_Table[[#This Row],[HBA1C]]&lt;5.7,"Normal",IF(MedExam_Table[[#This Row],[HBA1C]]&lt;6.4,"Prediabetes","Diabetes"))</f>
        <v>Diabetes</v>
      </c>
      <c r="N991" t="str">
        <f>PROPER(MedExam_Table[[#This Row],[Any Transplants]])</f>
        <v>No</v>
      </c>
    </row>
    <row r="992" spans="1:14" x14ac:dyDescent="0.3">
      <c r="A992" t="s">
        <v>478</v>
      </c>
      <c r="B992">
        <v>16.510000000000002</v>
      </c>
      <c r="C992">
        <v>4.42</v>
      </c>
      <c r="D992" t="s">
        <v>2382</v>
      </c>
      <c r="E992" t="s">
        <v>2380</v>
      </c>
      <c r="F992" t="s">
        <v>2383</v>
      </c>
      <c r="G992">
        <v>1</v>
      </c>
      <c r="H992" t="s">
        <v>2380</v>
      </c>
      <c r="I992" s="9">
        <f>IF(MedExam_Table[[#This Row],[NumberOfMajorSurgeries]]="No major surgery",0,MedExam_Table[[#This Row],[NumberOfMajorSurgeries]])</f>
        <v>1</v>
      </c>
      <c r="J992" t="str">
        <f>PROPER(MedExam_Table[[#This Row],[Heart Issues]])</f>
        <v>Yes</v>
      </c>
      <c r="K992" t="str">
        <f>PROPER(IF(MedExam_Table[[#This Row],[smoker]]= "?","No",MedExam_Table[[#This Row],[smoker]]))</f>
        <v>No</v>
      </c>
      <c r="L992" t="str">
        <f>IF(MedExam_Table[[#This Row],[BMI]]&lt;18.5,"Underweight",IF(MedExam_Table[[#This Row],[BMI]]&lt;25,"NormalWeight",IF(MedExam_Table[[#This Row],[BMI]]&lt;=30,"OverWeight","Obesity")))</f>
        <v>Underweight</v>
      </c>
      <c r="M992" t="str">
        <f>IF(MedExam_Table[[#This Row],[HBA1C]]&lt;5.7,"Normal",IF(MedExam_Table[[#This Row],[HBA1C]]&lt;6.4,"Prediabetes","Diabetes"))</f>
        <v>Normal</v>
      </c>
      <c r="N992" t="str">
        <f>PROPER(MedExam_Table[[#This Row],[Any Transplants]])</f>
        <v>No</v>
      </c>
    </row>
    <row r="993" spans="1:14" x14ac:dyDescent="0.3">
      <c r="A993" t="s">
        <v>477</v>
      </c>
      <c r="B993">
        <v>33.155000000000001</v>
      </c>
      <c r="C993">
        <v>5.3</v>
      </c>
      <c r="D993" t="s">
        <v>2382</v>
      </c>
      <c r="E993" t="s">
        <v>2380</v>
      </c>
      <c r="F993" t="s">
        <v>2380</v>
      </c>
      <c r="G993">
        <v>1</v>
      </c>
      <c r="H993" t="s">
        <v>2380</v>
      </c>
      <c r="I993" s="9">
        <f>IF(MedExam_Table[[#This Row],[NumberOfMajorSurgeries]]="No major surgery",0,MedExam_Table[[#This Row],[NumberOfMajorSurgeries]])</f>
        <v>1</v>
      </c>
      <c r="J993" t="str">
        <f>PROPER(MedExam_Table[[#This Row],[Heart Issues]])</f>
        <v>Yes</v>
      </c>
      <c r="K993" t="str">
        <f>PROPER(IF(MedExam_Table[[#This Row],[smoker]]= "?","No",MedExam_Table[[#This Row],[smoker]]))</f>
        <v>No</v>
      </c>
      <c r="L993" t="str">
        <f>IF(MedExam_Table[[#This Row],[BMI]]&lt;18.5,"Underweight",IF(MedExam_Table[[#This Row],[BMI]]&lt;25,"NormalWeight",IF(MedExam_Table[[#This Row],[BMI]]&lt;=30,"OverWeight","Obesity")))</f>
        <v>Obesity</v>
      </c>
      <c r="M993" t="str">
        <f>IF(MedExam_Table[[#This Row],[HBA1C]]&lt;5.7,"Normal",IF(MedExam_Table[[#This Row],[HBA1C]]&lt;6.4,"Prediabetes","Diabetes"))</f>
        <v>Normal</v>
      </c>
      <c r="N993" t="str">
        <f>PROPER(MedExam_Table[[#This Row],[Any Transplants]])</f>
        <v>No</v>
      </c>
    </row>
    <row r="994" spans="1:14" x14ac:dyDescent="0.3">
      <c r="A994" t="s">
        <v>476</v>
      </c>
      <c r="B994">
        <v>37.29</v>
      </c>
      <c r="C994">
        <v>4.6399999999999997</v>
      </c>
      <c r="D994" t="s">
        <v>2380</v>
      </c>
      <c r="E994" t="s">
        <v>2380</v>
      </c>
      <c r="F994" t="s">
        <v>2383</v>
      </c>
      <c r="G994">
        <v>1</v>
      </c>
      <c r="H994" t="s">
        <v>2380</v>
      </c>
      <c r="I994" s="9">
        <f>IF(MedExam_Table[[#This Row],[NumberOfMajorSurgeries]]="No major surgery",0,MedExam_Table[[#This Row],[NumberOfMajorSurgeries]])</f>
        <v>1</v>
      </c>
      <c r="J994" t="str">
        <f>PROPER(MedExam_Table[[#This Row],[Heart Issues]])</f>
        <v>No</v>
      </c>
      <c r="K994" t="str">
        <f>PROPER(IF(MedExam_Table[[#This Row],[smoker]]= "?","No",MedExam_Table[[#This Row],[smoker]]))</f>
        <v>No</v>
      </c>
      <c r="L994" t="str">
        <f>IF(MedExam_Table[[#This Row],[BMI]]&lt;18.5,"Underweight",IF(MedExam_Table[[#This Row],[BMI]]&lt;25,"NormalWeight",IF(MedExam_Table[[#This Row],[BMI]]&lt;=30,"OverWeight","Obesity")))</f>
        <v>Obesity</v>
      </c>
      <c r="M994" t="str">
        <f>IF(MedExam_Table[[#This Row],[HBA1C]]&lt;5.7,"Normal",IF(MedExam_Table[[#This Row],[HBA1C]]&lt;6.4,"Prediabetes","Diabetes"))</f>
        <v>Normal</v>
      </c>
      <c r="N994" t="str">
        <f>PROPER(MedExam_Table[[#This Row],[Any Transplants]])</f>
        <v>No</v>
      </c>
    </row>
    <row r="995" spans="1:14" x14ac:dyDescent="0.3">
      <c r="A995" t="s">
        <v>475</v>
      </c>
      <c r="B995">
        <v>20.23</v>
      </c>
      <c r="C995">
        <v>6.16</v>
      </c>
      <c r="D995" t="s">
        <v>2382</v>
      </c>
      <c r="E995" t="s">
        <v>2380</v>
      </c>
      <c r="F995" t="s">
        <v>2380</v>
      </c>
      <c r="G995">
        <v>1</v>
      </c>
      <c r="H995" t="s">
        <v>2380</v>
      </c>
      <c r="I995" s="9">
        <f>IF(MedExam_Table[[#This Row],[NumberOfMajorSurgeries]]="No major surgery",0,MedExam_Table[[#This Row],[NumberOfMajorSurgeries]])</f>
        <v>1</v>
      </c>
      <c r="J995" t="str">
        <f>PROPER(MedExam_Table[[#This Row],[Heart Issues]])</f>
        <v>Yes</v>
      </c>
      <c r="K995" t="str">
        <f>PROPER(IF(MedExam_Table[[#This Row],[smoker]]= "?","No",MedExam_Table[[#This Row],[smoker]]))</f>
        <v>No</v>
      </c>
      <c r="L995" t="str">
        <f>IF(MedExam_Table[[#This Row],[BMI]]&lt;18.5,"Underweight",IF(MedExam_Table[[#This Row],[BMI]]&lt;25,"NormalWeight",IF(MedExam_Table[[#This Row],[BMI]]&lt;=30,"OverWeight","Obesity")))</f>
        <v>NormalWeight</v>
      </c>
      <c r="M995" t="str">
        <f>IF(MedExam_Table[[#This Row],[HBA1C]]&lt;5.7,"Normal",IF(MedExam_Table[[#This Row],[HBA1C]]&lt;6.4,"Prediabetes","Diabetes"))</f>
        <v>Prediabetes</v>
      </c>
      <c r="N995" t="str">
        <f>PROPER(MedExam_Table[[#This Row],[Any Transplants]])</f>
        <v>No</v>
      </c>
    </row>
    <row r="996" spans="1:14" x14ac:dyDescent="0.3">
      <c r="A996" t="s">
        <v>474</v>
      </c>
      <c r="B996">
        <v>28.975000000000001</v>
      </c>
      <c r="C996">
        <v>4.12</v>
      </c>
      <c r="D996" t="s">
        <v>2380</v>
      </c>
      <c r="E996" t="s">
        <v>2380</v>
      </c>
      <c r="F996" t="s">
        <v>2383</v>
      </c>
      <c r="G996">
        <v>1</v>
      </c>
      <c r="H996" t="s">
        <v>2380</v>
      </c>
      <c r="I996" s="9">
        <f>IF(MedExam_Table[[#This Row],[NumberOfMajorSurgeries]]="No major surgery",0,MedExam_Table[[#This Row],[NumberOfMajorSurgeries]])</f>
        <v>1</v>
      </c>
      <c r="J996" t="str">
        <f>PROPER(MedExam_Table[[#This Row],[Heart Issues]])</f>
        <v>No</v>
      </c>
      <c r="K996" t="str">
        <f>PROPER(IF(MedExam_Table[[#This Row],[smoker]]= "?","No",MedExam_Table[[#This Row],[smoker]]))</f>
        <v>No</v>
      </c>
      <c r="L996" t="str">
        <f>IF(MedExam_Table[[#This Row],[BMI]]&lt;18.5,"Underweight",IF(MedExam_Table[[#This Row],[BMI]]&lt;25,"NormalWeight",IF(MedExam_Table[[#This Row],[BMI]]&lt;=30,"OverWeight","Obesity")))</f>
        <v>OverWeight</v>
      </c>
      <c r="M996" t="str">
        <f>IF(MedExam_Table[[#This Row],[HBA1C]]&lt;5.7,"Normal",IF(MedExam_Table[[#This Row],[HBA1C]]&lt;6.4,"Prediabetes","Diabetes"))</f>
        <v>Normal</v>
      </c>
      <c r="N996" t="str">
        <f>PROPER(MedExam_Table[[#This Row],[Any Transplants]])</f>
        <v>No</v>
      </c>
    </row>
    <row r="997" spans="1:14" x14ac:dyDescent="0.3">
      <c r="A997" t="s">
        <v>473</v>
      </c>
      <c r="B997">
        <v>16.420000000000002</v>
      </c>
      <c r="C997">
        <v>5.77</v>
      </c>
      <c r="D997" t="s">
        <v>2382</v>
      </c>
      <c r="E997" t="s">
        <v>2380</v>
      </c>
      <c r="F997" t="s">
        <v>2383</v>
      </c>
      <c r="G997">
        <v>1</v>
      </c>
      <c r="H997" t="s">
        <v>2380</v>
      </c>
      <c r="I997" s="9">
        <f>IF(MedExam_Table[[#This Row],[NumberOfMajorSurgeries]]="No major surgery",0,MedExam_Table[[#This Row],[NumberOfMajorSurgeries]])</f>
        <v>1</v>
      </c>
      <c r="J997" t="str">
        <f>PROPER(MedExam_Table[[#This Row],[Heart Issues]])</f>
        <v>Yes</v>
      </c>
      <c r="K997" t="str">
        <f>PROPER(IF(MedExam_Table[[#This Row],[smoker]]= "?","No",MedExam_Table[[#This Row],[smoker]]))</f>
        <v>No</v>
      </c>
      <c r="L997" t="str">
        <f>IF(MedExam_Table[[#This Row],[BMI]]&lt;18.5,"Underweight",IF(MedExam_Table[[#This Row],[BMI]]&lt;25,"NormalWeight",IF(MedExam_Table[[#This Row],[BMI]]&lt;=30,"OverWeight","Obesity")))</f>
        <v>Underweight</v>
      </c>
      <c r="M997" t="str">
        <f>IF(MedExam_Table[[#This Row],[HBA1C]]&lt;5.7,"Normal",IF(MedExam_Table[[#This Row],[HBA1C]]&lt;6.4,"Prediabetes","Diabetes"))</f>
        <v>Prediabetes</v>
      </c>
      <c r="N997" t="str">
        <f>PROPER(MedExam_Table[[#This Row],[Any Transplants]])</f>
        <v>No</v>
      </c>
    </row>
    <row r="998" spans="1:14" x14ac:dyDescent="0.3">
      <c r="A998" t="s">
        <v>472</v>
      </c>
      <c r="B998">
        <v>17.559999999999999</v>
      </c>
      <c r="C998">
        <v>6.2</v>
      </c>
      <c r="D998" t="s">
        <v>2380</v>
      </c>
      <c r="E998" t="s">
        <v>2380</v>
      </c>
      <c r="F998" t="s">
        <v>2380</v>
      </c>
      <c r="G998">
        <v>1</v>
      </c>
      <c r="H998" t="s">
        <v>2380</v>
      </c>
      <c r="I998" s="9">
        <f>IF(MedExam_Table[[#This Row],[NumberOfMajorSurgeries]]="No major surgery",0,MedExam_Table[[#This Row],[NumberOfMajorSurgeries]])</f>
        <v>1</v>
      </c>
      <c r="J998" t="str">
        <f>PROPER(MedExam_Table[[#This Row],[Heart Issues]])</f>
        <v>No</v>
      </c>
      <c r="K998" t="str">
        <f>PROPER(IF(MedExam_Table[[#This Row],[smoker]]= "?","No",MedExam_Table[[#This Row],[smoker]]))</f>
        <v>No</v>
      </c>
      <c r="L998" t="str">
        <f>IF(MedExam_Table[[#This Row],[BMI]]&lt;18.5,"Underweight",IF(MedExam_Table[[#This Row],[BMI]]&lt;25,"NormalWeight",IF(MedExam_Table[[#This Row],[BMI]]&lt;=30,"OverWeight","Obesity")))</f>
        <v>Underweight</v>
      </c>
      <c r="M998" t="str">
        <f>IF(MedExam_Table[[#This Row],[HBA1C]]&lt;5.7,"Normal",IF(MedExam_Table[[#This Row],[HBA1C]]&lt;6.4,"Prediabetes","Diabetes"))</f>
        <v>Prediabetes</v>
      </c>
      <c r="N998" t="str">
        <f>PROPER(MedExam_Table[[#This Row],[Any Transplants]])</f>
        <v>No</v>
      </c>
    </row>
    <row r="999" spans="1:14" x14ac:dyDescent="0.3">
      <c r="A999" t="s">
        <v>471</v>
      </c>
      <c r="B999">
        <v>24.13</v>
      </c>
      <c r="C999">
        <v>4.3899999999999997</v>
      </c>
      <c r="D999" t="s">
        <v>2380</v>
      </c>
      <c r="E999" t="s">
        <v>2380</v>
      </c>
      <c r="F999" t="s">
        <v>2380</v>
      </c>
      <c r="G999">
        <v>1</v>
      </c>
      <c r="H999" t="s">
        <v>2380</v>
      </c>
      <c r="I999" s="9">
        <f>IF(MedExam_Table[[#This Row],[NumberOfMajorSurgeries]]="No major surgery",0,MedExam_Table[[#This Row],[NumberOfMajorSurgeries]])</f>
        <v>1</v>
      </c>
      <c r="J999" t="str">
        <f>PROPER(MedExam_Table[[#This Row],[Heart Issues]])</f>
        <v>No</v>
      </c>
      <c r="K999" t="str">
        <f>PROPER(IF(MedExam_Table[[#This Row],[smoker]]= "?","No",MedExam_Table[[#This Row],[smoker]]))</f>
        <v>No</v>
      </c>
      <c r="L999" t="str">
        <f>IF(MedExam_Table[[#This Row],[BMI]]&lt;18.5,"Underweight",IF(MedExam_Table[[#This Row],[BMI]]&lt;25,"NormalWeight",IF(MedExam_Table[[#This Row],[BMI]]&lt;=30,"OverWeight","Obesity")))</f>
        <v>NormalWeight</v>
      </c>
      <c r="M999" t="str">
        <f>IF(MedExam_Table[[#This Row],[HBA1C]]&lt;5.7,"Normal",IF(MedExam_Table[[#This Row],[HBA1C]]&lt;6.4,"Prediabetes","Diabetes"))</f>
        <v>Normal</v>
      </c>
      <c r="N999" t="str">
        <f>PROPER(MedExam_Table[[#This Row],[Any Transplants]])</f>
        <v>No</v>
      </c>
    </row>
    <row r="1000" spans="1:14" x14ac:dyDescent="0.3">
      <c r="A1000" t="s">
        <v>470</v>
      </c>
      <c r="B1000">
        <v>19.95</v>
      </c>
      <c r="C1000">
        <v>5.13</v>
      </c>
      <c r="D1000" t="s">
        <v>2380</v>
      </c>
      <c r="E1000" t="s">
        <v>2382</v>
      </c>
      <c r="F1000" t="s">
        <v>2380</v>
      </c>
      <c r="G1000">
        <v>2</v>
      </c>
      <c r="H1000" t="s">
        <v>2380</v>
      </c>
      <c r="I1000" s="9">
        <f>IF(MedExam_Table[[#This Row],[NumberOfMajorSurgeries]]="No major surgery",0,MedExam_Table[[#This Row],[NumberOfMajorSurgeries]])</f>
        <v>2</v>
      </c>
      <c r="J1000" t="str">
        <f>PROPER(MedExam_Table[[#This Row],[Heart Issues]])</f>
        <v>No</v>
      </c>
      <c r="K1000" t="str">
        <f>PROPER(IF(MedExam_Table[[#This Row],[smoker]]= "?","No",MedExam_Table[[#This Row],[smoker]]))</f>
        <v>No</v>
      </c>
      <c r="L1000" t="str">
        <f>IF(MedExam_Table[[#This Row],[BMI]]&lt;18.5,"Underweight",IF(MedExam_Table[[#This Row],[BMI]]&lt;25,"NormalWeight",IF(MedExam_Table[[#This Row],[BMI]]&lt;=30,"OverWeight","Obesity")))</f>
        <v>NormalWeight</v>
      </c>
      <c r="M1000" t="str">
        <f>IF(MedExam_Table[[#This Row],[HBA1C]]&lt;5.7,"Normal",IF(MedExam_Table[[#This Row],[HBA1C]]&lt;6.4,"Prediabetes","Diabetes"))</f>
        <v>Normal</v>
      </c>
      <c r="N1000" t="str">
        <f>PROPER(MedExam_Table[[#This Row],[Any Transplants]])</f>
        <v>Yes</v>
      </c>
    </row>
    <row r="1001" spans="1:14" x14ac:dyDescent="0.3">
      <c r="A1001" t="s">
        <v>469</v>
      </c>
      <c r="B1001">
        <v>21.24</v>
      </c>
      <c r="C1001">
        <v>4.49</v>
      </c>
      <c r="D1001" t="s">
        <v>2380</v>
      </c>
      <c r="E1001" t="s">
        <v>2380</v>
      </c>
      <c r="F1001" t="s">
        <v>2380</v>
      </c>
      <c r="G1001" t="s">
        <v>2381</v>
      </c>
      <c r="H1001" t="s">
        <v>2380</v>
      </c>
      <c r="I1001" s="9">
        <f>IF(MedExam_Table[[#This Row],[NumberOfMajorSurgeries]]="No major surgery",0,MedExam_Table[[#This Row],[NumberOfMajorSurgeries]])</f>
        <v>0</v>
      </c>
      <c r="J1001" t="str">
        <f>PROPER(MedExam_Table[[#This Row],[Heart Issues]])</f>
        <v>No</v>
      </c>
      <c r="K1001" t="str">
        <f>PROPER(IF(MedExam_Table[[#This Row],[smoker]]= "?","No",MedExam_Table[[#This Row],[smoker]]))</f>
        <v>No</v>
      </c>
      <c r="L1001" t="str">
        <f>IF(MedExam_Table[[#This Row],[BMI]]&lt;18.5,"Underweight",IF(MedExam_Table[[#This Row],[BMI]]&lt;25,"NormalWeight",IF(MedExam_Table[[#This Row],[BMI]]&lt;=30,"OverWeight","Obesity")))</f>
        <v>NormalWeight</v>
      </c>
      <c r="M1001" t="str">
        <f>IF(MedExam_Table[[#This Row],[HBA1C]]&lt;5.7,"Normal",IF(MedExam_Table[[#This Row],[HBA1C]]&lt;6.4,"Prediabetes","Diabetes"))</f>
        <v>Normal</v>
      </c>
      <c r="N1001" t="str">
        <f>PROPER(MedExam_Table[[#This Row],[Any Transplants]])</f>
        <v>No</v>
      </c>
    </row>
    <row r="1002" spans="1:14" x14ac:dyDescent="0.3">
      <c r="A1002" t="s">
        <v>2354</v>
      </c>
      <c r="B1002">
        <v>36.954999999999998</v>
      </c>
      <c r="C1002">
        <v>4.72</v>
      </c>
      <c r="D1002" t="s">
        <v>2382</v>
      </c>
      <c r="E1002" t="s">
        <v>2380</v>
      </c>
      <c r="F1002" t="s">
        <v>2380</v>
      </c>
      <c r="G1002">
        <v>1</v>
      </c>
      <c r="H1002" t="s">
        <v>2382</v>
      </c>
      <c r="I1002" s="9">
        <f>IF(MedExam_Table[[#This Row],[NumberOfMajorSurgeries]]="No major surgery",0,MedExam_Table[[#This Row],[NumberOfMajorSurgeries]])</f>
        <v>1</v>
      </c>
      <c r="J1002" t="str">
        <f>PROPER(MedExam_Table[[#This Row],[Heart Issues]])</f>
        <v>Yes</v>
      </c>
      <c r="K1002" t="str">
        <f>PROPER(IF(MedExam_Table[[#This Row],[smoker]]= "?","No",MedExam_Table[[#This Row],[smoker]]))</f>
        <v>Yes</v>
      </c>
      <c r="L1002" t="str">
        <f>IF(MedExam_Table[[#This Row],[BMI]]&lt;18.5,"Underweight",IF(MedExam_Table[[#This Row],[BMI]]&lt;25,"NormalWeight",IF(MedExam_Table[[#This Row],[BMI]]&lt;=30,"OverWeight","Obesity")))</f>
        <v>Obesity</v>
      </c>
      <c r="M1002" t="str">
        <f>IF(MedExam_Table[[#This Row],[HBA1C]]&lt;5.7,"Normal",IF(MedExam_Table[[#This Row],[HBA1C]]&lt;6.4,"Prediabetes","Diabetes"))</f>
        <v>Normal</v>
      </c>
      <c r="N1002" t="str">
        <f>PROPER(MedExam_Table[[#This Row],[Any Transplants]])</f>
        <v>No</v>
      </c>
    </row>
    <row r="1003" spans="1:14" x14ac:dyDescent="0.3">
      <c r="A1003" t="s">
        <v>2183</v>
      </c>
      <c r="B1003">
        <v>34.700000000000003</v>
      </c>
      <c r="C1003">
        <v>4.37</v>
      </c>
      <c r="D1003" t="s">
        <v>2380</v>
      </c>
      <c r="E1003" t="s">
        <v>2380</v>
      </c>
      <c r="F1003" t="s">
        <v>2383</v>
      </c>
      <c r="G1003">
        <v>1</v>
      </c>
      <c r="H1003" t="s">
        <v>2382</v>
      </c>
      <c r="I1003" s="9">
        <f>IF(MedExam_Table[[#This Row],[NumberOfMajorSurgeries]]="No major surgery",0,MedExam_Table[[#This Row],[NumberOfMajorSurgeries]])</f>
        <v>1</v>
      </c>
      <c r="J1003" t="str">
        <f>PROPER(MedExam_Table[[#This Row],[Heart Issues]])</f>
        <v>No</v>
      </c>
      <c r="K1003" t="str">
        <f>PROPER(IF(MedExam_Table[[#This Row],[smoker]]= "?","No",MedExam_Table[[#This Row],[smoker]]))</f>
        <v>Yes</v>
      </c>
      <c r="L1003" t="str">
        <f>IF(MedExam_Table[[#This Row],[BMI]]&lt;18.5,"Underweight",IF(MedExam_Table[[#This Row],[BMI]]&lt;25,"NormalWeight",IF(MedExam_Table[[#This Row],[BMI]]&lt;=30,"OverWeight","Obesity")))</f>
        <v>Obesity</v>
      </c>
      <c r="M1003" t="str">
        <f>IF(MedExam_Table[[#This Row],[HBA1C]]&lt;5.7,"Normal",IF(MedExam_Table[[#This Row],[HBA1C]]&lt;6.4,"Prediabetes","Diabetes"))</f>
        <v>Normal</v>
      </c>
      <c r="N1003" t="str">
        <f>PROPER(MedExam_Table[[#This Row],[Any Transplants]])</f>
        <v>No</v>
      </c>
    </row>
    <row r="1004" spans="1:14" x14ac:dyDescent="0.3">
      <c r="A1004" t="s">
        <v>468</v>
      </c>
      <c r="B1004">
        <v>44.22</v>
      </c>
      <c r="C1004">
        <v>6.35</v>
      </c>
      <c r="D1004" t="s">
        <v>2380</v>
      </c>
      <c r="E1004" t="s">
        <v>2380</v>
      </c>
      <c r="F1004" t="s">
        <v>2380</v>
      </c>
      <c r="G1004" t="s">
        <v>2381</v>
      </c>
      <c r="H1004" t="s">
        <v>2380</v>
      </c>
      <c r="I1004" s="9">
        <f>IF(MedExam_Table[[#This Row],[NumberOfMajorSurgeries]]="No major surgery",0,MedExam_Table[[#This Row],[NumberOfMajorSurgeries]])</f>
        <v>0</v>
      </c>
      <c r="J1004" t="str">
        <f>PROPER(MedExam_Table[[#This Row],[Heart Issues]])</f>
        <v>No</v>
      </c>
      <c r="K1004" t="str">
        <f>PROPER(IF(MedExam_Table[[#This Row],[smoker]]= "?","No",MedExam_Table[[#This Row],[smoker]]))</f>
        <v>No</v>
      </c>
      <c r="L1004" t="str">
        <f>IF(MedExam_Table[[#This Row],[BMI]]&lt;18.5,"Underweight",IF(MedExam_Table[[#This Row],[BMI]]&lt;25,"NormalWeight",IF(MedExam_Table[[#This Row],[BMI]]&lt;=30,"OverWeight","Obesity")))</f>
        <v>Obesity</v>
      </c>
      <c r="M1004" t="str">
        <f>IF(MedExam_Table[[#This Row],[HBA1C]]&lt;5.7,"Normal",IF(MedExam_Table[[#This Row],[HBA1C]]&lt;6.4,"Prediabetes","Diabetes"))</f>
        <v>Prediabetes</v>
      </c>
      <c r="N1004" t="str">
        <f>PROPER(MedExam_Table[[#This Row],[Any Transplants]])</f>
        <v>No</v>
      </c>
    </row>
    <row r="1005" spans="1:14" x14ac:dyDescent="0.3">
      <c r="A1005" t="s">
        <v>467</v>
      </c>
      <c r="B1005">
        <v>41.1</v>
      </c>
      <c r="C1005">
        <v>5.79</v>
      </c>
      <c r="D1005" t="s">
        <v>2380</v>
      </c>
      <c r="E1005" t="s">
        <v>2380</v>
      </c>
      <c r="F1005" t="s">
        <v>2380</v>
      </c>
      <c r="G1005" t="s">
        <v>2381</v>
      </c>
      <c r="H1005" t="s">
        <v>2380</v>
      </c>
      <c r="I1005" s="9">
        <f>IF(MedExam_Table[[#This Row],[NumberOfMajorSurgeries]]="No major surgery",0,MedExam_Table[[#This Row],[NumberOfMajorSurgeries]])</f>
        <v>0</v>
      </c>
      <c r="J1005" t="str">
        <f>PROPER(MedExam_Table[[#This Row],[Heart Issues]])</f>
        <v>No</v>
      </c>
      <c r="K1005" t="str">
        <f>PROPER(IF(MedExam_Table[[#This Row],[smoker]]= "?","No",MedExam_Table[[#This Row],[smoker]]))</f>
        <v>No</v>
      </c>
      <c r="L1005" t="str">
        <f>IF(MedExam_Table[[#This Row],[BMI]]&lt;18.5,"Underweight",IF(MedExam_Table[[#This Row],[BMI]]&lt;25,"NormalWeight",IF(MedExam_Table[[#This Row],[BMI]]&lt;=30,"OverWeight","Obesity")))</f>
        <v>Obesity</v>
      </c>
      <c r="M1005" t="str">
        <f>IF(MedExam_Table[[#This Row],[HBA1C]]&lt;5.7,"Normal",IF(MedExam_Table[[#This Row],[HBA1C]]&lt;6.4,"Prediabetes","Diabetes"))</f>
        <v>Prediabetes</v>
      </c>
      <c r="N1005" t="str">
        <f>PROPER(MedExam_Table[[#This Row],[Any Transplants]])</f>
        <v>No</v>
      </c>
    </row>
    <row r="1006" spans="1:14" x14ac:dyDescent="0.3">
      <c r="A1006" t="s">
        <v>466</v>
      </c>
      <c r="B1006">
        <v>34.200000000000003</v>
      </c>
      <c r="C1006">
        <v>4.78</v>
      </c>
      <c r="D1006" t="s">
        <v>2382</v>
      </c>
      <c r="E1006" t="s">
        <v>2380</v>
      </c>
      <c r="F1006" t="s">
        <v>2380</v>
      </c>
      <c r="G1006" t="s">
        <v>2381</v>
      </c>
      <c r="H1006" t="s">
        <v>2380</v>
      </c>
      <c r="I1006" s="9">
        <f>IF(MedExam_Table[[#This Row],[NumberOfMajorSurgeries]]="No major surgery",0,MedExam_Table[[#This Row],[NumberOfMajorSurgeries]])</f>
        <v>0</v>
      </c>
      <c r="J1006" t="str">
        <f>PROPER(MedExam_Table[[#This Row],[Heart Issues]])</f>
        <v>Yes</v>
      </c>
      <c r="K1006" t="str">
        <f>PROPER(IF(MedExam_Table[[#This Row],[smoker]]= "?","No",MedExam_Table[[#This Row],[smoker]]))</f>
        <v>No</v>
      </c>
      <c r="L1006" t="str">
        <f>IF(MedExam_Table[[#This Row],[BMI]]&lt;18.5,"Underweight",IF(MedExam_Table[[#This Row],[BMI]]&lt;25,"NormalWeight",IF(MedExam_Table[[#This Row],[BMI]]&lt;=30,"OverWeight","Obesity")))</f>
        <v>Obesity</v>
      </c>
      <c r="M1006" t="str">
        <f>IF(MedExam_Table[[#This Row],[HBA1C]]&lt;5.7,"Normal",IF(MedExam_Table[[#This Row],[HBA1C]]&lt;6.4,"Prediabetes","Diabetes"))</f>
        <v>Normal</v>
      </c>
      <c r="N1006" t="str">
        <f>PROPER(MedExam_Table[[#This Row],[Any Transplants]])</f>
        <v>No</v>
      </c>
    </row>
    <row r="1007" spans="1:14" x14ac:dyDescent="0.3">
      <c r="A1007" t="s">
        <v>465</v>
      </c>
      <c r="B1007">
        <v>29.92</v>
      </c>
      <c r="C1007">
        <v>6.02</v>
      </c>
      <c r="D1007" t="s">
        <v>2382</v>
      </c>
      <c r="E1007" t="s">
        <v>2380</v>
      </c>
      <c r="F1007" t="s">
        <v>2380</v>
      </c>
      <c r="G1007" t="s">
        <v>2381</v>
      </c>
      <c r="H1007" t="s">
        <v>2380</v>
      </c>
      <c r="I1007" s="9">
        <f>IF(MedExam_Table[[#This Row],[NumberOfMajorSurgeries]]="No major surgery",0,MedExam_Table[[#This Row],[NumberOfMajorSurgeries]])</f>
        <v>0</v>
      </c>
      <c r="J1007" t="str">
        <f>PROPER(MedExam_Table[[#This Row],[Heart Issues]])</f>
        <v>Yes</v>
      </c>
      <c r="K1007" t="str">
        <f>PROPER(IF(MedExam_Table[[#This Row],[smoker]]= "?","No",MedExam_Table[[#This Row],[smoker]]))</f>
        <v>No</v>
      </c>
      <c r="L1007" t="str">
        <f>IF(MedExam_Table[[#This Row],[BMI]]&lt;18.5,"Underweight",IF(MedExam_Table[[#This Row],[BMI]]&lt;25,"NormalWeight",IF(MedExam_Table[[#This Row],[BMI]]&lt;=30,"OverWeight","Obesity")))</f>
        <v>OverWeight</v>
      </c>
      <c r="M1007" t="str">
        <f>IF(MedExam_Table[[#This Row],[HBA1C]]&lt;5.7,"Normal",IF(MedExam_Table[[#This Row],[HBA1C]]&lt;6.4,"Prediabetes","Diabetes"))</f>
        <v>Prediabetes</v>
      </c>
      <c r="N1007" t="str">
        <f>PROPER(MedExam_Table[[#This Row],[Any Transplants]])</f>
        <v>No</v>
      </c>
    </row>
    <row r="1008" spans="1:14" x14ac:dyDescent="0.3">
      <c r="A1008" t="s">
        <v>464</v>
      </c>
      <c r="B1008">
        <v>28.93</v>
      </c>
      <c r="C1008">
        <v>4.4400000000000004</v>
      </c>
      <c r="D1008" t="s">
        <v>2380</v>
      </c>
      <c r="E1008" t="s">
        <v>2380</v>
      </c>
      <c r="F1008" t="s">
        <v>2380</v>
      </c>
      <c r="G1008" t="s">
        <v>2381</v>
      </c>
      <c r="H1008" t="s">
        <v>2380</v>
      </c>
      <c r="I1008" s="9">
        <f>IF(MedExam_Table[[#This Row],[NumberOfMajorSurgeries]]="No major surgery",0,MedExam_Table[[#This Row],[NumberOfMajorSurgeries]])</f>
        <v>0</v>
      </c>
      <c r="J1008" t="str">
        <f>PROPER(MedExam_Table[[#This Row],[Heart Issues]])</f>
        <v>No</v>
      </c>
      <c r="K1008" t="str">
        <f>PROPER(IF(MedExam_Table[[#This Row],[smoker]]= "?","No",MedExam_Table[[#This Row],[smoker]]))</f>
        <v>No</v>
      </c>
      <c r="L1008" t="str">
        <f>IF(MedExam_Table[[#This Row],[BMI]]&lt;18.5,"Underweight",IF(MedExam_Table[[#This Row],[BMI]]&lt;25,"NormalWeight",IF(MedExam_Table[[#This Row],[BMI]]&lt;=30,"OverWeight","Obesity")))</f>
        <v>OverWeight</v>
      </c>
      <c r="M1008" t="str">
        <f>IF(MedExam_Table[[#This Row],[HBA1C]]&lt;5.7,"Normal",IF(MedExam_Table[[#This Row],[HBA1C]]&lt;6.4,"Prediabetes","Diabetes"))</f>
        <v>Normal</v>
      </c>
      <c r="N1008" t="str">
        <f>PROPER(MedExam_Table[[#This Row],[Any Transplants]])</f>
        <v>No</v>
      </c>
    </row>
    <row r="1009" spans="1:14" x14ac:dyDescent="0.3">
      <c r="A1009" t="s">
        <v>463</v>
      </c>
      <c r="B1009">
        <v>31.254999999999999</v>
      </c>
      <c r="C1009">
        <v>5.84</v>
      </c>
      <c r="D1009" t="s">
        <v>2382</v>
      </c>
      <c r="E1009" t="s">
        <v>2380</v>
      </c>
      <c r="F1009" t="s">
        <v>2380</v>
      </c>
      <c r="G1009">
        <v>1</v>
      </c>
      <c r="H1009" t="s">
        <v>2380</v>
      </c>
      <c r="I1009" s="9">
        <f>IF(MedExam_Table[[#This Row],[NumberOfMajorSurgeries]]="No major surgery",0,MedExam_Table[[#This Row],[NumberOfMajorSurgeries]])</f>
        <v>1</v>
      </c>
      <c r="J1009" t="str">
        <f>PROPER(MedExam_Table[[#This Row],[Heart Issues]])</f>
        <v>Yes</v>
      </c>
      <c r="K1009" t="str">
        <f>PROPER(IF(MedExam_Table[[#This Row],[smoker]]= "?","No",MedExam_Table[[#This Row],[smoker]]))</f>
        <v>No</v>
      </c>
      <c r="L1009" t="str">
        <f>IF(MedExam_Table[[#This Row],[BMI]]&lt;18.5,"Underweight",IF(MedExam_Table[[#This Row],[BMI]]&lt;25,"NormalWeight",IF(MedExam_Table[[#This Row],[BMI]]&lt;=30,"OverWeight","Obesity")))</f>
        <v>Obesity</v>
      </c>
      <c r="M1009" t="str">
        <f>IF(MedExam_Table[[#This Row],[HBA1C]]&lt;5.7,"Normal",IF(MedExam_Table[[#This Row],[HBA1C]]&lt;6.4,"Prediabetes","Diabetes"))</f>
        <v>Prediabetes</v>
      </c>
      <c r="N1009" t="str">
        <f>PROPER(MedExam_Table[[#This Row],[Any Transplants]])</f>
        <v>No</v>
      </c>
    </row>
    <row r="1010" spans="1:14" x14ac:dyDescent="0.3">
      <c r="A1010" t="s">
        <v>462</v>
      </c>
      <c r="B1010">
        <v>29.83</v>
      </c>
      <c r="C1010">
        <v>5.39</v>
      </c>
      <c r="D1010" t="s">
        <v>2380</v>
      </c>
      <c r="E1010" t="s">
        <v>2380</v>
      </c>
      <c r="F1010" t="s">
        <v>2380</v>
      </c>
      <c r="G1010" t="s">
        <v>2381</v>
      </c>
      <c r="H1010" t="s">
        <v>2380</v>
      </c>
      <c r="I1010" s="9">
        <f>IF(MedExam_Table[[#This Row],[NumberOfMajorSurgeries]]="No major surgery",0,MedExam_Table[[#This Row],[NumberOfMajorSurgeries]])</f>
        <v>0</v>
      </c>
      <c r="J1010" t="str">
        <f>PROPER(MedExam_Table[[#This Row],[Heart Issues]])</f>
        <v>No</v>
      </c>
      <c r="K1010" t="str">
        <f>PROPER(IF(MedExam_Table[[#This Row],[smoker]]= "?","No",MedExam_Table[[#This Row],[smoker]]))</f>
        <v>No</v>
      </c>
      <c r="L1010" t="str">
        <f>IF(MedExam_Table[[#This Row],[BMI]]&lt;18.5,"Underweight",IF(MedExam_Table[[#This Row],[BMI]]&lt;25,"NormalWeight",IF(MedExam_Table[[#This Row],[BMI]]&lt;=30,"OverWeight","Obesity")))</f>
        <v>OverWeight</v>
      </c>
      <c r="M1010" t="str">
        <f>IF(MedExam_Table[[#This Row],[HBA1C]]&lt;5.7,"Normal",IF(MedExam_Table[[#This Row],[HBA1C]]&lt;6.4,"Prediabetes","Diabetes"))</f>
        <v>Normal</v>
      </c>
      <c r="N1010" t="str">
        <f>PROPER(MedExam_Table[[#This Row],[Any Transplants]])</f>
        <v>No</v>
      </c>
    </row>
    <row r="1011" spans="1:14" x14ac:dyDescent="0.3">
      <c r="A1011" t="s">
        <v>461</v>
      </c>
      <c r="B1011">
        <v>29.59</v>
      </c>
      <c r="C1011">
        <v>6.16</v>
      </c>
      <c r="D1011" t="s">
        <v>2380</v>
      </c>
      <c r="E1011" t="s">
        <v>2380</v>
      </c>
      <c r="F1011" t="s">
        <v>2383</v>
      </c>
      <c r="G1011">
        <v>1</v>
      </c>
      <c r="H1011" t="s">
        <v>2380</v>
      </c>
      <c r="I1011" s="9">
        <f>IF(MedExam_Table[[#This Row],[NumberOfMajorSurgeries]]="No major surgery",0,MedExam_Table[[#This Row],[NumberOfMajorSurgeries]])</f>
        <v>1</v>
      </c>
      <c r="J1011" t="str">
        <f>PROPER(MedExam_Table[[#This Row],[Heart Issues]])</f>
        <v>No</v>
      </c>
      <c r="K1011" t="str">
        <f>PROPER(IF(MedExam_Table[[#This Row],[smoker]]= "?","No",MedExam_Table[[#This Row],[smoker]]))</f>
        <v>No</v>
      </c>
      <c r="L1011" t="str">
        <f>IF(MedExam_Table[[#This Row],[BMI]]&lt;18.5,"Underweight",IF(MedExam_Table[[#This Row],[BMI]]&lt;25,"NormalWeight",IF(MedExam_Table[[#This Row],[BMI]]&lt;=30,"OverWeight","Obesity")))</f>
        <v>OverWeight</v>
      </c>
      <c r="M1011" t="str">
        <f>IF(MedExam_Table[[#This Row],[HBA1C]]&lt;5.7,"Normal",IF(MedExam_Table[[#This Row],[HBA1C]]&lt;6.4,"Prediabetes","Diabetes"))</f>
        <v>Prediabetes</v>
      </c>
      <c r="N1011" t="str">
        <f>PROPER(MedExam_Table[[#This Row],[Any Transplants]])</f>
        <v>No</v>
      </c>
    </row>
    <row r="1012" spans="1:14" x14ac:dyDescent="0.3">
      <c r="A1012" t="s">
        <v>460</v>
      </c>
      <c r="B1012">
        <v>31.16</v>
      </c>
      <c r="C1012">
        <v>4.49</v>
      </c>
      <c r="D1012" t="s">
        <v>2380</v>
      </c>
      <c r="E1012" t="s">
        <v>2380</v>
      </c>
      <c r="F1012" t="s">
        <v>2383</v>
      </c>
      <c r="G1012">
        <v>1</v>
      </c>
      <c r="H1012" t="s">
        <v>2380</v>
      </c>
      <c r="I1012" s="9">
        <f>IF(MedExam_Table[[#This Row],[NumberOfMajorSurgeries]]="No major surgery",0,MedExam_Table[[#This Row],[NumberOfMajorSurgeries]])</f>
        <v>1</v>
      </c>
      <c r="J1012" t="str">
        <f>PROPER(MedExam_Table[[#This Row],[Heart Issues]])</f>
        <v>No</v>
      </c>
      <c r="K1012" t="str">
        <f>PROPER(IF(MedExam_Table[[#This Row],[smoker]]= "?","No",MedExam_Table[[#This Row],[smoker]]))</f>
        <v>No</v>
      </c>
      <c r="L1012" t="str">
        <f>IF(MedExam_Table[[#This Row],[BMI]]&lt;18.5,"Underweight",IF(MedExam_Table[[#This Row],[BMI]]&lt;25,"NormalWeight",IF(MedExam_Table[[#This Row],[BMI]]&lt;=30,"OverWeight","Obesity")))</f>
        <v>Obesity</v>
      </c>
      <c r="M1012" t="str">
        <f>IF(MedExam_Table[[#This Row],[HBA1C]]&lt;5.7,"Normal",IF(MedExam_Table[[#This Row],[HBA1C]]&lt;6.4,"Prediabetes","Diabetes"))</f>
        <v>Normal</v>
      </c>
      <c r="N1012" t="str">
        <f>PROPER(MedExam_Table[[#This Row],[Any Transplants]])</f>
        <v>No</v>
      </c>
    </row>
    <row r="1013" spans="1:14" x14ac:dyDescent="0.3">
      <c r="A1013" t="s">
        <v>459</v>
      </c>
      <c r="B1013">
        <v>34.21</v>
      </c>
      <c r="C1013">
        <v>4.4800000000000004</v>
      </c>
      <c r="D1013" t="s">
        <v>2382</v>
      </c>
      <c r="E1013" t="s">
        <v>2380</v>
      </c>
      <c r="F1013" t="s">
        <v>2380</v>
      </c>
      <c r="G1013">
        <v>1</v>
      </c>
      <c r="H1013" t="s">
        <v>2380</v>
      </c>
      <c r="I1013" s="9">
        <f>IF(MedExam_Table[[#This Row],[NumberOfMajorSurgeries]]="No major surgery",0,MedExam_Table[[#This Row],[NumberOfMajorSurgeries]])</f>
        <v>1</v>
      </c>
      <c r="J1013" t="str">
        <f>PROPER(MedExam_Table[[#This Row],[Heart Issues]])</f>
        <v>Yes</v>
      </c>
      <c r="K1013" t="str">
        <f>PROPER(IF(MedExam_Table[[#This Row],[smoker]]= "?","No",MedExam_Table[[#This Row],[smoker]]))</f>
        <v>No</v>
      </c>
      <c r="L1013" t="str">
        <f>IF(MedExam_Table[[#This Row],[BMI]]&lt;18.5,"Underweight",IF(MedExam_Table[[#This Row],[BMI]]&lt;25,"NormalWeight",IF(MedExam_Table[[#This Row],[BMI]]&lt;=30,"OverWeight","Obesity")))</f>
        <v>Obesity</v>
      </c>
      <c r="M1013" t="str">
        <f>IF(MedExam_Table[[#This Row],[HBA1C]]&lt;5.7,"Normal",IF(MedExam_Table[[#This Row],[HBA1C]]&lt;6.4,"Prediabetes","Diabetes"))</f>
        <v>Normal</v>
      </c>
      <c r="N1013" t="str">
        <f>PROPER(MedExam_Table[[#This Row],[Any Transplants]])</f>
        <v>No</v>
      </c>
    </row>
    <row r="1014" spans="1:14" x14ac:dyDescent="0.3">
      <c r="A1014" t="s">
        <v>2182</v>
      </c>
      <c r="B1014">
        <v>38.28</v>
      </c>
      <c r="C1014">
        <v>11.56</v>
      </c>
      <c r="D1014" t="s">
        <v>2382</v>
      </c>
      <c r="E1014" t="s">
        <v>2380</v>
      </c>
      <c r="F1014" t="s">
        <v>2380</v>
      </c>
      <c r="G1014">
        <v>1</v>
      </c>
      <c r="H1014" t="s">
        <v>2382</v>
      </c>
      <c r="I1014" s="9">
        <f>IF(MedExam_Table[[#This Row],[NumberOfMajorSurgeries]]="No major surgery",0,MedExam_Table[[#This Row],[NumberOfMajorSurgeries]])</f>
        <v>1</v>
      </c>
      <c r="J1014" t="str">
        <f>PROPER(MedExam_Table[[#This Row],[Heart Issues]])</f>
        <v>Yes</v>
      </c>
      <c r="K1014" t="str">
        <f>PROPER(IF(MedExam_Table[[#This Row],[smoker]]= "?","No",MedExam_Table[[#This Row],[smoker]]))</f>
        <v>Yes</v>
      </c>
      <c r="L1014" t="str">
        <f>IF(MedExam_Table[[#This Row],[BMI]]&lt;18.5,"Underweight",IF(MedExam_Table[[#This Row],[BMI]]&lt;25,"NormalWeight",IF(MedExam_Table[[#This Row],[BMI]]&lt;=30,"OverWeight","Obesity")))</f>
        <v>Obesity</v>
      </c>
      <c r="M1014" t="str">
        <f>IF(MedExam_Table[[#This Row],[HBA1C]]&lt;5.7,"Normal",IF(MedExam_Table[[#This Row],[HBA1C]]&lt;6.4,"Prediabetes","Diabetes"))</f>
        <v>Diabetes</v>
      </c>
      <c r="N1014" t="str">
        <f>PROPER(MedExam_Table[[#This Row],[Any Transplants]])</f>
        <v>No</v>
      </c>
    </row>
    <row r="1015" spans="1:14" x14ac:dyDescent="0.3">
      <c r="A1015" t="s">
        <v>458</v>
      </c>
      <c r="B1015">
        <v>34.86</v>
      </c>
      <c r="C1015">
        <v>10.97</v>
      </c>
      <c r="D1015" t="s">
        <v>2380</v>
      </c>
      <c r="E1015" t="s">
        <v>2380</v>
      </c>
      <c r="F1015" t="s">
        <v>2380</v>
      </c>
      <c r="G1015" t="s">
        <v>2381</v>
      </c>
      <c r="H1015" t="s">
        <v>2380</v>
      </c>
      <c r="I1015" s="9">
        <f>IF(MedExam_Table[[#This Row],[NumberOfMajorSurgeries]]="No major surgery",0,MedExam_Table[[#This Row],[NumberOfMajorSurgeries]])</f>
        <v>0</v>
      </c>
      <c r="J1015" t="str">
        <f>PROPER(MedExam_Table[[#This Row],[Heart Issues]])</f>
        <v>No</v>
      </c>
      <c r="K1015" t="str">
        <f>PROPER(IF(MedExam_Table[[#This Row],[smoker]]= "?","No",MedExam_Table[[#This Row],[smoker]]))</f>
        <v>No</v>
      </c>
      <c r="L1015" t="str">
        <f>IF(MedExam_Table[[#This Row],[BMI]]&lt;18.5,"Underweight",IF(MedExam_Table[[#This Row],[BMI]]&lt;25,"NormalWeight",IF(MedExam_Table[[#This Row],[BMI]]&lt;=30,"OverWeight","Obesity")))</f>
        <v>Obesity</v>
      </c>
      <c r="M1015" t="str">
        <f>IF(MedExam_Table[[#This Row],[HBA1C]]&lt;5.7,"Normal",IF(MedExam_Table[[#This Row],[HBA1C]]&lt;6.4,"Prediabetes","Diabetes"))</f>
        <v>Diabetes</v>
      </c>
      <c r="N1015" t="str">
        <f>PROPER(MedExam_Table[[#This Row],[Any Transplants]])</f>
        <v>No</v>
      </c>
    </row>
    <row r="1016" spans="1:14" x14ac:dyDescent="0.3">
      <c r="A1016" t="s">
        <v>457</v>
      </c>
      <c r="B1016">
        <v>34.58</v>
      </c>
      <c r="C1016">
        <v>5.14</v>
      </c>
      <c r="D1016" t="s">
        <v>2380</v>
      </c>
      <c r="E1016" t="s">
        <v>2382</v>
      </c>
      <c r="F1016" t="s">
        <v>2380</v>
      </c>
      <c r="G1016">
        <v>2</v>
      </c>
      <c r="H1016" t="s">
        <v>2380</v>
      </c>
      <c r="I1016" s="9">
        <f>IF(MedExam_Table[[#This Row],[NumberOfMajorSurgeries]]="No major surgery",0,MedExam_Table[[#This Row],[NumberOfMajorSurgeries]])</f>
        <v>2</v>
      </c>
      <c r="J1016" t="str">
        <f>PROPER(MedExam_Table[[#This Row],[Heart Issues]])</f>
        <v>No</v>
      </c>
      <c r="K1016" t="str">
        <f>PROPER(IF(MedExam_Table[[#This Row],[smoker]]= "?","No",MedExam_Table[[#This Row],[smoker]]))</f>
        <v>No</v>
      </c>
      <c r="L1016" t="str">
        <f>IF(MedExam_Table[[#This Row],[BMI]]&lt;18.5,"Underweight",IF(MedExam_Table[[#This Row],[BMI]]&lt;25,"NormalWeight",IF(MedExam_Table[[#This Row],[BMI]]&lt;=30,"OverWeight","Obesity")))</f>
        <v>Obesity</v>
      </c>
      <c r="M1016" t="str">
        <f>IF(MedExam_Table[[#This Row],[HBA1C]]&lt;5.7,"Normal",IF(MedExam_Table[[#This Row],[HBA1C]]&lt;6.4,"Prediabetes","Diabetes"))</f>
        <v>Normal</v>
      </c>
      <c r="N1016" t="str">
        <f>PROPER(MedExam_Table[[#This Row],[Any Transplants]])</f>
        <v>Yes</v>
      </c>
    </row>
    <row r="1017" spans="1:14" x14ac:dyDescent="0.3">
      <c r="A1017" t="s">
        <v>456</v>
      </c>
      <c r="B1017">
        <v>17.940000000000001</v>
      </c>
      <c r="C1017">
        <v>5.17</v>
      </c>
      <c r="D1017" t="s">
        <v>2382</v>
      </c>
      <c r="E1017" t="s">
        <v>2380</v>
      </c>
      <c r="F1017" t="s">
        <v>2380</v>
      </c>
      <c r="G1017" t="s">
        <v>2381</v>
      </c>
      <c r="H1017" t="s">
        <v>2380</v>
      </c>
      <c r="I1017" s="9">
        <f>IF(MedExam_Table[[#This Row],[NumberOfMajorSurgeries]]="No major surgery",0,MedExam_Table[[#This Row],[NumberOfMajorSurgeries]])</f>
        <v>0</v>
      </c>
      <c r="J1017" t="str">
        <f>PROPER(MedExam_Table[[#This Row],[Heart Issues]])</f>
        <v>Yes</v>
      </c>
      <c r="K1017" t="str">
        <f>PROPER(IF(MedExam_Table[[#This Row],[smoker]]= "?","No",MedExam_Table[[#This Row],[smoker]]))</f>
        <v>No</v>
      </c>
      <c r="L1017" t="str">
        <f>IF(MedExam_Table[[#This Row],[BMI]]&lt;18.5,"Underweight",IF(MedExam_Table[[#This Row],[BMI]]&lt;25,"NormalWeight",IF(MedExam_Table[[#This Row],[BMI]]&lt;=30,"OverWeight","Obesity")))</f>
        <v>Underweight</v>
      </c>
      <c r="M1017" t="str">
        <f>IF(MedExam_Table[[#This Row],[HBA1C]]&lt;5.7,"Normal",IF(MedExam_Table[[#This Row],[HBA1C]]&lt;6.4,"Prediabetes","Diabetes"))</f>
        <v>Normal</v>
      </c>
      <c r="N1017" t="str">
        <f>PROPER(MedExam_Table[[#This Row],[Any Transplants]])</f>
        <v>No</v>
      </c>
    </row>
    <row r="1018" spans="1:14" x14ac:dyDescent="0.3">
      <c r="A1018" t="s">
        <v>455</v>
      </c>
      <c r="B1018">
        <v>26.8</v>
      </c>
      <c r="C1018">
        <v>6.18</v>
      </c>
      <c r="D1018" t="s">
        <v>2382</v>
      </c>
      <c r="E1018" t="s">
        <v>2380</v>
      </c>
      <c r="F1018" t="s">
        <v>2383</v>
      </c>
      <c r="G1018">
        <v>1</v>
      </c>
      <c r="H1018" t="s">
        <v>2380</v>
      </c>
      <c r="I1018" s="9">
        <f>IF(MedExam_Table[[#This Row],[NumberOfMajorSurgeries]]="No major surgery",0,MedExam_Table[[#This Row],[NumberOfMajorSurgeries]])</f>
        <v>1</v>
      </c>
      <c r="J1018" t="str">
        <f>PROPER(MedExam_Table[[#This Row],[Heart Issues]])</f>
        <v>Yes</v>
      </c>
      <c r="K1018" t="str">
        <f>PROPER(IF(MedExam_Table[[#This Row],[smoker]]= "?","No",MedExam_Table[[#This Row],[smoker]]))</f>
        <v>No</v>
      </c>
      <c r="L1018" t="str">
        <f>IF(MedExam_Table[[#This Row],[BMI]]&lt;18.5,"Underweight",IF(MedExam_Table[[#This Row],[BMI]]&lt;25,"NormalWeight",IF(MedExam_Table[[#This Row],[BMI]]&lt;=30,"OverWeight","Obesity")))</f>
        <v>OverWeight</v>
      </c>
      <c r="M1018" t="str">
        <f>IF(MedExam_Table[[#This Row],[HBA1C]]&lt;5.7,"Normal",IF(MedExam_Table[[#This Row],[HBA1C]]&lt;6.4,"Prediabetes","Diabetes"))</f>
        <v>Prediabetes</v>
      </c>
      <c r="N1018" t="str">
        <f>PROPER(MedExam_Table[[#This Row],[Any Transplants]])</f>
        <v>No</v>
      </c>
    </row>
    <row r="1019" spans="1:14" x14ac:dyDescent="0.3">
      <c r="A1019" t="s">
        <v>454</v>
      </c>
      <c r="B1019">
        <v>17.690000000000001</v>
      </c>
      <c r="C1019">
        <v>9.07</v>
      </c>
      <c r="D1019" t="s">
        <v>2382</v>
      </c>
      <c r="E1019" t="s">
        <v>2380</v>
      </c>
      <c r="F1019" t="s">
        <v>2380</v>
      </c>
      <c r="G1019" t="s">
        <v>2381</v>
      </c>
      <c r="H1019" t="s">
        <v>2380</v>
      </c>
      <c r="I1019" s="9">
        <f>IF(MedExam_Table[[#This Row],[NumberOfMajorSurgeries]]="No major surgery",0,MedExam_Table[[#This Row],[NumberOfMajorSurgeries]])</f>
        <v>0</v>
      </c>
      <c r="J1019" t="str">
        <f>PROPER(MedExam_Table[[#This Row],[Heart Issues]])</f>
        <v>Yes</v>
      </c>
      <c r="K1019" t="str">
        <f>PROPER(IF(MedExam_Table[[#This Row],[smoker]]= "?","No",MedExam_Table[[#This Row],[smoker]]))</f>
        <v>No</v>
      </c>
      <c r="L1019" t="str">
        <f>IF(MedExam_Table[[#This Row],[BMI]]&lt;18.5,"Underweight",IF(MedExam_Table[[#This Row],[BMI]]&lt;25,"NormalWeight",IF(MedExam_Table[[#This Row],[BMI]]&lt;=30,"OverWeight","Obesity")))</f>
        <v>Underweight</v>
      </c>
      <c r="M1019" t="str">
        <f>IF(MedExam_Table[[#This Row],[HBA1C]]&lt;5.7,"Normal",IF(MedExam_Table[[#This Row],[HBA1C]]&lt;6.4,"Prediabetes","Diabetes"))</f>
        <v>Diabetes</v>
      </c>
      <c r="N1019" t="str">
        <f>PROPER(MedExam_Table[[#This Row],[Any Transplants]])</f>
        <v>No</v>
      </c>
    </row>
    <row r="1020" spans="1:14" x14ac:dyDescent="0.3">
      <c r="A1020" t="s">
        <v>453</v>
      </c>
      <c r="B1020">
        <v>25.77</v>
      </c>
      <c r="C1020">
        <v>4.43</v>
      </c>
      <c r="D1020" t="s">
        <v>2380</v>
      </c>
      <c r="E1020" t="s">
        <v>2380</v>
      </c>
      <c r="F1020" t="s">
        <v>2383</v>
      </c>
      <c r="G1020">
        <v>1</v>
      </c>
      <c r="H1020" t="s">
        <v>2380</v>
      </c>
      <c r="I1020" s="9">
        <f>IF(MedExam_Table[[#This Row],[NumberOfMajorSurgeries]]="No major surgery",0,MedExam_Table[[#This Row],[NumberOfMajorSurgeries]])</f>
        <v>1</v>
      </c>
      <c r="J1020" t="str">
        <f>PROPER(MedExam_Table[[#This Row],[Heart Issues]])</f>
        <v>No</v>
      </c>
      <c r="K1020" t="str">
        <f>PROPER(IF(MedExam_Table[[#This Row],[smoker]]= "?","No",MedExam_Table[[#This Row],[smoker]]))</f>
        <v>No</v>
      </c>
      <c r="L1020" t="str">
        <f>IF(MedExam_Table[[#This Row],[BMI]]&lt;18.5,"Underweight",IF(MedExam_Table[[#This Row],[BMI]]&lt;25,"NormalWeight",IF(MedExam_Table[[#This Row],[BMI]]&lt;=30,"OverWeight","Obesity")))</f>
        <v>OverWeight</v>
      </c>
      <c r="M1020" t="str">
        <f>IF(MedExam_Table[[#This Row],[HBA1C]]&lt;5.7,"Normal",IF(MedExam_Table[[#This Row],[HBA1C]]&lt;6.4,"Prediabetes","Diabetes"))</f>
        <v>Normal</v>
      </c>
      <c r="N1020" t="str">
        <f>PROPER(MedExam_Table[[#This Row],[Any Transplants]])</f>
        <v>No</v>
      </c>
    </row>
    <row r="1021" spans="1:14" x14ac:dyDescent="0.3">
      <c r="A1021" t="s">
        <v>452</v>
      </c>
      <c r="B1021">
        <v>34.46</v>
      </c>
      <c r="C1021">
        <v>4.17</v>
      </c>
      <c r="D1021" t="s">
        <v>2380</v>
      </c>
      <c r="E1021" t="s">
        <v>2382</v>
      </c>
      <c r="F1021" t="s">
        <v>2380</v>
      </c>
      <c r="G1021">
        <v>1</v>
      </c>
      <c r="H1021" t="s">
        <v>2380</v>
      </c>
      <c r="I1021" s="9">
        <f>IF(MedExam_Table[[#This Row],[NumberOfMajorSurgeries]]="No major surgery",0,MedExam_Table[[#This Row],[NumberOfMajorSurgeries]])</f>
        <v>1</v>
      </c>
      <c r="J1021" t="str">
        <f>PROPER(MedExam_Table[[#This Row],[Heart Issues]])</f>
        <v>No</v>
      </c>
      <c r="K1021" t="str">
        <f>PROPER(IF(MedExam_Table[[#This Row],[smoker]]= "?","No",MedExam_Table[[#This Row],[smoker]]))</f>
        <v>No</v>
      </c>
      <c r="L1021" t="str">
        <f>IF(MedExam_Table[[#This Row],[BMI]]&lt;18.5,"Underweight",IF(MedExam_Table[[#This Row],[BMI]]&lt;25,"NormalWeight",IF(MedExam_Table[[#This Row],[BMI]]&lt;=30,"OverWeight","Obesity")))</f>
        <v>Obesity</v>
      </c>
      <c r="M1021" t="str">
        <f>IF(MedExam_Table[[#This Row],[HBA1C]]&lt;5.7,"Normal",IF(MedExam_Table[[#This Row],[HBA1C]]&lt;6.4,"Prediabetes","Diabetes"))</f>
        <v>Normal</v>
      </c>
      <c r="N1021" t="str">
        <f>PROPER(MedExam_Table[[#This Row],[Any Transplants]])</f>
        <v>Yes</v>
      </c>
    </row>
    <row r="1022" spans="1:14" x14ac:dyDescent="0.3">
      <c r="A1022" t="s">
        <v>451</v>
      </c>
      <c r="B1022">
        <v>30.875</v>
      </c>
      <c r="C1022">
        <v>4.95</v>
      </c>
      <c r="D1022" t="s">
        <v>2382</v>
      </c>
      <c r="E1022" t="s">
        <v>2380</v>
      </c>
      <c r="F1022" t="s">
        <v>2380</v>
      </c>
      <c r="G1022" t="s">
        <v>2381</v>
      </c>
      <c r="H1022" t="s">
        <v>2380</v>
      </c>
      <c r="I1022" s="9">
        <f>IF(MedExam_Table[[#This Row],[NumberOfMajorSurgeries]]="No major surgery",0,MedExam_Table[[#This Row],[NumberOfMajorSurgeries]])</f>
        <v>0</v>
      </c>
      <c r="J1022" t="str">
        <f>PROPER(MedExam_Table[[#This Row],[Heart Issues]])</f>
        <v>Yes</v>
      </c>
      <c r="K1022" t="str">
        <f>PROPER(IF(MedExam_Table[[#This Row],[smoker]]= "?","No",MedExam_Table[[#This Row],[smoker]]))</f>
        <v>No</v>
      </c>
      <c r="L1022" t="str">
        <f>IF(MedExam_Table[[#This Row],[BMI]]&lt;18.5,"Underweight",IF(MedExam_Table[[#This Row],[BMI]]&lt;25,"NormalWeight",IF(MedExam_Table[[#This Row],[BMI]]&lt;=30,"OverWeight","Obesity")))</f>
        <v>Obesity</v>
      </c>
      <c r="M1022" t="str">
        <f>IF(MedExam_Table[[#This Row],[HBA1C]]&lt;5.7,"Normal",IF(MedExam_Table[[#This Row],[HBA1C]]&lt;6.4,"Prediabetes","Diabetes"))</f>
        <v>Normal</v>
      </c>
      <c r="N1022" t="str">
        <f>PROPER(MedExam_Table[[#This Row],[Any Transplants]])</f>
        <v>No</v>
      </c>
    </row>
    <row r="1023" spans="1:14" x14ac:dyDescent="0.3">
      <c r="A1023" t="s">
        <v>450</v>
      </c>
      <c r="B1023">
        <v>39.49</v>
      </c>
      <c r="C1023">
        <v>5.13</v>
      </c>
      <c r="D1023" t="s">
        <v>2380</v>
      </c>
      <c r="E1023" t="s">
        <v>2380</v>
      </c>
      <c r="F1023" t="s">
        <v>2380</v>
      </c>
      <c r="G1023" t="s">
        <v>2381</v>
      </c>
      <c r="H1023" t="s">
        <v>2380</v>
      </c>
      <c r="I1023" s="9">
        <f>IF(MedExam_Table[[#This Row],[NumberOfMajorSurgeries]]="No major surgery",0,MedExam_Table[[#This Row],[NumberOfMajorSurgeries]])</f>
        <v>0</v>
      </c>
      <c r="J1023" t="str">
        <f>PROPER(MedExam_Table[[#This Row],[Heart Issues]])</f>
        <v>No</v>
      </c>
      <c r="K1023" t="str">
        <f>PROPER(IF(MedExam_Table[[#This Row],[smoker]]= "?","No",MedExam_Table[[#This Row],[smoker]]))</f>
        <v>No</v>
      </c>
      <c r="L1023" t="str">
        <f>IF(MedExam_Table[[#This Row],[BMI]]&lt;18.5,"Underweight",IF(MedExam_Table[[#This Row],[BMI]]&lt;25,"NormalWeight",IF(MedExam_Table[[#This Row],[BMI]]&lt;=30,"OverWeight","Obesity")))</f>
        <v>Obesity</v>
      </c>
      <c r="M1023" t="str">
        <f>IF(MedExam_Table[[#This Row],[HBA1C]]&lt;5.7,"Normal",IF(MedExam_Table[[#This Row],[HBA1C]]&lt;6.4,"Prediabetes","Diabetes"))</f>
        <v>Normal</v>
      </c>
      <c r="N1023" t="str">
        <f>PROPER(MedExam_Table[[#This Row],[Any Transplants]])</f>
        <v>No</v>
      </c>
    </row>
    <row r="1024" spans="1:14" x14ac:dyDescent="0.3">
      <c r="A1024" t="s">
        <v>449</v>
      </c>
      <c r="B1024">
        <v>28.88</v>
      </c>
      <c r="C1024">
        <v>4.0999999999999996</v>
      </c>
      <c r="D1024" t="s">
        <v>2380</v>
      </c>
      <c r="E1024" t="s">
        <v>2380</v>
      </c>
      <c r="F1024" t="s">
        <v>2380</v>
      </c>
      <c r="G1024" t="s">
        <v>2381</v>
      </c>
      <c r="H1024" t="s">
        <v>2380</v>
      </c>
      <c r="I1024" s="9">
        <f>IF(MedExam_Table[[#This Row],[NumberOfMajorSurgeries]]="No major surgery",0,MedExam_Table[[#This Row],[NumberOfMajorSurgeries]])</f>
        <v>0</v>
      </c>
      <c r="J1024" t="str">
        <f>PROPER(MedExam_Table[[#This Row],[Heart Issues]])</f>
        <v>No</v>
      </c>
      <c r="K1024" t="str">
        <f>PROPER(IF(MedExam_Table[[#This Row],[smoker]]= "?","No",MedExam_Table[[#This Row],[smoker]]))</f>
        <v>No</v>
      </c>
      <c r="L1024" t="str">
        <f>IF(MedExam_Table[[#This Row],[BMI]]&lt;18.5,"Underweight",IF(MedExam_Table[[#This Row],[BMI]]&lt;25,"NormalWeight",IF(MedExam_Table[[#This Row],[BMI]]&lt;=30,"OverWeight","Obesity")))</f>
        <v>OverWeight</v>
      </c>
      <c r="M1024" t="str">
        <f>IF(MedExam_Table[[#This Row],[HBA1C]]&lt;5.7,"Normal",IF(MedExam_Table[[#This Row],[HBA1C]]&lt;6.4,"Prediabetes","Diabetes"))</f>
        <v>Normal</v>
      </c>
      <c r="N1024" t="str">
        <f>PROPER(MedExam_Table[[#This Row],[Any Transplants]])</f>
        <v>No</v>
      </c>
    </row>
    <row r="1025" spans="1:14" x14ac:dyDescent="0.3">
      <c r="A1025" t="s">
        <v>2181</v>
      </c>
      <c r="B1025">
        <v>33.57</v>
      </c>
      <c r="C1025">
        <v>8.82</v>
      </c>
      <c r="D1025" t="s">
        <v>2382</v>
      </c>
      <c r="E1025" t="s">
        <v>2380</v>
      </c>
      <c r="F1025" t="s">
        <v>2380</v>
      </c>
      <c r="G1025" t="s">
        <v>2381</v>
      </c>
      <c r="H1025" t="s">
        <v>2382</v>
      </c>
      <c r="I1025" s="9">
        <f>IF(MedExam_Table[[#This Row],[NumberOfMajorSurgeries]]="No major surgery",0,MedExam_Table[[#This Row],[NumberOfMajorSurgeries]])</f>
        <v>0</v>
      </c>
      <c r="J1025" t="str">
        <f>PROPER(MedExam_Table[[#This Row],[Heart Issues]])</f>
        <v>Yes</v>
      </c>
      <c r="K1025" t="str">
        <f>PROPER(IF(MedExam_Table[[#This Row],[smoker]]= "?","No",MedExam_Table[[#This Row],[smoker]]))</f>
        <v>Yes</v>
      </c>
      <c r="L1025" t="str">
        <f>IF(MedExam_Table[[#This Row],[BMI]]&lt;18.5,"Underweight",IF(MedExam_Table[[#This Row],[BMI]]&lt;25,"NormalWeight",IF(MedExam_Table[[#This Row],[BMI]]&lt;=30,"OverWeight","Obesity")))</f>
        <v>Obesity</v>
      </c>
      <c r="M1025" t="str">
        <f>IF(MedExam_Table[[#This Row],[HBA1C]]&lt;5.7,"Normal",IF(MedExam_Table[[#This Row],[HBA1C]]&lt;6.4,"Prediabetes","Diabetes"))</f>
        <v>Diabetes</v>
      </c>
      <c r="N1025" t="str">
        <f>PROPER(MedExam_Table[[#This Row],[Any Transplants]])</f>
        <v>No</v>
      </c>
    </row>
    <row r="1026" spans="1:14" x14ac:dyDescent="0.3">
      <c r="A1026" t="s">
        <v>448</v>
      </c>
      <c r="B1026">
        <v>20.234999999999999</v>
      </c>
      <c r="C1026">
        <v>5.01</v>
      </c>
      <c r="D1026" t="s">
        <v>2382</v>
      </c>
      <c r="E1026" t="s">
        <v>2380</v>
      </c>
      <c r="F1026" t="s">
        <v>2380</v>
      </c>
      <c r="G1026" t="s">
        <v>2381</v>
      </c>
      <c r="H1026" t="s">
        <v>2380</v>
      </c>
      <c r="I1026" s="9">
        <f>IF(MedExam_Table[[#This Row],[NumberOfMajorSurgeries]]="No major surgery",0,MedExam_Table[[#This Row],[NumberOfMajorSurgeries]])</f>
        <v>0</v>
      </c>
      <c r="J1026" t="str">
        <f>PROPER(MedExam_Table[[#This Row],[Heart Issues]])</f>
        <v>Yes</v>
      </c>
      <c r="K1026" t="str">
        <f>PROPER(IF(MedExam_Table[[#This Row],[smoker]]= "?","No",MedExam_Table[[#This Row],[smoker]]))</f>
        <v>No</v>
      </c>
      <c r="L1026" t="str">
        <f>IF(MedExam_Table[[#This Row],[BMI]]&lt;18.5,"Underweight",IF(MedExam_Table[[#This Row],[BMI]]&lt;25,"NormalWeight",IF(MedExam_Table[[#This Row],[BMI]]&lt;=30,"OverWeight","Obesity")))</f>
        <v>NormalWeight</v>
      </c>
      <c r="M1026" t="str">
        <f>IF(MedExam_Table[[#This Row],[HBA1C]]&lt;5.7,"Normal",IF(MedExam_Table[[#This Row],[HBA1C]]&lt;6.4,"Prediabetes","Diabetes"))</f>
        <v>Normal</v>
      </c>
      <c r="N1026" t="str">
        <f>PROPER(MedExam_Table[[#This Row],[Any Transplants]])</f>
        <v>No</v>
      </c>
    </row>
    <row r="1027" spans="1:14" x14ac:dyDescent="0.3">
      <c r="A1027" t="s">
        <v>447</v>
      </c>
      <c r="B1027">
        <v>30.67</v>
      </c>
      <c r="C1027">
        <v>5.09</v>
      </c>
      <c r="D1027" t="s">
        <v>2382</v>
      </c>
      <c r="E1027" t="s">
        <v>2380</v>
      </c>
      <c r="F1027" t="s">
        <v>2380</v>
      </c>
      <c r="G1027" t="s">
        <v>2381</v>
      </c>
      <c r="H1027" t="s">
        <v>2380</v>
      </c>
      <c r="I1027" s="9">
        <f>IF(MedExam_Table[[#This Row],[NumberOfMajorSurgeries]]="No major surgery",0,MedExam_Table[[#This Row],[NumberOfMajorSurgeries]])</f>
        <v>0</v>
      </c>
      <c r="J1027" t="str">
        <f>PROPER(MedExam_Table[[#This Row],[Heart Issues]])</f>
        <v>Yes</v>
      </c>
      <c r="K1027" t="str">
        <f>PROPER(IF(MedExam_Table[[#This Row],[smoker]]= "?","No",MedExam_Table[[#This Row],[smoker]]))</f>
        <v>No</v>
      </c>
      <c r="L1027" t="str">
        <f>IF(MedExam_Table[[#This Row],[BMI]]&lt;18.5,"Underweight",IF(MedExam_Table[[#This Row],[BMI]]&lt;25,"NormalWeight",IF(MedExam_Table[[#This Row],[BMI]]&lt;=30,"OverWeight","Obesity")))</f>
        <v>Obesity</v>
      </c>
      <c r="M1027" t="str">
        <f>IF(MedExam_Table[[#This Row],[HBA1C]]&lt;5.7,"Normal",IF(MedExam_Table[[#This Row],[HBA1C]]&lt;6.4,"Prediabetes","Diabetes"))</f>
        <v>Normal</v>
      </c>
      <c r="N1027" t="str">
        <f>PROPER(MedExam_Table[[#This Row],[Any Transplants]])</f>
        <v>No</v>
      </c>
    </row>
    <row r="1028" spans="1:14" x14ac:dyDescent="0.3">
      <c r="A1028" t="s">
        <v>446</v>
      </c>
      <c r="B1028">
        <v>30.875</v>
      </c>
      <c r="C1028">
        <v>6.49</v>
      </c>
      <c r="D1028" t="s">
        <v>2380</v>
      </c>
      <c r="E1028" t="s">
        <v>2380</v>
      </c>
      <c r="F1028" t="s">
        <v>2380</v>
      </c>
      <c r="G1028" t="s">
        <v>2381</v>
      </c>
      <c r="H1028" t="s">
        <v>2380</v>
      </c>
      <c r="I1028" s="9">
        <f>IF(MedExam_Table[[#This Row],[NumberOfMajorSurgeries]]="No major surgery",0,MedExam_Table[[#This Row],[NumberOfMajorSurgeries]])</f>
        <v>0</v>
      </c>
      <c r="J1028" t="str">
        <f>PROPER(MedExam_Table[[#This Row],[Heart Issues]])</f>
        <v>No</v>
      </c>
      <c r="K1028" t="str">
        <f>PROPER(IF(MedExam_Table[[#This Row],[smoker]]= "?","No",MedExam_Table[[#This Row],[smoker]]))</f>
        <v>No</v>
      </c>
      <c r="L1028" t="str">
        <f>IF(MedExam_Table[[#This Row],[BMI]]&lt;18.5,"Underweight",IF(MedExam_Table[[#This Row],[BMI]]&lt;25,"NormalWeight",IF(MedExam_Table[[#This Row],[BMI]]&lt;=30,"OverWeight","Obesity")))</f>
        <v>Obesity</v>
      </c>
      <c r="M1028" t="str">
        <f>IF(MedExam_Table[[#This Row],[HBA1C]]&lt;5.7,"Normal",IF(MedExam_Table[[#This Row],[HBA1C]]&lt;6.4,"Prediabetes","Diabetes"))</f>
        <v>Diabetes</v>
      </c>
      <c r="N1028" t="str">
        <f>PROPER(MedExam_Table[[#This Row],[Any Transplants]])</f>
        <v>No</v>
      </c>
    </row>
    <row r="1029" spans="1:14" x14ac:dyDescent="0.3">
      <c r="A1029" t="s">
        <v>445</v>
      </c>
      <c r="B1029">
        <v>23.8</v>
      </c>
      <c r="C1029">
        <v>4.08</v>
      </c>
      <c r="D1029" t="s">
        <v>2380</v>
      </c>
      <c r="E1029" t="s">
        <v>2380</v>
      </c>
      <c r="F1029" t="s">
        <v>2380</v>
      </c>
      <c r="G1029" t="s">
        <v>2381</v>
      </c>
      <c r="H1029" t="s">
        <v>2380</v>
      </c>
      <c r="I1029" s="9">
        <f>IF(MedExam_Table[[#This Row],[NumberOfMajorSurgeries]]="No major surgery",0,MedExam_Table[[#This Row],[NumberOfMajorSurgeries]])</f>
        <v>0</v>
      </c>
      <c r="J1029" t="str">
        <f>PROPER(MedExam_Table[[#This Row],[Heart Issues]])</f>
        <v>No</v>
      </c>
      <c r="K1029" t="str">
        <f>PROPER(IF(MedExam_Table[[#This Row],[smoker]]= "?","No",MedExam_Table[[#This Row],[smoker]]))</f>
        <v>No</v>
      </c>
      <c r="L1029" t="str">
        <f>IF(MedExam_Table[[#This Row],[BMI]]&lt;18.5,"Underweight",IF(MedExam_Table[[#This Row],[BMI]]&lt;25,"NormalWeight",IF(MedExam_Table[[#This Row],[BMI]]&lt;=30,"OverWeight","Obesity")))</f>
        <v>NormalWeight</v>
      </c>
      <c r="M1029" t="str">
        <f>IF(MedExam_Table[[#This Row],[HBA1C]]&lt;5.7,"Normal",IF(MedExam_Table[[#This Row],[HBA1C]]&lt;6.4,"Prediabetes","Diabetes"))</f>
        <v>Normal</v>
      </c>
      <c r="N1029" t="str">
        <f>PROPER(MedExam_Table[[#This Row],[Any Transplants]])</f>
        <v>No</v>
      </c>
    </row>
    <row r="1030" spans="1:14" x14ac:dyDescent="0.3">
      <c r="A1030" t="s">
        <v>444</v>
      </c>
      <c r="B1030">
        <v>15.37</v>
      </c>
      <c r="C1030">
        <v>8.6300000000000008</v>
      </c>
      <c r="D1030" t="s">
        <v>2382</v>
      </c>
      <c r="E1030" t="s">
        <v>2380</v>
      </c>
      <c r="F1030" t="s">
        <v>2380</v>
      </c>
      <c r="G1030" t="s">
        <v>2381</v>
      </c>
      <c r="H1030" t="s">
        <v>2380</v>
      </c>
      <c r="I1030" s="9">
        <f>IF(MedExam_Table[[#This Row],[NumberOfMajorSurgeries]]="No major surgery",0,MedExam_Table[[#This Row],[NumberOfMajorSurgeries]])</f>
        <v>0</v>
      </c>
      <c r="J1030" t="str">
        <f>PROPER(MedExam_Table[[#This Row],[Heart Issues]])</f>
        <v>Yes</v>
      </c>
      <c r="K1030" t="str">
        <f>PROPER(IF(MedExam_Table[[#This Row],[smoker]]= "?","No",MedExam_Table[[#This Row],[smoker]]))</f>
        <v>No</v>
      </c>
      <c r="L1030" t="str">
        <f>IF(MedExam_Table[[#This Row],[BMI]]&lt;18.5,"Underweight",IF(MedExam_Table[[#This Row],[BMI]]&lt;25,"NormalWeight",IF(MedExam_Table[[#This Row],[BMI]]&lt;=30,"OverWeight","Obesity")))</f>
        <v>Underweight</v>
      </c>
      <c r="M1030" t="str">
        <f>IF(MedExam_Table[[#This Row],[HBA1C]]&lt;5.7,"Normal",IF(MedExam_Table[[#This Row],[HBA1C]]&lt;6.4,"Prediabetes","Diabetes"))</f>
        <v>Diabetes</v>
      </c>
      <c r="N1030" t="str">
        <f>PROPER(MedExam_Table[[#This Row],[Any Transplants]])</f>
        <v>No</v>
      </c>
    </row>
    <row r="1031" spans="1:14" x14ac:dyDescent="0.3">
      <c r="A1031" t="s">
        <v>443</v>
      </c>
      <c r="B1031">
        <v>30.4</v>
      </c>
      <c r="C1031">
        <v>5.28</v>
      </c>
      <c r="D1031" t="s">
        <v>2380</v>
      </c>
      <c r="E1031" t="s">
        <v>2380</v>
      </c>
      <c r="F1031" t="s">
        <v>2380</v>
      </c>
      <c r="G1031" t="s">
        <v>2381</v>
      </c>
      <c r="H1031" t="s">
        <v>2380</v>
      </c>
      <c r="I1031" s="9">
        <f>IF(MedExam_Table[[#This Row],[NumberOfMajorSurgeries]]="No major surgery",0,MedExam_Table[[#This Row],[NumberOfMajorSurgeries]])</f>
        <v>0</v>
      </c>
      <c r="J1031" t="str">
        <f>PROPER(MedExam_Table[[#This Row],[Heart Issues]])</f>
        <v>No</v>
      </c>
      <c r="K1031" t="str">
        <f>PROPER(IF(MedExam_Table[[#This Row],[smoker]]= "?","No",MedExam_Table[[#This Row],[smoker]]))</f>
        <v>No</v>
      </c>
      <c r="L1031" t="str">
        <f>IF(MedExam_Table[[#This Row],[BMI]]&lt;18.5,"Underweight",IF(MedExam_Table[[#This Row],[BMI]]&lt;25,"NormalWeight",IF(MedExam_Table[[#This Row],[BMI]]&lt;=30,"OverWeight","Obesity")))</f>
        <v>Obesity</v>
      </c>
      <c r="M1031" t="str">
        <f>IF(MedExam_Table[[#This Row],[HBA1C]]&lt;5.7,"Normal",IF(MedExam_Table[[#This Row],[HBA1C]]&lt;6.4,"Prediabetes","Diabetes"))</f>
        <v>Normal</v>
      </c>
      <c r="N1031" t="str">
        <f>PROPER(MedExam_Table[[#This Row],[Any Transplants]])</f>
        <v>No</v>
      </c>
    </row>
    <row r="1032" spans="1:14" x14ac:dyDescent="0.3">
      <c r="A1032" t="s">
        <v>442</v>
      </c>
      <c r="B1032">
        <v>19.48</v>
      </c>
      <c r="C1032">
        <v>5.63</v>
      </c>
      <c r="D1032" t="s">
        <v>2382</v>
      </c>
      <c r="E1032" t="s">
        <v>2380</v>
      </c>
      <c r="F1032" t="s">
        <v>2380</v>
      </c>
      <c r="G1032">
        <v>1</v>
      </c>
      <c r="H1032" t="s">
        <v>2380</v>
      </c>
      <c r="I1032" s="9">
        <f>IF(MedExam_Table[[#This Row],[NumberOfMajorSurgeries]]="No major surgery",0,MedExam_Table[[#This Row],[NumberOfMajorSurgeries]])</f>
        <v>1</v>
      </c>
      <c r="J1032" t="str">
        <f>PROPER(MedExam_Table[[#This Row],[Heart Issues]])</f>
        <v>Yes</v>
      </c>
      <c r="K1032" t="str">
        <f>PROPER(IF(MedExam_Table[[#This Row],[smoker]]= "?","No",MedExam_Table[[#This Row],[smoker]]))</f>
        <v>No</v>
      </c>
      <c r="L1032" t="str">
        <f>IF(MedExam_Table[[#This Row],[BMI]]&lt;18.5,"Underweight",IF(MedExam_Table[[#This Row],[BMI]]&lt;25,"NormalWeight",IF(MedExam_Table[[#This Row],[BMI]]&lt;=30,"OverWeight","Obesity")))</f>
        <v>NormalWeight</v>
      </c>
      <c r="M1032" t="str">
        <f>IF(MedExam_Table[[#This Row],[HBA1C]]&lt;5.7,"Normal",IF(MedExam_Table[[#This Row],[HBA1C]]&lt;6.4,"Prediabetes","Diabetes"))</f>
        <v>Normal</v>
      </c>
      <c r="N1032" t="str">
        <f>PROPER(MedExam_Table[[#This Row],[Any Transplants]])</f>
        <v>No</v>
      </c>
    </row>
    <row r="1033" spans="1:14" x14ac:dyDescent="0.3">
      <c r="A1033" t="s">
        <v>441</v>
      </c>
      <c r="B1033">
        <v>16.96</v>
      </c>
      <c r="C1033">
        <v>11.47</v>
      </c>
      <c r="D1033" t="s">
        <v>2382</v>
      </c>
      <c r="E1033" t="s">
        <v>2380</v>
      </c>
      <c r="F1033" t="s">
        <v>2380</v>
      </c>
      <c r="G1033" t="s">
        <v>2381</v>
      </c>
      <c r="H1033" t="s">
        <v>2380</v>
      </c>
      <c r="I1033" s="9">
        <f>IF(MedExam_Table[[#This Row],[NumberOfMajorSurgeries]]="No major surgery",0,MedExam_Table[[#This Row],[NumberOfMajorSurgeries]])</f>
        <v>0</v>
      </c>
      <c r="J1033" t="str">
        <f>PROPER(MedExam_Table[[#This Row],[Heart Issues]])</f>
        <v>Yes</v>
      </c>
      <c r="K1033" t="str">
        <f>PROPER(IF(MedExam_Table[[#This Row],[smoker]]= "?","No",MedExam_Table[[#This Row],[smoker]]))</f>
        <v>No</v>
      </c>
      <c r="L1033" t="str">
        <f>IF(MedExam_Table[[#This Row],[BMI]]&lt;18.5,"Underweight",IF(MedExam_Table[[#This Row],[BMI]]&lt;25,"NormalWeight",IF(MedExam_Table[[#This Row],[BMI]]&lt;=30,"OverWeight","Obesity")))</f>
        <v>Underweight</v>
      </c>
      <c r="M1033" t="str">
        <f>IF(MedExam_Table[[#This Row],[HBA1C]]&lt;5.7,"Normal",IF(MedExam_Table[[#This Row],[HBA1C]]&lt;6.4,"Prediabetes","Diabetes"))</f>
        <v>Diabetes</v>
      </c>
      <c r="N1033" t="str">
        <f>PROPER(MedExam_Table[[#This Row],[Any Transplants]])</f>
        <v>No</v>
      </c>
    </row>
    <row r="1034" spans="1:14" x14ac:dyDescent="0.3">
      <c r="A1034" t="s">
        <v>440</v>
      </c>
      <c r="B1034">
        <v>19.05</v>
      </c>
      <c r="C1034">
        <v>4.92</v>
      </c>
      <c r="D1034" t="s">
        <v>2380</v>
      </c>
      <c r="E1034" t="s">
        <v>2380</v>
      </c>
      <c r="F1034" t="s">
        <v>2380</v>
      </c>
      <c r="G1034">
        <v>1</v>
      </c>
      <c r="H1034" t="s">
        <v>2380</v>
      </c>
      <c r="I1034" s="9">
        <f>IF(MedExam_Table[[#This Row],[NumberOfMajorSurgeries]]="No major surgery",0,MedExam_Table[[#This Row],[NumberOfMajorSurgeries]])</f>
        <v>1</v>
      </c>
      <c r="J1034" t="str">
        <f>PROPER(MedExam_Table[[#This Row],[Heart Issues]])</f>
        <v>No</v>
      </c>
      <c r="K1034" t="str">
        <f>PROPER(IF(MedExam_Table[[#This Row],[smoker]]= "?","No",MedExam_Table[[#This Row],[smoker]]))</f>
        <v>No</v>
      </c>
      <c r="L1034" t="str">
        <f>IF(MedExam_Table[[#This Row],[BMI]]&lt;18.5,"Underweight",IF(MedExam_Table[[#This Row],[BMI]]&lt;25,"NormalWeight",IF(MedExam_Table[[#This Row],[BMI]]&lt;=30,"OverWeight","Obesity")))</f>
        <v>NormalWeight</v>
      </c>
      <c r="M1034" t="str">
        <f>IF(MedExam_Table[[#This Row],[HBA1C]]&lt;5.7,"Normal",IF(MedExam_Table[[#This Row],[HBA1C]]&lt;6.4,"Prediabetes","Diabetes"))</f>
        <v>Normal</v>
      </c>
      <c r="N1034" t="str">
        <f>PROPER(MedExam_Table[[#This Row],[Any Transplants]])</f>
        <v>No</v>
      </c>
    </row>
    <row r="1035" spans="1:14" x14ac:dyDescent="0.3">
      <c r="A1035" t="s">
        <v>439</v>
      </c>
      <c r="B1035">
        <v>37.619999999999997</v>
      </c>
      <c r="C1035">
        <v>4.18</v>
      </c>
      <c r="D1035" t="s">
        <v>2380</v>
      </c>
      <c r="E1035" t="s">
        <v>2380</v>
      </c>
      <c r="F1035" t="s">
        <v>2380</v>
      </c>
      <c r="G1035" t="s">
        <v>2381</v>
      </c>
      <c r="H1035" t="s">
        <v>2380</v>
      </c>
      <c r="I1035" s="9">
        <f>IF(MedExam_Table[[#This Row],[NumberOfMajorSurgeries]]="No major surgery",0,MedExam_Table[[#This Row],[NumberOfMajorSurgeries]])</f>
        <v>0</v>
      </c>
      <c r="J1035" t="str">
        <f>PROPER(MedExam_Table[[#This Row],[Heart Issues]])</f>
        <v>No</v>
      </c>
      <c r="K1035" t="str">
        <f>PROPER(IF(MedExam_Table[[#This Row],[smoker]]= "?","No",MedExam_Table[[#This Row],[smoker]]))</f>
        <v>No</v>
      </c>
      <c r="L1035" t="str">
        <f>IF(MedExam_Table[[#This Row],[BMI]]&lt;18.5,"Underweight",IF(MedExam_Table[[#This Row],[BMI]]&lt;25,"NormalWeight",IF(MedExam_Table[[#This Row],[BMI]]&lt;=30,"OverWeight","Obesity")))</f>
        <v>Obesity</v>
      </c>
      <c r="M1035" t="str">
        <f>IF(MedExam_Table[[#This Row],[HBA1C]]&lt;5.7,"Normal",IF(MedExam_Table[[#This Row],[HBA1C]]&lt;6.4,"Prediabetes","Diabetes"))</f>
        <v>Normal</v>
      </c>
      <c r="N1035" t="str">
        <f>PROPER(MedExam_Table[[#This Row],[Any Transplants]])</f>
        <v>No</v>
      </c>
    </row>
    <row r="1036" spans="1:14" x14ac:dyDescent="0.3">
      <c r="A1036" t="s">
        <v>2180</v>
      </c>
      <c r="B1036">
        <v>52.06</v>
      </c>
      <c r="C1036">
        <v>4.6900000000000004</v>
      </c>
      <c r="D1036" t="s">
        <v>2380</v>
      </c>
      <c r="E1036" t="s">
        <v>2380</v>
      </c>
      <c r="F1036" t="s">
        <v>2380</v>
      </c>
      <c r="G1036">
        <v>1</v>
      </c>
      <c r="H1036" t="s">
        <v>2382</v>
      </c>
      <c r="I1036" s="9">
        <f>IF(MedExam_Table[[#This Row],[NumberOfMajorSurgeries]]="No major surgery",0,MedExam_Table[[#This Row],[NumberOfMajorSurgeries]])</f>
        <v>1</v>
      </c>
      <c r="J1036" t="str">
        <f>PROPER(MedExam_Table[[#This Row],[Heart Issues]])</f>
        <v>No</v>
      </c>
      <c r="K1036" t="str">
        <f>PROPER(IF(MedExam_Table[[#This Row],[smoker]]= "?","No",MedExam_Table[[#This Row],[smoker]]))</f>
        <v>Yes</v>
      </c>
      <c r="L1036" t="str">
        <f>IF(MedExam_Table[[#This Row],[BMI]]&lt;18.5,"Underweight",IF(MedExam_Table[[#This Row],[BMI]]&lt;25,"NormalWeight",IF(MedExam_Table[[#This Row],[BMI]]&lt;=30,"OverWeight","Obesity")))</f>
        <v>Obesity</v>
      </c>
      <c r="M1036" t="str">
        <f>IF(MedExam_Table[[#This Row],[HBA1C]]&lt;5.7,"Normal",IF(MedExam_Table[[#This Row],[HBA1C]]&lt;6.4,"Prediabetes","Diabetes"))</f>
        <v>Normal</v>
      </c>
      <c r="N1036" t="str">
        <f>PROPER(MedExam_Table[[#This Row],[Any Transplants]])</f>
        <v>No</v>
      </c>
    </row>
    <row r="1037" spans="1:14" x14ac:dyDescent="0.3">
      <c r="A1037" t="s">
        <v>438</v>
      </c>
      <c r="B1037">
        <v>29.1</v>
      </c>
      <c r="C1037">
        <v>4.67</v>
      </c>
      <c r="D1037" t="s">
        <v>2380</v>
      </c>
      <c r="E1037" t="s">
        <v>2380</v>
      </c>
      <c r="F1037" t="s">
        <v>2380</v>
      </c>
      <c r="G1037" t="s">
        <v>2381</v>
      </c>
      <c r="H1037" t="s">
        <v>2380</v>
      </c>
      <c r="I1037" s="9">
        <f>IF(MedExam_Table[[#This Row],[NumberOfMajorSurgeries]]="No major surgery",0,MedExam_Table[[#This Row],[NumberOfMajorSurgeries]])</f>
        <v>0</v>
      </c>
      <c r="J1037" t="str">
        <f>PROPER(MedExam_Table[[#This Row],[Heart Issues]])</f>
        <v>No</v>
      </c>
      <c r="K1037" t="str">
        <f>PROPER(IF(MedExam_Table[[#This Row],[smoker]]= "?","No",MedExam_Table[[#This Row],[smoker]]))</f>
        <v>No</v>
      </c>
      <c r="L1037" t="str">
        <f>IF(MedExam_Table[[#This Row],[BMI]]&lt;18.5,"Underweight",IF(MedExam_Table[[#This Row],[BMI]]&lt;25,"NormalWeight",IF(MedExam_Table[[#This Row],[BMI]]&lt;=30,"OverWeight","Obesity")))</f>
        <v>OverWeight</v>
      </c>
      <c r="M1037" t="str">
        <f>IF(MedExam_Table[[#This Row],[HBA1C]]&lt;5.7,"Normal",IF(MedExam_Table[[#This Row],[HBA1C]]&lt;6.4,"Prediabetes","Diabetes"))</f>
        <v>Normal</v>
      </c>
      <c r="N1037" t="str">
        <f>PROPER(MedExam_Table[[#This Row],[Any Transplants]])</f>
        <v>No</v>
      </c>
    </row>
    <row r="1038" spans="1:14" x14ac:dyDescent="0.3">
      <c r="A1038" t="s">
        <v>437</v>
      </c>
      <c r="B1038">
        <v>26.62</v>
      </c>
      <c r="C1038">
        <v>6.24</v>
      </c>
      <c r="D1038" t="s">
        <v>2380</v>
      </c>
      <c r="E1038" t="s">
        <v>2380</v>
      </c>
      <c r="F1038" t="s">
        <v>2380</v>
      </c>
      <c r="G1038" t="s">
        <v>2381</v>
      </c>
      <c r="H1038" t="s">
        <v>2380</v>
      </c>
      <c r="I1038" s="9">
        <f>IF(MedExam_Table[[#This Row],[NumberOfMajorSurgeries]]="No major surgery",0,MedExam_Table[[#This Row],[NumberOfMajorSurgeries]])</f>
        <v>0</v>
      </c>
      <c r="J1038" t="str">
        <f>PROPER(MedExam_Table[[#This Row],[Heart Issues]])</f>
        <v>No</v>
      </c>
      <c r="K1038" t="str">
        <f>PROPER(IF(MedExam_Table[[#This Row],[smoker]]= "?","No",MedExam_Table[[#This Row],[smoker]]))</f>
        <v>No</v>
      </c>
      <c r="L1038" t="str">
        <f>IF(MedExam_Table[[#This Row],[BMI]]&lt;18.5,"Underweight",IF(MedExam_Table[[#This Row],[BMI]]&lt;25,"NormalWeight",IF(MedExam_Table[[#This Row],[BMI]]&lt;=30,"OverWeight","Obesity")))</f>
        <v>OverWeight</v>
      </c>
      <c r="M1038" t="str">
        <f>IF(MedExam_Table[[#This Row],[HBA1C]]&lt;5.7,"Normal",IF(MedExam_Table[[#This Row],[HBA1C]]&lt;6.4,"Prediabetes","Diabetes"))</f>
        <v>Prediabetes</v>
      </c>
      <c r="N1038" t="str">
        <f>PROPER(MedExam_Table[[#This Row],[Any Transplants]])</f>
        <v>No</v>
      </c>
    </row>
    <row r="1039" spans="1:14" x14ac:dyDescent="0.3">
      <c r="A1039" t="s">
        <v>436</v>
      </c>
      <c r="B1039">
        <v>25.74</v>
      </c>
      <c r="C1039">
        <v>5.99</v>
      </c>
      <c r="D1039" t="s">
        <v>2380</v>
      </c>
      <c r="E1039" t="s">
        <v>2380</v>
      </c>
      <c r="F1039" t="s">
        <v>2380</v>
      </c>
      <c r="G1039" t="s">
        <v>2381</v>
      </c>
      <c r="H1039" t="s">
        <v>2380</v>
      </c>
      <c r="I1039" s="9">
        <f>IF(MedExam_Table[[#This Row],[NumberOfMajorSurgeries]]="No major surgery",0,MedExam_Table[[#This Row],[NumberOfMajorSurgeries]])</f>
        <v>0</v>
      </c>
      <c r="J1039" t="str">
        <f>PROPER(MedExam_Table[[#This Row],[Heart Issues]])</f>
        <v>No</v>
      </c>
      <c r="K1039" t="str">
        <f>PROPER(IF(MedExam_Table[[#This Row],[smoker]]= "?","No",MedExam_Table[[#This Row],[smoker]]))</f>
        <v>No</v>
      </c>
      <c r="L1039" t="str">
        <f>IF(MedExam_Table[[#This Row],[BMI]]&lt;18.5,"Underweight",IF(MedExam_Table[[#This Row],[BMI]]&lt;25,"NormalWeight",IF(MedExam_Table[[#This Row],[BMI]]&lt;=30,"OverWeight","Obesity")))</f>
        <v>OverWeight</v>
      </c>
      <c r="M1039" t="str">
        <f>IF(MedExam_Table[[#This Row],[HBA1C]]&lt;5.7,"Normal",IF(MedExam_Table[[#This Row],[HBA1C]]&lt;6.4,"Prediabetes","Diabetes"))</f>
        <v>Prediabetes</v>
      </c>
      <c r="N1039" t="str">
        <f>PROPER(MedExam_Table[[#This Row],[Any Transplants]])</f>
        <v>No</v>
      </c>
    </row>
    <row r="1040" spans="1:14" x14ac:dyDescent="0.3">
      <c r="A1040" t="s">
        <v>435</v>
      </c>
      <c r="B1040">
        <v>18.22</v>
      </c>
      <c r="C1040">
        <v>10.27</v>
      </c>
      <c r="D1040" t="s">
        <v>2382</v>
      </c>
      <c r="E1040" t="s">
        <v>2380</v>
      </c>
      <c r="F1040" t="s">
        <v>2380</v>
      </c>
      <c r="G1040">
        <v>1</v>
      </c>
      <c r="H1040" t="s">
        <v>2380</v>
      </c>
      <c r="I1040" s="9">
        <f>IF(MedExam_Table[[#This Row],[NumberOfMajorSurgeries]]="No major surgery",0,MedExam_Table[[#This Row],[NumberOfMajorSurgeries]])</f>
        <v>1</v>
      </c>
      <c r="J1040" t="str">
        <f>PROPER(MedExam_Table[[#This Row],[Heart Issues]])</f>
        <v>Yes</v>
      </c>
      <c r="K1040" t="str">
        <f>PROPER(IF(MedExam_Table[[#This Row],[smoker]]= "?","No",MedExam_Table[[#This Row],[smoker]]))</f>
        <v>No</v>
      </c>
      <c r="L1040" t="str">
        <f>IF(MedExam_Table[[#This Row],[BMI]]&lt;18.5,"Underweight",IF(MedExam_Table[[#This Row],[BMI]]&lt;25,"NormalWeight",IF(MedExam_Table[[#This Row],[BMI]]&lt;=30,"OverWeight","Obesity")))</f>
        <v>Underweight</v>
      </c>
      <c r="M1040" t="str">
        <f>IF(MedExam_Table[[#This Row],[HBA1C]]&lt;5.7,"Normal",IF(MedExam_Table[[#This Row],[HBA1C]]&lt;6.4,"Prediabetes","Diabetes"))</f>
        <v>Diabetes</v>
      </c>
      <c r="N1040" t="str">
        <f>PROPER(MedExam_Table[[#This Row],[Any Transplants]])</f>
        <v>No</v>
      </c>
    </row>
    <row r="1041" spans="1:14" x14ac:dyDescent="0.3">
      <c r="A1041" t="s">
        <v>434</v>
      </c>
      <c r="B1041">
        <v>26.03</v>
      </c>
      <c r="C1041">
        <v>5.97</v>
      </c>
      <c r="D1041" t="s">
        <v>2380</v>
      </c>
      <c r="E1041" t="s">
        <v>2380</v>
      </c>
      <c r="F1041" t="s">
        <v>2383</v>
      </c>
      <c r="G1041">
        <v>1</v>
      </c>
      <c r="H1041" t="s">
        <v>2380</v>
      </c>
      <c r="I1041" s="9">
        <f>IF(MedExam_Table[[#This Row],[NumberOfMajorSurgeries]]="No major surgery",0,MedExam_Table[[#This Row],[NumberOfMajorSurgeries]])</f>
        <v>1</v>
      </c>
      <c r="J1041" t="str">
        <f>PROPER(MedExam_Table[[#This Row],[Heart Issues]])</f>
        <v>No</v>
      </c>
      <c r="K1041" t="str">
        <f>PROPER(IF(MedExam_Table[[#This Row],[smoker]]= "?","No",MedExam_Table[[#This Row],[smoker]]))</f>
        <v>No</v>
      </c>
      <c r="L1041" t="str">
        <f>IF(MedExam_Table[[#This Row],[BMI]]&lt;18.5,"Underweight",IF(MedExam_Table[[#This Row],[BMI]]&lt;25,"NormalWeight",IF(MedExam_Table[[#This Row],[BMI]]&lt;=30,"OverWeight","Obesity")))</f>
        <v>OverWeight</v>
      </c>
      <c r="M1041" t="str">
        <f>IF(MedExam_Table[[#This Row],[HBA1C]]&lt;5.7,"Normal",IF(MedExam_Table[[#This Row],[HBA1C]]&lt;6.4,"Prediabetes","Diabetes"))</f>
        <v>Prediabetes</v>
      </c>
      <c r="N1041" t="str">
        <f>PROPER(MedExam_Table[[#This Row],[Any Transplants]])</f>
        <v>No</v>
      </c>
    </row>
    <row r="1042" spans="1:14" x14ac:dyDescent="0.3">
      <c r="A1042" t="s">
        <v>433</v>
      </c>
      <c r="B1042">
        <v>17.29</v>
      </c>
      <c r="C1042">
        <v>4.9800000000000004</v>
      </c>
      <c r="D1042" t="s">
        <v>2380</v>
      </c>
      <c r="E1042" t="s">
        <v>2380</v>
      </c>
      <c r="F1042" t="s">
        <v>2380</v>
      </c>
      <c r="G1042" t="s">
        <v>2381</v>
      </c>
      <c r="H1042" t="s">
        <v>2380</v>
      </c>
      <c r="I1042" s="9">
        <f>IF(MedExam_Table[[#This Row],[NumberOfMajorSurgeries]]="No major surgery",0,MedExam_Table[[#This Row],[NumberOfMajorSurgeries]])</f>
        <v>0</v>
      </c>
      <c r="J1042" t="str">
        <f>PROPER(MedExam_Table[[#This Row],[Heart Issues]])</f>
        <v>No</v>
      </c>
      <c r="K1042" t="str">
        <f>PROPER(IF(MedExam_Table[[#This Row],[smoker]]= "?","No",MedExam_Table[[#This Row],[smoker]]))</f>
        <v>No</v>
      </c>
      <c r="L1042" t="str">
        <f>IF(MedExam_Table[[#This Row],[BMI]]&lt;18.5,"Underweight",IF(MedExam_Table[[#This Row],[BMI]]&lt;25,"NormalWeight",IF(MedExam_Table[[#This Row],[BMI]]&lt;=30,"OverWeight","Obesity")))</f>
        <v>Underweight</v>
      </c>
      <c r="M1042" t="str">
        <f>IF(MedExam_Table[[#This Row],[HBA1C]]&lt;5.7,"Normal",IF(MedExam_Table[[#This Row],[HBA1C]]&lt;6.4,"Prediabetes","Diabetes"))</f>
        <v>Normal</v>
      </c>
      <c r="N1042" t="str">
        <f>PROPER(MedExam_Table[[#This Row],[Any Transplants]])</f>
        <v>No</v>
      </c>
    </row>
    <row r="1043" spans="1:14" x14ac:dyDescent="0.3">
      <c r="A1043" t="s">
        <v>432</v>
      </c>
      <c r="B1043">
        <v>18.170000000000002</v>
      </c>
      <c r="C1043">
        <v>6.91</v>
      </c>
      <c r="D1043" t="s">
        <v>2382</v>
      </c>
      <c r="E1043" t="s">
        <v>2380</v>
      </c>
      <c r="F1043" t="s">
        <v>2380</v>
      </c>
      <c r="G1043">
        <v>1</v>
      </c>
      <c r="H1043" t="s">
        <v>2380</v>
      </c>
      <c r="I1043" s="9">
        <f>IF(MedExam_Table[[#This Row],[NumberOfMajorSurgeries]]="No major surgery",0,MedExam_Table[[#This Row],[NumberOfMajorSurgeries]])</f>
        <v>1</v>
      </c>
      <c r="J1043" t="str">
        <f>PROPER(MedExam_Table[[#This Row],[Heart Issues]])</f>
        <v>Yes</v>
      </c>
      <c r="K1043" t="str">
        <f>PROPER(IF(MedExam_Table[[#This Row],[smoker]]= "?","No",MedExam_Table[[#This Row],[smoker]]))</f>
        <v>No</v>
      </c>
      <c r="L1043" t="str">
        <f>IF(MedExam_Table[[#This Row],[BMI]]&lt;18.5,"Underweight",IF(MedExam_Table[[#This Row],[BMI]]&lt;25,"NormalWeight",IF(MedExam_Table[[#This Row],[BMI]]&lt;=30,"OverWeight","Obesity")))</f>
        <v>Underweight</v>
      </c>
      <c r="M1043" t="str">
        <f>IF(MedExam_Table[[#This Row],[HBA1C]]&lt;5.7,"Normal",IF(MedExam_Table[[#This Row],[HBA1C]]&lt;6.4,"Prediabetes","Diabetes"))</f>
        <v>Diabetes</v>
      </c>
      <c r="N1043" t="str">
        <f>PROPER(MedExam_Table[[#This Row],[Any Transplants]])</f>
        <v>No</v>
      </c>
    </row>
    <row r="1044" spans="1:14" x14ac:dyDescent="0.3">
      <c r="A1044" t="s">
        <v>431</v>
      </c>
      <c r="B1044">
        <v>32.54</v>
      </c>
      <c r="C1044">
        <v>6.38</v>
      </c>
      <c r="D1044" t="s">
        <v>2380</v>
      </c>
      <c r="E1044" t="s">
        <v>2382</v>
      </c>
      <c r="F1044" t="s">
        <v>2380</v>
      </c>
      <c r="G1044">
        <v>1</v>
      </c>
      <c r="H1044" t="s">
        <v>2380</v>
      </c>
      <c r="I1044" s="9">
        <f>IF(MedExam_Table[[#This Row],[NumberOfMajorSurgeries]]="No major surgery",0,MedExam_Table[[#This Row],[NumberOfMajorSurgeries]])</f>
        <v>1</v>
      </c>
      <c r="J1044" t="str">
        <f>PROPER(MedExam_Table[[#This Row],[Heart Issues]])</f>
        <v>No</v>
      </c>
      <c r="K1044" t="str">
        <f>PROPER(IF(MedExam_Table[[#This Row],[smoker]]= "?","No",MedExam_Table[[#This Row],[smoker]]))</f>
        <v>No</v>
      </c>
      <c r="L1044" t="str">
        <f>IF(MedExam_Table[[#This Row],[BMI]]&lt;18.5,"Underweight",IF(MedExam_Table[[#This Row],[BMI]]&lt;25,"NormalWeight",IF(MedExam_Table[[#This Row],[BMI]]&lt;=30,"OverWeight","Obesity")))</f>
        <v>Obesity</v>
      </c>
      <c r="M1044" t="str">
        <f>IF(MedExam_Table[[#This Row],[HBA1C]]&lt;5.7,"Normal",IF(MedExam_Table[[#This Row],[HBA1C]]&lt;6.4,"Prediabetes","Diabetes"))</f>
        <v>Prediabetes</v>
      </c>
      <c r="N1044" t="str">
        <f>PROPER(MedExam_Table[[#This Row],[Any Transplants]])</f>
        <v>Yes</v>
      </c>
    </row>
    <row r="1045" spans="1:14" x14ac:dyDescent="0.3">
      <c r="A1045" t="s">
        <v>430</v>
      </c>
      <c r="B1045">
        <v>30.25</v>
      </c>
      <c r="C1045">
        <v>4.7699999999999996</v>
      </c>
      <c r="D1045" t="s">
        <v>2380</v>
      </c>
      <c r="E1045" t="s">
        <v>2380</v>
      </c>
      <c r="F1045" t="s">
        <v>2380</v>
      </c>
      <c r="G1045" t="s">
        <v>2381</v>
      </c>
      <c r="H1045" t="s">
        <v>2380</v>
      </c>
      <c r="I1045" s="9">
        <f>IF(MedExam_Table[[#This Row],[NumberOfMajorSurgeries]]="No major surgery",0,MedExam_Table[[#This Row],[NumberOfMajorSurgeries]])</f>
        <v>0</v>
      </c>
      <c r="J1045" t="str">
        <f>PROPER(MedExam_Table[[#This Row],[Heart Issues]])</f>
        <v>No</v>
      </c>
      <c r="K1045" t="str">
        <f>PROPER(IF(MedExam_Table[[#This Row],[smoker]]= "?","No",MedExam_Table[[#This Row],[smoker]]))</f>
        <v>No</v>
      </c>
      <c r="L1045" t="str">
        <f>IF(MedExam_Table[[#This Row],[BMI]]&lt;18.5,"Underweight",IF(MedExam_Table[[#This Row],[BMI]]&lt;25,"NormalWeight",IF(MedExam_Table[[#This Row],[BMI]]&lt;=30,"OverWeight","Obesity")))</f>
        <v>Obesity</v>
      </c>
      <c r="M1045" t="str">
        <f>IF(MedExam_Table[[#This Row],[HBA1C]]&lt;5.7,"Normal",IF(MedExam_Table[[#This Row],[HBA1C]]&lt;6.4,"Prediabetes","Diabetes"))</f>
        <v>Normal</v>
      </c>
      <c r="N1045" t="str">
        <f>PROPER(MedExam_Table[[#This Row],[Any Transplants]])</f>
        <v>No</v>
      </c>
    </row>
    <row r="1046" spans="1:14" x14ac:dyDescent="0.3">
      <c r="A1046" t="s">
        <v>429</v>
      </c>
      <c r="B1046">
        <v>19.59</v>
      </c>
      <c r="C1046">
        <v>6.04</v>
      </c>
      <c r="D1046" t="s">
        <v>2382</v>
      </c>
      <c r="E1046" t="s">
        <v>2380</v>
      </c>
      <c r="F1046" t="s">
        <v>2380</v>
      </c>
      <c r="G1046">
        <v>1</v>
      </c>
      <c r="H1046" t="s">
        <v>2380</v>
      </c>
      <c r="I1046" s="9">
        <f>IF(MedExam_Table[[#This Row],[NumberOfMajorSurgeries]]="No major surgery",0,MedExam_Table[[#This Row],[NumberOfMajorSurgeries]])</f>
        <v>1</v>
      </c>
      <c r="J1046" t="str">
        <f>PROPER(MedExam_Table[[#This Row],[Heart Issues]])</f>
        <v>Yes</v>
      </c>
      <c r="K1046" t="str">
        <f>PROPER(IF(MedExam_Table[[#This Row],[smoker]]= "?","No",MedExam_Table[[#This Row],[smoker]]))</f>
        <v>No</v>
      </c>
      <c r="L1046" t="str">
        <f>IF(MedExam_Table[[#This Row],[BMI]]&lt;18.5,"Underweight",IF(MedExam_Table[[#This Row],[BMI]]&lt;25,"NormalWeight",IF(MedExam_Table[[#This Row],[BMI]]&lt;=30,"OverWeight","Obesity")))</f>
        <v>NormalWeight</v>
      </c>
      <c r="M1046" t="str">
        <f>IF(MedExam_Table[[#This Row],[HBA1C]]&lt;5.7,"Normal",IF(MedExam_Table[[#This Row],[HBA1C]]&lt;6.4,"Prediabetes","Diabetes"))</f>
        <v>Prediabetes</v>
      </c>
      <c r="N1046" t="str">
        <f>PROPER(MedExam_Table[[#This Row],[Any Transplants]])</f>
        <v>No</v>
      </c>
    </row>
    <row r="1047" spans="1:14" x14ac:dyDescent="0.3">
      <c r="A1047" t="s">
        <v>2179</v>
      </c>
      <c r="B1047">
        <v>38.17</v>
      </c>
      <c r="C1047">
        <v>4.53</v>
      </c>
      <c r="D1047" t="s">
        <v>2380</v>
      </c>
      <c r="E1047" t="s">
        <v>2382</v>
      </c>
      <c r="F1047" t="s">
        <v>2380</v>
      </c>
      <c r="G1047">
        <v>1</v>
      </c>
      <c r="H1047" t="s">
        <v>2382</v>
      </c>
      <c r="I1047" s="9">
        <f>IF(MedExam_Table[[#This Row],[NumberOfMajorSurgeries]]="No major surgery",0,MedExam_Table[[#This Row],[NumberOfMajorSurgeries]])</f>
        <v>1</v>
      </c>
      <c r="J1047" t="str">
        <f>PROPER(MedExam_Table[[#This Row],[Heart Issues]])</f>
        <v>No</v>
      </c>
      <c r="K1047" t="str">
        <f>PROPER(IF(MedExam_Table[[#This Row],[smoker]]= "?","No",MedExam_Table[[#This Row],[smoker]]))</f>
        <v>Yes</v>
      </c>
      <c r="L1047" t="str">
        <f>IF(MedExam_Table[[#This Row],[BMI]]&lt;18.5,"Underweight",IF(MedExam_Table[[#This Row],[BMI]]&lt;25,"NormalWeight",IF(MedExam_Table[[#This Row],[BMI]]&lt;=30,"OverWeight","Obesity")))</f>
        <v>Obesity</v>
      </c>
      <c r="M1047" t="str">
        <f>IF(MedExam_Table[[#This Row],[HBA1C]]&lt;5.7,"Normal",IF(MedExam_Table[[#This Row],[HBA1C]]&lt;6.4,"Prediabetes","Diabetes"))</f>
        <v>Normal</v>
      </c>
      <c r="N1047" t="str">
        <f>PROPER(MedExam_Table[[#This Row],[Any Transplants]])</f>
        <v>Yes</v>
      </c>
    </row>
    <row r="1048" spans="1:14" x14ac:dyDescent="0.3">
      <c r="A1048" t="s">
        <v>428</v>
      </c>
      <c r="B1048">
        <v>45.9</v>
      </c>
      <c r="C1048">
        <v>4.3</v>
      </c>
      <c r="D1048" t="s">
        <v>2382</v>
      </c>
      <c r="E1048" t="s">
        <v>2380</v>
      </c>
      <c r="F1048" t="s">
        <v>2380</v>
      </c>
      <c r="G1048">
        <v>1</v>
      </c>
      <c r="H1048" t="s">
        <v>2380</v>
      </c>
      <c r="I1048" s="9">
        <f>IF(MedExam_Table[[#This Row],[NumberOfMajorSurgeries]]="No major surgery",0,MedExam_Table[[#This Row],[NumberOfMajorSurgeries]])</f>
        <v>1</v>
      </c>
      <c r="J1048" t="str">
        <f>PROPER(MedExam_Table[[#This Row],[Heart Issues]])</f>
        <v>Yes</v>
      </c>
      <c r="K1048" t="str">
        <f>PROPER(IF(MedExam_Table[[#This Row],[smoker]]= "?","No",MedExam_Table[[#This Row],[smoker]]))</f>
        <v>No</v>
      </c>
      <c r="L1048" t="str">
        <f>IF(MedExam_Table[[#This Row],[BMI]]&lt;18.5,"Underweight",IF(MedExam_Table[[#This Row],[BMI]]&lt;25,"NormalWeight",IF(MedExam_Table[[#This Row],[BMI]]&lt;=30,"OverWeight","Obesity")))</f>
        <v>Obesity</v>
      </c>
      <c r="M1048" t="str">
        <f>IF(MedExam_Table[[#This Row],[HBA1C]]&lt;5.7,"Normal",IF(MedExam_Table[[#This Row],[HBA1C]]&lt;6.4,"Prediabetes","Diabetes"))</f>
        <v>Normal</v>
      </c>
      <c r="N1048" t="str">
        <f>PROPER(MedExam_Table[[#This Row],[Any Transplants]])</f>
        <v>No</v>
      </c>
    </row>
    <row r="1049" spans="1:14" x14ac:dyDescent="0.3">
      <c r="A1049" t="s">
        <v>427</v>
      </c>
      <c r="B1049">
        <v>17.059999999999999</v>
      </c>
      <c r="C1049">
        <v>8.75</v>
      </c>
      <c r="D1049" t="s">
        <v>2382</v>
      </c>
      <c r="E1049" t="s">
        <v>2380</v>
      </c>
      <c r="F1049" t="s">
        <v>2380</v>
      </c>
      <c r="G1049" t="s">
        <v>2381</v>
      </c>
      <c r="H1049" t="s">
        <v>2380</v>
      </c>
      <c r="I1049" s="9">
        <f>IF(MedExam_Table[[#This Row],[NumberOfMajorSurgeries]]="No major surgery",0,MedExam_Table[[#This Row],[NumberOfMajorSurgeries]])</f>
        <v>0</v>
      </c>
      <c r="J1049" t="str">
        <f>PROPER(MedExam_Table[[#This Row],[Heart Issues]])</f>
        <v>Yes</v>
      </c>
      <c r="K1049" t="str">
        <f>PROPER(IF(MedExam_Table[[#This Row],[smoker]]= "?","No",MedExam_Table[[#This Row],[smoker]]))</f>
        <v>No</v>
      </c>
      <c r="L1049" t="str">
        <f>IF(MedExam_Table[[#This Row],[BMI]]&lt;18.5,"Underweight",IF(MedExam_Table[[#This Row],[BMI]]&lt;25,"NormalWeight",IF(MedExam_Table[[#This Row],[BMI]]&lt;=30,"OverWeight","Obesity")))</f>
        <v>Underweight</v>
      </c>
      <c r="M1049" t="str">
        <f>IF(MedExam_Table[[#This Row],[HBA1C]]&lt;5.7,"Normal",IF(MedExam_Table[[#This Row],[HBA1C]]&lt;6.4,"Prediabetes","Diabetes"))</f>
        <v>Diabetes</v>
      </c>
      <c r="N1049" t="str">
        <f>PROPER(MedExam_Table[[#This Row],[Any Transplants]])</f>
        <v>No</v>
      </c>
    </row>
    <row r="1050" spans="1:14" x14ac:dyDescent="0.3">
      <c r="A1050" t="s">
        <v>426</v>
      </c>
      <c r="B1050">
        <v>32.07</v>
      </c>
      <c r="C1050">
        <v>5.25</v>
      </c>
      <c r="D1050" t="s">
        <v>2380</v>
      </c>
      <c r="E1050" t="s">
        <v>2380</v>
      </c>
      <c r="F1050" t="s">
        <v>2383</v>
      </c>
      <c r="G1050">
        <v>1</v>
      </c>
      <c r="H1050" t="s">
        <v>2380</v>
      </c>
      <c r="I1050" s="9">
        <f>IF(MedExam_Table[[#This Row],[NumberOfMajorSurgeries]]="No major surgery",0,MedExam_Table[[#This Row],[NumberOfMajorSurgeries]])</f>
        <v>1</v>
      </c>
      <c r="J1050" t="str">
        <f>PROPER(MedExam_Table[[#This Row],[Heart Issues]])</f>
        <v>No</v>
      </c>
      <c r="K1050" t="str">
        <f>PROPER(IF(MedExam_Table[[#This Row],[smoker]]= "?","No",MedExam_Table[[#This Row],[smoker]]))</f>
        <v>No</v>
      </c>
      <c r="L1050" t="str">
        <f>IF(MedExam_Table[[#This Row],[BMI]]&lt;18.5,"Underweight",IF(MedExam_Table[[#This Row],[BMI]]&lt;25,"NormalWeight",IF(MedExam_Table[[#This Row],[BMI]]&lt;=30,"OverWeight","Obesity")))</f>
        <v>Obesity</v>
      </c>
      <c r="M1050" t="str">
        <f>IF(MedExam_Table[[#This Row],[HBA1C]]&lt;5.7,"Normal",IF(MedExam_Table[[#This Row],[HBA1C]]&lt;6.4,"Prediabetes","Diabetes"))</f>
        <v>Normal</v>
      </c>
      <c r="N1050" t="str">
        <f>PROPER(MedExam_Table[[#This Row],[Any Transplants]])</f>
        <v>No</v>
      </c>
    </row>
    <row r="1051" spans="1:14" x14ac:dyDescent="0.3">
      <c r="A1051" t="s">
        <v>425</v>
      </c>
      <c r="B1051">
        <v>16.5</v>
      </c>
      <c r="C1051">
        <v>5.03</v>
      </c>
      <c r="D1051" t="s">
        <v>2380</v>
      </c>
      <c r="E1051" t="s">
        <v>2380</v>
      </c>
      <c r="F1051" t="s">
        <v>2380</v>
      </c>
      <c r="G1051">
        <v>1</v>
      </c>
      <c r="H1051" t="s">
        <v>2380</v>
      </c>
      <c r="I1051" s="9">
        <f>IF(MedExam_Table[[#This Row],[NumberOfMajorSurgeries]]="No major surgery",0,MedExam_Table[[#This Row],[NumberOfMajorSurgeries]])</f>
        <v>1</v>
      </c>
      <c r="J1051" t="str">
        <f>PROPER(MedExam_Table[[#This Row],[Heart Issues]])</f>
        <v>No</v>
      </c>
      <c r="K1051" t="str">
        <f>PROPER(IF(MedExam_Table[[#This Row],[smoker]]= "?","No",MedExam_Table[[#This Row],[smoker]]))</f>
        <v>No</v>
      </c>
      <c r="L1051" t="str">
        <f>IF(MedExam_Table[[#This Row],[BMI]]&lt;18.5,"Underweight",IF(MedExam_Table[[#This Row],[BMI]]&lt;25,"NormalWeight",IF(MedExam_Table[[#This Row],[BMI]]&lt;=30,"OverWeight","Obesity")))</f>
        <v>Underweight</v>
      </c>
      <c r="M1051" t="str">
        <f>IF(MedExam_Table[[#This Row],[HBA1C]]&lt;5.7,"Normal",IF(MedExam_Table[[#This Row],[HBA1C]]&lt;6.4,"Prediabetes","Diabetes"))</f>
        <v>Normal</v>
      </c>
      <c r="N1051" t="str">
        <f>PROPER(MedExam_Table[[#This Row],[Any Transplants]])</f>
        <v>No</v>
      </c>
    </row>
    <row r="1052" spans="1:14" x14ac:dyDescent="0.3">
      <c r="A1052" t="s">
        <v>424</v>
      </c>
      <c r="B1052">
        <v>31.4</v>
      </c>
      <c r="C1052">
        <v>5.88</v>
      </c>
      <c r="D1052" t="s">
        <v>2380</v>
      </c>
      <c r="E1052" t="s">
        <v>2380</v>
      </c>
      <c r="F1052" t="s">
        <v>2380</v>
      </c>
      <c r="G1052">
        <v>1</v>
      </c>
      <c r="H1052" t="s">
        <v>2380</v>
      </c>
      <c r="I1052" s="9">
        <f>IF(MedExam_Table[[#This Row],[NumberOfMajorSurgeries]]="No major surgery",0,MedExam_Table[[#This Row],[NumberOfMajorSurgeries]])</f>
        <v>1</v>
      </c>
      <c r="J1052" t="str">
        <f>PROPER(MedExam_Table[[#This Row],[Heart Issues]])</f>
        <v>No</v>
      </c>
      <c r="K1052" t="str">
        <f>PROPER(IF(MedExam_Table[[#This Row],[smoker]]= "?","No",MedExam_Table[[#This Row],[smoker]]))</f>
        <v>No</v>
      </c>
      <c r="L1052" t="str">
        <f>IF(MedExam_Table[[#This Row],[BMI]]&lt;18.5,"Underweight",IF(MedExam_Table[[#This Row],[BMI]]&lt;25,"NormalWeight",IF(MedExam_Table[[#This Row],[BMI]]&lt;=30,"OverWeight","Obesity")))</f>
        <v>Obesity</v>
      </c>
      <c r="M1052" t="str">
        <f>IF(MedExam_Table[[#This Row],[HBA1C]]&lt;5.7,"Normal",IF(MedExam_Table[[#This Row],[HBA1C]]&lt;6.4,"Prediabetes","Diabetes"))</f>
        <v>Prediabetes</v>
      </c>
      <c r="N1052" t="str">
        <f>PROPER(MedExam_Table[[#This Row],[Any Transplants]])</f>
        <v>No</v>
      </c>
    </row>
    <row r="1053" spans="1:14" x14ac:dyDescent="0.3">
      <c r="A1053" t="s">
        <v>423</v>
      </c>
      <c r="B1053">
        <v>20.36</v>
      </c>
      <c r="C1053">
        <v>4.49</v>
      </c>
      <c r="D1053" t="s">
        <v>2380</v>
      </c>
      <c r="E1053" t="s">
        <v>2380</v>
      </c>
      <c r="F1053" t="s">
        <v>2380</v>
      </c>
      <c r="G1053" t="s">
        <v>2381</v>
      </c>
      <c r="H1053" t="s">
        <v>2380</v>
      </c>
      <c r="I1053" s="9">
        <f>IF(MedExam_Table[[#This Row],[NumberOfMajorSurgeries]]="No major surgery",0,MedExam_Table[[#This Row],[NumberOfMajorSurgeries]])</f>
        <v>0</v>
      </c>
      <c r="J1053" t="str">
        <f>PROPER(MedExam_Table[[#This Row],[Heart Issues]])</f>
        <v>No</v>
      </c>
      <c r="K1053" t="str">
        <f>PROPER(IF(MedExam_Table[[#This Row],[smoker]]= "?","No",MedExam_Table[[#This Row],[smoker]]))</f>
        <v>No</v>
      </c>
      <c r="L1053" t="str">
        <f>IF(MedExam_Table[[#This Row],[BMI]]&lt;18.5,"Underweight",IF(MedExam_Table[[#This Row],[BMI]]&lt;25,"NormalWeight",IF(MedExam_Table[[#This Row],[BMI]]&lt;=30,"OverWeight","Obesity")))</f>
        <v>NormalWeight</v>
      </c>
      <c r="M1053" t="str">
        <f>IF(MedExam_Table[[#This Row],[HBA1C]]&lt;5.7,"Normal",IF(MedExam_Table[[#This Row],[HBA1C]]&lt;6.4,"Prediabetes","Diabetes"))</f>
        <v>Normal</v>
      </c>
      <c r="N1053" t="str">
        <f>PROPER(MedExam_Table[[#This Row],[Any Transplants]])</f>
        <v>No</v>
      </c>
    </row>
    <row r="1054" spans="1:14" x14ac:dyDescent="0.3">
      <c r="A1054" t="s">
        <v>422</v>
      </c>
      <c r="B1054">
        <v>25.46</v>
      </c>
      <c r="C1054">
        <v>4.1399999999999997</v>
      </c>
      <c r="D1054" t="s">
        <v>2380</v>
      </c>
      <c r="E1054" t="s">
        <v>2380</v>
      </c>
      <c r="F1054" t="s">
        <v>2380</v>
      </c>
      <c r="G1054">
        <v>1</v>
      </c>
      <c r="H1054" t="s">
        <v>2380</v>
      </c>
      <c r="I1054" s="9">
        <f>IF(MedExam_Table[[#This Row],[NumberOfMajorSurgeries]]="No major surgery",0,MedExam_Table[[#This Row],[NumberOfMajorSurgeries]])</f>
        <v>1</v>
      </c>
      <c r="J1054" t="str">
        <f>PROPER(MedExam_Table[[#This Row],[Heart Issues]])</f>
        <v>No</v>
      </c>
      <c r="K1054" t="str">
        <f>PROPER(IF(MedExam_Table[[#This Row],[smoker]]= "?","No",MedExam_Table[[#This Row],[smoker]]))</f>
        <v>No</v>
      </c>
      <c r="L1054" t="str">
        <f>IF(MedExam_Table[[#This Row],[BMI]]&lt;18.5,"Underweight",IF(MedExam_Table[[#This Row],[BMI]]&lt;25,"NormalWeight",IF(MedExam_Table[[#This Row],[BMI]]&lt;=30,"OverWeight","Obesity")))</f>
        <v>OverWeight</v>
      </c>
      <c r="M1054" t="str">
        <f>IF(MedExam_Table[[#This Row],[HBA1C]]&lt;5.7,"Normal",IF(MedExam_Table[[#This Row],[HBA1C]]&lt;6.4,"Prediabetes","Diabetes"))</f>
        <v>Normal</v>
      </c>
      <c r="N1054" t="str">
        <f>PROPER(MedExam_Table[[#This Row],[Any Transplants]])</f>
        <v>No</v>
      </c>
    </row>
    <row r="1055" spans="1:14" x14ac:dyDescent="0.3">
      <c r="A1055" t="s">
        <v>421</v>
      </c>
      <c r="B1055">
        <v>17.09</v>
      </c>
      <c r="C1055">
        <v>5.8</v>
      </c>
      <c r="D1055" t="s">
        <v>2382</v>
      </c>
      <c r="E1055" t="s">
        <v>2380</v>
      </c>
      <c r="F1055" t="s">
        <v>2380</v>
      </c>
      <c r="G1055" t="s">
        <v>2381</v>
      </c>
      <c r="H1055" t="s">
        <v>2380</v>
      </c>
      <c r="I1055" s="9">
        <f>IF(MedExam_Table[[#This Row],[NumberOfMajorSurgeries]]="No major surgery",0,MedExam_Table[[#This Row],[NumberOfMajorSurgeries]])</f>
        <v>0</v>
      </c>
      <c r="J1055" t="str">
        <f>PROPER(MedExam_Table[[#This Row],[Heart Issues]])</f>
        <v>Yes</v>
      </c>
      <c r="K1055" t="str">
        <f>PROPER(IF(MedExam_Table[[#This Row],[smoker]]= "?","No",MedExam_Table[[#This Row],[smoker]]))</f>
        <v>No</v>
      </c>
      <c r="L1055" t="str">
        <f>IF(MedExam_Table[[#This Row],[BMI]]&lt;18.5,"Underweight",IF(MedExam_Table[[#This Row],[BMI]]&lt;25,"NormalWeight",IF(MedExam_Table[[#This Row],[BMI]]&lt;=30,"OverWeight","Obesity")))</f>
        <v>Underweight</v>
      </c>
      <c r="M1055" t="str">
        <f>IF(MedExam_Table[[#This Row],[HBA1C]]&lt;5.7,"Normal",IF(MedExam_Table[[#This Row],[HBA1C]]&lt;6.4,"Prediabetes","Diabetes"))</f>
        <v>Prediabetes</v>
      </c>
      <c r="N1055" t="str">
        <f>PROPER(MedExam_Table[[#This Row],[Any Transplants]])</f>
        <v>No</v>
      </c>
    </row>
    <row r="1056" spans="1:14" x14ac:dyDescent="0.3">
      <c r="A1056" t="s">
        <v>420</v>
      </c>
      <c r="B1056">
        <v>20.83</v>
      </c>
      <c r="C1056">
        <v>5.12</v>
      </c>
      <c r="D1056" t="s">
        <v>2380</v>
      </c>
      <c r="E1056" t="s">
        <v>2380</v>
      </c>
      <c r="F1056" t="s">
        <v>2380</v>
      </c>
      <c r="G1056" t="s">
        <v>2381</v>
      </c>
      <c r="H1056" t="s">
        <v>2380</v>
      </c>
      <c r="I1056" s="9">
        <f>IF(MedExam_Table[[#This Row],[NumberOfMajorSurgeries]]="No major surgery",0,MedExam_Table[[#This Row],[NumberOfMajorSurgeries]])</f>
        <v>0</v>
      </c>
      <c r="J1056" t="str">
        <f>PROPER(MedExam_Table[[#This Row],[Heart Issues]])</f>
        <v>No</v>
      </c>
      <c r="K1056" t="str">
        <f>PROPER(IF(MedExam_Table[[#This Row],[smoker]]= "?","No",MedExam_Table[[#This Row],[smoker]]))</f>
        <v>No</v>
      </c>
      <c r="L1056" t="str">
        <f>IF(MedExam_Table[[#This Row],[BMI]]&lt;18.5,"Underweight",IF(MedExam_Table[[#This Row],[BMI]]&lt;25,"NormalWeight",IF(MedExam_Table[[#This Row],[BMI]]&lt;=30,"OverWeight","Obesity")))</f>
        <v>NormalWeight</v>
      </c>
      <c r="M1056" t="str">
        <f>IF(MedExam_Table[[#This Row],[HBA1C]]&lt;5.7,"Normal",IF(MedExam_Table[[#This Row],[HBA1C]]&lt;6.4,"Prediabetes","Diabetes"))</f>
        <v>Normal</v>
      </c>
      <c r="N1056" t="str">
        <f>PROPER(MedExam_Table[[#This Row],[Any Transplants]])</f>
        <v>No</v>
      </c>
    </row>
    <row r="1057" spans="1:14" x14ac:dyDescent="0.3">
      <c r="A1057" t="s">
        <v>419</v>
      </c>
      <c r="B1057">
        <v>18.920000000000002</v>
      </c>
      <c r="C1057">
        <v>5.98</v>
      </c>
      <c r="D1057" t="s">
        <v>2382</v>
      </c>
      <c r="E1057" t="s">
        <v>2380</v>
      </c>
      <c r="F1057" t="s">
        <v>2380</v>
      </c>
      <c r="G1057">
        <v>1</v>
      </c>
      <c r="H1057" t="s">
        <v>2380</v>
      </c>
      <c r="I1057" s="9">
        <f>IF(MedExam_Table[[#This Row],[NumberOfMajorSurgeries]]="No major surgery",0,MedExam_Table[[#This Row],[NumberOfMajorSurgeries]])</f>
        <v>1</v>
      </c>
      <c r="J1057" t="str">
        <f>PROPER(MedExam_Table[[#This Row],[Heart Issues]])</f>
        <v>Yes</v>
      </c>
      <c r="K1057" t="str">
        <f>PROPER(IF(MedExam_Table[[#This Row],[smoker]]= "?","No",MedExam_Table[[#This Row],[smoker]]))</f>
        <v>No</v>
      </c>
      <c r="L1057" t="str">
        <f>IF(MedExam_Table[[#This Row],[BMI]]&lt;18.5,"Underweight",IF(MedExam_Table[[#This Row],[BMI]]&lt;25,"NormalWeight",IF(MedExam_Table[[#This Row],[BMI]]&lt;=30,"OverWeight","Obesity")))</f>
        <v>NormalWeight</v>
      </c>
      <c r="M1057" t="str">
        <f>IF(MedExam_Table[[#This Row],[HBA1C]]&lt;5.7,"Normal",IF(MedExam_Table[[#This Row],[HBA1C]]&lt;6.4,"Prediabetes","Diabetes"))</f>
        <v>Prediabetes</v>
      </c>
      <c r="N1057" t="str">
        <f>PROPER(MedExam_Table[[#This Row],[Any Transplants]])</f>
        <v>No</v>
      </c>
    </row>
    <row r="1058" spans="1:14" x14ac:dyDescent="0.3">
      <c r="A1058" t="s">
        <v>2178</v>
      </c>
      <c r="B1058">
        <v>36.954999999999998</v>
      </c>
      <c r="C1058">
        <v>5.84</v>
      </c>
      <c r="D1058" t="s">
        <v>2380</v>
      </c>
      <c r="E1058" t="s">
        <v>2380</v>
      </c>
      <c r="F1058" t="s">
        <v>2383</v>
      </c>
      <c r="G1058">
        <v>1</v>
      </c>
      <c r="H1058" t="s">
        <v>2382</v>
      </c>
      <c r="I1058" s="9">
        <f>IF(MedExam_Table[[#This Row],[NumberOfMajorSurgeries]]="No major surgery",0,MedExam_Table[[#This Row],[NumberOfMajorSurgeries]])</f>
        <v>1</v>
      </c>
      <c r="J1058" t="str">
        <f>PROPER(MedExam_Table[[#This Row],[Heart Issues]])</f>
        <v>No</v>
      </c>
      <c r="K1058" t="str">
        <f>PROPER(IF(MedExam_Table[[#This Row],[smoker]]= "?","No",MedExam_Table[[#This Row],[smoker]]))</f>
        <v>Yes</v>
      </c>
      <c r="L1058" t="str">
        <f>IF(MedExam_Table[[#This Row],[BMI]]&lt;18.5,"Underweight",IF(MedExam_Table[[#This Row],[BMI]]&lt;25,"NormalWeight",IF(MedExam_Table[[#This Row],[BMI]]&lt;=30,"OverWeight","Obesity")))</f>
        <v>Obesity</v>
      </c>
      <c r="M1058" t="str">
        <f>IF(MedExam_Table[[#This Row],[HBA1C]]&lt;5.7,"Normal",IF(MedExam_Table[[#This Row],[HBA1C]]&lt;6.4,"Prediabetes","Diabetes"))</f>
        <v>Prediabetes</v>
      </c>
      <c r="N1058" t="str">
        <f>PROPER(MedExam_Table[[#This Row],[Any Transplants]])</f>
        <v>No</v>
      </c>
    </row>
    <row r="1059" spans="1:14" x14ac:dyDescent="0.3">
      <c r="A1059" t="s">
        <v>418</v>
      </c>
      <c r="B1059">
        <v>37.1</v>
      </c>
      <c r="C1059">
        <v>5.46</v>
      </c>
      <c r="D1059" t="s">
        <v>2380</v>
      </c>
      <c r="E1059" t="s">
        <v>2380</v>
      </c>
      <c r="F1059" t="s">
        <v>2380</v>
      </c>
      <c r="G1059" t="s">
        <v>2381</v>
      </c>
      <c r="H1059" t="s">
        <v>2380</v>
      </c>
      <c r="I1059" s="9">
        <f>IF(MedExam_Table[[#This Row],[NumberOfMajorSurgeries]]="No major surgery",0,MedExam_Table[[#This Row],[NumberOfMajorSurgeries]])</f>
        <v>0</v>
      </c>
      <c r="J1059" t="str">
        <f>PROPER(MedExam_Table[[#This Row],[Heart Issues]])</f>
        <v>No</v>
      </c>
      <c r="K1059" t="str">
        <f>PROPER(IF(MedExam_Table[[#This Row],[smoker]]= "?","No",MedExam_Table[[#This Row],[smoker]]))</f>
        <v>No</v>
      </c>
      <c r="L1059" t="str">
        <f>IF(MedExam_Table[[#This Row],[BMI]]&lt;18.5,"Underweight",IF(MedExam_Table[[#This Row],[BMI]]&lt;25,"NormalWeight",IF(MedExam_Table[[#This Row],[BMI]]&lt;=30,"OverWeight","Obesity")))</f>
        <v>Obesity</v>
      </c>
      <c r="M1059" t="str">
        <f>IF(MedExam_Table[[#This Row],[HBA1C]]&lt;5.7,"Normal",IF(MedExam_Table[[#This Row],[HBA1C]]&lt;6.4,"Prediabetes","Diabetes"))</f>
        <v>Normal</v>
      </c>
      <c r="N1059" t="str">
        <f>PROPER(MedExam_Table[[#This Row],[Any Transplants]])</f>
        <v>No</v>
      </c>
    </row>
    <row r="1060" spans="1:14" x14ac:dyDescent="0.3">
      <c r="A1060" t="s">
        <v>417</v>
      </c>
      <c r="B1060">
        <v>22.515000000000001</v>
      </c>
      <c r="C1060">
        <v>4.91</v>
      </c>
      <c r="D1060" t="s">
        <v>2382</v>
      </c>
      <c r="E1060" t="s">
        <v>2380</v>
      </c>
      <c r="F1060" t="s">
        <v>2383</v>
      </c>
      <c r="G1060">
        <v>1</v>
      </c>
      <c r="H1060" t="s">
        <v>2380</v>
      </c>
      <c r="I1060" s="9">
        <f>IF(MedExam_Table[[#This Row],[NumberOfMajorSurgeries]]="No major surgery",0,MedExam_Table[[#This Row],[NumberOfMajorSurgeries]])</f>
        <v>1</v>
      </c>
      <c r="J1060" t="str">
        <f>PROPER(MedExam_Table[[#This Row],[Heart Issues]])</f>
        <v>Yes</v>
      </c>
      <c r="K1060" t="str">
        <f>PROPER(IF(MedExam_Table[[#This Row],[smoker]]= "?","No",MedExam_Table[[#This Row],[smoker]]))</f>
        <v>No</v>
      </c>
      <c r="L1060" t="str">
        <f>IF(MedExam_Table[[#This Row],[BMI]]&lt;18.5,"Underweight",IF(MedExam_Table[[#This Row],[BMI]]&lt;25,"NormalWeight",IF(MedExam_Table[[#This Row],[BMI]]&lt;=30,"OverWeight","Obesity")))</f>
        <v>NormalWeight</v>
      </c>
      <c r="M1060" t="str">
        <f>IF(MedExam_Table[[#This Row],[HBA1C]]&lt;5.7,"Normal",IF(MedExam_Table[[#This Row],[HBA1C]]&lt;6.4,"Prediabetes","Diabetes"))</f>
        <v>Normal</v>
      </c>
      <c r="N1060" t="str">
        <f>PROPER(MedExam_Table[[#This Row],[Any Transplants]])</f>
        <v>No</v>
      </c>
    </row>
    <row r="1061" spans="1:14" x14ac:dyDescent="0.3">
      <c r="A1061" t="s">
        <v>416</v>
      </c>
      <c r="B1061">
        <v>32.700000000000003</v>
      </c>
      <c r="C1061">
        <v>4.66</v>
      </c>
      <c r="D1061" t="s">
        <v>2380</v>
      </c>
      <c r="E1061" t="s">
        <v>2380</v>
      </c>
      <c r="F1061" t="s">
        <v>2380</v>
      </c>
      <c r="G1061" t="s">
        <v>2381</v>
      </c>
      <c r="H1061" t="s">
        <v>2380</v>
      </c>
      <c r="I1061" s="9">
        <f>IF(MedExam_Table[[#This Row],[NumberOfMajorSurgeries]]="No major surgery",0,MedExam_Table[[#This Row],[NumberOfMajorSurgeries]])</f>
        <v>0</v>
      </c>
      <c r="J1061" t="str">
        <f>PROPER(MedExam_Table[[#This Row],[Heart Issues]])</f>
        <v>No</v>
      </c>
      <c r="K1061" t="str">
        <f>PROPER(IF(MedExam_Table[[#This Row],[smoker]]= "?","No",MedExam_Table[[#This Row],[smoker]]))</f>
        <v>No</v>
      </c>
      <c r="L1061" t="str">
        <f>IF(MedExam_Table[[#This Row],[BMI]]&lt;18.5,"Underweight",IF(MedExam_Table[[#This Row],[BMI]]&lt;25,"NormalWeight",IF(MedExam_Table[[#This Row],[BMI]]&lt;=30,"OverWeight","Obesity")))</f>
        <v>Obesity</v>
      </c>
      <c r="M1061" t="str">
        <f>IF(MedExam_Table[[#This Row],[HBA1C]]&lt;5.7,"Normal",IF(MedExam_Table[[#This Row],[HBA1C]]&lt;6.4,"Prediabetes","Diabetes"))</f>
        <v>Normal</v>
      </c>
      <c r="N1061" t="str">
        <f>PROPER(MedExam_Table[[#This Row],[Any Transplants]])</f>
        <v>No</v>
      </c>
    </row>
    <row r="1062" spans="1:14" x14ac:dyDescent="0.3">
      <c r="A1062" t="s">
        <v>415</v>
      </c>
      <c r="B1062">
        <v>17.75</v>
      </c>
      <c r="C1062">
        <v>6.8</v>
      </c>
      <c r="D1062" t="s">
        <v>2382</v>
      </c>
      <c r="E1062" t="s">
        <v>2380</v>
      </c>
      <c r="F1062" t="s">
        <v>2380</v>
      </c>
      <c r="G1062">
        <v>1</v>
      </c>
      <c r="H1062" t="s">
        <v>2380</v>
      </c>
      <c r="I1062" s="9">
        <f>IF(MedExam_Table[[#This Row],[NumberOfMajorSurgeries]]="No major surgery",0,MedExam_Table[[#This Row],[NumberOfMajorSurgeries]])</f>
        <v>1</v>
      </c>
      <c r="J1062" t="str">
        <f>PROPER(MedExam_Table[[#This Row],[Heart Issues]])</f>
        <v>Yes</v>
      </c>
      <c r="K1062" t="str">
        <f>PROPER(IF(MedExam_Table[[#This Row],[smoker]]= "?","No",MedExam_Table[[#This Row],[smoker]]))</f>
        <v>No</v>
      </c>
      <c r="L1062" t="str">
        <f>IF(MedExam_Table[[#This Row],[BMI]]&lt;18.5,"Underweight",IF(MedExam_Table[[#This Row],[BMI]]&lt;25,"NormalWeight",IF(MedExam_Table[[#This Row],[BMI]]&lt;=30,"OverWeight","Obesity")))</f>
        <v>Underweight</v>
      </c>
      <c r="M1062" t="str">
        <f>IF(MedExam_Table[[#This Row],[HBA1C]]&lt;5.7,"Normal",IF(MedExam_Table[[#This Row],[HBA1C]]&lt;6.4,"Prediabetes","Diabetes"))</f>
        <v>Diabetes</v>
      </c>
      <c r="N1062" t="str">
        <f>PROPER(MedExam_Table[[#This Row],[Any Transplants]])</f>
        <v>No</v>
      </c>
    </row>
    <row r="1063" spans="1:14" x14ac:dyDescent="0.3">
      <c r="A1063" t="s">
        <v>414</v>
      </c>
      <c r="B1063">
        <v>33.630000000000003</v>
      </c>
      <c r="C1063">
        <v>4.47</v>
      </c>
      <c r="D1063" t="s">
        <v>2382</v>
      </c>
      <c r="E1063" t="s">
        <v>2380</v>
      </c>
      <c r="F1063" t="s">
        <v>2380</v>
      </c>
      <c r="G1063" t="s">
        <v>2381</v>
      </c>
      <c r="H1063" t="s">
        <v>2380</v>
      </c>
      <c r="I1063" s="9">
        <f>IF(MedExam_Table[[#This Row],[NumberOfMajorSurgeries]]="No major surgery",0,MedExam_Table[[#This Row],[NumberOfMajorSurgeries]])</f>
        <v>0</v>
      </c>
      <c r="J1063" t="str">
        <f>PROPER(MedExam_Table[[#This Row],[Heart Issues]])</f>
        <v>Yes</v>
      </c>
      <c r="K1063" t="str">
        <f>PROPER(IF(MedExam_Table[[#This Row],[smoker]]= "?","No",MedExam_Table[[#This Row],[smoker]]))</f>
        <v>No</v>
      </c>
      <c r="L1063" t="str">
        <f>IF(MedExam_Table[[#This Row],[BMI]]&lt;18.5,"Underweight",IF(MedExam_Table[[#This Row],[BMI]]&lt;25,"NormalWeight",IF(MedExam_Table[[#This Row],[BMI]]&lt;=30,"OverWeight","Obesity")))</f>
        <v>Obesity</v>
      </c>
      <c r="M1063" t="str">
        <f>IF(MedExam_Table[[#This Row],[HBA1C]]&lt;5.7,"Normal",IF(MedExam_Table[[#This Row],[HBA1C]]&lt;6.4,"Prediabetes","Diabetes"))</f>
        <v>Normal</v>
      </c>
      <c r="N1063" t="str">
        <f>PROPER(MedExam_Table[[#This Row],[Any Transplants]])</f>
        <v>No</v>
      </c>
    </row>
    <row r="1064" spans="1:14" x14ac:dyDescent="0.3">
      <c r="A1064" t="s">
        <v>413</v>
      </c>
      <c r="B1064">
        <v>34.799999999999997</v>
      </c>
      <c r="C1064">
        <v>4.08</v>
      </c>
      <c r="D1064" t="s">
        <v>2382</v>
      </c>
      <c r="E1064" t="s">
        <v>2380</v>
      </c>
      <c r="F1064" t="s">
        <v>2380</v>
      </c>
      <c r="G1064">
        <v>1</v>
      </c>
      <c r="H1064" t="s">
        <v>2380</v>
      </c>
      <c r="I1064" s="9">
        <f>IF(MedExam_Table[[#This Row],[NumberOfMajorSurgeries]]="No major surgery",0,MedExam_Table[[#This Row],[NumberOfMajorSurgeries]])</f>
        <v>1</v>
      </c>
      <c r="J1064" t="str">
        <f>PROPER(MedExam_Table[[#This Row],[Heart Issues]])</f>
        <v>Yes</v>
      </c>
      <c r="K1064" t="str">
        <f>PROPER(IF(MedExam_Table[[#This Row],[smoker]]= "?","No",MedExam_Table[[#This Row],[smoker]]))</f>
        <v>No</v>
      </c>
      <c r="L1064" t="str">
        <f>IF(MedExam_Table[[#This Row],[BMI]]&lt;18.5,"Underweight",IF(MedExam_Table[[#This Row],[BMI]]&lt;25,"NormalWeight",IF(MedExam_Table[[#This Row],[BMI]]&lt;=30,"OverWeight","Obesity")))</f>
        <v>Obesity</v>
      </c>
      <c r="M1064" t="str">
        <f>IF(MedExam_Table[[#This Row],[HBA1C]]&lt;5.7,"Normal",IF(MedExam_Table[[#This Row],[HBA1C]]&lt;6.4,"Prediabetes","Diabetes"))</f>
        <v>Normal</v>
      </c>
      <c r="N1064" t="str">
        <f>PROPER(MedExam_Table[[#This Row],[Any Transplants]])</f>
        <v>No</v>
      </c>
    </row>
    <row r="1065" spans="1:14" x14ac:dyDescent="0.3">
      <c r="A1065" t="s">
        <v>412</v>
      </c>
      <c r="B1065">
        <v>16.809999999999999</v>
      </c>
      <c r="C1065">
        <v>5.51</v>
      </c>
      <c r="D1065" t="s">
        <v>2382</v>
      </c>
      <c r="E1065" t="s">
        <v>2380</v>
      </c>
      <c r="F1065" t="s">
        <v>2380</v>
      </c>
      <c r="G1065">
        <v>1</v>
      </c>
      <c r="H1065" t="s">
        <v>2380</v>
      </c>
      <c r="I1065" s="9">
        <f>IF(MedExam_Table[[#This Row],[NumberOfMajorSurgeries]]="No major surgery",0,MedExam_Table[[#This Row],[NumberOfMajorSurgeries]])</f>
        <v>1</v>
      </c>
      <c r="J1065" t="str">
        <f>PROPER(MedExam_Table[[#This Row],[Heart Issues]])</f>
        <v>Yes</v>
      </c>
      <c r="K1065" t="str">
        <f>PROPER(IF(MedExam_Table[[#This Row],[smoker]]= "?","No",MedExam_Table[[#This Row],[smoker]]))</f>
        <v>No</v>
      </c>
      <c r="L1065" t="str">
        <f>IF(MedExam_Table[[#This Row],[BMI]]&lt;18.5,"Underweight",IF(MedExam_Table[[#This Row],[BMI]]&lt;25,"NormalWeight",IF(MedExam_Table[[#This Row],[BMI]]&lt;=30,"OverWeight","Obesity")))</f>
        <v>Underweight</v>
      </c>
      <c r="M1065" t="str">
        <f>IF(MedExam_Table[[#This Row],[HBA1C]]&lt;5.7,"Normal",IF(MedExam_Table[[#This Row],[HBA1C]]&lt;6.4,"Prediabetes","Diabetes"))</f>
        <v>Normal</v>
      </c>
      <c r="N1065" t="str">
        <f>PROPER(MedExam_Table[[#This Row],[Any Transplants]])</f>
        <v>No</v>
      </c>
    </row>
    <row r="1066" spans="1:14" x14ac:dyDescent="0.3">
      <c r="A1066" t="s">
        <v>411</v>
      </c>
      <c r="B1066">
        <v>16.690000000000001</v>
      </c>
      <c r="C1066">
        <v>8.4</v>
      </c>
      <c r="D1066" t="s">
        <v>2382</v>
      </c>
      <c r="E1066" t="s">
        <v>2380</v>
      </c>
      <c r="F1066" t="s">
        <v>2380</v>
      </c>
      <c r="G1066" t="s">
        <v>2381</v>
      </c>
      <c r="H1066" t="s">
        <v>2380</v>
      </c>
      <c r="I1066" s="9">
        <f>IF(MedExam_Table[[#This Row],[NumberOfMajorSurgeries]]="No major surgery",0,MedExam_Table[[#This Row],[NumberOfMajorSurgeries]])</f>
        <v>0</v>
      </c>
      <c r="J1066" t="str">
        <f>PROPER(MedExam_Table[[#This Row],[Heart Issues]])</f>
        <v>Yes</v>
      </c>
      <c r="K1066" t="str">
        <f>PROPER(IF(MedExam_Table[[#This Row],[smoker]]= "?","No",MedExam_Table[[#This Row],[smoker]]))</f>
        <v>No</v>
      </c>
      <c r="L1066" t="str">
        <f>IF(MedExam_Table[[#This Row],[BMI]]&lt;18.5,"Underweight",IF(MedExam_Table[[#This Row],[BMI]]&lt;25,"NormalWeight",IF(MedExam_Table[[#This Row],[BMI]]&lt;=30,"OverWeight","Obesity")))</f>
        <v>Underweight</v>
      </c>
      <c r="M1066" t="str">
        <f>IF(MedExam_Table[[#This Row],[HBA1C]]&lt;5.7,"Normal",IF(MedExam_Table[[#This Row],[HBA1C]]&lt;6.4,"Prediabetes","Diabetes"))</f>
        <v>Diabetes</v>
      </c>
      <c r="N1066" t="str">
        <f>PROPER(MedExam_Table[[#This Row],[Any Transplants]])</f>
        <v>No</v>
      </c>
    </row>
    <row r="1067" spans="1:14" x14ac:dyDescent="0.3">
      <c r="A1067" t="s">
        <v>410</v>
      </c>
      <c r="B1067">
        <v>23.21</v>
      </c>
      <c r="C1067">
        <v>5.14</v>
      </c>
      <c r="D1067" t="s">
        <v>2382</v>
      </c>
      <c r="E1067" t="s">
        <v>2380</v>
      </c>
      <c r="F1067" t="s">
        <v>2380</v>
      </c>
      <c r="G1067">
        <v>1</v>
      </c>
      <c r="H1067" t="s">
        <v>2380</v>
      </c>
      <c r="I1067" s="9">
        <f>IF(MedExam_Table[[#This Row],[NumberOfMajorSurgeries]]="No major surgery",0,MedExam_Table[[#This Row],[NumberOfMajorSurgeries]])</f>
        <v>1</v>
      </c>
      <c r="J1067" t="str">
        <f>PROPER(MedExam_Table[[#This Row],[Heart Issues]])</f>
        <v>Yes</v>
      </c>
      <c r="K1067" t="str">
        <f>PROPER(IF(MedExam_Table[[#This Row],[smoker]]= "?","No",MedExam_Table[[#This Row],[smoker]]))</f>
        <v>No</v>
      </c>
      <c r="L1067" t="str">
        <f>IF(MedExam_Table[[#This Row],[BMI]]&lt;18.5,"Underweight",IF(MedExam_Table[[#This Row],[BMI]]&lt;25,"NormalWeight",IF(MedExam_Table[[#This Row],[BMI]]&lt;=30,"OverWeight","Obesity")))</f>
        <v>NormalWeight</v>
      </c>
      <c r="M1067" t="str">
        <f>IF(MedExam_Table[[#This Row],[HBA1C]]&lt;5.7,"Normal",IF(MedExam_Table[[#This Row],[HBA1C]]&lt;6.4,"Prediabetes","Diabetes"))</f>
        <v>Normal</v>
      </c>
      <c r="N1067" t="str">
        <f>PROPER(MedExam_Table[[#This Row],[Any Transplants]])</f>
        <v>No</v>
      </c>
    </row>
    <row r="1068" spans="1:14" x14ac:dyDescent="0.3">
      <c r="A1068" t="s">
        <v>409</v>
      </c>
      <c r="B1068">
        <v>25.175000000000001</v>
      </c>
      <c r="C1068">
        <v>5.21</v>
      </c>
      <c r="D1068" t="s">
        <v>2382</v>
      </c>
      <c r="E1068" t="s">
        <v>2380</v>
      </c>
      <c r="F1068" t="s">
        <v>2380</v>
      </c>
      <c r="G1068">
        <v>1</v>
      </c>
      <c r="H1068" t="s">
        <v>2380</v>
      </c>
      <c r="I1068" s="9">
        <f>IF(MedExam_Table[[#This Row],[NumberOfMajorSurgeries]]="No major surgery",0,MedExam_Table[[#This Row],[NumberOfMajorSurgeries]])</f>
        <v>1</v>
      </c>
      <c r="J1068" t="str">
        <f>PROPER(MedExam_Table[[#This Row],[Heart Issues]])</f>
        <v>Yes</v>
      </c>
      <c r="K1068" t="str">
        <f>PROPER(IF(MedExam_Table[[#This Row],[smoker]]= "?","No",MedExam_Table[[#This Row],[smoker]]))</f>
        <v>No</v>
      </c>
      <c r="L1068" t="str">
        <f>IF(MedExam_Table[[#This Row],[BMI]]&lt;18.5,"Underweight",IF(MedExam_Table[[#This Row],[BMI]]&lt;25,"NormalWeight",IF(MedExam_Table[[#This Row],[BMI]]&lt;=30,"OverWeight","Obesity")))</f>
        <v>OverWeight</v>
      </c>
      <c r="M1068" t="str">
        <f>IF(MedExam_Table[[#This Row],[HBA1C]]&lt;5.7,"Normal",IF(MedExam_Table[[#This Row],[HBA1C]]&lt;6.4,"Prediabetes","Diabetes"))</f>
        <v>Normal</v>
      </c>
      <c r="N1068" t="str">
        <f>PROPER(MedExam_Table[[#This Row],[Any Transplants]])</f>
        <v>No</v>
      </c>
    </row>
    <row r="1069" spans="1:14" x14ac:dyDescent="0.3">
      <c r="A1069" t="s">
        <v>2177</v>
      </c>
      <c r="B1069">
        <v>34.4</v>
      </c>
      <c r="C1069">
        <v>4.9000000000000004</v>
      </c>
      <c r="D1069" t="s">
        <v>2380</v>
      </c>
      <c r="E1069" t="s">
        <v>2380</v>
      </c>
      <c r="F1069" t="s">
        <v>2383</v>
      </c>
      <c r="G1069">
        <v>1</v>
      </c>
      <c r="H1069" t="s">
        <v>2382</v>
      </c>
      <c r="I1069" s="9">
        <f>IF(MedExam_Table[[#This Row],[NumberOfMajorSurgeries]]="No major surgery",0,MedExam_Table[[#This Row],[NumberOfMajorSurgeries]])</f>
        <v>1</v>
      </c>
      <c r="J1069" t="str">
        <f>PROPER(MedExam_Table[[#This Row],[Heart Issues]])</f>
        <v>No</v>
      </c>
      <c r="K1069" t="str">
        <f>PROPER(IF(MedExam_Table[[#This Row],[smoker]]= "?","No",MedExam_Table[[#This Row],[smoker]]))</f>
        <v>Yes</v>
      </c>
      <c r="L1069" t="str">
        <f>IF(MedExam_Table[[#This Row],[BMI]]&lt;18.5,"Underweight",IF(MedExam_Table[[#This Row],[BMI]]&lt;25,"NormalWeight",IF(MedExam_Table[[#This Row],[BMI]]&lt;=30,"OverWeight","Obesity")))</f>
        <v>Obesity</v>
      </c>
      <c r="M1069" t="str">
        <f>IF(MedExam_Table[[#This Row],[HBA1C]]&lt;5.7,"Normal",IF(MedExam_Table[[#This Row],[HBA1C]]&lt;6.4,"Prediabetes","Diabetes"))</f>
        <v>Normal</v>
      </c>
      <c r="N1069" t="str">
        <f>PROPER(MedExam_Table[[#This Row],[Any Transplants]])</f>
        <v>No</v>
      </c>
    </row>
    <row r="1070" spans="1:14" x14ac:dyDescent="0.3">
      <c r="A1070" t="s">
        <v>408</v>
      </c>
      <c r="B1070">
        <v>34.770000000000003</v>
      </c>
      <c r="C1070">
        <v>6.23</v>
      </c>
      <c r="D1070" t="s">
        <v>2380</v>
      </c>
      <c r="E1070" t="s">
        <v>2380</v>
      </c>
      <c r="F1070" t="s">
        <v>2380</v>
      </c>
      <c r="G1070" t="s">
        <v>2381</v>
      </c>
      <c r="H1070" t="s">
        <v>2380</v>
      </c>
      <c r="I1070" s="9">
        <f>IF(MedExam_Table[[#This Row],[NumberOfMajorSurgeries]]="No major surgery",0,MedExam_Table[[#This Row],[NumberOfMajorSurgeries]])</f>
        <v>0</v>
      </c>
      <c r="J1070" t="str">
        <f>PROPER(MedExam_Table[[#This Row],[Heart Issues]])</f>
        <v>No</v>
      </c>
      <c r="K1070" t="str">
        <f>PROPER(IF(MedExam_Table[[#This Row],[smoker]]= "?","No",MedExam_Table[[#This Row],[smoker]]))</f>
        <v>No</v>
      </c>
      <c r="L1070" t="str">
        <f>IF(MedExam_Table[[#This Row],[BMI]]&lt;18.5,"Underweight",IF(MedExam_Table[[#This Row],[BMI]]&lt;25,"NormalWeight",IF(MedExam_Table[[#This Row],[BMI]]&lt;=30,"OverWeight","Obesity")))</f>
        <v>Obesity</v>
      </c>
      <c r="M1070" t="str">
        <f>IF(MedExam_Table[[#This Row],[HBA1C]]&lt;5.7,"Normal",IF(MedExam_Table[[#This Row],[HBA1C]]&lt;6.4,"Prediabetes","Diabetes"))</f>
        <v>Prediabetes</v>
      </c>
      <c r="N1070" t="str">
        <f>PROPER(MedExam_Table[[#This Row],[Any Transplants]])</f>
        <v>No</v>
      </c>
    </row>
    <row r="1071" spans="1:14" x14ac:dyDescent="0.3">
      <c r="A1071" t="s">
        <v>407</v>
      </c>
      <c r="B1071">
        <v>27.7</v>
      </c>
      <c r="C1071">
        <v>5.6</v>
      </c>
      <c r="D1071" t="s">
        <v>2380</v>
      </c>
      <c r="E1071" t="s">
        <v>2380</v>
      </c>
      <c r="F1071" t="s">
        <v>2380</v>
      </c>
      <c r="G1071">
        <v>1</v>
      </c>
      <c r="H1071" t="s">
        <v>2380</v>
      </c>
      <c r="I1071" s="9">
        <f>IF(MedExam_Table[[#This Row],[NumberOfMajorSurgeries]]="No major surgery",0,MedExam_Table[[#This Row],[NumberOfMajorSurgeries]])</f>
        <v>1</v>
      </c>
      <c r="J1071" t="str">
        <f>PROPER(MedExam_Table[[#This Row],[Heart Issues]])</f>
        <v>No</v>
      </c>
      <c r="K1071" t="str">
        <f>PROPER(IF(MedExam_Table[[#This Row],[smoker]]= "?","No",MedExam_Table[[#This Row],[smoker]]))</f>
        <v>No</v>
      </c>
      <c r="L1071" t="str">
        <f>IF(MedExam_Table[[#This Row],[BMI]]&lt;18.5,"Underweight",IF(MedExam_Table[[#This Row],[BMI]]&lt;25,"NormalWeight",IF(MedExam_Table[[#This Row],[BMI]]&lt;=30,"OverWeight","Obesity")))</f>
        <v>OverWeight</v>
      </c>
      <c r="M1071" t="str">
        <f>IF(MedExam_Table[[#This Row],[HBA1C]]&lt;5.7,"Normal",IF(MedExam_Table[[#This Row],[HBA1C]]&lt;6.4,"Prediabetes","Diabetes"))</f>
        <v>Normal</v>
      </c>
      <c r="N1071" t="str">
        <f>PROPER(MedExam_Table[[#This Row],[Any Transplants]])</f>
        <v>No</v>
      </c>
    </row>
    <row r="1072" spans="1:14" x14ac:dyDescent="0.3">
      <c r="A1072" t="s">
        <v>406</v>
      </c>
      <c r="B1072">
        <v>19.12</v>
      </c>
      <c r="C1072">
        <v>4.72</v>
      </c>
      <c r="D1072" t="s">
        <v>2382</v>
      </c>
      <c r="E1072" t="s">
        <v>2380</v>
      </c>
      <c r="F1072" t="s">
        <v>2380</v>
      </c>
      <c r="G1072">
        <v>1</v>
      </c>
      <c r="H1072" t="s">
        <v>2380</v>
      </c>
      <c r="I1072" s="9">
        <f>IF(MedExam_Table[[#This Row],[NumberOfMajorSurgeries]]="No major surgery",0,MedExam_Table[[#This Row],[NumberOfMajorSurgeries]])</f>
        <v>1</v>
      </c>
      <c r="J1072" t="str">
        <f>PROPER(MedExam_Table[[#This Row],[Heart Issues]])</f>
        <v>Yes</v>
      </c>
      <c r="K1072" t="str">
        <f>PROPER(IF(MedExam_Table[[#This Row],[smoker]]= "?","No",MedExam_Table[[#This Row],[smoker]]))</f>
        <v>No</v>
      </c>
      <c r="L1072" t="str">
        <f>IF(MedExam_Table[[#This Row],[BMI]]&lt;18.5,"Underweight",IF(MedExam_Table[[#This Row],[BMI]]&lt;25,"NormalWeight",IF(MedExam_Table[[#This Row],[BMI]]&lt;=30,"OverWeight","Obesity")))</f>
        <v>NormalWeight</v>
      </c>
      <c r="M1072" t="str">
        <f>IF(MedExam_Table[[#This Row],[HBA1C]]&lt;5.7,"Normal",IF(MedExam_Table[[#This Row],[HBA1C]]&lt;6.4,"Prediabetes","Diabetes"))</f>
        <v>Normal</v>
      </c>
      <c r="N1072" t="str">
        <f>PROPER(MedExam_Table[[#This Row],[Any Transplants]])</f>
        <v>No</v>
      </c>
    </row>
    <row r="1073" spans="1:14" x14ac:dyDescent="0.3">
      <c r="A1073" t="s">
        <v>405</v>
      </c>
      <c r="B1073">
        <v>32.67</v>
      </c>
      <c r="C1073">
        <v>4.67</v>
      </c>
      <c r="D1073" t="s">
        <v>2380</v>
      </c>
      <c r="E1073" t="s">
        <v>2380</v>
      </c>
      <c r="F1073" t="s">
        <v>2383</v>
      </c>
      <c r="G1073">
        <v>1</v>
      </c>
      <c r="H1073" t="s">
        <v>2380</v>
      </c>
      <c r="I1073" s="9">
        <f>IF(MedExam_Table[[#This Row],[NumberOfMajorSurgeries]]="No major surgery",0,MedExam_Table[[#This Row],[NumberOfMajorSurgeries]])</f>
        <v>1</v>
      </c>
      <c r="J1073" t="str">
        <f>PROPER(MedExam_Table[[#This Row],[Heart Issues]])</f>
        <v>No</v>
      </c>
      <c r="K1073" t="str">
        <f>PROPER(IF(MedExam_Table[[#This Row],[smoker]]= "?","No",MedExam_Table[[#This Row],[smoker]]))</f>
        <v>No</v>
      </c>
      <c r="L1073" t="str">
        <f>IF(MedExam_Table[[#This Row],[BMI]]&lt;18.5,"Underweight",IF(MedExam_Table[[#This Row],[BMI]]&lt;25,"NormalWeight",IF(MedExam_Table[[#This Row],[BMI]]&lt;=30,"OverWeight","Obesity")))</f>
        <v>Obesity</v>
      </c>
      <c r="M1073" t="str">
        <f>IF(MedExam_Table[[#This Row],[HBA1C]]&lt;5.7,"Normal",IF(MedExam_Table[[#This Row],[HBA1C]]&lt;6.4,"Prediabetes","Diabetes"))</f>
        <v>Normal</v>
      </c>
      <c r="N1073" t="str">
        <f>PROPER(MedExam_Table[[#This Row],[Any Transplants]])</f>
        <v>No</v>
      </c>
    </row>
    <row r="1074" spans="1:14" x14ac:dyDescent="0.3">
      <c r="A1074" t="s">
        <v>404</v>
      </c>
      <c r="B1074">
        <v>28.5</v>
      </c>
      <c r="C1074">
        <v>6.11</v>
      </c>
      <c r="D1074" t="s">
        <v>2380</v>
      </c>
      <c r="E1074" t="s">
        <v>2380</v>
      </c>
      <c r="F1074" t="s">
        <v>2380</v>
      </c>
      <c r="G1074">
        <v>1</v>
      </c>
      <c r="H1074" t="s">
        <v>2380</v>
      </c>
      <c r="I1074" s="9">
        <f>IF(MedExam_Table[[#This Row],[NumberOfMajorSurgeries]]="No major surgery",0,MedExam_Table[[#This Row],[NumberOfMajorSurgeries]])</f>
        <v>1</v>
      </c>
      <c r="J1074" t="str">
        <f>PROPER(MedExam_Table[[#This Row],[Heart Issues]])</f>
        <v>No</v>
      </c>
      <c r="K1074" t="str">
        <f>PROPER(IF(MedExam_Table[[#This Row],[smoker]]= "?","No",MedExam_Table[[#This Row],[smoker]]))</f>
        <v>No</v>
      </c>
      <c r="L1074" t="str">
        <f>IF(MedExam_Table[[#This Row],[BMI]]&lt;18.5,"Underweight",IF(MedExam_Table[[#This Row],[BMI]]&lt;25,"NormalWeight",IF(MedExam_Table[[#This Row],[BMI]]&lt;=30,"OverWeight","Obesity")))</f>
        <v>OverWeight</v>
      </c>
      <c r="M1074" t="str">
        <f>IF(MedExam_Table[[#This Row],[HBA1C]]&lt;5.7,"Normal",IF(MedExam_Table[[#This Row],[HBA1C]]&lt;6.4,"Prediabetes","Diabetes"))</f>
        <v>Prediabetes</v>
      </c>
      <c r="N1074" t="str">
        <f>PROPER(MedExam_Table[[#This Row],[Any Transplants]])</f>
        <v>No</v>
      </c>
    </row>
    <row r="1075" spans="1:14" x14ac:dyDescent="0.3">
      <c r="A1075" t="s">
        <v>403</v>
      </c>
      <c r="B1075">
        <v>39.270000000000003</v>
      </c>
      <c r="C1075">
        <v>6.25</v>
      </c>
      <c r="D1075" t="s">
        <v>2380</v>
      </c>
      <c r="E1075" t="s">
        <v>2380</v>
      </c>
      <c r="F1075" t="s">
        <v>2380</v>
      </c>
      <c r="G1075" t="s">
        <v>2381</v>
      </c>
      <c r="H1075" t="s">
        <v>2380</v>
      </c>
      <c r="I1075" s="9">
        <f>IF(MedExam_Table[[#This Row],[NumberOfMajorSurgeries]]="No major surgery",0,MedExam_Table[[#This Row],[NumberOfMajorSurgeries]])</f>
        <v>0</v>
      </c>
      <c r="J1075" t="str">
        <f>PROPER(MedExam_Table[[#This Row],[Heart Issues]])</f>
        <v>No</v>
      </c>
      <c r="K1075" t="str">
        <f>PROPER(IF(MedExam_Table[[#This Row],[smoker]]= "?","No",MedExam_Table[[#This Row],[smoker]]))</f>
        <v>No</v>
      </c>
      <c r="L1075" t="str">
        <f>IF(MedExam_Table[[#This Row],[BMI]]&lt;18.5,"Underweight",IF(MedExam_Table[[#This Row],[BMI]]&lt;25,"NormalWeight",IF(MedExam_Table[[#This Row],[BMI]]&lt;=30,"OverWeight","Obesity")))</f>
        <v>Obesity</v>
      </c>
      <c r="M1075" t="str">
        <f>IF(MedExam_Table[[#This Row],[HBA1C]]&lt;5.7,"Normal",IF(MedExam_Table[[#This Row],[HBA1C]]&lt;6.4,"Prediabetes","Diabetes"))</f>
        <v>Prediabetes</v>
      </c>
      <c r="N1075" t="str">
        <f>PROPER(MedExam_Table[[#This Row],[Any Transplants]])</f>
        <v>No</v>
      </c>
    </row>
    <row r="1076" spans="1:14" x14ac:dyDescent="0.3">
      <c r="A1076" t="s">
        <v>402</v>
      </c>
      <c r="B1076">
        <v>32.49</v>
      </c>
      <c r="C1076">
        <v>4</v>
      </c>
      <c r="D1076" t="s">
        <v>2382</v>
      </c>
      <c r="E1076" t="s">
        <v>2380</v>
      </c>
      <c r="F1076" t="s">
        <v>2380</v>
      </c>
      <c r="G1076" t="s">
        <v>2381</v>
      </c>
      <c r="H1076" t="s">
        <v>2380</v>
      </c>
      <c r="I1076" s="9">
        <f>IF(MedExam_Table[[#This Row],[NumberOfMajorSurgeries]]="No major surgery",0,MedExam_Table[[#This Row],[NumberOfMajorSurgeries]])</f>
        <v>0</v>
      </c>
      <c r="J1076" t="str">
        <f>PROPER(MedExam_Table[[#This Row],[Heart Issues]])</f>
        <v>Yes</v>
      </c>
      <c r="K1076" t="str">
        <f>PROPER(IF(MedExam_Table[[#This Row],[smoker]]= "?","No",MedExam_Table[[#This Row],[smoker]]))</f>
        <v>No</v>
      </c>
      <c r="L1076" t="str">
        <f>IF(MedExam_Table[[#This Row],[BMI]]&lt;18.5,"Underweight",IF(MedExam_Table[[#This Row],[BMI]]&lt;25,"NormalWeight",IF(MedExam_Table[[#This Row],[BMI]]&lt;=30,"OverWeight","Obesity")))</f>
        <v>Obesity</v>
      </c>
      <c r="M1076" t="str">
        <f>IF(MedExam_Table[[#This Row],[HBA1C]]&lt;5.7,"Normal",IF(MedExam_Table[[#This Row],[HBA1C]]&lt;6.4,"Prediabetes","Diabetes"))</f>
        <v>Normal</v>
      </c>
      <c r="N1076" t="str">
        <f>PROPER(MedExam_Table[[#This Row],[Any Transplants]])</f>
        <v>No</v>
      </c>
    </row>
    <row r="1077" spans="1:14" x14ac:dyDescent="0.3">
      <c r="A1077" t="s">
        <v>401</v>
      </c>
      <c r="B1077">
        <v>23.7</v>
      </c>
      <c r="C1077">
        <v>5.55</v>
      </c>
      <c r="D1077" t="s">
        <v>2382</v>
      </c>
      <c r="E1077" t="s">
        <v>2380</v>
      </c>
      <c r="F1077" t="s">
        <v>2380</v>
      </c>
      <c r="G1077" t="s">
        <v>2381</v>
      </c>
      <c r="H1077" t="s">
        <v>2380</v>
      </c>
      <c r="I1077" s="9">
        <f>IF(MedExam_Table[[#This Row],[NumberOfMajorSurgeries]]="No major surgery",0,MedExam_Table[[#This Row],[NumberOfMajorSurgeries]])</f>
        <v>0</v>
      </c>
      <c r="J1077" t="str">
        <f>PROPER(MedExam_Table[[#This Row],[Heart Issues]])</f>
        <v>Yes</v>
      </c>
      <c r="K1077" t="str">
        <f>PROPER(IF(MedExam_Table[[#This Row],[smoker]]= "?","No",MedExam_Table[[#This Row],[smoker]]))</f>
        <v>No</v>
      </c>
      <c r="L1077" t="str">
        <f>IF(MedExam_Table[[#This Row],[BMI]]&lt;18.5,"Underweight",IF(MedExam_Table[[#This Row],[BMI]]&lt;25,"NormalWeight",IF(MedExam_Table[[#This Row],[BMI]]&lt;=30,"OverWeight","Obesity")))</f>
        <v>NormalWeight</v>
      </c>
      <c r="M1077" t="str">
        <f>IF(MedExam_Table[[#This Row],[HBA1C]]&lt;5.7,"Normal",IF(MedExam_Table[[#This Row],[HBA1C]]&lt;6.4,"Prediabetes","Diabetes"))</f>
        <v>Normal</v>
      </c>
      <c r="N1077" t="str">
        <f>PROPER(MedExam_Table[[#This Row],[Any Transplants]])</f>
        <v>No</v>
      </c>
    </row>
    <row r="1078" spans="1:14" x14ac:dyDescent="0.3">
      <c r="A1078" t="s">
        <v>400</v>
      </c>
      <c r="B1078">
        <v>30.4</v>
      </c>
      <c r="C1078">
        <v>5.95</v>
      </c>
      <c r="D1078" t="s">
        <v>2380</v>
      </c>
      <c r="E1078" t="s">
        <v>2382</v>
      </c>
      <c r="F1078" t="s">
        <v>2380</v>
      </c>
      <c r="G1078">
        <v>1</v>
      </c>
      <c r="H1078" t="s">
        <v>2380</v>
      </c>
      <c r="I1078" s="9">
        <f>IF(MedExam_Table[[#This Row],[NumberOfMajorSurgeries]]="No major surgery",0,MedExam_Table[[#This Row],[NumberOfMajorSurgeries]])</f>
        <v>1</v>
      </c>
      <c r="J1078" t="str">
        <f>PROPER(MedExam_Table[[#This Row],[Heart Issues]])</f>
        <v>No</v>
      </c>
      <c r="K1078" t="str">
        <f>PROPER(IF(MedExam_Table[[#This Row],[smoker]]= "?","No",MedExam_Table[[#This Row],[smoker]]))</f>
        <v>No</v>
      </c>
      <c r="L1078" t="str">
        <f>IF(MedExam_Table[[#This Row],[BMI]]&lt;18.5,"Underweight",IF(MedExam_Table[[#This Row],[BMI]]&lt;25,"NormalWeight",IF(MedExam_Table[[#This Row],[BMI]]&lt;=30,"OverWeight","Obesity")))</f>
        <v>Obesity</v>
      </c>
      <c r="M1078" t="str">
        <f>IF(MedExam_Table[[#This Row],[HBA1C]]&lt;5.7,"Normal",IF(MedExam_Table[[#This Row],[HBA1C]]&lt;6.4,"Prediabetes","Diabetes"))</f>
        <v>Prediabetes</v>
      </c>
      <c r="N1078" t="str">
        <f>PROPER(MedExam_Table[[#This Row],[Any Transplants]])</f>
        <v>Yes</v>
      </c>
    </row>
    <row r="1079" spans="1:14" x14ac:dyDescent="0.3">
      <c r="A1079" t="s">
        <v>399</v>
      </c>
      <c r="B1079">
        <v>38.94</v>
      </c>
      <c r="C1079">
        <v>4.3600000000000003</v>
      </c>
      <c r="D1079" t="s">
        <v>2380</v>
      </c>
      <c r="E1079" t="s">
        <v>2380</v>
      </c>
      <c r="F1079" t="s">
        <v>2383</v>
      </c>
      <c r="G1079">
        <v>1</v>
      </c>
      <c r="H1079" t="s">
        <v>2380</v>
      </c>
      <c r="I1079" s="9">
        <f>IF(MedExam_Table[[#This Row],[NumberOfMajorSurgeries]]="No major surgery",0,MedExam_Table[[#This Row],[NumberOfMajorSurgeries]])</f>
        <v>1</v>
      </c>
      <c r="J1079" t="str">
        <f>PROPER(MedExam_Table[[#This Row],[Heart Issues]])</f>
        <v>No</v>
      </c>
      <c r="K1079" t="str">
        <f>PROPER(IF(MedExam_Table[[#This Row],[smoker]]= "?","No",MedExam_Table[[#This Row],[smoker]]))</f>
        <v>No</v>
      </c>
      <c r="L1079" t="str">
        <f>IF(MedExam_Table[[#This Row],[BMI]]&lt;18.5,"Underweight",IF(MedExam_Table[[#This Row],[BMI]]&lt;25,"NormalWeight",IF(MedExam_Table[[#This Row],[BMI]]&lt;=30,"OverWeight","Obesity")))</f>
        <v>Obesity</v>
      </c>
      <c r="M1079" t="str">
        <f>IF(MedExam_Table[[#This Row],[HBA1C]]&lt;5.7,"Normal",IF(MedExam_Table[[#This Row],[HBA1C]]&lt;6.4,"Prediabetes","Diabetes"))</f>
        <v>Normal</v>
      </c>
      <c r="N1079" t="str">
        <f>PROPER(MedExam_Table[[#This Row],[Any Transplants]])</f>
        <v>No</v>
      </c>
    </row>
    <row r="1080" spans="1:14" x14ac:dyDescent="0.3">
      <c r="A1080" t="s">
        <v>2176</v>
      </c>
      <c r="B1080">
        <v>31.73</v>
      </c>
      <c r="C1080">
        <v>4.3</v>
      </c>
      <c r="D1080" t="s">
        <v>2380</v>
      </c>
      <c r="E1080" t="s">
        <v>2380</v>
      </c>
      <c r="F1080" t="s">
        <v>2380</v>
      </c>
      <c r="G1080" t="s">
        <v>2381</v>
      </c>
      <c r="H1080" t="s">
        <v>2382</v>
      </c>
      <c r="I1080" s="9">
        <f>IF(MedExam_Table[[#This Row],[NumberOfMajorSurgeries]]="No major surgery",0,MedExam_Table[[#This Row],[NumberOfMajorSurgeries]])</f>
        <v>0</v>
      </c>
      <c r="J1080" t="str">
        <f>PROPER(MedExam_Table[[#This Row],[Heart Issues]])</f>
        <v>No</v>
      </c>
      <c r="K1080" t="str">
        <f>PROPER(IF(MedExam_Table[[#This Row],[smoker]]= "?","No",MedExam_Table[[#This Row],[smoker]]))</f>
        <v>Yes</v>
      </c>
      <c r="L1080" t="str">
        <f>IF(MedExam_Table[[#This Row],[BMI]]&lt;18.5,"Underweight",IF(MedExam_Table[[#This Row],[BMI]]&lt;25,"NormalWeight",IF(MedExam_Table[[#This Row],[BMI]]&lt;=30,"OverWeight","Obesity")))</f>
        <v>Obesity</v>
      </c>
      <c r="M1080" t="str">
        <f>IF(MedExam_Table[[#This Row],[HBA1C]]&lt;5.7,"Normal",IF(MedExam_Table[[#This Row],[HBA1C]]&lt;6.4,"Prediabetes","Diabetes"))</f>
        <v>Normal</v>
      </c>
      <c r="N1080" t="str">
        <f>PROPER(MedExam_Table[[#This Row],[Any Transplants]])</f>
        <v>No</v>
      </c>
    </row>
    <row r="1081" spans="1:14" x14ac:dyDescent="0.3">
      <c r="A1081" t="s">
        <v>398</v>
      </c>
      <c r="B1081">
        <v>31.02</v>
      </c>
      <c r="C1081">
        <v>4.84</v>
      </c>
      <c r="D1081" t="s">
        <v>2380</v>
      </c>
      <c r="E1081" t="s">
        <v>2380</v>
      </c>
      <c r="F1081" t="s">
        <v>2383</v>
      </c>
      <c r="G1081">
        <v>1</v>
      </c>
      <c r="H1081" t="s">
        <v>2380</v>
      </c>
      <c r="I1081" s="9">
        <f>IF(MedExam_Table[[#This Row],[NumberOfMajorSurgeries]]="No major surgery",0,MedExam_Table[[#This Row],[NumberOfMajorSurgeries]])</f>
        <v>1</v>
      </c>
      <c r="J1081" t="str">
        <f>PROPER(MedExam_Table[[#This Row],[Heart Issues]])</f>
        <v>No</v>
      </c>
      <c r="K1081" t="str">
        <f>PROPER(IF(MedExam_Table[[#This Row],[smoker]]= "?","No",MedExam_Table[[#This Row],[smoker]]))</f>
        <v>No</v>
      </c>
      <c r="L1081" t="str">
        <f>IF(MedExam_Table[[#This Row],[BMI]]&lt;18.5,"Underweight",IF(MedExam_Table[[#This Row],[BMI]]&lt;25,"NormalWeight",IF(MedExam_Table[[#This Row],[BMI]]&lt;=30,"OverWeight","Obesity")))</f>
        <v>Obesity</v>
      </c>
      <c r="M1081" t="str">
        <f>IF(MedExam_Table[[#This Row],[HBA1C]]&lt;5.7,"Normal",IF(MedExam_Table[[#This Row],[HBA1C]]&lt;6.4,"Prediabetes","Diabetes"))</f>
        <v>Normal</v>
      </c>
      <c r="N1081" t="str">
        <f>PROPER(MedExam_Table[[#This Row],[Any Transplants]])</f>
        <v>No</v>
      </c>
    </row>
    <row r="1082" spans="1:14" x14ac:dyDescent="0.3">
      <c r="A1082" t="s">
        <v>397</v>
      </c>
      <c r="B1082">
        <v>17.5</v>
      </c>
      <c r="C1082">
        <v>4.5599999999999996</v>
      </c>
      <c r="D1082" t="s">
        <v>2380</v>
      </c>
      <c r="E1082" t="s">
        <v>2380</v>
      </c>
      <c r="F1082" t="s">
        <v>2380</v>
      </c>
      <c r="G1082">
        <v>1</v>
      </c>
      <c r="H1082" t="s">
        <v>2380</v>
      </c>
      <c r="I1082" s="9">
        <f>IF(MedExam_Table[[#This Row],[NumberOfMajorSurgeries]]="No major surgery",0,MedExam_Table[[#This Row],[NumberOfMajorSurgeries]])</f>
        <v>1</v>
      </c>
      <c r="J1082" t="str">
        <f>PROPER(MedExam_Table[[#This Row],[Heart Issues]])</f>
        <v>No</v>
      </c>
      <c r="K1082" t="str">
        <f>PROPER(IF(MedExam_Table[[#This Row],[smoker]]= "?","No",MedExam_Table[[#This Row],[smoker]]))</f>
        <v>No</v>
      </c>
      <c r="L1082" t="str">
        <f>IF(MedExam_Table[[#This Row],[BMI]]&lt;18.5,"Underweight",IF(MedExam_Table[[#This Row],[BMI]]&lt;25,"NormalWeight",IF(MedExam_Table[[#This Row],[BMI]]&lt;=30,"OverWeight","Obesity")))</f>
        <v>Underweight</v>
      </c>
      <c r="M1082" t="str">
        <f>IF(MedExam_Table[[#This Row],[HBA1C]]&lt;5.7,"Normal",IF(MedExam_Table[[#This Row],[HBA1C]]&lt;6.4,"Prediabetes","Diabetes"))</f>
        <v>Normal</v>
      </c>
      <c r="N1082" t="str">
        <f>PROPER(MedExam_Table[[#This Row],[Any Transplants]])</f>
        <v>No</v>
      </c>
    </row>
    <row r="1083" spans="1:14" x14ac:dyDescent="0.3">
      <c r="A1083" t="s">
        <v>396</v>
      </c>
      <c r="B1083">
        <v>34.799999999999997</v>
      </c>
      <c r="C1083">
        <v>4.42</v>
      </c>
      <c r="D1083" t="s">
        <v>2382</v>
      </c>
      <c r="E1083" t="s">
        <v>2382</v>
      </c>
      <c r="F1083" t="s">
        <v>2380</v>
      </c>
      <c r="G1083">
        <v>2</v>
      </c>
      <c r="H1083" t="s">
        <v>2380</v>
      </c>
      <c r="I1083" s="9">
        <f>IF(MedExam_Table[[#This Row],[NumberOfMajorSurgeries]]="No major surgery",0,MedExam_Table[[#This Row],[NumberOfMajorSurgeries]])</f>
        <v>2</v>
      </c>
      <c r="J1083" t="str">
        <f>PROPER(MedExam_Table[[#This Row],[Heart Issues]])</f>
        <v>Yes</v>
      </c>
      <c r="K1083" t="str">
        <f>PROPER(IF(MedExam_Table[[#This Row],[smoker]]= "?","No",MedExam_Table[[#This Row],[smoker]]))</f>
        <v>No</v>
      </c>
      <c r="L1083" t="str">
        <f>IF(MedExam_Table[[#This Row],[BMI]]&lt;18.5,"Underweight",IF(MedExam_Table[[#This Row],[BMI]]&lt;25,"NormalWeight",IF(MedExam_Table[[#This Row],[BMI]]&lt;=30,"OverWeight","Obesity")))</f>
        <v>Obesity</v>
      </c>
      <c r="M1083" t="str">
        <f>IF(MedExam_Table[[#This Row],[HBA1C]]&lt;5.7,"Normal",IF(MedExam_Table[[#This Row],[HBA1C]]&lt;6.4,"Prediabetes","Diabetes"))</f>
        <v>Normal</v>
      </c>
      <c r="N1083" t="str">
        <f>PROPER(MedExam_Table[[#This Row],[Any Transplants]])</f>
        <v>Yes</v>
      </c>
    </row>
    <row r="1084" spans="1:14" x14ac:dyDescent="0.3">
      <c r="A1084" t="s">
        <v>395</v>
      </c>
      <c r="B1084">
        <v>17.3</v>
      </c>
      <c r="C1084">
        <v>7.66</v>
      </c>
      <c r="D1084" t="s">
        <v>2382</v>
      </c>
      <c r="E1084" t="s">
        <v>2380</v>
      </c>
      <c r="F1084" t="s">
        <v>2380</v>
      </c>
      <c r="G1084">
        <v>1</v>
      </c>
      <c r="H1084" t="s">
        <v>2380</v>
      </c>
      <c r="I1084" s="9">
        <f>IF(MedExam_Table[[#This Row],[NumberOfMajorSurgeries]]="No major surgery",0,MedExam_Table[[#This Row],[NumberOfMajorSurgeries]])</f>
        <v>1</v>
      </c>
      <c r="J1084" t="str">
        <f>PROPER(MedExam_Table[[#This Row],[Heart Issues]])</f>
        <v>Yes</v>
      </c>
      <c r="K1084" t="str">
        <f>PROPER(IF(MedExam_Table[[#This Row],[smoker]]= "?","No",MedExam_Table[[#This Row],[smoker]]))</f>
        <v>No</v>
      </c>
      <c r="L1084" t="str">
        <f>IF(MedExam_Table[[#This Row],[BMI]]&lt;18.5,"Underweight",IF(MedExam_Table[[#This Row],[BMI]]&lt;25,"NormalWeight",IF(MedExam_Table[[#This Row],[BMI]]&lt;=30,"OverWeight","Obesity")))</f>
        <v>Underweight</v>
      </c>
      <c r="M1084" t="str">
        <f>IF(MedExam_Table[[#This Row],[HBA1C]]&lt;5.7,"Normal",IF(MedExam_Table[[#This Row],[HBA1C]]&lt;6.4,"Prediabetes","Diabetes"))</f>
        <v>Diabetes</v>
      </c>
      <c r="N1084" t="str">
        <f>PROPER(MedExam_Table[[#This Row],[Any Transplants]])</f>
        <v>No</v>
      </c>
    </row>
    <row r="1085" spans="1:14" x14ac:dyDescent="0.3">
      <c r="A1085" t="s">
        <v>394</v>
      </c>
      <c r="B1085">
        <v>32.25</v>
      </c>
      <c r="C1085">
        <v>5.2</v>
      </c>
      <c r="D1085" t="s">
        <v>2382</v>
      </c>
      <c r="E1085" t="s">
        <v>2380</v>
      </c>
      <c r="F1085" t="s">
        <v>2380</v>
      </c>
      <c r="G1085" t="s">
        <v>2381</v>
      </c>
      <c r="H1085" t="s">
        <v>2380</v>
      </c>
      <c r="I1085" s="9">
        <f>IF(MedExam_Table[[#This Row],[NumberOfMajorSurgeries]]="No major surgery",0,MedExam_Table[[#This Row],[NumberOfMajorSurgeries]])</f>
        <v>0</v>
      </c>
      <c r="J1085" t="str">
        <f>PROPER(MedExam_Table[[#This Row],[Heart Issues]])</f>
        <v>Yes</v>
      </c>
      <c r="K1085" t="str">
        <f>PROPER(IF(MedExam_Table[[#This Row],[smoker]]= "?","No",MedExam_Table[[#This Row],[smoker]]))</f>
        <v>No</v>
      </c>
      <c r="L1085" t="str">
        <f>IF(MedExam_Table[[#This Row],[BMI]]&lt;18.5,"Underweight",IF(MedExam_Table[[#This Row],[BMI]]&lt;25,"NormalWeight",IF(MedExam_Table[[#This Row],[BMI]]&lt;=30,"OverWeight","Obesity")))</f>
        <v>Obesity</v>
      </c>
      <c r="M1085" t="str">
        <f>IF(MedExam_Table[[#This Row],[HBA1C]]&lt;5.7,"Normal",IF(MedExam_Table[[#This Row],[HBA1C]]&lt;6.4,"Prediabetes","Diabetes"))</f>
        <v>Normal</v>
      </c>
      <c r="N1085" t="str">
        <f>PROPER(MedExam_Table[[#This Row],[Any Transplants]])</f>
        <v>No</v>
      </c>
    </row>
    <row r="1086" spans="1:14" x14ac:dyDescent="0.3">
      <c r="A1086" t="s">
        <v>393</v>
      </c>
      <c r="B1086">
        <v>42.4</v>
      </c>
      <c r="C1086">
        <v>5.53</v>
      </c>
      <c r="D1086" t="s">
        <v>2382</v>
      </c>
      <c r="E1086" t="s">
        <v>2380</v>
      </c>
      <c r="F1086" t="s">
        <v>2380</v>
      </c>
      <c r="G1086" t="s">
        <v>2381</v>
      </c>
      <c r="H1086" t="s">
        <v>2380</v>
      </c>
      <c r="I1086" s="9">
        <f>IF(MedExam_Table[[#This Row],[NumberOfMajorSurgeries]]="No major surgery",0,MedExam_Table[[#This Row],[NumberOfMajorSurgeries]])</f>
        <v>0</v>
      </c>
      <c r="J1086" t="str">
        <f>PROPER(MedExam_Table[[#This Row],[Heart Issues]])</f>
        <v>Yes</v>
      </c>
      <c r="K1086" t="str">
        <f>PROPER(IF(MedExam_Table[[#This Row],[smoker]]= "?","No",MedExam_Table[[#This Row],[smoker]]))</f>
        <v>No</v>
      </c>
      <c r="L1086" t="str">
        <f>IF(MedExam_Table[[#This Row],[BMI]]&lt;18.5,"Underweight",IF(MedExam_Table[[#This Row],[BMI]]&lt;25,"NormalWeight",IF(MedExam_Table[[#This Row],[BMI]]&lt;=30,"OverWeight","Obesity")))</f>
        <v>Obesity</v>
      </c>
      <c r="M1086" t="str">
        <f>IF(MedExam_Table[[#This Row],[HBA1C]]&lt;5.7,"Normal",IF(MedExam_Table[[#This Row],[HBA1C]]&lt;6.4,"Prediabetes","Diabetes"))</f>
        <v>Normal</v>
      </c>
      <c r="N1086" t="str">
        <f>PROPER(MedExam_Table[[#This Row],[Any Transplants]])</f>
        <v>No</v>
      </c>
    </row>
    <row r="1087" spans="1:14" x14ac:dyDescent="0.3">
      <c r="A1087" t="s">
        <v>392</v>
      </c>
      <c r="B1087">
        <v>38.664999999999999</v>
      </c>
      <c r="C1087">
        <v>4.8600000000000003</v>
      </c>
      <c r="D1087" t="s">
        <v>2380</v>
      </c>
      <c r="E1087" t="s">
        <v>2382</v>
      </c>
      <c r="F1087" t="s">
        <v>2380</v>
      </c>
      <c r="G1087">
        <v>1</v>
      </c>
      <c r="H1087" t="s">
        <v>2380</v>
      </c>
      <c r="I1087" s="9">
        <f>IF(MedExam_Table[[#This Row],[NumberOfMajorSurgeries]]="No major surgery",0,MedExam_Table[[#This Row],[NumberOfMajorSurgeries]])</f>
        <v>1</v>
      </c>
      <c r="J1087" t="str">
        <f>PROPER(MedExam_Table[[#This Row],[Heart Issues]])</f>
        <v>No</v>
      </c>
      <c r="K1087" t="str">
        <f>PROPER(IF(MedExam_Table[[#This Row],[smoker]]= "?","No",MedExam_Table[[#This Row],[smoker]]))</f>
        <v>No</v>
      </c>
      <c r="L1087" t="str">
        <f>IF(MedExam_Table[[#This Row],[BMI]]&lt;18.5,"Underweight",IF(MedExam_Table[[#This Row],[BMI]]&lt;25,"NormalWeight",IF(MedExam_Table[[#This Row],[BMI]]&lt;=30,"OverWeight","Obesity")))</f>
        <v>Obesity</v>
      </c>
      <c r="M1087" t="str">
        <f>IF(MedExam_Table[[#This Row],[HBA1C]]&lt;5.7,"Normal",IF(MedExam_Table[[#This Row],[HBA1C]]&lt;6.4,"Prediabetes","Diabetes"))</f>
        <v>Normal</v>
      </c>
      <c r="N1087" t="str">
        <f>PROPER(MedExam_Table[[#This Row],[Any Transplants]])</f>
        <v>Yes</v>
      </c>
    </row>
    <row r="1088" spans="1:14" x14ac:dyDescent="0.3">
      <c r="A1088" t="s">
        <v>391</v>
      </c>
      <c r="B1088">
        <v>29.92</v>
      </c>
      <c r="C1088">
        <v>5.49</v>
      </c>
      <c r="D1088" t="s">
        <v>2382</v>
      </c>
      <c r="E1088" t="s">
        <v>2380</v>
      </c>
      <c r="F1088" t="s">
        <v>2380</v>
      </c>
      <c r="G1088" t="s">
        <v>2381</v>
      </c>
      <c r="H1088" t="s">
        <v>2380</v>
      </c>
      <c r="I1088" s="9">
        <f>IF(MedExam_Table[[#This Row],[NumberOfMajorSurgeries]]="No major surgery",0,MedExam_Table[[#This Row],[NumberOfMajorSurgeries]])</f>
        <v>0</v>
      </c>
      <c r="J1088" t="str">
        <f>PROPER(MedExam_Table[[#This Row],[Heart Issues]])</f>
        <v>Yes</v>
      </c>
      <c r="K1088" t="str">
        <f>PROPER(IF(MedExam_Table[[#This Row],[smoker]]= "?","No",MedExam_Table[[#This Row],[smoker]]))</f>
        <v>No</v>
      </c>
      <c r="L1088" t="str">
        <f>IF(MedExam_Table[[#This Row],[BMI]]&lt;18.5,"Underweight",IF(MedExam_Table[[#This Row],[BMI]]&lt;25,"NormalWeight",IF(MedExam_Table[[#This Row],[BMI]]&lt;=30,"OverWeight","Obesity")))</f>
        <v>OverWeight</v>
      </c>
      <c r="M1088" t="str">
        <f>IF(MedExam_Table[[#This Row],[HBA1C]]&lt;5.7,"Normal",IF(MedExam_Table[[#This Row],[HBA1C]]&lt;6.4,"Prediabetes","Diabetes"))</f>
        <v>Normal</v>
      </c>
      <c r="N1088" t="str">
        <f>PROPER(MedExam_Table[[#This Row],[Any Transplants]])</f>
        <v>No</v>
      </c>
    </row>
    <row r="1089" spans="1:14" x14ac:dyDescent="0.3">
      <c r="A1089" t="s">
        <v>390</v>
      </c>
      <c r="B1089">
        <v>29.48</v>
      </c>
      <c r="C1089">
        <v>4.09</v>
      </c>
      <c r="D1089" t="s">
        <v>2382</v>
      </c>
      <c r="E1089" t="s">
        <v>2380</v>
      </c>
      <c r="F1089" t="s">
        <v>2380</v>
      </c>
      <c r="G1089" t="s">
        <v>2381</v>
      </c>
      <c r="H1089" t="s">
        <v>2380</v>
      </c>
      <c r="I1089" s="9">
        <f>IF(MedExam_Table[[#This Row],[NumberOfMajorSurgeries]]="No major surgery",0,MedExam_Table[[#This Row],[NumberOfMajorSurgeries]])</f>
        <v>0</v>
      </c>
      <c r="J1089" t="str">
        <f>PROPER(MedExam_Table[[#This Row],[Heart Issues]])</f>
        <v>Yes</v>
      </c>
      <c r="K1089" t="str">
        <f>PROPER(IF(MedExam_Table[[#This Row],[smoker]]= "?","No",MedExam_Table[[#This Row],[smoker]]))</f>
        <v>No</v>
      </c>
      <c r="L1089" t="str">
        <f>IF(MedExam_Table[[#This Row],[BMI]]&lt;18.5,"Underweight",IF(MedExam_Table[[#This Row],[BMI]]&lt;25,"NormalWeight",IF(MedExam_Table[[#This Row],[BMI]]&lt;=30,"OverWeight","Obesity")))</f>
        <v>OverWeight</v>
      </c>
      <c r="M1089" t="str">
        <f>IF(MedExam_Table[[#This Row],[HBA1C]]&lt;5.7,"Normal",IF(MedExam_Table[[#This Row],[HBA1C]]&lt;6.4,"Prediabetes","Diabetes"))</f>
        <v>Normal</v>
      </c>
      <c r="N1089" t="str">
        <f>PROPER(MedExam_Table[[#This Row],[Any Transplants]])</f>
        <v>No</v>
      </c>
    </row>
    <row r="1090" spans="1:14" x14ac:dyDescent="0.3">
      <c r="A1090" t="s">
        <v>389</v>
      </c>
      <c r="B1090">
        <v>28.785</v>
      </c>
      <c r="C1090">
        <v>4.3099999999999996</v>
      </c>
      <c r="D1090" t="s">
        <v>2382</v>
      </c>
      <c r="E1090" t="s">
        <v>2380</v>
      </c>
      <c r="F1090" t="s">
        <v>2380</v>
      </c>
      <c r="G1090" t="s">
        <v>2381</v>
      </c>
      <c r="H1090" t="s">
        <v>2380</v>
      </c>
      <c r="I1090" s="9">
        <f>IF(MedExam_Table[[#This Row],[NumberOfMajorSurgeries]]="No major surgery",0,MedExam_Table[[#This Row],[NumberOfMajorSurgeries]])</f>
        <v>0</v>
      </c>
      <c r="J1090" t="str">
        <f>PROPER(MedExam_Table[[#This Row],[Heart Issues]])</f>
        <v>Yes</v>
      </c>
      <c r="K1090" t="str">
        <f>PROPER(IF(MedExam_Table[[#This Row],[smoker]]= "?","No",MedExam_Table[[#This Row],[smoker]]))</f>
        <v>No</v>
      </c>
      <c r="L1090" t="str">
        <f>IF(MedExam_Table[[#This Row],[BMI]]&lt;18.5,"Underweight",IF(MedExam_Table[[#This Row],[BMI]]&lt;25,"NormalWeight",IF(MedExam_Table[[#This Row],[BMI]]&lt;=30,"OverWeight","Obesity")))</f>
        <v>OverWeight</v>
      </c>
      <c r="M1090" t="str">
        <f>IF(MedExam_Table[[#This Row],[HBA1C]]&lt;5.7,"Normal",IF(MedExam_Table[[#This Row],[HBA1C]]&lt;6.4,"Prediabetes","Diabetes"))</f>
        <v>Normal</v>
      </c>
      <c r="N1090" t="str">
        <f>PROPER(MedExam_Table[[#This Row],[Any Transplants]])</f>
        <v>No</v>
      </c>
    </row>
    <row r="1091" spans="1:14" x14ac:dyDescent="0.3">
      <c r="A1091" t="s">
        <v>2175</v>
      </c>
      <c r="B1091">
        <v>36.64</v>
      </c>
      <c r="C1091">
        <v>11.34</v>
      </c>
      <c r="D1091" t="s">
        <v>2380</v>
      </c>
      <c r="E1091" t="s">
        <v>2380</v>
      </c>
      <c r="F1091" t="s">
        <v>2380</v>
      </c>
      <c r="G1091" t="s">
        <v>2381</v>
      </c>
      <c r="H1091" t="s">
        <v>2382</v>
      </c>
      <c r="I1091" s="9">
        <f>IF(MedExam_Table[[#This Row],[NumberOfMajorSurgeries]]="No major surgery",0,MedExam_Table[[#This Row],[NumberOfMajorSurgeries]])</f>
        <v>0</v>
      </c>
      <c r="J1091" t="str">
        <f>PROPER(MedExam_Table[[#This Row],[Heart Issues]])</f>
        <v>No</v>
      </c>
      <c r="K1091" t="str">
        <f>PROPER(IF(MedExam_Table[[#This Row],[smoker]]= "?","No",MedExam_Table[[#This Row],[smoker]]))</f>
        <v>Yes</v>
      </c>
      <c r="L1091" t="str">
        <f>IF(MedExam_Table[[#This Row],[BMI]]&lt;18.5,"Underweight",IF(MedExam_Table[[#This Row],[BMI]]&lt;25,"NormalWeight",IF(MedExam_Table[[#This Row],[BMI]]&lt;=30,"OverWeight","Obesity")))</f>
        <v>Obesity</v>
      </c>
      <c r="M1091" t="str">
        <f>IF(MedExam_Table[[#This Row],[HBA1C]]&lt;5.7,"Normal",IF(MedExam_Table[[#This Row],[HBA1C]]&lt;6.4,"Prediabetes","Diabetes"))</f>
        <v>Diabetes</v>
      </c>
      <c r="N1091" t="str">
        <f>PROPER(MedExam_Table[[#This Row],[Any Transplants]])</f>
        <v>No</v>
      </c>
    </row>
    <row r="1092" spans="1:14" x14ac:dyDescent="0.3">
      <c r="A1092" t="s">
        <v>388</v>
      </c>
      <c r="B1092">
        <v>19.8</v>
      </c>
      <c r="C1092">
        <v>4</v>
      </c>
      <c r="D1092" t="s">
        <v>2382</v>
      </c>
      <c r="E1092" t="s">
        <v>2380</v>
      </c>
      <c r="F1092" t="s">
        <v>2380</v>
      </c>
      <c r="G1092" t="s">
        <v>2381</v>
      </c>
      <c r="H1092" t="s">
        <v>2380</v>
      </c>
      <c r="I1092" s="9">
        <f>IF(MedExam_Table[[#This Row],[NumberOfMajorSurgeries]]="No major surgery",0,MedExam_Table[[#This Row],[NumberOfMajorSurgeries]])</f>
        <v>0</v>
      </c>
      <c r="J1092" t="str">
        <f>PROPER(MedExam_Table[[#This Row],[Heart Issues]])</f>
        <v>Yes</v>
      </c>
      <c r="K1092" t="str">
        <f>PROPER(IF(MedExam_Table[[#This Row],[smoker]]= "?","No",MedExam_Table[[#This Row],[smoker]]))</f>
        <v>No</v>
      </c>
      <c r="L1092" t="str">
        <f>IF(MedExam_Table[[#This Row],[BMI]]&lt;18.5,"Underweight",IF(MedExam_Table[[#This Row],[BMI]]&lt;25,"NormalWeight",IF(MedExam_Table[[#This Row],[BMI]]&lt;=30,"OverWeight","Obesity")))</f>
        <v>NormalWeight</v>
      </c>
      <c r="M1092" t="str">
        <f>IF(MedExam_Table[[#This Row],[HBA1C]]&lt;5.7,"Normal",IF(MedExam_Table[[#This Row],[HBA1C]]&lt;6.4,"Prediabetes","Diabetes"))</f>
        <v>Normal</v>
      </c>
      <c r="N1092" t="str">
        <f>PROPER(MedExam_Table[[#This Row],[Any Transplants]])</f>
        <v>No</v>
      </c>
    </row>
    <row r="1093" spans="1:14" x14ac:dyDescent="0.3">
      <c r="A1093" t="s">
        <v>387</v>
      </c>
      <c r="B1093">
        <v>35.53</v>
      </c>
      <c r="C1093">
        <v>4.68</v>
      </c>
      <c r="D1093" t="s">
        <v>2380</v>
      </c>
      <c r="E1093" t="s">
        <v>2380</v>
      </c>
      <c r="F1093" t="s">
        <v>2383</v>
      </c>
      <c r="G1093">
        <v>1</v>
      </c>
      <c r="H1093" t="s">
        <v>2380</v>
      </c>
      <c r="I1093" s="9">
        <f>IF(MedExam_Table[[#This Row],[NumberOfMajorSurgeries]]="No major surgery",0,MedExam_Table[[#This Row],[NumberOfMajorSurgeries]])</f>
        <v>1</v>
      </c>
      <c r="J1093" t="str">
        <f>PROPER(MedExam_Table[[#This Row],[Heart Issues]])</f>
        <v>No</v>
      </c>
      <c r="K1093" t="str">
        <f>PROPER(IF(MedExam_Table[[#This Row],[smoker]]= "?","No",MedExam_Table[[#This Row],[smoker]]))</f>
        <v>No</v>
      </c>
      <c r="L1093" t="str">
        <f>IF(MedExam_Table[[#This Row],[BMI]]&lt;18.5,"Underweight",IF(MedExam_Table[[#This Row],[BMI]]&lt;25,"NormalWeight",IF(MedExam_Table[[#This Row],[BMI]]&lt;=30,"OverWeight","Obesity")))</f>
        <v>Obesity</v>
      </c>
      <c r="M1093" t="str">
        <f>IF(MedExam_Table[[#This Row],[HBA1C]]&lt;5.7,"Normal",IF(MedExam_Table[[#This Row],[HBA1C]]&lt;6.4,"Prediabetes","Diabetes"))</f>
        <v>Normal</v>
      </c>
      <c r="N1093" t="str">
        <f>PROPER(MedExam_Table[[#This Row],[Any Transplants]])</f>
        <v>No</v>
      </c>
    </row>
    <row r="1094" spans="1:14" x14ac:dyDescent="0.3">
      <c r="A1094" t="s">
        <v>386</v>
      </c>
      <c r="B1094">
        <v>21.47</v>
      </c>
      <c r="C1094">
        <v>4.0199999999999996</v>
      </c>
      <c r="D1094" t="s">
        <v>2382</v>
      </c>
      <c r="E1094" t="s">
        <v>2380</v>
      </c>
      <c r="F1094" t="s">
        <v>2380</v>
      </c>
      <c r="G1094">
        <v>1</v>
      </c>
      <c r="H1094" t="s">
        <v>2380</v>
      </c>
      <c r="I1094" s="9">
        <f>IF(MedExam_Table[[#This Row],[NumberOfMajorSurgeries]]="No major surgery",0,MedExam_Table[[#This Row],[NumberOfMajorSurgeries]])</f>
        <v>1</v>
      </c>
      <c r="J1094" t="str">
        <f>PROPER(MedExam_Table[[#This Row],[Heart Issues]])</f>
        <v>Yes</v>
      </c>
      <c r="K1094" t="str">
        <f>PROPER(IF(MedExam_Table[[#This Row],[smoker]]= "?","No",MedExam_Table[[#This Row],[smoker]]))</f>
        <v>No</v>
      </c>
      <c r="L1094" t="str">
        <f>IF(MedExam_Table[[#This Row],[BMI]]&lt;18.5,"Underweight",IF(MedExam_Table[[#This Row],[BMI]]&lt;25,"NormalWeight",IF(MedExam_Table[[#This Row],[BMI]]&lt;=30,"OverWeight","Obesity")))</f>
        <v>NormalWeight</v>
      </c>
      <c r="M1094" t="str">
        <f>IF(MedExam_Table[[#This Row],[HBA1C]]&lt;5.7,"Normal",IF(MedExam_Table[[#This Row],[HBA1C]]&lt;6.4,"Prediabetes","Diabetes"))</f>
        <v>Normal</v>
      </c>
      <c r="N1094" t="str">
        <f>PROPER(MedExam_Table[[#This Row],[Any Transplants]])</f>
        <v>No</v>
      </c>
    </row>
    <row r="1095" spans="1:14" x14ac:dyDescent="0.3">
      <c r="A1095" t="s">
        <v>385</v>
      </c>
      <c r="B1095">
        <v>25.9</v>
      </c>
      <c r="C1095">
        <v>5.12</v>
      </c>
      <c r="D1095" t="s">
        <v>2380</v>
      </c>
      <c r="E1095" t="s">
        <v>2380</v>
      </c>
      <c r="F1095" t="s">
        <v>2383</v>
      </c>
      <c r="G1095">
        <v>1</v>
      </c>
      <c r="H1095" t="s">
        <v>2380</v>
      </c>
      <c r="I1095" s="9">
        <f>IF(MedExam_Table[[#This Row],[NumberOfMajorSurgeries]]="No major surgery",0,MedExam_Table[[#This Row],[NumberOfMajorSurgeries]])</f>
        <v>1</v>
      </c>
      <c r="J1095" t="str">
        <f>PROPER(MedExam_Table[[#This Row],[Heart Issues]])</f>
        <v>No</v>
      </c>
      <c r="K1095" t="str">
        <f>PROPER(IF(MedExam_Table[[#This Row],[smoker]]= "?","No",MedExam_Table[[#This Row],[smoker]]))</f>
        <v>No</v>
      </c>
      <c r="L1095" t="str">
        <f>IF(MedExam_Table[[#This Row],[BMI]]&lt;18.5,"Underweight",IF(MedExam_Table[[#This Row],[BMI]]&lt;25,"NormalWeight",IF(MedExam_Table[[#This Row],[BMI]]&lt;=30,"OverWeight","Obesity")))</f>
        <v>OverWeight</v>
      </c>
      <c r="M1095" t="str">
        <f>IF(MedExam_Table[[#This Row],[HBA1C]]&lt;5.7,"Normal",IF(MedExam_Table[[#This Row],[HBA1C]]&lt;6.4,"Prediabetes","Diabetes"))</f>
        <v>Normal</v>
      </c>
      <c r="N1095" t="str">
        <f>PROPER(MedExam_Table[[#This Row],[Any Transplants]])</f>
        <v>No</v>
      </c>
    </row>
    <row r="1096" spans="1:14" x14ac:dyDescent="0.3">
      <c r="A1096" t="s">
        <v>384</v>
      </c>
      <c r="B1096">
        <v>20.81</v>
      </c>
      <c r="C1096">
        <v>5.52</v>
      </c>
      <c r="D1096" t="s">
        <v>2380</v>
      </c>
      <c r="E1096" t="s">
        <v>2380</v>
      </c>
      <c r="F1096" t="s">
        <v>2380</v>
      </c>
      <c r="G1096" t="s">
        <v>2381</v>
      </c>
      <c r="H1096" t="s">
        <v>2380</v>
      </c>
      <c r="I1096" s="9">
        <f>IF(MedExam_Table[[#This Row],[NumberOfMajorSurgeries]]="No major surgery",0,MedExam_Table[[#This Row],[NumberOfMajorSurgeries]])</f>
        <v>0</v>
      </c>
      <c r="J1096" t="str">
        <f>PROPER(MedExam_Table[[#This Row],[Heart Issues]])</f>
        <v>No</v>
      </c>
      <c r="K1096" t="str">
        <f>PROPER(IF(MedExam_Table[[#This Row],[smoker]]= "?","No",MedExam_Table[[#This Row],[smoker]]))</f>
        <v>No</v>
      </c>
      <c r="L1096" t="str">
        <f>IF(MedExam_Table[[#This Row],[BMI]]&lt;18.5,"Underweight",IF(MedExam_Table[[#This Row],[BMI]]&lt;25,"NormalWeight",IF(MedExam_Table[[#This Row],[BMI]]&lt;=30,"OverWeight","Obesity")))</f>
        <v>NormalWeight</v>
      </c>
      <c r="M1096" t="str">
        <f>IF(MedExam_Table[[#This Row],[HBA1C]]&lt;5.7,"Normal",IF(MedExam_Table[[#This Row],[HBA1C]]&lt;6.4,"Prediabetes","Diabetes"))</f>
        <v>Normal</v>
      </c>
      <c r="N1096" t="str">
        <f>PROPER(MedExam_Table[[#This Row],[Any Transplants]])</f>
        <v>No</v>
      </c>
    </row>
    <row r="1097" spans="1:14" x14ac:dyDescent="0.3">
      <c r="A1097" t="s">
        <v>383</v>
      </c>
      <c r="B1097">
        <v>25.84</v>
      </c>
      <c r="C1097">
        <v>5.81</v>
      </c>
      <c r="D1097" t="s">
        <v>2382</v>
      </c>
      <c r="E1097" t="s">
        <v>2380</v>
      </c>
      <c r="F1097" t="s">
        <v>2383</v>
      </c>
      <c r="G1097">
        <v>1</v>
      </c>
      <c r="H1097" t="s">
        <v>2380</v>
      </c>
      <c r="I1097" s="9">
        <f>IF(MedExam_Table[[#This Row],[NumberOfMajorSurgeries]]="No major surgery",0,MedExam_Table[[#This Row],[NumberOfMajorSurgeries]])</f>
        <v>1</v>
      </c>
      <c r="J1097" t="str">
        <f>PROPER(MedExam_Table[[#This Row],[Heart Issues]])</f>
        <v>Yes</v>
      </c>
      <c r="K1097" t="str">
        <f>PROPER(IF(MedExam_Table[[#This Row],[smoker]]= "?","No",MedExam_Table[[#This Row],[smoker]]))</f>
        <v>No</v>
      </c>
      <c r="L1097" t="str">
        <f>IF(MedExam_Table[[#This Row],[BMI]]&lt;18.5,"Underweight",IF(MedExam_Table[[#This Row],[BMI]]&lt;25,"NormalWeight",IF(MedExam_Table[[#This Row],[BMI]]&lt;=30,"OverWeight","Obesity")))</f>
        <v>OverWeight</v>
      </c>
      <c r="M1097" t="str">
        <f>IF(MedExam_Table[[#This Row],[HBA1C]]&lt;5.7,"Normal",IF(MedExam_Table[[#This Row],[HBA1C]]&lt;6.4,"Prediabetes","Diabetes"))</f>
        <v>Prediabetes</v>
      </c>
      <c r="N1097" t="str">
        <f>PROPER(MedExam_Table[[#This Row],[Any Transplants]])</f>
        <v>No</v>
      </c>
    </row>
    <row r="1098" spans="1:14" x14ac:dyDescent="0.3">
      <c r="A1098" t="s">
        <v>382</v>
      </c>
      <c r="B1098">
        <v>30.95</v>
      </c>
      <c r="C1098">
        <v>5.16</v>
      </c>
      <c r="D1098" t="s">
        <v>2380</v>
      </c>
      <c r="E1098" t="s">
        <v>2380</v>
      </c>
      <c r="F1098" t="s">
        <v>2383</v>
      </c>
      <c r="G1098">
        <v>1</v>
      </c>
      <c r="H1098" t="s">
        <v>2380</v>
      </c>
      <c r="I1098" s="9">
        <f>IF(MedExam_Table[[#This Row],[NumberOfMajorSurgeries]]="No major surgery",0,MedExam_Table[[#This Row],[NumberOfMajorSurgeries]])</f>
        <v>1</v>
      </c>
      <c r="J1098" t="str">
        <f>PROPER(MedExam_Table[[#This Row],[Heart Issues]])</f>
        <v>No</v>
      </c>
      <c r="K1098" t="str">
        <f>PROPER(IF(MedExam_Table[[#This Row],[smoker]]= "?","No",MedExam_Table[[#This Row],[smoker]]))</f>
        <v>No</v>
      </c>
      <c r="L1098" t="str">
        <f>IF(MedExam_Table[[#This Row],[BMI]]&lt;18.5,"Underweight",IF(MedExam_Table[[#This Row],[BMI]]&lt;25,"NormalWeight",IF(MedExam_Table[[#This Row],[BMI]]&lt;=30,"OverWeight","Obesity")))</f>
        <v>Obesity</v>
      </c>
      <c r="M1098" t="str">
        <f>IF(MedExam_Table[[#This Row],[HBA1C]]&lt;5.7,"Normal",IF(MedExam_Table[[#This Row],[HBA1C]]&lt;6.4,"Prediabetes","Diabetes"))</f>
        <v>Normal</v>
      </c>
      <c r="N1098" t="str">
        <f>PROPER(MedExam_Table[[#This Row],[Any Transplants]])</f>
        <v>No</v>
      </c>
    </row>
    <row r="1099" spans="1:14" x14ac:dyDescent="0.3">
      <c r="A1099" t="s">
        <v>381</v>
      </c>
      <c r="B1099">
        <v>30.54</v>
      </c>
      <c r="C1099">
        <v>5</v>
      </c>
      <c r="D1099" t="s">
        <v>2380</v>
      </c>
      <c r="E1099" t="s">
        <v>2380</v>
      </c>
      <c r="F1099" t="s">
        <v>2383</v>
      </c>
      <c r="G1099">
        <v>1</v>
      </c>
      <c r="H1099" t="s">
        <v>2380</v>
      </c>
      <c r="I1099" s="9">
        <f>IF(MedExam_Table[[#This Row],[NumberOfMajorSurgeries]]="No major surgery",0,MedExam_Table[[#This Row],[NumberOfMajorSurgeries]])</f>
        <v>1</v>
      </c>
      <c r="J1099" t="str">
        <f>PROPER(MedExam_Table[[#This Row],[Heart Issues]])</f>
        <v>No</v>
      </c>
      <c r="K1099" t="str">
        <f>PROPER(IF(MedExam_Table[[#This Row],[smoker]]= "?","No",MedExam_Table[[#This Row],[smoker]]))</f>
        <v>No</v>
      </c>
      <c r="L1099" t="str">
        <f>IF(MedExam_Table[[#This Row],[BMI]]&lt;18.5,"Underweight",IF(MedExam_Table[[#This Row],[BMI]]&lt;25,"NormalWeight",IF(MedExam_Table[[#This Row],[BMI]]&lt;=30,"OverWeight","Obesity")))</f>
        <v>Obesity</v>
      </c>
      <c r="M1099" t="str">
        <f>IF(MedExam_Table[[#This Row],[HBA1C]]&lt;5.7,"Normal",IF(MedExam_Table[[#This Row],[HBA1C]]&lt;6.4,"Prediabetes","Diabetes"))</f>
        <v>Normal</v>
      </c>
      <c r="N1099" t="str">
        <f>PROPER(MedExam_Table[[#This Row],[Any Transplants]])</f>
        <v>No</v>
      </c>
    </row>
    <row r="1100" spans="1:14" x14ac:dyDescent="0.3">
      <c r="A1100" t="s">
        <v>380</v>
      </c>
      <c r="B1100">
        <v>33.914999999999999</v>
      </c>
      <c r="C1100">
        <v>5.84</v>
      </c>
      <c r="D1100" t="s">
        <v>2382</v>
      </c>
      <c r="E1100" t="s">
        <v>2380</v>
      </c>
      <c r="F1100" t="s">
        <v>2380</v>
      </c>
      <c r="G1100" t="s">
        <v>2381</v>
      </c>
      <c r="H1100" t="s">
        <v>2380</v>
      </c>
      <c r="I1100" s="9">
        <f>IF(MedExam_Table[[#This Row],[NumberOfMajorSurgeries]]="No major surgery",0,MedExam_Table[[#This Row],[NumberOfMajorSurgeries]])</f>
        <v>0</v>
      </c>
      <c r="J1100" t="str">
        <f>PROPER(MedExam_Table[[#This Row],[Heart Issues]])</f>
        <v>Yes</v>
      </c>
      <c r="K1100" t="str">
        <f>PROPER(IF(MedExam_Table[[#This Row],[smoker]]= "?","No",MedExam_Table[[#This Row],[smoker]]))</f>
        <v>No</v>
      </c>
      <c r="L1100" t="str">
        <f>IF(MedExam_Table[[#This Row],[BMI]]&lt;18.5,"Underweight",IF(MedExam_Table[[#This Row],[BMI]]&lt;25,"NormalWeight",IF(MedExam_Table[[#This Row],[BMI]]&lt;=30,"OverWeight","Obesity")))</f>
        <v>Obesity</v>
      </c>
      <c r="M1100" t="str">
        <f>IF(MedExam_Table[[#This Row],[HBA1C]]&lt;5.7,"Normal",IF(MedExam_Table[[#This Row],[HBA1C]]&lt;6.4,"Prediabetes","Diabetes"))</f>
        <v>Prediabetes</v>
      </c>
      <c r="N1100" t="str">
        <f>PROPER(MedExam_Table[[#This Row],[Any Transplants]])</f>
        <v>No</v>
      </c>
    </row>
    <row r="1101" spans="1:14" x14ac:dyDescent="0.3">
      <c r="A1101" t="s">
        <v>379</v>
      </c>
      <c r="B1101">
        <v>33.31</v>
      </c>
      <c r="C1101">
        <v>4.1900000000000004</v>
      </c>
      <c r="D1101" t="s">
        <v>2380</v>
      </c>
      <c r="E1101" t="s">
        <v>2380</v>
      </c>
      <c r="F1101" t="s">
        <v>2383</v>
      </c>
      <c r="G1101">
        <v>1</v>
      </c>
      <c r="H1101" t="s">
        <v>2380</v>
      </c>
      <c r="I1101" s="9">
        <f>IF(MedExam_Table[[#This Row],[NumberOfMajorSurgeries]]="No major surgery",0,MedExam_Table[[#This Row],[NumberOfMajorSurgeries]])</f>
        <v>1</v>
      </c>
      <c r="J1101" t="str">
        <f>PROPER(MedExam_Table[[#This Row],[Heart Issues]])</f>
        <v>No</v>
      </c>
      <c r="K1101" t="str">
        <f>PROPER(IF(MedExam_Table[[#This Row],[smoker]]= "?","No",MedExam_Table[[#This Row],[smoker]]))</f>
        <v>No</v>
      </c>
      <c r="L1101" t="str">
        <f>IF(MedExam_Table[[#This Row],[BMI]]&lt;18.5,"Underweight",IF(MedExam_Table[[#This Row],[BMI]]&lt;25,"NormalWeight",IF(MedExam_Table[[#This Row],[BMI]]&lt;=30,"OverWeight","Obesity")))</f>
        <v>Obesity</v>
      </c>
      <c r="M1101" t="str">
        <f>IF(MedExam_Table[[#This Row],[HBA1C]]&lt;5.7,"Normal",IF(MedExam_Table[[#This Row],[HBA1C]]&lt;6.4,"Prediabetes","Diabetes"))</f>
        <v>Normal</v>
      </c>
      <c r="N1101" t="str">
        <f>PROPER(MedExam_Table[[#This Row],[Any Transplants]])</f>
        <v>No</v>
      </c>
    </row>
    <row r="1102" spans="1:14" x14ac:dyDescent="0.3">
      <c r="A1102" t="s">
        <v>2174</v>
      </c>
      <c r="B1102">
        <v>36.85</v>
      </c>
      <c r="C1102">
        <v>5.88</v>
      </c>
      <c r="D1102" t="s">
        <v>2380</v>
      </c>
      <c r="E1102" t="s">
        <v>2382</v>
      </c>
      <c r="F1102" t="s">
        <v>2380</v>
      </c>
      <c r="G1102">
        <v>1</v>
      </c>
      <c r="H1102" t="s">
        <v>2382</v>
      </c>
      <c r="I1102" s="9">
        <f>IF(MedExam_Table[[#This Row],[NumberOfMajorSurgeries]]="No major surgery",0,MedExam_Table[[#This Row],[NumberOfMajorSurgeries]])</f>
        <v>1</v>
      </c>
      <c r="J1102" t="str">
        <f>PROPER(MedExam_Table[[#This Row],[Heart Issues]])</f>
        <v>No</v>
      </c>
      <c r="K1102" t="str">
        <f>PROPER(IF(MedExam_Table[[#This Row],[smoker]]= "?","No",MedExam_Table[[#This Row],[smoker]]))</f>
        <v>Yes</v>
      </c>
      <c r="L1102" t="str">
        <f>IF(MedExam_Table[[#This Row],[BMI]]&lt;18.5,"Underweight",IF(MedExam_Table[[#This Row],[BMI]]&lt;25,"NormalWeight",IF(MedExam_Table[[#This Row],[BMI]]&lt;=30,"OverWeight","Obesity")))</f>
        <v>Obesity</v>
      </c>
      <c r="M1102" t="str">
        <f>IF(MedExam_Table[[#This Row],[HBA1C]]&lt;5.7,"Normal",IF(MedExam_Table[[#This Row],[HBA1C]]&lt;6.4,"Prediabetes","Diabetes"))</f>
        <v>Prediabetes</v>
      </c>
      <c r="N1102" t="str">
        <f>PROPER(MedExam_Table[[#This Row],[Any Transplants]])</f>
        <v>Yes</v>
      </c>
    </row>
    <row r="1103" spans="1:14" x14ac:dyDescent="0.3">
      <c r="A1103" t="s">
        <v>378</v>
      </c>
      <c r="B1103">
        <v>25.745000000000001</v>
      </c>
      <c r="C1103">
        <v>4.62</v>
      </c>
      <c r="D1103" t="s">
        <v>2382</v>
      </c>
      <c r="E1103" t="s">
        <v>2380</v>
      </c>
      <c r="F1103" t="s">
        <v>2380</v>
      </c>
      <c r="G1103" t="s">
        <v>2381</v>
      </c>
      <c r="H1103" t="s">
        <v>2380</v>
      </c>
      <c r="I1103" s="9">
        <f>IF(MedExam_Table[[#This Row],[NumberOfMajorSurgeries]]="No major surgery",0,MedExam_Table[[#This Row],[NumberOfMajorSurgeries]])</f>
        <v>0</v>
      </c>
      <c r="J1103" t="str">
        <f>PROPER(MedExam_Table[[#This Row],[Heart Issues]])</f>
        <v>Yes</v>
      </c>
      <c r="K1103" t="str">
        <f>PROPER(IF(MedExam_Table[[#This Row],[smoker]]= "?","No",MedExam_Table[[#This Row],[smoker]]))</f>
        <v>No</v>
      </c>
      <c r="L1103" t="str">
        <f>IF(MedExam_Table[[#This Row],[BMI]]&lt;18.5,"Underweight",IF(MedExam_Table[[#This Row],[BMI]]&lt;25,"NormalWeight",IF(MedExam_Table[[#This Row],[BMI]]&lt;=30,"OverWeight","Obesity")))</f>
        <v>OverWeight</v>
      </c>
      <c r="M1103" t="str">
        <f>IF(MedExam_Table[[#This Row],[HBA1C]]&lt;5.7,"Normal",IF(MedExam_Table[[#This Row],[HBA1C]]&lt;6.4,"Prediabetes","Diabetes"))</f>
        <v>Normal</v>
      </c>
      <c r="N1103" t="str">
        <f>PROPER(MedExam_Table[[#This Row],[Any Transplants]])</f>
        <v>No</v>
      </c>
    </row>
    <row r="1104" spans="1:14" x14ac:dyDescent="0.3">
      <c r="A1104" t="s">
        <v>377</v>
      </c>
      <c r="B1104">
        <v>37.1</v>
      </c>
      <c r="C1104">
        <v>6.24</v>
      </c>
      <c r="D1104" t="s">
        <v>2380</v>
      </c>
      <c r="E1104" t="s">
        <v>2380</v>
      </c>
      <c r="F1104" t="s">
        <v>2380</v>
      </c>
      <c r="G1104" t="s">
        <v>2381</v>
      </c>
      <c r="H1104" t="s">
        <v>2380</v>
      </c>
      <c r="I1104" s="9">
        <f>IF(MedExam_Table[[#This Row],[NumberOfMajorSurgeries]]="No major surgery",0,MedExam_Table[[#This Row],[NumberOfMajorSurgeries]])</f>
        <v>0</v>
      </c>
      <c r="J1104" t="str">
        <f>PROPER(MedExam_Table[[#This Row],[Heart Issues]])</f>
        <v>No</v>
      </c>
      <c r="K1104" t="str">
        <f>PROPER(IF(MedExam_Table[[#This Row],[smoker]]= "?","No",MedExam_Table[[#This Row],[smoker]]))</f>
        <v>No</v>
      </c>
      <c r="L1104" t="str">
        <f>IF(MedExam_Table[[#This Row],[BMI]]&lt;18.5,"Underweight",IF(MedExam_Table[[#This Row],[BMI]]&lt;25,"NormalWeight",IF(MedExam_Table[[#This Row],[BMI]]&lt;=30,"OverWeight","Obesity")))</f>
        <v>Obesity</v>
      </c>
      <c r="M1104" t="str">
        <f>IF(MedExam_Table[[#This Row],[HBA1C]]&lt;5.7,"Normal",IF(MedExam_Table[[#This Row],[HBA1C]]&lt;6.4,"Prediabetes","Diabetes"))</f>
        <v>Prediabetes</v>
      </c>
      <c r="N1104" t="str">
        <f>PROPER(MedExam_Table[[#This Row],[Any Transplants]])</f>
        <v>No</v>
      </c>
    </row>
    <row r="1105" spans="1:14" x14ac:dyDescent="0.3">
      <c r="A1105" t="s">
        <v>376</v>
      </c>
      <c r="B1105">
        <v>35.435000000000002</v>
      </c>
      <c r="C1105">
        <v>5.81</v>
      </c>
      <c r="D1105" t="s">
        <v>2380</v>
      </c>
      <c r="E1105" t="s">
        <v>2380</v>
      </c>
      <c r="F1105" t="s">
        <v>2380</v>
      </c>
      <c r="G1105" t="s">
        <v>2381</v>
      </c>
      <c r="H1105" t="s">
        <v>2380</v>
      </c>
      <c r="I1105" s="9">
        <f>IF(MedExam_Table[[#This Row],[NumberOfMajorSurgeries]]="No major surgery",0,MedExam_Table[[#This Row],[NumberOfMajorSurgeries]])</f>
        <v>0</v>
      </c>
      <c r="J1105" t="str">
        <f>PROPER(MedExam_Table[[#This Row],[Heart Issues]])</f>
        <v>No</v>
      </c>
      <c r="K1105" t="str">
        <f>PROPER(IF(MedExam_Table[[#This Row],[smoker]]= "?","No",MedExam_Table[[#This Row],[smoker]]))</f>
        <v>No</v>
      </c>
      <c r="L1105" t="str">
        <f>IF(MedExam_Table[[#This Row],[BMI]]&lt;18.5,"Underweight",IF(MedExam_Table[[#This Row],[BMI]]&lt;25,"NormalWeight",IF(MedExam_Table[[#This Row],[BMI]]&lt;=30,"OverWeight","Obesity")))</f>
        <v>Obesity</v>
      </c>
      <c r="M1105" t="str">
        <f>IF(MedExam_Table[[#This Row],[HBA1C]]&lt;5.7,"Normal",IF(MedExam_Table[[#This Row],[HBA1C]]&lt;6.4,"Prediabetes","Diabetes"))</f>
        <v>Prediabetes</v>
      </c>
      <c r="N1105" t="str">
        <f>PROPER(MedExam_Table[[#This Row],[Any Transplants]])</f>
        <v>No</v>
      </c>
    </row>
    <row r="1106" spans="1:14" x14ac:dyDescent="0.3">
      <c r="A1106" t="s">
        <v>375</v>
      </c>
      <c r="B1106">
        <v>20.399999999999999</v>
      </c>
      <c r="C1106">
        <v>4.83</v>
      </c>
      <c r="D1106" t="s">
        <v>2380</v>
      </c>
      <c r="E1106" t="s">
        <v>2380</v>
      </c>
      <c r="F1106" t="s">
        <v>2380</v>
      </c>
      <c r="G1106" t="s">
        <v>2381</v>
      </c>
      <c r="H1106" t="s">
        <v>2380</v>
      </c>
      <c r="I1106" s="9">
        <f>IF(MedExam_Table[[#This Row],[NumberOfMajorSurgeries]]="No major surgery",0,MedExam_Table[[#This Row],[NumberOfMajorSurgeries]])</f>
        <v>0</v>
      </c>
      <c r="J1106" t="str">
        <f>PROPER(MedExam_Table[[#This Row],[Heart Issues]])</f>
        <v>No</v>
      </c>
      <c r="K1106" t="str">
        <f>PROPER(IF(MedExam_Table[[#This Row],[smoker]]= "?","No",MedExam_Table[[#This Row],[smoker]]))</f>
        <v>No</v>
      </c>
      <c r="L1106" t="str">
        <f>IF(MedExam_Table[[#This Row],[BMI]]&lt;18.5,"Underweight",IF(MedExam_Table[[#This Row],[BMI]]&lt;25,"NormalWeight",IF(MedExam_Table[[#This Row],[BMI]]&lt;=30,"OverWeight","Obesity")))</f>
        <v>NormalWeight</v>
      </c>
      <c r="M1106" t="str">
        <f>IF(MedExam_Table[[#This Row],[HBA1C]]&lt;5.7,"Normal",IF(MedExam_Table[[#This Row],[HBA1C]]&lt;6.4,"Prediabetes","Diabetes"))</f>
        <v>Normal</v>
      </c>
      <c r="N1106" t="str">
        <f>PROPER(MedExam_Table[[#This Row],[Any Transplants]])</f>
        <v>No</v>
      </c>
    </row>
    <row r="1107" spans="1:14" x14ac:dyDescent="0.3">
      <c r="A1107" t="s">
        <v>374</v>
      </c>
      <c r="B1107">
        <v>42.13</v>
      </c>
      <c r="C1107">
        <v>5.72</v>
      </c>
      <c r="D1107" t="s">
        <v>2382</v>
      </c>
      <c r="E1107" t="s">
        <v>2380</v>
      </c>
      <c r="F1107" t="s">
        <v>2383</v>
      </c>
      <c r="G1107">
        <v>1</v>
      </c>
      <c r="H1107" t="s">
        <v>2380</v>
      </c>
      <c r="I1107" s="9">
        <f>IF(MedExam_Table[[#This Row],[NumberOfMajorSurgeries]]="No major surgery",0,MedExam_Table[[#This Row],[NumberOfMajorSurgeries]])</f>
        <v>1</v>
      </c>
      <c r="J1107" t="str">
        <f>PROPER(MedExam_Table[[#This Row],[Heart Issues]])</f>
        <v>Yes</v>
      </c>
      <c r="K1107" t="str">
        <f>PROPER(IF(MedExam_Table[[#This Row],[smoker]]= "?","No",MedExam_Table[[#This Row],[smoker]]))</f>
        <v>No</v>
      </c>
      <c r="L1107" t="str">
        <f>IF(MedExam_Table[[#This Row],[BMI]]&lt;18.5,"Underweight",IF(MedExam_Table[[#This Row],[BMI]]&lt;25,"NormalWeight",IF(MedExam_Table[[#This Row],[BMI]]&lt;=30,"OverWeight","Obesity")))</f>
        <v>Obesity</v>
      </c>
      <c r="M1107" t="str">
        <f>IF(MedExam_Table[[#This Row],[HBA1C]]&lt;5.7,"Normal",IF(MedExam_Table[[#This Row],[HBA1C]]&lt;6.4,"Prediabetes","Diabetes"))</f>
        <v>Prediabetes</v>
      </c>
      <c r="N1107" t="str">
        <f>PROPER(MedExam_Table[[#This Row],[Any Transplants]])</f>
        <v>No</v>
      </c>
    </row>
    <row r="1108" spans="1:14" x14ac:dyDescent="0.3">
      <c r="A1108" t="s">
        <v>373</v>
      </c>
      <c r="B1108">
        <v>33.99</v>
      </c>
      <c r="C1108">
        <v>4.83</v>
      </c>
      <c r="D1108" t="s">
        <v>2382</v>
      </c>
      <c r="E1108" t="s">
        <v>2380</v>
      </c>
      <c r="F1108" t="s">
        <v>2383</v>
      </c>
      <c r="G1108">
        <v>1</v>
      </c>
      <c r="H1108" t="s">
        <v>2380</v>
      </c>
      <c r="I1108" s="9">
        <f>IF(MedExam_Table[[#This Row],[NumberOfMajorSurgeries]]="No major surgery",0,MedExam_Table[[#This Row],[NumberOfMajorSurgeries]])</f>
        <v>1</v>
      </c>
      <c r="J1108" t="str">
        <f>PROPER(MedExam_Table[[#This Row],[Heart Issues]])</f>
        <v>Yes</v>
      </c>
      <c r="K1108" t="str">
        <f>PROPER(IF(MedExam_Table[[#This Row],[smoker]]= "?","No",MedExam_Table[[#This Row],[smoker]]))</f>
        <v>No</v>
      </c>
      <c r="L1108" t="str">
        <f>IF(MedExam_Table[[#This Row],[BMI]]&lt;18.5,"Underweight",IF(MedExam_Table[[#This Row],[BMI]]&lt;25,"NormalWeight",IF(MedExam_Table[[#This Row],[BMI]]&lt;=30,"OverWeight","Obesity")))</f>
        <v>Obesity</v>
      </c>
      <c r="M1108" t="str">
        <f>IF(MedExam_Table[[#This Row],[HBA1C]]&lt;5.7,"Normal",IF(MedExam_Table[[#This Row],[HBA1C]]&lt;6.4,"Prediabetes","Diabetes"))</f>
        <v>Normal</v>
      </c>
      <c r="N1108" t="str">
        <f>PROPER(MedExam_Table[[#This Row],[Any Transplants]])</f>
        <v>No</v>
      </c>
    </row>
    <row r="1109" spans="1:14" x14ac:dyDescent="0.3">
      <c r="A1109" t="s">
        <v>372</v>
      </c>
      <c r="B1109">
        <v>28.594999999999999</v>
      </c>
      <c r="C1109">
        <v>4.1399999999999997</v>
      </c>
      <c r="D1109" t="s">
        <v>2382</v>
      </c>
      <c r="E1109" t="s">
        <v>2380</v>
      </c>
      <c r="F1109" t="s">
        <v>2383</v>
      </c>
      <c r="G1109">
        <v>1</v>
      </c>
      <c r="H1109" t="s">
        <v>2380</v>
      </c>
      <c r="I1109" s="9">
        <f>IF(MedExam_Table[[#This Row],[NumberOfMajorSurgeries]]="No major surgery",0,MedExam_Table[[#This Row],[NumberOfMajorSurgeries]])</f>
        <v>1</v>
      </c>
      <c r="J1109" t="str">
        <f>PROPER(MedExam_Table[[#This Row],[Heart Issues]])</f>
        <v>Yes</v>
      </c>
      <c r="K1109" t="str">
        <f>PROPER(IF(MedExam_Table[[#This Row],[smoker]]= "?","No",MedExam_Table[[#This Row],[smoker]]))</f>
        <v>No</v>
      </c>
      <c r="L1109" t="str">
        <f>IF(MedExam_Table[[#This Row],[BMI]]&lt;18.5,"Underweight",IF(MedExam_Table[[#This Row],[BMI]]&lt;25,"NormalWeight",IF(MedExam_Table[[#This Row],[BMI]]&lt;=30,"OverWeight","Obesity")))</f>
        <v>OverWeight</v>
      </c>
      <c r="M1109" t="str">
        <f>IF(MedExam_Table[[#This Row],[HBA1C]]&lt;5.7,"Normal",IF(MedExam_Table[[#This Row],[HBA1C]]&lt;6.4,"Prediabetes","Diabetes"))</f>
        <v>Normal</v>
      </c>
      <c r="N1109" t="str">
        <f>PROPER(MedExam_Table[[#This Row],[Any Transplants]])</f>
        <v>No</v>
      </c>
    </row>
    <row r="1110" spans="1:14" x14ac:dyDescent="0.3">
      <c r="A1110" t="s">
        <v>371</v>
      </c>
      <c r="B1110">
        <v>20.8</v>
      </c>
      <c r="C1110">
        <v>4.07</v>
      </c>
      <c r="D1110" t="s">
        <v>2382</v>
      </c>
      <c r="E1110" t="s">
        <v>2380</v>
      </c>
      <c r="F1110" t="s">
        <v>2383</v>
      </c>
      <c r="G1110">
        <v>1</v>
      </c>
      <c r="H1110" t="s">
        <v>2380</v>
      </c>
      <c r="I1110" s="9">
        <f>IF(MedExam_Table[[#This Row],[NumberOfMajorSurgeries]]="No major surgery",0,MedExam_Table[[#This Row],[NumberOfMajorSurgeries]])</f>
        <v>1</v>
      </c>
      <c r="J1110" t="str">
        <f>PROPER(MedExam_Table[[#This Row],[Heart Issues]])</f>
        <v>Yes</v>
      </c>
      <c r="K1110" t="str">
        <f>PROPER(IF(MedExam_Table[[#This Row],[smoker]]= "?","No",MedExam_Table[[#This Row],[smoker]]))</f>
        <v>No</v>
      </c>
      <c r="L1110" t="str">
        <f>IF(MedExam_Table[[#This Row],[BMI]]&lt;18.5,"Underweight",IF(MedExam_Table[[#This Row],[BMI]]&lt;25,"NormalWeight",IF(MedExam_Table[[#This Row],[BMI]]&lt;=30,"OverWeight","Obesity")))</f>
        <v>NormalWeight</v>
      </c>
      <c r="M1110" t="str">
        <f>IF(MedExam_Table[[#This Row],[HBA1C]]&lt;5.7,"Normal",IF(MedExam_Table[[#This Row],[HBA1C]]&lt;6.4,"Prediabetes","Diabetes"))</f>
        <v>Normal</v>
      </c>
      <c r="N1110" t="str">
        <f>PROPER(MedExam_Table[[#This Row],[Any Transplants]])</f>
        <v>No</v>
      </c>
    </row>
    <row r="1111" spans="1:14" x14ac:dyDescent="0.3">
      <c r="A1111" t="s">
        <v>370</v>
      </c>
      <c r="B1111">
        <v>23.465</v>
      </c>
      <c r="C1111">
        <v>6.26</v>
      </c>
      <c r="D1111" t="s">
        <v>2382</v>
      </c>
      <c r="E1111" t="s">
        <v>2380</v>
      </c>
      <c r="F1111" t="s">
        <v>2383</v>
      </c>
      <c r="G1111">
        <v>1</v>
      </c>
      <c r="H1111" t="s">
        <v>2380</v>
      </c>
      <c r="I1111" s="9">
        <f>IF(MedExam_Table[[#This Row],[NumberOfMajorSurgeries]]="No major surgery",0,MedExam_Table[[#This Row],[NumberOfMajorSurgeries]])</f>
        <v>1</v>
      </c>
      <c r="J1111" t="str">
        <f>PROPER(MedExam_Table[[#This Row],[Heart Issues]])</f>
        <v>Yes</v>
      </c>
      <c r="K1111" t="str">
        <f>PROPER(IF(MedExam_Table[[#This Row],[smoker]]= "?","No",MedExam_Table[[#This Row],[smoker]]))</f>
        <v>No</v>
      </c>
      <c r="L1111" t="str">
        <f>IF(MedExam_Table[[#This Row],[BMI]]&lt;18.5,"Underweight",IF(MedExam_Table[[#This Row],[BMI]]&lt;25,"NormalWeight",IF(MedExam_Table[[#This Row],[BMI]]&lt;=30,"OverWeight","Obesity")))</f>
        <v>NormalWeight</v>
      </c>
      <c r="M1111" t="str">
        <f>IF(MedExam_Table[[#This Row],[HBA1C]]&lt;5.7,"Normal",IF(MedExam_Table[[#This Row],[HBA1C]]&lt;6.4,"Prediabetes","Diabetes"))</f>
        <v>Prediabetes</v>
      </c>
      <c r="N1111" t="str">
        <f>PROPER(MedExam_Table[[#This Row],[Any Transplants]])</f>
        <v>No</v>
      </c>
    </row>
    <row r="1112" spans="1:14" x14ac:dyDescent="0.3">
      <c r="A1112" t="s">
        <v>369</v>
      </c>
      <c r="B1112">
        <v>40.185000000000002</v>
      </c>
      <c r="C1112">
        <v>5.88</v>
      </c>
      <c r="D1112" t="s">
        <v>2382</v>
      </c>
      <c r="E1112" t="s">
        <v>2380</v>
      </c>
      <c r="F1112" t="s">
        <v>2380</v>
      </c>
      <c r="G1112" t="s">
        <v>2381</v>
      </c>
      <c r="H1112" t="s">
        <v>2380</v>
      </c>
      <c r="I1112" s="9">
        <f>IF(MedExam_Table[[#This Row],[NumberOfMajorSurgeries]]="No major surgery",0,MedExam_Table[[#This Row],[NumberOfMajorSurgeries]])</f>
        <v>0</v>
      </c>
      <c r="J1112" t="str">
        <f>PROPER(MedExam_Table[[#This Row],[Heart Issues]])</f>
        <v>Yes</v>
      </c>
      <c r="K1112" t="str">
        <f>PROPER(IF(MedExam_Table[[#This Row],[smoker]]= "?","No",MedExam_Table[[#This Row],[smoker]]))</f>
        <v>No</v>
      </c>
      <c r="L1112" t="str">
        <f>IF(MedExam_Table[[#This Row],[BMI]]&lt;18.5,"Underweight",IF(MedExam_Table[[#This Row],[BMI]]&lt;25,"NormalWeight",IF(MedExam_Table[[#This Row],[BMI]]&lt;=30,"OverWeight","Obesity")))</f>
        <v>Obesity</v>
      </c>
      <c r="M1112" t="str">
        <f>IF(MedExam_Table[[#This Row],[HBA1C]]&lt;5.7,"Normal",IF(MedExam_Table[[#This Row],[HBA1C]]&lt;6.4,"Prediabetes","Diabetes"))</f>
        <v>Prediabetes</v>
      </c>
      <c r="N1112" t="str">
        <f>PROPER(MedExam_Table[[#This Row],[Any Transplants]])</f>
        <v>No</v>
      </c>
    </row>
    <row r="1113" spans="1:14" x14ac:dyDescent="0.3">
      <c r="A1113" t="s">
        <v>2371</v>
      </c>
      <c r="B1113">
        <v>30.36</v>
      </c>
      <c r="C1113">
        <v>5.77</v>
      </c>
      <c r="D1113" t="s">
        <v>2380</v>
      </c>
      <c r="E1113" t="s">
        <v>2380</v>
      </c>
      <c r="F1113" t="s">
        <v>2380</v>
      </c>
      <c r="G1113" t="s">
        <v>2381</v>
      </c>
      <c r="H1113" t="s">
        <v>2382</v>
      </c>
      <c r="I1113" s="9">
        <f>IF(MedExam_Table[[#This Row],[NumberOfMajorSurgeries]]="No major surgery",0,MedExam_Table[[#This Row],[NumberOfMajorSurgeries]])</f>
        <v>0</v>
      </c>
      <c r="J1113" t="str">
        <f>PROPER(MedExam_Table[[#This Row],[Heart Issues]])</f>
        <v>No</v>
      </c>
      <c r="K1113" t="str">
        <f>PROPER(IF(MedExam_Table[[#This Row],[smoker]]= "?","No",MedExam_Table[[#This Row],[smoker]]))</f>
        <v>Yes</v>
      </c>
      <c r="L1113" t="str">
        <f>IF(MedExam_Table[[#This Row],[BMI]]&lt;18.5,"Underweight",IF(MedExam_Table[[#This Row],[BMI]]&lt;25,"NormalWeight",IF(MedExam_Table[[#This Row],[BMI]]&lt;=30,"OverWeight","Obesity")))</f>
        <v>Obesity</v>
      </c>
      <c r="M1113" t="str">
        <f>IF(MedExam_Table[[#This Row],[HBA1C]]&lt;5.7,"Normal",IF(MedExam_Table[[#This Row],[HBA1C]]&lt;6.4,"Prediabetes","Diabetes"))</f>
        <v>Prediabetes</v>
      </c>
      <c r="N1113" t="str">
        <f>PROPER(MedExam_Table[[#This Row],[Any Transplants]])</f>
        <v>No</v>
      </c>
    </row>
    <row r="1114" spans="1:14" x14ac:dyDescent="0.3">
      <c r="A1114" t="s">
        <v>2353</v>
      </c>
      <c r="B1114">
        <v>42.9</v>
      </c>
      <c r="C1114">
        <v>11.41</v>
      </c>
      <c r="D1114" t="s">
        <v>2380</v>
      </c>
      <c r="E1114" t="s">
        <v>2380</v>
      </c>
      <c r="F1114" t="s">
        <v>2380</v>
      </c>
      <c r="G1114" t="s">
        <v>2381</v>
      </c>
      <c r="H1114" t="s">
        <v>2382</v>
      </c>
      <c r="I1114" s="9">
        <f>IF(MedExam_Table[[#This Row],[NumberOfMajorSurgeries]]="No major surgery",0,MedExam_Table[[#This Row],[NumberOfMajorSurgeries]])</f>
        <v>0</v>
      </c>
      <c r="J1114" t="str">
        <f>PROPER(MedExam_Table[[#This Row],[Heart Issues]])</f>
        <v>No</v>
      </c>
      <c r="K1114" t="str">
        <f>PROPER(IF(MedExam_Table[[#This Row],[smoker]]= "?","No",MedExam_Table[[#This Row],[smoker]]))</f>
        <v>Yes</v>
      </c>
      <c r="L1114" t="str">
        <f>IF(MedExam_Table[[#This Row],[BMI]]&lt;18.5,"Underweight",IF(MedExam_Table[[#This Row],[BMI]]&lt;25,"NormalWeight",IF(MedExam_Table[[#This Row],[BMI]]&lt;=30,"OverWeight","Obesity")))</f>
        <v>Obesity</v>
      </c>
      <c r="M1114" t="str">
        <f>IF(MedExam_Table[[#This Row],[HBA1C]]&lt;5.7,"Normal",IF(MedExam_Table[[#This Row],[HBA1C]]&lt;6.4,"Prediabetes","Diabetes"))</f>
        <v>Diabetes</v>
      </c>
      <c r="N1114" t="str">
        <f>PROPER(MedExam_Table[[#This Row],[Any Transplants]])</f>
        <v>No</v>
      </c>
    </row>
    <row r="1115" spans="1:14" x14ac:dyDescent="0.3">
      <c r="A1115" t="s">
        <v>2173</v>
      </c>
      <c r="B1115">
        <v>33.33</v>
      </c>
      <c r="C1115">
        <v>5.01</v>
      </c>
      <c r="D1115" t="s">
        <v>2382</v>
      </c>
      <c r="E1115" t="s">
        <v>2380</v>
      </c>
      <c r="F1115" t="s">
        <v>2383</v>
      </c>
      <c r="G1115">
        <v>1</v>
      </c>
      <c r="H1115" t="s">
        <v>2382</v>
      </c>
      <c r="I1115" s="9">
        <f>IF(MedExam_Table[[#This Row],[NumberOfMajorSurgeries]]="No major surgery",0,MedExam_Table[[#This Row],[NumberOfMajorSurgeries]])</f>
        <v>1</v>
      </c>
      <c r="J1115" t="str">
        <f>PROPER(MedExam_Table[[#This Row],[Heart Issues]])</f>
        <v>Yes</v>
      </c>
      <c r="K1115" t="str">
        <f>PROPER(IF(MedExam_Table[[#This Row],[smoker]]= "?","No",MedExam_Table[[#This Row],[smoker]]))</f>
        <v>Yes</v>
      </c>
      <c r="L1115" t="str">
        <f>IF(MedExam_Table[[#This Row],[BMI]]&lt;18.5,"Underweight",IF(MedExam_Table[[#This Row],[BMI]]&lt;25,"NormalWeight",IF(MedExam_Table[[#This Row],[BMI]]&lt;=30,"OverWeight","Obesity")))</f>
        <v>Obesity</v>
      </c>
      <c r="M1115" t="str">
        <f>IF(MedExam_Table[[#This Row],[HBA1C]]&lt;5.7,"Normal",IF(MedExam_Table[[#This Row],[HBA1C]]&lt;6.4,"Prediabetes","Diabetes"))</f>
        <v>Normal</v>
      </c>
      <c r="N1115" t="str">
        <f>PROPER(MedExam_Table[[#This Row],[Any Transplants]])</f>
        <v>No</v>
      </c>
    </row>
    <row r="1116" spans="1:14" x14ac:dyDescent="0.3">
      <c r="A1116" t="s">
        <v>368</v>
      </c>
      <c r="B1116">
        <v>21.89</v>
      </c>
      <c r="C1116">
        <v>5.72</v>
      </c>
      <c r="D1116" t="s">
        <v>2382</v>
      </c>
      <c r="E1116" t="s">
        <v>2380</v>
      </c>
      <c r="F1116" t="s">
        <v>2380</v>
      </c>
      <c r="G1116" t="s">
        <v>2381</v>
      </c>
      <c r="H1116" t="s">
        <v>2380</v>
      </c>
      <c r="I1116" s="9">
        <f>IF(MedExam_Table[[#This Row],[NumberOfMajorSurgeries]]="No major surgery",0,MedExam_Table[[#This Row],[NumberOfMajorSurgeries]])</f>
        <v>0</v>
      </c>
      <c r="J1116" t="str">
        <f>PROPER(MedExam_Table[[#This Row],[Heart Issues]])</f>
        <v>Yes</v>
      </c>
      <c r="K1116" t="str">
        <f>PROPER(IF(MedExam_Table[[#This Row],[smoker]]= "?","No",MedExam_Table[[#This Row],[smoker]]))</f>
        <v>No</v>
      </c>
      <c r="L1116" t="str">
        <f>IF(MedExam_Table[[#This Row],[BMI]]&lt;18.5,"Underweight",IF(MedExam_Table[[#This Row],[BMI]]&lt;25,"NormalWeight",IF(MedExam_Table[[#This Row],[BMI]]&lt;=30,"OverWeight","Obesity")))</f>
        <v>NormalWeight</v>
      </c>
      <c r="M1116" t="str">
        <f>IF(MedExam_Table[[#This Row],[HBA1C]]&lt;5.7,"Normal",IF(MedExam_Table[[#This Row],[HBA1C]]&lt;6.4,"Prediabetes","Diabetes"))</f>
        <v>Prediabetes</v>
      </c>
      <c r="N1116" t="str">
        <f>PROPER(MedExam_Table[[#This Row],[Any Transplants]])</f>
        <v>No</v>
      </c>
    </row>
    <row r="1117" spans="1:14" x14ac:dyDescent="0.3">
      <c r="A1117" t="s">
        <v>367</v>
      </c>
      <c r="B1117">
        <v>29.34</v>
      </c>
      <c r="C1117">
        <v>6.09</v>
      </c>
      <c r="D1117" t="s">
        <v>2382</v>
      </c>
      <c r="E1117" t="s">
        <v>2382</v>
      </c>
      <c r="F1117" t="s">
        <v>2380</v>
      </c>
      <c r="G1117">
        <v>2</v>
      </c>
      <c r="H1117" t="s">
        <v>2380</v>
      </c>
      <c r="I1117" s="9">
        <f>IF(MedExam_Table[[#This Row],[NumberOfMajorSurgeries]]="No major surgery",0,MedExam_Table[[#This Row],[NumberOfMajorSurgeries]])</f>
        <v>2</v>
      </c>
      <c r="J1117" t="str">
        <f>PROPER(MedExam_Table[[#This Row],[Heart Issues]])</f>
        <v>Yes</v>
      </c>
      <c r="K1117" t="str">
        <f>PROPER(IF(MedExam_Table[[#This Row],[smoker]]= "?","No",MedExam_Table[[#This Row],[smoker]]))</f>
        <v>No</v>
      </c>
      <c r="L1117" t="str">
        <f>IF(MedExam_Table[[#This Row],[BMI]]&lt;18.5,"Underweight",IF(MedExam_Table[[#This Row],[BMI]]&lt;25,"NormalWeight",IF(MedExam_Table[[#This Row],[BMI]]&lt;=30,"OverWeight","Obesity")))</f>
        <v>OverWeight</v>
      </c>
      <c r="M1117" t="str">
        <f>IF(MedExam_Table[[#This Row],[HBA1C]]&lt;5.7,"Normal",IF(MedExam_Table[[#This Row],[HBA1C]]&lt;6.4,"Prediabetes","Diabetes"))</f>
        <v>Prediabetes</v>
      </c>
      <c r="N1117" t="str">
        <f>PROPER(MedExam_Table[[#This Row],[Any Transplants]])</f>
        <v>Yes</v>
      </c>
    </row>
    <row r="1118" spans="1:14" x14ac:dyDescent="0.3">
      <c r="A1118" t="s">
        <v>366</v>
      </c>
      <c r="B1118">
        <v>22.61</v>
      </c>
      <c r="C1118">
        <v>4.25</v>
      </c>
      <c r="D1118" t="s">
        <v>2382</v>
      </c>
      <c r="E1118" t="s">
        <v>2380</v>
      </c>
      <c r="F1118" t="s">
        <v>2380</v>
      </c>
      <c r="G1118" t="s">
        <v>2381</v>
      </c>
      <c r="H1118" t="s">
        <v>2380</v>
      </c>
      <c r="I1118" s="9">
        <f>IF(MedExam_Table[[#This Row],[NumberOfMajorSurgeries]]="No major surgery",0,MedExam_Table[[#This Row],[NumberOfMajorSurgeries]])</f>
        <v>0</v>
      </c>
      <c r="J1118" t="str">
        <f>PROPER(MedExam_Table[[#This Row],[Heart Issues]])</f>
        <v>Yes</v>
      </c>
      <c r="K1118" t="str">
        <f>PROPER(IF(MedExam_Table[[#This Row],[smoker]]= "?","No",MedExam_Table[[#This Row],[smoker]]))</f>
        <v>No</v>
      </c>
      <c r="L1118" t="str">
        <f>IF(MedExam_Table[[#This Row],[BMI]]&lt;18.5,"Underweight",IF(MedExam_Table[[#This Row],[BMI]]&lt;25,"NormalWeight",IF(MedExam_Table[[#This Row],[BMI]]&lt;=30,"OverWeight","Obesity")))</f>
        <v>NormalWeight</v>
      </c>
      <c r="M1118" t="str">
        <f>IF(MedExam_Table[[#This Row],[HBA1C]]&lt;5.7,"Normal",IF(MedExam_Table[[#This Row],[HBA1C]]&lt;6.4,"Prediabetes","Diabetes"))</f>
        <v>Normal</v>
      </c>
      <c r="N1118" t="str">
        <f>PROPER(MedExam_Table[[#This Row],[Any Transplants]])</f>
        <v>No</v>
      </c>
    </row>
    <row r="1119" spans="1:14" x14ac:dyDescent="0.3">
      <c r="A1119" t="s">
        <v>365</v>
      </c>
      <c r="B1119">
        <v>22.23</v>
      </c>
      <c r="C1119">
        <v>6.09</v>
      </c>
      <c r="D1119" t="s">
        <v>2382</v>
      </c>
      <c r="E1119" t="s">
        <v>2380</v>
      </c>
      <c r="F1119" t="s">
        <v>2380</v>
      </c>
      <c r="G1119" t="s">
        <v>2381</v>
      </c>
      <c r="H1119" t="s">
        <v>2380</v>
      </c>
      <c r="I1119" s="9">
        <f>IF(MedExam_Table[[#This Row],[NumberOfMajorSurgeries]]="No major surgery",0,MedExam_Table[[#This Row],[NumberOfMajorSurgeries]])</f>
        <v>0</v>
      </c>
      <c r="J1119" t="str">
        <f>PROPER(MedExam_Table[[#This Row],[Heart Issues]])</f>
        <v>Yes</v>
      </c>
      <c r="K1119" t="str">
        <f>PROPER(IF(MedExam_Table[[#This Row],[smoker]]= "?","No",MedExam_Table[[#This Row],[smoker]]))</f>
        <v>No</v>
      </c>
      <c r="L1119" t="str">
        <f>IF(MedExam_Table[[#This Row],[BMI]]&lt;18.5,"Underweight",IF(MedExam_Table[[#This Row],[BMI]]&lt;25,"NormalWeight",IF(MedExam_Table[[#This Row],[BMI]]&lt;=30,"OverWeight","Obesity")))</f>
        <v>NormalWeight</v>
      </c>
      <c r="M1119" t="str">
        <f>IF(MedExam_Table[[#This Row],[HBA1C]]&lt;5.7,"Normal",IF(MedExam_Table[[#This Row],[HBA1C]]&lt;6.4,"Prediabetes","Diabetes"))</f>
        <v>Prediabetes</v>
      </c>
      <c r="N1119" t="str">
        <f>PROPER(MedExam_Table[[#This Row],[Any Transplants]])</f>
        <v>No</v>
      </c>
    </row>
    <row r="1120" spans="1:14" x14ac:dyDescent="0.3">
      <c r="A1120" t="s">
        <v>364</v>
      </c>
      <c r="B1120">
        <v>33.4</v>
      </c>
      <c r="C1120">
        <v>5.51</v>
      </c>
      <c r="D1120" t="s">
        <v>2380</v>
      </c>
      <c r="E1120" t="s">
        <v>2380</v>
      </c>
      <c r="F1120" t="s">
        <v>2380</v>
      </c>
      <c r="G1120" t="s">
        <v>2381</v>
      </c>
      <c r="H1120" t="s">
        <v>2380</v>
      </c>
      <c r="I1120" s="9">
        <f>IF(MedExam_Table[[#This Row],[NumberOfMajorSurgeries]]="No major surgery",0,MedExam_Table[[#This Row],[NumberOfMajorSurgeries]])</f>
        <v>0</v>
      </c>
      <c r="J1120" t="str">
        <f>PROPER(MedExam_Table[[#This Row],[Heart Issues]])</f>
        <v>No</v>
      </c>
      <c r="K1120" t="str">
        <f>PROPER(IF(MedExam_Table[[#This Row],[smoker]]= "?","No",MedExam_Table[[#This Row],[smoker]]))</f>
        <v>No</v>
      </c>
      <c r="L1120" t="str">
        <f>IF(MedExam_Table[[#This Row],[BMI]]&lt;18.5,"Underweight",IF(MedExam_Table[[#This Row],[BMI]]&lt;25,"NormalWeight",IF(MedExam_Table[[#This Row],[BMI]]&lt;=30,"OverWeight","Obesity")))</f>
        <v>Obesity</v>
      </c>
      <c r="M1120" t="str">
        <f>IF(MedExam_Table[[#This Row],[HBA1C]]&lt;5.7,"Normal",IF(MedExam_Table[[#This Row],[HBA1C]]&lt;6.4,"Prediabetes","Diabetes"))</f>
        <v>Normal</v>
      </c>
      <c r="N1120" t="str">
        <f>PROPER(MedExam_Table[[#This Row],[Any Transplants]])</f>
        <v>No</v>
      </c>
    </row>
    <row r="1121" spans="1:14" x14ac:dyDescent="0.3">
      <c r="A1121" t="s">
        <v>363</v>
      </c>
      <c r="B1121">
        <v>33.11</v>
      </c>
      <c r="C1121">
        <v>5.63</v>
      </c>
      <c r="D1121" t="s">
        <v>2380</v>
      </c>
      <c r="E1121" t="s">
        <v>2380</v>
      </c>
      <c r="F1121" t="s">
        <v>2380</v>
      </c>
      <c r="G1121" t="s">
        <v>2381</v>
      </c>
      <c r="H1121" t="s">
        <v>2380</v>
      </c>
      <c r="I1121" s="9">
        <f>IF(MedExam_Table[[#This Row],[NumberOfMajorSurgeries]]="No major surgery",0,MedExam_Table[[#This Row],[NumberOfMajorSurgeries]])</f>
        <v>0</v>
      </c>
      <c r="J1121" t="str">
        <f>PROPER(MedExam_Table[[#This Row],[Heart Issues]])</f>
        <v>No</v>
      </c>
      <c r="K1121" t="str">
        <f>PROPER(IF(MedExam_Table[[#This Row],[smoker]]= "?","No",MedExam_Table[[#This Row],[smoker]]))</f>
        <v>No</v>
      </c>
      <c r="L1121" t="str">
        <f>IF(MedExam_Table[[#This Row],[BMI]]&lt;18.5,"Underweight",IF(MedExam_Table[[#This Row],[BMI]]&lt;25,"NormalWeight",IF(MedExam_Table[[#This Row],[BMI]]&lt;=30,"OverWeight","Obesity")))</f>
        <v>Obesity</v>
      </c>
      <c r="M1121" t="str">
        <f>IF(MedExam_Table[[#This Row],[HBA1C]]&lt;5.7,"Normal",IF(MedExam_Table[[#This Row],[HBA1C]]&lt;6.4,"Prediabetes","Diabetes"))</f>
        <v>Normal</v>
      </c>
      <c r="N1121" t="str">
        <f>PROPER(MedExam_Table[[#This Row],[Any Transplants]])</f>
        <v>No</v>
      </c>
    </row>
    <row r="1122" spans="1:14" x14ac:dyDescent="0.3">
      <c r="A1122" t="s">
        <v>362</v>
      </c>
      <c r="B1122">
        <v>16.815000000000001</v>
      </c>
      <c r="C1122">
        <v>5.29</v>
      </c>
      <c r="D1122" t="s">
        <v>2382</v>
      </c>
      <c r="E1122" t="s">
        <v>2380</v>
      </c>
      <c r="F1122" t="s">
        <v>2380</v>
      </c>
      <c r="G1122" t="s">
        <v>2381</v>
      </c>
      <c r="H1122" t="s">
        <v>2380</v>
      </c>
      <c r="I1122" s="9">
        <f>IF(MedExam_Table[[#This Row],[NumberOfMajorSurgeries]]="No major surgery",0,MedExam_Table[[#This Row],[NumberOfMajorSurgeries]])</f>
        <v>0</v>
      </c>
      <c r="J1122" t="str">
        <f>PROPER(MedExam_Table[[#This Row],[Heart Issues]])</f>
        <v>Yes</v>
      </c>
      <c r="K1122" t="str">
        <f>PROPER(IF(MedExam_Table[[#This Row],[smoker]]= "?","No",MedExam_Table[[#This Row],[smoker]]))</f>
        <v>No</v>
      </c>
      <c r="L1122" t="str">
        <f>IF(MedExam_Table[[#This Row],[BMI]]&lt;18.5,"Underweight",IF(MedExam_Table[[#This Row],[BMI]]&lt;25,"NormalWeight",IF(MedExam_Table[[#This Row],[BMI]]&lt;=30,"OverWeight","Obesity")))</f>
        <v>Underweight</v>
      </c>
      <c r="M1122" t="str">
        <f>IF(MedExam_Table[[#This Row],[HBA1C]]&lt;5.7,"Normal",IF(MedExam_Table[[#This Row],[HBA1C]]&lt;6.4,"Prediabetes","Diabetes"))</f>
        <v>Normal</v>
      </c>
      <c r="N1122" t="str">
        <f>PROPER(MedExam_Table[[#This Row],[Any Transplants]])</f>
        <v>No</v>
      </c>
    </row>
    <row r="1123" spans="1:14" x14ac:dyDescent="0.3">
      <c r="A1123" t="s">
        <v>361</v>
      </c>
      <c r="B1123">
        <v>25.61</v>
      </c>
      <c r="C1123">
        <v>4</v>
      </c>
      <c r="D1123" t="s">
        <v>2380</v>
      </c>
      <c r="E1123" t="s">
        <v>2380</v>
      </c>
      <c r="F1123" t="s">
        <v>2383</v>
      </c>
      <c r="G1123">
        <v>1</v>
      </c>
      <c r="H1123" t="s">
        <v>2380</v>
      </c>
      <c r="I1123" s="9">
        <f>IF(MedExam_Table[[#This Row],[NumberOfMajorSurgeries]]="No major surgery",0,MedExam_Table[[#This Row],[NumberOfMajorSurgeries]])</f>
        <v>1</v>
      </c>
      <c r="J1123" t="str">
        <f>PROPER(MedExam_Table[[#This Row],[Heart Issues]])</f>
        <v>No</v>
      </c>
      <c r="K1123" t="str">
        <f>PROPER(IF(MedExam_Table[[#This Row],[smoker]]= "?","No",MedExam_Table[[#This Row],[smoker]]))</f>
        <v>No</v>
      </c>
      <c r="L1123" t="str">
        <f>IF(MedExam_Table[[#This Row],[BMI]]&lt;18.5,"Underweight",IF(MedExam_Table[[#This Row],[BMI]]&lt;25,"NormalWeight",IF(MedExam_Table[[#This Row],[BMI]]&lt;=30,"OverWeight","Obesity")))</f>
        <v>OverWeight</v>
      </c>
      <c r="M1123" t="str">
        <f>IF(MedExam_Table[[#This Row],[HBA1C]]&lt;5.7,"Normal",IF(MedExam_Table[[#This Row],[HBA1C]]&lt;6.4,"Prediabetes","Diabetes"))</f>
        <v>Normal</v>
      </c>
      <c r="N1123" t="str">
        <f>PROPER(MedExam_Table[[#This Row],[Any Transplants]])</f>
        <v>No</v>
      </c>
    </row>
    <row r="1124" spans="1:14" x14ac:dyDescent="0.3">
      <c r="A1124" t="s">
        <v>360</v>
      </c>
      <c r="B1124">
        <v>25.8</v>
      </c>
      <c r="C1124">
        <v>5.49</v>
      </c>
      <c r="D1124" t="s">
        <v>2380</v>
      </c>
      <c r="E1124" t="s">
        <v>2380</v>
      </c>
      <c r="F1124" t="s">
        <v>2380</v>
      </c>
      <c r="G1124" t="s">
        <v>2381</v>
      </c>
      <c r="H1124" t="s">
        <v>2380</v>
      </c>
      <c r="I1124" s="9">
        <f>IF(MedExam_Table[[#This Row],[NumberOfMajorSurgeries]]="No major surgery",0,MedExam_Table[[#This Row],[NumberOfMajorSurgeries]])</f>
        <v>0</v>
      </c>
      <c r="J1124" t="str">
        <f>PROPER(MedExam_Table[[#This Row],[Heart Issues]])</f>
        <v>No</v>
      </c>
      <c r="K1124" t="str">
        <f>PROPER(IF(MedExam_Table[[#This Row],[smoker]]= "?","No",MedExam_Table[[#This Row],[smoker]]))</f>
        <v>No</v>
      </c>
      <c r="L1124" t="str">
        <f>IF(MedExam_Table[[#This Row],[BMI]]&lt;18.5,"Underweight",IF(MedExam_Table[[#This Row],[BMI]]&lt;25,"NormalWeight",IF(MedExam_Table[[#This Row],[BMI]]&lt;=30,"OverWeight","Obesity")))</f>
        <v>OverWeight</v>
      </c>
      <c r="M1124" t="str">
        <f>IF(MedExam_Table[[#This Row],[HBA1C]]&lt;5.7,"Normal",IF(MedExam_Table[[#This Row],[HBA1C]]&lt;6.4,"Prediabetes","Diabetes"))</f>
        <v>Normal</v>
      </c>
      <c r="N1124" t="str">
        <f>PROPER(MedExam_Table[[#This Row],[Any Transplants]])</f>
        <v>No</v>
      </c>
    </row>
    <row r="1125" spans="1:14" x14ac:dyDescent="0.3">
      <c r="A1125" t="s">
        <v>359</v>
      </c>
      <c r="B1125">
        <v>27.39</v>
      </c>
      <c r="C1125">
        <v>5.34</v>
      </c>
      <c r="D1125" t="s">
        <v>2380</v>
      </c>
      <c r="E1125" t="s">
        <v>2380</v>
      </c>
      <c r="F1125" t="s">
        <v>2380</v>
      </c>
      <c r="G1125" t="s">
        <v>2381</v>
      </c>
      <c r="H1125" t="s">
        <v>2380</v>
      </c>
      <c r="I1125" s="9">
        <f>IF(MedExam_Table[[#This Row],[NumberOfMajorSurgeries]]="No major surgery",0,MedExam_Table[[#This Row],[NumberOfMajorSurgeries]])</f>
        <v>0</v>
      </c>
      <c r="J1125" t="str">
        <f>PROPER(MedExam_Table[[#This Row],[Heart Issues]])</f>
        <v>No</v>
      </c>
      <c r="K1125" t="str">
        <f>PROPER(IF(MedExam_Table[[#This Row],[smoker]]= "?","No",MedExam_Table[[#This Row],[smoker]]))</f>
        <v>No</v>
      </c>
      <c r="L1125" t="str">
        <f>IF(MedExam_Table[[#This Row],[BMI]]&lt;18.5,"Underweight",IF(MedExam_Table[[#This Row],[BMI]]&lt;25,"NormalWeight",IF(MedExam_Table[[#This Row],[BMI]]&lt;=30,"OverWeight","Obesity")))</f>
        <v>OverWeight</v>
      </c>
      <c r="M1125" t="str">
        <f>IF(MedExam_Table[[#This Row],[HBA1C]]&lt;5.7,"Normal",IF(MedExam_Table[[#This Row],[HBA1C]]&lt;6.4,"Prediabetes","Diabetes"))</f>
        <v>Normal</v>
      </c>
      <c r="N1125" t="str">
        <f>PROPER(MedExam_Table[[#This Row],[Any Transplants]])</f>
        <v>No</v>
      </c>
    </row>
    <row r="1126" spans="1:14" x14ac:dyDescent="0.3">
      <c r="A1126" t="s">
        <v>2172</v>
      </c>
      <c r="B1126">
        <v>39.14</v>
      </c>
      <c r="C1126">
        <v>4.4000000000000004</v>
      </c>
      <c r="D1126" t="s">
        <v>2380</v>
      </c>
      <c r="E1126" t="s">
        <v>2380</v>
      </c>
      <c r="F1126" t="s">
        <v>2383</v>
      </c>
      <c r="G1126">
        <v>1</v>
      </c>
      <c r="H1126" t="s">
        <v>2382</v>
      </c>
      <c r="I1126" s="9">
        <f>IF(MedExam_Table[[#This Row],[NumberOfMajorSurgeries]]="No major surgery",0,MedExam_Table[[#This Row],[NumberOfMajorSurgeries]])</f>
        <v>1</v>
      </c>
      <c r="J1126" t="str">
        <f>PROPER(MedExam_Table[[#This Row],[Heart Issues]])</f>
        <v>No</v>
      </c>
      <c r="K1126" t="str">
        <f>PROPER(IF(MedExam_Table[[#This Row],[smoker]]= "?","No",MedExam_Table[[#This Row],[smoker]]))</f>
        <v>Yes</v>
      </c>
      <c r="L1126" t="str">
        <f>IF(MedExam_Table[[#This Row],[BMI]]&lt;18.5,"Underweight",IF(MedExam_Table[[#This Row],[BMI]]&lt;25,"NormalWeight",IF(MedExam_Table[[#This Row],[BMI]]&lt;=30,"OverWeight","Obesity")))</f>
        <v>Obesity</v>
      </c>
      <c r="M1126" t="str">
        <f>IF(MedExam_Table[[#This Row],[HBA1C]]&lt;5.7,"Normal",IF(MedExam_Table[[#This Row],[HBA1C]]&lt;6.4,"Prediabetes","Diabetes"))</f>
        <v>Normal</v>
      </c>
      <c r="N1126" t="str">
        <f>PROPER(MedExam_Table[[#This Row],[Any Transplants]])</f>
        <v>No</v>
      </c>
    </row>
    <row r="1127" spans="1:14" x14ac:dyDescent="0.3">
      <c r="A1127" t="s">
        <v>358</v>
      </c>
      <c r="B1127">
        <v>17.03</v>
      </c>
      <c r="C1127">
        <v>4.12</v>
      </c>
      <c r="D1127" t="s">
        <v>2380</v>
      </c>
      <c r="E1127" t="s">
        <v>2380</v>
      </c>
      <c r="F1127" t="s">
        <v>2380</v>
      </c>
      <c r="G1127">
        <v>1</v>
      </c>
      <c r="H1127" t="s">
        <v>2380</v>
      </c>
      <c r="I1127" s="9">
        <f>IF(MedExam_Table[[#This Row],[NumberOfMajorSurgeries]]="No major surgery",0,MedExam_Table[[#This Row],[NumberOfMajorSurgeries]])</f>
        <v>1</v>
      </c>
      <c r="J1127" t="str">
        <f>PROPER(MedExam_Table[[#This Row],[Heart Issues]])</f>
        <v>No</v>
      </c>
      <c r="K1127" t="str">
        <f>PROPER(IF(MedExam_Table[[#This Row],[smoker]]= "?","No",MedExam_Table[[#This Row],[smoker]]))</f>
        <v>No</v>
      </c>
      <c r="L1127" t="str">
        <f>IF(MedExam_Table[[#This Row],[BMI]]&lt;18.5,"Underweight",IF(MedExam_Table[[#This Row],[BMI]]&lt;25,"NormalWeight",IF(MedExam_Table[[#This Row],[BMI]]&lt;=30,"OverWeight","Obesity")))</f>
        <v>Underweight</v>
      </c>
      <c r="M1127" t="str">
        <f>IF(MedExam_Table[[#This Row],[HBA1C]]&lt;5.7,"Normal",IF(MedExam_Table[[#This Row],[HBA1C]]&lt;6.4,"Prediabetes","Diabetes"))</f>
        <v>Normal</v>
      </c>
      <c r="N1127" t="str">
        <f>PROPER(MedExam_Table[[#This Row],[Any Transplants]])</f>
        <v>No</v>
      </c>
    </row>
    <row r="1128" spans="1:14" x14ac:dyDescent="0.3">
      <c r="A1128" t="s">
        <v>357</v>
      </c>
      <c r="B1128">
        <v>23.75</v>
      </c>
      <c r="C1128">
        <v>5.49</v>
      </c>
      <c r="D1128" t="s">
        <v>2382</v>
      </c>
      <c r="E1128" t="s">
        <v>2380</v>
      </c>
      <c r="F1128" t="s">
        <v>2380</v>
      </c>
      <c r="G1128" t="s">
        <v>2381</v>
      </c>
      <c r="H1128" t="s">
        <v>2380</v>
      </c>
      <c r="I1128" s="9">
        <f>IF(MedExam_Table[[#This Row],[NumberOfMajorSurgeries]]="No major surgery",0,MedExam_Table[[#This Row],[NumberOfMajorSurgeries]])</f>
        <v>0</v>
      </c>
      <c r="J1128" t="str">
        <f>PROPER(MedExam_Table[[#This Row],[Heart Issues]])</f>
        <v>Yes</v>
      </c>
      <c r="K1128" t="str">
        <f>PROPER(IF(MedExam_Table[[#This Row],[smoker]]= "?","No",MedExam_Table[[#This Row],[smoker]]))</f>
        <v>No</v>
      </c>
      <c r="L1128" t="str">
        <f>IF(MedExam_Table[[#This Row],[BMI]]&lt;18.5,"Underweight",IF(MedExam_Table[[#This Row],[BMI]]&lt;25,"NormalWeight",IF(MedExam_Table[[#This Row],[BMI]]&lt;=30,"OverWeight","Obesity")))</f>
        <v>NormalWeight</v>
      </c>
      <c r="M1128" t="str">
        <f>IF(MedExam_Table[[#This Row],[HBA1C]]&lt;5.7,"Normal",IF(MedExam_Table[[#This Row],[HBA1C]]&lt;6.4,"Prediabetes","Diabetes"))</f>
        <v>Normal</v>
      </c>
      <c r="N1128" t="str">
        <f>PROPER(MedExam_Table[[#This Row],[Any Transplants]])</f>
        <v>No</v>
      </c>
    </row>
    <row r="1129" spans="1:14" x14ac:dyDescent="0.3">
      <c r="A1129" t="s">
        <v>355</v>
      </c>
      <c r="B1129">
        <v>26.03</v>
      </c>
      <c r="C1129">
        <v>5.1100000000000003</v>
      </c>
      <c r="D1129" t="s">
        <v>2382</v>
      </c>
      <c r="E1129" t="s">
        <v>2380</v>
      </c>
      <c r="F1129" t="s">
        <v>2380</v>
      </c>
      <c r="G1129">
        <v>1</v>
      </c>
      <c r="H1129" t="s">
        <v>2380</v>
      </c>
      <c r="I1129" s="9">
        <f>IF(MedExam_Table[[#This Row],[NumberOfMajorSurgeries]]="No major surgery",0,MedExam_Table[[#This Row],[NumberOfMajorSurgeries]])</f>
        <v>1</v>
      </c>
      <c r="J1129" t="str">
        <f>PROPER(MedExam_Table[[#This Row],[Heart Issues]])</f>
        <v>Yes</v>
      </c>
      <c r="K1129" t="str">
        <f>PROPER(IF(MedExam_Table[[#This Row],[smoker]]= "?","No",MedExam_Table[[#This Row],[smoker]]))</f>
        <v>No</v>
      </c>
      <c r="L1129" t="str">
        <f>IF(MedExam_Table[[#This Row],[BMI]]&lt;18.5,"Underweight",IF(MedExam_Table[[#This Row],[BMI]]&lt;25,"NormalWeight",IF(MedExam_Table[[#This Row],[BMI]]&lt;=30,"OverWeight","Obesity")))</f>
        <v>OverWeight</v>
      </c>
      <c r="M1129" t="str">
        <f>IF(MedExam_Table[[#This Row],[HBA1C]]&lt;5.7,"Normal",IF(MedExam_Table[[#This Row],[HBA1C]]&lt;6.4,"Prediabetes","Diabetes"))</f>
        <v>Normal</v>
      </c>
      <c r="N1129" t="str">
        <f>PROPER(MedExam_Table[[#This Row],[Any Transplants]])</f>
        <v>No</v>
      </c>
    </row>
    <row r="1130" spans="1:14" x14ac:dyDescent="0.3">
      <c r="A1130" t="s">
        <v>354</v>
      </c>
      <c r="B1130">
        <v>16.079999999999998</v>
      </c>
      <c r="C1130">
        <v>5.94</v>
      </c>
      <c r="D1130" t="s">
        <v>2380</v>
      </c>
      <c r="E1130" t="s">
        <v>2380</v>
      </c>
      <c r="F1130" t="s">
        <v>2380</v>
      </c>
      <c r="G1130" t="s">
        <v>2381</v>
      </c>
      <c r="H1130" t="s">
        <v>2380</v>
      </c>
      <c r="I1130" s="9">
        <f>IF(MedExam_Table[[#This Row],[NumberOfMajorSurgeries]]="No major surgery",0,MedExam_Table[[#This Row],[NumberOfMajorSurgeries]])</f>
        <v>0</v>
      </c>
      <c r="J1130" t="str">
        <f>PROPER(MedExam_Table[[#This Row],[Heart Issues]])</f>
        <v>No</v>
      </c>
      <c r="K1130" t="str">
        <f>PROPER(IF(MedExam_Table[[#This Row],[smoker]]= "?","No",MedExam_Table[[#This Row],[smoker]]))</f>
        <v>No</v>
      </c>
      <c r="L1130" t="str">
        <f>IF(MedExam_Table[[#This Row],[BMI]]&lt;18.5,"Underweight",IF(MedExam_Table[[#This Row],[BMI]]&lt;25,"NormalWeight",IF(MedExam_Table[[#This Row],[BMI]]&lt;=30,"OverWeight","Obesity")))</f>
        <v>Underweight</v>
      </c>
      <c r="M1130" t="str">
        <f>IF(MedExam_Table[[#This Row],[HBA1C]]&lt;5.7,"Normal",IF(MedExam_Table[[#This Row],[HBA1C]]&lt;6.4,"Prediabetes","Diabetes"))</f>
        <v>Prediabetes</v>
      </c>
      <c r="N1130" t="str">
        <f>PROPER(MedExam_Table[[#This Row],[Any Transplants]])</f>
        <v>No</v>
      </c>
    </row>
    <row r="1131" spans="1:14" x14ac:dyDescent="0.3">
      <c r="A1131" t="s">
        <v>353</v>
      </c>
      <c r="B1131">
        <v>30.875</v>
      </c>
      <c r="C1131">
        <v>5.54</v>
      </c>
      <c r="D1131" t="s">
        <v>2380</v>
      </c>
      <c r="E1131" t="s">
        <v>2380</v>
      </c>
      <c r="F1131" t="s">
        <v>2380</v>
      </c>
      <c r="G1131" t="s">
        <v>2381</v>
      </c>
      <c r="H1131" t="s">
        <v>2380</v>
      </c>
      <c r="I1131" s="9">
        <f>IF(MedExam_Table[[#This Row],[NumberOfMajorSurgeries]]="No major surgery",0,MedExam_Table[[#This Row],[NumberOfMajorSurgeries]])</f>
        <v>0</v>
      </c>
      <c r="J1131" t="str">
        <f>PROPER(MedExam_Table[[#This Row],[Heart Issues]])</f>
        <v>No</v>
      </c>
      <c r="K1131" t="str">
        <f>PROPER(IF(MedExam_Table[[#This Row],[smoker]]= "?","No",MedExam_Table[[#This Row],[smoker]]))</f>
        <v>No</v>
      </c>
      <c r="L1131" t="str">
        <f>IF(MedExam_Table[[#This Row],[BMI]]&lt;18.5,"Underweight",IF(MedExam_Table[[#This Row],[BMI]]&lt;25,"NormalWeight",IF(MedExam_Table[[#This Row],[BMI]]&lt;=30,"OverWeight","Obesity")))</f>
        <v>Obesity</v>
      </c>
      <c r="M1131" t="str">
        <f>IF(MedExam_Table[[#This Row],[HBA1C]]&lt;5.7,"Normal",IF(MedExam_Table[[#This Row],[HBA1C]]&lt;6.4,"Prediabetes","Diabetes"))</f>
        <v>Normal</v>
      </c>
      <c r="N1131" t="str">
        <f>PROPER(MedExam_Table[[#This Row],[Any Transplants]])</f>
        <v>No</v>
      </c>
    </row>
    <row r="1132" spans="1:14" x14ac:dyDescent="0.3">
      <c r="A1132" t="s">
        <v>352</v>
      </c>
      <c r="B1132">
        <v>31.79</v>
      </c>
      <c r="C1132">
        <v>7.09</v>
      </c>
      <c r="D1132" t="s">
        <v>2380</v>
      </c>
      <c r="E1132" t="s">
        <v>2380</v>
      </c>
      <c r="F1132" t="s">
        <v>2380</v>
      </c>
      <c r="G1132" t="s">
        <v>2381</v>
      </c>
      <c r="H1132" t="s">
        <v>2380</v>
      </c>
      <c r="I1132" s="9">
        <f>IF(MedExam_Table[[#This Row],[NumberOfMajorSurgeries]]="No major surgery",0,MedExam_Table[[#This Row],[NumberOfMajorSurgeries]])</f>
        <v>0</v>
      </c>
      <c r="J1132" t="str">
        <f>PROPER(MedExam_Table[[#This Row],[Heart Issues]])</f>
        <v>No</v>
      </c>
      <c r="K1132" t="str">
        <f>PROPER(IF(MedExam_Table[[#This Row],[smoker]]= "?","No",MedExam_Table[[#This Row],[smoker]]))</f>
        <v>No</v>
      </c>
      <c r="L1132" t="str">
        <f>IF(MedExam_Table[[#This Row],[BMI]]&lt;18.5,"Underweight",IF(MedExam_Table[[#This Row],[BMI]]&lt;25,"NormalWeight",IF(MedExam_Table[[#This Row],[BMI]]&lt;=30,"OverWeight","Obesity")))</f>
        <v>Obesity</v>
      </c>
      <c r="M1132" t="str">
        <f>IF(MedExam_Table[[#This Row],[HBA1C]]&lt;5.7,"Normal",IF(MedExam_Table[[#This Row],[HBA1C]]&lt;6.4,"Prediabetes","Diabetes"))</f>
        <v>Diabetes</v>
      </c>
      <c r="N1132" t="str">
        <f>PROPER(MedExam_Table[[#This Row],[Any Transplants]])</f>
        <v>No</v>
      </c>
    </row>
    <row r="1133" spans="1:14" x14ac:dyDescent="0.3">
      <c r="A1133" t="s">
        <v>351</v>
      </c>
      <c r="B1133">
        <v>28.48</v>
      </c>
      <c r="C1133">
        <v>6.22</v>
      </c>
      <c r="D1133" t="s">
        <v>2382</v>
      </c>
      <c r="E1133" t="s">
        <v>2380</v>
      </c>
      <c r="F1133" t="s">
        <v>2383</v>
      </c>
      <c r="G1133">
        <v>1</v>
      </c>
      <c r="H1133" t="s">
        <v>2380</v>
      </c>
      <c r="I1133" s="9">
        <f>IF(MedExam_Table[[#This Row],[NumberOfMajorSurgeries]]="No major surgery",0,MedExam_Table[[#This Row],[NumberOfMajorSurgeries]])</f>
        <v>1</v>
      </c>
      <c r="J1133" t="str">
        <f>PROPER(MedExam_Table[[#This Row],[Heart Issues]])</f>
        <v>Yes</v>
      </c>
      <c r="K1133" t="str">
        <f>PROPER(IF(MedExam_Table[[#This Row],[smoker]]= "?","No",MedExam_Table[[#This Row],[smoker]]))</f>
        <v>No</v>
      </c>
      <c r="L1133" t="str">
        <f>IF(MedExam_Table[[#This Row],[BMI]]&lt;18.5,"Underweight",IF(MedExam_Table[[#This Row],[BMI]]&lt;25,"NormalWeight",IF(MedExam_Table[[#This Row],[BMI]]&lt;=30,"OverWeight","Obesity")))</f>
        <v>OverWeight</v>
      </c>
      <c r="M1133" t="str">
        <f>IF(MedExam_Table[[#This Row],[HBA1C]]&lt;5.7,"Normal",IF(MedExam_Table[[#This Row],[HBA1C]]&lt;6.4,"Prediabetes","Diabetes"))</f>
        <v>Prediabetes</v>
      </c>
      <c r="N1133" t="str">
        <f>PROPER(MedExam_Table[[#This Row],[Any Transplants]])</f>
        <v>No</v>
      </c>
    </row>
    <row r="1134" spans="1:14" x14ac:dyDescent="0.3">
      <c r="A1134" t="s">
        <v>350</v>
      </c>
      <c r="B1134">
        <v>26.6</v>
      </c>
      <c r="C1134">
        <v>4.33</v>
      </c>
      <c r="D1134" t="s">
        <v>2380</v>
      </c>
      <c r="E1134" t="s">
        <v>2380</v>
      </c>
      <c r="F1134" t="s">
        <v>2380</v>
      </c>
      <c r="G1134">
        <v>1</v>
      </c>
      <c r="H1134" t="s">
        <v>2380</v>
      </c>
      <c r="I1134" s="9">
        <f>IF(MedExam_Table[[#This Row],[NumberOfMajorSurgeries]]="No major surgery",0,MedExam_Table[[#This Row],[NumberOfMajorSurgeries]])</f>
        <v>1</v>
      </c>
      <c r="J1134" t="str">
        <f>PROPER(MedExam_Table[[#This Row],[Heart Issues]])</f>
        <v>No</v>
      </c>
      <c r="K1134" t="str">
        <f>PROPER(IF(MedExam_Table[[#This Row],[smoker]]= "?","No",MedExam_Table[[#This Row],[smoker]]))</f>
        <v>No</v>
      </c>
      <c r="L1134" t="str">
        <f>IF(MedExam_Table[[#This Row],[BMI]]&lt;18.5,"Underweight",IF(MedExam_Table[[#This Row],[BMI]]&lt;25,"NormalWeight",IF(MedExam_Table[[#This Row],[BMI]]&lt;=30,"OverWeight","Obesity")))</f>
        <v>OverWeight</v>
      </c>
      <c r="M1134" t="str">
        <f>IF(MedExam_Table[[#This Row],[HBA1C]]&lt;5.7,"Normal",IF(MedExam_Table[[#This Row],[HBA1C]]&lt;6.4,"Prediabetes","Diabetes"))</f>
        <v>Normal</v>
      </c>
      <c r="N1134" t="str">
        <f>PROPER(MedExam_Table[[#This Row],[Any Transplants]])</f>
        <v>No</v>
      </c>
    </row>
    <row r="1135" spans="1:14" x14ac:dyDescent="0.3">
      <c r="A1135" t="s">
        <v>349</v>
      </c>
      <c r="B1135">
        <v>25.27</v>
      </c>
      <c r="C1135">
        <v>5.83</v>
      </c>
      <c r="D1135" t="s">
        <v>2380</v>
      </c>
      <c r="E1135" t="s">
        <v>2380</v>
      </c>
      <c r="F1135" t="s">
        <v>2380</v>
      </c>
      <c r="G1135">
        <v>1</v>
      </c>
      <c r="H1135" t="s">
        <v>2380</v>
      </c>
      <c r="I1135" s="9">
        <f>IF(MedExam_Table[[#This Row],[NumberOfMajorSurgeries]]="No major surgery",0,MedExam_Table[[#This Row],[NumberOfMajorSurgeries]])</f>
        <v>1</v>
      </c>
      <c r="J1135" t="str">
        <f>PROPER(MedExam_Table[[#This Row],[Heart Issues]])</f>
        <v>No</v>
      </c>
      <c r="K1135" t="str">
        <f>PROPER(IF(MedExam_Table[[#This Row],[smoker]]= "?","No",MedExam_Table[[#This Row],[smoker]]))</f>
        <v>No</v>
      </c>
      <c r="L1135" t="str">
        <f>IF(MedExam_Table[[#This Row],[BMI]]&lt;18.5,"Underweight",IF(MedExam_Table[[#This Row],[BMI]]&lt;25,"NormalWeight",IF(MedExam_Table[[#This Row],[BMI]]&lt;=30,"OverWeight","Obesity")))</f>
        <v>OverWeight</v>
      </c>
      <c r="M1135" t="str">
        <f>IF(MedExam_Table[[#This Row],[HBA1C]]&lt;5.7,"Normal",IF(MedExam_Table[[#This Row],[HBA1C]]&lt;6.4,"Prediabetes","Diabetes"))</f>
        <v>Prediabetes</v>
      </c>
      <c r="N1135" t="str">
        <f>PROPER(MedExam_Table[[#This Row],[Any Transplants]])</f>
        <v>No</v>
      </c>
    </row>
    <row r="1136" spans="1:14" x14ac:dyDescent="0.3">
      <c r="A1136" t="s">
        <v>348</v>
      </c>
      <c r="B1136">
        <v>34.484999999999999</v>
      </c>
      <c r="C1136">
        <v>4.7</v>
      </c>
      <c r="D1136" t="s">
        <v>2382</v>
      </c>
      <c r="E1136" t="s">
        <v>2380</v>
      </c>
      <c r="F1136" t="s">
        <v>2383</v>
      </c>
      <c r="G1136">
        <v>1</v>
      </c>
      <c r="H1136" t="s">
        <v>2380</v>
      </c>
      <c r="I1136" s="9">
        <f>IF(MedExam_Table[[#This Row],[NumberOfMajorSurgeries]]="No major surgery",0,MedExam_Table[[#This Row],[NumberOfMajorSurgeries]])</f>
        <v>1</v>
      </c>
      <c r="J1136" t="str">
        <f>PROPER(MedExam_Table[[#This Row],[Heart Issues]])</f>
        <v>Yes</v>
      </c>
      <c r="K1136" t="str">
        <f>PROPER(IF(MedExam_Table[[#This Row],[smoker]]= "?","No",MedExam_Table[[#This Row],[smoker]]))</f>
        <v>No</v>
      </c>
      <c r="L1136" t="str">
        <f>IF(MedExam_Table[[#This Row],[BMI]]&lt;18.5,"Underweight",IF(MedExam_Table[[#This Row],[BMI]]&lt;25,"NormalWeight",IF(MedExam_Table[[#This Row],[BMI]]&lt;=30,"OverWeight","Obesity")))</f>
        <v>Obesity</v>
      </c>
      <c r="M1136" t="str">
        <f>IF(MedExam_Table[[#This Row],[HBA1C]]&lt;5.7,"Normal",IF(MedExam_Table[[#This Row],[HBA1C]]&lt;6.4,"Prediabetes","Diabetes"))</f>
        <v>Normal</v>
      </c>
      <c r="N1136" t="str">
        <f>PROPER(MedExam_Table[[#This Row],[Any Transplants]])</f>
        <v>No</v>
      </c>
    </row>
    <row r="1137" spans="1:14" x14ac:dyDescent="0.3">
      <c r="A1137" t="s">
        <v>2171</v>
      </c>
      <c r="B1137">
        <v>32.9</v>
      </c>
      <c r="C1137">
        <v>6.26</v>
      </c>
      <c r="D1137" t="s">
        <v>2382</v>
      </c>
      <c r="E1137" t="s">
        <v>2380</v>
      </c>
      <c r="F1137" t="s">
        <v>2380</v>
      </c>
      <c r="G1137" t="s">
        <v>2381</v>
      </c>
      <c r="H1137" t="s">
        <v>2382</v>
      </c>
      <c r="I1137" s="9">
        <f>IF(MedExam_Table[[#This Row],[NumberOfMajorSurgeries]]="No major surgery",0,MedExam_Table[[#This Row],[NumberOfMajorSurgeries]])</f>
        <v>0</v>
      </c>
      <c r="J1137" t="str">
        <f>PROPER(MedExam_Table[[#This Row],[Heart Issues]])</f>
        <v>Yes</v>
      </c>
      <c r="K1137" t="str">
        <f>PROPER(IF(MedExam_Table[[#This Row],[smoker]]= "?","No",MedExam_Table[[#This Row],[smoker]]))</f>
        <v>Yes</v>
      </c>
      <c r="L1137" t="str">
        <f>IF(MedExam_Table[[#This Row],[BMI]]&lt;18.5,"Underweight",IF(MedExam_Table[[#This Row],[BMI]]&lt;25,"NormalWeight",IF(MedExam_Table[[#This Row],[BMI]]&lt;=30,"OverWeight","Obesity")))</f>
        <v>Obesity</v>
      </c>
      <c r="M1137" t="str">
        <f>IF(MedExam_Table[[#This Row],[HBA1C]]&lt;5.7,"Normal",IF(MedExam_Table[[#This Row],[HBA1C]]&lt;6.4,"Prediabetes","Diabetes"))</f>
        <v>Prediabetes</v>
      </c>
      <c r="N1137" t="str">
        <f>PROPER(MedExam_Table[[#This Row],[Any Transplants]])</f>
        <v>No</v>
      </c>
    </row>
    <row r="1138" spans="1:14" x14ac:dyDescent="0.3">
      <c r="A1138" t="s">
        <v>347</v>
      </c>
      <c r="B1138">
        <v>15.57</v>
      </c>
      <c r="C1138">
        <v>4.07</v>
      </c>
      <c r="D1138" t="s">
        <v>2382</v>
      </c>
      <c r="E1138" t="s">
        <v>2380</v>
      </c>
      <c r="F1138" t="s">
        <v>2380</v>
      </c>
      <c r="G1138">
        <v>1</v>
      </c>
      <c r="H1138" t="s">
        <v>2380</v>
      </c>
      <c r="I1138" s="9">
        <f>IF(MedExam_Table[[#This Row],[NumberOfMajorSurgeries]]="No major surgery",0,MedExam_Table[[#This Row],[NumberOfMajorSurgeries]])</f>
        <v>1</v>
      </c>
      <c r="J1138" t="str">
        <f>PROPER(MedExam_Table[[#This Row],[Heart Issues]])</f>
        <v>Yes</v>
      </c>
      <c r="K1138" t="str">
        <f>PROPER(IF(MedExam_Table[[#This Row],[smoker]]= "?","No",MedExam_Table[[#This Row],[smoker]]))</f>
        <v>No</v>
      </c>
      <c r="L1138" t="str">
        <f>IF(MedExam_Table[[#This Row],[BMI]]&lt;18.5,"Underweight",IF(MedExam_Table[[#This Row],[BMI]]&lt;25,"NormalWeight",IF(MedExam_Table[[#This Row],[BMI]]&lt;=30,"OverWeight","Obesity")))</f>
        <v>Underweight</v>
      </c>
      <c r="M1138" t="str">
        <f>IF(MedExam_Table[[#This Row],[HBA1C]]&lt;5.7,"Normal",IF(MedExam_Table[[#This Row],[HBA1C]]&lt;6.4,"Prediabetes","Diabetes"))</f>
        <v>Normal</v>
      </c>
      <c r="N1138" t="str">
        <f>PROPER(MedExam_Table[[#This Row],[Any Transplants]])</f>
        <v>No</v>
      </c>
    </row>
    <row r="1139" spans="1:14" x14ac:dyDescent="0.3">
      <c r="A1139" t="s">
        <v>346</v>
      </c>
      <c r="B1139">
        <v>30.36</v>
      </c>
      <c r="C1139">
        <v>9.39</v>
      </c>
      <c r="D1139" t="s">
        <v>2380</v>
      </c>
      <c r="E1139" t="s">
        <v>2380</v>
      </c>
      <c r="F1139" t="s">
        <v>2380</v>
      </c>
      <c r="G1139" t="s">
        <v>2381</v>
      </c>
      <c r="H1139" t="s">
        <v>2380</v>
      </c>
      <c r="I1139" s="9">
        <f>IF(MedExam_Table[[#This Row],[NumberOfMajorSurgeries]]="No major surgery",0,MedExam_Table[[#This Row],[NumberOfMajorSurgeries]])</f>
        <v>0</v>
      </c>
      <c r="J1139" t="str">
        <f>PROPER(MedExam_Table[[#This Row],[Heart Issues]])</f>
        <v>No</v>
      </c>
      <c r="K1139" t="str">
        <f>PROPER(IF(MedExam_Table[[#This Row],[smoker]]= "?","No",MedExam_Table[[#This Row],[smoker]]))</f>
        <v>No</v>
      </c>
      <c r="L1139" t="str">
        <f>IF(MedExam_Table[[#This Row],[BMI]]&lt;18.5,"Underweight",IF(MedExam_Table[[#This Row],[BMI]]&lt;25,"NormalWeight",IF(MedExam_Table[[#This Row],[BMI]]&lt;=30,"OverWeight","Obesity")))</f>
        <v>Obesity</v>
      </c>
      <c r="M1139" t="str">
        <f>IF(MedExam_Table[[#This Row],[HBA1C]]&lt;5.7,"Normal",IF(MedExam_Table[[#This Row],[HBA1C]]&lt;6.4,"Prediabetes","Diabetes"))</f>
        <v>Diabetes</v>
      </c>
      <c r="N1139" t="str">
        <f>PROPER(MedExam_Table[[#This Row],[Any Transplants]])</f>
        <v>No</v>
      </c>
    </row>
    <row r="1140" spans="1:14" x14ac:dyDescent="0.3">
      <c r="A1140" t="s">
        <v>345</v>
      </c>
      <c r="B1140">
        <v>19.37</v>
      </c>
      <c r="C1140">
        <v>4.18</v>
      </c>
      <c r="D1140" t="s">
        <v>2380</v>
      </c>
      <c r="E1140" t="s">
        <v>2380</v>
      </c>
      <c r="F1140" t="s">
        <v>2380</v>
      </c>
      <c r="G1140" t="s">
        <v>2381</v>
      </c>
      <c r="H1140" t="s">
        <v>2380</v>
      </c>
      <c r="I1140" s="9">
        <f>IF(MedExam_Table[[#This Row],[NumberOfMajorSurgeries]]="No major surgery",0,MedExam_Table[[#This Row],[NumberOfMajorSurgeries]])</f>
        <v>0</v>
      </c>
      <c r="J1140" t="str">
        <f>PROPER(MedExam_Table[[#This Row],[Heart Issues]])</f>
        <v>No</v>
      </c>
      <c r="K1140" t="str">
        <f>PROPER(IF(MedExam_Table[[#This Row],[smoker]]= "?","No",MedExam_Table[[#This Row],[smoker]]))</f>
        <v>No</v>
      </c>
      <c r="L1140" t="str">
        <f>IF(MedExam_Table[[#This Row],[BMI]]&lt;18.5,"Underweight",IF(MedExam_Table[[#This Row],[BMI]]&lt;25,"NormalWeight",IF(MedExam_Table[[#This Row],[BMI]]&lt;=30,"OverWeight","Obesity")))</f>
        <v>NormalWeight</v>
      </c>
      <c r="M1140" t="str">
        <f>IF(MedExam_Table[[#This Row],[HBA1C]]&lt;5.7,"Normal",IF(MedExam_Table[[#This Row],[HBA1C]]&lt;6.4,"Prediabetes","Diabetes"))</f>
        <v>Normal</v>
      </c>
      <c r="N1140" t="str">
        <f>PROPER(MedExam_Table[[#This Row],[Any Transplants]])</f>
        <v>No</v>
      </c>
    </row>
    <row r="1141" spans="1:14" x14ac:dyDescent="0.3">
      <c r="A1141" t="s">
        <v>344</v>
      </c>
      <c r="B1141">
        <v>16.71</v>
      </c>
      <c r="C1141">
        <v>4.18</v>
      </c>
      <c r="D1141" t="s">
        <v>2380</v>
      </c>
      <c r="E1141" t="s">
        <v>2380</v>
      </c>
      <c r="F1141" t="s">
        <v>2380</v>
      </c>
      <c r="G1141">
        <v>1</v>
      </c>
      <c r="H1141" t="s">
        <v>2380</v>
      </c>
      <c r="I1141" s="9">
        <f>IF(MedExam_Table[[#This Row],[NumberOfMajorSurgeries]]="No major surgery",0,MedExam_Table[[#This Row],[NumberOfMajorSurgeries]])</f>
        <v>1</v>
      </c>
      <c r="J1141" t="str">
        <f>PROPER(MedExam_Table[[#This Row],[Heart Issues]])</f>
        <v>No</v>
      </c>
      <c r="K1141" t="str">
        <f>PROPER(IF(MedExam_Table[[#This Row],[smoker]]= "?","No",MedExam_Table[[#This Row],[smoker]]))</f>
        <v>No</v>
      </c>
      <c r="L1141" t="str">
        <f>IF(MedExam_Table[[#This Row],[BMI]]&lt;18.5,"Underweight",IF(MedExam_Table[[#This Row],[BMI]]&lt;25,"NormalWeight",IF(MedExam_Table[[#This Row],[BMI]]&lt;=30,"OverWeight","Obesity")))</f>
        <v>Underweight</v>
      </c>
      <c r="M1141" t="str">
        <f>IF(MedExam_Table[[#This Row],[HBA1C]]&lt;5.7,"Normal",IF(MedExam_Table[[#This Row],[HBA1C]]&lt;6.4,"Prediabetes","Diabetes"))</f>
        <v>Normal</v>
      </c>
      <c r="N1141" t="str">
        <f>PROPER(MedExam_Table[[#This Row],[Any Transplants]])</f>
        <v>No</v>
      </c>
    </row>
    <row r="1142" spans="1:14" x14ac:dyDescent="0.3">
      <c r="A1142" t="s">
        <v>343</v>
      </c>
      <c r="B1142">
        <v>24.1</v>
      </c>
      <c r="C1142">
        <v>4.4000000000000004</v>
      </c>
      <c r="D1142" t="s">
        <v>2382</v>
      </c>
      <c r="E1142" t="s">
        <v>2380</v>
      </c>
      <c r="F1142" t="s">
        <v>2380</v>
      </c>
      <c r="G1142">
        <v>1</v>
      </c>
      <c r="H1142" t="s">
        <v>2380</v>
      </c>
      <c r="I1142" s="9">
        <f>IF(MedExam_Table[[#This Row],[NumberOfMajorSurgeries]]="No major surgery",0,MedExam_Table[[#This Row],[NumberOfMajorSurgeries]])</f>
        <v>1</v>
      </c>
      <c r="J1142" t="str">
        <f>PROPER(MedExam_Table[[#This Row],[Heart Issues]])</f>
        <v>Yes</v>
      </c>
      <c r="K1142" t="str">
        <f>PROPER(IF(MedExam_Table[[#This Row],[smoker]]= "?","No",MedExam_Table[[#This Row],[smoker]]))</f>
        <v>No</v>
      </c>
      <c r="L1142" t="str">
        <f>IF(MedExam_Table[[#This Row],[BMI]]&lt;18.5,"Underweight",IF(MedExam_Table[[#This Row],[BMI]]&lt;25,"NormalWeight",IF(MedExam_Table[[#This Row],[BMI]]&lt;=30,"OverWeight","Obesity")))</f>
        <v>NormalWeight</v>
      </c>
      <c r="M1142" t="str">
        <f>IF(MedExam_Table[[#This Row],[HBA1C]]&lt;5.7,"Normal",IF(MedExam_Table[[#This Row],[HBA1C]]&lt;6.4,"Prediabetes","Diabetes"))</f>
        <v>Normal</v>
      </c>
      <c r="N1142" t="str">
        <f>PROPER(MedExam_Table[[#This Row],[Any Transplants]])</f>
        <v>No</v>
      </c>
    </row>
    <row r="1143" spans="1:14" x14ac:dyDescent="0.3">
      <c r="A1143" t="s">
        <v>342</v>
      </c>
      <c r="B1143">
        <v>29.77</v>
      </c>
      <c r="C1143">
        <v>9.9</v>
      </c>
      <c r="D1143" t="s">
        <v>2380</v>
      </c>
      <c r="E1143" t="s">
        <v>2380</v>
      </c>
      <c r="F1143" t="s">
        <v>2380</v>
      </c>
      <c r="G1143" t="s">
        <v>2381</v>
      </c>
      <c r="H1143" t="s">
        <v>2380</v>
      </c>
      <c r="I1143" s="9">
        <f>IF(MedExam_Table[[#This Row],[NumberOfMajorSurgeries]]="No major surgery",0,MedExam_Table[[#This Row],[NumberOfMajorSurgeries]])</f>
        <v>0</v>
      </c>
      <c r="J1143" t="str">
        <f>PROPER(MedExam_Table[[#This Row],[Heart Issues]])</f>
        <v>No</v>
      </c>
      <c r="K1143" t="str">
        <f>PROPER(IF(MedExam_Table[[#This Row],[smoker]]= "?","No",MedExam_Table[[#This Row],[smoker]]))</f>
        <v>No</v>
      </c>
      <c r="L1143" t="str">
        <f>IF(MedExam_Table[[#This Row],[BMI]]&lt;18.5,"Underweight",IF(MedExam_Table[[#This Row],[BMI]]&lt;25,"NormalWeight",IF(MedExam_Table[[#This Row],[BMI]]&lt;=30,"OverWeight","Obesity")))</f>
        <v>OverWeight</v>
      </c>
      <c r="M1143" t="str">
        <f>IF(MedExam_Table[[#This Row],[HBA1C]]&lt;5.7,"Normal",IF(MedExam_Table[[#This Row],[HBA1C]]&lt;6.4,"Prediabetes","Diabetes"))</f>
        <v>Diabetes</v>
      </c>
      <c r="N1143" t="str">
        <f>PROPER(MedExam_Table[[#This Row],[Any Transplants]])</f>
        <v>No</v>
      </c>
    </row>
    <row r="1144" spans="1:14" x14ac:dyDescent="0.3">
      <c r="A1144" t="s">
        <v>341</v>
      </c>
      <c r="B1144">
        <v>46.53</v>
      </c>
      <c r="C1144">
        <v>4.84</v>
      </c>
      <c r="D1144" t="s">
        <v>2382</v>
      </c>
      <c r="E1144" t="s">
        <v>2380</v>
      </c>
      <c r="F1144" t="s">
        <v>2380</v>
      </c>
      <c r="G1144" t="s">
        <v>2381</v>
      </c>
      <c r="H1144" t="s">
        <v>2380</v>
      </c>
      <c r="I1144" s="9">
        <f>IF(MedExam_Table[[#This Row],[NumberOfMajorSurgeries]]="No major surgery",0,MedExam_Table[[#This Row],[NumberOfMajorSurgeries]])</f>
        <v>0</v>
      </c>
      <c r="J1144" t="str">
        <f>PROPER(MedExam_Table[[#This Row],[Heart Issues]])</f>
        <v>Yes</v>
      </c>
      <c r="K1144" t="str">
        <f>PROPER(IF(MedExam_Table[[#This Row],[smoker]]= "?","No",MedExam_Table[[#This Row],[smoker]]))</f>
        <v>No</v>
      </c>
      <c r="L1144" t="str">
        <f>IF(MedExam_Table[[#This Row],[BMI]]&lt;18.5,"Underweight",IF(MedExam_Table[[#This Row],[BMI]]&lt;25,"NormalWeight",IF(MedExam_Table[[#This Row],[BMI]]&lt;=30,"OverWeight","Obesity")))</f>
        <v>Obesity</v>
      </c>
      <c r="M1144" t="str">
        <f>IF(MedExam_Table[[#This Row],[HBA1C]]&lt;5.7,"Normal",IF(MedExam_Table[[#This Row],[HBA1C]]&lt;6.4,"Prediabetes","Diabetes"))</f>
        <v>Normal</v>
      </c>
      <c r="N1144" t="str">
        <f>PROPER(MedExam_Table[[#This Row],[Any Transplants]])</f>
        <v>No</v>
      </c>
    </row>
    <row r="1145" spans="1:14" x14ac:dyDescent="0.3">
      <c r="A1145" t="s">
        <v>340</v>
      </c>
      <c r="B1145">
        <v>23.4</v>
      </c>
      <c r="C1145">
        <v>5.53</v>
      </c>
      <c r="D1145" t="s">
        <v>2380</v>
      </c>
      <c r="E1145" t="s">
        <v>2380</v>
      </c>
      <c r="F1145" t="s">
        <v>2383</v>
      </c>
      <c r="G1145">
        <v>1</v>
      </c>
      <c r="H1145" t="s">
        <v>2380</v>
      </c>
      <c r="I1145" s="9">
        <f>IF(MedExam_Table[[#This Row],[NumberOfMajorSurgeries]]="No major surgery",0,MedExam_Table[[#This Row],[NumberOfMajorSurgeries]])</f>
        <v>1</v>
      </c>
      <c r="J1145" t="str">
        <f>PROPER(MedExam_Table[[#This Row],[Heart Issues]])</f>
        <v>No</v>
      </c>
      <c r="K1145" t="str">
        <f>PROPER(IF(MedExam_Table[[#This Row],[smoker]]= "?","No",MedExam_Table[[#This Row],[smoker]]))</f>
        <v>No</v>
      </c>
      <c r="L1145" t="str">
        <f>IF(MedExam_Table[[#This Row],[BMI]]&lt;18.5,"Underweight",IF(MedExam_Table[[#This Row],[BMI]]&lt;25,"NormalWeight",IF(MedExam_Table[[#This Row],[BMI]]&lt;=30,"OverWeight","Obesity")))</f>
        <v>NormalWeight</v>
      </c>
      <c r="M1145" t="str">
        <f>IF(MedExam_Table[[#This Row],[HBA1C]]&lt;5.7,"Normal",IF(MedExam_Table[[#This Row],[HBA1C]]&lt;6.4,"Prediabetes","Diabetes"))</f>
        <v>Normal</v>
      </c>
      <c r="N1145" t="str">
        <f>PROPER(MedExam_Table[[#This Row],[Any Transplants]])</f>
        <v>No</v>
      </c>
    </row>
    <row r="1146" spans="1:14" x14ac:dyDescent="0.3">
      <c r="A1146" t="s">
        <v>339</v>
      </c>
      <c r="B1146">
        <v>30</v>
      </c>
      <c r="C1146">
        <v>4.33</v>
      </c>
      <c r="D1146" t="s">
        <v>2382</v>
      </c>
      <c r="E1146" t="s">
        <v>2380</v>
      </c>
      <c r="F1146" t="s">
        <v>2380</v>
      </c>
      <c r="G1146" t="s">
        <v>2381</v>
      </c>
      <c r="H1146" t="s">
        <v>2380</v>
      </c>
      <c r="I1146" s="9">
        <f>IF(MedExam_Table[[#This Row],[NumberOfMajorSurgeries]]="No major surgery",0,MedExam_Table[[#This Row],[NumberOfMajorSurgeries]])</f>
        <v>0</v>
      </c>
      <c r="J1146" t="str">
        <f>PROPER(MedExam_Table[[#This Row],[Heart Issues]])</f>
        <v>Yes</v>
      </c>
      <c r="K1146" t="str">
        <f>PROPER(IF(MedExam_Table[[#This Row],[smoker]]= "?","No",MedExam_Table[[#This Row],[smoker]]))</f>
        <v>No</v>
      </c>
      <c r="L1146" t="str">
        <f>IF(MedExam_Table[[#This Row],[BMI]]&lt;18.5,"Underweight",IF(MedExam_Table[[#This Row],[BMI]]&lt;25,"NormalWeight",IF(MedExam_Table[[#This Row],[BMI]]&lt;=30,"OverWeight","Obesity")))</f>
        <v>OverWeight</v>
      </c>
      <c r="M1146" t="str">
        <f>IF(MedExam_Table[[#This Row],[HBA1C]]&lt;5.7,"Normal",IF(MedExam_Table[[#This Row],[HBA1C]]&lt;6.4,"Prediabetes","Diabetes"))</f>
        <v>Normal</v>
      </c>
      <c r="N1146" t="str">
        <f>PROPER(MedExam_Table[[#This Row],[Any Transplants]])</f>
        <v>No</v>
      </c>
    </row>
    <row r="1147" spans="1:14" x14ac:dyDescent="0.3">
      <c r="A1147" t="s">
        <v>338</v>
      </c>
      <c r="B1147">
        <v>29.15</v>
      </c>
      <c r="C1147">
        <v>4.91</v>
      </c>
      <c r="D1147" t="s">
        <v>2382</v>
      </c>
      <c r="E1147" t="s">
        <v>2380</v>
      </c>
      <c r="F1147" t="s">
        <v>2380</v>
      </c>
      <c r="G1147" t="s">
        <v>2381</v>
      </c>
      <c r="H1147" t="s">
        <v>2380</v>
      </c>
      <c r="I1147" s="9">
        <f>IF(MedExam_Table[[#This Row],[NumberOfMajorSurgeries]]="No major surgery",0,MedExam_Table[[#This Row],[NumberOfMajorSurgeries]])</f>
        <v>0</v>
      </c>
      <c r="J1147" t="str">
        <f>PROPER(MedExam_Table[[#This Row],[Heart Issues]])</f>
        <v>Yes</v>
      </c>
      <c r="K1147" t="str">
        <f>PROPER(IF(MedExam_Table[[#This Row],[smoker]]= "?","No",MedExam_Table[[#This Row],[smoker]]))</f>
        <v>No</v>
      </c>
      <c r="L1147" t="str">
        <f>IF(MedExam_Table[[#This Row],[BMI]]&lt;18.5,"Underweight",IF(MedExam_Table[[#This Row],[BMI]]&lt;25,"NormalWeight",IF(MedExam_Table[[#This Row],[BMI]]&lt;=30,"OverWeight","Obesity")))</f>
        <v>OverWeight</v>
      </c>
      <c r="M1147" t="str">
        <f>IF(MedExam_Table[[#This Row],[HBA1C]]&lt;5.7,"Normal",IF(MedExam_Table[[#This Row],[HBA1C]]&lt;6.4,"Prediabetes","Diabetes"))</f>
        <v>Normal</v>
      </c>
      <c r="N1147" t="str">
        <f>PROPER(MedExam_Table[[#This Row],[Any Transplants]])</f>
        <v>No</v>
      </c>
    </row>
    <row r="1148" spans="1:14" x14ac:dyDescent="0.3">
      <c r="A1148" t="s">
        <v>2170</v>
      </c>
      <c r="B1148">
        <v>29.78</v>
      </c>
      <c r="C1148">
        <v>10.27</v>
      </c>
      <c r="D1148" t="s">
        <v>2382</v>
      </c>
      <c r="E1148" t="s">
        <v>2380</v>
      </c>
      <c r="F1148" t="s">
        <v>2383</v>
      </c>
      <c r="G1148">
        <v>1</v>
      </c>
      <c r="H1148" t="s">
        <v>2382</v>
      </c>
      <c r="I1148" s="9">
        <f>IF(MedExam_Table[[#This Row],[NumberOfMajorSurgeries]]="No major surgery",0,MedExam_Table[[#This Row],[NumberOfMajorSurgeries]])</f>
        <v>1</v>
      </c>
      <c r="J1148" t="str">
        <f>PROPER(MedExam_Table[[#This Row],[Heart Issues]])</f>
        <v>Yes</v>
      </c>
      <c r="K1148" t="str">
        <f>PROPER(IF(MedExam_Table[[#This Row],[smoker]]= "?","No",MedExam_Table[[#This Row],[smoker]]))</f>
        <v>Yes</v>
      </c>
      <c r="L1148" t="str">
        <f>IF(MedExam_Table[[#This Row],[BMI]]&lt;18.5,"Underweight",IF(MedExam_Table[[#This Row],[BMI]]&lt;25,"NormalWeight",IF(MedExam_Table[[#This Row],[BMI]]&lt;=30,"OverWeight","Obesity")))</f>
        <v>OverWeight</v>
      </c>
      <c r="M1148" t="str">
        <f>IF(MedExam_Table[[#This Row],[HBA1C]]&lt;5.7,"Normal",IF(MedExam_Table[[#This Row],[HBA1C]]&lt;6.4,"Prediabetes","Diabetes"))</f>
        <v>Diabetes</v>
      </c>
      <c r="N1148" t="str">
        <f>PROPER(MedExam_Table[[#This Row],[Any Transplants]])</f>
        <v>No</v>
      </c>
    </row>
    <row r="1149" spans="1:14" x14ac:dyDescent="0.3">
      <c r="A1149" t="s">
        <v>337</v>
      </c>
      <c r="B1149">
        <v>34.865000000000002</v>
      </c>
      <c r="C1149">
        <v>4.8</v>
      </c>
      <c r="D1149" t="s">
        <v>2380</v>
      </c>
      <c r="E1149" t="s">
        <v>2380</v>
      </c>
      <c r="F1149" t="s">
        <v>2380</v>
      </c>
      <c r="G1149" t="s">
        <v>2381</v>
      </c>
      <c r="H1149" t="s">
        <v>2380</v>
      </c>
      <c r="I1149" s="9">
        <f>IF(MedExam_Table[[#This Row],[NumberOfMajorSurgeries]]="No major surgery",0,MedExam_Table[[#This Row],[NumberOfMajorSurgeries]])</f>
        <v>0</v>
      </c>
      <c r="J1149" t="str">
        <f>PROPER(MedExam_Table[[#This Row],[Heart Issues]])</f>
        <v>No</v>
      </c>
      <c r="K1149" t="str">
        <f>PROPER(IF(MedExam_Table[[#This Row],[smoker]]= "?","No",MedExam_Table[[#This Row],[smoker]]))</f>
        <v>No</v>
      </c>
      <c r="L1149" t="str">
        <f>IF(MedExam_Table[[#This Row],[BMI]]&lt;18.5,"Underweight",IF(MedExam_Table[[#This Row],[BMI]]&lt;25,"NormalWeight",IF(MedExam_Table[[#This Row],[BMI]]&lt;=30,"OverWeight","Obesity")))</f>
        <v>Obesity</v>
      </c>
      <c r="M1149" t="str">
        <f>IF(MedExam_Table[[#This Row],[HBA1C]]&lt;5.7,"Normal",IF(MedExam_Table[[#This Row],[HBA1C]]&lt;6.4,"Prediabetes","Diabetes"))</f>
        <v>Normal</v>
      </c>
      <c r="N1149" t="str">
        <f>PROPER(MedExam_Table[[#This Row],[Any Transplants]])</f>
        <v>No</v>
      </c>
    </row>
    <row r="1150" spans="1:14" x14ac:dyDescent="0.3">
      <c r="A1150" t="s">
        <v>336</v>
      </c>
      <c r="B1150">
        <v>28.12</v>
      </c>
      <c r="C1150">
        <v>5.55</v>
      </c>
      <c r="D1150" t="s">
        <v>2382</v>
      </c>
      <c r="E1150" t="s">
        <v>2382</v>
      </c>
      <c r="F1150" t="s">
        <v>2380</v>
      </c>
      <c r="G1150">
        <v>2</v>
      </c>
      <c r="H1150" t="s">
        <v>2380</v>
      </c>
      <c r="I1150" s="9">
        <f>IF(MedExam_Table[[#This Row],[NumberOfMajorSurgeries]]="No major surgery",0,MedExam_Table[[#This Row],[NumberOfMajorSurgeries]])</f>
        <v>2</v>
      </c>
      <c r="J1150" t="str">
        <f>PROPER(MedExam_Table[[#This Row],[Heart Issues]])</f>
        <v>Yes</v>
      </c>
      <c r="K1150" t="str">
        <f>PROPER(IF(MedExam_Table[[#This Row],[smoker]]= "?","No",MedExam_Table[[#This Row],[smoker]]))</f>
        <v>No</v>
      </c>
      <c r="L1150" t="str">
        <f>IF(MedExam_Table[[#This Row],[BMI]]&lt;18.5,"Underweight",IF(MedExam_Table[[#This Row],[BMI]]&lt;25,"NormalWeight",IF(MedExam_Table[[#This Row],[BMI]]&lt;=30,"OverWeight","Obesity")))</f>
        <v>OverWeight</v>
      </c>
      <c r="M1150" t="str">
        <f>IF(MedExam_Table[[#This Row],[HBA1C]]&lt;5.7,"Normal",IF(MedExam_Table[[#This Row],[HBA1C]]&lt;6.4,"Prediabetes","Diabetes"))</f>
        <v>Normal</v>
      </c>
      <c r="N1150" t="str">
        <f>PROPER(MedExam_Table[[#This Row],[Any Transplants]])</f>
        <v>Yes</v>
      </c>
    </row>
    <row r="1151" spans="1:14" x14ac:dyDescent="0.3">
      <c r="A1151" t="s">
        <v>335</v>
      </c>
      <c r="B1151">
        <v>29.45</v>
      </c>
      <c r="C1151">
        <v>5.24</v>
      </c>
      <c r="D1151" t="s">
        <v>2382</v>
      </c>
      <c r="E1151" t="s">
        <v>2380</v>
      </c>
      <c r="F1151" t="s">
        <v>2380</v>
      </c>
      <c r="G1151" t="s">
        <v>2381</v>
      </c>
      <c r="H1151" t="s">
        <v>2380</v>
      </c>
      <c r="I1151" s="9">
        <f>IF(MedExam_Table[[#This Row],[NumberOfMajorSurgeries]]="No major surgery",0,MedExam_Table[[#This Row],[NumberOfMajorSurgeries]])</f>
        <v>0</v>
      </c>
      <c r="J1151" t="str">
        <f>PROPER(MedExam_Table[[#This Row],[Heart Issues]])</f>
        <v>Yes</v>
      </c>
      <c r="K1151" t="str">
        <f>PROPER(IF(MedExam_Table[[#This Row],[smoker]]= "?","No",MedExam_Table[[#This Row],[smoker]]))</f>
        <v>No</v>
      </c>
      <c r="L1151" t="str">
        <f>IF(MedExam_Table[[#This Row],[BMI]]&lt;18.5,"Underweight",IF(MedExam_Table[[#This Row],[BMI]]&lt;25,"NormalWeight",IF(MedExam_Table[[#This Row],[BMI]]&lt;=30,"OverWeight","Obesity")))</f>
        <v>OverWeight</v>
      </c>
      <c r="M1151" t="str">
        <f>IF(MedExam_Table[[#This Row],[HBA1C]]&lt;5.7,"Normal",IF(MedExam_Table[[#This Row],[HBA1C]]&lt;6.4,"Prediabetes","Diabetes"))</f>
        <v>Normal</v>
      </c>
      <c r="N1151" t="str">
        <f>PROPER(MedExam_Table[[#This Row],[Any Transplants]])</f>
        <v>No</v>
      </c>
    </row>
    <row r="1152" spans="1:14" x14ac:dyDescent="0.3">
      <c r="A1152" t="s">
        <v>334</v>
      </c>
      <c r="B1152">
        <v>27.94</v>
      </c>
      <c r="C1152">
        <v>6.08</v>
      </c>
      <c r="D1152" t="s">
        <v>2380</v>
      </c>
      <c r="E1152" t="s">
        <v>2380</v>
      </c>
      <c r="F1152" t="s">
        <v>2383</v>
      </c>
      <c r="G1152">
        <v>1</v>
      </c>
      <c r="H1152" t="s">
        <v>2380</v>
      </c>
      <c r="I1152" s="9">
        <f>IF(MedExam_Table[[#This Row],[NumberOfMajorSurgeries]]="No major surgery",0,MedExam_Table[[#This Row],[NumberOfMajorSurgeries]])</f>
        <v>1</v>
      </c>
      <c r="J1152" t="str">
        <f>PROPER(MedExam_Table[[#This Row],[Heart Issues]])</f>
        <v>No</v>
      </c>
      <c r="K1152" t="str">
        <f>PROPER(IF(MedExam_Table[[#This Row],[smoker]]= "?","No",MedExam_Table[[#This Row],[smoker]]))</f>
        <v>No</v>
      </c>
      <c r="L1152" t="str">
        <f>IF(MedExam_Table[[#This Row],[BMI]]&lt;18.5,"Underweight",IF(MedExam_Table[[#This Row],[BMI]]&lt;25,"NormalWeight",IF(MedExam_Table[[#This Row],[BMI]]&lt;=30,"OverWeight","Obesity")))</f>
        <v>OverWeight</v>
      </c>
      <c r="M1152" t="str">
        <f>IF(MedExam_Table[[#This Row],[HBA1C]]&lt;5.7,"Normal",IF(MedExam_Table[[#This Row],[HBA1C]]&lt;6.4,"Prediabetes","Diabetes"))</f>
        <v>Prediabetes</v>
      </c>
      <c r="N1152" t="str">
        <f>PROPER(MedExam_Table[[#This Row],[Any Transplants]])</f>
        <v>No</v>
      </c>
    </row>
    <row r="1153" spans="1:14" x14ac:dyDescent="0.3">
      <c r="A1153" t="s">
        <v>333</v>
      </c>
      <c r="B1153">
        <v>27.2</v>
      </c>
      <c r="C1153">
        <v>5.83</v>
      </c>
      <c r="D1153" t="s">
        <v>2380</v>
      </c>
      <c r="E1153" t="s">
        <v>2380</v>
      </c>
      <c r="F1153" t="s">
        <v>2383</v>
      </c>
      <c r="G1153">
        <v>1</v>
      </c>
      <c r="H1153" t="s">
        <v>2380</v>
      </c>
      <c r="I1153" s="9">
        <f>IF(MedExam_Table[[#This Row],[NumberOfMajorSurgeries]]="No major surgery",0,MedExam_Table[[#This Row],[NumberOfMajorSurgeries]])</f>
        <v>1</v>
      </c>
      <c r="J1153" t="str">
        <f>PROPER(MedExam_Table[[#This Row],[Heart Issues]])</f>
        <v>No</v>
      </c>
      <c r="K1153" t="str">
        <f>PROPER(IF(MedExam_Table[[#This Row],[smoker]]= "?","No",MedExam_Table[[#This Row],[smoker]]))</f>
        <v>No</v>
      </c>
      <c r="L1153" t="str">
        <f>IF(MedExam_Table[[#This Row],[BMI]]&lt;18.5,"Underweight",IF(MedExam_Table[[#This Row],[BMI]]&lt;25,"NormalWeight",IF(MedExam_Table[[#This Row],[BMI]]&lt;=30,"OverWeight","Obesity")))</f>
        <v>OverWeight</v>
      </c>
      <c r="M1153" t="str">
        <f>IF(MedExam_Table[[#This Row],[HBA1C]]&lt;5.7,"Normal",IF(MedExam_Table[[#This Row],[HBA1C]]&lt;6.4,"Prediabetes","Diabetes"))</f>
        <v>Prediabetes</v>
      </c>
      <c r="N1153" t="str">
        <f>PROPER(MedExam_Table[[#This Row],[Any Transplants]])</f>
        <v>No</v>
      </c>
    </row>
    <row r="1154" spans="1:14" x14ac:dyDescent="0.3">
      <c r="A1154" t="s">
        <v>332</v>
      </c>
      <c r="B1154">
        <v>33.344999999999999</v>
      </c>
      <c r="C1154">
        <v>4.29</v>
      </c>
      <c r="D1154" t="s">
        <v>2380</v>
      </c>
      <c r="E1154" t="s">
        <v>2380</v>
      </c>
      <c r="F1154" t="s">
        <v>2380</v>
      </c>
      <c r="G1154">
        <v>1</v>
      </c>
      <c r="H1154" t="s">
        <v>2380</v>
      </c>
      <c r="I1154" s="9">
        <f>IF(MedExam_Table[[#This Row],[NumberOfMajorSurgeries]]="No major surgery",0,MedExam_Table[[#This Row],[NumberOfMajorSurgeries]])</f>
        <v>1</v>
      </c>
      <c r="J1154" t="str">
        <f>PROPER(MedExam_Table[[#This Row],[Heart Issues]])</f>
        <v>No</v>
      </c>
      <c r="K1154" t="str">
        <f>PROPER(IF(MedExam_Table[[#This Row],[smoker]]= "?","No",MedExam_Table[[#This Row],[smoker]]))</f>
        <v>No</v>
      </c>
      <c r="L1154" t="str">
        <f>IF(MedExam_Table[[#This Row],[BMI]]&lt;18.5,"Underweight",IF(MedExam_Table[[#This Row],[BMI]]&lt;25,"NormalWeight",IF(MedExam_Table[[#This Row],[BMI]]&lt;=30,"OverWeight","Obesity")))</f>
        <v>Obesity</v>
      </c>
      <c r="M1154" t="str">
        <f>IF(MedExam_Table[[#This Row],[HBA1C]]&lt;5.7,"Normal",IF(MedExam_Table[[#This Row],[HBA1C]]&lt;6.4,"Prediabetes","Diabetes"))</f>
        <v>Normal</v>
      </c>
      <c r="N1154" t="str">
        <f>PROPER(MedExam_Table[[#This Row],[Any Transplants]])</f>
        <v>No</v>
      </c>
    </row>
    <row r="1155" spans="1:14" x14ac:dyDescent="0.3">
      <c r="A1155" t="s">
        <v>331</v>
      </c>
      <c r="B1155">
        <v>29.925000000000001</v>
      </c>
      <c r="C1155">
        <v>5.3</v>
      </c>
      <c r="D1155" t="s">
        <v>2380</v>
      </c>
      <c r="E1155" t="s">
        <v>2380</v>
      </c>
      <c r="F1155" t="s">
        <v>2380</v>
      </c>
      <c r="G1155">
        <v>1</v>
      </c>
      <c r="H1155" t="s">
        <v>2380</v>
      </c>
      <c r="I1155" s="9">
        <f>IF(MedExam_Table[[#This Row],[NumberOfMajorSurgeries]]="No major surgery",0,MedExam_Table[[#This Row],[NumberOfMajorSurgeries]])</f>
        <v>1</v>
      </c>
      <c r="J1155" t="str">
        <f>PROPER(MedExam_Table[[#This Row],[Heart Issues]])</f>
        <v>No</v>
      </c>
      <c r="K1155" t="str">
        <f>PROPER(IF(MedExam_Table[[#This Row],[smoker]]= "?","No",MedExam_Table[[#This Row],[smoker]]))</f>
        <v>No</v>
      </c>
      <c r="L1155" t="str">
        <f>IF(MedExam_Table[[#This Row],[BMI]]&lt;18.5,"Underweight",IF(MedExam_Table[[#This Row],[BMI]]&lt;25,"NormalWeight",IF(MedExam_Table[[#This Row],[BMI]]&lt;=30,"OverWeight","Obesity")))</f>
        <v>OverWeight</v>
      </c>
      <c r="M1155" t="str">
        <f>IF(MedExam_Table[[#This Row],[HBA1C]]&lt;5.7,"Normal",IF(MedExam_Table[[#This Row],[HBA1C]]&lt;6.4,"Prediabetes","Diabetes"))</f>
        <v>Normal</v>
      </c>
      <c r="N1155" t="str">
        <f>PROPER(MedExam_Table[[#This Row],[Any Transplants]])</f>
        <v>No</v>
      </c>
    </row>
    <row r="1156" spans="1:14" x14ac:dyDescent="0.3">
      <c r="A1156" t="s">
        <v>330</v>
      </c>
      <c r="B1156">
        <v>24.225000000000001</v>
      </c>
      <c r="C1156">
        <v>4.42</v>
      </c>
      <c r="D1156" t="s">
        <v>2380</v>
      </c>
      <c r="E1156" t="s">
        <v>2380</v>
      </c>
      <c r="F1156" t="s">
        <v>2380</v>
      </c>
      <c r="G1156">
        <v>1</v>
      </c>
      <c r="H1156" t="s">
        <v>2380</v>
      </c>
      <c r="I1156" s="9">
        <f>IF(MedExam_Table[[#This Row],[NumberOfMajorSurgeries]]="No major surgery",0,MedExam_Table[[#This Row],[NumberOfMajorSurgeries]])</f>
        <v>1</v>
      </c>
      <c r="J1156" t="str">
        <f>PROPER(MedExam_Table[[#This Row],[Heart Issues]])</f>
        <v>No</v>
      </c>
      <c r="K1156" t="str">
        <f>PROPER(IF(MedExam_Table[[#This Row],[smoker]]= "?","No",MedExam_Table[[#This Row],[smoker]]))</f>
        <v>No</v>
      </c>
      <c r="L1156" t="str">
        <f>IF(MedExam_Table[[#This Row],[BMI]]&lt;18.5,"Underweight",IF(MedExam_Table[[#This Row],[BMI]]&lt;25,"NormalWeight",IF(MedExam_Table[[#This Row],[BMI]]&lt;=30,"OverWeight","Obesity")))</f>
        <v>NormalWeight</v>
      </c>
      <c r="M1156" t="str">
        <f>IF(MedExam_Table[[#This Row],[HBA1C]]&lt;5.7,"Normal",IF(MedExam_Table[[#This Row],[HBA1C]]&lt;6.4,"Prediabetes","Diabetes"))</f>
        <v>Normal</v>
      </c>
      <c r="N1156" t="str">
        <f>PROPER(MedExam_Table[[#This Row],[Any Transplants]])</f>
        <v>No</v>
      </c>
    </row>
    <row r="1157" spans="1:14" x14ac:dyDescent="0.3">
      <c r="A1157" t="s">
        <v>329</v>
      </c>
      <c r="B1157">
        <v>29.68</v>
      </c>
      <c r="C1157">
        <v>5.68</v>
      </c>
      <c r="D1157" t="s">
        <v>2380</v>
      </c>
      <c r="E1157" t="s">
        <v>2382</v>
      </c>
      <c r="F1157" t="s">
        <v>2380</v>
      </c>
      <c r="G1157">
        <v>1</v>
      </c>
      <c r="H1157" t="s">
        <v>2380</v>
      </c>
      <c r="I1157" s="9">
        <f>IF(MedExam_Table[[#This Row],[NumberOfMajorSurgeries]]="No major surgery",0,MedExam_Table[[#This Row],[NumberOfMajorSurgeries]])</f>
        <v>1</v>
      </c>
      <c r="J1157" t="str">
        <f>PROPER(MedExam_Table[[#This Row],[Heart Issues]])</f>
        <v>No</v>
      </c>
      <c r="K1157" t="str">
        <f>PROPER(IF(MedExam_Table[[#This Row],[smoker]]= "?","No",MedExam_Table[[#This Row],[smoker]]))</f>
        <v>No</v>
      </c>
      <c r="L1157" t="str">
        <f>IF(MedExam_Table[[#This Row],[BMI]]&lt;18.5,"Underweight",IF(MedExam_Table[[#This Row],[BMI]]&lt;25,"NormalWeight",IF(MedExam_Table[[#This Row],[BMI]]&lt;=30,"OverWeight","Obesity")))</f>
        <v>OverWeight</v>
      </c>
      <c r="M1157" t="str">
        <f>IF(MedExam_Table[[#This Row],[HBA1C]]&lt;5.7,"Normal",IF(MedExam_Table[[#This Row],[HBA1C]]&lt;6.4,"Prediabetes","Diabetes"))</f>
        <v>Normal</v>
      </c>
      <c r="N1157" t="str">
        <f>PROPER(MedExam_Table[[#This Row],[Any Transplants]])</f>
        <v>Yes</v>
      </c>
    </row>
    <row r="1158" spans="1:14" x14ac:dyDescent="0.3">
      <c r="A1158" t="s">
        <v>328</v>
      </c>
      <c r="B1158">
        <v>20.614999999999998</v>
      </c>
      <c r="C1158">
        <v>6.05</v>
      </c>
      <c r="D1158" t="s">
        <v>2380</v>
      </c>
      <c r="E1158" t="s">
        <v>2380</v>
      </c>
      <c r="F1158" t="s">
        <v>2383</v>
      </c>
      <c r="G1158">
        <v>1</v>
      </c>
      <c r="H1158" t="s">
        <v>2380</v>
      </c>
      <c r="I1158" s="9">
        <f>IF(MedExam_Table[[#This Row],[NumberOfMajorSurgeries]]="No major surgery",0,MedExam_Table[[#This Row],[NumberOfMajorSurgeries]])</f>
        <v>1</v>
      </c>
      <c r="J1158" t="str">
        <f>PROPER(MedExam_Table[[#This Row],[Heart Issues]])</f>
        <v>No</v>
      </c>
      <c r="K1158" t="str">
        <f>PROPER(IF(MedExam_Table[[#This Row],[smoker]]= "?","No",MedExam_Table[[#This Row],[smoker]]))</f>
        <v>No</v>
      </c>
      <c r="L1158" t="str">
        <f>IF(MedExam_Table[[#This Row],[BMI]]&lt;18.5,"Underweight",IF(MedExam_Table[[#This Row],[BMI]]&lt;25,"NormalWeight",IF(MedExam_Table[[#This Row],[BMI]]&lt;=30,"OverWeight","Obesity")))</f>
        <v>NormalWeight</v>
      </c>
      <c r="M1158" t="str">
        <f>IF(MedExam_Table[[#This Row],[HBA1C]]&lt;5.7,"Normal",IF(MedExam_Table[[#This Row],[HBA1C]]&lt;6.4,"Prediabetes","Diabetes"))</f>
        <v>Prediabetes</v>
      </c>
      <c r="N1158" t="str">
        <f>PROPER(MedExam_Table[[#This Row],[Any Transplants]])</f>
        <v>No</v>
      </c>
    </row>
    <row r="1159" spans="1:14" x14ac:dyDescent="0.3">
      <c r="A1159" t="s">
        <v>2169</v>
      </c>
      <c r="B1159">
        <v>32.78</v>
      </c>
      <c r="C1159">
        <v>5.27</v>
      </c>
      <c r="D1159" t="s">
        <v>2380</v>
      </c>
      <c r="E1159" t="s">
        <v>2380</v>
      </c>
      <c r="F1159" t="s">
        <v>2380</v>
      </c>
      <c r="G1159" t="s">
        <v>2381</v>
      </c>
      <c r="H1159" t="s">
        <v>2382</v>
      </c>
      <c r="I1159" s="9">
        <f>IF(MedExam_Table[[#This Row],[NumberOfMajorSurgeries]]="No major surgery",0,MedExam_Table[[#This Row],[NumberOfMajorSurgeries]])</f>
        <v>0</v>
      </c>
      <c r="J1159" t="str">
        <f>PROPER(MedExam_Table[[#This Row],[Heart Issues]])</f>
        <v>No</v>
      </c>
      <c r="K1159" t="str">
        <f>PROPER(IF(MedExam_Table[[#This Row],[smoker]]= "?","No",MedExam_Table[[#This Row],[smoker]]))</f>
        <v>Yes</v>
      </c>
      <c r="L1159" t="str">
        <f>IF(MedExam_Table[[#This Row],[BMI]]&lt;18.5,"Underweight",IF(MedExam_Table[[#This Row],[BMI]]&lt;25,"NormalWeight",IF(MedExam_Table[[#This Row],[BMI]]&lt;=30,"OverWeight","Obesity")))</f>
        <v>Obesity</v>
      </c>
      <c r="M1159" t="str">
        <f>IF(MedExam_Table[[#This Row],[HBA1C]]&lt;5.7,"Normal",IF(MedExam_Table[[#This Row],[HBA1C]]&lt;6.4,"Prediabetes","Diabetes"))</f>
        <v>Normal</v>
      </c>
      <c r="N1159" t="str">
        <f>PROPER(MedExam_Table[[#This Row],[Any Transplants]])</f>
        <v>No</v>
      </c>
    </row>
    <row r="1160" spans="1:14" x14ac:dyDescent="0.3">
      <c r="A1160" t="s">
        <v>327</v>
      </c>
      <c r="B1160">
        <v>32.119999999999997</v>
      </c>
      <c r="C1160">
        <v>5.33</v>
      </c>
      <c r="D1160" t="s">
        <v>2380</v>
      </c>
      <c r="E1160" t="s">
        <v>2382</v>
      </c>
      <c r="F1160" t="s">
        <v>2380</v>
      </c>
      <c r="G1160">
        <v>1</v>
      </c>
      <c r="H1160" t="s">
        <v>2380</v>
      </c>
      <c r="I1160" s="9">
        <f>IF(MedExam_Table[[#This Row],[NumberOfMajorSurgeries]]="No major surgery",0,MedExam_Table[[#This Row],[NumberOfMajorSurgeries]])</f>
        <v>1</v>
      </c>
      <c r="J1160" t="str">
        <f>PROPER(MedExam_Table[[#This Row],[Heart Issues]])</f>
        <v>No</v>
      </c>
      <c r="K1160" t="str">
        <f>PROPER(IF(MedExam_Table[[#This Row],[smoker]]= "?","No",MedExam_Table[[#This Row],[smoker]]))</f>
        <v>No</v>
      </c>
      <c r="L1160" t="str">
        <f>IF(MedExam_Table[[#This Row],[BMI]]&lt;18.5,"Underweight",IF(MedExam_Table[[#This Row],[BMI]]&lt;25,"NormalWeight",IF(MedExam_Table[[#This Row],[BMI]]&lt;=30,"OverWeight","Obesity")))</f>
        <v>Obesity</v>
      </c>
      <c r="M1160" t="str">
        <f>IF(MedExam_Table[[#This Row],[HBA1C]]&lt;5.7,"Normal",IF(MedExam_Table[[#This Row],[HBA1C]]&lt;6.4,"Prediabetes","Diabetes"))</f>
        <v>Normal</v>
      </c>
      <c r="N1160" t="str">
        <f>PROPER(MedExam_Table[[#This Row],[Any Transplants]])</f>
        <v>Yes</v>
      </c>
    </row>
    <row r="1161" spans="1:14" x14ac:dyDescent="0.3">
      <c r="A1161" t="s">
        <v>326</v>
      </c>
      <c r="B1161">
        <v>27.36</v>
      </c>
      <c r="C1161">
        <v>6.22</v>
      </c>
      <c r="D1161" t="s">
        <v>2380</v>
      </c>
      <c r="E1161" t="s">
        <v>2380</v>
      </c>
      <c r="F1161" t="s">
        <v>2380</v>
      </c>
      <c r="G1161" t="s">
        <v>2381</v>
      </c>
      <c r="H1161" t="s">
        <v>2380</v>
      </c>
      <c r="I1161" s="9">
        <f>IF(MedExam_Table[[#This Row],[NumberOfMajorSurgeries]]="No major surgery",0,MedExam_Table[[#This Row],[NumberOfMajorSurgeries]])</f>
        <v>0</v>
      </c>
      <c r="J1161" t="str">
        <f>PROPER(MedExam_Table[[#This Row],[Heart Issues]])</f>
        <v>No</v>
      </c>
      <c r="K1161" t="str">
        <f>PROPER(IF(MedExam_Table[[#This Row],[smoker]]= "?","No",MedExam_Table[[#This Row],[smoker]]))</f>
        <v>No</v>
      </c>
      <c r="L1161" t="str">
        <f>IF(MedExam_Table[[#This Row],[BMI]]&lt;18.5,"Underweight",IF(MedExam_Table[[#This Row],[BMI]]&lt;25,"NormalWeight",IF(MedExam_Table[[#This Row],[BMI]]&lt;=30,"OverWeight","Obesity")))</f>
        <v>OverWeight</v>
      </c>
      <c r="M1161" t="str">
        <f>IF(MedExam_Table[[#This Row],[HBA1C]]&lt;5.7,"Normal",IF(MedExam_Table[[#This Row],[HBA1C]]&lt;6.4,"Prediabetes","Diabetes"))</f>
        <v>Prediabetes</v>
      </c>
      <c r="N1161" t="str">
        <f>PROPER(MedExam_Table[[#This Row],[Any Transplants]])</f>
        <v>No</v>
      </c>
    </row>
    <row r="1162" spans="1:14" x14ac:dyDescent="0.3">
      <c r="A1162" t="s">
        <v>325</v>
      </c>
      <c r="B1162">
        <v>17.385000000000002</v>
      </c>
      <c r="C1162">
        <v>5.84</v>
      </c>
      <c r="D1162" t="s">
        <v>2380</v>
      </c>
      <c r="E1162" t="s">
        <v>2380</v>
      </c>
      <c r="F1162" t="s">
        <v>2380</v>
      </c>
      <c r="G1162" t="s">
        <v>2381</v>
      </c>
      <c r="H1162" t="s">
        <v>2380</v>
      </c>
      <c r="I1162" s="9">
        <f>IF(MedExam_Table[[#This Row],[NumberOfMajorSurgeries]]="No major surgery",0,MedExam_Table[[#This Row],[NumberOfMajorSurgeries]])</f>
        <v>0</v>
      </c>
      <c r="J1162" t="str">
        <f>PROPER(MedExam_Table[[#This Row],[Heart Issues]])</f>
        <v>No</v>
      </c>
      <c r="K1162" t="str">
        <f>PROPER(IF(MedExam_Table[[#This Row],[smoker]]= "?","No",MedExam_Table[[#This Row],[smoker]]))</f>
        <v>No</v>
      </c>
      <c r="L1162" t="str">
        <f>IF(MedExam_Table[[#This Row],[BMI]]&lt;18.5,"Underweight",IF(MedExam_Table[[#This Row],[BMI]]&lt;25,"NormalWeight",IF(MedExam_Table[[#This Row],[BMI]]&lt;=30,"OverWeight","Obesity")))</f>
        <v>Underweight</v>
      </c>
      <c r="M1162" t="str">
        <f>IF(MedExam_Table[[#This Row],[HBA1C]]&lt;5.7,"Normal",IF(MedExam_Table[[#This Row],[HBA1C]]&lt;6.4,"Prediabetes","Diabetes"))</f>
        <v>Prediabetes</v>
      </c>
      <c r="N1162" t="str">
        <f>PROPER(MedExam_Table[[#This Row],[Any Transplants]])</f>
        <v>No</v>
      </c>
    </row>
    <row r="1163" spans="1:14" x14ac:dyDescent="0.3">
      <c r="A1163" t="s">
        <v>324</v>
      </c>
      <c r="B1163">
        <v>30.13</v>
      </c>
      <c r="C1163">
        <v>5.71</v>
      </c>
      <c r="D1163" t="s">
        <v>2380</v>
      </c>
      <c r="E1163" t="s">
        <v>2382</v>
      </c>
      <c r="F1163" t="s">
        <v>2380</v>
      </c>
      <c r="G1163">
        <v>1</v>
      </c>
      <c r="H1163" t="s">
        <v>2380</v>
      </c>
      <c r="I1163" s="9">
        <f>IF(MedExam_Table[[#This Row],[NumberOfMajorSurgeries]]="No major surgery",0,MedExam_Table[[#This Row],[NumberOfMajorSurgeries]])</f>
        <v>1</v>
      </c>
      <c r="J1163" t="str">
        <f>PROPER(MedExam_Table[[#This Row],[Heart Issues]])</f>
        <v>No</v>
      </c>
      <c r="K1163" t="str">
        <f>PROPER(IF(MedExam_Table[[#This Row],[smoker]]= "?","No",MedExam_Table[[#This Row],[smoker]]))</f>
        <v>No</v>
      </c>
      <c r="L1163" t="str">
        <f>IF(MedExam_Table[[#This Row],[BMI]]&lt;18.5,"Underweight",IF(MedExam_Table[[#This Row],[BMI]]&lt;25,"NormalWeight",IF(MedExam_Table[[#This Row],[BMI]]&lt;=30,"OverWeight","Obesity")))</f>
        <v>Obesity</v>
      </c>
      <c r="M1163" t="str">
        <f>IF(MedExam_Table[[#This Row],[HBA1C]]&lt;5.7,"Normal",IF(MedExam_Table[[#This Row],[HBA1C]]&lt;6.4,"Prediabetes","Diabetes"))</f>
        <v>Prediabetes</v>
      </c>
      <c r="N1163" t="str">
        <f>PROPER(MedExam_Table[[#This Row],[Any Transplants]])</f>
        <v>Yes</v>
      </c>
    </row>
    <row r="1164" spans="1:14" x14ac:dyDescent="0.3">
      <c r="A1164" t="s">
        <v>323</v>
      </c>
      <c r="B1164">
        <v>25.44</v>
      </c>
      <c r="C1164">
        <v>6.04</v>
      </c>
      <c r="D1164" t="s">
        <v>2382</v>
      </c>
      <c r="E1164" t="s">
        <v>2380</v>
      </c>
      <c r="F1164" t="s">
        <v>2383</v>
      </c>
      <c r="G1164">
        <v>1</v>
      </c>
      <c r="H1164" t="s">
        <v>2380</v>
      </c>
      <c r="I1164" s="9">
        <f>IF(MedExam_Table[[#This Row],[NumberOfMajorSurgeries]]="No major surgery",0,MedExam_Table[[#This Row],[NumberOfMajorSurgeries]])</f>
        <v>1</v>
      </c>
      <c r="J1164" t="str">
        <f>PROPER(MedExam_Table[[#This Row],[Heart Issues]])</f>
        <v>Yes</v>
      </c>
      <c r="K1164" t="str">
        <f>PROPER(IF(MedExam_Table[[#This Row],[smoker]]= "?","No",MedExam_Table[[#This Row],[smoker]]))</f>
        <v>No</v>
      </c>
      <c r="L1164" t="str">
        <f>IF(MedExam_Table[[#This Row],[BMI]]&lt;18.5,"Underweight",IF(MedExam_Table[[#This Row],[BMI]]&lt;25,"NormalWeight",IF(MedExam_Table[[#This Row],[BMI]]&lt;=30,"OverWeight","Obesity")))</f>
        <v>OverWeight</v>
      </c>
      <c r="M1164" t="str">
        <f>IF(MedExam_Table[[#This Row],[HBA1C]]&lt;5.7,"Normal",IF(MedExam_Table[[#This Row],[HBA1C]]&lt;6.4,"Prediabetes","Diabetes"))</f>
        <v>Prediabetes</v>
      </c>
      <c r="N1164" t="str">
        <f>PROPER(MedExam_Table[[#This Row],[Any Transplants]])</f>
        <v>No</v>
      </c>
    </row>
    <row r="1165" spans="1:14" x14ac:dyDescent="0.3">
      <c r="A1165" t="s">
        <v>322</v>
      </c>
      <c r="B1165">
        <v>39.805</v>
      </c>
      <c r="C1165">
        <v>4.38</v>
      </c>
      <c r="D1165" t="s">
        <v>2380</v>
      </c>
      <c r="E1165" t="s">
        <v>2382</v>
      </c>
      <c r="F1165" t="s">
        <v>2380</v>
      </c>
      <c r="G1165">
        <v>1</v>
      </c>
      <c r="H1165" t="s">
        <v>2380</v>
      </c>
      <c r="I1165" s="9">
        <f>IF(MedExam_Table[[#This Row],[NumberOfMajorSurgeries]]="No major surgery",0,MedExam_Table[[#This Row],[NumberOfMajorSurgeries]])</f>
        <v>1</v>
      </c>
      <c r="J1165" t="str">
        <f>PROPER(MedExam_Table[[#This Row],[Heart Issues]])</f>
        <v>No</v>
      </c>
      <c r="K1165" t="str">
        <f>PROPER(IF(MedExam_Table[[#This Row],[smoker]]= "?","No",MedExam_Table[[#This Row],[smoker]]))</f>
        <v>No</v>
      </c>
      <c r="L1165" t="str">
        <f>IF(MedExam_Table[[#This Row],[BMI]]&lt;18.5,"Underweight",IF(MedExam_Table[[#This Row],[BMI]]&lt;25,"NormalWeight",IF(MedExam_Table[[#This Row],[BMI]]&lt;=30,"OverWeight","Obesity")))</f>
        <v>Obesity</v>
      </c>
      <c r="M1165" t="str">
        <f>IF(MedExam_Table[[#This Row],[HBA1C]]&lt;5.7,"Normal",IF(MedExam_Table[[#This Row],[HBA1C]]&lt;6.4,"Prediabetes","Diabetes"))</f>
        <v>Normal</v>
      </c>
      <c r="N1165" t="str">
        <f>PROPER(MedExam_Table[[#This Row],[Any Transplants]])</f>
        <v>Yes</v>
      </c>
    </row>
    <row r="1166" spans="1:14" x14ac:dyDescent="0.3">
      <c r="A1166" t="s">
        <v>321</v>
      </c>
      <c r="B1166">
        <v>30.4</v>
      </c>
      <c r="C1166">
        <v>5.56</v>
      </c>
      <c r="D1166" t="s">
        <v>2382</v>
      </c>
      <c r="E1166" t="s">
        <v>2382</v>
      </c>
      <c r="F1166" t="s">
        <v>2380</v>
      </c>
      <c r="G1166">
        <v>1</v>
      </c>
      <c r="H1166" t="s">
        <v>2380</v>
      </c>
      <c r="I1166" s="9">
        <f>IF(MedExam_Table[[#This Row],[NumberOfMajorSurgeries]]="No major surgery",0,MedExam_Table[[#This Row],[NumberOfMajorSurgeries]])</f>
        <v>1</v>
      </c>
      <c r="J1166" t="str">
        <f>PROPER(MedExam_Table[[#This Row],[Heart Issues]])</f>
        <v>Yes</v>
      </c>
      <c r="K1166" t="str">
        <f>PROPER(IF(MedExam_Table[[#This Row],[smoker]]= "?","No",MedExam_Table[[#This Row],[smoker]]))</f>
        <v>No</v>
      </c>
      <c r="L1166" t="str">
        <f>IF(MedExam_Table[[#This Row],[BMI]]&lt;18.5,"Underweight",IF(MedExam_Table[[#This Row],[BMI]]&lt;25,"NormalWeight",IF(MedExam_Table[[#This Row],[BMI]]&lt;=30,"OverWeight","Obesity")))</f>
        <v>Obesity</v>
      </c>
      <c r="M1166" t="str">
        <f>IF(MedExam_Table[[#This Row],[HBA1C]]&lt;5.7,"Normal",IF(MedExam_Table[[#This Row],[HBA1C]]&lt;6.4,"Prediabetes","Diabetes"))</f>
        <v>Normal</v>
      </c>
      <c r="N1166" t="str">
        <f>PROPER(MedExam_Table[[#This Row],[Any Transplants]])</f>
        <v>Yes</v>
      </c>
    </row>
    <row r="1167" spans="1:14" x14ac:dyDescent="0.3">
      <c r="A1167" t="s">
        <v>320</v>
      </c>
      <c r="B1167">
        <v>23.18</v>
      </c>
      <c r="C1167">
        <v>4.24</v>
      </c>
      <c r="D1167" t="s">
        <v>2380</v>
      </c>
      <c r="E1167" t="s">
        <v>2382</v>
      </c>
      <c r="F1167" t="s">
        <v>2380</v>
      </c>
      <c r="G1167">
        <v>1</v>
      </c>
      <c r="H1167" t="s">
        <v>2380</v>
      </c>
      <c r="I1167" s="9">
        <f>IF(MedExam_Table[[#This Row],[NumberOfMajorSurgeries]]="No major surgery",0,MedExam_Table[[#This Row],[NumberOfMajorSurgeries]])</f>
        <v>1</v>
      </c>
      <c r="J1167" t="str">
        <f>PROPER(MedExam_Table[[#This Row],[Heart Issues]])</f>
        <v>No</v>
      </c>
      <c r="K1167" t="str">
        <f>PROPER(IF(MedExam_Table[[#This Row],[smoker]]= "?","No",MedExam_Table[[#This Row],[smoker]]))</f>
        <v>No</v>
      </c>
      <c r="L1167" t="str">
        <f>IF(MedExam_Table[[#This Row],[BMI]]&lt;18.5,"Underweight",IF(MedExam_Table[[#This Row],[BMI]]&lt;25,"NormalWeight",IF(MedExam_Table[[#This Row],[BMI]]&lt;=30,"OverWeight","Obesity")))</f>
        <v>NormalWeight</v>
      </c>
      <c r="M1167" t="str">
        <f>IF(MedExam_Table[[#This Row],[HBA1C]]&lt;5.7,"Normal",IF(MedExam_Table[[#This Row],[HBA1C]]&lt;6.4,"Prediabetes","Diabetes"))</f>
        <v>Normal</v>
      </c>
      <c r="N1167" t="str">
        <f>PROPER(MedExam_Table[[#This Row],[Any Transplants]])</f>
        <v>Yes</v>
      </c>
    </row>
    <row r="1168" spans="1:14" x14ac:dyDescent="0.3">
      <c r="A1168" t="s">
        <v>319</v>
      </c>
      <c r="B1168">
        <v>39.615000000000002</v>
      </c>
      <c r="C1168">
        <v>6.32</v>
      </c>
      <c r="D1168" t="s">
        <v>2380</v>
      </c>
      <c r="E1168" t="s">
        <v>2380</v>
      </c>
      <c r="F1168" t="s">
        <v>2383</v>
      </c>
      <c r="G1168">
        <v>1</v>
      </c>
      <c r="H1168" t="s">
        <v>2380</v>
      </c>
      <c r="I1168" s="9">
        <f>IF(MedExam_Table[[#This Row],[NumberOfMajorSurgeries]]="No major surgery",0,MedExam_Table[[#This Row],[NumberOfMajorSurgeries]])</f>
        <v>1</v>
      </c>
      <c r="J1168" t="str">
        <f>PROPER(MedExam_Table[[#This Row],[Heart Issues]])</f>
        <v>No</v>
      </c>
      <c r="K1168" t="str">
        <f>PROPER(IF(MedExam_Table[[#This Row],[smoker]]= "?","No",MedExam_Table[[#This Row],[smoker]]))</f>
        <v>No</v>
      </c>
      <c r="L1168" t="str">
        <f>IF(MedExam_Table[[#This Row],[BMI]]&lt;18.5,"Underweight",IF(MedExam_Table[[#This Row],[BMI]]&lt;25,"NormalWeight",IF(MedExam_Table[[#This Row],[BMI]]&lt;=30,"OverWeight","Obesity")))</f>
        <v>Obesity</v>
      </c>
      <c r="M1168" t="str">
        <f>IF(MedExam_Table[[#This Row],[HBA1C]]&lt;5.7,"Normal",IF(MedExam_Table[[#This Row],[HBA1C]]&lt;6.4,"Prediabetes","Diabetes"))</f>
        <v>Prediabetes</v>
      </c>
      <c r="N1168" t="str">
        <f>PROPER(MedExam_Table[[#This Row],[Any Transplants]])</f>
        <v>No</v>
      </c>
    </row>
    <row r="1169" spans="1:14" x14ac:dyDescent="0.3">
      <c r="A1169" t="s">
        <v>318</v>
      </c>
      <c r="B1169">
        <v>30.59</v>
      </c>
      <c r="C1169">
        <v>6.3</v>
      </c>
      <c r="D1169" t="s">
        <v>2382</v>
      </c>
      <c r="E1169" t="s">
        <v>2380</v>
      </c>
      <c r="F1169" t="s">
        <v>2383</v>
      </c>
      <c r="G1169">
        <v>1</v>
      </c>
      <c r="H1169" t="s">
        <v>2380</v>
      </c>
      <c r="I1169" s="9">
        <f>IF(MedExam_Table[[#This Row],[NumberOfMajorSurgeries]]="No major surgery",0,MedExam_Table[[#This Row],[NumberOfMajorSurgeries]])</f>
        <v>1</v>
      </c>
      <c r="J1169" t="str">
        <f>PROPER(MedExam_Table[[#This Row],[Heart Issues]])</f>
        <v>Yes</v>
      </c>
      <c r="K1169" t="str">
        <f>PROPER(IF(MedExam_Table[[#This Row],[smoker]]= "?","No",MedExam_Table[[#This Row],[smoker]]))</f>
        <v>No</v>
      </c>
      <c r="L1169" t="str">
        <f>IF(MedExam_Table[[#This Row],[BMI]]&lt;18.5,"Underweight",IF(MedExam_Table[[#This Row],[BMI]]&lt;25,"NormalWeight",IF(MedExam_Table[[#This Row],[BMI]]&lt;=30,"OverWeight","Obesity")))</f>
        <v>Obesity</v>
      </c>
      <c r="M1169" t="str">
        <f>IF(MedExam_Table[[#This Row],[HBA1C]]&lt;5.7,"Normal",IF(MedExam_Table[[#This Row],[HBA1C]]&lt;6.4,"Prediabetes","Diabetes"))</f>
        <v>Prediabetes</v>
      </c>
      <c r="N1169" t="str">
        <f>PROPER(MedExam_Table[[#This Row],[Any Transplants]])</f>
        <v>No</v>
      </c>
    </row>
    <row r="1170" spans="1:14" x14ac:dyDescent="0.3">
      <c r="A1170" t="s">
        <v>2168</v>
      </c>
      <c r="B1170">
        <v>41.65</v>
      </c>
      <c r="C1170">
        <v>10.73</v>
      </c>
      <c r="D1170" t="s">
        <v>2382</v>
      </c>
      <c r="E1170" t="s">
        <v>2380</v>
      </c>
      <c r="F1170" t="s">
        <v>2380</v>
      </c>
      <c r="G1170" t="s">
        <v>2381</v>
      </c>
      <c r="H1170" t="s">
        <v>2382</v>
      </c>
      <c r="I1170" s="9">
        <f>IF(MedExam_Table[[#This Row],[NumberOfMajorSurgeries]]="No major surgery",0,MedExam_Table[[#This Row],[NumberOfMajorSurgeries]])</f>
        <v>0</v>
      </c>
      <c r="J1170" t="str">
        <f>PROPER(MedExam_Table[[#This Row],[Heart Issues]])</f>
        <v>Yes</v>
      </c>
      <c r="K1170" t="str">
        <f>PROPER(IF(MedExam_Table[[#This Row],[smoker]]= "?","No",MedExam_Table[[#This Row],[smoker]]))</f>
        <v>Yes</v>
      </c>
      <c r="L1170" t="str">
        <f>IF(MedExam_Table[[#This Row],[BMI]]&lt;18.5,"Underweight",IF(MedExam_Table[[#This Row],[BMI]]&lt;25,"NormalWeight",IF(MedExam_Table[[#This Row],[BMI]]&lt;=30,"OverWeight","Obesity")))</f>
        <v>Obesity</v>
      </c>
      <c r="M1170" t="str">
        <f>IF(MedExam_Table[[#This Row],[HBA1C]]&lt;5.7,"Normal",IF(MedExam_Table[[#This Row],[HBA1C]]&lt;6.4,"Prediabetes","Diabetes"))</f>
        <v>Diabetes</v>
      </c>
      <c r="N1170" t="str">
        <f>PROPER(MedExam_Table[[#This Row],[Any Transplants]])</f>
        <v>No</v>
      </c>
    </row>
    <row r="1171" spans="1:14" x14ac:dyDescent="0.3">
      <c r="A1171" t="s">
        <v>317</v>
      </c>
      <c r="B1171">
        <v>16.72</v>
      </c>
      <c r="C1171">
        <v>4.38</v>
      </c>
      <c r="D1171" t="s">
        <v>2382</v>
      </c>
      <c r="E1171" t="s">
        <v>2380</v>
      </c>
      <c r="F1171" t="s">
        <v>2380</v>
      </c>
      <c r="G1171">
        <v>1</v>
      </c>
      <c r="H1171" t="s">
        <v>2380</v>
      </c>
      <c r="I1171" s="9">
        <f>IF(MedExam_Table[[#This Row],[NumberOfMajorSurgeries]]="No major surgery",0,MedExam_Table[[#This Row],[NumberOfMajorSurgeries]])</f>
        <v>1</v>
      </c>
      <c r="J1171" t="str">
        <f>PROPER(MedExam_Table[[#This Row],[Heart Issues]])</f>
        <v>Yes</v>
      </c>
      <c r="K1171" t="str">
        <f>PROPER(IF(MedExam_Table[[#This Row],[smoker]]= "?","No",MedExam_Table[[#This Row],[smoker]]))</f>
        <v>No</v>
      </c>
      <c r="L1171" t="str">
        <f>IF(MedExam_Table[[#This Row],[BMI]]&lt;18.5,"Underweight",IF(MedExam_Table[[#This Row],[BMI]]&lt;25,"NormalWeight",IF(MedExam_Table[[#This Row],[BMI]]&lt;=30,"OverWeight","Obesity")))</f>
        <v>Underweight</v>
      </c>
      <c r="M1171" t="str">
        <f>IF(MedExam_Table[[#This Row],[HBA1C]]&lt;5.7,"Normal",IF(MedExam_Table[[#This Row],[HBA1C]]&lt;6.4,"Prediabetes","Diabetes"))</f>
        <v>Normal</v>
      </c>
      <c r="N1171" t="str">
        <f>PROPER(MedExam_Table[[#This Row],[Any Transplants]])</f>
        <v>No</v>
      </c>
    </row>
    <row r="1172" spans="1:14" x14ac:dyDescent="0.3">
      <c r="A1172" t="s">
        <v>316</v>
      </c>
      <c r="B1172">
        <v>26.22</v>
      </c>
      <c r="C1172">
        <v>4.6500000000000004</v>
      </c>
      <c r="D1172" t="s">
        <v>2382</v>
      </c>
      <c r="E1172" t="s">
        <v>2380</v>
      </c>
      <c r="F1172" t="s">
        <v>2383</v>
      </c>
      <c r="G1172">
        <v>1</v>
      </c>
      <c r="H1172" t="s">
        <v>2380</v>
      </c>
      <c r="I1172" s="9">
        <f>IF(MedExam_Table[[#This Row],[NumberOfMajorSurgeries]]="No major surgery",0,MedExam_Table[[#This Row],[NumberOfMajorSurgeries]])</f>
        <v>1</v>
      </c>
      <c r="J1172" t="str">
        <f>PROPER(MedExam_Table[[#This Row],[Heart Issues]])</f>
        <v>Yes</v>
      </c>
      <c r="K1172" t="str">
        <f>PROPER(IF(MedExam_Table[[#This Row],[smoker]]= "?","No",MedExam_Table[[#This Row],[smoker]]))</f>
        <v>No</v>
      </c>
      <c r="L1172" t="str">
        <f>IF(MedExam_Table[[#This Row],[BMI]]&lt;18.5,"Underweight",IF(MedExam_Table[[#This Row],[BMI]]&lt;25,"NormalWeight",IF(MedExam_Table[[#This Row],[BMI]]&lt;=30,"OverWeight","Obesity")))</f>
        <v>OverWeight</v>
      </c>
      <c r="M1172" t="str">
        <f>IF(MedExam_Table[[#This Row],[HBA1C]]&lt;5.7,"Normal",IF(MedExam_Table[[#This Row],[HBA1C]]&lt;6.4,"Prediabetes","Diabetes"))</f>
        <v>Normal</v>
      </c>
      <c r="N1172" t="str">
        <f>PROPER(MedExam_Table[[#This Row],[Any Transplants]])</f>
        <v>No</v>
      </c>
    </row>
    <row r="1173" spans="1:14" x14ac:dyDescent="0.3">
      <c r="A1173" t="s">
        <v>315</v>
      </c>
      <c r="B1173">
        <v>31.824999999999999</v>
      </c>
      <c r="C1173">
        <v>4.7</v>
      </c>
      <c r="D1173" t="s">
        <v>2380</v>
      </c>
      <c r="E1173" t="s">
        <v>2380</v>
      </c>
      <c r="F1173" t="s">
        <v>2383</v>
      </c>
      <c r="G1173">
        <v>1</v>
      </c>
      <c r="H1173" t="s">
        <v>2380</v>
      </c>
      <c r="I1173" s="9">
        <f>IF(MedExam_Table[[#This Row],[NumberOfMajorSurgeries]]="No major surgery",0,MedExam_Table[[#This Row],[NumberOfMajorSurgeries]])</f>
        <v>1</v>
      </c>
      <c r="J1173" t="str">
        <f>PROPER(MedExam_Table[[#This Row],[Heart Issues]])</f>
        <v>No</v>
      </c>
      <c r="K1173" t="str">
        <f>PROPER(IF(MedExam_Table[[#This Row],[smoker]]= "?","No",MedExam_Table[[#This Row],[smoker]]))</f>
        <v>No</v>
      </c>
      <c r="L1173" t="str">
        <f>IF(MedExam_Table[[#This Row],[BMI]]&lt;18.5,"Underweight",IF(MedExam_Table[[#This Row],[BMI]]&lt;25,"NormalWeight",IF(MedExam_Table[[#This Row],[BMI]]&lt;=30,"OverWeight","Obesity")))</f>
        <v>Obesity</v>
      </c>
      <c r="M1173" t="str">
        <f>IF(MedExam_Table[[#This Row],[HBA1C]]&lt;5.7,"Normal",IF(MedExam_Table[[#This Row],[HBA1C]]&lt;6.4,"Prediabetes","Diabetes"))</f>
        <v>Normal</v>
      </c>
      <c r="N1173" t="str">
        <f>PROPER(MedExam_Table[[#This Row],[Any Transplants]])</f>
        <v>No</v>
      </c>
    </row>
    <row r="1174" spans="1:14" x14ac:dyDescent="0.3">
      <c r="A1174" t="s">
        <v>314</v>
      </c>
      <c r="B1174">
        <v>25.745000000000001</v>
      </c>
      <c r="C1174">
        <v>4.34</v>
      </c>
      <c r="D1174" t="s">
        <v>2380</v>
      </c>
      <c r="E1174" t="s">
        <v>2380</v>
      </c>
      <c r="F1174" t="s">
        <v>2383</v>
      </c>
      <c r="G1174">
        <v>1</v>
      </c>
      <c r="H1174" t="s">
        <v>2380</v>
      </c>
      <c r="I1174" s="9">
        <f>IF(MedExam_Table[[#This Row],[NumberOfMajorSurgeries]]="No major surgery",0,MedExam_Table[[#This Row],[NumberOfMajorSurgeries]])</f>
        <v>1</v>
      </c>
      <c r="J1174" t="str">
        <f>PROPER(MedExam_Table[[#This Row],[Heart Issues]])</f>
        <v>No</v>
      </c>
      <c r="K1174" t="str">
        <f>PROPER(IF(MedExam_Table[[#This Row],[smoker]]= "?","No",MedExam_Table[[#This Row],[smoker]]))</f>
        <v>No</v>
      </c>
      <c r="L1174" t="str">
        <f>IF(MedExam_Table[[#This Row],[BMI]]&lt;18.5,"Underweight",IF(MedExam_Table[[#This Row],[BMI]]&lt;25,"NormalWeight",IF(MedExam_Table[[#This Row],[BMI]]&lt;=30,"OverWeight","Obesity")))</f>
        <v>OverWeight</v>
      </c>
      <c r="M1174" t="str">
        <f>IF(MedExam_Table[[#This Row],[HBA1C]]&lt;5.7,"Normal",IF(MedExam_Table[[#This Row],[HBA1C]]&lt;6.4,"Prediabetes","Diabetes"))</f>
        <v>Normal</v>
      </c>
      <c r="N1174" t="str">
        <f>PROPER(MedExam_Table[[#This Row],[Any Transplants]])</f>
        <v>No</v>
      </c>
    </row>
    <row r="1175" spans="1:14" x14ac:dyDescent="0.3">
      <c r="A1175" t="s">
        <v>313</v>
      </c>
      <c r="B1175">
        <v>24.605</v>
      </c>
      <c r="C1175">
        <v>5.62</v>
      </c>
      <c r="D1175" t="s">
        <v>2380</v>
      </c>
      <c r="E1175" t="s">
        <v>2380</v>
      </c>
      <c r="F1175" t="s">
        <v>2383</v>
      </c>
      <c r="G1175">
        <v>1</v>
      </c>
      <c r="H1175" t="s">
        <v>2380</v>
      </c>
      <c r="I1175" s="9">
        <f>IF(MedExam_Table[[#This Row],[NumberOfMajorSurgeries]]="No major surgery",0,MedExam_Table[[#This Row],[NumberOfMajorSurgeries]])</f>
        <v>1</v>
      </c>
      <c r="J1175" t="str">
        <f>PROPER(MedExam_Table[[#This Row],[Heart Issues]])</f>
        <v>No</v>
      </c>
      <c r="K1175" t="str">
        <f>PROPER(IF(MedExam_Table[[#This Row],[smoker]]= "?","No",MedExam_Table[[#This Row],[smoker]]))</f>
        <v>No</v>
      </c>
      <c r="L1175" t="str">
        <f>IF(MedExam_Table[[#This Row],[BMI]]&lt;18.5,"Underweight",IF(MedExam_Table[[#This Row],[BMI]]&lt;25,"NormalWeight",IF(MedExam_Table[[#This Row],[BMI]]&lt;=30,"OverWeight","Obesity")))</f>
        <v>NormalWeight</v>
      </c>
      <c r="M1175" t="str">
        <f>IF(MedExam_Table[[#This Row],[HBA1C]]&lt;5.7,"Normal",IF(MedExam_Table[[#This Row],[HBA1C]]&lt;6.4,"Prediabetes","Diabetes"))</f>
        <v>Normal</v>
      </c>
      <c r="N1175" t="str">
        <f>PROPER(MedExam_Table[[#This Row],[Any Transplants]])</f>
        <v>No</v>
      </c>
    </row>
    <row r="1176" spans="1:14" x14ac:dyDescent="0.3">
      <c r="A1176" t="s">
        <v>312</v>
      </c>
      <c r="B1176">
        <v>24.51</v>
      </c>
      <c r="C1176">
        <v>4.24</v>
      </c>
      <c r="D1176" t="s">
        <v>2380</v>
      </c>
      <c r="E1176" t="s">
        <v>2380</v>
      </c>
      <c r="F1176" t="s">
        <v>2383</v>
      </c>
      <c r="G1176">
        <v>1</v>
      </c>
      <c r="H1176" t="s">
        <v>2380</v>
      </c>
      <c r="I1176" s="9">
        <f>IF(MedExam_Table[[#This Row],[NumberOfMajorSurgeries]]="No major surgery",0,MedExam_Table[[#This Row],[NumberOfMajorSurgeries]])</f>
        <v>1</v>
      </c>
      <c r="J1176" t="str">
        <f>PROPER(MedExam_Table[[#This Row],[Heart Issues]])</f>
        <v>No</v>
      </c>
      <c r="K1176" t="str">
        <f>PROPER(IF(MedExam_Table[[#This Row],[smoker]]= "?","No",MedExam_Table[[#This Row],[smoker]]))</f>
        <v>No</v>
      </c>
      <c r="L1176" t="str">
        <f>IF(MedExam_Table[[#This Row],[BMI]]&lt;18.5,"Underweight",IF(MedExam_Table[[#This Row],[BMI]]&lt;25,"NormalWeight",IF(MedExam_Table[[#This Row],[BMI]]&lt;=30,"OverWeight","Obesity")))</f>
        <v>NormalWeight</v>
      </c>
      <c r="M1176" t="str">
        <f>IF(MedExam_Table[[#This Row],[HBA1C]]&lt;5.7,"Normal",IF(MedExam_Table[[#This Row],[HBA1C]]&lt;6.4,"Prediabetes","Diabetes"))</f>
        <v>Normal</v>
      </c>
      <c r="N1176" t="str">
        <f>PROPER(MedExam_Table[[#This Row],[Any Transplants]])</f>
        <v>No</v>
      </c>
    </row>
    <row r="1177" spans="1:14" x14ac:dyDescent="0.3">
      <c r="A1177" t="s">
        <v>311</v>
      </c>
      <c r="B1177">
        <v>31.065000000000001</v>
      </c>
      <c r="C1177">
        <v>4.57</v>
      </c>
      <c r="D1177" t="s">
        <v>2382</v>
      </c>
      <c r="E1177" t="s">
        <v>2380</v>
      </c>
      <c r="F1177" t="s">
        <v>2380</v>
      </c>
      <c r="G1177" t="s">
        <v>2381</v>
      </c>
      <c r="H1177" t="s">
        <v>2380</v>
      </c>
      <c r="I1177" s="9">
        <f>IF(MedExam_Table[[#This Row],[NumberOfMajorSurgeries]]="No major surgery",0,MedExam_Table[[#This Row],[NumberOfMajorSurgeries]])</f>
        <v>0</v>
      </c>
      <c r="J1177" t="str">
        <f>PROPER(MedExam_Table[[#This Row],[Heart Issues]])</f>
        <v>Yes</v>
      </c>
      <c r="K1177" t="str">
        <f>PROPER(IF(MedExam_Table[[#This Row],[smoker]]= "?","No",MedExam_Table[[#This Row],[smoker]]))</f>
        <v>No</v>
      </c>
      <c r="L1177" t="str">
        <f>IF(MedExam_Table[[#This Row],[BMI]]&lt;18.5,"Underweight",IF(MedExam_Table[[#This Row],[BMI]]&lt;25,"NormalWeight",IF(MedExam_Table[[#This Row],[BMI]]&lt;=30,"OverWeight","Obesity")))</f>
        <v>Obesity</v>
      </c>
      <c r="M1177" t="str">
        <f>IF(MedExam_Table[[#This Row],[HBA1C]]&lt;5.7,"Normal",IF(MedExam_Table[[#This Row],[HBA1C]]&lt;6.4,"Prediabetes","Diabetes"))</f>
        <v>Normal</v>
      </c>
      <c r="N1177" t="str">
        <f>PROPER(MedExam_Table[[#This Row],[Any Transplants]])</f>
        <v>No</v>
      </c>
    </row>
    <row r="1178" spans="1:14" x14ac:dyDescent="0.3">
      <c r="A1178" t="s">
        <v>310</v>
      </c>
      <c r="B1178">
        <v>28.12</v>
      </c>
      <c r="C1178">
        <v>5.05</v>
      </c>
      <c r="D1178" t="s">
        <v>2380</v>
      </c>
      <c r="E1178" t="s">
        <v>2380</v>
      </c>
      <c r="F1178" t="s">
        <v>2380</v>
      </c>
      <c r="G1178" t="s">
        <v>2381</v>
      </c>
      <c r="H1178" t="s">
        <v>2380</v>
      </c>
      <c r="I1178" s="9">
        <f>IF(MedExam_Table[[#This Row],[NumberOfMajorSurgeries]]="No major surgery",0,MedExam_Table[[#This Row],[NumberOfMajorSurgeries]])</f>
        <v>0</v>
      </c>
      <c r="J1178" t="str">
        <f>PROPER(MedExam_Table[[#This Row],[Heart Issues]])</f>
        <v>No</v>
      </c>
      <c r="K1178" t="str">
        <f>PROPER(IF(MedExam_Table[[#This Row],[smoker]]= "?","No",MedExam_Table[[#This Row],[smoker]]))</f>
        <v>No</v>
      </c>
      <c r="L1178" t="str">
        <f>IF(MedExam_Table[[#This Row],[BMI]]&lt;18.5,"Underweight",IF(MedExam_Table[[#This Row],[BMI]]&lt;25,"NormalWeight",IF(MedExam_Table[[#This Row],[BMI]]&lt;=30,"OverWeight","Obesity")))</f>
        <v>OverWeight</v>
      </c>
      <c r="M1178" t="str">
        <f>IF(MedExam_Table[[#This Row],[HBA1C]]&lt;5.7,"Normal",IF(MedExam_Table[[#This Row],[HBA1C]]&lt;6.4,"Prediabetes","Diabetes"))</f>
        <v>Normal</v>
      </c>
      <c r="N1178" t="str">
        <f>PROPER(MedExam_Table[[#This Row],[Any Transplants]])</f>
        <v>No</v>
      </c>
    </row>
    <row r="1179" spans="1:14" x14ac:dyDescent="0.3">
      <c r="A1179" t="s">
        <v>309</v>
      </c>
      <c r="B1179">
        <v>38.06</v>
      </c>
      <c r="C1179">
        <v>6.16</v>
      </c>
      <c r="D1179" t="s">
        <v>2380</v>
      </c>
      <c r="E1179" t="s">
        <v>2380</v>
      </c>
      <c r="F1179" t="s">
        <v>2380</v>
      </c>
      <c r="G1179" t="s">
        <v>2381</v>
      </c>
      <c r="H1179" t="s">
        <v>2380</v>
      </c>
      <c r="I1179" s="9">
        <f>IF(MedExam_Table[[#This Row],[NumberOfMajorSurgeries]]="No major surgery",0,MedExam_Table[[#This Row],[NumberOfMajorSurgeries]])</f>
        <v>0</v>
      </c>
      <c r="J1179" t="str">
        <f>PROPER(MedExam_Table[[#This Row],[Heart Issues]])</f>
        <v>No</v>
      </c>
      <c r="K1179" t="str">
        <f>PROPER(IF(MedExam_Table[[#This Row],[smoker]]= "?","No",MedExam_Table[[#This Row],[smoker]]))</f>
        <v>No</v>
      </c>
      <c r="L1179" t="str">
        <f>IF(MedExam_Table[[#This Row],[BMI]]&lt;18.5,"Underweight",IF(MedExam_Table[[#This Row],[BMI]]&lt;25,"NormalWeight",IF(MedExam_Table[[#This Row],[BMI]]&lt;=30,"OverWeight","Obesity")))</f>
        <v>Obesity</v>
      </c>
      <c r="M1179" t="str">
        <f>IF(MedExam_Table[[#This Row],[HBA1C]]&lt;5.7,"Normal",IF(MedExam_Table[[#This Row],[HBA1C]]&lt;6.4,"Prediabetes","Diabetes"))</f>
        <v>Prediabetes</v>
      </c>
      <c r="N1179" t="str">
        <f>PROPER(MedExam_Table[[#This Row],[Any Transplants]])</f>
        <v>No</v>
      </c>
    </row>
    <row r="1180" spans="1:14" x14ac:dyDescent="0.3">
      <c r="A1180" t="s">
        <v>308</v>
      </c>
      <c r="B1180">
        <v>24.96</v>
      </c>
      <c r="C1180">
        <v>4.57</v>
      </c>
      <c r="D1180" t="s">
        <v>2380</v>
      </c>
      <c r="E1180" t="s">
        <v>2380</v>
      </c>
      <c r="F1180" t="s">
        <v>2380</v>
      </c>
      <c r="G1180" t="s">
        <v>2381</v>
      </c>
      <c r="H1180" t="s">
        <v>2380</v>
      </c>
      <c r="I1180" s="9">
        <f>IF(MedExam_Table[[#This Row],[NumberOfMajorSurgeries]]="No major surgery",0,MedExam_Table[[#This Row],[NumberOfMajorSurgeries]])</f>
        <v>0</v>
      </c>
      <c r="J1180" t="str">
        <f>PROPER(MedExam_Table[[#This Row],[Heart Issues]])</f>
        <v>No</v>
      </c>
      <c r="K1180" t="str">
        <f>PROPER(IF(MedExam_Table[[#This Row],[smoker]]= "?","No",MedExam_Table[[#This Row],[smoker]]))</f>
        <v>No</v>
      </c>
      <c r="L1180" t="str">
        <f>IF(MedExam_Table[[#This Row],[BMI]]&lt;18.5,"Underweight",IF(MedExam_Table[[#This Row],[BMI]]&lt;25,"NormalWeight",IF(MedExam_Table[[#This Row],[BMI]]&lt;=30,"OverWeight","Obesity")))</f>
        <v>NormalWeight</v>
      </c>
      <c r="M1180" t="str">
        <f>IF(MedExam_Table[[#This Row],[HBA1C]]&lt;5.7,"Normal",IF(MedExam_Table[[#This Row],[HBA1C]]&lt;6.4,"Prediabetes","Diabetes"))</f>
        <v>Normal</v>
      </c>
      <c r="N1180" t="str">
        <f>PROPER(MedExam_Table[[#This Row],[Any Transplants]])</f>
        <v>No</v>
      </c>
    </row>
    <row r="1181" spans="1:14" x14ac:dyDescent="0.3">
      <c r="A1181" t="s">
        <v>2167</v>
      </c>
      <c r="B1181">
        <v>50.79</v>
      </c>
      <c r="C1181">
        <v>4.45</v>
      </c>
      <c r="D1181" t="s">
        <v>2380</v>
      </c>
      <c r="E1181" t="s">
        <v>2380</v>
      </c>
      <c r="F1181" t="s">
        <v>2380</v>
      </c>
      <c r="G1181">
        <v>1</v>
      </c>
      <c r="H1181" t="s">
        <v>2382</v>
      </c>
      <c r="I1181" s="9">
        <f>IF(MedExam_Table[[#This Row],[NumberOfMajorSurgeries]]="No major surgery",0,MedExam_Table[[#This Row],[NumberOfMajorSurgeries]])</f>
        <v>1</v>
      </c>
      <c r="J1181" t="str">
        <f>PROPER(MedExam_Table[[#This Row],[Heart Issues]])</f>
        <v>No</v>
      </c>
      <c r="K1181" t="str">
        <f>PROPER(IF(MedExam_Table[[#This Row],[smoker]]= "?","No",MedExam_Table[[#This Row],[smoker]]))</f>
        <v>Yes</v>
      </c>
      <c r="L1181" t="str">
        <f>IF(MedExam_Table[[#This Row],[BMI]]&lt;18.5,"Underweight",IF(MedExam_Table[[#This Row],[BMI]]&lt;25,"NormalWeight",IF(MedExam_Table[[#This Row],[BMI]]&lt;=30,"OverWeight","Obesity")))</f>
        <v>Obesity</v>
      </c>
      <c r="M1181" t="str">
        <f>IF(MedExam_Table[[#This Row],[HBA1C]]&lt;5.7,"Normal",IF(MedExam_Table[[#This Row],[HBA1C]]&lt;6.4,"Prediabetes","Diabetes"))</f>
        <v>Normal</v>
      </c>
      <c r="N1181" t="str">
        <f>PROPER(MedExam_Table[[#This Row],[Any Transplants]])</f>
        <v>No</v>
      </c>
    </row>
    <row r="1182" spans="1:14" x14ac:dyDescent="0.3">
      <c r="A1182" t="s">
        <v>307</v>
      </c>
      <c r="B1182">
        <v>17.670000000000002</v>
      </c>
      <c r="C1182">
        <v>5.53</v>
      </c>
      <c r="D1182" t="s">
        <v>2382</v>
      </c>
      <c r="E1182" t="s">
        <v>2380</v>
      </c>
      <c r="F1182" t="s">
        <v>2380</v>
      </c>
      <c r="G1182" t="s">
        <v>2381</v>
      </c>
      <c r="H1182" t="s">
        <v>2380</v>
      </c>
      <c r="I1182" s="9">
        <f>IF(MedExam_Table[[#This Row],[NumberOfMajorSurgeries]]="No major surgery",0,MedExam_Table[[#This Row],[NumberOfMajorSurgeries]])</f>
        <v>0</v>
      </c>
      <c r="J1182" t="str">
        <f>PROPER(MedExam_Table[[#This Row],[Heart Issues]])</f>
        <v>Yes</v>
      </c>
      <c r="K1182" t="str">
        <f>PROPER(IF(MedExam_Table[[#This Row],[smoker]]= "?","No",MedExam_Table[[#This Row],[smoker]]))</f>
        <v>No</v>
      </c>
      <c r="L1182" t="str">
        <f>IF(MedExam_Table[[#This Row],[BMI]]&lt;18.5,"Underweight",IF(MedExam_Table[[#This Row],[BMI]]&lt;25,"NormalWeight",IF(MedExam_Table[[#This Row],[BMI]]&lt;=30,"OverWeight","Obesity")))</f>
        <v>Underweight</v>
      </c>
      <c r="M1182" t="str">
        <f>IF(MedExam_Table[[#This Row],[HBA1C]]&lt;5.7,"Normal",IF(MedExam_Table[[#This Row],[HBA1C]]&lt;6.4,"Prediabetes","Diabetes"))</f>
        <v>Normal</v>
      </c>
      <c r="N1182" t="str">
        <f>PROPER(MedExam_Table[[#This Row],[Any Transplants]])</f>
        <v>No</v>
      </c>
    </row>
    <row r="1183" spans="1:14" x14ac:dyDescent="0.3">
      <c r="A1183" t="s">
        <v>306</v>
      </c>
      <c r="B1183">
        <v>31.35</v>
      </c>
      <c r="C1183">
        <v>5.84</v>
      </c>
      <c r="D1183" t="s">
        <v>2380</v>
      </c>
      <c r="E1183" t="s">
        <v>2382</v>
      </c>
      <c r="F1183" t="s">
        <v>2380</v>
      </c>
      <c r="G1183">
        <v>1</v>
      </c>
      <c r="H1183" t="s">
        <v>2380</v>
      </c>
      <c r="I1183" s="9">
        <f>IF(MedExam_Table[[#This Row],[NumberOfMajorSurgeries]]="No major surgery",0,MedExam_Table[[#This Row],[NumberOfMajorSurgeries]])</f>
        <v>1</v>
      </c>
      <c r="J1183" t="str">
        <f>PROPER(MedExam_Table[[#This Row],[Heart Issues]])</f>
        <v>No</v>
      </c>
      <c r="K1183" t="str">
        <f>PROPER(IF(MedExam_Table[[#This Row],[smoker]]= "?","No",MedExam_Table[[#This Row],[smoker]]))</f>
        <v>No</v>
      </c>
      <c r="L1183" t="str">
        <f>IF(MedExam_Table[[#This Row],[BMI]]&lt;18.5,"Underweight",IF(MedExam_Table[[#This Row],[BMI]]&lt;25,"NormalWeight",IF(MedExam_Table[[#This Row],[BMI]]&lt;=30,"OverWeight","Obesity")))</f>
        <v>Obesity</v>
      </c>
      <c r="M1183" t="str">
        <f>IF(MedExam_Table[[#This Row],[HBA1C]]&lt;5.7,"Normal",IF(MedExam_Table[[#This Row],[HBA1C]]&lt;6.4,"Prediabetes","Diabetes"))</f>
        <v>Prediabetes</v>
      </c>
      <c r="N1183" t="str">
        <f>PROPER(MedExam_Table[[#This Row],[Any Transplants]])</f>
        <v>Yes</v>
      </c>
    </row>
    <row r="1184" spans="1:14" x14ac:dyDescent="0.3">
      <c r="A1184" t="s">
        <v>305</v>
      </c>
      <c r="B1184">
        <v>28.31</v>
      </c>
      <c r="C1184">
        <v>6.41</v>
      </c>
      <c r="D1184" t="s">
        <v>2380</v>
      </c>
      <c r="E1184" t="s">
        <v>2382</v>
      </c>
      <c r="F1184" t="s">
        <v>2380</v>
      </c>
      <c r="G1184">
        <v>1</v>
      </c>
      <c r="H1184" t="s">
        <v>2380</v>
      </c>
      <c r="I1184" s="9">
        <f>IF(MedExam_Table[[#This Row],[NumberOfMajorSurgeries]]="No major surgery",0,MedExam_Table[[#This Row],[NumberOfMajorSurgeries]])</f>
        <v>1</v>
      </c>
      <c r="J1184" t="str">
        <f>PROPER(MedExam_Table[[#This Row],[Heart Issues]])</f>
        <v>No</v>
      </c>
      <c r="K1184" t="str">
        <f>PROPER(IF(MedExam_Table[[#This Row],[smoker]]= "?","No",MedExam_Table[[#This Row],[smoker]]))</f>
        <v>No</v>
      </c>
      <c r="L1184" t="str">
        <f>IF(MedExam_Table[[#This Row],[BMI]]&lt;18.5,"Underweight",IF(MedExam_Table[[#This Row],[BMI]]&lt;25,"NormalWeight",IF(MedExam_Table[[#This Row],[BMI]]&lt;=30,"OverWeight","Obesity")))</f>
        <v>OverWeight</v>
      </c>
      <c r="M1184" t="str">
        <f>IF(MedExam_Table[[#This Row],[HBA1C]]&lt;5.7,"Normal",IF(MedExam_Table[[#This Row],[HBA1C]]&lt;6.4,"Prediabetes","Diabetes"))</f>
        <v>Diabetes</v>
      </c>
      <c r="N1184" t="str">
        <f>PROPER(MedExam_Table[[#This Row],[Any Transplants]])</f>
        <v>Yes</v>
      </c>
    </row>
    <row r="1185" spans="1:14" x14ac:dyDescent="0.3">
      <c r="A1185" t="s">
        <v>304</v>
      </c>
      <c r="B1185">
        <v>30.3</v>
      </c>
      <c r="C1185">
        <v>4.7300000000000004</v>
      </c>
      <c r="D1185" t="s">
        <v>2382</v>
      </c>
      <c r="E1185" t="s">
        <v>2380</v>
      </c>
      <c r="F1185" t="s">
        <v>2383</v>
      </c>
      <c r="G1185">
        <v>1</v>
      </c>
      <c r="H1185" t="s">
        <v>2380</v>
      </c>
      <c r="I1185" s="9">
        <f>IF(MedExam_Table[[#This Row],[NumberOfMajorSurgeries]]="No major surgery",0,MedExam_Table[[#This Row],[NumberOfMajorSurgeries]])</f>
        <v>1</v>
      </c>
      <c r="J1185" t="str">
        <f>PROPER(MedExam_Table[[#This Row],[Heart Issues]])</f>
        <v>Yes</v>
      </c>
      <c r="K1185" t="str">
        <f>PROPER(IF(MedExam_Table[[#This Row],[smoker]]= "?","No",MedExam_Table[[#This Row],[smoker]]))</f>
        <v>No</v>
      </c>
      <c r="L1185" t="str">
        <f>IF(MedExam_Table[[#This Row],[BMI]]&lt;18.5,"Underweight",IF(MedExam_Table[[#This Row],[BMI]]&lt;25,"NormalWeight",IF(MedExam_Table[[#This Row],[BMI]]&lt;=30,"OverWeight","Obesity")))</f>
        <v>Obesity</v>
      </c>
      <c r="M1185" t="str">
        <f>IF(MedExam_Table[[#This Row],[HBA1C]]&lt;5.7,"Normal",IF(MedExam_Table[[#This Row],[HBA1C]]&lt;6.4,"Prediabetes","Diabetes"))</f>
        <v>Normal</v>
      </c>
      <c r="N1185" t="str">
        <f>PROPER(MedExam_Table[[#This Row],[Any Transplants]])</f>
        <v>No</v>
      </c>
    </row>
    <row r="1186" spans="1:14" x14ac:dyDescent="0.3">
      <c r="A1186" t="s">
        <v>303</v>
      </c>
      <c r="B1186">
        <v>26.4</v>
      </c>
      <c r="C1186">
        <v>6.22</v>
      </c>
      <c r="D1186" t="s">
        <v>2382</v>
      </c>
      <c r="E1186" t="s">
        <v>2380</v>
      </c>
      <c r="F1186" t="s">
        <v>2380</v>
      </c>
      <c r="G1186" t="s">
        <v>2381</v>
      </c>
      <c r="H1186" t="s">
        <v>2380</v>
      </c>
      <c r="I1186" s="9">
        <f>IF(MedExam_Table[[#This Row],[NumberOfMajorSurgeries]]="No major surgery",0,MedExam_Table[[#This Row],[NumberOfMajorSurgeries]])</f>
        <v>0</v>
      </c>
      <c r="J1186" t="str">
        <f>PROPER(MedExam_Table[[#This Row],[Heart Issues]])</f>
        <v>Yes</v>
      </c>
      <c r="K1186" t="str">
        <f>PROPER(IF(MedExam_Table[[#This Row],[smoker]]= "?","No",MedExam_Table[[#This Row],[smoker]]))</f>
        <v>No</v>
      </c>
      <c r="L1186" t="str">
        <f>IF(MedExam_Table[[#This Row],[BMI]]&lt;18.5,"Underweight",IF(MedExam_Table[[#This Row],[BMI]]&lt;25,"NormalWeight",IF(MedExam_Table[[#This Row],[BMI]]&lt;=30,"OverWeight","Obesity")))</f>
        <v>OverWeight</v>
      </c>
      <c r="M1186" t="str">
        <f>IF(MedExam_Table[[#This Row],[HBA1C]]&lt;5.7,"Normal",IF(MedExam_Table[[#This Row],[HBA1C]]&lt;6.4,"Prediabetes","Diabetes"))</f>
        <v>Prediabetes</v>
      </c>
      <c r="N1186" t="str">
        <f>PROPER(MedExam_Table[[#This Row],[Any Transplants]])</f>
        <v>No</v>
      </c>
    </row>
    <row r="1187" spans="1:14" x14ac:dyDescent="0.3">
      <c r="A1187" t="s">
        <v>302</v>
      </c>
      <c r="B1187">
        <v>22.135000000000002</v>
      </c>
      <c r="C1187">
        <v>4.46</v>
      </c>
      <c r="D1187" t="s">
        <v>2382</v>
      </c>
      <c r="E1187" t="s">
        <v>2380</v>
      </c>
      <c r="F1187" t="s">
        <v>2380</v>
      </c>
      <c r="G1187" t="s">
        <v>2381</v>
      </c>
      <c r="H1187" t="s">
        <v>2380</v>
      </c>
      <c r="I1187" s="9">
        <f>IF(MedExam_Table[[#This Row],[NumberOfMajorSurgeries]]="No major surgery",0,MedExam_Table[[#This Row],[NumberOfMajorSurgeries]])</f>
        <v>0</v>
      </c>
      <c r="J1187" t="str">
        <f>PROPER(MedExam_Table[[#This Row],[Heart Issues]])</f>
        <v>Yes</v>
      </c>
      <c r="K1187" t="str">
        <f>PROPER(IF(MedExam_Table[[#This Row],[smoker]]= "?","No",MedExam_Table[[#This Row],[smoker]]))</f>
        <v>No</v>
      </c>
      <c r="L1187" t="str">
        <f>IF(MedExam_Table[[#This Row],[BMI]]&lt;18.5,"Underweight",IF(MedExam_Table[[#This Row],[BMI]]&lt;25,"NormalWeight",IF(MedExam_Table[[#This Row],[BMI]]&lt;=30,"OverWeight","Obesity")))</f>
        <v>NormalWeight</v>
      </c>
      <c r="M1187" t="str">
        <f>IF(MedExam_Table[[#This Row],[HBA1C]]&lt;5.7,"Normal",IF(MedExam_Table[[#This Row],[HBA1C]]&lt;6.4,"Prediabetes","Diabetes"))</f>
        <v>Normal</v>
      </c>
      <c r="N1187" t="str">
        <f>PROPER(MedExam_Table[[#This Row],[Any Transplants]])</f>
        <v>No</v>
      </c>
    </row>
    <row r="1188" spans="1:14" x14ac:dyDescent="0.3">
      <c r="A1188" t="s">
        <v>301</v>
      </c>
      <c r="B1188">
        <v>17.399999999999999</v>
      </c>
      <c r="C1188">
        <v>4.5</v>
      </c>
      <c r="D1188" t="s">
        <v>2382</v>
      </c>
      <c r="E1188" t="s">
        <v>2380</v>
      </c>
      <c r="F1188" t="s">
        <v>2380</v>
      </c>
      <c r="G1188" t="s">
        <v>2381</v>
      </c>
      <c r="H1188" t="s">
        <v>2380</v>
      </c>
      <c r="I1188" s="9">
        <f>IF(MedExam_Table[[#This Row],[NumberOfMajorSurgeries]]="No major surgery",0,MedExam_Table[[#This Row],[NumberOfMajorSurgeries]])</f>
        <v>0</v>
      </c>
      <c r="J1188" t="str">
        <f>PROPER(MedExam_Table[[#This Row],[Heart Issues]])</f>
        <v>Yes</v>
      </c>
      <c r="K1188" t="str">
        <f>PROPER(IF(MedExam_Table[[#This Row],[smoker]]= "?","No",MedExam_Table[[#This Row],[smoker]]))</f>
        <v>No</v>
      </c>
      <c r="L1188" t="str">
        <f>IF(MedExam_Table[[#This Row],[BMI]]&lt;18.5,"Underweight",IF(MedExam_Table[[#This Row],[BMI]]&lt;25,"NormalWeight",IF(MedExam_Table[[#This Row],[BMI]]&lt;=30,"OverWeight","Obesity")))</f>
        <v>Underweight</v>
      </c>
      <c r="M1188" t="str">
        <f>IF(MedExam_Table[[#This Row],[HBA1C]]&lt;5.7,"Normal",IF(MedExam_Table[[#This Row],[HBA1C]]&lt;6.4,"Prediabetes","Diabetes"))</f>
        <v>Normal</v>
      </c>
      <c r="N1188" t="str">
        <f>PROPER(MedExam_Table[[#This Row],[Any Transplants]])</f>
        <v>No</v>
      </c>
    </row>
    <row r="1189" spans="1:14" x14ac:dyDescent="0.3">
      <c r="A1189" t="s">
        <v>299</v>
      </c>
      <c r="B1189">
        <v>28.06</v>
      </c>
      <c r="C1189">
        <v>8.93</v>
      </c>
      <c r="D1189" t="s">
        <v>2380</v>
      </c>
      <c r="E1189" t="s">
        <v>2380</v>
      </c>
      <c r="F1189" t="s">
        <v>2380</v>
      </c>
      <c r="G1189" t="s">
        <v>2381</v>
      </c>
      <c r="H1189" t="s">
        <v>2380</v>
      </c>
      <c r="I1189" s="9">
        <f>IF(MedExam_Table[[#This Row],[NumberOfMajorSurgeries]]="No major surgery",0,MedExam_Table[[#This Row],[NumberOfMajorSurgeries]])</f>
        <v>0</v>
      </c>
      <c r="J1189" t="str">
        <f>PROPER(MedExam_Table[[#This Row],[Heart Issues]])</f>
        <v>No</v>
      </c>
      <c r="K1189" t="str">
        <f>PROPER(IF(MedExam_Table[[#This Row],[smoker]]= "?","No",MedExam_Table[[#This Row],[smoker]]))</f>
        <v>No</v>
      </c>
      <c r="L1189" t="str">
        <f>IF(MedExam_Table[[#This Row],[BMI]]&lt;18.5,"Underweight",IF(MedExam_Table[[#This Row],[BMI]]&lt;25,"NormalWeight",IF(MedExam_Table[[#This Row],[BMI]]&lt;=30,"OverWeight","Obesity")))</f>
        <v>OverWeight</v>
      </c>
      <c r="M1189" t="str">
        <f>IF(MedExam_Table[[#This Row],[HBA1C]]&lt;5.7,"Normal",IF(MedExam_Table[[#This Row],[HBA1C]]&lt;6.4,"Prediabetes","Diabetes"))</f>
        <v>Diabetes</v>
      </c>
      <c r="N1189" t="str">
        <f>PROPER(MedExam_Table[[#This Row],[Any Transplants]])</f>
        <v>No</v>
      </c>
    </row>
    <row r="1190" spans="1:14" x14ac:dyDescent="0.3">
      <c r="A1190" t="s">
        <v>298</v>
      </c>
      <c r="B1190">
        <v>31.13</v>
      </c>
      <c r="C1190">
        <v>11.02</v>
      </c>
      <c r="D1190" t="s">
        <v>2380</v>
      </c>
      <c r="E1190" t="s">
        <v>2380</v>
      </c>
      <c r="F1190" t="s">
        <v>2380</v>
      </c>
      <c r="G1190" t="s">
        <v>2381</v>
      </c>
      <c r="H1190" t="s">
        <v>2380</v>
      </c>
      <c r="I1190" s="9">
        <f>IF(MedExam_Table[[#This Row],[NumberOfMajorSurgeries]]="No major surgery",0,MedExam_Table[[#This Row],[NumberOfMajorSurgeries]])</f>
        <v>0</v>
      </c>
      <c r="J1190" t="str">
        <f>PROPER(MedExam_Table[[#This Row],[Heart Issues]])</f>
        <v>No</v>
      </c>
      <c r="K1190" t="str">
        <f>PROPER(IF(MedExam_Table[[#This Row],[smoker]]= "?","No",MedExam_Table[[#This Row],[smoker]]))</f>
        <v>No</v>
      </c>
      <c r="L1190" t="str">
        <f>IF(MedExam_Table[[#This Row],[BMI]]&lt;18.5,"Underweight",IF(MedExam_Table[[#This Row],[BMI]]&lt;25,"NormalWeight",IF(MedExam_Table[[#This Row],[BMI]]&lt;=30,"OverWeight","Obesity")))</f>
        <v>Obesity</v>
      </c>
      <c r="M1190" t="str">
        <f>IF(MedExam_Table[[#This Row],[HBA1C]]&lt;5.7,"Normal",IF(MedExam_Table[[#This Row],[HBA1C]]&lt;6.4,"Prediabetes","Diabetes"))</f>
        <v>Diabetes</v>
      </c>
      <c r="N1190" t="str">
        <f>PROPER(MedExam_Table[[#This Row],[Any Transplants]])</f>
        <v>No</v>
      </c>
    </row>
    <row r="1191" spans="1:14" x14ac:dyDescent="0.3">
      <c r="A1191" t="s">
        <v>297</v>
      </c>
      <c r="B1191">
        <v>18.46</v>
      </c>
      <c r="C1191">
        <v>5.25</v>
      </c>
      <c r="D1191" t="s">
        <v>2380</v>
      </c>
      <c r="E1191" t="s">
        <v>2380</v>
      </c>
      <c r="F1191" t="s">
        <v>2380</v>
      </c>
      <c r="G1191" t="s">
        <v>2381</v>
      </c>
      <c r="H1191" t="s">
        <v>2380</v>
      </c>
      <c r="I1191" s="9">
        <f>IF(MedExam_Table[[#This Row],[NumberOfMajorSurgeries]]="No major surgery",0,MedExam_Table[[#This Row],[NumberOfMajorSurgeries]])</f>
        <v>0</v>
      </c>
      <c r="J1191" t="str">
        <f>PROPER(MedExam_Table[[#This Row],[Heart Issues]])</f>
        <v>No</v>
      </c>
      <c r="K1191" t="str">
        <f>PROPER(IF(MedExam_Table[[#This Row],[smoker]]= "?","No",MedExam_Table[[#This Row],[smoker]]))</f>
        <v>No</v>
      </c>
      <c r="L1191" t="str">
        <f>IF(MedExam_Table[[#This Row],[BMI]]&lt;18.5,"Underweight",IF(MedExam_Table[[#This Row],[BMI]]&lt;25,"NormalWeight",IF(MedExam_Table[[#This Row],[BMI]]&lt;=30,"OverWeight","Obesity")))</f>
        <v>Underweight</v>
      </c>
      <c r="M1191" t="str">
        <f>IF(MedExam_Table[[#This Row],[HBA1C]]&lt;5.7,"Normal",IF(MedExam_Table[[#This Row],[HBA1C]]&lt;6.4,"Prediabetes","Diabetes"))</f>
        <v>Normal</v>
      </c>
      <c r="N1191" t="str">
        <f>PROPER(MedExam_Table[[#This Row],[Any Transplants]])</f>
        <v>No</v>
      </c>
    </row>
    <row r="1192" spans="1:14" x14ac:dyDescent="0.3">
      <c r="A1192" t="s">
        <v>2166</v>
      </c>
      <c r="B1192">
        <v>35.43</v>
      </c>
      <c r="C1192">
        <v>5.25</v>
      </c>
      <c r="D1192" t="s">
        <v>2382</v>
      </c>
      <c r="E1192" t="s">
        <v>2380</v>
      </c>
      <c r="F1192" t="s">
        <v>2380</v>
      </c>
      <c r="G1192" t="s">
        <v>2381</v>
      </c>
      <c r="H1192" t="s">
        <v>2382</v>
      </c>
      <c r="I1192" s="9">
        <f>IF(MedExam_Table[[#This Row],[NumberOfMajorSurgeries]]="No major surgery",0,MedExam_Table[[#This Row],[NumberOfMajorSurgeries]])</f>
        <v>0</v>
      </c>
      <c r="J1192" t="str">
        <f>PROPER(MedExam_Table[[#This Row],[Heart Issues]])</f>
        <v>Yes</v>
      </c>
      <c r="K1192" t="str">
        <f>PROPER(IF(MedExam_Table[[#This Row],[smoker]]= "?","No",MedExam_Table[[#This Row],[smoker]]))</f>
        <v>Yes</v>
      </c>
      <c r="L1192" t="str">
        <f>IF(MedExam_Table[[#This Row],[BMI]]&lt;18.5,"Underweight",IF(MedExam_Table[[#This Row],[BMI]]&lt;25,"NormalWeight",IF(MedExam_Table[[#This Row],[BMI]]&lt;=30,"OverWeight","Obesity")))</f>
        <v>Obesity</v>
      </c>
      <c r="M1192" t="str">
        <f>IF(MedExam_Table[[#This Row],[HBA1C]]&lt;5.7,"Normal",IF(MedExam_Table[[#This Row],[HBA1C]]&lt;6.4,"Prediabetes","Diabetes"))</f>
        <v>Normal</v>
      </c>
      <c r="N1192" t="str">
        <f>PROPER(MedExam_Table[[#This Row],[Any Transplants]])</f>
        <v>No</v>
      </c>
    </row>
    <row r="1193" spans="1:14" x14ac:dyDescent="0.3">
      <c r="A1193" t="s">
        <v>296</v>
      </c>
      <c r="B1193">
        <v>17.3</v>
      </c>
      <c r="C1193">
        <v>4.75</v>
      </c>
      <c r="D1193" t="s">
        <v>2380</v>
      </c>
      <c r="E1193" t="s">
        <v>2380</v>
      </c>
      <c r="F1193" t="s">
        <v>2380</v>
      </c>
      <c r="G1193" t="s">
        <v>2381</v>
      </c>
      <c r="H1193" t="s">
        <v>2380</v>
      </c>
      <c r="I1193" s="9">
        <f>IF(MedExam_Table[[#This Row],[NumberOfMajorSurgeries]]="No major surgery",0,MedExam_Table[[#This Row],[NumberOfMajorSurgeries]])</f>
        <v>0</v>
      </c>
      <c r="J1193" t="str">
        <f>PROPER(MedExam_Table[[#This Row],[Heart Issues]])</f>
        <v>No</v>
      </c>
      <c r="K1193" t="str">
        <f>PROPER(IF(MedExam_Table[[#This Row],[smoker]]= "?","No",MedExam_Table[[#This Row],[smoker]]))</f>
        <v>No</v>
      </c>
      <c r="L1193" t="str">
        <f>IF(MedExam_Table[[#This Row],[BMI]]&lt;18.5,"Underweight",IF(MedExam_Table[[#This Row],[BMI]]&lt;25,"NormalWeight",IF(MedExam_Table[[#This Row],[BMI]]&lt;=30,"OverWeight","Obesity")))</f>
        <v>Underweight</v>
      </c>
      <c r="M1193" t="str">
        <f>IF(MedExam_Table[[#This Row],[HBA1C]]&lt;5.7,"Normal",IF(MedExam_Table[[#This Row],[HBA1C]]&lt;6.4,"Prediabetes","Diabetes"))</f>
        <v>Normal</v>
      </c>
      <c r="N1193" t="str">
        <f>PROPER(MedExam_Table[[#This Row],[Any Transplants]])</f>
        <v>No</v>
      </c>
    </row>
    <row r="1194" spans="1:14" x14ac:dyDescent="0.3">
      <c r="A1194" t="s">
        <v>295</v>
      </c>
      <c r="B1194">
        <v>35.625</v>
      </c>
      <c r="C1194">
        <v>4.68</v>
      </c>
      <c r="D1194" t="s">
        <v>2382</v>
      </c>
      <c r="E1194" t="s">
        <v>2380</v>
      </c>
      <c r="F1194" t="s">
        <v>2383</v>
      </c>
      <c r="G1194">
        <v>1</v>
      </c>
      <c r="H1194" t="s">
        <v>2380</v>
      </c>
      <c r="I1194" s="9">
        <f>IF(MedExam_Table[[#This Row],[NumberOfMajorSurgeries]]="No major surgery",0,MedExam_Table[[#This Row],[NumberOfMajorSurgeries]])</f>
        <v>1</v>
      </c>
      <c r="J1194" t="str">
        <f>PROPER(MedExam_Table[[#This Row],[Heart Issues]])</f>
        <v>Yes</v>
      </c>
      <c r="K1194" t="str">
        <f>PROPER(IF(MedExam_Table[[#This Row],[smoker]]= "?","No",MedExam_Table[[#This Row],[smoker]]))</f>
        <v>No</v>
      </c>
      <c r="L1194" t="str">
        <f>IF(MedExam_Table[[#This Row],[BMI]]&lt;18.5,"Underweight",IF(MedExam_Table[[#This Row],[BMI]]&lt;25,"NormalWeight",IF(MedExam_Table[[#This Row],[BMI]]&lt;=30,"OverWeight","Obesity")))</f>
        <v>Obesity</v>
      </c>
      <c r="M1194" t="str">
        <f>IF(MedExam_Table[[#This Row],[HBA1C]]&lt;5.7,"Normal",IF(MedExam_Table[[#This Row],[HBA1C]]&lt;6.4,"Prediabetes","Diabetes"))</f>
        <v>Normal</v>
      </c>
      <c r="N1194" t="str">
        <f>PROPER(MedExam_Table[[#This Row],[Any Transplants]])</f>
        <v>No</v>
      </c>
    </row>
    <row r="1195" spans="1:14" x14ac:dyDescent="0.3">
      <c r="A1195" t="s">
        <v>294</v>
      </c>
      <c r="B1195">
        <v>20.234999999999999</v>
      </c>
      <c r="C1195">
        <v>6.17</v>
      </c>
      <c r="D1195" t="s">
        <v>2382</v>
      </c>
      <c r="E1195" t="s">
        <v>2382</v>
      </c>
      <c r="F1195" t="s">
        <v>2380</v>
      </c>
      <c r="G1195">
        <v>2</v>
      </c>
      <c r="H1195" t="s">
        <v>2380</v>
      </c>
      <c r="I1195" s="9">
        <f>IF(MedExam_Table[[#This Row],[NumberOfMajorSurgeries]]="No major surgery",0,MedExam_Table[[#This Row],[NumberOfMajorSurgeries]])</f>
        <v>2</v>
      </c>
      <c r="J1195" t="str">
        <f>PROPER(MedExam_Table[[#This Row],[Heart Issues]])</f>
        <v>Yes</v>
      </c>
      <c r="K1195" t="str">
        <f>PROPER(IF(MedExam_Table[[#This Row],[smoker]]= "?","No",MedExam_Table[[#This Row],[smoker]]))</f>
        <v>No</v>
      </c>
      <c r="L1195" t="str">
        <f>IF(MedExam_Table[[#This Row],[BMI]]&lt;18.5,"Underweight",IF(MedExam_Table[[#This Row],[BMI]]&lt;25,"NormalWeight",IF(MedExam_Table[[#This Row],[BMI]]&lt;=30,"OverWeight","Obesity")))</f>
        <v>NormalWeight</v>
      </c>
      <c r="M1195" t="str">
        <f>IF(MedExam_Table[[#This Row],[HBA1C]]&lt;5.7,"Normal",IF(MedExam_Table[[#This Row],[HBA1C]]&lt;6.4,"Prediabetes","Diabetes"))</f>
        <v>Prediabetes</v>
      </c>
      <c r="N1195" t="str">
        <f>PROPER(MedExam_Table[[#This Row],[Any Transplants]])</f>
        <v>Yes</v>
      </c>
    </row>
    <row r="1196" spans="1:14" x14ac:dyDescent="0.3">
      <c r="A1196" t="s">
        <v>293</v>
      </c>
      <c r="B1196">
        <v>27.55</v>
      </c>
      <c r="C1196">
        <v>4.5599999999999996</v>
      </c>
      <c r="D1196" t="s">
        <v>2382</v>
      </c>
      <c r="E1196" t="s">
        <v>2380</v>
      </c>
      <c r="F1196" t="s">
        <v>2383</v>
      </c>
      <c r="G1196">
        <v>1</v>
      </c>
      <c r="H1196" t="s">
        <v>2380</v>
      </c>
      <c r="I1196" s="9">
        <f>IF(MedExam_Table[[#This Row],[NumberOfMajorSurgeries]]="No major surgery",0,MedExam_Table[[#This Row],[NumberOfMajorSurgeries]])</f>
        <v>1</v>
      </c>
      <c r="J1196" t="str">
        <f>PROPER(MedExam_Table[[#This Row],[Heart Issues]])</f>
        <v>Yes</v>
      </c>
      <c r="K1196" t="str">
        <f>PROPER(IF(MedExam_Table[[#This Row],[smoker]]= "?","No",MedExam_Table[[#This Row],[smoker]]))</f>
        <v>No</v>
      </c>
      <c r="L1196" t="str">
        <f>IF(MedExam_Table[[#This Row],[BMI]]&lt;18.5,"Underweight",IF(MedExam_Table[[#This Row],[BMI]]&lt;25,"NormalWeight",IF(MedExam_Table[[#This Row],[BMI]]&lt;=30,"OverWeight","Obesity")))</f>
        <v>OverWeight</v>
      </c>
      <c r="M1196" t="str">
        <f>IF(MedExam_Table[[#This Row],[HBA1C]]&lt;5.7,"Normal",IF(MedExam_Table[[#This Row],[HBA1C]]&lt;6.4,"Prediabetes","Diabetes"))</f>
        <v>Normal</v>
      </c>
      <c r="N1196" t="str">
        <f>PROPER(MedExam_Table[[#This Row],[Any Transplants]])</f>
        <v>No</v>
      </c>
    </row>
    <row r="1197" spans="1:14" x14ac:dyDescent="0.3">
      <c r="A1197" t="s">
        <v>292</v>
      </c>
      <c r="B1197">
        <v>17.97</v>
      </c>
      <c r="C1197">
        <v>6.3</v>
      </c>
      <c r="D1197" t="s">
        <v>2380</v>
      </c>
      <c r="E1197" t="s">
        <v>2380</v>
      </c>
      <c r="F1197" t="s">
        <v>2380</v>
      </c>
      <c r="G1197" t="s">
        <v>2381</v>
      </c>
      <c r="H1197" t="s">
        <v>2380</v>
      </c>
      <c r="I1197" s="9">
        <f>IF(MedExam_Table[[#This Row],[NumberOfMajorSurgeries]]="No major surgery",0,MedExam_Table[[#This Row],[NumberOfMajorSurgeries]])</f>
        <v>0</v>
      </c>
      <c r="J1197" t="str">
        <f>PROPER(MedExam_Table[[#This Row],[Heart Issues]])</f>
        <v>No</v>
      </c>
      <c r="K1197" t="str">
        <f>PROPER(IF(MedExam_Table[[#This Row],[smoker]]= "?","No",MedExam_Table[[#This Row],[smoker]]))</f>
        <v>No</v>
      </c>
      <c r="L1197" t="str">
        <f>IF(MedExam_Table[[#This Row],[BMI]]&lt;18.5,"Underweight",IF(MedExam_Table[[#This Row],[BMI]]&lt;25,"NormalWeight",IF(MedExam_Table[[#This Row],[BMI]]&lt;=30,"OverWeight","Obesity")))</f>
        <v>Underweight</v>
      </c>
      <c r="M1197" t="str">
        <f>IF(MedExam_Table[[#This Row],[HBA1C]]&lt;5.7,"Normal",IF(MedExam_Table[[#This Row],[HBA1C]]&lt;6.4,"Prediabetes","Diabetes"))</f>
        <v>Prediabetes</v>
      </c>
      <c r="N1197" t="str">
        <f>PROPER(MedExam_Table[[#This Row],[Any Transplants]])</f>
        <v>No</v>
      </c>
    </row>
    <row r="1198" spans="1:14" x14ac:dyDescent="0.3">
      <c r="A1198" t="s">
        <v>291</v>
      </c>
      <c r="B1198">
        <v>29.98</v>
      </c>
      <c r="C1198">
        <v>6.03</v>
      </c>
      <c r="D1198" t="s">
        <v>2380</v>
      </c>
      <c r="E1198" t="s">
        <v>2382</v>
      </c>
      <c r="F1198" t="s">
        <v>2380</v>
      </c>
      <c r="G1198">
        <v>1</v>
      </c>
      <c r="H1198" t="s">
        <v>2380</v>
      </c>
      <c r="I1198" s="9">
        <f>IF(MedExam_Table[[#This Row],[NumberOfMajorSurgeries]]="No major surgery",0,MedExam_Table[[#This Row],[NumberOfMajorSurgeries]])</f>
        <v>1</v>
      </c>
      <c r="J1198" t="str">
        <f>PROPER(MedExam_Table[[#This Row],[Heart Issues]])</f>
        <v>No</v>
      </c>
      <c r="K1198" t="str">
        <f>PROPER(IF(MedExam_Table[[#This Row],[smoker]]= "?","No",MedExam_Table[[#This Row],[smoker]]))</f>
        <v>No</v>
      </c>
      <c r="L1198" t="str">
        <f>IF(MedExam_Table[[#This Row],[BMI]]&lt;18.5,"Underweight",IF(MedExam_Table[[#This Row],[BMI]]&lt;25,"NormalWeight",IF(MedExam_Table[[#This Row],[BMI]]&lt;=30,"OverWeight","Obesity")))</f>
        <v>OverWeight</v>
      </c>
      <c r="M1198" t="str">
        <f>IF(MedExam_Table[[#This Row],[HBA1C]]&lt;5.7,"Normal",IF(MedExam_Table[[#This Row],[HBA1C]]&lt;6.4,"Prediabetes","Diabetes"))</f>
        <v>Prediabetes</v>
      </c>
      <c r="N1198" t="str">
        <f>PROPER(MedExam_Table[[#This Row],[Any Transplants]])</f>
        <v>Yes</v>
      </c>
    </row>
    <row r="1199" spans="1:14" x14ac:dyDescent="0.3">
      <c r="A1199" t="s">
        <v>290</v>
      </c>
      <c r="B1199">
        <v>33.659999999999997</v>
      </c>
      <c r="C1199">
        <v>4.2</v>
      </c>
      <c r="D1199" t="s">
        <v>2382</v>
      </c>
      <c r="E1199" t="s">
        <v>2380</v>
      </c>
      <c r="F1199" t="s">
        <v>2380</v>
      </c>
      <c r="G1199">
        <v>1</v>
      </c>
      <c r="H1199" t="s">
        <v>2380</v>
      </c>
      <c r="I1199" s="9">
        <f>IF(MedExam_Table[[#This Row],[NumberOfMajorSurgeries]]="No major surgery",0,MedExam_Table[[#This Row],[NumberOfMajorSurgeries]])</f>
        <v>1</v>
      </c>
      <c r="J1199" t="str">
        <f>PROPER(MedExam_Table[[#This Row],[Heart Issues]])</f>
        <v>Yes</v>
      </c>
      <c r="K1199" t="str">
        <f>PROPER(IF(MedExam_Table[[#This Row],[smoker]]= "?","No",MedExam_Table[[#This Row],[smoker]]))</f>
        <v>No</v>
      </c>
      <c r="L1199" t="str">
        <f>IF(MedExam_Table[[#This Row],[BMI]]&lt;18.5,"Underweight",IF(MedExam_Table[[#This Row],[BMI]]&lt;25,"NormalWeight",IF(MedExam_Table[[#This Row],[BMI]]&lt;=30,"OverWeight","Obesity")))</f>
        <v>Obesity</v>
      </c>
      <c r="M1199" t="str">
        <f>IF(MedExam_Table[[#This Row],[HBA1C]]&lt;5.7,"Normal",IF(MedExam_Table[[#This Row],[HBA1C]]&lt;6.4,"Prediabetes","Diabetes"))</f>
        <v>Normal</v>
      </c>
      <c r="N1199" t="str">
        <f>PROPER(MedExam_Table[[#This Row],[Any Transplants]])</f>
        <v>No</v>
      </c>
    </row>
    <row r="1200" spans="1:14" x14ac:dyDescent="0.3">
      <c r="A1200" t="s">
        <v>289</v>
      </c>
      <c r="B1200">
        <v>32.67</v>
      </c>
      <c r="C1200">
        <v>5.61</v>
      </c>
      <c r="D1200" t="s">
        <v>2382</v>
      </c>
      <c r="E1200" t="s">
        <v>2380</v>
      </c>
      <c r="F1200" t="s">
        <v>2380</v>
      </c>
      <c r="G1200">
        <v>1</v>
      </c>
      <c r="H1200" t="s">
        <v>2380</v>
      </c>
      <c r="I1200" s="9">
        <f>IF(MedExam_Table[[#This Row],[NumberOfMajorSurgeries]]="No major surgery",0,MedExam_Table[[#This Row],[NumberOfMajorSurgeries]])</f>
        <v>1</v>
      </c>
      <c r="J1200" t="str">
        <f>PROPER(MedExam_Table[[#This Row],[Heart Issues]])</f>
        <v>Yes</v>
      </c>
      <c r="K1200" t="str">
        <f>PROPER(IF(MedExam_Table[[#This Row],[smoker]]= "?","No",MedExam_Table[[#This Row],[smoker]]))</f>
        <v>No</v>
      </c>
      <c r="L1200" t="str">
        <f>IF(MedExam_Table[[#This Row],[BMI]]&lt;18.5,"Underweight",IF(MedExam_Table[[#This Row],[BMI]]&lt;25,"NormalWeight",IF(MedExam_Table[[#This Row],[BMI]]&lt;=30,"OverWeight","Obesity")))</f>
        <v>Obesity</v>
      </c>
      <c r="M1200" t="str">
        <f>IF(MedExam_Table[[#This Row],[HBA1C]]&lt;5.7,"Normal",IF(MedExam_Table[[#This Row],[HBA1C]]&lt;6.4,"Prediabetes","Diabetes"))</f>
        <v>Normal</v>
      </c>
      <c r="N1200" t="str">
        <f>PROPER(MedExam_Table[[#This Row],[Any Transplants]])</f>
        <v>No</v>
      </c>
    </row>
    <row r="1201" spans="1:14" x14ac:dyDescent="0.3">
      <c r="A1201" t="s">
        <v>288</v>
      </c>
      <c r="B1201">
        <v>30.5</v>
      </c>
      <c r="C1201">
        <v>5.88</v>
      </c>
      <c r="D1201" t="s">
        <v>2382</v>
      </c>
      <c r="E1201" t="s">
        <v>2380</v>
      </c>
      <c r="F1201" t="s">
        <v>2380</v>
      </c>
      <c r="G1201">
        <v>1</v>
      </c>
      <c r="H1201" t="s">
        <v>2380</v>
      </c>
      <c r="I1201" s="9">
        <f>IF(MedExam_Table[[#This Row],[NumberOfMajorSurgeries]]="No major surgery",0,MedExam_Table[[#This Row],[NumberOfMajorSurgeries]])</f>
        <v>1</v>
      </c>
      <c r="J1201" t="str">
        <f>PROPER(MedExam_Table[[#This Row],[Heart Issues]])</f>
        <v>Yes</v>
      </c>
      <c r="K1201" t="str">
        <f>PROPER(IF(MedExam_Table[[#This Row],[smoker]]= "?","No",MedExam_Table[[#This Row],[smoker]]))</f>
        <v>No</v>
      </c>
      <c r="L1201" t="str">
        <f>IF(MedExam_Table[[#This Row],[BMI]]&lt;18.5,"Underweight",IF(MedExam_Table[[#This Row],[BMI]]&lt;25,"NormalWeight",IF(MedExam_Table[[#This Row],[BMI]]&lt;=30,"OverWeight","Obesity")))</f>
        <v>Obesity</v>
      </c>
      <c r="M1201" t="str">
        <f>IF(MedExam_Table[[#This Row],[HBA1C]]&lt;5.7,"Normal",IF(MedExam_Table[[#This Row],[HBA1C]]&lt;6.4,"Prediabetes","Diabetes"))</f>
        <v>Prediabetes</v>
      </c>
      <c r="N1201" t="str">
        <f>PROPER(MedExam_Table[[#This Row],[Any Transplants]])</f>
        <v>No</v>
      </c>
    </row>
    <row r="1202" spans="1:14" x14ac:dyDescent="0.3">
      <c r="A1202" t="s">
        <v>287</v>
      </c>
      <c r="B1202">
        <v>23.1</v>
      </c>
      <c r="C1202">
        <v>5.92</v>
      </c>
      <c r="D1202" t="s">
        <v>2382</v>
      </c>
      <c r="E1202" t="s">
        <v>2380</v>
      </c>
      <c r="F1202" t="s">
        <v>2380</v>
      </c>
      <c r="G1202">
        <v>1</v>
      </c>
      <c r="H1202" t="s">
        <v>2380</v>
      </c>
      <c r="I1202" s="9">
        <f>IF(MedExam_Table[[#This Row],[NumberOfMajorSurgeries]]="No major surgery",0,MedExam_Table[[#This Row],[NumberOfMajorSurgeries]])</f>
        <v>1</v>
      </c>
      <c r="J1202" t="str">
        <f>PROPER(MedExam_Table[[#This Row],[Heart Issues]])</f>
        <v>Yes</v>
      </c>
      <c r="K1202" t="str">
        <f>PROPER(IF(MedExam_Table[[#This Row],[smoker]]= "?","No",MedExam_Table[[#This Row],[smoker]]))</f>
        <v>No</v>
      </c>
      <c r="L1202" t="str">
        <f>IF(MedExam_Table[[#This Row],[BMI]]&lt;18.5,"Underweight",IF(MedExam_Table[[#This Row],[BMI]]&lt;25,"NormalWeight",IF(MedExam_Table[[#This Row],[BMI]]&lt;=30,"OverWeight","Obesity")))</f>
        <v>NormalWeight</v>
      </c>
      <c r="M1202" t="str">
        <f>IF(MedExam_Table[[#This Row],[HBA1C]]&lt;5.7,"Normal",IF(MedExam_Table[[#This Row],[HBA1C]]&lt;6.4,"Prediabetes","Diabetes"))</f>
        <v>Prediabetes</v>
      </c>
      <c r="N1202" t="str">
        <f>PROPER(MedExam_Table[[#This Row],[Any Transplants]])</f>
        <v>No</v>
      </c>
    </row>
    <row r="1203" spans="1:14" x14ac:dyDescent="0.3">
      <c r="A1203" t="s">
        <v>2165</v>
      </c>
      <c r="B1203">
        <v>35.25</v>
      </c>
      <c r="C1203">
        <v>9.51</v>
      </c>
      <c r="D1203" t="s">
        <v>2380</v>
      </c>
      <c r="E1203" t="s">
        <v>2380</v>
      </c>
      <c r="F1203" t="s">
        <v>2380</v>
      </c>
      <c r="G1203" t="s">
        <v>2381</v>
      </c>
      <c r="H1203" t="s">
        <v>2382</v>
      </c>
      <c r="I1203" s="9">
        <f>IF(MedExam_Table[[#This Row],[NumberOfMajorSurgeries]]="No major surgery",0,MedExam_Table[[#This Row],[NumberOfMajorSurgeries]])</f>
        <v>0</v>
      </c>
      <c r="J1203" t="str">
        <f>PROPER(MedExam_Table[[#This Row],[Heart Issues]])</f>
        <v>No</v>
      </c>
      <c r="K1203" t="str">
        <f>PROPER(IF(MedExam_Table[[#This Row],[smoker]]= "?","No",MedExam_Table[[#This Row],[smoker]]))</f>
        <v>Yes</v>
      </c>
      <c r="L1203" t="str">
        <f>IF(MedExam_Table[[#This Row],[BMI]]&lt;18.5,"Underweight",IF(MedExam_Table[[#This Row],[BMI]]&lt;25,"NormalWeight",IF(MedExam_Table[[#This Row],[BMI]]&lt;=30,"OverWeight","Obesity")))</f>
        <v>Obesity</v>
      </c>
      <c r="M1203" t="str">
        <f>IF(MedExam_Table[[#This Row],[HBA1C]]&lt;5.7,"Normal",IF(MedExam_Table[[#This Row],[HBA1C]]&lt;6.4,"Prediabetes","Diabetes"))</f>
        <v>Diabetes</v>
      </c>
      <c r="N1203" t="str">
        <f>PROPER(MedExam_Table[[#This Row],[Any Transplants]])</f>
        <v>No</v>
      </c>
    </row>
    <row r="1204" spans="1:14" x14ac:dyDescent="0.3">
      <c r="A1204" t="s">
        <v>286</v>
      </c>
      <c r="B1204">
        <v>39.49</v>
      </c>
      <c r="C1204">
        <v>4.8099999999999996</v>
      </c>
      <c r="D1204" t="s">
        <v>2380</v>
      </c>
      <c r="E1204" t="s">
        <v>2380</v>
      </c>
      <c r="F1204" t="s">
        <v>2380</v>
      </c>
      <c r="G1204">
        <v>1</v>
      </c>
      <c r="H1204" t="s">
        <v>2380</v>
      </c>
      <c r="I1204" s="9">
        <f>IF(MedExam_Table[[#This Row],[NumberOfMajorSurgeries]]="No major surgery",0,MedExam_Table[[#This Row],[NumberOfMajorSurgeries]])</f>
        <v>1</v>
      </c>
      <c r="J1204" t="str">
        <f>PROPER(MedExam_Table[[#This Row],[Heart Issues]])</f>
        <v>No</v>
      </c>
      <c r="K1204" t="str">
        <f>PROPER(IF(MedExam_Table[[#This Row],[smoker]]= "?","No",MedExam_Table[[#This Row],[smoker]]))</f>
        <v>No</v>
      </c>
      <c r="L1204" t="str">
        <f>IF(MedExam_Table[[#This Row],[BMI]]&lt;18.5,"Underweight",IF(MedExam_Table[[#This Row],[BMI]]&lt;25,"NormalWeight",IF(MedExam_Table[[#This Row],[BMI]]&lt;=30,"OverWeight","Obesity")))</f>
        <v>Obesity</v>
      </c>
      <c r="M1204" t="str">
        <f>IF(MedExam_Table[[#This Row],[HBA1C]]&lt;5.7,"Normal",IF(MedExam_Table[[#This Row],[HBA1C]]&lt;6.4,"Prediabetes","Diabetes"))</f>
        <v>Normal</v>
      </c>
      <c r="N1204" t="str">
        <f>PROPER(MedExam_Table[[#This Row],[Any Transplants]])</f>
        <v>No</v>
      </c>
    </row>
    <row r="1205" spans="1:14" x14ac:dyDescent="0.3">
      <c r="A1205" t="s">
        <v>285</v>
      </c>
      <c r="B1205">
        <v>33.99</v>
      </c>
      <c r="C1205">
        <v>4.55</v>
      </c>
      <c r="D1205" t="s">
        <v>2380</v>
      </c>
      <c r="E1205" t="s">
        <v>2380</v>
      </c>
      <c r="F1205" t="s">
        <v>2380</v>
      </c>
      <c r="G1205">
        <v>1</v>
      </c>
      <c r="H1205" t="s">
        <v>2380</v>
      </c>
      <c r="I1205" s="9">
        <f>IF(MedExam_Table[[#This Row],[NumberOfMajorSurgeries]]="No major surgery",0,MedExam_Table[[#This Row],[NumberOfMajorSurgeries]])</f>
        <v>1</v>
      </c>
      <c r="J1205" t="str">
        <f>PROPER(MedExam_Table[[#This Row],[Heart Issues]])</f>
        <v>No</v>
      </c>
      <c r="K1205" t="str">
        <f>PROPER(IF(MedExam_Table[[#This Row],[smoker]]= "?","No",MedExam_Table[[#This Row],[smoker]]))</f>
        <v>No</v>
      </c>
      <c r="L1205" t="str">
        <f>IF(MedExam_Table[[#This Row],[BMI]]&lt;18.5,"Underweight",IF(MedExam_Table[[#This Row],[BMI]]&lt;25,"NormalWeight",IF(MedExam_Table[[#This Row],[BMI]]&lt;=30,"OverWeight","Obesity")))</f>
        <v>Obesity</v>
      </c>
      <c r="M1205" t="str">
        <f>IF(MedExam_Table[[#This Row],[HBA1C]]&lt;5.7,"Normal",IF(MedExam_Table[[#This Row],[HBA1C]]&lt;6.4,"Prediabetes","Diabetes"))</f>
        <v>Normal</v>
      </c>
      <c r="N1205" t="str">
        <f>PROPER(MedExam_Table[[#This Row],[Any Transplants]])</f>
        <v>No</v>
      </c>
    </row>
    <row r="1206" spans="1:14" x14ac:dyDescent="0.3">
      <c r="A1206" t="s">
        <v>284</v>
      </c>
      <c r="B1206">
        <v>27.72</v>
      </c>
      <c r="C1206">
        <v>6.43</v>
      </c>
      <c r="D1206" t="s">
        <v>2380</v>
      </c>
      <c r="E1206" t="s">
        <v>2380</v>
      </c>
      <c r="F1206" t="s">
        <v>2380</v>
      </c>
      <c r="G1206">
        <v>1</v>
      </c>
      <c r="H1206" t="s">
        <v>2380</v>
      </c>
      <c r="I1206" s="9">
        <f>IF(MedExam_Table[[#This Row],[NumberOfMajorSurgeries]]="No major surgery",0,MedExam_Table[[#This Row],[NumberOfMajorSurgeries]])</f>
        <v>1</v>
      </c>
      <c r="J1206" t="str">
        <f>PROPER(MedExam_Table[[#This Row],[Heart Issues]])</f>
        <v>No</v>
      </c>
      <c r="K1206" t="str">
        <f>PROPER(IF(MedExam_Table[[#This Row],[smoker]]= "?","No",MedExam_Table[[#This Row],[smoker]]))</f>
        <v>No</v>
      </c>
      <c r="L1206" t="str">
        <f>IF(MedExam_Table[[#This Row],[BMI]]&lt;18.5,"Underweight",IF(MedExam_Table[[#This Row],[BMI]]&lt;25,"NormalWeight",IF(MedExam_Table[[#This Row],[BMI]]&lt;=30,"OverWeight","Obesity")))</f>
        <v>OverWeight</v>
      </c>
      <c r="M1206" t="str">
        <f>IF(MedExam_Table[[#This Row],[HBA1C]]&lt;5.7,"Normal",IF(MedExam_Table[[#This Row],[HBA1C]]&lt;6.4,"Prediabetes","Diabetes"))</f>
        <v>Diabetes</v>
      </c>
      <c r="N1206" t="str">
        <f>PROPER(MedExam_Table[[#This Row],[Any Transplants]])</f>
        <v>No</v>
      </c>
    </row>
    <row r="1207" spans="1:14" x14ac:dyDescent="0.3">
      <c r="A1207" t="s">
        <v>283</v>
      </c>
      <c r="B1207">
        <v>30.59</v>
      </c>
      <c r="C1207">
        <v>11.62</v>
      </c>
      <c r="D1207" t="s">
        <v>2380</v>
      </c>
      <c r="E1207" t="s">
        <v>2380</v>
      </c>
      <c r="F1207" t="s">
        <v>2380</v>
      </c>
      <c r="G1207" t="s">
        <v>2381</v>
      </c>
      <c r="H1207" t="s">
        <v>2380</v>
      </c>
      <c r="I1207" s="9">
        <f>IF(MedExam_Table[[#This Row],[NumberOfMajorSurgeries]]="No major surgery",0,MedExam_Table[[#This Row],[NumberOfMajorSurgeries]])</f>
        <v>0</v>
      </c>
      <c r="J1207" t="str">
        <f>PROPER(MedExam_Table[[#This Row],[Heart Issues]])</f>
        <v>No</v>
      </c>
      <c r="K1207" t="str">
        <f>PROPER(IF(MedExam_Table[[#This Row],[smoker]]= "?","No",MedExam_Table[[#This Row],[smoker]]))</f>
        <v>No</v>
      </c>
      <c r="L1207" t="str">
        <f>IF(MedExam_Table[[#This Row],[BMI]]&lt;18.5,"Underweight",IF(MedExam_Table[[#This Row],[BMI]]&lt;25,"NormalWeight",IF(MedExam_Table[[#This Row],[BMI]]&lt;=30,"OverWeight","Obesity")))</f>
        <v>Obesity</v>
      </c>
      <c r="M1207" t="str">
        <f>IF(MedExam_Table[[#This Row],[HBA1C]]&lt;5.7,"Normal",IF(MedExam_Table[[#This Row],[HBA1C]]&lt;6.4,"Prediabetes","Diabetes"))</f>
        <v>Diabetes</v>
      </c>
      <c r="N1207" t="str">
        <f>PROPER(MedExam_Table[[#This Row],[Any Transplants]])</f>
        <v>No</v>
      </c>
    </row>
    <row r="1208" spans="1:14" x14ac:dyDescent="0.3">
      <c r="A1208" t="s">
        <v>282</v>
      </c>
      <c r="B1208">
        <v>22.6</v>
      </c>
      <c r="C1208">
        <v>6.04</v>
      </c>
      <c r="D1208" t="s">
        <v>2380</v>
      </c>
      <c r="E1208" t="s">
        <v>2380</v>
      </c>
      <c r="F1208" t="s">
        <v>2380</v>
      </c>
      <c r="G1208">
        <v>1</v>
      </c>
      <c r="H1208" t="s">
        <v>2380</v>
      </c>
      <c r="I1208" s="9">
        <f>IF(MedExam_Table[[#This Row],[NumberOfMajorSurgeries]]="No major surgery",0,MedExam_Table[[#This Row],[NumberOfMajorSurgeries]])</f>
        <v>1</v>
      </c>
      <c r="J1208" t="str">
        <f>PROPER(MedExam_Table[[#This Row],[Heart Issues]])</f>
        <v>No</v>
      </c>
      <c r="K1208" t="str">
        <f>PROPER(IF(MedExam_Table[[#This Row],[smoker]]= "?","No",MedExam_Table[[#This Row],[smoker]]))</f>
        <v>No</v>
      </c>
      <c r="L1208" t="str">
        <f>IF(MedExam_Table[[#This Row],[BMI]]&lt;18.5,"Underweight",IF(MedExam_Table[[#This Row],[BMI]]&lt;25,"NormalWeight",IF(MedExam_Table[[#This Row],[BMI]]&lt;=30,"OverWeight","Obesity")))</f>
        <v>NormalWeight</v>
      </c>
      <c r="M1208" t="str">
        <f>IF(MedExam_Table[[#This Row],[HBA1C]]&lt;5.7,"Normal",IF(MedExam_Table[[#This Row],[HBA1C]]&lt;6.4,"Prediabetes","Diabetes"))</f>
        <v>Prediabetes</v>
      </c>
      <c r="N1208" t="str">
        <f>PROPER(MedExam_Table[[#This Row],[Any Transplants]])</f>
        <v>No</v>
      </c>
    </row>
    <row r="1209" spans="1:14" x14ac:dyDescent="0.3">
      <c r="A1209" t="s">
        <v>281</v>
      </c>
      <c r="B1209">
        <v>28.785</v>
      </c>
      <c r="C1209">
        <v>8.82</v>
      </c>
      <c r="D1209" t="s">
        <v>2380</v>
      </c>
      <c r="E1209" t="s">
        <v>2380</v>
      </c>
      <c r="F1209" t="s">
        <v>2380</v>
      </c>
      <c r="G1209" t="s">
        <v>2381</v>
      </c>
      <c r="H1209" t="s">
        <v>2380</v>
      </c>
      <c r="I1209" s="9">
        <f>IF(MedExam_Table[[#This Row],[NumberOfMajorSurgeries]]="No major surgery",0,MedExam_Table[[#This Row],[NumberOfMajorSurgeries]])</f>
        <v>0</v>
      </c>
      <c r="J1209" t="str">
        <f>PROPER(MedExam_Table[[#This Row],[Heart Issues]])</f>
        <v>No</v>
      </c>
      <c r="K1209" t="str">
        <f>PROPER(IF(MedExam_Table[[#This Row],[smoker]]= "?","No",MedExam_Table[[#This Row],[smoker]]))</f>
        <v>No</v>
      </c>
      <c r="L1209" t="str">
        <f>IF(MedExam_Table[[#This Row],[BMI]]&lt;18.5,"Underweight",IF(MedExam_Table[[#This Row],[BMI]]&lt;25,"NormalWeight",IF(MedExam_Table[[#This Row],[BMI]]&lt;=30,"OverWeight","Obesity")))</f>
        <v>OverWeight</v>
      </c>
      <c r="M1209" t="str">
        <f>IF(MedExam_Table[[#This Row],[HBA1C]]&lt;5.7,"Normal",IF(MedExam_Table[[#This Row],[HBA1C]]&lt;6.4,"Prediabetes","Diabetes"))</f>
        <v>Diabetes</v>
      </c>
      <c r="N1209" t="str">
        <f>PROPER(MedExam_Table[[#This Row],[Any Transplants]])</f>
        <v>No</v>
      </c>
    </row>
    <row r="1210" spans="1:14" x14ac:dyDescent="0.3">
      <c r="A1210" t="s">
        <v>280</v>
      </c>
      <c r="B1210">
        <v>50.38</v>
      </c>
      <c r="C1210">
        <v>5.8</v>
      </c>
      <c r="D1210" t="s">
        <v>2380</v>
      </c>
      <c r="E1210" t="s">
        <v>2380</v>
      </c>
      <c r="F1210" t="s">
        <v>2380</v>
      </c>
      <c r="G1210" t="s">
        <v>2381</v>
      </c>
      <c r="H1210" t="s">
        <v>2380</v>
      </c>
      <c r="I1210" s="9">
        <f>IF(MedExam_Table[[#This Row],[NumberOfMajorSurgeries]]="No major surgery",0,MedExam_Table[[#This Row],[NumberOfMajorSurgeries]])</f>
        <v>0</v>
      </c>
      <c r="J1210" t="str">
        <f>PROPER(MedExam_Table[[#This Row],[Heart Issues]])</f>
        <v>No</v>
      </c>
      <c r="K1210" t="str">
        <f>PROPER(IF(MedExam_Table[[#This Row],[smoker]]= "?","No",MedExam_Table[[#This Row],[smoker]]))</f>
        <v>No</v>
      </c>
      <c r="L1210" t="str">
        <f>IF(MedExam_Table[[#This Row],[BMI]]&lt;18.5,"Underweight",IF(MedExam_Table[[#This Row],[BMI]]&lt;25,"NormalWeight",IF(MedExam_Table[[#This Row],[BMI]]&lt;=30,"OverWeight","Obesity")))</f>
        <v>Obesity</v>
      </c>
      <c r="M1210" t="str">
        <f>IF(MedExam_Table[[#This Row],[HBA1C]]&lt;5.7,"Normal",IF(MedExam_Table[[#This Row],[HBA1C]]&lt;6.4,"Prediabetes","Diabetes"))</f>
        <v>Prediabetes</v>
      </c>
      <c r="N1210" t="str">
        <f>PROPER(MedExam_Table[[#This Row],[Any Transplants]])</f>
        <v>No</v>
      </c>
    </row>
    <row r="1211" spans="1:14" x14ac:dyDescent="0.3">
      <c r="A1211" t="s">
        <v>279</v>
      </c>
      <c r="B1211">
        <v>35.200000000000003</v>
      </c>
      <c r="C1211">
        <v>4.28</v>
      </c>
      <c r="D1211" t="s">
        <v>2380</v>
      </c>
      <c r="E1211" t="s">
        <v>2380</v>
      </c>
      <c r="F1211" t="s">
        <v>2380</v>
      </c>
      <c r="G1211" t="s">
        <v>2381</v>
      </c>
      <c r="H1211" t="s">
        <v>2380</v>
      </c>
      <c r="I1211" s="9">
        <f>IF(MedExam_Table[[#This Row],[NumberOfMajorSurgeries]]="No major surgery",0,MedExam_Table[[#This Row],[NumberOfMajorSurgeries]])</f>
        <v>0</v>
      </c>
      <c r="J1211" t="str">
        <f>PROPER(MedExam_Table[[#This Row],[Heart Issues]])</f>
        <v>No</v>
      </c>
      <c r="K1211" t="str">
        <f>PROPER(IF(MedExam_Table[[#This Row],[smoker]]= "?","No",MedExam_Table[[#This Row],[smoker]]))</f>
        <v>No</v>
      </c>
      <c r="L1211" t="str">
        <f>IF(MedExam_Table[[#This Row],[BMI]]&lt;18.5,"Underweight",IF(MedExam_Table[[#This Row],[BMI]]&lt;25,"NormalWeight",IF(MedExam_Table[[#This Row],[BMI]]&lt;=30,"OverWeight","Obesity")))</f>
        <v>Obesity</v>
      </c>
      <c r="M1211" t="str">
        <f>IF(MedExam_Table[[#This Row],[HBA1C]]&lt;5.7,"Normal",IF(MedExam_Table[[#This Row],[HBA1C]]&lt;6.4,"Prediabetes","Diabetes"))</f>
        <v>Normal</v>
      </c>
      <c r="N1211" t="str">
        <f>PROPER(MedExam_Table[[#This Row],[Any Transplants]])</f>
        <v>No</v>
      </c>
    </row>
    <row r="1212" spans="1:14" x14ac:dyDescent="0.3">
      <c r="A1212" t="s">
        <v>278</v>
      </c>
      <c r="B1212">
        <v>35.72</v>
      </c>
      <c r="C1212">
        <v>5.5</v>
      </c>
      <c r="D1212" t="s">
        <v>2382</v>
      </c>
      <c r="E1212" t="s">
        <v>2380</v>
      </c>
      <c r="F1212" t="s">
        <v>2380</v>
      </c>
      <c r="G1212" t="s">
        <v>2381</v>
      </c>
      <c r="H1212" t="s">
        <v>2380</v>
      </c>
      <c r="I1212" s="9">
        <f>IF(MedExam_Table[[#This Row],[NumberOfMajorSurgeries]]="No major surgery",0,MedExam_Table[[#This Row],[NumberOfMajorSurgeries]])</f>
        <v>0</v>
      </c>
      <c r="J1212" t="str">
        <f>PROPER(MedExam_Table[[#This Row],[Heart Issues]])</f>
        <v>Yes</v>
      </c>
      <c r="K1212" t="str">
        <f>PROPER(IF(MedExam_Table[[#This Row],[smoker]]= "?","No",MedExam_Table[[#This Row],[smoker]]))</f>
        <v>No</v>
      </c>
      <c r="L1212" t="str">
        <f>IF(MedExam_Table[[#This Row],[BMI]]&lt;18.5,"Underweight",IF(MedExam_Table[[#This Row],[BMI]]&lt;25,"NormalWeight",IF(MedExam_Table[[#This Row],[BMI]]&lt;=30,"OverWeight","Obesity")))</f>
        <v>Obesity</v>
      </c>
      <c r="M1212" t="str">
        <f>IF(MedExam_Table[[#This Row],[HBA1C]]&lt;5.7,"Normal",IF(MedExam_Table[[#This Row],[HBA1C]]&lt;6.4,"Prediabetes","Diabetes"))</f>
        <v>Normal</v>
      </c>
      <c r="N1212" t="str">
        <f>PROPER(MedExam_Table[[#This Row],[Any Transplants]])</f>
        <v>No</v>
      </c>
    </row>
    <row r="1213" spans="1:14" x14ac:dyDescent="0.3">
      <c r="A1213" t="s">
        <v>277</v>
      </c>
      <c r="B1213">
        <v>24.51</v>
      </c>
      <c r="C1213">
        <v>4.6900000000000004</v>
      </c>
      <c r="D1213" t="s">
        <v>2380</v>
      </c>
      <c r="E1213" t="s">
        <v>2380</v>
      </c>
      <c r="F1213" t="s">
        <v>2380</v>
      </c>
      <c r="G1213" t="s">
        <v>2381</v>
      </c>
      <c r="H1213" t="s">
        <v>2380</v>
      </c>
      <c r="I1213" s="9">
        <f>IF(MedExam_Table[[#This Row],[NumberOfMajorSurgeries]]="No major surgery",0,MedExam_Table[[#This Row],[NumberOfMajorSurgeries]])</f>
        <v>0</v>
      </c>
      <c r="J1213" t="str">
        <f>PROPER(MedExam_Table[[#This Row],[Heart Issues]])</f>
        <v>No</v>
      </c>
      <c r="K1213" t="str">
        <f>PROPER(IF(MedExam_Table[[#This Row],[smoker]]= "?","No",MedExam_Table[[#This Row],[smoker]]))</f>
        <v>No</v>
      </c>
      <c r="L1213" t="str">
        <f>IF(MedExam_Table[[#This Row],[BMI]]&lt;18.5,"Underweight",IF(MedExam_Table[[#This Row],[BMI]]&lt;25,"NormalWeight",IF(MedExam_Table[[#This Row],[BMI]]&lt;=30,"OverWeight","Obesity")))</f>
        <v>NormalWeight</v>
      </c>
      <c r="M1213" t="str">
        <f>IF(MedExam_Table[[#This Row],[HBA1C]]&lt;5.7,"Normal",IF(MedExam_Table[[#This Row],[HBA1C]]&lt;6.4,"Prediabetes","Diabetes"))</f>
        <v>Normal</v>
      </c>
      <c r="N1213" t="str">
        <f>PROPER(MedExam_Table[[#This Row],[Any Transplants]])</f>
        <v>No</v>
      </c>
    </row>
    <row r="1214" spans="1:14" x14ac:dyDescent="0.3">
      <c r="A1214" t="s">
        <v>2164</v>
      </c>
      <c r="B1214">
        <v>36.85</v>
      </c>
      <c r="C1214">
        <v>11.12</v>
      </c>
      <c r="D1214" t="s">
        <v>2380</v>
      </c>
      <c r="E1214" t="s">
        <v>2380</v>
      </c>
      <c r="F1214" t="s">
        <v>2380</v>
      </c>
      <c r="G1214" t="s">
        <v>2381</v>
      </c>
      <c r="H1214" t="s">
        <v>2382</v>
      </c>
      <c r="I1214" s="9">
        <f>IF(MedExam_Table[[#This Row],[NumberOfMajorSurgeries]]="No major surgery",0,MedExam_Table[[#This Row],[NumberOfMajorSurgeries]])</f>
        <v>0</v>
      </c>
      <c r="J1214" t="str">
        <f>PROPER(MedExam_Table[[#This Row],[Heart Issues]])</f>
        <v>No</v>
      </c>
      <c r="K1214" t="str">
        <f>PROPER(IF(MedExam_Table[[#This Row],[smoker]]= "?","No",MedExam_Table[[#This Row],[smoker]]))</f>
        <v>Yes</v>
      </c>
      <c r="L1214" t="str">
        <f>IF(MedExam_Table[[#This Row],[BMI]]&lt;18.5,"Underweight",IF(MedExam_Table[[#This Row],[BMI]]&lt;25,"NormalWeight",IF(MedExam_Table[[#This Row],[BMI]]&lt;=30,"OverWeight","Obesity")))</f>
        <v>Obesity</v>
      </c>
      <c r="M1214" t="str">
        <f>IF(MedExam_Table[[#This Row],[HBA1C]]&lt;5.7,"Normal",IF(MedExam_Table[[#This Row],[HBA1C]]&lt;6.4,"Prediabetes","Diabetes"))</f>
        <v>Diabetes</v>
      </c>
      <c r="N1214" t="str">
        <f>PROPER(MedExam_Table[[#This Row],[Any Transplants]])</f>
        <v>No</v>
      </c>
    </row>
    <row r="1215" spans="1:14" x14ac:dyDescent="0.3">
      <c r="A1215" t="s">
        <v>275</v>
      </c>
      <c r="B1215">
        <v>23.844999999999999</v>
      </c>
      <c r="C1215">
        <v>4.43</v>
      </c>
      <c r="D1215" t="s">
        <v>2380</v>
      </c>
      <c r="E1215" t="s">
        <v>2380</v>
      </c>
      <c r="F1215" t="s">
        <v>2380</v>
      </c>
      <c r="G1215" t="s">
        <v>2381</v>
      </c>
      <c r="H1215" t="s">
        <v>2380</v>
      </c>
      <c r="I1215" s="9">
        <f>IF(MedExam_Table[[#This Row],[NumberOfMajorSurgeries]]="No major surgery",0,MedExam_Table[[#This Row],[NumberOfMajorSurgeries]])</f>
        <v>0</v>
      </c>
      <c r="J1215" t="str">
        <f>PROPER(MedExam_Table[[#This Row],[Heart Issues]])</f>
        <v>No</v>
      </c>
      <c r="K1215" t="str">
        <f>PROPER(IF(MedExam_Table[[#This Row],[smoker]]= "?","No",MedExam_Table[[#This Row],[smoker]]))</f>
        <v>No</v>
      </c>
      <c r="L1215" t="str">
        <f>IF(MedExam_Table[[#This Row],[BMI]]&lt;18.5,"Underweight",IF(MedExam_Table[[#This Row],[BMI]]&lt;25,"NormalWeight",IF(MedExam_Table[[#This Row],[BMI]]&lt;=30,"OverWeight","Obesity")))</f>
        <v>NormalWeight</v>
      </c>
      <c r="M1215" t="str">
        <f>IF(MedExam_Table[[#This Row],[HBA1C]]&lt;5.7,"Normal",IF(MedExam_Table[[#This Row],[HBA1C]]&lt;6.4,"Prediabetes","Diabetes"))</f>
        <v>Normal</v>
      </c>
      <c r="N1215" t="str">
        <f>PROPER(MedExam_Table[[#This Row],[Any Transplants]])</f>
        <v>No</v>
      </c>
    </row>
    <row r="1216" spans="1:14" x14ac:dyDescent="0.3">
      <c r="A1216" t="s">
        <v>274</v>
      </c>
      <c r="B1216">
        <v>15.68</v>
      </c>
      <c r="C1216">
        <v>6.16</v>
      </c>
      <c r="D1216" t="s">
        <v>2382</v>
      </c>
      <c r="E1216" t="s">
        <v>2380</v>
      </c>
      <c r="F1216" t="s">
        <v>2380</v>
      </c>
      <c r="G1216">
        <v>1</v>
      </c>
      <c r="H1216" t="s">
        <v>2380</v>
      </c>
      <c r="I1216" s="9">
        <f>IF(MedExam_Table[[#This Row],[NumberOfMajorSurgeries]]="No major surgery",0,MedExam_Table[[#This Row],[NumberOfMajorSurgeries]])</f>
        <v>1</v>
      </c>
      <c r="J1216" t="str">
        <f>PROPER(MedExam_Table[[#This Row],[Heart Issues]])</f>
        <v>Yes</v>
      </c>
      <c r="K1216" t="str">
        <f>PROPER(IF(MedExam_Table[[#This Row],[smoker]]= "?","No",MedExam_Table[[#This Row],[smoker]]))</f>
        <v>No</v>
      </c>
      <c r="L1216" t="str">
        <f>IF(MedExam_Table[[#This Row],[BMI]]&lt;18.5,"Underweight",IF(MedExam_Table[[#This Row],[BMI]]&lt;25,"NormalWeight",IF(MedExam_Table[[#This Row],[BMI]]&lt;=30,"OverWeight","Obesity")))</f>
        <v>Underweight</v>
      </c>
      <c r="M1216" t="str">
        <f>IF(MedExam_Table[[#This Row],[HBA1C]]&lt;5.7,"Normal",IF(MedExam_Table[[#This Row],[HBA1C]]&lt;6.4,"Prediabetes","Diabetes"))</f>
        <v>Prediabetes</v>
      </c>
      <c r="N1216" t="str">
        <f>PROPER(MedExam_Table[[#This Row],[Any Transplants]])</f>
        <v>No</v>
      </c>
    </row>
    <row r="1217" spans="1:14" x14ac:dyDescent="0.3">
      <c r="A1217" t="s">
        <v>273</v>
      </c>
      <c r="B1217">
        <v>32.395000000000003</v>
      </c>
      <c r="C1217">
        <v>6.66</v>
      </c>
      <c r="D1217" t="s">
        <v>2380</v>
      </c>
      <c r="E1217" t="s">
        <v>2380</v>
      </c>
      <c r="F1217" t="s">
        <v>2380</v>
      </c>
      <c r="G1217" t="s">
        <v>2381</v>
      </c>
      <c r="H1217" t="s">
        <v>2380</v>
      </c>
      <c r="I1217" s="9">
        <f>IF(MedExam_Table[[#This Row],[NumberOfMajorSurgeries]]="No major surgery",0,MedExam_Table[[#This Row],[NumberOfMajorSurgeries]])</f>
        <v>0</v>
      </c>
      <c r="J1217" t="str">
        <f>PROPER(MedExam_Table[[#This Row],[Heart Issues]])</f>
        <v>No</v>
      </c>
      <c r="K1217" t="str">
        <f>PROPER(IF(MedExam_Table[[#This Row],[smoker]]= "?","No",MedExam_Table[[#This Row],[smoker]]))</f>
        <v>No</v>
      </c>
      <c r="L1217" t="str">
        <f>IF(MedExam_Table[[#This Row],[BMI]]&lt;18.5,"Underweight",IF(MedExam_Table[[#This Row],[BMI]]&lt;25,"NormalWeight",IF(MedExam_Table[[#This Row],[BMI]]&lt;=30,"OverWeight","Obesity")))</f>
        <v>Obesity</v>
      </c>
      <c r="M1217" t="str">
        <f>IF(MedExam_Table[[#This Row],[HBA1C]]&lt;5.7,"Normal",IF(MedExam_Table[[#This Row],[HBA1C]]&lt;6.4,"Prediabetes","Diabetes"))</f>
        <v>Diabetes</v>
      </c>
      <c r="N1217" t="str">
        <f>PROPER(MedExam_Table[[#This Row],[Any Transplants]])</f>
        <v>No</v>
      </c>
    </row>
    <row r="1218" spans="1:14" x14ac:dyDescent="0.3">
      <c r="A1218" t="s">
        <v>272</v>
      </c>
      <c r="B1218">
        <v>23.655000000000001</v>
      </c>
      <c r="C1218">
        <v>5.92</v>
      </c>
      <c r="D1218" t="s">
        <v>2380</v>
      </c>
      <c r="E1218" t="s">
        <v>2380</v>
      </c>
      <c r="F1218" t="s">
        <v>2380</v>
      </c>
      <c r="G1218">
        <v>1</v>
      </c>
      <c r="H1218" t="s">
        <v>2380</v>
      </c>
      <c r="I1218" s="9">
        <f>IF(MedExam_Table[[#This Row],[NumberOfMajorSurgeries]]="No major surgery",0,MedExam_Table[[#This Row],[NumberOfMajorSurgeries]])</f>
        <v>1</v>
      </c>
      <c r="J1218" t="str">
        <f>PROPER(MedExam_Table[[#This Row],[Heart Issues]])</f>
        <v>No</v>
      </c>
      <c r="K1218" t="str">
        <f>PROPER(IF(MedExam_Table[[#This Row],[smoker]]= "?","No",MedExam_Table[[#This Row],[smoker]]))</f>
        <v>No</v>
      </c>
      <c r="L1218" t="str">
        <f>IF(MedExam_Table[[#This Row],[BMI]]&lt;18.5,"Underweight",IF(MedExam_Table[[#This Row],[BMI]]&lt;25,"NormalWeight",IF(MedExam_Table[[#This Row],[BMI]]&lt;=30,"OverWeight","Obesity")))</f>
        <v>NormalWeight</v>
      </c>
      <c r="M1218" t="str">
        <f>IF(MedExam_Table[[#This Row],[HBA1C]]&lt;5.7,"Normal",IF(MedExam_Table[[#This Row],[HBA1C]]&lt;6.4,"Prediabetes","Diabetes"))</f>
        <v>Prediabetes</v>
      </c>
      <c r="N1218" t="str">
        <f>PROPER(MedExam_Table[[#This Row],[Any Transplants]])</f>
        <v>No</v>
      </c>
    </row>
    <row r="1219" spans="1:14" x14ac:dyDescent="0.3">
      <c r="A1219" t="s">
        <v>271</v>
      </c>
      <c r="B1219">
        <v>28.4</v>
      </c>
      <c r="C1219">
        <v>5.97</v>
      </c>
      <c r="D1219" t="s">
        <v>2380</v>
      </c>
      <c r="E1219" t="s">
        <v>2380</v>
      </c>
      <c r="F1219" t="s">
        <v>2383</v>
      </c>
      <c r="G1219">
        <v>1</v>
      </c>
      <c r="H1219" t="s">
        <v>2380</v>
      </c>
      <c r="I1219" s="9">
        <f>IF(MedExam_Table[[#This Row],[NumberOfMajorSurgeries]]="No major surgery",0,MedExam_Table[[#This Row],[NumberOfMajorSurgeries]])</f>
        <v>1</v>
      </c>
      <c r="J1219" t="str">
        <f>PROPER(MedExam_Table[[#This Row],[Heart Issues]])</f>
        <v>No</v>
      </c>
      <c r="K1219" t="str">
        <f>PROPER(IF(MedExam_Table[[#This Row],[smoker]]= "?","No",MedExam_Table[[#This Row],[smoker]]))</f>
        <v>No</v>
      </c>
      <c r="L1219" t="str">
        <f>IF(MedExam_Table[[#This Row],[BMI]]&lt;18.5,"Underweight",IF(MedExam_Table[[#This Row],[BMI]]&lt;25,"NormalWeight",IF(MedExam_Table[[#This Row],[BMI]]&lt;=30,"OverWeight","Obesity")))</f>
        <v>OverWeight</v>
      </c>
      <c r="M1219" t="str">
        <f>IF(MedExam_Table[[#This Row],[HBA1C]]&lt;5.7,"Normal",IF(MedExam_Table[[#This Row],[HBA1C]]&lt;6.4,"Prediabetes","Diabetes"))</f>
        <v>Prediabetes</v>
      </c>
      <c r="N1219" t="str">
        <f>PROPER(MedExam_Table[[#This Row],[Any Transplants]])</f>
        <v>No</v>
      </c>
    </row>
    <row r="1220" spans="1:14" x14ac:dyDescent="0.3">
      <c r="A1220" t="s">
        <v>270</v>
      </c>
      <c r="B1220">
        <v>35.42</v>
      </c>
      <c r="C1220">
        <v>4.6399999999999997</v>
      </c>
      <c r="D1220" t="s">
        <v>2382</v>
      </c>
      <c r="E1220" t="s">
        <v>2380</v>
      </c>
      <c r="F1220" t="s">
        <v>2380</v>
      </c>
      <c r="G1220" t="s">
        <v>2381</v>
      </c>
      <c r="H1220" t="s">
        <v>2380</v>
      </c>
      <c r="I1220" s="9">
        <f>IF(MedExam_Table[[#This Row],[NumberOfMajorSurgeries]]="No major surgery",0,MedExam_Table[[#This Row],[NumberOfMajorSurgeries]])</f>
        <v>0</v>
      </c>
      <c r="J1220" t="str">
        <f>PROPER(MedExam_Table[[#This Row],[Heart Issues]])</f>
        <v>Yes</v>
      </c>
      <c r="K1220" t="str">
        <f>PROPER(IF(MedExam_Table[[#This Row],[smoker]]= "?","No",MedExam_Table[[#This Row],[smoker]]))</f>
        <v>No</v>
      </c>
      <c r="L1220" t="str">
        <f>IF(MedExam_Table[[#This Row],[BMI]]&lt;18.5,"Underweight",IF(MedExam_Table[[#This Row],[BMI]]&lt;25,"NormalWeight",IF(MedExam_Table[[#This Row],[BMI]]&lt;=30,"OverWeight","Obesity")))</f>
        <v>Obesity</v>
      </c>
      <c r="M1220" t="str">
        <f>IF(MedExam_Table[[#This Row],[HBA1C]]&lt;5.7,"Normal",IF(MedExam_Table[[#This Row],[HBA1C]]&lt;6.4,"Prediabetes","Diabetes"))</f>
        <v>Normal</v>
      </c>
      <c r="N1220" t="str">
        <f>PROPER(MedExam_Table[[#This Row],[Any Transplants]])</f>
        <v>No</v>
      </c>
    </row>
    <row r="1221" spans="1:14" x14ac:dyDescent="0.3">
      <c r="A1221" t="s">
        <v>269</v>
      </c>
      <c r="B1221">
        <v>26.18</v>
      </c>
      <c r="C1221">
        <v>6.12</v>
      </c>
      <c r="D1221" t="s">
        <v>2380</v>
      </c>
      <c r="E1221" t="s">
        <v>2382</v>
      </c>
      <c r="F1221" t="s">
        <v>2380</v>
      </c>
      <c r="G1221">
        <v>1</v>
      </c>
      <c r="H1221" t="s">
        <v>2380</v>
      </c>
      <c r="I1221" s="9">
        <f>IF(MedExam_Table[[#This Row],[NumberOfMajorSurgeries]]="No major surgery",0,MedExam_Table[[#This Row],[NumberOfMajorSurgeries]])</f>
        <v>1</v>
      </c>
      <c r="J1221" t="str">
        <f>PROPER(MedExam_Table[[#This Row],[Heart Issues]])</f>
        <v>No</v>
      </c>
      <c r="K1221" t="str">
        <f>PROPER(IF(MedExam_Table[[#This Row],[smoker]]= "?","No",MedExam_Table[[#This Row],[smoker]]))</f>
        <v>No</v>
      </c>
      <c r="L1221" t="str">
        <f>IF(MedExam_Table[[#This Row],[BMI]]&lt;18.5,"Underweight",IF(MedExam_Table[[#This Row],[BMI]]&lt;25,"NormalWeight",IF(MedExam_Table[[#This Row],[BMI]]&lt;=30,"OverWeight","Obesity")))</f>
        <v>OverWeight</v>
      </c>
      <c r="M1221" t="str">
        <f>IF(MedExam_Table[[#This Row],[HBA1C]]&lt;5.7,"Normal",IF(MedExam_Table[[#This Row],[HBA1C]]&lt;6.4,"Prediabetes","Diabetes"))</f>
        <v>Prediabetes</v>
      </c>
      <c r="N1221" t="str">
        <f>PROPER(MedExam_Table[[#This Row],[Any Transplants]])</f>
        <v>Yes</v>
      </c>
    </row>
    <row r="1222" spans="1:14" x14ac:dyDescent="0.3">
      <c r="A1222" t="s">
        <v>268</v>
      </c>
      <c r="B1222">
        <v>20.8</v>
      </c>
      <c r="C1222">
        <v>4.87</v>
      </c>
      <c r="D1222" t="s">
        <v>2382</v>
      </c>
      <c r="E1222" t="s">
        <v>2380</v>
      </c>
      <c r="F1222" t="s">
        <v>2380</v>
      </c>
      <c r="G1222" t="s">
        <v>2381</v>
      </c>
      <c r="H1222" t="s">
        <v>2380</v>
      </c>
      <c r="I1222" s="9">
        <f>IF(MedExam_Table[[#This Row],[NumberOfMajorSurgeries]]="No major surgery",0,MedExam_Table[[#This Row],[NumberOfMajorSurgeries]])</f>
        <v>0</v>
      </c>
      <c r="J1222" t="str">
        <f>PROPER(MedExam_Table[[#This Row],[Heart Issues]])</f>
        <v>Yes</v>
      </c>
      <c r="K1222" t="str">
        <f>PROPER(IF(MedExam_Table[[#This Row],[smoker]]= "?","No",MedExam_Table[[#This Row],[smoker]]))</f>
        <v>No</v>
      </c>
      <c r="L1222" t="str">
        <f>IF(MedExam_Table[[#This Row],[BMI]]&lt;18.5,"Underweight",IF(MedExam_Table[[#This Row],[BMI]]&lt;25,"NormalWeight",IF(MedExam_Table[[#This Row],[BMI]]&lt;=30,"OverWeight","Obesity")))</f>
        <v>NormalWeight</v>
      </c>
      <c r="M1222" t="str">
        <f>IF(MedExam_Table[[#This Row],[HBA1C]]&lt;5.7,"Normal",IF(MedExam_Table[[#This Row],[HBA1C]]&lt;6.4,"Prediabetes","Diabetes"))</f>
        <v>Normal</v>
      </c>
      <c r="N1222" t="str">
        <f>PROPER(MedExam_Table[[#This Row],[Any Transplants]])</f>
        <v>No</v>
      </c>
    </row>
    <row r="1223" spans="1:14" x14ac:dyDescent="0.3">
      <c r="A1223" t="s">
        <v>267</v>
      </c>
      <c r="B1223">
        <v>15.82</v>
      </c>
      <c r="C1223">
        <v>4.5999999999999996</v>
      </c>
      <c r="D1223" t="s">
        <v>2380</v>
      </c>
      <c r="E1223" t="s">
        <v>2380</v>
      </c>
      <c r="F1223" t="s">
        <v>2380</v>
      </c>
      <c r="G1223" t="s">
        <v>2381</v>
      </c>
      <c r="H1223" t="s">
        <v>2380</v>
      </c>
      <c r="I1223" s="9">
        <f>IF(MedExam_Table[[#This Row],[NumberOfMajorSurgeries]]="No major surgery",0,MedExam_Table[[#This Row],[NumberOfMajorSurgeries]])</f>
        <v>0</v>
      </c>
      <c r="J1223" t="str">
        <f>PROPER(MedExam_Table[[#This Row],[Heart Issues]])</f>
        <v>No</v>
      </c>
      <c r="K1223" t="str">
        <f>PROPER(IF(MedExam_Table[[#This Row],[smoker]]= "?","No",MedExam_Table[[#This Row],[smoker]]))</f>
        <v>No</v>
      </c>
      <c r="L1223" t="str">
        <f>IF(MedExam_Table[[#This Row],[BMI]]&lt;18.5,"Underweight",IF(MedExam_Table[[#This Row],[BMI]]&lt;25,"NormalWeight",IF(MedExam_Table[[#This Row],[BMI]]&lt;=30,"OverWeight","Obesity")))</f>
        <v>Underweight</v>
      </c>
      <c r="M1223" t="str">
        <f>IF(MedExam_Table[[#This Row],[HBA1C]]&lt;5.7,"Normal",IF(MedExam_Table[[#This Row],[HBA1C]]&lt;6.4,"Prediabetes","Diabetes"))</f>
        <v>Normal</v>
      </c>
      <c r="N1223" t="str">
        <f>PROPER(MedExam_Table[[#This Row],[Any Transplants]])</f>
        <v>No</v>
      </c>
    </row>
    <row r="1224" spans="1:14" x14ac:dyDescent="0.3">
      <c r="A1224" t="s">
        <v>266</v>
      </c>
      <c r="B1224">
        <v>17.670000000000002</v>
      </c>
      <c r="C1224">
        <v>4.78</v>
      </c>
      <c r="D1224" t="s">
        <v>2380</v>
      </c>
      <c r="E1224" t="s">
        <v>2380</v>
      </c>
      <c r="F1224" t="s">
        <v>2380</v>
      </c>
      <c r="G1224" t="s">
        <v>2381</v>
      </c>
      <c r="H1224" t="s">
        <v>2380</v>
      </c>
      <c r="I1224" s="9">
        <f>IF(MedExam_Table[[#This Row],[NumberOfMajorSurgeries]]="No major surgery",0,MedExam_Table[[#This Row],[NumberOfMajorSurgeries]])</f>
        <v>0</v>
      </c>
      <c r="J1224" t="str">
        <f>PROPER(MedExam_Table[[#This Row],[Heart Issues]])</f>
        <v>No</v>
      </c>
      <c r="K1224" t="str">
        <f>PROPER(IF(MedExam_Table[[#This Row],[smoker]]= "?","No",MedExam_Table[[#This Row],[smoker]]))</f>
        <v>No</v>
      </c>
      <c r="L1224" t="str">
        <f>IF(MedExam_Table[[#This Row],[BMI]]&lt;18.5,"Underweight",IF(MedExam_Table[[#This Row],[BMI]]&lt;25,"NormalWeight",IF(MedExam_Table[[#This Row],[BMI]]&lt;=30,"OverWeight","Obesity")))</f>
        <v>Underweight</v>
      </c>
      <c r="M1224" t="str">
        <f>IF(MedExam_Table[[#This Row],[HBA1C]]&lt;5.7,"Normal",IF(MedExam_Table[[#This Row],[HBA1C]]&lt;6.4,"Prediabetes","Diabetes"))</f>
        <v>Normal</v>
      </c>
      <c r="N1224" t="str">
        <f>PROPER(MedExam_Table[[#This Row],[Any Transplants]])</f>
        <v>No</v>
      </c>
    </row>
    <row r="1225" spans="1:14" x14ac:dyDescent="0.3">
      <c r="A1225" t="s">
        <v>2352</v>
      </c>
      <c r="B1225">
        <v>36.299999999999997</v>
      </c>
      <c r="C1225">
        <v>11.5</v>
      </c>
      <c r="D1225" t="s">
        <v>2382</v>
      </c>
      <c r="E1225" t="s">
        <v>2380</v>
      </c>
      <c r="F1225" t="s">
        <v>2380</v>
      </c>
      <c r="G1225">
        <v>2</v>
      </c>
      <c r="H1225" t="s">
        <v>2382</v>
      </c>
      <c r="I1225" s="9">
        <f>IF(MedExam_Table[[#This Row],[NumberOfMajorSurgeries]]="No major surgery",0,MedExam_Table[[#This Row],[NumberOfMajorSurgeries]])</f>
        <v>2</v>
      </c>
      <c r="J1225" t="str">
        <f>PROPER(MedExam_Table[[#This Row],[Heart Issues]])</f>
        <v>Yes</v>
      </c>
      <c r="K1225" t="str">
        <f>PROPER(IF(MedExam_Table[[#This Row],[smoker]]= "?","No",MedExam_Table[[#This Row],[smoker]]))</f>
        <v>Yes</v>
      </c>
      <c r="L1225" t="str">
        <f>IF(MedExam_Table[[#This Row],[BMI]]&lt;18.5,"Underweight",IF(MedExam_Table[[#This Row],[BMI]]&lt;25,"NormalWeight",IF(MedExam_Table[[#This Row],[BMI]]&lt;=30,"OverWeight","Obesity")))</f>
        <v>Obesity</v>
      </c>
      <c r="M1225" t="str">
        <f>IF(MedExam_Table[[#This Row],[HBA1C]]&lt;5.7,"Normal",IF(MedExam_Table[[#This Row],[HBA1C]]&lt;6.4,"Prediabetes","Diabetes"))</f>
        <v>Diabetes</v>
      </c>
      <c r="N1225" t="str">
        <f>PROPER(MedExam_Table[[#This Row],[Any Transplants]])</f>
        <v>No</v>
      </c>
    </row>
    <row r="1226" spans="1:14" x14ac:dyDescent="0.3">
      <c r="A1226" t="s">
        <v>2163</v>
      </c>
      <c r="B1226">
        <v>31.02</v>
      </c>
      <c r="C1226">
        <v>4.5599999999999996</v>
      </c>
      <c r="D1226" t="s">
        <v>2380</v>
      </c>
      <c r="E1226" t="s">
        <v>2382</v>
      </c>
      <c r="F1226" t="s">
        <v>2380</v>
      </c>
      <c r="G1226">
        <v>1</v>
      </c>
      <c r="H1226" t="s">
        <v>2382</v>
      </c>
      <c r="I1226" s="9">
        <f>IF(MedExam_Table[[#This Row],[NumberOfMajorSurgeries]]="No major surgery",0,MedExam_Table[[#This Row],[NumberOfMajorSurgeries]])</f>
        <v>1</v>
      </c>
      <c r="J1226" t="str">
        <f>PROPER(MedExam_Table[[#This Row],[Heart Issues]])</f>
        <v>No</v>
      </c>
      <c r="K1226" t="str">
        <f>PROPER(IF(MedExam_Table[[#This Row],[smoker]]= "?","No",MedExam_Table[[#This Row],[smoker]]))</f>
        <v>Yes</v>
      </c>
      <c r="L1226" t="str">
        <f>IF(MedExam_Table[[#This Row],[BMI]]&lt;18.5,"Underweight",IF(MedExam_Table[[#This Row],[BMI]]&lt;25,"NormalWeight",IF(MedExam_Table[[#This Row],[BMI]]&lt;=30,"OverWeight","Obesity")))</f>
        <v>Obesity</v>
      </c>
      <c r="M1226" t="str">
        <f>IF(MedExam_Table[[#This Row],[HBA1C]]&lt;5.7,"Normal",IF(MedExam_Table[[#This Row],[HBA1C]]&lt;6.4,"Prediabetes","Diabetes"))</f>
        <v>Normal</v>
      </c>
      <c r="N1226" t="str">
        <f>PROPER(MedExam_Table[[#This Row],[Any Transplants]])</f>
        <v>Yes</v>
      </c>
    </row>
    <row r="1227" spans="1:14" x14ac:dyDescent="0.3">
      <c r="A1227" t="s">
        <v>265</v>
      </c>
      <c r="B1227">
        <v>31.92</v>
      </c>
      <c r="C1227">
        <v>11.05</v>
      </c>
      <c r="D1227" t="s">
        <v>2380</v>
      </c>
      <c r="E1227" t="s">
        <v>2380</v>
      </c>
      <c r="F1227" t="s">
        <v>2380</v>
      </c>
      <c r="G1227" t="s">
        <v>2381</v>
      </c>
      <c r="H1227" t="s">
        <v>2380</v>
      </c>
      <c r="I1227" s="9">
        <f>IF(MedExam_Table[[#This Row],[NumberOfMajorSurgeries]]="No major surgery",0,MedExam_Table[[#This Row],[NumberOfMajorSurgeries]])</f>
        <v>0</v>
      </c>
      <c r="J1227" t="str">
        <f>PROPER(MedExam_Table[[#This Row],[Heart Issues]])</f>
        <v>No</v>
      </c>
      <c r="K1227" t="str">
        <f>PROPER(IF(MedExam_Table[[#This Row],[smoker]]= "?","No",MedExam_Table[[#This Row],[smoker]]))</f>
        <v>No</v>
      </c>
      <c r="L1227" t="str">
        <f>IF(MedExam_Table[[#This Row],[BMI]]&lt;18.5,"Underweight",IF(MedExam_Table[[#This Row],[BMI]]&lt;25,"NormalWeight",IF(MedExam_Table[[#This Row],[BMI]]&lt;=30,"OverWeight","Obesity")))</f>
        <v>Obesity</v>
      </c>
      <c r="M1227" t="str">
        <f>IF(MedExam_Table[[#This Row],[HBA1C]]&lt;5.7,"Normal",IF(MedExam_Table[[#This Row],[HBA1C]]&lt;6.4,"Prediabetes","Diabetes"))</f>
        <v>Diabetes</v>
      </c>
      <c r="N1227" t="str">
        <f>PROPER(MedExam_Table[[#This Row],[Any Transplants]])</f>
        <v>No</v>
      </c>
    </row>
    <row r="1228" spans="1:14" x14ac:dyDescent="0.3">
      <c r="A1228" t="s">
        <v>264</v>
      </c>
      <c r="B1228">
        <v>28.975000000000001</v>
      </c>
      <c r="C1228">
        <v>7.62</v>
      </c>
      <c r="D1228" t="s">
        <v>2380</v>
      </c>
      <c r="E1228" t="s">
        <v>2380</v>
      </c>
      <c r="F1228" t="s">
        <v>2380</v>
      </c>
      <c r="G1228" t="s">
        <v>2381</v>
      </c>
      <c r="H1228" t="s">
        <v>2380</v>
      </c>
      <c r="I1228" s="9">
        <f>IF(MedExam_Table[[#This Row],[NumberOfMajorSurgeries]]="No major surgery",0,MedExam_Table[[#This Row],[NumberOfMajorSurgeries]])</f>
        <v>0</v>
      </c>
      <c r="J1228" t="str">
        <f>PROPER(MedExam_Table[[#This Row],[Heart Issues]])</f>
        <v>No</v>
      </c>
      <c r="K1228" t="str">
        <f>PROPER(IF(MedExam_Table[[#This Row],[smoker]]= "?","No",MedExam_Table[[#This Row],[smoker]]))</f>
        <v>No</v>
      </c>
      <c r="L1228" t="str">
        <f>IF(MedExam_Table[[#This Row],[BMI]]&lt;18.5,"Underweight",IF(MedExam_Table[[#This Row],[BMI]]&lt;25,"NormalWeight",IF(MedExam_Table[[#This Row],[BMI]]&lt;=30,"OverWeight","Obesity")))</f>
        <v>OverWeight</v>
      </c>
      <c r="M1228" t="str">
        <f>IF(MedExam_Table[[#This Row],[HBA1C]]&lt;5.7,"Normal",IF(MedExam_Table[[#This Row],[HBA1C]]&lt;6.4,"Prediabetes","Diabetes"))</f>
        <v>Diabetes</v>
      </c>
      <c r="N1228" t="str">
        <f>PROPER(MedExam_Table[[#This Row],[Any Transplants]])</f>
        <v>No</v>
      </c>
    </row>
    <row r="1229" spans="1:14" x14ac:dyDescent="0.3">
      <c r="A1229" t="s">
        <v>263</v>
      </c>
      <c r="B1229">
        <v>31.73</v>
      </c>
      <c r="C1229">
        <v>4.78</v>
      </c>
      <c r="D1229" t="s">
        <v>2382</v>
      </c>
      <c r="E1229" t="s">
        <v>2382</v>
      </c>
      <c r="F1229" t="s">
        <v>2380</v>
      </c>
      <c r="G1229">
        <v>2</v>
      </c>
      <c r="H1229" t="s">
        <v>2380</v>
      </c>
      <c r="I1229" s="9">
        <f>IF(MedExam_Table[[#This Row],[NumberOfMajorSurgeries]]="No major surgery",0,MedExam_Table[[#This Row],[NumberOfMajorSurgeries]])</f>
        <v>2</v>
      </c>
      <c r="J1229" t="str">
        <f>PROPER(MedExam_Table[[#This Row],[Heart Issues]])</f>
        <v>Yes</v>
      </c>
      <c r="K1229" t="str">
        <f>PROPER(IF(MedExam_Table[[#This Row],[smoker]]= "?","No",MedExam_Table[[#This Row],[smoker]]))</f>
        <v>No</v>
      </c>
      <c r="L1229" t="str">
        <f>IF(MedExam_Table[[#This Row],[BMI]]&lt;18.5,"Underweight",IF(MedExam_Table[[#This Row],[BMI]]&lt;25,"NormalWeight",IF(MedExam_Table[[#This Row],[BMI]]&lt;=30,"OverWeight","Obesity")))</f>
        <v>Obesity</v>
      </c>
      <c r="M1229" t="str">
        <f>IF(MedExam_Table[[#This Row],[HBA1C]]&lt;5.7,"Normal",IF(MedExam_Table[[#This Row],[HBA1C]]&lt;6.4,"Prediabetes","Diabetes"))</f>
        <v>Normal</v>
      </c>
      <c r="N1229" t="str">
        <f>PROPER(MedExam_Table[[#This Row],[Any Transplants]])</f>
        <v>Yes</v>
      </c>
    </row>
    <row r="1230" spans="1:14" x14ac:dyDescent="0.3">
      <c r="A1230" t="s">
        <v>262</v>
      </c>
      <c r="B1230">
        <v>28.88</v>
      </c>
      <c r="C1230">
        <v>6.09</v>
      </c>
      <c r="D1230" t="s">
        <v>2382</v>
      </c>
      <c r="E1230" t="s">
        <v>2382</v>
      </c>
      <c r="F1230" t="s">
        <v>2380</v>
      </c>
      <c r="G1230">
        <v>2</v>
      </c>
      <c r="H1230" t="s">
        <v>2380</v>
      </c>
      <c r="I1230" s="9">
        <f>IF(MedExam_Table[[#This Row],[NumberOfMajorSurgeries]]="No major surgery",0,MedExam_Table[[#This Row],[NumberOfMajorSurgeries]])</f>
        <v>2</v>
      </c>
      <c r="J1230" t="str">
        <f>PROPER(MedExam_Table[[#This Row],[Heart Issues]])</f>
        <v>Yes</v>
      </c>
      <c r="K1230" t="str">
        <f>PROPER(IF(MedExam_Table[[#This Row],[smoker]]= "?","No",MedExam_Table[[#This Row],[smoker]]))</f>
        <v>No</v>
      </c>
      <c r="L1230" t="str">
        <f>IF(MedExam_Table[[#This Row],[BMI]]&lt;18.5,"Underweight",IF(MedExam_Table[[#This Row],[BMI]]&lt;25,"NormalWeight",IF(MedExam_Table[[#This Row],[BMI]]&lt;=30,"OverWeight","Obesity")))</f>
        <v>OverWeight</v>
      </c>
      <c r="M1230" t="str">
        <f>IF(MedExam_Table[[#This Row],[HBA1C]]&lt;5.7,"Normal",IF(MedExam_Table[[#This Row],[HBA1C]]&lt;6.4,"Prediabetes","Diabetes"))</f>
        <v>Prediabetes</v>
      </c>
      <c r="N1230" t="str">
        <f>PROPER(MedExam_Table[[#This Row],[Any Transplants]])</f>
        <v>Yes</v>
      </c>
    </row>
    <row r="1231" spans="1:14" x14ac:dyDescent="0.3">
      <c r="A1231" t="s">
        <v>261</v>
      </c>
      <c r="B1231">
        <v>25.555</v>
      </c>
      <c r="C1231">
        <v>5.1100000000000003</v>
      </c>
      <c r="D1231" t="s">
        <v>2380</v>
      </c>
      <c r="E1231" t="s">
        <v>2380</v>
      </c>
      <c r="F1231" t="s">
        <v>2383</v>
      </c>
      <c r="G1231">
        <v>1</v>
      </c>
      <c r="H1231" t="s">
        <v>2380</v>
      </c>
      <c r="I1231" s="9">
        <f>IF(MedExam_Table[[#This Row],[NumberOfMajorSurgeries]]="No major surgery",0,MedExam_Table[[#This Row],[NumberOfMajorSurgeries]])</f>
        <v>1</v>
      </c>
      <c r="J1231" t="str">
        <f>PROPER(MedExam_Table[[#This Row],[Heart Issues]])</f>
        <v>No</v>
      </c>
      <c r="K1231" t="str">
        <f>PROPER(IF(MedExam_Table[[#This Row],[smoker]]= "?","No",MedExam_Table[[#This Row],[smoker]]))</f>
        <v>No</v>
      </c>
      <c r="L1231" t="str">
        <f>IF(MedExam_Table[[#This Row],[BMI]]&lt;18.5,"Underweight",IF(MedExam_Table[[#This Row],[BMI]]&lt;25,"NormalWeight",IF(MedExam_Table[[#This Row],[BMI]]&lt;=30,"OverWeight","Obesity")))</f>
        <v>OverWeight</v>
      </c>
      <c r="M1231" t="str">
        <f>IF(MedExam_Table[[#This Row],[HBA1C]]&lt;5.7,"Normal",IF(MedExam_Table[[#This Row],[HBA1C]]&lt;6.4,"Prediabetes","Diabetes"))</f>
        <v>Normal</v>
      </c>
      <c r="N1231" t="str">
        <f>PROPER(MedExam_Table[[#This Row],[Any Transplants]])</f>
        <v>No</v>
      </c>
    </row>
    <row r="1232" spans="1:14" x14ac:dyDescent="0.3">
      <c r="A1232" t="s">
        <v>260</v>
      </c>
      <c r="B1232">
        <v>37.29</v>
      </c>
      <c r="C1232">
        <v>4.46</v>
      </c>
      <c r="D1232" t="s">
        <v>2380</v>
      </c>
      <c r="E1232" t="s">
        <v>2382</v>
      </c>
      <c r="F1232" t="s">
        <v>2380</v>
      </c>
      <c r="G1232">
        <v>1</v>
      </c>
      <c r="H1232" t="s">
        <v>2380</v>
      </c>
      <c r="I1232" s="9">
        <f>IF(MedExam_Table[[#This Row],[NumberOfMajorSurgeries]]="No major surgery",0,MedExam_Table[[#This Row],[NumberOfMajorSurgeries]])</f>
        <v>1</v>
      </c>
      <c r="J1232" t="str">
        <f>PROPER(MedExam_Table[[#This Row],[Heart Issues]])</f>
        <v>No</v>
      </c>
      <c r="K1232" t="str">
        <f>PROPER(IF(MedExam_Table[[#This Row],[smoker]]= "?","No",MedExam_Table[[#This Row],[smoker]]))</f>
        <v>No</v>
      </c>
      <c r="L1232" t="str">
        <f>IF(MedExam_Table[[#This Row],[BMI]]&lt;18.5,"Underweight",IF(MedExam_Table[[#This Row],[BMI]]&lt;25,"NormalWeight",IF(MedExam_Table[[#This Row],[BMI]]&lt;=30,"OverWeight","Obesity")))</f>
        <v>Obesity</v>
      </c>
      <c r="M1232" t="str">
        <f>IF(MedExam_Table[[#This Row],[HBA1C]]&lt;5.7,"Normal",IF(MedExam_Table[[#This Row],[HBA1C]]&lt;6.4,"Prediabetes","Diabetes"))</f>
        <v>Normal</v>
      </c>
      <c r="N1232" t="str">
        <f>PROPER(MedExam_Table[[#This Row],[Any Transplants]])</f>
        <v>Yes</v>
      </c>
    </row>
    <row r="1233" spans="1:14" x14ac:dyDescent="0.3">
      <c r="A1233" t="s">
        <v>259</v>
      </c>
      <c r="B1233">
        <v>40.28</v>
      </c>
      <c r="C1233">
        <v>6.11</v>
      </c>
      <c r="D1233" t="s">
        <v>2380</v>
      </c>
      <c r="E1233" t="s">
        <v>2382</v>
      </c>
      <c r="F1233" t="s">
        <v>2380</v>
      </c>
      <c r="G1233">
        <v>1</v>
      </c>
      <c r="H1233" t="s">
        <v>2380</v>
      </c>
      <c r="I1233" s="9">
        <f>IF(MedExam_Table[[#This Row],[NumberOfMajorSurgeries]]="No major surgery",0,MedExam_Table[[#This Row],[NumberOfMajorSurgeries]])</f>
        <v>1</v>
      </c>
      <c r="J1233" t="str">
        <f>PROPER(MedExam_Table[[#This Row],[Heart Issues]])</f>
        <v>No</v>
      </c>
      <c r="K1233" t="str">
        <f>PROPER(IF(MedExam_Table[[#This Row],[smoker]]= "?","No",MedExam_Table[[#This Row],[smoker]]))</f>
        <v>No</v>
      </c>
      <c r="L1233" t="str">
        <f>IF(MedExam_Table[[#This Row],[BMI]]&lt;18.5,"Underweight",IF(MedExam_Table[[#This Row],[BMI]]&lt;25,"NormalWeight",IF(MedExam_Table[[#This Row],[BMI]]&lt;=30,"OverWeight","Obesity")))</f>
        <v>Obesity</v>
      </c>
      <c r="M1233" t="str">
        <f>IF(MedExam_Table[[#This Row],[HBA1C]]&lt;5.7,"Normal",IF(MedExam_Table[[#This Row],[HBA1C]]&lt;6.4,"Prediabetes","Diabetes"))</f>
        <v>Prediabetes</v>
      </c>
      <c r="N1233" t="str">
        <f>PROPER(MedExam_Table[[#This Row],[Any Transplants]])</f>
        <v>Yes</v>
      </c>
    </row>
    <row r="1234" spans="1:14" x14ac:dyDescent="0.3">
      <c r="A1234" t="s">
        <v>258</v>
      </c>
      <c r="B1234">
        <v>40.185000000000002</v>
      </c>
      <c r="C1234">
        <v>4.66</v>
      </c>
      <c r="D1234" t="s">
        <v>2380</v>
      </c>
      <c r="E1234" t="s">
        <v>2382</v>
      </c>
      <c r="F1234" t="s">
        <v>2380</v>
      </c>
      <c r="G1234">
        <v>1</v>
      </c>
      <c r="H1234" t="s">
        <v>2380</v>
      </c>
      <c r="I1234" s="9">
        <f>IF(MedExam_Table[[#This Row],[NumberOfMajorSurgeries]]="No major surgery",0,MedExam_Table[[#This Row],[NumberOfMajorSurgeries]])</f>
        <v>1</v>
      </c>
      <c r="J1234" t="str">
        <f>PROPER(MedExam_Table[[#This Row],[Heart Issues]])</f>
        <v>No</v>
      </c>
      <c r="K1234" t="str">
        <f>PROPER(IF(MedExam_Table[[#This Row],[smoker]]= "?","No",MedExam_Table[[#This Row],[smoker]]))</f>
        <v>No</v>
      </c>
      <c r="L1234" t="str">
        <f>IF(MedExam_Table[[#This Row],[BMI]]&lt;18.5,"Underweight",IF(MedExam_Table[[#This Row],[BMI]]&lt;25,"NormalWeight",IF(MedExam_Table[[#This Row],[BMI]]&lt;=30,"OverWeight","Obesity")))</f>
        <v>Obesity</v>
      </c>
      <c r="M1234" t="str">
        <f>IF(MedExam_Table[[#This Row],[HBA1C]]&lt;5.7,"Normal",IF(MedExam_Table[[#This Row],[HBA1C]]&lt;6.4,"Prediabetes","Diabetes"))</f>
        <v>Normal</v>
      </c>
      <c r="N1234" t="str">
        <f>PROPER(MedExam_Table[[#This Row],[Any Transplants]])</f>
        <v>Yes</v>
      </c>
    </row>
    <row r="1235" spans="1:14" x14ac:dyDescent="0.3">
      <c r="A1235" t="s">
        <v>257</v>
      </c>
      <c r="B1235">
        <v>23.57</v>
      </c>
      <c r="C1235">
        <v>6.14</v>
      </c>
      <c r="D1235" t="s">
        <v>2380</v>
      </c>
      <c r="E1235" t="s">
        <v>2380</v>
      </c>
      <c r="F1235" t="s">
        <v>2380</v>
      </c>
      <c r="G1235" t="s">
        <v>2381</v>
      </c>
      <c r="H1235" t="s">
        <v>2380</v>
      </c>
      <c r="I1235" s="9">
        <f>IF(MedExam_Table[[#This Row],[NumberOfMajorSurgeries]]="No major surgery",0,MedExam_Table[[#This Row],[NumberOfMajorSurgeries]])</f>
        <v>0</v>
      </c>
      <c r="J1235" t="str">
        <f>PROPER(MedExam_Table[[#This Row],[Heart Issues]])</f>
        <v>No</v>
      </c>
      <c r="K1235" t="str">
        <f>PROPER(IF(MedExam_Table[[#This Row],[smoker]]= "?","No",MedExam_Table[[#This Row],[smoker]]))</f>
        <v>No</v>
      </c>
      <c r="L1235" t="str">
        <f>IF(MedExam_Table[[#This Row],[BMI]]&lt;18.5,"Underweight",IF(MedExam_Table[[#This Row],[BMI]]&lt;25,"NormalWeight",IF(MedExam_Table[[#This Row],[BMI]]&lt;=30,"OverWeight","Obesity")))</f>
        <v>NormalWeight</v>
      </c>
      <c r="M1235" t="str">
        <f>IF(MedExam_Table[[#This Row],[HBA1C]]&lt;5.7,"Normal",IF(MedExam_Table[[#This Row],[HBA1C]]&lt;6.4,"Prediabetes","Diabetes"))</f>
        <v>Prediabetes</v>
      </c>
      <c r="N1235" t="str">
        <f>PROPER(MedExam_Table[[#This Row],[Any Transplants]])</f>
        <v>No</v>
      </c>
    </row>
    <row r="1236" spans="1:14" x14ac:dyDescent="0.3">
      <c r="A1236" t="s">
        <v>256</v>
      </c>
      <c r="B1236">
        <v>35.625</v>
      </c>
      <c r="C1236">
        <v>6.21</v>
      </c>
      <c r="D1236" t="s">
        <v>2380</v>
      </c>
      <c r="E1236" t="s">
        <v>2382</v>
      </c>
      <c r="F1236" t="s">
        <v>2380</v>
      </c>
      <c r="G1236">
        <v>1</v>
      </c>
      <c r="H1236" t="s">
        <v>2380</v>
      </c>
      <c r="I1236" s="9">
        <f>IF(MedExam_Table[[#This Row],[NumberOfMajorSurgeries]]="No major surgery",0,MedExam_Table[[#This Row],[NumberOfMajorSurgeries]])</f>
        <v>1</v>
      </c>
      <c r="J1236" t="str">
        <f>PROPER(MedExam_Table[[#This Row],[Heart Issues]])</f>
        <v>No</v>
      </c>
      <c r="K1236" t="str">
        <f>PROPER(IF(MedExam_Table[[#This Row],[smoker]]= "?","No",MedExam_Table[[#This Row],[smoker]]))</f>
        <v>No</v>
      </c>
      <c r="L1236" t="str">
        <f>IF(MedExam_Table[[#This Row],[BMI]]&lt;18.5,"Underweight",IF(MedExam_Table[[#This Row],[BMI]]&lt;25,"NormalWeight",IF(MedExam_Table[[#This Row],[BMI]]&lt;=30,"OverWeight","Obesity")))</f>
        <v>Obesity</v>
      </c>
      <c r="M1236" t="str">
        <f>IF(MedExam_Table[[#This Row],[HBA1C]]&lt;5.7,"Normal",IF(MedExam_Table[[#This Row],[HBA1C]]&lt;6.4,"Prediabetes","Diabetes"))</f>
        <v>Prediabetes</v>
      </c>
      <c r="N1236" t="str">
        <f>PROPER(MedExam_Table[[#This Row],[Any Transplants]])</f>
        <v>Yes</v>
      </c>
    </row>
    <row r="1237" spans="1:14" x14ac:dyDescent="0.3">
      <c r="A1237" t="s">
        <v>2162</v>
      </c>
      <c r="B1237">
        <v>35.6</v>
      </c>
      <c r="C1237">
        <v>4.0199999999999996</v>
      </c>
      <c r="D1237" t="s">
        <v>2382</v>
      </c>
      <c r="E1237" t="s">
        <v>2382</v>
      </c>
      <c r="F1237" t="s">
        <v>2380</v>
      </c>
      <c r="G1237">
        <v>2</v>
      </c>
      <c r="H1237" t="s">
        <v>2382</v>
      </c>
      <c r="I1237" s="9">
        <f>IF(MedExam_Table[[#This Row],[NumberOfMajorSurgeries]]="No major surgery",0,MedExam_Table[[#This Row],[NumberOfMajorSurgeries]])</f>
        <v>2</v>
      </c>
      <c r="J1237" t="str">
        <f>PROPER(MedExam_Table[[#This Row],[Heart Issues]])</f>
        <v>Yes</v>
      </c>
      <c r="K1237" t="str">
        <f>PROPER(IF(MedExam_Table[[#This Row],[smoker]]= "?","No",MedExam_Table[[#This Row],[smoker]]))</f>
        <v>Yes</v>
      </c>
      <c r="L1237" t="str">
        <f>IF(MedExam_Table[[#This Row],[BMI]]&lt;18.5,"Underweight",IF(MedExam_Table[[#This Row],[BMI]]&lt;25,"NormalWeight",IF(MedExam_Table[[#This Row],[BMI]]&lt;=30,"OverWeight","Obesity")))</f>
        <v>Obesity</v>
      </c>
      <c r="M1237" t="str">
        <f>IF(MedExam_Table[[#This Row],[HBA1C]]&lt;5.7,"Normal",IF(MedExam_Table[[#This Row],[HBA1C]]&lt;6.4,"Prediabetes","Diabetes"))</f>
        <v>Normal</v>
      </c>
      <c r="N1237" t="str">
        <f>PROPER(MedExam_Table[[#This Row],[Any Transplants]])</f>
        <v>Yes</v>
      </c>
    </row>
    <row r="1238" spans="1:14" x14ac:dyDescent="0.3">
      <c r="A1238" t="s">
        <v>255</v>
      </c>
      <c r="B1238">
        <v>33.155000000000001</v>
      </c>
      <c r="C1238">
        <v>4.5999999999999996</v>
      </c>
      <c r="D1238" t="s">
        <v>2380</v>
      </c>
      <c r="E1238" t="s">
        <v>2382</v>
      </c>
      <c r="F1238" t="s">
        <v>2380</v>
      </c>
      <c r="G1238">
        <v>1</v>
      </c>
      <c r="H1238" t="s">
        <v>2380</v>
      </c>
      <c r="I1238" s="9">
        <f>IF(MedExam_Table[[#This Row],[NumberOfMajorSurgeries]]="No major surgery",0,MedExam_Table[[#This Row],[NumberOfMajorSurgeries]])</f>
        <v>1</v>
      </c>
      <c r="J1238" t="str">
        <f>PROPER(MedExam_Table[[#This Row],[Heart Issues]])</f>
        <v>No</v>
      </c>
      <c r="K1238" t="str">
        <f>PROPER(IF(MedExam_Table[[#This Row],[smoker]]= "?","No",MedExam_Table[[#This Row],[smoker]]))</f>
        <v>No</v>
      </c>
      <c r="L1238" t="str">
        <f>IF(MedExam_Table[[#This Row],[BMI]]&lt;18.5,"Underweight",IF(MedExam_Table[[#This Row],[BMI]]&lt;25,"NormalWeight",IF(MedExam_Table[[#This Row],[BMI]]&lt;=30,"OverWeight","Obesity")))</f>
        <v>Obesity</v>
      </c>
      <c r="M1238" t="str">
        <f>IF(MedExam_Table[[#This Row],[HBA1C]]&lt;5.7,"Normal",IF(MedExam_Table[[#This Row],[HBA1C]]&lt;6.4,"Prediabetes","Diabetes"))</f>
        <v>Normal</v>
      </c>
      <c r="N1238" t="str">
        <f>PROPER(MedExam_Table[[#This Row],[Any Transplants]])</f>
        <v>Yes</v>
      </c>
    </row>
    <row r="1239" spans="1:14" x14ac:dyDescent="0.3">
      <c r="A1239" t="s">
        <v>254</v>
      </c>
      <c r="B1239">
        <v>31.92</v>
      </c>
      <c r="C1239">
        <v>5.04</v>
      </c>
      <c r="D1239" t="s">
        <v>2380</v>
      </c>
      <c r="E1239" t="s">
        <v>2382</v>
      </c>
      <c r="F1239" t="s">
        <v>2380</v>
      </c>
      <c r="G1239">
        <v>1</v>
      </c>
      <c r="H1239" t="s">
        <v>2380</v>
      </c>
      <c r="I1239" s="9">
        <f>IF(MedExam_Table[[#This Row],[NumberOfMajorSurgeries]]="No major surgery",0,MedExam_Table[[#This Row],[NumberOfMajorSurgeries]])</f>
        <v>1</v>
      </c>
      <c r="J1239" t="str">
        <f>PROPER(MedExam_Table[[#This Row],[Heart Issues]])</f>
        <v>No</v>
      </c>
      <c r="K1239" t="str">
        <f>PROPER(IF(MedExam_Table[[#This Row],[smoker]]= "?","No",MedExam_Table[[#This Row],[smoker]]))</f>
        <v>No</v>
      </c>
      <c r="L1239" t="str">
        <f>IF(MedExam_Table[[#This Row],[BMI]]&lt;18.5,"Underweight",IF(MedExam_Table[[#This Row],[BMI]]&lt;25,"NormalWeight",IF(MedExam_Table[[#This Row],[BMI]]&lt;=30,"OverWeight","Obesity")))</f>
        <v>Obesity</v>
      </c>
      <c r="M1239" t="str">
        <f>IF(MedExam_Table[[#This Row],[HBA1C]]&lt;5.7,"Normal",IF(MedExam_Table[[#This Row],[HBA1C]]&lt;6.4,"Prediabetes","Diabetes"))</f>
        <v>Normal</v>
      </c>
      <c r="N1239" t="str">
        <f>PROPER(MedExam_Table[[#This Row],[Any Transplants]])</f>
        <v>Yes</v>
      </c>
    </row>
    <row r="1240" spans="1:14" x14ac:dyDescent="0.3">
      <c r="A1240" t="s">
        <v>253</v>
      </c>
      <c r="B1240">
        <v>30.305</v>
      </c>
      <c r="C1240">
        <v>5.08</v>
      </c>
      <c r="D1240" t="s">
        <v>2380</v>
      </c>
      <c r="E1240" t="s">
        <v>2382</v>
      </c>
      <c r="F1240" t="s">
        <v>2380</v>
      </c>
      <c r="G1240">
        <v>1</v>
      </c>
      <c r="H1240" t="s">
        <v>2380</v>
      </c>
      <c r="I1240" s="9">
        <f>IF(MedExam_Table[[#This Row],[NumberOfMajorSurgeries]]="No major surgery",0,MedExam_Table[[#This Row],[NumberOfMajorSurgeries]])</f>
        <v>1</v>
      </c>
      <c r="J1240" t="str">
        <f>PROPER(MedExam_Table[[#This Row],[Heart Issues]])</f>
        <v>No</v>
      </c>
      <c r="K1240" t="str">
        <f>PROPER(IF(MedExam_Table[[#This Row],[smoker]]= "?","No",MedExam_Table[[#This Row],[smoker]]))</f>
        <v>No</v>
      </c>
      <c r="L1240" t="str">
        <f>IF(MedExam_Table[[#This Row],[BMI]]&lt;18.5,"Underweight",IF(MedExam_Table[[#This Row],[BMI]]&lt;25,"NormalWeight",IF(MedExam_Table[[#This Row],[BMI]]&lt;=30,"OverWeight","Obesity")))</f>
        <v>Obesity</v>
      </c>
      <c r="M1240" t="str">
        <f>IF(MedExam_Table[[#This Row],[HBA1C]]&lt;5.7,"Normal",IF(MedExam_Table[[#This Row],[HBA1C]]&lt;6.4,"Prediabetes","Diabetes"))</f>
        <v>Normal</v>
      </c>
      <c r="N1240" t="str">
        <f>PROPER(MedExam_Table[[#This Row],[Any Transplants]])</f>
        <v>Yes</v>
      </c>
    </row>
    <row r="1241" spans="1:14" x14ac:dyDescent="0.3">
      <c r="A1241" t="s">
        <v>252</v>
      </c>
      <c r="B1241">
        <v>30.114999999999998</v>
      </c>
      <c r="C1241">
        <v>4.38</v>
      </c>
      <c r="D1241" t="s">
        <v>2380</v>
      </c>
      <c r="E1241" t="s">
        <v>2382</v>
      </c>
      <c r="F1241" t="s">
        <v>2380</v>
      </c>
      <c r="G1241">
        <v>1</v>
      </c>
      <c r="H1241" t="s">
        <v>2380</v>
      </c>
      <c r="I1241" s="9">
        <f>IF(MedExam_Table[[#This Row],[NumberOfMajorSurgeries]]="No major surgery",0,MedExam_Table[[#This Row],[NumberOfMajorSurgeries]])</f>
        <v>1</v>
      </c>
      <c r="J1241" t="str">
        <f>PROPER(MedExam_Table[[#This Row],[Heart Issues]])</f>
        <v>No</v>
      </c>
      <c r="K1241" t="str">
        <f>PROPER(IF(MedExam_Table[[#This Row],[smoker]]= "?","No",MedExam_Table[[#This Row],[smoker]]))</f>
        <v>No</v>
      </c>
      <c r="L1241" t="str">
        <f>IF(MedExam_Table[[#This Row],[BMI]]&lt;18.5,"Underweight",IF(MedExam_Table[[#This Row],[BMI]]&lt;25,"NormalWeight",IF(MedExam_Table[[#This Row],[BMI]]&lt;=30,"OverWeight","Obesity")))</f>
        <v>Obesity</v>
      </c>
      <c r="M1241" t="str">
        <f>IF(MedExam_Table[[#This Row],[HBA1C]]&lt;5.7,"Normal",IF(MedExam_Table[[#This Row],[HBA1C]]&lt;6.4,"Prediabetes","Diabetes"))</f>
        <v>Normal</v>
      </c>
      <c r="N1241" t="str">
        <f>PROPER(MedExam_Table[[#This Row],[Any Transplants]])</f>
        <v>Yes</v>
      </c>
    </row>
    <row r="1242" spans="1:14" x14ac:dyDescent="0.3">
      <c r="A1242" t="s">
        <v>251</v>
      </c>
      <c r="B1242">
        <v>24.09</v>
      </c>
      <c r="C1242">
        <v>4.79</v>
      </c>
      <c r="D1242" t="s">
        <v>2380</v>
      </c>
      <c r="E1242" t="s">
        <v>2382</v>
      </c>
      <c r="F1242" t="s">
        <v>2380</v>
      </c>
      <c r="G1242">
        <v>1</v>
      </c>
      <c r="H1242" t="s">
        <v>2380</v>
      </c>
      <c r="I1242" s="9">
        <f>IF(MedExam_Table[[#This Row],[NumberOfMajorSurgeries]]="No major surgery",0,MedExam_Table[[#This Row],[NumberOfMajorSurgeries]])</f>
        <v>1</v>
      </c>
      <c r="J1242" t="str">
        <f>PROPER(MedExam_Table[[#This Row],[Heart Issues]])</f>
        <v>No</v>
      </c>
      <c r="K1242" t="str">
        <f>PROPER(IF(MedExam_Table[[#This Row],[smoker]]= "?","No",MedExam_Table[[#This Row],[smoker]]))</f>
        <v>No</v>
      </c>
      <c r="L1242" t="str">
        <f>IF(MedExam_Table[[#This Row],[BMI]]&lt;18.5,"Underweight",IF(MedExam_Table[[#This Row],[BMI]]&lt;25,"NormalWeight",IF(MedExam_Table[[#This Row],[BMI]]&lt;=30,"OverWeight","Obesity")))</f>
        <v>NormalWeight</v>
      </c>
      <c r="M1242" t="str">
        <f>IF(MedExam_Table[[#This Row],[HBA1C]]&lt;5.7,"Normal",IF(MedExam_Table[[#This Row],[HBA1C]]&lt;6.4,"Prediabetes","Diabetes"))</f>
        <v>Normal</v>
      </c>
      <c r="N1242" t="str">
        <f>PROPER(MedExam_Table[[#This Row],[Any Transplants]])</f>
        <v>Yes</v>
      </c>
    </row>
    <row r="1243" spans="1:14" x14ac:dyDescent="0.3">
      <c r="A1243" t="s">
        <v>250</v>
      </c>
      <c r="B1243">
        <v>28.215</v>
      </c>
      <c r="C1243">
        <v>4.21</v>
      </c>
      <c r="D1243" t="s">
        <v>2380</v>
      </c>
      <c r="E1243" t="s">
        <v>2382</v>
      </c>
      <c r="F1243" t="s">
        <v>2380</v>
      </c>
      <c r="G1243">
        <v>1</v>
      </c>
      <c r="H1243" t="s">
        <v>2380</v>
      </c>
      <c r="I1243" s="9">
        <f>IF(MedExam_Table[[#This Row],[NumberOfMajorSurgeries]]="No major surgery",0,MedExam_Table[[#This Row],[NumberOfMajorSurgeries]])</f>
        <v>1</v>
      </c>
      <c r="J1243" t="str">
        <f>PROPER(MedExam_Table[[#This Row],[Heart Issues]])</f>
        <v>No</v>
      </c>
      <c r="K1243" t="str">
        <f>PROPER(IF(MedExam_Table[[#This Row],[smoker]]= "?","No",MedExam_Table[[#This Row],[smoker]]))</f>
        <v>No</v>
      </c>
      <c r="L1243" t="str">
        <f>IF(MedExam_Table[[#This Row],[BMI]]&lt;18.5,"Underweight",IF(MedExam_Table[[#This Row],[BMI]]&lt;25,"NormalWeight",IF(MedExam_Table[[#This Row],[BMI]]&lt;=30,"OverWeight","Obesity")))</f>
        <v>OverWeight</v>
      </c>
      <c r="M1243" t="str">
        <f>IF(MedExam_Table[[#This Row],[HBA1C]]&lt;5.7,"Normal",IF(MedExam_Table[[#This Row],[HBA1C]]&lt;6.4,"Prediabetes","Diabetes"))</f>
        <v>Normal</v>
      </c>
      <c r="N1243" t="str">
        <f>PROPER(MedExam_Table[[#This Row],[Any Transplants]])</f>
        <v>Yes</v>
      </c>
    </row>
    <row r="1244" spans="1:14" x14ac:dyDescent="0.3">
      <c r="A1244" t="s">
        <v>248</v>
      </c>
      <c r="B1244">
        <v>26.315000000000001</v>
      </c>
      <c r="C1244">
        <v>5.47</v>
      </c>
      <c r="D1244" t="s">
        <v>2380</v>
      </c>
      <c r="E1244" t="s">
        <v>2382</v>
      </c>
      <c r="F1244" t="s">
        <v>2380</v>
      </c>
      <c r="G1244">
        <v>1</v>
      </c>
      <c r="H1244" t="s">
        <v>2380</v>
      </c>
      <c r="I1244" s="9">
        <f>IF(MedExam_Table[[#This Row],[NumberOfMajorSurgeries]]="No major surgery",0,MedExam_Table[[#This Row],[NumberOfMajorSurgeries]])</f>
        <v>1</v>
      </c>
      <c r="J1244" t="str">
        <f>PROPER(MedExam_Table[[#This Row],[Heart Issues]])</f>
        <v>No</v>
      </c>
      <c r="K1244" t="str">
        <f>PROPER(IF(MedExam_Table[[#This Row],[smoker]]= "?","No",MedExam_Table[[#This Row],[smoker]]))</f>
        <v>No</v>
      </c>
      <c r="L1244" t="str">
        <f>IF(MedExam_Table[[#This Row],[BMI]]&lt;18.5,"Underweight",IF(MedExam_Table[[#This Row],[BMI]]&lt;25,"NormalWeight",IF(MedExam_Table[[#This Row],[BMI]]&lt;=30,"OverWeight","Obesity")))</f>
        <v>OverWeight</v>
      </c>
      <c r="M1244" t="str">
        <f>IF(MedExam_Table[[#This Row],[HBA1C]]&lt;5.7,"Normal",IF(MedExam_Table[[#This Row],[HBA1C]]&lt;6.4,"Prediabetes","Diabetes"))</f>
        <v>Normal</v>
      </c>
      <c r="N1244" t="str">
        <f>PROPER(MedExam_Table[[#This Row],[Any Transplants]])</f>
        <v>Yes</v>
      </c>
    </row>
    <row r="1245" spans="1:14" x14ac:dyDescent="0.3">
      <c r="A1245" t="s">
        <v>246</v>
      </c>
      <c r="B1245">
        <v>25.08</v>
      </c>
      <c r="C1245">
        <v>5.09</v>
      </c>
      <c r="D1245" t="s">
        <v>2380</v>
      </c>
      <c r="E1245" t="s">
        <v>2382</v>
      </c>
      <c r="F1245" t="s">
        <v>2380</v>
      </c>
      <c r="G1245">
        <v>1</v>
      </c>
      <c r="H1245" t="s">
        <v>2380</v>
      </c>
      <c r="I1245" s="9">
        <f>IF(MedExam_Table[[#This Row],[NumberOfMajorSurgeries]]="No major surgery",0,MedExam_Table[[#This Row],[NumberOfMajorSurgeries]])</f>
        <v>1</v>
      </c>
      <c r="J1245" t="str">
        <f>PROPER(MedExam_Table[[#This Row],[Heart Issues]])</f>
        <v>No</v>
      </c>
      <c r="K1245" t="str">
        <f>PROPER(IF(MedExam_Table[[#This Row],[smoker]]= "?","No",MedExam_Table[[#This Row],[smoker]]))</f>
        <v>No</v>
      </c>
      <c r="L1245" t="str">
        <f>IF(MedExam_Table[[#This Row],[BMI]]&lt;18.5,"Underweight",IF(MedExam_Table[[#This Row],[BMI]]&lt;25,"NormalWeight",IF(MedExam_Table[[#This Row],[BMI]]&lt;=30,"OverWeight","Obesity")))</f>
        <v>OverWeight</v>
      </c>
      <c r="M1245" t="str">
        <f>IF(MedExam_Table[[#This Row],[HBA1C]]&lt;5.7,"Normal",IF(MedExam_Table[[#This Row],[HBA1C]]&lt;6.4,"Prediabetes","Diabetes"))</f>
        <v>Normal</v>
      </c>
      <c r="N1245" t="str">
        <f>PROPER(MedExam_Table[[#This Row],[Any Transplants]])</f>
        <v>Yes</v>
      </c>
    </row>
    <row r="1246" spans="1:14" x14ac:dyDescent="0.3">
      <c r="A1246" t="s">
        <v>245</v>
      </c>
      <c r="B1246">
        <v>15.41</v>
      </c>
      <c r="C1246">
        <v>5.08</v>
      </c>
      <c r="D1246" t="s">
        <v>2380</v>
      </c>
      <c r="E1246" t="s">
        <v>2380</v>
      </c>
      <c r="F1246" t="s">
        <v>2380</v>
      </c>
      <c r="G1246" t="s">
        <v>2381</v>
      </c>
      <c r="H1246" t="s">
        <v>2380</v>
      </c>
      <c r="I1246" s="9">
        <f>IF(MedExam_Table[[#This Row],[NumberOfMajorSurgeries]]="No major surgery",0,MedExam_Table[[#This Row],[NumberOfMajorSurgeries]])</f>
        <v>0</v>
      </c>
      <c r="J1246" t="str">
        <f>PROPER(MedExam_Table[[#This Row],[Heart Issues]])</f>
        <v>No</v>
      </c>
      <c r="K1246" t="str">
        <f>PROPER(IF(MedExam_Table[[#This Row],[smoker]]= "?","No",MedExam_Table[[#This Row],[smoker]]))</f>
        <v>No</v>
      </c>
      <c r="L1246" t="str">
        <f>IF(MedExam_Table[[#This Row],[BMI]]&lt;18.5,"Underweight",IF(MedExam_Table[[#This Row],[BMI]]&lt;25,"NormalWeight",IF(MedExam_Table[[#This Row],[BMI]]&lt;=30,"OverWeight","Obesity")))</f>
        <v>Underweight</v>
      </c>
      <c r="M1246" t="str">
        <f>IF(MedExam_Table[[#This Row],[HBA1C]]&lt;5.7,"Normal",IF(MedExam_Table[[#This Row],[HBA1C]]&lt;6.4,"Prediabetes","Diabetes"))</f>
        <v>Normal</v>
      </c>
      <c r="N1246" t="str">
        <f>PROPER(MedExam_Table[[#This Row],[Any Transplants]])</f>
        <v>No</v>
      </c>
    </row>
    <row r="1247" spans="1:14" x14ac:dyDescent="0.3">
      <c r="A1247" t="s">
        <v>244</v>
      </c>
      <c r="B1247">
        <v>23.83</v>
      </c>
      <c r="C1247">
        <v>5.68</v>
      </c>
      <c r="D1247" t="s">
        <v>2380</v>
      </c>
      <c r="E1247" t="s">
        <v>2380</v>
      </c>
      <c r="F1247" t="s">
        <v>2380</v>
      </c>
      <c r="G1247" t="s">
        <v>2381</v>
      </c>
      <c r="H1247" t="s">
        <v>2380</v>
      </c>
      <c r="I1247" s="9">
        <f>IF(MedExam_Table[[#This Row],[NumberOfMajorSurgeries]]="No major surgery",0,MedExam_Table[[#This Row],[NumberOfMajorSurgeries]])</f>
        <v>0</v>
      </c>
      <c r="J1247" t="str">
        <f>PROPER(MedExam_Table[[#This Row],[Heart Issues]])</f>
        <v>No</v>
      </c>
      <c r="K1247" t="str">
        <f>PROPER(IF(MedExam_Table[[#This Row],[smoker]]= "?","No",MedExam_Table[[#This Row],[smoker]]))</f>
        <v>No</v>
      </c>
      <c r="L1247" t="str">
        <f>IF(MedExam_Table[[#This Row],[BMI]]&lt;18.5,"Underweight",IF(MedExam_Table[[#This Row],[BMI]]&lt;25,"NormalWeight",IF(MedExam_Table[[#This Row],[BMI]]&lt;=30,"OverWeight","Obesity")))</f>
        <v>NormalWeight</v>
      </c>
      <c r="M1247" t="str">
        <f>IF(MedExam_Table[[#This Row],[HBA1C]]&lt;5.7,"Normal",IF(MedExam_Table[[#This Row],[HBA1C]]&lt;6.4,"Prediabetes","Diabetes"))</f>
        <v>Normal</v>
      </c>
      <c r="N1247" t="str">
        <f>PROPER(MedExam_Table[[#This Row],[Any Transplants]])</f>
        <v>No</v>
      </c>
    </row>
    <row r="1248" spans="1:14" x14ac:dyDescent="0.3">
      <c r="A1248" t="s">
        <v>2161</v>
      </c>
      <c r="B1248">
        <v>34.39</v>
      </c>
      <c r="C1248">
        <v>8.7200000000000006</v>
      </c>
      <c r="D1248" t="s">
        <v>2380</v>
      </c>
      <c r="E1248" t="s">
        <v>2380</v>
      </c>
      <c r="F1248" t="s">
        <v>2380</v>
      </c>
      <c r="G1248" t="s">
        <v>2381</v>
      </c>
      <c r="H1248" t="s">
        <v>2382</v>
      </c>
      <c r="I1248" s="9">
        <f>IF(MedExam_Table[[#This Row],[NumberOfMajorSurgeries]]="No major surgery",0,MedExam_Table[[#This Row],[NumberOfMajorSurgeries]])</f>
        <v>0</v>
      </c>
      <c r="J1248" t="str">
        <f>PROPER(MedExam_Table[[#This Row],[Heart Issues]])</f>
        <v>No</v>
      </c>
      <c r="K1248" t="str">
        <f>PROPER(IF(MedExam_Table[[#This Row],[smoker]]= "?","No",MedExam_Table[[#This Row],[smoker]]))</f>
        <v>Yes</v>
      </c>
      <c r="L1248" t="str">
        <f>IF(MedExam_Table[[#This Row],[BMI]]&lt;18.5,"Underweight",IF(MedExam_Table[[#This Row],[BMI]]&lt;25,"NormalWeight",IF(MedExam_Table[[#This Row],[BMI]]&lt;=30,"OverWeight","Obesity")))</f>
        <v>Obesity</v>
      </c>
      <c r="M1248" t="str">
        <f>IF(MedExam_Table[[#This Row],[HBA1C]]&lt;5.7,"Normal",IF(MedExam_Table[[#This Row],[HBA1C]]&lt;6.4,"Prediabetes","Diabetes"))</f>
        <v>Diabetes</v>
      </c>
      <c r="N1248" t="str">
        <f>PROPER(MedExam_Table[[#This Row],[Any Transplants]])</f>
        <v>No</v>
      </c>
    </row>
    <row r="1249" spans="1:14" x14ac:dyDescent="0.3">
      <c r="A1249" t="s">
        <v>243</v>
      </c>
      <c r="B1249">
        <v>36</v>
      </c>
      <c r="C1249">
        <v>4.66</v>
      </c>
      <c r="D1249" t="s">
        <v>2380</v>
      </c>
      <c r="E1249" t="s">
        <v>2382</v>
      </c>
      <c r="F1249" t="s">
        <v>2380</v>
      </c>
      <c r="G1249">
        <v>1</v>
      </c>
      <c r="H1249" t="s">
        <v>2380</v>
      </c>
      <c r="I1249" s="9">
        <f>IF(MedExam_Table[[#This Row],[NumberOfMajorSurgeries]]="No major surgery",0,MedExam_Table[[#This Row],[NumberOfMajorSurgeries]])</f>
        <v>1</v>
      </c>
      <c r="J1249" t="str">
        <f>PROPER(MedExam_Table[[#This Row],[Heart Issues]])</f>
        <v>No</v>
      </c>
      <c r="K1249" t="str">
        <f>PROPER(IF(MedExam_Table[[#This Row],[smoker]]= "?","No",MedExam_Table[[#This Row],[smoker]]))</f>
        <v>No</v>
      </c>
      <c r="L1249" t="str">
        <f>IF(MedExam_Table[[#This Row],[BMI]]&lt;18.5,"Underweight",IF(MedExam_Table[[#This Row],[BMI]]&lt;25,"NormalWeight",IF(MedExam_Table[[#This Row],[BMI]]&lt;=30,"OverWeight","Obesity")))</f>
        <v>Obesity</v>
      </c>
      <c r="M1249" t="str">
        <f>IF(MedExam_Table[[#This Row],[HBA1C]]&lt;5.7,"Normal",IF(MedExam_Table[[#This Row],[HBA1C]]&lt;6.4,"Prediabetes","Diabetes"))</f>
        <v>Normal</v>
      </c>
      <c r="N1249" t="str">
        <f>PROPER(MedExam_Table[[#This Row],[Any Transplants]])</f>
        <v>Yes</v>
      </c>
    </row>
    <row r="1250" spans="1:14" x14ac:dyDescent="0.3">
      <c r="A1250" t="s">
        <v>242</v>
      </c>
      <c r="B1250">
        <v>28.82</v>
      </c>
      <c r="C1250">
        <v>5.59</v>
      </c>
      <c r="D1250" t="s">
        <v>2380</v>
      </c>
      <c r="E1250" t="s">
        <v>2382</v>
      </c>
      <c r="F1250" t="s">
        <v>2380</v>
      </c>
      <c r="G1250">
        <v>1</v>
      </c>
      <c r="H1250" t="s">
        <v>2380</v>
      </c>
      <c r="I1250" s="9">
        <f>IF(MedExam_Table[[#This Row],[NumberOfMajorSurgeries]]="No major surgery",0,MedExam_Table[[#This Row],[NumberOfMajorSurgeries]])</f>
        <v>1</v>
      </c>
      <c r="J1250" t="str">
        <f>PROPER(MedExam_Table[[#This Row],[Heart Issues]])</f>
        <v>No</v>
      </c>
      <c r="K1250" t="str">
        <f>PROPER(IF(MedExam_Table[[#This Row],[smoker]]= "?","No",MedExam_Table[[#This Row],[smoker]]))</f>
        <v>No</v>
      </c>
      <c r="L1250" t="str">
        <f>IF(MedExam_Table[[#This Row],[BMI]]&lt;18.5,"Underweight",IF(MedExam_Table[[#This Row],[BMI]]&lt;25,"NormalWeight",IF(MedExam_Table[[#This Row],[BMI]]&lt;=30,"OverWeight","Obesity")))</f>
        <v>OverWeight</v>
      </c>
      <c r="M1250" t="str">
        <f>IF(MedExam_Table[[#This Row],[HBA1C]]&lt;5.7,"Normal",IF(MedExam_Table[[#This Row],[HBA1C]]&lt;6.4,"Prediabetes","Diabetes"))</f>
        <v>Normal</v>
      </c>
      <c r="N1250" t="str">
        <f>PROPER(MedExam_Table[[#This Row],[Any Transplants]])</f>
        <v>Yes</v>
      </c>
    </row>
    <row r="1251" spans="1:14" x14ac:dyDescent="0.3">
      <c r="A1251" t="s">
        <v>241</v>
      </c>
      <c r="B1251">
        <v>28.05</v>
      </c>
      <c r="C1251">
        <v>6.2</v>
      </c>
      <c r="D1251" t="s">
        <v>2380</v>
      </c>
      <c r="E1251" t="s">
        <v>2382</v>
      </c>
      <c r="F1251" t="s">
        <v>2380</v>
      </c>
      <c r="G1251">
        <v>1</v>
      </c>
      <c r="H1251" t="s">
        <v>2380</v>
      </c>
      <c r="I1251" s="9">
        <f>IF(MedExam_Table[[#This Row],[NumberOfMajorSurgeries]]="No major surgery",0,MedExam_Table[[#This Row],[NumberOfMajorSurgeries]])</f>
        <v>1</v>
      </c>
      <c r="J1251" t="str">
        <f>PROPER(MedExam_Table[[#This Row],[Heart Issues]])</f>
        <v>No</v>
      </c>
      <c r="K1251" t="str">
        <f>PROPER(IF(MedExam_Table[[#This Row],[smoker]]= "?","No",MedExam_Table[[#This Row],[smoker]]))</f>
        <v>No</v>
      </c>
      <c r="L1251" t="str">
        <f>IF(MedExam_Table[[#This Row],[BMI]]&lt;18.5,"Underweight",IF(MedExam_Table[[#This Row],[BMI]]&lt;25,"NormalWeight",IF(MedExam_Table[[#This Row],[BMI]]&lt;=30,"OverWeight","Obesity")))</f>
        <v>OverWeight</v>
      </c>
      <c r="M1251" t="str">
        <f>IF(MedExam_Table[[#This Row],[HBA1C]]&lt;5.7,"Normal",IF(MedExam_Table[[#This Row],[HBA1C]]&lt;6.4,"Prediabetes","Diabetes"))</f>
        <v>Prediabetes</v>
      </c>
      <c r="N1251" t="str">
        <f>PROPER(MedExam_Table[[#This Row],[Any Transplants]])</f>
        <v>Yes</v>
      </c>
    </row>
    <row r="1252" spans="1:14" x14ac:dyDescent="0.3">
      <c r="A1252" t="s">
        <v>240</v>
      </c>
      <c r="B1252">
        <v>27.1</v>
      </c>
      <c r="C1252">
        <v>4.45</v>
      </c>
      <c r="D1252" t="s">
        <v>2380</v>
      </c>
      <c r="E1252" t="s">
        <v>2382</v>
      </c>
      <c r="F1252" t="s">
        <v>2380</v>
      </c>
      <c r="G1252">
        <v>1</v>
      </c>
      <c r="H1252" t="s">
        <v>2380</v>
      </c>
      <c r="I1252" s="9">
        <f>IF(MedExam_Table[[#This Row],[NumberOfMajorSurgeries]]="No major surgery",0,MedExam_Table[[#This Row],[NumberOfMajorSurgeries]])</f>
        <v>1</v>
      </c>
      <c r="J1252" t="str">
        <f>PROPER(MedExam_Table[[#This Row],[Heart Issues]])</f>
        <v>No</v>
      </c>
      <c r="K1252" t="str">
        <f>PROPER(IF(MedExam_Table[[#This Row],[smoker]]= "?","No",MedExam_Table[[#This Row],[smoker]]))</f>
        <v>No</v>
      </c>
      <c r="L1252" t="str">
        <f>IF(MedExam_Table[[#This Row],[BMI]]&lt;18.5,"Underweight",IF(MedExam_Table[[#This Row],[BMI]]&lt;25,"NormalWeight",IF(MedExam_Table[[#This Row],[BMI]]&lt;=30,"OverWeight","Obesity")))</f>
        <v>OverWeight</v>
      </c>
      <c r="M1252" t="str">
        <f>IF(MedExam_Table[[#This Row],[HBA1C]]&lt;5.7,"Normal",IF(MedExam_Table[[#This Row],[HBA1C]]&lt;6.4,"Prediabetes","Diabetes"))</f>
        <v>Normal</v>
      </c>
      <c r="N1252" t="str">
        <f>PROPER(MedExam_Table[[#This Row],[Any Transplants]])</f>
        <v>Yes</v>
      </c>
    </row>
    <row r="1253" spans="1:14" x14ac:dyDescent="0.3">
      <c r="A1253" t="s">
        <v>239</v>
      </c>
      <c r="B1253">
        <v>24.3</v>
      </c>
      <c r="C1253">
        <v>6.1</v>
      </c>
      <c r="D1253" t="s">
        <v>2382</v>
      </c>
      <c r="E1253" t="s">
        <v>2382</v>
      </c>
      <c r="F1253" t="s">
        <v>2380</v>
      </c>
      <c r="G1253">
        <v>1</v>
      </c>
      <c r="H1253" t="s">
        <v>2380</v>
      </c>
      <c r="I1253" s="9">
        <f>IF(MedExam_Table[[#This Row],[NumberOfMajorSurgeries]]="No major surgery",0,MedExam_Table[[#This Row],[NumberOfMajorSurgeries]])</f>
        <v>1</v>
      </c>
      <c r="J1253" t="str">
        <f>PROPER(MedExam_Table[[#This Row],[Heart Issues]])</f>
        <v>Yes</v>
      </c>
      <c r="K1253" t="str">
        <f>PROPER(IF(MedExam_Table[[#This Row],[smoker]]= "?","No",MedExam_Table[[#This Row],[smoker]]))</f>
        <v>No</v>
      </c>
      <c r="L1253" t="str">
        <f>IF(MedExam_Table[[#This Row],[BMI]]&lt;18.5,"Underweight",IF(MedExam_Table[[#This Row],[BMI]]&lt;25,"NormalWeight",IF(MedExam_Table[[#This Row],[BMI]]&lt;=30,"OverWeight","Obesity")))</f>
        <v>NormalWeight</v>
      </c>
      <c r="M1253" t="str">
        <f>IF(MedExam_Table[[#This Row],[HBA1C]]&lt;5.7,"Normal",IF(MedExam_Table[[#This Row],[HBA1C]]&lt;6.4,"Prediabetes","Diabetes"))</f>
        <v>Prediabetes</v>
      </c>
      <c r="N1253" t="str">
        <f>PROPER(MedExam_Table[[#This Row],[Any Transplants]])</f>
        <v>Yes</v>
      </c>
    </row>
    <row r="1254" spans="1:14" x14ac:dyDescent="0.3">
      <c r="A1254" t="s">
        <v>238</v>
      </c>
      <c r="B1254">
        <v>30.72</v>
      </c>
      <c r="C1254">
        <v>6.06</v>
      </c>
      <c r="D1254" t="s">
        <v>2380</v>
      </c>
      <c r="E1254" t="s">
        <v>2382</v>
      </c>
      <c r="F1254" t="s">
        <v>2380</v>
      </c>
      <c r="G1254">
        <v>1</v>
      </c>
      <c r="H1254" t="s">
        <v>2380</v>
      </c>
      <c r="I1254" s="9">
        <f>IF(MedExam_Table[[#This Row],[NumberOfMajorSurgeries]]="No major surgery",0,MedExam_Table[[#This Row],[NumberOfMajorSurgeries]])</f>
        <v>1</v>
      </c>
      <c r="J1254" t="str">
        <f>PROPER(MedExam_Table[[#This Row],[Heart Issues]])</f>
        <v>No</v>
      </c>
      <c r="K1254" t="str">
        <f>PROPER(IF(MedExam_Table[[#This Row],[smoker]]= "?","No",MedExam_Table[[#This Row],[smoker]]))</f>
        <v>No</v>
      </c>
      <c r="L1254" t="str">
        <f>IF(MedExam_Table[[#This Row],[BMI]]&lt;18.5,"Underweight",IF(MedExam_Table[[#This Row],[BMI]]&lt;25,"NormalWeight",IF(MedExam_Table[[#This Row],[BMI]]&lt;=30,"OverWeight","Obesity")))</f>
        <v>Obesity</v>
      </c>
      <c r="M1254" t="str">
        <f>IF(MedExam_Table[[#This Row],[HBA1C]]&lt;5.7,"Normal",IF(MedExam_Table[[#This Row],[HBA1C]]&lt;6.4,"Prediabetes","Diabetes"))</f>
        <v>Prediabetes</v>
      </c>
      <c r="N1254" t="str">
        <f>PROPER(MedExam_Table[[#This Row],[Any Transplants]])</f>
        <v>Yes</v>
      </c>
    </row>
    <row r="1255" spans="1:14" x14ac:dyDescent="0.3">
      <c r="A1255" t="s">
        <v>237</v>
      </c>
      <c r="B1255">
        <v>37.43</v>
      </c>
      <c r="C1255">
        <v>4.5599999999999996</v>
      </c>
      <c r="D1255" t="s">
        <v>2380</v>
      </c>
      <c r="E1255" t="s">
        <v>2380</v>
      </c>
      <c r="F1255" t="s">
        <v>2383</v>
      </c>
      <c r="G1255">
        <v>1</v>
      </c>
      <c r="H1255" t="s">
        <v>2380</v>
      </c>
      <c r="I1255" s="9">
        <f>IF(MedExam_Table[[#This Row],[NumberOfMajorSurgeries]]="No major surgery",0,MedExam_Table[[#This Row],[NumberOfMajorSurgeries]])</f>
        <v>1</v>
      </c>
      <c r="J1255" t="str">
        <f>PROPER(MedExam_Table[[#This Row],[Heart Issues]])</f>
        <v>No</v>
      </c>
      <c r="K1255" t="str">
        <f>PROPER(IF(MedExam_Table[[#This Row],[smoker]]= "?","No",MedExam_Table[[#This Row],[smoker]]))</f>
        <v>No</v>
      </c>
      <c r="L1255" t="str">
        <f>IF(MedExam_Table[[#This Row],[BMI]]&lt;18.5,"Underweight",IF(MedExam_Table[[#This Row],[BMI]]&lt;25,"NormalWeight",IF(MedExam_Table[[#This Row],[BMI]]&lt;=30,"OverWeight","Obesity")))</f>
        <v>Obesity</v>
      </c>
      <c r="M1255" t="str">
        <f>IF(MedExam_Table[[#This Row],[HBA1C]]&lt;5.7,"Normal",IF(MedExam_Table[[#This Row],[HBA1C]]&lt;6.4,"Prediabetes","Diabetes"))</f>
        <v>Normal</v>
      </c>
      <c r="N1255" t="str">
        <f>PROPER(MedExam_Table[[#This Row],[Any Transplants]])</f>
        <v>No</v>
      </c>
    </row>
    <row r="1256" spans="1:14" x14ac:dyDescent="0.3">
      <c r="A1256" t="s">
        <v>236</v>
      </c>
      <c r="B1256">
        <v>25.74</v>
      </c>
      <c r="C1256">
        <v>6.41</v>
      </c>
      <c r="D1256" t="s">
        <v>2382</v>
      </c>
      <c r="E1256" t="s">
        <v>2380</v>
      </c>
      <c r="F1256" t="s">
        <v>2383</v>
      </c>
      <c r="G1256">
        <v>1</v>
      </c>
      <c r="H1256" t="s">
        <v>2380</v>
      </c>
      <c r="I1256" s="9">
        <f>IF(MedExam_Table[[#This Row],[NumberOfMajorSurgeries]]="No major surgery",0,MedExam_Table[[#This Row],[NumberOfMajorSurgeries]])</f>
        <v>1</v>
      </c>
      <c r="J1256" t="str">
        <f>PROPER(MedExam_Table[[#This Row],[Heart Issues]])</f>
        <v>Yes</v>
      </c>
      <c r="K1256" t="str">
        <f>PROPER(IF(MedExam_Table[[#This Row],[smoker]]= "?","No",MedExam_Table[[#This Row],[smoker]]))</f>
        <v>No</v>
      </c>
      <c r="L1256" t="str">
        <f>IF(MedExam_Table[[#This Row],[BMI]]&lt;18.5,"Underweight",IF(MedExam_Table[[#This Row],[BMI]]&lt;25,"NormalWeight",IF(MedExam_Table[[#This Row],[BMI]]&lt;=30,"OverWeight","Obesity")))</f>
        <v>OverWeight</v>
      </c>
      <c r="M1256" t="str">
        <f>IF(MedExam_Table[[#This Row],[HBA1C]]&lt;5.7,"Normal",IF(MedExam_Table[[#This Row],[HBA1C]]&lt;6.4,"Prediabetes","Diabetes"))</f>
        <v>Diabetes</v>
      </c>
      <c r="N1256" t="str">
        <f>PROPER(MedExam_Table[[#This Row],[Any Transplants]])</f>
        <v>No</v>
      </c>
    </row>
    <row r="1257" spans="1:14" x14ac:dyDescent="0.3">
      <c r="A1257" t="s">
        <v>235</v>
      </c>
      <c r="B1257">
        <v>36.575000000000003</v>
      </c>
      <c r="C1257">
        <v>5.57</v>
      </c>
      <c r="D1257" t="s">
        <v>2380</v>
      </c>
      <c r="E1257" t="s">
        <v>2380</v>
      </c>
      <c r="F1257" t="s">
        <v>2383</v>
      </c>
      <c r="G1257">
        <v>1</v>
      </c>
      <c r="H1257" t="s">
        <v>2380</v>
      </c>
      <c r="I1257" s="9">
        <f>IF(MedExam_Table[[#This Row],[NumberOfMajorSurgeries]]="No major surgery",0,MedExam_Table[[#This Row],[NumberOfMajorSurgeries]])</f>
        <v>1</v>
      </c>
      <c r="J1257" t="str">
        <f>PROPER(MedExam_Table[[#This Row],[Heart Issues]])</f>
        <v>No</v>
      </c>
      <c r="K1257" t="str">
        <f>PROPER(IF(MedExam_Table[[#This Row],[smoker]]= "?","No",MedExam_Table[[#This Row],[smoker]]))</f>
        <v>No</v>
      </c>
      <c r="L1257" t="str">
        <f>IF(MedExam_Table[[#This Row],[BMI]]&lt;18.5,"Underweight",IF(MedExam_Table[[#This Row],[BMI]]&lt;25,"NormalWeight",IF(MedExam_Table[[#This Row],[BMI]]&lt;=30,"OverWeight","Obesity")))</f>
        <v>Obesity</v>
      </c>
      <c r="M1257" t="str">
        <f>IF(MedExam_Table[[#This Row],[HBA1C]]&lt;5.7,"Normal",IF(MedExam_Table[[#This Row],[HBA1C]]&lt;6.4,"Prediabetes","Diabetes"))</f>
        <v>Normal</v>
      </c>
      <c r="N1257" t="str">
        <f>PROPER(MedExam_Table[[#This Row],[Any Transplants]])</f>
        <v>No</v>
      </c>
    </row>
    <row r="1258" spans="1:14" x14ac:dyDescent="0.3">
      <c r="A1258" t="s">
        <v>234</v>
      </c>
      <c r="B1258">
        <v>35.15</v>
      </c>
      <c r="C1258">
        <v>5.47</v>
      </c>
      <c r="D1258" t="s">
        <v>2380</v>
      </c>
      <c r="E1258" t="s">
        <v>2380</v>
      </c>
      <c r="F1258" t="s">
        <v>2383</v>
      </c>
      <c r="G1258">
        <v>1</v>
      </c>
      <c r="H1258" t="s">
        <v>2380</v>
      </c>
      <c r="I1258" s="9">
        <f>IF(MedExam_Table[[#This Row],[NumberOfMajorSurgeries]]="No major surgery",0,MedExam_Table[[#This Row],[NumberOfMajorSurgeries]])</f>
        <v>1</v>
      </c>
      <c r="J1258" t="str">
        <f>PROPER(MedExam_Table[[#This Row],[Heart Issues]])</f>
        <v>No</v>
      </c>
      <c r="K1258" t="str">
        <f>PROPER(IF(MedExam_Table[[#This Row],[smoker]]= "?","No",MedExam_Table[[#This Row],[smoker]]))</f>
        <v>No</v>
      </c>
      <c r="L1258" t="str">
        <f>IF(MedExam_Table[[#This Row],[BMI]]&lt;18.5,"Underweight",IF(MedExam_Table[[#This Row],[BMI]]&lt;25,"NormalWeight",IF(MedExam_Table[[#This Row],[BMI]]&lt;=30,"OverWeight","Obesity")))</f>
        <v>Obesity</v>
      </c>
      <c r="M1258" t="str">
        <f>IF(MedExam_Table[[#This Row],[HBA1C]]&lt;5.7,"Normal",IF(MedExam_Table[[#This Row],[HBA1C]]&lt;6.4,"Prediabetes","Diabetes"))</f>
        <v>Normal</v>
      </c>
      <c r="N1258" t="str">
        <f>PROPER(MedExam_Table[[#This Row],[Any Transplants]])</f>
        <v>No</v>
      </c>
    </row>
    <row r="1259" spans="1:14" x14ac:dyDescent="0.3">
      <c r="A1259" t="s">
        <v>2160</v>
      </c>
      <c r="B1259">
        <v>29.06</v>
      </c>
      <c r="C1259">
        <v>6.25</v>
      </c>
      <c r="D1259" t="s">
        <v>2382</v>
      </c>
      <c r="E1259" t="s">
        <v>2380</v>
      </c>
      <c r="F1259" t="s">
        <v>2380</v>
      </c>
      <c r="G1259">
        <v>1</v>
      </c>
      <c r="H1259" t="s">
        <v>2382</v>
      </c>
      <c r="I1259" s="9">
        <f>IF(MedExam_Table[[#This Row],[NumberOfMajorSurgeries]]="No major surgery",0,MedExam_Table[[#This Row],[NumberOfMajorSurgeries]])</f>
        <v>1</v>
      </c>
      <c r="J1259" t="str">
        <f>PROPER(MedExam_Table[[#This Row],[Heart Issues]])</f>
        <v>Yes</v>
      </c>
      <c r="K1259" t="str">
        <f>PROPER(IF(MedExam_Table[[#This Row],[smoker]]= "?","No",MedExam_Table[[#This Row],[smoker]]))</f>
        <v>Yes</v>
      </c>
      <c r="L1259" t="str">
        <f>IF(MedExam_Table[[#This Row],[BMI]]&lt;18.5,"Underweight",IF(MedExam_Table[[#This Row],[BMI]]&lt;25,"NormalWeight",IF(MedExam_Table[[#This Row],[BMI]]&lt;=30,"OverWeight","Obesity")))</f>
        <v>OverWeight</v>
      </c>
      <c r="M1259" t="str">
        <f>IF(MedExam_Table[[#This Row],[HBA1C]]&lt;5.7,"Normal",IF(MedExam_Table[[#This Row],[HBA1C]]&lt;6.4,"Prediabetes","Diabetes"))</f>
        <v>Prediabetes</v>
      </c>
      <c r="N1259" t="str">
        <f>PROPER(MedExam_Table[[#This Row],[Any Transplants]])</f>
        <v>No</v>
      </c>
    </row>
    <row r="1260" spans="1:14" x14ac:dyDescent="0.3">
      <c r="A1260" t="s">
        <v>233</v>
      </c>
      <c r="B1260">
        <v>32.11</v>
      </c>
      <c r="C1260">
        <v>4.43</v>
      </c>
      <c r="D1260" t="s">
        <v>2380</v>
      </c>
      <c r="E1260" t="s">
        <v>2380</v>
      </c>
      <c r="F1260" t="s">
        <v>2383</v>
      </c>
      <c r="G1260">
        <v>1</v>
      </c>
      <c r="H1260" t="s">
        <v>2380</v>
      </c>
      <c r="I1260" s="9">
        <f>IF(MedExam_Table[[#This Row],[NumberOfMajorSurgeries]]="No major surgery",0,MedExam_Table[[#This Row],[NumberOfMajorSurgeries]])</f>
        <v>1</v>
      </c>
      <c r="J1260" t="str">
        <f>PROPER(MedExam_Table[[#This Row],[Heart Issues]])</f>
        <v>No</v>
      </c>
      <c r="K1260" t="str">
        <f>PROPER(IF(MedExam_Table[[#This Row],[smoker]]= "?","No",MedExam_Table[[#This Row],[smoker]]))</f>
        <v>No</v>
      </c>
      <c r="L1260" t="str">
        <f>IF(MedExam_Table[[#This Row],[BMI]]&lt;18.5,"Underweight",IF(MedExam_Table[[#This Row],[BMI]]&lt;25,"NormalWeight",IF(MedExam_Table[[#This Row],[BMI]]&lt;=30,"OverWeight","Obesity")))</f>
        <v>Obesity</v>
      </c>
      <c r="M1260" t="str">
        <f>IF(MedExam_Table[[#This Row],[HBA1C]]&lt;5.7,"Normal",IF(MedExam_Table[[#This Row],[HBA1C]]&lt;6.4,"Prediabetes","Diabetes"))</f>
        <v>Normal</v>
      </c>
      <c r="N1260" t="str">
        <f>PROPER(MedExam_Table[[#This Row],[Any Transplants]])</f>
        <v>No</v>
      </c>
    </row>
    <row r="1261" spans="1:14" x14ac:dyDescent="0.3">
      <c r="A1261" t="s">
        <v>232</v>
      </c>
      <c r="B1261">
        <v>30.495000000000001</v>
      </c>
      <c r="C1261">
        <v>4.95</v>
      </c>
      <c r="D1261" t="s">
        <v>2380</v>
      </c>
      <c r="E1261" t="s">
        <v>2380</v>
      </c>
      <c r="F1261" t="s">
        <v>2383</v>
      </c>
      <c r="G1261">
        <v>1</v>
      </c>
      <c r="H1261" t="s">
        <v>2380</v>
      </c>
      <c r="I1261" s="9">
        <f>IF(MedExam_Table[[#This Row],[NumberOfMajorSurgeries]]="No major surgery",0,MedExam_Table[[#This Row],[NumberOfMajorSurgeries]])</f>
        <v>1</v>
      </c>
      <c r="J1261" t="str">
        <f>PROPER(MedExam_Table[[#This Row],[Heart Issues]])</f>
        <v>No</v>
      </c>
      <c r="K1261" t="str">
        <f>PROPER(IF(MedExam_Table[[#This Row],[smoker]]= "?","No",MedExam_Table[[#This Row],[smoker]]))</f>
        <v>No</v>
      </c>
      <c r="L1261" t="str">
        <f>IF(MedExam_Table[[#This Row],[BMI]]&lt;18.5,"Underweight",IF(MedExam_Table[[#This Row],[BMI]]&lt;25,"NormalWeight",IF(MedExam_Table[[#This Row],[BMI]]&lt;=30,"OverWeight","Obesity")))</f>
        <v>Obesity</v>
      </c>
      <c r="M1261" t="str">
        <f>IF(MedExam_Table[[#This Row],[HBA1C]]&lt;5.7,"Normal",IF(MedExam_Table[[#This Row],[HBA1C]]&lt;6.4,"Prediabetes","Diabetes"))</f>
        <v>Normal</v>
      </c>
      <c r="N1261" t="str">
        <f>PROPER(MedExam_Table[[#This Row],[Any Transplants]])</f>
        <v>No</v>
      </c>
    </row>
    <row r="1262" spans="1:14" x14ac:dyDescent="0.3">
      <c r="A1262" t="s">
        <v>231</v>
      </c>
      <c r="B1262">
        <v>29.24</v>
      </c>
      <c r="C1262">
        <v>4.04</v>
      </c>
      <c r="D1262" t="s">
        <v>2380</v>
      </c>
      <c r="E1262" t="s">
        <v>2382</v>
      </c>
      <c r="F1262" t="s">
        <v>2380</v>
      </c>
      <c r="G1262">
        <v>1</v>
      </c>
      <c r="H1262" t="s">
        <v>2380</v>
      </c>
      <c r="I1262" s="9">
        <f>IF(MedExam_Table[[#This Row],[NumberOfMajorSurgeries]]="No major surgery",0,MedExam_Table[[#This Row],[NumberOfMajorSurgeries]])</f>
        <v>1</v>
      </c>
      <c r="J1262" t="str">
        <f>PROPER(MedExam_Table[[#This Row],[Heart Issues]])</f>
        <v>No</v>
      </c>
      <c r="K1262" t="str">
        <f>PROPER(IF(MedExam_Table[[#This Row],[smoker]]= "?","No",MedExam_Table[[#This Row],[smoker]]))</f>
        <v>No</v>
      </c>
      <c r="L1262" t="str">
        <f>IF(MedExam_Table[[#This Row],[BMI]]&lt;18.5,"Underweight",IF(MedExam_Table[[#This Row],[BMI]]&lt;25,"NormalWeight",IF(MedExam_Table[[#This Row],[BMI]]&lt;=30,"OverWeight","Obesity")))</f>
        <v>OverWeight</v>
      </c>
      <c r="M1262" t="str">
        <f>IF(MedExam_Table[[#This Row],[HBA1C]]&lt;5.7,"Normal",IF(MedExam_Table[[#This Row],[HBA1C]]&lt;6.4,"Prediabetes","Diabetes"))</f>
        <v>Normal</v>
      </c>
      <c r="N1262" t="str">
        <f>PROPER(MedExam_Table[[#This Row],[Any Transplants]])</f>
        <v>Yes</v>
      </c>
    </row>
    <row r="1263" spans="1:14" x14ac:dyDescent="0.3">
      <c r="A1263" t="s">
        <v>230</v>
      </c>
      <c r="B1263">
        <v>22.515000000000001</v>
      </c>
      <c r="C1263">
        <v>5.93</v>
      </c>
      <c r="D1263" t="s">
        <v>2380</v>
      </c>
      <c r="E1263" t="s">
        <v>2380</v>
      </c>
      <c r="F1263" t="s">
        <v>2383</v>
      </c>
      <c r="G1263">
        <v>1</v>
      </c>
      <c r="H1263" t="s">
        <v>2380</v>
      </c>
      <c r="I1263" s="9">
        <f>IF(MedExam_Table[[#This Row],[NumberOfMajorSurgeries]]="No major surgery",0,MedExam_Table[[#This Row],[NumberOfMajorSurgeries]])</f>
        <v>1</v>
      </c>
      <c r="J1263" t="str">
        <f>PROPER(MedExam_Table[[#This Row],[Heart Issues]])</f>
        <v>No</v>
      </c>
      <c r="K1263" t="str">
        <f>PROPER(IF(MedExam_Table[[#This Row],[smoker]]= "?","No",MedExam_Table[[#This Row],[smoker]]))</f>
        <v>No</v>
      </c>
      <c r="L1263" t="str">
        <f>IF(MedExam_Table[[#This Row],[BMI]]&lt;18.5,"Underweight",IF(MedExam_Table[[#This Row],[BMI]]&lt;25,"NormalWeight",IF(MedExam_Table[[#This Row],[BMI]]&lt;=30,"OverWeight","Obesity")))</f>
        <v>NormalWeight</v>
      </c>
      <c r="M1263" t="str">
        <f>IF(MedExam_Table[[#This Row],[HBA1C]]&lt;5.7,"Normal",IF(MedExam_Table[[#This Row],[HBA1C]]&lt;6.4,"Prediabetes","Diabetes"))</f>
        <v>Prediabetes</v>
      </c>
      <c r="N1263" t="str">
        <f>PROPER(MedExam_Table[[#This Row],[Any Transplants]])</f>
        <v>No</v>
      </c>
    </row>
    <row r="1264" spans="1:14" x14ac:dyDescent="0.3">
      <c r="A1264" t="s">
        <v>229</v>
      </c>
      <c r="B1264">
        <v>15.65</v>
      </c>
      <c r="C1264">
        <v>4.2300000000000004</v>
      </c>
      <c r="D1264" t="s">
        <v>2380</v>
      </c>
      <c r="E1264" t="s">
        <v>2380</v>
      </c>
      <c r="F1264" t="s">
        <v>2380</v>
      </c>
      <c r="G1264" t="s">
        <v>2381</v>
      </c>
      <c r="H1264" t="s">
        <v>2380</v>
      </c>
      <c r="I1264" s="9">
        <f>IF(MedExam_Table[[#This Row],[NumberOfMajorSurgeries]]="No major surgery",0,MedExam_Table[[#This Row],[NumberOfMajorSurgeries]])</f>
        <v>0</v>
      </c>
      <c r="J1264" t="str">
        <f>PROPER(MedExam_Table[[#This Row],[Heart Issues]])</f>
        <v>No</v>
      </c>
      <c r="K1264" t="str">
        <f>PROPER(IF(MedExam_Table[[#This Row],[smoker]]= "?","No",MedExam_Table[[#This Row],[smoker]]))</f>
        <v>No</v>
      </c>
      <c r="L1264" t="str">
        <f>IF(MedExam_Table[[#This Row],[BMI]]&lt;18.5,"Underweight",IF(MedExam_Table[[#This Row],[BMI]]&lt;25,"NormalWeight",IF(MedExam_Table[[#This Row],[BMI]]&lt;=30,"OverWeight","Obesity")))</f>
        <v>Underweight</v>
      </c>
      <c r="M1264" t="str">
        <f>IF(MedExam_Table[[#This Row],[HBA1C]]&lt;5.7,"Normal",IF(MedExam_Table[[#This Row],[HBA1C]]&lt;6.4,"Prediabetes","Diabetes"))</f>
        <v>Normal</v>
      </c>
      <c r="N1264" t="str">
        <f>PROPER(MedExam_Table[[#This Row],[Any Transplants]])</f>
        <v>No</v>
      </c>
    </row>
    <row r="1265" spans="1:14" x14ac:dyDescent="0.3">
      <c r="A1265" t="s">
        <v>228</v>
      </c>
      <c r="B1265">
        <v>27.36</v>
      </c>
      <c r="C1265">
        <v>5.59</v>
      </c>
      <c r="D1265" t="s">
        <v>2382</v>
      </c>
      <c r="E1265" t="s">
        <v>2380</v>
      </c>
      <c r="F1265" t="s">
        <v>2380</v>
      </c>
      <c r="G1265" t="s">
        <v>2381</v>
      </c>
      <c r="H1265" t="s">
        <v>2380</v>
      </c>
      <c r="I1265" s="9">
        <f>IF(MedExam_Table[[#This Row],[NumberOfMajorSurgeries]]="No major surgery",0,MedExam_Table[[#This Row],[NumberOfMajorSurgeries]])</f>
        <v>0</v>
      </c>
      <c r="J1265" t="str">
        <f>PROPER(MedExam_Table[[#This Row],[Heart Issues]])</f>
        <v>Yes</v>
      </c>
      <c r="K1265" t="str">
        <f>PROPER(IF(MedExam_Table[[#This Row],[smoker]]= "?","No",MedExam_Table[[#This Row],[smoker]]))</f>
        <v>No</v>
      </c>
      <c r="L1265" t="str">
        <f>IF(MedExam_Table[[#This Row],[BMI]]&lt;18.5,"Underweight",IF(MedExam_Table[[#This Row],[BMI]]&lt;25,"NormalWeight",IF(MedExam_Table[[#This Row],[BMI]]&lt;=30,"OverWeight","Obesity")))</f>
        <v>OverWeight</v>
      </c>
      <c r="M1265" t="str">
        <f>IF(MedExam_Table[[#This Row],[HBA1C]]&lt;5.7,"Normal",IF(MedExam_Table[[#This Row],[HBA1C]]&lt;6.4,"Prediabetes","Diabetes"))</f>
        <v>Normal</v>
      </c>
      <c r="N1265" t="str">
        <f>PROPER(MedExam_Table[[#This Row],[Any Transplants]])</f>
        <v>No</v>
      </c>
    </row>
    <row r="1266" spans="1:14" x14ac:dyDescent="0.3">
      <c r="A1266" t="s">
        <v>227</v>
      </c>
      <c r="B1266">
        <v>22.3</v>
      </c>
      <c r="C1266">
        <v>4.8899999999999997</v>
      </c>
      <c r="D1266" t="s">
        <v>2382</v>
      </c>
      <c r="E1266" t="s">
        <v>2380</v>
      </c>
      <c r="F1266" t="s">
        <v>2380</v>
      </c>
      <c r="G1266" t="s">
        <v>2381</v>
      </c>
      <c r="H1266" t="s">
        <v>2380</v>
      </c>
      <c r="I1266" s="9">
        <f>IF(MedExam_Table[[#This Row],[NumberOfMajorSurgeries]]="No major surgery",0,MedExam_Table[[#This Row],[NumberOfMajorSurgeries]])</f>
        <v>0</v>
      </c>
      <c r="J1266" t="str">
        <f>PROPER(MedExam_Table[[#This Row],[Heart Issues]])</f>
        <v>Yes</v>
      </c>
      <c r="K1266" t="str">
        <f>PROPER(IF(MedExam_Table[[#This Row],[smoker]]= "?","No",MedExam_Table[[#This Row],[smoker]]))</f>
        <v>No</v>
      </c>
      <c r="L1266" t="str">
        <f>IF(MedExam_Table[[#This Row],[BMI]]&lt;18.5,"Underweight",IF(MedExam_Table[[#This Row],[BMI]]&lt;25,"NormalWeight",IF(MedExam_Table[[#This Row],[BMI]]&lt;=30,"OverWeight","Obesity")))</f>
        <v>NormalWeight</v>
      </c>
      <c r="M1266" t="str">
        <f>IF(MedExam_Table[[#This Row],[HBA1C]]&lt;5.7,"Normal",IF(MedExam_Table[[#This Row],[HBA1C]]&lt;6.4,"Prediabetes","Diabetes"))</f>
        <v>Normal</v>
      </c>
      <c r="N1266" t="str">
        <f>PROPER(MedExam_Table[[#This Row],[Any Transplants]])</f>
        <v>No</v>
      </c>
    </row>
    <row r="1267" spans="1:14" x14ac:dyDescent="0.3">
      <c r="A1267" t="s">
        <v>226</v>
      </c>
      <c r="B1267">
        <v>26.03</v>
      </c>
      <c r="C1267">
        <v>5.81</v>
      </c>
      <c r="D1267" t="s">
        <v>2382</v>
      </c>
      <c r="E1267" t="s">
        <v>2380</v>
      </c>
      <c r="F1267" t="s">
        <v>2380</v>
      </c>
      <c r="G1267" t="s">
        <v>2381</v>
      </c>
      <c r="H1267" t="s">
        <v>2380</v>
      </c>
      <c r="I1267" s="9">
        <f>IF(MedExam_Table[[#This Row],[NumberOfMajorSurgeries]]="No major surgery",0,MedExam_Table[[#This Row],[NumberOfMajorSurgeries]])</f>
        <v>0</v>
      </c>
      <c r="J1267" t="str">
        <f>PROPER(MedExam_Table[[#This Row],[Heart Issues]])</f>
        <v>Yes</v>
      </c>
      <c r="K1267" t="str">
        <f>PROPER(IF(MedExam_Table[[#This Row],[smoker]]= "?","No",MedExam_Table[[#This Row],[smoker]]))</f>
        <v>No</v>
      </c>
      <c r="L1267" t="str">
        <f>IF(MedExam_Table[[#This Row],[BMI]]&lt;18.5,"Underweight",IF(MedExam_Table[[#This Row],[BMI]]&lt;25,"NormalWeight",IF(MedExam_Table[[#This Row],[BMI]]&lt;=30,"OverWeight","Obesity")))</f>
        <v>OverWeight</v>
      </c>
      <c r="M1267" t="str">
        <f>IF(MedExam_Table[[#This Row],[HBA1C]]&lt;5.7,"Normal",IF(MedExam_Table[[#This Row],[HBA1C]]&lt;6.4,"Prediabetes","Diabetes"))</f>
        <v>Prediabetes</v>
      </c>
      <c r="N1267" t="str">
        <f>PROPER(MedExam_Table[[#This Row],[Any Transplants]])</f>
        <v>No</v>
      </c>
    </row>
    <row r="1268" spans="1:14" x14ac:dyDescent="0.3">
      <c r="A1268" t="s">
        <v>225</v>
      </c>
      <c r="B1268">
        <v>27.74</v>
      </c>
      <c r="C1268">
        <v>4.29</v>
      </c>
      <c r="D1268" t="s">
        <v>2380</v>
      </c>
      <c r="E1268" t="s">
        <v>2382</v>
      </c>
      <c r="F1268" t="s">
        <v>2380</v>
      </c>
      <c r="G1268">
        <v>1</v>
      </c>
      <c r="H1268" t="s">
        <v>2380</v>
      </c>
      <c r="I1268" s="9">
        <f>IF(MedExam_Table[[#This Row],[NumberOfMajorSurgeries]]="No major surgery",0,MedExam_Table[[#This Row],[NumberOfMajorSurgeries]])</f>
        <v>1</v>
      </c>
      <c r="J1268" t="str">
        <f>PROPER(MedExam_Table[[#This Row],[Heart Issues]])</f>
        <v>No</v>
      </c>
      <c r="K1268" t="str">
        <f>PROPER(IF(MedExam_Table[[#This Row],[smoker]]= "?","No",MedExam_Table[[#This Row],[smoker]]))</f>
        <v>No</v>
      </c>
      <c r="L1268" t="str">
        <f>IF(MedExam_Table[[#This Row],[BMI]]&lt;18.5,"Underweight",IF(MedExam_Table[[#This Row],[BMI]]&lt;25,"NormalWeight",IF(MedExam_Table[[#This Row],[BMI]]&lt;=30,"OverWeight","Obesity")))</f>
        <v>OverWeight</v>
      </c>
      <c r="M1268" t="str">
        <f>IF(MedExam_Table[[#This Row],[HBA1C]]&lt;5.7,"Normal",IF(MedExam_Table[[#This Row],[HBA1C]]&lt;6.4,"Prediabetes","Diabetes"))</f>
        <v>Normal</v>
      </c>
      <c r="N1268" t="str">
        <f>PROPER(MedExam_Table[[#This Row],[Any Transplants]])</f>
        <v>Yes</v>
      </c>
    </row>
    <row r="1269" spans="1:14" x14ac:dyDescent="0.3">
      <c r="A1269" t="s">
        <v>224</v>
      </c>
      <c r="B1269">
        <v>32.11</v>
      </c>
      <c r="C1269">
        <v>4.03</v>
      </c>
      <c r="D1269" t="s">
        <v>2382</v>
      </c>
      <c r="E1269" t="s">
        <v>2382</v>
      </c>
      <c r="F1269" t="s">
        <v>2380</v>
      </c>
      <c r="G1269">
        <v>2</v>
      </c>
      <c r="H1269" t="s">
        <v>2380</v>
      </c>
      <c r="I1269" s="9">
        <f>IF(MedExam_Table[[#This Row],[NumberOfMajorSurgeries]]="No major surgery",0,MedExam_Table[[#This Row],[NumberOfMajorSurgeries]])</f>
        <v>2</v>
      </c>
      <c r="J1269" t="str">
        <f>PROPER(MedExam_Table[[#This Row],[Heart Issues]])</f>
        <v>Yes</v>
      </c>
      <c r="K1269" t="str">
        <f>PROPER(IF(MedExam_Table[[#This Row],[smoker]]= "?","No",MedExam_Table[[#This Row],[smoker]]))</f>
        <v>No</v>
      </c>
      <c r="L1269" t="str">
        <f>IF(MedExam_Table[[#This Row],[BMI]]&lt;18.5,"Underweight",IF(MedExam_Table[[#This Row],[BMI]]&lt;25,"NormalWeight",IF(MedExam_Table[[#This Row],[BMI]]&lt;=30,"OverWeight","Obesity")))</f>
        <v>Obesity</v>
      </c>
      <c r="M1269" t="str">
        <f>IF(MedExam_Table[[#This Row],[HBA1C]]&lt;5.7,"Normal",IF(MedExam_Table[[#This Row],[HBA1C]]&lt;6.4,"Prediabetes","Diabetes"))</f>
        <v>Normal</v>
      </c>
      <c r="N1269" t="str">
        <f>PROPER(MedExam_Table[[#This Row],[Any Transplants]])</f>
        <v>Yes</v>
      </c>
    </row>
    <row r="1270" spans="1:14" x14ac:dyDescent="0.3">
      <c r="A1270" t="s">
        <v>2159</v>
      </c>
      <c r="B1270">
        <v>35.799999999999997</v>
      </c>
      <c r="C1270">
        <v>7.32</v>
      </c>
      <c r="D1270" t="s">
        <v>2380</v>
      </c>
      <c r="E1270" t="s">
        <v>2380</v>
      </c>
      <c r="F1270" t="s">
        <v>2380</v>
      </c>
      <c r="G1270">
        <v>2</v>
      </c>
      <c r="H1270" t="s">
        <v>2382</v>
      </c>
      <c r="I1270" s="9">
        <f>IF(MedExam_Table[[#This Row],[NumberOfMajorSurgeries]]="No major surgery",0,MedExam_Table[[#This Row],[NumberOfMajorSurgeries]])</f>
        <v>2</v>
      </c>
      <c r="J1270" t="str">
        <f>PROPER(MedExam_Table[[#This Row],[Heart Issues]])</f>
        <v>No</v>
      </c>
      <c r="K1270" t="str">
        <f>PROPER(IF(MedExam_Table[[#This Row],[smoker]]= "?","No",MedExam_Table[[#This Row],[smoker]]))</f>
        <v>Yes</v>
      </c>
      <c r="L1270" t="str">
        <f>IF(MedExam_Table[[#This Row],[BMI]]&lt;18.5,"Underweight",IF(MedExam_Table[[#This Row],[BMI]]&lt;25,"NormalWeight",IF(MedExam_Table[[#This Row],[BMI]]&lt;=30,"OverWeight","Obesity")))</f>
        <v>Obesity</v>
      </c>
      <c r="M1270" t="str">
        <f>IF(MedExam_Table[[#This Row],[HBA1C]]&lt;5.7,"Normal",IF(MedExam_Table[[#This Row],[HBA1C]]&lt;6.4,"Prediabetes","Diabetes"))</f>
        <v>Diabetes</v>
      </c>
      <c r="N1270" t="str">
        <f>PROPER(MedExam_Table[[#This Row],[Any Transplants]])</f>
        <v>No</v>
      </c>
    </row>
    <row r="1271" spans="1:14" x14ac:dyDescent="0.3">
      <c r="A1271" t="s">
        <v>223</v>
      </c>
      <c r="B1271">
        <v>25.175000000000001</v>
      </c>
      <c r="C1271">
        <v>6.29</v>
      </c>
      <c r="D1271" t="s">
        <v>2382</v>
      </c>
      <c r="E1271" t="s">
        <v>2382</v>
      </c>
      <c r="F1271" t="s">
        <v>2380</v>
      </c>
      <c r="G1271">
        <v>2</v>
      </c>
      <c r="H1271" t="s">
        <v>2380</v>
      </c>
      <c r="I1271" s="9">
        <f>IF(MedExam_Table[[#This Row],[NumberOfMajorSurgeries]]="No major surgery",0,MedExam_Table[[#This Row],[NumberOfMajorSurgeries]])</f>
        <v>2</v>
      </c>
      <c r="J1271" t="str">
        <f>PROPER(MedExam_Table[[#This Row],[Heart Issues]])</f>
        <v>Yes</v>
      </c>
      <c r="K1271" t="str">
        <f>PROPER(IF(MedExam_Table[[#This Row],[smoker]]= "?","No",MedExam_Table[[#This Row],[smoker]]))</f>
        <v>No</v>
      </c>
      <c r="L1271" t="str">
        <f>IF(MedExam_Table[[#This Row],[BMI]]&lt;18.5,"Underweight",IF(MedExam_Table[[#This Row],[BMI]]&lt;25,"NormalWeight",IF(MedExam_Table[[#This Row],[BMI]]&lt;=30,"OverWeight","Obesity")))</f>
        <v>OverWeight</v>
      </c>
      <c r="M1271" t="str">
        <f>IF(MedExam_Table[[#This Row],[HBA1C]]&lt;5.7,"Normal",IF(MedExam_Table[[#This Row],[HBA1C]]&lt;6.4,"Prediabetes","Diabetes"))</f>
        <v>Prediabetes</v>
      </c>
      <c r="N1271" t="str">
        <f>PROPER(MedExam_Table[[#This Row],[Any Transplants]])</f>
        <v>Yes</v>
      </c>
    </row>
    <row r="1272" spans="1:14" x14ac:dyDescent="0.3">
      <c r="A1272" t="s">
        <v>222</v>
      </c>
      <c r="B1272">
        <v>39.49</v>
      </c>
      <c r="C1272">
        <v>4.4800000000000004</v>
      </c>
      <c r="D1272" t="s">
        <v>2382</v>
      </c>
      <c r="E1272" t="s">
        <v>2380</v>
      </c>
      <c r="F1272" t="s">
        <v>2380</v>
      </c>
      <c r="G1272" t="s">
        <v>2381</v>
      </c>
      <c r="H1272" t="s">
        <v>2380</v>
      </c>
      <c r="I1272" s="9">
        <f>IF(MedExam_Table[[#This Row],[NumberOfMajorSurgeries]]="No major surgery",0,MedExam_Table[[#This Row],[NumberOfMajorSurgeries]])</f>
        <v>0</v>
      </c>
      <c r="J1272" t="str">
        <f>PROPER(MedExam_Table[[#This Row],[Heart Issues]])</f>
        <v>Yes</v>
      </c>
      <c r="K1272" t="str">
        <f>PROPER(IF(MedExam_Table[[#This Row],[smoker]]= "?","No",MedExam_Table[[#This Row],[smoker]]))</f>
        <v>No</v>
      </c>
      <c r="L1272" t="str">
        <f>IF(MedExam_Table[[#This Row],[BMI]]&lt;18.5,"Underweight",IF(MedExam_Table[[#This Row],[BMI]]&lt;25,"NormalWeight",IF(MedExam_Table[[#This Row],[BMI]]&lt;=30,"OverWeight","Obesity")))</f>
        <v>Obesity</v>
      </c>
      <c r="M1272" t="str">
        <f>IF(MedExam_Table[[#This Row],[HBA1C]]&lt;5.7,"Normal",IF(MedExam_Table[[#This Row],[HBA1C]]&lt;6.4,"Prediabetes","Diabetes"))</f>
        <v>Normal</v>
      </c>
      <c r="N1272" t="str">
        <f>PROPER(MedExam_Table[[#This Row],[Any Transplants]])</f>
        <v>No</v>
      </c>
    </row>
    <row r="1273" spans="1:14" x14ac:dyDescent="0.3">
      <c r="A1273" t="s">
        <v>221</v>
      </c>
      <c r="B1273">
        <v>34.869999999999997</v>
      </c>
      <c r="C1273">
        <v>5.51</v>
      </c>
      <c r="D1273" t="s">
        <v>2382</v>
      </c>
      <c r="E1273" t="s">
        <v>2380</v>
      </c>
      <c r="F1273" t="s">
        <v>2380</v>
      </c>
      <c r="G1273" t="s">
        <v>2381</v>
      </c>
      <c r="H1273" t="s">
        <v>2380</v>
      </c>
      <c r="I1273" s="9">
        <f>IF(MedExam_Table[[#This Row],[NumberOfMajorSurgeries]]="No major surgery",0,MedExam_Table[[#This Row],[NumberOfMajorSurgeries]])</f>
        <v>0</v>
      </c>
      <c r="J1273" t="str">
        <f>PROPER(MedExam_Table[[#This Row],[Heart Issues]])</f>
        <v>Yes</v>
      </c>
      <c r="K1273" t="str">
        <f>PROPER(IF(MedExam_Table[[#This Row],[smoker]]= "?","No",MedExam_Table[[#This Row],[smoker]]))</f>
        <v>No</v>
      </c>
      <c r="L1273" t="str">
        <f>IF(MedExam_Table[[#This Row],[BMI]]&lt;18.5,"Underweight",IF(MedExam_Table[[#This Row],[BMI]]&lt;25,"NormalWeight",IF(MedExam_Table[[#This Row],[BMI]]&lt;=30,"OverWeight","Obesity")))</f>
        <v>Obesity</v>
      </c>
      <c r="M1273" t="str">
        <f>IF(MedExam_Table[[#This Row],[HBA1C]]&lt;5.7,"Normal",IF(MedExam_Table[[#This Row],[HBA1C]]&lt;6.4,"Prediabetes","Diabetes"))</f>
        <v>Normal</v>
      </c>
      <c r="N1273" t="str">
        <f>PROPER(MedExam_Table[[#This Row],[Any Transplants]])</f>
        <v>No</v>
      </c>
    </row>
    <row r="1274" spans="1:14" x14ac:dyDescent="0.3">
      <c r="A1274" t="s">
        <v>220</v>
      </c>
      <c r="B1274">
        <v>34.6</v>
      </c>
      <c r="C1274">
        <v>4.5</v>
      </c>
      <c r="D1274" t="s">
        <v>2382</v>
      </c>
      <c r="E1274" t="s">
        <v>2380</v>
      </c>
      <c r="F1274" t="s">
        <v>2380</v>
      </c>
      <c r="G1274" t="s">
        <v>2381</v>
      </c>
      <c r="H1274" t="s">
        <v>2380</v>
      </c>
      <c r="I1274" s="9">
        <f>IF(MedExam_Table[[#This Row],[NumberOfMajorSurgeries]]="No major surgery",0,MedExam_Table[[#This Row],[NumberOfMajorSurgeries]])</f>
        <v>0</v>
      </c>
      <c r="J1274" t="str">
        <f>PROPER(MedExam_Table[[#This Row],[Heart Issues]])</f>
        <v>Yes</v>
      </c>
      <c r="K1274" t="str">
        <f>PROPER(IF(MedExam_Table[[#This Row],[smoker]]= "?","No",MedExam_Table[[#This Row],[smoker]]))</f>
        <v>No</v>
      </c>
      <c r="L1274" t="str">
        <f>IF(MedExam_Table[[#This Row],[BMI]]&lt;18.5,"Underweight",IF(MedExam_Table[[#This Row],[BMI]]&lt;25,"NormalWeight",IF(MedExam_Table[[#This Row],[BMI]]&lt;=30,"OverWeight","Obesity")))</f>
        <v>Obesity</v>
      </c>
      <c r="M1274" t="str">
        <f>IF(MedExam_Table[[#This Row],[HBA1C]]&lt;5.7,"Normal",IF(MedExam_Table[[#This Row],[HBA1C]]&lt;6.4,"Prediabetes","Diabetes"))</f>
        <v>Normal</v>
      </c>
      <c r="N1274" t="str">
        <f>PROPER(MedExam_Table[[#This Row],[Any Transplants]])</f>
        <v>No</v>
      </c>
    </row>
    <row r="1275" spans="1:14" x14ac:dyDescent="0.3">
      <c r="A1275" t="s">
        <v>219</v>
      </c>
      <c r="B1275">
        <v>25.8</v>
      </c>
      <c r="C1275">
        <v>6.29</v>
      </c>
      <c r="D1275" t="s">
        <v>2382</v>
      </c>
      <c r="E1275" t="s">
        <v>2380</v>
      </c>
      <c r="F1275" t="s">
        <v>2380</v>
      </c>
      <c r="G1275" t="s">
        <v>2381</v>
      </c>
      <c r="H1275" t="s">
        <v>2380</v>
      </c>
      <c r="I1275" s="9">
        <f>IF(MedExam_Table[[#This Row],[NumberOfMajorSurgeries]]="No major surgery",0,MedExam_Table[[#This Row],[NumberOfMajorSurgeries]])</f>
        <v>0</v>
      </c>
      <c r="J1275" t="str">
        <f>PROPER(MedExam_Table[[#This Row],[Heart Issues]])</f>
        <v>Yes</v>
      </c>
      <c r="K1275" t="str">
        <f>PROPER(IF(MedExam_Table[[#This Row],[smoker]]= "?","No",MedExam_Table[[#This Row],[smoker]]))</f>
        <v>No</v>
      </c>
      <c r="L1275" t="str">
        <f>IF(MedExam_Table[[#This Row],[BMI]]&lt;18.5,"Underweight",IF(MedExam_Table[[#This Row],[BMI]]&lt;25,"NormalWeight",IF(MedExam_Table[[#This Row],[BMI]]&lt;=30,"OverWeight","Obesity")))</f>
        <v>OverWeight</v>
      </c>
      <c r="M1275" t="str">
        <f>IF(MedExam_Table[[#This Row],[HBA1C]]&lt;5.7,"Normal",IF(MedExam_Table[[#This Row],[HBA1C]]&lt;6.4,"Prediabetes","Diabetes"))</f>
        <v>Prediabetes</v>
      </c>
      <c r="N1275" t="str">
        <f>PROPER(MedExam_Table[[#This Row],[Any Transplants]])</f>
        <v>No</v>
      </c>
    </row>
    <row r="1276" spans="1:14" x14ac:dyDescent="0.3">
      <c r="A1276" t="s">
        <v>218</v>
      </c>
      <c r="B1276">
        <v>35.86</v>
      </c>
      <c r="C1276">
        <v>4.33</v>
      </c>
      <c r="D1276" t="s">
        <v>2380</v>
      </c>
      <c r="E1276" t="s">
        <v>2380</v>
      </c>
      <c r="F1276" t="s">
        <v>2380</v>
      </c>
      <c r="G1276">
        <v>1</v>
      </c>
      <c r="H1276" t="s">
        <v>2380</v>
      </c>
      <c r="I1276" s="9">
        <f>IF(MedExam_Table[[#This Row],[NumberOfMajorSurgeries]]="No major surgery",0,MedExam_Table[[#This Row],[NumberOfMajorSurgeries]])</f>
        <v>1</v>
      </c>
      <c r="J1276" t="str">
        <f>PROPER(MedExam_Table[[#This Row],[Heart Issues]])</f>
        <v>No</v>
      </c>
      <c r="K1276" t="str">
        <f>PROPER(IF(MedExam_Table[[#This Row],[smoker]]= "?","No",MedExam_Table[[#This Row],[smoker]]))</f>
        <v>No</v>
      </c>
      <c r="L1276" t="str">
        <f>IF(MedExam_Table[[#This Row],[BMI]]&lt;18.5,"Underweight",IF(MedExam_Table[[#This Row],[BMI]]&lt;25,"NormalWeight",IF(MedExam_Table[[#This Row],[BMI]]&lt;=30,"OverWeight","Obesity")))</f>
        <v>Obesity</v>
      </c>
      <c r="M1276" t="str">
        <f>IF(MedExam_Table[[#This Row],[HBA1C]]&lt;5.7,"Normal",IF(MedExam_Table[[#This Row],[HBA1C]]&lt;6.4,"Prediabetes","Diabetes"))</f>
        <v>Normal</v>
      </c>
      <c r="N1276" t="str">
        <f>PROPER(MedExam_Table[[#This Row],[Any Transplants]])</f>
        <v>No</v>
      </c>
    </row>
    <row r="1277" spans="1:14" x14ac:dyDescent="0.3">
      <c r="A1277" t="s">
        <v>217</v>
      </c>
      <c r="B1277">
        <v>40.47</v>
      </c>
      <c r="C1277">
        <v>11.15</v>
      </c>
      <c r="D1277" t="s">
        <v>2380</v>
      </c>
      <c r="E1277" t="s">
        <v>2380</v>
      </c>
      <c r="F1277" t="s">
        <v>2380</v>
      </c>
      <c r="G1277" t="s">
        <v>2381</v>
      </c>
      <c r="H1277" t="s">
        <v>2380</v>
      </c>
      <c r="I1277" s="9">
        <f>IF(MedExam_Table[[#This Row],[NumberOfMajorSurgeries]]="No major surgery",0,MedExam_Table[[#This Row],[NumberOfMajorSurgeries]])</f>
        <v>0</v>
      </c>
      <c r="J1277" t="str">
        <f>PROPER(MedExam_Table[[#This Row],[Heart Issues]])</f>
        <v>No</v>
      </c>
      <c r="K1277" t="str">
        <f>PROPER(IF(MedExam_Table[[#This Row],[smoker]]= "?","No",MedExam_Table[[#This Row],[smoker]]))</f>
        <v>No</v>
      </c>
      <c r="L1277" t="str">
        <f>IF(MedExam_Table[[#This Row],[BMI]]&lt;18.5,"Underweight",IF(MedExam_Table[[#This Row],[BMI]]&lt;25,"NormalWeight",IF(MedExam_Table[[#This Row],[BMI]]&lt;=30,"OverWeight","Obesity")))</f>
        <v>Obesity</v>
      </c>
      <c r="M1277" t="str">
        <f>IF(MedExam_Table[[#This Row],[HBA1C]]&lt;5.7,"Normal",IF(MedExam_Table[[#This Row],[HBA1C]]&lt;6.4,"Prediabetes","Diabetes"))</f>
        <v>Diabetes</v>
      </c>
      <c r="N1277" t="str">
        <f>PROPER(MedExam_Table[[#This Row],[Any Transplants]])</f>
        <v>No</v>
      </c>
    </row>
    <row r="1278" spans="1:14" x14ac:dyDescent="0.3">
      <c r="A1278" t="s">
        <v>216</v>
      </c>
      <c r="B1278">
        <v>32.01</v>
      </c>
      <c r="C1278">
        <v>6.45</v>
      </c>
      <c r="D1278" t="s">
        <v>2380</v>
      </c>
      <c r="E1278" t="s">
        <v>2380</v>
      </c>
      <c r="F1278" t="s">
        <v>2380</v>
      </c>
      <c r="G1278">
        <v>1</v>
      </c>
      <c r="H1278" t="s">
        <v>2380</v>
      </c>
      <c r="I1278" s="9">
        <f>IF(MedExam_Table[[#This Row],[NumberOfMajorSurgeries]]="No major surgery",0,MedExam_Table[[#This Row],[NumberOfMajorSurgeries]])</f>
        <v>1</v>
      </c>
      <c r="J1278" t="str">
        <f>PROPER(MedExam_Table[[#This Row],[Heart Issues]])</f>
        <v>No</v>
      </c>
      <c r="K1278" t="str">
        <f>PROPER(IF(MedExam_Table[[#This Row],[smoker]]= "?","No",MedExam_Table[[#This Row],[smoker]]))</f>
        <v>No</v>
      </c>
      <c r="L1278" t="str">
        <f>IF(MedExam_Table[[#This Row],[BMI]]&lt;18.5,"Underweight",IF(MedExam_Table[[#This Row],[BMI]]&lt;25,"NormalWeight",IF(MedExam_Table[[#This Row],[BMI]]&lt;=30,"OverWeight","Obesity")))</f>
        <v>Obesity</v>
      </c>
      <c r="M1278" t="str">
        <f>IF(MedExam_Table[[#This Row],[HBA1C]]&lt;5.7,"Normal",IF(MedExam_Table[[#This Row],[HBA1C]]&lt;6.4,"Prediabetes","Diabetes"))</f>
        <v>Diabetes</v>
      </c>
      <c r="N1278" t="str">
        <f>PROPER(MedExam_Table[[#This Row],[Any Transplants]])</f>
        <v>No</v>
      </c>
    </row>
    <row r="1279" spans="1:14" x14ac:dyDescent="0.3">
      <c r="A1279" t="s">
        <v>215</v>
      </c>
      <c r="B1279">
        <v>33</v>
      </c>
      <c r="C1279">
        <v>9.27</v>
      </c>
      <c r="D1279" t="s">
        <v>2380</v>
      </c>
      <c r="E1279" t="s">
        <v>2380</v>
      </c>
      <c r="F1279" t="s">
        <v>2380</v>
      </c>
      <c r="G1279" t="s">
        <v>2381</v>
      </c>
      <c r="H1279" t="s">
        <v>2380</v>
      </c>
      <c r="I1279" s="9">
        <f>IF(MedExam_Table[[#This Row],[NumberOfMajorSurgeries]]="No major surgery",0,MedExam_Table[[#This Row],[NumberOfMajorSurgeries]])</f>
        <v>0</v>
      </c>
      <c r="J1279" t="str">
        <f>PROPER(MedExam_Table[[#This Row],[Heart Issues]])</f>
        <v>No</v>
      </c>
      <c r="K1279" t="str">
        <f>PROPER(IF(MedExam_Table[[#This Row],[smoker]]= "?","No",MedExam_Table[[#This Row],[smoker]]))</f>
        <v>No</v>
      </c>
      <c r="L1279" t="str">
        <f>IF(MedExam_Table[[#This Row],[BMI]]&lt;18.5,"Underweight",IF(MedExam_Table[[#This Row],[BMI]]&lt;25,"NormalWeight",IF(MedExam_Table[[#This Row],[BMI]]&lt;=30,"OverWeight","Obesity")))</f>
        <v>Obesity</v>
      </c>
      <c r="M1279" t="str">
        <f>IF(MedExam_Table[[#This Row],[HBA1C]]&lt;5.7,"Normal",IF(MedExam_Table[[#This Row],[HBA1C]]&lt;6.4,"Prediabetes","Diabetes"))</f>
        <v>Diabetes</v>
      </c>
      <c r="N1279" t="str">
        <f>PROPER(MedExam_Table[[#This Row],[Any Transplants]])</f>
        <v>No</v>
      </c>
    </row>
    <row r="1280" spans="1:14" x14ac:dyDescent="0.3">
      <c r="A1280" t="s">
        <v>214</v>
      </c>
      <c r="B1280">
        <v>29.3</v>
      </c>
      <c r="C1280">
        <v>6.15</v>
      </c>
      <c r="D1280" t="s">
        <v>2380</v>
      </c>
      <c r="E1280" t="s">
        <v>2380</v>
      </c>
      <c r="F1280" t="s">
        <v>2380</v>
      </c>
      <c r="G1280">
        <v>1</v>
      </c>
      <c r="H1280" t="s">
        <v>2380</v>
      </c>
      <c r="I1280" s="9">
        <f>IF(MedExam_Table[[#This Row],[NumberOfMajorSurgeries]]="No major surgery",0,MedExam_Table[[#This Row],[NumberOfMajorSurgeries]])</f>
        <v>1</v>
      </c>
      <c r="J1280" t="str">
        <f>PROPER(MedExam_Table[[#This Row],[Heart Issues]])</f>
        <v>No</v>
      </c>
      <c r="K1280" t="str">
        <f>PROPER(IF(MedExam_Table[[#This Row],[smoker]]= "?","No",MedExam_Table[[#This Row],[smoker]]))</f>
        <v>No</v>
      </c>
      <c r="L1280" t="str">
        <f>IF(MedExam_Table[[#This Row],[BMI]]&lt;18.5,"Underweight",IF(MedExam_Table[[#This Row],[BMI]]&lt;25,"NormalWeight",IF(MedExam_Table[[#This Row],[BMI]]&lt;=30,"OverWeight","Obesity")))</f>
        <v>OverWeight</v>
      </c>
      <c r="M1280" t="str">
        <f>IF(MedExam_Table[[#This Row],[HBA1C]]&lt;5.7,"Normal",IF(MedExam_Table[[#This Row],[HBA1C]]&lt;6.4,"Prediabetes","Diabetes"))</f>
        <v>Prediabetes</v>
      </c>
      <c r="N1280" t="str">
        <f>PROPER(MedExam_Table[[#This Row],[Any Transplants]])</f>
        <v>No</v>
      </c>
    </row>
    <row r="1281" spans="1:14" x14ac:dyDescent="0.3">
      <c r="A1281" t="s">
        <v>2158</v>
      </c>
      <c r="B1281">
        <v>49.8</v>
      </c>
      <c r="C1281">
        <v>4.24</v>
      </c>
      <c r="D1281" t="s">
        <v>2380</v>
      </c>
      <c r="E1281" t="s">
        <v>2380</v>
      </c>
      <c r="F1281" t="s">
        <v>2380</v>
      </c>
      <c r="G1281">
        <v>1</v>
      </c>
      <c r="H1281" t="s">
        <v>2382</v>
      </c>
      <c r="I1281" s="9">
        <f>IF(MedExam_Table[[#This Row],[NumberOfMajorSurgeries]]="No major surgery",0,MedExam_Table[[#This Row],[NumberOfMajorSurgeries]])</f>
        <v>1</v>
      </c>
      <c r="J1281" t="str">
        <f>PROPER(MedExam_Table[[#This Row],[Heart Issues]])</f>
        <v>No</v>
      </c>
      <c r="K1281" t="str">
        <f>PROPER(IF(MedExam_Table[[#This Row],[smoker]]= "?","No",MedExam_Table[[#This Row],[smoker]]))</f>
        <v>Yes</v>
      </c>
      <c r="L1281" t="str">
        <f>IF(MedExam_Table[[#This Row],[BMI]]&lt;18.5,"Underweight",IF(MedExam_Table[[#This Row],[BMI]]&lt;25,"NormalWeight",IF(MedExam_Table[[#This Row],[BMI]]&lt;=30,"OverWeight","Obesity")))</f>
        <v>Obesity</v>
      </c>
      <c r="M1281" t="str">
        <f>IF(MedExam_Table[[#This Row],[HBA1C]]&lt;5.7,"Normal",IF(MedExam_Table[[#This Row],[HBA1C]]&lt;6.4,"Prediabetes","Diabetes"))</f>
        <v>Normal</v>
      </c>
      <c r="N1281" t="str">
        <f>PROPER(MedExam_Table[[#This Row],[Any Transplants]])</f>
        <v>No</v>
      </c>
    </row>
    <row r="1282" spans="1:14" x14ac:dyDescent="0.3">
      <c r="A1282" t="s">
        <v>213</v>
      </c>
      <c r="B1282">
        <v>25.8</v>
      </c>
      <c r="C1282">
        <v>4.13</v>
      </c>
      <c r="D1282" t="s">
        <v>2380</v>
      </c>
      <c r="E1282" t="s">
        <v>2380</v>
      </c>
      <c r="F1282" t="s">
        <v>2380</v>
      </c>
      <c r="G1282">
        <v>1</v>
      </c>
      <c r="H1282" t="s">
        <v>2380</v>
      </c>
      <c r="I1282" s="9">
        <f>IF(MedExam_Table[[#This Row],[NumberOfMajorSurgeries]]="No major surgery",0,MedExam_Table[[#This Row],[NumberOfMajorSurgeries]])</f>
        <v>1</v>
      </c>
      <c r="J1282" t="str">
        <f>PROPER(MedExam_Table[[#This Row],[Heart Issues]])</f>
        <v>No</v>
      </c>
      <c r="K1282" t="str">
        <f>PROPER(IF(MedExam_Table[[#This Row],[smoker]]= "?","No",MedExam_Table[[#This Row],[smoker]]))</f>
        <v>No</v>
      </c>
      <c r="L1282" t="str">
        <f>IF(MedExam_Table[[#This Row],[BMI]]&lt;18.5,"Underweight",IF(MedExam_Table[[#This Row],[BMI]]&lt;25,"NormalWeight",IF(MedExam_Table[[#This Row],[BMI]]&lt;=30,"OverWeight","Obesity")))</f>
        <v>OverWeight</v>
      </c>
      <c r="M1282" t="str">
        <f>IF(MedExam_Table[[#This Row],[HBA1C]]&lt;5.7,"Normal",IF(MedExam_Table[[#This Row],[HBA1C]]&lt;6.4,"Prediabetes","Diabetes"))</f>
        <v>Normal</v>
      </c>
      <c r="N1282" t="str">
        <f>PROPER(MedExam_Table[[#This Row],[Any Transplants]])</f>
        <v>No</v>
      </c>
    </row>
    <row r="1283" spans="1:14" x14ac:dyDescent="0.3">
      <c r="A1283" t="s">
        <v>212</v>
      </c>
      <c r="B1283">
        <v>23.4</v>
      </c>
      <c r="C1283">
        <v>4.24</v>
      </c>
      <c r="D1283" t="s">
        <v>2380</v>
      </c>
      <c r="E1283" t="s">
        <v>2380</v>
      </c>
      <c r="F1283" t="s">
        <v>2380</v>
      </c>
      <c r="G1283">
        <v>1</v>
      </c>
      <c r="H1283" t="s">
        <v>2380</v>
      </c>
      <c r="I1283" s="9">
        <f>IF(MedExam_Table[[#This Row],[NumberOfMajorSurgeries]]="No major surgery",0,MedExam_Table[[#This Row],[NumberOfMajorSurgeries]])</f>
        <v>1</v>
      </c>
      <c r="J1283" t="str">
        <f>PROPER(MedExam_Table[[#This Row],[Heart Issues]])</f>
        <v>No</v>
      </c>
      <c r="K1283" t="str">
        <f>PROPER(IF(MedExam_Table[[#This Row],[smoker]]= "?","No",MedExam_Table[[#This Row],[smoker]]))</f>
        <v>No</v>
      </c>
      <c r="L1283" t="str">
        <f>IF(MedExam_Table[[#This Row],[BMI]]&lt;18.5,"Underweight",IF(MedExam_Table[[#This Row],[BMI]]&lt;25,"NormalWeight",IF(MedExam_Table[[#This Row],[BMI]]&lt;=30,"OverWeight","Obesity")))</f>
        <v>NormalWeight</v>
      </c>
      <c r="M1283" t="str">
        <f>IF(MedExam_Table[[#This Row],[HBA1C]]&lt;5.7,"Normal",IF(MedExam_Table[[#This Row],[HBA1C]]&lt;6.4,"Prediabetes","Diabetes"))</f>
        <v>Normal</v>
      </c>
      <c r="N1283" t="str">
        <f>PROPER(MedExam_Table[[#This Row],[Any Transplants]])</f>
        <v>No</v>
      </c>
    </row>
    <row r="1284" spans="1:14" x14ac:dyDescent="0.3">
      <c r="A1284" t="s">
        <v>211</v>
      </c>
      <c r="B1284">
        <v>27.93</v>
      </c>
      <c r="C1284">
        <v>9.8800000000000008</v>
      </c>
      <c r="D1284" t="s">
        <v>2380</v>
      </c>
      <c r="E1284" t="s">
        <v>2380</v>
      </c>
      <c r="F1284" t="s">
        <v>2380</v>
      </c>
      <c r="G1284" t="s">
        <v>2381</v>
      </c>
      <c r="H1284" t="s">
        <v>2380</v>
      </c>
      <c r="I1284" s="9">
        <f>IF(MedExam_Table[[#This Row],[NumberOfMajorSurgeries]]="No major surgery",0,MedExam_Table[[#This Row],[NumberOfMajorSurgeries]])</f>
        <v>0</v>
      </c>
      <c r="J1284" t="str">
        <f>PROPER(MedExam_Table[[#This Row],[Heart Issues]])</f>
        <v>No</v>
      </c>
      <c r="K1284" t="str">
        <f>PROPER(IF(MedExam_Table[[#This Row],[smoker]]= "?","No",MedExam_Table[[#This Row],[smoker]]))</f>
        <v>No</v>
      </c>
      <c r="L1284" t="str">
        <f>IF(MedExam_Table[[#This Row],[BMI]]&lt;18.5,"Underweight",IF(MedExam_Table[[#This Row],[BMI]]&lt;25,"NormalWeight",IF(MedExam_Table[[#This Row],[BMI]]&lt;=30,"OverWeight","Obesity")))</f>
        <v>OverWeight</v>
      </c>
      <c r="M1284" t="str">
        <f>IF(MedExam_Table[[#This Row],[HBA1C]]&lt;5.7,"Normal",IF(MedExam_Table[[#This Row],[HBA1C]]&lt;6.4,"Prediabetes","Diabetes"))</f>
        <v>Diabetes</v>
      </c>
      <c r="N1284" t="str">
        <f>PROPER(MedExam_Table[[#This Row],[Any Transplants]])</f>
        <v>No</v>
      </c>
    </row>
    <row r="1285" spans="1:14" x14ac:dyDescent="0.3">
      <c r="A1285" t="s">
        <v>210</v>
      </c>
      <c r="B1285">
        <v>22</v>
      </c>
      <c r="C1285">
        <v>9.5</v>
      </c>
      <c r="D1285" t="s">
        <v>2380</v>
      </c>
      <c r="E1285" t="s">
        <v>2380</v>
      </c>
      <c r="F1285" t="s">
        <v>2380</v>
      </c>
      <c r="G1285" t="s">
        <v>2381</v>
      </c>
      <c r="H1285" t="s">
        <v>2380</v>
      </c>
      <c r="I1285" s="9">
        <f>IF(MedExam_Table[[#This Row],[NumberOfMajorSurgeries]]="No major surgery",0,MedExam_Table[[#This Row],[NumberOfMajorSurgeries]])</f>
        <v>0</v>
      </c>
      <c r="J1285" t="str">
        <f>PROPER(MedExam_Table[[#This Row],[Heart Issues]])</f>
        <v>No</v>
      </c>
      <c r="K1285" t="str">
        <f>PROPER(IF(MedExam_Table[[#This Row],[smoker]]= "?","No",MedExam_Table[[#This Row],[smoker]]))</f>
        <v>No</v>
      </c>
      <c r="L1285" t="str">
        <f>IF(MedExam_Table[[#This Row],[BMI]]&lt;18.5,"Underweight",IF(MedExam_Table[[#This Row],[BMI]]&lt;25,"NormalWeight",IF(MedExam_Table[[#This Row],[BMI]]&lt;=30,"OverWeight","Obesity")))</f>
        <v>NormalWeight</v>
      </c>
      <c r="M1285" t="str">
        <f>IF(MedExam_Table[[#This Row],[HBA1C]]&lt;5.7,"Normal",IF(MedExam_Table[[#This Row],[HBA1C]]&lt;6.4,"Prediabetes","Diabetes"))</f>
        <v>Diabetes</v>
      </c>
      <c r="N1285" t="str">
        <f>PROPER(MedExam_Table[[#This Row],[Any Transplants]])</f>
        <v>No</v>
      </c>
    </row>
    <row r="1286" spans="1:14" x14ac:dyDescent="0.3">
      <c r="A1286" t="s">
        <v>209</v>
      </c>
      <c r="B1286">
        <v>36.86</v>
      </c>
      <c r="C1286">
        <v>4.97</v>
      </c>
      <c r="D1286" t="s">
        <v>2382</v>
      </c>
      <c r="E1286" t="s">
        <v>2380</v>
      </c>
      <c r="F1286" t="s">
        <v>2380</v>
      </c>
      <c r="G1286" t="s">
        <v>2381</v>
      </c>
      <c r="H1286" t="s">
        <v>2380</v>
      </c>
      <c r="I1286" s="9">
        <f>IF(MedExam_Table[[#This Row],[NumberOfMajorSurgeries]]="No major surgery",0,MedExam_Table[[#This Row],[NumberOfMajorSurgeries]])</f>
        <v>0</v>
      </c>
      <c r="J1286" t="str">
        <f>PROPER(MedExam_Table[[#This Row],[Heart Issues]])</f>
        <v>Yes</v>
      </c>
      <c r="K1286" t="str">
        <f>PROPER(IF(MedExam_Table[[#This Row],[smoker]]= "?","No",MedExam_Table[[#This Row],[smoker]]))</f>
        <v>No</v>
      </c>
      <c r="L1286" t="str">
        <f>IF(MedExam_Table[[#This Row],[BMI]]&lt;18.5,"Underweight",IF(MedExam_Table[[#This Row],[BMI]]&lt;25,"NormalWeight",IF(MedExam_Table[[#This Row],[BMI]]&lt;=30,"OverWeight","Obesity")))</f>
        <v>Obesity</v>
      </c>
      <c r="M1286" t="str">
        <f>IF(MedExam_Table[[#This Row],[HBA1C]]&lt;5.7,"Normal",IF(MedExam_Table[[#This Row],[HBA1C]]&lt;6.4,"Prediabetes","Diabetes"))</f>
        <v>Normal</v>
      </c>
      <c r="N1286" t="str">
        <f>PROPER(MedExam_Table[[#This Row],[Any Transplants]])</f>
        <v>No</v>
      </c>
    </row>
    <row r="1287" spans="1:14" x14ac:dyDescent="0.3">
      <c r="A1287" t="s">
        <v>208</v>
      </c>
      <c r="B1287">
        <v>31.254999999999999</v>
      </c>
      <c r="C1287">
        <v>5.49</v>
      </c>
      <c r="D1287" t="s">
        <v>2382</v>
      </c>
      <c r="E1287" t="s">
        <v>2380</v>
      </c>
      <c r="F1287" t="s">
        <v>2380</v>
      </c>
      <c r="G1287" t="s">
        <v>2381</v>
      </c>
      <c r="H1287" t="s">
        <v>2380</v>
      </c>
      <c r="I1287" s="9">
        <f>IF(MedExam_Table[[#This Row],[NumberOfMajorSurgeries]]="No major surgery",0,MedExam_Table[[#This Row],[NumberOfMajorSurgeries]])</f>
        <v>0</v>
      </c>
      <c r="J1287" t="str">
        <f>PROPER(MedExam_Table[[#This Row],[Heart Issues]])</f>
        <v>Yes</v>
      </c>
      <c r="K1287" t="str">
        <f>PROPER(IF(MedExam_Table[[#This Row],[smoker]]= "?","No",MedExam_Table[[#This Row],[smoker]]))</f>
        <v>No</v>
      </c>
      <c r="L1287" t="str">
        <f>IF(MedExam_Table[[#This Row],[BMI]]&lt;18.5,"Underweight",IF(MedExam_Table[[#This Row],[BMI]]&lt;25,"NormalWeight",IF(MedExam_Table[[#This Row],[BMI]]&lt;=30,"OverWeight","Obesity")))</f>
        <v>Obesity</v>
      </c>
      <c r="M1287" t="str">
        <f>IF(MedExam_Table[[#This Row],[HBA1C]]&lt;5.7,"Normal",IF(MedExam_Table[[#This Row],[HBA1C]]&lt;6.4,"Prediabetes","Diabetes"))</f>
        <v>Normal</v>
      </c>
      <c r="N1287" t="str">
        <f>PROPER(MedExam_Table[[#This Row],[Any Transplants]])</f>
        <v>No</v>
      </c>
    </row>
    <row r="1288" spans="1:14" x14ac:dyDescent="0.3">
      <c r="A1288" t="s">
        <v>207</v>
      </c>
      <c r="B1288">
        <v>23.06</v>
      </c>
      <c r="C1288">
        <v>4.47</v>
      </c>
      <c r="D1288" t="s">
        <v>2380</v>
      </c>
      <c r="E1288" t="s">
        <v>2380</v>
      </c>
      <c r="F1288" t="s">
        <v>2380</v>
      </c>
      <c r="G1288" t="s">
        <v>2381</v>
      </c>
      <c r="H1288" t="s">
        <v>2380</v>
      </c>
      <c r="I1288" s="9">
        <f>IF(MedExam_Table[[#This Row],[NumberOfMajorSurgeries]]="No major surgery",0,MedExam_Table[[#This Row],[NumberOfMajorSurgeries]])</f>
        <v>0</v>
      </c>
      <c r="J1288" t="str">
        <f>PROPER(MedExam_Table[[#This Row],[Heart Issues]])</f>
        <v>No</v>
      </c>
      <c r="K1288" t="str">
        <f>PROPER(IF(MedExam_Table[[#This Row],[smoker]]= "?","No",MedExam_Table[[#This Row],[smoker]]))</f>
        <v>No</v>
      </c>
      <c r="L1288" t="str">
        <f>IF(MedExam_Table[[#This Row],[BMI]]&lt;18.5,"Underweight",IF(MedExam_Table[[#This Row],[BMI]]&lt;25,"NormalWeight",IF(MedExam_Table[[#This Row],[BMI]]&lt;=30,"OverWeight","Obesity")))</f>
        <v>NormalWeight</v>
      </c>
      <c r="M1288" t="str">
        <f>IF(MedExam_Table[[#This Row],[HBA1C]]&lt;5.7,"Normal",IF(MedExam_Table[[#This Row],[HBA1C]]&lt;6.4,"Prediabetes","Diabetes"))</f>
        <v>Normal</v>
      </c>
      <c r="N1288" t="str">
        <f>PROPER(MedExam_Table[[#This Row],[Any Transplants]])</f>
        <v>No</v>
      </c>
    </row>
    <row r="1289" spans="1:14" x14ac:dyDescent="0.3">
      <c r="A1289" t="s">
        <v>206</v>
      </c>
      <c r="B1289">
        <v>28.975000000000001</v>
      </c>
      <c r="C1289">
        <v>4.34</v>
      </c>
      <c r="D1289" t="s">
        <v>2382</v>
      </c>
      <c r="E1289" t="s">
        <v>2380</v>
      </c>
      <c r="F1289" t="s">
        <v>2380</v>
      </c>
      <c r="G1289" t="s">
        <v>2381</v>
      </c>
      <c r="H1289" t="s">
        <v>2380</v>
      </c>
      <c r="I1289" s="9">
        <f>IF(MedExam_Table[[#This Row],[NumberOfMajorSurgeries]]="No major surgery",0,MedExam_Table[[#This Row],[NumberOfMajorSurgeries]])</f>
        <v>0</v>
      </c>
      <c r="J1289" t="str">
        <f>PROPER(MedExam_Table[[#This Row],[Heart Issues]])</f>
        <v>Yes</v>
      </c>
      <c r="K1289" t="str">
        <f>PROPER(IF(MedExam_Table[[#This Row],[smoker]]= "?","No",MedExam_Table[[#This Row],[smoker]]))</f>
        <v>No</v>
      </c>
      <c r="L1289" t="str">
        <f>IF(MedExam_Table[[#This Row],[BMI]]&lt;18.5,"Underweight",IF(MedExam_Table[[#This Row],[BMI]]&lt;25,"NormalWeight",IF(MedExam_Table[[#This Row],[BMI]]&lt;=30,"OverWeight","Obesity")))</f>
        <v>OverWeight</v>
      </c>
      <c r="M1289" t="str">
        <f>IF(MedExam_Table[[#This Row],[HBA1C]]&lt;5.7,"Normal",IF(MedExam_Table[[#This Row],[HBA1C]]&lt;6.4,"Prediabetes","Diabetes"))</f>
        <v>Normal</v>
      </c>
      <c r="N1289" t="str">
        <f>PROPER(MedExam_Table[[#This Row],[Any Transplants]])</f>
        <v>No</v>
      </c>
    </row>
    <row r="1290" spans="1:14" x14ac:dyDescent="0.3">
      <c r="A1290" t="s">
        <v>205</v>
      </c>
      <c r="B1290">
        <v>33.299999999999997</v>
      </c>
      <c r="C1290">
        <v>9.49</v>
      </c>
      <c r="D1290" t="s">
        <v>2380</v>
      </c>
      <c r="E1290" t="s">
        <v>2380</v>
      </c>
      <c r="F1290" t="s">
        <v>2380</v>
      </c>
      <c r="G1290" t="s">
        <v>2381</v>
      </c>
      <c r="H1290" t="s">
        <v>2380</v>
      </c>
      <c r="I1290" s="9">
        <f>IF(MedExam_Table[[#This Row],[NumberOfMajorSurgeries]]="No major surgery",0,MedExam_Table[[#This Row],[NumberOfMajorSurgeries]])</f>
        <v>0</v>
      </c>
      <c r="J1290" t="str">
        <f>PROPER(MedExam_Table[[#This Row],[Heart Issues]])</f>
        <v>No</v>
      </c>
      <c r="K1290" t="str">
        <f>PROPER(IF(MedExam_Table[[#This Row],[smoker]]= "?","No",MedExam_Table[[#This Row],[smoker]]))</f>
        <v>No</v>
      </c>
      <c r="L1290" t="str">
        <f>IF(MedExam_Table[[#This Row],[BMI]]&lt;18.5,"Underweight",IF(MedExam_Table[[#This Row],[BMI]]&lt;25,"NormalWeight",IF(MedExam_Table[[#This Row],[BMI]]&lt;=30,"OverWeight","Obesity")))</f>
        <v>Obesity</v>
      </c>
      <c r="M1290" t="str">
        <f>IF(MedExam_Table[[#This Row],[HBA1C]]&lt;5.7,"Normal",IF(MedExam_Table[[#This Row],[HBA1C]]&lt;6.4,"Prediabetes","Diabetes"))</f>
        <v>Diabetes</v>
      </c>
      <c r="N1290" t="str">
        <f>PROPER(MedExam_Table[[#This Row],[Any Transplants]])</f>
        <v>No</v>
      </c>
    </row>
    <row r="1291" spans="1:14" x14ac:dyDescent="0.3">
      <c r="A1291" t="s">
        <v>204</v>
      </c>
      <c r="B1291">
        <v>33</v>
      </c>
      <c r="C1291">
        <v>10.16</v>
      </c>
      <c r="D1291" t="s">
        <v>2380</v>
      </c>
      <c r="E1291" t="s">
        <v>2380</v>
      </c>
      <c r="F1291" t="s">
        <v>2380</v>
      </c>
      <c r="G1291" t="s">
        <v>2381</v>
      </c>
      <c r="H1291" t="s">
        <v>2380</v>
      </c>
      <c r="I1291" s="9">
        <f>IF(MedExam_Table[[#This Row],[NumberOfMajorSurgeries]]="No major surgery",0,MedExam_Table[[#This Row],[NumberOfMajorSurgeries]])</f>
        <v>0</v>
      </c>
      <c r="J1291" t="str">
        <f>PROPER(MedExam_Table[[#This Row],[Heart Issues]])</f>
        <v>No</v>
      </c>
      <c r="K1291" t="str">
        <f>PROPER(IF(MedExam_Table[[#This Row],[smoker]]= "?","No",MedExam_Table[[#This Row],[smoker]]))</f>
        <v>No</v>
      </c>
      <c r="L1291" t="str">
        <f>IF(MedExam_Table[[#This Row],[BMI]]&lt;18.5,"Underweight",IF(MedExam_Table[[#This Row],[BMI]]&lt;25,"NormalWeight",IF(MedExam_Table[[#This Row],[BMI]]&lt;=30,"OverWeight","Obesity")))</f>
        <v>Obesity</v>
      </c>
      <c r="M1291" t="str">
        <f>IF(MedExam_Table[[#This Row],[HBA1C]]&lt;5.7,"Normal",IF(MedExam_Table[[#This Row],[HBA1C]]&lt;6.4,"Prediabetes","Diabetes"))</f>
        <v>Diabetes</v>
      </c>
      <c r="N1291" t="str">
        <f>PROPER(MedExam_Table[[#This Row],[Any Transplants]])</f>
        <v>No</v>
      </c>
    </row>
    <row r="1292" spans="1:14" x14ac:dyDescent="0.3">
      <c r="A1292" t="s">
        <v>2157</v>
      </c>
      <c r="B1292">
        <v>35.71</v>
      </c>
      <c r="C1292">
        <v>6.84</v>
      </c>
      <c r="D1292" t="s">
        <v>2380</v>
      </c>
      <c r="E1292" t="s">
        <v>2380</v>
      </c>
      <c r="F1292" t="s">
        <v>2380</v>
      </c>
      <c r="G1292">
        <v>2</v>
      </c>
      <c r="H1292" t="s">
        <v>2382</v>
      </c>
      <c r="I1292" s="9">
        <f>IF(MedExam_Table[[#This Row],[NumberOfMajorSurgeries]]="No major surgery",0,MedExam_Table[[#This Row],[NumberOfMajorSurgeries]])</f>
        <v>2</v>
      </c>
      <c r="J1292" t="str">
        <f>PROPER(MedExam_Table[[#This Row],[Heart Issues]])</f>
        <v>No</v>
      </c>
      <c r="K1292" t="str">
        <f>PROPER(IF(MedExam_Table[[#This Row],[smoker]]= "?","No",MedExam_Table[[#This Row],[smoker]]))</f>
        <v>Yes</v>
      </c>
      <c r="L1292" t="str">
        <f>IF(MedExam_Table[[#This Row],[BMI]]&lt;18.5,"Underweight",IF(MedExam_Table[[#This Row],[BMI]]&lt;25,"NormalWeight",IF(MedExam_Table[[#This Row],[BMI]]&lt;=30,"OverWeight","Obesity")))</f>
        <v>Obesity</v>
      </c>
      <c r="M1292" t="str">
        <f>IF(MedExam_Table[[#This Row],[HBA1C]]&lt;5.7,"Normal",IF(MedExam_Table[[#This Row],[HBA1C]]&lt;6.4,"Prediabetes","Diabetes"))</f>
        <v>Diabetes</v>
      </c>
      <c r="N1292" t="str">
        <f>PROPER(MedExam_Table[[#This Row],[Any Transplants]])</f>
        <v>No</v>
      </c>
    </row>
    <row r="1293" spans="1:14" x14ac:dyDescent="0.3">
      <c r="A1293" t="s">
        <v>203</v>
      </c>
      <c r="B1293">
        <v>31.46</v>
      </c>
      <c r="C1293">
        <v>11.19</v>
      </c>
      <c r="D1293" t="s">
        <v>2380</v>
      </c>
      <c r="E1293" t="s">
        <v>2380</v>
      </c>
      <c r="F1293" t="s">
        <v>2380</v>
      </c>
      <c r="G1293" t="s">
        <v>2381</v>
      </c>
      <c r="H1293" t="s">
        <v>2380</v>
      </c>
      <c r="I1293" s="9">
        <f>IF(MedExam_Table[[#This Row],[NumberOfMajorSurgeries]]="No major surgery",0,MedExam_Table[[#This Row],[NumberOfMajorSurgeries]])</f>
        <v>0</v>
      </c>
      <c r="J1293" t="str">
        <f>PROPER(MedExam_Table[[#This Row],[Heart Issues]])</f>
        <v>No</v>
      </c>
      <c r="K1293" t="str">
        <f>PROPER(IF(MedExam_Table[[#This Row],[smoker]]= "?","No",MedExam_Table[[#This Row],[smoker]]))</f>
        <v>No</v>
      </c>
      <c r="L1293" t="str">
        <f>IF(MedExam_Table[[#This Row],[BMI]]&lt;18.5,"Underweight",IF(MedExam_Table[[#This Row],[BMI]]&lt;25,"NormalWeight",IF(MedExam_Table[[#This Row],[BMI]]&lt;=30,"OverWeight","Obesity")))</f>
        <v>Obesity</v>
      </c>
      <c r="M1293" t="str">
        <f>IF(MedExam_Table[[#This Row],[HBA1C]]&lt;5.7,"Normal",IF(MedExam_Table[[#This Row],[HBA1C]]&lt;6.4,"Prediabetes","Diabetes"))</f>
        <v>Diabetes</v>
      </c>
      <c r="N1293" t="str">
        <f>PROPER(MedExam_Table[[#This Row],[Any Transplants]])</f>
        <v>No</v>
      </c>
    </row>
    <row r="1294" spans="1:14" x14ac:dyDescent="0.3">
      <c r="A1294" t="s">
        <v>202</v>
      </c>
      <c r="B1294">
        <v>29.6</v>
      </c>
      <c r="C1294">
        <v>11.03</v>
      </c>
      <c r="D1294" t="s">
        <v>2380</v>
      </c>
      <c r="E1294" t="s">
        <v>2380</v>
      </c>
      <c r="F1294" t="s">
        <v>2380</v>
      </c>
      <c r="G1294" t="s">
        <v>2381</v>
      </c>
      <c r="H1294" t="s">
        <v>2380</v>
      </c>
      <c r="I1294" s="9">
        <f>IF(MedExam_Table[[#This Row],[NumberOfMajorSurgeries]]="No major surgery",0,MedExam_Table[[#This Row],[NumberOfMajorSurgeries]])</f>
        <v>0</v>
      </c>
      <c r="J1294" t="str">
        <f>PROPER(MedExam_Table[[#This Row],[Heart Issues]])</f>
        <v>No</v>
      </c>
      <c r="K1294" t="str">
        <f>PROPER(IF(MedExam_Table[[#This Row],[smoker]]= "?","No",MedExam_Table[[#This Row],[smoker]]))</f>
        <v>No</v>
      </c>
      <c r="L1294" t="str">
        <f>IF(MedExam_Table[[#This Row],[BMI]]&lt;18.5,"Underweight",IF(MedExam_Table[[#This Row],[BMI]]&lt;25,"NormalWeight",IF(MedExam_Table[[#This Row],[BMI]]&lt;=30,"OverWeight","Obesity")))</f>
        <v>OverWeight</v>
      </c>
      <c r="M1294" t="str">
        <f>IF(MedExam_Table[[#This Row],[HBA1C]]&lt;5.7,"Normal",IF(MedExam_Table[[#This Row],[HBA1C]]&lt;6.4,"Prediabetes","Diabetes"))</f>
        <v>Diabetes</v>
      </c>
      <c r="N1294" t="str">
        <f>PROPER(MedExam_Table[[#This Row],[Any Transplants]])</f>
        <v>No</v>
      </c>
    </row>
    <row r="1295" spans="1:14" x14ac:dyDescent="0.3">
      <c r="A1295" t="s">
        <v>201</v>
      </c>
      <c r="B1295">
        <v>22.05</v>
      </c>
      <c r="C1295">
        <v>4.43</v>
      </c>
      <c r="D1295" t="s">
        <v>2382</v>
      </c>
      <c r="E1295" t="s">
        <v>2380</v>
      </c>
      <c r="F1295" t="s">
        <v>2380</v>
      </c>
      <c r="G1295" t="s">
        <v>2381</v>
      </c>
      <c r="H1295" t="s">
        <v>2380</v>
      </c>
      <c r="I1295" s="9">
        <f>IF(MedExam_Table[[#This Row],[NumberOfMajorSurgeries]]="No major surgery",0,MedExam_Table[[#This Row],[NumberOfMajorSurgeries]])</f>
        <v>0</v>
      </c>
      <c r="J1295" t="str">
        <f>PROPER(MedExam_Table[[#This Row],[Heart Issues]])</f>
        <v>Yes</v>
      </c>
      <c r="K1295" t="str">
        <f>PROPER(IF(MedExam_Table[[#This Row],[smoker]]= "?","No",MedExam_Table[[#This Row],[smoker]]))</f>
        <v>No</v>
      </c>
      <c r="L1295" t="str">
        <f>IF(MedExam_Table[[#This Row],[BMI]]&lt;18.5,"Underweight",IF(MedExam_Table[[#This Row],[BMI]]&lt;25,"NormalWeight",IF(MedExam_Table[[#This Row],[BMI]]&lt;=30,"OverWeight","Obesity")))</f>
        <v>NormalWeight</v>
      </c>
      <c r="M1295" t="str">
        <f>IF(MedExam_Table[[#This Row],[HBA1C]]&lt;5.7,"Normal",IF(MedExam_Table[[#This Row],[HBA1C]]&lt;6.4,"Prediabetes","Diabetes"))</f>
        <v>Normal</v>
      </c>
      <c r="N1295" t="str">
        <f>PROPER(MedExam_Table[[#This Row],[Any Transplants]])</f>
        <v>No</v>
      </c>
    </row>
    <row r="1296" spans="1:14" x14ac:dyDescent="0.3">
      <c r="A1296" t="s">
        <v>199</v>
      </c>
      <c r="B1296">
        <v>27.06</v>
      </c>
      <c r="C1296">
        <v>6.14</v>
      </c>
      <c r="D1296" t="s">
        <v>2380</v>
      </c>
      <c r="E1296" t="s">
        <v>2382</v>
      </c>
      <c r="F1296" t="s">
        <v>2380</v>
      </c>
      <c r="G1296">
        <v>1</v>
      </c>
      <c r="H1296" t="s">
        <v>2380</v>
      </c>
      <c r="I1296" s="9">
        <f>IF(MedExam_Table[[#This Row],[NumberOfMajorSurgeries]]="No major surgery",0,MedExam_Table[[#This Row],[NumberOfMajorSurgeries]])</f>
        <v>1</v>
      </c>
      <c r="J1296" t="str">
        <f>PROPER(MedExam_Table[[#This Row],[Heart Issues]])</f>
        <v>No</v>
      </c>
      <c r="K1296" t="str">
        <f>PROPER(IF(MedExam_Table[[#This Row],[smoker]]= "?","No",MedExam_Table[[#This Row],[smoker]]))</f>
        <v>No</v>
      </c>
      <c r="L1296" t="str">
        <f>IF(MedExam_Table[[#This Row],[BMI]]&lt;18.5,"Underweight",IF(MedExam_Table[[#This Row],[BMI]]&lt;25,"NormalWeight",IF(MedExam_Table[[#This Row],[BMI]]&lt;=30,"OverWeight","Obesity")))</f>
        <v>OverWeight</v>
      </c>
      <c r="M1296" t="str">
        <f>IF(MedExam_Table[[#This Row],[HBA1C]]&lt;5.7,"Normal",IF(MedExam_Table[[#This Row],[HBA1C]]&lt;6.4,"Prediabetes","Diabetes"))</f>
        <v>Prediabetes</v>
      </c>
      <c r="N1296" t="str">
        <f>PROPER(MedExam_Table[[#This Row],[Any Transplants]])</f>
        <v>Yes</v>
      </c>
    </row>
    <row r="1297" spans="1:14" x14ac:dyDescent="0.3">
      <c r="A1297" t="s">
        <v>198</v>
      </c>
      <c r="B1297">
        <v>20.49</v>
      </c>
      <c r="C1297">
        <v>4.87</v>
      </c>
      <c r="D1297" t="s">
        <v>2380</v>
      </c>
      <c r="E1297" t="s">
        <v>2380</v>
      </c>
      <c r="F1297" t="s">
        <v>2380</v>
      </c>
      <c r="G1297" t="s">
        <v>2381</v>
      </c>
      <c r="H1297" t="s">
        <v>2380</v>
      </c>
      <c r="I1297" s="9">
        <f>IF(MedExam_Table[[#This Row],[NumberOfMajorSurgeries]]="No major surgery",0,MedExam_Table[[#This Row],[NumberOfMajorSurgeries]])</f>
        <v>0</v>
      </c>
      <c r="J1297" t="str">
        <f>PROPER(MedExam_Table[[#This Row],[Heart Issues]])</f>
        <v>No</v>
      </c>
      <c r="K1297" t="str">
        <f>PROPER(IF(MedExam_Table[[#This Row],[smoker]]= "?","No",MedExam_Table[[#This Row],[smoker]]))</f>
        <v>No</v>
      </c>
      <c r="L1297" t="str">
        <f>IF(MedExam_Table[[#This Row],[BMI]]&lt;18.5,"Underweight",IF(MedExam_Table[[#This Row],[BMI]]&lt;25,"NormalWeight",IF(MedExam_Table[[#This Row],[BMI]]&lt;=30,"OverWeight","Obesity")))</f>
        <v>NormalWeight</v>
      </c>
      <c r="M1297" t="str">
        <f>IF(MedExam_Table[[#This Row],[HBA1C]]&lt;5.7,"Normal",IF(MedExam_Table[[#This Row],[HBA1C]]&lt;6.4,"Prediabetes","Diabetes"))</f>
        <v>Normal</v>
      </c>
      <c r="N1297" t="str">
        <f>PROPER(MedExam_Table[[#This Row],[Any Transplants]])</f>
        <v>No</v>
      </c>
    </row>
    <row r="1298" spans="1:14" x14ac:dyDescent="0.3">
      <c r="A1298" t="s">
        <v>197</v>
      </c>
      <c r="B1298">
        <v>28.4</v>
      </c>
      <c r="C1298">
        <v>4.3</v>
      </c>
      <c r="D1298" t="s">
        <v>2380</v>
      </c>
      <c r="E1298" t="s">
        <v>2380</v>
      </c>
      <c r="F1298" t="s">
        <v>2383</v>
      </c>
      <c r="G1298">
        <v>1</v>
      </c>
      <c r="H1298" t="s">
        <v>2380</v>
      </c>
      <c r="I1298" s="9">
        <f>IF(MedExam_Table[[#This Row],[NumberOfMajorSurgeries]]="No major surgery",0,MedExam_Table[[#This Row],[NumberOfMajorSurgeries]])</f>
        <v>1</v>
      </c>
      <c r="J1298" t="str">
        <f>PROPER(MedExam_Table[[#This Row],[Heart Issues]])</f>
        <v>No</v>
      </c>
      <c r="K1298" t="str">
        <f>PROPER(IF(MedExam_Table[[#This Row],[smoker]]= "?","No",MedExam_Table[[#This Row],[smoker]]))</f>
        <v>No</v>
      </c>
      <c r="L1298" t="str">
        <f>IF(MedExam_Table[[#This Row],[BMI]]&lt;18.5,"Underweight",IF(MedExam_Table[[#This Row],[BMI]]&lt;25,"NormalWeight",IF(MedExam_Table[[#This Row],[BMI]]&lt;=30,"OverWeight","Obesity")))</f>
        <v>OverWeight</v>
      </c>
      <c r="M1298" t="str">
        <f>IF(MedExam_Table[[#This Row],[HBA1C]]&lt;5.7,"Normal",IF(MedExam_Table[[#This Row],[HBA1C]]&lt;6.4,"Prediabetes","Diabetes"))</f>
        <v>Normal</v>
      </c>
      <c r="N1298" t="str">
        <f>PROPER(MedExam_Table[[#This Row],[Any Transplants]])</f>
        <v>No</v>
      </c>
    </row>
    <row r="1299" spans="1:14" x14ac:dyDescent="0.3">
      <c r="A1299" t="s">
        <v>196</v>
      </c>
      <c r="B1299">
        <v>41.91</v>
      </c>
      <c r="C1299">
        <v>6.19</v>
      </c>
      <c r="D1299" t="s">
        <v>2380</v>
      </c>
      <c r="E1299" t="s">
        <v>2380</v>
      </c>
      <c r="F1299" t="s">
        <v>2380</v>
      </c>
      <c r="G1299" t="s">
        <v>2381</v>
      </c>
      <c r="H1299" t="s">
        <v>2380</v>
      </c>
      <c r="I1299" s="9">
        <f>IF(MedExam_Table[[#This Row],[NumberOfMajorSurgeries]]="No major surgery",0,MedExam_Table[[#This Row],[NumberOfMajorSurgeries]])</f>
        <v>0</v>
      </c>
      <c r="J1299" t="str">
        <f>PROPER(MedExam_Table[[#This Row],[Heart Issues]])</f>
        <v>No</v>
      </c>
      <c r="K1299" t="str">
        <f>PROPER(IF(MedExam_Table[[#This Row],[smoker]]= "?","No",MedExam_Table[[#This Row],[smoker]]))</f>
        <v>No</v>
      </c>
      <c r="L1299" t="str">
        <f>IF(MedExam_Table[[#This Row],[BMI]]&lt;18.5,"Underweight",IF(MedExam_Table[[#This Row],[BMI]]&lt;25,"NormalWeight",IF(MedExam_Table[[#This Row],[BMI]]&lt;=30,"OverWeight","Obesity")))</f>
        <v>Obesity</v>
      </c>
      <c r="M1299" t="str">
        <f>IF(MedExam_Table[[#This Row],[HBA1C]]&lt;5.7,"Normal",IF(MedExam_Table[[#This Row],[HBA1C]]&lt;6.4,"Prediabetes","Diabetes"))</f>
        <v>Prediabetes</v>
      </c>
      <c r="N1299" t="str">
        <f>PROPER(MedExam_Table[[#This Row],[Any Transplants]])</f>
        <v>No</v>
      </c>
    </row>
    <row r="1300" spans="1:14" x14ac:dyDescent="0.3">
      <c r="A1300" t="s">
        <v>195</v>
      </c>
      <c r="B1300">
        <v>24.6</v>
      </c>
      <c r="C1300">
        <v>6.19</v>
      </c>
      <c r="D1300" t="s">
        <v>2380</v>
      </c>
      <c r="E1300" t="s">
        <v>2380</v>
      </c>
      <c r="F1300" t="s">
        <v>2383</v>
      </c>
      <c r="G1300">
        <v>1</v>
      </c>
      <c r="H1300" t="s">
        <v>2380</v>
      </c>
      <c r="I1300" s="9">
        <f>IF(MedExam_Table[[#This Row],[NumberOfMajorSurgeries]]="No major surgery",0,MedExam_Table[[#This Row],[NumberOfMajorSurgeries]])</f>
        <v>1</v>
      </c>
      <c r="J1300" t="str">
        <f>PROPER(MedExam_Table[[#This Row],[Heart Issues]])</f>
        <v>No</v>
      </c>
      <c r="K1300" t="str">
        <f>PROPER(IF(MedExam_Table[[#This Row],[smoker]]= "?","No",MedExam_Table[[#This Row],[smoker]]))</f>
        <v>No</v>
      </c>
      <c r="L1300" t="str">
        <f>IF(MedExam_Table[[#This Row],[BMI]]&lt;18.5,"Underweight",IF(MedExam_Table[[#This Row],[BMI]]&lt;25,"NormalWeight",IF(MedExam_Table[[#This Row],[BMI]]&lt;=30,"OverWeight","Obesity")))</f>
        <v>NormalWeight</v>
      </c>
      <c r="M1300" t="str">
        <f>IF(MedExam_Table[[#This Row],[HBA1C]]&lt;5.7,"Normal",IF(MedExam_Table[[#This Row],[HBA1C]]&lt;6.4,"Prediabetes","Diabetes"))</f>
        <v>Prediabetes</v>
      </c>
      <c r="N1300" t="str">
        <f>PROPER(MedExam_Table[[#This Row],[Any Transplants]])</f>
        <v>No</v>
      </c>
    </row>
    <row r="1301" spans="1:14" x14ac:dyDescent="0.3">
      <c r="A1301" t="s">
        <v>194</v>
      </c>
      <c r="B1301">
        <v>20.9</v>
      </c>
      <c r="C1301">
        <v>5.12</v>
      </c>
      <c r="D1301" t="s">
        <v>2380</v>
      </c>
      <c r="E1301" t="s">
        <v>2380</v>
      </c>
      <c r="F1301" t="s">
        <v>2383</v>
      </c>
      <c r="G1301">
        <v>1</v>
      </c>
      <c r="H1301" t="s">
        <v>2380</v>
      </c>
      <c r="I1301" s="9">
        <f>IF(MedExam_Table[[#This Row],[NumberOfMajorSurgeries]]="No major surgery",0,MedExam_Table[[#This Row],[NumberOfMajorSurgeries]])</f>
        <v>1</v>
      </c>
      <c r="J1301" t="str">
        <f>PROPER(MedExam_Table[[#This Row],[Heart Issues]])</f>
        <v>No</v>
      </c>
      <c r="K1301" t="str">
        <f>PROPER(IF(MedExam_Table[[#This Row],[smoker]]= "?","No",MedExam_Table[[#This Row],[smoker]]))</f>
        <v>No</v>
      </c>
      <c r="L1301" t="str">
        <f>IF(MedExam_Table[[#This Row],[BMI]]&lt;18.5,"Underweight",IF(MedExam_Table[[#This Row],[BMI]]&lt;25,"NormalWeight",IF(MedExam_Table[[#This Row],[BMI]]&lt;=30,"OverWeight","Obesity")))</f>
        <v>NormalWeight</v>
      </c>
      <c r="M1301" t="str">
        <f>IF(MedExam_Table[[#This Row],[HBA1C]]&lt;5.7,"Normal",IF(MedExam_Table[[#This Row],[HBA1C]]&lt;6.4,"Prediabetes","Diabetes"))</f>
        <v>Normal</v>
      </c>
      <c r="N1301" t="str">
        <f>PROPER(MedExam_Table[[#This Row],[Any Transplants]])</f>
        <v>No</v>
      </c>
    </row>
    <row r="1302" spans="1:14" x14ac:dyDescent="0.3">
      <c r="A1302" t="s">
        <v>193</v>
      </c>
      <c r="B1302">
        <v>34.4</v>
      </c>
      <c r="C1302">
        <v>4.04</v>
      </c>
      <c r="D1302" t="s">
        <v>2380</v>
      </c>
      <c r="E1302" t="s">
        <v>2380</v>
      </c>
      <c r="F1302" t="s">
        <v>2380</v>
      </c>
      <c r="G1302" t="s">
        <v>2381</v>
      </c>
      <c r="H1302" t="s">
        <v>2380</v>
      </c>
      <c r="I1302" s="9">
        <f>IF(MedExam_Table[[#This Row],[NumberOfMajorSurgeries]]="No major surgery",0,MedExam_Table[[#This Row],[NumberOfMajorSurgeries]])</f>
        <v>0</v>
      </c>
      <c r="J1302" t="str">
        <f>PROPER(MedExam_Table[[#This Row],[Heart Issues]])</f>
        <v>No</v>
      </c>
      <c r="K1302" t="str">
        <f>PROPER(IF(MedExam_Table[[#This Row],[smoker]]= "?","No",MedExam_Table[[#This Row],[smoker]]))</f>
        <v>No</v>
      </c>
      <c r="L1302" t="str">
        <f>IF(MedExam_Table[[#This Row],[BMI]]&lt;18.5,"Underweight",IF(MedExam_Table[[#This Row],[BMI]]&lt;25,"NormalWeight",IF(MedExam_Table[[#This Row],[BMI]]&lt;=30,"OverWeight","Obesity")))</f>
        <v>Obesity</v>
      </c>
      <c r="M1302" t="str">
        <f>IF(MedExam_Table[[#This Row],[HBA1C]]&lt;5.7,"Normal",IF(MedExam_Table[[#This Row],[HBA1C]]&lt;6.4,"Prediabetes","Diabetes"))</f>
        <v>Normal</v>
      </c>
      <c r="N1302" t="str">
        <f>PROPER(MedExam_Table[[#This Row],[Any Transplants]])</f>
        <v>No</v>
      </c>
    </row>
    <row r="1303" spans="1:14" x14ac:dyDescent="0.3">
      <c r="A1303" t="s">
        <v>2156</v>
      </c>
      <c r="B1303">
        <v>30.8</v>
      </c>
      <c r="C1303">
        <v>5.23</v>
      </c>
      <c r="D1303" t="s">
        <v>2382</v>
      </c>
      <c r="E1303" t="s">
        <v>2380</v>
      </c>
      <c r="F1303" t="s">
        <v>2380</v>
      </c>
      <c r="G1303">
        <v>1</v>
      </c>
      <c r="H1303" t="s">
        <v>2382</v>
      </c>
      <c r="I1303" s="9">
        <f>IF(MedExam_Table[[#This Row],[NumberOfMajorSurgeries]]="No major surgery",0,MedExam_Table[[#This Row],[NumberOfMajorSurgeries]])</f>
        <v>1</v>
      </c>
      <c r="J1303" t="str">
        <f>PROPER(MedExam_Table[[#This Row],[Heart Issues]])</f>
        <v>Yes</v>
      </c>
      <c r="K1303" t="str">
        <f>PROPER(IF(MedExam_Table[[#This Row],[smoker]]= "?","No",MedExam_Table[[#This Row],[smoker]]))</f>
        <v>Yes</v>
      </c>
      <c r="L1303" t="str">
        <f>IF(MedExam_Table[[#This Row],[BMI]]&lt;18.5,"Underweight",IF(MedExam_Table[[#This Row],[BMI]]&lt;25,"NormalWeight",IF(MedExam_Table[[#This Row],[BMI]]&lt;=30,"OverWeight","Obesity")))</f>
        <v>Obesity</v>
      </c>
      <c r="M1303" t="str">
        <f>IF(MedExam_Table[[#This Row],[HBA1C]]&lt;5.7,"Normal",IF(MedExam_Table[[#This Row],[HBA1C]]&lt;6.4,"Prediabetes","Diabetes"))</f>
        <v>Normal</v>
      </c>
      <c r="N1303" t="str">
        <f>PROPER(MedExam_Table[[#This Row],[Any Transplants]])</f>
        <v>No</v>
      </c>
    </row>
    <row r="1304" spans="1:14" x14ac:dyDescent="0.3">
      <c r="A1304" t="s">
        <v>192</v>
      </c>
      <c r="B1304">
        <v>32.56</v>
      </c>
      <c r="C1304">
        <v>5.36</v>
      </c>
      <c r="D1304" t="s">
        <v>2380</v>
      </c>
      <c r="E1304" t="s">
        <v>2380</v>
      </c>
      <c r="F1304" t="s">
        <v>2380</v>
      </c>
      <c r="G1304" t="s">
        <v>2381</v>
      </c>
      <c r="H1304" t="s">
        <v>2380</v>
      </c>
      <c r="I1304" s="9">
        <f>IF(MedExam_Table[[#This Row],[NumberOfMajorSurgeries]]="No major surgery",0,MedExam_Table[[#This Row],[NumberOfMajorSurgeries]])</f>
        <v>0</v>
      </c>
      <c r="J1304" t="str">
        <f>PROPER(MedExam_Table[[#This Row],[Heart Issues]])</f>
        <v>No</v>
      </c>
      <c r="K1304" t="str">
        <f>PROPER(IF(MedExam_Table[[#This Row],[smoker]]= "?","No",MedExam_Table[[#This Row],[smoker]]))</f>
        <v>No</v>
      </c>
      <c r="L1304" t="str">
        <f>IF(MedExam_Table[[#This Row],[BMI]]&lt;18.5,"Underweight",IF(MedExam_Table[[#This Row],[BMI]]&lt;25,"NormalWeight",IF(MedExam_Table[[#This Row],[BMI]]&lt;=30,"OverWeight","Obesity")))</f>
        <v>Obesity</v>
      </c>
      <c r="M1304" t="str">
        <f>IF(MedExam_Table[[#This Row],[HBA1C]]&lt;5.7,"Normal",IF(MedExam_Table[[#This Row],[HBA1C]]&lt;6.4,"Prediabetes","Diabetes"))</f>
        <v>Normal</v>
      </c>
      <c r="N1304" t="str">
        <f>PROPER(MedExam_Table[[#This Row],[Any Transplants]])</f>
        <v>No</v>
      </c>
    </row>
    <row r="1305" spans="1:14" x14ac:dyDescent="0.3">
      <c r="A1305" t="s">
        <v>191</v>
      </c>
      <c r="B1305">
        <v>27.98</v>
      </c>
      <c r="C1305">
        <v>4.38</v>
      </c>
      <c r="D1305" t="s">
        <v>2380</v>
      </c>
      <c r="E1305" t="s">
        <v>2382</v>
      </c>
      <c r="F1305" t="s">
        <v>2380</v>
      </c>
      <c r="G1305">
        <v>1</v>
      </c>
      <c r="H1305" t="s">
        <v>2380</v>
      </c>
      <c r="I1305" s="9">
        <f>IF(MedExam_Table[[#This Row],[NumberOfMajorSurgeries]]="No major surgery",0,MedExam_Table[[#This Row],[NumberOfMajorSurgeries]])</f>
        <v>1</v>
      </c>
      <c r="J1305" t="str">
        <f>PROPER(MedExam_Table[[#This Row],[Heart Issues]])</f>
        <v>No</v>
      </c>
      <c r="K1305" t="str">
        <f>PROPER(IF(MedExam_Table[[#This Row],[smoker]]= "?","No",MedExam_Table[[#This Row],[smoker]]))</f>
        <v>No</v>
      </c>
      <c r="L1305" t="str">
        <f>IF(MedExam_Table[[#This Row],[BMI]]&lt;18.5,"Underweight",IF(MedExam_Table[[#This Row],[BMI]]&lt;25,"NormalWeight",IF(MedExam_Table[[#This Row],[BMI]]&lt;=30,"OverWeight","Obesity")))</f>
        <v>OverWeight</v>
      </c>
      <c r="M1305" t="str">
        <f>IF(MedExam_Table[[#This Row],[HBA1C]]&lt;5.7,"Normal",IF(MedExam_Table[[#This Row],[HBA1C]]&lt;6.4,"Prediabetes","Diabetes"))</f>
        <v>Normal</v>
      </c>
      <c r="N1305" t="str">
        <f>PROPER(MedExam_Table[[#This Row],[Any Transplants]])</f>
        <v>Yes</v>
      </c>
    </row>
    <row r="1306" spans="1:14" x14ac:dyDescent="0.3">
      <c r="A1306" t="s">
        <v>190</v>
      </c>
      <c r="B1306">
        <v>26.51</v>
      </c>
      <c r="C1306">
        <v>4.58</v>
      </c>
      <c r="D1306" t="s">
        <v>2380</v>
      </c>
      <c r="E1306" t="s">
        <v>2380</v>
      </c>
      <c r="F1306" t="s">
        <v>2380</v>
      </c>
      <c r="G1306" t="s">
        <v>2381</v>
      </c>
      <c r="H1306" t="s">
        <v>2380</v>
      </c>
      <c r="I1306" s="9">
        <f>IF(MedExam_Table[[#This Row],[NumberOfMajorSurgeries]]="No major surgery",0,MedExam_Table[[#This Row],[NumberOfMajorSurgeries]])</f>
        <v>0</v>
      </c>
      <c r="J1306" t="str">
        <f>PROPER(MedExam_Table[[#This Row],[Heart Issues]])</f>
        <v>No</v>
      </c>
      <c r="K1306" t="str">
        <f>PROPER(IF(MedExam_Table[[#This Row],[smoker]]= "?","No",MedExam_Table[[#This Row],[smoker]]))</f>
        <v>No</v>
      </c>
      <c r="L1306" t="str">
        <f>IF(MedExam_Table[[#This Row],[BMI]]&lt;18.5,"Underweight",IF(MedExam_Table[[#This Row],[BMI]]&lt;25,"NormalWeight",IF(MedExam_Table[[#This Row],[BMI]]&lt;=30,"OverWeight","Obesity")))</f>
        <v>OverWeight</v>
      </c>
      <c r="M1306" t="str">
        <f>IF(MedExam_Table[[#This Row],[HBA1C]]&lt;5.7,"Normal",IF(MedExam_Table[[#This Row],[HBA1C]]&lt;6.4,"Prediabetes","Diabetes"))</f>
        <v>Normal</v>
      </c>
      <c r="N1306" t="str">
        <f>PROPER(MedExam_Table[[#This Row],[Any Transplants]])</f>
        <v>No</v>
      </c>
    </row>
    <row r="1307" spans="1:14" x14ac:dyDescent="0.3">
      <c r="A1307" t="s">
        <v>189</v>
      </c>
      <c r="B1307">
        <v>29.734999999999999</v>
      </c>
      <c r="C1307">
        <v>11.92</v>
      </c>
      <c r="D1307" t="s">
        <v>2380</v>
      </c>
      <c r="E1307" t="s">
        <v>2380</v>
      </c>
      <c r="F1307" t="s">
        <v>2380</v>
      </c>
      <c r="G1307" t="s">
        <v>2381</v>
      </c>
      <c r="H1307" t="s">
        <v>2380</v>
      </c>
      <c r="I1307" s="9">
        <f>IF(MedExam_Table[[#This Row],[NumberOfMajorSurgeries]]="No major surgery",0,MedExam_Table[[#This Row],[NumberOfMajorSurgeries]])</f>
        <v>0</v>
      </c>
      <c r="J1307" t="str">
        <f>PROPER(MedExam_Table[[#This Row],[Heart Issues]])</f>
        <v>No</v>
      </c>
      <c r="K1307" t="str">
        <f>PROPER(IF(MedExam_Table[[#This Row],[smoker]]= "?","No",MedExam_Table[[#This Row],[smoker]]))</f>
        <v>No</v>
      </c>
      <c r="L1307" t="str">
        <f>IF(MedExam_Table[[#This Row],[BMI]]&lt;18.5,"Underweight",IF(MedExam_Table[[#This Row],[BMI]]&lt;25,"NormalWeight",IF(MedExam_Table[[#This Row],[BMI]]&lt;=30,"OverWeight","Obesity")))</f>
        <v>OverWeight</v>
      </c>
      <c r="M1307" t="str">
        <f>IF(MedExam_Table[[#This Row],[HBA1C]]&lt;5.7,"Normal",IF(MedExam_Table[[#This Row],[HBA1C]]&lt;6.4,"Prediabetes","Diabetes"))</f>
        <v>Diabetes</v>
      </c>
      <c r="N1307" t="str">
        <f>PROPER(MedExam_Table[[#This Row],[Any Transplants]])</f>
        <v>No</v>
      </c>
    </row>
    <row r="1308" spans="1:14" x14ac:dyDescent="0.3">
      <c r="A1308" t="s">
        <v>188</v>
      </c>
      <c r="B1308">
        <v>40.5</v>
      </c>
      <c r="C1308">
        <v>5.4</v>
      </c>
      <c r="D1308" t="s">
        <v>2380</v>
      </c>
      <c r="E1308" t="s">
        <v>2380</v>
      </c>
      <c r="F1308" t="s">
        <v>2383</v>
      </c>
      <c r="G1308">
        <v>1</v>
      </c>
      <c r="H1308" t="s">
        <v>2380</v>
      </c>
      <c r="I1308" s="9">
        <f>IF(MedExam_Table[[#This Row],[NumberOfMajorSurgeries]]="No major surgery",0,MedExam_Table[[#This Row],[NumberOfMajorSurgeries]])</f>
        <v>1</v>
      </c>
      <c r="J1308" t="str">
        <f>PROPER(MedExam_Table[[#This Row],[Heart Issues]])</f>
        <v>No</v>
      </c>
      <c r="K1308" t="str">
        <f>PROPER(IF(MedExam_Table[[#This Row],[smoker]]= "?","No",MedExam_Table[[#This Row],[smoker]]))</f>
        <v>No</v>
      </c>
      <c r="L1308" t="str">
        <f>IF(MedExam_Table[[#This Row],[BMI]]&lt;18.5,"Underweight",IF(MedExam_Table[[#This Row],[BMI]]&lt;25,"NormalWeight",IF(MedExam_Table[[#This Row],[BMI]]&lt;=30,"OverWeight","Obesity")))</f>
        <v>Obesity</v>
      </c>
      <c r="M1308" t="str">
        <f>IF(MedExam_Table[[#This Row],[HBA1C]]&lt;5.7,"Normal",IF(MedExam_Table[[#This Row],[HBA1C]]&lt;6.4,"Prediabetes","Diabetes"))</f>
        <v>Normal</v>
      </c>
      <c r="N1308" t="str">
        <f>PROPER(MedExam_Table[[#This Row],[Any Transplants]])</f>
        <v>No</v>
      </c>
    </row>
    <row r="1309" spans="1:14" x14ac:dyDescent="0.3">
      <c r="A1309" t="s">
        <v>187</v>
      </c>
      <c r="B1309">
        <v>25.64</v>
      </c>
      <c r="C1309">
        <v>4.76</v>
      </c>
      <c r="D1309" t="s">
        <v>2380</v>
      </c>
      <c r="E1309" t="s">
        <v>2380</v>
      </c>
      <c r="F1309" t="s">
        <v>2380</v>
      </c>
      <c r="G1309">
        <v>1</v>
      </c>
      <c r="H1309" t="s">
        <v>2380</v>
      </c>
      <c r="I1309" s="9">
        <f>IF(MedExam_Table[[#This Row],[NumberOfMajorSurgeries]]="No major surgery",0,MedExam_Table[[#This Row],[NumberOfMajorSurgeries]])</f>
        <v>1</v>
      </c>
      <c r="J1309" t="str">
        <f>PROPER(MedExam_Table[[#This Row],[Heart Issues]])</f>
        <v>No</v>
      </c>
      <c r="K1309" t="str">
        <f>PROPER(IF(MedExam_Table[[#This Row],[smoker]]= "?","No",MedExam_Table[[#This Row],[smoker]]))</f>
        <v>No</v>
      </c>
      <c r="L1309" t="str">
        <f>IF(MedExam_Table[[#This Row],[BMI]]&lt;18.5,"Underweight",IF(MedExam_Table[[#This Row],[BMI]]&lt;25,"NormalWeight",IF(MedExam_Table[[#This Row],[BMI]]&lt;=30,"OverWeight","Obesity")))</f>
        <v>OverWeight</v>
      </c>
      <c r="M1309" t="str">
        <f>IF(MedExam_Table[[#This Row],[HBA1C]]&lt;5.7,"Normal",IF(MedExam_Table[[#This Row],[HBA1C]]&lt;6.4,"Prediabetes","Diabetes"))</f>
        <v>Normal</v>
      </c>
      <c r="N1309" t="str">
        <f>PROPER(MedExam_Table[[#This Row],[Any Transplants]])</f>
        <v>No</v>
      </c>
    </row>
    <row r="1310" spans="1:14" x14ac:dyDescent="0.3">
      <c r="A1310" t="s">
        <v>186</v>
      </c>
      <c r="B1310">
        <v>32.9</v>
      </c>
      <c r="C1310">
        <v>4.78</v>
      </c>
      <c r="D1310" t="s">
        <v>2380</v>
      </c>
      <c r="E1310" t="s">
        <v>2380</v>
      </c>
      <c r="F1310" t="s">
        <v>2383</v>
      </c>
      <c r="G1310">
        <v>1</v>
      </c>
      <c r="H1310" t="s">
        <v>2380</v>
      </c>
      <c r="I1310" s="9">
        <f>IF(MedExam_Table[[#This Row],[NumberOfMajorSurgeries]]="No major surgery",0,MedExam_Table[[#This Row],[NumberOfMajorSurgeries]])</f>
        <v>1</v>
      </c>
      <c r="J1310" t="str">
        <f>PROPER(MedExam_Table[[#This Row],[Heart Issues]])</f>
        <v>No</v>
      </c>
      <c r="K1310" t="str">
        <f>PROPER(IF(MedExam_Table[[#This Row],[smoker]]= "?","No",MedExam_Table[[#This Row],[smoker]]))</f>
        <v>No</v>
      </c>
      <c r="L1310" t="str">
        <f>IF(MedExam_Table[[#This Row],[BMI]]&lt;18.5,"Underweight",IF(MedExam_Table[[#This Row],[BMI]]&lt;25,"NormalWeight",IF(MedExam_Table[[#This Row],[BMI]]&lt;=30,"OverWeight","Obesity")))</f>
        <v>Obesity</v>
      </c>
      <c r="M1310" t="str">
        <f>IF(MedExam_Table[[#This Row],[HBA1C]]&lt;5.7,"Normal",IF(MedExam_Table[[#This Row],[HBA1C]]&lt;6.4,"Prediabetes","Diabetes"))</f>
        <v>Normal</v>
      </c>
      <c r="N1310" t="str">
        <f>PROPER(MedExam_Table[[#This Row],[Any Transplants]])</f>
        <v>No</v>
      </c>
    </row>
    <row r="1311" spans="1:14" x14ac:dyDescent="0.3">
      <c r="A1311" t="s">
        <v>185</v>
      </c>
      <c r="B1311">
        <v>29.8</v>
      </c>
      <c r="C1311">
        <v>4.26</v>
      </c>
      <c r="D1311" t="s">
        <v>2380</v>
      </c>
      <c r="E1311" t="s">
        <v>2380</v>
      </c>
      <c r="F1311" t="s">
        <v>2383</v>
      </c>
      <c r="G1311">
        <v>1</v>
      </c>
      <c r="H1311" t="s">
        <v>2380</v>
      </c>
      <c r="I1311" s="9">
        <f>IF(MedExam_Table[[#This Row],[NumberOfMajorSurgeries]]="No major surgery",0,MedExam_Table[[#This Row],[NumberOfMajorSurgeries]])</f>
        <v>1</v>
      </c>
      <c r="J1311" t="str">
        <f>PROPER(MedExam_Table[[#This Row],[Heart Issues]])</f>
        <v>No</v>
      </c>
      <c r="K1311" t="str">
        <f>PROPER(IF(MedExam_Table[[#This Row],[smoker]]= "?","No",MedExam_Table[[#This Row],[smoker]]))</f>
        <v>No</v>
      </c>
      <c r="L1311" t="str">
        <f>IF(MedExam_Table[[#This Row],[BMI]]&lt;18.5,"Underweight",IF(MedExam_Table[[#This Row],[BMI]]&lt;25,"NormalWeight",IF(MedExam_Table[[#This Row],[BMI]]&lt;=30,"OverWeight","Obesity")))</f>
        <v>OverWeight</v>
      </c>
      <c r="M1311" t="str">
        <f>IF(MedExam_Table[[#This Row],[HBA1C]]&lt;5.7,"Normal",IF(MedExam_Table[[#This Row],[HBA1C]]&lt;6.4,"Prediabetes","Diabetes"))</f>
        <v>Normal</v>
      </c>
      <c r="N1311" t="str">
        <f>PROPER(MedExam_Table[[#This Row],[Any Transplants]])</f>
        <v>No</v>
      </c>
    </row>
    <row r="1312" spans="1:14" x14ac:dyDescent="0.3">
      <c r="A1312" t="s">
        <v>184</v>
      </c>
      <c r="B1312">
        <v>28.9</v>
      </c>
      <c r="C1312">
        <v>5.85</v>
      </c>
      <c r="D1312" t="s">
        <v>2380</v>
      </c>
      <c r="E1312" t="s">
        <v>2380</v>
      </c>
      <c r="F1312" t="s">
        <v>2383</v>
      </c>
      <c r="G1312">
        <v>1</v>
      </c>
      <c r="H1312" t="s">
        <v>2380</v>
      </c>
      <c r="I1312" s="9">
        <f>IF(MedExam_Table[[#This Row],[NumberOfMajorSurgeries]]="No major surgery",0,MedExam_Table[[#This Row],[NumberOfMajorSurgeries]])</f>
        <v>1</v>
      </c>
      <c r="J1312" t="str">
        <f>PROPER(MedExam_Table[[#This Row],[Heart Issues]])</f>
        <v>No</v>
      </c>
      <c r="K1312" t="str">
        <f>PROPER(IF(MedExam_Table[[#This Row],[smoker]]= "?","No",MedExam_Table[[#This Row],[smoker]]))</f>
        <v>No</v>
      </c>
      <c r="L1312" t="str">
        <f>IF(MedExam_Table[[#This Row],[BMI]]&lt;18.5,"Underweight",IF(MedExam_Table[[#This Row],[BMI]]&lt;25,"NormalWeight",IF(MedExam_Table[[#This Row],[BMI]]&lt;=30,"OverWeight","Obesity")))</f>
        <v>OverWeight</v>
      </c>
      <c r="M1312" t="str">
        <f>IF(MedExam_Table[[#This Row],[HBA1C]]&lt;5.7,"Normal",IF(MedExam_Table[[#This Row],[HBA1C]]&lt;6.4,"Prediabetes","Diabetes"))</f>
        <v>Prediabetes</v>
      </c>
      <c r="N1312" t="str">
        <f>PROPER(MedExam_Table[[#This Row],[Any Transplants]])</f>
        <v>No</v>
      </c>
    </row>
    <row r="1313" spans="1:14" x14ac:dyDescent="0.3">
      <c r="A1313" t="s">
        <v>183</v>
      </c>
      <c r="B1313">
        <v>24.7</v>
      </c>
      <c r="C1313">
        <v>5.32</v>
      </c>
      <c r="D1313" t="s">
        <v>2380</v>
      </c>
      <c r="E1313" t="s">
        <v>2380</v>
      </c>
      <c r="F1313" t="s">
        <v>2383</v>
      </c>
      <c r="G1313">
        <v>1</v>
      </c>
      <c r="H1313" t="s">
        <v>2380</v>
      </c>
      <c r="I1313" s="9">
        <f>IF(MedExam_Table[[#This Row],[NumberOfMajorSurgeries]]="No major surgery",0,MedExam_Table[[#This Row],[NumberOfMajorSurgeries]])</f>
        <v>1</v>
      </c>
      <c r="J1313" t="str">
        <f>PROPER(MedExam_Table[[#This Row],[Heart Issues]])</f>
        <v>No</v>
      </c>
      <c r="K1313" t="str">
        <f>PROPER(IF(MedExam_Table[[#This Row],[smoker]]= "?","No",MedExam_Table[[#This Row],[smoker]]))</f>
        <v>No</v>
      </c>
      <c r="L1313" t="str">
        <f>IF(MedExam_Table[[#This Row],[BMI]]&lt;18.5,"Underweight",IF(MedExam_Table[[#This Row],[BMI]]&lt;25,"NormalWeight",IF(MedExam_Table[[#This Row],[BMI]]&lt;=30,"OverWeight","Obesity")))</f>
        <v>NormalWeight</v>
      </c>
      <c r="M1313" t="str">
        <f>IF(MedExam_Table[[#This Row],[HBA1C]]&lt;5.7,"Normal",IF(MedExam_Table[[#This Row],[HBA1C]]&lt;6.4,"Prediabetes","Diabetes"))</f>
        <v>Normal</v>
      </c>
      <c r="N1313" t="str">
        <f>PROPER(MedExam_Table[[#This Row],[Any Transplants]])</f>
        <v>No</v>
      </c>
    </row>
    <row r="1314" spans="1:14" x14ac:dyDescent="0.3">
      <c r="A1314" t="s">
        <v>2155</v>
      </c>
      <c r="B1314">
        <v>33.69</v>
      </c>
      <c r="C1314">
        <v>9.68</v>
      </c>
      <c r="D1314" t="s">
        <v>2380</v>
      </c>
      <c r="E1314" t="s">
        <v>2380</v>
      </c>
      <c r="F1314" t="s">
        <v>2380</v>
      </c>
      <c r="G1314" t="s">
        <v>2381</v>
      </c>
      <c r="H1314" t="s">
        <v>2382</v>
      </c>
      <c r="I1314" s="9">
        <f>IF(MedExam_Table[[#This Row],[NumberOfMajorSurgeries]]="No major surgery",0,MedExam_Table[[#This Row],[NumberOfMajorSurgeries]])</f>
        <v>0</v>
      </c>
      <c r="J1314" t="str">
        <f>PROPER(MedExam_Table[[#This Row],[Heart Issues]])</f>
        <v>No</v>
      </c>
      <c r="K1314" t="str">
        <f>PROPER(IF(MedExam_Table[[#This Row],[smoker]]= "?","No",MedExam_Table[[#This Row],[smoker]]))</f>
        <v>Yes</v>
      </c>
      <c r="L1314" t="str">
        <f>IF(MedExam_Table[[#This Row],[BMI]]&lt;18.5,"Underweight",IF(MedExam_Table[[#This Row],[BMI]]&lt;25,"NormalWeight",IF(MedExam_Table[[#This Row],[BMI]]&lt;=30,"OverWeight","Obesity")))</f>
        <v>Obesity</v>
      </c>
      <c r="M1314" t="str">
        <f>IF(MedExam_Table[[#This Row],[HBA1C]]&lt;5.7,"Normal",IF(MedExam_Table[[#This Row],[HBA1C]]&lt;6.4,"Prediabetes","Diabetes"))</f>
        <v>Diabetes</v>
      </c>
      <c r="N1314" t="str">
        <f>PROPER(MedExam_Table[[#This Row],[Any Transplants]])</f>
        <v>No</v>
      </c>
    </row>
    <row r="1315" spans="1:14" x14ac:dyDescent="0.3">
      <c r="A1315" t="s">
        <v>182</v>
      </c>
      <c r="B1315">
        <v>20.6</v>
      </c>
      <c r="C1315">
        <v>5.14</v>
      </c>
      <c r="D1315" t="s">
        <v>2380</v>
      </c>
      <c r="E1315" t="s">
        <v>2380</v>
      </c>
      <c r="F1315" t="s">
        <v>2383</v>
      </c>
      <c r="G1315">
        <v>1</v>
      </c>
      <c r="H1315" t="s">
        <v>2380</v>
      </c>
      <c r="I1315" s="9">
        <f>IF(MedExam_Table[[#This Row],[NumberOfMajorSurgeries]]="No major surgery",0,MedExam_Table[[#This Row],[NumberOfMajorSurgeries]])</f>
        <v>1</v>
      </c>
      <c r="J1315" t="str">
        <f>PROPER(MedExam_Table[[#This Row],[Heart Issues]])</f>
        <v>No</v>
      </c>
      <c r="K1315" t="str">
        <f>PROPER(IF(MedExam_Table[[#This Row],[smoker]]= "?","No",MedExam_Table[[#This Row],[smoker]]))</f>
        <v>No</v>
      </c>
      <c r="L1315" t="str">
        <f>IF(MedExam_Table[[#This Row],[BMI]]&lt;18.5,"Underweight",IF(MedExam_Table[[#This Row],[BMI]]&lt;25,"NormalWeight",IF(MedExam_Table[[#This Row],[BMI]]&lt;=30,"OverWeight","Obesity")))</f>
        <v>NormalWeight</v>
      </c>
      <c r="M1315" t="str">
        <f>IF(MedExam_Table[[#This Row],[HBA1C]]&lt;5.7,"Normal",IF(MedExam_Table[[#This Row],[HBA1C]]&lt;6.4,"Prediabetes","Diabetes"))</f>
        <v>Normal</v>
      </c>
      <c r="N1315" t="str">
        <f>PROPER(MedExam_Table[[#This Row],[Any Transplants]])</f>
        <v>No</v>
      </c>
    </row>
    <row r="1316" spans="1:14" x14ac:dyDescent="0.3">
      <c r="A1316" t="s">
        <v>181</v>
      </c>
      <c r="B1316">
        <v>18.600000000000001</v>
      </c>
      <c r="C1316">
        <v>5</v>
      </c>
      <c r="D1316" t="s">
        <v>2380</v>
      </c>
      <c r="E1316" t="s">
        <v>2380</v>
      </c>
      <c r="F1316" t="s">
        <v>2383</v>
      </c>
      <c r="G1316">
        <v>1</v>
      </c>
      <c r="H1316" t="s">
        <v>2380</v>
      </c>
      <c r="I1316" s="9">
        <f>IF(MedExam_Table[[#This Row],[NumberOfMajorSurgeries]]="No major surgery",0,MedExam_Table[[#This Row],[NumberOfMajorSurgeries]])</f>
        <v>1</v>
      </c>
      <c r="J1316" t="str">
        <f>PROPER(MedExam_Table[[#This Row],[Heart Issues]])</f>
        <v>No</v>
      </c>
      <c r="K1316" t="str">
        <f>PROPER(IF(MedExam_Table[[#This Row],[smoker]]= "?","No",MedExam_Table[[#This Row],[smoker]]))</f>
        <v>No</v>
      </c>
      <c r="L1316" t="str">
        <f>IF(MedExam_Table[[#This Row],[BMI]]&lt;18.5,"Underweight",IF(MedExam_Table[[#This Row],[BMI]]&lt;25,"NormalWeight",IF(MedExam_Table[[#This Row],[BMI]]&lt;=30,"OverWeight","Obesity")))</f>
        <v>NormalWeight</v>
      </c>
      <c r="M1316" t="str">
        <f>IF(MedExam_Table[[#This Row],[HBA1C]]&lt;5.7,"Normal",IF(MedExam_Table[[#This Row],[HBA1C]]&lt;6.4,"Prediabetes","Diabetes"))</f>
        <v>Normal</v>
      </c>
      <c r="N1316" t="str">
        <f>PROPER(MedExam_Table[[#This Row],[Any Transplants]])</f>
        <v>No</v>
      </c>
    </row>
    <row r="1317" spans="1:14" x14ac:dyDescent="0.3">
      <c r="A1317" t="s">
        <v>180</v>
      </c>
      <c r="B1317">
        <v>17.8</v>
      </c>
      <c r="C1317">
        <v>4.55</v>
      </c>
      <c r="D1317" t="s">
        <v>2380</v>
      </c>
      <c r="E1317" t="s">
        <v>2380</v>
      </c>
      <c r="F1317" t="s">
        <v>2383</v>
      </c>
      <c r="G1317">
        <v>1</v>
      </c>
      <c r="H1317" t="s">
        <v>2380</v>
      </c>
      <c r="I1317" s="9">
        <f>IF(MedExam_Table[[#This Row],[NumberOfMajorSurgeries]]="No major surgery",0,MedExam_Table[[#This Row],[NumberOfMajorSurgeries]])</f>
        <v>1</v>
      </c>
      <c r="J1317" t="str">
        <f>PROPER(MedExam_Table[[#This Row],[Heart Issues]])</f>
        <v>No</v>
      </c>
      <c r="K1317" t="str">
        <f>PROPER(IF(MedExam_Table[[#This Row],[smoker]]= "?","No",MedExam_Table[[#This Row],[smoker]]))</f>
        <v>No</v>
      </c>
      <c r="L1317" t="str">
        <f>IF(MedExam_Table[[#This Row],[BMI]]&lt;18.5,"Underweight",IF(MedExam_Table[[#This Row],[BMI]]&lt;25,"NormalWeight",IF(MedExam_Table[[#This Row],[BMI]]&lt;=30,"OverWeight","Obesity")))</f>
        <v>Underweight</v>
      </c>
      <c r="M1317" t="str">
        <f>IF(MedExam_Table[[#This Row],[HBA1C]]&lt;5.7,"Normal",IF(MedExam_Table[[#This Row],[HBA1C]]&lt;6.4,"Prediabetes","Diabetes"))</f>
        <v>Normal</v>
      </c>
      <c r="N1317" t="str">
        <f>PROPER(MedExam_Table[[#This Row],[Any Transplants]])</f>
        <v>No</v>
      </c>
    </row>
    <row r="1318" spans="1:14" x14ac:dyDescent="0.3">
      <c r="A1318" t="s">
        <v>179</v>
      </c>
      <c r="B1318">
        <v>35.200000000000003</v>
      </c>
      <c r="C1318">
        <v>5.97</v>
      </c>
      <c r="D1318" t="s">
        <v>2380</v>
      </c>
      <c r="E1318" t="s">
        <v>2382</v>
      </c>
      <c r="F1318" t="s">
        <v>2380</v>
      </c>
      <c r="G1318">
        <v>1</v>
      </c>
      <c r="H1318" t="s">
        <v>2380</v>
      </c>
      <c r="I1318" s="9">
        <f>IF(MedExam_Table[[#This Row],[NumberOfMajorSurgeries]]="No major surgery",0,MedExam_Table[[#This Row],[NumberOfMajorSurgeries]])</f>
        <v>1</v>
      </c>
      <c r="J1318" t="str">
        <f>PROPER(MedExam_Table[[#This Row],[Heart Issues]])</f>
        <v>No</v>
      </c>
      <c r="K1318" t="str">
        <f>PROPER(IF(MedExam_Table[[#This Row],[smoker]]= "?","No",MedExam_Table[[#This Row],[smoker]]))</f>
        <v>No</v>
      </c>
      <c r="L1318" t="str">
        <f>IF(MedExam_Table[[#This Row],[BMI]]&lt;18.5,"Underweight",IF(MedExam_Table[[#This Row],[BMI]]&lt;25,"NormalWeight",IF(MedExam_Table[[#This Row],[BMI]]&lt;=30,"OverWeight","Obesity")))</f>
        <v>Obesity</v>
      </c>
      <c r="M1318" t="str">
        <f>IF(MedExam_Table[[#This Row],[HBA1C]]&lt;5.7,"Normal",IF(MedExam_Table[[#This Row],[HBA1C]]&lt;6.4,"Prediabetes","Diabetes"))</f>
        <v>Prediabetes</v>
      </c>
      <c r="N1318" t="str">
        <f>PROPER(MedExam_Table[[#This Row],[Any Transplants]])</f>
        <v>Yes</v>
      </c>
    </row>
    <row r="1319" spans="1:14" x14ac:dyDescent="0.3">
      <c r="A1319" t="s">
        <v>178</v>
      </c>
      <c r="B1319">
        <v>33.770000000000003</v>
      </c>
      <c r="C1319">
        <v>4.0199999999999996</v>
      </c>
      <c r="D1319" t="s">
        <v>2380</v>
      </c>
      <c r="E1319" t="s">
        <v>2382</v>
      </c>
      <c r="F1319" t="s">
        <v>2380</v>
      </c>
      <c r="G1319">
        <v>1</v>
      </c>
      <c r="H1319" t="s">
        <v>2380</v>
      </c>
      <c r="I1319" s="9">
        <f>IF(MedExam_Table[[#This Row],[NumberOfMajorSurgeries]]="No major surgery",0,MedExam_Table[[#This Row],[NumberOfMajorSurgeries]])</f>
        <v>1</v>
      </c>
      <c r="J1319" t="str">
        <f>PROPER(MedExam_Table[[#This Row],[Heart Issues]])</f>
        <v>No</v>
      </c>
      <c r="K1319" t="str">
        <f>PROPER(IF(MedExam_Table[[#This Row],[smoker]]= "?","No",MedExam_Table[[#This Row],[smoker]]))</f>
        <v>No</v>
      </c>
      <c r="L1319" t="str">
        <f>IF(MedExam_Table[[#This Row],[BMI]]&lt;18.5,"Underweight",IF(MedExam_Table[[#This Row],[BMI]]&lt;25,"NormalWeight",IF(MedExam_Table[[#This Row],[BMI]]&lt;=30,"OverWeight","Obesity")))</f>
        <v>Obesity</v>
      </c>
      <c r="M1319" t="str">
        <f>IF(MedExam_Table[[#This Row],[HBA1C]]&lt;5.7,"Normal",IF(MedExam_Table[[#This Row],[HBA1C]]&lt;6.4,"Prediabetes","Diabetes"))</f>
        <v>Normal</v>
      </c>
      <c r="N1319" t="str">
        <f>PROPER(MedExam_Table[[#This Row],[Any Transplants]])</f>
        <v>Yes</v>
      </c>
    </row>
    <row r="1320" spans="1:14" x14ac:dyDescent="0.3">
      <c r="A1320" t="s">
        <v>177</v>
      </c>
      <c r="B1320">
        <v>30.03</v>
      </c>
      <c r="C1320">
        <v>4.04</v>
      </c>
      <c r="D1320" t="s">
        <v>2380</v>
      </c>
      <c r="E1320" t="s">
        <v>2382</v>
      </c>
      <c r="F1320" t="s">
        <v>2380</v>
      </c>
      <c r="G1320">
        <v>1</v>
      </c>
      <c r="H1320" t="s">
        <v>2380</v>
      </c>
      <c r="I1320" s="9">
        <f>IF(MedExam_Table[[#This Row],[NumberOfMajorSurgeries]]="No major surgery",0,MedExam_Table[[#This Row],[NumberOfMajorSurgeries]])</f>
        <v>1</v>
      </c>
      <c r="J1320" t="str">
        <f>PROPER(MedExam_Table[[#This Row],[Heart Issues]])</f>
        <v>No</v>
      </c>
      <c r="K1320" t="str">
        <f>PROPER(IF(MedExam_Table[[#This Row],[smoker]]= "?","No",MedExam_Table[[#This Row],[smoker]]))</f>
        <v>No</v>
      </c>
      <c r="L1320" t="str">
        <f>IF(MedExam_Table[[#This Row],[BMI]]&lt;18.5,"Underweight",IF(MedExam_Table[[#This Row],[BMI]]&lt;25,"NormalWeight",IF(MedExam_Table[[#This Row],[BMI]]&lt;=30,"OverWeight","Obesity")))</f>
        <v>Obesity</v>
      </c>
      <c r="M1320" t="str">
        <f>IF(MedExam_Table[[#This Row],[HBA1C]]&lt;5.7,"Normal",IF(MedExam_Table[[#This Row],[HBA1C]]&lt;6.4,"Prediabetes","Diabetes"))</f>
        <v>Normal</v>
      </c>
      <c r="N1320" t="str">
        <f>PROPER(MedExam_Table[[#This Row],[Any Transplants]])</f>
        <v>Yes</v>
      </c>
    </row>
    <row r="1321" spans="1:14" x14ac:dyDescent="0.3">
      <c r="A1321" t="s">
        <v>176</v>
      </c>
      <c r="B1321">
        <v>29.37</v>
      </c>
      <c r="C1321">
        <v>5.54</v>
      </c>
      <c r="D1321" t="s">
        <v>2380</v>
      </c>
      <c r="E1321" t="s">
        <v>2382</v>
      </c>
      <c r="F1321" t="s">
        <v>2380</v>
      </c>
      <c r="G1321">
        <v>1</v>
      </c>
      <c r="H1321" t="s">
        <v>2380</v>
      </c>
      <c r="I1321" s="9">
        <f>IF(MedExam_Table[[#This Row],[NumberOfMajorSurgeries]]="No major surgery",0,MedExam_Table[[#This Row],[NumberOfMajorSurgeries]])</f>
        <v>1</v>
      </c>
      <c r="J1321" t="str">
        <f>PROPER(MedExam_Table[[#This Row],[Heart Issues]])</f>
        <v>No</v>
      </c>
      <c r="K1321" t="str">
        <f>PROPER(IF(MedExam_Table[[#This Row],[smoker]]= "?","No",MedExam_Table[[#This Row],[smoker]]))</f>
        <v>No</v>
      </c>
      <c r="L1321" t="str">
        <f>IF(MedExam_Table[[#This Row],[BMI]]&lt;18.5,"Underweight",IF(MedExam_Table[[#This Row],[BMI]]&lt;25,"NormalWeight",IF(MedExam_Table[[#This Row],[BMI]]&lt;=30,"OverWeight","Obesity")))</f>
        <v>OverWeight</v>
      </c>
      <c r="M1321" t="str">
        <f>IF(MedExam_Table[[#This Row],[HBA1C]]&lt;5.7,"Normal",IF(MedExam_Table[[#This Row],[HBA1C]]&lt;6.4,"Prediabetes","Diabetes"))</f>
        <v>Normal</v>
      </c>
      <c r="N1321" t="str">
        <f>PROPER(MedExam_Table[[#This Row],[Any Transplants]])</f>
        <v>Yes</v>
      </c>
    </row>
    <row r="1322" spans="1:14" x14ac:dyDescent="0.3">
      <c r="A1322" t="s">
        <v>175</v>
      </c>
      <c r="B1322">
        <v>28.5</v>
      </c>
      <c r="C1322">
        <v>4.03</v>
      </c>
      <c r="D1322" t="s">
        <v>2380</v>
      </c>
      <c r="E1322" t="s">
        <v>2382</v>
      </c>
      <c r="F1322" t="s">
        <v>2380</v>
      </c>
      <c r="G1322">
        <v>1</v>
      </c>
      <c r="H1322" t="s">
        <v>2380</v>
      </c>
      <c r="I1322" s="9">
        <f>IF(MedExam_Table[[#This Row],[NumberOfMajorSurgeries]]="No major surgery",0,MedExam_Table[[#This Row],[NumberOfMajorSurgeries]])</f>
        <v>1</v>
      </c>
      <c r="J1322" t="str">
        <f>PROPER(MedExam_Table[[#This Row],[Heart Issues]])</f>
        <v>No</v>
      </c>
      <c r="K1322" t="str">
        <f>PROPER(IF(MedExam_Table[[#This Row],[smoker]]= "?","No",MedExam_Table[[#This Row],[smoker]]))</f>
        <v>No</v>
      </c>
      <c r="L1322" t="str">
        <f>IF(MedExam_Table[[#This Row],[BMI]]&lt;18.5,"Underweight",IF(MedExam_Table[[#This Row],[BMI]]&lt;25,"NormalWeight",IF(MedExam_Table[[#This Row],[BMI]]&lt;=30,"OverWeight","Obesity")))</f>
        <v>OverWeight</v>
      </c>
      <c r="M1322" t="str">
        <f>IF(MedExam_Table[[#This Row],[HBA1C]]&lt;5.7,"Normal",IF(MedExam_Table[[#This Row],[HBA1C]]&lt;6.4,"Prediabetes","Diabetes"))</f>
        <v>Normal</v>
      </c>
      <c r="N1322" t="str">
        <f>PROPER(MedExam_Table[[#This Row],[Any Transplants]])</f>
        <v>Yes</v>
      </c>
    </row>
    <row r="1323" spans="1:14" x14ac:dyDescent="0.3">
      <c r="A1323" t="s">
        <v>174</v>
      </c>
      <c r="B1323">
        <v>23.32</v>
      </c>
      <c r="C1323">
        <v>5.62</v>
      </c>
      <c r="D1323" t="s">
        <v>2380</v>
      </c>
      <c r="E1323" t="s">
        <v>2382</v>
      </c>
      <c r="F1323" t="s">
        <v>2380</v>
      </c>
      <c r="G1323">
        <v>1</v>
      </c>
      <c r="H1323" t="s">
        <v>2380</v>
      </c>
      <c r="I1323" s="9">
        <f>IF(MedExam_Table[[#This Row],[NumberOfMajorSurgeries]]="No major surgery",0,MedExam_Table[[#This Row],[NumberOfMajorSurgeries]])</f>
        <v>1</v>
      </c>
      <c r="J1323" t="str">
        <f>PROPER(MedExam_Table[[#This Row],[Heart Issues]])</f>
        <v>No</v>
      </c>
      <c r="K1323" t="str">
        <f>PROPER(IF(MedExam_Table[[#This Row],[smoker]]= "?","No",MedExam_Table[[#This Row],[smoker]]))</f>
        <v>No</v>
      </c>
      <c r="L1323" t="str">
        <f>IF(MedExam_Table[[#This Row],[BMI]]&lt;18.5,"Underweight",IF(MedExam_Table[[#This Row],[BMI]]&lt;25,"NormalWeight",IF(MedExam_Table[[#This Row],[BMI]]&lt;=30,"OverWeight","Obesity")))</f>
        <v>NormalWeight</v>
      </c>
      <c r="M1323" t="str">
        <f>IF(MedExam_Table[[#This Row],[HBA1C]]&lt;5.7,"Normal",IF(MedExam_Table[[#This Row],[HBA1C]]&lt;6.4,"Prediabetes","Diabetes"))</f>
        <v>Normal</v>
      </c>
      <c r="N1323" t="str">
        <f>PROPER(MedExam_Table[[#This Row],[Any Transplants]])</f>
        <v>Yes</v>
      </c>
    </row>
    <row r="1324" spans="1:14" x14ac:dyDescent="0.3">
      <c r="A1324" t="s">
        <v>173</v>
      </c>
      <c r="B1324">
        <v>26.125</v>
      </c>
      <c r="C1324">
        <v>5.27</v>
      </c>
      <c r="D1324" t="s">
        <v>2380</v>
      </c>
      <c r="E1324" t="s">
        <v>2382</v>
      </c>
      <c r="F1324" t="s">
        <v>2380</v>
      </c>
      <c r="G1324">
        <v>1</v>
      </c>
      <c r="H1324" t="s">
        <v>2380</v>
      </c>
      <c r="I1324" s="9">
        <f>IF(MedExam_Table[[#This Row],[NumberOfMajorSurgeries]]="No major surgery",0,MedExam_Table[[#This Row],[NumberOfMajorSurgeries]])</f>
        <v>1</v>
      </c>
      <c r="J1324" t="str">
        <f>PROPER(MedExam_Table[[#This Row],[Heart Issues]])</f>
        <v>No</v>
      </c>
      <c r="K1324" t="str">
        <f>PROPER(IF(MedExam_Table[[#This Row],[smoker]]= "?","No",MedExam_Table[[#This Row],[smoker]]))</f>
        <v>No</v>
      </c>
      <c r="L1324" t="str">
        <f>IF(MedExam_Table[[#This Row],[BMI]]&lt;18.5,"Underweight",IF(MedExam_Table[[#This Row],[BMI]]&lt;25,"NormalWeight",IF(MedExam_Table[[#This Row],[BMI]]&lt;=30,"OverWeight","Obesity")))</f>
        <v>OverWeight</v>
      </c>
      <c r="M1324" t="str">
        <f>IF(MedExam_Table[[#This Row],[HBA1C]]&lt;5.7,"Normal",IF(MedExam_Table[[#This Row],[HBA1C]]&lt;6.4,"Prediabetes","Diabetes"))</f>
        <v>Normal</v>
      </c>
      <c r="N1324" t="str">
        <f>PROPER(MedExam_Table[[#This Row],[Any Transplants]])</f>
        <v>Yes</v>
      </c>
    </row>
    <row r="1325" spans="1:14" x14ac:dyDescent="0.3">
      <c r="A1325" t="s">
        <v>2154</v>
      </c>
      <c r="B1325">
        <v>42.27</v>
      </c>
      <c r="C1325">
        <v>6.05</v>
      </c>
      <c r="D1325" t="s">
        <v>2382</v>
      </c>
      <c r="E1325" t="s">
        <v>2380</v>
      </c>
      <c r="F1325" t="s">
        <v>2380</v>
      </c>
      <c r="G1325">
        <v>1</v>
      </c>
      <c r="H1325" t="s">
        <v>2382</v>
      </c>
      <c r="I1325" s="9">
        <f>IF(MedExam_Table[[#This Row],[NumberOfMajorSurgeries]]="No major surgery",0,MedExam_Table[[#This Row],[NumberOfMajorSurgeries]])</f>
        <v>1</v>
      </c>
      <c r="J1325" t="str">
        <f>PROPER(MedExam_Table[[#This Row],[Heart Issues]])</f>
        <v>Yes</v>
      </c>
      <c r="K1325" t="str">
        <f>PROPER(IF(MedExam_Table[[#This Row],[smoker]]= "?","No",MedExam_Table[[#This Row],[smoker]]))</f>
        <v>Yes</v>
      </c>
      <c r="L1325" t="str">
        <f>IF(MedExam_Table[[#This Row],[BMI]]&lt;18.5,"Underweight",IF(MedExam_Table[[#This Row],[BMI]]&lt;25,"NormalWeight",IF(MedExam_Table[[#This Row],[BMI]]&lt;=30,"OverWeight","Obesity")))</f>
        <v>Obesity</v>
      </c>
      <c r="M1325" t="str">
        <f>IF(MedExam_Table[[#This Row],[HBA1C]]&lt;5.7,"Normal",IF(MedExam_Table[[#This Row],[HBA1C]]&lt;6.4,"Prediabetes","Diabetes"))</f>
        <v>Prediabetes</v>
      </c>
      <c r="N1325" t="str">
        <f>PROPER(MedExam_Table[[#This Row],[Any Transplants]])</f>
        <v>No</v>
      </c>
    </row>
    <row r="1326" spans="1:14" x14ac:dyDescent="0.3">
      <c r="A1326" t="s">
        <v>172</v>
      </c>
      <c r="B1326">
        <v>25.46</v>
      </c>
      <c r="C1326">
        <v>5.18</v>
      </c>
      <c r="D1326" t="s">
        <v>2380</v>
      </c>
      <c r="E1326" t="s">
        <v>2382</v>
      </c>
      <c r="F1326" t="s">
        <v>2380</v>
      </c>
      <c r="G1326">
        <v>1</v>
      </c>
      <c r="H1326" t="s">
        <v>2380</v>
      </c>
      <c r="I1326" s="9">
        <f>IF(MedExam_Table[[#This Row],[NumberOfMajorSurgeries]]="No major surgery",0,MedExam_Table[[#This Row],[NumberOfMajorSurgeries]])</f>
        <v>1</v>
      </c>
      <c r="J1326" t="str">
        <f>PROPER(MedExam_Table[[#This Row],[Heart Issues]])</f>
        <v>No</v>
      </c>
      <c r="K1326" t="str">
        <f>PROPER(IF(MedExam_Table[[#This Row],[smoker]]= "?","No",MedExam_Table[[#This Row],[smoker]]))</f>
        <v>No</v>
      </c>
      <c r="L1326" t="str">
        <f>IF(MedExam_Table[[#This Row],[BMI]]&lt;18.5,"Underweight",IF(MedExam_Table[[#This Row],[BMI]]&lt;25,"NormalWeight",IF(MedExam_Table[[#This Row],[BMI]]&lt;=30,"OverWeight","Obesity")))</f>
        <v>OverWeight</v>
      </c>
      <c r="M1326" t="str">
        <f>IF(MedExam_Table[[#This Row],[HBA1C]]&lt;5.7,"Normal",IF(MedExam_Table[[#This Row],[HBA1C]]&lt;6.4,"Prediabetes","Diabetes"))</f>
        <v>Normal</v>
      </c>
      <c r="N1326" t="str">
        <f>PROPER(MedExam_Table[[#This Row],[Any Transplants]])</f>
        <v>Yes</v>
      </c>
    </row>
    <row r="1327" spans="1:14" x14ac:dyDescent="0.3">
      <c r="A1327" t="s">
        <v>171</v>
      </c>
      <c r="B1327">
        <v>23.75</v>
      </c>
      <c r="C1327">
        <v>5.27</v>
      </c>
      <c r="D1327" t="s">
        <v>2380</v>
      </c>
      <c r="E1327" t="s">
        <v>2382</v>
      </c>
      <c r="F1327" t="s">
        <v>2380</v>
      </c>
      <c r="G1327">
        <v>1</v>
      </c>
      <c r="H1327" t="s">
        <v>2380</v>
      </c>
      <c r="I1327" s="9">
        <f>IF(MedExam_Table[[#This Row],[NumberOfMajorSurgeries]]="No major surgery",0,MedExam_Table[[#This Row],[NumberOfMajorSurgeries]])</f>
        <v>1</v>
      </c>
      <c r="J1327" t="str">
        <f>PROPER(MedExam_Table[[#This Row],[Heart Issues]])</f>
        <v>No</v>
      </c>
      <c r="K1327" t="str">
        <f>PROPER(IF(MedExam_Table[[#This Row],[smoker]]= "?","No",MedExam_Table[[#This Row],[smoker]]))</f>
        <v>No</v>
      </c>
      <c r="L1327" t="str">
        <f>IF(MedExam_Table[[#This Row],[BMI]]&lt;18.5,"Underweight",IF(MedExam_Table[[#This Row],[BMI]]&lt;25,"NormalWeight",IF(MedExam_Table[[#This Row],[BMI]]&lt;=30,"OverWeight","Obesity")))</f>
        <v>NormalWeight</v>
      </c>
      <c r="M1327" t="str">
        <f>IF(MedExam_Table[[#This Row],[HBA1C]]&lt;5.7,"Normal",IF(MedExam_Table[[#This Row],[HBA1C]]&lt;6.4,"Prediabetes","Diabetes"))</f>
        <v>Normal</v>
      </c>
      <c r="N1327" t="str">
        <f>PROPER(MedExam_Table[[#This Row],[Any Transplants]])</f>
        <v>Yes</v>
      </c>
    </row>
    <row r="1328" spans="1:14" x14ac:dyDescent="0.3">
      <c r="A1328" t="s">
        <v>169</v>
      </c>
      <c r="B1328">
        <v>23.085000000000001</v>
      </c>
      <c r="C1328">
        <v>5.62</v>
      </c>
      <c r="D1328" t="s">
        <v>2380</v>
      </c>
      <c r="E1328" t="s">
        <v>2382</v>
      </c>
      <c r="F1328" t="s">
        <v>2380</v>
      </c>
      <c r="G1328">
        <v>1</v>
      </c>
      <c r="H1328" t="s">
        <v>2380</v>
      </c>
      <c r="I1328" s="9">
        <f>IF(MedExam_Table[[#This Row],[NumberOfMajorSurgeries]]="No major surgery",0,MedExam_Table[[#This Row],[NumberOfMajorSurgeries]])</f>
        <v>1</v>
      </c>
      <c r="J1328" t="str">
        <f>PROPER(MedExam_Table[[#This Row],[Heart Issues]])</f>
        <v>No</v>
      </c>
      <c r="K1328" t="str">
        <f>PROPER(IF(MedExam_Table[[#This Row],[smoker]]= "?","No",MedExam_Table[[#This Row],[smoker]]))</f>
        <v>No</v>
      </c>
      <c r="L1328" t="str">
        <f>IF(MedExam_Table[[#This Row],[BMI]]&lt;18.5,"Underweight",IF(MedExam_Table[[#This Row],[BMI]]&lt;25,"NormalWeight",IF(MedExam_Table[[#This Row],[BMI]]&lt;=30,"OverWeight","Obesity")))</f>
        <v>NormalWeight</v>
      </c>
      <c r="M1328" t="str">
        <f>IF(MedExam_Table[[#This Row],[HBA1C]]&lt;5.7,"Normal",IF(MedExam_Table[[#This Row],[HBA1C]]&lt;6.4,"Prediabetes","Diabetes"))</f>
        <v>Normal</v>
      </c>
      <c r="N1328" t="str">
        <f>PROPER(MedExam_Table[[#This Row],[Any Transplants]])</f>
        <v>Yes</v>
      </c>
    </row>
    <row r="1329" spans="1:14" x14ac:dyDescent="0.3">
      <c r="A1329" t="s">
        <v>167</v>
      </c>
      <c r="B1329">
        <v>22.99</v>
      </c>
      <c r="C1329">
        <v>5.0599999999999996</v>
      </c>
      <c r="D1329" t="s">
        <v>2380</v>
      </c>
      <c r="E1329" t="s">
        <v>2382</v>
      </c>
      <c r="F1329" t="s">
        <v>2380</v>
      </c>
      <c r="G1329">
        <v>1</v>
      </c>
      <c r="H1329" t="s">
        <v>2380</v>
      </c>
      <c r="I1329" s="9">
        <f>IF(MedExam_Table[[#This Row],[NumberOfMajorSurgeries]]="No major surgery",0,MedExam_Table[[#This Row],[NumberOfMajorSurgeries]])</f>
        <v>1</v>
      </c>
      <c r="J1329" t="str">
        <f>PROPER(MedExam_Table[[#This Row],[Heart Issues]])</f>
        <v>No</v>
      </c>
      <c r="K1329" t="str">
        <f>PROPER(IF(MedExam_Table[[#This Row],[smoker]]= "?","No",MedExam_Table[[#This Row],[smoker]]))</f>
        <v>No</v>
      </c>
      <c r="L1329" t="str">
        <f>IF(MedExam_Table[[#This Row],[BMI]]&lt;18.5,"Underweight",IF(MedExam_Table[[#This Row],[BMI]]&lt;25,"NormalWeight",IF(MedExam_Table[[#This Row],[BMI]]&lt;=30,"OverWeight","Obesity")))</f>
        <v>NormalWeight</v>
      </c>
      <c r="M1329" t="str">
        <f>IF(MedExam_Table[[#This Row],[HBA1C]]&lt;5.7,"Normal",IF(MedExam_Table[[#This Row],[HBA1C]]&lt;6.4,"Prediabetes","Diabetes"))</f>
        <v>Normal</v>
      </c>
      <c r="N1329" t="str">
        <f>PROPER(MedExam_Table[[#This Row],[Any Transplants]])</f>
        <v>Yes</v>
      </c>
    </row>
    <row r="1330" spans="1:14" x14ac:dyDescent="0.3">
      <c r="A1330" t="s">
        <v>165</v>
      </c>
      <c r="B1330">
        <v>21.47</v>
      </c>
      <c r="C1330">
        <v>4.6900000000000004</v>
      </c>
      <c r="D1330" t="s">
        <v>2380</v>
      </c>
      <c r="E1330" t="s">
        <v>2382</v>
      </c>
      <c r="F1330" t="s">
        <v>2380</v>
      </c>
      <c r="G1330">
        <v>1</v>
      </c>
      <c r="H1330" t="s">
        <v>2380</v>
      </c>
      <c r="I1330" s="9">
        <f>IF(MedExam_Table[[#This Row],[NumberOfMajorSurgeries]]="No major surgery",0,MedExam_Table[[#This Row],[NumberOfMajorSurgeries]])</f>
        <v>1</v>
      </c>
      <c r="J1330" t="str">
        <f>PROPER(MedExam_Table[[#This Row],[Heart Issues]])</f>
        <v>No</v>
      </c>
      <c r="K1330" t="str">
        <f>PROPER(IF(MedExam_Table[[#This Row],[smoker]]= "?","No",MedExam_Table[[#This Row],[smoker]]))</f>
        <v>No</v>
      </c>
      <c r="L1330" t="str">
        <f>IF(MedExam_Table[[#This Row],[BMI]]&lt;18.5,"Underweight",IF(MedExam_Table[[#This Row],[BMI]]&lt;25,"NormalWeight",IF(MedExam_Table[[#This Row],[BMI]]&lt;=30,"OverWeight","Obesity")))</f>
        <v>NormalWeight</v>
      </c>
      <c r="M1330" t="str">
        <f>IF(MedExam_Table[[#This Row],[HBA1C]]&lt;5.7,"Normal",IF(MedExam_Table[[#This Row],[HBA1C]]&lt;6.4,"Prediabetes","Diabetes"))</f>
        <v>Normal</v>
      </c>
      <c r="N1330" t="str">
        <f>PROPER(MedExam_Table[[#This Row],[Any Transplants]])</f>
        <v>Yes</v>
      </c>
    </row>
    <row r="1331" spans="1:14" x14ac:dyDescent="0.3">
      <c r="A1331" t="s">
        <v>163</v>
      </c>
      <c r="B1331">
        <v>15.96</v>
      </c>
      <c r="C1331">
        <v>5.44</v>
      </c>
      <c r="D1331" t="s">
        <v>2380</v>
      </c>
      <c r="E1331" t="s">
        <v>2382</v>
      </c>
      <c r="F1331" t="s">
        <v>2380</v>
      </c>
      <c r="G1331">
        <v>1</v>
      </c>
      <c r="H1331" t="s">
        <v>2380</v>
      </c>
      <c r="I1331" s="9">
        <f>IF(MedExam_Table[[#This Row],[NumberOfMajorSurgeries]]="No major surgery",0,MedExam_Table[[#This Row],[NumberOfMajorSurgeries]])</f>
        <v>1</v>
      </c>
      <c r="J1331" t="str">
        <f>PROPER(MedExam_Table[[#This Row],[Heart Issues]])</f>
        <v>No</v>
      </c>
      <c r="K1331" t="str">
        <f>PROPER(IF(MedExam_Table[[#This Row],[smoker]]= "?","No",MedExam_Table[[#This Row],[smoker]]))</f>
        <v>No</v>
      </c>
      <c r="L1331" t="str">
        <f>IF(MedExam_Table[[#This Row],[BMI]]&lt;18.5,"Underweight",IF(MedExam_Table[[#This Row],[BMI]]&lt;25,"NormalWeight",IF(MedExam_Table[[#This Row],[BMI]]&lt;=30,"OverWeight","Obesity")))</f>
        <v>Underweight</v>
      </c>
      <c r="M1331" t="str">
        <f>IF(MedExam_Table[[#This Row],[HBA1C]]&lt;5.7,"Normal",IF(MedExam_Table[[#This Row],[HBA1C]]&lt;6.4,"Prediabetes","Diabetes"))</f>
        <v>Normal</v>
      </c>
      <c r="N1331" t="str">
        <f>PROPER(MedExam_Table[[#This Row],[Any Transplants]])</f>
        <v>Yes</v>
      </c>
    </row>
    <row r="1332" spans="1:14" x14ac:dyDescent="0.3">
      <c r="A1332" t="s">
        <v>162</v>
      </c>
      <c r="B1332">
        <v>39.5</v>
      </c>
      <c r="C1332">
        <v>5.05</v>
      </c>
      <c r="D1332" t="s">
        <v>2380</v>
      </c>
      <c r="E1332" t="s">
        <v>2382</v>
      </c>
      <c r="F1332" t="s">
        <v>2380</v>
      </c>
      <c r="G1332">
        <v>1</v>
      </c>
      <c r="H1332" t="s">
        <v>2380</v>
      </c>
      <c r="I1332" s="9">
        <f>IF(MedExam_Table[[#This Row],[NumberOfMajorSurgeries]]="No major surgery",0,MedExam_Table[[#This Row],[NumberOfMajorSurgeries]])</f>
        <v>1</v>
      </c>
      <c r="J1332" t="str">
        <f>PROPER(MedExam_Table[[#This Row],[Heart Issues]])</f>
        <v>No</v>
      </c>
      <c r="K1332" t="str">
        <f>PROPER(IF(MedExam_Table[[#This Row],[smoker]]= "?","No",MedExam_Table[[#This Row],[smoker]]))</f>
        <v>No</v>
      </c>
      <c r="L1332" t="str">
        <f>IF(MedExam_Table[[#This Row],[BMI]]&lt;18.5,"Underweight",IF(MedExam_Table[[#This Row],[BMI]]&lt;25,"NormalWeight",IF(MedExam_Table[[#This Row],[BMI]]&lt;=30,"OverWeight","Obesity")))</f>
        <v>Obesity</v>
      </c>
      <c r="M1332" t="str">
        <f>IF(MedExam_Table[[#This Row],[HBA1C]]&lt;5.7,"Normal",IF(MedExam_Table[[#This Row],[HBA1C]]&lt;6.4,"Prediabetes","Diabetes"))</f>
        <v>Normal</v>
      </c>
      <c r="N1332" t="str">
        <f>PROPER(MedExam_Table[[#This Row],[Any Transplants]])</f>
        <v>Yes</v>
      </c>
    </row>
    <row r="1333" spans="1:14" x14ac:dyDescent="0.3">
      <c r="A1333" t="s">
        <v>161</v>
      </c>
      <c r="B1333">
        <v>33.770000000000003</v>
      </c>
      <c r="C1333">
        <v>6</v>
      </c>
      <c r="D1333" t="s">
        <v>2380</v>
      </c>
      <c r="E1333" t="s">
        <v>2382</v>
      </c>
      <c r="F1333" t="s">
        <v>2380</v>
      </c>
      <c r="G1333">
        <v>1</v>
      </c>
      <c r="H1333" t="s">
        <v>2380</v>
      </c>
      <c r="I1333" s="9">
        <f>IF(MedExam_Table[[#This Row],[NumberOfMajorSurgeries]]="No major surgery",0,MedExam_Table[[#This Row],[NumberOfMajorSurgeries]])</f>
        <v>1</v>
      </c>
      <c r="J1333" t="str">
        <f>PROPER(MedExam_Table[[#This Row],[Heart Issues]])</f>
        <v>No</v>
      </c>
      <c r="K1333" t="str">
        <f>PROPER(IF(MedExam_Table[[#This Row],[smoker]]= "?","No",MedExam_Table[[#This Row],[smoker]]))</f>
        <v>No</v>
      </c>
      <c r="L1333" t="str">
        <f>IF(MedExam_Table[[#This Row],[BMI]]&lt;18.5,"Underweight",IF(MedExam_Table[[#This Row],[BMI]]&lt;25,"NormalWeight",IF(MedExam_Table[[#This Row],[BMI]]&lt;=30,"OverWeight","Obesity")))</f>
        <v>Obesity</v>
      </c>
      <c r="M1333" t="str">
        <f>IF(MedExam_Table[[#This Row],[HBA1C]]&lt;5.7,"Normal",IF(MedExam_Table[[#This Row],[HBA1C]]&lt;6.4,"Prediabetes","Diabetes"))</f>
        <v>Prediabetes</v>
      </c>
      <c r="N1333" t="str">
        <f>PROPER(MedExam_Table[[#This Row],[Any Transplants]])</f>
        <v>Yes</v>
      </c>
    </row>
    <row r="1334" spans="1:14" x14ac:dyDescent="0.3">
      <c r="A1334" t="s">
        <v>160</v>
      </c>
      <c r="B1334">
        <v>26.84</v>
      </c>
      <c r="C1334">
        <v>5.99</v>
      </c>
      <c r="D1334" t="s">
        <v>2382</v>
      </c>
      <c r="E1334" t="s">
        <v>2382</v>
      </c>
      <c r="F1334" t="s">
        <v>2380</v>
      </c>
      <c r="G1334">
        <v>1</v>
      </c>
      <c r="H1334" t="s">
        <v>2380</v>
      </c>
      <c r="I1334" s="9">
        <f>IF(MedExam_Table[[#This Row],[NumberOfMajorSurgeries]]="No major surgery",0,MedExam_Table[[#This Row],[NumberOfMajorSurgeries]])</f>
        <v>1</v>
      </c>
      <c r="J1334" t="str">
        <f>PROPER(MedExam_Table[[#This Row],[Heart Issues]])</f>
        <v>Yes</v>
      </c>
      <c r="K1334" t="str">
        <f>PROPER(IF(MedExam_Table[[#This Row],[smoker]]= "?","No",MedExam_Table[[#This Row],[smoker]]))</f>
        <v>No</v>
      </c>
      <c r="L1334" t="str">
        <f>IF(MedExam_Table[[#This Row],[BMI]]&lt;18.5,"Underweight",IF(MedExam_Table[[#This Row],[BMI]]&lt;25,"NormalWeight",IF(MedExam_Table[[#This Row],[BMI]]&lt;=30,"OverWeight","Obesity")))</f>
        <v>OverWeight</v>
      </c>
      <c r="M1334" t="str">
        <f>IF(MedExam_Table[[#This Row],[HBA1C]]&lt;5.7,"Normal",IF(MedExam_Table[[#This Row],[HBA1C]]&lt;6.4,"Prediabetes","Diabetes"))</f>
        <v>Prediabetes</v>
      </c>
      <c r="N1334" t="str">
        <f>PROPER(MedExam_Table[[#This Row],[Any Transplants]])</f>
        <v>Yes</v>
      </c>
    </row>
    <row r="1335" spans="1:14" x14ac:dyDescent="0.3">
      <c r="A1335" t="s">
        <v>159</v>
      </c>
      <c r="B1335">
        <v>35.53</v>
      </c>
      <c r="C1335">
        <v>4.3600000000000003</v>
      </c>
      <c r="D1335" t="s">
        <v>2380</v>
      </c>
      <c r="E1335" t="s">
        <v>2380</v>
      </c>
      <c r="F1335" t="s">
        <v>2383</v>
      </c>
      <c r="G1335">
        <v>1</v>
      </c>
      <c r="H1335" t="s">
        <v>2380</v>
      </c>
      <c r="I1335" s="9">
        <f>IF(MedExam_Table[[#This Row],[NumberOfMajorSurgeries]]="No major surgery",0,MedExam_Table[[#This Row],[NumberOfMajorSurgeries]])</f>
        <v>1</v>
      </c>
      <c r="J1335" t="str">
        <f>PROPER(MedExam_Table[[#This Row],[Heart Issues]])</f>
        <v>No</v>
      </c>
      <c r="K1335" t="str">
        <f>PROPER(IF(MedExam_Table[[#This Row],[smoker]]= "?","No",MedExam_Table[[#This Row],[smoker]]))</f>
        <v>No</v>
      </c>
      <c r="L1335" t="str">
        <f>IF(MedExam_Table[[#This Row],[BMI]]&lt;18.5,"Underweight",IF(MedExam_Table[[#This Row],[BMI]]&lt;25,"NormalWeight",IF(MedExam_Table[[#This Row],[BMI]]&lt;=30,"OverWeight","Obesity")))</f>
        <v>Obesity</v>
      </c>
      <c r="M1335" t="str">
        <f>IF(MedExam_Table[[#This Row],[HBA1C]]&lt;5.7,"Normal",IF(MedExam_Table[[#This Row],[HBA1C]]&lt;6.4,"Prediabetes","Diabetes"))</f>
        <v>Normal</v>
      </c>
      <c r="N1335" t="str">
        <f>PROPER(MedExam_Table[[#This Row],[Any Transplants]])</f>
        <v>No</v>
      </c>
    </row>
    <row r="1336" spans="1:14" x14ac:dyDescent="0.3">
      <c r="A1336" t="s">
        <v>2351</v>
      </c>
      <c r="B1336">
        <v>32.200000000000003</v>
      </c>
      <c r="C1336">
        <v>6.22</v>
      </c>
      <c r="D1336" t="s">
        <v>2382</v>
      </c>
      <c r="E1336" t="s">
        <v>2380</v>
      </c>
      <c r="F1336" t="s">
        <v>2380</v>
      </c>
      <c r="G1336">
        <v>2</v>
      </c>
      <c r="H1336" t="s">
        <v>2382</v>
      </c>
      <c r="I1336" s="9">
        <f>IF(MedExam_Table[[#This Row],[NumberOfMajorSurgeries]]="No major surgery",0,MedExam_Table[[#This Row],[NumberOfMajorSurgeries]])</f>
        <v>2</v>
      </c>
      <c r="J1336" t="str">
        <f>PROPER(MedExam_Table[[#This Row],[Heart Issues]])</f>
        <v>Yes</v>
      </c>
      <c r="K1336" t="str">
        <f>PROPER(IF(MedExam_Table[[#This Row],[smoker]]= "?","No",MedExam_Table[[#This Row],[smoker]]))</f>
        <v>Yes</v>
      </c>
      <c r="L1336" t="str">
        <f>IF(MedExam_Table[[#This Row],[BMI]]&lt;18.5,"Underweight",IF(MedExam_Table[[#This Row],[BMI]]&lt;25,"NormalWeight",IF(MedExam_Table[[#This Row],[BMI]]&lt;=30,"OverWeight","Obesity")))</f>
        <v>Obesity</v>
      </c>
      <c r="M1336" t="str">
        <f>IF(MedExam_Table[[#This Row],[HBA1C]]&lt;5.7,"Normal",IF(MedExam_Table[[#This Row],[HBA1C]]&lt;6.4,"Prediabetes","Diabetes"))</f>
        <v>Prediabetes</v>
      </c>
      <c r="N1336" t="str">
        <f>PROPER(MedExam_Table[[#This Row],[Any Transplants]])</f>
        <v>No</v>
      </c>
    </row>
    <row r="1337" spans="1:14" x14ac:dyDescent="0.3">
      <c r="A1337" t="s">
        <v>2153</v>
      </c>
      <c r="B1337">
        <v>53.25</v>
      </c>
      <c r="C1337">
        <v>6.11</v>
      </c>
      <c r="D1337" t="s">
        <v>2382</v>
      </c>
      <c r="E1337" t="s">
        <v>2380</v>
      </c>
      <c r="F1337" t="s">
        <v>2383</v>
      </c>
      <c r="G1337">
        <v>1</v>
      </c>
      <c r="H1337" t="s">
        <v>2382</v>
      </c>
      <c r="I1337" s="9">
        <f>IF(MedExam_Table[[#This Row],[NumberOfMajorSurgeries]]="No major surgery",0,MedExam_Table[[#This Row],[NumberOfMajorSurgeries]])</f>
        <v>1</v>
      </c>
      <c r="J1337" t="str">
        <f>PROPER(MedExam_Table[[#This Row],[Heart Issues]])</f>
        <v>Yes</v>
      </c>
      <c r="K1337" t="str">
        <f>PROPER(IF(MedExam_Table[[#This Row],[smoker]]= "?","No",MedExam_Table[[#This Row],[smoker]]))</f>
        <v>Yes</v>
      </c>
      <c r="L1337" t="str">
        <f>IF(MedExam_Table[[#This Row],[BMI]]&lt;18.5,"Underweight",IF(MedExam_Table[[#This Row],[BMI]]&lt;25,"NormalWeight",IF(MedExam_Table[[#This Row],[BMI]]&lt;=30,"OverWeight","Obesity")))</f>
        <v>Obesity</v>
      </c>
      <c r="M1337" t="str">
        <f>IF(MedExam_Table[[#This Row],[HBA1C]]&lt;5.7,"Normal",IF(MedExam_Table[[#This Row],[HBA1C]]&lt;6.4,"Prediabetes","Diabetes"))</f>
        <v>Prediabetes</v>
      </c>
      <c r="N1337" t="str">
        <f>PROPER(MedExam_Table[[#This Row],[Any Transplants]])</f>
        <v>No</v>
      </c>
    </row>
    <row r="1338" spans="1:14" x14ac:dyDescent="0.3">
      <c r="A1338" t="s">
        <v>158</v>
      </c>
      <c r="B1338">
        <v>30.59</v>
      </c>
      <c r="C1338">
        <v>4.41</v>
      </c>
      <c r="D1338" t="s">
        <v>2380</v>
      </c>
      <c r="E1338" t="s">
        <v>2380</v>
      </c>
      <c r="F1338" t="s">
        <v>2383</v>
      </c>
      <c r="G1338">
        <v>1</v>
      </c>
      <c r="H1338" t="s">
        <v>2380</v>
      </c>
      <c r="I1338" s="9">
        <f>IF(MedExam_Table[[#This Row],[NumberOfMajorSurgeries]]="No major surgery",0,MedExam_Table[[#This Row],[NumberOfMajorSurgeries]])</f>
        <v>1</v>
      </c>
      <c r="J1338" t="str">
        <f>PROPER(MedExam_Table[[#This Row],[Heart Issues]])</f>
        <v>No</v>
      </c>
      <c r="K1338" t="str">
        <f>PROPER(IF(MedExam_Table[[#This Row],[smoker]]= "?","No",MedExam_Table[[#This Row],[smoker]]))</f>
        <v>No</v>
      </c>
      <c r="L1338" t="str">
        <f>IF(MedExam_Table[[#This Row],[BMI]]&lt;18.5,"Underweight",IF(MedExam_Table[[#This Row],[BMI]]&lt;25,"NormalWeight",IF(MedExam_Table[[#This Row],[BMI]]&lt;=30,"OverWeight","Obesity")))</f>
        <v>Obesity</v>
      </c>
      <c r="M1338" t="str">
        <f>IF(MedExam_Table[[#This Row],[HBA1C]]&lt;5.7,"Normal",IF(MedExam_Table[[#This Row],[HBA1C]]&lt;6.4,"Prediabetes","Diabetes"))</f>
        <v>Normal</v>
      </c>
      <c r="N1338" t="str">
        <f>PROPER(MedExam_Table[[#This Row],[Any Transplants]])</f>
        <v>No</v>
      </c>
    </row>
    <row r="1339" spans="1:14" x14ac:dyDescent="0.3">
      <c r="A1339" t="s">
        <v>157</v>
      </c>
      <c r="B1339">
        <v>30.59</v>
      </c>
      <c r="C1339">
        <v>4.17</v>
      </c>
      <c r="D1339" t="s">
        <v>2380</v>
      </c>
      <c r="E1339" t="s">
        <v>2380</v>
      </c>
      <c r="F1339" t="s">
        <v>2383</v>
      </c>
      <c r="G1339">
        <v>1</v>
      </c>
      <c r="H1339" t="s">
        <v>2380</v>
      </c>
      <c r="I1339" s="9">
        <f>IF(MedExam_Table[[#This Row],[NumberOfMajorSurgeries]]="No major surgery",0,MedExam_Table[[#This Row],[NumberOfMajorSurgeries]])</f>
        <v>1</v>
      </c>
      <c r="J1339" t="str">
        <f>PROPER(MedExam_Table[[#This Row],[Heart Issues]])</f>
        <v>No</v>
      </c>
      <c r="K1339" t="str">
        <f>PROPER(IF(MedExam_Table[[#This Row],[smoker]]= "?","No",MedExam_Table[[#This Row],[smoker]]))</f>
        <v>No</v>
      </c>
      <c r="L1339" t="str">
        <f>IF(MedExam_Table[[#This Row],[BMI]]&lt;18.5,"Underweight",IF(MedExam_Table[[#This Row],[BMI]]&lt;25,"NormalWeight",IF(MedExam_Table[[#This Row],[BMI]]&lt;=30,"OverWeight","Obesity")))</f>
        <v>Obesity</v>
      </c>
      <c r="M1339" t="str">
        <f>IF(MedExam_Table[[#This Row],[HBA1C]]&lt;5.7,"Normal",IF(MedExam_Table[[#This Row],[HBA1C]]&lt;6.4,"Prediabetes","Diabetes"))</f>
        <v>Normal</v>
      </c>
      <c r="N1339" t="str">
        <f>PROPER(MedExam_Table[[#This Row],[Any Transplants]])</f>
        <v>No</v>
      </c>
    </row>
    <row r="1340" spans="1:14" x14ac:dyDescent="0.3">
      <c r="A1340" t="s">
        <v>156</v>
      </c>
      <c r="B1340">
        <v>27.835000000000001</v>
      </c>
      <c r="C1340">
        <v>4.4400000000000004</v>
      </c>
      <c r="D1340" t="s">
        <v>2380</v>
      </c>
      <c r="E1340" t="s">
        <v>2380</v>
      </c>
      <c r="F1340" t="s">
        <v>2383</v>
      </c>
      <c r="G1340">
        <v>1</v>
      </c>
      <c r="H1340" t="s">
        <v>2380</v>
      </c>
      <c r="I1340" s="9">
        <f>IF(MedExam_Table[[#This Row],[NumberOfMajorSurgeries]]="No major surgery",0,MedExam_Table[[#This Row],[NumberOfMajorSurgeries]])</f>
        <v>1</v>
      </c>
      <c r="J1340" t="str">
        <f>PROPER(MedExam_Table[[#This Row],[Heart Issues]])</f>
        <v>No</v>
      </c>
      <c r="K1340" t="str">
        <f>PROPER(IF(MedExam_Table[[#This Row],[smoker]]= "?","No",MedExam_Table[[#This Row],[smoker]]))</f>
        <v>No</v>
      </c>
      <c r="L1340" t="str">
        <f>IF(MedExam_Table[[#This Row],[BMI]]&lt;18.5,"Underweight",IF(MedExam_Table[[#This Row],[BMI]]&lt;25,"NormalWeight",IF(MedExam_Table[[#This Row],[BMI]]&lt;=30,"OverWeight","Obesity")))</f>
        <v>OverWeight</v>
      </c>
      <c r="M1340" t="str">
        <f>IF(MedExam_Table[[#This Row],[HBA1C]]&lt;5.7,"Normal",IF(MedExam_Table[[#This Row],[HBA1C]]&lt;6.4,"Prediabetes","Diabetes"))</f>
        <v>Normal</v>
      </c>
      <c r="N1340" t="str">
        <f>PROPER(MedExam_Table[[#This Row],[Any Transplants]])</f>
        <v>No</v>
      </c>
    </row>
    <row r="1341" spans="1:14" x14ac:dyDescent="0.3">
      <c r="A1341" t="s">
        <v>155</v>
      </c>
      <c r="B1341">
        <v>40.26</v>
      </c>
      <c r="C1341">
        <v>5.52</v>
      </c>
      <c r="D1341" t="s">
        <v>2380</v>
      </c>
      <c r="E1341" t="s">
        <v>2382</v>
      </c>
      <c r="F1341" t="s">
        <v>2380</v>
      </c>
      <c r="G1341">
        <v>1</v>
      </c>
      <c r="H1341" t="s">
        <v>2380</v>
      </c>
      <c r="I1341" s="9">
        <f>IF(MedExam_Table[[#This Row],[NumberOfMajorSurgeries]]="No major surgery",0,MedExam_Table[[#This Row],[NumberOfMajorSurgeries]])</f>
        <v>1</v>
      </c>
      <c r="J1341" t="str">
        <f>PROPER(MedExam_Table[[#This Row],[Heart Issues]])</f>
        <v>No</v>
      </c>
      <c r="K1341" t="str">
        <f>PROPER(IF(MedExam_Table[[#This Row],[smoker]]= "?","No",MedExam_Table[[#This Row],[smoker]]))</f>
        <v>No</v>
      </c>
      <c r="L1341" t="str">
        <f>IF(MedExam_Table[[#This Row],[BMI]]&lt;18.5,"Underweight",IF(MedExam_Table[[#This Row],[BMI]]&lt;25,"NormalWeight",IF(MedExam_Table[[#This Row],[BMI]]&lt;=30,"OverWeight","Obesity")))</f>
        <v>Obesity</v>
      </c>
      <c r="M1341" t="str">
        <f>IF(MedExam_Table[[#This Row],[HBA1C]]&lt;5.7,"Normal",IF(MedExam_Table[[#This Row],[HBA1C]]&lt;6.4,"Prediabetes","Diabetes"))</f>
        <v>Normal</v>
      </c>
      <c r="N1341" t="str">
        <f>PROPER(MedExam_Table[[#This Row],[Any Transplants]])</f>
        <v>Yes</v>
      </c>
    </row>
    <row r="1342" spans="1:14" x14ac:dyDescent="0.3">
      <c r="A1342" t="s">
        <v>154</v>
      </c>
      <c r="B1342">
        <v>39.82</v>
      </c>
      <c r="C1342">
        <v>6.01</v>
      </c>
      <c r="D1342" t="s">
        <v>2380</v>
      </c>
      <c r="E1342" t="s">
        <v>2382</v>
      </c>
      <c r="F1342" t="s">
        <v>2380</v>
      </c>
      <c r="G1342">
        <v>1</v>
      </c>
      <c r="H1342" t="s">
        <v>2380</v>
      </c>
      <c r="I1342" s="9">
        <f>IF(MedExam_Table[[#This Row],[NumberOfMajorSurgeries]]="No major surgery",0,MedExam_Table[[#This Row],[NumberOfMajorSurgeries]])</f>
        <v>1</v>
      </c>
      <c r="J1342" t="str">
        <f>PROPER(MedExam_Table[[#This Row],[Heart Issues]])</f>
        <v>No</v>
      </c>
      <c r="K1342" t="str">
        <f>PROPER(IF(MedExam_Table[[#This Row],[smoker]]= "?","No",MedExam_Table[[#This Row],[smoker]]))</f>
        <v>No</v>
      </c>
      <c r="L1342" t="str">
        <f>IF(MedExam_Table[[#This Row],[BMI]]&lt;18.5,"Underweight",IF(MedExam_Table[[#This Row],[BMI]]&lt;25,"NormalWeight",IF(MedExam_Table[[#This Row],[BMI]]&lt;=30,"OverWeight","Obesity")))</f>
        <v>Obesity</v>
      </c>
      <c r="M1342" t="str">
        <f>IF(MedExam_Table[[#This Row],[HBA1C]]&lt;5.7,"Normal",IF(MedExam_Table[[#This Row],[HBA1C]]&lt;6.4,"Prediabetes","Diabetes"))</f>
        <v>Prediabetes</v>
      </c>
      <c r="N1342" t="str">
        <f>PROPER(MedExam_Table[[#This Row],[Any Transplants]])</f>
        <v>Yes</v>
      </c>
    </row>
    <row r="1343" spans="1:14" x14ac:dyDescent="0.3">
      <c r="A1343" t="s">
        <v>153</v>
      </c>
      <c r="B1343">
        <v>39.159999999999997</v>
      </c>
      <c r="C1343">
        <v>5.81</v>
      </c>
      <c r="D1343" t="s">
        <v>2380</v>
      </c>
      <c r="E1343" t="s">
        <v>2382</v>
      </c>
      <c r="F1343" t="s">
        <v>2380</v>
      </c>
      <c r="G1343">
        <v>1</v>
      </c>
      <c r="H1343" t="s">
        <v>2380</v>
      </c>
      <c r="I1343" s="9">
        <f>IF(MedExam_Table[[#This Row],[NumberOfMajorSurgeries]]="No major surgery",0,MedExam_Table[[#This Row],[NumberOfMajorSurgeries]])</f>
        <v>1</v>
      </c>
      <c r="J1343" t="str">
        <f>PROPER(MedExam_Table[[#This Row],[Heart Issues]])</f>
        <v>No</v>
      </c>
      <c r="K1343" t="str">
        <f>PROPER(IF(MedExam_Table[[#This Row],[smoker]]= "?","No",MedExam_Table[[#This Row],[smoker]]))</f>
        <v>No</v>
      </c>
      <c r="L1343" t="str">
        <f>IF(MedExam_Table[[#This Row],[BMI]]&lt;18.5,"Underweight",IF(MedExam_Table[[#This Row],[BMI]]&lt;25,"NormalWeight",IF(MedExam_Table[[#This Row],[BMI]]&lt;=30,"OverWeight","Obesity")))</f>
        <v>Obesity</v>
      </c>
      <c r="M1343" t="str">
        <f>IF(MedExam_Table[[#This Row],[HBA1C]]&lt;5.7,"Normal",IF(MedExam_Table[[#This Row],[HBA1C]]&lt;6.4,"Prediabetes","Diabetes"))</f>
        <v>Prediabetes</v>
      </c>
      <c r="N1343" t="str">
        <f>PROPER(MedExam_Table[[#This Row],[Any Transplants]])</f>
        <v>Yes</v>
      </c>
    </row>
    <row r="1344" spans="1:14" x14ac:dyDescent="0.3">
      <c r="A1344" t="s">
        <v>152</v>
      </c>
      <c r="B1344">
        <v>25.555</v>
      </c>
      <c r="C1344">
        <v>4.37</v>
      </c>
      <c r="D1344" t="s">
        <v>2380</v>
      </c>
      <c r="E1344" t="s">
        <v>2380</v>
      </c>
      <c r="F1344" t="s">
        <v>2383</v>
      </c>
      <c r="G1344">
        <v>1</v>
      </c>
      <c r="H1344" t="s">
        <v>2380</v>
      </c>
      <c r="I1344" s="9">
        <f>IF(MedExam_Table[[#This Row],[NumberOfMajorSurgeries]]="No major surgery",0,MedExam_Table[[#This Row],[NumberOfMajorSurgeries]])</f>
        <v>1</v>
      </c>
      <c r="J1344" t="str">
        <f>PROPER(MedExam_Table[[#This Row],[Heart Issues]])</f>
        <v>No</v>
      </c>
      <c r="K1344" t="str">
        <f>PROPER(IF(MedExam_Table[[#This Row],[smoker]]= "?","No",MedExam_Table[[#This Row],[smoker]]))</f>
        <v>No</v>
      </c>
      <c r="L1344" t="str">
        <f>IF(MedExam_Table[[#This Row],[BMI]]&lt;18.5,"Underweight",IF(MedExam_Table[[#This Row],[BMI]]&lt;25,"NormalWeight",IF(MedExam_Table[[#This Row],[BMI]]&lt;=30,"OverWeight","Obesity")))</f>
        <v>OverWeight</v>
      </c>
      <c r="M1344" t="str">
        <f>IF(MedExam_Table[[#This Row],[HBA1C]]&lt;5.7,"Normal",IF(MedExam_Table[[#This Row],[HBA1C]]&lt;6.4,"Prediabetes","Diabetes"))</f>
        <v>Normal</v>
      </c>
      <c r="N1344" t="str">
        <f>PROPER(MedExam_Table[[#This Row],[Any Transplants]])</f>
        <v>No</v>
      </c>
    </row>
    <row r="1345" spans="1:14" x14ac:dyDescent="0.3">
      <c r="A1345" t="s">
        <v>151</v>
      </c>
      <c r="B1345">
        <v>25.175000000000001</v>
      </c>
      <c r="C1345">
        <v>5.74</v>
      </c>
      <c r="D1345" t="s">
        <v>2380</v>
      </c>
      <c r="E1345" t="s">
        <v>2380</v>
      </c>
      <c r="F1345" t="s">
        <v>2383</v>
      </c>
      <c r="G1345">
        <v>1</v>
      </c>
      <c r="H1345" t="s">
        <v>2380</v>
      </c>
      <c r="I1345" s="9">
        <f>IF(MedExam_Table[[#This Row],[NumberOfMajorSurgeries]]="No major surgery",0,MedExam_Table[[#This Row],[NumberOfMajorSurgeries]])</f>
        <v>1</v>
      </c>
      <c r="J1345" t="str">
        <f>PROPER(MedExam_Table[[#This Row],[Heart Issues]])</f>
        <v>No</v>
      </c>
      <c r="K1345" t="str">
        <f>PROPER(IF(MedExam_Table[[#This Row],[smoker]]= "?","No",MedExam_Table[[#This Row],[smoker]]))</f>
        <v>No</v>
      </c>
      <c r="L1345" t="str">
        <f>IF(MedExam_Table[[#This Row],[BMI]]&lt;18.5,"Underweight",IF(MedExam_Table[[#This Row],[BMI]]&lt;25,"NormalWeight",IF(MedExam_Table[[#This Row],[BMI]]&lt;=30,"OverWeight","Obesity")))</f>
        <v>OverWeight</v>
      </c>
      <c r="M1345" t="str">
        <f>IF(MedExam_Table[[#This Row],[HBA1C]]&lt;5.7,"Normal",IF(MedExam_Table[[#This Row],[HBA1C]]&lt;6.4,"Prediabetes","Diabetes"))</f>
        <v>Prediabetes</v>
      </c>
      <c r="N1345" t="str">
        <f>PROPER(MedExam_Table[[#This Row],[Any Transplants]])</f>
        <v>No</v>
      </c>
    </row>
    <row r="1346" spans="1:14" x14ac:dyDescent="0.3">
      <c r="A1346" t="s">
        <v>150</v>
      </c>
      <c r="B1346">
        <v>38.28</v>
      </c>
      <c r="C1346">
        <v>5.39</v>
      </c>
      <c r="D1346" t="s">
        <v>2380</v>
      </c>
      <c r="E1346" t="s">
        <v>2382</v>
      </c>
      <c r="F1346" t="s">
        <v>2380</v>
      </c>
      <c r="G1346">
        <v>1</v>
      </c>
      <c r="H1346" t="s">
        <v>2380</v>
      </c>
      <c r="I1346" s="9">
        <f>IF(MedExam_Table[[#This Row],[NumberOfMajorSurgeries]]="No major surgery",0,MedExam_Table[[#This Row],[NumberOfMajorSurgeries]])</f>
        <v>1</v>
      </c>
      <c r="J1346" t="str">
        <f>PROPER(MedExam_Table[[#This Row],[Heart Issues]])</f>
        <v>No</v>
      </c>
      <c r="K1346" t="str">
        <f>PROPER(IF(MedExam_Table[[#This Row],[smoker]]= "?","No",MedExam_Table[[#This Row],[smoker]]))</f>
        <v>No</v>
      </c>
      <c r="L1346" t="str">
        <f>IF(MedExam_Table[[#This Row],[BMI]]&lt;18.5,"Underweight",IF(MedExam_Table[[#This Row],[BMI]]&lt;25,"NormalWeight",IF(MedExam_Table[[#This Row],[BMI]]&lt;=30,"OverWeight","Obesity")))</f>
        <v>Obesity</v>
      </c>
      <c r="M1346" t="str">
        <f>IF(MedExam_Table[[#This Row],[HBA1C]]&lt;5.7,"Normal",IF(MedExam_Table[[#This Row],[HBA1C]]&lt;6.4,"Prediabetes","Diabetes"))</f>
        <v>Normal</v>
      </c>
      <c r="N1346" t="str">
        <f>PROPER(MedExam_Table[[#This Row],[Any Transplants]])</f>
        <v>Yes</v>
      </c>
    </row>
    <row r="1347" spans="1:14" x14ac:dyDescent="0.3">
      <c r="A1347" t="s">
        <v>149</v>
      </c>
      <c r="B1347">
        <v>38.17</v>
      </c>
      <c r="C1347">
        <v>4.07</v>
      </c>
      <c r="D1347" t="s">
        <v>2380</v>
      </c>
      <c r="E1347" t="s">
        <v>2382</v>
      </c>
      <c r="F1347" t="s">
        <v>2380</v>
      </c>
      <c r="G1347">
        <v>1</v>
      </c>
      <c r="H1347" t="s">
        <v>2380</v>
      </c>
      <c r="I1347" s="9">
        <f>IF(MedExam_Table[[#This Row],[NumberOfMajorSurgeries]]="No major surgery",0,MedExam_Table[[#This Row],[NumberOfMajorSurgeries]])</f>
        <v>1</v>
      </c>
      <c r="J1347" t="str">
        <f>PROPER(MedExam_Table[[#This Row],[Heart Issues]])</f>
        <v>No</v>
      </c>
      <c r="K1347" t="str">
        <f>PROPER(IF(MedExam_Table[[#This Row],[smoker]]= "?","No",MedExam_Table[[#This Row],[smoker]]))</f>
        <v>No</v>
      </c>
      <c r="L1347" t="str">
        <f>IF(MedExam_Table[[#This Row],[BMI]]&lt;18.5,"Underweight",IF(MedExam_Table[[#This Row],[BMI]]&lt;25,"NormalWeight",IF(MedExam_Table[[#This Row],[BMI]]&lt;=30,"OverWeight","Obesity")))</f>
        <v>Obesity</v>
      </c>
      <c r="M1347" t="str">
        <f>IF(MedExam_Table[[#This Row],[HBA1C]]&lt;5.7,"Normal",IF(MedExam_Table[[#This Row],[HBA1C]]&lt;6.4,"Prediabetes","Diabetes"))</f>
        <v>Normal</v>
      </c>
      <c r="N1347" t="str">
        <f>PROPER(MedExam_Table[[#This Row],[Any Transplants]])</f>
        <v>Yes</v>
      </c>
    </row>
    <row r="1348" spans="1:14" x14ac:dyDescent="0.3">
      <c r="A1348" t="s">
        <v>2152</v>
      </c>
      <c r="B1348">
        <v>26.8</v>
      </c>
      <c r="C1348">
        <v>10.93</v>
      </c>
      <c r="D1348" t="s">
        <v>2382</v>
      </c>
      <c r="E1348" t="s">
        <v>2380</v>
      </c>
      <c r="F1348" t="s">
        <v>2380</v>
      </c>
      <c r="G1348" t="s">
        <v>2381</v>
      </c>
      <c r="H1348" t="s">
        <v>2380</v>
      </c>
      <c r="I1348" s="9">
        <f>IF(MedExam_Table[[#This Row],[NumberOfMajorSurgeries]]="No major surgery",0,MedExam_Table[[#This Row],[NumberOfMajorSurgeries]])</f>
        <v>0</v>
      </c>
      <c r="J1348" t="str">
        <f>PROPER(MedExam_Table[[#This Row],[Heart Issues]])</f>
        <v>Yes</v>
      </c>
      <c r="K1348" t="str">
        <f>PROPER(IF(MedExam_Table[[#This Row],[smoker]]= "?","No",MedExam_Table[[#This Row],[smoker]]))</f>
        <v>No</v>
      </c>
      <c r="L1348" t="str">
        <f>IF(MedExam_Table[[#This Row],[BMI]]&lt;18.5,"Underweight",IF(MedExam_Table[[#This Row],[BMI]]&lt;25,"NormalWeight",IF(MedExam_Table[[#This Row],[BMI]]&lt;=30,"OverWeight","Obesity")))</f>
        <v>OverWeight</v>
      </c>
      <c r="M1348" t="str">
        <f>IF(MedExam_Table[[#This Row],[HBA1C]]&lt;5.7,"Normal",IF(MedExam_Table[[#This Row],[HBA1C]]&lt;6.4,"Prediabetes","Diabetes"))</f>
        <v>Diabetes</v>
      </c>
      <c r="N1348" t="str">
        <f>PROPER(MedExam_Table[[#This Row],[Any Transplants]])</f>
        <v>No</v>
      </c>
    </row>
    <row r="1349" spans="1:14" x14ac:dyDescent="0.3">
      <c r="A1349" t="s">
        <v>148</v>
      </c>
      <c r="B1349">
        <v>36.85</v>
      </c>
      <c r="C1349">
        <v>5.49</v>
      </c>
      <c r="D1349" t="s">
        <v>2380</v>
      </c>
      <c r="E1349" t="s">
        <v>2382</v>
      </c>
      <c r="F1349" t="s">
        <v>2380</v>
      </c>
      <c r="G1349">
        <v>1</v>
      </c>
      <c r="H1349" t="s">
        <v>2380</v>
      </c>
      <c r="I1349" s="9">
        <f>IF(MedExam_Table[[#This Row],[NumberOfMajorSurgeries]]="No major surgery",0,MedExam_Table[[#This Row],[NumberOfMajorSurgeries]])</f>
        <v>1</v>
      </c>
      <c r="J1349" t="str">
        <f>PROPER(MedExam_Table[[#This Row],[Heart Issues]])</f>
        <v>No</v>
      </c>
      <c r="K1349" t="str">
        <f>PROPER(IF(MedExam_Table[[#This Row],[smoker]]= "?","No",MedExam_Table[[#This Row],[smoker]]))</f>
        <v>No</v>
      </c>
      <c r="L1349" t="str">
        <f>IF(MedExam_Table[[#This Row],[BMI]]&lt;18.5,"Underweight",IF(MedExam_Table[[#This Row],[BMI]]&lt;25,"NormalWeight",IF(MedExam_Table[[#This Row],[BMI]]&lt;=30,"OverWeight","Obesity")))</f>
        <v>Obesity</v>
      </c>
      <c r="M1349" t="str">
        <f>IF(MedExam_Table[[#This Row],[HBA1C]]&lt;5.7,"Normal",IF(MedExam_Table[[#This Row],[HBA1C]]&lt;6.4,"Prediabetes","Diabetes"))</f>
        <v>Normal</v>
      </c>
      <c r="N1349" t="str">
        <f>PROPER(MedExam_Table[[#This Row],[Any Transplants]])</f>
        <v>Yes</v>
      </c>
    </row>
    <row r="1350" spans="1:14" x14ac:dyDescent="0.3">
      <c r="A1350" t="s">
        <v>147</v>
      </c>
      <c r="B1350">
        <v>22.61</v>
      </c>
      <c r="C1350">
        <v>5.68</v>
      </c>
      <c r="D1350" t="s">
        <v>2380</v>
      </c>
      <c r="E1350" t="s">
        <v>2380</v>
      </c>
      <c r="F1350" t="s">
        <v>2383</v>
      </c>
      <c r="G1350">
        <v>1</v>
      </c>
      <c r="H1350" t="s">
        <v>2380</v>
      </c>
      <c r="I1350" s="9">
        <f>IF(MedExam_Table[[#This Row],[NumberOfMajorSurgeries]]="No major surgery",0,MedExam_Table[[#This Row],[NumberOfMajorSurgeries]])</f>
        <v>1</v>
      </c>
      <c r="J1350" t="str">
        <f>PROPER(MedExam_Table[[#This Row],[Heart Issues]])</f>
        <v>No</v>
      </c>
      <c r="K1350" t="str">
        <f>PROPER(IF(MedExam_Table[[#This Row],[smoker]]= "?","No",MedExam_Table[[#This Row],[smoker]]))</f>
        <v>No</v>
      </c>
      <c r="L1350" t="str">
        <f>IF(MedExam_Table[[#This Row],[BMI]]&lt;18.5,"Underweight",IF(MedExam_Table[[#This Row],[BMI]]&lt;25,"NormalWeight",IF(MedExam_Table[[#This Row],[BMI]]&lt;=30,"OverWeight","Obesity")))</f>
        <v>NormalWeight</v>
      </c>
      <c r="M1350" t="str">
        <f>IF(MedExam_Table[[#This Row],[HBA1C]]&lt;5.7,"Normal",IF(MedExam_Table[[#This Row],[HBA1C]]&lt;6.4,"Prediabetes","Diabetes"))</f>
        <v>Normal</v>
      </c>
      <c r="N1350" t="str">
        <f>PROPER(MedExam_Table[[#This Row],[Any Transplants]])</f>
        <v>No</v>
      </c>
    </row>
    <row r="1351" spans="1:14" x14ac:dyDescent="0.3">
      <c r="A1351" t="s">
        <v>146</v>
      </c>
      <c r="B1351">
        <v>21.754999999999999</v>
      </c>
      <c r="C1351">
        <v>6.09</v>
      </c>
      <c r="D1351" t="s">
        <v>2380</v>
      </c>
      <c r="E1351" t="s">
        <v>2380</v>
      </c>
      <c r="F1351" t="s">
        <v>2383</v>
      </c>
      <c r="G1351">
        <v>1</v>
      </c>
      <c r="H1351" t="s">
        <v>2380</v>
      </c>
      <c r="I1351" s="9">
        <f>IF(MedExam_Table[[#This Row],[NumberOfMajorSurgeries]]="No major surgery",0,MedExam_Table[[#This Row],[NumberOfMajorSurgeries]])</f>
        <v>1</v>
      </c>
      <c r="J1351" t="str">
        <f>PROPER(MedExam_Table[[#This Row],[Heart Issues]])</f>
        <v>No</v>
      </c>
      <c r="K1351" t="str">
        <f>PROPER(IF(MedExam_Table[[#This Row],[smoker]]= "?","No",MedExam_Table[[#This Row],[smoker]]))</f>
        <v>No</v>
      </c>
      <c r="L1351" t="str">
        <f>IF(MedExam_Table[[#This Row],[BMI]]&lt;18.5,"Underweight",IF(MedExam_Table[[#This Row],[BMI]]&lt;25,"NormalWeight",IF(MedExam_Table[[#This Row],[BMI]]&lt;=30,"OverWeight","Obesity")))</f>
        <v>NormalWeight</v>
      </c>
      <c r="M1351" t="str">
        <f>IF(MedExam_Table[[#This Row],[HBA1C]]&lt;5.7,"Normal",IF(MedExam_Table[[#This Row],[HBA1C]]&lt;6.4,"Prediabetes","Diabetes"))</f>
        <v>Prediabetes</v>
      </c>
      <c r="N1351" t="str">
        <f>PROPER(MedExam_Table[[#This Row],[Any Transplants]])</f>
        <v>No</v>
      </c>
    </row>
    <row r="1352" spans="1:14" x14ac:dyDescent="0.3">
      <c r="A1352" t="s">
        <v>145</v>
      </c>
      <c r="B1352">
        <v>20.425000000000001</v>
      </c>
      <c r="C1352">
        <v>5.53</v>
      </c>
      <c r="D1352" t="s">
        <v>2380</v>
      </c>
      <c r="E1352" t="s">
        <v>2380</v>
      </c>
      <c r="F1352" t="s">
        <v>2383</v>
      </c>
      <c r="G1352">
        <v>1</v>
      </c>
      <c r="H1352" t="s">
        <v>2380</v>
      </c>
      <c r="I1352" s="9">
        <f>IF(MedExam_Table[[#This Row],[NumberOfMajorSurgeries]]="No major surgery",0,MedExam_Table[[#This Row],[NumberOfMajorSurgeries]])</f>
        <v>1</v>
      </c>
      <c r="J1352" t="str">
        <f>PROPER(MedExam_Table[[#This Row],[Heart Issues]])</f>
        <v>No</v>
      </c>
      <c r="K1352" t="str">
        <f>PROPER(IF(MedExam_Table[[#This Row],[smoker]]= "?","No",MedExam_Table[[#This Row],[smoker]]))</f>
        <v>No</v>
      </c>
      <c r="L1352" t="str">
        <f>IF(MedExam_Table[[#This Row],[BMI]]&lt;18.5,"Underweight",IF(MedExam_Table[[#This Row],[BMI]]&lt;25,"NormalWeight",IF(MedExam_Table[[#This Row],[BMI]]&lt;=30,"OverWeight","Obesity")))</f>
        <v>NormalWeight</v>
      </c>
      <c r="M1352" t="str">
        <f>IF(MedExam_Table[[#This Row],[HBA1C]]&lt;5.7,"Normal",IF(MedExam_Table[[#This Row],[HBA1C]]&lt;6.4,"Prediabetes","Diabetes"))</f>
        <v>Normal</v>
      </c>
      <c r="N1352" t="str">
        <f>PROPER(MedExam_Table[[#This Row],[Any Transplants]])</f>
        <v>No</v>
      </c>
    </row>
    <row r="1353" spans="1:14" x14ac:dyDescent="0.3">
      <c r="A1353" t="s">
        <v>144</v>
      </c>
      <c r="B1353">
        <v>31.35</v>
      </c>
      <c r="C1353">
        <v>4.28</v>
      </c>
      <c r="D1353" t="s">
        <v>2380</v>
      </c>
      <c r="E1353" t="s">
        <v>2382</v>
      </c>
      <c r="F1353" t="s">
        <v>2380</v>
      </c>
      <c r="G1353">
        <v>1</v>
      </c>
      <c r="H1353" t="s">
        <v>2380</v>
      </c>
      <c r="I1353" s="9">
        <f>IF(MedExam_Table[[#This Row],[NumberOfMajorSurgeries]]="No major surgery",0,MedExam_Table[[#This Row],[NumberOfMajorSurgeries]])</f>
        <v>1</v>
      </c>
      <c r="J1353" t="str">
        <f>PROPER(MedExam_Table[[#This Row],[Heart Issues]])</f>
        <v>No</v>
      </c>
      <c r="K1353" t="str">
        <f>PROPER(IF(MedExam_Table[[#This Row],[smoker]]= "?","No",MedExam_Table[[#This Row],[smoker]]))</f>
        <v>No</v>
      </c>
      <c r="L1353" t="str">
        <f>IF(MedExam_Table[[#This Row],[BMI]]&lt;18.5,"Underweight",IF(MedExam_Table[[#This Row],[BMI]]&lt;25,"NormalWeight",IF(MedExam_Table[[#This Row],[BMI]]&lt;=30,"OverWeight","Obesity")))</f>
        <v>Obesity</v>
      </c>
      <c r="M1353" t="str">
        <f>IF(MedExam_Table[[#This Row],[HBA1C]]&lt;5.7,"Normal",IF(MedExam_Table[[#This Row],[HBA1C]]&lt;6.4,"Prediabetes","Diabetes"))</f>
        <v>Normal</v>
      </c>
      <c r="N1353" t="str">
        <f>PROPER(MedExam_Table[[#This Row],[Any Transplants]])</f>
        <v>Yes</v>
      </c>
    </row>
    <row r="1354" spans="1:14" x14ac:dyDescent="0.3">
      <c r="A1354" t="s">
        <v>143</v>
      </c>
      <c r="B1354">
        <v>31.13</v>
      </c>
      <c r="C1354">
        <v>6.01</v>
      </c>
      <c r="D1354" t="s">
        <v>2380</v>
      </c>
      <c r="E1354" t="s">
        <v>2382</v>
      </c>
      <c r="F1354" t="s">
        <v>2380</v>
      </c>
      <c r="G1354">
        <v>1</v>
      </c>
      <c r="H1354" t="s">
        <v>2380</v>
      </c>
      <c r="I1354" s="9">
        <f>IF(MedExam_Table[[#This Row],[NumberOfMajorSurgeries]]="No major surgery",0,MedExam_Table[[#This Row],[NumberOfMajorSurgeries]])</f>
        <v>1</v>
      </c>
      <c r="J1354" t="str">
        <f>PROPER(MedExam_Table[[#This Row],[Heart Issues]])</f>
        <v>No</v>
      </c>
      <c r="K1354" t="str">
        <f>PROPER(IF(MedExam_Table[[#This Row],[smoker]]= "?","No",MedExam_Table[[#This Row],[smoker]]))</f>
        <v>No</v>
      </c>
      <c r="L1354" t="str">
        <f>IF(MedExam_Table[[#This Row],[BMI]]&lt;18.5,"Underweight",IF(MedExam_Table[[#This Row],[BMI]]&lt;25,"NormalWeight",IF(MedExam_Table[[#This Row],[BMI]]&lt;=30,"OverWeight","Obesity")))</f>
        <v>Obesity</v>
      </c>
      <c r="M1354" t="str">
        <f>IF(MedExam_Table[[#This Row],[HBA1C]]&lt;5.7,"Normal",IF(MedExam_Table[[#This Row],[HBA1C]]&lt;6.4,"Prediabetes","Diabetes"))</f>
        <v>Prediabetes</v>
      </c>
      <c r="N1354" t="str">
        <f>PROPER(MedExam_Table[[#This Row],[Any Transplants]])</f>
        <v>Yes</v>
      </c>
    </row>
    <row r="1355" spans="1:14" x14ac:dyDescent="0.3">
      <c r="A1355" t="s">
        <v>142</v>
      </c>
      <c r="B1355">
        <v>17.48</v>
      </c>
      <c r="C1355">
        <v>4.59</v>
      </c>
      <c r="D1355" t="s">
        <v>2380</v>
      </c>
      <c r="E1355" t="s">
        <v>2380</v>
      </c>
      <c r="F1355" t="s">
        <v>2383</v>
      </c>
      <c r="G1355">
        <v>1</v>
      </c>
      <c r="H1355" t="s">
        <v>2380</v>
      </c>
      <c r="I1355" s="9">
        <f>IF(MedExam_Table[[#This Row],[NumberOfMajorSurgeries]]="No major surgery",0,MedExam_Table[[#This Row],[NumberOfMajorSurgeries]])</f>
        <v>1</v>
      </c>
      <c r="J1355" t="str">
        <f>PROPER(MedExam_Table[[#This Row],[Heart Issues]])</f>
        <v>No</v>
      </c>
      <c r="K1355" t="str">
        <f>PROPER(IF(MedExam_Table[[#This Row],[smoker]]= "?","No",MedExam_Table[[#This Row],[smoker]]))</f>
        <v>No</v>
      </c>
      <c r="L1355" t="str">
        <f>IF(MedExam_Table[[#This Row],[BMI]]&lt;18.5,"Underweight",IF(MedExam_Table[[#This Row],[BMI]]&lt;25,"NormalWeight",IF(MedExam_Table[[#This Row],[BMI]]&lt;=30,"OverWeight","Obesity")))</f>
        <v>Underweight</v>
      </c>
      <c r="M1355" t="str">
        <f>IF(MedExam_Table[[#This Row],[HBA1C]]&lt;5.7,"Normal",IF(MedExam_Table[[#This Row],[HBA1C]]&lt;6.4,"Prediabetes","Diabetes"))</f>
        <v>Normal</v>
      </c>
      <c r="N1355" t="str">
        <f>PROPER(MedExam_Table[[#This Row],[Any Transplants]])</f>
        <v>No</v>
      </c>
    </row>
    <row r="1356" spans="1:14" x14ac:dyDescent="0.3">
      <c r="A1356" t="s">
        <v>141</v>
      </c>
      <c r="B1356">
        <v>22.57</v>
      </c>
      <c r="C1356">
        <v>5.8</v>
      </c>
      <c r="D1356" t="s">
        <v>2382</v>
      </c>
      <c r="E1356" t="s">
        <v>2380</v>
      </c>
      <c r="F1356" t="s">
        <v>2380</v>
      </c>
      <c r="G1356">
        <v>1</v>
      </c>
      <c r="H1356" t="s">
        <v>2380</v>
      </c>
      <c r="I1356" s="9">
        <f>IF(MedExam_Table[[#This Row],[NumberOfMajorSurgeries]]="No major surgery",0,MedExam_Table[[#This Row],[NumberOfMajorSurgeries]])</f>
        <v>1</v>
      </c>
      <c r="J1356" t="str">
        <f>PROPER(MedExam_Table[[#This Row],[Heart Issues]])</f>
        <v>Yes</v>
      </c>
      <c r="K1356" t="str">
        <f>PROPER(IF(MedExam_Table[[#This Row],[smoker]]= "?","No",MedExam_Table[[#This Row],[smoker]]))</f>
        <v>No</v>
      </c>
      <c r="L1356" t="str">
        <f>IF(MedExam_Table[[#This Row],[BMI]]&lt;18.5,"Underweight",IF(MedExam_Table[[#This Row],[BMI]]&lt;25,"NormalWeight",IF(MedExam_Table[[#This Row],[BMI]]&lt;=30,"OverWeight","Obesity")))</f>
        <v>NormalWeight</v>
      </c>
      <c r="M1356" t="str">
        <f>IF(MedExam_Table[[#This Row],[HBA1C]]&lt;5.7,"Normal",IF(MedExam_Table[[#This Row],[HBA1C]]&lt;6.4,"Prediabetes","Diabetes"))</f>
        <v>Prediabetes</v>
      </c>
      <c r="N1356" t="str">
        <f>PROPER(MedExam_Table[[#This Row],[Any Transplants]])</f>
        <v>No</v>
      </c>
    </row>
    <row r="1357" spans="1:14" x14ac:dyDescent="0.3">
      <c r="A1357" t="s">
        <v>140</v>
      </c>
      <c r="B1357">
        <v>26.73</v>
      </c>
      <c r="C1357">
        <v>5.08</v>
      </c>
      <c r="D1357" t="s">
        <v>2380</v>
      </c>
      <c r="E1357" t="s">
        <v>2382</v>
      </c>
      <c r="F1357" t="s">
        <v>2380</v>
      </c>
      <c r="G1357">
        <v>1</v>
      </c>
      <c r="H1357" t="s">
        <v>2380</v>
      </c>
      <c r="I1357" s="9">
        <f>IF(MedExam_Table[[#This Row],[NumberOfMajorSurgeries]]="No major surgery",0,MedExam_Table[[#This Row],[NumberOfMajorSurgeries]])</f>
        <v>1</v>
      </c>
      <c r="J1357" t="str">
        <f>PROPER(MedExam_Table[[#This Row],[Heart Issues]])</f>
        <v>No</v>
      </c>
      <c r="K1357" t="str">
        <f>PROPER(IF(MedExam_Table[[#This Row],[smoker]]= "?","No",MedExam_Table[[#This Row],[smoker]]))</f>
        <v>No</v>
      </c>
      <c r="L1357" t="str">
        <f>IF(MedExam_Table[[#This Row],[BMI]]&lt;18.5,"Underweight",IF(MedExam_Table[[#This Row],[BMI]]&lt;25,"NormalWeight",IF(MedExam_Table[[#This Row],[BMI]]&lt;=30,"OverWeight","Obesity")))</f>
        <v>OverWeight</v>
      </c>
      <c r="M1357" t="str">
        <f>IF(MedExam_Table[[#This Row],[HBA1C]]&lt;5.7,"Normal",IF(MedExam_Table[[#This Row],[HBA1C]]&lt;6.4,"Prediabetes","Diabetes"))</f>
        <v>Normal</v>
      </c>
      <c r="N1357" t="str">
        <f>PROPER(MedExam_Table[[#This Row],[Any Transplants]])</f>
        <v>Yes</v>
      </c>
    </row>
    <row r="1358" spans="1:14" x14ac:dyDescent="0.3">
      <c r="A1358" t="s">
        <v>139</v>
      </c>
      <c r="B1358">
        <v>20.79</v>
      </c>
      <c r="C1358">
        <v>5.84</v>
      </c>
      <c r="D1358" t="s">
        <v>2380</v>
      </c>
      <c r="E1358" t="s">
        <v>2382</v>
      </c>
      <c r="F1358" t="s">
        <v>2380</v>
      </c>
      <c r="G1358">
        <v>1</v>
      </c>
      <c r="H1358" t="s">
        <v>2380</v>
      </c>
      <c r="I1358" s="9">
        <f>IF(MedExam_Table[[#This Row],[NumberOfMajorSurgeries]]="No major surgery",0,MedExam_Table[[#This Row],[NumberOfMajorSurgeries]])</f>
        <v>1</v>
      </c>
      <c r="J1358" t="str">
        <f>PROPER(MedExam_Table[[#This Row],[Heart Issues]])</f>
        <v>No</v>
      </c>
      <c r="K1358" t="str">
        <f>PROPER(IF(MedExam_Table[[#This Row],[smoker]]= "?","No",MedExam_Table[[#This Row],[smoker]]))</f>
        <v>No</v>
      </c>
      <c r="L1358" t="str">
        <f>IF(MedExam_Table[[#This Row],[BMI]]&lt;18.5,"Underweight",IF(MedExam_Table[[#This Row],[BMI]]&lt;25,"NormalWeight",IF(MedExam_Table[[#This Row],[BMI]]&lt;=30,"OverWeight","Obesity")))</f>
        <v>NormalWeight</v>
      </c>
      <c r="M1358" t="str">
        <f>IF(MedExam_Table[[#This Row],[HBA1C]]&lt;5.7,"Normal",IF(MedExam_Table[[#This Row],[HBA1C]]&lt;6.4,"Prediabetes","Diabetes"))</f>
        <v>Prediabetes</v>
      </c>
      <c r="N1358" t="str">
        <f>PROPER(MedExam_Table[[#This Row],[Any Transplants]])</f>
        <v>Yes</v>
      </c>
    </row>
    <row r="1359" spans="1:14" x14ac:dyDescent="0.3">
      <c r="A1359" t="s">
        <v>2151</v>
      </c>
      <c r="B1359">
        <v>28.5</v>
      </c>
      <c r="C1359">
        <v>5.12</v>
      </c>
      <c r="D1359" t="s">
        <v>2380</v>
      </c>
      <c r="E1359" t="s">
        <v>2380</v>
      </c>
      <c r="F1359" t="s">
        <v>2380</v>
      </c>
      <c r="G1359">
        <v>1</v>
      </c>
      <c r="H1359" t="s">
        <v>2382</v>
      </c>
      <c r="I1359" s="9">
        <f>IF(MedExam_Table[[#This Row],[NumberOfMajorSurgeries]]="No major surgery",0,MedExam_Table[[#This Row],[NumberOfMajorSurgeries]])</f>
        <v>1</v>
      </c>
      <c r="J1359" t="str">
        <f>PROPER(MedExam_Table[[#This Row],[Heart Issues]])</f>
        <v>No</v>
      </c>
      <c r="K1359" t="str">
        <f>PROPER(IF(MedExam_Table[[#This Row],[smoker]]= "?","No",MedExam_Table[[#This Row],[smoker]]))</f>
        <v>Yes</v>
      </c>
      <c r="L1359" t="str">
        <f>IF(MedExam_Table[[#This Row],[BMI]]&lt;18.5,"Underweight",IF(MedExam_Table[[#This Row],[BMI]]&lt;25,"NormalWeight",IF(MedExam_Table[[#This Row],[BMI]]&lt;=30,"OverWeight","Obesity")))</f>
        <v>OverWeight</v>
      </c>
      <c r="M1359" t="str">
        <f>IF(MedExam_Table[[#This Row],[HBA1C]]&lt;5.7,"Normal",IF(MedExam_Table[[#This Row],[HBA1C]]&lt;6.4,"Prediabetes","Diabetes"))</f>
        <v>Normal</v>
      </c>
      <c r="N1359" t="str">
        <f>PROPER(MedExam_Table[[#This Row],[Any Transplants]])</f>
        <v>No</v>
      </c>
    </row>
    <row r="1360" spans="1:14" x14ac:dyDescent="0.3">
      <c r="A1360" t="s">
        <v>138</v>
      </c>
      <c r="B1360">
        <v>20.149999999999999</v>
      </c>
      <c r="C1360">
        <v>4.1500000000000004</v>
      </c>
      <c r="D1360" t="s">
        <v>2380</v>
      </c>
      <c r="E1360" t="s">
        <v>2380</v>
      </c>
      <c r="F1360" t="s">
        <v>2380</v>
      </c>
      <c r="G1360">
        <v>1</v>
      </c>
      <c r="H1360" t="s">
        <v>2380</v>
      </c>
      <c r="I1360" s="9">
        <f>IF(MedExam_Table[[#This Row],[NumberOfMajorSurgeries]]="No major surgery",0,MedExam_Table[[#This Row],[NumberOfMajorSurgeries]])</f>
        <v>1</v>
      </c>
      <c r="J1360" t="str">
        <f>PROPER(MedExam_Table[[#This Row],[Heart Issues]])</f>
        <v>No</v>
      </c>
      <c r="K1360" t="str">
        <f>PROPER(IF(MedExam_Table[[#This Row],[smoker]]= "?","No",MedExam_Table[[#This Row],[smoker]]))</f>
        <v>No</v>
      </c>
      <c r="L1360" t="str">
        <f>IF(MedExam_Table[[#This Row],[BMI]]&lt;18.5,"Underweight",IF(MedExam_Table[[#This Row],[BMI]]&lt;25,"NormalWeight",IF(MedExam_Table[[#This Row],[BMI]]&lt;=30,"OverWeight","Obesity")))</f>
        <v>NormalWeight</v>
      </c>
      <c r="M1360" t="str">
        <f>IF(MedExam_Table[[#This Row],[HBA1C]]&lt;5.7,"Normal",IF(MedExam_Table[[#This Row],[HBA1C]]&lt;6.4,"Prediabetes","Diabetes"))</f>
        <v>Normal</v>
      </c>
      <c r="N1360" t="str">
        <f>PROPER(MedExam_Table[[#This Row],[Any Transplants]])</f>
        <v>No</v>
      </c>
    </row>
    <row r="1361" spans="1:14" x14ac:dyDescent="0.3">
      <c r="A1361" t="s">
        <v>137</v>
      </c>
      <c r="B1361">
        <v>36.85</v>
      </c>
      <c r="C1361">
        <v>4.3600000000000003</v>
      </c>
      <c r="D1361" t="s">
        <v>2382</v>
      </c>
      <c r="E1361" t="s">
        <v>2380</v>
      </c>
      <c r="F1361" t="s">
        <v>2380</v>
      </c>
      <c r="G1361" t="s">
        <v>2381</v>
      </c>
      <c r="H1361" t="s">
        <v>2380</v>
      </c>
      <c r="I1361" s="9">
        <f>IF(MedExam_Table[[#This Row],[NumberOfMajorSurgeries]]="No major surgery",0,MedExam_Table[[#This Row],[NumberOfMajorSurgeries]])</f>
        <v>0</v>
      </c>
      <c r="J1361" t="str">
        <f>PROPER(MedExam_Table[[#This Row],[Heart Issues]])</f>
        <v>Yes</v>
      </c>
      <c r="K1361" t="str">
        <f>PROPER(IF(MedExam_Table[[#This Row],[smoker]]= "?","No",MedExam_Table[[#This Row],[smoker]]))</f>
        <v>No</v>
      </c>
      <c r="L1361" t="str">
        <f>IF(MedExam_Table[[#This Row],[BMI]]&lt;18.5,"Underweight",IF(MedExam_Table[[#This Row],[BMI]]&lt;25,"NormalWeight",IF(MedExam_Table[[#This Row],[BMI]]&lt;=30,"OverWeight","Obesity")))</f>
        <v>Obesity</v>
      </c>
      <c r="M1361" t="str">
        <f>IF(MedExam_Table[[#This Row],[HBA1C]]&lt;5.7,"Normal",IF(MedExam_Table[[#This Row],[HBA1C]]&lt;6.4,"Prediabetes","Diabetes"))</f>
        <v>Normal</v>
      </c>
      <c r="N1361" t="str">
        <f>PROPER(MedExam_Table[[#This Row],[Any Transplants]])</f>
        <v>No</v>
      </c>
    </row>
    <row r="1362" spans="1:14" x14ac:dyDescent="0.3">
      <c r="A1362" t="s">
        <v>136</v>
      </c>
      <c r="B1362">
        <v>35.53</v>
      </c>
      <c r="C1362">
        <v>4.55</v>
      </c>
      <c r="D1362" t="s">
        <v>2382</v>
      </c>
      <c r="E1362" t="s">
        <v>2380</v>
      </c>
      <c r="F1362" t="s">
        <v>2380</v>
      </c>
      <c r="G1362" t="s">
        <v>2381</v>
      </c>
      <c r="H1362" t="s">
        <v>2380</v>
      </c>
      <c r="I1362" s="9">
        <f>IF(MedExam_Table[[#This Row],[NumberOfMajorSurgeries]]="No major surgery",0,MedExam_Table[[#This Row],[NumberOfMajorSurgeries]])</f>
        <v>0</v>
      </c>
      <c r="J1362" t="str">
        <f>PROPER(MedExam_Table[[#This Row],[Heart Issues]])</f>
        <v>Yes</v>
      </c>
      <c r="K1362" t="str">
        <f>PROPER(IF(MedExam_Table[[#This Row],[smoker]]= "?","No",MedExam_Table[[#This Row],[smoker]]))</f>
        <v>No</v>
      </c>
      <c r="L1362" t="str">
        <f>IF(MedExam_Table[[#This Row],[BMI]]&lt;18.5,"Underweight",IF(MedExam_Table[[#This Row],[BMI]]&lt;25,"NormalWeight",IF(MedExam_Table[[#This Row],[BMI]]&lt;=30,"OverWeight","Obesity")))</f>
        <v>Obesity</v>
      </c>
      <c r="M1362" t="str">
        <f>IF(MedExam_Table[[#This Row],[HBA1C]]&lt;5.7,"Normal",IF(MedExam_Table[[#This Row],[HBA1C]]&lt;6.4,"Prediabetes","Diabetes"))</f>
        <v>Normal</v>
      </c>
      <c r="N1362" t="str">
        <f>PROPER(MedExam_Table[[#This Row],[Any Transplants]])</f>
        <v>No</v>
      </c>
    </row>
    <row r="1363" spans="1:14" x14ac:dyDescent="0.3">
      <c r="A1363" t="s">
        <v>135</v>
      </c>
      <c r="B1363">
        <v>31.1</v>
      </c>
      <c r="C1363">
        <v>4.37</v>
      </c>
      <c r="D1363" t="s">
        <v>2382</v>
      </c>
      <c r="E1363" t="s">
        <v>2380</v>
      </c>
      <c r="F1363" t="s">
        <v>2380</v>
      </c>
      <c r="G1363" t="s">
        <v>2381</v>
      </c>
      <c r="H1363" t="s">
        <v>2380</v>
      </c>
      <c r="I1363" s="9">
        <f>IF(MedExam_Table[[#This Row],[NumberOfMajorSurgeries]]="No major surgery",0,MedExam_Table[[#This Row],[NumberOfMajorSurgeries]])</f>
        <v>0</v>
      </c>
      <c r="J1363" t="str">
        <f>PROPER(MedExam_Table[[#This Row],[Heart Issues]])</f>
        <v>Yes</v>
      </c>
      <c r="K1363" t="str">
        <f>PROPER(IF(MedExam_Table[[#This Row],[smoker]]= "?","No",MedExam_Table[[#This Row],[smoker]]))</f>
        <v>No</v>
      </c>
      <c r="L1363" t="str">
        <f>IF(MedExam_Table[[#This Row],[BMI]]&lt;18.5,"Underweight",IF(MedExam_Table[[#This Row],[BMI]]&lt;25,"NormalWeight",IF(MedExam_Table[[#This Row],[BMI]]&lt;=30,"OverWeight","Obesity")))</f>
        <v>Obesity</v>
      </c>
      <c r="M1363" t="str">
        <f>IF(MedExam_Table[[#This Row],[HBA1C]]&lt;5.7,"Normal",IF(MedExam_Table[[#This Row],[HBA1C]]&lt;6.4,"Prediabetes","Diabetes"))</f>
        <v>Normal</v>
      </c>
      <c r="N1363" t="str">
        <f>PROPER(MedExam_Table[[#This Row],[Any Transplants]])</f>
        <v>No</v>
      </c>
    </row>
    <row r="1364" spans="1:14" x14ac:dyDescent="0.3">
      <c r="A1364" t="s">
        <v>134</v>
      </c>
      <c r="B1364">
        <v>23.21</v>
      </c>
      <c r="C1364">
        <v>5.24</v>
      </c>
      <c r="D1364" t="s">
        <v>2382</v>
      </c>
      <c r="E1364" t="s">
        <v>2380</v>
      </c>
      <c r="F1364" t="s">
        <v>2380</v>
      </c>
      <c r="G1364" t="s">
        <v>2381</v>
      </c>
      <c r="H1364" t="s">
        <v>2380</v>
      </c>
      <c r="I1364" s="9">
        <f>IF(MedExam_Table[[#This Row],[NumberOfMajorSurgeries]]="No major surgery",0,MedExam_Table[[#This Row],[NumberOfMajorSurgeries]])</f>
        <v>0</v>
      </c>
      <c r="J1364" t="str">
        <f>PROPER(MedExam_Table[[#This Row],[Heart Issues]])</f>
        <v>Yes</v>
      </c>
      <c r="K1364" t="str">
        <f>PROPER(IF(MedExam_Table[[#This Row],[smoker]]= "?","No",MedExam_Table[[#This Row],[smoker]]))</f>
        <v>No</v>
      </c>
      <c r="L1364" t="str">
        <f>IF(MedExam_Table[[#This Row],[BMI]]&lt;18.5,"Underweight",IF(MedExam_Table[[#This Row],[BMI]]&lt;25,"NormalWeight",IF(MedExam_Table[[#This Row],[BMI]]&lt;=30,"OverWeight","Obesity")))</f>
        <v>NormalWeight</v>
      </c>
      <c r="M1364" t="str">
        <f>IF(MedExam_Table[[#This Row],[HBA1C]]&lt;5.7,"Normal",IF(MedExam_Table[[#This Row],[HBA1C]]&lt;6.4,"Prediabetes","Diabetes"))</f>
        <v>Normal</v>
      </c>
      <c r="N1364" t="str">
        <f>PROPER(MedExam_Table[[#This Row],[Any Transplants]])</f>
        <v>No</v>
      </c>
    </row>
    <row r="1365" spans="1:14" x14ac:dyDescent="0.3">
      <c r="A1365" t="s">
        <v>133</v>
      </c>
      <c r="B1365">
        <v>18.36</v>
      </c>
      <c r="C1365">
        <v>5.96</v>
      </c>
      <c r="D1365" t="s">
        <v>2380</v>
      </c>
      <c r="E1365" t="s">
        <v>2380</v>
      </c>
      <c r="F1365" t="s">
        <v>2380</v>
      </c>
      <c r="G1365">
        <v>1</v>
      </c>
      <c r="H1365" t="s">
        <v>2380</v>
      </c>
      <c r="I1365" s="9">
        <f>IF(MedExam_Table[[#This Row],[NumberOfMajorSurgeries]]="No major surgery",0,MedExam_Table[[#This Row],[NumberOfMajorSurgeries]])</f>
        <v>1</v>
      </c>
      <c r="J1365" t="str">
        <f>PROPER(MedExam_Table[[#This Row],[Heart Issues]])</f>
        <v>No</v>
      </c>
      <c r="K1365" t="str">
        <f>PROPER(IF(MedExam_Table[[#This Row],[smoker]]= "?","No",MedExam_Table[[#This Row],[smoker]]))</f>
        <v>No</v>
      </c>
      <c r="L1365" t="str">
        <f>IF(MedExam_Table[[#This Row],[BMI]]&lt;18.5,"Underweight",IF(MedExam_Table[[#This Row],[BMI]]&lt;25,"NormalWeight",IF(MedExam_Table[[#This Row],[BMI]]&lt;=30,"OverWeight","Obesity")))</f>
        <v>Underweight</v>
      </c>
      <c r="M1365" t="str">
        <f>IF(MedExam_Table[[#This Row],[HBA1C]]&lt;5.7,"Normal",IF(MedExam_Table[[#This Row],[HBA1C]]&lt;6.4,"Prediabetes","Diabetes"))</f>
        <v>Prediabetes</v>
      </c>
      <c r="N1365" t="str">
        <f>PROPER(MedExam_Table[[#This Row],[Any Transplants]])</f>
        <v>No</v>
      </c>
    </row>
    <row r="1366" spans="1:14" x14ac:dyDescent="0.3">
      <c r="A1366" t="s">
        <v>132</v>
      </c>
      <c r="B1366">
        <v>15.92</v>
      </c>
      <c r="C1366">
        <v>4.76</v>
      </c>
      <c r="D1366" t="s">
        <v>2382</v>
      </c>
      <c r="E1366" t="s">
        <v>2380</v>
      </c>
      <c r="F1366" t="s">
        <v>2380</v>
      </c>
      <c r="G1366">
        <v>1</v>
      </c>
      <c r="H1366" t="s">
        <v>2380</v>
      </c>
      <c r="I1366" s="9">
        <f>IF(MedExam_Table[[#This Row],[NumberOfMajorSurgeries]]="No major surgery",0,MedExam_Table[[#This Row],[NumberOfMajorSurgeries]])</f>
        <v>1</v>
      </c>
      <c r="J1366" t="str">
        <f>PROPER(MedExam_Table[[#This Row],[Heart Issues]])</f>
        <v>Yes</v>
      </c>
      <c r="K1366" t="str">
        <f>PROPER(IF(MedExam_Table[[#This Row],[smoker]]= "?","No",MedExam_Table[[#This Row],[smoker]]))</f>
        <v>No</v>
      </c>
      <c r="L1366" t="str">
        <f>IF(MedExam_Table[[#This Row],[BMI]]&lt;18.5,"Underweight",IF(MedExam_Table[[#This Row],[BMI]]&lt;25,"NormalWeight",IF(MedExam_Table[[#This Row],[BMI]]&lt;=30,"OverWeight","Obesity")))</f>
        <v>Underweight</v>
      </c>
      <c r="M1366" t="str">
        <f>IF(MedExam_Table[[#This Row],[HBA1C]]&lt;5.7,"Normal",IF(MedExam_Table[[#This Row],[HBA1C]]&lt;6.4,"Prediabetes","Diabetes"))</f>
        <v>Normal</v>
      </c>
      <c r="N1366" t="str">
        <f>PROPER(MedExam_Table[[#This Row],[Any Transplants]])</f>
        <v>No</v>
      </c>
    </row>
    <row r="1367" spans="1:14" x14ac:dyDescent="0.3">
      <c r="A1367" t="s">
        <v>131</v>
      </c>
      <c r="B1367">
        <v>15.17</v>
      </c>
      <c r="C1367">
        <v>4.3</v>
      </c>
      <c r="D1367" t="s">
        <v>2382</v>
      </c>
      <c r="E1367" t="s">
        <v>2380</v>
      </c>
      <c r="F1367" t="s">
        <v>2383</v>
      </c>
      <c r="G1367">
        <v>1</v>
      </c>
      <c r="H1367" t="s">
        <v>2380</v>
      </c>
      <c r="I1367" s="9">
        <f>IF(MedExam_Table[[#This Row],[NumberOfMajorSurgeries]]="No major surgery",0,MedExam_Table[[#This Row],[NumberOfMajorSurgeries]])</f>
        <v>1</v>
      </c>
      <c r="J1367" t="str">
        <f>PROPER(MedExam_Table[[#This Row],[Heart Issues]])</f>
        <v>Yes</v>
      </c>
      <c r="K1367" t="str">
        <f>PROPER(IF(MedExam_Table[[#This Row],[smoker]]= "?","No",MedExam_Table[[#This Row],[smoker]]))</f>
        <v>No</v>
      </c>
      <c r="L1367" t="str">
        <f>IF(MedExam_Table[[#This Row],[BMI]]&lt;18.5,"Underweight",IF(MedExam_Table[[#This Row],[BMI]]&lt;25,"NormalWeight",IF(MedExam_Table[[#This Row],[BMI]]&lt;=30,"OverWeight","Obesity")))</f>
        <v>Underweight</v>
      </c>
      <c r="M1367" t="str">
        <f>IF(MedExam_Table[[#This Row],[HBA1C]]&lt;5.7,"Normal",IF(MedExam_Table[[#This Row],[HBA1C]]&lt;6.4,"Prediabetes","Diabetes"))</f>
        <v>Normal</v>
      </c>
      <c r="N1367" t="str">
        <f>PROPER(MedExam_Table[[#This Row],[Any Transplants]])</f>
        <v>No</v>
      </c>
    </row>
    <row r="1368" spans="1:14" x14ac:dyDescent="0.3">
      <c r="A1368" t="s">
        <v>130</v>
      </c>
      <c r="B1368">
        <v>16.63</v>
      </c>
      <c r="C1368">
        <v>4.5</v>
      </c>
      <c r="D1368" t="s">
        <v>2380</v>
      </c>
      <c r="E1368" t="s">
        <v>2380</v>
      </c>
      <c r="F1368" t="s">
        <v>2380</v>
      </c>
      <c r="G1368">
        <v>1</v>
      </c>
      <c r="H1368" t="s">
        <v>2380</v>
      </c>
      <c r="I1368" s="9">
        <f>IF(MedExam_Table[[#This Row],[NumberOfMajorSurgeries]]="No major surgery",0,MedExam_Table[[#This Row],[NumberOfMajorSurgeries]])</f>
        <v>1</v>
      </c>
      <c r="J1368" t="str">
        <f>PROPER(MedExam_Table[[#This Row],[Heart Issues]])</f>
        <v>No</v>
      </c>
      <c r="K1368" t="str">
        <f>PROPER(IF(MedExam_Table[[#This Row],[smoker]]= "?","No",MedExam_Table[[#This Row],[smoker]]))</f>
        <v>No</v>
      </c>
      <c r="L1368" t="str">
        <f>IF(MedExam_Table[[#This Row],[BMI]]&lt;18.5,"Underweight",IF(MedExam_Table[[#This Row],[BMI]]&lt;25,"NormalWeight",IF(MedExam_Table[[#This Row],[BMI]]&lt;=30,"OverWeight","Obesity")))</f>
        <v>Underweight</v>
      </c>
      <c r="M1368" t="str">
        <f>IF(MedExam_Table[[#This Row],[HBA1C]]&lt;5.7,"Normal",IF(MedExam_Table[[#This Row],[HBA1C]]&lt;6.4,"Prediabetes","Diabetes"))</f>
        <v>Normal</v>
      </c>
      <c r="N1368" t="str">
        <f>PROPER(MedExam_Table[[#This Row],[Any Transplants]])</f>
        <v>No</v>
      </c>
    </row>
    <row r="1369" spans="1:14" x14ac:dyDescent="0.3">
      <c r="A1369" t="s">
        <v>129</v>
      </c>
      <c r="B1369">
        <v>19.39</v>
      </c>
      <c r="C1369">
        <v>5.59</v>
      </c>
      <c r="D1369" t="s">
        <v>2380</v>
      </c>
      <c r="E1369" t="s">
        <v>2380</v>
      </c>
      <c r="F1369" t="s">
        <v>2383</v>
      </c>
      <c r="G1369">
        <v>1</v>
      </c>
      <c r="H1369" t="s">
        <v>2380</v>
      </c>
      <c r="I1369" s="9">
        <f>IF(MedExam_Table[[#This Row],[NumberOfMajorSurgeries]]="No major surgery",0,MedExam_Table[[#This Row],[NumberOfMajorSurgeries]])</f>
        <v>1</v>
      </c>
      <c r="J1369" t="str">
        <f>PROPER(MedExam_Table[[#This Row],[Heart Issues]])</f>
        <v>No</v>
      </c>
      <c r="K1369" t="str">
        <f>PROPER(IF(MedExam_Table[[#This Row],[smoker]]= "?","No",MedExam_Table[[#This Row],[smoker]]))</f>
        <v>No</v>
      </c>
      <c r="L1369" t="str">
        <f>IF(MedExam_Table[[#This Row],[BMI]]&lt;18.5,"Underweight",IF(MedExam_Table[[#This Row],[BMI]]&lt;25,"NormalWeight",IF(MedExam_Table[[#This Row],[BMI]]&lt;=30,"OverWeight","Obesity")))</f>
        <v>NormalWeight</v>
      </c>
      <c r="M1369" t="str">
        <f>IF(MedExam_Table[[#This Row],[HBA1C]]&lt;5.7,"Normal",IF(MedExam_Table[[#This Row],[HBA1C]]&lt;6.4,"Prediabetes","Diabetes"))</f>
        <v>Normal</v>
      </c>
      <c r="N1369" t="str">
        <f>PROPER(MedExam_Table[[#This Row],[Any Transplants]])</f>
        <v>No</v>
      </c>
    </row>
    <row r="1370" spans="1:14" x14ac:dyDescent="0.3">
      <c r="A1370" t="s">
        <v>2150</v>
      </c>
      <c r="B1370">
        <v>22.895</v>
      </c>
      <c r="C1370">
        <v>5.72</v>
      </c>
      <c r="D1370" t="s">
        <v>2380</v>
      </c>
      <c r="E1370" t="s">
        <v>2380</v>
      </c>
      <c r="F1370" t="s">
        <v>2380</v>
      </c>
      <c r="G1370" t="s">
        <v>2381</v>
      </c>
      <c r="H1370" t="s">
        <v>2382</v>
      </c>
      <c r="I1370" s="9">
        <f>IF(MedExam_Table[[#This Row],[NumberOfMajorSurgeries]]="No major surgery",0,MedExam_Table[[#This Row],[NumberOfMajorSurgeries]])</f>
        <v>0</v>
      </c>
      <c r="J1370" t="str">
        <f>PROPER(MedExam_Table[[#This Row],[Heart Issues]])</f>
        <v>No</v>
      </c>
      <c r="K1370" t="str">
        <f>PROPER(IF(MedExam_Table[[#This Row],[smoker]]= "?","No",MedExam_Table[[#This Row],[smoker]]))</f>
        <v>Yes</v>
      </c>
      <c r="L1370" t="str">
        <f>IF(MedExam_Table[[#This Row],[BMI]]&lt;18.5,"Underweight",IF(MedExam_Table[[#This Row],[BMI]]&lt;25,"NormalWeight",IF(MedExam_Table[[#This Row],[BMI]]&lt;=30,"OverWeight","Obesity")))</f>
        <v>NormalWeight</v>
      </c>
      <c r="M1370" t="str">
        <f>IF(MedExam_Table[[#This Row],[HBA1C]]&lt;5.7,"Normal",IF(MedExam_Table[[#This Row],[HBA1C]]&lt;6.4,"Prediabetes","Diabetes"))</f>
        <v>Prediabetes</v>
      </c>
      <c r="N1370" t="str">
        <f>PROPER(MedExam_Table[[#This Row],[Any Transplants]])</f>
        <v>No</v>
      </c>
    </row>
    <row r="1371" spans="1:14" x14ac:dyDescent="0.3">
      <c r="A1371" t="s">
        <v>128</v>
      </c>
      <c r="B1371">
        <v>17.34</v>
      </c>
      <c r="C1371">
        <v>6.29</v>
      </c>
      <c r="D1371" t="s">
        <v>2382</v>
      </c>
      <c r="E1371" t="s">
        <v>2380</v>
      </c>
      <c r="F1371" t="s">
        <v>2383</v>
      </c>
      <c r="G1371">
        <v>1</v>
      </c>
      <c r="H1371" t="s">
        <v>2380</v>
      </c>
      <c r="I1371" s="9">
        <f>IF(MedExam_Table[[#This Row],[NumberOfMajorSurgeries]]="No major surgery",0,MedExam_Table[[#This Row],[NumberOfMajorSurgeries]])</f>
        <v>1</v>
      </c>
      <c r="J1371" t="str">
        <f>PROPER(MedExam_Table[[#This Row],[Heart Issues]])</f>
        <v>Yes</v>
      </c>
      <c r="K1371" t="str">
        <f>PROPER(IF(MedExam_Table[[#This Row],[smoker]]= "?","No",MedExam_Table[[#This Row],[smoker]]))</f>
        <v>No</v>
      </c>
      <c r="L1371" t="str">
        <f>IF(MedExam_Table[[#This Row],[BMI]]&lt;18.5,"Underweight",IF(MedExam_Table[[#This Row],[BMI]]&lt;25,"NormalWeight",IF(MedExam_Table[[#This Row],[BMI]]&lt;=30,"OverWeight","Obesity")))</f>
        <v>Underweight</v>
      </c>
      <c r="M1371" t="str">
        <f>IF(MedExam_Table[[#This Row],[HBA1C]]&lt;5.7,"Normal",IF(MedExam_Table[[#This Row],[HBA1C]]&lt;6.4,"Prediabetes","Diabetes"))</f>
        <v>Prediabetes</v>
      </c>
      <c r="N1371" t="str">
        <f>PROPER(MedExam_Table[[#This Row],[Any Transplants]])</f>
        <v>No</v>
      </c>
    </row>
    <row r="1372" spans="1:14" x14ac:dyDescent="0.3">
      <c r="A1372" t="s">
        <v>127</v>
      </c>
      <c r="B1372">
        <v>17.940000000000001</v>
      </c>
      <c r="C1372">
        <v>4.1900000000000004</v>
      </c>
      <c r="D1372" t="s">
        <v>2380</v>
      </c>
      <c r="E1372" t="s">
        <v>2382</v>
      </c>
      <c r="F1372" t="s">
        <v>2380</v>
      </c>
      <c r="G1372">
        <v>1</v>
      </c>
      <c r="H1372" t="s">
        <v>2380</v>
      </c>
      <c r="I1372" s="9">
        <f>IF(MedExam_Table[[#This Row],[NumberOfMajorSurgeries]]="No major surgery",0,MedExam_Table[[#This Row],[NumberOfMajorSurgeries]])</f>
        <v>1</v>
      </c>
      <c r="J1372" t="str">
        <f>PROPER(MedExam_Table[[#This Row],[Heart Issues]])</f>
        <v>No</v>
      </c>
      <c r="K1372" t="str">
        <f>PROPER(IF(MedExam_Table[[#This Row],[smoker]]= "?","No",MedExam_Table[[#This Row],[smoker]]))</f>
        <v>No</v>
      </c>
      <c r="L1372" t="str">
        <f>IF(MedExam_Table[[#This Row],[BMI]]&lt;18.5,"Underweight",IF(MedExam_Table[[#This Row],[BMI]]&lt;25,"NormalWeight",IF(MedExam_Table[[#This Row],[BMI]]&lt;=30,"OverWeight","Obesity")))</f>
        <v>Underweight</v>
      </c>
      <c r="M1372" t="str">
        <f>IF(MedExam_Table[[#This Row],[HBA1C]]&lt;5.7,"Normal",IF(MedExam_Table[[#This Row],[HBA1C]]&lt;6.4,"Prediabetes","Diabetes"))</f>
        <v>Normal</v>
      </c>
      <c r="N1372" t="str">
        <f>PROPER(MedExam_Table[[#This Row],[Any Transplants]])</f>
        <v>Yes</v>
      </c>
    </row>
    <row r="1373" spans="1:14" x14ac:dyDescent="0.3">
      <c r="A1373" t="s">
        <v>126</v>
      </c>
      <c r="B1373">
        <v>16.670000000000002</v>
      </c>
      <c r="C1373">
        <v>4.7</v>
      </c>
      <c r="D1373" t="s">
        <v>2382</v>
      </c>
      <c r="E1373" t="s">
        <v>2380</v>
      </c>
      <c r="F1373" t="s">
        <v>2383</v>
      </c>
      <c r="G1373">
        <v>1</v>
      </c>
      <c r="H1373" t="s">
        <v>2380</v>
      </c>
      <c r="I1373" s="9">
        <f>IF(MedExam_Table[[#This Row],[NumberOfMajorSurgeries]]="No major surgery",0,MedExam_Table[[#This Row],[NumberOfMajorSurgeries]])</f>
        <v>1</v>
      </c>
      <c r="J1373" t="str">
        <f>PROPER(MedExam_Table[[#This Row],[Heart Issues]])</f>
        <v>Yes</v>
      </c>
      <c r="K1373" t="str">
        <f>PROPER(IF(MedExam_Table[[#This Row],[smoker]]= "?","No",MedExam_Table[[#This Row],[smoker]]))</f>
        <v>No</v>
      </c>
      <c r="L1373" t="str">
        <f>IF(MedExam_Table[[#This Row],[BMI]]&lt;18.5,"Underweight",IF(MedExam_Table[[#This Row],[BMI]]&lt;25,"NormalWeight",IF(MedExam_Table[[#This Row],[BMI]]&lt;=30,"OverWeight","Obesity")))</f>
        <v>Underweight</v>
      </c>
      <c r="M1373" t="str">
        <f>IF(MedExam_Table[[#This Row],[HBA1C]]&lt;5.7,"Normal",IF(MedExam_Table[[#This Row],[HBA1C]]&lt;6.4,"Prediabetes","Diabetes"))</f>
        <v>Normal</v>
      </c>
      <c r="N1373" t="str">
        <f>PROPER(MedExam_Table[[#This Row],[Any Transplants]])</f>
        <v>No</v>
      </c>
    </row>
    <row r="1374" spans="1:14" x14ac:dyDescent="0.3">
      <c r="A1374" t="s">
        <v>125</v>
      </c>
      <c r="B1374">
        <v>20.58</v>
      </c>
      <c r="C1374">
        <v>5.64</v>
      </c>
      <c r="D1374" t="s">
        <v>2382</v>
      </c>
      <c r="E1374" t="s">
        <v>2380</v>
      </c>
      <c r="F1374" t="s">
        <v>2380</v>
      </c>
      <c r="G1374" t="s">
        <v>2381</v>
      </c>
      <c r="H1374" t="s">
        <v>2380</v>
      </c>
      <c r="I1374" s="9">
        <f>IF(MedExam_Table[[#This Row],[NumberOfMajorSurgeries]]="No major surgery",0,MedExam_Table[[#This Row],[NumberOfMajorSurgeries]])</f>
        <v>0</v>
      </c>
      <c r="J1374" t="str">
        <f>PROPER(MedExam_Table[[#This Row],[Heart Issues]])</f>
        <v>Yes</v>
      </c>
      <c r="K1374" t="str">
        <f>PROPER(IF(MedExam_Table[[#This Row],[smoker]]= "?","No",MedExam_Table[[#This Row],[smoker]]))</f>
        <v>No</v>
      </c>
      <c r="L1374" t="str">
        <f>IF(MedExam_Table[[#This Row],[BMI]]&lt;18.5,"Underweight",IF(MedExam_Table[[#This Row],[BMI]]&lt;25,"NormalWeight",IF(MedExam_Table[[#This Row],[BMI]]&lt;=30,"OverWeight","Obesity")))</f>
        <v>NormalWeight</v>
      </c>
      <c r="M1374" t="str">
        <f>IF(MedExam_Table[[#This Row],[HBA1C]]&lt;5.7,"Normal",IF(MedExam_Table[[#This Row],[HBA1C]]&lt;6.4,"Prediabetes","Diabetes"))</f>
        <v>Normal</v>
      </c>
      <c r="N1374" t="str">
        <f>PROPER(MedExam_Table[[#This Row],[Any Transplants]])</f>
        <v>No</v>
      </c>
    </row>
    <row r="1375" spans="1:14" x14ac:dyDescent="0.3">
      <c r="A1375" t="s">
        <v>124</v>
      </c>
      <c r="B1375">
        <v>16.5</v>
      </c>
      <c r="C1375">
        <v>4.1100000000000003</v>
      </c>
      <c r="D1375" t="s">
        <v>2382</v>
      </c>
      <c r="E1375" t="s">
        <v>2380</v>
      </c>
      <c r="F1375" t="s">
        <v>2380</v>
      </c>
      <c r="G1375" t="s">
        <v>2381</v>
      </c>
      <c r="H1375" t="s">
        <v>2380</v>
      </c>
      <c r="I1375" s="9">
        <f>IF(MedExam_Table[[#This Row],[NumberOfMajorSurgeries]]="No major surgery",0,MedExam_Table[[#This Row],[NumberOfMajorSurgeries]])</f>
        <v>0</v>
      </c>
      <c r="J1375" t="str">
        <f>PROPER(MedExam_Table[[#This Row],[Heart Issues]])</f>
        <v>Yes</v>
      </c>
      <c r="K1375" t="str">
        <f>PROPER(IF(MedExam_Table[[#This Row],[smoker]]= "?","No",MedExam_Table[[#This Row],[smoker]]))</f>
        <v>No</v>
      </c>
      <c r="L1375" t="str">
        <f>IF(MedExam_Table[[#This Row],[BMI]]&lt;18.5,"Underweight",IF(MedExam_Table[[#This Row],[BMI]]&lt;25,"NormalWeight",IF(MedExam_Table[[#This Row],[BMI]]&lt;=30,"OverWeight","Obesity")))</f>
        <v>Underweight</v>
      </c>
      <c r="M1375" t="str">
        <f>IF(MedExam_Table[[#This Row],[HBA1C]]&lt;5.7,"Normal",IF(MedExam_Table[[#This Row],[HBA1C]]&lt;6.4,"Prediabetes","Diabetes"))</f>
        <v>Normal</v>
      </c>
      <c r="N1375" t="str">
        <f>PROPER(MedExam_Table[[#This Row],[Any Transplants]])</f>
        <v>No</v>
      </c>
    </row>
    <row r="1376" spans="1:14" x14ac:dyDescent="0.3">
      <c r="A1376" t="s">
        <v>123</v>
      </c>
      <c r="B1376">
        <v>15.41</v>
      </c>
      <c r="C1376">
        <v>5.43</v>
      </c>
      <c r="D1376" t="s">
        <v>2382</v>
      </c>
      <c r="E1376" t="s">
        <v>2380</v>
      </c>
      <c r="F1376" t="s">
        <v>2383</v>
      </c>
      <c r="G1376">
        <v>1</v>
      </c>
      <c r="H1376" t="s">
        <v>2380</v>
      </c>
      <c r="I1376" s="9">
        <f>IF(MedExam_Table[[#This Row],[NumberOfMajorSurgeries]]="No major surgery",0,MedExam_Table[[#This Row],[NumberOfMajorSurgeries]])</f>
        <v>1</v>
      </c>
      <c r="J1376" t="str">
        <f>PROPER(MedExam_Table[[#This Row],[Heart Issues]])</f>
        <v>Yes</v>
      </c>
      <c r="K1376" t="str">
        <f>PROPER(IF(MedExam_Table[[#This Row],[smoker]]= "?","No",MedExam_Table[[#This Row],[smoker]]))</f>
        <v>No</v>
      </c>
      <c r="L1376" t="str">
        <f>IF(MedExam_Table[[#This Row],[BMI]]&lt;18.5,"Underweight",IF(MedExam_Table[[#This Row],[BMI]]&lt;25,"NormalWeight",IF(MedExam_Table[[#This Row],[BMI]]&lt;=30,"OverWeight","Obesity")))</f>
        <v>Underweight</v>
      </c>
      <c r="M1376" t="str">
        <f>IF(MedExam_Table[[#This Row],[HBA1C]]&lt;5.7,"Normal",IF(MedExam_Table[[#This Row],[HBA1C]]&lt;6.4,"Prediabetes","Diabetes"))</f>
        <v>Normal</v>
      </c>
      <c r="N1376" t="str">
        <f>PROPER(MedExam_Table[[#This Row],[Any Transplants]])</f>
        <v>No</v>
      </c>
    </row>
    <row r="1377" spans="1:14" x14ac:dyDescent="0.3">
      <c r="A1377" t="s">
        <v>122</v>
      </c>
      <c r="B1377">
        <v>24.59</v>
      </c>
      <c r="C1377">
        <v>4.38</v>
      </c>
      <c r="D1377" t="s">
        <v>2380</v>
      </c>
      <c r="E1377" t="s">
        <v>2380</v>
      </c>
      <c r="F1377" t="s">
        <v>2380</v>
      </c>
      <c r="G1377">
        <v>1</v>
      </c>
      <c r="H1377" t="s">
        <v>2380</v>
      </c>
      <c r="I1377" s="9">
        <f>IF(MedExam_Table[[#This Row],[NumberOfMajorSurgeries]]="No major surgery",0,MedExam_Table[[#This Row],[NumberOfMajorSurgeries]])</f>
        <v>1</v>
      </c>
      <c r="J1377" t="str">
        <f>PROPER(MedExam_Table[[#This Row],[Heart Issues]])</f>
        <v>No</v>
      </c>
      <c r="K1377" t="str">
        <f>PROPER(IF(MedExam_Table[[#This Row],[smoker]]= "?","No",MedExam_Table[[#This Row],[smoker]]))</f>
        <v>No</v>
      </c>
      <c r="L1377" t="str">
        <f>IF(MedExam_Table[[#This Row],[BMI]]&lt;18.5,"Underweight",IF(MedExam_Table[[#This Row],[BMI]]&lt;25,"NormalWeight",IF(MedExam_Table[[#This Row],[BMI]]&lt;=30,"OverWeight","Obesity")))</f>
        <v>NormalWeight</v>
      </c>
      <c r="M1377" t="str">
        <f>IF(MedExam_Table[[#This Row],[HBA1C]]&lt;5.7,"Normal",IF(MedExam_Table[[#This Row],[HBA1C]]&lt;6.4,"Prediabetes","Diabetes"))</f>
        <v>Normal</v>
      </c>
      <c r="N1377" t="str">
        <f>PROPER(MedExam_Table[[#This Row],[Any Transplants]])</f>
        <v>No</v>
      </c>
    </row>
    <row r="1378" spans="1:14" x14ac:dyDescent="0.3">
      <c r="A1378" t="s">
        <v>121</v>
      </c>
      <c r="B1378">
        <v>33.33</v>
      </c>
      <c r="C1378">
        <v>9.7899999999999991</v>
      </c>
      <c r="D1378" t="s">
        <v>2380</v>
      </c>
      <c r="E1378" t="s">
        <v>2380</v>
      </c>
      <c r="F1378" t="s">
        <v>2380</v>
      </c>
      <c r="G1378" t="s">
        <v>2381</v>
      </c>
      <c r="H1378" t="s">
        <v>2380</v>
      </c>
      <c r="I1378" s="9">
        <f>IF(MedExam_Table[[#This Row],[NumberOfMajorSurgeries]]="No major surgery",0,MedExam_Table[[#This Row],[NumberOfMajorSurgeries]])</f>
        <v>0</v>
      </c>
      <c r="J1378" t="str">
        <f>PROPER(MedExam_Table[[#This Row],[Heart Issues]])</f>
        <v>No</v>
      </c>
      <c r="K1378" t="str">
        <f>PROPER(IF(MedExam_Table[[#This Row],[smoker]]= "?","No",MedExam_Table[[#This Row],[smoker]]))</f>
        <v>No</v>
      </c>
      <c r="L1378" t="str">
        <f>IF(MedExam_Table[[#This Row],[BMI]]&lt;18.5,"Underweight",IF(MedExam_Table[[#This Row],[BMI]]&lt;25,"NormalWeight",IF(MedExam_Table[[#This Row],[BMI]]&lt;=30,"OverWeight","Obesity")))</f>
        <v>Obesity</v>
      </c>
      <c r="M1378" t="str">
        <f>IF(MedExam_Table[[#This Row],[HBA1C]]&lt;5.7,"Normal",IF(MedExam_Table[[#This Row],[HBA1C]]&lt;6.4,"Prediabetes","Diabetes"))</f>
        <v>Diabetes</v>
      </c>
      <c r="N1378" t="str">
        <f>PROPER(MedExam_Table[[#This Row],[Any Transplants]])</f>
        <v>No</v>
      </c>
    </row>
    <row r="1379" spans="1:14" x14ac:dyDescent="0.3">
      <c r="A1379" t="s">
        <v>120</v>
      </c>
      <c r="B1379">
        <v>18.5</v>
      </c>
      <c r="C1379">
        <v>11.84</v>
      </c>
      <c r="D1379" t="s">
        <v>2380</v>
      </c>
      <c r="E1379" t="s">
        <v>2380</v>
      </c>
      <c r="F1379" t="s">
        <v>2380</v>
      </c>
      <c r="G1379" t="s">
        <v>2381</v>
      </c>
      <c r="H1379" t="s">
        <v>2380</v>
      </c>
      <c r="I1379" s="9">
        <f>IF(MedExam_Table[[#This Row],[NumberOfMajorSurgeries]]="No major surgery",0,MedExam_Table[[#This Row],[NumberOfMajorSurgeries]])</f>
        <v>0</v>
      </c>
      <c r="J1379" t="str">
        <f>PROPER(MedExam_Table[[#This Row],[Heart Issues]])</f>
        <v>No</v>
      </c>
      <c r="K1379" t="str">
        <f>PROPER(IF(MedExam_Table[[#This Row],[smoker]]= "?","No",MedExam_Table[[#This Row],[smoker]]))</f>
        <v>No</v>
      </c>
      <c r="L1379" t="str">
        <f>IF(MedExam_Table[[#This Row],[BMI]]&lt;18.5,"Underweight",IF(MedExam_Table[[#This Row],[BMI]]&lt;25,"NormalWeight",IF(MedExam_Table[[#This Row],[BMI]]&lt;=30,"OverWeight","Obesity")))</f>
        <v>NormalWeight</v>
      </c>
      <c r="M1379" t="str">
        <f>IF(MedExam_Table[[#This Row],[HBA1C]]&lt;5.7,"Normal",IF(MedExam_Table[[#This Row],[HBA1C]]&lt;6.4,"Prediabetes","Diabetes"))</f>
        <v>Diabetes</v>
      </c>
      <c r="N1379" t="str">
        <f>PROPER(MedExam_Table[[#This Row],[Any Transplants]])</f>
        <v>No</v>
      </c>
    </row>
    <row r="1380" spans="1:14" x14ac:dyDescent="0.3">
      <c r="A1380" t="s">
        <v>119</v>
      </c>
      <c r="B1380">
        <v>18.579999999999998</v>
      </c>
      <c r="C1380">
        <v>6.22</v>
      </c>
      <c r="D1380" t="s">
        <v>2380</v>
      </c>
      <c r="E1380" t="s">
        <v>2380</v>
      </c>
      <c r="F1380" t="s">
        <v>2380</v>
      </c>
      <c r="G1380" t="s">
        <v>2381</v>
      </c>
      <c r="H1380" t="s">
        <v>2380</v>
      </c>
      <c r="I1380" s="9">
        <f>IF(MedExam_Table[[#This Row],[NumberOfMajorSurgeries]]="No major surgery",0,MedExam_Table[[#This Row],[NumberOfMajorSurgeries]])</f>
        <v>0</v>
      </c>
      <c r="J1380" t="str">
        <f>PROPER(MedExam_Table[[#This Row],[Heart Issues]])</f>
        <v>No</v>
      </c>
      <c r="K1380" t="str">
        <f>PROPER(IF(MedExam_Table[[#This Row],[smoker]]= "?","No",MedExam_Table[[#This Row],[smoker]]))</f>
        <v>No</v>
      </c>
      <c r="L1380" t="str">
        <f>IF(MedExam_Table[[#This Row],[BMI]]&lt;18.5,"Underweight",IF(MedExam_Table[[#This Row],[BMI]]&lt;25,"NormalWeight",IF(MedExam_Table[[#This Row],[BMI]]&lt;=30,"OverWeight","Obesity")))</f>
        <v>NormalWeight</v>
      </c>
      <c r="M1380" t="str">
        <f>IF(MedExam_Table[[#This Row],[HBA1C]]&lt;5.7,"Normal",IF(MedExam_Table[[#This Row],[HBA1C]]&lt;6.4,"Prediabetes","Diabetes"))</f>
        <v>Prediabetes</v>
      </c>
      <c r="N1380" t="str">
        <f>PROPER(MedExam_Table[[#This Row],[Any Transplants]])</f>
        <v>No</v>
      </c>
    </row>
    <row r="1381" spans="1:14" x14ac:dyDescent="0.3">
      <c r="A1381" t="s">
        <v>2149</v>
      </c>
      <c r="B1381">
        <v>34.06</v>
      </c>
      <c r="C1381">
        <v>11.83</v>
      </c>
      <c r="D1381" t="s">
        <v>2382</v>
      </c>
      <c r="E1381" t="s">
        <v>2380</v>
      </c>
      <c r="F1381" t="s">
        <v>2380</v>
      </c>
      <c r="G1381">
        <v>1</v>
      </c>
      <c r="H1381" t="s">
        <v>2382</v>
      </c>
      <c r="I1381" s="9">
        <f>IF(MedExam_Table[[#This Row],[NumberOfMajorSurgeries]]="No major surgery",0,MedExam_Table[[#This Row],[NumberOfMajorSurgeries]])</f>
        <v>1</v>
      </c>
      <c r="J1381" t="str">
        <f>PROPER(MedExam_Table[[#This Row],[Heart Issues]])</f>
        <v>Yes</v>
      </c>
      <c r="K1381" t="str">
        <f>PROPER(IF(MedExam_Table[[#This Row],[smoker]]= "?","No",MedExam_Table[[#This Row],[smoker]]))</f>
        <v>Yes</v>
      </c>
      <c r="L1381" t="str">
        <f>IF(MedExam_Table[[#This Row],[BMI]]&lt;18.5,"Underweight",IF(MedExam_Table[[#This Row],[BMI]]&lt;25,"NormalWeight",IF(MedExam_Table[[#This Row],[BMI]]&lt;=30,"OverWeight","Obesity")))</f>
        <v>Obesity</v>
      </c>
      <c r="M1381" t="str">
        <f>IF(MedExam_Table[[#This Row],[HBA1C]]&lt;5.7,"Normal",IF(MedExam_Table[[#This Row],[HBA1C]]&lt;6.4,"Prediabetes","Diabetes"))</f>
        <v>Diabetes</v>
      </c>
      <c r="N1381" t="str">
        <f>PROPER(MedExam_Table[[#This Row],[Any Transplants]])</f>
        <v>No</v>
      </c>
    </row>
    <row r="1382" spans="1:14" x14ac:dyDescent="0.3">
      <c r="A1382" t="s">
        <v>118</v>
      </c>
      <c r="B1382">
        <v>16.64</v>
      </c>
      <c r="C1382">
        <v>10.01</v>
      </c>
      <c r="D1382" t="s">
        <v>2380</v>
      </c>
      <c r="E1382" t="s">
        <v>2380</v>
      </c>
      <c r="F1382" t="s">
        <v>2380</v>
      </c>
      <c r="G1382" t="s">
        <v>2381</v>
      </c>
      <c r="H1382" t="s">
        <v>2380</v>
      </c>
      <c r="I1382" s="9">
        <f>IF(MedExam_Table[[#This Row],[NumberOfMajorSurgeries]]="No major surgery",0,MedExam_Table[[#This Row],[NumberOfMajorSurgeries]])</f>
        <v>0</v>
      </c>
      <c r="J1382" t="str">
        <f>PROPER(MedExam_Table[[#This Row],[Heart Issues]])</f>
        <v>No</v>
      </c>
      <c r="K1382" t="str">
        <f>PROPER(IF(MedExam_Table[[#This Row],[smoker]]= "?","No",MedExam_Table[[#This Row],[smoker]]))</f>
        <v>No</v>
      </c>
      <c r="L1382" t="str">
        <f>IF(MedExam_Table[[#This Row],[BMI]]&lt;18.5,"Underweight",IF(MedExam_Table[[#This Row],[BMI]]&lt;25,"NormalWeight",IF(MedExam_Table[[#This Row],[BMI]]&lt;=30,"OverWeight","Obesity")))</f>
        <v>Underweight</v>
      </c>
      <c r="M1382" t="str">
        <f>IF(MedExam_Table[[#This Row],[HBA1C]]&lt;5.7,"Normal",IF(MedExam_Table[[#This Row],[HBA1C]]&lt;6.4,"Prediabetes","Diabetes"))</f>
        <v>Diabetes</v>
      </c>
      <c r="N1382" t="str">
        <f>PROPER(MedExam_Table[[#This Row],[Any Transplants]])</f>
        <v>No</v>
      </c>
    </row>
    <row r="1383" spans="1:14" x14ac:dyDescent="0.3">
      <c r="A1383" t="s">
        <v>117</v>
      </c>
      <c r="B1383">
        <v>19.329999999999998</v>
      </c>
      <c r="C1383">
        <v>4.32</v>
      </c>
      <c r="D1383" t="s">
        <v>2380</v>
      </c>
      <c r="E1383" t="s">
        <v>2380</v>
      </c>
      <c r="F1383" t="s">
        <v>2380</v>
      </c>
      <c r="G1383">
        <v>1</v>
      </c>
      <c r="H1383" t="s">
        <v>2380</v>
      </c>
      <c r="I1383" s="9">
        <f>IF(MedExam_Table[[#This Row],[NumberOfMajorSurgeries]]="No major surgery",0,MedExam_Table[[#This Row],[NumberOfMajorSurgeries]])</f>
        <v>1</v>
      </c>
      <c r="J1383" t="str">
        <f>PROPER(MedExam_Table[[#This Row],[Heart Issues]])</f>
        <v>No</v>
      </c>
      <c r="K1383" t="str">
        <f>PROPER(IF(MedExam_Table[[#This Row],[smoker]]= "?","No",MedExam_Table[[#This Row],[smoker]]))</f>
        <v>No</v>
      </c>
      <c r="L1383" t="str">
        <f>IF(MedExam_Table[[#This Row],[BMI]]&lt;18.5,"Underweight",IF(MedExam_Table[[#This Row],[BMI]]&lt;25,"NormalWeight",IF(MedExam_Table[[#This Row],[BMI]]&lt;=30,"OverWeight","Obesity")))</f>
        <v>NormalWeight</v>
      </c>
      <c r="M1383" t="str">
        <f>IF(MedExam_Table[[#This Row],[HBA1C]]&lt;5.7,"Normal",IF(MedExam_Table[[#This Row],[HBA1C]]&lt;6.4,"Prediabetes","Diabetes"))</f>
        <v>Normal</v>
      </c>
      <c r="N1383" t="str">
        <f>PROPER(MedExam_Table[[#This Row],[Any Transplants]])</f>
        <v>No</v>
      </c>
    </row>
    <row r="1384" spans="1:14" x14ac:dyDescent="0.3">
      <c r="A1384" t="s">
        <v>116</v>
      </c>
      <c r="B1384">
        <v>21.26</v>
      </c>
      <c r="C1384">
        <v>5.65</v>
      </c>
      <c r="D1384" t="s">
        <v>2382</v>
      </c>
      <c r="E1384" t="s">
        <v>2380</v>
      </c>
      <c r="F1384" t="s">
        <v>2383</v>
      </c>
      <c r="G1384">
        <v>1</v>
      </c>
      <c r="H1384" t="s">
        <v>2380</v>
      </c>
      <c r="I1384" s="9">
        <f>IF(MedExam_Table[[#This Row],[NumberOfMajorSurgeries]]="No major surgery",0,MedExam_Table[[#This Row],[NumberOfMajorSurgeries]])</f>
        <v>1</v>
      </c>
      <c r="J1384" t="str">
        <f>PROPER(MedExam_Table[[#This Row],[Heart Issues]])</f>
        <v>Yes</v>
      </c>
      <c r="K1384" t="str">
        <f>PROPER(IF(MedExam_Table[[#This Row],[smoker]]= "?","No",MedExam_Table[[#This Row],[smoker]]))</f>
        <v>No</v>
      </c>
      <c r="L1384" t="str">
        <f>IF(MedExam_Table[[#This Row],[BMI]]&lt;18.5,"Underweight",IF(MedExam_Table[[#This Row],[BMI]]&lt;25,"NormalWeight",IF(MedExam_Table[[#This Row],[BMI]]&lt;=30,"OverWeight","Obesity")))</f>
        <v>NormalWeight</v>
      </c>
      <c r="M1384" t="str">
        <f>IF(MedExam_Table[[#This Row],[HBA1C]]&lt;5.7,"Normal",IF(MedExam_Table[[#This Row],[HBA1C]]&lt;6.4,"Prediabetes","Diabetes"))</f>
        <v>Normal</v>
      </c>
      <c r="N1384" t="str">
        <f>PROPER(MedExam_Table[[#This Row],[Any Transplants]])</f>
        <v>No</v>
      </c>
    </row>
    <row r="1385" spans="1:14" x14ac:dyDescent="0.3">
      <c r="A1385" t="s">
        <v>115</v>
      </c>
      <c r="B1385">
        <v>15.6</v>
      </c>
      <c r="C1385">
        <v>4.12</v>
      </c>
      <c r="D1385" t="s">
        <v>2382</v>
      </c>
      <c r="E1385" t="s">
        <v>2380</v>
      </c>
      <c r="F1385" t="s">
        <v>2380</v>
      </c>
      <c r="G1385">
        <v>1</v>
      </c>
      <c r="H1385" t="s">
        <v>2380</v>
      </c>
      <c r="I1385" s="9">
        <f>IF(MedExam_Table[[#This Row],[NumberOfMajorSurgeries]]="No major surgery",0,MedExam_Table[[#This Row],[NumberOfMajorSurgeries]])</f>
        <v>1</v>
      </c>
      <c r="J1385" t="str">
        <f>PROPER(MedExam_Table[[#This Row],[Heart Issues]])</f>
        <v>Yes</v>
      </c>
      <c r="K1385" t="str">
        <f>PROPER(IF(MedExam_Table[[#This Row],[smoker]]= "?","No",MedExam_Table[[#This Row],[smoker]]))</f>
        <v>No</v>
      </c>
      <c r="L1385" t="str">
        <f>IF(MedExam_Table[[#This Row],[BMI]]&lt;18.5,"Underweight",IF(MedExam_Table[[#This Row],[BMI]]&lt;25,"NormalWeight",IF(MedExam_Table[[#This Row],[BMI]]&lt;=30,"OverWeight","Obesity")))</f>
        <v>Underweight</v>
      </c>
      <c r="M1385" t="str">
        <f>IF(MedExam_Table[[#This Row],[HBA1C]]&lt;5.7,"Normal",IF(MedExam_Table[[#This Row],[HBA1C]]&lt;6.4,"Prediabetes","Diabetes"))</f>
        <v>Normal</v>
      </c>
      <c r="N1385" t="str">
        <f>PROPER(MedExam_Table[[#This Row],[Any Transplants]])</f>
        <v>No</v>
      </c>
    </row>
    <row r="1386" spans="1:14" x14ac:dyDescent="0.3">
      <c r="A1386" t="s">
        <v>114</v>
      </c>
      <c r="B1386">
        <v>24.39</v>
      </c>
      <c r="C1386">
        <v>6.24</v>
      </c>
      <c r="D1386" t="s">
        <v>2380</v>
      </c>
      <c r="E1386" t="s">
        <v>2380</v>
      </c>
      <c r="F1386" t="s">
        <v>2380</v>
      </c>
      <c r="G1386">
        <v>1</v>
      </c>
      <c r="H1386" t="s">
        <v>2380</v>
      </c>
      <c r="I1386" s="9">
        <f>IF(MedExam_Table[[#This Row],[NumberOfMajorSurgeries]]="No major surgery",0,MedExam_Table[[#This Row],[NumberOfMajorSurgeries]])</f>
        <v>1</v>
      </c>
      <c r="J1386" t="str">
        <f>PROPER(MedExam_Table[[#This Row],[Heart Issues]])</f>
        <v>No</v>
      </c>
      <c r="K1386" t="str">
        <f>PROPER(IF(MedExam_Table[[#This Row],[smoker]]= "?","No",MedExam_Table[[#This Row],[smoker]]))</f>
        <v>No</v>
      </c>
      <c r="L1386" t="str">
        <f>IF(MedExam_Table[[#This Row],[BMI]]&lt;18.5,"Underweight",IF(MedExam_Table[[#This Row],[BMI]]&lt;25,"NormalWeight",IF(MedExam_Table[[#This Row],[BMI]]&lt;=30,"OverWeight","Obesity")))</f>
        <v>NormalWeight</v>
      </c>
      <c r="M1386" t="str">
        <f>IF(MedExam_Table[[#This Row],[HBA1C]]&lt;5.7,"Normal",IF(MedExam_Table[[#This Row],[HBA1C]]&lt;6.4,"Prediabetes","Diabetes"))</f>
        <v>Prediabetes</v>
      </c>
      <c r="N1386" t="str">
        <f>PROPER(MedExam_Table[[#This Row],[Any Transplants]])</f>
        <v>No</v>
      </c>
    </row>
    <row r="1387" spans="1:14" x14ac:dyDescent="0.3">
      <c r="A1387" t="s">
        <v>113</v>
      </c>
      <c r="B1387">
        <v>24.75</v>
      </c>
      <c r="C1387">
        <v>4.83</v>
      </c>
      <c r="D1387" t="s">
        <v>2380</v>
      </c>
      <c r="E1387" t="s">
        <v>2380</v>
      </c>
      <c r="F1387" t="s">
        <v>2380</v>
      </c>
      <c r="G1387" t="s">
        <v>2381</v>
      </c>
      <c r="H1387" t="s">
        <v>2380</v>
      </c>
      <c r="I1387" s="9">
        <f>IF(MedExam_Table[[#This Row],[NumberOfMajorSurgeries]]="No major surgery",0,MedExam_Table[[#This Row],[NumberOfMajorSurgeries]])</f>
        <v>0</v>
      </c>
      <c r="J1387" t="str">
        <f>PROPER(MedExam_Table[[#This Row],[Heart Issues]])</f>
        <v>No</v>
      </c>
      <c r="K1387" t="str">
        <f>PROPER(IF(MedExam_Table[[#This Row],[smoker]]= "?","No",MedExam_Table[[#This Row],[smoker]]))</f>
        <v>No</v>
      </c>
      <c r="L1387" t="str">
        <f>IF(MedExam_Table[[#This Row],[BMI]]&lt;18.5,"Underweight",IF(MedExam_Table[[#This Row],[BMI]]&lt;25,"NormalWeight",IF(MedExam_Table[[#This Row],[BMI]]&lt;=30,"OverWeight","Obesity")))</f>
        <v>NormalWeight</v>
      </c>
      <c r="M1387" t="str">
        <f>IF(MedExam_Table[[#This Row],[HBA1C]]&lt;5.7,"Normal",IF(MedExam_Table[[#This Row],[HBA1C]]&lt;6.4,"Prediabetes","Diabetes"))</f>
        <v>Normal</v>
      </c>
      <c r="N1387" t="str">
        <f>PROPER(MedExam_Table[[#This Row],[Any Transplants]])</f>
        <v>No</v>
      </c>
    </row>
    <row r="1388" spans="1:14" x14ac:dyDescent="0.3">
      <c r="A1388" t="s">
        <v>112</v>
      </c>
      <c r="B1388">
        <v>20.88</v>
      </c>
      <c r="C1388">
        <v>7.4</v>
      </c>
      <c r="D1388" t="s">
        <v>2380</v>
      </c>
      <c r="E1388" t="s">
        <v>2380</v>
      </c>
      <c r="F1388" t="s">
        <v>2380</v>
      </c>
      <c r="G1388" t="s">
        <v>2381</v>
      </c>
      <c r="H1388" t="s">
        <v>2380</v>
      </c>
      <c r="I1388" s="9">
        <f>IF(MedExam_Table[[#This Row],[NumberOfMajorSurgeries]]="No major surgery",0,MedExam_Table[[#This Row],[NumberOfMajorSurgeries]])</f>
        <v>0</v>
      </c>
      <c r="J1388" t="str">
        <f>PROPER(MedExam_Table[[#This Row],[Heart Issues]])</f>
        <v>No</v>
      </c>
      <c r="K1388" t="str">
        <f>PROPER(IF(MedExam_Table[[#This Row],[smoker]]= "?","No",MedExam_Table[[#This Row],[smoker]]))</f>
        <v>No</v>
      </c>
      <c r="L1388" t="str">
        <f>IF(MedExam_Table[[#This Row],[BMI]]&lt;18.5,"Underweight",IF(MedExam_Table[[#This Row],[BMI]]&lt;25,"NormalWeight",IF(MedExam_Table[[#This Row],[BMI]]&lt;=30,"OverWeight","Obesity")))</f>
        <v>NormalWeight</v>
      </c>
      <c r="M1388" t="str">
        <f>IF(MedExam_Table[[#This Row],[HBA1C]]&lt;5.7,"Normal",IF(MedExam_Table[[#This Row],[HBA1C]]&lt;6.4,"Prediabetes","Diabetes"))</f>
        <v>Diabetes</v>
      </c>
      <c r="N1388" t="str">
        <f>PROPER(MedExam_Table[[#This Row],[Any Transplants]])</f>
        <v>No</v>
      </c>
    </row>
    <row r="1389" spans="1:14" x14ac:dyDescent="0.3">
      <c r="A1389" t="s">
        <v>111</v>
      </c>
      <c r="B1389">
        <v>20.43</v>
      </c>
      <c r="C1389">
        <v>4.54</v>
      </c>
      <c r="D1389" t="s">
        <v>2380</v>
      </c>
      <c r="E1389" t="s">
        <v>2380</v>
      </c>
      <c r="F1389" t="s">
        <v>2380</v>
      </c>
      <c r="G1389" t="s">
        <v>2381</v>
      </c>
      <c r="H1389" t="s">
        <v>2380</v>
      </c>
      <c r="I1389" s="9">
        <f>IF(MedExam_Table[[#This Row],[NumberOfMajorSurgeries]]="No major surgery",0,MedExam_Table[[#This Row],[NumberOfMajorSurgeries]])</f>
        <v>0</v>
      </c>
      <c r="J1389" t="str">
        <f>PROPER(MedExam_Table[[#This Row],[Heart Issues]])</f>
        <v>No</v>
      </c>
      <c r="K1389" t="str">
        <f>PROPER(IF(MedExam_Table[[#This Row],[smoker]]= "?","No",MedExam_Table[[#This Row],[smoker]]))</f>
        <v>No</v>
      </c>
      <c r="L1389" t="str">
        <f>IF(MedExam_Table[[#This Row],[BMI]]&lt;18.5,"Underweight",IF(MedExam_Table[[#This Row],[BMI]]&lt;25,"NormalWeight",IF(MedExam_Table[[#This Row],[BMI]]&lt;=30,"OverWeight","Obesity")))</f>
        <v>NormalWeight</v>
      </c>
      <c r="M1389" t="str">
        <f>IF(MedExam_Table[[#This Row],[HBA1C]]&lt;5.7,"Normal",IF(MedExam_Table[[#This Row],[HBA1C]]&lt;6.4,"Prediabetes","Diabetes"))</f>
        <v>Normal</v>
      </c>
      <c r="N1389" t="str">
        <f>PROPER(MedExam_Table[[#This Row],[Any Transplants]])</f>
        <v>No</v>
      </c>
    </row>
    <row r="1390" spans="1:14" x14ac:dyDescent="0.3">
      <c r="A1390" t="s">
        <v>110</v>
      </c>
      <c r="B1390">
        <v>15.18</v>
      </c>
      <c r="C1390">
        <v>11.11</v>
      </c>
      <c r="D1390" t="s">
        <v>2380</v>
      </c>
      <c r="E1390" t="s">
        <v>2380</v>
      </c>
      <c r="F1390" t="s">
        <v>2380</v>
      </c>
      <c r="G1390" t="s">
        <v>2381</v>
      </c>
      <c r="H1390" t="s">
        <v>2380</v>
      </c>
      <c r="I1390" s="9">
        <f>IF(MedExam_Table[[#This Row],[NumberOfMajorSurgeries]]="No major surgery",0,MedExam_Table[[#This Row],[NumberOfMajorSurgeries]])</f>
        <v>0</v>
      </c>
      <c r="J1390" t="str">
        <f>PROPER(MedExam_Table[[#This Row],[Heart Issues]])</f>
        <v>No</v>
      </c>
      <c r="K1390" t="str">
        <f>PROPER(IF(MedExam_Table[[#This Row],[smoker]]= "?","No",MedExam_Table[[#This Row],[smoker]]))</f>
        <v>No</v>
      </c>
      <c r="L1390" t="str">
        <f>IF(MedExam_Table[[#This Row],[BMI]]&lt;18.5,"Underweight",IF(MedExam_Table[[#This Row],[BMI]]&lt;25,"NormalWeight",IF(MedExam_Table[[#This Row],[BMI]]&lt;=30,"OverWeight","Obesity")))</f>
        <v>Underweight</v>
      </c>
      <c r="M1390" t="str">
        <f>IF(MedExam_Table[[#This Row],[HBA1C]]&lt;5.7,"Normal",IF(MedExam_Table[[#This Row],[HBA1C]]&lt;6.4,"Prediabetes","Diabetes"))</f>
        <v>Diabetes</v>
      </c>
      <c r="N1390" t="str">
        <f>PROPER(MedExam_Table[[#This Row],[Any Transplants]])</f>
        <v>No</v>
      </c>
    </row>
    <row r="1391" spans="1:14" x14ac:dyDescent="0.3">
      <c r="A1391" t="s">
        <v>109</v>
      </c>
      <c r="B1391">
        <v>15.12</v>
      </c>
      <c r="C1391">
        <v>4.03</v>
      </c>
      <c r="D1391" t="s">
        <v>2382</v>
      </c>
      <c r="E1391" t="s">
        <v>2380</v>
      </c>
      <c r="F1391" t="s">
        <v>2380</v>
      </c>
      <c r="G1391" t="s">
        <v>2381</v>
      </c>
      <c r="H1391" t="s">
        <v>2380</v>
      </c>
      <c r="I1391" s="9">
        <f>IF(MedExam_Table[[#This Row],[NumberOfMajorSurgeries]]="No major surgery",0,MedExam_Table[[#This Row],[NumberOfMajorSurgeries]])</f>
        <v>0</v>
      </c>
      <c r="J1391" t="str">
        <f>PROPER(MedExam_Table[[#This Row],[Heart Issues]])</f>
        <v>Yes</v>
      </c>
      <c r="K1391" t="str">
        <f>PROPER(IF(MedExam_Table[[#This Row],[smoker]]= "?","No",MedExam_Table[[#This Row],[smoker]]))</f>
        <v>No</v>
      </c>
      <c r="L1391" t="str">
        <f>IF(MedExam_Table[[#This Row],[BMI]]&lt;18.5,"Underweight",IF(MedExam_Table[[#This Row],[BMI]]&lt;25,"NormalWeight",IF(MedExam_Table[[#This Row],[BMI]]&lt;=30,"OverWeight","Obesity")))</f>
        <v>Underweight</v>
      </c>
      <c r="M1391" t="str">
        <f>IF(MedExam_Table[[#This Row],[HBA1C]]&lt;5.7,"Normal",IF(MedExam_Table[[#This Row],[HBA1C]]&lt;6.4,"Prediabetes","Diabetes"))</f>
        <v>Normal</v>
      </c>
      <c r="N1391" t="str">
        <f>PROPER(MedExam_Table[[#This Row],[Any Transplants]])</f>
        <v>No</v>
      </c>
    </row>
    <row r="1392" spans="1:14" x14ac:dyDescent="0.3">
      <c r="A1392" t="s">
        <v>2148</v>
      </c>
      <c r="B1392">
        <v>36.409999999999997</v>
      </c>
      <c r="C1392">
        <v>4.55</v>
      </c>
      <c r="D1392" t="s">
        <v>2380</v>
      </c>
      <c r="E1392" t="s">
        <v>2380</v>
      </c>
      <c r="F1392" t="s">
        <v>2380</v>
      </c>
      <c r="G1392" t="s">
        <v>2381</v>
      </c>
      <c r="H1392" t="s">
        <v>2382</v>
      </c>
      <c r="I1392" s="9">
        <f>IF(MedExam_Table[[#This Row],[NumberOfMajorSurgeries]]="No major surgery",0,MedExam_Table[[#This Row],[NumberOfMajorSurgeries]])</f>
        <v>0</v>
      </c>
      <c r="J1392" t="str">
        <f>PROPER(MedExam_Table[[#This Row],[Heart Issues]])</f>
        <v>No</v>
      </c>
      <c r="K1392" t="str">
        <f>PROPER(IF(MedExam_Table[[#This Row],[smoker]]= "?","No",MedExam_Table[[#This Row],[smoker]]))</f>
        <v>Yes</v>
      </c>
      <c r="L1392" t="str">
        <f>IF(MedExam_Table[[#This Row],[BMI]]&lt;18.5,"Underweight",IF(MedExam_Table[[#This Row],[BMI]]&lt;25,"NormalWeight",IF(MedExam_Table[[#This Row],[BMI]]&lt;=30,"OverWeight","Obesity")))</f>
        <v>Obesity</v>
      </c>
      <c r="M1392" t="str">
        <f>IF(MedExam_Table[[#This Row],[HBA1C]]&lt;5.7,"Normal",IF(MedExam_Table[[#This Row],[HBA1C]]&lt;6.4,"Prediabetes","Diabetes"))</f>
        <v>Normal</v>
      </c>
      <c r="N1392" t="str">
        <f>PROPER(MedExam_Table[[#This Row],[Any Transplants]])</f>
        <v>No</v>
      </c>
    </row>
    <row r="1393" spans="1:14" x14ac:dyDescent="0.3">
      <c r="A1393" t="s">
        <v>108</v>
      </c>
      <c r="B1393">
        <v>23.88</v>
      </c>
      <c r="C1393">
        <v>4.51</v>
      </c>
      <c r="D1393" t="s">
        <v>2380</v>
      </c>
      <c r="E1393" t="s">
        <v>2380</v>
      </c>
      <c r="F1393" t="s">
        <v>2380</v>
      </c>
      <c r="G1393">
        <v>1</v>
      </c>
      <c r="H1393" t="s">
        <v>2380</v>
      </c>
      <c r="I1393" s="9">
        <f>IF(MedExam_Table[[#This Row],[NumberOfMajorSurgeries]]="No major surgery",0,MedExam_Table[[#This Row],[NumberOfMajorSurgeries]])</f>
        <v>1</v>
      </c>
      <c r="J1393" t="str">
        <f>PROPER(MedExam_Table[[#This Row],[Heart Issues]])</f>
        <v>No</v>
      </c>
      <c r="K1393" t="str">
        <f>PROPER(IF(MedExam_Table[[#This Row],[smoker]]= "?","No",MedExam_Table[[#This Row],[smoker]]))</f>
        <v>No</v>
      </c>
      <c r="L1393" t="str">
        <f>IF(MedExam_Table[[#This Row],[BMI]]&lt;18.5,"Underweight",IF(MedExam_Table[[#This Row],[BMI]]&lt;25,"NormalWeight",IF(MedExam_Table[[#This Row],[BMI]]&lt;=30,"OverWeight","Obesity")))</f>
        <v>NormalWeight</v>
      </c>
      <c r="M1393" t="str">
        <f>IF(MedExam_Table[[#This Row],[HBA1C]]&lt;5.7,"Normal",IF(MedExam_Table[[#This Row],[HBA1C]]&lt;6.4,"Prediabetes","Diabetes"))</f>
        <v>Normal</v>
      </c>
      <c r="N1393" t="str">
        <f>PROPER(MedExam_Table[[#This Row],[Any Transplants]])</f>
        <v>No</v>
      </c>
    </row>
    <row r="1394" spans="1:14" x14ac:dyDescent="0.3">
      <c r="A1394" t="s">
        <v>107</v>
      </c>
      <c r="B1394">
        <v>16.13</v>
      </c>
      <c r="C1394">
        <v>5.56</v>
      </c>
      <c r="D1394" t="s">
        <v>2380</v>
      </c>
      <c r="E1394" t="s">
        <v>2382</v>
      </c>
      <c r="F1394" t="s">
        <v>2380</v>
      </c>
      <c r="G1394">
        <v>1</v>
      </c>
      <c r="H1394" t="s">
        <v>2380</v>
      </c>
      <c r="I1394" s="9">
        <f>IF(MedExam_Table[[#This Row],[NumberOfMajorSurgeries]]="No major surgery",0,MedExam_Table[[#This Row],[NumberOfMajorSurgeries]])</f>
        <v>1</v>
      </c>
      <c r="J1394" t="str">
        <f>PROPER(MedExam_Table[[#This Row],[Heart Issues]])</f>
        <v>No</v>
      </c>
      <c r="K1394" t="str">
        <f>PROPER(IF(MedExam_Table[[#This Row],[smoker]]= "?","No",MedExam_Table[[#This Row],[smoker]]))</f>
        <v>No</v>
      </c>
      <c r="L1394" t="str">
        <f>IF(MedExam_Table[[#This Row],[BMI]]&lt;18.5,"Underweight",IF(MedExam_Table[[#This Row],[BMI]]&lt;25,"NormalWeight",IF(MedExam_Table[[#This Row],[BMI]]&lt;=30,"OverWeight","Obesity")))</f>
        <v>Underweight</v>
      </c>
      <c r="M1394" t="str">
        <f>IF(MedExam_Table[[#This Row],[HBA1C]]&lt;5.7,"Normal",IF(MedExam_Table[[#This Row],[HBA1C]]&lt;6.4,"Prediabetes","Diabetes"))</f>
        <v>Normal</v>
      </c>
      <c r="N1394" t="str">
        <f>PROPER(MedExam_Table[[#This Row],[Any Transplants]])</f>
        <v>Yes</v>
      </c>
    </row>
    <row r="1395" spans="1:14" x14ac:dyDescent="0.3">
      <c r="A1395" t="s">
        <v>106</v>
      </c>
      <c r="B1395">
        <v>24.09</v>
      </c>
      <c r="C1395">
        <v>4.0999999999999996</v>
      </c>
      <c r="D1395" t="s">
        <v>2380</v>
      </c>
      <c r="E1395" t="s">
        <v>2382</v>
      </c>
      <c r="F1395" t="s">
        <v>2380</v>
      </c>
      <c r="G1395">
        <v>1</v>
      </c>
      <c r="H1395" t="s">
        <v>2380</v>
      </c>
      <c r="I1395" s="9">
        <f>IF(MedExam_Table[[#This Row],[NumberOfMajorSurgeries]]="No major surgery",0,MedExam_Table[[#This Row],[NumberOfMajorSurgeries]])</f>
        <v>1</v>
      </c>
      <c r="J1395" t="str">
        <f>PROPER(MedExam_Table[[#This Row],[Heart Issues]])</f>
        <v>No</v>
      </c>
      <c r="K1395" t="str">
        <f>PROPER(IF(MedExam_Table[[#This Row],[smoker]]= "?","No",MedExam_Table[[#This Row],[smoker]]))</f>
        <v>No</v>
      </c>
      <c r="L1395" t="str">
        <f>IF(MedExam_Table[[#This Row],[BMI]]&lt;18.5,"Underweight",IF(MedExam_Table[[#This Row],[BMI]]&lt;25,"NormalWeight",IF(MedExam_Table[[#This Row],[BMI]]&lt;=30,"OverWeight","Obesity")))</f>
        <v>NormalWeight</v>
      </c>
      <c r="M1395" t="str">
        <f>IF(MedExam_Table[[#This Row],[HBA1C]]&lt;5.7,"Normal",IF(MedExam_Table[[#This Row],[HBA1C]]&lt;6.4,"Prediabetes","Diabetes"))</f>
        <v>Normal</v>
      </c>
      <c r="N1395" t="str">
        <f>PROPER(MedExam_Table[[#This Row],[Any Transplants]])</f>
        <v>Yes</v>
      </c>
    </row>
    <row r="1396" spans="1:14" x14ac:dyDescent="0.3">
      <c r="A1396" t="s">
        <v>105</v>
      </c>
      <c r="B1396">
        <v>19.43</v>
      </c>
      <c r="C1396">
        <v>5.85</v>
      </c>
      <c r="D1396" t="s">
        <v>2380</v>
      </c>
      <c r="E1396" t="s">
        <v>2382</v>
      </c>
      <c r="F1396" t="s">
        <v>2380</v>
      </c>
      <c r="G1396">
        <v>1</v>
      </c>
      <c r="H1396" t="s">
        <v>2380</v>
      </c>
      <c r="I1396" s="9">
        <f>IF(MedExam_Table[[#This Row],[NumberOfMajorSurgeries]]="No major surgery",0,MedExam_Table[[#This Row],[NumberOfMajorSurgeries]])</f>
        <v>1</v>
      </c>
      <c r="J1396" t="str">
        <f>PROPER(MedExam_Table[[#This Row],[Heart Issues]])</f>
        <v>No</v>
      </c>
      <c r="K1396" t="str">
        <f>PROPER(IF(MedExam_Table[[#This Row],[smoker]]= "?","No",MedExam_Table[[#This Row],[smoker]]))</f>
        <v>No</v>
      </c>
      <c r="L1396" t="str">
        <f>IF(MedExam_Table[[#This Row],[BMI]]&lt;18.5,"Underweight",IF(MedExam_Table[[#This Row],[BMI]]&lt;25,"NormalWeight",IF(MedExam_Table[[#This Row],[BMI]]&lt;=30,"OverWeight","Obesity")))</f>
        <v>NormalWeight</v>
      </c>
      <c r="M1396" t="str">
        <f>IF(MedExam_Table[[#This Row],[HBA1C]]&lt;5.7,"Normal",IF(MedExam_Table[[#This Row],[HBA1C]]&lt;6.4,"Prediabetes","Diabetes"))</f>
        <v>Prediabetes</v>
      </c>
      <c r="N1396" t="str">
        <f>PROPER(MedExam_Table[[#This Row],[Any Transplants]])</f>
        <v>Yes</v>
      </c>
    </row>
    <row r="1397" spans="1:14" x14ac:dyDescent="0.3">
      <c r="A1397" t="s">
        <v>104</v>
      </c>
      <c r="B1397">
        <v>15.22</v>
      </c>
      <c r="C1397">
        <v>4.92</v>
      </c>
      <c r="D1397" t="s">
        <v>2382</v>
      </c>
      <c r="E1397" t="s">
        <v>2380</v>
      </c>
      <c r="F1397" t="s">
        <v>2383</v>
      </c>
      <c r="G1397">
        <v>1</v>
      </c>
      <c r="H1397" t="s">
        <v>2380</v>
      </c>
      <c r="I1397" s="9">
        <f>IF(MedExam_Table[[#This Row],[NumberOfMajorSurgeries]]="No major surgery",0,MedExam_Table[[#This Row],[NumberOfMajorSurgeries]])</f>
        <v>1</v>
      </c>
      <c r="J1397" t="str">
        <f>PROPER(MedExam_Table[[#This Row],[Heart Issues]])</f>
        <v>Yes</v>
      </c>
      <c r="K1397" t="str">
        <f>PROPER(IF(MedExam_Table[[#This Row],[smoker]]= "?","No",MedExam_Table[[#This Row],[smoker]]))</f>
        <v>No</v>
      </c>
      <c r="L1397" t="str">
        <f>IF(MedExam_Table[[#This Row],[BMI]]&lt;18.5,"Underweight",IF(MedExam_Table[[#This Row],[BMI]]&lt;25,"NormalWeight",IF(MedExam_Table[[#This Row],[BMI]]&lt;=30,"OverWeight","Obesity")))</f>
        <v>Underweight</v>
      </c>
      <c r="M1397" t="str">
        <f>IF(MedExam_Table[[#This Row],[HBA1C]]&lt;5.7,"Normal",IF(MedExam_Table[[#This Row],[HBA1C]]&lt;6.4,"Prediabetes","Diabetes"))</f>
        <v>Normal</v>
      </c>
      <c r="N1397" t="str">
        <f>PROPER(MedExam_Table[[#This Row],[Any Transplants]])</f>
        <v>No</v>
      </c>
    </row>
    <row r="1398" spans="1:14" x14ac:dyDescent="0.3">
      <c r="A1398" t="s">
        <v>103</v>
      </c>
      <c r="B1398">
        <v>20.72</v>
      </c>
      <c r="C1398">
        <v>9.4600000000000009</v>
      </c>
      <c r="D1398" t="s">
        <v>2380</v>
      </c>
      <c r="E1398" t="s">
        <v>2380</v>
      </c>
      <c r="F1398" t="s">
        <v>2380</v>
      </c>
      <c r="G1398" t="s">
        <v>2381</v>
      </c>
      <c r="H1398" t="s">
        <v>2380</v>
      </c>
      <c r="I1398" s="9">
        <f>IF(MedExam_Table[[#This Row],[NumberOfMajorSurgeries]]="No major surgery",0,MedExam_Table[[#This Row],[NumberOfMajorSurgeries]])</f>
        <v>0</v>
      </c>
      <c r="J1398" t="str">
        <f>PROPER(MedExam_Table[[#This Row],[Heart Issues]])</f>
        <v>No</v>
      </c>
      <c r="K1398" t="str">
        <f>PROPER(IF(MedExam_Table[[#This Row],[smoker]]= "?","No",MedExam_Table[[#This Row],[smoker]]))</f>
        <v>No</v>
      </c>
      <c r="L1398" t="str">
        <f>IF(MedExam_Table[[#This Row],[BMI]]&lt;18.5,"Underweight",IF(MedExam_Table[[#This Row],[BMI]]&lt;25,"NormalWeight",IF(MedExam_Table[[#This Row],[BMI]]&lt;=30,"OverWeight","Obesity")))</f>
        <v>NormalWeight</v>
      </c>
      <c r="M1398" t="str">
        <f>IF(MedExam_Table[[#This Row],[HBA1C]]&lt;5.7,"Normal",IF(MedExam_Table[[#This Row],[HBA1C]]&lt;6.4,"Prediabetes","Diabetes"))</f>
        <v>Diabetes</v>
      </c>
      <c r="N1398" t="str">
        <f>PROPER(MedExam_Table[[#This Row],[Any Transplants]])</f>
        <v>No</v>
      </c>
    </row>
    <row r="1399" spans="1:14" x14ac:dyDescent="0.3">
      <c r="A1399" t="s">
        <v>102</v>
      </c>
      <c r="B1399">
        <v>35.4</v>
      </c>
      <c r="C1399">
        <v>5.94</v>
      </c>
      <c r="D1399" t="s">
        <v>2380</v>
      </c>
      <c r="E1399" t="s">
        <v>2380</v>
      </c>
      <c r="F1399" t="s">
        <v>2383</v>
      </c>
      <c r="G1399">
        <v>1</v>
      </c>
      <c r="H1399" t="s">
        <v>2380</v>
      </c>
      <c r="I1399" s="9">
        <f>IF(MedExam_Table[[#This Row],[NumberOfMajorSurgeries]]="No major surgery",0,MedExam_Table[[#This Row],[NumberOfMajorSurgeries]])</f>
        <v>1</v>
      </c>
      <c r="J1399" t="str">
        <f>PROPER(MedExam_Table[[#This Row],[Heart Issues]])</f>
        <v>No</v>
      </c>
      <c r="K1399" t="str">
        <f>PROPER(IF(MedExam_Table[[#This Row],[smoker]]= "?","No",MedExam_Table[[#This Row],[smoker]]))</f>
        <v>No</v>
      </c>
      <c r="L1399" t="str">
        <f>IF(MedExam_Table[[#This Row],[BMI]]&lt;18.5,"Underweight",IF(MedExam_Table[[#This Row],[BMI]]&lt;25,"NormalWeight",IF(MedExam_Table[[#This Row],[BMI]]&lt;=30,"OverWeight","Obesity")))</f>
        <v>Obesity</v>
      </c>
      <c r="M1399" t="str">
        <f>IF(MedExam_Table[[#This Row],[HBA1C]]&lt;5.7,"Normal",IF(MedExam_Table[[#This Row],[HBA1C]]&lt;6.4,"Prediabetes","Diabetes"))</f>
        <v>Prediabetes</v>
      </c>
      <c r="N1399" t="str">
        <f>PROPER(MedExam_Table[[#This Row],[Any Transplants]])</f>
        <v>No</v>
      </c>
    </row>
    <row r="1400" spans="1:14" x14ac:dyDescent="0.3">
      <c r="A1400" t="s">
        <v>101</v>
      </c>
      <c r="B1400">
        <v>34.4</v>
      </c>
      <c r="C1400">
        <v>5.7</v>
      </c>
      <c r="D1400" t="s">
        <v>2380</v>
      </c>
      <c r="E1400" t="s">
        <v>2380</v>
      </c>
      <c r="F1400" t="s">
        <v>2383</v>
      </c>
      <c r="G1400">
        <v>1</v>
      </c>
      <c r="H1400" t="s">
        <v>2380</v>
      </c>
      <c r="I1400" s="9">
        <f>IF(MedExam_Table[[#This Row],[NumberOfMajorSurgeries]]="No major surgery",0,MedExam_Table[[#This Row],[NumberOfMajorSurgeries]])</f>
        <v>1</v>
      </c>
      <c r="J1400" t="str">
        <f>PROPER(MedExam_Table[[#This Row],[Heart Issues]])</f>
        <v>No</v>
      </c>
      <c r="K1400" t="str">
        <f>PROPER(IF(MedExam_Table[[#This Row],[smoker]]= "?","No",MedExam_Table[[#This Row],[smoker]]))</f>
        <v>No</v>
      </c>
      <c r="L1400" t="str">
        <f>IF(MedExam_Table[[#This Row],[BMI]]&lt;18.5,"Underweight",IF(MedExam_Table[[#This Row],[BMI]]&lt;25,"NormalWeight",IF(MedExam_Table[[#This Row],[BMI]]&lt;=30,"OverWeight","Obesity")))</f>
        <v>Obesity</v>
      </c>
      <c r="M1400" t="str">
        <f>IF(MedExam_Table[[#This Row],[HBA1C]]&lt;5.7,"Normal",IF(MedExam_Table[[#This Row],[HBA1C]]&lt;6.4,"Prediabetes","Diabetes"))</f>
        <v>Prediabetes</v>
      </c>
      <c r="N1400" t="str">
        <f>PROPER(MedExam_Table[[#This Row],[Any Transplants]])</f>
        <v>No</v>
      </c>
    </row>
    <row r="1401" spans="1:14" x14ac:dyDescent="0.3">
      <c r="A1401" t="s">
        <v>100</v>
      </c>
      <c r="B1401">
        <v>34.1</v>
      </c>
      <c r="C1401">
        <v>4.13</v>
      </c>
      <c r="D1401" t="s">
        <v>2380</v>
      </c>
      <c r="E1401" t="s">
        <v>2380</v>
      </c>
      <c r="F1401" t="s">
        <v>2383</v>
      </c>
      <c r="G1401">
        <v>1</v>
      </c>
      <c r="H1401" t="s">
        <v>2380</v>
      </c>
      <c r="I1401" s="9">
        <f>IF(MedExam_Table[[#This Row],[NumberOfMajorSurgeries]]="No major surgery",0,MedExam_Table[[#This Row],[NumberOfMajorSurgeries]])</f>
        <v>1</v>
      </c>
      <c r="J1401" t="str">
        <f>PROPER(MedExam_Table[[#This Row],[Heart Issues]])</f>
        <v>No</v>
      </c>
      <c r="K1401" t="str">
        <f>PROPER(IF(MedExam_Table[[#This Row],[smoker]]= "?","No",MedExam_Table[[#This Row],[smoker]]))</f>
        <v>No</v>
      </c>
      <c r="L1401" t="str">
        <f>IF(MedExam_Table[[#This Row],[BMI]]&lt;18.5,"Underweight",IF(MedExam_Table[[#This Row],[BMI]]&lt;25,"NormalWeight",IF(MedExam_Table[[#This Row],[BMI]]&lt;=30,"OverWeight","Obesity")))</f>
        <v>Obesity</v>
      </c>
      <c r="M1401" t="str">
        <f>IF(MedExam_Table[[#This Row],[HBA1C]]&lt;5.7,"Normal",IF(MedExam_Table[[#This Row],[HBA1C]]&lt;6.4,"Prediabetes","Diabetes"))</f>
        <v>Normal</v>
      </c>
      <c r="N1401" t="str">
        <f>PROPER(MedExam_Table[[#This Row],[Any Transplants]])</f>
        <v>No</v>
      </c>
    </row>
    <row r="1402" spans="1:14" x14ac:dyDescent="0.3">
      <c r="A1402" t="s">
        <v>99</v>
      </c>
      <c r="B1402">
        <v>30.4</v>
      </c>
      <c r="C1402">
        <v>4.7699999999999996</v>
      </c>
      <c r="D1402" t="s">
        <v>2380</v>
      </c>
      <c r="E1402" t="s">
        <v>2380</v>
      </c>
      <c r="F1402" t="s">
        <v>2383</v>
      </c>
      <c r="G1402">
        <v>1</v>
      </c>
      <c r="H1402" t="s">
        <v>2380</v>
      </c>
      <c r="I1402" s="9">
        <f>IF(MedExam_Table[[#This Row],[NumberOfMajorSurgeries]]="No major surgery",0,MedExam_Table[[#This Row],[NumberOfMajorSurgeries]])</f>
        <v>1</v>
      </c>
      <c r="J1402" t="str">
        <f>PROPER(MedExam_Table[[#This Row],[Heart Issues]])</f>
        <v>No</v>
      </c>
      <c r="K1402" t="str">
        <f>PROPER(IF(MedExam_Table[[#This Row],[smoker]]= "?","No",MedExam_Table[[#This Row],[smoker]]))</f>
        <v>No</v>
      </c>
      <c r="L1402" t="str">
        <f>IF(MedExam_Table[[#This Row],[BMI]]&lt;18.5,"Underweight",IF(MedExam_Table[[#This Row],[BMI]]&lt;25,"NormalWeight",IF(MedExam_Table[[#This Row],[BMI]]&lt;=30,"OverWeight","Obesity")))</f>
        <v>Obesity</v>
      </c>
      <c r="M1402" t="str">
        <f>IF(MedExam_Table[[#This Row],[HBA1C]]&lt;5.7,"Normal",IF(MedExam_Table[[#This Row],[HBA1C]]&lt;6.4,"Prediabetes","Diabetes"))</f>
        <v>Normal</v>
      </c>
      <c r="N1402" t="str">
        <f>PROPER(MedExam_Table[[#This Row],[Any Transplants]])</f>
        <v>No</v>
      </c>
    </row>
    <row r="1403" spans="1:14" x14ac:dyDescent="0.3">
      <c r="A1403" t="s">
        <v>2147</v>
      </c>
      <c r="B1403">
        <v>52.3</v>
      </c>
      <c r="C1403">
        <v>4.87</v>
      </c>
      <c r="D1403" t="s">
        <v>2382</v>
      </c>
      <c r="E1403" t="s">
        <v>2380</v>
      </c>
      <c r="F1403" t="s">
        <v>2383</v>
      </c>
      <c r="G1403">
        <v>1</v>
      </c>
      <c r="H1403" t="s">
        <v>2382</v>
      </c>
      <c r="I1403" s="9">
        <f>IF(MedExam_Table[[#This Row],[NumberOfMajorSurgeries]]="No major surgery",0,MedExam_Table[[#This Row],[NumberOfMajorSurgeries]])</f>
        <v>1</v>
      </c>
      <c r="J1403" t="str">
        <f>PROPER(MedExam_Table[[#This Row],[Heart Issues]])</f>
        <v>Yes</v>
      </c>
      <c r="K1403" t="str">
        <f>PROPER(IF(MedExam_Table[[#This Row],[smoker]]= "?","No",MedExam_Table[[#This Row],[smoker]]))</f>
        <v>Yes</v>
      </c>
      <c r="L1403" t="str">
        <f>IF(MedExam_Table[[#This Row],[BMI]]&lt;18.5,"Underweight",IF(MedExam_Table[[#This Row],[BMI]]&lt;25,"NormalWeight",IF(MedExam_Table[[#This Row],[BMI]]&lt;=30,"OverWeight","Obesity")))</f>
        <v>Obesity</v>
      </c>
      <c r="M1403" t="str">
        <f>IF(MedExam_Table[[#This Row],[HBA1C]]&lt;5.7,"Normal",IF(MedExam_Table[[#This Row],[HBA1C]]&lt;6.4,"Prediabetes","Diabetes"))</f>
        <v>Normal</v>
      </c>
      <c r="N1403" t="str">
        <f>PROPER(MedExam_Table[[#This Row],[Any Transplants]])</f>
        <v>No</v>
      </c>
    </row>
    <row r="1404" spans="1:14" x14ac:dyDescent="0.3">
      <c r="A1404" t="s">
        <v>98</v>
      </c>
      <c r="B1404">
        <v>28.7</v>
      </c>
      <c r="C1404">
        <v>4.99</v>
      </c>
      <c r="D1404" t="s">
        <v>2380</v>
      </c>
      <c r="E1404" t="s">
        <v>2380</v>
      </c>
      <c r="F1404" t="s">
        <v>2383</v>
      </c>
      <c r="G1404">
        <v>1</v>
      </c>
      <c r="H1404" t="s">
        <v>2380</v>
      </c>
      <c r="I1404" s="9">
        <f>IF(MedExam_Table[[#This Row],[NumberOfMajorSurgeries]]="No major surgery",0,MedExam_Table[[#This Row],[NumberOfMajorSurgeries]])</f>
        <v>1</v>
      </c>
      <c r="J1404" t="str">
        <f>PROPER(MedExam_Table[[#This Row],[Heart Issues]])</f>
        <v>No</v>
      </c>
      <c r="K1404" t="str">
        <f>PROPER(IF(MedExam_Table[[#This Row],[smoker]]= "?","No",MedExam_Table[[#This Row],[smoker]]))</f>
        <v>No</v>
      </c>
      <c r="L1404" t="str">
        <f>IF(MedExam_Table[[#This Row],[BMI]]&lt;18.5,"Underweight",IF(MedExam_Table[[#This Row],[BMI]]&lt;25,"NormalWeight",IF(MedExam_Table[[#This Row],[BMI]]&lt;=30,"OverWeight","Obesity")))</f>
        <v>OverWeight</v>
      </c>
      <c r="M1404" t="str">
        <f>IF(MedExam_Table[[#This Row],[HBA1C]]&lt;5.7,"Normal",IF(MedExam_Table[[#This Row],[HBA1C]]&lt;6.4,"Prediabetes","Diabetes"))</f>
        <v>Normal</v>
      </c>
      <c r="N1404" t="str">
        <f>PROPER(MedExam_Table[[#This Row],[Any Transplants]])</f>
        <v>No</v>
      </c>
    </row>
    <row r="1405" spans="1:14" x14ac:dyDescent="0.3">
      <c r="A1405" t="s">
        <v>97</v>
      </c>
      <c r="B1405">
        <v>17.440000000000001</v>
      </c>
      <c r="C1405">
        <v>4.42</v>
      </c>
      <c r="D1405" t="s">
        <v>2382</v>
      </c>
      <c r="E1405" t="s">
        <v>2380</v>
      </c>
      <c r="F1405" t="s">
        <v>2383</v>
      </c>
      <c r="G1405">
        <v>1</v>
      </c>
      <c r="H1405" t="s">
        <v>2380</v>
      </c>
      <c r="I1405" s="9">
        <f>IF(MedExam_Table[[#This Row],[NumberOfMajorSurgeries]]="No major surgery",0,MedExam_Table[[#This Row],[NumberOfMajorSurgeries]])</f>
        <v>1</v>
      </c>
      <c r="J1405" t="str">
        <f>PROPER(MedExam_Table[[#This Row],[Heart Issues]])</f>
        <v>Yes</v>
      </c>
      <c r="K1405" t="str">
        <f>PROPER(IF(MedExam_Table[[#This Row],[smoker]]= "?","No",MedExam_Table[[#This Row],[smoker]]))</f>
        <v>No</v>
      </c>
      <c r="L1405" t="str">
        <f>IF(MedExam_Table[[#This Row],[BMI]]&lt;18.5,"Underweight",IF(MedExam_Table[[#This Row],[BMI]]&lt;25,"NormalWeight",IF(MedExam_Table[[#This Row],[BMI]]&lt;=30,"OverWeight","Obesity")))</f>
        <v>Underweight</v>
      </c>
      <c r="M1405" t="str">
        <f>IF(MedExam_Table[[#This Row],[HBA1C]]&lt;5.7,"Normal",IF(MedExam_Table[[#This Row],[HBA1C]]&lt;6.4,"Prediabetes","Diabetes"))</f>
        <v>Normal</v>
      </c>
      <c r="N1405" t="str">
        <f>PROPER(MedExam_Table[[#This Row],[Any Transplants]])</f>
        <v>No</v>
      </c>
    </row>
    <row r="1406" spans="1:14" x14ac:dyDescent="0.3">
      <c r="A1406" t="s">
        <v>96</v>
      </c>
      <c r="B1406">
        <v>27.6</v>
      </c>
      <c r="C1406">
        <v>4.01</v>
      </c>
      <c r="D1406" t="s">
        <v>2380</v>
      </c>
      <c r="E1406" t="s">
        <v>2380</v>
      </c>
      <c r="F1406" t="s">
        <v>2383</v>
      </c>
      <c r="G1406">
        <v>1</v>
      </c>
      <c r="H1406" t="s">
        <v>2380</v>
      </c>
      <c r="I1406" s="9">
        <f>IF(MedExam_Table[[#This Row],[NumberOfMajorSurgeries]]="No major surgery",0,MedExam_Table[[#This Row],[NumberOfMajorSurgeries]])</f>
        <v>1</v>
      </c>
      <c r="J1406" t="str">
        <f>PROPER(MedExam_Table[[#This Row],[Heart Issues]])</f>
        <v>No</v>
      </c>
      <c r="K1406" t="str">
        <f>PROPER(IF(MedExam_Table[[#This Row],[smoker]]= "?","No",MedExam_Table[[#This Row],[smoker]]))</f>
        <v>No</v>
      </c>
      <c r="L1406" t="str">
        <f>IF(MedExam_Table[[#This Row],[BMI]]&lt;18.5,"Underweight",IF(MedExam_Table[[#This Row],[BMI]]&lt;25,"NormalWeight",IF(MedExam_Table[[#This Row],[BMI]]&lt;=30,"OverWeight","Obesity")))</f>
        <v>OverWeight</v>
      </c>
      <c r="M1406" t="str">
        <f>IF(MedExam_Table[[#This Row],[HBA1C]]&lt;5.7,"Normal",IF(MedExam_Table[[#This Row],[HBA1C]]&lt;6.4,"Prediabetes","Diabetes"))</f>
        <v>Normal</v>
      </c>
      <c r="N1406" t="str">
        <f>PROPER(MedExam_Table[[#This Row],[Any Transplants]])</f>
        <v>No</v>
      </c>
    </row>
    <row r="1407" spans="1:14" x14ac:dyDescent="0.3">
      <c r="A1407" t="s">
        <v>95</v>
      </c>
      <c r="B1407">
        <v>20.7</v>
      </c>
      <c r="C1407">
        <v>4.49</v>
      </c>
      <c r="D1407" t="s">
        <v>2380</v>
      </c>
      <c r="E1407" t="s">
        <v>2380</v>
      </c>
      <c r="F1407" t="s">
        <v>2383</v>
      </c>
      <c r="G1407">
        <v>1</v>
      </c>
      <c r="H1407" t="s">
        <v>2380</v>
      </c>
      <c r="I1407" s="9">
        <f>IF(MedExam_Table[[#This Row],[NumberOfMajorSurgeries]]="No major surgery",0,MedExam_Table[[#This Row],[NumberOfMajorSurgeries]])</f>
        <v>1</v>
      </c>
      <c r="J1407" t="str">
        <f>PROPER(MedExam_Table[[#This Row],[Heart Issues]])</f>
        <v>No</v>
      </c>
      <c r="K1407" t="str">
        <f>PROPER(IF(MedExam_Table[[#This Row],[smoker]]= "?","No",MedExam_Table[[#This Row],[smoker]]))</f>
        <v>No</v>
      </c>
      <c r="L1407" t="str">
        <f>IF(MedExam_Table[[#This Row],[BMI]]&lt;18.5,"Underweight",IF(MedExam_Table[[#This Row],[BMI]]&lt;25,"NormalWeight",IF(MedExam_Table[[#This Row],[BMI]]&lt;=30,"OverWeight","Obesity")))</f>
        <v>NormalWeight</v>
      </c>
      <c r="M1407" t="str">
        <f>IF(MedExam_Table[[#This Row],[HBA1C]]&lt;5.7,"Normal",IF(MedExam_Table[[#This Row],[HBA1C]]&lt;6.4,"Prediabetes","Diabetes"))</f>
        <v>Normal</v>
      </c>
      <c r="N1407" t="str">
        <f>PROPER(MedExam_Table[[#This Row],[Any Transplants]])</f>
        <v>No</v>
      </c>
    </row>
    <row r="1408" spans="1:14" x14ac:dyDescent="0.3">
      <c r="A1408" t="s">
        <v>94</v>
      </c>
      <c r="B1408">
        <v>20.3</v>
      </c>
      <c r="C1408">
        <v>6.37</v>
      </c>
      <c r="D1408" t="s">
        <v>2380</v>
      </c>
      <c r="E1408" t="s">
        <v>2380</v>
      </c>
      <c r="F1408" t="s">
        <v>2383</v>
      </c>
      <c r="G1408">
        <v>1</v>
      </c>
      <c r="H1408" t="s">
        <v>2380</v>
      </c>
      <c r="I1408" s="9">
        <f>IF(MedExam_Table[[#This Row],[NumberOfMajorSurgeries]]="No major surgery",0,MedExam_Table[[#This Row],[NumberOfMajorSurgeries]])</f>
        <v>1</v>
      </c>
      <c r="J1408" t="str">
        <f>PROPER(MedExam_Table[[#This Row],[Heart Issues]])</f>
        <v>No</v>
      </c>
      <c r="K1408" t="str">
        <f>PROPER(IF(MedExam_Table[[#This Row],[smoker]]= "?","No",MedExam_Table[[#This Row],[smoker]]))</f>
        <v>No</v>
      </c>
      <c r="L1408" t="str">
        <f>IF(MedExam_Table[[#This Row],[BMI]]&lt;18.5,"Underweight",IF(MedExam_Table[[#This Row],[BMI]]&lt;25,"NormalWeight",IF(MedExam_Table[[#This Row],[BMI]]&lt;=30,"OverWeight","Obesity")))</f>
        <v>NormalWeight</v>
      </c>
      <c r="M1408" t="str">
        <f>IF(MedExam_Table[[#This Row],[HBA1C]]&lt;5.7,"Normal",IF(MedExam_Table[[#This Row],[HBA1C]]&lt;6.4,"Prediabetes","Diabetes"))</f>
        <v>Prediabetes</v>
      </c>
      <c r="N1408" t="str">
        <f>PROPER(MedExam_Table[[#This Row],[Any Transplants]])</f>
        <v>No</v>
      </c>
    </row>
    <row r="1409" spans="1:14" x14ac:dyDescent="0.3">
      <c r="A1409" t="s">
        <v>93</v>
      </c>
      <c r="B1409">
        <v>19.8</v>
      </c>
      <c r="C1409">
        <v>5.12</v>
      </c>
      <c r="D1409" t="s">
        <v>2380</v>
      </c>
      <c r="E1409" t="s">
        <v>2380</v>
      </c>
      <c r="F1409" t="s">
        <v>2383</v>
      </c>
      <c r="G1409">
        <v>1</v>
      </c>
      <c r="H1409" t="s">
        <v>2380</v>
      </c>
      <c r="I1409" s="9">
        <f>IF(MedExam_Table[[#This Row],[NumberOfMajorSurgeries]]="No major surgery",0,MedExam_Table[[#This Row],[NumberOfMajorSurgeries]])</f>
        <v>1</v>
      </c>
      <c r="J1409" t="str">
        <f>PROPER(MedExam_Table[[#This Row],[Heart Issues]])</f>
        <v>No</v>
      </c>
      <c r="K1409" t="str">
        <f>PROPER(IF(MedExam_Table[[#This Row],[smoker]]= "?","No",MedExam_Table[[#This Row],[smoker]]))</f>
        <v>No</v>
      </c>
      <c r="L1409" t="str">
        <f>IF(MedExam_Table[[#This Row],[BMI]]&lt;18.5,"Underweight",IF(MedExam_Table[[#This Row],[BMI]]&lt;25,"NormalWeight",IF(MedExam_Table[[#This Row],[BMI]]&lt;=30,"OverWeight","Obesity")))</f>
        <v>NormalWeight</v>
      </c>
      <c r="M1409" t="str">
        <f>IF(MedExam_Table[[#This Row],[HBA1C]]&lt;5.7,"Normal",IF(MedExam_Table[[#This Row],[HBA1C]]&lt;6.4,"Prediabetes","Diabetes"))</f>
        <v>Normal</v>
      </c>
      <c r="N1409" t="str">
        <f>PROPER(MedExam_Table[[#This Row],[Any Transplants]])</f>
        <v>No</v>
      </c>
    </row>
    <row r="1410" spans="1:14" x14ac:dyDescent="0.3">
      <c r="A1410" t="s">
        <v>92</v>
      </c>
      <c r="B1410">
        <v>21.87</v>
      </c>
      <c r="C1410">
        <v>8.59</v>
      </c>
      <c r="D1410" t="s">
        <v>2380</v>
      </c>
      <c r="E1410" t="s">
        <v>2380</v>
      </c>
      <c r="F1410" t="s">
        <v>2380</v>
      </c>
      <c r="G1410" t="s">
        <v>2381</v>
      </c>
      <c r="H1410" t="s">
        <v>2380</v>
      </c>
      <c r="I1410" s="9">
        <f>IF(MedExam_Table[[#This Row],[NumberOfMajorSurgeries]]="No major surgery",0,MedExam_Table[[#This Row],[NumberOfMajorSurgeries]])</f>
        <v>0</v>
      </c>
      <c r="J1410" t="str">
        <f>PROPER(MedExam_Table[[#This Row],[Heart Issues]])</f>
        <v>No</v>
      </c>
      <c r="K1410" t="str">
        <f>PROPER(IF(MedExam_Table[[#This Row],[smoker]]= "?","No",MedExam_Table[[#This Row],[smoker]]))</f>
        <v>No</v>
      </c>
      <c r="L1410" t="str">
        <f>IF(MedExam_Table[[#This Row],[BMI]]&lt;18.5,"Underweight",IF(MedExam_Table[[#This Row],[BMI]]&lt;25,"NormalWeight",IF(MedExam_Table[[#This Row],[BMI]]&lt;=30,"OverWeight","Obesity")))</f>
        <v>NormalWeight</v>
      </c>
      <c r="M1410" t="str">
        <f>IF(MedExam_Table[[#This Row],[HBA1C]]&lt;5.7,"Normal",IF(MedExam_Table[[#This Row],[HBA1C]]&lt;6.4,"Prediabetes","Diabetes"))</f>
        <v>Diabetes</v>
      </c>
      <c r="N1410" t="str">
        <f>PROPER(MedExam_Table[[#This Row],[Any Transplants]])</f>
        <v>No</v>
      </c>
    </row>
    <row r="1411" spans="1:14" x14ac:dyDescent="0.3">
      <c r="A1411" t="s">
        <v>91</v>
      </c>
      <c r="B1411">
        <v>16.600000000000001</v>
      </c>
      <c r="C1411">
        <v>5.87</v>
      </c>
      <c r="D1411" t="s">
        <v>2380</v>
      </c>
      <c r="E1411" t="s">
        <v>2380</v>
      </c>
      <c r="F1411" t="s">
        <v>2380</v>
      </c>
      <c r="G1411">
        <v>1</v>
      </c>
      <c r="H1411" t="s">
        <v>2380</v>
      </c>
      <c r="I1411" s="9">
        <f>IF(MedExam_Table[[#This Row],[NumberOfMajorSurgeries]]="No major surgery",0,MedExam_Table[[#This Row],[NumberOfMajorSurgeries]])</f>
        <v>1</v>
      </c>
      <c r="J1411" t="str">
        <f>PROPER(MedExam_Table[[#This Row],[Heart Issues]])</f>
        <v>No</v>
      </c>
      <c r="K1411" t="str">
        <f>PROPER(IF(MedExam_Table[[#This Row],[smoker]]= "?","No",MedExam_Table[[#This Row],[smoker]]))</f>
        <v>No</v>
      </c>
      <c r="L1411" t="str">
        <f>IF(MedExam_Table[[#This Row],[BMI]]&lt;18.5,"Underweight",IF(MedExam_Table[[#This Row],[BMI]]&lt;25,"NormalWeight",IF(MedExam_Table[[#This Row],[BMI]]&lt;=30,"OverWeight","Obesity")))</f>
        <v>Underweight</v>
      </c>
      <c r="M1411" t="str">
        <f>IF(MedExam_Table[[#This Row],[HBA1C]]&lt;5.7,"Normal",IF(MedExam_Table[[#This Row],[HBA1C]]&lt;6.4,"Prediabetes","Diabetes"))</f>
        <v>Prediabetes</v>
      </c>
      <c r="N1411" t="str">
        <f>PROPER(MedExam_Table[[#This Row],[Any Transplants]])</f>
        <v>No</v>
      </c>
    </row>
    <row r="1412" spans="1:14" x14ac:dyDescent="0.3">
      <c r="A1412" t="s">
        <v>90</v>
      </c>
      <c r="B1412">
        <v>21.98</v>
      </c>
      <c r="C1412">
        <v>7.03</v>
      </c>
      <c r="D1412" t="s">
        <v>2380</v>
      </c>
      <c r="E1412" t="s">
        <v>2380</v>
      </c>
      <c r="F1412" t="s">
        <v>2380</v>
      </c>
      <c r="G1412" t="s">
        <v>2381</v>
      </c>
      <c r="H1412" t="s">
        <v>2380</v>
      </c>
      <c r="I1412" s="9">
        <f>IF(MedExam_Table[[#This Row],[NumberOfMajorSurgeries]]="No major surgery",0,MedExam_Table[[#This Row],[NumberOfMajorSurgeries]])</f>
        <v>0</v>
      </c>
      <c r="J1412" t="str">
        <f>PROPER(MedExam_Table[[#This Row],[Heart Issues]])</f>
        <v>No</v>
      </c>
      <c r="K1412" t="str">
        <f>PROPER(IF(MedExam_Table[[#This Row],[smoker]]= "?","No",MedExam_Table[[#This Row],[smoker]]))</f>
        <v>No</v>
      </c>
      <c r="L1412" t="str">
        <f>IF(MedExam_Table[[#This Row],[BMI]]&lt;18.5,"Underweight",IF(MedExam_Table[[#This Row],[BMI]]&lt;25,"NormalWeight",IF(MedExam_Table[[#This Row],[BMI]]&lt;=30,"OverWeight","Obesity")))</f>
        <v>NormalWeight</v>
      </c>
      <c r="M1412" t="str">
        <f>IF(MedExam_Table[[#This Row],[HBA1C]]&lt;5.7,"Normal",IF(MedExam_Table[[#This Row],[HBA1C]]&lt;6.4,"Prediabetes","Diabetes"))</f>
        <v>Diabetes</v>
      </c>
      <c r="N1412" t="str">
        <f>PROPER(MedExam_Table[[#This Row],[Any Transplants]])</f>
        <v>No</v>
      </c>
    </row>
    <row r="1413" spans="1:14" x14ac:dyDescent="0.3">
      <c r="A1413" t="s">
        <v>89</v>
      </c>
      <c r="B1413">
        <v>19.7</v>
      </c>
      <c r="C1413">
        <v>5.51</v>
      </c>
      <c r="D1413" t="s">
        <v>2380</v>
      </c>
      <c r="E1413" t="s">
        <v>2380</v>
      </c>
      <c r="F1413" t="s">
        <v>2380</v>
      </c>
      <c r="G1413">
        <v>1</v>
      </c>
      <c r="H1413" t="s">
        <v>2380</v>
      </c>
      <c r="I1413" s="9">
        <f>IF(MedExam_Table[[#This Row],[NumberOfMajorSurgeries]]="No major surgery",0,MedExam_Table[[#This Row],[NumberOfMajorSurgeries]])</f>
        <v>1</v>
      </c>
      <c r="J1413" t="str">
        <f>PROPER(MedExam_Table[[#This Row],[Heart Issues]])</f>
        <v>No</v>
      </c>
      <c r="K1413" t="str">
        <f>PROPER(IF(MedExam_Table[[#This Row],[smoker]]= "?","No",MedExam_Table[[#This Row],[smoker]]))</f>
        <v>No</v>
      </c>
      <c r="L1413" t="str">
        <f>IF(MedExam_Table[[#This Row],[BMI]]&lt;18.5,"Underweight",IF(MedExam_Table[[#This Row],[BMI]]&lt;25,"NormalWeight",IF(MedExam_Table[[#This Row],[BMI]]&lt;=30,"OverWeight","Obesity")))</f>
        <v>NormalWeight</v>
      </c>
      <c r="M1413" t="str">
        <f>IF(MedExam_Table[[#This Row],[HBA1C]]&lt;5.7,"Normal",IF(MedExam_Table[[#This Row],[HBA1C]]&lt;6.4,"Prediabetes","Diabetes"))</f>
        <v>Normal</v>
      </c>
      <c r="N1413" t="str">
        <f>PROPER(MedExam_Table[[#This Row],[Any Transplants]])</f>
        <v>No</v>
      </c>
    </row>
    <row r="1414" spans="1:14" x14ac:dyDescent="0.3">
      <c r="A1414" t="s">
        <v>2146</v>
      </c>
      <c r="B1414">
        <v>52.66</v>
      </c>
      <c r="C1414">
        <v>4.45</v>
      </c>
      <c r="D1414" t="s">
        <v>2380</v>
      </c>
      <c r="E1414" t="s">
        <v>2380</v>
      </c>
      <c r="F1414" t="s">
        <v>2380</v>
      </c>
      <c r="G1414">
        <v>1</v>
      </c>
      <c r="H1414" t="s">
        <v>2382</v>
      </c>
      <c r="I1414" s="9">
        <f>IF(MedExam_Table[[#This Row],[NumberOfMajorSurgeries]]="No major surgery",0,MedExam_Table[[#This Row],[NumberOfMajorSurgeries]])</f>
        <v>1</v>
      </c>
      <c r="J1414" t="str">
        <f>PROPER(MedExam_Table[[#This Row],[Heart Issues]])</f>
        <v>No</v>
      </c>
      <c r="K1414" t="str">
        <f>PROPER(IF(MedExam_Table[[#This Row],[smoker]]= "?","No",MedExam_Table[[#This Row],[smoker]]))</f>
        <v>Yes</v>
      </c>
      <c r="L1414" t="str">
        <f>IF(MedExam_Table[[#This Row],[BMI]]&lt;18.5,"Underweight",IF(MedExam_Table[[#This Row],[BMI]]&lt;25,"NormalWeight",IF(MedExam_Table[[#This Row],[BMI]]&lt;=30,"OverWeight","Obesity")))</f>
        <v>Obesity</v>
      </c>
      <c r="M1414" t="str">
        <f>IF(MedExam_Table[[#This Row],[HBA1C]]&lt;5.7,"Normal",IF(MedExam_Table[[#This Row],[HBA1C]]&lt;6.4,"Prediabetes","Diabetes"))</f>
        <v>Normal</v>
      </c>
      <c r="N1414" t="str">
        <f>PROPER(MedExam_Table[[#This Row],[Any Transplants]])</f>
        <v>No</v>
      </c>
    </row>
    <row r="1415" spans="1:14" x14ac:dyDescent="0.3">
      <c r="A1415" t="s">
        <v>88</v>
      </c>
      <c r="B1415">
        <v>19.21</v>
      </c>
      <c r="C1415">
        <v>4.76</v>
      </c>
      <c r="D1415" t="s">
        <v>2380</v>
      </c>
      <c r="E1415" t="s">
        <v>2382</v>
      </c>
      <c r="F1415" t="s">
        <v>2380</v>
      </c>
      <c r="G1415">
        <v>1</v>
      </c>
      <c r="H1415" t="s">
        <v>2380</v>
      </c>
      <c r="I1415" s="9">
        <f>IF(MedExam_Table[[#This Row],[NumberOfMajorSurgeries]]="No major surgery",0,MedExam_Table[[#This Row],[NumberOfMajorSurgeries]])</f>
        <v>1</v>
      </c>
      <c r="J1415" t="str">
        <f>PROPER(MedExam_Table[[#This Row],[Heart Issues]])</f>
        <v>No</v>
      </c>
      <c r="K1415" t="str">
        <f>PROPER(IF(MedExam_Table[[#This Row],[smoker]]= "?","No",MedExam_Table[[#This Row],[smoker]]))</f>
        <v>No</v>
      </c>
      <c r="L1415" t="str">
        <f>IF(MedExam_Table[[#This Row],[BMI]]&lt;18.5,"Underweight",IF(MedExam_Table[[#This Row],[BMI]]&lt;25,"NormalWeight",IF(MedExam_Table[[#This Row],[BMI]]&lt;=30,"OverWeight","Obesity")))</f>
        <v>NormalWeight</v>
      </c>
      <c r="M1415" t="str">
        <f>IF(MedExam_Table[[#This Row],[HBA1C]]&lt;5.7,"Normal",IF(MedExam_Table[[#This Row],[HBA1C]]&lt;6.4,"Prediabetes","Diabetes"))</f>
        <v>Normal</v>
      </c>
      <c r="N1415" t="str">
        <f>PROPER(MedExam_Table[[#This Row],[Any Transplants]])</f>
        <v>Yes</v>
      </c>
    </row>
    <row r="1416" spans="1:14" x14ac:dyDescent="0.3">
      <c r="A1416" t="s">
        <v>87</v>
      </c>
      <c r="B1416">
        <v>19.3</v>
      </c>
      <c r="C1416">
        <v>4.7</v>
      </c>
      <c r="D1416" t="s">
        <v>2380</v>
      </c>
      <c r="E1416" t="s">
        <v>2382</v>
      </c>
      <c r="F1416" t="s">
        <v>2380</v>
      </c>
      <c r="G1416">
        <v>1</v>
      </c>
      <c r="H1416" t="s">
        <v>2380</v>
      </c>
      <c r="I1416" s="9">
        <f>IF(MedExam_Table[[#This Row],[NumberOfMajorSurgeries]]="No major surgery",0,MedExam_Table[[#This Row],[NumberOfMajorSurgeries]])</f>
        <v>1</v>
      </c>
      <c r="J1416" t="str">
        <f>PROPER(MedExam_Table[[#This Row],[Heart Issues]])</f>
        <v>No</v>
      </c>
      <c r="K1416" t="str">
        <f>PROPER(IF(MedExam_Table[[#This Row],[smoker]]= "?","No",MedExam_Table[[#This Row],[smoker]]))</f>
        <v>No</v>
      </c>
      <c r="L1416" t="str">
        <f>IF(MedExam_Table[[#This Row],[BMI]]&lt;18.5,"Underweight",IF(MedExam_Table[[#This Row],[BMI]]&lt;25,"NormalWeight",IF(MedExam_Table[[#This Row],[BMI]]&lt;=30,"OverWeight","Obesity")))</f>
        <v>NormalWeight</v>
      </c>
      <c r="M1416" t="str">
        <f>IF(MedExam_Table[[#This Row],[HBA1C]]&lt;5.7,"Normal",IF(MedExam_Table[[#This Row],[HBA1C]]&lt;6.4,"Prediabetes","Diabetes"))</f>
        <v>Normal</v>
      </c>
      <c r="N1416" t="str">
        <f>PROPER(MedExam_Table[[#This Row],[Any Transplants]])</f>
        <v>Yes</v>
      </c>
    </row>
    <row r="1417" spans="1:14" x14ac:dyDescent="0.3">
      <c r="A1417" t="s">
        <v>86</v>
      </c>
      <c r="B1417">
        <v>16.22</v>
      </c>
      <c r="C1417">
        <v>6.21</v>
      </c>
      <c r="D1417" t="s">
        <v>2382</v>
      </c>
      <c r="E1417" t="s">
        <v>2380</v>
      </c>
      <c r="F1417" t="s">
        <v>2380</v>
      </c>
      <c r="G1417" t="s">
        <v>2381</v>
      </c>
      <c r="H1417" t="s">
        <v>2380</v>
      </c>
      <c r="I1417" s="9">
        <f>IF(MedExam_Table[[#This Row],[NumberOfMajorSurgeries]]="No major surgery",0,MedExam_Table[[#This Row],[NumberOfMajorSurgeries]])</f>
        <v>0</v>
      </c>
      <c r="J1417" t="str">
        <f>PROPER(MedExam_Table[[#This Row],[Heart Issues]])</f>
        <v>Yes</v>
      </c>
      <c r="K1417" t="str">
        <f>PROPER(IF(MedExam_Table[[#This Row],[smoker]]= "?","No",MedExam_Table[[#This Row],[smoker]]))</f>
        <v>No</v>
      </c>
      <c r="L1417" t="str">
        <f>IF(MedExam_Table[[#This Row],[BMI]]&lt;18.5,"Underweight",IF(MedExam_Table[[#This Row],[BMI]]&lt;25,"NormalWeight",IF(MedExam_Table[[#This Row],[BMI]]&lt;=30,"OverWeight","Obesity")))</f>
        <v>Underweight</v>
      </c>
      <c r="M1417" t="str">
        <f>IF(MedExam_Table[[#This Row],[HBA1C]]&lt;5.7,"Normal",IF(MedExam_Table[[#This Row],[HBA1C]]&lt;6.4,"Prediabetes","Diabetes"))</f>
        <v>Prediabetes</v>
      </c>
      <c r="N1417" t="str">
        <f>PROPER(MedExam_Table[[#This Row],[Any Transplants]])</f>
        <v>No</v>
      </c>
    </row>
    <row r="1418" spans="1:14" x14ac:dyDescent="0.3">
      <c r="A1418" t="s">
        <v>85</v>
      </c>
      <c r="B1418">
        <v>17.12</v>
      </c>
      <c r="C1418">
        <v>4.5199999999999996</v>
      </c>
      <c r="D1418" t="s">
        <v>2380</v>
      </c>
      <c r="E1418" t="s">
        <v>2382</v>
      </c>
      <c r="F1418" t="s">
        <v>2380</v>
      </c>
      <c r="G1418">
        <v>1</v>
      </c>
      <c r="H1418" t="s">
        <v>2380</v>
      </c>
      <c r="I1418" s="9">
        <f>IF(MedExam_Table[[#This Row],[NumberOfMajorSurgeries]]="No major surgery",0,MedExam_Table[[#This Row],[NumberOfMajorSurgeries]])</f>
        <v>1</v>
      </c>
      <c r="J1418" t="str">
        <f>PROPER(MedExam_Table[[#This Row],[Heart Issues]])</f>
        <v>No</v>
      </c>
      <c r="K1418" t="str">
        <f>PROPER(IF(MedExam_Table[[#This Row],[smoker]]= "?","No",MedExam_Table[[#This Row],[smoker]]))</f>
        <v>No</v>
      </c>
      <c r="L1418" t="str">
        <f>IF(MedExam_Table[[#This Row],[BMI]]&lt;18.5,"Underweight",IF(MedExam_Table[[#This Row],[BMI]]&lt;25,"NormalWeight",IF(MedExam_Table[[#This Row],[BMI]]&lt;=30,"OverWeight","Obesity")))</f>
        <v>Underweight</v>
      </c>
      <c r="M1418" t="str">
        <f>IF(MedExam_Table[[#This Row],[HBA1C]]&lt;5.7,"Normal",IF(MedExam_Table[[#This Row],[HBA1C]]&lt;6.4,"Prediabetes","Diabetes"))</f>
        <v>Normal</v>
      </c>
      <c r="N1418" t="str">
        <f>PROPER(MedExam_Table[[#This Row],[Any Transplants]])</f>
        <v>Yes</v>
      </c>
    </row>
    <row r="1419" spans="1:14" x14ac:dyDescent="0.3">
      <c r="A1419" t="s">
        <v>84</v>
      </c>
      <c r="B1419">
        <v>19.07</v>
      </c>
      <c r="C1419">
        <v>5.45</v>
      </c>
      <c r="D1419" t="s">
        <v>2380</v>
      </c>
      <c r="E1419" t="s">
        <v>2380</v>
      </c>
      <c r="F1419" t="s">
        <v>2380</v>
      </c>
      <c r="G1419">
        <v>1</v>
      </c>
      <c r="H1419" t="s">
        <v>2380</v>
      </c>
      <c r="I1419" s="9">
        <f>IF(MedExam_Table[[#This Row],[NumberOfMajorSurgeries]]="No major surgery",0,MedExam_Table[[#This Row],[NumberOfMajorSurgeries]])</f>
        <v>1</v>
      </c>
      <c r="J1419" t="str">
        <f>PROPER(MedExam_Table[[#This Row],[Heart Issues]])</f>
        <v>No</v>
      </c>
      <c r="K1419" t="str">
        <f>PROPER(IF(MedExam_Table[[#This Row],[smoker]]= "?","No",MedExam_Table[[#This Row],[smoker]]))</f>
        <v>No</v>
      </c>
      <c r="L1419" t="str">
        <f>IF(MedExam_Table[[#This Row],[BMI]]&lt;18.5,"Underweight",IF(MedExam_Table[[#This Row],[BMI]]&lt;25,"NormalWeight",IF(MedExam_Table[[#This Row],[BMI]]&lt;=30,"OverWeight","Obesity")))</f>
        <v>NormalWeight</v>
      </c>
      <c r="M1419" t="str">
        <f>IF(MedExam_Table[[#This Row],[HBA1C]]&lt;5.7,"Normal",IF(MedExam_Table[[#This Row],[HBA1C]]&lt;6.4,"Prediabetes","Diabetes"))</f>
        <v>Normal</v>
      </c>
      <c r="N1419" t="str">
        <f>PROPER(MedExam_Table[[#This Row],[Any Transplants]])</f>
        <v>No</v>
      </c>
    </row>
    <row r="1420" spans="1:14" x14ac:dyDescent="0.3">
      <c r="A1420" t="s">
        <v>83</v>
      </c>
      <c r="B1420">
        <v>15.56</v>
      </c>
      <c r="C1420">
        <v>4.42</v>
      </c>
      <c r="D1420" t="s">
        <v>2380</v>
      </c>
      <c r="E1420" t="s">
        <v>2380</v>
      </c>
      <c r="F1420" t="s">
        <v>2380</v>
      </c>
      <c r="G1420" t="s">
        <v>2381</v>
      </c>
      <c r="H1420" t="s">
        <v>2380</v>
      </c>
      <c r="I1420" s="9">
        <f>IF(MedExam_Table[[#This Row],[NumberOfMajorSurgeries]]="No major surgery",0,MedExam_Table[[#This Row],[NumberOfMajorSurgeries]])</f>
        <v>0</v>
      </c>
      <c r="J1420" t="str">
        <f>PROPER(MedExam_Table[[#This Row],[Heart Issues]])</f>
        <v>No</v>
      </c>
      <c r="K1420" t="str">
        <f>PROPER(IF(MedExam_Table[[#This Row],[smoker]]= "?","No",MedExam_Table[[#This Row],[smoker]]))</f>
        <v>No</v>
      </c>
      <c r="L1420" t="str">
        <f>IF(MedExam_Table[[#This Row],[BMI]]&lt;18.5,"Underweight",IF(MedExam_Table[[#This Row],[BMI]]&lt;25,"NormalWeight",IF(MedExam_Table[[#This Row],[BMI]]&lt;=30,"OverWeight","Obesity")))</f>
        <v>Underweight</v>
      </c>
      <c r="M1420" t="str">
        <f>IF(MedExam_Table[[#This Row],[HBA1C]]&lt;5.7,"Normal",IF(MedExam_Table[[#This Row],[HBA1C]]&lt;6.4,"Prediabetes","Diabetes"))</f>
        <v>Normal</v>
      </c>
      <c r="N1420" t="str">
        <f>PROPER(MedExam_Table[[#This Row],[Any Transplants]])</f>
        <v>No</v>
      </c>
    </row>
    <row r="1421" spans="1:14" x14ac:dyDescent="0.3">
      <c r="A1421" t="s">
        <v>82</v>
      </c>
      <c r="B1421">
        <v>22.76</v>
      </c>
      <c r="C1421">
        <v>9.44</v>
      </c>
      <c r="D1421" t="s">
        <v>2380</v>
      </c>
      <c r="E1421" t="s">
        <v>2380</v>
      </c>
      <c r="F1421" t="s">
        <v>2380</v>
      </c>
      <c r="G1421" t="s">
        <v>2381</v>
      </c>
      <c r="H1421" t="s">
        <v>2380</v>
      </c>
      <c r="I1421" s="9">
        <f>IF(MedExam_Table[[#This Row],[NumberOfMajorSurgeries]]="No major surgery",0,MedExam_Table[[#This Row],[NumberOfMajorSurgeries]])</f>
        <v>0</v>
      </c>
      <c r="J1421" t="str">
        <f>PROPER(MedExam_Table[[#This Row],[Heart Issues]])</f>
        <v>No</v>
      </c>
      <c r="K1421" t="str">
        <f>PROPER(IF(MedExam_Table[[#This Row],[smoker]]= "?","No",MedExam_Table[[#This Row],[smoker]]))</f>
        <v>No</v>
      </c>
      <c r="L1421" t="str">
        <f>IF(MedExam_Table[[#This Row],[BMI]]&lt;18.5,"Underweight",IF(MedExam_Table[[#This Row],[BMI]]&lt;25,"NormalWeight",IF(MedExam_Table[[#This Row],[BMI]]&lt;=30,"OverWeight","Obesity")))</f>
        <v>NormalWeight</v>
      </c>
      <c r="M1421" t="str">
        <f>IF(MedExam_Table[[#This Row],[HBA1C]]&lt;5.7,"Normal",IF(MedExam_Table[[#This Row],[HBA1C]]&lt;6.4,"Prediabetes","Diabetes"))</f>
        <v>Diabetes</v>
      </c>
      <c r="N1421" t="str">
        <f>PROPER(MedExam_Table[[#This Row],[Any Transplants]])</f>
        <v>No</v>
      </c>
    </row>
    <row r="1422" spans="1:14" x14ac:dyDescent="0.3">
      <c r="A1422" t="s">
        <v>81</v>
      </c>
      <c r="B1422">
        <v>22.79</v>
      </c>
      <c r="C1422">
        <v>6.15</v>
      </c>
      <c r="D1422" t="s">
        <v>2382</v>
      </c>
      <c r="E1422" t="s">
        <v>2380</v>
      </c>
      <c r="F1422" t="s">
        <v>2383</v>
      </c>
      <c r="G1422">
        <v>1</v>
      </c>
      <c r="H1422" t="s">
        <v>2380</v>
      </c>
      <c r="I1422" s="9">
        <f>IF(MedExam_Table[[#This Row],[NumberOfMajorSurgeries]]="No major surgery",0,MedExam_Table[[#This Row],[NumberOfMajorSurgeries]])</f>
        <v>1</v>
      </c>
      <c r="J1422" t="str">
        <f>PROPER(MedExam_Table[[#This Row],[Heart Issues]])</f>
        <v>Yes</v>
      </c>
      <c r="K1422" t="str">
        <f>PROPER(IF(MedExam_Table[[#This Row],[smoker]]= "?","No",MedExam_Table[[#This Row],[smoker]]))</f>
        <v>No</v>
      </c>
      <c r="L1422" t="str">
        <f>IF(MedExam_Table[[#This Row],[BMI]]&lt;18.5,"Underweight",IF(MedExam_Table[[#This Row],[BMI]]&lt;25,"NormalWeight",IF(MedExam_Table[[#This Row],[BMI]]&lt;=30,"OverWeight","Obesity")))</f>
        <v>NormalWeight</v>
      </c>
      <c r="M1422" t="str">
        <f>IF(MedExam_Table[[#This Row],[HBA1C]]&lt;5.7,"Normal",IF(MedExam_Table[[#This Row],[HBA1C]]&lt;6.4,"Prediabetes","Diabetes"))</f>
        <v>Prediabetes</v>
      </c>
      <c r="N1422" t="str">
        <f>PROPER(MedExam_Table[[#This Row],[Any Transplants]])</f>
        <v>No</v>
      </c>
    </row>
    <row r="1423" spans="1:14" x14ac:dyDescent="0.3">
      <c r="A1423" t="s">
        <v>80</v>
      </c>
      <c r="B1423">
        <v>17.41</v>
      </c>
      <c r="C1423">
        <v>5.13</v>
      </c>
      <c r="D1423" t="s">
        <v>2382</v>
      </c>
      <c r="E1423" t="s">
        <v>2380</v>
      </c>
      <c r="F1423" t="s">
        <v>2380</v>
      </c>
      <c r="G1423" t="s">
        <v>2381</v>
      </c>
      <c r="H1423" t="s">
        <v>2380</v>
      </c>
      <c r="I1423" s="9">
        <f>IF(MedExam_Table[[#This Row],[NumberOfMajorSurgeries]]="No major surgery",0,MedExam_Table[[#This Row],[NumberOfMajorSurgeries]])</f>
        <v>0</v>
      </c>
      <c r="J1423" t="str">
        <f>PROPER(MedExam_Table[[#This Row],[Heart Issues]])</f>
        <v>Yes</v>
      </c>
      <c r="K1423" t="str">
        <f>PROPER(IF(MedExam_Table[[#This Row],[smoker]]= "?","No",MedExam_Table[[#This Row],[smoker]]))</f>
        <v>No</v>
      </c>
      <c r="L1423" t="str">
        <f>IF(MedExam_Table[[#This Row],[BMI]]&lt;18.5,"Underweight",IF(MedExam_Table[[#This Row],[BMI]]&lt;25,"NormalWeight",IF(MedExam_Table[[#This Row],[BMI]]&lt;=30,"OverWeight","Obesity")))</f>
        <v>Underweight</v>
      </c>
      <c r="M1423" t="str">
        <f>IF(MedExam_Table[[#This Row],[HBA1C]]&lt;5.7,"Normal",IF(MedExam_Table[[#This Row],[HBA1C]]&lt;6.4,"Prediabetes","Diabetes"))</f>
        <v>Normal</v>
      </c>
      <c r="N1423" t="str">
        <f>PROPER(MedExam_Table[[#This Row],[Any Transplants]])</f>
        <v>No</v>
      </c>
    </row>
    <row r="1424" spans="1:14" x14ac:dyDescent="0.3">
      <c r="A1424" t="s">
        <v>79</v>
      </c>
      <c r="B1424">
        <v>19.32</v>
      </c>
      <c r="C1424">
        <v>4.96</v>
      </c>
      <c r="D1424" t="s">
        <v>2382</v>
      </c>
      <c r="E1424" t="s">
        <v>2380</v>
      </c>
      <c r="F1424" t="s">
        <v>2380</v>
      </c>
      <c r="G1424" t="s">
        <v>2381</v>
      </c>
      <c r="H1424" t="s">
        <v>2380</v>
      </c>
      <c r="I1424" s="9">
        <f>IF(MedExam_Table[[#This Row],[NumberOfMajorSurgeries]]="No major surgery",0,MedExam_Table[[#This Row],[NumberOfMajorSurgeries]])</f>
        <v>0</v>
      </c>
      <c r="J1424" t="str">
        <f>PROPER(MedExam_Table[[#This Row],[Heart Issues]])</f>
        <v>Yes</v>
      </c>
      <c r="K1424" t="str">
        <f>PROPER(IF(MedExam_Table[[#This Row],[smoker]]= "?","No",MedExam_Table[[#This Row],[smoker]]))</f>
        <v>No</v>
      </c>
      <c r="L1424" t="str">
        <f>IF(MedExam_Table[[#This Row],[BMI]]&lt;18.5,"Underweight",IF(MedExam_Table[[#This Row],[BMI]]&lt;25,"NormalWeight",IF(MedExam_Table[[#This Row],[BMI]]&lt;=30,"OverWeight","Obesity")))</f>
        <v>NormalWeight</v>
      </c>
      <c r="M1424" t="str">
        <f>IF(MedExam_Table[[#This Row],[HBA1C]]&lt;5.7,"Normal",IF(MedExam_Table[[#This Row],[HBA1C]]&lt;6.4,"Prediabetes","Diabetes"))</f>
        <v>Normal</v>
      </c>
      <c r="N1424" t="str">
        <f>PROPER(MedExam_Table[[#This Row],[Any Transplants]])</f>
        <v>No</v>
      </c>
    </row>
    <row r="1425" spans="1:14" x14ac:dyDescent="0.3">
      <c r="A1425" t="s">
        <v>2145</v>
      </c>
      <c r="B1425">
        <v>29.57</v>
      </c>
      <c r="C1425">
        <v>9.42</v>
      </c>
      <c r="D1425" t="s">
        <v>2382</v>
      </c>
      <c r="E1425" t="s">
        <v>2380</v>
      </c>
      <c r="F1425" t="s">
        <v>2380</v>
      </c>
      <c r="G1425" t="s">
        <v>2381</v>
      </c>
      <c r="H1425" t="s">
        <v>2382</v>
      </c>
      <c r="I1425" s="9">
        <f>IF(MedExam_Table[[#This Row],[NumberOfMajorSurgeries]]="No major surgery",0,MedExam_Table[[#This Row],[NumberOfMajorSurgeries]])</f>
        <v>0</v>
      </c>
      <c r="J1425" t="str">
        <f>PROPER(MedExam_Table[[#This Row],[Heart Issues]])</f>
        <v>Yes</v>
      </c>
      <c r="K1425" t="str">
        <f>PROPER(IF(MedExam_Table[[#This Row],[smoker]]= "?","No",MedExam_Table[[#This Row],[smoker]]))</f>
        <v>Yes</v>
      </c>
      <c r="L1425" t="str">
        <f>IF(MedExam_Table[[#This Row],[BMI]]&lt;18.5,"Underweight",IF(MedExam_Table[[#This Row],[BMI]]&lt;25,"NormalWeight",IF(MedExam_Table[[#This Row],[BMI]]&lt;=30,"OverWeight","Obesity")))</f>
        <v>OverWeight</v>
      </c>
      <c r="M1425" t="str">
        <f>IF(MedExam_Table[[#This Row],[HBA1C]]&lt;5.7,"Normal",IF(MedExam_Table[[#This Row],[HBA1C]]&lt;6.4,"Prediabetes","Diabetes"))</f>
        <v>Diabetes</v>
      </c>
      <c r="N1425" t="str">
        <f>PROPER(MedExam_Table[[#This Row],[Any Transplants]])</f>
        <v>No</v>
      </c>
    </row>
    <row r="1426" spans="1:14" x14ac:dyDescent="0.3">
      <c r="A1426" t="s">
        <v>78</v>
      </c>
      <c r="B1426">
        <v>18.25</v>
      </c>
      <c r="C1426">
        <v>10.95</v>
      </c>
      <c r="D1426" t="s">
        <v>2380</v>
      </c>
      <c r="E1426" t="s">
        <v>2380</v>
      </c>
      <c r="F1426" t="s">
        <v>2380</v>
      </c>
      <c r="G1426" t="s">
        <v>2381</v>
      </c>
      <c r="H1426" t="s">
        <v>2380</v>
      </c>
      <c r="I1426" s="9">
        <f>IF(MedExam_Table[[#This Row],[NumberOfMajorSurgeries]]="No major surgery",0,MedExam_Table[[#This Row],[NumberOfMajorSurgeries]])</f>
        <v>0</v>
      </c>
      <c r="J1426" t="str">
        <f>PROPER(MedExam_Table[[#This Row],[Heart Issues]])</f>
        <v>No</v>
      </c>
      <c r="K1426" t="str">
        <f>PROPER(IF(MedExam_Table[[#This Row],[smoker]]= "?","No",MedExam_Table[[#This Row],[smoker]]))</f>
        <v>No</v>
      </c>
      <c r="L1426" t="str">
        <f>IF(MedExam_Table[[#This Row],[BMI]]&lt;18.5,"Underweight",IF(MedExam_Table[[#This Row],[BMI]]&lt;25,"NormalWeight",IF(MedExam_Table[[#This Row],[BMI]]&lt;=30,"OverWeight","Obesity")))</f>
        <v>Underweight</v>
      </c>
      <c r="M1426" t="str">
        <f>IF(MedExam_Table[[#This Row],[HBA1C]]&lt;5.7,"Normal",IF(MedExam_Table[[#This Row],[HBA1C]]&lt;6.4,"Prediabetes","Diabetes"))</f>
        <v>Diabetes</v>
      </c>
      <c r="N1426" t="str">
        <f>PROPER(MedExam_Table[[#This Row],[Any Transplants]])</f>
        <v>No</v>
      </c>
    </row>
    <row r="1427" spans="1:14" x14ac:dyDescent="0.3">
      <c r="A1427" t="s">
        <v>77</v>
      </c>
      <c r="B1427">
        <v>53.13</v>
      </c>
      <c r="C1427">
        <v>4.4400000000000004</v>
      </c>
      <c r="D1427" t="s">
        <v>2380</v>
      </c>
      <c r="E1427" t="s">
        <v>2382</v>
      </c>
      <c r="F1427" t="s">
        <v>2380</v>
      </c>
      <c r="G1427">
        <v>1</v>
      </c>
      <c r="H1427" t="s">
        <v>2380</v>
      </c>
      <c r="I1427" s="9">
        <f>IF(MedExam_Table[[#This Row],[NumberOfMajorSurgeries]]="No major surgery",0,MedExam_Table[[#This Row],[NumberOfMajorSurgeries]])</f>
        <v>1</v>
      </c>
      <c r="J1427" t="str">
        <f>PROPER(MedExam_Table[[#This Row],[Heart Issues]])</f>
        <v>No</v>
      </c>
      <c r="K1427" t="str">
        <f>PROPER(IF(MedExam_Table[[#This Row],[smoker]]= "?","No",MedExam_Table[[#This Row],[smoker]]))</f>
        <v>No</v>
      </c>
      <c r="L1427" t="str">
        <f>IF(MedExam_Table[[#This Row],[BMI]]&lt;18.5,"Underweight",IF(MedExam_Table[[#This Row],[BMI]]&lt;25,"NormalWeight",IF(MedExam_Table[[#This Row],[BMI]]&lt;=30,"OverWeight","Obesity")))</f>
        <v>Obesity</v>
      </c>
      <c r="M1427" t="str">
        <f>IF(MedExam_Table[[#This Row],[HBA1C]]&lt;5.7,"Normal",IF(MedExam_Table[[#This Row],[HBA1C]]&lt;6.4,"Prediabetes","Diabetes"))</f>
        <v>Normal</v>
      </c>
      <c r="N1427" t="str">
        <f>PROPER(MedExam_Table[[#This Row],[Any Transplants]])</f>
        <v>Yes</v>
      </c>
    </row>
    <row r="1428" spans="1:14" x14ac:dyDescent="0.3">
      <c r="A1428" t="s">
        <v>76</v>
      </c>
      <c r="B1428">
        <v>20.46</v>
      </c>
      <c r="C1428">
        <v>4.0199999999999996</v>
      </c>
      <c r="D1428" t="s">
        <v>2380</v>
      </c>
      <c r="E1428" t="s">
        <v>2380</v>
      </c>
      <c r="F1428" t="s">
        <v>2380</v>
      </c>
      <c r="G1428" t="s">
        <v>2381</v>
      </c>
      <c r="H1428" t="s">
        <v>2380</v>
      </c>
      <c r="I1428" s="9">
        <f>IF(MedExam_Table[[#This Row],[NumberOfMajorSurgeries]]="No major surgery",0,MedExam_Table[[#This Row],[NumberOfMajorSurgeries]])</f>
        <v>0</v>
      </c>
      <c r="J1428" t="str">
        <f>PROPER(MedExam_Table[[#This Row],[Heart Issues]])</f>
        <v>No</v>
      </c>
      <c r="K1428" t="str">
        <f>PROPER(IF(MedExam_Table[[#This Row],[smoker]]= "?","No",MedExam_Table[[#This Row],[smoker]]))</f>
        <v>No</v>
      </c>
      <c r="L1428" t="str">
        <f>IF(MedExam_Table[[#This Row],[BMI]]&lt;18.5,"Underweight",IF(MedExam_Table[[#This Row],[BMI]]&lt;25,"NormalWeight",IF(MedExam_Table[[#This Row],[BMI]]&lt;=30,"OverWeight","Obesity")))</f>
        <v>NormalWeight</v>
      </c>
      <c r="M1428" t="str">
        <f>IF(MedExam_Table[[#This Row],[HBA1C]]&lt;5.7,"Normal",IF(MedExam_Table[[#This Row],[HBA1C]]&lt;6.4,"Prediabetes","Diabetes"))</f>
        <v>Normal</v>
      </c>
      <c r="N1428" t="str">
        <f>PROPER(MedExam_Table[[#This Row],[Any Transplants]])</f>
        <v>No</v>
      </c>
    </row>
    <row r="1429" spans="1:14" x14ac:dyDescent="0.3">
      <c r="A1429" t="s">
        <v>75</v>
      </c>
      <c r="B1429">
        <v>43.01</v>
      </c>
      <c r="C1429">
        <v>5.44</v>
      </c>
      <c r="D1429" t="s">
        <v>2380</v>
      </c>
      <c r="E1429" t="s">
        <v>2382</v>
      </c>
      <c r="F1429" t="s">
        <v>2380</v>
      </c>
      <c r="G1429">
        <v>1</v>
      </c>
      <c r="H1429" t="s">
        <v>2380</v>
      </c>
      <c r="I1429" s="9">
        <f>IF(MedExam_Table[[#This Row],[NumberOfMajorSurgeries]]="No major surgery",0,MedExam_Table[[#This Row],[NumberOfMajorSurgeries]])</f>
        <v>1</v>
      </c>
      <c r="J1429" t="str">
        <f>PROPER(MedExam_Table[[#This Row],[Heart Issues]])</f>
        <v>No</v>
      </c>
      <c r="K1429" t="str">
        <f>PROPER(IF(MedExam_Table[[#This Row],[smoker]]= "?","No",MedExam_Table[[#This Row],[smoker]]))</f>
        <v>No</v>
      </c>
      <c r="L1429" t="str">
        <f>IF(MedExam_Table[[#This Row],[BMI]]&lt;18.5,"Underweight",IF(MedExam_Table[[#This Row],[BMI]]&lt;25,"NormalWeight",IF(MedExam_Table[[#This Row],[BMI]]&lt;=30,"OverWeight","Obesity")))</f>
        <v>Obesity</v>
      </c>
      <c r="M1429" t="str">
        <f>IF(MedExam_Table[[#This Row],[HBA1C]]&lt;5.7,"Normal",IF(MedExam_Table[[#This Row],[HBA1C]]&lt;6.4,"Prediabetes","Diabetes"))</f>
        <v>Normal</v>
      </c>
      <c r="N1429" t="str">
        <f>PROPER(MedExam_Table[[#This Row],[Any Transplants]])</f>
        <v>Yes</v>
      </c>
    </row>
    <row r="1430" spans="1:14" x14ac:dyDescent="0.3">
      <c r="A1430" t="s">
        <v>74</v>
      </c>
      <c r="B1430">
        <v>15.01</v>
      </c>
      <c r="C1430">
        <v>4.1500000000000004</v>
      </c>
      <c r="D1430" t="s">
        <v>2380</v>
      </c>
      <c r="E1430" t="s">
        <v>2380</v>
      </c>
      <c r="F1430" t="s">
        <v>2383</v>
      </c>
      <c r="G1430">
        <v>1</v>
      </c>
      <c r="H1430" t="s">
        <v>2380</v>
      </c>
      <c r="I1430" s="9">
        <f>IF(MedExam_Table[[#This Row],[NumberOfMajorSurgeries]]="No major surgery",0,MedExam_Table[[#This Row],[NumberOfMajorSurgeries]])</f>
        <v>1</v>
      </c>
      <c r="J1430" t="str">
        <f>PROPER(MedExam_Table[[#This Row],[Heart Issues]])</f>
        <v>No</v>
      </c>
      <c r="K1430" t="str">
        <f>PROPER(IF(MedExam_Table[[#This Row],[smoker]]= "?","No",MedExam_Table[[#This Row],[smoker]]))</f>
        <v>No</v>
      </c>
      <c r="L1430" t="str">
        <f>IF(MedExam_Table[[#This Row],[BMI]]&lt;18.5,"Underweight",IF(MedExam_Table[[#This Row],[BMI]]&lt;25,"NormalWeight",IF(MedExam_Table[[#This Row],[BMI]]&lt;=30,"OverWeight","Obesity")))</f>
        <v>Underweight</v>
      </c>
      <c r="M1430" t="str">
        <f>IF(MedExam_Table[[#This Row],[HBA1C]]&lt;5.7,"Normal",IF(MedExam_Table[[#This Row],[HBA1C]]&lt;6.4,"Prediabetes","Diabetes"))</f>
        <v>Normal</v>
      </c>
      <c r="N1430" t="str">
        <f>PROPER(MedExam_Table[[#This Row],[Any Transplants]])</f>
        <v>No</v>
      </c>
    </row>
    <row r="1431" spans="1:14" x14ac:dyDescent="0.3">
      <c r="A1431" t="s">
        <v>73</v>
      </c>
      <c r="B1431">
        <v>41.14</v>
      </c>
      <c r="C1431">
        <v>6.02</v>
      </c>
      <c r="D1431" t="s">
        <v>2380</v>
      </c>
      <c r="E1431" t="s">
        <v>2382</v>
      </c>
      <c r="F1431" t="s">
        <v>2380</v>
      </c>
      <c r="G1431">
        <v>1</v>
      </c>
      <c r="H1431" t="s">
        <v>2380</v>
      </c>
      <c r="I1431" s="9">
        <f>IF(MedExam_Table[[#This Row],[NumberOfMajorSurgeries]]="No major surgery",0,MedExam_Table[[#This Row],[NumberOfMajorSurgeries]])</f>
        <v>1</v>
      </c>
      <c r="J1431" t="str">
        <f>PROPER(MedExam_Table[[#This Row],[Heart Issues]])</f>
        <v>No</v>
      </c>
      <c r="K1431" t="str">
        <f>PROPER(IF(MedExam_Table[[#This Row],[smoker]]= "?","No",MedExam_Table[[#This Row],[smoker]]))</f>
        <v>No</v>
      </c>
      <c r="L1431" t="str">
        <f>IF(MedExam_Table[[#This Row],[BMI]]&lt;18.5,"Underweight",IF(MedExam_Table[[#This Row],[BMI]]&lt;25,"NormalWeight",IF(MedExam_Table[[#This Row],[BMI]]&lt;=30,"OverWeight","Obesity")))</f>
        <v>Obesity</v>
      </c>
      <c r="M1431" t="str">
        <f>IF(MedExam_Table[[#This Row],[HBA1C]]&lt;5.7,"Normal",IF(MedExam_Table[[#This Row],[HBA1C]]&lt;6.4,"Prediabetes","Diabetes"))</f>
        <v>Prediabetes</v>
      </c>
      <c r="N1431" t="str">
        <f>PROPER(MedExam_Table[[#This Row],[Any Transplants]])</f>
        <v>Yes</v>
      </c>
    </row>
    <row r="1432" spans="1:14" x14ac:dyDescent="0.3">
      <c r="A1432" t="s">
        <v>72</v>
      </c>
      <c r="B1432">
        <v>16.55</v>
      </c>
      <c r="C1432">
        <v>7.73</v>
      </c>
      <c r="D1432" t="s">
        <v>2380</v>
      </c>
      <c r="E1432" t="s">
        <v>2380</v>
      </c>
      <c r="F1432" t="s">
        <v>2380</v>
      </c>
      <c r="G1432" t="s">
        <v>2381</v>
      </c>
      <c r="H1432" t="s">
        <v>2380</v>
      </c>
      <c r="I1432" s="9">
        <f>IF(MedExam_Table[[#This Row],[NumberOfMajorSurgeries]]="No major surgery",0,MedExam_Table[[#This Row],[NumberOfMajorSurgeries]])</f>
        <v>0</v>
      </c>
      <c r="J1432" t="str">
        <f>PROPER(MedExam_Table[[#This Row],[Heart Issues]])</f>
        <v>No</v>
      </c>
      <c r="K1432" t="str">
        <f>PROPER(IF(MedExam_Table[[#This Row],[smoker]]= "?","No",MedExam_Table[[#This Row],[smoker]]))</f>
        <v>No</v>
      </c>
      <c r="L1432" t="str">
        <f>IF(MedExam_Table[[#This Row],[BMI]]&lt;18.5,"Underweight",IF(MedExam_Table[[#This Row],[BMI]]&lt;25,"NormalWeight",IF(MedExam_Table[[#This Row],[BMI]]&lt;=30,"OverWeight","Obesity")))</f>
        <v>Underweight</v>
      </c>
      <c r="M1432" t="str">
        <f>IF(MedExam_Table[[#This Row],[HBA1C]]&lt;5.7,"Normal",IF(MedExam_Table[[#This Row],[HBA1C]]&lt;6.4,"Prediabetes","Diabetes"))</f>
        <v>Diabetes</v>
      </c>
      <c r="N1432" t="str">
        <f>PROPER(MedExam_Table[[#This Row],[Any Transplants]])</f>
        <v>No</v>
      </c>
    </row>
    <row r="1433" spans="1:14" x14ac:dyDescent="0.3">
      <c r="A1433" t="s">
        <v>71</v>
      </c>
      <c r="B1433">
        <v>37.29</v>
      </c>
      <c r="C1433">
        <v>5.03</v>
      </c>
      <c r="D1433" t="s">
        <v>2380</v>
      </c>
      <c r="E1433" t="s">
        <v>2382</v>
      </c>
      <c r="F1433" t="s">
        <v>2380</v>
      </c>
      <c r="G1433">
        <v>1</v>
      </c>
      <c r="H1433" t="s">
        <v>2380</v>
      </c>
      <c r="I1433" s="9">
        <f>IF(MedExam_Table[[#This Row],[NumberOfMajorSurgeries]]="No major surgery",0,MedExam_Table[[#This Row],[NumberOfMajorSurgeries]])</f>
        <v>1</v>
      </c>
      <c r="J1433" t="str">
        <f>PROPER(MedExam_Table[[#This Row],[Heart Issues]])</f>
        <v>No</v>
      </c>
      <c r="K1433" t="str">
        <f>PROPER(IF(MedExam_Table[[#This Row],[smoker]]= "?","No",MedExam_Table[[#This Row],[smoker]]))</f>
        <v>No</v>
      </c>
      <c r="L1433" t="str">
        <f>IF(MedExam_Table[[#This Row],[BMI]]&lt;18.5,"Underweight",IF(MedExam_Table[[#This Row],[BMI]]&lt;25,"NormalWeight",IF(MedExam_Table[[#This Row],[BMI]]&lt;=30,"OverWeight","Obesity")))</f>
        <v>Obesity</v>
      </c>
      <c r="M1433" t="str">
        <f>IF(MedExam_Table[[#This Row],[HBA1C]]&lt;5.7,"Normal",IF(MedExam_Table[[#This Row],[HBA1C]]&lt;6.4,"Prediabetes","Diabetes"))</f>
        <v>Normal</v>
      </c>
      <c r="N1433" t="str">
        <f>PROPER(MedExam_Table[[#This Row],[Any Transplants]])</f>
        <v>Yes</v>
      </c>
    </row>
    <row r="1434" spans="1:14" x14ac:dyDescent="0.3">
      <c r="A1434" t="s">
        <v>70</v>
      </c>
      <c r="B1434">
        <v>16.739999999999998</v>
      </c>
      <c r="C1434">
        <v>4.08</v>
      </c>
      <c r="D1434" t="s">
        <v>2382</v>
      </c>
      <c r="E1434" t="s">
        <v>2380</v>
      </c>
      <c r="F1434" t="s">
        <v>2380</v>
      </c>
      <c r="G1434" t="s">
        <v>2381</v>
      </c>
      <c r="H1434" t="s">
        <v>2380</v>
      </c>
      <c r="I1434" s="9">
        <f>IF(MedExam_Table[[#This Row],[NumberOfMajorSurgeries]]="No major surgery",0,MedExam_Table[[#This Row],[NumberOfMajorSurgeries]])</f>
        <v>0</v>
      </c>
      <c r="J1434" t="str">
        <f>PROPER(MedExam_Table[[#This Row],[Heart Issues]])</f>
        <v>Yes</v>
      </c>
      <c r="K1434" t="str">
        <f>PROPER(IF(MedExam_Table[[#This Row],[smoker]]= "?","No",MedExam_Table[[#This Row],[smoker]]))</f>
        <v>No</v>
      </c>
      <c r="L1434" t="str">
        <f>IF(MedExam_Table[[#This Row],[BMI]]&lt;18.5,"Underweight",IF(MedExam_Table[[#This Row],[BMI]]&lt;25,"NormalWeight",IF(MedExam_Table[[#This Row],[BMI]]&lt;=30,"OverWeight","Obesity")))</f>
        <v>Underweight</v>
      </c>
      <c r="M1434" t="str">
        <f>IF(MedExam_Table[[#This Row],[HBA1C]]&lt;5.7,"Normal",IF(MedExam_Table[[#This Row],[HBA1C]]&lt;6.4,"Prediabetes","Diabetes"))</f>
        <v>Normal</v>
      </c>
      <c r="N1434" t="str">
        <f>PROPER(MedExam_Table[[#This Row],[Any Transplants]])</f>
        <v>No</v>
      </c>
    </row>
    <row r="1435" spans="1:14" x14ac:dyDescent="0.3">
      <c r="A1435" t="s">
        <v>69</v>
      </c>
      <c r="B1435">
        <v>34.43</v>
      </c>
      <c r="C1435">
        <v>4.2699999999999996</v>
      </c>
      <c r="D1435" t="s">
        <v>2380</v>
      </c>
      <c r="E1435" t="s">
        <v>2382</v>
      </c>
      <c r="F1435" t="s">
        <v>2380</v>
      </c>
      <c r="G1435">
        <v>1</v>
      </c>
      <c r="H1435" t="s">
        <v>2380</v>
      </c>
      <c r="I1435" s="9">
        <f>IF(MedExam_Table[[#This Row],[NumberOfMajorSurgeries]]="No major surgery",0,MedExam_Table[[#This Row],[NumberOfMajorSurgeries]])</f>
        <v>1</v>
      </c>
      <c r="J1435" t="str">
        <f>PROPER(MedExam_Table[[#This Row],[Heart Issues]])</f>
        <v>No</v>
      </c>
      <c r="K1435" t="str">
        <f>PROPER(IF(MedExam_Table[[#This Row],[smoker]]= "?","No",MedExam_Table[[#This Row],[smoker]]))</f>
        <v>No</v>
      </c>
      <c r="L1435" t="str">
        <f>IF(MedExam_Table[[#This Row],[BMI]]&lt;18.5,"Underweight",IF(MedExam_Table[[#This Row],[BMI]]&lt;25,"NormalWeight",IF(MedExam_Table[[#This Row],[BMI]]&lt;=30,"OverWeight","Obesity")))</f>
        <v>Obesity</v>
      </c>
      <c r="M1435" t="str">
        <f>IF(MedExam_Table[[#This Row],[HBA1C]]&lt;5.7,"Normal",IF(MedExam_Table[[#This Row],[HBA1C]]&lt;6.4,"Prediabetes","Diabetes"))</f>
        <v>Normal</v>
      </c>
      <c r="N1435" t="str">
        <f>PROPER(MedExam_Table[[#This Row],[Any Transplants]])</f>
        <v>Yes</v>
      </c>
    </row>
    <row r="1436" spans="1:14" x14ac:dyDescent="0.3">
      <c r="A1436" t="s">
        <v>2144</v>
      </c>
      <c r="B1436">
        <v>36.99</v>
      </c>
      <c r="C1436">
        <v>5.37</v>
      </c>
      <c r="D1436" t="s">
        <v>2382</v>
      </c>
      <c r="E1436" t="s">
        <v>2380</v>
      </c>
      <c r="F1436" t="s">
        <v>2383</v>
      </c>
      <c r="G1436">
        <v>1</v>
      </c>
      <c r="H1436" t="s">
        <v>2382</v>
      </c>
      <c r="I1436" s="9">
        <f>IF(MedExam_Table[[#This Row],[NumberOfMajorSurgeries]]="No major surgery",0,MedExam_Table[[#This Row],[NumberOfMajorSurgeries]])</f>
        <v>1</v>
      </c>
      <c r="J1436" t="str">
        <f>PROPER(MedExam_Table[[#This Row],[Heart Issues]])</f>
        <v>Yes</v>
      </c>
      <c r="K1436" t="str">
        <f>PROPER(IF(MedExam_Table[[#This Row],[smoker]]= "?","No",MedExam_Table[[#This Row],[smoker]]))</f>
        <v>Yes</v>
      </c>
      <c r="L1436" t="str">
        <f>IF(MedExam_Table[[#This Row],[BMI]]&lt;18.5,"Underweight",IF(MedExam_Table[[#This Row],[BMI]]&lt;25,"NormalWeight",IF(MedExam_Table[[#This Row],[BMI]]&lt;=30,"OverWeight","Obesity")))</f>
        <v>Obesity</v>
      </c>
      <c r="M1436" t="str">
        <f>IF(MedExam_Table[[#This Row],[HBA1C]]&lt;5.7,"Normal",IF(MedExam_Table[[#This Row],[HBA1C]]&lt;6.4,"Prediabetes","Diabetes"))</f>
        <v>Normal</v>
      </c>
      <c r="N1436" t="str">
        <f>PROPER(MedExam_Table[[#This Row],[Any Transplants]])</f>
        <v>No</v>
      </c>
    </row>
    <row r="1437" spans="1:14" x14ac:dyDescent="0.3">
      <c r="A1437" t="s">
        <v>68</v>
      </c>
      <c r="B1437">
        <v>34.1</v>
      </c>
      <c r="C1437">
        <v>4.07</v>
      </c>
      <c r="D1437" t="s">
        <v>2380</v>
      </c>
      <c r="E1437" t="s">
        <v>2382</v>
      </c>
      <c r="F1437" t="s">
        <v>2380</v>
      </c>
      <c r="G1437">
        <v>1</v>
      </c>
      <c r="H1437" t="s">
        <v>2380</v>
      </c>
      <c r="I1437" s="9">
        <f>IF(MedExam_Table[[#This Row],[NumberOfMajorSurgeries]]="No major surgery",0,MedExam_Table[[#This Row],[NumberOfMajorSurgeries]])</f>
        <v>1</v>
      </c>
      <c r="J1437" t="str">
        <f>PROPER(MedExam_Table[[#This Row],[Heart Issues]])</f>
        <v>No</v>
      </c>
      <c r="K1437" t="str">
        <f>PROPER(IF(MedExam_Table[[#This Row],[smoker]]= "?","No",MedExam_Table[[#This Row],[smoker]]))</f>
        <v>No</v>
      </c>
      <c r="L1437" t="str">
        <f>IF(MedExam_Table[[#This Row],[BMI]]&lt;18.5,"Underweight",IF(MedExam_Table[[#This Row],[BMI]]&lt;25,"NormalWeight",IF(MedExam_Table[[#This Row],[BMI]]&lt;=30,"OverWeight","Obesity")))</f>
        <v>Obesity</v>
      </c>
      <c r="M1437" t="str">
        <f>IF(MedExam_Table[[#This Row],[HBA1C]]&lt;5.7,"Normal",IF(MedExam_Table[[#This Row],[HBA1C]]&lt;6.4,"Prediabetes","Diabetes"))</f>
        <v>Normal</v>
      </c>
      <c r="N1437" t="str">
        <f>PROPER(MedExam_Table[[#This Row],[Any Transplants]])</f>
        <v>Yes</v>
      </c>
    </row>
    <row r="1438" spans="1:14" x14ac:dyDescent="0.3">
      <c r="A1438" t="s">
        <v>67</v>
      </c>
      <c r="B1438">
        <v>19.3</v>
      </c>
      <c r="C1438">
        <v>10.36</v>
      </c>
      <c r="D1438" t="s">
        <v>2380</v>
      </c>
      <c r="E1438" t="s">
        <v>2380</v>
      </c>
      <c r="F1438" t="s">
        <v>2380</v>
      </c>
      <c r="G1438" t="s">
        <v>2381</v>
      </c>
      <c r="H1438" t="s">
        <v>2380</v>
      </c>
      <c r="I1438" s="9">
        <f>IF(MedExam_Table[[#This Row],[NumberOfMajorSurgeries]]="No major surgery",0,MedExam_Table[[#This Row],[NumberOfMajorSurgeries]])</f>
        <v>0</v>
      </c>
      <c r="J1438" t="str">
        <f>PROPER(MedExam_Table[[#This Row],[Heart Issues]])</f>
        <v>No</v>
      </c>
      <c r="K1438" t="str">
        <f>PROPER(IF(MedExam_Table[[#This Row],[smoker]]= "?","No",MedExam_Table[[#This Row],[smoker]]))</f>
        <v>No</v>
      </c>
      <c r="L1438" t="str">
        <f>IF(MedExam_Table[[#This Row],[BMI]]&lt;18.5,"Underweight",IF(MedExam_Table[[#This Row],[BMI]]&lt;25,"NormalWeight",IF(MedExam_Table[[#This Row],[BMI]]&lt;=30,"OverWeight","Obesity")))</f>
        <v>NormalWeight</v>
      </c>
      <c r="M1438" t="str">
        <f>IF(MedExam_Table[[#This Row],[HBA1C]]&lt;5.7,"Normal",IF(MedExam_Table[[#This Row],[HBA1C]]&lt;6.4,"Prediabetes","Diabetes"))</f>
        <v>Diabetes</v>
      </c>
      <c r="N1438" t="str">
        <f>PROPER(MedExam_Table[[#This Row],[Any Transplants]])</f>
        <v>No</v>
      </c>
    </row>
    <row r="1439" spans="1:14" x14ac:dyDescent="0.3">
      <c r="A1439" t="s">
        <v>66</v>
      </c>
      <c r="B1439">
        <v>33.659999999999997</v>
      </c>
      <c r="C1439">
        <v>5.71</v>
      </c>
      <c r="D1439" t="s">
        <v>2380</v>
      </c>
      <c r="E1439" t="s">
        <v>2382</v>
      </c>
      <c r="F1439" t="s">
        <v>2380</v>
      </c>
      <c r="G1439">
        <v>1</v>
      </c>
      <c r="H1439" t="s">
        <v>2380</v>
      </c>
      <c r="I1439" s="9">
        <f>IF(MedExam_Table[[#This Row],[NumberOfMajorSurgeries]]="No major surgery",0,MedExam_Table[[#This Row],[NumberOfMajorSurgeries]])</f>
        <v>1</v>
      </c>
      <c r="J1439" t="str">
        <f>PROPER(MedExam_Table[[#This Row],[Heart Issues]])</f>
        <v>No</v>
      </c>
      <c r="K1439" t="str">
        <f>PROPER(IF(MedExam_Table[[#This Row],[smoker]]= "?","No",MedExam_Table[[#This Row],[smoker]]))</f>
        <v>No</v>
      </c>
      <c r="L1439" t="str">
        <f>IF(MedExam_Table[[#This Row],[BMI]]&lt;18.5,"Underweight",IF(MedExam_Table[[#This Row],[BMI]]&lt;25,"NormalWeight",IF(MedExam_Table[[#This Row],[BMI]]&lt;=30,"OverWeight","Obesity")))</f>
        <v>Obesity</v>
      </c>
      <c r="M1439" t="str">
        <f>IF(MedExam_Table[[#This Row],[HBA1C]]&lt;5.7,"Normal",IF(MedExam_Table[[#This Row],[HBA1C]]&lt;6.4,"Prediabetes","Diabetes"))</f>
        <v>Prediabetes</v>
      </c>
      <c r="N1439" t="str">
        <f>PROPER(MedExam_Table[[#This Row],[Any Transplants]])</f>
        <v>Yes</v>
      </c>
    </row>
    <row r="1440" spans="1:14" x14ac:dyDescent="0.3">
      <c r="A1440" t="s">
        <v>65</v>
      </c>
      <c r="B1440">
        <v>33.33</v>
      </c>
      <c r="C1440">
        <v>6.08</v>
      </c>
      <c r="D1440" t="s">
        <v>2380</v>
      </c>
      <c r="E1440" t="s">
        <v>2382</v>
      </c>
      <c r="F1440" t="s">
        <v>2380</v>
      </c>
      <c r="G1440">
        <v>1</v>
      </c>
      <c r="H1440" t="s">
        <v>2380</v>
      </c>
      <c r="I1440" s="9">
        <f>IF(MedExam_Table[[#This Row],[NumberOfMajorSurgeries]]="No major surgery",0,MedExam_Table[[#This Row],[NumberOfMajorSurgeries]])</f>
        <v>1</v>
      </c>
      <c r="J1440" t="str">
        <f>PROPER(MedExam_Table[[#This Row],[Heart Issues]])</f>
        <v>No</v>
      </c>
      <c r="K1440" t="str">
        <f>PROPER(IF(MedExam_Table[[#This Row],[smoker]]= "?","No",MedExam_Table[[#This Row],[smoker]]))</f>
        <v>No</v>
      </c>
      <c r="L1440" t="str">
        <f>IF(MedExam_Table[[#This Row],[BMI]]&lt;18.5,"Underweight",IF(MedExam_Table[[#This Row],[BMI]]&lt;25,"NormalWeight",IF(MedExam_Table[[#This Row],[BMI]]&lt;=30,"OverWeight","Obesity")))</f>
        <v>Obesity</v>
      </c>
      <c r="M1440" t="str">
        <f>IF(MedExam_Table[[#This Row],[HBA1C]]&lt;5.7,"Normal",IF(MedExam_Table[[#This Row],[HBA1C]]&lt;6.4,"Prediabetes","Diabetes"))</f>
        <v>Prediabetes</v>
      </c>
      <c r="N1440" t="str">
        <f>PROPER(MedExam_Table[[#This Row],[Any Transplants]])</f>
        <v>Yes</v>
      </c>
    </row>
    <row r="1441" spans="1:14" x14ac:dyDescent="0.3">
      <c r="A1441" t="s">
        <v>64</v>
      </c>
      <c r="B1441">
        <v>21.84</v>
      </c>
      <c r="C1441">
        <v>5.71</v>
      </c>
      <c r="D1441" t="s">
        <v>2380</v>
      </c>
      <c r="E1441" t="s">
        <v>2382</v>
      </c>
      <c r="F1441" t="s">
        <v>2380</v>
      </c>
      <c r="G1441">
        <v>1</v>
      </c>
      <c r="H1441" t="s">
        <v>2380</v>
      </c>
      <c r="I1441" s="9">
        <f>IF(MedExam_Table[[#This Row],[NumberOfMajorSurgeries]]="No major surgery",0,MedExam_Table[[#This Row],[NumberOfMajorSurgeries]])</f>
        <v>1</v>
      </c>
      <c r="J1441" t="str">
        <f>PROPER(MedExam_Table[[#This Row],[Heart Issues]])</f>
        <v>No</v>
      </c>
      <c r="K1441" t="str">
        <f>PROPER(IF(MedExam_Table[[#This Row],[smoker]]= "?","No",MedExam_Table[[#This Row],[smoker]]))</f>
        <v>No</v>
      </c>
      <c r="L1441" t="str">
        <f>IF(MedExam_Table[[#This Row],[BMI]]&lt;18.5,"Underweight",IF(MedExam_Table[[#This Row],[BMI]]&lt;25,"NormalWeight",IF(MedExam_Table[[#This Row],[BMI]]&lt;=30,"OverWeight","Obesity")))</f>
        <v>NormalWeight</v>
      </c>
      <c r="M1441" t="str">
        <f>IF(MedExam_Table[[#This Row],[HBA1C]]&lt;5.7,"Normal",IF(MedExam_Table[[#This Row],[HBA1C]]&lt;6.4,"Prediabetes","Diabetes"))</f>
        <v>Prediabetes</v>
      </c>
      <c r="N1441" t="str">
        <f>PROPER(MedExam_Table[[#This Row],[Any Transplants]])</f>
        <v>Yes</v>
      </c>
    </row>
    <row r="1442" spans="1:14" x14ac:dyDescent="0.3">
      <c r="A1442" t="s">
        <v>63</v>
      </c>
      <c r="B1442">
        <v>16.87</v>
      </c>
      <c r="C1442">
        <v>9.1300000000000008</v>
      </c>
      <c r="D1442" t="s">
        <v>2380</v>
      </c>
      <c r="E1442" t="s">
        <v>2380</v>
      </c>
      <c r="F1442" t="s">
        <v>2380</v>
      </c>
      <c r="G1442" t="s">
        <v>2381</v>
      </c>
      <c r="H1442" t="s">
        <v>2380</v>
      </c>
      <c r="I1442" s="9">
        <f>IF(MedExam_Table[[#This Row],[NumberOfMajorSurgeries]]="No major surgery",0,MedExam_Table[[#This Row],[NumberOfMajorSurgeries]])</f>
        <v>0</v>
      </c>
      <c r="J1442" t="str">
        <f>PROPER(MedExam_Table[[#This Row],[Heart Issues]])</f>
        <v>No</v>
      </c>
      <c r="K1442" t="str">
        <f>PROPER(IF(MedExam_Table[[#This Row],[smoker]]= "?","No",MedExam_Table[[#This Row],[smoker]]))</f>
        <v>No</v>
      </c>
      <c r="L1442" t="str">
        <f>IF(MedExam_Table[[#This Row],[BMI]]&lt;18.5,"Underweight",IF(MedExam_Table[[#This Row],[BMI]]&lt;25,"NormalWeight",IF(MedExam_Table[[#This Row],[BMI]]&lt;=30,"OverWeight","Obesity")))</f>
        <v>Underweight</v>
      </c>
      <c r="M1442" t="str">
        <f>IF(MedExam_Table[[#This Row],[HBA1C]]&lt;5.7,"Normal",IF(MedExam_Table[[#This Row],[HBA1C]]&lt;6.4,"Prediabetes","Diabetes"))</f>
        <v>Diabetes</v>
      </c>
      <c r="N1442" t="str">
        <f>PROPER(MedExam_Table[[#This Row],[Any Transplants]])</f>
        <v>No</v>
      </c>
    </row>
    <row r="1443" spans="1:14" x14ac:dyDescent="0.3">
      <c r="A1443" t="s">
        <v>62</v>
      </c>
      <c r="B1443">
        <v>30.14</v>
      </c>
      <c r="C1443">
        <v>5.49</v>
      </c>
      <c r="D1443" t="s">
        <v>2380</v>
      </c>
      <c r="E1443" t="s">
        <v>2382</v>
      </c>
      <c r="F1443" t="s">
        <v>2380</v>
      </c>
      <c r="G1443">
        <v>1</v>
      </c>
      <c r="H1443" t="s">
        <v>2380</v>
      </c>
      <c r="I1443" s="9">
        <f>IF(MedExam_Table[[#This Row],[NumberOfMajorSurgeries]]="No major surgery",0,MedExam_Table[[#This Row],[NumberOfMajorSurgeries]])</f>
        <v>1</v>
      </c>
      <c r="J1443" t="str">
        <f>PROPER(MedExam_Table[[#This Row],[Heart Issues]])</f>
        <v>No</v>
      </c>
      <c r="K1443" t="str">
        <f>PROPER(IF(MedExam_Table[[#This Row],[smoker]]= "?","No",MedExam_Table[[#This Row],[smoker]]))</f>
        <v>No</v>
      </c>
      <c r="L1443" t="str">
        <f>IF(MedExam_Table[[#This Row],[BMI]]&lt;18.5,"Underweight",IF(MedExam_Table[[#This Row],[BMI]]&lt;25,"NormalWeight",IF(MedExam_Table[[#This Row],[BMI]]&lt;=30,"OverWeight","Obesity")))</f>
        <v>Obesity</v>
      </c>
      <c r="M1443" t="str">
        <f>IF(MedExam_Table[[#This Row],[HBA1C]]&lt;5.7,"Normal",IF(MedExam_Table[[#This Row],[HBA1C]]&lt;6.4,"Prediabetes","Diabetes"))</f>
        <v>Normal</v>
      </c>
      <c r="N1443" t="str">
        <f>PROPER(MedExam_Table[[#This Row],[Any Transplants]])</f>
        <v>Yes</v>
      </c>
    </row>
    <row r="1444" spans="1:14" x14ac:dyDescent="0.3">
      <c r="A1444" t="s">
        <v>61</v>
      </c>
      <c r="B1444">
        <v>23.21</v>
      </c>
      <c r="C1444">
        <v>4.37</v>
      </c>
      <c r="D1444" t="s">
        <v>2380</v>
      </c>
      <c r="E1444" t="s">
        <v>2382</v>
      </c>
      <c r="F1444" t="s">
        <v>2380</v>
      </c>
      <c r="G1444">
        <v>1</v>
      </c>
      <c r="H1444" t="s">
        <v>2380</v>
      </c>
      <c r="I1444" s="9">
        <f>IF(MedExam_Table[[#This Row],[NumberOfMajorSurgeries]]="No major surgery",0,MedExam_Table[[#This Row],[NumberOfMajorSurgeries]])</f>
        <v>1</v>
      </c>
      <c r="J1444" t="str">
        <f>PROPER(MedExam_Table[[#This Row],[Heart Issues]])</f>
        <v>No</v>
      </c>
      <c r="K1444" t="str">
        <f>PROPER(IF(MedExam_Table[[#This Row],[smoker]]= "?","No",MedExam_Table[[#This Row],[smoker]]))</f>
        <v>No</v>
      </c>
      <c r="L1444" t="str">
        <f>IF(MedExam_Table[[#This Row],[BMI]]&lt;18.5,"Underweight",IF(MedExam_Table[[#This Row],[BMI]]&lt;25,"NormalWeight",IF(MedExam_Table[[#This Row],[BMI]]&lt;=30,"OverWeight","Obesity")))</f>
        <v>NormalWeight</v>
      </c>
      <c r="M1444" t="str">
        <f>IF(MedExam_Table[[#This Row],[HBA1C]]&lt;5.7,"Normal",IF(MedExam_Table[[#This Row],[HBA1C]]&lt;6.4,"Prediabetes","Diabetes"))</f>
        <v>Normal</v>
      </c>
      <c r="N1444" t="str">
        <f>PROPER(MedExam_Table[[#This Row],[Any Transplants]])</f>
        <v>Yes</v>
      </c>
    </row>
    <row r="1445" spans="1:14" x14ac:dyDescent="0.3">
      <c r="A1445" t="s">
        <v>60</v>
      </c>
      <c r="B1445">
        <v>17.170000000000002</v>
      </c>
      <c r="C1445">
        <v>8.4600000000000009</v>
      </c>
      <c r="D1445" t="s">
        <v>2380</v>
      </c>
      <c r="E1445" t="s">
        <v>2380</v>
      </c>
      <c r="F1445" t="s">
        <v>2380</v>
      </c>
      <c r="G1445" t="s">
        <v>2381</v>
      </c>
      <c r="H1445" t="s">
        <v>2380</v>
      </c>
      <c r="I1445" s="9">
        <f>IF(MedExam_Table[[#This Row],[NumberOfMajorSurgeries]]="No major surgery",0,MedExam_Table[[#This Row],[NumberOfMajorSurgeries]])</f>
        <v>0</v>
      </c>
      <c r="J1445" t="str">
        <f>PROPER(MedExam_Table[[#This Row],[Heart Issues]])</f>
        <v>No</v>
      </c>
      <c r="K1445" t="str">
        <f>PROPER(IF(MedExam_Table[[#This Row],[smoker]]= "?","No",MedExam_Table[[#This Row],[smoker]]))</f>
        <v>No</v>
      </c>
      <c r="L1445" t="str">
        <f>IF(MedExam_Table[[#This Row],[BMI]]&lt;18.5,"Underweight",IF(MedExam_Table[[#This Row],[BMI]]&lt;25,"NormalWeight",IF(MedExam_Table[[#This Row],[BMI]]&lt;=30,"OverWeight","Obesity")))</f>
        <v>Underweight</v>
      </c>
      <c r="M1445" t="str">
        <f>IF(MedExam_Table[[#This Row],[HBA1C]]&lt;5.7,"Normal",IF(MedExam_Table[[#This Row],[HBA1C]]&lt;6.4,"Prediabetes","Diabetes"))</f>
        <v>Diabetes</v>
      </c>
      <c r="N1445" t="str">
        <f>PROPER(MedExam_Table[[#This Row],[Any Transplants]])</f>
        <v>No</v>
      </c>
    </row>
    <row r="1446" spans="1:14" x14ac:dyDescent="0.3">
      <c r="A1446" t="s">
        <v>59</v>
      </c>
      <c r="B1446">
        <v>15.61</v>
      </c>
      <c r="C1446">
        <v>5.28</v>
      </c>
      <c r="D1446" t="s">
        <v>2380</v>
      </c>
      <c r="E1446" t="s">
        <v>2380</v>
      </c>
      <c r="F1446" t="s">
        <v>2380</v>
      </c>
      <c r="G1446">
        <v>1</v>
      </c>
      <c r="H1446" t="s">
        <v>2380</v>
      </c>
      <c r="I1446" s="9">
        <f>IF(MedExam_Table[[#This Row],[NumberOfMajorSurgeries]]="No major surgery",0,MedExam_Table[[#This Row],[NumberOfMajorSurgeries]])</f>
        <v>1</v>
      </c>
      <c r="J1446" t="str">
        <f>PROPER(MedExam_Table[[#This Row],[Heart Issues]])</f>
        <v>No</v>
      </c>
      <c r="K1446" t="str">
        <f>PROPER(IF(MedExam_Table[[#This Row],[smoker]]= "?","No",MedExam_Table[[#This Row],[smoker]]))</f>
        <v>No</v>
      </c>
      <c r="L1446" t="str">
        <f>IF(MedExam_Table[[#This Row],[BMI]]&lt;18.5,"Underweight",IF(MedExam_Table[[#This Row],[BMI]]&lt;25,"NormalWeight",IF(MedExam_Table[[#This Row],[BMI]]&lt;=30,"OverWeight","Obesity")))</f>
        <v>Underweight</v>
      </c>
      <c r="M1446" t="str">
        <f>IF(MedExam_Table[[#This Row],[HBA1C]]&lt;5.7,"Normal",IF(MedExam_Table[[#This Row],[HBA1C]]&lt;6.4,"Prediabetes","Diabetes"))</f>
        <v>Normal</v>
      </c>
      <c r="N1446" t="str">
        <f>PROPER(MedExam_Table[[#This Row],[Any Transplants]])</f>
        <v>No</v>
      </c>
    </row>
    <row r="1447" spans="1:14" x14ac:dyDescent="0.3">
      <c r="A1447" t="s">
        <v>2350</v>
      </c>
      <c r="B1447">
        <v>31.3</v>
      </c>
      <c r="C1447">
        <v>11.38</v>
      </c>
      <c r="D1447" t="s">
        <v>2380</v>
      </c>
      <c r="E1447" t="s">
        <v>2380</v>
      </c>
      <c r="F1447" t="s">
        <v>2380</v>
      </c>
      <c r="G1447">
        <v>3</v>
      </c>
      <c r="H1447" t="s">
        <v>2382</v>
      </c>
      <c r="I1447" s="9">
        <f>IF(MedExam_Table[[#This Row],[NumberOfMajorSurgeries]]="No major surgery",0,MedExam_Table[[#This Row],[NumberOfMajorSurgeries]])</f>
        <v>3</v>
      </c>
      <c r="J1447" t="str">
        <f>PROPER(MedExam_Table[[#This Row],[Heart Issues]])</f>
        <v>No</v>
      </c>
      <c r="K1447" t="str">
        <f>PROPER(IF(MedExam_Table[[#This Row],[smoker]]= "?","No",MedExam_Table[[#This Row],[smoker]]))</f>
        <v>Yes</v>
      </c>
      <c r="L1447" t="str">
        <f>IF(MedExam_Table[[#This Row],[BMI]]&lt;18.5,"Underweight",IF(MedExam_Table[[#This Row],[BMI]]&lt;25,"NormalWeight",IF(MedExam_Table[[#This Row],[BMI]]&lt;=30,"OverWeight","Obesity")))</f>
        <v>Obesity</v>
      </c>
      <c r="M1447" t="str">
        <f>IF(MedExam_Table[[#This Row],[HBA1C]]&lt;5.7,"Normal",IF(MedExam_Table[[#This Row],[HBA1C]]&lt;6.4,"Prediabetes","Diabetes"))</f>
        <v>Diabetes</v>
      </c>
      <c r="N1447" t="str">
        <f>PROPER(MedExam_Table[[#This Row],[Any Transplants]])</f>
        <v>No</v>
      </c>
    </row>
    <row r="1448" spans="1:14" x14ac:dyDescent="0.3">
      <c r="A1448" t="s">
        <v>2143</v>
      </c>
      <c r="B1448">
        <v>31.4</v>
      </c>
      <c r="C1448">
        <v>4.5999999999999996</v>
      </c>
      <c r="D1448" t="s">
        <v>2382</v>
      </c>
      <c r="E1448" t="s">
        <v>2380</v>
      </c>
      <c r="F1448" t="s">
        <v>2380</v>
      </c>
      <c r="G1448">
        <v>1</v>
      </c>
      <c r="H1448" t="s">
        <v>2382</v>
      </c>
      <c r="I1448" s="9">
        <f>IF(MedExam_Table[[#This Row],[NumberOfMajorSurgeries]]="No major surgery",0,MedExam_Table[[#This Row],[NumberOfMajorSurgeries]])</f>
        <v>1</v>
      </c>
      <c r="J1448" t="str">
        <f>PROPER(MedExam_Table[[#This Row],[Heart Issues]])</f>
        <v>Yes</v>
      </c>
      <c r="K1448" t="str">
        <f>PROPER(IF(MedExam_Table[[#This Row],[smoker]]= "?","No",MedExam_Table[[#This Row],[smoker]]))</f>
        <v>Yes</v>
      </c>
      <c r="L1448" t="str">
        <f>IF(MedExam_Table[[#This Row],[BMI]]&lt;18.5,"Underweight",IF(MedExam_Table[[#This Row],[BMI]]&lt;25,"NormalWeight",IF(MedExam_Table[[#This Row],[BMI]]&lt;=30,"OverWeight","Obesity")))</f>
        <v>Obesity</v>
      </c>
      <c r="M1448" t="str">
        <f>IF(MedExam_Table[[#This Row],[HBA1C]]&lt;5.7,"Normal",IF(MedExam_Table[[#This Row],[HBA1C]]&lt;6.4,"Prediabetes","Diabetes"))</f>
        <v>Normal</v>
      </c>
      <c r="N1448" t="str">
        <f>PROPER(MedExam_Table[[#This Row],[Any Transplants]])</f>
        <v>No</v>
      </c>
    </row>
    <row r="1449" spans="1:14" x14ac:dyDescent="0.3">
      <c r="A1449" t="s">
        <v>58</v>
      </c>
      <c r="B1449">
        <v>17.98</v>
      </c>
      <c r="C1449">
        <v>5.33</v>
      </c>
      <c r="D1449" t="s">
        <v>2382</v>
      </c>
      <c r="E1449" t="s">
        <v>2380</v>
      </c>
      <c r="F1449" t="s">
        <v>2383</v>
      </c>
      <c r="G1449">
        <v>1</v>
      </c>
      <c r="H1449" t="s">
        <v>2380</v>
      </c>
      <c r="I1449" s="9">
        <f>IF(MedExam_Table[[#This Row],[NumberOfMajorSurgeries]]="No major surgery",0,MedExam_Table[[#This Row],[NumberOfMajorSurgeries]])</f>
        <v>1</v>
      </c>
      <c r="J1449" t="str">
        <f>PROPER(MedExam_Table[[#This Row],[Heart Issues]])</f>
        <v>Yes</v>
      </c>
      <c r="K1449" t="str">
        <f>PROPER(IF(MedExam_Table[[#This Row],[smoker]]= "?","No",MedExam_Table[[#This Row],[smoker]]))</f>
        <v>No</v>
      </c>
      <c r="L1449" t="str">
        <f>IF(MedExam_Table[[#This Row],[BMI]]&lt;18.5,"Underweight",IF(MedExam_Table[[#This Row],[BMI]]&lt;25,"NormalWeight",IF(MedExam_Table[[#This Row],[BMI]]&lt;=30,"OverWeight","Obesity")))</f>
        <v>Underweight</v>
      </c>
      <c r="M1449" t="str">
        <f>IF(MedExam_Table[[#This Row],[HBA1C]]&lt;5.7,"Normal",IF(MedExam_Table[[#This Row],[HBA1C]]&lt;6.4,"Prediabetes","Diabetes"))</f>
        <v>Normal</v>
      </c>
      <c r="N1449" t="str">
        <f>PROPER(MedExam_Table[[#This Row],[Any Transplants]])</f>
        <v>No</v>
      </c>
    </row>
    <row r="1450" spans="1:14" x14ac:dyDescent="0.3">
      <c r="A1450" t="s">
        <v>57</v>
      </c>
      <c r="B1450">
        <v>21.64</v>
      </c>
      <c r="C1450">
        <v>5.5</v>
      </c>
      <c r="D1450" t="s">
        <v>2380</v>
      </c>
      <c r="E1450" t="s">
        <v>2382</v>
      </c>
      <c r="F1450" t="s">
        <v>2380</v>
      </c>
      <c r="G1450">
        <v>1</v>
      </c>
      <c r="H1450" t="s">
        <v>2380</v>
      </c>
      <c r="I1450" s="9">
        <f>IF(MedExam_Table[[#This Row],[NumberOfMajorSurgeries]]="No major surgery",0,MedExam_Table[[#This Row],[NumberOfMajorSurgeries]])</f>
        <v>1</v>
      </c>
      <c r="J1450" t="str">
        <f>PROPER(MedExam_Table[[#This Row],[Heart Issues]])</f>
        <v>No</v>
      </c>
      <c r="K1450" t="str">
        <f>PROPER(IF(MedExam_Table[[#This Row],[smoker]]= "?","No",MedExam_Table[[#This Row],[smoker]]))</f>
        <v>No</v>
      </c>
      <c r="L1450" t="str">
        <f>IF(MedExam_Table[[#This Row],[BMI]]&lt;18.5,"Underweight",IF(MedExam_Table[[#This Row],[BMI]]&lt;25,"NormalWeight",IF(MedExam_Table[[#This Row],[BMI]]&lt;=30,"OverWeight","Obesity")))</f>
        <v>NormalWeight</v>
      </c>
      <c r="M1450" t="str">
        <f>IF(MedExam_Table[[#This Row],[HBA1C]]&lt;5.7,"Normal",IF(MedExam_Table[[#This Row],[HBA1C]]&lt;6.4,"Prediabetes","Diabetes"))</f>
        <v>Normal</v>
      </c>
      <c r="N1450" t="str">
        <f>PROPER(MedExam_Table[[#This Row],[Any Transplants]])</f>
        <v>Yes</v>
      </c>
    </row>
    <row r="1451" spans="1:14" x14ac:dyDescent="0.3">
      <c r="A1451" t="s">
        <v>56</v>
      </c>
      <c r="B1451">
        <v>16.399999999999999</v>
      </c>
      <c r="C1451">
        <v>5.4</v>
      </c>
      <c r="D1451" t="s">
        <v>2380</v>
      </c>
      <c r="E1451" t="s">
        <v>2380</v>
      </c>
      <c r="F1451" t="s">
        <v>2383</v>
      </c>
      <c r="G1451">
        <v>1</v>
      </c>
      <c r="H1451" t="s">
        <v>2380</v>
      </c>
      <c r="I1451" s="9">
        <f>IF(MedExam_Table[[#This Row],[NumberOfMajorSurgeries]]="No major surgery",0,MedExam_Table[[#This Row],[NumberOfMajorSurgeries]])</f>
        <v>1</v>
      </c>
      <c r="J1451" t="str">
        <f>PROPER(MedExam_Table[[#This Row],[Heart Issues]])</f>
        <v>No</v>
      </c>
      <c r="K1451" t="str">
        <f>PROPER(IF(MedExam_Table[[#This Row],[smoker]]= "?","No",MedExam_Table[[#This Row],[smoker]]))</f>
        <v>No</v>
      </c>
      <c r="L1451" t="str">
        <f>IF(MedExam_Table[[#This Row],[BMI]]&lt;18.5,"Underweight",IF(MedExam_Table[[#This Row],[BMI]]&lt;25,"NormalWeight",IF(MedExam_Table[[#This Row],[BMI]]&lt;=30,"OverWeight","Obesity")))</f>
        <v>Underweight</v>
      </c>
      <c r="M1451" t="str">
        <f>IF(MedExam_Table[[#This Row],[HBA1C]]&lt;5.7,"Normal",IF(MedExam_Table[[#This Row],[HBA1C]]&lt;6.4,"Prediabetes","Diabetes"))</f>
        <v>Normal</v>
      </c>
      <c r="N1451" t="str">
        <f>PROPER(MedExam_Table[[#This Row],[Any Transplants]])</f>
        <v>No</v>
      </c>
    </row>
    <row r="1452" spans="1:14" x14ac:dyDescent="0.3">
      <c r="A1452" t="s">
        <v>55</v>
      </c>
      <c r="B1452">
        <v>15.77</v>
      </c>
      <c r="C1452">
        <v>6.05</v>
      </c>
      <c r="D1452" t="s">
        <v>2382</v>
      </c>
      <c r="E1452" t="s">
        <v>2380</v>
      </c>
      <c r="F1452" t="s">
        <v>2380</v>
      </c>
      <c r="G1452">
        <v>1</v>
      </c>
      <c r="H1452" t="s">
        <v>2380</v>
      </c>
      <c r="I1452" s="9">
        <f>IF(MedExam_Table[[#This Row],[NumberOfMajorSurgeries]]="No major surgery",0,MedExam_Table[[#This Row],[NumberOfMajorSurgeries]])</f>
        <v>1</v>
      </c>
      <c r="J1452" t="str">
        <f>PROPER(MedExam_Table[[#This Row],[Heart Issues]])</f>
        <v>Yes</v>
      </c>
      <c r="K1452" t="str">
        <f>PROPER(IF(MedExam_Table[[#This Row],[smoker]]= "?","No",MedExam_Table[[#This Row],[smoker]]))</f>
        <v>No</v>
      </c>
      <c r="L1452" t="str">
        <f>IF(MedExam_Table[[#This Row],[BMI]]&lt;18.5,"Underweight",IF(MedExam_Table[[#This Row],[BMI]]&lt;25,"NormalWeight",IF(MedExam_Table[[#This Row],[BMI]]&lt;=30,"OverWeight","Obesity")))</f>
        <v>Underweight</v>
      </c>
      <c r="M1452" t="str">
        <f>IF(MedExam_Table[[#This Row],[HBA1C]]&lt;5.7,"Normal",IF(MedExam_Table[[#This Row],[HBA1C]]&lt;6.4,"Prediabetes","Diabetes"))</f>
        <v>Prediabetes</v>
      </c>
      <c r="N1452" t="str">
        <f>PROPER(MedExam_Table[[#This Row],[Any Transplants]])</f>
        <v>No</v>
      </c>
    </row>
    <row r="1453" spans="1:14" x14ac:dyDescent="0.3">
      <c r="A1453" t="s">
        <v>54</v>
      </c>
      <c r="B1453">
        <v>18.27</v>
      </c>
      <c r="C1453">
        <v>11.46</v>
      </c>
      <c r="D1453" t="s">
        <v>2380</v>
      </c>
      <c r="E1453" t="s">
        <v>2380</v>
      </c>
      <c r="F1453" t="s">
        <v>2380</v>
      </c>
      <c r="G1453" t="s">
        <v>2381</v>
      </c>
      <c r="H1453" t="s">
        <v>2380</v>
      </c>
      <c r="I1453" s="9">
        <f>IF(MedExam_Table[[#This Row],[NumberOfMajorSurgeries]]="No major surgery",0,MedExam_Table[[#This Row],[NumberOfMajorSurgeries]])</f>
        <v>0</v>
      </c>
      <c r="J1453" t="str">
        <f>PROPER(MedExam_Table[[#This Row],[Heart Issues]])</f>
        <v>No</v>
      </c>
      <c r="K1453" t="str">
        <f>PROPER(IF(MedExam_Table[[#This Row],[smoker]]= "?","No",MedExam_Table[[#This Row],[smoker]]))</f>
        <v>No</v>
      </c>
      <c r="L1453" t="str">
        <f>IF(MedExam_Table[[#This Row],[BMI]]&lt;18.5,"Underweight",IF(MedExam_Table[[#This Row],[BMI]]&lt;25,"NormalWeight",IF(MedExam_Table[[#This Row],[BMI]]&lt;=30,"OverWeight","Obesity")))</f>
        <v>Underweight</v>
      </c>
      <c r="M1453" t="str">
        <f>IF(MedExam_Table[[#This Row],[HBA1C]]&lt;5.7,"Normal",IF(MedExam_Table[[#This Row],[HBA1C]]&lt;6.4,"Prediabetes","Diabetes"))</f>
        <v>Diabetes</v>
      </c>
      <c r="N1453" t="str">
        <f>PROPER(MedExam_Table[[#This Row],[Any Transplants]])</f>
        <v>No</v>
      </c>
    </row>
    <row r="1454" spans="1:14" x14ac:dyDescent="0.3">
      <c r="A1454" t="s">
        <v>53</v>
      </c>
      <c r="B1454">
        <v>16.489999999999998</v>
      </c>
      <c r="C1454">
        <v>8.48</v>
      </c>
      <c r="D1454" t="s">
        <v>2380</v>
      </c>
      <c r="E1454" t="s">
        <v>2380</v>
      </c>
      <c r="F1454" t="s">
        <v>2380</v>
      </c>
      <c r="G1454" t="s">
        <v>2381</v>
      </c>
      <c r="H1454" t="s">
        <v>2380</v>
      </c>
      <c r="I1454" s="9">
        <f>IF(MedExam_Table[[#This Row],[NumberOfMajorSurgeries]]="No major surgery",0,MedExam_Table[[#This Row],[NumberOfMajorSurgeries]])</f>
        <v>0</v>
      </c>
      <c r="J1454" t="str">
        <f>PROPER(MedExam_Table[[#This Row],[Heart Issues]])</f>
        <v>No</v>
      </c>
      <c r="K1454" t="str">
        <f>PROPER(IF(MedExam_Table[[#This Row],[smoker]]= "?","No",MedExam_Table[[#This Row],[smoker]]))</f>
        <v>No</v>
      </c>
      <c r="L1454" t="str">
        <f>IF(MedExam_Table[[#This Row],[BMI]]&lt;18.5,"Underweight",IF(MedExam_Table[[#This Row],[BMI]]&lt;25,"NormalWeight",IF(MedExam_Table[[#This Row],[BMI]]&lt;=30,"OverWeight","Obesity")))</f>
        <v>Underweight</v>
      </c>
      <c r="M1454" t="str">
        <f>IF(MedExam_Table[[#This Row],[HBA1C]]&lt;5.7,"Normal",IF(MedExam_Table[[#This Row],[HBA1C]]&lt;6.4,"Prediabetes","Diabetes"))</f>
        <v>Diabetes</v>
      </c>
      <c r="N1454" t="str">
        <f>PROPER(MedExam_Table[[#This Row],[Any Transplants]])</f>
        <v>No</v>
      </c>
    </row>
    <row r="1455" spans="1:14" x14ac:dyDescent="0.3">
      <c r="A1455" t="s">
        <v>52</v>
      </c>
      <c r="B1455">
        <v>16.14</v>
      </c>
      <c r="C1455">
        <v>4.8600000000000003</v>
      </c>
      <c r="D1455" t="s">
        <v>2380</v>
      </c>
      <c r="E1455" t="s">
        <v>2380</v>
      </c>
      <c r="F1455" t="s">
        <v>2380</v>
      </c>
      <c r="G1455" t="s">
        <v>2381</v>
      </c>
      <c r="H1455" t="s">
        <v>2380</v>
      </c>
      <c r="I1455" s="9">
        <f>IF(MedExam_Table[[#This Row],[NumberOfMajorSurgeries]]="No major surgery",0,MedExam_Table[[#This Row],[NumberOfMajorSurgeries]])</f>
        <v>0</v>
      </c>
      <c r="J1455" t="str">
        <f>PROPER(MedExam_Table[[#This Row],[Heart Issues]])</f>
        <v>No</v>
      </c>
      <c r="K1455" t="str">
        <f>PROPER(IF(MedExam_Table[[#This Row],[smoker]]= "?","No",MedExam_Table[[#This Row],[smoker]]))</f>
        <v>No</v>
      </c>
      <c r="L1455" t="str">
        <f>IF(MedExam_Table[[#This Row],[BMI]]&lt;18.5,"Underweight",IF(MedExam_Table[[#This Row],[BMI]]&lt;25,"NormalWeight",IF(MedExam_Table[[#This Row],[BMI]]&lt;=30,"OverWeight","Obesity")))</f>
        <v>Underweight</v>
      </c>
      <c r="M1455" t="str">
        <f>IF(MedExam_Table[[#This Row],[HBA1C]]&lt;5.7,"Normal",IF(MedExam_Table[[#This Row],[HBA1C]]&lt;6.4,"Prediabetes","Diabetes"))</f>
        <v>Normal</v>
      </c>
      <c r="N1455" t="str">
        <f>PROPER(MedExam_Table[[#This Row],[Any Transplants]])</f>
        <v>No</v>
      </c>
    </row>
    <row r="1456" spans="1:14" x14ac:dyDescent="0.3">
      <c r="A1456" t="s">
        <v>51</v>
      </c>
      <c r="B1456">
        <v>20.85</v>
      </c>
      <c r="C1456">
        <v>4.45</v>
      </c>
      <c r="D1456" t="s">
        <v>2382</v>
      </c>
      <c r="E1456" t="s">
        <v>2380</v>
      </c>
      <c r="F1456" t="s">
        <v>2380</v>
      </c>
      <c r="G1456">
        <v>1</v>
      </c>
      <c r="H1456" t="s">
        <v>2380</v>
      </c>
      <c r="I1456" s="9">
        <f>IF(MedExam_Table[[#This Row],[NumberOfMajorSurgeries]]="No major surgery",0,MedExam_Table[[#This Row],[NumberOfMajorSurgeries]])</f>
        <v>1</v>
      </c>
      <c r="J1456" t="str">
        <f>PROPER(MedExam_Table[[#This Row],[Heart Issues]])</f>
        <v>Yes</v>
      </c>
      <c r="K1456" t="str">
        <f>PROPER(IF(MedExam_Table[[#This Row],[smoker]]= "?","No",MedExam_Table[[#This Row],[smoker]]))</f>
        <v>No</v>
      </c>
      <c r="L1456" t="str">
        <f>IF(MedExam_Table[[#This Row],[BMI]]&lt;18.5,"Underweight",IF(MedExam_Table[[#This Row],[BMI]]&lt;25,"NormalWeight",IF(MedExam_Table[[#This Row],[BMI]]&lt;=30,"OverWeight","Obesity")))</f>
        <v>NormalWeight</v>
      </c>
      <c r="M1456" t="str">
        <f>IF(MedExam_Table[[#This Row],[HBA1C]]&lt;5.7,"Normal",IF(MedExam_Table[[#This Row],[HBA1C]]&lt;6.4,"Prediabetes","Diabetes"))</f>
        <v>Normal</v>
      </c>
      <c r="N1456" t="str">
        <f>PROPER(MedExam_Table[[#This Row],[Any Transplants]])</f>
        <v>No</v>
      </c>
    </row>
    <row r="1457" spans="1:14" x14ac:dyDescent="0.3">
      <c r="A1457" t="s">
        <v>50</v>
      </c>
      <c r="B1457">
        <v>15.88</v>
      </c>
      <c r="C1457">
        <v>4.3600000000000003</v>
      </c>
      <c r="D1457" t="s">
        <v>2380</v>
      </c>
      <c r="E1457" t="s">
        <v>2380</v>
      </c>
      <c r="F1457" t="s">
        <v>2380</v>
      </c>
      <c r="G1457" t="s">
        <v>2381</v>
      </c>
      <c r="H1457" t="s">
        <v>2380</v>
      </c>
      <c r="I1457" s="9">
        <f>IF(MedExam_Table[[#This Row],[NumberOfMajorSurgeries]]="No major surgery",0,MedExam_Table[[#This Row],[NumberOfMajorSurgeries]])</f>
        <v>0</v>
      </c>
      <c r="J1457" t="str">
        <f>PROPER(MedExam_Table[[#This Row],[Heart Issues]])</f>
        <v>No</v>
      </c>
      <c r="K1457" t="str">
        <f>PROPER(IF(MedExam_Table[[#This Row],[smoker]]= "?","No",MedExam_Table[[#This Row],[smoker]]))</f>
        <v>No</v>
      </c>
      <c r="L1457" t="str">
        <f>IF(MedExam_Table[[#This Row],[BMI]]&lt;18.5,"Underweight",IF(MedExam_Table[[#This Row],[BMI]]&lt;25,"NormalWeight",IF(MedExam_Table[[#This Row],[BMI]]&lt;=30,"OverWeight","Obesity")))</f>
        <v>Underweight</v>
      </c>
      <c r="M1457" t="str">
        <f>IF(MedExam_Table[[#This Row],[HBA1C]]&lt;5.7,"Normal",IF(MedExam_Table[[#This Row],[HBA1C]]&lt;6.4,"Prediabetes","Diabetes"))</f>
        <v>Normal</v>
      </c>
      <c r="N1457" t="str">
        <f>PROPER(MedExam_Table[[#This Row],[Any Transplants]])</f>
        <v>No</v>
      </c>
    </row>
    <row r="1458" spans="1:14" x14ac:dyDescent="0.3">
      <c r="A1458" t="s">
        <v>49</v>
      </c>
      <c r="B1458">
        <v>20.66</v>
      </c>
      <c r="C1458">
        <v>5.8</v>
      </c>
      <c r="D1458" t="s">
        <v>2380</v>
      </c>
      <c r="E1458" t="s">
        <v>2382</v>
      </c>
      <c r="F1458" t="s">
        <v>2380</v>
      </c>
      <c r="G1458">
        <v>1</v>
      </c>
      <c r="H1458" t="s">
        <v>2380</v>
      </c>
      <c r="I1458" s="9">
        <f>IF(MedExam_Table[[#This Row],[NumberOfMajorSurgeries]]="No major surgery",0,MedExam_Table[[#This Row],[NumberOfMajorSurgeries]])</f>
        <v>1</v>
      </c>
      <c r="J1458" t="str">
        <f>PROPER(MedExam_Table[[#This Row],[Heart Issues]])</f>
        <v>No</v>
      </c>
      <c r="K1458" t="str">
        <f>PROPER(IF(MedExam_Table[[#This Row],[smoker]]= "?","No",MedExam_Table[[#This Row],[smoker]]))</f>
        <v>No</v>
      </c>
      <c r="L1458" t="str">
        <f>IF(MedExam_Table[[#This Row],[BMI]]&lt;18.5,"Underweight",IF(MedExam_Table[[#This Row],[BMI]]&lt;25,"NormalWeight",IF(MedExam_Table[[#This Row],[BMI]]&lt;=30,"OverWeight","Obesity")))</f>
        <v>NormalWeight</v>
      </c>
      <c r="M1458" t="str">
        <f>IF(MedExam_Table[[#This Row],[HBA1C]]&lt;5.7,"Normal",IF(MedExam_Table[[#This Row],[HBA1C]]&lt;6.4,"Prediabetes","Diabetes"))</f>
        <v>Prediabetes</v>
      </c>
      <c r="N1458" t="str">
        <f>PROPER(MedExam_Table[[#This Row],[Any Transplants]])</f>
        <v>Yes</v>
      </c>
    </row>
    <row r="1459" spans="1:14" x14ac:dyDescent="0.3">
      <c r="A1459" t="s">
        <v>2142</v>
      </c>
      <c r="B1459">
        <v>34.9</v>
      </c>
      <c r="C1459">
        <v>6.22</v>
      </c>
      <c r="D1459" t="s">
        <v>2380</v>
      </c>
      <c r="E1459" t="s">
        <v>2380</v>
      </c>
      <c r="F1459" t="s">
        <v>2383</v>
      </c>
      <c r="G1459">
        <v>1</v>
      </c>
      <c r="H1459" t="s">
        <v>2382</v>
      </c>
      <c r="I1459" s="9">
        <f>IF(MedExam_Table[[#This Row],[NumberOfMajorSurgeries]]="No major surgery",0,MedExam_Table[[#This Row],[NumberOfMajorSurgeries]])</f>
        <v>1</v>
      </c>
      <c r="J1459" t="str">
        <f>PROPER(MedExam_Table[[#This Row],[Heart Issues]])</f>
        <v>No</v>
      </c>
      <c r="K1459" t="str">
        <f>PROPER(IF(MedExam_Table[[#This Row],[smoker]]= "?","No",MedExam_Table[[#This Row],[smoker]]))</f>
        <v>Yes</v>
      </c>
      <c r="L1459" t="str">
        <f>IF(MedExam_Table[[#This Row],[BMI]]&lt;18.5,"Underweight",IF(MedExam_Table[[#This Row],[BMI]]&lt;25,"NormalWeight",IF(MedExam_Table[[#This Row],[BMI]]&lt;=30,"OverWeight","Obesity")))</f>
        <v>Obesity</v>
      </c>
      <c r="M1459" t="str">
        <f>IF(MedExam_Table[[#This Row],[HBA1C]]&lt;5.7,"Normal",IF(MedExam_Table[[#This Row],[HBA1C]]&lt;6.4,"Prediabetes","Diabetes"))</f>
        <v>Prediabetes</v>
      </c>
      <c r="N1459" t="str">
        <f>PROPER(MedExam_Table[[#This Row],[Any Transplants]])</f>
        <v>No</v>
      </c>
    </row>
    <row r="1460" spans="1:14" x14ac:dyDescent="0.3">
      <c r="A1460" t="s">
        <v>48</v>
      </c>
      <c r="B1460">
        <v>20.399999999999999</v>
      </c>
      <c r="C1460">
        <v>5.27</v>
      </c>
      <c r="D1460" t="s">
        <v>2380</v>
      </c>
      <c r="E1460" t="s">
        <v>2380</v>
      </c>
      <c r="F1460" t="s">
        <v>2380</v>
      </c>
      <c r="G1460" t="s">
        <v>2381</v>
      </c>
      <c r="H1460" t="s">
        <v>2380</v>
      </c>
      <c r="I1460" s="9">
        <f>IF(MedExam_Table[[#This Row],[NumberOfMajorSurgeries]]="No major surgery",0,MedExam_Table[[#This Row],[NumberOfMajorSurgeries]])</f>
        <v>0</v>
      </c>
      <c r="J1460" t="str">
        <f>PROPER(MedExam_Table[[#This Row],[Heart Issues]])</f>
        <v>No</v>
      </c>
      <c r="K1460" t="str">
        <f>PROPER(IF(MedExam_Table[[#This Row],[smoker]]= "?","No",MedExam_Table[[#This Row],[smoker]]))</f>
        <v>No</v>
      </c>
      <c r="L1460" t="str">
        <f>IF(MedExam_Table[[#This Row],[BMI]]&lt;18.5,"Underweight",IF(MedExam_Table[[#This Row],[BMI]]&lt;25,"NormalWeight",IF(MedExam_Table[[#This Row],[BMI]]&lt;=30,"OverWeight","Obesity")))</f>
        <v>NormalWeight</v>
      </c>
      <c r="M1460" t="str">
        <f>IF(MedExam_Table[[#This Row],[HBA1C]]&lt;5.7,"Normal",IF(MedExam_Table[[#This Row],[HBA1C]]&lt;6.4,"Prediabetes","Diabetes"))</f>
        <v>Normal</v>
      </c>
      <c r="N1460" t="str">
        <f>PROPER(MedExam_Table[[#This Row],[Any Transplants]])</f>
        <v>No</v>
      </c>
    </row>
    <row r="1461" spans="1:14" x14ac:dyDescent="0.3">
      <c r="A1461" t="s">
        <v>47</v>
      </c>
      <c r="B1461">
        <v>25.19</v>
      </c>
      <c r="C1461">
        <v>5.64</v>
      </c>
      <c r="D1461" t="s">
        <v>2382</v>
      </c>
      <c r="E1461" t="s">
        <v>2380</v>
      </c>
      <c r="F1461" t="s">
        <v>2380</v>
      </c>
      <c r="G1461" t="s">
        <v>2381</v>
      </c>
      <c r="H1461" t="s">
        <v>2380</v>
      </c>
      <c r="I1461" s="9">
        <f>IF(MedExam_Table[[#This Row],[NumberOfMajorSurgeries]]="No major surgery",0,MedExam_Table[[#This Row],[NumberOfMajorSurgeries]])</f>
        <v>0</v>
      </c>
      <c r="J1461" t="str">
        <f>PROPER(MedExam_Table[[#This Row],[Heart Issues]])</f>
        <v>Yes</v>
      </c>
      <c r="K1461" t="str">
        <f>PROPER(IF(MedExam_Table[[#This Row],[smoker]]= "?","No",MedExam_Table[[#This Row],[smoker]]))</f>
        <v>No</v>
      </c>
      <c r="L1461" t="str">
        <f>IF(MedExam_Table[[#This Row],[BMI]]&lt;18.5,"Underweight",IF(MedExam_Table[[#This Row],[BMI]]&lt;25,"NormalWeight",IF(MedExam_Table[[#This Row],[BMI]]&lt;=30,"OverWeight","Obesity")))</f>
        <v>OverWeight</v>
      </c>
      <c r="M1461" t="str">
        <f>IF(MedExam_Table[[#This Row],[HBA1C]]&lt;5.7,"Normal",IF(MedExam_Table[[#This Row],[HBA1C]]&lt;6.4,"Prediabetes","Diabetes"))</f>
        <v>Normal</v>
      </c>
      <c r="N1461" t="str">
        <f>PROPER(MedExam_Table[[#This Row],[Any Transplants]])</f>
        <v>No</v>
      </c>
    </row>
    <row r="1462" spans="1:14" x14ac:dyDescent="0.3">
      <c r="A1462" t="s">
        <v>46</v>
      </c>
      <c r="B1462">
        <v>20.54</v>
      </c>
      <c r="C1462">
        <v>4.2</v>
      </c>
      <c r="D1462" t="s">
        <v>2382</v>
      </c>
      <c r="E1462" t="s">
        <v>2380</v>
      </c>
      <c r="F1462" t="s">
        <v>2380</v>
      </c>
      <c r="G1462">
        <v>1</v>
      </c>
      <c r="H1462" t="s">
        <v>2380</v>
      </c>
      <c r="I1462" s="9">
        <f>IF(MedExam_Table[[#This Row],[NumberOfMajorSurgeries]]="No major surgery",0,MedExam_Table[[#This Row],[NumberOfMajorSurgeries]])</f>
        <v>1</v>
      </c>
      <c r="J1462" t="str">
        <f>PROPER(MedExam_Table[[#This Row],[Heart Issues]])</f>
        <v>Yes</v>
      </c>
      <c r="K1462" t="str">
        <f>PROPER(IF(MedExam_Table[[#This Row],[smoker]]= "?","No",MedExam_Table[[#This Row],[smoker]]))</f>
        <v>No</v>
      </c>
      <c r="L1462" t="str">
        <f>IF(MedExam_Table[[#This Row],[BMI]]&lt;18.5,"Underweight",IF(MedExam_Table[[#This Row],[BMI]]&lt;25,"NormalWeight",IF(MedExam_Table[[#This Row],[BMI]]&lt;=30,"OverWeight","Obesity")))</f>
        <v>NormalWeight</v>
      </c>
      <c r="M1462" t="str">
        <f>IF(MedExam_Table[[#This Row],[HBA1C]]&lt;5.7,"Normal",IF(MedExam_Table[[#This Row],[HBA1C]]&lt;6.4,"Prediabetes","Diabetes"))</f>
        <v>Normal</v>
      </c>
      <c r="N1462" t="str">
        <f>PROPER(MedExam_Table[[#This Row],[Any Transplants]])</f>
        <v>No</v>
      </c>
    </row>
    <row r="1463" spans="1:14" x14ac:dyDescent="0.3">
      <c r="A1463" t="s">
        <v>45</v>
      </c>
      <c r="B1463">
        <v>20.13</v>
      </c>
      <c r="C1463">
        <v>5.42</v>
      </c>
      <c r="D1463" t="s">
        <v>2380</v>
      </c>
      <c r="E1463" t="s">
        <v>2380</v>
      </c>
      <c r="F1463" t="s">
        <v>2380</v>
      </c>
      <c r="G1463" t="s">
        <v>2381</v>
      </c>
      <c r="H1463" t="s">
        <v>2380</v>
      </c>
      <c r="I1463" s="9">
        <f>IF(MedExam_Table[[#This Row],[NumberOfMajorSurgeries]]="No major surgery",0,MedExam_Table[[#This Row],[NumberOfMajorSurgeries]])</f>
        <v>0</v>
      </c>
      <c r="J1463" t="str">
        <f>PROPER(MedExam_Table[[#This Row],[Heart Issues]])</f>
        <v>No</v>
      </c>
      <c r="K1463" t="str">
        <f>PROPER(IF(MedExam_Table[[#This Row],[smoker]]= "?","No",MedExam_Table[[#This Row],[smoker]]))</f>
        <v>No</v>
      </c>
      <c r="L1463" t="str">
        <f>IF(MedExam_Table[[#This Row],[BMI]]&lt;18.5,"Underweight",IF(MedExam_Table[[#This Row],[BMI]]&lt;25,"NormalWeight",IF(MedExam_Table[[#This Row],[BMI]]&lt;=30,"OverWeight","Obesity")))</f>
        <v>NormalWeight</v>
      </c>
      <c r="M1463" t="str">
        <f>IF(MedExam_Table[[#This Row],[HBA1C]]&lt;5.7,"Normal",IF(MedExam_Table[[#This Row],[HBA1C]]&lt;6.4,"Prediabetes","Diabetes"))</f>
        <v>Normal</v>
      </c>
      <c r="N1463" t="str">
        <f>PROPER(MedExam_Table[[#This Row],[Any Transplants]])</f>
        <v>No</v>
      </c>
    </row>
    <row r="1464" spans="1:14" x14ac:dyDescent="0.3">
      <c r="A1464" t="s">
        <v>44</v>
      </c>
      <c r="B1464">
        <v>18.93</v>
      </c>
      <c r="C1464">
        <v>6.11</v>
      </c>
      <c r="D1464" t="s">
        <v>2380</v>
      </c>
      <c r="E1464" t="s">
        <v>2380</v>
      </c>
      <c r="F1464" t="s">
        <v>2383</v>
      </c>
      <c r="G1464">
        <v>1</v>
      </c>
      <c r="H1464" t="s">
        <v>2380</v>
      </c>
      <c r="I1464" s="9">
        <f>IF(MedExam_Table[[#This Row],[NumberOfMajorSurgeries]]="No major surgery",0,MedExam_Table[[#This Row],[NumberOfMajorSurgeries]])</f>
        <v>1</v>
      </c>
      <c r="J1464" t="str">
        <f>PROPER(MedExam_Table[[#This Row],[Heart Issues]])</f>
        <v>No</v>
      </c>
      <c r="K1464" t="str">
        <f>PROPER(IF(MedExam_Table[[#This Row],[smoker]]= "?","No",MedExam_Table[[#This Row],[smoker]]))</f>
        <v>No</v>
      </c>
      <c r="L1464" t="str">
        <f>IF(MedExam_Table[[#This Row],[BMI]]&lt;18.5,"Underweight",IF(MedExam_Table[[#This Row],[BMI]]&lt;25,"NormalWeight",IF(MedExam_Table[[#This Row],[BMI]]&lt;=30,"OverWeight","Obesity")))</f>
        <v>NormalWeight</v>
      </c>
      <c r="M1464" t="str">
        <f>IF(MedExam_Table[[#This Row],[HBA1C]]&lt;5.7,"Normal",IF(MedExam_Table[[#This Row],[HBA1C]]&lt;6.4,"Prediabetes","Diabetes"))</f>
        <v>Prediabetes</v>
      </c>
      <c r="N1464" t="str">
        <f>PROPER(MedExam_Table[[#This Row],[Any Transplants]])</f>
        <v>No</v>
      </c>
    </row>
    <row r="1465" spans="1:14" x14ac:dyDescent="0.3">
      <c r="A1465" t="s">
        <v>43</v>
      </c>
      <c r="B1465">
        <v>24.14</v>
      </c>
      <c r="C1465">
        <v>5.29</v>
      </c>
      <c r="D1465" t="s">
        <v>2380</v>
      </c>
      <c r="E1465" t="s">
        <v>2382</v>
      </c>
      <c r="F1465" t="s">
        <v>2380</v>
      </c>
      <c r="G1465">
        <v>1</v>
      </c>
      <c r="H1465" t="s">
        <v>2380</v>
      </c>
      <c r="I1465" s="9">
        <f>IF(MedExam_Table[[#This Row],[NumberOfMajorSurgeries]]="No major surgery",0,MedExam_Table[[#This Row],[NumberOfMajorSurgeries]])</f>
        <v>1</v>
      </c>
      <c r="J1465" t="str">
        <f>PROPER(MedExam_Table[[#This Row],[Heart Issues]])</f>
        <v>No</v>
      </c>
      <c r="K1465" t="str">
        <f>PROPER(IF(MedExam_Table[[#This Row],[smoker]]= "?","No",MedExam_Table[[#This Row],[smoker]]))</f>
        <v>No</v>
      </c>
      <c r="L1465" t="str">
        <f>IF(MedExam_Table[[#This Row],[BMI]]&lt;18.5,"Underweight",IF(MedExam_Table[[#This Row],[BMI]]&lt;25,"NormalWeight",IF(MedExam_Table[[#This Row],[BMI]]&lt;=30,"OverWeight","Obesity")))</f>
        <v>NormalWeight</v>
      </c>
      <c r="M1465" t="str">
        <f>IF(MedExam_Table[[#This Row],[HBA1C]]&lt;5.7,"Normal",IF(MedExam_Table[[#This Row],[HBA1C]]&lt;6.4,"Prediabetes","Diabetes"))</f>
        <v>Normal</v>
      </c>
      <c r="N1465" t="str">
        <f>PROPER(MedExam_Table[[#This Row],[Any Transplants]])</f>
        <v>Yes</v>
      </c>
    </row>
    <row r="1466" spans="1:14" x14ac:dyDescent="0.3">
      <c r="A1466" t="s">
        <v>41</v>
      </c>
      <c r="B1466">
        <v>25.03</v>
      </c>
      <c r="C1466">
        <v>5.91</v>
      </c>
      <c r="D1466" t="s">
        <v>2380</v>
      </c>
      <c r="E1466" t="s">
        <v>2382</v>
      </c>
      <c r="F1466" t="s">
        <v>2380</v>
      </c>
      <c r="G1466">
        <v>1</v>
      </c>
      <c r="H1466" t="s">
        <v>2380</v>
      </c>
      <c r="I1466" s="9">
        <f>IF(MedExam_Table[[#This Row],[NumberOfMajorSurgeries]]="No major surgery",0,MedExam_Table[[#This Row],[NumberOfMajorSurgeries]])</f>
        <v>1</v>
      </c>
      <c r="J1466" t="str">
        <f>PROPER(MedExam_Table[[#This Row],[Heart Issues]])</f>
        <v>No</v>
      </c>
      <c r="K1466" t="str">
        <f>PROPER(IF(MedExam_Table[[#This Row],[smoker]]= "?","No",MedExam_Table[[#This Row],[smoker]]))</f>
        <v>No</v>
      </c>
      <c r="L1466" t="str">
        <f>IF(MedExam_Table[[#This Row],[BMI]]&lt;18.5,"Underweight",IF(MedExam_Table[[#This Row],[BMI]]&lt;25,"NormalWeight",IF(MedExam_Table[[#This Row],[BMI]]&lt;=30,"OverWeight","Obesity")))</f>
        <v>OverWeight</v>
      </c>
      <c r="M1466" t="str">
        <f>IF(MedExam_Table[[#This Row],[HBA1C]]&lt;5.7,"Normal",IF(MedExam_Table[[#This Row],[HBA1C]]&lt;6.4,"Prediabetes","Diabetes"))</f>
        <v>Prediabetes</v>
      </c>
      <c r="N1466" t="str">
        <f>PROPER(MedExam_Table[[#This Row],[Any Transplants]])</f>
        <v>Yes</v>
      </c>
    </row>
    <row r="1467" spans="1:14" x14ac:dyDescent="0.3">
      <c r="A1467" t="s">
        <v>40</v>
      </c>
      <c r="B1467">
        <v>20.47</v>
      </c>
      <c r="C1467">
        <v>5.81</v>
      </c>
      <c r="D1467" t="s">
        <v>2382</v>
      </c>
      <c r="E1467" t="s">
        <v>2380</v>
      </c>
      <c r="F1467" t="s">
        <v>2380</v>
      </c>
      <c r="G1467">
        <v>1</v>
      </c>
      <c r="H1467" t="s">
        <v>2380</v>
      </c>
      <c r="I1467" s="9">
        <f>IF(MedExam_Table[[#This Row],[NumberOfMajorSurgeries]]="No major surgery",0,MedExam_Table[[#This Row],[NumberOfMajorSurgeries]])</f>
        <v>1</v>
      </c>
      <c r="J1467" t="str">
        <f>PROPER(MedExam_Table[[#This Row],[Heart Issues]])</f>
        <v>Yes</v>
      </c>
      <c r="K1467" t="str">
        <f>PROPER(IF(MedExam_Table[[#This Row],[smoker]]= "?","No",MedExam_Table[[#This Row],[smoker]]))</f>
        <v>No</v>
      </c>
      <c r="L1467" t="str">
        <f>IF(MedExam_Table[[#This Row],[BMI]]&lt;18.5,"Underweight",IF(MedExam_Table[[#This Row],[BMI]]&lt;25,"NormalWeight",IF(MedExam_Table[[#This Row],[BMI]]&lt;=30,"OverWeight","Obesity")))</f>
        <v>NormalWeight</v>
      </c>
      <c r="M1467" t="str">
        <f>IF(MedExam_Table[[#This Row],[HBA1C]]&lt;5.7,"Normal",IF(MedExam_Table[[#This Row],[HBA1C]]&lt;6.4,"Prediabetes","Diabetes"))</f>
        <v>Prediabetes</v>
      </c>
      <c r="N1467" t="str">
        <f>PROPER(MedExam_Table[[#This Row],[Any Transplants]])</f>
        <v>No</v>
      </c>
    </row>
    <row r="1468" spans="1:14" x14ac:dyDescent="0.3">
      <c r="A1468" t="s">
        <v>39</v>
      </c>
      <c r="B1468">
        <v>18.82</v>
      </c>
      <c r="C1468">
        <v>5.51</v>
      </c>
      <c r="D1468" t="s">
        <v>2382</v>
      </c>
      <c r="E1468" t="s">
        <v>2380</v>
      </c>
      <c r="F1468" t="s">
        <v>2380</v>
      </c>
      <c r="G1468" t="s">
        <v>2381</v>
      </c>
      <c r="H1468" t="s">
        <v>2380</v>
      </c>
      <c r="I1468" s="9">
        <f>IF(MedExam_Table[[#This Row],[NumberOfMajorSurgeries]]="No major surgery",0,MedExam_Table[[#This Row],[NumberOfMajorSurgeries]])</f>
        <v>0</v>
      </c>
      <c r="J1468" t="str">
        <f>PROPER(MedExam_Table[[#This Row],[Heart Issues]])</f>
        <v>Yes</v>
      </c>
      <c r="K1468" t="str">
        <f>PROPER(IF(MedExam_Table[[#This Row],[smoker]]= "?","No",MedExam_Table[[#This Row],[smoker]]))</f>
        <v>No</v>
      </c>
      <c r="L1468" t="str">
        <f>IF(MedExam_Table[[#This Row],[BMI]]&lt;18.5,"Underweight",IF(MedExam_Table[[#This Row],[BMI]]&lt;25,"NormalWeight",IF(MedExam_Table[[#This Row],[BMI]]&lt;=30,"OverWeight","Obesity")))</f>
        <v>NormalWeight</v>
      </c>
      <c r="M1468" t="str">
        <f>IF(MedExam_Table[[#This Row],[HBA1C]]&lt;5.7,"Normal",IF(MedExam_Table[[#This Row],[HBA1C]]&lt;6.4,"Prediabetes","Diabetes"))</f>
        <v>Normal</v>
      </c>
      <c r="N1468" t="str">
        <f>PROPER(MedExam_Table[[#This Row],[Any Transplants]])</f>
        <v>No</v>
      </c>
    </row>
    <row r="1469" spans="1:14" x14ac:dyDescent="0.3">
      <c r="A1469" t="s">
        <v>38</v>
      </c>
      <c r="B1469">
        <v>17.079999999999998</v>
      </c>
      <c r="C1469">
        <v>5.73</v>
      </c>
      <c r="D1469" t="s">
        <v>2380</v>
      </c>
      <c r="E1469" t="s">
        <v>2380</v>
      </c>
      <c r="F1469" t="s">
        <v>2383</v>
      </c>
      <c r="G1469">
        <v>1</v>
      </c>
      <c r="H1469" t="s">
        <v>2380</v>
      </c>
      <c r="I1469" s="9">
        <f>IF(MedExam_Table[[#This Row],[NumberOfMajorSurgeries]]="No major surgery",0,MedExam_Table[[#This Row],[NumberOfMajorSurgeries]])</f>
        <v>1</v>
      </c>
      <c r="J1469" t="str">
        <f>PROPER(MedExam_Table[[#This Row],[Heart Issues]])</f>
        <v>No</v>
      </c>
      <c r="K1469" t="str">
        <f>PROPER(IF(MedExam_Table[[#This Row],[smoker]]= "?","No",MedExam_Table[[#This Row],[smoker]]))</f>
        <v>No</v>
      </c>
      <c r="L1469" t="str">
        <f>IF(MedExam_Table[[#This Row],[BMI]]&lt;18.5,"Underweight",IF(MedExam_Table[[#This Row],[BMI]]&lt;25,"NormalWeight",IF(MedExam_Table[[#This Row],[BMI]]&lt;=30,"OverWeight","Obesity")))</f>
        <v>Underweight</v>
      </c>
      <c r="M1469" t="str">
        <f>IF(MedExam_Table[[#This Row],[HBA1C]]&lt;5.7,"Normal",IF(MedExam_Table[[#This Row],[HBA1C]]&lt;6.4,"Prediabetes","Diabetes"))</f>
        <v>Prediabetes</v>
      </c>
      <c r="N1469" t="str">
        <f>PROPER(MedExam_Table[[#This Row],[Any Transplants]])</f>
        <v>No</v>
      </c>
    </row>
    <row r="1470" spans="1:14" x14ac:dyDescent="0.3">
      <c r="A1470" t="s">
        <v>2141</v>
      </c>
      <c r="B1470">
        <v>31.13</v>
      </c>
      <c r="C1470">
        <v>4.5199999999999996</v>
      </c>
      <c r="D1470" t="s">
        <v>2382</v>
      </c>
      <c r="E1470" t="s">
        <v>2380</v>
      </c>
      <c r="F1470" t="s">
        <v>2380</v>
      </c>
      <c r="G1470">
        <v>1</v>
      </c>
      <c r="H1470" t="s">
        <v>2382</v>
      </c>
      <c r="I1470" s="9">
        <f>IF(MedExam_Table[[#This Row],[NumberOfMajorSurgeries]]="No major surgery",0,MedExam_Table[[#This Row],[NumberOfMajorSurgeries]])</f>
        <v>1</v>
      </c>
      <c r="J1470" t="str">
        <f>PROPER(MedExam_Table[[#This Row],[Heart Issues]])</f>
        <v>Yes</v>
      </c>
      <c r="K1470" t="str">
        <f>PROPER(IF(MedExam_Table[[#This Row],[smoker]]= "?","No",MedExam_Table[[#This Row],[smoker]]))</f>
        <v>Yes</v>
      </c>
      <c r="L1470" t="str">
        <f>IF(MedExam_Table[[#This Row],[BMI]]&lt;18.5,"Underweight",IF(MedExam_Table[[#This Row],[BMI]]&lt;25,"NormalWeight",IF(MedExam_Table[[#This Row],[BMI]]&lt;=30,"OverWeight","Obesity")))</f>
        <v>Obesity</v>
      </c>
      <c r="M1470" t="str">
        <f>IF(MedExam_Table[[#This Row],[HBA1C]]&lt;5.7,"Normal",IF(MedExam_Table[[#This Row],[HBA1C]]&lt;6.4,"Prediabetes","Diabetes"))</f>
        <v>Normal</v>
      </c>
      <c r="N1470" t="str">
        <f>PROPER(MedExam_Table[[#This Row],[Any Transplants]])</f>
        <v>No</v>
      </c>
    </row>
    <row r="1471" spans="1:14" x14ac:dyDescent="0.3">
      <c r="A1471" t="s">
        <v>36</v>
      </c>
      <c r="B1471">
        <v>19.21</v>
      </c>
      <c r="C1471">
        <v>5.53</v>
      </c>
      <c r="D1471" t="s">
        <v>2382</v>
      </c>
      <c r="E1471" t="s">
        <v>2380</v>
      </c>
      <c r="F1471" t="s">
        <v>2380</v>
      </c>
      <c r="G1471" t="s">
        <v>2381</v>
      </c>
      <c r="H1471" t="s">
        <v>2380</v>
      </c>
      <c r="I1471" s="9">
        <f>IF(MedExam_Table[[#This Row],[NumberOfMajorSurgeries]]="No major surgery",0,MedExam_Table[[#This Row],[NumberOfMajorSurgeries]])</f>
        <v>0</v>
      </c>
      <c r="J1471" t="str">
        <f>PROPER(MedExam_Table[[#This Row],[Heart Issues]])</f>
        <v>Yes</v>
      </c>
      <c r="K1471" t="str">
        <f>PROPER(IF(MedExam_Table[[#This Row],[smoker]]= "?","No",MedExam_Table[[#This Row],[smoker]]))</f>
        <v>No</v>
      </c>
      <c r="L1471" t="str">
        <f>IF(MedExam_Table[[#This Row],[BMI]]&lt;18.5,"Underweight",IF(MedExam_Table[[#This Row],[BMI]]&lt;25,"NormalWeight",IF(MedExam_Table[[#This Row],[BMI]]&lt;=30,"OverWeight","Obesity")))</f>
        <v>NormalWeight</v>
      </c>
      <c r="M1471" t="str">
        <f>IF(MedExam_Table[[#This Row],[HBA1C]]&lt;5.7,"Normal",IF(MedExam_Table[[#This Row],[HBA1C]]&lt;6.4,"Prediabetes","Diabetes"))</f>
        <v>Normal</v>
      </c>
      <c r="N1471" t="str">
        <f>PROPER(MedExam_Table[[#This Row],[Any Transplants]])</f>
        <v>No</v>
      </c>
    </row>
    <row r="1472" spans="1:14" x14ac:dyDescent="0.3">
      <c r="A1472" t="s">
        <v>34</v>
      </c>
      <c r="B1472">
        <v>17.86</v>
      </c>
      <c r="C1472">
        <v>5.43</v>
      </c>
      <c r="D1472" t="s">
        <v>2380</v>
      </c>
      <c r="E1472" t="s">
        <v>2380</v>
      </c>
      <c r="F1472" t="s">
        <v>2383</v>
      </c>
      <c r="G1472">
        <v>1</v>
      </c>
      <c r="H1472" t="s">
        <v>2380</v>
      </c>
      <c r="I1472" s="9">
        <f>IF(MedExam_Table[[#This Row],[NumberOfMajorSurgeries]]="No major surgery",0,MedExam_Table[[#This Row],[NumberOfMajorSurgeries]])</f>
        <v>1</v>
      </c>
      <c r="J1472" t="str">
        <f>PROPER(MedExam_Table[[#This Row],[Heart Issues]])</f>
        <v>No</v>
      </c>
      <c r="K1472" t="str">
        <f>PROPER(IF(MedExam_Table[[#This Row],[smoker]]= "?","No",MedExam_Table[[#This Row],[smoker]]))</f>
        <v>No</v>
      </c>
      <c r="L1472" t="str">
        <f>IF(MedExam_Table[[#This Row],[BMI]]&lt;18.5,"Underweight",IF(MedExam_Table[[#This Row],[BMI]]&lt;25,"NormalWeight",IF(MedExam_Table[[#This Row],[BMI]]&lt;=30,"OverWeight","Obesity")))</f>
        <v>Underweight</v>
      </c>
      <c r="M1472" t="str">
        <f>IF(MedExam_Table[[#This Row],[HBA1C]]&lt;5.7,"Normal",IF(MedExam_Table[[#This Row],[HBA1C]]&lt;6.4,"Prediabetes","Diabetes"))</f>
        <v>Normal</v>
      </c>
      <c r="N1472" t="str">
        <f>PROPER(MedExam_Table[[#This Row],[Any Transplants]])</f>
        <v>No</v>
      </c>
    </row>
    <row r="1473" spans="1:14" x14ac:dyDescent="0.3">
      <c r="A1473" t="s">
        <v>33</v>
      </c>
      <c r="B1473">
        <v>21.38</v>
      </c>
      <c r="C1473">
        <v>8.01</v>
      </c>
      <c r="D1473" t="s">
        <v>2380</v>
      </c>
      <c r="E1473" t="s">
        <v>2380</v>
      </c>
      <c r="F1473" t="s">
        <v>2380</v>
      </c>
      <c r="G1473" t="s">
        <v>2381</v>
      </c>
      <c r="H1473" t="s">
        <v>2380</v>
      </c>
      <c r="I1473" s="9">
        <f>IF(MedExam_Table[[#This Row],[NumberOfMajorSurgeries]]="No major surgery",0,MedExam_Table[[#This Row],[NumberOfMajorSurgeries]])</f>
        <v>0</v>
      </c>
      <c r="J1473" t="str">
        <f>PROPER(MedExam_Table[[#This Row],[Heart Issues]])</f>
        <v>No</v>
      </c>
      <c r="K1473" t="str">
        <f>PROPER(IF(MedExam_Table[[#This Row],[smoker]]= "?","No",MedExam_Table[[#This Row],[smoker]]))</f>
        <v>No</v>
      </c>
      <c r="L1473" t="str">
        <f>IF(MedExam_Table[[#This Row],[BMI]]&lt;18.5,"Underweight",IF(MedExam_Table[[#This Row],[BMI]]&lt;25,"NormalWeight",IF(MedExam_Table[[#This Row],[BMI]]&lt;=30,"OverWeight","Obesity")))</f>
        <v>NormalWeight</v>
      </c>
      <c r="M1473" t="str">
        <f>IF(MedExam_Table[[#This Row],[HBA1C]]&lt;5.7,"Normal",IF(MedExam_Table[[#This Row],[HBA1C]]&lt;6.4,"Prediabetes","Diabetes"))</f>
        <v>Diabetes</v>
      </c>
      <c r="N1473" t="str">
        <f>PROPER(MedExam_Table[[#This Row],[Any Transplants]])</f>
        <v>No</v>
      </c>
    </row>
    <row r="1474" spans="1:14" x14ac:dyDescent="0.3">
      <c r="A1474" t="s">
        <v>32</v>
      </c>
      <c r="B1474">
        <v>23.35</v>
      </c>
      <c r="C1474">
        <v>5.94</v>
      </c>
      <c r="D1474" t="s">
        <v>2380</v>
      </c>
      <c r="E1474" t="s">
        <v>2380</v>
      </c>
      <c r="F1474" t="s">
        <v>2380</v>
      </c>
      <c r="G1474" t="s">
        <v>2381</v>
      </c>
      <c r="H1474" t="s">
        <v>2380</v>
      </c>
      <c r="I1474" s="9">
        <f>IF(MedExam_Table[[#This Row],[NumberOfMajorSurgeries]]="No major surgery",0,MedExam_Table[[#This Row],[NumberOfMajorSurgeries]])</f>
        <v>0</v>
      </c>
      <c r="J1474" t="str">
        <f>PROPER(MedExam_Table[[#This Row],[Heart Issues]])</f>
        <v>No</v>
      </c>
      <c r="K1474" t="str">
        <f>PROPER(IF(MedExam_Table[[#This Row],[smoker]]= "?","No",MedExam_Table[[#This Row],[smoker]]))</f>
        <v>No</v>
      </c>
      <c r="L1474" t="str">
        <f>IF(MedExam_Table[[#This Row],[BMI]]&lt;18.5,"Underweight",IF(MedExam_Table[[#This Row],[BMI]]&lt;25,"NormalWeight",IF(MedExam_Table[[#This Row],[BMI]]&lt;=30,"OverWeight","Obesity")))</f>
        <v>NormalWeight</v>
      </c>
      <c r="M1474" t="str">
        <f>IF(MedExam_Table[[#This Row],[HBA1C]]&lt;5.7,"Normal",IF(MedExam_Table[[#This Row],[HBA1C]]&lt;6.4,"Prediabetes","Diabetes"))</f>
        <v>Prediabetes</v>
      </c>
      <c r="N1474" t="str">
        <f>PROPER(MedExam_Table[[#This Row],[Any Transplants]])</f>
        <v>No</v>
      </c>
    </row>
    <row r="1475" spans="1:14" x14ac:dyDescent="0.3">
      <c r="A1475" t="s">
        <v>29</v>
      </c>
      <c r="B1475">
        <v>22.24</v>
      </c>
      <c r="C1475">
        <v>5.04</v>
      </c>
      <c r="D1475" t="s">
        <v>2380</v>
      </c>
      <c r="E1475" t="s">
        <v>2380</v>
      </c>
      <c r="F1475" t="s">
        <v>2380</v>
      </c>
      <c r="G1475" t="s">
        <v>2381</v>
      </c>
      <c r="H1475" t="s">
        <v>2380</v>
      </c>
      <c r="I1475" s="9">
        <f>IF(MedExam_Table[[#This Row],[NumberOfMajorSurgeries]]="No major surgery",0,MedExam_Table[[#This Row],[NumberOfMajorSurgeries]])</f>
        <v>0</v>
      </c>
      <c r="J1475" t="str">
        <f>PROPER(MedExam_Table[[#This Row],[Heart Issues]])</f>
        <v>No</v>
      </c>
      <c r="K1475" t="str">
        <f>PROPER(IF(MedExam_Table[[#This Row],[smoker]]= "?","No",MedExam_Table[[#This Row],[smoker]]))</f>
        <v>No</v>
      </c>
      <c r="L1475" t="str">
        <f>IF(MedExam_Table[[#This Row],[BMI]]&lt;18.5,"Underweight",IF(MedExam_Table[[#This Row],[BMI]]&lt;25,"NormalWeight",IF(MedExam_Table[[#This Row],[BMI]]&lt;=30,"OverWeight","Obesity")))</f>
        <v>NormalWeight</v>
      </c>
      <c r="M1475" t="str">
        <f>IF(MedExam_Table[[#This Row],[HBA1C]]&lt;5.7,"Normal",IF(MedExam_Table[[#This Row],[HBA1C]]&lt;6.4,"Prediabetes","Diabetes"))</f>
        <v>Normal</v>
      </c>
      <c r="N1475" t="str">
        <f>PROPER(MedExam_Table[[#This Row],[Any Transplants]])</f>
        <v>No</v>
      </c>
    </row>
    <row r="1476" spans="1:14" x14ac:dyDescent="0.3">
      <c r="A1476" t="s">
        <v>28</v>
      </c>
      <c r="B1476">
        <v>24.76</v>
      </c>
      <c r="C1476">
        <v>4.54</v>
      </c>
      <c r="D1476" t="s">
        <v>2382</v>
      </c>
      <c r="E1476" t="s">
        <v>2380</v>
      </c>
      <c r="F1476" t="s">
        <v>2380</v>
      </c>
      <c r="G1476" t="s">
        <v>2381</v>
      </c>
      <c r="H1476" t="s">
        <v>2380</v>
      </c>
      <c r="I1476" s="9">
        <f>IF(MedExam_Table[[#This Row],[NumberOfMajorSurgeries]]="No major surgery",0,MedExam_Table[[#This Row],[NumberOfMajorSurgeries]])</f>
        <v>0</v>
      </c>
      <c r="J1476" t="str">
        <f>PROPER(MedExam_Table[[#This Row],[Heart Issues]])</f>
        <v>Yes</v>
      </c>
      <c r="K1476" t="str">
        <f>PROPER(IF(MedExam_Table[[#This Row],[smoker]]= "?","No",MedExam_Table[[#This Row],[smoker]]))</f>
        <v>No</v>
      </c>
      <c r="L1476" t="str">
        <f>IF(MedExam_Table[[#This Row],[BMI]]&lt;18.5,"Underweight",IF(MedExam_Table[[#This Row],[BMI]]&lt;25,"NormalWeight",IF(MedExam_Table[[#This Row],[BMI]]&lt;=30,"OverWeight","Obesity")))</f>
        <v>NormalWeight</v>
      </c>
      <c r="M1476" t="str">
        <f>IF(MedExam_Table[[#This Row],[HBA1C]]&lt;5.7,"Normal",IF(MedExam_Table[[#This Row],[HBA1C]]&lt;6.4,"Prediabetes","Diabetes"))</f>
        <v>Normal</v>
      </c>
      <c r="N1476" t="str">
        <f>PROPER(MedExam_Table[[#This Row],[Any Transplants]])</f>
        <v>No</v>
      </c>
    </row>
    <row r="1477" spans="1:14" x14ac:dyDescent="0.3">
      <c r="A1477" t="s">
        <v>27</v>
      </c>
      <c r="B1477">
        <v>20.100000000000001</v>
      </c>
      <c r="C1477">
        <v>5.6</v>
      </c>
      <c r="D1477" t="s">
        <v>2382</v>
      </c>
      <c r="E1477" t="s">
        <v>2380</v>
      </c>
      <c r="F1477" t="s">
        <v>2383</v>
      </c>
      <c r="G1477">
        <v>1</v>
      </c>
      <c r="H1477" t="s">
        <v>2380</v>
      </c>
      <c r="I1477" s="9">
        <f>IF(MedExam_Table[[#This Row],[NumberOfMajorSurgeries]]="No major surgery",0,MedExam_Table[[#This Row],[NumberOfMajorSurgeries]])</f>
        <v>1</v>
      </c>
      <c r="J1477" t="str">
        <f>PROPER(MedExam_Table[[#This Row],[Heart Issues]])</f>
        <v>Yes</v>
      </c>
      <c r="K1477" t="str">
        <f>PROPER(IF(MedExam_Table[[#This Row],[smoker]]= "?","No",MedExam_Table[[#This Row],[smoker]]))</f>
        <v>No</v>
      </c>
      <c r="L1477" t="str">
        <f>IF(MedExam_Table[[#This Row],[BMI]]&lt;18.5,"Underweight",IF(MedExam_Table[[#This Row],[BMI]]&lt;25,"NormalWeight",IF(MedExam_Table[[#This Row],[BMI]]&lt;=30,"OverWeight","Obesity")))</f>
        <v>NormalWeight</v>
      </c>
      <c r="M1477" t="str">
        <f>IF(MedExam_Table[[#This Row],[HBA1C]]&lt;5.7,"Normal",IF(MedExam_Table[[#This Row],[HBA1C]]&lt;6.4,"Prediabetes","Diabetes"))</f>
        <v>Normal</v>
      </c>
      <c r="N1477" t="str">
        <f>PROPER(MedExam_Table[[#This Row],[Any Transplants]])</f>
        <v>No</v>
      </c>
    </row>
    <row r="1478" spans="1:14" x14ac:dyDescent="0.3">
      <c r="A1478" t="s">
        <v>26</v>
      </c>
      <c r="B1478">
        <v>21.77</v>
      </c>
      <c r="C1478">
        <v>10.67</v>
      </c>
      <c r="D1478" t="s">
        <v>2380</v>
      </c>
      <c r="E1478" t="s">
        <v>2380</v>
      </c>
      <c r="F1478" t="s">
        <v>2380</v>
      </c>
      <c r="G1478" t="s">
        <v>2381</v>
      </c>
      <c r="H1478" t="s">
        <v>2380</v>
      </c>
      <c r="I1478" s="9">
        <f>IF(MedExam_Table[[#This Row],[NumberOfMajorSurgeries]]="No major surgery",0,MedExam_Table[[#This Row],[NumberOfMajorSurgeries]])</f>
        <v>0</v>
      </c>
      <c r="J1478" t="str">
        <f>PROPER(MedExam_Table[[#This Row],[Heart Issues]])</f>
        <v>No</v>
      </c>
      <c r="K1478" t="str">
        <f>PROPER(IF(MedExam_Table[[#This Row],[smoker]]= "?","No",MedExam_Table[[#This Row],[smoker]]))</f>
        <v>No</v>
      </c>
      <c r="L1478" t="str">
        <f>IF(MedExam_Table[[#This Row],[BMI]]&lt;18.5,"Underweight",IF(MedExam_Table[[#This Row],[BMI]]&lt;25,"NormalWeight",IF(MedExam_Table[[#This Row],[BMI]]&lt;=30,"OverWeight","Obesity")))</f>
        <v>NormalWeight</v>
      </c>
      <c r="M1478" t="str">
        <f>IF(MedExam_Table[[#This Row],[HBA1C]]&lt;5.7,"Normal",IF(MedExam_Table[[#This Row],[HBA1C]]&lt;6.4,"Prediabetes","Diabetes"))</f>
        <v>Diabetes</v>
      </c>
      <c r="N1478" t="str">
        <f>PROPER(MedExam_Table[[#This Row],[Any Transplants]])</f>
        <v>No</v>
      </c>
    </row>
    <row r="1479" spans="1:14" x14ac:dyDescent="0.3">
      <c r="A1479" t="s">
        <v>25</v>
      </c>
      <c r="B1479">
        <v>17.82</v>
      </c>
      <c r="C1479">
        <v>5.26</v>
      </c>
      <c r="D1479" t="s">
        <v>2382</v>
      </c>
      <c r="E1479" t="s">
        <v>2380</v>
      </c>
      <c r="F1479" t="s">
        <v>2380</v>
      </c>
      <c r="G1479">
        <v>1</v>
      </c>
      <c r="H1479" t="s">
        <v>2380</v>
      </c>
      <c r="I1479" s="9">
        <f>IF(MedExam_Table[[#This Row],[NumberOfMajorSurgeries]]="No major surgery",0,MedExam_Table[[#This Row],[NumberOfMajorSurgeries]])</f>
        <v>1</v>
      </c>
      <c r="J1479" t="str">
        <f>PROPER(MedExam_Table[[#This Row],[Heart Issues]])</f>
        <v>Yes</v>
      </c>
      <c r="K1479" t="str">
        <f>PROPER(IF(MedExam_Table[[#This Row],[smoker]]= "?","No",MedExam_Table[[#This Row],[smoker]]))</f>
        <v>No</v>
      </c>
      <c r="L1479" t="str">
        <f>IF(MedExam_Table[[#This Row],[BMI]]&lt;18.5,"Underweight",IF(MedExam_Table[[#This Row],[BMI]]&lt;25,"NormalWeight",IF(MedExam_Table[[#This Row],[BMI]]&lt;=30,"OverWeight","Obesity")))</f>
        <v>Underweight</v>
      </c>
      <c r="M1479" t="str">
        <f>IF(MedExam_Table[[#This Row],[HBA1C]]&lt;5.7,"Normal",IF(MedExam_Table[[#This Row],[HBA1C]]&lt;6.4,"Prediabetes","Diabetes"))</f>
        <v>Normal</v>
      </c>
      <c r="N1479" t="str">
        <f>PROPER(MedExam_Table[[#This Row],[Any Transplants]])</f>
        <v>No</v>
      </c>
    </row>
    <row r="1480" spans="1:14" x14ac:dyDescent="0.3">
      <c r="A1480" t="s">
        <v>24</v>
      </c>
      <c r="B1480">
        <v>17.07</v>
      </c>
      <c r="C1480">
        <v>5.22</v>
      </c>
      <c r="D1480" t="s">
        <v>2380</v>
      </c>
      <c r="E1480" t="s">
        <v>2380</v>
      </c>
      <c r="F1480" t="s">
        <v>2383</v>
      </c>
      <c r="G1480">
        <v>1</v>
      </c>
      <c r="H1480" t="s">
        <v>2380</v>
      </c>
      <c r="I1480" s="9">
        <f>IF(MedExam_Table[[#This Row],[NumberOfMajorSurgeries]]="No major surgery",0,MedExam_Table[[#This Row],[NumberOfMajorSurgeries]])</f>
        <v>1</v>
      </c>
      <c r="J1480" t="str">
        <f>PROPER(MedExam_Table[[#This Row],[Heart Issues]])</f>
        <v>No</v>
      </c>
      <c r="K1480" t="str">
        <f>PROPER(IF(MedExam_Table[[#This Row],[smoker]]= "?","No",MedExam_Table[[#This Row],[smoker]]))</f>
        <v>No</v>
      </c>
      <c r="L1480" t="str">
        <f>IF(MedExam_Table[[#This Row],[BMI]]&lt;18.5,"Underweight",IF(MedExam_Table[[#This Row],[BMI]]&lt;25,"NormalWeight",IF(MedExam_Table[[#This Row],[BMI]]&lt;=30,"OverWeight","Obesity")))</f>
        <v>Underweight</v>
      </c>
      <c r="M1480" t="str">
        <f>IF(MedExam_Table[[#This Row],[HBA1C]]&lt;5.7,"Normal",IF(MedExam_Table[[#This Row],[HBA1C]]&lt;6.4,"Prediabetes","Diabetes"))</f>
        <v>Normal</v>
      </c>
      <c r="N1480" t="str">
        <f>PROPER(MedExam_Table[[#This Row],[Any Transplants]])</f>
        <v>No</v>
      </c>
    </row>
    <row r="1481" spans="1:14" x14ac:dyDescent="0.3">
      <c r="A1481" t="s">
        <v>2140</v>
      </c>
      <c r="B1481">
        <v>34.799999999999997</v>
      </c>
      <c r="C1481">
        <v>6.18</v>
      </c>
      <c r="D1481" t="s">
        <v>2380</v>
      </c>
      <c r="E1481" t="s">
        <v>2380</v>
      </c>
      <c r="F1481" t="s">
        <v>2383</v>
      </c>
      <c r="G1481">
        <v>1</v>
      </c>
      <c r="H1481" t="s">
        <v>2382</v>
      </c>
      <c r="I1481" s="9">
        <f>IF(MedExam_Table[[#This Row],[NumberOfMajorSurgeries]]="No major surgery",0,MedExam_Table[[#This Row],[NumberOfMajorSurgeries]])</f>
        <v>1</v>
      </c>
      <c r="J1481" t="str">
        <f>PROPER(MedExam_Table[[#This Row],[Heart Issues]])</f>
        <v>No</v>
      </c>
      <c r="K1481" t="str">
        <f>PROPER(IF(MedExam_Table[[#This Row],[smoker]]= "?","No",MedExam_Table[[#This Row],[smoker]]))</f>
        <v>Yes</v>
      </c>
      <c r="L1481" t="str">
        <f>IF(MedExam_Table[[#This Row],[BMI]]&lt;18.5,"Underweight",IF(MedExam_Table[[#This Row],[BMI]]&lt;25,"NormalWeight",IF(MedExam_Table[[#This Row],[BMI]]&lt;=30,"OverWeight","Obesity")))</f>
        <v>Obesity</v>
      </c>
      <c r="M1481" t="str">
        <f>IF(MedExam_Table[[#This Row],[HBA1C]]&lt;5.7,"Normal",IF(MedExam_Table[[#This Row],[HBA1C]]&lt;6.4,"Prediabetes","Diabetes"))</f>
        <v>Prediabetes</v>
      </c>
      <c r="N1481" t="str">
        <f>PROPER(MedExam_Table[[#This Row],[Any Transplants]])</f>
        <v>No</v>
      </c>
    </row>
    <row r="1482" spans="1:14" x14ac:dyDescent="0.3">
      <c r="A1482" t="s">
        <v>22</v>
      </c>
      <c r="B1482">
        <v>22.24</v>
      </c>
      <c r="C1482">
        <v>4.29</v>
      </c>
      <c r="D1482" t="s">
        <v>2382</v>
      </c>
      <c r="E1482" t="s">
        <v>2380</v>
      </c>
      <c r="F1482" t="s">
        <v>2380</v>
      </c>
      <c r="G1482" t="s">
        <v>2381</v>
      </c>
      <c r="H1482" t="s">
        <v>2380</v>
      </c>
      <c r="I1482" s="9">
        <f>IF(MedExam_Table[[#This Row],[NumberOfMajorSurgeries]]="No major surgery",0,MedExam_Table[[#This Row],[NumberOfMajorSurgeries]])</f>
        <v>0</v>
      </c>
      <c r="J1482" t="str">
        <f>PROPER(MedExam_Table[[#This Row],[Heart Issues]])</f>
        <v>Yes</v>
      </c>
      <c r="K1482" t="str">
        <f>PROPER(IF(MedExam_Table[[#This Row],[smoker]]= "?","No",MedExam_Table[[#This Row],[smoker]]))</f>
        <v>No</v>
      </c>
      <c r="L1482" t="str">
        <f>IF(MedExam_Table[[#This Row],[BMI]]&lt;18.5,"Underweight",IF(MedExam_Table[[#This Row],[BMI]]&lt;25,"NormalWeight",IF(MedExam_Table[[#This Row],[BMI]]&lt;=30,"OverWeight","Obesity")))</f>
        <v>NormalWeight</v>
      </c>
      <c r="M1482" t="str">
        <f>IF(MedExam_Table[[#This Row],[HBA1C]]&lt;5.7,"Normal",IF(MedExam_Table[[#This Row],[HBA1C]]&lt;6.4,"Prediabetes","Diabetes"))</f>
        <v>Normal</v>
      </c>
      <c r="N1482" t="str">
        <f>PROPER(MedExam_Table[[#This Row],[Any Transplants]])</f>
        <v>No</v>
      </c>
    </row>
    <row r="1483" spans="1:14" x14ac:dyDescent="0.3">
      <c r="A1483" t="s">
        <v>21</v>
      </c>
      <c r="B1483">
        <v>22.34</v>
      </c>
      <c r="C1483">
        <v>5.57</v>
      </c>
      <c r="D1483" t="s">
        <v>2380</v>
      </c>
      <c r="E1483" t="s">
        <v>2380</v>
      </c>
      <c r="F1483" t="s">
        <v>2380</v>
      </c>
      <c r="G1483">
        <v>1</v>
      </c>
      <c r="H1483" t="s">
        <v>2380</v>
      </c>
      <c r="I1483" s="9">
        <f>IF(MedExam_Table[[#This Row],[NumberOfMajorSurgeries]]="No major surgery",0,MedExam_Table[[#This Row],[NumberOfMajorSurgeries]])</f>
        <v>1</v>
      </c>
      <c r="J1483" t="str">
        <f>PROPER(MedExam_Table[[#This Row],[Heart Issues]])</f>
        <v>No</v>
      </c>
      <c r="K1483" t="str">
        <f>PROPER(IF(MedExam_Table[[#This Row],[smoker]]= "?","No",MedExam_Table[[#This Row],[smoker]]))</f>
        <v>No</v>
      </c>
      <c r="L1483" t="str">
        <f>IF(MedExam_Table[[#This Row],[BMI]]&lt;18.5,"Underweight",IF(MedExam_Table[[#This Row],[BMI]]&lt;25,"NormalWeight",IF(MedExam_Table[[#This Row],[BMI]]&lt;=30,"OverWeight","Obesity")))</f>
        <v>NormalWeight</v>
      </c>
      <c r="M1483" t="str">
        <f>IF(MedExam_Table[[#This Row],[HBA1C]]&lt;5.7,"Normal",IF(MedExam_Table[[#This Row],[HBA1C]]&lt;6.4,"Prediabetes","Diabetes"))</f>
        <v>Normal</v>
      </c>
      <c r="N1483" t="str">
        <f>PROPER(MedExam_Table[[#This Row],[Any Transplants]])</f>
        <v>No</v>
      </c>
    </row>
    <row r="1484" spans="1:14" x14ac:dyDescent="0.3">
      <c r="A1484" t="s">
        <v>19</v>
      </c>
      <c r="B1484">
        <v>17.7</v>
      </c>
      <c r="C1484">
        <v>6.28</v>
      </c>
      <c r="D1484" t="s">
        <v>2380</v>
      </c>
      <c r="E1484" t="s">
        <v>2380</v>
      </c>
      <c r="F1484" t="s">
        <v>2380</v>
      </c>
      <c r="G1484">
        <v>1</v>
      </c>
      <c r="H1484" t="s">
        <v>2380</v>
      </c>
      <c r="I1484" s="9">
        <f>IF(MedExam_Table[[#This Row],[NumberOfMajorSurgeries]]="No major surgery",0,MedExam_Table[[#This Row],[NumberOfMajorSurgeries]])</f>
        <v>1</v>
      </c>
      <c r="J1484" t="str">
        <f>PROPER(MedExam_Table[[#This Row],[Heart Issues]])</f>
        <v>No</v>
      </c>
      <c r="K1484" t="str">
        <f>PROPER(IF(MedExam_Table[[#This Row],[smoker]]= "?","No",MedExam_Table[[#This Row],[smoker]]))</f>
        <v>No</v>
      </c>
      <c r="L1484" t="str">
        <f>IF(MedExam_Table[[#This Row],[BMI]]&lt;18.5,"Underweight",IF(MedExam_Table[[#This Row],[BMI]]&lt;25,"NormalWeight",IF(MedExam_Table[[#This Row],[BMI]]&lt;=30,"OverWeight","Obesity")))</f>
        <v>Underweight</v>
      </c>
      <c r="M1484" t="str">
        <f>IF(MedExam_Table[[#This Row],[HBA1C]]&lt;5.7,"Normal",IF(MedExam_Table[[#This Row],[HBA1C]]&lt;6.4,"Prediabetes","Diabetes"))</f>
        <v>Prediabetes</v>
      </c>
      <c r="N1484" t="str">
        <f>PROPER(MedExam_Table[[#This Row],[Any Transplants]])</f>
        <v>No</v>
      </c>
    </row>
    <row r="1485" spans="1:14" x14ac:dyDescent="0.3">
      <c r="A1485" t="s">
        <v>17</v>
      </c>
      <c r="B1485">
        <v>16.47</v>
      </c>
      <c r="C1485">
        <v>6.35</v>
      </c>
      <c r="D1485" t="s">
        <v>2380</v>
      </c>
      <c r="E1485" t="s">
        <v>2380</v>
      </c>
      <c r="F1485" t="s">
        <v>2383</v>
      </c>
      <c r="G1485">
        <v>1</v>
      </c>
      <c r="H1485" t="s">
        <v>2380</v>
      </c>
      <c r="I1485" s="9">
        <f>IF(MedExam_Table[[#This Row],[NumberOfMajorSurgeries]]="No major surgery",0,MedExam_Table[[#This Row],[NumberOfMajorSurgeries]])</f>
        <v>1</v>
      </c>
      <c r="J1485" t="str">
        <f>PROPER(MedExam_Table[[#This Row],[Heart Issues]])</f>
        <v>No</v>
      </c>
      <c r="K1485" t="str">
        <f>PROPER(IF(MedExam_Table[[#This Row],[smoker]]= "?","No",MedExam_Table[[#This Row],[smoker]]))</f>
        <v>No</v>
      </c>
      <c r="L1485" t="str">
        <f>IF(MedExam_Table[[#This Row],[BMI]]&lt;18.5,"Underweight",IF(MedExam_Table[[#This Row],[BMI]]&lt;25,"NormalWeight",IF(MedExam_Table[[#This Row],[BMI]]&lt;=30,"OverWeight","Obesity")))</f>
        <v>Underweight</v>
      </c>
      <c r="M1485" t="str">
        <f>IF(MedExam_Table[[#This Row],[HBA1C]]&lt;5.7,"Normal",IF(MedExam_Table[[#This Row],[HBA1C]]&lt;6.4,"Prediabetes","Diabetes"))</f>
        <v>Prediabetes</v>
      </c>
      <c r="N1485" t="str">
        <f>PROPER(MedExam_Table[[#This Row],[Any Transplants]])</f>
        <v>No</v>
      </c>
    </row>
    <row r="1486" spans="1:14" x14ac:dyDescent="0.3">
      <c r="A1486" t="s">
        <v>14</v>
      </c>
      <c r="B1486">
        <v>17.600000000000001</v>
      </c>
      <c r="C1486">
        <v>4.3899999999999997</v>
      </c>
      <c r="D1486" t="s">
        <v>2380</v>
      </c>
      <c r="E1486" t="s">
        <v>2380</v>
      </c>
      <c r="F1486" t="s">
        <v>2380</v>
      </c>
      <c r="G1486">
        <v>1</v>
      </c>
      <c r="H1486" t="s">
        <v>2380</v>
      </c>
      <c r="I1486" s="9">
        <f>IF(MedExam_Table[[#This Row],[NumberOfMajorSurgeries]]="No major surgery",0,MedExam_Table[[#This Row],[NumberOfMajorSurgeries]])</f>
        <v>1</v>
      </c>
      <c r="J1486" t="str">
        <f>PROPER(MedExam_Table[[#This Row],[Heart Issues]])</f>
        <v>No</v>
      </c>
      <c r="K1486" t="str">
        <f>PROPER(IF(MedExam_Table[[#This Row],[smoker]]= "?","No",MedExam_Table[[#This Row],[smoker]]))</f>
        <v>No</v>
      </c>
      <c r="L1486" t="str">
        <f>IF(MedExam_Table[[#This Row],[BMI]]&lt;18.5,"Underweight",IF(MedExam_Table[[#This Row],[BMI]]&lt;25,"NormalWeight",IF(MedExam_Table[[#This Row],[BMI]]&lt;=30,"OverWeight","Obesity")))</f>
        <v>Underweight</v>
      </c>
      <c r="M1486" t="str">
        <f>IF(MedExam_Table[[#This Row],[HBA1C]]&lt;5.7,"Normal",IF(MedExam_Table[[#This Row],[HBA1C]]&lt;6.4,"Prediabetes","Diabetes"))</f>
        <v>Normal</v>
      </c>
      <c r="N1486" t="str">
        <f>PROPER(MedExam_Table[[#This Row],[Any Transplants]])</f>
        <v>No</v>
      </c>
    </row>
    <row r="1487" spans="1:14" x14ac:dyDescent="0.3">
      <c r="A1487" t="s">
        <v>9</v>
      </c>
      <c r="B1487">
        <v>17.579999999999998</v>
      </c>
      <c r="C1487">
        <v>4.51</v>
      </c>
      <c r="D1487" t="s">
        <v>2380</v>
      </c>
      <c r="E1487" t="s">
        <v>2380</v>
      </c>
      <c r="F1487" t="s">
        <v>2380</v>
      </c>
      <c r="G1487">
        <v>1</v>
      </c>
      <c r="H1487" t="s">
        <v>2380</v>
      </c>
      <c r="I1487" s="9">
        <f>IF(MedExam_Table[[#This Row],[NumberOfMajorSurgeries]]="No major surgery",0,MedExam_Table[[#This Row],[NumberOfMajorSurgeries]])</f>
        <v>1</v>
      </c>
      <c r="J1487" t="str">
        <f>PROPER(MedExam_Table[[#This Row],[Heart Issues]])</f>
        <v>No</v>
      </c>
      <c r="K1487" t="str">
        <f>PROPER(IF(MedExam_Table[[#This Row],[smoker]]= "?","No",MedExam_Table[[#This Row],[smoker]]))</f>
        <v>No</v>
      </c>
      <c r="L1487" t="str">
        <f>IF(MedExam_Table[[#This Row],[BMI]]&lt;18.5,"Underweight",IF(MedExam_Table[[#This Row],[BMI]]&lt;25,"NormalWeight",IF(MedExam_Table[[#This Row],[BMI]]&lt;=30,"OverWeight","Obesity")))</f>
        <v>Underweight</v>
      </c>
      <c r="M1487" t="str">
        <f>IF(MedExam_Table[[#This Row],[HBA1C]]&lt;5.7,"Normal",IF(MedExam_Table[[#This Row],[HBA1C]]&lt;6.4,"Prediabetes","Diabetes"))</f>
        <v>Normal</v>
      </c>
      <c r="N1487" t="str">
        <f>PROPER(MedExam_Table[[#This Row],[Any Transplants]])</f>
        <v>No</v>
      </c>
    </row>
    <row r="1488" spans="1:14" x14ac:dyDescent="0.3">
      <c r="A1488" t="s">
        <v>2139</v>
      </c>
      <c r="B1488">
        <v>31.68</v>
      </c>
      <c r="C1488">
        <v>4.4000000000000004</v>
      </c>
      <c r="D1488" t="s">
        <v>2380</v>
      </c>
      <c r="E1488" t="s">
        <v>2380</v>
      </c>
      <c r="F1488" t="s">
        <v>2380</v>
      </c>
      <c r="G1488" t="s">
        <v>2381</v>
      </c>
      <c r="H1488" t="s">
        <v>2382</v>
      </c>
      <c r="I1488" s="9">
        <f>IF(MedExam_Table[[#This Row],[NumberOfMajorSurgeries]]="No major surgery",0,MedExam_Table[[#This Row],[NumberOfMajorSurgeries]])</f>
        <v>0</v>
      </c>
      <c r="J1488" t="str">
        <f>PROPER(MedExam_Table[[#This Row],[Heart Issues]])</f>
        <v>No</v>
      </c>
      <c r="K1488" t="str">
        <f>PROPER(IF(MedExam_Table[[#This Row],[smoker]]= "?","No",MedExam_Table[[#This Row],[smoker]]))</f>
        <v>Yes</v>
      </c>
      <c r="L1488" t="str">
        <f>IF(MedExam_Table[[#This Row],[BMI]]&lt;18.5,"Underweight",IF(MedExam_Table[[#This Row],[BMI]]&lt;25,"NormalWeight",IF(MedExam_Table[[#This Row],[BMI]]&lt;=30,"OverWeight","Obesity")))</f>
        <v>Obesity</v>
      </c>
      <c r="M1488" t="str">
        <f>IF(MedExam_Table[[#This Row],[HBA1C]]&lt;5.7,"Normal",IF(MedExam_Table[[#This Row],[HBA1C]]&lt;6.4,"Prediabetes","Diabetes"))</f>
        <v>Normal</v>
      </c>
      <c r="N1488" t="str">
        <f>PROPER(MedExam_Table[[#This Row],[Any Transplants]])</f>
        <v>No</v>
      </c>
    </row>
    <row r="1489" spans="1:14" x14ac:dyDescent="0.3">
      <c r="A1489" t="s">
        <v>2138</v>
      </c>
      <c r="B1489">
        <v>33.534999999999997</v>
      </c>
      <c r="C1489">
        <v>6.23</v>
      </c>
      <c r="D1489" t="s">
        <v>2380</v>
      </c>
      <c r="E1489" t="s">
        <v>2382</v>
      </c>
      <c r="F1489" t="s">
        <v>2380</v>
      </c>
      <c r="G1489">
        <v>1</v>
      </c>
      <c r="H1489" t="s">
        <v>2382</v>
      </c>
      <c r="I1489" s="9">
        <f>IF(MedExam_Table[[#This Row],[NumberOfMajorSurgeries]]="No major surgery",0,MedExam_Table[[#This Row],[NumberOfMajorSurgeries]])</f>
        <v>1</v>
      </c>
      <c r="J1489" t="str">
        <f>PROPER(MedExam_Table[[#This Row],[Heart Issues]])</f>
        <v>No</v>
      </c>
      <c r="K1489" t="str">
        <f>PROPER(IF(MedExam_Table[[#This Row],[smoker]]= "?","No",MedExam_Table[[#This Row],[smoker]]))</f>
        <v>Yes</v>
      </c>
      <c r="L1489" t="str">
        <f>IF(MedExam_Table[[#This Row],[BMI]]&lt;18.5,"Underweight",IF(MedExam_Table[[#This Row],[BMI]]&lt;25,"NormalWeight",IF(MedExam_Table[[#This Row],[BMI]]&lt;=30,"OverWeight","Obesity")))</f>
        <v>Obesity</v>
      </c>
      <c r="M1489" t="str">
        <f>IF(MedExam_Table[[#This Row],[HBA1C]]&lt;5.7,"Normal",IF(MedExam_Table[[#This Row],[HBA1C]]&lt;6.4,"Prediabetes","Diabetes"))</f>
        <v>Prediabetes</v>
      </c>
      <c r="N1489" t="str">
        <f>PROPER(MedExam_Table[[#This Row],[Any Transplants]])</f>
        <v>Yes</v>
      </c>
    </row>
    <row r="1490" spans="1:14" x14ac:dyDescent="0.3">
      <c r="A1490" t="s">
        <v>2137</v>
      </c>
      <c r="B1490">
        <v>31.92</v>
      </c>
      <c r="C1490">
        <v>5.33</v>
      </c>
      <c r="D1490" t="s">
        <v>2382</v>
      </c>
      <c r="E1490" t="s">
        <v>2380</v>
      </c>
      <c r="F1490" t="s">
        <v>2380</v>
      </c>
      <c r="G1490" t="s">
        <v>2381</v>
      </c>
      <c r="H1490" t="s">
        <v>2382</v>
      </c>
      <c r="I1490" s="9">
        <f>IF(MedExam_Table[[#This Row],[NumberOfMajorSurgeries]]="No major surgery",0,MedExam_Table[[#This Row],[NumberOfMajorSurgeries]])</f>
        <v>0</v>
      </c>
      <c r="J1490" t="str">
        <f>PROPER(MedExam_Table[[#This Row],[Heart Issues]])</f>
        <v>Yes</v>
      </c>
      <c r="K1490" t="str">
        <f>PROPER(IF(MedExam_Table[[#This Row],[smoker]]= "?","No",MedExam_Table[[#This Row],[smoker]]))</f>
        <v>Yes</v>
      </c>
      <c r="L1490" t="str">
        <f>IF(MedExam_Table[[#This Row],[BMI]]&lt;18.5,"Underweight",IF(MedExam_Table[[#This Row],[BMI]]&lt;25,"NormalWeight",IF(MedExam_Table[[#This Row],[BMI]]&lt;=30,"OverWeight","Obesity")))</f>
        <v>Obesity</v>
      </c>
      <c r="M1490" t="str">
        <f>IF(MedExam_Table[[#This Row],[HBA1C]]&lt;5.7,"Normal",IF(MedExam_Table[[#This Row],[HBA1C]]&lt;6.4,"Prediabetes","Diabetes"))</f>
        <v>Normal</v>
      </c>
      <c r="N1490" t="str">
        <f>PROPER(MedExam_Table[[#This Row],[Any Transplants]])</f>
        <v>No</v>
      </c>
    </row>
    <row r="1491" spans="1:14" x14ac:dyDescent="0.3">
      <c r="A1491" t="s">
        <v>2136</v>
      </c>
      <c r="B1491">
        <v>32.700000000000003</v>
      </c>
      <c r="C1491">
        <v>4.09</v>
      </c>
      <c r="D1491" t="s">
        <v>2380</v>
      </c>
      <c r="E1491" t="s">
        <v>2380</v>
      </c>
      <c r="F1491" t="s">
        <v>2380</v>
      </c>
      <c r="G1491">
        <v>1</v>
      </c>
      <c r="H1491" t="s">
        <v>2382</v>
      </c>
      <c r="I1491" s="9">
        <f>IF(MedExam_Table[[#This Row],[NumberOfMajorSurgeries]]="No major surgery",0,MedExam_Table[[#This Row],[NumberOfMajorSurgeries]])</f>
        <v>1</v>
      </c>
      <c r="J1491" t="str">
        <f>PROPER(MedExam_Table[[#This Row],[Heart Issues]])</f>
        <v>No</v>
      </c>
      <c r="K1491" t="str">
        <f>PROPER(IF(MedExam_Table[[#This Row],[smoker]]= "?","No",MedExam_Table[[#This Row],[smoker]]))</f>
        <v>Yes</v>
      </c>
      <c r="L1491" t="str">
        <f>IF(MedExam_Table[[#This Row],[BMI]]&lt;18.5,"Underweight",IF(MedExam_Table[[#This Row],[BMI]]&lt;25,"NormalWeight",IF(MedExam_Table[[#This Row],[BMI]]&lt;=30,"OverWeight","Obesity")))</f>
        <v>Obesity</v>
      </c>
      <c r="M1491" t="str">
        <f>IF(MedExam_Table[[#This Row],[HBA1C]]&lt;5.7,"Normal",IF(MedExam_Table[[#This Row],[HBA1C]]&lt;6.4,"Prediabetes","Diabetes"))</f>
        <v>Normal</v>
      </c>
      <c r="N1491" t="str">
        <f>PROPER(MedExam_Table[[#This Row],[Any Transplants]])</f>
        <v>No</v>
      </c>
    </row>
    <row r="1492" spans="1:14" x14ac:dyDescent="0.3">
      <c r="A1492" t="s">
        <v>2135</v>
      </c>
      <c r="B1492">
        <v>41.25</v>
      </c>
      <c r="C1492">
        <v>5.19</v>
      </c>
      <c r="D1492" t="s">
        <v>2380</v>
      </c>
      <c r="E1492" t="s">
        <v>2380</v>
      </c>
      <c r="F1492" t="s">
        <v>2380</v>
      </c>
      <c r="G1492" t="s">
        <v>2381</v>
      </c>
      <c r="H1492" t="s">
        <v>2382</v>
      </c>
      <c r="I1492" s="9">
        <f>IF(MedExam_Table[[#This Row],[NumberOfMajorSurgeries]]="No major surgery",0,MedExam_Table[[#This Row],[NumberOfMajorSurgeries]])</f>
        <v>0</v>
      </c>
      <c r="J1492" t="str">
        <f>PROPER(MedExam_Table[[#This Row],[Heart Issues]])</f>
        <v>No</v>
      </c>
      <c r="K1492" t="str">
        <f>PROPER(IF(MedExam_Table[[#This Row],[smoker]]= "?","No",MedExam_Table[[#This Row],[smoker]]))</f>
        <v>Yes</v>
      </c>
      <c r="L1492" t="str">
        <f>IF(MedExam_Table[[#This Row],[BMI]]&lt;18.5,"Underweight",IF(MedExam_Table[[#This Row],[BMI]]&lt;25,"NormalWeight",IF(MedExam_Table[[#This Row],[BMI]]&lt;=30,"OverWeight","Obesity")))</f>
        <v>Obesity</v>
      </c>
      <c r="M1492" t="str">
        <f>IF(MedExam_Table[[#This Row],[HBA1C]]&lt;5.7,"Normal",IF(MedExam_Table[[#This Row],[HBA1C]]&lt;6.4,"Prediabetes","Diabetes"))</f>
        <v>Normal</v>
      </c>
      <c r="N1492" t="str">
        <f>PROPER(MedExam_Table[[#This Row],[Any Transplants]])</f>
        <v>No</v>
      </c>
    </row>
    <row r="1493" spans="1:14" x14ac:dyDescent="0.3">
      <c r="A1493" t="s">
        <v>2134</v>
      </c>
      <c r="B1493">
        <v>33.11</v>
      </c>
      <c r="C1493">
        <v>4.12</v>
      </c>
      <c r="D1493" t="s">
        <v>2380</v>
      </c>
      <c r="E1493" t="s">
        <v>2380</v>
      </c>
      <c r="F1493" t="s">
        <v>2383</v>
      </c>
      <c r="G1493">
        <v>1</v>
      </c>
      <c r="H1493" t="s">
        <v>2382</v>
      </c>
      <c r="I1493" s="9">
        <f>IF(MedExam_Table[[#This Row],[NumberOfMajorSurgeries]]="No major surgery",0,MedExam_Table[[#This Row],[NumberOfMajorSurgeries]])</f>
        <v>1</v>
      </c>
      <c r="J1493" t="str">
        <f>PROPER(MedExam_Table[[#This Row],[Heart Issues]])</f>
        <v>No</v>
      </c>
      <c r="K1493" t="str">
        <f>PROPER(IF(MedExam_Table[[#This Row],[smoker]]= "?","No",MedExam_Table[[#This Row],[smoker]]))</f>
        <v>Yes</v>
      </c>
      <c r="L1493" t="str">
        <f>IF(MedExam_Table[[#This Row],[BMI]]&lt;18.5,"Underweight",IF(MedExam_Table[[#This Row],[BMI]]&lt;25,"NormalWeight",IF(MedExam_Table[[#This Row],[BMI]]&lt;=30,"OverWeight","Obesity")))</f>
        <v>Obesity</v>
      </c>
      <c r="M1493" t="str">
        <f>IF(MedExam_Table[[#This Row],[HBA1C]]&lt;5.7,"Normal",IF(MedExam_Table[[#This Row],[HBA1C]]&lt;6.4,"Prediabetes","Diabetes"))</f>
        <v>Normal</v>
      </c>
      <c r="N1493" t="str">
        <f>PROPER(MedExam_Table[[#This Row],[Any Transplants]])</f>
        <v>No</v>
      </c>
    </row>
    <row r="1494" spans="1:14" x14ac:dyDescent="0.3">
      <c r="A1494" t="s">
        <v>2349</v>
      </c>
      <c r="B1494">
        <v>41.8</v>
      </c>
      <c r="C1494">
        <v>7.89</v>
      </c>
      <c r="D1494" t="s">
        <v>2382</v>
      </c>
      <c r="E1494" t="s">
        <v>2380</v>
      </c>
      <c r="F1494" t="s">
        <v>2380</v>
      </c>
      <c r="G1494">
        <v>2</v>
      </c>
      <c r="H1494" t="s">
        <v>2382</v>
      </c>
      <c r="I1494" s="9">
        <f>IF(MedExam_Table[[#This Row],[NumberOfMajorSurgeries]]="No major surgery",0,MedExam_Table[[#This Row],[NumberOfMajorSurgeries]])</f>
        <v>2</v>
      </c>
      <c r="J1494" t="str">
        <f>PROPER(MedExam_Table[[#This Row],[Heart Issues]])</f>
        <v>Yes</v>
      </c>
      <c r="K1494" t="str">
        <f>PROPER(IF(MedExam_Table[[#This Row],[smoker]]= "?","No",MedExam_Table[[#This Row],[smoker]]))</f>
        <v>Yes</v>
      </c>
      <c r="L1494" t="str">
        <f>IF(MedExam_Table[[#This Row],[BMI]]&lt;18.5,"Underweight",IF(MedExam_Table[[#This Row],[BMI]]&lt;25,"NormalWeight",IF(MedExam_Table[[#This Row],[BMI]]&lt;=30,"OverWeight","Obesity")))</f>
        <v>Obesity</v>
      </c>
      <c r="M1494" t="str">
        <f>IF(MedExam_Table[[#This Row],[HBA1C]]&lt;5.7,"Normal",IF(MedExam_Table[[#This Row],[HBA1C]]&lt;6.4,"Prediabetes","Diabetes"))</f>
        <v>Diabetes</v>
      </c>
      <c r="N1494" t="str">
        <f>PROPER(MedExam_Table[[#This Row],[Any Transplants]])</f>
        <v>No</v>
      </c>
    </row>
    <row r="1495" spans="1:14" x14ac:dyDescent="0.3">
      <c r="A1495" t="s">
        <v>2133</v>
      </c>
      <c r="B1495">
        <v>36.159999999999997</v>
      </c>
      <c r="C1495">
        <v>5.0999999999999996</v>
      </c>
      <c r="D1495" t="s">
        <v>2380</v>
      </c>
      <c r="E1495" t="s">
        <v>2380</v>
      </c>
      <c r="F1495" t="s">
        <v>2380</v>
      </c>
      <c r="G1495">
        <v>1</v>
      </c>
      <c r="H1495" t="s">
        <v>2382</v>
      </c>
      <c r="I1495" s="9">
        <f>IF(MedExam_Table[[#This Row],[NumberOfMajorSurgeries]]="No major surgery",0,MedExam_Table[[#This Row],[NumberOfMajorSurgeries]])</f>
        <v>1</v>
      </c>
      <c r="J1495" t="str">
        <f>PROPER(MedExam_Table[[#This Row],[Heart Issues]])</f>
        <v>No</v>
      </c>
      <c r="K1495" t="str">
        <f>PROPER(IF(MedExam_Table[[#This Row],[smoker]]= "?","No",MedExam_Table[[#This Row],[smoker]]))</f>
        <v>Yes</v>
      </c>
      <c r="L1495" t="str">
        <f>IF(MedExam_Table[[#This Row],[BMI]]&lt;18.5,"Underweight",IF(MedExam_Table[[#This Row],[BMI]]&lt;25,"NormalWeight",IF(MedExam_Table[[#This Row],[BMI]]&lt;=30,"OverWeight","Obesity")))</f>
        <v>Obesity</v>
      </c>
      <c r="M1495" t="str">
        <f>IF(MedExam_Table[[#This Row],[HBA1C]]&lt;5.7,"Normal",IF(MedExam_Table[[#This Row],[HBA1C]]&lt;6.4,"Prediabetes","Diabetes"))</f>
        <v>Normal</v>
      </c>
      <c r="N1495" t="str">
        <f>PROPER(MedExam_Table[[#This Row],[Any Transplants]])</f>
        <v>No</v>
      </c>
    </row>
    <row r="1496" spans="1:14" x14ac:dyDescent="0.3">
      <c r="A1496" t="s">
        <v>2132</v>
      </c>
      <c r="B1496">
        <v>33.72</v>
      </c>
      <c r="C1496">
        <v>6.21</v>
      </c>
      <c r="D1496" t="s">
        <v>2382</v>
      </c>
      <c r="E1496" t="s">
        <v>2380</v>
      </c>
      <c r="F1496" t="s">
        <v>2383</v>
      </c>
      <c r="G1496">
        <v>1</v>
      </c>
      <c r="H1496" t="s">
        <v>2382</v>
      </c>
      <c r="I1496" s="9">
        <f>IF(MedExam_Table[[#This Row],[NumberOfMajorSurgeries]]="No major surgery",0,MedExam_Table[[#This Row],[NumberOfMajorSurgeries]])</f>
        <v>1</v>
      </c>
      <c r="J1496" t="str">
        <f>PROPER(MedExam_Table[[#This Row],[Heart Issues]])</f>
        <v>Yes</v>
      </c>
      <c r="K1496" t="str">
        <f>PROPER(IF(MedExam_Table[[#This Row],[smoker]]= "?","No",MedExam_Table[[#This Row],[smoker]]))</f>
        <v>Yes</v>
      </c>
      <c r="L1496" t="str">
        <f>IF(MedExam_Table[[#This Row],[BMI]]&lt;18.5,"Underweight",IF(MedExam_Table[[#This Row],[BMI]]&lt;25,"NormalWeight",IF(MedExam_Table[[#This Row],[BMI]]&lt;=30,"OverWeight","Obesity")))</f>
        <v>Obesity</v>
      </c>
      <c r="M1496" t="str">
        <f>IF(MedExam_Table[[#This Row],[HBA1C]]&lt;5.7,"Normal",IF(MedExam_Table[[#This Row],[HBA1C]]&lt;6.4,"Prediabetes","Diabetes"))</f>
        <v>Prediabetes</v>
      </c>
      <c r="N1496" t="str">
        <f>PROPER(MedExam_Table[[#This Row],[Any Transplants]])</f>
        <v>No</v>
      </c>
    </row>
    <row r="1497" spans="1:14" x14ac:dyDescent="0.3">
      <c r="A1497" t="s">
        <v>2130</v>
      </c>
      <c r="B1497">
        <v>37.74</v>
      </c>
      <c r="C1497">
        <v>9.5299999999999994</v>
      </c>
      <c r="D1497" t="s">
        <v>2382</v>
      </c>
      <c r="E1497" t="s">
        <v>2380</v>
      </c>
      <c r="F1497" t="s">
        <v>2380</v>
      </c>
      <c r="G1497">
        <v>1</v>
      </c>
      <c r="H1497" t="s">
        <v>2382</v>
      </c>
      <c r="I1497" s="9">
        <f>IF(MedExam_Table[[#This Row],[NumberOfMajorSurgeries]]="No major surgery",0,MedExam_Table[[#This Row],[NumberOfMajorSurgeries]])</f>
        <v>1</v>
      </c>
      <c r="J1497" t="str">
        <f>PROPER(MedExam_Table[[#This Row],[Heart Issues]])</f>
        <v>Yes</v>
      </c>
      <c r="K1497" t="str">
        <f>PROPER(IF(MedExam_Table[[#This Row],[smoker]]= "?","No",MedExam_Table[[#This Row],[smoker]]))</f>
        <v>Yes</v>
      </c>
      <c r="L1497" t="str">
        <f>IF(MedExam_Table[[#This Row],[BMI]]&lt;18.5,"Underweight",IF(MedExam_Table[[#This Row],[BMI]]&lt;25,"NormalWeight",IF(MedExam_Table[[#This Row],[BMI]]&lt;=30,"OverWeight","Obesity")))</f>
        <v>Obesity</v>
      </c>
      <c r="M1497" t="str">
        <f>IF(MedExam_Table[[#This Row],[HBA1C]]&lt;5.7,"Normal",IF(MedExam_Table[[#This Row],[HBA1C]]&lt;6.4,"Prediabetes","Diabetes"))</f>
        <v>Diabetes</v>
      </c>
      <c r="N1497" t="str">
        <f>PROPER(MedExam_Table[[#This Row],[Any Transplants]])</f>
        <v>No</v>
      </c>
    </row>
    <row r="1498" spans="1:14" x14ac:dyDescent="0.3">
      <c r="A1498" t="s">
        <v>2129</v>
      </c>
      <c r="B1498">
        <v>48.75</v>
      </c>
      <c r="C1498">
        <v>4.6399999999999997</v>
      </c>
      <c r="D1498" t="s">
        <v>2382</v>
      </c>
      <c r="E1498" t="s">
        <v>2380</v>
      </c>
      <c r="F1498" t="s">
        <v>2380</v>
      </c>
      <c r="G1498">
        <v>1</v>
      </c>
      <c r="H1498" t="s">
        <v>2382</v>
      </c>
      <c r="I1498" s="9">
        <f>IF(MedExam_Table[[#This Row],[NumberOfMajorSurgeries]]="No major surgery",0,MedExam_Table[[#This Row],[NumberOfMajorSurgeries]])</f>
        <v>1</v>
      </c>
      <c r="J1498" t="str">
        <f>PROPER(MedExam_Table[[#This Row],[Heart Issues]])</f>
        <v>Yes</v>
      </c>
      <c r="K1498" t="str">
        <f>PROPER(IF(MedExam_Table[[#This Row],[smoker]]= "?","No",MedExam_Table[[#This Row],[smoker]]))</f>
        <v>Yes</v>
      </c>
      <c r="L1498" t="str">
        <f>IF(MedExam_Table[[#This Row],[BMI]]&lt;18.5,"Underweight",IF(MedExam_Table[[#This Row],[BMI]]&lt;25,"NormalWeight",IF(MedExam_Table[[#This Row],[BMI]]&lt;=30,"OverWeight","Obesity")))</f>
        <v>Obesity</v>
      </c>
      <c r="M1498" t="str">
        <f>IF(MedExam_Table[[#This Row],[HBA1C]]&lt;5.7,"Normal",IF(MedExam_Table[[#This Row],[HBA1C]]&lt;6.4,"Prediabetes","Diabetes"))</f>
        <v>Normal</v>
      </c>
      <c r="N1498" t="str">
        <f>PROPER(MedExam_Table[[#This Row],[Any Transplants]])</f>
        <v>No</v>
      </c>
    </row>
    <row r="1499" spans="1:14" x14ac:dyDescent="0.3">
      <c r="A1499" t="s">
        <v>2128</v>
      </c>
      <c r="B1499">
        <v>31.065000000000001</v>
      </c>
      <c r="C1499">
        <v>5.05</v>
      </c>
      <c r="D1499" t="s">
        <v>2380</v>
      </c>
      <c r="E1499" t="s">
        <v>2380</v>
      </c>
      <c r="F1499" t="s">
        <v>2380</v>
      </c>
      <c r="G1499">
        <v>1</v>
      </c>
      <c r="H1499" t="s">
        <v>2382</v>
      </c>
      <c r="I1499" s="9">
        <f>IF(MedExam_Table[[#This Row],[NumberOfMajorSurgeries]]="No major surgery",0,MedExam_Table[[#This Row],[NumberOfMajorSurgeries]])</f>
        <v>1</v>
      </c>
      <c r="J1499" t="str">
        <f>PROPER(MedExam_Table[[#This Row],[Heart Issues]])</f>
        <v>No</v>
      </c>
      <c r="K1499" t="str">
        <f>PROPER(IF(MedExam_Table[[#This Row],[smoker]]= "?","No",MedExam_Table[[#This Row],[smoker]]))</f>
        <v>Yes</v>
      </c>
      <c r="L1499" t="str">
        <f>IF(MedExam_Table[[#This Row],[BMI]]&lt;18.5,"Underweight",IF(MedExam_Table[[#This Row],[BMI]]&lt;25,"NormalWeight",IF(MedExam_Table[[#This Row],[BMI]]&lt;=30,"OverWeight","Obesity")))</f>
        <v>Obesity</v>
      </c>
      <c r="M1499" t="str">
        <f>IF(MedExam_Table[[#This Row],[HBA1C]]&lt;5.7,"Normal",IF(MedExam_Table[[#This Row],[HBA1C]]&lt;6.4,"Prediabetes","Diabetes"))</f>
        <v>Normal</v>
      </c>
      <c r="N1499" t="str">
        <f>PROPER(MedExam_Table[[#This Row],[Any Transplants]])</f>
        <v>No</v>
      </c>
    </row>
    <row r="1500" spans="1:14" x14ac:dyDescent="0.3">
      <c r="A1500" t="s">
        <v>2127</v>
      </c>
      <c r="B1500">
        <v>23.55</v>
      </c>
      <c r="C1500">
        <v>10.38</v>
      </c>
      <c r="D1500" t="s">
        <v>2380</v>
      </c>
      <c r="E1500" t="s">
        <v>2380</v>
      </c>
      <c r="F1500" t="s">
        <v>2380</v>
      </c>
      <c r="G1500" t="s">
        <v>2381</v>
      </c>
      <c r="H1500" t="s">
        <v>2382</v>
      </c>
      <c r="I1500" s="9">
        <f>IF(MedExam_Table[[#This Row],[NumberOfMajorSurgeries]]="No major surgery",0,MedExam_Table[[#This Row],[NumberOfMajorSurgeries]])</f>
        <v>0</v>
      </c>
      <c r="J1500" t="str">
        <f>PROPER(MedExam_Table[[#This Row],[Heart Issues]])</f>
        <v>No</v>
      </c>
      <c r="K1500" t="str">
        <f>PROPER(IF(MedExam_Table[[#This Row],[smoker]]= "?","No",MedExam_Table[[#This Row],[smoker]]))</f>
        <v>Yes</v>
      </c>
      <c r="L1500" t="str">
        <f>IF(MedExam_Table[[#This Row],[BMI]]&lt;18.5,"Underweight",IF(MedExam_Table[[#This Row],[BMI]]&lt;25,"NormalWeight",IF(MedExam_Table[[#This Row],[BMI]]&lt;=30,"OverWeight","Obesity")))</f>
        <v>NormalWeight</v>
      </c>
      <c r="M1500" t="str">
        <f>IF(MedExam_Table[[#This Row],[HBA1C]]&lt;5.7,"Normal",IF(MedExam_Table[[#This Row],[HBA1C]]&lt;6.4,"Prediabetes","Diabetes"))</f>
        <v>Diabetes</v>
      </c>
      <c r="N1500" t="str">
        <f>PROPER(MedExam_Table[[#This Row],[Any Transplants]])</f>
        <v>No</v>
      </c>
    </row>
    <row r="1501" spans="1:14" x14ac:dyDescent="0.3">
      <c r="A1501" t="s">
        <v>2126</v>
      </c>
      <c r="B1501">
        <v>30.18</v>
      </c>
      <c r="C1501">
        <v>8.31</v>
      </c>
      <c r="D1501" t="s">
        <v>2382</v>
      </c>
      <c r="E1501" t="s">
        <v>2380</v>
      </c>
      <c r="F1501" t="s">
        <v>2380</v>
      </c>
      <c r="G1501">
        <v>1</v>
      </c>
      <c r="H1501" t="s">
        <v>2382</v>
      </c>
      <c r="I1501" s="9">
        <f>IF(MedExam_Table[[#This Row],[NumberOfMajorSurgeries]]="No major surgery",0,MedExam_Table[[#This Row],[NumberOfMajorSurgeries]])</f>
        <v>1</v>
      </c>
      <c r="J1501" t="str">
        <f>PROPER(MedExam_Table[[#This Row],[Heart Issues]])</f>
        <v>Yes</v>
      </c>
      <c r="K1501" t="str">
        <f>PROPER(IF(MedExam_Table[[#This Row],[smoker]]= "?","No",MedExam_Table[[#This Row],[smoker]]))</f>
        <v>Yes</v>
      </c>
      <c r="L1501" t="str">
        <f>IF(MedExam_Table[[#This Row],[BMI]]&lt;18.5,"Underweight",IF(MedExam_Table[[#This Row],[BMI]]&lt;25,"NormalWeight",IF(MedExam_Table[[#This Row],[BMI]]&lt;=30,"OverWeight","Obesity")))</f>
        <v>Obesity</v>
      </c>
      <c r="M1501" t="str">
        <f>IF(MedExam_Table[[#This Row],[HBA1C]]&lt;5.7,"Normal",IF(MedExam_Table[[#This Row],[HBA1C]]&lt;6.4,"Prediabetes","Diabetes"))</f>
        <v>Diabetes</v>
      </c>
      <c r="N1501" t="str">
        <f>PROPER(MedExam_Table[[#This Row],[Any Transplants]])</f>
        <v>No</v>
      </c>
    </row>
    <row r="1502" spans="1:14" x14ac:dyDescent="0.3">
      <c r="A1502" t="s">
        <v>2125</v>
      </c>
      <c r="B1502">
        <v>29.94</v>
      </c>
      <c r="C1502">
        <v>7.59</v>
      </c>
      <c r="D1502" t="s">
        <v>2380</v>
      </c>
      <c r="E1502" t="s">
        <v>2380</v>
      </c>
      <c r="F1502" t="s">
        <v>2380</v>
      </c>
      <c r="G1502" t="s">
        <v>2381</v>
      </c>
      <c r="H1502" t="s">
        <v>2382</v>
      </c>
      <c r="I1502" s="9">
        <f>IF(MedExam_Table[[#This Row],[NumberOfMajorSurgeries]]="No major surgery",0,MedExam_Table[[#This Row],[NumberOfMajorSurgeries]])</f>
        <v>0</v>
      </c>
      <c r="J1502" t="str">
        <f>PROPER(MedExam_Table[[#This Row],[Heart Issues]])</f>
        <v>No</v>
      </c>
      <c r="K1502" t="str">
        <f>PROPER(IF(MedExam_Table[[#This Row],[smoker]]= "?","No",MedExam_Table[[#This Row],[smoker]]))</f>
        <v>Yes</v>
      </c>
      <c r="L1502" t="str">
        <f>IF(MedExam_Table[[#This Row],[BMI]]&lt;18.5,"Underweight",IF(MedExam_Table[[#This Row],[BMI]]&lt;25,"NormalWeight",IF(MedExam_Table[[#This Row],[BMI]]&lt;=30,"OverWeight","Obesity")))</f>
        <v>OverWeight</v>
      </c>
      <c r="M1502" t="str">
        <f>IF(MedExam_Table[[#This Row],[HBA1C]]&lt;5.7,"Normal",IF(MedExam_Table[[#This Row],[HBA1C]]&lt;6.4,"Prediabetes","Diabetes"))</f>
        <v>Diabetes</v>
      </c>
      <c r="N1502" t="str">
        <f>PROPER(MedExam_Table[[#This Row],[Any Transplants]])</f>
        <v>No</v>
      </c>
    </row>
    <row r="1503" spans="1:14" x14ac:dyDescent="0.3">
      <c r="A1503" t="s">
        <v>2124</v>
      </c>
      <c r="B1503">
        <v>31.4</v>
      </c>
      <c r="C1503">
        <v>5.49</v>
      </c>
      <c r="D1503" t="s">
        <v>2380</v>
      </c>
      <c r="E1503" t="s">
        <v>2380</v>
      </c>
      <c r="F1503" t="s">
        <v>2380</v>
      </c>
      <c r="G1503" t="s">
        <v>2381</v>
      </c>
      <c r="H1503" t="s">
        <v>2382</v>
      </c>
      <c r="I1503" s="9">
        <f>IF(MedExam_Table[[#This Row],[NumberOfMajorSurgeries]]="No major surgery",0,MedExam_Table[[#This Row],[NumberOfMajorSurgeries]])</f>
        <v>0</v>
      </c>
      <c r="J1503" t="str">
        <f>PROPER(MedExam_Table[[#This Row],[Heart Issues]])</f>
        <v>No</v>
      </c>
      <c r="K1503" t="str">
        <f>PROPER(IF(MedExam_Table[[#This Row],[smoker]]= "?","No",MedExam_Table[[#This Row],[smoker]]))</f>
        <v>Yes</v>
      </c>
      <c r="L1503" t="str">
        <f>IF(MedExam_Table[[#This Row],[BMI]]&lt;18.5,"Underweight",IF(MedExam_Table[[#This Row],[BMI]]&lt;25,"NormalWeight",IF(MedExam_Table[[#This Row],[BMI]]&lt;=30,"OverWeight","Obesity")))</f>
        <v>Obesity</v>
      </c>
      <c r="M1503" t="str">
        <f>IF(MedExam_Table[[#This Row],[HBA1C]]&lt;5.7,"Normal",IF(MedExam_Table[[#This Row],[HBA1C]]&lt;6.4,"Prediabetes","Diabetes"))</f>
        <v>Normal</v>
      </c>
      <c r="N1503" t="str">
        <f>PROPER(MedExam_Table[[#This Row],[Any Transplants]])</f>
        <v>No</v>
      </c>
    </row>
    <row r="1504" spans="1:14" x14ac:dyDescent="0.3">
      <c r="A1504" t="s">
        <v>2123</v>
      </c>
      <c r="B1504">
        <v>53.06</v>
      </c>
      <c r="C1504">
        <v>11.68</v>
      </c>
      <c r="D1504" t="s">
        <v>2380</v>
      </c>
      <c r="E1504" t="s">
        <v>2380</v>
      </c>
      <c r="F1504" t="s">
        <v>2380</v>
      </c>
      <c r="G1504" t="s">
        <v>2381</v>
      </c>
      <c r="H1504" t="s">
        <v>2382</v>
      </c>
      <c r="I1504" s="9">
        <f>IF(MedExam_Table[[#This Row],[NumberOfMajorSurgeries]]="No major surgery",0,MedExam_Table[[#This Row],[NumberOfMajorSurgeries]])</f>
        <v>0</v>
      </c>
      <c r="J1504" t="str">
        <f>PROPER(MedExam_Table[[#This Row],[Heart Issues]])</f>
        <v>No</v>
      </c>
      <c r="K1504" t="str">
        <f>PROPER(IF(MedExam_Table[[#This Row],[smoker]]= "?","No",MedExam_Table[[#This Row],[smoker]]))</f>
        <v>Yes</v>
      </c>
      <c r="L1504" t="str">
        <f>IF(MedExam_Table[[#This Row],[BMI]]&lt;18.5,"Underweight",IF(MedExam_Table[[#This Row],[BMI]]&lt;25,"NormalWeight",IF(MedExam_Table[[#This Row],[BMI]]&lt;=30,"OverWeight","Obesity")))</f>
        <v>Obesity</v>
      </c>
      <c r="M1504" t="str">
        <f>IF(MedExam_Table[[#This Row],[HBA1C]]&lt;5.7,"Normal",IF(MedExam_Table[[#This Row],[HBA1C]]&lt;6.4,"Prediabetes","Diabetes"))</f>
        <v>Diabetes</v>
      </c>
      <c r="N1504" t="str">
        <f>PROPER(MedExam_Table[[#This Row],[Any Transplants]])</f>
        <v>No</v>
      </c>
    </row>
    <row r="1505" spans="1:14" x14ac:dyDescent="0.3">
      <c r="A1505" t="s">
        <v>2348</v>
      </c>
      <c r="B1505">
        <v>35.090000000000003</v>
      </c>
      <c r="C1505">
        <v>4.38</v>
      </c>
      <c r="D1505" t="s">
        <v>2382</v>
      </c>
      <c r="E1505" t="s">
        <v>2380</v>
      </c>
      <c r="F1505" t="s">
        <v>2380</v>
      </c>
      <c r="G1505">
        <v>2</v>
      </c>
      <c r="H1505" t="s">
        <v>2382</v>
      </c>
      <c r="I1505" s="9">
        <f>IF(MedExam_Table[[#This Row],[NumberOfMajorSurgeries]]="No major surgery",0,MedExam_Table[[#This Row],[NumberOfMajorSurgeries]])</f>
        <v>2</v>
      </c>
      <c r="J1505" t="str">
        <f>PROPER(MedExam_Table[[#This Row],[Heart Issues]])</f>
        <v>Yes</v>
      </c>
      <c r="K1505" t="str">
        <f>PROPER(IF(MedExam_Table[[#This Row],[smoker]]= "?","No",MedExam_Table[[#This Row],[smoker]]))</f>
        <v>Yes</v>
      </c>
      <c r="L1505" t="str">
        <f>IF(MedExam_Table[[#This Row],[BMI]]&lt;18.5,"Underweight",IF(MedExam_Table[[#This Row],[BMI]]&lt;25,"NormalWeight",IF(MedExam_Table[[#This Row],[BMI]]&lt;=30,"OverWeight","Obesity")))</f>
        <v>Obesity</v>
      </c>
      <c r="M1505" t="str">
        <f>IF(MedExam_Table[[#This Row],[HBA1C]]&lt;5.7,"Normal",IF(MedExam_Table[[#This Row],[HBA1C]]&lt;6.4,"Prediabetes","Diabetes"))</f>
        <v>Normal</v>
      </c>
      <c r="N1505" t="str">
        <f>PROPER(MedExam_Table[[#This Row],[Any Transplants]])</f>
        <v>No</v>
      </c>
    </row>
    <row r="1506" spans="1:14" x14ac:dyDescent="0.3">
      <c r="A1506" t="s">
        <v>2122</v>
      </c>
      <c r="B1506">
        <v>30.25</v>
      </c>
      <c r="C1506">
        <v>4.1900000000000004</v>
      </c>
      <c r="D1506" t="s">
        <v>2380</v>
      </c>
      <c r="E1506" t="s">
        <v>2380</v>
      </c>
      <c r="F1506" t="s">
        <v>2380</v>
      </c>
      <c r="G1506">
        <v>2</v>
      </c>
      <c r="H1506" t="s">
        <v>2382</v>
      </c>
      <c r="I1506" s="9">
        <f>IF(MedExam_Table[[#This Row],[NumberOfMajorSurgeries]]="No major surgery",0,MedExam_Table[[#This Row],[NumberOfMajorSurgeries]])</f>
        <v>2</v>
      </c>
      <c r="J1506" t="str">
        <f>PROPER(MedExam_Table[[#This Row],[Heart Issues]])</f>
        <v>No</v>
      </c>
      <c r="K1506" t="str">
        <f>PROPER(IF(MedExam_Table[[#This Row],[smoker]]= "?","No",MedExam_Table[[#This Row],[smoker]]))</f>
        <v>Yes</v>
      </c>
      <c r="L1506" t="str">
        <f>IF(MedExam_Table[[#This Row],[BMI]]&lt;18.5,"Underweight",IF(MedExam_Table[[#This Row],[BMI]]&lt;25,"NormalWeight",IF(MedExam_Table[[#This Row],[BMI]]&lt;=30,"OverWeight","Obesity")))</f>
        <v>Obesity</v>
      </c>
      <c r="M1506" t="str">
        <f>IF(MedExam_Table[[#This Row],[HBA1C]]&lt;5.7,"Normal",IF(MedExam_Table[[#This Row],[HBA1C]]&lt;6.4,"Prediabetes","Diabetes"))</f>
        <v>Normal</v>
      </c>
      <c r="N1506" t="str">
        <f>PROPER(MedExam_Table[[#This Row],[Any Transplants]])</f>
        <v>No</v>
      </c>
    </row>
    <row r="1507" spans="1:14" x14ac:dyDescent="0.3">
      <c r="A1507" t="s">
        <v>2121</v>
      </c>
      <c r="B1507">
        <v>46.68</v>
      </c>
      <c r="C1507">
        <v>4.01</v>
      </c>
      <c r="D1507" t="s">
        <v>2380</v>
      </c>
      <c r="E1507" t="s">
        <v>2380</v>
      </c>
      <c r="F1507" t="s">
        <v>2380</v>
      </c>
      <c r="G1507" t="s">
        <v>2381</v>
      </c>
      <c r="H1507" t="s">
        <v>2382</v>
      </c>
      <c r="I1507" s="9">
        <f>IF(MedExam_Table[[#This Row],[NumberOfMajorSurgeries]]="No major surgery",0,MedExam_Table[[#This Row],[NumberOfMajorSurgeries]])</f>
        <v>0</v>
      </c>
      <c r="J1507" t="str">
        <f>PROPER(MedExam_Table[[#This Row],[Heart Issues]])</f>
        <v>No</v>
      </c>
      <c r="K1507" t="str">
        <f>PROPER(IF(MedExam_Table[[#This Row],[smoker]]= "?","No",MedExam_Table[[#This Row],[smoker]]))</f>
        <v>Yes</v>
      </c>
      <c r="L1507" t="str">
        <f>IF(MedExam_Table[[#This Row],[BMI]]&lt;18.5,"Underweight",IF(MedExam_Table[[#This Row],[BMI]]&lt;25,"NormalWeight",IF(MedExam_Table[[#This Row],[BMI]]&lt;=30,"OverWeight","Obesity")))</f>
        <v>Obesity</v>
      </c>
      <c r="M1507" t="str">
        <f>IF(MedExam_Table[[#This Row],[HBA1C]]&lt;5.7,"Normal",IF(MedExam_Table[[#This Row],[HBA1C]]&lt;6.4,"Prediabetes","Diabetes"))</f>
        <v>Normal</v>
      </c>
      <c r="N1507" t="str">
        <f>PROPER(MedExam_Table[[#This Row],[Any Transplants]])</f>
        <v>No</v>
      </c>
    </row>
    <row r="1508" spans="1:14" x14ac:dyDescent="0.3">
      <c r="A1508" t="s">
        <v>2120</v>
      </c>
      <c r="B1508">
        <v>30.4</v>
      </c>
      <c r="C1508">
        <v>5.91</v>
      </c>
      <c r="D1508" t="s">
        <v>2380</v>
      </c>
      <c r="E1508" t="s">
        <v>2382</v>
      </c>
      <c r="F1508" t="s">
        <v>2380</v>
      </c>
      <c r="G1508">
        <v>2</v>
      </c>
      <c r="H1508" t="s">
        <v>2382</v>
      </c>
      <c r="I1508" s="9">
        <f>IF(MedExam_Table[[#This Row],[NumberOfMajorSurgeries]]="No major surgery",0,MedExam_Table[[#This Row],[NumberOfMajorSurgeries]])</f>
        <v>2</v>
      </c>
      <c r="J1508" t="str">
        <f>PROPER(MedExam_Table[[#This Row],[Heart Issues]])</f>
        <v>No</v>
      </c>
      <c r="K1508" t="str">
        <f>PROPER(IF(MedExam_Table[[#This Row],[smoker]]= "?","No",MedExam_Table[[#This Row],[smoker]]))</f>
        <v>Yes</v>
      </c>
      <c r="L1508" t="str">
        <f>IF(MedExam_Table[[#This Row],[BMI]]&lt;18.5,"Underweight",IF(MedExam_Table[[#This Row],[BMI]]&lt;25,"NormalWeight",IF(MedExam_Table[[#This Row],[BMI]]&lt;=30,"OverWeight","Obesity")))</f>
        <v>Obesity</v>
      </c>
      <c r="M1508" t="str">
        <f>IF(MedExam_Table[[#This Row],[HBA1C]]&lt;5.7,"Normal",IF(MedExam_Table[[#This Row],[HBA1C]]&lt;6.4,"Prediabetes","Diabetes"))</f>
        <v>Prediabetes</v>
      </c>
      <c r="N1508" t="str">
        <f>PROPER(MedExam_Table[[#This Row],[Any Transplants]])</f>
        <v>Yes</v>
      </c>
    </row>
    <row r="1509" spans="1:14" x14ac:dyDescent="0.3">
      <c r="A1509" t="s">
        <v>2119</v>
      </c>
      <c r="B1509">
        <v>30.2</v>
      </c>
      <c r="C1509">
        <v>4.47</v>
      </c>
      <c r="D1509" t="s">
        <v>2382</v>
      </c>
      <c r="E1509" t="s">
        <v>2380</v>
      </c>
      <c r="F1509" t="s">
        <v>2383</v>
      </c>
      <c r="G1509">
        <v>1</v>
      </c>
      <c r="H1509" t="s">
        <v>2382</v>
      </c>
      <c r="I1509" s="9">
        <f>IF(MedExam_Table[[#This Row],[NumberOfMajorSurgeries]]="No major surgery",0,MedExam_Table[[#This Row],[NumberOfMajorSurgeries]])</f>
        <v>1</v>
      </c>
      <c r="J1509" t="str">
        <f>PROPER(MedExam_Table[[#This Row],[Heart Issues]])</f>
        <v>Yes</v>
      </c>
      <c r="K1509" t="str">
        <f>PROPER(IF(MedExam_Table[[#This Row],[smoker]]= "?","No",MedExam_Table[[#This Row],[smoker]]))</f>
        <v>Yes</v>
      </c>
      <c r="L1509" t="str">
        <f>IF(MedExam_Table[[#This Row],[BMI]]&lt;18.5,"Underweight",IF(MedExam_Table[[#This Row],[BMI]]&lt;25,"NormalWeight",IF(MedExam_Table[[#This Row],[BMI]]&lt;=30,"OverWeight","Obesity")))</f>
        <v>Obesity</v>
      </c>
      <c r="M1509" t="str">
        <f>IF(MedExam_Table[[#This Row],[HBA1C]]&lt;5.7,"Normal",IF(MedExam_Table[[#This Row],[HBA1C]]&lt;6.4,"Prediabetes","Diabetes"))</f>
        <v>Normal</v>
      </c>
      <c r="N1509" t="str">
        <f>PROPER(MedExam_Table[[#This Row],[Any Transplants]])</f>
        <v>No</v>
      </c>
    </row>
    <row r="1510" spans="1:14" x14ac:dyDescent="0.3">
      <c r="A1510" t="s">
        <v>2118</v>
      </c>
      <c r="B1510">
        <v>51.18</v>
      </c>
      <c r="C1510">
        <v>4.5599999999999996</v>
      </c>
      <c r="D1510" t="s">
        <v>2382</v>
      </c>
      <c r="E1510" t="s">
        <v>2382</v>
      </c>
      <c r="F1510" t="s">
        <v>2380</v>
      </c>
      <c r="G1510">
        <v>2</v>
      </c>
      <c r="H1510" t="s">
        <v>2382</v>
      </c>
      <c r="I1510" s="9">
        <f>IF(MedExam_Table[[#This Row],[NumberOfMajorSurgeries]]="No major surgery",0,MedExam_Table[[#This Row],[NumberOfMajorSurgeries]])</f>
        <v>2</v>
      </c>
      <c r="J1510" t="str">
        <f>PROPER(MedExam_Table[[#This Row],[Heart Issues]])</f>
        <v>Yes</v>
      </c>
      <c r="K1510" t="str">
        <f>PROPER(IF(MedExam_Table[[#This Row],[smoker]]= "?","No",MedExam_Table[[#This Row],[smoker]]))</f>
        <v>Yes</v>
      </c>
      <c r="L1510" t="str">
        <f>IF(MedExam_Table[[#This Row],[BMI]]&lt;18.5,"Underweight",IF(MedExam_Table[[#This Row],[BMI]]&lt;25,"NormalWeight",IF(MedExam_Table[[#This Row],[BMI]]&lt;=30,"OverWeight","Obesity")))</f>
        <v>Obesity</v>
      </c>
      <c r="M1510" t="str">
        <f>IF(MedExam_Table[[#This Row],[HBA1C]]&lt;5.7,"Normal",IF(MedExam_Table[[#This Row],[HBA1C]]&lt;6.4,"Prediabetes","Diabetes"))</f>
        <v>Normal</v>
      </c>
      <c r="N1510" t="str">
        <f>PROPER(MedExam_Table[[#This Row],[Any Transplants]])</f>
        <v>Yes</v>
      </c>
    </row>
    <row r="1511" spans="1:14" x14ac:dyDescent="0.3">
      <c r="A1511" t="s">
        <v>2117</v>
      </c>
      <c r="B1511">
        <v>22.18</v>
      </c>
      <c r="C1511">
        <v>9.9</v>
      </c>
      <c r="D1511" t="s">
        <v>2380</v>
      </c>
      <c r="E1511" t="s">
        <v>2380</v>
      </c>
      <c r="F1511" t="s">
        <v>2380</v>
      </c>
      <c r="G1511" t="s">
        <v>2381</v>
      </c>
      <c r="H1511" t="s">
        <v>2382</v>
      </c>
      <c r="I1511" s="9">
        <f>IF(MedExam_Table[[#This Row],[NumberOfMajorSurgeries]]="No major surgery",0,MedExam_Table[[#This Row],[NumberOfMajorSurgeries]])</f>
        <v>0</v>
      </c>
      <c r="J1511" t="str">
        <f>PROPER(MedExam_Table[[#This Row],[Heart Issues]])</f>
        <v>No</v>
      </c>
      <c r="K1511" t="str">
        <f>PROPER(IF(MedExam_Table[[#This Row],[smoker]]= "?","No",MedExam_Table[[#This Row],[smoker]]))</f>
        <v>Yes</v>
      </c>
      <c r="L1511" t="str">
        <f>IF(MedExam_Table[[#This Row],[BMI]]&lt;18.5,"Underweight",IF(MedExam_Table[[#This Row],[BMI]]&lt;25,"NormalWeight",IF(MedExam_Table[[#This Row],[BMI]]&lt;=30,"OverWeight","Obesity")))</f>
        <v>NormalWeight</v>
      </c>
      <c r="M1511" t="str">
        <f>IF(MedExam_Table[[#This Row],[HBA1C]]&lt;5.7,"Normal",IF(MedExam_Table[[#This Row],[HBA1C]]&lt;6.4,"Prediabetes","Diabetes"))</f>
        <v>Diabetes</v>
      </c>
      <c r="N1511" t="str">
        <f>PROPER(MedExam_Table[[#This Row],[Any Transplants]])</f>
        <v>No</v>
      </c>
    </row>
    <row r="1512" spans="1:14" x14ac:dyDescent="0.3">
      <c r="A1512" t="s">
        <v>2116</v>
      </c>
      <c r="B1512">
        <v>31.92</v>
      </c>
      <c r="C1512">
        <v>5.1100000000000003</v>
      </c>
      <c r="D1512" t="s">
        <v>2380</v>
      </c>
      <c r="E1512" t="s">
        <v>2380</v>
      </c>
      <c r="F1512" t="s">
        <v>2383</v>
      </c>
      <c r="G1512">
        <v>1</v>
      </c>
      <c r="H1512" t="s">
        <v>2382</v>
      </c>
      <c r="I1512" s="9">
        <f>IF(MedExam_Table[[#This Row],[NumberOfMajorSurgeries]]="No major surgery",0,MedExam_Table[[#This Row],[NumberOfMajorSurgeries]])</f>
        <v>1</v>
      </c>
      <c r="J1512" t="str">
        <f>PROPER(MedExam_Table[[#This Row],[Heart Issues]])</f>
        <v>No</v>
      </c>
      <c r="K1512" t="str">
        <f>PROPER(IF(MedExam_Table[[#This Row],[smoker]]= "?","No",MedExam_Table[[#This Row],[smoker]]))</f>
        <v>Yes</v>
      </c>
      <c r="L1512" t="str">
        <f>IF(MedExam_Table[[#This Row],[BMI]]&lt;18.5,"Underweight",IF(MedExam_Table[[#This Row],[BMI]]&lt;25,"NormalWeight",IF(MedExam_Table[[#This Row],[BMI]]&lt;=30,"OverWeight","Obesity")))</f>
        <v>Obesity</v>
      </c>
      <c r="M1512" t="str">
        <f>IF(MedExam_Table[[#This Row],[HBA1C]]&lt;5.7,"Normal",IF(MedExam_Table[[#This Row],[HBA1C]]&lt;6.4,"Prediabetes","Diabetes"))</f>
        <v>Normal</v>
      </c>
      <c r="N1512" t="str">
        <f>PROPER(MedExam_Table[[#This Row],[Any Transplants]])</f>
        <v>No</v>
      </c>
    </row>
    <row r="1513" spans="1:14" x14ac:dyDescent="0.3">
      <c r="A1513" t="s">
        <v>2115</v>
      </c>
      <c r="B1513">
        <v>31.73</v>
      </c>
      <c r="C1513">
        <v>5.73</v>
      </c>
      <c r="D1513" t="s">
        <v>2380</v>
      </c>
      <c r="E1513" t="s">
        <v>2382</v>
      </c>
      <c r="F1513" t="s">
        <v>2380</v>
      </c>
      <c r="G1513">
        <v>1</v>
      </c>
      <c r="H1513" t="s">
        <v>2382</v>
      </c>
      <c r="I1513" s="9">
        <f>IF(MedExam_Table[[#This Row],[NumberOfMajorSurgeries]]="No major surgery",0,MedExam_Table[[#This Row],[NumberOfMajorSurgeries]])</f>
        <v>1</v>
      </c>
      <c r="J1513" t="str">
        <f>PROPER(MedExam_Table[[#This Row],[Heart Issues]])</f>
        <v>No</v>
      </c>
      <c r="K1513" t="str">
        <f>PROPER(IF(MedExam_Table[[#This Row],[smoker]]= "?","No",MedExam_Table[[#This Row],[smoker]]))</f>
        <v>Yes</v>
      </c>
      <c r="L1513" t="str">
        <f>IF(MedExam_Table[[#This Row],[BMI]]&lt;18.5,"Underweight",IF(MedExam_Table[[#This Row],[BMI]]&lt;25,"NormalWeight",IF(MedExam_Table[[#This Row],[BMI]]&lt;=30,"OverWeight","Obesity")))</f>
        <v>Obesity</v>
      </c>
      <c r="M1513" t="str">
        <f>IF(MedExam_Table[[#This Row],[HBA1C]]&lt;5.7,"Normal",IF(MedExam_Table[[#This Row],[HBA1C]]&lt;6.4,"Prediabetes","Diabetes"))</f>
        <v>Prediabetes</v>
      </c>
      <c r="N1513" t="str">
        <f>PROPER(MedExam_Table[[#This Row],[Any Transplants]])</f>
        <v>Yes</v>
      </c>
    </row>
    <row r="1514" spans="1:14" x14ac:dyDescent="0.3">
      <c r="A1514" t="s">
        <v>2114</v>
      </c>
      <c r="B1514">
        <v>45.52</v>
      </c>
      <c r="C1514">
        <v>6.04</v>
      </c>
      <c r="D1514" t="s">
        <v>2380</v>
      </c>
      <c r="E1514" t="s">
        <v>2380</v>
      </c>
      <c r="F1514" t="s">
        <v>2383</v>
      </c>
      <c r="G1514">
        <v>1</v>
      </c>
      <c r="H1514" t="s">
        <v>2382</v>
      </c>
      <c r="I1514" s="9">
        <f>IF(MedExam_Table[[#This Row],[NumberOfMajorSurgeries]]="No major surgery",0,MedExam_Table[[#This Row],[NumberOfMajorSurgeries]])</f>
        <v>1</v>
      </c>
      <c r="J1514" t="str">
        <f>PROPER(MedExam_Table[[#This Row],[Heart Issues]])</f>
        <v>No</v>
      </c>
      <c r="K1514" t="str">
        <f>PROPER(IF(MedExam_Table[[#This Row],[smoker]]= "?","No",MedExam_Table[[#This Row],[smoker]]))</f>
        <v>Yes</v>
      </c>
      <c r="L1514" t="str">
        <f>IF(MedExam_Table[[#This Row],[BMI]]&lt;18.5,"Underweight",IF(MedExam_Table[[#This Row],[BMI]]&lt;25,"NormalWeight",IF(MedExam_Table[[#This Row],[BMI]]&lt;=30,"OverWeight","Obesity")))</f>
        <v>Obesity</v>
      </c>
      <c r="M1514" t="str">
        <f>IF(MedExam_Table[[#This Row],[HBA1C]]&lt;5.7,"Normal",IF(MedExam_Table[[#This Row],[HBA1C]]&lt;6.4,"Prediabetes","Diabetes"))</f>
        <v>Prediabetes</v>
      </c>
      <c r="N1514" t="str">
        <f>PROPER(MedExam_Table[[#This Row],[Any Transplants]])</f>
        <v>No</v>
      </c>
    </row>
    <row r="1515" spans="1:14" x14ac:dyDescent="0.3">
      <c r="A1515" t="s">
        <v>2113</v>
      </c>
      <c r="B1515">
        <v>52.81</v>
      </c>
      <c r="C1515">
        <v>5.19</v>
      </c>
      <c r="D1515" t="s">
        <v>2380</v>
      </c>
      <c r="E1515" t="s">
        <v>2380</v>
      </c>
      <c r="F1515" t="s">
        <v>2383</v>
      </c>
      <c r="G1515">
        <v>1</v>
      </c>
      <c r="H1515" t="s">
        <v>2382</v>
      </c>
      <c r="I1515" s="9">
        <f>IF(MedExam_Table[[#This Row],[NumberOfMajorSurgeries]]="No major surgery",0,MedExam_Table[[#This Row],[NumberOfMajorSurgeries]])</f>
        <v>1</v>
      </c>
      <c r="J1515" t="str">
        <f>PROPER(MedExam_Table[[#This Row],[Heart Issues]])</f>
        <v>No</v>
      </c>
      <c r="K1515" t="str">
        <f>PROPER(IF(MedExam_Table[[#This Row],[smoker]]= "?","No",MedExam_Table[[#This Row],[smoker]]))</f>
        <v>Yes</v>
      </c>
      <c r="L1515" t="str">
        <f>IF(MedExam_Table[[#This Row],[BMI]]&lt;18.5,"Underweight",IF(MedExam_Table[[#This Row],[BMI]]&lt;25,"NormalWeight",IF(MedExam_Table[[#This Row],[BMI]]&lt;=30,"OverWeight","Obesity")))</f>
        <v>Obesity</v>
      </c>
      <c r="M1515" t="str">
        <f>IF(MedExam_Table[[#This Row],[HBA1C]]&lt;5.7,"Normal",IF(MedExam_Table[[#This Row],[HBA1C]]&lt;6.4,"Prediabetes","Diabetes"))</f>
        <v>Normal</v>
      </c>
      <c r="N1515" t="str">
        <f>PROPER(MedExam_Table[[#This Row],[Any Transplants]])</f>
        <v>No</v>
      </c>
    </row>
    <row r="1516" spans="1:14" x14ac:dyDescent="0.3">
      <c r="A1516" t="s">
        <v>2347</v>
      </c>
      <c r="B1516">
        <v>33.880000000000003</v>
      </c>
      <c r="C1516">
        <v>7.01</v>
      </c>
      <c r="D1516" t="s">
        <v>2380</v>
      </c>
      <c r="E1516" t="s">
        <v>2380</v>
      </c>
      <c r="F1516" t="s">
        <v>2380</v>
      </c>
      <c r="G1516">
        <v>3</v>
      </c>
      <c r="H1516" t="s">
        <v>2382</v>
      </c>
      <c r="I1516" s="9">
        <f>IF(MedExam_Table[[#This Row],[NumberOfMajorSurgeries]]="No major surgery",0,MedExam_Table[[#This Row],[NumberOfMajorSurgeries]])</f>
        <v>3</v>
      </c>
      <c r="J1516" t="str">
        <f>PROPER(MedExam_Table[[#This Row],[Heart Issues]])</f>
        <v>No</v>
      </c>
      <c r="K1516" t="str">
        <f>PROPER(IF(MedExam_Table[[#This Row],[smoker]]= "?","No",MedExam_Table[[#This Row],[smoker]]))</f>
        <v>Yes</v>
      </c>
      <c r="L1516" t="str">
        <f>IF(MedExam_Table[[#This Row],[BMI]]&lt;18.5,"Underweight",IF(MedExam_Table[[#This Row],[BMI]]&lt;25,"NormalWeight",IF(MedExam_Table[[#This Row],[BMI]]&lt;=30,"OverWeight","Obesity")))</f>
        <v>Obesity</v>
      </c>
      <c r="M1516" t="str">
        <f>IF(MedExam_Table[[#This Row],[HBA1C]]&lt;5.7,"Normal",IF(MedExam_Table[[#This Row],[HBA1C]]&lt;6.4,"Prediabetes","Diabetes"))</f>
        <v>Diabetes</v>
      </c>
      <c r="N1516" t="str">
        <f>PROPER(MedExam_Table[[#This Row],[Any Transplants]])</f>
        <v>No</v>
      </c>
    </row>
    <row r="1517" spans="1:14" x14ac:dyDescent="0.3">
      <c r="A1517" t="s">
        <v>2112</v>
      </c>
      <c r="B1517">
        <v>33.58</v>
      </c>
      <c r="C1517">
        <v>5.56</v>
      </c>
      <c r="D1517" t="s">
        <v>2380</v>
      </c>
      <c r="E1517" t="s">
        <v>2380</v>
      </c>
      <c r="F1517" t="s">
        <v>2380</v>
      </c>
      <c r="G1517">
        <v>1</v>
      </c>
      <c r="H1517" t="s">
        <v>2382</v>
      </c>
      <c r="I1517" s="9">
        <f>IF(MedExam_Table[[#This Row],[NumberOfMajorSurgeries]]="No major surgery",0,MedExam_Table[[#This Row],[NumberOfMajorSurgeries]])</f>
        <v>1</v>
      </c>
      <c r="J1517" t="str">
        <f>PROPER(MedExam_Table[[#This Row],[Heart Issues]])</f>
        <v>No</v>
      </c>
      <c r="K1517" t="str">
        <f>PROPER(IF(MedExam_Table[[#This Row],[smoker]]= "?","No",MedExam_Table[[#This Row],[smoker]]))</f>
        <v>Yes</v>
      </c>
      <c r="L1517" t="str">
        <f>IF(MedExam_Table[[#This Row],[BMI]]&lt;18.5,"Underweight",IF(MedExam_Table[[#This Row],[BMI]]&lt;25,"NormalWeight",IF(MedExam_Table[[#This Row],[BMI]]&lt;=30,"OverWeight","Obesity")))</f>
        <v>Obesity</v>
      </c>
      <c r="M1517" t="str">
        <f>IF(MedExam_Table[[#This Row],[HBA1C]]&lt;5.7,"Normal",IF(MedExam_Table[[#This Row],[HBA1C]]&lt;6.4,"Prediabetes","Diabetes"))</f>
        <v>Normal</v>
      </c>
      <c r="N1517" t="str">
        <f>PROPER(MedExam_Table[[#This Row],[Any Transplants]])</f>
        <v>No</v>
      </c>
    </row>
    <row r="1518" spans="1:14" x14ac:dyDescent="0.3">
      <c r="A1518" t="s">
        <v>2111</v>
      </c>
      <c r="B1518">
        <v>30.684999999999999</v>
      </c>
      <c r="C1518">
        <v>8.23</v>
      </c>
      <c r="D1518" t="s">
        <v>2380</v>
      </c>
      <c r="E1518" t="s">
        <v>2380</v>
      </c>
      <c r="F1518" t="s">
        <v>2380</v>
      </c>
      <c r="G1518" t="s">
        <v>2381</v>
      </c>
      <c r="H1518" t="s">
        <v>2382</v>
      </c>
      <c r="I1518" s="9">
        <f>IF(MedExam_Table[[#This Row],[NumberOfMajorSurgeries]]="No major surgery",0,MedExam_Table[[#This Row],[NumberOfMajorSurgeries]])</f>
        <v>0</v>
      </c>
      <c r="J1518" t="str">
        <f>PROPER(MedExam_Table[[#This Row],[Heart Issues]])</f>
        <v>No</v>
      </c>
      <c r="K1518" t="str">
        <f>PROPER(IF(MedExam_Table[[#This Row],[smoker]]= "?","No",MedExam_Table[[#This Row],[smoker]]))</f>
        <v>Yes</v>
      </c>
      <c r="L1518" t="str">
        <f>IF(MedExam_Table[[#This Row],[BMI]]&lt;18.5,"Underweight",IF(MedExam_Table[[#This Row],[BMI]]&lt;25,"NormalWeight",IF(MedExam_Table[[#This Row],[BMI]]&lt;=30,"OverWeight","Obesity")))</f>
        <v>Obesity</v>
      </c>
      <c r="M1518" t="str">
        <f>IF(MedExam_Table[[#This Row],[HBA1C]]&lt;5.7,"Normal",IF(MedExam_Table[[#This Row],[HBA1C]]&lt;6.4,"Prediabetes","Diabetes"))</f>
        <v>Diabetes</v>
      </c>
      <c r="N1518" t="str">
        <f>PROPER(MedExam_Table[[#This Row],[Any Transplants]])</f>
        <v>No</v>
      </c>
    </row>
    <row r="1519" spans="1:14" x14ac:dyDescent="0.3">
      <c r="A1519" t="s">
        <v>2110</v>
      </c>
      <c r="B1519">
        <v>37.524999999999999</v>
      </c>
      <c r="C1519">
        <v>9.0299999999999994</v>
      </c>
      <c r="D1519" t="s">
        <v>2382</v>
      </c>
      <c r="E1519" t="s">
        <v>2380</v>
      </c>
      <c r="F1519" t="s">
        <v>2380</v>
      </c>
      <c r="G1519">
        <v>2</v>
      </c>
      <c r="H1519" t="s">
        <v>2380</v>
      </c>
      <c r="I1519" s="9">
        <f>IF(MedExam_Table[[#This Row],[NumberOfMajorSurgeries]]="No major surgery",0,MedExam_Table[[#This Row],[NumberOfMajorSurgeries]])</f>
        <v>2</v>
      </c>
      <c r="J1519" t="str">
        <f>PROPER(MedExam_Table[[#This Row],[Heart Issues]])</f>
        <v>Yes</v>
      </c>
      <c r="K1519" t="str">
        <f>PROPER(IF(MedExam_Table[[#This Row],[smoker]]= "?","No",MedExam_Table[[#This Row],[smoker]]))</f>
        <v>No</v>
      </c>
      <c r="L1519" t="str">
        <f>IF(MedExam_Table[[#This Row],[BMI]]&lt;18.5,"Underweight",IF(MedExam_Table[[#This Row],[BMI]]&lt;25,"NormalWeight",IF(MedExam_Table[[#This Row],[BMI]]&lt;=30,"OverWeight","Obesity")))</f>
        <v>Obesity</v>
      </c>
      <c r="M1519" t="str">
        <f>IF(MedExam_Table[[#This Row],[HBA1C]]&lt;5.7,"Normal",IF(MedExam_Table[[#This Row],[HBA1C]]&lt;6.4,"Prediabetes","Diabetes"))</f>
        <v>Diabetes</v>
      </c>
      <c r="N1519" t="str">
        <f>PROPER(MedExam_Table[[#This Row],[Any Transplants]])</f>
        <v>No</v>
      </c>
    </row>
    <row r="1520" spans="1:14" x14ac:dyDescent="0.3">
      <c r="A1520" t="s">
        <v>2109</v>
      </c>
      <c r="B1520">
        <v>34.5</v>
      </c>
      <c r="C1520">
        <v>4.07</v>
      </c>
      <c r="D1520" t="s">
        <v>2382</v>
      </c>
      <c r="E1520" t="s">
        <v>2380</v>
      </c>
      <c r="F1520" t="s">
        <v>2380</v>
      </c>
      <c r="G1520" t="s">
        <v>2381</v>
      </c>
      <c r="H1520" t="s">
        <v>2382</v>
      </c>
      <c r="I1520" s="9">
        <f>IF(MedExam_Table[[#This Row],[NumberOfMajorSurgeries]]="No major surgery",0,MedExam_Table[[#This Row],[NumberOfMajorSurgeries]])</f>
        <v>0</v>
      </c>
      <c r="J1520" t="str">
        <f>PROPER(MedExam_Table[[#This Row],[Heart Issues]])</f>
        <v>Yes</v>
      </c>
      <c r="K1520" t="str">
        <f>PROPER(IF(MedExam_Table[[#This Row],[smoker]]= "?","No",MedExam_Table[[#This Row],[smoker]]))</f>
        <v>Yes</v>
      </c>
      <c r="L1520" t="str">
        <f>IF(MedExam_Table[[#This Row],[BMI]]&lt;18.5,"Underweight",IF(MedExam_Table[[#This Row],[BMI]]&lt;25,"NormalWeight",IF(MedExam_Table[[#This Row],[BMI]]&lt;=30,"OverWeight","Obesity")))</f>
        <v>Obesity</v>
      </c>
      <c r="M1520" t="str">
        <f>IF(MedExam_Table[[#This Row],[HBA1C]]&lt;5.7,"Normal",IF(MedExam_Table[[#This Row],[HBA1C]]&lt;6.4,"Prediabetes","Diabetes"))</f>
        <v>Normal</v>
      </c>
      <c r="N1520" t="str">
        <f>PROPER(MedExam_Table[[#This Row],[Any Transplants]])</f>
        <v>No</v>
      </c>
    </row>
    <row r="1521" spans="1:14" x14ac:dyDescent="0.3">
      <c r="A1521" t="s">
        <v>2108</v>
      </c>
      <c r="B1521">
        <v>28.16</v>
      </c>
      <c r="C1521">
        <v>5.77</v>
      </c>
      <c r="D1521" t="s">
        <v>2380</v>
      </c>
      <c r="E1521" t="s">
        <v>2380</v>
      </c>
      <c r="F1521" t="s">
        <v>2380</v>
      </c>
      <c r="G1521">
        <v>2</v>
      </c>
      <c r="H1521" t="s">
        <v>2382</v>
      </c>
      <c r="I1521" s="9">
        <f>IF(MedExam_Table[[#This Row],[NumberOfMajorSurgeries]]="No major surgery",0,MedExam_Table[[#This Row],[NumberOfMajorSurgeries]])</f>
        <v>2</v>
      </c>
      <c r="J1521" t="str">
        <f>PROPER(MedExam_Table[[#This Row],[Heart Issues]])</f>
        <v>No</v>
      </c>
      <c r="K1521" t="str">
        <f>PROPER(IF(MedExam_Table[[#This Row],[smoker]]= "?","No",MedExam_Table[[#This Row],[smoker]]))</f>
        <v>Yes</v>
      </c>
      <c r="L1521" t="str">
        <f>IF(MedExam_Table[[#This Row],[BMI]]&lt;18.5,"Underweight",IF(MedExam_Table[[#This Row],[BMI]]&lt;25,"NormalWeight",IF(MedExam_Table[[#This Row],[BMI]]&lt;=30,"OverWeight","Obesity")))</f>
        <v>OverWeight</v>
      </c>
      <c r="M1521" t="str">
        <f>IF(MedExam_Table[[#This Row],[HBA1C]]&lt;5.7,"Normal",IF(MedExam_Table[[#This Row],[HBA1C]]&lt;6.4,"Prediabetes","Diabetes"))</f>
        <v>Prediabetes</v>
      </c>
      <c r="N1521" t="str">
        <f>PROPER(MedExam_Table[[#This Row],[Any Transplants]])</f>
        <v>No</v>
      </c>
    </row>
    <row r="1522" spans="1:14" x14ac:dyDescent="0.3">
      <c r="A1522" t="s">
        <v>2107</v>
      </c>
      <c r="B1522">
        <v>30.02</v>
      </c>
      <c r="C1522">
        <v>5.98</v>
      </c>
      <c r="D1522" t="s">
        <v>2380</v>
      </c>
      <c r="E1522" t="s">
        <v>2380</v>
      </c>
      <c r="F1522" t="s">
        <v>2383</v>
      </c>
      <c r="G1522">
        <v>1</v>
      </c>
      <c r="H1522" t="s">
        <v>2382</v>
      </c>
      <c r="I1522" s="9">
        <f>IF(MedExam_Table[[#This Row],[NumberOfMajorSurgeries]]="No major surgery",0,MedExam_Table[[#This Row],[NumberOfMajorSurgeries]])</f>
        <v>1</v>
      </c>
      <c r="J1522" t="str">
        <f>PROPER(MedExam_Table[[#This Row],[Heart Issues]])</f>
        <v>No</v>
      </c>
      <c r="K1522" t="str">
        <f>PROPER(IF(MedExam_Table[[#This Row],[smoker]]= "?","No",MedExam_Table[[#This Row],[smoker]]))</f>
        <v>Yes</v>
      </c>
      <c r="L1522" t="str">
        <f>IF(MedExam_Table[[#This Row],[BMI]]&lt;18.5,"Underweight",IF(MedExam_Table[[#This Row],[BMI]]&lt;25,"NormalWeight",IF(MedExam_Table[[#This Row],[BMI]]&lt;=30,"OverWeight","Obesity")))</f>
        <v>Obesity</v>
      </c>
      <c r="M1522" t="str">
        <f>IF(MedExam_Table[[#This Row],[HBA1C]]&lt;5.7,"Normal",IF(MedExam_Table[[#This Row],[HBA1C]]&lt;6.4,"Prediabetes","Diabetes"))</f>
        <v>Prediabetes</v>
      </c>
      <c r="N1522" t="str">
        <f>PROPER(MedExam_Table[[#This Row],[Any Transplants]])</f>
        <v>No</v>
      </c>
    </row>
    <row r="1523" spans="1:14" x14ac:dyDescent="0.3">
      <c r="A1523" t="s">
        <v>2106</v>
      </c>
      <c r="B1523">
        <v>37.82</v>
      </c>
      <c r="C1523">
        <v>6.01</v>
      </c>
      <c r="D1523" t="s">
        <v>2380</v>
      </c>
      <c r="E1523" t="s">
        <v>2380</v>
      </c>
      <c r="F1523" t="s">
        <v>2380</v>
      </c>
      <c r="G1523" t="s">
        <v>2381</v>
      </c>
      <c r="H1523" t="s">
        <v>2382</v>
      </c>
      <c r="I1523" s="9">
        <f>IF(MedExam_Table[[#This Row],[NumberOfMajorSurgeries]]="No major surgery",0,MedExam_Table[[#This Row],[NumberOfMajorSurgeries]])</f>
        <v>0</v>
      </c>
      <c r="J1523" t="str">
        <f>PROPER(MedExam_Table[[#This Row],[Heart Issues]])</f>
        <v>No</v>
      </c>
      <c r="K1523" t="str">
        <f>PROPER(IF(MedExam_Table[[#This Row],[smoker]]= "?","No",MedExam_Table[[#This Row],[smoker]]))</f>
        <v>Yes</v>
      </c>
      <c r="L1523" t="str">
        <f>IF(MedExam_Table[[#This Row],[BMI]]&lt;18.5,"Underweight",IF(MedExam_Table[[#This Row],[BMI]]&lt;25,"NormalWeight",IF(MedExam_Table[[#This Row],[BMI]]&lt;=30,"OverWeight","Obesity")))</f>
        <v>Obesity</v>
      </c>
      <c r="M1523" t="str">
        <f>IF(MedExam_Table[[#This Row],[HBA1C]]&lt;5.7,"Normal",IF(MedExam_Table[[#This Row],[HBA1C]]&lt;6.4,"Prediabetes","Diabetes"))</f>
        <v>Prediabetes</v>
      </c>
      <c r="N1523" t="str">
        <f>PROPER(MedExam_Table[[#This Row],[Any Transplants]])</f>
        <v>No</v>
      </c>
    </row>
    <row r="1524" spans="1:14" x14ac:dyDescent="0.3">
      <c r="A1524" t="s">
        <v>2105</v>
      </c>
      <c r="B1524">
        <v>33.14</v>
      </c>
      <c r="C1524">
        <v>5.67</v>
      </c>
      <c r="D1524" t="s">
        <v>2382</v>
      </c>
      <c r="E1524" t="s">
        <v>2380</v>
      </c>
      <c r="F1524" t="s">
        <v>2380</v>
      </c>
      <c r="G1524" t="s">
        <v>2381</v>
      </c>
      <c r="H1524" t="s">
        <v>2382</v>
      </c>
      <c r="I1524" s="9">
        <f>IF(MedExam_Table[[#This Row],[NumberOfMajorSurgeries]]="No major surgery",0,MedExam_Table[[#This Row],[NumberOfMajorSurgeries]])</f>
        <v>0</v>
      </c>
      <c r="J1524" t="str">
        <f>PROPER(MedExam_Table[[#This Row],[Heart Issues]])</f>
        <v>Yes</v>
      </c>
      <c r="K1524" t="str">
        <f>PROPER(IF(MedExam_Table[[#This Row],[smoker]]= "?","No",MedExam_Table[[#This Row],[smoker]]))</f>
        <v>Yes</v>
      </c>
      <c r="L1524" t="str">
        <f>IF(MedExam_Table[[#This Row],[BMI]]&lt;18.5,"Underweight",IF(MedExam_Table[[#This Row],[BMI]]&lt;25,"NormalWeight",IF(MedExam_Table[[#This Row],[BMI]]&lt;=30,"OverWeight","Obesity")))</f>
        <v>Obesity</v>
      </c>
      <c r="M1524" t="str">
        <f>IF(MedExam_Table[[#This Row],[HBA1C]]&lt;5.7,"Normal",IF(MedExam_Table[[#This Row],[HBA1C]]&lt;6.4,"Prediabetes","Diabetes"))</f>
        <v>Normal</v>
      </c>
      <c r="N1524" t="str">
        <f>PROPER(MedExam_Table[[#This Row],[Any Transplants]])</f>
        <v>No</v>
      </c>
    </row>
    <row r="1525" spans="1:14" x14ac:dyDescent="0.3">
      <c r="A1525" t="s">
        <v>2104</v>
      </c>
      <c r="B1525">
        <v>25.14</v>
      </c>
      <c r="C1525">
        <v>6.02</v>
      </c>
      <c r="D1525" t="s">
        <v>2382</v>
      </c>
      <c r="E1525" t="s">
        <v>2380</v>
      </c>
      <c r="F1525" t="s">
        <v>2383</v>
      </c>
      <c r="G1525">
        <v>1</v>
      </c>
      <c r="H1525" t="s">
        <v>2382</v>
      </c>
      <c r="I1525" s="9">
        <f>IF(MedExam_Table[[#This Row],[NumberOfMajorSurgeries]]="No major surgery",0,MedExam_Table[[#This Row],[NumberOfMajorSurgeries]])</f>
        <v>1</v>
      </c>
      <c r="J1525" t="str">
        <f>PROPER(MedExam_Table[[#This Row],[Heart Issues]])</f>
        <v>Yes</v>
      </c>
      <c r="K1525" t="str">
        <f>PROPER(IF(MedExam_Table[[#This Row],[smoker]]= "?","No",MedExam_Table[[#This Row],[smoker]]))</f>
        <v>Yes</v>
      </c>
      <c r="L1525" t="str">
        <f>IF(MedExam_Table[[#This Row],[BMI]]&lt;18.5,"Underweight",IF(MedExam_Table[[#This Row],[BMI]]&lt;25,"NormalWeight",IF(MedExam_Table[[#This Row],[BMI]]&lt;=30,"OverWeight","Obesity")))</f>
        <v>OverWeight</v>
      </c>
      <c r="M1525" t="str">
        <f>IF(MedExam_Table[[#This Row],[HBA1C]]&lt;5.7,"Normal",IF(MedExam_Table[[#This Row],[HBA1C]]&lt;6.4,"Prediabetes","Diabetes"))</f>
        <v>Prediabetes</v>
      </c>
      <c r="N1525" t="str">
        <f>PROPER(MedExam_Table[[#This Row],[Any Transplants]])</f>
        <v>No</v>
      </c>
    </row>
    <row r="1526" spans="1:14" x14ac:dyDescent="0.3">
      <c r="A1526" t="s">
        <v>2103</v>
      </c>
      <c r="B1526">
        <v>20.18</v>
      </c>
      <c r="C1526">
        <v>11.19</v>
      </c>
      <c r="D1526" t="s">
        <v>2380</v>
      </c>
      <c r="E1526" t="s">
        <v>2380</v>
      </c>
      <c r="F1526" t="s">
        <v>2380</v>
      </c>
      <c r="G1526" t="s">
        <v>2381</v>
      </c>
      <c r="H1526" t="s">
        <v>2382</v>
      </c>
      <c r="I1526" s="9">
        <f>IF(MedExam_Table[[#This Row],[NumberOfMajorSurgeries]]="No major surgery",0,MedExam_Table[[#This Row],[NumberOfMajorSurgeries]])</f>
        <v>0</v>
      </c>
      <c r="J1526" t="str">
        <f>PROPER(MedExam_Table[[#This Row],[Heart Issues]])</f>
        <v>No</v>
      </c>
      <c r="K1526" t="str">
        <f>PROPER(IF(MedExam_Table[[#This Row],[smoker]]= "?","No",MedExam_Table[[#This Row],[smoker]]))</f>
        <v>Yes</v>
      </c>
      <c r="L1526" t="str">
        <f>IF(MedExam_Table[[#This Row],[BMI]]&lt;18.5,"Underweight",IF(MedExam_Table[[#This Row],[BMI]]&lt;25,"NormalWeight",IF(MedExam_Table[[#This Row],[BMI]]&lt;=30,"OverWeight","Obesity")))</f>
        <v>NormalWeight</v>
      </c>
      <c r="M1526" t="str">
        <f>IF(MedExam_Table[[#This Row],[HBA1C]]&lt;5.7,"Normal",IF(MedExam_Table[[#This Row],[HBA1C]]&lt;6.4,"Prediabetes","Diabetes"))</f>
        <v>Diabetes</v>
      </c>
      <c r="N1526" t="str">
        <f>PROPER(MedExam_Table[[#This Row],[Any Transplants]])</f>
        <v>No</v>
      </c>
    </row>
    <row r="1527" spans="1:14" x14ac:dyDescent="0.3">
      <c r="A1527" t="s">
        <v>2346</v>
      </c>
      <c r="B1527">
        <v>30.875</v>
      </c>
      <c r="C1527">
        <v>11.88</v>
      </c>
      <c r="D1527" t="s">
        <v>2380</v>
      </c>
      <c r="E1527" t="s">
        <v>2380</v>
      </c>
      <c r="F1527" t="s">
        <v>2380</v>
      </c>
      <c r="G1527" t="s">
        <v>2381</v>
      </c>
      <c r="H1527" t="s">
        <v>2382</v>
      </c>
      <c r="I1527" s="9">
        <f>IF(MedExam_Table[[#This Row],[NumberOfMajorSurgeries]]="No major surgery",0,MedExam_Table[[#This Row],[NumberOfMajorSurgeries]])</f>
        <v>0</v>
      </c>
      <c r="J1527" t="str">
        <f>PROPER(MedExam_Table[[#This Row],[Heart Issues]])</f>
        <v>No</v>
      </c>
      <c r="K1527" t="str">
        <f>PROPER(IF(MedExam_Table[[#This Row],[smoker]]= "?","No",MedExam_Table[[#This Row],[smoker]]))</f>
        <v>Yes</v>
      </c>
      <c r="L1527" t="str">
        <f>IF(MedExam_Table[[#This Row],[BMI]]&lt;18.5,"Underweight",IF(MedExam_Table[[#This Row],[BMI]]&lt;25,"NormalWeight",IF(MedExam_Table[[#This Row],[BMI]]&lt;=30,"OverWeight","Obesity")))</f>
        <v>Obesity</v>
      </c>
      <c r="M1527" t="str">
        <f>IF(MedExam_Table[[#This Row],[HBA1C]]&lt;5.7,"Normal",IF(MedExam_Table[[#This Row],[HBA1C]]&lt;6.4,"Prediabetes","Diabetes"))</f>
        <v>Diabetes</v>
      </c>
      <c r="N1527" t="str">
        <f>PROPER(MedExam_Table[[#This Row],[Any Transplants]])</f>
        <v>No</v>
      </c>
    </row>
    <row r="1528" spans="1:14" x14ac:dyDescent="0.3">
      <c r="A1528" t="s">
        <v>2102</v>
      </c>
      <c r="B1528">
        <v>44.36</v>
      </c>
      <c r="C1528">
        <v>5.1100000000000003</v>
      </c>
      <c r="D1528" t="s">
        <v>2380</v>
      </c>
      <c r="E1528" t="s">
        <v>2380</v>
      </c>
      <c r="F1528" t="s">
        <v>2380</v>
      </c>
      <c r="G1528" t="s">
        <v>2381</v>
      </c>
      <c r="H1528" t="s">
        <v>2382</v>
      </c>
      <c r="I1528" s="9">
        <f>IF(MedExam_Table[[#This Row],[NumberOfMajorSurgeries]]="No major surgery",0,MedExam_Table[[#This Row],[NumberOfMajorSurgeries]])</f>
        <v>0</v>
      </c>
      <c r="J1528" t="str">
        <f>PROPER(MedExam_Table[[#This Row],[Heart Issues]])</f>
        <v>No</v>
      </c>
      <c r="K1528" t="str">
        <f>PROPER(IF(MedExam_Table[[#This Row],[smoker]]= "?","No",MedExam_Table[[#This Row],[smoker]]))</f>
        <v>Yes</v>
      </c>
      <c r="L1528" t="str">
        <f>IF(MedExam_Table[[#This Row],[BMI]]&lt;18.5,"Underweight",IF(MedExam_Table[[#This Row],[BMI]]&lt;25,"NormalWeight",IF(MedExam_Table[[#This Row],[BMI]]&lt;=30,"OverWeight","Obesity")))</f>
        <v>Obesity</v>
      </c>
      <c r="M1528" t="str">
        <f>IF(MedExam_Table[[#This Row],[HBA1C]]&lt;5.7,"Normal",IF(MedExam_Table[[#This Row],[HBA1C]]&lt;6.4,"Prediabetes","Diabetes"))</f>
        <v>Normal</v>
      </c>
      <c r="N1528" t="str">
        <f>PROPER(MedExam_Table[[#This Row],[Any Transplants]])</f>
        <v>No</v>
      </c>
    </row>
    <row r="1529" spans="1:14" x14ac:dyDescent="0.3">
      <c r="A1529" t="s">
        <v>2101</v>
      </c>
      <c r="B1529">
        <v>23.82</v>
      </c>
      <c r="C1529">
        <v>10.85</v>
      </c>
      <c r="D1529" t="s">
        <v>2382</v>
      </c>
      <c r="E1529" t="s">
        <v>2380</v>
      </c>
      <c r="F1529" t="s">
        <v>2380</v>
      </c>
      <c r="G1529" t="s">
        <v>2381</v>
      </c>
      <c r="H1529" t="s">
        <v>2382</v>
      </c>
      <c r="I1529" s="9">
        <f>IF(MedExam_Table[[#This Row],[NumberOfMajorSurgeries]]="No major surgery",0,MedExam_Table[[#This Row],[NumberOfMajorSurgeries]])</f>
        <v>0</v>
      </c>
      <c r="J1529" t="str">
        <f>PROPER(MedExam_Table[[#This Row],[Heart Issues]])</f>
        <v>Yes</v>
      </c>
      <c r="K1529" t="str">
        <f>PROPER(IF(MedExam_Table[[#This Row],[smoker]]= "?","No",MedExam_Table[[#This Row],[smoker]]))</f>
        <v>Yes</v>
      </c>
      <c r="L1529" t="str">
        <f>IF(MedExam_Table[[#This Row],[BMI]]&lt;18.5,"Underweight",IF(MedExam_Table[[#This Row],[BMI]]&lt;25,"NormalWeight",IF(MedExam_Table[[#This Row],[BMI]]&lt;=30,"OverWeight","Obesity")))</f>
        <v>NormalWeight</v>
      </c>
      <c r="M1529" t="str">
        <f>IF(MedExam_Table[[#This Row],[HBA1C]]&lt;5.7,"Normal",IF(MedExam_Table[[#This Row],[HBA1C]]&lt;6.4,"Prediabetes","Diabetes"))</f>
        <v>Diabetes</v>
      </c>
      <c r="N1529" t="str">
        <f>PROPER(MedExam_Table[[#This Row],[Any Transplants]])</f>
        <v>No</v>
      </c>
    </row>
    <row r="1530" spans="1:14" x14ac:dyDescent="0.3">
      <c r="A1530" t="s">
        <v>2100</v>
      </c>
      <c r="B1530">
        <v>45</v>
      </c>
      <c r="C1530">
        <v>5.24</v>
      </c>
      <c r="D1530" t="s">
        <v>2382</v>
      </c>
      <c r="E1530" t="s">
        <v>2380</v>
      </c>
      <c r="F1530" t="s">
        <v>2380</v>
      </c>
      <c r="G1530">
        <v>1</v>
      </c>
      <c r="H1530" t="s">
        <v>2382</v>
      </c>
      <c r="I1530" s="9">
        <f>IF(MedExam_Table[[#This Row],[NumberOfMajorSurgeries]]="No major surgery",0,MedExam_Table[[#This Row],[NumberOfMajorSurgeries]])</f>
        <v>1</v>
      </c>
      <c r="J1530" t="str">
        <f>PROPER(MedExam_Table[[#This Row],[Heart Issues]])</f>
        <v>Yes</v>
      </c>
      <c r="K1530" t="str">
        <f>PROPER(IF(MedExam_Table[[#This Row],[smoker]]= "?","No",MedExam_Table[[#This Row],[smoker]]))</f>
        <v>Yes</v>
      </c>
      <c r="L1530" t="str">
        <f>IF(MedExam_Table[[#This Row],[BMI]]&lt;18.5,"Underweight",IF(MedExam_Table[[#This Row],[BMI]]&lt;25,"NormalWeight",IF(MedExam_Table[[#This Row],[BMI]]&lt;=30,"OverWeight","Obesity")))</f>
        <v>Obesity</v>
      </c>
      <c r="M1530" t="str">
        <f>IF(MedExam_Table[[#This Row],[HBA1C]]&lt;5.7,"Normal",IF(MedExam_Table[[#This Row],[HBA1C]]&lt;6.4,"Prediabetes","Diabetes"))</f>
        <v>Normal</v>
      </c>
      <c r="N1530" t="str">
        <f>PROPER(MedExam_Table[[#This Row],[Any Transplants]])</f>
        <v>No</v>
      </c>
    </row>
    <row r="1531" spans="1:14" x14ac:dyDescent="0.3">
      <c r="A1531" t="s">
        <v>2099</v>
      </c>
      <c r="B1531">
        <v>26.62</v>
      </c>
      <c r="C1531">
        <v>10.08</v>
      </c>
      <c r="D1531" t="s">
        <v>2380</v>
      </c>
      <c r="E1531" t="s">
        <v>2380</v>
      </c>
      <c r="F1531" t="s">
        <v>2380</v>
      </c>
      <c r="G1531" t="s">
        <v>2381</v>
      </c>
      <c r="H1531" t="s">
        <v>2382</v>
      </c>
      <c r="I1531" s="9">
        <f>IF(MedExam_Table[[#This Row],[NumberOfMajorSurgeries]]="No major surgery",0,MedExam_Table[[#This Row],[NumberOfMajorSurgeries]])</f>
        <v>0</v>
      </c>
      <c r="J1531" t="str">
        <f>PROPER(MedExam_Table[[#This Row],[Heart Issues]])</f>
        <v>No</v>
      </c>
      <c r="K1531" t="str">
        <f>PROPER(IF(MedExam_Table[[#This Row],[smoker]]= "?","No",MedExam_Table[[#This Row],[smoker]]))</f>
        <v>Yes</v>
      </c>
      <c r="L1531" t="str">
        <f>IF(MedExam_Table[[#This Row],[BMI]]&lt;18.5,"Underweight",IF(MedExam_Table[[#This Row],[BMI]]&lt;25,"NormalWeight",IF(MedExam_Table[[#This Row],[BMI]]&lt;=30,"OverWeight","Obesity")))</f>
        <v>OverWeight</v>
      </c>
      <c r="M1531" t="str">
        <f>IF(MedExam_Table[[#This Row],[HBA1C]]&lt;5.7,"Normal",IF(MedExam_Table[[#This Row],[HBA1C]]&lt;6.4,"Prediabetes","Diabetes"))</f>
        <v>Diabetes</v>
      </c>
      <c r="N1531" t="str">
        <f>PROPER(MedExam_Table[[#This Row],[Any Transplants]])</f>
        <v>No</v>
      </c>
    </row>
    <row r="1532" spans="1:14" x14ac:dyDescent="0.3">
      <c r="A1532" t="s">
        <v>2098</v>
      </c>
      <c r="B1532">
        <v>32.67</v>
      </c>
      <c r="C1532">
        <v>10.97</v>
      </c>
      <c r="D1532" t="s">
        <v>2382</v>
      </c>
      <c r="E1532" t="s">
        <v>2380</v>
      </c>
      <c r="F1532" t="s">
        <v>2380</v>
      </c>
      <c r="G1532" t="s">
        <v>2381</v>
      </c>
      <c r="H1532" t="s">
        <v>2382</v>
      </c>
      <c r="I1532" s="9">
        <f>IF(MedExam_Table[[#This Row],[NumberOfMajorSurgeries]]="No major surgery",0,MedExam_Table[[#This Row],[NumberOfMajorSurgeries]])</f>
        <v>0</v>
      </c>
      <c r="J1532" t="str">
        <f>PROPER(MedExam_Table[[#This Row],[Heart Issues]])</f>
        <v>Yes</v>
      </c>
      <c r="K1532" t="str">
        <f>PROPER(IF(MedExam_Table[[#This Row],[smoker]]= "?","No",MedExam_Table[[#This Row],[smoker]]))</f>
        <v>Yes</v>
      </c>
      <c r="L1532" t="str">
        <f>IF(MedExam_Table[[#This Row],[BMI]]&lt;18.5,"Underweight",IF(MedExam_Table[[#This Row],[BMI]]&lt;25,"NormalWeight",IF(MedExam_Table[[#This Row],[BMI]]&lt;=30,"OverWeight","Obesity")))</f>
        <v>Obesity</v>
      </c>
      <c r="M1532" t="str">
        <f>IF(MedExam_Table[[#This Row],[HBA1C]]&lt;5.7,"Normal",IF(MedExam_Table[[#This Row],[HBA1C]]&lt;6.4,"Prediabetes","Diabetes"))</f>
        <v>Diabetes</v>
      </c>
      <c r="N1532" t="str">
        <f>PROPER(MedExam_Table[[#This Row],[Any Transplants]])</f>
        <v>No</v>
      </c>
    </row>
    <row r="1533" spans="1:14" x14ac:dyDescent="0.3">
      <c r="A1533" t="s">
        <v>2097</v>
      </c>
      <c r="B1533">
        <v>44.44</v>
      </c>
      <c r="C1533">
        <v>4.9000000000000004</v>
      </c>
      <c r="D1533" t="s">
        <v>2382</v>
      </c>
      <c r="E1533" t="s">
        <v>2380</v>
      </c>
      <c r="F1533" t="s">
        <v>2380</v>
      </c>
      <c r="G1533">
        <v>1</v>
      </c>
      <c r="H1533" t="s">
        <v>2382</v>
      </c>
      <c r="I1533" s="9">
        <f>IF(MedExam_Table[[#This Row],[NumberOfMajorSurgeries]]="No major surgery",0,MedExam_Table[[#This Row],[NumberOfMajorSurgeries]])</f>
        <v>1</v>
      </c>
      <c r="J1533" t="str">
        <f>PROPER(MedExam_Table[[#This Row],[Heart Issues]])</f>
        <v>Yes</v>
      </c>
      <c r="K1533" t="str">
        <f>PROPER(IF(MedExam_Table[[#This Row],[smoker]]= "?","No",MedExam_Table[[#This Row],[smoker]]))</f>
        <v>Yes</v>
      </c>
      <c r="L1533" t="str">
        <f>IF(MedExam_Table[[#This Row],[BMI]]&lt;18.5,"Underweight",IF(MedExam_Table[[#This Row],[BMI]]&lt;25,"NormalWeight",IF(MedExam_Table[[#This Row],[BMI]]&lt;=30,"OverWeight","Obesity")))</f>
        <v>Obesity</v>
      </c>
      <c r="M1533" t="str">
        <f>IF(MedExam_Table[[#This Row],[HBA1C]]&lt;5.7,"Normal",IF(MedExam_Table[[#This Row],[HBA1C]]&lt;6.4,"Prediabetes","Diabetes"))</f>
        <v>Normal</v>
      </c>
      <c r="N1533" t="str">
        <f>PROPER(MedExam_Table[[#This Row],[Any Transplants]])</f>
        <v>No</v>
      </c>
    </row>
    <row r="1534" spans="1:14" x14ac:dyDescent="0.3">
      <c r="A1534" t="s">
        <v>2096</v>
      </c>
      <c r="B1534">
        <v>28.31</v>
      </c>
      <c r="C1534">
        <v>5.33</v>
      </c>
      <c r="D1534" t="s">
        <v>2380</v>
      </c>
      <c r="E1534" t="s">
        <v>2380</v>
      </c>
      <c r="F1534" t="s">
        <v>2380</v>
      </c>
      <c r="G1534" t="s">
        <v>2381</v>
      </c>
      <c r="H1534" t="s">
        <v>2382</v>
      </c>
      <c r="I1534" s="9">
        <f>IF(MedExam_Table[[#This Row],[NumberOfMajorSurgeries]]="No major surgery",0,MedExam_Table[[#This Row],[NumberOfMajorSurgeries]])</f>
        <v>0</v>
      </c>
      <c r="J1534" t="str">
        <f>PROPER(MedExam_Table[[#This Row],[Heart Issues]])</f>
        <v>No</v>
      </c>
      <c r="K1534" t="str">
        <f>PROPER(IF(MedExam_Table[[#This Row],[smoker]]= "?","No",MedExam_Table[[#This Row],[smoker]]))</f>
        <v>Yes</v>
      </c>
      <c r="L1534" t="str">
        <f>IF(MedExam_Table[[#This Row],[BMI]]&lt;18.5,"Underweight",IF(MedExam_Table[[#This Row],[BMI]]&lt;25,"NormalWeight",IF(MedExam_Table[[#This Row],[BMI]]&lt;=30,"OverWeight","Obesity")))</f>
        <v>OverWeight</v>
      </c>
      <c r="M1534" t="str">
        <f>IF(MedExam_Table[[#This Row],[HBA1C]]&lt;5.7,"Normal",IF(MedExam_Table[[#This Row],[HBA1C]]&lt;6.4,"Prediabetes","Diabetes"))</f>
        <v>Normal</v>
      </c>
      <c r="N1534" t="str">
        <f>PROPER(MedExam_Table[[#This Row],[Any Transplants]])</f>
        <v>No</v>
      </c>
    </row>
    <row r="1535" spans="1:14" x14ac:dyDescent="0.3">
      <c r="A1535" t="s">
        <v>2095</v>
      </c>
      <c r="B1535">
        <v>25.05</v>
      </c>
      <c r="C1535">
        <v>4.6100000000000003</v>
      </c>
      <c r="D1535" t="s">
        <v>2380</v>
      </c>
      <c r="E1535" t="s">
        <v>2380</v>
      </c>
      <c r="F1535" t="s">
        <v>2380</v>
      </c>
      <c r="G1535">
        <v>2</v>
      </c>
      <c r="H1535" t="s">
        <v>2382</v>
      </c>
      <c r="I1535" s="9">
        <f>IF(MedExam_Table[[#This Row],[NumberOfMajorSurgeries]]="No major surgery",0,MedExam_Table[[#This Row],[NumberOfMajorSurgeries]])</f>
        <v>2</v>
      </c>
      <c r="J1535" t="str">
        <f>PROPER(MedExam_Table[[#This Row],[Heart Issues]])</f>
        <v>No</v>
      </c>
      <c r="K1535" t="str">
        <f>PROPER(IF(MedExam_Table[[#This Row],[smoker]]= "?","No",MedExam_Table[[#This Row],[smoker]]))</f>
        <v>Yes</v>
      </c>
      <c r="L1535" t="str">
        <f>IF(MedExam_Table[[#This Row],[BMI]]&lt;18.5,"Underweight",IF(MedExam_Table[[#This Row],[BMI]]&lt;25,"NormalWeight",IF(MedExam_Table[[#This Row],[BMI]]&lt;=30,"OverWeight","Obesity")))</f>
        <v>OverWeight</v>
      </c>
      <c r="M1535" t="str">
        <f>IF(MedExam_Table[[#This Row],[HBA1C]]&lt;5.7,"Normal",IF(MedExam_Table[[#This Row],[HBA1C]]&lt;6.4,"Prediabetes","Diabetes"))</f>
        <v>Normal</v>
      </c>
      <c r="N1535" t="str">
        <f>PROPER(MedExam_Table[[#This Row],[Any Transplants]])</f>
        <v>No</v>
      </c>
    </row>
    <row r="1536" spans="1:14" x14ac:dyDescent="0.3">
      <c r="A1536" t="s">
        <v>2094</v>
      </c>
      <c r="B1536">
        <v>28.34</v>
      </c>
      <c r="C1536">
        <v>8.18</v>
      </c>
      <c r="D1536" t="s">
        <v>2380</v>
      </c>
      <c r="E1536" t="s">
        <v>2380</v>
      </c>
      <c r="F1536" t="s">
        <v>2380</v>
      </c>
      <c r="G1536" t="s">
        <v>2381</v>
      </c>
      <c r="H1536" t="s">
        <v>2382</v>
      </c>
      <c r="I1536" s="9">
        <f>IF(MedExam_Table[[#This Row],[NumberOfMajorSurgeries]]="No major surgery",0,MedExam_Table[[#This Row],[NumberOfMajorSurgeries]])</f>
        <v>0</v>
      </c>
      <c r="J1536" t="str">
        <f>PROPER(MedExam_Table[[#This Row],[Heart Issues]])</f>
        <v>No</v>
      </c>
      <c r="K1536" t="str">
        <f>PROPER(IF(MedExam_Table[[#This Row],[smoker]]= "?","No",MedExam_Table[[#This Row],[smoker]]))</f>
        <v>Yes</v>
      </c>
      <c r="L1536" t="str">
        <f>IF(MedExam_Table[[#This Row],[BMI]]&lt;18.5,"Underweight",IF(MedExam_Table[[#This Row],[BMI]]&lt;25,"NormalWeight",IF(MedExam_Table[[#This Row],[BMI]]&lt;=30,"OverWeight","Obesity")))</f>
        <v>OverWeight</v>
      </c>
      <c r="M1536" t="str">
        <f>IF(MedExam_Table[[#This Row],[HBA1C]]&lt;5.7,"Normal",IF(MedExam_Table[[#This Row],[HBA1C]]&lt;6.4,"Prediabetes","Diabetes"))</f>
        <v>Diabetes</v>
      </c>
      <c r="N1536" t="str">
        <f>PROPER(MedExam_Table[[#This Row],[Any Transplants]])</f>
        <v>No</v>
      </c>
    </row>
    <row r="1537" spans="1:14" x14ac:dyDescent="0.3">
      <c r="A1537" t="s">
        <v>2093</v>
      </c>
      <c r="B1537">
        <v>17.765000000000001</v>
      </c>
      <c r="C1537">
        <v>5.62</v>
      </c>
      <c r="D1537" t="s">
        <v>2380</v>
      </c>
      <c r="E1537" t="s">
        <v>2380</v>
      </c>
      <c r="F1537" t="s">
        <v>2380</v>
      </c>
      <c r="G1537" t="s">
        <v>2381</v>
      </c>
      <c r="H1537" t="s">
        <v>2382</v>
      </c>
      <c r="I1537" s="9">
        <f>IF(MedExam_Table[[#This Row],[NumberOfMajorSurgeries]]="No major surgery",0,MedExam_Table[[#This Row],[NumberOfMajorSurgeries]])</f>
        <v>0</v>
      </c>
      <c r="J1537" t="str">
        <f>PROPER(MedExam_Table[[#This Row],[Heart Issues]])</f>
        <v>No</v>
      </c>
      <c r="K1537" t="str">
        <f>PROPER(IF(MedExam_Table[[#This Row],[smoker]]= "?","No",MedExam_Table[[#This Row],[smoker]]))</f>
        <v>Yes</v>
      </c>
      <c r="L1537" t="str">
        <f>IF(MedExam_Table[[#This Row],[BMI]]&lt;18.5,"Underweight",IF(MedExam_Table[[#This Row],[BMI]]&lt;25,"NormalWeight",IF(MedExam_Table[[#This Row],[BMI]]&lt;=30,"OverWeight","Obesity")))</f>
        <v>Underweight</v>
      </c>
      <c r="M1537" t="str">
        <f>IF(MedExam_Table[[#This Row],[HBA1C]]&lt;5.7,"Normal",IF(MedExam_Table[[#This Row],[HBA1C]]&lt;6.4,"Prediabetes","Diabetes"))</f>
        <v>Normal</v>
      </c>
      <c r="N1537" t="str">
        <f>PROPER(MedExam_Table[[#This Row],[Any Transplants]])</f>
        <v>No</v>
      </c>
    </row>
    <row r="1538" spans="1:14" x14ac:dyDescent="0.3">
      <c r="A1538" t="s">
        <v>2345</v>
      </c>
      <c r="B1538">
        <v>36.86</v>
      </c>
      <c r="C1538">
        <v>5.19</v>
      </c>
      <c r="D1538" t="s">
        <v>2382</v>
      </c>
      <c r="E1538" t="s">
        <v>2380</v>
      </c>
      <c r="F1538" t="s">
        <v>2383</v>
      </c>
      <c r="G1538">
        <v>1</v>
      </c>
      <c r="H1538" t="s">
        <v>2382</v>
      </c>
      <c r="I1538" s="9">
        <f>IF(MedExam_Table[[#This Row],[NumberOfMajorSurgeries]]="No major surgery",0,MedExam_Table[[#This Row],[NumberOfMajorSurgeries]])</f>
        <v>1</v>
      </c>
      <c r="J1538" t="str">
        <f>PROPER(MedExam_Table[[#This Row],[Heart Issues]])</f>
        <v>Yes</v>
      </c>
      <c r="K1538" t="str">
        <f>PROPER(IF(MedExam_Table[[#This Row],[smoker]]= "?","No",MedExam_Table[[#This Row],[smoker]]))</f>
        <v>Yes</v>
      </c>
      <c r="L1538" t="str">
        <f>IF(MedExam_Table[[#This Row],[BMI]]&lt;18.5,"Underweight",IF(MedExam_Table[[#This Row],[BMI]]&lt;25,"NormalWeight",IF(MedExam_Table[[#This Row],[BMI]]&lt;=30,"OverWeight","Obesity")))</f>
        <v>Obesity</v>
      </c>
      <c r="M1538" t="str">
        <f>IF(MedExam_Table[[#This Row],[HBA1C]]&lt;5.7,"Normal",IF(MedExam_Table[[#This Row],[HBA1C]]&lt;6.4,"Prediabetes","Diabetes"))</f>
        <v>Normal</v>
      </c>
      <c r="N1538" t="str">
        <f>PROPER(MedExam_Table[[#This Row],[Any Transplants]])</f>
        <v>No</v>
      </c>
    </row>
    <row r="1539" spans="1:14" x14ac:dyDescent="0.3">
      <c r="A1539" t="s">
        <v>2092</v>
      </c>
      <c r="B1539">
        <v>36.119999999999997</v>
      </c>
      <c r="C1539">
        <v>5.82</v>
      </c>
      <c r="D1539" t="s">
        <v>2380</v>
      </c>
      <c r="E1539" t="s">
        <v>2380</v>
      </c>
      <c r="F1539" t="s">
        <v>2380</v>
      </c>
      <c r="G1539" t="s">
        <v>2381</v>
      </c>
      <c r="H1539" t="s">
        <v>2382</v>
      </c>
      <c r="I1539" s="9">
        <f>IF(MedExam_Table[[#This Row],[NumberOfMajorSurgeries]]="No major surgery",0,MedExam_Table[[#This Row],[NumberOfMajorSurgeries]])</f>
        <v>0</v>
      </c>
      <c r="J1539" t="str">
        <f>PROPER(MedExam_Table[[#This Row],[Heart Issues]])</f>
        <v>No</v>
      </c>
      <c r="K1539" t="str">
        <f>PROPER(IF(MedExam_Table[[#This Row],[smoker]]= "?","No",MedExam_Table[[#This Row],[smoker]]))</f>
        <v>Yes</v>
      </c>
      <c r="L1539" t="str">
        <f>IF(MedExam_Table[[#This Row],[BMI]]&lt;18.5,"Underweight",IF(MedExam_Table[[#This Row],[BMI]]&lt;25,"NormalWeight",IF(MedExam_Table[[#This Row],[BMI]]&lt;=30,"OverWeight","Obesity")))</f>
        <v>Obesity</v>
      </c>
      <c r="M1539" t="str">
        <f>IF(MedExam_Table[[#This Row],[HBA1C]]&lt;5.7,"Normal",IF(MedExam_Table[[#This Row],[HBA1C]]&lt;6.4,"Prediabetes","Diabetes"))</f>
        <v>Prediabetes</v>
      </c>
      <c r="N1539" t="str">
        <f>PROPER(MedExam_Table[[#This Row],[Any Transplants]])</f>
        <v>No</v>
      </c>
    </row>
    <row r="1540" spans="1:14" x14ac:dyDescent="0.3">
      <c r="A1540" t="s">
        <v>2091</v>
      </c>
      <c r="B1540">
        <v>23.19</v>
      </c>
      <c r="C1540">
        <v>7.66</v>
      </c>
      <c r="D1540" t="s">
        <v>2380</v>
      </c>
      <c r="E1540" t="s">
        <v>2380</v>
      </c>
      <c r="F1540" t="s">
        <v>2380</v>
      </c>
      <c r="G1540" t="s">
        <v>2381</v>
      </c>
      <c r="H1540" t="s">
        <v>2382</v>
      </c>
      <c r="I1540" s="9">
        <f>IF(MedExam_Table[[#This Row],[NumberOfMajorSurgeries]]="No major surgery",0,MedExam_Table[[#This Row],[NumberOfMajorSurgeries]])</f>
        <v>0</v>
      </c>
      <c r="J1540" t="str">
        <f>PROPER(MedExam_Table[[#This Row],[Heart Issues]])</f>
        <v>No</v>
      </c>
      <c r="K1540" t="str">
        <f>PROPER(IF(MedExam_Table[[#This Row],[smoker]]= "?","No",MedExam_Table[[#This Row],[smoker]]))</f>
        <v>Yes</v>
      </c>
      <c r="L1540" t="str">
        <f>IF(MedExam_Table[[#This Row],[BMI]]&lt;18.5,"Underweight",IF(MedExam_Table[[#This Row],[BMI]]&lt;25,"NormalWeight",IF(MedExam_Table[[#This Row],[BMI]]&lt;=30,"OverWeight","Obesity")))</f>
        <v>NormalWeight</v>
      </c>
      <c r="M1540" t="str">
        <f>IF(MedExam_Table[[#This Row],[HBA1C]]&lt;5.7,"Normal",IF(MedExam_Table[[#This Row],[HBA1C]]&lt;6.4,"Prediabetes","Diabetes"))</f>
        <v>Diabetes</v>
      </c>
      <c r="N1540" t="str">
        <f>PROPER(MedExam_Table[[#This Row],[Any Transplants]])</f>
        <v>No</v>
      </c>
    </row>
    <row r="1541" spans="1:14" x14ac:dyDescent="0.3">
      <c r="A1541" t="s">
        <v>2090</v>
      </c>
      <c r="B1541">
        <v>35.99</v>
      </c>
      <c r="C1541">
        <v>4.2300000000000004</v>
      </c>
      <c r="D1541" t="s">
        <v>2380</v>
      </c>
      <c r="E1541" t="s">
        <v>2380</v>
      </c>
      <c r="F1541" t="s">
        <v>2380</v>
      </c>
      <c r="G1541" t="s">
        <v>2381</v>
      </c>
      <c r="H1541" t="s">
        <v>2382</v>
      </c>
      <c r="I1541" s="9">
        <f>IF(MedExam_Table[[#This Row],[NumberOfMajorSurgeries]]="No major surgery",0,MedExam_Table[[#This Row],[NumberOfMajorSurgeries]])</f>
        <v>0</v>
      </c>
      <c r="J1541" t="str">
        <f>PROPER(MedExam_Table[[#This Row],[Heart Issues]])</f>
        <v>No</v>
      </c>
      <c r="K1541" t="str">
        <f>PROPER(IF(MedExam_Table[[#This Row],[smoker]]= "?","No",MedExam_Table[[#This Row],[smoker]]))</f>
        <v>Yes</v>
      </c>
      <c r="L1541" t="str">
        <f>IF(MedExam_Table[[#This Row],[BMI]]&lt;18.5,"Underweight",IF(MedExam_Table[[#This Row],[BMI]]&lt;25,"NormalWeight",IF(MedExam_Table[[#This Row],[BMI]]&lt;=30,"OverWeight","Obesity")))</f>
        <v>Obesity</v>
      </c>
      <c r="M1541" t="str">
        <f>IF(MedExam_Table[[#This Row],[HBA1C]]&lt;5.7,"Normal",IF(MedExam_Table[[#This Row],[HBA1C]]&lt;6.4,"Prediabetes","Diabetes"))</f>
        <v>Normal</v>
      </c>
      <c r="N1541" t="str">
        <f>PROPER(MedExam_Table[[#This Row],[Any Transplants]])</f>
        <v>No</v>
      </c>
    </row>
    <row r="1542" spans="1:14" x14ac:dyDescent="0.3">
      <c r="A1542" t="s">
        <v>2089</v>
      </c>
      <c r="B1542">
        <v>30.25</v>
      </c>
      <c r="C1542">
        <v>5.58</v>
      </c>
      <c r="D1542" t="s">
        <v>2380</v>
      </c>
      <c r="E1542" t="s">
        <v>2380</v>
      </c>
      <c r="F1542" t="s">
        <v>2383</v>
      </c>
      <c r="G1542">
        <v>1</v>
      </c>
      <c r="H1542" t="s">
        <v>2382</v>
      </c>
      <c r="I1542" s="9">
        <f>IF(MedExam_Table[[#This Row],[NumberOfMajorSurgeries]]="No major surgery",0,MedExam_Table[[#This Row],[NumberOfMajorSurgeries]])</f>
        <v>1</v>
      </c>
      <c r="J1542" t="str">
        <f>PROPER(MedExam_Table[[#This Row],[Heart Issues]])</f>
        <v>No</v>
      </c>
      <c r="K1542" t="str">
        <f>PROPER(IF(MedExam_Table[[#This Row],[smoker]]= "?","No",MedExam_Table[[#This Row],[smoker]]))</f>
        <v>Yes</v>
      </c>
      <c r="L1542" t="str">
        <f>IF(MedExam_Table[[#This Row],[BMI]]&lt;18.5,"Underweight",IF(MedExam_Table[[#This Row],[BMI]]&lt;25,"NormalWeight",IF(MedExam_Table[[#This Row],[BMI]]&lt;=30,"OverWeight","Obesity")))</f>
        <v>Obesity</v>
      </c>
      <c r="M1542" t="str">
        <f>IF(MedExam_Table[[#This Row],[HBA1C]]&lt;5.7,"Normal",IF(MedExam_Table[[#This Row],[HBA1C]]&lt;6.4,"Prediabetes","Diabetes"))</f>
        <v>Normal</v>
      </c>
      <c r="N1542" t="str">
        <f>PROPER(MedExam_Table[[#This Row],[Any Transplants]])</f>
        <v>No</v>
      </c>
    </row>
    <row r="1543" spans="1:14" x14ac:dyDescent="0.3">
      <c r="A1543" t="s">
        <v>2088</v>
      </c>
      <c r="B1543">
        <v>26.24</v>
      </c>
      <c r="C1543">
        <v>6.26</v>
      </c>
      <c r="D1543" t="s">
        <v>2382</v>
      </c>
      <c r="E1543" t="s">
        <v>2380</v>
      </c>
      <c r="F1543" t="s">
        <v>2380</v>
      </c>
      <c r="G1543" t="s">
        <v>2381</v>
      </c>
      <c r="H1543" t="s">
        <v>2382</v>
      </c>
      <c r="I1543" s="9">
        <f>IF(MedExam_Table[[#This Row],[NumberOfMajorSurgeries]]="No major surgery",0,MedExam_Table[[#This Row],[NumberOfMajorSurgeries]])</f>
        <v>0</v>
      </c>
      <c r="J1543" t="str">
        <f>PROPER(MedExam_Table[[#This Row],[Heart Issues]])</f>
        <v>Yes</v>
      </c>
      <c r="K1543" t="str">
        <f>PROPER(IF(MedExam_Table[[#This Row],[smoker]]= "?","No",MedExam_Table[[#This Row],[smoker]]))</f>
        <v>Yes</v>
      </c>
      <c r="L1543" t="str">
        <f>IF(MedExam_Table[[#This Row],[BMI]]&lt;18.5,"Underweight",IF(MedExam_Table[[#This Row],[BMI]]&lt;25,"NormalWeight",IF(MedExam_Table[[#This Row],[BMI]]&lt;=30,"OverWeight","Obesity")))</f>
        <v>OverWeight</v>
      </c>
      <c r="M1543" t="str">
        <f>IF(MedExam_Table[[#This Row],[HBA1C]]&lt;5.7,"Normal",IF(MedExam_Table[[#This Row],[HBA1C]]&lt;6.4,"Prediabetes","Diabetes"))</f>
        <v>Prediabetes</v>
      </c>
      <c r="N1543" t="str">
        <f>PROPER(MedExam_Table[[#This Row],[Any Transplants]])</f>
        <v>No</v>
      </c>
    </row>
    <row r="1544" spans="1:14" x14ac:dyDescent="0.3">
      <c r="A1544" t="s">
        <v>2087</v>
      </c>
      <c r="B1544">
        <v>31.36</v>
      </c>
      <c r="C1544">
        <v>10.6</v>
      </c>
      <c r="D1544" t="s">
        <v>2382</v>
      </c>
      <c r="E1544" t="s">
        <v>2380</v>
      </c>
      <c r="F1544" t="s">
        <v>2380</v>
      </c>
      <c r="G1544" t="s">
        <v>2381</v>
      </c>
      <c r="H1544" t="s">
        <v>2382</v>
      </c>
      <c r="I1544" s="9">
        <f>IF(MedExam_Table[[#This Row],[NumberOfMajorSurgeries]]="No major surgery",0,MedExam_Table[[#This Row],[NumberOfMajorSurgeries]])</f>
        <v>0</v>
      </c>
      <c r="J1544" t="str">
        <f>PROPER(MedExam_Table[[#This Row],[Heart Issues]])</f>
        <v>Yes</v>
      </c>
      <c r="K1544" t="str">
        <f>PROPER(IF(MedExam_Table[[#This Row],[smoker]]= "?","No",MedExam_Table[[#This Row],[smoker]]))</f>
        <v>Yes</v>
      </c>
      <c r="L1544" t="str">
        <f>IF(MedExam_Table[[#This Row],[BMI]]&lt;18.5,"Underweight",IF(MedExam_Table[[#This Row],[BMI]]&lt;25,"NormalWeight",IF(MedExam_Table[[#This Row],[BMI]]&lt;=30,"OverWeight","Obesity")))</f>
        <v>Obesity</v>
      </c>
      <c r="M1544" t="str">
        <f>IF(MedExam_Table[[#This Row],[HBA1C]]&lt;5.7,"Normal",IF(MedExam_Table[[#This Row],[HBA1C]]&lt;6.4,"Prediabetes","Diabetes"))</f>
        <v>Diabetes</v>
      </c>
      <c r="N1544" t="str">
        <f>PROPER(MedExam_Table[[#This Row],[Any Transplants]])</f>
        <v>No</v>
      </c>
    </row>
    <row r="1545" spans="1:14" x14ac:dyDescent="0.3">
      <c r="A1545" t="s">
        <v>2086</v>
      </c>
      <c r="B1545">
        <v>25.69</v>
      </c>
      <c r="C1545">
        <v>4.78</v>
      </c>
      <c r="D1545" t="s">
        <v>2382</v>
      </c>
      <c r="E1545" t="s">
        <v>2380</v>
      </c>
      <c r="F1545" t="s">
        <v>2380</v>
      </c>
      <c r="G1545" t="s">
        <v>2381</v>
      </c>
      <c r="H1545" t="s">
        <v>2382</v>
      </c>
      <c r="I1545" s="9">
        <f>IF(MedExam_Table[[#This Row],[NumberOfMajorSurgeries]]="No major surgery",0,MedExam_Table[[#This Row],[NumberOfMajorSurgeries]])</f>
        <v>0</v>
      </c>
      <c r="J1545" t="str">
        <f>PROPER(MedExam_Table[[#This Row],[Heart Issues]])</f>
        <v>Yes</v>
      </c>
      <c r="K1545" t="str">
        <f>PROPER(IF(MedExam_Table[[#This Row],[smoker]]= "?","No",MedExam_Table[[#This Row],[smoker]]))</f>
        <v>Yes</v>
      </c>
      <c r="L1545" t="str">
        <f>IF(MedExam_Table[[#This Row],[BMI]]&lt;18.5,"Underweight",IF(MedExam_Table[[#This Row],[BMI]]&lt;25,"NormalWeight",IF(MedExam_Table[[#This Row],[BMI]]&lt;=30,"OverWeight","Obesity")))</f>
        <v>OverWeight</v>
      </c>
      <c r="M1545" t="str">
        <f>IF(MedExam_Table[[#This Row],[HBA1C]]&lt;5.7,"Normal",IF(MedExam_Table[[#This Row],[HBA1C]]&lt;6.4,"Prediabetes","Diabetes"))</f>
        <v>Normal</v>
      </c>
      <c r="N1545" t="str">
        <f>PROPER(MedExam_Table[[#This Row],[Any Transplants]])</f>
        <v>No</v>
      </c>
    </row>
    <row r="1546" spans="1:14" x14ac:dyDescent="0.3">
      <c r="A1546" t="s">
        <v>2085</v>
      </c>
      <c r="B1546">
        <v>25.46</v>
      </c>
      <c r="C1546">
        <v>6.03</v>
      </c>
      <c r="D1546" t="s">
        <v>2380</v>
      </c>
      <c r="E1546" t="s">
        <v>2380</v>
      </c>
      <c r="F1546" t="s">
        <v>2380</v>
      </c>
      <c r="G1546">
        <v>2</v>
      </c>
      <c r="H1546" t="s">
        <v>2382</v>
      </c>
      <c r="I1546" s="9">
        <f>IF(MedExam_Table[[#This Row],[NumberOfMajorSurgeries]]="No major surgery",0,MedExam_Table[[#This Row],[NumberOfMajorSurgeries]])</f>
        <v>2</v>
      </c>
      <c r="J1546" t="str">
        <f>PROPER(MedExam_Table[[#This Row],[Heart Issues]])</f>
        <v>No</v>
      </c>
      <c r="K1546" t="str">
        <f>PROPER(IF(MedExam_Table[[#This Row],[smoker]]= "?","No",MedExam_Table[[#This Row],[smoker]]))</f>
        <v>Yes</v>
      </c>
      <c r="L1546" t="str">
        <f>IF(MedExam_Table[[#This Row],[BMI]]&lt;18.5,"Underweight",IF(MedExam_Table[[#This Row],[BMI]]&lt;25,"NormalWeight",IF(MedExam_Table[[#This Row],[BMI]]&lt;=30,"OverWeight","Obesity")))</f>
        <v>OverWeight</v>
      </c>
      <c r="M1546" t="str">
        <f>IF(MedExam_Table[[#This Row],[HBA1C]]&lt;5.7,"Normal",IF(MedExam_Table[[#This Row],[HBA1C]]&lt;6.4,"Prediabetes","Diabetes"))</f>
        <v>Prediabetes</v>
      </c>
      <c r="N1546" t="str">
        <f>PROPER(MedExam_Table[[#This Row],[Any Transplants]])</f>
        <v>No</v>
      </c>
    </row>
    <row r="1547" spans="1:14" x14ac:dyDescent="0.3">
      <c r="A1547" t="s">
        <v>2084</v>
      </c>
      <c r="B1547">
        <v>31.83</v>
      </c>
      <c r="C1547">
        <v>11.55</v>
      </c>
      <c r="D1547" t="s">
        <v>2382</v>
      </c>
      <c r="E1547" t="s">
        <v>2380</v>
      </c>
      <c r="F1547" t="s">
        <v>2380</v>
      </c>
      <c r="G1547">
        <v>1</v>
      </c>
      <c r="H1547" t="s">
        <v>2382</v>
      </c>
      <c r="I1547" s="9">
        <f>IF(MedExam_Table[[#This Row],[NumberOfMajorSurgeries]]="No major surgery",0,MedExam_Table[[#This Row],[NumberOfMajorSurgeries]])</f>
        <v>1</v>
      </c>
      <c r="J1547" t="str">
        <f>PROPER(MedExam_Table[[#This Row],[Heart Issues]])</f>
        <v>Yes</v>
      </c>
      <c r="K1547" t="str">
        <f>PROPER(IF(MedExam_Table[[#This Row],[smoker]]= "?","No",MedExam_Table[[#This Row],[smoker]]))</f>
        <v>Yes</v>
      </c>
      <c r="L1547" t="str">
        <f>IF(MedExam_Table[[#This Row],[BMI]]&lt;18.5,"Underweight",IF(MedExam_Table[[#This Row],[BMI]]&lt;25,"NormalWeight",IF(MedExam_Table[[#This Row],[BMI]]&lt;=30,"OverWeight","Obesity")))</f>
        <v>Obesity</v>
      </c>
      <c r="M1547" t="str">
        <f>IF(MedExam_Table[[#This Row],[HBA1C]]&lt;5.7,"Normal",IF(MedExam_Table[[#This Row],[HBA1C]]&lt;6.4,"Prediabetes","Diabetes"))</f>
        <v>Diabetes</v>
      </c>
      <c r="N1547" t="str">
        <f>PROPER(MedExam_Table[[#This Row],[Any Transplants]])</f>
        <v>No</v>
      </c>
    </row>
    <row r="1548" spans="1:14" x14ac:dyDescent="0.3">
      <c r="A1548" t="s">
        <v>2083</v>
      </c>
      <c r="B1548">
        <v>24.43</v>
      </c>
      <c r="C1548">
        <v>7.59</v>
      </c>
      <c r="D1548" t="s">
        <v>2382</v>
      </c>
      <c r="E1548" t="s">
        <v>2380</v>
      </c>
      <c r="F1548" t="s">
        <v>2380</v>
      </c>
      <c r="G1548">
        <v>1</v>
      </c>
      <c r="H1548" t="s">
        <v>2382</v>
      </c>
      <c r="I1548" s="9">
        <f>IF(MedExam_Table[[#This Row],[NumberOfMajorSurgeries]]="No major surgery",0,MedExam_Table[[#This Row],[NumberOfMajorSurgeries]])</f>
        <v>1</v>
      </c>
      <c r="J1548" t="str">
        <f>PROPER(MedExam_Table[[#This Row],[Heart Issues]])</f>
        <v>Yes</v>
      </c>
      <c r="K1548" t="str">
        <f>PROPER(IF(MedExam_Table[[#This Row],[smoker]]= "?","No",MedExam_Table[[#This Row],[smoker]]))</f>
        <v>Yes</v>
      </c>
      <c r="L1548" t="str">
        <f>IF(MedExam_Table[[#This Row],[BMI]]&lt;18.5,"Underweight",IF(MedExam_Table[[#This Row],[BMI]]&lt;25,"NormalWeight",IF(MedExam_Table[[#This Row],[BMI]]&lt;=30,"OverWeight","Obesity")))</f>
        <v>NormalWeight</v>
      </c>
      <c r="M1548" t="str">
        <f>IF(MedExam_Table[[#This Row],[HBA1C]]&lt;5.7,"Normal",IF(MedExam_Table[[#This Row],[HBA1C]]&lt;6.4,"Prediabetes","Diabetes"))</f>
        <v>Diabetes</v>
      </c>
      <c r="N1548" t="str">
        <f>PROPER(MedExam_Table[[#This Row],[Any Transplants]])</f>
        <v>No</v>
      </c>
    </row>
    <row r="1549" spans="1:14" x14ac:dyDescent="0.3">
      <c r="A1549" t="s">
        <v>2344</v>
      </c>
      <c r="B1549">
        <v>35.86</v>
      </c>
      <c r="C1549">
        <v>6.74</v>
      </c>
      <c r="D1549" t="s">
        <v>2382</v>
      </c>
      <c r="E1549" t="s">
        <v>2380</v>
      </c>
      <c r="F1549" t="s">
        <v>2380</v>
      </c>
      <c r="G1549">
        <v>2</v>
      </c>
      <c r="H1549" t="s">
        <v>2382</v>
      </c>
      <c r="I1549" s="9">
        <f>IF(MedExam_Table[[#This Row],[NumberOfMajorSurgeries]]="No major surgery",0,MedExam_Table[[#This Row],[NumberOfMajorSurgeries]])</f>
        <v>2</v>
      </c>
      <c r="J1549" t="str">
        <f>PROPER(MedExam_Table[[#This Row],[Heart Issues]])</f>
        <v>Yes</v>
      </c>
      <c r="K1549" t="str">
        <f>PROPER(IF(MedExam_Table[[#This Row],[smoker]]= "?","No",MedExam_Table[[#This Row],[smoker]]))</f>
        <v>Yes</v>
      </c>
      <c r="L1549" t="str">
        <f>IF(MedExam_Table[[#This Row],[BMI]]&lt;18.5,"Underweight",IF(MedExam_Table[[#This Row],[BMI]]&lt;25,"NormalWeight",IF(MedExam_Table[[#This Row],[BMI]]&lt;=30,"OverWeight","Obesity")))</f>
        <v>Obesity</v>
      </c>
      <c r="M1549" t="str">
        <f>IF(MedExam_Table[[#This Row],[HBA1C]]&lt;5.7,"Normal",IF(MedExam_Table[[#This Row],[HBA1C]]&lt;6.4,"Prediabetes","Diabetes"))</f>
        <v>Diabetes</v>
      </c>
      <c r="N1549" t="str">
        <f>PROPER(MedExam_Table[[#This Row],[Any Transplants]])</f>
        <v>No</v>
      </c>
    </row>
    <row r="1550" spans="1:14" x14ac:dyDescent="0.3">
      <c r="A1550" t="s">
        <v>2082</v>
      </c>
      <c r="B1550">
        <v>41.9</v>
      </c>
      <c r="C1550">
        <v>4.26</v>
      </c>
      <c r="D1550" t="s">
        <v>2380</v>
      </c>
      <c r="E1550" t="s">
        <v>2380</v>
      </c>
      <c r="F1550" t="s">
        <v>2380</v>
      </c>
      <c r="G1550" t="s">
        <v>2381</v>
      </c>
      <c r="H1550" t="s">
        <v>2382</v>
      </c>
      <c r="I1550" s="9">
        <f>IF(MedExam_Table[[#This Row],[NumberOfMajorSurgeries]]="No major surgery",0,MedExam_Table[[#This Row],[NumberOfMajorSurgeries]])</f>
        <v>0</v>
      </c>
      <c r="J1550" t="str">
        <f>PROPER(MedExam_Table[[#This Row],[Heart Issues]])</f>
        <v>No</v>
      </c>
      <c r="K1550" t="str">
        <f>PROPER(IF(MedExam_Table[[#This Row],[smoker]]= "?","No",MedExam_Table[[#This Row],[smoker]]))</f>
        <v>Yes</v>
      </c>
      <c r="L1550" t="str">
        <f>IF(MedExam_Table[[#This Row],[BMI]]&lt;18.5,"Underweight",IF(MedExam_Table[[#This Row],[BMI]]&lt;25,"NormalWeight",IF(MedExam_Table[[#This Row],[BMI]]&lt;=30,"OverWeight","Obesity")))</f>
        <v>Obesity</v>
      </c>
      <c r="M1550" t="str">
        <f>IF(MedExam_Table[[#This Row],[HBA1C]]&lt;5.7,"Normal",IF(MedExam_Table[[#This Row],[HBA1C]]&lt;6.4,"Prediabetes","Diabetes"))</f>
        <v>Normal</v>
      </c>
      <c r="N1550" t="str">
        <f>PROPER(MedExam_Table[[#This Row],[Any Transplants]])</f>
        <v>No</v>
      </c>
    </row>
    <row r="1551" spans="1:14" x14ac:dyDescent="0.3">
      <c r="A1551" t="s">
        <v>2081</v>
      </c>
      <c r="B1551">
        <v>22.88</v>
      </c>
      <c r="C1551">
        <v>5.9</v>
      </c>
      <c r="D1551" t="s">
        <v>2382</v>
      </c>
      <c r="E1551" t="s">
        <v>2380</v>
      </c>
      <c r="F1551" t="s">
        <v>2383</v>
      </c>
      <c r="G1551">
        <v>1</v>
      </c>
      <c r="H1551" t="s">
        <v>2382</v>
      </c>
      <c r="I1551" s="9">
        <f>IF(MedExam_Table[[#This Row],[NumberOfMajorSurgeries]]="No major surgery",0,MedExam_Table[[#This Row],[NumberOfMajorSurgeries]])</f>
        <v>1</v>
      </c>
      <c r="J1551" t="str">
        <f>PROPER(MedExam_Table[[#This Row],[Heart Issues]])</f>
        <v>Yes</v>
      </c>
      <c r="K1551" t="str">
        <f>PROPER(IF(MedExam_Table[[#This Row],[smoker]]= "?","No",MedExam_Table[[#This Row],[smoker]]))</f>
        <v>Yes</v>
      </c>
      <c r="L1551" t="str">
        <f>IF(MedExam_Table[[#This Row],[BMI]]&lt;18.5,"Underweight",IF(MedExam_Table[[#This Row],[BMI]]&lt;25,"NormalWeight",IF(MedExam_Table[[#This Row],[BMI]]&lt;=30,"OverWeight","Obesity")))</f>
        <v>NormalWeight</v>
      </c>
      <c r="M1551" t="str">
        <f>IF(MedExam_Table[[#This Row],[HBA1C]]&lt;5.7,"Normal",IF(MedExam_Table[[#This Row],[HBA1C]]&lt;6.4,"Prediabetes","Diabetes"))</f>
        <v>Prediabetes</v>
      </c>
      <c r="N1551" t="str">
        <f>PROPER(MedExam_Table[[#This Row],[Any Transplants]])</f>
        <v>No</v>
      </c>
    </row>
    <row r="1552" spans="1:14" x14ac:dyDescent="0.3">
      <c r="A1552" t="s">
        <v>2080</v>
      </c>
      <c r="B1552">
        <v>29.734999999999999</v>
      </c>
      <c r="C1552">
        <v>7.79</v>
      </c>
      <c r="D1552" t="s">
        <v>2380</v>
      </c>
      <c r="E1552" t="s">
        <v>2380</v>
      </c>
      <c r="F1552" t="s">
        <v>2380</v>
      </c>
      <c r="G1552" t="s">
        <v>2381</v>
      </c>
      <c r="H1552" t="s">
        <v>2380</v>
      </c>
      <c r="I1552" s="9">
        <f>IF(MedExam_Table[[#This Row],[NumberOfMajorSurgeries]]="No major surgery",0,MedExam_Table[[#This Row],[NumberOfMajorSurgeries]])</f>
        <v>0</v>
      </c>
      <c r="J1552" t="str">
        <f>PROPER(MedExam_Table[[#This Row],[Heart Issues]])</f>
        <v>No</v>
      </c>
      <c r="K1552" t="str">
        <f>PROPER(IF(MedExam_Table[[#This Row],[smoker]]= "?","No",MedExam_Table[[#This Row],[smoker]]))</f>
        <v>No</v>
      </c>
      <c r="L1552" t="str">
        <f>IF(MedExam_Table[[#This Row],[BMI]]&lt;18.5,"Underweight",IF(MedExam_Table[[#This Row],[BMI]]&lt;25,"NormalWeight",IF(MedExam_Table[[#This Row],[BMI]]&lt;=30,"OverWeight","Obesity")))</f>
        <v>OverWeight</v>
      </c>
      <c r="M1552" t="str">
        <f>IF(MedExam_Table[[#This Row],[HBA1C]]&lt;5.7,"Normal",IF(MedExam_Table[[#This Row],[HBA1C]]&lt;6.4,"Prediabetes","Diabetes"))</f>
        <v>Diabetes</v>
      </c>
      <c r="N1552" t="str">
        <f>PROPER(MedExam_Table[[#This Row],[Any Transplants]])</f>
        <v>No</v>
      </c>
    </row>
    <row r="1553" spans="1:14" x14ac:dyDescent="0.3">
      <c r="A1553" t="s">
        <v>2079</v>
      </c>
      <c r="B1553">
        <v>40.74</v>
      </c>
      <c r="C1553">
        <v>5.28</v>
      </c>
      <c r="D1553" t="s">
        <v>2380</v>
      </c>
      <c r="E1553" t="s">
        <v>2380</v>
      </c>
      <c r="F1553" t="s">
        <v>2383</v>
      </c>
      <c r="G1553">
        <v>1</v>
      </c>
      <c r="H1553" t="s">
        <v>2382</v>
      </c>
      <c r="I1553" s="9">
        <f>IF(MedExam_Table[[#This Row],[NumberOfMajorSurgeries]]="No major surgery",0,MedExam_Table[[#This Row],[NumberOfMajorSurgeries]])</f>
        <v>1</v>
      </c>
      <c r="J1553" t="str">
        <f>PROPER(MedExam_Table[[#This Row],[Heart Issues]])</f>
        <v>No</v>
      </c>
      <c r="K1553" t="str">
        <f>PROPER(IF(MedExam_Table[[#This Row],[smoker]]= "?","No",MedExam_Table[[#This Row],[smoker]]))</f>
        <v>Yes</v>
      </c>
      <c r="L1553" t="str">
        <f>IF(MedExam_Table[[#This Row],[BMI]]&lt;18.5,"Underweight",IF(MedExam_Table[[#This Row],[BMI]]&lt;25,"NormalWeight",IF(MedExam_Table[[#This Row],[BMI]]&lt;=30,"OverWeight","Obesity")))</f>
        <v>Obesity</v>
      </c>
      <c r="M1553" t="str">
        <f>IF(MedExam_Table[[#This Row],[HBA1C]]&lt;5.7,"Normal",IF(MedExam_Table[[#This Row],[HBA1C]]&lt;6.4,"Prediabetes","Diabetes"))</f>
        <v>Normal</v>
      </c>
      <c r="N1553" t="str">
        <f>PROPER(MedExam_Table[[#This Row],[Any Transplants]])</f>
        <v>No</v>
      </c>
    </row>
    <row r="1554" spans="1:14" x14ac:dyDescent="0.3">
      <c r="A1554" t="s">
        <v>2078</v>
      </c>
      <c r="B1554">
        <v>24.14</v>
      </c>
      <c r="C1554">
        <v>5.87</v>
      </c>
      <c r="D1554" t="s">
        <v>2380</v>
      </c>
      <c r="E1554" t="s">
        <v>2380</v>
      </c>
      <c r="F1554" t="s">
        <v>2380</v>
      </c>
      <c r="G1554">
        <v>2</v>
      </c>
      <c r="H1554" t="s">
        <v>2382</v>
      </c>
      <c r="I1554" s="9">
        <f>IF(MedExam_Table[[#This Row],[NumberOfMajorSurgeries]]="No major surgery",0,MedExam_Table[[#This Row],[NumberOfMajorSurgeries]])</f>
        <v>2</v>
      </c>
      <c r="J1554" t="str">
        <f>PROPER(MedExam_Table[[#This Row],[Heart Issues]])</f>
        <v>No</v>
      </c>
      <c r="K1554" t="str">
        <f>PROPER(IF(MedExam_Table[[#This Row],[smoker]]= "?","No",MedExam_Table[[#This Row],[smoker]]))</f>
        <v>Yes</v>
      </c>
      <c r="L1554" t="str">
        <f>IF(MedExam_Table[[#This Row],[BMI]]&lt;18.5,"Underweight",IF(MedExam_Table[[#This Row],[BMI]]&lt;25,"NormalWeight",IF(MedExam_Table[[#This Row],[BMI]]&lt;=30,"OverWeight","Obesity")))</f>
        <v>NormalWeight</v>
      </c>
      <c r="M1554" t="str">
        <f>IF(MedExam_Table[[#This Row],[HBA1C]]&lt;5.7,"Normal",IF(MedExam_Table[[#This Row],[HBA1C]]&lt;6.4,"Prediabetes","Diabetes"))</f>
        <v>Prediabetes</v>
      </c>
      <c r="N1554" t="str">
        <f>PROPER(MedExam_Table[[#This Row],[Any Transplants]])</f>
        <v>No</v>
      </c>
    </row>
    <row r="1555" spans="1:14" x14ac:dyDescent="0.3">
      <c r="A1555" t="s">
        <v>2077</v>
      </c>
      <c r="B1555">
        <v>25.15</v>
      </c>
      <c r="C1555">
        <v>9.08</v>
      </c>
      <c r="D1555" t="s">
        <v>2382</v>
      </c>
      <c r="E1555" t="s">
        <v>2380</v>
      </c>
      <c r="F1555" t="s">
        <v>2380</v>
      </c>
      <c r="G1555">
        <v>1</v>
      </c>
      <c r="H1555" t="s">
        <v>2382</v>
      </c>
      <c r="I1555" s="9">
        <f>IF(MedExam_Table[[#This Row],[NumberOfMajorSurgeries]]="No major surgery",0,MedExam_Table[[#This Row],[NumberOfMajorSurgeries]])</f>
        <v>1</v>
      </c>
      <c r="J1555" t="str">
        <f>PROPER(MedExam_Table[[#This Row],[Heart Issues]])</f>
        <v>Yes</v>
      </c>
      <c r="K1555" t="str">
        <f>PROPER(IF(MedExam_Table[[#This Row],[smoker]]= "?","No",MedExam_Table[[#This Row],[smoker]]))</f>
        <v>Yes</v>
      </c>
      <c r="L1555" t="str">
        <f>IF(MedExam_Table[[#This Row],[BMI]]&lt;18.5,"Underweight",IF(MedExam_Table[[#This Row],[BMI]]&lt;25,"NormalWeight",IF(MedExam_Table[[#This Row],[BMI]]&lt;=30,"OverWeight","Obesity")))</f>
        <v>OverWeight</v>
      </c>
      <c r="M1555" t="str">
        <f>IF(MedExam_Table[[#This Row],[HBA1C]]&lt;5.7,"Normal",IF(MedExam_Table[[#This Row],[HBA1C]]&lt;6.4,"Prediabetes","Diabetes"))</f>
        <v>Diabetes</v>
      </c>
      <c r="N1555" t="str">
        <f>PROPER(MedExam_Table[[#This Row],[Any Transplants]])</f>
        <v>No</v>
      </c>
    </row>
    <row r="1556" spans="1:14" x14ac:dyDescent="0.3">
      <c r="A1556" t="s">
        <v>2076</v>
      </c>
      <c r="B1556">
        <v>28.71</v>
      </c>
      <c r="C1556">
        <v>5.2</v>
      </c>
      <c r="D1556" t="s">
        <v>2380</v>
      </c>
      <c r="E1556" t="s">
        <v>2380</v>
      </c>
      <c r="F1556" t="s">
        <v>2380</v>
      </c>
      <c r="G1556">
        <v>1</v>
      </c>
      <c r="H1556" t="s">
        <v>2382</v>
      </c>
      <c r="I1556" s="9">
        <f>IF(MedExam_Table[[#This Row],[NumberOfMajorSurgeries]]="No major surgery",0,MedExam_Table[[#This Row],[NumberOfMajorSurgeries]])</f>
        <v>1</v>
      </c>
      <c r="J1556" t="str">
        <f>PROPER(MedExam_Table[[#This Row],[Heart Issues]])</f>
        <v>No</v>
      </c>
      <c r="K1556" t="str">
        <f>PROPER(IF(MedExam_Table[[#This Row],[smoker]]= "?","No",MedExam_Table[[#This Row],[smoker]]))</f>
        <v>Yes</v>
      </c>
      <c r="L1556" t="str">
        <f>IF(MedExam_Table[[#This Row],[BMI]]&lt;18.5,"Underweight",IF(MedExam_Table[[#This Row],[BMI]]&lt;25,"NormalWeight",IF(MedExam_Table[[#This Row],[BMI]]&lt;=30,"OverWeight","Obesity")))</f>
        <v>OverWeight</v>
      </c>
      <c r="M1556" t="str">
        <f>IF(MedExam_Table[[#This Row],[HBA1C]]&lt;5.7,"Normal",IF(MedExam_Table[[#This Row],[HBA1C]]&lt;6.4,"Prediabetes","Diabetes"))</f>
        <v>Normal</v>
      </c>
      <c r="N1556" t="str">
        <f>PROPER(MedExam_Table[[#This Row],[Any Transplants]])</f>
        <v>No</v>
      </c>
    </row>
    <row r="1557" spans="1:14" x14ac:dyDescent="0.3">
      <c r="A1557" t="s">
        <v>2075</v>
      </c>
      <c r="B1557">
        <v>23</v>
      </c>
      <c r="C1557">
        <v>5.48</v>
      </c>
      <c r="D1557" t="s">
        <v>2380</v>
      </c>
      <c r="E1557" t="s">
        <v>2380</v>
      </c>
      <c r="F1557" t="s">
        <v>2380</v>
      </c>
      <c r="G1557" t="s">
        <v>2381</v>
      </c>
      <c r="H1557" t="s">
        <v>2382</v>
      </c>
      <c r="I1557" s="9">
        <f>IF(MedExam_Table[[#This Row],[NumberOfMajorSurgeries]]="No major surgery",0,MedExam_Table[[#This Row],[NumberOfMajorSurgeries]])</f>
        <v>0</v>
      </c>
      <c r="J1557" t="str">
        <f>PROPER(MedExam_Table[[#This Row],[Heart Issues]])</f>
        <v>No</v>
      </c>
      <c r="K1557" t="str">
        <f>PROPER(IF(MedExam_Table[[#This Row],[smoker]]= "?","No",MedExam_Table[[#This Row],[smoker]]))</f>
        <v>Yes</v>
      </c>
      <c r="L1557" t="str">
        <f>IF(MedExam_Table[[#This Row],[BMI]]&lt;18.5,"Underweight",IF(MedExam_Table[[#This Row],[BMI]]&lt;25,"NormalWeight",IF(MedExam_Table[[#This Row],[BMI]]&lt;=30,"OverWeight","Obesity")))</f>
        <v>NormalWeight</v>
      </c>
      <c r="M1557" t="str">
        <f>IF(MedExam_Table[[#This Row],[HBA1C]]&lt;5.7,"Normal",IF(MedExam_Table[[#This Row],[HBA1C]]&lt;6.4,"Prediabetes","Diabetes"))</f>
        <v>Normal</v>
      </c>
      <c r="N1557" t="str">
        <f>PROPER(MedExam_Table[[#This Row],[Any Transplants]])</f>
        <v>No</v>
      </c>
    </row>
    <row r="1558" spans="1:14" x14ac:dyDescent="0.3">
      <c r="A1558" t="s">
        <v>2074</v>
      </c>
      <c r="B1558">
        <v>36.86</v>
      </c>
      <c r="C1558">
        <v>11.95</v>
      </c>
      <c r="D1558" t="s">
        <v>2380</v>
      </c>
      <c r="E1558" t="s">
        <v>2380</v>
      </c>
      <c r="F1558" t="s">
        <v>2380</v>
      </c>
      <c r="G1558" t="s">
        <v>2381</v>
      </c>
      <c r="H1558" t="s">
        <v>2380</v>
      </c>
      <c r="I1558" s="9">
        <f>IF(MedExam_Table[[#This Row],[NumberOfMajorSurgeries]]="No major surgery",0,MedExam_Table[[#This Row],[NumberOfMajorSurgeries]])</f>
        <v>0</v>
      </c>
      <c r="J1558" t="str">
        <f>PROPER(MedExam_Table[[#This Row],[Heart Issues]])</f>
        <v>No</v>
      </c>
      <c r="K1558" t="str">
        <f>PROPER(IF(MedExam_Table[[#This Row],[smoker]]= "?","No",MedExam_Table[[#This Row],[smoker]]))</f>
        <v>No</v>
      </c>
      <c r="L1558" t="str">
        <f>IF(MedExam_Table[[#This Row],[BMI]]&lt;18.5,"Underweight",IF(MedExam_Table[[#This Row],[BMI]]&lt;25,"NormalWeight",IF(MedExam_Table[[#This Row],[BMI]]&lt;=30,"OverWeight","Obesity")))</f>
        <v>Obesity</v>
      </c>
      <c r="M1558" t="str">
        <f>IF(MedExam_Table[[#This Row],[HBA1C]]&lt;5.7,"Normal",IF(MedExam_Table[[#This Row],[HBA1C]]&lt;6.4,"Prediabetes","Diabetes"))</f>
        <v>Diabetes</v>
      </c>
      <c r="N1558" t="str">
        <f>PROPER(MedExam_Table[[#This Row],[Any Transplants]])</f>
        <v>No</v>
      </c>
    </row>
    <row r="1559" spans="1:14" x14ac:dyDescent="0.3">
      <c r="A1559" t="s">
        <v>2073</v>
      </c>
      <c r="B1559">
        <v>24.25</v>
      </c>
      <c r="C1559">
        <v>8.6999999999999993</v>
      </c>
      <c r="D1559" t="s">
        <v>2382</v>
      </c>
      <c r="E1559" t="s">
        <v>2380</v>
      </c>
      <c r="F1559" t="s">
        <v>2380</v>
      </c>
      <c r="G1559">
        <v>1</v>
      </c>
      <c r="H1559" t="s">
        <v>2382</v>
      </c>
      <c r="I1559" s="9">
        <f>IF(MedExam_Table[[#This Row],[NumberOfMajorSurgeries]]="No major surgery",0,MedExam_Table[[#This Row],[NumberOfMajorSurgeries]])</f>
        <v>1</v>
      </c>
      <c r="J1559" t="str">
        <f>PROPER(MedExam_Table[[#This Row],[Heart Issues]])</f>
        <v>Yes</v>
      </c>
      <c r="K1559" t="str">
        <f>PROPER(IF(MedExam_Table[[#This Row],[smoker]]= "?","No",MedExam_Table[[#This Row],[smoker]]))</f>
        <v>Yes</v>
      </c>
      <c r="L1559" t="str">
        <f>IF(MedExam_Table[[#This Row],[BMI]]&lt;18.5,"Underweight",IF(MedExam_Table[[#This Row],[BMI]]&lt;25,"NormalWeight",IF(MedExam_Table[[#This Row],[BMI]]&lt;=30,"OverWeight","Obesity")))</f>
        <v>NormalWeight</v>
      </c>
      <c r="M1559" t="str">
        <f>IF(MedExam_Table[[#This Row],[HBA1C]]&lt;5.7,"Normal",IF(MedExam_Table[[#This Row],[HBA1C]]&lt;6.4,"Prediabetes","Diabetes"))</f>
        <v>Diabetes</v>
      </c>
      <c r="N1559" t="str">
        <f>PROPER(MedExam_Table[[#This Row],[Any Transplants]])</f>
        <v>No</v>
      </c>
    </row>
    <row r="1560" spans="1:14" x14ac:dyDescent="0.3">
      <c r="A1560" t="s">
        <v>2370</v>
      </c>
      <c r="B1560">
        <v>34.484999999999999</v>
      </c>
      <c r="C1560">
        <v>11.87</v>
      </c>
      <c r="D1560" t="s">
        <v>2382</v>
      </c>
      <c r="E1560" t="s">
        <v>2380</v>
      </c>
      <c r="F1560" t="s">
        <v>2380</v>
      </c>
      <c r="G1560">
        <v>2</v>
      </c>
      <c r="H1560" t="s">
        <v>2382</v>
      </c>
      <c r="I1560" s="9">
        <f>IF(MedExam_Table[[#This Row],[NumberOfMajorSurgeries]]="No major surgery",0,MedExam_Table[[#This Row],[NumberOfMajorSurgeries]])</f>
        <v>2</v>
      </c>
      <c r="J1560" t="str">
        <f>PROPER(MedExam_Table[[#This Row],[Heart Issues]])</f>
        <v>Yes</v>
      </c>
      <c r="K1560" t="str">
        <f>PROPER(IF(MedExam_Table[[#This Row],[smoker]]= "?","No",MedExam_Table[[#This Row],[smoker]]))</f>
        <v>Yes</v>
      </c>
      <c r="L1560" t="str">
        <f>IF(MedExam_Table[[#This Row],[BMI]]&lt;18.5,"Underweight",IF(MedExam_Table[[#This Row],[BMI]]&lt;25,"NormalWeight",IF(MedExam_Table[[#This Row],[BMI]]&lt;=30,"OverWeight","Obesity")))</f>
        <v>Obesity</v>
      </c>
      <c r="M1560" t="str">
        <f>IF(MedExam_Table[[#This Row],[HBA1C]]&lt;5.7,"Normal",IF(MedExam_Table[[#This Row],[HBA1C]]&lt;6.4,"Prediabetes","Diabetes"))</f>
        <v>Diabetes</v>
      </c>
      <c r="N1560" t="str">
        <f>PROPER(MedExam_Table[[#This Row],[Any Transplants]])</f>
        <v>No</v>
      </c>
    </row>
    <row r="1561" spans="1:14" x14ac:dyDescent="0.3">
      <c r="A1561" t="s">
        <v>2343</v>
      </c>
      <c r="B1561">
        <v>37.049999999999997</v>
      </c>
      <c r="C1561">
        <v>8.44</v>
      </c>
      <c r="D1561" t="s">
        <v>2380</v>
      </c>
      <c r="E1561" t="s">
        <v>2380</v>
      </c>
      <c r="F1561" t="s">
        <v>2380</v>
      </c>
      <c r="G1561" t="s">
        <v>2381</v>
      </c>
      <c r="H1561" t="s">
        <v>2382</v>
      </c>
      <c r="I1561" s="9">
        <f>IF(MedExam_Table[[#This Row],[NumberOfMajorSurgeries]]="No major surgery",0,MedExam_Table[[#This Row],[NumberOfMajorSurgeries]])</f>
        <v>0</v>
      </c>
      <c r="J1561" t="str">
        <f>PROPER(MedExam_Table[[#This Row],[Heart Issues]])</f>
        <v>No</v>
      </c>
      <c r="K1561" t="str">
        <f>PROPER(IF(MedExam_Table[[#This Row],[smoker]]= "?","No",MedExam_Table[[#This Row],[smoker]]))</f>
        <v>Yes</v>
      </c>
      <c r="L1561" t="str">
        <f>IF(MedExam_Table[[#This Row],[BMI]]&lt;18.5,"Underweight",IF(MedExam_Table[[#This Row],[BMI]]&lt;25,"NormalWeight",IF(MedExam_Table[[#This Row],[BMI]]&lt;=30,"OverWeight","Obesity")))</f>
        <v>Obesity</v>
      </c>
      <c r="M1561" t="str">
        <f>IF(MedExam_Table[[#This Row],[HBA1C]]&lt;5.7,"Normal",IF(MedExam_Table[[#This Row],[HBA1C]]&lt;6.4,"Prediabetes","Diabetes"))</f>
        <v>Diabetes</v>
      </c>
      <c r="N1561" t="str">
        <f>PROPER(MedExam_Table[[#This Row],[Any Transplants]])</f>
        <v>No</v>
      </c>
    </row>
    <row r="1562" spans="1:14" x14ac:dyDescent="0.3">
      <c r="A1562" t="s">
        <v>2072</v>
      </c>
      <c r="B1562">
        <v>23.85</v>
      </c>
      <c r="C1562">
        <v>7.84</v>
      </c>
      <c r="D1562" t="s">
        <v>2380</v>
      </c>
      <c r="E1562" t="s">
        <v>2380</v>
      </c>
      <c r="F1562" t="s">
        <v>2380</v>
      </c>
      <c r="G1562" t="s">
        <v>2381</v>
      </c>
      <c r="H1562" t="s">
        <v>2382</v>
      </c>
      <c r="I1562" s="9">
        <f>IF(MedExam_Table[[#This Row],[NumberOfMajorSurgeries]]="No major surgery",0,MedExam_Table[[#This Row],[NumberOfMajorSurgeries]])</f>
        <v>0</v>
      </c>
      <c r="J1562" t="str">
        <f>PROPER(MedExam_Table[[#This Row],[Heart Issues]])</f>
        <v>No</v>
      </c>
      <c r="K1562" t="str">
        <f>PROPER(IF(MedExam_Table[[#This Row],[smoker]]= "?","No",MedExam_Table[[#This Row],[smoker]]))</f>
        <v>Yes</v>
      </c>
      <c r="L1562" t="str">
        <f>IF(MedExam_Table[[#This Row],[BMI]]&lt;18.5,"Underweight",IF(MedExam_Table[[#This Row],[BMI]]&lt;25,"NormalWeight",IF(MedExam_Table[[#This Row],[BMI]]&lt;=30,"OverWeight","Obesity")))</f>
        <v>NormalWeight</v>
      </c>
      <c r="M1562" t="str">
        <f>IF(MedExam_Table[[#This Row],[HBA1C]]&lt;5.7,"Normal",IF(MedExam_Table[[#This Row],[HBA1C]]&lt;6.4,"Prediabetes","Diabetes"))</f>
        <v>Diabetes</v>
      </c>
      <c r="N1562" t="str">
        <f>PROPER(MedExam_Table[[#This Row],[Any Transplants]])</f>
        <v>No</v>
      </c>
    </row>
    <row r="1563" spans="1:14" x14ac:dyDescent="0.3">
      <c r="A1563" t="s">
        <v>2071</v>
      </c>
      <c r="B1563">
        <v>40.020000000000003</v>
      </c>
      <c r="C1563">
        <v>5.19</v>
      </c>
      <c r="D1563" t="s">
        <v>2382</v>
      </c>
      <c r="E1563" t="s">
        <v>2380</v>
      </c>
      <c r="F1563" t="s">
        <v>2380</v>
      </c>
      <c r="G1563">
        <v>1</v>
      </c>
      <c r="H1563" t="s">
        <v>2382</v>
      </c>
      <c r="I1563" s="9">
        <f>IF(MedExam_Table[[#This Row],[NumberOfMajorSurgeries]]="No major surgery",0,MedExam_Table[[#This Row],[NumberOfMajorSurgeries]])</f>
        <v>1</v>
      </c>
      <c r="J1563" t="str">
        <f>PROPER(MedExam_Table[[#This Row],[Heart Issues]])</f>
        <v>Yes</v>
      </c>
      <c r="K1563" t="str">
        <f>PROPER(IF(MedExam_Table[[#This Row],[smoker]]= "?","No",MedExam_Table[[#This Row],[smoker]]))</f>
        <v>Yes</v>
      </c>
      <c r="L1563" t="str">
        <f>IF(MedExam_Table[[#This Row],[BMI]]&lt;18.5,"Underweight",IF(MedExam_Table[[#This Row],[BMI]]&lt;25,"NormalWeight",IF(MedExam_Table[[#This Row],[BMI]]&lt;=30,"OverWeight","Obesity")))</f>
        <v>Obesity</v>
      </c>
      <c r="M1563" t="str">
        <f>IF(MedExam_Table[[#This Row],[HBA1C]]&lt;5.7,"Normal",IF(MedExam_Table[[#This Row],[HBA1C]]&lt;6.4,"Prediabetes","Diabetes"))</f>
        <v>Normal</v>
      </c>
      <c r="N1563" t="str">
        <f>PROPER(MedExam_Table[[#This Row],[Any Transplants]])</f>
        <v>No</v>
      </c>
    </row>
    <row r="1564" spans="1:14" x14ac:dyDescent="0.3">
      <c r="A1564" t="s">
        <v>2070</v>
      </c>
      <c r="B1564">
        <v>19.170000000000002</v>
      </c>
      <c r="C1564">
        <v>8.41</v>
      </c>
      <c r="D1564" t="s">
        <v>2380</v>
      </c>
      <c r="E1564" t="s">
        <v>2380</v>
      </c>
      <c r="F1564" t="s">
        <v>2380</v>
      </c>
      <c r="G1564" t="s">
        <v>2381</v>
      </c>
      <c r="H1564" t="s">
        <v>2382</v>
      </c>
      <c r="I1564" s="9">
        <f>IF(MedExam_Table[[#This Row],[NumberOfMajorSurgeries]]="No major surgery",0,MedExam_Table[[#This Row],[NumberOfMajorSurgeries]])</f>
        <v>0</v>
      </c>
      <c r="J1564" t="str">
        <f>PROPER(MedExam_Table[[#This Row],[Heart Issues]])</f>
        <v>No</v>
      </c>
      <c r="K1564" t="str">
        <f>PROPER(IF(MedExam_Table[[#This Row],[smoker]]= "?","No",MedExam_Table[[#This Row],[smoker]]))</f>
        <v>Yes</v>
      </c>
      <c r="L1564" t="str">
        <f>IF(MedExam_Table[[#This Row],[BMI]]&lt;18.5,"Underweight",IF(MedExam_Table[[#This Row],[BMI]]&lt;25,"NormalWeight",IF(MedExam_Table[[#This Row],[BMI]]&lt;=30,"OverWeight","Obesity")))</f>
        <v>NormalWeight</v>
      </c>
      <c r="M1564" t="str">
        <f>IF(MedExam_Table[[#This Row],[HBA1C]]&lt;5.7,"Normal",IF(MedExam_Table[[#This Row],[HBA1C]]&lt;6.4,"Prediabetes","Diabetes"))</f>
        <v>Diabetes</v>
      </c>
      <c r="N1564" t="str">
        <f>PROPER(MedExam_Table[[#This Row],[Any Transplants]])</f>
        <v>No</v>
      </c>
    </row>
    <row r="1565" spans="1:14" x14ac:dyDescent="0.3">
      <c r="A1565" t="s">
        <v>2069</v>
      </c>
      <c r="B1565">
        <v>43.53</v>
      </c>
      <c r="C1565">
        <v>5.86</v>
      </c>
      <c r="D1565" t="s">
        <v>2382</v>
      </c>
      <c r="E1565" t="s">
        <v>2382</v>
      </c>
      <c r="F1565" t="s">
        <v>2380</v>
      </c>
      <c r="G1565">
        <v>2</v>
      </c>
      <c r="H1565" t="s">
        <v>2382</v>
      </c>
      <c r="I1565" s="9">
        <f>IF(MedExam_Table[[#This Row],[NumberOfMajorSurgeries]]="No major surgery",0,MedExam_Table[[#This Row],[NumberOfMajorSurgeries]])</f>
        <v>2</v>
      </c>
      <c r="J1565" t="str">
        <f>PROPER(MedExam_Table[[#This Row],[Heart Issues]])</f>
        <v>Yes</v>
      </c>
      <c r="K1565" t="str">
        <f>PROPER(IF(MedExam_Table[[#This Row],[smoker]]= "?","No",MedExam_Table[[#This Row],[smoker]]))</f>
        <v>Yes</v>
      </c>
      <c r="L1565" t="str">
        <f>IF(MedExam_Table[[#This Row],[BMI]]&lt;18.5,"Underweight",IF(MedExam_Table[[#This Row],[BMI]]&lt;25,"NormalWeight",IF(MedExam_Table[[#This Row],[BMI]]&lt;=30,"OverWeight","Obesity")))</f>
        <v>Obesity</v>
      </c>
      <c r="M1565" t="str">
        <f>IF(MedExam_Table[[#This Row],[HBA1C]]&lt;5.7,"Normal",IF(MedExam_Table[[#This Row],[HBA1C]]&lt;6.4,"Prediabetes","Diabetes"))</f>
        <v>Prediabetes</v>
      </c>
      <c r="N1565" t="str">
        <f>PROPER(MedExam_Table[[#This Row],[Any Transplants]])</f>
        <v>Yes</v>
      </c>
    </row>
    <row r="1566" spans="1:14" x14ac:dyDescent="0.3">
      <c r="A1566" t="s">
        <v>2068</v>
      </c>
      <c r="B1566">
        <v>46.06</v>
      </c>
      <c r="C1566">
        <v>4.18</v>
      </c>
      <c r="D1566" t="s">
        <v>2380</v>
      </c>
      <c r="E1566" t="s">
        <v>2382</v>
      </c>
      <c r="F1566" t="s">
        <v>2380</v>
      </c>
      <c r="G1566">
        <v>1</v>
      </c>
      <c r="H1566" t="s">
        <v>2382</v>
      </c>
      <c r="I1566" s="9">
        <f>IF(MedExam_Table[[#This Row],[NumberOfMajorSurgeries]]="No major surgery",0,MedExam_Table[[#This Row],[NumberOfMajorSurgeries]])</f>
        <v>1</v>
      </c>
      <c r="J1566" t="str">
        <f>PROPER(MedExam_Table[[#This Row],[Heart Issues]])</f>
        <v>No</v>
      </c>
      <c r="K1566" t="str">
        <f>PROPER(IF(MedExam_Table[[#This Row],[smoker]]= "?","No",MedExam_Table[[#This Row],[smoker]]))</f>
        <v>Yes</v>
      </c>
      <c r="L1566" t="str">
        <f>IF(MedExam_Table[[#This Row],[BMI]]&lt;18.5,"Underweight",IF(MedExam_Table[[#This Row],[BMI]]&lt;25,"NormalWeight",IF(MedExam_Table[[#This Row],[BMI]]&lt;=30,"OverWeight","Obesity")))</f>
        <v>Obesity</v>
      </c>
      <c r="M1566" t="str">
        <f>IF(MedExam_Table[[#This Row],[HBA1C]]&lt;5.7,"Normal",IF(MedExam_Table[[#This Row],[HBA1C]]&lt;6.4,"Prediabetes","Diabetes"))</f>
        <v>Normal</v>
      </c>
      <c r="N1566" t="str">
        <f>PROPER(MedExam_Table[[#This Row],[Any Transplants]])</f>
        <v>Yes</v>
      </c>
    </row>
    <row r="1567" spans="1:14" x14ac:dyDescent="0.3">
      <c r="A1567" t="s">
        <v>2067</v>
      </c>
      <c r="B1567">
        <v>29.92</v>
      </c>
      <c r="C1567">
        <v>11.99</v>
      </c>
      <c r="D1567" t="s">
        <v>2382</v>
      </c>
      <c r="E1567" t="s">
        <v>2380</v>
      </c>
      <c r="F1567" t="s">
        <v>2380</v>
      </c>
      <c r="G1567">
        <v>2</v>
      </c>
      <c r="H1567" t="s">
        <v>2382</v>
      </c>
      <c r="I1567" s="9">
        <f>IF(MedExam_Table[[#This Row],[NumberOfMajorSurgeries]]="No major surgery",0,MedExam_Table[[#This Row],[NumberOfMajorSurgeries]])</f>
        <v>2</v>
      </c>
      <c r="J1567" t="str">
        <f>PROPER(MedExam_Table[[#This Row],[Heart Issues]])</f>
        <v>Yes</v>
      </c>
      <c r="K1567" t="str">
        <f>PROPER(IF(MedExam_Table[[#This Row],[smoker]]= "?","No",MedExam_Table[[#This Row],[smoker]]))</f>
        <v>Yes</v>
      </c>
      <c r="L1567" t="str">
        <f>IF(MedExam_Table[[#This Row],[BMI]]&lt;18.5,"Underweight",IF(MedExam_Table[[#This Row],[BMI]]&lt;25,"NormalWeight",IF(MedExam_Table[[#This Row],[BMI]]&lt;=30,"OverWeight","Obesity")))</f>
        <v>OverWeight</v>
      </c>
      <c r="M1567" t="str">
        <f>IF(MedExam_Table[[#This Row],[HBA1C]]&lt;5.7,"Normal",IF(MedExam_Table[[#This Row],[HBA1C]]&lt;6.4,"Prediabetes","Diabetes"))</f>
        <v>Diabetes</v>
      </c>
      <c r="N1567" t="str">
        <f>PROPER(MedExam_Table[[#This Row],[Any Transplants]])</f>
        <v>No</v>
      </c>
    </row>
    <row r="1568" spans="1:14" x14ac:dyDescent="0.3">
      <c r="A1568" t="s">
        <v>2066</v>
      </c>
      <c r="B1568">
        <v>28.46</v>
      </c>
      <c r="C1568">
        <v>4.8499999999999996</v>
      </c>
      <c r="D1568" t="s">
        <v>2382</v>
      </c>
      <c r="E1568" t="s">
        <v>2380</v>
      </c>
      <c r="F1568" t="s">
        <v>2380</v>
      </c>
      <c r="G1568">
        <v>1</v>
      </c>
      <c r="H1568" t="s">
        <v>2382</v>
      </c>
      <c r="I1568" s="9">
        <f>IF(MedExam_Table[[#This Row],[NumberOfMajorSurgeries]]="No major surgery",0,MedExam_Table[[#This Row],[NumberOfMajorSurgeries]])</f>
        <v>1</v>
      </c>
      <c r="J1568" t="str">
        <f>PROPER(MedExam_Table[[#This Row],[Heart Issues]])</f>
        <v>Yes</v>
      </c>
      <c r="K1568" t="str">
        <f>PROPER(IF(MedExam_Table[[#This Row],[smoker]]= "?","No",MedExam_Table[[#This Row],[smoker]]))</f>
        <v>Yes</v>
      </c>
      <c r="L1568" t="str">
        <f>IF(MedExam_Table[[#This Row],[BMI]]&lt;18.5,"Underweight",IF(MedExam_Table[[#This Row],[BMI]]&lt;25,"NormalWeight",IF(MedExam_Table[[#This Row],[BMI]]&lt;=30,"OverWeight","Obesity")))</f>
        <v>OverWeight</v>
      </c>
      <c r="M1568" t="str">
        <f>IF(MedExam_Table[[#This Row],[HBA1C]]&lt;5.7,"Normal",IF(MedExam_Table[[#This Row],[HBA1C]]&lt;6.4,"Prediabetes","Diabetes"))</f>
        <v>Normal</v>
      </c>
      <c r="N1568" t="str">
        <f>PROPER(MedExam_Table[[#This Row],[Any Transplants]])</f>
        <v>No</v>
      </c>
    </row>
    <row r="1569" spans="1:14" x14ac:dyDescent="0.3">
      <c r="A1569" t="s">
        <v>2065</v>
      </c>
      <c r="B1569">
        <v>24.56</v>
      </c>
      <c r="C1569">
        <v>6.18</v>
      </c>
      <c r="D1569" t="s">
        <v>2382</v>
      </c>
      <c r="E1569" t="s">
        <v>2380</v>
      </c>
      <c r="F1569" t="s">
        <v>2383</v>
      </c>
      <c r="G1569">
        <v>1</v>
      </c>
      <c r="H1569" t="s">
        <v>2382</v>
      </c>
      <c r="I1569" s="9">
        <f>IF(MedExam_Table[[#This Row],[NumberOfMajorSurgeries]]="No major surgery",0,MedExam_Table[[#This Row],[NumberOfMajorSurgeries]])</f>
        <v>1</v>
      </c>
      <c r="J1569" t="str">
        <f>PROPER(MedExam_Table[[#This Row],[Heart Issues]])</f>
        <v>Yes</v>
      </c>
      <c r="K1569" t="str">
        <f>PROPER(IF(MedExam_Table[[#This Row],[smoker]]= "?","No",MedExam_Table[[#This Row],[smoker]]))</f>
        <v>Yes</v>
      </c>
      <c r="L1569" t="str">
        <f>IF(MedExam_Table[[#This Row],[BMI]]&lt;18.5,"Underweight",IF(MedExam_Table[[#This Row],[BMI]]&lt;25,"NormalWeight",IF(MedExam_Table[[#This Row],[BMI]]&lt;=30,"OverWeight","Obesity")))</f>
        <v>NormalWeight</v>
      </c>
      <c r="M1569" t="str">
        <f>IF(MedExam_Table[[#This Row],[HBA1C]]&lt;5.7,"Normal",IF(MedExam_Table[[#This Row],[HBA1C]]&lt;6.4,"Prediabetes","Diabetes"))</f>
        <v>Prediabetes</v>
      </c>
      <c r="N1569" t="str">
        <f>PROPER(MedExam_Table[[#This Row],[Any Transplants]])</f>
        <v>No</v>
      </c>
    </row>
    <row r="1570" spans="1:14" x14ac:dyDescent="0.3">
      <c r="A1570" t="s">
        <v>2064</v>
      </c>
      <c r="B1570">
        <v>41.19</v>
      </c>
      <c r="C1570">
        <v>6.37</v>
      </c>
      <c r="D1570" t="s">
        <v>2380</v>
      </c>
      <c r="E1570" t="s">
        <v>2380</v>
      </c>
      <c r="F1570" t="s">
        <v>2380</v>
      </c>
      <c r="G1570" t="s">
        <v>2381</v>
      </c>
      <c r="H1570" t="s">
        <v>2382</v>
      </c>
      <c r="I1570" s="9">
        <f>IF(MedExam_Table[[#This Row],[NumberOfMajorSurgeries]]="No major surgery",0,MedExam_Table[[#This Row],[NumberOfMajorSurgeries]])</f>
        <v>0</v>
      </c>
      <c r="J1570" t="str">
        <f>PROPER(MedExam_Table[[#This Row],[Heart Issues]])</f>
        <v>No</v>
      </c>
      <c r="K1570" t="str">
        <f>PROPER(IF(MedExam_Table[[#This Row],[smoker]]= "?","No",MedExam_Table[[#This Row],[smoker]]))</f>
        <v>Yes</v>
      </c>
      <c r="L1570" t="str">
        <f>IF(MedExam_Table[[#This Row],[BMI]]&lt;18.5,"Underweight",IF(MedExam_Table[[#This Row],[BMI]]&lt;25,"NormalWeight",IF(MedExam_Table[[#This Row],[BMI]]&lt;=30,"OverWeight","Obesity")))</f>
        <v>Obesity</v>
      </c>
      <c r="M1570" t="str">
        <f>IF(MedExam_Table[[#This Row],[HBA1C]]&lt;5.7,"Normal",IF(MedExam_Table[[#This Row],[HBA1C]]&lt;6.4,"Prediabetes","Diabetes"))</f>
        <v>Prediabetes</v>
      </c>
      <c r="N1570" t="str">
        <f>PROPER(MedExam_Table[[#This Row],[Any Transplants]])</f>
        <v>No</v>
      </c>
    </row>
    <row r="1571" spans="1:14" x14ac:dyDescent="0.3">
      <c r="A1571" t="s">
        <v>2063</v>
      </c>
      <c r="B1571">
        <v>18.63</v>
      </c>
      <c r="C1571">
        <v>9.81</v>
      </c>
      <c r="D1571" t="s">
        <v>2382</v>
      </c>
      <c r="E1571" t="s">
        <v>2380</v>
      </c>
      <c r="F1571" t="s">
        <v>2380</v>
      </c>
      <c r="G1571">
        <v>2</v>
      </c>
      <c r="H1571" t="s">
        <v>2382</v>
      </c>
      <c r="I1571" s="9">
        <f>IF(MedExam_Table[[#This Row],[NumberOfMajorSurgeries]]="No major surgery",0,MedExam_Table[[#This Row],[NumberOfMajorSurgeries]])</f>
        <v>2</v>
      </c>
      <c r="J1571" t="str">
        <f>PROPER(MedExam_Table[[#This Row],[Heart Issues]])</f>
        <v>Yes</v>
      </c>
      <c r="K1571" t="str">
        <f>PROPER(IF(MedExam_Table[[#This Row],[smoker]]= "?","No",MedExam_Table[[#This Row],[smoker]]))</f>
        <v>Yes</v>
      </c>
      <c r="L1571" t="str">
        <f>IF(MedExam_Table[[#This Row],[BMI]]&lt;18.5,"Underweight",IF(MedExam_Table[[#This Row],[BMI]]&lt;25,"NormalWeight",IF(MedExam_Table[[#This Row],[BMI]]&lt;=30,"OverWeight","Obesity")))</f>
        <v>NormalWeight</v>
      </c>
      <c r="M1571" t="str">
        <f>IF(MedExam_Table[[#This Row],[HBA1C]]&lt;5.7,"Normal",IF(MedExam_Table[[#This Row],[HBA1C]]&lt;6.4,"Prediabetes","Diabetes"))</f>
        <v>Diabetes</v>
      </c>
      <c r="N1571" t="str">
        <f>PROPER(MedExam_Table[[#This Row],[Any Transplants]])</f>
        <v>No</v>
      </c>
    </row>
    <row r="1572" spans="1:14" x14ac:dyDescent="0.3">
      <c r="A1572" t="s">
        <v>2342</v>
      </c>
      <c r="B1572">
        <v>43.89</v>
      </c>
      <c r="C1572">
        <v>8.7100000000000009</v>
      </c>
      <c r="D1572" t="s">
        <v>2380</v>
      </c>
      <c r="E1572" t="s">
        <v>2380</v>
      </c>
      <c r="F1572" t="s">
        <v>2380</v>
      </c>
      <c r="G1572" t="s">
        <v>2381</v>
      </c>
      <c r="H1572" t="s">
        <v>2382</v>
      </c>
      <c r="I1572" s="9">
        <f>IF(MedExam_Table[[#This Row],[NumberOfMajorSurgeries]]="No major surgery",0,MedExam_Table[[#This Row],[NumberOfMajorSurgeries]])</f>
        <v>0</v>
      </c>
      <c r="J1572" t="str">
        <f>PROPER(MedExam_Table[[#This Row],[Heart Issues]])</f>
        <v>No</v>
      </c>
      <c r="K1572" t="str">
        <f>PROPER(IF(MedExam_Table[[#This Row],[smoker]]= "?","No",MedExam_Table[[#This Row],[smoker]]))</f>
        <v>Yes</v>
      </c>
      <c r="L1572" t="str">
        <f>IF(MedExam_Table[[#This Row],[BMI]]&lt;18.5,"Underweight",IF(MedExam_Table[[#This Row],[BMI]]&lt;25,"NormalWeight",IF(MedExam_Table[[#This Row],[BMI]]&lt;=30,"OverWeight","Obesity")))</f>
        <v>Obesity</v>
      </c>
      <c r="M1572" t="str">
        <f>IF(MedExam_Table[[#This Row],[HBA1C]]&lt;5.7,"Normal",IF(MedExam_Table[[#This Row],[HBA1C]]&lt;6.4,"Prediabetes","Diabetes"))</f>
        <v>Diabetes</v>
      </c>
      <c r="N1572" t="str">
        <f>PROPER(MedExam_Table[[#This Row],[Any Transplants]])</f>
        <v>No</v>
      </c>
    </row>
    <row r="1573" spans="1:14" x14ac:dyDescent="0.3">
      <c r="A1573" t="s">
        <v>2062</v>
      </c>
      <c r="B1573">
        <v>26.26</v>
      </c>
      <c r="C1573">
        <v>11.8</v>
      </c>
      <c r="D1573" t="s">
        <v>2382</v>
      </c>
      <c r="E1573" t="s">
        <v>2380</v>
      </c>
      <c r="F1573" t="s">
        <v>2380</v>
      </c>
      <c r="G1573">
        <v>1</v>
      </c>
      <c r="H1573" t="s">
        <v>2382</v>
      </c>
      <c r="I1573" s="9">
        <f>IF(MedExam_Table[[#This Row],[NumberOfMajorSurgeries]]="No major surgery",0,MedExam_Table[[#This Row],[NumberOfMajorSurgeries]])</f>
        <v>1</v>
      </c>
      <c r="J1573" t="str">
        <f>PROPER(MedExam_Table[[#This Row],[Heart Issues]])</f>
        <v>Yes</v>
      </c>
      <c r="K1573" t="str">
        <f>PROPER(IF(MedExam_Table[[#This Row],[smoker]]= "?","No",MedExam_Table[[#This Row],[smoker]]))</f>
        <v>Yes</v>
      </c>
      <c r="L1573" t="str">
        <f>IF(MedExam_Table[[#This Row],[BMI]]&lt;18.5,"Underweight",IF(MedExam_Table[[#This Row],[BMI]]&lt;25,"NormalWeight",IF(MedExam_Table[[#This Row],[BMI]]&lt;=30,"OverWeight","Obesity")))</f>
        <v>OverWeight</v>
      </c>
      <c r="M1573" t="str">
        <f>IF(MedExam_Table[[#This Row],[HBA1C]]&lt;5.7,"Normal",IF(MedExam_Table[[#This Row],[HBA1C]]&lt;6.4,"Prediabetes","Diabetes"))</f>
        <v>Diabetes</v>
      </c>
      <c r="N1573" t="str">
        <f>PROPER(MedExam_Table[[#This Row],[Any Transplants]])</f>
        <v>No</v>
      </c>
    </row>
    <row r="1574" spans="1:14" x14ac:dyDescent="0.3">
      <c r="A1574" t="s">
        <v>2061</v>
      </c>
      <c r="B1574">
        <v>22.37</v>
      </c>
      <c r="C1574">
        <v>5.86</v>
      </c>
      <c r="D1574" t="s">
        <v>2382</v>
      </c>
      <c r="E1574" t="s">
        <v>2380</v>
      </c>
      <c r="F1574" t="s">
        <v>2383</v>
      </c>
      <c r="G1574">
        <v>1</v>
      </c>
      <c r="H1574" t="s">
        <v>2382</v>
      </c>
      <c r="I1574" s="9">
        <f>IF(MedExam_Table[[#This Row],[NumberOfMajorSurgeries]]="No major surgery",0,MedExam_Table[[#This Row],[NumberOfMajorSurgeries]])</f>
        <v>1</v>
      </c>
      <c r="J1574" t="str">
        <f>PROPER(MedExam_Table[[#This Row],[Heart Issues]])</f>
        <v>Yes</v>
      </c>
      <c r="K1574" t="str">
        <f>PROPER(IF(MedExam_Table[[#This Row],[smoker]]= "?","No",MedExam_Table[[#This Row],[smoker]]))</f>
        <v>Yes</v>
      </c>
      <c r="L1574" t="str">
        <f>IF(MedExam_Table[[#This Row],[BMI]]&lt;18.5,"Underweight",IF(MedExam_Table[[#This Row],[BMI]]&lt;25,"NormalWeight",IF(MedExam_Table[[#This Row],[BMI]]&lt;=30,"OverWeight","Obesity")))</f>
        <v>NormalWeight</v>
      </c>
      <c r="M1574" t="str">
        <f>IF(MedExam_Table[[#This Row],[HBA1C]]&lt;5.7,"Normal",IF(MedExam_Table[[#This Row],[HBA1C]]&lt;6.4,"Prediabetes","Diabetes"))</f>
        <v>Prediabetes</v>
      </c>
      <c r="N1574" t="str">
        <f>PROPER(MedExam_Table[[#This Row],[Any Transplants]])</f>
        <v>No</v>
      </c>
    </row>
    <row r="1575" spans="1:14" x14ac:dyDescent="0.3">
      <c r="A1575" t="s">
        <v>2060</v>
      </c>
      <c r="B1575">
        <v>39.619999999999997</v>
      </c>
      <c r="C1575">
        <v>4.28</v>
      </c>
      <c r="D1575" t="s">
        <v>2380</v>
      </c>
      <c r="E1575" t="s">
        <v>2380</v>
      </c>
      <c r="F1575" t="s">
        <v>2380</v>
      </c>
      <c r="G1575">
        <v>1</v>
      </c>
      <c r="H1575" t="s">
        <v>2382</v>
      </c>
      <c r="I1575" s="9">
        <f>IF(MedExam_Table[[#This Row],[NumberOfMajorSurgeries]]="No major surgery",0,MedExam_Table[[#This Row],[NumberOfMajorSurgeries]])</f>
        <v>1</v>
      </c>
      <c r="J1575" t="str">
        <f>PROPER(MedExam_Table[[#This Row],[Heart Issues]])</f>
        <v>No</v>
      </c>
      <c r="K1575" t="str">
        <f>PROPER(IF(MedExam_Table[[#This Row],[smoker]]= "?","No",MedExam_Table[[#This Row],[smoker]]))</f>
        <v>Yes</v>
      </c>
      <c r="L1575" t="str">
        <f>IF(MedExam_Table[[#This Row],[BMI]]&lt;18.5,"Underweight",IF(MedExam_Table[[#This Row],[BMI]]&lt;25,"NormalWeight",IF(MedExam_Table[[#This Row],[BMI]]&lt;=30,"OverWeight","Obesity")))</f>
        <v>Obesity</v>
      </c>
      <c r="M1575" t="str">
        <f>IF(MedExam_Table[[#This Row],[HBA1C]]&lt;5.7,"Normal",IF(MedExam_Table[[#This Row],[HBA1C]]&lt;6.4,"Prediabetes","Diabetes"))</f>
        <v>Normal</v>
      </c>
      <c r="N1575" t="str">
        <f>PROPER(MedExam_Table[[#This Row],[Any Transplants]])</f>
        <v>No</v>
      </c>
    </row>
    <row r="1576" spans="1:14" x14ac:dyDescent="0.3">
      <c r="A1576" t="s">
        <v>2059</v>
      </c>
      <c r="B1576">
        <v>18.329999999999998</v>
      </c>
      <c r="C1576">
        <v>4.16</v>
      </c>
      <c r="D1576" t="s">
        <v>2382</v>
      </c>
      <c r="E1576" t="s">
        <v>2380</v>
      </c>
      <c r="F1576" t="s">
        <v>2380</v>
      </c>
      <c r="G1576" t="s">
        <v>2381</v>
      </c>
      <c r="H1576" t="s">
        <v>2382</v>
      </c>
      <c r="I1576" s="9">
        <f>IF(MedExam_Table[[#This Row],[NumberOfMajorSurgeries]]="No major surgery",0,MedExam_Table[[#This Row],[NumberOfMajorSurgeries]])</f>
        <v>0</v>
      </c>
      <c r="J1576" t="str">
        <f>PROPER(MedExam_Table[[#This Row],[Heart Issues]])</f>
        <v>Yes</v>
      </c>
      <c r="K1576" t="str">
        <f>PROPER(IF(MedExam_Table[[#This Row],[smoker]]= "?","No",MedExam_Table[[#This Row],[smoker]]))</f>
        <v>Yes</v>
      </c>
      <c r="L1576" t="str">
        <f>IF(MedExam_Table[[#This Row],[BMI]]&lt;18.5,"Underweight",IF(MedExam_Table[[#This Row],[BMI]]&lt;25,"NormalWeight",IF(MedExam_Table[[#This Row],[BMI]]&lt;=30,"OverWeight","Obesity")))</f>
        <v>Underweight</v>
      </c>
      <c r="M1576" t="str">
        <f>IF(MedExam_Table[[#This Row],[HBA1C]]&lt;5.7,"Normal",IF(MedExam_Table[[#This Row],[HBA1C]]&lt;6.4,"Prediabetes","Diabetes"))</f>
        <v>Normal</v>
      </c>
      <c r="N1576" t="str">
        <f>PROPER(MedExam_Table[[#This Row],[Any Transplants]])</f>
        <v>No</v>
      </c>
    </row>
    <row r="1577" spans="1:14" x14ac:dyDescent="0.3">
      <c r="A1577" t="s">
        <v>2058</v>
      </c>
      <c r="B1577">
        <v>17.11</v>
      </c>
      <c r="C1577">
        <v>4.9800000000000004</v>
      </c>
      <c r="D1577" t="s">
        <v>2382</v>
      </c>
      <c r="E1577" t="s">
        <v>2380</v>
      </c>
      <c r="F1577" t="s">
        <v>2383</v>
      </c>
      <c r="G1577">
        <v>1</v>
      </c>
      <c r="H1577" t="s">
        <v>2382</v>
      </c>
      <c r="I1577" s="9">
        <f>IF(MedExam_Table[[#This Row],[NumberOfMajorSurgeries]]="No major surgery",0,MedExam_Table[[#This Row],[NumberOfMajorSurgeries]])</f>
        <v>1</v>
      </c>
      <c r="J1577" t="str">
        <f>PROPER(MedExam_Table[[#This Row],[Heart Issues]])</f>
        <v>Yes</v>
      </c>
      <c r="K1577" t="str">
        <f>PROPER(IF(MedExam_Table[[#This Row],[smoker]]= "?","No",MedExam_Table[[#This Row],[smoker]]))</f>
        <v>Yes</v>
      </c>
      <c r="L1577" t="str">
        <f>IF(MedExam_Table[[#This Row],[BMI]]&lt;18.5,"Underweight",IF(MedExam_Table[[#This Row],[BMI]]&lt;25,"NormalWeight",IF(MedExam_Table[[#This Row],[BMI]]&lt;=30,"OverWeight","Obesity")))</f>
        <v>Underweight</v>
      </c>
      <c r="M1577" t="str">
        <f>IF(MedExam_Table[[#This Row],[HBA1C]]&lt;5.7,"Normal",IF(MedExam_Table[[#This Row],[HBA1C]]&lt;6.4,"Prediabetes","Diabetes"))</f>
        <v>Normal</v>
      </c>
      <c r="N1577" t="str">
        <f>PROPER(MedExam_Table[[#This Row],[Any Transplants]])</f>
        <v>No</v>
      </c>
    </row>
    <row r="1578" spans="1:14" x14ac:dyDescent="0.3">
      <c r="A1578" t="s">
        <v>2057</v>
      </c>
      <c r="B1578">
        <v>43.5</v>
      </c>
      <c r="C1578">
        <v>6.38</v>
      </c>
      <c r="D1578" t="s">
        <v>2380</v>
      </c>
      <c r="E1578" t="s">
        <v>2382</v>
      </c>
      <c r="F1578" t="s">
        <v>2380</v>
      </c>
      <c r="G1578">
        <v>1</v>
      </c>
      <c r="H1578" t="s">
        <v>2382</v>
      </c>
      <c r="I1578" s="9">
        <f>IF(MedExam_Table[[#This Row],[NumberOfMajorSurgeries]]="No major surgery",0,MedExam_Table[[#This Row],[NumberOfMajorSurgeries]])</f>
        <v>1</v>
      </c>
      <c r="J1578" t="str">
        <f>PROPER(MedExam_Table[[#This Row],[Heart Issues]])</f>
        <v>No</v>
      </c>
      <c r="K1578" t="str">
        <f>PROPER(IF(MedExam_Table[[#This Row],[smoker]]= "?","No",MedExam_Table[[#This Row],[smoker]]))</f>
        <v>Yes</v>
      </c>
      <c r="L1578" t="str">
        <f>IF(MedExam_Table[[#This Row],[BMI]]&lt;18.5,"Underweight",IF(MedExam_Table[[#This Row],[BMI]]&lt;25,"NormalWeight",IF(MedExam_Table[[#This Row],[BMI]]&lt;=30,"OverWeight","Obesity")))</f>
        <v>Obesity</v>
      </c>
      <c r="M1578" t="str">
        <f>IF(MedExam_Table[[#This Row],[HBA1C]]&lt;5.7,"Normal",IF(MedExam_Table[[#This Row],[HBA1C]]&lt;6.4,"Prediabetes","Diabetes"))</f>
        <v>Prediabetes</v>
      </c>
      <c r="N1578" t="str">
        <f>PROPER(MedExam_Table[[#This Row],[Any Transplants]])</f>
        <v>Yes</v>
      </c>
    </row>
    <row r="1579" spans="1:14" x14ac:dyDescent="0.3">
      <c r="A1579" t="s">
        <v>2056</v>
      </c>
      <c r="B1579">
        <v>25.364999999999998</v>
      </c>
      <c r="C1579">
        <v>5.19</v>
      </c>
      <c r="D1579" t="s">
        <v>2380</v>
      </c>
      <c r="E1579" t="s">
        <v>2380</v>
      </c>
      <c r="F1579" t="s">
        <v>2380</v>
      </c>
      <c r="G1579">
        <v>2</v>
      </c>
      <c r="H1579" t="s">
        <v>2380</v>
      </c>
      <c r="I1579" s="9">
        <f>IF(MedExam_Table[[#This Row],[NumberOfMajorSurgeries]]="No major surgery",0,MedExam_Table[[#This Row],[NumberOfMajorSurgeries]])</f>
        <v>2</v>
      </c>
      <c r="J1579" t="str">
        <f>PROPER(MedExam_Table[[#This Row],[Heart Issues]])</f>
        <v>No</v>
      </c>
      <c r="K1579" t="str">
        <f>PROPER(IF(MedExam_Table[[#This Row],[smoker]]= "?","No",MedExam_Table[[#This Row],[smoker]]))</f>
        <v>No</v>
      </c>
      <c r="L1579" t="str">
        <f>IF(MedExam_Table[[#This Row],[BMI]]&lt;18.5,"Underweight",IF(MedExam_Table[[#This Row],[BMI]]&lt;25,"NormalWeight",IF(MedExam_Table[[#This Row],[BMI]]&lt;=30,"OverWeight","Obesity")))</f>
        <v>OverWeight</v>
      </c>
      <c r="M1579" t="str">
        <f>IF(MedExam_Table[[#This Row],[HBA1C]]&lt;5.7,"Normal",IF(MedExam_Table[[#This Row],[HBA1C]]&lt;6.4,"Prediabetes","Diabetes"))</f>
        <v>Normal</v>
      </c>
      <c r="N1579" t="str">
        <f>PROPER(MedExam_Table[[#This Row],[Any Transplants]])</f>
        <v>No</v>
      </c>
    </row>
    <row r="1580" spans="1:14" x14ac:dyDescent="0.3">
      <c r="A1580" t="s">
        <v>2055</v>
      </c>
      <c r="B1580">
        <v>28.594999999999999</v>
      </c>
      <c r="C1580">
        <v>10.210000000000001</v>
      </c>
      <c r="D1580" t="s">
        <v>2380</v>
      </c>
      <c r="E1580" t="s">
        <v>2380</v>
      </c>
      <c r="F1580" t="s">
        <v>2380</v>
      </c>
      <c r="G1580" t="s">
        <v>2381</v>
      </c>
      <c r="H1580" t="s">
        <v>2380</v>
      </c>
      <c r="I1580" s="9">
        <f>IF(MedExam_Table[[#This Row],[NumberOfMajorSurgeries]]="No major surgery",0,MedExam_Table[[#This Row],[NumberOfMajorSurgeries]])</f>
        <v>0</v>
      </c>
      <c r="J1580" t="str">
        <f>PROPER(MedExam_Table[[#This Row],[Heart Issues]])</f>
        <v>No</v>
      </c>
      <c r="K1580" t="str">
        <f>PROPER(IF(MedExam_Table[[#This Row],[smoker]]= "?","No",MedExam_Table[[#This Row],[smoker]]))</f>
        <v>No</v>
      </c>
      <c r="L1580" t="str">
        <f>IF(MedExam_Table[[#This Row],[BMI]]&lt;18.5,"Underweight",IF(MedExam_Table[[#This Row],[BMI]]&lt;25,"NormalWeight",IF(MedExam_Table[[#This Row],[BMI]]&lt;=30,"OverWeight","Obesity")))</f>
        <v>OverWeight</v>
      </c>
      <c r="M1580" t="str">
        <f>IF(MedExam_Table[[#This Row],[HBA1C]]&lt;5.7,"Normal",IF(MedExam_Table[[#This Row],[HBA1C]]&lt;6.4,"Prediabetes","Diabetes"))</f>
        <v>Diabetes</v>
      </c>
      <c r="N1580" t="str">
        <f>PROPER(MedExam_Table[[#This Row],[Any Transplants]])</f>
        <v>No</v>
      </c>
    </row>
    <row r="1581" spans="1:14" x14ac:dyDescent="0.3">
      <c r="A1581" t="s">
        <v>2054</v>
      </c>
      <c r="B1581">
        <v>29.83</v>
      </c>
      <c r="C1581">
        <v>9.6999999999999993</v>
      </c>
      <c r="D1581" t="s">
        <v>2382</v>
      </c>
      <c r="E1581" t="s">
        <v>2380</v>
      </c>
      <c r="F1581" t="s">
        <v>2383</v>
      </c>
      <c r="G1581">
        <v>1</v>
      </c>
      <c r="H1581" t="s">
        <v>2382</v>
      </c>
      <c r="I1581" s="9">
        <f>IF(MedExam_Table[[#This Row],[NumberOfMajorSurgeries]]="No major surgery",0,MedExam_Table[[#This Row],[NumberOfMajorSurgeries]])</f>
        <v>1</v>
      </c>
      <c r="J1581" t="str">
        <f>PROPER(MedExam_Table[[#This Row],[Heart Issues]])</f>
        <v>Yes</v>
      </c>
      <c r="K1581" t="str">
        <f>PROPER(IF(MedExam_Table[[#This Row],[smoker]]= "?","No",MedExam_Table[[#This Row],[smoker]]))</f>
        <v>Yes</v>
      </c>
      <c r="L1581" t="str">
        <f>IF(MedExam_Table[[#This Row],[BMI]]&lt;18.5,"Underweight",IF(MedExam_Table[[#This Row],[BMI]]&lt;25,"NormalWeight",IF(MedExam_Table[[#This Row],[BMI]]&lt;=30,"OverWeight","Obesity")))</f>
        <v>OverWeight</v>
      </c>
      <c r="M1581" t="str">
        <f>IF(MedExam_Table[[#This Row],[HBA1C]]&lt;5.7,"Normal",IF(MedExam_Table[[#This Row],[HBA1C]]&lt;6.4,"Prediabetes","Diabetes"))</f>
        <v>Diabetes</v>
      </c>
      <c r="N1581" t="str">
        <f>PROPER(MedExam_Table[[#This Row],[Any Transplants]])</f>
        <v>No</v>
      </c>
    </row>
    <row r="1582" spans="1:14" x14ac:dyDescent="0.3">
      <c r="A1582" t="s">
        <v>2053</v>
      </c>
      <c r="B1582">
        <v>24.7</v>
      </c>
      <c r="C1582">
        <v>10.25</v>
      </c>
      <c r="D1582" t="s">
        <v>2380</v>
      </c>
      <c r="E1582" t="s">
        <v>2380</v>
      </c>
      <c r="F1582" t="s">
        <v>2380</v>
      </c>
      <c r="G1582">
        <v>3</v>
      </c>
      <c r="H1582" t="s">
        <v>2380</v>
      </c>
      <c r="I1582" s="9">
        <f>IF(MedExam_Table[[#This Row],[NumberOfMajorSurgeries]]="No major surgery",0,MedExam_Table[[#This Row],[NumberOfMajorSurgeries]])</f>
        <v>3</v>
      </c>
      <c r="J1582" t="str">
        <f>PROPER(MedExam_Table[[#This Row],[Heart Issues]])</f>
        <v>No</v>
      </c>
      <c r="K1582" t="str">
        <f>PROPER(IF(MedExam_Table[[#This Row],[smoker]]= "?","No",MedExam_Table[[#This Row],[smoker]]))</f>
        <v>No</v>
      </c>
      <c r="L1582" t="str">
        <f>IF(MedExam_Table[[#This Row],[BMI]]&lt;18.5,"Underweight",IF(MedExam_Table[[#This Row],[BMI]]&lt;25,"NormalWeight",IF(MedExam_Table[[#This Row],[BMI]]&lt;=30,"OverWeight","Obesity")))</f>
        <v>NormalWeight</v>
      </c>
      <c r="M1582" t="str">
        <f>IF(MedExam_Table[[#This Row],[HBA1C]]&lt;5.7,"Normal",IF(MedExam_Table[[#This Row],[HBA1C]]&lt;6.4,"Prediabetes","Diabetes"))</f>
        <v>Diabetes</v>
      </c>
      <c r="N1582" t="str">
        <f>PROPER(MedExam_Table[[#This Row],[Any Transplants]])</f>
        <v>No</v>
      </c>
    </row>
    <row r="1583" spans="1:14" x14ac:dyDescent="0.3">
      <c r="A1583" t="s">
        <v>2341</v>
      </c>
      <c r="B1583">
        <v>42.35</v>
      </c>
      <c r="C1583">
        <v>5.08</v>
      </c>
      <c r="D1583" t="s">
        <v>2382</v>
      </c>
      <c r="E1583" t="s">
        <v>2380</v>
      </c>
      <c r="F1583" t="s">
        <v>2380</v>
      </c>
      <c r="G1583" t="s">
        <v>2381</v>
      </c>
      <c r="H1583" t="s">
        <v>2382</v>
      </c>
      <c r="I1583" s="9">
        <f>IF(MedExam_Table[[#This Row],[NumberOfMajorSurgeries]]="No major surgery",0,MedExam_Table[[#This Row],[NumberOfMajorSurgeries]])</f>
        <v>0</v>
      </c>
      <c r="J1583" t="str">
        <f>PROPER(MedExam_Table[[#This Row],[Heart Issues]])</f>
        <v>Yes</v>
      </c>
      <c r="K1583" t="str">
        <f>PROPER(IF(MedExam_Table[[#This Row],[smoker]]= "?","No",MedExam_Table[[#This Row],[smoker]]))</f>
        <v>Yes</v>
      </c>
      <c r="L1583" t="str">
        <f>IF(MedExam_Table[[#This Row],[BMI]]&lt;18.5,"Underweight",IF(MedExam_Table[[#This Row],[BMI]]&lt;25,"NormalWeight",IF(MedExam_Table[[#This Row],[BMI]]&lt;=30,"OverWeight","Obesity")))</f>
        <v>Obesity</v>
      </c>
      <c r="M1583" t="str">
        <f>IF(MedExam_Table[[#This Row],[HBA1C]]&lt;5.7,"Normal",IF(MedExam_Table[[#This Row],[HBA1C]]&lt;6.4,"Prediabetes","Diabetes"))</f>
        <v>Normal</v>
      </c>
      <c r="N1583" t="str">
        <f>PROPER(MedExam_Table[[#This Row],[Any Transplants]])</f>
        <v>No</v>
      </c>
    </row>
    <row r="1584" spans="1:14" x14ac:dyDescent="0.3">
      <c r="A1584" t="s">
        <v>2052</v>
      </c>
      <c r="B1584">
        <v>17.940000000000001</v>
      </c>
      <c r="C1584">
        <v>9.77</v>
      </c>
      <c r="D1584" t="s">
        <v>2380</v>
      </c>
      <c r="E1584" t="s">
        <v>2380</v>
      </c>
      <c r="F1584" t="s">
        <v>2380</v>
      </c>
      <c r="G1584" t="s">
        <v>2381</v>
      </c>
      <c r="H1584" t="s">
        <v>2382</v>
      </c>
      <c r="I1584" s="9">
        <f>IF(MedExam_Table[[#This Row],[NumberOfMajorSurgeries]]="No major surgery",0,MedExam_Table[[#This Row],[NumberOfMajorSurgeries]])</f>
        <v>0</v>
      </c>
      <c r="J1584" t="str">
        <f>PROPER(MedExam_Table[[#This Row],[Heart Issues]])</f>
        <v>No</v>
      </c>
      <c r="K1584" t="str">
        <f>PROPER(IF(MedExam_Table[[#This Row],[smoker]]= "?","No",MedExam_Table[[#This Row],[smoker]]))</f>
        <v>Yes</v>
      </c>
      <c r="L1584" t="str">
        <f>IF(MedExam_Table[[#This Row],[BMI]]&lt;18.5,"Underweight",IF(MedExam_Table[[#This Row],[BMI]]&lt;25,"NormalWeight",IF(MedExam_Table[[#This Row],[BMI]]&lt;=30,"OverWeight","Obesity")))</f>
        <v>Underweight</v>
      </c>
      <c r="M1584" t="str">
        <f>IF(MedExam_Table[[#This Row],[HBA1C]]&lt;5.7,"Normal",IF(MedExam_Table[[#This Row],[HBA1C]]&lt;6.4,"Prediabetes","Diabetes"))</f>
        <v>Diabetes</v>
      </c>
      <c r="N1584" t="str">
        <f>PROPER(MedExam_Table[[#This Row],[Any Transplants]])</f>
        <v>No</v>
      </c>
    </row>
    <row r="1585" spans="1:14" x14ac:dyDescent="0.3">
      <c r="A1585" t="s">
        <v>2051</v>
      </c>
      <c r="B1585">
        <v>21.08</v>
      </c>
      <c r="C1585">
        <v>4.83</v>
      </c>
      <c r="D1585" t="s">
        <v>2380</v>
      </c>
      <c r="E1585" t="s">
        <v>2380</v>
      </c>
      <c r="F1585" t="s">
        <v>2383</v>
      </c>
      <c r="G1585">
        <v>1</v>
      </c>
      <c r="H1585" t="s">
        <v>2382</v>
      </c>
      <c r="I1585" s="9">
        <f>IF(MedExam_Table[[#This Row],[NumberOfMajorSurgeries]]="No major surgery",0,MedExam_Table[[#This Row],[NumberOfMajorSurgeries]])</f>
        <v>1</v>
      </c>
      <c r="J1585" t="str">
        <f>PROPER(MedExam_Table[[#This Row],[Heart Issues]])</f>
        <v>No</v>
      </c>
      <c r="K1585" t="str">
        <f>PROPER(IF(MedExam_Table[[#This Row],[smoker]]= "?","No",MedExam_Table[[#This Row],[smoker]]))</f>
        <v>Yes</v>
      </c>
      <c r="L1585" t="str">
        <f>IF(MedExam_Table[[#This Row],[BMI]]&lt;18.5,"Underweight",IF(MedExam_Table[[#This Row],[BMI]]&lt;25,"NormalWeight",IF(MedExam_Table[[#This Row],[BMI]]&lt;=30,"OverWeight","Obesity")))</f>
        <v>NormalWeight</v>
      </c>
      <c r="M1585" t="str">
        <f>IF(MedExam_Table[[#This Row],[HBA1C]]&lt;5.7,"Normal",IF(MedExam_Table[[#This Row],[HBA1C]]&lt;6.4,"Prediabetes","Diabetes"))</f>
        <v>Normal</v>
      </c>
      <c r="N1585" t="str">
        <f>PROPER(MedExam_Table[[#This Row],[Any Transplants]])</f>
        <v>No</v>
      </c>
    </row>
    <row r="1586" spans="1:14" x14ac:dyDescent="0.3">
      <c r="A1586" t="s">
        <v>2050</v>
      </c>
      <c r="B1586">
        <v>37.715000000000003</v>
      </c>
      <c r="C1586">
        <v>10.86</v>
      </c>
      <c r="D1586" t="s">
        <v>2382</v>
      </c>
      <c r="E1586" t="s">
        <v>2380</v>
      </c>
      <c r="F1586" t="s">
        <v>2380</v>
      </c>
      <c r="G1586" t="s">
        <v>2381</v>
      </c>
      <c r="H1586" t="s">
        <v>2380</v>
      </c>
      <c r="I1586" s="9">
        <f>IF(MedExam_Table[[#This Row],[NumberOfMajorSurgeries]]="No major surgery",0,MedExam_Table[[#This Row],[NumberOfMajorSurgeries]])</f>
        <v>0</v>
      </c>
      <c r="J1586" t="str">
        <f>PROPER(MedExam_Table[[#This Row],[Heart Issues]])</f>
        <v>Yes</v>
      </c>
      <c r="K1586" t="str">
        <f>PROPER(IF(MedExam_Table[[#This Row],[smoker]]= "?","No",MedExam_Table[[#This Row],[smoker]]))</f>
        <v>No</v>
      </c>
      <c r="L1586" t="str">
        <f>IF(MedExam_Table[[#This Row],[BMI]]&lt;18.5,"Underweight",IF(MedExam_Table[[#This Row],[BMI]]&lt;25,"NormalWeight",IF(MedExam_Table[[#This Row],[BMI]]&lt;=30,"OverWeight","Obesity")))</f>
        <v>Obesity</v>
      </c>
      <c r="M1586" t="str">
        <f>IF(MedExam_Table[[#This Row],[HBA1C]]&lt;5.7,"Normal",IF(MedExam_Table[[#This Row],[HBA1C]]&lt;6.4,"Prediabetes","Diabetes"))</f>
        <v>Diabetes</v>
      </c>
      <c r="N1586" t="str">
        <f>PROPER(MedExam_Table[[#This Row],[Any Transplants]])</f>
        <v>No</v>
      </c>
    </row>
    <row r="1587" spans="1:14" x14ac:dyDescent="0.3">
      <c r="A1587" t="s">
        <v>2049</v>
      </c>
      <c r="B1587">
        <v>22.39</v>
      </c>
      <c r="C1587">
        <v>9.5299999999999994</v>
      </c>
      <c r="D1587" t="s">
        <v>2382</v>
      </c>
      <c r="E1587" t="s">
        <v>2380</v>
      </c>
      <c r="F1587" t="s">
        <v>2380</v>
      </c>
      <c r="G1587" t="s">
        <v>2381</v>
      </c>
      <c r="H1587" t="s">
        <v>2382</v>
      </c>
      <c r="I1587" s="9">
        <f>IF(MedExam_Table[[#This Row],[NumberOfMajorSurgeries]]="No major surgery",0,MedExam_Table[[#This Row],[NumberOfMajorSurgeries]])</f>
        <v>0</v>
      </c>
      <c r="J1587" t="str">
        <f>PROPER(MedExam_Table[[#This Row],[Heart Issues]])</f>
        <v>Yes</v>
      </c>
      <c r="K1587" t="str">
        <f>PROPER(IF(MedExam_Table[[#This Row],[smoker]]= "?","No",MedExam_Table[[#This Row],[smoker]]))</f>
        <v>Yes</v>
      </c>
      <c r="L1587" t="str">
        <f>IF(MedExam_Table[[#This Row],[BMI]]&lt;18.5,"Underweight",IF(MedExam_Table[[#This Row],[BMI]]&lt;25,"NormalWeight",IF(MedExam_Table[[#This Row],[BMI]]&lt;=30,"OverWeight","Obesity")))</f>
        <v>NormalWeight</v>
      </c>
      <c r="M1587" t="str">
        <f>IF(MedExam_Table[[#This Row],[HBA1C]]&lt;5.7,"Normal",IF(MedExam_Table[[#This Row],[HBA1C]]&lt;6.4,"Prediabetes","Diabetes"))</f>
        <v>Diabetes</v>
      </c>
      <c r="N1587" t="str">
        <f>PROPER(MedExam_Table[[#This Row],[Any Transplants]])</f>
        <v>No</v>
      </c>
    </row>
    <row r="1588" spans="1:14" x14ac:dyDescent="0.3">
      <c r="A1588" t="s">
        <v>2048</v>
      </c>
      <c r="B1588">
        <v>28.78</v>
      </c>
      <c r="C1588">
        <v>5.68</v>
      </c>
      <c r="D1588" t="s">
        <v>2380</v>
      </c>
      <c r="E1588" t="s">
        <v>2380</v>
      </c>
      <c r="F1588" t="s">
        <v>2380</v>
      </c>
      <c r="G1588" t="s">
        <v>2381</v>
      </c>
      <c r="H1588" t="s">
        <v>2382</v>
      </c>
      <c r="I1588" s="9">
        <f>IF(MedExam_Table[[#This Row],[NumberOfMajorSurgeries]]="No major surgery",0,MedExam_Table[[#This Row],[NumberOfMajorSurgeries]])</f>
        <v>0</v>
      </c>
      <c r="J1588" t="str">
        <f>PROPER(MedExam_Table[[#This Row],[Heart Issues]])</f>
        <v>No</v>
      </c>
      <c r="K1588" t="str">
        <f>PROPER(IF(MedExam_Table[[#This Row],[smoker]]= "?","No",MedExam_Table[[#This Row],[smoker]]))</f>
        <v>Yes</v>
      </c>
      <c r="L1588" t="str">
        <f>IF(MedExam_Table[[#This Row],[BMI]]&lt;18.5,"Underweight",IF(MedExam_Table[[#This Row],[BMI]]&lt;25,"NormalWeight",IF(MedExam_Table[[#This Row],[BMI]]&lt;=30,"OverWeight","Obesity")))</f>
        <v>OverWeight</v>
      </c>
      <c r="M1588" t="str">
        <f>IF(MedExam_Table[[#This Row],[HBA1C]]&lt;5.7,"Normal",IF(MedExam_Table[[#This Row],[HBA1C]]&lt;6.4,"Prediabetes","Diabetes"))</f>
        <v>Normal</v>
      </c>
      <c r="N1588" t="str">
        <f>PROPER(MedExam_Table[[#This Row],[Any Transplants]])</f>
        <v>No</v>
      </c>
    </row>
    <row r="1589" spans="1:14" x14ac:dyDescent="0.3">
      <c r="A1589" t="s">
        <v>2047</v>
      </c>
      <c r="B1589">
        <v>18.329999999999998</v>
      </c>
      <c r="C1589">
        <v>5.57</v>
      </c>
      <c r="D1589" t="s">
        <v>2382</v>
      </c>
      <c r="E1589" t="s">
        <v>2380</v>
      </c>
      <c r="F1589" t="s">
        <v>2380</v>
      </c>
      <c r="G1589" t="s">
        <v>2381</v>
      </c>
      <c r="H1589" t="s">
        <v>2382</v>
      </c>
      <c r="I1589" s="9">
        <f>IF(MedExam_Table[[#This Row],[NumberOfMajorSurgeries]]="No major surgery",0,MedExam_Table[[#This Row],[NumberOfMajorSurgeries]])</f>
        <v>0</v>
      </c>
      <c r="J1589" t="str">
        <f>PROPER(MedExam_Table[[#This Row],[Heart Issues]])</f>
        <v>Yes</v>
      </c>
      <c r="K1589" t="str">
        <f>PROPER(IF(MedExam_Table[[#This Row],[smoker]]= "?","No",MedExam_Table[[#This Row],[smoker]]))</f>
        <v>Yes</v>
      </c>
      <c r="L1589" t="str">
        <f>IF(MedExam_Table[[#This Row],[BMI]]&lt;18.5,"Underweight",IF(MedExam_Table[[#This Row],[BMI]]&lt;25,"NormalWeight",IF(MedExam_Table[[#This Row],[BMI]]&lt;=30,"OverWeight","Obesity")))</f>
        <v>Underweight</v>
      </c>
      <c r="M1589" t="str">
        <f>IF(MedExam_Table[[#This Row],[HBA1C]]&lt;5.7,"Normal",IF(MedExam_Table[[#This Row],[HBA1C]]&lt;6.4,"Prediabetes","Diabetes"))</f>
        <v>Normal</v>
      </c>
      <c r="N1589" t="str">
        <f>PROPER(MedExam_Table[[#This Row],[Any Transplants]])</f>
        <v>No</v>
      </c>
    </row>
    <row r="1590" spans="1:14" x14ac:dyDescent="0.3">
      <c r="A1590" t="s">
        <v>2046</v>
      </c>
      <c r="B1590">
        <v>26.39</v>
      </c>
      <c r="C1590">
        <v>4.58</v>
      </c>
      <c r="D1590" t="s">
        <v>2382</v>
      </c>
      <c r="E1590" t="s">
        <v>2380</v>
      </c>
      <c r="F1590" t="s">
        <v>2380</v>
      </c>
      <c r="G1590">
        <v>1</v>
      </c>
      <c r="H1590" t="s">
        <v>2382</v>
      </c>
      <c r="I1590" s="9">
        <f>IF(MedExam_Table[[#This Row],[NumberOfMajorSurgeries]]="No major surgery",0,MedExam_Table[[#This Row],[NumberOfMajorSurgeries]])</f>
        <v>1</v>
      </c>
      <c r="J1590" t="str">
        <f>PROPER(MedExam_Table[[#This Row],[Heart Issues]])</f>
        <v>Yes</v>
      </c>
      <c r="K1590" t="str">
        <f>PROPER(IF(MedExam_Table[[#This Row],[smoker]]= "?","No",MedExam_Table[[#This Row],[smoker]]))</f>
        <v>Yes</v>
      </c>
      <c r="L1590" t="str">
        <f>IF(MedExam_Table[[#This Row],[BMI]]&lt;18.5,"Underweight",IF(MedExam_Table[[#This Row],[BMI]]&lt;25,"NormalWeight",IF(MedExam_Table[[#This Row],[BMI]]&lt;=30,"OverWeight","Obesity")))</f>
        <v>OverWeight</v>
      </c>
      <c r="M1590" t="str">
        <f>IF(MedExam_Table[[#This Row],[HBA1C]]&lt;5.7,"Normal",IF(MedExam_Table[[#This Row],[HBA1C]]&lt;6.4,"Prediabetes","Diabetes"))</f>
        <v>Normal</v>
      </c>
      <c r="N1590" t="str">
        <f>PROPER(MedExam_Table[[#This Row],[Any Transplants]])</f>
        <v>No</v>
      </c>
    </row>
    <row r="1591" spans="1:14" x14ac:dyDescent="0.3">
      <c r="A1591" t="s">
        <v>2045</v>
      </c>
      <c r="B1591">
        <v>19.260000000000002</v>
      </c>
      <c r="C1591">
        <v>8.9600000000000009</v>
      </c>
      <c r="D1591" t="s">
        <v>2382</v>
      </c>
      <c r="E1591" t="s">
        <v>2380</v>
      </c>
      <c r="F1591" t="s">
        <v>2380</v>
      </c>
      <c r="G1591">
        <v>1</v>
      </c>
      <c r="H1591" t="s">
        <v>2382</v>
      </c>
      <c r="I1591" s="9">
        <f>IF(MedExam_Table[[#This Row],[NumberOfMajorSurgeries]]="No major surgery",0,MedExam_Table[[#This Row],[NumberOfMajorSurgeries]])</f>
        <v>1</v>
      </c>
      <c r="J1591" t="str">
        <f>PROPER(MedExam_Table[[#This Row],[Heart Issues]])</f>
        <v>Yes</v>
      </c>
      <c r="K1591" t="str">
        <f>PROPER(IF(MedExam_Table[[#This Row],[smoker]]= "?","No",MedExam_Table[[#This Row],[smoker]]))</f>
        <v>Yes</v>
      </c>
      <c r="L1591" t="str">
        <f>IF(MedExam_Table[[#This Row],[BMI]]&lt;18.5,"Underweight",IF(MedExam_Table[[#This Row],[BMI]]&lt;25,"NormalWeight",IF(MedExam_Table[[#This Row],[BMI]]&lt;=30,"OverWeight","Obesity")))</f>
        <v>NormalWeight</v>
      </c>
      <c r="M1591" t="str">
        <f>IF(MedExam_Table[[#This Row],[HBA1C]]&lt;5.7,"Normal",IF(MedExam_Table[[#This Row],[HBA1C]]&lt;6.4,"Prediabetes","Diabetes"))</f>
        <v>Diabetes</v>
      </c>
      <c r="N1591" t="str">
        <f>PROPER(MedExam_Table[[#This Row],[Any Transplants]])</f>
        <v>No</v>
      </c>
    </row>
    <row r="1592" spans="1:14" x14ac:dyDescent="0.3">
      <c r="A1592" t="s">
        <v>2044</v>
      </c>
      <c r="B1592">
        <v>26.92</v>
      </c>
      <c r="C1592">
        <v>6.09</v>
      </c>
      <c r="D1592" t="s">
        <v>2380</v>
      </c>
      <c r="E1592" t="s">
        <v>2380</v>
      </c>
      <c r="F1592" t="s">
        <v>2380</v>
      </c>
      <c r="G1592" t="s">
        <v>2381</v>
      </c>
      <c r="H1592" t="s">
        <v>2382</v>
      </c>
      <c r="I1592" s="9">
        <f>IF(MedExam_Table[[#This Row],[NumberOfMajorSurgeries]]="No major surgery",0,MedExam_Table[[#This Row],[NumberOfMajorSurgeries]])</f>
        <v>0</v>
      </c>
      <c r="J1592" t="str">
        <f>PROPER(MedExam_Table[[#This Row],[Heart Issues]])</f>
        <v>No</v>
      </c>
      <c r="K1592" t="str">
        <f>PROPER(IF(MedExam_Table[[#This Row],[smoker]]= "?","No",MedExam_Table[[#This Row],[smoker]]))</f>
        <v>Yes</v>
      </c>
      <c r="L1592" t="str">
        <f>IF(MedExam_Table[[#This Row],[BMI]]&lt;18.5,"Underweight",IF(MedExam_Table[[#This Row],[BMI]]&lt;25,"NormalWeight",IF(MedExam_Table[[#This Row],[BMI]]&lt;=30,"OverWeight","Obesity")))</f>
        <v>OverWeight</v>
      </c>
      <c r="M1592" t="str">
        <f>IF(MedExam_Table[[#This Row],[HBA1C]]&lt;5.7,"Normal",IF(MedExam_Table[[#This Row],[HBA1C]]&lt;6.4,"Prediabetes","Diabetes"))</f>
        <v>Prediabetes</v>
      </c>
      <c r="N1592" t="str">
        <f>PROPER(MedExam_Table[[#This Row],[Any Transplants]])</f>
        <v>No</v>
      </c>
    </row>
    <row r="1593" spans="1:14" x14ac:dyDescent="0.3">
      <c r="A1593" t="s">
        <v>2043</v>
      </c>
      <c r="B1593">
        <v>19.73</v>
      </c>
      <c r="C1593">
        <v>4.3600000000000003</v>
      </c>
      <c r="D1593" t="s">
        <v>2380</v>
      </c>
      <c r="E1593" t="s">
        <v>2380</v>
      </c>
      <c r="F1593" t="s">
        <v>2380</v>
      </c>
      <c r="G1593" t="s">
        <v>2381</v>
      </c>
      <c r="H1593" t="s">
        <v>2382</v>
      </c>
      <c r="I1593" s="9">
        <f>IF(MedExam_Table[[#This Row],[NumberOfMajorSurgeries]]="No major surgery",0,MedExam_Table[[#This Row],[NumberOfMajorSurgeries]])</f>
        <v>0</v>
      </c>
      <c r="J1593" t="str">
        <f>PROPER(MedExam_Table[[#This Row],[Heart Issues]])</f>
        <v>No</v>
      </c>
      <c r="K1593" t="str">
        <f>PROPER(IF(MedExam_Table[[#This Row],[smoker]]= "?","No",MedExam_Table[[#This Row],[smoker]]))</f>
        <v>Yes</v>
      </c>
      <c r="L1593" t="str">
        <f>IF(MedExam_Table[[#This Row],[BMI]]&lt;18.5,"Underweight",IF(MedExam_Table[[#This Row],[BMI]]&lt;25,"NormalWeight",IF(MedExam_Table[[#This Row],[BMI]]&lt;=30,"OverWeight","Obesity")))</f>
        <v>NormalWeight</v>
      </c>
      <c r="M1593" t="str">
        <f>IF(MedExam_Table[[#This Row],[HBA1C]]&lt;5.7,"Normal",IF(MedExam_Table[[#This Row],[HBA1C]]&lt;6.4,"Prediabetes","Diabetes"))</f>
        <v>Normal</v>
      </c>
      <c r="N1593" t="str">
        <f>PROPER(MedExam_Table[[#This Row],[Any Transplants]])</f>
        <v>No</v>
      </c>
    </row>
    <row r="1594" spans="1:14" x14ac:dyDescent="0.3">
      <c r="A1594" t="s">
        <v>2340</v>
      </c>
      <c r="B1594">
        <v>31.35</v>
      </c>
      <c r="C1594">
        <v>6.86</v>
      </c>
      <c r="D1594" t="s">
        <v>2380</v>
      </c>
      <c r="E1594" t="s">
        <v>2380</v>
      </c>
      <c r="F1594" t="s">
        <v>2380</v>
      </c>
      <c r="G1594" t="s">
        <v>2381</v>
      </c>
      <c r="H1594" t="s">
        <v>2382</v>
      </c>
      <c r="I1594" s="9">
        <f>IF(MedExam_Table[[#This Row],[NumberOfMajorSurgeries]]="No major surgery",0,MedExam_Table[[#This Row],[NumberOfMajorSurgeries]])</f>
        <v>0</v>
      </c>
      <c r="J1594" t="str">
        <f>PROPER(MedExam_Table[[#This Row],[Heart Issues]])</f>
        <v>No</v>
      </c>
      <c r="K1594" t="str">
        <f>PROPER(IF(MedExam_Table[[#This Row],[smoker]]= "?","No",MedExam_Table[[#This Row],[smoker]]))</f>
        <v>Yes</v>
      </c>
      <c r="L1594" t="str">
        <f>IF(MedExam_Table[[#This Row],[BMI]]&lt;18.5,"Underweight",IF(MedExam_Table[[#This Row],[BMI]]&lt;25,"NormalWeight",IF(MedExam_Table[[#This Row],[BMI]]&lt;=30,"OverWeight","Obesity")))</f>
        <v>Obesity</v>
      </c>
      <c r="M1594" t="str">
        <f>IF(MedExam_Table[[#This Row],[HBA1C]]&lt;5.7,"Normal",IF(MedExam_Table[[#This Row],[HBA1C]]&lt;6.4,"Prediabetes","Diabetes"))</f>
        <v>Diabetes</v>
      </c>
      <c r="N1594" t="str">
        <f>PROPER(MedExam_Table[[#This Row],[Any Transplants]])</f>
        <v>No</v>
      </c>
    </row>
    <row r="1595" spans="1:14" x14ac:dyDescent="0.3">
      <c r="A1595" t="s">
        <v>2042</v>
      </c>
      <c r="B1595">
        <v>23.56</v>
      </c>
      <c r="C1595">
        <v>11.74</v>
      </c>
      <c r="D1595" t="s">
        <v>2382</v>
      </c>
      <c r="E1595" t="s">
        <v>2380</v>
      </c>
      <c r="F1595" t="s">
        <v>2380</v>
      </c>
      <c r="G1595" t="s">
        <v>2381</v>
      </c>
      <c r="H1595" t="s">
        <v>2382</v>
      </c>
      <c r="I1595" s="9">
        <f>IF(MedExam_Table[[#This Row],[NumberOfMajorSurgeries]]="No major surgery",0,MedExam_Table[[#This Row],[NumberOfMajorSurgeries]])</f>
        <v>0</v>
      </c>
      <c r="J1595" t="str">
        <f>PROPER(MedExam_Table[[#This Row],[Heart Issues]])</f>
        <v>Yes</v>
      </c>
      <c r="K1595" t="str">
        <f>PROPER(IF(MedExam_Table[[#This Row],[smoker]]= "?","No",MedExam_Table[[#This Row],[smoker]]))</f>
        <v>Yes</v>
      </c>
      <c r="L1595" t="str">
        <f>IF(MedExam_Table[[#This Row],[BMI]]&lt;18.5,"Underweight",IF(MedExam_Table[[#This Row],[BMI]]&lt;25,"NormalWeight",IF(MedExam_Table[[#This Row],[BMI]]&lt;=30,"OverWeight","Obesity")))</f>
        <v>NormalWeight</v>
      </c>
      <c r="M1595" t="str">
        <f>IF(MedExam_Table[[#This Row],[HBA1C]]&lt;5.7,"Normal",IF(MedExam_Table[[#This Row],[HBA1C]]&lt;6.4,"Prediabetes","Diabetes"))</f>
        <v>Diabetes</v>
      </c>
      <c r="N1595" t="str">
        <f>PROPER(MedExam_Table[[#This Row],[Any Transplants]])</f>
        <v>No</v>
      </c>
    </row>
    <row r="1596" spans="1:14" x14ac:dyDescent="0.3">
      <c r="A1596" t="s">
        <v>2041</v>
      </c>
      <c r="B1596">
        <v>37.67</v>
      </c>
      <c r="C1596">
        <v>5.89</v>
      </c>
      <c r="D1596" t="s">
        <v>2380</v>
      </c>
      <c r="E1596" t="s">
        <v>2380</v>
      </c>
      <c r="F1596" t="s">
        <v>2380</v>
      </c>
      <c r="G1596">
        <v>1</v>
      </c>
      <c r="H1596" t="s">
        <v>2382</v>
      </c>
      <c r="I1596" s="9">
        <f>IF(MedExam_Table[[#This Row],[NumberOfMajorSurgeries]]="No major surgery",0,MedExam_Table[[#This Row],[NumberOfMajorSurgeries]])</f>
        <v>1</v>
      </c>
      <c r="J1596" t="str">
        <f>PROPER(MedExam_Table[[#This Row],[Heart Issues]])</f>
        <v>No</v>
      </c>
      <c r="K1596" t="str">
        <f>PROPER(IF(MedExam_Table[[#This Row],[smoker]]= "?","No",MedExam_Table[[#This Row],[smoker]]))</f>
        <v>Yes</v>
      </c>
      <c r="L1596" t="str">
        <f>IF(MedExam_Table[[#This Row],[BMI]]&lt;18.5,"Underweight",IF(MedExam_Table[[#This Row],[BMI]]&lt;25,"NormalWeight",IF(MedExam_Table[[#This Row],[BMI]]&lt;=30,"OverWeight","Obesity")))</f>
        <v>Obesity</v>
      </c>
      <c r="M1596" t="str">
        <f>IF(MedExam_Table[[#This Row],[HBA1C]]&lt;5.7,"Normal",IF(MedExam_Table[[#This Row],[HBA1C]]&lt;6.4,"Prediabetes","Diabetes"))</f>
        <v>Prediabetes</v>
      </c>
      <c r="N1596" t="str">
        <f>PROPER(MedExam_Table[[#This Row],[Any Transplants]])</f>
        <v>No</v>
      </c>
    </row>
    <row r="1597" spans="1:14" x14ac:dyDescent="0.3">
      <c r="A1597" t="s">
        <v>2040</v>
      </c>
      <c r="B1597">
        <v>18.73</v>
      </c>
      <c r="C1597">
        <v>10.64</v>
      </c>
      <c r="D1597" t="s">
        <v>2380</v>
      </c>
      <c r="E1597" t="s">
        <v>2380</v>
      </c>
      <c r="F1597" t="s">
        <v>2380</v>
      </c>
      <c r="G1597">
        <v>2</v>
      </c>
      <c r="H1597" t="s">
        <v>2382</v>
      </c>
      <c r="I1597" s="9">
        <f>IF(MedExam_Table[[#This Row],[NumberOfMajorSurgeries]]="No major surgery",0,MedExam_Table[[#This Row],[NumberOfMajorSurgeries]])</f>
        <v>2</v>
      </c>
      <c r="J1597" t="str">
        <f>PROPER(MedExam_Table[[#This Row],[Heart Issues]])</f>
        <v>No</v>
      </c>
      <c r="K1597" t="str">
        <f>PROPER(IF(MedExam_Table[[#This Row],[smoker]]= "?","No",MedExam_Table[[#This Row],[smoker]]))</f>
        <v>Yes</v>
      </c>
      <c r="L1597" t="str">
        <f>IF(MedExam_Table[[#This Row],[BMI]]&lt;18.5,"Underweight",IF(MedExam_Table[[#This Row],[BMI]]&lt;25,"NormalWeight",IF(MedExam_Table[[#This Row],[BMI]]&lt;=30,"OverWeight","Obesity")))</f>
        <v>NormalWeight</v>
      </c>
      <c r="M1597" t="str">
        <f>IF(MedExam_Table[[#This Row],[HBA1C]]&lt;5.7,"Normal",IF(MedExam_Table[[#This Row],[HBA1C]]&lt;6.4,"Prediabetes","Diabetes"))</f>
        <v>Diabetes</v>
      </c>
      <c r="N1597" t="str">
        <f>PROPER(MedExam_Table[[#This Row],[Any Transplants]])</f>
        <v>No</v>
      </c>
    </row>
    <row r="1598" spans="1:14" x14ac:dyDescent="0.3">
      <c r="A1598" t="s">
        <v>2039</v>
      </c>
      <c r="B1598">
        <v>33.090000000000003</v>
      </c>
      <c r="C1598">
        <v>6.06</v>
      </c>
      <c r="D1598" t="s">
        <v>2380</v>
      </c>
      <c r="E1598" t="s">
        <v>2380</v>
      </c>
      <c r="F1598" t="s">
        <v>2383</v>
      </c>
      <c r="G1598">
        <v>1</v>
      </c>
      <c r="H1598" t="s">
        <v>2382</v>
      </c>
      <c r="I1598" s="9">
        <f>IF(MedExam_Table[[#This Row],[NumberOfMajorSurgeries]]="No major surgery",0,MedExam_Table[[#This Row],[NumberOfMajorSurgeries]])</f>
        <v>1</v>
      </c>
      <c r="J1598" t="str">
        <f>PROPER(MedExam_Table[[#This Row],[Heart Issues]])</f>
        <v>No</v>
      </c>
      <c r="K1598" t="str">
        <f>PROPER(IF(MedExam_Table[[#This Row],[smoker]]= "?","No",MedExam_Table[[#This Row],[smoker]]))</f>
        <v>Yes</v>
      </c>
      <c r="L1598" t="str">
        <f>IF(MedExam_Table[[#This Row],[BMI]]&lt;18.5,"Underweight",IF(MedExam_Table[[#This Row],[BMI]]&lt;25,"NormalWeight",IF(MedExam_Table[[#This Row],[BMI]]&lt;=30,"OverWeight","Obesity")))</f>
        <v>Obesity</v>
      </c>
      <c r="M1598" t="str">
        <f>IF(MedExam_Table[[#This Row],[HBA1C]]&lt;5.7,"Normal",IF(MedExam_Table[[#This Row],[HBA1C]]&lt;6.4,"Prediabetes","Diabetes"))</f>
        <v>Prediabetes</v>
      </c>
      <c r="N1598" t="str">
        <f>PROPER(MedExam_Table[[#This Row],[Any Transplants]])</f>
        <v>No</v>
      </c>
    </row>
    <row r="1599" spans="1:14" x14ac:dyDescent="0.3">
      <c r="A1599" t="s">
        <v>2038</v>
      </c>
      <c r="B1599">
        <v>18.329999999999998</v>
      </c>
      <c r="C1599">
        <v>7.46</v>
      </c>
      <c r="D1599" t="s">
        <v>2382</v>
      </c>
      <c r="E1599" t="s">
        <v>2380</v>
      </c>
      <c r="F1599" t="s">
        <v>2380</v>
      </c>
      <c r="G1599">
        <v>1</v>
      </c>
      <c r="H1599" t="s">
        <v>2382</v>
      </c>
      <c r="I1599" s="9">
        <f>IF(MedExam_Table[[#This Row],[NumberOfMajorSurgeries]]="No major surgery",0,MedExam_Table[[#This Row],[NumberOfMajorSurgeries]])</f>
        <v>1</v>
      </c>
      <c r="J1599" t="str">
        <f>PROPER(MedExam_Table[[#This Row],[Heart Issues]])</f>
        <v>Yes</v>
      </c>
      <c r="K1599" t="str">
        <f>PROPER(IF(MedExam_Table[[#This Row],[smoker]]= "?","No",MedExam_Table[[#This Row],[smoker]]))</f>
        <v>Yes</v>
      </c>
      <c r="L1599" t="str">
        <f>IF(MedExam_Table[[#This Row],[BMI]]&lt;18.5,"Underweight",IF(MedExam_Table[[#This Row],[BMI]]&lt;25,"NormalWeight",IF(MedExam_Table[[#This Row],[BMI]]&lt;=30,"OverWeight","Obesity")))</f>
        <v>Underweight</v>
      </c>
      <c r="M1599" t="str">
        <f>IF(MedExam_Table[[#This Row],[HBA1C]]&lt;5.7,"Normal",IF(MedExam_Table[[#This Row],[HBA1C]]&lt;6.4,"Prediabetes","Diabetes"))</f>
        <v>Diabetes</v>
      </c>
      <c r="N1599" t="str">
        <f>PROPER(MedExam_Table[[#This Row],[Any Transplants]])</f>
        <v>No</v>
      </c>
    </row>
    <row r="1600" spans="1:14" x14ac:dyDescent="0.3">
      <c r="A1600" t="s">
        <v>2037</v>
      </c>
      <c r="B1600">
        <v>27.74</v>
      </c>
      <c r="C1600">
        <v>4.68</v>
      </c>
      <c r="D1600" t="s">
        <v>2382</v>
      </c>
      <c r="E1600" t="s">
        <v>2380</v>
      </c>
      <c r="F1600" t="s">
        <v>2380</v>
      </c>
      <c r="G1600">
        <v>2</v>
      </c>
      <c r="H1600" t="s">
        <v>2382</v>
      </c>
      <c r="I1600" s="9">
        <f>IF(MedExam_Table[[#This Row],[NumberOfMajorSurgeries]]="No major surgery",0,MedExam_Table[[#This Row],[NumberOfMajorSurgeries]])</f>
        <v>2</v>
      </c>
      <c r="J1600" t="str">
        <f>PROPER(MedExam_Table[[#This Row],[Heart Issues]])</f>
        <v>Yes</v>
      </c>
      <c r="K1600" t="str">
        <f>PROPER(IF(MedExam_Table[[#This Row],[smoker]]= "?","No",MedExam_Table[[#This Row],[smoker]]))</f>
        <v>Yes</v>
      </c>
      <c r="L1600" t="str">
        <f>IF(MedExam_Table[[#This Row],[BMI]]&lt;18.5,"Underweight",IF(MedExam_Table[[#This Row],[BMI]]&lt;25,"NormalWeight",IF(MedExam_Table[[#This Row],[BMI]]&lt;=30,"OverWeight","Obesity")))</f>
        <v>OverWeight</v>
      </c>
      <c r="M1600" t="str">
        <f>IF(MedExam_Table[[#This Row],[HBA1C]]&lt;5.7,"Normal",IF(MedExam_Table[[#This Row],[HBA1C]]&lt;6.4,"Prediabetes","Diabetes"))</f>
        <v>Normal</v>
      </c>
      <c r="N1600" t="str">
        <f>PROPER(MedExam_Table[[#This Row],[Any Transplants]])</f>
        <v>No</v>
      </c>
    </row>
    <row r="1601" spans="1:14" x14ac:dyDescent="0.3">
      <c r="A1601" t="s">
        <v>2036</v>
      </c>
      <c r="B1601">
        <v>24.2</v>
      </c>
      <c r="C1601">
        <v>6.15</v>
      </c>
      <c r="D1601" t="s">
        <v>2380</v>
      </c>
      <c r="E1601" t="s">
        <v>2380</v>
      </c>
      <c r="F1601" t="s">
        <v>2380</v>
      </c>
      <c r="G1601">
        <v>1</v>
      </c>
      <c r="H1601" t="s">
        <v>2382</v>
      </c>
      <c r="I1601" s="9">
        <f>IF(MedExam_Table[[#This Row],[NumberOfMajorSurgeries]]="No major surgery",0,MedExam_Table[[#This Row],[NumberOfMajorSurgeries]])</f>
        <v>1</v>
      </c>
      <c r="J1601" t="str">
        <f>PROPER(MedExam_Table[[#This Row],[Heart Issues]])</f>
        <v>No</v>
      </c>
      <c r="K1601" t="str">
        <f>PROPER(IF(MedExam_Table[[#This Row],[smoker]]= "?","No",MedExam_Table[[#This Row],[smoker]]))</f>
        <v>Yes</v>
      </c>
      <c r="L1601" t="str">
        <f>IF(MedExam_Table[[#This Row],[BMI]]&lt;18.5,"Underweight",IF(MedExam_Table[[#This Row],[BMI]]&lt;25,"NormalWeight",IF(MedExam_Table[[#This Row],[BMI]]&lt;=30,"OverWeight","Obesity")))</f>
        <v>NormalWeight</v>
      </c>
      <c r="M1601" t="str">
        <f>IF(MedExam_Table[[#This Row],[HBA1C]]&lt;5.7,"Normal",IF(MedExam_Table[[#This Row],[HBA1C]]&lt;6.4,"Prediabetes","Diabetes"))</f>
        <v>Prediabetes</v>
      </c>
      <c r="N1601" t="str">
        <f>PROPER(MedExam_Table[[#This Row],[Any Transplants]])</f>
        <v>No</v>
      </c>
    </row>
    <row r="1602" spans="1:14" x14ac:dyDescent="0.3">
      <c r="A1602" t="s">
        <v>2035</v>
      </c>
      <c r="B1602">
        <v>22.03</v>
      </c>
      <c r="C1602">
        <v>4.28</v>
      </c>
      <c r="D1602" t="s">
        <v>2382</v>
      </c>
      <c r="E1602" t="s">
        <v>2380</v>
      </c>
      <c r="F1602" t="s">
        <v>2380</v>
      </c>
      <c r="G1602" t="s">
        <v>2381</v>
      </c>
      <c r="H1602" t="s">
        <v>2382</v>
      </c>
      <c r="I1602" s="9">
        <f>IF(MedExam_Table[[#This Row],[NumberOfMajorSurgeries]]="No major surgery",0,MedExam_Table[[#This Row],[NumberOfMajorSurgeries]])</f>
        <v>0</v>
      </c>
      <c r="J1602" t="str">
        <f>PROPER(MedExam_Table[[#This Row],[Heart Issues]])</f>
        <v>Yes</v>
      </c>
      <c r="K1602" t="str">
        <f>PROPER(IF(MedExam_Table[[#This Row],[smoker]]= "?","No",MedExam_Table[[#This Row],[smoker]]))</f>
        <v>Yes</v>
      </c>
      <c r="L1602" t="str">
        <f>IF(MedExam_Table[[#This Row],[BMI]]&lt;18.5,"Underweight",IF(MedExam_Table[[#This Row],[BMI]]&lt;25,"NormalWeight",IF(MedExam_Table[[#This Row],[BMI]]&lt;=30,"OverWeight","Obesity")))</f>
        <v>NormalWeight</v>
      </c>
      <c r="M1602" t="str">
        <f>IF(MedExam_Table[[#This Row],[HBA1C]]&lt;5.7,"Normal",IF(MedExam_Table[[#This Row],[HBA1C]]&lt;6.4,"Prediabetes","Diabetes"))</f>
        <v>Normal</v>
      </c>
      <c r="N1602" t="str">
        <f>PROPER(MedExam_Table[[#This Row],[Any Transplants]])</f>
        <v>No</v>
      </c>
    </row>
    <row r="1603" spans="1:14" x14ac:dyDescent="0.3">
      <c r="A1603" t="s">
        <v>2034</v>
      </c>
      <c r="B1603">
        <v>26.885000000000002</v>
      </c>
      <c r="C1603">
        <v>9.86</v>
      </c>
      <c r="D1603" t="s">
        <v>2380</v>
      </c>
      <c r="E1603" t="s">
        <v>2380</v>
      </c>
      <c r="F1603" t="s">
        <v>2380</v>
      </c>
      <c r="G1603">
        <v>3</v>
      </c>
      <c r="H1603" t="s">
        <v>2382</v>
      </c>
      <c r="I1603" s="9">
        <f>IF(MedExam_Table[[#This Row],[NumberOfMajorSurgeries]]="No major surgery",0,MedExam_Table[[#This Row],[NumberOfMajorSurgeries]])</f>
        <v>3</v>
      </c>
      <c r="J1603" t="str">
        <f>PROPER(MedExam_Table[[#This Row],[Heart Issues]])</f>
        <v>No</v>
      </c>
      <c r="K1603" t="str">
        <f>PROPER(IF(MedExam_Table[[#This Row],[smoker]]= "?","No",MedExam_Table[[#This Row],[smoker]]))</f>
        <v>Yes</v>
      </c>
      <c r="L1603" t="str">
        <f>IF(MedExam_Table[[#This Row],[BMI]]&lt;18.5,"Underweight",IF(MedExam_Table[[#This Row],[BMI]]&lt;25,"NormalWeight",IF(MedExam_Table[[#This Row],[BMI]]&lt;=30,"OverWeight","Obesity")))</f>
        <v>OverWeight</v>
      </c>
      <c r="M1603" t="str">
        <f>IF(MedExam_Table[[#This Row],[HBA1C]]&lt;5.7,"Normal",IF(MedExam_Table[[#This Row],[HBA1C]]&lt;6.4,"Prediabetes","Diabetes"))</f>
        <v>Diabetes</v>
      </c>
      <c r="N1603" t="str">
        <f>PROPER(MedExam_Table[[#This Row],[Any Transplants]])</f>
        <v>No</v>
      </c>
    </row>
    <row r="1604" spans="1:14" x14ac:dyDescent="0.3">
      <c r="A1604" t="s">
        <v>2033</v>
      </c>
      <c r="B1604">
        <v>16.36</v>
      </c>
      <c r="C1604">
        <v>11.19</v>
      </c>
      <c r="D1604" t="s">
        <v>2380</v>
      </c>
      <c r="E1604" t="s">
        <v>2380</v>
      </c>
      <c r="F1604" t="s">
        <v>2380</v>
      </c>
      <c r="G1604" t="s">
        <v>2381</v>
      </c>
      <c r="H1604" t="s">
        <v>2382</v>
      </c>
      <c r="I1604" s="9">
        <f>IF(MedExam_Table[[#This Row],[NumberOfMajorSurgeries]]="No major surgery",0,MedExam_Table[[#This Row],[NumberOfMajorSurgeries]])</f>
        <v>0</v>
      </c>
      <c r="J1604" t="str">
        <f>PROPER(MedExam_Table[[#This Row],[Heart Issues]])</f>
        <v>No</v>
      </c>
      <c r="K1604" t="str">
        <f>PROPER(IF(MedExam_Table[[#This Row],[smoker]]= "?","No",MedExam_Table[[#This Row],[smoker]]))</f>
        <v>Yes</v>
      </c>
      <c r="L1604" t="str">
        <f>IF(MedExam_Table[[#This Row],[BMI]]&lt;18.5,"Underweight",IF(MedExam_Table[[#This Row],[BMI]]&lt;25,"NormalWeight",IF(MedExam_Table[[#This Row],[BMI]]&lt;=30,"OverWeight","Obesity")))</f>
        <v>Underweight</v>
      </c>
      <c r="M1604" t="str">
        <f>IF(MedExam_Table[[#This Row],[HBA1C]]&lt;5.7,"Normal",IF(MedExam_Table[[#This Row],[HBA1C]]&lt;6.4,"Prediabetes","Diabetes"))</f>
        <v>Diabetes</v>
      </c>
      <c r="N1604" t="str">
        <f>PROPER(MedExam_Table[[#This Row],[Any Transplants]])</f>
        <v>No</v>
      </c>
    </row>
    <row r="1605" spans="1:14" x14ac:dyDescent="0.3">
      <c r="A1605" t="s">
        <v>2339</v>
      </c>
      <c r="B1605">
        <v>47.6</v>
      </c>
      <c r="C1605">
        <v>5.95</v>
      </c>
      <c r="D1605" t="s">
        <v>2382</v>
      </c>
      <c r="E1605" t="s">
        <v>2380</v>
      </c>
      <c r="F1605" t="s">
        <v>2380</v>
      </c>
      <c r="G1605" t="s">
        <v>2381</v>
      </c>
      <c r="H1605" t="s">
        <v>2382</v>
      </c>
      <c r="I1605" s="9">
        <f>IF(MedExam_Table[[#This Row],[NumberOfMajorSurgeries]]="No major surgery",0,MedExam_Table[[#This Row],[NumberOfMajorSurgeries]])</f>
        <v>0</v>
      </c>
      <c r="J1605" t="str">
        <f>PROPER(MedExam_Table[[#This Row],[Heart Issues]])</f>
        <v>Yes</v>
      </c>
      <c r="K1605" t="str">
        <f>PROPER(IF(MedExam_Table[[#This Row],[smoker]]= "?","No",MedExam_Table[[#This Row],[smoker]]))</f>
        <v>Yes</v>
      </c>
      <c r="L1605" t="str">
        <f>IF(MedExam_Table[[#This Row],[BMI]]&lt;18.5,"Underweight",IF(MedExam_Table[[#This Row],[BMI]]&lt;25,"NormalWeight",IF(MedExam_Table[[#This Row],[BMI]]&lt;=30,"OverWeight","Obesity")))</f>
        <v>Obesity</v>
      </c>
      <c r="M1605" t="str">
        <f>IF(MedExam_Table[[#This Row],[HBA1C]]&lt;5.7,"Normal",IF(MedExam_Table[[#This Row],[HBA1C]]&lt;6.4,"Prediabetes","Diabetes"))</f>
        <v>Prediabetes</v>
      </c>
      <c r="N1605" t="str">
        <f>PROPER(MedExam_Table[[#This Row],[Any Transplants]])</f>
        <v>No</v>
      </c>
    </row>
    <row r="1606" spans="1:14" x14ac:dyDescent="0.3">
      <c r="A1606" t="s">
        <v>2032</v>
      </c>
      <c r="B1606">
        <v>32.299999999999997</v>
      </c>
      <c r="C1606">
        <v>4.8899999999999997</v>
      </c>
      <c r="D1606" t="s">
        <v>2382</v>
      </c>
      <c r="E1606" t="s">
        <v>2380</v>
      </c>
      <c r="F1606" t="s">
        <v>2383</v>
      </c>
      <c r="G1606">
        <v>1</v>
      </c>
      <c r="H1606" t="s">
        <v>2380</v>
      </c>
      <c r="I1606" s="9">
        <f>IF(MedExam_Table[[#This Row],[NumberOfMajorSurgeries]]="No major surgery",0,MedExam_Table[[#This Row],[NumberOfMajorSurgeries]])</f>
        <v>1</v>
      </c>
      <c r="J1606" t="str">
        <f>PROPER(MedExam_Table[[#This Row],[Heart Issues]])</f>
        <v>Yes</v>
      </c>
      <c r="K1606" t="str">
        <f>PROPER(IF(MedExam_Table[[#This Row],[smoker]]= "?","No",MedExam_Table[[#This Row],[smoker]]))</f>
        <v>No</v>
      </c>
      <c r="L1606" t="str">
        <f>IF(MedExam_Table[[#This Row],[BMI]]&lt;18.5,"Underweight",IF(MedExam_Table[[#This Row],[BMI]]&lt;25,"NormalWeight",IF(MedExam_Table[[#This Row],[BMI]]&lt;=30,"OverWeight","Obesity")))</f>
        <v>Obesity</v>
      </c>
      <c r="M1606" t="str">
        <f>IF(MedExam_Table[[#This Row],[HBA1C]]&lt;5.7,"Normal",IF(MedExam_Table[[#This Row],[HBA1C]]&lt;6.4,"Prediabetes","Diabetes"))</f>
        <v>Normal</v>
      </c>
      <c r="N1606" t="str">
        <f>PROPER(MedExam_Table[[#This Row],[Any Transplants]])</f>
        <v>No</v>
      </c>
    </row>
    <row r="1607" spans="1:14" x14ac:dyDescent="0.3">
      <c r="A1607" t="s">
        <v>2031</v>
      </c>
      <c r="B1607">
        <v>16.05</v>
      </c>
      <c r="C1607">
        <v>4.3499999999999996</v>
      </c>
      <c r="D1607" t="s">
        <v>2382</v>
      </c>
      <c r="E1607" t="s">
        <v>2380</v>
      </c>
      <c r="F1607" t="s">
        <v>2380</v>
      </c>
      <c r="G1607" t="s">
        <v>2381</v>
      </c>
      <c r="H1607" t="s">
        <v>2382</v>
      </c>
      <c r="I1607" s="9">
        <f>IF(MedExam_Table[[#This Row],[NumberOfMajorSurgeries]]="No major surgery",0,MedExam_Table[[#This Row],[NumberOfMajorSurgeries]])</f>
        <v>0</v>
      </c>
      <c r="J1607" t="str">
        <f>PROPER(MedExam_Table[[#This Row],[Heart Issues]])</f>
        <v>Yes</v>
      </c>
      <c r="K1607" t="str">
        <f>PROPER(IF(MedExam_Table[[#This Row],[smoker]]= "?","No",MedExam_Table[[#This Row],[smoker]]))</f>
        <v>Yes</v>
      </c>
      <c r="L1607" t="str">
        <f>IF(MedExam_Table[[#This Row],[BMI]]&lt;18.5,"Underweight",IF(MedExam_Table[[#This Row],[BMI]]&lt;25,"NormalWeight",IF(MedExam_Table[[#This Row],[BMI]]&lt;=30,"OverWeight","Obesity")))</f>
        <v>Underweight</v>
      </c>
      <c r="M1607" t="str">
        <f>IF(MedExam_Table[[#This Row],[HBA1C]]&lt;5.7,"Normal",IF(MedExam_Table[[#This Row],[HBA1C]]&lt;6.4,"Prediabetes","Diabetes"))</f>
        <v>Normal</v>
      </c>
      <c r="N1607" t="str">
        <f>PROPER(MedExam_Table[[#This Row],[Any Transplants]])</f>
        <v>No</v>
      </c>
    </row>
    <row r="1608" spans="1:14" x14ac:dyDescent="0.3">
      <c r="A1608" t="s">
        <v>2030</v>
      </c>
      <c r="B1608">
        <v>29.07</v>
      </c>
      <c r="C1608">
        <v>8.66</v>
      </c>
      <c r="D1608" t="s">
        <v>2382</v>
      </c>
      <c r="E1608" t="s">
        <v>2380</v>
      </c>
      <c r="F1608" t="s">
        <v>2380</v>
      </c>
      <c r="G1608">
        <v>2</v>
      </c>
      <c r="H1608" t="s">
        <v>2382</v>
      </c>
      <c r="I1608" s="9">
        <f>IF(MedExam_Table[[#This Row],[NumberOfMajorSurgeries]]="No major surgery",0,MedExam_Table[[#This Row],[NumberOfMajorSurgeries]])</f>
        <v>2</v>
      </c>
      <c r="J1608" t="str">
        <f>PROPER(MedExam_Table[[#This Row],[Heart Issues]])</f>
        <v>Yes</v>
      </c>
      <c r="K1608" t="str">
        <f>PROPER(IF(MedExam_Table[[#This Row],[smoker]]= "?","No",MedExam_Table[[#This Row],[smoker]]))</f>
        <v>Yes</v>
      </c>
      <c r="L1608" t="str">
        <f>IF(MedExam_Table[[#This Row],[BMI]]&lt;18.5,"Underweight",IF(MedExam_Table[[#This Row],[BMI]]&lt;25,"NormalWeight",IF(MedExam_Table[[#This Row],[BMI]]&lt;=30,"OverWeight","Obesity")))</f>
        <v>OverWeight</v>
      </c>
      <c r="M1608" t="str">
        <f>IF(MedExam_Table[[#This Row],[HBA1C]]&lt;5.7,"Normal",IF(MedExam_Table[[#This Row],[HBA1C]]&lt;6.4,"Prediabetes","Diabetes"))</f>
        <v>Diabetes</v>
      </c>
      <c r="N1608" t="str">
        <f>PROPER(MedExam_Table[[#This Row],[Any Transplants]])</f>
        <v>No</v>
      </c>
    </row>
    <row r="1609" spans="1:14" x14ac:dyDescent="0.3">
      <c r="A1609" t="s">
        <v>2029</v>
      </c>
      <c r="B1609">
        <v>17.43</v>
      </c>
      <c r="C1609">
        <v>8.64</v>
      </c>
      <c r="D1609" t="s">
        <v>2380</v>
      </c>
      <c r="E1609" t="s">
        <v>2380</v>
      </c>
      <c r="F1609" t="s">
        <v>2380</v>
      </c>
      <c r="G1609" t="s">
        <v>2381</v>
      </c>
      <c r="H1609" t="s">
        <v>2382</v>
      </c>
      <c r="I1609" s="9">
        <f>IF(MedExam_Table[[#This Row],[NumberOfMajorSurgeries]]="No major surgery",0,MedExam_Table[[#This Row],[NumberOfMajorSurgeries]])</f>
        <v>0</v>
      </c>
      <c r="J1609" t="str">
        <f>PROPER(MedExam_Table[[#This Row],[Heart Issues]])</f>
        <v>No</v>
      </c>
      <c r="K1609" t="str">
        <f>PROPER(IF(MedExam_Table[[#This Row],[smoker]]= "?","No",MedExam_Table[[#This Row],[smoker]]))</f>
        <v>Yes</v>
      </c>
      <c r="L1609" t="str">
        <f>IF(MedExam_Table[[#This Row],[BMI]]&lt;18.5,"Underweight",IF(MedExam_Table[[#This Row],[BMI]]&lt;25,"NormalWeight",IF(MedExam_Table[[#This Row],[BMI]]&lt;=30,"OverWeight","Obesity")))</f>
        <v>Underweight</v>
      </c>
      <c r="M1609" t="str">
        <f>IF(MedExam_Table[[#This Row],[HBA1C]]&lt;5.7,"Normal",IF(MedExam_Table[[#This Row],[HBA1C]]&lt;6.4,"Prediabetes","Diabetes"))</f>
        <v>Diabetes</v>
      </c>
      <c r="N1609" t="str">
        <f>PROPER(MedExam_Table[[#This Row],[Any Transplants]])</f>
        <v>No</v>
      </c>
    </row>
    <row r="1610" spans="1:14" x14ac:dyDescent="0.3">
      <c r="A1610" t="s">
        <v>2028</v>
      </c>
      <c r="B1610">
        <v>19.329999999999998</v>
      </c>
      <c r="C1610">
        <v>4.2699999999999996</v>
      </c>
      <c r="D1610" t="s">
        <v>2380</v>
      </c>
      <c r="E1610" t="s">
        <v>2380</v>
      </c>
      <c r="F1610" t="s">
        <v>2380</v>
      </c>
      <c r="G1610" t="s">
        <v>2381</v>
      </c>
      <c r="H1610" t="s">
        <v>2382</v>
      </c>
      <c r="I1610" s="9">
        <f>IF(MedExam_Table[[#This Row],[NumberOfMajorSurgeries]]="No major surgery",0,MedExam_Table[[#This Row],[NumberOfMajorSurgeries]])</f>
        <v>0</v>
      </c>
      <c r="J1610" t="str">
        <f>PROPER(MedExam_Table[[#This Row],[Heart Issues]])</f>
        <v>No</v>
      </c>
      <c r="K1610" t="str">
        <f>PROPER(IF(MedExam_Table[[#This Row],[smoker]]= "?","No",MedExam_Table[[#This Row],[smoker]]))</f>
        <v>Yes</v>
      </c>
      <c r="L1610" t="str">
        <f>IF(MedExam_Table[[#This Row],[BMI]]&lt;18.5,"Underweight",IF(MedExam_Table[[#This Row],[BMI]]&lt;25,"NormalWeight",IF(MedExam_Table[[#This Row],[BMI]]&lt;=30,"OverWeight","Obesity")))</f>
        <v>NormalWeight</v>
      </c>
      <c r="M1610" t="str">
        <f>IF(MedExam_Table[[#This Row],[HBA1C]]&lt;5.7,"Normal",IF(MedExam_Table[[#This Row],[HBA1C]]&lt;6.4,"Prediabetes","Diabetes"))</f>
        <v>Normal</v>
      </c>
      <c r="N1610" t="str">
        <f>PROPER(MedExam_Table[[#This Row],[Any Transplants]])</f>
        <v>No</v>
      </c>
    </row>
    <row r="1611" spans="1:14" x14ac:dyDescent="0.3">
      <c r="A1611" t="s">
        <v>2027</v>
      </c>
      <c r="B1611">
        <v>30.52</v>
      </c>
      <c r="C1611">
        <v>4.21</v>
      </c>
      <c r="D1611" t="s">
        <v>2380</v>
      </c>
      <c r="E1611" t="s">
        <v>2380</v>
      </c>
      <c r="F1611" t="s">
        <v>2380</v>
      </c>
      <c r="G1611">
        <v>1</v>
      </c>
      <c r="H1611" t="s">
        <v>2382</v>
      </c>
      <c r="I1611" s="9">
        <f>IF(MedExam_Table[[#This Row],[NumberOfMajorSurgeries]]="No major surgery",0,MedExam_Table[[#This Row],[NumberOfMajorSurgeries]])</f>
        <v>1</v>
      </c>
      <c r="J1611" t="str">
        <f>PROPER(MedExam_Table[[#This Row],[Heart Issues]])</f>
        <v>No</v>
      </c>
      <c r="K1611" t="str">
        <f>PROPER(IF(MedExam_Table[[#This Row],[smoker]]= "?","No",MedExam_Table[[#This Row],[smoker]]))</f>
        <v>Yes</v>
      </c>
      <c r="L1611" t="str">
        <f>IF(MedExam_Table[[#This Row],[BMI]]&lt;18.5,"Underweight",IF(MedExam_Table[[#This Row],[BMI]]&lt;25,"NormalWeight",IF(MedExam_Table[[#This Row],[BMI]]&lt;=30,"OverWeight","Obesity")))</f>
        <v>Obesity</v>
      </c>
      <c r="M1611" t="str">
        <f>IF(MedExam_Table[[#This Row],[HBA1C]]&lt;5.7,"Normal",IF(MedExam_Table[[#This Row],[HBA1C]]&lt;6.4,"Prediabetes","Diabetes"))</f>
        <v>Normal</v>
      </c>
      <c r="N1611" t="str">
        <f>PROPER(MedExam_Table[[#This Row],[Any Transplants]])</f>
        <v>No</v>
      </c>
    </row>
    <row r="1612" spans="1:14" x14ac:dyDescent="0.3">
      <c r="A1612" t="s">
        <v>2026</v>
      </c>
      <c r="B1612">
        <v>39.21</v>
      </c>
      <c r="C1612">
        <v>5.04</v>
      </c>
      <c r="D1612" t="s">
        <v>2380</v>
      </c>
      <c r="E1612" t="s">
        <v>2380</v>
      </c>
      <c r="F1612" t="s">
        <v>2383</v>
      </c>
      <c r="G1612">
        <v>1</v>
      </c>
      <c r="H1612" t="s">
        <v>2382</v>
      </c>
      <c r="I1612" s="9">
        <f>IF(MedExam_Table[[#This Row],[NumberOfMajorSurgeries]]="No major surgery",0,MedExam_Table[[#This Row],[NumberOfMajorSurgeries]])</f>
        <v>1</v>
      </c>
      <c r="J1612" t="str">
        <f>PROPER(MedExam_Table[[#This Row],[Heart Issues]])</f>
        <v>No</v>
      </c>
      <c r="K1612" t="str">
        <f>PROPER(IF(MedExam_Table[[#This Row],[smoker]]= "?","No",MedExam_Table[[#This Row],[smoker]]))</f>
        <v>Yes</v>
      </c>
      <c r="L1612" t="str">
        <f>IF(MedExam_Table[[#This Row],[BMI]]&lt;18.5,"Underweight",IF(MedExam_Table[[#This Row],[BMI]]&lt;25,"NormalWeight",IF(MedExam_Table[[#This Row],[BMI]]&lt;=30,"OverWeight","Obesity")))</f>
        <v>Obesity</v>
      </c>
      <c r="M1612" t="str">
        <f>IF(MedExam_Table[[#This Row],[HBA1C]]&lt;5.7,"Normal",IF(MedExam_Table[[#This Row],[HBA1C]]&lt;6.4,"Prediabetes","Diabetes"))</f>
        <v>Normal</v>
      </c>
      <c r="N1612" t="str">
        <f>PROPER(MedExam_Table[[#This Row],[Any Transplants]])</f>
        <v>No</v>
      </c>
    </row>
    <row r="1613" spans="1:14" x14ac:dyDescent="0.3">
      <c r="A1613" t="s">
        <v>2025</v>
      </c>
      <c r="B1613">
        <v>26.98</v>
      </c>
      <c r="C1613">
        <v>5.21</v>
      </c>
      <c r="D1613" t="s">
        <v>2382</v>
      </c>
      <c r="E1613" t="s">
        <v>2380</v>
      </c>
      <c r="F1613" t="s">
        <v>2380</v>
      </c>
      <c r="G1613">
        <v>2</v>
      </c>
      <c r="H1613" t="s">
        <v>2382</v>
      </c>
      <c r="I1613" s="9">
        <f>IF(MedExam_Table[[#This Row],[NumberOfMajorSurgeries]]="No major surgery",0,MedExam_Table[[#This Row],[NumberOfMajorSurgeries]])</f>
        <v>2</v>
      </c>
      <c r="J1613" t="str">
        <f>PROPER(MedExam_Table[[#This Row],[Heart Issues]])</f>
        <v>Yes</v>
      </c>
      <c r="K1613" t="str">
        <f>PROPER(IF(MedExam_Table[[#This Row],[smoker]]= "?","No",MedExam_Table[[#This Row],[smoker]]))</f>
        <v>Yes</v>
      </c>
      <c r="L1613" t="str">
        <f>IF(MedExam_Table[[#This Row],[BMI]]&lt;18.5,"Underweight",IF(MedExam_Table[[#This Row],[BMI]]&lt;25,"NormalWeight",IF(MedExam_Table[[#This Row],[BMI]]&lt;=30,"OverWeight","Obesity")))</f>
        <v>OverWeight</v>
      </c>
      <c r="M1613" t="str">
        <f>IF(MedExam_Table[[#This Row],[HBA1C]]&lt;5.7,"Normal",IF(MedExam_Table[[#This Row],[HBA1C]]&lt;6.4,"Prediabetes","Diabetes"))</f>
        <v>Normal</v>
      </c>
      <c r="N1613" t="str">
        <f>PROPER(MedExam_Table[[#This Row],[Any Transplants]])</f>
        <v>No</v>
      </c>
    </row>
    <row r="1614" spans="1:14" x14ac:dyDescent="0.3">
      <c r="A1614" t="s">
        <v>2024</v>
      </c>
      <c r="B1614">
        <v>25.84</v>
      </c>
      <c r="C1614">
        <v>8.83</v>
      </c>
      <c r="D1614" t="s">
        <v>2380</v>
      </c>
      <c r="E1614" t="s">
        <v>2380</v>
      </c>
      <c r="F1614" t="s">
        <v>2380</v>
      </c>
      <c r="G1614" t="s">
        <v>2381</v>
      </c>
      <c r="H1614" t="s">
        <v>2380</v>
      </c>
      <c r="I1614" s="9">
        <f>IF(MedExam_Table[[#This Row],[NumberOfMajorSurgeries]]="No major surgery",0,MedExam_Table[[#This Row],[NumberOfMajorSurgeries]])</f>
        <v>0</v>
      </c>
      <c r="J1614" t="str">
        <f>PROPER(MedExam_Table[[#This Row],[Heart Issues]])</f>
        <v>No</v>
      </c>
      <c r="K1614" t="str">
        <f>PROPER(IF(MedExam_Table[[#This Row],[smoker]]= "?","No",MedExam_Table[[#This Row],[smoker]]))</f>
        <v>No</v>
      </c>
      <c r="L1614" t="str">
        <f>IF(MedExam_Table[[#This Row],[BMI]]&lt;18.5,"Underweight",IF(MedExam_Table[[#This Row],[BMI]]&lt;25,"NormalWeight",IF(MedExam_Table[[#This Row],[BMI]]&lt;=30,"OverWeight","Obesity")))</f>
        <v>OverWeight</v>
      </c>
      <c r="M1614" t="str">
        <f>IF(MedExam_Table[[#This Row],[HBA1C]]&lt;5.7,"Normal",IF(MedExam_Table[[#This Row],[HBA1C]]&lt;6.4,"Prediabetes","Diabetes"))</f>
        <v>Diabetes</v>
      </c>
      <c r="N1614" t="str">
        <f>PROPER(MedExam_Table[[#This Row],[Any Transplants]])</f>
        <v>No</v>
      </c>
    </row>
    <row r="1615" spans="1:14" x14ac:dyDescent="0.3">
      <c r="A1615" t="s">
        <v>2023</v>
      </c>
      <c r="B1615">
        <v>28.31</v>
      </c>
      <c r="C1615">
        <v>8.4700000000000006</v>
      </c>
      <c r="D1615" t="s">
        <v>2382</v>
      </c>
      <c r="E1615" t="s">
        <v>2380</v>
      </c>
      <c r="F1615" t="s">
        <v>2380</v>
      </c>
      <c r="G1615">
        <v>2</v>
      </c>
      <c r="H1615" t="s">
        <v>2382</v>
      </c>
      <c r="I1615" s="9">
        <f>IF(MedExam_Table[[#This Row],[NumberOfMajorSurgeries]]="No major surgery",0,MedExam_Table[[#This Row],[NumberOfMajorSurgeries]])</f>
        <v>2</v>
      </c>
      <c r="J1615" t="str">
        <f>PROPER(MedExam_Table[[#This Row],[Heart Issues]])</f>
        <v>Yes</v>
      </c>
      <c r="K1615" t="str">
        <f>PROPER(IF(MedExam_Table[[#This Row],[smoker]]= "?","No",MedExam_Table[[#This Row],[smoker]]))</f>
        <v>Yes</v>
      </c>
      <c r="L1615" t="str">
        <f>IF(MedExam_Table[[#This Row],[BMI]]&lt;18.5,"Underweight",IF(MedExam_Table[[#This Row],[BMI]]&lt;25,"NormalWeight",IF(MedExam_Table[[#This Row],[BMI]]&lt;=30,"OverWeight","Obesity")))</f>
        <v>OverWeight</v>
      </c>
      <c r="M1615" t="str">
        <f>IF(MedExam_Table[[#This Row],[HBA1C]]&lt;5.7,"Normal",IF(MedExam_Table[[#This Row],[HBA1C]]&lt;6.4,"Prediabetes","Diabetes"))</f>
        <v>Diabetes</v>
      </c>
      <c r="N1615" t="str">
        <f>PROPER(MedExam_Table[[#This Row],[Any Transplants]])</f>
        <v>No</v>
      </c>
    </row>
    <row r="1616" spans="1:14" x14ac:dyDescent="0.3">
      <c r="A1616" t="s">
        <v>2338</v>
      </c>
      <c r="B1616">
        <v>46.2</v>
      </c>
      <c r="C1616">
        <v>6.09</v>
      </c>
      <c r="D1616" t="s">
        <v>2380</v>
      </c>
      <c r="E1616" t="s">
        <v>2380</v>
      </c>
      <c r="F1616" t="s">
        <v>2383</v>
      </c>
      <c r="G1616">
        <v>1</v>
      </c>
      <c r="H1616" t="s">
        <v>2382</v>
      </c>
      <c r="I1616" s="9">
        <f>IF(MedExam_Table[[#This Row],[NumberOfMajorSurgeries]]="No major surgery",0,MedExam_Table[[#This Row],[NumberOfMajorSurgeries]])</f>
        <v>1</v>
      </c>
      <c r="J1616" t="str">
        <f>PROPER(MedExam_Table[[#This Row],[Heart Issues]])</f>
        <v>No</v>
      </c>
      <c r="K1616" t="str">
        <f>PROPER(IF(MedExam_Table[[#This Row],[smoker]]= "?","No",MedExam_Table[[#This Row],[smoker]]))</f>
        <v>Yes</v>
      </c>
      <c r="L1616" t="str">
        <f>IF(MedExam_Table[[#This Row],[BMI]]&lt;18.5,"Underweight",IF(MedExam_Table[[#This Row],[BMI]]&lt;25,"NormalWeight",IF(MedExam_Table[[#This Row],[BMI]]&lt;=30,"OverWeight","Obesity")))</f>
        <v>Obesity</v>
      </c>
      <c r="M1616" t="str">
        <f>IF(MedExam_Table[[#This Row],[HBA1C]]&lt;5.7,"Normal",IF(MedExam_Table[[#This Row],[HBA1C]]&lt;6.4,"Prediabetes","Diabetes"))</f>
        <v>Prediabetes</v>
      </c>
      <c r="N1616" t="str">
        <f>PROPER(MedExam_Table[[#This Row],[Any Transplants]])</f>
        <v>No</v>
      </c>
    </row>
    <row r="1617" spans="1:14" x14ac:dyDescent="0.3">
      <c r="A1617" t="s">
        <v>2022</v>
      </c>
      <c r="B1617">
        <v>23.94</v>
      </c>
      <c r="C1617">
        <v>4.2</v>
      </c>
      <c r="D1617" t="s">
        <v>2380</v>
      </c>
      <c r="E1617" t="s">
        <v>2380</v>
      </c>
      <c r="F1617" t="s">
        <v>2380</v>
      </c>
      <c r="G1617" t="s">
        <v>2381</v>
      </c>
      <c r="H1617" t="s">
        <v>2382</v>
      </c>
      <c r="I1617" s="9">
        <f>IF(MedExam_Table[[#This Row],[NumberOfMajorSurgeries]]="No major surgery",0,MedExam_Table[[#This Row],[NumberOfMajorSurgeries]])</f>
        <v>0</v>
      </c>
      <c r="J1617" t="str">
        <f>PROPER(MedExam_Table[[#This Row],[Heart Issues]])</f>
        <v>No</v>
      </c>
      <c r="K1617" t="str">
        <f>PROPER(IF(MedExam_Table[[#This Row],[smoker]]= "?","No",MedExam_Table[[#This Row],[smoker]]))</f>
        <v>Yes</v>
      </c>
      <c r="L1617" t="str">
        <f>IF(MedExam_Table[[#This Row],[BMI]]&lt;18.5,"Underweight",IF(MedExam_Table[[#This Row],[BMI]]&lt;25,"NormalWeight",IF(MedExam_Table[[#This Row],[BMI]]&lt;=30,"OverWeight","Obesity")))</f>
        <v>NormalWeight</v>
      </c>
      <c r="M1617" t="str">
        <f>IF(MedExam_Table[[#This Row],[HBA1C]]&lt;5.7,"Normal",IF(MedExam_Table[[#This Row],[HBA1C]]&lt;6.4,"Prediabetes","Diabetes"))</f>
        <v>Normal</v>
      </c>
      <c r="N1617" t="str">
        <f>PROPER(MedExam_Table[[#This Row],[Any Transplants]])</f>
        <v>No</v>
      </c>
    </row>
    <row r="1618" spans="1:14" x14ac:dyDescent="0.3">
      <c r="A1618" t="s">
        <v>2021</v>
      </c>
      <c r="B1618">
        <v>20.03</v>
      </c>
      <c r="C1618">
        <v>6.14</v>
      </c>
      <c r="D1618" t="s">
        <v>2382</v>
      </c>
      <c r="E1618" t="s">
        <v>2380</v>
      </c>
      <c r="F1618" t="s">
        <v>2380</v>
      </c>
      <c r="G1618" t="s">
        <v>2381</v>
      </c>
      <c r="H1618" t="s">
        <v>2382</v>
      </c>
      <c r="I1618" s="9">
        <f>IF(MedExam_Table[[#This Row],[NumberOfMajorSurgeries]]="No major surgery",0,MedExam_Table[[#This Row],[NumberOfMajorSurgeries]])</f>
        <v>0</v>
      </c>
      <c r="J1618" t="str">
        <f>PROPER(MedExam_Table[[#This Row],[Heart Issues]])</f>
        <v>Yes</v>
      </c>
      <c r="K1618" t="str">
        <f>PROPER(IF(MedExam_Table[[#This Row],[smoker]]= "?","No",MedExam_Table[[#This Row],[smoker]]))</f>
        <v>Yes</v>
      </c>
      <c r="L1618" t="str">
        <f>IF(MedExam_Table[[#This Row],[BMI]]&lt;18.5,"Underweight",IF(MedExam_Table[[#This Row],[BMI]]&lt;25,"NormalWeight",IF(MedExam_Table[[#This Row],[BMI]]&lt;=30,"OverWeight","Obesity")))</f>
        <v>NormalWeight</v>
      </c>
      <c r="M1618" t="str">
        <f>IF(MedExam_Table[[#This Row],[HBA1C]]&lt;5.7,"Normal",IF(MedExam_Table[[#This Row],[HBA1C]]&lt;6.4,"Prediabetes","Diabetes"))</f>
        <v>Prediabetes</v>
      </c>
      <c r="N1618" t="str">
        <f>PROPER(MedExam_Table[[#This Row],[Any Transplants]])</f>
        <v>No</v>
      </c>
    </row>
    <row r="1619" spans="1:14" x14ac:dyDescent="0.3">
      <c r="A1619" t="s">
        <v>2020</v>
      </c>
      <c r="B1619">
        <v>41.42</v>
      </c>
      <c r="C1619">
        <v>6.07</v>
      </c>
      <c r="D1619" t="s">
        <v>2380</v>
      </c>
      <c r="E1619" t="s">
        <v>2380</v>
      </c>
      <c r="F1619" t="s">
        <v>2380</v>
      </c>
      <c r="G1619" t="s">
        <v>2381</v>
      </c>
      <c r="H1619" t="s">
        <v>2380</v>
      </c>
      <c r="I1619" s="9">
        <f>IF(MedExam_Table[[#This Row],[NumberOfMajorSurgeries]]="No major surgery",0,MedExam_Table[[#This Row],[NumberOfMajorSurgeries]])</f>
        <v>0</v>
      </c>
      <c r="J1619" t="str">
        <f>PROPER(MedExam_Table[[#This Row],[Heart Issues]])</f>
        <v>No</v>
      </c>
      <c r="K1619" t="str">
        <f>PROPER(IF(MedExam_Table[[#This Row],[smoker]]= "?","No",MedExam_Table[[#This Row],[smoker]]))</f>
        <v>No</v>
      </c>
      <c r="L1619" t="str">
        <f>IF(MedExam_Table[[#This Row],[BMI]]&lt;18.5,"Underweight",IF(MedExam_Table[[#This Row],[BMI]]&lt;25,"NormalWeight",IF(MedExam_Table[[#This Row],[BMI]]&lt;=30,"OverWeight","Obesity")))</f>
        <v>Obesity</v>
      </c>
      <c r="M1619" t="str">
        <f>IF(MedExam_Table[[#This Row],[HBA1C]]&lt;5.7,"Normal",IF(MedExam_Table[[#This Row],[HBA1C]]&lt;6.4,"Prediabetes","Diabetes"))</f>
        <v>Prediabetes</v>
      </c>
      <c r="N1619" t="str">
        <f>PROPER(MedExam_Table[[#This Row],[Any Transplants]])</f>
        <v>No</v>
      </c>
    </row>
    <row r="1620" spans="1:14" x14ac:dyDescent="0.3">
      <c r="A1620" t="s">
        <v>2019</v>
      </c>
      <c r="B1620">
        <v>36.67</v>
      </c>
      <c r="C1620">
        <v>10.210000000000001</v>
      </c>
      <c r="D1620" t="s">
        <v>2380</v>
      </c>
      <c r="E1620" t="s">
        <v>2380</v>
      </c>
      <c r="F1620" t="s">
        <v>2380</v>
      </c>
      <c r="G1620" t="s">
        <v>2381</v>
      </c>
      <c r="H1620" t="s">
        <v>2380</v>
      </c>
      <c r="I1620" s="9">
        <f>IF(MedExam_Table[[#This Row],[NumberOfMajorSurgeries]]="No major surgery",0,MedExam_Table[[#This Row],[NumberOfMajorSurgeries]])</f>
        <v>0</v>
      </c>
      <c r="J1620" t="str">
        <f>PROPER(MedExam_Table[[#This Row],[Heart Issues]])</f>
        <v>No</v>
      </c>
      <c r="K1620" t="str">
        <f>PROPER(IF(MedExam_Table[[#This Row],[smoker]]= "?","No",MedExam_Table[[#This Row],[smoker]]))</f>
        <v>No</v>
      </c>
      <c r="L1620" t="str">
        <f>IF(MedExam_Table[[#This Row],[BMI]]&lt;18.5,"Underweight",IF(MedExam_Table[[#This Row],[BMI]]&lt;25,"NormalWeight",IF(MedExam_Table[[#This Row],[BMI]]&lt;=30,"OverWeight","Obesity")))</f>
        <v>Obesity</v>
      </c>
      <c r="M1620" t="str">
        <f>IF(MedExam_Table[[#This Row],[HBA1C]]&lt;5.7,"Normal",IF(MedExam_Table[[#This Row],[HBA1C]]&lt;6.4,"Prediabetes","Diabetes"))</f>
        <v>Diabetes</v>
      </c>
      <c r="N1620" t="str">
        <f>PROPER(MedExam_Table[[#This Row],[Any Transplants]])</f>
        <v>No</v>
      </c>
    </row>
    <row r="1621" spans="1:14" x14ac:dyDescent="0.3">
      <c r="A1621" t="s">
        <v>2018</v>
      </c>
      <c r="B1621">
        <v>27.645</v>
      </c>
      <c r="C1621">
        <v>4.6900000000000004</v>
      </c>
      <c r="D1621" t="s">
        <v>2380</v>
      </c>
      <c r="E1621" t="s">
        <v>2380</v>
      </c>
      <c r="F1621" t="s">
        <v>2380</v>
      </c>
      <c r="G1621" t="s">
        <v>2381</v>
      </c>
      <c r="H1621" t="s">
        <v>2380</v>
      </c>
      <c r="I1621" s="9">
        <f>IF(MedExam_Table[[#This Row],[NumberOfMajorSurgeries]]="No major surgery",0,MedExam_Table[[#This Row],[NumberOfMajorSurgeries]])</f>
        <v>0</v>
      </c>
      <c r="J1621" t="str">
        <f>PROPER(MedExam_Table[[#This Row],[Heart Issues]])</f>
        <v>No</v>
      </c>
      <c r="K1621" t="str">
        <f>PROPER(IF(MedExam_Table[[#This Row],[smoker]]= "?","No",MedExam_Table[[#This Row],[smoker]]))</f>
        <v>No</v>
      </c>
      <c r="L1621" t="str">
        <f>IF(MedExam_Table[[#This Row],[BMI]]&lt;18.5,"Underweight",IF(MedExam_Table[[#This Row],[BMI]]&lt;25,"NormalWeight",IF(MedExam_Table[[#This Row],[BMI]]&lt;=30,"OverWeight","Obesity")))</f>
        <v>OverWeight</v>
      </c>
      <c r="M1621" t="str">
        <f>IF(MedExam_Table[[#This Row],[HBA1C]]&lt;5.7,"Normal",IF(MedExam_Table[[#This Row],[HBA1C]]&lt;6.4,"Prediabetes","Diabetes"))</f>
        <v>Normal</v>
      </c>
      <c r="N1621" t="str">
        <f>PROPER(MedExam_Table[[#This Row],[Any Transplants]])</f>
        <v>No</v>
      </c>
    </row>
    <row r="1622" spans="1:14" x14ac:dyDescent="0.3">
      <c r="A1622" t="s">
        <v>2017</v>
      </c>
      <c r="B1622">
        <v>22.72</v>
      </c>
      <c r="C1622">
        <v>5.71</v>
      </c>
      <c r="D1622" t="s">
        <v>2380</v>
      </c>
      <c r="E1622" t="s">
        <v>2380</v>
      </c>
      <c r="F1622" t="s">
        <v>2380</v>
      </c>
      <c r="G1622" t="s">
        <v>2381</v>
      </c>
      <c r="H1622" t="s">
        <v>2382</v>
      </c>
      <c r="I1622" s="9">
        <f>IF(MedExam_Table[[#This Row],[NumberOfMajorSurgeries]]="No major surgery",0,MedExam_Table[[#This Row],[NumberOfMajorSurgeries]])</f>
        <v>0</v>
      </c>
      <c r="J1622" t="str">
        <f>PROPER(MedExam_Table[[#This Row],[Heart Issues]])</f>
        <v>No</v>
      </c>
      <c r="K1622" t="str">
        <f>PROPER(IF(MedExam_Table[[#This Row],[smoker]]= "?","No",MedExam_Table[[#This Row],[smoker]]))</f>
        <v>Yes</v>
      </c>
      <c r="L1622" t="str">
        <f>IF(MedExam_Table[[#This Row],[BMI]]&lt;18.5,"Underweight",IF(MedExam_Table[[#This Row],[BMI]]&lt;25,"NormalWeight",IF(MedExam_Table[[#This Row],[BMI]]&lt;=30,"OverWeight","Obesity")))</f>
        <v>NormalWeight</v>
      </c>
      <c r="M1622" t="str">
        <f>IF(MedExam_Table[[#This Row],[HBA1C]]&lt;5.7,"Normal",IF(MedExam_Table[[#This Row],[HBA1C]]&lt;6.4,"Prediabetes","Diabetes"))</f>
        <v>Prediabetes</v>
      </c>
      <c r="N1622" t="str">
        <f>PROPER(MedExam_Table[[#This Row],[Any Transplants]])</f>
        <v>No</v>
      </c>
    </row>
    <row r="1623" spans="1:14" x14ac:dyDescent="0.3">
      <c r="A1623" t="s">
        <v>2016</v>
      </c>
      <c r="B1623">
        <v>36.520000000000003</v>
      </c>
      <c r="C1623">
        <v>9.07</v>
      </c>
      <c r="D1623" t="s">
        <v>2382</v>
      </c>
      <c r="E1623" t="s">
        <v>2380</v>
      </c>
      <c r="F1623" t="s">
        <v>2383</v>
      </c>
      <c r="G1623">
        <v>1</v>
      </c>
      <c r="H1623" t="s">
        <v>2380</v>
      </c>
      <c r="I1623" s="9">
        <f>IF(MedExam_Table[[#This Row],[NumberOfMajorSurgeries]]="No major surgery",0,MedExam_Table[[#This Row],[NumberOfMajorSurgeries]])</f>
        <v>1</v>
      </c>
      <c r="J1623" t="str">
        <f>PROPER(MedExam_Table[[#This Row],[Heart Issues]])</f>
        <v>Yes</v>
      </c>
      <c r="K1623" t="str">
        <f>PROPER(IF(MedExam_Table[[#This Row],[smoker]]= "?","No",MedExam_Table[[#This Row],[smoker]]))</f>
        <v>No</v>
      </c>
      <c r="L1623" t="str">
        <f>IF(MedExam_Table[[#This Row],[BMI]]&lt;18.5,"Underweight",IF(MedExam_Table[[#This Row],[BMI]]&lt;25,"NormalWeight",IF(MedExam_Table[[#This Row],[BMI]]&lt;=30,"OverWeight","Obesity")))</f>
        <v>Obesity</v>
      </c>
      <c r="M1623" t="str">
        <f>IF(MedExam_Table[[#This Row],[HBA1C]]&lt;5.7,"Normal",IF(MedExam_Table[[#This Row],[HBA1C]]&lt;6.4,"Prediabetes","Diabetes"))</f>
        <v>Diabetes</v>
      </c>
      <c r="N1623" t="str">
        <f>PROPER(MedExam_Table[[#This Row],[Any Transplants]])</f>
        <v>No</v>
      </c>
    </row>
    <row r="1624" spans="1:14" x14ac:dyDescent="0.3">
      <c r="A1624" t="s">
        <v>2015</v>
      </c>
      <c r="B1624">
        <v>33.96</v>
      </c>
      <c r="C1624">
        <v>4.99</v>
      </c>
      <c r="D1624" t="s">
        <v>2380</v>
      </c>
      <c r="E1624" t="s">
        <v>2380</v>
      </c>
      <c r="F1624" t="s">
        <v>2380</v>
      </c>
      <c r="G1624" t="s">
        <v>2381</v>
      </c>
      <c r="H1624" t="s">
        <v>2382</v>
      </c>
      <c r="I1624" s="9">
        <f>IF(MedExam_Table[[#This Row],[NumberOfMajorSurgeries]]="No major surgery",0,MedExam_Table[[#This Row],[NumberOfMajorSurgeries]])</f>
        <v>0</v>
      </c>
      <c r="J1624" t="str">
        <f>PROPER(MedExam_Table[[#This Row],[Heart Issues]])</f>
        <v>No</v>
      </c>
      <c r="K1624" t="str">
        <f>PROPER(IF(MedExam_Table[[#This Row],[smoker]]= "?","No",MedExam_Table[[#This Row],[smoker]]))</f>
        <v>Yes</v>
      </c>
      <c r="L1624" t="str">
        <f>IF(MedExam_Table[[#This Row],[BMI]]&lt;18.5,"Underweight",IF(MedExam_Table[[#This Row],[BMI]]&lt;25,"NormalWeight",IF(MedExam_Table[[#This Row],[BMI]]&lt;=30,"OverWeight","Obesity")))</f>
        <v>Obesity</v>
      </c>
      <c r="M1624" t="str">
        <f>IF(MedExam_Table[[#This Row],[HBA1C]]&lt;5.7,"Normal",IF(MedExam_Table[[#This Row],[HBA1C]]&lt;6.4,"Prediabetes","Diabetes"))</f>
        <v>Normal</v>
      </c>
      <c r="N1624" t="str">
        <f>PROPER(MedExam_Table[[#This Row],[Any Transplants]])</f>
        <v>No</v>
      </c>
    </row>
    <row r="1625" spans="1:14" x14ac:dyDescent="0.3">
      <c r="A1625" t="s">
        <v>2014</v>
      </c>
      <c r="B1625">
        <v>26.695</v>
      </c>
      <c r="C1625">
        <v>8.31</v>
      </c>
      <c r="D1625" t="s">
        <v>2380</v>
      </c>
      <c r="E1625" t="s">
        <v>2380</v>
      </c>
      <c r="F1625" t="s">
        <v>2380</v>
      </c>
      <c r="G1625" t="s">
        <v>2381</v>
      </c>
      <c r="H1625" t="s">
        <v>2382</v>
      </c>
      <c r="I1625" s="9">
        <f>IF(MedExam_Table[[#This Row],[NumberOfMajorSurgeries]]="No major surgery",0,MedExam_Table[[#This Row],[NumberOfMajorSurgeries]])</f>
        <v>0</v>
      </c>
      <c r="J1625" t="str">
        <f>PROPER(MedExam_Table[[#This Row],[Heart Issues]])</f>
        <v>No</v>
      </c>
      <c r="K1625" t="str">
        <f>PROPER(IF(MedExam_Table[[#This Row],[smoker]]= "?","No",MedExam_Table[[#This Row],[smoker]]))</f>
        <v>Yes</v>
      </c>
      <c r="L1625" t="str">
        <f>IF(MedExam_Table[[#This Row],[BMI]]&lt;18.5,"Underweight",IF(MedExam_Table[[#This Row],[BMI]]&lt;25,"NormalWeight",IF(MedExam_Table[[#This Row],[BMI]]&lt;=30,"OverWeight","Obesity")))</f>
        <v>OverWeight</v>
      </c>
      <c r="M1625" t="str">
        <f>IF(MedExam_Table[[#This Row],[HBA1C]]&lt;5.7,"Normal",IF(MedExam_Table[[#This Row],[HBA1C]]&lt;6.4,"Prediabetes","Diabetes"))</f>
        <v>Diabetes</v>
      </c>
      <c r="N1625" t="str">
        <f>PROPER(MedExam_Table[[#This Row],[Any Transplants]])</f>
        <v>No</v>
      </c>
    </row>
    <row r="1626" spans="1:14" x14ac:dyDescent="0.3">
      <c r="A1626" t="s">
        <v>2013</v>
      </c>
      <c r="B1626">
        <v>18.45</v>
      </c>
      <c r="C1626">
        <v>5.07</v>
      </c>
      <c r="D1626" t="s">
        <v>2382</v>
      </c>
      <c r="E1626" t="s">
        <v>2380</v>
      </c>
      <c r="F1626" t="s">
        <v>2380</v>
      </c>
      <c r="G1626" t="s">
        <v>2381</v>
      </c>
      <c r="H1626" t="s">
        <v>2382</v>
      </c>
      <c r="I1626" s="9">
        <f>IF(MedExam_Table[[#This Row],[NumberOfMajorSurgeries]]="No major surgery",0,MedExam_Table[[#This Row],[NumberOfMajorSurgeries]])</f>
        <v>0</v>
      </c>
      <c r="J1626" t="str">
        <f>PROPER(MedExam_Table[[#This Row],[Heart Issues]])</f>
        <v>Yes</v>
      </c>
      <c r="K1626" t="str">
        <f>PROPER(IF(MedExam_Table[[#This Row],[smoker]]= "?","No",MedExam_Table[[#This Row],[smoker]]))</f>
        <v>Yes</v>
      </c>
      <c r="L1626" t="str">
        <f>IF(MedExam_Table[[#This Row],[BMI]]&lt;18.5,"Underweight",IF(MedExam_Table[[#This Row],[BMI]]&lt;25,"NormalWeight",IF(MedExam_Table[[#This Row],[BMI]]&lt;=30,"OverWeight","Obesity")))</f>
        <v>Underweight</v>
      </c>
      <c r="M1626" t="str">
        <f>IF(MedExam_Table[[#This Row],[HBA1C]]&lt;5.7,"Normal",IF(MedExam_Table[[#This Row],[HBA1C]]&lt;6.4,"Prediabetes","Diabetes"))</f>
        <v>Normal</v>
      </c>
      <c r="N1626" t="str">
        <f>PROPER(MedExam_Table[[#This Row],[Any Transplants]])</f>
        <v>No</v>
      </c>
    </row>
    <row r="1627" spans="1:14" x14ac:dyDescent="0.3">
      <c r="A1627" t="s">
        <v>2337</v>
      </c>
      <c r="B1627">
        <v>32.015000000000001</v>
      </c>
      <c r="C1627">
        <v>11.75</v>
      </c>
      <c r="D1627" t="s">
        <v>2380</v>
      </c>
      <c r="E1627" t="s">
        <v>2380</v>
      </c>
      <c r="F1627" t="s">
        <v>2380</v>
      </c>
      <c r="G1627" t="s">
        <v>2381</v>
      </c>
      <c r="H1627" t="s">
        <v>2382</v>
      </c>
      <c r="I1627" s="9">
        <f>IF(MedExam_Table[[#This Row],[NumberOfMajorSurgeries]]="No major surgery",0,MedExam_Table[[#This Row],[NumberOfMajorSurgeries]])</f>
        <v>0</v>
      </c>
      <c r="J1627" t="str">
        <f>PROPER(MedExam_Table[[#This Row],[Heart Issues]])</f>
        <v>No</v>
      </c>
      <c r="K1627" t="str">
        <f>PROPER(IF(MedExam_Table[[#This Row],[smoker]]= "?","No",MedExam_Table[[#This Row],[smoker]]))</f>
        <v>Yes</v>
      </c>
      <c r="L1627" t="str">
        <f>IF(MedExam_Table[[#This Row],[BMI]]&lt;18.5,"Underweight",IF(MedExam_Table[[#This Row],[BMI]]&lt;25,"NormalWeight",IF(MedExam_Table[[#This Row],[BMI]]&lt;=30,"OverWeight","Obesity")))</f>
        <v>Obesity</v>
      </c>
      <c r="M1627" t="str">
        <f>IF(MedExam_Table[[#This Row],[HBA1C]]&lt;5.7,"Normal",IF(MedExam_Table[[#This Row],[HBA1C]]&lt;6.4,"Prediabetes","Diabetes"))</f>
        <v>Diabetes</v>
      </c>
      <c r="N1627" t="str">
        <f>PROPER(MedExam_Table[[#This Row],[Any Transplants]])</f>
        <v>No</v>
      </c>
    </row>
    <row r="1628" spans="1:14" x14ac:dyDescent="0.3">
      <c r="A1628" t="s">
        <v>2012</v>
      </c>
      <c r="B1628">
        <v>33.18</v>
      </c>
      <c r="C1628">
        <v>4.79</v>
      </c>
      <c r="D1628" t="s">
        <v>2380</v>
      </c>
      <c r="E1628" t="s">
        <v>2380</v>
      </c>
      <c r="F1628" t="s">
        <v>2380</v>
      </c>
      <c r="G1628" t="s">
        <v>2381</v>
      </c>
      <c r="H1628" t="s">
        <v>2382</v>
      </c>
      <c r="I1628" s="9">
        <f>IF(MedExam_Table[[#This Row],[NumberOfMajorSurgeries]]="No major surgery",0,MedExam_Table[[#This Row],[NumberOfMajorSurgeries]])</f>
        <v>0</v>
      </c>
      <c r="J1628" t="str">
        <f>PROPER(MedExam_Table[[#This Row],[Heart Issues]])</f>
        <v>No</v>
      </c>
      <c r="K1628" t="str">
        <f>PROPER(IF(MedExam_Table[[#This Row],[smoker]]= "?","No",MedExam_Table[[#This Row],[smoker]]))</f>
        <v>Yes</v>
      </c>
      <c r="L1628" t="str">
        <f>IF(MedExam_Table[[#This Row],[BMI]]&lt;18.5,"Underweight",IF(MedExam_Table[[#This Row],[BMI]]&lt;25,"NormalWeight",IF(MedExam_Table[[#This Row],[BMI]]&lt;=30,"OverWeight","Obesity")))</f>
        <v>Obesity</v>
      </c>
      <c r="M1628" t="str">
        <f>IF(MedExam_Table[[#This Row],[HBA1C]]&lt;5.7,"Normal",IF(MedExam_Table[[#This Row],[HBA1C]]&lt;6.4,"Prediabetes","Diabetes"))</f>
        <v>Normal</v>
      </c>
      <c r="N1628" t="str">
        <f>PROPER(MedExam_Table[[#This Row],[Any Transplants]])</f>
        <v>No</v>
      </c>
    </row>
    <row r="1629" spans="1:14" x14ac:dyDescent="0.3">
      <c r="A1629" t="s">
        <v>2011</v>
      </c>
      <c r="B1629">
        <v>36.1</v>
      </c>
      <c r="C1629">
        <v>11.39</v>
      </c>
      <c r="D1629" t="s">
        <v>2382</v>
      </c>
      <c r="E1629" t="s">
        <v>2380</v>
      </c>
      <c r="F1629" t="s">
        <v>2380</v>
      </c>
      <c r="G1629">
        <v>2</v>
      </c>
      <c r="H1629" t="s">
        <v>2380</v>
      </c>
      <c r="I1629" s="9">
        <f>IF(MedExam_Table[[#This Row],[NumberOfMajorSurgeries]]="No major surgery",0,MedExam_Table[[#This Row],[NumberOfMajorSurgeries]])</f>
        <v>2</v>
      </c>
      <c r="J1629" t="str">
        <f>PROPER(MedExam_Table[[#This Row],[Heart Issues]])</f>
        <v>Yes</v>
      </c>
      <c r="K1629" t="str">
        <f>PROPER(IF(MedExam_Table[[#This Row],[smoker]]= "?","No",MedExam_Table[[#This Row],[smoker]]))</f>
        <v>No</v>
      </c>
      <c r="L1629" t="str">
        <f>IF(MedExam_Table[[#This Row],[BMI]]&lt;18.5,"Underweight",IF(MedExam_Table[[#This Row],[BMI]]&lt;25,"NormalWeight",IF(MedExam_Table[[#This Row],[BMI]]&lt;=30,"OverWeight","Obesity")))</f>
        <v>Obesity</v>
      </c>
      <c r="M1629" t="str">
        <f>IF(MedExam_Table[[#This Row],[HBA1C]]&lt;5.7,"Normal",IF(MedExam_Table[[#This Row],[HBA1C]]&lt;6.4,"Prediabetes","Diabetes"))</f>
        <v>Diabetes</v>
      </c>
      <c r="N1629" t="str">
        <f>PROPER(MedExam_Table[[#This Row],[Any Transplants]])</f>
        <v>No</v>
      </c>
    </row>
    <row r="1630" spans="1:14" x14ac:dyDescent="0.3">
      <c r="A1630" t="s">
        <v>2010</v>
      </c>
      <c r="B1630">
        <v>22.77</v>
      </c>
      <c r="C1630">
        <v>6</v>
      </c>
      <c r="D1630" t="s">
        <v>2380</v>
      </c>
      <c r="E1630" t="s">
        <v>2380</v>
      </c>
      <c r="F1630" t="s">
        <v>2380</v>
      </c>
      <c r="G1630" t="s">
        <v>2381</v>
      </c>
      <c r="H1630" t="s">
        <v>2382</v>
      </c>
      <c r="I1630" s="9">
        <f>IF(MedExam_Table[[#This Row],[NumberOfMajorSurgeries]]="No major surgery",0,MedExam_Table[[#This Row],[NumberOfMajorSurgeries]])</f>
        <v>0</v>
      </c>
      <c r="J1630" t="str">
        <f>PROPER(MedExam_Table[[#This Row],[Heart Issues]])</f>
        <v>No</v>
      </c>
      <c r="K1630" t="str">
        <f>PROPER(IF(MedExam_Table[[#This Row],[smoker]]= "?","No",MedExam_Table[[#This Row],[smoker]]))</f>
        <v>Yes</v>
      </c>
      <c r="L1630" t="str">
        <f>IF(MedExam_Table[[#This Row],[BMI]]&lt;18.5,"Underweight",IF(MedExam_Table[[#This Row],[BMI]]&lt;25,"NormalWeight",IF(MedExam_Table[[#This Row],[BMI]]&lt;=30,"OverWeight","Obesity")))</f>
        <v>NormalWeight</v>
      </c>
      <c r="M1630" t="str">
        <f>IF(MedExam_Table[[#This Row],[HBA1C]]&lt;5.7,"Normal",IF(MedExam_Table[[#This Row],[HBA1C]]&lt;6.4,"Prediabetes","Diabetes"))</f>
        <v>Prediabetes</v>
      </c>
      <c r="N1630" t="str">
        <f>PROPER(MedExam_Table[[#This Row],[Any Transplants]])</f>
        <v>No</v>
      </c>
    </row>
    <row r="1631" spans="1:14" x14ac:dyDescent="0.3">
      <c r="A1631" t="s">
        <v>2009</v>
      </c>
      <c r="B1631">
        <v>21.24</v>
      </c>
      <c r="C1631">
        <v>5.13</v>
      </c>
      <c r="D1631" t="s">
        <v>2380</v>
      </c>
      <c r="E1631" t="s">
        <v>2380</v>
      </c>
      <c r="F1631" t="s">
        <v>2380</v>
      </c>
      <c r="G1631" t="s">
        <v>2381</v>
      </c>
      <c r="H1631" t="s">
        <v>2382</v>
      </c>
      <c r="I1631" s="9">
        <f>IF(MedExam_Table[[#This Row],[NumberOfMajorSurgeries]]="No major surgery",0,MedExam_Table[[#This Row],[NumberOfMajorSurgeries]])</f>
        <v>0</v>
      </c>
      <c r="J1631" t="str">
        <f>PROPER(MedExam_Table[[#This Row],[Heart Issues]])</f>
        <v>No</v>
      </c>
      <c r="K1631" t="str">
        <f>PROPER(IF(MedExam_Table[[#This Row],[smoker]]= "?","No",MedExam_Table[[#This Row],[smoker]]))</f>
        <v>Yes</v>
      </c>
      <c r="L1631" t="str">
        <f>IF(MedExam_Table[[#This Row],[BMI]]&lt;18.5,"Underweight",IF(MedExam_Table[[#This Row],[BMI]]&lt;25,"NormalWeight",IF(MedExam_Table[[#This Row],[BMI]]&lt;=30,"OverWeight","Obesity")))</f>
        <v>NormalWeight</v>
      </c>
      <c r="M1631" t="str">
        <f>IF(MedExam_Table[[#This Row],[HBA1C]]&lt;5.7,"Normal",IF(MedExam_Table[[#This Row],[HBA1C]]&lt;6.4,"Prediabetes","Diabetes"))</f>
        <v>Normal</v>
      </c>
      <c r="N1631" t="str">
        <f>PROPER(MedExam_Table[[#This Row],[Any Transplants]])</f>
        <v>No</v>
      </c>
    </row>
    <row r="1632" spans="1:14" x14ac:dyDescent="0.3">
      <c r="A1632" t="s">
        <v>2008</v>
      </c>
      <c r="B1632">
        <v>17.600000000000001</v>
      </c>
      <c r="C1632">
        <v>5.26</v>
      </c>
      <c r="D1632" t="s">
        <v>2382</v>
      </c>
      <c r="E1632" t="s">
        <v>2380</v>
      </c>
      <c r="F1632" t="s">
        <v>2380</v>
      </c>
      <c r="G1632" t="s">
        <v>2381</v>
      </c>
      <c r="H1632" t="s">
        <v>2382</v>
      </c>
      <c r="I1632" s="9">
        <f>IF(MedExam_Table[[#This Row],[NumberOfMajorSurgeries]]="No major surgery",0,MedExam_Table[[#This Row],[NumberOfMajorSurgeries]])</f>
        <v>0</v>
      </c>
      <c r="J1632" t="str">
        <f>PROPER(MedExam_Table[[#This Row],[Heart Issues]])</f>
        <v>Yes</v>
      </c>
      <c r="K1632" t="str">
        <f>PROPER(IF(MedExam_Table[[#This Row],[smoker]]= "?","No",MedExam_Table[[#This Row],[smoker]]))</f>
        <v>Yes</v>
      </c>
      <c r="L1632" t="str">
        <f>IF(MedExam_Table[[#This Row],[BMI]]&lt;18.5,"Underweight",IF(MedExam_Table[[#This Row],[BMI]]&lt;25,"NormalWeight",IF(MedExam_Table[[#This Row],[BMI]]&lt;=30,"OverWeight","Obesity")))</f>
        <v>Underweight</v>
      </c>
      <c r="M1632" t="str">
        <f>IF(MedExam_Table[[#This Row],[HBA1C]]&lt;5.7,"Normal",IF(MedExam_Table[[#This Row],[HBA1C]]&lt;6.4,"Prediabetes","Diabetes"))</f>
        <v>Normal</v>
      </c>
      <c r="N1632" t="str">
        <f>PROPER(MedExam_Table[[#This Row],[Any Transplants]])</f>
        <v>No</v>
      </c>
    </row>
    <row r="1633" spans="1:14" x14ac:dyDescent="0.3">
      <c r="A1633" t="s">
        <v>2007</v>
      </c>
      <c r="B1633">
        <v>26.29</v>
      </c>
      <c r="C1633">
        <v>6.84</v>
      </c>
      <c r="D1633" t="s">
        <v>2380</v>
      </c>
      <c r="E1633" t="s">
        <v>2380</v>
      </c>
      <c r="F1633" t="s">
        <v>2380</v>
      </c>
      <c r="G1633" t="s">
        <v>2381</v>
      </c>
      <c r="H1633" t="s">
        <v>2382</v>
      </c>
      <c r="I1633" s="9">
        <f>IF(MedExam_Table[[#This Row],[NumberOfMajorSurgeries]]="No major surgery",0,MedExam_Table[[#This Row],[NumberOfMajorSurgeries]])</f>
        <v>0</v>
      </c>
      <c r="J1633" t="str">
        <f>PROPER(MedExam_Table[[#This Row],[Heart Issues]])</f>
        <v>No</v>
      </c>
      <c r="K1633" t="str">
        <f>PROPER(IF(MedExam_Table[[#This Row],[smoker]]= "?","No",MedExam_Table[[#This Row],[smoker]]))</f>
        <v>Yes</v>
      </c>
      <c r="L1633" t="str">
        <f>IF(MedExam_Table[[#This Row],[BMI]]&lt;18.5,"Underweight",IF(MedExam_Table[[#This Row],[BMI]]&lt;25,"NormalWeight",IF(MedExam_Table[[#This Row],[BMI]]&lt;=30,"OverWeight","Obesity")))</f>
        <v>OverWeight</v>
      </c>
      <c r="M1633" t="str">
        <f>IF(MedExam_Table[[#This Row],[HBA1C]]&lt;5.7,"Normal",IF(MedExam_Table[[#This Row],[HBA1C]]&lt;6.4,"Prediabetes","Diabetes"))</f>
        <v>Diabetes</v>
      </c>
      <c r="N1633" t="str">
        <f>PROPER(MedExam_Table[[#This Row],[Any Transplants]])</f>
        <v>No</v>
      </c>
    </row>
    <row r="1634" spans="1:14" x14ac:dyDescent="0.3">
      <c r="A1634" t="s">
        <v>2006</v>
      </c>
      <c r="B1634">
        <v>35.31</v>
      </c>
      <c r="C1634">
        <v>9.0399999999999991</v>
      </c>
      <c r="D1634" t="s">
        <v>2380</v>
      </c>
      <c r="E1634" t="s">
        <v>2380</v>
      </c>
      <c r="F1634" t="s">
        <v>2380</v>
      </c>
      <c r="G1634" t="s">
        <v>2381</v>
      </c>
      <c r="H1634" t="s">
        <v>2380</v>
      </c>
      <c r="I1634" s="9">
        <f>IF(MedExam_Table[[#This Row],[NumberOfMajorSurgeries]]="No major surgery",0,MedExam_Table[[#This Row],[NumberOfMajorSurgeries]])</f>
        <v>0</v>
      </c>
      <c r="J1634" t="str">
        <f>PROPER(MedExam_Table[[#This Row],[Heart Issues]])</f>
        <v>No</v>
      </c>
      <c r="K1634" t="str">
        <f>PROPER(IF(MedExam_Table[[#This Row],[smoker]]= "?","No",MedExam_Table[[#This Row],[smoker]]))</f>
        <v>No</v>
      </c>
      <c r="L1634" t="str">
        <f>IF(MedExam_Table[[#This Row],[BMI]]&lt;18.5,"Underweight",IF(MedExam_Table[[#This Row],[BMI]]&lt;25,"NormalWeight",IF(MedExam_Table[[#This Row],[BMI]]&lt;=30,"OverWeight","Obesity")))</f>
        <v>Obesity</v>
      </c>
      <c r="M1634" t="str">
        <f>IF(MedExam_Table[[#This Row],[HBA1C]]&lt;5.7,"Normal",IF(MedExam_Table[[#This Row],[HBA1C]]&lt;6.4,"Prediabetes","Diabetes"))</f>
        <v>Diabetes</v>
      </c>
      <c r="N1634" t="str">
        <f>PROPER(MedExam_Table[[#This Row],[Any Transplants]])</f>
        <v>No</v>
      </c>
    </row>
    <row r="1635" spans="1:14" x14ac:dyDescent="0.3">
      <c r="A1635" t="s">
        <v>2005</v>
      </c>
      <c r="B1635">
        <v>27.04</v>
      </c>
      <c r="C1635">
        <v>4.0999999999999996</v>
      </c>
      <c r="D1635" t="s">
        <v>2380</v>
      </c>
      <c r="E1635" t="s">
        <v>2380</v>
      </c>
      <c r="F1635" t="s">
        <v>2380</v>
      </c>
      <c r="G1635">
        <v>1</v>
      </c>
      <c r="H1635" t="s">
        <v>2382</v>
      </c>
      <c r="I1635" s="9">
        <f>IF(MedExam_Table[[#This Row],[NumberOfMajorSurgeries]]="No major surgery",0,MedExam_Table[[#This Row],[NumberOfMajorSurgeries]])</f>
        <v>1</v>
      </c>
      <c r="J1635" t="str">
        <f>PROPER(MedExam_Table[[#This Row],[Heart Issues]])</f>
        <v>No</v>
      </c>
      <c r="K1635" t="str">
        <f>PROPER(IF(MedExam_Table[[#This Row],[smoker]]= "?","No",MedExam_Table[[#This Row],[smoker]]))</f>
        <v>Yes</v>
      </c>
      <c r="L1635" t="str">
        <f>IF(MedExam_Table[[#This Row],[BMI]]&lt;18.5,"Underweight",IF(MedExam_Table[[#This Row],[BMI]]&lt;25,"NormalWeight",IF(MedExam_Table[[#This Row],[BMI]]&lt;=30,"OverWeight","Obesity")))</f>
        <v>OverWeight</v>
      </c>
      <c r="M1635" t="str">
        <f>IF(MedExam_Table[[#This Row],[HBA1C]]&lt;5.7,"Normal",IF(MedExam_Table[[#This Row],[HBA1C]]&lt;6.4,"Prediabetes","Diabetes"))</f>
        <v>Normal</v>
      </c>
      <c r="N1635" t="str">
        <f>PROPER(MedExam_Table[[#This Row],[Any Transplants]])</f>
        <v>No</v>
      </c>
    </row>
    <row r="1636" spans="1:14" x14ac:dyDescent="0.3">
      <c r="A1636" t="s">
        <v>2004</v>
      </c>
      <c r="B1636">
        <v>30.23</v>
      </c>
      <c r="C1636">
        <v>4.2300000000000004</v>
      </c>
      <c r="D1636" t="s">
        <v>2382</v>
      </c>
      <c r="E1636" t="s">
        <v>2380</v>
      </c>
      <c r="F1636" t="s">
        <v>2383</v>
      </c>
      <c r="G1636">
        <v>1</v>
      </c>
      <c r="H1636" t="s">
        <v>2382</v>
      </c>
      <c r="I1636" s="9">
        <f>IF(MedExam_Table[[#This Row],[NumberOfMajorSurgeries]]="No major surgery",0,MedExam_Table[[#This Row],[NumberOfMajorSurgeries]])</f>
        <v>1</v>
      </c>
      <c r="J1636" t="str">
        <f>PROPER(MedExam_Table[[#This Row],[Heart Issues]])</f>
        <v>Yes</v>
      </c>
      <c r="K1636" t="str">
        <f>PROPER(IF(MedExam_Table[[#This Row],[smoker]]= "?","No",MedExam_Table[[#This Row],[smoker]]))</f>
        <v>Yes</v>
      </c>
      <c r="L1636" t="str">
        <f>IF(MedExam_Table[[#This Row],[BMI]]&lt;18.5,"Underweight",IF(MedExam_Table[[#This Row],[BMI]]&lt;25,"NormalWeight",IF(MedExam_Table[[#This Row],[BMI]]&lt;=30,"OverWeight","Obesity")))</f>
        <v>Obesity</v>
      </c>
      <c r="M1636" t="str">
        <f>IF(MedExam_Table[[#This Row],[HBA1C]]&lt;5.7,"Normal",IF(MedExam_Table[[#This Row],[HBA1C]]&lt;6.4,"Prediabetes","Diabetes"))</f>
        <v>Normal</v>
      </c>
      <c r="N1636" t="str">
        <f>PROPER(MedExam_Table[[#This Row],[Any Transplants]])</f>
        <v>No</v>
      </c>
    </row>
    <row r="1637" spans="1:14" x14ac:dyDescent="0.3">
      <c r="A1637" t="s">
        <v>2003</v>
      </c>
      <c r="B1637">
        <v>30.6</v>
      </c>
      <c r="C1637">
        <v>6.48</v>
      </c>
      <c r="D1637" t="s">
        <v>2382</v>
      </c>
      <c r="E1637" t="s">
        <v>2380</v>
      </c>
      <c r="F1637" t="s">
        <v>2383</v>
      </c>
      <c r="G1637">
        <v>1</v>
      </c>
      <c r="H1637" t="s">
        <v>2382</v>
      </c>
      <c r="I1637" s="9">
        <f>IF(MedExam_Table[[#This Row],[NumberOfMajorSurgeries]]="No major surgery",0,MedExam_Table[[#This Row],[NumberOfMajorSurgeries]])</f>
        <v>1</v>
      </c>
      <c r="J1637" t="str">
        <f>PROPER(MedExam_Table[[#This Row],[Heart Issues]])</f>
        <v>Yes</v>
      </c>
      <c r="K1637" t="str">
        <f>PROPER(IF(MedExam_Table[[#This Row],[smoker]]= "?","No",MedExam_Table[[#This Row],[smoker]]))</f>
        <v>Yes</v>
      </c>
      <c r="L1637" t="str">
        <f>IF(MedExam_Table[[#This Row],[BMI]]&lt;18.5,"Underweight",IF(MedExam_Table[[#This Row],[BMI]]&lt;25,"NormalWeight",IF(MedExam_Table[[#This Row],[BMI]]&lt;=30,"OverWeight","Obesity")))</f>
        <v>Obesity</v>
      </c>
      <c r="M1637" t="str">
        <f>IF(MedExam_Table[[#This Row],[HBA1C]]&lt;5.7,"Normal",IF(MedExam_Table[[#This Row],[HBA1C]]&lt;6.4,"Prediabetes","Diabetes"))</f>
        <v>Diabetes</v>
      </c>
      <c r="N1637" t="str">
        <f>PROPER(MedExam_Table[[#This Row],[Any Transplants]])</f>
        <v>No</v>
      </c>
    </row>
    <row r="1638" spans="1:14" x14ac:dyDescent="0.3">
      <c r="A1638" t="s">
        <v>2336</v>
      </c>
      <c r="B1638">
        <v>40.564999999999998</v>
      </c>
      <c r="C1638">
        <v>7.37</v>
      </c>
      <c r="D1638" t="s">
        <v>2380</v>
      </c>
      <c r="E1638" t="s">
        <v>2380</v>
      </c>
      <c r="F1638" t="s">
        <v>2380</v>
      </c>
      <c r="G1638" t="s">
        <v>2381</v>
      </c>
      <c r="H1638" t="s">
        <v>2382</v>
      </c>
      <c r="I1638" s="9">
        <f>IF(MedExam_Table[[#This Row],[NumberOfMajorSurgeries]]="No major surgery",0,MedExam_Table[[#This Row],[NumberOfMajorSurgeries]])</f>
        <v>0</v>
      </c>
      <c r="J1638" t="str">
        <f>PROPER(MedExam_Table[[#This Row],[Heart Issues]])</f>
        <v>No</v>
      </c>
      <c r="K1638" t="str">
        <f>PROPER(IF(MedExam_Table[[#This Row],[smoker]]= "?","No",MedExam_Table[[#This Row],[smoker]]))</f>
        <v>Yes</v>
      </c>
      <c r="L1638" t="str">
        <f>IF(MedExam_Table[[#This Row],[BMI]]&lt;18.5,"Underweight",IF(MedExam_Table[[#This Row],[BMI]]&lt;25,"NormalWeight",IF(MedExam_Table[[#This Row],[BMI]]&lt;=30,"OverWeight","Obesity")))</f>
        <v>Obesity</v>
      </c>
      <c r="M1638" t="str">
        <f>IF(MedExam_Table[[#This Row],[HBA1C]]&lt;5.7,"Normal",IF(MedExam_Table[[#This Row],[HBA1C]]&lt;6.4,"Prediabetes","Diabetes"))</f>
        <v>Diabetes</v>
      </c>
      <c r="N1638" t="str">
        <f>PROPER(MedExam_Table[[#This Row],[Any Transplants]])</f>
        <v>No</v>
      </c>
    </row>
    <row r="1639" spans="1:14" x14ac:dyDescent="0.3">
      <c r="A1639" t="s">
        <v>2002</v>
      </c>
      <c r="B1639">
        <v>26.8</v>
      </c>
      <c r="C1639">
        <v>5.53</v>
      </c>
      <c r="D1639" t="s">
        <v>2380</v>
      </c>
      <c r="E1639" t="s">
        <v>2380</v>
      </c>
      <c r="F1639" t="s">
        <v>2380</v>
      </c>
      <c r="G1639">
        <v>1</v>
      </c>
      <c r="H1639" t="s">
        <v>2382</v>
      </c>
      <c r="I1639" s="9">
        <f>IF(MedExam_Table[[#This Row],[NumberOfMajorSurgeries]]="No major surgery",0,MedExam_Table[[#This Row],[NumberOfMajorSurgeries]])</f>
        <v>1</v>
      </c>
      <c r="J1639" t="str">
        <f>PROPER(MedExam_Table[[#This Row],[Heart Issues]])</f>
        <v>No</v>
      </c>
      <c r="K1639" t="str">
        <f>PROPER(IF(MedExam_Table[[#This Row],[smoker]]= "?","No",MedExam_Table[[#This Row],[smoker]]))</f>
        <v>Yes</v>
      </c>
      <c r="L1639" t="str">
        <f>IF(MedExam_Table[[#This Row],[BMI]]&lt;18.5,"Underweight",IF(MedExam_Table[[#This Row],[BMI]]&lt;25,"NormalWeight",IF(MedExam_Table[[#This Row],[BMI]]&lt;=30,"OverWeight","Obesity")))</f>
        <v>OverWeight</v>
      </c>
      <c r="M1639" t="str">
        <f>IF(MedExam_Table[[#This Row],[HBA1C]]&lt;5.7,"Normal",IF(MedExam_Table[[#This Row],[HBA1C]]&lt;6.4,"Prediabetes","Diabetes"))</f>
        <v>Normal</v>
      </c>
      <c r="N1639" t="str">
        <f>PROPER(MedExam_Table[[#This Row],[Any Transplants]])</f>
        <v>No</v>
      </c>
    </row>
    <row r="1640" spans="1:14" x14ac:dyDescent="0.3">
      <c r="A1640" t="s">
        <v>2001</v>
      </c>
      <c r="B1640">
        <v>16.86</v>
      </c>
      <c r="C1640">
        <v>4.07</v>
      </c>
      <c r="D1640" t="s">
        <v>2382</v>
      </c>
      <c r="E1640" t="s">
        <v>2380</v>
      </c>
      <c r="F1640" t="s">
        <v>2380</v>
      </c>
      <c r="G1640" t="s">
        <v>2381</v>
      </c>
      <c r="H1640" t="s">
        <v>2382</v>
      </c>
      <c r="I1640" s="9">
        <f>IF(MedExam_Table[[#This Row],[NumberOfMajorSurgeries]]="No major surgery",0,MedExam_Table[[#This Row],[NumberOfMajorSurgeries]])</f>
        <v>0</v>
      </c>
      <c r="J1640" t="str">
        <f>PROPER(MedExam_Table[[#This Row],[Heart Issues]])</f>
        <v>Yes</v>
      </c>
      <c r="K1640" t="str">
        <f>PROPER(IF(MedExam_Table[[#This Row],[smoker]]= "?","No",MedExam_Table[[#This Row],[smoker]]))</f>
        <v>Yes</v>
      </c>
      <c r="L1640" t="str">
        <f>IF(MedExam_Table[[#This Row],[BMI]]&lt;18.5,"Underweight",IF(MedExam_Table[[#This Row],[BMI]]&lt;25,"NormalWeight",IF(MedExam_Table[[#This Row],[BMI]]&lt;=30,"OverWeight","Obesity")))</f>
        <v>Underweight</v>
      </c>
      <c r="M1640" t="str">
        <f>IF(MedExam_Table[[#This Row],[HBA1C]]&lt;5.7,"Normal",IF(MedExam_Table[[#This Row],[HBA1C]]&lt;6.4,"Prediabetes","Diabetes"))</f>
        <v>Normal</v>
      </c>
      <c r="N1640" t="str">
        <f>PROPER(MedExam_Table[[#This Row],[Any Transplants]])</f>
        <v>No</v>
      </c>
    </row>
    <row r="1641" spans="1:14" x14ac:dyDescent="0.3">
      <c r="A1641" t="s">
        <v>2000</v>
      </c>
      <c r="B1641">
        <v>16.3</v>
      </c>
      <c r="C1641">
        <v>5.51</v>
      </c>
      <c r="D1641" t="s">
        <v>2380</v>
      </c>
      <c r="E1641" t="s">
        <v>2380</v>
      </c>
      <c r="F1641" t="s">
        <v>2380</v>
      </c>
      <c r="G1641">
        <v>1</v>
      </c>
      <c r="H1641" t="s">
        <v>2382</v>
      </c>
      <c r="I1641" s="9">
        <f>IF(MedExam_Table[[#This Row],[NumberOfMajorSurgeries]]="No major surgery",0,MedExam_Table[[#This Row],[NumberOfMajorSurgeries]])</f>
        <v>1</v>
      </c>
      <c r="J1641" t="str">
        <f>PROPER(MedExam_Table[[#This Row],[Heart Issues]])</f>
        <v>No</v>
      </c>
      <c r="K1641" t="str">
        <f>PROPER(IF(MedExam_Table[[#This Row],[smoker]]= "?","No",MedExam_Table[[#This Row],[smoker]]))</f>
        <v>Yes</v>
      </c>
      <c r="L1641" t="str">
        <f>IF(MedExam_Table[[#This Row],[BMI]]&lt;18.5,"Underweight",IF(MedExam_Table[[#This Row],[BMI]]&lt;25,"NormalWeight",IF(MedExam_Table[[#This Row],[BMI]]&lt;=30,"OverWeight","Obesity")))</f>
        <v>Underweight</v>
      </c>
      <c r="M1641" t="str">
        <f>IF(MedExam_Table[[#This Row],[HBA1C]]&lt;5.7,"Normal",IF(MedExam_Table[[#This Row],[HBA1C]]&lt;6.4,"Prediabetes","Diabetes"))</f>
        <v>Normal</v>
      </c>
      <c r="N1641" t="str">
        <f>PROPER(MedExam_Table[[#This Row],[Any Transplants]])</f>
        <v>No</v>
      </c>
    </row>
    <row r="1642" spans="1:14" x14ac:dyDescent="0.3">
      <c r="A1642" t="s">
        <v>1999</v>
      </c>
      <c r="B1642">
        <v>29.81</v>
      </c>
      <c r="C1642">
        <v>11.66</v>
      </c>
      <c r="D1642" t="s">
        <v>2380</v>
      </c>
      <c r="E1642" t="s">
        <v>2380</v>
      </c>
      <c r="F1642" t="s">
        <v>2380</v>
      </c>
      <c r="G1642" t="s">
        <v>2381</v>
      </c>
      <c r="H1642" t="s">
        <v>2382</v>
      </c>
      <c r="I1642" s="9">
        <f>IF(MedExam_Table[[#This Row],[NumberOfMajorSurgeries]]="No major surgery",0,MedExam_Table[[#This Row],[NumberOfMajorSurgeries]])</f>
        <v>0</v>
      </c>
      <c r="J1642" t="str">
        <f>PROPER(MedExam_Table[[#This Row],[Heart Issues]])</f>
        <v>No</v>
      </c>
      <c r="K1642" t="str">
        <f>PROPER(IF(MedExam_Table[[#This Row],[smoker]]= "?","No",MedExam_Table[[#This Row],[smoker]]))</f>
        <v>Yes</v>
      </c>
      <c r="L1642" t="str">
        <f>IF(MedExam_Table[[#This Row],[BMI]]&lt;18.5,"Underweight",IF(MedExam_Table[[#This Row],[BMI]]&lt;25,"NormalWeight",IF(MedExam_Table[[#This Row],[BMI]]&lt;=30,"OverWeight","Obesity")))</f>
        <v>OverWeight</v>
      </c>
      <c r="M1642" t="str">
        <f>IF(MedExam_Table[[#This Row],[HBA1C]]&lt;5.7,"Normal",IF(MedExam_Table[[#This Row],[HBA1C]]&lt;6.4,"Prediabetes","Diabetes"))</f>
        <v>Diabetes</v>
      </c>
      <c r="N1642" t="str">
        <f>PROPER(MedExam_Table[[#This Row],[Any Transplants]])</f>
        <v>No</v>
      </c>
    </row>
    <row r="1643" spans="1:14" x14ac:dyDescent="0.3">
      <c r="A1643" t="s">
        <v>1998</v>
      </c>
      <c r="B1643">
        <v>16.329999999999998</v>
      </c>
      <c r="C1643">
        <v>7.26</v>
      </c>
      <c r="D1643" t="s">
        <v>2382</v>
      </c>
      <c r="E1643" t="s">
        <v>2380</v>
      </c>
      <c r="F1643" t="s">
        <v>2380</v>
      </c>
      <c r="G1643" t="s">
        <v>2381</v>
      </c>
      <c r="H1643" t="s">
        <v>2382</v>
      </c>
      <c r="I1643" s="9">
        <f>IF(MedExam_Table[[#This Row],[NumberOfMajorSurgeries]]="No major surgery",0,MedExam_Table[[#This Row],[NumberOfMajorSurgeries]])</f>
        <v>0</v>
      </c>
      <c r="J1643" t="str">
        <f>PROPER(MedExam_Table[[#This Row],[Heart Issues]])</f>
        <v>Yes</v>
      </c>
      <c r="K1643" t="str">
        <f>PROPER(IF(MedExam_Table[[#This Row],[smoker]]= "?","No",MedExam_Table[[#This Row],[smoker]]))</f>
        <v>Yes</v>
      </c>
      <c r="L1643" t="str">
        <f>IF(MedExam_Table[[#This Row],[BMI]]&lt;18.5,"Underweight",IF(MedExam_Table[[#This Row],[BMI]]&lt;25,"NormalWeight",IF(MedExam_Table[[#This Row],[BMI]]&lt;=30,"OverWeight","Obesity")))</f>
        <v>Underweight</v>
      </c>
      <c r="M1643" t="str">
        <f>IF(MedExam_Table[[#This Row],[HBA1C]]&lt;5.7,"Normal",IF(MedExam_Table[[#This Row],[HBA1C]]&lt;6.4,"Prediabetes","Diabetes"))</f>
        <v>Diabetes</v>
      </c>
      <c r="N1643" t="str">
        <f>PROPER(MedExam_Table[[#This Row],[Any Transplants]])</f>
        <v>No</v>
      </c>
    </row>
    <row r="1644" spans="1:14" x14ac:dyDescent="0.3">
      <c r="A1644" t="s">
        <v>1997</v>
      </c>
      <c r="B1644">
        <v>16.37</v>
      </c>
      <c r="C1644">
        <v>4.79</v>
      </c>
      <c r="D1644" t="s">
        <v>2382</v>
      </c>
      <c r="E1644" t="s">
        <v>2380</v>
      </c>
      <c r="F1644" t="s">
        <v>2380</v>
      </c>
      <c r="G1644" t="s">
        <v>2381</v>
      </c>
      <c r="H1644" t="s">
        <v>2382</v>
      </c>
      <c r="I1644" s="9">
        <f>IF(MedExam_Table[[#This Row],[NumberOfMajorSurgeries]]="No major surgery",0,MedExam_Table[[#This Row],[NumberOfMajorSurgeries]])</f>
        <v>0</v>
      </c>
      <c r="J1644" t="str">
        <f>PROPER(MedExam_Table[[#This Row],[Heart Issues]])</f>
        <v>Yes</v>
      </c>
      <c r="K1644" t="str">
        <f>PROPER(IF(MedExam_Table[[#This Row],[smoker]]= "?","No",MedExam_Table[[#This Row],[smoker]]))</f>
        <v>Yes</v>
      </c>
      <c r="L1644" t="str">
        <f>IF(MedExam_Table[[#This Row],[BMI]]&lt;18.5,"Underweight",IF(MedExam_Table[[#This Row],[BMI]]&lt;25,"NormalWeight",IF(MedExam_Table[[#This Row],[BMI]]&lt;=30,"OverWeight","Obesity")))</f>
        <v>Underweight</v>
      </c>
      <c r="M1644" t="str">
        <f>IF(MedExam_Table[[#This Row],[HBA1C]]&lt;5.7,"Normal",IF(MedExam_Table[[#This Row],[HBA1C]]&lt;6.4,"Prediabetes","Diabetes"))</f>
        <v>Normal</v>
      </c>
      <c r="N1644" t="str">
        <f>PROPER(MedExam_Table[[#This Row],[Any Transplants]])</f>
        <v>No</v>
      </c>
    </row>
    <row r="1645" spans="1:14" x14ac:dyDescent="0.3">
      <c r="A1645" t="s">
        <v>1996</v>
      </c>
      <c r="B1645">
        <v>22.42</v>
      </c>
      <c r="C1645">
        <v>4.68</v>
      </c>
      <c r="D1645" t="s">
        <v>2382</v>
      </c>
      <c r="E1645" t="s">
        <v>2380</v>
      </c>
      <c r="F1645" t="s">
        <v>2380</v>
      </c>
      <c r="G1645">
        <v>1</v>
      </c>
      <c r="H1645" t="s">
        <v>2380</v>
      </c>
      <c r="I1645" s="9">
        <f>IF(MedExam_Table[[#This Row],[NumberOfMajorSurgeries]]="No major surgery",0,MedExam_Table[[#This Row],[NumberOfMajorSurgeries]])</f>
        <v>1</v>
      </c>
      <c r="J1645" t="str">
        <f>PROPER(MedExam_Table[[#This Row],[Heart Issues]])</f>
        <v>Yes</v>
      </c>
      <c r="K1645" t="str">
        <f>PROPER(IF(MedExam_Table[[#This Row],[smoker]]= "?","No",MedExam_Table[[#This Row],[smoker]]))</f>
        <v>No</v>
      </c>
      <c r="L1645" t="str">
        <f>IF(MedExam_Table[[#This Row],[BMI]]&lt;18.5,"Underweight",IF(MedExam_Table[[#This Row],[BMI]]&lt;25,"NormalWeight",IF(MedExam_Table[[#This Row],[BMI]]&lt;=30,"OverWeight","Obesity")))</f>
        <v>NormalWeight</v>
      </c>
      <c r="M1645" t="str">
        <f>IF(MedExam_Table[[#This Row],[HBA1C]]&lt;5.7,"Normal",IF(MedExam_Table[[#This Row],[HBA1C]]&lt;6.4,"Prediabetes","Diabetes"))</f>
        <v>Normal</v>
      </c>
      <c r="N1645" t="str">
        <f>PROPER(MedExam_Table[[#This Row],[Any Transplants]])</f>
        <v>No</v>
      </c>
    </row>
    <row r="1646" spans="1:14" x14ac:dyDescent="0.3">
      <c r="A1646" t="s">
        <v>1995</v>
      </c>
      <c r="B1646">
        <v>31.35</v>
      </c>
      <c r="C1646">
        <v>4.33</v>
      </c>
      <c r="D1646" t="s">
        <v>2382</v>
      </c>
      <c r="E1646" t="s">
        <v>2380</v>
      </c>
      <c r="F1646" t="s">
        <v>2383</v>
      </c>
      <c r="G1646">
        <v>1</v>
      </c>
      <c r="H1646" t="s">
        <v>2380</v>
      </c>
      <c r="I1646" s="9">
        <f>IF(MedExam_Table[[#This Row],[NumberOfMajorSurgeries]]="No major surgery",0,MedExam_Table[[#This Row],[NumberOfMajorSurgeries]])</f>
        <v>1</v>
      </c>
      <c r="J1646" t="str">
        <f>PROPER(MedExam_Table[[#This Row],[Heart Issues]])</f>
        <v>Yes</v>
      </c>
      <c r="K1646" t="str">
        <f>PROPER(IF(MedExam_Table[[#This Row],[smoker]]= "?","No",MedExam_Table[[#This Row],[smoker]]))</f>
        <v>No</v>
      </c>
      <c r="L1646" t="str">
        <f>IF(MedExam_Table[[#This Row],[BMI]]&lt;18.5,"Underweight",IF(MedExam_Table[[#This Row],[BMI]]&lt;25,"NormalWeight",IF(MedExam_Table[[#This Row],[BMI]]&lt;=30,"OverWeight","Obesity")))</f>
        <v>Obesity</v>
      </c>
      <c r="M1646" t="str">
        <f>IF(MedExam_Table[[#This Row],[HBA1C]]&lt;5.7,"Normal",IF(MedExam_Table[[#This Row],[HBA1C]]&lt;6.4,"Prediabetes","Diabetes"))</f>
        <v>Normal</v>
      </c>
      <c r="N1646" t="str">
        <f>PROPER(MedExam_Table[[#This Row],[Any Transplants]])</f>
        <v>No</v>
      </c>
    </row>
    <row r="1647" spans="1:14" x14ac:dyDescent="0.3">
      <c r="A1647" t="s">
        <v>1994</v>
      </c>
      <c r="B1647">
        <v>31.9</v>
      </c>
      <c r="C1647">
        <v>11.89</v>
      </c>
      <c r="D1647" t="s">
        <v>2380</v>
      </c>
      <c r="E1647" t="s">
        <v>2380</v>
      </c>
      <c r="F1647" t="s">
        <v>2380</v>
      </c>
      <c r="G1647" t="s">
        <v>2381</v>
      </c>
      <c r="H1647" t="s">
        <v>2380</v>
      </c>
      <c r="I1647" s="9">
        <f>IF(MedExam_Table[[#This Row],[NumberOfMajorSurgeries]]="No major surgery",0,MedExam_Table[[#This Row],[NumberOfMajorSurgeries]])</f>
        <v>0</v>
      </c>
      <c r="J1647" t="str">
        <f>PROPER(MedExam_Table[[#This Row],[Heart Issues]])</f>
        <v>No</v>
      </c>
      <c r="K1647" t="str">
        <f>PROPER(IF(MedExam_Table[[#This Row],[smoker]]= "?","No",MedExam_Table[[#This Row],[smoker]]))</f>
        <v>No</v>
      </c>
      <c r="L1647" t="str">
        <f>IF(MedExam_Table[[#This Row],[BMI]]&lt;18.5,"Underweight",IF(MedExam_Table[[#This Row],[BMI]]&lt;25,"NormalWeight",IF(MedExam_Table[[#This Row],[BMI]]&lt;=30,"OverWeight","Obesity")))</f>
        <v>Obesity</v>
      </c>
      <c r="M1647" t="str">
        <f>IF(MedExam_Table[[#This Row],[HBA1C]]&lt;5.7,"Normal",IF(MedExam_Table[[#This Row],[HBA1C]]&lt;6.4,"Prediabetes","Diabetes"))</f>
        <v>Diabetes</v>
      </c>
      <c r="N1647" t="str">
        <f>PROPER(MedExam_Table[[#This Row],[Any Transplants]])</f>
        <v>No</v>
      </c>
    </row>
    <row r="1648" spans="1:14" x14ac:dyDescent="0.3">
      <c r="A1648" t="s">
        <v>1993</v>
      </c>
      <c r="B1648">
        <v>30.6</v>
      </c>
      <c r="C1648">
        <v>5.24</v>
      </c>
      <c r="D1648" t="s">
        <v>2380</v>
      </c>
      <c r="E1648" t="s">
        <v>2380</v>
      </c>
      <c r="F1648" t="s">
        <v>2380</v>
      </c>
      <c r="G1648" t="s">
        <v>2381</v>
      </c>
      <c r="H1648" t="s">
        <v>2382</v>
      </c>
      <c r="I1648" s="9">
        <f>IF(MedExam_Table[[#This Row],[NumberOfMajorSurgeries]]="No major surgery",0,MedExam_Table[[#This Row],[NumberOfMajorSurgeries]])</f>
        <v>0</v>
      </c>
      <c r="J1648" t="str">
        <f>PROPER(MedExam_Table[[#This Row],[Heart Issues]])</f>
        <v>No</v>
      </c>
      <c r="K1648" t="str">
        <f>PROPER(IF(MedExam_Table[[#This Row],[smoker]]= "?","No",MedExam_Table[[#This Row],[smoker]]))</f>
        <v>Yes</v>
      </c>
      <c r="L1648" t="str">
        <f>IF(MedExam_Table[[#This Row],[BMI]]&lt;18.5,"Underweight",IF(MedExam_Table[[#This Row],[BMI]]&lt;25,"NormalWeight",IF(MedExam_Table[[#This Row],[BMI]]&lt;=30,"OverWeight","Obesity")))</f>
        <v>Obesity</v>
      </c>
      <c r="M1648" t="str">
        <f>IF(MedExam_Table[[#This Row],[HBA1C]]&lt;5.7,"Normal",IF(MedExam_Table[[#This Row],[HBA1C]]&lt;6.4,"Prediabetes","Diabetes"))</f>
        <v>Normal</v>
      </c>
      <c r="N1648" t="str">
        <f>PROPER(MedExam_Table[[#This Row],[Any Transplants]])</f>
        <v>No</v>
      </c>
    </row>
    <row r="1649" spans="1:14" x14ac:dyDescent="0.3">
      <c r="A1649" t="s">
        <v>2335</v>
      </c>
      <c r="B1649">
        <v>32.450000000000003</v>
      </c>
      <c r="C1649">
        <v>11.91</v>
      </c>
      <c r="D1649" t="s">
        <v>2380</v>
      </c>
      <c r="E1649" t="s">
        <v>2380</v>
      </c>
      <c r="F1649" t="s">
        <v>2380</v>
      </c>
      <c r="G1649" t="s">
        <v>2381</v>
      </c>
      <c r="H1649" t="s">
        <v>2382</v>
      </c>
      <c r="I1649" s="9">
        <f>IF(MedExam_Table[[#This Row],[NumberOfMajorSurgeries]]="No major surgery",0,MedExam_Table[[#This Row],[NumberOfMajorSurgeries]])</f>
        <v>0</v>
      </c>
      <c r="J1649" t="str">
        <f>PROPER(MedExam_Table[[#This Row],[Heart Issues]])</f>
        <v>No</v>
      </c>
      <c r="K1649" t="str">
        <f>PROPER(IF(MedExam_Table[[#This Row],[smoker]]= "?","No",MedExam_Table[[#This Row],[smoker]]))</f>
        <v>Yes</v>
      </c>
      <c r="L1649" t="str">
        <f>IF(MedExam_Table[[#This Row],[BMI]]&lt;18.5,"Underweight",IF(MedExam_Table[[#This Row],[BMI]]&lt;25,"NormalWeight",IF(MedExam_Table[[#This Row],[BMI]]&lt;=30,"OverWeight","Obesity")))</f>
        <v>Obesity</v>
      </c>
      <c r="M1649" t="str">
        <f>IF(MedExam_Table[[#This Row],[HBA1C]]&lt;5.7,"Normal",IF(MedExam_Table[[#This Row],[HBA1C]]&lt;6.4,"Prediabetes","Diabetes"))</f>
        <v>Diabetes</v>
      </c>
      <c r="N1649" t="str">
        <f>PROPER(MedExam_Table[[#This Row],[Any Transplants]])</f>
        <v>No</v>
      </c>
    </row>
    <row r="1650" spans="1:14" x14ac:dyDescent="0.3">
      <c r="A1650" t="s">
        <v>1992</v>
      </c>
      <c r="B1650">
        <v>28.975000000000001</v>
      </c>
      <c r="C1650">
        <v>7.63</v>
      </c>
      <c r="D1650" t="s">
        <v>2380</v>
      </c>
      <c r="E1650" t="s">
        <v>2380</v>
      </c>
      <c r="F1650" t="s">
        <v>2380</v>
      </c>
      <c r="G1650" t="s">
        <v>2381</v>
      </c>
      <c r="H1650" t="s">
        <v>2382</v>
      </c>
      <c r="I1650" s="9">
        <f>IF(MedExam_Table[[#This Row],[NumberOfMajorSurgeries]]="No major surgery",0,MedExam_Table[[#This Row],[NumberOfMajorSurgeries]])</f>
        <v>0</v>
      </c>
      <c r="J1650" t="str">
        <f>PROPER(MedExam_Table[[#This Row],[Heart Issues]])</f>
        <v>No</v>
      </c>
      <c r="K1650" t="str">
        <f>PROPER(IF(MedExam_Table[[#This Row],[smoker]]= "?","No",MedExam_Table[[#This Row],[smoker]]))</f>
        <v>Yes</v>
      </c>
      <c r="L1650" t="str">
        <f>IF(MedExam_Table[[#This Row],[BMI]]&lt;18.5,"Underweight",IF(MedExam_Table[[#This Row],[BMI]]&lt;25,"NormalWeight",IF(MedExam_Table[[#This Row],[BMI]]&lt;=30,"OverWeight","Obesity")))</f>
        <v>OverWeight</v>
      </c>
      <c r="M1650" t="str">
        <f>IF(MedExam_Table[[#This Row],[HBA1C]]&lt;5.7,"Normal",IF(MedExam_Table[[#This Row],[HBA1C]]&lt;6.4,"Prediabetes","Diabetes"))</f>
        <v>Diabetes</v>
      </c>
      <c r="N1650" t="str">
        <f>PROPER(MedExam_Table[[#This Row],[Any Transplants]])</f>
        <v>No</v>
      </c>
    </row>
    <row r="1651" spans="1:14" x14ac:dyDescent="0.3">
      <c r="A1651" t="s">
        <v>1991</v>
      </c>
      <c r="B1651">
        <v>24.86</v>
      </c>
      <c r="C1651">
        <v>8.92</v>
      </c>
      <c r="D1651" t="s">
        <v>2382</v>
      </c>
      <c r="E1651" t="s">
        <v>2380</v>
      </c>
      <c r="F1651" t="s">
        <v>2380</v>
      </c>
      <c r="G1651">
        <v>2</v>
      </c>
      <c r="H1651" t="s">
        <v>2380</v>
      </c>
      <c r="I1651" s="9">
        <f>IF(MedExam_Table[[#This Row],[NumberOfMajorSurgeries]]="No major surgery",0,MedExam_Table[[#This Row],[NumberOfMajorSurgeries]])</f>
        <v>2</v>
      </c>
      <c r="J1651" t="str">
        <f>PROPER(MedExam_Table[[#This Row],[Heart Issues]])</f>
        <v>Yes</v>
      </c>
      <c r="K1651" t="str">
        <f>PROPER(IF(MedExam_Table[[#This Row],[smoker]]= "?","No",MedExam_Table[[#This Row],[smoker]]))</f>
        <v>No</v>
      </c>
      <c r="L1651" t="str">
        <f>IF(MedExam_Table[[#This Row],[BMI]]&lt;18.5,"Underweight",IF(MedExam_Table[[#This Row],[BMI]]&lt;25,"NormalWeight",IF(MedExam_Table[[#This Row],[BMI]]&lt;=30,"OverWeight","Obesity")))</f>
        <v>NormalWeight</v>
      </c>
      <c r="M1651" t="str">
        <f>IF(MedExam_Table[[#This Row],[HBA1C]]&lt;5.7,"Normal",IF(MedExam_Table[[#This Row],[HBA1C]]&lt;6.4,"Prediabetes","Diabetes"))</f>
        <v>Diabetes</v>
      </c>
      <c r="N1651" t="str">
        <f>PROPER(MedExam_Table[[#This Row],[Any Transplants]])</f>
        <v>No</v>
      </c>
    </row>
    <row r="1652" spans="1:14" x14ac:dyDescent="0.3">
      <c r="A1652" t="s">
        <v>1990</v>
      </c>
      <c r="B1652">
        <v>19.54</v>
      </c>
      <c r="C1652">
        <v>5.37</v>
      </c>
      <c r="D1652" t="s">
        <v>2380</v>
      </c>
      <c r="E1652" t="s">
        <v>2380</v>
      </c>
      <c r="F1652" t="s">
        <v>2380</v>
      </c>
      <c r="G1652" t="s">
        <v>2381</v>
      </c>
      <c r="H1652" t="s">
        <v>2382</v>
      </c>
      <c r="I1652" s="9">
        <f>IF(MedExam_Table[[#This Row],[NumberOfMajorSurgeries]]="No major surgery",0,MedExam_Table[[#This Row],[NumberOfMajorSurgeries]])</f>
        <v>0</v>
      </c>
      <c r="J1652" t="str">
        <f>PROPER(MedExam_Table[[#This Row],[Heart Issues]])</f>
        <v>No</v>
      </c>
      <c r="K1652" t="str">
        <f>PROPER(IF(MedExam_Table[[#This Row],[smoker]]= "?","No",MedExam_Table[[#This Row],[smoker]]))</f>
        <v>Yes</v>
      </c>
      <c r="L1652" t="str">
        <f>IF(MedExam_Table[[#This Row],[BMI]]&lt;18.5,"Underweight",IF(MedExam_Table[[#This Row],[BMI]]&lt;25,"NormalWeight",IF(MedExam_Table[[#This Row],[BMI]]&lt;=30,"OverWeight","Obesity")))</f>
        <v>NormalWeight</v>
      </c>
      <c r="M1652" t="str">
        <f>IF(MedExam_Table[[#This Row],[HBA1C]]&lt;5.7,"Normal",IF(MedExam_Table[[#This Row],[HBA1C]]&lt;6.4,"Prediabetes","Diabetes"))</f>
        <v>Normal</v>
      </c>
      <c r="N1652" t="str">
        <f>PROPER(MedExam_Table[[#This Row],[Any Transplants]])</f>
        <v>No</v>
      </c>
    </row>
    <row r="1653" spans="1:14" x14ac:dyDescent="0.3">
      <c r="A1653" t="s">
        <v>1989</v>
      </c>
      <c r="B1653">
        <v>26.74</v>
      </c>
      <c r="C1653">
        <v>4.3099999999999996</v>
      </c>
      <c r="D1653" t="s">
        <v>2380</v>
      </c>
      <c r="E1653" t="s">
        <v>2380</v>
      </c>
      <c r="F1653" t="s">
        <v>2380</v>
      </c>
      <c r="G1653" t="s">
        <v>2381</v>
      </c>
      <c r="H1653" t="s">
        <v>2382</v>
      </c>
      <c r="I1653" s="9">
        <f>IF(MedExam_Table[[#This Row],[NumberOfMajorSurgeries]]="No major surgery",0,MedExam_Table[[#This Row],[NumberOfMajorSurgeries]])</f>
        <v>0</v>
      </c>
      <c r="J1653" t="str">
        <f>PROPER(MedExam_Table[[#This Row],[Heart Issues]])</f>
        <v>No</v>
      </c>
      <c r="K1653" t="str">
        <f>PROPER(IF(MedExam_Table[[#This Row],[smoker]]= "?","No",MedExam_Table[[#This Row],[smoker]]))</f>
        <v>Yes</v>
      </c>
      <c r="L1653" t="str">
        <f>IF(MedExam_Table[[#This Row],[BMI]]&lt;18.5,"Underweight",IF(MedExam_Table[[#This Row],[BMI]]&lt;25,"NormalWeight",IF(MedExam_Table[[#This Row],[BMI]]&lt;=30,"OverWeight","Obesity")))</f>
        <v>OverWeight</v>
      </c>
      <c r="M1653" t="str">
        <f>IF(MedExam_Table[[#This Row],[HBA1C]]&lt;5.7,"Normal",IF(MedExam_Table[[#This Row],[HBA1C]]&lt;6.4,"Prediabetes","Diabetes"))</f>
        <v>Normal</v>
      </c>
      <c r="N1653" t="str">
        <f>PROPER(MedExam_Table[[#This Row],[Any Transplants]])</f>
        <v>No</v>
      </c>
    </row>
    <row r="1654" spans="1:14" x14ac:dyDescent="0.3">
      <c r="A1654" t="s">
        <v>1988</v>
      </c>
      <c r="B1654">
        <v>22.99</v>
      </c>
      <c r="C1654">
        <v>10.46</v>
      </c>
      <c r="D1654" t="s">
        <v>2380</v>
      </c>
      <c r="E1654" t="s">
        <v>2380</v>
      </c>
      <c r="F1654" t="s">
        <v>2380</v>
      </c>
      <c r="G1654">
        <v>3</v>
      </c>
      <c r="H1654" t="s">
        <v>2382</v>
      </c>
      <c r="I1654" s="9">
        <f>IF(MedExam_Table[[#This Row],[NumberOfMajorSurgeries]]="No major surgery",0,MedExam_Table[[#This Row],[NumberOfMajorSurgeries]])</f>
        <v>3</v>
      </c>
      <c r="J1654" t="str">
        <f>PROPER(MedExam_Table[[#This Row],[Heart Issues]])</f>
        <v>No</v>
      </c>
      <c r="K1654" t="str">
        <f>PROPER(IF(MedExam_Table[[#This Row],[smoker]]= "?","No",MedExam_Table[[#This Row],[smoker]]))</f>
        <v>Yes</v>
      </c>
      <c r="L1654" t="str">
        <f>IF(MedExam_Table[[#This Row],[BMI]]&lt;18.5,"Underweight",IF(MedExam_Table[[#This Row],[BMI]]&lt;25,"NormalWeight",IF(MedExam_Table[[#This Row],[BMI]]&lt;=30,"OverWeight","Obesity")))</f>
        <v>NormalWeight</v>
      </c>
      <c r="M1654" t="str">
        <f>IF(MedExam_Table[[#This Row],[HBA1C]]&lt;5.7,"Normal",IF(MedExam_Table[[#This Row],[HBA1C]]&lt;6.4,"Prediabetes","Diabetes"))</f>
        <v>Diabetes</v>
      </c>
      <c r="N1654" t="str">
        <f>PROPER(MedExam_Table[[#This Row],[Any Transplants]])</f>
        <v>No</v>
      </c>
    </row>
    <row r="1655" spans="1:14" x14ac:dyDescent="0.3">
      <c r="A1655" t="s">
        <v>1987</v>
      </c>
      <c r="B1655">
        <v>31.46</v>
      </c>
      <c r="C1655">
        <v>7.39</v>
      </c>
      <c r="D1655" t="s">
        <v>2380</v>
      </c>
      <c r="E1655" t="s">
        <v>2380</v>
      </c>
      <c r="F1655" t="s">
        <v>2380</v>
      </c>
      <c r="G1655" t="s">
        <v>2381</v>
      </c>
      <c r="H1655" t="s">
        <v>2380</v>
      </c>
      <c r="I1655" s="9">
        <f>IF(MedExam_Table[[#This Row],[NumberOfMajorSurgeries]]="No major surgery",0,MedExam_Table[[#This Row],[NumberOfMajorSurgeries]])</f>
        <v>0</v>
      </c>
      <c r="J1655" t="str">
        <f>PROPER(MedExam_Table[[#This Row],[Heart Issues]])</f>
        <v>No</v>
      </c>
      <c r="K1655" t="str">
        <f>PROPER(IF(MedExam_Table[[#This Row],[smoker]]= "?","No",MedExam_Table[[#This Row],[smoker]]))</f>
        <v>No</v>
      </c>
      <c r="L1655" t="str">
        <f>IF(MedExam_Table[[#This Row],[BMI]]&lt;18.5,"Underweight",IF(MedExam_Table[[#This Row],[BMI]]&lt;25,"NormalWeight",IF(MedExam_Table[[#This Row],[BMI]]&lt;=30,"OverWeight","Obesity")))</f>
        <v>Obesity</v>
      </c>
      <c r="M1655" t="str">
        <f>IF(MedExam_Table[[#This Row],[HBA1C]]&lt;5.7,"Normal",IF(MedExam_Table[[#This Row],[HBA1C]]&lt;6.4,"Prediabetes","Diabetes"))</f>
        <v>Diabetes</v>
      </c>
      <c r="N1655" t="str">
        <f>PROPER(MedExam_Table[[#This Row],[Any Transplants]])</f>
        <v>No</v>
      </c>
    </row>
    <row r="1656" spans="1:14" x14ac:dyDescent="0.3">
      <c r="A1656" t="s">
        <v>1986</v>
      </c>
      <c r="B1656">
        <v>30.86</v>
      </c>
      <c r="C1656">
        <v>6.18</v>
      </c>
      <c r="D1656" t="s">
        <v>2380</v>
      </c>
      <c r="E1656" t="s">
        <v>2382</v>
      </c>
      <c r="F1656" t="s">
        <v>2380</v>
      </c>
      <c r="G1656">
        <v>2</v>
      </c>
      <c r="H1656" t="s">
        <v>2382</v>
      </c>
      <c r="I1656" s="9">
        <f>IF(MedExam_Table[[#This Row],[NumberOfMajorSurgeries]]="No major surgery",0,MedExam_Table[[#This Row],[NumberOfMajorSurgeries]])</f>
        <v>2</v>
      </c>
      <c r="J1656" t="str">
        <f>PROPER(MedExam_Table[[#This Row],[Heart Issues]])</f>
        <v>No</v>
      </c>
      <c r="K1656" t="str">
        <f>PROPER(IF(MedExam_Table[[#This Row],[smoker]]= "?","No",MedExam_Table[[#This Row],[smoker]]))</f>
        <v>Yes</v>
      </c>
      <c r="L1656" t="str">
        <f>IF(MedExam_Table[[#This Row],[BMI]]&lt;18.5,"Underweight",IF(MedExam_Table[[#This Row],[BMI]]&lt;25,"NormalWeight",IF(MedExam_Table[[#This Row],[BMI]]&lt;=30,"OverWeight","Obesity")))</f>
        <v>Obesity</v>
      </c>
      <c r="M1656" t="str">
        <f>IF(MedExam_Table[[#This Row],[HBA1C]]&lt;5.7,"Normal",IF(MedExam_Table[[#This Row],[HBA1C]]&lt;6.4,"Prediabetes","Diabetes"))</f>
        <v>Prediabetes</v>
      </c>
      <c r="N1656" t="str">
        <f>PROPER(MedExam_Table[[#This Row],[Any Transplants]])</f>
        <v>Yes</v>
      </c>
    </row>
    <row r="1657" spans="1:14" x14ac:dyDescent="0.3">
      <c r="A1657" t="s">
        <v>1985</v>
      </c>
      <c r="B1657">
        <v>31.96</v>
      </c>
      <c r="C1657">
        <v>8.86</v>
      </c>
      <c r="D1657" t="s">
        <v>2380</v>
      </c>
      <c r="E1657" t="s">
        <v>2380</v>
      </c>
      <c r="F1657" t="s">
        <v>2380</v>
      </c>
      <c r="G1657" t="s">
        <v>2381</v>
      </c>
      <c r="H1657" t="s">
        <v>2382</v>
      </c>
      <c r="I1657" s="9">
        <f>IF(MedExam_Table[[#This Row],[NumberOfMajorSurgeries]]="No major surgery",0,MedExam_Table[[#This Row],[NumberOfMajorSurgeries]])</f>
        <v>0</v>
      </c>
      <c r="J1657" t="str">
        <f>PROPER(MedExam_Table[[#This Row],[Heart Issues]])</f>
        <v>No</v>
      </c>
      <c r="K1657" t="str">
        <f>PROPER(IF(MedExam_Table[[#This Row],[smoker]]= "?","No",MedExam_Table[[#This Row],[smoker]]))</f>
        <v>Yes</v>
      </c>
      <c r="L1657" t="str">
        <f>IF(MedExam_Table[[#This Row],[BMI]]&lt;18.5,"Underweight",IF(MedExam_Table[[#This Row],[BMI]]&lt;25,"NormalWeight",IF(MedExam_Table[[#This Row],[BMI]]&lt;=30,"OverWeight","Obesity")))</f>
        <v>Obesity</v>
      </c>
      <c r="M1657" t="str">
        <f>IF(MedExam_Table[[#This Row],[HBA1C]]&lt;5.7,"Normal",IF(MedExam_Table[[#This Row],[HBA1C]]&lt;6.4,"Prediabetes","Diabetes"))</f>
        <v>Diabetes</v>
      </c>
      <c r="N1657" t="str">
        <f>PROPER(MedExam_Table[[#This Row],[Any Transplants]])</f>
        <v>No</v>
      </c>
    </row>
    <row r="1658" spans="1:14" x14ac:dyDescent="0.3">
      <c r="A1658" t="s">
        <v>1984</v>
      </c>
      <c r="B1658">
        <v>23.76</v>
      </c>
      <c r="C1658">
        <v>10.96</v>
      </c>
      <c r="D1658" t="s">
        <v>2380</v>
      </c>
      <c r="E1658" t="s">
        <v>2380</v>
      </c>
      <c r="F1658" t="s">
        <v>2380</v>
      </c>
      <c r="G1658">
        <v>3</v>
      </c>
      <c r="H1658" t="s">
        <v>2382</v>
      </c>
      <c r="I1658" s="9">
        <f>IF(MedExam_Table[[#This Row],[NumberOfMajorSurgeries]]="No major surgery",0,MedExam_Table[[#This Row],[NumberOfMajorSurgeries]])</f>
        <v>3</v>
      </c>
      <c r="J1658" t="str">
        <f>PROPER(MedExam_Table[[#This Row],[Heart Issues]])</f>
        <v>No</v>
      </c>
      <c r="K1658" t="str">
        <f>PROPER(IF(MedExam_Table[[#This Row],[smoker]]= "?","No",MedExam_Table[[#This Row],[smoker]]))</f>
        <v>Yes</v>
      </c>
      <c r="L1658" t="str">
        <f>IF(MedExam_Table[[#This Row],[BMI]]&lt;18.5,"Underweight",IF(MedExam_Table[[#This Row],[BMI]]&lt;25,"NormalWeight",IF(MedExam_Table[[#This Row],[BMI]]&lt;=30,"OverWeight","Obesity")))</f>
        <v>NormalWeight</v>
      </c>
      <c r="M1658" t="str">
        <f>IF(MedExam_Table[[#This Row],[HBA1C]]&lt;5.7,"Normal",IF(MedExam_Table[[#This Row],[HBA1C]]&lt;6.4,"Prediabetes","Diabetes"))</f>
        <v>Diabetes</v>
      </c>
      <c r="N1658" t="str">
        <f>PROPER(MedExam_Table[[#This Row],[Any Transplants]])</f>
        <v>No</v>
      </c>
    </row>
    <row r="1659" spans="1:14" x14ac:dyDescent="0.3">
      <c r="A1659" t="s">
        <v>1983</v>
      </c>
      <c r="B1659">
        <v>19.38</v>
      </c>
      <c r="C1659">
        <v>6.28</v>
      </c>
      <c r="D1659" t="s">
        <v>2380</v>
      </c>
      <c r="E1659" t="s">
        <v>2380</v>
      </c>
      <c r="F1659" t="s">
        <v>2380</v>
      </c>
      <c r="G1659" t="s">
        <v>2381</v>
      </c>
      <c r="H1659" t="s">
        <v>2382</v>
      </c>
      <c r="I1659" s="9">
        <f>IF(MedExam_Table[[#This Row],[NumberOfMajorSurgeries]]="No major surgery",0,MedExam_Table[[#This Row],[NumberOfMajorSurgeries]])</f>
        <v>0</v>
      </c>
      <c r="J1659" t="str">
        <f>PROPER(MedExam_Table[[#This Row],[Heart Issues]])</f>
        <v>No</v>
      </c>
      <c r="K1659" t="str">
        <f>PROPER(IF(MedExam_Table[[#This Row],[smoker]]= "?","No",MedExam_Table[[#This Row],[smoker]]))</f>
        <v>Yes</v>
      </c>
      <c r="L1659" t="str">
        <f>IF(MedExam_Table[[#This Row],[BMI]]&lt;18.5,"Underweight",IF(MedExam_Table[[#This Row],[BMI]]&lt;25,"NormalWeight",IF(MedExam_Table[[#This Row],[BMI]]&lt;=30,"OverWeight","Obesity")))</f>
        <v>NormalWeight</v>
      </c>
      <c r="M1659" t="str">
        <f>IF(MedExam_Table[[#This Row],[HBA1C]]&lt;5.7,"Normal",IF(MedExam_Table[[#This Row],[HBA1C]]&lt;6.4,"Prediabetes","Diabetes"))</f>
        <v>Prediabetes</v>
      </c>
      <c r="N1659" t="str">
        <f>PROPER(MedExam_Table[[#This Row],[Any Transplants]])</f>
        <v>No</v>
      </c>
    </row>
    <row r="1660" spans="1:14" x14ac:dyDescent="0.3">
      <c r="A1660" t="s">
        <v>2334</v>
      </c>
      <c r="B1660">
        <v>34.96</v>
      </c>
      <c r="C1660">
        <v>6.52</v>
      </c>
      <c r="D1660" t="s">
        <v>2380</v>
      </c>
      <c r="E1660" t="s">
        <v>2380</v>
      </c>
      <c r="F1660" t="s">
        <v>2380</v>
      </c>
      <c r="G1660" t="s">
        <v>2381</v>
      </c>
      <c r="H1660" t="s">
        <v>2382</v>
      </c>
      <c r="I1660" s="9">
        <f>IF(MedExam_Table[[#This Row],[NumberOfMajorSurgeries]]="No major surgery",0,MedExam_Table[[#This Row],[NumberOfMajorSurgeries]])</f>
        <v>0</v>
      </c>
      <c r="J1660" t="str">
        <f>PROPER(MedExam_Table[[#This Row],[Heart Issues]])</f>
        <v>No</v>
      </c>
      <c r="K1660" t="str">
        <f>PROPER(IF(MedExam_Table[[#This Row],[smoker]]= "?","No",MedExam_Table[[#This Row],[smoker]]))</f>
        <v>Yes</v>
      </c>
      <c r="L1660" t="str">
        <f>IF(MedExam_Table[[#This Row],[BMI]]&lt;18.5,"Underweight",IF(MedExam_Table[[#This Row],[BMI]]&lt;25,"NormalWeight",IF(MedExam_Table[[#This Row],[BMI]]&lt;=30,"OverWeight","Obesity")))</f>
        <v>Obesity</v>
      </c>
      <c r="M1660" t="str">
        <f>IF(MedExam_Table[[#This Row],[HBA1C]]&lt;5.7,"Normal",IF(MedExam_Table[[#This Row],[HBA1C]]&lt;6.4,"Prediabetes","Diabetes"))</f>
        <v>Diabetes</v>
      </c>
      <c r="N1660" t="str">
        <f>PROPER(MedExam_Table[[#This Row],[Any Transplants]])</f>
        <v>No</v>
      </c>
    </row>
    <row r="1661" spans="1:14" x14ac:dyDescent="0.3">
      <c r="A1661" t="s">
        <v>1982</v>
      </c>
      <c r="B1661">
        <v>16.21</v>
      </c>
      <c r="C1661">
        <v>6.29</v>
      </c>
      <c r="D1661" t="s">
        <v>2382</v>
      </c>
      <c r="E1661" t="s">
        <v>2380</v>
      </c>
      <c r="F1661" t="s">
        <v>2380</v>
      </c>
      <c r="G1661">
        <v>1</v>
      </c>
      <c r="H1661" t="s">
        <v>2382</v>
      </c>
      <c r="I1661" s="9">
        <f>IF(MedExam_Table[[#This Row],[NumberOfMajorSurgeries]]="No major surgery",0,MedExam_Table[[#This Row],[NumberOfMajorSurgeries]])</f>
        <v>1</v>
      </c>
      <c r="J1661" t="str">
        <f>PROPER(MedExam_Table[[#This Row],[Heart Issues]])</f>
        <v>Yes</v>
      </c>
      <c r="K1661" t="str">
        <f>PROPER(IF(MedExam_Table[[#This Row],[smoker]]= "?","No",MedExam_Table[[#This Row],[smoker]]))</f>
        <v>Yes</v>
      </c>
      <c r="L1661" t="str">
        <f>IF(MedExam_Table[[#This Row],[BMI]]&lt;18.5,"Underweight",IF(MedExam_Table[[#This Row],[BMI]]&lt;25,"NormalWeight",IF(MedExam_Table[[#This Row],[BMI]]&lt;=30,"OverWeight","Obesity")))</f>
        <v>Underweight</v>
      </c>
      <c r="M1661" t="str">
        <f>IF(MedExam_Table[[#This Row],[HBA1C]]&lt;5.7,"Normal",IF(MedExam_Table[[#This Row],[HBA1C]]&lt;6.4,"Prediabetes","Diabetes"))</f>
        <v>Prediabetes</v>
      </c>
      <c r="N1661" t="str">
        <f>PROPER(MedExam_Table[[#This Row],[Any Transplants]])</f>
        <v>No</v>
      </c>
    </row>
    <row r="1662" spans="1:14" x14ac:dyDescent="0.3">
      <c r="A1662" t="s">
        <v>1981</v>
      </c>
      <c r="B1662">
        <v>32.54</v>
      </c>
      <c r="C1662">
        <v>4.0199999999999996</v>
      </c>
      <c r="D1662" t="s">
        <v>2380</v>
      </c>
      <c r="E1662" t="s">
        <v>2382</v>
      </c>
      <c r="F1662" t="s">
        <v>2380</v>
      </c>
      <c r="G1662">
        <v>1</v>
      </c>
      <c r="H1662" t="s">
        <v>2382</v>
      </c>
      <c r="I1662" s="9">
        <f>IF(MedExam_Table[[#This Row],[NumberOfMajorSurgeries]]="No major surgery",0,MedExam_Table[[#This Row],[NumberOfMajorSurgeries]])</f>
        <v>1</v>
      </c>
      <c r="J1662" t="str">
        <f>PROPER(MedExam_Table[[#This Row],[Heart Issues]])</f>
        <v>No</v>
      </c>
      <c r="K1662" t="str">
        <f>PROPER(IF(MedExam_Table[[#This Row],[smoker]]= "?","No",MedExam_Table[[#This Row],[smoker]]))</f>
        <v>Yes</v>
      </c>
      <c r="L1662" t="str">
        <f>IF(MedExam_Table[[#This Row],[BMI]]&lt;18.5,"Underweight",IF(MedExam_Table[[#This Row],[BMI]]&lt;25,"NormalWeight",IF(MedExam_Table[[#This Row],[BMI]]&lt;=30,"OverWeight","Obesity")))</f>
        <v>Obesity</v>
      </c>
      <c r="M1662" t="str">
        <f>IF(MedExam_Table[[#This Row],[HBA1C]]&lt;5.7,"Normal",IF(MedExam_Table[[#This Row],[HBA1C]]&lt;6.4,"Prediabetes","Diabetes"))</f>
        <v>Normal</v>
      </c>
      <c r="N1662" t="str">
        <f>PROPER(MedExam_Table[[#This Row],[Any Transplants]])</f>
        <v>Yes</v>
      </c>
    </row>
    <row r="1663" spans="1:14" x14ac:dyDescent="0.3">
      <c r="A1663" t="s">
        <v>1980</v>
      </c>
      <c r="B1663">
        <v>36.765000000000001</v>
      </c>
      <c r="C1663">
        <v>11.95</v>
      </c>
      <c r="D1663" t="s">
        <v>2382</v>
      </c>
      <c r="E1663" t="s">
        <v>2380</v>
      </c>
      <c r="F1663" t="s">
        <v>2380</v>
      </c>
      <c r="G1663">
        <v>2</v>
      </c>
      <c r="H1663" t="s">
        <v>2380</v>
      </c>
      <c r="I1663" s="9">
        <f>IF(MedExam_Table[[#This Row],[NumberOfMajorSurgeries]]="No major surgery",0,MedExam_Table[[#This Row],[NumberOfMajorSurgeries]])</f>
        <v>2</v>
      </c>
      <c r="J1663" t="str">
        <f>PROPER(MedExam_Table[[#This Row],[Heart Issues]])</f>
        <v>Yes</v>
      </c>
      <c r="K1663" t="str">
        <f>PROPER(IF(MedExam_Table[[#This Row],[smoker]]= "?","No",MedExam_Table[[#This Row],[smoker]]))</f>
        <v>No</v>
      </c>
      <c r="L1663" t="str">
        <f>IF(MedExam_Table[[#This Row],[BMI]]&lt;18.5,"Underweight",IF(MedExam_Table[[#This Row],[BMI]]&lt;25,"NormalWeight",IF(MedExam_Table[[#This Row],[BMI]]&lt;=30,"OverWeight","Obesity")))</f>
        <v>Obesity</v>
      </c>
      <c r="M1663" t="str">
        <f>IF(MedExam_Table[[#This Row],[HBA1C]]&lt;5.7,"Normal",IF(MedExam_Table[[#This Row],[HBA1C]]&lt;6.4,"Prediabetes","Diabetes"))</f>
        <v>Diabetes</v>
      </c>
      <c r="N1663" t="str">
        <f>PROPER(MedExam_Table[[#This Row],[Any Transplants]])</f>
        <v>No</v>
      </c>
    </row>
    <row r="1664" spans="1:14" x14ac:dyDescent="0.3">
      <c r="A1664" t="s">
        <v>1979</v>
      </c>
      <c r="B1664">
        <v>35.909999999999997</v>
      </c>
      <c r="C1664">
        <v>8.7100000000000009</v>
      </c>
      <c r="D1664" t="s">
        <v>2380</v>
      </c>
      <c r="E1664" t="s">
        <v>2380</v>
      </c>
      <c r="F1664" t="s">
        <v>2380</v>
      </c>
      <c r="G1664" t="s">
        <v>2381</v>
      </c>
      <c r="H1664" t="s">
        <v>2380</v>
      </c>
      <c r="I1664" s="9">
        <f>IF(MedExam_Table[[#This Row],[NumberOfMajorSurgeries]]="No major surgery",0,MedExam_Table[[#This Row],[NumberOfMajorSurgeries]])</f>
        <v>0</v>
      </c>
      <c r="J1664" t="str">
        <f>PROPER(MedExam_Table[[#This Row],[Heart Issues]])</f>
        <v>No</v>
      </c>
      <c r="K1664" t="str">
        <f>PROPER(IF(MedExam_Table[[#This Row],[smoker]]= "?","No",MedExam_Table[[#This Row],[smoker]]))</f>
        <v>No</v>
      </c>
      <c r="L1664" t="str">
        <f>IF(MedExam_Table[[#This Row],[BMI]]&lt;18.5,"Underweight",IF(MedExam_Table[[#This Row],[BMI]]&lt;25,"NormalWeight",IF(MedExam_Table[[#This Row],[BMI]]&lt;=30,"OverWeight","Obesity")))</f>
        <v>Obesity</v>
      </c>
      <c r="M1664" t="str">
        <f>IF(MedExam_Table[[#This Row],[HBA1C]]&lt;5.7,"Normal",IF(MedExam_Table[[#This Row],[HBA1C]]&lt;6.4,"Prediabetes","Diabetes"))</f>
        <v>Diabetes</v>
      </c>
      <c r="N1664" t="str">
        <f>PROPER(MedExam_Table[[#This Row],[Any Transplants]])</f>
        <v>No</v>
      </c>
    </row>
    <row r="1665" spans="1:14" x14ac:dyDescent="0.3">
      <c r="A1665" t="s">
        <v>1978</v>
      </c>
      <c r="B1665">
        <v>32.06</v>
      </c>
      <c r="C1665">
        <v>4.67</v>
      </c>
      <c r="D1665" t="s">
        <v>2380</v>
      </c>
      <c r="E1665" t="s">
        <v>2382</v>
      </c>
      <c r="F1665" t="s">
        <v>2380</v>
      </c>
      <c r="G1665">
        <v>1</v>
      </c>
      <c r="H1665" t="s">
        <v>2382</v>
      </c>
      <c r="I1665" s="9">
        <f>IF(MedExam_Table[[#This Row],[NumberOfMajorSurgeries]]="No major surgery",0,MedExam_Table[[#This Row],[NumberOfMajorSurgeries]])</f>
        <v>1</v>
      </c>
      <c r="J1665" t="str">
        <f>PROPER(MedExam_Table[[#This Row],[Heart Issues]])</f>
        <v>No</v>
      </c>
      <c r="K1665" t="str">
        <f>PROPER(IF(MedExam_Table[[#This Row],[smoker]]= "?","No",MedExam_Table[[#This Row],[smoker]]))</f>
        <v>Yes</v>
      </c>
      <c r="L1665" t="str">
        <f>IF(MedExam_Table[[#This Row],[BMI]]&lt;18.5,"Underweight",IF(MedExam_Table[[#This Row],[BMI]]&lt;25,"NormalWeight",IF(MedExam_Table[[#This Row],[BMI]]&lt;=30,"OverWeight","Obesity")))</f>
        <v>Obesity</v>
      </c>
      <c r="M1665" t="str">
        <f>IF(MedExam_Table[[#This Row],[HBA1C]]&lt;5.7,"Normal",IF(MedExam_Table[[#This Row],[HBA1C]]&lt;6.4,"Prediabetes","Diabetes"))</f>
        <v>Normal</v>
      </c>
      <c r="N1665" t="str">
        <f>PROPER(MedExam_Table[[#This Row],[Any Transplants]])</f>
        <v>Yes</v>
      </c>
    </row>
    <row r="1666" spans="1:14" x14ac:dyDescent="0.3">
      <c r="A1666" t="s">
        <v>1977</v>
      </c>
      <c r="B1666">
        <v>24.1</v>
      </c>
      <c r="C1666">
        <v>11.14</v>
      </c>
      <c r="D1666" t="s">
        <v>2382</v>
      </c>
      <c r="E1666" t="s">
        <v>2380</v>
      </c>
      <c r="F1666" t="s">
        <v>2380</v>
      </c>
      <c r="G1666">
        <v>1</v>
      </c>
      <c r="H1666" t="s">
        <v>2380</v>
      </c>
      <c r="I1666" s="9">
        <f>IF(MedExam_Table[[#This Row],[NumberOfMajorSurgeries]]="No major surgery",0,MedExam_Table[[#This Row],[NumberOfMajorSurgeries]])</f>
        <v>1</v>
      </c>
      <c r="J1666" t="str">
        <f>PROPER(MedExam_Table[[#This Row],[Heart Issues]])</f>
        <v>Yes</v>
      </c>
      <c r="K1666" t="str">
        <f>PROPER(IF(MedExam_Table[[#This Row],[smoker]]= "?","No",MedExam_Table[[#This Row],[smoker]]))</f>
        <v>No</v>
      </c>
      <c r="L1666" t="str">
        <f>IF(MedExam_Table[[#This Row],[BMI]]&lt;18.5,"Underweight",IF(MedExam_Table[[#This Row],[BMI]]&lt;25,"NormalWeight",IF(MedExam_Table[[#This Row],[BMI]]&lt;=30,"OverWeight","Obesity")))</f>
        <v>NormalWeight</v>
      </c>
      <c r="M1666" t="str">
        <f>IF(MedExam_Table[[#This Row],[HBA1C]]&lt;5.7,"Normal",IF(MedExam_Table[[#This Row],[HBA1C]]&lt;6.4,"Prediabetes","Diabetes"))</f>
        <v>Diabetes</v>
      </c>
      <c r="N1666" t="str">
        <f>PROPER(MedExam_Table[[#This Row],[Any Transplants]])</f>
        <v>No</v>
      </c>
    </row>
    <row r="1667" spans="1:14" x14ac:dyDescent="0.3">
      <c r="A1667" t="s">
        <v>1976</v>
      </c>
      <c r="B1667">
        <v>27.1</v>
      </c>
      <c r="C1667">
        <v>9.0500000000000007</v>
      </c>
      <c r="D1667" t="s">
        <v>2380</v>
      </c>
      <c r="E1667" t="s">
        <v>2380</v>
      </c>
      <c r="F1667" t="s">
        <v>2380</v>
      </c>
      <c r="G1667">
        <v>2</v>
      </c>
      <c r="H1667" t="s">
        <v>2380</v>
      </c>
      <c r="I1667" s="9">
        <f>IF(MedExam_Table[[#This Row],[NumberOfMajorSurgeries]]="No major surgery",0,MedExam_Table[[#This Row],[NumberOfMajorSurgeries]])</f>
        <v>2</v>
      </c>
      <c r="J1667" t="str">
        <f>PROPER(MedExam_Table[[#This Row],[Heart Issues]])</f>
        <v>No</v>
      </c>
      <c r="K1667" t="str">
        <f>PROPER(IF(MedExam_Table[[#This Row],[smoker]]= "?","No",MedExam_Table[[#This Row],[smoker]]))</f>
        <v>No</v>
      </c>
      <c r="L1667" t="str">
        <f>IF(MedExam_Table[[#This Row],[BMI]]&lt;18.5,"Underweight",IF(MedExam_Table[[#This Row],[BMI]]&lt;25,"NormalWeight",IF(MedExam_Table[[#This Row],[BMI]]&lt;=30,"OverWeight","Obesity")))</f>
        <v>OverWeight</v>
      </c>
      <c r="M1667" t="str">
        <f>IF(MedExam_Table[[#This Row],[HBA1C]]&lt;5.7,"Normal",IF(MedExam_Table[[#This Row],[HBA1C]]&lt;6.4,"Prediabetes","Diabetes"))</f>
        <v>Diabetes</v>
      </c>
      <c r="N1667" t="str">
        <f>PROPER(MedExam_Table[[#This Row],[Any Transplants]])</f>
        <v>No</v>
      </c>
    </row>
    <row r="1668" spans="1:14" x14ac:dyDescent="0.3">
      <c r="A1668" t="s">
        <v>1975</v>
      </c>
      <c r="B1668">
        <v>24.42</v>
      </c>
      <c r="C1668">
        <v>11.31</v>
      </c>
      <c r="D1668" t="s">
        <v>2380</v>
      </c>
      <c r="E1668" t="s">
        <v>2380</v>
      </c>
      <c r="F1668" t="s">
        <v>2380</v>
      </c>
      <c r="G1668" t="s">
        <v>2381</v>
      </c>
      <c r="H1668" t="s">
        <v>2382</v>
      </c>
      <c r="I1668" s="9">
        <f>IF(MedExam_Table[[#This Row],[NumberOfMajorSurgeries]]="No major surgery",0,MedExam_Table[[#This Row],[NumberOfMajorSurgeries]])</f>
        <v>0</v>
      </c>
      <c r="J1668" t="str">
        <f>PROPER(MedExam_Table[[#This Row],[Heart Issues]])</f>
        <v>No</v>
      </c>
      <c r="K1668" t="str">
        <f>PROPER(IF(MedExam_Table[[#This Row],[smoker]]= "?","No",MedExam_Table[[#This Row],[smoker]]))</f>
        <v>Yes</v>
      </c>
      <c r="L1668" t="str">
        <f>IF(MedExam_Table[[#This Row],[BMI]]&lt;18.5,"Underweight",IF(MedExam_Table[[#This Row],[BMI]]&lt;25,"NormalWeight",IF(MedExam_Table[[#This Row],[BMI]]&lt;=30,"OverWeight","Obesity")))</f>
        <v>NormalWeight</v>
      </c>
      <c r="M1668" t="str">
        <f>IF(MedExam_Table[[#This Row],[HBA1C]]&lt;5.7,"Normal",IF(MedExam_Table[[#This Row],[HBA1C]]&lt;6.4,"Prediabetes","Diabetes"))</f>
        <v>Diabetes</v>
      </c>
      <c r="N1668" t="str">
        <f>PROPER(MedExam_Table[[#This Row],[Any Transplants]])</f>
        <v>No</v>
      </c>
    </row>
    <row r="1669" spans="1:14" x14ac:dyDescent="0.3">
      <c r="A1669" t="s">
        <v>1974</v>
      </c>
      <c r="B1669">
        <v>26.695</v>
      </c>
      <c r="C1669">
        <v>4.68</v>
      </c>
      <c r="D1669" t="s">
        <v>2382</v>
      </c>
      <c r="E1669" t="s">
        <v>2380</v>
      </c>
      <c r="F1669" t="s">
        <v>2380</v>
      </c>
      <c r="G1669">
        <v>2</v>
      </c>
      <c r="H1669" t="s">
        <v>2382</v>
      </c>
      <c r="I1669" s="9">
        <f>IF(MedExam_Table[[#This Row],[NumberOfMajorSurgeries]]="No major surgery",0,MedExam_Table[[#This Row],[NumberOfMajorSurgeries]])</f>
        <v>2</v>
      </c>
      <c r="J1669" t="str">
        <f>PROPER(MedExam_Table[[#This Row],[Heart Issues]])</f>
        <v>Yes</v>
      </c>
      <c r="K1669" t="str">
        <f>PROPER(IF(MedExam_Table[[#This Row],[smoker]]= "?","No",MedExam_Table[[#This Row],[smoker]]))</f>
        <v>Yes</v>
      </c>
      <c r="L1669" t="str">
        <f>IF(MedExam_Table[[#This Row],[BMI]]&lt;18.5,"Underweight",IF(MedExam_Table[[#This Row],[BMI]]&lt;25,"NormalWeight",IF(MedExam_Table[[#This Row],[BMI]]&lt;=30,"OverWeight","Obesity")))</f>
        <v>OverWeight</v>
      </c>
      <c r="M1669" t="str">
        <f>IF(MedExam_Table[[#This Row],[HBA1C]]&lt;5.7,"Normal",IF(MedExam_Table[[#This Row],[HBA1C]]&lt;6.4,"Prediabetes","Diabetes"))</f>
        <v>Normal</v>
      </c>
      <c r="N1669" t="str">
        <f>PROPER(MedExam_Table[[#This Row],[Any Transplants]])</f>
        <v>No</v>
      </c>
    </row>
    <row r="1670" spans="1:14" x14ac:dyDescent="0.3">
      <c r="A1670" t="s">
        <v>1973</v>
      </c>
      <c r="B1670">
        <v>27.79</v>
      </c>
      <c r="C1670">
        <v>6.05</v>
      </c>
      <c r="D1670" t="s">
        <v>2382</v>
      </c>
      <c r="E1670" t="s">
        <v>2382</v>
      </c>
      <c r="F1670" t="s">
        <v>2380</v>
      </c>
      <c r="G1670">
        <v>1</v>
      </c>
      <c r="H1670" t="s">
        <v>2382</v>
      </c>
      <c r="I1670" s="9">
        <f>IF(MedExam_Table[[#This Row],[NumberOfMajorSurgeries]]="No major surgery",0,MedExam_Table[[#This Row],[NumberOfMajorSurgeries]])</f>
        <v>1</v>
      </c>
      <c r="J1670" t="str">
        <f>PROPER(MedExam_Table[[#This Row],[Heart Issues]])</f>
        <v>Yes</v>
      </c>
      <c r="K1670" t="str">
        <f>PROPER(IF(MedExam_Table[[#This Row],[smoker]]= "?","No",MedExam_Table[[#This Row],[smoker]]))</f>
        <v>Yes</v>
      </c>
      <c r="L1670" t="str">
        <f>IF(MedExam_Table[[#This Row],[BMI]]&lt;18.5,"Underweight",IF(MedExam_Table[[#This Row],[BMI]]&lt;25,"NormalWeight",IF(MedExam_Table[[#This Row],[BMI]]&lt;=30,"OverWeight","Obesity")))</f>
        <v>OverWeight</v>
      </c>
      <c r="M1670" t="str">
        <f>IF(MedExam_Table[[#This Row],[HBA1C]]&lt;5.7,"Normal",IF(MedExam_Table[[#This Row],[HBA1C]]&lt;6.4,"Prediabetes","Diabetes"))</f>
        <v>Prediabetes</v>
      </c>
      <c r="N1670" t="str">
        <f>PROPER(MedExam_Table[[#This Row],[Any Transplants]])</f>
        <v>Yes</v>
      </c>
    </row>
    <row r="1671" spans="1:14" x14ac:dyDescent="0.3">
      <c r="A1671" t="s">
        <v>2369</v>
      </c>
      <c r="B1671">
        <v>38.094999999999999</v>
      </c>
      <c r="C1671">
        <v>6.05</v>
      </c>
      <c r="D1671" t="s">
        <v>2380</v>
      </c>
      <c r="E1671" t="s">
        <v>2380</v>
      </c>
      <c r="F1671" t="s">
        <v>2380</v>
      </c>
      <c r="G1671" t="s">
        <v>2381</v>
      </c>
      <c r="H1671" t="s">
        <v>2382</v>
      </c>
      <c r="I1671" s="9">
        <f>IF(MedExam_Table[[#This Row],[NumberOfMajorSurgeries]]="No major surgery",0,MedExam_Table[[#This Row],[NumberOfMajorSurgeries]])</f>
        <v>0</v>
      </c>
      <c r="J1671" t="str">
        <f>PROPER(MedExam_Table[[#This Row],[Heart Issues]])</f>
        <v>No</v>
      </c>
      <c r="K1671" t="str">
        <f>PROPER(IF(MedExam_Table[[#This Row],[smoker]]= "?","No",MedExam_Table[[#This Row],[smoker]]))</f>
        <v>Yes</v>
      </c>
      <c r="L1671" t="str">
        <f>IF(MedExam_Table[[#This Row],[BMI]]&lt;18.5,"Underweight",IF(MedExam_Table[[#This Row],[BMI]]&lt;25,"NormalWeight",IF(MedExam_Table[[#This Row],[BMI]]&lt;=30,"OverWeight","Obesity")))</f>
        <v>Obesity</v>
      </c>
      <c r="M1671" t="str">
        <f>IF(MedExam_Table[[#This Row],[HBA1C]]&lt;5.7,"Normal",IF(MedExam_Table[[#This Row],[HBA1C]]&lt;6.4,"Prediabetes","Diabetes"))</f>
        <v>Prediabetes</v>
      </c>
      <c r="N1671" t="str">
        <f>PROPER(MedExam_Table[[#This Row],[Any Transplants]])</f>
        <v>No</v>
      </c>
    </row>
    <row r="1672" spans="1:14" x14ac:dyDescent="0.3">
      <c r="A1672" t="s">
        <v>2333</v>
      </c>
      <c r="B1672">
        <v>35.5</v>
      </c>
      <c r="C1672">
        <v>5.14</v>
      </c>
      <c r="D1672" t="s">
        <v>2380</v>
      </c>
      <c r="E1672" t="s">
        <v>2380</v>
      </c>
      <c r="F1672" t="s">
        <v>2383</v>
      </c>
      <c r="G1672">
        <v>1</v>
      </c>
      <c r="H1672" t="s">
        <v>2382</v>
      </c>
      <c r="I1672" s="9">
        <f>IF(MedExam_Table[[#This Row],[NumberOfMajorSurgeries]]="No major surgery",0,MedExam_Table[[#This Row],[NumberOfMajorSurgeries]])</f>
        <v>1</v>
      </c>
      <c r="J1672" t="str">
        <f>PROPER(MedExam_Table[[#This Row],[Heart Issues]])</f>
        <v>No</v>
      </c>
      <c r="K1672" t="str">
        <f>PROPER(IF(MedExam_Table[[#This Row],[smoker]]= "?","No",MedExam_Table[[#This Row],[smoker]]))</f>
        <v>Yes</v>
      </c>
      <c r="L1672" t="str">
        <f>IF(MedExam_Table[[#This Row],[BMI]]&lt;18.5,"Underweight",IF(MedExam_Table[[#This Row],[BMI]]&lt;25,"NormalWeight",IF(MedExam_Table[[#This Row],[BMI]]&lt;=30,"OverWeight","Obesity")))</f>
        <v>Obesity</v>
      </c>
      <c r="M1672" t="str">
        <f>IF(MedExam_Table[[#This Row],[HBA1C]]&lt;5.7,"Normal",IF(MedExam_Table[[#This Row],[HBA1C]]&lt;6.4,"Prediabetes","Diabetes"))</f>
        <v>Normal</v>
      </c>
      <c r="N1672" t="str">
        <f>PROPER(MedExam_Table[[#This Row],[Any Transplants]])</f>
        <v>No</v>
      </c>
    </row>
    <row r="1673" spans="1:14" x14ac:dyDescent="0.3">
      <c r="A1673" t="s">
        <v>1972</v>
      </c>
      <c r="B1673">
        <v>32.68</v>
      </c>
      <c r="C1673">
        <v>4.68</v>
      </c>
      <c r="D1673" t="s">
        <v>2382</v>
      </c>
      <c r="E1673" t="s">
        <v>2380</v>
      </c>
      <c r="F1673" t="s">
        <v>2380</v>
      </c>
      <c r="G1673" t="s">
        <v>2381</v>
      </c>
      <c r="H1673" t="s">
        <v>2380</v>
      </c>
      <c r="I1673" s="9">
        <f>IF(MedExam_Table[[#This Row],[NumberOfMajorSurgeries]]="No major surgery",0,MedExam_Table[[#This Row],[NumberOfMajorSurgeries]])</f>
        <v>0</v>
      </c>
      <c r="J1673" t="str">
        <f>PROPER(MedExam_Table[[#This Row],[Heart Issues]])</f>
        <v>Yes</v>
      </c>
      <c r="K1673" t="str">
        <f>PROPER(IF(MedExam_Table[[#This Row],[smoker]]= "?","No",MedExam_Table[[#This Row],[smoker]]))</f>
        <v>No</v>
      </c>
      <c r="L1673" t="str">
        <f>IF(MedExam_Table[[#This Row],[BMI]]&lt;18.5,"Underweight",IF(MedExam_Table[[#This Row],[BMI]]&lt;25,"NormalWeight",IF(MedExam_Table[[#This Row],[BMI]]&lt;=30,"OverWeight","Obesity")))</f>
        <v>Obesity</v>
      </c>
      <c r="M1673" t="str">
        <f>IF(MedExam_Table[[#This Row],[HBA1C]]&lt;5.7,"Normal",IF(MedExam_Table[[#This Row],[HBA1C]]&lt;6.4,"Prediabetes","Diabetes"))</f>
        <v>Normal</v>
      </c>
      <c r="N1673" t="str">
        <f>PROPER(MedExam_Table[[#This Row],[Any Transplants]])</f>
        <v>No</v>
      </c>
    </row>
    <row r="1674" spans="1:14" x14ac:dyDescent="0.3">
      <c r="A1674" t="s">
        <v>1971</v>
      </c>
      <c r="B1674">
        <v>26.4</v>
      </c>
      <c r="C1674">
        <v>9.5</v>
      </c>
      <c r="D1674" t="s">
        <v>2382</v>
      </c>
      <c r="E1674" t="s">
        <v>2380</v>
      </c>
      <c r="F1674" t="s">
        <v>2380</v>
      </c>
      <c r="G1674">
        <v>2</v>
      </c>
      <c r="H1674" t="s">
        <v>2380</v>
      </c>
      <c r="I1674" s="9">
        <f>IF(MedExam_Table[[#This Row],[NumberOfMajorSurgeries]]="No major surgery",0,MedExam_Table[[#This Row],[NumberOfMajorSurgeries]])</f>
        <v>2</v>
      </c>
      <c r="J1674" t="str">
        <f>PROPER(MedExam_Table[[#This Row],[Heart Issues]])</f>
        <v>Yes</v>
      </c>
      <c r="K1674" t="str">
        <f>PROPER(IF(MedExam_Table[[#This Row],[smoker]]= "?","No",MedExam_Table[[#This Row],[smoker]]))</f>
        <v>No</v>
      </c>
      <c r="L1674" t="str">
        <f>IF(MedExam_Table[[#This Row],[BMI]]&lt;18.5,"Underweight",IF(MedExam_Table[[#This Row],[BMI]]&lt;25,"NormalWeight",IF(MedExam_Table[[#This Row],[BMI]]&lt;=30,"OverWeight","Obesity")))</f>
        <v>OverWeight</v>
      </c>
      <c r="M1674" t="str">
        <f>IF(MedExam_Table[[#This Row],[HBA1C]]&lt;5.7,"Normal",IF(MedExam_Table[[#This Row],[HBA1C]]&lt;6.4,"Prediabetes","Diabetes"))</f>
        <v>Diabetes</v>
      </c>
      <c r="N1674" t="str">
        <f>PROPER(MedExam_Table[[#This Row],[Any Transplants]])</f>
        <v>No</v>
      </c>
    </row>
    <row r="1675" spans="1:14" x14ac:dyDescent="0.3">
      <c r="A1675" t="s">
        <v>1970</v>
      </c>
      <c r="B1675">
        <v>23.655000000000001</v>
      </c>
      <c r="C1675">
        <v>10.84</v>
      </c>
      <c r="D1675" t="s">
        <v>2382</v>
      </c>
      <c r="E1675" t="s">
        <v>2380</v>
      </c>
      <c r="F1675" t="s">
        <v>2383</v>
      </c>
      <c r="G1675">
        <v>1</v>
      </c>
      <c r="H1675" t="s">
        <v>2382</v>
      </c>
      <c r="I1675" s="9">
        <f>IF(MedExam_Table[[#This Row],[NumberOfMajorSurgeries]]="No major surgery",0,MedExam_Table[[#This Row],[NumberOfMajorSurgeries]])</f>
        <v>1</v>
      </c>
      <c r="J1675" t="str">
        <f>PROPER(MedExam_Table[[#This Row],[Heart Issues]])</f>
        <v>Yes</v>
      </c>
      <c r="K1675" t="str">
        <f>PROPER(IF(MedExam_Table[[#This Row],[smoker]]= "?","No",MedExam_Table[[#This Row],[smoker]]))</f>
        <v>Yes</v>
      </c>
      <c r="L1675" t="str">
        <f>IF(MedExam_Table[[#This Row],[BMI]]&lt;18.5,"Underweight",IF(MedExam_Table[[#This Row],[BMI]]&lt;25,"NormalWeight",IF(MedExam_Table[[#This Row],[BMI]]&lt;=30,"OverWeight","Obesity")))</f>
        <v>NormalWeight</v>
      </c>
      <c r="M1675" t="str">
        <f>IF(MedExam_Table[[#This Row],[HBA1C]]&lt;5.7,"Normal",IF(MedExam_Table[[#This Row],[HBA1C]]&lt;6.4,"Prediabetes","Diabetes"))</f>
        <v>Diabetes</v>
      </c>
      <c r="N1675" t="str">
        <f>PROPER(MedExam_Table[[#This Row],[Any Transplants]])</f>
        <v>No</v>
      </c>
    </row>
    <row r="1676" spans="1:14" x14ac:dyDescent="0.3">
      <c r="A1676" t="s">
        <v>1969</v>
      </c>
      <c r="B1676">
        <v>27.36</v>
      </c>
      <c r="C1676">
        <v>5.88</v>
      </c>
      <c r="D1676" t="s">
        <v>2380</v>
      </c>
      <c r="E1676" t="s">
        <v>2380</v>
      </c>
      <c r="F1676" t="s">
        <v>2380</v>
      </c>
      <c r="G1676">
        <v>2</v>
      </c>
      <c r="H1676" t="s">
        <v>2380</v>
      </c>
      <c r="I1676" s="9">
        <f>IF(MedExam_Table[[#This Row],[NumberOfMajorSurgeries]]="No major surgery",0,MedExam_Table[[#This Row],[NumberOfMajorSurgeries]])</f>
        <v>2</v>
      </c>
      <c r="J1676" t="str">
        <f>PROPER(MedExam_Table[[#This Row],[Heart Issues]])</f>
        <v>No</v>
      </c>
      <c r="K1676" t="str">
        <f>PROPER(IF(MedExam_Table[[#This Row],[smoker]]= "?","No",MedExam_Table[[#This Row],[smoker]]))</f>
        <v>No</v>
      </c>
      <c r="L1676" t="str">
        <f>IF(MedExam_Table[[#This Row],[BMI]]&lt;18.5,"Underweight",IF(MedExam_Table[[#This Row],[BMI]]&lt;25,"NormalWeight",IF(MedExam_Table[[#This Row],[BMI]]&lt;=30,"OverWeight","Obesity")))</f>
        <v>OverWeight</v>
      </c>
      <c r="M1676" t="str">
        <f>IF(MedExam_Table[[#This Row],[HBA1C]]&lt;5.7,"Normal",IF(MedExam_Table[[#This Row],[HBA1C]]&lt;6.4,"Prediabetes","Diabetes"))</f>
        <v>Prediabetes</v>
      </c>
      <c r="N1676" t="str">
        <f>PROPER(MedExam_Table[[#This Row],[Any Transplants]])</f>
        <v>No</v>
      </c>
    </row>
    <row r="1677" spans="1:14" x14ac:dyDescent="0.3">
      <c r="A1677" t="s">
        <v>1968</v>
      </c>
      <c r="B1677">
        <v>27.82</v>
      </c>
      <c r="C1677">
        <v>5.24</v>
      </c>
      <c r="D1677" t="s">
        <v>2382</v>
      </c>
      <c r="E1677" t="s">
        <v>2380</v>
      </c>
      <c r="F1677" t="s">
        <v>2380</v>
      </c>
      <c r="G1677" t="s">
        <v>2381</v>
      </c>
      <c r="H1677" t="s">
        <v>2382</v>
      </c>
      <c r="I1677" s="9">
        <f>IF(MedExam_Table[[#This Row],[NumberOfMajorSurgeries]]="No major surgery",0,MedExam_Table[[#This Row],[NumberOfMajorSurgeries]])</f>
        <v>0</v>
      </c>
      <c r="J1677" t="str">
        <f>PROPER(MedExam_Table[[#This Row],[Heart Issues]])</f>
        <v>Yes</v>
      </c>
      <c r="K1677" t="str">
        <f>PROPER(IF(MedExam_Table[[#This Row],[smoker]]= "?","No",MedExam_Table[[#This Row],[smoker]]))</f>
        <v>Yes</v>
      </c>
      <c r="L1677" t="str">
        <f>IF(MedExam_Table[[#This Row],[BMI]]&lt;18.5,"Underweight",IF(MedExam_Table[[#This Row],[BMI]]&lt;25,"NormalWeight",IF(MedExam_Table[[#This Row],[BMI]]&lt;=30,"OverWeight","Obesity")))</f>
        <v>OverWeight</v>
      </c>
      <c r="M1677" t="str">
        <f>IF(MedExam_Table[[#This Row],[HBA1C]]&lt;5.7,"Normal",IF(MedExam_Table[[#This Row],[HBA1C]]&lt;6.4,"Prediabetes","Diabetes"))</f>
        <v>Normal</v>
      </c>
      <c r="N1677" t="str">
        <f>PROPER(MedExam_Table[[#This Row],[Any Transplants]])</f>
        <v>No</v>
      </c>
    </row>
    <row r="1678" spans="1:14" x14ac:dyDescent="0.3">
      <c r="A1678" t="s">
        <v>1967</v>
      </c>
      <c r="B1678">
        <v>25.46</v>
      </c>
      <c r="C1678">
        <v>11.75</v>
      </c>
      <c r="D1678" t="s">
        <v>2380</v>
      </c>
      <c r="E1678" t="s">
        <v>2380</v>
      </c>
      <c r="F1678" t="s">
        <v>2380</v>
      </c>
      <c r="G1678" t="s">
        <v>2381</v>
      </c>
      <c r="H1678" t="s">
        <v>2380</v>
      </c>
      <c r="I1678" s="9">
        <f>IF(MedExam_Table[[#This Row],[NumberOfMajorSurgeries]]="No major surgery",0,MedExam_Table[[#This Row],[NumberOfMajorSurgeries]])</f>
        <v>0</v>
      </c>
      <c r="J1678" t="str">
        <f>PROPER(MedExam_Table[[#This Row],[Heart Issues]])</f>
        <v>No</v>
      </c>
      <c r="K1678" t="str">
        <f>PROPER(IF(MedExam_Table[[#This Row],[smoker]]= "?","No",MedExam_Table[[#This Row],[smoker]]))</f>
        <v>No</v>
      </c>
      <c r="L1678" t="str">
        <f>IF(MedExam_Table[[#This Row],[BMI]]&lt;18.5,"Underweight",IF(MedExam_Table[[#This Row],[BMI]]&lt;25,"NormalWeight",IF(MedExam_Table[[#This Row],[BMI]]&lt;=30,"OverWeight","Obesity")))</f>
        <v>OverWeight</v>
      </c>
      <c r="M1678" t="str">
        <f>IF(MedExam_Table[[#This Row],[HBA1C]]&lt;5.7,"Normal",IF(MedExam_Table[[#This Row],[HBA1C]]&lt;6.4,"Prediabetes","Diabetes"))</f>
        <v>Diabetes</v>
      </c>
      <c r="N1678" t="str">
        <f>PROPER(MedExam_Table[[#This Row],[Any Transplants]])</f>
        <v>No</v>
      </c>
    </row>
    <row r="1679" spans="1:14" x14ac:dyDescent="0.3">
      <c r="A1679" t="s">
        <v>1966</v>
      </c>
      <c r="B1679">
        <v>25.1</v>
      </c>
      <c r="C1679">
        <v>6.97</v>
      </c>
      <c r="D1679" t="s">
        <v>2380</v>
      </c>
      <c r="E1679" t="s">
        <v>2380</v>
      </c>
      <c r="F1679" t="s">
        <v>2380</v>
      </c>
      <c r="G1679" t="s">
        <v>2381</v>
      </c>
      <c r="H1679" t="s">
        <v>2382</v>
      </c>
      <c r="I1679" s="9">
        <f>IF(MedExam_Table[[#This Row],[NumberOfMajorSurgeries]]="No major surgery",0,MedExam_Table[[#This Row],[NumberOfMajorSurgeries]])</f>
        <v>0</v>
      </c>
      <c r="J1679" t="str">
        <f>PROPER(MedExam_Table[[#This Row],[Heart Issues]])</f>
        <v>No</v>
      </c>
      <c r="K1679" t="str">
        <f>PROPER(IF(MedExam_Table[[#This Row],[smoker]]= "?","No",MedExam_Table[[#This Row],[smoker]]))</f>
        <v>Yes</v>
      </c>
      <c r="L1679" t="str">
        <f>IF(MedExam_Table[[#This Row],[BMI]]&lt;18.5,"Underweight",IF(MedExam_Table[[#This Row],[BMI]]&lt;25,"NormalWeight",IF(MedExam_Table[[#This Row],[BMI]]&lt;=30,"OverWeight","Obesity")))</f>
        <v>OverWeight</v>
      </c>
      <c r="M1679" t="str">
        <f>IF(MedExam_Table[[#This Row],[HBA1C]]&lt;5.7,"Normal",IF(MedExam_Table[[#This Row],[HBA1C]]&lt;6.4,"Prediabetes","Diabetes"))</f>
        <v>Diabetes</v>
      </c>
      <c r="N1679" t="str">
        <f>PROPER(MedExam_Table[[#This Row],[Any Transplants]])</f>
        <v>No</v>
      </c>
    </row>
    <row r="1680" spans="1:14" x14ac:dyDescent="0.3">
      <c r="A1680" t="s">
        <v>1965</v>
      </c>
      <c r="B1680">
        <v>32.11</v>
      </c>
      <c r="C1680">
        <v>4.76</v>
      </c>
      <c r="D1680" t="s">
        <v>2380</v>
      </c>
      <c r="E1680" t="s">
        <v>2380</v>
      </c>
      <c r="F1680" t="s">
        <v>2380</v>
      </c>
      <c r="G1680">
        <v>2</v>
      </c>
      <c r="H1680" t="s">
        <v>2380</v>
      </c>
      <c r="I1680" s="9">
        <f>IF(MedExam_Table[[#This Row],[NumberOfMajorSurgeries]]="No major surgery",0,MedExam_Table[[#This Row],[NumberOfMajorSurgeries]])</f>
        <v>2</v>
      </c>
      <c r="J1680" t="str">
        <f>PROPER(MedExam_Table[[#This Row],[Heart Issues]])</f>
        <v>No</v>
      </c>
      <c r="K1680" t="str">
        <f>PROPER(IF(MedExam_Table[[#This Row],[smoker]]= "?","No",MedExam_Table[[#This Row],[smoker]]))</f>
        <v>No</v>
      </c>
      <c r="L1680" t="str">
        <f>IF(MedExam_Table[[#This Row],[BMI]]&lt;18.5,"Underweight",IF(MedExam_Table[[#This Row],[BMI]]&lt;25,"NormalWeight",IF(MedExam_Table[[#This Row],[BMI]]&lt;=30,"OverWeight","Obesity")))</f>
        <v>Obesity</v>
      </c>
      <c r="M1680" t="str">
        <f>IF(MedExam_Table[[#This Row],[HBA1C]]&lt;5.7,"Normal",IF(MedExam_Table[[#This Row],[HBA1C]]&lt;6.4,"Prediabetes","Diabetes"))</f>
        <v>Normal</v>
      </c>
      <c r="N1680" t="str">
        <f>PROPER(MedExam_Table[[#This Row],[Any Transplants]])</f>
        <v>No</v>
      </c>
    </row>
    <row r="1681" spans="1:14" x14ac:dyDescent="0.3">
      <c r="A1681" t="s">
        <v>1964</v>
      </c>
      <c r="B1681">
        <v>29.8</v>
      </c>
      <c r="C1681">
        <v>8.24</v>
      </c>
      <c r="D1681" t="s">
        <v>2382</v>
      </c>
      <c r="E1681" t="s">
        <v>2380</v>
      </c>
      <c r="F1681" t="s">
        <v>2380</v>
      </c>
      <c r="G1681">
        <v>1</v>
      </c>
      <c r="H1681" t="s">
        <v>2382</v>
      </c>
      <c r="I1681" s="9">
        <f>IF(MedExam_Table[[#This Row],[NumberOfMajorSurgeries]]="No major surgery",0,MedExam_Table[[#This Row],[NumberOfMajorSurgeries]])</f>
        <v>1</v>
      </c>
      <c r="J1681" t="str">
        <f>PROPER(MedExam_Table[[#This Row],[Heart Issues]])</f>
        <v>Yes</v>
      </c>
      <c r="K1681" t="str">
        <f>PROPER(IF(MedExam_Table[[#This Row],[smoker]]= "?","No",MedExam_Table[[#This Row],[smoker]]))</f>
        <v>Yes</v>
      </c>
      <c r="L1681" t="str">
        <f>IF(MedExam_Table[[#This Row],[BMI]]&lt;18.5,"Underweight",IF(MedExam_Table[[#This Row],[BMI]]&lt;25,"NormalWeight",IF(MedExam_Table[[#This Row],[BMI]]&lt;=30,"OverWeight","Obesity")))</f>
        <v>OverWeight</v>
      </c>
      <c r="M1681" t="str">
        <f>IF(MedExam_Table[[#This Row],[HBA1C]]&lt;5.7,"Normal",IF(MedExam_Table[[#This Row],[HBA1C]]&lt;6.4,"Prediabetes","Diabetes"))</f>
        <v>Diabetes</v>
      </c>
      <c r="N1681" t="str">
        <f>PROPER(MedExam_Table[[#This Row],[Any Transplants]])</f>
        <v>No</v>
      </c>
    </row>
    <row r="1682" spans="1:14" x14ac:dyDescent="0.3">
      <c r="A1682" t="s">
        <v>1963</v>
      </c>
      <c r="B1682">
        <v>24.01</v>
      </c>
      <c r="C1682">
        <v>4.76</v>
      </c>
      <c r="D1682" t="s">
        <v>2380</v>
      </c>
      <c r="E1682" t="s">
        <v>2380</v>
      </c>
      <c r="F1682" t="s">
        <v>2380</v>
      </c>
      <c r="G1682">
        <v>1</v>
      </c>
      <c r="H1682" t="s">
        <v>2382</v>
      </c>
      <c r="I1682" s="9">
        <f>IF(MedExam_Table[[#This Row],[NumberOfMajorSurgeries]]="No major surgery",0,MedExam_Table[[#This Row],[NumberOfMajorSurgeries]])</f>
        <v>1</v>
      </c>
      <c r="J1682" t="str">
        <f>PROPER(MedExam_Table[[#This Row],[Heart Issues]])</f>
        <v>No</v>
      </c>
      <c r="K1682" t="str">
        <f>PROPER(IF(MedExam_Table[[#This Row],[smoker]]= "?","No",MedExam_Table[[#This Row],[smoker]]))</f>
        <v>Yes</v>
      </c>
      <c r="L1682" t="str">
        <f>IF(MedExam_Table[[#This Row],[BMI]]&lt;18.5,"Underweight",IF(MedExam_Table[[#This Row],[BMI]]&lt;25,"NormalWeight",IF(MedExam_Table[[#This Row],[BMI]]&lt;=30,"OverWeight","Obesity")))</f>
        <v>NormalWeight</v>
      </c>
      <c r="M1682" t="str">
        <f>IF(MedExam_Table[[#This Row],[HBA1C]]&lt;5.7,"Normal",IF(MedExam_Table[[#This Row],[HBA1C]]&lt;6.4,"Prediabetes","Diabetes"))</f>
        <v>Normal</v>
      </c>
      <c r="N1682" t="str">
        <f>PROPER(MedExam_Table[[#This Row],[Any Transplants]])</f>
        <v>No</v>
      </c>
    </row>
    <row r="1683" spans="1:14" x14ac:dyDescent="0.3">
      <c r="A1683" t="s">
        <v>2332</v>
      </c>
      <c r="B1683">
        <v>52.58</v>
      </c>
      <c r="C1683">
        <v>4.1900000000000004</v>
      </c>
      <c r="D1683" t="s">
        <v>2380</v>
      </c>
      <c r="E1683" t="s">
        <v>2382</v>
      </c>
      <c r="F1683" t="s">
        <v>2380</v>
      </c>
      <c r="G1683">
        <v>1</v>
      </c>
      <c r="H1683" t="s">
        <v>2382</v>
      </c>
      <c r="I1683" s="9">
        <f>IF(MedExam_Table[[#This Row],[NumberOfMajorSurgeries]]="No major surgery",0,MedExam_Table[[#This Row],[NumberOfMajorSurgeries]])</f>
        <v>1</v>
      </c>
      <c r="J1683" t="str">
        <f>PROPER(MedExam_Table[[#This Row],[Heart Issues]])</f>
        <v>No</v>
      </c>
      <c r="K1683" t="str">
        <f>PROPER(IF(MedExam_Table[[#This Row],[smoker]]= "?","No",MedExam_Table[[#This Row],[smoker]]))</f>
        <v>Yes</v>
      </c>
      <c r="L1683" t="str">
        <f>IF(MedExam_Table[[#This Row],[BMI]]&lt;18.5,"Underweight",IF(MedExam_Table[[#This Row],[BMI]]&lt;25,"NormalWeight",IF(MedExam_Table[[#This Row],[BMI]]&lt;=30,"OverWeight","Obesity")))</f>
        <v>Obesity</v>
      </c>
      <c r="M1683" t="str">
        <f>IF(MedExam_Table[[#This Row],[HBA1C]]&lt;5.7,"Normal",IF(MedExam_Table[[#This Row],[HBA1C]]&lt;6.4,"Prediabetes","Diabetes"))</f>
        <v>Normal</v>
      </c>
      <c r="N1683" t="str">
        <f>PROPER(MedExam_Table[[#This Row],[Any Transplants]])</f>
        <v>Yes</v>
      </c>
    </row>
    <row r="1684" spans="1:14" x14ac:dyDescent="0.3">
      <c r="A1684" t="s">
        <v>1962</v>
      </c>
      <c r="B1684">
        <v>23.21</v>
      </c>
      <c r="C1684">
        <v>6.03</v>
      </c>
      <c r="D1684" t="s">
        <v>2380</v>
      </c>
      <c r="E1684" t="s">
        <v>2380</v>
      </c>
      <c r="F1684" t="s">
        <v>2380</v>
      </c>
      <c r="G1684">
        <v>1</v>
      </c>
      <c r="H1684" t="s">
        <v>2380</v>
      </c>
      <c r="I1684" s="9">
        <f>IF(MedExam_Table[[#This Row],[NumberOfMajorSurgeries]]="No major surgery",0,MedExam_Table[[#This Row],[NumberOfMajorSurgeries]])</f>
        <v>1</v>
      </c>
      <c r="J1684" t="str">
        <f>PROPER(MedExam_Table[[#This Row],[Heart Issues]])</f>
        <v>No</v>
      </c>
      <c r="K1684" t="str">
        <f>PROPER(IF(MedExam_Table[[#This Row],[smoker]]= "?","No",MedExam_Table[[#This Row],[smoker]]))</f>
        <v>No</v>
      </c>
      <c r="L1684" t="str">
        <f>IF(MedExam_Table[[#This Row],[BMI]]&lt;18.5,"Underweight",IF(MedExam_Table[[#This Row],[BMI]]&lt;25,"NormalWeight",IF(MedExam_Table[[#This Row],[BMI]]&lt;=30,"OverWeight","Obesity")))</f>
        <v>NormalWeight</v>
      </c>
      <c r="M1684" t="str">
        <f>IF(MedExam_Table[[#This Row],[HBA1C]]&lt;5.7,"Normal",IF(MedExam_Table[[#This Row],[HBA1C]]&lt;6.4,"Prediabetes","Diabetes"))</f>
        <v>Prediabetes</v>
      </c>
      <c r="N1684" t="str">
        <f>PROPER(MedExam_Table[[#This Row],[Any Transplants]])</f>
        <v>No</v>
      </c>
    </row>
    <row r="1685" spans="1:14" x14ac:dyDescent="0.3">
      <c r="A1685" t="s">
        <v>1961</v>
      </c>
      <c r="B1685">
        <v>21.2</v>
      </c>
      <c r="C1685">
        <v>4.07</v>
      </c>
      <c r="D1685" t="s">
        <v>2382</v>
      </c>
      <c r="E1685" t="s">
        <v>2380</v>
      </c>
      <c r="F1685" t="s">
        <v>2380</v>
      </c>
      <c r="G1685">
        <v>1</v>
      </c>
      <c r="H1685" t="s">
        <v>2382</v>
      </c>
      <c r="I1685" s="9">
        <f>IF(MedExam_Table[[#This Row],[NumberOfMajorSurgeries]]="No major surgery",0,MedExam_Table[[#This Row],[NumberOfMajorSurgeries]])</f>
        <v>1</v>
      </c>
      <c r="J1685" t="str">
        <f>PROPER(MedExam_Table[[#This Row],[Heart Issues]])</f>
        <v>Yes</v>
      </c>
      <c r="K1685" t="str">
        <f>PROPER(IF(MedExam_Table[[#This Row],[smoker]]= "?","No",MedExam_Table[[#This Row],[smoker]]))</f>
        <v>Yes</v>
      </c>
      <c r="L1685" t="str">
        <f>IF(MedExam_Table[[#This Row],[BMI]]&lt;18.5,"Underweight",IF(MedExam_Table[[#This Row],[BMI]]&lt;25,"NormalWeight",IF(MedExam_Table[[#This Row],[BMI]]&lt;=30,"OverWeight","Obesity")))</f>
        <v>NormalWeight</v>
      </c>
      <c r="M1685" t="str">
        <f>IF(MedExam_Table[[#This Row],[HBA1C]]&lt;5.7,"Normal",IF(MedExam_Table[[#This Row],[HBA1C]]&lt;6.4,"Prediabetes","Diabetes"))</f>
        <v>Normal</v>
      </c>
      <c r="N1685" t="str">
        <f>PROPER(MedExam_Table[[#This Row],[Any Transplants]])</f>
        <v>No</v>
      </c>
    </row>
    <row r="1686" spans="1:14" x14ac:dyDescent="0.3">
      <c r="A1686" t="s">
        <v>1960</v>
      </c>
      <c r="B1686">
        <v>28.215</v>
      </c>
      <c r="C1686">
        <v>8.26</v>
      </c>
      <c r="D1686" t="s">
        <v>2382</v>
      </c>
      <c r="E1686" t="s">
        <v>2380</v>
      </c>
      <c r="F1686" t="s">
        <v>2380</v>
      </c>
      <c r="G1686">
        <v>1</v>
      </c>
      <c r="H1686" t="s">
        <v>2382</v>
      </c>
      <c r="I1686" s="9">
        <f>IF(MedExam_Table[[#This Row],[NumberOfMajorSurgeries]]="No major surgery",0,MedExam_Table[[#This Row],[NumberOfMajorSurgeries]])</f>
        <v>1</v>
      </c>
      <c r="J1686" t="str">
        <f>PROPER(MedExam_Table[[#This Row],[Heart Issues]])</f>
        <v>Yes</v>
      </c>
      <c r="K1686" t="str">
        <f>PROPER(IF(MedExam_Table[[#This Row],[smoker]]= "?","No",MedExam_Table[[#This Row],[smoker]]))</f>
        <v>Yes</v>
      </c>
      <c r="L1686" t="str">
        <f>IF(MedExam_Table[[#This Row],[BMI]]&lt;18.5,"Underweight",IF(MedExam_Table[[#This Row],[BMI]]&lt;25,"NormalWeight",IF(MedExam_Table[[#This Row],[BMI]]&lt;=30,"OverWeight","Obesity")))</f>
        <v>OverWeight</v>
      </c>
      <c r="M1686" t="str">
        <f>IF(MedExam_Table[[#This Row],[HBA1C]]&lt;5.7,"Normal",IF(MedExam_Table[[#This Row],[HBA1C]]&lt;6.4,"Prediabetes","Diabetes"))</f>
        <v>Diabetes</v>
      </c>
      <c r="N1686" t="str">
        <f>PROPER(MedExam_Table[[#This Row],[Any Transplants]])</f>
        <v>No</v>
      </c>
    </row>
    <row r="1687" spans="1:14" x14ac:dyDescent="0.3">
      <c r="A1687" t="s">
        <v>1959</v>
      </c>
      <c r="B1687">
        <v>38.094999999999999</v>
      </c>
      <c r="C1687">
        <v>4.76</v>
      </c>
      <c r="D1687" t="s">
        <v>2380</v>
      </c>
      <c r="E1687" t="s">
        <v>2380</v>
      </c>
      <c r="F1687" t="s">
        <v>2380</v>
      </c>
      <c r="G1687">
        <v>1</v>
      </c>
      <c r="H1687" t="s">
        <v>2380</v>
      </c>
      <c r="I1687" s="9">
        <f>IF(MedExam_Table[[#This Row],[NumberOfMajorSurgeries]]="No major surgery",0,MedExam_Table[[#This Row],[NumberOfMajorSurgeries]])</f>
        <v>1</v>
      </c>
      <c r="J1687" t="str">
        <f>PROPER(MedExam_Table[[#This Row],[Heart Issues]])</f>
        <v>No</v>
      </c>
      <c r="K1687" t="str">
        <f>PROPER(IF(MedExam_Table[[#This Row],[smoker]]= "?","No",MedExam_Table[[#This Row],[smoker]]))</f>
        <v>No</v>
      </c>
      <c r="L1687" t="str">
        <f>IF(MedExam_Table[[#This Row],[BMI]]&lt;18.5,"Underweight",IF(MedExam_Table[[#This Row],[BMI]]&lt;25,"NormalWeight",IF(MedExam_Table[[#This Row],[BMI]]&lt;=30,"OverWeight","Obesity")))</f>
        <v>Obesity</v>
      </c>
      <c r="M1687" t="str">
        <f>IF(MedExam_Table[[#This Row],[HBA1C]]&lt;5.7,"Normal",IF(MedExam_Table[[#This Row],[HBA1C]]&lt;6.4,"Prediabetes","Diabetes"))</f>
        <v>Normal</v>
      </c>
      <c r="N1687" t="str">
        <f>PROPER(MedExam_Table[[#This Row],[Any Transplants]])</f>
        <v>No</v>
      </c>
    </row>
    <row r="1688" spans="1:14" x14ac:dyDescent="0.3">
      <c r="A1688" t="s">
        <v>1958</v>
      </c>
      <c r="B1688">
        <v>22.61</v>
      </c>
      <c r="C1688">
        <v>6.13</v>
      </c>
      <c r="D1688" t="s">
        <v>2382</v>
      </c>
      <c r="E1688" t="s">
        <v>2380</v>
      </c>
      <c r="F1688" t="s">
        <v>2383</v>
      </c>
      <c r="G1688">
        <v>1</v>
      </c>
      <c r="H1688" t="s">
        <v>2382</v>
      </c>
      <c r="I1688" s="9">
        <f>IF(MedExam_Table[[#This Row],[NumberOfMajorSurgeries]]="No major surgery",0,MedExam_Table[[#This Row],[NumberOfMajorSurgeries]])</f>
        <v>1</v>
      </c>
      <c r="J1688" t="str">
        <f>PROPER(MedExam_Table[[#This Row],[Heart Issues]])</f>
        <v>Yes</v>
      </c>
      <c r="K1688" t="str">
        <f>PROPER(IF(MedExam_Table[[#This Row],[smoker]]= "?","No",MedExam_Table[[#This Row],[smoker]]))</f>
        <v>Yes</v>
      </c>
      <c r="L1688" t="str">
        <f>IF(MedExam_Table[[#This Row],[BMI]]&lt;18.5,"Underweight",IF(MedExam_Table[[#This Row],[BMI]]&lt;25,"NormalWeight",IF(MedExam_Table[[#This Row],[BMI]]&lt;=30,"OverWeight","Obesity")))</f>
        <v>NormalWeight</v>
      </c>
      <c r="M1688" t="str">
        <f>IF(MedExam_Table[[#This Row],[HBA1C]]&lt;5.7,"Normal",IF(MedExam_Table[[#This Row],[HBA1C]]&lt;6.4,"Prediabetes","Diabetes"))</f>
        <v>Prediabetes</v>
      </c>
      <c r="N1688" t="str">
        <f>PROPER(MedExam_Table[[#This Row],[Any Transplants]])</f>
        <v>No</v>
      </c>
    </row>
    <row r="1689" spans="1:14" x14ac:dyDescent="0.3">
      <c r="A1689" t="s">
        <v>1957</v>
      </c>
      <c r="B1689">
        <v>24.32</v>
      </c>
      <c r="C1689">
        <v>10.47</v>
      </c>
      <c r="D1689" t="s">
        <v>2382</v>
      </c>
      <c r="E1689" t="s">
        <v>2380</v>
      </c>
      <c r="F1689" t="s">
        <v>2380</v>
      </c>
      <c r="G1689">
        <v>2</v>
      </c>
      <c r="H1689" t="s">
        <v>2382</v>
      </c>
      <c r="I1689" s="9">
        <f>IF(MedExam_Table[[#This Row],[NumberOfMajorSurgeries]]="No major surgery",0,MedExam_Table[[#This Row],[NumberOfMajorSurgeries]])</f>
        <v>2</v>
      </c>
      <c r="J1689" t="str">
        <f>PROPER(MedExam_Table[[#This Row],[Heart Issues]])</f>
        <v>Yes</v>
      </c>
      <c r="K1689" t="str">
        <f>PROPER(IF(MedExam_Table[[#This Row],[smoker]]= "?","No",MedExam_Table[[#This Row],[smoker]]))</f>
        <v>Yes</v>
      </c>
      <c r="L1689" t="str">
        <f>IF(MedExam_Table[[#This Row],[BMI]]&lt;18.5,"Underweight",IF(MedExam_Table[[#This Row],[BMI]]&lt;25,"NormalWeight",IF(MedExam_Table[[#This Row],[BMI]]&lt;=30,"OverWeight","Obesity")))</f>
        <v>NormalWeight</v>
      </c>
      <c r="M1689" t="str">
        <f>IF(MedExam_Table[[#This Row],[HBA1C]]&lt;5.7,"Normal",IF(MedExam_Table[[#This Row],[HBA1C]]&lt;6.4,"Prediabetes","Diabetes"))</f>
        <v>Diabetes</v>
      </c>
      <c r="N1689" t="str">
        <f>PROPER(MedExam_Table[[#This Row],[Any Transplants]])</f>
        <v>No</v>
      </c>
    </row>
    <row r="1690" spans="1:14" x14ac:dyDescent="0.3">
      <c r="A1690" t="s">
        <v>1956</v>
      </c>
      <c r="B1690">
        <v>20.96</v>
      </c>
      <c r="C1690">
        <v>4.04</v>
      </c>
      <c r="D1690" t="s">
        <v>2382</v>
      </c>
      <c r="E1690" t="s">
        <v>2380</v>
      </c>
      <c r="F1690" t="s">
        <v>2380</v>
      </c>
      <c r="G1690">
        <v>1</v>
      </c>
      <c r="H1690" t="s">
        <v>2382</v>
      </c>
      <c r="I1690" s="9">
        <f>IF(MedExam_Table[[#This Row],[NumberOfMajorSurgeries]]="No major surgery",0,MedExam_Table[[#This Row],[NumberOfMajorSurgeries]])</f>
        <v>1</v>
      </c>
      <c r="J1690" t="str">
        <f>PROPER(MedExam_Table[[#This Row],[Heart Issues]])</f>
        <v>Yes</v>
      </c>
      <c r="K1690" t="str">
        <f>PROPER(IF(MedExam_Table[[#This Row],[smoker]]= "?","No",MedExam_Table[[#This Row],[smoker]]))</f>
        <v>Yes</v>
      </c>
      <c r="L1690" t="str">
        <f>IF(MedExam_Table[[#This Row],[BMI]]&lt;18.5,"Underweight",IF(MedExam_Table[[#This Row],[BMI]]&lt;25,"NormalWeight",IF(MedExam_Table[[#This Row],[BMI]]&lt;=30,"OverWeight","Obesity")))</f>
        <v>NormalWeight</v>
      </c>
      <c r="M1690" t="str">
        <f>IF(MedExam_Table[[#This Row],[HBA1C]]&lt;5.7,"Normal",IF(MedExam_Table[[#This Row],[HBA1C]]&lt;6.4,"Prediabetes","Diabetes"))</f>
        <v>Normal</v>
      </c>
      <c r="N1690" t="str">
        <f>PROPER(MedExam_Table[[#This Row],[Any Transplants]])</f>
        <v>No</v>
      </c>
    </row>
    <row r="1691" spans="1:14" x14ac:dyDescent="0.3">
      <c r="A1691" t="s">
        <v>1955</v>
      </c>
      <c r="B1691">
        <v>19.68</v>
      </c>
      <c r="C1691">
        <v>5.74</v>
      </c>
      <c r="D1691" t="s">
        <v>2380</v>
      </c>
      <c r="E1691" t="s">
        <v>2380</v>
      </c>
      <c r="F1691" t="s">
        <v>2380</v>
      </c>
      <c r="G1691" t="s">
        <v>2381</v>
      </c>
      <c r="H1691" t="s">
        <v>2382</v>
      </c>
      <c r="I1691" s="9">
        <f>IF(MedExam_Table[[#This Row],[NumberOfMajorSurgeries]]="No major surgery",0,MedExam_Table[[#This Row],[NumberOfMajorSurgeries]])</f>
        <v>0</v>
      </c>
      <c r="J1691" t="str">
        <f>PROPER(MedExam_Table[[#This Row],[Heart Issues]])</f>
        <v>No</v>
      </c>
      <c r="K1691" t="str">
        <f>PROPER(IF(MedExam_Table[[#This Row],[smoker]]= "?","No",MedExam_Table[[#This Row],[smoker]]))</f>
        <v>Yes</v>
      </c>
      <c r="L1691" t="str">
        <f>IF(MedExam_Table[[#This Row],[BMI]]&lt;18.5,"Underweight",IF(MedExam_Table[[#This Row],[BMI]]&lt;25,"NormalWeight",IF(MedExam_Table[[#This Row],[BMI]]&lt;=30,"OverWeight","Obesity")))</f>
        <v>NormalWeight</v>
      </c>
      <c r="M1691" t="str">
        <f>IF(MedExam_Table[[#This Row],[HBA1C]]&lt;5.7,"Normal",IF(MedExam_Table[[#This Row],[HBA1C]]&lt;6.4,"Prediabetes","Diabetes"))</f>
        <v>Prediabetes</v>
      </c>
      <c r="N1691" t="str">
        <f>PROPER(MedExam_Table[[#This Row],[Any Transplants]])</f>
        <v>No</v>
      </c>
    </row>
    <row r="1692" spans="1:14" x14ac:dyDescent="0.3">
      <c r="A1692" t="s">
        <v>1954</v>
      </c>
      <c r="B1692">
        <v>18.100000000000001</v>
      </c>
      <c r="C1692">
        <v>6.33</v>
      </c>
      <c r="D1692" t="s">
        <v>2380</v>
      </c>
      <c r="E1692" t="s">
        <v>2380</v>
      </c>
      <c r="F1692" t="s">
        <v>2380</v>
      </c>
      <c r="G1692">
        <v>1</v>
      </c>
      <c r="H1692" t="s">
        <v>2382</v>
      </c>
      <c r="I1692" s="9">
        <f>IF(MedExam_Table[[#This Row],[NumberOfMajorSurgeries]]="No major surgery",0,MedExam_Table[[#This Row],[NumberOfMajorSurgeries]])</f>
        <v>1</v>
      </c>
      <c r="J1692" t="str">
        <f>PROPER(MedExam_Table[[#This Row],[Heart Issues]])</f>
        <v>No</v>
      </c>
      <c r="K1692" t="str">
        <f>PROPER(IF(MedExam_Table[[#This Row],[smoker]]= "?","No",MedExam_Table[[#This Row],[smoker]]))</f>
        <v>Yes</v>
      </c>
      <c r="L1692" t="str">
        <f>IF(MedExam_Table[[#This Row],[BMI]]&lt;18.5,"Underweight",IF(MedExam_Table[[#This Row],[BMI]]&lt;25,"NormalWeight",IF(MedExam_Table[[#This Row],[BMI]]&lt;=30,"OverWeight","Obesity")))</f>
        <v>Underweight</v>
      </c>
      <c r="M1692" t="str">
        <f>IF(MedExam_Table[[#This Row],[HBA1C]]&lt;5.7,"Normal",IF(MedExam_Table[[#This Row],[HBA1C]]&lt;6.4,"Prediabetes","Diabetes"))</f>
        <v>Prediabetes</v>
      </c>
      <c r="N1692" t="str">
        <f>PROPER(MedExam_Table[[#This Row],[Any Transplants]])</f>
        <v>No</v>
      </c>
    </row>
    <row r="1693" spans="1:14" x14ac:dyDescent="0.3">
      <c r="A1693" t="s">
        <v>1953</v>
      </c>
      <c r="B1693">
        <v>29.64</v>
      </c>
      <c r="C1693">
        <v>4.28</v>
      </c>
      <c r="D1693" t="s">
        <v>2382</v>
      </c>
      <c r="E1693" t="s">
        <v>2380</v>
      </c>
      <c r="F1693" t="s">
        <v>2380</v>
      </c>
      <c r="G1693" t="s">
        <v>2381</v>
      </c>
      <c r="H1693" t="s">
        <v>2380</v>
      </c>
      <c r="I1693" s="9">
        <f>IF(MedExam_Table[[#This Row],[NumberOfMajorSurgeries]]="No major surgery",0,MedExam_Table[[#This Row],[NumberOfMajorSurgeries]])</f>
        <v>0</v>
      </c>
      <c r="J1693" t="str">
        <f>PROPER(MedExam_Table[[#This Row],[Heart Issues]])</f>
        <v>Yes</v>
      </c>
      <c r="K1693" t="str">
        <f>PROPER(IF(MedExam_Table[[#This Row],[smoker]]= "?","No",MedExam_Table[[#This Row],[smoker]]))</f>
        <v>No</v>
      </c>
      <c r="L1693" t="str">
        <f>IF(MedExam_Table[[#This Row],[BMI]]&lt;18.5,"Underweight",IF(MedExam_Table[[#This Row],[BMI]]&lt;25,"NormalWeight",IF(MedExam_Table[[#This Row],[BMI]]&lt;=30,"OverWeight","Obesity")))</f>
        <v>OverWeight</v>
      </c>
      <c r="M1693" t="str">
        <f>IF(MedExam_Table[[#This Row],[HBA1C]]&lt;5.7,"Normal",IF(MedExam_Table[[#This Row],[HBA1C]]&lt;6.4,"Prediabetes","Diabetes"))</f>
        <v>Normal</v>
      </c>
      <c r="N1693" t="str">
        <f>PROPER(MedExam_Table[[#This Row],[Any Transplants]])</f>
        <v>No</v>
      </c>
    </row>
    <row r="1694" spans="1:14" x14ac:dyDescent="0.3">
      <c r="A1694" t="s">
        <v>2331</v>
      </c>
      <c r="B1694">
        <v>35.200000000000003</v>
      </c>
      <c r="C1694">
        <v>11.68</v>
      </c>
      <c r="D1694" t="s">
        <v>2382</v>
      </c>
      <c r="E1694" t="s">
        <v>2380</v>
      </c>
      <c r="F1694" t="s">
        <v>2380</v>
      </c>
      <c r="G1694" t="s">
        <v>2381</v>
      </c>
      <c r="H1694" t="s">
        <v>2382</v>
      </c>
      <c r="I1694" s="9">
        <f>IF(MedExam_Table[[#This Row],[NumberOfMajorSurgeries]]="No major surgery",0,MedExam_Table[[#This Row],[NumberOfMajorSurgeries]])</f>
        <v>0</v>
      </c>
      <c r="J1694" t="str">
        <f>PROPER(MedExam_Table[[#This Row],[Heart Issues]])</f>
        <v>Yes</v>
      </c>
      <c r="K1694" t="str">
        <f>PROPER(IF(MedExam_Table[[#This Row],[smoker]]= "?","No",MedExam_Table[[#This Row],[smoker]]))</f>
        <v>Yes</v>
      </c>
      <c r="L1694" t="str">
        <f>IF(MedExam_Table[[#This Row],[BMI]]&lt;18.5,"Underweight",IF(MedExam_Table[[#This Row],[BMI]]&lt;25,"NormalWeight",IF(MedExam_Table[[#This Row],[BMI]]&lt;=30,"OverWeight","Obesity")))</f>
        <v>Obesity</v>
      </c>
      <c r="M1694" t="str">
        <f>IF(MedExam_Table[[#This Row],[HBA1C]]&lt;5.7,"Normal",IF(MedExam_Table[[#This Row],[HBA1C]]&lt;6.4,"Prediabetes","Diabetes"))</f>
        <v>Diabetes</v>
      </c>
      <c r="N1694" t="str">
        <f>PROPER(MedExam_Table[[#This Row],[Any Transplants]])</f>
        <v>No</v>
      </c>
    </row>
    <row r="1695" spans="1:14" x14ac:dyDescent="0.3">
      <c r="A1695" t="s">
        <v>1952</v>
      </c>
      <c r="B1695">
        <v>25.3</v>
      </c>
      <c r="C1695">
        <v>9.4700000000000006</v>
      </c>
      <c r="D1695" t="s">
        <v>2382</v>
      </c>
      <c r="E1695" t="s">
        <v>2380</v>
      </c>
      <c r="F1695" t="s">
        <v>2380</v>
      </c>
      <c r="G1695">
        <v>2</v>
      </c>
      <c r="H1695" t="s">
        <v>2382</v>
      </c>
      <c r="I1695" s="9">
        <f>IF(MedExam_Table[[#This Row],[NumberOfMajorSurgeries]]="No major surgery",0,MedExam_Table[[#This Row],[NumberOfMajorSurgeries]])</f>
        <v>2</v>
      </c>
      <c r="J1695" t="str">
        <f>PROPER(MedExam_Table[[#This Row],[Heart Issues]])</f>
        <v>Yes</v>
      </c>
      <c r="K1695" t="str">
        <f>PROPER(IF(MedExam_Table[[#This Row],[smoker]]= "?","No",MedExam_Table[[#This Row],[smoker]]))</f>
        <v>Yes</v>
      </c>
      <c r="L1695" t="str">
        <f>IF(MedExam_Table[[#This Row],[BMI]]&lt;18.5,"Underweight",IF(MedExam_Table[[#This Row],[BMI]]&lt;25,"NormalWeight",IF(MedExam_Table[[#This Row],[BMI]]&lt;=30,"OverWeight","Obesity")))</f>
        <v>OverWeight</v>
      </c>
      <c r="M1695" t="str">
        <f>IF(MedExam_Table[[#This Row],[HBA1C]]&lt;5.7,"Normal",IF(MedExam_Table[[#This Row],[HBA1C]]&lt;6.4,"Prediabetes","Diabetes"))</f>
        <v>Diabetes</v>
      </c>
      <c r="N1695" t="str">
        <f>PROPER(MedExam_Table[[#This Row],[Any Transplants]])</f>
        <v>No</v>
      </c>
    </row>
    <row r="1696" spans="1:14" x14ac:dyDescent="0.3">
      <c r="A1696" t="s">
        <v>1951</v>
      </c>
      <c r="B1696">
        <v>27.6</v>
      </c>
      <c r="C1696">
        <v>4.8499999999999996</v>
      </c>
      <c r="D1696" t="s">
        <v>2382</v>
      </c>
      <c r="E1696" t="s">
        <v>2380</v>
      </c>
      <c r="F1696" t="s">
        <v>2380</v>
      </c>
      <c r="G1696" t="s">
        <v>2381</v>
      </c>
      <c r="H1696" t="s">
        <v>2380</v>
      </c>
      <c r="I1696" s="9">
        <f>IF(MedExam_Table[[#This Row],[NumberOfMajorSurgeries]]="No major surgery",0,MedExam_Table[[#This Row],[NumberOfMajorSurgeries]])</f>
        <v>0</v>
      </c>
      <c r="J1696" t="str">
        <f>PROPER(MedExam_Table[[#This Row],[Heart Issues]])</f>
        <v>Yes</v>
      </c>
      <c r="K1696" t="str">
        <f>PROPER(IF(MedExam_Table[[#This Row],[smoker]]= "?","No",MedExam_Table[[#This Row],[smoker]]))</f>
        <v>No</v>
      </c>
      <c r="L1696" t="str">
        <f>IF(MedExam_Table[[#This Row],[BMI]]&lt;18.5,"Underweight",IF(MedExam_Table[[#This Row],[BMI]]&lt;25,"NormalWeight",IF(MedExam_Table[[#This Row],[BMI]]&lt;=30,"OverWeight","Obesity")))</f>
        <v>OverWeight</v>
      </c>
      <c r="M1696" t="str">
        <f>IF(MedExam_Table[[#This Row],[HBA1C]]&lt;5.7,"Normal",IF(MedExam_Table[[#This Row],[HBA1C]]&lt;6.4,"Prediabetes","Diabetes"))</f>
        <v>Normal</v>
      </c>
      <c r="N1696" t="str">
        <f>PROPER(MedExam_Table[[#This Row],[Any Transplants]])</f>
        <v>No</v>
      </c>
    </row>
    <row r="1697" spans="1:14" x14ac:dyDescent="0.3">
      <c r="A1697" t="s">
        <v>1950</v>
      </c>
      <c r="B1697">
        <v>27.645</v>
      </c>
      <c r="C1697">
        <v>11.03</v>
      </c>
      <c r="D1697" t="s">
        <v>2382</v>
      </c>
      <c r="E1697" t="s">
        <v>2380</v>
      </c>
      <c r="F1697" t="s">
        <v>2380</v>
      </c>
      <c r="G1697">
        <v>1</v>
      </c>
      <c r="H1697" t="s">
        <v>2382</v>
      </c>
      <c r="I1697" s="9">
        <f>IF(MedExam_Table[[#This Row],[NumberOfMajorSurgeries]]="No major surgery",0,MedExam_Table[[#This Row],[NumberOfMajorSurgeries]])</f>
        <v>1</v>
      </c>
      <c r="J1697" t="str">
        <f>PROPER(MedExam_Table[[#This Row],[Heart Issues]])</f>
        <v>Yes</v>
      </c>
      <c r="K1697" t="str">
        <f>PROPER(IF(MedExam_Table[[#This Row],[smoker]]= "?","No",MedExam_Table[[#This Row],[smoker]]))</f>
        <v>Yes</v>
      </c>
      <c r="L1697" t="str">
        <f>IF(MedExam_Table[[#This Row],[BMI]]&lt;18.5,"Underweight",IF(MedExam_Table[[#This Row],[BMI]]&lt;25,"NormalWeight",IF(MedExam_Table[[#This Row],[BMI]]&lt;=30,"OverWeight","Obesity")))</f>
        <v>OverWeight</v>
      </c>
      <c r="M1697" t="str">
        <f>IF(MedExam_Table[[#This Row],[HBA1C]]&lt;5.7,"Normal",IF(MedExam_Table[[#This Row],[HBA1C]]&lt;6.4,"Prediabetes","Diabetes"))</f>
        <v>Diabetes</v>
      </c>
      <c r="N1697" t="str">
        <f>PROPER(MedExam_Table[[#This Row],[Any Transplants]])</f>
        <v>No</v>
      </c>
    </row>
    <row r="1698" spans="1:14" x14ac:dyDescent="0.3">
      <c r="A1698" t="s">
        <v>1949</v>
      </c>
      <c r="B1698">
        <v>27.6</v>
      </c>
      <c r="C1698">
        <v>5.22</v>
      </c>
      <c r="D1698" t="s">
        <v>2380</v>
      </c>
      <c r="E1698" t="s">
        <v>2380</v>
      </c>
      <c r="F1698" t="s">
        <v>2380</v>
      </c>
      <c r="G1698">
        <v>2</v>
      </c>
      <c r="H1698" t="s">
        <v>2382</v>
      </c>
      <c r="I1698" s="9">
        <f>IF(MedExam_Table[[#This Row],[NumberOfMajorSurgeries]]="No major surgery",0,MedExam_Table[[#This Row],[NumberOfMajorSurgeries]])</f>
        <v>2</v>
      </c>
      <c r="J1698" t="str">
        <f>PROPER(MedExam_Table[[#This Row],[Heart Issues]])</f>
        <v>No</v>
      </c>
      <c r="K1698" t="str">
        <f>PROPER(IF(MedExam_Table[[#This Row],[smoker]]= "?","No",MedExam_Table[[#This Row],[smoker]]))</f>
        <v>Yes</v>
      </c>
      <c r="L1698" t="str">
        <f>IF(MedExam_Table[[#This Row],[BMI]]&lt;18.5,"Underweight",IF(MedExam_Table[[#This Row],[BMI]]&lt;25,"NormalWeight",IF(MedExam_Table[[#This Row],[BMI]]&lt;=30,"OverWeight","Obesity")))</f>
        <v>OverWeight</v>
      </c>
      <c r="M1698" t="str">
        <f>IF(MedExam_Table[[#This Row],[HBA1C]]&lt;5.7,"Normal",IF(MedExam_Table[[#This Row],[HBA1C]]&lt;6.4,"Prediabetes","Diabetes"))</f>
        <v>Normal</v>
      </c>
      <c r="N1698" t="str">
        <f>PROPER(MedExam_Table[[#This Row],[Any Transplants]])</f>
        <v>No</v>
      </c>
    </row>
    <row r="1699" spans="1:14" x14ac:dyDescent="0.3">
      <c r="A1699" t="s">
        <v>1948</v>
      </c>
      <c r="B1699">
        <v>25.08</v>
      </c>
      <c r="C1699">
        <v>9.52</v>
      </c>
      <c r="D1699" t="s">
        <v>2382</v>
      </c>
      <c r="E1699" t="s">
        <v>2380</v>
      </c>
      <c r="F1699" t="s">
        <v>2380</v>
      </c>
      <c r="G1699">
        <v>2</v>
      </c>
      <c r="H1699" t="s">
        <v>2380</v>
      </c>
      <c r="I1699" s="9">
        <f>IF(MedExam_Table[[#This Row],[NumberOfMajorSurgeries]]="No major surgery",0,MedExam_Table[[#This Row],[NumberOfMajorSurgeries]])</f>
        <v>2</v>
      </c>
      <c r="J1699" t="str">
        <f>PROPER(MedExam_Table[[#This Row],[Heart Issues]])</f>
        <v>Yes</v>
      </c>
      <c r="K1699" t="str">
        <f>PROPER(IF(MedExam_Table[[#This Row],[smoker]]= "?","No",MedExam_Table[[#This Row],[smoker]]))</f>
        <v>No</v>
      </c>
      <c r="L1699" t="str">
        <f>IF(MedExam_Table[[#This Row],[BMI]]&lt;18.5,"Underweight",IF(MedExam_Table[[#This Row],[BMI]]&lt;25,"NormalWeight",IF(MedExam_Table[[#This Row],[BMI]]&lt;=30,"OverWeight","Obesity")))</f>
        <v>OverWeight</v>
      </c>
      <c r="M1699" t="str">
        <f>IF(MedExam_Table[[#This Row],[HBA1C]]&lt;5.7,"Normal",IF(MedExam_Table[[#This Row],[HBA1C]]&lt;6.4,"Prediabetes","Diabetes"))</f>
        <v>Diabetes</v>
      </c>
      <c r="N1699" t="str">
        <f>PROPER(MedExam_Table[[#This Row],[Any Transplants]])</f>
        <v>No</v>
      </c>
    </row>
    <row r="1700" spans="1:14" x14ac:dyDescent="0.3">
      <c r="A1700" t="s">
        <v>1947</v>
      </c>
      <c r="B1700">
        <v>30.02</v>
      </c>
      <c r="C1700">
        <v>11.09</v>
      </c>
      <c r="D1700" t="s">
        <v>2380</v>
      </c>
      <c r="E1700" t="s">
        <v>2380</v>
      </c>
      <c r="F1700" t="s">
        <v>2380</v>
      </c>
      <c r="G1700" t="s">
        <v>2381</v>
      </c>
      <c r="H1700" t="s">
        <v>2380</v>
      </c>
      <c r="I1700" s="9">
        <f>IF(MedExam_Table[[#This Row],[NumberOfMajorSurgeries]]="No major surgery",0,MedExam_Table[[#This Row],[NumberOfMajorSurgeries]])</f>
        <v>0</v>
      </c>
      <c r="J1700" t="str">
        <f>PROPER(MedExam_Table[[#This Row],[Heart Issues]])</f>
        <v>No</v>
      </c>
      <c r="K1700" t="str">
        <f>PROPER(IF(MedExam_Table[[#This Row],[smoker]]= "?","No",MedExam_Table[[#This Row],[smoker]]))</f>
        <v>No</v>
      </c>
      <c r="L1700" t="str">
        <f>IF(MedExam_Table[[#This Row],[BMI]]&lt;18.5,"Underweight",IF(MedExam_Table[[#This Row],[BMI]]&lt;25,"NormalWeight",IF(MedExam_Table[[#This Row],[BMI]]&lt;=30,"OverWeight","Obesity")))</f>
        <v>Obesity</v>
      </c>
      <c r="M1700" t="str">
        <f>IF(MedExam_Table[[#This Row],[HBA1C]]&lt;5.7,"Normal",IF(MedExam_Table[[#This Row],[HBA1C]]&lt;6.4,"Prediabetes","Diabetes"))</f>
        <v>Diabetes</v>
      </c>
      <c r="N1700" t="str">
        <f>PROPER(MedExam_Table[[#This Row],[Any Transplants]])</f>
        <v>No</v>
      </c>
    </row>
    <row r="1701" spans="1:14" x14ac:dyDescent="0.3">
      <c r="A1701" t="s">
        <v>1946</v>
      </c>
      <c r="B1701">
        <v>27.36</v>
      </c>
      <c r="C1701">
        <v>9.4499999999999993</v>
      </c>
      <c r="D1701" t="s">
        <v>2382</v>
      </c>
      <c r="E1701" t="s">
        <v>2380</v>
      </c>
      <c r="F1701" t="s">
        <v>2380</v>
      </c>
      <c r="G1701">
        <v>2</v>
      </c>
      <c r="H1701" t="s">
        <v>2382</v>
      </c>
      <c r="I1701" s="9">
        <f>IF(MedExam_Table[[#This Row],[NumberOfMajorSurgeries]]="No major surgery",0,MedExam_Table[[#This Row],[NumberOfMajorSurgeries]])</f>
        <v>2</v>
      </c>
      <c r="J1701" t="str">
        <f>PROPER(MedExam_Table[[#This Row],[Heart Issues]])</f>
        <v>Yes</v>
      </c>
      <c r="K1701" t="str">
        <f>PROPER(IF(MedExam_Table[[#This Row],[smoker]]= "?","No",MedExam_Table[[#This Row],[smoker]]))</f>
        <v>Yes</v>
      </c>
      <c r="L1701" t="str">
        <f>IF(MedExam_Table[[#This Row],[BMI]]&lt;18.5,"Underweight",IF(MedExam_Table[[#This Row],[BMI]]&lt;25,"NormalWeight",IF(MedExam_Table[[#This Row],[BMI]]&lt;=30,"OverWeight","Obesity")))</f>
        <v>OverWeight</v>
      </c>
      <c r="M1701" t="str">
        <f>IF(MedExam_Table[[#This Row],[HBA1C]]&lt;5.7,"Normal",IF(MedExam_Table[[#This Row],[HBA1C]]&lt;6.4,"Prediabetes","Diabetes"))</f>
        <v>Diabetes</v>
      </c>
      <c r="N1701" t="str">
        <f>PROPER(MedExam_Table[[#This Row],[Any Transplants]])</f>
        <v>No</v>
      </c>
    </row>
    <row r="1702" spans="1:14" x14ac:dyDescent="0.3">
      <c r="A1702" t="s">
        <v>1945</v>
      </c>
      <c r="B1702">
        <v>22.2</v>
      </c>
      <c r="C1702">
        <v>5.51</v>
      </c>
      <c r="D1702" t="s">
        <v>2380</v>
      </c>
      <c r="E1702" t="s">
        <v>2380</v>
      </c>
      <c r="F1702" t="s">
        <v>2380</v>
      </c>
      <c r="G1702" t="s">
        <v>2381</v>
      </c>
      <c r="H1702" t="s">
        <v>2382</v>
      </c>
      <c r="I1702" s="9">
        <f>IF(MedExam_Table[[#This Row],[NumberOfMajorSurgeries]]="No major surgery",0,MedExam_Table[[#This Row],[NumberOfMajorSurgeries]])</f>
        <v>0</v>
      </c>
      <c r="J1702" t="str">
        <f>PROPER(MedExam_Table[[#This Row],[Heart Issues]])</f>
        <v>No</v>
      </c>
      <c r="K1702" t="str">
        <f>PROPER(IF(MedExam_Table[[#This Row],[smoker]]= "?","No",MedExam_Table[[#This Row],[smoker]]))</f>
        <v>Yes</v>
      </c>
      <c r="L1702" t="str">
        <f>IF(MedExam_Table[[#This Row],[BMI]]&lt;18.5,"Underweight",IF(MedExam_Table[[#This Row],[BMI]]&lt;25,"NormalWeight",IF(MedExam_Table[[#This Row],[BMI]]&lt;=30,"OverWeight","Obesity")))</f>
        <v>NormalWeight</v>
      </c>
      <c r="M1702" t="str">
        <f>IF(MedExam_Table[[#This Row],[HBA1C]]&lt;5.7,"Normal",IF(MedExam_Table[[#This Row],[HBA1C]]&lt;6.4,"Prediabetes","Diabetes"))</f>
        <v>Normal</v>
      </c>
      <c r="N1702" t="str">
        <f>PROPER(MedExam_Table[[#This Row],[Any Transplants]])</f>
        <v>No</v>
      </c>
    </row>
    <row r="1703" spans="1:14" x14ac:dyDescent="0.3">
      <c r="A1703" t="s">
        <v>1944</v>
      </c>
      <c r="B1703">
        <v>25.71</v>
      </c>
      <c r="C1703">
        <v>4.18</v>
      </c>
      <c r="D1703" t="s">
        <v>2380</v>
      </c>
      <c r="E1703" t="s">
        <v>2382</v>
      </c>
      <c r="F1703" t="s">
        <v>2380</v>
      </c>
      <c r="G1703">
        <v>1</v>
      </c>
      <c r="H1703" t="s">
        <v>2382</v>
      </c>
      <c r="I1703" s="9">
        <f>IF(MedExam_Table[[#This Row],[NumberOfMajorSurgeries]]="No major surgery",0,MedExam_Table[[#This Row],[NumberOfMajorSurgeries]])</f>
        <v>1</v>
      </c>
      <c r="J1703" t="str">
        <f>PROPER(MedExam_Table[[#This Row],[Heart Issues]])</f>
        <v>No</v>
      </c>
      <c r="K1703" t="str">
        <f>PROPER(IF(MedExam_Table[[#This Row],[smoker]]= "?","No",MedExam_Table[[#This Row],[smoker]]))</f>
        <v>Yes</v>
      </c>
      <c r="L1703" t="str">
        <f>IF(MedExam_Table[[#This Row],[BMI]]&lt;18.5,"Underweight",IF(MedExam_Table[[#This Row],[BMI]]&lt;25,"NormalWeight",IF(MedExam_Table[[#This Row],[BMI]]&lt;=30,"OverWeight","Obesity")))</f>
        <v>OverWeight</v>
      </c>
      <c r="M1703" t="str">
        <f>IF(MedExam_Table[[#This Row],[HBA1C]]&lt;5.7,"Normal",IF(MedExam_Table[[#This Row],[HBA1C]]&lt;6.4,"Prediabetes","Diabetes"))</f>
        <v>Normal</v>
      </c>
      <c r="N1703" t="str">
        <f>PROPER(MedExam_Table[[#This Row],[Any Transplants]])</f>
        <v>Yes</v>
      </c>
    </row>
    <row r="1704" spans="1:14" x14ac:dyDescent="0.3">
      <c r="A1704" t="s">
        <v>1943</v>
      </c>
      <c r="B1704">
        <v>41.91</v>
      </c>
      <c r="C1704">
        <v>5.98</v>
      </c>
      <c r="D1704" t="s">
        <v>2382</v>
      </c>
      <c r="E1704" t="s">
        <v>2380</v>
      </c>
      <c r="F1704" t="s">
        <v>2380</v>
      </c>
      <c r="G1704">
        <v>1</v>
      </c>
      <c r="H1704" t="s">
        <v>2380</v>
      </c>
      <c r="I1704" s="9">
        <f>IF(MedExam_Table[[#This Row],[NumberOfMajorSurgeries]]="No major surgery",0,MedExam_Table[[#This Row],[NumberOfMajorSurgeries]])</f>
        <v>1</v>
      </c>
      <c r="J1704" t="str">
        <f>PROPER(MedExam_Table[[#This Row],[Heart Issues]])</f>
        <v>Yes</v>
      </c>
      <c r="K1704" t="str">
        <f>PROPER(IF(MedExam_Table[[#This Row],[smoker]]= "?","No",MedExam_Table[[#This Row],[smoker]]))</f>
        <v>No</v>
      </c>
      <c r="L1704" t="str">
        <f>IF(MedExam_Table[[#This Row],[BMI]]&lt;18.5,"Underweight",IF(MedExam_Table[[#This Row],[BMI]]&lt;25,"NormalWeight",IF(MedExam_Table[[#This Row],[BMI]]&lt;=30,"OverWeight","Obesity")))</f>
        <v>Obesity</v>
      </c>
      <c r="M1704" t="str">
        <f>IF(MedExam_Table[[#This Row],[HBA1C]]&lt;5.7,"Normal",IF(MedExam_Table[[#This Row],[HBA1C]]&lt;6.4,"Prediabetes","Diabetes"))</f>
        <v>Prediabetes</v>
      </c>
      <c r="N1704" t="str">
        <f>PROPER(MedExam_Table[[#This Row],[Any Transplants]])</f>
        <v>No</v>
      </c>
    </row>
    <row r="1705" spans="1:14" x14ac:dyDescent="0.3">
      <c r="A1705" t="s">
        <v>2330</v>
      </c>
      <c r="B1705">
        <v>38.06</v>
      </c>
      <c r="C1705">
        <v>6.98</v>
      </c>
      <c r="D1705" t="s">
        <v>2380</v>
      </c>
      <c r="E1705" t="s">
        <v>2380</v>
      </c>
      <c r="F1705" t="s">
        <v>2380</v>
      </c>
      <c r="G1705" t="s">
        <v>2381</v>
      </c>
      <c r="H1705" t="s">
        <v>2382</v>
      </c>
      <c r="I1705" s="9">
        <f>IF(MedExam_Table[[#This Row],[NumberOfMajorSurgeries]]="No major surgery",0,MedExam_Table[[#This Row],[NumberOfMajorSurgeries]])</f>
        <v>0</v>
      </c>
      <c r="J1705" t="str">
        <f>PROPER(MedExam_Table[[#This Row],[Heart Issues]])</f>
        <v>No</v>
      </c>
      <c r="K1705" t="str">
        <f>PROPER(IF(MedExam_Table[[#This Row],[smoker]]= "?","No",MedExam_Table[[#This Row],[smoker]]))</f>
        <v>Yes</v>
      </c>
      <c r="L1705" t="str">
        <f>IF(MedExam_Table[[#This Row],[BMI]]&lt;18.5,"Underweight",IF(MedExam_Table[[#This Row],[BMI]]&lt;25,"NormalWeight",IF(MedExam_Table[[#This Row],[BMI]]&lt;=30,"OverWeight","Obesity")))</f>
        <v>Obesity</v>
      </c>
      <c r="M1705" t="str">
        <f>IF(MedExam_Table[[#This Row],[HBA1C]]&lt;5.7,"Normal",IF(MedExam_Table[[#This Row],[HBA1C]]&lt;6.4,"Prediabetes","Diabetes"))</f>
        <v>Diabetes</v>
      </c>
      <c r="N1705" t="str">
        <f>PROPER(MedExam_Table[[#This Row],[Any Transplants]])</f>
        <v>No</v>
      </c>
    </row>
    <row r="1706" spans="1:14" x14ac:dyDescent="0.3">
      <c r="A1706" t="s">
        <v>1942</v>
      </c>
      <c r="B1706">
        <v>25.85</v>
      </c>
      <c r="C1706">
        <v>10.16</v>
      </c>
      <c r="D1706" t="s">
        <v>2380</v>
      </c>
      <c r="E1706" t="s">
        <v>2380</v>
      </c>
      <c r="F1706" t="s">
        <v>2380</v>
      </c>
      <c r="G1706" t="s">
        <v>2381</v>
      </c>
      <c r="H1706" t="s">
        <v>2382</v>
      </c>
      <c r="I1706" s="9">
        <f>IF(MedExam_Table[[#This Row],[NumberOfMajorSurgeries]]="No major surgery",0,MedExam_Table[[#This Row],[NumberOfMajorSurgeries]])</f>
        <v>0</v>
      </c>
      <c r="J1706" t="str">
        <f>PROPER(MedExam_Table[[#This Row],[Heart Issues]])</f>
        <v>No</v>
      </c>
      <c r="K1706" t="str">
        <f>PROPER(IF(MedExam_Table[[#This Row],[smoker]]= "?","No",MedExam_Table[[#This Row],[smoker]]))</f>
        <v>Yes</v>
      </c>
      <c r="L1706" t="str">
        <f>IF(MedExam_Table[[#This Row],[BMI]]&lt;18.5,"Underweight",IF(MedExam_Table[[#This Row],[BMI]]&lt;25,"NormalWeight",IF(MedExam_Table[[#This Row],[BMI]]&lt;=30,"OverWeight","Obesity")))</f>
        <v>OverWeight</v>
      </c>
      <c r="M1706" t="str">
        <f>IF(MedExam_Table[[#This Row],[HBA1C]]&lt;5.7,"Normal",IF(MedExam_Table[[#This Row],[HBA1C]]&lt;6.4,"Prediabetes","Diabetes"))</f>
        <v>Diabetes</v>
      </c>
      <c r="N1706" t="str">
        <f>PROPER(MedExam_Table[[#This Row],[Any Transplants]])</f>
        <v>No</v>
      </c>
    </row>
    <row r="1707" spans="1:14" x14ac:dyDescent="0.3">
      <c r="A1707" t="s">
        <v>1941</v>
      </c>
      <c r="B1707">
        <v>23.844999999999999</v>
      </c>
      <c r="C1707">
        <v>11.71</v>
      </c>
      <c r="D1707" t="s">
        <v>2380</v>
      </c>
      <c r="E1707" t="s">
        <v>2380</v>
      </c>
      <c r="F1707" t="s">
        <v>2380</v>
      </c>
      <c r="G1707">
        <v>2</v>
      </c>
      <c r="H1707" t="s">
        <v>2382</v>
      </c>
      <c r="I1707" s="9">
        <f>IF(MedExam_Table[[#This Row],[NumberOfMajorSurgeries]]="No major surgery",0,MedExam_Table[[#This Row],[NumberOfMajorSurgeries]])</f>
        <v>2</v>
      </c>
      <c r="J1707" t="str">
        <f>PROPER(MedExam_Table[[#This Row],[Heart Issues]])</f>
        <v>No</v>
      </c>
      <c r="K1707" t="str">
        <f>PROPER(IF(MedExam_Table[[#This Row],[smoker]]= "?","No",MedExam_Table[[#This Row],[smoker]]))</f>
        <v>Yes</v>
      </c>
      <c r="L1707" t="str">
        <f>IF(MedExam_Table[[#This Row],[BMI]]&lt;18.5,"Underweight",IF(MedExam_Table[[#This Row],[BMI]]&lt;25,"NormalWeight",IF(MedExam_Table[[#This Row],[BMI]]&lt;=30,"OverWeight","Obesity")))</f>
        <v>NormalWeight</v>
      </c>
      <c r="M1707" t="str">
        <f>IF(MedExam_Table[[#This Row],[HBA1C]]&lt;5.7,"Normal",IF(MedExam_Table[[#This Row],[HBA1C]]&lt;6.4,"Prediabetes","Diabetes"))</f>
        <v>Diabetes</v>
      </c>
      <c r="N1707" t="str">
        <f>PROPER(MedExam_Table[[#This Row],[Any Transplants]])</f>
        <v>No</v>
      </c>
    </row>
    <row r="1708" spans="1:14" x14ac:dyDescent="0.3">
      <c r="A1708" t="s">
        <v>1940</v>
      </c>
      <c r="B1708">
        <v>30.59</v>
      </c>
      <c r="C1708">
        <v>5.23</v>
      </c>
      <c r="D1708" t="s">
        <v>2380</v>
      </c>
      <c r="E1708" t="s">
        <v>2380</v>
      </c>
      <c r="F1708" t="s">
        <v>2383</v>
      </c>
      <c r="G1708">
        <v>1</v>
      </c>
      <c r="H1708" t="s">
        <v>2380</v>
      </c>
      <c r="I1708" s="9">
        <f>IF(MedExam_Table[[#This Row],[NumberOfMajorSurgeries]]="No major surgery",0,MedExam_Table[[#This Row],[NumberOfMajorSurgeries]])</f>
        <v>1</v>
      </c>
      <c r="J1708" t="str">
        <f>PROPER(MedExam_Table[[#This Row],[Heart Issues]])</f>
        <v>No</v>
      </c>
      <c r="K1708" t="str">
        <f>PROPER(IF(MedExam_Table[[#This Row],[smoker]]= "?","No",MedExam_Table[[#This Row],[smoker]]))</f>
        <v>No</v>
      </c>
      <c r="L1708" t="str">
        <f>IF(MedExam_Table[[#This Row],[BMI]]&lt;18.5,"Underweight",IF(MedExam_Table[[#This Row],[BMI]]&lt;25,"NormalWeight",IF(MedExam_Table[[#This Row],[BMI]]&lt;=30,"OverWeight","Obesity")))</f>
        <v>Obesity</v>
      </c>
      <c r="M1708" t="str">
        <f>IF(MedExam_Table[[#This Row],[HBA1C]]&lt;5.7,"Normal",IF(MedExam_Table[[#This Row],[HBA1C]]&lt;6.4,"Prediabetes","Diabetes"))</f>
        <v>Normal</v>
      </c>
      <c r="N1708" t="str">
        <f>PROPER(MedExam_Table[[#This Row],[Any Transplants]])</f>
        <v>No</v>
      </c>
    </row>
    <row r="1709" spans="1:14" x14ac:dyDescent="0.3">
      <c r="A1709" t="s">
        <v>1939</v>
      </c>
      <c r="B1709">
        <v>24.795000000000002</v>
      </c>
      <c r="C1709">
        <v>6.85</v>
      </c>
      <c r="D1709" t="s">
        <v>2380</v>
      </c>
      <c r="E1709" t="s">
        <v>2380</v>
      </c>
      <c r="F1709" t="s">
        <v>2380</v>
      </c>
      <c r="G1709" t="s">
        <v>2381</v>
      </c>
      <c r="H1709" t="s">
        <v>2382</v>
      </c>
      <c r="I1709" s="9">
        <f>IF(MedExam_Table[[#This Row],[NumberOfMajorSurgeries]]="No major surgery",0,MedExam_Table[[#This Row],[NumberOfMajorSurgeries]])</f>
        <v>0</v>
      </c>
      <c r="J1709" t="str">
        <f>PROPER(MedExam_Table[[#This Row],[Heart Issues]])</f>
        <v>No</v>
      </c>
      <c r="K1709" t="str">
        <f>PROPER(IF(MedExam_Table[[#This Row],[smoker]]= "?","No",MedExam_Table[[#This Row],[smoker]]))</f>
        <v>Yes</v>
      </c>
      <c r="L1709" t="str">
        <f>IF(MedExam_Table[[#This Row],[BMI]]&lt;18.5,"Underweight",IF(MedExam_Table[[#This Row],[BMI]]&lt;25,"NormalWeight",IF(MedExam_Table[[#This Row],[BMI]]&lt;=30,"OverWeight","Obesity")))</f>
        <v>NormalWeight</v>
      </c>
      <c r="M1709" t="str">
        <f>IF(MedExam_Table[[#This Row],[HBA1C]]&lt;5.7,"Normal",IF(MedExam_Table[[#This Row],[HBA1C]]&lt;6.4,"Prediabetes","Diabetes"))</f>
        <v>Diabetes</v>
      </c>
      <c r="N1709" t="str">
        <f>PROPER(MedExam_Table[[#This Row],[Any Transplants]])</f>
        <v>No</v>
      </c>
    </row>
    <row r="1710" spans="1:14" x14ac:dyDescent="0.3">
      <c r="A1710" t="s">
        <v>1938</v>
      </c>
      <c r="B1710">
        <v>24.13</v>
      </c>
      <c r="C1710">
        <v>7.05</v>
      </c>
      <c r="D1710" t="s">
        <v>2382</v>
      </c>
      <c r="E1710" t="s">
        <v>2380</v>
      </c>
      <c r="F1710" t="s">
        <v>2380</v>
      </c>
      <c r="G1710">
        <v>2</v>
      </c>
      <c r="H1710" t="s">
        <v>2382</v>
      </c>
      <c r="I1710" s="9">
        <f>IF(MedExam_Table[[#This Row],[NumberOfMajorSurgeries]]="No major surgery",0,MedExam_Table[[#This Row],[NumberOfMajorSurgeries]])</f>
        <v>2</v>
      </c>
      <c r="J1710" t="str">
        <f>PROPER(MedExam_Table[[#This Row],[Heart Issues]])</f>
        <v>Yes</v>
      </c>
      <c r="K1710" t="str">
        <f>PROPER(IF(MedExam_Table[[#This Row],[smoker]]= "?","No",MedExam_Table[[#This Row],[smoker]]))</f>
        <v>Yes</v>
      </c>
      <c r="L1710" t="str">
        <f>IF(MedExam_Table[[#This Row],[BMI]]&lt;18.5,"Underweight",IF(MedExam_Table[[#This Row],[BMI]]&lt;25,"NormalWeight",IF(MedExam_Table[[#This Row],[BMI]]&lt;=30,"OverWeight","Obesity")))</f>
        <v>NormalWeight</v>
      </c>
      <c r="M1710" t="str">
        <f>IF(MedExam_Table[[#This Row],[HBA1C]]&lt;5.7,"Normal",IF(MedExam_Table[[#This Row],[HBA1C]]&lt;6.4,"Prediabetes","Diabetes"))</f>
        <v>Diabetes</v>
      </c>
      <c r="N1710" t="str">
        <f>PROPER(MedExam_Table[[#This Row],[Any Transplants]])</f>
        <v>No</v>
      </c>
    </row>
    <row r="1711" spans="1:14" x14ac:dyDescent="0.3">
      <c r="A1711" t="s">
        <v>1937</v>
      </c>
      <c r="B1711">
        <v>25.84</v>
      </c>
      <c r="C1711">
        <v>11.64</v>
      </c>
      <c r="D1711" t="s">
        <v>2380</v>
      </c>
      <c r="E1711" t="s">
        <v>2380</v>
      </c>
      <c r="F1711" t="s">
        <v>2380</v>
      </c>
      <c r="G1711">
        <v>2</v>
      </c>
      <c r="H1711" t="s">
        <v>2382</v>
      </c>
      <c r="I1711" s="9">
        <f>IF(MedExam_Table[[#This Row],[NumberOfMajorSurgeries]]="No major surgery",0,MedExam_Table[[#This Row],[NumberOfMajorSurgeries]])</f>
        <v>2</v>
      </c>
      <c r="J1711" t="str">
        <f>PROPER(MedExam_Table[[#This Row],[Heart Issues]])</f>
        <v>No</v>
      </c>
      <c r="K1711" t="str">
        <f>PROPER(IF(MedExam_Table[[#This Row],[smoker]]= "?","No",MedExam_Table[[#This Row],[smoker]]))</f>
        <v>Yes</v>
      </c>
      <c r="L1711" t="str">
        <f>IF(MedExam_Table[[#This Row],[BMI]]&lt;18.5,"Underweight",IF(MedExam_Table[[#This Row],[BMI]]&lt;25,"NormalWeight",IF(MedExam_Table[[#This Row],[BMI]]&lt;=30,"OverWeight","Obesity")))</f>
        <v>OverWeight</v>
      </c>
      <c r="M1711" t="str">
        <f>IF(MedExam_Table[[#This Row],[HBA1C]]&lt;5.7,"Normal",IF(MedExam_Table[[#This Row],[HBA1C]]&lt;6.4,"Prediabetes","Diabetes"))</f>
        <v>Diabetes</v>
      </c>
      <c r="N1711" t="str">
        <f>PROPER(MedExam_Table[[#This Row],[Any Transplants]])</f>
        <v>No</v>
      </c>
    </row>
    <row r="1712" spans="1:14" x14ac:dyDescent="0.3">
      <c r="A1712" t="s">
        <v>1936</v>
      </c>
      <c r="B1712">
        <v>28</v>
      </c>
      <c r="C1712">
        <v>10.52</v>
      </c>
      <c r="D1712" t="s">
        <v>2380</v>
      </c>
      <c r="E1712" t="s">
        <v>2380</v>
      </c>
      <c r="F1712" t="s">
        <v>2380</v>
      </c>
      <c r="G1712" t="s">
        <v>2381</v>
      </c>
      <c r="H1712" t="s">
        <v>2382</v>
      </c>
      <c r="I1712" s="9">
        <f>IF(MedExam_Table[[#This Row],[NumberOfMajorSurgeries]]="No major surgery",0,MedExam_Table[[#This Row],[NumberOfMajorSurgeries]])</f>
        <v>0</v>
      </c>
      <c r="J1712" t="str">
        <f>PROPER(MedExam_Table[[#This Row],[Heart Issues]])</f>
        <v>No</v>
      </c>
      <c r="K1712" t="str">
        <f>PROPER(IF(MedExam_Table[[#This Row],[smoker]]= "?","No",MedExam_Table[[#This Row],[smoker]]))</f>
        <v>Yes</v>
      </c>
      <c r="L1712" t="str">
        <f>IF(MedExam_Table[[#This Row],[BMI]]&lt;18.5,"Underweight",IF(MedExam_Table[[#This Row],[BMI]]&lt;25,"NormalWeight",IF(MedExam_Table[[#This Row],[BMI]]&lt;=30,"OverWeight","Obesity")))</f>
        <v>OverWeight</v>
      </c>
      <c r="M1712" t="str">
        <f>IF(MedExam_Table[[#This Row],[HBA1C]]&lt;5.7,"Normal",IF(MedExam_Table[[#This Row],[HBA1C]]&lt;6.4,"Prediabetes","Diabetes"))</f>
        <v>Diabetes</v>
      </c>
      <c r="N1712" t="str">
        <f>PROPER(MedExam_Table[[#This Row],[Any Transplants]])</f>
        <v>No</v>
      </c>
    </row>
    <row r="1713" spans="1:14" x14ac:dyDescent="0.3">
      <c r="A1713" t="s">
        <v>1935</v>
      </c>
      <c r="B1713">
        <v>34.1</v>
      </c>
      <c r="C1713">
        <v>4.01</v>
      </c>
      <c r="D1713" t="s">
        <v>2382</v>
      </c>
      <c r="E1713" t="s">
        <v>2380</v>
      </c>
      <c r="F1713" t="s">
        <v>2383</v>
      </c>
      <c r="G1713">
        <v>1</v>
      </c>
      <c r="H1713" t="s">
        <v>2380</v>
      </c>
      <c r="I1713" s="9">
        <f>IF(MedExam_Table[[#This Row],[NumberOfMajorSurgeries]]="No major surgery",0,MedExam_Table[[#This Row],[NumberOfMajorSurgeries]])</f>
        <v>1</v>
      </c>
      <c r="J1713" t="str">
        <f>PROPER(MedExam_Table[[#This Row],[Heart Issues]])</f>
        <v>Yes</v>
      </c>
      <c r="K1713" t="str">
        <f>PROPER(IF(MedExam_Table[[#This Row],[smoker]]= "?","No",MedExam_Table[[#This Row],[smoker]]))</f>
        <v>No</v>
      </c>
      <c r="L1713" t="str">
        <f>IF(MedExam_Table[[#This Row],[BMI]]&lt;18.5,"Underweight",IF(MedExam_Table[[#This Row],[BMI]]&lt;25,"NormalWeight",IF(MedExam_Table[[#This Row],[BMI]]&lt;=30,"OverWeight","Obesity")))</f>
        <v>Obesity</v>
      </c>
      <c r="M1713" t="str">
        <f>IF(MedExam_Table[[#This Row],[HBA1C]]&lt;5.7,"Normal",IF(MedExam_Table[[#This Row],[HBA1C]]&lt;6.4,"Prediabetes","Diabetes"))</f>
        <v>Normal</v>
      </c>
      <c r="N1713" t="str">
        <f>PROPER(MedExam_Table[[#This Row],[Any Transplants]])</f>
        <v>No</v>
      </c>
    </row>
    <row r="1714" spans="1:14" x14ac:dyDescent="0.3">
      <c r="A1714" t="s">
        <v>1934</v>
      </c>
      <c r="B1714">
        <v>26.125</v>
      </c>
      <c r="C1714">
        <v>8.56</v>
      </c>
      <c r="D1714" t="s">
        <v>2382</v>
      </c>
      <c r="E1714" t="s">
        <v>2380</v>
      </c>
      <c r="F1714" t="s">
        <v>2380</v>
      </c>
      <c r="G1714">
        <v>1</v>
      </c>
      <c r="H1714" t="s">
        <v>2382</v>
      </c>
      <c r="I1714" s="9">
        <f>IF(MedExam_Table[[#This Row],[NumberOfMajorSurgeries]]="No major surgery",0,MedExam_Table[[#This Row],[NumberOfMajorSurgeries]])</f>
        <v>1</v>
      </c>
      <c r="J1714" t="str">
        <f>PROPER(MedExam_Table[[#This Row],[Heart Issues]])</f>
        <v>Yes</v>
      </c>
      <c r="K1714" t="str">
        <f>PROPER(IF(MedExam_Table[[#This Row],[smoker]]= "?","No",MedExam_Table[[#This Row],[smoker]]))</f>
        <v>Yes</v>
      </c>
      <c r="L1714" t="str">
        <f>IF(MedExam_Table[[#This Row],[BMI]]&lt;18.5,"Underweight",IF(MedExam_Table[[#This Row],[BMI]]&lt;25,"NormalWeight",IF(MedExam_Table[[#This Row],[BMI]]&lt;=30,"OverWeight","Obesity")))</f>
        <v>OverWeight</v>
      </c>
      <c r="M1714" t="str">
        <f>IF(MedExam_Table[[#This Row],[HBA1C]]&lt;5.7,"Normal",IF(MedExam_Table[[#This Row],[HBA1C]]&lt;6.4,"Prediabetes","Diabetes"))</f>
        <v>Diabetes</v>
      </c>
      <c r="N1714" t="str">
        <f>PROPER(MedExam_Table[[#This Row],[Any Transplants]])</f>
        <v>No</v>
      </c>
    </row>
    <row r="1715" spans="1:14" x14ac:dyDescent="0.3">
      <c r="A1715" t="s">
        <v>1933</v>
      </c>
      <c r="B1715">
        <v>25.6</v>
      </c>
      <c r="C1715">
        <v>10.5</v>
      </c>
      <c r="D1715" t="s">
        <v>2380</v>
      </c>
      <c r="E1715" t="s">
        <v>2380</v>
      </c>
      <c r="F1715" t="s">
        <v>2380</v>
      </c>
      <c r="G1715">
        <v>2</v>
      </c>
      <c r="H1715" t="s">
        <v>2382</v>
      </c>
      <c r="I1715" s="9">
        <f>IF(MedExam_Table[[#This Row],[NumberOfMajorSurgeries]]="No major surgery",0,MedExam_Table[[#This Row],[NumberOfMajorSurgeries]])</f>
        <v>2</v>
      </c>
      <c r="J1715" t="str">
        <f>PROPER(MedExam_Table[[#This Row],[Heart Issues]])</f>
        <v>No</v>
      </c>
      <c r="K1715" t="str">
        <f>PROPER(IF(MedExam_Table[[#This Row],[smoker]]= "?","No",MedExam_Table[[#This Row],[smoker]]))</f>
        <v>Yes</v>
      </c>
      <c r="L1715" t="str">
        <f>IF(MedExam_Table[[#This Row],[BMI]]&lt;18.5,"Underweight",IF(MedExam_Table[[#This Row],[BMI]]&lt;25,"NormalWeight",IF(MedExam_Table[[#This Row],[BMI]]&lt;=30,"OverWeight","Obesity")))</f>
        <v>OverWeight</v>
      </c>
      <c r="M1715" t="str">
        <f>IF(MedExam_Table[[#This Row],[HBA1C]]&lt;5.7,"Normal",IF(MedExam_Table[[#This Row],[HBA1C]]&lt;6.4,"Prediabetes","Diabetes"))</f>
        <v>Diabetes</v>
      </c>
      <c r="N1715" t="str">
        <f>PROPER(MedExam_Table[[#This Row],[Any Transplants]])</f>
        <v>No</v>
      </c>
    </row>
    <row r="1716" spans="1:14" x14ac:dyDescent="0.3">
      <c r="A1716" t="s">
        <v>2329</v>
      </c>
      <c r="B1716">
        <v>34.21</v>
      </c>
      <c r="C1716">
        <v>8.34</v>
      </c>
      <c r="D1716" t="s">
        <v>2380</v>
      </c>
      <c r="E1716" t="s">
        <v>2380</v>
      </c>
      <c r="F1716" t="s">
        <v>2380</v>
      </c>
      <c r="G1716" t="s">
        <v>2381</v>
      </c>
      <c r="H1716" t="s">
        <v>2382</v>
      </c>
      <c r="I1716" s="9">
        <f>IF(MedExam_Table[[#This Row],[NumberOfMajorSurgeries]]="No major surgery",0,MedExam_Table[[#This Row],[NumberOfMajorSurgeries]])</f>
        <v>0</v>
      </c>
      <c r="J1716" t="str">
        <f>PROPER(MedExam_Table[[#This Row],[Heart Issues]])</f>
        <v>No</v>
      </c>
      <c r="K1716" t="str">
        <f>PROPER(IF(MedExam_Table[[#This Row],[smoker]]= "?","No",MedExam_Table[[#This Row],[smoker]]))</f>
        <v>Yes</v>
      </c>
      <c r="L1716" t="str">
        <f>IF(MedExam_Table[[#This Row],[BMI]]&lt;18.5,"Underweight",IF(MedExam_Table[[#This Row],[BMI]]&lt;25,"NormalWeight",IF(MedExam_Table[[#This Row],[BMI]]&lt;=30,"OverWeight","Obesity")))</f>
        <v>Obesity</v>
      </c>
      <c r="M1716" t="str">
        <f>IF(MedExam_Table[[#This Row],[HBA1C]]&lt;5.7,"Normal",IF(MedExam_Table[[#This Row],[HBA1C]]&lt;6.4,"Prediabetes","Diabetes"))</f>
        <v>Diabetes</v>
      </c>
      <c r="N1716" t="str">
        <f>PROPER(MedExam_Table[[#This Row],[Any Transplants]])</f>
        <v>No</v>
      </c>
    </row>
    <row r="1717" spans="1:14" x14ac:dyDescent="0.3">
      <c r="A1717" t="s">
        <v>1932</v>
      </c>
      <c r="B1717">
        <v>24.32</v>
      </c>
      <c r="C1717">
        <v>6.39</v>
      </c>
      <c r="D1717" t="s">
        <v>2380</v>
      </c>
      <c r="E1717" t="s">
        <v>2380</v>
      </c>
      <c r="F1717" t="s">
        <v>2380</v>
      </c>
      <c r="G1717" t="s">
        <v>2381</v>
      </c>
      <c r="H1717" t="s">
        <v>2380</v>
      </c>
      <c r="I1717" s="9">
        <f>IF(MedExam_Table[[#This Row],[NumberOfMajorSurgeries]]="No major surgery",0,MedExam_Table[[#This Row],[NumberOfMajorSurgeries]])</f>
        <v>0</v>
      </c>
      <c r="J1717" t="str">
        <f>PROPER(MedExam_Table[[#This Row],[Heart Issues]])</f>
        <v>No</v>
      </c>
      <c r="K1717" t="str">
        <f>PROPER(IF(MedExam_Table[[#This Row],[smoker]]= "?","No",MedExam_Table[[#This Row],[smoker]]))</f>
        <v>No</v>
      </c>
      <c r="L1717" t="str">
        <f>IF(MedExam_Table[[#This Row],[BMI]]&lt;18.5,"Underweight",IF(MedExam_Table[[#This Row],[BMI]]&lt;25,"NormalWeight",IF(MedExam_Table[[#This Row],[BMI]]&lt;=30,"OverWeight","Obesity")))</f>
        <v>NormalWeight</v>
      </c>
      <c r="M1717" t="str">
        <f>IF(MedExam_Table[[#This Row],[HBA1C]]&lt;5.7,"Normal",IF(MedExam_Table[[#This Row],[HBA1C]]&lt;6.4,"Prediabetes","Diabetes"))</f>
        <v>Prediabetes</v>
      </c>
      <c r="N1717" t="str">
        <f>PROPER(MedExam_Table[[#This Row],[Any Transplants]])</f>
        <v>No</v>
      </c>
    </row>
    <row r="1718" spans="1:14" x14ac:dyDescent="0.3">
      <c r="A1718" t="s">
        <v>1931</v>
      </c>
      <c r="B1718">
        <v>22.88</v>
      </c>
      <c r="C1718">
        <v>5.71</v>
      </c>
      <c r="D1718" t="s">
        <v>2382</v>
      </c>
      <c r="E1718" t="s">
        <v>2380</v>
      </c>
      <c r="F1718" t="s">
        <v>2383</v>
      </c>
      <c r="G1718">
        <v>1</v>
      </c>
      <c r="H1718" t="s">
        <v>2382</v>
      </c>
      <c r="I1718" s="9">
        <f>IF(MedExam_Table[[#This Row],[NumberOfMajorSurgeries]]="No major surgery",0,MedExam_Table[[#This Row],[NumberOfMajorSurgeries]])</f>
        <v>1</v>
      </c>
      <c r="J1718" t="str">
        <f>PROPER(MedExam_Table[[#This Row],[Heart Issues]])</f>
        <v>Yes</v>
      </c>
      <c r="K1718" t="str">
        <f>PROPER(IF(MedExam_Table[[#This Row],[smoker]]= "?","No",MedExam_Table[[#This Row],[smoker]]))</f>
        <v>Yes</v>
      </c>
      <c r="L1718" t="str">
        <f>IF(MedExam_Table[[#This Row],[BMI]]&lt;18.5,"Underweight",IF(MedExam_Table[[#This Row],[BMI]]&lt;25,"NormalWeight",IF(MedExam_Table[[#This Row],[BMI]]&lt;=30,"OverWeight","Obesity")))</f>
        <v>NormalWeight</v>
      </c>
      <c r="M1718" t="str">
        <f>IF(MedExam_Table[[#This Row],[HBA1C]]&lt;5.7,"Normal",IF(MedExam_Table[[#This Row],[HBA1C]]&lt;6.4,"Prediabetes","Diabetes"))</f>
        <v>Prediabetes</v>
      </c>
      <c r="N1718" t="str">
        <f>PROPER(MedExam_Table[[#This Row],[Any Transplants]])</f>
        <v>No</v>
      </c>
    </row>
    <row r="1719" spans="1:14" x14ac:dyDescent="0.3">
      <c r="A1719" t="s">
        <v>1930</v>
      </c>
      <c r="B1719">
        <v>24.984999999999999</v>
      </c>
      <c r="C1719">
        <v>4.43</v>
      </c>
      <c r="D1719" t="s">
        <v>2382</v>
      </c>
      <c r="E1719" t="s">
        <v>2380</v>
      </c>
      <c r="F1719" t="s">
        <v>2383</v>
      </c>
      <c r="G1719">
        <v>1</v>
      </c>
      <c r="H1719" t="s">
        <v>2380</v>
      </c>
      <c r="I1719" s="9">
        <f>IF(MedExam_Table[[#This Row],[NumberOfMajorSurgeries]]="No major surgery",0,MedExam_Table[[#This Row],[NumberOfMajorSurgeries]])</f>
        <v>1</v>
      </c>
      <c r="J1719" t="str">
        <f>PROPER(MedExam_Table[[#This Row],[Heart Issues]])</f>
        <v>Yes</v>
      </c>
      <c r="K1719" t="str">
        <f>PROPER(IF(MedExam_Table[[#This Row],[smoker]]= "?","No",MedExam_Table[[#This Row],[smoker]]))</f>
        <v>No</v>
      </c>
      <c r="L1719" t="str">
        <f>IF(MedExam_Table[[#This Row],[BMI]]&lt;18.5,"Underweight",IF(MedExam_Table[[#This Row],[BMI]]&lt;25,"NormalWeight",IF(MedExam_Table[[#This Row],[BMI]]&lt;=30,"OverWeight","Obesity")))</f>
        <v>NormalWeight</v>
      </c>
      <c r="M1719" t="str">
        <f>IF(MedExam_Table[[#This Row],[HBA1C]]&lt;5.7,"Normal",IF(MedExam_Table[[#This Row],[HBA1C]]&lt;6.4,"Prediabetes","Diabetes"))</f>
        <v>Normal</v>
      </c>
      <c r="N1719" t="str">
        <f>PROPER(MedExam_Table[[#This Row],[Any Transplants]])</f>
        <v>No</v>
      </c>
    </row>
    <row r="1720" spans="1:14" x14ac:dyDescent="0.3">
      <c r="A1720" t="s">
        <v>1929</v>
      </c>
      <c r="B1720">
        <v>33.1</v>
      </c>
      <c r="C1720">
        <v>5.52</v>
      </c>
      <c r="D1720" t="s">
        <v>2380</v>
      </c>
      <c r="E1720" t="s">
        <v>2380</v>
      </c>
      <c r="F1720" t="s">
        <v>2383</v>
      </c>
      <c r="G1720">
        <v>1</v>
      </c>
      <c r="H1720" t="s">
        <v>2380</v>
      </c>
      <c r="I1720" s="9">
        <f>IF(MedExam_Table[[#This Row],[NumberOfMajorSurgeries]]="No major surgery",0,MedExam_Table[[#This Row],[NumberOfMajorSurgeries]])</f>
        <v>1</v>
      </c>
      <c r="J1720" t="str">
        <f>PROPER(MedExam_Table[[#This Row],[Heart Issues]])</f>
        <v>No</v>
      </c>
      <c r="K1720" t="str">
        <f>PROPER(IF(MedExam_Table[[#This Row],[smoker]]= "?","No",MedExam_Table[[#This Row],[smoker]]))</f>
        <v>No</v>
      </c>
      <c r="L1720" t="str">
        <f>IF(MedExam_Table[[#This Row],[BMI]]&lt;18.5,"Underweight",IF(MedExam_Table[[#This Row],[BMI]]&lt;25,"NormalWeight",IF(MedExam_Table[[#This Row],[BMI]]&lt;=30,"OverWeight","Obesity")))</f>
        <v>Obesity</v>
      </c>
      <c r="M1720" t="str">
        <f>IF(MedExam_Table[[#This Row],[HBA1C]]&lt;5.7,"Normal",IF(MedExam_Table[[#This Row],[HBA1C]]&lt;6.4,"Prediabetes","Diabetes"))</f>
        <v>Normal</v>
      </c>
      <c r="N1720" t="str">
        <f>PROPER(MedExam_Table[[#This Row],[Any Transplants]])</f>
        <v>No</v>
      </c>
    </row>
    <row r="1721" spans="1:14" x14ac:dyDescent="0.3">
      <c r="A1721" t="s">
        <v>1928</v>
      </c>
      <c r="B1721">
        <v>27.83</v>
      </c>
      <c r="C1721">
        <v>9.1999999999999993</v>
      </c>
      <c r="D1721" t="s">
        <v>2382</v>
      </c>
      <c r="E1721" t="s">
        <v>2380</v>
      </c>
      <c r="F1721" t="s">
        <v>2380</v>
      </c>
      <c r="G1721">
        <v>1</v>
      </c>
      <c r="H1721" t="s">
        <v>2382</v>
      </c>
      <c r="I1721" s="9">
        <f>IF(MedExam_Table[[#This Row],[NumberOfMajorSurgeries]]="No major surgery",0,MedExam_Table[[#This Row],[NumberOfMajorSurgeries]])</f>
        <v>1</v>
      </c>
      <c r="J1721" t="str">
        <f>PROPER(MedExam_Table[[#This Row],[Heart Issues]])</f>
        <v>Yes</v>
      </c>
      <c r="K1721" t="str">
        <f>PROPER(IF(MedExam_Table[[#This Row],[smoker]]= "?","No",MedExam_Table[[#This Row],[smoker]]))</f>
        <v>Yes</v>
      </c>
      <c r="L1721" t="str">
        <f>IF(MedExam_Table[[#This Row],[BMI]]&lt;18.5,"Underweight",IF(MedExam_Table[[#This Row],[BMI]]&lt;25,"NormalWeight",IF(MedExam_Table[[#This Row],[BMI]]&lt;=30,"OverWeight","Obesity")))</f>
        <v>OverWeight</v>
      </c>
      <c r="M1721" t="str">
        <f>IF(MedExam_Table[[#This Row],[HBA1C]]&lt;5.7,"Normal",IF(MedExam_Table[[#This Row],[HBA1C]]&lt;6.4,"Prediabetes","Diabetes"))</f>
        <v>Diabetes</v>
      </c>
      <c r="N1721" t="str">
        <f>PROPER(MedExam_Table[[#This Row],[Any Transplants]])</f>
        <v>No</v>
      </c>
    </row>
    <row r="1722" spans="1:14" x14ac:dyDescent="0.3">
      <c r="A1722" t="s">
        <v>1927</v>
      </c>
      <c r="B1722">
        <v>30.875</v>
      </c>
      <c r="C1722">
        <v>10.97</v>
      </c>
      <c r="D1722" t="s">
        <v>2382</v>
      </c>
      <c r="E1722" t="s">
        <v>2380</v>
      </c>
      <c r="F1722" t="s">
        <v>2380</v>
      </c>
      <c r="G1722">
        <v>2</v>
      </c>
      <c r="H1722" t="s">
        <v>2380</v>
      </c>
      <c r="I1722" s="9">
        <f>IF(MedExam_Table[[#This Row],[NumberOfMajorSurgeries]]="No major surgery",0,MedExam_Table[[#This Row],[NumberOfMajorSurgeries]])</f>
        <v>2</v>
      </c>
      <c r="J1722" t="str">
        <f>PROPER(MedExam_Table[[#This Row],[Heart Issues]])</f>
        <v>Yes</v>
      </c>
      <c r="K1722" t="str">
        <f>PROPER(IF(MedExam_Table[[#This Row],[smoker]]= "?","No",MedExam_Table[[#This Row],[smoker]]))</f>
        <v>No</v>
      </c>
      <c r="L1722" t="str">
        <f>IF(MedExam_Table[[#This Row],[BMI]]&lt;18.5,"Underweight",IF(MedExam_Table[[#This Row],[BMI]]&lt;25,"NormalWeight",IF(MedExam_Table[[#This Row],[BMI]]&lt;=30,"OverWeight","Obesity")))</f>
        <v>Obesity</v>
      </c>
      <c r="M1722" t="str">
        <f>IF(MedExam_Table[[#This Row],[HBA1C]]&lt;5.7,"Normal",IF(MedExam_Table[[#This Row],[HBA1C]]&lt;6.4,"Prediabetes","Diabetes"))</f>
        <v>Diabetes</v>
      </c>
      <c r="N1722" t="str">
        <f>PROPER(MedExam_Table[[#This Row],[Any Transplants]])</f>
        <v>No</v>
      </c>
    </row>
    <row r="1723" spans="1:14" x14ac:dyDescent="0.3">
      <c r="A1723" t="s">
        <v>1926</v>
      </c>
      <c r="B1723">
        <v>27.265000000000001</v>
      </c>
      <c r="C1723">
        <v>4.25</v>
      </c>
      <c r="D1723" t="s">
        <v>2380</v>
      </c>
      <c r="E1723" t="s">
        <v>2380</v>
      </c>
      <c r="F1723" t="s">
        <v>2383</v>
      </c>
      <c r="G1723">
        <v>1</v>
      </c>
      <c r="H1723" t="s">
        <v>2380</v>
      </c>
      <c r="I1723" s="9">
        <f>IF(MedExam_Table[[#This Row],[NumberOfMajorSurgeries]]="No major surgery",0,MedExam_Table[[#This Row],[NumberOfMajorSurgeries]])</f>
        <v>1</v>
      </c>
      <c r="J1723" t="str">
        <f>PROPER(MedExam_Table[[#This Row],[Heart Issues]])</f>
        <v>No</v>
      </c>
      <c r="K1723" t="str">
        <f>PROPER(IF(MedExam_Table[[#This Row],[smoker]]= "?","No",MedExam_Table[[#This Row],[smoker]]))</f>
        <v>No</v>
      </c>
      <c r="L1723" t="str">
        <f>IF(MedExam_Table[[#This Row],[BMI]]&lt;18.5,"Underweight",IF(MedExam_Table[[#This Row],[BMI]]&lt;25,"NormalWeight",IF(MedExam_Table[[#This Row],[BMI]]&lt;=30,"OverWeight","Obesity")))</f>
        <v>OverWeight</v>
      </c>
      <c r="M1723" t="str">
        <f>IF(MedExam_Table[[#This Row],[HBA1C]]&lt;5.7,"Normal",IF(MedExam_Table[[#This Row],[HBA1C]]&lt;6.4,"Prediabetes","Diabetes"))</f>
        <v>Normal</v>
      </c>
      <c r="N1723" t="str">
        <f>PROPER(MedExam_Table[[#This Row],[Any Transplants]])</f>
        <v>No</v>
      </c>
    </row>
    <row r="1724" spans="1:14" x14ac:dyDescent="0.3">
      <c r="A1724" t="s">
        <v>1925</v>
      </c>
      <c r="B1724">
        <v>26.7</v>
      </c>
      <c r="C1724">
        <v>5.23</v>
      </c>
      <c r="D1724" t="s">
        <v>2380</v>
      </c>
      <c r="E1724" t="s">
        <v>2380</v>
      </c>
      <c r="F1724" t="s">
        <v>2383</v>
      </c>
      <c r="G1724">
        <v>1</v>
      </c>
      <c r="H1724" t="s">
        <v>2382</v>
      </c>
      <c r="I1724" s="9">
        <f>IF(MedExam_Table[[#This Row],[NumberOfMajorSurgeries]]="No major surgery",0,MedExam_Table[[#This Row],[NumberOfMajorSurgeries]])</f>
        <v>1</v>
      </c>
      <c r="J1724" t="str">
        <f>PROPER(MedExam_Table[[#This Row],[Heart Issues]])</f>
        <v>No</v>
      </c>
      <c r="K1724" t="str">
        <f>PROPER(IF(MedExam_Table[[#This Row],[smoker]]= "?","No",MedExam_Table[[#This Row],[smoker]]))</f>
        <v>Yes</v>
      </c>
      <c r="L1724" t="str">
        <f>IF(MedExam_Table[[#This Row],[BMI]]&lt;18.5,"Underweight",IF(MedExam_Table[[#This Row],[BMI]]&lt;25,"NormalWeight",IF(MedExam_Table[[#This Row],[BMI]]&lt;=30,"OverWeight","Obesity")))</f>
        <v>OverWeight</v>
      </c>
      <c r="M1724" t="str">
        <f>IF(MedExam_Table[[#This Row],[HBA1C]]&lt;5.7,"Normal",IF(MedExam_Table[[#This Row],[HBA1C]]&lt;6.4,"Prediabetes","Diabetes"))</f>
        <v>Normal</v>
      </c>
      <c r="N1724" t="str">
        <f>PROPER(MedExam_Table[[#This Row],[Any Transplants]])</f>
        <v>No</v>
      </c>
    </row>
    <row r="1725" spans="1:14" x14ac:dyDescent="0.3">
      <c r="A1725" t="s">
        <v>1924</v>
      </c>
      <c r="B1725">
        <v>29.925000000000001</v>
      </c>
      <c r="C1725">
        <v>5.96</v>
      </c>
      <c r="D1725" t="s">
        <v>2382</v>
      </c>
      <c r="E1725" t="s">
        <v>2380</v>
      </c>
      <c r="F1725" t="s">
        <v>2383</v>
      </c>
      <c r="G1725">
        <v>1</v>
      </c>
      <c r="H1725" t="s">
        <v>2382</v>
      </c>
      <c r="I1725" s="9">
        <f>IF(MedExam_Table[[#This Row],[NumberOfMajorSurgeries]]="No major surgery",0,MedExam_Table[[#This Row],[NumberOfMajorSurgeries]])</f>
        <v>1</v>
      </c>
      <c r="J1725" t="str">
        <f>PROPER(MedExam_Table[[#This Row],[Heart Issues]])</f>
        <v>Yes</v>
      </c>
      <c r="K1725" t="str">
        <f>PROPER(IF(MedExam_Table[[#This Row],[smoker]]= "?","No",MedExam_Table[[#This Row],[smoker]]))</f>
        <v>Yes</v>
      </c>
      <c r="L1725" t="str">
        <f>IF(MedExam_Table[[#This Row],[BMI]]&lt;18.5,"Underweight",IF(MedExam_Table[[#This Row],[BMI]]&lt;25,"NormalWeight",IF(MedExam_Table[[#This Row],[BMI]]&lt;=30,"OverWeight","Obesity")))</f>
        <v>OverWeight</v>
      </c>
      <c r="M1725" t="str">
        <f>IF(MedExam_Table[[#This Row],[HBA1C]]&lt;5.7,"Normal",IF(MedExam_Table[[#This Row],[HBA1C]]&lt;6.4,"Prediabetes","Diabetes"))</f>
        <v>Prediabetes</v>
      </c>
      <c r="N1725" t="str">
        <f>PROPER(MedExam_Table[[#This Row],[Any Transplants]])</f>
        <v>No</v>
      </c>
    </row>
    <row r="1726" spans="1:14" x14ac:dyDescent="0.3">
      <c r="A1726" t="s">
        <v>1923</v>
      </c>
      <c r="B1726">
        <v>19.95</v>
      </c>
      <c r="C1726">
        <v>4.29</v>
      </c>
      <c r="D1726" t="s">
        <v>2382</v>
      </c>
      <c r="E1726" t="s">
        <v>2380</v>
      </c>
      <c r="F1726" t="s">
        <v>2380</v>
      </c>
      <c r="G1726">
        <v>2</v>
      </c>
      <c r="H1726" t="s">
        <v>2382</v>
      </c>
      <c r="I1726" s="9">
        <f>IF(MedExam_Table[[#This Row],[NumberOfMajorSurgeries]]="No major surgery",0,MedExam_Table[[#This Row],[NumberOfMajorSurgeries]])</f>
        <v>2</v>
      </c>
      <c r="J1726" t="str">
        <f>PROPER(MedExam_Table[[#This Row],[Heart Issues]])</f>
        <v>Yes</v>
      </c>
      <c r="K1726" t="str">
        <f>PROPER(IF(MedExam_Table[[#This Row],[smoker]]= "?","No",MedExam_Table[[#This Row],[smoker]]))</f>
        <v>Yes</v>
      </c>
      <c r="L1726" t="str">
        <f>IF(MedExam_Table[[#This Row],[BMI]]&lt;18.5,"Underweight",IF(MedExam_Table[[#This Row],[BMI]]&lt;25,"NormalWeight",IF(MedExam_Table[[#This Row],[BMI]]&lt;=30,"OverWeight","Obesity")))</f>
        <v>NormalWeight</v>
      </c>
      <c r="M1726" t="str">
        <f>IF(MedExam_Table[[#This Row],[HBA1C]]&lt;5.7,"Normal",IF(MedExam_Table[[#This Row],[HBA1C]]&lt;6.4,"Prediabetes","Diabetes"))</f>
        <v>Normal</v>
      </c>
      <c r="N1726" t="str">
        <f>PROPER(MedExam_Table[[#This Row],[Any Transplants]])</f>
        <v>No</v>
      </c>
    </row>
    <row r="1727" spans="1:14" x14ac:dyDescent="0.3">
      <c r="A1727" t="s">
        <v>2328</v>
      </c>
      <c r="B1727">
        <v>38.94</v>
      </c>
      <c r="C1727">
        <v>8.49</v>
      </c>
      <c r="D1727" t="s">
        <v>2382</v>
      </c>
      <c r="E1727" t="s">
        <v>2380</v>
      </c>
      <c r="F1727" t="s">
        <v>2380</v>
      </c>
      <c r="G1727">
        <v>1</v>
      </c>
      <c r="H1727" t="s">
        <v>2382</v>
      </c>
      <c r="I1727" s="9">
        <f>IF(MedExam_Table[[#This Row],[NumberOfMajorSurgeries]]="No major surgery",0,MedExam_Table[[#This Row],[NumberOfMajorSurgeries]])</f>
        <v>1</v>
      </c>
      <c r="J1727" t="str">
        <f>PROPER(MedExam_Table[[#This Row],[Heart Issues]])</f>
        <v>Yes</v>
      </c>
      <c r="K1727" t="str">
        <f>PROPER(IF(MedExam_Table[[#This Row],[smoker]]= "?","No",MedExam_Table[[#This Row],[smoker]]))</f>
        <v>Yes</v>
      </c>
      <c r="L1727" t="str">
        <f>IF(MedExam_Table[[#This Row],[BMI]]&lt;18.5,"Underweight",IF(MedExam_Table[[#This Row],[BMI]]&lt;25,"NormalWeight",IF(MedExam_Table[[#This Row],[BMI]]&lt;=30,"OverWeight","Obesity")))</f>
        <v>Obesity</v>
      </c>
      <c r="M1727" t="str">
        <f>IF(MedExam_Table[[#This Row],[HBA1C]]&lt;5.7,"Normal",IF(MedExam_Table[[#This Row],[HBA1C]]&lt;6.4,"Prediabetes","Diabetes"))</f>
        <v>Diabetes</v>
      </c>
      <c r="N1727" t="str">
        <f>PROPER(MedExam_Table[[#This Row],[Any Transplants]])</f>
        <v>No</v>
      </c>
    </row>
    <row r="1728" spans="1:14" x14ac:dyDescent="0.3">
      <c r="A1728" t="s">
        <v>1922</v>
      </c>
      <c r="B1728">
        <v>24.225000000000001</v>
      </c>
      <c r="C1728">
        <v>4.09</v>
      </c>
      <c r="D1728" t="s">
        <v>2380</v>
      </c>
      <c r="E1728" t="s">
        <v>2380</v>
      </c>
      <c r="F1728" t="s">
        <v>2380</v>
      </c>
      <c r="G1728" t="s">
        <v>2381</v>
      </c>
      <c r="H1728" t="s">
        <v>2380</v>
      </c>
      <c r="I1728" s="9">
        <f>IF(MedExam_Table[[#This Row],[NumberOfMajorSurgeries]]="No major surgery",0,MedExam_Table[[#This Row],[NumberOfMajorSurgeries]])</f>
        <v>0</v>
      </c>
      <c r="J1728" t="str">
        <f>PROPER(MedExam_Table[[#This Row],[Heart Issues]])</f>
        <v>No</v>
      </c>
      <c r="K1728" t="str">
        <f>PROPER(IF(MedExam_Table[[#This Row],[smoker]]= "?","No",MedExam_Table[[#This Row],[smoker]]))</f>
        <v>No</v>
      </c>
      <c r="L1728" t="str">
        <f>IF(MedExam_Table[[#This Row],[BMI]]&lt;18.5,"Underweight",IF(MedExam_Table[[#This Row],[BMI]]&lt;25,"NormalWeight",IF(MedExam_Table[[#This Row],[BMI]]&lt;=30,"OverWeight","Obesity")))</f>
        <v>NormalWeight</v>
      </c>
      <c r="M1728" t="str">
        <f>IF(MedExam_Table[[#This Row],[HBA1C]]&lt;5.7,"Normal",IF(MedExam_Table[[#This Row],[HBA1C]]&lt;6.4,"Prediabetes","Diabetes"))</f>
        <v>Normal</v>
      </c>
      <c r="N1728" t="str">
        <f>PROPER(MedExam_Table[[#This Row],[Any Transplants]])</f>
        <v>No</v>
      </c>
    </row>
    <row r="1729" spans="1:14" x14ac:dyDescent="0.3">
      <c r="A1729" t="s">
        <v>1921</v>
      </c>
      <c r="B1729">
        <v>28.12</v>
      </c>
      <c r="C1729">
        <v>4.88</v>
      </c>
      <c r="D1729" t="s">
        <v>2380</v>
      </c>
      <c r="E1729" t="s">
        <v>2380</v>
      </c>
      <c r="F1729" t="s">
        <v>2380</v>
      </c>
      <c r="G1729" t="s">
        <v>2381</v>
      </c>
      <c r="H1729" t="s">
        <v>2382</v>
      </c>
      <c r="I1729" s="9">
        <f>IF(MedExam_Table[[#This Row],[NumberOfMajorSurgeries]]="No major surgery",0,MedExam_Table[[#This Row],[NumberOfMajorSurgeries]])</f>
        <v>0</v>
      </c>
      <c r="J1729" t="str">
        <f>PROPER(MedExam_Table[[#This Row],[Heart Issues]])</f>
        <v>No</v>
      </c>
      <c r="K1729" t="str">
        <f>PROPER(IF(MedExam_Table[[#This Row],[smoker]]= "?","No",MedExam_Table[[#This Row],[smoker]]))</f>
        <v>Yes</v>
      </c>
      <c r="L1729" t="str">
        <f>IF(MedExam_Table[[#This Row],[BMI]]&lt;18.5,"Underweight",IF(MedExam_Table[[#This Row],[BMI]]&lt;25,"NormalWeight",IF(MedExam_Table[[#This Row],[BMI]]&lt;=30,"OverWeight","Obesity")))</f>
        <v>OverWeight</v>
      </c>
      <c r="M1729" t="str">
        <f>IF(MedExam_Table[[#This Row],[HBA1C]]&lt;5.7,"Normal",IF(MedExam_Table[[#This Row],[HBA1C]]&lt;6.4,"Prediabetes","Diabetes"))</f>
        <v>Normal</v>
      </c>
      <c r="N1729" t="str">
        <f>PROPER(MedExam_Table[[#This Row],[Any Transplants]])</f>
        <v>No</v>
      </c>
    </row>
    <row r="1730" spans="1:14" x14ac:dyDescent="0.3">
      <c r="A1730" t="s">
        <v>1920</v>
      </c>
      <c r="B1730">
        <v>23.21</v>
      </c>
      <c r="C1730">
        <v>6.76</v>
      </c>
      <c r="D1730" t="s">
        <v>2380</v>
      </c>
      <c r="E1730" t="s">
        <v>2380</v>
      </c>
      <c r="F1730" t="s">
        <v>2380</v>
      </c>
      <c r="G1730" t="s">
        <v>2381</v>
      </c>
      <c r="H1730" t="s">
        <v>2382</v>
      </c>
      <c r="I1730" s="9">
        <f>IF(MedExam_Table[[#This Row],[NumberOfMajorSurgeries]]="No major surgery",0,MedExam_Table[[#This Row],[NumberOfMajorSurgeries]])</f>
        <v>0</v>
      </c>
      <c r="J1730" t="str">
        <f>PROPER(MedExam_Table[[#This Row],[Heart Issues]])</f>
        <v>No</v>
      </c>
      <c r="K1730" t="str">
        <f>PROPER(IF(MedExam_Table[[#This Row],[smoker]]= "?","No",MedExam_Table[[#This Row],[smoker]]))</f>
        <v>Yes</v>
      </c>
      <c r="L1730" t="str">
        <f>IF(MedExam_Table[[#This Row],[BMI]]&lt;18.5,"Underweight",IF(MedExam_Table[[#This Row],[BMI]]&lt;25,"NormalWeight",IF(MedExam_Table[[#This Row],[BMI]]&lt;=30,"OverWeight","Obesity")))</f>
        <v>NormalWeight</v>
      </c>
      <c r="M1730" t="str">
        <f>IF(MedExam_Table[[#This Row],[HBA1C]]&lt;5.7,"Normal",IF(MedExam_Table[[#This Row],[HBA1C]]&lt;6.4,"Prediabetes","Diabetes"))</f>
        <v>Diabetes</v>
      </c>
      <c r="N1730" t="str">
        <f>PROPER(MedExam_Table[[#This Row],[Any Transplants]])</f>
        <v>No</v>
      </c>
    </row>
    <row r="1731" spans="1:14" x14ac:dyDescent="0.3">
      <c r="A1731" t="s">
        <v>1919</v>
      </c>
      <c r="B1731">
        <v>23.98</v>
      </c>
      <c r="C1731">
        <v>10.67</v>
      </c>
      <c r="D1731" t="s">
        <v>2380</v>
      </c>
      <c r="E1731" t="s">
        <v>2380</v>
      </c>
      <c r="F1731" t="s">
        <v>2380</v>
      </c>
      <c r="G1731" t="s">
        <v>2381</v>
      </c>
      <c r="H1731" t="s">
        <v>2380</v>
      </c>
      <c r="I1731" s="9">
        <f>IF(MedExam_Table[[#This Row],[NumberOfMajorSurgeries]]="No major surgery",0,MedExam_Table[[#This Row],[NumberOfMajorSurgeries]])</f>
        <v>0</v>
      </c>
      <c r="J1731" t="str">
        <f>PROPER(MedExam_Table[[#This Row],[Heart Issues]])</f>
        <v>No</v>
      </c>
      <c r="K1731" t="str">
        <f>PROPER(IF(MedExam_Table[[#This Row],[smoker]]= "?","No",MedExam_Table[[#This Row],[smoker]]))</f>
        <v>No</v>
      </c>
      <c r="L1731" t="str">
        <f>IF(MedExam_Table[[#This Row],[BMI]]&lt;18.5,"Underweight",IF(MedExam_Table[[#This Row],[BMI]]&lt;25,"NormalWeight",IF(MedExam_Table[[#This Row],[BMI]]&lt;=30,"OverWeight","Obesity")))</f>
        <v>NormalWeight</v>
      </c>
      <c r="M1731" t="str">
        <f>IF(MedExam_Table[[#This Row],[HBA1C]]&lt;5.7,"Normal",IF(MedExam_Table[[#This Row],[HBA1C]]&lt;6.4,"Prediabetes","Diabetes"))</f>
        <v>Diabetes</v>
      </c>
      <c r="N1731" t="str">
        <f>PROPER(MedExam_Table[[#This Row],[Any Transplants]])</f>
        <v>No</v>
      </c>
    </row>
    <row r="1732" spans="1:14" x14ac:dyDescent="0.3">
      <c r="A1732" t="s">
        <v>1918</v>
      </c>
      <c r="B1732">
        <v>30</v>
      </c>
      <c r="C1732">
        <v>6.21</v>
      </c>
      <c r="D1732" t="s">
        <v>2380</v>
      </c>
      <c r="E1732" t="s">
        <v>2380</v>
      </c>
      <c r="F1732" t="s">
        <v>2380</v>
      </c>
      <c r="G1732" t="s">
        <v>2381</v>
      </c>
      <c r="H1732" t="s">
        <v>2382</v>
      </c>
      <c r="I1732" s="9">
        <f>IF(MedExam_Table[[#This Row],[NumberOfMajorSurgeries]]="No major surgery",0,MedExam_Table[[#This Row],[NumberOfMajorSurgeries]])</f>
        <v>0</v>
      </c>
      <c r="J1732" t="str">
        <f>PROPER(MedExam_Table[[#This Row],[Heart Issues]])</f>
        <v>No</v>
      </c>
      <c r="K1732" t="str">
        <f>PROPER(IF(MedExam_Table[[#This Row],[smoker]]= "?","No",MedExam_Table[[#This Row],[smoker]]))</f>
        <v>Yes</v>
      </c>
      <c r="L1732" t="str">
        <f>IF(MedExam_Table[[#This Row],[BMI]]&lt;18.5,"Underweight",IF(MedExam_Table[[#This Row],[BMI]]&lt;25,"NormalWeight",IF(MedExam_Table[[#This Row],[BMI]]&lt;=30,"OverWeight","Obesity")))</f>
        <v>OverWeight</v>
      </c>
      <c r="M1732" t="str">
        <f>IF(MedExam_Table[[#This Row],[HBA1C]]&lt;5.7,"Normal",IF(MedExam_Table[[#This Row],[HBA1C]]&lt;6.4,"Prediabetes","Diabetes"))</f>
        <v>Prediabetes</v>
      </c>
      <c r="N1732" t="str">
        <f>PROPER(MedExam_Table[[#This Row],[Any Transplants]])</f>
        <v>No</v>
      </c>
    </row>
    <row r="1733" spans="1:14" x14ac:dyDescent="0.3">
      <c r="A1733" t="s">
        <v>1917</v>
      </c>
      <c r="B1733">
        <v>17.350000000000001</v>
      </c>
      <c r="C1733">
        <v>5.03</v>
      </c>
      <c r="D1733" t="s">
        <v>2382</v>
      </c>
      <c r="E1733" t="s">
        <v>2380</v>
      </c>
      <c r="F1733" t="s">
        <v>2380</v>
      </c>
      <c r="G1733" t="s">
        <v>2381</v>
      </c>
      <c r="H1733" t="s">
        <v>2382</v>
      </c>
      <c r="I1733" s="9">
        <f>IF(MedExam_Table[[#This Row],[NumberOfMajorSurgeries]]="No major surgery",0,MedExam_Table[[#This Row],[NumberOfMajorSurgeries]])</f>
        <v>0</v>
      </c>
      <c r="J1733" t="str">
        <f>PROPER(MedExam_Table[[#This Row],[Heart Issues]])</f>
        <v>Yes</v>
      </c>
      <c r="K1733" t="str">
        <f>PROPER(IF(MedExam_Table[[#This Row],[smoker]]= "?","No",MedExam_Table[[#This Row],[smoker]]))</f>
        <v>Yes</v>
      </c>
      <c r="L1733" t="str">
        <f>IF(MedExam_Table[[#This Row],[BMI]]&lt;18.5,"Underweight",IF(MedExam_Table[[#This Row],[BMI]]&lt;25,"NormalWeight",IF(MedExam_Table[[#This Row],[BMI]]&lt;=30,"OverWeight","Obesity")))</f>
        <v>Underweight</v>
      </c>
      <c r="M1733" t="str">
        <f>IF(MedExam_Table[[#This Row],[HBA1C]]&lt;5.7,"Normal",IF(MedExam_Table[[#This Row],[HBA1C]]&lt;6.4,"Prediabetes","Diabetes"))</f>
        <v>Normal</v>
      </c>
      <c r="N1733" t="str">
        <f>PROPER(MedExam_Table[[#This Row],[Any Transplants]])</f>
        <v>No</v>
      </c>
    </row>
    <row r="1734" spans="1:14" x14ac:dyDescent="0.3">
      <c r="A1734" t="s">
        <v>1916</v>
      </c>
      <c r="B1734">
        <v>22.704999999999998</v>
      </c>
      <c r="C1734">
        <v>5.27</v>
      </c>
      <c r="D1734" t="s">
        <v>2380</v>
      </c>
      <c r="E1734" t="s">
        <v>2380</v>
      </c>
      <c r="F1734" t="s">
        <v>2380</v>
      </c>
      <c r="G1734" t="s">
        <v>2381</v>
      </c>
      <c r="H1734" t="s">
        <v>2380</v>
      </c>
      <c r="I1734" s="9">
        <f>IF(MedExam_Table[[#This Row],[NumberOfMajorSurgeries]]="No major surgery",0,MedExam_Table[[#This Row],[NumberOfMajorSurgeries]])</f>
        <v>0</v>
      </c>
      <c r="J1734" t="str">
        <f>PROPER(MedExam_Table[[#This Row],[Heart Issues]])</f>
        <v>No</v>
      </c>
      <c r="K1734" t="str">
        <f>PROPER(IF(MedExam_Table[[#This Row],[smoker]]= "?","No",MedExam_Table[[#This Row],[smoker]]))</f>
        <v>No</v>
      </c>
      <c r="L1734" t="str">
        <f>IF(MedExam_Table[[#This Row],[BMI]]&lt;18.5,"Underweight",IF(MedExam_Table[[#This Row],[BMI]]&lt;25,"NormalWeight",IF(MedExam_Table[[#This Row],[BMI]]&lt;=30,"OverWeight","Obesity")))</f>
        <v>NormalWeight</v>
      </c>
      <c r="M1734" t="str">
        <f>IF(MedExam_Table[[#This Row],[HBA1C]]&lt;5.7,"Normal",IF(MedExam_Table[[#This Row],[HBA1C]]&lt;6.4,"Prediabetes","Diabetes"))</f>
        <v>Normal</v>
      </c>
      <c r="N1734" t="str">
        <f>PROPER(MedExam_Table[[#This Row],[Any Transplants]])</f>
        <v>No</v>
      </c>
    </row>
    <row r="1735" spans="1:14" x14ac:dyDescent="0.3">
      <c r="A1735" t="s">
        <v>1915</v>
      </c>
      <c r="B1735">
        <v>25.41</v>
      </c>
      <c r="C1735">
        <v>10.53</v>
      </c>
      <c r="D1735" t="s">
        <v>2382</v>
      </c>
      <c r="E1735" t="s">
        <v>2380</v>
      </c>
      <c r="F1735" t="s">
        <v>2380</v>
      </c>
      <c r="G1735">
        <v>1</v>
      </c>
      <c r="H1735" t="s">
        <v>2382</v>
      </c>
      <c r="I1735" s="9">
        <f>IF(MedExam_Table[[#This Row],[NumberOfMajorSurgeries]]="No major surgery",0,MedExam_Table[[#This Row],[NumberOfMajorSurgeries]])</f>
        <v>1</v>
      </c>
      <c r="J1735" t="str">
        <f>PROPER(MedExam_Table[[#This Row],[Heart Issues]])</f>
        <v>Yes</v>
      </c>
      <c r="K1735" t="str">
        <f>PROPER(IF(MedExam_Table[[#This Row],[smoker]]= "?","No",MedExam_Table[[#This Row],[smoker]]))</f>
        <v>Yes</v>
      </c>
      <c r="L1735" t="str">
        <f>IF(MedExam_Table[[#This Row],[BMI]]&lt;18.5,"Underweight",IF(MedExam_Table[[#This Row],[BMI]]&lt;25,"NormalWeight",IF(MedExam_Table[[#This Row],[BMI]]&lt;=30,"OverWeight","Obesity")))</f>
        <v>OverWeight</v>
      </c>
      <c r="M1735" t="str">
        <f>IF(MedExam_Table[[#This Row],[HBA1C]]&lt;5.7,"Normal",IF(MedExam_Table[[#This Row],[HBA1C]]&lt;6.4,"Prediabetes","Diabetes"))</f>
        <v>Diabetes</v>
      </c>
      <c r="N1735" t="str">
        <f>PROPER(MedExam_Table[[#This Row],[Any Transplants]])</f>
        <v>No</v>
      </c>
    </row>
    <row r="1736" spans="1:14" x14ac:dyDescent="0.3">
      <c r="A1736" t="s">
        <v>1914</v>
      </c>
      <c r="B1736">
        <v>18.23</v>
      </c>
      <c r="C1736">
        <v>5.78</v>
      </c>
      <c r="D1736" t="s">
        <v>2380</v>
      </c>
      <c r="E1736" t="s">
        <v>2380</v>
      </c>
      <c r="F1736" t="s">
        <v>2383</v>
      </c>
      <c r="G1736">
        <v>1</v>
      </c>
      <c r="H1736" t="s">
        <v>2382</v>
      </c>
      <c r="I1736" s="9">
        <f>IF(MedExam_Table[[#This Row],[NumberOfMajorSurgeries]]="No major surgery",0,MedExam_Table[[#This Row],[NumberOfMajorSurgeries]])</f>
        <v>1</v>
      </c>
      <c r="J1736" t="str">
        <f>PROPER(MedExam_Table[[#This Row],[Heart Issues]])</f>
        <v>No</v>
      </c>
      <c r="K1736" t="str">
        <f>PROPER(IF(MedExam_Table[[#This Row],[smoker]]= "?","No",MedExam_Table[[#This Row],[smoker]]))</f>
        <v>Yes</v>
      </c>
      <c r="L1736" t="str">
        <f>IF(MedExam_Table[[#This Row],[BMI]]&lt;18.5,"Underweight",IF(MedExam_Table[[#This Row],[BMI]]&lt;25,"NormalWeight",IF(MedExam_Table[[#This Row],[BMI]]&lt;=30,"OverWeight","Obesity")))</f>
        <v>Underweight</v>
      </c>
      <c r="M1736" t="str">
        <f>IF(MedExam_Table[[#This Row],[HBA1C]]&lt;5.7,"Normal",IF(MedExam_Table[[#This Row],[HBA1C]]&lt;6.4,"Prediabetes","Diabetes"))</f>
        <v>Prediabetes</v>
      </c>
      <c r="N1736" t="str">
        <f>PROPER(MedExam_Table[[#This Row],[Any Transplants]])</f>
        <v>No</v>
      </c>
    </row>
    <row r="1737" spans="1:14" x14ac:dyDescent="0.3">
      <c r="A1737" t="s">
        <v>1913</v>
      </c>
      <c r="B1737">
        <v>24.7</v>
      </c>
      <c r="C1737">
        <v>4.3600000000000003</v>
      </c>
      <c r="D1737" t="s">
        <v>2380</v>
      </c>
      <c r="E1737" t="s">
        <v>2380</v>
      </c>
      <c r="F1737" t="s">
        <v>2383</v>
      </c>
      <c r="G1737">
        <v>1</v>
      </c>
      <c r="H1737" t="s">
        <v>2382</v>
      </c>
      <c r="I1737" s="9">
        <f>IF(MedExam_Table[[#This Row],[NumberOfMajorSurgeries]]="No major surgery",0,MedExam_Table[[#This Row],[NumberOfMajorSurgeries]])</f>
        <v>1</v>
      </c>
      <c r="J1737" t="str">
        <f>PROPER(MedExam_Table[[#This Row],[Heart Issues]])</f>
        <v>No</v>
      </c>
      <c r="K1737" t="str">
        <f>PROPER(IF(MedExam_Table[[#This Row],[smoker]]= "?","No",MedExam_Table[[#This Row],[smoker]]))</f>
        <v>Yes</v>
      </c>
      <c r="L1737" t="str">
        <f>IF(MedExam_Table[[#This Row],[BMI]]&lt;18.5,"Underweight",IF(MedExam_Table[[#This Row],[BMI]]&lt;25,"NormalWeight",IF(MedExam_Table[[#This Row],[BMI]]&lt;=30,"OverWeight","Obesity")))</f>
        <v>NormalWeight</v>
      </c>
      <c r="M1737" t="str">
        <f>IF(MedExam_Table[[#This Row],[HBA1C]]&lt;5.7,"Normal",IF(MedExam_Table[[#This Row],[HBA1C]]&lt;6.4,"Prediabetes","Diabetes"))</f>
        <v>Normal</v>
      </c>
      <c r="N1737" t="str">
        <f>PROPER(MedExam_Table[[#This Row],[Any Transplants]])</f>
        <v>No</v>
      </c>
    </row>
    <row r="1738" spans="1:14" x14ac:dyDescent="0.3">
      <c r="A1738" t="s">
        <v>2327</v>
      </c>
      <c r="B1738">
        <v>30.21</v>
      </c>
      <c r="C1738">
        <v>5.34</v>
      </c>
      <c r="D1738" t="s">
        <v>2382</v>
      </c>
      <c r="E1738" t="s">
        <v>2380</v>
      </c>
      <c r="F1738" t="s">
        <v>2380</v>
      </c>
      <c r="G1738">
        <v>1</v>
      </c>
      <c r="H1738" t="s">
        <v>2382</v>
      </c>
      <c r="I1738" s="9">
        <f>IF(MedExam_Table[[#This Row],[NumberOfMajorSurgeries]]="No major surgery",0,MedExam_Table[[#This Row],[NumberOfMajorSurgeries]])</f>
        <v>1</v>
      </c>
      <c r="J1738" t="str">
        <f>PROPER(MedExam_Table[[#This Row],[Heart Issues]])</f>
        <v>Yes</v>
      </c>
      <c r="K1738" t="str">
        <f>PROPER(IF(MedExam_Table[[#This Row],[smoker]]= "?","No",MedExam_Table[[#This Row],[smoker]]))</f>
        <v>Yes</v>
      </c>
      <c r="L1738" t="str">
        <f>IF(MedExam_Table[[#This Row],[BMI]]&lt;18.5,"Underweight",IF(MedExam_Table[[#This Row],[BMI]]&lt;25,"NormalWeight",IF(MedExam_Table[[#This Row],[BMI]]&lt;=30,"OverWeight","Obesity")))</f>
        <v>Obesity</v>
      </c>
      <c r="M1738" t="str">
        <f>IF(MedExam_Table[[#This Row],[HBA1C]]&lt;5.7,"Normal",IF(MedExam_Table[[#This Row],[HBA1C]]&lt;6.4,"Prediabetes","Diabetes"))</f>
        <v>Normal</v>
      </c>
      <c r="N1738" t="str">
        <f>PROPER(MedExam_Table[[#This Row],[Any Transplants]])</f>
        <v>No</v>
      </c>
    </row>
    <row r="1739" spans="1:14" x14ac:dyDescent="0.3">
      <c r="A1739" t="s">
        <v>1912</v>
      </c>
      <c r="B1739">
        <v>37.4</v>
      </c>
      <c r="C1739">
        <v>9.7200000000000006</v>
      </c>
      <c r="D1739" t="s">
        <v>2382</v>
      </c>
      <c r="E1739" t="s">
        <v>2380</v>
      </c>
      <c r="F1739" t="s">
        <v>2383</v>
      </c>
      <c r="G1739">
        <v>1</v>
      </c>
      <c r="H1739" t="s">
        <v>2380</v>
      </c>
      <c r="I1739" s="9">
        <f>IF(MedExam_Table[[#This Row],[NumberOfMajorSurgeries]]="No major surgery",0,MedExam_Table[[#This Row],[NumberOfMajorSurgeries]])</f>
        <v>1</v>
      </c>
      <c r="J1739" t="str">
        <f>PROPER(MedExam_Table[[#This Row],[Heart Issues]])</f>
        <v>Yes</v>
      </c>
      <c r="K1739" t="str">
        <f>PROPER(IF(MedExam_Table[[#This Row],[smoker]]= "?","No",MedExam_Table[[#This Row],[smoker]]))</f>
        <v>No</v>
      </c>
      <c r="L1739" t="str">
        <f>IF(MedExam_Table[[#This Row],[BMI]]&lt;18.5,"Underweight",IF(MedExam_Table[[#This Row],[BMI]]&lt;25,"NormalWeight",IF(MedExam_Table[[#This Row],[BMI]]&lt;=30,"OverWeight","Obesity")))</f>
        <v>Obesity</v>
      </c>
      <c r="M1739" t="str">
        <f>IF(MedExam_Table[[#This Row],[HBA1C]]&lt;5.7,"Normal",IF(MedExam_Table[[#This Row],[HBA1C]]&lt;6.4,"Prediabetes","Diabetes"))</f>
        <v>Diabetes</v>
      </c>
      <c r="N1739" t="str">
        <f>PROPER(MedExam_Table[[#This Row],[Any Transplants]])</f>
        <v>No</v>
      </c>
    </row>
    <row r="1740" spans="1:14" x14ac:dyDescent="0.3">
      <c r="A1740" t="s">
        <v>1911</v>
      </c>
      <c r="B1740">
        <v>26.885000000000002</v>
      </c>
      <c r="C1740">
        <v>5.18</v>
      </c>
      <c r="D1740" t="s">
        <v>2380</v>
      </c>
      <c r="E1740" t="s">
        <v>2380</v>
      </c>
      <c r="F1740" t="s">
        <v>2383</v>
      </c>
      <c r="G1740">
        <v>1</v>
      </c>
      <c r="H1740" t="s">
        <v>2382</v>
      </c>
      <c r="I1740" s="9">
        <f>IF(MedExam_Table[[#This Row],[NumberOfMajorSurgeries]]="No major surgery",0,MedExam_Table[[#This Row],[NumberOfMajorSurgeries]])</f>
        <v>1</v>
      </c>
      <c r="J1740" t="str">
        <f>PROPER(MedExam_Table[[#This Row],[Heart Issues]])</f>
        <v>No</v>
      </c>
      <c r="K1740" t="str">
        <f>PROPER(IF(MedExam_Table[[#This Row],[smoker]]= "?","No",MedExam_Table[[#This Row],[smoker]]))</f>
        <v>Yes</v>
      </c>
      <c r="L1740" t="str">
        <f>IF(MedExam_Table[[#This Row],[BMI]]&lt;18.5,"Underweight",IF(MedExam_Table[[#This Row],[BMI]]&lt;25,"NormalWeight",IF(MedExam_Table[[#This Row],[BMI]]&lt;=30,"OverWeight","Obesity")))</f>
        <v>OverWeight</v>
      </c>
      <c r="M1740" t="str">
        <f>IF(MedExam_Table[[#This Row],[HBA1C]]&lt;5.7,"Normal",IF(MedExam_Table[[#This Row],[HBA1C]]&lt;6.4,"Prediabetes","Diabetes"))</f>
        <v>Normal</v>
      </c>
      <c r="N1740" t="str">
        <f>PROPER(MedExam_Table[[#This Row],[Any Transplants]])</f>
        <v>No</v>
      </c>
    </row>
    <row r="1741" spans="1:14" x14ac:dyDescent="0.3">
      <c r="A1741" t="s">
        <v>1910</v>
      </c>
      <c r="B1741">
        <v>25.27</v>
      </c>
      <c r="C1741">
        <v>5.29</v>
      </c>
      <c r="D1741" t="s">
        <v>2380</v>
      </c>
      <c r="E1741" t="s">
        <v>2380</v>
      </c>
      <c r="F1741" t="s">
        <v>2383</v>
      </c>
      <c r="G1741">
        <v>1</v>
      </c>
      <c r="H1741" t="s">
        <v>2382</v>
      </c>
      <c r="I1741" s="9">
        <f>IF(MedExam_Table[[#This Row],[NumberOfMajorSurgeries]]="No major surgery",0,MedExam_Table[[#This Row],[NumberOfMajorSurgeries]])</f>
        <v>1</v>
      </c>
      <c r="J1741" t="str">
        <f>PROPER(MedExam_Table[[#This Row],[Heart Issues]])</f>
        <v>No</v>
      </c>
      <c r="K1741" t="str">
        <f>PROPER(IF(MedExam_Table[[#This Row],[smoker]]= "?","No",MedExam_Table[[#This Row],[smoker]]))</f>
        <v>Yes</v>
      </c>
      <c r="L1741" t="str">
        <f>IF(MedExam_Table[[#This Row],[BMI]]&lt;18.5,"Underweight",IF(MedExam_Table[[#This Row],[BMI]]&lt;25,"NormalWeight",IF(MedExam_Table[[#This Row],[BMI]]&lt;=30,"OverWeight","Obesity")))</f>
        <v>OverWeight</v>
      </c>
      <c r="M1741" t="str">
        <f>IF(MedExam_Table[[#This Row],[HBA1C]]&lt;5.7,"Normal",IF(MedExam_Table[[#This Row],[HBA1C]]&lt;6.4,"Prediabetes","Diabetes"))</f>
        <v>Normal</v>
      </c>
      <c r="N1741" t="str">
        <f>PROPER(MedExam_Table[[#This Row],[Any Transplants]])</f>
        <v>No</v>
      </c>
    </row>
    <row r="1742" spans="1:14" x14ac:dyDescent="0.3">
      <c r="A1742" t="s">
        <v>1909</v>
      </c>
      <c r="B1742">
        <v>23.655000000000001</v>
      </c>
      <c r="C1742">
        <v>4.8600000000000003</v>
      </c>
      <c r="D1742" t="s">
        <v>2382</v>
      </c>
      <c r="E1742" t="s">
        <v>2380</v>
      </c>
      <c r="F1742" t="s">
        <v>2380</v>
      </c>
      <c r="G1742" t="s">
        <v>2381</v>
      </c>
      <c r="H1742" t="s">
        <v>2382</v>
      </c>
      <c r="I1742" s="9">
        <f>IF(MedExam_Table[[#This Row],[NumberOfMajorSurgeries]]="No major surgery",0,MedExam_Table[[#This Row],[NumberOfMajorSurgeries]])</f>
        <v>0</v>
      </c>
      <c r="J1742" t="str">
        <f>PROPER(MedExam_Table[[#This Row],[Heart Issues]])</f>
        <v>Yes</v>
      </c>
      <c r="K1742" t="str">
        <f>PROPER(IF(MedExam_Table[[#This Row],[smoker]]= "?","No",MedExam_Table[[#This Row],[smoker]]))</f>
        <v>Yes</v>
      </c>
      <c r="L1742" t="str">
        <f>IF(MedExam_Table[[#This Row],[BMI]]&lt;18.5,"Underweight",IF(MedExam_Table[[#This Row],[BMI]]&lt;25,"NormalWeight",IF(MedExam_Table[[#This Row],[BMI]]&lt;=30,"OverWeight","Obesity")))</f>
        <v>NormalWeight</v>
      </c>
      <c r="M1742" t="str">
        <f>IF(MedExam_Table[[#This Row],[HBA1C]]&lt;5.7,"Normal",IF(MedExam_Table[[#This Row],[HBA1C]]&lt;6.4,"Prediabetes","Diabetes"))</f>
        <v>Normal</v>
      </c>
      <c r="N1742" t="str">
        <f>PROPER(MedExam_Table[[#This Row],[Any Transplants]])</f>
        <v>No</v>
      </c>
    </row>
    <row r="1743" spans="1:14" x14ac:dyDescent="0.3">
      <c r="A1743" t="s">
        <v>1908</v>
      </c>
      <c r="B1743">
        <v>55.05</v>
      </c>
      <c r="C1743">
        <v>7.66</v>
      </c>
      <c r="D1743" t="s">
        <v>2380</v>
      </c>
      <c r="E1743" t="s">
        <v>2380</v>
      </c>
      <c r="F1743" t="s">
        <v>2380</v>
      </c>
      <c r="G1743" t="s">
        <v>2381</v>
      </c>
      <c r="H1743" t="s">
        <v>2380</v>
      </c>
      <c r="I1743" s="9">
        <f>IF(MedExam_Table[[#This Row],[NumberOfMajorSurgeries]]="No major surgery",0,MedExam_Table[[#This Row],[NumberOfMajorSurgeries]])</f>
        <v>0</v>
      </c>
      <c r="J1743" t="str">
        <f>PROPER(MedExam_Table[[#This Row],[Heart Issues]])</f>
        <v>No</v>
      </c>
      <c r="K1743" t="str">
        <f>PROPER(IF(MedExam_Table[[#This Row],[smoker]]= "?","No",MedExam_Table[[#This Row],[smoker]]))</f>
        <v>No</v>
      </c>
      <c r="L1743" t="str">
        <f>IF(MedExam_Table[[#This Row],[BMI]]&lt;18.5,"Underweight",IF(MedExam_Table[[#This Row],[BMI]]&lt;25,"NormalWeight",IF(MedExam_Table[[#This Row],[BMI]]&lt;=30,"OverWeight","Obesity")))</f>
        <v>Obesity</v>
      </c>
      <c r="M1743" t="str">
        <f>IF(MedExam_Table[[#This Row],[HBA1C]]&lt;5.7,"Normal",IF(MedExam_Table[[#This Row],[HBA1C]]&lt;6.4,"Prediabetes","Diabetes"))</f>
        <v>Diabetes</v>
      </c>
      <c r="N1743" t="str">
        <f>PROPER(MedExam_Table[[#This Row],[Any Transplants]])</f>
        <v>No</v>
      </c>
    </row>
    <row r="1744" spans="1:14" x14ac:dyDescent="0.3">
      <c r="A1744" t="s">
        <v>1907</v>
      </c>
      <c r="B1744">
        <v>24.89</v>
      </c>
      <c r="C1744">
        <v>6.1</v>
      </c>
      <c r="D1744" t="s">
        <v>2382</v>
      </c>
      <c r="E1744" t="s">
        <v>2380</v>
      </c>
      <c r="F1744" t="s">
        <v>2383</v>
      </c>
      <c r="G1744">
        <v>1</v>
      </c>
      <c r="H1744" t="s">
        <v>2382</v>
      </c>
      <c r="I1744" s="9">
        <f>IF(MedExam_Table[[#This Row],[NumberOfMajorSurgeries]]="No major surgery",0,MedExam_Table[[#This Row],[NumberOfMajorSurgeries]])</f>
        <v>1</v>
      </c>
      <c r="J1744" t="str">
        <f>PROPER(MedExam_Table[[#This Row],[Heart Issues]])</f>
        <v>Yes</v>
      </c>
      <c r="K1744" t="str">
        <f>PROPER(IF(MedExam_Table[[#This Row],[smoker]]= "?","No",MedExam_Table[[#This Row],[smoker]]))</f>
        <v>Yes</v>
      </c>
      <c r="L1744" t="str">
        <f>IF(MedExam_Table[[#This Row],[BMI]]&lt;18.5,"Underweight",IF(MedExam_Table[[#This Row],[BMI]]&lt;25,"NormalWeight",IF(MedExam_Table[[#This Row],[BMI]]&lt;=30,"OverWeight","Obesity")))</f>
        <v>NormalWeight</v>
      </c>
      <c r="M1744" t="str">
        <f>IF(MedExam_Table[[#This Row],[HBA1C]]&lt;5.7,"Normal",IF(MedExam_Table[[#This Row],[HBA1C]]&lt;6.4,"Prediabetes","Diabetes"))</f>
        <v>Prediabetes</v>
      </c>
      <c r="N1744" t="str">
        <f>PROPER(MedExam_Table[[#This Row],[Any Transplants]])</f>
        <v>No</v>
      </c>
    </row>
    <row r="1745" spans="1:14" x14ac:dyDescent="0.3">
      <c r="A1745" t="s">
        <v>1906</v>
      </c>
      <c r="B1745">
        <v>18.715</v>
      </c>
      <c r="C1745">
        <v>4.4400000000000004</v>
      </c>
      <c r="D1745" t="s">
        <v>2380</v>
      </c>
      <c r="E1745" t="s">
        <v>2380</v>
      </c>
      <c r="F1745" t="s">
        <v>2380</v>
      </c>
      <c r="G1745" t="s">
        <v>2381</v>
      </c>
      <c r="H1745" t="s">
        <v>2380</v>
      </c>
      <c r="I1745" s="9">
        <f>IF(MedExam_Table[[#This Row],[NumberOfMajorSurgeries]]="No major surgery",0,MedExam_Table[[#This Row],[NumberOfMajorSurgeries]])</f>
        <v>0</v>
      </c>
      <c r="J1745" t="str">
        <f>PROPER(MedExam_Table[[#This Row],[Heart Issues]])</f>
        <v>No</v>
      </c>
      <c r="K1745" t="str">
        <f>PROPER(IF(MedExam_Table[[#This Row],[smoker]]= "?","No",MedExam_Table[[#This Row],[smoker]]))</f>
        <v>No</v>
      </c>
      <c r="L1745" t="str">
        <f>IF(MedExam_Table[[#This Row],[BMI]]&lt;18.5,"Underweight",IF(MedExam_Table[[#This Row],[BMI]]&lt;25,"NormalWeight",IF(MedExam_Table[[#This Row],[BMI]]&lt;=30,"OverWeight","Obesity")))</f>
        <v>NormalWeight</v>
      </c>
      <c r="M1745" t="str">
        <f>IF(MedExam_Table[[#This Row],[HBA1C]]&lt;5.7,"Normal",IF(MedExam_Table[[#This Row],[HBA1C]]&lt;6.4,"Prediabetes","Diabetes"))</f>
        <v>Normal</v>
      </c>
      <c r="N1745" t="str">
        <f>PROPER(MedExam_Table[[#This Row],[Any Transplants]])</f>
        <v>No</v>
      </c>
    </row>
    <row r="1746" spans="1:14" x14ac:dyDescent="0.3">
      <c r="A1746" t="s">
        <v>1905</v>
      </c>
      <c r="B1746">
        <v>28.12</v>
      </c>
      <c r="C1746">
        <v>6.15</v>
      </c>
      <c r="D1746" t="s">
        <v>2380</v>
      </c>
      <c r="E1746" t="s">
        <v>2380</v>
      </c>
      <c r="F1746" t="s">
        <v>2380</v>
      </c>
      <c r="G1746" t="s">
        <v>2381</v>
      </c>
      <c r="H1746" t="s">
        <v>2382</v>
      </c>
      <c r="I1746" s="9">
        <f>IF(MedExam_Table[[#This Row],[NumberOfMajorSurgeries]]="No major surgery",0,MedExam_Table[[#This Row],[NumberOfMajorSurgeries]])</f>
        <v>0</v>
      </c>
      <c r="J1746" t="str">
        <f>PROPER(MedExam_Table[[#This Row],[Heart Issues]])</f>
        <v>No</v>
      </c>
      <c r="K1746" t="str">
        <f>PROPER(IF(MedExam_Table[[#This Row],[smoker]]= "?","No",MedExam_Table[[#This Row],[smoker]]))</f>
        <v>Yes</v>
      </c>
      <c r="L1746" t="str">
        <f>IF(MedExam_Table[[#This Row],[BMI]]&lt;18.5,"Underweight",IF(MedExam_Table[[#This Row],[BMI]]&lt;25,"NormalWeight",IF(MedExam_Table[[#This Row],[BMI]]&lt;=30,"OverWeight","Obesity")))</f>
        <v>OverWeight</v>
      </c>
      <c r="M1746" t="str">
        <f>IF(MedExam_Table[[#This Row],[HBA1C]]&lt;5.7,"Normal",IF(MedExam_Table[[#This Row],[HBA1C]]&lt;6.4,"Prediabetes","Diabetes"))</f>
        <v>Prediabetes</v>
      </c>
      <c r="N1746" t="str">
        <f>PROPER(MedExam_Table[[#This Row],[Any Transplants]])</f>
        <v>No</v>
      </c>
    </row>
    <row r="1747" spans="1:14" x14ac:dyDescent="0.3">
      <c r="A1747" t="s">
        <v>1904</v>
      </c>
      <c r="B1747">
        <v>26.6</v>
      </c>
      <c r="C1747">
        <v>4.53</v>
      </c>
      <c r="D1747" t="s">
        <v>2380</v>
      </c>
      <c r="E1747" t="s">
        <v>2380</v>
      </c>
      <c r="F1747" t="s">
        <v>2380</v>
      </c>
      <c r="G1747" t="s">
        <v>2381</v>
      </c>
      <c r="H1747" t="s">
        <v>2382</v>
      </c>
      <c r="I1747" s="9">
        <f>IF(MedExam_Table[[#This Row],[NumberOfMajorSurgeries]]="No major surgery",0,MedExam_Table[[#This Row],[NumberOfMajorSurgeries]])</f>
        <v>0</v>
      </c>
      <c r="J1747" t="str">
        <f>PROPER(MedExam_Table[[#This Row],[Heart Issues]])</f>
        <v>No</v>
      </c>
      <c r="K1747" t="str">
        <f>PROPER(IF(MedExam_Table[[#This Row],[smoker]]= "?","No",MedExam_Table[[#This Row],[smoker]]))</f>
        <v>Yes</v>
      </c>
      <c r="L1747" t="str">
        <f>IF(MedExam_Table[[#This Row],[BMI]]&lt;18.5,"Underweight",IF(MedExam_Table[[#This Row],[BMI]]&lt;25,"NormalWeight",IF(MedExam_Table[[#This Row],[BMI]]&lt;=30,"OverWeight","Obesity")))</f>
        <v>OverWeight</v>
      </c>
      <c r="M1747" t="str">
        <f>IF(MedExam_Table[[#This Row],[HBA1C]]&lt;5.7,"Normal",IF(MedExam_Table[[#This Row],[HBA1C]]&lt;6.4,"Prediabetes","Diabetes"))</f>
        <v>Normal</v>
      </c>
      <c r="N1747" t="str">
        <f>PROPER(MedExam_Table[[#This Row],[Any Transplants]])</f>
        <v>No</v>
      </c>
    </row>
    <row r="1748" spans="1:14" x14ac:dyDescent="0.3">
      <c r="A1748" t="s">
        <v>1903</v>
      </c>
      <c r="B1748">
        <v>30.114999999999998</v>
      </c>
      <c r="C1748">
        <v>5.48</v>
      </c>
      <c r="D1748" t="s">
        <v>2380</v>
      </c>
      <c r="E1748" t="s">
        <v>2382</v>
      </c>
      <c r="F1748" t="s">
        <v>2380</v>
      </c>
      <c r="G1748">
        <v>1</v>
      </c>
      <c r="H1748" t="s">
        <v>2380</v>
      </c>
      <c r="I1748" s="9">
        <f>IF(MedExam_Table[[#This Row],[NumberOfMajorSurgeries]]="No major surgery",0,MedExam_Table[[#This Row],[NumberOfMajorSurgeries]])</f>
        <v>1</v>
      </c>
      <c r="J1748" t="str">
        <f>PROPER(MedExam_Table[[#This Row],[Heart Issues]])</f>
        <v>No</v>
      </c>
      <c r="K1748" t="str">
        <f>PROPER(IF(MedExam_Table[[#This Row],[smoker]]= "?","No",MedExam_Table[[#This Row],[smoker]]))</f>
        <v>No</v>
      </c>
      <c r="L1748" t="str">
        <f>IF(MedExam_Table[[#This Row],[BMI]]&lt;18.5,"Underweight",IF(MedExam_Table[[#This Row],[BMI]]&lt;25,"NormalWeight",IF(MedExam_Table[[#This Row],[BMI]]&lt;=30,"OverWeight","Obesity")))</f>
        <v>Obesity</v>
      </c>
      <c r="M1748" t="str">
        <f>IF(MedExam_Table[[#This Row],[HBA1C]]&lt;5.7,"Normal",IF(MedExam_Table[[#This Row],[HBA1C]]&lt;6.4,"Prediabetes","Diabetes"))</f>
        <v>Normal</v>
      </c>
      <c r="N1748" t="str">
        <f>PROPER(MedExam_Table[[#This Row],[Any Transplants]])</f>
        <v>Yes</v>
      </c>
    </row>
    <row r="1749" spans="1:14" x14ac:dyDescent="0.3">
      <c r="A1749" t="s">
        <v>2326</v>
      </c>
      <c r="B1749">
        <v>33.630000000000003</v>
      </c>
      <c r="C1749">
        <v>4.43</v>
      </c>
      <c r="D1749" t="s">
        <v>2382</v>
      </c>
      <c r="E1749" t="s">
        <v>2380</v>
      </c>
      <c r="F1749" t="s">
        <v>2380</v>
      </c>
      <c r="G1749">
        <v>2</v>
      </c>
      <c r="H1749" t="s">
        <v>2382</v>
      </c>
      <c r="I1749" s="9">
        <f>IF(MedExam_Table[[#This Row],[NumberOfMajorSurgeries]]="No major surgery",0,MedExam_Table[[#This Row],[NumberOfMajorSurgeries]])</f>
        <v>2</v>
      </c>
      <c r="J1749" t="str">
        <f>PROPER(MedExam_Table[[#This Row],[Heart Issues]])</f>
        <v>Yes</v>
      </c>
      <c r="K1749" t="str">
        <f>PROPER(IF(MedExam_Table[[#This Row],[smoker]]= "?","No",MedExam_Table[[#This Row],[smoker]]))</f>
        <v>Yes</v>
      </c>
      <c r="L1749" t="str">
        <f>IF(MedExam_Table[[#This Row],[BMI]]&lt;18.5,"Underweight",IF(MedExam_Table[[#This Row],[BMI]]&lt;25,"NormalWeight",IF(MedExam_Table[[#This Row],[BMI]]&lt;=30,"OverWeight","Obesity")))</f>
        <v>Obesity</v>
      </c>
      <c r="M1749" t="str">
        <f>IF(MedExam_Table[[#This Row],[HBA1C]]&lt;5.7,"Normal",IF(MedExam_Table[[#This Row],[HBA1C]]&lt;6.4,"Prediabetes","Diabetes"))</f>
        <v>Normal</v>
      </c>
      <c r="N1749" t="str">
        <f>PROPER(MedExam_Table[[#This Row],[Any Transplants]])</f>
        <v>No</v>
      </c>
    </row>
    <row r="1750" spans="1:14" x14ac:dyDescent="0.3">
      <c r="A1750" t="s">
        <v>1902</v>
      </c>
      <c r="B1750">
        <v>24.605</v>
      </c>
      <c r="C1750">
        <v>5.48</v>
      </c>
      <c r="D1750" t="s">
        <v>2380</v>
      </c>
      <c r="E1750" t="s">
        <v>2380</v>
      </c>
      <c r="F1750" t="s">
        <v>2380</v>
      </c>
      <c r="G1750" t="s">
        <v>2381</v>
      </c>
      <c r="H1750" t="s">
        <v>2382</v>
      </c>
      <c r="I1750" s="9">
        <f>IF(MedExam_Table[[#This Row],[NumberOfMajorSurgeries]]="No major surgery",0,MedExam_Table[[#This Row],[NumberOfMajorSurgeries]])</f>
        <v>0</v>
      </c>
      <c r="J1750" t="str">
        <f>PROPER(MedExam_Table[[#This Row],[Heart Issues]])</f>
        <v>No</v>
      </c>
      <c r="K1750" t="str">
        <f>PROPER(IF(MedExam_Table[[#This Row],[smoker]]= "?","No",MedExam_Table[[#This Row],[smoker]]))</f>
        <v>Yes</v>
      </c>
      <c r="L1750" t="str">
        <f>IF(MedExam_Table[[#This Row],[BMI]]&lt;18.5,"Underweight",IF(MedExam_Table[[#This Row],[BMI]]&lt;25,"NormalWeight",IF(MedExam_Table[[#This Row],[BMI]]&lt;=30,"OverWeight","Obesity")))</f>
        <v>NormalWeight</v>
      </c>
      <c r="M1750" t="str">
        <f>IF(MedExam_Table[[#This Row],[HBA1C]]&lt;5.7,"Normal",IF(MedExam_Table[[#This Row],[HBA1C]]&lt;6.4,"Prediabetes","Diabetes"))</f>
        <v>Normal</v>
      </c>
      <c r="N1750" t="str">
        <f>PROPER(MedExam_Table[[#This Row],[Any Transplants]])</f>
        <v>No</v>
      </c>
    </row>
    <row r="1751" spans="1:14" x14ac:dyDescent="0.3">
      <c r="A1751" t="s">
        <v>1901</v>
      </c>
      <c r="B1751">
        <v>29.6</v>
      </c>
      <c r="C1751">
        <v>8.1</v>
      </c>
      <c r="D1751" t="s">
        <v>2380</v>
      </c>
      <c r="E1751" t="s">
        <v>2380</v>
      </c>
      <c r="F1751" t="s">
        <v>2380</v>
      </c>
      <c r="G1751" t="s">
        <v>2381</v>
      </c>
      <c r="H1751" t="s">
        <v>2380</v>
      </c>
      <c r="I1751" s="9">
        <f>IF(MedExam_Table[[#This Row],[NumberOfMajorSurgeries]]="No major surgery",0,MedExam_Table[[#This Row],[NumberOfMajorSurgeries]])</f>
        <v>0</v>
      </c>
      <c r="J1751" t="str">
        <f>PROPER(MedExam_Table[[#This Row],[Heart Issues]])</f>
        <v>No</v>
      </c>
      <c r="K1751" t="str">
        <f>PROPER(IF(MedExam_Table[[#This Row],[smoker]]= "?","No",MedExam_Table[[#This Row],[smoker]]))</f>
        <v>No</v>
      </c>
      <c r="L1751" t="str">
        <f>IF(MedExam_Table[[#This Row],[BMI]]&lt;18.5,"Underweight",IF(MedExam_Table[[#This Row],[BMI]]&lt;25,"NormalWeight",IF(MedExam_Table[[#This Row],[BMI]]&lt;=30,"OverWeight","Obesity")))</f>
        <v>OverWeight</v>
      </c>
      <c r="M1751" t="str">
        <f>IF(MedExam_Table[[#This Row],[HBA1C]]&lt;5.7,"Normal",IF(MedExam_Table[[#This Row],[HBA1C]]&lt;6.4,"Prediabetes","Diabetes"))</f>
        <v>Diabetes</v>
      </c>
      <c r="N1751" t="str">
        <f>PROPER(MedExam_Table[[#This Row],[Any Transplants]])</f>
        <v>No</v>
      </c>
    </row>
    <row r="1752" spans="1:14" x14ac:dyDescent="0.3">
      <c r="A1752" t="s">
        <v>1900</v>
      </c>
      <c r="B1752">
        <v>24.42</v>
      </c>
      <c r="C1752">
        <v>7.16</v>
      </c>
      <c r="D1752" t="s">
        <v>2380</v>
      </c>
      <c r="E1752" t="s">
        <v>2380</v>
      </c>
      <c r="F1752" t="s">
        <v>2380</v>
      </c>
      <c r="G1752" t="s">
        <v>2381</v>
      </c>
      <c r="H1752" t="s">
        <v>2382</v>
      </c>
      <c r="I1752" s="9">
        <f>IF(MedExam_Table[[#This Row],[NumberOfMajorSurgeries]]="No major surgery",0,MedExam_Table[[#This Row],[NumberOfMajorSurgeries]])</f>
        <v>0</v>
      </c>
      <c r="J1752" t="str">
        <f>PROPER(MedExam_Table[[#This Row],[Heart Issues]])</f>
        <v>No</v>
      </c>
      <c r="K1752" t="str">
        <f>PROPER(IF(MedExam_Table[[#This Row],[smoker]]= "?","No",MedExam_Table[[#This Row],[smoker]]))</f>
        <v>Yes</v>
      </c>
      <c r="L1752" t="str">
        <f>IF(MedExam_Table[[#This Row],[BMI]]&lt;18.5,"Underweight",IF(MedExam_Table[[#This Row],[BMI]]&lt;25,"NormalWeight",IF(MedExam_Table[[#This Row],[BMI]]&lt;=30,"OverWeight","Obesity")))</f>
        <v>NormalWeight</v>
      </c>
      <c r="M1752" t="str">
        <f>IF(MedExam_Table[[#This Row],[HBA1C]]&lt;5.7,"Normal",IF(MedExam_Table[[#This Row],[HBA1C]]&lt;6.4,"Prediabetes","Diabetes"))</f>
        <v>Diabetes</v>
      </c>
      <c r="N1752" t="str">
        <f>PROPER(MedExam_Table[[#This Row],[Any Transplants]])</f>
        <v>No</v>
      </c>
    </row>
    <row r="1753" spans="1:14" x14ac:dyDescent="0.3">
      <c r="A1753" t="s">
        <v>1899</v>
      </c>
      <c r="B1753">
        <v>20.9</v>
      </c>
      <c r="C1753">
        <v>4.55</v>
      </c>
      <c r="D1753" t="s">
        <v>2382</v>
      </c>
      <c r="E1753" t="s">
        <v>2380</v>
      </c>
      <c r="F1753" t="s">
        <v>2383</v>
      </c>
      <c r="G1753">
        <v>1</v>
      </c>
      <c r="H1753" t="s">
        <v>2382</v>
      </c>
      <c r="I1753" s="9">
        <f>IF(MedExam_Table[[#This Row],[NumberOfMajorSurgeries]]="No major surgery",0,MedExam_Table[[#This Row],[NumberOfMajorSurgeries]])</f>
        <v>1</v>
      </c>
      <c r="J1753" t="str">
        <f>PROPER(MedExam_Table[[#This Row],[Heart Issues]])</f>
        <v>Yes</v>
      </c>
      <c r="K1753" t="str">
        <f>PROPER(IF(MedExam_Table[[#This Row],[smoker]]= "?","No",MedExam_Table[[#This Row],[smoker]]))</f>
        <v>Yes</v>
      </c>
      <c r="L1753" t="str">
        <f>IF(MedExam_Table[[#This Row],[BMI]]&lt;18.5,"Underweight",IF(MedExam_Table[[#This Row],[BMI]]&lt;25,"NormalWeight",IF(MedExam_Table[[#This Row],[BMI]]&lt;=30,"OverWeight","Obesity")))</f>
        <v>NormalWeight</v>
      </c>
      <c r="M1753" t="str">
        <f>IF(MedExam_Table[[#This Row],[HBA1C]]&lt;5.7,"Normal",IF(MedExam_Table[[#This Row],[HBA1C]]&lt;6.4,"Prediabetes","Diabetes"))</f>
        <v>Normal</v>
      </c>
      <c r="N1753" t="str">
        <f>PROPER(MedExam_Table[[#This Row],[Any Transplants]])</f>
        <v>No</v>
      </c>
    </row>
    <row r="1754" spans="1:14" x14ac:dyDescent="0.3">
      <c r="A1754" t="s">
        <v>1898</v>
      </c>
      <c r="B1754">
        <v>22.895</v>
      </c>
      <c r="C1754">
        <v>6.03</v>
      </c>
      <c r="D1754" t="s">
        <v>2380</v>
      </c>
      <c r="E1754" t="s">
        <v>2380</v>
      </c>
      <c r="F1754" t="s">
        <v>2380</v>
      </c>
      <c r="G1754" t="s">
        <v>2381</v>
      </c>
      <c r="H1754" t="s">
        <v>2382</v>
      </c>
      <c r="I1754" s="9">
        <f>IF(MedExam_Table[[#This Row],[NumberOfMajorSurgeries]]="No major surgery",0,MedExam_Table[[#This Row],[NumberOfMajorSurgeries]])</f>
        <v>0</v>
      </c>
      <c r="J1754" t="str">
        <f>PROPER(MedExam_Table[[#This Row],[Heart Issues]])</f>
        <v>No</v>
      </c>
      <c r="K1754" t="str">
        <f>PROPER(IF(MedExam_Table[[#This Row],[smoker]]= "?","No",MedExam_Table[[#This Row],[smoker]]))</f>
        <v>Yes</v>
      </c>
      <c r="L1754" t="str">
        <f>IF(MedExam_Table[[#This Row],[BMI]]&lt;18.5,"Underweight",IF(MedExam_Table[[#This Row],[BMI]]&lt;25,"NormalWeight",IF(MedExam_Table[[#This Row],[BMI]]&lt;=30,"OverWeight","Obesity")))</f>
        <v>NormalWeight</v>
      </c>
      <c r="M1754" t="str">
        <f>IF(MedExam_Table[[#This Row],[HBA1C]]&lt;5.7,"Normal",IF(MedExam_Table[[#This Row],[HBA1C]]&lt;6.4,"Prediabetes","Diabetes"))</f>
        <v>Prediabetes</v>
      </c>
      <c r="N1754" t="str">
        <f>PROPER(MedExam_Table[[#This Row],[Any Transplants]])</f>
        <v>No</v>
      </c>
    </row>
    <row r="1755" spans="1:14" x14ac:dyDescent="0.3">
      <c r="A1755" t="s">
        <v>1897</v>
      </c>
      <c r="B1755">
        <v>28.3</v>
      </c>
      <c r="C1755">
        <v>5.47</v>
      </c>
      <c r="D1755" t="s">
        <v>2382</v>
      </c>
      <c r="E1755" t="s">
        <v>2380</v>
      </c>
      <c r="F1755" t="s">
        <v>2383</v>
      </c>
      <c r="G1755">
        <v>1</v>
      </c>
      <c r="H1755" t="s">
        <v>2382</v>
      </c>
      <c r="I1755" s="9">
        <f>IF(MedExam_Table[[#This Row],[NumberOfMajorSurgeries]]="No major surgery",0,MedExam_Table[[#This Row],[NumberOfMajorSurgeries]])</f>
        <v>1</v>
      </c>
      <c r="J1755" t="str">
        <f>PROPER(MedExam_Table[[#This Row],[Heart Issues]])</f>
        <v>Yes</v>
      </c>
      <c r="K1755" t="str">
        <f>PROPER(IF(MedExam_Table[[#This Row],[smoker]]= "?","No",MedExam_Table[[#This Row],[smoker]]))</f>
        <v>Yes</v>
      </c>
      <c r="L1755" t="str">
        <f>IF(MedExam_Table[[#This Row],[BMI]]&lt;18.5,"Underweight",IF(MedExam_Table[[#This Row],[BMI]]&lt;25,"NormalWeight",IF(MedExam_Table[[#This Row],[BMI]]&lt;=30,"OverWeight","Obesity")))</f>
        <v>OverWeight</v>
      </c>
      <c r="M1755" t="str">
        <f>IF(MedExam_Table[[#This Row],[HBA1C]]&lt;5.7,"Normal",IF(MedExam_Table[[#This Row],[HBA1C]]&lt;6.4,"Prediabetes","Diabetes"))</f>
        <v>Normal</v>
      </c>
      <c r="N1755" t="str">
        <f>PROPER(MedExam_Table[[#This Row],[Any Transplants]])</f>
        <v>No</v>
      </c>
    </row>
    <row r="1756" spans="1:14" x14ac:dyDescent="0.3">
      <c r="A1756" t="s">
        <v>1895</v>
      </c>
      <c r="B1756">
        <v>54.3</v>
      </c>
      <c r="C1756">
        <v>4.1500000000000004</v>
      </c>
      <c r="D1756" t="s">
        <v>2382</v>
      </c>
      <c r="E1756" t="s">
        <v>2380</v>
      </c>
      <c r="F1756" t="s">
        <v>2380</v>
      </c>
      <c r="G1756">
        <v>1</v>
      </c>
      <c r="H1756" t="s">
        <v>2380</v>
      </c>
      <c r="I1756" s="9">
        <f>IF(MedExam_Table[[#This Row],[NumberOfMajorSurgeries]]="No major surgery",0,MedExam_Table[[#This Row],[NumberOfMajorSurgeries]])</f>
        <v>1</v>
      </c>
      <c r="J1756" t="str">
        <f>PROPER(MedExam_Table[[#This Row],[Heart Issues]])</f>
        <v>Yes</v>
      </c>
      <c r="K1756" t="str">
        <f>PROPER(IF(MedExam_Table[[#This Row],[smoker]]= "?","No",MedExam_Table[[#This Row],[smoker]]))</f>
        <v>No</v>
      </c>
      <c r="L1756" t="str">
        <f>IF(MedExam_Table[[#This Row],[BMI]]&lt;18.5,"Underweight",IF(MedExam_Table[[#This Row],[BMI]]&lt;25,"NormalWeight",IF(MedExam_Table[[#This Row],[BMI]]&lt;=30,"OverWeight","Obesity")))</f>
        <v>Obesity</v>
      </c>
      <c r="M1756" t="str">
        <f>IF(MedExam_Table[[#This Row],[HBA1C]]&lt;5.7,"Normal",IF(MedExam_Table[[#This Row],[HBA1C]]&lt;6.4,"Prediabetes","Diabetes"))</f>
        <v>Normal</v>
      </c>
      <c r="N1756" t="str">
        <f>PROPER(MedExam_Table[[#This Row],[Any Transplants]])</f>
        <v>No</v>
      </c>
    </row>
    <row r="1757" spans="1:14" x14ac:dyDescent="0.3">
      <c r="A1757" t="s">
        <v>1894</v>
      </c>
      <c r="B1757">
        <v>33.344999999999999</v>
      </c>
      <c r="C1757">
        <v>11.32</v>
      </c>
      <c r="D1757" t="s">
        <v>2382</v>
      </c>
      <c r="E1757" t="s">
        <v>2380</v>
      </c>
      <c r="F1757" t="s">
        <v>2380</v>
      </c>
      <c r="G1757">
        <v>1</v>
      </c>
      <c r="H1757" t="s">
        <v>2380</v>
      </c>
      <c r="I1757" s="9">
        <f>IF(MedExam_Table[[#This Row],[NumberOfMajorSurgeries]]="No major surgery",0,MedExam_Table[[#This Row],[NumberOfMajorSurgeries]])</f>
        <v>1</v>
      </c>
      <c r="J1757" t="str">
        <f>PROPER(MedExam_Table[[#This Row],[Heart Issues]])</f>
        <v>Yes</v>
      </c>
      <c r="K1757" t="str">
        <f>PROPER(IF(MedExam_Table[[#This Row],[smoker]]= "?","No",MedExam_Table[[#This Row],[smoker]]))</f>
        <v>No</v>
      </c>
      <c r="L1757" t="str">
        <f>IF(MedExam_Table[[#This Row],[BMI]]&lt;18.5,"Underweight",IF(MedExam_Table[[#This Row],[BMI]]&lt;25,"NormalWeight",IF(MedExam_Table[[#This Row],[BMI]]&lt;=30,"OverWeight","Obesity")))</f>
        <v>Obesity</v>
      </c>
      <c r="M1757" t="str">
        <f>IF(MedExam_Table[[#This Row],[HBA1C]]&lt;5.7,"Normal",IF(MedExam_Table[[#This Row],[HBA1C]]&lt;6.4,"Prediabetes","Diabetes"))</f>
        <v>Diabetes</v>
      </c>
      <c r="N1757" t="str">
        <f>PROPER(MedExam_Table[[#This Row],[Any Transplants]])</f>
        <v>No</v>
      </c>
    </row>
    <row r="1758" spans="1:14" x14ac:dyDescent="0.3">
      <c r="A1758" t="s">
        <v>1893</v>
      </c>
      <c r="B1758">
        <v>33</v>
      </c>
      <c r="C1758">
        <v>9.51</v>
      </c>
      <c r="D1758" t="s">
        <v>2382</v>
      </c>
      <c r="E1758" t="s">
        <v>2380</v>
      </c>
      <c r="F1758" t="s">
        <v>2380</v>
      </c>
      <c r="G1758" t="s">
        <v>2381</v>
      </c>
      <c r="H1758" t="s">
        <v>2380</v>
      </c>
      <c r="I1758" s="9">
        <f>IF(MedExam_Table[[#This Row],[NumberOfMajorSurgeries]]="No major surgery",0,MedExam_Table[[#This Row],[NumberOfMajorSurgeries]])</f>
        <v>0</v>
      </c>
      <c r="J1758" t="str">
        <f>PROPER(MedExam_Table[[#This Row],[Heart Issues]])</f>
        <v>Yes</v>
      </c>
      <c r="K1758" t="str">
        <f>PROPER(IF(MedExam_Table[[#This Row],[smoker]]= "?","No",MedExam_Table[[#This Row],[smoker]]))</f>
        <v>No</v>
      </c>
      <c r="L1758" t="str">
        <f>IF(MedExam_Table[[#This Row],[BMI]]&lt;18.5,"Underweight",IF(MedExam_Table[[#This Row],[BMI]]&lt;25,"NormalWeight",IF(MedExam_Table[[#This Row],[BMI]]&lt;=30,"OverWeight","Obesity")))</f>
        <v>Obesity</v>
      </c>
      <c r="M1758" t="str">
        <f>IF(MedExam_Table[[#This Row],[HBA1C]]&lt;5.7,"Normal",IF(MedExam_Table[[#This Row],[HBA1C]]&lt;6.4,"Prediabetes","Diabetes"))</f>
        <v>Diabetes</v>
      </c>
      <c r="N1758" t="str">
        <f>PROPER(MedExam_Table[[#This Row],[Any Transplants]])</f>
        <v>No</v>
      </c>
    </row>
    <row r="1759" spans="1:14" x14ac:dyDescent="0.3">
      <c r="A1759" t="s">
        <v>1892</v>
      </c>
      <c r="B1759">
        <v>28.024999999999999</v>
      </c>
      <c r="C1759">
        <v>7.67</v>
      </c>
      <c r="D1759" t="s">
        <v>2382</v>
      </c>
      <c r="E1759" t="s">
        <v>2380</v>
      </c>
      <c r="F1759" t="s">
        <v>2380</v>
      </c>
      <c r="G1759">
        <v>1</v>
      </c>
      <c r="H1759" t="s">
        <v>2382</v>
      </c>
      <c r="I1759" s="9">
        <f>IF(MedExam_Table[[#This Row],[NumberOfMajorSurgeries]]="No major surgery",0,MedExam_Table[[#This Row],[NumberOfMajorSurgeries]])</f>
        <v>1</v>
      </c>
      <c r="J1759" t="str">
        <f>PROPER(MedExam_Table[[#This Row],[Heart Issues]])</f>
        <v>Yes</v>
      </c>
      <c r="K1759" t="str">
        <f>PROPER(IF(MedExam_Table[[#This Row],[smoker]]= "?","No",MedExam_Table[[#This Row],[smoker]]))</f>
        <v>Yes</v>
      </c>
      <c r="L1759" t="str">
        <f>IF(MedExam_Table[[#This Row],[BMI]]&lt;18.5,"Underweight",IF(MedExam_Table[[#This Row],[BMI]]&lt;25,"NormalWeight",IF(MedExam_Table[[#This Row],[BMI]]&lt;=30,"OverWeight","Obesity")))</f>
        <v>OverWeight</v>
      </c>
      <c r="M1759" t="str">
        <f>IF(MedExam_Table[[#This Row],[HBA1C]]&lt;5.7,"Normal",IF(MedExam_Table[[#This Row],[HBA1C]]&lt;6.4,"Prediabetes","Diabetes"))</f>
        <v>Diabetes</v>
      </c>
      <c r="N1759" t="str">
        <f>PROPER(MedExam_Table[[#This Row],[Any Transplants]])</f>
        <v>No</v>
      </c>
    </row>
    <row r="1760" spans="1:14" x14ac:dyDescent="0.3">
      <c r="A1760" t="s">
        <v>2325</v>
      </c>
      <c r="B1760">
        <v>40.369999999999997</v>
      </c>
      <c r="C1760">
        <v>4.47</v>
      </c>
      <c r="D1760" t="s">
        <v>2380</v>
      </c>
      <c r="E1760" t="s">
        <v>2380</v>
      </c>
      <c r="F1760" t="s">
        <v>2380</v>
      </c>
      <c r="G1760" t="s">
        <v>2381</v>
      </c>
      <c r="H1760" t="s">
        <v>2382</v>
      </c>
      <c r="I1760" s="9">
        <f>IF(MedExam_Table[[#This Row],[NumberOfMajorSurgeries]]="No major surgery",0,MedExam_Table[[#This Row],[NumberOfMajorSurgeries]])</f>
        <v>0</v>
      </c>
      <c r="J1760" t="str">
        <f>PROPER(MedExam_Table[[#This Row],[Heart Issues]])</f>
        <v>No</v>
      </c>
      <c r="K1760" t="str">
        <f>PROPER(IF(MedExam_Table[[#This Row],[smoker]]= "?","No",MedExam_Table[[#This Row],[smoker]]))</f>
        <v>Yes</v>
      </c>
      <c r="L1760" t="str">
        <f>IF(MedExam_Table[[#This Row],[BMI]]&lt;18.5,"Underweight",IF(MedExam_Table[[#This Row],[BMI]]&lt;25,"NormalWeight",IF(MedExam_Table[[#This Row],[BMI]]&lt;=30,"OverWeight","Obesity")))</f>
        <v>Obesity</v>
      </c>
      <c r="M1760" t="str">
        <f>IF(MedExam_Table[[#This Row],[HBA1C]]&lt;5.7,"Normal",IF(MedExam_Table[[#This Row],[HBA1C]]&lt;6.4,"Prediabetes","Diabetes"))</f>
        <v>Normal</v>
      </c>
      <c r="N1760" t="str">
        <f>PROPER(MedExam_Table[[#This Row],[Any Transplants]])</f>
        <v>No</v>
      </c>
    </row>
    <row r="1761" spans="1:14" x14ac:dyDescent="0.3">
      <c r="A1761" t="s">
        <v>1891</v>
      </c>
      <c r="B1761">
        <v>28.69</v>
      </c>
      <c r="C1761">
        <v>6.23</v>
      </c>
      <c r="D1761" t="s">
        <v>2380</v>
      </c>
      <c r="E1761" t="s">
        <v>2380</v>
      </c>
      <c r="F1761" t="s">
        <v>2380</v>
      </c>
      <c r="G1761">
        <v>1</v>
      </c>
      <c r="H1761" t="s">
        <v>2382</v>
      </c>
      <c r="I1761" s="9">
        <f>IF(MedExam_Table[[#This Row],[NumberOfMajorSurgeries]]="No major surgery",0,MedExam_Table[[#This Row],[NumberOfMajorSurgeries]])</f>
        <v>1</v>
      </c>
      <c r="J1761" t="str">
        <f>PROPER(MedExam_Table[[#This Row],[Heart Issues]])</f>
        <v>No</v>
      </c>
      <c r="K1761" t="str">
        <f>PROPER(IF(MedExam_Table[[#This Row],[smoker]]= "?","No",MedExam_Table[[#This Row],[smoker]]))</f>
        <v>Yes</v>
      </c>
      <c r="L1761" t="str">
        <f>IF(MedExam_Table[[#This Row],[BMI]]&lt;18.5,"Underweight",IF(MedExam_Table[[#This Row],[BMI]]&lt;25,"NormalWeight",IF(MedExam_Table[[#This Row],[BMI]]&lt;=30,"OverWeight","Obesity")))</f>
        <v>OverWeight</v>
      </c>
      <c r="M1761" t="str">
        <f>IF(MedExam_Table[[#This Row],[HBA1C]]&lt;5.7,"Normal",IF(MedExam_Table[[#This Row],[HBA1C]]&lt;6.4,"Prediabetes","Diabetes"))</f>
        <v>Prediabetes</v>
      </c>
      <c r="N1761" t="str">
        <f>PROPER(MedExam_Table[[#This Row],[Any Transplants]])</f>
        <v>No</v>
      </c>
    </row>
    <row r="1762" spans="1:14" x14ac:dyDescent="0.3">
      <c r="A1762" t="s">
        <v>1890</v>
      </c>
      <c r="B1762">
        <v>40.28</v>
      </c>
      <c r="C1762">
        <v>8.9</v>
      </c>
      <c r="D1762" t="s">
        <v>2380</v>
      </c>
      <c r="E1762" t="s">
        <v>2380</v>
      </c>
      <c r="F1762" t="s">
        <v>2380</v>
      </c>
      <c r="G1762" t="s">
        <v>2381</v>
      </c>
      <c r="H1762" t="s">
        <v>2380</v>
      </c>
      <c r="I1762" s="9">
        <f>IF(MedExam_Table[[#This Row],[NumberOfMajorSurgeries]]="No major surgery",0,MedExam_Table[[#This Row],[NumberOfMajorSurgeries]])</f>
        <v>0</v>
      </c>
      <c r="J1762" t="str">
        <f>PROPER(MedExam_Table[[#This Row],[Heart Issues]])</f>
        <v>No</v>
      </c>
      <c r="K1762" t="str">
        <f>PROPER(IF(MedExam_Table[[#This Row],[smoker]]= "?","No",MedExam_Table[[#This Row],[smoker]]))</f>
        <v>No</v>
      </c>
      <c r="L1762" t="str">
        <f>IF(MedExam_Table[[#This Row],[BMI]]&lt;18.5,"Underweight",IF(MedExam_Table[[#This Row],[BMI]]&lt;25,"NormalWeight",IF(MedExam_Table[[#This Row],[BMI]]&lt;=30,"OverWeight","Obesity")))</f>
        <v>Obesity</v>
      </c>
      <c r="M1762" t="str">
        <f>IF(MedExam_Table[[#This Row],[HBA1C]]&lt;5.7,"Normal",IF(MedExam_Table[[#This Row],[HBA1C]]&lt;6.4,"Prediabetes","Diabetes"))</f>
        <v>Diabetes</v>
      </c>
      <c r="N1762" t="str">
        <f>PROPER(MedExam_Table[[#This Row],[Any Transplants]])</f>
        <v>No</v>
      </c>
    </row>
    <row r="1763" spans="1:14" x14ac:dyDescent="0.3">
      <c r="A1763" t="s">
        <v>1889</v>
      </c>
      <c r="B1763">
        <v>37.299999999999997</v>
      </c>
      <c r="C1763">
        <v>7.79</v>
      </c>
      <c r="D1763" t="s">
        <v>2382</v>
      </c>
      <c r="E1763" t="s">
        <v>2380</v>
      </c>
      <c r="F1763" t="s">
        <v>2380</v>
      </c>
      <c r="G1763" t="s">
        <v>2381</v>
      </c>
      <c r="H1763" t="s">
        <v>2380</v>
      </c>
      <c r="I1763" s="9">
        <f>IF(MedExam_Table[[#This Row],[NumberOfMajorSurgeries]]="No major surgery",0,MedExam_Table[[#This Row],[NumberOfMajorSurgeries]])</f>
        <v>0</v>
      </c>
      <c r="J1763" t="str">
        <f>PROPER(MedExam_Table[[#This Row],[Heart Issues]])</f>
        <v>Yes</v>
      </c>
      <c r="K1763" t="str">
        <f>PROPER(IF(MedExam_Table[[#This Row],[smoker]]= "?","No",MedExam_Table[[#This Row],[smoker]]))</f>
        <v>No</v>
      </c>
      <c r="L1763" t="str">
        <f>IF(MedExam_Table[[#This Row],[BMI]]&lt;18.5,"Underweight",IF(MedExam_Table[[#This Row],[BMI]]&lt;25,"NormalWeight",IF(MedExam_Table[[#This Row],[BMI]]&lt;=30,"OverWeight","Obesity")))</f>
        <v>Obesity</v>
      </c>
      <c r="M1763" t="str">
        <f>IF(MedExam_Table[[#This Row],[HBA1C]]&lt;5.7,"Normal",IF(MedExam_Table[[#This Row],[HBA1C]]&lt;6.4,"Prediabetes","Diabetes"))</f>
        <v>Diabetes</v>
      </c>
      <c r="N1763" t="str">
        <f>PROPER(MedExam_Table[[#This Row],[Any Transplants]])</f>
        <v>No</v>
      </c>
    </row>
    <row r="1764" spans="1:14" x14ac:dyDescent="0.3">
      <c r="A1764" t="s">
        <v>1888</v>
      </c>
      <c r="B1764">
        <v>54.47</v>
      </c>
      <c r="C1764">
        <v>4.49</v>
      </c>
      <c r="D1764" t="s">
        <v>2382</v>
      </c>
      <c r="E1764" t="s">
        <v>2380</v>
      </c>
      <c r="F1764" t="s">
        <v>2380</v>
      </c>
      <c r="G1764">
        <v>2</v>
      </c>
      <c r="H1764" t="s">
        <v>2380</v>
      </c>
      <c r="I1764" s="9">
        <f>IF(MedExam_Table[[#This Row],[NumberOfMajorSurgeries]]="No major surgery",0,MedExam_Table[[#This Row],[NumberOfMajorSurgeries]])</f>
        <v>2</v>
      </c>
      <c r="J1764" t="str">
        <f>PROPER(MedExam_Table[[#This Row],[Heart Issues]])</f>
        <v>Yes</v>
      </c>
      <c r="K1764" t="str">
        <f>PROPER(IF(MedExam_Table[[#This Row],[smoker]]= "?","No",MedExam_Table[[#This Row],[smoker]]))</f>
        <v>No</v>
      </c>
      <c r="L1764" t="str">
        <f>IF(MedExam_Table[[#This Row],[BMI]]&lt;18.5,"Underweight",IF(MedExam_Table[[#This Row],[BMI]]&lt;25,"NormalWeight",IF(MedExam_Table[[#This Row],[BMI]]&lt;=30,"OverWeight","Obesity")))</f>
        <v>Obesity</v>
      </c>
      <c r="M1764" t="str">
        <f>IF(MedExam_Table[[#This Row],[HBA1C]]&lt;5.7,"Normal",IF(MedExam_Table[[#This Row],[HBA1C]]&lt;6.4,"Prediabetes","Diabetes"))</f>
        <v>Normal</v>
      </c>
      <c r="N1764" t="str">
        <f>PROPER(MedExam_Table[[#This Row],[Any Transplants]])</f>
        <v>No</v>
      </c>
    </row>
    <row r="1765" spans="1:14" x14ac:dyDescent="0.3">
      <c r="A1765" t="s">
        <v>1887</v>
      </c>
      <c r="B1765">
        <v>38.06</v>
      </c>
      <c r="C1765">
        <v>5.24</v>
      </c>
      <c r="D1765" t="s">
        <v>2382</v>
      </c>
      <c r="E1765" t="s">
        <v>2380</v>
      </c>
      <c r="F1765" t="s">
        <v>2383</v>
      </c>
      <c r="G1765">
        <v>1</v>
      </c>
      <c r="H1765" t="s">
        <v>2380</v>
      </c>
      <c r="I1765" s="9">
        <f>IF(MedExam_Table[[#This Row],[NumberOfMajorSurgeries]]="No major surgery",0,MedExam_Table[[#This Row],[NumberOfMajorSurgeries]])</f>
        <v>1</v>
      </c>
      <c r="J1765" t="str">
        <f>PROPER(MedExam_Table[[#This Row],[Heart Issues]])</f>
        <v>Yes</v>
      </c>
      <c r="K1765" t="str">
        <f>PROPER(IF(MedExam_Table[[#This Row],[smoker]]= "?","No",MedExam_Table[[#This Row],[smoker]]))</f>
        <v>No</v>
      </c>
      <c r="L1765" t="str">
        <f>IF(MedExam_Table[[#This Row],[BMI]]&lt;18.5,"Underweight",IF(MedExam_Table[[#This Row],[BMI]]&lt;25,"NormalWeight",IF(MedExam_Table[[#This Row],[BMI]]&lt;=30,"OverWeight","Obesity")))</f>
        <v>Obesity</v>
      </c>
      <c r="M1765" t="str">
        <f>IF(MedExam_Table[[#This Row],[HBA1C]]&lt;5.7,"Normal",IF(MedExam_Table[[#This Row],[HBA1C]]&lt;6.4,"Prediabetes","Diabetes"))</f>
        <v>Normal</v>
      </c>
      <c r="N1765" t="str">
        <f>PROPER(MedExam_Table[[#This Row],[Any Transplants]])</f>
        <v>No</v>
      </c>
    </row>
    <row r="1766" spans="1:14" x14ac:dyDescent="0.3">
      <c r="A1766" t="s">
        <v>1886</v>
      </c>
      <c r="B1766">
        <v>51.47</v>
      </c>
      <c r="C1766">
        <v>9.6</v>
      </c>
      <c r="D1766" t="s">
        <v>2380</v>
      </c>
      <c r="E1766" t="s">
        <v>2380</v>
      </c>
      <c r="F1766" t="s">
        <v>2380</v>
      </c>
      <c r="G1766" t="s">
        <v>2381</v>
      </c>
      <c r="H1766" t="s">
        <v>2380</v>
      </c>
      <c r="I1766" s="9">
        <f>IF(MedExam_Table[[#This Row],[NumberOfMajorSurgeries]]="No major surgery",0,MedExam_Table[[#This Row],[NumberOfMajorSurgeries]])</f>
        <v>0</v>
      </c>
      <c r="J1766" t="str">
        <f>PROPER(MedExam_Table[[#This Row],[Heart Issues]])</f>
        <v>No</v>
      </c>
      <c r="K1766" t="str">
        <f>PROPER(IF(MedExam_Table[[#This Row],[smoker]]= "?","No",MedExam_Table[[#This Row],[smoker]]))</f>
        <v>No</v>
      </c>
      <c r="L1766" t="str">
        <f>IF(MedExam_Table[[#This Row],[BMI]]&lt;18.5,"Underweight",IF(MedExam_Table[[#This Row],[BMI]]&lt;25,"NormalWeight",IF(MedExam_Table[[#This Row],[BMI]]&lt;=30,"OverWeight","Obesity")))</f>
        <v>Obesity</v>
      </c>
      <c r="M1766" t="str">
        <f>IF(MedExam_Table[[#This Row],[HBA1C]]&lt;5.7,"Normal",IF(MedExam_Table[[#This Row],[HBA1C]]&lt;6.4,"Prediabetes","Diabetes"))</f>
        <v>Diabetes</v>
      </c>
      <c r="N1766" t="str">
        <f>PROPER(MedExam_Table[[#This Row],[Any Transplants]])</f>
        <v>No</v>
      </c>
    </row>
    <row r="1767" spans="1:14" x14ac:dyDescent="0.3">
      <c r="A1767" t="s">
        <v>1885</v>
      </c>
      <c r="B1767">
        <v>29.8</v>
      </c>
      <c r="C1767">
        <v>5.78</v>
      </c>
      <c r="D1767" t="s">
        <v>2382</v>
      </c>
      <c r="E1767" t="s">
        <v>2380</v>
      </c>
      <c r="F1767" t="s">
        <v>2380</v>
      </c>
      <c r="G1767" t="s">
        <v>2381</v>
      </c>
      <c r="H1767" t="s">
        <v>2380</v>
      </c>
      <c r="I1767" s="9">
        <f>IF(MedExam_Table[[#This Row],[NumberOfMajorSurgeries]]="No major surgery",0,MedExam_Table[[#This Row],[NumberOfMajorSurgeries]])</f>
        <v>0</v>
      </c>
      <c r="J1767" t="str">
        <f>PROPER(MedExam_Table[[#This Row],[Heart Issues]])</f>
        <v>Yes</v>
      </c>
      <c r="K1767" t="str">
        <f>PROPER(IF(MedExam_Table[[#This Row],[smoker]]= "?","No",MedExam_Table[[#This Row],[smoker]]))</f>
        <v>No</v>
      </c>
      <c r="L1767" t="str">
        <f>IF(MedExam_Table[[#This Row],[BMI]]&lt;18.5,"Underweight",IF(MedExam_Table[[#This Row],[BMI]]&lt;25,"NormalWeight",IF(MedExam_Table[[#This Row],[BMI]]&lt;=30,"OverWeight","Obesity")))</f>
        <v>OverWeight</v>
      </c>
      <c r="M1767" t="str">
        <f>IF(MedExam_Table[[#This Row],[HBA1C]]&lt;5.7,"Normal",IF(MedExam_Table[[#This Row],[HBA1C]]&lt;6.4,"Prediabetes","Diabetes"))</f>
        <v>Prediabetes</v>
      </c>
      <c r="N1767" t="str">
        <f>PROPER(MedExam_Table[[#This Row],[Any Transplants]])</f>
        <v>No</v>
      </c>
    </row>
    <row r="1768" spans="1:14" x14ac:dyDescent="0.3">
      <c r="A1768" t="s">
        <v>1884</v>
      </c>
      <c r="B1768">
        <v>49.77</v>
      </c>
      <c r="C1768">
        <v>7.02</v>
      </c>
      <c r="D1768" t="s">
        <v>2380</v>
      </c>
      <c r="E1768" t="s">
        <v>2380</v>
      </c>
      <c r="F1768" t="s">
        <v>2380</v>
      </c>
      <c r="G1768" t="s">
        <v>2381</v>
      </c>
      <c r="H1768" t="s">
        <v>2380</v>
      </c>
      <c r="I1768" s="9">
        <f>IF(MedExam_Table[[#This Row],[NumberOfMajorSurgeries]]="No major surgery",0,MedExam_Table[[#This Row],[NumberOfMajorSurgeries]])</f>
        <v>0</v>
      </c>
      <c r="J1768" t="str">
        <f>PROPER(MedExam_Table[[#This Row],[Heart Issues]])</f>
        <v>No</v>
      </c>
      <c r="K1768" t="str">
        <f>PROPER(IF(MedExam_Table[[#This Row],[smoker]]= "?","No",MedExam_Table[[#This Row],[smoker]]))</f>
        <v>No</v>
      </c>
      <c r="L1768" t="str">
        <f>IF(MedExam_Table[[#This Row],[BMI]]&lt;18.5,"Underweight",IF(MedExam_Table[[#This Row],[BMI]]&lt;25,"NormalWeight",IF(MedExam_Table[[#This Row],[BMI]]&lt;=30,"OverWeight","Obesity")))</f>
        <v>Obesity</v>
      </c>
      <c r="M1768" t="str">
        <f>IF(MedExam_Table[[#This Row],[HBA1C]]&lt;5.7,"Normal",IF(MedExam_Table[[#This Row],[HBA1C]]&lt;6.4,"Prediabetes","Diabetes"))</f>
        <v>Diabetes</v>
      </c>
      <c r="N1768" t="str">
        <f>PROPER(MedExam_Table[[#This Row],[Any Transplants]])</f>
        <v>No</v>
      </c>
    </row>
    <row r="1769" spans="1:14" x14ac:dyDescent="0.3">
      <c r="A1769" t="s">
        <v>1883</v>
      </c>
      <c r="B1769">
        <v>25.555</v>
      </c>
      <c r="C1769">
        <v>4.09</v>
      </c>
      <c r="D1769" t="s">
        <v>2382</v>
      </c>
      <c r="E1769" t="s">
        <v>2380</v>
      </c>
      <c r="F1769" t="s">
        <v>2380</v>
      </c>
      <c r="G1769" t="s">
        <v>2381</v>
      </c>
      <c r="H1769" t="s">
        <v>2382</v>
      </c>
      <c r="I1769" s="9">
        <f>IF(MedExam_Table[[#This Row],[NumberOfMajorSurgeries]]="No major surgery",0,MedExam_Table[[#This Row],[NumberOfMajorSurgeries]])</f>
        <v>0</v>
      </c>
      <c r="J1769" t="str">
        <f>PROPER(MedExam_Table[[#This Row],[Heart Issues]])</f>
        <v>Yes</v>
      </c>
      <c r="K1769" t="str">
        <f>PROPER(IF(MedExam_Table[[#This Row],[smoker]]= "?","No",MedExam_Table[[#This Row],[smoker]]))</f>
        <v>Yes</v>
      </c>
      <c r="L1769" t="str">
        <f>IF(MedExam_Table[[#This Row],[BMI]]&lt;18.5,"Underweight",IF(MedExam_Table[[#This Row],[BMI]]&lt;25,"NormalWeight",IF(MedExam_Table[[#This Row],[BMI]]&lt;=30,"OverWeight","Obesity")))</f>
        <v>OverWeight</v>
      </c>
      <c r="M1769" t="str">
        <f>IF(MedExam_Table[[#This Row],[HBA1C]]&lt;5.7,"Normal",IF(MedExam_Table[[#This Row],[HBA1C]]&lt;6.4,"Prediabetes","Diabetes"))</f>
        <v>Normal</v>
      </c>
      <c r="N1769" t="str">
        <f>PROPER(MedExam_Table[[#This Row],[Any Transplants]])</f>
        <v>No</v>
      </c>
    </row>
    <row r="1770" spans="1:14" x14ac:dyDescent="0.3">
      <c r="A1770" t="s">
        <v>1882</v>
      </c>
      <c r="B1770">
        <v>29.64</v>
      </c>
      <c r="C1770">
        <v>4.93</v>
      </c>
      <c r="D1770" t="s">
        <v>2380</v>
      </c>
      <c r="E1770" t="s">
        <v>2380</v>
      </c>
      <c r="F1770" t="s">
        <v>2383</v>
      </c>
      <c r="G1770">
        <v>1</v>
      </c>
      <c r="H1770" t="s">
        <v>2380</v>
      </c>
      <c r="I1770" s="9">
        <f>IF(MedExam_Table[[#This Row],[NumberOfMajorSurgeries]]="No major surgery",0,MedExam_Table[[#This Row],[NumberOfMajorSurgeries]])</f>
        <v>1</v>
      </c>
      <c r="J1770" t="str">
        <f>PROPER(MedExam_Table[[#This Row],[Heart Issues]])</f>
        <v>No</v>
      </c>
      <c r="K1770" t="str">
        <f>PROPER(IF(MedExam_Table[[#This Row],[smoker]]= "?","No",MedExam_Table[[#This Row],[smoker]]))</f>
        <v>No</v>
      </c>
      <c r="L1770" t="str">
        <f>IF(MedExam_Table[[#This Row],[BMI]]&lt;18.5,"Underweight",IF(MedExam_Table[[#This Row],[BMI]]&lt;25,"NormalWeight",IF(MedExam_Table[[#This Row],[BMI]]&lt;=30,"OverWeight","Obesity")))</f>
        <v>OverWeight</v>
      </c>
      <c r="M1770" t="str">
        <f>IF(MedExam_Table[[#This Row],[HBA1C]]&lt;5.7,"Normal",IF(MedExam_Table[[#This Row],[HBA1C]]&lt;6.4,"Prediabetes","Diabetes"))</f>
        <v>Normal</v>
      </c>
      <c r="N1770" t="str">
        <f>PROPER(MedExam_Table[[#This Row],[Any Transplants]])</f>
        <v>No</v>
      </c>
    </row>
    <row r="1771" spans="1:14" x14ac:dyDescent="0.3">
      <c r="A1771" t="s">
        <v>2324</v>
      </c>
      <c r="B1771">
        <v>53.09</v>
      </c>
      <c r="C1771">
        <v>4.82</v>
      </c>
      <c r="D1771" t="s">
        <v>2382</v>
      </c>
      <c r="E1771" t="s">
        <v>2380</v>
      </c>
      <c r="F1771" t="s">
        <v>2380</v>
      </c>
      <c r="G1771">
        <v>2</v>
      </c>
      <c r="H1771" t="s">
        <v>2382</v>
      </c>
      <c r="I1771" s="9">
        <f>IF(MedExam_Table[[#This Row],[NumberOfMajorSurgeries]]="No major surgery",0,MedExam_Table[[#This Row],[NumberOfMajorSurgeries]])</f>
        <v>2</v>
      </c>
      <c r="J1771" t="str">
        <f>PROPER(MedExam_Table[[#This Row],[Heart Issues]])</f>
        <v>Yes</v>
      </c>
      <c r="K1771" t="str">
        <f>PROPER(IF(MedExam_Table[[#This Row],[smoker]]= "?","No",MedExam_Table[[#This Row],[smoker]]))</f>
        <v>Yes</v>
      </c>
      <c r="L1771" t="str">
        <f>IF(MedExam_Table[[#This Row],[BMI]]&lt;18.5,"Underweight",IF(MedExam_Table[[#This Row],[BMI]]&lt;25,"NormalWeight",IF(MedExam_Table[[#This Row],[BMI]]&lt;=30,"OverWeight","Obesity")))</f>
        <v>Obesity</v>
      </c>
      <c r="M1771" t="str">
        <f>IF(MedExam_Table[[#This Row],[HBA1C]]&lt;5.7,"Normal",IF(MedExam_Table[[#This Row],[HBA1C]]&lt;6.4,"Prediabetes","Diabetes"))</f>
        <v>Normal</v>
      </c>
      <c r="N1771" t="str">
        <f>PROPER(MedExam_Table[[#This Row],[Any Transplants]])</f>
        <v>No</v>
      </c>
    </row>
    <row r="1772" spans="1:14" x14ac:dyDescent="0.3">
      <c r="A1772" t="s">
        <v>1881</v>
      </c>
      <c r="B1772">
        <v>53.93</v>
      </c>
      <c r="C1772">
        <v>5.34</v>
      </c>
      <c r="D1772" t="s">
        <v>2382</v>
      </c>
      <c r="E1772" t="s">
        <v>2380</v>
      </c>
      <c r="F1772" t="s">
        <v>2380</v>
      </c>
      <c r="G1772">
        <v>2</v>
      </c>
      <c r="H1772" t="s">
        <v>2380</v>
      </c>
      <c r="I1772" s="9">
        <f>IF(MedExam_Table[[#This Row],[NumberOfMajorSurgeries]]="No major surgery",0,MedExam_Table[[#This Row],[NumberOfMajorSurgeries]])</f>
        <v>2</v>
      </c>
      <c r="J1772" t="str">
        <f>PROPER(MedExam_Table[[#This Row],[Heart Issues]])</f>
        <v>Yes</v>
      </c>
      <c r="K1772" t="str">
        <f>PROPER(IF(MedExam_Table[[#This Row],[smoker]]= "?","No",MedExam_Table[[#This Row],[smoker]]))</f>
        <v>No</v>
      </c>
      <c r="L1772" t="str">
        <f>IF(MedExam_Table[[#This Row],[BMI]]&lt;18.5,"Underweight",IF(MedExam_Table[[#This Row],[BMI]]&lt;25,"NormalWeight",IF(MedExam_Table[[#This Row],[BMI]]&lt;=30,"OverWeight","Obesity")))</f>
        <v>Obesity</v>
      </c>
      <c r="M1772" t="str">
        <f>IF(MedExam_Table[[#This Row],[HBA1C]]&lt;5.7,"Normal",IF(MedExam_Table[[#This Row],[HBA1C]]&lt;6.4,"Prediabetes","Diabetes"))</f>
        <v>Normal</v>
      </c>
      <c r="N1772" t="str">
        <f>PROPER(MedExam_Table[[#This Row],[Any Transplants]])</f>
        <v>No</v>
      </c>
    </row>
    <row r="1773" spans="1:14" x14ac:dyDescent="0.3">
      <c r="A1773" t="s">
        <v>1880</v>
      </c>
      <c r="B1773">
        <v>28.024999999999999</v>
      </c>
      <c r="C1773">
        <v>5.65</v>
      </c>
      <c r="D1773" t="s">
        <v>2380</v>
      </c>
      <c r="E1773" t="s">
        <v>2380</v>
      </c>
      <c r="F1773" t="s">
        <v>2380</v>
      </c>
      <c r="G1773">
        <v>1</v>
      </c>
      <c r="H1773" t="s">
        <v>2382</v>
      </c>
      <c r="I1773" s="9">
        <f>IF(MedExam_Table[[#This Row],[NumberOfMajorSurgeries]]="No major surgery",0,MedExam_Table[[#This Row],[NumberOfMajorSurgeries]])</f>
        <v>1</v>
      </c>
      <c r="J1773" t="str">
        <f>PROPER(MedExam_Table[[#This Row],[Heart Issues]])</f>
        <v>No</v>
      </c>
      <c r="K1773" t="str">
        <f>PROPER(IF(MedExam_Table[[#This Row],[smoker]]= "?","No",MedExam_Table[[#This Row],[smoker]]))</f>
        <v>Yes</v>
      </c>
      <c r="L1773" t="str">
        <f>IF(MedExam_Table[[#This Row],[BMI]]&lt;18.5,"Underweight",IF(MedExam_Table[[#This Row],[BMI]]&lt;25,"NormalWeight",IF(MedExam_Table[[#This Row],[BMI]]&lt;=30,"OverWeight","Obesity")))</f>
        <v>OverWeight</v>
      </c>
      <c r="M1773" t="str">
        <f>IF(MedExam_Table[[#This Row],[HBA1C]]&lt;5.7,"Normal",IF(MedExam_Table[[#This Row],[HBA1C]]&lt;6.4,"Prediabetes","Diabetes"))</f>
        <v>Normal</v>
      </c>
      <c r="N1773" t="str">
        <f>PROPER(MedExam_Table[[#This Row],[Any Transplants]])</f>
        <v>No</v>
      </c>
    </row>
    <row r="1774" spans="1:14" x14ac:dyDescent="0.3">
      <c r="A1774" t="s">
        <v>1879</v>
      </c>
      <c r="B1774">
        <v>27.5</v>
      </c>
      <c r="C1774">
        <v>4.49</v>
      </c>
      <c r="D1774" t="s">
        <v>2380</v>
      </c>
      <c r="E1774" t="s">
        <v>2380</v>
      </c>
      <c r="F1774" t="s">
        <v>2380</v>
      </c>
      <c r="G1774" t="s">
        <v>2381</v>
      </c>
      <c r="H1774" t="s">
        <v>2380</v>
      </c>
      <c r="I1774" s="9">
        <f>IF(MedExam_Table[[#This Row],[NumberOfMajorSurgeries]]="No major surgery",0,MedExam_Table[[#This Row],[NumberOfMajorSurgeries]])</f>
        <v>0</v>
      </c>
      <c r="J1774" t="str">
        <f>PROPER(MedExam_Table[[#This Row],[Heart Issues]])</f>
        <v>No</v>
      </c>
      <c r="K1774" t="str">
        <f>PROPER(IF(MedExam_Table[[#This Row],[smoker]]= "?","No",MedExam_Table[[#This Row],[smoker]]))</f>
        <v>No</v>
      </c>
      <c r="L1774" t="str">
        <f>IF(MedExam_Table[[#This Row],[BMI]]&lt;18.5,"Underweight",IF(MedExam_Table[[#This Row],[BMI]]&lt;25,"NormalWeight",IF(MedExam_Table[[#This Row],[BMI]]&lt;=30,"OverWeight","Obesity")))</f>
        <v>OverWeight</v>
      </c>
      <c r="M1774" t="str">
        <f>IF(MedExam_Table[[#This Row],[HBA1C]]&lt;5.7,"Normal",IF(MedExam_Table[[#This Row],[HBA1C]]&lt;6.4,"Prediabetes","Diabetes"))</f>
        <v>Normal</v>
      </c>
      <c r="N1774" t="str">
        <f>PROPER(MedExam_Table[[#This Row],[Any Transplants]])</f>
        <v>No</v>
      </c>
    </row>
    <row r="1775" spans="1:14" x14ac:dyDescent="0.3">
      <c r="A1775" t="s">
        <v>1878</v>
      </c>
      <c r="B1775">
        <v>21.8</v>
      </c>
      <c r="C1775">
        <v>10.55</v>
      </c>
      <c r="D1775" t="s">
        <v>2380</v>
      </c>
      <c r="E1775" t="s">
        <v>2380</v>
      </c>
      <c r="F1775" t="s">
        <v>2380</v>
      </c>
      <c r="G1775" t="s">
        <v>2381</v>
      </c>
      <c r="H1775" t="s">
        <v>2382</v>
      </c>
      <c r="I1775" s="9">
        <f>IF(MedExam_Table[[#This Row],[NumberOfMajorSurgeries]]="No major surgery",0,MedExam_Table[[#This Row],[NumberOfMajorSurgeries]])</f>
        <v>0</v>
      </c>
      <c r="J1775" t="str">
        <f>PROPER(MedExam_Table[[#This Row],[Heart Issues]])</f>
        <v>No</v>
      </c>
      <c r="K1775" t="str">
        <f>PROPER(IF(MedExam_Table[[#This Row],[smoker]]= "?","No",MedExam_Table[[#This Row],[smoker]]))</f>
        <v>Yes</v>
      </c>
      <c r="L1775" t="str">
        <f>IF(MedExam_Table[[#This Row],[BMI]]&lt;18.5,"Underweight",IF(MedExam_Table[[#This Row],[BMI]]&lt;25,"NormalWeight",IF(MedExam_Table[[#This Row],[BMI]]&lt;=30,"OverWeight","Obesity")))</f>
        <v>NormalWeight</v>
      </c>
      <c r="M1775" t="str">
        <f>IF(MedExam_Table[[#This Row],[HBA1C]]&lt;5.7,"Normal",IF(MedExam_Table[[#This Row],[HBA1C]]&lt;6.4,"Prediabetes","Diabetes"))</f>
        <v>Diabetes</v>
      </c>
      <c r="N1775" t="str">
        <f>PROPER(MedExam_Table[[#This Row],[Any Transplants]])</f>
        <v>No</v>
      </c>
    </row>
    <row r="1776" spans="1:14" x14ac:dyDescent="0.3">
      <c r="A1776" t="s">
        <v>1877</v>
      </c>
      <c r="B1776">
        <v>26.41</v>
      </c>
      <c r="C1776">
        <v>4.92</v>
      </c>
      <c r="D1776" t="s">
        <v>2382</v>
      </c>
      <c r="E1776" t="s">
        <v>2380</v>
      </c>
      <c r="F1776" t="s">
        <v>2383</v>
      </c>
      <c r="G1776">
        <v>1</v>
      </c>
      <c r="H1776" t="s">
        <v>2382</v>
      </c>
      <c r="I1776" s="9">
        <f>IF(MedExam_Table[[#This Row],[NumberOfMajorSurgeries]]="No major surgery",0,MedExam_Table[[#This Row],[NumberOfMajorSurgeries]])</f>
        <v>1</v>
      </c>
      <c r="J1776" t="str">
        <f>PROPER(MedExam_Table[[#This Row],[Heart Issues]])</f>
        <v>Yes</v>
      </c>
      <c r="K1776" t="str">
        <f>PROPER(IF(MedExam_Table[[#This Row],[smoker]]= "?","No",MedExam_Table[[#This Row],[smoker]]))</f>
        <v>Yes</v>
      </c>
      <c r="L1776" t="str">
        <f>IF(MedExam_Table[[#This Row],[BMI]]&lt;18.5,"Underweight",IF(MedExam_Table[[#This Row],[BMI]]&lt;25,"NormalWeight",IF(MedExam_Table[[#This Row],[BMI]]&lt;=30,"OverWeight","Obesity")))</f>
        <v>OverWeight</v>
      </c>
      <c r="M1776" t="str">
        <f>IF(MedExam_Table[[#This Row],[HBA1C]]&lt;5.7,"Normal",IF(MedExam_Table[[#This Row],[HBA1C]]&lt;6.4,"Prediabetes","Diabetes"))</f>
        <v>Normal</v>
      </c>
      <c r="N1776" t="str">
        <f>PROPER(MedExam_Table[[#This Row],[Any Transplants]])</f>
        <v>No</v>
      </c>
    </row>
    <row r="1777" spans="1:14" x14ac:dyDescent="0.3">
      <c r="A1777" t="s">
        <v>1876</v>
      </c>
      <c r="B1777">
        <v>27.835000000000001</v>
      </c>
      <c r="C1777">
        <v>5.9</v>
      </c>
      <c r="D1777" t="s">
        <v>2382</v>
      </c>
      <c r="E1777" t="s">
        <v>2380</v>
      </c>
      <c r="F1777" t="s">
        <v>2380</v>
      </c>
      <c r="G1777">
        <v>1</v>
      </c>
      <c r="H1777" t="s">
        <v>2382</v>
      </c>
      <c r="I1777" s="9">
        <f>IF(MedExam_Table[[#This Row],[NumberOfMajorSurgeries]]="No major surgery",0,MedExam_Table[[#This Row],[NumberOfMajorSurgeries]])</f>
        <v>1</v>
      </c>
      <c r="J1777" t="str">
        <f>PROPER(MedExam_Table[[#This Row],[Heart Issues]])</f>
        <v>Yes</v>
      </c>
      <c r="K1777" t="str">
        <f>PROPER(IF(MedExam_Table[[#This Row],[smoker]]= "?","No",MedExam_Table[[#This Row],[smoker]]))</f>
        <v>Yes</v>
      </c>
      <c r="L1777" t="str">
        <f>IF(MedExam_Table[[#This Row],[BMI]]&lt;18.5,"Underweight",IF(MedExam_Table[[#This Row],[BMI]]&lt;25,"NormalWeight",IF(MedExam_Table[[#This Row],[BMI]]&lt;=30,"OverWeight","Obesity")))</f>
        <v>OverWeight</v>
      </c>
      <c r="M1777" t="str">
        <f>IF(MedExam_Table[[#This Row],[HBA1C]]&lt;5.7,"Normal",IF(MedExam_Table[[#This Row],[HBA1C]]&lt;6.4,"Prediabetes","Diabetes"))</f>
        <v>Prediabetes</v>
      </c>
      <c r="N1777" t="str">
        <f>PROPER(MedExam_Table[[#This Row],[Any Transplants]])</f>
        <v>No</v>
      </c>
    </row>
    <row r="1778" spans="1:14" x14ac:dyDescent="0.3">
      <c r="A1778" t="s">
        <v>1875</v>
      </c>
      <c r="B1778">
        <v>51.74</v>
      </c>
      <c r="C1778">
        <v>4.9800000000000004</v>
      </c>
      <c r="D1778" t="s">
        <v>2382</v>
      </c>
      <c r="E1778" t="s">
        <v>2380</v>
      </c>
      <c r="F1778" t="s">
        <v>2380</v>
      </c>
      <c r="G1778">
        <v>2</v>
      </c>
      <c r="H1778" t="s">
        <v>2380</v>
      </c>
      <c r="I1778" s="9">
        <f>IF(MedExam_Table[[#This Row],[NumberOfMajorSurgeries]]="No major surgery",0,MedExam_Table[[#This Row],[NumberOfMajorSurgeries]])</f>
        <v>2</v>
      </c>
      <c r="J1778" t="str">
        <f>PROPER(MedExam_Table[[#This Row],[Heart Issues]])</f>
        <v>Yes</v>
      </c>
      <c r="K1778" t="str">
        <f>PROPER(IF(MedExam_Table[[#This Row],[smoker]]= "?","No",MedExam_Table[[#This Row],[smoker]]))</f>
        <v>No</v>
      </c>
      <c r="L1778" t="str">
        <f>IF(MedExam_Table[[#This Row],[BMI]]&lt;18.5,"Underweight",IF(MedExam_Table[[#This Row],[BMI]]&lt;25,"NormalWeight",IF(MedExam_Table[[#This Row],[BMI]]&lt;=30,"OverWeight","Obesity")))</f>
        <v>Obesity</v>
      </c>
      <c r="M1778" t="str">
        <f>IF(MedExam_Table[[#This Row],[HBA1C]]&lt;5.7,"Normal",IF(MedExam_Table[[#This Row],[HBA1C]]&lt;6.4,"Prediabetes","Diabetes"))</f>
        <v>Normal</v>
      </c>
      <c r="N1778" t="str">
        <f>PROPER(MedExam_Table[[#This Row],[Any Transplants]])</f>
        <v>No</v>
      </c>
    </row>
    <row r="1779" spans="1:14" x14ac:dyDescent="0.3">
      <c r="A1779" t="s">
        <v>1874</v>
      </c>
      <c r="B1779">
        <v>23.37</v>
      </c>
      <c r="C1779">
        <v>5.8</v>
      </c>
      <c r="D1779" t="s">
        <v>2380</v>
      </c>
      <c r="E1779" t="s">
        <v>2380</v>
      </c>
      <c r="F1779" t="s">
        <v>2380</v>
      </c>
      <c r="G1779" t="s">
        <v>2381</v>
      </c>
      <c r="H1779" t="s">
        <v>2382</v>
      </c>
      <c r="I1779" s="9">
        <f>IF(MedExam_Table[[#This Row],[NumberOfMajorSurgeries]]="No major surgery",0,MedExam_Table[[#This Row],[NumberOfMajorSurgeries]])</f>
        <v>0</v>
      </c>
      <c r="J1779" t="str">
        <f>PROPER(MedExam_Table[[#This Row],[Heart Issues]])</f>
        <v>No</v>
      </c>
      <c r="K1779" t="str">
        <f>PROPER(IF(MedExam_Table[[#This Row],[smoker]]= "?","No",MedExam_Table[[#This Row],[smoker]]))</f>
        <v>Yes</v>
      </c>
      <c r="L1779" t="str">
        <f>IF(MedExam_Table[[#This Row],[BMI]]&lt;18.5,"Underweight",IF(MedExam_Table[[#This Row],[BMI]]&lt;25,"NormalWeight",IF(MedExam_Table[[#This Row],[BMI]]&lt;=30,"OverWeight","Obesity")))</f>
        <v>NormalWeight</v>
      </c>
      <c r="M1779" t="str">
        <f>IF(MedExam_Table[[#This Row],[HBA1C]]&lt;5.7,"Normal",IF(MedExam_Table[[#This Row],[HBA1C]]&lt;6.4,"Prediabetes","Diabetes"))</f>
        <v>Prediabetes</v>
      </c>
      <c r="N1779" t="str">
        <f>PROPER(MedExam_Table[[#This Row],[Any Transplants]])</f>
        <v>No</v>
      </c>
    </row>
    <row r="1780" spans="1:14" x14ac:dyDescent="0.3">
      <c r="A1780" t="s">
        <v>1873</v>
      </c>
      <c r="B1780">
        <v>29.7</v>
      </c>
      <c r="C1780">
        <v>6.21</v>
      </c>
      <c r="D1780" t="s">
        <v>2382</v>
      </c>
      <c r="E1780" t="s">
        <v>2380</v>
      </c>
      <c r="F1780" t="s">
        <v>2383</v>
      </c>
      <c r="G1780">
        <v>1</v>
      </c>
      <c r="H1780" t="s">
        <v>2382</v>
      </c>
      <c r="I1780" s="9">
        <f>IF(MedExam_Table[[#This Row],[NumberOfMajorSurgeries]]="No major surgery",0,MedExam_Table[[#This Row],[NumberOfMajorSurgeries]])</f>
        <v>1</v>
      </c>
      <c r="J1780" t="str">
        <f>PROPER(MedExam_Table[[#This Row],[Heart Issues]])</f>
        <v>Yes</v>
      </c>
      <c r="K1780" t="str">
        <f>PROPER(IF(MedExam_Table[[#This Row],[smoker]]= "?","No",MedExam_Table[[#This Row],[smoker]]))</f>
        <v>Yes</v>
      </c>
      <c r="L1780" t="str">
        <f>IF(MedExam_Table[[#This Row],[BMI]]&lt;18.5,"Underweight",IF(MedExam_Table[[#This Row],[BMI]]&lt;25,"NormalWeight",IF(MedExam_Table[[#This Row],[BMI]]&lt;=30,"OverWeight","Obesity")))</f>
        <v>OverWeight</v>
      </c>
      <c r="M1780" t="str">
        <f>IF(MedExam_Table[[#This Row],[HBA1C]]&lt;5.7,"Normal",IF(MedExam_Table[[#This Row],[HBA1C]]&lt;6.4,"Prediabetes","Diabetes"))</f>
        <v>Prediabetes</v>
      </c>
      <c r="N1780" t="str">
        <f>PROPER(MedExam_Table[[#This Row],[Any Transplants]])</f>
        <v>No</v>
      </c>
    </row>
    <row r="1781" spans="1:14" x14ac:dyDescent="0.3">
      <c r="A1781" t="s">
        <v>1872</v>
      </c>
      <c r="B1781">
        <v>20.045000000000002</v>
      </c>
      <c r="C1781">
        <v>6.17</v>
      </c>
      <c r="D1781" t="s">
        <v>2380</v>
      </c>
      <c r="E1781" t="s">
        <v>2380</v>
      </c>
      <c r="F1781" t="s">
        <v>2383</v>
      </c>
      <c r="G1781">
        <v>1</v>
      </c>
      <c r="H1781" t="s">
        <v>2382</v>
      </c>
      <c r="I1781" s="9">
        <f>IF(MedExam_Table[[#This Row],[NumberOfMajorSurgeries]]="No major surgery",0,MedExam_Table[[#This Row],[NumberOfMajorSurgeries]])</f>
        <v>1</v>
      </c>
      <c r="J1781" t="str">
        <f>PROPER(MedExam_Table[[#This Row],[Heart Issues]])</f>
        <v>No</v>
      </c>
      <c r="K1781" t="str">
        <f>PROPER(IF(MedExam_Table[[#This Row],[smoker]]= "?","No",MedExam_Table[[#This Row],[smoker]]))</f>
        <v>Yes</v>
      </c>
      <c r="L1781" t="str">
        <f>IF(MedExam_Table[[#This Row],[BMI]]&lt;18.5,"Underweight",IF(MedExam_Table[[#This Row],[BMI]]&lt;25,"NormalWeight",IF(MedExam_Table[[#This Row],[BMI]]&lt;=30,"OverWeight","Obesity")))</f>
        <v>NormalWeight</v>
      </c>
      <c r="M1781" t="str">
        <f>IF(MedExam_Table[[#This Row],[HBA1C]]&lt;5.7,"Normal",IF(MedExam_Table[[#This Row],[HBA1C]]&lt;6.4,"Prediabetes","Diabetes"))</f>
        <v>Prediabetes</v>
      </c>
      <c r="N1781" t="str">
        <f>PROPER(MedExam_Table[[#This Row],[Any Transplants]])</f>
        <v>No</v>
      </c>
    </row>
    <row r="1782" spans="1:14" x14ac:dyDescent="0.3">
      <c r="A1782" t="s">
        <v>2368</v>
      </c>
      <c r="B1782">
        <v>35.53</v>
      </c>
      <c r="C1782">
        <v>5.45</v>
      </c>
      <c r="D1782" t="s">
        <v>2380</v>
      </c>
      <c r="E1782" t="s">
        <v>2380</v>
      </c>
      <c r="F1782" t="s">
        <v>2380</v>
      </c>
      <c r="G1782" t="s">
        <v>2381</v>
      </c>
      <c r="H1782" t="s">
        <v>2382</v>
      </c>
      <c r="I1782" s="9">
        <f>IF(MedExam_Table[[#This Row],[NumberOfMajorSurgeries]]="No major surgery",0,MedExam_Table[[#This Row],[NumberOfMajorSurgeries]])</f>
        <v>0</v>
      </c>
      <c r="J1782" t="str">
        <f>PROPER(MedExam_Table[[#This Row],[Heart Issues]])</f>
        <v>No</v>
      </c>
      <c r="K1782" t="str">
        <f>PROPER(IF(MedExam_Table[[#This Row],[smoker]]= "?","No",MedExam_Table[[#This Row],[smoker]]))</f>
        <v>Yes</v>
      </c>
      <c r="L1782" t="str">
        <f>IF(MedExam_Table[[#This Row],[BMI]]&lt;18.5,"Underweight",IF(MedExam_Table[[#This Row],[BMI]]&lt;25,"NormalWeight",IF(MedExam_Table[[#This Row],[BMI]]&lt;=30,"OverWeight","Obesity")))</f>
        <v>Obesity</v>
      </c>
      <c r="M1782" t="str">
        <f>IF(MedExam_Table[[#This Row],[HBA1C]]&lt;5.7,"Normal",IF(MedExam_Table[[#This Row],[HBA1C]]&lt;6.4,"Prediabetes","Diabetes"))</f>
        <v>Normal</v>
      </c>
      <c r="N1782" t="str">
        <f>PROPER(MedExam_Table[[#This Row],[Any Transplants]])</f>
        <v>No</v>
      </c>
    </row>
    <row r="1783" spans="1:14" x14ac:dyDescent="0.3">
      <c r="A1783" t="s">
        <v>2323</v>
      </c>
      <c r="B1783">
        <v>31.79</v>
      </c>
      <c r="C1783">
        <v>5.51</v>
      </c>
      <c r="D1783" t="s">
        <v>2382</v>
      </c>
      <c r="E1783" t="s">
        <v>2380</v>
      </c>
      <c r="F1783" t="s">
        <v>2380</v>
      </c>
      <c r="G1783">
        <v>2</v>
      </c>
      <c r="H1783" t="s">
        <v>2382</v>
      </c>
      <c r="I1783" s="9">
        <f>IF(MedExam_Table[[#This Row],[NumberOfMajorSurgeries]]="No major surgery",0,MedExam_Table[[#This Row],[NumberOfMajorSurgeries]])</f>
        <v>2</v>
      </c>
      <c r="J1783" t="str">
        <f>PROPER(MedExam_Table[[#This Row],[Heart Issues]])</f>
        <v>Yes</v>
      </c>
      <c r="K1783" t="str">
        <f>PROPER(IF(MedExam_Table[[#This Row],[smoker]]= "?","No",MedExam_Table[[#This Row],[smoker]]))</f>
        <v>Yes</v>
      </c>
      <c r="L1783" t="str">
        <f>IF(MedExam_Table[[#This Row],[BMI]]&lt;18.5,"Underweight",IF(MedExam_Table[[#This Row],[BMI]]&lt;25,"NormalWeight",IF(MedExam_Table[[#This Row],[BMI]]&lt;=30,"OverWeight","Obesity")))</f>
        <v>Obesity</v>
      </c>
      <c r="M1783" t="str">
        <f>IF(MedExam_Table[[#This Row],[HBA1C]]&lt;5.7,"Normal",IF(MedExam_Table[[#This Row],[HBA1C]]&lt;6.4,"Prediabetes","Diabetes"))</f>
        <v>Normal</v>
      </c>
      <c r="N1783" t="str">
        <f>PROPER(MedExam_Table[[#This Row],[Any Transplants]])</f>
        <v>No</v>
      </c>
    </row>
    <row r="1784" spans="1:14" x14ac:dyDescent="0.3">
      <c r="A1784" t="s">
        <v>1871</v>
      </c>
      <c r="B1784">
        <v>27.83</v>
      </c>
      <c r="C1784">
        <v>5.36</v>
      </c>
      <c r="D1784" t="s">
        <v>2380</v>
      </c>
      <c r="E1784" t="s">
        <v>2380</v>
      </c>
      <c r="F1784" t="s">
        <v>2380</v>
      </c>
      <c r="G1784">
        <v>2</v>
      </c>
      <c r="H1784" t="s">
        <v>2380</v>
      </c>
      <c r="I1784" s="9">
        <f>IF(MedExam_Table[[#This Row],[NumberOfMajorSurgeries]]="No major surgery",0,MedExam_Table[[#This Row],[NumberOfMajorSurgeries]])</f>
        <v>2</v>
      </c>
      <c r="J1784" t="str">
        <f>PROPER(MedExam_Table[[#This Row],[Heart Issues]])</f>
        <v>No</v>
      </c>
      <c r="K1784" t="str">
        <f>PROPER(IF(MedExam_Table[[#This Row],[smoker]]= "?","No",MedExam_Table[[#This Row],[smoker]]))</f>
        <v>No</v>
      </c>
      <c r="L1784" t="str">
        <f>IF(MedExam_Table[[#This Row],[BMI]]&lt;18.5,"Underweight",IF(MedExam_Table[[#This Row],[BMI]]&lt;25,"NormalWeight",IF(MedExam_Table[[#This Row],[BMI]]&lt;=30,"OverWeight","Obesity")))</f>
        <v>OverWeight</v>
      </c>
      <c r="M1784" t="str">
        <f>IF(MedExam_Table[[#This Row],[HBA1C]]&lt;5.7,"Normal",IF(MedExam_Table[[#This Row],[HBA1C]]&lt;6.4,"Prediabetes","Diabetes"))</f>
        <v>Normal</v>
      </c>
      <c r="N1784" t="str">
        <f>PROPER(MedExam_Table[[#This Row],[Any Transplants]])</f>
        <v>No</v>
      </c>
    </row>
    <row r="1785" spans="1:14" x14ac:dyDescent="0.3">
      <c r="A1785" t="s">
        <v>1870</v>
      </c>
      <c r="B1785">
        <v>28.93</v>
      </c>
      <c r="C1785">
        <v>5.2</v>
      </c>
      <c r="D1785" t="s">
        <v>2380</v>
      </c>
      <c r="E1785" t="s">
        <v>2380</v>
      </c>
      <c r="F1785" t="s">
        <v>2380</v>
      </c>
      <c r="G1785" t="s">
        <v>2381</v>
      </c>
      <c r="H1785" t="s">
        <v>2382</v>
      </c>
      <c r="I1785" s="9">
        <f>IF(MedExam_Table[[#This Row],[NumberOfMajorSurgeries]]="No major surgery",0,MedExam_Table[[#This Row],[NumberOfMajorSurgeries]])</f>
        <v>0</v>
      </c>
      <c r="J1785" t="str">
        <f>PROPER(MedExam_Table[[#This Row],[Heart Issues]])</f>
        <v>No</v>
      </c>
      <c r="K1785" t="str">
        <f>PROPER(IF(MedExam_Table[[#This Row],[smoker]]= "?","No",MedExam_Table[[#This Row],[smoker]]))</f>
        <v>Yes</v>
      </c>
      <c r="L1785" t="str">
        <f>IF(MedExam_Table[[#This Row],[BMI]]&lt;18.5,"Underweight",IF(MedExam_Table[[#This Row],[BMI]]&lt;25,"NormalWeight",IF(MedExam_Table[[#This Row],[BMI]]&lt;=30,"OverWeight","Obesity")))</f>
        <v>OverWeight</v>
      </c>
      <c r="M1785" t="str">
        <f>IF(MedExam_Table[[#This Row],[HBA1C]]&lt;5.7,"Normal",IF(MedExam_Table[[#This Row],[HBA1C]]&lt;6.4,"Prediabetes","Diabetes"))</f>
        <v>Normal</v>
      </c>
      <c r="N1785" t="str">
        <f>PROPER(MedExam_Table[[#This Row],[Any Transplants]])</f>
        <v>No</v>
      </c>
    </row>
    <row r="1786" spans="1:14" x14ac:dyDescent="0.3">
      <c r="A1786" t="s">
        <v>1869</v>
      </c>
      <c r="B1786">
        <v>33.82</v>
      </c>
      <c r="C1786">
        <v>5.42</v>
      </c>
      <c r="D1786" t="s">
        <v>2380</v>
      </c>
      <c r="E1786" t="s">
        <v>2380</v>
      </c>
      <c r="F1786" t="s">
        <v>2380</v>
      </c>
      <c r="G1786" t="s">
        <v>2381</v>
      </c>
      <c r="H1786" t="s">
        <v>2380</v>
      </c>
      <c r="I1786" s="9">
        <f>IF(MedExam_Table[[#This Row],[NumberOfMajorSurgeries]]="No major surgery",0,MedExam_Table[[#This Row],[NumberOfMajorSurgeries]])</f>
        <v>0</v>
      </c>
      <c r="J1786" t="str">
        <f>PROPER(MedExam_Table[[#This Row],[Heart Issues]])</f>
        <v>No</v>
      </c>
      <c r="K1786" t="str">
        <f>PROPER(IF(MedExam_Table[[#This Row],[smoker]]= "?","No",MedExam_Table[[#This Row],[smoker]]))</f>
        <v>No</v>
      </c>
      <c r="L1786" t="str">
        <f>IF(MedExam_Table[[#This Row],[BMI]]&lt;18.5,"Underweight",IF(MedExam_Table[[#This Row],[BMI]]&lt;25,"NormalWeight",IF(MedExam_Table[[#This Row],[BMI]]&lt;=30,"OverWeight","Obesity")))</f>
        <v>Obesity</v>
      </c>
      <c r="M1786" t="str">
        <f>IF(MedExam_Table[[#This Row],[HBA1C]]&lt;5.7,"Normal",IF(MedExam_Table[[#This Row],[HBA1C]]&lt;6.4,"Prediabetes","Diabetes"))</f>
        <v>Normal</v>
      </c>
      <c r="N1786" t="str">
        <f>PROPER(MedExam_Table[[#This Row],[Any Transplants]])</f>
        <v>No</v>
      </c>
    </row>
    <row r="1787" spans="1:14" x14ac:dyDescent="0.3">
      <c r="A1787" t="s">
        <v>1868</v>
      </c>
      <c r="B1787">
        <v>20.234999999999999</v>
      </c>
      <c r="C1787">
        <v>6.84</v>
      </c>
      <c r="D1787" t="s">
        <v>2380</v>
      </c>
      <c r="E1787" t="s">
        <v>2380</v>
      </c>
      <c r="F1787" t="s">
        <v>2380</v>
      </c>
      <c r="G1787" t="s">
        <v>2381</v>
      </c>
      <c r="H1787" t="s">
        <v>2382</v>
      </c>
      <c r="I1787" s="9">
        <f>IF(MedExam_Table[[#This Row],[NumberOfMajorSurgeries]]="No major surgery",0,MedExam_Table[[#This Row],[NumberOfMajorSurgeries]])</f>
        <v>0</v>
      </c>
      <c r="J1787" t="str">
        <f>PROPER(MedExam_Table[[#This Row],[Heart Issues]])</f>
        <v>No</v>
      </c>
      <c r="K1787" t="str">
        <f>PROPER(IF(MedExam_Table[[#This Row],[smoker]]= "?","No",MedExam_Table[[#This Row],[smoker]]))</f>
        <v>Yes</v>
      </c>
      <c r="L1787" t="str">
        <f>IF(MedExam_Table[[#This Row],[BMI]]&lt;18.5,"Underweight",IF(MedExam_Table[[#This Row],[BMI]]&lt;25,"NormalWeight",IF(MedExam_Table[[#This Row],[BMI]]&lt;=30,"OverWeight","Obesity")))</f>
        <v>NormalWeight</v>
      </c>
      <c r="M1787" t="str">
        <f>IF(MedExam_Table[[#This Row],[HBA1C]]&lt;5.7,"Normal",IF(MedExam_Table[[#This Row],[HBA1C]]&lt;6.4,"Prediabetes","Diabetes"))</f>
        <v>Diabetes</v>
      </c>
      <c r="N1787" t="str">
        <f>PROPER(MedExam_Table[[#This Row],[Any Transplants]])</f>
        <v>No</v>
      </c>
    </row>
    <row r="1788" spans="1:14" x14ac:dyDescent="0.3">
      <c r="A1788" t="s">
        <v>1867</v>
      </c>
      <c r="B1788">
        <v>49.2</v>
      </c>
      <c r="C1788">
        <v>10.9</v>
      </c>
      <c r="D1788" t="s">
        <v>2382</v>
      </c>
      <c r="E1788" t="s">
        <v>2380</v>
      </c>
      <c r="F1788" t="s">
        <v>2383</v>
      </c>
      <c r="G1788">
        <v>1</v>
      </c>
      <c r="H1788" t="s">
        <v>2380</v>
      </c>
      <c r="I1788" s="9">
        <f>IF(MedExam_Table[[#This Row],[NumberOfMajorSurgeries]]="No major surgery",0,MedExam_Table[[#This Row],[NumberOfMajorSurgeries]])</f>
        <v>1</v>
      </c>
      <c r="J1788" t="str">
        <f>PROPER(MedExam_Table[[#This Row],[Heart Issues]])</f>
        <v>Yes</v>
      </c>
      <c r="K1788" t="str">
        <f>PROPER(IF(MedExam_Table[[#This Row],[smoker]]= "?","No",MedExam_Table[[#This Row],[smoker]]))</f>
        <v>No</v>
      </c>
      <c r="L1788" t="str">
        <f>IF(MedExam_Table[[#This Row],[BMI]]&lt;18.5,"Underweight",IF(MedExam_Table[[#This Row],[BMI]]&lt;25,"NormalWeight",IF(MedExam_Table[[#This Row],[BMI]]&lt;=30,"OverWeight","Obesity")))</f>
        <v>Obesity</v>
      </c>
      <c r="M1788" t="str">
        <f>IF(MedExam_Table[[#This Row],[HBA1C]]&lt;5.7,"Normal",IF(MedExam_Table[[#This Row],[HBA1C]]&lt;6.4,"Prediabetes","Diabetes"))</f>
        <v>Diabetes</v>
      </c>
      <c r="N1788" t="str">
        <f>PROPER(MedExam_Table[[#This Row],[Any Transplants]])</f>
        <v>No</v>
      </c>
    </row>
    <row r="1789" spans="1:14" x14ac:dyDescent="0.3">
      <c r="A1789" t="s">
        <v>1866</v>
      </c>
      <c r="B1789">
        <v>26.4</v>
      </c>
      <c r="C1789">
        <v>4.87</v>
      </c>
      <c r="D1789" t="s">
        <v>2382</v>
      </c>
      <c r="E1789" t="s">
        <v>2380</v>
      </c>
      <c r="F1789" t="s">
        <v>2380</v>
      </c>
      <c r="G1789" t="s">
        <v>2381</v>
      </c>
      <c r="H1789" t="s">
        <v>2382</v>
      </c>
      <c r="I1789" s="9">
        <f>IF(MedExam_Table[[#This Row],[NumberOfMajorSurgeries]]="No major surgery",0,MedExam_Table[[#This Row],[NumberOfMajorSurgeries]])</f>
        <v>0</v>
      </c>
      <c r="J1789" t="str">
        <f>PROPER(MedExam_Table[[#This Row],[Heart Issues]])</f>
        <v>Yes</v>
      </c>
      <c r="K1789" t="str">
        <f>PROPER(IF(MedExam_Table[[#This Row],[smoker]]= "?","No",MedExam_Table[[#This Row],[smoker]]))</f>
        <v>Yes</v>
      </c>
      <c r="L1789" t="str">
        <f>IF(MedExam_Table[[#This Row],[BMI]]&lt;18.5,"Underweight",IF(MedExam_Table[[#This Row],[BMI]]&lt;25,"NormalWeight",IF(MedExam_Table[[#This Row],[BMI]]&lt;=30,"OverWeight","Obesity")))</f>
        <v>OverWeight</v>
      </c>
      <c r="M1789" t="str">
        <f>IF(MedExam_Table[[#This Row],[HBA1C]]&lt;5.7,"Normal",IF(MedExam_Table[[#This Row],[HBA1C]]&lt;6.4,"Prediabetes","Diabetes"))</f>
        <v>Normal</v>
      </c>
      <c r="N1789" t="str">
        <f>PROPER(MedExam_Table[[#This Row],[Any Transplants]])</f>
        <v>No</v>
      </c>
    </row>
    <row r="1790" spans="1:14" x14ac:dyDescent="0.3">
      <c r="A1790" t="s">
        <v>1865</v>
      </c>
      <c r="B1790">
        <v>28.38</v>
      </c>
      <c r="C1790">
        <v>6.07</v>
      </c>
      <c r="D1790" t="s">
        <v>2380</v>
      </c>
      <c r="E1790" t="s">
        <v>2380</v>
      </c>
      <c r="F1790" t="s">
        <v>2380</v>
      </c>
      <c r="G1790">
        <v>1</v>
      </c>
      <c r="H1790" t="s">
        <v>2382</v>
      </c>
      <c r="I1790" s="9">
        <f>IF(MedExam_Table[[#This Row],[NumberOfMajorSurgeries]]="No major surgery",0,MedExam_Table[[#This Row],[NumberOfMajorSurgeries]])</f>
        <v>1</v>
      </c>
      <c r="J1790" t="str">
        <f>PROPER(MedExam_Table[[#This Row],[Heart Issues]])</f>
        <v>No</v>
      </c>
      <c r="K1790" t="str">
        <f>PROPER(IF(MedExam_Table[[#This Row],[smoker]]= "?","No",MedExam_Table[[#This Row],[smoker]]))</f>
        <v>Yes</v>
      </c>
      <c r="L1790" t="str">
        <f>IF(MedExam_Table[[#This Row],[BMI]]&lt;18.5,"Underweight",IF(MedExam_Table[[#This Row],[BMI]]&lt;25,"NormalWeight",IF(MedExam_Table[[#This Row],[BMI]]&lt;=30,"OverWeight","Obesity")))</f>
        <v>OverWeight</v>
      </c>
      <c r="M1790" t="str">
        <f>IF(MedExam_Table[[#This Row],[HBA1C]]&lt;5.7,"Normal",IF(MedExam_Table[[#This Row],[HBA1C]]&lt;6.4,"Prediabetes","Diabetes"))</f>
        <v>Prediabetes</v>
      </c>
      <c r="N1790" t="str">
        <f>PROPER(MedExam_Table[[#This Row],[Any Transplants]])</f>
        <v>No</v>
      </c>
    </row>
    <row r="1791" spans="1:14" x14ac:dyDescent="0.3">
      <c r="A1791" t="s">
        <v>1864</v>
      </c>
      <c r="B1791">
        <v>24.64</v>
      </c>
      <c r="C1791">
        <v>4.33</v>
      </c>
      <c r="D1791" t="s">
        <v>2380</v>
      </c>
      <c r="E1791" t="s">
        <v>2380</v>
      </c>
      <c r="F1791" t="s">
        <v>2380</v>
      </c>
      <c r="G1791" t="s">
        <v>2381</v>
      </c>
      <c r="H1791" t="s">
        <v>2382</v>
      </c>
      <c r="I1791" s="9">
        <f>IF(MedExam_Table[[#This Row],[NumberOfMajorSurgeries]]="No major surgery",0,MedExam_Table[[#This Row],[NumberOfMajorSurgeries]])</f>
        <v>0</v>
      </c>
      <c r="J1791" t="str">
        <f>PROPER(MedExam_Table[[#This Row],[Heart Issues]])</f>
        <v>No</v>
      </c>
      <c r="K1791" t="str">
        <f>PROPER(IF(MedExam_Table[[#This Row],[smoker]]= "?","No",MedExam_Table[[#This Row],[smoker]]))</f>
        <v>Yes</v>
      </c>
      <c r="L1791" t="str">
        <f>IF(MedExam_Table[[#This Row],[BMI]]&lt;18.5,"Underweight",IF(MedExam_Table[[#This Row],[BMI]]&lt;25,"NormalWeight",IF(MedExam_Table[[#This Row],[BMI]]&lt;=30,"OverWeight","Obesity")))</f>
        <v>NormalWeight</v>
      </c>
      <c r="M1791" t="str">
        <f>IF(MedExam_Table[[#This Row],[HBA1C]]&lt;5.7,"Normal",IF(MedExam_Table[[#This Row],[HBA1C]]&lt;6.4,"Prediabetes","Diabetes"))</f>
        <v>Normal</v>
      </c>
      <c r="N1791" t="str">
        <f>PROPER(MedExam_Table[[#This Row],[Any Transplants]])</f>
        <v>No</v>
      </c>
    </row>
    <row r="1792" spans="1:14" x14ac:dyDescent="0.3">
      <c r="A1792" t="s">
        <v>1863</v>
      </c>
      <c r="B1792">
        <v>39.71</v>
      </c>
      <c r="C1792">
        <v>5.83</v>
      </c>
      <c r="D1792" t="s">
        <v>2380</v>
      </c>
      <c r="E1792" t="s">
        <v>2380</v>
      </c>
      <c r="F1792" t="s">
        <v>2380</v>
      </c>
      <c r="G1792">
        <v>1</v>
      </c>
      <c r="H1792" t="s">
        <v>2380</v>
      </c>
      <c r="I1792" s="9">
        <f>IF(MedExam_Table[[#This Row],[NumberOfMajorSurgeries]]="No major surgery",0,MedExam_Table[[#This Row],[NumberOfMajorSurgeries]])</f>
        <v>1</v>
      </c>
      <c r="J1792" t="str">
        <f>PROPER(MedExam_Table[[#This Row],[Heart Issues]])</f>
        <v>No</v>
      </c>
      <c r="K1792" t="str">
        <f>PROPER(IF(MedExam_Table[[#This Row],[smoker]]= "?","No",MedExam_Table[[#This Row],[smoker]]))</f>
        <v>No</v>
      </c>
      <c r="L1792" t="str">
        <f>IF(MedExam_Table[[#This Row],[BMI]]&lt;18.5,"Underweight",IF(MedExam_Table[[#This Row],[BMI]]&lt;25,"NormalWeight",IF(MedExam_Table[[#This Row],[BMI]]&lt;=30,"OverWeight","Obesity")))</f>
        <v>Obesity</v>
      </c>
      <c r="M1792" t="str">
        <f>IF(MedExam_Table[[#This Row],[HBA1C]]&lt;5.7,"Normal",IF(MedExam_Table[[#This Row],[HBA1C]]&lt;6.4,"Prediabetes","Diabetes"))</f>
        <v>Prediabetes</v>
      </c>
      <c r="N1792" t="str">
        <f>PROPER(MedExam_Table[[#This Row],[Any Transplants]])</f>
        <v>No</v>
      </c>
    </row>
    <row r="1793" spans="1:14" x14ac:dyDescent="0.3">
      <c r="A1793" t="s">
        <v>1862</v>
      </c>
      <c r="B1793">
        <v>22.22</v>
      </c>
      <c r="C1793">
        <v>5.5</v>
      </c>
      <c r="D1793" t="s">
        <v>2380</v>
      </c>
      <c r="E1793" t="s">
        <v>2380</v>
      </c>
      <c r="F1793" t="s">
        <v>2380</v>
      </c>
      <c r="G1793" t="s">
        <v>2381</v>
      </c>
      <c r="H1793" t="s">
        <v>2382</v>
      </c>
      <c r="I1793" s="9">
        <f>IF(MedExam_Table[[#This Row],[NumberOfMajorSurgeries]]="No major surgery",0,MedExam_Table[[#This Row],[NumberOfMajorSurgeries]])</f>
        <v>0</v>
      </c>
      <c r="J1793" t="str">
        <f>PROPER(MedExam_Table[[#This Row],[Heart Issues]])</f>
        <v>No</v>
      </c>
      <c r="K1793" t="str">
        <f>PROPER(IF(MedExam_Table[[#This Row],[smoker]]= "?","No",MedExam_Table[[#This Row],[smoker]]))</f>
        <v>Yes</v>
      </c>
      <c r="L1793" t="str">
        <f>IF(MedExam_Table[[#This Row],[BMI]]&lt;18.5,"Underweight",IF(MedExam_Table[[#This Row],[BMI]]&lt;25,"NormalWeight",IF(MedExam_Table[[#This Row],[BMI]]&lt;=30,"OverWeight","Obesity")))</f>
        <v>NormalWeight</v>
      </c>
      <c r="M1793" t="str">
        <f>IF(MedExam_Table[[#This Row],[HBA1C]]&lt;5.7,"Normal",IF(MedExam_Table[[#This Row],[HBA1C]]&lt;6.4,"Prediabetes","Diabetes"))</f>
        <v>Normal</v>
      </c>
      <c r="N1793" t="str">
        <f>PROPER(MedExam_Table[[#This Row],[Any Transplants]])</f>
        <v>No</v>
      </c>
    </row>
    <row r="1794" spans="1:14" x14ac:dyDescent="0.3">
      <c r="A1794" t="s">
        <v>2322</v>
      </c>
      <c r="B1794">
        <v>41.895000000000003</v>
      </c>
      <c r="C1794">
        <v>10.87</v>
      </c>
      <c r="D1794" t="s">
        <v>2382</v>
      </c>
      <c r="E1794" t="s">
        <v>2380</v>
      </c>
      <c r="F1794" t="s">
        <v>2380</v>
      </c>
      <c r="G1794">
        <v>1</v>
      </c>
      <c r="H1794" t="s">
        <v>2382</v>
      </c>
      <c r="I1794" s="9">
        <f>IF(MedExam_Table[[#This Row],[NumberOfMajorSurgeries]]="No major surgery",0,MedExam_Table[[#This Row],[NumberOfMajorSurgeries]])</f>
        <v>1</v>
      </c>
      <c r="J1794" t="str">
        <f>PROPER(MedExam_Table[[#This Row],[Heart Issues]])</f>
        <v>Yes</v>
      </c>
      <c r="K1794" t="str">
        <f>PROPER(IF(MedExam_Table[[#This Row],[smoker]]= "?","No",MedExam_Table[[#This Row],[smoker]]))</f>
        <v>Yes</v>
      </c>
      <c r="L1794" t="str">
        <f>IF(MedExam_Table[[#This Row],[BMI]]&lt;18.5,"Underweight",IF(MedExam_Table[[#This Row],[BMI]]&lt;25,"NormalWeight",IF(MedExam_Table[[#This Row],[BMI]]&lt;=30,"OverWeight","Obesity")))</f>
        <v>Obesity</v>
      </c>
      <c r="M1794" t="str">
        <f>IF(MedExam_Table[[#This Row],[HBA1C]]&lt;5.7,"Normal",IF(MedExam_Table[[#This Row],[HBA1C]]&lt;6.4,"Prediabetes","Diabetes"))</f>
        <v>Diabetes</v>
      </c>
      <c r="N1794" t="str">
        <f>PROPER(MedExam_Table[[#This Row],[Any Transplants]])</f>
        <v>No</v>
      </c>
    </row>
    <row r="1795" spans="1:14" x14ac:dyDescent="0.3">
      <c r="A1795" t="s">
        <v>1861</v>
      </c>
      <c r="B1795">
        <v>33.344999999999999</v>
      </c>
      <c r="C1795">
        <v>4.79</v>
      </c>
      <c r="D1795" t="s">
        <v>2380</v>
      </c>
      <c r="E1795" t="s">
        <v>2380</v>
      </c>
      <c r="F1795" t="s">
        <v>2383</v>
      </c>
      <c r="G1795">
        <v>1</v>
      </c>
      <c r="H1795" t="s">
        <v>2380</v>
      </c>
      <c r="I1795" s="9">
        <f>IF(MedExam_Table[[#This Row],[NumberOfMajorSurgeries]]="No major surgery",0,MedExam_Table[[#This Row],[NumberOfMajorSurgeries]])</f>
        <v>1</v>
      </c>
      <c r="J1795" t="str">
        <f>PROPER(MedExam_Table[[#This Row],[Heart Issues]])</f>
        <v>No</v>
      </c>
      <c r="K1795" t="str">
        <f>PROPER(IF(MedExam_Table[[#This Row],[smoker]]= "?","No",MedExam_Table[[#This Row],[smoker]]))</f>
        <v>No</v>
      </c>
      <c r="L1795" t="str">
        <f>IF(MedExam_Table[[#This Row],[BMI]]&lt;18.5,"Underweight",IF(MedExam_Table[[#This Row],[BMI]]&lt;25,"NormalWeight",IF(MedExam_Table[[#This Row],[BMI]]&lt;=30,"OverWeight","Obesity")))</f>
        <v>Obesity</v>
      </c>
      <c r="M1795" t="str">
        <f>IF(MedExam_Table[[#This Row],[HBA1C]]&lt;5.7,"Normal",IF(MedExam_Table[[#This Row],[HBA1C]]&lt;6.4,"Prediabetes","Diabetes"))</f>
        <v>Normal</v>
      </c>
      <c r="N1795" t="str">
        <f>PROPER(MedExam_Table[[#This Row],[Any Transplants]])</f>
        <v>No</v>
      </c>
    </row>
    <row r="1796" spans="1:14" x14ac:dyDescent="0.3">
      <c r="A1796" t="s">
        <v>1860</v>
      </c>
      <c r="B1796">
        <v>24.42</v>
      </c>
      <c r="C1796">
        <v>5.81</v>
      </c>
      <c r="D1796" t="s">
        <v>2380</v>
      </c>
      <c r="E1796" t="s">
        <v>2380</v>
      </c>
      <c r="F1796" t="s">
        <v>2380</v>
      </c>
      <c r="G1796">
        <v>1</v>
      </c>
      <c r="H1796" t="s">
        <v>2382</v>
      </c>
      <c r="I1796" s="9">
        <f>IF(MedExam_Table[[#This Row],[NumberOfMajorSurgeries]]="No major surgery",0,MedExam_Table[[#This Row],[NumberOfMajorSurgeries]])</f>
        <v>1</v>
      </c>
      <c r="J1796" t="str">
        <f>PROPER(MedExam_Table[[#This Row],[Heart Issues]])</f>
        <v>No</v>
      </c>
      <c r="K1796" t="str">
        <f>PROPER(IF(MedExam_Table[[#This Row],[smoker]]= "?","No",MedExam_Table[[#This Row],[smoker]]))</f>
        <v>Yes</v>
      </c>
      <c r="L1796" t="str">
        <f>IF(MedExam_Table[[#This Row],[BMI]]&lt;18.5,"Underweight",IF(MedExam_Table[[#This Row],[BMI]]&lt;25,"NormalWeight",IF(MedExam_Table[[#This Row],[BMI]]&lt;=30,"OverWeight","Obesity")))</f>
        <v>NormalWeight</v>
      </c>
      <c r="M1796" t="str">
        <f>IF(MedExam_Table[[#This Row],[HBA1C]]&lt;5.7,"Normal",IF(MedExam_Table[[#This Row],[HBA1C]]&lt;6.4,"Prediabetes","Diabetes"))</f>
        <v>Prediabetes</v>
      </c>
      <c r="N1796" t="str">
        <f>PROPER(MedExam_Table[[#This Row],[Any Transplants]])</f>
        <v>No</v>
      </c>
    </row>
    <row r="1797" spans="1:14" x14ac:dyDescent="0.3">
      <c r="A1797" t="s">
        <v>1859</v>
      </c>
      <c r="B1797">
        <v>29.81</v>
      </c>
      <c r="C1797">
        <v>5.58</v>
      </c>
      <c r="D1797" t="s">
        <v>2380</v>
      </c>
      <c r="E1797" t="s">
        <v>2380</v>
      </c>
      <c r="F1797" t="s">
        <v>2380</v>
      </c>
      <c r="G1797" t="s">
        <v>2381</v>
      </c>
      <c r="H1797" t="s">
        <v>2382</v>
      </c>
      <c r="I1797" s="9">
        <f>IF(MedExam_Table[[#This Row],[NumberOfMajorSurgeries]]="No major surgery",0,MedExam_Table[[#This Row],[NumberOfMajorSurgeries]])</f>
        <v>0</v>
      </c>
      <c r="J1797" t="str">
        <f>PROPER(MedExam_Table[[#This Row],[Heart Issues]])</f>
        <v>No</v>
      </c>
      <c r="K1797" t="str">
        <f>PROPER(IF(MedExam_Table[[#This Row],[smoker]]= "?","No",MedExam_Table[[#This Row],[smoker]]))</f>
        <v>Yes</v>
      </c>
      <c r="L1797" t="str">
        <f>IF(MedExam_Table[[#This Row],[BMI]]&lt;18.5,"Underweight",IF(MedExam_Table[[#This Row],[BMI]]&lt;25,"NormalWeight",IF(MedExam_Table[[#This Row],[BMI]]&lt;=30,"OverWeight","Obesity")))</f>
        <v>OverWeight</v>
      </c>
      <c r="M1797" t="str">
        <f>IF(MedExam_Table[[#This Row],[HBA1C]]&lt;5.7,"Normal",IF(MedExam_Table[[#This Row],[HBA1C]]&lt;6.4,"Prediabetes","Diabetes"))</f>
        <v>Normal</v>
      </c>
      <c r="N1797" t="str">
        <f>PROPER(MedExam_Table[[#This Row],[Any Transplants]])</f>
        <v>No</v>
      </c>
    </row>
    <row r="1798" spans="1:14" x14ac:dyDescent="0.3">
      <c r="A1798" t="s">
        <v>1858</v>
      </c>
      <c r="B1798">
        <v>51.18</v>
      </c>
      <c r="C1798">
        <v>4.4000000000000004</v>
      </c>
      <c r="D1798" t="s">
        <v>2382</v>
      </c>
      <c r="E1798" t="s">
        <v>2380</v>
      </c>
      <c r="F1798" t="s">
        <v>2380</v>
      </c>
      <c r="G1798">
        <v>2</v>
      </c>
      <c r="H1798" t="s">
        <v>2380</v>
      </c>
      <c r="I1798" s="9">
        <f>IF(MedExam_Table[[#This Row],[NumberOfMajorSurgeries]]="No major surgery",0,MedExam_Table[[#This Row],[NumberOfMajorSurgeries]])</f>
        <v>2</v>
      </c>
      <c r="J1798" t="str">
        <f>PROPER(MedExam_Table[[#This Row],[Heart Issues]])</f>
        <v>Yes</v>
      </c>
      <c r="K1798" t="str">
        <f>PROPER(IF(MedExam_Table[[#This Row],[smoker]]= "?","No",MedExam_Table[[#This Row],[smoker]]))</f>
        <v>No</v>
      </c>
      <c r="L1798" t="str">
        <f>IF(MedExam_Table[[#This Row],[BMI]]&lt;18.5,"Underweight",IF(MedExam_Table[[#This Row],[BMI]]&lt;25,"NormalWeight",IF(MedExam_Table[[#This Row],[BMI]]&lt;=30,"OverWeight","Obesity")))</f>
        <v>Obesity</v>
      </c>
      <c r="M1798" t="str">
        <f>IF(MedExam_Table[[#This Row],[HBA1C]]&lt;5.7,"Normal",IF(MedExam_Table[[#This Row],[HBA1C]]&lt;6.4,"Prediabetes","Diabetes"))</f>
        <v>Normal</v>
      </c>
      <c r="N1798" t="str">
        <f>PROPER(MedExam_Table[[#This Row],[Any Transplants]])</f>
        <v>No</v>
      </c>
    </row>
    <row r="1799" spans="1:14" x14ac:dyDescent="0.3">
      <c r="A1799" t="s">
        <v>1857</v>
      </c>
      <c r="B1799">
        <v>51.37</v>
      </c>
      <c r="C1799">
        <v>8.18</v>
      </c>
      <c r="D1799" t="s">
        <v>2382</v>
      </c>
      <c r="E1799" t="s">
        <v>2380</v>
      </c>
      <c r="F1799" t="s">
        <v>2380</v>
      </c>
      <c r="G1799" t="s">
        <v>2381</v>
      </c>
      <c r="H1799" t="s">
        <v>2380</v>
      </c>
      <c r="I1799" s="9">
        <f>IF(MedExam_Table[[#This Row],[NumberOfMajorSurgeries]]="No major surgery",0,MedExam_Table[[#This Row],[NumberOfMajorSurgeries]])</f>
        <v>0</v>
      </c>
      <c r="J1799" t="str">
        <f>PROPER(MedExam_Table[[#This Row],[Heart Issues]])</f>
        <v>Yes</v>
      </c>
      <c r="K1799" t="str">
        <f>PROPER(IF(MedExam_Table[[#This Row],[smoker]]= "?","No",MedExam_Table[[#This Row],[smoker]]))</f>
        <v>No</v>
      </c>
      <c r="L1799" t="str">
        <f>IF(MedExam_Table[[#This Row],[BMI]]&lt;18.5,"Underweight",IF(MedExam_Table[[#This Row],[BMI]]&lt;25,"NormalWeight",IF(MedExam_Table[[#This Row],[BMI]]&lt;=30,"OverWeight","Obesity")))</f>
        <v>Obesity</v>
      </c>
      <c r="M1799" t="str">
        <f>IF(MedExam_Table[[#This Row],[HBA1C]]&lt;5.7,"Normal",IF(MedExam_Table[[#This Row],[HBA1C]]&lt;6.4,"Prediabetes","Diabetes"))</f>
        <v>Diabetes</v>
      </c>
      <c r="N1799" t="str">
        <f>PROPER(MedExam_Table[[#This Row],[Any Transplants]])</f>
        <v>No</v>
      </c>
    </row>
    <row r="1800" spans="1:14" x14ac:dyDescent="0.3">
      <c r="A1800" t="s">
        <v>1856</v>
      </c>
      <c r="B1800">
        <v>36.19</v>
      </c>
      <c r="C1800">
        <v>5.52</v>
      </c>
      <c r="D1800" t="s">
        <v>2382</v>
      </c>
      <c r="E1800" t="s">
        <v>2380</v>
      </c>
      <c r="F1800" t="s">
        <v>2380</v>
      </c>
      <c r="G1800" t="s">
        <v>2381</v>
      </c>
      <c r="H1800" t="s">
        <v>2380</v>
      </c>
      <c r="I1800" s="9">
        <f>IF(MedExam_Table[[#This Row],[NumberOfMajorSurgeries]]="No major surgery",0,MedExam_Table[[#This Row],[NumberOfMajorSurgeries]])</f>
        <v>0</v>
      </c>
      <c r="J1800" t="str">
        <f>PROPER(MedExam_Table[[#This Row],[Heart Issues]])</f>
        <v>Yes</v>
      </c>
      <c r="K1800" t="str">
        <f>PROPER(IF(MedExam_Table[[#This Row],[smoker]]= "?","No",MedExam_Table[[#This Row],[smoker]]))</f>
        <v>No</v>
      </c>
      <c r="L1800" t="str">
        <f>IF(MedExam_Table[[#This Row],[BMI]]&lt;18.5,"Underweight",IF(MedExam_Table[[#This Row],[BMI]]&lt;25,"NormalWeight",IF(MedExam_Table[[#This Row],[BMI]]&lt;=30,"OverWeight","Obesity")))</f>
        <v>Obesity</v>
      </c>
      <c r="M1800" t="str">
        <f>IF(MedExam_Table[[#This Row],[HBA1C]]&lt;5.7,"Normal",IF(MedExam_Table[[#This Row],[HBA1C]]&lt;6.4,"Prediabetes","Diabetes"))</f>
        <v>Normal</v>
      </c>
      <c r="N1800" t="str">
        <f>PROPER(MedExam_Table[[#This Row],[Any Transplants]])</f>
        <v>No</v>
      </c>
    </row>
    <row r="1801" spans="1:14" x14ac:dyDescent="0.3">
      <c r="A1801" t="s">
        <v>1855</v>
      </c>
      <c r="B1801">
        <v>25.9</v>
      </c>
      <c r="C1801">
        <v>4.84</v>
      </c>
      <c r="D1801" t="s">
        <v>2380</v>
      </c>
      <c r="E1801" t="s">
        <v>2380</v>
      </c>
      <c r="F1801" t="s">
        <v>2380</v>
      </c>
      <c r="G1801" t="s">
        <v>2381</v>
      </c>
      <c r="H1801" t="s">
        <v>2382</v>
      </c>
      <c r="I1801" s="9">
        <f>IF(MedExam_Table[[#This Row],[NumberOfMajorSurgeries]]="No major surgery",0,MedExam_Table[[#This Row],[NumberOfMajorSurgeries]])</f>
        <v>0</v>
      </c>
      <c r="J1801" t="str">
        <f>PROPER(MedExam_Table[[#This Row],[Heart Issues]])</f>
        <v>No</v>
      </c>
      <c r="K1801" t="str">
        <f>PROPER(IF(MedExam_Table[[#This Row],[smoker]]= "?","No",MedExam_Table[[#This Row],[smoker]]))</f>
        <v>Yes</v>
      </c>
      <c r="L1801" t="str">
        <f>IF(MedExam_Table[[#This Row],[BMI]]&lt;18.5,"Underweight",IF(MedExam_Table[[#This Row],[BMI]]&lt;25,"NormalWeight",IF(MedExam_Table[[#This Row],[BMI]]&lt;=30,"OverWeight","Obesity")))</f>
        <v>OverWeight</v>
      </c>
      <c r="M1801" t="str">
        <f>IF(MedExam_Table[[#This Row],[HBA1C]]&lt;5.7,"Normal",IF(MedExam_Table[[#This Row],[HBA1C]]&lt;6.4,"Prediabetes","Diabetes"))</f>
        <v>Normal</v>
      </c>
      <c r="N1801" t="str">
        <f>PROPER(MedExam_Table[[#This Row],[Any Transplants]])</f>
        <v>No</v>
      </c>
    </row>
    <row r="1802" spans="1:14" x14ac:dyDescent="0.3">
      <c r="A1802" t="s">
        <v>1854</v>
      </c>
      <c r="B1802">
        <v>35.72</v>
      </c>
      <c r="C1802">
        <v>4.08</v>
      </c>
      <c r="D1802" t="s">
        <v>2380</v>
      </c>
      <c r="E1802" t="s">
        <v>2380</v>
      </c>
      <c r="F1802" t="s">
        <v>2383</v>
      </c>
      <c r="G1802">
        <v>1</v>
      </c>
      <c r="H1802" t="s">
        <v>2380</v>
      </c>
      <c r="I1802" s="9">
        <f>IF(MedExam_Table[[#This Row],[NumberOfMajorSurgeries]]="No major surgery",0,MedExam_Table[[#This Row],[NumberOfMajorSurgeries]])</f>
        <v>1</v>
      </c>
      <c r="J1802" t="str">
        <f>PROPER(MedExam_Table[[#This Row],[Heart Issues]])</f>
        <v>No</v>
      </c>
      <c r="K1802" t="str">
        <f>PROPER(IF(MedExam_Table[[#This Row],[smoker]]= "?","No",MedExam_Table[[#This Row],[smoker]]))</f>
        <v>No</v>
      </c>
      <c r="L1802" t="str">
        <f>IF(MedExam_Table[[#This Row],[BMI]]&lt;18.5,"Underweight",IF(MedExam_Table[[#This Row],[BMI]]&lt;25,"NormalWeight",IF(MedExam_Table[[#This Row],[BMI]]&lt;=30,"OverWeight","Obesity")))</f>
        <v>Obesity</v>
      </c>
      <c r="M1802" t="str">
        <f>IF(MedExam_Table[[#This Row],[HBA1C]]&lt;5.7,"Normal",IF(MedExam_Table[[#This Row],[HBA1C]]&lt;6.4,"Prediabetes","Diabetes"))</f>
        <v>Normal</v>
      </c>
      <c r="N1802" t="str">
        <f>PROPER(MedExam_Table[[#This Row],[Any Transplants]])</f>
        <v>No</v>
      </c>
    </row>
    <row r="1803" spans="1:14" x14ac:dyDescent="0.3">
      <c r="A1803" t="s">
        <v>1853</v>
      </c>
      <c r="B1803">
        <v>27.94</v>
      </c>
      <c r="C1803">
        <v>4.4800000000000004</v>
      </c>
      <c r="D1803" t="s">
        <v>2380</v>
      </c>
      <c r="E1803" t="s">
        <v>2380</v>
      </c>
      <c r="F1803" t="s">
        <v>2383</v>
      </c>
      <c r="G1803">
        <v>1</v>
      </c>
      <c r="H1803" t="s">
        <v>2382</v>
      </c>
      <c r="I1803" s="9">
        <f>IF(MedExam_Table[[#This Row],[NumberOfMajorSurgeries]]="No major surgery",0,MedExam_Table[[#This Row],[NumberOfMajorSurgeries]])</f>
        <v>1</v>
      </c>
      <c r="J1803" t="str">
        <f>PROPER(MedExam_Table[[#This Row],[Heart Issues]])</f>
        <v>No</v>
      </c>
      <c r="K1803" t="str">
        <f>PROPER(IF(MedExam_Table[[#This Row],[smoker]]= "?","No",MedExam_Table[[#This Row],[smoker]]))</f>
        <v>Yes</v>
      </c>
      <c r="L1803" t="str">
        <f>IF(MedExam_Table[[#This Row],[BMI]]&lt;18.5,"Underweight",IF(MedExam_Table[[#This Row],[BMI]]&lt;25,"NormalWeight",IF(MedExam_Table[[#This Row],[BMI]]&lt;=30,"OverWeight","Obesity")))</f>
        <v>OverWeight</v>
      </c>
      <c r="M1803" t="str">
        <f>IF(MedExam_Table[[#This Row],[HBA1C]]&lt;5.7,"Normal",IF(MedExam_Table[[#This Row],[HBA1C]]&lt;6.4,"Prediabetes","Diabetes"))</f>
        <v>Normal</v>
      </c>
      <c r="N1803" t="str">
        <f>PROPER(MedExam_Table[[#This Row],[Any Transplants]])</f>
        <v>No</v>
      </c>
    </row>
    <row r="1804" spans="1:14" x14ac:dyDescent="0.3">
      <c r="A1804" t="s">
        <v>1852</v>
      </c>
      <c r="B1804">
        <v>27.1</v>
      </c>
      <c r="C1804">
        <v>5.73</v>
      </c>
      <c r="D1804" t="s">
        <v>2380</v>
      </c>
      <c r="E1804" t="s">
        <v>2380</v>
      </c>
      <c r="F1804" t="s">
        <v>2380</v>
      </c>
      <c r="G1804" t="s">
        <v>2381</v>
      </c>
      <c r="H1804" t="s">
        <v>2382</v>
      </c>
      <c r="I1804" s="9">
        <f>IF(MedExam_Table[[#This Row],[NumberOfMajorSurgeries]]="No major surgery",0,MedExam_Table[[#This Row],[NumberOfMajorSurgeries]])</f>
        <v>0</v>
      </c>
      <c r="J1804" t="str">
        <f>PROPER(MedExam_Table[[#This Row],[Heart Issues]])</f>
        <v>No</v>
      </c>
      <c r="K1804" t="str">
        <f>PROPER(IF(MedExam_Table[[#This Row],[smoker]]= "?","No",MedExam_Table[[#This Row],[smoker]]))</f>
        <v>Yes</v>
      </c>
      <c r="L1804" t="str">
        <f>IF(MedExam_Table[[#This Row],[BMI]]&lt;18.5,"Underweight",IF(MedExam_Table[[#This Row],[BMI]]&lt;25,"NormalWeight",IF(MedExam_Table[[#This Row],[BMI]]&lt;=30,"OverWeight","Obesity")))</f>
        <v>OverWeight</v>
      </c>
      <c r="M1804" t="str">
        <f>IF(MedExam_Table[[#This Row],[HBA1C]]&lt;5.7,"Normal",IF(MedExam_Table[[#This Row],[HBA1C]]&lt;6.4,"Prediabetes","Diabetes"))</f>
        <v>Prediabetes</v>
      </c>
      <c r="N1804" t="str">
        <f>PROPER(MedExam_Table[[#This Row],[Any Transplants]])</f>
        <v>No</v>
      </c>
    </row>
    <row r="1805" spans="1:14" x14ac:dyDescent="0.3">
      <c r="A1805" t="s">
        <v>2321</v>
      </c>
      <c r="B1805">
        <v>31.16</v>
      </c>
      <c r="C1805">
        <v>9.34</v>
      </c>
      <c r="D1805" t="s">
        <v>2380</v>
      </c>
      <c r="E1805" t="s">
        <v>2380</v>
      </c>
      <c r="F1805" t="s">
        <v>2380</v>
      </c>
      <c r="G1805" t="s">
        <v>2381</v>
      </c>
      <c r="H1805" t="s">
        <v>2382</v>
      </c>
      <c r="I1805" s="9">
        <f>IF(MedExam_Table[[#This Row],[NumberOfMajorSurgeries]]="No major surgery",0,MedExam_Table[[#This Row],[NumberOfMajorSurgeries]])</f>
        <v>0</v>
      </c>
      <c r="J1805" t="str">
        <f>PROPER(MedExam_Table[[#This Row],[Heart Issues]])</f>
        <v>No</v>
      </c>
      <c r="K1805" t="str">
        <f>PROPER(IF(MedExam_Table[[#This Row],[smoker]]= "?","No",MedExam_Table[[#This Row],[smoker]]))</f>
        <v>Yes</v>
      </c>
      <c r="L1805" t="str">
        <f>IF(MedExam_Table[[#This Row],[BMI]]&lt;18.5,"Underweight",IF(MedExam_Table[[#This Row],[BMI]]&lt;25,"NormalWeight",IF(MedExam_Table[[#This Row],[BMI]]&lt;=30,"OverWeight","Obesity")))</f>
        <v>Obesity</v>
      </c>
      <c r="M1805" t="str">
        <f>IF(MedExam_Table[[#This Row],[HBA1C]]&lt;5.7,"Normal",IF(MedExam_Table[[#This Row],[HBA1C]]&lt;6.4,"Prediabetes","Diabetes"))</f>
        <v>Diabetes</v>
      </c>
      <c r="N1805" t="str">
        <f>PROPER(MedExam_Table[[#This Row],[Any Transplants]])</f>
        <v>No</v>
      </c>
    </row>
    <row r="1806" spans="1:14" x14ac:dyDescent="0.3">
      <c r="A1806" t="s">
        <v>1851</v>
      </c>
      <c r="B1806">
        <v>18.3</v>
      </c>
      <c r="C1806">
        <v>5.46</v>
      </c>
      <c r="D1806" t="s">
        <v>2382</v>
      </c>
      <c r="E1806" t="s">
        <v>2380</v>
      </c>
      <c r="F1806" t="s">
        <v>2383</v>
      </c>
      <c r="G1806">
        <v>1</v>
      </c>
      <c r="H1806" t="s">
        <v>2382</v>
      </c>
      <c r="I1806" s="9">
        <f>IF(MedExam_Table[[#This Row],[NumberOfMajorSurgeries]]="No major surgery",0,MedExam_Table[[#This Row],[NumberOfMajorSurgeries]])</f>
        <v>1</v>
      </c>
      <c r="J1806" t="str">
        <f>PROPER(MedExam_Table[[#This Row],[Heart Issues]])</f>
        <v>Yes</v>
      </c>
      <c r="K1806" t="str">
        <f>PROPER(IF(MedExam_Table[[#This Row],[smoker]]= "?","No",MedExam_Table[[#This Row],[smoker]]))</f>
        <v>Yes</v>
      </c>
      <c r="L1806" t="str">
        <f>IF(MedExam_Table[[#This Row],[BMI]]&lt;18.5,"Underweight",IF(MedExam_Table[[#This Row],[BMI]]&lt;25,"NormalWeight",IF(MedExam_Table[[#This Row],[BMI]]&lt;=30,"OverWeight","Obesity")))</f>
        <v>Underweight</v>
      </c>
      <c r="M1806" t="str">
        <f>IF(MedExam_Table[[#This Row],[HBA1C]]&lt;5.7,"Normal",IF(MedExam_Table[[#This Row],[HBA1C]]&lt;6.4,"Prediabetes","Diabetes"))</f>
        <v>Normal</v>
      </c>
      <c r="N1806" t="str">
        <f>PROPER(MedExam_Table[[#This Row],[Any Transplants]])</f>
        <v>No</v>
      </c>
    </row>
    <row r="1807" spans="1:14" x14ac:dyDescent="0.3">
      <c r="A1807" t="s">
        <v>1850</v>
      </c>
      <c r="B1807">
        <v>25.3</v>
      </c>
      <c r="C1807">
        <v>5.0199999999999996</v>
      </c>
      <c r="D1807" t="s">
        <v>2382</v>
      </c>
      <c r="E1807" t="s">
        <v>2380</v>
      </c>
      <c r="F1807" t="s">
        <v>2380</v>
      </c>
      <c r="G1807">
        <v>1</v>
      </c>
      <c r="H1807" t="s">
        <v>2382</v>
      </c>
      <c r="I1807" s="9">
        <f>IF(MedExam_Table[[#This Row],[NumberOfMajorSurgeries]]="No major surgery",0,MedExam_Table[[#This Row],[NumberOfMajorSurgeries]])</f>
        <v>1</v>
      </c>
      <c r="J1807" t="str">
        <f>PROPER(MedExam_Table[[#This Row],[Heart Issues]])</f>
        <v>Yes</v>
      </c>
      <c r="K1807" t="str">
        <f>PROPER(IF(MedExam_Table[[#This Row],[smoker]]= "?","No",MedExam_Table[[#This Row],[smoker]]))</f>
        <v>Yes</v>
      </c>
      <c r="L1807" t="str">
        <f>IF(MedExam_Table[[#This Row],[BMI]]&lt;18.5,"Underweight",IF(MedExam_Table[[#This Row],[BMI]]&lt;25,"NormalWeight",IF(MedExam_Table[[#This Row],[BMI]]&lt;=30,"OverWeight","Obesity")))</f>
        <v>OverWeight</v>
      </c>
      <c r="M1807" t="str">
        <f>IF(MedExam_Table[[#This Row],[HBA1C]]&lt;5.7,"Normal",IF(MedExam_Table[[#This Row],[HBA1C]]&lt;6.4,"Prediabetes","Diabetes"))</f>
        <v>Normal</v>
      </c>
      <c r="N1807" t="str">
        <f>PROPER(MedExam_Table[[#This Row],[Any Transplants]])</f>
        <v>No</v>
      </c>
    </row>
    <row r="1808" spans="1:14" x14ac:dyDescent="0.3">
      <c r="A1808" t="s">
        <v>1849</v>
      </c>
      <c r="B1808">
        <v>38.83</v>
      </c>
      <c r="C1808">
        <v>6.36</v>
      </c>
      <c r="D1808" t="s">
        <v>2380</v>
      </c>
      <c r="E1808" t="s">
        <v>2380</v>
      </c>
      <c r="F1808" t="s">
        <v>2380</v>
      </c>
      <c r="G1808">
        <v>1</v>
      </c>
      <c r="H1808" t="s">
        <v>2380</v>
      </c>
      <c r="I1808" s="9">
        <f>IF(MedExam_Table[[#This Row],[NumberOfMajorSurgeries]]="No major surgery",0,MedExam_Table[[#This Row],[NumberOfMajorSurgeries]])</f>
        <v>1</v>
      </c>
      <c r="J1808" t="str">
        <f>PROPER(MedExam_Table[[#This Row],[Heart Issues]])</f>
        <v>No</v>
      </c>
      <c r="K1808" t="str">
        <f>PROPER(IF(MedExam_Table[[#This Row],[smoker]]= "?","No",MedExam_Table[[#This Row],[smoker]]))</f>
        <v>No</v>
      </c>
      <c r="L1808" t="str">
        <f>IF(MedExam_Table[[#This Row],[BMI]]&lt;18.5,"Underweight",IF(MedExam_Table[[#This Row],[BMI]]&lt;25,"NormalWeight",IF(MedExam_Table[[#This Row],[BMI]]&lt;=30,"OverWeight","Obesity")))</f>
        <v>Obesity</v>
      </c>
      <c r="M1808" t="str">
        <f>IF(MedExam_Table[[#This Row],[HBA1C]]&lt;5.7,"Normal",IF(MedExam_Table[[#This Row],[HBA1C]]&lt;6.4,"Prediabetes","Diabetes"))</f>
        <v>Prediabetes</v>
      </c>
      <c r="N1808" t="str">
        <f>PROPER(MedExam_Table[[#This Row],[Any Transplants]])</f>
        <v>No</v>
      </c>
    </row>
    <row r="1809" spans="1:14" x14ac:dyDescent="0.3">
      <c r="A1809" t="s">
        <v>1848</v>
      </c>
      <c r="B1809">
        <v>27.6</v>
      </c>
      <c r="C1809">
        <v>5.36</v>
      </c>
      <c r="D1809" t="s">
        <v>2380</v>
      </c>
      <c r="E1809" t="s">
        <v>2380</v>
      </c>
      <c r="F1809" t="s">
        <v>2380</v>
      </c>
      <c r="G1809">
        <v>1</v>
      </c>
      <c r="H1809" t="s">
        <v>2380</v>
      </c>
      <c r="I1809" s="9">
        <f>IF(MedExam_Table[[#This Row],[NumberOfMajorSurgeries]]="No major surgery",0,MedExam_Table[[#This Row],[NumberOfMajorSurgeries]])</f>
        <v>1</v>
      </c>
      <c r="J1809" t="str">
        <f>PROPER(MedExam_Table[[#This Row],[Heart Issues]])</f>
        <v>No</v>
      </c>
      <c r="K1809" t="str">
        <f>PROPER(IF(MedExam_Table[[#This Row],[smoker]]= "?","No",MedExam_Table[[#This Row],[smoker]]))</f>
        <v>No</v>
      </c>
      <c r="L1809" t="str">
        <f>IF(MedExam_Table[[#This Row],[BMI]]&lt;18.5,"Underweight",IF(MedExam_Table[[#This Row],[BMI]]&lt;25,"NormalWeight",IF(MedExam_Table[[#This Row],[BMI]]&lt;=30,"OverWeight","Obesity")))</f>
        <v>OverWeight</v>
      </c>
      <c r="M1809" t="str">
        <f>IF(MedExam_Table[[#This Row],[HBA1C]]&lt;5.7,"Normal",IF(MedExam_Table[[#This Row],[HBA1C]]&lt;6.4,"Prediabetes","Diabetes"))</f>
        <v>Normal</v>
      </c>
      <c r="N1809" t="str">
        <f>PROPER(MedExam_Table[[#This Row],[Any Transplants]])</f>
        <v>No</v>
      </c>
    </row>
    <row r="1810" spans="1:14" x14ac:dyDescent="0.3">
      <c r="A1810" t="s">
        <v>1847</v>
      </c>
      <c r="B1810">
        <v>46.4</v>
      </c>
      <c r="C1810">
        <v>8.3699999999999992</v>
      </c>
      <c r="D1810" t="s">
        <v>2382</v>
      </c>
      <c r="E1810" t="s">
        <v>2380</v>
      </c>
      <c r="F1810" t="s">
        <v>2383</v>
      </c>
      <c r="G1810">
        <v>1</v>
      </c>
      <c r="H1810" t="s">
        <v>2380</v>
      </c>
      <c r="I1810" s="9">
        <f>IF(MedExam_Table[[#This Row],[NumberOfMajorSurgeries]]="No major surgery",0,MedExam_Table[[#This Row],[NumberOfMajorSurgeries]])</f>
        <v>1</v>
      </c>
      <c r="J1810" t="str">
        <f>PROPER(MedExam_Table[[#This Row],[Heart Issues]])</f>
        <v>Yes</v>
      </c>
      <c r="K1810" t="str">
        <f>PROPER(IF(MedExam_Table[[#This Row],[smoker]]= "?","No",MedExam_Table[[#This Row],[smoker]]))</f>
        <v>No</v>
      </c>
      <c r="L1810" t="str">
        <f>IF(MedExam_Table[[#This Row],[BMI]]&lt;18.5,"Underweight",IF(MedExam_Table[[#This Row],[BMI]]&lt;25,"NormalWeight",IF(MedExam_Table[[#This Row],[BMI]]&lt;=30,"OverWeight","Obesity")))</f>
        <v>Obesity</v>
      </c>
      <c r="M1810" t="str">
        <f>IF(MedExam_Table[[#This Row],[HBA1C]]&lt;5.7,"Normal",IF(MedExam_Table[[#This Row],[HBA1C]]&lt;6.4,"Prediabetes","Diabetes"))</f>
        <v>Diabetes</v>
      </c>
      <c r="N1810" t="str">
        <f>PROPER(MedExam_Table[[#This Row],[Any Transplants]])</f>
        <v>No</v>
      </c>
    </row>
    <row r="1811" spans="1:14" x14ac:dyDescent="0.3">
      <c r="A1811" t="s">
        <v>1846</v>
      </c>
      <c r="B1811">
        <v>51.92</v>
      </c>
      <c r="C1811">
        <v>5.18</v>
      </c>
      <c r="D1811" t="s">
        <v>2382</v>
      </c>
      <c r="E1811" t="s">
        <v>2380</v>
      </c>
      <c r="F1811" t="s">
        <v>2383</v>
      </c>
      <c r="G1811">
        <v>1</v>
      </c>
      <c r="H1811" t="s">
        <v>2380</v>
      </c>
      <c r="I1811" s="9">
        <f>IF(MedExam_Table[[#This Row],[NumberOfMajorSurgeries]]="No major surgery",0,MedExam_Table[[#This Row],[NumberOfMajorSurgeries]])</f>
        <v>1</v>
      </c>
      <c r="J1811" t="str">
        <f>PROPER(MedExam_Table[[#This Row],[Heart Issues]])</f>
        <v>Yes</v>
      </c>
      <c r="K1811" t="str">
        <f>PROPER(IF(MedExam_Table[[#This Row],[smoker]]= "?","No",MedExam_Table[[#This Row],[smoker]]))</f>
        <v>No</v>
      </c>
      <c r="L1811" t="str">
        <f>IF(MedExam_Table[[#This Row],[BMI]]&lt;18.5,"Underweight",IF(MedExam_Table[[#This Row],[BMI]]&lt;25,"NormalWeight",IF(MedExam_Table[[#This Row],[BMI]]&lt;=30,"OverWeight","Obesity")))</f>
        <v>Obesity</v>
      </c>
      <c r="M1811" t="str">
        <f>IF(MedExam_Table[[#This Row],[HBA1C]]&lt;5.7,"Normal",IF(MedExam_Table[[#This Row],[HBA1C]]&lt;6.4,"Prediabetes","Diabetes"))</f>
        <v>Normal</v>
      </c>
      <c r="N1811" t="str">
        <f>PROPER(MedExam_Table[[#This Row],[Any Transplants]])</f>
        <v>No</v>
      </c>
    </row>
    <row r="1812" spans="1:14" x14ac:dyDescent="0.3">
      <c r="A1812" t="s">
        <v>1845</v>
      </c>
      <c r="B1812">
        <v>32.395000000000003</v>
      </c>
      <c r="C1812">
        <v>5.68</v>
      </c>
      <c r="D1812" t="s">
        <v>2382</v>
      </c>
      <c r="E1812" t="s">
        <v>2380</v>
      </c>
      <c r="F1812" t="s">
        <v>2380</v>
      </c>
      <c r="G1812">
        <v>1</v>
      </c>
      <c r="H1812" t="s">
        <v>2380</v>
      </c>
      <c r="I1812" s="9">
        <f>IF(MedExam_Table[[#This Row],[NumberOfMajorSurgeries]]="No major surgery",0,MedExam_Table[[#This Row],[NumberOfMajorSurgeries]])</f>
        <v>1</v>
      </c>
      <c r="J1812" t="str">
        <f>PROPER(MedExam_Table[[#This Row],[Heart Issues]])</f>
        <v>Yes</v>
      </c>
      <c r="K1812" t="str">
        <f>PROPER(IF(MedExam_Table[[#This Row],[smoker]]= "?","No",MedExam_Table[[#This Row],[smoker]]))</f>
        <v>No</v>
      </c>
      <c r="L1812" t="str">
        <f>IF(MedExam_Table[[#This Row],[BMI]]&lt;18.5,"Underweight",IF(MedExam_Table[[#This Row],[BMI]]&lt;25,"NormalWeight",IF(MedExam_Table[[#This Row],[BMI]]&lt;=30,"OverWeight","Obesity")))</f>
        <v>Obesity</v>
      </c>
      <c r="M1812" t="str">
        <f>IF(MedExam_Table[[#This Row],[HBA1C]]&lt;5.7,"Normal",IF(MedExam_Table[[#This Row],[HBA1C]]&lt;6.4,"Prediabetes","Diabetes"))</f>
        <v>Normal</v>
      </c>
      <c r="N1812" t="str">
        <f>PROPER(MedExam_Table[[#This Row],[Any Transplants]])</f>
        <v>No</v>
      </c>
    </row>
    <row r="1813" spans="1:14" x14ac:dyDescent="0.3">
      <c r="A1813" t="s">
        <v>1844</v>
      </c>
      <c r="B1813">
        <v>46.19</v>
      </c>
      <c r="C1813">
        <v>7.31</v>
      </c>
      <c r="D1813" t="s">
        <v>2382</v>
      </c>
      <c r="E1813" t="s">
        <v>2380</v>
      </c>
      <c r="F1813" t="s">
        <v>2383</v>
      </c>
      <c r="G1813">
        <v>1</v>
      </c>
      <c r="H1813" t="s">
        <v>2380</v>
      </c>
      <c r="I1813" s="9">
        <f>IF(MedExam_Table[[#This Row],[NumberOfMajorSurgeries]]="No major surgery",0,MedExam_Table[[#This Row],[NumberOfMajorSurgeries]])</f>
        <v>1</v>
      </c>
      <c r="J1813" t="str">
        <f>PROPER(MedExam_Table[[#This Row],[Heart Issues]])</f>
        <v>Yes</v>
      </c>
      <c r="K1813" t="str">
        <f>PROPER(IF(MedExam_Table[[#This Row],[smoker]]= "?","No",MedExam_Table[[#This Row],[smoker]]))</f>
        <v>No</v>
      </c>
      <c r="L1813" t="str">
        <f>IF(MedExam_Table[[#This Row],[BMI]]&lt;18.5,"Underweight",IF(MedExam_Table[[#This Row],[BMI]]&lt;25,"NormalWeight",IF(MedExam_Table[[#This Row],[BMI]]&lt;=30,"OverWeight","Obesity")))</f>
        <v>Obesity</v>
      </c>
      <c r="M1813" t="str">
        <f>IF(MedExam_Table[[#This Row],[HBA1C]]&lt;5.7,"Normal",IF(MedExam_Table[[#This Row],[HBA1C]]&lt;6.4,"Prediabetes","Diabetes"))</f>
        <v>Diabetes</v>
      </c>
      <c r="N1813" t="str">
        <f>PROPER(MedExam_Table[[#This Row],[Any Transplants]])</f>
        <v>No</v>
      </c>
    </row>
    <row r="1814" spans="1:14" x14ac:dyDescent="0.3">
      <c r="A1814" t="s">
        <v>1843</v>
      </c>
      <c r="B1814">
        <v>27.93</v>
      </c>
      <c r="C1814">
        <v>4.67</v>
      </c>
      <c r="D1814" t="s">
        <v>2380</v>
      </c>
      <c r="E1814" t="s">
        <v>2380</v>
      </c>
      <c r="F1814" t="s">
        <v>2383</v>
      </c>
      <c r="G1814">
        <v>1</v>
      </c>
      <c r="H1814" t="s">
        <v>2380</v>
      </c>
      <c r="I1814" s="9">
        <f>IF(MedExam_Table[[#This Row],[NumberOfMajorSurgeries]]="No major surgery",0,MedExam_Table[[#This Row],[NumberOfMajorSurgeries]])</f>
        <v>1</v>
      </c>
      <c r="J1814" t="str">
        <f>PROPER(MedExam_Table[[#This Row],[Heart Issues]])</f>
        <v>No</v>
      </c>
      <c r="K1814" t="str">
        <f>PROPER(IF(MedExam_Table[[#This Row],[smoker]]= "?","No",MedExam_Table[[#This Row],[smoker]]))</f>
        <v>No</v>
      </c>
      <c r="L1814" t="str">
        <f>IF(MedExam_Table[[#This Row],[BMI]]&lt;18.5,"Underweight",IF(MedExam_Table[[#This Row],[BMI]]&lt;25,"NormalWeight",IF(MedExam_Table[[#This Row],[BMI]]&lt;=30,"OverWeight","Obesity")))</f>
        <v>OverWeight</v>
      </c>
      <c r="M1814" t="str">
        <f>IF(MedExam_Table[[#This Row],[HBA1C]]&lt;5.7,"Normal",IF(MedExam_Table[[#This Row],[HBA1C]]&lt;6.4,"Prediabetes","Diabetes"))</f>
        <v>Normal</v>
      </c>
      <c r="N1814" t="str">
        <f>PROPER(MedExam_Table[[#This Row],[Any Transplants]])</f>
        <v>No</v>
      </c>
    </row>
    <row r="1815" spans="1:14" x14ac:dyDescent="0.3">
      <c r="A1815" t="s">
        <v>1842</v>
      </c>
      <c r="B1815">
        <v>45.62</v>
      </c>
      <c r="C1815">
        <v>6.87</v>
      </c>
      <c r="D1815" t="s">
        <v>2380</v>
      </c>
      <c r="E1815" t="s">
        <v>2380</v>
      </c>
      <c r="F1815" t="s">
        <v>2380</v>
      </c>
      <c r="G1815" t="s">
        <v>2381</v>
      </c>
      <c r="H1815" t="s">
        <v>2380</v>
      </c>
      <c r="I1815" s="9">
        <f>IF(MedExam_Table[[#This Row],[NumberOfMajorSurgeries]]="No major surgery",0,MedExam_Table[[#This Row],[NumberOfMajorSurgeries]])</f>
        <v>0</v>
      </c>
      <c r="J1815" t="str">
        <f>PROPER(MedExam_Table[[#This Row],[Heart Issues]])</f>
        <v>No</v>
      </c>
      <c r="K1815" t="str">
        <f>PROPER(IF(MedExam_Table[[#This Row],[smoker]]= "?","No",MedExam_Table[[#This Row],[smoker]]))</f>
        <v>No</v>
      </c>
      <c r="L1815" t="str">
        <f>IF(MedExam_Table[[#This Row],[BMI]]&lt;18.5,"Underweight",IF(MedExam_Table[[#This Row],[BMI]]&lt;25,"NormalWeight",IF(MedExam_Table[[#This Row],[BMI]]&lt;=30,"OverWeight","Obesity")))</f>
        <v>Obesity</v>
      </c>
      <c r="M1815" t="str">
        <f>IF(MedExam_Table[[#This Row],[HBA1C]]&lt;5.7,"Normal",IF(MedExam_Table[[#This Row],[HBA1C]]&lt;6.4,"Prediabetes","Diabetes"))</f>
        <v>Diabetes</v>
      </c>
      <c r="N1815" t="str">
        <f>PROPER(MedExam_Table[[#This Row],[Any Transplants]])</f>
        <v>No</v>
      </c>
    </row>
    <row r="1816" spans="1:14" x14ac:dyDescent="0.3">
      <c r="A1816" t="s">
        <v>2320</v>
      </c>
      <c r="B1816">
        <v>34.104999999999997</v>
      </c>
      <c r="C1816">
        <v>5.03</v>
      </c>
      <c r="D1816" t="s">
        <v>2382</v>
      </c>
      <c r="E1816" t="s">
        <v>2380</v>
      </c>
      <c r="F1816" t="s">
        <v>2383</v>
      </c>
      <c r="G1816">
        <v>1</v>
      </c>
      <c r="H1816" t="s">
        <v>2382</v>
      </c>
      <c r="I1816" s="9">
        <f>IF(MedExam_Table[[#This Row],[NumberOfMajorSurgeries]]="No major surgery",0,MedExam_Table[[#This Row],[NumberOfMajorSurgeries]])</f>
        <v>1</v>
      </c>
      <c r="J1816" t="str">
        <f>PROPER(MedExam_Table[[#This Row],[Heart Issues]])</f>
        <v>Yes</v>
      </c>
      <c r="K1816" t="str">
        <f>PROPER(IF(MedExam_Table[[#This Row],[smoker]]= "?","No",MedExam_Table[[#This Row],[smoker]]))</f>
        <v>Yes</v>
      </c>
      <c r="L1816" t="str">
        <f>IF(MedExam_Table[[#This Row],[BMI]]&lt;18.5,"Underweight",IF(MedExam_Table[[#This Row],[BMI]]&lt;25,"NormalWeight",IF(MedExam_Table[[#This Row],[BMI]]&lt;=30,"OverWeight","Obesity")))</f>
        <v>Obesity</v>
      </c>
      <c r="M1816" t="str">
        <f>IF(MedExam_Table[[#This Row],[HBA1C]]&lt;5.7,"Normal",IF(MedExam_Table[[#This Row],[HBA1C]]&lt;6.4,"Prediabetes","Diabetes"))</f>
        <v>Normal</v>
      </c>
      <c r="N1816" t="str">
        <f>PROPER(MedExam_Table[[#This Row],[Any Transplants]])</f>
        <v>No</v>
      </c>
    </row>
    <row r="1817" spans="1:14" x14ac:dyDescent="0.3">
      <c r="A1817" t="s">
        <v>1841</v>
      </c>
      <c r="B1817">
        <v>35.31</v>
      </c>
      <c r="C1817">
        <v>5.87</v>
      </c>
      <c r="D1817" t="s">
        <v>2380</v>
      </c>
      <c r="E1817" t="s">
        <v>2380</v>
      </c>
      <c r="F1817" t="s">
        <v>2383</v>
      </c>
      <c r="G1817">
        <v>1</v>
      </c>
      <c r="H1817" t="s">
        <v>2380</v>
      </c>
      <c r="I1817" s="9">
        <f>IF(MedExam_Table[[#This Row],[NumberOfMajorSurgeries]]="No major surgery",0,MedExam_Table[[#This Row],[NumberOfMajorSurgeries]])</f>
        <v>1</v>
      </c>
      <c r="J1817" t="str">
        <f>PROPER(MedExam_Table[[#This Row],[Heart Issues]])</f>
        <v>No</v>
      </c>
      <c r="K1817" t="str">
        <f>PROPER(IF(MedExam_Table[[#This Row],[smoker]]= "?","No",MedExam_Table[[#This Row],[smoker]]))</f>
        <v>No</v>
      </c>
      <c r="L1817" t="str">
        <f>IF(MedExam_Table[[#This Row],[BMI]]&lt;18.5,"Underweight",IF(MedExam_Table[[#This Row],[BMI]]&lt;25,"NormalWeight",IF(MedExam_Table[[#This Row],[BMI]]&lt;=30,"OverWeight","Obesity")))</f>
        <v>Obesity</v>
      </c>
      <c r="M1817" t="str">
        <f>IF(MedExam_Table[[#This Row],[HBA1C]]&lt;5.7,"Normal",IF(MedExam_Table[[#This Row],[HBA1C]]&lt;6.4,"Prediabetes","Diabetes"))</f>
        <v>Prediabetes</v>
      </c>
      <c r="N1817" t="str">
        <f>PROPER(MedExam_Table[[#This Row],[Any Transplants]])</f>
        <v>No</v>
      </c>
    </row>
    <row r="1818" spans="1:14" x14ac:dyDescent="0.3">
      <c r="A1818" t="s">
        <v>1840</v>
      </c>
      <c r="B1818">
        <v>30.4</v>
      </c>
      <c r="C1818">
        <v>4.07</v>
      </c>
      <c r="D1818" t="s">
        <v>2382</v>
      </c>
      <c r="E1818" t="s">
        <v>2380</v>
      </c>
      <c r="F1818" t="s">
        <v>2380</v>
      </c>
      <c r="G1818">
        <v>1</v>
      </c>
      <c r="H1818" t="s">
        <v>2380</v>
      </c>
      <c r="I1818" s="9">
        <f>IF(MedExam_Table[[#This Row],[NumberOfMajorSurgeries]]="No major surgery",0,MedExam_Table[[#This Row],[NumberOfMajorSurgeries]])</f>
        <v>1</v>
      </c>
      <c r="J1818" t="str">
        <f>PROPER(MedExam_Table[[#This Row],[Heart Issues]])</f>
        <v>Yes</v>
      </c>
      <c r="K1818" t="str">
        <f>PROPER(IF(MedExam_Table[[#This Row],[smoker]]= "?","No",MedExam_Table[[#This Row],[smoker]]))</f>
        <v>No</v>
      </c>
      <c r="L1818" t="str">
        <f>IF(MedExam_Table[[#This Row],[BMI]]&lt;18.5,"Underweight",IF(MedExam_Table[[#This Row],[BMI]]&lt;25,"NormalWeight",IF(MedExam_Table[[#This Row],[BMI]]&lt;=30,"OverWeight","Obesity")))</f>
        <v>Obesity</v>
      </c>
      <c r="M1818" t="str">
        <f>IF(MedExam_Table[[#This Row],[HBA1C]]&lt;5.7,"Normal",IF(MedExam_Table[[#This Row],[HBA1C]]&lt;6.4,"Prediabetes","Diabetes"))</f>
        <v>Normal</v>
      </c>
      <c r="N1818" t="str">
        <f>PROPER(MedExam_Table[[#This Row],[Any Transplants]])</f>
        <v>No</v>
      </c>
    </row>
    <row r="1819" spans="1:14" x14ac:dyDescent="0.3">
      <c r="A1819" t="s">
        <v>1839</v>
      </c>
      <c r="B1819">
        <v>20.13</v>
      </c>
      <c r="C1819">
        <v>6.47</v>
      </c>
      <c r="D1819" t="s">
        <v>2380</v>
      </c>
      <c r="E1819" t="s">
        <v>2380</v>
      </c>
      <c r="F1819" t="s">
        <v>2383</v>
      </c>
      <c r="G1819">
        <v>1</v>
      </c>
      <c r="H1819" t="s">
        <v>2382</v>
      </c>
      <c r="I1819" s="9">
        <f>IF(MedExam_Table[[#This Row],[NumberOfMajorSurgeries]]="No major surgery",0,MedExam_Table[[#This Row],[NumberOfMajorSurgeries]])</f>
        <v>1</v>
      </c>
      <c r="J1819" t="str">
        <f>PROPER(MedExam_Table[[#This Row],[Heart Issues]])</f>
        <v>No</v>
      </c>
      <c r="K1819" t="str">
        <f>PROPER(IF(MedExam_Table[[#This Row],[smoker]]= "?","No",MedExam_Table[[#This Row],[smoker]]))</f>
        <v>Yes</v>
      </c>
      <c r="L1819" t="str">
        <f>IF(MedExam_Table[[#This Row],[BMI]]&lt;18.5,"Underweight",IF(MedExam_Table[[#This Row],[BMI]]&lt;25,"NormalWeight",IF(MedExam_Table[[#This Row],[BMI]]&lt;=30,"OverWeight","Obesity")))</f>
        <v>NormalWeight</v>
      </c>
      <c r="M1819" t="str">
        <f>IF(MedExam_Table[[#This Row],[HBA1C]]&lt;5.7,"Normal",IF(MedExam_Table[[#This Row],[HBA1C]]&lt;6.4,"Prediabetes","Diabetes"))</f>
        <v>Diabetes</v>
      </c>
      <c r="N1819" t="str">
        <f>PROPER(MedExam_Table[[#This Row],[Any Transplants]])</f>
        <v>No</v>
      </c>
    </row>
    <row r="1820" spans="1:14" x14ac:dyDescent="0.3">
      <c r="A1820" t="s">
        <v>1838</v>
      </c>
      <c r="B1820">
        <v>23.655000000000001</v>
      </c>
      <c r="C1820">
        <v>5.14</v>
      </c>
      <c r="D1820" t="s">
        <v>2380</v>
      </c>
      <c r="E1820" t="s">
        <v>2380</v>
      </c>
      <c r="F1820" t="s">
        <v>2380</v>
      </c>
      <c r="G1820">
        <v>1</v>
      </c>
      <c r="H1820" t="s">
        <v>2382</v>
      </c>
      <c r="I1820" s="9">
        <f>IF(MedExam_Table[[#This Row],[NumberOfMajorSurgeries]]="No major surgery",0,MedExam_Table[[#This Row],[NumberOfMajorSurgeries]])</f>
        <v>1</v>
      </c>
      <c r="J1820" t="str">
        <f>PROPER(MedExam_Table[[#This Row],[Heart Issues]])</f>
        <v>No</v>
      </c>
      <c r="K1820" t="str">
        <f>PROPER(IF(MedExam_Table[[#This Row],[smoker]]= "?","No",MedExam_Table[[#This Row],[smoker]]))</f>
        <v>Yes</v>
      </c>
      <c r="L1820" t="str">
        <f>IF(MedExam_Table[[#This Row],[BMI]]&lt;18.5,"Underweight",IF(MedExam_Table[[#This Row],[BMI]]&lt;25,"NormalWeight",IF(MedExam_Table[[#This Row],[BMI]]&lt;=30,"OverWeight","Obesity")))</f>
        <v>NormalWeight</v>
      </c>
      <c r="M1820" t="str">
        <f>IF(MedExam_Table[[#This Row],[HBA1C]]&lt;5.7,"Normal",IF(MedExam_Table[[#This Row],[HBA1C]]&lt;6.4,"Prediabetes","Diabetes"))</f>
        <v>Normal</v>
      </c>
      <c r="N1820" t="str">
        <f>PROPER(MedExam_Table[[#This Row],[Any Transplants]])</f>
        <v>No</v>
      </c>
    </row>
    <row r="1821" spans="1:14" x14ac:dyDescent="0.3">
      <c r="A1821" t="s">
        <v>1837</v>
      </c>
      <c r="B1821">
        <v>49.05</v>
      </c>
      <c r="C1821">
        <v>9.77</v>
      </c>
      <c r="D1821" t="s">
        <v>2382</v>
      </c>
      <c r="E1821" t="s">
        <v>2380</v>
      </c>
      <c r="F1821" t="s">
        <v>2380</v>
      </c>
      <c r="G1821" t="s">
        <v>2381</v>
      </c>
      <c r="H1821" t="s">
        <v>2380</v>
      </c>
      <c r="I1821" s="9">
        <f>IF(MedExam_Table[[#This Row],[NumberOfMajorSurgeries]]="No major surgery",0,MedExam_Table[[#This Row],[NumberOfMajorSurgeries]])</f>
        <v>0</v>
      </c>
      <c r="J1821" t="str">
        <f>PROPER(MedExam_Table[[#This Row],[Heart Issues]])</f>
        <v>Yes</v>
      </c>
      <c r="K1821" t="str">
        <f>PROPER(IF(MedExam_Table[[#This Row],[smoker]]= "?","No",MedExam_Table[[#This Row],[smoker]]))</f>
        <v>No</v>
      </c>
      <c r="L1821" t="str">
        <f>IF(MedExam_Table[[#This Row],[BMI]]&lt;18.5,"Underweight",IF(MedExam_Table[[#This Row],[BMI]]&lt;25,"NormalWeight",IF(MedExam_Table[[#This Row],[BMI]]&lt;=30,"OverWeight","Obesity")))</f>
        <v>Obesity</v>
      </c>
      <c r="M1821" t="str">
        <f>IF(MedExam_Table[[#This Row],[HBA1C]]&lt;5.7,"Normal",IF(MedExam_Table[[#This Row],[HBA1C]]&lt;6.4,"Prediabetes","Diabetes"))</f>
        <v>Diabetes</v>
      </c>
      <c r="N1821" t="str">
        <f>PROPER(MedExam_Table[[#This Row],[Any Transplants]])</f>
        <v>No</v>
      </c>
    </row>
    <row r="1822" spans="1:14" x14ac:dyDescent="0.3">
      <c r="A1822" t="s">
        <v>1836</v>
      </c>
      <c r="B1822">
        <v>51.94</v>
      </c>
      <c r="C1822">
        <v>8.8000000000000007</v>
      </c>
      <c r="D1822" t="s">
        <v>2382</v>
      </c>
      <c r="E1822" t="s">
        <v>2380</v>
      </c>
      <c r="F1822" t="s">
        <v>2380</v>
      </c>
      <c r="G1822">
        <v>2</v>
      </c>
      <c r="H1822" t="s">
        <v>2380</v>
      </c>
      <c r="I1822" s="9">
        <f>IF(MedExam_Table[[#This Row],[NumberOfMajorSurgeries]]="No major surgery",0,MedExam_Table[[#This Row],[NumberOfMajorSurgeries]])</f>
        <v>2</v>
      </c>
      <c r="J1822" t="str">
        <f>PROPER(MedExam_Table[[#This Row],[Heart Issues]])</f>
        <v>Yes</v>
      </c>
      <c r="K1822" t="str">
        <f>PROPER(IF(MedExam_Table[[#This Row],[smoker]]= "?","No",MedExam_Table[[#This Row],[smoker]]))</f>
        <v>No</v>
      </c>
      <c r="L1822" t="str">
        <f>IF(MedExam_Table[[#This Row],[BMI]]&lt;18.5,"Underweight",IF(MedExam_Table[[#This Row],[BMI]]&lt;25,"NormalWeight",IF(MedExam_Table[[#This Row],[BMI]]&lt;=30,"OverWeight","Obesity")))</f>
        <v>Obesity</v>
      </c>
      <c r="M1822" t="str">
        <f>IF(MedExam_Table[[#This Row],[HBA1C]]&lt;5.7,"Normal",IF(MedExam_Table[[#This Row],[HBA1C]]&lt;6.4,"Prediabetes","Diabetes"))</f>
        <v>Diabetes</v>
      </c>
      <c r="N1822" t="str">
        <f>PROPER(MedExam_Table[[#This Row],[Any Transplants]])</f>
        <v>No</v>
      </c>
    </row>
    <row r="1823" spans="1:14" x14ac:dyDescent="0.3">
      <c r="A1823" t="s">
        <v>1835</v>
      </c>
      <c r="B1823">
        <v>29.83</v>
      </c>
      <c r="C1823">
        <v>5.84</v>
      </c>
      <c r="D1823" t="s">
        <v>2380</v>
      </c>
      <c r="E1823" t="s">
        <v>2380</v>
      </c>
      <c r="F1823" t="s">
        <v>2380</v>
      </c>
      <c r="G1823">
        <v>1</v>
      </c>
      <c r="H1823" t="s">
        <v>2382</v>
      </c>
      <c r="I1823" s="9">
        <f>IF(MedExam_Table[[#This Row],[NumberOfMajorSurgeries]]="No major surgery",0,MedExam_Table[[#This Row],[NumberOfMajorSurgeries]])</f>
        <v>1</v>
      </c>
      <c r="J1823" t="str">
        <f>PROPER(MedExam_Table[[#This Row],[Heart Issues]])</f>
        <v>No</v>
      </c>
      <c r="K1823" t="str">
        <f>PROPER(IF(MedExam_Table[[#This Row],[smoker]]= "?","No",MedExam_Table[[#This Row],[smoker]]))</f>
        <v>Yes</v>
      </c>
      <c r="L1823" t="str">
        <f>IF(MedExam_Table[[#This Row],[BMI]]&lt;18.5,"Underweight",IF(MedExam_Table[[#This Row],[BMI]]&lt;25,"NormalWeight",IF(MedExam_Table[[#This Row],[BMI]]&lt;=30,"OverWeight","Obesity")))</f>
        <v>OverWeight</v>
      </c>
      <c r="M1823" t="str">
        <f>IF(MedExam_Table[[#This Row],[HBA1C]]&lt;5.7,"Normal",IF(MedExam_Table[[#This Row],[HBA1C]]&lt;6.4,"Prediabetes","Diabetes"))</f>
        <v>Prediabetes</v>
      </c>
      <c r="N1823" t="str">
        <f>PROPER(MedExam_Table[[#This Row],[Any Transplants]])</f>
        <v>No</v>
      </c>
    </row>
    <row r="1824" spans="1:14" x14ac:dyDescent="0.3">
      <c r="A1824" t="s">
        <v>1834</v>
      </c>
      <c r="B1824">
        <v>22.6</v>
      </c>
      <c r="C1824">
        <v>10.43</v>
      </c>
      <c r="D1824" t="s">
        <v>2382</v>
      </c>
      <c r="E1824" t="s">
        <v>2380</v>
      </c>
      <c r="F1824" t="s">
        <v>2380</v>
      </c>
      <c r="G1824">
        <v>1</v>
      </c>
      <c r="H1824" t="s">
        <v>2382</v>
      </c>
      <c r="I1824" s="9">
        <f>IF(MedExam_Table[[#This Row],[NumberOfMajorSurgeries]]="No major surgery",0,MedExam_Table[[#This Row],[NumberOfMajorSurgeries]])</f>
        <v>1</v>
      </c>
      <c r="J1824" t="str">
        <f>PROPER(MedExam_Table[[#This Row],[Heart Issues]])</f>
        <v>Yes</v>
      </c>
      <c r="K1824" t="str">
        <f>PROPER(IF(MedExam_Table[[#This Row],[smoker]]= "?","No",MedExam_Table[[#This Row],[smoker]]))</f>
        <v>Yes</v>
      </c>
      <c r="L1824" t="str">
        <f>IF(MedExam_Table[[#This Row],[BMI]]&lt;18.5,"Underweight",IF(MedExam_Table[[#This Row],[BMI]]&lt;25,"NormalWeight",IF(MedExam_Table[[#This Row],[BMI]]&lt;=30,"OverWeight","Obesity")))</f>
        <v>NormalWeight</v>
      </c>
      <c r="M1824" t="str">
        <f>IF(MedExam_Table[[#This Row],[HBA1C]]&lt;5.7,"Normal",IF(MedExam_Table[[#This Row],[HBA1C]]&lt;6.4,"Prediabetes","Diabetes"))</f>
        <v>Diabetes</v>
      </c>
      <c r="N1824" t="str">
        <f>PROPER(MedExam_Table[[#This Row],[Any Transplants]])</f>
        <v>No</v>
      </c>
    </row>
    <row r="1825" spans="1:14" x14ac:dyDescent="0.3">
      <c r="A1825" t="s">
        <v>1833</v>
      </c>
      <c r="B1825">
        <v>46.69</v>
      </c>
      <c r="C1825">
        <v>4.25</v>
      </c>
      <c r="D1825" t="s">
        <v>2382</v>
      </c>
      <c r="E1825" t="s">
        <v>2380</v>
      </c>
      <c r="F1825" t="s">
        <v>2380</v>
      </c>
      <c r="G1825">
        <v>1</v>
      </c>
      <c r="H1825" t="s">
        <v>2380</v>
      </c>
      <c r="I1825" s="9">
        <f>IF(MedExam_Table[[#This Row],[NumberOfMajorSurgeries]]="No major surgery",0,MedExam_Table[[#This Row],[NumberOfMajorSurgeries]])</f>
        <v>1</v>
      </c>
      <c r="J1825" t="str">
        <f>PROPER(MedExam_Table[[#This Row],[Heart Issues]])</f>
        <v>Yes</v>
      </c>
      <c r="K1825" t="str">
        <f>PROPER(IF(MedExam_Table[[#This Row],[smoker]]= "?","No",MedExam_Table[[#This Row],[smoker]]))</f>
        <v>No</v>
      </c>
      <c r="L1825" t="str">
        <f>IF(MedExam_Table[[#This Row],[BMI]]&lt;18.5,"Underweight",IF(MedExam_Table[[#This Row],[BMI]]&lt;25,"NormalWeight",IF(MedExam_Table[[#This Row],[BMI]]&lt;=30,"OverWeight","Obesity")))</f>
        <v>Obesity</v>
      </c>
      <c r="M1825" t="str">
        <f>IF(MedExam_Table[[#This Row],[HBA1C]]&lt;5.7,"Normal",IF(MedExam_Table[[#This Row],[HBA1C]]&lt;6.4,"Prediabetes","Diabetes"))</f>
        <v>Normal</v>
      </c>
      <c r="N1825" t="str">
        <f>PROPER(MedExam_Table[[#This Row],[Any Transplants]])</f>
        <v>No</v>
      </c>
    </row>
    <row r="1826" spans="1:14" x14ac:dyDescent="0.3">
      <c r="A1826" t="s">
        <v>1832</v>
      </c>
      <c r="B1826">
        <v>28.49</v>
      </c>
      <c r="C1826">
        <v>4.8899999999999997</v>
      </c>
      <c r="D1826" t="s">
        <v>2380</v>
      </c>
      <c r="E1826" t="s">
        <v>2380</v>
      </c>
      <c r="F1826" t="s">
        <v>2380</v>
      </c>
      <c r="G1826" t="s">
        <v>2381</v>
      </c>
      <c r="H1826" t="s">
        <v>2382</v>
      </c>
      <c r="I1826" s="9">
        <f>IF(MedExam_Table[[#This Row],[NumberOfMajorSurgeries]]="No major surgery",0,MedExam_Table[[#This Row],[NumberOfMajorSurgeries]])</f>
        <v>0</v>
      </c>
      <c r="J1826" t="str">
        <f>PROPER(MedExam_Table[[#This Row],[Heart Issues]])</f>
        <v>No</v>
      </c>
      <c r="K1826" t="str">
        <f>PROPER(IF(MedExam_Table[[#This Row],[smoker]]= "?","No",MedExam_Table[[#This Row],[smoker]]))</f>
        <v>Yes</v>
      </c>
      <c r="L1826" t="str">
        <f>IF(MedExam_Table[[#This Row],[BMI]]&lt;18.5,"Underweight",IF(MedExam_Table[[#This Row],[BMI]]&lt;25,"NormalWeight",IF(MedExam_Table[[#This Row],[BMI]]&lt;=30,"OverWeight","Obesity")))</f>
        <v>OverWeight</v>
      </c>
      <c r="M1826" t="str">
        <f>IF(MedExam_Table[[#This Row],[HBA1C]]&lt;5.7,"Normal",IF(MedExam_Table[[#This Row],[HBA1C]]&lt;6.4,"Prediabetes","Diabetes"))</f>
        <v>Normal</v>
      </c>
      <c r="N1826" t="str">
        <f>PROPER(MedExam_Table[[#This Row],[Any Transplants]])</f>
        <v>No</v>
      </c>
    </row>
    <row r="1827" spans="1:14" x14ac:dyDescent="0.3">
      <c r="A1827" t="s">
        <v>2319</v>
      </c>
      <c r="B1827">
        <v>51.93</v>
      </c>
      <c r="C1827">
        <v>11.05</v>
      </c>
      <c r="D1827" t="s">
        <v>2380</v>
      </c>
      <c r="E1827" t="s">
        <v>2380</v>
      </c>
      <c r="F1827" t="s">
        <v>2380</v>
      </c>
      <c r="G1827" t="s">
        <v>2381</v>
      </c>
      <c r="H1827" t="s">
        <v>2382</v>
      </c>
      <c r="I1827" s="9">
        <f>IF(MedExam_Table[[#This Row],[NumberOfMajorSurgeries]]="No major surgery",0,MedExam_Table[[#This Row],[NumberOfMajorSurgeries]])</f>
        <v>0</v>
      </c>
      <c r="J1827" t="str">
        <f>PROPER(MedExam_Table[[#This Row],[Heart Issues]])</f>
        <v>No</v>
      </c>
      <c r="K1827" t="str">
        <f>PROPER(IF(MedExam_Table[[#This Row],[smoker]]= "?","No",MedExam_Table[[#This Row],[smoker]]))</f>
        <v>Yes</v>
      </c>
      <c r="L1827" t="str">
        <f>IF(MedExam_Table[[#This Row],[BMI]]&lt;18.5,"Underweight",IF(MedExam_Table[[#This Row],[BMI]]&lt;25,"NormalWeight",IF(MedExam_Table[[#This Row],[BMI]]&lt;=30,"OverWeight","Obesity")))</f>
        <v>Obesity</v>
      </c>
      <c r="M1827" t="str">
        <f>IF(MedExam_Table[[#This Row],[HBA1C]]&lt;5.7,"Normal",IF(MedExam_Table[[#This Row],[HBA1C]]&lt;6.4,"Prediabetes","Diabetes"))</f>
        <v>Diabetes</v>
      </c>
      <c r="N1827" t="str">
        <f>PROPER(MedExam_Table[[#This Row],[Any Transplants]])</f>
        <v>No</v>
      </c>
    </row>
    <row r="1828" spans="1:14" x14ac:dyDescent="0.3">
      <c r="A1828" t="s">
        <v>1831</v>
      </c>
      <c r="B1828">
        <v>28.5</v>
      </c>
      <c r="C1828">
        <v>5.55</v>
      </c>
      <c r="D1828" t="s">
        <v>2382</v>
      </c>
      <c r="E1828" t="s">
        <v>2380</v>
      </c>
      <c r="F1828" t="s">
        <v>2380</v>
      </c>
      <c r="G1828">
        <v>1</v>
      </c>
      <c r="H1828" t="s">
        <v>2382</v>
      </c>
      <c r="I1828" s="9">
        <f>IF(MedExam_Table[[#This Row],[NumberOfMajorSurgeries]]="No major surgery",0,MedExam_Table[[#This Row],[NumberOfMajorSurgeries]])</f>
        <v>1</v>
      </c>
      <c r="J1828" t="str">
        <f>PROPER(MedExam_Table[[#This Row],[Heart Issues]])</f>
        <v>Yes</v>
      </c>
      <c r="K1828" t="str">
        <f>PROPER(IF(MedExam_Table[[#This Row],[smoker]]= "?","No",MedExam_Table[[#This Row],[smoker]]))</f>
        <v>Yes</v>
      </c>
      <c r="L1828" t="str">
        <f>IF(MedExam_Table[[#This Row],[BMI]]&lt;18.5,"Underweight",IF(MedExam_Table[[#This Row],[BMI]]&lt;25,"NormalWeight",IF(MedExam_Table[[#This Row],[BMI]]&lt;=30,"OverWeight","Obesity")))</f>
        <v>OverWeight</v>
      </c>
      <c r="M1828" t="str">
        <f>IF(MedExam_Table[[#This Row],[HBA1C]]&lt;5.7,"Normal",IF(MedExam_Table[[#This Row],[HBA1C]]&lt;6.4,"Prediabetes","Diabetes"))</f>
        <v>Normal</v>
      </c>
      <c r="N1828" t="str">
        <f>PROPER(MedExam_Table[[#This Row],[Any Transplants]])</f>
        <v>No</v>
      </c>
    </row>
    <row r="1829" spans="1:14" x14ac:dyDescent="0.3">
      <c r="A1829" t="s">
        <v>1830</v>
      </c>
      <c r="B1829">
        <v>24.4</v>
      </c>
      <c r="C1829">
        <v>4.5199999999999996</v>
      </c>
      <c r="D1829" t="s">
        <v>2380</v>
      </c>
      <c r="E1829" t="s">
        <v>2380</v>
      </c>
      <c r="F1829" t="s">
        <v>2380</v>
      </c>
      <c r="G1829">
        <v>1</v>
      </c>
      <c r="H1829" t="s">
        <v>2382</v>
      </c>
      <c r="I1829" s="9">
        <f>IF(MedExam_Table[[#This Row],[NumberOfMajorSurgeries]]="No major surgery",0,MedExam_Table[[#This Row],[NumberOfMajorSurgeries]])</f>
        <v>1</v>
      </c>
      <c r="J1829" t="str">
        <f>PROPER(MedExam_Table[[#This Row],[Heart Issues]])</f>
        <v>No</v>
      </c>
      <c r="K1829" t="str">
        <f>PROPER(IF(MedExam_Table[[#This Row],[smoker]]= "?","No",MedExam_Table[[#This Row],[smoker]]))</f>
        <v>Yes</v>
      </c>
      <c r="L1829" t="str">
        <f>IF(MedExam_Table[[#This Row],[BMI]]&lt;18.5,"Underweight",IF(MedExam_Table[[#This Row],[BMI]]&lt;25,"NormalWeight",IF(MedExam_Table[[#This Row],[BMI]]&lt;=30,"OverWeight","Obesity")))</f>
        <v>NormalWeight</v>
      </c>
      <c r="M1829" t="str">
        <f>IF(MedExam_Table[[#This Row],[HBA1C]]&lt;5.7,"Normal",IF(MedExam_Table[[#This Row],[HBA1C]]&lt;6.4,"Prediabetes","Diabetes"))</f>
        <v>Normal</v>
      </c>
      <c r="N1829" t="str">
        <f>PROPER(MedExam_Table[[#This Row],[Any Transplants]])</f>
        <v>No</v>
      </c>
    </row>
    <row r="1830" spans="1:14" x14ac:dyDescent="0.3">
      <c r="A1830" t="s">
        <v>1829</v>
      </c>
      <c r="B1830">
        <v>29.15</v>
      </c>
      <c r="C1830">
        <v>4.45</v>
      </c>
      <c r="D1830" t="s">
        <v>2382</v>
      </c>
      <c r="E1830" t="s">
        <v>2380</v>
      </c>
      <c r="F1830" t="s">
        <v>2380</v>
      </c>
      <c r="G1830">
        <v>1</v>
      </c>
      <c r="H1830" t="s">
        <v>2382</v>
      </c>
      <c r="I1830" s="9">
        <f>IF(MedExam_Table[[#This Row],[NumberOfMajorSurgeries]]="No major surgery",0,MedExam_Table[[#This Row],[NumberOfMajorSurgeries]])</f>
        <v>1</v>
      </c>
      <c r="J1830" t="str">
        <f>PROPER(MedExam_Table[[#This Row],[Heart Issues]])</f>
        <v>Yes</v>
      </c>
      <c r="K1830" t="str">
        <f>PROPER(IF(MedExam_Table[[#This Row],[smoker]]= "?","No",MedExam_Table[[#This Row],[smoker]]))</f>
        <v>Yes</v>
      </c>
      <c r="L1830" t="str">
        <f>IF(MedExam_Table[[#This Row],[BMI]]&lt;18.5,"Underweight",IF(MedExam_Table[[#This Row],[BMI]]&lt;25,"NormalWeight",IF(MedExam_Table[[#This Row],[BMI]]&lt;=30,"OverWeight","Obesity")))</f>
        <v>OverWeight</v>
      </c>
      <c r="M1830" t="str">
        <f>IF(MedExam_Table[[#This Row],[HBA1C]]&lt;5.7,"Normal",IF(MedExam_Table[[#This Row],[HBA1C]]&lt;6.4,"Prediabetes","Diabetes"))</f>
        <v>Normal</v>
      </c>
      <c r="N1830" t="str">
        <f>PROPER(MedExam_Table[[#This Row],[Any Transplants]])</f>
        <v>No</v>
      </c>
    </row>
    <row r="1831" spans="1:14" x14ac:dyDescent="0.3">
      <c r="A1831" t="s">
        <v>1828</v>
      </c>
      <c r="B1831">
        <v>27.28</v>
      </c>
      <c r="C1831">
        <v>4.72</v>
      </c>
      <c r="D1831" t="s">
        <v>2380</v>
      </c>
      <c r="E1831" t="s">
        <v>2382</v>
      </c>
      <c r="F1831" t="s">
        <v>2380</v>
      </c>
      <c r="G1831">
        <v>1</v>
      </c>
      <c r="H1831" t="s">
        <v>2382</v>
      </c>
      <c r="I1831" s="9">
        <f>IF(MedExam_Table[[#This Row],[NumberOfMajorSurgeries]]="No major surgery",0,MedExam_Table[[#This Row],[NumberOfMajorSurgeries]])</f>
        <v>1</v>
      </c>
      <c r="J1831" t="str">
        <f>PROPER(MedExam_Table[[#This Row],[Heart Issues]])</f>
        <v>No</v>
      </c>
      <c r="K1831" t="str">
        <f>PROPER(IF(MedExam_Table[[#This Row],[smoker]]= "?","No",MedExam_Table[[#This Row],[smoker]]))</f>
        <v>Yes</v>
      </c>
      <c r="L1831" t="str">
        <f>IF(MedExam_Table[[#This Row],[BMI]]&lt;18.5,"Underweight",IF(MedExam_Table[[#This Row],[BMI]]&lt;25,"NormalWeight",IF(MedExam_Table[[#This Row],[BMI]]&lt;=30,"OverWeight","Obesity")))</f>
        <v>OverWeight</v>
      </c>
      <c r="M1831" t="str">
        <f>IF(MedExam_Table[[#This Row],[HBA1C]]&lt;5.7,"Normal",IF(MedExam_Table[[#This Row],[HBA1C]]&lt;6.4,"Prediabetes","Diabetes"))</f>
        <v>Normal</v>
      </c>
      <c r="N1831" t="str">
        <f>PROPER(MedExam_Table[[#This Row],[Any Transplants]])</f>
        <v>Yes</v>
      </c>
    </row>
    <row r="1832" spans="1:14" x14ac:dyDescent="0.3">
      <c r="A1832" t="s">
        <v>1827</v>
      </c>
      <c r="B1832">
        <v>32.229999999999997</v>
      </c>
      <c r="C1832">
        <v>4.6500000000000004</v>
      </c>
      <c r="D1832" t="s">
        <v>2382</v>
      </c>
      <c r="E1832" t="s">
        <v>2380</v>
      </c>
      <c r="F1832" t="s">
        <v>2383</v>
      </c>
      <c r="G1832">
        <v>1</v>
      </c>
      <c r="H1832" t="s">
        <v>2380</v>
      </c>
      <c r="I1832" s="9">
        <f>IF(MedExam_Table[[#This Row],[NumberOfMajorSurgeries]]="No major surgery",0,MedExam_Table[[#This Row],[NumberOfMajorSurgeries]])</f>
        <v>1</v>
      </c>
      <c r="J1832" t="str">
        <f>PROPER(MedExam_Table[[#This Row],[Heart Issues]])</f>
        <v>Yes</v>
      </c>
      <c r="K1832" t="str">
        <f>PROPER(IF(MedExam_Table[[#This Row],[smoker]]= "?","No",MedExam_Table[[#This Row],[smoker]]))</f>
        <v>No</v>
      </c>
      <c r="L1832" t="str">
        <f>IF(MedExam_Table[[#This Row],[BMI]]&lt;18.5,"Underweight",IF(MedExam_Table[[#This Row],[BMI]]&lt;25,"NormalWeight",IF(MedExam_Table[[#This Row],[BMI]]&lt;=30,"OverWeight","Obesity")))</f>
        <v>Obesity</v>
      </c>
      <c r="M1832" t="str">
        <f>IF(MedExam_Table[[#This Row],[HBA1C]]&lt;5.7,"Normal",IF(MedExam_Table[[#This Row],[HBA1C]]&lt;6.4,"Prediabetes","Diabetes"))</f>
        <v>Normal</v>
      </c>
      <c r="N1832" t="str">
        <f>PROPER(MedExam_Table[[#This Row],[Any Transplants]])</f>
        <v>No</v>
      </c>
    </row>
    <row r="1833" spans="1:14" x14ac:dyDescent="0.3">
      <c r="A1833" t="s">
        <v>1826</v>
      </c>
      <c r="B1833">
        <v>44.2</v>
      </c>
      <c r="C1833">
        <v>11.34</v>
      </c>
      <c r="D1833" t="s">
        <v>2382</v>
      </c>
      <c r="E1833" t="s">
        <v>2380</v>
      </c>
      <c r="F1833" t="s">
        <v>2383</v>
      </c>
      <c r="G1833">
        <v>1</v>
      </c>
      <c r="H1833" t="s">
        <v>2380</v>
      </c>
      <c r="I1833" s="9">
        <f>IF(MedExam_Table[[#This Row],[NumberOfMajorSurgeries]]="No major surgery",0,MedExam_Table[[#This Row],[NumberOfMajorSurgeries]])</f>
        <v>1</v>
      </c>
      <c r="J1833" t="str">
        <f>PROPER(MedExam_Table[[#This Row],[Heart Issues]])</f>
        <v>Yes</v>
      </c>
      <c r="K1833" t="str">
        <f>PROPER(IF(MedExam_Table[[#This Row],[smoker]]= "?","No",MedExam_Table[[#This Row],[smoker]]))</f>
        <v>No</v>
      </c>
      <c r="L1833" t="str">
        <f>IF(MedExam_Table[[#This Row],[BMI]]&lt;18.5,"Underweight",IF(MedExam_Table[[#This Row],[BMI]]&lt;25,"NormalWeight",IF(MedExam_Table[[#This Row],[BMI]]&lt;=30,"OverWeight","Obesity")))</f>
        <v>Obesity</v>
      </c>
      <c r="M1833" t="str">
        <f>IF(MedExam_Table[[#This Row],[HBA1C]]&lt;5.7,"Normal",IF(MedExam_Table[[#This Row],[HBA1C]]&lt;6.4,"Prediabetes","Diabetes"))</f>
        <v>Diabetes</v>
      </c>
      <c r="N1833" t="str">
        <f>PROPER(MedExam_Table[[#This Row],[Any Transplants]])</f>
        <v>No</v>
      </c>
    </row>
    <row r="1834" spans="1:14" x14ac:dyDescent="0.3">
      <c r="A1834" t="s">
        <v>1825</v>
      </c>
      <c r="B1834">
        <v>29.734999999999999</v>
      </c>
      <c r="C1834">
        <v>4.53</v>
      </c>
      <c r="D1834" t="s">
        <v>2380</v>
      </c>
      <c r="E1834" t="s">
        <v>2380</v>
      </c>
      <c r="F1834" t="s">
        <v>2383</v>
      </c>
      <c r="G1834">
        <v>1</v>
      </c>
      <c r="H1834" t="s">
        <v>2380</v>
      </c>
      <c r="I1834" s="9">
        <f>IF(MedExam_Table[[#This Row],[NumberOfMajorSurgeries]]="No major surgery",0,MedExam_Table[[#This Row],[NumberOfMajorSurgeries]])</f>
        <v>1</v>
      </c>
      <c r="J1834" t="str">
        <f>PROPER(MedExam_Table[[#This Row],[Heart Issues]])</f>
        <v>No</v>
      </c>
      <c r="K1834" t="str">
        <f>PROPER(IF(MedExam_Table[[#This Row],[smoker]]= "?","No",MedExam_Table[[#This Row],[smoker]]))</f>
        <v>No</v>
      </c>
      <c r="L1834" t="str">
        <f>IF(MedExam_Table[[#This Row],[BMI]]&lt;18.5,"Underweight",IF(MedExam_Table[[#This Row],[BMI]]&lt;25,"NormalWeight",IF(MedExam_Table[[#This Row],[BMI]]&lt;=30,"OverWeight","Obesity")))</f>
        <v>OverWeight</v>
      </c>
      <c r="M1834" t="str">
        <f>IF(MedExam_Table[[#This Row],[HBA1C]]&lt;5.7,"Normal",IF(MedExam_Table[[#This Row],[HBA1C]]&lt;6.4,"Prediabetes","Diabetes"))</f>
        <v>Normal</v>
      </c>
      <c r="N1834" t="str">
        <f>PROPER(MedExam_Table[[#This Row],[Any Transplants]])</f>
        <v>No</v>
      </c>
    </row>
    <row r="1835" spans="1:14" x14ac:dyDescent="0.3">
      <c r="A1835" t="s">
        <v>1824</v>
      </c>
      <c r="B1835">
        <v>28.31</v>
      </c>
      <c r="C1835">
        <v>6.35</v>
      </c>
      <c r="D1835" t="s">
        <v>2380</v>
      </c>
      <c r="E1835" t="s">
        <v>2380</v>
      </c>
      <c r="F1835" t="s">
        <v>2380</v>
      </c>
      <c r="G1835" t="s">
        <v>2381</v>
      </c>
      <c r="H1835" t="s">
        <v>2382</v>
      </c>
      <c r="I1835" s="9">
        <f>IF(MedExam_Table[[#This Row],[NumberOfMajorSurgeries]]="No major surgery",0,MedExam_Table[[#This Row],[NumberOfMajorSurgeries]])</f>
        <v>0</v>
      </c>
      <c r="J1835" t="str">
        <f>PROPER(MedExam_Table[[#This Row],[Heart Issues]])</f>
        <v>No</v>
      </c>
      <c r="K1835" t="str">
        <f>PROPER(IF(MedExam_Table[[#This Row],[smoker]]= "?","No",MedExam_Table[[#This Row],[smoker]]))</f>
        <v>Yes</v>
      </c>
      <c r="L1835" t="str">
        <f>IF(MedExam_Table[[#This Row],[BMI]]&lt;18.5,"Underweight",IF(MedExam_Table[[#This Row],[BMI]]&lt;25,"NormalWeight",IF(MedExam_Table[[#This Row],[BMI]]&lt;=30,"OverWeight","Obesity")))</f>
        <v>OverWeight</v>
      </c>
      <c r="M1835" t="str">
        <f>IF(MedExam_Table[[#This Row],[HBA1C]]&lt;5.7,"Normal",IF(MedExam_Table[[#This Row],[HBA1C]]&lt;6.4,"Prediabetes","Diabetes"))</f>
        <v>Prediabetes</v>
      </c>
      <c r="N1835" t="str">
        <f>PROPER(MedExam_Table[[#This Row],[Any Transplants]])</f>
        <v>No</v>
      </c>
    </row>
    <row r="1836" spans="1:14" x14ac:dyDescent="0.3">
      <c r="A1836" t="s">
        <v>1823</v>
      </c>
      <c r="B1836">
        <v>46.62</v>
      </c>
      <c r="C1836">
        <v>8.51</v>
      </c>
      <c r="D1836" t="s">
        <v>2380</v>
      </c>
      <c r="E1836" t="s">
        <v>2380</v>
      </c>
      <c r="F1836" t="s">
        <v>2380</v>
      </c>
      <c r="G1836" t="s">
        <v>2381</v>
      </c>
      <c r="H1836" t="s">
        <v>2380</v>
      </c>
      <c r="I1836" s="9">
        <f>IF(MedExam_Table[[#This Row],[NumberOfMajorSurgeries]]="No major surgery",0,MedExam_Table[[#This Row],[NumberOfMajorSurgeries]])</f>
        <v>0</v>
      </c>
      <c r="J1836" t="str">
        <f>PROPER(MedExam_Table[[#This Row],[Heart Issues]])</f>
        <v>No</v>
      </c>
      <c r="K1836" t="str">
        <f>PROPER(IF(MedExam_Table[[#This Row],[smoker]]= "?","No",MedExam_Table[[#This Row],[smoker]]))</f>
        <v>No</v>
      </c>
      <c r="L1836" t="str">
        <f>IF(MedExam_Table[[#This Row],[BMI]]&lt;18.5,"Underweight",IF(MedExam_Table[[#This Row],[BMI]]&lt;25,"NormalWeight",IF(MedExam_Table[[#This Row],[BMI]]&lt;=30,"OverWeight","Obesity")))</f>
        <v>Obesity</v>
      </c>
      <c r="M1836" t="str">
        <f>IF(MedExam_Table[[#This Row],[HBA1C]]&lt;5.7,"Normal",IF(MedExam_Table[[#This Row],[HBA1C]]&lt;6.4,"Prediabetes","Diabetes"))</f>
        <v>Diabetes</v>
      </c>
      <c r="N1836" t="str">
        <f>PROPER(MedExam_Table[[#This Row],[Any Transplants]])</f>
        <v>No</v>
      </c>
    </row>
    <row r="1837" spans="1:14" x14ac:dyDescent="0.3">
      <c r="A1837" t="s">
        <v>1822</v>
      </c>
      <c r="B1837">
        <v>51.75</v>
      </c>
      <c r="C1837">
        <v>8.59</v>
      </c>
      <c r="D1837" t="s">
        <v>2382</v>
      </c>
      <c r="E1837" t="s">
        <v>2380</v>
      </c>
      <c r="F1837" t="s">
        <v>2380</v>
      </c>
      <c r="G1837">
        <v>1</v>
      </c>
      <c r="H1837" t="s">
        <v>2380</v>
      </c>
      <c r="I1837" s="9">
        <f>IF(MedExam_Table[[#This Row],[NumberOfMajorSurgeries]]="No major surgery",0,MedExam_Table[[#This Row],[NumberOfMajorSurgeries]])</f>
        <v>1</v>
      </c>
      <c r="J1837" t="str">
        <f>PROPER(MedExam_Table[[#This Row],[Heart Issues]])</f>
        <v>Yes</v>
      </c>
      <c r="K1837" t="str">
        <f>PROPER(IF(MedExam_Table[[#This Row],[smoker]]= "?","No",MedExam_Table[[#This Row],[smoker]]))</f>
        <v>No</v>
      </c>
      <c r="L1837" t="str">
        <f>IF(MedExam_Table[[#This Row],[BMI]]&lt;18.5,"Underweight",IF(MedExam_Table[[#This Row],[BMI]]&lt;25,"NormalWeight",IF(MedExam_Table[[#This Row],[BMI]]&lt;=30,"OverWeight","Obesity")))</f>
        <v>Obesity</v>
      </c>
      <c r="M1837" t="str">
        <f>IF(MedExam_Table[[#This Row],[HBA1C]]&lt;5.7,"Normal",IF(MedExam_Table[[#This Row],[HBA1C]]&lt;6.4,"Prediabetes","Diabetes"))</f>
        <v>Diabetes</v>
      </c>
      <c r="N1837" t="str">
        <f>PROPER(MedExam_Table[[#This Row],[Any Transplants]])</f>
        <v>No</v>
      </c>
    </row>
    <row r="1838" spans="1:14" x14ac:dyDescent="0.3">
      <c r="A1838" t="s">
        <v>2318</v>
      </c>
      <c r="B1838">
        <v>38.950000000000003</v>
      </c>
      <c r="C1838">
        <v>11.95</v>
      </c>
      <c r="D1838" t="s">
        <v>2380</v>
      </c>
      <c r="E1838" t="s">
        <v>2380</v>
      </c>
      <c r="F1838" t="s">
        <v>2380</v>
      </c>
      <c r="G1838" t="s">
        <v>2381</v>
      </c>
      <c r="H1838" t="s">
        <v>2382</v>
      </c>
      <c r="I1838" s="9">
        <f>IF(MedExam_Table[[#This Row],[NumberOfMajorSurgeries]]="No major surgery",0,MedExam_Table[[#This Row],[NumberOfMajorSurgeries]])</f>
        <v>0</v>
      </c>
      <c r="J1838" t="str">
        <f>PROPER(MedExam_Table[[#This Row],[Heart Issues]])</f>
        <v>No</v>
      </c>
      <c r="K1838" t="str">
        <f>PROPER(IF(MedExam_Table[[#This Row],[smoker]]= "?","No",MedExam_Table[[#This Row],[smoker]]))</f>
        <v>Yes</v>
      </c>
      <c r="L1838" t="str">
        <f>IF(MedExam_Table[[#This Row],[BMI]]&lt;18.5,"Underweight",IF(MedExam_Table[[#This Row],[BMI]]&lt;25,"NormalWeight",IF(MedExam_Table[[#This Row],[BMI]]&lt;=30,"OverWeight","Obesity")))</f>
        <v>Obesity</v>
      </c>
      <c r="M1838" t="str">
        <f>IF(MedExam_Table[[#This Row],[HBA1C]]&lt;5.7,"Normal",IF(MedExam_Table[[#This Row],[HBA1C]]&lt;6.4,"Prediabetes","Diabetes"))</f>
        <v>Diabetes</v>
      </c>
      <c r="N1838" t="str">
        <f>PROPER(MedExam_Table[[#This Row],[Any Transplants]])</f>
        <v>No</v>
      </c>
    </row>
    <row r="1839" spans="1:14" x14ac:dyDescent="0.3">
      <c r="A1839" t="s">
        <v>1821</v>
      </c>
      <c r="B1839">
        <v>25.7</v>
      </c>
      <c r="C1839">
        <v>4.13</v>
      </c>
      <c r="D1839" t="s">
        <v>2382</v>
      </c>
      <c r="E1839" t="s">
        <v>2380</v>
      </c>
      <c r="F1839" t="s">
        <v>2380</v>
      </c>
      <c r="G1839" t="s">
        <v>2381</v>
      </c>
      <c r="H1839" t="s">
        <v>2382</v>
      </c>
      <c r="I1839" s="9">
        <f>IF(MedExam_Table[[#This Row],[NumberOfMajorSurgeries]]="No major surgery",0,MedExam_Table[[#This Row],[NumberOfMajorSurgeries]])</f>
        <v>0</v>
      </c>
      <c r="J1839" t="str">
        <f>PROPER(MedExam_Table[[#This Row],[Heart Issues]])</f>
        <v>Yes</v>
      </c>
      <c r="K1839" t="str">
        <f>PROPER(IF(MedExam_Table[[#This Row],[smoker]]= "?","No",MedExam_Table[[#This Row],[smoker]]))</f>
        <v>Yes</v>
      </c>
      <c r="L1839" t="str">
        <f>IF(MedExam_Table[[#This Row],[BMI]]&lt;18.5,"Underweight",IF(MedExam_Table[[#This Row],[BMI]]&lt;25,"NormalWeight",IF(MedExam_Table[[#This Row],[BMI]]&lt;=30,"OverWeight","Obesity")))</f>
        <v>OverWeight</v>
      </c>
      <c r="M1839" t="str">
        <f>IF(MedExam_Table[[#This Row],[HBA1C]]&lt;5.7,"Normal",IF(MedExam_Table[[#This Row],[HBA1C]]&lt;6.4,"Prediabetes","Diabetes"))</f>
        <v>Normal</v>
      </c>
      <c r="N1839" t="str">
        <f>PROPER(MedExam_Table[[#This Row],[Any Transplants]])</f>
        <v>No</v>
      </c>
    </row>
    <row r="1840" spans="1:14" x14ac:dyDescent="0.3">
      <c r="A1840" t="s">
        <v>1820</v>
      </c>
      <c r="B1840">
        <v>31.79</v>
      </c>
      <c r="C1840">
        <v>4.55</v>
      </c>
      <c r="D1840" t="s">
        <v>2380</v>
      </c>
      <c r="E1840" t="s">
        <v>2380</v>
      </c>
      <c r="F1840" t="s">
        <v>2380</v>
      </c>
      <c r="G1840" t="s">
        <v>2381</v>
      </c>
      <c r="H1840" t="s">
        <v>2380</v>
      </c>
      <c r="I1840" s="9">
        <f>IF(MedExam_Table[[#This Row],[NumberOfMajorSurgeries]]="No major surgery",0,MedExam_Table[[#This Row],[NumberOfMajorSurgeries]])</f>
        <v>0</v>
      </c>
      <c r="J1840" t="str">
        <f>PROPER(MedExam_Table[[#This Row],[Heart Issues]])</f>
        <v>No</v>
      </c>
      <c r="K1840" t="str">
        <f>PROPER(IF(MedExam_Table[[#This Row],[smoker]]= "?","No",MedExam_Table[[#This Row],[smoker]]))</f>
        <v>No</v>
      </c>
      <c r="L1840" t="str">
        <f>IF(MedExam_Table[[#This Row],[BMI]]&lt;18.5,"Underweight",IF(MedExam_Table[[#This Row],[BMI]]&lt;25,"NormalWeight",IF(MedExam_Table[[#This Row],[BMI]]&lt;=30,"OverWeight","Obesity")))</f>
        <v>Obesity</v>
      </c>
      <c r="M1840" t="str">
        <f>IF(MedExam_Table[[#This Row],[HBA1C]]&lt;5.7,"Normal",IF(MedExam_Table[[#This Row],[HBA1C]]&lt;6.4,"Prediabetes","Diabetes"))</f>
        <v>Normal</v>
      </c>
      <c r="N1840" t="str">
        <f>PROPER(MedExam_Table[[#This Row],[Any Transplants]])</f>
        <v>No</v>
      </c>
    </row>
    <row r="1841" spans="1:14" x14ac:dyDescent="0.3">
      <c r="A1841" t="s">
        <v>1819</v>
      </c>
      <c r="B1841">
        <v>24.795000000000002</v>
      </c>
      <c r="C1841">
        <v>4.5199999999999996</v>
      </c>
      <c r="D1841" t="s">
        <v>2380</v>
      </c>
      <c r="E1841" t="s">
        <v>2380</v>
      </c>
      <c r="F1841" t="s">
        <v>2380</v>
      </c>
      <c r="G1841" t="s">
        <v>2381</v>
      </c>
      <c r="H1841" t="s">
        <v>2382</v>
      </c>
      <c r="I1841" s="9">
        <f>IF(MedExam_Table[[#This Row],[NumberOfMajorSurgeries]]="No major surgery",0,MedExam_Table[[#This Row],[NumberOfMajorSurgeries]])</f>
        <v>0</v>
      </c>
      <c r="J1841" t="str">
        <f>PROPER(MedExam_Table[[#This Row],[Heart Issues]])</f>
        <v>No</v>
      </c>
      <c r="K1841" t="str">
        <f>PROPER(IF(MedExam_Table[[#This Row],[smoker]]= "?","No",MedExam_Table[[#This Row],[smoker]]))</f>
        <v>Yes</v>
      </c>
      <c r="L1841" t="str">
        <f>IF(MedExam_Table[[#This Row],[BMI]]&lt;18.5,"Underweight",IF(MedExam_Table[[#This Row],[BMI]]&lt;25,"NormalWeight",IF(MedExam_Table[[#This Row],[BMI]]&lt;=30,"OverWeight","Obesity")))</f>
        <v>NormalWeight</v>
      </c>
      <c r="M1841" t="str">
        <f>IF(MedExam_Table[[#This Row],[HBA1C]]&lt;5.7,"Normal",IF(MedExam_Table[[#This Row],[HBA1C]]&lt;6.4,"Prediabetes","Diabetes"))</f>
        <v>Normal</v>
      </c>
      <c r="N1841" t="str">
        <f>PROPER(MedExam_Table[[#This Row],[Any Transplants]])</f>
        <v>No</v>
      </c>
    </row>
    <row r="1842" spans="1:14" x14ac:dyDescent="0.3">
      <c r="A1842" t="s">
        <v>1818</v>
      </c>
      <c r="B1842">
        <v>53.98</v>
      </c>
      <c r="C1842">
        <v>5.07</v>
      </c>
      <c r="D1842" t="s">
        <v>2380</v>
      </c>
      <c r="E1842" t="s">
        <v>2380</v>
      </c>
      <c r="F1842" t="s">
        <v>2383</v>
      </c>
      <c r="G1842">
        <v>1</v>
      </c>
      <c r="H1842" t="s">
        <v>2380</v>
      </c>
      <c r="I1842" s="9">
        <f>IF(MedExam_Table[[#This Row],[NumberOfMajorSurgeries]]="No major surgery",0,MedExam_Table[[#This Row],[NumberOfMajorSurgeries]])</f>
        <v>1</v>
      </c>
      <c r="J1842" t="str">
        <f>PROPER(MedExam_Table[[#This Row],[Heart Issues]])</f>
        <v>No</v>
      </c>
      <c r="K1842" t="str">
        <f>PROPER(IF(MedExam_Table[[#This Row],[smoker]]= "?","No",MedExam_Table[[#This Row],[smoker]]))</f>
        <v>No</v>
      </c>
      <c r="L1842" t="str">
        <f>IF(MedExam_Table[[#This Row],[BMI]]&lt;18.5,"Underweight",IF(MedExam_Table[[#This Row],[BMI]]&lt;25,"NormalWeight",IF(MedExam_Table[[#This Row],[BMI]]&lt;=30,"OverWeight","Obesity")))</f>
        <v>Obesity</v>
      </c>
      <c r="M1842" t="str">
        <f>IF(MedExam_Table[[#This Row],[HBA1C]]&lt;5.7,"Normal",IF(MedExam_Table[[#This Row],[HBA1C]]&lt;6.4,"Prediabetes","Diabetes"))</f>
        <v>Normal</v>
      </c>
      <c r="N1842" t="str">
        <f>PROPER(MedExam_Table[[#This Row],[Any Transplants]])</f>
        <v>No</v>
      </c>
    </row>
    <row r="1843" spans="1:14" x14ac:dyDescent="0.3">
      <c r="A1843" t="s">
        <v>1817</v>
      </c>
      <c r="B1843">
        <v>41.325000000000003</v>
      </c>
      <c r="C1843">
        <v>4.04</v>
      </c>
      <c r="D1843" t="s">
        <v>2382</v>
      </c>
      <c r="E1843" t="s">
        <v>2380</v>
      </c>
      <c r="F1843" t="s">
        <v>2383</v>
      </c>
      <c r="G1843">
        <v>1</v>
      </c>
      <c r="H1843" t="s">
        <v>2380</v>
      </c>
      <c r="I1843" s="9">
        <f>IF(MedExam_Table[[#This Row],[NumberOfMajorSurgeries]]="No major surgery",0,MedExam_Table[[#This Row],[NumberOfMajorSurgeries]])</f>
        <v>1</v>
      </c>
      <c r="J1843" t="str">
        <f>PROPER(MedExam_Table[[#This Row],[Heart Issues]])</f>
        <v>Yes</v>
      </c>
      <c r="K1843" t="str">
        <f>PROPER(IF(MedExam_Table[[#This Row],[smoker]]= "?","No",MedExam_Table[[#This Row],[smoker]]))</f>
        <v>No</v>
      </c>
      <c r="L1843" t="str">
        <f>IF(MedExam_Table[[#This Row],[BMI]]&lt;18.5,"Underweight",IF(MedExam_Table[[#This Row],[BMI]]&lt;25,"NormalWeight",IF(MedExam_Table[[#This Row],[BMI]]&lt;=30,"OverWeight","Obesity")))</f>
        <v>Obesity</v>
      </c>
      <c r="M1843" t="str">
        <f>IF(MedExam_Table[[#This Row],[HBA1C]]&lt;5.7,"Normal",IF(MedExam_Table[[#This Row],[HBA1C]]&lt;6.4,"Prediabetes","Diabetes"))</f>
        <v>Normal</v>
      </c>
      <c r="N1843" t="str">
        <f>PROPER(MedExam_Table[[#This Row],[Any Transplants]])</f>
        <v>No</v>
      </c>
    </row>
    <row r="1844" spans="1:14" x14ac:dyDescent="0.3">
      <c r="A1844" t="s">
        <v>1816</v>
      </c>
      <c r="B1844">
        <v>51.65</v>
      </c>
      <c r="C1844">
        <v>5.3</v>
      </c>
      <c r="D1844" t="s">
        <v>2382</v>
      </c>
      <c r="E1844" t="s">
        <v>2380</v>
      </c>
      <c r="F1844" t="s">
        <v>2380</v>
      </c>
      <c r="G1844" t="s">
        <v>2381</v>
      </c>
      <c r="H1844" t="s">
        <v>2380</v>
      </c>
      <c r="I1844" s="9">
        <f>IF(MedExam_Table[[#This Row],[NumberOfMajorSurgeries]]="No major surgery",0,MedExam_Table[[#This Row],[NumberOfMajorSurgeries]])</f>
        <v>0</v>
      </c>
      <c r="J1844" t="str">
        <f>PROPER(MedExam_Table[[#This Row],[Heart Issues]])</f>
        <v>Yes</v>
      </c>
      <c r="K1844" t="str">
        <f>PROPER(IF(MedExam_Table[[#This Row],[smoker]]= "?","No",MedExam_Table[[#This Row],[smoker]]))</f>
        <v>No</v>
      </c>
      <c r="L1844" t="str">
        <f>IF(MedExam_Table[[#This Row],[BMI]]&lt;18.5,"Underweight",IF(MedExam_Table[[#This Row],[BMI]]&lt;25,"NormalWeight",IF(MedExam_Table[[#This Row],[BMI]]&lt;=30,"OverWeight","Obesity")))</f>
        <v>Obesity</v>
      </c>
      <c r="M1844" t="str">
        <f>IF(MedExam_Table[[#This Row],[HBA1C]]&lt;5.7,"Normal",IF(MedExam_Table[[#This Row],[HBA1C]]&lt;6.4,"Prediabetes","Diabetes"))</f>
        <v>Normal</v>
      </c>
      <c r="N1844" t="str">
        <f>PROPER(MedExam_Table[[#This Row],[Any Transplants]])</f>
        <v>No</v>
      </c>
    </row>
    <row r="1845" spans="1:14" x14ac:dyDescent="0.3">
      <c r="A1845" t="s">
        <v>1815</v>
      </c>
      <c r="B1845">
        <v>44.52</v>
      </c>
      <c r="C1845">
        <v>8.64</v>
      </c>
      <c r="D1845" t="s">
        <v>2382</v>
      </c>
      <c r="E1845" t="s">
        <v>2380</v>
      </c>
      <c r="F1845" t="s">
        <v>2383</v>
      </c>
      <c r="G1845">
        <v>1</v>
      </c>
      <c r="H1845" t="s">
        <v>2380</v>
      </c>
      <c r="I1845" s="9">
        <f>IF(MedExam_Table[[#This Row],[NumberOfMajorSurgeries]]="No major surgery",0,MedExam_Table[[#This Row],[NumberOfMajorSurgeries]])</f>
        <v>1</v>
      </c>
      <c r="J1845" t="str">
        <f>PROPER(MedExam_Table[[#This Row],[Heart Issues]])</f>
        <v>Yes</v>
      </c>
      <c r="K1845" t="str">
        <f>PROPER(IF(MedExam_Table[[#This Row],[smoker]]= "?","No",MedExam_Table[[#This Row],[smoker]]))</f>
        <v>No</v>
      </c>
      <c r="L1845" t="str">
        <f>IF(MedExam_Table[[#This Row],[BMI]]&lt;18.5,"Underweight",IF(MedExam_Table[[#This Row],[BMI]]&lt;25,"NormalWeight",IF(MedExam_Table[[#This Row],[BMI]]&lt;=30,"OverWeight","Obesity")))</f>
        <v>Obesity</v>
      </c>
      <c r="M1845" t="str">
        <f>IF(MedExam_Table[[#This Row],[HBA1C]]&lt;5.7,"Normal",IF(MedExam_Table[[#This Row],[HBA1C]]&lt;6.4,"Prediabetes","Diabetes"))</f>
        <v>Diabetes</v>
      </c>
      <c r="N1845" t="str">
        <f>PROPER(MedExam_Table[[#This Row],[Any Transplants]])</f>
        <v>No</v>
      </c>
    </row>
    <row r="1846" spans="1:14" x14ac:dyDescent="0.3">
      <c r="A1846" t="s">
        <v>1814</v>
      </c>
      <c r="B1846">
        <v>53.29</v>
      </c>
      <c r="C1846">
        <v>4.03</v>
      </c>
      <c r="D1846" t="s">
        <v>2380</v>
      </c>
      <c r="E1846" t="s">
        <v>2380</v>
      </c>
      <c r="F1846" t="s">
        <v>2383</v>
      </c>
      <c r="G1846">
        <v>1</v>
      </c>
      <c r="H1846" t="s">
        <v>2380</v>
      </c>
      <c r="I1846" s="9">
        <f>IF(MedExam_Table[[#This Row],[NumberOfMajorSurgeries]]="No major surgery",0,MedExam_Table[[#This Row],[NumberOfMajorSurgeries]])</f>
        <v>1</v>
      </c>
      <c r="J1846" t="str">
        <f>PROPER(MedExam_Table[[#This Row],[Heart Issues]])</f>
        <v>No</v>
      </c>
      <c r="K1846" t="str">
        <f>PROPER(IF(MedExam_Table[[#This Row],[smoker]]= "?","No",MedExam_Table[[#This Row],[smoker]]))</f>
        <v>No</v>
      </c>
      <c r="L1846" t="str">
        <f>IF(MedExam_Table[[#This Row],[BMI]]&lt;18.5,"Underweight",IF(MedExam_Table[[#This Row],[BMI]]&lt;25,"NormalWeight",IF(MedExam_Table[[#This Row],[BMI]]&lt;=30,"OverWeight","Obesity")))</f>
        <v>Obesity</v>
      </c>
      <c r="M1846" t="str">
        <f>IF(MedExam_Table[[#This Row],[HBA1C]]&lt;5.7,"Normal",IF(MedExam_Table[[#This Row],[HBA1C]]&lt;6.4,"Prediabetes","Diabetes"))</f>
        <v>Normal</v>
      </c>
      <c r="N1846" t="str">
        <f>PROPER(MedExam_Table[[#This Row],[Any Transplants]])</f>
        <v>No</v>
      </c>
    </row>
    <row r="1847" spans="1:14" x14ac:dyDescent="0.3">
      <c r="A1847" t="s">
        <v>1813</v>
      </c>
      <c r="B1847">
        <v>46.63</v>
      </c>
      <c r="C1847">
        <v>4.26</v>
      </c>
      <c r="D1847" t="s">
        <v>2382</v>
      </c>
      <c r="E1847" t="s">
        <v>2380</v>
      </c>
      <c r="F1847" t="s">
        <v>2380</v>
      </c>
      <c r="G1847">
        <v>2</v>
      </c>
      <c r="H1847" t="s">
        <v>2380</v>
      </c>
      <c r="I1847" s="9">
        <f>IF(MedExam_Table[[#This Row],[NumberOfMajorSurgeries]]="No major surgery",0,MedExam_Table[[#This Row],[NumberOfMajorSurgeries]])</f>
        <v>2</v>
      </c>
      <c r="J1847" t="str">
        <f>PROPER(MedExam_Table[[#This Row],[Heart Issues]])</f>
        <v>Yes</v>
      </c>
      <c r="K1847" t="str">
        <f>PROPER(IF(MedExam_Table[[#This Row],[smoker]]= "?","No",MedExam_Table[[#This Row],[smoker]]))</f>
        <v>No</v>
      </c>
      <c r="L1847" t="str">
        <f>IF(MedExam_Table[[#This Row],[BMI]]&lt;18.5,"Underweight",IF(MedExam_Table[[#This Row],[BMI]]&lt;25,"NormalWeight",IF(MedExam_Table[[#This Row],[BMI]]&lt;=30,"OverWeight","Obesity")))</f>
        <v>Obesity</v>
      </c>
      <c r="M1847" t="str">
        <f>IF(MedExam_Table[[#This Row],[HBA1C]]&lt;5.7,"Normal",IF(MedExam_Table[[#This Row],[HBA1C]]&lt;6.4,"Prediabetes","Diabetes"))</f>
        <v>Normal</v>
      </c>
      <c r="N1847" t="str">
        <f>PROPER(MedExam_Table[[#This Row],[Any Transplants]])</f>
        <v>No</v>
      </c>
    </row>
    <row r="1848" spans="1:14" x14ac:dyDescent="0.3">
      <c r="A1848" t="s">
        <v>1812</v>
      </c>
      <c r="B1848">
        <v>28.88</v>
      </c>
      <c r="C1848">
        <v>5.35</v>
      </c>
      <c r="D1848" t="s">
        <v>2380</v>
      </c>
      <c r="E1848" t="s">
        <v>2380</v>
      </c>
      <c r="F1848" t="s">
        <v>2383</v>
      </c>
      <c r="G1848">
        <v>1</v>
      </c>
      <c r="H1848" t="s">
        <v>2382</v>
      </c>
      <c r="I1848" s="9">
        <f>IF(MedExam_Table[[#This Row],[NumberOfMajorSurgeries]]="No major surgery",0,MedExam_Table[[#This Row],[NumberOfMajorSurgeries]])</f>
        <v>1</v>
      </c>
      <c r="J1848" t="str">
        <f>PROPER(MedExam_Table[[#This Row],[Heart Issues]])</f>
        <v>No</v>
      </c>
      <c r="K1848" t="str">
        <f>PROPER(IF(MedExam_Table[[#This Row],[smoker]]= "?","No",MedExam_Table[[#This Row],[smoker]]))</f>
        <v>Yes</v>
      </c>
      <c r="L1848" t="str">
        <f>IF(MedExam_Table[[#This Row],[BMI]]&lt;18.5,"Underweight",IF(MedExam_Table[[#This Row],[BMI]]&lt;25,"NormalWeight",IF(MedExam_Table[[#This Row],[BMI]]&lt;=30,"OverWeight","Obesity")))</f>
        <v>OverWeight</v>
      </c>
      <c r="M1848" t="str">
        <f>IF(MedExam_Table[[#This Row],[HBA1C]]&lt;5.7,"Normal",IF(MedExam_Table[[#This Row],[HBA1C]]&lt;6.4,"Prediabetes","Diabetes"))</f>
        <v>Normal</v>
      </c>
      <c r="N1848" t="str">
        <f>PROPER(MedExam_Table[[#This Row],[Any Transplants]])</f>
        <v>No</v>
      </c>
    </row>
    <row r="1849" spans="1:14" x14ac:dyDescent="0.3">
      <c r="A1849" t="s">
        <v>2317</v>
      </c>
      <c r="B1849">
        <v>36.630000000000003</v>
      </c>
      <c r="C1849">
        <v>7.72</v>
      </c>
      <c r="D1849" t="s">
        <v>2382</v>
      </c>
      <c r="E1849" t="s">
        <v>2380</v>
      </c>
      <c r="F1849" t="s">
        <v>2380</v>
      </c>
      <c r="G1849">
        <v>1</v>
      </c>
      <c r="H1849" t="s">
        <v>2382</v>
      </c>
      <c r="I1849" s="9">
        <f>IF(MedExam_Table[[#This Row],[NumberOfMajorSurgeries]]="No major surgery",0,MedExam_Table[[#This Row],[NumberOfMajorSurgeries]])</f>
        <v>1</v>
      </c>
      <c r="J1849" t="str">
        <f>PROPER(MedExam_Table[[#This Row],[Heart Issues]])</f>
        <v>Yes</v>
      </c>
      <c r="K1849" t="str">
        <f>PROPER(IF(MedExam_Table[[#This Row],[smoker]]= "?","No",MedExam_Table[[#This Row],[smoker]]))</f>
        <v>Yes</v>
      </c>
      <c r="L1849" t="str">
        <f>IF(MedExam_Table[[#This Row],[BMI]]&lt;18.5,"Underweight",IF(MedExam_Table[[#This Row],[BMI]]&lt;25,"NormalWeight",IF(MedExam_Table[[#This Row],[BMI]]&lt;=30,"OverWeight","Obesity")))</f>
        <v>Obesity</v>
      </c>
      <c r="M1849" t="str">
        <f>IF(MedExam_Table[[#This Row],[HBA1C]]&lt;5.7,"Normal",IF(MedExam_Table[[#This Row],[HBA1C]]&lt;6.4,"Prediabetes","Diabetes"))</f>
        <v>Diabetes</v>
      </c>
      <c r="N1849" t="str">
        <f>PROPER(MedExam_Table[[#This Row],[Any Transplants]])</f>
        <v>No</v>
      </c>
    </row>
    <row r="1850" spans="1:14" x14ac:dyDescent="0.3">
      <c r="A1850" t="s">
        <v>1811</v>
      </c>
      <c r="B1850">
        <v>23.98</v>
      </c>
      <c r="C1850">
        <v>4.9000000000000004</v>
      </c>
      <c r="D1850" t="s">
        <v>2380</v>
      </c>
      <c r="E1850" t="s">
        <v>2380</v>
      </c>
      <c r="F1850" t="s">
        <v>2380</v>
      </c>
      <c r="G1850" t="s">
        <v>2381</v>
      </c>
      <c r="H1850" t="s">
        <v>31</v>
      </c>
      <c r="I1850" s="9">
        <f>IF(MedExam_Table[[#This Row],[NumberOfMajorSurgeries]]="No major surgery",0,MedExam_Table[[#This Row],[NumberOfMajorSurgeries]])</f>
        <v>0</v>
      </c>
      <c r="J1850" t="str">
        <f>PROPER(MedExam_Table[[#This Row],[Heart Issues]])</f>
        <v>No</v>
      </c>
      <c r="K1850" t="str">
        <f>PROPER(IF(MedExam_Table[[#This Row],[smoker]]= "?","No",MedExam_Table[[#This Row],[smoker]]))</f>
        <v>No</v>
      </c>
      <c r="L1850" t="str">
        <f>IF(MedExam_Table[[#This Row],[BMI]]&lt;18.5,"Underweight",IF(MedExam_Table[[#This Row],[BMI]]&lt;25,"NormalWeight",IF(MedExam_Table[[#This Row],[BMI]]&lt;=30,"OverWeight","Obesity")))</f>
        <v>NormalWeight</v>
      </c>
      <c r="M1850" t="str">
        <f>IF(MedExam_Table[[#This Row],[HBA1C]]&lt;5.7,"Normal",IF(MedExam_Table[[#This Row],[HBA1C]]&lt;6.4,"Prediabetes","Diabetes"))</f>
        <v>Normal</v>
      </c>
      <c r="N1850" t="str">
        <f>PROPER(MedExam_Table[[#This Row],[Any Transplants]])</f>
        <v>No</v>
      </c>
    </row>
    <row r="1851" spans="1:14" x14ac:dyDescent="0.3">
      <c r="A1851" t="s">
        <v>1810</v>
      </c>
      <c r="B1851">
        <v>23.65</v>
      </c>
      <c r="C1851">
        <v>4.5</v>
      </c>
      <c r="D1851" t="s">
        <v>2380</v>
      </c>
      <c r="E1851" t="s">
        <v>2380</v>
      </c>
      <c r="F1851" t="s">
        <v>2380</v>
      </c>
      <c r="G1851" t="s">
        <v>2381</v>
      </c>
      <c r="H1851" t="s">
        <v>2380</v>
      </c>
      <c r="I1851" s="9">
        <f>IF(MedExam_Table[[#This Row],[NumberOfMajorSurgeries]]="No major surgery",0,MedExam_Table[[#This Row],[NumberOfMajorSurgeries]])</f>
        <v>0</v>
      </c>
      <c r="J1851" t="str">
        <f>PROPER(MedExam_Table[[#This Row],[Heart Issues]])</f>
        <v>No</v>
      </c>
      <c r="K1851" t="str">
        <f>PROPER(IF(MedExam_Table[[#This Row],[smoker]]= "?","No",MedExam_Table[[#This Row],[smoker]]))</f>
        <v>No</v>
      </c>
      <c r="L1851" t="str">
        <f>IF(MedExam_Table[[#This Row],[BMI]]&lt;18.5,"Underweight",IF(MedExam_Table[[#This Row],[BMI]]&lt;25,"NormalWeight",IF(MedExam_Table[[#This Row],[BMI]]&lt;=30,"OverWeight","Obesity")))</f>
        <v>NormalWeight</v>
      </c>
      <c r="M1851" t="str">
        <f>IF(MedExam_Table[[#This Row],[HBA1C]]&lt;5.7,"Normal",IF(MedExam_Table[[#This Row],[HBA1C]]&lt;6.4,"Prediabetes","Diabetes"))</f>
        <v>Normal</v>
      </c>
      <c r="N1851" t="str">
        <f>PROPER(MedExam_Table[[#This Row],[Any Transplants]])</f>
        <v>No</v>
      </c>
    </row>
    <row r="1852" spans="1:14" x14ac:dyDescent="0.3">
      <c r="A1852" t="s">
        <v>1809</v>
      </c>
      <c r="B1852">
        <v>49.09</v>
      </c>
      <c r="C1852">
        <v>8.3800000000000008</v>
      </c>
      <c r="D1852" t="s">
        <v>2382</v>
      </c>
      <c r="E1852" t="s">
        <v>2380</v>
      </c>
      <c r="F1852" t="s">
        <v>2380</v>
      </c>
      <c r="G1852">
        <v>2</v>
      </c>
      <c r="H1852" t="s">
        <v>2380</v>
      </c>
      <c r="I1852" s="9">
        <f>IF(MedExam_Table[[#This Row],[NumberOfMajorSurgeries]]="No major surgery",0,MedExam_Table[[#This Row],[NumberOfMajorSurgeries]])</f>
        <v>2</v>
      </c>
      <c r="J1852" t="str">
        <f>PROPER(MedExam_Table[[#This Row],[Heart Issues]])</f>
        <v>Yes</v>
      </c>
      <c r="K1852" t="str">
        <f>PROPER(IF(MedExam_Table[[#This Row],[smoker]]= "?","No",MedExam_Table[[#This Row],[smoker]]))</f>
        <v>No</v>
      </c>
      <c r="L1852" t="str">
        <f>IF(MedExam_Table[[#This Row],[BMI]]&lt;18.5,"Underweight",IF(MedExam_Table[[#This Row],[BMI]]&lt;25,"NormalWeight",IF(MedExam_Table[[#This Row],[BMI]]&lt;=30,"OverWeight","Obesity")))</f>
        <v>Obesity</v>
      </c>
      <c r="M1852" t="str">
        <f>IF(MedExam_Table[[#This Row],[HBA1C]]&lt;5.7,"Normal",IF(MedExam_Table[[#This Row],[HBA1C]]&lt;6.4,"Prediabetes","Diabetes"))</f>
        <v>Diabetes</v>
      </c>
      <c r="N1852" t="str">
        <f>PROPER(MedExam_Table[[#This Row],[Any Transplants]])</f>
        <v>No</v>
      </c>
    </row>
    <row r="1853" spans="1:14" x14ac:dyDescent="0.3">
      <c r="A1853" t="s">
        <v>1808</v>
      </c>
      <c r="B1853">
        <v>28.024999999999999</v>
      </c>
      <c r="C1853">
        <v>7.03</v>
      </c>
      <c r="D1853" t="s">
        <v>2380</v>
      </c>
      <c r="E1853" t="s">
        <v>2380</v>
      </c>
      <c r="F1853" t="s">
        <v>2380</v>
      </c>
      <c r="G1853" t="s">
        <v>2381</v>
      </c>
      <c r="H1853" t="s">
        <v>2382</v>
      </c>
      <c r="I1853" s="9">
        <f>IF(MedExam_Table[[#This Row],[NumberOfMajorSurgeries]]="No major surgery",0,MedExam_Table[[#This Row],[NumberOfMajorSurgeries]])</f>
        <v>0</v>
      </c>
      <c r="J1853" t="str">
        <f>PROPER(MedExam_Table[[#This Row],[Heart Issues]])</f>
        <v>No</v>
      </c>
      <c r="K1853" t="str">
        <f>PROPER(IF(MedExam_Table[[#This Row],[smoker]]= "?","No",MedExam_Table[[#This Row],[smoker]]))</f>
        <v>Yes</v>
      </c>
      <c r="L1853" t="str">
        <f>IF(MedExam_Table[[#This Row],[BMI]]&lt;18.5,"Underweight",IF(MedExam_Table[[#This Row],[BMI]]&lt;25,"NormalWeight",IF(MedExam_Table[[#This Row],[BMI]]&lt;=30,"OverWeight","Obesity")))</f>
        <v>OverWeight</v>
      </c>
      <c r="M1853" t="str">
        <f>IF(MedExam_Table[[#This Row],[HBA1C]]&lt;5.7,"Normal",IF(MedExam_Table[[#This Row],[HBA1C]]&lt;6.4,"Prediabetes","Diabetes"))</f>
        <v>Diabetes</v>
      </c>
      <c r="N1853" t="str">
        <f>PROPER(MedExam_Table[[#This Row],[Any Transplants]])</f>
        <v>No</v>
      </c>
    </row>
    <row r="1854" spans="1:14" x14ac:dyDescent="0.3">
      <c r="A1854" t="s">
        <v>1807</v>
      </c>
      <c r="B1854">
        <v>43.32</v>
      </c>
      <c r="C1854">
        <v>8.75</v>
      </c>
      <c r="D1854" t="s">
        <v>2382</v>
      </c>
      <c r="E1854" t="s">
        <v>2380</v>
      </c>
      <c r="F1854" t="s">
        <v>2383</v>
      </c>
      <c r="G1854">
        <v>1</v>
      </c>
      <c r="H1854" t="s">
        <v>2380</v>
      </c>
      <c r="I1854" s="9">
        <f>IF(MedExam_Table[[#This Row],[NumberOfMajorSurgeries]]="No major surgery",0,MedExam_Table[[#This Row],[NumberOfMajorSurgeries]])</f>
        <v>1</v>
      </c>
      <c r="J1854" t="str">
        <f>PROPER(MedExam_Table[[#This Row],[Heart Issues]])</f>
        <v>Yes</v>
      </c>
      <c r="K1854" t="str">
        <f>PROPER(IF(MedExam_Table[[#This Row],[smoker]]= "?","No",MedExam_Table[[#This Row],[smoker]]))</f>
        <v>No</v>
      </c>
      <c r="L1854" t="str">
        <f>IF(MedExam_Table[[#This Row],[BMI]]&lt;18.5,"Underweight",IF(MedExam_Table[[#This Row],[BMI]]&lt;25,"NormalWeight",IF(MedExam_Table[[#This Row],[BMI]]&lt;=30,"OverWeight","Obesity")))</f>
        <v>Obesity</v>
      </c>
      <c r="M1854" t="str">
        <f>IF(MedExam_Table[[#This Row],[HBA1C]]&lt;5.7,"Normal",IF(MedExam_Table[[#This Row],[HBA1C]]&lt;6.4,"Prediabetes","Diabetes"))</f>
        <v>Diabetes</v>
      </c>
      <c r="N1854" t="str">
        <f>PROPER(MedExam_Table[[#This Row],[Any Transplants]])</f>
        <v>No</v>
      </c>
    </row>
    <row r="1855" spans="1:14" x14ac:dyDescent="0.3">
      <c r="A1855" t="s">
        <v>1806</v>
      </c>
      <c r="B1855">
        <v>45.92</v>
      </c>
      <c r="C1855">
        <v>9.51</v>
      </c>
      <c r="D1855" t="s">
        <v>2380</v>
      </c>
      <c r="E1855" t="s">
        <v>2380</v>
      </c>
      <c r="F1855" t="s">
        <v>2380</v>
      </c>
      <c r="G1855" t="s">
        <v>2381</v>
      </c>
      <c r="H1855" t="s">
        <v>2380</v>
      </c>
      <c r="I1855" s="9">
        <f>IF(MedExam_Table[[#This Row],[NumberOfMajorSurgeries]]="No major surgery",0,MedExam_Table[[#This Row],[NumberOfMajorSurgeries]])</f>
        <v>0</v>
      </c>
      <c r="J1855" t="str">
        <f>PROPER(MedExam_Table[[#This Row],[Heart Issues]])</f>
        <v>No</v>
      </c>
      <c r="K1855" t="str">
        <f>PROPER(IF(MedExam_Table[[#This Row],[smoker]]= "?","No",MedExam_Table[[#This Row],[smoker]]))</f>
        <v>No</v>
      </c>
      <c r="L1855" t="str">
        <f>IF(MedExam_Table[[#This Row],[BMI]]&lt;18.5,"Underweight",IF(MedExam_Table[[#This Row],[BMI]]&lt;25,"NormalWeight",IF(MedExam_Table[[#This Row],[BMI]]&lt;=30,"OverWeight","Obesity")))</f>
        <v>Obesity</v>
      </c>
      <c r="M1855" t="str">
        <f>IF(MedExam_Table[[#This Row],[HBA1C]]&lt;5.7,"Normal",IF(MedExam_Table[[#This Row],[HBA1C]]&lt;6.4,"Prediabetes","Diabetes"))</f>
        <v>Diabetes</v>
      </c>
      <c r="N1855" t="str">
        <f>PROPER(MedExam_Table[[#This Row],[Any Transplants]])</f>
        <v>No</v>
      </c>
    </row>
    <row r="1856" spans="1:14" x14ac:dyDescent="0.3">
      <c r="A1856" t="s">
        <v>1805</v>
      </c>
      <c r="B1856">
        <v>44.03</v>
      </c>
      <c r="C1856">
        <v>9.36</v>
      </c>
      <c r="D1856" t="s">
        <v>2380</v>
      </c>
      <c r="E1856" t="s">
        <v>2380</v>
      </c>
      <c r="F1856" t="s">
        <v>2380</v>
      </c>
      <c r="G1856" t="s">
        <v>2381</v>
      </c>
      <c r="H1856" t="s">
        <v>2380</v>
      </c>
      <c r="I1856" s="9">
        <f>IF(MedExam_Table[[#This Row],[NumberOfMajorSurgeries]]="No major surgery",0,MedExam_Table[[#This Row],[NumberOfMajorSurgeries]])</f>
        <v>0</v>
      </c>
      <c r="J1856" t="str">
        <f>PROPER(MedExam_Table[[#This Row],[Heart Issues]])</f>
        <v>No</v>
      </c>
      <c r="K1856" t="str">
        <f>PROPER(IF(MedExam_Table[[#This Row],[smoker]]= "?","No",MedExam_Table[[#This Row],[smoker]]))</f>
        <v>No</v>
      </c>
      <c r="L1856" t="str">
        <f>IF(MedExam_Table[[#This Row],[BMI]]&lt;18.5,"Underweight",IF(MedExam_Table[[#This Row],[BMI]]&lt;25,"NormalWeight",IF(MedExam_Table[[#This Row],[BMI]]&lt;=30,"OverWeight","Obesity")))</f>
        <v>Obesity</v>
      </c>
      <c r="M1856" t="str">
        <f>IF(MedExam_Table[[#This Row],[HBA1C]]&lt;5.7,"Normal",IF(MedExam_Table[[#This Row],[HBA1C]]&lt;6.4,"Prediabetes","Diabetes"))</f>
        <v>Diabetes</v>
      </c>
      <c r="N1856" t="str">
        <f>PROPER(MedExam_Table[[#This Row],[Any Transplants]])</f>
        <v>No</v>
      </c>
    </row>
    <row r="1857" spans="1:14" x14ac:dyDescent="0.3">
      <c r="A1857" t="s">
        <v>1804</v>
      </c>
      <c r="B1857">
        <v>24.6</v>
      </c>
      <c r="C1857">
        <v>4.8099999999999996</v>
      </c>
      <c r="D1857" t="s">
        <v>2380</v>
      </c>
      <c r="E1857" t="s">
        <v>2380</v>
      </c>
      <c r="F1857" t="s">
        <v>2380</v>
      </c>
      <c r="G1857" t="s">
        <v>2381</v>
      </c>
      <c r="H1857" t="s">
        <v>2382</v>
      </c>
      <c r="I1857" s="9">
        <f>IF(MedExam_Table[[#This Row],[NumberOfMajorSurgeries]]="No major surgery",0,MedExam_Table[[#This Row],[NumberOfMajorSurgeries]])</f>
        <v>0</v>
      </c>
      <c r="J1857" t="str">
        <f>PROPER(MedExam_Table[[#This Row],[Heart Issues]])</f>
        <v>No</v>
      </c>
      <c r="K1857" t="str">
        <f>PROPER(IF(MedExam_Table[[#This Row],[smoker]]= "?","No",MedExam_Table[[#This Row],[smoker]]))</f>
        <v>Yes</v>
      </c>
      <c r="L1857" t="str">
        <f>IF(MedExam_Table[[#This Row],[BMI]]&lt;18.5,"Underweight",IF(MedExam_Table[[#This Row],[BMI]]&lt;25,"NormalWeight",IF(MedExam_Table[[#This Row],[BMI]]&lt;=30,"OverWeight","Obesity")))</f>
        <v>NormalWeight</v>
      </c>
      <c r="M1857" t="str">
        <f>IF(MedExam_Table[[#This Row],[HBA1C]]&lt;5.7,"Normal",IF(MedExam_Table[[#This Row],[HBA1C]]&lt;6.4,"Prediabetes","Diabetes"))</f>
        <v>Normal</v>
      </c>
      <c r="N1857" t="str">
        <f>PROPER(MedExam_Table[[#This Row],[Any Transplants]])</f>
        <v>No</v>
      </c>
    </row>
    <row r="1858" spans="1:14" x14ac:dyDescent="0.3">
      <c r="A1858" t="s">
        <v>1803</v>
      </c>
      <c r="B1858">
        <v>49.15</v>
      </c>
      <c r="C1858">
        <v>8.08</v>
      </c>
      <c r="D1858" t="s">
        <v>2380</v>
      </c>
      <c r="E1858" t="s">
        <v>2380</v>
      </c>
      <c r="F1858" t="s">
        <v>2380</v>
      </c>
      <c r="G1858" t="s">
        <v>2381</v>
      </c>
      <c r="H1858" t="s">
        <v>2380</v>
      </c>
      <c r="I1858" s="9">
        <f>IF(MedExam_Table[[#This Row],[NumberOfMajorSurgeries]]="No major surgery",0,MedExam_Table[[#This Row],[NumberOfMajorSurgeries]])</f>
        <v>0</v>
      </c>
      <c r="J1858" t="str">
        <f>PROPER(MedExam_Table[[#This Row],[Heart Issues]])</f>
        <v>No</v>
      </c>
      <c r="K1858" t="str">
        <f>PROPER(IF(MedExam_Table[[#This Row],[smoker]]= "?","No",MedExam_Table[[#This Row],[smoker]]))</f>
        <v>No</v>
      </c>
      <c r="L1858" t="str">
        <f>IF(MedExam_Table[[#This Row],[BMI]]&lt;18.5,"Underweight",IF(MedExam_Table[[#This Row],[BMI]]&lt;25,"NormalWeight",IF(MedExam_Table[[#This Row],[BMI]]&lt;=30,"OverWeight","Obesity")))</f>
        <v>Obesity</v>
      </c>
      <c r="M1858" t="str">
        <f>IF(MedExam_Table[[#This Row],[HBA1C]]&lt;5.7,"Normal",IF(MedExam_Table[[#This Row],[HBA1C]]&lt;6.4,"Prediabetes","Diabetes"))</f>
        <v>Diabetes</v>
      </c>
      <c r="N1858" t="str">
        <f>PROPER(MedExam_Table[[#This Row],[Any Transplants]])</f>
        <v>No</v>
      </c>
    </row>
    <row r="1859" spans="1:14" x14ac:dyDescent="0.3">
      <c r="A1859" t="s">
        <v>1802</v>
      </c>
      <c r="B1859">
        <v>28.31</v>
      </c>
      <c r="C1859">
        <v>6.29</v>
      </c>
      <c r="D1859" t="s">
        <v>2380</v>
      </c>
      <c r="E1859" t="s">
        <v>2380</v>
      </c>
      <c r="F1859" t="s">
        <v>2383</v>
      </c>
      <c r="G1859">
        <v>1</v>
      </c>
      <c r="H1859" t="s">
        <v>2382</v>
      </c>
      <c r="I1859" s="9">
        <f>IF(MedExam_Table[[#This Row],[NumberOfMajorSurgeries]]="No major surgery",0,MedExam_Table[[#This Row],[NumberOfMajorSurgeries]])</f>
        <v>1</v>
      </c>
      <c r="J1859" t="str">
        <f>PROPER(MedExam_Table[[#This Row],[Heart Issues]])</f>
        <v>No</v>
      </c>
      <c r="K1859" t="str">
        <f>PROPER(IF(MedExam_Table[[#This Row],[smoker]]= "?","No",MedExam_Table[[#This Row],[smoker]]))</f>
        <v>Yes</v>
      </c>
      <c r="L1859" t="str">
        <f>IF(MedExam_Table[[#This Row],[BMI]]&lt;18.5,"Underweight",IF(MedExam_Table[[#This Row],[BMI]]&lt;25,"NormalWeight",IF(MedExam_Table[[#This Row],[BMI]]&lt;=30,"OverWeight","Obesity")))</f>
        <v>OverWeight</v>
      </c>
      <c r="M1859" t="str">
        <f>IF(MedExam_Table[[#This Row],[HBA1C]]&lt;5.7,"Normal",IF(MedExam_Table[[#This Row],[HBA1C]]&lt;6.4,"Prediabetes","Diabetes"))</f>
        <v>Prediabetes</v>
      </c>
      <c r="N1859" t="str">
        <f>PROPER(MedExam_Table[[#This Row],[Any Transplants]])</f>
        <v>No</v>
      </c>
    </row>
    <row r="1860" spans="1:14" x14ac:dyDescent="0.3">
      <c r="A1860" t="s">
        <v>2316</v>
      </c>
      <c r="B1860">
        <v>34.200000000000003</v>
      </c>
      <c r="C1860">
        <v>5.75</v>
      </c>
      <c r="D1860" t="s">
        <v>2380</v>
      </c>
      <c r="E1860" t="s">
        <v>2380</v>
      </c>
      <c r="F1860" t="s">
        <v>2380</v>
      </c>
      <c r="G1860">
        <v>2</v>
      </c>
      <c r="H1860" t="s">
        <v>2382</v>
      </c>
      <c r="I1860" s="9">
        <f>IF(MedExam_Table[[#This Row],[NumberOfMajorSurgeries]]="No major surgery",0,MedExam_Table[[#This Row],[NumberOfMajorSurgeries]])</f>
        <v>2</v>
      </c>
      <c r="J1860" t="str">
        <f>PROPER(MedExam_Table[[#This Row],[Heart Issues]])</f>
        <v>No</v>
      </c>
      <c r="K1860" t="str">
        <f>PROPER(IF(MedExam_Table[[#This Row],[smoker]]= "?","No",MedExam_Table[[#This Row],[smoker]]))</f>
        <v>Yes</v>
      </c>
      <c r="L1860" t="str">
        <f>IF(MedExam_Table[[#This Row],[BMI]]&lt;18.5,"Underweight",IF(MedExam_Table[[#This Row],[BMI]]&lt;25,"NormalWeight",IF(MedExam_Table[[#This Row],[BMI]]&lt;=30,"OverWeight","Obesity")))</f>
        <v>Obesity</v>
      </c>
      <c r="M1860" t="str">
        <f>IF(MedExam_Table[[#This Row],[HBA1C]]&lt;5.7,"Normal",IF(MedExam_Table[[#This Row],[HBA1C]]&lt;6.4,"Prediabetes","Diabetes"))</f>
        <v>Prediabetes</v>
      </c>
      <c r="N1860" t="str">
        <f>PROPER(MedExam_Table[[#This Row],[Any Transplants]])</f>
        <v>No</v>
      </c>
    </row>
    <row r="1861" spans="1:14" x14ac:dyDescent="0.3">
      <c r="A1861" t="s">
        <v>1801</v>
      </c>
      <c r="B1861">
        <v>22.99</v>
      </c>
      <c r="C1861">
        <v>6.29</v>
      </c>
      <c r="D1861" t="s">
        <v>2380</v>
      </c>
      <c r="E1861" t="s">
        <v>2380</v>
      </c>
      <c r="F1861" t="s">
        <v>2380</v>
      </c>
      <c r="G1861">
        <v>1</v>
      </c>
      <c r="H1861" t="s">
        <v>2382</v>
      </c>
      <c r="I1861" s="9">
        <f>IF(MedExam_Table[[#This Row],[NumberOfMajorSurgeries]]="No major surgery",0,MedExam_Table[[#This Row],[NumberOfMajorSurgeries]])</f>
        <v>1</v>
      </c>
      <c r="J1861" t="str">
        <f>PROPER(MedExam_Table[[#This Row],[Heart Issues]])</f>
        <v>No</v>
      </c>
      <c r="K1861" t="str">
        <f>PROPER(IF(MedExam_Table[[#This Row],[smoker]]= "?","No",MedExam_Table[[#This Row],[smoker]]))</f>
        <v>Yes</v>
      </c>
      <c r="L1861" t="str">
        <f>IF(MedExam_Table[[#This Row],[BMI]]&lt;18.5,"Underweight",IF(MedExam_Table[[#This Row],[BMI]]&lt;25,"NormalWeight",IF(MedExam_Table[[#This Row],[BMI]]&lt;=30,"OverWeight","Obesity")))</f>
        <v>NormalWeight</v>
      </c>
      <c r="M1861" t="str">
        <f>IF(MedExam_Table[[#This Row],[HBA1C]]&lt;5.7,"Normal",IF(MedExam_Table[[#This Row],[HBA1C]]&lt;6.4,"Prediabetes","Diabetes"))</f>
        <v>Prediabetes</v>
      </c>
      <c r="N1861" t="str">
        <f>PROPER(MedExam_Table[[#This Row],[Any Transplants]])</f>
        <v>No</v>
      </c>
    </row>
    <row r="1862" spans="1:14" x14ac:dyDescent="0.3">
      <c r="A1862" t="s">
        <v>1800</v>
      </c>
      <c r="B1862">
        <v>29.07</v>
      </c>
      <c r="C1862">
        <v>5.12</v>
      </c>
      <c r="D1862" t="s">
        <v>2380</v>
      </c>
      <c r="E1862" t="s">
        <v>2380</v>
      </c>
      <c r="F1862" t="s">
        <v>2383</v>
      </c>
      <c r="G1862">
        <v>1</v>
      </c>
      <c r="H1862" t="s">
        <v>2382</v>
      </c>
      <c r="I1862" s="9">
        <f>IF(MedExam_Table[[#This Row],[NumberOfMajorSurgeries]]="No major surgery",0,MedExam_Table[[#This Row],[NumberOfMajorSurgeries]])</f>
        <v>1</v>
      </c>
      <c r="J1862" t="str">
        <f>PROPER(MedExam_Table[[#This Row],[Heart Issues]])</f>
        <v>No</v>
      </c>
      <c r="K1862" t="str">
        <f>PROPER(IF(MedExam_Table[[#This Row],[smoker]]= "?","No",MedExam_Table[[#This Row],[smoker]]))</f>
        <v>Yes</v>
      </c>
      <c r="L1862" t="str">
        <f>IF(MedExam_Table[[#This Row],[BMI]]&lt;18.5,"Underweight",IF(MedExam_Table[[#This Row],[BMI]]&lt;25,"NormalWeight",IF(MedExam_Table[[#This Row],[BMI]]&lt;=30,"OverWeight","Obesity")))</f>
        <v>OverWeight</v>
      </c>
      <c r="M1862" t="str">
        <f>IF(MedExam_Table[[#This Row],[HBA1C]]&lt;5.7,"Normal",IF(MedExam_Table[[#This Row],[HBA1C]]&lt;6.4,"Prediabetes","Diabetes"))</f>
        <v>Normal</v>
      </c>
      <c r="N1862" t="str">
        <f>PROPER(MedExam_Table[[#This Row],[Any Transplants]])</f>
        <v>No</v>
      </c>
    </row>
    <row r="1863" spans="1:14" x14ac:dyDescent="0.3">
      <c r="A1863" t="s">
        <v>1799</v>
      </c>
      <c r="B1863">
        <v>42.02</v>
      </c>
      <c r="C1863">
        <v>9.9499999999999993</v>
      </c>
      <c r="D1863" t="s">
        <v>2382</v>
      </c>
      <c r="E1863" t="s">
        <v>2380</v>
      </c>
      <c r="F1863" t="s">
        <v>2383</v>
      </c>
      <c r="G1863">
        <v>1</v>
      </c>
      <c r="H1863" t="s">
        <v>2380</v>
      </c>
      <c r="I1863" s="9">
        <f>IF(MedExam_Table[[#This Row],[NumberOfMajorSurgeries]]="No major surgery",0,MedExam_Table[[#This Row],[NumberOfMajorSurgeries]])</f>
        <v>1</v>
      </c>
      <c r="J1863" t="str">
        <f>PROPER(MedExam_Table[[#This Row],[Heart Issues]])</f>
        <v>Yes</v>
      </c>
      <c r="K1863" t="str">
        <f>PROPER(IF(MedExam_Table[[#This Row],[smoker]]= "?","No",MedExam_Table[[#This Row],[smoker]]))</f>
        <v>No</v>
      </c>
      <c r="L1863" t="str">
        <f>IF(MedExam_Table[[#This Row],[BMI]]&lt;18.5,"Underweight",IF(MedExam_Table[[#This Row],[BMI]]&lt;25,"NormalWeight",IF(MedExam_Table[[#This Row],[BMI]]&lt;=30,"OverWeight","Obesity")))</f>
        <v>Obesity</v>
      </c>
      <c r="M1863" t="str">
        <f>IF(MedExam_Table[[#This Row],[HBA1C]]&lt;5.7,"Normal",IF(MedExam_Table[[#This Row],[HBA1C]]&lt;6.4,"Prediabetes","Diabetes"))</f>
        <v>Diabetes</v>
      </c>
      <c r="N1863" t="str">
        <f>PROPER(MedExam_Table[[#This Row],[Any Transplants]])</f>
        <v>No</v>
      </c>
    </row>
    <row r="1864" spans="1:14" x14ac:dyDescent="0.3">
      <c r="A1864" t="s">
        <v>1798</v>
      </c>
      <c r="B1864">
        <v>49.07</v>
      </c>
      <c r="C1864">
        <v>9.08</v>
      </c>
      <c r="D1864" t="s">
        <v>2382</v>
      </c>
      <c r="E1864" t="s">
        <v>2380</v>
      </c>
      <c r="F1864" t="s">
        <v>2380</v>
      </c>
      <c r="G1864">
        <v>1</v>
      </c>
      <c r="H1864" t="s">
        <v>2380</v>
      </c>
      <c r="I1864" s="9">
        <f>IF(MedExam_Table[[#This Row],[NumberOfMajorSurgeries]]="No major surgery",0,MedExam_Table[[#This Row],[NumberOfMajorSurgeries]])</f>
        <v>1</v>
      </c>
      <c r="J1864" t="str">
        <f>PROPER(MedExam_Table[[#This Row],[Heart Issues]])</f>
        <v>Yes</v>
      </c>
      <c r="K1864" t="str">
        <f>PROPER(IF(MedExam_Table[[#This Row],[smoker]]= "?","No",MedExam_Table[[#This Row],[smoker]]))</f>
        <v>No</v>
      </c>
      <c r="L1864" t="str">
        <f>IF(MedExam_Table[[#This Row],[BMI]]&lt;18.5,"Underweight",IF(MedExam_Table[[#This Row],[BMI]]&lt;25,"NormalWeight",IF(MedExam_Table[[#This Row],[BMI]]&lt;=30,"OverWeight","Obesity")))</f>
        <v>Obesity</v>
      </c>
      <c r="M1864" t="str">
        <f>IF(MedExam_Table[[#This Row],[HBA1C]]&lt;5.7,"Normal",IF(MedExam_Table[[#This Row],[HBA1C]]&lt;6.4,"Prediabetes","Diabetes"))</f>
        <v>Diabetes</v>
      </c>
      <c r="N1864" t="str">
        <f>PROPER(MedExam_Table[[#This Row],[Any Transplants]])</f>
        <v>No</v>
      </c>
    </row>
    <row r="1865" spans="1:14" x14ac:dyDescent="0.3">
      <c r="A1865" t="s">
        <v>1797</v>
      </c>
      <c r="B1865">
        <v>19.8</v>
      </c>
      <c r="C1865">
        <v>4.82</v>
      </c>
      <c r="D1865" t="s">
        <v>2380</v>
      </c>
      <c r="E1865" t="s">
        <v>2380</v>
      </c>
      <c r="F1865" t="s">
        <v>2380</v>
      </c>
      <c r="G1865" t="s">
        <v>2381</v>
      </c>
      <c r="H1865" t="s">
        <v>2382</v>
      </c>
      <c r="I1865" s="9">
        <f>IF(MedExam_Table[[#This Row],[NumberOfMajorSurgeries]]="No major surgery",0,MedExam_Table[[#This Row],[NumberOfMajorSurgeries]])</f>
        <v>0</v>
      </c>
      <c r="J1865" t="str">
        <f>PROPER(MedExam_Table[[#This Row],[Heart Issues]])</f>
        <v>No</v>
      </c>
      <c r="K1865" t="str">
        <f>PROPER(IF(MedExam_Table[[#This Row],[smoker]]= "?","No",MedExam_Table[[#This Row],[smoker]]))</f>
        <v>Yes</v>
      </c>
      <c r="L1865" t="str">
        <f>IF(MedExam_Table[[#This Row],[BMI]]&lt;18.5,"Underweight",IF(MedExam_Table[[#This Row],[BMI]]&lt;25,"NormalWeight",IF(MedExam_Table[[#This Row],[BMI]]&lt;=30,"OverWeight","Obesity")))</f>
        <v>NormalWeight</v>
      </c>
      <c r="M1865" t="str">
        <f>IF(MedExam_Table[[#This Row],[HBA1C]]&lt;5.7,"Normal",IF(MedExam_Table[[#This Row],[HBA1C]]&lt;6.4,"Prediabetes","Diabetes"))</f>
        <v>Normal</v>
      </c>
      <c r="N1865" t="str">
        <f>PROPER(MedExam_Table[[#This Row],[Any Transplants]])</f>
        <v>No</v>
      </c>
    </row>
    <row r="1866" spans="1:14" x14ac:dyDescent="0.3">
      <c r="A1866" t="s">
        <v>1796</v>
      </c>
      <c r="B1866">
        <v>27.36</v>
      </c>
      <c r="C1866">
        <v>4.6500000000000004</v>
      </c>
      <c r="D1866" t="s">
        <v>2380</v>
      </c>
      <c r="E1866" t="s">
        <v>2382</v>
      </c>
      <c r="F1866" t="s">
        <v>2380</v>
      </c>
      <c r="G1866">
        <v>1</v>
      </c>
      <c r="H1866" t="s">
        <v>2382</v>
      </c>
      <c r="I1866" s="9">
        <f>IF(MedExam_Table[[#This Row],[NumberOfMajorSurgeries]]="No major surgery",0,MedExam_Table[[#This Row],[NumberOfMajorSurgeries]])</f>
        <v>1</v>
      </c>
      <c r="J1866" t="str">
        <f>PROPER(MedExam_Table[[#This Row],[Heart Issues]])</f>
        <v>No</v>
      </c>
      <c r="K1866" t="str">
        <f>PROPER(IF(MedExam_Table[[#This Row],[smoker]]= "?","No",MedExam_Table[[#This Row],[smoker]]))</f>
        <v>Yes</v>
      </c>
      <c r="L1866" t="str">
        <f>IF(MedExam_Table[[#This Row],[BMI]]&lt;18.5,"Underweight",IF(MedExam_Table[[#This Row],[BMI]]&lt;25,"NormalWeight",IF(MedExam_Table[[#This Row],[BMI]]&lt;=30,"OverWeight","Obesity")))</f>
        <v>OverWeight</v>
      </c>
      <c r="M1866" t="str">
        <f>IF(MedExam_Table[[#This Row],[HBA1C]]&lt;5.7,"Normal",IF(MedExam_Table[[#This Row],[HBA1C]]&lt;6.4,"Prediabetes","Diabetes"))</f>
        <v>Normal</v>
      </c>
      <c r="N1866" t="str">
        <f>PROPER(MedExam_Table[[#This Row],[Any Transplants]])</f>
        <v>Yes</v>
      </c>
    </row>
    <row r="1867" spans="1:14" x14ac:dyDescent="0.3">
      <c r="A1867" t="s">
        <v>1795</v>
      </c>
      <c r="B1867">
        <v>42.95</v>
      </c>
      <c r="C1867">
        <v>5.16</v>
      </c>
      <c r="D1867" t="s">
        <v>2382</v>
      </c>
      <c r="E1867" t="s">
        <v>2380</v>
      </c>
      <c r="F1867" t="s">
        <v>2380</v>
      </c>
      <c r="G1867">
        <v>1</v>
      </c>
      <c r="H1867" t="s">
        <v>2380</v>
      </c>
      <c r="I1867" s="9">
        <f>IF(MedExam_Table[[#This Row],[NumberOfMajorSurgeries]]="No major surgery",0,MedExam_Table[[#This Row],[NumberOfMajorSurgeries]])</f>
        <v>1</v>
      </c>
      <c r="J1867" t="str">
        <f>PROPER(MedExam_Table[[#This Row],[Heart Issues]])</f>
        <v>Yes</v>
      </c>
      <c r="K1867" t="str">
        <f>PROPER(IF(MedExam_Table[[#This Row],[smoker]]= "?","No",MedExam_Table[[#This Row],[smoker]]))</f>
        <v>No</v>
      </c>
      <c r="L1867" t="str">
        <f>IF(MedExam_Table[[#This Row],[BMI]]&lt;18.5,"Underweight",IF(MedExam_Table[[#This Row],[BMI]]&lt;25,"NormalWeight",IF(MedExam_Table[[#This Row],[BMI]]&lt;=30,"OverWeight","Obesity")))</f>
        <v>Obesity</v>
      </c>
      <c r="M1867" t="str">
        <f>IF(MedExam_Table[[#This Row],[HBA1C]]&lt;5.7,"Normal",IF(MedExam_Table[[#This Row],[HBA1C]]&lt;6.4,"Prediabetes","Diabetes"))</f>
        <v>Normal</v>
      </c>
      <c r="N1867" t="str">
        <f>PROPER(MedExam_Table[[#This Row],[Any Transplants]])</f>
        <v>No</v>
      </c>
    </row>
    <row r="1868" spans="1:14" x14ac:dyDescent="0.3">
      <c r="A1868" t="s">
        <v>1794</v>
      </c>
      <c r="B1868">
        <v>42.66</v>
      </c>
      <c r="C1868">
        <v>10.44</v>
      </c>
      <c r="D1868" t="s">
        <v>2380</v>
      </c>
      <c r="E1868" t="s">
        <v>2380</v>
      </c>
      <c r="F1868" t="s">
        <v>2380</v>
      </c>
      <c r="G1868" t="s">
        <v>2381</v>
      </c>
      <c r="H1868" t="s">
        <v>2380</v>
      </c>
      <c r="I1868" s="9">
        <f>IF(MedExam_Table[[#This Row],[NumberOfMajorSurgeries]]="No major surgery",0,MedExam_Table[[#This Row],[NumberOfMajorSurgeries]])</f>
        <v>0</v>
      </c>
      <c r="J1868" t="str">
        <f>PROPER(MedExam_Table[[#This Row],[Heart Issues]])</f>
        <v>No</v>
      </c>
      <c r="K1868" t="str">
        <f>PROPER(IF(MedExam_Table[[#This Row],[smoker]]= "?","No",MedExam_Table[[#This Row],[smoker]]))</f>
        <v>No</v>
      </c>
      <c r="L1868" t="str">
        <f>IF(MedExam_Table[[#This Row],[BMI]]&lt;18.5,"Underweight",IF(MedExam_Table[[#This Row],[BMI]]&lt;25,"NormalWeight",IF(MedExam_Table[[#This Row],[BMI]]&lt;=30,"OverWeight","Obesity")))</f>
        <v>Obesity</v>
      </c>
      <c r="M1868" t="str">
        <f>IF(MedExam_Table[[#This Row],[HBA1C]]&lt;5.7,"Normal",IF(MedExam_Table[[#This Row],[HBA1C]]&lt;6.4,"Prediabetes","Diabetes"))</f>
        <v>Diabetes</v>
      </c>
      <c r="N1868" t="str">
        <f>PROPER(MedExam_Table[[#This Row],[Any Transplants]])</f>
        <v>No</v>
      </c>
    </row>
    <row r="1869" spans="1:14" x14ac:dyDescent="0.3">
      <c r="A1869" t="s">
        <v>1793</v>
      </c>
      <c r="B1869">
        <v>33.630000000000003</v>
      </c>
      <c r="C1869">
        <v>5.69</v>
      </c>
      <c r="D1869" t="s">
        <v>2380</v>
      </c>
      <c r="E1869" t="s">
        <v>2380</v>
      </c>
      <c r="F1869" t="s">
        <v>2380</v>
      </c>
      <c r="G1869">
        <v>1</v>
      </c>
      <c r="H1869" t="s">
        <v>2380</v>
      </c>
      <c r="I1869" s="9">
        <f>IF(MedExam_Table[[#This Row],[NumberOfMajorSurgeries]]="No major surgery",0,MedExam_Table[[#This Row],[NumberOfMajorSurgeries]])</f>
        <v>1</v>
      </c>
      <c r="J1869" t="str">
        <f>PROPER(MedExam_Table[[#This Row],[Heart Issues]])</f>
        <v>No</v>
      </c>
      <c r="K1869" t="str">
        <f>PROPER(IF(MedExam_Table[[#This Row],[smoker]]= "?","No",MedExam_Table[[#This Row],[smoker]]))</f>
        <v>No</v>
      </c>
      <c r="L1869" t="str">
        <f>IF(MedExam_Table[[#This Row],[BMI]]&lt;18.5,"Underweight",IF(MedExam_Table[[#This Row],[BMI]]&lt;25,"NormalWeight",IF(MedExam_Table[[#This Row],[BMI]]&lt;=30,"OverWeight","Obesity")))</f>
        <v>Obesity</v>
      </c>
      <c r="M1869" t="str">
        <f>IF(MedExam_Table[[#This Row],[HBA1C]]&lt;5.7,"Normal",IF(MedExam_Table[[#This Row],[HBA1C]]&lt;6.4,"Prediabetes","Diabetes"))</f>
        <v>Normal</v>
      </c>
      <c r="N1869" t="str">
        <f>PROPER(MedExam_Table[[#This Row],[Any Transplants]])</f>
        <v>No</v>
      </c>
    </row>
    <row r="1870" spans="1:14" x14ac:dyDescent="0.3">
      <c r="A1870" t="s">
        <v>1792</v>
      </c>
      <c r="B1870">
        <v>26.84</v>
      </c>
      <c r="C1870">
        <v>6.5</v>
      </c>
      <c r="D1870" t="s">
        <v>2380</v>
      </c>
      <c r="E1870" t="s">
        <v>2380</v>
      </c>
      <c r="F1870" t="s">
        <v>2380</v>
      </c>
      <c r="G1870" t="s">
        <v>2381</v>
      </c>
      <c r="H1870" t="s">
        <v>2382</v>
      </c>
      <c r="I1870" s="9">
        <f>IF(MedExam_Table[[#This Row],[NumberOfMajorSurgeries]]="No major surgery",0,MedExam_Table[[#This Row],[NumberOfMajorSurgeries]])</f>
        <v>0</v>
      </c>
      <c r="J1870" t="str">
        <f>PROPER(MedExam_Table[[#This Row],[Heart Issues]])</f>
        <v>No</v>
      </c>
      <c r="K1870" t="str">
        <f>PROPER(IF(MedExam_Table[[#This Row],[smoker]]= "?","No",MedExam_Table[[#This Row],[smoker]]))</f>
        <v>Yes</v>
      </c>
      <c r="L1870" t="str">
        <f>IF(MedExam_Table[[#This Row],[BMI]]&lt;18.5,"Underweight",IF(MedExam_Table[[#This Row],[BMI]]&lt;25,"NormalWeight",IF(MedExam_Table[[#This Row],[BMI]]&lt;=30,"OverWeight","Obesity")))</f>
        <v>OverWeight</v>
      </c>
      <c r="M1870" t="str">
        <f>IF(MedExam_Table[[#This Row],[HBA1C]]&lt;5.7,"Normal",IF(MedExam_Table[[#This Row],[HBA1C]]&lt;6.4,"Prediabetes","Diabetes"))</f>
        <v>Diabetes</v>
      </c>
      <c r="N1870" t="str">
        <f>PROPER(MedExam_Table[[#This Row],[Any Transplants]])</f>
        <v>No</v>
      </c>
    </row>
    <row r="1871" spans="1:14" x14ac:dyDescent="0.3">
      <c r="A1871" t="s">
        <v>2315</v>
      </c>
      <c r="B1871">
        <v>50.63</v>
      </c>
      <c r="C1871">
        <v>11.89</v>
      </c>
      <c r="D1871" t="s">
        <v>2380</v>
      </c>
      <c r="E1871" t="s">
        <v>2380</v>
      </c>
      <c r="F1871" t="s">
        <v>2380</v>
      </c>
      <c r="G1871" t="s">
        <v>2381</v>
      </c>
      <c r="H1871" t="s">
        <v>2382</v>
      </c>
      <c r="I1871" s="9">
        <f>IF(MedExam_Table[[#This Row],[NumberOfMajorSurgeries]]="No major surgery",0,MedExam_Table[[#This Row],[NumberOfMajorSurgeries]])</f>
        <v>0</v>
      </c>
      <c r="J1871" t="str">
        <f>PROPER(MedExam_Table[[#This Row],[Heart Issues]])</f>
        <v>No</v>
      </c>
      <c r="K1871" t="str">
        <f>PROPER(IF(MedExam_Table[[#This Row],[smoker]]= "?","No",MedExam_Table[[#This Row],[smoker]]))</f>
        <v>Yes</v>
      </c>
      <c r="L1871" t="str">
        <f>IF(MedExam_Table[[#This Row],[BMI]]&lt;18.5,"Underweight",IF(MedExam_Table[[#This Row],[BMI]]&lt;25,"NormalWeight",IF(MedExam_Table[[#This Row],[BMI]]&lt;=30,"OverWeight","Obesity")))</f>
        <v>Obesity</v>
      </c>
      <c r="M1871" t="str">
        <f>IF(MedExam_Table[[#This Row],[HBA1C]]&lt;5.7,"Normal",IF(MedExam_Table[[#This Row],[HBA1C]]&lt;6.4,"Prediabetes","Diabetes"))</f>
        <v>Diabetes</v>
      </c>
      <c r="N1871" t="str">
        <f>PROPER(MedExam_Table[[#This Row],[Any Transplants]])</f>
        <v>No</v>
      </c>
    </row>
    <row r="1872" spans="1:14" x14ac:dyDescent="0.3">
      <c r="A1872" t="s">
        <v>1791</v>
      </c>
      <c r="B1872">
        <v>28.3</v>
      </c>
      <c r="C1872">
        <v>5.73</v>
      </c>
      <c r="D1872" t="s">
        <v>2380</v>
      </c>
      <c r="E1872" t="s">
        <v>2380</v>
      </c>
      <c r="F1872" t="s">
        <v>2383</v>
      </c>
      <c r="G1872">
        <v>1</v>
      </c>
      <c r="H1872" t="s">
        <v>2382</v>
      </c>
      <c r="I1872" s="9">
        <f>IF(MedExam_Table[[#This Row],[NumberOfMajorSurgeries]]="No major surgery",0,MedExam_Table[[#This Row],[NumberOfMajorSurgeries]])</f>
        <v>1</v>
      </c>
      <c r="J1872" t="str">
        <f>PROPER(MedExam_Table[[#This Row],[Heart Issues]])</f>
        <v>No</v>
      </c>
      <c r="K1872" t="str">
        <f>PROPER(IF(MedExam_Table[[#This Row],[smoker]]= "?","No",MedExam_Table[[#This Row],[smoker]]))</f>
        <v>Yes</v>
      </c>
      <c r="L1872" t="str">
        <f>IF(MedExam_Table[[#This Row],[BMI]]&lt;18.5,"Underweight",IF(MedExam_Table[[#This Row],[BMI]]&lt;25,"NormalWeight",IF(MedExam_Table[[#This Row],[BMI]]&lt;=30,"OverWeight","Obesity")))</f>
        <v>OverWeight</v>
      </c>
      <c r="M1872" t="str">
        <f>IF(MedExam_Table[[#This Row],[HBA1C]]&lt;5.7,"Normal",IF(MedExam_Table[[#This Row],[HBA1C]]&lt;6.4,"Prediabetes","Diabetes"))</f>
        <v>Prediabetes</v>
      </c>
      <c r="N1872" t="str">
        <f>PROPER(MedExam_Table[[#This Row],[Any Transplants]])</f>
        <v>No</v>
      </c>
    </row>
    <row r="1873" spans="1:14" x14ac:dyDescent="0.3">
      <c r="A1873" t="s">
        <v>1790</v>
      </c>
      <c r="B1873">
        <v>27.06</v>
      </c>
      <c r="C1873">
        <v>5.74</v>
      </c>
      <c r="D1873" t="s">
        <v>2382</v>
      </c>
      <c r="E1873" t="s">
        <v>2380</v>
      </c>
      <c r="F1873" t="s">
        <v>2380</v>
      </c>
      <c r="G1873" t="s">
        <v>2381</v>
      </c>
      <c r="H1873" t="s">
        <v>2382</v>
      </c>
      <c r="I1873" s="9">
        <f>IF(MedExam_Table[[#This Row],[NumberOfMajorSurgeries]]="No major surgery",0,MedExam_Table[[#This Row],[NumberOfMajorSurgeries]])</f>
        <v>0</v>
      </c>
      <c r="J1873" t="str">
        <f>PROPER(MedExam_Table[[#This Row],[Heart Issues]])</f>
        <v>Yes</v>
      </c>
      <c r="K1873" t="str">
        <f>PROPER(IF(MedExam_Table[[#This Row],[smoker]]= "?","No",MedExam_Table[[#This Row],[smoker]]))</f>
        <v>Yes</v>
      </c>
      <c r="L1873" t="str">
        <f>IF(MedExam_Table[[#This Row],[BMI]]&lt;18.5,"Underweight",IF(MedExam_Table[[#This Row],[BMI]]&lt;25,"NormalWeight",IF(MedExam_Table[[#This Row],[BMI]]&lt;=30,"OverWeight","Obesity")))</f>
        <v>OverWeight</v>
      </c>
      <c r="M1873" t="str">
        <f>IF(MedExam_Table[[#This Row],[HBA1C]]&lt;5.7,"Normal",IF(MedExam_Table[[#This Row],[HBA1C]]&lt;6.4,"Prediabetes","Diabetes"))</f>
        <v>Prediabetes</v>
      </c>
      <c r="N1873" t="str">
        <f>PROPER(MedExam_Table[[#This Row],[Any Transplants]])</f>
        <v>No</v>
      </c>
    </row>
    <row r="1874" spans="1:14" x14ac:dyDescent="0.3">
      <c r="A1874" t="s">
        <v>1789</v>
      </c>
      <c r="B1874">
        <v>47.13</v>
      </c>
      <c r="C1874">
        <v>8.6999999999999993</v>
      </c>
      <c r="D1874" t="s">
        <v>2380</v>
      </c>
      <c r="E1874" t="s">
        <v>2380</v>
      </c>
      <c r="F1874" t="s">
        <v>2380</v>
      </c>
      <c r="G1874" t="s">
        <v>2381</v>
      </c>
      <c r="H1874" t="s">
        <v>2380</v>
      </c>
      <c r="I1874" s="9">
        <f>IF(MedExam_Table[[#This Row],[NumberOfMajorSurgeries]]="No major surgery",0,MedExam_Table[[#This Row],[NumberOfMajorSurgeries]])</f>
        <v>0</v>
      </c>
      <c r="J1874" t="str">
        <f>PROPER(MedExam_Table[[#This Row],[Heart Issues]])</f>
        <v>No</v>
      </c>
      <c r="K1874" t="str">
        <f>PROPER(IF(MedExam_Table[[#This Row],[smoker]]= "?","No",MedExam_Table[[#This Row],[smoker]]))</f>
        <v>No</v>
      </c>
      <c r="L1874" t="str">
        <f>IF(MedExam_Table[[#This Row],[BMI]]&lt;18.5,"Underweight",IF(MedExam_Table[[#This Row],[BMI]]&lt;25,"NormalWeight",IF(MedExam_Table[[#This Row],[BMI]]&lt;=30,"OverWeight","Obesity")))</f>
        <v>Obesity</v>
      </c>
      <c r="M1874" t="str">
        <f>IF(MedExam_Table[[#This Row],[HBA1C]]&lt;5.7,"Normal",IF(MedExam_Table[[#This Row],[HBA1C]]&lt;6.4,"Prediabetes","Diabetes"))</f>
        <v>Diabetes</v>
      </c>
      <c r="N1874" t="str">
        <f>PROPER(MedExam_Table[[#This Row],[Any Transplants]])</f>
        <v>No</v>
      </c>
    </row>
    <row r="1875" spans="1:14" x14ac:dyDescent="0.3">
      <c r="A1875" t="s">
        <v>1788</v>
      </c>
      <c r="B1875">
        <v>51.72</v>
      </c>
      <c r="C1875">
        <v>5.09</v>
      </c>
      <c r="D1875" t="s">
        <v>2380</v>
      </c>
      <c r="E1875" t="s">
        <v>2380</v>
      </c>
      <c r="F1875" t="s">
        <v>2380</v>
      </c>
      <c r="G1875" t="s">
        <v>2381</v>
      </c>
      <c r="H1875" t="s">
        <v>2380</v>
      </c>
      <c r="I1875" s="9">
        <f>IF(MedExam_Table[[#This Row],[NumberOfMajorSurgeries]]="No major surgery",0,MedExam_Table[[#This Row],[NumberOfMajorSurgeries]])</f>
        <v>0</v>
      </c>
      <c r="J1875" t="str">
        <f>PROPER(MedExam_Table[[#This Row],[Heart Issues]])</f>
        <v>No</v>
      </c>
      <c r="K1875" t="str">
        <f>PROPER(IF(MedExam_Table[[#This Row],[smoker]]= "?","No",MedExam_Table[[#This Row],[smoker]]))</f>
        <v>No</v>
      </c>
      <c r="L1875" t="str">
        <f>IF(MedExam_Table[[#This Row],[BMI]]&lt;18.5,"Underweight",IF(MedExam_Table[[#This Row],[BMI]]&lt;25,"NormalWeight",IF(MedExam_Table[[#This Row],[BMI]]&lt;=30,"OverWeight","Obesity")))</f>
        <v>Obesity</v>
      </c>
      <c r="M1875" t="str">
        <f>IF(MedExam_Table[[#This Row],[HBA1C]]&lt;5.7,"Normal",IF(MedExam_Table[[#This Row],[HBA1C]]&lt;6.4,"Prediabetes","Diabetes"))</f>
        <v>Normal</v>
      </c>
      <c r="N1875" t="str">
        <f>PROPER(MedExam_Table[[#This Row],[Any Transplants]])</f>
        <v>No</v>
      </c>
    </row>
    <row r="1876" spans="1:14" x14ac:dyDescent="0.3">
      <c r="A1876" t="s">
        <v>1787</v>
      </c>
      <c r="B1876">
        <v>48.59</v>
      </c>
      <c r="C1876">
        <v>5.57</v>
      </c>
      <c r="D1876" t="s">
        <v>2380</v>
      </c>
      <c r="E1876" t="s">
        <v>2380</v>
      </c>
      <c r="F1876" t="s">
        <v>2380</v>
      </c>
      <c r="G1876" t="s">
        <v>2381</v>
      </c>
      <c r="H1876" t="s">
        <v>2380</v>
      </c>
      <c r="I1876" s="9">
        <f>IF(MedExam_Table[[#This Row],[NumberOfMajorSurgeries]]="No major surgery",0,MedExam_Table[[#This Row],[NumberOfMajorSurgeries]])</f>
        <v>0</v>
      </c>
      <c r="J1876" t="str">
        <f>PROPER(MedExam_Table[[#This Row],[Heart Issues]])</f>
        <v>No</v>
      </c>
      <c r="K1876" t="str">
        <f>PROPER(IF(MedExam_Table[[#This Row],[smoker]]= "?","No",MedExam_Table[[#This Row],[smoker]]))</f>
        <v>No</v>
      </c>
      <c r="L1876" t="str">
        <f>IF(MedExam_Table[[#This Row],[BMI]]&lt;18.5,"Underweight",IF(MedExam_Table[[#This Row],[BMI]]&lt;25,"NormalWeight",IF(MedExam_Table[[#This Row],[BMI]]&lt;=30,"OverWeight","Obesity")))</f>
        <v>Obesity</v>
      </c>
      <c r="M1876" t="str">
        <f>IF(MedExam_Table[[#This Row],[HBA1C]]&lt;5.7,"Normal",IF(MedExam_Table[[#This Row],[HBA1C]]&lt;6.4,"Prediabetes","Diabetes"))</f>
        <v>Normal</v>
      </c>
      <c r="N1876" t="str">
        <f>PROPER(MedExam_Table[[#This Row],[Any Transplants]])</f>
        <v>No</v>
      </c>
    </row>
    <row r="1877" spans="1:14" x14ac:dyDescent="0.3">
      <c r="A1877" t="s">
        <v>1786</v>
      </c>
      <c r="B1877">
        <v>45.18</v>
      </c>
      <c r="C1877">
        <v>10.87</v>
      </c>
      <c r="D1877" t="s">
        <v>2380</v>
      </c>
      <c r="E1877" t="s">
        <v>2380</v>
      </c>
      <c r="F1877" t="s">
        <v>2380</v>
      </c>
      <c r="G1877" t="s">
        <v>2381</v>
      </c>
      <c r="H1877" t="s">
        <v>2380</v>
      </c>
      <c r="I1877" s="9">
        <f>IF(MedExam_Table[[#This Row],[NumberOfMajorSurgeries]]="No major surgery",0,MedExam_Table[[#This Row],[NumberOfMajorSurgeries]])</f>
        <v>0</v>
      </c>
      <c r="J1877" t="str">
        <f>PROPER(MedExam_Table[[#This Row],[Heart Issues]])</f>
        <v>No</v>
      </c>
      <c r="K1877" t="str">
        <f>PROPER(IF(MedExam_Table[[#This Row],[smoker]]= "?","No",MedExam_Table[[#This Row],[smoker]]))</f>
        <v>No</v>
      </c>
      <c r="L1877" t="str">
        <f>IF(MedExam_Table[[#This Row],[BMI]]&lt;18.5,"Underweight",IF(MedExam_Table[[#This Row],[BMI]]&lt;25,"NormalWeight",IF(MedExam_Table[[#This Row],[BMI]]&lt;=30,"OverWeight","Obesity")))</f>
        <v>Obesity</v>
      </c>
      <c r="M1877" t="str">
        <f>IF(MedExam_Table[[#This Row],[HBA1C]]&lt;5.7,"Normal",IF(MedExam_Table[[#This Row],[HBA1C]]&lt;6.4,"Prediabetes","Diabetes"))</f>
        <v>Diabetes</v>
      </c>
      <c r="N1877" t="str">
        <f>PROPER(MedExam_Table[[#This Row],[Any Transplants]])</f>
        <v>No</v>
      </c>
    </row>
    <row r="1878" spans="1:14" x14ac:dyDescent="0.3">
      <c r="A1878" t="s">
        <v>1785</v>
      </c>
      <c r="B1878">
        <v>27.9</v>
      </c>
      <c r="C1878">
        <v>6.02</v>
      </c>
      <c r="D1878" t="s">
        <v>2380</v>
      </c>
      <c r="E1878" t="s">
        <v>2380</v>
      </c>
      <c r="F1878" t="s">
        <v>2383</v>
      </c>
      <c r="G1878">
        <v>1</v>
      </c>
      <c r="H1878" t="s">
        <v>2382</v>
      </c>
      <c r="I1878" s="9">
        <f>IF(MedExam_Table[[#This Row],[NumberOfMajorSurgeries]]="No major surgery",0,MedExam_Table[[#This Row],[NumberOfMajorSurgeries]])</f>
        <v>1</v>
      </c>
      <c r="J1878" t="str">
        <f>PROPER(MedExam_Table[[#This Row],[Heart Issues]])</f>
        <v>No</v>
      </c>
      <c r="K1878" t="str">
        <f>PROPER(IF(MedExam_Table[[#This Row],[smoker]]= "?","No",MedExam_Table[[#This Row],[smoker]]))</f>
        <v>Yes</v>
      </c>
      <c r="L1878" t="str">
        <f>IF(MedExam_Table[[#This Row],[BMI]]&lt;18.5,"Underweight",IF(MedExam_Table[[#This Row],[BMI]]&lt;25,"NormalWeight",IF(MedExam_Table[[#This Row],[BMI]]&lt;=30,"OverWeight","Obesity")))</f>
        <v>OverWeight</v>
      </c>
      <c r="M1878" t="str">
        <f>IF(MedExam_Table[[#This Row],[HBA1C]]&lt;5.7,"Normal",IF(MedExam_Table[[#This Row],[HBA1C]]&lt;6.4,"Prediabetes","Diabetes"))</f>
        <v>Prediabetes</v>
      </c>
      <c r="N1878" t="str">
        <f>PROPER(MedExam_Table[[#This Row],[Any Transplants]])</f>
        <v>No</v>
      </c>
    </row>
    <row r="1879" spans="1:14" x14ac:dyDescent="0.3">
      <c r="A1879" t="s">
        <v>1784</v>
      </c>
      <c r="B1879">
        <v>51.33</v>
      </c>
      <c r="C1879">
        <v>7</v>
      </c>
      <c r="D1879" t="s">
        <v>2380</v>
      </c>
      <c r="E1879" t="s">
        <v>2380</v>
      </c>
      <c r="F1879" t="s">
        <v>2380</v>
      </c>
      <c r="G1879" t="s">
        <v>2381</v>
      </c>
      <c r="H1879" t="s">
        <v>2380</v>
      </c>
      <c r="I1879" s="9">
        <f>IF(MedExam_Table[[#This Row],[NumberOfMajorSurgeries]]="No major surgery",0,MedExam_Table[[#This Row],[NumberOfMajorSurgeries]])</f>
        <v>0</v>
      </c>
      <c r="J1879" t="str">
        <f>PROPER(MedExam_Table[[#This Row],[Heart Issues]])</f>
        <v>No</v>
      </c>
      <c r="K1879" t="str">
        <f>PROPER(IF(MedExam_Table[[#This Row],[smoker]]= "?","No",MedExam_Table[[#This Row],[smoker]]))</f>
        <v>No</v>
      </c>
      <c r="L1879" t="str">
        <f>IF(MedExam_Table[[#This Row],[BMI]]&lt;18.5,"Underweight",IF(MedExam_Table[[#This Row],[BMI]]&lt;25,"NormalWeight",IF(MedExam_Table[[#This Row],[BMI]]&lt;=30,"OverWeight","Obesity")))</f>
        <v>Obesity</v>
      </c>
      <c r="M1879" t="str">
        <f>IF(MedExam_Table[[#This Row],[HBA1C]]&lt;5.7,"Normal",IF(MedExam_Table[[#This Row],[HBA1C]]&lt;6.4,"Prediabetes","Diabetes"))</f>
        <v>Diabetes</v>
      </c>
      <c r="N1879" t="str">
        <f>PROPER(MedExam_Table[[#This Row],[Any Transplants]])</f>
        <v>No</v>
      </c>
    </row>
    <row r="1880" spans="1:14" x14ac:dyDescent="0.3">
      <c r="A1880" t="s">
        <v>1783</v>
      </c>
      <c r="B1880">
        <v>30.59</v>
      </c>
      <c r="C1880">
        <v>5.56</v>
      </c>
      <c r="D1880" t="s">
        <v>2382</v>
      </c>
      <c r="E1880" t="s">
        <v>2380</v>
      </c>
      <c r="F1880" t="s">
        <v>2380</v>
      </c>
      <c r="G1880">
        <v>1</v>
      </c>
      <c r="H1880" t="s">
        <v>2380</v>
      </c>
      <c r="I1880" s="9">
        <f>IF(MedExam_Table[[#This Row],[NumberOfMajorSurgeries]]="No major surgery",0,MedExam_Table[[#This Row],[NumberOfMajorSurgeries]])</f>
        <v>1</v>
      </c>
      <c r="J1880" t="str">
        <f>PROPER(MedExam_Table[[#This Row],[Heart Issues]])</f>
        <v>Yes</v>
      </c>
      <c r="K1880" t="str">
        <f>PROPER(IF(MedExam_Table[[#This Row],[smoker]]= "?","No",MedExam_Table[[#This Row],[smoker]]))</f>
        <v>No</v>
      </c>
      <c r="L1880" t="str">
        <f>IF(MedExam_Table[[#This Row],[BMI]]&lt;18.5,"Underweight",IF(MedExam_Table[[#This Row],[BMI]]&lt;25,"NormalWeight",IF(MedExam_Table[[#This Row],[BMI]]&lt;=30,"OverWeight","Obesity")))</f>
        <v>Obesity</v>
      </c>
      <c r="M1880" t="str">
        <f>IF(MedExam_Table[[#This Row],[HBA1C]]&lt;5.7,"Normal",IF(MedExam_Table[[#This Row],[HBA1C]]&lt;6.4,"Prediabetes","Diabetes"))</f>
        <v>Normal</v>
      </c>
      <c r="N1880" t="str">
        <f>PROPER(MedExam_Table[[#This Row],[Any Transplants]])</f>
        <v>No</v>
      </c>
    </row>
    <row r="1881" spans="1:14" x14ac:dyDescent="0.3">
      <c r="A1881" t="s">
        <v>1782</v>
      </c>
      <c r="B1881">
        <v>39.229999999999997</v>
      </c>
      <c r="C1881">
        <v>8.4499999999999993</v>
      </c>
      <c r="D1881" t="s">
        <v>2380</v>
      </c>
      <c r="E1881" t="s">
        <v>2380</v>
      </c>
      <c r="F1881" t="s">
        <v>2380</v>
      </c>
      <c r="G1881" t="s">
        <v>2381</v>
      </c>
      <c r="H1881" t="s">
        <v>2380</v>
      </c>
      <c r="I1881" s="9">
        <f>IF(MedExam_Table[[#This Row],[NumberOfMajorSurgeries]]="No major surgery",0,MedExam_Table[[#This Row],[NumberOfMajorSurgeries]])</f>
        <v>0</v>
      </c>
      <c r="J1881" t="str">
        <f>PROPER(MedExam_Table[[#This Row],[Heart Issues]])</f>
        <v>No</v>
      </c>
      <c r="K1881" t="str">
        <f>PROPER(IF(MedExam_Table[[#This Row],[smoker]]= "?","No",MedExam_Table[[#This Row],[smoker]]))</f>
        <v>No</v>
      </c>
      <c r="L1881" t="str">
        <f>IF(MedExam_Table[[#This Row],[BMI]]&lt;18.5,"Underweight",IF(MedExam_Table[[#This Row],[BMI]]&lt;25,"NormalWeight",IF(MedExam_Table[[#This Row],[BMI]]&lt;=30,"OverWeight","Obesity")))</f>
        <v>Obesity</v>
      </c>
      <c r="M1881" t="str">
        <f>IF(MedExam_Table[[#This Row],[HBA1C]]&lt;5.7,"Normal",IF(MedExam_Table[[#This Row],[HBA1C]]&lt;6.4,"Prediabetes","Diabetes"))</f>
        <v>Diabetes</v>
      </c>
      <c r="N1881" t="str">
        <f>PROPER(MedExam_Table[[#This Row],[Any Transplants]])</f>
        <v>No</v>
      </c>
    </row>
    <row r="1882" spans="1:14" x14ac:dyDescent="0.3">
      <c r="A1882" t="s">
        <v>2314</v>
      </c>
      <c r="B1882">
        <v>36.479999999999997</v>
      </c>
      <c r="C1882">
        <v>6.2</v>
      </c>
      <c r="D1882" t="s">
        <v>2380</v>
      </c>
      <c r="E1882" t="s">
        <v>2380</v>
      </c>
      <c r="F1882" t="s">
        <v>2380</v>
      </c>
      <c r="G1882" t="s">
        <v>2381</v>
      </c>
      <c r="H1882" t="s">
        <v>2382</v>
      </c>
      <c r="I1882" s="9">
        <f>IF(MedExam_Table[[#This Row],[NumberOfMajorSurgeries]]="No major surgery",0,MedExam_Table[[#This Row],[NumberOfMajorSurgeries]])</f>
        <v>0</v>
      </c>
      <c r="J1882" t="str">
        <f>PROPER(MedExam_Table[[#This Row],[Heart Issues]])</f>
        <v>No</v>
      </c>
      <c r="K1882" t="str">
        <f>PROPER(IF(MedExam_Table[[#This Row],[smoker]]= "?","No",MedExam_Table[[#This Row],[smoker]]))</f>
        <v>Yes</v>
      </c>
      <c r="L1882" t="str">
        <f>IF(MedExam_Table[[#This Row],[BMI]]&lt;18.5,"Underweight",IF(MedExam_Table[[#This Row],[BMI]]&lt;25,"NormalWeight",IF(MedExam_Table[[#This Row],[BMI]]&lt;=30,"OverWeight","Obesity")))</f>
        <v>Obesity</v>
      </c>
      <c r="M1882" t="str">
        <f>IF(MedExam_Table[[#This Row],[HBA1C]]&lt;5.7,"Normal",IF(MedExam_Table[[#This Row],[HBA1C]]&lt;6.4,"Prediabetes","Diabetes"))</f>
        <v>Prediabetes</v>
      </c>
      <c r="N1882" t="str">
        <f>PROPER(MedExam_Table[[#This Row],[Any Transplants]])</f>
        <v>No</v>
      </c>
    </row>
    <row r="1883" spans="1:14" x14ac:dyDescent="0.3">
      <c r="A1883" t="s">
        <v>1781</v>
      </c>
      <c r="B1883">
        <v>19.094999999999999</v>
      </c>
      <c r="C1883">
        <v>6.19</v>
      </c>
      <c r="D1883" t="s">
        <v>2380</v>
      </c>
      <c r="E1883" t="s">
        <v>2380</v>
      </c>
      <c r="F1883" t="s">
        <v>2380</v>
      </c>
      <c r="G1883" t="s">
        <v>2381</v>
      </c>
      <c r="H1883" t="s">
        <v>2382</v>
      </c>
      <c r="I1883" s="9">
        <f>IF(MedExam_Table[[#This Row],[NumberOfMajorSurgeries]]="No major surgery",0,MedExam_Table[[#This Row],[NumberOfMajorSurgeries]])</f>
        <v>0</v>
      </c>
      <c r="J1883" t="str">
        <f>PROPER(MedExam_Table[[#This Row],[Heart Issues]])</f>
        <v>No</v>
      </c>
      <c r="K1883" t="str">
        <f>PROPER(IF(MedExam_Table[[#This Row],[smoker]]= "?","No",MedExam_Table[[#This Row],[smoker]]))</f>
        <v>Yes</v>
      </c>
      <c r="L1883" t="str">
        <f>IF(MedExam_Table[[#This Row],[BMI]]&lt;18.5,"Underweight",IF(MedExam_Table[[#This Row],[BMI]]&lt;25,"NormalWeight",IF(MedExam_Table[[#This Row],[BMI]]&lt;=30,"OverWeight","Obesity")))</f>
        <v>NormalWeight</v>
      </c>
      <c r="M1883" t="str">
        <f>IF(MedExam_Table[[#This Row],[HBA1C]]&lt;5.7,"Normal",IF(MedExam_Table[[#This Row],[HBA1C]]&lt;6.4,"Prediabetes","Diabetes"))</f>
        <v>Prediabetes</v>
      </c>
      <c r="N1883" t="str">
        <f>PROPER(MedExam_Table[[#This Row],[Any Transplants]])</f>
        <v>No</v>
      </c>
    </row>
    <row r="1884" spans="1:14" x14ac:dyDescent="0.3">
      <c r="A1884" t="s">
        <v>1780</v>
      </c>
      <c r="B1884">
        <v>49.72</v>
      </c>
      <c r="C1884">
        <v>7.71</v>
      </c>
      <c r="D1884" t="s">
        <v>2380</v>
      </c>
      <c r="E1884" t="s">
        <v>2380</v>
      </c>
      <c r="F1884" t="s">
        <v>2380</v>
      </c>
      <c r="G1884" t="s">
        <v>2381</v>
      </c>
      <c r="H1884" t="s">
        <v>2380</v>
      </c>
      <c r="I1884" s="9">
        <f>IF(MedExam_Table[[#This Row],[NumberOfMajorSurgeries]]="No major surgery",0,MedExam_Table[[#This Row],[NumberOfMajorSurgeries]])</f>
        <v>0</v>
      </c>
      <c r="J1884" t="str">
        <f>PROPER(MedExam_Table[[#This Row],[Heart Issues]])</f>
        <v>No</v>
      </c>
      <c r="K1884" t="str">
        <f>PROPER(IF(MedExam_Table[[#This Row],[smoker]]= "?","No",MedExam_Table[[#This Row],[smoker]]))</f>
        <v>No</v>
      </c>
      <c r="L1884" t="str">
        <f>IF(MedExam_Table[[#This Row],[BMI]]&lt;18.5,"Underweight",IF(MedExam_Table[[#This Row],[BMI]]&lt;25,"NormalWeight",IF(MedExam_Table[[#This Row],[BMI]]&lt;=30,"OverWeight","Obesity")))</f>
        <v>Obesity</v>
      </c>
      <c r="M1884" t="str">
        <f>IF(MedExam_Table[[#This Row],[HBA1C]]&lt;5.7,"Normal",IF(MedExam_Table[[#This Row],[HBA1C]]&lt;6.4,"Prediabetes","Diabetes"))</f>
        <v>Diabetes</v>
      </c>
      <c r="N1884" t="str">
        <f>PROPER(MedExam_Table[[#This Row],[Any Transplants]])</f>
        <v>No</v>
      </c>
    </row>
    <row r="1885" spans="1:14" x14ac:dyDescent="0.3">
      <c r="A1885" t="s">
        <v>1779</v>
      </c>
      <c r="B1885">
        <v>21.754999999999999</v>
      </c>
      <c r="C1885">
        <v>4.63</v>
      </c>
      <c r="D1885" t="s">
        <v>2380</v>
      </c>
      <c r="E1885" t="s">
        <v>2380</v>
      </c>
      <c r="F1885" t="s">
        <v>2383</v>
      </c>
      <c r="G1885">
        <v>1</v>
      </c>
      <c r="H1885" t="s">
        <v>2382</v>
      </c>
      <c r="I1885" s="9">
        <f>IF(MedExam_Table[[#This Row],[NumberOfMajorSurgeries]]="No major surgery",0,MedExam_Table[[#This Row],[NumberOfMajorSurgeries]])</f>
        <v>1</v>
      </c>
      <c r="J1885" t="str">
        <f>PROPER(MedExam_Table[[#This Row],[Heart Issues]])</f>
        <v>No</v>
      </c>
      <c r="K1885" t="str">
        <f>PROPER(IF(MedExam_Table[[#This Row],[smoker]]= "?","No",MedExam_Table[[#This Row],[smoker]]))</f>
        <v>Yes</v>
      </c>
      <c r="L1885" t="str">
        <f>IF(MedExam_Table[[#This Row],[BMI]]&lt;18.5,"Underweight",IF(MedExam_Table[[#This Row],[BMI]]&lt;25,"NormalWeight",IF(MedExam_Table[[#This Row],[BMI]]&lt;=30,"OverWeight","Obesity")))</f>
        <v>NormalWeight</v>
      </c>
      <c r="M1885" t="str">
        <f>IF(MedExam_Table[[#This Row],[HBA1C]]&lt;5.7,"Normal",IF(MedExam_Table[[#This Row],[HBA1C]]&lt;6.4,"Prediabetes","Diabetes"))</f>
        <v>Normal</v>
      </c>
      <c r="N1885" t="str">
        <f>PROPER(MedExam_Table[[#This Row],[Any Transplants]])</f>
        <v>No</v>
      </c>
    </row>
    <row r="1886" spans="1:14" x14ac:dyDescent="0.3">
      <c r="A1886" t="s">
        <v>1778</v>
      </c>
      <c r="B1886">
        <v>48.39</v>
      </c>
      <c r="C1886">
        <v>4.6100000000000003</v>
      </c>
      <c r="D1886" t="s">
        <v>2380</v>
      </c>
      <c r="E1886" t="s">
        <v>2380</v>
      </c>
      <c r="F1886" t="s">
        <v>2380</v>
      </c>
      <c r="G1886" t="s">
        <v>2381</v>
      </c>
      <c r="H1886" t="s">
        <v>2380</v>
      </c>
      <c r="I1886" s="9">
        <f>IF(MedExam_Table[[#This Row],[NumberOfMajorSurgeries]]="No major surgery",0,MedExam_Table[[#This Row],[NumberOfMajorSurgeries]])</f>
        <v>0</v>
      </c>
      <c r="J1886" t="str">
        <f>PROPER(MedExam_Table[[#This Row],[Heart Issues]])</f>
        <v>No</v>
      </c>
      <c r="K1886" t="str">
        <f>PROPER(IF(MedExam_Table[[#This Row],[smoker]]= "?","No",MedExam_Table[[#This Row],[smoker]]))</f>
        <v>No</v>
      </c>
      <c r="L1886" t="str">
        <f>IF(MedExam_Table[[#This Row],[BMI]]&lt;18.5,"Underweight",IF(MedExam_Table[[#This Row],[BMI]]&lt;25,"NormalWeight",IF(MedExam_Table[[#This Row],[BMI]]&lt;=30,"OverWeight","Obesity")))</f>
        <v>Obesity</v>
      </c>
      <c r="M1886" t="str">
        <f>IF(MedExam_Table[[#This Row],[HBA1C]]&lt;5.7,"Normal",IF(MedExam_Table[[#This Row],[HBA1C]]&lt;6.4,"Prediabetes","Diabetes"))</f>
        <v>Normal</v>
      </c>
      <c r="N1886" t="str">
        <f>PROPER(MedExam_Table[[#This Row],[Any Transplants]])</f>
        <v>No</v>
      </c>
    </row>
    <row r="1887" spans="1:14" x14ac:dyDescent="0.3">
      <c r="A1887" t="s">
        <v>1777</v>
      </c>
      <c r="B1887">
        <v>47.15</v>
      </c>
      <c r="C1887">
        <v>9.5299999999999994</v>
      </c>
      <c r="D1887" t="s">
        <v>2382</v>
      </c>
      <c r="E1887" t="s">
        <v>2380</v>
      </c>
      <c r="F1887" t="s">
        <v>2380</v>
      </c>
      <c r="G1887">
        <v>1</v>
      </c>
      <c r="H1887" t="s">
        <v>2380</v>
      </c>
      <c r="I1887" s="9">
        <f>IF(MedExam_Table[[#This Row],[NumberOfMajorSurgeries]]="No major surgery",0,MedExam_Table[[#This Row],[NumberOfMajorSurgeries]])</f>
        <v>1</v>
      </c>
      <c r="J1887" t="str">
        <f>PROPER(MedExam_Table[[#This Row],[Heart Issues]])</f>
        <v>Yes</v>
      </c>
      <c r="K1887" t="str">
        <f>PROPER(IF(MedExam_Table[[#This Row],[smoker]]= "?","No",MedExam_Table[[#This Row],[smoker]]))</f>
        <v>No</v>
      </c>
      <c r="L1887" t="str">
        <f>IF(MedExam_Table[[#This Row],[BMI]]&lt;18.5,"Underweight",IF(MedExam_Table[[#This Row],[BMI]]&lt;25,"NormalWeight",IF(MedExam_Table[[#This Row],[BMI]]&lt;=30,"OverWeight","Obesity")))</f>
        <v>Obesity</v>
      </c>
      <c r="M1887" t="str">
        <f>IF(MedExam_Table[[#This Row],[HBA1C]]&lt;5.7,"Normal",IF(MedExam_Table[[#This Row],[HBA1C]]&lt;6.4,"Prediabetes","Diabetes"))</f>
        <v>Diabetes</v>
      </c>
      <c r="N1887" t="str">
        <f>PROPER(MedExam_Table[[#This Row],[Any Transplants]])</f>
        <v>No</v>
      </c>
    </row>
    <row r="1888" spans="1:14" x14ac:dyDescent="0.3">
      <c r="A1888" t="s">
        <v>1776</v>
      </c>
      <c r="B1888">
        <v>47.59</v>
      </c>
      <c r="C1888">
        <v>11.43</v>
      </c>
      <c r="D1888" t="s">
        <v>2382</v>
      </c>
      <c r="E1888" t="s">
        <v>2380</v>
      </c>
      <c r="F1888" t="s">
        <v>2380</v>
      </c>
      <c r="G1888">
        <v>2</v>
      </c>
      <c r="H1888" t="s">
        <v>2380</v>
      </c>
      <c r="I1888" s="9">
        <f>IF(MedExam_Table[[#This Row],[NumberOfMajorSurgeries]]="No major surgery",0,MedExam_Table[[#This Row],[NumberOfMajorSurgeries]])</f>
        <v>2</v>
      </c>
      <c r="J1888" t="str">
        <f>PROPER(MedExam_Table[[#This Row],[Heart Issues]])</f>
        <v>Yes</v>
      </c>
      <c r="K1888" t="str">
        <f>PROPER(IF(MedExam_Table[[#This Row],[smoker]]= "?","No",MedExam_Table[[#This Row],[smoker]]))</f>
        <v>No</v>
      </c>
      <c r="L1888" t="str">
        <f>IF(MedExam_Table[[#This Row],[BMI]]&lt;18.5,"Underweight",IF(MedExam_Table[[#This Row],[BMI]]&lt;25,"NormalWeight",IF(MedExam_Table[[#This Row],[BMI]]&lt;=30,"OverWeight","Obesity")))</f>
        <v>Obesity</v>
      </c>
      <c r="M1888" t="str">
        <f>IF(MedExam_Table[[#This Row],[HBA1C]]&lt;5.7,"Normal",IF(MedExam_Table[[#This Row],[HBA1C]]&lt;6.4,"Prediabetes","Diabetes"))</f>
        <v>Diabetes</v>
      </c>
      <c r="N1888" t="str">
        <f>PROPER(MedExam_Table[[#This Row],[Any Transplants]])</f>
        <v>No</v>
      </c>
    </row>
    <row r="1889" spans="1:14" x14ac:dyDescent="0.3">
      <c r="A1889" t="s">
        <v>1775</v>
      </c>
      <c r="B1889">
        <v>39.81</v>
      </c>
      <c r="C1889">
        <v>7.65</v>
      </c>
      <c r="D1889" t="s">
        <v>2382</v>
      </c>
      <c r="E1889" t="s">
        <v>2380</v>
      </c>
      <c r="F1889" t="s">
        <v>2383</v>
      </c>
      <c r="G1889">
        <v>1</v>
      </c>
      <c r="H1889" t="s">
        <v>2380</v>
      </c>
      <c r="I1889" s="9">
        <f>IF(MedExam_Table[[#This Row],[NumberOfMajorSurgeries]]="No major surgery",0,MedExam_Table[[#This Row],[NumberOfMajorSurgeries]])</f>
        <v>1</v>
      </c>
      <c r="J1889" t="str">
        <f>PROPER(MedExam_Table[[#This Row],[Heart Issues]])</f>
        <v>Yes</v>
      </c>
      <c r="K1889" t="str">
        <f>PROPER(IF(MedExam_Table[[#This Row],[smoker]]= "?","No",MedExam_Table[[#This Row],[smoker]]))</f>
        <v>No</v>
      </c>
      <c r="L1889" t="str">
        <f>IF(MedExam_Table[[#This Row],[BMI]]&lt;18.5,"Underweight",IF(MedExam_Table[[#This Row],[BMI]]&lt;25,"NormalWeight",IF(MedExam_Table[[#This Row],[BMI]]&lt;=30,"OverWeight","Obesity")))</f>
        <v>Obesity</v>
      </c>
      <c r="M1889" t="str">
        <f>IF(MedExam_Table[[#This Row],[HBA1C]]&lt;5.7,"Normal",IF(MedExam_Table[[#This Row],[HBA1C]]&lt;6.4,"Prediabetes","Diabetes"))</f>
        <v>Diabetes</v>
      </c>
      <c r="N1889" t="str">
        <f>PROPER(MedExam_Table[[#This Row],[Any Transplants]])</f>
        <v>No</v>
      </c>
    </row>
    <row r="1890" spans="1:14" x14ac:dyDescent="0.3">
      <c r="A1890" t="s">
        <v>1774</v>
      </c>
      <c r="B1890">
        <v>31.02</v>
      </c>
      <c r="C1890">
        <v>5.87</v>
      </c>
      <c r="D1890" t="s">
        <v>2382</v>
      </c>
      <c r="E1890" t="s">
        <v>2380</v>
      </c>
      <c r="F1890" t="s">
        <v>2380</v>
      </c>
      <c r="G1890" t="s">
        <v>2381</v>
      </c>
      <c r="H1890" t="s">
        <v>2380</v>
      </c>
      <c r="I1890" s="9">
        <f>IF(MedExam_Table[[#This Row],[NumberOfMajorSurgeries]]="No major surgery",0,MedExam_Table[[#This Row],[NumberOfMajorSurgeries]])</f>
        <v>0</v>
      </c>
      <c r="J1890" t="str">
        <f>PROPER(MedExam_Table[[#This Row],[Heart Issues]])</f>
        <v>Yes</v>
      </c>
      <c r="K1890" t="str">
        <f>PROPER(IF(MedExam_Table[[#This Row],[smoker]]= "?","No",MedExam_Table[[#This Row],[smoker]]))</f>
        <v>No</v>
      </c>
      <c r="L1890" t="str">
        <f>IF(MedExam_Table[[#This Row],[BMI]]&lt;18.5,"Underweight",IF(MedExam_Table[[#This Row],[BMI]]&lt;25,"NormalWeight",IF(MedExam_Table[[#This Row],[BMI]]&lt;=30,"OverWeight","Obesity")))</f>
        <v>Obesity</v>
      </c>
      <c r="M1890" t="str">
        <f>IF(MedExam_Table[[#This Row],[HBA1C]]&lt;5.7,"Normal",IF(MedExam_Table[[#This Row],[HBA1C]]&lt;6.4,"Prediabetes","Diabetes"))</f>
        <v>Prediabetes</v>
      </c>
      <c r="N1890" t="str">
        <f>PROPER(MedExam_Table[[#This Row],[Any Transplants]])</f>
        <v>No</v>
      </c>
    </row>
    <row r="1891" spans="1:14" x14ac:dyDescent="0.3">
      <c r="A1891" t="s">
        <v>1773</v>
      </c>
      <c r="B1891">
        <v>24.75</v>
      </c>
      <c r="C1891">
        <v>4.3600000000000003</v>
      </c>
      <c r="D1891" t="s">
        <v>2382</v>
      </c>
      <c r="E1891" t="s">
        <v>2380</v>
      </c>
      <c r="F1891" t="s">
        <v>2380</v>
      </c>
      <c r="G1891">
        <v>1</v>
      </c>
      <c r="H1891" t="s">
        <v>2382</v>
      </c>
      <c r="I1891" s="9">
        <f>IF(MedExam_Table[[#This Row],[NumberOfMajorSurgeries]]="No major surgery",0,MedExam_Table[[#This Row],[NumberOfMajorSurgeries]])</f>
        <v>1</v>
      </c>
      <c r="J1891" t="str">
        <f>PROPER(MedExam_Table[[#This Row],[Heart Issues]])</f>
        <v>Yes</v>
      </c>
      <c r="K1891" t="str">
        <f>PROPER(IF(MedExam_Table[[#This Row],[smoker]]= "?","No",MedExam_Table[[#This Row],[smoker]]))</f>
        <v>Yes</v>
      </c>
      <c r="L1891" t="str">
        <f>IF(MedExam_Table[[#This Row],[BMI]]&lt;18.5,"Underweight",IF(MedExam_Table[[#This Row],[BMI]]&lt;25,"NormalWeight",IF(MedExam_Table[[#This Row],[BMI]]&lt;=30,"OverWeight","Obesity")))</f>
        <v>NormalWeight</v>
      </c>
      <c r="M1891" t="str">
        <f>IF(MedExam_Table[[#This Row],[HBA1C]]&lt;5.7,"Normal",IF(MedExam_Table[[#This Row],[HBA1C]]&lt;6.4,"Prediabetes","Diabetes"))</f>
        <v>Normal</v>
      </c>
      <c r="N1891" t="str">
        <f>PROPER(MedExam_Table[[#This Row],[Any Transplants]])</f>
        <v>No</v>
      </c>
    </row>
    <row r="1892" spans="1:14" x14ac:dyDescent="0.3">
      <c r="A1892" t="s">
        <v>1772</v>
      </c>
      <c r="B1892">
        <v>30.114999999999998</v>
      </c>
      <c r="C1892">
        <v>10.119999999999999</v>
      </c>
      <c r="D1892" t="s">
        <v>2380</v>
      </c>
      <c r="E1892" t="s">
        <v>2380</v>
      </c>
      <c r="F1892" t="s">
        <v>2380</v>
      </c>
      <c r="G1892">
        <v>3</v>
      </c>
      <c r="H1892" t="s">
        <v>2380</v>
      </c>
      <c r="I1892" s="9">
        <f>IF(MedExam_Table[[#This Row],[NumberOfMajorSurgeries]]="No major surgery",0,MedExam_Table[[#This Row],[NumberOfMajorSurgeries]])</f>
        <v>3</v>
      </c>
      <c r="J1892" t="str">
        <f>PROPER(MedExam_Table[[#This Row],[Heart Issues]])</f>
        <v>No</v>
      </c>
      <c r="K1892" t="str">
        <f>PROPER(IF(MedExam_Table[[#This Row],[smoker]]= "?","No",MedExam_Table[[#This Row],[smoker]]))</f>
        <v>No</v>
      </c>
      <c r="L1892" t="str">
        <f>IF(MedExam_Table[[#This Row],[BMI]]&lt;18.5,"Underweight",IF(MedExam_Table[[#This Row],[BMI]]&lt;25,"NormalWeight",IF(MedExam_Table[[#This Row],[BMI]]&lt;=30,"OverWeight","Obesity")))</f>
        <v>Obesity</v>
      </c>
      <c r="M1892" t="str">
        <f>IF(MedExam_Table[[#This Row],[HBA1C]]&lt;5.7,"Normal",IF(MedExam_Table[[#This Row],[HBA1C]]&lt;6.4,"Prediabetes","Diabetes"))</f>
        <v>Diabetes</v>
      </c>
      <c r="N1892" t="str">
        <f>PROPER(MedExam_Table[[#This Row],[Any Transplants]])</f>
        <v>No</v>
      </c>
    </row>
    <row r="1893" spans="1:14" x14ac:dyDescent="0.3">
      <c r="A1893" t="s">
        <v>2367</v>
      </c>
      <c r="B1893">
        <v>32.799999999999997</v>
      </c>
      <c r="C1893">
        <v>6.59</v>
      </c>
      <c r="D1893" t="s">
        <v>2380</v>
      </c>
      <c r="E1893" t="s">
        <v>2380</v>
      </c>
      <c r="F1893" t="s">
        <v>2380</v>
      </c>
      <c r="G1893" t="s">
        <v>2381</v>
      </c>
      <c r="H1893" t="s">
        <v>2382</v>
      </c>
      <c r="I1893" s="9">
        <f>IF(MedExam_Table[[#This Row],[NumberOfMajorSurgeries]]="No major surgery",0,MedExam_Table[[#This Row],[NumberOfMajorSurgeries]])</f>
        <v>0</v>
      </c>
      <c r="J1893" t="str">
        <f>PROPER(MedExam_Table[[#This Row],[Heart Issues]])</f>
        <v>No</v>
      </c>
      <c r="K1893" t="str">
        <f>PROPER(IF(MedExam_Table[[#This Row],[smoker]]= "?","No",MedExam_Table[[#This Row],[smoker]]))</f>
        <v>Yes</v>
      </c>
      <c r="L1893" t="str">
        <f>IF(MedExam_Table[[#This Row],[BMI]]&lt;18.5,"Underweight",IF(MedExam_Table[[#This Row],[BMI]]&lt;25,"NormalWeight",IF(MedExam_Table[[#This Row],[BMI]]&lt;=30,"OverWeight","Obesity")))</f>
        <v>Obesity</v>
      </c>
      <c r="M1893" t="str">
        <f>IF(MedExam_Table[[#This Row],[HBA1C]]&lt;5.7,"Normal",IF(MedExam_Table[[#This Row],[HBA1C]]&lt;6.4,"Prediabetes","Diabetes"))</f>
        <v>Diabetes</v>
      </c>
      <c r="N1893" t="str">
        <f>PROPER(MedExam_Table[[#This Row],[Any Transplants]])</f>
        <v>No</v>
      </c>
    </row>
    <row r="1894" spans="1:14" x14ac:dyDescent="0.3">
      <c r="A1894" t="s">
        <v>2313</v>
      </c>
      <c r="B1894">
        <v>54.82</v>
      </c>
      <c r="C1894">
        <v>10.61</v>
      </c>
      <c r="D1894" t="s">
        <v>2380</v>
      </c>
      <c r="E1894" t="s">
        <v>2380</v>
      </c>
      <c r="F1894" t="s">
        <v>2380</v>
      </c>
      <c r="G1894" t="s">
        <v>2381</v>
      </c>
      <c r="H1894" t="s">
        <v>2382</v>
      </c>
      <c r="I1894" s="9">
        <f>IF(MedExam_Table[[#This Row],[NumberOfMajorSurgeries]]="No major surgery",0,MedExam_Table[[#This Row],[NumberOfMajorSurgeries]])</f>
        <v>0</v>
      </c>
      <c r="J1894" t="str">
        <f>PROPER(MedExam_Table[[#This Row],[Heart Issues]])</f>
        <v>No</v>
      </c>
      <c r="K1894" t="str">
        <f>PROPER(IF(MedExam_Table[[#This Row],[smoker]]= "?","No",MedExam_Table[[#This Row],[smoker]]))</f>
        <v>Yes</v>
      </c>
      <c r="L1894" t="str">
        <f>IF(MedExam_Table[[#This Row],[BMI]]&lt;18.5,"Underweight",IF(MedExam_Table[[#This Row],[BMI]]&lt;25,"NormalWeight",IF(MedExam_Table[[#This Row],[BMI]]&lt;=30,"OverWeight","Obesity")))</f>
        <v>Obesity</v>
      </c>
      <c r="M1894" t="str">
        <f>IF(MedExam_Table[[#This Row],[HBA1C]]&lt;5.7,"Normal",IF(MedExam_Table[[#This Row],[HBA1C]]&lt;6.4,"Prediabetes","Diabetes"))</f>
        <v>Diabetes</v>
      </c>
      <c r="N1894" t="str">
        <f>PROPER(MedExam_Table[[#This Row],[Any Transplants]])</f>
        <v>No</v>
      </c>
    </row>
    <row r="1895" spans="1:14" x14ac:dyDescent="0.3">
      <c r="A1895" t="s">
        <v>1771</v>
      </c>
      <c r="B1895">
        <v>26.03</v>
      </c>
      <c r="C1895">
        <v>4.01</v>
      </c>
      <c r="D1895" t="s">
        <v>2380</v>
      </c>
      <c r="E1895" t="s">
        <v>2380</v>
      </c>
      <c r="F1895" t="s">
        <v>2383</v>
      </c>
      <c r="G1895">
        <v>1</v>
      </c>
      <c r="H1895" t="s">
        <v>2382</v>
      </c>
      <c r="I1895" s="9">
        <f>IF(MedExam_Table[[#This Row],[NumberOfMajorSurgeries]]="No major surgery",0,MedExam_Table[[#This Row],[NumberOfMajorSurgeries]])</f>
        <v>1</v>
      </c>
      <c r="J1895" t="str">
        <f>PROPER(MedExam_Table[[#This Row],[Heart Issues]])</f>
        <v>No</v>
      </c>
      <c r="K1895" t="str">
        <f>PROPER(IF(MedExam_Table[[#This Row],[smoker]]= "?","No",MedExam_Table[[#This Row],[smoker]]))</f>
        <v>Yes</v>
      </c>
      <c r="L1895" t="str">
        <f>IF(MedExam_Table[[#This Row],[BMI]]&lt;18.5,"Underweight",IF(MedExam_Table[[#This Row],[BMI]]&lt;25,"NormalWeight",IF(MedExam_Table[[#This Row],[BMI]]&lt;=30,"OverWeight","Obesity")))</f>
        <v>OverWeight</v>
      </c>
      <c r="M1895" t="str">
        <f>IF(MedExam_Table[[#This Row],[HBA1C]]&lt;5.7,"Normal",IF(MedExam_Table[[#This Row],[HBA1C]]&lt;6.4,"Prediabetes","Diabetes"))</f>
        <v>Normal</v>
      </c>
      <c r="N1895" t="str">
        <f>PROPER(MedExam_Table[[#This Row],[Any Transplants]])</f>
        <v>No</v>
      </c>
    </row>
    <row r="1896" spans="1:14" x14ac:dyDescent="0.3">
      <c r="A1896" t="s">
        <v>1770</v>
      </c>
      <c r="B1896">
        <v>20.045000000000002</v>
      </c>
      <c r="C1896">
        <v>4.7699999999999996</v>
      </c>
      <c r="D1896" t="s">
        <v>2382</v>
      </c>
      <c r="E1896" t="s">
        <v>2380</v>
      </c>
      <c r="F1896" t="s">
        <v>2380</v>
      </c>
      <c r="G1896">
        <v>1</v>
      </c>
      <c r="H1896" t="s">
        <v>2382</v>
      </c>
      <c r="I1896" s="9">
        <f>IF(MedExam_Table[[#This Row],[NumberOfMajorSurgeries]]="No major surgery",0,MedExam_Table[[#This Row],[NumberOfMajorSurgeries]])</f>
        <v>1</v>
      </c>
      <c r="J1896" t="str">
        <f>PROPER(MedExam_Table[[#This Row],[Heart Issues]])</f>
        <v>Yes</v>
      </c>
      <c r="K1896" t="str">
        <f>PROPER(IF(MedExam_Table[[#This Row],[smoker]]= "?","No",MedExam_Table[[#This Row],[smoker]]))</f>
        <v>Yes</v>
      </c>
      <c r="L1896" t="str">
        <f>IF(MedExam_Table[[#This Row],[BMI]]&lt;18.5,"Underweight",IF(MedExam_Table[[#This Row],[BMI]]&lt;25,"NormalWeight",IF(MedExam_Table[[#This Row],[BMI]]&lt;=30,"OverWeight","Obesity")))</f>
        <v>NormalWeight</v>
      </c>
      <c r="M1896" t="str">
        <f>IF(MedExam_Table[[#This Row],[HBA1C]]&lt;5.7,"Normal",IF(MedExam_Table[[#This Row],[HBA1C]]&lt;6.4,"Prediabetes","Diabetes"))</f>
        <v>Normal</v>
      </c>
      <c r="N1896" t="str">
        <f>PROPER(MedExam_Table[[#This Row],[Any Transplants]])</f>
        <v>No</v>
      </c>
    </row>
    <row r="1897" spans="1:14" x14ac:dyDescent="0.3">
      <c r="A1897" t="s">
        <v>1769</v>
      </c>
      <c r="B1897">
        <v>40.24</v>
      </c>
      <c r="C1897">
        <v>6.83</v>
      </c>
      <c r="D1897" t="s">
        <v>2380</v>
      </c>
      <c r="E1897" t="s">
        <v>2380</v>
      </c>
      <c r="F1897" t="s">
        <v>2380</v>
      </c>
      <c r="G1897" t="s">
        <v>2381</v>
      </c>
      <c r="H1897" t="s">
        <v>2380</v>
      </c>
      <c r="I1897" s="9">
        <f>IF(MedExam_Table[[#This Row],[NumberOfMajorSurgeries]]="No major surgery",0,MedExam_Table[[#This Row],[NumberOfMajorSurgeries]])</f>
        <v>0</v>
      </c>
      <c r="J1897" t="str">
        <f>PROPER(MedExam_Table[[#This Row],[Heart Issues]])</f>
        <v>No</v>
      </c>
      <c r="K1897" t="str">
        <f>PROPER(IF(MedExam_Table[[#This Row],[smoker]]= "?","No",MedExam_Table[[#This Row],[smoker]]))</f>
        <v>No</v>
      </c>
      <c r="L1897" t="str">
        <f>IF(MedExam_Table[[#This Row],[BMI]]&lt;18.5,"Underweight",IF(MedExam_Table[[#This Row],[BMI]]&lt;25,"NormalWeight",IF(MedExam_Table[[#This Row],[BMI]]&lt;=30,"OverWeight","Obesity")))</f>
        <v>Obesity</v>
      </c>
      <c r="M1897" t="str">
        <f>IF(MedExam_Table[[#This Row],[HBA1C]]&lt;5.7,"Normal",IF(MedExam_Table[[#This Row],[HBA1C]]&lt;6.4,"Prediabetes","Diabetes"))</f>
        <v>Diabetes</v>
      </c>
      <c r="N1897" t="str">
        <f>PROPER(MedExam_Table[[#This Row],[Any Transplants]])</f>
        <v>No</v>
      </c>
    </row>
    <row r="1898" spans="1:14" x14ac:dyDescent="0.3">
      <c r="A1898" t="s">
        <v>1768</v>
      </c>
      <c r="B1898">
        <v>43.15</v>
      </c>
      <c r="C1898">
        <v>6.14</v>
      </c>
      <c r="D1898" t="s">
        <v>2382</v>
      </c>
      <c r="E1898" t="s">
        <v>2380</v>
      </c>
      <c r="F1898" t="s">
        <v>2383</v>
      </c>
      <c r="G1898">
        <v>1</v>
      </c>
      <c r="H1898" t="s">
        <v>2380</v>
      </c>
      <c r="I1898" s="9">
        <f>IF(MedExam_Table[[#This Row],[NumberOfMajorSurgeries]]="No major surgery",0,MedExam_Table[[#This Row],[NumberOfMajorSurgeries]])</f>
        <v>1</v>
      </c>
      <c r="J1898" t="str">
        <f>PROPER(MedExam_Table[[#This Row],[Heart Issues]])</f>
        <v>Yes</v>
      </c>
      <c r="K1898" t="str">
        <f>PROPER(IF(MedExam_Table[[#This Row],[smoker]]= "?","No",MedExam_Table[[#This Row],[smoker]]))</f>
        <v>No</v>
      </c>
      <c r="L1898" t="str">
        <f>IF(MedExam_Table[[#This Row],[BMI]]&lt;18.5,"Underweight",IF(MedExam_Table[[#This Row],[BMI]]&lt;25,"NormalWeight",IF(MedExam_Table[[#This Row],[BMI]]&lt;=30,"OverWeight","Obesity")))</f>
        <v>Obesity</v>
      </c>
      <c r="M1898" t="str">
        <f>IF(MedExam_Table[[#This Row],[HBA1C]]&lt;5.7,"Normal",IF(MedExam_Table[[#This Row],[HBA1C]]&lt;6.4,"Prediabetes","Diabetes"))</f>
        <v>Prediabetes</v>
      </c>
      <c r="N1898" t="str">
        <f>PROPER(MedExam_Table[[#This Row],[Any Transplants]])</f>
        <v>No</v>
      </c>
    </row>
    <row r="1899" spans="1:14" x14ac:dyDescent="0.3">
      <c r="A1899" t="s">
        <v>1767</v>
      </c>
      <c r="B1899">
        <v>27.7</v>
      </c>
      <c r="C1899">
        <v>5.6</v>
      </c>
      <c r="D1899" t="s">
        <v>2380</v>
      </c>
      <c r="E1899" t="s">
        <v>2380</v>
      </c>
      <c r="F1899" t="s">
        <v>2383</v>
      </c>
      <c r="G1899">
        <v>1</v>
      </c>
      <c r="H1899" t="s">
        <v>2382</v>
      </c>
      <c r="I1899" s="9">
        <f>IF(MedExam_Table[[#This Row],[NumberOfMajorSurgeries]]="No major surgery",0,MedExam_Table[[#This Row],[NumberOfMajorSurgeries]])</f>
        <v>1</v>
      </c>
      <c r="J1899" t="str">
        <f>PROPER(MedExam_Table[[#This Row],[Heart Issues]])</f>
        <v>No</v>
      </c>
      <c r="K1899" t="str">
        <f>PROPER(IF(MedExam_Table[[#This Row],[smoker]]= "?","No",MedExam_Table[[#This Row],[smoker]]))</f>
        <v>Yes</v>
      </c>
      <c r="L1899" t="str">
        <f>IF(MedExam_Table[[#This Row],[BMI]]&lt;18.5,"Underweight",IF(MedExam_Table[[#This Row],[BMI]]&lt;25,"NormalWeight",IF(MedExam_Table[[#This Row],[BMI]]&lt;=30,"OverWeight","Obesity")))</f>
        <v>OverWeight</v>
      </c>
      <c r="M1899" t="str">
        <f>IF(MedExam_Table[[#This Row],[HBA1C]]&lt;5.7,"Normal",IF(MedExam_Table[[#This Row],[HBA1C]]&lt;6.4,"Prediabetes","Diabetes"))</f>
        <v>Normal</v>
      </c>
      <c r="N1899" t="str">
        <f>PROPER(MedExam_Table[[#This Row],[Any Transplants]])</f>
        <v>No</v>
      </c>
    </row>
    <row r="1900" spans="1:14" x14ac:dyDescent="0.3">
      <c r="A1900" t="s">
        <v>1766</v>
      </c>
      <c r="B1900">
        <v>45.68</v>
      </c>
      <c r="C1900">
        <v>4.8</v>
      </c>
      <c r="D1900" t="s">
        <v>2380</v>
      </c>
      <c r="E1900" t="s">
        <v>2380</v>
      </c>
      <c r="F1900" t="s">
        <v>2380</v>
      </c>
      <c r="G1900">
        <v>2</v>
      </c>
      <c r="H1900" t="s">
        <v>2380</v>
      </c>
      <c r="I1900" s="9">
        <f>IF(MedExam_Table[[#This Row],[NumberOfMajorSurgeries]]="No major surgery",0,MedExam_Table[[#This Row],[NumberOfMajorSurgeries]])</f>
        <v>2</v>
      </c>
      <c r="J1900" t="str">
        <f>PROPER(MedExam_Table[[#This Row],[Heart Issues]])</f>
        <v>No</v>
      </c>
      <c r="K1900" t="str">
        <f>PROPER(IF(MedExam_Table[[#This Row],[smoker]]= "?","No",MedExam_Table[[#This Row],[smoker]]))</f>
        <v>No</v>
      </c>
      <c r="L1900" t="str">
        <f>IF(MedExam_Table[[#This Row],[BMI]]&lt;18.5,"Underweight",IF(MedExam_Table[[#This Row],[BMI]]&lt;25,"NormalWeight",IF(MedExam_Table[[#This Row],[BMI]]&lt;=30,"OverWeight","Obesity")))</f>
        <v>Obesity</v>
      </c>
      <c r="M1900" t="str">
        <f>IF(MedExam_Table[[#This Row],[HBA1C]]&lt;5.7,"Normal",IF(MedExam_Table[[#This Row],[HBA1C]]&lt;6.4,"Prediabetes","Diabetes"))</f>
        <v>Normal</v>
      </c>
      <c r="N1900" t="str">
        <f>PROPER(MedExam_Table[[#This Row],[Any Transplants]])</f>
        <v>No</v>
      </c>
    </row>
    <row r="1901" spans="1:14" x14ac:dyDescent="0.3">
      <c r="A1901" t="s">
        <v>1765</v>
      </c>
      <c r="B1901">
        <v>27.3</v>
      </c>
      <c r="C1901">
        <v>11.89</v>
      </c>
      <c r="D1901" t="s">
        <v>2380</v>
      </c>
      <c r="E1901" t="s">
        <v>2380</v>
      </c>
      <c r="F1901" t="s">
        <v>2380</v>
      </c>
      <c r="G1901" t="s">
        <v>2381</v>
      </c>
      <c r="H1901" t="s">
        <v>2382</v>
      </c>
      <c r="I1901" s="9">
        <f>IF(MedExam_Table[[#This Row],[NumberOfMajorSurgeries]]="No major surgery",0,MedExam_Table[[#This Row],[NumberOfMajorSurgeries]])</f>
        <v>0</v>
      </c>
      <c r="J1901" t="str">
        <f>PROPER(MedExam_Table[[#This Row],[Heart Issues]])</f>
        <v>No</v>
      </c>
      <c r="K1901" t="str">
        <f>PROPER(IF(MedExam_Table[[#This Row],[smoker]]= "?","No",MedExam_Table[[#This Row],[smoker]]))</f>
        <v>Yes</v>
      </c>
      <c r="L1901" t="str">
        <f>IF(MedExam_Table[[#This Row],[BMI]]&lt;18.5,"Underweight",IF(MedExam_Table[[#This Row],[BMI]]&lt;25,"NormalWeight",IF(MedExam_Table[[#This Row],[BMI]]&lt;=30,"OverWeight","Obesity")))</f>
        <v>OverWeight</v>
      </c>
      <c r="M1901" t="str">
        <f>IF(MedExam_Table[[#This Row],[HBA1C]]&lt;5.7,"Normal",IF(MedExam_Table[[#This Row],[HBA1C]]&lt;6.4,"Prediabetes","Diabetes"))</f>
        <v>Diabetes</v>
      </c>
      <c r="N1901" t="str">
        <f>PROPER(MedExam_Table[[#This Row],[Any Transplants]])</f>
        <v>No</v>
      </c>
    </row>
    <row r="1902" spans="1:14" x14ac:dyDescent="0.3">
      <c r="A1902" t="s">
        <v>1764</v>
      </c>
      <c r="B1902">
        <v>54.45</v>
      </c>
      <c r="C1902">
        <v>4.7300000000000004</v>
      </c>
      <c r="D1902" t="s">
        <v>2382</v>
      </c>
      <c r="E1902" t="s">
        <v>2380</v>
      </c>
      <c r="F1902" t="s">
        <v>2380</v>
      </c>
      <c r="G1902">
        <v>1</v>
      </c>
      <c r="H1902" t="s">
        <v>2380</v>
      </c>
      <c r="I1902" s="9">
        <f>IF(MedExam_Table[[#This Row],[NumberOfMajorSurgeries]]="No major surgery",0,MedExam_Table[[#This Row],[NumberOfMajorSurgeries]])</f>
        <v>1</v>
      </c>
      <c r="J1902" t="str">
        <f>PROPER(MedExam_Table[[#This Row],[Heart Issues]])</f>
        <v>Yes</v>
      </c>
      <c r="K1902" t="str">
        <f>PROPER(IF(MedExam_Table[[#This Row],[smoker]]= "?","No",MedExam_Table[[#This Row],[smoker]]))</f>
        <v>No</v>
      </c>
      <c r="L1902" t="str">
        <f>IF(MedExam_Table[[#This Row],[BMI]]&lt;18.5,"Underweight",IF(MedExam_Table[[#This Row],[BMI]]&lt;25,"NormalWeight",IF(MedExam_Table[[#This Row],[BMI]]&lt;=30,"OverWeight","Obesity")))</f>
        <v>Obesity</v>
      </c>
      <c r="M1902" t="str">
        <f>IF(MedExam_Table[[#This Row],[HBA1C]]&lt;5.7,"Normal",IF(MedExam_Table[[#This Row],[HBA1C]]&lt;6.4,"Prediabetes","Diabetes"))</f>
        <v>Normal</v>
      </c>
      <c r="N1902" t="str">
        <f>PROPER(MedExam_Table[[#This Row],[Any Transplants]])</f>
        <v>No</v>
      </c>
    </row>
    <row r="1903" spans="1:14" x14ac:dyDescent="0.3">
      <c r="A1903" t="s">
        <v>1763</v>
      </c>
      <c r="B1903">
        <v>54.43</v>
      </c>
      <c r="C1903">
        <v>4.6100000000000003</v>
      </c>
      <c r="D1903" t="s">
        <v>2382</v>
      </c>
      <c r="E1903" t="s">
        <v>2380</v>
      </c>
      <c r="F1903" t="s">
        <v>2380</v>
      </c>
      <c r="G1903">
        <v>1</v>
      </c>
      <c r="H1903" t="s">
        <v>2380</v>
      </c>
      <c r="I1903" s="9">
        <f>IF(MedExam_Table[[#This Row],[NumberOfMajorSurgeries]]="No major surgery",0,MedExam_Table[[#This Row],[NumberOfMajorSurgeries]])</f>
        <v>1</v>
      </c>
      <c r="J1903" t="str">
        <f>PROPER(MedExam_Table[[#This Row],[Heart Issues]])</f>
        <v>Yes</v>
      </c>
      <c r="K1903" t="str">
        <f>PROPER(IF(MedExam_Table[[#This Row],[smoker]]= "?","No",MedExam_Table[[#This Row],[smoker]]))</f>
        <v>No</v>
      </c>
      <c r="L1903" t="str">
        <f>IF(MedExam_Table[[#This Row],[BMI]]&lt;18.5,"Underweight",IF(MedExam_Table[[#This Row],[BMI]]&lt;25,"NormalWeight",IF(MedExam_Table[[#This Row],[BMI]]&lt;=30,"OverWeight","Obesity")))</f>
        <v>Obesity</v>
      </c>
      <c r="M1903" t="str">
        <f>IF(MedExam_Table[[#This Row],[HBA1C]]&lt;5.7,"Normal",IF(MedExam_Table[[#This Row],[HBA1C]]&lt;6.4,"Prediabetes","Diabetes"))</f>
        <v>Normal</v>
      </c>
      <c r="N1903" t="str">
        <f>PROPER(MedExam_Table[[#This Row],[Any Transplants]])</f>
        <v>No</v>
      </c>
    </row>
    <row r="1904" spans="1:14" x14ac:dyDescent="0.3">
      <c r="A1904" t="s">
        <v>1762</v>
      </c>
      <c r="B1904">
        <v>48.01</v>
      </c>
      <c r="C1904">
        <v>7.3</v>
      </c>
      <c r="D1904" t="s">
        <v>2380</v>
      </c>
      <c r="E1904" t="s">
        <v>2380</v>
      </c>
      <c r="F1904" t="s">
        <v>2380</v>
      </c>
      <c r="G1904" t="s">
        <v>2381</v>
      </c>
      <c r="H1904" t="s">
        <v>2380</v>
      </c>
      <c r="I1904" s="9">
        <f>IF(MedExam_Table[[#This Row],[NumberOfMajorSurgeries]]="No major surgery",0,MedExam_Table[[#This Row],[NumberOfMajorSurgeries]])</f>
        <v>0</v>
      </c>
      <c r="J1904" t="str">
        <f>PROPER(MedExam_Table[[#This Row],[Heart Issues]])</f>
        <v>No</v>
      </c>
      <c r="K1904" t="str">
        <f>PROPER(IF(MedExam_Table[[#This Row],[smoker]]= "?","No",MedExam_Table[[#This Row],[smoker]]))</f>
        <v>No</v>
      </c>
      <c r="L1904" t="str">
        <f>IF(MedExam_Table[[#This Row],[BMI]]&lt;18.5,"Underweight",IF(MedExam_Table[[#This Row],[BMI]]&lt;25,"NormalWeight",IF(MedExam_Table[[#This Row],[BMI]]&lt;=30,"OverWeight","Obesity")))</f>
        <v>Obesity</v>
      </c>
      <c r="M1904" t="str">
        <f>IF(MedExam_Table[[#This Row],[HBA1C]]&lt;5.7,"Normal",IF(MedExam_Table[[#This Row],[HBA1C]]&lt;6.4,"Prediabetes","Diabetes"))</f>
        <v>Diabetes</v>
      </c>
      <c r="N1904" t="str">
        <f>PROPER(MedExam_Table[[#This Row],[Any Transplants]])</f>
        <v>No</v>
      </c>
    </row>
    <row r="1905" spans="1:14" x14ac:dyDescent="0.3">
      <c r="A1905" t="s">
        <v>2312</v>
      </c>
      <c r="B1905">
        <v>38.06</v>
      </c>
      <c r="C1905">
        <v>6.04</v>
      </c>
      <c r="D1905" t="s">
        <v>2380</v>
      </c>
      <c r="E1905" t="s">
        <v>2380</v>
      </c>
      <c r="F1905" t="s">
        <v>2383</v>
      </c>
      <c r="G1905">
        <v>1</v>
      </c>
      <c r="H1905" t="s">
        <v>2382</v>
      </c>
      <c r="I1905" s="9">
        <f>IF(MedExam_Table[[#This Row],[NumberOfMajorSurgeries]]="No major surgery",0,MedExam_Table[[#This Row],[NumberOfMajorSurgeries]])</f>
        <v>1</v>
      </c>
      <c r="J1905" t="str">
        <f>PROPER(MedExam_Table[[#This Row],[Heart Issues]])</f>
        <v>No</v>
      </c>
      <c r="K1905" t="str">
        <f>PROPER(IF(MedExam_Table[[#This Row],[smoker]]= "?","No",MedExam_Table[[#This Row],[smoker]]))</f>
        <v>Yes</v>
      </c>
      <c r="L1905" t="str">
        <f>IF(MedExam_Table[[#This Row],[BMI]]&lt;18.5,"Underweight",IF(MedExam_Table[[#This Row],[BMI]]&lt;25,"NormalWeight",IF(MedExam_Table[[#This Row],[BMI]]&lt;=30,"OverWeight","Obesity")))</f>
        <v>Obesity</v>
      </c>
      <c r="M1905" t="str">
        <f>IF(MedExam_Table[[#This Row],[HBA1C]]&lt;5.7,"Normal",IF(MedExam_Table[[#This Row],[HBA1C]]&lt;6.4,"Prediabetes","Diabetes"))</f>
        <v>Prediabetes</v>
      </c>
      <c r="N1905" t="str">
        <f>PROPER(MedExam_Table[[#This Row],[Any Transplants]])</f>
        <v>No</v>
      </c>
    </row>
    <row r="1906" spans="1:14" x14ac:dyDescent="0.3">
      <c r="A1906" t="s">
        <v>1761</v>
      </c>
      <c r="B1906">
        <v>48.32</v>
      </c>
      <c r="C1906">
        <v>5.88</v>
      </c>
      <c r="D1906" t="s">
        <v>2380</v>
      </c>
      <c r="E1906" t="s">
        <v>2380</v>
      </c>
      <c r="F1906" t="s">
        <v>2380</v>
      </c>
      <c r="G1906" t="s">
        <v>2381</v>
      </c>
      <c r="H1906" t="s">
        <v>2380</v>
      </c>
      <c r="I1906" s="9">
        <f>IF(MedExam_Table[[#This Row],[NumberOfMajorSurgeries]]="No major surgery",0,MedExam_Table[[#This Row],[NumberOfMajorSurgeries]])</f>
        <v>0</v>
      </c>
      <c r="J1906" t="str">
        <f>PROPER(MedExam_Table[[#This Row],[Heart Issues]])</f>
        <v>No</v>
      </c>
      <c r="K1906" t="str">
        <f>PROPER(IF(MedExam_Table[[#This Row],[smoker]]= "?","No",MedExam_Table[[#This Row],[smoker]]))</f>
        <v>No</v>
      </c>
      <c r="L1906" t="str">
        <f>IF(MedExam_Table[[#This Row],[BMI]]&lt;18.5,"Underweight",IF(MedExam_Table[[#This Row],[BMI]]&lt;25,"NormalWeight",IF(MedExam_Table[[#This Row],[BMI]]&lt;=30,"OverWeight","Obesity")))</f>
        <v>Obesity</v>
      </c>
      <c r="M1906" t="str">
        <f>IF(MedExam_Table[[#This Row],[HBA1C]]&lt;5.7,"Normal",IF(MedExam_Table[[#This Row],[HBA1C]]&lt;6.4,"Prediabetes","Diabetes"))</f>
        <v>Prediabetes</v>
      </c>
      <c r="N1906" t="str">
        <f>PROPER(MedExam_Table[[#This Row],[Any Transplants]])</f>
        <v>No</v>
      </c>
    </row>
    <row r="1907" spans="1:14" x14ac:dyDescent="0.3">
      <c r="A1907" t="s">
        <v>1760</v>
      </c>
      <c r="B1907">
        <v>22.895</v>
      </c>
      <c r="C1907">
        <v>4.0599999999999996</v>
      </c>
      <c r="D1907" t="s">
        <v>2380</v>
      </c>
      <c r="E1907" t="s">
        <v>2380</v>
      </c>
      <c r="F1907" t="s">
        <v>2383</v>
      </c>
      <c r="G1907">
        <v>1</v>
      </c>
      <c r="H1907" t="s">
        <v>2382</v>
      </c>
      <c r="I1907" s="9">
        <f>IF(MedExam_Table[[#This Row],[NumberOfMajorSurgeries]]="No major surgery",0,MedExam_Table[[#This Row],[NumberOfMajorSurgeries]])</f>
        <v>1</v>
      </c>
      <c r="J1907" t="str">
        <f>PROPER(MedExam_Table[[#This Row],[Heart Issues]])</f>
        <v>No</v>
      </c>
      <c r="K1907" t="str">
        <f>PROPER(IF(MedExam_Table[[#This Row],[smoker]]= "?","No",MedExam_Table[[#This Row],[smoker]]))</f>
        <v>Yes</v>
      </c>
      <c r="L1907" t="str">
        <f>IF(MedExam_Table[[#This Row],[BMI]]&lt;18.5,"Underweight",IF(MedExam_Table[[#This Row],[BMI]]&lt;25,"NormalWeight",IF(MedExam_Table[[#This Row],[BMI]]&lt;=30,"OverWeight","Obesity")))</f>
        <v>NormalWeight</v>
      </c>
      <c r="M1907" t="str">
        <f>IF(MedExam_Table[[#This Row],[HBA1C]]&lt;5.7,"Normal",IF(MedExam_Table[[#This Row],[HBA1C]]&lt;6.4,"Prediabetes","Diabetes"))</f>
        <v>Normal</v>
      </c>
      <c r="N1907" t="str">
        <f>PROPER(MedExam_Table[[#This Row],[Any Transplants]])</f>
        <v>No</v>
      </c>
    </row>
    <row r="1908" spans="1:14" x14ac:dyDescent="0.3">
      <c r="A1908" t="s">
        <v>1759</v>
      </c>
      <c r="B1908">
        <v>54.85</v>
      </c>
      <c r="C1908">
        <v>4.9000000000000004</v>
      </c>
      <c r="D1908" t="s">
        <v>2380</v>
      </c>
      <c r="E1908" t="s">
        <v>2380</v>
      </c>
      <c r="F1908" t="s">
        <v>2380</v>
      </c>
      <c r="G1908">
        <v>1</v>
      </c>
      <c r="H1908" t="s">
        <v>2380</v>
      </c>
      <c r="I1908" s="9">
        <f>IF(MedExam_Table[[#This Row],[NumberOfMajorSurgeries]]="No major surgery",0,MedExam_Table[[#This Row],[NumberOfMajorSurgeries]])</f>
        <v>1</v>
      </c>
      <c r="J1908" t="str">
        <f>PROPER(MedExam_Table[[#This Row],[Heart Issues]])</f>
        <v>No</v>
      </c>
      <c r="K1908" t="str">
        <f>PROPER(IF(MedExam_Table[[#This Row],[smoker]]= "?","No",MedExam_Table[[#This Row],[smoker]]))</f>
        <v>No</v>
      </c>
      <c r="L1908" t="str">
        <f>IF(MedExam_Table[[#This Row],[BMI]]&lt;18.5,"Underweight",IF(MedExam_Table[[#This Row],[BMI]]&lt;25,"NormalWeight",IF(MedExam_Table[[#This Row],[BMI]]&lt;=30,"OverWeight","Obesity")))</f>
        <v>Obesity</v>
      </c>
      <c r="M1908" t="str">
        <f>IF(MedExam_Table[[#This Row],[HBA1C]]&lt;5.7,"Normal",IF(MedExam_Table[[#This Row],[HBA1C]]&lt;6.4,"Prediabetes","Diabetes"))</f>
        <v>Normal</v>
      </c>
      <c r="N1908" t="str">
        <f>PROPER(MedExam_Table[[#This Row],[Any Transplants]])</f>
        <v>No</v>
      </c>
    </row>
    <row r="1909" spans="1:14" x14ac:dyDescent="0.3">
      <c r="A1909" t="s">
        <v>1758</v>
      </c>
      <c r="B1909">
        <v>21.85</v>
      </c>
      <c r="C1909">
        <v>5.52</v>
      </c>
      <c r="D1909" t="s">
        <v>2380</v>
      </c>
      <c r="E1909" t="s">
        <v>2380</v>
      </c>
      <c r="F1909" t="s">
        <v>2383</v>
      </c>
      <c r="G1909">
        <v>1</v>
      </c>
      <c r="H1909" t="s">
        <v>2382</v>
      </c>
      <c r="I1909" s="9">
        <f>IF(MedExam_Table[[#This Row],[NumberOfMajorSurgeries]]="No major surgery",0,MedExam_Table[[#This Row],[NumberOfMajorSurgeries]])</f>
        <v>1</v>
      </c>
      <c r="J1909" t="str">
        <f>PROPER(MedExam_Table[[#This Row],[Heart Issues]])</f>
        <v>No</v>
      </c>
      <c r="K1909" t="str">
        <f>PROPER(IF(MedExam_Table[[#This Row],[smoker]]= "?","No",MedExam_Table[[#This Row],[smoker]]))</f>
        <v>Yes</v>
      </c>
      <c r="L1909" t="str">
        <f>IF(MedExam_Table[[#This Row],[BMI]]&lt;18.5,"Underweight",IF(MedExam_Table[[#This Row],[BMI]]&lt;25,"NormalWeight",IF(MedExam_Table[[#This Row],[BMI]]&lt;=30,"OverWeight","Obesity")))</f>
        <v>NormalWeight</v>
      </c>
      <c r="M1909" t="str">
        <f>IF(MedExam_Table[[#This Row],[HBA1C]]&lt;5.7,"Normal",IF(MedExam_Table[[#This Row],[HBA1C]]&lt;6.4,"Prediabetes","Diabetes"))</f>
        <v>Normal</v>
      </c>
      <c r="N1909" t="str">
        <f>PROPER(MedExam_Table[[#This Row],[Any Transplants]])</f>
        <v>No</v>
      </c>
    </row>
    <row r="1910" spans="1:14" x14ac:dyDescent="0.3">
      <c r="A1910" t="s">
        <v>1757</v>
      </c>
      <c r="B1910">
        <v>51.86</v>
      </c>
      <c r="C1910">
        <v>5.2</v>
      </c>
      <c r="D1910" t="s">
        <v>2382</v>
      </c>
      <c r="E1910" t="s">
        <v>2380</v>
      </c>
      <c r="F1910" t="s">
        <v>2380</v>
      </c>
      <c r="G1910" t="s">
        <v>2381</v>
      </c>
      <c r="H1910" t="s">
        <v>2380</v>
      </c>
      <c r="I1910" s="9">
        <f>IF(MedExam_Table[[#This Row],[NumberOfMajorSurgeries]]="No major surgery",0,MedExam_Table[[#This Row],[NumberOfMajorSurgeries]])</f>
        <v>0</v>
      </c>
      <c r="J1910" t="str">
        <f>PROPER(MedExam_Table[[#This Row],[Heart Issues]])</f>
        <v>Yes</v>
      </c>
      <c r="K1910" t="str">
        <f>PROPER(IF(MedExam_Table[[#This Row],[smoker]]= "?","No",MedExam_Table[[#This Row],[smoker]]))</f>
        <v>No</v>
      </c>
      <c r="L1910" t="str">
        <f>IF(MedExam_Table[[#This Row],[BMI]]&lt;18.5,"Underweight",IF(MedExam_Table[[#This Row],[BMI]]&lt;25,"NormalWeight",IF(MedExam_Table[[#This Row],[BMI]]&lt;=30,"OverWeight","Obesity")))</f>
        <v>Obesity</v>
      </c>
      <c r="M1910" t="str">
        <f>IF(MedExam_Table[[#This Row],[HBA1C]]&lt;5.7,"Normal",IF(MedExam_Table[[#This Row],[HBA1C]]&lt;6.4,"Prediabetes","Diabetes"))</f>
        <v>Normal</v>
      </c>
      <c r="N1910" t="str">
        <f>PROPER(MedExam_Table[[#This Row],[Any Transplants]])</f>
        <v>No</v>
      </c>
    </row>
    <row r="1911" spans="1:14" x14ac:dyDescent="0.3">
      <c r="A1911" t="s">
        <v>1756</v>
      </c>
      <c r="B1911">
        <v>39.049999999999997</v>
      </c>
      <c r="C1911">
        <v>7.59</v>
      </c>
      <c r="D1911" t="s">
        <v>2380</v>
      </c>
      <c r="E1911" t="s">
        <v>2380</v>
      </c>
      <c r="F1911" t="s">
        <v>2380</v>
      </c>
      <c r="G1911">
        <v>3</v>
      </c>
      <c r="H1911" t="s">
        <v>2380</v>
      </c>
      <c r="I1911" s="9">
        <f>IF(MedExam_Table[[#This Row],[NumberOfMajorSurgeries]]="No major surgery",0,MedExam_Table[[#This Row],[NumberOfMajorSurgeries]])</f>
        <v>3</v>
      </c>
      <c r="J1911" t="str">
        <f>PROPER(MedExam_Table[[#This Row],[Heart Issues]])</f>
        <v>No</v>
      </c>
      <c r="K1911" t="str">
        <f>PROPER(IF(MedExam_Table[[#This Row],[smoker]]= "?","No",MedExam_Table[[#This Row],[smoker]]))</f>
        <v>No</v>
      </c>
      <c r="L1911" t="str">
        <f>IF(MedExam_Table[[#This Row],[BMI]]&lt;18.5,"Underweight",IF(MedExam_Table[[#This Row],[BMI]]&lt;25,"NormalWeight",IF(MedExam_Table[[#This Row],[BMI]]&lt;=30,"OverWeight","Obesity")))</f>
        <v>Obesity</v>
      </c>
      <c r="M1911" t="str">
        <f>IF(MedExam_Table[[#This Row],[HBA1C]]&lt;5.7,"Normal",IF(MedExam_Table[[#This Row],[HBA1C]]&lt;6.4,"Prediabetes","Diabetes"))</f>
        <v>Diabetes</v>
      </c>
      <c r="N1911" t="str">
        <f>PROPER(MedExam_Table[[#This Row],[Any Transplants]])</f>
        <v>No</v>
      </c>
    </row>
    <row r="1912" spans="1:14" x14ac:dyDescent="0.3">
      <c r="A1912" t="s">
        <v>1755</v>
      </c>
      <c r="B1912">
        <v>31.824999999999999</v>
      </c>
      <c r="C1912">
        <v>8.2799999999999994</v>
      </c>
      <c r="D1912" t="s">
        <v>2380</v>
      </c>
      <c r="E1912" t="s">
        <v>2380</v>
      </c>
      <c r="F1912" t="s">
        <v>2380</v>
      </c>
      <c r="G1912">
        <v>3</v>
      </c>
      <c r="H1912" t="s">
        <v>2380</v>
      </c>
      <c r="I1912" s="9">
        <f>IF(MedExam_Table[[#This Row],[NumberOfMajorSurgeries]]="No major surgery",0,MedExam_Table[[#This Row],[NumberOfMajorSurgeries]])</f>
        <v>3</v>
      </c>
      <c r="J1912" t="str">
        <f>PROPER(MedExam_Table[[#This Row],[Heart Issues]])</f>
        <v>No</v>
      </c>
      <c r="K1912" t="str">
        <f>PROPER(IF(MedExam_Table[[#This Row],[smoker]]= "?","No",MedExam_Table[[#This Row],[smoker]]))</f>
        <v>No</v>
      </c>
      <c r="L1912" t="str">
        <f>IF(MedExam_Table[[#This Row],[BMI]]&lt;18.5,"Underweight",IF(MedExam_Table[[#This Row],[BMI]]&lt;25,"NormalWeight",IF(MedExam_Table[[#This Row],[BMI]]&lt;=30,"OverWeight","Obesity")))</f>
        <v>Obesity</v>
      </c>
      <c r="M1912" t="str">
        <f>IF(MedExam_Table[[#This Row],[HBA1C]]&lt;5.7,"Normal",IF(MedExam_Table[[#This Row],[HBA1C]]&lt;6.4,"Prediabetes","Diabetes"))</f>
        <v>Diabetes</v>
      </c>
      <c r="N1912" t="str">
        <f>PROPER(MedExam_Table[[#This Row],[Any Transplants]])</f>
        <v>No</v>
      </c>
    </row>
    <row r="1913" spans="1:14" x14ac:dyDescent="0.3">
      <c r="A1913" t="s">
        <v>1754</v>
      </c>
      <c r="B1913">
        <v>46.43</v>
      </c>
      <c r="C1913">
        <v>6.72</v>
      </c>
      <c r="D1913" t="s">
        <v>2380</v>
      </c>
      <c r="E1913" t="s">
        <v>2380</v>
      </c>
      <c r="F1913" t="s">
        <v>2380</v>
      </c>
      <c r="G1913" t="s">
        <v>2381</v>
      </c>
      <c r="H1913" t="s">
        <v>2380</v>
      </c>
      <c r="I1913" s="9">
        <f>IF(MedExam_Table[[#This Row],[NumberOfMajorSurgeries]]="No major surgery",0,MedExam_Table[[#This Row],[NumberOfMajorSurgeries]])</f>
        <v>0</v>
      </c>
      <c r="J1913" t="str">
        <f>PROPER(MedExam_Table[[#This Row],[Heart Issues]])</f>
        <v>No</v>
      </c>
      <c r="K1913" t="str">
        <f>PROPER(IF(MedExam_Table[[#This Row],[smoker]]= "?","No",MedExam_Table[[#This Row],[smoker]]))</f>
        <v>No</v>
      </c>
      <c r="L1913" t="str">
        <f>IF(MedExam_Table[[#This Row],[BMI]]&lt;18.5,"Underweight",IF(MedExam_Table[[#This Row],[BMI]]&lt;25,"NormalWeight",IF(MedExam_Table[[#This Row],[BMI]]&lt;=30,"OverWeight","Obesity")))</f>
        <v>Obesity</v>
      </c>
      <c r="M1913" t="str">
        <f>IF(MedExam_Table[[#This Row],[HBA1C]]&lt;5.7,"Normal",IF(MedExam_Table[[#This Row],[HBA1C]]&lt;6.4,"Prediabetes","Diabetes"))</f>
        <v>Diabetes</v>
      </c>
      <c r="N1913" t="str">
        <f>PROPER(MedExam_Table[[#This Row],[Any Transplants]])</f>
        <v>No</v>
      </c>
    </row>
    <row r="1914" spans="1:14" x14ac:dyDescent="0.3">
      <c r="A1914" t="s">
        <v>1753</v>
      </c>
      <c r="B1914">
        <v>53.63</v>
      </c>
      <c r="C1914">
        <v>5.47</v>
      </c>
      <c r="D1914" t="s">
        <v>2382</v>
      </c>
      <c r="E1914" t="s">
        <v>2380</v>
      </c>
      <c r="F1914" t="s">
        <v>2380</v>
      </c>
      <c r="G1914">
        <v>1</v>
      </c>
      <c r="H1914" t="s">
        <v>2380</v>
      </c>
      <c r="I1914" s="9">
        <f>IF(MedExam_Table[[#This Row],[NumberOfMajorSurgeries]]="No major surgery",0,MedExam_Table[[#This Row],[NumberOfMajorSurgeries]])</f>
        <v>1</v>
      </c>
      <c r="J1914" t="str">
        <f>PROPER(MedExam_Table[[#This Row],[Heart Issues]])</f>
        <v>Yes</v>
      </c>
      <c r="K1914" t="str">
        <f>PROPER(IF(MedExam_Table[[#This Row],[smoker]]= "?","No",MedExam_Table[[#This Row],[smoker]]))</f>
        <v>No</v>
      </c>
      <c r="L1914" t="str">
        <f>IF(MedExam_Table[[#This Row],[BMI]]&lt;18.5,"Underweight",IF(MedExam_Table[[#This Row],[BMI]]&lt;25,"NormalWeight",IF(MedExam_Table[[#This Row],[BMI]]&lt;=30,"OverWeight","Obesity")))</f>
        <v>Obesity</v>
      </c>
      <c r="M1914" t="str">
        <f>IF(MedExam_Table[[#This Row],[HBA1C]]&lt;5.7,"Normal",IF(MedExam_Table[[#This Row],[HBA1C]]&lt;6.4,"Prediabetes","Diabetes"))</f>
        <v>Normal</v>
      </c>
      <c r="N1914" t="str">
        <f>PROPER(MedExam_Table[[#This Row],[Any Transplants]])</f>
        <v>No</v>
      </c>
    </row>
    <row r="1915" spans="1:14" x14ac:dyDescent="0.3">
      <c r="A1915" t="s">
        <v>1752</v>
      </c>
      <c r="B1915">
        <v>48.7</v>
      </c>
      <c r="C1915">
        <v>4.71</v>
      </c>
      <c r="D1915" t="s">
        <v>2380</v>
      </c>
      <c r="E1915" t="s">
        <v>2380</v>
      </c>
      <c r="F1915" t="s">
        <v>2380</v>
      </c>
      <c r="G1915" t="s">
        <v>2381</v>
      </c>
      <c r="H1915" t="s">
        <v>2380</v>
      </c>
      <c r="I1915" s="9">
        <f>IF(MedExam_Table[[#This Row],[NumberOfMajorSurgeries]]="No major surgery",0,MedExam_Table[[#This Row],[NumberOfMajorSurgeries]])</f>
        <v>0</v>
      </c>
      <c r="J1915" t="str">
        <f>PROPER(MedExam_Table[[#This Row],[Heart Issues]])</f>
        <v>No</v>
      </c>
      <c r="K1915" t="str">
        <f>PROPER(IF(MedExam_Table[[#This Row],[smoker]]= "?","No",MedExam_Table[[#This Row],[smoker]]))</f>
        <v>No</v>
      </c>
      <c r="L1915" t="str">
        <f>IF(MedExam_Table[[#This Row],[BMI]]&lt;18.5,"Underweight",IF(MedExam_Table[[#This Row],[BMI]]&lt;25,"NormalWeight",IF(MedExam_Table[[#This Row],[BMI]]&lt;=30,"OverWeight","Obesity")))</f>
        <v>Obesity</v>
      </c>
      <c r="M1915" t="str">
        <f>IF(MedExam_Table[[#This Row],[HBA1C]]&lt;5.7,"Normal",IF(MedExam_Table[[#This Row],[HBA1C]]&lt;6.4,"Prediabetes","Diabetes"))</f>
        <v>Normal</v>
      </c>
      <c r="N1915" t="str">
        <f>PROPER(MedExam_Table[[#This Row],[Any Transplants]])</f>
        <v>No</v>
      </c>
    </row>
    <row r="1916" spans="1:14" x14ac:dyDescent="0.3">
      <c r="A1916" t="s">
        <v>2311</v>
      </c>
      <c r="B1916">
        <v>51.48</v>
      </c>
      <c r="C1916">
        <v>9.33</v>
      </c>
      <c r="D1916" t="s">
        <v>2382</v>
      </c>
      <c r="E1916" t="s">
        <v>2380</v>
      </c>
      <c r="F1916" t="s">
        <v>2380</v>
      </c>
      <c r="G1916" t="s">
        <v>2381</v>
      </c>
      <c r="H1916" t="s">
        <v>2382</v>
      </c>
      <c r="I1916" s="9">
        <f>IF(MedExam_Table[[#This Row],[NumberOfMajorSurgeries]]="No major surgery",0,MedExam_Table[[#This Row],[NumberOfMajorSurgeries]])</f>
        <v>0</v>
      </c>
      <c r="J1916" t="str">
        <f>PROPER(MedExam_Table[[#This Row],[Heart Issues]])</f>
        <v>Yes</v>
      </c>
      <c r="K1916" t="str">
        <f>PROPER(IF(MedExam_Table[[#This Row],[smoker]]= "?","No",MedExam_Table[[#This Row],[smoker]]))</f>
        <v>Yes</v>
      </c>
      <c r="L1916" t="str">
        <f>IF(MedExam_Table[[#This Row],[BMI]]&lt;18.5,"Underweight",IF(MedExam_Table[[#This Row],[BMI]]&lt;25,"NormalWeight",IF(MedExam_Table[[#This Row],[BMI]]&lt;=30,"OverWeight","Obesity")))</f>
        <v>Obesity</v>
      </c>
      <c r="M1916" t="str">
        <f>IF(MedExam_Table[[#This Row],[HBA1C]]&lt;5.7,"Normal",IF(MedExam_Table[[#This Row],[HBA1C]]&lt;6.4,"Prediabetes","Diabetes"))</f>
        <v>Diabetes</v>
      </c>
      <c r="N1916" t="str">
        <f>PROPER(MedExam_Table[[#This Row],[Any Transplants]])</f>
        <v>No</v>
      </c>
    </row>
    <row r="1917" spans="1:14" x14ac:dyDescent="0.3">
      <c r="A1917" t="s">
        <v>1751</v>
      </c>
      <c r="B1917">
        <v>48.81</v>
      </c>
      <c r="C1917">
        <v>5.49</v>
      </c>
      <c r="D1917" t="s">
        <v>2380</v>
      </c>
      <c r="E1917" t="s">
        <v>2380</v>
      </c>
      <c r="F1917" t="s">
        <v>2380</v>
      </c>
      <c r="G1917" t="s">
        <v>2381</v>
      </c>
      <c r="H1917" t="s">
        <v>2380</v>
      </c>
      <c r="I1917" s="9">
        <f>IF(MedExam_Table[[#This Row],[NumberOfMajorSurgeries]]="No major surgery",0,MedExam_Table[[#This Row],[NumberOfMajorSurgeries]])</f>
        <v>0</v>
      </c>
      <c r="J1917" t="str">
        <f>PROPER(MedExam_Table[[#This Row],[Heart Issues]])</f>
        <v>No</v>
      </c>
      <c r="K1917" t="str">
        <f>PROPER(IF(MedExam_Table[[#This Row],[smoker]]= "?","No",MedExam_Table[[#This Row],[smoker]]))</f>
        <v>No</v>
      </c>
      <c r="L1917" t="str">
        <f>IF(MedExam_Table[[#This Row],[BMI]]&lt;18.5,"Underweight",IF(MedExam_Table[[#This Row],[BMI]]&lt;25,"NormalWeight",IF(MedExam_Table[[#This Row],[BMI]]&lt;=30,"OverWeight","Obesity")))</f>
        <v>Obesity</v>
      </c>
      <c r="M1917" t="str">
        <f>IF(MedExam_Table[[#This Row],[HBA1C]]&lt;5.7,"Normal",IF(MedExam_Table[[#This Row],[HBA1C]]&lt;6.4,"Prediabetes","Diabetes"))</f>
        <v>Normal</v>
      </c>
      <c r="N1917" t="str">
        <f>PROPER(MedExam_Table[[#This Row],[Any Transplants]])</f>
        <v>No</v>
      </c>
    </row>
    <row r="1918" spans="1:14" x14ac:dyDescent="0.3">
      <c r="A1918" t="s">
        <v>1750</v>
      </c>
      <c r="B1918">
        <v>47.53</v>
      </c>
      <c r="C1918">
        <v>4.72</v>
      </c>
      <c r="D1918" t="s">
        <v>2380</v>
      </c>
      <c r="E1918" t="s">
        <v>2380</v>
      </c>
      <c r="F1918" t="s">
        <v>2380</v>
      </c>
      <c r="G1918" t="s">
        <v>2381</v>
      </c>
      <c r="H1918" t="s">
        <v>2380</v>
      </c>
      <c r="I1918" s="9">
        <f>IF(MedExam_Table[[#This Row],[NumberOfMajorSurgeries]]="No major surgery",0,MedExam_Table[[#This Row],[NumberOfMajorSurgeries]])</f>
        <v>0</v>
      </c>
      <c r="J1918" t="str">
        <f>PROPER(MedExam_Table[[#This Row],[Heart Issues]])</f>
        <v>No</v>
      </c>
      <c r="K1918" t="str">
        <f>PROPER(IF(MedExam_Table[[#This Row],[smoker]]= "?","No",MedExam_Table[[#This Row],[smoker]]))</f>
        <v>No</v>
      </c>
      <c r="L1918" t="str">
        <f>IF(MedExam_Table[[#This Row],[BMI]]&lt;18.5,"Underweight",IF(MedExam_Table[[#This Row],[BMI]]&lt;25,"NormalWeight",IF(MedExam_Table[[#This Row],[BMI]]&lt;=30,"OverWeight","Obesity")))</f>
        <v>Obesity</v>
      </c>
      <c r="M1918" t="str">
        <f>IF(MedExam_Table[[#This Row],[HBA1C]]&lt;5.7,"Normal",IF(MedExam_Table[[#This Row],[HBA1C]]&lt;6.4,"Prediabetes","Diabetes"))</f>
        <v>Normal</v>
      </c>
      <c r="N1918" t="str">
        <f>PROPER(MedExam_Table[[#This Row],[Any Transplants]])</f>
        <v>No</v>
      </c>
    </row>
    <row r="1919" spans="1:14" x14ac:dyDescent="0.3">
      <c r="A1919" t="s">
        <v>1749</v>
      </c>
      <c r="B1919">
        <v>36.85</v>
      </c>
      <c r="C1919">
        <v>6.7</v>
      </c>
      <c r="D1919" t="s">
        <v>2380</v>
      </c>
      <c r="E1919" t="s">
        <v>2380</v>
      </c>
      <c r="F1919" t="s">
        <v>2380</v>
      </c>
      <c r="G1919" t="s">
        <v>2381</v>
      </c>
      <c r="H1919" t="s">
        <v>2380</v>
      </c>
      <c r="I1919" s="9">
        <f>IF(MedExam_Table[[#This Row],[NumberOfMajorSurgeries]]="No major surgery",0,MedExam_Table[[#This Row],[NumberOfMajorSurgeries]])</f>
        <v>0</v>
      </c>
      <c r="J1919" t="str">
        <f>PROPER(MedExam_Table[[#This Row],[Heart Issues]])</f>
        <v>No</v>
      </c>
      <c r="K1919" t="str">
        <f>PROPER(IF(MedExam_Table[[#This Row],[smoker]]= "?","No",MedExam_Table[[#This Row],[smoker]]))</f>
        <v>No</v>
      </c>
      <c r="L1919" t="str">
        <f>IF(MedExam_Table[[#This Row],[BMI]]&lt;18.5,"Underweight",IF(MedExam_Table[[#This Row],[BMI]]&lt;25,"NormalWeight",IF(MedExam_Table[[#This Row],[BMI]]&lt;=30,"OverWeight","Obesity")))</f>
        <v>Obesity</v>
      </c>
      <c r="M1919" t="str">
        <f>IF(MedExam_Table[[#This Row],[HBA1C]]&lt;5.7,"Normal",IF(MedExam_Table[[#This Row],[HBA1C]]&lt;6.4,"Prediabetes","Diabetes"))</f>
        <v>Diabetes</v>
      </c>
      <c r="N1919" t="str">
        <f>PROPER(MedExam_Table[[#This Row],[Any Transplants]])</f>
        <v>No</v>
      </c>
    </row>
    <row r="1920" spans="1:14" x14ac:dyDescent="0.3">
      <c r="A1920" t="s">
        <v>1748</v>
      </c>
      <c r="B1920">
        <v>29.3</v>
      </c>
      <c r="C1920">
        <v>5.5</v>
      </c>
      <c r="D1920" t="s">
        <v>2380</v>
      </c>
      <c r="E1920" t="s">
        <v>2380</v>
      </c>
      <c r="F1920" t="s">
        <v>2380</v>
      </c>
      <c r="G1920" t="s">
        <v>2381</v>
      </c>
      <c r="H1920" t="s">
        <v>2380</v>
      </c>
      <c r="I1920" s="9">
        <f>IF(MedExam_Table[[#This Row],[NumberOfMajorSurgeries]]="No major surgery",0,MedExam_Table[[#This Row],[NumberOfMajorSurgeries]])</f>
        <v>0</v>
      </c>
      <c r="J1920" t="str">
        <f>PROPER(MedExam_Table[[#This Row],[Heart Issues]])</f>
        <v>No</v>
      </c>
      <c r="K1920" t="str">
        <f>PROPER(IF(MedExam_Table[[#This Row],[smoker]]= "?","No",MedExam_Table[[#This Row],[smoker]]))</f>
        <v>No</v>
      </c>
      <c r="L1920" t="str">
        <f>IF(MedExam_Table[[#This Row],[BMI]]&lt;18.5,"Underweight",IF(MedExam_Table[[#This Row],[BMI]]&lt;25,"NormalWeight",IF(MedExam_Table[[#This Row],[BMI]]&lt;=30,"OverWeight","Obesity")))</f>
        <v>OverWeight</v>
      </c>
      <c r="M1920" t="str">
        <f>IF(MedExam_Table[[#This Row],[HBA1C]]&lt;5.7,"Normal",IF(MedExam_Table[[#This Row],[HBA1C]]&lt;6.4,"Prediabetes","Diabetes"))</f>
        <v>Normal</v>
      </c>
      <c r="N1920" t="str">
        <f>PROPER(MedExam_Table[[#This Row],[Any Transplants]])</f>
        <v>No</v>
      </c>
    </row>
    <row r="1921" spans="1:14" x14ac:dyDescent="0.3">
      <c r="A1921" t="s">
        <v>1747</v>
      </c>
      <c r="B1921">
        <v>19.3</v>
      </c>
      <c r="C1921">
        <v>4.46</v>
      </c>
      <c r="D1921" t="s">
        <v>2380</v>
      </c>
      <c r="E1921" t="s">
        <v>2380</v>
      </c>
      <c r="F1921" t="s">
        <v>2380</v>
      </c>
      <c r="G1921">
        <v>1</v>
      </c>
      <c r="H1921" t="s">
        <v>2382</v>
      </c>
      <c r="I1921" s="9">
        <f>IF(MedExam_Table[[#This Row],[NumberOfMajorSurgeries]]="No major surgery",0,MedExam_Table[[#This Row],[NumberOfMajorSurgeries]])</f>
        <v>1</v>
      </c>
      <c r="J1921" t="str">
        <f>PROPER(MedExam_Table[[#This Row],[Heart Issues]])</f>
        <v>No</v>
      </c>
      <c r="K1921" t="str">
        <f>PROPER(IF(MedExam_Table[[#This Row],[smoker]]= "?","No",MedExam_Table[[#This Row],[smoker]]))</f>
        <v>Yes</v>
      </c>
      <c r="L1921" t="str">
        <f>IF(MedExam_Table[[#This Row],[BMI]]&lt;18.5,"Underweight",IF(MedExam_Table[[#This Row],[BMI]]&lt;25,"NormalWeight",IF(MedExam_Table[[#This Row],[BMI]]&lt;=30,"OverWeight","Obesity")))</f>
        <v>NormalWeight</v>
      </c>
      <c r="M1921" t="str">
        <f>IF(MedExam_Table[[#This Row],[HBA1C]]&lt;5.7,"Normal",IF(MedExam_Table[[#This Row],[HBA1C]]&lt;6.4,"Prediabetes","Diabetes"))</f>
        <v>Normal</v>
      </c>
      <c r="N1921" t="str">
        <f>PROPER(MedExam_Table[[#This Row],[Any Transplants]])</f>
        <v>No</v>
      </c>
    </row>
    <row r="1922" spans="1:14" x14ac:dyDescent="0.3">
      <c r="A1922" t="s">
        <v>1746</v>
      </c>
      <c r="B1922">
        <v>24.13</v>
      </c>
      <c r="C1922">
        <v>5.29</v>
      </c>
      <c r="D1922" t="s">
        <v>2382</v>
      </c>
      <c r="E1922" t="s">
        <v>2380</v>
      </c>
      <c r="F1922" t="s">
        <v>2383</v>
      </c>
      <c r="G1922">
        <v>1</v>
      </c>
      <c r="H1922" t="s">
        <v>2382</v>
      </c>
      <c r="I1922" s="9">
        <f>IF(MedExam_Table[[#This Row],[NumberOfMajorSurgeries]]="No major surgery",0,MedExam_Table[[#This Row],[NumberOfMajorSurgeries]])</f>
        <v>1</v>
      </c>
      <c r="J1922" t="str">
        <f>PROPER(MedExam_Table[[#This Row],[Heart Issues]])</f>
        <v>Yes</v>
      </c>
      <c r="K1922" t="str">
        <f>PROPER(IF(MedExam_Table[[#This Row],[smoker]]= "?","No",MedExam_Table[[#This Row],[smoker]]))</f>
        <v>Yes</v>
      </c>
      <c r="L1922" t="str">
        <f>IF(MedExam_Table[[#This Row],[BMI]]&lt;18.5,"Underweight",IF(MedExam_Table[[#This Row],[BMI]]&lt;25,"NormalWeight",IF(MedExam_Table[[#This Row],[BMI]]&lt;=30,"OverWeight","Obesity")))</f>
        <v>NormalWeight</v>
      </c>
      <c r="M1922" t="str">
        <f>IF(MedExam_Table[[#This Row],[HBA1C]]&lt;5.7,"Normal",IF(MedExam_Table[[#This Row],[HBA1C]]&lt;6.4,"Prediabetes","Diabetes"))</f>
        <v>Normal</v>
      </c>
      <c r="N1922" t="str">
        <f>PROPER(MedExam_Table[[#This Row],[Any Transplants]])</f>
        <v>No</v>
      </c>
    </row>
    <row r="1923" spans="1:14" x14ac:dyDescent="0.3">
      <c r="A1923" t="s">
        <v>1745</v>
      </c>
      <c r="B1923">
        <v>46.7</v>
      </c>
      <c r="C1923">
        <v>10.99</v>
      </c>
      <c r="D1923" t="s">
        <v>2380</v>
      </c>
      <c r="E1923" t="s">
        <v>2380</v>
      </c>
      <c r="F1923" t="s">
        <v>2380</v>
      </c>
      <c r="G1923" t="s">
        <v>2381</v>
      </c>
      <c r="H1923" t="s">
        <v>2380</v>
      </c>
      <c r="I1923" s="9">
        <f>IF(MedExam_Table[[#This Row],[NumberOfMajorSurgeries]]="No major surgery",0,MedExam_Table[[#This Row],[NumberOfMajorSurgeries]])</f>
        <v>0</v>
      </c>
      <c r="J1923" t="str">
        <f>PROPER(MedExam_Table[[#This Row],[Heart Issues]])</f>
        <v>No</v>
      </c>
      <c r="K1923" t="str">
        <f>PROPER(IF(MedExam_Table[[#This Row],[smoker]]= "?","No",MedExam_Table[[#This Row],[smoker]]))</f>
        <v>No</v>
      </c>
      <c r="L1923" t="str">
        <f>IF(MedExam_Table[[#This Row],[BMI]]&lt;18.5,"Underweight",IF(MedExam_Table[[#This Row],[BMI]]&lt;25,"NormalWeight",IF(MedExam_Table[[#This Row],[BMI]]&lt;=30,"OverWeight","Obesity")))</f>
        <v>Obesity</v>
      </c>
      <c r="M1923" t="str">
        <f>IF(MedExam_Table[[#This Row],[HBA1C]]&lt;5.7,"Normal",IF(MedExam_Table[[#This Row],[HBA1C]]&lt;6.4,"Prediabetes","Diabetes"))</f>
        <v>Diabetes</v>
      </c>
      <c r="N1923" t="str">
        <f>PROPER(MedExam_Table[[#This Row],[Any Transplants]])</f>
        <v>No</v>
      </c>
    </row>
    <row r="1924" spans="1:14" x14ac:dyDescent="0.3">
      <c r="A1924" t="s">
        <v>1744</v>
      </c>
      <c r="B1924">
        <v>45.27</v>
      </c>
      <c r="C1924">
        <v>5.2</v>
      </c>
      <c r="D1924" t="s">
        <v>2382</v>
      </c>
      <c r="E1924" t="s">
        <v>2380</v>
      </c>
      <c r="F1924" t="s">
        <v>2380</v>
      </c>
      <c r="G1924" t="s">
        <v>2381</v>
      </c>
      <c r="H1924" t="s">
        <v>2380</v>
      </c>
      <c r="I1924" s="9">
        <f>IF(MedExam_Table[[#This Row],[NumberOfMajorSurgeries]]="No major surgery",0,MedExam_Table[[#This Row],[NumberOfMajorSurgeries]])</f>
        <v>0</v>
      </c>
      <c r="J1924" t="str">
        <f>PROPER(MedExam_Table[[#This Row],[Heart Issues]])</f>
        <v>Yes</v>
      </c>
      <c r="K1924" t="str">
        <f>PROPER(IF(MedExam_Table[[#This Row],[smoker]]= "?","No",MedExam_Table[[#This Row],[smoker]]))</f>
        <v>No</v>
      </c>
      <c r="L1924" t="str">
        <f>IF(MedExam_Table[[#This Row],[BMI]]&lt;18.5,"Underweight",IF(MedExam_Table[[#This Row],[BMI]]&lt;25,"NormalWeight",IF(MedExam_Table[[#This Row],[BMI]]&lt;=30,"OverWeight","Obesity")))</f>
        <v>Obesity</v>
      </c>
      <c r="M1924" t="str">
        <f>IF(MedExam_Table[[#This Row],[HBA1C]]&lt;5.7,"Normal",IF(MedExam_Table[[#This Row],[HBA1C]]&lt;6.4,"Prediabetes","Diabetes"))</f>
        <v>Normal</v>
      </c>
      <c r="N1924" t="str">
        <f>PROPER(MedExam_Table[[#This Row],[Any Transplants]])</f>
        <v>No</v>
      </c>
    </row>
    <row r="1925" spans="1:14" x14ac:dyDescent="0.3">
      <c r="A1925" t="s">
        <v>1743</v>
      </c>
      <c r="B1925">
        <v>44.29</v>
      </c>
      <c r="C1925">
        <v>9.66</v>
      </c>
      <c r="D1925" t="s">
        <v>2380</v>
      </c>
      <c r="E1925" t="s">
        <v>2380</v>
      </c>
      <c r="F1925" t="s">
        <v>2380</v>
      </c>
      <c r="G1925">
        <v>2</v>
      </c>
      <c r="H1925" t="s">
        <v>2380</v>
      </c>
      <c r="I1925" s="9">
        <f>IF(MedExam_Table[[#This Row],[NumberOfMajorSurgeries]]="No major surgery",0,MedExam_Table[[#This Row],[NumberOfMajorSurgeries]])</f>
        <v>2</v>
      </c>
      <c r="J1925" t="str">
        <f>PROPER(MedExam_Table[[#This Row],[Heart Issues]])</f>
        <v>No</v>
      </c>
      <c r="K1925" t="str">
        <f>PROPER(IF(MedExam_Table[[#This Row],[smoker]]= "?","No",MedExam_Table[[#This Row],[smoker]]))</f>
        <v>No</v>
      </c>
      <c r="L1925" t="str">
        <f>IF(MedExam_Table[[#This Row],[BMI]]&lt;18.5,"Underweight",IF(MedExam_Table[[#This Row],[BMI]]&lt;25,"NormalWeight",IF(MedExam_Table[[#This Row],[BMI]]&lt;=30,"OverWeight","Obesity")))</f>
        <v>Obesity</v>
      </c>
      <c r="M1925" t="str">
        <f>IF(MedExam_Table[[#This Row],[HBA1C]]&lt;5.7,"Normal",IF(MedExam_Table[[#This Row],[HBA1C]]&lt;6.4,"Prediabetes","Diabetes"))</f>
        <v>Diabetes</v>
      </c>
      <c r="N1925" t="str">
        <f>PROPER(MedExam_Table[[#This Row],[Any Transplants]])</f>
        <v>No</v>
      </c>
    </row>
    <row r="1926" spans="1:14" x14ac:dyDescent="0.3">
      <c r="A1926" t="s">
        <v>1742</v>
      </c>
      <c r="B1926">
        <v>54.59</v>
      </c>
      <c r="C1926">
        <v>4.22</v>
      </c>
      <c r="D1926" t="s">
        <v>2382</v>
      </c>
      <c r="E1926" t="s">
        <v>2380</v>
      </c>
      <c r="F1926" t="s">
        <v>2380</v>
      </c>
      <c r="G1926">
        <v>1</v>
      </c>
      <c r="H1926" t="s">
        <v>2380</v>
      </c>
      <c r="I1926" s="9">
        <f>IF(MedExam_Table[[#This Row],[NumberOfMajorSurgeries]]="No major surgery",0,MedExam_Table[[#This Row],[NumberOfMajorSurgeries]])</f>
        <v>1</v>
      </c>
      <c r="J1926" t="str">
        <f>PROPER(MedExam_Table[[#This Row],[Heart Issues]])</f>
        <v>Yes</v>
      </c>
      <c r="K1926" t="str">
        <f>PROPER(IF(MedExam_Table[[#This Row],[smoker]]= "?","No",MedExam_Table[[#This Row],[smoker]]))</f>
        <v>No</v>
      </c>
      <c r="L1926" t="str">
        <f>IF(MedExam_Table[[#This Row],[BMI]]&lt;18.5,"Underweight",IF(MedExam_Table[[#This Row],[BMI]]&lt;25,"NormalWeight",IF(MedExam_Table[[#This Row],[BMI]]&lt;=30,"OverWeight","Obesity")))</f>
        <v>Obesity</v>
      </c>
      <c r="M1926" t="str">
        <f>IF(MedExam_Table[[#This Row],[HBA1C]]&lt;5.7,"Normal",IF(MedExam_Table[[#This Row],[HBA1C]]&lt;6.4,"Prediabetes","Diabetes"))</f>
        <v>Normal</v>
      </c>
      <c r="N1926" t="str">
        <f>PROPER(MedExam_Table[[#This Row],[Any Transplants]])</f>
        <v>No</v>
      </c>
    </row>
    <row r="1927" spans="1:14" x14ac:dyDescent="0.3">
      <c r="A1927" t="s">
        <v>2310</v>
      </c>
      <c r="B1927">
        <v>52.06</v>
      </c>
      <c r="C1927">
        <v>11.47</v>
      </c>
      <c r="D1927" t="s">
        <v>2380</v>
      </c>
      <c r="E1927" t="s">
        <v>2380</v>
      </c>
      <c r="F1927" t="s">
        <v>2380</v>
      </c>
      <c r="G1927" t="s">
        <v>2381</v>
      </c>
      <c r="H1927" t="s">
        <v>2382</v>
      </c>
      <c r="I1927" s="9">
        <f>IF(MedExam_Table[[#This Row],[NumberOfMajorSurgeries]]="No major surgery",0,MedExam_Table[[#This Row],[NumberOfMajorSurgeries]])</f>
        <v>0</v>
      </c>
      <c r="J1927" t="str">
        <f>PROPER(MedExam_Table[[#This Row],[Heart Issues]])</f>
        <v>No</v>
      </c>
      <c r="K1927" t="str">
        <f>PROPER(IF(MedExam_Table[[#This Row],[smoker]]= "?","No",MedExam_Table[[#This Row],[smoker]]))</f>
        <v>Yes</v>
      </c>
      <c r="L1927" t="str">
        <f>IF(MedExam_Table[[#This Row],[BMI]]&lt;18.5,"Underweight",IF(MedExam_Table[[#This Row],[BMI]]&lt;25,"NormalWeight",IF(MedExam_Table[[#This Row],[BMI]]&lt;=30,"OverWeight","Obesity")))</f>
        <v>Obesity</v>
      </c>
      <c r="M1927" t="str">
        <f>IF(MedExam_Table[[#This Row],[HBA1C]]&lt;5.7,"Normal",IF(MedExam_Table[[#This Row],[HBA1C]]&lt;6.4,"Prediabetes","Diabetes"))</f>
        <v>Diabetes</v>
      </c>
      <c r="N1927" t="str">
        <f>PROPER(MedExam_Table[[#This Row],[Any Transplants]])</f>
        <v>No</v>
      </c>
    </row>
    <row r="1928" spans="1:14" x14ac:dyDescent="0.3">
      <c r="A1928" t="s">
        <v>1741</v>
      </c>
      <c r="B1928">
        <v>32.965000000000003</v>
      </c>
      <c r="C1928">
        <v>11.78</v>
      </c>
      <c r="D1928" t="s">
        <v>2380</v>
      </c>
      <c r="E1928" t="s">
        <v>2380</v>
      </c>
      <c r="F1928" t="s">
        <v>2380</v>
      </c>
      <c r="G1928" t="s">
        <v>2381</v>
      </c>
      <c r="H1928" t="s">
        <v>2380</v>
      </c>
      <c r="I1928" s="9">
        <f>IF(MedExam_Table[[#This Row],[NumberOfMajorSurgeries]]="No major surgery",0,MedExam_Table[[#This Row],[NumberOfMajorSurgeries]])</f>
        <v>0</v>
      </c>
      <c r="J1928" t="str">
        <f>PROPER(MedExam_Table[[#This Row],[Heart Issues]])</f>
        <v>No</v>
      </c>
      <c r="K1928" t="str">
        <f>PROPER(IF(MedExam_Table[[#This Row],[smoker]]= "?","No",MedExam_Table[[#This Row],[smoker]]))</f>
        <v>No</v>
      </c>
      <c r="L1928" t="str">
        <f>IF(MedExam_Table[[#This Row],[BMI]]&lt;18.5,"Underweight",IF(MedExam_Table[[#This Row],[BMI]]&lt;25,"NormalWeight",IF(MedExam_Table[[#This Row],[BMI]]&lt;=30,"OverWeight","Obesity")))</f>
        <v>Obesity</v>
      </c>
      <c r="M1928" t="str">
        <f>IF(MedExam_Table[[#This Row],[HBA1C]]&lt;5.7,"Normal",IF(MedExam_Table[[#This Row],[HBA1C]]&lt;6.4,"Prediabetes","Diabetes"))</f>
        <v>Diabetes</v>
      </c>
      <c r="N1928" t="str">
        <f>PROPER(MedExam_Table[[#This Row],[Any Transplants]])</f>
        <v>No</v>
      </c>
    </row>
    <row r="1929" spans="1:14" x14ac:dyDescent="0.3">
      <c r="A1929" t="s">
        <v>1740</v>
      </c>
      <c r="B1929">
        <v>38.049999999999997</v>
      </c>
      <c r="C1929">
        <v>9.6199999999999992</v>
      </c>
      <c r="D1929" t="s">
        <v>2380</v>
      </c>
      <c r="E1929" t="s">
        <v>2380</v>
      </c>
      <c r="F1929" t="s">
        <v>2380</v>
      </c>
      <c r="G1929" t="s">
        <v>2381</v>
      </c>
      <c r="H1929" t="s">
        <v>2380</v>
      </c>
      <c r="I1929" s="9">
        <f>IF(MedExam_Table[[#This Row],[NumberOfMajorSurgeries]]="No major surgery",0,MedExam_Table[[#This Row],[NumberOfMajorSurgeries]])</f>
        <v>0</v>
      </c>
      <c r="J1929" t="str">
        <f>PROPER(MedExam_Table[[#This Row],[Heart Issues]])</f>
        <v>No</v>
      </c>
      <c r="K1929" t="str">
        <f>PROPER(IF(MedExam_Table[[#This Row],[smoker]]= "?","No",MedExam_Table[[#This Row],[smoker]]))</f>
        <v>No</v>
      </c>
      <c r="L1929" t="str">
        <f>IF(MedExam_Table[[#This Row],[BMI]]&lt;18.5,"Underweight",IF(MedExam_Table[[#This Row],[BMI]]&lt;25,"NormalWeight",IF(MedExam_Table[[#This Row],[BMI]]&lt;=30,"OverWeight","Obesity")))</f>
        <v>Obesity</v>
      </c>
      <c r="M1929" t="str">
        <f>IF(MedExam_Table[[#This Row],[HBA1C]]&lt;5.7,"Normal",IF(MedExam_Table[[#This Row],[HBA1C]]&lt;6.4,"Prediabetes","Diabetes"))</f>
        <v>Diabetes</v>
      </c>
      <c r="N1929" t="str">
        <f>PROPER(MedExam_Table[[#This Row],[Any Transplants]])</f>
        <v>No</v>
      </c>
    </row>
    <row r="1930" spans="1:14" x14ac:dyDescent="0.3">
      <c r="A1930" t="s">
        <v>1739</v>
      </c>
      <c r="B1930">
        <v>46.14</v>
      </c>
      <c r="C1930">
        <v>10.78</v>
      </c>
      <c r="D1930" t="s">
        <v>2380</v>
      </c>
      <c r="E1930" t="s">
        <v>2380</v>
      </c>
      <c r="F1930" t="s">
        <v>2380</v>
      </c>
      <c r="G1930" t="s">
        <v>2381</v>
      </c>
      <c r="H1930" t="s">
        <v>2380</v>
      </c>
      <c r="I1930" s="9">
        <f>IF(MedExam_Table[[#This Row],[NumberOfMajorSurgeries]]="No major surgery",0,MedExam_Table[[#This Row],[NumberOfMajorSurgeries]])</f>
        <v>0</v>
      </c>
      <c r="J1930" t="str">
        <f>PROPER(MedExam_Table[[#This Row],[Heart Issues]])</f>
        <v>No</v>
      </c>
      <c r="K1930" t="str">
        <f>PROPER(IF(MedExam_Table[[#This Row],[smoker]]= "?","No",MedExam_Table[[#This Row],[smoker]]))</f>
        <v>No</v>
      </c>
      <c r="L1930" t="str">
        <f>IF(MedExam_Table[[#This Row],[BMI]]&lt;18.5,"Underweight",IF(MedExam_Table[[#This Row],[BMI]]&lt;25,"NormalWeight",IF(MedExam_Table[[#This Row],[BMI]]&lt;=30,"OverWeight","Obesity")))</f>
        <v>Obesity</v>
      </c>
      <c r="M1930" t="str">
        <f>IF(MedExam_Table[[#This Row],[HBA1C]]&lt;5.7,"Normal",IF(MedExam_Table[[#This Row],[HBA1C]]&lt;6.4,"Prediabetes","Diabetes"))</f>
        <v>Diabetes</v>
      </c>
      <c r="N1930" t="str">
        <f>PROPER(MedExam_Table[[#This Row],[Any Transplants]])</f>
        <v>No</v>
      </c>
    </row>
    <row r="1931" spans="1:14" x14ac:dyDescent="0.3">
      <c r="A1931" t="s">
        <v>1738</v>
      </c>
      <c r="B1931">
        <v>41.325000000000003</v>
      </c>
      <c r="C1931">
        <v>5.1100000000000003</v>
      </c>
      <c r="D1931" t="s">
        <v>2382</v>
      </c>
      <c r="E1931" t="s">
        <v>2380</v>
      </c>
      <c r="F1931" t="s">
        <v>2380</v>
      </c>
      <c r="G1931">
        <v>2</v>
      </c>
      <c r="H1931" t="s">
        <v>2380</v>
      </c>
      <c r="I1931" s="9">
        <f>IF(MedExam_Table[[#This Row],[NumberOfMajorSurgeries]]="No major surgery",0,MedExam_Table[[#This Row],[NumberOfMajorSurgeries]])</f>
        <v>2</v>
      </c>
      <c r="J1931" t="str">
        <f>PROPER(MedExam_Table[[#This Row],[Heart Issues]])</f>
        <v>Yes</v>
      </c>
      <c r="K1931" t="str">
        <f>PROPER(IF(MedExam_Table[[#This Row],[smoker]]= "?","No",MedExam_Table[[#This Row],[smoker]]))</f>
        <v>No</v>
      </c>
      <c r="L1931" t="str">
        <f>IF(MedExam_Table[[#This Row],[BMI]]&lt;18.5,"Underweight",IF(MedExam_Table[[#This Row],[BMI]]&lt;25,"NormalWeight",IF(MedExam_Table[[#This Row],[BMI]]&lt;=30,"OverWeight","Obesity")))</f>
        <v>Obesity</v>
      </c>
      <c r="M1931" t="str">
        <f>IF(MedExam_Table[[#This Row],[HBA1C]]&lt;5.7,"Normal",IF(MedExam_Table[[#This Row],[HBA1C]]&lt;6.4,"Prediabetes","Diabetes"))</f>
        <v>Normal</v>
      </c>
      <c r="N1931" t="str">
        <f>PROPER(MedExam_Table[[#This Row],[Any Transplants]])</f>
        <v>No</v>
      </c>
    </row>
    <row r="1932" spans="1:14" x14ac:dyDescent="0.3">
      <c r="A1932" t="s">
        <v>1737</v>
      </c>
      <c r="B1932">
        <v>44.64</v>
      </c>
      <c r="C1932">
        <v>7.18</v>
      </c>
      <c r="D1932" t="s">
        <v>2380</v>
      </c>
      <c r="E1932" t="s">
        <v>2380</v>
      </c>
      <c r="F1932" t="s">
        <v>2380</v>
      </c>
      <c r="G1932" t="s">
        <v>2381</v>
      </c>
      <c r="H1932" t="s">
        <v>2380</v>
      </c>
      <c r="I1932" s="9">
        <f>IF(MedExam_Table[[#This Row],[NumberOfMajorSurgeries]]="No major surgery",0,MedExam_Table[[#This Row],[NumberOfMajorSurgeries]])</f>
        <v>0</v>
      </c>
      <c r="J1932" t="str">
        <f>PROPER(MedExam_Table[[#This Row],[Heart Issues]])</f>
        <v>No</v>
      </c>
      <c r="K1932" t="str">
        <f>PROPER(IF(MedExam_Table[[#This Row],[smoker]]= "?","No",MedExam_Table[[#This Row],[smoker]]))</f>
        <v>No</v>
      </c>
      <c r="L1932" t="str">
        <f>IF(MedExam_Table[[#This Row],[BMI]]&lt;18.5,"Underweight",IF(MedExam_Table[[#This Row],[BMI]]&lt;25,"NormalWeight",IF(MedExam_Table[[#This Row],[BMI]]&lt;=30,"OverWeight","Obesity")))</f>
        <v>Obesity</v>
      </c>
      <c r="M1932" t="str">
        <f>IF(MedExam_Table[[#This Row],[HBA1C]]&lt;5.7,"Normal",IF(MedExam_Table[[#This Row],[HBA1C]]&lt;6.4,"Prediabetes","Diabetes"))</f>
        <v>Diabetes</v>
      </c>
      <c r="N1932" t="str">
        <f>PROPER(MedExam_Table[[#This Row],[Any Transplants]])</f>
        <v>No</v>
      </c>
    </row>
    <row r="1933" spans="1:14" x14ac:dyDescent="0.3">
      <c r="A1933" t="s">
        <v>1736</v>
      </c>
      <c r="B1933">
        <v>25.175000000000001</v>
      </c>
      <c r="C1933">
        <v>4.96</v>
      </c>
      <c r="D1933" t="s">
        <v>2380</v>
      </c>
      <c r="E1933" t="s">
        <v>2382</v>
      </c>
      <c r="F1933" t="s">
        <v>2380</v>
      </c>
      <c r="G1933">
        <v>1</v>
      </c>
      <c r="H1933" t="s">
        <v>31</v>
      </c>
      <c r="I1933" s="9">
        <f>IF(MedExam_Table[[#This Row],[NumberOfMajorSurgeries]]="No major surgery",0,MedExam_Table[[#This Row],[NumberOfMajorSurgeries]])</f>
        <v>1</v>
      </c>
      <c r="J1933" t="str">
        <f>PROPER(MedExam_Table[[#This Row],[Heart Issues]])</f>
        <v>No</v>
      </c>
      <c r="K1933" t="str">
        <f>PROPER(IF(MedExam_Table[[#This Row],[smoker]]= "?","No",MedExam_Table[[#This Row],[smoker]]))</f>
        <v>No</v>
      </c>
      <c r="L1933" t="str">
        <f>IF(MedExam_Table[[#This Row],[BMI]]&lt;18.5,"Underweight",IF(MedExam_Table[[#This Row],[BMI]]&lt;25,"NormalWeight",IF(MedExam_Table[[#This Row],[BMI]]&lt;=30,"OverWeight","Obesity")))</f>
        <v>OverWeight</v>
      </c>
      <c r="M1933" t="str">
        <f>IF(MedExam_Table[[#This Row],[HBA1C]]&lt;5.7,"Normal",IF(MedExam_Table[[#This Row],[HBA1C]]&lt;6.4,"Prediabetes","Diabetes"))</f>
        <v>Normal</v>
      </c>
      <c r="N1933" t="str">
        <f>PROPER(MedExam_Table[[#This Row],[Any Transplants]])</f>
        <v>Yes</v>
      </c>
    </row>
    <row r="1934" spans="1:14" x14ac:dyDescent="0.3">
      <c r="A1934" t="s">
        <v>1735</v>
      </c>
      <c r="B1934">
        <v>43.11</v>
      </c>
      <c r="C1934">
        <v>4.67</v>
      </c>
      <c r="D1934" t="s">
        <v>2382</v>
      </c>
      <c r="E1934" t="s">
        <v>2380</v>
      </c>
      <c r="F1934" t="s">
        <v>2380</v>
      </c>
      <c r="G1934" t="s">
        <v>2381</v>
      </c>
      <c r="H1934" t="s">
        <v>2380</v>
      </c>
      <c r="I1934" s="9">
        <f>IF(MedExam_Table[[#This Row],[NumberOfMajorSurgeries]]="No major surgery",0,MedExam_Table[[#This Row],[NumberOfMajorSurgeries]])</f>
        <v>0</v>
      </c>
      <c r="J1934" t="str">
        <f>PROPER(MedExam_Table[[#This Row],[Heart Issues]])</f>
        <v>Yes</v>
      </c>
      <c r="K1934" t="str">
        <f>PROPER(IF(MedExam_Table[[#This Row],[smoker]]= "?","No",MedExam_Table[[#This Row],[smoker]]))</f>
        <v>No</v>
      </c>
      <c r="L1934" t="str">
        <f>IF(MedExam_Table[[#This Row],[BMI]]&lt;18.5,"Underweight",IF(MedExam_Table[[#This Row],[BMI]]&lt;25,"NormalWeight",IF(MedExam_Table[[#This Row],[BMI]]&lt;=30,"OverWeight","Obesity")))</f>
        <v>Obesity</v>
      </c>
      <c r="M1934" t="str">
        <f>IF(MedExam_Table[[#This Row],[HBA1C]]&lt;5.7,"Normal",IF(MedExam_Table[[#This Row],[HBA1C]]&lt;6.4,"Prediabetes","Diabetes"))</f>
        <v>Normal</v>
      </c>
      <c r="N1934" t="str">
        <f>PROPER(MedExam_Table[[#This Row],[Any Transplants]])</f>
        <v>No</v>
      </c>
    </row>
    <row r="1935" spans="1:14" x14ac:dyDescent="0.3">
      <c r="A1935" t="s">
        <v>1734</v>
      </c>
      <c r="B1935">
        <v>53.32</v>
      </c>
      <c r="C1935">
        <v>5.0599999999999996</v>
      </c>
      <c r="D1935" t="s">
        <v>2380</v>
      </c>
      <c r="E1935" t="s">
        <v>2380</v>
      </c>
      <c r="F1935" t="s">
        <v>2380</v>
      </c>
      <c r="G1935" t="s">
        <v>2381</v>
      </c>
      <c r="H1935" t="s">
        <v>2380</v>
      </c>
      <c r="I1935" s="9">
        <f>IF(MedExam_Table[[#This Row],[NumberOfMajorSurgeries]]="No major surgery",0,MedExam_Table[[#This Row],[NumberOfMajorSurgeries]])</f>
        <v>0</v>
      </c>
      <c r="J1935" t="str">
        <f>PROPER(MedExam_Table[[#This Row],[Heart Issues]])</f>
        <v>No</v>
      </c>
      <c r="K1935" t="str">
        <f>PROPER(IF(MedExam_Table[[#This Row],[smoker]]= "?","No",MedExam_Table[[#This Row],[smoker]]))</f>
        <v>No</v>
      </c>
      <c r="L1935" t="str">
        <f>IF(MedExam_Table[[#This Row],[BMI]]&lt;18.5,"Underweight",IF(MedExam_Table[[#This Row],[BMI]]&lt;25,"NormalWeight",IF(MedExam_Table[[#This Row],[BMI]]&lt;=30,"OverWeight","Obesity")))</f>
        <v>Obesity</v>
      </c>
      <c r="M1935" t="str">
        <f>IF(MedExam_Table[[#This Row],[HBA1C]]&lt;5.7,"Normal",IF(MedExam_Table[[#This Row],[HBA1C]]&lt;6.4,"Prediabetes","Diabetes"))</f>
        <v>Normal</v>
      </c>
      <c r="N1935" t="str">
        <f>PROPER(MedExam_Table[[#This Row],[Any Transplants]])</f>
        <v>No</v>
      </c>
    </row>
    <row r="1936" spans="1:14" x14ac:dyDescent="0.3">
      <c r="A1936" t="s">
        <v>1733</v>
      </c>
      <c r="B1936">
        <v>38.04</v>
      </c>
      <c r="C1936">
        <v>5.0199999999999996</v>
      </c>
      <c r="D1936" t="s">
        <v>2382</v>
      </c>
      <c r="E1936" t="s">
        <v>2380</v>
      </c>
      <c r="F1936" t="s">
        <v>2380</v>
      </c>
      <c r="G1936">
        <v>1</v>
      </c>
      <c r="H1936" t="s">
        <v>2380</v>
      </c>
      <c r="I1936" s="9">
        <f>IF(MedExam_Table[[#This Row],[NumberOfMajorSurgeries]]="No major surgery",0,MedExam_Table[[#This Row],[NumberOfMajorSurgeries]])</f>
        <v>1</v>
      </c>
      <c r="J1936" t="str">
        <f>PROPER(MedExam_Table[[#This Row],[Heart Issues]])</f>
        <v>Yes</v>
      </c>
      <c r="K1936" t="str">
        <f>PROPER(IF(MedExam_Table[[#This Row],[smoker]]= "?","No",MedExam_Table[[#This Row],[smoker]]))</f>
        <v>No</v>
      </c>
      <c r="L1936" t="str">
        <f>IF(MedExam_Table[[#This Row],[BMI]]&lt;18.5,"Underweight",IF(MedExam_Table[[#This Row],[BMI]]&lt;25,"NormalWeight",IF(MedExam_Table[[#This Row],[BMI]]&lt;=30,"OverWeight","Obesity")))</f>
        <v>Obesity</v>
      </c>
      <c r="M1936" t="str">
        <f>IF(MedExam_Table[[#This Row],[HBA1C]]&lt;5.7,"Normal",IF(MedExam_Table[[#This Row],[HBA1C]]&lt;6.4,"Prediabetes","Diabetes"))</f>
        <v>Normal</v>
      </c>
      <c r="N1936" t="str">
        <f>PROPER(MedExam_Table[[#This Row],[Any Transplants]])</f>
        <v>No</v>
      </c>
    </row>
    <row r="1937" spans="1:14" x14ac:dyDescent="0.3">
      <c r="A1937" t="s">
        <v>1732</v>
      </c>
      <c r="B1937">
        <v>37.9</v>
      </c>
      <c r="C1937">
        <v>7.76</v>
      </c>
      <c r="D1937" t="s">
        <v>2380</v>
      </c>
      <c r="E1937" t="s">
        <v>2380</v>
      </c>
      <c r="F1937" t="s">
        <v>2380</v>
      </c>
      <c r="G1937" t="s">
        <v>2381</v>
      </c>
      <c r="H1937" t="s">
        <v>2380</v>
      </c>
      <c r="I1937" s="9">
        <f>IF(MedExam_Table[[#This Row],[NumberOfMajorSurgeries]]="No major surgery",0,MedExam_Table[[#This Row],[NumberOfMajorSurgeries]])</f>
        <v>0</v>
      </c>
      <c r="J1937" t="str">
        <f>PROPER(MedExam_Table[[#This Row],[Heart Issues]])</f>
        <v>No</v>
      </c>
      <c r="K1937" t="str">
        <f>PROPER(IF(MedExam_Table[[#This Row],[smoker]]= "?","No",MedExam_Table[[#This Row],[smoker]]))</f>
        <v>No</v>
      </c>
      <c r="L1937" t="str">
        <f>IF(MedExam_Table[[#This Row],[BMI]]&lt;18.5,"Underweight",IF(MedExam_Table[[#This Row],[BMI]]&lt;25,"NormalWeight",IF(MedExam_Table[[#This Row],[BMI]]&lt;=30,"OverWeight","Obesity")))</f>
        <v>Obesity</v>
      </c>
      <c r="M1937" t="str">
        <f>IF(MedExam_Table[[#This Row],[HBA1C]]&lt;5.7,"Normal",IF(MedExam_Table[[#This Row],[HBA1C]]&lt;6.4,"Prediabetes","Diabetes"))</f>
        <v>Diabetes</v>
      </c>
      <c r="N1937" t="str">
        <f>PROPER(MedExam_Table[[#This Row],[Any Transplants]])</f>
        <v>No</v>
      </c>
    </row>
    <row r="1938" spans="1:14" x14ac:dyDescent="0.3">
      <c r="A1938" t="s">
        <v>2309</v>
      </c>
      <c r="B1938">
        <v>30.684999999999999</v>
      </c>
      <c r="C1938">
        <v>7.02</v>
      </c>
      <c r="D1938" t="s">
        <v>2382</v>
      </c>
      <c r="E1938" t="s">
        <v>2380</v>
      </c>
      <c r="F1938" t="s">
        <v>2380</v>
      </c>
      <c r="G1938" t="s">
        <v>2381</v>
      </c>
      <c r="H1938" t="s">
        <v>2382</v>
      </c>
      <c r="I1938" s="9">
        <f>IF(MedExam_Table[[#This Row],[NumberOfMajorSurgeries]]="No major surgery",0,MedExam_Table[[#This Row],[NumberOfMajorSurgeries]])</f>
        <v>0</v>
      </c>
      <c r="J1938" t="str">
        <f>PROPER(MedExam_Table[[#This Row],[Heart Issues]])</f>
        <v>Yes</v>
      </c>
      <c r="K1938" t="str">
        <f>PROPER(IF(MedExam_Table[[#This Row],[smoker]]= "?","No",MedExam_Table[[#This Row],[smoker]]))</f>
        <v>Yes</v>
      </c>
      <c r="L1938" t="str">
        <f>IF(MedExam_Table[[#This Row],[BMI]]&lt;18.5,"Underweight",IF(MedExam_Table[[#This Row],[BMI]]&lt;25,"NormalWeight",IF(MedExam_Table[[#This Row],[BMI]]&lt;=30,"OverWeight","Obesity")))</f>
        <v>Obesity</v>
      </c>
      <c r="M1938" t="str">
        <f>IF(MedExam_Table[[#This Row],[HBA1C]]&lt;5.7,"Normal",IF(MedExam_Table[[#This Row],[HBA1C]]&lt;6.4,"Prediabetes","Diabetes"))</f>
        <v>Diabetes</v>
      </c>
      <c r="N1938" t="str">
        <f>PROPER(MedExam_Table[[#This Row],[Any Transplants]])</f>
        <v>No</v>
      </c>
    </row>
    <row r="1939" spans="1:14" x14ac:dyDescent="0.3">
      <c r="A1939" t="s">
        <v>1731</v>
      </c>
      <c r="B1939">
        <v>39.6</v>
      </c>
      <c r="C1939">
        <v>9.32</v>
      </c>
      <c r="D1939" t="s">
        <v>2380</v>
      </c>
      <c r="E1939" t="s">
        <v>2380</v>
      </c>
      <c r="F1939" t="s">
        <v>2380</v>
      </c>
      <c r="G1939" t="s">
        <v>2381</v>
      </c>
      <c r="H1939" t="s">
        <v>2380</v>
      </c>
      <c r="I1939" s="9">
        <f>IF(MedExam_Table[[#This Row],[NumberOfMajorSurgeries]]="No major surgery",0,MedExam_Table[[#This Row],[NumberOfMajorSurgeries]])</f>
        <v>0</v>
      </c>
      <c r="J1939" t="str">
        <f>PROPER(MedExam_Table[[#This Row],[Heart Issues]])</f>
        <v>No</v>
      </c>
      <c r="K1939" t="str">
        <f>PROPER(IF(MedExam_Table[[#This Row],[smoker]]= "?","No",MedExam_Table[[#This Row],[smoker]]))</f>
        <v>No</v>
      </c>
      <c r="L1939" t="str">
        <f>IF(MedExam_Table[[#This Row],[BMI]]&lt;18.5,"Underweight",IF(MedExam_Table[[#This Row],[BMI]]&lt;25,"NormalWeight",IF(MedExam_Table[[#This Row],[BMI]]&lt;=30,"OverWeight","Obesity")))</f>
        <v>Obesity</v>
      </c>
      <c r="M1939" t="str">
        <f>IF(MedExam_Table[[#This Row],[HBA1C]]&lt;5.7,"Normal",IF(MedExam_Table[[#This Row],[HBA1C]]&lt;6.4,"Prediabetes","Diabetes"))</f>
        <v>Diabetes</v>
      </c>
      <c r="N1939" t="str">
        <f>PROPER(MedExam_Table[[#This Row],[Any Transplants]])</f>
        <v>No</v>
      </c>
    </row>
    <row r="1940" spans="1:14" x14ac:dyDescent="0.3">
      <c r="A1940" t="s">
        <v>1730</v>
      </c>
      <c r="B1940">
        <v>50.92</v>
      </c>
      <c r="C1940">
        <v>5.31</v>
      </c>
      <c r="D1940" t="s">
        <v>2382</v>
      </c>
      <c r="E1940" t="s">
        <v>2380</v>
      </c>
      <c r="F1940" t="s">
        <v>2380</v>
      </c>
      <c r="G1940">
        <v>1</v>
      </c>
      <c r="H1940" t="s">
        <v>2380</v>
      </c>
      <c r="I1940" s="9">
        <f>IF(MedExam_Table[[#This Row],[NumberOfMajorSurgeries]]="No major surgery",0,MedExam_Table[[#This Row],[NumberOfMajorSurgeries]])</f>
        <v>1</v>
      </c>
      <c r="J1940" t="str">
        <f>PROPER(MedExam_Table[[#This Row],[Heart Issues]])</f>
        <v>Yes</v>
      </c>
      <c r="K1940" t="str">
        <f>PROPER(IF(MedExam_Table[[#This Row],[smoker]]= "?","No",MedExam_Table[[#This Row],[smoker]]))</f>
        <v>No</v>
      </c>
      <c r="L1940" t="str">
        <f>IF(MedExam_Table[[#This Row],[BMI]]&lt;18.5,"Underweight",IF(MedExam_Table[[#This Row],[BMI]]&lt;25,"NormalWeight",IF(MedExam_Table[[#This Row],[BMI]]&lt;=30,"OverWeight","Obesity")))</f>
        <v>Obesity</v>
      </c>
      <c r="M1940" t="str">
        <f>IF(MedExam_Table[[#This Row],[HBA1C]]&lt;5.7,"Normal",IF(MedExam_Table[[#This Row],[HBA1C]]&lt;6.4,"Prediabetes","Diabetes"))</f>
        <v>Normal</v>
      </c>
      <c r="N1940" t="str">
        <f>PROPER(MedExam_Table[[#This Row],[Any Transplants]])</f>
        <v>No</v>
      </c>
    </row>
    <row r="1941" spans="1:14" x14ac:dyDescent="0.3">
      <c r="A1941" t="s">
        <v>1729</v>
      </c>
      <c r="B1941">
        <v>21.85</v>
      </c>
      <c r="C1941">
        <v>5.56</v>
      </c>
      <c r="D1941" t="s">
        <v>2382</v>
      </c>
      <c r="E1941" t="s">
        <v>2380</v>
      </c>
      <c r="F1941" t="s">
        <v>2380</v>
      </c>
      <c r="G1941" t="s">
        <v>2381</v>
      </c>
      <c r="H1941" t="s">
        <v>2382</v>
      </c>
      <c r="I1941" s="9">
        <f>IF(MedExam_Table[[#This Row],[NumberOfMajorSurgeries]]="No major surgery",0,MedExam_Table[[#This Row],[NumberOfMajorSurgeries]])</f>
        <v>0</v>
      </c>
      <c r="J1941" t="str">
        <f>PROPER(MedExam_Table[[#This Row],[Heart Issues]])</f>
        <v>Yes</v>
      </c>
      <c r="K1941" t="str">
        <f>PROPER(IF(MedExam_Table[[#This Row],[smoker]]= "?","No",MedExam_Table[[#This Row],[smoker]]))</f>
        <v>Yes</v>
      </c>
      <c r="L1941" t="str">
        <f>IF(MedExam_Table[[#This Row],[BMI]]&lt;18.5,"Underweight",IF(MedExam_Table[[#This Row],[BMI]]&lt;25,"NormalWeight",IF(MedExam_Table[[#This Row],[BMI]]&lt;=30,"OverWeight","Obesity")))</f>
        <v>NormalWeight</v>
      </c>
      <c r="M1941" t="str">
        <f>IF(MedExam_Table[[#This Row],[HBA1C]]&lt;5.7,"Normal",IF(MedExam_Table[[#This Row],[HBA1C]]&lt;6.4,"Prediabetes","Diabetes"))</f>
        <v>Normal</v>
      </c>
      <c r="N1941" t="str">
        <f>PROPER(MedExam_Table[[#This Row],[Any Transplants]])</f>
        <v>No</v>
      </c>
    </row>
    <row r="1942" spans="1:14" x14ac:dyDescent="0.3">
      <c r="A1942" t="s">
        <v>1728</v>
      </c>
      <c r="B1942">
        <v>36.08</v>
      </c>
      <c r="C1942">
        <v>7.11</v>
      </c>
      <c r="D1942" t="s">
        <v>2382</v>
      </c>
      <c r="E1942" t="s">
        <v>2380</v>
      </c>
      <c r="F1942" t="s">
        <v>2383</v>
      </c>
      <c r="G1942">
        <v>1</v>
      </c>
      <c r="H1942" t="s">
        <v>2380</v>
      </c>
      <c r="I1942" s="9">
        <f>IF(MedExam_Table[[#This Row],[NumberOfMajorSurgeries]]="No major surgery",0,MedExam_Table[[#This Row],[NumberOfMajorSurgeries]])</f>
        <v>1</v>
      </c>
      <c r="J1942" t="str">
        <f>PROPER(MedExam_Table[[#This Row],[Heart Issues]])</f>
        <v>Yes</v>
      </c>
      <c r="K1942" t="str">
        <f>PROPER(IF(MedExam_Table[[#This Row],[smoker]]= "?","No",MedExam_Table[[#This Row],[smoker]]))</f>
        <v>No</v>
      </c>
      <c r="L1942" t="str">
        <f>IF(MedExam_Table[[#This Row],[BMI]]&lt;18.5,"Underweight",IF(MedExam_Table[[#This Row],[BMI]]&lt;25,"NormalWeight",IF(MedExam_Table[[#This Row],[BMI]]&lt;=30,"OverWeight","Obesity")))</f>
        <v>Obesity</v>
      </c>
      <c r="M1942" t="str">
        <f>IF(MedExam_Table[[#This Row],[HBA1C]]&lt;5.7,"Normal",IF(MedExam_Table[[#This Row],[HBA1C]]&lt;6.4,"Prediabetes","Diabetes"))</f>
        <v>Diabetes</v>
      </c>
      <c r="N1942" t="str">
        <f>PROPER(MedExam_Table[[#This Row],[Any Transplants]])</f>
        <v>No</v>
      </c>
    </row>
    <row r="1943" spans="1:14" x14ac:dyDescent="0.3">
      <c r="A1943" t="s">
        <v>1727</v>
      </c>
      <c r="B1943">
        <v>40.44</v>
      </c>
      <c r="C1943">
        <v>5.13</v>
      </c>
      <c r="D1943" t="s">
        <v>2382</v>
      </c>
      <c r="E1943" t="s">
        <v>2380</v>
      </c>
      <c r="F1943" t="s">
        <v>2383</v>
      </c>
      <c r="G1943">
        <v>1</v>
      </c>
      <c r="H1943" t="s">
        <v>2380</v>
      </c>
      <c r="I1943" s="9">
        <f>IF(MedExam_Table[[#This Row],[NumberOfMajorSurgeries]]="No major surgery",0,MedExam_Table[[#This Row],[NumberOfMajorSurgeries]])</f>
        <v>1</v>
      </c>
      <c r="J1943" t="str">
        <f>PROPER(MedExam_Table[[#This Row],[Heart Issues]])</f>
        <v>Yes</v>
      </c>
      <c r="K1943" t="str">
        <f>PROPER(IF(MedExam_Table[[#This Row],[smoker]]= "?","No",MedExam_Table[[#This Row],[smoker]]))</f>
        <v>No</v>
      </c>
      <c r="L1943" t="str">
        <f>IF(MedExam_Table[[#This Row],[BMI]]&lt;18.5,"Underweight",IF(MedExam_Table[[#This Row],[BMI]]&lt;25,"NormalWeight",IF(MedExam_Table[[#This Row],[BMI]]&lt;=30,"OverWeight","Obesity")))</f>
        <v>Obesity</v>
      </c>
      <c r="M1943" t="str">
        <f>IF(MedExam_Table[[#This Row],[HBA1C]]&lt;5.7,"Normal",IF(MedExam_Table[[#This Row],[HBA1C]]&lt;6.4,"Prediabetes","Diabetes"))</f>
        <v>Normal</v>
      </c>
      <c r="N1943" t="str">
        <f>PROPER(MedExam_Table[[#This Row],[Any Transplants]])</f>
        <v>No</v>
      </c>
    </row>
    <row r="1944" spans="1:14" x14ac:dyDescent="0.3">
      <c r="A1944" t="s">
        <v>1726</v>
      </c>
      <c r="B1944">
        <v>38.094999999999999</v>
      </c>
      <c r="C1944">
        <v>10.199999999999999</v>
      </c>
      <c r="D1944" t="s">
        <v>2380</v>
      </c>
      <c r="E1944" t="s">
        <v>2380</v>
      </c>
      <c r="F1944" t="s">
        <v>2380</v>
      </c>
      <c r="G1944" t="s">
        <v>2381</v>
      </c>
      <c r="H1944" t="s">
        <v>2380</v>
      </c>
      <c r="I1944" s="9">
        <f>IF(MedExam_Table[[#This Row],[NumberOfMajorSurgeries]]="No major surgery",0,MedExam_Table[[#This Row],[NumberOfMajorSurgeries]])</f>
        <v>0</v>
      </c>
      <c r="J1944" t="str">
        <f>PROPER(MedExam_Table[[#This Row],[Heart Issues]])</f>
        <v>No</v>
      </c>
      <c r="K1944" t="str">
        <f>PROPER(IF(MedExam_Table[[#This Row],[smoker]]= "?","No",MedExam_Table[[#This Row],[smoker]]))</f>
        <v>No</v>
      </c>
      <c r="L1944" t="str">
        <f>IF(MedExam_Table[[#This Row],[BMI]]&lt;18.5,"Underweight",IF(MedExam_Table[[#This Row],[BMI]]&lt;25,"NormalWeight",IF(MedExam_Table[[#This Row],[BMI]]&lt;=30,"OverWeight","Obesity")))</f>
        <v>Obesity</v>
      </c>
      <c r="M1944" t="str">
        <f>IF(MedExam_Table[[#This Row],[HBA1C]]&lt;5.7,"Normal",IF(MedExam_Table[[#This Row],[HBA1C]]&lt;6.4,"Prediabetes","Diabetes"))</f>
        <v>Diabetes</v>
      </c>
      <c r="N1944" t="str">
        <f>PROPER(MedExam_Table[[#This Row],[Any Transplants]])</f>
        <v>No</v>
      </c>
    </row>
    <row r="1945" spans="1:14" x14ac:dyDescent="0.3">
      <c r="A1945" t="s">
        <v>1725</v>
      </c>
      <c r="B1945">
        <v>44.95</v>
      </c>
      <c r="C1945">
        <v>10.4</v>
      </c>
      <c r="D1945" t="s">
        <v>2380</v>
      </c>
      <c r="E1945" t="s">
        <v>2380</v>
      </c>
      <c r="F1945" t="s">
        <v>2380</v>
      </c>
      <c r="G1945" t="s">
        <v>2381</v>
      </c>
      <c r="H1945" t="s">
        <v>2380</v>
      </c>
      <c r="I1945" s="9">
        <f>IF(MedExam_Table[[#This Row],[NumberOfMajorSurgeries]]="No major surgery",0,MedExam_Table[[#This Row],[NumberOfMajorSurgeries]])</f>
        <v>0</v>
      </c>
      <c r="J1945" t="str">
        <f>PROPER(MedExam_Table[[#This Row],[Heart Issues]])</f>
        <v>No</v>
      </c>
      <c r="K1945" t="str">
        <f>PROPER(IF(MedExam_Table[[#This Row],[smoker]]= "?","No",MedExam_Table[[#This Row],[smoker]]))</f>
        <v>No</v>
      </c>
      <c r="L1945" t="str">
        <f>IF(MedExam_Table[[#This Row],[BMI]]&lt;18.5,"Underweight",IF(MedExam_Table[[#This Row],[BMI]]&lt;25,"NormalWeight",IF(MedExam_Table[[#This Row],[BMI]]&lt;=30,"OverWeight","Obesity")))</f>
        <v>Obesity</v>
      </c>
      <c r="M1945" t="str">
        <f>IF(MedExam_Table[[#This Row],[HBA1C]]&lt;5.7,"Normal",IF(MedExam_Table[[#This Row],[HBA1C]]&lt;6.4,"Prediabetes","Diabetes"))</f>
        <v>Diabetes</v>
      </c>
      <c r="N1945" t="str">
        <f>PROPER(MedExam_Table[[#This Row],[Any Transplants]])</f>
        <v>No</v>
      </c>
    </row>
    <row r="1946" spans="1:14" x14ac:dyDescent="0.3">
      <c r="A1946" t="s">
        <v>1724</v>
      </c>
      <c r="B1946">
        <v>35.54</v>
      </c>
      <c r="C1946">
        <v>10.67</v>
      </c>
      <c r="D1946" t="s">
        <v>2380</v>
      </c>
      <c r="E1946" t="s">
        <v>2380</v>
      </c>
      <c r="F1946" t="s">
        <v>2380</v>
      </c>
      <c r="G1946" t="s">
        <v>2381</v>
      </c>
      <c r="H1946" t="s">
        <v>2380</v>
      </c>
      <c r="I1946" s="9">
        <f>IF(MedExam_Table[[#This Row],[NumberOfMajorSurgeries]]="No major surgery",0,MedExam_Table[[#This Row],[NumberOfMajorSurgeries]])</f>
        <v>0</v>
      </c>
      <c r="J1946" t="str">
        <f>PROPER(MedExam_Table[[#This Row],[Heart Issues]])</f>
        <v>No</v>
      </c>
      <c r="K1946" t="str">
        <f>PROPER(IF(MedExam_Table[[#This Row],[smoker]]= "?","No",MedExam_Table[[#This Row],[smoker]]))</f>
        <v>No</v>
      </c>
      <c r="L1946" t="str">
        <f>IF(MedExam_Table[[#This Row],[BMI]]&lt;18.5,"Underweight",IF(MedExam_Table[[#This Row],[BMI]]&lt;25,"NormalWeight",IF(MedExam_Table[[#This Row],[BMI]]&lt;=30,"OverWeight","Obesity")))</f>
        <v>Obesity</v>
      </c>
      <c r="M1946" t="str">
        <f>IF(MedExam_Table[[#This Row],[HBA1C]]&lt;5.7,"Normal",IF(MedExam_Table[[#This Row],[HBA1C]]&lt;6.4,"Prediabetes","Diabetes"))</f>
        <v>Diabetes</v>
      </c>
      <c r="N1946" t="str">
        <f>PROPER(MedExam_Table[[#This Row],[Any Transplants]])</f>
        <v>No</v>
      </c>
    </row>
    <row r="1947" spans="1:14" x14ac:dyDescent="0.3">
      <c r="A1947" t="s">
        <v>1723</v>
      </c>
      <c r="B1947">
        <v>39.799999999999997</v>
      </c>
      <c r="C1947">
        <v>4.6500000000000004</v>
      </c>
      <c r="D1947" t="s">
        <v>2382</v>
      </c>
      <c r="E1947" t="s">
        <v>2380</v>
      </c>
      <c r="F1947" t="s">
        <v>2380</v>
      </c>
      <c r="G1947">
        <v>2</v>
      </c>
      <c r="H1947" t="s">
        <v>2380</v>
      </c>
      <c r="I1947" s="9">
        <f>IF(MedExam_Table[[#This Row],[NumberOfMajorSurgeries]]="No major surgery",0,MedExam_Table[[#This Row],[NumberOfMajorSurgeries]])</f>
        <v>2</v>
      </c>
      <c r="J1947" t="str">
        <f>PROPER(MedExam_Table[[#This Row],[Heart Issues]])</f>
        <v>Yes</v>
      </c>
      <c r="K1947" t="str">
        <f>PROPER(IF(MedExam_Table[[#This Row],[smoker]]= "?","No",MedExam_Table[[#This Row],[smoker]]))</f>
        <v>No</v>
      </c>
      <c r="L1947" t="str">
        <f>IF(MedExam_Table[[#This Row],[BMI]]&lt;18.5,"Underweight",IF(MedExam_Table[[#This Row],[BMI]]&lt;25,"NormalWeight",IF(MedExam_Table[[#This Row],[BMI]]&lt;=30,"OverWeight","Obesity")))</f>
        <v>Obesity</v>
      </c>
      <c r="M1947" t="str">
        <f>IF(MedExam_Table[[#This Row],[HBA1C]]&lt;5.7,"Normal",IF(MedExam_Table[[#This Row],[HBA1C]]&lt;6.4,"Prediabetes","Diabetes"))</f>
        <v>Normal</v>
      </c>
      <c r="N1947" t="str">
        <f>PROPER(MedExam_Table[[#This Row],[Any Transplants]])</f>
        <v>No</v>
      </c>
    </row>
    <row r="1948" spans="1:14" x14ac:dyDescent="0.3">
      <c r="A1948" t="s">
        <v>1722</v>
      </c>
      <c r="B1948">
        <v>33.659999999999997</v>
      </c>
      <c r="C1948">
        <v>5.65</v>
      </c>
      <c r="D1948" t="s">
        <v>2382</v>
      </c>
      <c r="E1948" t="s">
        <v>2380</v>
      </c>
      <c r="F1948" t="s">
        <v>2380</v>
      </c>
      <c r="G1948">
        <v>2</v>
      </c>
      <c r="H1948" t="s">
        <v>2380</v>
      </c>
      <c r="I1948" s="9">
        <f>IF(MedExam_Table[[#This Row],[NumberOfMajorSurgeries]]="No major surgery",0,MedExam_Table[[#This Row],[NumberOfMajorSurgeries]])</f>
        <v>2</v>
      </c>
      <c r="J1948" t="str">
        <f>PROPER(MedExam_Table[[#This Row],[Heart Issues]])</f>
        <v>Yes</v>
      </c>
      <c r="K1948" t="str">
        <f>PROPER(IF(MedExam_Table[[#This Row],[smoker]]= "?","No",MedExam_Table[[#This Row],[smoker]]))</f>
        <v>No</v>
      </c>
      <c r="L1948" t="str">
        <f>IF(MedExam_Table[[#This Row],[BMI]]&lt;18.5,"Underweight",IF(MedExam_Table[[#This Row],[BMI]]&lt;25,"NormalWeight",IF(MedExam_Table[[#This Row],[BMI]]&lt;=30,"OverWeight","Obesity")))</f>
        <v>Obesity</v>
      </c>
      <c r="M1948" t="str">
        <f>IF(MedExam_Table[[#This Row],[HBA1C]]&lt;5.7,"Normal",IF(MedExam_Table[[#This Row],[HBA1C]]&lt;6.4,"Prediabetes","Diabetes"))</f>
        <v>Normal</v>
      </c>
      <c r="N1948" t="str">
        <f>PROPER(MedExam_Table[[#This Row],[Any Transplants]])</f>
        <v>No</v>
      </c>
    </row>
    <row r="1949" spans="1:14" x14ac:dyDescent="0.3">
      <c r="A1949" t="s">
        <v>2308</v>
      </c>
      <c r="B1949">
        <v>36.08</v>
      </c>
      <c r="C1949">
        <v>8.8000000000000007</v>
      </c>
      <c r="D1949" t="s">
        <v>2382</v>
      </c>
      <c r="E1949" t="s">
        <v>2380</v>
      </c>
      <c r="F1949" t="s">
        <v>2380</v>
      </c>
      <c r="G1949">
        <v>1</v>
      </c>
      <c r="H1949" t="s">
        <v>2382</v>
      </c>
      <c r="I1949" s="9">
        <f>IF(MedExam_Table[[#This Row],[NumberOfMajorSurgeries]]="No major surgery",0,MedExam_Table[[#This Row],[NumberOfMajorSurgeries]])</f>
        <v>1</v>
      </c>
      <c r="J1949" t="str">
        <f>PROPER(MedExam_Table[[#This Row],[Heart Issues]])</f>
        <v>Yes</v>
      </c>
      <c r="K1949" t="str">
        <f>PROPER(IF(MedExam_Table[[#This Row],[smoker]]= "?","No",MedExam_Table[[#This Row],[smoker]]))</f>
        <v>Yes</v>
      </c>
      <c r="L1949" t="str">
        <f>IF(MedExam_Table[[#This Row],[BMI]]&lt;18.5,"Underweight",IF(MedExam_Table[[#This Row],[BMI]]&lt;25,"NormalWeight",IF(MedExam_Table[[#This Row],[BMI]]&lt;=30,"OverWeight","Obesity")))</f>
        <v>Obesity</v>
      </c>
      <c r="M1949" t="str">
        <f>IF(MedExam_Table[[#This Row],[HBA1C]]&lt;5.7,"Normal",IF(MedExam_Table[[#This Row],[HBA1C]]&lt;6.4,"Prediabetes","Diabetes"))</f>
        <v>Diabetes</v>
      </c>
      <c r="N1949" t="str">
        <f>PROPER(MedExam_Table[[#This Row],[Any Transplants]])</f>
        <v>No</v>
      </c>
    </row>
    <row r="1950" spans="1:14" x14ac:dyDescent="0.3">
      <c r="A1950" t="s">
        <v>1721</v>
      </c>
      <c r="B1950">
        <v>35.5</v>
      </c>
      <c r="C1950">
        <v>11.97</v>
      </c>
      <c r="D1950" t="s">
        <v>2380</v>
      </c>
      <c r="E1950" t="s">
        <v>2380</v>
      </c>
      <c r="F1950" t="s">
        <v>2380</v>
      </c>
      <c r="G1950" t="s">
        <v>2381</v>
      </c>
      <c r="H1950" t="s">
        <v>2380</v>
      </c>
      <c r="I1950" s="9">
        <f>IF(MedExam_Table[[#This Row],[NumberOfMajorSurgeries]]="No major surgery",0,MedExam_Table[[#This Row],[NumberOfMajorSurgeries]])</f>
        <v>0</v>
      </c>
      <c r="J1950" t="str">
        <f>PROPER(MedExam_Table[[#This Row],[Heart Issues]])</f>
        <v>No</v>
      </c>
      <c r="K1950" t="str">
        <f>PROPER(IF(MedExam_Table[[#This Row],[smoker]]= "?","No",MedExam_Table[[#This Row],[smoker]]))</f>
        <v>No</v>
      </c>
      <c r="L1950" t="str">
        <f>IF(MedExam_Table[[#This Row],[BMI]]&lt;18.5,"Underweight",IF(MedExam_Table[[#This Row],[BMI]]&lt;25,"NormalWeight",IF(MedExam_Table[[#This Row],[BMI]]&lt;=30,"OverWeight","Obesity")))</f>
        <v>Obesity</v>
      </c>
      <c r="M1950" t="str">
        <f>IF(MedExam_Table[[#This Row],[HBA1C]]&lt;5.7,"Normal",IF(MedExam_Table[[#This Row],[HBA1C]]&lt;6.4,"Prediabetes","Diabetes"))</f>
        <v>Diabetes</v>
      </c>
      <c r="N1950" t="str">
        <f>PROPER(MedExam_Table[[#This Row],[Any Transplants]])</f>
        <v>No</v>
      </c>
    </row>
    <row r="1951" spans="1:14" x14ac:dyDescent="0.3">
      <c r="A1951" t="s">
        <v>1720</v>
      </c>
      <c r="B1951">
        <v>41.63</v>
      </c>
      <c r="C1951">
        <v>6.71</v>
      </c>
      <c r="D1951" t="s">
        <v>2380</v>
      </c>
      <c r="E1951" t="s">
        <v>2380</v>
      </c>
      <c r="F1951" t="s">
        <v>2380</v>
      </c>
      <c r="G1951" t="s">
        <v>2381</v>
      </c>
      <c r="H1951" t="s">
        <v>2380</v>
      </c>
      <c r="I1951" s="9">
        <f>IF(MedExam_Table[[#This Row],[NumberOfMajorSurgeries]]="No major surgery",0,MedExam_Table[[#This Row],[NumberOfMajorSurgeries]])</f>
        <v>0</v>
      </c>
      <c r="J1951" t="str">
        <f>PROPER(MedExam_Table[[#This Row],[Heart Issues]])</f>
        <v>No</v>
      </c>
      <c r="K1951" t="str">
        <f>PROPER(IF(MedExam_Table[[#This Row],[smoker]]= "?","No",MedExam_Table[[#This Row],[smoker]]))</f>
        <v>No</v>
      </c>
      <c r="L1951" t="str">
        <f>IF(MedExam_Table[[#This Row],[BMI]]&lt;18.5,"Underweight",IF(MedExam_Table[[#This Row],[BMI]]&lt;25,"NormalWeight",IF(MedExam_Table[[#This Row],[BMI]]&lt;=30,"OverWeight","Obesity")))</f>
        <v>Obesity</v>
      </c>
      <c r="M1951" t="str">
        <f>IF(MedExam_Table[[#This Row],[HBA1C]]&lt;5.7,"Normal",IF(MedExam_Table[[#This Row],[HBA1C]]&lt;6.4,"Prediabetes","Diabetes"))</f>
        <v>Diabetes</v>
      </c>
      <c r="N1951" t="str">
        <f>PROPER(MedExam_Table[[#This Row],[Any Transplants]])</f>
        <v>No</v>
      </c>
    </row>
    <row r="1952" spans="1:14" x14ac:dyDescent="0.3">
      <c r="A1952" t="s">
        <v>1719</v>
      </c>
      <c r="B1952">
        <v>46.49</v>
      </c>
      <c r="C1952">
        <v>11.92</v>
      </c>
      <c r="D1952" t="s">
        <v>2380</v>
      </c>
      <c r="E1952" t="s">
        <v>2380</v>
      </c>
      <c r="F1952" t="s">
        <v>2380</v>
      </c>
      <c r="G1952" t="s">
        <v>2381</v>
      </c>
      <c r="H1952" t="s">
        <v>2380</v>
      </c>
      <c r="I1952" s="9">
        <f>IF(MedExam_Table[[#This Row],[NumberOfMajorSurgeries]]="No major surgery",0,MedExam_Table[[#This Row],[NumberOfMajorSurgeries]])</f>
        <v>0</v>
      </c>
      <c r="J1952" t="str">
        <f>PROPER(MedExam_Table[[#This Row],[Heart Issues]])</f>
        <v>No</v>
      </c>
      <c r="K1952" t="str">
        <f>PROPER(IF(MedExam_Table[[#This Row],[smoker]]= "?","No",MedExam_Table[[#This Row],[smoker]]))</f>
        <v>No</v>
      </c>
      <c r="L1952" t="str">
        <f>IF(MedExam_Table[[#This Row],[BMI]]&lt;18.5,"Underweight",IF(MedExam_Table[[#This Row],[BMI]]&lt;25,"NormalWeight",IF(MedExam_Table[[#This Row],[BMI]]&lt;=30,"OverWeight","Obesity")))</f>
        <v>Obesity</v>
      </c>
      <c r="M1952" t="str">
        <f>IF(MedExam_Table[[#This Row],[HBA1C]]&lt;5.7,"Normal",IF(MedExam_Table[[#This Row],[HBA1C]]&lt;6.4,"Prediabetes","Diabetes"))</f>
        <v>Diabetes</v>
      </c>
      <c r="N1952" t="str">
        <f>PROPER(MedExam_Table[[#This Row],[Any Transplants]])</f>
        <v>No</v>
      </c>
    </row>
    <row r="1953" spans="1:14" x14ac:dyDescent="0.3">
      <c r="A1953" t="s">
        <v>1718</v>
      </c>
      <c r="B1953">
        <v>43.29</v>
      </c>
      <c r="C1953">
        <v>5.35</v>
      </c>
      <c r="D1953" t="s">
        <v>2380</v>
      </c>
      <c r="E1953" t="s">
        <v>2380</v>
      </c>
      <c r="F1953" t="s">
        <v>2380</v>
      </c>
      <c r="G1953">
        <v>2</v>
      </c>
      <c r="H1953" t="s">
        <v>2380</v>
      </c>
      <c r="I1953" s="9">
        <f>IF(MedExam_Table[[#This Row],[NumberOfMajorSurgeries]]="No major surgery",0,MedExam_Table[[#This Row],[NumberOfMajorSurgeries]])</f>
        <v>2</v>
      </c>
      <c r="J1953" t="str">
        <f>PROPER(MedExam_Table[[#This Row],[Heart Issues]])</f>
        <v>No</v>
      </c>
      <c r="K1953" t="str">
        <f>PROPER(IF(MedExam_Table[[#This Row],[smoker]]= "?","No",MedExam_Table[[#This Row],[smoker]]))</f>
        <v>No</v>
      </c>
      <c r="L1953" t="str">
        <f>IF(MedExam_Table[[#This Row],[BMI]]&lt;18.5,"Underweight",IF(MedExam_Table[[#This Row],[BMI]]&lt;25,"NormalWeight",IF(MedExam_Table[[#This Row],[BMI]]&lt;=30,"OverWeight","Obesity")))</f>
        <v>Obesity</v>
      </c>
      <c r="M1953" t="str">
        <f>IF(MedExam_Table[[#This Row],[HBA1C]]&lt;5.7,"Normal",IF(MedExam_Table[[#This Row],[HBA1C]]&lt;6.4,"Prediabetes","Diabetes"))</f>
        <v>Normal</v>
      </c>
      <c r="N1953" t="str">
        <f>PROPER(MedExam_Table[[#This Row],[Any Transplants]])</f>
        <v>No</v>
      </c>
    </row>
    <row r="1954" spans="1:14" x14ac:dyDescent="0.3">
      <c r="A1954" t="s">
        <v>1717</v>
      </c>
      <c r="B1954">
        <v>43.08</v>
      </c>
      <c r="C1954">
        <v>8.9600000000000009</v>
      </c>
      <c r="D1954" t="s">
        <v>2382</v>
      </c>
      <c r="E1954" t="s">
        <v>2380</v>
      </c>
      <c r="F1954" t="s">
        <v>2380</v>
      </c>
      <c r="G1954">
        <v>1</v>
      </c>
      <c r="H1954" t="s">
        <v>2380</v>
      </c>
      <c r="I1954" s="9">
        <f>IF(MedExam_Table[[#This Row],[NumberOfMajorSurgeries]]="No major surgery",0,MedExam_Table[[#This Row],[NumberOfMajorSurgeries]])</f>
        <v>1</v>
      </c>
      <c r="J1954" t="str">
        <f>PROPER(MedExam_Table[[#This Row],[Heart Issues]])</f>
        <v>Yes</v>
      </c>
      <c r="K1954" t="str">
        <f>PROPER(IF(MedExam_Table[[#This Row],[smoker]]= "?","No",MedExam_Table[[#This Row],[smoker]]))</f>
        <v>No</v>
      </c>
      <c r="L1954" t="str">
        <f>IF(MedExam_Table[[#This Row],[BMI]]&lt;18.5,"Underweight",IF(MedExam_Table[[#This Row],[BMI]]&lt;25,"NormalWeight",IF(MedExam_Table[[#This Row],[BMI]]&lt;=30,"OverWeight","Obesity")))</f>
        <v>Obesity</v>
      </c>
      <c r="M1954" t="str">
        <f>IF(MedExam_Table[[#This Row],[HBA1C]]&lt;5.7,"Normal",IF(MedExam_Table[[#This Row],[HBA1C]]&lt;6.4,"Prediabetes","Diabetes"))</f>
        <v>Diabetes</v>
      </c>
      <c r="N1954" t="str">
        <f>PROPER(MedExam_Table[[#This Row],[Any Transplants]])</f>
        <v>No</v>
      </c>
    </row>
    <row r="1955" spans="1:14" x14ac:dyDescent="0.3">
      <c r="A1955" t="s">
        <v>1716</v>
      </c>
      <c r="B1955">
        <v>39.07</v>
      </c>
      <c r="C1955">
        <v>11.93</v>
      </c>
      <c r="D1955" t="s">
        <v>2380</v>
      </c>
      <c r="E1955" t="s">
        <v>2380</v>
      </c>
      <c r="F1955" t="s">
        <v>2380</v>
      </c>
      <c r="G1955" t="s">
        <v>2381</v>
      </c>
      <c r="H1955" t="s">
        <v>2380</v>
      </c>
      <c r="I1955" s="9">
        <f>IF(MedExam_Table[[#This Row],[NumberOfMajorSurgeries]]="No major surgery",0,MedExam_Table[[#This Row],[NumberOfMajorSurgeries]])</f>
        <v>0</v>
      </c>
      <c r="J1955" t="str">
        <f>PROPER(MedExam_Table[[#This Row],[Heart Issues]])</f>
        <v>No</v>
      </c>
      <c r="K1955" t="str">
        <f>PROPER(IF(MedExam_Table[[#This Row],[smoker]]= "?","No",MedExam_Table[[#This Row],[smoker]]))</f>
        <v>No</v>
      </c>
      <c r="L1955" t="str">
        <f>IF(MedExam_Table[[#This Row],[BMI]]&lt;18.5,"Underweight",IF(MedExam_Table[[#This Row],[BMI]]&lt;25,"NormalWeight",IF(MedExam_Table[[#This Row],[BMI]]&lt;=30,"OverWeight","Obesity")))</f>
        <v>Obesity</v>
      </c>
      <c r="M1955" t="str">
        <f>IF(MedExam_Table[[#This Row],[HBA1C]]&lt;5.7,"Normal",IF(MedExam_Table[[#This Row],[HBA1C]]&lt;6.4,"Prediabetes","Diabetes"))</f>
        <v>Diabetes</v>
      </c>
      <c r="N1955" t="str">
        <f>PROPER(MedExam_Table[[#This Row],[Any Transplants]])</f>
        <v>No</v>
      </c>
    </row>
    <row r="1956" spans="1:14" x14ac:dyDescent="0.3">
      <c r="A1956" t="s">
        <v>1715</v>
      </c>
      <c r="B1956">
        <v>41.3</v>
      </c>
      <c r="C1956">
        <v>9.59</v>
      </c>
      <c r="D1956" t="s">
        <v>2380</v>
      </c>
      <c r="E1956" t="s">
        <v>2380</v>
      </c>
      <c r="F1956" t="s">
        <v>2380</v>
      </c>
      <c r="G1956" t="s">
        <v>2381</v>
      </c>
      <c r="H1956" t="s">
        <v>2380</v>
      </c>
      <c r="I1956" s="9">
        <f>IF(MedExam_Table[[#This Row],[NumberOfMajorSurgeries]]="No major surgery",0,MedExam_Table[[#This Row],[NumberOfMajorSurgeries]])</f>
        <v>0</v>
      </c>
      <c r="J1956" t="str">
        <f>PROPER(MedExam_Table[[#This Row],[Heart Issues]])</f>
        <v>No</v>
      </c>
      <c r="K1956" t="str">
        <f>PROPER(IF(MedExam_Table[[#This Row],[smoker]]= "?","No",MedExam_Table[[#This Row],[smoker]]))</f>
        <v>No</v>
      </c>
      <c r="L1956" t="str">
        <f>IF(MedExam_Table[[#This Row],[BMI]]&lt;18.5,"Underweight",IF(MedExam_Table[[#This Row],[BMI]]&lt;25,"NormalWeight",IF(MedExam_Table[[#This Row],[BMI]]&lt;=30,"OverWeight","Obesity")))</f>
        <v>Obesity</v>
      </c>
      <c r="M1956" t="str">
        <f>IF(MedExam_Table[[#This Row],[HBA1C]]&lt;5.7,"Normal",IF(MedExam_Table[[#This Row],[HBA1C]]&lt;6.4,"Prediabetes","Diabetes"))</f>
        <v>Diabetes</v>
      </c>
      <c r="N1956" t="str">
        <f>PROPER(MedExam_Table[[#This Row],[Any Transplants]])</f>
        <v>No</v>
      </c>
    </row>
    <row r="1957" spans="1:14" x14ac:dyDescent="0.3">
      <c r="A1957" t="s">
        <v>1714</v>
      </c>
      <c r="B1957">
        <v>42.95</v>
      </c>
      <c r="C1957">
        <v>11.88</v>
      </c>
      <c r="D1957" t="s">
        <v>2382</v>
      </c>
      <c r="E1957" t="s">
        <v>2380</v>
      </c>
      <c r="F1957" t="s">
        <v>2380</v>
      </c>
      <c r="G1957">
        <v>2</v>
      </c>
      <c r="H1957" t="s">
        <v>2380</v>
      </c>
      <c r="I1957" s="9">
        <f>IF(MedExam_Table[[#This Row],[NumberOfMajorSurgeries]]="No major surgery",0,MedExam_Table[[#This Row],[NumberOfMajorSurgeries]])</f>
        <v>2</v>
      </c>
      <c r="J1957" t="str">
        <f>PROPER(MedExam_Table[[#This Row],[Heart Issues]])</f>
        <v>Yes</v>
      </c>
      <c r="K1957" t="str">
        <f>PROPER(IF(MedExam_Table[[#This Row],[smoker]]= "?","No",MedExam_Table[[#This Row],[smoker]]))</f>
        <v>No</v>
      </c>
      <c r="L1957" t="str">
        <f>IF(MedExam_Table[[#This Row],[BMI]]&lt;18.5,"Underweight",IF(MedExam_Table[[#This Row],[BMI]]&lt;25,"NormalWeight",IF(MedExam_Table[[#This Row],[BMI]]&lt;=30,"OverWeight","Obesity")))</f>
        <v>Obesity</v>
      </c>
      <c r="M1957" t="str">
        <f>IF(MedExam_Table[[#This Row],[HBA1C]]&lt;5.7,"Normal",IF(MedExam_Table[[#This Row],[HBA1C]]&lt;6.4,"Prediabetes","Diabetes"))</f>
        <v>Diabetes</v>
      </c>
      <c r="N1957" t="str">
        <f>PROPER(MedExam_Table[[#This Row],[Any Transplants]])</f>
        <v>No</v>
      </c>
    </row>
    <row r="1958" spans="1:14" x14ac:dyDescent="0.3">
      <c r="A1958" t="s">
        <v>1713</v>
      </c>
      <c r="B1958">
        <v>46.96</v>
      </c>
      <c r="C1958">
        <v>4.6399999999999997</v>
      </c>
      <c r="D1958" t="s">
        <v>2380</v>
      </c>
      <c r="E1958" t="s">
        <v>2380</v>
      </c>
      <c r="F1958" t="s">
        <v>2383</v>
      </c>
      <c r="G1958">
        <v>1</v>
      </c>
      <c r="H1958" t="s">
        <v>2380</v>
      </c>
      <c r="I1958" s="9">
        <f>IF(MedExam_Table[[#This Row],[NumberOfMajorSurgeries]]="No major surgery",0,MedExam_Table[[#This Row],[NumberOfMajorSurgeries]])</f>
        <v>1</v>
      </c>
      <c r="J1958" t="str">
        <f>PROPER(MedExam_Table[[#This Row],[Heart Issues]])</f>
        <v>No</v>
      </c>
      <c r="K1958" t="str">
        <f>PROPER(IF(MedExam_Table[[#This Row],[smoker]]= "?","No",MedExam_Table[[#This Row],[smoker]]))</f>
        <v>No</v>
      </c>
      <c r="L1958" t="str">
        <f>IF(MedExam_Table[[#This Row],[BMI]]&lt;18.5,"Underweight",IF(MedExam_Table[[#This Row],[BMI]]&lt;25,"NormalWeight",IF(MedExam_Table[[#This Row],[BMI]]&lt;=30,"OverWeight","Obesity")))</f>
        <v>Obesity</v>
      </c>
      <c r="M1958" t="str">
        <f>IF(MedExam_Table[[#This Row],[HBA1C]]&lt;5.7,"Normal",IF(MedExam_Table[[#This Row],[HBA1C]]&lt;6.4,"Prediabetes","Diabetes"))</f>
        <v>Normal</v>
      </c>
      <c r="N1958" t="str">
        <f>PROPER(MedExam_Table[[#This Row],[Any Transplants]])</f>
        <v>No</v>
      </c>
    </row>
    <row r="1959" spans="1:14" x14ac:dyDescent="0.3">
      <c r="A1959" t="s">
        <v>1712</v>
      </c>
      <c r="B1959">
        <v>30.495000000000001</v>
      </c>
      <c r="C1959">
        <v>9.5299999999999994</v>
      </c>
      <c r="D1959" t="s">
        <v>2380</v>
      </c>
      <c r="E1959" t="s">
        <v>2380</v>
      </c>
      <c r="F1959" t="s">
        <v>2380</v>
      </c>
      <c r="G1959" t="s">
        <v>2381</v>
      </c>
      <c r="H1959" t="s">
        <v>2380</v>
      </c>
      <c r="I1959" s="9">
        <f>IF(MedExam_Table[[#This Row],[NumberOfMajorSurgeries]]="No major surgery",0,MedExam_Table[[#This Row],[NumberOfMajorSurgeries]])</f>
        <v>0</v>
      </c>
      <c r="J1959" t="str">
        <f>PROPER(MedExam_Table[[#This Row],[Heart Issues]])</f>
        <v>No</v>
      </c>
      <c r="K1959" t="str">
        <f>PROPER(IF(MedExam_Table[[#This Row],[smoker]]= "?","No",MedExam_Table[[#This Row],[smoker]]))</f>
        <v>No</v>
      </c>
      <c r="L1959" t="str">
        <f>IF(MedExam_Table[[#This Row],[BMI]]&lt;18.5,"Underweight",IF(MedExam_Table[[#This Row],[BMI]]&lt;25,"NormalWeight",IF(MedExam_Table[[#This Row],[BMI]]&lt;=30,"OverWeight","Obesity")))</f>
        <v>Obesity</v>
      </c>
      <c r="M1959" t="str">
        <f>IF(MedExam_Table[[#This Row],[HBA1C]]&lt;5.7,"Normal",IF(MedExam_Table[[#This Row],[HBA1C]]&lt;6.4,"Prediabetes","Diabetes"))</f>
        <v>Diabetes</v>
      </c>
      <c r="N1959" t="str">
        <f>PROPER(MedExam_Table[[#This Row],[Any Transplants]])</f>
        <v>No</v>
      </c>
    </row>
    <row r="1960" spans="1:14" x14ac:dyDescent="0.3">
      <c r="A1960" t="s">
        <v>2307</v>
      </c>
      <c r="B1960">
        <v>54.99</v>
      </c>
      <c r="C1960">
        <v>8.68</v>
      </c>
      <c r="D1960" t="s">
        <v>2380</v>
      </c>
      <c r="E1960" t="s">
        <v>2380</v>
      </c>
      <c r="F1960" t="s">
        <v>2380</v>
      </c>
      <c r="G1960">
        <v>2</v>
      </c>
      <c r="H1960" t="s">
        <v>2382</v>
      </c>
      <c r="I1960" s="9">
        <f>IF(MedExam_Table[[#This Row],[NumberOfMajorSurgeries]]="No major surgery",0,MedExam_Table[[#This Row],[NumberOfMajorSurgeries]])</f>
        <v>2</v>
      </c>
      <c r="J1960" t="str">
        <f>PROPER(MedExam_Table[[#This Row],[Heart Issues]])</f>
        <v>No</v>
      </c>
      <c r="K1960" t="str">
        <f>PROPER(IF(MedExam_Table[[#This Row],[smoker]]= "?","No",MedExam_Table[[#This Row],[smoker]]))</f>
        <v>Yes</v>
      </c>
      <c r="L1960" t="str">
        <f>IF(MedExam_Table[[#This Row],[BMI]]&lt;18.5,"Underweight",IF(MedExam_Table[[#This Row],[BMI]]&lt;25,"NormalWeight",IF(MedExam_Table[[#This Row],[BMI]]&lt;=30,"OverWeight","Obesity")))</f>
        <v>Obesity</v>
      </c>
      <c r="M1960" t="str">
        <f>IF(MedExam_Table[[#This Row],[HBA1C]]&lt;5.7,"Normal",IF(MedExam_Table[[#This Row],[HBA1C]]&lt;6.4,"Prediabetes","Diabetes"))</f>
        <v>Diabetes</v>
      </c>
      <c r="N1960" t="str">
        <f>PROPER(MedExam_Table[[#This Row],[Any Transplants]])</f>
        <v>No</v>
      </c>
    </row>
    <row r="1961" spans="1:14" x14ac:dyDescent="0.3">
      <c r="A1961" t="s">
        <v>1711</v>
      </c>
      <c r="B1961">
        <v>17.954999999999998</v>
      </c>
      <c r="C1961">
        <v>5.29</v>
      </c>
      <c r="D1961" t="s">
        <v>2382</v>
      </c>
      <c r="E1961" t="s">
        <v>2380</v>
      </c>
      <c r="F1961" t="s">
        <v>2380</v>
      </c>
      <c r="G1961">
        <v>1</v>
      </c>
      <c r="H1961" t="s">
        <v>2382</v>
      </c>
      <c r="I1961" s="9">
        <f>IF(MedExam_Table[[#This Row],[NumberOfMajorSurgeries]]="No major surgery",0,MedExam_Table[[#This Row],[NumberOfMajorSurgeries]])</f>
        <v>1</v>
      </c>
      <c r="J1961" t="str">
        <f>PROPER(MedExam_Table[[#This Row],[Heart Issues]])</f>
        <v>Yes</v>
      </c>
      <c r="K1961" t="str">
        <f>PROPER(IF(MedExam_Table[[#This Row],[smoker]]= "?","No",MedExam_Table[[#This Row],[smoker]]))</f>
        <v>Yes</v>
      </c>
      <c r="L1961" t="str">
        <f>IF(MedExam_Table[[#This Row],[BMI]]&lt;18.5,"Underweight",IF(MedExam_Table[[#This Row],[BMI]]&lt;25,"NormalWeight",IF(MedExam_Table[[#This Row],[BMI]]&lt;=30,"OverWeight","Obesity")))</f>
        <v>Underweight</v>
      </c>
      <c r="M1961" t="str">
        <f>IF(MedExam_Table[[#This Row],[HBA1C]]&lt;5.7,"Normal",IF(MedExam_Table[[#This Row],[HBA1C]]&lt;6.4,"Prediabetes","Diabetes"))</f>
        <v>Normal</v>
      </c>
      <c r="N1961" t="str">
        <f>PROPER(MedExam_Table[[#This Row],[Any Transplants]])</f>
        <v>No</v>
      </c>
    </row>
    <row r="1962" spans="1:14" x14ac:dyDescent="0.3">
      <c r="A1962" t="s">
        <v>1710</v>
      </c>
      <c r="B1962">
        <v>25.6</v>
      </c>
      <c r="C1962">
        <v>10.95</v>
      </c>
      <c r="D1962" t="s">
        <v>2380</v>
      </c>
      <c r="E1962" t="s">
        <v>2380</v>
      </c>
      <c r="F1962" t="s">
        <v>2380</v>
      </c>
      <c r="G1962">
        <v>3</v>
      </c>
      <c r="H1962" t="s">
        <v>2380</v>
      </c>
      <c r="I1962" s="9">
        <f>IF(MedExam_Table[[#This Row],[NumberOfMajorSurgeries]]="No major surgery",0,MedExam_Table[[#This Row],[NumberOfMajorSurgeries]])</f>
        <v>3</v>
      </c>
      <c r="J1962" t="str">
        <f>PROPER(MedExam_Table[[#This Row],[Heart Issues]])</f>
        <v>No</v>
      </c>
      <c r="K1962" t="str">
        <f>PROPER(IF(MedExam_Table[[#This Row],[smoker]]= "?","No",MedExam_Table[[#This Row],[smoker]]))</f>
        <v>No</v>
      </c>
      <c r="L1962" t="str">
        <f>IF(MedExam_Table[[#This Row],[BMI]]&lt;18.5,"Underweight",IF(MedExam_Table[[#This Row],[BMI]]&lt;25,"NormalWeight",IF(MedExam_Table[[#This Row],[BMI]]&lt;=30,"OverWeight","Obesity")))</f>
        <v>OverWeight</v>
      </c>
      <c r="M1962" t="str">
        <f>IF(MedExam_Table[[#This Row],[HBA1C]]&lt;5.7,"Normal",IF(MedExam_Table[[#This Row],[HBA1C]]&lt;6.4,"Prediabetes","Diabetes"))</f>
        <v>Diabetes</v>
      </c>
      <c r="N1962" t="str">
        <f>PROPER(MedExam_Table[[#This Row],[Any Transplants]])</f>
        <v>No</v>
      </c>
    </row>
    <row r="1963" spans="1:14" x14ac:dyDescent="0.3">
      <c r="A1963" t="s">
        <v>1709</v>
      </c>
      <c r="B1963">
        <v>34.21</v>
      </c>
      <c r="C1963">
        <v>9.17</v>
      </c>
      <c r="D1963" t="s">
        <v>2380</v>
      </c>
      <c r="E1963" t="s">
        <v>2380</v>
      </c>
      <c r="F1963" t="s">
        <v>2380</v>
      </c>
      <c r="G1963" t="s">
        <v>2381</v>
      </c>
      <c r="H1963" t="s">
        <v>2380</v>
      </c>
      <c r="I1963" s="9">
        <f>IF(MedExam_Table[[#This Row],[NumberOfMajorSurgeries]]="No major surgery",0,MedExam_Table[[#This Row],[NumberOfMajorSurgeries]])</f>
        <v>0</v>
      </c>
      <c r="J1963" t="str">
        <f>PROPER(MedExam_Table[[#This Row],[Heart Issues]])</f>
        <v>No</v>
      </c>
      <c r="K1963" t="str">
        <f>PROPER(IF(MedExam_Table[[#This Row],[smoker]]= "?","No",MedExam_Table[[#This Row],[smoker]]))</f>
        <v>No</v>
      </c>
      <c r="L1963" t="str">
        <f>IF(MedExam_Table[[#This Row],[BMI]]&lt;18.5,"Underweight",IF(MedExam_Table[[#This Row],[BMI]]&lt;25,"NormalWeight",IF(MedExam_Table[[#This Row],[BMI]]&lt;=30,"OverWeight","Obesity")))</f>
        <v>Obesity</v>
      </c>
      <c r="M1963" t="str">
        <f>IF(MedExam_Table[[#This Row],[HBA1C]]&lt;5.7,"Normal",IF(MedExam_Table[[#This Row],[HBA1C]]&lt;6.4,"Prediabetes","Diabetes"))</f>
        <v>Diabetes</v>
      </c>
      <c r="N1963" t="str">
        <f>PROPER(MedExam_Table[[#This Row],[Any Transplants]])</f>
        <v>No</v>
      </c>
    </row>
    <row r="1964" spans="1:14" x14ac:dyDescent="0.3">
      <c r="A1964" t="s">
        <v>1708</v>
      </c>
      <c r="B1964">
        <v>39.74</v>
      </c>
      <c r="C1964">
        <v>7.39</v>
      </c>
      <c r="D1964" t="s">
        <v>2380</v>
      </c>
      <c r="E1964" t="s">
        <v>2380</v>
      </c>
      <c r="F1964" t="s">
        <v>2380</v>
      </c>
      <c r="G1964" t="s">
        <v>2381</v>
      </c>
      <c r="H1964" t="s">
        <v>2380</v>
      </c>
      <c r="I1964" s="9">
        <f>IF(MedExam_Table[[#This Row],[NumberOfMajorSurgeries]]="No major surgery",0,MedExam_Table[[#This Row],[NumberOfMajorSurgeries]])</f>
        <v>0</v>
      </c>
      <c r="J1964" t="str">
        <f>PROPER(MedExam_Table[[#This Row],[Heart Issues]])</f>
        <v>No</v>
      </c>
      <c r="K1964" t="str">
        <f>PROPER(IF(MedExam_Table[[#This Row],[smoker]]= "?","No",MedExam_Table[[#This Row],[smoker]]))</f>
        <v>No</v>
      </c>
      <c r="L1964" t="str">
        <f>IF(MedExam_Table[[#This Row],[BMI]]&lt;18.5,"Underweight",IF(MedExam_Table[[#This Row],[BMI]]&lt;25,"NormalWeight",IF(MedExam_Table[[#This Row],[BMI]]&lt;=30,"OverWeight","Obesity")))</f>
        <v>Obesity</v>
      </c>
      <c r="M1964" t="str">
        <f>IF(MedExam_Table[[#This Row],[HBA1C]]&lt;5.7,"Normal",IF(MedExam_Table[[#This Row],[HBA1C]]&lt;6.4,"Prediabetes","Diabetes"))</f>
        <v>Diabetes</v>
      </c>
      <c r="N1964" t="str">
        <f>PROPER(MedExam_Table[[#This Row],[Any Transplants]])</f>
        <v>No</v>
      </c>
    </row>
    <row r="1965" spans="1:14" x14ac:dyDescent="0.3">
      <c r="A1965" t="s">
        <v>1707</v>
      </c>
      <c r="B1965">
        <v>49.53</v>
      </c>
      <c r="C1965">
        <v>9.1300000000000008</v>
      </c>
      <c r="D1965" t="s">
        <v>2382</v>
      </c>
      <c r="E1965" t="s">
        <v>2380</v>
      </c>
      <c r="F1965" t="s">
        <v>2380</v>
      </c>
      <c r="G1965" t="s">
        <v>2381</v>
      </c>
      <c r="H1965" t="s">
        <v>2380</v>
      </c>
      <c r="I1965" s="9">
        <f>IF(MedExam_Table[[#This Row],[NumberOfMajorSurgeries]]="No major surgery",0,MedExam_Table[[#This Row],[NumberOfMajorSurgeries]])</f>
        <v>0</v>
      </c>
      <c r="J1965" t="str">
        <f>PROPER(MedExam_Table[[#This Row],[Heart Issues]])</f>
        <v>Yes</v>
      </c>
      <c r="K1965" t="str">
        <f>PROPER(IF(MedExam_Table[[#This Row],[smoker]]= "?","No",MedExam_Table[[#This Row],[smoker]]))</f>
        <v>No</v>
      </c>
      <c r="L1965" t="str">
        <f>IF(MedExam_Table[[#This Row],[BMI]]&lt;18.5,"Underweight",IF(MedExam_Table[[#This Row],[BMI]]&lt;25,"NormalWeight",IF(MedExam_Table[[#This Row],[BMI]]&lt;=30,"OverWeight","Obesity")))</f>
        <v>Obesity</v>
      </c>
      <c r="M1965" t="str">
        <f>IF(MedExam_Table[[#This Row],[HBA1C]]&lt;5.7,"Normal",IF(MedExam_Table[[#This Row],[HBA1C]]&lt;6.4,"Prediabetes","Diabetes"))</f>
        <v>Diabetes</v>
      </c>
      <c r="N1965" t="str">
        <f>PROPER(MedExam_Table[[#This Row],[Any Transplants]])</f>
        <v>No</v>
      </c>
    </row>
    <row r="1966" spans="1:14" x14ac:dyDescent="0.3">
      <c r="A1966" t="s">
        <v>1706</v>
      </c>
      <c r="B1966">
        <v>39.33</v>
      </c>
      <c r="C1966">
        <v>10.4</v>
      </c>
      <c r="D1966" t="s">
        <v>2380</v>
      </c>
      <c r="E1966" t="s">
        <v>2380</v>
      </c>
      <c r="F1966" t="s">
        <v>2380</v>
      </c>
      <c r="G1966">
        <v>3</v>
      </c>
      <c r="H1966" t="s">
        <v>2380</v>
      </c>
      <c r="I1966" s="9">
        <f>IF(MedExam_Table[[#This Row],[NumberOfMajorSurgeries]]="No major surgery",0,MedExam_Table[[#This Row],[NumberOfMajorSurgeries]])</f>
        <v>3</v>
      </c>
      <c r="J1966" t="str">
        <f>PROPER(MedExam_Table[[#This Row],[Heart Issues]])</f>
        <v>No</v>
      </c>
      <c r="K1966" t="str">
        <f>PROPER(IF(MedExam_Table[[#This Row],[smoker]]= "?","No",MedExam_Table[[#This Row],[smoker]]))</f>
        <v>No</v>
      </c>
      <c r="L1966" t="str">
        <f>IF(MedExam_Table[[#This Row],[BMI]]&lt;18.5,"Underweight",IF(MedExam_Table[[#This Row],[BMI]]&lt;25,"NormalWeight",IF(MedExam_Table[[#This Row],[BMI]]&lt;=30,"OverWeight","Obesity")))</f>
        <v>Obesity</v>
      </c>
      <c r="M1966" t="str">
        <f>IF(MedExam_Table[[#This Row],[HBA1C]]&lt;5.7,"Normal",IF(MedExam_Table[[#This Row],[HBA1C]]&lt;6.4,"Prediabetes","Diabetes"))</f>
        <v>Diabetes</v>
      </c>
      <c r="N1966" t="str">
        <f>PROPER(MedExam_Table[[#This Row],[Any Transplants]])</f>
        <v>No</v>
      </c>
    </row>
    <row r="1967" spans="1:14" x14ac:dyDescent="0.3">
      <c r="A1967" t="s">
        <v>1705</v>
      </c>
      <c r="B1967">
        <v>39.979999999999997</v>
      </c>
      <c r="C1967">
        <v>9.4600000000000009</v>
      </c>
      <c r="D1967" t="s">
        <v>2382</v>
      </c>
      <c r="E1967" t="s">
        <v>2380</v>
      </c>
      <c r="F1967" t="s">
        <v>2380</v>
      </c>
      <c r="G1967">
        <v>2</v>
      </c>
      <c r="H1967" t="s">
        <v>2380</v>
      </c>
      <c r="I1967" s="9">
        <f>IF(MedExam_Table[[#This Row],[NumberOfMajorSurgeries]]="No major surgery",0,MedExam_Table[[#This Row],[NumberOfMajorSurgeries]])</f>
        <v>2</v>
      </c>
      <c r="J1967" t="str">
        <f>PROPER(MedExam_Table[[#This Row],[Heart Issues]])</f>
        <v>Yes</v>
      </c>
      <c r="K1967" t="str">
        <f>PROPER(IF(MedExam_Table[[#This Row],[smoker]]= "?","No",MedExam_Table[[#This Row],[smoker]]))</f>
        <v>No</v>
      </c>
      <c r="L1967" t="str">
        <f>IF(MedExam_Table[[#This Row],[BMI]]&lt;18.5,"Underweight",IF(MedExam_Table[[#This Row],[BMI]]&lt;25,"NormalWeight",IF(MedExam_Table[[#This Row],[BMI]]&lt;=30,"OverWeight","Obesity")))</f>
        <v>Obesity</v>
      </c>
      <c r="M1967" t="str">
        <f>IF(MedExam_Table[[#This Row],[HBA1C]]&lt;5.7,"Normal",IF(MedExam_Table[[#This Row],[HBA1C]]&lt;6.4,"Prediabetes","Diabetes"))</f>
        <v>Diabetes</v>
      </c>
      <c r="N1967" t="str">
        <f>PROPER(MedExam_Table[[#This Row],[Any Transplants]])</f>
        <v>No</v>
      </c>
    </row>
    <row r="1968" spans="1:14" x14ac:dyDescent="0.3">
      <c r="A1968" t="s">
        <v>1704</v>
      </c>
      <c r="B1968">
        <v>46.51</v>
      </c>
      <c r="C1968">
        <v>8.69</v>
      </c>
      <c r="D1968" t="s">
        <v>2382</v>
      </c>
      <c r="E1968" t="s">
        <v>2380</v>
      </c>
      <c r="F1968" t="s">
        <v>2380</v>
      </c>
      <c r="G1968" t="s">
        <v>2381</v>
      </c>
      <c r="H1968" t="s">
        <v>2380</v>
      </c>
      <c r="I1968" s="9">
        <f>IF(MedExam_Table[[#This Row],[NumberOfMajorSurgeries]]="No major surgery",0,MedExam_Table[[#This Row],[NumberOfMajorSurgeries]])</f>
        <v>0</v>
      </c>
      <c r="J1968" t="str">
        <f>PROPER(MedExam_Table[[#This Row],[Heart Issues]])</f>
        <v>Yes</v>
      </c>
      <c r="K1968" t="str">
        <f>PROPER(IF(MedExam_Table[[#This Row],[smoker]]= "?","No",MedExam_Table[[#This Row],[smoker]]))</f>
        <v>No</v>
      </c>
      <c r="L1968" t="str">
        <f>IF(MedExam_Table[[#This Row],[BMI]]&lt;18.5,"Underweight",IF(MedExam_Table[[#This Row],[BMI]]&lt;25,"NormalWeight",IF(MedExam_Table[[#This Row],[BMI]]&lt;=30,"OverWeight","Obesity")))</f>
        <v>Obesity</v>
      </c>
      <c r="M1968" t="str">
        <f>IF(MedExam_Table[[#This Row],[HBA1C]]&lt;5.7,"Normal",IF(MedExam_Table[[#This Row],[HBA1C]]&lt;6.4,"Prediabetes","Diabetes"))</f>
        <v>Diabetes</v>
      </c>
      <c r="N1968" t="str">
        <f>PROPER(MedExam_Table[[#This Row],[Any Transplants]])</f>
        <v>No</v>
      </c>
    </row>
    <row r="1969" spans="1:14" x14ac:dyDescent="0.3">
      <c r="A1969" t="s">
        <v>1703</v>
      </c>
      <c r="B1969">
        <v>43.58</v>
      </c>
      <c r="C1969">
        <v>4.2300000000000004</v>
      </c>
      <c r="D1969" t="s">
        <v>2380</v>
      </c>
      <c r="E1969" t="s">
        <v>2380</v>
      </c>
      <c r="F1969" t="s">
        <v>2383</v>
      </c>
      <c r="G1969">
        <v>1</v>
      </c>
      <c r="H1969" t="s">
        <v>2380</v>
      </c>
      <c r="I1969" s="9">
        <f>IF(MedExam_Table[[#This Row],[NumberOfMajorSurgeries]]="No major surgery",0,MedExam_Table[[#This Row],[NumberOfMajorSurgeries]])</f>
        <v>1</v>
      </c>
      <c r="J1969" t="str">
        <f>PROPER(MedExam_Table[[#This Row],[Heart Issues]])</f>
        <v>No</v>
      </c>
      <c r="K1969" t="str">
        <f>PROPER(IF(MedExam_Table[[#This Row],[smoker]]= "?","No",MedExam_Table[[#This Row],[smoker]]))</f>
        <v>No</v>
      </c>
      <c r="L1969" t="str">
        <f>IF(MedExam_Table[[#This Row],[BMI]]&lt;18.5,"Underweight",IF(MedExam_Table[[#This Row],[BMI]]&lt;25,"NormalWeight",IF(MedExam_Table[[#This Row],[BMI]]&lt;=30,"OverWeight","Obesity")))</f>
        <v>Obesity</v>
      </c>
      <c r="M1969" t="str">
        <f>IF(MedExam_Table[[#This Row],[HBA1C]]&lt;5.7,"Normal",IF(MedExam_Table[[#This Row],[HBA1C]]&lt;6.4,"Prediabetes","Diabetes"))</f>
        <v>Normal</v>
      </c>
      <c r="N1969" t="str">
        <f>PROPER(MedExam_Table[[#This Row],[Any Transplants]])</f>
        <v>No</v>
      </c>
    </row>
    <row r="1970" spans="1:14" x14ac:dyDescent="0.3">
      <c r="A1970" t="s">
        <v>1702</v>
      </c>
      <c r="B1970">
        <v>42.28</v>
      </c>
      <c r="C1970">
        <v>9.16</v>
      </c>
      <c r="D1970" t="s">
        <v>2382</v>
      </c>
      <c r="E1970" t="s">
        <v>2380</v>
      </c>
      <c r="F1970" t="s">
        <v>2380</v>
      </c>
      <c r="G1970">
        <v>1</v>
      </c>
      <c r="H1970" t="s">
        <v>2380</v>
      </c>
      <c r="I1970" s="9">
        <f>IF(MedExam_Table[[#This Row],[NumberOfMajorSurgeries]]="No major surgery",0,MedExam_Table[[#This Row],[NumberOfMajorSurgeries]])</f>
        <v>1</v>
      </c>
      <c r="J1970" t="str">
        <f>PROPER(MedExam_Table[[#This Row],[Heart Issues]])</f>
        <v>Yes</v>
      </c>
      <c r="K1970" t="str">
        <f>PROPER(IF(MedExam_Table[[#This Row],[smoker]]= "?","No",MedExam_Table[[#This Row],[smoker]]))</f>
        <v>No</v>
      </c>
      <c r="L1970" t="str">
        <f>IF(MedExam_Table[[#This Row],[BMI]]&lt;18.5,"Underweight",IF(MedExam_Table[[#This Row],[BMI]]&lt;25,"NormalWeight",IF(MedExam_Table[[#This Row],[BMI]]&lt;=30,"OverWeight","Obesity")))</f>
        <v>Obesity</v>
      </c>
      <c r="M1970" t="str">
        <f>IF(MedExam_Table[[#This Row],[HBA1C]]&lt;5.7,"Normal",IF(MedExam_Table[[#This Row],[HBA1C]]&lt;6.4,"Prediabetes","Diabetes"))</f>
        <v>Diabetes</v>
      </c>
      <c r="N1970" t="str">
        <f>PROPER(MedExam_Table[[#This Row],[Any Transplants]])</f>
        <v>No</v>
      </c>
    </row>
    <row r="1971" spans="1:14" x14ac:dyDescent="0.3">
      <c r="A1971" t="s">
        <v>2306</v>
      </c>
      <c r="B1971">
        <v>35.97</v>
      </c>
      <c r="C1971">
        <v>6.12</v>
      </c>
      <c r="D1971" t="s">
        <v>2380</v>
      </c>
      <c r="E1971" t="s">
        <v>2380</v>
      </c>
      <c r="F1971" t="s">
        <v>2383</v>
      </c>
      <c r="G1971">
        <v>1</v>
      </c>
      <c r="H1971" t="s">
        <v>2382</v>
      </c>
      <c r="I1971" s="9">
        <f>IF(MedExam_Table[[#This Row],[NumberOfMajorSurgeries]]="No major surgery",0,MedExam_Table[[#This Row],[NumberOfMajorSurgeries]])</f>
        <v>1</v>
      </c>
      <c r="J1971" t="str">
        <f>PROPER(MedExam_Table[[#This Row],[Heart Issues]])</f>
        <v>No</v>
      </c>
      <c r="K1971" t="str">
        <f>PROPER(IF(MedExam_Table[[#This Row],[smoker]]= "?","No",MedExam_Table[[#This Row],[smoker]]))</f>
        <v>Yes</v>
      </c>
      <c r="L1971" t="str">
        <f>IF(MedExam_Table[[#This Row],[BMI]]&lt;18.5,"Underweight",IF(MedExam_Table[[#This Row],[BMI]]&lt;25,"NormalWeight",IF(MedExam_Table[[#This Row],[BMI]]&lt;=30,"OverWeight","Obesity")))</f>
        <v>Obesity</v>
      </c>
      <c r="M1971" t="str">
        <f>IF(MedExam_Table[[#This Row],[HBA1C]]&lt;5.7,"Normal",IF(MedExam_Table[[#This Row],[HBA1C]]&lt;6.4,"Prediabetes","Diabetes"))</f>
        <v>Prediabetes</v>
      </c>
      <c r="N1971" t="str">
        <f>PROPER(MedExam_Table[[#This Row],[Any Transplants]])</f>
        <v>No</v>
      </c>
    </row>
    <row r="1972" spans="1:14" x14ac:dyDescent="0.3">
      <c r="A1972" t="s">
        <v>1701</v>
      </c>
      <c r="B1972">
        <v>35.520000000000003</v>
      </c>
      <c r="C1972">
        <v>8.26</v>
      </c>
      <c r="D1972" t="s">
        <v>2380</v>
      </c>
      <c r="E1972" t="s">
        <v>2380</v>
      </c>
      <c r="F1972" t="s">
        <v>2380</v>
      </c>
      <c r="G1972" t="s">
        <v>2381</v>
      </c>
      <c r="H1972" t="s">
        <v>2380</v>
      </c>
      <c r="I1972" s="9">
        <f>IF(MedExam_Table[[#This Row],[NumberOfMajorSurgeries]]="No major surgery",0,MedExam_Table[[#This Row],[NumberOfMajorSurgeries]])</f>
        <v>0</v>
      </c>
      <c r="J1972" t="str">
        <f>PROPER(MedExam_Table[[#This Row],[Heart Issues]])</f>
        <v>No</v>
      </c>
      <c r="K1972" t="str">
        <f>PROPER(IF(MedExam_Table[[#This Row],[smoker]]= "?","No",MedExam_Table[[#This Row],[smoker]]))</f>
        <v>No</v>
      </c>
      <c r="L1972" t="str">
        <f>IF(MedExam_Table[[#This Row],[BMI]]&lt;18.5,"Underweight",IF(MedExam_Table[[#This Row],[BMI]]&lt;25,"NormalWeight",IF(MedExam_Table[[#This Row],[BMI]]&lt;=30,"OverWeight","Obesity")))</f>
        <v>Obesity</v>
      </c>
      <c r="M1972" t="str">
        <f>IF(MedExam_Table[[#This Row],[HBA1C]]&lt;5.7,"Normal",IF(MedExam_Table[[#This Row],[HBA1C]]&lt;6.4,"Prediabetes","Diabetes"))</f>
        <v>Diabetes</v>
      </c>
      <c r="N1972" t="str">
        <f>PROPER(MedExam_Table[[#This Row],[Any Transplants]])</f>
        <v>No</v>
      </c>
    </row>
    <row r="1973" spans="1:14" x14ac:dyDescent="0.3">
      <c r="A1973" t="s">
        <v>1700</v>
      </c>
      <c r="B1973">
        <v>33.6</v>
      </c>
      <c r="C1973">
        <v>11.25</v>
      </c>
      <c r="D1973" t="s">
        <v>2380</v>
      </c>
      <c r="E1973" t="s">
        <v>2380</v>
      </c>
      <c r="F1973" t="s">
        <v>2380</v>
      </c>
      <c r="G1973" t="s">
        <v>2381</v>
      </c>
      <c r="H1973" t="s">
        <v>2380</v>
      </c>
      <c r="I1973" s="9">
        <f>IF(MedExam_Table[[#This Row],[NumberOfMajorSurgeries]]="No major surgery",0,MedExam_Table[[#This Row],[NumberOfMajorSurgeries]])</f>
        <v>0</v>
      </c>
      <c r="J1973" t="str">
        <f>PROPER(MedExam_Table[[#This Row],[Heart Issues]])</f>
        <v>No</v>
      </c>
      <c r="K1973" t="str">
        <f>PROPER(IF(MedExam_Table[[#This Row],[smoker]]= "?","No",MedExam_Table[[#This Row],[smoker]]))</f>
        <v>No</v>
      </c>
      <c r="L1973" t="str">
        <f>IF(MedExam_Table[[#This Row],[BMI]]&lt;18.5,"Underweight",IF(MedExam_Table[[#This Row],[BMI]]&lt;25,"NormalWeight",IF(MedExam_Table[[#This Row],[BMI]]&lt;=30,"OverWeight","Obesity")))</f>
        <v>Obesity</v>
      </c>
      <c r="M1973" t="str">
        <f>IF(MedExam_Table[[#This Row],[HBA1C]]&lt;5.7,"Normal",IF(MedExam_Table[[#This Row],[HBA1C]]&lt;6.4,"Prediabetes","Diabetes"))</f>
        <v>Diabetes</v>
      </c>
      <c r="N1973" t="str">
        <f>PROPER(MedExam_Table[[#This Row],[Any Transplants]])</f>
        <v>No</v>
      </c>
    </row>
    <row r="1974" spans="1:14" x14ac:dyDescent="0.3">
      <c r="A1974" t="s">
        <v>1699</v>
      </c>
      <c r="B1974">
        <v>22.42</v>
      </c>
      <c r="C1974">
        <v>6.74</v>
      </c>
      <c r="D1974" t="s">
        <v>2380</v>
      </c>
      <c r="E1974" t="s">
        <v>2380</v>
      </c>
      <c r="F1974" t="s">
        <v>2380</v>
      </c>
      <c r="G1974" t="s">
        <v>2381</v>
      </c>
      <c r="H1974" t="s">
        <v>2382</v>
      </c>
      <c r="I1974" s="9">
        <f>IF(MedExam_Table[[#This Row],[NumberOfMajorSurgeries]]="No major surgery",0,MedExam_Table[[#This Row],[NumberOfMajorSurgeries]])</f>
        <v>0</v>
      </c>
      <c r="J1974" t="str">
        <f>PROPER(MedExam_Table[[#This Row],[Heart Issues]])</f>
        <v>No</v>
      </c>
      <c r="K1974" t="str">
        <f>PROPER(IF(MedExam_Table[[#This Row],[smoker]]= "?","No",MedExam_Table[[#This Row],[smoker]]))</f>
        <v>Yes</v>
      </c>
      <c r="L1974" t="str">
        <f>IF(MedExam_Table[[#This Row],[BMI]]&lt;18.5,"Underweight",IF(MedExam_Table[[#This Row],[BMI]]&lt;25,"NormalWeight",IF(MedExam_Table[[#This Row],[BMI]]&lt;=30,"OverWeight","Obesity")))</f>
        <v>NormalWeight</v>
      </c>
      <c r="M1974" t="str">
        <f>IF(MedExam_Table[[#This Row],[HBA1C]]&lt;5.7,"Normal",IF(MedExam_Table[[#This Row],[HBA1C]]&lt;6.4,"Prediabetes","Diabetes"))</f>
        <v>Diabetes</v>
      </c>
      <c r="N1974" t="str">
        <f>PROPER(MedExam_Table[[#This Row],[Any Transplants]])</f>
        <v>No</v>
      </c>
    </row>
    <row r="1975" spans="1:14" x14ac:dyDescent="0.3">
      <c r="A1975" t="s">
        <v>1698</v>
      </c>
      <c r="B1975">
        <v>46.86</v>
      </c>
      <c r="C1975">
        <v>4.87</v>
      </c>
      <c r="D1975" t="s">
        <v>2380</v>
      </c>
      <c r="E1975" t="s">
        <v>2380</v>
      </c>
      <c r="F1975" t="s">
        <v>2380</v>
      </c>
      <c r="G1975" t="s">
        <v>2381</v>
      </c>
      <c r="H1975" t="s">
        <v>2380</v>
      </c>
      <c r="I1975" s="9">
        <f>IF(MedExam_Table[[#This Row],[NumberOfMajorSurgeries]]="No major surgery",0,MedExam_Table[[#This Row],[NumberOfMajorSurgeries]])</f>
        <v>0</v>
      </c>
      <c r="J1975" t="str">
        <f>PROPER(MedExam_Table[[#This Row],[Heart Issues]])</f>
        <v>No</v>
      </c>
      <c r="K1975" t="str">
        <f>PROPER(IF(MedExam_Table[[#This Row],[smoker]]= "?","No",MedExam_Table[[#This Row],[smoker]]))</f>
        <v>No</v>
      </c>
      <c r="L1975" t="str">
        <f>IF(MedExam_Table[[#This Row],[BMI]]&lt;18.5,"Underweight",IF(MedExam_Table[[#This Row],[BMI]]&lt;25,"NormalWeight",IF(MedExam_Table[[#This Row],[BMI]]&lt;=30,"OverWeight","Obesity")))</f>
        <v>Obesity</v>
      </c>
      <c r="M1975" t="str">
        <f>IF(MedExam_Table[[#This Row],[HBA1C]]&lt;5.7,"Normal",IF(MedExam_Table[[#This Row],[HBA1C]]&lt;6.4,"Prediabetes","Diabetes"))</f>
        <v>Normal</v>
      </c>
      <c r="N1975" t="str">
        <f>PROPER(MedExam_Table[[#This Row],[Any Transplants]])</f>
        <v>No</v>
      </c>
    </row>
    <row r="1976" spans="1:14" x14ac:dyDescent="0.3">
      <c r="A1976" t="s">
        <v>1697</v>
      </c>
      <c r="B1976">
        <v>32.965000000000003</v>
      </c>
      <c r="C1976">
        <v>6.68</v>
      </c>
      <c r="D1976" t="s">
        <v>2380</v>
      </c>
      <c r="E1976" t="s">
        <v>2380</v>
      </c>
      <c r="F1976" t="s">
        <v>2380</v>
      </c>
      <c r="G1976">
        <v>3</v>
      </c>
      <c r="H1976" t="s">
        <v>2380</v>
      </c>
      <c r="I1976" s="9">
        <f>IF(MedExam_Table[[#This Row],[NumberOfMajorSurgeries]]="No major surgery",0,MedExam_Table[[#This Row],[NumberOfMajorSurgeries]])</f>
        <v>3</v>
      </c>
      <c r="J1976" t="str">
        <f>PROPER(MedExam_Table[[#This Row],[Heart Issues]])</f>
        <v>No</v>
      </c>
      <c r="K1976" t="str">
        <f>PROPER(IF(MedExam_Table[[#This Row],[smoker]]= "?","No",MedExam_Table[[#This Row],[smoker]]))</f>
        <v>No</v>
      </c>
      <c r="L1976" t="str">
        <f>IF(MedExam_Table[[#This Row],[BMI]]&lt;18.5,"Underweight",IF(MedExam_Table[[#This Row],[BMI]]&lt;25,"NormalWeight",IF(MedExam_Table[[#This Row],[BMI]]&lt;=30,"OverWeight","Obesity")))</f>
        <v>Obesity</v>
      </c>
      <c r="M1976" t="str">
        <f>IF(MedExam_Table[[#This Row],[HBA1C]]&lt;5.7,"Normal",IF(MedExam_Table[[#This Row],[HBA1C]]&lt;6.4,"Prediabetes","Diabetes"))</f>
        <v>Diabetes</v>
      </c>
      <c r="N1976" t="str">
        <f>PROPER(MedExam_Table[[#This Row],[Any Transplants]])</f>
        <v>No</v>
      </c>
    </row>
    <row r="1977" spans="1:14" x14ac:dyDescent="0.3">
      <c r="A1977" t="s">
        <v>1696</v>
      </c>
      <c r="B1977">
        <v>39.340000000000003</v>
      </c>
      <c r="C1977">
        <v>5.0199999999999996</v>
      </c>
      <c r="D1977" t="s">
        <v>2382</v>
      </c>
      <c r="E1977" t="s">
        <v>2380</v>
      </c>
      <c r="F1977" t="s">
        <v>2383</v>
      </c>
      <c r="G1977">
        <v>1</v>
      </c>
      <c r="H1977" t="s">
        <v>2380</v>
      </c>
      <c r="I1977" s="9">
        <f>IF(MedExam_Table[[#This Row],[NumberOfMajorSurgeries]]="No major surgery",0,MedExam_Table[[#This Row],[NumberOfMajorSurgeries]])</f>
        <v>1</v>
      </c>
      <c r="J1977" t="str">
        <f>PROPER(MedExam_Table[[#This Row],[Heart Issues]])</f>
        <v>Yes</v>
      </c>
      <c r="K1977" t="str">
        <f>PROPER(IF(MedExam_Table[[#This Row],[smoker]]= "?","No",MedExam_Table[[#This Row],[smoker]]))</f>
        <v>No</v>
      </c>
      <c r="L1977" t="str">
        <f>IF(MedExam_Table[[#This Row],[BMI]]&lt;18.5,"Underweight",IF(MedExam_Table[[#This Row],[BMI]]&lt;25,"NormalWeight",IF(MedExam_Table[[#This Row],[BMI]]&lt;=30,"OverWeight","Obesity")))</f>
        <v>Obesity</v>
      </c>
      <c r="M1977" t="str">
        <f>IF(MedExam_Table[[#This Row],[HBA1C]]&lt;5.7,"Normal",IF(MedExam_Table[[#This Row],[HBA1C]]&lt;6.4,"Prediabetes","Diabetes"))</f>
        <v>Normal</v>
      </c>
      <c r="N1977" t="str">
        <f>PROPER(MedExam_Table[[#This Row],[Any Transplants]])</f>
        <v>No</v>
      </c>
    </row>
    <row r="1978" spans="1:14" x14ac:dyDescent="0.3">
      <c r="A1978" t="s">
        <v>1695</v>
      </c>
      <c r="B1978">
        <v>47</v>
      </c>
      <c r="C1978">
        <v>10.64</v>
      </c>
      <c r="D1978" t="s">
        <v>2382</v>
      </c>
      <c r="E1978" t="s">
        <v>2380</v>
      </c>
      <c r="F1978" t="s">
        <v>2380</v>
      </c>
      <c r="G1978" t="s">
        <v>2381</v>
      </c>
      <c r="H1978" t="s">
        <v>2380</v>
      </c>
      <c r="I1978" s="9">
        <f>IF(MedExam_Table[[#This Row],[NumberOfMajorSurgeries]]="No major surgery",0,MedExam_Table[[#This Row],[NumberOfMajorSurgeries]])</f>
        <v>0</v>
      </c>
      <c r="J1978" t="str">
        <f>PROPER(MedExam_Table[[#This Row],[Heart Issues]])</f>
        <v>Yes</v>
      </c>
      <c r="K1978" t="str">
        <f>PROPER(IF(MedExam_Table[[#This Row],[smoker]]= "?","No",MedExam_Table[[#This Row],[smoker]]))</f>
        <v>No</v>
      </c>
      <c r="L1978" t="str">
        <f>IF(MedExam_Table[[#This Row],[BMI]]&lt;18.5,"Underweight",IF(MedExam_Table[[#This Row],[BMI]]&lt;25,"NormalWeight",IF(MedExam_Table[[#This Row],[BMI]]&lt;=30,"OverWeight","Obesity")))</f>
        <v>Obesity</v>
      </c>
      <c r="M1978" t="str">
        <f>IF(MedExam_Table[[#This Row],[HBA1C]]&lt;5.7,"Normal",IF(MedExam_Table[[#This Row],[HBA1C]]&lt;6.4,"Prediabetes","Diabetes"))</f>
        <v>Diabetes</v>
      </c>
      <c r="N1978" t="str">
        <f>PROPER(MedExam_Table[[#This Row],[Any Transplants]])</f>
        <v>No</v>
      </c>
    </row>
    <row r="1979" spans="1:14" x14ac:dyDescent="0.3">
      <c r="A1979" t="s">
        <v>1694</v>
      </c>
      <c r="B1979">
        <v>36.71</v>
      </c>
      <c r="C1979">
        <v>8.74</v>
      </c>
      <c r="D1979" t="s">
        <v>2382</v>
      </c>
      <c r="E1979" t="s">
        <v>2380</v>
      </c>
      <c r="F1979" t="s">
        <v>2380</v>
      </c>
      <c r="G1979" t="s">
        <v>2381</v>
      </c>
      <c r="H1979" t="s">
        <v>2380</v>
      </c>
      <c r="I1979" s="9">
        <f>IF(MedExam_Table[[#This Row],[NumberOfMajorSurgeries]]="No major surgery",0,MedExam_Table[[#This Row],[NumberOfMajorSurgeries]])</f>
        <v>0</v>
      </c>
      <c r="J1979" t="str">
        <f>PROPER(MedExam_Table[[#This Row],[Heart Issues]])</f>
        <v>Yes</v>
      </c>
      <c r="K1979" t="str">
        <f>PROPER(IF(MedExam_Table[[#This Row],[smoker]]= "?","No",MedExam_Table[[#This Row],[smoker]]))</f>
        <v>No</v>
      </c>
      <c r="L1979" t="str">
        <f>IF(MedExam_Table[[#This Row],[BMI]]&lt;18.5,"Underweight",IF(MedExam_Table[[#This Row],[BMI]]&lt;25,"NormalWeight",IF(MedExam_Table[[#This Row],[BMI]]&lt;=30,"OverWeight","Obesity")))</f>
        <v>Obesity</v>
      </c>
      <c r="M1979" t="str">
        <f>IF(MedExam_Table[[#This Row],[HBA1C]]&lt;5.7,"Normal",IF(MedExam_Table[[#This Row],[HBA1C]]&lt;6.4,"Prediabetes","Diabetes"))</f>
        <v>Diabetes</v>
      </c>
      <c r="N1979" t="str">
        <f>PROPER(MedExam_Table[[#This Row],[Any Transplants]])</f>
        <v>No</v>
      </c>
    </row>
    <row r="1980" spans="1:14" x14ac:dyDescent="0.3">
      <c r="A1980" t="s">
        <v>1693</v>
      </c>
      <c r="B1980">
        <v>53.48</v>
      </c>
      <c r="C1980">
        <v>5.64</v>
      </c>
      <c r="D1980" t="s">
        <v>2380</v>
      </c>
      <c r="E1980" t="s">
        <v>2380</v>
      </c>
      <c r="F1980" t="s">
        <v>2380</v>
      </c>
      <c r="G1980" t="s">
        <v>2381</v>
      </c>
      <c r="H1980" t="s">
        <v>2380</v>
      </c>
      <c r="I1980" s="9">
        <f>IF(MedExam_Table[[#This Row],[NumberOfMajorSurgeries]]="No major surgery",0,MedExam_Table[[#This Row],[NumberOfMajorSurgeries]])</f>
        <v>0</v>
      </c>
      <c r="J1980" t="str">
        <f>PROPER(MedExam_Table[[#This Row],[Heart Issues]])</f>
        <v>No</v>
      </c>
      <c r="K1980" t="str">
        <f>PROPER(IF(MedExam_Table[[#This Row],[smoker]]= "?","No",MedExam_Table[[#This Row],[smoker]]))</f>
        <v>No</v>
      </c>
      <c r="L1980" t="str">
        <f>IF(MedExam_Table[[#This Row],[BMI]]&lt;18.5,"Underweight",IF(MedExam_Table[[#This Row],[BMI]]&lt;25,"NormalWeight",IF(MedExam_Table[[#This Row],[BMI]]&lt;=30,"OverWeight","Obesity")))</f>
        <v>Obesity</v>
      </c>
      <c r="M1980" t="str">
        <f>IF(MedExam_Table[[#This Row],[HBA1C]]&lt;5.7,"Normal",IF(MedExam_Table[[#This Row],[HBA1C]]&lt;6.4,"Prediabetes","Diabetes"))</f>
        <v>Normal</v>
      </c>
      <c r="N1980" t="str">
        <f>PROPER(MedExam_Table[[#This Row],[Any Transplants]])</f>
        <v>No</v>
      </c>
    </row>
    <row r="1981" spans="1:14" x14ac:dyDescent="0.3">
      <c r="A1981" t="s">
        <v>1692</v>
      </c>
      <c r="B1981">
        <v>35.5</v>
      </c>
      <c r="C1981">
        <v>10.37</v>
      </c>
      <c r="D1981" t="s">
        <v>2380</v>
      </c>
      <c r="E1981" t="s">
        <v>2380</v>
      </c>
      <c r="F1981" t="s">
        <v>2380</v>
      </c>
      <c r="G1981" t="s">
        <v>2381</v>
      </c>
      <c r="H1981" t="s">
        <v>2380</v>
      </c>
      <c r="I1981" s="9">
        <f>IF(MedExam_Table[[#This Row],[NumberOfMajorSurgeries]]="No major surgery",0,MedExam_Table[[#This Row],[NumberOfMajorSurgeries]])</f>
        <v>0</v>
      </c>
      <c r="J1981" t="str">
        <f>PROPER(MedExam_Table[[#This Row],[Heart Issues]])</f>
        <v>No</v>
      </c>
      <c r="K1981" t="str">
        <f>PROPER(IF(MedExam_Table[[#This Row],[smoker]]= "?","No",MedExam_Table[[#This Row],[smoker]]))</f>
        <v>No</v>
      </c>
      <c r="L1981" t="str">
        <f>IF(MedExam_Table[[#This Row],[BMI]]&lt;18.5,"Underweight",IF(MedExam_Table[[#This Row],[BMI]]&lt;25,"NormalWeight",IF(MedExam_Table[[#This Row],[BMI]]&lt;=30,"OverWeight","Obesity")))</f>
        <v>Obesity</v>
      </c>
      <c r="M1981" t="str">
        <f>IF(MedExam_Table[[#This Row],[HBA1C]]&lt;5.7,"Normal",IF(MedExam_Table[[#This Row],[HBA1C]]&lt;6.4,"Prediabetes","Diabetes"))</f>
        <v>Diabetes</v>
      </c>
      <c r="N1981" t="str">
        <f>PROPER(MedExam_Table[[#This Row],[Any Transplants]])</f>
        <v>No</v>
      </c>
    </row>
    <row r="1982" spans="1:14" x14ac:dyDescent="0.3">
      <c r="A1982" t="s">
        <v>2305</v>
      </c>
      <c r="B1982">
        <v>45.54</v>
      </c>
      <c r="C1982">
        <v>5.4</v>
      </c>
      <c r="D1982" t="s">
        <v>2382</v>
      </c>
      <c r="E1982" t="s">
        <v>2380</v>
      </c>
      <c r="F1982" t="s">
        <v>2383</v>
      </c>
      <c r="G1982">
        <v>1</v>
      </c>
      <c r="H1982" t="s">
        <v>2382</v>
      </c>
      <c r="I1982" s="9">
        <f>IF(MedExam_Table[[#This Row],[NumberOfMajorSurgeries]]="No major surgery",0,MedExam_Table[[#This Row],[NumberOfMajorSurgeries]])</f>
        <v>1</v>
      </c>
      <c r="J1982" t="str">
        <f>PROPER(MedExam_Table[[#This Row],[Heart Issues]])</f>
        <v>Yes</v>
      </c>
      <c r="K1982" t="str">
        <f>PROPER(IF(MedExam_Table[[#This Row],[smoker]]= "?","No",MedExam_Table[[#This Row],[smoker]]))</f>
        <v>Yes</v>
      </c>
      <c r="L1982" t="str">
        <f>IF(MedExam_Table[[#This Row],[BMI]]&lt;18.5,"Underweight",IF(MedExam_Table[[#This Row],[BMI]]&lt;25,"NormalWeight",IF(MedExam_Table[[#This Row],[BMI]]&lt;=30,"OverWeight","Obesity")))</f>
        <v>Obesity</v>
      </c>
      <c r="M1982" t="str">
        <f>IF(MedExam_Table[[#This Row],[HBA1C]]&lt;5.7,"Normal",IF(MedExam_Table[[#This Row],[HBA1C]]&lt;6.4,"Prediabetes","Diabetes"))</f>
        <v>Normal</v>
      </c>
      <c r="N1982" t="str">
        <f>PROPER(MedExam_Table[[#This Row],[Any Transplants]])</f>
        <v>No</v>
      </c>
    </row>
    <row r="1983" spans="1:14" x14ac:dyDescent="0.3">
      <c r="A1983" t="s">
        <v>1691</v>
      </c>
      <c r="B1983">
        <v>36.979999999999997</v>
      </c>
      <c r="C1983">
        <v>9.56</v>
      </c>
      <c r="D1983" t="s">
        <v>2382</v>
      </c>
      <c r="E1983" t="s">
        <v>2380</v>
      </c>
      <c r="F1983" t="s">
        <v>2380</v>
      </c>
      <c r="G1983" t="s">
        <v>2381</v>
      </c>
      <c r="H1983" t="s">
        <v>2380</v>
      </c>
      <c r="I1983" s="9">
        <f>IF(MedExam_Table[[#This Row],[NumberOfMajorSurgeries]]="No major surgery",0,MedExam_Table[[#This Row],[NumberOfMajorSurgeries]])</f>
        <v>0</v>
      </c>
      <c r="J1983" t="str">
        <f>PROPER(MedExam_Table[[#This Row],[Heart Issues]])</f>
        <v>Yes</v>
      </c>
      <c r="K1983" t="str">
        <f>PROPER(IF(MedExam_Table[[#This Row],[smoker]]= "?","No",MedExam_Table[[#This Row],[smoker]]))</f>
        <v>No</v>
      </c>
      <c r="L1983" t="str">
        <f>IF(MedExam_Table[[#This Row],[BMI]]&lt;18.5,"Underweight",IF(MedExam_Table[[#This Row],[BMI]]&lt;25,"NormalWeight",IF(MedExam_Table[[#This Row],[BMI]]&lt;=30,"OverWeight","Obesity")))</f>
        <v>Obesity</v>
      </c>
      <c r="M1983" t="str">
        <f>IF(MedExam_Table[[#This Row],[HBA1C]]&lt;5.7,"Normal",IF(MedExam_Table[[#This Row],[HBA1C]]&lt;6.4,"Prediabetes","Diabetes"))</f>
        <v>Diabetes</v>
      </c>
      <c r="N1983" t="str">
        <f>PROPER(MedExam_Table[[#This Row],[Any Transplants]])</f>
        <v>No</v>
      </c>
    </row>
    <row r="1984" spans="1:14" x14ac:dyDescent="0.3">
      <c r="A1984" t="s">
        <v>1690</v>
      </c>
      <c r="B1984">
        <v>32.395000000000003</v>
      </c>
      <c r="C1984">
        <v>8.23</v>
      </c>
      <c r="D1984" t="s">
        <v>2382</v>
      </c>
      <c r="E1984" t="s">
        <v>2380</v>
      </c>
      <c r="F1984" t="s">
        <v>2383</v>
      </c>
      <c r="G1984">
        <v>1</v>
      </c>
      <c r="H1984" t="s">
        <v>2380</v>
      </c>
      <c r="I1984" s="9">
        <f>IF(MedExam_Table[[#This Row],[NumberOfMajorSurgeries]]="No major surgery",0,MedExam_Table[[#This Row],[NumberOfMajorSurgeries]])</f>
        <v>1</v>
      </c>
      <c r="J1984" t="str">
        <f>PROPER(MedExam_Table[[#This Row],[Heart Issues]])</f>
        <v>Yes</v>
      </c>
      <c r="K1984" t="str">
        <f>PROPER(IF(MedExam_Table[[#This Row],[smoker]]= "?","No",MedExam_Table[[#This Row],[smoker]]))</f>
        <v>No</v>
      </c>
      <c r="L1984" t="str">
        <f>IF(MedExam_Table[[#This Row],[BMI]]&lt;18.5,"Underweight",IF(MedExam_Table[[#This Row],[BMI]]&lt;25,"NormalWeight",IF(MedExam_Table[[#This Row],[BMI]]&lt;=30,"OverWeight","Obesity")))</f>
        <v>Obesity</v>
      </c>
      <c r="M1984" t="str">
        <f>IF(MedExam_Table[[#This Row],[HBA1C]]&lt;5.7,"Normal",IF(MedExam_Table[[#This Row],[HBA1C]]&lt;6.4,"Prediabetes","Diabetes"))</f>
        <v>Diabetes</v>
      </c>
      <c r="N1984" t="str">
        <f>PROPER(MedExam_Table[[#This Row],[Any Transplants]])</f>
        <v>No</v>
      </c>
    </row>
    <row r="1985" spans="1:14" x14ac:dyDescent="0.3">
      <c r="A1985" t="s">
        <v>1689</v>
      </c>
      <c r="B1985">
        <v>32.729999999999997</v>
      </c>
      <c r="C1985">
        <v>7.03</v>
      </c>
      <c r="D1985" t="s">
        <v>2380</v>
      </c>
      <c r="E1985" t="s">
        <v>2380</v>
      </c>
      <c r="F1985" t="s">
        <v>2380</v>
      </c>
      <c r="G1985" t="s">
        <v>2381</v>
      </c>
      <c r="H1985" t="s">
        <v>2380</v>
      </c>
      <c r="I1985" s="9">
        <f>IF(MedExam_Table[[#This Row],[NumberOfMajorSurgeries]]="No major surgery",0,MedExam_Table[[#This Row],[NumberOfMajorSurgeries]])</f>
        <v>0</v>
      </c>
      <c r="J1985" t="str">
        <f>PROPER(MedExam_Table[[#This Row],[Heart Issues]])</f>
        <v>No</v>
      </c>
      <c r="K1985" t="str">
        <f>PROPER(IF(MedExam_Table[[#This Row],[smoker]]= "?","No",MedExam_Table[[#This Row],[smoker]]))</f>
        <v>No</v>
      </c>
      <c r="L1985" t="str">
        <f>IF(MedExam_Table[[#This Row],[BMI]]&lt;18.5,"Underweight",IF(MedExam_Table[[#This Row],[BMI]]&lt;25,"NormalWeight",IF(MedExam_Table[[#This Row],[BMI]]&lt;=30,"OverWeight","Obesity")))</f>
        <v>Obesity</v>
      </c>
      <c r="M1985" t="str">
        <f>IF(MedExam_Table[[#This Row],[HBA1C]]&lt;5.7,"Normal",IF(MedExam_Table[[#This Row],[HBA1C]]&lt;6.4,"Prediabetes","Diabetes"))</f>
        <v>Diabetes</v>
      </c>
      <c r="N1985" t="str">
        <f>PROPER(MedExam_Table[[#This Row],[Any Transplants]])</f>
        <v>No</v>
      </c>
    </row>
    <row r="1986" spans="1:14" x14ac:dyDescent="0.3">
      <c r="A1986" t="s">
        <v>1688</v>
      </c>
      <c r="B1986">
        <v>20.52</v>
      </c>
      <c r="C1986">
        <v>5.45</v>
      </c>
      <c r="D1986" t="s">
        <v>2380</v>
      </c>
      <c r="E1986" t="s">
        <v>2380</v>
      </c>
      <c r="F1986" t="s">
        <v>2380</v>
      </c>
      <c r="G1986">
        <v>1</v>
      </c>
      <c r="H1986" t="s">
        <v>2382</v>
      </c>
      <c r="I1986" s="9">
        <f>IF(MedExam_Table[[#This Row],[NumberOfMajorSurgeries]]="No major surgery",0,MedExam_Table[[#This Row],[NumberOfMajorSurgeries]])</f>
        <v>1</v>
      </c>
      <c r="J1986" t="str">
        <f>PROPER(MedExam_Table[[#This Row],[Heart Issues]])</f>
        <v>No</v>
      </c>
      <c r="K1986" t="str">
        <f>PROPER(IF(MedExam_Table[[#This Row],[smoker]]= "?","No",MedExam_Table[[#This Row],[smoker]]))</f>
        <v>Yes</v>
      </c>
      <c r="L1986" t="str">
        <f>IF(MedExam_Table[[#This Row],[BMI]]&lt;18.5,"Underweight",IF(MedExam_Table[[#This Row],[BMI]]&lt;25,"NormalWeight",IF(MedExam_Table[[#This Row],[BMI]]&lt;=30,"OverWeight","Obesity")))</f>
        <v>NormalWeight</v>
      </c>
      <c r="M1986" t="str">
        <f>IF(MedExam_Table[[#This Row],[HBA1C]]&lt;5.7,"Normal",IF(MedExam_Table[[#This Row],[HBA1C]]&lt;6.4,"Prediabetes","Diabetes"))</f>
        <v>Normal</v>
      </c>
      <c r="N1986" t="str">
        <f>PROPER(MedExam_Table[[#This Row],[Any Transplants]])</f>
        <v>No</v>
      </c>
    </row>
    <row r="1987" spans="1:14" x14ac:dyDescent="0.3">
      <c r="A1987" t="s">
        <v>1687</v>
      </c>
      <c r="B1987">
        <v>51.72</v>
      </c>
      <c r="C1987">
        <v>5.76</v>
      </c>
      <c r="D1987" t="s">
        <v>2380</v>
      </c>
      <c r="E1987" t="s">
        <v>2380</v>
      </c>
      <c r="F1987" t="s">
        <v>2380</v>
      </c>
      <c r="G1987" t="s">
        <v>2381</v>
      </c>
      <c r="H1987" t="s">
        <v>2380</v>
      </c>
      <c r="I1987" s="9">
        <f>IF(MedExam_Table[[#This Row],[NumberOfMajorSurgeries]]="No major surgery",0,MedExam_Table[[#This Row],[NumberOfMajorSurgeries]])</f>
        <v>0</v>
      </c>
      <c r="J1987" t="str">
        <f>PROPER(MedExam_Table[[#This Row],[Heart Issues]])</f>
        <v>No</v>
      </c>
      <c r="K1987" t="str">
        <f>PROPER(IF(MedExam_Table[[#This Row],[smoker]]= "?","No",MedExam_Table[[#This Row],[smoker]]))</f>
        <v>No</v>
      </c>
      <c r="L1987" t="str">
        <f>IF(MedExam_Table[[#This Row],[BMI]]&lt;18.5,"Underweight",IF(MedExam_Table[[#This Row],[BMI]]&lt;25,"NormalWeight",IF(MedExam_Table[[#This Row],[BMI]]&lt;=30,"OverWeight","Obesity")))</f>
        <v>Obesity</v>
      </c>
      <c r="M1987" t="str">
        <f>IF(MedExam_Table[[#This Row],[HBA1C]]&lt;5.7,"Normal",IF(MedExam_Table[[#This Row],[HBA1C]]&lt;6.4,"Prediabetes","Diabetes"))</f>
        <v>Prediabetes</v>
      </c>
      <c r="N1987" t="str">
        <f>PROPER(MedExam_Table[[#This Row],[Any Transplants]])</f>
        <v>No</v>
      </c>
    </row>
    <row r="1988" spans="1:14" x14ac:dyDescent="0.3">
      <c r="A1988" t="s">
        <v>1686</v>
      </c>
      <c r="B1988">
        <v>50.2</v>
      </c>
      <c r="C1988">
        <v>5.4</v>
      </c>
      <c r="D1988" t="s">
        <v>2380</v>
      </c>
      <c r="E1988" t="s">
        <v>2380</v>
      </c>
      <c r="F1988" t="s">
        <v>2380</v>
      </c>
      <c r="G1988" t="s">
        <v>2381</v>
      </c>
      <c r="H1988" t="s">
        <v>2380</v>
      </c>
      <c r="I1988" s="9">
        <f>IF(MedExam_Table[[#This Row],[NumberOfMajorSurgeries]]="No major surgery",0,MedExam_Table[[#This Row],[NumberOfMajorSurgeries]])</f>
        <v>0</v>
      </c>
      <c r="J1988" t="str">
        <f>PROPER(MedExam_Table[[#This Row],[Heart Issues]])</f>
        <v>No</v>
      </c>
      <c r="K1988" t="str">
        <f>PROPER(IF(MedExam_Table[[#This Row],[smoker]]= "?","No",MedExam_Table[[#This Row],[smoker]]))</f>
        <v>No</v>
      </c>
      <c r="L1988" t="str">
        <f>IF(MedExam_Table[[#This Row],[BMI]]&lt;18.5,"Underweight",IF(MedExam_Table[[#This Row],[BMI]]&lt;25,"NormalWeight",IF(MedExam_Table[[#This Row],[BMI]]&lt;=30,"OverWeight","Obesity")))</f>
        <v>Obesity</v>
      </c>
      <c r="M1988" t="str">
        <f>IF(MedExam_Table[[#This Row],[HBA1C]]&lt;5.7,"Normal",IF(MedExam_Table[[#This Row],[HBA1C]]&lt;6.4,"Prediabetes","Diabetes"))</f>
        <v>Normal</v>
      </c>
      <c r="N1988" t="str">
        <f>PROPER(MedExam_Table[[#This Row],[Any Transplants]])</f>
        <v>No</v>
      </c>
    </row>
    <row r="1989" spans="1:14" x14ac:dyDescent="0.3">
      <c r="A1989" t="s">
        <v>1685</v>
      </c>
      <c r="B1989">
        <v>25.52</v>
      </c>
      <c r="C1989">
        <v>6.35</v>
      </c>
      <c r="D1989" t="s">
        <v>2380</v>
      </c>
      <c r="E1989" t="s">
        <v>2380</v>
      </c>
      <c r="F1989" t="s">
        <v>2383</v>
      </c>
      <c r="G1989">
        <v>1</v>
      </c>
      <c r="H1989" t="s">
        <v>2380</v>
      </c>
      <c r="I1989" s="9">
        <f>IF(MedExam_Table[[#This Row],[NumberOfMajorSurgeries]]="No major surgery",0,MedExam_Table[[#This Row],[NumberOfMajorSurgeries]])</f>
        <v>1</v>
      </c>
      <c r="J1989" t="str">
        <f>PROPER(MedExam_Table[[#This Row],[Heart Issues]])</f>
        <v>No</v>
      </c>
      <c r="K1989" t="str">
        <f>PROPER(IF(MedExam_Table[[#This Row],[smoker]]= "?","No",MedExam_Table[[#This Row],[smoker]]))</f>
        <v>No</v>
      </c>
      <c r="L1989" t="str">
        <f>IF(MedExam_Table[[#This Row],[BMI]]&lt;18.5,"Underweight",IF(MedExam_Table[[#This Row],[BMI]]&lt;25,"NormalWeight",IF(MedExam_Table[[#This Row],[BMI]]&lt;=30,"OverWeight","Obesity")))</f>
        <v>OverWeight</v>
      </c>
      <c r="M1989" t="str">
        <f>IF(MedExam_Table[[#This Row],[HBA1C]]&lt;5.7,"Normal",IF(MedExam_Table[[#This Row],[HBA1C]]&lt;6.4,"Prediabetes","Diabetes"))</f>
        <v>Prediabetes</v>
      </c>
      <c r="N1989" t="str">
        <f>PROPER(MedExam_Table[[#This Row],[Any Transplants]])</f>
        <v>No</v>
      </c>
    </row>
    <row r="1990" spans="1:14" x14ac:dyDescent="0.3">
      <c r="A1990" t="s">
        <v>1684</v>
      </c>
      <c r="B1990">
        <v>35.200000000000003</v>
      </c>
      <c r="C1990">
        <v>6.26</v>
      </c>
      <c r="D1990" t="s">
        <v>2382</v>
      </c>
      <c r="E1990" t="s">
        <v>2380</v>
      </c>
      <c r="F1990" t="s">
        <v>2380</v>
      </c>
      <c r="G1990">
        <v>2</v>
      </c>
      <c r="H1990" t="s">
        <v>2380</v>
      </c>
      <c r="I1990" s="9">
        <f>IF(MedExam_Table[[#This Row],[NumberOfMajorSurgeries]]="No major surgery",0,MedExam_Table[[#This Row],[NumberOfMajorSurgeries]])</f>
        <v>2</v>
      </c>
      <c r="J1990" t="str">
        <f>PROPER(MedExam_Table[[#This Row],[Heart Issues]])</f>
        <v>Yes</v>
      </c>
      <c r="K1990" t="str">
        <f>PROPER(IF(MedExam_Table[[#This Row],[smoker]]= "?","No",MedExam_Table[[#This Row],[smoker]]))</f>
        <v>No</v>
      </c>
      <c r="L1990" t="str">
        <f>IF(MedExam_Table[[#This Row],[BMI]]&lt;18.5,"Underweight",IF(MedExam_Table[[#This Row],[BMI]]&lt;25,"NormalWeight",IF(MedExam_Table[[#This Row],[BMI]]&lt;=30,"OverWeight","Obesity")))</f>
        <v>Obesity</v>
      </c>
      <c r="M1990" t="str">
        <f>IF(MedExam_Table[[#This Row],[HBA1C]]&lt;5.7,"Normal",IF(MedExam_Table[[#This Row],[HBA1C]]&lt;6.4,"Prediabetes","Diabetes"))</f>
        <v>Prediabetes</v>
      </c>
      <c r="N1990" t="str">
        <f>PROPER(MedExam_Table[[#This Row],[Any Transplants]])</f>
        <v>No</v>
      </c>
    </row>
    <row r="1991" spans="1:14" x14ac:dyDescent="0.3">
      <c r="A1991" t="s">
        <v>1683</v>
      </c>
      <c r="B1991">
        <v>41.26</v>
      </c>
      <c r="C1991">
        <v>5.97</v>
      </c>
      <c r="D1991" t="s">
        <v>2382</v>
      </c>
      <c r="E1991" t="s">
        <v>2380</v>
      </c>
      <c r="F1991" t="s">
        <v>2380</v>
      </c>
      <c r="G1991" t="s">
        <v>2381</v>
      </c>
      <c r="H1991" t="s">
        <v>2380</v>
      </c>
      <c r="I1991" s="9">
        <f>IF(MedExam_Table[[#This Row],[NumberOfMajorSurgeries]]="No major surgery",0,MedExam_Table[[#This Row],[NumberOfMajorSurgeries]])</f>
        <v>0</v>
      </c>
      <c r="J1991" t="str">
        <f>PROPER(MedExam_Table[[#This Row],[Heart Issues]])</f>
        <v>Yes</v>
      </c>
      <c r="K1991" t="str">
        <f>PROPER(IF(MedExam_Table[[#This Row],[smoker]]= "?","No",MedExam_Table[[#This Row],[smoker]]))</f>
        <v>No</v>
      </c>
      <c r="L1991" t="str">
        <f>IF(MedExam_Table[[#This Row],[BMI]]&lt;18.5,"Underweight",IF(MedExam_Table[[#This Row],[BMI]]&lt;25,"NormalWeight",IF(MedExam_Table[[#This Row],[BMI]]&lt;=30,"OverWeight","Obesity")))</f>
        <v>Obesity</v>
      </c>
      <c r="M1991" t="str">
        <f>IF(MedExam_Table[[#This Row],[HBA1C]]&lt;5.7,"Normal",IF(MedExam_Table[[#This Row],[HBA1C]]&lt;6.4,"Prediabetes","Diabetes"))</f>
        <v>Prediabetes</v>
      </c>
      <c r="N1991" t="str">
        <f>PROPER(MedExam_Table[[#This Row],[Any Transplants]])</f>
        <v>No</v>
      </c>
    </row>
    <row r="1992" spans="1:14" x14ac:dyDescent="0.3">
      <c r="A1992" t="s">
        <v>1682</v>
      </c>
      <c r="B1992">
        <v>17.195</v>
      </c>
      <c r="C1992">
        <v>5.29</v>
      </c>
      <c r="D1992" t="s">
        <v>2382</v>
      </c>
      <c r="E1992" t="s">
        <v>2380</v>
      </c>
      <c r="F1992" t="s">
        <v>2380</v>
      </c>
      <c r="G1992" t="s">
        <v>2381</v>
      </c>
      <c r="H1992" t="s">
        <v>2382</v>
      </c>
      <c r="I1992" s="9">
        <f>IF(MedExam_Table[[#This Row],[NumberOfMajorSurgeries]]="No major surgery",0,MedExam_Table[[#This Row],[NumberOfMajorSurgeries]])</f>
        <v>0</v>
      </c>
      <c r="J1992" t="str">
        <f>PROPER(MedExam_Table[[#This Row],[Heart Issues]])</f>
        <v>Yes</v>
      </c>
      <c r="K1992" t="str">
        <f>PROPER(IF(MedExam_Table[[#This Row],[smoker]]= "?","No",MedExam_Table[[#This Row],[smoker]]))</f>
        <v>Yes</v>
      </c>
      <c r="L1992" t="str">
        <f>IF(MedExam_Table[[#This Row],[BMI]]&lt;18.5,"Underweight",IF(MedExam_Table[[#This Row],[BMI]]&lt;25,"NormalWeight",IF(MedExam_Table[[#This Row],[BMI]]&lt;=30,"OverWeight","Obesity")))</f>
        <v>Underweight</v>
      </c>
      <c r="M1992" t="str">
        <f>IF(MedExam_Table[[#This Row],[HBA1C]]&lt;5.7,"Normal",IF(MedExam_Table[[#This Row],[HBA1C]]&lt;6.4,"Prediabetes","Diabetes"))</f>
        <v>Normal</v>
      </c>
      <c r="N1992" t="str">
        <f>PROPER(MedExam_Table[[#This Row],[Any Transplants]])</f>
        <v>No</v>
      </c>
    </row>
    <row r="1993" spans="1:14" x14ac:dyDescent="0.3">
      <c r="A1993" t="s">
        <v>2304</v>
      </c>
      <c r="B1993">
        <v>35.53</v>
      </c>
      <c r="C1993">
        <v>4.3600000000000003</v>
      </c>
      <c r="D1993" t="s">
        <v>2382</v>
      </c>
      <c r="E1993" t="s">
        <v>2380</v>
      </c>
      <c r="F1993" t="s">
        <v>2380</v>
      </c>
      <c r="G1993" t="s">
        <v>2381</v>
      </c>
      <c r="H1993" t="s">
        <v>2382</v>
      </c>
      <c r="I1993" s="9">
        <f>IF(MedExam_Table[[#This Row],[NumberOfMajorSurgeries]]="No major surgery",0,MedExam_Table[[#This Row],[NumberOfMajorSurgeries]])</f>
        <v>0</v>
      </c>
      <c r="J1993" t="str">
        <f>PROPER(MedExam_Table[[#This Row],[Heart Issues]])</f>
        <v>Yes</v>
      </c>
      <c r="K1993" t="str">
        <f>PROPER(IF(MedExam_Table[[#This Row],[smoker]]= "?","No",MedExam_Table[[#This Row],[smoker]]))</f>
        <v>Yes</v>
      </c>
      <c r="L1993" t="str">
        <f>IF(MedExam_Table[[#This Row],[BMI]]&lt;18.5,"Underweight",IF(MedExam_Table[[#This Row],[BMI]]&lt;25,"NormalWeight",IF(MedExam_Table[[#This Row],[BMI]]&lt;=30,"OverWeight","Obesity")))</f>
        <v>Obesity</v>
      </c>
      <c r="M1993" t="str">
        <f>IF(MedExam_Table[[#This Row],[HBA1C]]&lt;5.7,"Normal",IF(MedExam_Table[[#This Row],[HBA1C]]&lt;6.4,"Prediabetes","Diabetes"))</f>
        <v>Normal</v>
      </c>
      <c r="N1993" t="str">
        <f>PROPER(MedExam_Table[[#This Row],[Any Transplants]])</f>
        <v>No</v>
      </c>
    </row>
    <row r="1994" spans="1:14" x14ac:dyDescent="0.3">
      <c r="A1994" t="s">
        <v>1681</v>
      </c>
      <c r="B1994">
        <v>23.085000000000001</v>
      </c>
      <c r="C1994">
        <v>4.2699999999999996</v>
      </c>
      <c r="D1994" t="s">
        <v>2382</v>
      </c>
      <c r="E1994" t="s">
        <v>2380</v>
      </c>
      <c r="F1994" t="s">
        <v>2380</v>
      </c>
      <c r="G1994">
        <v>2</v>
      </c>
      <c r="H1994" t="s">
        <v>2380</v>
      </c>
      <c r="I1994" s="9">
        <f>IF(MedExam_Table[[#This Row],[NumberOfMajorSurgeries]]="No major surgery",0,MedExam_Table[[#This Row],[NumberOfMajorSurgeries]])</f>
        <v>2</v>
      </c>
      <c r="J1994" t="str">
        <f>PROPER(MedExam_Table[[#This Row],[Heart Issues]])</f>
        <v>Yes</v>
      </c>
      <c r="K1994" t="str">
        <f>PROPER(IF(MedExam_Table[[#This Row],[smoker]]= "?","No",MedExam_Table[[#This Row],[smoker]]))</f>
        <v>No</v>
      </c>
      <c r="L1994" t="str">
        <f>IF(MedExam_Table[[#This Row],[BMI]]&lt;18.5,"Underweight",IF(MedExam_Table[[#This Row],[BMI]]&lt;25,"NormalWeight",IF(MedExam_Table[[#This Row],[BMI]]&lt;=30,"OverWeight","Obesity")))</f>
        <v>NormalWeight</v>
      </c>
      <c r="M1994" t="str">
        <f>IF(MedExam_Table[[#This Row],[HBA1C]]&lt;5.7,"Normal",IF(MedExam_Table[[#This Row],[HBA1C]]&lt;6.4,"Prediabetes","Diabetes"))</f>
        <v>Normal</v>
      </c>
      <c r="N1994" t="str">
        <f>PROPER(MedExam_Table[[#This Row],[Any Transplants]])</f>
        <v>No</v>
      </c>
    </row>
    <row r="1995" spans="1:14" x14ac:dyDescent="0.3">
      <c r="A1995" t="s">
        <v>1680</v>
      </c>
      <c r="B1995">
        <v>21.66</v>
      </c>
      <c r="C1995">
        <v>5.2</v>
      </c>
      <c r="D1995" t="s">
        <v>2382</v>
      </c>
      <c r="E1995" t="s">
        <v>2380</v>
      </c>
      <c r="F1995" t="s">
        <v>2380</v>
      </c>
      <c r="G1995">
        <v>2</v>
      </c>
      <c r="H1995" t="s">
        <v>2380</v>
      </c>
      <c r="I1995" s="9">
        <f>IF(MedExam_Table[[#This Row],[NumberOfMajorSurgeries]]="No major surgery",0,MedExam_Table[[#This Row],[NumberOfMajorSurgeries]])</f>
        <v>2</v>
      </c>
      <c r="J1995" t="str">
        <f>PROPER(MedExam_Table[[#This Row],[Heart Issues]])</f>
        <v>Yes</v>
      </c>
      <c r="K1995" t="str">
        <f>PROPER(IF(MedExam_Table[[#This Row],[smoker]]= "?","No",MedExam_Table[[#This Row],[smoker]]))</f>
        <v>No</v>
      </c>
      <c r="L1995" t="str">
        <f>IF(MedExam_Table[[#This Row],[BMI]]&lt;18.5,"Underweight",IF(MedExam_Table[[#This Row],[BMI]]&lt;25,"NormalWeight",IF(MedExam_Table[[#This Row],[BMI]]&lt;=30,"OverWeight","Obesity")))</f>
        <v>NormalWeight</v>
      </c>
      <c r="M1995" t="str">
        <f>IF(MedExam_Table[[#This Row],[HBA1C]]&lt;5.7,"Normal",IF(MedExam_Table[[#This Row],[HBA1C]]&lt;6.4,"Prediabetes","Diabetes"))</f>
        <v>Normal</v>
      </c>
      <c r="N1995" t="str">
        <f>PROPER(MedExam_Table[[#This Row],[Any Transplants]])</f>
        <v>No</v>
      </c>
    </row>
    <row r="1996" spans="1:14" x14ac:dyDescent="0.3">
      <c r="A1996" t="s">
        <v>1679</v>
      </c>
      <c r="B1996">
        <v>36.47</v>
      </c>
      <c r="C1996">
        <v>8.23</v>
      </c>
      <c r="D1996" t="s">
        <v>2382</v>
      </c>
      <c r="E1996" t="s">
        <v>2380</v>
      </c>
      <c r="F1996" t="s">
        <v>2380</v>
      </c>
      <c r="G1996" t="s">
        <v>2381</v>
      </c>
      <c r="H1996" t="s">
        <v>2380</v>
      </c>
      <c r="I1996" s="9">
        <f>IF(MedExam_Table[[#This Row],[NumberOfMajorSurgeries]]="No major surgery",0,MedExam_Table[[#This Row],[NumberOfMajorSurgeries]])</f>
        <v>0</v>
      </c>
      <c r="J1996" t="str">
        <f>PROPER(MedExam_Table[[#This Row],[Heart Issues]])</f>
        <v>Yes</v>
      </c>
      <c r="K1996" t="str">
        <f>PROPER(IF(MedExam_Table[[#This Row],[smoker]]= "?","No",MedExam_Table[[#This Row],[smoker]]))</f>
        <v>No</v>
      </c>
      <c r="L1996" t="str">
        <f>IF(MedExam_Table[[#This Row],[BMI]]&lt;18.5,"Underweight",IF(MedExam_Table[[#This Row],[BMI]]&lt;25,"NormalWeight",IF(MedExam_Table[[#This Row],[BMI]]&lt;=30,"OverWeight","Obesity")))</f>
        <v>Obesity</v>
      </c>
      <c r="M1996" t="str">
        <f>IF(MedExam_Table[[#This Row],[HBA1C]]&lt;5.7,"Normal",IF(MedExam_Table[[#This Row],[HBA1C]]&lt;6.4,"Prediabetes","Diabetes"))</f>
        <v>Diabetes</v>
      </c>
      <c r="N1996" t="str">
        <f>PROPER(MedExam_Table[[#This Row],[Any Transplants]])</f>
        <v>No</v>
      </c>
    </row>
    <row r="1997" spans="1:14" x14ac:dyDescent="0.3">
      <c r="A1997" t="s">
        <v>1678</v>
      </c>
      <c r="B1997">
        <v>36.08</v>
      </c>
      <c r="C1997">
        <v>10.33</v>
      </c>
      <c r="D1997" t="s">
        <v>2382</v>
      </c>
      <c r="E1997" t="s">
        <v>2380</v>
      </c>
      <c r="F1997" t="s">
        <v>2380</v>
      </c>
      <c r="G1997" t="s">
        <v>2381</v>
      </c>
      <c r="H1997" t="s">
        <v>2380</v>
      </c>
      <c r="I1997" s="9">
        <f>IF(MedExam_Table[[#This Row],[NumberOfMajorSurgeries]]="No major surgery",0,MedExam_Table[[#This Row],[NumberOfMajorSurgeries]])</f>
        <v>0</v>
      </c>
      <c r="J1997" t="str">
        <f>PROPER(MedExam_Table[[#This Row],[Heart Issues]])</f>
        <v>Yes</v>
      </c>
      <c r="K1997" t="str">
        <f>PROPER(IF(MedExam_Table[[#This Row],[smoker]]= "?","No",MedExam_Table[[#This Row],[smoker]]))</f>
        <v>No</v>
      </c>
      <c r="L1997" t="str">
        <f>IF(MedExam_Table[[#This Row],[BMI]]&lt;18.5,"Underweight",IF(MedExam_Table[[#This Row],[BMI]]&lt;25,"NormalWeight",IF(MedExam_Table[[#This Row],[BMI]]&lt;=30,"OverWeight","Obesity")))</f>
        <v>Obesity</v>
      </c>
      <c r="M1997" t="str">
        <f>IF(MedExam_Table[[#This Row],[HBA1C]]&lt;5.7,"Normal",IF(MedExam_Table[[#This Row],[HBA1C]]&lt;6.4,"Prediabetes","Diabetes"))</f>
        <v>Diabetes</v>
      </c>
      <c r="N1997" t="str">
        <f>PROPER(MedExam_Table[[#This Row],[Any Transplants]])</f>
        <v>No</v>
      </c>
    </row>
    <row r="1998" spans="1:14" x14ac:dyDescent="0.3">
      <c r="A1998" t="s">
        <v>1677</v>
      </c>
      <c r="B1998">
        <v>23.18</v>
      </c>
      <c r="C1998">
        <v>6.13</v>
      </c>
      <c r="D1998" t="s">
        <v>2380</v>
      </c>
      <c r="E1998" t="s">
        <v>2380</v>
      </c>
      <c r="F1998" t="s">
        <v>2380</v>
      </c>
      <c r="G1998" t="s">
        <v>2381</v>
      </c>
      <c r="H1998" t="s">
        <v>2380</v>
      </c>
      <c r="I1998" s="9">
        <f>IF(MedExam_Table[[#This Row],[NumberOfMajorSurgeries]]="No major surgery",0,MedExam_Table[[#This Row],[NumberOfMajorSurgeries]])</f>
        <v>0</v>
      </c>
      <c r="J1998" t="str">
        <f>PROPER(MedExam_Table[[#This Row],[Heart Issues]])</f>
        <v>No</v>
      </c>
      <c r="K1998" t="str">
        <f>PROPER(IF(MedExam_Table[[#This Row],[smoker]]= "?","No",MedExam_Table[[#This Row],[smoker]]))</f>
        <v>No</v>
      </c>
      <c r="L1998" t="str">
        <f>IF(MedExam_Table[[#This Row],[BMI]]&lt;18.5,"Underweight",IF(MedExam_Table[[#This Row],[BMI]]&lt;25,"NormalWeight",IF(MedExam_Table[[#This Row],[BMI]]&lt;=30,"OverWeight","Obesity")))</f>
        <v>NormalWeight</v>
      </c>
      <c r="M1998" t="str">
        <f>IF(MedExam_Table[[#This Row],[HBA1C]]&lt;5.7,"Normal",IF(MedExam_Table[[#This Row],[HBA1C]]&lt;6.4,"Prediabetes","Diabetes"))</f>
        <v>Prediabetes</v>
      </c>
      <c r="N1998" t="str">
        <f>PROPER(MedExam_Table[[#This Row],[Any Transplants]])</f>
        <v>No</v>
      </c>
    </row>
    <row r="1999" spans="1:14" x14ac:dyDescent="0.3">
      <c r="A1999" t="s">
        <v>1676</v>
      </c>
      <c r="B1999">
        <v>39.159999999999997</v>
      </c>
      <c r="C1999">
        <v>8.08</v>
      </c>
      <c r="D1999" t="s">
        <v>2380</v>
      </c>
      <c r="E1999" t="s">
        <v>2380</v>
      </c>
      <c r="F1999" t="s">
        <v>2380</v>
      </c>
      <c r="G1999">
        <v>3</v>
      </c>
      <c r="H1999" t="s">
        <v>2380</v>
      </c>
      <c r="I1999" s="9">
        <f>IF(MedExam_Table[[#This Row],[NumberOfMajorSurgeries]]="No major surgery",0,MedExam_Table[[#This Row],[NumberOfMajorSurgeries]])</f>
        <v>3</v>
      </c>
      <c r="J1999" t="str">
        <f>PROPER(MedExam_Table[[#This Row],[Heart Issues]])</f>
        <v>No</v>
      </c>
      <c r="K1999" t="str">
        <f>PROPER(IF(MedExam_Table[[#This Row],[smoker]]= "?","No",MedExam_Table[[#This Row],[smoker]]))</f>
        <v>No</v>
      </c>
      <c r="L1999" t="str">
        <f>IF(MedExam_Table[[#This Row],[BMI]]&lt;18.5,"Underweight",IF(MedExam_Table[[#This Row],[BMI]]&lt;25,"NormalWeight",IF(MedExam_Table[[#This Row],[BMI]]&lt;=30,"OverWeight","Obesity")))</f>
        <v>Obesity</v>
      </c>
      <c r="M1999" t="str">
        <f>IF(MedExam_Table[[#This Row],[HBA1C]]&lt;5.7,"Normal",IF(MedExam_Table[[#This Row],[HBA1C]]&lt;6.4,"Prediabetes","Diabetes"))</f>
        <v>Diabetes</v>
      </c>
      <c r="N1999" t="str">
        <f>PROPER(MedExam_Table[[#This Row],[Any Transplants]])</f>
        <v>No</v>
      </c>
    </row>
    <row r="2000" spans="1:14" x14ac:dyDescent="0.3">
      <c r="A2000" t="s">
        <v>1675</v>
      </c>
      <c r="B2000">
        <v>38.19</v>
      </c>
      <c r="C2000">
        <v>10.49</v>
      </c>
      <c r="D2000" t="s">
        <v>2380</v>
      </c>
      <c r="E2000" t="s">
        <v>2380</v>
      </c>
      <c r="F2000" t="s">
        <v>2380</v>
      </c>
      <c r="G2000">
        <v>3</v>
      </c>
      <c r="H2000" t="s">
        <v>2380</v>
      </c>
      <c r="I2000" s="9">
        <f>IF(MedExam_Table[[#This Row],[NumberOfMajorSurgeries]]="No major surgery",0,MedExam_Table[[#This Row],[NumberOfMajorSurgeries]])</f>
        <v>3</v>
      </c>
      <c r="J2000" t="str">
        <f>PROPER(MedExam_Table[[#This Row],[Heart Issues]])</f>
        <v>No</v>
      </c>
      <c r="K2000" t="str">
        <f>PROPER(IF(MedExam_Table[[#This Row],[smoker]]= "?","No",MedExam_Table[[#This Row],[smoker]]))</f>
        <v>No</v>
      </c>
      <c r="L2000" t="str">
        <f>IF(MedExam_Table[[#This Row],[BMI]]&lt;18.5,"Underweight",IF(MedExam_Table[[#This Row],[BMI]]&lt;25,"NormalWeight",IF(MedExam_Table[[#This Row],[BMI]]&lt;=30,"OverWeight","Obesity")))</f>
        <v>Obesity</v>
      </c>
      <c r="M2000" t="str">
        <f>IF(MedExam_Table[[#This Row],[HBA1C]]&lt;5.7,"Normal",IF(MedExam_Table[[#This Row],[HBA1C]]&lt;6.4,"Prediabetes","Diabetes"))</f>
        <v>Diabetes</v>
      </c>
      <c r="N2000" t="str">
        <f>PROPER(MedExam_Table[[#This Row],[Any Transplants]])</f>
        <v>No</v>
      </c>
    </row>
    <row r="2001" spans="1:14" x14ac:dyDescent="0.3">
      <c r="A2001" t="s">
        <v>1674</v>
      </c>
      <c r="B2001">
        <v>26.41</v>
      </c>
      <c r="C2001">
        <v>8.11</v>
      </c>
      <c r="D2001" t="s">
        <v>2380</v>
      </c>
      <c r="E2001" t="s">
        <v>2380</v>
      </c>
      <c r="F2001" t="s">
        <v>2380</v>
      </c>
      <c r="G2001">
        <v>3</v>
      </c>
      <c r="H2001" t="s">
        <v>2380</v>
      </c>
      <c r="I2001" s="9">
        <f>IF(MedExam_Table[[#This Row],[NumberOfMajorSurgeries]]="No major surgery",0,MedExam_Table[[#This Row],[NumberOfMajorSurgeries]])</f>
        <v>3</v>
      </c>
      <c r="J2001" t="str">
        <f>PROPER(MedExam_Table[[#This Row],[Heart Issues]])</f>
        <v>No</v>
      </c>
      <c r="K2001" t="str">
        <f>PROPER(IF(MedExam_Table[[#This Row],[smoker]]= "?","No",MedExam_Table[[#This Row],[smoker]]))</f>
        <v>No</v>
      </c>
      <c r="L2001" t="str">
        <f>IF(MedExam_Table[[#This Row],[BMI]]&lt;18.5,"Underweight",IF(MedExam_Table[[#This Row],[BMI]]&lt;25,"NormalWeight",IF(MedExam_Table[[#This Row],[BMI]]&lt;=30,"OverWeight","Obesity")))</f>
        <v>OverWeight</v>
      </c>
      <c r="M2001" t="str">
        <f>IF(MedExam_Table[[#This Row],[HBA1C]]&lt;5.7,"Normal",IF(MedExam_Table[[#This Row],[HBA1C]]&lt;6.4,"Prediabetes","Diabetes"))</f>
        <v>Diabetes</v>
      </c>
      <c r="N2001" t="str">
        <f>PROPER(MedExam_Table[[#This Row],[Any Transplants]])</f>
        <v>No</v>
      </c>
    </row>
    <row r="2002" spans="1:14" x14ac:dyDescent="0.3">
      <c r="A2002" t="s">
        <v>1673</v>
      </c>
      <c r="B2002">
        <v>28.785</v>
      </c>
      <c r="C2002">
        <v>6.6</v>
      </c>
      <c r="D2002" t="s">
        <v>2380</v>
      </c>
      <c r="E2002" t="s">
        <v>2380</v>
      </c>
      <c r="F2002" t="s">
        <v>2380</v>
      </c>
      <c r="G2002" t="s">
        <v>2381</v>
      </c>
      <c r="H2002" t="s">
        <v>2380</v>
      </c>
      <c r="I2002" s="9">
        <f>IF(MedExam_Table[[#This Row],[NumberOfMajorSurgeries]]="No major surgery",0,MedExam_Table[[#This Row],[NumberOfMajorSurgeries]])</f>
        <v>0</v>
      </c>
      <c r="J2002" t="str">
        <f>PROPER(MedExam_Table[[#This Row],[Heart Issues]])</f>
        <v>No</v>
      </c>
      <c r="K2002" t="str">
        <f>PROPER(IF(MedExam_Table[[#This Row],[smoker]]= "?","No",MedExam_Table[[#This Row],[smoker]]))</f>
        <v>No</v>
      </c>
      <c r="L2002" t="str">
        <f>IF(MedExam_Table[[#This Row],[BMI]]&lt;18.5,"Underweight",IF(MedExam_Table[[#This Row],[BMI]]&lt;25,"NormalWeight",IF(MedExam_Table[[#This Row],[BMI]]&lt;=30,"OverWeight","Obesity")))</f>
        <v>OverWeight</v>
      </c>
      <c r="M2002" t="str">
        <f>IF(MedExam_Table[[#This Row],[HBA1C]]&lt;5.7,"Normal",IF(MedExam_Table[[#This Row],[HBA1C]]&lt;6.4,"Prediabetes","Diabetes"))</f>
        <v>Diabetes</v>
      </c>
      <c r="N2002" t="str">
        <f>PROPER(MedExam_Table[[#This Row],[Any Transplants]])</f>
        <v>No</v>
      </c>
    </row>
    <row r="2003" spans="1:14" x14ac:dyDescent="0.3">
      <c r="A2003" t="s">
        <v>1672</v>
      </c>
      <c r="B2003">
        <v>26.695</v>
      </c>
      <c r="C2003">
        <v>10.14</v>
      </c>
      <c r="D2003" t="s">
        <v>2382</v>
      </c>
      <c r="E2003" t="s">
        <v>2380</v>
      </c>
      <c r="F2003" t="s">
        <v>2383</v>
      </c>
      <c r="G2003">
        <v>1</v>
      </c>
      <c r="H2003" t="s">
        <v>2380</v>
      </c>
      <c r="I2003" s="9">
        <f>IF(MedExam_Table[[#This Row],[NumberOfMajorSurgeries]]="No major surgery",0,MedExam_Table[[#This Row],[NumberOfMajorSurgeries]])</f>
        <v>1</v>
      </c>
      <c r="J2003" t="str">
        <f>PROPER(MedExam_Table[[#This Row],[Heart Issues]])</f>
        <v>Yes</v>
      </c>
      <c r="K2003" t="str">
        <f>PROPER(IF(MedExam_Table[[#This Row],[smoker]]= "?","No",MedExam_Table[[#This Row],[smoker]]))</f>
        <v>No</v>
      </c>
      <c r="L2003" t="str">
        <f>IF(MedExam_Table[[#This Row],[BMI]]&lt;18.5,"Underweight",IF(MedExam_Table[[#This Row],[BMI]]&lt;25,"NormalWeight",IF(MedExam_Table[[#This Row],[BMI]]&lt;=30,"OverWeight","Obesity")))</f>
        <v>OverWeight</v>
      </c>
      <c r="M2003" t="str">
        <f>IF(MedExam_Table[[#This Row],[HBA1C]]&lt;5.7,"Normal",IF(MedExam_Table[[#This Row],[HBA1C]]&lt;6.4,"Prediabetes","Diabetes"))</f>
        <v>Diabetes</v>
      </c>
      <c r="N2003" t="str">
        <f>PROPER(MedExam_Table[[#This Row],[Any Transplants]])</f>
        <v>No</v>
      </c>
    </row>
    <row r="2004" spans="1:14" x14ac:dyDescent="0.3">
      <c r="A2004" t="s">
        <v>2366</v>
      </c>
      <c r="B2004">
        <v>36.4</v>
      </c>
      <c r="C2004">
        <v>6.07</v>
      </c>
      <c r="D2004" t="s">
        <v>2380</v>
      </c>
      <c r="E2004" t="s">
        <v>2380</v>
      </c>
      <c r="F2004" t="s">
        <v>2380</v>
      </c>
      <c r="G2004" t="s">
        <v>2381</v>
      </c>
      <c r="H2004" t="s">
        <v>2382</v>
      </c>
      <c r="I2004" s="9">
        <f>IF(MedExam_Table[[#This Row],[NumberOfMajorSurgeries]]="No major surgery",0,MedExam_Table[[#This Row],[NumberOfMajorSurgeries]])</f>
        <v>0</v>
      </c>
      <c r="J2004" t="str">
        <f>PROPER(MedExam_Table[[#This Row],[Heart Issues]])</f>
        <v>No</v>
      </c>
      <c r="K2004" t="str">
        <f>PROPER(IF(MedExam_Table[[#This Row],[smoker]]= "?","No",MedExam_Table[[#This Row],[smoker]]))</f>
        <v>Yes</v>
      </c>
      <c r="L2004" t="str">
        <f>IF(MedExam_Table[[#This Row],[BMI]]&lt;18.5,"Underweight",IF(MedExam_Table[[#This Row],[BMI]]&lt;25,"NormalWeight",IF(MedExam_Table[[#This Row],[BMI]]&lt;=30,"OverWeight","Obesity")))</f>
        <v>Obesity</v>
      </c>
      <c r="M2004" t="str">
        <f>IF(MedExam_Table[[#This Row],[HBA1C]]&lt;5.7,"Normal",IF(MedExam_Table[[#This Row],[HBA1C]]&lt;6.4,"Prediabetes","Diabetes"))</f>
        <v>Prediabetes</v>
      </c>
      <c r="N2004" t="str">
        <f>PROPER(MedExam_Table[[#This Row],[Any Transplants]])</f>
        <v>No</v>
      </c>
    </row>
    <row r="2005" spans="1:14" x14ac:dyDescent="0.3">
      <c r="A2005" t="s">
        <v>2303</v>
      </c>
      <c r="B2005">
        <v>30.8</v>
      </c>
      <c r="C2005">
        <v>9.77</v>
      </c>
      <c r="D2005" t="s">
        <v>2380</v>
      </c>
      <c r="E2005" t="s">
        <v>2380</v>
      </c>
      <c r="F2005" t="s">
        <v>2380</v>
      </c>
      <c r="G2005" t="s">
        <v>2381</v>
      </c>
      <c r="H2005" t="s">
        <v>2382</v>
      </c>
      <c r="I2005" s="9">
        <f>IF(MedExam_Table[[#This Row],[NumberOfMajorSurgeries]]="No major surgery",0,MedExam_Table[[#This Row],[NumberOfMajorSurgeries]])</f>
        <v>0</v>
      </c>
      <c r="J2005" t="str">
        <f>PROPER(MedExam_Table[[#This Row],[Heart Issues]])</f>
        <v>No</v>
      </c>
      <c r="K2005" t="str">
        <f>PROPER(IF(MedExam_Table[[#This Row],[smoker]]= "?","No",MedExam_Table[[#This Row],[smoker]]))</f>
        <v>Yes</v>
      </c>
      <c r="L2005" t="str">
        <f>IF(MedExam_Table[[#This Row],[BMI]]&lt;18.5,"Underweight",IF(MedExam_Table[[#This Row],[BMI]]&lt;25,"NormalWeight",IF(MedExam_Table[[#This Row],[BMI]]&lt;=30,"OverWeight","Obesity")))</f>
        <v>Obesity</v>
      </c>
      <c r="M2005" t="str">
        <f>IF(MedExam_Table[[#This Row],[HBA1C]]&lt;5.7,"Normal",IF(MedExam_Table[[#This Row],[HBA1C]]&lt;6.4,"Prediabetes","Diabetes"))</f>
        <v>Diabetes</v>
      </c>
      <c r="N2005" t="str">
        <f>PROPER(MedExam_Table[[#This Row],[Any Transplants]])</f>
        <v>No</v>
      </c>
    </row>
    <row r="2006" spans="1:14" x14ac:dyDescent="0.3">
      <c r="A2006" t="s">
        <v>1671</v>
      </c>
      <c r="B2006">
        <v>32.799999999999997</v>
      </c>
      <c r="C2006">
        <v>6.06</v>
      </c>
      <c r="D2006" t="s">
        <v>2382</v>
      </c>
      <c r="E2006" t="s">
        <v>2380</v>
      </c>
      <c r="F2006" t="s">
        <v>2380</v>
      </c>
      <c r="G2006">
        <v>1</v>
      </c>
      <c r="H2006" t="s">
        <v>2380</v>
      </c>
      <c r="I2006" s="9">
        <f>IF(MedExam_Table[[#This Row],[NumberOfMajorSurgeries]]="No major surgery",0,MedExam_Table[[#This Row],[NumberOfMajorSurgeries]])</f>
        <v>1</v>
      </c>
      <c r="J2006" t="str">
        <f>PROPER(MedExam_Table[[#This Row],[Heart Issues]])</f>
        <v>Yes</v>
      </c>
      <c r="K2006" t="str">
        <f>PROPER(IF(MedExam_Table[[#This Row],[smoker]]= "?","No",MedExam_Table[[#This Row],[smoker]]))</f>
        <v>No</v>
      </c>
      <c r="L2006" t="str">
        <f>IF(MedExam_Table[[#This Row],[BMI]]&lt;18.5,"Underweight",IF(MedExam_Table[[#This Row],[BMI]]&lt;25,"NormalWeight",IF(MedExam_Table[[#This Row],[BMI]]&lt;=30,"OverWeight","Obesity")))</f>
        <v>Obesity</v>
      </c>
      <c r="M2006" t="str">
        <f>IF(MedExam_Table[[#This Row],[HBA1C]]&lt;5.7,"Normal",IF(MedExam_Table[[#This Row],[HBA1C]]&lt;6.4,"Prediabetes","Diabetes"))</f>
        <v>Prediabetes</v>
      </c>
      <c r="N2006" t="str">
        <f>PROPER(MedExam_Table[[#This Row],[Any Transplants]])</f>
        <v>No</v>
      </c>
    </row>
    <row r="2007" spans="1:14" x14ac:dyDescent="0.3">
      <c r="A2007" t="s">
        <v>1670</v>
      </c>
      <c r="B2007">
        <v>35.869999999999997</v>
      </c>
      <c r="C2007">
        <v>9.91</v>
      </c>
      <c r="D2007" t="s">
        <v>2382</v>
      </c>
      <c r="E2007" t="s">
        <v>2380</v>
      </c>
      <c r="F2007" t="s">
        <v>2380</v>
      </c>
      <c r="G2007" t="s">
        <v>2381</v>
      </c>
      <c r="H2007" t="s">
        <v>2380</v>
      </c>
      <c r="I2007" s="9">
        <f>IF(MedExam_Table[[#This Row],[NumberOfMajorSurgeries]]="No major surgery",0,MedExam_Table[[#This Row],[NumberOfMajorSurgeries]])</f>
        <v>0</v>
      </c>
      <c r="J2007" t="str">
        <f>PROPER(MedExam_Table[[#This Row],[Heart Issues]])</f>
        <v>Yes</v>
      </c>
      <c r="K2007" t="str">
        <f>PROPER(IF(MedExam_Table[[#This Row],[smoker]]= "?","No",MedExam_Table[[#This Row],[smoker]]))</f>
        <v>No</v>
      </c>
      <c r="L2007" t="str">
        <f>IF(MedExam_Table[[#This Row],[BMI]]&lt;18.5,"Underweight",IF(MedExam_Table[[#This Row],[BMI]]&lt;25,"NormalWeight",IF(MedExam_Table[[#This Row],[BMI]]&lt;=30,"OverWeight","Obesity")))</f>
        <v>Obesity</v>
      </c>
      <c r="M2007" t="str">
        <f>IF(MedExam_Table[[#This Row],[HBA1C]]&lt;5.7,"Normal",IF(MedExam_Table[[#This Row],[HBA1C]]&lt;6.4,"Prediabetes","Diabetes"))</f>
        <v>Diabetes</v>
      </c>
      <c r="N2007" t="str">
        <f>PROPER(MedExam_Table[[#This Row],[Any Transplants]])</f>
        <v>No</v>
      </c>
    </row>
    <row r="2008" spans="1:14" x14ac:dyDescent="0.3">
      <c r="A2008" t="s">
        <v>1669</v>
      </c>
      <c r="B2008">
        <v>21.66</v>
      </c>
      <c r="C2008">
        <v>4.1399999999999997</v>
      </c>
      <c r="D2008" t="s">
        <v>2382</v>
      </c>
      <c r="E2008" t="s">
        <v>2380</v>
      </c>
      <c r="F2008" t="s">
        <v>2380</v>
      </c>
      <c r="G2008">
        <v>2</v>
      </c>
      <c r="H2008" t="s">
        <v>2380</v>
      </c>
      <c r="I2008" s="9">
        <f>IF(MedExam_Table[[#This Row],[NumberOfMajorSurgeries]]="No major surgery",0,MedExam_Table[[#This Row],[NumberOfMajorSurgeries]])</f>
        <v>2</v>
      </c>
      <c r="J2008" t="str">
        <f>PROPER(MedExam_Table[[#This Row],[Heart Issues]])</f>
        <v>Yes</v>
      </c>
      <c r="K2008" t="str">
        <f>PROPER(IF(MedExam_Table[[#This Row],[smoker]]= "?","No",MedExam_Table[[#This Row],[smoker]]))</f>
        <v>No</v>
      </c>
      <c r="L2008" t="str">
        <f>IF(MedExam_Table[[#This Row],[BMI]]&lt;18.5,"Underweight",IF(MedExam_Table[[#This Row],[BMI]]&lt;25,"NormalWeight",IF(MedExam_Table[[#This Row],[BMI]]&lt;=30,"OverWeight","Obesity")))</f>
        <v>NormalWeight</v>
      </c>
      <c r="M2008" t="str">
        <f>IF(MedExam_Table[[#This Row],[HBA1C]]&lt;5.7,"Normal",IF(MedExam_Table[[#This Row],[HBA1C]]&lt;6.4,"Prediabetes","Diabetes"))</f>
        <v>Normal</v>
      </c>
      <c r="N2008" t="str">
        <f>PROPER(MedExam_Table[[#This Row],[Any Transplants]])</f>
        <v>No</v>
      </c>
    </row>
    <row r="2009" spans="1:14" x14ac:dyDescent="0.3">
      <c r="A2009" t="s">
        <v>1668</v>
      </c>
      <c r="B2009">
        <v>37.72</v>
      </c>
      <c r="C2009">
        <v>4.38</v>
      </c>
      <c r="D2009" t="s">
        <v>2382</v>
      </c>
      <c r="E2009" t="s">
        <v>2380</v>
      </c>
      <c r="F2009" t="s">
        <v>2383</v>
      </c>
      <c r="G2009">
        <v>1</v>
      </c>
      <c r="H2009" t="s">
        <v>2380</v>
      </c>
      <c r="I2009" s="9">
        <f>IF(MedExam_Table[[#This Row],[NumberOfMajorSurgeries]]="No major surgery",0,MedExam_Table[[#This Row],[NumberOfMajorSurgeries]])</f>
        <v>1</v>
      </c>
      <c r="J2009" t="str">
        <f>PROPER(MedExam_Table[[#This Row],[Heart Issues]])</f>
        <v>Yes</v>
      </c>
      <c r="K2009" t="str">
        <f>PROPER(IF(MedExam_Table[[#This Row],[smoker]]= "?","No",MedExam_Table[[#This Row],[smoker]]))</f>
        <v>No</v>
      </c>
      <c r="L2009" t="str">
        <f>IF(MedExam_Table[[#This Row],[BMI]]&lt;18.5,"Underweight",IF(MedExam_Table[[#This Row],[BMI]]&lt;25,"NormalWeight",IF(MedExam_Table[[#This Row],[BMI]]&lt;=30,"OverWeight","Obesity")))</f>
        <v>Obesity</v>
      </c>
      <c r="M2009" t="str">
        <f>IF(MedExam_Table[[#This Row],[HBA1C]]&lt;5.7,"Normal",IF(MedExam_Table[[#This Row],[HBA1C]]&lt;6.4,"Prediabetes","Diabetes"))</f>
        <v>Normal</v>
      </c>
      <c r="N2009" t="str">
        <f>PROPER(MedExam_Table[[#This Row],[Any Transplants]])</f>
        <v>No</v>
      </c>
    </row>
    <row r="2010" spans="1:14" x14ac:dyDescent="0.3">
      <c r="A2010" t="s">
        <v>1667</v>
      </c>
      <c r="B2010">
        <v>39.700000000000003</v>
      </c>
      <c r="C2010">
        <v>9.83</v>
      </c>
      <c r="D2010" t="s">
        <v>2380</v>
      </c>
      <c r="E2010" t="s">
        <v>2380</v>
      </c>
      <c r="F2010" t="s">
        <v>2380</v>
      </c>
      <c r="G2010">
        <v>3</v>
      </c>
      <c r="H2010" t="s">
        <v>2380</v>
      </c>
      <c r="I2010" s="9">
        <f>IF(MedExam_Table[[#This Row],[NumberOfMajorSurgeries]]="No major surgery",0,MedExam_Table[[#This Row],[NumberOfMajorSurgeries]])</f>
        <v>3</v>
      </c>
      <c r="J2010" t="str">
        <f>PROPER(MedExam_Table[[#This Row],[Heart Issues]])</f>
        <v>No</v>
      </c>
      <c r="K2010" t="str">
        <f>PROPER(IF(MedExam_Table[[#This Row],[smoker]]= "?","No",MedExam_Table[[#This Row],[smoker]]))</f>
        <v>No</v>
      </c>
      <c r="L2010" t="str">
        <f>IF(MedExam_Table[[#This Row],[BMI]]&lt;18.5,"Underweight",IF(MedExam_Table[[#This Row],[BMI]]&lt;25,"NormalWeight",IF(MedExam_Table[[#This Row],[BMI]]&lt;=30,"OverWeight","Obesity")))</f>
        <v>Obesity</v>
      </c>
      <c r="M2010" t="str">
        <f>IF(MedExam_Table[[#This Row],[HBA1C]]&lt;5.7,"Normal",IF(MedExam_Table[[#This Row],[HBA1C]]&lt;6.4,"Prediabetes","Diabetes"))</f>
        <v>Diabetes</v>
      </c>
      <c r="N2010" t="str">
        <f>PROPER(MedExam_Table[[#This Row],[Any Transplants]])</f>
        <v>No</v>
      </c>
    </row>
    <row r="2011" spans="1:14" x14ac:dyDescent="0.3">
      <c r="A2011" t="s">
        <v>1666</v>
      </c>
      <c r="B2011">
        <v>35.97</v>
      </c>
      <c r="C2011">
        <v>11.08</v>
      </c>
      <c r="D2011" t="s">
        <v>2380</v>
      </c>
      <c r="E2011" t="s">
        <v>2380</v>
      </c>
      <c r="F2011" t="s">
        <v>2380</v>
      </c>
      <c r="G2011">
        <v>3</v>
      </c>
      <c r="H2011" t="s">
        <v>2380</v>
      </c>
      <c r="I2011" s="9">
        <f>IF(MedExam_Table[[#This Row],[NumberOfMajorSurgeries]]="No major surgery",0,MedExam_Table[[#This Row],[NumberOfMajorSurgeries]])</f>
        <v>3</v>
      </c>
      <c r="J2011" t="str">
        <f>PROPER(MedExam_Table[[#This Row],[Heart Issues]])</f>
        <v>No</v>
      </c>
      <c r="K2011" t="str">
        <f>PROPER(IF(MedExam_Table[[#This Row],[smoker]]= "?","No",MedExam_Table[[#This Row],[smoker]]))</f>
        <v>No</v>
      </c>
      <c r="L2011" t="str">
        <f>IF(MedExam_Table[[#This Row],[BMI]]&lt;18.5,"Underweight",IF(MedExam_Table[[#This Row],[BMI]]&lt;25,"NormalWeight",IF(MedExam_Table[[#This Row],[BMI]]&lt;=30,"OverWeight","Obesity")))</f>
        <v>Obesity</v>
      </c>
      <c r="M2011" t="str">
        <f>IF(MedExam_Table[[#This Row],[HBA1C]]&lt;5.7,"Normal",IF(MedExam_Table[[#This Row],[HBA1C]]&lt;6.4,"Prediabetes","Diabetes"))</f>
        <v>Diabetes</v>
      </c>
      <c r="N2011" t="str">
        <f>PROPER(MedExam_Table[[#This Row],[Any Transplants]])</f>
        <v>No</v>
      </c>
    </row>
    <row r="2012" spans="1:14" x14ac:dyDescent="0.3">
      <c r="A2012" t="s">
        <v>1665</v>
      </c>
      <c r="B2012">
        <v>37.85</v>
      </c>
      <c r="C2012">
        <v>11.01</v>
      </c>
      <c r="D2012" t="s">
        <v>2380</v>
      </c>
      <c r="E2012" t="s">
        <v>2380</v>
      </c>
      <c r="F2012" t="s">
        <v>2380</v>
      </c>
      <c r="G2012" t="s">
        <v>2381</v>
      </c>
      <c r="H2012" t="s">
        <v>2380</v>
      </c>
      <c r="I2012" s="9">
        <f>IF(MedExam_Table[[#This Row],[NumberOfMajorSurgeries]]="No major surgery",0,MedExam_Table[[#This Row],[NumberOfMajorSurgeries]])</f>
        <v>0</v>
      </c>
      <c r="J2012" t="str">
        <f>PROPER(MedExam_Table[[#This Row],[Heart Issues]])</f>
        <v>No</v>
      </c>
      <c r="K2012" t="str">
        <f>PROPER(IF(MedExam_Table[[#This Row],[smoker]]= "?","No",MedExam_Table[[#This Row],[smoker]]))</f>
        <v>No</v>
      </c>
      <c r="L2012" t="str">
        <f>IF(MedExam_Table[[#This Row],[BMI]]&lt;18.5,"Underweight",IF(MedExam_Table[[#This Row],[BMI]]&lt;25,"NormalWeight",IF(MedExam_Table[[#This Row],[BMI]]&lt;=30,"OverWeight","Obesity")))</f>
        <v>Obesity</v>
      </c>
      <c r="M2012" t="str">
        <f>IF(MedExam_Table[[#This Row],[HBA1C]]&lt;5.7,"Normal",IF(MedExam_Table[[#This Row],[HBA1C]]&lt;6.4,"Prediabetes","Diabetes"))</f>
        <v>Diabetes</v>
      </c>
      <c r="N2012" t="str">
        <f>PROPER(MedExam_Table[[#This Row],[Any Transplants]])</f>
        <v>No</v>
      </c>
    </row>
    <row r="2013" spans="1:14" x14ac:dyDescent="0.3">
      <c r="A2013" t="s">
        <v>1664</v>
      </c>
      <c r="B2013">
        <v>21.66</v>
      </c>
      <c r="C2013">
        <v>4.37</v>
      </c>
      <c r="D2013" t="s">
        <v>2380</v>
      </c>
      <c r="E2013" t="s">
        <v>2382</v>
      </c>
      <c r="F2013" t="s">
        <v>2380</v>
      </c>
      <c r="G2013">
        <v>1</v>
      </c>
      <c r="H2013" t="s">
        <v>2382</v>
      </c>
      <c r="I2013" s="9">
        <f>IF(MedExam_Table[[#This Row],[NumberOfMajorSurgeries]]="No major surgery",0,MedExam_Table[[#This Row],[NumberOfMajorSurgeries]])</f>
        <v>1</v>
      </c>
      <c r="J2013" t="str">
        <f>PROPER(MedExam_Table[[#This Row],[Heart Issues]])</f>
        <v>No</v>
      </c>
      <c r="K2013" t="str">
        <f>PROPER(IF(MedExam_Table[[#This Row],[smoker]]= "?","No",MedExam_Table[[#This Row],[smoker]]))</f>
        <v>Yes</v>
      </c>
      <c r="L2013" t="str">
        <f>IF(MedExam_Table[[#This Row],[BMI]]&lt;18.5,"Underweight",IF(MedExam_Table[[#This Row],[BMI]]&lt;25,"NormalWeight",IF(MedExam_Table[[#This Row],[BMI]]&lt;=30,"OverWeight","Obesity")))</f>
        <v>NormalWeight</v>
      </c>
      <c r="M2013" t="str">
        <f>IF(MedExam_Table[[#This Row],[HBA1C]]&lt;5.7,"Normal",IF(MedExam_Table[[#This Row],[HBA1C]]&lt;6.4,"Prediabetes","Diabetes"))</f>
        <v>Normal</v>
      </c>
      <c r="N2013" t="str">
        <f>PROPER(MedExam_Table[[#This Row],[Any Transplants]])</f>
        <v>Yes</v>
      </c>
    </row>
    <row r="2014" spans="1:14" x14ac:dyDescent="0.3">
      <c r="A2014" t="s">
        <v>1663</v>
      </c>
      <c r="B2014">
        <v>39.369999999999997</v>
      </c>
      <c r="C2014">
        <v>5.91</v>
      </c>
      <c r="D2014" t="s">
        <v>2380</v>
      </c>
      <c r="E2014" t="s">
        <v>2380</v>
      </c>
      <c r="F2014" t="s">
        <v>2380</v>
      </c>
      <c r="G2014">
        <v>2</v>
      </c>
      <c r="H2014" t="s">
        <v>2380</v>
      </c>
      <c r="I2014" s="9">
        <f>IF(MedExam_Table[[#This Row],[NumberOfMajorSurgeries]]="No major surgery",0,MedExam_Table[[#This Row],[NumberOfMajorSurgeries]])</f>
        <v>2</v>
      </c>
      <c r="J2014" t="str">
        <f>PROPER(MedExam_Table[[#This Row],[Heart Issues]])</f>
        <v>No</v>
      </c>
      <c r="K2014" t="str">
        <f>PROPER(IF(MedExam_Table[[#This Row],[smoker]]= "?","No",MedExam_Table[[#This Row],[smoker]]))</f>
        <v>No</v>
      </c>
      <c r="L2014" t="str">
        <f>IF(MedExam_Table[[#This Row],[BMI]]&lt;18.5,"Underweight",IF(MedExam_Table[[#This Row],[BMI]]&lt;25,"NormalWeight",IF(MedExam_Table[[#This Row],[BMI]]&lt;=30,"OverWeight","Obesity")))</f>
        <v>Obesity</v>
      </c>
      <c r="M2014" t="str">
        <f>IF(MedExam_Table[[#This Row],[HBA1C]]&lt;5.7,"Normal",IF(MedExam_Table[[#This Row],[HBA1C]]&lt;6.4,"Prediabetes","Diabetes"))</f>
        <v>Prediabetes</v>
      </c>
      <c r="N2014" t="str">
        <f>PROPER(MedExam_Table[[#This Row],[Any Transplants]])</f>
        <v>No</v>
      </c>
    </row>
    <row r="2015" spans="1:14" x14ac:dyDescent="0.3">
      <c r="A2015" t="s">
        <v>1662</v>
      </c>
      <c r="B2015">
        <v>40.880000000000003</v>
      </c>
      <c r="C2015">
        <v>7.65</v>
      </c>
      <c r="D2015" t="s">
        <v>2380</v>
      </c>
      <c r="E2015" t="s">
        <v>2380</v>
      </c>
      <c r="F2015" t="s">
        <v>2380</v>
      </c>
      <c r="G2015" t="s">
        <v>2381</v>
      </c>
      <c r="H2015" t="s">
        <v>2380</v>
      </c>
      <c r="I2015" s="9">
        <f>IF(MedExam_Table[[#This Row],[NumberOfMajorSurgeries]]="No major surgery",0,MedExam_Table[[#This Row],[NumberOfMajorSurgeries]])</f>
        <v>0</v>
      </c>
      <c r="J2015" t="str">
        <f>PROPER(MedExam_Table[[#This Row],[Heart Issues]])</f>
        <v>No</v>
      </c>
      <c r="K2015" t="str">
        <f>PROPER(IF(MedExam_Table[[#This Row],[smoker]]= "?","No",MedExam_Table[[#This Row],[smoker]]))</f>
        <v>No</v>
      </c>
      <c r="L2015" t="str">
        <f>IF(MedExam_Table[[#This Row],[BMI]]&lt;18.5,"Underweight",IF(MedExam_Table[[#This Row],[BMI]]&lt;25,"NormalWeight",IF(MedExam_Table[[#This Row],[BMI]]&lt;=30,"OverWeight","Obesity")))</f>
        <v>Obesity</v>
      </c>
      <c r="M2015" t="str">
        <f>IF(MedExam_Table[[#This Row],[HBA1C]]&lt;5.7,"Normal",IF(MedExam_Table[[#This Row],[HBA1C]]&lt;6.4,"Prediabetes","Diabetes"))</f>
        <v>Diabetes</v>
      </c>
      <c r="N2015" t="str">
        <f>PROPER(MedExam_Table[[#This Row],[Any Transplants]])</f>
        <v>No</v>
      </c>
    </row>
    <row r="2016" spans="1:14" x14ac:dyDescent="0.3">
      <c r="A2016" t="s">
        <v>2302</v>
      </c>
      <c r="B2016">
        <v>38.39</v>
      </c>
      <c r="C2016">
        <v>4.25</v>
      </c>
      <c r="D2016" t="s">
        <v>2380</v>
      </c>
      <c r="E2016" t="s">
        <v>2380</v>
      </c>
      <c r="F2016" t="s">
        <v>2380</v>
      </c>
      <c r="G2016">
        <v>1</v>
      </c>
      <c r="H2016" t="s">
        <v>2382</v>
      </c>
      <c r="I2016" s="9">
        <f>IF(MedExam_Table[[#This Row],[NumberOfMajorSurgeries]]="No major surgery",0,MedExam_Table[[#This Row],[NumberOfMajorSurgeries]])</f>
        <v>1</v>
      </c>
      <c r="J2016" t="str">
        <f>PROPER(MedExam_Table[[#This Row],[Heart Issues]])</f>
        <v>No</v>
      </c>
      <c r="K2016" t="str">
        <f>PROPER(IF(MedExam_Table[[#This Row],[smoker]]= "?","No",MedExam_Table[[#This Row],[smoker]]))</f>
        <v>Yes</v>
      </c>
      <c r="L2016" t="str">
        <f>IF(MedExam_Table[[#This Row],[BMI]]&lt;18.5,"Underweight",IF(MedExam_Table[[#This Row],[BMI]]&lt;25,"NormalWeight",IF(MedExam_Table[[#This Row],[BMI]]&lt;=30,"OverWeight","Obesity")))</f>
        <v>Obesity</v>
      </c>
      <c r="M2016" t="str">
        <f>IF(MedExam_Table[[#This Row],[HBA1C]]&lt;5.7,"Normal",IF(MedExam_Table[[#This Row],[HBA1C]]&lt;6.4,"Prediabetes","Diabetes"))</f>
        <v>Normal</v>
      </c>
      <c r="N2016" t="str">
        <f>PROPER(MedExam_Table[[#This Row],[Any Transplants]])</f>
        <v>No</v>
      </c>
    </row>
    <row r="2017" spans="1:14" x14ac:dyDescent="0.3">
      <c r="A2017" t="s">
        <v>1661</v>
      </c>
      <c r="B2017">
        <v>26.22</v>
      </c>
      <c r="C2017">
        <v>5.37</v>
      </c>
      <c r="D2017" t="s">
        <v>2382</v>
      </c>
      <c r="E2017" t="s">
        <v>2380</v>
      </c>
      <c r="F2017" t="s">
        <v>2380</v>
      </c>
      <c r="G2017">
        <v>2</v>
      </c>
      <c r="H2017" t="s">
        <v>2380</v>
      </c>
      <c r="I2017" s="9">
        <f>IF(MedExam_Table[[#This Row],[NumberOfMajorSurgeries]]="No major surgery",0,MedExam_Table[[#This Row],[NumberOfMajorSurgeries]])</f>
        <v>2</v>
      </c>
      <c r="J2017" t="str">
        <f>PROPER(MedExam_Table[[#This Row],[Heart Issues]])</f>
        <v>Yes</v>
      </c>
      <c r="K2017" t="str">
        <f>PROPER(IF(MedExam_Table[[#This Row],[smoker]]= "?","No",MedExam_Table[[#This Row],[smoker]]))</f>
        <v>No</v>
      </c>
      <c r="L2017" t="str">
        <f>IF(MedExam_Table[[#This Row],[BMI]]&lt;18.5,"Underweight",IF(MedExam_Table[[#This Row],[BMI]]&lt;25,"NormalWeight",IF(MedExam_Table[[#This Row],[BMI]]&lt;=30,"OverWeight","Obesity")))</f>
        <v>OverWeight</v>
      </c>
      <c r="M2017" t="str">
        <f>IF(MedExam_Table[[#This Row],[HBA1C]]&lt;5.7,"Normal",IF(MedExam_Table[[#This Row],[HBA1C]]&lt;6.4,"Prediabetes","Diabetes"))</f>
        <v>Normal</v>
      </c>
      <c r="N2017" t="str">
        <f>PROPER(MedExam_Table[[#This Row],[Any Transplants]])</f>
        <v>No</v>
      </c>
    </row>
    <row r="2018" spans="1:14" x14ac:dyDescent="0.3">
      <c r="A2018" t="s">
        <v>1660</v>
      </c>
      <c r="B2018">
        <v>25.08</v>
      </c>
      <c r="C2018">
        <v>5.75</v>
      </c>
      <c r="D2018" t="s">
        <v>2382</v>
      </c>
      <c r="E2018" t="s">
        <v>2380</v>
      </c>
      <c r="F2018" t="s">
        <v>2380</v>
      </c>
      <c r="G2018">
        <v>2</v>
      </c>
      <c r="H2018" t="s">
        <v>2380</v>
      </c>
      <c r="I2018" s="9">
        <f>IF(MedExam_Table[[#This Row],[NumberOfMajorSurgeries]]="No major surgery",0,MedExam_Table[[#This Row],[NumberOfMajorSurgeries]])</f>
        <v>2</v>
      </c>
      <c r="J2018" t="str">
        <f>PROPER(MedExam_Table[[#This Row],[Heart Issues]])</f>
        <v>Yes</v>
      </c>
      <c r="K2018" t="str">
        <f>PROPER(IF(MedExam_Table[[#This Row],[smoker]]= "?","No",MedExam_Table[[#This Row],[smoker]]))</f>
        <v>No</v>
      </c>
      <c r="L2018" t="str">
        <f>IF(MedExam_Table[[#This Row],[BMI]]&lt;18.5,"Underweight",IF(MedExam_Table[[#This Row],[BMI]]&lt;25,"NormalWeight",IF(MedExam_Table[[#This Row],[BMI]]&lt;=30,"OverWeight","Obesity")))</f>
        <v>OverWeight</v>
      </c>
      <c r="M2018" t="str">
        <f>IF(MedExam_Table[[#This Row],[HBA1C]]&lt;5.7,"Normal",IF(MedExam_Table[[#This Row],[HBA1C]]&lt;6.4,"Prediabetes","Diabetes"))</f>
        <v>Prediabetes</v>
      </c>
      <c r="N2018" t="str">
        <f>PROPER(MedExam_Table[[#This Row],[Any Transplants]])</f>
        <v>No</v>
      </c>
    </row>
    <row r="2019" spans="1:14" x14ac:dyDescent="0.3">
      <c r="A2019" t="s">
        <v>1659</v>
      </c>
      <c r="B2019">
        <v>39.1</v>
      </c>
      <c r="C2019">
        <v>6.79</v>
      </c>
      <c r="D2019" t="s">
        <v>2382</v>
      </c>
      <c r="E2019" t="s">
        <v>2380</v>
      </c>
      <c r="F2019" t="s">
        <v>2380</v>
      </c>
      <c r="G2019">
        <v>2</v>
      </c>
      <c r="H2019" t="s">
        <v>2380</v>
      </c>
      <c r="I2019" s="9">
        <f>IF(MedExam_Table[[#This Row],[NumberOfMajorSurgeries]]="No major surgery",0,MedExam_Table[[#This Row],[NumberOfMajorSurgeries]])</f>
        <v>2</v>
      </c>
      <c r="J2019" t="str">
        <f>PROPER(MedExam_Table[[#This Row],[Heart Issues]])</f>
        <v>Yes</v>
      </c>
      <c r="K2019" t="str">
        <f>PROPER(IF(MedExam_Table[[#This Row],[smoker]]= "?","No",MedExam_Table[[#This Row],[smoker]]))</f>
        <v>No</v>
      </c>
      <c r="L2019" t="str">
        <f>IF(MedExam_Table[[#This Row],[BMI]]&lt;18.5,"Underweight",IF(MedExam_Table[[#This Row],[BMI]]&lt;25,"NormalWeight",IF(MedExam_Table[[#This Row],[BMI]]&lt;=30,"OverWeight","Obesity")))</f>
        <v>Obesity</v>
      </c>
      <c r="M2019" t="str">
        <f>IF(MedExam_Table[[#This Row],[HBA1C]]&lt;5.7,"Normal",IF(MedExam_Table[[#This Row],[HBA1C]]&lt;6.4,"Prediabetes","Diabetes"))</f>
        <v>Diabetes</v>
      </c>
      <c r="N2019" t="str">
        <f>PROPER(MedExam_Table[[#This Row],[Any Transplants]])</f>
        <v>No</v>
      </c>
    </row>
    <row r="2020" spans="1:14" x14ac:dyDescent="0.3">
      <c r="A2020" t="s">
        <v>1658</v>
      </c>
      <c r="B2020">
        <v>37.905000000000001</v>
      </c>
      <c r="C2020">
        <v>7.03</v>
      </c>
      <c r="D2020" t="s">
        <v>2380</v>
      </c>
      <c r="E2020" t="s">
        <v>2380</v>
      </c>
      <c r="F2020" t="s">
        <v>2380</v>
      </c>
      <c r="G2020">
        <v>3</v>
      </c>
      <c r="H2020" t="s">
        <v>2380</v>
      </c>
      <c r="I2020" s="9">
        <f>IF(MedExam_Table[[#This Row],[NumberOfMajorSurgeries]]="No major surgery",0,MedExam_Table[[#This Row],[NumberOfMajorSurgeries]])</f>
        <v>3</v>
      </c>
      <c r="J2020" t="str">
        <f>PROPER(MedExam_Table[[#This Row],[Heart Issues]])</f>
        <v>No</v>
      </c>
      <c r="K2020" t="str">
        <f>PROPER(IF(MedExam_Table[[#This Row],[smoker]]= "?","No",MedExam_Table[[#This Row],[smoker]]))</f>
        <v>No</v>
      </c>
      <c r="L2020" t="str">
        <f>IF(MedExam_Table[[#This Row],[BMI]]&lt;18.5,"Underweight",IF(MedExam_Table[[#This Row],[BMI]]&lt;25,"NormalWeight",IF(MedExam_Table[[#This Row],[BMI]]&lt;=30,"OverWeight","Obesity")))</f>
        <v>Obesity</v>
      </c>
      <c r="M2020" t="str">
        <f>IF(MedExam_Table[[#This Row],[HBA1C]]&lt;5.7,"Normal",IF(MedExam_Table[[#This Row],[HBA1C]]&lt;6.4,"Prediabetes","Diabetes"))</f>
        <v>Diabetes</v>
      </c>
      <c r="N2020" t="str">
        <f>PROPER(MedExam_Table[[#This Row],[Any Transplants]])</f>
        <v>No</v>
      </c>
    </row>
    <row r="2021" spans="1:14" x14ac:dyDescent="0.3">
      <c r="A2021" t="s">
        <v>1657</v>
      </c>
      <c r="B2021">
        <v>43.35</v>
      </c>
      <c r="C2021">
        <v>5.41</v>
      </c>
      <c r="D2021" t="s">
        <v>2382</v>
      </c>
      <c r="E2021" t="s">
        <v>2380</v>
      </c>
      <c r="F2021" t="s">
        <v>2383</v>
      </c>
      <c r="G2021">
        <v>1</v>
      </c>
      <c r="H2021" t="s">
        <v>2380</v>
      </c>
      <c r="I2021" s="9">
        <f>IF(MedExam_Table[[#This Row],[NumberOfMajorSurgeries]]="No major surgery",0,MedExam_Table[[#This Row],[NumberOfMajorSurgeries]])</f>
        <v>1</v>
      </c>
      <c r="J2021" t="str">
        <f>PROPER(MedExam_Table[[#This Row],[Heart Issues]])</f>
        <v>Yes</v>
      </c>
      <c r="K2021" t="str">
        <f>PROPER(IF(MedExam_Table[[#This Row],[smoker]]= "?","No",MedExam_Table[[#This Row],[smoker]]))</f>
        <v>No</v>
      </c>
      <c r="L2021" t="str">
        <f>IF(MedExam_Table[[#This Row],[BMI]]&lt;18.5,"Underweight",IF(MedExam_Table[[#This Row],[BMI]]&lt;25,"NormalWeight",IF(MedExam_Table[[#This Row],[BMI]]&lt;=30,"OverWeight","Obesity")))</f>
        <v>Obesity</v>
      </c>
      <c r="M2021" t="str">
        <f>IF(MedExam_Table[[#This Row],[HBA1C]]&lt;5.7,"Normal",IF(MedExam_Table[[#This Row],[HBA1C]]&lt;6.4,"Prediabetes","Diabetes"))</f>
        <v>Normal</v>
      </c>
      <c r="N2021" t="str">
        <f>PROPER(MedExam_Table[[#This Row],[Any Transplants]])</f>
        <v>No</v>
      </c>
    </row>
    <row r="2022" spans="1:14" x14ac:dyDescent="0.3">
      <c r="A2022" t="s">
        <v>1656</v>
      </c>
      <c r="B2022">
        <v>36.15</v>
      </c>
      <c r="C2022">
        <v>8.0500000000000007</v>
      </c>
      <c r="D2022" t="s">
        <v>2380</v>
      </c>
      <c r="E2022" t="s">
        <v>2380</v>
      </c>
      <c r="F2022" t="s">
        <v>2380</v>
      </c>
      <c r="G2022" t="s">
        <v>2381</v>
      </c>
      <c r="H2022" t="s">
        <v>2380</v>
      </c>
      <c r="I2022" s="9">
        <f>IF(MedExam_Table[[#This Row],[NumberOfMajorSurgeries]]="No major surgery",0,MedExam_Table[[#This Row],[NumberOfMajorSurgeries]])</f>
        <v>0</v>
      </c>
      <c r="J2022" t="str">
        <f>PROPER(MedExam_Table[[#This Row],[Heart Issues]])</f>
        <v>No</v>
      </c>
      <c r="K2022" t="str">
        <f>PROPER(IF(MedExam_Table[[#This Row],[smoker]]= "?","No",MedExam_Table[[#This Row],[smoker]]))</f>
        <v>No</v>
      </c>
      <c r="L2022" t="str">
        <f>IF(MedExam_Table[[#This Row],[BMI]]&lt;18.5,"Underweight",IF(MedExam_Table[[#This Row],[BMI]]&lt;25,"NormalWeight",IF(MedExam_Table[[#This Row],[BMI]]&lt;=30,"OverWeight","Obesity")))</f>
        <v>Obesity</v>
      </c>
      <c r="M2022" t="str">
        <f>IF(MedExam_Table[[#This Row],[HBA1C]]&lt;5.7,"Normal",IF(MedExam_Table[[#This Row],[HBA1C]]&lt;6.4,"Prediabetes","Diabetes"))</f>
        <v>Diabetes</v>
      </c>
      <c r="N2022" t="str">
        <f>PROPER(MedExam_Table[[#This Row],[Any Transplants]])</f>
        <v>No</v>
      </c>
    </row>
    <row r="2023" spans="1:14" x14ac:dyDescent="0.3">
      <c r="A2023" t="s">
        <v>1655</v>
      </c>
      <c r="B2023">
        <v>44.98</v>
      </c>
      <c r="C2023">
        <v>5.94</v>
      </c>
      <c r="D2023" t="s">
        <v>2380</v>
      </c>
      <c r="E2023" t="s">
        <v>2380</v>
      </c>
      <c r="F2023" t="s">
        <v>2380</v>
      </c>
      <c r="G2023">
        <v>1</v>
      </c>
      <c r="H2023" t="s">
        <v>2380</v>
      </c>
      <c r="I2023" s="9">
        <f>IF(MedExam_Table[[#This Row],[NumberOfMajorSurgeries]]="No major surgery",0,MedExam_Table[[#This Row],[NumberOfMajorSurgeries]])</f>
        <v>1</v>
      </c>
      <c r="J2023" t="str">
        <f>PROPER(MedExam_Table[[#This Row],[Heart Issues]])</f>
        <v>No</v>
      </c>
      <c r="K2023" t="str">
        <f>PROPER(IF(MedExam_Table[[#This Row],[smoker]]= "?","No",MedExam_Table[[#This Row],[smoker]]))</f>
        <v>No</v>
      </c>
      <c r="L2023" t="str">
        <f>IF(MedExam_Table[[#This Row],[BMI]]&lt;18.5,"Underweight",IF(MedExam_Table[[#This Row],[BMI]]&lt;25,"NormalWeight",IF(MedExam_Table[[#This Row],[BMI]]&lt;=30,"OverWeight","Obesity")))</f>
        <v>Obesity</v>
      </c>
      <c r="M2023" t="str">
        <f>IF(MedExam_Table[[#This Row],[HBA1C]]&lt;5.7,"Normal",IF(MedExam_Table[[#This Row],[HBA1C]]&lt;6.4,"Prediabetes","Diabetes"))</f>
        <v>Prediabetes</v>
      </c>
      <c r="N2023" t="str">
        <f>PROPER(MedExam_Table[[#This Row],[Any Transplants]])</f>
        <v>No</v>
      </c>
    </row>
    <row r="2024" spans="1:14" x14ac:dyDescent="0.3">
      <c r="A2024" t="s">
        <v>1654</v>
      </c>
      <c r="B2024">
        <v>38.28</v>
      </c>
      <c r="C2024">
        <v>5.51</v>
      </c>
      <c r="D2024" t="s">
        <v>2380</v>
      </c>
      <c r="E2024" t="s">
        <v>2382</v>
      </c>
      <c r="F2024" t="s">
        <v>2380</v>
      </c>
      <c r="G2024">
        <v>1</v>
      </c>
      <c r="H2024" t="s">
        <v>2380</v>
      </c>
      <c r="I2024" s="9">
        <f>IF(MedExam_Table[[#This Row],[NumberOfMajorSurgeries]]="No major surgery",0,MedExam_Table[[#This Row],[NumberOfMajorSurgeries]])</f>
        <v>1</v>
      </c>
      <c r="J2024" t="str">
        <f>PROPER(MedExam_Table[[#This Row],[Heart Issues]])</f>
        <v>No</v>
      </c>
      <c r="K2024" t="str">
        <f>PROPER(IF(MedExam_Table[[#This Row],[smoker]]= "?","No",MedExam_Table[[#This Row],[smoker]]))</f>
        <v>No</v>
      </c>
      <c r="L2024" t="str">
        <f>IF(MedExam_Table[[#This Row],[BMI]]&lt;18.5,"Underweight",IF(MedExam_Table[[#This Row],[BMI]]&lt;25,"NormalWeight",IF(MedExam_Table[[#This Row],[BMI]]&lt;=30,"OverWeight","Obesity")))</f>
        <v>Obesity</v>
      </c>
      <c r="M2024" t="str">
        <f>IF(MedExam_Table[[#This Row],[HBA1C]]&lt;5.7,"Normal",IF(MedExam_Table[[#This Row],[HBA1C]]&lt;6.4,"Prediabetes","Diabetes"))</f>
        <v>Normal</v>
      </c>
      <c r="N2024" t="str">
        <f>PROPER(MedExam_Table[[#This Row],[Any Transplants]])</f>
        <v>Yes</v>
      </c>
    </row>
    <row r="2025" spans="1:14" x14ac:dyDescent="0.3">
      <c r="A2025" t="s">
        <v>1653</v>
      </c>
      <c r="B2025">
        <v>32.299999999999997</v>
      </c>
      <c r="C2025">
        <v>6.55</v>
      </c>
      <c r="D2025" t="s">
        <v>2382</v>
      </c>
      <c r="E2025" t="s">
        <v>2380</v>
      </c>
      <c r="F2025" t="s">
        <v>2380</v>
      </c>
      <c r="G2025">
        <v>2</v>
      </c>
      <c r="H2025" t="s">
        <v>2380</v>
      </c>
      <c r="I2025" s="9">
        <f>IF(MedExam_Table[[#This Row],[NumberOfMajorSurgeries]]="No major surgery",0,MedExam_Table[[#This Row],[NumberOfMajorSurgeries]])</f>
        <v>2</v>
      </c>
      <c r="J2025" t="str">
        <f>PROPER(MedExam_Table[[#This Row],[Heart Issues]])</f>
        <v>Yes</v>
      </c>
      <c r="K2025" t="str">
        <f>PROPER(IF(MedExam_Table[[#This Row],[smoker]]= "?","No",MedExam_Table[[#This Row],[smoker]]))</f>
        <v>No</v>
      </c>
      <c r="L2025" t="str">
        <f>IF(MedExam_Table[[#This Row],[BMI]]&lt;18.5,"Underweight",IF(MedExam_Table[[#This Row],[BMI]]&lt;25,"NormalWeight",IF(MedExam_Table[[#This Row],[BMI]]&lt;=30,"OverWeight","Obesity")))</f>
        <v>Obesity</v>
      </c>
      <c r="M2025" t="str">
        <f>IF(MedExam_Table[[#This Row],[HBA1C]]&lt;5.7,"Normal",IF(MedExam_Table[[#This Row],[HBA1C]]&lt;6.4,"Prediabetes","Diabetes"))</f>
        <v>Diabetes</v>
      </c>
      <c r="N2025" t="str">
        <f>PROPER(MedExam_Table[[#This Row],[Any Transplants]])</f>
        <v>No</v>
      </c>
    </row>
    <row r="2026" spans="1:14" x14ac:dyDescent="0.3">
      <c r="A2026" t="s">
        <v>1652</v>
      </c>
      <c r="B2026">
        <v>39.51</v>
      </c>
      <c r="C2026">
        <v>5.79</v>
      </c>
      <c r="D2026" t="s">
        <v>2382</v>
      </c>
      <c r="E2026" t="s">
        <v>2380</v>
      </c>
      <c r="F2026" t="s">
        <v>2380</v>
      </c>
      <c r="G2026" t="s">
        <v>2381</v>
      </c>
      <c r="H2026" t="s">
        <v>2380</v>
      </c>
      <c r="I2026" s="9">
        <f>IF(MedExam_Table[[#This Row],[NumberOfMajorSurgeries]]="No major surgery",0,MedExam_Table[[#This Row],[NumberOfMajorSurgeries]])</f>
        <v>0</v>
      </c>
      <c r="J2026" t="str">
        <f>PROPER(MedExam_Table[[#This Row],[Heart Issues]])</f>
        <v>Yes</v>
      </c>
      <c r="K2026" t="str">
        <f>PROPER(IF(MedExam_Table[[#This Row],[smoker]]= "?","No",MedExam_Table[[#This Row],[smoker]]))</f>
        <v>No</v>
      </c>
      <c r="L2026" t="str">
        <f>IF(MedExam_Table[[#This Row],[BMI]]&lt;18.5,"Underweight",IF(MedExam_Table[[#This Row],[BMI]]&lt;25,"NormalWeight",IF(MedExam_Table[[#This Row],[BMI]]&lt;=30,"OverWeight","Obesity")))</f>
        <v>Obesity</v>
      </c>
      <c r="M2026" t="str">
        <f>IF(MedExam_Table[[#This Row],[HBA1C]]&lt;5.7,"Normal",IF(MedExam_Table[[#This Row],[HBA1C]]&lt;6.4,"Prediabetes","Diabetes"))</f>
        <v>Prediabetes</v>
      </c>
      <c r="N2026" t="str">
        <f>PROPER(MedExam_Table[[#This Row],[Any Transplants]])</f>
        <v>No</v>
      </c>
    </row>
    <row r="2027" spans="1:14" x14ac:dyDescent="0.3">
      <c r="A2027" t="s">
        <v>2301</v>
      </c>
      <c r="B2027">
        <v>32.299999999999997</v>
      </c>
      <c r="C2027">
        <v>4.76</v>
      </c>
      <c r="D2027" t="s">
        <v>2380</v>
      </c>
      <c r="E2027" t="s">
        <v>2380</v>
      </c>
      <c r="F2027" t="s">
        <v>2380</v>
      </c>
      <c r="G2027">
        <v>2</v>
      </c>
      <c r="H2027" t="s">
        <v>2382</v>
      </c>
      <c r="I2027" s="9">
        <f>IF(MedExam_Table[[#This Row],[NumberOfMajorSurgeries]]="No major surgery",0,MedExam_Table[[#This Row],[NumberOfMajorSurgeries]])</f>
        <v>2</v>
      </c>
      <c r="J2027" t="str">
        <f>PROPER(MedExam_Table[[#This Row],[Heart Issues]])</f>
        <v>No</v>
      </c>
      <c r="K2027" t="str">
        <f>PROPER(IF(MedExam_Table[[#This Row],[smoker]]= "?","No",MedExam_Table[[#This Row],[smoker]]))</f>
        <v>Yes</v>
      </c>
      <c r="L2027" t="str">
        <f>IF(MedExam_Table[[#This Row],[BMI]]&lt;18.5,"Underweight",IF(MedExam_Table[[#This Row],[BMI]]&lt;25,"NormalWeight",IF(MedExam_Table[[#This Row],[BMI]]&lt;=30,"OverWeight","Obesity")))</f>
        <v>Obesity</v>
      </c>
      <c r="M2027" t="str">
        <f>IF(MedExam_Table[[#This Row],[HBA1C]]&lt;5.7,"Normal",IF(MedExam_Table[[#This Row],[HBA1C]]&lt;6.4,"Prediabetes","Diabetes"))</f>
        <v>Normal</v>
      </c>
      <c r="N2027" t="str">
        <f>PROPER(MedExam_Table[[#This Row],[Any Transplants]])</f>
        <v>No</v>
      </c>
    </row>
    <row r="2028" spans="1:14" x14ac:dyDescent="0.3">
      <c r="A2028" t="s">
        <v>1651</v>
      </c>
      <c r="B2028">
        <v>50.46</v>
      </c>
      <c r="C2028">
        <v>4.5599999999999996</v>
      </c>
      <c r="D2028" t="s">
        <v>2380</v>
      </c>
      <c r="E2028" t="s">
        <v>2380</v>
      </c>
      <c r="F2028" t="s">
        <v>2380</v>
      </c>
      <c r="G2028" t="s">
        <v>2381</v>
      </c>
      <c r="H2028" t="s">
        <v>2380</v>
      </c>
      <c r="I2028" s="9">
        <f>IF(MedExam_Table[[#This Row],[NumberOfMajorSurgeries]]="No major surgery",0,MedExam_Table[[#This Row],[NumberOfMajorSurgeries]])</f>
        <v>0</v>
      </c>
      <c r="J2028" t="str">
        <f>PROPER(MedExam_Table[[#This Row],[Heart Issues]])</f>
        <v>No</v>
      </c>
      <c r="K2028" t="str">
        <f>PROPER(IF(MedExam_Table[[#This Row],[smoker]]= "?","No",MedExam_Table[[#This Row],[smoker]]))</f>
        <v>No</v>
      </c>
      <c r="L2028" t="str">
        <f>IF(MedExam_Table[[#This Row],[BMI]]&lt;18.5,"Underweight",IF(MedExam_Table[[#This Row],[BMI]]&lt;25,"NormalWeight",IF(MedExam_Table[[#This Row],[BMI]]&lt;=30,"OverWeight","Obesity")))</f>
        <v>Obesity</v>
      </c>
      <c r="M2028" t="str">
        <f>IF(MedExam_Table[[#This Row],[HBA1C]]&lt;5.7,"Normal",IF(MedExam_Table[[#This Row],[HBA1C]]&lt;6.4,"Prediabetes","Diabetes"))</f>
        <v>Normal</v>
      </c>
      <c r="N2028" t="str">
        <f>PROPER(MedExam_Table[[#This Row],[Any Transplants]])</f>
        <v>No</v>
      </c>
    </row>
    <row r="2029" spans="1:14" x14ac:dyDescent="0.3">
      <c r="A2029" t="s">
        <v>1650</v>
      </c>
      <c r="B2029">
        <v>31.73</v>
      </c>
      <c r="C2029">
        <v>7</v>
      </c>
      <c r="D2029" t="s">
        <v>2380</v>
      </c>
      <c r="E2029" t="s">
        <v>2380</v>
      </c>
      <c r="F2029" t="s">
        <v>2380</v>
      </c>
      <c r="G2029" t="s">
        <v>2381</v>
      </c>
      <c r="H2029" t="s">
        <v>2380</v>
      </c>
      <c r="I2029" s="9">
        <f>IF(MedExam_Table[[#This Row],[NumberOfMajorSurgeries]]="No major surgery",0,MedExam_Table[[#This Row],[NumberOfMajorSurgeries]])</f>
        <v>0</v>
      </c>
      <c r="J2029" t="str">
        <f>PROPER(MedExam_Table[[#This Row],[Heart Issues]])</f>
        <v>No</v>
      </c>
      <c r="K2029" t="str">
        <f>PROPER(IF(MedExam_Table[[#This Row],[smoker]]= "?","No",MedExam_Table[[#This Row],[smoker]]))</f>
        <v>No</v>
      </c>
      <c r="L2029" t="str">
        <f>IF(MedExam_Table[[#This Row],[BMI]]&lt;18.5,"Underweight",IF(MedExam_Table[[#This Row],[BMI]]&lt;25,"NormalWeight",IF(MedExam_Table[[#This Row],[BMI]]&lt;=30,"OverWeight","Obesity")))</f>
        <v>Obesity</v>
      </c>
      <c r="M2029" t="str">
        <f>IF(MedExam_Table[[#This Row],[HBA1C]]&lt;5.7,"Normal",IF(MedExam_Table[[#This Row],[HBA1C]]&lt;6.4,"Prediabetes","Diabetes"))</f>
        <v>Diabetes</v>
      </c>
      <c r="N2029" t="str">
        <f>PROPER(MedExam_Table[[#This Row],[Any Transplants]])</f>
        <v>No</v>
      </c>
    </row>
    <row r="2030" spans="1:14" x14ac:dyDescent="0.3">
      <c r="A2030" t="s">
        <v>1649</v>
      </c>
      <c r="B2030">
        <v>32.1</v>
      </c>
      <c r="C2030">
        <v>6.57</v>
      </c>
      <c r="D2030" t="s">
        <v>2382</v>
      </c>
      <c r="E2030" t="s">
        <v>2380</v>
      </c>
      <c r="F2030" t="s">
        <v>2383</v>
      </c>
      <c r="G2030">
        <v>1</v>
      </c>
      <c r="H2030" t="s">
        <v>2380</v>
      </c>
      <c r="I2030" s="9">
        <f>IF(MedExam_Table[[#This Row],[NumberOfMajorSurgeries]]="No major surgery",0,MedExam_Table[[#This Row],[NumberOfMajorSurgeries]])</f>
        <v>1</v>
      </c>
      <c r="J2030" t="str">
        <f>PROPER(MedExam_Table[[#This Row],[Heart Issues]])</f>
        <v>Yes</v>
      </c>
      <c r="K2030" t="str">
        <f>PROPER(IF(MedExam_Table[[#This Row],[smoker]]= "?","No",MedExam_Table[[#This Row],[smoker]]))</f>
        <v>No</v>
      </c>
      <c r="L2030" t="str">
        <f>IF(MedExam_Table[[#This Row],[BMI]]&lt;18.5,"Underweight",IF(MedExam_Table[[#This Row],[BMI]]&lt;25,"NormalWeight",IF(MedExam_Table[[#This Row],[BMI]]&lt;=30,"OverWeight","Obesity")))</f>
        <v>Obesity</v>
      </c>
      <c r="M2030" t="str">
        <f>IF(MedExam_Table[[#This Row],[HBA1C]]&lt;5.7,"Normal",IF(MedExam_Table[[#This Row],[HBA1C]]&lt;6.4,"Prediabetes","Diabetes"))</f>
        <v>Diabetes</v>
      </c>
      <c r="N2030" t="str">
        <f>PROPER(MedExam_Table[[#This Row],[Any Transplants]])</f>
        <v>No</v>
      </c>
    </row>
    <row r="2031" spans="1:14" x14ac:dyDescent="0.3">
      <c r="A2031" t="s">
        <v>1648</v>
      </c>
      <c r="B2031">
        <v>27.83</v>
      </c>
      <c r="C2031">
        <v>11.61</v>
      </c>
      <c r="D2031" t="s">
        <v>2382</v>
      </c>
      <c r="E2031" t="s">
        <v>2380</v>
      </c>
      <c r="F2031" t="s">
        <v>2383</v>
      </c>
      <c r="G2031">
        <v>1</v>
      </c>
      <c r="H2031" t="s">
        <v>2380</v>
      </c>
      <c r="I2031" s="9">
        <f>IF(MedExam_Table[[#This Row],[NumberOfMajorSurgeries]]="No major surgery",0,MedExam_Table[[#This Row],[NumberOfMajorSurgeries]])</f>
        <v>1</v>
      </c>
      <c r="J2031" t="str">
        <f>PROPER(MedExam_Table[[#This Row],[Heart Issues]])</f>
        <v>Yes</v>
      </c>
      <c r="K2031" t="str">
        <f>PROPER(IF(MedExam_Table[[#This Row],[smoker]]= "?","No",MedExam_Table[[#This Row],[smoker]]))</f>
        <v>No</v>
      </c>
      <c r="L2031" t="str">
        <f>IF(MedExam_Table[[#This Row],[BMI]]&lt;18.5,"Underweight",IF(MedExam_Table[[#This Row],[BMI]]&lt;25,"NormalWeight",IF(MedExam_Table[[#This Row],[BMI]]&lt;=30,"OverWeight","Obesity")))</f>
        <v>OverWeight</v>
      </c>
      <c r="M2031" t="str">
        <f>IF(MedExam_Table[[#This Row],[HBA1C]]&lt;5.7,"Normal",IF(MedExam_Table[[#This Row],[HBA1C]]&lt;6.4,"Prediabetes","Diabetes"))</f>
        <v>Diabetes</v>
      </c>
      <c r="N2031" t="str">
        <f>PROPER(MedExam_Table[[#This Row],[Any Transplants]])</f>
        <v>No</v>
      </c>
    </row>
    <row r="2032" spans="1:14" x14ac:dyDescent="0.3">
      <c r="A2032" t="s">
        <v>1647</v>
      </c>
      <c r="B2032">
        <v>27.72</v>
      </c>
      <c r="C2032">
        <v>8.16</v>
      </c>
      <c r="D2032" t="s">
        <v>2382</v>
      </c>
      <c r="E2032" t="s">
        <v>2380</v>
      </c>
      <c r="F2032" t="s">
        <v>2383</v>
      </c>
      <c r="G2032">
        <v>1</v>
      </c>
      <c r="H2032" t="s">
        <v>2380</v>
      </c>
      <c r="I2032" s="9">
        <f>IF(MedExam_Table[[#This Row],[NumberOfMajorSurgeries]]="No major surgery",0,MedExam_Table[[#This Row],[NumberOfMajorSurgeries]])</f>
        <v>1</v>
      </c>
      <c r="J2032" t="str">
        <f>PROPER(MedExam_Table[[#This Row],[Heart Issues]])</f>
        <v>Yes</v>
      </c>
      <c r="K2032" t="str">
        <f>PROPER(IF(MedExam_Table[[#This Row],[smoker]]= "?","No",MedExam_Table[[#This Row],[smoker]]))</f>
        <v>No</v>
      </c>
      <c r="L2032" t="str">
        <f>IF(MedExam_Table[[#This Row],[BMI]]&lt;18.5,"Underweight",IF(MedExam_Table[[#This Row],[BMI]]&lt;25,"NormalWeight",IF(MedExam_Table[[#This Row],[BMI]]&lt;=30,"OverWeight","Obesity")))</f>
        <v>OverWeight</v>
      </c>
      <c r="M2032" t="str">
        <f>IF(MedExam_Table[[#This Row],[HBA1C]]&lt;5.7,"Normal",IF(MedExam_Table[[#This Row],[HBA1C]]&lt;6.4,"Prediabetes","Diabetes"))</f>
        <v>Diabetes</v>
      </c>
      <c r="N2032" t="str">
        <f>PROPER(MedExam_Table[[#This Row],[Any Transplants]])</f>
        <v>No</v>
      </c>
    </row>
    <row r="2033" spans="1:14" x14ac:dyDescent="0.3">
      <c r="A2033" t="s">
        <v>1646</v>
      </c>
      <c r="B2033">
        <v>36.765000000000001</v>
      </c>
      <c r="C2033">
        <v>4.4800000000000004</v>
      </c>
      <c r="D2033" t="s">
        <v>2382</v>
      </c>
      <c r="E2033" t="s">
        <v>2380</v>
      </c>
      <c r="F2033" t="s">
        <v>2380</v>
      </c>
      <c r="G2033">
        <v>2</v>
      </c>
      <c r="H2033" t="s">
        <v>2380</v>
      </c>
      <c r="I2033" s="9">
        <f>IF(MedExam_Table[[#This Row],[NumberOfMajorSurgeries]]="No major surgery",0,MedExam_Table[[#This Row],[NumberOfMajorSurgeries]])</f>
        <v>2</v>
      </c>
      <c r="J2033" t="str">
        <f>PROPER(MedExam_Table[[#This Row],[Heart Issues]])</f>
        <v>Yes</v>
      </c>
      <c r="K2033" t="str">
        <f>PROPER(IF(MedExam_Table[[#This Row],[smoker]]= "?","No",MedExam_Table[[#This Row],[smoker]]))</f>
        <v>No</v>
      </c>
      <c r="L2033" t="str">
        <f>IF(MedExam_Table[[#This Row],[BMI]]&lt;18.5,"Underweight",IF(MedExam_Table[[#This Row],[BMI]]&lt;25,"NormalWeight",IF(MedExam_Table[[#This Row],[BMI]]&lt;=30,"OverWeight","Obesity")))</f>
        <v>Obesity</v>
      </c>
      <c r="M2033" t="str">
        <f>IF(MedExam_Table[[#This Row],[HBA1C]]&lt;5.7,"Normal",IF(MedExam_Table[[#This Row],[HBA1C]]&lt;6.4,"Prediabetes","Diabetes"))</f>
        <v>Normal</v>
      </c>
      <c r="N2033" t="str">
        <f>PROPER(MedExam_Table[[#This Row],[Any Transplants]])</f>
        <v>No</v>
      </c>
    </row>
    <row r="2034" spans="1:14" x14ac:dyDescent="0.3">
      <c r="A2034" t="s">
        <v>1645</v>
      </c>
      <c r="B2034">
        <v>48.36</v>
      </c>
      <c r="C2034">
        <v>4.08</v>
      </c>
      <c r="D2034" t="s">
        <v>2380</v>
      </c>
      <c r="E2034" t="s">
        <v>2380</v>
      </c>
      <c r="F2034" t="s">
        <v>2380</v>
      </c>
      <c r="G2034" t="s">
        <v>2381</v>
      </c>
      <c r="H2034" t="s">
        <v>2380</v>
      </c>
      <c r="I2034" s="9">
        <f>IF(MedExam_Table[[#This Row],[NumberOfMajorSurgeries]]="No major surgery",0,MedExam_Table[[#This Row],[NumberOfMajorSurgeries]])</f>
        <v>0</v>
      </c>
      <c r="J2034" t="str">
        <f>PROPER(MedExam_Table[[#This Row],[Heart Issues]])</f>
        <v>No</v>
      </c>
      <c r="K2034" t="str">
        <f>PROPER(IF(MedExam_Table[[#This Row],[smoker]]= "?","No",MedExam_Table[[#This Row],[smoker]]))</f>
        <v>No</v>
      </c>
      <c r="L2034" t="str">
        <f>IF(MedExam_Table[[#This Row],[BMI]]&lt;18.5,"Underweight",IF(MedExam_Table[[#This Row],[BMI]]&lt;25,"NormalWeight",IF(MedExam_Table[[#This Row],[BMI]]&lt;=30,"OverWeight","Obesity")))</f>
        <v>Obesity</v>
      </c>
      <c r="M2034" t="str">
        <f>IF(MedExam_Table[[#This Row],[HBA1C]]&lt;5.7,"Normal",IF(MedExam_Table[[#This Row],[HBA1C]]&lt;6.4,"Prediabetes","Diabetes"))</f>
        <v>Normal</v>
      </c>
      <c r="N2034" t="str">
        <f>PROPER(MedExam_Table[[#This Row],[Any Transplants]])</f>
        <v>No</v>
      </c>
    </row>
    <row r="2035" spans="1:14" x14ac:dyDescent="0.3">
      <c r="A2035" t="s">
        <v>1644</v>
      </c>
      <c r="B2035">
        <v>31.445</v>
      </c>
      <c r="C2035">
        <v>4.4000000000000004</v>
      </c>
      <c r="D2035" t="s">
        <v>2382</v>
      </c>
      <c r="E2035" t="s">
        <v>2380</v>
      </c>
      <c r="F2035" t="s">
        <v>2380</v>
      </c>
      <c r="G2035">
        <v>2</v>
      </c>
      <c r="H2035" t="s">
        <v>2380</v>
      </c>
      <c r="I2035" s="9">
        <f>IF(MedExam_Table[[#This Row],[NumberOfMajorSurgeries]]="No major surgery",0,MedExam_Table[[#This Row],[NumberOfMajorSurgeries]])</f>
        <v>2</v>
      </c>
      <c r="J2035" t="str">
        <f>PROPER(MedExam_Table[[#This Row],[Heart Issues]])</f>
        <v>Yes</v>
      </c>
      <c r="K2035" t="str">
        <f>PROPER(IF(MedExam_Table[[#This Row],[smoker]]= "?","No",MedExam_Table[[#This Row],[smoker]]))</f>
        <v>No</v>
      </c>
      <c r="L2035" t="str">
        <f>IF(MedExam_Table[[#This Row],[BMI]]&lt;18.5,"Underweight",IF(MedExam_Table[[#This Row],[BMI]]&lt;25,"NormalWeight",IF(MedExam_Table[[#This Row],[BMI]]&lt;=30,"OverWeight","Obesity")))</f>
        <v>Obesity</v>
      </c>
      <c r="M2035" t="str">
        <f>IF(MedExam_Table[[#This Row],[HBA1C]]&lt;5.7,"Normal",IF(MedExam_Table[[#This Row],[HBA1C]]&lt;6.4,"Prediabetes","Diabetes"))</f>
        <v>Normal</v>
      </c>
      <c r="N2035" t="str">
        <f>PROPER(MedExam_Table[[#This Row],[Any Transplants]])</f>
        <v>No</v>
      </c>
    </row>
    <row r="2036" spans="1:14" x14ac:dyDescent="0.3">
      <c r="A2036" t="s">
        <v>1643</v>
      </c>
      <c r="B2036">
        <v>27.55</v>
      </c>
      <c r="C2036">
        <v>9.02</v>
      </c>
      <c r="D2036" t="s">
        <v>2380</v>
      </c>
      <c r="E2036" t="s">
        <v>2380</v>
      </c>
      <c r="F2036" t="s">
        <v>2380</v>
      </c>
      <c r="G2036" t="s">
        <v>2381</v>
      </c>
      <c r="H2036" t="s">
        <v>2380</v>
      </c>
      <c r="I2036" s="9">
        <f>IF(MedExam_Table[[#This Row],[NumberOfMajorSurgeries]]="No major surgery",0,MedExam_Table[[#This Row],[NumberOfMajorSurgeries]])</f>
        <v>0</v>
      </c>
      <c r="J2036" t="str">
        <f>PROPER(MedExam_Table[[#This Row],[Heart Issues]])</f>
        <v>No</v>
      </c>
      <c r="K2036" t="str">
        <f>PROPER(IF(MedExam_Table[[#This Row],[smoker]]= "?","No",MedExam_Table[[#This Row],[smoker]]))</f>
        <v>No</v>
      </c>
      <c r="L2036" t="str">
        <f>IF(MedExam_Table[[#This Row],[BMI]]&lt;18.5,"Underweight",IF(MedExam_Table[[#This Row],[BMI]]&lt;25,"NormalWeight",IF(MedExam_Table[[#This Row],[BMI]]&lt;=30,"OverWeight","Obesity")))</f>
        <v>OverWeight</v>
      </c>
      <c r="M2036" t="str">
        <f>IF(MedExam_Table[[#This Row],[HBA1C]]&lt;5.7,"Normal",IF(MedExam_Table[[#This Row],[HBA1C]]&lt;6.4,"Prediabetes","Diabetes"))</f>
        <v>Diabetes</v>
      </c>
      <c r="N2036" t="str">
        <f>PROPER(MedExam_Table[[#This Row],[Any Transplants]])</f>
        <v>No</v>
      </c>
    </row>
    <row r="2037" spans="1:14" x14ac:dyDescent="0.3">
      <c r="A2037" t="s">
        <v>1642</v>
      </c>
      <c r="B2037">
        <v>33.11</v>
      </c>
      <c r="C2037">
        <v>8.06</v>
      </c>
      <c r="D2037" t="s">
        <v>2380</v>
      </c>
      <c r="E2037" t="s">
        <v>2380</v>
      </c>
      <c r="F2037" t="s">
        <v>2380</v>
      </c>
      <c r="G2037" t="s">
        <v>2381</v>
      </c>
      <c r="H2037" t="s">
        <v>2380</v>
      </c>
      <c r="I2037" s="9">
        <f>IF(MedExam_Table[[#This Row],[NumberOfMajorSurgeries]]="No major surgery",0,MedExam_Table[[#This Row],[NumberOfMajorSurgeries]])</f>
        <v>0</v>
      </c>
      <c r="J2037" t="str">
        <f>PROPER(MedExam_Table[[#This Row],[Heart Issues]])</f>
        <v>No</v>
      </c>
      <c r="K2037" t="str">
        <f>PROPER(IF(MedExam_Table[[#This Row],[smoker]]= "?","No",MedExam_Table[[#This Row],[smoker]]))</f>
        <v>No</v>
      </c>
      <c r="L2037" t="str">
        <f>IF(MedExam_Table[[#This Row],[BMI]]&lt;18.5,"Underweight",IF(MedExam_Table[[#This Row],[BMI]]&lt;25,"NormalWeight",IF(MedExam_Table[[#This Row],[BMI]]&lt;=30,"OverWeight","Obesity")))</f>
        <v>Obesity</v>
      </c>
      <c r="M2037" t="str">
        <f>IF(MedExam_Table[[#This Row],[HBA1C]]&lt;5.7,"Normal",IF(MedExam_Table[[#This Row],[HBA1C]]&lt;6.4,"Prediabetes","Diabetes"))</f>
        <v>Diabetes</v>
      </c>
      <c r="N2037" t="str">
        <f>PROPER(MedExam_Table[[#This Row],[Any Transplants]])</f>
        <v>No</v>
      </c>
    </row>
    <row r="2038" spans="1:14" x14ac:dyDescent="0.3">
      <c r="A2038" t="s">
        <v>2300</v>
      </c>
      <c r="B2038">
        <v>48.8</v>
      </c>
      <c r="C2038">
        <v>6.22</v>
      </c>
      <c r="D2038" t="s">
        <v>2382</v>
      </c>
      <c r="E2038" t="s">
        <v>2380</v>
      </c>
      <c r="F2038" t="s">
        <v>2380</v>
      </c>
      <c r="G2038">
        <v>2</v>
      </c>
      <c r="H2038" t="s">
        <v>2382</v>
      </c>
      <c r="I2038" s="9">
        <f>IF(MedExam_Table[[#This Row],[NumberOfMajorSurgeries]]="No major surgery",0,MedExam_Table[[#This Row],[NumberOfMajorSurgeries]])</f>
        <v>2</v>
      </c>
      <c r="J2038" t="str">
        <f>PROPER(MedExam_Table[[#This Row],[Heart Issues]])</f>
        <v>Yes</v>
      </c>
      <c r="K2038" t="str">
        <f>PROPER(IF(MedExam_Table[[#This Row],[smoker]]= "?","No",MedExam_Table[[#This Row],[smoker]]))</f>
        <v>Yes</v>
      </c>
      <c r="L2038" t="str">
        <f>IF(MedExam_Table[[#This Row],[BMI]]&lt;18.5,"Underweight",IF(MedExam_Table[[#This Row],[BMI]]&lt;25,"NormalWeight",IF(MedExam_Table[[#This Row],[BMI]]&lt;=30,"OverWeight","Obesity")))</f>
        <v>Obesity</v>
      </c>
      <c r="M2038" t="str">
        <f>IF(MedExam_Table[[#This Row],[HBA1C]]&lt;5.7,"Normal",IF(MedExam_Table[[#This Row],[HBA1C]]&lt;6.4,"Prediabetes","Diabetes"))</f>
        <v>Prediabetes</v>
      </c>
      <c r="N2038" t="str">
        <f>PROPER(MedExam_Table[[#This Row],[Any Transplants]])</f>
        <v>No</v>
      </c>
    </row>
    <row r="2039" spans="1:14" x14ac:dyDescent="0.3">
      <c r="A2039" t="s">
        <v>1641</v>
      </c>
      <c r="B2039">
        <v>36.85</v>
      </c>
      <c r="C2039">
        <v>6.21</v>
      </c>
      <c r="D2039" t="s">
        <v>2382</v>
      </c>
      <c r="E2039" t="s">
        <v>2380</v>
      </c>
      <c r="F2039" t="s">
        <v>2380</v>
      </c>
      <c r="G2039">
        <v>2</v>
      </c>
      <c r="H2039" t="s">
        <v>2380</v>
      </c>
      <c r="I2039" s="9">
        <f>IF(MedExam_Table[[#This Row],[NumberOfMajorSurgeries]]="No major surgery",0,MedExam_Table[[#This Row],[NumberOfMajorSurgeries]])</f>
        <v>2</v>
      </c>
      <c r="J2039" t="str">
        <f>PROPER(MedExam_Table[[#This Row],[Heart Issues]])</f>
        <v>Yes</v>
      </c>
      <c r="K2039" t="str">
        <f>PROPER(IF(MedExam_Table[[#This Row],[smoker]]= "?","No",MedExam_Table[[#This Row],[smoker]]))</f>
        <v>No</v>
      </c>
      <c r="L2039" t="str">
        <f>IF(MedExam_Table[[#This Row],[BMI]]&lt;18.5,"Underweight",IF(MedExam_Table[[#This Row],[BMI]]&lt;25,"NormalWeight",IF(MedExam_Table[[#This Row],[BMI]]&lt;=30,"OverWeight","Obesity")))</f>
        <v>Obesity</v>
      </c>
      <c r="M2039" t="str">
        <f>IF(MedExam_Table[[#This Row],[HBA1C]]&lt;5.7,"Normal",IF(MedExam_Table[[#This Row],[HBA1C]]&lt;6.4,"Prediabetes","Diabetes"))</f>
        <v>Prediabetes</v>
      </c>
      <c r="N2039" t="str">
        <f>PROPER(MedExam_Table[[#This Row],[Any Transplants]])</f>
        <v>No</v>
      </c>
    </row>
    <row r="2040" spans="1:14" x14ac:dyDescent="0.3">
      <c r="A2040" t="s">
        <v>1640</v>
      </c>
      <c r="B2040">
        <v>36.299999999999997</v>
      </c>
      <c r="C2040">
        <v>5.79</v>
      </c>
      <c r="D2040" t="s">
        <v>2382</v>
      </c>
      <c r="E2040" t="s">
        <v>2380</v>
      </c>
      <c r="F2040" t="s">
        <v>2380</v>
      </c>
      <c r="G2040">
        <v>2</v>
      </c>
      <c r="H2040" t="s">
        <v>2380</v>
      </c>
      <c r="I2040" s="9">
        <f>IF(MedExam_Table[[#This Row],[NumberOfMajorSurgeries]]="No major surgery",0,MedExam_Table[[#This Row],[NumberOfMajorSurgeries]])</f>
        <v>2</v>
      </c>
      <c r="J2040" t="str">
        <f>PROPER(MedExam_Table[[#This Row],[Heart Issues]])</f>
        <v>Yes</v>
      </c>
      <c r="K2040" t="str">
        <f>PROPER(IF(MedExam_Table[[#This Row],[smoker]]= "?","No",MedExam_Table[[#This Row],[smoker]]))</f>
        <v>No</v>
      </c>
      <c r="L2040" t="str">
        <f>IF(MedExam_Table[[#This Row],[BMI]]&lt;18.5,"Underweight",IF(MedExam_Table[[#This Row],[BMI]]&lt;25,"NormalWeight",IF(MedExam_Table[[#This Row],[BMI]]&lt;=30,"OverWeight","Obesity")))</f>
        <v>Obesity</v>
      </c>
      <c r="M2040" t="str">
        <f>IF(MedExam_Table[[#This Row],[HBA1C]]&lt;5.7,"Normal",IF(MedExam_Table[[#This Row],[HBA1C]]&lt;6.4,"Prediabetes","Diabetes"))</f>
        <v>Prediabetes</v>
      </c>
      <c r="N2040" t="str">
        <f>PROPER(MedExam_Table[[#This Row],[Any Transplants]])</f>
        <v>No</v>
      </c>
    </row>
    <row r="2041" spans="1:14" x14ac:dyDescent="0.3">
      <c r="A2041" t="s">
        <v>1639</v>
      </c>
      <c r="B2041">
        <v>45.34</v>
      </c>
      <c r="C2041">
        <v>5.69</v>
      </c>
      <c r="D2041" t="s">
        <v>2382</v>
      </c>
      <c r="E2041" t="s">
        <v>2380</v>
      </c>
      <c r="F2041" t="s">
        <v>2380</v>
      </c>
      <c r="G2041" t="s">
        <v>2381</v>
      </c>
      <c r="H2041" t="s">
        <v>2380</v>
      </c>
      <c r="I2041" s="9">
        <f>IF(MedExam_Table[[#This Row],[NumberOfMajorSurgeries]]="No major surgery",0,MedExam_Table[[#This Row],[NumberOfMajorSurgeries]])</f>
        <v>0</v>
      </c>
      <c r="J2041" t="str">
        <f>PROPER(MedExam_Table[[#This Row],[Heart Issues]])</f>
        <v>Yes</v>
      </c>
      <c r="K2041" t="str">
        <f>PROPER(IF(MedExam_Table[[#This Row],[smoker]]= "?","No",MedExam_Table[[#This Row],[smoker]]))</f>
        <v>No</v>
      </c>
      <c r="L2041" t="str">
        <f>IF(MedExam_Table[[#This Row],[BMI]]&lt;18.5,"Underweight",IF(MedExam_Table[[#This Row],[BMI]]&lt;25,"NormalWeight",IF(MedExam_Table[[#This Row],[BMI]]&lt;=30,"OverWeight","Obesity")))</f>
        <v>Obesity</v>
      </c>
      <c r="M2041" t="str">
        <f>IF(MedExam_Table[[#This Row],[HBA1C]]&lt;5.7,"Normal",IF(MedExam_Table[[#This Row],[HBA1C]]&lt;6.4,"Prediabetes","Diabetes"))</f>
        <v>Normal</v>
      </c>
      <c r="N2041" t="str">
        <f>PROPER(MedExam_Table[[#This Row],[Any Transplants]])</f>
        <v>No</v>
      </c>
    </row>
    <row r="2042" spans="1:14" x14ac:dyDescent="0.3">
      <c r="A2042" t="s">
        <v>1638</v>
      </c>
      <c r="B2042">
        <v>31.8</v>
      </c>
      <c r="C2042">
        <v>5.36</v>
      </c>
      <c r="D2042" t="s">
        <v>2382</v>
      </c>
      <c r="E2042" t="s">
        <v>2380</v>
      </c>
      <c r="F2042" t="s">
        <v>2380</v>
      </c>
      <c r="G2042">
        <v>2</v>
      </c>
      <c r="H2042" t="s">
        <v>2380</v>
      </c>
      <c r="I2042" s="9">
        <f>IF(MedExam_Table[[#This Row],[NumberOfMajorSurgeries]]="No major surgery",0,MedExam_Table[[#This Row],[NumberOfMajorSurgeries]])</f>
        <v>2</v>
      </c>
      <c r="J2042" t="str">
        <f>PROPER(MedExam_Table[[#This Row],[Heart Issues]])</f>
        <v>Yes</v>
      </c>
      <c r="K2042" t="str">
        <f>PROPER(IF(MedExam_Table[[#This Row],[smoker]]= "?","No",MedExam_Table[[#This Row],[smoker]]))</f>
        <v>No</v>
      </c>
      <c r="L2042" t="str">
        <f>IF(MedExam_Table[[#This Row],[BMI]]&lt;18.5,"Underweight",IF(MedExam_Table[[#This Row],[BMI]]&lt;25,"NormalWeight",IF(MedExam_Table[[#This Row],[BMI]]&lt;=30,"OverWeight","Obesity")))</f>
        <v>Obesity</v>
      </c>
      <c r="M2042" t="str">
        <f>IF(MedExam_Table[[#This Row],[HBA1C]]&lt;5.7,"Normal",IF(MedExam_Table[[#This Row],[HBA1C]]&lt;6.4,"Prediabetes","Diabetes"))</f>
        <v>Normal</v>
      </c>
      <c r="N2042" t="str">
        <f>PROPER(MedExam_Table[[#This Row],[Any Transplants]])</f>
        <v>No</v>
      </c>
    </row>
    <row r="2043" spans="1:14" x14ac:dyDescent="0.3">
      <c r="A2043" t="s">
        <v>1637</v>
      </c>
      <c r="B2043">
        <v>41.02</v>
      </c>
      <c r="C2043">
        <v>11.37</v>
      </c>
      <c r="D2043" t="s">
        <v>2380</v>
      </c>
      <c r="E2043" t="s">
        <v>2380</v>
      </c>
      <c r="F2043" t="s">
        <v>2380</v>
      </c>
      <c r="G2043" t="s">
        <v>2381</v>
      </c>
      <c r="H2043" t="s">
        <v>2380</v>
      </c>
      <c r="I2043" s="9">
        <f>IF(MedExam_Table[[#This Row],[NumberOfMajorSurgeries]]="No major surgery",0,MedExam_Table[[#This Row],[NumberOfMajorSurgeries]])</f>
        <v>0</v>
      </c>
      <c r="J2043" t="str">
        <f>PROPER(MedExam_Table[[#This Row],[Heart Issues]])</f>
        <v>No</v>
      </c>
      <c r="K2043" t="str">
        <f>PROPER(IF(MedExam_Table[[#This Row],[smoker]]= "?","No",MedExam_Table[[#This Row],[smoker]]))</f>
        <v>No</v>
      </c>
      <c r="L2043" t="str">
        <f>IF(MedExam_Table[[#This Row],[BMI]]&lt;18.5,"Underweight",IF(MedExam_Table[[#This Row],[BMI]]&lt;25,"NormalWeight",IF(MedExam_Table[[#This Row],[BMI]]&lt;=30,"OverWeight","Obesity")))</f>
        <v>Obesity</v>
      </c>
      <c r="M2043" t="str">
        <f>IF(MedExam_Table[[#This Row],[HBA1C]]&lt;5.7,"Normal",IF(MedExam_Table[[#This Row],[HBA1C]]&lt;6.4,"Prediabetes","Diabetes"))</f>
        <v>Diabetes</v>
      </c>
      <c r="N2043" t="str">
        <f>PROPER(MedExam_Table[[#This Row],[Any Transplants]])</f>
        <v>No</v>
      </c>
    </row>
    <row r="2044" spans="1:14" x14ac:dyDescent="0.3">
      <c r="A2044" t="s">
        <v>1636</v>
      </c>
      <c r="B2044">
        <v>32.68</v>
      </c>
      <c r="C2044">
        <v>11.87</v>
      </c>
      <c r="D2044" t="s">
        <v>2380</v>
      </c>
      <c r="E2044" t="s">
        <v>2380</v>
      </c>
      <c r="F2044" t="s">
        <v>2380</v>
      </c>
      <c r="G2044" t="s">
        <v>2381</v>
      </c>
      <c r="H2044" t="s">
        <v>2380</v>
      </c>
      <c r="I2044" s="9">
        <f>IF(MedExam_Table[[#This Row],[NumberOfMajorSurgeries]]="No major surgery",0,MedExam_Table[[#This Row],[NumberOfMajorSurgeries]])</f>
        <v>0</v>
      </c>
      <c r="J2044" t="str">
        <f>PROPER(MedExam_Table[[#This Row],[Heart Issues]])</f>
        <v>No</v>
      </c>
      <c r="K2044" t="str">
        <f>PROPER(IF(MedExam_Table[[#This Row],[smoker]]= "?","No",MedExam_Table[[#This Row],[smoker]]))</f>
        <v>No</v>
      </c>
      <c r="L2044" t="str">
        <f>IF(MedExam_Table[[#This Row],[BMI]]&lt;18.5,"Underweight",IF(MedExam_Table[[#This Row],[BMI]]&lt;25,"NormalWeight",IF(MedExam_Table[[#This Row],[BMI]]&lt;=30,"OverWeight","Obesity")))</f>
        <v>Obesity</v>
      </c>
      <c r="M2044" t="str">
        <f>IF(MedExam_Table[[#This Row],[HBA1C]]&lt;5.7,"Normal",IF(MedExam_Table[[#This Row],[HBA1C]]&lt;6.4,"Prediabetes","Diabetes"))</f>
        <v>Diabetes</v>
      </c>
      <c r="N2044" t="str">
        <f>PROPER(MedExam_Table[[#This Row],[Any Transplants]])</f>
        <v>No</v>
      </c>
    </row>
    <row r="2045" spans="1:14" x14ac:dyDescent="0.3">
      <c r="A2045" t="s">
        <v>1635</v>
      </c>
      <c r="B2045">
        <v>21.7</v>
      </c>
      <c r="C2045">
        <v>4.9000000000000004</v>
      </c>
      <c r="D2045" t="s">
        <v>2380</v>
      </c>
      <c r="E2045" t="s">
        <v>2380</v>
      </c>
      <c r="F2045" t="s">
        <v>2383</v>
      </c>
      <c r="G2045">
        <v>1</v>
      </c>
      <c r="H2045" t="s">
        <v>2382</v>
      </c>
      <c r="I2045" s="9">
        <f>IF(MedExam_Table[[#This Row],[NumberOfMajorSurgeries]]="No major surgery",0,MedExam_Table[[#This Row],[NumberOfMajorSurgeries]])</f>
        <v>1</v>
      </c>
      <c r="J2045" t="str">
        <f>PROPER(MedExam_Table[[#This Row],[Heart Issues]])</f>
        <v>No</v>
      </c>
      <c r="K2045" t="str">
        <f>PROPER(IF(MedExam_Table[[#This Row],[smoker]]= "?","No",MedExam_Table[[#This Row],[smoker]]))</f>
        <v>Yes</v>
      </c>
      <c r="L2045" t="str">
        <f>IF(MedExam_Table[[#This Row],[BMI]]&lt;18.5,"Underweight",IF(MedExam_Table[[#This Row],[BMI]]&lt;25,"NormalWeight",IF(MedExam_Table[[#This Row],[BMI]]&lt;=30,"OverWeight","Obesity")))</f>
        <v>NormalWeight</v>
      </c>
      <c r="M2045" t="str">
        <f>IF(MedExam_Table[[#This Row],[HBA1C]]&lt;5.7,"Normal",IF(MedExam_Table[[#This Row],[HBA1C]]&lt;6.4,"Prediabetes","Diabetes"))</f>
        <v>Normal</v>
      </c>
      <c r="N2045" t="str">
        <f>PROPER(MedExam_Table[[#This Row],[Any Transplants]])</f>
        <v>No</v>
      </c>
    </row>
    <row r="2046" spans="1:14" x14ac:dyDescent="0.3">
      <c r="A2046" t="s">
        <v>1634</v>
      </c>
      <c r="B2046">
        <v>40.479999999999997</v>
      </c>
      <c r="C2046">
        <v>6.7</v>
      </c>
      <c r="D2046" t="s">
        <v>2380</v>
      </c>
      <c r="E2046" t="s">
        <v>2380</v>
      </c>
      <c r="F2046" t="s">
        <v>2380</v>
      </c>
      <c r="G2046">
        <v>3</v>
      </c>
      <c r="H2046" t="s">
        <v>2380</v>
      </c>
      <c r="I2046" s="9">
        <f>IF(MedExam_Table[[#This Row],[NumberOfMajorSurgeries]]="No major surgery",0,MedExam_Table[[#This Row],[NumberOfMajorSurgeries]])</f>
        <v>3</v>
      </c>
      <c r="J2046" t="str">
        <f>PROPER(MedExam_Table[[#This Row],[Heart Issues]])</f>
        <v>No</v>
      </c>
      <c r="K2046" t="str">
        <f>PROPER(IF(MedExam_Table[[#This Row],[smoker]]= "?","No",MedExam_Table[[#This Row],[smoker]]))</f>
        <v>No</v>
      </c>
      <c r="L2046" t="str">
        <f>IF(MedExam_Table[[#This Row],[BMI]]&lt;18.5,"Underweight",IF(MedExam_Table[[#This Row],[BMI]]&lt;25,"NormalWeight",IF(MedExam_Table[[#This Row],[BMI]]&lt;=30,"OverWeight","Obesity")))</f>
        <v>Obesity</v>
      </c>
      <c r="M2046" t="str">
        <f>IF(MedExam_Table[[#This Row],[HBA1C]]&lt;5.7,"Normal",IF(MedExam_Table[[#This Row],[HBA1C]]&lt;6.4,"Prediabetes","Diabetes"))</f>
        <v>Diabetes</v>
      </c>
      <c r="N2046" t="str">
        <f>PROPER(MedExam_Table[[#This Row],[Any Transplants]])</f>
        <v>No</v>
      </c>
    </row>
    <row r="2047" spans="1:14" x14ac:dyDescent="0.3">
      <c r="A2047" t="s">
        <v>1633</v>
      </c>
      <c r="B2047">
        <v>34.5</v>
      </c>
      <c r="C2047">
        <v>10.3</v>
      </c>
      <c r="D2047" t="s">
        <v>2380</v>
      </c>
      <c r="E2047" t="s">
        <v>2380</v>
      </c>
      <c r="F2047" t="s">
        <v>2380</v>
      </c>
      <c r="G2047">
        <v>3</v>
      </c>
      <c r="H2047" t="s">
        <v>2380</v>
      </c>
      <c r="I2047" s="9">
        <f>IF(MedExam_Table[[#This Row],[NumberOfMajorSurgeries]]="No major surgery",0,MedExam_Table[[#This Row],[NumberOfMajorSurgeries]])</f>
        <v>3</v>
      </c>
      <c r="J2047" t="str">
        <f>PROPER(MedExam_Table[[#This Row],[Heart Issues]])</f>
        <v>No</v>
      </c>
      <c r="K2047" t="str">
        <f>PROPER(IF(MedExam_Table[[#This Row],[smoker]]= "?","No",MedExam_Table[[#This Row],[smoker]]))</f>
        <v>No</v>
      </c>
      <c r="L2047" t="str">
        <f>IF(MedExam_Table[[#This Row],[BMI]]&lt;18.5,"Underweight",IF(MedExam_Table[[#This Row],[BMI]]&lt;25,"NormalWeight",IF(MedExam_Table[[#This Row],[BMI]]&lt;=30,"OverWeight","Obesity")))</f>
        <v>Obesity</v>
      </c>
      <c r="M2047" t="str">
        <f>IF(MedExam_Table[[#This Row],[HBA1C]]&lt;5.7,"Normal",IF(MedExam_Table[[#This Row],[HBA1C]]&lt;6.4,"Prediabetes","Diabetes"))</f>
        <v>Diabetes</v>
      </c>
      <c r="N2047" t="str">
        <f>PROPER(MedExam_Table[[#This Row],[Any Transplants]])</f>
        <v>No</v>
      </c>
    </row>
    <row r="2048" spans="1:14" x14ac:dyDescent="0.3">
      <c r="A2048" t="s">
        <v>1632</v>
      </c>
      <c r="B2048">
        <v>45.9</v>
      </c>
      <c r="C2048">
        <v>11.14</v>
      </c>
      <c r="D2048" t="s">
        <v>2382</v>
      </c>
      <c r="E2048" t="s">
        <v>2380</v>
      </c>
      <c r="F2048" t="s">
        <v>2380</v>
      </c>
      <c r="G2048">
        <v>1</v>
      </c>
      <c r="H2048" t="s">
        <v>2380</v>
      </c>
      <c r="I2048" s="9">
        <f>IF(MedExam_Table[[#This Row],[NumberOfMajorSurgeries]]="No major surgery",0,MedExam_Table[[#This Row],[NumberOfMajorSurgeries]])</f>
        <v>1</v>
      </c>
      <c r="J2048" t="str">
        <f>PROPER(MedExam_Table[[#This Row],[Heart Issues]])</f>
        <v>Yes</v>
      </c>
      <c r="K2048" t="str">
        <f>PROPER(IF(MedExam_Table[[#This Row],[smoker]]= "?","No",MedExam_Table[[#This Row],[smoker]]))</f>
        <v>No</v>
      </c>
      <c r="L2048" t="str">
        <f>IF(MedExam_Table[[#This Row],[BMI]]&lt;18.5,"Underweight",IF(MedExam_Table[[#This Row],[BMI]]&lt;25,"NormalWeight",IF(MedExam_Table[[#This Row],[BMI]]&lt;=30,"OverWeight","Obesity")))</f>
        <v>Obesity</v>
      </c>
      <c r="M2048" t="str">
        <f>IF(MedExam_Table[[#This Row],[HBA1C]]&lt;5.7,"Normal",IF(MedExam_Table[[#This Row],[HBA1C]]&lt;6.4,"Prediabetes","Diabetes"))</f>
        <v>Diabetes</v>
      </c>
      <c r="N2048" t="str">
        <f>PROPER(MedExam_Table[[#This Row],[Any Transplants]])</f>
        <v>No</v>
      </c>
    </row>
    <row r="2049" spans="1:14" x14ac:dyDescent="0.3">
      <c r="A2049" t="s">
        <v>2299</v>
      </c>
      <c r="B2049">
        <v>45.5</v>
      </c>
      <c r="C2049">
        <v>7.96</v>
      </c>
      <c r="D2049" t="s">
        <v>2380</v>
      </c>
      <c r="E2049" t="s">
        <v>2380</v>
      </c>
      <c r="F2049" t="s">
        <v>2380</v>
      </c>
      <c r="G2049" t="s">
        <v>2381</v>
      </c>
      <c r="H2049" t="s">
        <v>2382</v>
      </c>
      <c r="I2049" s="9">
        <f>IF(MedExam_Table[[#This Row],[NumberOfMajorSurgeries]]="No major surgery",0,MedExam_Table[[#This Row],[NumberOfMajorSurgeries]])</f>
        <v>0</v>
      </c>
      <c r="J2049" t="str">
        <f>PROPER(MedExam_Table[[#This Row],[Heart Issues]])</f>
        <v>No</v>
      </c>
      <c r="K2049" t="str">
        <f>PROPER(IF(MedExam_Table[[#This Row],[smoker]]= "?","No",MedExam_Table[[#This Row],[smoker]]))</f>
        <v>Yes</v>
      </c>
      <c r="L2049" t="str">
        <f>IF(MedExam_Table[[#This Row],[BMI]]&lt;18.5,"Underweight",IF(MedExam_Table[[#This Row],[BMI]]&lt;25,"NormalWeight",IF(MedExam_Table[[#This Row],[BMI]]&lt;=30,"OverWeight","Obesity")))</f>
        <v>Obesity</v>
      </c>
      <c r="M2049" t="str">
        <f>IF(MedExam_Table[[#This Row],[HBA1C]]&lt;5.7,"Normal",IF(MedExam_Table[[#This Row],[HBA1C]]&lt;6.4,"Prediabetes","Diabetes"))</f>
        <v>Diabetes</v>
      </c>
      <c r="N2049" t="str">
        <f>PROPER(MedExam_Table[[#This Row],[Any Transplants]])</f>
        <v>No</v>
      </c>
    </row>
    <row r="2050" spans="1:14" x14ac:dyDescent="0.3">
      <c r="A2050" t="s">
        <v>1631</v>
      </c>
      <c r="B2050">
        <v>33.479999999999997</v>
      </c>
      <c r="C2050">
        <v>4.74</v>
      </c>
      <c r="D2050" t="s">
        <v>2382</v>
      </c>
      <c r="E2050" t="s">
        <v>2380</v>
      </c>
      <c r="F2050" t="s">
        <v>2380</v>
      </c>
      <c r="G2050">
        <v>2</v>
      </c>
      <c r="H2050" t="s">
        <v>2380</v>
      </c>
      <c r="I2050" s="9">
        <f>IF(MedExam_Table[[#This Row],[NumberOfMajorSurgeries]]="No major surgery",0,MedExam_Table[[#This Row],[NumberOfMajorSurgeries]])</f>
        <v>2</v>
      </c>
      <c r="J2050" t="str">
        <f>PROPER(MedExam_Table[[#This Row],[Heart Issues]])</f>
        <v>Yes</v>
      </c>
      <c r="K2050" t="str">
        <f>PROPER(IF(MedExam_Table[[#This Row],[smoker]]= "?","No",MedExam_Table[[#This Row],[smoker]]))</f>
        <v>No</v>
      </c>
      <c r="L2050" t="str">
        <f>IF(MedExam_Table[[#This Row],[BMI]]&lt;18.5,"Underweight",IF(MedExam_Table[[#This Row],[BMI]]&lt;25,"NormalWeight",IF(MedExam_Table[[#This Row],[BMI]]&lt;=30,"OverWeight","Obesity")))</f>
        <v>Obesity</v>
      </c>
      <c r="M2050" t="str">
        <f>IF(MedExam_Table[[#This Row],[HBA1C]]&lt;5.7,"Normal",IF(MedExam_Table[[#This Row],[HBA1C]]&lt;6.4,"Prediabetes","Diabetes"))</f>
        <v>Normal</v>
      </c>
      <c r="N2050" t="str">
        <f>PROPER(MedExam_Table[[#This Row],[Any Transplants]])</f>
        <v>No</v>
      </c>
    </row>
    <row r="2051" spans="1:14" x14ac:dyDescent="0.3">
      <c r="A2051" t="s">
        <v>1630</v>
      </c>
      <c r="B2051">
        <v>28.31</v>
      </c>
      <c r="C2051">
        <v>5.96</v>
      </c>
      <c r="D2051" t="s">
        <v>2382</v>
      </c>
      <c r="E2051" t="s">
        <v>2380</v>
      </c>
      <c r="F2051" t="s">
        <v>2380</v>
      </c>
      <c r="G2051">
        <v>2</v>
      </c>
      <c r="H2051" t="s">
        <v>2380</v>
      </c>
      <c r="I2051" s="9">
        <f>IF(MedExam_Table[[#This Row],[NumberOfMajorSurgeries]]="No major surgery",0,MedExam_Table[[#This Row],[NumberOfMajorSurgeries]])</f>
        <v>2</v>
      </c>
      <c r="J2051" t="str">
        <f>PROPER(MedExam_Table[[#This Row],[Heart Issues]])</f>
        <v>Yes</v>
      </c>
      <c r="K2051" t="str">
        <f>PROPER(IF(MedExam_Table[[#This Row],[smoker]]= "?","No",MedExam_Table[[#This Row],[smoker]]))</f>
        <v>No</v>
      </c>
      <c r="L2051" t="str">
        <f>IF(MedExam_Table[[#This Row],[BMI]]&lt;18.5,"Underweight",IF(MedExam_Table[[#This Row],[BMI]]&lt;25,"NormalWeight",IF(MedExam_Table[[#This Row],[BMI]]&lt;=30,"OverWeight","Obesity")))</f>
        <v>OverWeight</v>
      </c>
      <c r="M2051" t="str">
        <f>IF(MedExam_Table[[#This Row],[HBA1C]]&lt;5.7,"Normal",IF(MedExam_Table[[#This Row],[HBA1C]]&lt;6.4,"Prediabetes","Diabetes"))</f>
        <v>Prediabetes</v>
      </c>
      <c r="N2051" t="str">
        <f>PROPER(MedExam_Table[[#This Row],[Any Transplants]])</f>
        <v>No</v>
      </c>
    </row>
    <row r="2052" spans="1:14" x14ac:dyDescent="0.3">
      <c r="A2052" t="s">
        <v>1629</v>
      </c>
      <c r="B2052">
        <v>21.565000000000001</v>
      </c>
      <c r="C2052">
        <v>4.95</v>
      </c>
      <c r="D2052" t="s">
        <v>2380</v>
      </c>
      <c r="E2052" t="s">
        <v>2382</v>
      </c>
      <c r="F2052" t="s">
        <v>2380</v>
      </c>
      <c r="G2052">
        <v>1</v>
      </c>
      <c r="H2052" t="s">
        <v>2382</v>
      </c>
      <c r="I2052" s="9">
        <f>IF(MedExam_Table[[#This Row],[NumberOfMajorSurgeries]]="No major surgery",0,MedExam_Table[[#This Row],[NumberOfMajorSurgeries]])</f>
        <v>1</v>
      </c>
      <c r="J2052" t="str">
        <f>PROPER(MedExam_Table[[#This Row],[Heart Issues]])</f>
        <v>No</v>
      </c>
      <c r="K2052" t="str">
        <f>PROPER(IF(MedExam_Table[[#This Row],[smoker]]= "?","No",MedExam_Table[[#This Row],[smoker]]))</f>
        <v>Yes</v>
      </c>
      <c r="L2052" t="str">
        <f>IF(MedExam_Table[[#This Row],[BMI]]&lt;18.5,"Underweight",IF(MedExam_Table[[#This Row],[BMI]]&lt;25,"NormalWeight",IF(MedExam_Table[[#This Row],[BMI]]&lt;=30,"OverWeight","Obesity")))</f>
        <v>NormalWeight</v>
      </c>
      <c r="M2052" t="str">
        <f>IF(MedExam_Table[[#This Row],[HBA1C]]&lt;5.7,"Normal",IF(MedExam_Table[[#This Row],[HBA1C]]&lt;6.4,"Prediabetes","Diabetes"))</f>
        <v>Normal</v>
      </c>
      <c r="N2052" t="str">
        <f>PROPER(MedExam_Table[[#This Row],[Any Transplants]])</f>
        <v>Yes</v>
      </c>
    </row>
    <row r="2053" spans="1:14" x14ac:dyDescent="0.3">
      <c r="A2053" t="s">
        <v>1628</v>
      </c>
      <c r="B2053">
        <v>35.590000000000003</v>
      </c>
      <c r="C2053">
        <v>5.21</v>
      </c>
      <c r="D2053" t="s">
        <v>2382</v>
      </c>
      <c r="E2053" t="s">
        <v>2380</v>
      </c>
      <c r="F2053" t="s">
        <v>2383</v>
      </c>
      <c r="G2053">
        <v>1</v>
      </c>
      <c r="H2053" t="s">
        <v>2380</v>
      </c>
      <c r="I2053" s="9">
        <f>IF(MedExam_Table[[#This Row],[NumberOfMajorSurgeries]]="No major surgery",0,MedExam_Table[[#This Row],[NumberOfMajorSurgeries]])</f>
        <v>1</v>
      </c>
      <c r="J2053" t="str">
        <f>PROPER(MedExam_Table[[#This Row],[Heart Issues]])</f>
        <v>Yes</v>
      </c>
      <c r="K2053" t="str">
        <f>PROPER(IF(MedExam_Table[[#This Row],[smoker]]= "?","No",MedExam_Table[[#This Row],[smoker]]))</f>
        <v>No</v>
      </c>
      <c r="L2053" t="str">
        <f>IF(MedExam_Table[[#This Row],[BMI]]&lt;18.5,"Underweight",IF(MedExam_Table[[#This Row],[BMI]]&lt;25,"NormalWeight",IF(MedExam_Table[[#This Row],[BMI]]&lt;=30,"OverWeight","Obesity")))</f>
        <v>Obesity</v>
      </c>
      <c r="M2053" t="str">
        <f>IF(MedExam_Table[[#This Row],[HBA1C]]&lt;5.7,"Normal",IF(MedExam_Table[[#This Row],[HBA1C]]&lt;6.4,"Prediabetes","Diabetes"))</f>
        <v>Normal</v>
      </c>
      <c r="N2053" t="str">
        <f>PROPER(MedExam_Table[[#This Row],[Any Transplants]])</f>
        <v>No</v>
      </c>
    </row>
    <row r="2054" spans="1:14" x14ac:dyDescent="0.3">
      <c r="A2054" t="s">
        <v>1627</v>
      </c>
      <c r="B2054">
        <v>43.44</v>
      </c>
      <c r="C2054">
        <v>4.8600000000000003</v>
      </c>
      <c r="D2054" t="s">
        <v>2382</v>
      </c>
      <c r="E2054" t="s">
        <v>2380</v>
      </c>
      <c r="F2054" t="s">
        <v>2380</v>
      </c>
      <c r="G2054" t="s">
        <v>2381</v>
      </c>
      <c r="H2054" t="s">
        <v>2380</v>
      </c>
      <c r="I2054" s="9">
        <f>IF(MedExam_Table[[#This Row],[NumberOfMajorSurgeries]]="No major surgery",0,MedExam_Table[[#This Row],[NumberOfMajorSurgeries]])</f>
        <v>0</v>
      </c>
      <c r="J2054" t="str">
        <f>PROPER(MedExam_Table[[#This Row],[Heart Issues]])</f>
        <v>Yes</v>
      </c>
      <c r="K2054" t="str">
        <f>PROPER(IF(MedExam_Table[[#This Row],[smoker]]= "?","No",MedExam_Table[[#This Row],[smoker]]))</f>
        <v>No</v>
      </c>
      <c r="L2054" t="str">
        <f>IF(MedExam_Table[[#This Row],[BMI]]&lt;18.5,"Underweight",IF(MedExam_Table[[#This Row],[BMI]]&lt;25,"NormalWeight",IF(MedExam_Table[[#This Row],[BMI]]&lt;=30,"OverWeight","Obesity")))</f>
        <v>Obesity</v>
      </c>
      <c r="M2054" t="str">
        <f>IF(MedExam_Table[[#This Row],[HBA1C]]&lt;5.7,"Normal",IF(MedExam_Table[[#This Row],[HBA1C]]&lt;6.4,"Prediabetes","Diabetes"))</f>
        <v>Normal</v>
      </c>
      <c r="N2054" t="str">
        <f>PROPER(MedExam_Table[[#This Row],[Any Transplants]])</f>
        <v>No</v>
      </c>
    </row>
    <row r="2055" spans="1:14" x14ac:dyDescent="0.3">
      <c r="A2055" t="s">
        <v>1626</v>
      </c>
      <c r="B2055">
        <v>21.754999999999999</v>
      </c>
      <c r="C2055">
        <v>7.79</v>
      </c>
      <c r="D2055" t="s">
        <v>2382</v>
      </c>
      <c r="E2055" t="s">
        <v>2380</v>
      </c>
      <c r="F2055" t="s">
        <v>2380</v>
      </c>
      <c r="G2055" t="s">
        <v>2381</v>
      </c>
      <c r="H2055" t="s">
        <v>2380</v>
      </c>
      <c r="I2055" s="9">
        <f>IF(MedExam_Table[[#This Row],[NumberOfMajorSurgeries]]="No major surgery",0,MedExam_Table[[#This Row],[NumberOfMajorSurgeries]])</f>
        <v>0</v>
      </c>
      <c r="J2055" t="str">
        <f>PROPER(MedExam_Table[[#This Row],[Heart Issues]])</f>
        <v>Yes</v>
      </c>
      <c r="K2055" t="str">
        <f>PROPER(IF(MedExam_Table[[#This Row],[smoker]]= "?","No",MedExam_Table[[#This Row],[smoker]]))</f>
        <v>No</v>
      </c>
      <c r="L2055" t="str">
        <f>IF(MedExam_Table[[#This Row],[BMI]]&lt;18.5,"Underweight",IF(MedExam_Table[[#This Row],[BMI]]&lt;25,"NormalWeight",IF(MedExam_Table[[#This Row],[BMI]]&lt;=30,"OverWeight","Obesity")))</f>
        <v>NormalWeight</v>
      </c>
      <c r="M2055" t="str">
        <f>IF(MedExam_Table[[#This Row],[HBA1C]]&lt;5.7,"Normal",IF(MedExam_Table[[#This Row],[HBA1C]]&lt;6.4,"Prediabetes","Diabetes"))</f>
        <v>Diabetes</v>
      </c>
      <c r="N2055" t="str">
        <f>PROPER(MedExam_Table[[#This Row],[Any Transplants]])</f>
        <v>No</v>
      </c>
    </row>
    <row r="2056" spans="1:14" x14ac:dyDescent="0.3">
      <c r="A2056" t="s">
        <v>1625</v>
      </c>
      <c r="B2056">
        <v>44.55</v>
      </c>
      <c r="C2056">
        <v>7.12</v>
      </c>
      <c r="D2056" t="s">
        <v>2382</v>
      </c>
      <c r="E2056" t="s">
        <v>2380</v>
      </c>
      <c r="F2056" t="s">
        <v>2380</v>
      </c>
      <c r="G2056">
        <v>1</v>
      </c>
      <c r="H2056" t="s">
        <v>2380</v>
      </c>
      <c r="I2056" s="9">
        <f>IF(MedExam_Table[[#This Row],[NumberOfMajorSurgeries]]="No major surgery",0,MedExam_Table[[#This Row],[NumberOfMajorSurgeries]])</f>
        <v>1</v>
      </c>
      <c r="J2056" t="str">
        <f>PROPER(MedExam_Table[[#This Row],[Heart Issues]])</f>
        <v>Yes</v>
      </c>
      <c r="K2056" t="str">
        <f>PROPER(IF(MedExam_Table[[#This Row],[smoker]]= "?","No",MedExam_Table[[#This Row],[smoker]]))</f>
        <v>No</v>
      </c>
      <c r="L2056" t="str">
        <f>IF(MedExam_Table[[#This Row],[BMI]]&lt;18.5,"Underweight",IF(MedExam_Table[[#This Row],[BMI]]&lt;25,"NormalWeight",IF(MedExam_Table[[#This Row],[BMI]]&lt;=30,"OverWeight","Obesity")))</f>
        <v>Obesity</v>
      </c>
      <c r="M2056" t="str">
        <f>IF(MedExam_Table[[#This Row],[HBA1C]]&lt;5.7,"Normal",IF(MedExam_Table[[#This Row],[HBA1C]]&lt;6.4,"Prediabetes","Diabetes"))</f>
        <v>Diabetes</v>
      </c>
      <c r="N2056" t="str">
        <f>PROPER(MedExam_Table[[#This Row],[Any Transplants]])</f>
        <v>No</v>
      </c>
    </row>
    <row r="2057" spans="1:14" x14ac:dyDescent="0.3">
      <c r="A2057" t="s">
        <v>1624</v>
      </c>
      <c r="B2057">
        <v>43.32</v>
      </c>
      <c r="C2057">
        <v>4.67</v>
      </c>
      <c r="D2057" t="s">
        <v>2382</v>
      </c>
      <c r="E2057" t="s">
        <v>2380</v>
      </c>
      <c r="F2057" t="s">
        <v>2380</v>
      </c>
      <c r="G2057" t="s">
        <v>2381</v>
      </c>
      <c r="H2057" t="s">
        <v>2380</v>
      </c>
      <c r="I2057" s="9">
        <f>IF(MedExam_Table[[#This Row],[NumberOfMajorSurgeries]]="No major surgery",0,MedExam_Table[[#This Row],[NumberOfMajorSurgeries]])</f>
        <v>0</v>
      </c>
      <c r="J2057" t="str">
        <f>PROPER(MedExam_Table[[#This Row],[Heart Issues]])</f>
        <v>Yes</v>
      </c>
      <c r="K2057" t="str">
        <f>PROPER(IF(MedExam_Table[[#This Row],[smoker]]= "?","No",MedExam_Table[[#This Row],[smoker]]))</f>
        <v>No</v>
      </c>
      <c r="L2057" t="str">
        <f>IF(MedExam_Table[[#This Row],[BMI]]&lt;18.5,"Underweight",IF(MedExam_Table[[#This Row],[BMI]]&lt;25,"NormalWeight",IF(MedExam_Table[[#This Row],[BMI]]&lt;=30,"OverWeight","Obesity")))</f>
        <v>Obesity</v>
      </c>
      <c r="M2057" t="str">
        <f>IF(MedExam_Table[[#This Row],[HBA1C]]&lt;5.7,"Normal",IF(MedExam_Table[[#This Row],[HBA1C]]&lt;6.4,"Prediabetes","Diabetes"))</f>
        <v>Normal</v>
      </c>
      <c r="N2057" t="str">
        <f>PROPER(MedExam_Table[[#This Row],[Any Transplants]])</f>
        <v>No</v>
      </c>
    </row>
    <row r="2058" spans="1:14" x14ac:dyDescent="0.3">
      <c r="A2058" t="s">
        <v>1623</v>
      </c>
      <c r="B2058">
        <v>31.23</v>
      </c>
      <c r="C2058">
        <v>9.1199999999999992</v>
      </c>
      <c r="D2058" t="s">
        <v>2382</v>
      </c>
      <c r="E2058" t="s">
        <v>2380</v>
      </c>
      <c r="F2058" t="s">
        <v>2383</v>
      </c>
      <c r="G2058">
        <v>1</v>
      </c>
      <c r="H2058" t="s">
        <v>2380</v>
      </c>
      <c r="I2058" s="9">
        <f>IF(MedExam_Table[[#This Row],[NumberOfMajorSurgeries]]="No major surgery",0,MedExam_Table[[#This Row],[NumberOfMajorSurgeries]])</f>
        <v>1</v>
      </c>
      <c r="J2058" t="str">
        <f>PROPER(MedExam_Table[[#This Row],[Heart Issues]])</f>
        <v>Yes</v>
      </c>
      <c r="K2058" t="str">
        <f>PROPER(IF(MedExam_Table[[#This Row],[smoker]]= "?","No",MedExam_Table[[#This Row],[smoker]]))</f>
        <v>No</v>
      </c>
      <c r="L2058" t="str">
        <f>IF(MedExam_Table[[#This Row],[BMI]]&lt;18.5,"Underweight",IF(MedExam_Table[[#This Row],[BMI]]&lt;25,"NormalWeight",IF(MedExam_Table[[#This Row],[BMI]]&lt;=30,"OverWeight","Obesity")))</f>
        <v>Obesity</v>
      </c>
      <c r="M2058" t="str">
        <f>IF(MedExam_Table[[#This Row],[HBA1C]]&lt;5.7,"Normal",IF(MedExam_Table[[#This Row],[HBA1C]]&lt;6.4,"Prediabetes","Diabetes"))</f>
        <v>Diabetes</v>
      </c>
      <c r="N2058" t="str">
        <f>PROPER(MedExam_Table[[#This Row],[Any Transplants]])</f>
        <v>No</v>
      </c>
    </row>
    <row r="2059" spans="1:14" x14ac:dyDescent="0.3">
      <c r="A2059" t="s">
        <v>1622</v>
      </c>
      <c r="B2059">
        <v>42.81</v>
      </c>
      <c r="C2059">
        <v>4.1500000000000004</v>
      </c>
      <c r="D2059" t="s">
        <v>2380</v>
      </c>
      <c r="E2059" t="s">
        <v>2380</v>
      </c>
      <c r="F2059" t="s">
        <v>2380</v>
      </c>
      <c r="G2059">
        <v>1</v>
      </c>
      <c r="H2059" t="s">
        <v>2380</v>
      </c>
      <c r="I2059" s="9">
        <f>IF(MedExam_Table[[#This Row],[NumberOfMajorSurgeries]]="No major surgery",0,MedExam_Table[[#This Row],[NumberOfMajorSurgeries]])</f>
        <v>1</v>
      </c>
      <c r="J2059" t="str">
        <f>PROPER(MedExam_Table[[#This Row],[Heart Issues]])</f>
        <v>No</v>
      </c>
      <c r="K2059" t="str">
        <f>PROPER(IF(MedExam_Table[[#This Row],[smoker]]= "?","No",MedExam_Table[[#This Row],[smoker]]))</f>
        <v>No</v>
      </c>
      <c r="L2059" t="str">
        <f>IF(MedExam_Table[[#This Row],[BMI]]&lt;18.5,"Underweight",IF(MedExam_Table[[#This Row],[BMI]]&lt;25,"NormalWeight",IF(MedExam_Table[[#This Row],[BMI]]&lt;=30,"OverWeight","Obesity")))</f>
        <v>Obesity</v>
      </c>
      <c r="M2059" t="str">
        <f>IF(MedExam_Table[[#This Row],[HBA1C]]&lt;5.7,"Normal",IF(MedExam_Table[[#This Row],[HBA1C]]&lt;6.4,"Prediabetes","Diabetes"))</f>
        <v>Normal</v>
      </c>
      <c r="N2059" t="str">
        <f>PROPER(MedExam_Table[[#This Row],[Any Transplants]])</f>
        <v>No</v>
      </c>
    </row>
    <row r="2060" spans="1:14" x14ac:dyDescent="0.3">
      <c r="A2060" t="s">
        <v>2298</v>
      </c>
      <c r="B2060">
        <v>53.61</v>
      </c>
      <c r="C2060">
        <v>10.92</v>
      </c>
      <c r="D2060" t="s">
        <v>2382</v>
      </c>
      <c r="E2060" t="s">
        <v>2380</v>
      </c>
      <c r="F2060" t="s">
        <v>2380</v>
      </c>
      <c r="G2060">
        <v>1</v>
      </c>
      <c r="H2060" t="s">
        <v>2382</v>
      </c>
      <c r="I2060" s="9">
        <f>IF(MedExam_Table[[#This Row],[NumberOfMajorSurgeries]]="No major surgery",0,MedExam_Table[[#This Row],[NumberOfMajorSurgeries]])</f>
        <v>1</v>
      </c>
      <c r="J2060" t="str">
        <f>PROPER(MedExam_Table[[#This Row],[Heart Issues]])</f>
        <v>Yes</v>
      </c>
      <c r="K2060" t="str">
        <f>PROPER(IF(MedExam_Table[[#This Row],[smoker]]= "?","No",MedExam_Table[[#This Row],[smoker]]))</f>
        <v>Yes</v>
      </c>
      <c r="L2060" t="str">
        <f>IF(MedExam_Table[[#This Row],[BMI]]&lt;18.5,"Underweight",IF(MedExam_Table[[#This Row],[BMI]]&lt;25,"NormalWeight",IF(MedExam_Table[[#This Row],[BMI]]&lt;=30,"OverWeight","Obesity")))</f>
        <v>Obesity</v>
      </c>
      <c r="M2060" t="str">
        <f>IF(MedExam_Table[[#This Row],[HBA1C]]&lt;5.7,"Normal",IF(MedExam_Table[[#This Row],[HBA1C]]&lt;6.4,"Prediabetes","Diabetes"))</f>
        <v>Diabetes</v>
      </c>
      <c r="N2060" t="str">
        <f>PROPER(MedExam_Table[[#This Row],[Any Transplants]])</f>
        <v>No</v>
      </c>
    </row>
    <row r="2061" spans="1:14" x14ac:dyDescent="0.3">
      <c r="A2061" t="s">
        <v>1621</v>
      </c>
      <c r="B2061">
        <v>35.909999999999997</v>
      </c>
      <c r="C2061">
        <v>6.72</v>
      </c>
      <c r="D2061" t="s">
        <v>2382</v>
      </c>
      <c r="E2061" t="s">
        <v>2380</v>
      </c>
      <c r="F2061" t="s">
        <v>2380</v>
      </c>
      <c r="G2061">
        <v>2</v>
      </c>
      <c r="H2061" t="s">
        <v>2380</v>
      </c>
      <c r="I2061" s="9">
        <f>IF(MedExam_Table[[#This Row],[NumberOfMajorSurgeries]]="No major surgery",0,MedExam_Table[[#This Row],[NumberOfMajorSurgeries]])</f>
        <v>2</v>
      </c>
      <c r="J2061" t="str">
        <f>PROPER(MedExam_Table[[#This Row],[Heart Issues]])</f>
        <v>Yes</v>
      </c>
      <c r="K2061" t="str">
        <f>PROPER(IF(MedExam_Table[[#This Row],[smoker]]= "?","No",MedExam_Table[[#This Row],[smoker]]))</f>
        <v>No</v>
      </c>
      <c r="L2061" t="str">
        <f>IF(MedExam_Table[[#This Row],[BMI]]&lt;18.5,"Underweight",IF(MedExam_Table[[#This Row],[BMI]]&lt;25,"NormalWeight",IF(MedExam_Table[[#This Row],[BMI]]&lt;=30,"OverWeight","Obesity")))</f>
        <v>Obesity</v>
      </c>
      <c r="M2061" t="str">
        <f>IF(MedExam_Table[[#This Row],[HBA1C]]&lt;5.7,"Normal",IF(MedExam_Table[[#This Row],[HBA1C]]&lt;6.4,"Prediabetes","Diabetes"))</f>
        <v>Diabetes</v>
      </c>
      <c r="N2061" t="str">
        <f>PROPER(MedExam_Table[[#This Row],[Any Transplants]])</f>
        <v>No</v>
      </c>
    </row>
    <row r="2062" spans="1:14" x14ac:dyDescent="0.3">
      <c r="A2062" t="s">
        <v>1620</v>
      </c>
      <c r="B2062">
        <v>36.65</v>
      </c>
      <c r="C2062">
        <v>5.01</v>
      </c>
      <c r="D2062" t="s">
        <v>2382</v>
      </c>
      <c r="E2062" t="s">
        <v>2380</v>
      </c>
      <c r="F2062" t="s">
        <v>2383</v>
      </c>
      <c r="G2062">
        <v>1</v>
      </c>
      <c r="H2062" t="s">
        <v>2380</v>
      </c>
      <c r="I2062" s="9">
        <f>IF(MedExam_Table[[#This Row],[NumberOfMajorSurgeries]]="No major surgery",0,MedExam_Table[[#This Row],[NumberOfMajorSurgeries]])</f>
        <v>1</v>
      </c>
      <c r="J2062" t="str">
        <f>PROPER(MedExam_Table[[#This Row],[Heart Issues]])</f>
        <v>Yes</v>
      </c>
      <c r="K2062" t="str">
        <f>PROPER(IF(MedExam_Table[[#This Row],[smoker]]= "?","No",MedExam_Table[[#This Row],[smoker]]))</f>
        <v>No</v>
      </c>
      <c r="L2062" t="str">
        <f>IF(MedExam_Table[[#This Row],[BMI]]&lt;18.5,"Underweight",IF(MedExam_Table[[#This Row],[BMI]]&lt;25,"NormalWeight",IF(MedExam_Table[[#This Row],[BMI]]&lt;=30,"OverWeight","Obesity")))</f>
        <v>Obesity</v>
      </c>
      <c r="M2062" t="str">
        <f>IF(MedExam_Table[[#This Row],[HBA1C]]&lt;5.7,"Normal",IF(MedExam_Table[[#This Row],[HBA1C]]&lt;6.4,"Prediabetes","Diabetes"))</f>
        <v>Normal</v>
      </c>
      <c r="N2062" t="str">
        <f>PROPER(MedExam_Table[[#This Row],[Any Transplants]])</f>
        <v>No</v>
      </c>
    </row>
    <row r="2063" spans="1:14" x14ac:dyDescent="0.3">
      <c r="A2063" t="s">
        <v>1619</v>
      </c>
      <c r="B2063">
        <v>22.04</v>
      </c>
      <c r="C2063">
        <v>10.9</v>
      </c>
      <c r="D2063" t="s">
        <v>2382</v>
      </c>
      <c r="E2063" t="s">
        <v>2380</v>
      </c>
      <c r="F2063" t="s">
        <v>2380</v>
      </c>
      <c r="G2063">
        <v>2</v>
      </c>
      <c r="H2063" t="s">
        <v>2380</v>
      </c>
      <c r="I2063" s="9">
        <f>IF(MedExam_Table[[#This Row],[NumberOfMajorSurgeries]]="No major surgery",0,MedExam_Table[[#This Row],[NumberOfMajorSurgeries]])</f>
        <v>2</v>
      </c>
      <c r="J2063" t="str">
        <f>PROPER(MedExam_Table[[#This Row],[Heart Issues]])</f>
        <v>Yes</v>
      </c>
      <c r="K2063" t="str">
        <f>PROPER(IF(MedExam_Table[[#This Row],[smoker]]= "?","No",MedExam_Table[[#This Row],[smoker]]))</f>
        <v>No</v>
      </c>
      <c r="L2063" t="str">
        <f>IF(MedExam_Table[[#This Row],[BMI]]&lt;18.5,"Underweight",IF(MedExam_Table[[#This Row],[BMI]]&lt;25,"NormalWeight",IF(MedExam_Table[[#This Row],[BMI]]&lt;=30,"OverWeight","Obesity")))</f>
        <v>NormalWeight</v>
      </c>
      <c r="M2063" t="str">
        <f>IF(MedExam_Table[[#This Row],[HBA1C]]&lt;5.7,"Normal",IF(MedExam_Table[[#This Row],[HBA1C]]&lt;6.4,"Prediabetes","Diabetes"))</f>
        <v>Diabetes</v>
      </c>
      <c r="N2063" t="str">
        <f>PROPER(MedExam_Table[[#This Row],[Any Transplants]])</f>
        <v>No</v>
      </c>
    </row>
    <row r="2064" spans="1:14" x14ac:dyDescent="0.3">
      <c r="A2064" t="s">
        <v>1618</v>
      </c>
      <c r="B2064">
        <v>31.824999999999999</v>
      </c>
      <c r="C2064">
        <v>5.52</v>
      </c>
      <c r="D2064" t="s">
        <v>2382</v>
      </c>
      <c r="E2064" t="s">
        <v>2380</v>
      </c>
      <c r="F2064" t="s">
        <v>2380</v>
      </c>
      <c r="G2064">
        <v>1</v>
      </c>
      <c r="H2064" t="s">
        <v>2380</v>
      </c>
      <c r="I2064" s="9">
        <f>IF(MedExam_Table[[#This Row],[NumberOfMajorSurgeries]]="No major surgery",0,MedExam_Table[[#This Row],[NumberOfMajorSurgeries]])</f>
        <v>1</v>
      </c>
      <c r="J2064" t="str">
        <f>PROPER(MedExam_Table[[#This Row],[Heart Issues]])</f>
        <v>Yes</v>
      </c>
      <c r="K2064" t="str">
        <f>PROPER(IF(MedExam_Table[[#This Row],[smoker]]= "?","No",MedExam_Table[[#This Row],[smoker]]))</f>
        <v>No</v>
      </c>
      <c r="L2064" t="str">
        <f>IF(MedExam_Table[[#This Row],[BMI]]&lt;18.5,"Underweight",IF(MedExam_Table[[#This Row],[BMI]]&lt;25,"NormalWeight",IF(MedExam_Table[[#This Row],[BMI]]&lt;=30,"OverWeight","Obesity")))</f>
        <v>Obesity</v>
      </c>
      <c r="M2064" t="str">
        <f>IF(MedExam_Table[[#This Row],[HBA1C]]&lt;5.7,"Normal",IF(MedExam_Table[[#This Row],[HBA1C]]&lt;6.4,"Prediabetes","Diabetes"))</f>
        <v>Normal</v>
      </c>
      <c r="N2064" t="str">
        <f>PROPER(MedExam_Table[[#This Row],[Any Transplants]])</f>
        <v>No</v>
      </c>
    </row>
    <row r="2065" spans="1:14" x14ac:dyDescent="0.3">
      <c r="A2065" t="s">
        <v>1617</v>
      </c>
      <c r="B2065">
        <v>53.58</v>
      </c>
      <c r="C2065">
        <v>4.55</v>
      </c>
      <c r="D2065" t="s">
        <v>2380</v>
      </c>
      <c r="E2065" t="s">
        <v>2380</v>
      </c>
      <c r="F2065" t="s">
        <v>2380</v>
      </c>
      <c r="G2065">
        <v>1</v>
      </c>
      <c r="H2065" t="s">
        <v>2380</v>
      </c>
      <c r="I2065" s="9">
        <f>IF(MedExam_Table[[#This Row],[NumberOfMajorSurgeries]]="No major surgery",0,MedExam_Table[[#This Row],[NumberOfMajorSurgeries]])</f>
        <v>1</v>
      </c>
      <c r="J2065" t="str">
        <f>PROPER(MedExam_Table[[#This Row],[Heart Issues]])</f>
        <v>No</v>
      </c>
      <c r="K2065" t="str">
        <f>PROPER(IF(MedExam_Table[[#This Row],[smoker]]= "?","No",MedExam_Table[[#This Row],[smoker]]))</f>
        <v>No</v>
      </c>
      <c r="L2065" t="str">
        <f>IF(MedExam_Table[[#This Row],[BMI]]&lt;18.5,"Underweight",IF(MedExam_Table[[#This Row],[BMI]]&lt;25,"NormalWeight",IF(MedExam_Table[[#This Row],[BMI]]&lt;=30,"OverWeight","Obesity")))</f>
        <v>Obesity</v>
      </c>
      <c r="M2065" t="str">
        <f>IF(MedExam_Table[[#This Row],[HBA1C]]&lt;5.7,"Normal",IF(MedExam_Table[[#This Row],[HBA1C]]&lt;6.4,"Prediabetes","Diabetes"))</f>
        <v>Normal</v>
      </c>
      <c r="N2065" t="str">
        <f>PROPER(MedExam_Table[[#This Row],[Any Transplants]])</f>
        <v>No</v>
      </c>
    </row>
    <row r="2066" spans="1:14" x14ac:dyDescent="0.3">
      <c r="A2066" t="s">
        <v>1616</v>
      </c>
      <c r="B2066">
        <v>34.299999999999997</v>
      </c>
      <c r="C2066">
        <v>11.76</v>
      </c>
      <c r="D2066" t="s">
        <v>2380</v>
      </c>
      <c r="E2066" t="s">
        <v>2380</v>
      </c>
      <c r="F2066" t="s">
        <v>2380</v>
      </c>
      <c r="G2066" t="s">
        <v>2381</v>
      </c>
      <c r="H2066" t="s">
        <v>2380</v>
      </c>
      <c r="I2066" s="9">
        <f>IF(MedExam_Table[[#This Row],[NumberOfMajorSurgeries]]="No major surgery",0,MedExam_Table[[#This Row],[NumberOfMajorSurgeries]])</f>
        <v>0</v>
      </c>
      <c r="J2066" t="str">
        <f>PROPER(MedExam_Table[[#This Row],[Heart Issues]])</f>
        <v>No</v>
      </c>
      <c r="K2066" t="str">
        <f>PROPER(IF(MedExam_Table[[#This Row],[smoker]]= "?","No",MedExam_Table[[#This Row],[smoker]]))</f>
        <v>No</v>
      </c>
      <c r="L2066" t="str">
        <f>IF(MedExam_Table[[#This Row],[BMI]]&lt;18.5,"Underweight",IF(MedExam_Table[[#This Row],[BMI]]&lt;25,"NormalWeight",IF(MedExam_Table[[#This Row],[BMI]]&lt;=30,"OverWeight","Obesity")))</f>
        <v>Obesity</v>
      </c>
      <c r="M2066" t="str">
        <f>IF(MedExam_Table[[#This Row],[HBA1C]]&lt;5.7,"Normal",IF(MedExam_Table[[#This Row],[HBA1C]]&lt;6.4,"Prediabetes","Diabetes"))</f>
        <v>Diabetes</v>
      </c>
      <c r="N2066" t="str">
        <f>PROPER(MedExam_Table[[#This Row],[Any Transplants]])</f>
        <v>No</v>
      </c>
    </row>
    <row r="2067" spans="1:14" x14ac:dyDescent="0.3">
      <c r="A2067" t="s">
        <v>1615</v>
      </c>
      <c r="B2067">
        <v>32.11</v>
      </c>
      <c r="C2067">
        <v>7.06</v>
      </c>
      <c r="D2067" t="s">
        <v>2380</v>
      </c>
      <c r="E2067" t="s">
        <v>2380</v>
      </c>
      <c r="F2067" t="s">
        <v>2380</v>
      </c>
      <c r="G2067" t="s">
        <v>2381</v>
      </c>
      <c r="H2067" t="s">
        <v>2380</v>
      </c>
      <c r="I2067" s="9">
        <f>IF(MedExam_Table[[#This Row],[NumberOfMajorSurgeries]]="No major surgery",0,MedExam_Table[[#This Row],[NumberOfMajorSurgeries]])</f>
        <v>0</v>
      </c>
      <c r="J2067" t="str">
        <f>PROPER(MedExam_Table[[#This Row],[Heart Issues]])</f>
        <v>No</v>
      </c>
      <c r="K2067" t="str">
        <f>PROPER(IF(MedExam_Table[[#This Row],[smoker]]= "?","No",MedExam_Table[[#This Row],[smoker]]))</f>
        <v>No</v>
      </c>
      <c r="L2067" t="str">
        <f>IF(MedExam_Table[[#This Row],[BMI]]&lt;18.5,"Underweight",IF(MedExam_Table[[#This Row],[BMI]]&lt;25,"NormalWeight",IF(MedExam_Table[[#This Row],[BMI]]&lt;=30,"OverWeight","Obesity")))</f>
        <v>Obesity</v>
      </c>
      <c r="M2067" t="str">
        <f>IF(MedExam_Table[[#This Row],[HBA1C]]&lt;5.7,"Normal",IF(MedExam_Table[[#This Row],[HBA1C]]&lt;6.4,"Prediabetes","Diabetes"))</f>
        <v>Diabetes</v>
      </c>
      <c r="N2067" t="str">
        <f>PROPER(MedExam_Table[[#This Row],[Any Transplants]])</f>
        <v>No</v>
      </c>
    </row>
    <row r="2068" spans="1:14" x14ac:dyDescent="0.3">
      <c r="A2068" t="s">
        <v>1614</v>
      </c>
      <c r="B2068">
        <v>31.78</v>
      </c>
      <c r="C2068">
        <v>11.35</v>
      </c>
      <c r="D2068" t="s">
        <v>2382</v>
      </c>
      <c r="E2068" t="s">
        <v>2380</v>
      </c>
      <c r="F2068" t="s">
        <v>2383</v>
      </c>
      <c r="G2068">
        <v>1</v>
      </c>
      <c r="H2068" t="s">
        <v>2380</v>
      </c>
      <c r="I2068" s="9">
        <f>IF(MedExam_Table[[#This Row],[NumberOfMajorSurgeries]]="No major surgery",0,MedExam_Table[[#This Row],[NumberOfMajorSurgeries]])</f>
        <v>1</v>
      </c>
      <c r="J2068" t="str">
        <f>PROPER(MedExam_Table[[#This Row],[Heart Issues]])</f>
        <v>Yes</v>
      </c>
      <c r="K2068" t="str">
        <f>PROPER(IF(MedExam_Table[[#This Row],[smoker]]= "?","No",MedExam_Table[[#This Row],[smoker]]))</f>
        <v>No</v>
      </c>
      <c r="L2068" t="str">
        <f>IF(MedExam_Table[[#This Row],[BMI]]&lt;18.5,"Underweight",IF(MedExam_Table[[#This Row],[BMI]]&lt;25,"NormalWeight",IF(MedExam_Table[[#This Row],[BMI]]&lt;=30,"OverWeight","Obesity")))</f>
        <v>Obesity</v>
      </c>
      <c r="M2068" t="str">
        <f>IF(MedExam_Table[[#This Row],[HBA1C]]&lt;5.7,"Normal",IF(MedExam_Table[[#This Row],[HBA1C]]&lt;6.4,"Prediabetes","Diabetes"))</f>
        <v>Diabetes</v>
      </c>
      <c r="N2068" t="str">
        <f>PROPER(MedExam_Table[[#This Row],[Any Transplants]])</f>
        <v>No</v>
      </c>
    </row>
    <row r="2069" spans="1:14" x14ac:dyDescent="0.3">
      <c r="A2069" t="s">
        <v>1613</v>
      </c>
      <c r="B2069">
        <v>46.89</v>
      </c>
      <c r="C2069">
        <v>5.52</v>
      </c>
      <c r="D2069" t="s">
        <v>2380</v>
      </c>
      <c r="E2069" t="s">
        <v>2380</v>
      </c>
      <c r="F2069" t="s">
        <v>2380</v>
      </c>
      <c r="G2069" t="s">
        <v>2381</v>
      </c>
      <c r="H2069" t="s">
        <v>2380</v>
      </c>
      <c r="I2069" s="9">
        <f>IF(MedExam_Table[[#This Row],[NumberOfMajorSurgeries]]="No major surgery",0,MedExam_Table[[#This Row],[NumberOfMajorSurgeries]])</f>
        <v>0</v>
      </c>
      <c r="J2069" t="str">
        <f>PROPER(MedExam_Table[[#This Row],[Heart Issues]])</f>
        <v>No</v>
      </c>
      <c r="K2069" t="str">
        <f>PROPER(IF(MedExam_Table[[#This Row],[smoker]]= "?","No",MedExam_Table[[#This Row],[smoker]]))</f>
        <v>No</v>
      </c>
      <c r="L2069" t="str">
        <f>IF(MedExam_Table[[#This Row],[BMI]]&lt;18.5,"Underweight",IF(MedExam_Table[[#This Row],[BMI]]&lt;25,"NormalWeight",IF(MedExam_Table[[#This Row],[BMI]]&lt;=30,"OverWeight","Obesity")))</f>
        <v>Obesity</v>
      </c>
      <c r="M2069" t="str">
        <f>IF(MedExam_Table[[#This Row],[HBA1C]]&lt;5.7,"Normal",IF(MedExam_Table[[#This Row],[HBA1C]]&lt;6.4,"Prediabetes","Diabetes"))</f>
        <v>Normal</v>
      </c>
      <c r="N2069" t="str">
        <f>PROPER(MedExam_Table[[#This Row],[Any Transplants]])</f>
        <v>No</v>
      </c>
    </row>
    <row r="2070" spans="1:14" x14ac:dyDescent="0.3">
      <c r="A2070" t="s">
        <v>1612</v>
      </c>
      <c r="B2070">
        <v>39.35</v>
      </c>
      <c r="C2070">
        <v>7.86</v>
      </c>
      <c r="D2070" t="s">
        <v>2382</v>
      </c>
      <c r="E2070" t="s">
        <v>2380</v>
      </c>
      <c r="F2070" t="s">
        <v>2380</v>
      </c>
      <c r="G2070">
        <v>1</v>
      </c>
      <c r="H2070" t="s">
        <v>2380</v>
      </c>
      <c r="I2070" s="9">
        <f>IF(MedExam_Table[[#This Row],[NumberOfMajorSurgeries]]="No major surgery",0,MedExam_Table[[#This Row],[NumberOfMajorSurgeries]])</f>
        <v>1</v>
      </c>
      <c r="J2070" t="str">
        <f>PROPER(MedExam_Table[[#This Row],[Heart Issues]])</f>
        <v>Yes</v>
      </c>
      <c r="K2070" t="str">
        <f>PROPER(IF(MedExam_Table[[#This Row],[smoker]]= "?","No",MedExam_Table[[#This Row],[smoker]]))</f>
        <v>No</v>
      </c>
      <c r="L2070" t="str">
        <f>IF(MedExam_Table[[#This Row],[BMI]]&lt;18.5,"Underweight",IF(MedExam_Table[[#This Row],[BMI]]&lt;25,"NormalWeight",IF(MedExam_Table[[#This Row],[BMI]]&lt;=30,"OverWeight","Obesity")))</f>
        <v>Obesity</v>
      </c>
      <c r="M2070" t="str">
        <f>IF(MedExam_Table[[#This Row],[HBA1C]]&lt;5.7,"Normal",IF(MedExam_Table[[#This Row],[HBA1C]]&lt;6.4,"Prediabetes","Diabetes"))</f>
        <v>Diabetes</v>
      </c>
      <c r="N2070" t="str">
        <f>PROPER(MedExam_Table[[#This Row],[Any Transplants]])</f>
        <v>No</v>
      </c>
    </row>
    <row r="2071" spans="1:14" x14ac:dyDescent="0.3">
      <c r="A2071" t="s">
        <v>2297</v>
      </c>
      <c r="B2071">
        <v>36.19</v>
      </c>
      <c r="C2071">
        <v>11.51</v>
      </c>
      <c r="D2071" t="s">
        <v>2382</v>
      </c>
      <c r="E2071" t="s">
        <v>2380</v>
      </c>
      <c r="F2071" t="s">
        <v>2380</v>
      </c>
      <c r="G2071">
        <v>1</v>
      </c>
      <c r="H2071" t="s">
        <v>2382</v>
      </c>
      <c r="I2071" s="9">
        <f>IF(MedExam_Table[[#This Row],[NumberOfMajorSurgeries]]="No major surgery",0,MedExam_Table[[#This Row],[NumberOfMajorSurgeries]])</f>
        <v>1</v>
      </c>
      <c r="J2071" t="str">
        <f>PROPER(MedExam_Table[[#This Row],[Heart Issues]])</f>
        <v>Yes</v>
      </c>
      <c r="K2071" t="str">
        <f>PROPER(IF(MedExam_Table[[#This Row],[smoker]]= "?","No",MedExam_Table[[#This Row],[smoker]]))</f>
        <v>Yes</v>
      </c>
      <c r="L2071" t="str">
        <f>IF(MedExam_Table[[#This Row],[BMI]]&lt;18.5,"Underweight",IF(MedExam_Table[[#This Row],[BMI]]&lt;25,"NormalWeight",IF(MedExam_Table[[#This Row],[BMI]]&lt;=30,"OverWeight","Obesity")))</f>
        <v>Obesity</v>
      </c>
      <c r="M2071" t="str">
        <f>IF(MedExam_Table[[#This Row],[HBA1C]]&lt;5.7,"Normal",IF(MedExam_Table[[#This Row],[HBA1C]]&lt;6.4,"Prediabetes","Diabetes"))</f>
        <v>Diabetes</v>
      </c>
      <c r="N2071" t="str">
        <f>PROPER(MedExam_Table[[#This Row],[Any Transplants]])</f>
        <v>No</v>
      </c>
    </row>
    <row r="2072" spans="1:14" x14ac:dyDescent="0.3">
      <c r="A2072" t="s">
        <v>1611</v>
      </c>
      <c r="B2072">
        <v>39.200000000000003</v>
      </c>
      <c r="C2072">
        <v>11.38</v>
      </c>
      <c r="D2072" t="s">
        <v>2380</v>
      </c>
      <c r="E2072" t="s">
        <v>2380</v>
      </c>
      <c r="F2072" t="s">
        <v>2380</v>
      </c>
      <c r="G2072" t="s">
        <v>2381</v>
      </c>
      <c r="H2072" t="s">
        <v>2380</v>
      </c>
      <c r="I2072" s="9">
        <f>IF(MedExam_Table[[#This Row],[NumberOfMajorSurgeries]]="No major surgery",0,MedExam_Table[[#This Row],[NumberOfMajorSurgeries]])</f>
        <v>0</v>
      </c>
      <c r="J2072" t="str">
        <f>PROPER(MedExam_Table[[#This Row],[Heart Issues]])</f>
        <v>No</v>
      </c>
      <c r="K2072" t="str">
        <f>PROPER(IF(MedExam_Table[[#This Row],[smoker]]= "?","No",MedExam_Table[[#This Row],[smoker]]))</f>
        <v>No</v>
      </c>
      <c r="L2072" t="str">
        <f>IF(MedExam_Table[[#This Row],[BMI]]&lt;18.5,"Underweight",IF(MedExam_Table[[#This Row],[BMI]]&lt;25,"NormalWeight",IF(MedExam_Table[[#This Row],[BMI]]&lt;=30,"OverWeight","Obesity")))</f>
        <v>Obesity</v>
      </c>
      <c r="M2072" t="str">
        <f>IF(MedExam_Table[[#This Row],[HBA1C]]&lt;5.7,"Normal",IF(MedExam_Table[[#This Row],[HBA1C]]&lt;6.4,"Prediabetes","Diabetes"))</f>
        <v>Diabetes</v>
      </c>
      <c r="N2072" t="str">
        <f>PROPER(MedExam_Table[[#This Row],[Any Transplants]])</f>
        <v>No</v>
      </c>
    </row>
    <row r="2073" spans="1:14" x14ac:dyDescent="0.3">
      <c r="A2073" t="s">
        <v>1610</v>
      </c>
      <c r="B2073">
        <v>39.159999999999997</v>
      </c>
      <c r="C2073">
        <v>10.48</v>
      </c>
      <c r="D2073" t="s">
        <v>2380</v>
      </c>
      <c r="E2073" t="s">
        <v>2380</v>
      </c>
      <c r="F2073" t="s">
        <v>2380</v>
      </c>
      <c r="G2073" t="s">
        <v>2381</v>
      </c>
      <c r="H2073" t="s">
        <v>2380</v>
      </c>
      <c r="I2073" s="9">
        <f>IF(MedExam_Table[[#This Row],[NumberOfMajorSurgeries]]="No major surgery",0,MedExam_Table[[#This Row],[NumberOfMajorSurgeries]])</f>
        <v>0</v>
      </c>
      <c r="J2073" t="str">
        <f>PROPER(MedExam_Table[[#This Row],[Heart Issues]])</f>
        <v>No</v>
      </c>
      <c r="K2073" t="str">
        <f>PROPER(IF(MedExam_Table[[#This Row],[smoker]]= "?","No",MedExam_Table[[#This Row],[smoker]]))</f>
        <v>No</v>
      </c>
      <c r="L2073" t="str">
        <f>IF(MedExam_Table[[#This Row],[BMI]]&lt;18.5,"Underweight",IF(MedExam_Table[[#This Row],[BMI]]&lt;25,"NormalWeight",IF(MedExam_Table[[#This Row],[BMI]]&lt;=30,"OverWeight","Obesity")))</f>
        <v>Obesity</v>
      </c>
      <c r="M2073" t="str">
        <f>IF(MedExam_Table[[#This Row],[HBA1C]]&lt;5.7,"Normal",IF(MedExam_Table[[#This Row],[HBA1C]]&lt;6.4,"Prediabetes","Diabetes"))</f>
        <v>Diabetes</v>
      </c>
      <c r="N2073" t="str">
        <f>PROPER(MedExam_Table[[#This Row],[Any Transplants]])</f>
        <v>No</v>
      </c>
    </row>
    <row r="2074" spans="1:14" x14ac:dyDescent="0.3">
      <c r="A2074" t="s">
        <v>1609</v>
      </c>
      <c r="B2074">
        <v>44.1</v>
      </c>
      <c r="C2074">
        <v>5.04</v>
      </c>
      <c r="D2074" t="s">
        <v>2382</v>
      </c>
      <c r="E2074" t="s">
        <v>2380</v>
      </c>
      <c r="F2074" t="s">
        <v>2380</v>
      </c>
      <c r="G2074" t="s">
        <v>2381</v>
      </c>
      <c r="H2074" t="s">
        <v>2380</v>
      </c>
      <c r="I2074" s="9">
        <f>IF(MedExam_Table[[#This Row],[NumberOfMajorSurgeries]]="No major surgery",0,MedExam_Table[[#This Row],[NumberOfMajorSurgeries]])</f>
        <v>0</v>
      </c>
      <c r="J2074" t="str">
        <f>PROPER(MedExam_Table[[#This Row],[Heart Issues]])</f>
        <v>Yes</v>
      </c>
      <c r="K2074" t="str">
        <f>PROPER(IF(MedExam_Table[[#This Row],[smoker]]= "?","No",MedExam_Table[[#This Row],[smoker]]))</f>
        <v>No</v>
      </c>
      <c r="L2074" t="str">
        <f>IF(MedExam_Table[[#This Row],[BMI]]&lt;18.5,"Underweight",IF(MedExam_Table[[#This Row],[BMI]]&lt;25,"NormalWeight",IF(MedExam_Table[[#This Row],[BMI]]&lt;=30,"OverWeight","Obesity")))</f>
        <v>Obesity</v>
      </c>
      <c r="M2074" t="str">
        <f>IF(MedExam_Table[[#This Row],[HBA1C]]&lt;5.7,"Normal",IF(MedExam_Table[[#This Row],[HBA1C]]&lt;6.4,"Prediabetes","Diabetes"))</f>
        <v>Normal</v>
      </c>
      <c r="N2074" t="str">
        <f>PROPER(MedExam_Table[[#This Row],[Any Transplants]])</f>
        <v>No</v>
      </c>
    </row>
    <row r="2075" spans="1:14" x14ac:dyDescent="0.3">
      <c r="A2075" t="s">
        <v>1608</v>
      </c>
      <c r="B2075">
        <v>33.200000000000003</v>
      </c>
      <c r="C2075">
        <v>9.06</v>
      </c>
      <c r="D2075" t="s">
        <v>2380</v>
      </c>
      <c r="E2075" t="s">
        <v>2380</v>
      </c>
      <c r="F2075" t="s">
        <v>2380</v>
      </c>
      <c r="G2075" t="s">
        <v>2381</v>
      </c>
      <c r="H2075" t="s">
        <v>2380</v>
      </c>
      <c r="I2075" s="9">
        <f>IF(MedExam_Table[[#This Row],[NumberOfMajorSurgeries]]="No major surgery",0,MedExam_Table[[#This Row],[NumberOfMajorSurgeries]])</f>
        <v>0</v>
      </c>
      <c r="J2075" t="str">
        <f>PROPER(MedExam_Table[[#This Row],[Heart Issues]])</f>
        <v>No</v>
      </c>
      <c r="K2075" t="str">
        <f>PROPER(IF(MedExam_Table[[#This Row],[smoker]]= "?","No",MedExam_Table[[#This Row],[smoker]]))</f>
        <v>No</v>
      </c>
      <c r="L2075" t="str">
        <f>IF(MedExam_Table[[#This Row],[BMI]]&lt;18.5,"Underweight",IF(MedExam_Table[[#This Row],[BMI]]&lt;25,"NormalWeight",IF(MedExam_Table[[#This Row],[BMI]]&lt;=30,"OverWeight","Obesity")))</f>
        <v>Obesity</v>
      </c>
      <c r="M2075" t="str">
        <f>IF(MedExam_Table[[#This Row],[HBA1C]]&lt;5.7,"Normal",IF(MedExam_Table[[#This Row],[HBA1C]]&lt;6.4,"Prediabetes","Diabetes"))</f>
        <v>Diabetes</v>
      </c>
      <c r="N2075" t="str">
        <f>PROPER(MedExam_Table[[#This Row],[Any Transplants]])</f>
        <v>No</v>
      </c>
    </row>
    <row r="2076" spans="1:14" x14ac:dyDescent="0.3">
      <c r="A2076" t="s">
        <v>1607</v>
      </c>
      <c r="B2076">
        <v>29.92</v>
      </c>
      <c r="C2076">
        <v>11.07</v>
      </c>
      <c r="D2076" t="s">
        <v>2380</v>
      </c>
      <c r="E2076" t="s">
        <v>2380</v>
      </c>
      <c r="F2076" t="s">
        <v>2380</v>
      </c>
      <c r="G2076" t="s">
        <v>2381</v>
      </c>
      <c r="H2076" t="s">
        <v>2380</v>
      </c>
      <c r="I2076" s="9">
        <f>IF(MedExam_Table[[#This Row],[NumberOfMajorSurgeries]]="No major surgery",0,MedExam_Table[[#This Row],[NumberOfMajorSurgeries]])</f>
        <v>0</v>
      </c>
      <c r="J2076" t="str">
        <f>PROPER(MedExam_Table[[#This Row],[Heart Issues]])</f>
        <v>No</v>
      </c>
      <c r="K2076" t="str">
        <f>PROPER(IF(MedExam_Table[[#This Row],[smoker]]= "?","No",MedExam_Table[[#This Row],[smoker]]))</f>
        <v>No</v>
      </c>
      <c r="L2076" t="str">
        <f>IF(MedExam_Table[[#This Row],[BMI]]&lt;18.5,"Underweight",IF(MedExam_Table[[#This Row],[BMI]]&lt;25,"NormalWeight",IF(MedExam_Table[[#This Row],[BMI]]&lt;=30,"OverWeight","Obesity")))</f>
        <v>OverWeight</v>
      </c>
      <c r="M2076" t="str">
        <f>IF(MedExam_Table[[#This Row],[HBA1C]]&lt;5.7,"Normal",IF(MedExam_Table[[#This Row],[HBA1C]]&lt;6.4,"Prediabetes","Diabetes"))</f>
        <v>Diabetes</v>
      </c>
      <c r="N2076" t="str">
        <f>PROPER(MedExam_Table[[#This Row],[Any Transplants]])</f>
        <v>No</v>
      </c>
    </row>
    <row r="2077" spans="1:14" x14ac:dyDescent="0.3">
      <c r="A2077" t="s">
        <v>1606</v>
      </c>
      <c r="B2077">
        <v>25</v>
      </c>
      <c r="C2077">
        <v>10.45</v>
      </c>
      <c r="D2077" t="s">
        <v>2380</v>
      </c>
      <c r="E2077" t="s">
        <v>2380</v>
      </c>
      <c r="F2077" t="s">
        <v>2380</v>
      </c>
      <c r="G2077" t="s">
        <v>2381</v>
      </c>
      <c r="H2077" t="s">
        <v>2380</v>
      </c>
      <c r="I2077" s="9">
        <f>IF(MedExam_Table[[#This Row],[NumberOfMajorSurgeries]]="No major surgery",0,MedExam_Table[[#This Row],[NumberOfMajorSurgeries]])</f>
        <v>0</v>
      </c>
      <c r="J2077" t="str">
        <f>PROPER(MedExam_Table[[#This Row],[Heart Issues]])</f>
        <v>No</v>
      </c>
      <c r="K2077" t="str">
        <f>PROPER(IF(MedExam_Table[[#This Row],[smoker]]= "?","No",MedExam_Table[[#This Row],[smoker]]))</f>
        <v>No</v>
      </c>
      <c r="L2077" t="str">
        <f>IF(MedExam_Table[[#This Row],[BMI]]&lt;18.5,"Underweight",IF(MedExam_Table[[#This Row],[BMI]]&lt;25,"NormalWeight",IF(MedExam_Table[[#This Row],[BMI]]&lt;=30,"OverWeight","Obesity")))</f>
        <v>OverWeight</v>
      </c>
      <c r="M2077" t="str">
        <f>IF(MedExam_Table[[#This Row],[HBA1C]]&lt;5.7,"Normal",IF(MedExam_Table[[#This Row],[HBA1C]]&lt;6.4,"Prediabetes","Diabetes"))</f>
        <v>Diabetes</v>
      </c>
      <c r="N2077" t="str">
        <f>PROPER(MedExam_Table[[#This Row],[Any Transplants]])</f>
        <v>No</v>
      </c>
    </row>
    <row r="2078" spans="1:14" x14ac:dyDescent="0.3">
      <c r="A2078" t="s">
        <v>1605</v>
      </c>
      <c r="B2078">
        <v>38.869999999999997</v>
      </c>
      <c r="C2078">
        <v>8.6300000000000008</v>
      </c>
      <c r="D2078" t="s">
        <v>2382</v>
      </c>
      <c r="E2078" t="s">
        <v>2380</v>
      </c>
      <c r="F2078" t="s">
        <v>2380</v>
      </c>
      <c r="G2078">
        <v>1</v>
      </c>
      <c r="H2078" t="s">
        <v>2380</v>
      </c>
      <c r="I2078" s="9">
        <f>IF(MedExam_Table[[#This Row],[NumberOfMajorSurgeries]]="No major surgery",0,MedExam_Table[[#This Row],[NumberOfMajorSurgeries]])</f>
        <v>1</v>
      </c>
      <c r="J2078" t="str">
        <f>PROPER(MedExam_Table[[#This Row],[Heart Issues]])</f>
        <v>Yes</v>
      </c>
      <c r="K2078" t="str">
        <f>PROPER(IF(MedExam_Table[[#This Row],[smoker]]= "?","No",MedExam_Table[[#This Row],[smoker]]))</f>
        <v>No</v>
      </c>
      <c r="L2078" t="str">
        <f>IF(MedExam_Table[[#This Row],[BMI]]&lt;18.5,"Underweight",IF(MedExam_Table[[#This Row],[BMI]]&lt;25,"NormalWeight",IF(MedExam_Table[[#This Row],[BMI]]&lt;=30,"OverWeight","Obesity")))</f>
        <v>Obesity</v>
      </c>
      <c r="M2078" t="str">
        <f>IF(MedExam_Table[[#This Row],[HBA1C]]&lt;5.7,"Normal",IF(MedExam_Table[[#This Row],[HBA1C]]&lt;6.4,"Prediabetes","Diabetes"))</f>
        <v>Diabetes</v>
      </c>
      <c r="N2078" t="str">
        <f>PROPER(MedExam_Table[[#This Row],[Any Transplants]])</f>
        <v>No</v>
      </c>
    </row>
    <row r="2079" spans="1:14" x14ac:dyDescent="0.3">
      <c r="A2079" t="s">
        <v>1604</v>
      </c>
      <c r="B2079">
        <v>32.299999999999997</v>
      </c>
      <c r="C2079">
        <v>5.28</v>
      </c>
      <c r="D2079" t="s">
        <v>2382</v>
      </c>
      <c r="E2079" t="s">
        <v>2380</v>
      </c>
      <c r="F2079" t="s">
        <v>2380</v>
      </c>
      <c r="G2079">
        <v>2</v>
      </c>
      <c r="H2079" t="s">
        <v>2380</v>
      </c>
      <c r="I2079" s="9">
        <f>IF(MedExam_Table[[#This Row],[NumberOfMajorSurgeries]]="No major surgery",0,MedExam_Table[[#This Row],[NumberOfMajorSurgeries]])</f>
        <v>2</v>
      </c>
      <c r="J2079" t="str">
        <f>PROPER(MedExam_Table[[#This Row],[Heart Issues]])</f>
        <v>Yes</v>
      </c>
      <c r="K2079" t="str">
        <f>PROPER(IF(MedExam_Table[[#This Row],[smoker]]= "?","No",MedExam_Table[[#This Row],[smoker]]))</f>
        <v>No</v>
      </c>
      <c r="L2079" t="str">
        <f>IF(MedExam_Table[[#This Row],[BMI]]&lt;18.5,"Underweight",IF(MedExam_Table[[#This Row],[BMI]]&lt;25,"NormalWeight",IF(MedExam_Table[[#This Row],[BMI]]&lt;=30,"OverWeight","Obesity")))</f>
        <v>Obesity</v>
      </c>
      <c r="M2079" t="str">
        <f>IF(MedExam_Table[[#This Row],[HBA1C]]&lt;5.7,"Normal",IF(MedExam_Table[[#This Row],[HBA1C]]&lt;6.4,"Prediabetes","Diabetes"))</f>
        <v>Normal</v>
      </c>
      <c r="N2079" t="str">
        <f>PROPER(MedExam_Table[[#This Row],[Any Transplants]])</f>
        <v>No</v>
      </c>
    </row>
    <row r="2080" spans="1:14" x14ac:dyDescent="0.3">
      <c r="A2080" t="s">
        <v>1603</v>
      </c>
      <c r="B2080">
        <v>31.16</v>
      </c>
      <c r="C2080">
        <v>7.49</v>
      </c>
      <c r="D2080" t="s">
        <v>2382</v>
      </c>
      <c r="E2080" t="s">
        <v>2380</v>
      </c>
      <c r="F2080" t="s">
        <v>2380</v>
      </c>
      <c r="G2080">
        <v>2</v>
      </c>
      <c r="H2080" t="s">
        <v>2380</v>
      </c>
      <c r="I2080" s="9">
        <f>IF(MedExam_Table[[#This Row],[NumberOfMajorSurgeries]]="No major surgery",0,MedExam_Table[[#This Row],[NumberOfMajorSurgeries]])</f>
        <v>2</v>
      </c>
      <c r="J2080" t="str">
        <f>PROPER(MedExam_Table[[#This Row],[Heart Issues]])</f>
        <v>Yes</v>
      </c>
      <c r="K2080" t="str">
        <f>PROPER(IF(MedExam_Table[[#This Row],[smoker]]= "?","No",MedExam_Table[[#This Row],[smoker]]))</f>
        <v>No</v>
      </c>
      <c r="L2080" t="str">
        <f>IF(MedExam_Table[[#This Row],[BMI]]&lt;18.5,"Underweight",IF(MedExam_Table[[#This Row],[BMI]]&lt;25,"NormalWeight",IF(MedExam_Table[[#This Row],[BMI]]&lt;=30,"OverWeight","Obesity")))</f>
        <v>Obesity</v>
      </c>
      <c r="M2080" t="str">
        <f>IF(MedExam_Table[[#This Row],[HBA1C]]&lt;5.7,"Normal",IF(MedExam_Table[[#This Row],[HBA1C]]&lt;6.4,"Prediabetes","Diabetes"))</f>
        <v>Diabetes</v>
      </c>
      <c r="N2080" t="str">
        <f>PROPER(MedExam_Table[[#This Row],[Any Transplants]])</f>
        <v>No</v>
      </c>
    </row>
    <row r="2081" spans="1:14" x14ac:dyDescent="0.3">
      <c r="A2081" t="s">
        <v>1602</v>
      </c>
      <c r="B2081">
        <v>54.59</v>
      </c>
      <c r="C2081">
        <v>4.2699999999999996</v>
      </c>
      <c r="D2081" t="s">
        <v>2380</v>
      </c>
      <c r="E2081" t="s">
        <v>2380</v>
      </c>
      <c r="F2081" t="s">
        <v>2380</v>
      </c>
      <c r="G2081" t="s">
        <v>2381</v>
      </c>
      <c r="H2081" t="s">
        <v>2380</v>
      </c>
      <c r="I2081" s="9">
        <f>IF(MedExam_Table[[#This Row],[NumberOfMajorSurgeries]]="No major surgery",0,MedExam_Table[[#This Row],[NumberOfMajorSurgeries]])</f>
        <v>0</v>
      </c>
      <c r="J2081" t="str">
        <f>PROPER(MedExam_Table[[#This Row],[Heart Issues]])</f>
        <v>No</v>
      </c>
      <c r="K2081" t="str">
        <f>PROPER(IF(MedExam_Table[[#This Row],[smoker]]= "?","No",MedExam_Table[[#This Row],[smoker]]))</f>
        <v>No</v>
      </c>
      <c r="L2081" t="str">
        <f>IF(MedExam_Table[[#This Row],[BMI]]&lt;18.5,"Underweight",IF(MedExam_Table[[#This Row],[BMI]]&lt;25,"NormalWeight",IF(MedExam_Table[[#This Row],[BMI]]&lt;=30,"OverWeight","Obesity")))</f>
        <v>Obesity</v>
      </c>
      <c r="M2081" t="str">
        <f>IF(MedExam_Table[[#This Row],[HBA1C]]&lt;5.7,"Normal",IF(MedExam_Table[[#This Row],[HBA1C]]&lt;6.4,"Prediabetes","Diabetes"))</f>
        <v>Normal</v>
      </c>
      <c r="N2081" t="str">
        <f>PROPER(MedExam_Table[[#This Row],[Any Transplants]])</f>
        <v>No</v>
      </c>
    </row>
    <row r="2082" spans="1:14" x14ac:dyDescent="0.3">
      <c r="A2082" t="s">
        <v>2296</v>
      </c>
      <c r="B2082">
        <v>34.6</v>
      </c>
      <c r="C2082">
        <v>5.99</v>
      </c>
      <c r="D2082" t="s">
        <v>2382</v>
      </c>
      <c r="E2082" t="s">
        <v>2380</v>
      </c>
      <c r="F2082" t="s">
        <v>2380</v>
      </c>
      <c r="G2082" t="s">
        <v>2381</v>
      </c>
      <c r="H2082" t="s">
        <v>2382</v>
      </c>
      <c r="I2082" s="9">
        <f>IF(MedExam_Table[[#This Row],[NumberOfMajorSurgeries]]="No major surgery",0,MedExam_Table[[#This Row],[NumberOfMajorSurgeries]])</f>
        <v>0</v>
      </c>
      <c r="J2082" t="str">
        <f>PROPER(MedExam_Table[[#This Row],[Heart Issues]])</f>
        <v>Yes</v>
      </c>
      <c r="K2082" t="str">
        <f>PROPER(IF(MedExam_Table[[#This Row],[smoker]]= "?","No",MedExam_Table[[#This Row],[smoker]]))</f>
        <v>Yes</v>
      </c>
      <c r="L2082" t="str">
        <f>IF(MedExam_Table[[#This Row],[BMI]]&lt;18.5,"Underweight",IF(MedExam_Table[[#This Row],[BMI]]&lt;25,"NormalWeight",IF(MedExam_Table[[#This Row],[BMI]]&lt;=30,"OverWeight","Obesity")))</f>
        <v>Obesity</v>
      </c>
      <c r="M2082" t="str">
        <f>IF(MedExam_Table[[#This Row],[HBA1C]]&lt;5.7,"Normal",IF(MedExam_Table[[#This Row],[HBA1C]]&lt;6.4,"Prediabetes","Diabetes"))</f>
        <v>Prediabetes</v>
      </c>
      <c r="N2082" t="str">
        <f>PROPER(MedExam_Table[[#This Row],[Any Transplants]])</f>
        <v>No</v>
      </c>
    </row>
    <row r="2083" spans="1:14" x14ac:dyDescent="0.3">
      <c r="A2083" t="s">
        <v>1601</v>
      </c>
      <c r="B2083">
        <v>21.09</v>
      </c>
      <c r="C2083">
        <v>9.2200000000000006</v>
      </c>
      <c r="D2083" t="s">
        <v>2382</v>
      </c>
      <c r="E2083" t="s">
        <v>2380</v>
      </c>
      <c r="F2083" t="s">
        <v>2380</v>
      </c>
      <c r="G2083">
        <v>2</v>
      </c>
      <c r="H2083" t="s">
        <v>2380</v>
      </c>
      <c r="I2083" s="9">
        <f>IF(MedExam_Table[[#This Row],[NumberOfMajorSurgeries]]="No major surgery",0,MedExam_Table[[#This Row],[NumberOfMajorSurgeries]])</f>
        <v>2</v>
      </c>
      <c r="J2083" t="str">
        <f>PROPER(MedExam_Table[[#This Row],[Heart Issues]])</f>
        <v>Yes</v>
      </c>
      <c r="K2083" t="str">
        <f>PROPER(IF(MedExam_Table[[#This Row],[smoker]]= "?","No",MedExam_Table[[#This Row],[smoker]]))</f>
        <v>No</v>
      </c>
      <c r="L2083" t="str">
        <f>IF(MedExam_Table[[#This Row],[BMI]]&lt;18.5,"Underweight",IF(MedExam_Table[[#This Row],[BMI]]&lt;25,"NormalWeight",IF(MedExam_Table[[#This Row],[BMI]]&lt;=30,"OverWeight","Obesity")))</f>
        <v>NormalWeight</v>
      </c>
      <c r="M2083" t="str">
        <f>IF(MedExam_Table[[#This Row],[HBA1C]]&lt;5.7,"Normal",IF(MedExam_Table[[#This Row],[HBA1C]]&lt;6.4,"Prediabetes","Diabetes"))</f>
        <v>Diabetes</v>
      </c>
      <c r="N2083" t="str">
        <f>PROPER(MedExam_Table[[#This Row],[Any Transplants]])</f>
        <v>No</v>
      </c>
    </row>
    <row r="2084" spans="1:14" x14ac:dyDescent="0.3">
      <c r="A2084" t="s">
        <v>1600</v>
      </c>
      <c r="B2084">
        <v>52.41</v>
      </c>
      <c r="C2084">
        <v>5.99</v>
      </c>
      <c r="D2084" t="s">
        <v>2380</v>
      </c>
      <c r="E2084" t="s">
        <v>2380</v>
      </c>
      <c r="F2084" t="s">
        <v>2380</v>
      </c>
      <c r="G2084">
        <v>1</v>
      </c>
      <c r="H2084" t="s">
        <v>2380</v>
      </c>
      <c r="I2084" s="9">
        <f>IF(MedExam_Table[[#This Row],[NumberOfMajorSurgeries]]="No major surgery",0,MedExam_Table[[#This Row],[NumberOfMajorSurgeries]])</f>
        <v>1</v>
      </c>
      <c r="J2084" t="str">
        <f>PROPER(MedExam_Table[[#This Row],[Heart Issues]])</f>
        <v>No</v>
      </c>
      <c r="K2084" t="str">
        <f>PROPER(IF(MedExam_Table[[#This Row],[smoker]]= "?","No",MedExam_Table[[#This Row],[smoker]]))</f>
        <v>No</v>
      </c>
      <c r="L2084" t="str">
        <f>IF(MedExam_Table[[#This Row],[BMI]]&lt;18.5,"Underweight",IF(MedExam_Table[[#This Row],[BMI]]&lt;25,"NormalWeight",IF(MedExam_Table[[#This Row],[BMI]]&lt;=30,"OverWeight","Obesity")))</f>
        <v>Obesity</v>
      </c>
      <c r="M2084" t="str">
        <f>IF(MedExam_Table[[#This Row],[HBA1C]]&lt;5.7,"Normal",IF(MedExam_Table[[#This Row],[HBA1C]]&lt;6.4,"Prediabetes","Diabetes"))</f>
        <v>Prediabetes</v>
      </c>
      <c r="N2084" t="str">
        <f>PROPER(MedExam_Table[[#This Row],[Any Transplants]])</f>
        <v>No</v>
      </c>
    </row>
    <row r="2085" spans="1:14" x14ac:dyDescent="0.3">
      <c r="A2085" t="s">
        <v>1599</v>
      </c>
      <c r="B2085">
        <v>41.47</v>
      </c>
      <c r="C2085">
        <v>5.86</v>
      </c>
      <c r="D2085" t="s">
        <v>2382</v>
      </c>
      <c r="E2085" t="s">
        <v>2380</v>
      </c>
      <c r="F2085" t="s">
        <v>2380</v>
      </c>
      <c r="G2085">
        <v>2</v>
      </c>
      <c r="H2085" t="s">
        <v>2380</v>
      </c>
      <c r="I2085" s="9">
        <f>IF(MedExam_Table[[#This Row],[NumberOfMajorSurgeries]]="No major surgery",0,MedExam_Table[[#This Row],[NumberOfMajorSurgeries]])</f>
        <v>2</v>
      </c>
      <c r="J2085" t="str">
        <f>PROPER(MedExam_Table[[#This Row],[Heart Issues]])</f>
        <v>Yes</v>
      </c>
      <c r="K2085" t="str">
        <f>PROPER(IF(MedExam_Table[[#This Row],[smoker]]= "?","No",MedExam_Table[[#This Row],[smoker]]))</f>
        <v>No</v>
      </c>
      <c r="L2085" t="str">
        <f>IF(MedExam_Table[[#This Row],[BMI]]&lt;18.5,"Underweight",IF(MedExam_Table[[#This Row],[BMI]]&lt;25,"NormalWeight",IF(MedExam_Table[[#This Row],[BMI]]&lt;=30,"OverWeight","Obesity")))</f>
        <v>Obesity</v>
      </c>
      <c r="M2085" t="str">
        <f>IF(MedExam_Table[[#This Row],[HBA1C]]&lt;5.7,"Normal",IF(MedExam_Table[[#This Row],[HBA1C]]&lt;6.4,"Prediabetes","Diabetes"))</f>
        <v>Prediabetes</v>
      </c>
      <c r="N2085" t="str">
        <f>PROPER(MedExam_Table[[#This Row],[Any Transplants]])</f>
        <v>No</v>
      </c>
    </row>
    <row r="2086" spans="1:14" x14ac:dyDescent="0.3">
      <c r="A2086" t="s">
        <v>1598</v>
      </c>
      <c r="B2086">
        <v>33.1</v>
      </c>
      <c r="C2086">
        <v>5.19</v>
      </c>
      <c r="D2086" t="s">
        <v>2382</v>
      </c>
      <c r="E2086" t="s">
        <v>2380</v>
      </c>
      <c r="F2086" t="s">
        <v>2380</v>
      </c>
      <c r="G2086">
        <v>2</v>
      </c>
      <c r="H2086" t="s">
        <v>2380</v>
      </c>
      <c r="I2086" s="9">
        <f>IF(MedExam_Table[[#This Row],[NumberOfMajorSurgeries]]="No major surgery",0,MedExam_Table[[#This Row],[NumberOfMajorSurgeries]])</f>
        <v>2</v>
      </c>
      <c r="J2086" t="str">
        <f>PROPER(MedExam_Table[[#This Row],[Heart Issues]])</f>
        <v>Yes</v>
      </c>
      <c r="K2086" t="str">
        <f>PROPER(IF(MedExam_Table[[#This Row],[smoker]]= "?","No",MedExam_Table[[#This Row],[smoker]]))</f>
        <v>No</v>
      </c>
      <c r="L2086" t="str">
        <f>IF(MedExam_Table[[#This Row],[BMI]]&lt;18.5,"Underweight",IF(MedExam_Table[[#This Row],[BMI]]&lt;25,"NormalWeight",IF(MedExam_Table[[#This Row],[BMI]]&lt;=30,"OverWeight","Obesity")))</f>
        <v>Obesity</v>
      </c>
      <c r="M2086" t="str">
        <f>IF(MedExam_Table[[#This Row],[HBA1C]]&lt;5.7,"Normal",IF(MedExam_Table[[#This Row],[HBA1C]]&lt;6.4,"Prediabetes","Diabetes"))</f>
        <v>Normal</v>
      </c>
      <c r="N2086" t="str">
        <f>PROPER(MedExam_Table[[#This Row],[Any Transplants]])</f>
        <v>No</v>
      </c>
    </row>
    <row r="2087" spans="1:14" x14ac:dyDescent="0.3">
      <c r="A2087" t="s">
        <v>1597</v>
      </c>
      <c r="B2087">
        <v>30.8</v>
      </c>
      <c r="C2087">
        <v>4.37</v>
      </c>
      <c r="D2087" t="s">
        <v>2382</v>
      </c>
      <c r="E2087" t="s">
        <v>2380</v>
      </c>
      <c r="F2087" t="s">
        <v>2380</v>
      </c>
      <c r="G2087">
        <v>2</v>
      </c>
      <c r="H2087" t="s">
        <v>2380</v>
      </c>
      <c r="I2087" s="9">
        <f>IF(MedExam_Table[[#This Row],[NumberOfMajorSurgeries]]="No major surgery",0,MedExam_Table[[#This Row],[NumberOfMajorSurgeries]])</f>
        <v>2</v>
      </c>
      <c r="J2087" t="str">
        <f>PROPER(MedExam_Table[[#This Row],[Heart Issues]])</f>
        <v>Yes</v>
      </c>
      <c r="K2087" t="str">
        <f>PROPER(IF(MedExam_Table[[#This Row],[smoker]]= "?","No",MedExam_Table[[#This Row],[smoker]]))</f>
        <v>No</v>
      </c>
      <c r="L2087" t="str">
        <f>IF(MedExam_Table[[#This Row],[BMI]]&lt;18.5,"Underweight",IF(MedExam_Table[[#This Row],[BMI]]&lt;25,"NormalWeight",IF(MedExam_Table[[#This Row],[BMI]]&lt;=30,"OverWeight","Obesity")))</f>
        <v>Obesity</v>
      </c>
      <c r="M2087" t="str">
        <f>IF(MedExam_Table[[#This Row],[HBA1C]]&lt;5.7,"Normal",IF(MedExam_Table[[#This Row],[HBA1C]]&lt;6.4,"Prediabetes","Diabetes"))</f>
        <v>Normal</v>
      </c>
      <c r="N2087" t="str">
        <f>PROPER(MedExam_Table[[#This Row],[Any Transplants]])</f>
        <v>No</v>
      </c>
    </row>
    <row r="2088" spans="1:14" x14ac:dyDescent="0.3">
      <c r="A2088" t="s">
        <v>1596</v>
      </c>
      <c r="B2088">
        <v>42.06</v>
      </c>
      <c r="C2088">
        <v>5.32</v>
      </c>
      <c r="D2088" t="s">
        <v>2380</v>
      </c>
      <c r="E2088" t="s">
        <v>2380</v>
      </c>
      <c r="F2088" t="s">
        <v>2380</v>
      </c>
      <c r="G2088">
        <v>1</v>
      </c>
      <c r="H2088" t="s">
        <v>2380</v>
      </c>
      <c r="I2088" s="9">
        <f>IF(MedExam_Table[[#This Row],[NumberOfMajorSurgeries]]="No major surgery",0,MedExam_Table[[#This Row],[NumberOfMajorSurgeries]])</f>
        <v>1</v>
      </c>
      <c r="J2088" t="str">
        <f>PROPER(MedExam_Table[[#This Row],[Heart Issues]])</f>
        <v>No</v>
      </c>
      <c r="K2088" t="str">
        <f>PROPER(IF(MedExam_Table[[#This Row],[smoker]]= "?","No",MedExam_Table[[#This Row],[smoker]]))</f>
        <v>No</v>
      </c>
      <c r="L2088" t="str">
        <f>IF(MedExam_Table[[#This Row],[BMI]]&lt;18.5,"Underweight",IF(MedExam_Table[[#This Row],[BMI]]&lt;25,"NormalWeight",IF(MedExam_Table[[#This Row],[BMI]]&lt;=30,"OverWeight","Obesity")))</f>
        <v>Obesity</v>
      </c>
      <c r="M2088" t="str">
        <f>IF(MedExam_Table[[#This Row],[HBA1C]]&lt;5.7,"Normal",IF(MedExam_Table[[#This Row],[HBA1C]]&lt;6.4,"Prediabetes","Diabetes"))</f>
        <v>Normal</v>
      </c>
      <c r="N2088" t="str">
        <f>PROPER(MedExam_Table[[#This Row],[Any Transplants]])</f>
        <v>No</v>
      </c>
    </row>
    <row r="2089" spans="1:14" x14ac:dyDescent="0.3">
      <c r="A2089" t="s">
        <v>1595</v>
      </c>
      <c r="B2089">
        <v>39.270000000000003</v>
      </c>
      <c r="C2089">
        <v>5.64</v>
      </c>
      <c r="D2089" t="s">
        <v>2380</v>
      </c>
      <c r="E2089" t="s">
        <v>2380</v>
      </c>
      <c r="F2089" t="s">
        <v>2383</v>
      </c>
      <c r="G2089">
        <v>1</v>
      </c>
      <c r="H2089" t="s">
        <v>2380</v>
      </c>
      <c r="I2089" s="9">
        <f>IF(MedExam_Table[[#This Row],[NumberOfMajorSurgeries]]="No major surgery",0,MedExam_Table[[#This Row],[NumberOfMajorSurgeries]])</f>
        <v>1</v>
      </c>
      <c r="J2089" t="str">
        <f>PROPER(MedExam_Table[[#This Row],[Heart Issues]])</f>
        <v>No</v>
      </c>
      <c r="K2089" t="str">
        <f>PROPER(IF(MedExam_Table[[#This Row],[smoker]]= "?","No",MedExam_Table[[#This Row],[smoker]]))</f>
        <v>No</v>
      </c>
      <c r="L2089" t="str">
        <f>IF(MedExam_Table[[#This Row],[BMI]]&lt;18.5,"Underweight",IF(MedExam_Table[[#This Row],[BMI]]&lt;25,"NormalWeight",IF(MedExam_Table[[#This Row],[BMI]]&lt;=30,"OverWeight","Obesity")))</f>
        <v>Obesity</v>
      </c>
      <c r="M2089" t="str">
        <f>IF(MedExam_Table[[#This Row],[HBA1C]]&lt;5.7,"Normal",IF(MedExam_Table[[#This Row],[HBA1C]]&lt;6.4,"Prediabetes","Diabetes"))</f>
        <v>Normal</v>
      </c>
      <c r="N2089" t="str">
        <f>PROPER(MedExam_Table[[#This Row],[Any Transplants]])</f>
        <v>No</v>
      </c>
    </row>
    <row r="2090" spans="1:14" x14ac:dyDescent="0.3">
      <c r="A2090" t="s">
        <v>1594</v>
      </c>
      <c r="B2090">
        <v>30.71</v>
      </c>
      <c r="C2090">
        <v>5.59</v>
      </c>
      <c r="D2090" t="s">
        <v>2382</v>
      </c>
      <c r="E2090" t="s">
        <v>2380</v>
      </c>
      <c r="F2090" t="s">
        <v>2380</v>
      </c>
      <c r="G2090">
        <v>1</v>
      </c>
      <c r="H2090" t="s">
        <v>2380</v>
      </c>
      <c r="I2090" s="9">
        <f>IF(MedExam_Table[[#This Row],[NumberOfMajorSurgeries]]="No major surgery",0,MedExam_Table[[#This Row],[NumberOfMajorSurgeries]])</f>
        <v>1</v>
      </c>
      <c r="J2090" t="str">
        <f>PROPER(MedExam_Table[[#This Row],[Heart Issues]])</f>
        <v>Yes</v>
      </c>
      <c r="K2090" t="str">
        <f>PROPER(IF(MedExam_Table[[#This Row],[smoker]]= "?","No",MedExam_Table[[#This Row],[smoker]]))</f>
        <v>No</v>
      </c>
      <c r="L2090" t="str">
        <f>IF(MedExam_Table[[#This Row],[BMI]]&lt;18.5,"Underweight",IF(MedExam_Table[[#This Row],[BMI]]&lt;25,"NormalWeight",IF(MedExam_Table[[#This Row],[BMI]]&lt;=30,"OverWeight","Obesity")))</f>
        <v>Obesity</v>
      </c>
      <c r="M2090" t="str">
        <f>IF(MedExam_Table[[#This Row],[HBA1C]]&lt;5.7,"Normal",IF(MedExam_Table[[#This Row],[HBA1C]]&lt;6.4,"Prediabetes","Diabetes"))</f>
        <v>Normal</v>
      </c>
      <c r="N2090" t="str">
        <f>PROPER(MedExam_Table[[#This Row],[Any Transplants]])</f>
        <v>No</v>
      </c>
    </row>
    <row r="2091" spans="1:14" x14ac:dyDescent="0.3">
      <c r="A2091" t="s">
        <v>1593</v>
      </c>
      <c r="B2091">
        <v>47.19</v>
      </c>
      <c r="C2091">
        <v>5.29</v>
      </c>
      <c r="D2091" t="s">
        <v>2380</v>
      </c>
      <c r="E2091" t="s">
        <v>2380</v>
      </c>
      <c r="F2091" t="s">
        <v>2380</v>
      </c>
      <c r="G2091" t="s">
        <v>2381</v>
      </c>
      <c r="H2091" t="s">
        <v>2380</v>
      </c>
      <c r="I2091" s="9">
        <f>IF(MedExam_Table[[#This Row],[NumberOfMajorSurgeries]]="No major surgery",0,MedExam_Table[[#This Row],[NumberOfMajorSurgeries]])</f>
        <v>0</v>
      </c>
      <c r="J2091" t="str">
        <f>PROPER(MedExam_Table[[#This Row],[Heart Issues]])</f>
        <v>No</v>
      </c>
      <c r="K2091" t="str">
        <f>PROPER(IF(MedExam_Table[[#This Row],[smoker]]= "?","No",MedExam_Table[[#This Row],[smoker]]))</f>
        <v>No</v>
      </c>
      <c r="L2091" t="str">
        <f>IF(MedExam_Table[[#This Row],[BMI]]&lt;18.5,"Underweight",IF(MedExam_Table[[#This Row],[BMI]]&lt;25,"NormalWeight",IF(MedExam_Table[[#This Row],[BMI]]&lt;=30,"OverWeight","Obesity")))</f>
        <v>Obesity</v>
      </c>
      <c r="M2091" t="str">
        <f>IF(MedExam_Table[[#This Row],[HBA1C]]&lt;5.7,"Normal",IF(MedExam_Table[[#This Row],[HBA1C]]&lt;6.4,"Prediabetes","Diabetes"))</f>
        <v>Normal</v>
      </c>
      <c r="N2091" t="str">
        <f>PROPER(MedExam_Table[[#This Row],[Any Transplants]])</f>
        <v>No</v>
      </c>
    </row>
    <row r="2092" spans="1:14" x14ac:dyDescent="0.3">
      <c r="A2092" t="s">
        <v>1592</v>
      </c>
      <c r="B2092">
        <v>30.02</v>
      </c>
      <c r="C2092">
        <v>6.65</v>
      </c>
      <c r="D2092" t="s">
        <v>2380</v>
      </c>
      <c r="E2092" t="s">
        <v>2380</v>
      </c>
      <c r="F2092" t="s">
        <v>2380</v>
      </c>
      <c r="G2092" t="s">
        <v>2381</v>
      </c>
      <c r="H2092" t="s">
        <v>2380</v>
      </c>
      <c r="I2092" s="9">
        <f>IF(MedExam_Table[[#This Row],[NumberOfMajorSurgeries]]="No major surgery",0,MedExam_Table[[#This Row],[NumberOfMajorSurgeries]])</f>
        <v>0</v>
      </c>
      <c r="J2092" t="str">
        <f>PROPER(MedExam_Table[[#This Row],[Heart Issues]])</f>
        <v>No</v>
      </c>
      <c r="K2092" t="str">
        <f>PROPER(IF(MedExam_Table[[#This Row],[smoker]]= "?","No",MedExam_Table[[#This Row],[smoker]]))</f>
        <v>No</v>
      </c>
      <c r="L2092" t="str">
        <f>IF(MedExam_Table[[#This Row],[BMI]]&lt;18.5,"Underweight",IF(MedExam_Table[[#This Row],[BMI]]&lt;25,"NormalWeight",IF(MedExam_Table[[#This Row],[BMI]]&lt;=30,"OverWeight","Obesity")))</f>
        <v>Obesity</v>
      </c>
      <c r="M2092" t="str">
        <f>IF(MedExam_Table[[#This Row],[HBA1C]]&lt;5.7,"Normal",IF(MedExam_Table[[#This Row],[HBA1C]]&lt;6.4,"Prediabetes","Diabetes"))</f>
        <v>Diabetes</v>
      </c>
      <c r="N2092" t="str">
        <f>PROPER(MedExam_Table[[#This Row],[Any Transplants]])</f>
        <v>No</v>
      </c>
    </row>
    <row r="2093" spans="1:14" x14ac:dyDescent="0.3">
      <c r="A2093" t="s">
        <v>2295</v>
      </c>
      <c r="B2093">
        <v>54.12</v>
      </c>
      <c r="C2093">
        <v>11.57</v>
      </c>
      <c r="D2093" t="s">
        <v>2380</v>
      </c>
      <c r="E2093" t="s">
        <v>2380</v>
      </c>
      <c r="F2093" t="s">
        <v>2380</v>
      </c>
      <c r="G2093" t="s">
        <v>2381</v>
      </c>
      <c r="H2093" t="s">
        <v>2382</v>
      </c>
      <c r="I2093" s="9">
        <f>IF(MedExam_Table[[#This Row],[NumberOfMajorSurgeries]]="No major surgery",0,MedExam_Table[[#This Row],[NumberOfMajorSurgeries]])</f>
        <v>0</v>
      </c>
      <c r="J2093" t="str">
        <f>PROPER(MedExam_Table[[#This Row],[Heart Issues]])</f>
        <v>No</v>
      </c>
      <c r="K2093" t="str">
        <f>PROPER(IF(MedExam_Table[[#This Row],[smoker]]= "?","No",MedExam_Table[[#This Row],[smoker]]))</f>
        <v>Yes</v>
      </c>
      <c r="L2093" t="str">
        <f>IF(MedExam_Table[[#This Row],[BMI]]&lt;18.5,"Underweight",IF(MedExam_Table[[#This Row],[BMI]]&lt;25,"NormalWeight",IF(MedExam_Table[[#This Row],[BMI]]&lt;=30,"OverWeight","Obesity")))</f>
        <v>Obesity</v>
      </c>
      <c r="M2093" t="str">
        <f>IF(MedExam_Table[[#This Row],[HBA1C]]&lt;5.7,"Normal",IF(MedExam_Table[[#This Row],[HBA1C]]&lt;6.4,"Prediabetes","Diabetes"))</f>
        <v>Diabetes</v>
      </c>
      <c r="N2093" t="str">
        <f>PROPER(MedExam_Table[[#This Row],[Any Transplants]])</f>
        <v>No</v>
      </c>
    </row>
    <row r="2094" spans="1:14" x14ac:dyDescent="0.3">
      <c r="A2094" t="s">
        <v>1591</v>
      </c>
      <c r="B2094">
        <v>37.909999999999997</v>
      </c>
      <c r="C2094">
        <v>5.68</v>
      </c>
      <c r="D2094" t="s">
        <v>2382</v>
      </c>
      <c r="E2094" t="s">
        <v>2380</v>
      </c>
      <c r="F2094" t="s">
        <v>2380</v>
      </c>
      <c r="G2094" t="s">
        <v>2381</v>
      </c>
      <c r="H2094" t="s">
        <v>2380</v>
      </c>
      <c r="I2094" s="9">
        <f>IF(MedExam_Table[[#This Row],[NumberOfMajorSurgeries]]="No major surgery",0,MedExam_Table[[#This Row],[NumberOfMajorSurgeries]])</f>
        <v>0</v>
      </c>
      <c r="J2094" t="str">
        <f>PROPER(MedExam_Table[[#This Row],[Heart Issues]])</f>
        <v>Yes</v>
      </c>
      <c r="K2094" t="str">
        <f>PROPER(IF(MedExam_Table[[#This Row],[smoker]]= "?","No",MedExam_Table[[#This Row],[smoker]]))</f>
        <v>No</v>
      </c>
      <c r="L2094" t="str">
        <f>IF(MedExam_Table[[#This Row],[BMI]]&lt;18.5,"Underweight",IF(MedExam_Table[[#This Row],[BMI]]&lt;25,"NormalWeight",IF(MedExam_Table[[#This Row],[BMI]]&lt;=30,"OverWeight","Obesity")))</f>
        <v>Obesity</v>
      </c>
      <c r="M2094" t="str">
        <f>IF(MedExam_Table[[#This Row],[HBA1C]]&lt;5.7,"Normal",IF(MedExam_Table[[#This Row],[HBA1C]]&lt;6.4,"Prediabetes","Diabetes"))</f>
        <v>Normal</v>
      </c>
      <c r="N2094" t="str">
        <f>PROPER(MedExam_Table[[#This Row],[Any Transplants]])</f>
        <v>No</v>
      </c>
    </row>
    <row r="2095" spans="1:14" x14ac:dyDescent="0.3">
      <c r="A2095" t="s">
        <v>1590</v>
      </c>
      <c r="B2095">
        <v>54.61</v>
      </c>
      <c r="C2095">
        <v>4.49</v>
      </c>
      <c r="D2095" t="s">
        <v>2380</v>
      </c>
      <c r="E2095" t="s">
        <v>2380</v>
      </c>
      <c r="F2095" t="s">
        <v>2380</v>
      </c>
      <c r="G2095" t="s">
        <v>2381</v>
      </c>
      <c r="H2095" t="s">
        <v>2380</v>
      </c>
      <c r="I2095" s="9">
        <f>IF(MedExam_Table[[#This Row],[NumberOfMajorSurgeries]]="No major surgery",0,MedExam_Table[[#This Row],[NumberOfMajorSurgeries]])</f>
        <v>0</v>
      </c>
      <c r="J2095" t="str">
        <f>PROPER(MedExam_Table[[#This Row],[Heart Issues]])</f>
        <v>No</v>
      </c>
      <c r="K2095" t="str">
        <f>PROPER(IF(MedExam_Table[[#This Row],[smoker]]= "?","No",MedExam_Table[[#This Row],[smoker]]))</f>
        <v>No</v>
      </c>
      <c r="L2095" t="str">
        <f>IF(MedExam_Table[[#This Row],[BMI]]&lt;18.5,"Underweight",IF(MedExam_Table[[#This Row],[BMI]]&lt;25,"NormalWeight",IF(MedExam_Table[[#This Row],[BMI]]&lt;=30,"OverWeight","Obesity")))</f>
        <v>Obesity</v>
      </c>
      <c r="M2095" t="str">
        <f>IF(MedExam_Table[[#This Row],[HBA1C]]&lt;5.7,"Normal",IF(MedExam_Table[[#This Row],[HBA1C]]&lt;6.4,"Prediabetes","Diabetes"))</f>
        <v>Normal</v>
      </c>
      <c r="N2095" t="str">
        <f>PROPER(MedExam_Table[[#This Row],[Any Transplants]])</f>
        <v>No</v>
      </c>
    </row>
    <row r="2096" spans="1:14" x14ac:dyDescent="0.3">
      <c r="A2096" t="s">
        <v>1589</v>
      </c>
      <c r="B2096">
        <v>36.005000000000003</v>
      </c>
      <c r="C2096">
        <v>6.9</v>
      </c>
      <c r="D2096" t="s">
        <v>2380</v>
      </c>
      <c r="E2096" t="s">
        <v>2380</v>
      </c>
      <c r="F2096" t="s">
        <v>2380</v>
      </c>
      <c r="G2096" t="s">
        <v>2381</v>
      </c>
      <c r="H2096" t="s">
        <v>2380</v>
      </c>
      <c r="I2096" s="9">
        <f>IF(MedExam_Table[[#This Row],[NumberOfMajorSurgeries]]="No major surgery",0,MedExam_Table[[#This Row],[NumberOfMajorSurgeries]])</f>
        <v>0</v>
      </c>
      <c r="J2096" t="str">
        <f>PROPER(MedExam_Table[[#This Row],[Heart Issues]])</f>
        <v>No</v>
      </c>
      <c r="K2096" t="str">
        <f>PROPER(IF(MedExam_Table[[#This Row],[smoker]]= "?","No",MedExam_Table[[#This Row],[smoker]]))</f>
        <v>No</v>
      </c>
      <c r="L2096" t="str">
        <f>IF(MedExam_Table[[#This Row],[BMI]]&lt;18.5,"Underweight",IF(MedExam_Table[[#This Row],[BMI]]&lt;25,"NormalWeight",IF(MedExam_Table[[#This Row],[BMI]]&lt;=30,"OverWeight","Obesity")))</f>
        <v>Obesity</v>
      </c>
      <c r="M2096" t="str">
        <f>IF(MedExam_Table[[#This Row],[HBA1C]]&lt;5.7,"Normal",IF(MedExam_Table[[#This Row],[HBA1C]]&lt;6.4,"Prediabetes","Diabetes"))</f>
        <v>Diabetes</v>
      </c>
      <c r="N2096" t="str">
        <f>PROPER(MedExam_Table[[#This Row],[Any Transplants]])</f>
        <v>No</v>
      </c>
    </row>
    <row r="2097" spans="1:14" x14ac:dyDescent="0.3">
      <c r="A2097" t="s">
        <v>1588</v>
      </c>
      <c r="B2097">
        <v>28.7</v>
      </c>
      <c r="C2097">
        <v>11.52</v>
      </c>
      <c r="D2097" t="s">
        <v>2380</v>
      </c>
      <c r="E2097" t="s">
        <v>2380</v>
      </c>
      <c r="F2097" t="s">
        <v>2380</v>
      </c>
      <c r="G2097" t="s">
        <v>2381</v>
      </c>
      <c r="H2097" t="s">
        <v>2380</v>
      </c>
      <c r="I2097" s="9">
        <f>IF(MedExam_Table[[#This Row],[NumberOfMajorSurgeries]]="No major surgery",0,MedExam_Table[[#This Row],[NumberOfMajorSurgeries]])</f>
        <v>0</v>
      </c>
      <c r="J2097" t="str">
        <f>PROPER(MedExam_Table[[#This Row],[Heart Issues]])</f>
        <v>No</v>
      </c>
      <c r="K2097" t="str">
        <f>PROPER(IF(MedExam_Table[[#This Row],[smoker]]= "?","No",MedExam_Table[[#This Row],[smoker]]))</f>
        <v>No</v>
      </c>
      <c r="L2097" t="str">
        <f>IF(MedExam_Table[[#This Row],[BMI]]&lt;18.5,"Underweight",IF(MedExam_Table[[#This Row],[BMI]]&lt;25,"NormalWeight",IF(MedExam_Table[[#This Row],[BMI]]&lt;=30,"OverWeight","Obesity")))</f>
        <v>OverWeight</v>
      </c>
      <c r="M2097" t="str">
        <f>IF(MedExam_Table[[#This Row],[HBA1C]]&lt;5.7,"Normal",IF(MedExam_Table[[#This Row],[HBA1C]]&lt;6.4,"Prediabetes","Diabetes"))</f>
        <v>Diabetes</v>
      </c>
      <c r="N2097" t="str">
        <f>PROPER(MedExam_Table[[#This Row],[Any Transplants]])</f>
        <v>No</v>
      </c>
    </row>
    <row r="2098" spans="1:14" x14ac:dyDescent="0.3">
      <c r="A2098" t="s">
        <v>1587</v>
      </c>
      <c r="B2098">
        <v>34.295000000000002</v>
      </c>
      <c r="C2098">
        <v>11.24</v>
      </c>
      <c r="D2098" t="s">
        <v>2380</v>
      </c>
      <c r="E2098" t="s">
        <v>2380</v>
      </c>
      <c r="F2098" t="s">
        <v>2380</v>
      </c>
      <c r="G2098" t="s">
        <v>2381</v>
      </c>
      <c r="H2098" t="s">
        <v>2380</v>
      </c>
      <c r="I2098" s="9">
        <f>IF(MedExam_Table[[#This Row],[NumberOfMajorSurgeries]]="No major surgery",0,MedExam_Table[[#This Row],[NumberOfMajorSurgeries]])</f>
        <v>0</v>
      </c>
      <c r="J2098" t="str">
        <f>PROPER(MedExam_Table[[#This Row],[Heart Issues]])</f>
        <v>No</v>
      </c>
      <c r="K2098" t="str">
        <f>PROPER(IF(MedExam_Table[[#This Row],[smoker]]= "?","No",MedExam_Table[[#This Row],[smoker]]))</f>
        <v>No</v>
      </c>
      <c r="L2098" t="str">
        <f>IF(MedExam_Table[[#This Row],[BMI]]&lt;18.5,"Underweight",IF(MedExam_Table[[#This Row],[BMI]]&lt;25,"NormalWeight",IF(MedExam_Table[[#This Row],[BMI]]&lt;=30,"OverWeight","Obesity")))</f>
        <v>Obesity</v>
      </c>
      <c r="M2098" t="str">
        <f>IF(MedExam_Table[[#This Row],[HBA1C]]&lt;5.7,"Normal",IF(MedExam_Table[[#This Row],[HBA1C]]&lt;6.4,"Prediabetes","Diabetes"))</f>
        <v>Diabetes</v>
      </c>
      <c r="N2098" t="str">
        <f>PROPER(MedExam_Table[[#This Row],[Any Transplants]])</f>
        <v>No</v>
      </c>
    </row>
    <row r="2099" spans="1:14" x14ac:dyDescent="0.3">
      <c r="A2099" t="s">
        <v>1586</v>
      </c>
      <c r="B2099">
        <v>27.55</v>
      </c>
      <c r="C2099">
        <v>10.98</v>
      </c>
      <c r="D2099" t="s">
        <v>2380</v>
      </c>
      <c r="E2099" t="s">
        <v>2380</v>
      </c>
      <c r="F2099" t="s">
        <v>2380</v>
      </c>
      <c r="G2099" t="s">
        <v>2381</v>
      </c>
      <c r="H2099" t="s">
        <v>2380</v>
      </c>
      <c r="I2099" s="9">
        <f>IF(MedExam_Table[[#This Row],[NumberOfMajorSurgeries]]="No major surgery",0,MedExam_Table[[#This Row],[NumberOfMajorSurgeries]])</f>
        <v>0</v>
      </c>
      <c r="J2099" t="str">
        <f>PROPER(MedExam_Table[[#This Row],[Heart Issues]])</f>
        <v>No</v>
      </c>
      <c r="K2099" t="str">
        <f>PROPER(IF(MedExam_Table[[#This Row],[smoker]]= "?","No",MedExam_Table[[#This Row],[smoker]]))</f>
        <v>No</v>
      </c>
      <c r="L2099" t="str">
        <f>IF(MedExam_Table[[#This Row],[BMI]]&lt;18.5,"Underweight",IF(MedExam_Table[[#This Row],[BMI]]&lt;25,"NormalWeight",IF(MedExam_Table[[#This Row],[BMI]]&lt;=30,"OverWeight","Obesity")))</f>
        <v>OverWeight</v>
      </c>
      <c r="M2099" t="str">
        <f>IF(MedExam_Table[[#This Row],[HBA1C]]&lt;5.7,"Normal",IF(MedExam_Table[[#This Row],[HBA1C]]&lt;6.4,"Prediabetes","Diabetes"))</f>
        <v>Diabetes</v>
      </c>
      <c r="N2099" t="str">
        <f>PROPER(MedExam_Table[[#This Row],[Any Transplants]])</f>
        <v>No</v>
      </c>
    </row>
    <row r="2100" spans="1:14" x14ac:dyDescent="0.3">
      <c r="A2100" t="s">
        <v>1585</v>
      </c>
      <c r="B2100">
        <v>40.700000000000003</v>
      </c>
      <c r="C2100">
        <v>5.42</v>
      </c>
      <c r="D2100" t="s">
        <v>2380</v>
      </c>
      <c r="E2100" t="s">
        <v>2380</v>
      </c>
      <c r="F2100" t="s">
        <v>2380</v>
      </c>
      <c r="G2100" t="s">
        <v>2381</v>
      </c>
      <c r="H2100" t="s">
        <v>2380</v>
      </c>
      <c r="I2100" s="9">
        <f>IF(MedExam_Table[[#This Row],[NumberOfMajorSurgeries]]="No major surgery",0,MedExam_Table[[#This Row],[NumberOfMajorSurgeries]])</f>
        <v>0</v>
      </c>
      <c r="J2100" t="str">
        <f>PROPER(MedExam_Table[[#This Row],[Heart Issues]])</f>
        <v>No</v>
      </c>
      <c r="K2100" t="str">
        <f>PROPER(IF(MedExam_Table[[#This Row],[smoker]]= "?","No",MedExam_Table[[#This Row],[smoker]]))</f>
        <v>No</v>
      </c>
      <c r="L2100" t="str">
        <f>IF(MedExam_Table[[#This Row],[BMI]]&lt;18.5,"Underweight",IF(MedExam_Table[[#This Row],[BMI]]&lt;25,"NormalWeight",IF(MedExam_Table[[#This Row],[BMI]]&lt;=30,"OverWeight","Obesity")))</f>
        <v>Obesity</v>
      </c>
      <c r="M2100" t="str">
        <f>IF(MedExam_Table[[#This Row],[HBA1C]]&lt;5.7,"Normal",IF(MedExam_Table[[#This Row],[HBA1C]]&lt;6.4,"Prediabetes","Diabetes"))</f>
        <v>Normal</v>
      </c>
      <c r="N2100" t="str">
        <f>PROPER(MedExam_Table[[#This Row],[Any Transplants]])</f>
        <v>No</v>
      </c>
    </row>
    <row r="2101" spans="1:14" x14ac:dyDescent="0.3">
      <c r="A2101" t="s">
        <v>1584</v>
      </c>
      <c r="B2101">
        <v>18.335000000000001</v>
      </c>
      <c r="C2101">
        <v>10.97</v>
      </c>
      <c r="D2101" t="s">
        <v>2380</v>
      </c>
      <c r="E2101" t="s">
        <v>2380</v>
      </c>
      <c r="F2101" t="s">
        <v>2380</v>
      </c>
      <c r="G2101" t="s">
        <v>2381</v>
      </c>
      <c r="H2101" t="s">
        <v>2380</v>
      </c>
      <c r="I2101" s="9">
        <f>IF(MedExam_Table[[#This Row],[NumberOfMajorSurgeries]]="No major surgery",0,MedExam_Table[[#This Row],[NumberOfMajorSurgeries]])</f>
        <v>0</v>
      </c>
      <c r="J2101" t="str">
        <f>PROPER(MedExam_Table[[#This Row],[Heart Issues]])</f>
        <v>No</v>
      </c>
      <c r="K2101" t="str">
        <f>PROPER(IF(MedExam_Table[[#This Row],[smoker]]= "?","No",MedExam_Table[[#This Row],[smoker]]))</f>
        <v>No</v>
      </c>
      <c r="L2101" t="str">
        <f>IF(MedExam_Table[[#This Row],[BMI]]&lt;18.5,"Underweight",IF(MedExam_Table[[#This Row],[BMI]]&lt;25,"NormalWeight",IF(MedExam_Table[[#This Row],[BMI]]&lt;=30,"OverWeight","Obesity")))</f>
        <v>Underweight</v>
      </c>
      <c r="M2101" t="str">
        <f>IF(MedExam_Table[[#This Row],[HBA1C]]&lt;5.7,"Normal",IF(MedExam_Table[[#This Row],[HBA1C]]&lt;6.4,"Prediabetes","Diabetes"))</f>
        <v>Diabetes</v>
      </c>
      <c r="N2101" t="str">
        <f>PROPER(MedExam_Table[[#This Row],[Any Transplants]])</f>
        <v>No</v>
      </c>
    </row>
    <row r="2102" spans="1:14" x14ac:dyDescent="0.3">
      <c r="A2102" t="s">
        <v>1583</v>
      </c>
      <c r="B2102">
        <v>33.914999999999999</v>
      </c>
      <c r="C2102">
        <v>9.56</v>
      </c>
      <c r="D2102" t="s">
        <v>2382</v>
      </c>
      <c r="E2102" t="s">
        <v>2380</v>
      </c>
      <c r="F2102" t="s">
        <v>2380</v>
      </c>
      <c r="G2102">
        <v>2</v>
      </c>
      <c r="H2102" t="s">
        <v>2380</v>
      </c>
      <c r="I2102" s="9">
        <f>IF(MedExam_Table[[#This Row],[NumberOfMajorSurgeries]]="No major surgery",0,MedExam_Table[[#This Row],[NumberOfMajorSurgeries]])</f>
        <v>2</v>
      </c>
      <c r="J2102" t="str">
        <f>PROPER(MedExam_Table[[#This Row],[Heart Issues]])</f>
        <v>Yes</v>
      </c>
      <c r="K2102" t="str">
        <f>PROPER(IF(MedExam_Table[[#This Row],[smoker]]= "?","No",MedExam_Table[[#This Row],[smoker]]))</f>
        <v>No</v>
      </c>
      <c r="L2102" t="str">
        <f>IF(MedExam_Table[[#This Row],[BMI]]&lt;18.5,"Underweight",IF(MedExam_Table[[#This Row],[BMI]]&lt;25,"NormalWeight",IF(MedExam_Table[[#This Row],[BMI]]&lt;=30,"OverWeight","Obesity")))</f>
        <v>Obesity</v>
      </c>
      <c r="M2102" t="str">
        <f>IF(MedExam_Table[[#This Row],[HBA1C]]&lt;5.7,"Normal",IF(MedExam_Table[[#This Row],[HBA1C]]&lt;6.4,"Prediabetes","Diabetes"))</f>
        <v>Diabetes</v>
      </c>
      <c r="N2102" t="str">
        <f>PROPER(MedExam_Table[[#This Row],[Any Transplants]])</f>
        <v>No</v>
      </c>
    </row>
    <row r="2103" spans="1:14" x14ac:dyDescent="0.3">
      <c r="A2103" t="s">
        <v>1582</v>
      </c>
      <c r="B2103">
        <v>33.534999999999997</v>
      </c>
      <c r="C2103">
        <v>9.4</v>
      </c>
      <c r="D2103" t="s">
        <v>2382</v>
      </c>
      <c r="E2103" t="s">
        <v>2380</v>
      </c>
      <c r="F2103" t="s">
        <v>2380</v>
      </c>
      <c r="G2103">
        <v>2</v>
      </c>
      <c r="H2103" t="s">
        <v>2380</v>
      </c>
      <c r="I2103" s="9">
        <f>IF(MedExam_Table[[#This Row],[NumberOfMajorSurgeries]]="No major surgery",0,MedExam_Table[[#This Row],[NumberOfMajorSurgeries]])</f>
        <v>2</v>
      </c>
      <c r="J2103" t="str">
        <f>PROPER(MedExam_Table[[#This Row],[Heart Issues]])</f>
        <v>Yes</v>
      </c>
      <c r="K2103" t="str">
        <f>PROPER(IF(MedExam_Table[[#This Row],[smoker]]= "?","No",MedExam_Table[[#This Row],[smoker]]))</f>
        <v>No</v>
      </c>
      <c r="L2103" t="str">
        <f>IF(MedExam_Table[[#This Row],[BMI]]&lt;18.5,"Underweight",IF(MedExam_Table[[#This Row],[BMI]]&lt;25,"NormalWeight",IF(MedExam_Table[[#This Row],[BMI]]&lt;=30,"OverWeight","Obesity")))</f>
        <v>Obesity</v>
      </c>
      <c r="M2103" t="str">
        <f>IF(MedExam_Table[[#This Row],[HBA1C]]&lt;5.7,"Normal",IF(MedExam_Table[[#This Row],[HBA1C]]&lt;6.4,"Prediabetes","Diabetes"))</f>
        <v>Diabetes</v>
      </c>
      <c r="N2103" t="str">
        <f>PROPER(MedExam_Table[[#This Row],[Any Transplants]])</f>
        <v>No</v>
      </c>
    </row>
    <row r="2104" spans="1:14" x14ac:dyDescent="0.3">
      <c r="A2104" t="s">
        <v>2294</v>
      </c>
      <c r="B2104">
        <v>48.82</v>
      </c>
      <c r="C2104">
        <v>6.67</v>
      </c>
      <c r="D2104" t="s">
        <v>2382</v>
      </c>
      <c r="E2104" t="s">
        <v>2380</v>
      </c>
      <c r="F2104" t="s">
        <v>2380</v>
      </c>
      <c r="G2104" t="s">
        <v>2381</v>
      </c>
      <c r="H2104" t="s">
        <v>2382</v>
      </c>
      <c r="I2104" s="9">
        <f>IF(MedExam_Table[[#This Row],[NumberOfMajorSurgeries]]="No major surgery",0,MedExam_Table[[#This Row],[NumberOfMajorSurgeries]])</f>
        <v>0</v>
      </c>
      <c r="J2104" t="str">
        <f>PROPER(MedExam_Table[[#This Row],[Heart Issues]])</f>
        <v>Yes</v>
      </c>
      <c r="K2104" t="str">
        <f>PROPER(IF(MedExam_Table[[#This Row],[smoker]]= "?","No",MedExam_Table[[#This Row],[smoker]]))</f>
        <v>Yes</v>
      </c>
      <c r="L2104" t="str">
        <f>IF(MedExam_Table[[#This Row],[BMI]]&lt;18.5,"Underweight",IF(MedExam_Table[[#This Row],[BMI]]&lt;25,"NormalWeight",IF(MedExam_Table[[#This Row],[BMI]]&lt;=30,"OverWeight","Obesity")))</f>
        <v>Obesity</v>
      </c>
      <c r="M2104" t="str">
        <f>IF(MedExam_Table[[#This Row],[HBA1C]]&lt;5.7,"Normal",IF(MedExam_Table[[#This Row],[HBA1C]]&lt;6.4,"Prediabetes","Diabetes"))</f>
        <v>Diabetes</v>
      </c>
      <c r="N2104" t="str">
        <f>PROPER(MedExam_Table[[#This Row],[Any Transplants]])</f>
        <v>No</v>
      </c>
    </row>
    <row r="2105" spans="1:14" x14ac:dyDescent="0.3">
      <c r="A2105" t="s">
        <v>1581</v>
      </c>
      <c r="B2105">
        <v>23.655000000000001</v>
      </c>
      <c r="C2105">
        <v>8.48</v>
      </c>
      <c r="D2105" t="s">
        <v>2382</v>
      </c>
      <c r="E2105" t="s">
        <v>2380</v>
      </c>
      <c r="F2105" t="s">
        <v>2380</v>
      </c>
      <c r="G2105">
        <v>2</v>
      </c>
      <c r="H2105" t="s">
        <v>2380</v>
      </c>
      <c r="I2105" s="9">
        <f>IF(MedExam_Table[[#This Row],[NumberOfMajorSurgeries]]="No major surgery",0,MedExam_Table[[#This Row],[NumberOfMajorSurgeries]])</f>
        <v>2</v>
      </c>
      <c r="J2105" t="str">
        <f>PROPER(MedExam_Table[[#This Row],[Heart Issues]])</f>
        <v>Yes</v>
      </c>
      <c r="K2105" t="str">
        <f>PROPER(IF(MedExam_Table[[#This Row],[smoker]]= "?","No",MedExam_Table[[#This Row],[smoker]]))</f>
        <v>No</v>
      </c>
      <c r="L2105" t="str">
        <f>IF(MedExam_Table[[#This Row],[BMI]]&lt;18.5,"Underweight",IF(MedExam_Table[[#This Row],[BMI]]&lt;25,"NormalWeight",IF(MedExam_Table[[#This Row],[BMI]]&lt;=30,"OverWeight","Obesity")))</f>
        <v>NormalWeight</v>
      </c>
      <c r="M2105" t="str">
        <f>IF(MedExam_Table[[#This Row],[HBA1C]]&lt;5.7,"Normal",IF(MedExam_Table[[#This Row],[HBA1C]]&lt;6.4,"Prediabetes","Diabetes"))</f>
        <v>Diabetes</v>
      </c>
      <c r="N2105" t="str">
        <f>PROPER(MedExam_Table[[#This Row],[Any Transplants]])</f>
        <v>No</v>
      </c>
    </row>
    <row r="2106" spans="1:14" x14ac:dyDescent="0.3">
      <c r="A2106" t="s">
        <v>1580</v>
      </c>
      <c r="B2106">
        <v>28</v>
      </c>
      <c r="C2106">
        <v>5.57</v>
      </c>
      <c r="D2106" t="s">
        <v>2380</v>
      </c>
      <c r="E2106" t="s">
        <v>2380</v>
      </c>
      <c r="F2106" t="s">
        <v>2380</v>
      </c>
      <c r="G2106" t="s">
        <v>2381</v>
      </c>
      <c r="H2106" t="s">
        <v>2380</v>
      </c>
      <c r="I2106" s="9">
        <f>IF(MedExam_Table[[#This Row],[NumberOfMajorSurgeries]]="No major surgery",0,MedExam_Table[[#This Row],[NumberOfMajorSurgeries]])</f>
        <v>0</v>
      </c>
      <c r="J2106" t="str">
        <f>PROPER(MedExam_Table[[#This Row],[Heart Issues]])</f>
        <v>No</v>
      </c>
      <c r="K2106" t="str">
        <f>PROPER(IF(MedExam_Table[[#This Row],[smoker]]= "?","No",MedExam_Table[[#This Row],[smoker]]))</f>
        <v>No</v>
      </c>
      <c r="L2106" t="str">
        <f>IF(MedExam_Table[[#This Row],[BMI]]&lt;18.5,"Underweight",IF(MedExam_Table[[#This Row],[BMI]]&lt;25,"NormalWeight",IF(MedExam_Table[[#This Row],[BMI]]&lt;=30,"OverWeight","Obesity")))</f>
        <v>OverWeight</v>
      </c>
      <c r="M2106" t="str">
        <f>IF(MedExam_Table[[#This Row],[HBA1C]]&lt;5.7,"Normal",IF(MedExam_Table[[#This Row],[HBA1C]]&lt;6.4,"Prediabetes","Diabetes"))</f>
        <v>Normal</v>
      </c>
      <c r="N2106" t="str">
        <f>PROPER(MedExam_Table[[#This Row],[Any Transplants]])</f>
        <v>No</v>
      </c>
    </row>
    <row r="2107" spans="1:14" x14ac:dyDescent="0.3">
      <c r="A2107" t="s">
        <v>1579</v>
      </c>
      <c r="B2107">
        <v>30.23</v>
      </c>
      <c r="C2107">
        <v>6.94</v>
      </c>
      <c r="D2107" t="s">
        <v>2382</v>
      </c>
      <c r="E2107" t="s">
        <v>2380</v>
      </c>
      <c r="F2107" t="s">
        <v>2383</v>
      </c>
      <c r="G2107">
        <v>1</v>
      </c>
      <c r="H2107" t="s">
        <v>2380</v>
      </c>
      <c r="I2107" s="9">
        <f>IF(MedExam_Table[[#This Row],[NumberOfMajorSurgeries]]="No major surgery",0,MedExam_Table[[#This Row],[NumberOfMajorSurgeries]])</f>
        <v>1</v>
      </c>
      <c r="J2107" t="str">
        <f>PROPER(MedExam_Table[[#This Row],[Heart Issues]])</f>
        <v>Yes</v>
      </c>
      <c r="K2107" t="str">
        <f>PROPER(IF(MedExam_Table[[#This Row],[smoker]]= "?","No",MedExam_Table[[#This Row],[smoker]]))</f>
        <v>No</v>
      </c>
      <c r="L2107" t="str">
        <f>IF(MedExam_Table[[#This Row],[BMI]]&lt;18.5,"Underweight",IF(MedExam_Table[[#This Row],[BMI]]&lt;25,"NormalWeight",IF(MedExam_Table[[#This Row],[BMI]]&lt;=30,"OverWeight","Obesity")))</f>
        <v>Obesity</v>
      </c>
      <c r="M2107" t="str">
        <f>IF(MedExam_Table[[#This Row],[HBA1C]]&lt;5.7,"Normal",IF(MedExam_Table[[#This Row],[HBA1C]]&lt;6.4,"Prediabetes","Diabetes"))</f>
        <v>Diabetes</v>
      </c>
      <c r="N2107" t="str">
        <f>PROPER(MedExam_Table[[#This Row],[Any Transplants]])</f>
        <v>No</v>
      </c>
    </row>
    <row r="2108" spans="1:14" x14ac:dyDescent="0.3">
      <c r="A2108" t="s">
        <v>1578</v>
      </c>
      <c r="B2108">
        <v>51.14</v>
      </c>
      <c r="C2108">
        <v>4.05</v>
      </c>
      <c r="D2108" t="s">
        <v>2380</v>
      </c>
      <c r="E2108" t="s">
        <v>2380</v>
      </c>
      <c r="F2108" t="s">
        <v>2380</v>
      </c>
      <c r="G2108">
        <v>1</v>
      </c>
      <c r="H2108" t="s">
        <v>2380</v>
      </c>
      <c r="I2108" s="9">
        <f>IF(MedExam_Table[[#This Row],[NumberOfMajorSurgeries]]="No major surgery",0,MedExam_Table[[#This Row],[NumberOfMajorSurgeries]])</f>
        <v>1</v>
      </c>
      <c r="J2108" t="str">
        <f>PROPER(MedExam_Table[[#This Row],[Heart Issues]])</f>
        <v>No</v>
      </c>
      <c r="K2108" t="str">
        <f>PROPER(IF(MedExam_Table[[#This Row],[smoker]]= "?","No",MedExam_Table[[#This Row],[smoker]]))</f>
        <v>No</v>
      </c>
      <c r="L2108" t="str">
        <f>IF(MedExam_Table[[#This Row],[BMI]]&lt;18.5,"Underweight",IF(MedExam_Table[[#This Row],[BMI]]&lt;25,"NormalWeight",IF(MedExam_Table[[#This Row],[BMI]]&lt;=30,"OverWeight","Obesity")))</f>
        <v>Obesity</v>
      </c>
      <c r="M2108" t="str">
        <f>IF(MedExam_Table[[#This Row],[HBA1C]]&lt;5.7,"Normal",IF(MedExam_Table[[#This Row],[HBA1C]]&lt;6.4,"Prediabetes","Diabetes"))</f>
        <v>Normal</v>
      </c>
      <c r="N2108" t="str">
        <f>PROPER(MedExam_Table[[#This Row],[Any Transplants]])</f>
        <v>No</v>
      </c>
    </row>
    <row r="2109" spans="1:14" x14ac:dyDescent="0.3">
      <c r="A2109" t="s">
        <v>1577</v>
      </c>
      <c r="B2109">
        <v>24.32</v>
      </c>
      <c r="C2109">
        <v>10.220000000000001</v>
      </c>
      <c r="D2109" t="s">
        <v>2380</v>
      </c>
      <c r="E2109" t="s">
        <v>2380</v>
      </c>
      <c r="F2109" t="s">
        <v>2380</v>
      </c>
      <c r="G2109" t="s">
        <v>2381</v>
      </c>
      <c r="H2109" t="s">
        <v>2380</v>
      </c>
      <c r="I2109" s="9">
        <f>IF(MedExam_Table[[#This Row],[NumberOfMajorSurgeries]]="No major surgery",0,MedExam_Table[[#This Row],[NumberOfMajorSurgeries]])</f>
        <v>0</v>
      </c>
      <c r="J2109" t="str">
        <f>PROPER(MedExam_Table[[#This Row],[Heart Issues]])</f>
        <v>No</v>
      </c>
      <c r="K2109" t="str">
        <f>PROPER(IF(MedExam_Table[[#This Row],[smoker]]= "?","No",MedExam_Table[[#This Row],[smoker]]))</f>
        <v>No</v>
      </c>
      <c r="L2109" t="str">
        <f>IF(MedExam_Table[[#This Row],[BMI]]&lt;18.5,"Underweight",IF(MedExam_Table[[#This Row],[BMI]]&lt;25,"NormalWeight",IF(MedExam_Table[[#This Row],[BMI]]&lt;=30,"OverWeight","Obesity")))</f>
        <v>NormalWeight</v>
      </c>
      <c r="M2109" t="str">
        <f>IF(MedExam_Table[[#This Row],[HBA1C]]&lt;5.7,"Normal",IF(MedExam_Table[[#This Row],[HBA1C]]&lt;6.4,"Prediabetes","Diabetes"))</f>
        <v>Diabetes</v>
      </c>
      <c r="N2109" t="str">
        <f>PROPER(MedExam_Table[[#This Row],[Any Transplants]])</f>
        <v>No</v>
      </c>
    </row>
    <row r="2110" spans="1:14" x14ac:dyDescent="0.3">
      <c r="A2110" t="s">
        <v>1576</v>
      </c>
      <c r="B2110">
        <v>38.06</v>
      </c>
      <c r="C2110">
        <v>9.24</v>
      </c>
      <c r="D2110" t="s">
        <v>2380</v>
      </c>
      <c r="E2110" t="s">
        <v>2380</v>
      </c>
      <c r="F2110" t="s">
        <v>2380</v>
      </c>
      <c r="G2110" t="s">
        <v>2381</v>
      </c>
      <c r="H2110" t="s">
        <v>2380</v>
      </c>
      <c r="I2110" s="9">
        <f>IF(MedExam_Table[[#This Row],[NumberOfMajorSurgeries]]="No major surgery",0,MedExam_Table[[#This Row],[NumberOfMajorSurgeries]])</f>
        <v>0</v>
      </c>
      <c r="J2110" t="str">
        <f>PROPER(MedExam_Table[[#This Row],[Heart Issues]])</f>
        <v>No</v>
      </c>
      <c r="K2110" t="str">
        <f>PROPER(IF(MedExam_Table[[#This Row],[smoker]]= "?","No",MedExam_Table[[#This Row],[smoker]]))</f>
        <v>No</v>
      </c>
      <c r="L2110" t="str">
        <f>IF(MedExam_Table[[#This Row],[BMI]]&lt;18.5,"Underweight",IF(MedExam_Table[[#This Row],[BMI]]&lt;25,"NormalWeight",IF(MedExam_Table[[#This Row],[BMI]]&lt;=30,"OverWeight","Obesity")))</f>
        <v>Obesity</v>
      </c>
      <c r="M2110" t="str">
        <f>IF(MedExam_Table[[#This Row],[HBA1C]]&lt;5.7,"Normal",IF(MedExam_Table[[#This Row],[HBA1C]]&lt;6.4,"Prediabetes","Diabetes"))</f>
        <v>Diabetes</v>
      </c>
      <c r="N2110" t="str">
        <f>PROPER(MedExam_Table[[#This Row],[Any Transplants]])</f>
        <v>No</v>
      </c>
    </row>
    <row r="2111" spans="1:14" x14ac:dyDescent="0.3">
      <c r="A2111" t="s">
        <v>1575</v>
      </c>
      <c r="B2111">
        <v>37.700000000000003</v>
      </c>
      <c r="C2111">
        <v>8.6</v>
      </c>
      <c r="D2111" t="s">
        <v>2380</v>
      </c>
      <c r="E2111" t="s">
        <v>2380</v>
      </c>
      <c r="F2111" t="s">
        <v>2380</v>
      </c>
      <c r="G2111" t="s">
        <v>2381</v>
      </c>
      <c r="H2111" t="s">
        <v>2380</v>
      </c>
      <c r="I2111" s="9">
        <f>IF(MedExam_Table[[#This Row],[NumberOfMajorSurgeries]]="No major surgery",0,MedExam_Table[[#This Row],[NumberOfMajorSurgeries]])</f>
        <v>0</v>
      </c>
      <c r="J2111" t="str">
        <f>PROPER(MedExam_Table[[#This Row],[Heart Issues]])</f>
        <v>No</v>
      </c>
      <c r="K2111" t="str">
        <f>PROPER(IF(MedExam_Table[[#This Row],[smoker]]= "?","No",MedExam_Table[[#This Row],[smoker]]))</f>
        <v>No</v>
      </c>
      <c r="L2111" t="str">
        <f>IF(MedExam_Table[[#This Row],[BMI]]&lt;18.5,"Underweight",IF(MedExam_Table[[#This Row],[BMI]]&lt;25,"NormalWeight",IF(MedExam_Table[[#This Row],[BMI]]&lt;=30,"OverWeight","Obesity")))</f>
        <v>Obesity</v>
      </c>
      <c r="M2111" t="str">
        <f>IF(MedExam_Table[[#This Row],[HBA1C]]&lt;5.7,"Normal",IF(MedExam_Table[[#This Row],[HBA1C]]&lt;6.4,"Prediabetes","Diabetes"))</f>
        <v>Diabetes</v>
      </c>
      <c r="N2111" t="str">
        <f>PROPER(MedExam_Table[[#This Row],[Any Transplants]])</f>
        <v>No</v>
      </c>
    </row>
    <row r="2112" spans="1:14" x14ac:dyDescent="0.3">
      <c r="A2112" t="s">
        <v>1574</v>
      </c>
      <c r="B2112">
        <v>44</v>
      </c>
      <c r="C2112">
        <v>9.32</v>
      </c>
      <c r="D2112" t="s">
        <v>2382</v>
      </c>
      <c r="E2112" t="s">
        <v>2380</v>
      </c>
      <c r="F2112" t="s">
        <v>2380</v>
      </c>
      <c r="G2112">
        <v>2</v>
      </c>
      <c r="H2112" t="s">
        <v>2380</v>
      </c>
      <c r="I2112" s="9">
        <f>IF(MedExam_Table[[#This Row],[NumberOfMajorSurgeries]]="No major surgery",0,MedExam_Table[[#This Row],[NumberOfMajorSurgeries]])</f>
        <v>2</v>
      </c>
      <c r="J2112" t="str">
        <f>PROPER(MedExam_Table[[#This Row],[Heart Issues]])</f>
        <v>Yes</v>
      </c>
      <c r="K2112" t="str">
        <f>PROPER(IF(MedExam_Table[[#This Row],[smoker]]= "?","No",MedExam_Table[[#This Row],[smoker]]))</f>
        <v>No</v>
      </c>
      <c r="L2112" t="str">
        <f>IF(MedExam_Table[[#This Row],[BMI]]&lt;18.5,"Underweight",IF(MedExam_Table[[#This Row],[BMI]]&lt;25,"NormalWeight",IF(MedExam_Table[[#This Row],[BMI]]&lt;=30,"OverWeight","Obesity")))</f>
        <v>Obesity</v>
      </c>
      <c r="M2112" t="str">
        <f>IF(MedExam_Table[[#This Row],[HBA1C]]&lt;5.7,"Normal",IF(MedExam_Table[[#This Row],[HBA1C]]&lt;6.4,"Prediabetes","Diabetes"))</f>
        <v>Diabetes</v>
      </c>
      <c r="N2112" t="str">
        <f>PROPER(MedExam_Table[[#This Row],[Any Transplants]])</f>
        <v>No</v>
      </c>
    </row>
    <row r="2113" spans="1:14" x14ac:dyDescent="0.3">
      <c r="A2113" t="s">
        <v>1573</v>
      </c>
      <c r="B2113">
        <v>41.45</v>
      </c>
      <c r="C2113">
        <v>6.12</v>
      </c>
      <c r="D2113" t="s">
        <v>2382</v>
      </c>
      <c r="E2113" t="s">
        <v>2380</v>
      </c>
      <c r="F2113" t="s">
        <v>2380</v>
      </c>
      <c r="G2113" t="s">
        <v>2381</v>
      </c>
      <c r="H2113" t="s">
        <v>2380</v>
      </c>
      <c r="I2113" s="9">
        <f>IF(MedExam_Table[[#This Row],[NumberOfMajorSurgeries]]="No major surgery",0,MedExam_Table[[#This Row],[NumberOfMajorSurgeries]])</f>
        <v>0</v>
      </c>
      <c r="J2113" t="str">
        <f>PROPER(MedExam_Table[[#This Row],[Heart Issues]])</f>
        <v>Yes</v>
      </c>
      <c r="K2113" t="str">
        <f>PROPER(IF(MedExam_Table[[#This Row],[smoker]]= "?","No",MedExam_Table[[#This Row],[smoker]]))</f>
        <v>No</v>
      </c>
      <c r="L2113" t="str">
        <f>IF(MedExam_Table[[#This Row],[BMI]]&lt;18.5,"Underweight",IF(MedExam_Table[[#This Row],[BMI]]&lt;25,"NormalWeight",IF(MedExam_Table[[#This Row],[BMI]]&lt;=30,"OverWeight","Obesity")))</f>
        <v>Obesity</v>
      </c>
      <c r="M2113" t="str">
        <f>IF(MedExam_Table[[#This Row],[HBA1C]]&lt;5.7,"Normal",IF(MedExam_Table[[#This Row],[HBA1C]]&lt;6.4,"Prediabetes","Diabetes"))</f>
        <v>Prediabetes</v>
      </c>
      <c r="N2113" t="str">
        <f>PROPER(MedExam_Table[[#This Row],[Any Transplants]])</f>
        <v>No</v>
      </c>
    </row>
    <row r="2114" spans="1:14" x14ac:dyDescent="0.3">
      <c r="A2114" t="s">
        <v>1572</v>
      </c>
      <c r="B2114">
        <v>25.364999999999998</v>
      </c>
      <c r="C2114">
        <v>9.19</v>
      </c>
      <c r="D2114" t="s">
        <v>2382</v>
      </c>
      <c r="E2114" t="s">
        <v>2380</v>
      </c>
      <c r="F2114" t="s">
        <v>2380</v>
      </c>
      <c r="G2114" t="s">
        <v>2381</v>
      </c>
      <c r="H2114" t="s">
        <v>2380</v>
      </c>
      <c r="I2114" s="9">
        <f>IF(MedExam_Table[[#This Row],[NumberOfMajorSurgeries]]="No major surgery",0,MedExam_Table[[#This Row],[NumberOfMajorSurgeries]])</f>
        <v>0</v>
      </c>
      <c r="J2114" t="str">
        <f>PROPER(MedExam_Table[[#This Row],[Heart Issues]])</f>
        <v>Yes</v>
      </c>
      <c r="K2114" t="str">
        <f>PROPER(IF(MedExam_Table[[#This Row],[smoker]]= "?","No",MedExam_Table[[#This Row],[smoker]]))</f>
        <v>No</v>
      </c>
      <c r="L2114" t="str">
        <f>IF(MedExam_Table[[#This Row],[BMI]]&lt;18.5,"Underweight",IF(MedExam_Table[[#This Row],[BMI]]&lt;25,"NormalWeight",IF(MedExam_Table[[#This Row],[BMI]]&lt;=30,"OverWeight","Obesity")))</f>
        <v>OverWeight</v>
      </c>
      <c r="M2114" t="str">
        <f>IF(MedExam_Table[[#This Row],[HBA1C]]&lt;5.7,"Normal",IF(MedExam_Table[[#This Row],[HBA1C]]&lt;6.4,"Prediabetes","Diabetes"))</f>
        <v>Diabetes</v>
      </c>
      <c r="N2114" t="str">
        <f>PROPER(MedExam_Table[[#This Row],[Any Transplants]])</f>
        <v>No</v>
      </c>
    </row>
    <row r="2115" spans="1:14" x14ac:dyDescent="0.3">
      <c r="A2115" t="s">
        <v>2365</v>
      </c>
      <c r="B2115">
        <v>36.96</v>
      </c>
      <c r="C2115">
        <v>7.93</v>
      </c>
      <c r="D2115" t="s">
        <v>2380</v>
      </c>
      <c r="E2115" t="s">
        <v>2380</v>
      </c>
      <c r="F2115" t="s">
        <v>2380</v>
      </c>
      <c r="G2115">
        <v>3</v>
      </c>
      <c r="H2115" t="s">
        <v>2382</v>
      </c>
      <c r="I2115" s="9">
        <f>IF(MedExam_Table[[#This Row],[NumberOfMajorSurgeries]]="No major surgery",0,MedExam_Table[[#This Row],[NumberOfMajorSurgeries]])</f>
        <v>3</v>
      </c>
      <c r="J2115" t="str">
        <f>PROPER(MedExam_Table[[#This Row],[Heart Issues]])</f>
        <v>No</v>
      </c>
      <c r="K2115" t="str">
        <f>PROPER(IF(MedExam_Table[[#This Row],[smoker]]= "?","No",MedExam_Table[[#This Row],[smoker]]))</f>
        <v>Yes</v>
      </c>
      <c r="L2115" t="str">
        <f>IF(MedExam_Table[[#This Row],[BMI]]&lt;18.5,"Underweight",IF(MedExam_Table[[#This Row],[BMI]]&lt;25,"NormalWeight",IF(MedExam_Table[[#This Row],[BMI]]&lt;=30,"OverWeight","Obesity")))</f>
        <v>Obesity</v>
      </c>
      <c r="M2115" t="str">
        <f>IF(MedExam_Table[[#This Row],[HBA1C]]&lt;5.7,"Normal",IF(MedExam_Table[[#This Row],[HBA1C]]&lt;6.4,"Prediabetes","Diabetes"))</f>
        <v>Diabetes</v>
      </c>
      <c r="N2115" t="str">
        <f>PROPER(MedExam_Table[[#This Row],[Any Transplants]])</f>
        <v>No</v>
      </c>
    </row>
    <row r="2116" spans="1:14" x14ac:dyDescent="0.3">
      <c r="A2116" t="s">
        <v>2293</v>
      </c>
      <c r="B2116">
        <v>51.01</v>
      </c>
      <c r="C2116">
        <v>9.1999999999999993</v>
      </c>
      <c r="D2116" t="s">
        <v>2380</v>
      </c>
      <c r="E2116" t="s">
        <v>2380</v>
      </c>
      <c r="F2116" t="s">
        <v>2380</v>
      </c>
      <c r="G2116" t="s">
        <v>2381</v>
      </c>
      <c r="H2116" t="s">
        <v>2382</v>
      </c>
      <c r="I2116" s="9">
        <f>IF(MedExam_Table[[#This Row],[NumberOfMajorSurgeries]]="No major surgery",0,MedExam_Table[[#This Row],[NumberOfMajorSurgeries]])</f>
        <v>0</v>
      </c>
      <c r="J2116" t="str">
        <f>PROPER(MedExam_Table[[#This Row],[Heart Issues]])</f>
        <v>No</v>
      </c>
      <c r="K2116" t="str">
        <f>PROPER(IF(MedExam_Table[[#This Row],[smoker]]= "?","No",MedExam_Table[[#This Row],[smoker]]))</f>
        <v>Yes</v>
      </c>
      <c r="L2116" t="str">
        <f>IF(MedExam_Table[[#This Row],[BMI]]&lt;18.5,"Underweight",IF(MedExam_Table[[#This Row],[BMI]]&lt;25,"NormalWeight",IF(MedExam_Table[[#This Row],[BMI]]&lt;=30,"OverWeight","Obesity")))</f>
        <v>Obesity</v>
      </c>
      <c r="M2116" t="str">
        <f>IF(MedExam_Table[[#This Row],[HBA1C]]&lt;5.7,"Normal",IF(MedExam_Table[[#This Row],[HBA1C]]&lt;6.4,"Prediabetes","Diabetes"))</f>
        <v>Diabetes</v>
      </c>
      <c r="N2116" t="str">
        <f>PROPER(MedExam_Table[[#This Row],[Any Transplants]])</f>
        <v>No</v>
      </c>
    </row>
    <row r="2117" spans="1:14" x14ac:dyDescent="0.3">
      <c r="A2117" t="s">
        <v>1571</v>
      </c>
      <c r="B2117">
        <v>34.56</v>
      </c>
      <c r="C2117">
        <v>5.84</v>
      </c>
      <c r="D2117" t="s">
        <v>2382</v>
      </c>
      <c r="E2117" t="s">
        <v>2380</v>
      </c>
      <c r="F2117" t="s">
        <v>2383</v>
      </c>
      <c r="G2117">
        <v>1</v>
      </c>
      <c r="H2117" t="s">
        <v>2380</v>
      </c>
      <c r="I2117" s="9">
        <f>IF(MedExam_Table[[#This Row],[NumberOfMajorSurgeries]]="No major surgery",0,MedExam_Table[[#This Row],[NumberOfMajorSurgeries]])</f>
        <v>1</v>
      </c>
      <c r="J2117" t="str">
        <f>PROPER(MedExam_Table[[#This Row],[Heart Issues]])</f>
        <v>Yes</v>
      </c>
      <c r="K2117" t="str">
        <f>PROPER(IF(MedExam_Table[[#This Row],[smoker]]= "?","No",MedExam_Table[[#This Row],[smoker]]))</f>
        <v>No</v>
      </c>
      <c r="L2117" t="str">
        <f>IF(MedExam_Table[[#This Row],[BMI]]&lt;18.5,"Underweight",IF(MedExam_Table[[#This Row],[BMI]]&lt;25,"NormalWeight",IF(MedExam_Table[[#This Row],[BMI]]&lt;=30,"OverWeight","Obesity")))</f>
        <v>Obesity</v>
      </c>
      <c r="M2117" t="str">
        <f>IF(MedExam_Table[[#This Row],[HBA1C]]&lt;5.7,"Normal",IF(MedExam_Table[[#This Row],[HBA1C]]&lt;6.4,"Prediabetes","Diabetes"))</f>
        <v>Prediabetes</v>
      </c>
      <c r="N2117" t="str">
        <f>PROPER(MedExam_Table[[#This Row],[Any Transplants]])</f>
        <v>No</v>
      </c>
    </row>
    <row r="2118" spans="1:14" x14ac:dyDescent="0.3">
      <c r="A2118" t="s">
        <v>1570</v>
      </c>
      <c r="B2118">
        <v>28.2</v>
      </c>
      <c r="C2118">
        <v>7.19</v>
      </c>
      <c r="D2118" t="s">
        <v>2382</v>
      </c>
      <c r="E2118" t="s">
        <v>2380</v>
      </c>
      <c r="F2118" t="s">
        <v>2380</v>
      </c>
      <c r="G2118">
        <v>2</v>
      </c>
      <c r="H2118" t="s">
        <v>2380</v>
      </c>
      <c r="I2118" s="9">
        <f>IF(MedExam_Table[[#This Row],[NumberOfMajorSurgeries]]="No major surgery",0,MedExam_Table[[#This Row],[NumberOfMajorSurgeries]])</f>
        <v>2</v>
      </c>
      <c r="J2118" t="str">
        <f>PROPER(MedExam_Table[[#This Row],[Heart Issues]])</f>
        <v>Yes</v>
      </c>
      <c r="K2118" t="str">
        <f>PROPER(IF(MedExam_Table[[#This Row],[smoker]]= "?","No",MedExam_Table[[#This Row],[smoker]]))</f>
        <v>No</v>
      </c>
      <c r="L2118" t="str">
        <f>IF(MedExam_Table[[#This Row],[BMI]]&lt;18.5,"Underweight",IF(MedExam_Table[[#This Row],[BMI]]&lt;25,"NormalWeight",IF(MedExam_Table[[#This Row],[BMI]]&lt;=30,"OverWeight","Obesity")))</f>
        <v>OverWeight</v>
      </c>
      <c r="M2118" t="str">
        <f>IF(MedExam_Table[[#This Row],[HBA1C]]&lt;5.7,"Normal",IF(MedExam_Table[[#This Row],[HBA1C]]&lt;6.4,"Prediabetes","Diabetes"))</f>
        <v>Diabetes</v>
      </c>
      <c r="N2118" t="str">
        <f>PROPER(MedExam_Table[[#This Row],[Any Transplants]])</f>
        <v>No</v>
      </c>
    </row>
    <row r="2119" spans="1:14" x14ac:dyDescent="0.3">
      <c r="A2119" t="s">
        <v>1569</v>
      </c>
      <c r="B2119">
        <v>30.43</v>
      </c>
      <c r="C2119">
        <v>9.39</v>
      </c>
      <c r="D2119" t="s">
        <v>2380</v>
      </c>
      <c r="E2119" t="s">
        <v>2380</v>
      </c>
      <c r="F2119" t="s">
        <v>2380</v>
      </c>
      <c r="G2119" t="s">
        <v>2381</v>
      </c>
      <c r="H2119" t="s">
        <v>2380</v>
      </c>
      <c r="I2119" s="9">
        <f>IF(MedExam_Table[[#This Row],[NumberOfMajorSurgeries]]="No major surgery",0,MedExam_Table[[#This Row],[NumberOfMajorSurgeries]])</f>
        <v>0</v>
      </c>
      <c r="J2119" t="str">
        <f>PROPER(MedExam_Table[[#This Row],[Heart Issues]])</f>
        <v>No</v>
      </c>
      <c r="K2119" t="str">
        <f>PROPER(IF(MedExam_Table[[#This Row],[smoker]]= "?","No",MedExam_Table[[#This Row],[smoker]]))</f>
        <v>No</v>
      </c>
      <c r="L2119" t="str">
        <f>IF(MedExam_Table[[#This Row],[BMI]]&lt;18.5,"Underweight",IF(MedExam_Table[[#This Row],[BMI]]&lt;25,"NormalWeight",IF(MedExam_Table[[#This Row],[BMI]]&lt;=30,"OverWeight","Obesity")))</f>
        <v>Obesity</v>
      </c>
      <c r="M2119" t="str">
        <f>IF(MedExam_Table[[#This Row],[HBA1C]]&lt;5.7,"Normal",IF(MedExam_Table[[#This Row],[HBA1C]]&lt;6.4,"Prediabetes","Diabetes"))</f>
        <v>Diabetes</v>
      </c>
      <c r="N2119" t="str">
        <f>PROPER(MedExam_Table[[#This Row],[Any Transplants]])</f>
        <v>No</v>
      </c>
    </row>
    <row r="2120" spans="1:14" x14ac:dyDescent="0.3">
      <c r="A2120" t="s">
        <v>1568</v>
      </c>
      <c r="B2120">
        <v>32.395000000000003</v>
      </c>
      <c r="C2120">
        <v>4.2699999999999996</v>
      </c>
      <c r="D2120" t="s">
        <v>2382</v>
      </c>
      <c r="E2120" t="s">
        <v>2380</v>
      </c>
      <c r="F2120" t="s">
        <v>2380</v>
      </c>
      <c r="G2120">
        <v>1</v>
      </c>
      <c r="H2120" t="s">
        <v>2380</v>
      </c>
      <c r="I2120" s="9">
        <f>IF(MedExam_Table[[#This Row],[NumberOfMajorSurgeries]]="No major surgery",0,MedExam_Table[[#This Row],[NumberOfMajorSurgeries]])</f>
        <v>1</v>
      </c>
      <c r="J2120" t="str">
        <f>PROPER(MedExam_Table[[#This Row],[Heart Issues]])</f>
        <v>Yes</v>
      </c>
      <c r="K2120" t="str">
        <f>PROPER(IF(MedExam_Table[[#This Row],[smoker]]= "?","No",MedExam_Table[[#This Row],[smoker]]))</f>
        <v>No</v>
      </c>
      <c r="L2120" t="str">
        <f>IF(MedExam_Table[[#This Row],[BMI]]&lt;18.5,"Underweight",IF(MedExam_Table[[#This Row],[BMI]]&lt;25,"NormalWeight",IF(MedExam_Table[[#This Row],[BMI]]&lt;=30,"OverWeight","Obesity")))</f>
        <v>Obesity</v>
      </c>
      <c r="M2120" t="str">
        <f>IF(MedExam_Table[[#This Row],[HBA1C]]&lt;5.7,"Normal",IF(MedExam_Table[[#This Row],[HBA1C]]&lt;6.4,"Prediabetes","Diabetes"))</f>
        <v>Normal</v>
      </c>
      <c r="N2120" t="str">
        <f>PROPER(MedExam_Table[[#This Row],[Any Transplants]])</f>
        <v>No</v>
      </c>
    </row>
    <row r="2121" spans="1:14" x14ac:dyDescent="0.3">
      <c r="A2121" t="s">
        <v>1567</v>
      </c>
      <c r="B2121">
        <v>24.035</v>
      </c>
      <c r="C2121">
        <v>11.71</v>
      </c>
      <c r="D2121" t="s">
        <v>2380</v>
      </c>
      <c r="E2121" t="s">
        <v>2380</v>
      </c>
      <c r="F2121" t="s">
        <v>2380</v>
      </c>
      <c r="G2121" t="s">
        <v>2381</v>
      </c>
      <c r="H2121" t="s">
        <v>2380</v>
      </c>
      <c r="I2121" s="9">
        <f>IF(MedExam_Table[[#This Row],[NumberOfMajorSurgeries]]="No major surgery",0,MedExam_Table[[#This Row],[NumberOfMajorSurgeries]])</f>
        <v>0</v>
      </c>
      <c r="J2121" t="str">
        <f>PROPER(MedExam_Table[[#This Row],[Heart Issues]])</f>
        <v>No</v>
      </c>
      <c r="K2121" t="str">
        <f>PROPER(IF(MedExam_Table[[#This Row],[smoker]]= "?","No",MedExam_Table[[#This Row],[smoker]]))</f>
        <v>No</v>
      </c>
      <c r="L2121" t="str">
        <f>IF(MedExam_Table[[#This Row],[BMI]]&lt;18.5,"Underweight",IF(MedExam_Table[[#This Row],[BMI]]&lt;25,"NormalWeight",IF(MedExam_Table[[#This Row],[BMI]]&lt;=30,"OverWeight","Obesity")))</f>
        <v>NormalWeight</v>
      </c>
      <c r="M2121" t="str">
        <f>IF(MedExam_Table[[#This Row],[HBA1C]]&lt;5.7,"Normal",IF(MedExam_Table[[#This Row],[HBA1C]]&lt;6.4,"Prediabetes","Diabetes"))</f>
        <v>Diabetes</v>
      </c>
      <c r="N2121" t="str">
        <f>PROPER(MedExam_Table[[#This Row],[Any Transplants]])</f>
        <v>No</v>
      </c>
    </row>
    <row r="2122" spans="1:14" x14ac:dyDescent="0.3">
      <c r="A2122" t="s">
        <v>1566</v>
      </c>
      <c r="B2122">
        <v>37.119999999999997</v>
      </c>
      <c r="C2122">
        <v>5.29</v>
      </c>
      <c r="D2122" t="s">
        <v>2380</v>
      </c>
      <c r="E2122" t="s">
        <v>2380</v>
      </c>
      <c r="F2122" t="s">
        <v>2380</v>
      </c>
      <c r="G2122">
        <v>2</v>
      </c>
      <c r="H2122" t="s">
        <v>2380</v>
      </c>
      <c r="I2122" s="9">
        <f>IF(MedExam_Table[[#This Row],[NumberOfMajorSurgeries]]="No major surgery",0,MedExam_Table[[#This Row],[NumberOfMajorSurgeries]])</f>
        <v>2</v>
      </c>
      <c r="J2122" t="str">
        <f>PROPER(MedExam_Table[[#This Row],[Heart Issues]])</f>
        <v>No</v>
      </c>
      <c r="K2122" t="str">
        <f>PROPER(IF(MedExam_Table[[#This Row],[smoker]]= "?","No",MedExam_Table[[#This Row],[smoker]]))</f>
        <v>No</v>
      </c>
      <c r="L2122" t="str">
        <f>IF(MedExam_Table[[#This Row],[BMI]]&lt;18.5,"Underweight",IF(MedExam_Table[[#This Row],[BMI]]&lt;25,"NormalWeight",IF(MedExam_Table[[#This Row],[BMI]]&lt;=30,"OverWeight","Obesity")))</f>
        <v>Obesity</v>
      </c>
      <c r="M2122" t="str">
        <f>IF(MedExam_Table[[#This Row],[HBA1C]]&lt;5.7,"Normal",IF(MedExam_Table[[#This Row],[HBA1C]]&lt;6.4,"Prediabetes","Diabetes"))</f>
        <v>Normal</v>
      </c>
      <c r="N2122" t="str">
        <f>PROPER(MedExam_Table[[#This Row],[Any Transplants]])</f>
        <v>No</v>
      </c>
    </row>
    <row r="2123" spans="1:14" x14ac:dyDescent="0.3">
      <c r="A2123" t="s">
        <v>1565</v>
      </c>
      <c r="B2123">
        <v>34.840000000000003</v>
      </c>
      <c r="C2123">
        <v>6</v>
      </c>
      <c r="D2123" t="s">
        <v>2382</v>
      </c>
      <c r="E2123" t="s">
        <v>2380</v>
      </c>
      <c r="F2123" t="s">
        <v>2383</v>
      </c>
      <c r="G2123">
        <v>1</v>
      </c>
      <c r="H2123" t="s">
        <v>2380</v>
      </c>
      <c r="I2123" s="9">
        <f>IF(MedExam_Table[[#This Row],[NumberOfMajorSurgeries]]="No major surgery",0,MedExam_Table[[#This Row],[NumberOfMajorSurgeries]])</f>
        <v>1</v>
      </c>
      <c r="J2123" t="str">
        <f>PROPER(MedExam_Table[[#This Row],[Heart Issues]])</f>
        <v>Yes</v>
      </c>
      <c r="K2123" t="str">
        <f>PROPER(IF(MedExam_Table[[#This Row],[smoker]]= "?","No",MedExam_Table[[#This Row],[smoker]]))</f>
        <v>No</v>
      </c>
      <c r="L2123" t="str">
        <f>IF(MedExam_Table[[#This Row],[BMI]]&lt;18.5,"Underweight",IF(MedExam_Table[[#This Row],[BMI]]&lt;25,"NormalWeight",IF(MedExam_Table[[#This Row],[BMI]]&lt;=30,"OverWeight","Obesity")))</f>
        <v>Obesity</v>
      </c>
      <c r="M2123" t="str">
        <f>IF(MedExam_Table[[#This Row],[HBA1C]]&lt;5.7,"Normal",IF(MedExam_Table[[#This Row],[HBA1C]]&lt;6.4,"Prediabetes","Diabetes"))</f>
        <v>Prediabetes</v>
      </c>
      <c r="N2123" t="str">
        <f>PROPER(MedExam_Table[[#This Row],[Any Transplants]])</f>
        <v>No</v>
      </c>
    </row>
    <row r="2124" spans="1:14" x14ac:dyDescent="0.3">
      <c r="A2124" t="s">
        <v>1564</v>
      </c>
      <c r="B2124">
        <v>29.53</v>
      </c>
      <c r="C2124">
        <v>10.64</v>
      </c>
      <c r="D2124" t="s">
        <v>2380</v>
      </c>
      <c r="E2124" t="s">
        <v>2380</v>
      </c>
      <c r="F2124" t="s">
        <v>2380</v>
      </c>
      <c r="G2124" t="s">
        <v>2381</v>
      </c>
      <c r="H2124" t="s">
        <v>2380</v>
      </c>
      <c r="I2124" s="9">
        <f>IF(MedExam_Table[[#This Row],[NumberOfMajorSurgeries]]="No major surgery",0,MedExam_Table[[#This Row],[NumberOfMajorSurgeries]])</f>
        <v>0</v>
      </c>
      <c r="J2124" t="str">
        <f>PROPER(MedExam_Table[[#This Row],[Heart Issues]])</f>
        <v>No</v>
      </c>
      <c r="K2124" t="str">
        <f>PROPER(IF(MedExam_Table[[#This Row],[smoker]]= "?","No",MedExam_Table[[#This Row],[smoker]]))</f>
        <v>No</v>
      </c>
      <c r="L2124" t="str">
        <f>IF(MedExam_Table[[#This Row],[BMI]]&lt;18.5,"Underweight",IF(MedExam_Table[[#This Row],[BMI]]&lt;25,"NormalWeight",IF(MedExam_Table[[#This Row],[BMI]]&lt;=30,"OverWeight","Obesity")))</f>
        <v>OverWeight</v>
      </c>
      <c r="M2124" t="str">
        <f>IF(MedExam_Table[[#This Row],[HBA1C]]&lt;5.7,"Normal",IF(MedExam_Table[[#This Row],[HBA1C]]&lt;6.4,"Prediabetes","Diabetes"))</f>
        <v>Diabetes</v>
      </c>
      <c r="N2124" t="str">
        <f>PROPER(MedExam_Table[[#This Row],[Any Transplants]])</f>
        <v>No</v>
      </c>
    </row>
    <row r="2125" spans="1:14" x14ac:dyDescent="0.3">
      <c r="A2125" t="s">
        <v>1563</v>
      </c>
      <c r="B2125">
        <v>42.51</v>
      </c>
      <c r="C2125">
        <v>8.2100000000000009</v>
      </c>
      <c r="D2125" t="s">
        <v>2382</v>
      </c>
      <c r="E2125" t="s">
        <v>2380</v>
      </c>
      <c r="F2125" t="s">
        <v>2380</v>
      </c>
      <c r="G2125" t="s">
        <v>2381</v>
      </c>
      <c r="H2125" t="s">
        <v>2380</v>
      </c>
      <c r="I2125" s="9">
        <f>IF(MedExam_Table[[#This Row],[NumberOfMajorSurgeries]]="No major surgery",0,MedExam_Table[[#This Row],[NumberOfMajorSurgeries]])</f>
        <v>0</v>
      </c>
      <c r="J2125" t="str">
        <f>PROPER(MedExam_Table[[#This Row],[Heart Issues]])</f>
        <v>Yes</v>
      </c>
      <c r="K2125" t="str">
        <f>PROPER(IF(MedExam_Table[[#This Row],[smoker]]= "?","No",MedExam_Table[[#This Row],[smoker]]))</f>
        <v>No</v>
      </c>
      <c r="L2125" t="str">
        <f>IF(MedExam_Table[[#This Row],[BMI]]&lt;18.5,"Underweight",IF(MedExam_Table[[#This Row],[BMI]]&lt;25,"NormalWeight",IF(MedExam_Table[[#This Row],[BMI]]&lt;=30,"OverWeight","Obesity")))</f>
        <v>Obesity</v>
      </c>
      <c r="M2125" t="str">
        <f>IF(MedExam_Table[[#This Row],[HBA1C]]&lt;5.7,"Normal",IF(MedExam_Table[[#This Row],[HBA1C]]&lt;6.4,"Prediabetes","Diabetes"))</f>
        <v>Diabetes</v>
      </c>
      <c r="N2125" t="str">
        <f>PROPER(MedExam_Table[[#This Row],[Any Transplants]])</f>
        <v>No</v>
      </c>
    </row>
    <row r="2126" spans="1:14" x14ac:dyDescent="0.3">
      <c r="A2126" t="s">
        <v>1562</v>
      </c>
      <c r="B2126">
        <v>38.14</v>
      </c>
      <c r="C2126">
        <v>5.58</v>
      </c>
      <c r="D2126" t="s">
        <v>2380</v>
      </c>
      <c r="E2126" t="s">
        <v>2380</v>
      </c>
      <c r="F2126" t="s">
        <v>2383</v>
      </c>
      <c r="G2126">
        <v>1</v>
      </c>
      <c r="H2126" t="s">
        <v>2380</v>
      </c>
      <c r="I2126" s="9">
        <f>IF(MedExam_Table[[#This Row],[NumberOfMajorSurgeries]]="No major surgery",0,MedExam_Table[[#This Row],[NumberOfMajorSurgeries]])</f>
        <v>1</v>
      </c>
      <c r="J2126" t="str">
        <f>PROPER(MedExam_Table[[#This Row],[Heart Issues]])</f>
        <v>No</v>
      </c>
      <c r="K2126" t="str">
        <f>PROPER(IF(MedExam_Table[[#This Row],[smoker]]= "?","No",MedExam_Table[[#This Row],[smoker]]))</f>
        <v>No</v>
      </c>
      <c r="L2126" t="str">
        <f>IF(MedExam_Table[[#This Row],[BMI]]&lt;18.5,"Underweight",IF(MedExam_Table[[#This Row],[BMI]]&lt;25,"NormalWeight",IF(MedExam_Table[[#This Row],[BMI]]&lt;=30,"OverWeight","Obesity")))</f>
        <v>Obesity</v>
      </c>
      <c r="M2126" t="str">
        <f>IF(MedExam_Table[[#This Row],[HBA1C]]&lt;5.7,"Normal",IF(MedExam_Table[[#This Row],[HBA1C]]&lt;6.4,"Prediabetes","Diabetes"))</f>
        <v>Normal</v>
      </c>
      <c r="N2126" t="str">
        <f>PROPER(MedExam_Table[[#This Row],[Any Transplants]])</f>
        <v>No</v>
      </c>
    </row>
    <row r="2127" spans="1:14" x14ac:dyDescent="0.3">
      <c r="A2127" t="s">
        <v>2292</v>
      </c>
      <c r="B2127">
        <v>45.65</v>
      </c>
      <c r="C2127">
        <v>5.1100000000000003</v>
      </c>
      <c r="D2127" t="s">
        <v>2382</v>
      </c>
      <c r="E2127" t="s">
        <v>2380</v>
      </c>
      <c r="F2127" t="s">
        <v>2380</v>
      </c>
      <c r="G2127">
        <v>1</v>
      </c>
      <c r="H2127" t="s">
        <v>2382</v>
      </c>
      <c r="I2127" s="9">
        <f>IF(MedExam_Table[[#This Row],[NumberOfMajorSurgeries]]="No major surgery",0,MedExam_Table[[#This Row],[NumberOfMajorSurgeries]])</f>
        <v>1</v>
      </c>
      <c r="J2127" t="str">
        <f>PROPER(MedExam_Table[[#This Row],[Heart Issues]])</f>
        <v>Yes</v>
      </c>
      <c r="K2127" t="str">
        <f>PROPER(IF(MedExam_Table[[#This Row],[smoker]]= "?","No",MedExam_Table[[#This Row],[smoker]]))</f>
        <v>Yes</v>
      </c>
      <c r="L2127" t="str">
        <f>IF(MedExam_Table[[#This Row],[BMI]]&lt;18.5,"Underweight",IF(MedExam_Table[[#This Row],[BMI]]&lt;25,"NormalWeight",IF(MedExam_Table[[#This Row],[BMI]]&lt;=30,"OverWeight","Obesity")))</f>
        <v>Obesity</v>
      </c>
      <c r="M2127" t="str">
        <f>IF(MedExam_Table[[#This Row],[HBA1C]]&lt;5.7,"Normal",IF(MedExam_Table[[#This Row],[HBA1C]]&lt;6.4,"Prediabetes","Diabetes"))</f>
        <v>Normal</v>
      </c>
      <c r="N2127" t="str">
        <f>PROPER(MedExam_Table[[#This Row],[Any Transplants]])</f>
        <v>No</v>
      </c>
    </row>
    <row r="2128" spans="1:14" x14ac:dyDescent="0.3">
      <c r="A2128" t="s">
        <v>1561</v>
      </c>
      <c r="B2128">
        <v>39.93</v>
      </c>
      <c r="C2128">
        <v>8.75</v>
      </c>
      <c r="D2128" t="s">
        <v>2380</v>
      </c>
      <c r="E2128" t="s">
        <v>2380</v>
      </c>
      <c r="F2128" t="s">
        <v>2380</v>
      </c>
      <c r="G2128" t="s">
        <v>2381</v>
      </c>
      <c r="H2128" t="s">
        <v>2380</v>
      </c>
      <c r="I2128" s="9">
        <f>IF(MedExam_Table[[#This Row],[NumberOfMajorSurgeries]]="No major surgery",0,MedExam_Table[[#This Row],[NumberOfMajorSurgeries]])</f>
        <v>0</v>
      </c>
      <c r="J2128" t="str">
        <f>PROPER(MedExam_Table[[#This Row],[Heart Issues]])</f>
        <v>No</v>
      </c>
      <c r="K2128" t="str">
        <f>PROPER(IF(MedExam_Table[[#This Row],[smoker]]= "?","No",MedExam_Table[[#This Row],[smoker]]))</f>
        <v>No</v>
      </c>
      <c r="L2128" t="str">
        <f>IF(MedExam_Table[[#This Row],[BMI]]&lt;18.5,"Underweight",IF(MedExam_Table[[#This Row],[BMI]]&lt;25,"NormalWeight",IF(MedExam_Table[[#This Row],[BMI]]&lt;=30,"OverWeight","Obesity")))</f>
        <v>Obesity</v>
      </c>
      <c r="M2128" t="str">
        <f>IF(MedExam_Table[[#This Row],[HBA1C]]&lt;5.7,"Normal",IF(MedExam_Table[[#This Row],[HBA1C]]&lt;6.4,"Prediabetes","Diabetes"))</f>
        <v>Diabetes</v>
      </c>
      <c r="N2128" t="str">
        <f>PROPER(MedExam_Table[[#This Row],[Any Transplants]])</f>
        <v>No</v>
      </c>
    </row>
    <row r="2129" spans="1:14" x14ac:dyDescent="0.3">
      <c r="A2129" t="s">
        <v>1560</v>
      </c>
      <c r="B2129">
        <v>38.83</v>
      </c>
      <c r="C2129">
        <v>11.86</v>
      </c>
      <c r="D2129" t="s">
        <v>2380</v>
      </c>
      <c r="E2129" t="s">
        <v>2380</v>
      </c>
      <c r="F2129" t="s">
        <v>2380</v>
      </c>
      <c r="G2129" t="s">
        <v>2381</v>
      </c>
      <c r="H2129" t="s">
        <v>2380</v>
      </c>
      <c r="I2129" s="9">
        <f>IF(MedExam_Table[[#This Row],[NumberOfMajorSurgeries]]="No major surgery",0,MedExam_Table[[#This Row],[NumberOfMajorSurgeries]])</f>
        <v>0</v>
      </c>
      <c r="J2129" t="str">
        <f>PROPER(MedExam_Table[[#This Row],[Heart Issues]])</f>
        <v>No</v>
      </c>
      <c r="K2129" t="str">
        <f>PROPER(IF(MedExam_Table[[#This Row],[smoker]]= "?","No",MedExam_Table[[#This Row],[smoker]]))</f>
        <v>No</v>
      </c>
      <c r="L2129" t="str">
        <f>IF(MedExam_Table[[#This Row],[BMI]]&lt;18.5,"Underweight",IF(MedExam_Table[[#This Row],[BMI]]&lt;25,"NormalWeight",IF(MedExam_Table[[#This Row],[BMI]]&lt;=30,"OverWeight","Obesity")))</f>
        <v>Obesity</v>
      </c>
      <c r="M2129" t="str">
        <f>IF(MedExam_Table[[#This Row],[HBA1C]]&lt;5.7,"Normal",IF(MedExam_Table[[#This Row],[HBA1C]]&lt;6.4,"Prediabetes","Diabetes"))</f>
        <v>Diabetes</v>
      </c>
      <c r="N2129" t="str">
        <f>PROPER(MedExam_Table[[#This Row],[Any Transplants]])</f>
        <v>No</v>
      </c>
    </row>
    <row r="2130" spans="1:14" x14ac:dyDescent="0.3">
      <c r="A2130" t="s">
        <v>1559</v>
      </c>
      <c r="B2130">
        <v>37.4</v>
      </c>
      <c r="C2130">
        <v>11.46</v>
      </c>
      <c r="D2130" t="s">
        <v>2380</v>
      </c>
      <c r="E2130" t="s">
        <v>2380</v>
      </c>
      <c r="F2130" t="s">
        <v>2380</v>
      </c>
      <c r="G2130" t="s">
        <v>2381</v>
      </c>
      <c r="H2130" t="s">
        <v>2380</v>
      </c>
      <c r="I2130" s="9">
        <f>IF(MedExam_Table[[#This Row],[NumberOfMajorSurgeries]]="No major surgery",0,MedExam_Table[[#This Row],[NumberOfMajorSurgeries]])</f>
        <v>0</v>
      </c>
      <c r="J2130" t="str">
        <f>PROPER(MedExam_Table[[#This Row],[Heart Issues]])</f>
        <v>No</v>
      </c>
      <c r="K2130" t="str">
        <f>PROPER(IF(MedExam_Table[[#This Row],[smoker]]= "?","No",MedExam_Table[[#This Row],[smoker]]))</f>
        <v>No</v>
      </c>
      <c r="L2130" t="str">
        <f>IF(MedExam_Table[[#This Row],[BMI]]&lt;18.5,"Underweight",IF(MedExam_Table[[#This Row],[BMI]]&lt;25,"NormalWeight",IF(MedExam_Table[[#This Row],[BMI]]&lt;=30,"OverWeight","Obesity")))</f>
        <v>Obesity</v>
      </c>
      <c r="M2130" t="str">
        <f>IF(MedExam_Table[[#This Row],[HBA1C]]&lt;5.7,"Normal",IF(MedExam_Table[[#This Row],[HBA1C]]&lt;6.4,"Prediabetes","Diabetes"))</f>
        <v>Diabetes</v>
      </c>
      <c r="N2130" t="str">
        <f>PROPER(MedExam_Table[[#This Row],[Any Transplants]])</f>
        <v>No</v>
      </c>
    </row>
    <row r="2131" spans="1:14" x14ac:dyDescent="0.3">
      <c r="A2131" t="s">
        <v>1558</v>
      </c>
      <c r="B2131">
        <v>21.4</v>
      </c>
      <c r="C2131">
        <v>9.0299999999999994</v>
      </c>
      <c r="D2131" t="s">
        <v>2380</v>
      </c>
      <c r="E2131" t="s">
        <v>2380</v>
      </c>
      <c r="F2131" t="s">
        <v>2380</v>
      </c>
      <c r="G2131" t="s">
        <v>2381</v>
      </c>
      <c r="H2131" t="s">
        <v>2380</v>
      </c>
      <c r="I2131" s="9">
        <f>IF(MedExam_Table[[#This Row],[NumberOfMajorSurgeries]]="No major surgery",0,MedExam_Table[[#This Row],[NumberOfMajorSurgeries]])</f>
        <v>0</v>
      </c>
      <c r="J2131" t="str">
        <f>PROPER(MedExam_Table[[#This Row],[Heart Issues]])</f>
        <v>No</v>
      </c>
      <c r="K2131" t="str">
        <f>PROPER(IF(MedExam_Table[[#This Row],[smoker]]= "?","No",MedExam_Table[[#This Row],[smoker]]))</f>
        <v>No</v>
      </c>
      <c r="L2131" t="str">
        <f>IF(MedExam_Table[[#This Row],[BMI]]&lt;18.5,"Underweight",IF(MedExam_Table[[#This Row],[BMI]]&lt;25,"NormalWeight",IF(MedExam_Table[[#This Row],[BMI]]&lt;=30,"OverWeight","Obesity")))</f>
        <v>NormalWeight</v>
      </c>
      <c r="M2131" t="str">
        <f>IF(MedExam_Table[[#This Row],[HBA1C]]&lt;5.7,"Normal",IF(MedExam_Table[[#This Row],[HBA1C]]&lt;6.4,"Prediabetes","Diabetes"))</f>
        <v>Diabetes</v>
      </c>
      <c r="N2131" t="str">
        <f>PROPER(MedExam_Table[[#This Row],[Any Transplants]])</f>
        <v>No</v>
      </c>
    </row>
    <row r="2132" spans="1:14" x14ac:dyDescent="0.3">
      <c r="A2132" t="s">
        <v>1557</v>
      </c>
      <c r="B2132">
        <v>38.380000000000003</v>
      </c>
      <c r="C2132">
        <v>8.26</v>
      </c>
      <c r="D2132" t="s">
        <v>2382</v>
      </c>
      <c r="E2132" t="s">
        <v>2380</v>
      </c>
      <c r="F2132" t="s">
        <v>2380</v>
      </c>
      <c r="G2132">
        <v>2</v>
      </c>
      <c r="H2132" t="s">
        <v>2380</v>
      </c>
      <c r="I2132" s="9">
        <f>IF(MedExam_Table[[#This Row],[NumberOfMajorSurgeries]]="No major surgery",0,MedExam_Table[[#This Row],[NumberOfMajorSurgeries]])</f>
        <v>2</v>
      </c>
      <c r="J2132" t="str">
        <f>PROPER(MedExam_Table[[#This Row],[Heart Issues]])</f>
        <v>Yes</v>
      </c>
      <c r="K2132" t="str">
        <f>PROPER(IF(MedExam_Table[[#This Row],[smoker]]= "?","No",MedExam_Table[[#This Row],[smoker]]))</f>
        <v>No</v>
      </c>
      <c r="L2132" t="str">
        <f>IF(MedExam_Table[[#This Row],[BMI]]&lt;18.5,"Underweight",IF(MedExam_Table[[#This Row],[BMI]]&lt;25,"NormalWeight",IF(MedExam_Table[[#This Row],[BMI]]&lt;=30,"OverWeight","Obesity")))</f>
        <v>Obesity</v>
      </c>
      <c r="M2132" t="str">
        <f>IF(MedExam_Table[[#This Row],[HBA1C]]&lt;5.7,"Normal",IF(MedExam_Table[[#This Row],[HBA1C]]&lt;6.4,"Prediabetes","Diabetes"))</f>
        <v>Diabetes</v>
      </c>
      <c r="N2132" t="str">
        <f>PROPER(MedExam_Table[[#This Row],[Any Transplants]])</f>
        <v>No</v>
      </c>
    </row>
    <row r="2133" spans="1:14" x14ac:dyDescent="0.3">
      <c r="A2133" t="s">
        <v>1556</v>
      </c>
      <c r="B2133">
        <v>33.659999999999997</v>
      </c>
      <c r="C2133">
        <v>5.42</v>
      </c>
      <c r="D2133" t="s">
        <v>2382</v>
      </c>
      <c r="E2133" t="s">
        <v>2380</v>
      </c>
      <c r="F2133" t="s">
        <v>2380</v>
      </c>
      <c r="G2133">
        <v>2</v>
      </c>
      <c r="H2133" t="s">
        <v>2380</v>
      </c>
      <c r="I2133" s="9">
        <f>IF(MedExam_Table[[#This Row],[NumberOfMajorSurgeries]]="No major surgery",0,MedExam_Table[[#This Row],[NumberOfMajorSurgeries]])</f>
        <v>2</v>
      </c>
      <c r="J2133" t="str">
        <f>PROPER(MedExam_Table[[#This Row],[Heart Issues]])</f>
        <v>Yes</v>
      </c>
      <c r="K2133" t="str">
        <f>PROPER(IF(MedExam_Table[[#This Row],[smoker]]= "?","No",MedExam_Table[[#This Row],[smoker]]))</f>
        <v>No</v>
      </c>
      <c r="L2133" t="str">
        <f>IF(MedExam_Table[[#This Row],[BMI]]&lt;18.5,"Underweight",IF(MedExam_Table[[#This Row],[BMI]]&lt;25,"NormalWeight",IF(MedExam_Table[[#This Row],[BMI]]&lt;=30,"OverWeight","Obesity")))</f>
        <v>Obesity</v>
      </c>
      <c r="M2133" t="str">
        <f>IF(MedExam_Table[[#This Row],[HBA1C]]&lt;5.7,"Normal",IF(MedExam_Table[[#This Row],[HBA1C]]&lt;6.4,"Prediabetes","Diabetes"))</f>
        <v>Normal</v>
      </c>
      <c r="N2133" t="str">
        <f>PROPER(MedExam_Table[[#This Row],[Any Transplants]])</f>
        <v>No</v>
      </c>
    </row>
    <row r="2134" spans="1:14" x14ac:dyDescent="0.3">
      <c r="A2134" t="s">
        <v>1555</v>
      </c>
      <c r="B2134">
        <v>31.79</v>
      </c>
      <c r="C2134">
        <v>11.33</v>
      </c>
      <c r="D2134" t="s">
        <v>2382</v>
      </c>
      <c r="E2134" t="s">
        <v>2380</v>
      </c>
      <c r="F2134" t="s">
        <v>2383</v>
      </c>
      <c r="G2134">
        <v>1</v>
      </c>
      <c r="H2134" t="s">
        <v>2380</v>
      </c>
      <c r="I2134" s="9">
        <f>IF(MedExam_Table[[#This Row],[NumberOfMajorSurgeries]]="No major surgery",0,MedExam_Table[[#This Row],[NumberOfMajorSurgeries]])</f>
        <v>1</v>
      </c>
      <c r="J2134" t="str">
        <f>PROPER(MedExam_Table[[#This Row],[Heart Issues]])</f>
        <v>Yes</v>
      </c>
      <c r="K2134" t="str">
        <f>PROPER(IF(MedExam_Table[[#This Row],[smoker]]= "?","No",MedExam_Table[[#This Row],[smoker]]))</f>
        <v>No</v>
      </c>
      <c r="L2134" t="str">
        <f>IF(MedExam_Table[[#This Row],[BMI]]&lt;18.5,"Underweight",IF(MedExam_Table[[#This Row],[BMI]]&lt;25,"NormalWeight",IF(MedExam_Table[[#This Row],[BMI]]&lt;=30,"OverWeight","Obesity")))</f>
        <v>Obesity</v>
      </c>
      <c r="M2134" t="str">
        <f>IF(MedExam_Table[[#This Row],[HBA1C]]&lt;5.7,"Normal",IF(MedExam_Table[[#This Row],[HBA1C]]&lt;6.4,"Prediabetes","Diabetes"))</f>
        <v>Diabetes</v>
      </c>
      <c r="N2134" t="str">
        <f>PROPER(MedExam_Table[[#This Row],[Any Transplants]])</f>
        <v>No</v>
      </c>
    </row>
    <row r="2135" spans="1:14" x14ac:dyDescent="0.3">
      <c r="A2135" t="s">
        <v>1554</v>
      </c>
      <c r="B2135">
        <v>29.7</v>
      </c>
      <c r="C2135">
        <v>7.69</v>
      </c>
      <c r="D2135" t="s">
        <v>2382</v>
      </c>
      <c r="E2135" t="s">
        <v>2380</v>
      </c>
      <c r="F2135" t="s">
        <v>2383</v>
      </c>
      <c r="G2135">
        <v>1</v>
      </c>
      <c r="H2135" t="s">
        <v>2380</v>
      </c>
      <c r="I2135" s="9">
        <f>IF(MedExam_Table[[#This Row],[NumberOfMajorSurgeries]]="No major surgery",0,MedExam_Table[[#This Row],[NumberOfMajorSurgeries]])</f>
        <v>1</v>
      </c>
      <c r="J2135" t="str">
        <f>PROPER(MedExam_Table[[#This Row],[Heart Issues]])</f>
        <v>Yes</v>
      </c>
      <c r="K2135" t="str">
        <f>PROPER(IF(MedExam_Table[[#This Row],[smoker]]= "?","No",MedExam_Table[[#This Row],[smoker]]))</f>
        <v>No</v>
      </c>
      <c r="L2135" t="str">
        <f>IF(MedExam_Table[[#This Row],[BMI]]&lt;18.5,"Underweight",IF(MedExam_Table[[#This Row],[BMI]]&lt;25,"NormalWeight",IF(MedExam_Table[[#This Row],[BMI]]&lt;=30,"OverWeight","Obesity")))</f>
        <v>OverWeight</v>
      </c>
      <c r="M2135" t="str">
        <f>IF(MedExam_Table[[#This Row],[HBA1C]]&lt;5.7,"Normal",IF(MedExam_Table[[#This Row],[HBA1C]]&lt;6.4,"Prediabetes","Diabetes"))</f>
        <v>Diabetes</v>
      </c>
      <c r="N2135" t="str">
        <f>PROPER(MedExam_Table[[#This Row],[Any Transplants]])</f>
        <v>No</v>
      </c>
    </row>
    <row r="2136" spans="1:14" x14ac:dyDescent="0.3">
      <c r="A2136" t="s">
        <v>1553</v>
      </c>
      <c r="B2136">
        <v>25.46</v>
      </c>
      <c r="C2136">
        <v>8.77</v>
      </c>
      <c r="D2136" t="s">
        <v>2382</v>
      </c>
      <c r="E2136" t="s">
        <v>2380</v>
      </c>
      <c r="F2136" t="s">
        <v>2383</v>
      </c>
      <c r="G2136">
        <v>1</v>
      </c>
      <c r="H2136" t="s">
        <v>2380</v>
      </c>
      <c r="I2136" s="9">
        <f>IF(MedExam_Table[[#This Row],[NumberOfMajorSurgeries]]="No major surgery",0,MedExam_Table[[#This Row],[NumberOfMajorSurgeries]])</f>
        <v>1</v>
      </c>
      <c r="J2136" t="str">
        <f>PROPER(MedExam_Table[[#This Row],[Heart Issues]])</f>
        <v>Yes</v>
      </c>
      <c r="K2136" t="str">
        <f>PROPER(IF(MedExam_Table[[#This Row],[smoker]]= "?","No",MedExam_Table[[#This Row],[smoker]]))</f>
        <v>No</v>
      </c>
      <c r="L2136" t="str">
        <f>IF(MedExam_Table[[#This Row],[BMI]]&lt;18.5,"Underweight",IF(MedExam_Table[[#This Row],[BMI]]&lt;25,"NormalWeight",IF(MedExam_Table[[#This Row],[BMI]]&lt;=30,"OverWeight","Obesity")))</f>
        <v>OverWeight</v>
      </c>
      <c r="M2136" t="str">
        <f>IF(MedExam_Table[[#This Row],[HBA1C]]&lt;5.7,"Normal",IF(MedExam_Table[[#This Row],[HBA1C]]&lt;6.4,"Prediabetes","Diabetes"))</f>
        <v>Diabetes</v>
      </c>
      <c r="N2136" t="str">
        <f>PROPER(MedExam_Table[[#This Row],[Any Transplants]])</f>
        <v>No</v>
      </c>
    </row>
    <row r="2137" spans="1:14" x14ac:dyDescent="0.3">
      <c r="A2137" t="s">
        <v>1552</v>
      </c>
      <c r="B2137">
        <v>39.14</v>
      </c>
      <c r="C2137">
        <v>4.91</v>
      </c>
      <c r="D2137" t="s">
        <v>2380</v>
      </c>
      <c r="E2137" t="s">
        <v>2382</v>
      </c>
      <c r="F2137" t="s">
        <v>2380</v>
      </c>
      <c r="G2137">
        <v>1</v>
      </c>
      <c r="H2137" t="s">
        <v>2380</v>
      </c>
      <c r="I2137" s="9">
        <f>IF(MedExam_Table[[#This Row],[NumberOfMajorSurgeries]]="No major surgery",0,MedExam_Table[[#This Row],[NumberOfMajorSurgeries]])</f>
        <v>1</v>
      </c>
      <c r="J2137" t="str">
        <f>PROPER(MedExam_Table[[#This Row],[Heart Issues]])</f>
        <v>No</v>
      </c>
      <c r="K2137" t="str">
        <f>PROPER(IF(MedExam_Table[[#This Row],[smoker]]= "?","No",MedExam_Table[[#This Row],[smoker]]))</f>
        <v>No</v>
      </c>
      <c r="L2137" t="str">
        <f>IF(MedExam_Table[[#This Row],[BMI]]&lt;18.5,"Underweight",IF(MedExam_Table[[#This Row],[BMI]]&lt;25,"NormalWeight",IF(MedExam_Table[[#This Row],[BMI]]&lt;=30,"OverWeight","Obesity")))</f>
        <v>Obesity</v>
      </c>
      <c r="M2137" t="str">
        <f>IF(MedExam_Table[[#This Row],[HBA1C]]&lt;5.7,"Normal",IF(MedExam_Table[[#This Row],[HBA1C]]&lt;6.4,"Prediabetes","Diabetes"))</f>
        <v>Normal</v>
      </c>
      <c r="N2137" t="str">
        <f>PROPER(MedExam_Table[[#This Row],[Any Transplants]])</f>
        <v>Yes</v>
      </c>
    </row>
    <row r="2138" spans="1:14" x14ac:dyDescent="0.3">
      <c r="A2138" t="s">
        <v>2291</v>
      </c>
      <c r="B2138">
        <v>52.9</v>
      </c>
      <c r="C2138">
        <v>5.34</v>
      </c>
      <c r="D2138" t="s">
        <v>2380</v>
      </c>
      <c r="E2138" t="s">
        <v>2380</v>
      </c>
      <c r="F2138" t="s">
        <v>2380</v>
      </c>
      <c r="G2138" t="s">
        <v>2381</v>
      </c>
      <c r="H2138" t="s">
        <v>2382</v>
      </c>
      <c r="I2138" s="9">
        <f>IF(MedExam_Table[[#This Row],[NumberOfMajorSurgeries]]="No major surgery",0,MedExam_Table[[#This Row],[NumberOfMajorSurgeries]])</f>
        <v>0</v>
      </c>
      <c r="J2138" t="str">
        <f>PROPER(MedExam_Table[[#This Row],[Heart Issues]])</f>
        <v>No</v>
      </c>
      <c r="K2138" t="str">
        <f>PROPER(IF(MedExam_Table[[#This Row],[smoker]]= "?","No",MedExam_Table[[#This Row],[smoker]]))</f>
        <v>Yes</v>
      </c>
      <c r="L2138" t="str">
        <f>IF(MedExam_Table[[#This Row],[BMI]]&lt;18.5,"Underweight",IF(MedExam_Table[[#This Row],[BMI]]&lt;25,"NormalWeight",IF(MedExam_Table[[#This Row],[BMI]]&lt;=30,"OverWeight","Obesity")))</f>
        <v>Obesity</v>
      </c>
      <c r="M2138" t="str">
        <f>IF(MedExam_Table[[#This Row],[HBA1C]]&lt;5.7,"Normal",IF(MedExam_Table[[#This Row],[HBA1C]]&lt;6.4,"Prediabetes","Diabetes"))</f>
        <v>Normal</v>
      </c>
      <c r="N2138" t="str">
        <f>PROPER(MedExam_Table[[#This Row],[Any Transplants]])</f>
        <v>No</v>
      </c>
    </row>
    <row r="2139" spans="1:14" x14ac:dyDescent="0.3">
      <c r="A2139" t="s">
        <v>1551</v>
      </c>
      <c r="B2139">
        <v>41.2</v>
      </c>
      <c r="C2139">
        <v>4.95</v>
      </c>
      <c r="D2139" t="s">
        <v>2380</v>
      </c>
      <c r="E2139" t="s">
        <v>2380</v>
      </c>
      <c r="F2139" t="s">
        <v>2380</v>
      </c>
      <c r="G2139">
        <v>1</v>
      </c>
      <c r="H2139" t="s">
        <v>2380</v>
      </c>
      <c r="I2139" s="9">
        <f>IF(MedExam_Table[[#This Row],[NumberOfMajorSurgeries]]="No major surgery",0,MedExam_Table[[#This Row],[NumberOfMajorSurgeries]])</f>
        <v>1</v>
      </c>
      <c r="J2139" t="str">
        <f>PROPER(MedExam_Table[[#This Row],[Heart Issues]])</f>
        <v>No</v>
      </c>
      <c r="K2139" t="str">
        <f>PROPER(IF(MedExam_Table[[#This Row],[smoker]]= "?","No",MedExam_Table[[#This Row],[smoker]]))</f>
        <v>No</v>
      </c>
      <c r="L2139" t="str">
        <f>IF(MedExam_Table[[#This Row],[BMI]]&lt;18.5,"Underweight",IF(MedExam_Table[[#This Row],[BMI]]&lt;25,"NormalWeight",IF(MedExam_Table[[#This Row],[BMI]]&lt;=30,"OverWeight","Obesity")))</f>
        <v>Obesity</v>
      </c>
      <c r="M2139" t="str">
        <f>IF(MedExam_Table[[#This Row],[HBA1C]]&lt;5.7,"Normal",IF(MedExam_Table[[#This Row],[HBA1C]]&lt;6.4,"Prediabetes","Diabetes"))</f>
        <v>Normal</v>
      </c>
      <c r="N2139" t="str">
        <f>PROPER(MedExam_Table[[#This Row],[Any Transplants]])</f>
        <v>No</v>
      </c>
    </row>
    <row r="2140" spans="1:14" x14ac:dyDescent="0.3">
      <c r="A2140" t="s">
        <v>1550</v>
      </c>
      <c r="B2140">
        <v>28.81</v>
      </c>
      <c r="C2140">
        <v>10.8</v>
      </c>
      <c r="D2140" t="s">
        <v>2382</v>
      </c>
      <c r="E2140" t="s">
        <v>2380</v>
      </c>
      <c r="F2140" t="s">
        <v>2383</v>
      </c>
      <c r="G2140">
        <v>1</v>
      </c>
      <c r="H2140" t="s">
        <v>2380</v>
      </c>
      <c r="I2140" s="9">
        <f>IF(MedExam_Table[[#This Row],[NumberOfMajorSurgeries]]="No major surgery",0,MedExam_Table[[#This Row],[NumberOfMajorSurgeries]])</f>
        <v>1</v>
      </c>
      <c r="J2140" t="str">
        <f>PROPER(MedExam_Table[[#This Row],[Heart Issues]])</f>
        <v>Yes</v>
      </c>
      <c r="K2140" t="str">
        <f>PROPER(IF(MedExam_Table[[#This Row],[smoker]]= "?","No",MedExam_Table[[#This Row],[smoker]]))</f>
        <v>No</v>
      </c>
      <c r="L2140" t="str">
        <f>IF(MedExam_Table[[#This Row],[BMI]]&lt;18.5,"Underweight",IF(MedExam_Table[[#This Row],[BMI]]&lt;25,"NormalWeight",IF(MedExam_Table[[#This Row],[BMI]]&lt;=30,"OverWeight","Obesity")))</f>
        <v>OverWeight</v>
      </c>
      <c r="M2140" t="str">
        <f>IF(MedExam_Table[[#This Row],[HBA1C]]&lt;5.7,"Normal",IF(MedExam_Table[[#This Row],[HBA1C]]&lt;6.4,"Prediabetes","Diabetes"))</f>
        <v>Diabetes</v>
      </c>
      <c r="N2140" t="str">
        <f>PROPER(MedExam_Table[[#This Row],[Any Transplants]])</f>
        <v>No</v>
      </c>
    </row>
    <row r="2141" spans="1:14" x14ac:dyDescent="0.3">
      <c r="A2141" t="s">
        <v>1549</v>
      </c>
      <c r="B2141">
        <v>37.409999999999997</v>
      </c>
      <c r="C2141">
        <v>7.21</v>
      </c>
      <c r="D2141" t="s">
        <v>2380</v>
      </c>
      <c r="E2141" t="s">
        <v>2380</v>
      </c>
      <c r="F2141" t="s">
        <v>2380</v>
      </c>
      <c r="G2141">
        <v>2</v>
      </c>
      <c r="H2141" t="s">
        <v>2380</v>
      </c>
      <c r="I2141" s="9">
        <f>IF(MedExam_Table[[#This Row],[NumberOfMajorSurgeries]]="No major surgery",0,MedExam_Table[[#This Row],[NumberOfMajorSurgeries]])</f>
        <v>2</v>
      </c>
      <c r="J2141" t="str">
        <f>PROPER(MedExam_Table[[#This Row],[Heart Issues]])</f>
        <v>No</v>
      </c>
      <c r="K2141" t="str">
        <f>PROPER(IF(MedExam_Table[[#This Row],[smoker]]= "?","No",MedExam_Table[[#This Row],[smoker]]))</f>
        <v>No</v>
      </c>
      <c r="L2141" t="str">
        <f>IF(MedExam_Table[[#This Row],[BMI]]&lt;18.5,"Underweight",IF(MedExam_Table[[#This Row],[BMI]]&lt;25,"NormalWeight",IF(MedExam_Table[[#This Row],[BMI]]&lt;=30,"OverWeight","Obesity")))</f>
        <v>Obesity</v>
      </c>
      <c r="M2141" t="str">
        <f>IF(MedExam_Table[[#This Row],[HBA1C]]&lt;5.7,"Normal",IF(MedExam_Table[[#This Row],[HBA1C]]&lt;6.4,"Prediabetes","Diabetes"))</f>
        <v>Diabetes</v>
      </c>
      <c r="N2141" t="str">
        <f>PROPER(MedExam_Table[[#This Row],[Any Transplants]])</f>
        <v>No</v>
      </c>
    </row>
    <row r="2142" spans="1:14" x14ac:dyDescent="0.3">
      <c r="A2142" t="s">
        <v>1548</v>
      </c>
      <c r="B2142">
        <v>52.54</v>
      </c>
      <c r="C2142">
        <v>5.12</v>
      </c>
      <c r="D2142" t="s">
        <v>2380</v>
      </c>
      <c r="E2142" t="s">
        <v>2380</v>
      </c>
      <c r="F2142" t="s">
        <v>2383</v>
      </c>
      <c r="G2142">
        <v>1</v>
      </c>
      <c r="H2142" t="s">
        <v>2380</v>
      </c>
      <c r="I2142" s="9">
        <f>IF(MedExam_Table[[#This Row],[NumberOfMajorSurgeries]]="No major surgery",0,MedExam_Table[[#This Row],[NumberOfMajorSurgeries]])</f>
        <v>1</v>
      </c>
      <c r="J2142" t="str">
        <f>PROPER(MedExam_Table[[#This Row],[Heart Issues]])</f>
        <v>No</v>
      </c>
      <c r="K2142" t="str">
        <f>PROPER(IF(MedExam_Table[[#This Row],[smoker]]= "?","No",MedExam_Table[[#This Row],[smoker]]))</f>
        <v>No</v>
      </c>
      <c r="L2142" t="str">
        <f>IF(MedExam_Table[[#This Row],[BMI]]&lt;18.5,"Underweight",IF(MedExam_Table[[#This Row],[BMI]]&lt;25,"NormalWeight",IF(MedExam_Table[[#This Row],[BMI]]&lt;=30,"OverWeight","Obesity")))</f>
        <v>Obesity</v>
      </c>
      <c r="M2142" t="str">
        <f>IF(MedExam_Table[[#This Row],[HBA1C]]&lt;5.7,"Normal",IF(MedExam_Table[[#This Row],[HBA1C]]&lt;6.4,"Prediabetes","Diabetes"))</f>
        <v>Normal</v>
      </c>
      <c r="N2142" t="str">
        <f>PROPER(MedExam_Table[[#This Row],[Any Transplants]])</f>
        <v>No</v>
      </c>
    </row>
    <row r="2143" spans="1:14" x14ac:dyDescent="0.3">
      <c r="A2143" t="s">
        <v>1547</v>
      </c>
      <c r="B2143">
        <v>17.29</v>
      </c>
      <c r="C2143">
        <v>4.62</v>
      </c>
      <c r="D2143" t="s">
        <v>2380</v>
      </c>
      <c r="E2143" t="s">
        <v>2382</v>
      </c>
      <c r="F2143" t="s">
        <v>2380</v>
      </c>
      <c r="G2143">
        <v>1</v>
      </c>
      <c r="H2143" t="s">
        <v>2382</v>
      </c>
      <c r="I2143" s="9">
        <f>IF(MedExam_Table[[#This Row],[NumberOfMajorSurgeries]]="No major surgery",0,MedExam_Table[[#This Row],[NumberOfMajorSurgeries]])</f>
        <v>1</v>
      </c>
      <c r="J2143" t="str">
        <f>PROPER(MedExam_Table[[#This Row],[Heart Issues]])</f>
        <v>No</v>
      </c>
      <c r="K2143" t="str">
        <f>PROPER(IF(MedExam_Table[[#This Row],[smoker]]= "?","No",MedExam_Table[[#This Row],[smoker]]))</f>
        <v>Yes</v>
      </c>
      <c r="L2143" t="str">
        <f>IF(MedExam_Table[[#This Row],[BMI]]&lt;18.5,"Underweight",IF(MedExam_Table[[#This Row],[BMI]]&lt;25,"NormalWeight",IF(MedExam_Table[[#This Row],[BMI]]&lt;=30,"OverWeight","Obesity")))</f>
        <v>Underweight</v>
      </c>
      <c r="M2143" t="str">
        <f>IF(MedExam_Table[[#This Row],[HBA1C]]&lt;5.7,"Normal",IF(MedExam_Table[[#This Row],[HBA1C]]&lt;6.4,"Prediabetes","Diabetes"))</f>
        <v>Normal</v>
      </c>
      <c r="N2143" t="str">
        <f>PROPER(MedExam_Table[[#This Row],[Any Transplants]])</f>
        <v>Yes</v>
      </c>
    </row>
    <row r="2144" spans="1:14" x14ac:dyDescent="0.3">
      <c r="A2144" t="s">
        <v>1546</v>
      </c>
      <c r="B2144">
        <v>31.74</v>
      </c>
      <c r="C2144">
        <v>7.68</v>
      </c>
      <c r="D2144" t="s">
        <v>2382</v>
      </c>
      <c r="E2144" t="s">
        <v>2380</v>
      </c>
      <c r="F2144" t="s">
        <v>2380</v>
      </c>
      <c r="G2144" t="s">
        <v>2381</v>
      </c>
      <c r="H2144" t="s">
        <v>2380</v>
      </c>
      <c r="I2144" s="9">
        <f>IF(MedExam_Table[[#This Row],[NumberOfMajorSurgeries]]="No major surgery",0,MedExam_Table[[#This Row],[NumberOfMajorSurgeries]])</f>
        <v>0</v>
      </c>
      <c r="J2144" t="str">
        <f>PROPER(MedExam_Table[[#This Row],[Heart Issues]])</f>
        <v>Yes</v>
      </c>
      <c r="K2144" t="str">
        <f>PROPER(IF(MedExam_Table[[#This Row],[smoker]]= "?","No",MedExam_Table[[#This Row],[smoker]]))</f>
        <v>No</v>
      </c>
      <c r="L2144" t="str">
        <f>IF(MedExam_Table[[#This Row],[BMI]]&lt;18.5,"Underweight",IF(MedExam_Table[[#This Row],[BMI]]&lt;25,"NormalWeight",IF(MedExam_Table[[#This Row],[BMI]]&lt;=30,"OverWeight","Obesity")))</f>
        <v>Obesity</v>
      </c>
      <c r="M2144" t="str">
        <f>IF(MedExam_Table[[#This Row],[HBA1C]]&lt;5.7,"Normal",IF(MedExam_Table[[#This Row],[HBA1C]]&lt;6.4,"Prediabetes","Diabetes"))</f>
        <v>Diabetes</v>
      </c>
      <c r="N2144" t="str">
        <f>PROPER(MedExam_Table[[#This Row],[Any Transplants]])</f>
        <v>No</v>
      </c>
    </row>
    <row r="2145" spans="1:14" x14ac:dyDescent="0.3">
      <c r="A2145" t="s">
        <v>1545</v>
      </c>
      <c r="B2145">
        <v>26.504999999999999</v>
      </c>
      <c r="C2145">
        <v>6.79</v>
      </c>
      <c r="D2145" t="s">
        <v>2382</v>
      </c>
      <c r="E2145" t="s">
        <v>2380</v>
      </c>
      <c r="F2145" t="s">
        <v>2383</v>
      </c>
      <c r="G2145">
        <v>1</v>
      </c>
      <c r="H2145" t="s">
        <v>2380</v>
      </c>
      <c r="I2145" s="9">
        <f>IF(MedExam_Table[[#This Row],[NumberOfMajorSurgeries]]="No major surgery",0,MedExam_Table[[#This Row],[NumberOfMajorSurgeries]])</f>
        <v>1</v>
      </c>
      <c r="J2145" t="str">
        <f>PROPER(MedExam_Table[[#This Row],[Heart Issues]])</f>
        <v>Yes</v>
      </c>
      <c r="K2145" t="str">
        <f>PROPER(IF(MedExam_Table[[#This Row],[smoker]]= "?","No",MedExam_Table[[#This Row],[smoker]]))</f>
        <v>No</v>
      </c>
      <c r="L2145" t="str">
        <f>IF(MedExam_Table[[#This Row],[BMI]]&lt;18.5,"Underweight",IF(MedExam_Table[[#This Row],[BMI]]&lt;25,"NormalWeight",IF(MedExam_Table[[#This Row],[BMI]]&lt;=30,"OverWeight","Obesity")))</f>
        <v>OverWeight</v>
      </c>
      <c r="M2145" t="str">
        <f>IF(MedExam_Table[[#This Row],[HBA1C]]&lt;5.7,"Normal",IF(MedExam_Table[[#This Row],[HBA1C]]&lt;6.4,"Prediabetes","Diabetes"))</f>
        <v>Diabetes</v>
      </c>
      <c r="N2145" t="str">
        <f>PROPER(MedExam_Table[[#This Row],[Any Transplants]])</f>
        <v>No</v>
      </c>
    </row>
    <row r="2146" spans="1:14" x14ac:dyDescent="0.3">
      <c r="A2146" t="s">
        <v>1544</v>
      </c>
      <c r="B2146">
        <v>36.479999999999997</v>
      </c>
      <c r="C2146">
        <v>11.09</v>
      </c>
      <c r="D2146" t="s">
        <v>2380</v>
      </c>
      <c r="E2146" t="s">
        <v>2380</v>
      </c>
      <c r="F2146" t="s">
        <v>2380</v>
      </c>
      <c r="G2146" t="s">
        <v>2381</v>
      </c>
      <c r="H2146" t="s">
        <v>2380</v>
      </c>
      <c r="I2146" s="9">
        <f>IF(MedExam_Table[[#This Row],[NumberOfMajorSurgeries]]="No major surgery",0,MedExam_Table[[#This Row],[NumberOfMajorSurgeries]])</f>
        <v>0</v>
      </c>
      <c r="J2146" t="str">
        <f>PROPER(MedExam_Table[[#This Row],[Heart Issues]])</f>
        <v>No</v>
      </c>
      <c r="K2146" t="str">
        <f>PROPER(IF(MedExam_Table[[#This Row],[smoker]]= "?","No",MedExam_Table[[#This Row],[smoker]]))</f>
        <v>No</v>
      </c>
      <c r="L2146" t="str">
        <f>IF(MedExam_Table[[#This Row],[BMI]]&lt;18.5,"Underweight",IF(MedExam_Table[[#This Row],[BMI]]&lt;25,"NormalWeight",IF(MedExam_Table[[#This Row],[BMI]]&lt;=30,"OverWeight","Obesity")))</f>
        <v>Obesity</v>
      </c>
      <c r="M2146" t="str">
        <f>IF(MedExam_Table[[#This Row],[HBA1C]]&lt;5.7,"Normal",IF(MedExam_Table[[#This Row],[HBA1C]]&lt;6.4,"Prediabetes","Diabetes"))</f>
        <v>Diabetes</v>
      </c>
      <c r="N2146" t="str">
        <f>PROPER(MedExam_Table[[#This Row],[Any Transplants]])</f>
        <v>No</v>
      </c>
    </row>
    <row r="2147" spans="1:14" x14ac:dyDescent="0.3">
      <c r="A2147" t="s">
        <v>1543</v>
      </c>
      <c r="B2147">
        <v>39.159999999999997</v>
      </c>
      <c r="C2147">
        <v>5.24</v>
      </c>
      <c r="D2147" t="s">
        <v>2382</v>
      </c>
      <c r="E2147" t="s">
        <v>2380</v>
      </c>
      <c r="F2147" t="s">
        <v>2383</v>
      </c>
      <c r="G2147">
        <v>1</v>
      </c>
      <c r="H2147" t="s">
        <v>2380</v>
      </c>
      <c r="I2147" s="9">
        <f>IF(MedExam_Table[[#This Row],[NumberOfMajorSurgeries]]="No major surgery",0,MedExam_Table[[#This Row],[NumberOfMajorSurgeries]])</f>
        <v>1</v>
      </c>
      <c r="J2147" t="str">
        <f>PROPER(MedExam_Table[[#This Row],[Heart Issues]])</f>
        <v>Yes</v>
      </c>
      <c r="K2147" t="str">
        <f>PROPER(IF(MedExam_Table[[#This Row],[smoker]]= "?","No",MedExam_Table[[#This Row],[smoker]]))</f>
        <v>No</v>
      </c>
      <c r="L2147" t="str">
        <f>IF(MedExam_Table[[#This Row],[BMI]]&lt;18.5,"Underweight",IF(MedExam_Table[[#This Row],[BMI]]&lt;25,"NormalWeight",IF(MedExam_Table[[#This Row],[BMI]]&lt;=30,"OverWeight","Obesity")))</f>
        <v>Obesity</v>
      </c>
      <c r="M2147" t="str">
        <f>IF(MedExam_Table[[#This Row],[HBA1C]]&lt;5.7,"Normal",IF(MedExam_Table[[#This Row],[HBA1C]]&lt;6.4,"Prediabetes","Diabetes"))</f>
        <v>Normal</v>
      </c>
      <c r="N2147" t="str">
        <f>PROPER(MedExam_Table[[#This Row],[Any Transplants]])</f>
        <v>No</v>
      </c>
    </row>
    <row r="2148" spans="1:14" x14ac:dyDescent="0.3">
      <c r="A2148" t="s">
        <v>1542</v>
      </c>
      <c r="B2148">
        <v>28.22</v>
      </c>
      <c r="C2148">
        <v>7.51</v>
      </c>
      <c r="D2148" t="s">
        <v>2382</v>
      </c>
      <c r="E2148" t="s">
        <v>2380</v>
      </c>
      <c r="F2148" t="s">
        <v>2383</v>
      </c>
      <c r="G2148">
        <v>1</v>
      </c>
      <c r="H2148" t="s">
        <v>2380</v>
      </c>
      <c r="I2148" s="9">
        <f>IF(MedExam_Table[[#This Row],[NumberOfMajorSurgeries]]="No major surgery",0,MedExam_Table[[#This Row],[NumberOfMajorSurgeries]])</f>
        <v>1</v>
      </c>
      <c r="J2148" t="str">
        <f>PROPER(MedExam_Table[[#This Row],[Heart Issues]])</f>
        <v>Yes</v>
      </c>
      <c r="K2148" t="str">
        <f>PROPER(IF(MedExam_Table[[#This Row],[smoker]]= "?","No",MedExam_Table[[#This Row],[smoker]]))</f>
        <v>No</v>
      </c>
      <c r="L2148" t="str">
        <f>IF(MedExam_Table[[#This Row],[BMI]]&lt;18.5,"Underweight",IF(MedExam_Table[[#This Row],[BMI]]&lt;25,"NormalWeight",IF(MedExam_Table[[#This Row],[BMI]]&lt;=30,"OverWeight","Obesity")))</f>
        <v>OverWeight</v>
      </c>
      <c r="M2148" t="str">
        <f>IF(MedExam_Table[[#This Row],[HBA1C]]&lt;5.7,"Normal",IF(MedExam_Table[[#This Row],[HBA1C]]&lt;6.4,"Prediabetes","Diabetes"))</f>
        <v>Diabetes</v>
      </c>
      <c r="N2148" t="str">
        <f>PROPER(MedExam_Table[[#This Row],[Any Transplants]])</f>
        <v>No</v>
      </c>
    </row>
    <row r="2149" spans="1:14" x14ac:dyDescent="0.3">
      <c r="A2149" t="s">
        <v>2290</v>
      </c>
      <c r="B2149">
        <v>45.41</v>
      </c>
      <c r="C2149">
        <v>4.03</v>
      </c>
      <c r="D2149" t="s">
        <v>2382</v>
      </c>
      <c r="E2149" t="s">
        <v>2380</v>
      </c>
      <c r="F2149" t="s">
        <v>2380</v>
      </c>
      <c r="G2149">
        <v>1</v>
      </c>
      <c r="H2149" t="s">
        <v>2382</v>
      </c>
      <c r="I2149" s="9">
        <f>IF(MedExam_Table[[#This Row],[NumberOfMajorSurgeries]]="No major surgery",0,MedExam_Table[[#This Row],[NumberOfMajorSurgeries]])</f>
        <v>1</v>
      </c>
      <c r="J2149" t="str">
        <f>PROPER(MedExam_Table[[#This Row],[Heart Issues]])</f>
        <v>Yes</v>
      </c>
      <c r="K2149" t="str">
        <f>PROPER(IF(MedExam_Table[[#This Row],[smoker]]= "?","No",MedExam_Table[[#This Row],[smoker]]))</f>
        <v>Yes</v>
      </c>
      <c r="L2149" t="str">
        <f>IF(MedExam_Table[[#This Row],[BMI]]&lt;18.5,"Underweight",IF(MedExam_Table[[#This Row],[BMI]]&lt;25,"NormalWeight",IF(MedExam_Table[[#This Row],[BMI]]&lt;=30,"OverWeight","Obesity")))</f>
        <v>Obesity</v>
      </c>
      <c r="M2149" t="str">
        <f>IF(MedExam_Table[[#This Row],[HBA1C]]&lt;5.7,"Normal",IF(MedExam_Table[[#This Row],[HBA1C]]&lt;6.4,"Prediabetes","Diabetes"))</f>
        <v>Normal</v>
      </c>
      <c r="N2149" t="str">
        <f>PROPER(MedExam_Table[[#This Row],[Any Transplants]])</f>
        <v>No</v>
      </c>
    </row>
    <row r="2150" spans="1:14" x14ac:dyDescent="0.3">
      <c r="A2150" t="s">
        <v>1541</v>
      </c>
      <c r="B2150">
        <v>35</v>
      </c>
      <c r="C2150">
        <v>4.13</v>
      </c>
      <c r="D2150" t="s">
        <v>2380</v>
      </c>
      <c r="E2150" t="s">
        <v>2380</v>
      </c>
      <c r="F2150" t="s">
        <v>2380</v>
      </c>
      <c r="G2150">
        <v>2</v>
      </c>
      <c r="H2150" t="s">
        <v>2380</v>
      </c>
      <c r="I2150" s="9">
        <f>IF(MedExam_Table[[#This Row],[NumberOfMajorSurgeries]]="No major surgery",0,MedExam_Table[[#This Row],[NumberOfMajorSurgeries]])</f>
        <v>2</v>
      </c>
      <c r="J2150" t="str">
        <f>PROPER(MedExam_Table[[#This Row],[Heart Issues]])</f>
        <v>No</v>
      </c>
      <c r="K2150" t="str">
        <f>PROPER(IF(MedExam_Table[[#This Row],[smoker]]= "?","No",MedExam_Table[[#This Row],[smoker]]))</f>
        <v>No</v>
      </c>
      <c r="L2150" t="str">
        <f>IF(MedExam_Table[[#This Row],[BMI]]&lt;18.5,"Underweight",IF(MedExam_Table[[#This Row],[BMI]]&lt;25,"NormalWeight",IF(MedExam_Table[[#This Row],[BMI]]&lt;=30,"OverWeight","Obesity")))</f>
        <v>Obesity</v>
      </c>
      <c r="M2150" t="str">
        <f>IF(MedExam_Table[[#This Row],[HBA1C]]&lt;5.7,"Normal",IF(MedExam_Table[[#This Row],[HBA1C]]&lt;6.4,"Prediabetes","Diabetes"))</f>
        <v>Normal</v>
      </c>
      <c r="N2150" t="str">
        <f>PROPER(MedExam_Table[[#This Row],[Any Transplants]])</f>
        <v>No</v>
      </c>
    </row>
    <row r="2151" spans="1:14" x14ac:dyDescent="0.3">
      <c r="A2151" t="s">
        <v>1540</v>
      </c>
      <c r="B2151">
        <v>36.24</v>
      </c>
      <c r="C2151">
        <v>8.3800000000000008</v>
      </c>
      <c r="D2151" t="s">
        <v>2382</v>
      </c>
      <c r="E2151" t="s">
        <v>2380</v>
      </c>
      <c r="F2151" t="s">
        <v>2380</v>
      </c>
      <c r="G2151">
        <v>1</v>
      </c>
      <c r="H2151" t="s">
        <v>2380</v>
      </c>
      <c r="I2151" s="9">
        <f>IF(MedExam_Table[[#This Row],[NumberOfMajorSurgeries]]="No major surgery",0,MedExam_Table[[#This Row],[NumberOfMajorSurgeries]])</f>
        <v>1</v>
      </c>
      <c r="J2151" t="str">
        <f>PROPER(MedExam_Table[[#This Row],[Heart Issues]])</f>
        <v>Yes</v>
      </c>
      <c r="K2151" t="str">
        <f>PROPER(IF(MedExam_Table[[#This Row],[smoker]]= "?","No",MedExam_Table[[#This Row],[smoker]]))</f>
        <v>No</v>
      </c>
      <c r="L2151" t="str">
        <f>IF(MedExam_Table[[#This Row],[BMI]]&lt;18.5,"Underweight",IF(MedExam_Table[[#This Row],[BMI]]&lt;25,"NormalWeight",IF(MedExam_Table[[#This Row],[BMI]]&lt;=30,"OverWeight","Obesity")))</f>
        <v>Obesity</v>
      </c>
      <c r="M2151" t="str">
        <f>IF(MedExam_Table[[#This Row],[HBA1C]]&lt;5.7,"Normal",IF(MedExam_Table[[#This Row],[HBA1C]]&lt;6.4,"Prediabetes","Diabetes"))</f>
        <v>Diabetes</v>
      </c>
      <c r="N2151" t="str">
        <f>PROPER(MedExam_Table[[#This Row],[Any Transplants]])</f>
        <v>No</v>
      </c>
    </row>
    <row r="2152" spans="1:14" x14ac:dyDescent="0.3">
      <c r="A2152" t="s">
        <v>1539</v>
      </c>
      <c r="B2152">
        <v>36.954999999999998</v>
      </c>
      <c r="C2152">
        <v>8.07</v>
      </c>
      <c r="D2152" t="s">
        <v>2380</v>
      </c>
      <c r="E2152" t="s">
        <v>2380</v>
      </c>
      <c r="F2152" t="s">
        <v>2380</v>
      </c>
      <c r="G2152" t="s">
        <v>2381</v>
      </c>
      <c r="H2152" t="s">
        <v>2380</v>
      </c>
      <c r="I2152" s="9">
        <f>IF(MedExam_Table[[#This Row],[NumberOfMajorSurgeries]]="No major surgery",0,MedExam_Table[[#This Row],[NumberOfMajorSurgeries]])</f>
        <v>0</v>
      </c>
      <c r="J2152" t="str">
        <f>PROPER(MedExam_Table[[#This Row],[Heart Issues]])</f>
        <v>No</v>
      </c>
      <c r="K2152" t="str">
        <f>PROPER(IF(MedExam_Table[[#This Row],[smoker]]= "?","No",MedExam_Table[[#This Row],[smoker]]))</f>
        <v>No</v>
      </c>
      <c r="L2152" t="str">
        <f>IF(MedExam_Table[[#This Row],[BMI]]&lt;18.5,"Underweight",IF(MedExam_Table[[#This Row],[BMI]]&lt;25,"NormalWeight",IF(MedExam_Table[[#This Row],[BMI]]&lt;=30,"OverWeight","Obesity")))</f>
        <v>Obesity</v>
      </c>
      <c r="M2152" t="str">
        <f>IF(MedExam_Table[[#This Row],[HBA1C]]&lt;5.7,"Normal",IF(MedExam_Table[[#This Row],[HBA1C]]&lt;6.4,"Prediabetes","Diabetes"))</f>
        <v>Diabetes</v>
      </c>
      <c r="N2152" t="str">
        <f>PROPER(MedExam_Table[[#This Row],[Any Transplants]])</f>
        <v>No</v>
      </c>
    </row>
    <row r="2153" spans="1:14" x14ac:dyDescent="0.3">
      <c r="A2153" t="s">
        <v>1538</v>
      </c>
      <c r="B2153">
        <v>29.64</v>
      </c>
      <c r="C2153">
        <v>8.9499999999999993</v>
      </c>
      <c r="D2153" t="s">
        <v>2380</v>
      </c>
      <c r="E2153" t="s">
        <v>2380</v>
      </c>
      <c r="F2153" t="s">
        <v>2380</v>
      </c>
      <c r="G2153" t="s">
        <v>2381</v>
      </c>
      <c r="H2153" t="s">
        <v>2380</v>
      </c>
      <c r="I2153" s="9">
        <f>IF(MedExam_Table[[#This Row],[NumberOfMajorSurgeries]]="No major surgery",0,MedExam_Table[[#This Row],[NumberOfMajorSurgeries]])</f>
        <v>0</v>
      </c>
      <c r="J2153" t="str">
        <f>PROPER(MedExam_Table[[#This Row],[Heart Issues]])</f>
        <v>No</v>
      </c>
      <c r="K2153" t="str">
        <f>PROPER(IF(MedExam_Table[[#This Row],[smoker]]= "?","No",MedExam_Table[[#This Row],[smoker]]))</f>
        <v>No</v>
      </c>
      <c r="L2153" t="str">
        <f>IF(MedExam_Table[[#This Row],[BMI]]&lt;18.5,"Underweight",IF(MedExam_Table[[#This Row],[BMI]]&lt;25,"NormalWeight",IF(MedExam_Table[[#This Row],[BMI]]&lt;=30,"OverWeight","Obesity")))</f>
        <v>OverWeight</v>
      </c>
      <c r="M2153" t="str">
        <f>IF(MedExam_Table[[#This Row],[HBA1C]]&lt;5.7,"Normal",IF(MedExam_Table[[#This Row],[HBA1C]]&lt;6.4,"Prediabetes","Diabetes"))</f>
        <v>Diabetes</v>
      </c>
      <c r="N2153" t="str">
        <f>PROPER(MedExam_Table[[#This Row],[Any Transplants]])</f>
        <v>No</v>
      </c>
    </row>
    <row r="2154" spans="1:14" x14ac:dyDescent="0.3">
      <c r="A2154" t="s">
        <v>1537</v>
      </c>
      <c r="B2154">
        <v>42.74</v>
      </c>
      <c r="C2154">
        <v>6.31</v>
      </c>
      <c r="D2154" t="s">
        <v>2382</v>
      </c>
      <c r="E2154" t="s">
        <v>2380</v>
      </c>
      <c r="F2154" t="s">
        <v>2380</v>
      </c>
      <c r="G2154">
        <v>1</v>
      </c>
      <c r="H2154" t="s">
        <v>2380</v>
      </c>
      <c r="I2154" s="9">
        <f>IF(MedExam_Table[[#This Row],[NumberOfMajorSurgeries]]="No major surgery",0,MedExam_Table[[#This Row],[NumberOfMajorSurgeries]])</f>
        <v>1</v>
      </c>
      <c r="J2154" t="str">
        <f>PROPER(MedExam_Table[[#This Row],[Heart Issues]])</f>
        <v>Yes</v>
      </c>
      <c r="K2154" t="str">
        <f>PROPER(IF(MedExam_Table[[#This Row],[smoker]]= "?","No",MedExam_Table[[#This Row],[smoker]]))</f>
        <v>No</v>
      </c>
      <c r="L2154" t="str">
        <f>IF(MedExam_Table[[#This Row],[BMI]]&lt;18.5,"Underweight",IF(MedExam_Table[[#This Row],[BMI]]&lt;25,"NormalWeight",IF(MedExam_Table[[#This Row],[BMI]]&lt;=30,"OverWeight","Obesity")))</f>
        <v>Obesity</v>
      </c>
      <c r="M2154" t="str">
        <f>IF(MedExam_Table[[#This Row],[HBA1C]]&lt;5.7,"Normal",IF(MedExam_Table[[#This Row],[HBA1C]]&lt;6.4,"Prediabetes","Diabetes"))</f>
        <v>Prediabetes</v>
      </c>
      <c r="N2154" t="str">
        <f>PROPER(MedExam_Table[[#This Row],[Any Transplants]])</f>
        <v>No</v>
      </c>
    </row>
    <row r="2155" spans="1:14" x14ac:dyDescent="0.3">
      <c r="A2155" t="s">
        <v>1536</v>
      </c>
      <c r="B2155">
        <v>36.130000000000003</v>
      </c>
      <c r="C2155">
        <v>7.19</v>
      </c>
      <c r="D2155" t="s">
        <v>2382</v>
      </c>
      <c r="E2155" t="s">
        <v>2380</v>
      </c>
      <c r="F2155" t="s">
        <v>2380</v>
      </c>
      <c r="G2155">
        <v>2</v>
      </c>
      <c r="H2155" t="s">
        <v>2380</v>
      </c>
      <c r="I2155" s="9">
        <f>IF(MedExam_Table[[#This Row],[NumberOfMajorSurgeries]]="No major surgery",0,MedExam_Table[[#This Row],[NumberOfMajorSurgeries]])</f>
        <v>2</v>
      </c>
      <c r="J2155" t="str">
        <f>PROPER(MedExam_Table[[#This Row],[Heart Issues]])</f>
        <v>Yes</v>
      </c>
      <c r="K2155" t="str">
        <f>PROPER(IF(MedExam_Table[[#This Row],[smoker]]= "?","No",MedExam_Table[[#This Row],[smoker]]))</f>
        <v>No</v>
      </c>
      <c r="L2155" t="str">
        <f>IF(MedExam_Table[[#This Row],[BMI]]&lt;18.5,"Underweight",IF(MedExam_Table[[#This Row],[BMI]]&lt;25,"NormalWeight",IF(MedExam_Table[[#This Row],[BMI]]&lt;=30,"OverWeight","Obesity")))</f>
        <v>Obesity</v>
      </c>
      <c r="M2155" t="str">
        <f>IF(MedExam_Table[[#This Row],[HBA1C]]&lt;5.7,"Normal",IF(MedExam_Table[[#This Row],[HBA1C]]&lt;6.4,"Prediabetes","Diabetes"))</f>
        <v>Diabetes</v>
      </c>
      <c r="N2155" t="str">
        <f>PROPER(MedExam_Table[[#This Row],[Any Transplants]])</f>
        <v>No</v>
      </c>
    </row>
    <row r="2156" spans="1:14" x14ac:dyDescent="0.3">
      <c r="A2156" t="s">
        <v>1535</v>
      </c>
      <c r="B2156">
        <v>31.55</v>
      </c>
      <c r="C2156">
        <v>6.11</v>
      </c>
      <c r="D2156" t="s">
        <v>2382</v>
      </c>
      <c r="E2156" t="s">
        <v>2380</v>
      </c>
      <c r="F2156" t="s">
        <v>2380</v>
      </c>
      <c r="G2156">
        <v>1</v>
      </c>
      <c r="H2156" t="s">
        <v>2380</v>
      </c>
      <c r="I2156" s="9">
        <f>IF(MedExam_Table[[#This Row],[NumberOfMajorSurgeries]]="No major surgery",0,MedExam_Table[[#This Row],[NumberOfMajorSurgeries]])</f>
        <v>1</v>
      </c>
      <c r="J2156" t="str">
        <f>PROPER(MedExam_Table[[#This Row],[Heart Issues]])</f>
        <v>Yes</v>
      </c>
      <c r="K2156" t="str">
        <f>PROPER(IF(MedExam_Table[[#This Row],[smoker]]= "?","No",MedExam_Table[[#This Row],[smoker]]))</f>
        <v>No</v>
      </c>
      <c r="L2156" t="str">
        <f>IF(MedExam_Table[[#This Row],[BMI]]&lt;18.5,"Underweight",IF(MedExam_Table[[#This Row],[BMI]]&lt;25,"NormalWeight",IF(MedExam_Table[[#This Row],[BMI]]&lt;=30,"OverWeight","Obesity")))</f>
        <v>Obesity</v>
      </c>
      <c r="M2156" t="str">
        <f>IF(MedExam_Table[[#This Row],[HBA1C]]&lt;5.7,"Normal",IF(MedExam_Table[[#This Row],[HBA1C]]&lt;6.4,"Prediabetes","Diabetes"))</f>
        <v>Prediabetes</v>
      </c>
      <c r="N2156" t="str">
        <f>PROPER(MedExam_Table[[#This Row],[Any Transplants]])</f>
        <v>No</v>
      </c>
    </row>
    <row r="2157" spans="1:14" x14ac:dyDescent="0.3">
      <c r="A2157" t="s">
        <v>1534</v>
      </c>
      <c r="B2157">
        <v>52.75</v>
      </c>
      <c r="C2157">
        <v>6.02</v>
      </c>
      <c r="D2157" t="s">
        <v>2380</v>
      </c>
      <c r="E2157" t="s">
        <v>2380</v>
      </c>
      <c r="F2157" t="s">
        <v>2380</v>
      </c>
      <c r="G2157">
        <v>1</v>
      </c>
      <c r="H2157" t="s">
        <v>2380</v>
      </c>
      <c r="I2157" s="9">
        <f>IF(MedExam_Table[[#This Row],[NumberOfMajorSurgeries]]="No major surgery",0,MedExam_Table[[#This Row],[NumberOfMajorSurgeries]])</f>
        <v>1</v>
      </c>
      <c r="J2157" t="str">
        <f>PROPER(MedExam_Table[[#This Row],[Heart Issues]])</f>
        <v>No</v>
      </c>
      <c r="K2157" t="str">
        <f>PROPER(IF(MedExam_Table[[#This Row],[smoker]]= "?","No",MedExam_Table[[#This Row],[smoker]]))</f>
        <v>No</v>
      </c>
      <c r="L2157" t="str">
        <f>IF(MedExam_Table[[#This Row],[BMI]]&lt;18.5,"Underweight",IF(MedExam_Table[[#This Row],[BMI]]&lt;25,"NormalWeight",IF(MedExam_Table[[#This Row],[BMI]]&lt;=30,"OverWeight","Obesity")))</f>
        <v>Obesity</v>
      </c>
      <c r="M2157" t="str">
        <f>IF(MedExam_Table[[#This Row],[HBA1C]]&lt;5.7,"Normal",IF(MedExam_Table[[#This Row],[HBA1C]]&lt;6.4,"Prediabetes","Diabetes"))</f>
        <v>Prediabetes</v>
      </c>
      <c r="N2157" t="str">
        <f>PROPER(MedExam_Table[[#This Row],[Any Transplants]])</f>
        <v>No</v>
      </c>
    </row>
    <row r="2158" spans="1:14" x14ac:dyDescent="0.3">
      <c r="A2158" t="s">
        <v>1533</v>
      </c>
      <c r="B2158">
        <v>36.67</v>
      </c>
      <c r="C2158">
        <v>11.86</v>
      </c>
      <c r="D2158" t="s">
        <v>2380</v>
      </c>
      <c r="E2158" t="s">
        <v>2380</v>
      </c>
      <c r="F2158" t="s">
        <v>2380</v>
      </c>
      <c r="G2158" t="s">
        <v>2381</v>
      </c>
      <c r="H2158" t="s">
        <v>2380</v>
      </c>
      <c r="I2158" s="9">
        <f>IF(MedExam_Table[[#This Row],[NumberOfMajorSurgeries]]="No major surgery",0,MedExam_Table[[#This Row],[NumberOfMajorSurgeries]])</f>
        <v>0</v>
      </c>
      <c r="J2158" t="str">
        <f>PROPER(MedExam_Table[[#This Row],[Heart Issues]])</f>
        <v>No</v>
      </c>
      <c r="K2158" t="str">
        <f>PROPER(IF(MedExam_Table[[#This Row],[smoker]]= "?","No",MedExam_Table[[#This Row],[smoker]]))</f>
        <v>No</v>
      </c>
      <c r="L2158" t="str">
        <f>IF(MedExam_Table[[#This Row],[BMI]]&lt;18.5,"Underweight",IF(MedExam_Table[[#This Row],[BMI]]&lt;25,"NormalWeight",IF(MedExam_Table[[#This Row],[BMI]]&lt;=30,"OverWeight","Obesity")))</f>
        <v>Obesity</v>
      </c>
      <c r="M2158" t="str">
        <f>IF(MedExam_Table[[#This Row],[HBA1C]]&lt;5.7,"Normal",IF(MedExam_Table[[#This Row],[HBA1C]]&lt;6.4,"Prediabetes","Diabetes"))</f>
        <v>Diabetes</v>
      </c>
      <c r="N2158" t="str">
        <f>PROPER(MedExam_Table[[#This Row],[Any Transplants]])</f>
        <v>No</v>
      </c>
    </row>
    <row r="2159" spans="1:14" x14ac:dyDescent="0.3">
      <c r="A2159" t="s">
        <v>1532</v>
      </c>
      <c r="B2159">
        <v>38.06</v>
      </c>
      <c r="C2159">
        <v>8.25</v>
      </c>
      <c r="D2159" t="s">
        <v>2380</v>
      </c>
      <c r="E2159" t="s">
        <v>2380</v>
      </c>
      <c r="F2159" t="s">
        <v>2380</v>
      </c>
      <c r="G2159" t="s">
        <v>2381</v>
      </c>
      <c r="H2159" t="s">
        <v>2380</v>
      </c>
      <c r="I2159" s="9">
        <f>IF(MedExam_Table[[#This Row],[NumberOfMajorSurgeries]]="No major surgery",0,MedExam_Table[[#This Row],[NumberOfMajorSurgeries]])</f>
        <v>0</v>
      </c>
      <c r="J2159" t="str">
        <f>PROPER(MedExam_Table[[#This Row],[Heart Issues]])</f>
        <v>No</v>
      </c>
      <c r="K2159" t="str">
        <f>PROPER(IF(MedExam_Table[[#This Row],[smoker]]= "?","No",MedExam_Table[[#This Row],[smoker]]))</f>
        <v>No</v>
      </c>
      <c r="L2159" t="str">
        <f>IF(MedExam_Table[[#This Row],[BMI]]&lt;18.5,"Underweight",IF(MedExam_Table[[#This Row],[BMI]]&lt;25,"NormalWeight",IF(MedExam_Table[[#This Row],[BMI]]&lt;=30,"OverWeight","Obesity")))</f>
        <v>Obesity</v>
      </c>
      <c r="M2159" t="str">
        <f>IF(MedExam_Table[[#This Row],[HBA1C]]&lt;5.7,"Normal",IF(MedExam_Table[[#This Row],[HBA1C]]&lt;6.4,"Prediabetes","Diabetes"))</f>
        <v>Diabetes</v>
      </c>
      <c r="N2159" t="str">
        <f>PROPER(MedExam_Table[[#This Row],[Any Transplants]])</f>
        <v>No</v>
      </c>
    </row>
    <row r="2160" spans="1:14" x14ac:dyDescent="0.3">
      <c r="A2160" t="s">
        <v>2289</v>
      </c>
      <c r="B2160">
        <v>49.41</v>
      </c>
      <c r="C2160">
        <v>4.2300000000000004</v>
      </c>
      <c r="D2160" t="s">
        <v>2382</v>
      </c>
      <c r="E2160" t="s">
        <v>2380</v>
      </c>
      <c r="F2160" t="s">
        <v>2383</v>
      </c>
      <c r="G2160">
        <v>1</v>
      </c>
      <c r="H2160" t="s">
        <v>2382</v>
      </c>
      <c r="I2160" s="9">
        <f>IF(MedExam_Table[[#This Row],[NumberOfMajorSurgeries]]="No major surgery",0,MedExam_Table[[#This Row],[NumberOfMajorSurgeries]])</f>
        <v>1</v>
      </c>
      <c r="J2160" t="str">
        <f>PROPER(MedExam_Table[[#This Row],[Heart Issues]])</f>
        <v>Yes</v>
      </c>
      <c r="K2160" t="str">
        <f>PROPER(IF(MedExam_Table[[#This Row],[smoker]]= "?","No",MedExam_Table[[#This Row],[smoker]]))</f>
        <v>Yes</v>
      </c>
      <c r="L2160" t="str">
        <f>IF(MedExam_Table[[#This Row],[BMI]]&lt;18.5,"Underweight",IF(MedExam_Table[[#This Row],[BMI]]&lt;25,"NormalWeight",IF(MedExam_Table[[#This Row],[BMI]]&lt;=30,"OverWeight","Obesity")))</f>
        <v>Obesity</v>
      </c>
      <c r="M2160" t="str">
        <f>IF(MedExam_Table[[#This Row],[HBA1C]]&lt;5.7,"Normal",IF(MedExam_Table[[#This Row],[HBA1C]]&lt;6.4,"Prediabetes","Diabetes"))</f>
        <v>Normal</v>
      </c>
      <c r="N2160" t="str">
        <f>PROPER(MedExam_Table[[#This Row],[Any Transplants]])</f>
        <v>No</v>
      </c>
    </row>
    <row r="2161" spans="1:14" x14ac:dyDescent="0.3">
      <c r="A2161" t="s">
        <v>1531</v>
      </c>
      <c r="B2161">
        <v>38</v>
      </c>
      <c r="C2161">
        <v>8.1300000000000008</v>
      </c>
      <c r="D2161" t="s">
        <v>2380</v>
      </c>
      <c r="E2161" t="s">
        <v>2380</v>
      </c>
      <c r="F2161" t="s">
        <v>2380</v>
      </c>
      <c r="G2161" t="s">
        <v>2381</v>
      </c>
      <c r="H2161" t="s">
        <v>2380</v>
      </c>
      <c r="I2161" s="9">
        <f>IF(MedExam_Table[[#This Row],[NumberOfMajorSurgeries]]="No major surgery",0,MedExam_Table[[#This Row],[NumberOfMajorSurgeries]])</f>
        <v>0</v>
      </c>
      <c r="J2161" t="str">
        <f>PROPER(MedExam_Table[[#This Row],[Heart Issues]])</f>
        <v>No</v>
      </c>
      <c r="K2161" t="str">
        <f>PROPER(IF(MedExam_Table[[#This Row],[smoker]]= "?","No",MedExam_Table[[#This Row],[smoker]]))</f>
        <v>No</v>
      </c>
      <c r="L2161" t="str">
        <f>IF(MedExam_Table[[#This Row],[BMI]]&lt;18.5,"Underweight",IF(MedExam_Table[[#This Row],[BMI]]&lt;25,"NormalWeight",IF(MedExam_Table[[#This Row],[BMI]]&lt;=30,"OverWeight","Obesity")))</f>
        <v>Obesity</v>
      </c>
      <c r="M2161" t="str">
        <f>IF(MedExam_Table[[#This Row],[HBA1C]]&lt;5.7,"Normal",IF(MedExam_Table[[#This Row],[HBA1C]]&lt;6.4,"Prediabetes","Diabetes"))</f>
        <v>Diabetes</v>
      </c>
      <c r="N2161" t="str">
        <f>PROPER(MedExam_Table[[#This Row],[Any Transplants]])</f>
        <v>No</v>
      </c>
    </row>
    <row r="2162" spans="1:14" x14ac:dyDescent="0.3">
      <c r="A2162" t="s">
        <v>1530</v>
      </c>
      <c r="B2162">
        <v>35.1</v>
      </c>
      <c r="C2162">
        <v>10.1</v>
      </c>
      <c r="D2162" t="s">
        <v>2380</v>
      </c>
      <c r="E2162" t="s">
        <v>2380</v>
      </c>
      <c r="F2162" t="s">
        <v>2380</v>
      </c>
      <c r="G2162" t="s">
        <v>2381</v>
      </c>
      <c r="H2162" t="s">
        <v>2380</v>
      </c>
      <c r="I2162" s="9">
        <f>IF(MedExam_Table[[#This Row],[NumberOfMajorSurgeries]]="No major surgery",0,MedExam_Table[[#This Row],[NumberOfMajorSurgeries]])</f>
        <v>0</v>
      </c>
      <c r="J2162" t="str">
        <f>PROPER(MedExam_Table[[#This Row],[Heart Issues]])</f>
        <v>No</v>
      </c>
      <c r="K2162" t="str">
        <f>PROPER(IF(MedExam_Table[[#This Row],[smoker]]= "?","No",MedExam_Table[[#This Row],[smoker]]))</f>
        <v>No</v>
      </c>
      <c r="L2162" t="str">
        <f>IF(MedExam_Table[[#This Row],[BMI]]&lt;18.5,"Underweight",IF(MedExam_Table[[#This Row],[BMI]]&lt;25,"NormalWeight",IF(MedExam_Table[[#This Row],[BMI]]&lt;=30,"OverWeight","Obesity")))</f>
        <v>Obesity</v>
      </c>
      <c r="M2162" t="str">
        <f>IF(MedExam_Table[[#This Row],[HBA1C]]&lt;5.7,"Normal",IF(MedExam_Table[[#This Row],[HBA1C]]&lt;6.4,"Prediabetes","Diabetes"))</f>
        <v>Diabetes</v>
      </c>
      <c r="N2162" t="str">
        <f>PROPER(MedExam_Table[[#This Row],[Any Transplants]])</f>
        <v>No</v>
      </c>
    </row>
    <row r="2163" spans="1:14" x14ac:dyDescent="0.3">
      <c r="A2163" t="s">
        <v>1529</v>
      </c>
      <c r="B2163">
        <v>33.82</v>
      </c>
      <c r="C2163">
        <v>5.89</v>
      </c>
      <c r="D2163" t="s">
        <v>2382</v>
      </c>
      <c r="E2163" t="s">
        <v>2380</v>
      </c>
      <c r="F2163" t="s">
        <v>2380</v>
      </c>
      <c r="G2163">
        <v>2</v>
      </c>
      <c r="H2163" t="s">
        <v>2380</v>
      </c>
      <c r="I2163" s="9">
        <f>IF(MedExam_Table[[#This Row],[NumberOfMajorSurgeries]]="No major surgery",0,MedExam_Table[[#This Row],[NumberOfMajorSurgeries]])</f>
        <v>2</v>
      </c>
      <c r="J2163" t="str">
        <f>PROPER(MedExam_Table[[#This Row],[Heart Issues]])</f>
        <v>Yes</v>
      </c>
      <c r="K2163" t="str">
        <f>PROPER(IF(MedExam_Table[[#This Row],[smoker]]= "?","No",MedExam_Table[[#This Row],[smoker]]))</f>
        <v>No</v>
      </c>
      <c r="L2163" t="str">
        <f>IF(MedExam_Table[[#This Row],[BMI]]&lt;18.5,"Underweight",IF(MedExam_Table[[#This Row],[BMI]]&lt;25,"NormalWeight",IF(MedExam_Table[[#This Row],[BMI]]&lt;=30,"OverWeight","Obesity")))</f>
        <v>Obesity</v>
      </c>
      <c r="M2163" t="str">
        <f>IF(MedExam_Table[[#This Row],[HBA1C]]&lt;5.7,"Normal",IF(MedExam_Table[[#This Row],[HBA1C]]&lt;6.4,"Prediabetes","Diabetes"))</f>
        <v>Prediabetes</v>
      </c>
      <c r="N2163" t="str">
        <f>PROPER(MedExam_Table[[#This Row],[Any Transplants]])</f>
        <v>No</v>
      </c>
    </row>
    <row r="2164" spans="1:14" x14ac:dyDescent="0.3">
      <c r="A2164" t="s">
        <v>1528</v>
      </c>
      <c r="B2164">
        <v>37.43</v>
      </c>
      <c r="C2164">
        <v>4.97</v>
      </c>
      <c r="D2164" t="s">
        <v>2380</v>
      </c>
      <c r="E2164" t="s">
        <v>2380</v>
      </c>
      <c r="F2164" t="s">
        <v>2380</v>
      </c>
      <c r="G2164">
        <v>2</v>
      </c>
      <c r="H2164" t="s">
        <v>2380</v>
      </c>
      <c r="I2164" s="9">
        <f>IF(MedExam_Table[[#This Row],[NumberOfMajorSurgeries]]="No major surgery",0,MedExam_Table[[#This Row],[NumberOfMajorSurgeries]])</f>
        <v>2</v>
      </c>
      <c r="J2164" t="str">
        <f>PROPER(MedExam_Table[[#This Row],[Heart Issues]])</f>
        <v>No</v>
      </c>
      <c r="K2164" t="str">
        <f>PROPER(IF(MedExam_Table[[#This Row],[smoker]]= "?","No",MedExam_Table[[#This Row],[smoker]]))</f>
        <v>No</v>
      </c>
      <c r="L2164" t="str">
        <f>IF(MedExam_Table[[#This Row],[BMI]]&lt;18.5,"Underweight",IF(MedExam_Table[[#This Row],[BMI]]&lt;25,"NormalWeight",IF(MedExam_Table[[#This Row],[BMI]]&lt;=30,"OverWeight","Obesity")))</f>
        <v>Obesity</v>
      </c>
      <c r="M2164" t="str">
        <f>IF(MedExam_Table[[#This Row],[HBA1C]]&lt;5.7,"Normal",IF(MedExam_Table[[#This Row],[HBA1C]]&lt;6.4,"Prediabetes","Diabetes"))</f>
        <v>Normal</v>
      </c>
      <c r="N2164" t="str">
        <f>PROPER(MedExam_Table[[#This Row],[Any Transplants]])</f>
        <v>No</v>
      </c>
    </row>
    <row r="2165" spans="1:14" x14ac:dyDescent="0.3">
      <c r="A2165" t="s">
        <v>1527</v>
      </c>
      <c r="B2165">
        <v>30.5</v>
      </c>
      <c r="C2165">
        <v>9.9</v>
      </c>
      <c r="D2165" t="s">
        <v>2380</v>
      </c>
      <c r="E2165" t="s">
        <v>2380</v>
      </c>
      <c r="F2165" t="s">
        <v>2380</v>
      </c>
      <c r="G2165" t="s">
        <v>2381</v>
      </c>
      <c r="H2165" t="s">
        <v>2380</v>
      </c>
      <c r="I2165" s="9">
        <f>IF(MedExam_Table[[#This Row],[NumberOfMajorSurgeries]]="No major surgery",0,MedExam_Table[[#This Row],[NumberOfMajorSurgeries]])</f>
        <v>0</v>
      </c>
      <c r="J2165" t="str">
        <f>PROPER(MedExam_Table[[#This Row],[Heart Issues]])</f>
        <v>No</v>
      </c>
      <c r="K2165" t="str">
        <f>PROPER(IF(MedExam_Table[[#This Row],[smoker]]= "?","No",MedExam_Table[[#This Row],[smoker]]))</f>
        <v>No</v>
      </c>
      <c r="L2165" t="str">
        <f>IF(MedExam_Table[[#This Row],[BMI]]&lt;18.5,"Underweight",IF(MedExam_Table[[#This Row],[BMI]]&lt;25,"NormalWeight",IF(MedExam_Table[[#This Row],[BMI]]&lt;=30,"OverWeight","Obesity")))</f>
        <v>Obesity</v>
      </c>
      <c r="M2165" t="str">
        <f>IF(MedExam_Table[[#This Row],[HBA1C]]&lt;5.7,"Normal",IF(MedExam_Table[[#This Row],[HBA1C]]&lt;6.4,"Prediabetes","Diabetes"))</f>
        <v>Diabetes</v>
      </c>
      <c r="N2165" t="str">
        <f>PROPER(MedExam_Table[[#This Row],[Any Transplants]])</f>
        <v>No</v>
      </c>
    </row>
    <row r="2166" spans="1:14" x14ac:dyDescent="0.3">
      <c r="A2166" t="s">
        <v>1526</v>
      </c>
      <c r="B2166">
        <v>24.53</v>
      </c>
      <c r="C2166">
        <v>9.0500000000000007</v>
      </c>
      <c r="D2166" t="s">
        <v>2380</v>
      </c>
      <c r="E2166" t="s">
        <v>2380</v>
      </c>
      <c r="F2166" t="s">
        <v>2380</v>
      </c>
      <c r="G2166" t="s">
        <v>2381</v>
      </c>
      <c r="H2166" t="s">
        <v>2380</v>
      </c>
      <c r="I2166" s="9">
        <f>IF(MedExam_Table[[#This Row],[NumberOfMajorSurgeries]]="No major surgery",0,MedExam_Table[[#This Row],[NumberOfMajorSurgeries]])</f>
        <v>0</v>
      </c>
      <c r="J2166" t="str">
        <f>PROPER(MedExam_Table[[#This Row],[Heart Issues]])</f>
        <v>No</v>
      </c>
      <c r="K2166" t="str">
        <f>PROPER(IF(MedExam_Table[[#This Row],[smoker]]= "?","No",MedExam_Table[[#This Row],[smoker]]))</f>
        <v>No</v>
      </c>
      <c r="L2166" t="str">
        <f>IF(MedExam_Table[[#This Row],[BMI]]&lt;18.5,"Underweight",IF(MedExam_Table[[#This Row],[BMI]]&lt;25,"NormalWeight",IF(MedExam_Table[[#This Row],[BMI]]&lt;=30,"OverWeight","Obesity")))</f>
        <v>NormalWeight</v>
      </c>
      <c r="M2166" t="str">
        <f>IF(MedExam_Table[[#This Row],[HBA1C]]&lt;5.7,"Normal",IF(MedExam_Table[[#This Row],[HBA1C]]&lt;6.4,"Prediabetes","Diabetes"))</f>
        <v>Diabetes</v>
      </c>
      <c r="N2166" t="str">
        <f>PROPER(MedExam_Table[[#This Row],[Any Transplants]])</f>
        <v>No</v>
      </c>
    </row>
    <row r="2167" spans="1:14" x14ac:dyDescent="0.3">
      <c r="A2167" t="s">
        <v>1525</v>
      </c>
      <c r="B2167">
        <v>25.74</v>
      </c>
      <c r="C2167">
        <v>10.93</v>
      </c>
      <c r="D2167" t="s">
        <v>2380</v>
      </c>
      <c r="E2167" t="s">
        <v>2380</v>
      </c>
      <c r="F2167" t="s">
        <v>2380</v>
      </c>
      <c r="G2167" t="s">
        <v>2381</v>
      </c>
      <c r="H2167" t="s">
        <v>2380</v>
      </c>
      <c r="I2167" s="9">
        <f>IF(MedExam_Table[[#This Row],[NumberOfMajorSurgeries]]="No major surgery",0,MedExam_Table[[#This Row],[NumberOfMajorSurgeries]])</f>
        <v>0</v>
      </c>
      <c r="J2167" t="str">
        <f>PROPER(MedExam_Table[[#This Row],[Heart Issues]])</f>
        <v>No</v>
      </c>
      <c r="K2167" t="str">
        <f>PROPER(IF(MedExam_Table[[#This Row],[smoker]]= "?","No",MedExam_Table[[#This Row],[smoker]]))</f>
        <v>No</v>
      </c>
      <c r="L2167" t="str">
        <f>IF(MedExam_Table[[#This Row],[BMI]]&lt;18.5,"Underweight",IF(MedExam_Table[[#This Row],[BMI]]&lt;25,"NormalWeight",IF(MedExam_Table[[#This Row],[BMI]]&lt;=30,"OverWeight","Obesity")))</f>
        <v>OverWeight</v>
      </c>
      <c r="M2167" t="str">
        <f>IF(MedExam_Table[[#This Row],[HBA1C]]&lt;5.7,"Normal",IF(MedExam_Table[[#This Row],[HBA1C]]&lt;6.4,"Prediabetes","Diabetes"))</f>
        <v>Diabetes</v>
      </c>
      <c r="N2167" t="str">
        <f>PROPER(MedExam_Table[[#This Row],[Any Transplants]])</f>
        <v>No</v>
      </c>
    </row>
    <row r="2168" spans="1:14" x14ac:dyDescent="0.3">
      <c r="A2168" t="s">
        <v>1524</v>
      </c>
      <c r="B2168">
        <v>34.08</v>
      </c>
      <c r="C2168">
        <v>7.58</v>
      </c>
      <c r="D2168" t="s">
        <v>2382</v>
      </c>
      <c r="E2168" t="s">
        <v>2380</v>
      </c>
      <c r="F2168" t="s">
        <v>2380</v>
      </c>
      <c r="G2168">
        <v>2</v>
      </c>
      <c r="H2168" t="s">
        <v>2380</v>
      </c>
      <c r="I2168" s="9">
        <f>IF(MedExam_Table[[#This Row],[NumberOfMajorSurgeries]]="No major surgery",0,MedExam_Table[[#This Row],[NumberOfMajorSurgeries]])</f>
        <v>2</v>
      </c>
      <c r="J2168" t="str">
        <f>PROPER(MedExam_Table[[#This Row],[Heart Issues]])</f>
        <v>Yes</v>
      </c>
      <c r="K2168" t="str">
        <f>PROPER(IF(MedExam_Table[[#This Row],[smoker]]= "?","No",MedExam_Table[[#This Row],[smoker]]))</f>
        <v>No</v>
      </c>
      <c r="L2168" t="str">
        <f>IF(MedExam_Table[[#This Row],[BMI]]&lt;18.5,"Underweight",IF(MedExam_Table[[#This Row],[BMI]]&lt;25,"NormalWeight",IF(MedExam_Table[[#This Row],[BMI]]&lt;=30,"OverWeight","Obesity")))</f>
        <v>Obesity</v>
      </c>
      <c r="M2168" t="str">
        <f>IF(MedExam_Table[[#This Row],[HBA1C]]&lt;5.7,"Normal",IF(MedExam_Table[[#This Row],[HBA1C]]&lt;6.4,"Prediabetes","Diabetes"))</f>
        <v>Diabetes</v>
      </c>
      <c r="N2168" t="str">
        <f>PROPER(MedExam_Table[[#This Row],[Any Transplants]])</f>
        <v>No</v>
      </c>
    </row>
    <row r="2169" spans="1:14" x14ac:dyDescent="0.3">
      <c r="A2169" t="s">
        <v>1523</v>
      </c>
      <c r="B2169">
        <v>31.35</v>
      </c>
      <c r="C2169">
        <v>11</v>
      </c>
      <c r="D2169" t="s">
        <v>2382</v>
      </c>
      <c r="E2169" t="s">
        <v>2380</v>
      </c>
      <c r="F2169" t="s">
        <v>2383</v>
      </c>
      <c r="G2169">
        <v>1</v>
      </c>
      <c r="H2169" t="s">
        <v>2380</v>
      </c>
      <c r="I2169" s="9">
        <f>IF(MedExam_Table[[#This Row],[NumberOfMajorSurgeries]]="No major surgery",0,MedExam_Table[[#This Row],[NumberOfMajorSurgeries]])</f>
        <v>1</v>
      </c>
      <c r="J2169" t="str">
        <f>PROPER(MedExam_Table[[#This Row],[Heart Issues]])</f>
        <v>Yes</v>
      </c>
      <c r="K2169" t="str">
        <f>PROPER(IF(MedExam_Table[[#This Row],[smoker]]= "?","No",MedExam_Table[[#This Row],[smoker]]))</f>
        <v>No</v>
      </c>
      <c r="L2169" t="str">
        <f>IF(MedExam_Table[[#This Row],[BMI]]&lt;18.5,"Underweight",IF(MedExam_Table[[#This Row],[BMI]]&lt;25,"NormalWeight",IF(MedExam_Table[[#This Row],[BMI]]&lt;=30,"OverWeight","Obesity")))</f>
        <v>Obesity</v>
      </c>
      <c r="M2169" t="str">
        <f>IF(MedExam_Table[[#This Row],[HBA1C]]&lt;5.7,"Normal",IF(MedExam_Table[[#This Row],[HBA1C]]&lt;6.4,"Prediabetes","Diabetes"))</f>
        <v>Diabetes</v>
      </c>
      <c r="N2169" t="str">
        <f>PROPER(MedExam_Table[[#This Row],[Any Transplants]])</f>
        <v>No</v>
      </c>
    </row>
    <row r="2170" spans="1:14" x14ac:dyDescent="0.3">
      <c r="A2170" t="s">
        <v>1522</v>
      </c>
      <c r="B2170">
        <v>26.79</v>
      </c>
      <c r="C2170">
        <v>5.0599999999999996</v>
      </c>
      <c r="D2170" t="s">
        <v>2380</v>
      </c>
      <c r="E2170" t="s">
        <v>2380</v>
      </c>
      <c r="F2170" t="s">
        <v>2380</v>
      </c>
      <c r="G2170">
        <v>1</v>
      </c>
      <c r="H2170" t="s">
        <v>2380</v>
      </c>
      <c r="I2170" s="9">
        <f>IF(MedExam_Table[[#This Row],[NumberOfMajorSurgeries]]="No major surgery",0,MedExam_Table[[#This Row],[NumberOfMajorSurgeries]])</f>
        <v>1</v>
      </c>
      <c r="J2170" t="str">
        <f>PROPER(MedExam_Table[[#This Row],[Heart Issues]])</f>
        <v>No</v>
      </c>
      <c r="K2170" t="str">
        <f>PROPER(IF(MedExam_Table[[#This Row],[smoker]]= "?","No",MedExam_Table[[#This Row],[smoker]]))</f>
        <v>No</v>
      </c>
      <c r="L2170" t="str">
        <f>IF(MedExam_Table[[#This Row],[BMI]]&lt;18.5,"Underweight",IF(MedExam_Table[[#This Row],[BMI]]&lt;25,"NormalWeight",IF(MedExam_Table[[#This Row],[BMI]]&lt;=30,"OverWeight","Obesity")))</f>
        <v>OverWeight</v>
      </c>
      <c r="M2170" t="str">
        <f>IF(MedExam_Table[[#This Row],[HBA1C]]&lt;5.7,"Normal",IF(MedExam_Table[[#This Row],[HBA1C]]&lt;6.4,"Prediabetes","Diabetes"))</f>
        <v>Normal</v>
      </c>
      <c r="N2170" t="str">
        <f>PROPER(MedExam_Table[[#This Row],[Any Transplants]])</f>
        <v>No</v>
      </c>
    </row>
    <row r="2171" spans="1:14" x14ac:dyDescent="0.3">
      <c r="A2171" t="s">
        <v>2288</v>
      </c>
      <c r="B2171">
        <v>31.824999999999999</v>
      </c>
      <c r="C2171">
        <v>4.0599999999999996</v>
      </c>
      <c r="D2171" t="s">
        <v>2380</v>
      </c>
      <c r="E2171" t="s">
        <v>2380</v>
      </c>
      <c r="F2171" t="s">
        <v>2380</v>
      </c>
      <c r="G2171">
        <v>2</v>
      </c>
      <c r="H2171" t="s">
        <v>2382</v>
      </c>
      <c r="I2171" s="9">
        <f>IF(MedExam_Table[[#This Row],[NumberOfMajorSurgeries]]="No major surgery",0,MedExam_Table[[#This Row],[NumberOfMajorSurgeries]])</f>
        <v>2</v>
      </c>
      <c r="J2171" t="str">
        <f>PROPER(MedExam_Table[[#This Row],[Heart Issues]])</f>
        <v>No</v>
      </c>
      <c r="K2171" t="str">
        <f>PROPER(IF(MedExam_Table[[#This Row],[smoker]]= "?","No",MedExam_Table[[#This Row],[smoker]]))</f>
        <v>Yes</v>
      </c>
      <c r="L2171" t="str">
        <f>IF(MedExam_Table[[#This Row],[BMI]]&lt;18.5,"Underweight",IF(MedExam_Table[[#This Row],[BMI]]&lt;25,"NormalWeight",IF(MedExam_Table[[#This Row],[BMI]]&lt;=30,"OverWeight","Obesity")))</f>
        <v>Obesity</v>
      </c>
      <c r="M2171" t="str">
        <f>IF(MedExam_Table[[#This Row],[HBA1C]]&lt;5.7,"Normal",IF(MedExam_Table[[#This Row],[HBA1C]]&lt;6.4,"Prediabetes","Diabetes"))</f>
        <v>Normal</v>
      </c>
      <c r="N2171" t="str">
        <f>PROPER(MedExam_Table[[#This Row],[Any Transplants]])</f>
        <v>No</v>
      </c>
    </row>
    <row r="2172" spans="1:14" x14ac:dyDescent="0.3">
      <c r="A2172" t="s">
        <v>1521</v>
      </c>
      <c r="B2172">
        <v>42.78</v>
      </c>
      <c r="C2172">
        <v>6.11</v>
      </c>
      <c r="D2172" t="s">
        <v>2382</v>
      </c>
      <c r="E2172" t="s">
        <v>2380</v>
      </c>
      <c r="F2172" t="s">
        <v>2380</v>
      </c>
      <c r="G2172">
        <v>1</v>
      </c>
      <c r="H2172" t="s">
        <v>2380</v>
      </c>
      <c r="I2172" s="9">
        <f>IF(MedExam_Table[[#This Row],[NumberOfMajorSurgeries]]="No major surgery",0,MedExam_Table[[#This Row],[NumberOfMajorSurgeries]])</f>
        <v>1</v>
      </c>
      <c r="J2172" t="str">
        <f>PROPER(MedExam_Table[[#This Row],[Heart Issues]])</f>
        <v>Yes</v>
      </c>
      <c r="K2172" t="str">
        <f>PROPER(IF(MedExam_Table[[#This Row],[smoker]]= "?","No",MedExam_Table[[#This Row],[smoker]]))</f>
        <v>No</v>
      </c>
      <c r="L2172" t="str">
        <f>IF(MedExam_Table[[#This Row],[BMI]]&lt;18.5,"Underweight",IF(MedExam_Table[[#This Row],[BMI]]&lt;25,"NormalWeight",IF(MedExam_Table[[#This Row],[BMI]]&lt;=30,"OverWeight","Obesity")))</f>
        <v>Obesity</v>
      </c>
      <c r="M2172" t="str">
        <f>IF(MedExam_Table[[#This Row],[HBA1C]]&lt;5.7,"Normal",IF(MedExam_Table[[#This Row],[HBA1C]]&lt;6.4,"Prediabetes","Diabetes"))</f>
        <v>Prediabetes</v>
      </c>
      <c r="N2172" t="str">
        <f>PROPER(MedExam_Table[[#This Row],[Any Transplants]])</f>
        <v>No</v>
      </c>
    </row>
    <row r="2173" spans="1:14" x14ac:dyDescent="0.3">
      <c r="A2173" t="s">
        <v>1520</v>
      </c>
      <c r="B2173">
        <v>46.75</v>
      </c>
      <c r="C2173">
        <v>6.66</v>
      </c>
      <c r="D2173" t="s">
        <v>2382</v>
      </c>
      <c r="E2173" t="s">
        <v>2380</v>
      </c>
      <c r="F2173" t="s">
        <v>2380</v>
      </c>
      <c r="G2173">
        <v>2</v>
      </c>
      <c r="H2173" t="s">
        <v>2380</v>
      </c>
      <c r="I2173" s="9">
        <f>IF(MedExam_Table[[#This Row],[NumberOfMajorSurgeries]]="No major surgery",0,MedExam_Table[[#This Row],[NumberOfMajorSurgeries]])</f>
        <v>2</v>
      </c>
      <c r="J2173" t="str">
        <f>PROPER(MedExam_Table[[#This Row],[Heart Issues]])</f>
        <v>Yes</v>
      </c>
      <c r="K2173" t="str">
        <f>PROPER(IF(MedExam_Table[[#This Row],[smoker]]= "?","No",MedExam_Table[[#This Row],[smoker]]))</f>
        <v>No</v>
      </c>
      <c r="L2173" t="str">
        <f>IF(MedExam_Table[[#This Row],[BMI]]&lt;18.5,"Underweight",IF(MedExam_Table[[#This Row],[BMI]]&lt;25,"NormalWeight",IF(MedExam_Table[[#This Row],[BMI]]&lt;=30,"OverWeight","Obesity")))</f>
        <v>Obesity</v>
      </c>
      <c r="M2173" t="str">
        <f>IF(MedExam_Table[[#This Row],[HBA1C]]&lt;5.7,"Normal",IF(MedExam_Table[[#This Row],[HBA1C]]&lt;6.4,"Prediabetes","Diabetes"))</f>
        <v>Diabetes</v>
      </c>
      <c r="N2173" t="str">
        <f>PROPER(MedExam_Table[[#This Row],[Any Transplants]])</f>
        <v>No</v>
      </c>
    </row>
    <row r="2174" spans="1:14" x14ac:dyDescent="0.3">
      <c r="A2174" t="s">
        <v>1519</v>
      </c>
      <c r="B2174">
        <v>32.15</v>
      </c>
      <c r="C2174">
        <v>4.0199999999999996</v>
      </c>
      <c r="D2174" t="s">
        <v>2382</v>
      </c>
      <c r="E2174" t="s">
        <v>2380</v>
      </c>
      <c r="F2174" t="s">
        <v>2383</v>
      </c>
      <c r="G2174">
        <v>1</v>
      </c>
      <c r="H2174" t="s">
        <v>2380</v>
      </c>
      <c r="I2174" s="9">
        <f>IF(MedExam_Table[[#This Row],[NumberOfMajorSurgeries]]="No major surgery",0,MedExam_Table[[#This Row],[NumberOfMajorSurgeries]])</f>
        <v>1</v>
      </c>
      <c r="J2174" t="str">
        <f>PROPER(MedExam_Table[[#This Row],[Heart Issues]])</f>
        <v>Yes</v>
      </c>
      <c r="K2174" t="str">
        <f>PROPER(IF(MedExam_Table[[#This Row],[smoker]]= "?","No",MedExam_Table[[#This Row],[smoker]]))</f>
        <v>No</v>
      </c>
      <c r="L2174" t="str">
        <f>IF(MedExam_Table[[#This Row],[BMI]]&lt;18.5,"Underweight",IF(MedExam_Table[[#This Row],[BMI]]&lt;25,"NormalWeight",IF(MedExam_Table[[#This Row],[BMI]]&lt;=30,"OverWeight","Obesity")))</f>
        <v>Obesity</v>
      </c>
      <c r="M2174" t="str">
        <f>IF(MedExam_Table[[#This Row],[HBA1C]]&lt;5.7,"Normal",IF(MedExam_Table[[#This Row],[HBA1C]]&lt;6.4,"Prediabetes","Diabetes"))</f>
        <v>Normal</v>
      </c>
      <c r="N2174" t="str">
        <f>PROPER(MedExam_Table[[#This Row],[Any Transplants]])</f>
        <v>No</v>
      </c>
    </row>
    <row r="2175" spans="1:14" x14ac:dyDescent="0.3">
      <c r="A2175" t="s">
        <v>1518</v>
      </c>
      <c r="B2175">
        <v>43.4</v>
      </c>
      <c r="C2175">
        <v>8.81</v>
      </c>
      <c r="D2175" t="s">
        <v>2382</v>
      </c>
      <c r="E2175" t="s">
        <v>2380</v>
      </c>
      <c r="F2175" t="s">
        <v>2380</v>
      </c>
      <c r="G2175">
        <v>2</v>
      </c>
      <c r="H2175" t="s">
        <v>2380</v>
      </c>
      <c r="I2175" s="9">
        <f>IF(MedExam_Table[[#This Row],[NumberOfMajorSurgeries]]="No major surgery",0,MedExam_Table[[#This Row],[NumberOfMajorSurgeries]])</f>
        <v>2</v>
      </c>
      <c r="J2175" t="str">
        <f>PROPER(MedExam_Table[[#This Row],[Heart Issues]])</f>
        <v>Yes</v>
      </c>
      <c r="K2175" t="str">
        <f>PROPER(IF(MedExam_Table[[#This Row],[smoker]]= "?","No",MedExam_Table[[#This Row],[smoker]]))</f>
        <v>No</v>
      </c>
      <c r="L2175" t="str">
        <f>IF(MedExam_Table[[#This Row],[BMI]]&lt;18.5,"Underweight",IF(MedExam_Table[[#This Row],[BMI]]&lt;25,"NormalWeight",IF(MedExam_Table[[#This Row],[BMI]]&lt;=30,"OverWeight","Obesity")))</f>
        <v>Obesity</v>
      </c>
      <c r="M2175" t="str">
        <f>IF(MedExam_Table[[#This Row],[HBA1C]]&lt;5.7,"Normal",IF(MedExam_Table[[#This Row],[HBA1C]]&lt;6.4,"Prediabetes","Diabetes"))</f>
        <v>Diabetes</v>
      </c>
      <c r="N2175" t="str">
        <f>PROPER(MedExam_Table[[#This Row],[Any Transplants]])</f>
        <v>No</v>
      </c>
    </row>
    <row r="2176" spans="1:14" x14ac:dyDescent="0.3">
      <c r="A2176" t="s">
        <v>1517</v>
      </c>
      <c r="B2176">
        <v>31.57</v>
      </c>
      <c r="C2176">
        <v>7.92</v>
      </c>
      <c r="D2176" t="s">
        <v>2382</v>
      </c>
      <c r="E2176" t="s">
        <v>2380</v>
      </c>
      <c r="F2176" t="s">
        <v>2380</v>
      </c>
      <c r="G2176">
        <v>2</v>
      </c>
      <c r="H2176" t="s">
        <v>2380</v>
      </c>
      <c r="I2176" s="9">
        <f>IF(MedExam_Table[[#This Row],[NumberOfMajorSurgeries]]="No major surgery",0,MedExam_Table[[#This Row],[NumberOfMajorSurgeries]])</f>
        <v>2</v>
      </c>
      <c r="J2176" t="str">
        <f>PROPER(MedExam_Table[[#This Row],[Heart Issues]])</f>
        <v>Yes</v>
      </c>
      <c r="K2176" t="str">
        <f>PROPER(IF(MedExam_Table[[#This Row],[smoker]]= "?","No",MedExam_Table[[#This Row],[smoker]]))</f>
        <v>No</v>
      </c>
      <c r="L2176" t="str">
        <f>IF(MedExam_Table[[#This Row],[BMI]]&lt;18.5,"Underweight",IF(MedExam_Table[[#This Row],[BMI]]&lt;25,"NormalWeight",IF(MedExam_Table[[#This Row],[BMI]]&lt;=30,"OverWeight","Obesity")))</f>
        <v>Obesity</v>
      </c>
      <c r="M2176" t="str">
        <f>IF(MedExam_Table[[#This Row],[HBA1C]]&lt;5.7,"Normal",IF(MedExam_Table[[#This Row],[HBA1C]]&lt;6.4,"Prediabetes","Diabetes"))</f>
        <v>Diabetes</v>
      </c>
      <c r="N2176" t="str">
        <f>PROPER(MedExam_Table[[#This Row],[Any Transplants]])</f>
        <v>No</v>
      </c>
    </row>
    <row r="2177" spans="1:14" x14ac:dyDescent="0.3">
      <c r="A2177" t="s">
        <v>1516</v>
      </c>
      <c r="B2177">
        <v>24.32</v>
      </c>
      <c r="C2177">
        <v>7.48</v>
      </c>
      <c r="D2177" t="s">
        <v>2380</v>
      </c>
      <c r="E2177" t="s">
        <v>2380</v>
      </c>
      <c r="F2177" t="s">
        <v>2380</v>
      </c>
      <c r="G2177" t="s">
        <v>2381</v>
      </c>
      <c r="H2177" t="s">
        <v>2380</v>
      </c>
      <c r="I2177" s="9">
        <f>IF(MedExam_Table[[#This Row],[NumberOfMajorSurgeries]]="No major surgery",0,MedExam_Table[[#This Row],[NumberOfMajorSurgeries]])</f>
        <v>0</v>
      </c>
      <c r="J2177" t="str">
        <f>PROPER(MedExam_Table[[#This Row],[Heart Issues]])</f>
        <v>No</v>
      </c>
      <c r="K2177" t="str">
        <f>PROPER(IF(MedExam_Table[[#This Row],[smoker]]= "?","No",MedExam_Table[[#This Row],[smoker]]))</f>
        <v>No</v>
      </c>
      <c r="L2177" t="str">
        <f>IF(MedExam_Table[[#This Row],[BMI]]&lt;18.5,"Underweight",IF(MedExam_Table[[#This Row],[BMI]]&lt;25,"NormalWeight",IF(MedExam_Table[[#This Row],[BMI]]&lt;=30,"OverWeight","Obesity")))</f>
        <v>NormalWeight</v>
      </c>
      <c r="M2177" t="str">
        <f>IF(MedExam_Table[[#This Row],[HBA1C]]&lt;5.7,"Normal",IF(MedExam_Table[[#This Row],[HBA1C]]&lt;6.4,"Prediabetes","Diabetes"))</f>
        <v>Diabetes</v>
      </c>
      <c r="N2177" t="str">
        <f>PROPER(MedExam_Table[[#This Row],[Any Transplants]])</f>
        <v>No</v>
      </c>
    </row>
    <row r="2178" spans="1:14" x14ac:dyDescent="0.3">
      <c r="A2178" t="s">
        <v>1515</v>
      </c>
      <c r="B2178">
        <v>31.07</v>
      </c>
      <c r="C2178">
        <v>4.62</v>
      </c>
      <c r="D2178" t="s">
        <v>2382</v>
      </c>
      <c r="E2178" t="s">
        <v>2380</v>
      </c>
      <c r="F2178" t="s">
        <v>2380</v>
      </c>
      <c r="G2178">
        <v>2</v>
      </c>
      <c r="H2178" t="s">
        <v>2380</v>
      </c>
      <c r="I2178" s="9">
        <f>IF(MedExam_Table[[#This Row],[NumberOfMajorSurgeries]]="No major surgery",0,MedExam_Table[[#This Row],[NumberOfMajorSurgeries]])</f>
        <v>2</v>
      </c>
      <c r="J2178" t="str">
        <f>PROPER(MedExam_Table[[#This Row],[Heart Issues]])</f>
        <v>Yes</v>
      </c>
      <c r="K2178" t="str">
        <f>PROPER(IF(MedExam_Table[[#This Row],[smoker]]= "?","No",MedExam_Table[[#This Row],[smoker]]))</f>
        <v>No</v>
      </c>
      <c r="L2178" t="str">
        <f>IF(MedExam_Table[[#This Row],[BMI]]&lt;18.5,"Underweight",IF(MedExam_Table[[#This Row],[BMI]]&lt;25,"NormalWeight",IF(MedExam_Table[[#This Row],[BMI]]&lt;=30,"OverWeight","Obesity")))</f>
        <v>Obesity</v>
      </c>
      <c r="M2178" t="str">
        <f>IF(MedExam_Table[[#This Row],[HBA1C]]&lt;5.7,"Normal",IF(MedExam_Table[[#This Row],[HBA1C]]&lt;6.4,"Prediabetes","Diabetes"))</f>
        <v>Normal</v>
      </c>
      <c r="N2178" t="str">
        <f>PROPER(MedExam_Table[[#This Row],[Any Transplants]])</f>
        <v>No</v>
      </c>
    </row>
    <row r="2179" spans="1:14" x14ac:dyDescent="0.3">
      <c r="A2179" t="s">
        <v>1514</v>
      </c>
      <c r="B2179">
        <v>35.814999999999998</v>
      </c>
      <c r="C2179">
        <v>8.4700000000000006</v>
      </c>
      <c r="D2179" t="s">
        <v>2380</v>
      </c>
      <c r="E2179" t="s">
        <v>2380</v>
      </c>
      <c r="F2179" t="s">
        <v>2380</v>
      </c>
      <c r="G2179" t="s">
        <v>2381</v>
      </c>
      <c r="H2179" t="s">
        <v>2380</v>
      </c>
      <c r="I2179" s="9">
        <f>IF(MedExam_Table[[#This Row],[NumberOfMajorSurgeries]]="No major surgery",0,MedExam_Table[[#This Row],[NumberOfMajorSurgeries]])</f>
        <v>0</v>
      </c>
      <c r="J2179" t="str">
        <f>PROPER(MedExam_Table[[#This Row],[Heart Issues]])</f>
        <v>No</v>
      </c>
      <c r="K2179" t="str">
        <f>PROPER(IF(MedExam_Table[[#This Row],[smoker]]= "?","No",MedExam_Table[[#This Row],[smoker]]))</f>
        <v>No</v>
      </c>
      <c r="L2179" t="str">
        <f>IF(MedExam_Table[[#This Row],[BMI]]&lt;18.5,"Underweight",IF(MedExam_Table[[#This Row],[BMI]]&lt;25,"NormalWeight",IF(MedExam_Table[[#This Row],[BMI]]&lt;=30,"OverWeight","Obesity")))</f>
        <v>Obesity</v>
      </c>
      <c r="M2179" t="str">
        <f>IF(MedExam_Table[[#This Row],[HBA1C]]&lt;5.7,"Normal",IF(MedExam_Table[[#This Row],[HBA1C]]&lt;6.4,"Prediabetes","Diabetes"))</f>
        <v>Diabetes</v>
      </c>
      <c r="N2179" t="str">
        <f>PROPER(MedExam_Table[[#This Row],[Any Transplants]])</f>
        <v>No</v>
      </c>
    </row>
    <row r="2180" spans="1:14" x14ac:dyDescent="0.3">
      <c r="A2180" t="s">
        <v>1513</v>
      </c>
      <c r="B2180">
        <v>40.81</v>
      </c>
      <c r="C2180">
        <v>10.58</v>
      </c>
      <c r="D2180" t="s">
        <v>2382</v>
      </c>
      <c r="E2180" t="s">
        <v>2380</v>
      </c>
      <c r="F2180" t="s">
        <v>2380</v>
      </c>
      <c r="G2180" t="s">
        <v>2381</v>
      </c>
      <c r="H2180" t="s">
        <v>2380</v>
      </c>
      <c r="I2180" s="9">
        <f>IF(MedExam_Table[[#This Row],[NumberOfMajorSurgeries]]="No major surgery",0,MedExam_Table[[#This Row],[NumberOfMajorSurgeries]])</f>
        <v>0</v>
      </c>
      <c r="J2180" t="str">
        <f>PROPER(MedExam_Table[[#This Row],[Heart Issues]])</f>
        <v>Yes</v>
      </c>
      <c r="K2180" t="str">
        <f>PROPER(IF(MedExam_Table[[#This Row],[smoker]]= "?","No",MedExam_Table[[#This Row],[smoker]]))</f>
        <v>No</v>
      </c>
      <c r="L2180" t="str">
        <f>IF(MedExam_Table[[#This Row],[BMI]]&lt;18.5,"Underweight",IF(MedExam_Table[[#This Row],[BMI]]&lt;25,"NormalWeight",IF(MedExam_Table[[#This Row],[BMI]]&lt;=30,"OverWeight","Obesity")))</f>
        <v>Obesity</v>
      </c>
      <c r="M2180" t="str">
        <f>IF(MedExam_Table[[#This Row],[HBA1C]]&lt;5.7,"Normal",IF(MedExam_Table[[#This Row],[HBA1C]]&lt;6.4,"Prediabetes","Diabetes"))</f>
        <v>Diabetes</v>
      </c>
      <c r="N2180" t="str">
        <f>PROPER(MedExam_Table[[#This Row],[Any Transplants]])</f>
        <v>No</v>
      </c>
    </row>
    <row r="2181" spans="1:14" x14ac:dyDescent="0.3">
      <c r="A2181" t="s">
        <v>1512</v>
      </c>
      <c r="B2181">
        <v>24.605</v>
      </c>
      <c r="C2181">
        <v>7.48</v>
      </c>
      <c r="D2181" t="s">
        <v>2380</v>
      </c>
      <c r="E2181" t="s">
        <v>2380</v>
      </c>
      <c r="F2181" t="s">
        <v>2380</v>
      </c>
      <c r="G2181" t="s">
        <v>2381</v>
      </c>
      <c r="H2181" t="s">
        <v>2380</v>
      </c>
      <c r="I2181" s="9">
        <f>IF(MedExam_Table[[#This Row],[NumberOfMajorSurgeries]]="No major surgery",0,MedExam_Table[[#This Row],[NumberOfMajorSurgeries]])</f>
        <v>0</v>
      </c>
      <c r="J2181" t="str">
        <f>PROPER(MedExam_Table[[#This Row],[Heart Issues]])</f>
        <v>No</v>
      </c>
      <c r="K2181" t="str">
        <f>PROPER(IF(MedExam_Table[[#This Row],[smoker]]= "?","No",MedExam_Table[[#This Row],[smoker]]))</f>
        <v>No</v>
      </c>
      <c r="L2181" t="str">
        <f>IF(MedExam_Table[[#This Row],[BMI]]&lt;18.5,"Underweight",IF(MedExam_Table[[#This Row],[BMI]]&lt;25,"NormalWeight",IF(MedExam_Table[[#This Row],[BMI]]&lt;=30,"OverWeight","Obesity")))</f>
        <v>NormalWeight</v>
      </c>
      <c r="M2181" t="str">
        <f>IF(MedExam_Table[[#This Row],[HBA1C]]&lt;5.7,"Normal",IF(MedExam_Table[[#This Row],[HBA1C]]&lt;6.4,"Prediabetes","Diabetes"))</f>
        <v>Diabetes</v>
      </c>
      <c r="N2181" t="str">
        <f>PROPER(MedExam_Table[[#This Row],[Any Transplants]])</f>
        <v>No</v>
      </c>
    </row>
    <row r="2182" spans="1:14" x14ac:dyDescent="0.3">
      <c r="A2182" t="s">
        <v>2287</v>
      </c>
      <c r="B2182">
        <v>51.28</v>
      </c>
      <c r="C2182">
        <v>4.68</v>
      </c>
      <c r="D2182" t="s">
        <v>2380</v>
      </c>
      <c r="E2182" t="s">
        <v>2380</v>
      </c>
      <c r="F2182" t="s">
        <v>2380</v>
      </c>
      <c r="G2182">
        <v>2</v>
      </c>
      <c r="H2182" t="s">
        <v>2382</v>
      </c>
      <c r="I2182" s="9">
        <f>IF(MedExam_Table[[#This Row],[NumberOfMajorSurgeries]]="No major surgery",0,MedExam_Table[[#This Row],[NumberOfMajorSurgeries]])</f>
        <v>2</v>
      </c>
      <c r="J2182" t="str">
        <f>PROPER(MedExam_Table[[#This Row],[Heart Issues]])</f>
        <v>No</v>
      </c>
      <c r="K2182" t="str">
        <f>PROPER(IF(MedExam_Table[[#This Row],[smoker]]= "?","No",MedExam_Table[[#This Row],[smoker]]))</f>
        <v>Yes</v>
      </c>
      <c r="L2182" t="str">
        <f>IF(MedExam_Table[[#This Row],[BMI]]&lt;18.5,"Underweight",IF(MedExam_Table[[#This Row],[BMI]]&lt;25,"NormalWeight",IF(MedExam_Table[[#This Row],[BMI]]&lt;=30,"OverWeight","Obesity")))</f>
        <v>Obesity</v>
      </c>
      <c r="M2182" t="str">
        <f>IF(MedExam_Table[[#This Row],[HBA1C]]&lt;5.7,"Normal",IF(MedExam_Table[[#This Row],[HBA1C]]&lt;6.4,"Prediabetes","Diabetes"))</f>
        <v>Normal</v>
      </c>
      <c r="N2182" t="str">
        <f>PROPER(MedExam_Table[[#This Row],[Any Transplants]])</f>
        <v>No</v>
      </c>
    </row>
    <row r="2183" spans="1:14" x14ac:dyDescent="0.3">
      <c r="A2183" t="s">
        <v>1511</v>
      </c>
      <c r="B2183">
        <v>21.47</v>
      </c>
      <c r="C2183">
        <v>7.82</v>
      </c>
      <c r="D2183" t="s">
        <v>2380</v>
      </c>
      <c r="E2183" t="s">
        <v>2380</v>
      </c>
      <c r="F2183" t="s">
        <v>2380</v>
      </c>
      <c r="G2183" t="s">
        <v>2381</v>
      </c>
      <c r="H2183" t="s">
        <v>2380</v>
      </c>
      <c r="I2183" s="9">
        <f>IF(MedExam_Table[[#This Row],[NumberOfMajorSurgeries]]="No major surgery",0,MedExam_Table[[#This Row],[NumberOfMajorSurgeries]])</f>
        <v>0</v>
      </c>
      <c r="J2183" t="str">
        <f>PROPER(MedExam_Table[[#This Row],[Heart Issues]])</f>
        <v>No</v>
      </c>
      <c r="K2183" t="str">
        <f>PROPER(IF(MedExam_Table[[#This Row],[smoker]]= "?","No",MedExam_Table[[#This Row],[smoker]]))</f>
        <v>No</v>
      </c>
      <c r="L2183" t="str">
        <f>IF(MedExam_Table[[#This Row],[BMI]]&lt;18.5,"Underweight",IF(MedExam_Table[[#This Row],[BMI]]&lt;25,"NormalWeight",IF(MedExam_Table[[#This Row],[BMI]]&lt;=30,"OverWeight","Obesity")))</f>
        <v>NormalWeight</v>
      </c>
      <c r="M2183" t="str">
        <f>IF(MedExam_Table[[#This Row],[HBA1C]]&lt;5.7,"Normal",IF(MedExam_Table[[#This Row],[HBA1C]]&lt;6.4,"Prediabetes","Diabetes"))</f>
        <v>Diabetes</v>
      </c>
      <c r="N2183" t="str">
        <f>PROPER(MedExam_Table[[#This Row],[Any Transplants]])</f>
        <v>No</v>
      </c>
    </row>
    <row r="2184" spans="1:14" x14ac:dyDescent="0.3">
      <c r="A2184" t="s">
        <v>1510</v>
      </c>
      <c r="B2184">
        <v>52.89</v>
      </c>
      <c r="C2184">
        <v>4.96</v>
      </c>
      <c r="D2184" t="s">
        <v>2382</v>
      </c>
      <c r="E2184" t="s">
        <v>2380</v>
      </c>
      <c r="F2184" t="s">
        <v>2380</v>
      </c>
      <c r="G2184">
        <v>1</v>
      </c>
      <c r="H2184" t="s">
        <v>2380</v>
      </c>
      <c r="I2184" s="9">
        <f>IF(MedExam_Table[[#This Row],[NumberOfMajorSurgeries]]="No major surgery",0,MedExam_Table[[#This Row],[NumberOfMajorSurgeries]])</f>
        <v>1</v>
      </c>
      <c r="J2184" t="str">
        <f>PROPER(MedExam_Table[[#This Row],[Heart Issues]])</f>
        <v>Yes</v>
      </c>
      <c r="K2184" t="str">
        <f>PROPER(IF(MedExam_Table[[#This Row],[smoker]]= "?","No",MedExam_Table[[#This Row],[smoker]]))</f>
        <v>No</v>
      </c>
      <c r="L2184" t="str">
        <f>IF(MedExam_Table[[#This Row],[BMI]]&lt;18.5,"Underweight",IF(MedExam_Table[[#This Row],[BMI]]&lt;25,"NormalWeight",IF(MedExam_Table[[#This Row],[BMI]]&lt;=30,"OverWeight","Obesity")))</f>
        <v>Obesity</v>
      </c>
      <c r="M2184" t="str">
        <f>IF(MedExam_Table[[#This Row],[HBA1C]]&lt;5.7,"Normal",IF(MedExam_Table[[#This Row],[HBA1C]]&lt;6.4,"Prediabetes","Diabetes"))</f>
        <v>Normal</v>
      </c>
      <c r="N2184" t="str">
        <f>PROPER(MedExam_Table[[#This Row],[Any Transplants]])</f>
        <v>No</v>
      </c>
    </row>
    <row r="2185" spans="1:14" x14ac:dyDescent="0.3">
      <c r="A2185" t="s">
        <v>1509</v>
      </c>
      <c r="B2185">
        <v>32.965000000000003</v>
      </c>
      <c r="C2185">
        <v>6.15</v>
      </c>
      <c r="D2185" t="s">
        <v>2382</v>
      </c>
      <c r="E2185" t="s">
        <v>2380</v>
      </c>
      <c r="F2185" t="s">
        <v>2380</v>
      </c>
      <c r="G2185">
        <v>1</v>
      </c>
      <c r="H2185" t="s">
        <v>2380</v>
      </c>
      <c r="I2185" s="9">
        <f>IF(MedExam_Table[[#This Row],[NumberOfMajorSurgeries]]="No major surgery",0,MedExam_Table[[#This Row],[NumberOfMajorSurgeries]])</f>
        <v>1</v>
      </c>
      <c r="J2185" t="str">
        <f>PROPER(MedExam_Table[[#This Row],[Heart Issues]])</f>
        <v>Yes</v>
      </c>
      <c r="K2185" t="str">
        <f>PROPER(IF(MedExam_Table[[#This Row],[smoker]]= "?","No",MedExam_Table[[#This Row],[smoker]]))</f>
        <v>No</v>
      </c>
      <c r="L2185" t="str">
        <f>IF(MedExam_Table[[#This Row],[BMI]]&lt;18.5,"Underweight",IF(MedExam_Table[[#This Row],[BMI]]&lt;25,"NormalWeight",IF(MedExam_Table[[#This Row],[BMI]]&lt;=30,"OverWeight","Obesity")))</f>
        <v>Obesity</v>
      </c>
      <c r="M2185" t="str">
        <f>IF(MedExam_Table[[#This Row],[HBA1C]]&lt;5.7,"Normal",IF(MedExam_Table[[#This Row],[HBA1C]]&lt;6.4,"Prediabetes","Diabetes"))</f>
        <v>Prediabetes</v>
      </c>
      <c r="N2185" t="str">
        <f>PROPER(MedExam_Table[[#This Row],[Any Transplants]])</f>
        <v>No</v>
      </c>
    </row>
    <row r="2186" spans="1:14" x14ac:dyDescent="0.3">
      <c r="A2186" t="s">
        <v>1508</v>
      </c>
      <c r="B2186">
        <v>36.799999999999997</v>
      </c>
      <c r="C2186">
        <v>4.62</v>
      </c>
      <c r="D2186" t="s">
        <v>2380</v>
      </c>
      <c r="E2186" t="s">
        <v>2380</v>
      </c>
      <c r="F2186" t="s">
        <v>2383</v>
      </c>
      <c r="G2186">
        <v>1</v>
      </c>
      <c r="H2186" t="s">
        <v>2380</v>
      </c>
      <c r="I2186" s="9">
        <f>IF(MedExam_Table[[#This Row],[NumberOfMajorSurgeries]]="No major surgery",0,MedExam_Table[[#This Row],[NumberOfMajorSurgeries]])</f>
        <v>1</v>
      </c>
      <c r="J2186" t="str">
        <f>PROPER(MedExam_Table[[#This Row],[Heart Issues]])</f>
        <v>No</v>
      </c>
      <c r="K2186" t="str">
        <f>PROPER(IF(MedExam_Table[[#This Row],[smoker]]= "?","No",MedExam_Table[[#This Row],[smoker]]))</f>
        <v>No</v>
      </c>
      <c r="L2186" t="str">
        <f>IF(MedExam_Table[[#This Row],[BMI]]&lt;18.5,"Underweight",IF(MedExam_Table[[#This Row],[BMI]]&lt;25,"NormalWeight",IF(MedExam_Table[[#This Row],[BMI]]&lt;=30,"OverWeight","Obesity")))</f>
        <v>Obesity</v>
      </c>
      <c r="M2186" t="str">
        <f>IF(MedExam_Table[[#This Row],[HBA1C]]&lt;5.7,"Normal",IF(MedExam_Table[[#This Row],[HBA1C]]&lt;6.4,"Prediabetes","Diabetes"))</f>
        <v>Normal</v>
      </c>
      <c r="N2186" t="str">
        <f>PROPER(MedExam_Table[[#This Row],[Any Transplants]])</f>
        <v>No</v>
      </c>
    </row>
    <row r="2187" spans="1:14" x14ac:dyDescent="0.3">
      <c r="A2187" t="s">
        <v>1507</v>
      </c>
      <c r="B2187">
        <v>34.299999999999997</v>
      </c>
      <c r="C2187">
        <v>4.87</v>
      </c>
      <c r="D2187" t="s">
        <v>2380</v>
      </c>
      <c r="E2187" t="s">
        <v>2380</v>
      </c>
      <c r="F2187" t="s">
        <v>2380</v>
      </c>
      <c r="G2187">
        <v>2</v>
      </c>
      <c r="H2187" t="s">
        <v>2380</v>
      </c>
      <c r="I2187" s="9">
        <f>IF(MedExam_Table[[#This Row],[NumberOfMajorSurgeries]]="No major surgery",0,MedExam_Table[[#This Row],[NumberOfMajorSurgeries]])</f>
        <v>2</v>
      </c>
      <c r="J2187" t="str">
        <f>PROPER(MedExam_Table[[#This Row],[Heart Issues]])</f>
        <v>No</v>
      </c>
      <c r="K2187" t="str">
        <f>PROPER(IF(MedExam_Table[[#This Row],[smoker]]= "?","No",MedExam_Table[[#This Row],[smoker]]))</f>
        <v>No</v>
      </c>
      <c r="L2187" t="str">
        <f>IF(MedExam_Table[[#This Row],[BMI]]&lt;18.5,"Underweight",IF(MedExam_Table[[#This Row],[BMI]]&lt;25,"NormalWeight",IF(MedExam_Table[[#This Row],[BMI]]&lt;=30,"OverWeight","Obesity")))</f>
        <v>Obesity</v>
      </c>
      <c r="M2187" t="str">
        <f>IF(MedExam_Table[[#This Row],[HBA1C]]&lt;5.7,"Normal",IF(MedExam_Table[[#This Row],[HBA1C]]&lt;6.4,"Prediabetes","Diabetes"))</f>
        <v>Normal</v>
      </c>
      <c r="N2187" t="str">
        <f>PROPER(MedExam_Table[[#This Row],[Any Transplants]])</f>
        <v>No</v>
      </c>
    </row>
    <row r="2188" spans="1:14" x14ac:dyDescent="0.3">
      <c r="A2188" t="s">
        <v>1506</v>
      </c>
      <c r="B2188">
        <v>35.244999999999997</v>
      </c>
      <c r="C2188">
        <v>4.63</v>
      </c>
      <c r="D2188" t="s">
        <v>2380</v>
      </c>
      <c r="E2188" t="s">
        <v>2380</v>
      </c>
      <c r="F2188" t="s">
        <v>2380</v>
      </c>
      <c r="G2188" t="s">
        <v>2381</v>
      </c>
      <c r="H2188" t="s">
        <v>2380</v>
      </c>
      <c r="I2188" s="9">
        <f>IF(MedExam_Table[[#This Row],[NumberOfMajorSurgeries]]="No major surgery",0,MedExam_Table[[#This Row],[NumberOfMajorSurgeries]])</f>
        <v>0</v>
      </c>
      <c r="J2188" t="str">
        <f>PROPER(MedExam_Table[[#This Row],[Heart Issues]])</f>
        <v>No</v>
      </c>
      <c r="K2188" t="str">
        <f>PROPER(IF(MedExam_Table[[#This Row],[smoker]]= "?","No",MedExam_Table[[#This Row],[smoker]]))</f>
        <v>No</v>
      </c>
      <c r="L2188" t="str">
        <f>IF(MedExam_Table[[#This Row],[BMI]]&lt;18.5,"Underweight",IF(MedExam_Table[[#This Row],[BMI]]&lt;25,"NormalWeight",IF(MedExam_Table[[#This Row],[BMI]]&lt;=30,"OverWeight","Obesity")))</f>
        <v>Obesity</v>
      </c>
      <c r="M2188" t="str">
        <f>IF(MedExam_Table[[#This Row],[HBA1C]]&lt;5.7,"Normal",IF(MedExam_Table[[#This Row],[HBA1C]]&lt;6.4,"Prediabetes","Diabetes"))</f>
        <v>Normal</v>
      </c>
      <c r="N2188" t="str">
        <f>PROPER(MedExam_Table[[#This Row],[Any Transplants]])</f>
        <v>No</v>
      </c>
    </row>
    <row r="2189" spans="1:14" x14ac:dyDescent="0.3">
      <c r="A2189" t="s">
        <v>1505</v>
      </c>
      <c r="B2189">
        <v>26.23</v>
      </c>
      <c r="C2189">
        <v>11.93</v>
      </c>
      <c r="D2189" t="s">
        <v>2380</v>
      </c>
      <c r="E2189" t="s">
        <v>2380</v>
      </c>
      <c r="F2189" t="s">
        <v>2380</v>
      </c>
      <c r="G2189" t="s">
        <v>2381</v>
      </c>
      <c r="H2189" t="s">
        <v>2380</v>
      </c>
      <c r="I2189" s="9">
        <f>IF(MedExam_Table[[#This Row],[NumberOfMajorSurgeries]]="No major surgery",0,MedExam_Table[[#This Row],[NumberOfMajorSurgeries]])</f>
        <v>0</v>
      </c>
      <c r="J2189" t="str">
        <f>PROPER(MedExam_Table[[#This Row],[Heart Issues]])</f>
        <v>No</v>
      </c>
      <c r="K2189" t="str">
        <f>PROPER(IF(MedExam_Table[[#This Row],[smoker]]= "?","No",MedExam_Table[[#This Row],[smoker]]))</f>
        <v>No</v>
      </c>
      <c r="L2189" t="str">
        <f>IF(MedExam_Table[[#This Row],[BMI]]&lt;18.5,"Underweight",IF(MedExam_Table[[#This Row],[BMI]]&lt;25,"NormalWeight",IF(MedExam_Table[[#This Row],[BMI]]&lt;=30,"OverWeight","Obesity")))</f>
        <v>OverWeight</v>
      </c>
      <c r="M2189" t="str">
        <f>IF(MedExam_Table[[#This Row],[HBA1C]]&lt;5.7,"Normal",IF(MedExam_Table[[#This Row],[HBA1C]]&lt;6.4,"Prediabetes","Diabetes"))</f>
        <v>Diabetes</v>
      </c>
      <c r="N2189" t="str">
        <f>PROPER(MedExam_Table[[#This Row],[Any Transplants]])</f>
        <v>No</v>
      </c>
    </row>
    <row r="2190" spans="1:14" x14ac:dyDescent="0.3">
      <c r="A2190" t="s">
        <v>1504</v>
      </c>
      <c r="B2190">
        <v>36.1</v>
      </c>
      <c r="C2190">
        <v>5.65</v>
      </c>
      <c r="D2190" t="s">
        <v>2382</v>
      </c>
      <c r="E2190" t="s">
        <v>2380</v>
      </c>
      <c r="F2190" t="s">
        <v>2380</v>
      </c>
      <c r="G2190">
        <v>2</v>
      </c>
      <c r="H2190" t="s">
        <v>2380</v>
      </c>
      <c r="I2190" s="9">
        <f>IF(MedExam_Table[[#This Row],[NumberOfMajorSurgeries]]="No major surgery",0,MedExam_Table[[#This Row],[NumberOfMajorSurgeries]])</f>
        <v>2</v>
      </c>
      <c r="J2190" t="str">
        <f>PROPER(MedExam_Table[[#This Row],[Heart Issues]])</f>
        <v>Yes</v>
      </c>
      <c r="K2190" t="str">
        <f>PROPER(IF(MedExam_Table[[#This Row],[smoker]]= "?","No",MedExam_Table[[#This Row],[smoker]]))</f>
        <v>No</v>
      </c>
      <c r="L2190" t="str">
        <f>IF(MedExam_Table[[#This Row],[BMI]]&lt;18.5,"Underweight",IF(MedExam_Table[[#This Row],[BMI]]&lt;25,"NormalWeight",IF(MedExam_Table[[#This Row],[BMI]]&lt;=30,"OverWeight","Obesity")))</f>
        <v>Obesity</v>
      </c>
      <c r="M2190" t="str">
        <f>IF(MedExam_Table[[#This Row],[HBA1C]]&lt;5.7,"Normal",IF(MedExam_Table[[#This Row],[HBA1C]]&lt;6.4,"Prediabetes","Diabetes"))</f>
        <v>Normal</v>
      </c>
      <c r="N2190" t="str">
        <f>PROPER(MedExam_Table[[#This Row],[Any Transplants]])</f>
        <v>No</v>
      </c>
    </row>
    <row r="2191" spans="1:14" x14ac:dyDescent="0.3">
      <c r="A2191" t="s">
        <v>1503</v>
      </c>
      <c r="B2191">
        <v>37.1</v>
      </c>
      <c r="C2191">
        <v>11.21</v>
      </c>
      <c r="D2191" t="s">
        <v>2382</v>
      </c>
      <c r="E2191" t="s">
        <v>2380</v>
      </c>
      <c r="F2191" t="s">
        <v>2383</v>
      </c>
      <c r="G2191">
        <v>1</v>
      </c>
      <c r="H2191" t="s">
        <v>2380</v>
      </c>
      <c r="I2191" s="9">
        <f>IF(MedExam_Table[[#This Row],[NumberOfMajorSurgeries]]="No major surgery",0,MedExam_Table[[#This Row],[NumberOfMajorSurgeries]])</f>
        <v>1</v>
      </c>
      <c r="J2191" t="str">
        <f>PROPER(MedExam_Table[[#This Row],[Heart Issues]])</f>
        <v>Yes</v>
      </c>
      <c r="K2191" t="str">
        <f>PROPER(IF(MedExam_Table[[#This Row],[smoker]]= "?","No",MedExam_Table[[#This Row],[smoker]]))</f>
        <v>No</v>
      </c>
      <c r="L2191" t="str">
        <f>IF(MedExam_Table[[#This Row],[BMI]]&lt;18.5,"Underweight",IF(MedExam_Table[[#This Row],[BMI]]&lt;25,"NormalWeight",IF(MedExam_Table[[#This Row],[BMI]]&lt;=30,"OverWeight","Obesity")))</f>
        <v>Obesity</v>
      </c>
      <c r="M2191" t="str">
        <f>IF(MedExam_Table[[#This Row],[HBA1C]]&lt;5.7,"Normal",IF(MedExam_Table[[#This Row],[HBA1C]]&lt;6.4,"Prediabetes","Diabetes"))</f>
        <v>Diabetes</v>
      </c>
      <c r="N2191" t="str">
        <f>PROPER(MedExam_Table[[#This Row],[Any Transplants]])</f>
        <v>No</v>
      </c>
    </row>
    <row r="2192" spans="1:14" x14ac:dyDescent="0.3">
      <c r="A2192" t="s">
        <v>1502</v>
      </c>
      <c r="B2192">
        <v>27.5</v>
      </c>
      <c r="C2192">
        <v>10.62</v>
      </c>
      <c r="D2192" t="s">
        <v>2382</v>
      </c>
      <c r="E2192" t="s">
        <v>2380</v>
      </c>
      <c r="F2192" t="s">
        <v>2383</v>
      </c>
      <c r="G2192">
        <v>1</v>
      </c>
      <c r="H2192" t="s">
        <v>2380</v>
      </c>
      <c r="I2192" s="9">
        <f>IF(MedExam_Table[[#This Row],[NumberOfMajorSurgeries]]="No major surgery",0,MedExam_Table[[#This Row],[NumberOfMajorSurgeries]])</f>
        <v>1</v>
      </c>
      <c r="J2192" t="str">
        <f>PROPER(MedExam_Table[[#This Row],[Heart Issues]])</f>
        <v>Yes</v>
      </c>
      <c r="K2192" t="str">
        <f>PROPER(IF(MedExam_Table[[#This Row],[smoker]]= "?","No",MedExam_Table[[#This Row],[smoker]]))</f>
        <v>No</v>
      </c>
      <c r="L2192" t="str">
        <f>IF(MedExam_Table[[#This Row],[BMI]]&lt;18.5,"Underweight",IF(MedExam_Table[[#This Row],[BMI]]&lt;25,"NormalWeight",IF(MedExam_Table[[#This Row],[BMI]]&lt;=30,"OverWeight","Obesity")))</f>
        <v>OverWeight</v>
      </c>
      <c r="M2192" t="str">
        <f>IF(MedExam_Table[[#This Row],[HBA1C]]&lt;5.7,"Normal",IF(MedExam_Table[[#This Row],[HBA1C]]&lt;6.4,"Prediabetes","Diabetes"))</f>
        <v>Diabetes</v>
      </c>
      <c r="N2192" t="str">
        <f>PROPER(MedExam_Table[[#This Row],[Any Transplants]])</f>
        <v>No</v>
      </c>
    </row>
    <row r="2193" spans="1:14" x14ac:dyDescent="0.3">
      <c r="A2193" t="s">
        <v>2286</v>
      </c>
      <c r="B2193">
        <v>34.96</v>
      </c>
      <c r="C2193">
        <v>4.34</v>
      </c>
      <c r="D2193" t="s">
        <v>2380</v>
      </c>
      <c r="E2193" t="s">
        <v>2380</v>
      </c>
      <c r="F2193" t="s">
        <v>2383</v>
      </c>
      <c r="G2193">
        <v>1</v>
      </c>
      <c r="H2193" t="s">
        <v>2382</v>
      </c>
      <c r="I2193" s="9">
        <f>IF(MedExam_Table[[#This Row],[NumberOfMajorSurgeries]]="No major surgery",0,MedExam_Table[[#This Row],[NumberOfMajorSurgeries]])</f>
        <v>1</v>
      </c>
      <c r="J2193" t="str">
        <f>PROPER(MedExam_Table[[#This Row],[Heart Issues]])</f>
        <v>No</v>
      </c>
      <c r="K2193" t="str">
        <f>PROPER(IF(MedExam_Table[[#This Row],[smoker]]= "?","No",MedExam_Table[[#This Row],[smoker]]))</f>
        <v>Yes</v>
      </c>
      <c r="L2193" t="str">
        <f>IF(MedExam_Table[[#This Row],[BMI]]&lt;18.5,"Underweight",IF(MedExam_Table[[#This Row],[BMI]]&lt;25,"NormalWeight",IF(MedExam_Table[[#This Row],[BMI]]&lt;=30,"OverWeight","Obesity")))</f>
        <v>Obesity</v>
      </c>
      <c r="M2193" t="str">
        <f>IF(MedExam_Table[[#This Row],[HBA1C]]&lt;5.7,"Normal",IF(MedExam_Table[[#This Row],[HBA1C]]&lt;6.4,"Prediabetes","Diabetes"))</f>
        <v>Normal</v>
      </c>
      <c r="N2193" t="str">
        <f>PROPER(MedExam_Table[[#This Row],[Any Transplants]])</f>
        <v>No</v>
      </c>
    </row>
    <row r="2194" spans="1:14" x14ac:dyDescent="0.3">
      <c r="A2194" t="s">
        <v>1501</v>
      </c>
      <c r="B2194">
        <v>24.7</v>
      </c>
      <c r="C2194">
        <v>10.7</v>
      </c>
      <c r="D2194" t="s">
        <v>2382</v>
      </c>
      <c r="E2194" t="s">
        <v>2380</v>
      </c>
      <c r="F2194" t="s">
        <v>2383</v>
      </c>
      <c r="G2194">
        <v>1</v>
      </c>
      <c r="H2194" t="s">
        <v>2380</v>
      </c>
      <c r="I2194" s="9">
        <f>IF(MedExam_Table[[#This Row],[NumberOfMajorSurgeries]]="No major surgery",0,MedExam_Table[[#This Row],[NumberOfMajorSurgeries]])</f>
        <v>1</v>
      </c>
      <c r="J2194" t="str">
        <f>PROPER(MedExam_Table[[#This Row],[Heart Issues]])</f>
        <v>Yes</v>
      </c>
      <c r="K2194" t="str">
        <f>PROPER(IF(MedExam_Table[[#This Row],[smoker]]= "?","No",MedExam_Table[[#This Row],[smoker]]))</f>
        <v>No</v>
      </c>
      <c r="L2194" t="str">
        <f>IF(MedExam_Table[[#This Row],[BMI]]&lt;18.5,"Underweight",IF(MedExam_Table[[#This Row],[BMI]]&lt;25,"NormalWeight",IF(MedExam_Table[[#This Row],[BMI]]&lt;=30,"OverWeight","Obesity")))</f>
        <v>NormalWeight</v>
      </c>
      <c r="M2194" t="str">
        <f>IF(MedExam_Table[[#This Row],[HBA1C]]&lt;5.7,"Normal",IF(MedExam_Table[[#This Row],[HBA1C]]&lt;6.4,"Prediabetes","Diabetes"))</f>
        <v>Diabetes</v>
      </c>
      <c r="N2194" t="str">
        <f>PROPER(MedExam_Table[[#This Row],[Any Transplants]])</f>
        <v>No</v>
      </c>
    </row>
    <row r="2195" spans="1:14" x14ac:dyDescent="0.3">
      <c r="A2195" t="s">
        <v>1500</v>
      </c>
      <c r="B2195">
        <v>26.78</v>
      </c>
      <c r="C2195">
        <v>10.02</v>
      </c>
      <c r="D2195" t="s">
        <v>2382</v>
      </c>
      <c r="E2195" t="s">
        <v>2380</v>
      </c>
      <c r="F2195" t="s">
        <v>2383</v>
      </c>
      <c r="G2195">
        <v>1</v>
      </c>
      <c r="H2195" t="s">
        <v>2380</v>
      </c>
      <c r="I2195" s="9">
        <f>IF(MedExam_Table[[#This Row],[NumberOfMajorSurgeries]]="No major surgery",0,MedExam_Table[[#This Row],[NumberOfMajorSurgeries]])</f>
        <v>1</v>
      </c>
      <c r="J2195" t="str">
        <f>PROPER(MedExam_Table[[#This Row],[Heart Issues]])</f>
        <v>Yes</v>
      </c>
      <c r="K2195" t="str">
        <f>PROPER(IF(MedExam_Table[[#This Row],[smoker]]= "?","No",MedExam_Table[[#This Row],[smoker]]))</f>
        <v>No</v>
      </c>
      <c r="L2195" t="str">
        <f>IF(MedExam_Table[[#This Row],[BMI]]&lt;18.5,"Underweight",IF(MedExam_Table[[#This Row],[BMI]]&lt;25,"NormalWeight",IF(MedExam_Table[[#This Row],[BMI]]&lt;=30,"OverWeight","Obesity")))</f>
        <v>OverWeight</v>
      </c>
      <c r="M2195" t="str">
        <f>IF(MedExam_Table[[#This Row],[HBA1C]]&lt;5.7,"Normal",IF(MedExam_Table[[#This Row],[HBA1C]]&lt;6.4,"Prediabetes","Diabetes"))</f>
        <v>Diabetes</v>
      </c>
      <c r="N2195" t="str">
        <f>PROPER(MedExam_Table[[#This Row],[Any Transplants]])</f>
        <v>No</v>
      </c>
    </row>
    <row r="2196" spans="1:14" x14ac:dyDescent="0.3">
      <c r="A2196" t="s">
        <v>1499</v>
      </c>
      <c r="B2196">
        <v>45.8</v>
      </c>
      <c r="C2196">
        <v>4.8499999999999996</v>
      </c>
      <c r="D2196" t="s">
        <v>2380</v>
      </c>
      <c r="E2196" t="s">
        <v>2380</v>
      </c>
      <c r="F2196" t="s">
        <v>2380</v>
      </c>
      <c r="G2196" t="s">
        <v>2381</v>
      </c>
      <c r="H2196" t="s">
        <v>2380</v>
      </c>
      <c r="I2196" s="9">
        <f>IF(MedExam_Table[[#This Row],[NumberOfMajorSurgeries]]="No major surgery",0,MedExam_Table[[#This Row],[NumberOfMajorSurgeries]])</f>
        <v>0</v>
      </c>
      <c r="J2196" t="str">
        <f>PROPER(MedExam_Table[[#This Row],[Heart Issues]])</f>
        <v>No</v>
      </c>
      <c r="K2196" t="str">
        <f>PROPER(IF(MedExam_Table[[#This Row],[smoker]]= "?","No",MedExam_Table[[#This Row],[smoker]]))</f>
        <v>No</v>
      </c>
      <c r="L2196" t="str">
        <f>IF(MedExam_Table[[#This Row],[BMI]]&lt;18.5,"Underweight",IF(MedExam_Table[[#This Row],[BMI]]&lt;25,"NormalWeight",IF(MedExam_Table[[#This Row],[BMI]]&lt;=30,"OverWeight","Obesity")))</f>
        <v>Obesity</v>
      </c>
      <c r="M2196" t="str">
        <f>IF(MedExam_Table[[#This Row],[HBA1C]]&lt;5.7,"Normal",IF(MedExam_Table[[#This Row],[HBA1C]]&lt;6.4,"Prediabetes","Diabetes"))</f>
        <v>Normal</v>
      </c>
      <c r="N2196" t="str">
        <f>PROPER(MedExam_Table[[#This Row],[Any Transplants]])</f>
        <v>No</v>
      </c>
    </row>
    <row r="2197" spans="1:14" x14ac:dyDescent="0.3">
      <c r="A2197" t="s">
        <v>1498</v>
      </c>
      <c r="B2197">
        <v>29</v>
      </c>
      <c r="C2197">
        <v>4.3899999999999997</v>
      </c>
      <c r="D2197" t="s">
        <v>2382</v>
      </c>
      <c r="E2197" t="s">
        <v>2380</v>
      </c>
      <c r="F2197" t="s">
        <v>2380</v>
      </c>
      <c r="G2197">
        <v>2</v>
      </c>
      <c r="H2197" t="s">
        <v>2380</v>
      </c>
      <c r="I2197" s="9">
        <f>IF(MedExam_Table[[#This Row],[NumberOfMajorSurgeries]]="No major surgery",0,MedExam_Table[[#This Row],[NumberOfMajorSurgeries]])</f>
        <v>2</v>
      </c>
      <c r="J2197" t="str">
        <f>PROPER(MedExam_Table[[#This Row],[Heart Issues]])</f>
        <v>Yes</v>
      </c>
      <c r="K2197" t="str">
        <f>PROPER(IF(MedExam_Table[[#This Row],[smoker]]= "?","No",MedExam_Table[[#This Row],[smoker]]))</f>
        <v>No</v>
      </c>
      <c r="L2197" t="str">
        <f>IF(MedExam_Table[[#This Row],[BMI]]&lt;18.5,"Underweight",IF(MedExam_Table[[#This Row],[BMI]]&lt;25,"NormalWeight",IF(MedExam_Table[[#This Row],[BMI]]&lt;=30,"OverWeight","Obesity")))</f>
        <v>OverWeight</v>
      </c>
      <c r="M2197" t="str">
        <f>IF(MedExam_Table[[#This Row],[HBA1C]]&lt;5.7,"Normal",IF(MedExam_Table[[#This Row],[HBA1C]]&lt;6.4,"Prediabetes","Diabetes"))</f>
        <v>Normal</v>
      </c>
      <c r="N2197" t="str">
        <f>PROPER(MedExam_Table[[#This Row],[Any Transplants]])</f>
        <v>No</v>
      </c>
    </row>
    <row r="2198" spans="1:14" x14ac:dyDescent="0.3">
      <c r="A2198" t="s">
        <v>1497</v>
      </c>
      <c r="B2198">
        <v>33.534999999999997</v>
      </c>
      <c r="C2198">
        <v>8.24</v>
      </c>
      <c r="D2198" t="s">
        <v>2382</v>
      </c>
      <c r="E2198" t="s">
        <v>2380</v>
      </c>
      <c r="F2198" t="s">
        <v>2380</v>
      </c>
      <c r="G2198" t="s">
        <v>2381</v>
      </c>
      <c r="H2198" t="s">
        <v>2380</v>
      </c>
      <c r="I2198" s="9">
        <f>IF(MedExam_Table[[#This Row],[NumberOfMajorSurgeries]]="No major surgery",0,MedExam_Table[[#This Row],[NumberOfMajorSurgeries]])</f>
        <v>0</v>
      </c>
      <c r="J2198" t="str">
        <f>PROPER(MedExam_Table[[#This Row],[Heart Issues]])</f>
        <v>Yes</v>
      </c>
      <c r="K2198" t="str">
        <f>PROPER(IF(MedExam_Table[[#This Row],[smoker]]= "?","No",MedExam_Table[[#This Row],[smoker]]))</f>
        <v>No</v>
      </c>
      <c r="L2198" t="str">
        <f>IF(MedExam_Table[[#This Row],[BMI]]&lt;18.5,"Underweight",IF(MedExam_Table[[#This Row],[BMI]]&lt;25,"NormalWeight",IF(MedExam_Table[[#This Row],[BMI]]&lt;=30,"OverWeight","Obesity")))</f>
        <v>Obesity</v>
      </c>
      <c r="M2198" t="str">
        <f>IF(MedExam_Table[[#This Row],[HBA1C]]&lt;5.7,"Normal",IF(MedExam_Table[[#This Row],[HBA1C]]&lt;6.4,"Prediabetes","Diabetes"))</f>
        <v>Diabetes</v>
      </c>
      <c r="N2198" t="str">
        <f>PROPER(MedExam_Table[[#This Row],[Any Transplants]])</f>
        <v>No</v>
      </c>
    </row>
    <row r="2199" spans="1:14" x14ac:dyDescent="0.3">
      <c r="A2199" t="s">
        <v>1496</v>
      </c>
      <c r="B2199">
        <v>32.774999999999999</v>
      </c>
      <c r="C2199">
        <v>9.77</v>
      </c>
      <c r="D2199" t="s">
        <v>2382</v>
      </c>
      <c r="E2199" t="s">
        <v>2380</v>
      </c>
      <c r="F2199" t="s">
        <v>2380</v>
      </c>
      <c r="G2199" t="s">
        <v>2381</v>
      </c>
      <c r="H2199" t="s">
        <v>2380</v>
      </c>
      <c r="I2199" s="9">
        <f>IF(MedExam_Table[[#This Row],[NumberOfMajorSurgeries]]="No major surgery",0,MedExam_Table[[#This Row],[NumberOfMajorSurgeries]])</f>
        <v>0</v>
      </c>
      <c r="J2199" t="str">
        <f>PROPER(MedExam_Table[[#This Row],[Heart Issues]])</f>
        <v>Yes</v>
      </c>
      <c r="K2199" t="str">
        <f>PROPER(IF(MedExam_Table[[#This Row],[smoker]]= "?","No",MedExam_Table[[#This Row],[smoker]]))</f>
        <v>No</v>
      </c>
      <c r="L2199" t="str">
        <f>IF(MedExam_Table[[#This Row],[BMI]]&lt;18.5,"Underweight",IF(MedExam_Table[[#This Row],[BMI]]&lt;25,"NormalWeight",IF(MedExam_Table[[#This Row],[BMI]]&lt;=30,"OverWeight","Obesity")))</f>
        <v>Obesity</v>
      </c>
      <c r="M2199" t="str">
        <f>IF(MedExam_Table[[#This Row],[HBA1C]]&lt;5.7,"Normal",IF(MedExam_Table[[#This Row],[HBA1C]]&lt;6.4,"Prediabetes","Diabetes"))</f>
        <v>Diabetes</v>
      </c>
      <c r="N2199" t="str">
        <f>PROPER(MedExam_Table[[#This Row],[Any Transplants]])</f>
        <v>No</v>
      </c>
    </row>
    <row r="2200" spans="1:14" x14ac:dyDescent="0.3">
      <c r="A2200" t="s">
        <v>1495</v>
      </c>
      <c r="B2200">
        <v>37.51</v>
      </c>
      <c r="C2200">
        <v>5.5</v>
      </c>
      <c r="D2200" t="s">
        <v>2382</v>
      </c>
      <c r="E2200" t="s">
        <v>2380</v>
      </c>
      <c r="F2200" t="s">
        <v>2380</v>
      </c>
      <c r="G2200">
        <v>2</v>
      </c>
      <c r="H2200" t="s">
        <v>2380</v>
      </c>
      <c r="I2200" s="9">
        <f>IF(MedExam_Table[[#This Row],[NumberOfMajorSurgeries]]="No major surgery",0,MedExam_Table[[#This Row],[NumberOfMajorSurgeries]])</f>
        <v>2</v>
      </c>
      <c r="J2200" t="str">
        <f>PROPER(MedExam_Table[[#This Row],[Heart Issues]])</f>
        <v>Yes</v>
      </c>
      <c r="K2200" t="str">
        <f>PROPER(IF(MedExam_Table[[#This Row],[smoker]]= "?","No",MedExam_Table[[#This Row],[smoker]]))</f>
        <v>No</v>
      </c>
      <c r="L2200" t="str">
        <f>IF(MedExam_Table[[#This Row],[BMI]]&lt;18.5,"Underweight",IF(MedExam_Table[[#This Row],[BMI]]&lt;25,"NormalWeight",IF(MedExam_Table[[#This Row],[BMI]]&lt;=30,"OverWeight","Obesity")))</f>
        <v>Obesity</v>
      </c>
      <c r="M2200" t="str">
        <f>IF(MedExam_Table[[#This Row],[HBA1C]]&lt;5.7,"Normal",IF(MedExam_Table[[#This Row],[HBA1C]]&lt;6.4,"Prediabetes","Diabetes"))</f>
        <v>Normal</v>
      </c>
      <c r="N2200" t="str">
        <f>PROPER(MedExam_Table[[#This Row],[Any Transplants]])</f>
        <v>No</v>
      </c>
    </row>
    <row r="2201" spans="1:14" x14ac:dyDescent="0.3">
      <c r="A2201" t="s">
        <v>1494</v>
      </c>
      <c r="B2201">
        <v>39.86</v>
      </c>
      <c r="C2201">
        <v>11.84</v>
      </c>
      <c r="D2201" t="s">
        <v>2382</v>
      </c>
      <c r="E2201" t="s">
        <v>2380</v>
      </c>
      <c r="F2201" t="s">
        <v>2380</v>
      </c>
      <c r="G2201">
        <v>1</v>
      </c>
      <c r="H2201" t="s">
        <v>2380</v>
      </c>
      <c r="I2201" s="9">
        <f>IF(MedExam_Table[[#This Row],[NumberOfMajorSurgeries]]="No major surgery",0,MedExam_Table[[#This Row],[NumberOfMajorSurgeries]])</f>
        <v>1</v>
      </c>
      <c r="J2201" t="str">
        <f>PROPER(MedExam_Table[[#This Row],[Heart Issues]])</f>
        <v>Yes</v>
      </c>
      <c r="K2201" t="str">
        <f>PROPER(IF(MedExam_Table[[#This Row],[smoker]]= "?","No",MedExam_Table[[#This Row],[smoker]]))</f>
        <v>No</v>
      </c>
      <c r="L2201" t="str">
        <f>IF(MedExam_Table[[#This Row],[BMI]]&lt;18.5,"Underweight",IF(MedExam_Table[[#This Row],[BMI]]&lt;25,"NormalWeight",IF(MedExam_Table[[#This Row],[BMI]]&lt;=30,"OverWeight","Obesity")))</f>
        <v>Obesity</v>
      </c>
      <c r="M2201" t="str">
        <f>IF(MedExam_Table[[#This Row],[HBA1C]]&lt;5.7,"Normal",IF(MedExam_Table[[#This Row],[HBA1C]]&lt;6.4,"Prediabetes","Diabetes"))</f>
        <v>Diabetes</v>
      </c>
      <c r="N2201" t="str">
        <f>PROPER(MedExam_Table[[#This Row],[Any Transplants]])</f>
        <v>No</v>
      </c>
    </row>
    <row r="2202" spans="1:14" x14ac:dyDescent="0.3">
      <c r="A2202" t="s">
        <v>1493</v>
      </c>
      <c r="B2202">
        <v>42.13</v>
      </c>
      <c r="C2202">
        <v>4.66</v>
      </c>
      <c r="D2202" t="s">
        <v>2380</v>
      </c>
      <c r="E2202" t="s">
        <v>2380</v>
      </c>
      <c r="F2202" t="s">
        <v>2380</v>
      </c>
      <c r="G2202" t="s">
        <v>2381</v>
      </c>
      <c r="H2202" t="s">
        <v>2380</v>
      </c>
      <c r="I2202" s="9">
        <f>IF(MedExam_Table[[#This Row],[NumberOfMajorSurgeries]]="No major surgery",0,MedExam_Table[[#This Row],[NumberOfMajorSurgeries]])</f>
        <v>0</v>
      </c>
      <c r="J2202" t="str">
        <f>PROPER(MedExam_Table[[#This Row],[Heart Issues]])</f>
        <v>No</v>
      </c>
      <c r="K2202" t="str">
        <f>PROPER(IF(MedExam_Table[[#This Row],[smoker]]= "?","No",MedExam_Table[[#This Row],[smoker]]))</f>
        <v>No</v>
      </c>
      <c r="L2202" t="str">
        <f>IF(MedExam_Table[[#This Row],[BMI]]&lt;18.5,"Underweight",IF(MedExam_Table[[#This Row],[BMI]]&lt;25,"NormalWeight",IF(MedExam_Table[[#This Row],[BMI]]&lt;=30,"OverWeight","Obesity")))</f>
        <v>Obesity</v>
      </c>
      <c r="M2202" t="str">
        <f>IF(MedExam_Table[[#This Row],[HBA1C]]&lt;5.7,"Normal",IF(MedExam_Table[[#This Row],[HBA1C]]&lt;6.4,"Prediabetes","Diabetes"))</f>
        <v>Normal</v>
      </c>
      <c r="N2202" t="str">
        <f>PROPER(MedExam_Table[[#This Row],[Any Transplants]])</f>
        <v>No</v>
      </c>
    </row>
    <row r="2203" spans="1:14" x14ac:dyDescent="0.3">
      <c r="A2203" t="s">
        <v>1492</v>
      </c>
      <c r="B2203">
        <v>35.99</v>
      </c>
      <c r="C2203">
        <v>11.11</v>
      </c>
      <c r="D2203" t="s">
        <v>2380</v>
      </c>
      <c r="E2203" t="s">
        <v>2380</v>
      </c>
      <c r="F2203" t="s">
        <v>2380</v>
      </c>
      <c r="G2203" t="s">
        <v>2381</v>
      </c>
      <c r="H2203" t="s">
        <v>2380</v>
      </c>
      <c r="I2203" s="9">
        <f>IF(MedExam_Table[[#This Row],[NumberOfMajorSurgeries]]="No major surgery",0,MedExam_Table[[#This Row],[NumberOfMajorSurgeries]])</f>
        <v>0</v>
      </c>
      <c r="J2203" t="str">
        <f>PROPER(MedExam_Table[[#This Row],[Heart Issues]])</f>
        <v>No</v>
      </c>
      <c r="K2203" t="str">
        <f>PROPER(IF(MedExam_Table[[#This Row],[smoker]]= "?","No",MedExam_Table[[#This Row],[smoker]]))</f>
        <v>No</v>
      </c>
      <c r="L2203" t="str">
        <f>IF(MedExam_Table[[#This Row],[BMI]]&lt;18.5,"Underweight",IF(MedExam_Table[[#This Row],[BMI]]&lt;25,"NormalWeight",IF(MedExam_Table[[#This Row],[BMI]]&lt;=30,"OverWeight","Obesity")))</f>
        <v>Obesity</v>
      </c>
      <c r="M2203" t="str">
        <f>IF(MedExam_Table[[#This Row],[HBA1C]]&lt;5.7,"Normal",IF(MedExam_Table[[#This Row],[HBA1C]]&lt;6.4,"Prediabetes","Diabetes"))</f>
        <v>Diabetes</v>
      </c>
      <c r="N2203" t="str">
        <f>PROPER(MedExam_Table[[#This Row],[Any Transplants]])</f>
        <v>No</v>
      </c>
    </row>
    <row r="2204" spans="1:14" x14ac:dyDescent="0.3">
      <c r="A2204" t="s">
        <v>2285</v>
      </c>
      <c r="B2204">
        <v>33.11</v>
      </c>
      <c r="C2204">
        <v>10.51</v>
      </c>
      <c r="D2204" t="s">
        <v>2380</v>
      </c>
      <c r="E2204" t="s">
        <v>2380</v>
      </c>
      <c r="F2204" t="s">
        <v>2380</v>
      </c>
      <c r="G2204" t="s">
        <v>2381</v>
      </c>
      <c r="H2204" t="s">
        <v>2382</v>
      </c>
      <c r="I2204" s="9">
        <f>IF(MedExam_Table[[#This Row],[NumberOfMajorSurgeries]]="No major surgery",0,MedExam_Table[[#This Row],[NumberOfMajorSurgeries]])</f>
        <v>0</v>
      </c>
      <c r="J2204" t="str">
        <f>PROPER(MedExam_Table[[#This Row],[Heart Issues]])</f>
        <v>No</v>
      </c>
      <c r="K2204" t="str">
        <f>PROPER(IF(MedExam_Table[[#This Row],[smoker]]= "?","No",MedExam_Table[[#This Row],[smoker]]))</f>
        <v>Yes</v>
      </c>
      <c r="L2204" t="str">
        <f>IF(MedExam_Table[[#This Row],[BMI]]&lt;18.5,"Underweight",IF(MedExam_Table[[#This Row],[BMI]]&lt;25,"NormalWeight",IF(MedExam_Table[[#This Row],[BMI]]&lt;=30,"OverWeight","Obesity")))</f>
        <v>Obesity</v>
      </c>
      <c r="M2204" t="str">
        <f>IF(MedExam_Table[[#This Row],[HBA1C]]&lt;5.7,"Normal",IF(MedExam_Table[[#This Row],[HBA1C]]&lt;6.4,"Prediabetes","Diabetes"))</f>
        <v>Diabetes</v>
      </c>
      <c r="N2204" t="str">
        <f>PROPER(MedExam_Table[[#This Row],[Any Transplants]])</f>
        <v>No</v>
      </c>
    </row>
    <row r="2205" spans="1:14" x14ac:dyDescent="0.3">
      <c r="A2205" t="s">
        <v>1491</v>
      </c>
      <c r="B2205">
        <v>35.200000000000003</v>
      </c>
      <c r="C2205">
        <v>7.72</v>
      </c>
      <c r="D2205" t="s">
        <v>2382</v>
      </c>
      <c r="E2205" t="s">
        <v>2380</v>
      </c>
      <c r="F2205" t="s">
        <v>2383</v>
      </c>
      <c r="G2205">
        <v>1</v>
      </c>
      <c r="H2205" t="s">
        <v>2380</v>
      </c>
      <c r="I2205" s="9">
        <f>IF(MedExam_Table[[#This Row],[NumberOfMajorSurgeries]]="No major surgery",0,MedExam_Table[[#This Row],[NumberOfMajorSurgeries]])</f>
        <v>1</v>
      </c>
      <c r="J2205" t="str">
        <f>PROPER(MedExam_Table[[#This Row],[Heart Issues]])</f>
        <v>Yes</v>
      </c>
      <c r="K2205" t="str">
        <f>PROPER(IF(MedExam_Table[[#This Row],[smoker]]= "?","No",MedExam_Table[[#This Row],[smoker]]))</f>
        <v>No</v>
      </c>
      <c r="L2205" t="str">
        <f>IF(MedExam_Table[[#This Row],[BMI]]&lt;18.5,"Underweight",IF(MedExam_Table[[#This Row],[BMI]]&lt;25,"NormalWeight",IF(MedExam_Table[[#This Row],[BMI]]&lt;=30,"OverWeight","Obesity")))</f>
        <v>Obesity</v>
      </c>
      <c r="M2205" t="str">
        <f>IF(MedExam_Table[[#This Row],[HBA1C]]&lt;5.7,"Normal",IF(MedExam_Table[[#This Row],[HBA1C]]&lt;6.4,"Prediabetes","Diabetes"))</f>
        <v>Diabetes</v>
      </c>
      <c r="N2205" t="str">
        <f>PROPER(MedExam_Table[[#This Row],[Any Transplants]])</f>
        <v>No</v>
      </c>
    </row>
    <row r="2206" spans="1:14" x14ac:dyDescent="0.3">
      <c r="A2206" t="s">
        <v>1490</v>
      </c>
      <c r="B2206">
        <v>29.91</v>
      </c>
      <c r="C2206">
        <v>5.55</v>
      </c>
      <c r="D2206" t="s">
        <v>2382</v>
      </c>
      <c r="E2206" t="s">
        <v>2380</v>
      </c>
      <c r="F2206" t="s">
        <v>2380</v>
      </c>
      <c r="G2206">
        <v>2</v>
      </c>
      <c r="H2206" t="s">
        <v>2380</v>
      </c>
      <c r="I2206" s="9">
        <f>IF(MedExam_Table[[#This Row],[NumberOfMajorSurgeries]]="No major surgery",0,MedExam_Table[[#This Row],[NumberOfMajorSurgeries]])</f>
        <v>2</v>
      </c>
      <c r="J2206" t="str">
        <f>PROPER(MedExam_Table[[#This Row],[Heart Issues]])</f>
        <v>Yes</v>
      </c>
      <c r="K2206" t="str">
        <f>PROPER(IF(MedExam_Table[[#This Row],[smoker]]= "?","No",MedExam_Table[[#This Row],[smoker]]))</f>
        <v>No</v>
      </c>
      <c r="L2206" t="str">
        <f>IF(MedExam_Table[[#This Row],[BMI]]&lt;18.5,"Underweight",IF(MedExam_Table[[#This Row],[BMI]]&lt;25,"NormalWeight",IF(MedExam_Table[[#This Row],[BMI]]&lt;=30,"OverWeight","Obesity")))</f>
        <v>OverWeight</v>
      </c>
      <c r="M2206" t="str">
        <f>IF(MedExam_Table[[#This Row],[HBA1C]]&lt;5.7,"Normal",IF(MedExam_Table[[#This Row],[HBA1C]]&lt;6.4,"Prediabetes","Diabetes"))</f>
        <v>Normal</v>
      </c>
      <c r="N2206" t="str">
        <f>PROPER(MedExam_Table[[#This Row],[Any Transplants]])</f>
        <v>No</v>
      </c>
    </row>
    <row r="2207" spans="1:14" x14ac:dyDescent="0.3">
      <c r="A2207" t="s">
        <v>1489</v>
      </c>
      <c r="B2207">
        <v>36.479999999999997</v>
      </c>
      <c r="C2207">
        <v>5.05</v>
      </c>
      <c r="D2207" t="s">
        <v>2382</v>
      </c>
      <c r="E2207" t="s">
        <v>2380</v>
      </c>
      <c r="F2207" t="s">
        <v>2380</v>
      </c>
      <c r="G2207">
        <v>1</v>
      </c>
      <c r="H2207" t="s">
        <v>2380</v>
      </c>
      <c r="I2207" s="9">
        <f>IF(MedExam_Table[[#This Row],[NumberOfMajorSurgeries]]="No major surgery",0,MedExam_Table[[#This Row],[NumberOfMajorSurgeries]])</f>
        <v>1</v>
      </c>
      <c r="J2207" t="str">
        <f>PROPER(MedExam_Table[[#This Row],[Heart Issues]])</f>
        <v>Yes</v>
      </c>
      <c r="K2207" t="str">
        <f>PROPER(IF(MedExam_Table[[#This Row],[smoker]]= "?","No",MedExam_Table[[#This Row],[smoker]]))</f>
        <v>No</v>
      </c>
      <c r="L2207" t="str">
        <f>IF(MedExam_Table[[#This Row],[BMI]]&lt;18.5,"Underweight",IF(MedExam_Table[[#This Row],[BMI]]&lt;25,"NormalWeight",IF(MedExam_Table[[#This Row],[BMI]]&lt;=30,"OverWeight","Obesity")))</f>
        <v>Obesity</v>
      </c>
      <c r="M2207" t="str">
        <f>IF(MedExam_Table[[#This Row],[HBA1C]]&lt;5.7,"Normal",IF(MedExam_Table[[#This Row],[HBA1C]]&lt;6.4,"Prediabetes","Diabetes"))</f>
        <v>Normal</v>
      </c>
      <c r="N2207" t="str">
        <f>PROPER(MedExam_Table[[#This Row],[Any Transplants]])</f>
        <v>No</v>
      </c>
    </row>
    <row r="2208" spans="1:14" x14ac:dyDescent="0.3">
      <c r="A2208" t="s">
        <v>1488</v>
      </c>
      <c r="B2208">
        <v>27.5</v>
      </c>
      <c r="C2208">
        <v>8.69</v>
      </c>
      <c r="D2208" t="s">
        <v>2382</v>
      </c>
      <c r="E2208" t="s">
        <v>2380</v>
      </c>
      <c r="F2208" t="s">
        <v>2383</v>
      </c>
      <c r="G2208">
        <v>1</v>
      </c>
      <c r="H2208" t="s">
        <v>2380</v>
      </c>
      <c r="I2208" s="9">
        <f>IF(MedExam_Table[[#This Row],[NumberOfMajorSurgeries]]="No major surgery",0,MedExam_Table[[#This Row],[NumberOfMajorSurgeries]])</f>
        <v>1</v>
      </c>
      <c r="J2208" t="str">
        <f>PROPER(MedExam_Table[[#This Row],[Heart Issues]])</f>
        <v>Yes</v>
      </c>
      <c r="K2208" t="str">
        <f>PROPER(IF(MedExam_Table[[#This Row],[smoker]]= "?","No",MedExam_Table[[#This Row],[smoker]]))</f>
        <v>No</v>
      </c>
      <c r="L2208" t="str">
        <f>IF(MedExam_Table[[#This Row],[BMI]]&lt;18.5,"Underweight",IF(MedExam_Table[[#This Row],[BMI]]&lt;25,"NormalWeight",IF(MedExam_Table[[#This Row],[BMI]]&lt;=30,"OverWeight","Obesity")))</f>
        <v>OverWeight</v>
      </c>
      <c r="M2208" t="str">
        <f>IF(MedExam_Table[[#This Row],[HBA1C]]&lt;5.7,"Normal",IF(MedExam_Table[[#This Row],[HBA1C]]&lt;6.4,"Prediabetes","Diabetes"))</f>
        <v>Diabetes</v>
      </c>
      <c r="N2208" t="str">
        <f>PROPER(MedExam_Table[[#This Row],[Any Transplants]])</f>
        <v>No</v>
      </c>
    </row>
    <row r="2209" spans="1:14" x14ac:dyDescent="0.3">
      <c r="A2209" t="s">
        <v>1487</v>
      </c>
      <c r="B2209">
        <v>33.44</v>
      </c>
      <c r="C2209">
        <v>5.9</v>
      </c>
      <c r="D2209" t="s">
        <v>2382</v>
      </c>
      <c r="E2209" t="s">
        <v>2380</v>
      </c>
      <c r="F2209" t="s">
        <v>2380</v>
      </c>
      <c r="G2209">
        <v>1</v>
      </c>
      <c r="H2209" t="s">
        <v>2380</v>
      </c>
      <c r="I2209" s="9">
        <f>IF(MedExam_Table[[#This Row],[NumberOfMajorSurgeries]]="No major surgery",0,MedExam_Table[[#This Row],[NumberOfMajorSurgeries]])</f>
        <v>1</v>
      </c>
      <c r="J2209" t="str">
        <f>PROPER(MedExam_Table[[#This Row],[Heart Issues]])</f>
        <v>Yes</v>
      </c>
      <c r="K2209" t="str">
        <f>PROPER(IF(MedExam_Table[[#This Row],[smoker]]= "?","No",MedExam_Table[[#This Row],[smoker]]))</f>
        <v>No</v>
      </c>
      <c r="L2209" t="str">
        <f>IF(MedExam_Table[[#This Row],[BMI]]&lt;18.5,"Underweight",IF(MedExam_Table[[#This Row],[BMI]]&lt;25,"NormalWeight",IF(MedExam_Table[[#This Row],[BMI]]&lt;=30,"OverWeight","Obesity")))</f>
        <v>Obesity</v>
      </c>
      <c r="M2209" t="str">
        <f>IF(MedExam_Table[[#This Row],[HBA1C]]&lt;5.7,"Normal",IF(MedExam_Table[[#This Row],[HBA1C]]&lt;6.4,"Prediabetes","Diabetes"))</f>
        <v>Prediabetes</v>
      </c>
      <c r="N2209" t="str">
        <f>PROPER(MedExam_Table[[#This Row],[Any Transplants]])</f>
        <v>No</v>
      </c>
    </row>
    <row r="2210" spans="1:14" x14ac:dyDescent="0.3">
      <c r="A2210" t="s">
        <v>1486</v>
      </c>
      <c r="B2210">
        <v>28.215</v>
      </c>
      <c r="C2210">
        <v>6.29</v>
      </c>
      <c r="D2210" t="s">
        <v>2382</v>
      </c>
      <c r="E2210" t="s">
        <v>2380</v>
      </c>
      <c r="F2210" t="s">
        <v>2380</v>
      </c>
      <c r="G2210">
        <v>1</v>
      </c>
      <c r="H2210" t="s">
        <v>2380</v>
      </c>
      <c r="I2210" s="9">
        <f>IF(MedExam_Table[[#This Row],[NumberOfMajorSurgeries]]="No major surgery",0,MedExam_Table[[#This Row],[NumberOfMajorSurgeries]])</f>
        <v>1</v>
      </c>
      <c r="J2210" t="str">
        <f>PROPER(MedExam_Table[[#This Row],[Heart Issues]])</f>
        <v>Yes</v>
      </c>
      <c r="K2210" t="str">
        <f>PROPER(IF(MedExam_Table[[#This Row],[smoker]]= "?","No",MedExam_Table[[#This Row],[smoker]]))</f>
        <v>No</v>
      </c>
      <c r="L2210" t="str">
        <f>IF(MedExam_Table[[#This Row],[BMI]]&lt;18.5,"Underweight",IF(MedExam_Table[[#This Row],[BMI]]&lt;25,"NormalWeight",IF(MedExam_Table[[#This Row],[BMI]]&lt;=30,"OverWeight","Obesity")))</f>
        <v>OverWeight</v>
      </c>
      <c r="M2210" t="str">
        <f>IF(MedExam_Table[[#This Row],[HBA1C]]&lt;5.7,"Normal",IF(MedExam_Table[[#This Row],[HBA1C]]&lt;6.4,"Prediabetes","Diabetes"))</f>
        <v>Prediabetes</v>
      </c>
      <c r="N2210" t="str">
        <f>PROPER(MedExam_Table[[#This Row],[Any Transplants]])</f>
        <v>No</v>
      </c>
    </row>
    <row r="2211" spans="1:14" x14ac:dyDescent="0.3">
      <c r="A2211" t="s">
        <v>1485</v>
      </c>
      <c r="B2211">
        <v>27.17</v>
      </c>
      <c r="C2211">
        <v>5.84</v>
      </c>
      <c r="D2211" t="s">
        <v>2382</v>
      </c>
      <c r="E2211" t="s">
        <v>2380</v>
      </c>
      <c r="F2211" t="s">
        <v>2380</v>
      </c>
      <c r="G2211">
        <v>1</v>
      </c>
      <c r="H2211" t="s">
        <v>2380</v>
      </c>
      <c r="I2211" s="9">
        <f>IF(MedExam_Table[[#This Row],[NumberOfMajorSurgeries]]="No major surgery",0,MedExam_Table[[#This Row],[NumberOfMajorSurgeries]])</f>
        <v>1</v>
      </c>
      <c r="J2211" t="str">
        <f>PROPER(MedExam_Table[[#This Row],[Heart Issues]])</f>
        <v>Yes</v>
      </c>
      <c r="K2211" t="str">
        <f>PROPER(IF(MedExam_Table[[#This Row],[smoker]]= "?","No",MedExam_Table[[#This Row],[smoker]]))</f>
        <v>No</v>
      </c>
      <c r="L2211" t="str">
        <f>IF(MedExam_Table[[#This Row],[BMI]]&lt;18.5,"Underweight",IF(MedExam_Table[[#This Row],[BMI]]&lt;25,"NormalWeight",IF(MedExam_Table[[#This Row],[BMI]]&lt;=30,"OverWeight","Obesity")))</f>
        <v>OverWeight</v>
      </c>
      <c r="M2211" t="str">
        <f>IF(MedExam_Table[[#This Row],[HBA1C]]&lt;5.7,"Normal",IF(MedExam_Table[[#This Row],[HBA1C]]&lt;6.4,"Prediabetes","Diabetes"))</f>
        <v>Prediabetes</v>
      </c>
      <c r="N2211" t="str">
        <f>PROPER(MedExam_Table[[#This Row],[Any Transplants]])</f>
        <v>No</v>
      </c>
    </row>
    <row r="2212" spans="1:14" x14ac:dyDescent="0.3">
      <c r="A2212" t="s">
        <v>1484</v>
      </c>
      <c r="B2212">
        <v>35.380000000000003</v>
      </c>
      <c r="C2212">
        <v>6.12</v>
      </c>
      <c r="D2212" t="s">
        <v>2380</v>
      </c>
      <c r="E2212" t="s">
        <v>2380</v>
      </c>
      <c r="F2212" t="s">
        <v>2380</v>
      </c>
      <c r="G2212" t="s">
        <v>2381</v>
      </c>
      <c r="H2212" t="s">
        <v>2380</v>
      </c>
      <c r="I2212" s="9">
        <f>IF(MedExam_Table[[#This Row],[NumberOfMajorSurgeries]]="No major surgery",0,MedExam_Table[[#This Row],[NumberOfMajorSurgeries]])</f>
        <v>0</v>
      </c>
      <c r="J2212" t="str">
        <f>PROPER(MedExam_Table[[#This Row],[Heart Issues]])</f>
        <v>No</v>
      </c>
      <c r="K2212" t="str">
        <f>PROPER(IF(MedExam_Table[[#This Row],[smoker]]= "?","No",MedExam_Table[[#This Row],[smoker]]))</f>
        <v>No</v>
      </c>
      <c r="L2212" t="str">
        <f>IF(MedExam_Table[[#This Row],[BMI]]&lt;18.5,"Underweight",IF(MedExam_Table[[#This Row],[BMI]]&lt;25,"NormalWeight",IF(MedExam_Table[[#This Row],[BMI]]&lt;=30,"OverWeight","Obesity")))</f>
        <v>Obesity</v>
      </c>
      <c r="M2212" t="str">
        <f>IF(MedExam_Table[[#This Row],[HBA1C]]&lt;5.7,"Normal",IF(MedExam_Table[[#This Row],[HBA1C]]&lt;6.4,"Prediabetes","Diabetes"))</f>
        <v>Prediabetes</v>
      </c>
      <c r="N2212" t="str">
        <f>PROPER(MedExam_Table[[#This Row],[Any Transplants]])</f>
        <v>No</v>
      </c>
    </row>
    <row r="2213" spans="1:14" x14ac:dyDescent="0.3">
      <c r="A2213" t="s">
        <v>1483</v>
      </c>
      <c r="B2213">
        <v>43.48</v>
      </c>
      <c r="C2213">
        <v>6.24</v>
      </c>
      <c r="D2213" t="s">
        <v>2380</v>
      </c>
      <c r="E2213" t="s">
        <v>2380</v>
      </c>
      <c r="F2213" t="s">
        <v>2380</v>
      </c>
      <c r="G2213" t="s">
        <v>2381</v>
      </c>
      <c r="H2213" t="s">
        <v>2380</v>
      </c>
      <c r="I2213" s="9">
        <f>IF(MedExam_Table[[#This Row],[NumberOfMajorSurgeries]]="No major surgery",0,MedExam_Table[[#This Row],[NumberOfMajorSurgeries]])</f>
        <v>0</v>
      </c>
      <c r="J2213" t="str">
        <f>PROPER(MedExam_Table[[#This Row],[Heart Issues]])</f>
        <v>No</v>
      </c>
      <c r="K2213" t="str">
        <f>PROPER(IF(MedExam_Table[[#This Row],[smoker]]= "?","No",MedExam_Table[[#This Row],[smoker]]))</f>
        <v>No</v>
      </c>
      <c r="L2213" t="str">
        <f>IF(MedExam_Table[[#This Row],[BMI]]&lt;18.5,"Underweight",IF(MedExam_Table[[#This Row],[BMI]]&lt;25,"NormalWeight",IF(MedExam_Table[[#This Row],[BMI]]&lt;=30,"OverWeight","Obesity")))</f>
        <v>Obesity</v>
      </c>
      <c r="M2213" t="str">
        <f>IF(MedExam_Table[[#This Row],[HBA1C]]&lt;5.7,"Normal",IF(MedExam_Table[[#This Row],[HBA1C]]&lt;6.4,"Prediabetes","Diabetes"))</f>
        <v>Prediabetes</v>
      </c>
      <c r="N2213" t="str">
        <f>PROPER(MedExam_Table[[#This Row],[Any Transplants]])</f>
        <v>No</v>
      </c>
    </row>
    <row r="2214" spans="1:14" x14ac:dyDescent="0.3">
      <c r="A2214" t="s">
        <v>1482</v>
      </c>
      <c r="B2214">
        <v>41.73</v>
      </c>
      <c r="C2214">
        <v>6.25</v>
      </c>
      <c r="D2214" t="s">
        <v>2380</v>
      </c>
      <c r="E2214" t="s">
        <v>2380</v>
      </c>
      <c r="F2214" t="s">
        <v>2380</v>
      </c>
      <c r="G2214">
        <v>1</v>
      </c>
      <c r="H2214" t="s">
        <v>2380</v>
      </c>
      <c r="I2214" s="9">
        <f>IF(MedExam_Table[[#This Row],[NumberOfMajorSurgeries]]="No major surgery",0,MedExam_Table[[#This Row],[NumberOfMajorSurgeries]])</f>
        <v>1</v>
      </c>
      <c r="J2214" t="str">
        <f>PROPER(MedExam_Table[[#This Row],[Heart Issues]])</f>
        <v>No</v>
      </c>
      <c r="K2214" t="str">
        <f>PROPER(IF(MedExam_Table[[#This Row],[smoker]]= "?","No",MedExam_Table[[#This Row],[smoker]]))</f>
        <v>No</v>
      </c>
      <c r="L2214" t="str">
        <f>IF(MedExam_Table[[#This Row],[BMI]]&lt;18.5,"Underweight",IF(MedExam_Table[[#This Row],[BMI]]&lt;25,"NormalWeight",IF(MedExam_Table[[#This Row],[BMI]]&lt;=30,"OverWeight","Obesity")))</f>
        <v>Obesity</v>
      </c>
      <c r="M2214" t="str">
        <f>IF(MedExam_Table[[#This Row],[HBA1C]]&lt;5.7,"Normal",IF(MedExam_Table[[#This Row],[HBA1C]]&lt;6.4,"Prediabetes","Diabetes"))</f>
        <v>Prediabetes</v>
      </c>
      <c r="N2214" t="str">
        <f>PROPER(MedExam_Table[[#This Row],[Any Transplants]])</f>
        <v>No</v>
      </c>
    </row>
    <row r="2215" spans="1:14" x14ac:dyDescent="0.3">
      <c r="A2215" t="s">
        <v>2284</v>
      </c>
      <c r="B2215">
        <v>54.74</v>
      </c>
      <c r="C2215">
        <v>5.84</v>
      </c>
      <c r="D2215" t="s">
        <v>2382</v>
      </c>
      <c r="E2215" t="s">
        <v>2380</v>
      </c>
      <c r="F2215" t="s">
        <v>2383</v>
      </c>
      <c r="G2215">
        <v>1</v>
      </c>
      <c r="H2215" t="s">
        <v>2382</v>
      </c>
      <c r="I2215" s="9">
        <f>IF(MedExam_Table[[#This Row],[NumberOfMajorSurgeries]]="No major surgery",0,MedExam_Table[[#This Row],[NumberOfMajorSurgeries]])</f>
        <v>1</v>
      </c>
      <c r="J2215" t="str">
        <f>PROPER(MedExam_Table[[#This Row],[Heart Issues]])</f>
        <v>Yes</v>
      </c>
      <c r="K2215" t="str">
        <f>PROPER(IF(MedExam_Table[[#This Row],[smoker]]= "?","No",MedExam_Table[[#This Row],[smoker]]))</f>
        <v>Yes</v>
      </c>
      <c r="L2215" t="str">
        <f>IF(MedExam_Table[[#This Row],[BMI]]&lt;18.5,"Underweight",IF(MedExam_Table[[#This Row],[BMI]]&lt;25,"NormalWeight",IF(MedExam_Table[[#This Row],[BMI]]&lt;=30,"OverWeight","Obesity")))</f>
        <v>Obesity</v>
      </c>
      <c r="M2215" t="str">
        <f>IF(MedExam_Table[[#This Row],[HBA1C]]&lt;5.7,"Normal",IF(MedExam_Table[[#This Row],[HBA1C]]&lt;6.4,"Prediabetes","Diabetes"))</f>
        <v>Prediabetes</v>
      </c>
      <c r="N2215" t="str">
        <f>PROPER(MedExam_Table[[#This Row],[Any Transplants]])</f>
        <v>No</v>
      </c>
    </row>
    <row r="2216" spans="1:14" x14ac:dyDescent="0.3">
      <c r="A2216" t="s">
        <v>1481</v>
      </c>
      <c r="B2216">
        <v>28.9</v>
      </c>
      <c r="C2216">
        <v>11.96</v>
      </c>
      <c r="D2216" t="s">
        <v>2380</v>
      </c>
      <c r="E2216" t="s">
        <v>2380</v>
      </c>
      <c r="F2216" t="s">
        <v>2380</v>
      </c>
      <c r="G2216" t="s">
        <v>2381</v>
      </c>
      <c r="H2216" t="s">
        <v>2380</v>
      </c>
      <c r="I2216" s="9">
        <f>IF(MedExam_Table[[#This Row],[NumberOfMajorSurgeries]]="No major surgery",0,MedExam_Table[[#This Row],[NumberOfMajorSurgeries]])</f>
        <v>0</v>
      </c>
      <c r="J2216" t="str">
        <f>PROPER(MedExam_Table[[#This Row],[Heart Issues]])</f>
        <v>No</v>
      </c>
      <c r="K2216" t="str">
        <f>PROPER(IF(MedExam_Table[[#This Row],[smoker]]= "?","No",MedExam_Table[[#This Row],[smoker]]))</f>
        <v>No</v>
      </c>
      <c r="L2216" t="str">
        <f>IF(MedExam_Table[[#This Row],[BMI]]&lt;18.5,"Underweight",IF(MedExam_Table[[#This Row],[BMI]]&lt;25,"NormalWeight",IF(MedExam_Table[[#This Row],[BMI]]&lt;=30,"OverWeight","Obesity")))</f>
        <v>OverWeight</v>
      </c>
      <c r="M2216" t="str">
        <f>IF(MedExam_Table[[#This Row],[HBA1C]]&lt;5.7,"Normal",IF(MedExam_Table[[#This Row],[HBA1C]]&lt;6.4,"Prediabetes","Diabetes"))</f>
        <v>Diabetes</v>
      </c>
      <c r="N2216" t="str">
        <f>PROPER(MedExam_Table[[#This Row],[Any Transplants]])</f>
        <v>No</v>
      </c>
    </row>
    <row r="2217" spans="1:14" x14ac:dyDescent="0.3">
      <c r="A2217" t="s">
        <v>1480</v>
      </c>
      <c r="B2217">
        <v>25.74</v>
      </c>
      <c r="C2217">
        <v>7.69</v>
      </c>
      <c r="D2217" t="s">
        <v>2380</v>
      </c>
      <c r="E2217" t="s">
        <v>2380</v>
      </c>
      <c r="F2217" t="s">
        <v>2380</v>
      </c>
      <c r="G2217" t="s">
        <v>2381</v>
      </c>
      <c r="H2217" t="s">
        <v>2380</v>
      </c>
      <c r="I2217" s="9">
        <f>IF(MedExam_Table[[#This Row],[NumberOfMajorSurgeries]]="No major surgery",0,MedExam_Table[[#This Row],[NumberOfMajorSurgeries]])</f>
        <v>0</v>
      </c>
      <c r="J2217" t="str">
        <f>PROPER(MedExam_Table[[#This Row],[Heart Issues]])</f>
        <v>No</v>
      </c>
      <c r="K2217" t="str">
        <f>PROPER(IF(MedExam_Table[[#This Row],[smoker]]= "?","No",MedExam_Table[[#This Row],[smoker]]))</f>
        <v>No</v>
      </c>
      <c r="L2217" t="str">
        <f>IF(MedExam_Table[[#This Row],[BMI]]&lt;18.5,"Underweight",IF(MedExam_Table[[#This Row],[BMI]]&lt;25,"NormalWeight",IF(MedExam_Table[[#This Row],[BMI]]&lt;=30,"OverWeight","Obesity")))</f>
        <v>OverWeight</v>
      </c>
      <c r="M2217" t="str">
        <f>IF(MedExam_Table[[#This Row],[HBA1C]]&lt;5.7,"Normal",IF(MedExam_Table[[#This Row],[HBA1C]]&lt;6.4,"Prediabetes","Diabetes"))</f>
        <v>Diabetes</v>
      </c>
      <c r="N2217" t="str">
        <f>PROPER(MedExam_Table[[#This Row],[Any Transplants]])</f>
        <v>No</v>
      </c>
    </row>
    <row r="2218" spans="1:14" x14ac:dyDescent="0.3">
      <c r="A2218" t="s">
        <v>1479</v>
      </c>
      <c r="B2218">
        <v>36.06</v>
      </c>
      <c r="C2218">
        <v>8.83</v>
      </c>
      <c r="D2218" t="s">
        <v>2380</v>
      </c>
      <c r="E2218" t="s">
        <v>2380</v>
      </c>
      <c r="F2218" t="s">
        <v>2380</v>
      </c>
      <c r="G2218" t="s">
        <v>2381</v>
      </c>
      <c r="H2218" t="s">
        <v>2380</v>
      </c>
      <c r="I2218" s="9">
        <f>IF(MedExam_Table[[#This Row],[NumberOfMajorSurgeries]]="No major surgery",0,MedExam_Table[[#This Row],[NumberOfMajorSurgeries]])</f>
        <v>0</v>
      </c>
      <c r="J2218" t="str">
        <f>PROPER(MedExam_Table[[#This Row],[Heart Issues]])</f>
        <v>No</v>
      </c>
      <c r="K2218" t="str">
        <f>PROPER(IF(MedExam_Table[[#This Row],[smoker]]= "?","No",MedExam_Table[[#This Row],[smoker]]))</f>
        <v>No</v>
      </c>
      <c r="L2218" t="str">
        <f>IF(MedExam_Table[[#This Row],[BMI]]&lt;18.5,"Underweight",IF(MedExam_Table[[#This Row],[BMI]]&lt;25,"NormalWeight",IF(MedExam_Table[[#This Row],[BMI]]&lt;=30,"OverWeight","Obesity")))</f>
        <v>Obesity</v>
      </c>
      <c r="M2218" t="str">
        <f>IF(MedExam_Table[[#This Row],[HBA1C]]&lt;5.7,"Normal",IF(MedExam_Table[[#This Row],[HBA1C]]&lt;6.4,"Prediabetes","Diabetes"))</f>
        <v>Diabetes</v>
      </c>
      <c r="N2218" t="str">
        <f>PROPER(MedExam_Table[[#This Row],[Any Transplants]])</f>
        <v>No</v>
      </c>
    </row>
    <row r="2219" spans="1:14" x14ac:dyDescent="0.3">
      <c r="A2219" t="s">
        <v>1478</v>
      </c>
      <c r="B2219">
        <v>43.28</v>
      </c>
      <c r="C2219">
        <v>4.41</v>
      </c>
      <c r="D2219" t="s">
        <v>2380</v>
      </c>
      <c r="E2219" t="s">
        <v>2380</v>
      </c>
      <c r="F2219" t="s">
        <v>2380</v>
      </c>
      <c r="G2219" t="s">
        <v>2381</v>
      </c>
      <c r="H2219" t="s">
        <v>2380</v>
      </c>
      <c r="I2219" s="9">
        <f>IF(MedExam_Table[[#This Row],[NumberOfMajorSurgeries]]="No major surgery",0,MedExam_Table[[#This Row],[NumberOfMajorSurgeries]])</f>
        <v>0</v>
      </c>
      <c r="J2219" t="str">
        <f>PROPER(MedExam_Table[[#This Row],[Heart Issues]])</f>
        <v>No</v>
      </c>
      <c r="K2219" t="str">
        <f>PROPER(IF(MedExam_Table[[#This Row],[smoker]]= "?","No",MedExam_Table[[#This Row],[smoker]]))</f>
        <v>No</v>
      </c>
      <c r="L2219" t="str">
        <f>IF(MedExam_Table[[#This Row],[BMI]]&lt;18.5,"Underweight",IF(MedExam_Table[[#This Row],[BMI]]&lt;25,"NormalWeight",IF(MedExam_Table[[#This Row],[BMI]]&lt;=30,"OverWeight","Obesity")))</f>
        <v>Obesity</v>
      </c>
      <c r="M2219" t="str">
        <f>IF(MedExam_Table[[#This Row],[HBA1C]]&lt;5.7,"Normal",IF(MedExam_Table[[#This Row],[HBA1C]]&lt;6.4,"Prediabetes","Diabetes"))</f>
        <v>Normal</v>
      </c>
      <c r="N2219" t="str">
        <f>PROPER(MedExam_Table[[#This Row],[Any Transplants]])</f>
        <v>No</v>
      </c>
    </row>
    <row r="2220" spans="1:14" x14ac:dyDescent="0.3">
      <c r="A2220" t="s">
        <v>1477</v>
      </c>
      <c r="B2220">
        <v>28.785</v>
      </c>
      <c r="C2220">
        <v>9.1</v>
      </c>
      <c r="D2220" t="s">
        <v>2382</v>
      </c>
      <c r="E2220" t="s">
        <v>2380</v>
      </c>
      <c r="F2220" t="s">
        <v>2383</v>
      </c>
      <c r="G2220">
        <v>1</v>
      </c>
      <c r="H2220" t="s">
        <v>2380</v>
      </c>
      <c r="I2220" s="9">
        <f>IF(MedExam_Table[[#This Row],[NumberOfMajorSurgeries]]="No major surgery",0,MedExam_Table[[#This Row],[NumberOfMajorSurgeries]])</f>
        <v>1</v>
      </c>
      <c r="J2220" t="str">
        <f>PROPER(MedExam_Table[[#This Row],[Heart Issues]])</f>
        <v>Yes</v>
      </c>
      <c r="K2220" t="str">
        <f>PROPER(IF(MedExam_Table[[#This Row],[smoker]]= "?","No",MedExam_Table[[#This Row],[smoker]]))</f>
        <v>No</v>
      </c>
      <c r="L2220" t="str">
        <f>IF(MedExam_Table[[#This Row],[BMI]]&lt;18.5,"Underweight",IF(MedExam_Table[[#This Row],[BMI]]&lt;25,"NormalWeight",IF(MedExam_Table[[#This Row],[BMI]]&lt;=30,"OverWeight","Obesity")))</f>
        <v>OverWeight</v>
      </c>
      <c r="M2220" t="str">
        <f>IF(MedExam_Table[[#This Row],[HBA1C]]&lt;5.7,"Normal",IF(MedExam_Table[[#This Row],[HBA1C]]&lt;6.4,"Prediabetes","Diabetes"))</f>
        <v>Diabetes</v>
      </c>
      <c r="N2220" t="str">
        <f>PROPER(MedExam_Table[[#This Row],[Any Transplants]])</f>
        <v>No</v>
      </c>
    </row>
    <row r="2221" spans="1:14" x14ac:dyDescent="0.3">
      <c r="A2221" t="s">
        <v>1476</v>
      </c>
      <c r="B2221">
        <v>25.46</v>
      </c>
      <c r="C2221">
        <v>11.52</v>
      </c>
      <c r="D2221" t="s">
        <v>2382</v>
      </c>
      <c r="E2221" t="s">
        <v>2380</v>
      </c>
      <c r="F2221" t="s">
        <v>2383</v>
      </c>
      <c r="G2221">
        <v>1</v>
      </c>
      <c r="H2221" t="s">
        <v>2380</v>
      </c>
      <c r="I2221" s="9">
        <f>IF(MedExam_Table[[#This Row],[NumberOfMajorSurgeries]]="No major surgery",0,MedExam_Table[[#This Row],[NumberOfMajorSurgeries]])</f>
        <v>1</v>
      </c>
      <c r="J2221" t="str">
        <f>PROPER(MedExam_Table[[#This Row],[Heart Issues]])</f>
        <v>Yes</v>
      </c>
      <c r="K2221" t="str">
        <f>PROPER(IF(MedExam_Table[[#This Row],[smoker]]= "?","No",MedExam_Table[[#This Row],[smoker]]))</f>
        <v>No</v>
      </c>
      <c r="L2221" t="str">
        <f>IF(MedExam_Table[[#This Row],[BMI]]&lt;18.5,"Underweight",IF(MedExam_Table[[#This Row],[BMI]]&lt;25,"NormalWeight",IF(MedExam_Table[[#This Row],[BMI]]&lt;=30,"OverWeight","Obesity")))</f>
        <v>OverWeight</v>
      </c>
      <c r="M2221" t="str">
        <f>IF(MedExam_Table[[#This Row],[HBA1C]]&lt;5.7,"Normal",IF(MedExam_Table[[#This Row],[HBA1C]]&lt;6.4,"Prediabetes","Diabetes"))</f>
        <v>Diabetes</v>
      </c>
      <c r="N2221" t="str">
        <f>PROPER(MedExam_Table[[#This Row],[Any Transplants]])</f>
        <v>No</v>
      </c>
    </row>
    <row r="2222" spans="1:14" x14ac:dyDescent="0.3">
      <c r="A2222" t="s">
        <v>1475</v>
      </c>
      <c r="B2222">
        <v>30.8</v>
      </c>
      <c r="C2222">
        <v>10.95</v>
      </c>
      <c r="D2222" t="s">
        <v>2380</v>
      </c>
      <c r="E2222" t="s">
        <v>2380</v>
      </c>
      <c r="F2222" t="s">
        <v>2380</v>
      </c>
      <c r="G2222" t="s">
        <v>2381</v>
      </c>
      <c r="H2222" t="s">
        <v>2380</v>
      </c>
      <c r="I2222" s="9">
        <f>IF(MedExam_Table[[#This Row],[NumberOfMajorSurgeries]]="No major surgery",0,MedExam_Table[[#This Row],[NumberOfMajorSurgeries]])</f>
        <v>0</v>
      </c>
      <c r="J2222" t="str">
        <f>PROPER(MedExam_Table[[#This Row],[Heart Issues]])</f>
        <v>No</v>
      </c>
      <c r="K2222" t="str">
        <f>PROPER(IF(MedExam_Table[[#This Row],[smoker]]= "?","No",MedExam_Table[[#This Row],[smoker]]))</f>
        <v>No</v>
      </c>
      <c r="L2222" t="str">
        <f>IF(MedExam_Table[[#This Row],[BMI]]&lt;18.5,"Underweight",IF(MedExam_Table[[#This Row],[BMI]]&lt;25,"NormalWeight",IF(MedExam_Table[[#This Row],[BMI]]&lt;=30,"OverWeight","Obesity")))</f>
        <v>Obesity</v>
      </c>
      <c r="M2222" t="str">
        <f>IF(MedExam_Table[[#This Row],[HBA1C]]&lt;5.7,"Normal",IF(MedExam_Table[[#This Row],[HBA1C]]&lt;6.4,"Prediabetes","Diabetes"))</f>
        <v>Diabetes</v>
      </c>
      <c r="N2222" t="str">
        <f>PROPER(MedExam_Table[[#This Row],[Any Transplants]])</f>
        <v>No</v>
      </c>
    </row>
    <row r="2223" spans="1:14" x14ac:dyDescent="0.3">
      <c r="A2223" t="s">
        <v>1474</v>
      </c>
      <c r="B2223">
        <v>28.88</v>
      </c>
      <c r="C2223">
        <v>11.5</v>
      </c>
      <c r="D2223" t="s">
        <v>2380</v>
      </c>
      <c r="E2223" t="s">
        <v>2380</v>
      </c>
      <c r="F2223" t="s">
        <v>2380</v>
      </c>
      <c r="G2223" t="s">
        <v>2381</v>
      </c>
      <c r="H2223" t="s">
        <v>2380</v>
      </c>
      <c r="I2223" s="9">
        <f>IF(MedExam_Table[[#This Row],[NumberOfMajorSurgeries]]="No major surgery",0,MedExam_Table[[#This Row],[NumberOfMajorSurgeries]])</f>
        <v>0</v>
      </c>
      <c r="J2223" t="str">
        <f>PROPER(MedExam_Table[[#This Row],[Heart Issues]])</f>
        <v>No</v>
      </c>
      <c r="K2223" t="str">
        <f>PROPER(IF(MedExam_Table[[#This Row],[smoker]]= "?","No",MedExam_Table[[#This Row],[smoker]]))</f>
        <v>No</v>
      </c>
      <c r="L2223" t="str">
        <f>IF(MedExam_Table[[#This Row],[BMI]]&lt;18.5,"Underweight",IF(MedExam_Table[[#This Row],[BMI]]&lt;25,"NormalWeight",IF(MedExam_Table[[#This Row],[BMI]]&lt;=30,"OverWeight","Obesity")))</f>
        <v>OverWeight</v>
      </c>
      <c r="M2223" t="str">
        <f>IF(MedExam_Table[[#This Row],[HBA1C]]&lt;5.7,"Normal",IF(MedExam_Table[[#This Row],[HBA1C]]&lt;6.4,"Prediabetes","Diabetes"))</f>
        <v>Diabetes</v>
      </c>
      <c r="N2223" t="str">
        <f>PROPER(MedExam_Table[[#This Row],[Any Transplants]])</f>
        <v>No</v>
      </c>
    </row>
    <row r="2224" spans="1:14" x14ac:dyDescent="0.3">
      <c r="A2224" t="s">
        <v>1473</v>
      </c>
      <c r="B2224">
        <v>23</v>
      </c>
      <c r="C2224">
        <v>9.8800000000000008</v>
      </c>
      <c r="D2224" t="s">
        <v>2380</v>
      </c>
      <c r="E2224" t="s">
        <v>2380</v>
      </c>
      <c r="F2224" t="s">
        <v>2380</v>
      </c>
      <c r="G2224" t="s">
        <v>2381</v>
      </c>
      <c r="H2224" t="s">
        <v>2380</v>
      </c>
      <c r="I2224" s="9">
        <f>IF(MedExam_Table[[#This Row],[NumberOfMajorSurgeries]]="No major surgery",0,MedExam_Table[[#This Row],[NumberOfMajorSurgeries]])</f>
        <v>0</v>
      </c>
      <c r="J2224" t="str">
        <f>PROPER(MedExam_Table[[#This Row],[Heart Issues]])</f>
        <v>No</v>
      </c>
      <c r="K2224" t="str">
        <f>PROPER(IF(MedExam_Table[[#This Row],[smoker]]= "?","No",MedExam_Table[[#This Row],[smoker]]))</f>
        <v>No</v>
      </c>
      <c r="L2224" t="str">
        <f>IF(MedExam_Table[[#This Row],[BMI]]&lt;18.5,"Underweight",IF(MedExam_Table[[#This Row],[BMI]]&lt;25,"NormalWeight",IF(MedExam_Table[[#This Row],[BMI]]&lt;=30,"OverWeight","Obesity")))</f>
        <v>NormalWeight</v>
      </c>
      <c r="M2224" t="str">
        <f>IF(MedExam_Table[[#This Row],[HBA1C]]&lt;5.7,"Normal",IF(MedExam_Table[[#This Row],[HBA1C]]&lt;6.4,"Prediabetes","Diabetes"))</f>
        <v>Diabetes</v>
      </c>
      <c r="N2224" t="str">
        <f>PROPER(MedExam_Table[[#This Row],[Any Transplants]])</f>
        <v>No</v>
      </c>
    </row>
    <row r="2225" spans="1:14" x14ac:dyDescent="0.3">
      <c r="A2225" t="s">
        <v>1472</v>
      </c>
      <c r="B2225">
        <v>38.25</v>
      </c>
      <c r="C2225">
        <v>6.2</v>
      </c>
      <c r="D2225" t="s">
        <v>2380</v>
      </c>
      <c r="E2225" t="s">
        <v>2380</v>
      </c>
      <c r="F2225" t="s">
        <v>2380</v>
      </c>
      <c r="G2225">
        <v>1</v>
      </c>
      <c r="H2225" t="s">
        <v>2380</v>
      </c>
      <c r="I2225" s="9">
        <f>IF(MedExam_Table[[#This Row],[NumberOfMajorSurgeries]]="No major surgery",0,MedExam_Table[[#This Row],[NumberOfMajorSurgeries]])</f>
        <v>1</v>
      </c>
      <c r="J2225" t="str">
        <f>PROPER(MedExam_Table[[#This Row],[Heart Issues]])</f>
        <v>No</v>
      </c>
      <c r="K2225" t="str">
        <f>PROPER(IF(MedExam_Table[[#This Row],[smoker]]= "?","No",MedExam_Table[[#This Row],[smoker]]))</f>
        <v>No</v>
      </c>
      <c r="L2225" t="str">
        <f>IF(MedExam_Table[[#This Row],[BMI]]&lt;18.5,"Underweight",IF(MedExam_Table[[#This Row],[BMI]]&lt;25,"NormalWeight",IF(MedExam_Table[[#This Row],[BMI]]&lt;=30,"OverWeight","Obesity")))</f>
        <v>Obesity</v>
      </c>
      <c r="M2225" t="str">
        <f>IF(MedExam_Table[[#This Row],[HBA1C]]&lt;5.7,"Normal",IF(MedExam_Table[[#This Row],[HBA1C]]&lt;6.4,"Prediabetes","Diabetes"))</f>
        <v>Prediabetes</v>
      </c>
      <c r="N2225" t="str">
        <f>PROPER(MedExam_Table[[#This Row],[Any Transplants]])</f>
        <v>No</v>
      </c>
    </row>
    <row r="2226" spans="1:14" x14ac:dyDescent="0.3">
      <c r="A2226" t="s">
        <v>2364</v>
      </c>
      <c r="B2226">
        <v>41.14</v>
      </c>
      <c r="C2226">
        <v>9.58</v>
      </c>
      <c r="D2226" t="s">
        <v>2382</v>
      </c>
      <c r="E2226" t="s">
        <v>2380</v>
      </c>
      <c r="F2226" t="s">
        <v>2383</v>
      </c>
      <c r="G2226">
        <v>1</v>
      </c>
      <c r="H2226" t="s">
        <v>2382</v>
      </c>
      <c r="I2226" s="9">
        <f>IF(MedExam_Table[[#This Row],[NumberOfMajorSurgeries]]="No major surgery",0,MedExam_Table[[#This Row],[NumberOfMajorSurgeries]])</f>
        <v>1</v>
      </c>
      <c r="J2226" t="str">
        <f>PROPER(MedExam_Table[[#This Row],[Heart Issues]])</f>
        <v>Yes</v>
      </c>
      <c r="K2226" t="str">
        <f>PROPER(IF(MedExam_Table[[#This Row],[smoker]]= "?","No",MedExam_Table[[#This Row],[smoker]]))</f>
        <v>Yes</v>
      </c>
      <c r="L2226" t="str">
        <f>IF(MedExam_Table[[#This Row],[BMI]]&lt;18.5,"Underweight",IF(MedExam_Table[[#This Row],[BMI]]&lt;25,"NormalWeight",IF(MedExam_Table[[#This Row],[BMI]]&lt;=30,"OverWeight","Obesity")))</f>
        <v>Obesity</v>
      </c>
      <c r="M2226" t="str">
        <f>IF(MedExam_Table[[#This Row],[HBA1C]]&lt;5.7,"Normal",IF(MedExam_Table[[#This Row],[HBA1C]]&lt;6.4,"Prediabetes","Diabetes"))</f>
        <v>Diabetes</v>
      </c>
      <c r="N2226" t="str">
        <f>PROPER(MedExam_Table[[#This Row],[Any Transplants]])</f>
        <v>No</v>
      </c>
    </row>
    <row r="2227" spans="1:14" x14ac:dyDescent="0.3">
      <c r="A2227" t="s">
        <v>2283</v>
      </c>
      <c r="B2227">
        <v>32.56</v>
      </c>
      <c r="C2227">
        <v>5.41</v>
      </c>
      <c r="D2227" t="s">
        <v>2380</v>
      </c>
      <c r="E2227" t="s">
        <v>2380</v>
      </c>
      <c r="F2227" t="s">
        <v>2383</v>
      </c>
      <c r="G2227">
        <v>1</v>
      </c>
      <c r="H2227" t="s">
        <v>2382</v>
      </c>
      <c r="I2227" s="9">
        <f>IF(MedExam_Table[[#This Row],[NumberOfMajorSurgeries]]="No major surgery",0,MedExam_Table[[#This Row],[NumberOfMajorSurgeries]])</f>
        <v>1</v>
      </c>
      <c r="J2227" t="str">
        <f>PROPER(MedExam_Table[[#This Row],[Heart Issues]])</f>
        <v>No</v>
      </c>
      <c r="K2227" t="str">
        <f>PROPER(IF(MedExam_Table[[#This Row],[smoker]]= "?","No",MedExam_Table[[#This Row],[smoker]]))</f>
        <v>Yes</v>
      </c>
      <c r="L2227" t="str">
        <f>IF(MedExam_Table[[#This Row],[BMI]]&lt;18.5,"Underweight",IF(MedExam_Table[[#This Row],[BMI]]&lt;25,"NormalWeight",IF(MedExam_Table[[#This Row],[BMI]]&lt;=30,"OverWeight","Obesity")))</f>
        <v>Obesity</v>
      </c>
      <c r="M2227" t="str">
        <f>IF(MedExam_Table[[#This Row],[HBA1C]]&lt;5.7,"Normal",IF(MedExam_Table[[#This Row],[HBA1C]]&lt;6.4,"Prediabetes","Diabetes"))</f>
        <v>Normal</v>
      </c>
      <c r="N2227" t="str">
        <f>PROPER(MedExam_Table[[#This Row],[Any Transplants]])</f>
        <v>No</v>
      </c>
    </row>
    <row r="2228" spans="1:14" x14ac:dyDescent="0.3">
      <c r="A2228" t="s">
        <v>1471</v>
      </c>
      <c r="B2228">
        <v>39.25</v>
      </c>
      <c r="C2228">
        <v>8.41</v>
      </c>
      <c r="D2228" t="s">
        <v>2382</v>
      </c>
      <c r="E2228" t="s">
        <v>2380</v>
      </c>
      <c r="F2228" t="s">
        <v>2380</v>
      </c>
      <c r="G2228">
        <v>1</v>
      </c>
      <c r="H2228" t="s">
        <v>2380</v>
      </c>
      <c r="I2228" s="9">
        <f>IF(MedExam_Table[[#This Row],[NumberOfMajorSurgeries]]="No major surgery",0,MedExam_Table[[#This Row],[NumberOfMajorSurgeries]])</f>
        <v>1</v>
      </c>
      <c r="J2228" t="str">
        <f>PROPER(MedExam_Table[[#This Row],[Heart Issues]])</f>
        <v>Yes</v>
      </c>
      <c r="K2228" t="str">
        <f>PROPER(IF(MedExam_Table[[#This Row],[smoker]]= "?","No",MedExam_Table[[#This Row],[smoker]]))</f>
        <v>No</v>
      </c>
      <c r="L2228" t="str">
        <f>IF(MedExam_Table[[#This Row],[BMI]]&lt;18.5,"Underweight",IF(MedExam_Table[[#This Row],[BMI]]&lt;25,"NormalWeight",IF(MedExam_Table[[#This Row],[BMI]]&lt;=30,"OverWeight","Obesity")))</f>
        <v>Obesity</v>
      </c>
      <c r="M2228" t="str">
        <f>IF(MedExam_Table[[#This Row],[HBA1C]]&lt;5.7,"Normal",IF(MedExam_Table[[#This Row],[HBA1C]]&lt;6.4,"Prediabetes","Diabetes"))</f>
        <v>Diabetes</v>
      </c>
      <c r="N2228" t="str">
        <f>PROPER(MedExam_Table[[#This Row],[Any Transplants]])</f>
        <v>No</v>
      </c>
    </row>
    <row r="2229" spans="1:14" x14ac:dyDescent="0.3">
      <c r="A2229" t="s">
        <v>1470</v>
      </c>
      <c r="B2229">
        <v>26.6</v>
      </c>
      <c r="C2229">
        <v>5.07</v>
      </c>
      <c r="D2229" t="s">
        <v>2382</v>
      </c>
      <c r="E2229" t="s">
        <v>2380</v>
      </c>
      <c r="F2229" t="s">
        <v>2380</v>
      </c>
      <c r="G2229">
        <v>2</v>
      </c>
      <c r="H2229" t="s">
        <v>2380</v>
      </c>
      <c r="I2229" s="9">
        <f>IF(MedExam_Table[[#This Row],[NumberOfMajorSurgeries]]="No major surgery",0,MedExam_Table[[#This Row],[NumberOfMajorSurgeries]])</f>
        <v>2</v>
      </c>
      <c r="J2229" t="str">
        <f>PROPER(MedExam_Table[[#This Row],[Heart Issues]])</f>
        <v>Yes</v>
      </c>
      <c r="K2229" t="str">
        <f>PROPER(IF(MedExam_Table[[#This Row],[smoker]]= "?","No",MedExam_Table[[#This Row],[smoker]]))</f>
        <v>No</v>
      </c>
      <c r="L2229" t="str">
        <f>IF(MedExam_Table[[#This Row],[BMI]]&lt;18.5,"Underweight",IF(MedExam_Table[[#This Row],[BMI]]&lt;25,"NormalWeight",IF(MedExam_Table[[#This Row],[BMI]]&lt;=30,"OverWeight","Obesity")))</f>
        <v>OverWeight</v>
      </c>
      <c r="M2229" t="str">
        <f>IF(MedExam_Table[[#This Row],[HBA1C]]&lt;5.7,"Normal",IF(MedExam_Table[[#This Row],[HBA1C]]&lt;6.4,"Prediabetes","Diabetes"))</f>
        <v>Normal</v>
      </c>
      <c r="N2229" t="str">
        <f>PROPER(MedExam_Table[[#This Row],[Any Transplants]])</f>
        <v>No</v>
      </c>
    </row>
    <row r="2230" spans="1:14" x14ac:dyDescent="0.3">
      <c r="A2230" t="s">
        <v>1469</v>
      </c>
      <c r="B2230">
        <v>35.700000000000003</v>
      </c>
      <c r="C2230">
        <v>4.0599999999999996</v>
      </c>
      <c r="D2230" t="s">
        <v>2380</v>
      </c>
      <c r="E2230" t="s">
        <v>2380</v>
      </c>
      <c r="F2230" t="s">
        <v>2383</v>
      </c>
      <c r="G2230">
        <v>1</v>
      </c>
      <c r="H2230" t="s">
        <v>2380</v>
      </c>
      <c r="I2230" s="9">
        <f>IF(MedExam_Table[[#This Row],[NumberOfMajorSurgeries]]="No major surgery",0,MedExam_Table[[#This Row],[NumberOfMajorSurgeries]])</f>
        <v>1</v>
      </c>
      <c r="J2230" t="str">
        <f>PROPER(MedExam_Table[[#This Row],[Heart Issues]])</f>
        <v>No</v>
      </c>
      <c r="K2230" t="str">
        <f>PROPER(IF(MedExam_Table[[#This Row],[smoker]]= "?","No",MedExam_Table[[#This Row],[smoker]]))</f>
        <v>No</v>
      </c>
      <c r="L2230" t="str">
        <f>IF(MedExam_Table[[#This Row],[BMI]]&lt;18.5,"Underweight",IF(MedExam_Table[[#This Row],[BMI]]&lt;25,"NormalWeight",IF(MedExam_Table[[#This Row],[BMI]]&lt;=30,"OverWeight","Obesity")))</f>
        <v>Obesity</v>
      </c>
      <c r="M2230" t="str">
        <f>IF(MedExam_Table[[#This Row],[HBA1C]]&lt;5.7,"Normal",IF(MedExam_Table[[#This Row],[HBA1C]]&lt;6.4,"Prediabetes","Diabetes"))</f>
        <v>Normal</v>
      </c>
      <c r="N2230" t="str">
        <f>PROPER(MedExam_Table[[#This Row],[Any Transplants]])</f>
        <v>No</v>
      </c>
    </row>
    <row r="2231" spans="1:14" x14ac:dyDescent="0.3">
      <c r="A2231" t="s">
        <v>1468</v>
      </c>
      <c r="B2231">
        <v>20.100000000000001</v>
      </c>
      <c r="C2231">
        <v>10.52</v>
      </c>
      <c r="D2231" t="s">
        <v>2380</v>
      </c>
      <c r="E2231" t="s">
        <v>2380</v>
      </c>
      <c r="F2231" t="s">
        <v>2380</v>
      </c>
      <c r="G2231" t="s">
        <v>2381</v>
      </c>
      <c r="H2231" t="s">
        <v>2380</v>
      </c>
      <c r="I2231" s="9">
        <f>IF(MedExam_Table[[#This Row],[NumberOfMajorSurgeries]]="No major surgery",0,MedExam_Table[[#This Row],[NumberOfMajorSurgeries]])</f>
        <v>0</v>
      </c>
      <c r="J2231" t="str">
        <f>PROPER(MedExam_Table[[#This Row],[Heart Issues]])</f>
        <v>No</v>
      </c>
      <c r="K2231" t="str">
        <f>PROPER(IF(MedExam_Table[[#This Row],[smoker]]= "?","No",MedExam_Table[[#This Row],[smoker]]))</f>
        <v>No</v>
      </c>
      <c r="L2231" t="str">
        <f>IF(MedExam_Table[[#This Row],[BMI]]&lt;18.5,"Underweight",IF(MedExam_Table[[#This Row],[BMI]]&lt;25,"NormalWeight",IF(MedExam_Table[[#This Row],[BMI]]&lt;=30,"OverWeight","Obesity")))</f>
        <v>NormalWeight</v>
      </c>
      <c r="M2231" t="str">
        <f>IF(MedExam_Table[[#This Row],[HBA1C]]&lt;5.7,"Normal",IF(MedExam_Table[[#This Row],[HBA1C]]&lt;6.4,"Prediabetes","Diabetes"))</f>
        <v>Diabetes</v>
      </c>
      <c r="N2231" t="str">
        <f>PROPER(MedExam_Table[[#This Row],[Any Transplants]])</f>
        <v>No</v>
      </c>
    </row>
    <row r="2232" spans="1:14" x14ac:dyDescent="0.3">
      <c r="A2232" t="s">
        <v>1467</v>
      </c>
      <c r="B2232">
        <v>22.23</v>
      </c>
      <c r="C2232">
        <v>9.65</v>
      </c>
      <c r="D2232" t="s">
        <v>2380</v>
      </c>
      <c r="E2232" t="s">
        <v>2380</v>
      </c>
      <c r="F2232" t="s">
        <v>2380</v>
      </c>
      <c r="G2232" t="s">
        <v>2381</v>
      </c>
      <c r="H2232" t="s">
        <v>2380</v>
      </c>
      <c r="I2232" s="9">
        <f>IF(MedExam_Table[[#This Row],[NumberOfMajorSurgeries]]="No major surgery",0,MedExam_Table[[#This Row],[NumberOfMajorSurgeries]])</f>
        <v>0</v>
      </c>
      <c r="J2232" t="str">
        <f>PROPER(MedExam_Table[[#This Row],[Heart Issues]])</f>
        <v>No</v>
      </c>
      <c r="K2232" t="str">
        <f>PROPER(IF(MedExam_Table[[#This Row],[smoker]]= "?","No",MedExam_Table[[#This Row],[smoker]]))</f>
        <v>No</v>
      </c>
      <c r="L2232" t="str">
        <f>IF(MedExam_Table[[#This Row],[BMI]]&lt;18.5,"Underweight",IF(MedExam_Table[[#This Row],[BMI]]&lt;25,"NormalWeight",IF(MedExam_Table[[#This Row],[BMI]]&lt;=30,"OverWeight","Obesity")))</f>
        <v>NormalWeight</v>
      </c>
      <c r="M2232" t="str">
        <f>IF(MedExam_Table[[#This Row],[HBA1C]]&lt;5.7,"Normal",IF(MedExam_Table[[#This Row],[HBA1C]]&lt;6.4,"Prediabetes","Diabetes"))</f>
        <v>Diabetes</v>
      </c>
      <c r="N2232" t="str">
        <f>PROPER(MedExam_Table[[#This Row],[Any Transplants]])</f>
        <v>No</v>
      </c>
    </row>
    <row r="2233" spans="1:14" x14ac:dyDescent="0.3">
      <c r="A2233" t="s">
        <v>1466</v>
      </c>
      <c r="B2233">
        <v>36.47</v>
      </c>
      <c r="C2233">
        <v>6.21</v>
      </c>
      <c r="D2233" t="s">
        <v>2380</v>
      </c>
      <c r="E2233" t="s">
        <v>2380</v>
      </c>
      <c r="F2233" t="s">
        <v>2380</v>
      </c>
      <c r="G2233" t="s">
        <v>2381</v>
      </c>
      <c r="H2233" t="s">
        <v>2380</v>
      </c>
      <c r="I2233" s="9">
        <f>IF(MedExam_Table[[#This Row],[NumberOfMajorSurgeries]]="No major surgery",0,MedExam_Table[[#This Row],[NumberOfMajorSurgeries]])</f>
        <v>0</v>
      </c>
      <c r="J2233" t="str">
        <f>PROPER(MedExam_Table[[#This Row],[Heart Issues]])</f>
        <v>No</v>
      </c>
      <c r="K2233" t="str">
        <f>PROPER(IF(MedExam_Table[[#This Row],[smoker]]= "?","No",MedExam_Table[[#This Row],[smoker]]))</f>
        <v>No</v>
      </c>
      <c r="L2233" t="str">
        <f>IF(MedExam_Table[[#This Row],[BMI]]&lt;18.5,"Underweight",IF(MedExam_Table[[#This Row],[BMI]]&lt;25,"NormalWeight",IF(MedExam_Table[[#This Row],[BMI]]&lt;=30,"OverWeight","Obesity")))</f>
        <v>Obesity</v>
      </c>
      <c r="M2233" t="str">
        <f>IF(MedExam_Table[[#This Row],[HBA1C]]&lt;5.7,"Normal",IF(MedExam_Table[[#This Row],[HBA1C]]&lt;6.4,"Prediabetes","Diabetes"))</f>
        <v>Prediabetes</v>
      </c>
      <c r="N2233" t="str">
        <f>PROPER(MedExam_Table[[#This Row],[Any Transplants]])</f>
        <v>No</v>
      </c>
    </row>
    <row r="2234" spans="1:14" x14ac:dyDescent="0.3">
      <c r="A2234" t="s">
        <v>1465</v>
      </c>
      <c r="B2234">
        <v>49.64</v>
      </c>
      <c r="C2234">
        <v>4.76</v>
      </c>
      <c r="D2234" t="s">
        <v>2380</v>
      </c>
      <c r="E2234" t="s">
        <v>2380</v>
      </c>
      <c r="F2234" t="s">
        <v>2383</v>
      </c>
      <c r="G2234">
        <v>1</v>
      </c>
      <c r="H2234" t="s">
        <v>2380</v>
      </c>
      <c r="I2234" s="9">
        <f>IF(MedExam_Table[[#This Row],[NumberOfMajorSurgeries]]="No major surgery",0,MedExam_Table[[#This Row],[NumberOfMajorSurgeries]])</f>
        <v>1</v>
      </c>
      <c r="J2234" t="str">
        <f>PROPER(MedExam_Table[[#This Row],[Heart Issues]])</f>
        <v>No</v>
      </c>
      <c r="K2234" t="str">
        <f>PROPER(IF(MedExam_Table[[#This Row],[smoker]]= "?","No",MedExam_Table[[#This Row],[smoker]]))</f>
        <v>No</v>
      </c>
      <c r="L2234" t="str">
        <f>IF(MedExam_Table[[#This Row],[BMI]]&lt;18.5,"Underweight",IF(MedExam_Table[[#This Row],[BMI]]&lt;25,"NormalWeight",IF(MedExam_Table[[#This Row],[BMI]]&lt;=30,"OverWeight","Obesity")))</f>
        <v>Obesity</v>
      </c>
      <c r="M2234" t="str">
        <f>IF(MedExam_Table[[#This Row],[HBA1C]]&lt;5.7,"Normal",IF(MedExam_Table[[#This Row],[HBA1C]]&lt;6.4,"Prediabetes","Diabetes"))</f>
        <v>Normal</v>
      </c>
      <c r="N2234" t="str">
        <f>PROPER(MedExam_Table[[#This Row],[Any Transplants]])</f>
        <v>No</v>
      </c>
    </row>
    <row r="2235" spans="1:14" x14ac:dyDescent="0.3">
      <c r="A2235" t="s">
        <v>1464</v>
      </c>
      <c r="B2235">
        <v>36.799999999999997</v>
      </c>
      <c r="C2235">
        <v>5.73</v>
      </c>
      <c r="D2235" t="s">
        <v>2382</v>
      </c>
      <c r="E2235" t="s">
        <v>2380</v>
      </c>
      <c r="F2235" t="s">
        <v>2383</v>
      </c>
      <c r="G2235">
        <v>1</v>
      </c>
      <c r="H2235" t="s">
        <v>2380</v>
      </c>
      <c r="I2235" s="9">
        <f>IF(MedExam_Table[[#This Row],[NumberOfMajorSurgeries]]="No major surgery",0,MedExam_Table[[#This Row],[NumberOfMajorSurgeries]])</f>
        <v>1</v>
      </c>
      <c r="J2235" t="str">
        <f>PROPER(MedExam_Table[[#This Row],[Heart Issues]])</f>
        <v>Yes</v>
      </c>
      <c r="K2235" t="str">
        <f>PROPER(IF(MedExam_Table[[#This Row],[smoker]]= "?","No",MedExam_Table[[#This Row],[smoker]]))</f>
        <v>No</v>
      </c>
      <c r="L2235" t="str">
        <f>IF(MedExam_Table[[#This Row],[BMI]]&lt;18.5,"Underweight",IF(MedExam_Table[[#This Row],[BMI]]&lt;25,"NormalWeight",IF(MedExam_Table[[#This Row],[BMI]]&lt;=30,"OverWeight","Obesity")))</f>
        <v>Obesity</v>
      </c>
      <c r="M2235" t="str">
        <f>IF(MedExam_Table[[#This Row],[HBA1C]]&lt;5.7,"Normal",IF(MedExam_Table[[#This Row],[HBA1C]]&lt;6.4,"Prediabetes","Diabetes"))</f>
        <v>Prediabetes</v>
      </c>
      <c r="N2235" t="str">
        <f>PROPER(MedExam_Table[[#This Row],[Any Transplants]])</f>
        <v>No</v>
      </c>
    </row>
    <row r="2236" spans="1:14" x14ac:dyDescent="0.3">
      <c r="A2236" t="s">
        <v>1463</v>
      </c>
      <c r="B2236">
        <v>33.880000000000003</v>
      </c>
      <c r="C2236">
        <v>10.78</v>
      </c>
      <c r="D2236" t="s">
        <v>2382</v>
      </c>
      <c r="E2236" t="s">
        <v>2380</v>
      </c>
      <c r="F2236" t="s">
        <v>2380</v>
      </c>
      <c r="G2236" t="s">
        <v>2381</v>
      </c>
      <c r="H2236" t="s">
        <v>2380</v>
      </c>
      <c r="I2236" s="9">
        <f>IF(MedExam_Table[[#This Row],[NumberOfMajorSurgeries]]="No major surgery",0,MedExam_Table[[#This Row],[NumberOfMajorSurgeries]])</f>
        <v>0</v>
      </c>
      <c r="J2236" t="str">
        <f>PROPER(MedExam_Table[[#This Row],[Heart Issues]])</f>
        <v>Yes</v>
      </c>
      <c r="K2236" t="str">
        <f>PROPER(IF(MedExam_Table[[#This Row],[smoker]]= "?","No",MedExam_Table[[#This Row],[smoker]]))</f>
        <v>No</v>
      </c>
      <c r="L2236" t="str">
        <f>IF(MedExam_Table[[#This Row],[BMI]]&lt;18.5,"Underweight",IF(MedExam_Table[[#This Row],[BMI]]&lt;25,"NormalWeight",IF(MedExam_Table[[#This Row],[BMI]]&lt;=30,"OverWeight","Obesity")))</f>
        <v>Obesity</v>
      </c>
      <c r="M2236" t="str">
        <f>IF(MedExam_Table[[#This Row],[HBA1C]]&lt;5.7,"Normal",IF(MedExam_Table[[#This Row],[HBA1C]]&lt;6.4,"Prediabetes","Diabetes"))</f>
        <v>Diabetes</v>
      </c>
      <c r="N2236" t="str">
        <f>PROPER(MedExam_Table[[#This Row],[Any Transplants]])</f>
        <v>No</v>
      </c>
    </row>
    <row r="2237" spans="1:14" x14ac:dyDescent="0.3">
      <c r="A2237" t="s">
        <v>1462</v>
      </c>
      <c r="B2237">
        <v>32.01</v>
      </c>
      <c r="C2237">
        <v>5.08</v>
      </c>
      <c r="D2237" t="s">
        <v>2382</v>
      </c>
      <c r="E2237" t="s">
        <v>2380</v>
      </c>
      <c r="F2237" t="s">
        <v>2380</v>
      </c>
      <c r="G2237">
        <v>1</v>
      </c>
      <c r="H2237" t="s">
        <v>2380</v>
      </c>
      <c r="I2237" s="9">
        <f>IF(MedExam_Table[[#This Row],[NumberOfMajorSurgeries]]="No major surgery",0,MedExam_Table[[#This Row],[NumberOfMajorSurgeries]])</f>
        <v>1</v>
      </c>
      <c r="J2237" t="str">
        <f>PROPER(MedExam_Table[[#This Row],[Heart Issues]])</f>
        <v>Yes</v>
      </c>
      <c r="K2237" t="str">
        <f>PROPER(IF(MedExam_Table[[#This Row],[smoker]]= "?","No",MedExam_Table[[#This Row],[smoker]]))</f>
        <v>No</v>
      </c>
      <c r="L2237" t="str">
        <f>IF(MedExam_Table[[#This Row],[BMI]]&lt;18.5,"Underweight",IF(MedExam_Table[[#This Row],[BMI]]&lt;25,"NormalWeight",IF(MedExam_Table[[#This Row],[BMI]]&lt;=30,"OverWeight","Obesity")))</f>
        <v>Obesity</v>
      </c>
      <c r="M2237" t="str">
        <f>IF(MedExam_Table[[#This Row],[HBA1C]]&lt;5.7,"Normal",IF(MedExam_Table[[#This Row],[HBA1C]]&lt;6.4,"Prediabetes","Diabetes"))</f>
        <v>Normal</v>
      </c>
      <c r="N2237" t="str">
        <f>PROPER(MedExam_Table[[#This Row],[Any Transplants]])</f>
        <v>No</v>
      </c>
    </row>
    <row r="2238" spans="1:14" x14ac:dyDescent="0.3">
      <c r="A2238" t="s">
        <v>2282</v>
      </c>
      <c r="B2238">
        <v>39.049999999999997</v>
      </c>
      <c r="C2238">
        <v>6.06</v>
      </c>
      <c r="D2238" t="s">
        <v>2380</v>
      </c>
      <c r="E2238" t="s">
        <v>2380</v>
      </c>
      <c r="F2238" t="s">
        <v>2380</v>
      </c>
      <c r="G2238">
        <v>1</v>
      </c>
      <c r="H2238" t="s">
        <v>2382</v>
      </c>
      <c r="I2238" s="9">
        <f>IF(MedExam_Table[[#This Row],[NumberOfMajorSurgeries]]="No major surgery",0,MedExam_Table[[#This Row],[NumberOfMajorSurgeries]])</f>
        <v>1</v>
      </c>
      <c r="J2238" t="str">
        <f>PROPER(MedExam_Table[[#This Row],[Heart Issues]])</f>
        <v>No</v>
      </c>
      <c r="K2238" t="str">
        <f>PROPER(IF(MedExam_Table[[#This Row],[smoker]]= "?","No",MedExam_Table[[#This Row],[smoker]]))</f>
        <v>Yes</v>
      </c>
      <c r="L2238" t="str">
        <f>IF(MedExam_Table[[#This Row],[BMI]]&lt;18.5,"Underweight",IF(MedExam_Table[[#This Row],[BMI]]&lt;25,"NormalWeight",IF(MedExam_Table[[#This Row],[BMI]]&lt;=30,"OverWeight","Obesity")))</f>
        <v>Obesity</v>
      </c>
      <c r="M2238" t="str">
        <f>IF(MedExam_Table[[#This Row],[HBA1C]]&lt;5.7,"Normal",IF(MedExam_Table[[#This Row],[HBA1C]]&lt;6.4,"Prediabetes","Diabetes"))</f>
        <v>Prediabetes</v>
      </c>
      <c r="N2238" t="str">
        <f>PROPER(MedExam_Table[[#This Row],[Any Transplants]])</f>
        <v>No</v>
      </c>
    </row>
    <row r="2239" spans="1:14" x14ac:dyDescent="0.3">
      <c r="A2239" t="s">
        <v>1461</v>
      </c>
      <c r="B2239">
        <v>33.630000000000003</v>
      </c>
      <c r="C2239">
        <v>11.39</v>
      </c>
      <c r="D2239" t="s">
        <v>2380</v>
      </c>
      <c r="E2239" t="s">
        <v>2380</v>
      </c>
      <c r="F2239" t="s">
        <v>2380</v>
      </c>
      <c r="G2239" t="s">
        <v>2381</v>
      </c>
      <c r="H2239" t="s">
        <v>2380</v>
      </c>
      <c r="I2239" s="9">
        <f>IF(MedExam_Table[[#This Row],[NumberOfMajorSurgeries]]="No major surgery",0,MedExam_Table[[#This Row],[NumberOfMajorSurgeries]])</f>
        <v>0</v>
      </c>
      <c r="J2239" t="str">
        <f>PROPER(MedExam_Table[[#This Row],[Heart Issues]])</f>
        <v>No</v>
      </c>
      <c r="K2239" t="str">
        <f>PROPER(IF(MedExam_Table[[#This Row],[smoker]]= "?","No",MedExam_Table[[#This Row],[smoker]]))</f>
        <v>No</v>
      </c>
      <c r="L2239" t="str">
        <f>IF(MedExam_Table[[#This Row],[BMI]]&lt;18.5,"Underweight",IF(MedExam_Table[[#This Row],[BMI]]&lt;25,"NormalWeight",IF(MedExam_Table[[#This Row],[BMI]]&lt;=30,"OverWeight","Obesity")))</f>
        <v>Obesity</v>
      </c>
      <c r="M2239" t="str">
        <f>IF(MedExam_Table[[#This Row],[HBA1C]]&lt;5.7,"Normal",IF(MedExam_Table[[#This Row],[HBA1C]]&lt;6.4,"Prediabetes","Diabetes"))</f>
        <v>Diabetes</v>
      </c>
      <c r="N2239" t="str">
        <f>PROPER(MedExam_Table[[#This Row],[Any Transplants]])</f>
        <v>No</v>
      </c>
    </row>
    <row r="2240" spans="1:14" x14ac:dyDescent="0.3">
      <c r="A2240" t="s">
        <v>1460</v>
      </c>
      <c r="B2240">
        <v>34.865000000000002</v>
      </c>
      <c r="C2240">
        <v>5.35</v>
      </c>
      <c r="D2240" t="s">
        <v>2382</v>
      </c>
      <c r="E2240" t="s">
        <v>2380</v>
      </c>
      <c r="F2240" t="s">
        <v>2380</v>
      </c>
      <c r="G2240">
        <v>1</v>
      </c>
      <c r="H2240" t="s">
        <v>2380</v>
      </c>
      <c r="I2240" s="9">
        <f>IF(MedExam_Table[[#This Row],[NumberOfMajorSurgeries]]="No major surgery",0,MedExam_Table[[#This Row],[NumberOfMajorSurgeries]])</f>
        <v>1</v>
      </c>
      <c r="J2240" t="str">
        <f>PROPER(MedExam_Table[[#This Row],[Heart Issues]])</f>
        <v>Yes</v>
      </c>
      <c r="K2240" t="str">
        <f>PROPER(IF(MedExam_Table[[#This Row],[smoker]]= "?","No",MedExam_Table[[#This Row],[smoker]]))</f>
        <v>No</v>
      </c>
      <c r="L2240" t="str">
        <f>IF(MedExam_Table[[#This Row],[BMI]]&lt;18.5,"Underweight",IF(MedExam_Table[[#This Row],[BMI]]&lt;25,"NormalWeight",IF(MedExam_Table[[#This Row],[BMI]]&lt;=30,"OverWeight","Obesity")))</f>
        <v>Obesity</v>
      </c>
      <c r="M2240" t="str">
        <f>IF(MedExam_Table[[#This Row],[HBA1C]]&lt;5.7,"Normal",IF(MedExam_Table[[#This Row],[HBA1C]]&lt;6.4,"Prediabetes","Diabetes"))</f>
        <v>Normal</v>
      </c>
      <c r="N2240" t="str">
        <f>PROPER(MedExam_Table[[#This Row],[Any Transplants]])</f>
        <v>No</v>
      </c>
    </row>
    <row r="2241" spans="1:14" x14ac:dyDescent="0.3">
      <c r="A2241" t="s">
        <v>1459</v>
      </c>
      <c r="B2241">
        <v>43.11</v>
      </c>
      <c r="C2241">
        <v>5.6</v>
      </c>
      <c r="D2241" t="s">
        <v>2380</v>
      </c>
      <c r="E2241" t="s">
        <v>2380</v>
      </c>
      <c r="F2241" t="s">
        <v>2380</v>
      </c>
      <c r="G2241" t="s">
        <v>2381</v>
      </c>
      <c r="H2241" t="s">
        <v>2380</v>
      </c>
      <c r="I2241" s="9">
        <f>IF(MedExam_Table[[#This Row],[NumberOfMajorSurgeries]]="No major surgery",0,MedExam_Table[[#This Row],[NumberOfMajorSurgeries]])</f>
        <v>0</v>
      </c>
      <c r="J2241" t="str">
        <f>PROPER(MedExam_Table[[#This Row],[Heart Issues]])</f>
        <v>No</v>
      </c>
      <c r="K2241" t="str">
        <f>PROPER(IF(MedExam_Table[[#This Row],[smoker]]= "?","No",MedExam_Table[[#This Row],[smoker]]))</f>
        <v>No</v>
      </c>
      <c r="L2241" t="str">
        <f>IF(MedExam_Table[[#This Row],[BMI]]&lt;18.5,"Underweight",IF(MedExam_Table[[#This Row],[BMI]]&lt;25,"NormalWeight",IF(MedExam_Table[[#This Row],[BMI]]&lt;=30,"OverWeight","Obesity")))</f>
        <v>Obesity</v>
      </c>
      <c r="M2241" t="str">
        <f>IF(MedExam_Table[[#This Row],[HBA1C]]&lt;5.7,"Normal",IF(MedExam_Table[[#This Row],[HBA1C]]&lt;6.4,"Prediabetes","Diabetes"))</f>
        <v>Normal</v>
      </c>
      <c r="N2241" t="str">
        <f>PROPER(MedExam_Table[[#This Row],[Any Transplants]])</f>
        <v>No</v>
      </c>
    </row>
    <row r="2242" spans="1:14" x14ac:dyDescent="0.3">
      <c r="A2242" t="s">
        <v>1458</v>
      </c>
      <c r="B2242">
        <v>30.305</v>
      </c>
      <c r="C2242">
        <v>4.2699999999999996</v>
      </c>
      <c r="D2242" t="s">
        <v>2382</v>
      </c>
      <c r="E2242" t="s">
        <v>2380</v>
      </c>
      <c r="F2242" t="s">
        <v>2380</v>
      </c>
      <c r="G2242">
        <v>1</v>
      </c>
      <c r="H2242" t="s">
        <v>2380</v>
      </c>
      <c r="I2242" s="9">
        <f>IF(MedExam_Table[[#This Row],[NumberOfMajorSurgeries]]="No major surgery",0,MedExam_Table[[#This Row],[NumberOfMajorSurgeries]])</f>
        <v>1</v>
      </c>
      <c r="J2242" t="str">
        <f>PROPER(MedExam_Table[[#This Row],[Heart Issues]])</f>
        <v>Yes</v>
      </c>
      <c r="K2242" t="str">
        <f>PROPER(IF(MedExam_Table[[#This Row],[smoker]]= "?","No",MedExam_Table[[#This Row],[smoker]]))</f>
        <v>No</v>
      </c>
      <c r="L2242" t="str">
        <f>IF(MedExam_Table[[#This Row],[BMI]]&lt;18.5,"Underweight",IF(MedExam_Table[[#This Row],[BMI]]&lt;25,"NormalWeight",IF(MedExam_Table[[#This Row],[BMI]]&lt;=30,"OverWeight","Obesity")))</f>
        <v>Obesity</v>
      </c>
      <c r="M2242" t="str">
        <f>IF(MedExam_Table[[#This Row],[HBA1C]]&lt;5.7,"Normal",IF(MedExam_Table[[#This Row],[HBA1C]]&lt;6.4,"Prediabetes","Diabetes"))</f>
        <v>Normal</v>
      </c>
      <c r="N2242" t="str">
        <f>PROPER(MedExam_Table[[#This Row],[Any Transplants]])</f>
        <v>No</v>
      </c>
    </row>
    <row r="2243" spans="1:14" x14ac:dyDescent="0.3">
      <c r="A2243" t="s">
        <v>1457</v>
      </c>
      <c r="B2243">
        <v>25.175000000000001</v>
      </c>
      <c r="C2243">
        <v>5.57</v>
      </c>
      <c r="D2243" t="s">
        <v>2382</v>
      </c>
      <c r="E2243" t="s">
        <v>2380</v>
      </c>
      <c r="F2243" t="s">
        <v>2380</v>
      </c>
      <c r="G2243">
        <v>1</v>
      </c>
      <c r="H2243" t="s">
        <v>2380</v>
      </c>
      <c r="I2243" s="9">
        <f>IF(MedExam_Table[[#This Row],[NumberOfMajorSurgeries]]="No major surgery",0,MedExam_Table[[#This Row],[NumberOfMajorSurgeries]])</f>
        <v>1</v>
      </c>
      <c r="J2243" t="str">
        <f>PROPER(MedExam_Table[[#This Row],[Heart Issues]])</f>
        <v>Yes</v>
      </c>
      <c r="K2243" t="str">
        <f>PROPER(IF(MedExam_Table[[#This Row],[smoker]]= "?","No",MedExam_Table[[#This Row],[smoker]]))</f>
        <v>No</v>
      </c>
      <c r="L2243" t="str">
        <f>IF(MedExam_Table[[#This Row],[BMI]]&lt;18.5,"Underweight",IF(MedExam_Table[[#This Row],[BMI]]&lt;25,"NormalWeight",IF(MedExam_Table[[#This Row],[BMI]]&lt;=30,"OverWeight","Obesity")))</f>
        <v>OverWeight</v>
      </c>
      <c r="M2243" t="str">
        <f>IF(MedExam_Table[[#This Row],[HBA1C]]&lt;5.7,"Normal",IF(MedExam_Table[[#This Row],[HBA1C]]&lt;6.4,"Prediabetes","Diabetes"))</f>
        <v>Normal</v>
      </c>
      <c r="N2243" t="str">
        <f>PROPER(MedExam_Table[[#This Row],[Any Transplants]])</f>
        <v>No</v>
      </c>
    </row>
    <row r="2244" spans="1:14" x14ac:dyDescent="0.3">
      <c r="A2244" t="s">
        <v>1456</v>
      </c>
      <c r="B2244">
        <v>26.8</v>
      </c>
      <c r="C2244">
        <v>5.68</v>
      </c>
      <c r="D2244" t="s">
        <v>2382</v>
      </c>
      <c r="E2244" t="s">
        <v>2380</v>
      </c>
      <c r="F2244" t="s">
        <v>2380</v>
      </c>
      <c r="G2244">
        <v>1</v>
      </c>
      <c r="H2244" t="s">
        <v>2380</v>
      </c>
      <c r="I2244" s="9">
        <f>IF(MedExam_Table[[#This Row],[NumberOfMajorSurgeries]]="No major surgery",0,MedExam_Table[[#This Row],[NumberOfMajorSurgeries]])</f>
        <v>1</v>
      </c>
      <c r="J2244" t="str">
        <f>PROPER(MedExam_Table[[#This Row],[Heart Issues]])</f>
        <v>Yes</v>
      </c>
      <c r="K2244" t="str">
        <f>PROPER(IF(MedExam_Table[[#This Row],[smoker]]= "?","No",MedExam_Table[[#This Row],[smoker]]))</f>
        <v>No</v>
      </c>
      <c r="L2244" t="str">
        <f>IF(MedExam_Table[[#This Row],[BMI]]&lt;18.5,"Underweight",IF(MedExam_Table[[#This Row],[BMI]]&lt;25,"NormalWeight",IF(MedExam_Table[[#This Row],[BMI]]&lt;=30,"OverWeight","Obesity")))</f>
        <v>OverWeight</v>
      </c>
      <c r="M2244" t="str">
        <f>IF(MedExam_Table[[#This Row],[HBA1C]]&lt;5.7,"Normal",IF(MedExam_Table[[#This Row],[HBA1C]]&lt;6.4,"Prediabetes","Diabetes"))</f>
        <v>Normal</v>
      </c>
      <c r="N2244" t="str">
        <f>PROPER(MedExam_Table[[#This Row],[Any Transplants]])</f>
        <v>No</v>
      </c>
    </row>
    <row r="2245" spans="1:14" x14ac:dyDescent="0.3">
      <c r="A2245" t="s">
        <v>1455</v>
      </c>
      <c r="B2245">
        <v>21.78</v>
      </c>
      <c r="C2245">
        <v>5.3</v>
      </c>
      <c r="D2245" t="s">
        <v>2380</v>
      </c>
      <c r="E2245" t="s">
        <v>2382</v>
      </c>
      <c r="F2245" t="s">
        <v>2380</v>
      </c>
      <c r="G2245">
        <v>1</v>
      </c>
      <c r="H2245" t="s">
        <v>2380</v>
      </c>
      <c r="I2245" s="9">
        <f>IF(MedExam_Table[[#This Row],[NumberOfMajorSurgeries]]="No major surgery",0,MedExam_Table[[#This Row],[NumberOfMajorSurgeries]])</f>
        <v>1</v>
      </c>
      <c r="J2245" t="str">
        <f>PROPER(MedExam_Table[[#This Row],[Heart Issues]])</f>
        <v>No</v>
      </c>
      <c r="K2245" t="str">
        <f>PROPER(IF(MedExam_Table[[#This Row],[smoker]]= "?","No",MedExam_Table[[#This Row],[smoker]]))</f>
        <v>No</v>
      </c>
      <c r="L2245" t="str">
        <f>IF(MedExam_Table[[#This Row],[BMI]]&lt;18.5,"Underweight",IF(MedExam_Table[[#This Row],[BMI]]&lt;25,"NormalWeight",IF(MedExam_Table[[#This Row],[BMI]]&lt;=30,"OverWeight","Obesity")))</f>
        <v>NormalWeight</v>
      </c>
      <c r="M2245" t="str">
        <f>IF(MedExam_Table[[#This Row],[HBA1C]]&lt;5.7,"Normal",IF(MedExam_Table[[#This Row],[HBA1C]]&lt;6.4,"Prediabetes","Diabetes"))</f>
        <v>Normal</v>
      </c>
      <c r="N2245" t="str">
        <f>PROPER(MedExam_Table[[#This Row],[Any Transplants]])</f>
        <v>Yes</v>
      </c>
    </row>
    <row r="2246" spans="1:14" x14ac:dyDescent="0.3">
      <c r="A2246" t="s">
        <v>1454</v>
      </c>
      <c r="B2246">
        <v>30.14</v>
      </c>
      <c r="C2246">
        <v>9.4499999999999993</v>
      </c>
      <c r="D2246" t="s">
        <v>2382</v>
      </c>
      <c r="E2246" t="s">
        <v>2380</v>
      </c>
      <c r="F2246" t="s">
        <v>2380</v>
      </c>
      <c r="G2246" t="s">
        <v>2381</v>
      </c>
      <c r="H2246" t="s">
        <v>2380</v>
      </c>
      <c r="I2246" s="9">
        <f>IF(MedExam_Table[[#This Row],[NumberOfMajorSurgeries]]="No major surgery",0,MedExam_Table[[#This Row],[NumberOfMajorSurgeries]])</f>
        <v>0</v>
      </c>
      <c r="J2246" t="str">
        <f>PROPER(MedExam_Table[[#This Row],[Heart Issues]])</f>
        <v>Yes</v>
      </c>
      <c r="K2246" t="str">
        <f>PROPER(IF(MedExam_Table[[#This Row],[smoker]]= "?","No",MedExam_Table[[#This Row],[smoker]]))</f>
        <v>No</v>
      </c>
      <c r="L2246" t="str">
        <f>IF(MedExam_Table[[#This Row],[BMI]]&lt;18.5,"Underweight",IF(MedExam_Table[[#This Row],[BMI]]&lt;25,"NormalWeight",IF(MedExam_Table[[#This Row],[BMI]]&lt;=30,"OverWeight","Obesity")))</f>
        <v>Obesity</v>
      </c>
      <c r="M2246" t="str">
        <f>IF(MedExam_Table[[#This Row],[HBA1C]]&lt;5.7,"Normal",IF(MedExam_Table[[#This Row],[HBA1C]]&lt;6.4,"Prediabetes","Diabetes"))</f>
        <v>Diabetes</v>
      </c>
      <c r="N2246" t="str">
        <f>PROPER(MedExam_Table[[#This Row],[Any Transplants]])</f>
        <v>No</v>
      </c>
    </row>
    <row r="2247" spans="1:14" x14ac:dyDescent="0.3">
      <c r="A2247" t="s">
        <v>1453</v>
      </c>
      <c r="B2247">
        <v>29.7</v>
      </c>
      <c r="C2247">
        <v>6.79</v>
      </c>
      <c r="D2247" t="s">
        <v>2382</v>
      </c>
      <c r="E2247" t="s">
        <v>2380</v>
      </c>
      <c r="F2247" t="s">
        <v>2380</v>
      </c>
      <c r="G2247" t="s">
        <v>2381</v>
      </c>
      <c r="H2247" t="s">
        <v>2380</v>
      </c>
      <c r="I2247" s="9">
        <f>IF(MedExam_Table[[#This Row],[NumberOfMajorSurgeries]]="No major surgery",0,MedExam_Table[[#This Row],[NumberOfMajorSurgeries]])</f>
        <v>0</v>
      </c>
      <c r="J2247" t="str">
        <f>PROPER(MedExam_Table[[#This Row],[Heart Issues]])</f>
        <v>Yes</v>
      </c>
      <c r="K2247" t="str">
        <f>PROPER(IF(MedExam_Table[[#This Row],[smoker]]= "?","No",MedExam_Table[[#This Row],[smoker]]))</f>
        <v>No</v>
      </c>
      <c r="L2247" t="str">
        <f>IF(MedExam_Table[[#This Row],[BMI]]&lt;18.5,"Underweight",IF(MedExam_Table[[#This Row],[BMI]]&lt;25,"NormalWeight",IF(MedExam_Table[[#This Row],[BMI]]&lt;=30,"OverWeight","Obesity")))</f>
        <v>OverWeight</v>
      </c>
      <c r="M2247" t="str">
        <f>IF(MedExam_Table[[#This Row],[HBA1C]]&lt;5.7,"Normal",IF(MedExam_Table[[#This Row],[HBA1C]]&lt;6.4,"Prediabetes","Diabetes"))</f>
        <v>Diabetes</v>
      </c>
      <c r="N2247" t="str">
        <f>PROPER(MedExam_Table[[#This Row],[Any Transplants]])</f>
        <v>No</v>
      </c>
    </row>
    <row r="2248" spans="1:14" x14ac:dyDescent="0.3">
      <c r="A2248" t="s">
        <v>1452</v>
      </c>
      <c r="B2248">
        <v>32.395000000000003</v>
      </c>
      <c r="C2248">
        <v>11.1</v>
      </c>
      <c r="D2248" t="s">
        <v>2382</v>
      </c>
      <c r="E2248" t="s">
        <v>2380</v>
      </c>
      <c r="F2248" t="s">
        <v>2380</v>
      </c>
      <c r="G2248" t="s">
        <v>2381</v>
      </c>
      <c r="H2248" t="s">
        <v>2380</v>
      </c>
      <c r="I2248" s="9">
        <f>IF(MedExam_Table[[#This Row],[NumberOfMajorSurgeries]]="No major surgery",0,MedExam_Table[[#This Row],[NumberOfMajorSurgeries]])</f>
        <v>0</v>
      </c>
      <c r="J2248" t="str">
        <f>PROPER(MedExam_Table[[#This Row],[Heart Issues]])</f>
        <v>Yes</v>
      </c>
      <c r="K2248" t="str">
        <f>PROPER(IF(MedExam_Table[[#This Row],[smoker]]= "?","No",MedExam_Table[[#This Row],[smoker]]))</f>
        <v>No</v>
      </c>
      <c r="L2248" t="str">
        <f>IF(MedExam_Table[[#This Row],[BMI]]&lt;18.5,"Underweight",IF(MedExam_Table[[#This Row],[BMI]]&lt;25,"NormalWeight",IF(MedExam_Table[[#This Row],[BMI]]&lt;=30,"OverWeight","Obesity")))</f>
        <v>Obesity</v>
      </c>
      <c r="M2248" t="str">
        <f>IF(MedExam_Table[[#This Row],[HBA1C]]&lt;5.7,"Normal",IF(MedExam_Table[[#This Row],[HBA1C]]&lt;6.4,"Prediabetes","Diabetes"))</f>
        <v>Diabetes</v>
      </c>
      <c r="N2248" t="str">
        <f>PROPER(MedExam_Table[[#This Row],[Any Transplants]])</f>
        <v>No</v>
      </c>
    </row>
    <row r="2249" spans="1:14" x14ac:dyDescent="0.3">
      <c r="A2249" t="s">
        <v>2281</v>
      </c>
      <c r="B2249">
        <v>42.75</v>
      </c>
      <c r="C2249">
        <v>4.22</v>
      </c>
      <c r="D2249" t="s">
        <v>2380</v>
      </c>
      <c r="E2249" t="s">
        <v>2380</v>
      </c>
      <c r="F2249" t="s">
        <v>2380</v>
      </c>
      <c r="G2249" t="s">
        <v>2381</v>
      </c>
      <c r="H2249" t="s">
        <v>2382</v>
      </c>
      <c r="I2249" s="9">
        <f>IF(MedExam_Table[[#This Row],[NumberOfMajorSurgeries]]="No major surgery",0,MedExam_Table[[#This Row],[NumberOfMajorSurgeries]])</f>
        <v>0</v>
      </c>
      <c r="J2249" t="str">
        <f>PROPER(MedExam_Table[[#This Row],[Heart Issues]])</f>
        <v>No</v>
      </c>
      <c r="K2249" t="str">
        <f>PROPER(IF(MedExam_Table[[#This Row],[smoker]]= "?","No",MedExam_Table[[#This Row],[smoker]]))</f>
        <v>Yes</v>
      </c>
      <c r="L2249" t="str">
        <f>IF(MedExam_Table[[#This Row],[BMI]]&lt;18.5,"Underweight",IF(MedExam_Table[[#This Row],[BMI]]&lt;25,"NormalWeight",IF(MedExam_Table[[#This Row],[BMI]]&lt;=30,"OverWeight","Obesity")))</f>
        <v>Obesity</v>
      </c>
      <c r="M2249" t="str">
        <f>IF(MedExam_Table[[#This Row],[HBA1C]]&lt;5.7,"Normal",IF(MedExam_Table[[#This Row],[HBA1C]]&lt;6.4,"Prediabetes","Diabetes"))</f>
        <v>Normal</v>
      </c>
      <c r="N2249" t="str">
        <f>PROPER(MedExam_Table[[#This Row],[Any Transplants]])</f>
        <v>No</v>
      </c>
    </row>
    <row r="2250" spans="1:14" x14ac:dyDescent="0.3">
      <c r="A2250" t="s">
        <v>1451</v>
      </c>
      <c r="B2250">
        <v>36.64</v>
      </c>
      <c r="C2250">
        <v>7.26</v>
      </c>
      <c r="D2250" t="s">
        <v>2380</v>
      </c>
      <c r="E2250" t="s">
        <v>2380</v>
      </c>
      <c r="F2250" t="s">
        <v>2380</v>
      </c>
      <c r="G2250" t="s">
        <v>2381</v>
      </c>
      <c r="H2250" t="s">
        <v>2380</v>
      </c>
      <c r="I2250" s="9">
        <f>IF(MedExam_Table[[#This Row],[NumberOfMajorSurgeries]]="No major surgery",0,MedExam_Table[[#This Row],[NumberOfMajorSurgeries]])</f>
        <v>0</v>
      </c>
      <c r="J2250" t="str">
        <f>PROPER(MedExam_Table[[#This Row],[Heart Issues]])</f>
        <v>No</v>
      </c>
      <c r="K2250" t="str">
        <f>PROPER(IF(MedExam_Table[[#This Row],[smoker]]= "?","No",MedExam_Table[[#This Row],[smoker]]))</f>
        <v>No</v>
      </c>
      <c r="L2250" t="str">
        <f>IF(MedExam_Table[[#This Row],[BMI]]&lt;18.5,"Underweight",IF(MedExam_Table[[#This Row],[BMI]]&lt;25,"NormalWeight",IF(MedExam_Table[[#This Row],[BMI]]&lt;=30,"OverWeight","Obesity")))</f>
        <v>Obesity</v>
      </c>
      <c r="M2250" t="str">
        <f>IF(MedExam_Table[[#This Row],[HBA1C]]&lt;5.7,"Normal",IF(MedExam_Table[[#This Row],[HBA1C]]&lt;6.4,"Prediabetes","Diabetes"))</f>
        <v>Diabetes</v>
      </c>
      <c r="N2250" t="str">
        <f>PROPER(MedExam_Table[[#This Row],[Any Transplants]])</f>
        <v>No</v>
      </c>
    </row>
    <row r="2251" spans="1:14" x14ac:dyDescent="0.3">
      <c r="A2251" t="s">
        <v>1450</v>
      </c>
      <c r="B2251">
        <v>39.049999999999997</v>
      </c>
      <c r="C2251">
        <v>5.27</v>
      </c>
      <c r="D2251" t="s">
        <v>2382</v>
      </c>
      <c r="E2251" t="s">
        <v>2380</v>
      </c>
      <c r="F2251" t="s">
        <v>2380</v>
      </c>
      <c r="G2251">
        <v>1</v>
      </c>
      <c r="H2251" t="s">
        <v>2380</v>
      </c>
      <c r="I2251" s="9">
        <f>IF(MedExam_Table[[#This Row],[NumberOfMajorSurgeries]]="No major surgery",0,MedExam_Table[[#This Row],[NumberOfMajorSurgeries]])</f>
        <v>1</v>
      </c>
      <c r="J2251" t="str">
        <f>PROPER(MedExam_Table[[#This Row],[Heart Issues]])</f>
        <v>Yes</v>
      </c>
      <c r="K2251" t="str">
        <f>PROPER(IF(MedExam_Table[[#This Row],[smoker]]= "?","No",MedExam_Table[[#This Row],[smoker]]))</f>
        <v>No</v>
      </c>
      <c r="L2251" t="str">
        <f>IF(MedExam_Table[[#This Row],[BMI]]&lt;18.5,"Underweight",IF(MedExam_Table[[#This Row],[BMI]]&lt;25,"NormalWeight",IF(MedExam_Table[[#This Row],[BMI]]&lt;=30,"OverWeight","Obesity")))</f>
        <v>Obesity</v>
      </c>
      <c r="M2251" t="str">
        <f>IF(MedExam_Table[[#This Row],[HBA1C]]&lt;5.7,"Normal",IF(MedExam_Table[[#This Row],[HBA1C]]&lt;6.4,"Prediabetes","Diabetes"))</f>
        <v>Normal</v>
      </c>
      <c r="N2251" t="str">
        <f>PROPER(MedExam_Table[[#This Row],[Any Transplants]])</f>
        <v>No</v>
      </c>
    </row>
    <row r="2252" spans="1:14" x14ac:dyDescent="0.3">
      <c r="A2252" t="s">
        <v>1449</v>
      </c>
      <c r="B2252">
        <v>33.1</v>
      </c>
      <c r="C2252">
        <v>5.46</v>
      </c>
      <c r="D2252" t="s">
        <v>2382</v>
      </c>
      <c r="E2252" t="s">
        <v>2380</v>
      </c>
      <c r="F2252" t="s">
        <v>2380</v>
      </c>
      <c r="G2252">
        <v>1</v>
      </c>
      <c r="H2252" t="s">
        <v>2380</v>
      </c>
      <c r="I2252" s="9">
        <f>IF(MedExam_Table[[#This Row],[NumberOfMajorSurgeries]]="No major surgery",0,MedExam_Table[[#This Row],[NumberOfMajorSurgeries]])</f>
        <v>1</v>
      </c>
      <c r="J2252" t="str">
        <f>PROPER(MedExam_Table[[#This Row],[Heart Issues]])</f>
        <v>Yes</v>
      </c>
      <c r="K2252" t="str">
        <f>PROPER(IF(MedExam_Table[[#This Row],[smoker]]= "?","No",MedExam_Table[[#This Row],[smoker]]))</f>
        <v>No</v>
      </c>
      <c r="L2252" t="str">
        <f>IF(MedExam_Table[[#This Row],[BMI]]&lt;18.5,"Underweight",IF(MedExam_Table[[#This Row],[BMI]]&lt;25,"NormalWeight",IF(MedExam_Table[[#This Row],[BMI]]&lt;=30,"OverWeight","Obesity")))</f>
        <v>Obesity</v>
      </c>
      <c r="M2252" t="str">
        <f>IF(MedExam_Table[[#This Row],[HBA1C]]&lt;5.7,"Normal",IF(MedExam_Table[[#This Row],[HBA1C]]&lt;6.4,"Prediabetes","Diabetes"))</f>
        <v>Normal</v>
      </c>
      <c r="N2252" t="str">
        <f>PROPER(MedExam_Table[[#This Row],[Any Transplants]])</f>
        <v>No</v>
      </c>
    </row>
    <row r="2253" spans="1:14" x14ac:dyDescent="0.3">
      <c r="A2253" t="s">
        <v>1448</v>
      </c>
      <c r="B2253">
        <v>31.824999999999999</v>
      </c>
      <c r="C2253">
        <v>8.1300000000000008</v>
      </c>
      <c r="D2253" t="s">
        <v>2380</v>
      </c>
      <c r="E2253" t="s">
        <v>2380</v>
      </c>
      <c r="F2253" t="s">
        <v>2380</v>
      </c>
      <c r="G2253" t="s">
        <v>2381</v>
      </c>
      <c r="H2253" t="s">
        <v>2380</v>
      </c>
      <c r="I2253" s="9">
        <f>IF(MedExam_Table[[#This Row],[NumberOfMajorSurgeries]]="No major surgery",0,MedExam_Table[[#This Row],[NumberOfMajorSurgeries]])</f>
        <v>0</v>
      </c>
      <c r="J2253" t="str">
        <f>PROPER(MedExam_Table[[#This Row],[Heart Issues]])</f>
        <v>No</v>
      </c>
      <c r="K2253" t="str">
        <f>PROPER(IF(MedExam_Table[[#This Row],[smoker]]= "?","No",MedExam_Table[[#This Row],[smoker]]))</f>
        <v>No</v>
      </c>
      <c r="L2253" t="str">
        <f>IF(MedExam_Table[[#This Row],[BMI]]&lt;18.5,"Underweight",IF(MedExam_Table[[#This Row],[BMI]]&lt;25,"NormalWeight",IF(MedExam_Table[[#This Row],[BMI]]&lt;=30,"OverWeight","Obesity")))</f>
        <v>Obesity</v>
      </c>
      <c r="M2253" t="str">
        <f>IF(MedExam_Table[[#This Row],[HBA1C]]&lt;5.7,"Normal",IF(MedExam_Table[[#This Row],[HBA1C]]&lt;6.4,"Prediabetes","Diabetes"))</f>
        <v>Diabetes</v>
      </c>
      <c r="N2253" t="str">
        <f>PROPER(MedExam_Table[[#This Row],[Any Transplants]])</f>
        <v>No</v>
      </c>
    </row>
    <row r="2254" spans="1:14" x14ac:dyDescent="0.3">
      <c r="A2254" t="s">
        <v>1447</v>
      </c>
      <c r="B2254">
        <v>29</v>
      </c>
      <c r="C2254">
        <v>4.25</v>
      </c>
      <c r="D2254" t="s">
        <v>2382</v>
      </c>
      <c r="E2254" t="s">
        <v>2380</v>
      </c>
      <c r="F2254" t="s">
        <v>2380</v>
      </c>
      <c r="G2254">
        <v>1</v>
      </c>
      <c r="H2254" t="s">
        <v>2380</v>
      </c>
      <c r="I2254" s="9">
        <f>IF(MedExam_Table[[#This Row],[NumberOfMajorSurgeries]]="No major surgery",0,MedExam_Table[[#This Row],[NumberOfMajorSurgeries]])</f>
        <v>1</v>
      </c>
      <c r="J2254" t="str">
        <f>PROPER(MedExam_Table[[#This Row],[Heart Issues]])</f>
        <v>Yes</v>
      </c>
      <c r="K2254" t="str">
        <f>PROPER(IF(MedExam_Table[[#This Row],[smoker]]= "?","No",MedExam_Table[[#This Row],[smoker]]))</f>
        <v>No</v>
      </c>
      <c r="L2254" t="str">
        <f>IF(MedExam_Table[[#This Row],[BMI]]&lt;18.5,"Underweight",IF(MedExam_Table[[#This Row],[BMI]]&lt;25,"NormalWeight",IF(MedExam_Table[[#This Row],[BMI]]&lt;=30,"OverWeight","Obesity")))</f>
        <v>OverWeight</v>
      </c>
      <c r="M2254" t="str">
        <f>IF(MedExam_Table[[#This Row],[HBA1C]]&lt;5.7,"Normal",IF(MedExam_Table[[#This Row],[HBA1C]]&lt;6.4,"Prediabetes","Diabetes"))</f>
        <v>Normal</v>
      </c>
      <c r="N2254" t="str">
        <f>PROPER(MedExam_Table[[#This Row],[Any Transplants]])</f>
        <v>No</v>
      </c>
    </row>
    <row r="2255" spans="1:14" x14ac:dyDescent="0.3">
      <c r="A2255" t="s">
        <v>1446</v>
      </c>
      <c r="B2255">
        <v>30.495000000000001</v>
      </c>
      <c r="C2255">
        <v>8.68</v>
      </c>
      <c r="D2255" t="s">
        <v>2380</v>
      </c>
      <c r="E2255" t="s">
        <v>2380</v>
      </c>
      <c r="F2255" t="s">
        <v>2380</v>
      </c>
      <c r="G2255" t="s">
        <v>2381</v>
      </c>
      <c r="H2255" t="s">
        <v>2380</v>
      </c>
      <c r="I2255" s="9">
        <f>IF(MedExam_Table[[#This Row],[NumberOfMajorSurgeries]]="No major surgery",0,MedExam_Table[[#This Row],[NumberOfMajorSurgeries]])</f>
        <v>0</v>
      </c>
      <c r="J2255" t="str">
        <f>PROPER(MedExam_Table[[#This Row],[Heart Issues]])</f>
        <v>No</v>
      </c>
      <c r="K2255" t="str">
        <f>PROPER(IF(MedExam_Table[[#This Row],[smoker]]= "?","No",MedExam_Table[[#This Row],[smoker]]))</f>
        <v>No</v>
      </c>
      <c r="L2255" t="str">
        <f>IF(MedExam_Table[[#This Row],[BMI]]&lt;18.5,"Underweight",IF(MedExam_Table[[#This Row],[BMI]]&lt;25,"NormalWeight",IF(MedExam_Table[[#This Row],[BMI]]&lt;=30,"OverWeight","Obesity")))</f>
        <v>Obesity</v>
      </c>
      <c r="M2255" t="str">
        <f>IF(MedExam_Table[[#This Row],[HBA1C]]&lt;5.7,"Normal",IF(MedExam_Table[[#This Row],[HBA1C]]&lt;6.4,"Prediabetes","Diabetes"))</f>
        <v>Diabetes</v>
      </c>
      <c r="N2255" t="str">
        <f>PROPER(MedExam_Table[[#This Row],[Any Transplants]])</f>
        <v>No</v>
      </c>
    </row>
    <row r="2256" spans="1:14" x14ac:dyDescent="0.3">
      <c r="A2256" t="s">
        <v>1445</v>
      </c>
      <c r="B2256">
        <v>25.2</v>
      </c>
      <c r="C2256">
        <v>6.25</v>
      </c>
      <c r="D2256" t="s">
        <v>2382</v>
      </c>
      <c r="E2256" t="s">
        <v>2380</v>
      </c>
      <c r="F2256" t="s">
        <v>2380</v>
      </c>
      <c r="G2256">
        <v>1</v>
      </c>
      <c r="H2256" t="s">
        <v>2380</v>
      </c>
      <c r="I2256" s="9">
        <f>IF(MedExam_Table[[#This Row],[NumberOfMajorSurgeries]]="No major surgery",0,MedExam_Table[[#This Row],[NumberOfMajorSurgeries]])</f>
        <v>1</v>
      </c>
      <c r="J2256" t="str">
        <f>PROPER(MedExam_Table[[#This Row],[Heart Issues]])</f>
        <v>Yes</v>
      </c>
      <c r="K2256" t="str">
        <f>PROPER(IF(MedExam_Table[[#This Row],[smoker]]= "?","No",MedExam_Table[[#This Row],[smoker]]))</f>
        <v>No</v>
      </c>
      <c r="L2256" t="str">
        <f>IF(MedExam_Table[[#This Row],[BMI]]&lt;18.5,"Underweight",IF(MedExam_Table[[#This Row],[BMI]]&lt;25,"NormalWeight",IF(MedExam_Table[[#This Row],[BMI]]&lt;=30,"OverWeight","Obesity")))</f>
        <v>OverWeight</v>
      </c>
      <c r="M2256" t="str">
        <f>IF(MedExam_Table[[#This Row],[HBA1C]]&lt;5.7,"Normal",IF(MedExam_Table[[#This Row],[HBA1C]]&lt;6.4,"Prediabetes","Diabetes"))</f>
        <v>Prediabetes</v>
      </c>
      <c r="N2256" t="str">
        <f>PROPER(MedExam_Table[[#This Row],[Any Transplants]])</f>
        <v>No</v>
      </c>
    </row>
    <row r="2257" spans="1:14" x14ac:dyDescent="0.3">
      <c r="A2257" t="s">
        <v>1444</v>
      </c>
      <c r="B2257">
        <v>22.77</v>
      </c>
      <c r="C2257">
        <v>4.47</v>
      </c>
      <c r="D2257" t="s">
        <v>2382</v>
      </c>
      <c r="E2257" t="s">
        <v>2380</v>
      </c>
      <c r="F2257" t="s">
        <v>2380</v>
      </c>
      <c r="G2257">
        <v>1</v>
      </c>
      <c r="H2257" t="s">
        <v>2380</v>
      </c>
      <c r="I2257" s="9">
        <f>IF(MedExam_Table[[#This Row],[NumberOfMajorSurgeries]]="No major surgery",0,MedExam_Table[[#This Row],[NumberOfMajorSurgeries]])</f>
        <v>1</v>
      </c>
      <c r="J2257" t="str">
        <f>PROPER(MedExam_Table[[#This Row],[Heart Issues]])</f>
        <v>Yes</v>
      </c>
      <c r="K2257" t="str">
        <f>PROPER(IF(MedExam_Table[[#This Row],[smoker]]= "?","No",MedExam_Table[[#This Row],[smoker]]))</f>
        <v>No</v>
      </c>
      <c r="L2257" t="str">
        <f>IF(MedExam_Table[[#This Row],[BMI]]&lt;18.5,"Underweight",IF(MedExam_Table[[#This Row],[BMI]]&lt;25,"NormalWeight",IF(MedExam_Table[[#This Row],[BMI]]&lt;=30,"OverWeight","Obesity")))</f>
        <v>NormalWeight</v>
      </c>
      <c r="M2257" t="str">
        <f>IF(MedExam_Table[[#This Row],[HBA1C]]&lt;5.7,"Normal",IF(MedExam_Table[[#This Row],[HBA1C]]&lt;6.4,"Prediabetes","Diabetes"))</f>
        <v>Normal</v>
      </c>
      <c r="N2257" t="str">
        <f>PROPER(MedExam_Table[[#This Row],[Any Transplants]])</f>
        <v>No</v>
      </c>
    </row>
    <row r="2258" spans="1:14" x14ac:dyDescent="0.3">
      <c r="A2258" t="s">
        <v>1443</v>
      </c>
      <c r="B2258">
        <v>23.18</v>
      </c>
      <c r="C2258">
        <v>8.31</v>
      </c>
      <c r="D2258" t="s">
        <v>2380</v>
      </c>
      <c r="E2258" t="s">
        <v>2380</v>
      </c>
      <c r="F2258" t="s">
        <v>2380</v>
      </c>
      <c r="G2258" t="s">
        <v>2381</v>
      </c>
      <c r="H2258" t="s">
        <v>2380</v>
      </c>
      <c r="I2258" s="9">
        <f>IF(MedExam_Table[[#This Row],[NumberOfMajorSurgeries]]="No major surgery",0,MedExam_Table[[#This Row],[NumberOfMajorSurgeries]])</f>
        <v>0</v>
      </c>
      <c r="J2258" t="str">
        <f>PROPER(MedExam_Table[[#This Row],[Heart Issues]])</f>
        <v>No</v>
      </c>
      <c r="K2258" t="str">
        <f>PROPER(IF(MedExam_Table[[#This Row],[smoker]]= "?","No",MedExam_Table[[#This Row],[smoker]]))</f>
        <v>No</v>
      </c>
      <c r="L2258" t="str">
        <f>IF(MedExam_Table[[#This Row],[BMI]]&lt;18.5,"Underweight",IF(MedExam_Table[[#This Row],[BMI]]&lt;25,"NormalWeight",IF(MedExam_Table[[#This Row],[BMI]]&lt;=30,"OverWeight","Obesity")))</f>
        <v>NormalWeight</v>
      </c>
      <c r="M2258" t="str">
        <f>IF(MedExam_Table[[#This Row],[HBA1C]]&lt;5.7,"Normal",IF(MedExam_Table[[#This Row],[HBA1C]]&lt;6.4,"Prediabetes","Diabetes"))</f>
        <v>Diabetes</v>
      </c>
      <c r="N2258" t="str">
        <f>PROPER(MedExam_Table[[#This Row],[Any Transplants]])</f>
        <v>No</v>
      </c>
    </row>
    <row r="2259" spans="1:14" x14ac:dyDescent="0.3">
      <c r="A2259" t="s">
        <v>1442</v>
      </c>
      <c r="B2259">
        <v>35.409999999999997</v>
      </c>
      <c r="C2259">
        <v>5.68</v>
      </c>
      <c r="D2259" t="s">
        <v>2380</v>
      </c>
      <c r="E2259" t="s">
        <v>2380</v>
      </c>
      <c r="F2259" t="s">
        <v>2380</v>
      </c>
      <c r="G2259" t="s">
        <v>2381</v>
      </c>
      <c r="H2259" t="s">
        <v>2380</v>
      </c>
      <c r="I2259" s="9">
        <f>IF(MedExam_Table[[#This Row],[NumberOfMajorSurgeries]]="No major surgery",0,MedExam_Table[[#This Row],[NumberOfMajorSurgeries]])</f>
        <v>0</v>
      </c>
      <c r="J2259" t="str">
        <f>PROPER(MedExam_Table[[#This Row],[Heart Issues]])</f>
        <v>No</v>
      </c>
      <c r="K2259" t="str">
        <f>PROPER(IF(MedExam_Table[[#This Row],[smoker]]= "?","No",MedExam_Table[[#This Row],[smoker]]))</f>
        <v>No</v>
      </c>
      <c r="L2259" t="str">
        <f>IF(MedExam_Table[[#This Row],[BMI]]&lt;18.5,"Underweight",IF(MedExam_Table[[#This Row],[BMI]]&lt;25,"NormalWeight",IF(MedExam_Table[[#This Row],[BMI]]&lt;=30,"OverWeight","Obesity")))</f>
        <v>Obesity</v>
      </c>
      <c r="M2259" t="str">
        <f>IF(MedExam_Table[[#This Row],[HBA1C]]&lt;5.7,"Normal",IF(MedExam_Table[[#This Row],[HBA1C]]&lt;6.4,"Prediabetes","Diabetes"))</f>
        <v>Normal</v>
      </c>
      <c r="N2259" t="str">
        <f>PROPER(MedExam_Table[[#This Row],[Any Transplants]])</f>
        <v>No</v>
      </c>
    </row>
    <row r="2260" spans="1:14" x14ac:dyDescent="0.3">
      <c r="A2260" t="s">
        <v>2280</v>
      </c>
      <c r="B2260">
        <v>50.58</v>
      </c>
      <c r="C2260">
        <v>5.12</v>
      </c>
      <c r="D2260" t="s">
        <v>2380</v>
      </c>
      <c r="E2260" t="s">
        <v>2380</v>
      </c>
      <c r="F2260" t="s">
        <v>2380</v>
      </c>
      <c r="G2260">
        <v>2</v>
      </c>
      <c r="H2260" t="s">
        <v>2382</v>
      </c>
      <c r="I2260" s="9">
        <f>IF(MedExam_Table[[#This Row],[NumberOfMajorSurgeries]]="No major surgery",0,MedExam_Table[[#This Row],[NumberOfMajorSurgeries]])</f>
        <v>2</v>
      </c>
      <c r="J2260" t="str">
        <f>PROPER(MedExam_Table[[#This Row],[Heart Issues]])</f>
        <v>No</v>
      </c>
      <c r="K2260" t="str">
        <f>PROPER(IF(MedExam_Table[[#This Row],[smoker]]= "?","No",MedExam_Table[[#This Row],[smoker]]))</f>
        <v>Yes</v>
      </c>
      <c r="L2260" t="str">
        <f>IF(MedExam_Table[[#This Row],[BMI]]&lt;18.5,"Underweight",IF(MedExam_Table[[#This Row],[BMI]]&lt;25,"NormalWeight",IF(MedExam_Table[[#This Row],[BMI]]&lt;=30,"OverWeight","Obesity")))</f>
        <v>Obesity</v>
      </c>
      <c r="M2260" t="str">
        <f>IF(MedExam_Table[[#This Row],[HBA1C]]&lt;5.7,"Normal",IF(MedExam_Table[[#This Row],[HBA1C]]&lt;6.4,"Prediabetes","Diabetes"))</f>
        <v>Normal</v>
      </c>
      <c r="N2260" t="str">
        <f>PROPER(MedExam_Table[[#This Row],[Any Transplants]])</f>
        <v>No</v>
      </c>
    </row>
    <row r="2261" spans="1:14" x14ac:dyDescent="0.3">
      <c r="A2261" t="s">
        <v>1441</v>
      </c>
      <c r="B2261">
        <v>32.11</v>
      </c>
      <c r="C2261">
        <v>4.75</v>
      </c>
      <c r="D2261" t="s">
        <v>2382</v>
      </c>
      <c r="E2261" t="s">
        <v>2380</v>
      </c>
      <c r="F2261" t="s">
        <v>2380</v>
      </c>
      <c r="G2261">
        <v>2</v>
      </c>
      <c r="H2261" t="s">
        <v>2380</v>
      </c>
      <c r="I2261" s="9">
        <f>IF(MedExam_Table[[#This Row],[NumberOfMajorSurgeries]]="No major surgery",0,MedExam_Table[[#This Row],[NumberOfMajorSurgeries]])</f>
        <v>2</v>
      </c>
      <c r="J2261" t="str">
        <f>PROPER(MedExam_Table[[#This Row],[Heart Issues]])</f>
        <v>Yes</v>
      </c>
      <c r="K2261" t="str">
        <f>PROPER(IF(MedExam_Table[[#This Row],[smoker]]= "?","No",MedExam_Table[[#This Row],[smoker]]))</f>
        <v>No</v>
      </c>
      <c r="L2261" t="str">
        <f>IF(MedExam_Table[[#This Row],[BMI]]&lt;18.5,"Underweight",IF(MedExam_Table[[#This Row],[BMI]]&lt;25,"NormalWeight",IF(MedExam_Table[[#This Row],[BMI]]&lt;=30,"OverWeight","Obesity")))</f>
        <v>Obesity</v>
      </c>
      <c r="M2261" t="str">
        <f>IF(MedExam_Table[[#This Row],[HBA1C]]&lt;5.7,"Normal",IF(MedExam_Table[[#This Row],[HBA1C]]&lt;6.4,"Prediabetes","Diabetes"))</f>
        <v>Normal</v>
      </c>
      <c r="N2261" t="str">
        <f>PROPER(MedExam_Table[[#This Row],[Any Transplants]])</f>
        <v>No</v>
      </c>
    </row>
    <row r="2262" spans="1:14" x14ac:dyDescent="0.3">
      <c r="A2262" t="s">
        <v>1440</v>
      </c>
      <c r="B2262">
        <v>34.479999999999997</v>
      </c>
      <c r="C2262">
        <v>6.31</v>
      </c>
      <c r="D2262" t="s">
        <v>2380</v>
      </c>
      <c r="E2262" t="s">
        <v>2380</v>
      </c>
      <c r="F2262" t="s">
        <v>2383</v>
      </c>
      <c r="G2262">
        <v>1</v>
      </c>
      <c r="H2262" t="s">
        <v>2380</v>
      </c>
      <c r="I2262" s="9">
        <f>IF(MedExam_Table[[#This Row],[NumberOfMajorSurgeries]]="No major surgery",0,MedExam_Table[[#This Row],[NumberOfMajorSurgeries]])</f>
        <v>1</v>
      </c>
      <c r="J2262" t="str">
        <f>PROPER(MedExam_Table[[#This Row],[Heart Issues]])</f>
        <v>No</v>
      </c>
      <c r="K2262" t="str">
        <f>PROPER(IF(MedExam_Table[[#This Row],[smoker]]= "?","No",MedExam_Table[[#This Row],[smoker]]))</f>
        <v>No</v>
      </c>
      <c r="L2262" t="str">
        <f>IF(MedExam_Table[[#This Row],[BMI]]&lt;18.5,"Underweight",IF(MedExam_Table[[#This Row],[BMI]]&lt;25,"NormalWeight",IF(MedExam_Table[[#This Row],[BMI]]&lt;=30,"OverWeight","Obesity")))</f>
        <v>Obesity</v>
      </c>
      <c r="M2262" t="str">
        <f>IF(MedExam_Table[[#This Row],[HBA1C]]&lt;5.7,"Normal",IF(MedExam_Table[[#This Row],[HBA1C]]&lt;6.4,"Prediabetes","Diabetes"))</f>
        <v>Prediabetes</v>
      </c>
      <c r="N2262" t="str">
        <f>PROPER(MedExam_Table[[#This Row],[Any Transplants]])</f>
        <v>No</v>
      </c>
    </row>
    <row r="2263" spans="1:14" x14ac:dyDescent="0.3">
      <c r="A2263" t="s">
        <v>1439</v>
      </c>
      <c r="B2263">
        <v>34.39</v>
      </c>
      <c r="C2263">
        <v>6.28</v>
      </c>
      <c r="D2263" t="s">
        <v>2382</v>
      </c>
      <c r="E2263" t="s">
        <v>2380</v>
      </c>
      <c r="F2263" t="s">
        <v>2380</v>
      </c>
      <c r="G2263">
        <v>1</v>
      </c>
      <c r="H2263" t="s">
        <v>2380</v>
      </c>
      <c r="I2263" s="9">
        <f>IF(MedExam_Table[[#This Row],[NumberOfMajorSurgeries]]="No major surgery",0,MedExam_Table[[#This Row],[NumberOfMajorSurgeries]])</f>
        <v>1</v>
      </c>
      <c r="J2263" t="str">
        <f>PROPER(MedExam_Table[[#This Row],[Heart Issues]])</f>
        <v>Yes</v>
      </c>
      <c r="K2263" t="str">
        <f>PROPER(IF(MedExam_Table[[#This Row],[smoker]]= "?","No",MedExam_Table[[#This Row],[smoker]]))</f>
        <v>No</v>
      </c>
      <c r="L2263" t="str">
        <f>IF(MedExam_Table[[#This Row],[BMI]]&lt;18.5,"Underweight",IF(MedExam_Table[[#This Row],[BMI]]&lt;25,"NormalWeight",IF(MedExam_Table[[#This Row],[BMI]]&lt;=30,"OverWeight","Obesity")))</f>
        <v>Obesity</v>
      </c>
      <c r="M2263" t="str">
        <f>IF(MedExam_Table[[#This Row],[HBA1C]]&lt;5.7,"Normal",IF(MedExam_Table[[#This Row],[HBA1C]]&lt;6.4,"Prediabetes","Diabetes"))</f>
        <v>Prediabetes</v>
      </c>
      <c r="N2263" t="str">
        <f>PROPER(MedExam_Table[[#This Row],[Any Transplants]])</f>
        <v>No</v>
      </c>
    </row>
    <row r="2264" spans="1:14" x14ac:dyDescent="0.3">
      <c r="A2264" t="s">
        <v>1438</v>
      </c>
      <c r="B2264">
        <v>26.4</v>
      </c>
      <c r="C2264">
        <v>9.2899999999999991</v>
      </c>
      <c r="D2264" t="s">
        <v>2382</v>
      </c>
      <c r="E2264" t="s">
        <v>2380</v>
      </c>
      <c r="F2264" t="s">
        <v>2383</v>
      </c>
      <c r="G2264">
        <v>1</v>
      </c>
      <c r="H2264" t="s">
        <v>2380</v>
      </c>
      <c r="I2264" s="9">
        <f>IF(MedExam_Table[[#This Row],[NumberOfMajorSurgeries]]="No major surgery",0,MedExam_Table[[#This Row],[NumberOfMajorSurgeries]])</f>
        <v>1</v>
      </c>
      <c r="J2264" t="str">
        <f>PROPER(MedExam_Table[[#This Row],[Heart Issues]])</f>
        <v>Yes</v>
      </c>
      <c r="K2264" t="str">
        <f>PROPER(IF(MedExam_Table[[#This Row],[smoker]]= "?","No",MedExam_Table[[#This Row],[smoker]]))</f>
        <v>No</v>
      </c>
      <c r="L2264" t="str">
        <f>IF(MedExam_Table[[#This Row],[BMI]]&lt;18.5,"Underweight",IF(MedExam_Table[[#This Row],[BMI]]&lt;25,"NormalWeight",IF(MedExam_Table[[#This Row],[BMI]]&lt;=30,"OverWeight","Obesity")))</f>
        <v>OverWeight</v>
      </c>
      <c r="M2264" t="str">
        <f>IF(MedExam_Table[[#This Row],[HBA1C]]&lt;5.7,"Normal",IF(MedExam_Table[[#This Row],[HBA1C]]&lt;6.4,"Prediabetes","Diabetes"))</f>
        <v>Diabetes</v>
      </c>
      <c r="N2264" t="str">
        <f>PROPER(MedExam_Table[[#This Row],[Any Transplants]])</f>
        <v>No</v>
      </c>
    </row>
    <row r="2265" spans="1:14" x14ac:dyDescent="0.3">
      <c r="A2265" t="s">
        <v>1437</v>
      </c>
      <c r="B2265">
        <v>28.1</v>
      </c>
      <c r="C2265">
        <v>5.79</v>
      </c>
      <c r="D2265" t="s">
        <v>2382</v>
      </c>
      <c r="E2265" t="s">
        <v>2380</v>
      </c>
      <c r="F2265" t="s">
        <v>2383</v>
      </c>
      <c r="G2265">
        <v>1</v>
      </c>
      <c r="H2265" t="s">
        <v>2380</v>
      </c>
      <c r="I2265" s="9">
        <f>IF(MedExam_Table[[#This Row],[NumberOfMajorSurgeries]]="No major surgery",0,MedExam_Table[[#This Row],[NumberOfMajorSurgeries]])</f>
        <v>1</v>
      </c>
      <c r="J2265" t="str">
        <f>PROPER(MedExam_Table[[#This Row],[Heart Issues]])</f>
        <v>Yes</v>
      </c>
      <c r="K2265" t="str">
        <f>PROPER(IF(MedExam_Table[[#This Row],[smoker]]= "?","No",MedExam_Table[[#This Row],[smoker]]))</f>
        <v>No</v>
      </c>
      <c r="L2265" t="str">
        <f>IF(MedExam_Table[[#This Row],[BMI]]&lt;18.5,"Underweight",IF(MedExam_Table[[#This Row],[BMI]]&lt;25,"NormalWeight",IF(MedExam_Table[[#This Row],[BMI]]&lt;=30,"OverWeight","Obesity")))</f>
        <v>OverWeight</v>
      </c>
      <c r="M2265" t="str">
        <f>IF(MedExam_Table[[#This Row],[HBA1C]]&lt;5.7,"Normal",IF(MedExam_Table[[#This Row],[HBA1C]]&lt;6.4,"Prediabetes","Diabetes"))</f>
        <v>Prediabetes</v>
      </c>
      <c r="N2265" t="str">
        <f>PROPER(MedExam_Table[[#This Row],[Any Transplants]])</f>
        <v>No</v>
      </c>
    </row>
    <row r="2266" spans="1:14" x14ac:dyDescent="0.3">
      <c r="A2266" t="s">
        <v>1436</v>
      </c>
      <c r="B2266">
        <v>27</v>
      </c>
      <c r="C2266">
        <v>4.54</v>
      </c>
      <c r="D2266" t="s">
        <v>2382</v>
      </c>
      <c r="E2266" t="s">
        <v>2380</v>
      </c>
      <c r="F2266" t="s">
        <v>2380</v>
      </c>
      <c r="G2266">
        <v>1</v>
      </c>
      <c r="H2266" t="s">
        <v>2380</v>
      </c>
      <c r="I2266" s="9">
        <f>IF(MedExam_Table[[#This Row],[NumberOfMajorSurgeries]]="No major surgery",0,MedExam_Table[[#This Row],[NumberOfMajorSurgeries]])</f>
        <v>1</v>
      </c>
      <c r="J2266" t="str">
        <f>PROPER(MedExam_Table[[#This Row],[Heart Issues]])</f>
        <v>Yes</v>
      </c>
      <c r="K2266" t="str">
        <f>PROPER(IF(MedExam_Table[[#This Row],[smoker]]= "?","No",MedExam_Table[[#This Row],[smoker]]))</f>
        <v>No</v>
      </c>
      <c r="L2266" t="str">
        <f>IF(MedExam_Table[[#This Row],[BMI]]&lt;18.5,"Underweight",IF(MedExam_Table[[#This Row],[BMI]]&lt;25,"NormalWeight",IF(MedExam_Table[[#This Row],[BMI]]&lt;=30,"OverWeight","Obesity")))</f>
        <v>OverWeight</v>
      </c>
      <c r="M2266" t="str">
        <f>IF(MedExam_Table[[#This Row],[HBA1C]]&lt;5.7,"Normal",IF(MedExam_Table[[#This Row],[HBA1C]]&lt;6.4,"Prediabetes","Diabetes"))</f>
        <v>Normal</v>
      </c>
      <c r="N2266" t="str">
        <f>PROPER(MedExam_Table[[#This Row],[Any Transplants]])</f>
        <v>No</v>
      </c>
    </row>
    <row r="2267" spans="1:14" x14ac:dyDescent="0.3">
      <c r="A2267" t="s">
        <v>1435</v>
      </c>
      <c r="B2267">
        <v>28.594999999999999</v>
      </c>
      <c r="C2267">
        <v>4.68</v>
      </c>
      <c r="D2267" t="s">
        <v>2382</v>
      </c>
      <c r="E2267" t="s">
        <v>2380</v>
      </c>
      <c r="F2267" t="s">
        <v>2380</v>
      </c>
      <c r="G2267">
        <v>1</v>
      </c>
      <c r="H2267" t="s">
        <v>2380</v>
      </c>
      <c r="I2267" s="9">
        <f>IF(MedExam_Table[[#This Row],[NumberOfMajorSurgeries]]="No major surgery",0,MedExam_Table[[#This Row],[NumberOfMajorSurgeries]])</f>
        <v>1</v>
      </c>
      <c r="J2267" t="str">
        <f>PROPER(MedExam_Table[[#This Row],[Heart Issues]])</f>
        <v>Yes</v>
      </c>
      <c r="K2267" t="str">
        <f>PROPER(IF(MedExam_Table[[#This Row],[smoker]]= "?","No",MedExam_Table[[#This Row],[smoker]]))</f>
        <v>No</v>
      </c>
      <c r="L2267" t="str">
        <f>IF(MedExam_Table[[#This Row],[BMI]]&lt;18.5,"Underweight",IF(MedExam_Table[[#This Row],[BMI]]&lt;25,"NormalWeight",IF(MedExam_Table[[#This Row],[BMI]]&lt;=30,"OverWeight","Obesity")))</f>
        <v>OverWeight</v>
      </c>
      <c r="M2267" t="str">
        <f>IF(MedExam_Table[[#This Row],[HBA1C]]&lt;5.7,"Normal",IF(MedExam_Table[[#This Row],[HBA1C]]&lt;6.4,"Prediabetes","Diabetes"))</f>
        <v>Normal</v>
      </c>
      <c r="N2267" t="str">
        <f>PROPER(MedExam_Table[[#This Row],[Any Transplants]])</f>
        <v>No</v>
      </c>
    </row>
    <row r="2268" spans="1:14" x14ac:dyDescent="0.3">
      <c r="A2268" t="s">
        <v>1434</v>
      </c>
      <c r="B2268">
        <v>36.799999999999997</v>
      </c>
      <c r="C2268">
        <v>5.88</v>
      </c>
      <c r="D2268" t="s">
        <v>2380</v>
      </c>
      <c r="E2268" t="s">
        <v>2380</v>
      </c>
      <c r="F2268" t="s">
        <v>2380</v>
      </c>
      <c r="G2268">
        <v>1</v>
      </c>
      <c r="H2268" t="s">
        <v>2380</v>
      </c>
      <c r="I2268" s="9">
        <f>IF(MedExam_Table[[#This Row],[NumberOfMajorSurgeries]]="No major surgery",0,MedExam_Table[[#This Row],[NumberOfMajorSurgeries]])</f>
        <v>1</v>
      </c>
      <c r="J2268" t="str">
        <f>PROPER(MedExam_Table[[#This Row],[Heart Issues]])</f>
        <v>No</v>
      </c>
      <c r="K2268" t="str">
        <f>PROPER(IF(MedExam_Table[[#This Row],[smoker]]= "?","No",MedExam_Table[[#This Row],[smoker]]))</f>
        <v>No</v>
      </c>
      <c r="L2268" t="str">
        <f>IF(MedExam_Table[[#This Row],[BMI]]&lt;18.5,"Underweight",IF(MedExam_Table[[#This Row],[BMI]]&lt;25,"NormalWeight",IF(MedExam_Table[[#This Row],[BMI]]&lt;=30,"OverWeight","Obesity")))</f>
        <v>Obesity</v>
      </c>
      <c r="M2268" t="str">
        <f>IF(MedExam_Table[[#This Row],[HBA1C]]&lt;5.7,"Normal",IF(MedExam_Table[[#This Row],[HBA1C]]&lt;6.4,"Prediabetes","Diabetes"))</f>
        <v>Prediabetes</v>
      </c>
      <c r="N2268" t="str">
        <f>PROPER(MedExam_Table[[#This Row],[Any Transplants]])</f>
        <v>No</v>
      </c>
    </row>
    <row r="2269" spans="1:14" x14ac:dyDescent="0.3">
      <c r="A2269" t="s">
        <v>1433</v>
      </c>
      <c r="B2269">
        <v>23.75</v>
      </c>
      <c r="C2269">
        <v>5.42</v>
      </c>
      <c r="D2269" t="s">
        <v>2382</v>
      </c>
      <c r="E2269" t="s">
        <v>2380</v>
      </c>
      <c r="F2269" t="s">
        <v>2383</v>
      </c>
      <c r="G2269">
        <v>1</v>
      </c>
      <c r="H2269" t="s">
        <v>2380</v>
      </c>
      <c r="I2269" s="9">
        <f>IF(MedExam_Table[[#This Row],[NumberOfMajorSurgeries]]="No major surgery",0,MedExam_Table[[#This Row],[NumberOfMajorSurgeries]])</f>
        <v>1</v>
      </c>
      <c r="J2269" t="str">
        <f>PROPER(MedExam_Table[[#This Row],[Heart Issues]])</f>
        <v>Yes</v>
      </c>
      <c r="K2269" t="str">
        <f>PROPER(IF(MedExam_Table[[#This Row],[smoker]]= "?","No",MedExam_Table[[#This Row],[smoker]]))</f>
        <v>No</v>
      </c>
      <c r="L2269" t="str">
        <f>IF(MedExam_Table[[#This Row],[BMI]]&lt;18.5,"Underweight",IF(MedExam_Table[[#This Row],[BMI]]&lt;25,"NormalWeight",IF(MedExam_Table[[#This Row],[BMI]]&lt;=30,"OverWeight","Obesity")))</f>
        <v>NormalWeight</v>
      </c>
      <c r="M2269" t="str">
        <f>IF(MedExam_Table[[#This Row],[HBA1C]]&lt;5.7,"Normal",IF(MedExam_Table[[#This Row],[HBA1C]]&lt;6.4,"Prediabetes","Diabetes"))</f>
        <v>Normal</v>
      </c>
      <c r="N2269" t="str">
        <f>PROPER(MedExam_Table[[#This Row],[Any Transplants]])</f>
        <v>No</v>
      </c>
    </row>
    <row r="2270" spans="1:14" x14ac:dyDescent="0.3">
      <c r="A2270" t="s">
        <v>1432</v>
      </c>
      <c r="B2270">
        <v>35.619999999999997</v>
      </c>
      <c r="C2270">
        <v>4.16</v>
      </c>
      <c r="D2270" t="s">
        <v>2380</v>
      </c>
      <c r="E2270" t="s">
        <v>2380</v>
      </c>
      <c r="F2270" t="s">
        <v>2380</v>
      </c>
      <c r="G2270" t="s">
        <v>2381</v>
      </c>
      <c r="H2270" t="s">
        <v>2380</v>
      </c>
      <c r="I2270" s="9">
        <f>IF(MedExam_Table[[#This Row],[NumberOfMajorSurgeries]]="No major surgery",0,MedExam_Table[[#This Row],[NumberOfMajorSurgeries]])</f>
        <v>0</v>
      </c>
      <c r="J2270" t="str">
        <f>PROPER(MedExam_Table[[#This Row],[Heart Issues]])</f>
        <v>No</v>
      </c>
      <c r="K2270" t="str">
        <f>PROPER(IF(MedExam_Table[[#This Row],[smoker]]= "?","No",MedExam_Table[[#This Row],[smoker]]))</f>
        <v>No</v>
      </c>
      <c r="L2270" t="str">
        <f>IF(MedExam_Table[[#This Row],[BMI]]&lt;18.5,"Underweight",IF(MedExam_Table[[#This Row],[BMI]]&lt;25,"NormalWeight",IF(MedExam_Table[[#This Row],[BMI]]&lt;=30,"OverWeight","Obesity")))</f>
        <v>Obesity</v>
      </c>
      <c r="M2270" t="str">
        <f>IF(MedExam_Table[[#This Row],[HBA1C]]&lt;5.7,"Normal",IF(MedExam_Table[[#This Row],[HBA1C]]&lt;6.4,"Prediabetes","Diabetes"))</f>
        <v>Normal</v>
      </c>
      <c r="N2270" t="str">
        <f>PROPER(MedExam_Table[[#This Row],[Any Transplants]])</f>
        <v>No</v>
      </c>
    </row>
    <row r="2271" spans="1:14" x14ac:dyDescent="0.3">
      <c r="A2271" t="s">
        <v>2279</v>
      </c>
      <c r="B2271">
        <v>30.495000000000001</v>
      </c>
      <c r="C2271">
        <v>4.57</v>
      </c>
      <c r="D2271" t="s">
        <v>2382</v>
      </c>
      <c r="E2271" t="s">
        <v>2380</v>
      </c>
      <c r="F2271" t="s">
        <v>2380</v>
      </c>
      <c r="G2271" t="s">
        <v>2381</v>
      </c>
      <c r="H2271" t="s">
        <v>2382</v>
      </c>
      <c r="I2271" s="9">
        <f>IF(MedExam_Table[[#This Row],[NumberOfMajorSurgeries]]="No major surgery",0,MedExam_Table[[#This Row],[NumberOfMajorSurgeries]])</f>
        <v>0</v>
      </c>
      <c r="J2271" t="str">
        <f>PROPER(MedExam_Table[[#This Row],[Heart Issues]])</f>
        <v>Yes</v>
      </c>
      <c r="K2271" t="str">
        <f>PROPER(IF(MedExam_Table[[#This Row],[smoker]]= "?","No",MedExam_Table[[#This Row],[smoker]]))</f>
        <v>Yes</v>
      </c>
      <c r="L2271" t="str">
        <f>IF(MedExam_Table[[#This Row],[BMI]]&lt;18.5,"Underweight",IF(MedExam_Table[[#This Row],[BMI]]&lt;25,"NormalWeight",IF(MedExam_Table[[#This Row],[BMI]]&lt;=30,"OverWeight","Obesity")))</f>
        <v>Obesity</v>
      </c>
      <c r="M2271" t="str">
        <f>IF(MedExam_Table[[#This Row],[HBA1C]]&lt;5.7,"Normal",IF(MedExam_Table[[#This Row],[HBA1C]]&lt;6.4,"Prediabetes","Diabetes"))</f>
        <v>Normal</v>
      </c>
      <c r="N2271" t="str">
        <f>PROPER(MedExam_Table[[#This Row],[Any Transplants]])</f>
        <v>No</v>
      </c>
    </row>
    <row r="2272" spans="1:14" x14ac:dyDescent="0.3">
      <c r="A2272" t="s">
        <v>1431</v>
      </c>
      <c r="B2272">
        <v>30.69</v>
      </c>
      <c r="C2272">
        <v>7.05</v>
      </c>
      <c r="D2272" t="s">
        <v>2382</v>
      </c>
      <c r="E2272" t="s">
        <v>2380</v>
      </c>
      <c r="F2272" t="s">
        <v>2380</v>
      </c>
      <c r="G2272">
        <v>2</v>
      </c>
      <c r="H2272" t="s">
        <v>2380</v>
      </c>
      <c r="I2272" s="9">
        <f>IF(MedExam_Table[[#This Row],[NumberOfMajorSurgeries]]="No major surgery",0,MedExam_Table[[#This Row],[NumberOfMajorSurgeries]])</f>
        <v>2</v>
      </c>
      <c r="J2272" t="str">
        <f>PROPER(MedExam_Table[[#This Row],[Heart Issues]])</f>
        <v>Yes</v>
      </c>
      <c r="K2272" t="str">
        <f>PROPER(IF(MedExam_Table[[#This Row],[smoker]]= "?","No",MedExam_Table[[#This Row],[smoker]]))</f>
        <v>No</v>
      </c>
      <c r="L2272" t="str">
        <f>IF(MedExam_Table[[#This Row],[BMI]]&lt;18.5,"Underweight",IF(MedExam_Table[[#This Row],[BMI]]&lt;25,"NormalWeight",IF(MedExam_Table[[#This Row],[BMI]]&lt;=30,"OverWeight","Obesity")))</f>
        <v>Obesity</v>
      </c>
      <c r="M2272" t="str">
        <f>IF(MedExam_Table[[#This Row],[HBA1C]]&lt;5.7,"Normal",IF(MedExam_Table[[#This Row],[HBA1C]]&lt;6.4,"Prediabetes","Diabetes"))</f>
        <v>Diabetes</v>
      </c>
      <c r="N2272" t="str">
        <f>PROPER(MedExam_Table[[#This Row],[Any Transplants]])</f>
        <v>No</v>
      </c>
    </row>
    <row r="2273" spans="1:14" x14ac:dyDescent="0.3">
      <c r="A2273" t="s">
        <v>1430</v>
      </c>
      <c r="B2273">
        <v>35.799999999999997</v>
      </c>
      <c r="C2273">
        <v>5.63</v>
      </c>
      <c r="D2273" t="s">
        <v>2382</v>
      </c>
      <c r="E2273" t="s">
        <v>2380</v>
      </c>
      <c r="F2273" t="s">
        <v>2380</v>
      </c>
      <c r="G2273">
        <v>2</v>
      </c>
      <c r="H2273" t="s">
        <v>2380</v>
      </c>
      <c r="I2273" s="9">
        <f>IF(MedExam_Table[[#This Row],[NumberOfMajorSurgeries]]="No major surgery",0,MedExam_Table[[#This Row],[NumberOfMajorSurgeries]])</f>
        <v>2</v>
      </c>
      <c r="J2273" t="str">
        <f>PROPER(MedExam_Table[[#This Row],[Heart Issues]])</f>
        <v>Yes</v>
      </c>
      <c r="K2273" t="str">
        <f>PROPER(IF(MedExam_Table[[#This Row],[smoker]]= "?","No",MedExam_Table[[#This Row],[smoker]]))</f>
        <v>No</v>
      </c>
      <c r="L2273" t="str">
        <f>IF(MedExam_Table[[#This Row],[BMI]]&lt;18.5,"Underweight",IF(MedExam_Table[[#This Row],[BMI]]&lt;25,"NormalWeight",IF(MedExam_Table[[#This Row],[BMI]]&lt;=30,"OverWeight","Obesity")))</f>
        <v>Obesity</v>
      </c>
      <c r="M2273" t="str">
        <f>IF(MedExam_Table[[#This Row],[HBA1C]]&lt;5.7,"Normal",IF(MedExam_Table[[#This Row],[HBA1C]]&lt;6.4,"Prediabetes","Diabetes"))</f>
        <v>Normal</v>
      </c>
      <c r="N2273" t="str">
        <f>PROPER(MedExam_Table[[#This Row],[Any Transplants]])</f>
        <v>No</v>
      </c>
    </row>
    <row r="2274" spans="1:14" x14ac:dyDescent="0.3">
      <c r="A2274" t="s">
        <v>1429</v>
      </c>
      <c r="B2274">
        <v>28.785</v>
      </c>
      <c r="C2274">
        <v>4.24</v>
      </c>
      <c r="D2274" t="s">
        <v>2382</v>
      </c>
      <c r="E2274" t="s">
        <v>2380</v>
      </c>
      <c r="F2274" t="s">
        <v>2380</v>
      </c>
      <c r="G2274">
        <v>2</v>
      </c>
      <c r="H2274" t="s">
        <v>2380</v>
      </c>
      <c r="I2274" s="9">
        <f>IF(MedExam_Table[[#This Row],[NumberOfMajorSurgeries]]="No major surgery",0,MedExam_Table[[#This Row],[NumberOfMajorSurgeries]])</f>
        <v>2</v>
      </c>
      <c r="J2274" t="str">
        <f>PROPER(MedExam_Table[[#This Row],[Heart Issues]])</f>
        <v>Yes</v>
      </c>
      <c r="K2274" t="str">
        <f>PROPER(IF(MedExam_Table[[#This Row],[smoker]]= "?","No",MedExam_Table[[#This Row],[smoker]]))</f>
        <v>No</v>
      </c>
      <c r="L2274" t="str">
        <f>IF(MedExam_Table[[#This Row],[BMI]]&lt;18.5,"Underweight",IF(MedExam_Table[[#This Row],[BMI]]&lt;25,"NormalWeight",IF(MedExam_Table[[#This Row],[BMI]]&lt;=30,"OverWeight","Obesity")))</f>
        <v>OverWeight</v>
      </c>
      <c r="M2274" t="str">
        <f>IF(MedExam_Table[[#This Row],[HBA1C]]&lt;5.7,"Normal",IF(MedExam_Table[[#This Row],[HBA1C]]&lt;6.4,"Prediabetes","Diabetes"))</f>
        <v>Normal</v>
      </c>
      <c r="N2274" t="str">
        <f>PROPER(MedExam_Table[[#This Row],[Any Transplants]])</f>
        <v>No</v>
      </c>
    </row>
    <row r="2275" spans="1:14" x14ac:dyDescent="0.3">
      <c r="A2275" t="s">
        <v>1428</v>
      </c>
      <c r="B2275">
        <v>28.594999999999999</v>
      </c>
      <c r="C2275">
        <v>4.96</v>
      </c>
      <c r="D2275" t="s">
        <v>2382</v>
      </c>
      <c r="E2275" t="s">
        <v>2380</v>
      </c>
      <c r="F2275" t="s">
        <v>2380</v>
      </c>
      <c r="G2275">
        <v>2</v>
      </c>
      <c r="H2275" t="s">
        <v>2380</v>
      </c>
      <c r="I2275" s="9">
        <f>IF(MedExam_Table[[#This Row],[NumberOfMajorSurgeries]]="No major surgery",0,MedExam_Table[[#This Row],[NumberOfMajorSurgeries]])</f>
        <v>2</v>
      </c>
      <c r="J2275" t="str">
        <f>PROPER(MedExam_Table[[#This Row],[Heart Issues]])</f>
        <v>Yes</v>
      </c>
      <c r="K2275" t="str">
        <f>PROPER(IF(MedExam_Table[[#This Row],[smoker]]= "?","No",MedExam_Table[[#This Row],[smoker]]))</f>
        <v>No</v>
      </c>
      <c r="L2275" t="str">
        <f>IF(MedExam_Table[[#This Row],[BMI]]&lt;18.5,"Underweight",IF(MedExam_Table[[#This Row],[BMI]]&lt;25,"NormalWeight",IF(MedExam_Table[[#This Row],[BMI]]&lt;=30,"OverWeight","Obesity")))</f>
        <v>OverWeight</v>
      </c>
      <c r="M2275" t="str">
        <f>IF(MedExam_Table[[#This Row],[HBA1C]]&lt;5.7,"Normal",IF(MedExam_Table[[#This Row],[HBA1C]]&lt;6.4,"Prediabetes","Diabetes"))</f>
        <v>Normal</v>
      </c>
      <c r="N2275" t="str">
        <f>PROPER(MedExam_Table[[#This Row],[Any Transplants]])</f>
        <v>No</v>
      </c>
    </row>
    <row r="2276" spans="1:14" x14ac:dyDescent="0.3">
      <c r="A2276" t="s">
        <v>1427</v>
      </c>
      <c r="B2276">
        <v>48.75</v>
      </c>
      <c r="C2276">
        <v>4.34</v>
      </c>
      <c r="D2276" t="s">
        <v>2380</v>
      </c>
      <c r="E2276" t="s">
        <v>2380</v>
      </c>
      <c r="F2276" t="s">
        <v>2380</v>
      </c>
      <c r="G2276" t="s">
        <v>2381</v>
      </c>
      <c r="H2276" t="s">
        <v>2380</v>
      </c>
      <c r="I2276" s="9">
        <f>IF(MedExam_Table[[#This Row],[NumberOfMajorSurgeries]]="No major surgery",0,MedExam_Table[[#This Row],[NumberOfMajorSurgeries]])</f>
        <v>0</v>
      </c>
      <c r="J2276" t="str">
        <f>PROPER(MedExam_Table[[#This Row],[Heart Issues]])</f>
        <v>No</v>
      </c>
      <c r="K2276" t="str">
        <f>PROPER(IF(MedExam_Table[[#This Row],[smoker]]= "?","No",MedExam_Table[[#This Row],[smoker]]))</f>
        <v>No</v>
      </c>
      <c r="L2276" t="str">
        <f>IF(MedExam_Table[[#This Row],[BMI]]&lt;18.5,"Underweight",IF(MedExam_Table[[#This Row],[BMI]]&lt;25,"NormalWeight",IF(MedExam_Table[[#This Row],[BMI]]&lt;=30,"OverWeight","Obesity")))</f>
        <v>Obesity</v>
      </c>
      <c r="M2276" t="str">
        <f>IF(MedExam_Table[[#This Row],[HBA1C]]&lt;5.7,"Normal",IF(MedExam_Table[[#This Row],[HBA1C]]&lt;6.4,"Prediabetes","Diabetes"))</f>
        <v>Normal</v>
      </c>
      <c r="N2276" t="str">
        <f>PROPER(MedExam_Table[[#This Row],[Any Transplants]])</f>
        <v>No</v>
      </c>
    </row>
    <row r="2277" spans="1:14" x14ac:dyDescent="0.3">
      <c r="A2277" t="s">
        <v>1426</v>
      </c>
      <c r="B2277">
        <v>28.31</v>
      </c>
      <c r="C2277">
        <v>5.43</v>
      </c>
      <c r="D2277" t="s">
        <v>2382</v>
      </c>
      <c r="E2277" t="s">
        <v>2380</v>
      </c>
      <c r="F2277" t="s">
        <v>2380</v>
      </c>
      <c r="G2277">
        <v>2</v>
      </c>
      <c r="H2277" t="s">
        <v>2380</v>
      </c>
      <c r="I2277" s="9">
        <f>IF(MedExam_Table[[#This Row],[NumberOfMajorSurgeries]]="No major surgery",0,MedExam_Table[[#This Row],[NumberOfMajorSurgeries]])</f>
        <v>2</v>
      </c>
      <c r="J2277" t="str">
        <f>PROPER(MedExam_Table[[#This Row],[Heart Issues]])</f>
        <v>Yes</v>
      </c>
      <c r="K2277" t="str">
        <f>PROPER(IF(MedExam_Table[[#This Row],[smoker]]= "?","No",MedExam_Table[[#This Row],[smoker]]))</f>
        <v>No</v>
      </c>
      <c r="L2277" t="str">
        <f>IF(MedExam_Table[[#This Row],[BMI]]&lt;18.5,"Underweight",IF(MedExam_Table[[#This Row],[BMI]]&lt;25,"NormalWeight",IF(MedExam_Table[[#This Row],[BMI]]&lt;=30,"OverWeight","Obesity")))</f>
        <v>OverWeight</v>
      </c>
      <c r="M2277" t="str">
        <f>IF(MedExam_Table[[#This Row],[HBA1C]]&lt;5.7,"Normal",IF(MedExam_Table[[#This Row],[HBA1C]]&lt;6.4,"Prediabetes","Diabetes"))</f>
        <v>Normal</v>
      </c>
      <c r="N2277" t="str">
        <f>PROPER(MedExam_Table[[#This Row],[Any Transplants]])</f>
        <v>No</v>
      </c>
    </row>
    <row r="2278" spans="1:14" x14ac:dyDescent="0.3">
      <c r="A2278" t="s">
        <v>1425</v>
      </c>
      <c r="B2278">
        <v>38.39</v>
      </c>
      <c r="C2278">
        <v>8.33</v>
      </c>
      <c r="D2278" t="s">
        <v>2382</v>
      </c>
      <c r="E2278" t="s">
        <v>2380</v>
      </c>
      <c r="F2278" t="s">
        <v>2380</v>
      </c>
      <c r="G2278">
        <v>1</v>
      </c>
      <c r="H2278" t="s">
        <v>2380</v>
      </c>
      <c r="I2278" s="9">
        <f>IF(MedExam_Table[[#This Row],[NumberOfMajorSurgeries]]="No major surgery",0,MedExam_Table[[#This Row],[NumberOfMajorSurgeries]])</f>
        <v>1</v>
      </c>
      <c r="J2278" t="str">
        <f>PROPER(MedExam_Table[[#This Row],[Heart Issues]])</f>
        <v>Yes</v>
      </c>
      <c r="K2278" t="str">
        <f>PROPER(IF(MedExam_Table[[#This Row],[smoker]]= "?","No",MedExam_Table[[#This Row],[smoker]]))</f>
        <v>No</v>
      </c>
      <c r="L2278" t="str">
        <f>IF(MedExam_Table[[#This Row],[BMI]]&lt;18.5,"Underweight",IF(MedExam_Table[[#This Row],[BMI]]&lt;25,"NormalWeight",IF(MedExam_Table[[#This Row],[BMI]]&lt;=30,"OverWeight","Obesity")))</f>
        <v>Obesity</v>
      </c>
      <c r="M2278" t="str">
        <f>IF(MedExam_Table[[#This Row],[HBA1C]]&lt;5.7,"Normal",IF(MedExam_Table[[#This Row],[HBA1C]]&lt;6.4,"Prediabetes","Diabetes"))</f>
        <v>Diabetes</v>
      </c>
      <c r="N2278" t="str">
        <f>PROPER(MedExam_Table[[#This Row],[Any Transplants]])</f>
        <v>No</v>
      </c>
    </row>
    <row r="2279" spans="1:14" x14ac:dyDescent="0.3">
      <c r="A2279" t="s">
        <v>1424</v>
      </c>
      <c r="B2279">
        <v>25.87</v>
      </c>
      <c r="C2279">
        <v>5.63</v>
      </c>
      <c r="D2279" t="s">
        <v>2382</v>
      </c>
      <c r="E2279" t="s">
        <v>2380</v>
      </c>
      <c r="F2279" t="s">
        <v>2380</v>
      </c>
      <c r="G2279">
        <v>1</v>
      </c>
      <c r="H2279" t="s">
        <v>2380</v>
      </c>
      <c r="I2279" s="9">
        <f>IF(MedExam_Table[[#This Row],[NumberOfMajorSurgeries]]="No major surgery",0,MedExam_Table[[#This Row],[NumberOfMajorSurgeries]])</f>
        <v>1</v>
      </c>
      <c r="J2279" t="str">
        <f>PROPER(MedExam_Table[[#This Row],[Heart Issues]])</f>
        <v>Yes</v>
      </c>
      <c r="K2279" t="str">
        <f>PROPER(IF(MedExam_Table[[#This Row],[smoker]]= "?","No",MedExam_Table[[#This Row],[smoker]]))</f>
        <v>No</v>
      </c>
      <c r="L2279" t="str">
        <f>IF(MedExam_Table[[#This Row],[BMI]]&lt;18.5,"Underweight",IF(MedExam_Table[[#This Row],[BMI]]&lt;25,"NormalWeight",IF(MedExam_Table[[#This Row],[BMI]]&lt;=30,"OverWeight","Obesity")))</f>
        <v>OverWeight</v>
      </c>
      <c r="M2279" t="str">
        <f>IF(MedExam_Table[[#This Row],[HBA1C]]&lt;5.7,"Normal",IF(MedExam_Table[[#This Row],[HBA1C]]&lt;6.4,"Prediabetes","Diabetes"))</f>
        <v>Normal</v>
      </c>
      <c r="N2279" t="str">
        <f>PROPER(MedExam_Table[[#This Row],[Any Transplants]])</f>
        <v>No</v>
      </c>
    </row>
    <row r="2280" spans="1:14" x14ac:dyDescent="0.3">
      <c r="A2280" t="s">
        <v>1423</v>
      </c>
      <c r="B2280">
        <v>43.7</v>
      </c>
      <c r="C2280">
        <v>7.23</v>
      </c>
      <c r="D2280" t="s">
        <v>2380</v>
      </c>
      <c r="E2280" t="s">
        <v>2380</v>
      </c>
      <c r="F2280" t="s">
        <v>2380</v>
      </c>
      <c r="G2280" t="s">
        <v>2381</v>
      </c>
      <c r="H2280" t="s">
        <v>2380</v>
      </c>
      <c r="I2280" s="9">
        <f>IF(MedExam_Table[[#This Row],[NumberOfMajorSurgeries]]="No major surgery",0,MedExam_Table[[#This Row],[NumberOfMajorSurgeries]])</f>
        <v>0</v>
      </c>
      <c r="J2280" t="str">
        <f>PROPER(MedExam_Table[[#This Row],[Heart Issues]])</f>
        <v>No</v>
      </c>
      <c r="K2280" t="str">
        <f>PROPER(IF(MedExam_Table[[#This Row],[smoker]]= "?","No",MedExam_Table[[#This Row],[smoker]]))</f>
        <v>No</v>
      </c>
      <c r="L2280" t="str">
        <f>IF(MedExam_Table[[#This Row],[BMI]]&lt;18.5,"Underweight",IF(MedExam_Table[[#This Row],[BMI]]&lt;25,"NormalWeight",IF(MedExam_Table[[#This Row],[BMI]]&lt;=30,"OverWeight","Obesity")))</f>
        <v>Obesity</v>
      </c>
      <c r="M2280" t="str">
        <f>IF(MedExam_Table[[#This Row],[HBA1C]]&lt;5.7,"Normal",IF(MedExam_Table[[#This Row],[HBA1C]]&lt;6.4,"Prediabetes","Diabetes"))</f>
        <v>Diabetes</v>
      </c>
      <c r="N2280" t="str">
        <f>PROPER(MedExam_Table[[#This Row],[Any Transplants]])</f>
        <v>No</v>
      </c>
    </row>
    <row r="2281" spans="1:14" x14ac:dyDescent="0.3">
      <c r="A2281" t="s">
        <v>1422</v>
      </c>
      <c r="B2281">
        <v>40.945</v>
      </c>
      <c r="C2281">
        <v>10.57</v>
      </c>
      <c r="D2281" t="s">
        <v>2380</v>
      </c>
      <c r="E2281" t="s">
        <v>2380</v>
      </c>
      <c r="F2281" t="s">
        <v>2380</v>
      </c>
      <c r="G2281" t="s">
        <v>2381</v>
      </c>
      <c r="H2281" t="s">
        <v>2380</v>
      </c>
      <c r="I2281" s="9">
        <f>IF(MedExam_Table[[#This Row],[NumberOfMajorSurgeries]]="No major surgery",0,MedExam_Table[[#This Row],[NumberOfMajorSurgeries]])</f>
        <v>0</v>
      </c>
      <c r="J2281" t="str">
        <f>PROPER(MedExam_Table[[#This Row],[Heart Issues]])</f>
        <v>No</v>
      </c>
      <c r="K2281" t="str">
        <f>PROPER(IF(MedExam_Table[[#This Row],[smoker]]= "?","No",MedExam_Table[[#This Row],[smoker]]))</f>
        <v>No</v>
      </c>
      <c r="L2281" t="str">
        <f>IF(MedExam_Table[[#This Row],[BMI]]&lt;18.5,"Underweight",IF(MedExam_Table[[#This Row],[BMI]]&lt;25,"NormalWeight",IF(MedExam_Table[[#This Row],[BMI]]&lt;=30,"OverWeight","Obesity")))</f>
        <v>Obesity</v>
      </c>
      <c r="M2281" t="str">
        <f>IF(MedExam_Table[[#This Row],[HBA1C]]&lt;5.7,"Normal",IF(MedExam_Table[[#This Row],[HBA1C]]&lt;6.4,"Prediabetes","Diabetes"))</f>
        <v>Diabetes</v>
      </c>
      <c r="N2281" t="str">
        <f>PROPER(MedExam_Table[[#This Row],[Any Transplants]])</f>
        <v>No</v>
      </c>
    </row>
    <row r="2282" spans="1:14" x14ac:dyDescent="0.3">
      <c r="A2282" t="s">
        <v>2278</v>
      </c>
      <c r="B2282">
        <v>48.31</v>
      </c>
      <c r="C2282">
        <v>9.58</v>
      </c>
      <c r="D2282" t="s">
        <v>2382</v>
      </c>
      <c r="E2282" t="s">
        <v>2380</v>
      </c>
      <c r="F2282" t="s">
        <v>2380</v>
      </c>
      <c r="G2282">
        <v>2</v>
      </c>
      <c r="H2282" t="s">
        <v>2382</v>
      </c>
      <c r="I2282" s="9">
        <f>IF(MedExam_Table[[#This Row],[NumberOfMajorSurgeries]]="No major surgery",0,MedExam_Table[[#This Row],[NumberOfMajorSurgeries]])</f>
        <v>2</v>
      </c>
      <c r="J2282" t="str">
        <f>PROPER(MedExam_Table[[#This Row],[Heart Issues]])</f>
        <v>Yes</v>
      </c>
      <c r="K2282" t="str">
        <f>PROPER(IF(MedExam_Table[[#This Row],[smoker]]= "?","No",MedExam_Table[[#This Row],[smoker]]))</f>
        <v>Yes</v>
      </c>
      <c r="L2282" t="str">
        <f>IF(MedExam_Table[[#This Row],[BMI]]&lt;18.5,"Underweight",IF(MedExam_Table[[#This Row],[BMI]]&lt;25,"NormalWeight",IF(MedExam_Table[[#This Row],[BMI]]&lt;=30,"OverWeight","Obesity")))</f>
        <v>Obesity</v>
      </c>
      <c r="M2282" t="str">
        <f>IF(MedExam_Table[[#This Row],[HBA1C]]&lt;5.7,"Normal",IF(MedExam_Table[[#This Row],[HBA1C]]&lt;6.4,"Prediabetes","Diabetes"))</f>
        <v>Diabetes</v>
      </c>
      <c r="N2282" t="str">
        <f>PROPER(MedExam_Table[[#This Row],[Any Transplants]])</f>
        <v>No</v>
      </c>
    </row>
    <row r="2283" spans="1:14" x14ac:dyDescent="0.3">
      <c r="A2283" t="s">
        <v>1421</v>
      </c>
      <c r="B2283">
        <v>27.94</v>
      </c>
      <c r="C2283">
        <v>7.92</v>
      </c>
      <c r="D2283" t="s">
        <v>2380</v>
      </c>
      <c r="E2283" t="s">
        <v>2380</v>
      </c>
      <c r="F2283" t="s">
        <v>2380</v>
      </c>
      <c r="G2283" t="s">
        <v>2381</v>
      </c>
      <c r="H2283" t="s">
        <v>2380</v>
      </c>
      <c r="I2283" s="9">
        <f>IF(MedExam_Table[[#This Row],[NumberOfMajorSurgeries]]="No major surgery",0,MedExam_Table[[#This Row],[NumberOfMajorSurgeries]])</f>
        <v>0</v>
      </c>
      <c r="J2283" t="str">
        <f>PROPER(MedExam_Table[[#This Row],[Heart Issues]])</f>
        <v>No</v>
      </c>
      <c r="K2283" t="str">
        <f>PROPER(IF(MedExam_Table[[#This Row],[smoker]]= "?","No",MedExam_Table[[#This Row],[smoker]]))</f>
        <v>No</v>
      </c>
      <c r="L2283" t="str">
        <f>IF(MedExam_Table[[#This Row],[BMI]]&lt;18.5,"Underweight",IF(MedExam_Table[[#This Row],[BMI]]&lt;25,"NormalWeight",IF(MedExam_Table[[#This Row],[BMI]]&lt;=30,"OverWeight","Obesity")))</f>
        <v>OverWeight</v>
      </c>
      <c r="M2283" t="str">
        <f>IF(MedExam_Table[[#This Row],[HBA1C]]&lt;5.7,"Normal",IF(MedExam_Table[[#This Row],[HBA1C]]&lt;6.4,"Prediabetes","Diabetes"))</f>
        <v>Diabetes</v>
      </c>
      <c r="N2283" t="str">
        <f>PROPER(MedExam_Table[[#This Row],[Any Transplants]])</f>
        <v>No</v>
      </c>
    </row>
    <row r="2284" spans="1:14" x14ac:dyDescent="0.3">
      <c r="A2284" t="s">
        <v>1420</v>
      </c>
      <c r="B2284">
        <v>31.9</v>
      </c>
      <c r="C2284">
        <v>10.119999999999999</v>
      </c>
      <c r="D2284" t="s">
        <v>2380</v>
      </c>
      <c r="E2284" t="s">
        <v>2380</v>
      </c>
      <c r="F2284" t="s">
        <v>2380</v>
      </c>
      <c r="G2284">
        <v>2</v>
      </c>
      <c r="H2284" t="s">
        <v>2380</v>
      </c>
      <c r="I2284" s="9">
        <f>IF(MedExam_Table[[#This Row],[NumberOfMajorSurgeries]]="No major surgery",0,MedExam_Table[[#This Row],[NumberOfMajorSurgeries]])</f>
        <v>2</v>
      </c>
      <c r="J2284" t="str">
        <f>PROPER(MedExam_Table[[#This Row],[Heart Issues]])</f>
        <v>No</v>
      </c>
      <c r="K2284" t="str">
        <f>PROPER(IF(MedExam_Table[[#This Row],[smoker]]= "?","No",MedExam_Table[[#This Row],[smoker]]))</f>
        <v>No</v>
      </c>
      <c r="L2284" t="str">
        <f>IF(MedExam_Table[[#This Row],[BMI]]&lt;18.5,"Underweight",IF(MedExam_Table[[#This Row],[BMI]]&lt;25,"NormalWeight",IF(MedExam_Table[[#This Row],[BMI]]&lt;=30,"OverWeight","Obesity")))</f>
        <v>Obesity</v>
      </c>
      <c r="M2284" t="str">
        <f>IF(MedExam_Table[[#This Row],[HBA1C]]&lt;5.7,"Normal",IF(MedExam_Table[[#This Row],[HBA1C]]&lt;6.4,"Prediabetes","Diabetes"))</f>
        <v>Diabetes</v>
      </c>
      <c r="N2284" t="str">
        <f>PROPER(MedExam_Table[[#This Row],[Any Transplants]])</f>
        <v>No</v>
      </c>
    </row>
    <row r="2285" spans="1:14" x14ac:dyDescent="0.3">
      <c r="A2285" t="s">
        <v>1419</v>
      </c>
      <c r="B2285">
        <v>31.64</v>
      </c>
      <c r="C2285">
        <v>7.91</v>
      </c>
      <c r="D2285" t="s">
        <v>2380</v>
      </c>
      <c r="E2285" t="s">
        <v>2380</v>
      </c>
      <c r="F2285" t="s">
        <v>2380</v>
      </c>
      <c r="G2285" t="s">
        <v>2381</v>
      </c>
      <c r="H2285" t="s">
        <v>2380</v>
      </c>
      <c r="I2285" s="9">
        <f>IF(MedExam_Table[[#This Row],[NumberOfMajorSurgeries]]="No major surgery",0,MedExam_Table[[#This Row],[NumberOfMajorSurgeries]])</f>
        <v>0</v>
      </c>
      <c r="J2285" t="str">
        <f>PROPER(MedExam_Table[[#This Row],[Heart Issues]])</f>
        <v>No</v>
      </c>
      <c r="K2285" t="str">
        <f>PROPER(IF(MedExam_Table[[#This Row],[smoker]]= "?","No",MedExam_Table[[#This Row],[smoker]]))</f>
        <v>No</v>
      </c>
      <c r="L2285" t="str">
        <f>IF(MedExam_Table[[#This Row],[BMI]]&lt;18.5,"Underweight",IF(MedExam_Table[[#This Row],[BMI]]&lt;25,"NormalWeight",IF(MedExam_Table[[#This Row],[BMI]]&lt;=30,"OverWeight","Obesity")))</f>
        <v>Obesity</v>
      </c>
      <c r="M2285" t="str">
        <f>IF(MedExam_Table[[#This Row],[HBA1C]]&lt;5.7,"Normal",IF(MedExam_Table[[#This Row],[HBA1C]]&lt;6.4,"Prediabetes","Diabetes"))</f>
        <v>Diabetes</v>
      </c>
      <c r="N2285" t="str">
        <f>PROPER(MedExam_Table[[#This Row],[Any Transplants]])</f>
        <v>No</v>
      </c>
    </row>
    <row r="2286" spans="1:14" x14ac:dyDescent="0.3">
      <c r="A2286" t="s">
        <v>1418</v>
      </c>
      <c r="B2286">
        <v>46.7</v>
      </c>
      <c r="C2286">
        <v>10.9</v>
      </c>
      <c r="D2286" t="s">
        <v>2380</v>
      </c>
      <c r="E2286" t="s">
        <v>2380</v>
      </c>
      <c r="F2286" t="s">
        <v>2380</v>
      </c>
      <c r="G2286" t="s">
        <v>2381</v>
      </c>
      <c r="H2286" t="s">
        <v>2380</v>
      </c>
      <c r="I2286" s="9">
        <f>IF(MedExam_Table[[#This Row],[NumberOfMajorSurgeries]]="No major surgery",0,MedExam_Table[[#This Row],[NumberOfMajorSurgeries]])</f>
        <v>0</v>
      </c>
      <c r="J2286" t="str">
        <f>PROPER(MedExam_Table[[#This Row],[Heart Issues]])</f>
        <v>No</v>
      </c>
      <c r="K2286" t="str">
        <f>PROPER(IF(MedExam_Table[[#This Row],[smoker]]= "?","No",MedExam_Table[[#This Row],[smoker]]))</f>
        <v>No</v>
      </c>
      <c r="L2286" t="str">
        <f>IF(MedExam_Table[[#This Row],[BMI]]&lt;18.5,"Underweight",IF(MedExam_Table[[#This Row],[BMI]]&lt;25,"NormalWeight",IF(MedExam_Table[[#This Row],[BMI]]&lt;=30,"OverWeight","Obesity")))</f>
        <v>Obesity</v>
      </c>
      <c r="M2286" t="str">
        <f>IF(MedExam_Table[[#This Row],[HBA1C]]&lt;5.7,"Normal",IF(MedExam_Table[[#This Row],[HBA1C]]&lt;6.4,"Prediabetes","Diabetes"))</f>
        <v>Diabetes</v>
      </c>
      <c r="N2286" t="str">
        <f>PROPER(MedExam_Table[[#This Row],[Any Transplants]])</f>
        <v>No</v>
      </c>
    </row>
    <row r="2287" spans="1:14" x14ac:dyDescent="0.3">
      <c r="A2287" t="s">
        <v>1417</v>
      </c>
      <c r="B2287">
        <v>18.335000000000001</v>
      </c>
      <c r="C2287">
        <v>11.83</v>
      </c>
      <c r="D2287" t="s">
        <v>2380</v>
      </c>
      <c r="E2287" t="s">
        <v>2380</v>
      </c>
      <c r="F2287" t="s">
        <v>2380</v>
      </c>
      <c r="G2287" t="s">
        <v>2381</v>
      </c>
      <c r="H2287" t="s">
        <v>2380</v>
      </c>
      <c r="I2287" s="9">
        <f>IF(MedExam_Table[[#This Row],[NumberOfMajorSurgeries]]="No major surgery",0,MedExam_Table[[#This Row],[NumberOfMajorSurgeries]])</f>
        <v>0</v>
      </c>
      <c r="J2287" t="str">
        <f>PROPER(MedExam_Table[[#This Row],[Heart Issues]])</f>
        <v>No</v>
      </c>
      <c r="K2287" t="str">
        <f>PROPER(IF(MedExam_Table[[#This Row],[smoker]]= "?","No",MedExam_Table[[#This Row],[smoker]]))</f>
        <v>No</v>
      </c>
      <c r="L2287" t="str">
        <f>IF(MedExam_Table[[#This Row],[BMI]]&lt;18.5,"Underweight",IF(MedExam_Table[[#This Row],[BMI]]&lt;25,"NormalWeight",IF(MedExam_Table[[#This Row],[BMI]]&lt;=30,"OverWeight","Obesity")))</f>
        <v>Underweight</v>
      </c>
      <c r="M2287" t="str">
        <f>IF(MedExam_Table[[#This Row],[HBA1C]]&lt;5.7,"Normal",IF(MedExam_Table[[#This Row],[HBA1C]]&lt;6.4,"Prediabetes","Diabetes"))</f>
        <v>Diabetes</v>
      </c>
      <c r="N2287" t="str">
        <f>PROPER(MedExam_Table[[#This Row],[Any Transplants]])</f>
        <v>No</v>
      </c>
    </row>
    <row r="2288" spans="1:14" x14ac:dyDescent="0.3">
      <c r="A2288" t="s">
        <v>1416</v>
      </c>
      <c r="B2288">
        <v>31.24</v>
      </c>
      <c r="C2288">
        <v>7.42</v>
      </c>
      <c r="D2288" t="s">
        <v>2382</v>
      </c>
      <c r="E2288" t="s">
        <v>2380</v>
      </c>
      <c r="F2288" t="s">
        <v>2380</v>
      </c>
      <c r="G2288">
        <v>2</v>
      </c>
      <c r="H2288" t="s">
        <v>2380</v>
      </c>
      <c r="I2288" s="9">
        <f>IF(MedExam_Table[[#This Row],[NumberOfMajorSurgeries]]="No major surgery",0,MedExam_Table[[#This Row],[NumberOfMajorSurgeries]])</f>
        <v>2</v>
      </c>
      <c r="J2288" t="str">
        <f>PROPER(MedExam_Table[[#This Row],[Heart Issues]])</f>
        <v>Yes</v>
      </c>
      <c r="K2288" t="str">
        <f>PROPER(IF(MedExam_Table[[#This Row],[smoker]]= "?","No",MedExam_Table[[#This Row],[smoker]]))</f>
        <v>No</v>
      </c>
      <c r="L2288" t="str">
        <f>IF(MedExam_Table[[#This Row],[BMI]]&lt;18.5,"Underweight",IF(MedExam_Table[[#This Row],[BMI]]&lt;25,"NormalWeight",IF(MedExam_Table[[#This Row],[BMI]]&lt;=30,"OverWeight","Obesity")))</f>
        <v>Obesity</v>
      </c>
      <c r="M2288" t="str">
        <f>IF(MedExam_Table[[#This Row],[HBA1C]]&lt;5.7,"Normal",IF(MedExam_Table[[#This Row],[HBA1C]]&lt;6.4,"Prediabetes","Diabetes"))</f>
        <v>Diabetes</v>
      </c>
      <c r="N2288" t="str">
        <f>PROPER(MedExam_Table[[#This Row],[Any Transplants]])</f>
        <v>No</v>
      </c>
    </row>
    <row r="2289" spans="1:14" x14ac:dyDescent="0.3">
      <c r="A2289" t="s">
        <v>1415</v>
      </c>
      <c r="B2289">
        <v>39.22</v>
      </c>
      <c r="C2289">
        <v>5.62</v>
      </c>
      <c r="D2289" t="s">
        <v>2382</v>
      </c>
      <c r="E2289" t="s">
        <v>2380</v>
      </c>
      <c r="F2289" t="s">
        <v>2380</v>
      </c>
      <c r="G2289">
        <v>1</v>
      </c>
      <c r="H2289" t="s">
        <v>2380</v>
      </c>
      <c r="I2289" s="9">
        <f>IF(MedExam_Table[[#This Row],[NumberOfMajorSurgeries]]="No major surgery",0,MedExam_Table[[#This Row],[NumberOfMajorSurgeries]])</f>
        <v>1</v>
      </c>
      <c r="J2289" t="str">
        <f>PROPER(MedExam_Table[[#This Row],[Heart Issues]])</f>
        <v>Yes</v>
      </c>
      <c r="K2289" t="str">
        <f>PROPER(IF(MedExam_Table[[#This Row],[smoker]]= "?","No",MedExam_Table[[#This Row],[smoker]]))</f>
        <v>No</v>
      </c>
      <c r="L2289" t="str">
        <f>IF(MedExam_Table[[#This Row],[BMI]]&lt;18.5,"Underweight",IF(MedExam_Table[[#This Row],[BMI]]&lt;25,"NormalWeight",IF(MedExam_Table[[#This Row],[BMI]]&lt;=30,"OverWeight","Obesity")))</f>
        <v>Obesity</v>
      </c>
      <c r="M2289" t="str">
        <f>IF(MedExam_Table[[#This Row],[HBA1C]]&lt;5.7,"Normal",IF(MedExam_Table[[#This Row],[HBA1C]]&lt;6.4,"Prediabetes","Diabetes"))</f>
        <v>Normal</v>
      </c>
      <c r="N2289" t="str">
        <f>PROPER(MedExam_Table[[#This Row],[Any Transplants]])</f>
        <v>No</v>
      </c>
    </row>
    <row r="2290" spans="1:14" x14ac:dyDescent="0.3">
      <c r="A2290" t="s">
        <v>1414</v>
      </c>
      <c r="B2290">
        <v>24.414999999999999</v>
      </c>
      <c r="C2290">
        <v>7.16</v>
      </c>
      <c r="D2290" t="s">
        <v>2380</v>
      </c>
      <c r="E2290" t="s">
        <v>2380</v>
      </c>
      <c r="F2290" t="s">
        <v>2380</v>
      </c>
      <c r="G2290" t="s">
        <v>2381</v>
      </c>
      <c r="H2290" t="s">
        <v>2380</v>
      </c>
      <c r="I2290" s="9">
        <f>IF(MedExam_Table[[#This Row],[NumberOfMajorSurgeries]]="No major surgery",0,MedExam_Table[[#This Row],[NumberOfMajorSurgeries]])</f>
        <v>0</v>
      </c>
      <c r="J2290" t="str">
        <f>PROPER(MedExam_Table[[#This Row],[Heart Issues]])</f>
        <v>No</v>
      </c>
      <c r="K2290" t="str">
        <f>PROPER(IF(MedExam_Table[[#This Row],[smoker]]= "?","No",MedExam_Table[[#This Row],[smoker]]))</f>
        <v>No</v>
      </c>
      <c r="L2290" t="str">
        <f>IF(MedExam_Table[[#This Row],[BMI]]&lt;18.5,"Underweight",IF(MedExam_Table[[#This Row],[BMI]]&lt;25,"NormalWeight",IF(MedExam_Table[[#This Row],[BMI]]&lt;=30,"OverWeight","Obesity")))</f>
        <v>NormalWeight</v>
      </c>
      <c r="M2290" t="str">
        <f>IF(MedExam_Table[[#This Row],[HBA1C]]&lt;5.7,"Normal",IF(MedExam_Table[[#This Row],[HBA1C]]&lt;6.4,"Prediabetes","Diabetes"))</f>
        <v>Diabetes</v>
      </c>
      <c r="N2290" t="str">
        <f>PROPER(MedExam_Table[[#This Row],[Any Transplants]])</f>
        <v>No</v>
      </c>
    </row>
    <row r="2291" spans="1:14" x14ac:dyDescent="0.3">
      <c r="A2291" t="s">
        <v>1413</v>
      </c>
      <c r="B2291">
        <v>32.299999999999997</v>
      </c>
      <c r="C2291">
        <v>9.89</v>
      </c>
      <c r="D2291" t="s">
        <v>2380</v>
      </c>
      <c r="E2291" t="s">
        <v>2380</v>
      </c>
      <c r="F2291" t="s">
        <v>2380</v>
      </c>
      <c r="G2291" t="s">
        <v>2381</v>
      </c>
      <c r="H2291" t="s">
        <v>2380</v>
      </c>
      <c r="I2291" s="9">
        <f>IF(MedExam_Table[[#This Row],[NumberOfMajorSurgeries]]="No major surgery",0,MedExam_Table[[#This Row],[NumberOfMajorSurgeries]])</f>
        <v>0</v>
      </c>
      <c r="J2291" t="str">
        <f>PROPER(MedExam_Table[[#This Row],[Heart Issues]])</f>
        <v>No</v>
      </c>
      <c r="K2291" t="str">
        <f>PROPER(IF(MedExam_Table[[#This Row],[smoker]]= "?","No",MedExam_Table[[#This Row],[smoker]]))</f>
        <v>No</v>
      </c>
      <c r="L2291" t="str">
        <f>IF(MedExam_Table[[#This Row],[BMI]]&lt;18.5,"Underweight",IF(MedExam_Table[[#This Row],[BMI]]&lt;25,"NormalWeight",IF(MedExam_Table[[#This Row],[BMI]]&lt;=30,"OverWeight","Obesity")))</f>
        <v>Obesity</v>
      </c>
      <c r="M2291" t="str">
        <f>IF(MedExam_Table[[#This Row],[HBA1C]]&lt;5.7,"Normal",IF(MedExam_Table[[#This Row],[HBA1C]]&lt;6.4,"Prediabetes","Diabetes"))</f>
        <v>Diabetes</v>
      </c>
      <c r="N2291" t="str">
        <f>PROPER(MedExam_Table[[#This Row],[Any Transplants]])</f>
        <v>No</v>
      </c>
    </row>
    <row r="2292" spans="1:14" x14ac:dyDescent="0.3">
      <c r="A2292" t="s">
        <v>1412</v>
      </c>
      <c r="B2292">
        <v>39.94</v>
      </c>
      <c r="C2292">
        <v>5.14</v>
      </c>
      <c r="D2292" t="s">
        <v>2380</v>
      </c>
      <c r="E2292" t="s">
        <v>2380</v>
      </c>
      <c r="F2292" t="s">
        <v>2380</v>
      </c>
      <c r="G2292" t="s">
        <v>2381</v>
      </c>
      <c r="H2292" t="s">
        <v>2380</v>
      </c>
      <c r="I2292" s="9">
        <f>IF(MedExam_Table[[#This Row],[NumberOfMajorSurgeries]]="No major surgery",0,MedExam_Table[[#This Row],[NumberOfMajorSurgeries]])</f>
        <v>0</v>
      </c>
      <c r="J2292" t="str">
        <f>PROPER(MedExam_Table[[#This Row],[Heart Issues]])</f>
        <v>No</v>
      </c>
      <c r="K2292" t="str">
        <f>PROPER(IF(MedExam_Table[[#This Row],[smoker]]= "?","No",MedExam_Table[[#This Row],[smoker]]))</f>
        <v>No</v>
      </c>
      <c r="L2292" t="str">
        <f>IF(MedExam_Table[[#This Row],[BMI]]&lt;18.5,"Underweight",IF(MedExam_Table[[#This Row],[BMI]]&lt;25,"NormalWeight",IF(MedExam_Table[[#This Row],[BMI]]&lt;=30,"OverWeight","Obesity")))</f>
        <v>Obesity</v>
      </c>
      <c r="M2292" t="str">
        <f>IF(MedExam_Table[[#This Row],[HBA1C]]&lt;5.7,"Normal",IF(MedExam_Table[[#This Row],[HBA1C]]&lt;6.4,"Prediabetes","Diabetes"))</f>
        <v>Normal</v>
      </c>
      <c r="N2292" t="str">
        <f>PROPER(MedExam_Table[[#This Row],[Any Transplants]])</f>
        <v>No</v>
      </c>
    </row>
    <row r="2293" spans="1:14" x14ac:dyDescent="0.3">
      <c r="A2293" t="s">
        <v>2277</v>
      </c>
      <c r="B2293">
        <v>48.99</v>
      </c>
      <c r="C2293">
        <v>9.7799999999999994</v>
      </c>
      <c r="D2293" t="s">
        <v>2382</v>
      </c>
      <c r="E2293" t="s">
        <v>2380</v>
      </c>
      <c r="F2293" t="s">
        <v>2380</v>
      </c>
      <c r="G2293">
        <v>1</v>
      </c>
      <c r="H2293" t="s">
        <v>2382</v>
      </c>
      <c r="I2293" s="9">
        <f>IF(MedExam_Table[[#This Row],[NumberOfMajorSurgeries]]="No major surgery",0,MedExam_Table[[#This Row],[NumberOfMajorSurgeries]])</f>
        <v>1</v>
      </c>
      <c r="J2293" t="str">
        <f>PROPER(MedExam_Table[[#This Row],[Heart Issues]])</f>
        <v>Yes</v>
      </c>
      <c r="K2293" t="str">
        <f>PROPER(IF(MedExam_Table[[#This Row],[smoker]]= "?","No",MedExam_Table[[#This Row],[smoker]]))</f>
        <v>Yes</v>
      </c>
      <c r="L2293" t="str">
        <f>IF(MedExam_Table[[#This Row],[BMI]]&lt;18.5,"Underweight",IF(MedExam_Table[[#This Row],[BMI]]&lt;25,"NormalWeight",IF(MedExam_Table[[#This Row],[BMI]]&lt;=30,"OverWeight","Obesity")))</f>
        <v>Obesity</v>
      </c>
      <c r="M2293" t="str">
        <f>IF(MedExam_Table[[#This Row],[HBA1C]]&lt;5.7,"Normal",IF(MedExam_Table[[#This Row],[HBA1C]]&lt;6.4,"Prediabetes","Diabetes"))</f>
        <v>Diabetes</v>
      </c>
      <c r="N2293" t="str">
        <f>PROPER(MedExam_Table[[#This Row],[Any Transplants]])</f>
        <v>No</v>
      </c>
    </row>
    <row r="2294" spans="1:14" x14ac:dyDescent="0.3">
      <c r="A2294" t="s">
        <v>1411</v>
      </c>
      <c r="B2294">
        <v>30</v>
      </c>
      <c r="C2294">
        <v>5.61</v>
      </c>
      <c r="D2294" t="s">
        <v>2382</v>
      </c>
      <c r="E2294" t="s">
        <v>2380</v>
      </c>
      <c r="F2294" t="s">
        <v>2383</v>
      </c>
      <c r="G2294">
        <v>1</v>
      </c>
      <c r="H2294" t="s">
        <v>2380</v>
      </c>
      <c r="I2294" s="9">
        <f>IF(MedExam_Table[[#This Row],[NumberOfMajorSurgeries]]="No major surgery",0,MedExam_Table[[#This Row],[NumberOfMajorSurgeries]])</f>
        <v>1</v>
      </c>
      <c r="J2294" t="str">
        <f>PROPER(MedExam_Table[[#This Row],[Heart Issues]])</f>
        <v>Yes</v>
      </c>
      <c r="K2294" t="str">
        <f>PROPER(IF(MedExam_Table[[#This Row],[smoker]]= "?","No",MedExam_Table[[#This Row],[smoker]]))</f>
        <v>No</v>
      </c>
      <c r="L2294" t="str">
        <f>IF(MedExam_Table[[#This Row],[BMI]]&lt;18.5,"Underweight",IF(MedExam_Table[[#This Row],[BMI]]&lt;25,"NormalWeight",IF(MedExam_Table[[#This Row],[BMI]]&lt;=30,"OverWeight","Obesity")))</f>
        <v>OverWeight</v>
      </c>
      <c r="M2294" t="str">
        <f>IF(MedExam_Table[[#This Row],[HBA1C]]&lt;5.7,"Normal",IF(MedExam_Table[[#This Row],[HBA1C]]&lt;6.4,"Prediabetes","Diabetes"))</f>
        <v>Normal</v>
      </c>
      <c r="N2294" t="str">
        <f>PROPER(MedExam_Table[[#This Row],[Any Transplants]])</f>
        <v>No</v>
      </c>
    </row>
    <row r="2295" spans="1:14" x14ac:dyDescent="0.3">
      <c r="A2295" t="s">
        <v>1410</v>
      </c>
      <c r="B2295">
        <v>35.340000000000003</v>
      </c>
      <c r="C2295">
        <v>5.51</v>
      </c>
      <c r="D2295" t="s">
        <v>2382</v>
      </c>
      <c r="E2295" t="s">
        <v>2380</v>
      </c>
      <c r="F2295" t="s">
        <v>2383</v>
      </c>
      <c r="G2295">
        <v>1</v>
      </c>
      <c r="H2295" t="s">
        <v>2380</v>
      </c>
      <c r="I2295" s="9">
        <f>IF(MedExam_Table[[#This Row],[NumberOfMajorSurgeries]]="No major surgery",0,MedExam_Table[[#This Row],[NumberOfMajorSurgeries]])</f>
        <v>1</v>
      </c>
      <c r="J2295" t="str">
        <f>PROPER(MedExam_Table[[#This Row],[Heart Issues]])</f>
        <v>Yes</v>
      </c>
      <c r="K2295" t="str">
        <f>PROPER(IF(MedExam_Table[[#This Row],[smoker]]= "?","No",MedExam_Table[[#This Row],[smoker]]))</f>
        <v>No</v>
      </c>
      <c r="L2295" t="str">
        <f>IF(MedExam_Table[[#This Row],[BMI]]&lt;18.5,"Underweight",IF(MedExam_Table[[#This Row],[BMI]]&lt;25,"NormalWeight",IF(MedExam_Table[[#This Row],[BMI]]&lt;=30,"OverWeight","Obesity")))</f>
        <v>Obesity</v>
      </c>
      <c r="M2295" t="str">
        <f>IF(MedExam_Table[[#This Row],[HBA1C]]&lt;5.7,"Normal",IF(MedExam_Table[[#This Row],[HBA1C]]&lt;6.4,"Prediabetes","Diabetes"))</f>
        <v>Normal</v>
      </c>
      <c r="N2295" t="str">
        <f>PROPER(MedExam_Table[[#This Row],[Any Transplants]])</f>
        <v>No</v>
      </c>
    </row>
    <row r="2296" spans="1:14" x14ac:dyDescent="0.3">
      <c r="A2296" t="s">
        <v>1409</v>
      </c>
      <c r="B2296">
        <v>32.204999999999998</v>
      </c>
      <c r="C2296">
        <v>8.3800000000000008</v>
      </c>
      <c r="D2296" t="s">
        <v>2382</v>
      </c>
      <c r="E2296" t="s">
        <v>2380</v>
      </c>
      <c r="F2296" t="s">
        <v>2380</v>
      </c>
      <c r="G2296">
        <v>2</v>
      </c>
      <c r="H2296" t="s">
        <v>2380</v>
      </c>
      <c r="I2296" s="9">
        <f>IF(MedExam_Table[[#This Row],[NumberOfMajorSurgeries]]="No major surgery",0,MedExam_Table[[#This Row],[NumberOfMajorSurgeries]])</f>
        <v>2</v>
      </c>
      <c r="J2296" t="str">
        <f>PROPER(MedExam_Table[[#This Row],[Heart Issues]])</f>
        <v>Yes</v>
      </c>
      <c r="K2296" t="str">
        <f>PROPER(IF(MedExam_Table[[#This Row],[smoker]]= "?","No",MedExam_Table[[#This Row],[smoker]]))</f>
        <v>No</v>
      </c>
      <c r="L2296" t="str">
        <f>IF(MedExam_Table[[#This Row],[BMI]]&lt;18.5,"Underweight",IF(MedExam_Table[[#This Row],[BMI]]&lt;25,"NormalWeight",IF(MedExam_Table[[#This Row],[BMI]]&lt;=30,"OverWeight","Obesity")))</f>
        <v>Obesity</v>
      </c>
      <c r="M2296" t="str">
        <f>IF(MedExam_Table[[#This Row],[HBA1C]]&lt;5.7,"Normal",IF(MedExam_Table[[#This Row],[HBA1C]]&lt;6.4,"Prediabetes","Diabetes"))</f>
        <v>Diabetes</v>
      </c>
      <c r="N2296" t="str">
        <f>PROPER(MedExam_Table[[#This Row],[Any Transplants]])</f>
        <v>No</v>
      </c>
    </row>
    <row r="2297" spans="1:14" x14ac:dyDescent="0.3">
      <c r="A2297" t="s">
        <v>1408</v>
      </c>
      <c r="B2297">
        <v>33.880000000000003</v>
      </c>
      <c r="C2297">
        <v>4.68</v>
      </c>
      <c r="D2297" t="s">
        <v>2380</v>
      </c>
      <c r="E2297" t="s">
        <v>2382</v>
      </c>
      <c r="F2297" t="s">
        <v>2380</v>
      </c>
      <c r="G2297">
        <v>1</v>
      </c>
      <c r="H2297" t="s">
        <v>2380</v>
      </c>
      <c r="I2297" s="9">
        <f>IF(MedExam_Table[[#This Row],[NumberOfMajorSurgeries]]="No major surgery",0,MedExam_Table[[#This Row],[NumberOfMajorSurgeries]])</f>
        <v>1</v>
      </c>
      <c r="J2297" t="str">
        <f>PROPER(MedExam_Table[[#This Row],[Heart Issues]])</f>
        <v>No</v>
      </c>
      <c r="K2297" t="str">
        <f>PROPER(IF(MedExam_Table[[#This Row],[smoker]]= "?","No",MedExam_Table[[#This Row],[smoker]]))</f>
        <v>No</v>
      </c>
      <c r="L2297" t="str">
        <f>IF(MedExam_Table[[#This Row],[BMI]]&lt;18.5,"Underweight",IF(MedExam_Table[[#This Row],[BMI]]&lt;25,"NormalWeight",IF(MedExam_Table[[#This Row],[BMI]]&lt;=30,"OverWeight","Obesity")))</f>
        <v>Obesity</v>
      </c>
      <c r="M2297" t="str">
        <f>IF(MedExam_Table[[#This Row],[HBA1C]]&lt;5.7,"Normal",IF(MedExam_Table[[#This Row],[HBA1C]]&lt;6.4,"Prediabetes","Diabetes"))</f>
        <v>Normal</v>
      </c>
      <c r="N2297" t="str">
        <f>PROPER(MedExam_Table[[#This Row],[Any Transplants]])</f>
        <v>Yes</v>
      </c>
    </row>
    <row r="2298" spans="1:14" x14ac:dyDescent="0.3">
      <c r="A2298" t="s">
        <v>1407</v>
      </c>
      <c r="B2298">
        <v>26.63</v>
      </c>
      <c r="C2298">
        <v>4.3600000000000003</v>
      </c>
      <c r="D2298" t="s">
        <v>2382</v>
      </c>
      <c r="E2298" t="s">
        <v>2380</v>
      </c>
      <c r="F2298" t="s">
        <v>2380</v>
      </c>
      <c r="G2298">
        <v>2</v>
      </c>
      <c r="H2298" t="s">
        <v>2380</v>
      </c>
      <c r="I2298" s="9">
        <f>IF(MedExam_Table[[#This Row],[NumberOfMajorSurgeries]]="No major surgery",0,MedExam_Table[[#This Row],[NumberOfMajorSurgeries]])</f>
        <v>2</v>
      </c>
      <c r="J2298" t="str">
        <f>PROPER(MedExam_Table[[#This Row],[Heart Issues]])</f>
        <v>Yes</v>
      </c>
      <c r="K2298" t="str">
        <f>PROPER(IF(MedExam_Table[[#This Row],[smoker]]= "?","No",MedExam_Table[[#This Row],[smoker]]))</f>
        <v>No</v>
      </c>
      <c r="L2298" t="str">
        <f>IF(MedExam_Table[[#This Row],[BMI]]&lt;18.5,"Underweight",IF(MedExam_Table[[#This Row],[BMI]]&lt;25,"NormalWeight",IF(MedExam_Table[[#This Row],[BMI]]&lt;=30,"OverWeight","Obesity")))</f>
        <v>OverWeight</v>
      </c>
      <c r="M2298" t="str">
        <f>IF(MedExam_Table[[#This Row],[HBA1C]]&lt;5.7,"Normal",IF(MedExam_Table[[#This Row],[HBA1C]]&lt;6.4,"Prediabetes","Diabetes"))</f>
        <v>Normal</v>
      </c>
      <c r="N2298" t="str">
        <f>PROPER(MedExam_Table[[#This Row],[Any Transplants]])</f>
        <v>No</v>
      </c>
    </row>
    <row r="2299" spans="1:14" x14ac:dyDescent="0.3">
      <c r="A2299" t="s">
        <v>1406</v>
      </c>
      <c r="B2299">
        <v>28.7</v>
      </c>
      <c r="C2299">
        <v>7.74</v>
      </c>
      <c r="D2299" t="s">
        <v>2380</v>
      </c>
      <c r="E2299" t="s">
        <v>2380</v>
      </c>
      <c r="F2299" t="s">
        <v>2380</v>
      </c>
      <c r="G2299" t="s">
        <v>2381</v>
      </c>
      <c r="H2299" t="s">
        <v>2380</v>
      </c>
      <c r="I2299" s="9">
        <f>IF(MedExam_Table[[#This Row],[NumberOfMajorSurgeries]]="No major surgery",0,MedExam_Table[[#This Row],[NumberOfMajorSurgeries]])</f>
        <v>0</v>
      </c>
      <c r="J2299" t="str">
        <f>PROPER(MedExam_Table[[#This Row],[Heart Issues]])</f>
        <v>No</v>
      </c>
      <c r="K2299" t="str">
        <f>PROPER(IF(MedExam_Table[[#This Row],[smoker]]= "?","No",MedExam_Table[[#This Row],[smoker]]))</f>
        <v>No</v>
      </c>
      <c r="L2299" t="str">
        <f>IF(MedExam_Table[[#This Row],[BMI]]&lt;18.5,"Underweight",IF(MedExam_Table[[#This Row],[BMI]]&lt;25,"NormalWeight",IF(MedExam_Table[[#This Row],[BMI]]&lt;=30,"OverWeight","Obesity")))</f>
        <v>OverWeight</v>
      </c>
      <c r="M2299" t="str">
        <f>IF(MedExam_Table[[#This Row],[HBA1C]]&lt;5.7,"Normal",IF(MedExam_Table[[#This Row],[HBA1C]]&lt;6.4,"Prediabetes","Diabetes"))</f>
        <v>Diabetes</v>
      </c>
      <c r="N2299" t="str">
        <f>PROPER(MedExam_Table[[#This Row],[Any Transplants]])</f>
        <v>No</v>
      </c>
    </row>
    <row r="2300" spans="1:14" x14ac:dyDescent="0.3">
      <c r="A2300" t="s">
        <v>1405</v>
      </c>
      <c r="B2300">
        <v>25.65</v>
      </c>
      <c r="C2300">
        <v>4.05</v>
      </c>
      <c r="D2300" t="s">
        <v>2382</v>
      </c>
      <c r="E2300" t="s">
        <v>2380</v>
      </c>
      <c r="F2300" t="s">
        <v>2380</v>
      </c>
      <c r="G2300">
        <v>2</v>
      </c>
      <c r="H2300" t="s">
        <v>2380</v>
      </c>
      <c r="I2300" s="9">
        <f>IF(MedExam_Table[[#This Row],[NumberOfMajorSurgeries]]="No major surgery",0,MedExam_Table[[#This Row],[NumberOfMajorSurgeries]])</f>
        <v>2</v>
      </c>
      <c r="J2300" t="str">
        <f>PROPER(MedExam_Table[[#This Row],[Heart Issues]])</f>
        <v>Yes</v>
      </c>
      <c r="K2300" t="str">
        <f>PROPER(IF(MedExam_Table[[#This Row],[smoker]]= "?","No",MedExam_Table[[#This Row],[smoker]]))</f>
        <v>No</v>
      </c>
      <c r="L2300" t="str">
        <f>IF(MedExam_Table[[#This Row],[BMI]]&lt;18.5,"Underweight",IF(MedExam_Table[[#This Row],[BMI]]&lt;25,"NormalWeight",IF(MedExam_Table[[#This Row],[BMI]]&lt;=30,"OverWeight","Obesity")))</f>
        <v>OverWeight</v>
      </c>
      <c r="M2300" t="str">
        <f>IF(MedExam_Table[[#This Row],[HBA1C]]&lt;5.7,"Normal",IF(MedExam_Table[[#This Row],[HBA1C]]&lt;6.4,"Prediabetes","Diabetes"))</f>
        <v>Normal</v>
      </c>
      <c r="N2300" t="str">
        <f>PROPER(MedExam_Table[[#This Row],[Any Transplants]])</f>
        <v>No</v>
      </c>
    </row>
    <row r="2301" spans="1:14" x14ac:dyDescent="0.3">
      <c r="A2301" t="s">
        <v>1404</v>
      </c>
      <c r="B2301">
        <v>36.384999999999998</v>
      </c>
      <c r="C2301">
        <v>11.49</v>
      </c>
      <c r="D2301" t="s">
        <v>2380</v>
      </c>
      <c r="E2301" t="s">
        <v>2380</v>
      </c>
      <c r="F2301" t="s">
        <v>2380</v>
      </c>
      <c r="G2301" t="s">
        <v>2381</v>
      </c>
      <c r="H2301" t="s">
        <v>2380</v>
      </c>
      <c r="I2301" s="9">
        <f>IF(MedExam_Table[[#This Row],[NumberOfMajorSurgeries]]="No major surgery",0,MedExam_Table[[#This Row],[NumberOfMajorSurgeries]])</f>
        <v>0</v>
      </c>
      <c r="J2301" t="str">
        <f>PROPER(MedExam_Table[[#This Row],[Heart Issues]])</f>
        <v>No</v>
      </c>
      <c r="K2301" t="str">
        <f>PROPER(IF(MedExam_Table[[#This Row],[smoker]]= "?","No",MedExam_Table[[#This Row],[smoker]]))</f>
        <v>No</v>
      </c>
      <c r="L2301" t="str">
        <f>IF(MedExam_Table[[#This Row],[BMI]]&lt;18.5,"Underweight",IF(MedExam_Table[[#This Row],[BMI]]&lt;25,"NormalWeight",IF(MedExam_Table[[#This Row],[BMI]]&lt;=30,"OverWeight","Obesity")))</f>
        <v>Obesity</v>
      </c>
      <c r="M2301" t="str">
        <f>IF(MedExam_Table[[#This Row],[HBA1C]]&lt;5.7,"Normal",IF(MedExam_Table[[#This Row],[HBA1C]]&lt;6.4,"Prediabetes","Diabetes"))</f>
        <v>Diabetes</v>
      </c>
      <c r="N2301" t="str">
        <f>PROPER(MedExam_Table[[#This Row],[Any Transplants]])</f>
        <v>No</v>
      </c>
    </row>
    <row r="2302" spans="1:14" x14ac:dyDescent="0.3">
      <c r="A2302" t="s">
        <v>1403</v>
      </c>
      <c r="B2302">
        <v>34.69</v>
      </c>
      <c r="C2302">
        <v>5.65</v>
      </c>
      <c r="D2302" t="s">
        <v>2380</v>
      </c>
      <c r="E2302" t="s">
        <v>2380</v>
      </c>
      <c r="F2302" t="s">
        <v>2380</v>
      </c>
      <c r="G2302" t="s">
        <v>2381</v>
      </c>
      <c r="H2302" t="s">
        <v>2380</v>
      </c>
      <c r="I2302" s="9">
        <f>IF(MedExam_Table[[#This Row],[NumberOfMajorSurgeries]]="No major surgery",0,MedExam_Table[[#This Row],[NumberOfMajorSurgeries]])</f>
        <v>0</v>
      </c>
      <c r="J2302" t="str">
        <f>PROPER(MedExam_Table[[#This Row],[Heart Issues]])</f>
        <v>No</v>
      </c>
      <c r="K2302" t="str">
        <f>PROPER(IF(MedExam_Table[[#This Row],[smoker]]= "?","No",MedExam_Table[[#This Row],[smoker]]))</f>
        <v>No</v>
      </c>
      <c r="L2302" t="str">
        <f>IF(MedExam_Table[[#This Row],[BMI]]&lt;18.5,"Underweight",IF(MedExam_Table[[#This Row],[BMI]]&lt;25,"NormalWeight",IF(MedExam_Table[[#This Row],[BMI]]&lt;=30,"OverWeight","Obesity")))</f>
        <v>Obesity</v>
      </c>
      <c r="M2302" t="str">
        <f>IF(MedExam_Table[[#This Row],[HBA1C]]&lt;5.7,"Normal",IF(MedExam_Table[[#This Row],[HBA1C]]&lt;6.4,"Prediabetes","Diabetes"))</f>
        <v>Normal</v>
      </c>
      <c r="N2302" t="str">
        <f>PROPER(MedExam_Table[[#This Row],[Any Transplants]])</f>
        <v>No</v>
      </c>
    </row>
    <row r="2303" spans="1:14" x14ac:dyDescent="0.3">
      <c r="A2303" t="s">
        <v>1402</v>
      </c>
      <c r="B2303">
        <v>37.68</v>
      </c>
      <c r="C2303">
        <v>4.29</v>
      </c>
      <c r="D2303" t="s">
        <v>2382</v>
      </c>
      <c r="E2303" t="s">
        <v>2380</v>
      </c>
      <c r="F2303" t="s">
        <v>2380</v>
      </c>
      <c r="G2303" t="s">
        <v>2381</v>
      </c>
      <c r="H2303" t="s">
        <v>2380</v>
      </c>
      <c r="I2303" s="9">
        <f>IF(MedExam_Table[[#This Row],[NumberOfMajorSurgeries]]="No major surgery",0,MedExam_Table[[#This Row],[NumberOfMajorSurgeries]])</f>
        <v>0</v>
      </c>
      <c r="J2303" t="str">
        <f>PROPER(MedExam_Table[[#This Row],[Heart Issues]])</f>
        <v>Yes</v>
      </c>
      <c r="K2303" t="str">
        <f>PROPER(IF(MedExam_Table[[#This Row],[smoker]]= "?","No",MedExam_Table[[#This Row],[smoker]]))</f>
        <v>No</v>
      </c>
      <c r="L2303" t="str">
        <f>IF(MedExam_Table[[#This Row],[BMI]]&lt;18.5,"Underweight",IF(MedExam_Table[[#This Row],[BMI]]&lt;25,"NormalWeight",IF(MedExam_Table[[#This Row],[BMI]]&lt;=30,"OverWeight","Obesity")))</f>
        <v>Obesity</v>
      </c>
      <c r="M2303" t="str">
        <f>IF(MedExam_Table[[#This Row],[HBA1C]]&lt;5.7,"Normal",IF(MedExam_Table[[#This Row],[HBA1C]]&lt;6.4,"Prediabetes","Diabetes"))</f>
        <v>Normal</v>
      </c>
      <c r="N2303" t="str">
        <f>PROPER(MedExam_Table[[#This Row],[Any Transplants]])</f>
        <v>No</v>
      </c>
    </row>
    <row r="2304" spans="1:14" x14ac:dyDescent="0.3">
      <c r="A2304" t="s">
        <v>2276</v>
      </c>
      <c r="B2304">
        <v>38.39</v>
      </c>
      <c r="C2304">
        <v>4.1100000000000003</v>
      </c>
      <c r="D2304" t="s">
        <v>2382</v>
      </c>
      <c r="E2304" t="s">
        <v>2380</v>
      </c>
      <c r="F2304" t="s">
        <v>2380</v>
      </c>
      <c r="G2304" t="s">
        <v>2381</v>
      </c>
      <c r="H2304" t="s">
        <v>2382</v>
      </c>
      <c r="I2304" s="9">
        <f>IF(MedExam_Table[[#This Row],[NumberOfMajorSurgeries]]="No major surgery",0,MedExam_Table[[#This Row],[NumberOfMajorSurgeries]])</f>
        <v>0</v>
      </c>
      <c r="J2304" t="str">
        <f>PROPER(MedExam_Table[[#This Row],[Heart Issues]])</f>
        <v>Yes</v>
      </c>
      <c r="K2304" t="str">
        <f>PROPER(IF(MedExam_Table[[#This Row],[smoker]]= "?","No",MedExam_Table[[#This Row],[smoker]]))</f>
        <v>Yes</v>
      </c>
      <c r="L2304" t="str">
        <f>IF(MedExam_Table[[#This Row],[BMI]]&lt;18.5,"Underweight",IF(MedExam_Table[[#This Row],[BMI]]&lt;25,"NormalWeight",IF(MedExam_Table[[#This Row],[BMI]]&lt;=30,"OverWeight","Obesity")))</f>
        <v>Obesity</v>
      </c>
      <c r="M2304" t="str">
        <f>IF(MedExam_Table[[#This Row],[HBA1C]]&lt;5.7,"Normal",IF(MedExam_Table[[#This Row],[HBA1C]]&lt;6.4,"Prediabetes","Diabetes"))</f>
        <v>Normal</v>
      </c>
      <c r="N2304" t="str">
        <f>PROPER(MedExam_Table[[#This Row],[Any Transplants]])</f>
        <v>No</v>
      </c>
    </row>
    <row r="2305" spans="1:14" x14ac:dyDescent="0.3">
      <c r="A2305" t="s">
        <v>1401</v>
      </c>
      <c r="B2305">
        <v>35.49</v>
      </c>
      <c r="C2305">
        <v>4.74</v>
      </c>
      <c r="D2305" t="s">
        <v>2382</v>
      </c>
      <c r="E2305" t="s">
        <v>2380</v>
      </c>
      <c r="F2305" t="s">
        <v>2383</v>
      </c>
      <c r="G2305">
        <v>1</v>
      </c>
      <c r="H2305" t="s">
        <v>2380</v>
      </c>
      <c r="I2305" s="9">
        <f>IF(MedExam_Table[[#This Row],[NumberOfMajorSurgeries]]="No major surgery",0,MedExam_Table[[#This Row],[NumberOfMajorSurgeries]])</f>
        <v>1</v>
      </c>
      <c r="J2305" t="str">
        <f>PROPER(MedExam_Table[[#This Row],[Heart Issues]])</f>
        <v>Yes</v>
      </c>
      <c r="K2305" t="str">
        <f>PROPER(IF(MedExam_Table[[#This Row],[smoker]]= "?","No",MedExam_Table[[#This Row],[smoker]]))</f>
        <v>No</v>
      </c>
      <c r="L2305" t="str">
        <f>IF(MedExam_Table[[#This Row],[BMI]]&lt;18.5,"Underweight",IF(MedExam_Table[[#This Row],[BMI]]&lt;25,"NormalWeight",IF(MedExam_Table[[#This Row],[BMI]]&lt;=30,"OverWeight","Obesity")))</f>
        <v>Obesity</v>
      </c>
      <c r="M2305" t="str">
        <f>IF(MedExam_Table[[#This Row],[HBA1C]]&lt;5.7,"Normal",IF(MedExam_Table[[#This Row],[HBA1C]]&lt;6.4,"Prediabetes","Diabetes"))</f>
        <v>Normal</v>
      </c>
      <c r="N2305" t="str">
        <f>PROPER(MedExam_Table[[#This Row],[Any Transplants]])</f>
        <v>No</v>
      </c>
    </row>
    <row r="2306" spans="1:14" x14ac:dyDescent="0.3">
      <c r="A2306" t="s">
        <v>1400</v>
      </c>
      <c r="B2306">
        <v>44.7</v>
      </c>
      <c r="C2306">
        <v>7.6</v>
      </c>
      <c r="D2306" t="s">
        <v>2382</v>
      </c>
      <c r="E2306" t="s">
        <v>2380</v>
      </c>
      <c r="F2306" t="s">
        <v>2380</v>
      </c>
      <c r="G2306">
        <v>2</v>
      </c>
      <c r="H2306" t="s">
        <v>2380</v>
      </c>
      <c r="I2306" s="9">
        <f>IF(MedExam_Table[[#This Row],[NumberOfMajorSurgeries]]="No major surgery",0,MedExam_Table[[#This Row],[NumberOfMajorSurgeries]])</f>
        <v>2</v>
      </c>
      <c r="J2306" t="str">
        <f>PROPER(MedExam_Table[[#This Row],[Heart Issues]])</f>
        <v>Yes</v>
      </c>
      <c r="K2306" t="str">
        <f>PROPER(IF(MedExam_Table[[#This Row],[smoker]]= "?","No",MedExam_Table[[#This Row],[smoker]]))</f>
        <v>No</v>
      </c>
      <c r="L2306" t="str">
        <f>IF(MedExam_Table[[#This Row],[BMI]]&lt;18.5,"Underweight",IF(MedExam_Table[[#This Row],[BMI]]&lt;25,"NormalWeight",IF(MedExam_Table[[#This Row],[BMI]]&lt;=30,"OverWeight","Obesity")))</f>
        <v>Obesity</v>
      </c>
      <c r="M2306" t="str">
        <f>IF(MedExam_Table[[#This Row],[HBA1C]]&lt;5.7,"Normal",IF(MedExam_Table[[#This Row],[HBA1C]]&lt;6.4,"Prediabetes","Diabetes"))</f>
        <v>Diabetes</v>
      </c>
      <c r="N2306" t="str">
        <f>PROPER(MedExam_Table[[#This Row],[Any Transplants]])</f>
        <v>No</v>
      </c>
    </row>
    <row r="2307" spans="1:14" x14ac:dyDescent="0.3">
      <c r="A2307" t="s">
        <v>1399</v>
      </c>
      <c r="B2307">
        <v>38.380000000000003</v>
      </c>
      <c r="C2307">
        <v>8.5</v>
      </c>
      <c r="D2307" t="s">
        <v>2382</v>
      </c>
      <c r="E2307" t="s">
        <v>2380</v>
      </c>
      <c r="F2307" t="s">
        <v>2380</v>
      </c>
      <c r="G2307">
        <v>2</v>
      </c>
      <c r="H2307" t="s">
        <v>2380</v>
      </c>
      <c r="I2307" s="9">
        <f>IF(MedExam_Table[[#This Row],[NumberOfMajorSurgeries]]="No major surgery",0,MedExam_Table[[#This Row],[NumberOfMajorSurgeries]])</f>
        <v>2</v>
      </c>
      <c r="J2307" t="str">
        <f>PROPER(MedExam_Table[[#This Row],[Heart Issues]])</f>
        <v>Yes</v>
      </c>
      <c r="K2307" t="str">
        <f>PROPER(IF(MedExam_Table[[#This Row],[smoker]]= "?","No",MedExam_Table[[#This Row],[smoker]]))</f>
        <v>No</v>
      </c>
      <c r="L2307" t="str">
        <f>IF(MedExam_Table[[#This Row],[BMI]]&lt;18.5,"Underweight",IF(MedExam_Table[[#This Row],[BMI]]&lt;25,"NormalWeight",IF(MedExam_Table[[#This Row],[BMI]]&lt;=30,"OverWeight","Obesity")))</f>
        <v>Obesity</v>
      </c>
      <c r="M2307" t="str">
        <f>IF(MedExam_Table[[#This Row],[HBA1C]]&lt;5.7,"Normal",IF(MedExam_Table[[#This Row],[HBA1C]]&lt;6.4,"Prediabetes","Diabetes"))</f>
        <v>Diabetes</v>
      </c>
      <c r="N2307" t="str">
        <f>PROPER(MedExam_Table[[#This Row],[Any Transplants]])</f>
        <v>No</v>
      </c>
    </row>
    <row r="2308" spans="1:14" x14ac:dyDescent="0.3">
      <c r="A2308" t="s">
        <v>1398</v>
      </c>
      <c r="B2308">
        <v>35.244999999999997</v>
      </c>
      <c r="C2308">
        <v>11.22</v>
      </c>
      <c r="D2308" t="s">
        <v>2382</v>
      </c>
      <c r="E2308" t="s">
        <v>2380</v>
      </c>
      <c r="F2308" t="s">
        <v>2380</v>
      </c>
      <c r="G2308" t="s">
        <v>2381</v>
      </c>
      <c r="H2308" t="s">
        <v>2380</v>
      </c>
      <c r="I2308" s="9">
        <f>IF(MedExam_Table[[#This Row],[NumberOfMajorSurgeries]]="No major surgery",0,MedExam_Table[[#This Row],[NumberOfMajorSurgeries]])</f>
        <v>0</v>
      </c>
      <c r="J2308" t="str">
        <f>PROPER(MedExam_Table[[#This Row],[Heart Issues]])</f>
        <v>Yes</v>
      </c>
      <c r="K2308" t="str">
        <f>PROPER(IF(MedExam_Table[[#This Row],[smoker]]= "?","No",MedExam_Table[[#This Row],[smoker]]))</f>
        <v>No</v>
      </c>
      <c r="L2308" t="str">
        <f>IF(MedExam_Table[[#This Row],[BMI]]&lt;18.5,"Underweight",IF(MedExam_Table[[#This Row],[BMI]]&lt;25,"NormalWeight",IF(MedExam_Table[[#This Row],[BMI]]&lt;=30,"OverWeight","Obesity")))</f>
        <v>Obesity</v>
      </c>
      <c r="M2308" t="str">
        <f>IF(MedExam_Table[[#This Row],[HBA1C]]&lt;5.7,"Normal",IF(MedExam_Table[[#This Row],[HBA1C]]&lt;6.4,"Prediabetes","Diabetes"))</f>
        <v>Diabetes</v>
      </c>
      <c r="N2308" t="str">
        <f>PROPER(MedExam_Table[[#This Row],[Any Transplants]])</f>
        <v>No</v>
      </c>
    </row>
    <row r="2309" spans="1:14" x14ac:dyDescent="0.3">
      <c r="A2309" t="s">
        <v>1397</v>
      </c>
      <c r="B2309">
        <v>49.84</v>
      </c>
      <c r="C2309">
        <v>5.0999999999999996</v>
      </c>
      <c r="D2309" t="s">
        <v>2382</v>
      </c>
      <c r="E2309" t="s">
        <v>2380</v>
      </c>
      <c r="F2309" t="s">
        <v>2383</v>
      </c>
      <c r="G2309">
        <v>1</v>
      </c>
      <c r="H2309" t="s">
        <v>2380</v>
      </c>
      <c r="I2309" s="9">
        <f>IF(MedExam_Table[[#This Row],[NumberOfMajorSurgeries]]="No major surgery",0,MedExam_Table[[#This Row],[NumberOfMajorSurgeries]])</f>
        <v>1</v>
      </c>
      <c r="J2309" t="str">
        <f>PROPER(MedExam_Table[[#This Row],[Heart Issues]])</f>
        <v>Yes</v>
      </c>
      <c r="K2309" t="str">
        <f>PROPER(IF(MedExam_Table[[#This Row],[smoker]]= "?","No",MedExam_Table[[#This Row],[smoker]]))</f>
        <v>No</v>
      </c>
      <c r="L2309" t="str">
        <f>IF(MedExam_Table[[#This Row],[BMI]]&lt;18.5,"Underweight",IF(MedExam_Table[[#This Row],[BMI]]&lt;25,"NormalWeight",IF(MedExam_Table[[#This Row],[BMI]]&lt;=30,"OverWeight","Obesity")))</f>
        <v>Obesity</v>
      </c>
      <c r="M2309" t="str">
        <f>IF(MedExam_Table[[#This Row],[HBA1C]]&lt;5.7,"Normal",IF(MedExam_Table[[#This Row],[HBA1C]]&lt;6.4,"Prediabetes","Diabetes"))</f>
        <v>Normal</v>
      </c>
      <c r="N2309" t="str">
        <f>PROPER(MedExam_Table[[#This Row],[Any Transplants]])</f>
        <v>No</v>
      </c>
    </row>
    <row r="2310" spans="1:14" x14ac:dyDescent="0.3">
      <c r="A2310" t="s">
        <v>1396</v>
      </c>
      <c r="B2310">
        <v>49.06</v>
      </c>
      <c r="C2310">
        <v>5.43</v>
      </c>
      <c r="D2310" t="s">
        <v>2382</v>
      </c>
      <c r="E2310" t="s">
        <v>2380</v>
      </c>
      <c r="F2310" t="s">
        <v>2380</v>
      </c>
      <c r="G2310">
        <v>1</v>
      </c>
      <c r="H2310" t="s">
        <v>2380</v>
      </c>
      <c r="I2310" s="9">
        <f>IF(MedExam_Table[[#This Row],[NumberOfMajorSurgeries]]="No major surgery",0,MedExam_Table[[#This Row],[NumberOfMajorSurgeries]])</f>
        <v>1</v>
      </c>
      <c r="J2310" t="str">
        <f>PROPER(MedExam_Table[[#This Row],[Heart Issues]])</f>
        <v>Yes</v>
      </c>
      <c r="K2310" t="str">
        <f>PROPER(IF(MedExam_Table[[#This Row],[smoker]]= "?","No",MedExam_Table[[#This Row],[smoker]]))</f>
        <v>No</v>
      </c>
      <c r="L2310" t="str">
        <f>IF(MedExam_Table[[#This Row],[BMI]]&lt;18.5,"Underweight",IF(MedExam_Table[[#This Row],[BMI]]&lt;25,"NormalWeight",IF(MedExam_Table[[#This Row],[BMI]]&lt;=30,"OverWeight","Obesity")))</f>
        <v>Obesity</v>
      </c>
      <c r="M2310" t="str">
        <f>IF(MedExam_Table[[#This Row],[HBA1C]]&lt;5.7,"Normal",IF(MedExam_Table[[#This Row],[HBA1C]]&lt;6.4,"Prediabetes","Diabetes"))</f>
        <v>Normal</v>
      </c>
      <c r="N2310" t="str">
        <f>PROPER(MedExam_Table[[#This Row],[Any Transplants]])</f>
        <v>No</v>
      </c>
    </row>
    <row r="2311" spans="1:14" x14ac:dyDescent="0.3">
      <c r="A2311" t="s">
        <v>1395</v>
      </c>
      <c r="B2311">
        <v>30.88</v>
      </c>
      <c r="C2311">
        <v>5.82</v>
      </c>
      <c r="D2311" t="s">
        <v>2380</v>
      </c>
      <c r="E2311" t="s">
        <v>2380</v>
      </c>
      <c r="F2311" t="s">
        <v>2380</v>
      </c>
      <c r="G2311">
        <v>2</v>
      </c>
      <c r="H2311" t="s">
        <v>2380</v>
      </c>
      <c r="I2311" s="9">
        <f>IF(MedExam_Table[[#This Row],[NumberOfMajorSurgeries]]="No major surgery",0,MedExam_Table[[#This Row],[NumberOfMajorSurgeries]])</f>
        <v>2</v>
      </c>
      <c r="J2311" t="str">
        <f>PROPER(MedExam_Table[[#This Row],[Heart Issues]])</f>
        <v>No</v>
      </c>
      <c r="K2311" t="str">
        <f>PROPER(IF(MedExam_Table[[#This Row],[smoker]]= "?","No",MedExam_Table[[#This Row],[smoker]]))</f>
        <v>No</v>
      </c>
      <c r="L2311" t="str">
        <f>IF(MedExam_Table[[#This Row],[BMI]]&lt;18.5,"Underweight",IF(MedExam_Table[[#This Row],[BMI]]&lt;25,"NormalWeight",IF(MedExam_Table[[#This Row],[BMI]]&lt;=30,"OverWeight","Obesity")))</f>
        <v>Obesity</v>
      </c>
      <c r="M2311" t="str">
        <f>IF(MedExam_Table[[#This Row],[HBA1C]]&lt;5.7,"Normal",IF(MedExam_Table[[#This Row],[HBA1C]]&lt;6.4,"Prediabetes","Diabetes"))</f>
        <v>Prediabetes</v>
      </c>
      <c r="N2311" t="str">
        <f>PROPER(MedExam_Table[[#This Row],[Any Transplants]])</f>
        <v>No</v>
      </c>
    </row>
    <row r="2312" spans="1:14" x14ac:dyDescent="0.3">
      <c r="A2312" t="s">
        <v>1394</v>
      </c>
      <c r="B2312">
        <v>33.35</v>
      </c>
      <c r="C2312">
        <v>6.05</v>
      </c>
      <c r="D2312" t="s">
        <v>2380</v>
      </c>
      <c r="E2312" t="s">
        <v>2380</v>
      </c>
      <c r="F2312" t="s">
        <v>2383</v>
      </c>
      <c r="G2312">
        <v>1</v>
      </c>
      <c r="H2312" t="s">
        <v>2380</v>
      </c>
      <c r="I2312" s="9">
        <f>IF(MedExam_Table[[#This Row],[NumberOfMajorSurgeries]]="No major surgery",0,MedExam_Table[[#This Row],[NumberOfMajorSurgeries]])</f>
        <v>1</v>
      </c>
      <c r="J2312" t="str">
        <f>PROPER(MedExam_Table[[#This Row],[Heart Issues]])</f>
        <v>No</v>
      </c>
      <c r="K2312" t="str">
        <f>PROPER(IF(MedExam_Table[[#This Row],[smoker]]= "?","No",MedExam_Table[[#This Row],[smoker]]))</f>
        <v>No</v>
      </c>
      <c r="L2312" t="str">
        <f>IF(MedExam_Table[[#This Row],[BMI]]&lt;18.5,"Underweight",IF(MedExam_Table[[#This Row],[BMI]]&lt;25,"NormalWeight",IF(MedExam_Table[[#This Row],[BMI]]&lt;=30,"OverWeight","Obesity")))</f>
        <v>Obesity</v>
      </c>
      <c r="M2312" t="str">
        <f>IF(MedExam_Table[[#This Row],[HBA1C]]&lt;5.7,"Normal",IF(MedExam_Table[[#This Row],[HBA1C]]&lt;6.4,"Prediabetes","Diabetes"))</f>
        <v>Prediabetes</v>
      </c>
      <c r="N2312" t="str">
        <f>PROPER(MedExam_Table[[#This Row],[Any Transplants]])</f>
        <v>No</v>
      </c>
    </row>
    <row r="2313" spans="1:14" x14ac:dyDescent="0.3">
      <c r="A2313" t="s">
        <v>1393</v>
      </c>
      <c r="B2313">
        <v>38</v>
      </c>
      <c r="C2313">
        <v>6.38</v>
      </c>
      <c r="D2313" t="s">
        <v>2382</v>
      </c>
      <c r="E2313" t="s">
        <v>2380</v>
      </c>
      <c r="F2313" t="s">
        <v>2380</v>
      </c>
      <c r="G2313">
        <v>1</v>
      </c>
      <c r="H2313" t="s">
        <v>2380</v>
      </c>
      <c r="I2313" s="9">
        <f>IF(MedExam_Table[[#This Row],[NumberOfMajorSurgeries]]="No major surgery",0,MedExam_Table[[#This Row],[NumberOfMajorSurgeries]])</f>
        <v>1</v>
      </c>
      <c r="J2313" t="str">
        <f>PROPER(MedExam_Table[[#This Row],[Heart Issues]])</f>
        <v>Yes</v>
      </c>
      <c r="K2313" t="str">
        <f>PROPER(IF(MedExam_Table[[#This Row],[smoker]]= "?","No",MedExam_Table[[#This Row],[smoker]]))</f>
        <v>No</v>
      </c>
      <c r="L2313" t="str">
        <f>IF(MedExam_Table[[#This Row],[BMI]]&lt;18.5,"Underweight",IF(MedExam_Table[[#This Row],[BMI]]&lt;25,"NormalWeight",IF(MedExam_Table[[#This Row],[BMI]]&lt;=30,"OverWeight","Obesity")))</f>
        <v>Obesity</v>
      </c>
      <c r="M2313" t="str">
        <f>IF(MedExam_Table[[#This Row],[HBA1C]]&lt;5.7,"Normal",IF(MedExam_Table[[#This Row],[HBA1C]]&lt;6.4,"Prediabetes","Diabetes"))</f>
        <v>Prediabetes</v>
      </c>
      <c r="N2313" t="str">
        <f>PROPER(MedExam_Table[[#This Row],[Any Transplants]])</f>
        <v>No</v>
      </c>
    </row>
    <row r="2314" spans="1:14" x14ac:dyDescent="0.3">
      <c r="A2314" t="s">
        <v>1392</v>
      </c>
      <c r="B2314">
        <v>36.08</v>
      </c>
      <c r="C2314">
        <v>5.73</v>
      </c>
      <c r="D2314" t="s">
        <v>2382</v>
      </c>
      <c r="E2314" t="s">
        <v>2380</v>
      </c>
      <c r="F2314" t="s">
        <v>2380</v>
      </c>
      <c r="G2314">
        <v>1</v>
      </c>
      <c r="H2314" t="s">
        <v>2380</v>
      </c>
      <c r="I2314" s="9">
        <f>IF(MedExam_Table[[#This Row],[NumberOfMajorSurgeries]]="No major surgery",0,MedExam_Table[[#This Row],[NumberOfMajorSurgeries]])</f>
        <v>1</v>
      </c>
      <c r="J2314" t="str">
        <f>PROPER(MedExam_Table[[#This Row],[Heart Issues]])</f>
        <v>Yes</v>
      </c>
      <c r="K2314" t="str">
        <f>PROPER(IF(MedExam_Table[[#This Row],[smoker]]= "?","No",MedExam_Table[[#This Row],[smoker]]))</f>
        <v>No</v>
      </c>
      <c r="L2314" t="str">
        <f>IF(MedExam_Table[[#This Row],[BMI]]&lt;18.5,"Underweight",IF(MedExam_Table[[#This Row],[BMI]]&lt;25,"NormalWeight",IF(MedExam_Table[[#This Row],[BMI]]&lt;=30,"OverWeight","Obesity")))</f>
        <v>Obesity</v>
      </c>
      <c r="M2314" t="str">
        <f>IF(MedExam_Table[[#This Row],[HBA1C]]&lt;5.7,"Normal",IF(MedExam_Table[[#This Row],[HBA1C]]&lt;6.4,"Prediabetes","Diabetes"))</f>
        <v>Prediabetes</v>
      </c>
      <c r="N2314" t="str">
        <f>PROPER(MedExam_Table[[#This Row],[Any Transplants]])</f>
        <v>No</v>
      </c>
    </row>
    <row r="2315" spans="1:14" x14ac:dyDescent="0.3">
      <c r="A2315" t="s">
        <v>2275</v>
      </c>
      <c r="B2315">
        <v>44.34</v>
      </c>
      <c r="C2315">
        <v>4.0199999999999996</v>
      </c>
      <c r="D2315" t="s">
        <v>2382</v>
      </c>
      <c r="E2315" t="s">
        <v>2380</v>
      </c>
      <c r="F2315" t="s">
        <v>2380</v>
      </c>
      <c r="G2315">
        <v>2</v>
      </c>
      <c r="H2315" t="s">
        <v>2382</v>
      </c>
      <c r="I2315" s="9">
        <f>IF(MedExam_Table[[#This Row],[NumberOfMajorSurgeries]]="No major surgery",0,MedExam_Table[[#This Row],[NumberOfMajorSurgeries]])</f>
        <v>2</v>
      </c>
      <c r="J2315" t="str">
        <f>PROPER(MedExam_Table[[#This Row],[Heart Issues]])</f>
        <v>Yes</v>
      </c>
      <c r="K2315" t="str">
        <f>PROPER(IF(MedExam_Table[[#This Row],[smoker]]= "?","No",MedExam_Table[[#This Row],[smoker]]))</f>
        <v>Yes</v>
      </c>
      <c r="L2315" t="str">
        <f>IF(MedExam_Table[[#This Row],[BMI]]&lt;18.5,"Underweight",IF(MedExam_Table[[#This Row],[BMI]]&lt;25,"NormalWeight",IF(MedExam_Table[[#This Row],[BMI]]&lt;=30,"OverWeight","Obesity")))</f>
        <v>Obesity</v>
      </c>
      <c r="M2315" t="str">
        <f>IF(MedExam_Table[[#This Row],[HBA1C]]&lt;5.7,"Normal",IF(MedExam_Table[[#This Row],[HBA1C]]&lt;6.4,"Prediabetes","Diabetes"))</f>
        <v>Normal</v>
      </c>
      <c r="N2315" t="str">
        <f>PROPER(MedExam_Table[[#This Row],[Any Transplants]])</f>
        <v>No</v>
      </c>
    </row>
    <row r="2316" spans="1:14" x14ac:dyDescent="0.3">
      <c r="A2316" t="s">
        <v>1391</v>
      </c>
      <c r="B2316">
        <v>35.700000000000003</v>
      </c>
      <c r="C2316">
        <v>5.47</v>
      </c>
      <c r="D2316" t="s">
        <v>2382</v>
      </c>
      <c r="E2316" t="s">
        <v>2380</v>
      </c>
      <c r="F2316" t="s">
        <v>2380</v>
      </c>
      <c r="G2316">
        <v>1</v>
      </c>
      <c r="H2316" t="s">
        <v>2380</v>
      </c>
      <c r="I2316" s="9">
        <f>IF(MedExam_Table[[#This Row],[NumberOfMajorSurgeries]]="No major surgery",0,MedExam_Table[[#This Row],[NumberOfMajorSurgeries]])</f>
        <v>1</v>
      </c>
      <c r="J2316" t="str">
        <f>PROPER(MedExam_Table[[#This Row],[Heart Issues]])</f>
        <v>Yes</v>
      </c>
      <c r="K2316" t="str">
        <f>PROPER(IF(MedExam_Table[[#This Row],[smoker]]= "?","No",MedExam_Table[[#This Row],[smoker]]))</f>
        <v>No</v>
      </c>
      <c r="L2316" t="str">
        <f>IF(MedExam_Table[[#This Row],[BMI]]&lt;18.5,"Underweight",IF(MedExam_Table[[#This Row],[BMI]]&lt;25,"NormalWeight",IF(MedExam_Table[[#This Row],[BMI]]&lt;=30,"OverWeight","Obesity")))</f>
        <v>Obesity</v>
      </c>
      <c r="M2316" t="str">
        <f>IF(MedExam_Table[[#This Row],[HBA1C]]&lt;5.7,"Normal",IF(MedExam_Table[[#This Row],[HBA1C]]&lt;6.4,"Prediabetes","Diabetes"))</f>
        <v>Normal</v>
      </c>
      <c r="N2316" t="str">
        <f>PROPER(MedExam_Table[[#This Row],[Any Transplants]])</f>
        <v>No</v>
      </c>
    </row>
    <row r="2317" spans="1:14" x14ac:dyDescent="0.3">
      <c r="A2317" t="s">
        <v>1390</v>
      </c>
      <c r="B2317">
        <v>34.01</v>
      </c>
      <c r="C2317">
        <v>11.3</v>
      </c>
      <c r="D2317" t="s">
        <v>2380</v>
      </c>
      <c r="E2317" t="s">
        <v>2380</v>
      </c>
      <c r="F2317" t="s">
        <v>2380</v>
      </c>
      <c r="G2317" t="s">
        <v>2381</v>
      </c>
      <c r="H2317" t="s">
        <v>2380</v>
      </c>
      <c r="I2317" s="9">
        <f>IF(MedExam_Table[[#This Row],[NumberOfMajorSurgeries]]="No major surgery",0,MedExam_Table[[#This Row],[NumberOfMajorSurgeries]])</f>
        <v>0</v>
      </c>
      <c r="J2317" t="str">
        <f>PROPER(MedExam_Table[[#This Row],[Heart Issues]])</f>
        <v>No</v>
      </c>
      <c r="K2317" t="str">
        <f>PROPER(IF(MedExam_Table[[#This Row],[smoker]]= "?","No",MedExam_Table[[#This Row],[smoker]]))</f>
        <v>No</v>
      </c>
      <c r="L2317" t="str">
        <f>IF(MedExam_Table[[#This Row],[BMI]]&lt;18.5,"Underweight",IF(MedExam_Table[[#This Row],[BMI]]&lt;25,"NormalWeight",IF(MedExam_Table[[#This Row],[BMI]]&lt;=30,"OverWeight","Obesity")))</f>
        <v>Obesity</v>
      </c>
      <c r="M2317" t="str">
        <f>IF(MedExam_Table[[#This Row],[HBA1C]]&lt;5.7,"Normal",IF(MedExam_Table[[#This Row],[HBA1C]]&lt;6.4,"Prediabetes","Diabetes"))</f>
        <v>Diabetes</v>
      </c>
      <c r="N2317" t="str">
        <f>PROPER(MedExam_Table[[#This Row],[Any Transplants]])</f>
        <v>No</v>
      </c>
    </row>
    <row r="2318" spans="1:14" x14ac:dyDescent="0.3">
      <c r="A2318" t="s">
        <v>1389</v>
      </c>
      <c r="B2318">
        <v>31.54</v>
      </c>
      <c r="C2318">
        <v>6.72</v>
      </c>
      <c r="D2318" t="s">
        <v>2380</v>
      </c>
      <c r="E2318" t="s">
        <v>2380</v>
      </c>
      <c r="F2318" t="s">
        <v>2380</v>
      </c>
      <c r="G2318" t="s">
        <v>2381</v>
      </c>
      <c r="H2318" t="s">
        <v>2380</v>
      </c>
      <c r="I2318" s="9">
        <f>IF(MedExam_Table[[#This Row],[NumberOfMajorSurgeries]]="No major surgery",0,MedExam_Table[[#This Row],[NumberOfMajorSurgeries]])</f>
        <v>0</v>
      </c>
      <c r="J2318" t="str">
        <f>PROPER(MedExam_Table[[#This Row],[Heart Issues]])</f>
        <v>No</v>
      </c>
      <c r="K2318" t="str">
        <f>PROPER(IF(MedExam_Table[[#This Row],[smoker]]= "?","No",MedExam_Table[[#This Row],[smoker]]))</f>
        <v>No</v>
      </c>
      <c r="L2318" t="str">
        <f>IF(MedExam_Table[[#This Row],[BMI]]&lt;18.5,"Underweight",IF(MedExam_Table[[#This Row],[BMI]]&lt;25,"NormalWeight",IF(MedExam_Table[[#This Row],[BMI]]&lt;=30,"OverWeight","Obesity")))</f>
        <v>Obesity</v>
      </c>
      <c r="M2318" t="str">
        <f>IF(MedExam_Table[[#This Row],[HBA1C]]&lt;5.7,"Normal",IF(MedExam_Table[[#This Row],[HBA1C]]&lt;6.4,"Prediabetes","Diabetes"))</f>
        <v>Diabetes</v>
      </c>
      <c r="N2318" t="str">
        <f>PROPER(MedExam_Table[[#This Row],[Any Transplants]])</f>
        <v>No</v>
      </c>
    </row>
    <row r="2319" spans="1:14" x14ac:dyDescent="0.3">
      <c r="A2319" t="s">
        <v>1388</v>
      </c>
      <c r="B2319">
        <v>23.3</v>
      </c>
      <c r="C2319">
        <v>5.36</v>
      </c>
      <c r="D2319" t="s">
        <v>2382</v>
      </c>
      <c r="E2319" t="s">
        <v>2380</v>
      </c>
      <c r="F2319" t="s">
        <v>2380</v>
      </c>
      <c r="G2319">
        <v>1</v>
      </c>
      <c r="H2319" t="s">
        <v>2380</v>
      </c>
      <c r="I2319" s="9">
        <f>IF(MedExam_Table[[#This Row],[NumberOfMajorSurgeries]]="No major surgery",0,MedExam_Table[[#This Row],[NumberOfMajorSurgeries]])</f>
        <v>1</v>
      </c>
      <c r="J2319" t="str">
        <f>PROPER(MedExam_Table[[#This Row],[Heart Issues]])</f>
        <v>Yes</v>
      </c>
      <c r="K2319" t="str">
        <f>PROPER(IF(MedExam_Table[[#This Row],[smoker]]= "?","No",MedExam_Table[[#This Row],[smoker]]))</f>
        <v>No</v>
      </c>
      <c r="L2319" t="str">
        <f>IF(MedExam_Table[[#This Row],[BMI]]&lt;18.5,"Underweight",IF(MedExam_Table[[#This Row],[BMI]]&lt;25,"NormalWeight",IF(MedExam_Table[[#This Row],[BMI]]&lt;=30,"OverWeight","Obesity")))</f>
        <v>NormalWeight</v>
      </c>
      <c r="M2319" t="str">
        <f>IF(MedExam_Table[[#This Row],[HBA1C]]&lt;5.7,"Normal",IF(MedExam_Table[[#This Row],[HBA1C]]&lt;6.4,"Prediabetes","Diabetes"))</f>
        <v>Normal</v>
      </c>
      <c r="N2319" t="str">
        <f>PROPER(MedExam_Table[[#This Row],[Any Transplants]])</f>
        <v>No</v>
      </c>
    </row>
    <row r="2320" spans="1:14" x14ac:dyDescent="0.3">
      <c r="A2320" t="s">
        <v>1387</v>
      </c>
      <c r="B2320">
        <v>27.75</v>
      </c>
      <c r="C2320">
        <v>9.8800000000000008</v>
      </c>
      <c r="D2320" t="s">
        <v>2380</v>
      </c>
      <c r="E2320" t="s">
        <v>2380</v>
      </c>
      <c r="F2320" t="s">
        <v>2380</v>
      </c>
      <c r="G2320" t="s">
        <v>2381</v>
      </c>
      <c r="H2320" t="s">
        <v>2380</v>
      </c>
      <c r="I2320" s="9">
        <f>IF(MedExam_Table[[#This Row],[NumberOfMajorSurgeries]]="No major surgery",0,MedExam_Table[[#This Row],[NumberOfMajorSurgeries]])</f>
        <v>0</v>
      </c>
      <c r="J2320" t="str">
        <f>PROPER(MedExam_Table[[#This Row],[Heart Issues]])</f>
        <v>No</v>
      </c>
      <c r="K2320" t="str">
        <f>PROPER(IF(MedExam_Table[[#This Row],[smoker]]= "?","No",MedExam_Table[[#This Row],[smoker]]))</f>
        <v>No</v>
      </c>
      <c r="L2320" t="str">
        <f>IF(MedExam_Table[[#This Row],[BMI]]&lt;18.5,"Underweight",IF(MedExam_Table[[#This Row],[BMI]]&lt;25,"NormalWeight",IF(MedExam_Table[[#This Row],[BMI]]&lt;=30,"OverWeight","Obesity")))</f>
        <v>OverWeight</v>
      </c>
      <c r="M2320" t="str">
        <f>IF(MedExam_Table[[#This Row],[HBA1C]]&lt;5.7,"Normal",IF(MedExam_Table[[#This Row],[HBA1C]]&lt;6.4,"Prediabetes","Diabetes"))</f>
        <v>Diabetes</v>
      </c>
      <c r="N2320" t="str">
        <f>PROPER(MedExam_Table[[#This Row],[Any Transplants]])</f>
        <v>No</v>
      </c>
    </row>
    <row r="2321" spans="1:14" x14ac:dyDescent="0.3">
      <c r="A2321" t="s">
        <v>1386</v>
      </c>
      <c r="B2321">
        <v>42.46</v>
      </c>
      <c r="C2321">
        <v>4.1100000000000003</v>
      </c>
      <c r="D2321" t="s">
        <v>2380</v>
      </c>
      <c r="E2321" t="s">
        <v>2380</v>
      </c>
      <c r="F2321" t="s">
        <v>2380</v>
      </c>
      <c r="G2321" t="s">
        <v>2381</v>
      </c>
      <c r="H2321" t="s">
        <v>2380</v>
      </c>
      <c r="I2321" s="9">
        <f>IF(MedExam_Table[[#This Row],[NumberOfMajorSurgeries]]="No major surgery",0,MedExam_Table[[#This Row],[NumberOfMajorSurgeries]])</f>
        <v>0</v>
      </c>
      <c r="J2321" t="str">
        <f>PROPER(MedExam_Table[[#This Row],[Heart Issues]])</f>
        <v>No</v>
      </c>
      <c r="K2321" t="str">
        <f>PROPER(IF(MedExam_Table[[#This Row],[smoker]]= "?","No",MedExam_Table[[#This Row],[smoker]]))</f>
        <v>No</v>
      </c>
      <c r="L2321" t="str">
        <f>IF(MedExam_Table[[#This Row],[BMI]]&lt;18.5,"Underweight",IF(MedExam_Table[[#This Row],[BMI]]&lt;25,"NormalWeight",IF(MedExam_Table[[#This Row],[BMI]]&lt;=30,"OverWeight","Obesity")))</f>
        <v>Obesity</v>
      </c>
      <c r="M2321" t="str">
        <f>IF(MedExam_Table[[#This Row],[HBA1C]]&lt;5.7,"Normal",IF(MedExam_Table[[#This Row],[HBA1C]]&lt;6.4,"Prediabetes","Diabetes"))</f>
        <v>Normal</v>
      </c>
      <c r="N2321" t="str">
        <f>PROPER(MedExam_Table[[#This Row],[Any Transplants]])</f>
        <v>No</v>
      </c>
    </row>
    <row r="2322" spans="1:14" x14ac:dyDescent="0.3">
      <c r="A2322" t="s">
        <v>1385</v>
      </c>
      <c r="B2322">
        <v>54.47</v>
      </c>
      <c r="C2322">
        <v>7.48</v>
      </c>
      <c r="D2322" t="s">
        <v>2380</v>
      </c>
      <c r="E2322" t="s">
        <v>2380</v>
      </c>
      <c r="F2322" t="s">
        <v>2380</v>
      </c>
      <c r="G2322" t="s">
        <v>2381</v>
      </c>
      <c r="H2322" t="s">
        <v>2380</v>
      </c>
      <c r="I2322" s="9">
        <f>IF(MedExam_Table[[#This Row],[NumberOfMajorSurgeries]]="No major surgery",0,MedExam_Table[[#This Row],[NumberOfMajorSurgeries]])</f>
        <v>0</v>
      </c>
      <c r="J2322" t="str">
        <f>PROPER(MedExam_Table[[#This Row],[Heart Issues]])</f>
        <v>No</v>
      </c>
      <c r="K2322" t="str">
        <f>PROPER(IF(MedExam_Table[[#This Row],[smoker]]= "?","No",MedExam_Table[[#This Row],[smoker]]))</f>
        <v>No</v>
      </c>
      <c r="L2322" t="str">
        <f>IF(MedExam_Table[[#This Row],[BMI]]&lt;18.5,"Underweight",IF(MedExam_Table[[#This Row],[BMI]]&lt;25,"NormalWeight",IF(MedExam_Table[[#This Row],[BMI]]&lt;=30,"OverWeight","Obesity")))</f>
        <v>Obesity</v>
      </c>
      <c r="M2322" t="str">
        <f>IF(MedExam_Table[[#This Row],[HBA1C]]&lt;5.7,"Normal",IF(MedExam_Table[[#This Row],[HBA1C]]&lt;6.4,"Prediabetes","Diabetes"))</f>
        <v>Diabetes</v>
      </c>
      <c r="N2322" t="str">
        <f>PROPER(MedExam_Table[[#This Row],[Any Transplants]])</f>
        <v>No</v>
      </c>
    </row>
    <row r="2323" spans="1:14" x14ac:dyDescent="0.3">
      <c r="A2323" t="s">
        <v>1384</v>
      </c>
      <c r="B2323">
        <v>24.93</v>
      </c>
      <c r="C2323">
        <v>9.18</v>
      </c>
      <c r="D2323" t="s">
        <v>2382</v>
      </c>
      <c r="E2323" t="s">
        <v>2380</v>
      </c>
      <c r="F2323" t="s">
        <v>2383</v>
      </c>
      <c r="G2323">
        <v>1</v>
      </c>
      <c r="H2323" t="s">
        <v>2380</v>
      </c>
      <c r="I2323" s="9">
        <f>IF(MedExam_Table[[#This Row],[NumberOfMajorSurgeries]]="No major surgery",0,MedExam_Table[[#This Row],[NumberOfMajorSurgeries]])</f>
        <v>1</v>
      </c>
      <c r="J2323" t="str">
        <f>PROPER(MedExam_Table[[#This Row],[Heart Issues]])</f>
        <v>Yes</v>
      </c>
      <c r="K2323" t="str">
        <f>PROPER(IF(MedExam_Table[[#This Row],[smoker]]= "?","No",MedExam_Table[[#This Row],[smoker]]))</f>
        <v>No</v>
      </c>
      <c r="L2323" t="str">
        <f>IF(MedExam_Table[[#This Row],[BMI]]&lt;18.5,"Underweight",IF(MedExam_Table[[#This Row],[BMI]]&lt;25,"NormalWeight",IF(MedExam_Table[[#This Row],[BMI]]&lt;=30,"OverWeight","Obesity")))</f>
        <v>NormalWeight</v>
      </c>
      <c r="M2323" t="str">
        <f>IF(MedExam_Table[[#This Row],[HBA1C]]&lt;5.7,"Normal",IF(MedExam_Table[[#This Row],[HBA1C]]&lt;6.4,"Prediabetes","Diabetes"))</f>
        <v>Diabetes</v>
      </c>
      <c r="N2323" t="str">
        <f>PROPER(MedExam_Table[[#This Row],[Any Transplants]])</f>
        <v>No</v>
      </c>
    </row>
    <row r="2324" spans="1:14" x14ac:dyDescent="0.3">
      <c r="A2324" t="s">
        <v>1383</v>
      </c>
      <c r="B2324">
        <v>48.12</v>
      </c>
      <c r="C2324">
        <v>4.51</v>
      </c>
      <c r="D2324" t="s">
        <v>2382</v>
      </c>
      <c r="E2324" t="s">
        <v>2380</v>
      </c>
      <c r="F2324" t="s">
        <v>2380</v>
      </c>
      <c r="G2324">
        <v>1</v>
      </c>
      <c r="H2324" t="s">
        <v>2380</v>
      </c>
      <c r="I2324" s="9">
        <f>IF(MedExam_Table[[#This Row],[NumberOfMajorSurgeries]]="No major surgery",0,MedExam_Table[[#This Row],[NumberOfMajorSurgeries]])</f>
        <v>1</v>
      </c>
      <c r="J2324" t="str">
        <f>PROPER(MedExam_Table[[#This Row],[Heart Issues]])</f>
        <v>Yes</v>
      </c>
      <c r="K2324" t="str">
        <f>PROPER(IF(MedExam_Table[[#This Row],[smoker]]= "?","No",MedExam_Table[[#This Row],[smoker]]))</f>
        <v>No</v>
      </c>
      <c r="L2324" t="str">
        <f>IF(MedExam_Table[[#This Row],[BMI]]&lt;18.5,"Underweight",IF(MedExam_Table[[#This Row],[BMI]]&lt;25,"NormalWeight",IF(MedExam_Table[[#This Row],[BMI]]&lt;=30,"OverWeight","Obesity")))</f>
        <v>Obesity</v>
      </c>
      <c r="M2324" t="str">
        <f>IF(MedExam_Table[[#This Row],[HBA1C]]&lt;5.7,"Normal",IF(MedExam_Table[[#This Row],[HBA1C]]&lt;6.4,"Prediabetes","Diabetes"))</f>
        <v>Normal</v>
      </c>
      <c r="N2324" t="str">
        <f>PROPER(MedExam_Table[[#This Row],[Any Transplants]])</f>
        <v>No</v>
      </c>
    </row>
    <row r="2325" spans="1:14" x14ac:dyDescent="0.3">
      <c r="A2325" t="s">
        <v>1382</v>
      </c>
      <c r="B2325">
        <v>24.91</v>
      </c>
      <c r="C2325">
        <v>7.33</v>
      </c>
      <c r="D2325" t="s">
        <v>2382</v>
      </c>
      <c r="E2325" t="s">
        <v>2380</v>
      </c>
      <c r="F2325" t="s">
        <v>2383</v>
      </c>
      <c r="G2325">
        <v>1</v>
      </c>
      <c r="H2325" t="s">
        <v>2380</v>
      </c>
      <c r="I2325" s="9">
        <f>IF(MedExam_Table[[#This Row],[NumberOfMajorSurgeries]]="No major surgery",0,MedExam_Table[[#This Row],[NumberOfMajorSurgeries]])</f>
        <v>1</v>
      </c>
      <c r="J2325" t="str">
        <f>PROPER(MedExam_Table[[#This Row],[Heart Issues]])</f>
        <v>Yes</v>
      </c>
      <c r="K2325" t="str">
        <f>PROPER(IF(MedExam_Table[[#This Row],[smoker]]= "?","No",MedExam_Table[[#This Row],[smoker]]))</f>
        <v>No</v>
      </c>
      <c r="L2325" t="str">
        <f>IF(MedExam_Table[[#This Row],[BMI]]&lt;18.5,"Underweight",IF(MedExam_Table[[#This Row],[BMI]]&lt;25,"NormalWeight",IF(MedExam_Table[[#This Row],[BMI]]&lt;=30,"OverWeight","Obesity")))</f>
        <v>NormalWeight</v>
      </c>
      <c r="M2325" t="str">
        <f>IF(MedExam_Table[[#This Row],[HBA1C]]&lt;5.7,"Normal",IF(MedExam_Table[[#This Row],[HBA1C]]&lt;6.4,"Prediabetes","Diabetes"))</f>
        <v>Diabetes</v>
      </c>
      <c r="N2325" t="str">
        <f>PROPER(MedExam_Table[[#This Row],[Any Transplants]])</f>
        <v>No</v>
      </c>
    </row>
    <row r="2326" spans="1:14" x14ac:dyDescent="0.3">
      <c r="A2326" t="s">
        <v>2274</v>
      </c>
      <c r="B2326">
        <v>41.51</v>
      </c>
      <c r="C2326">
        <v>6.92</v>
      </c>
      <c r="D2326" t="s">
        <v>2380</v>
      </c>
      <c r="E2326" t="s">
        <v>2380</v>
      </c>
      <c r="F2326" t="s">
        <v>2380</v>
      </c>
      <c r="G2326" t="s">
        <v>2381</v>
      </c>
      <c r="H2326" t="s">
        <v>2382</v>
      </c>
      <c r="I2326" s="9">
        <f>IF(MedExam_Table[[#This Row],[NumberOfMajorSurgeries]]="No major surgery",0,MedExam_Table[[#This Row],[NumberOfMajorSurgeries]])</f>
        <v>0</v>
      </c>
      <c r="J2326" t="str">
        <f>PROPER(MedExam_Table[[#This Row],[Heart Issues]])</f>
        <v>No</v>
      </c>
      <c r="K2326" t="str">
        <f>PROPER(IF(MedExam_Table[[#This Row],[smoker]]= "?","No",MedExam_Table[[#This Row],[smoker]]))</f>
        <v>Yes</v>
      </c>
      <c r="L2326" t="str">
        <f>IF(MedExam_Table[[#This Row],[BMI]]&lt;18.5,"Underweight",IF(MedExam_Table[[#This Row],[BMI]]&lt;25,"NormalWeight",IF(MedExam_Table[[#This Row],[BMI]]&lt;=30,"OverWeight","Obesity")))</f>
        <v>Obesity</v>
      </c>
      <c r="M2326" t="str">
        <f>IF(MedExam_Table[[#This Row],[HBA1C]]&lt;5.7,"Normal",IF(MedExam_Table[[#This Row],[HBA1C]]&lt;6.4,"Prediabetes","Diabetes"))</f>
        <v>Diabetes</v>
      </c>
      <c r="N2326" t="str">
        <f>PROPER(MedExam_Table[[#This Row],[Any Transplants]])</f>
        <v>No</v>
      </c>
    </row>
    <row r="2327" spans="1:14" x14ac:dyDescent="0.3">
      <c r="A2327" t="s">
        <v>1381</v>
      </c>
      <c r="B2327">
        <v>27.645</v>
      </c>
      <c r="C2327">
        <v>10.56</v>
      </c>
      <c r="D2327" t="s">
        <v>2380</v>
      </c>
      <c r="E2327" t="s">
        <v>2380</v>
      </c>
      <c r="F2327" t="s">
        <v>2380</v>
      </c>
      <c r="G2327" t="s">
        <v>2381</v>
      </c>
      <c r="H2327" t="s">
        <v>2380</v>
      </c>
      <c r="I2327" s="9">
        <f>IF(MedExam_Table[[#This Row],[NumberOfMajorSurgeries]]="No major surgery",0,MedExam_Table[[#This Row],[NumberOfMajorSurgeries]])</f>
        <v>0</v>
      </c>
      <c r="J2327" t="str">
        <f>PROPER(MedExam_Table[[#This Row],[Heart Issues]])</f>
        <v>No</v>
      </c>
      <c r="K2327" t="str">
        <f>PROPER(IF(MedExam_Table[[#This Row],[smoker]]= "?","No",MedExam_Table[[#This Row],[smoker]]))</f>
        <v>No</v>
      </c>
      <c r="L2327" t="str">
        <f>IF(MedExam_Table[[#This Row],[BMI]]&lt;18.5,"Underweight",IF(MedExam_Table[[#This Row],[BMI]]&lt;25,"NormalWeight",IF(MedExam_Table[[#This Row],[BMI]]&lt;=30,"OverWeight","Obesity")))</f>
        <v>OverWeight</v>
      </c>
      <c r="M2327" t="str">
        <f>IF(MedExam_Table[[#This Row],[HBA1C]]&lt;5.7,"Normal",IF(MedExam_Table[[#This Row],[HBA1C]]&lt;6.4,"Prediabetes","Diabetes"))</f>
        <v>Diabetes</v>
      </c>
      <c r="N2327" t="str">
        <f>PROPER(MedExam_Table[[#This Row],[Any Transplants]])</f>
        <v>No</v>
      </c>
    </row>
    <row r="2328" spans="1:14" x14ac:dyDescent="0.3">
      <c r="A2328" t="s">
        <v>1380</v>
      </c>
      <c r="B2328">
        <v>33.700000000000003</v>
      </c>
      <c r="C2328">
        <v>4.01</v>
      </c>
      <c r="D2328" t="s">
        <v>2380</v>
      </c>
      <c r="E2328" t="s">
        <v>2380</v>
      </c>
      <c r="F2328" t="s">
        <v>2380</v>
      </c>
      <c r="G2328">
        <v>2</v>
      </c>
      <c r="H2328" t="s">
        <v>2380</v>
      </c>
      <c r="I2328" s="9">
        <f>IF(MedExam_Table[[#This Row],[NumberOfMajorSurgeries]]="No major surgery",0,MedExam_Table[[#This Row],[NumberOfMajorSurgeries]])</f>
        <v>2</v>
      </c>
      <c r="J2328" t="str">
        <f>PROPER(MedExam_Table[[#This Row],[Heart Issues]])</f>
        <v>No</v>
      </c>
      <c r="K2328" t="str">
        <f>PROPER(IF(MedExam_Table[[#This Row],[smoker]]= "?","No",MedExam_Table[[#This Row],[smoker]]))</f>
        <v>No</v>
      </c>
      <c r="L2328" t="str">
        <f>IF(MedExam_Table[[#This Row],[BMI]]&lt;18.5,"Underweight",IF(MedExam_Table[[#This Row],[BMI]]&lt;25,"NormalWeight",IF(MedExam_Table[[#This Row],[BMI]]&lt;=30,"OverWeight","Obesity")))</f>
        <v>Obesity</v>
      </c>
      <c r="M2328" t="str">
        <f>IF(MedExam_Table[[#This Row],[HBA1C]]&lt;5.7,"Normal",IF(MedExam_Table[[#This Row],[HBA1C]]&lt;6.4,"Prediabetes","Diabetes"))</f>
        <v>Normal</v>
      </c>
      <c r="N2328" t="str">
        <f>PROPER(MedExam_Table[[#This Row],[Any Transplants]])</f>
        <v>No</v>
      </c>
    </row>
    <row r="2329" spans="1:14" x14ac:dyDescent="0.3">
      <c r="A2329" t="s">
        <v>1379</v>
      </c>
      <c r="B2329">
        <v>38.93</v>
      </c>
      <c r="C2329">
        <v>5.64</v>
      </c>
      <c r="D2329" t="s">
        <v>2382</v>
      </c>
      <c r="E2329" t="s">
        <v>2380</v>
      </c>
      <c r="F2329" t="s">
        <v>2380</v>
      </c>
      <c r="G2329">
        <v>1</v>
      </c>
      <c r="H2329" t="s">
        <v>2380</v>
      </c>
      <c r="I2329" s="9">
        <f>IF(MedExam_Table[[#This Row],[NumberOfMajorSurgeries]]="No major surgery",0,MedExam_Table[[#This Row],[NumberOfMajorSurgeries]])</f>
        <v>1</v>
      </c>
      <c r="J2329" t="str">
        <f>PROPER(MedExam_Table[[#This Row],[Heart Issues]])</f>
        <v>Yes</v>
      </c>
      <c r="K2329" t="str">
        <f>PROPER(IF(MedExam_Table[[#This Row],[smoker]]= "?","No",MedExam_Table[[#This Row],[smoker]]))</f>
        <v>No</v>
      </c>
      <c r="L2329" t="str">
        <f>IF(MedExam_Table[[#This Row],[BMI]]&lt;18.5,"Underweight",IF(MedExam_Table[[#This Row],[BMI]]&lt;25,"NormalWeight",IF(MedExam_Table[[#This Row],[BMI]]&lt;=30,"OverWeight","Obesity")))</f>
        <v>Obesity</v>
      </c>
      <c r="M2329" t="str">
        <f>IF(MedExam_Table[[#This Row],[HBA1C]]&lt;5.7,"Normal",IF(MedExam_Table[[#This Row],[HBA1C]]&lt;6.4,"Prediabetes","Diabetes"))</f>
        <v>Normal</v>
      </c>
      <c r="N2329" t="str">
        <f>PROPER(MedExam_Table[[#This Row],[Any Transplants]])</f>
        <v>No</v>
      </c>
    </row>
    <row r="2330" spans="1:14" x14ac:dyDescent="0.3">
      <c r="A2330" t="s">
        <v>1378</v>
      </c>
      <c r="B2330">
        <v>32.774999999999999</v>
      </c>
      <c r="C2330">
        <v>8.02</v>
      </c>
      <c r="D2330" t="s">
        <v>2382</v>
      </c>
      <c r="E2330" t="s">
        <v>2380</v>
      </c>
      <c r="F2330" t="s">
        <v>2380</v>
      </c>
      <c r="G2330">
        <v>2</v>
      </c>
      <c r="H2330" t="s">
        <v>2380</v>
      </c>
      <c r="I2330" s="9">
        <f>IF(MedExam_Table[[#This Row],[NumberOfMajorSurgeries]]="No major surgery",0,MedExam_Table[[#This Row],[NumberOfMajorSurgeries]])</f>
        <v>2</v>
      </c>
      <c r="J2330" t="str">
        <f>PROPER(MedExam_Table[[#This Row],[Heart Issues]])</f>
        <v>Yes</v>
      </c>
      <c r="K2330" t="str">
        <f>PROPER(IF(MedExam_Table[[#This Row],[smoker]]= "?","No",MedExam_Table[[#This Row],[smoker]]))</f>
        <v>No</v>
      </c>
      <c r="L2330" t="str">
        <f>IF(MedExam_Table[[#This Row],[BMI]]&lt;18.5,"Underweight",IF(MedExam_Table[[#This Row],[BMI]]&lt;25,"NormalWeight",IF(MedExam_Table[[#This Row],[BMI]]&lt;=30,"OverWeight","Obesity")))</f>
        <v>Obesity</v>
      </c>
      <c r="M2330" t="str">
        <f>IF(MedExam_Table[[#This Row],[HBA1C]]&lt;5.7,"Normal",IF(MedExam_Table[[#This Row],[HBA1C]]&lt;6.4,"Prediabetes","Diabetes"))</f>
        <v>Diabetes</v>
      </c>
      <c r="N2330" t="str">
        <f>PROPER(MedExam_Table[[#This Row],[Any Transplants]])</f>
        <v>No</v>
      </c>
    </row>
    <row r="2331" spans="1:14" x14ac:dyDescent="0.3">
      <c r="A2331" t="s">
        <v>1377</v>
      </c>
      <c r="B2331">
        <v>29.83</v>
      </c>
      <c r="C2331">
        <v>7.2</v>
      </c>
      <c r="D2331" t="s">
        <v>2382</v>
      </c>
      <c r="E2331" t="s">
        <v>2380</v>
      </c>
      <c r="F2331" t="s">
        <v>2380</v>
      </c>
      <c r="G2331" t="s">
        <v>2381</v>
      </c>
      <c r="H2331" t="s">
        <v>2380</v>
      </c>
      <c r="I2331" s="9">
        <f>IF(MedExam_Table[[#This Row],[NumberOfMajorSurgeries]]="No major surgery",0,MedExam_Table[[#This Row],[NumberOfMajorSurgeries]])</f>
        <v>0</v>
      </c>
      <c r="J2331" t="str">
        <f>PROPER(MedExam_Table[[#This Row],[Heart Issues]])</f>
        <v>Yes</v>
      </c>
      <c r="K2331" t="str">
        <f>PROPER(IF(MedExam_Table[[#This Row],[smoker]]= "?","No",MedExam_Table[[#This Row],[smoker]]))</f>
        <v>No</v>
      </c>
      <c r="L2331" t="str">
        <f>IF(MedExam_Table[[#This Row],[BMI]]&lt;18.5,"Underweight",IF(MedExam_Table[[#This Row],[BMI]]&lt;25,"NormalWeight",IF(MedExam_Table[[#This Row],[BMI]]&lt;=30,"OverWeight","Obesity")))</f>
        <v>OverWeight</v>
      </c>
      <c r="M2331" t="str">
        <f>IF(MedExam_Table[[#This Row],[HBA1C]]&lt;5.7,"Normal",IF(MedExam_Table[[#This Row],[HBA1C]]&lt;6.4,"Prediabetes","Diabetes"))</f>
        <v>Diabetes</v>
      </c>
      <c r="N2331" t="str">
        <f>PROPER(MedExam_Table[[#This Row],[Any Transplants]])</f>
        <v>No</v>
      </c>
    </row>
    <row r="2332" spans="1:14" x14ac:dyDescent="0.3">
      <c r="A2332" t="s">
        <v>1376</v>
      </c>
      <c r="B2332">
        <v>28.31</v>
      </c>
      <c r="C2332">
        <v>4.55</v>
      </c>
      <c r="D2332" t="s">
        <v>2380</v>
      </c>
      <c r="E2332" t="s">
        <v>2382</v>
      </c>
      <c r="F2332" t="s">
        <v>2380</v>
      </c>
      <c r="G2332">
        <v>1</v>
      </c>
      <c r="H2332" t="s">
        <v>2380</v>
      </c>
      <c r="I2332" s="9">
        <f>IF(MedExam_Table[[#This Row],[NumberOfMajorSurgeries]]="No major surgery",0,MedExam_Table[[#This Row],[NumberOfMajorSurgeries]])</f>
        <v>1</v>
      </c>
      <c r="J2332" t="str">
        <f>PROPER(MedExam_Table[[#This Row],[Heart Issues]])</f>
        <v>No</v>
      </c>
      <c r="K2332" t="str">
        <f>PROPER(IF(MedExam_Table[[#This Row],[smoker]]= "?","No",MedExam_Table[[#This Row],[smoker]]))</f>
        <v>No</v>
      </c>
      <c r="L2332" t="str">
        <f>IF(MedExam_Table[[#This Row],[BMI]]&lt;18.5,"Underweight",IF(MedExam_Table[[#This Row],[BMI]]&lt;25,"NormalWeight",IF(MedExam_Table[[#This Row],[BMI]]&lt;=30,"OverWeight","Obesity")))</f>
        <v>OverWeight</v>
      </c>
      <c r="M2332" t="str">
        <f>IF(MedExam_Table[[#This Row],[HBA1C]]&lt;5.7,"Normal",IF(MedExam_Table[[#This Row],[HBA1C]]&lt;6.4,"Prediabetes","Diabetes"))</f>
        <v>Normal</v>
      </c>
      <c r="N2332" t="str">
        <f>PROPER(MedExam_Table[[#This Row],[Any Transplants]])</f>
        <v>Yes</v>
      </c>
    </row>
    <row r="2333" spans="1:14" x14ac:dyDescent="0.3">
      <c r="A2333" t="s">
        <v>1375</v>
      </c>
      <c r="B2333">
        <v>29.79</v>
      </c>
      <c r="C2333">
        <v>9.0299999999999994</v>
      </c>
      <c r="D2333" t="s">
        <v>2380</v>
      </c>
      <c r="E2333" t="s">
        <v>2380</v>
      </c>
      <c r="F2333" t="s">
        <v>2380</v>
      </c>
      <c r="G2333" t="s">
        <v>2381</v>
      </c>
      <c r="H2333" t="s">
        <v>2380</v>
      </c>
      <c r="I2333" s="9">
        <f>IF(MedExam_Table[[#This Row],[NumberOfMajorSurgeries]]="No major surgery",0,MedExam_Table[[#This Row],[NumberOfMajorSurgeries]])</f>
        <v>0</v>
      </c>
      <c r="J2333" t="str">
        <f>PROPER(MedExam_Table[[#This Row],[Heart Issues]])</f>
        <v>No</v>
      </c>
      <c r="K2333" t="str">
        <f>PROPER(IF(MedExam_Table[[#This Row],[smoker]]= "?","No",MedExam_Table[[#This Row],[smoker]]))</f>
        <v>No</v>
      </c>
      <c r="L2333" t="str">
        <f>IF(MedExam_Table[[#This Row],[BMI]]&lt;18.5,"Underweight",IF(MedExam_Table[[#This Row],[BMI]]&lt;25,"NormalWeight",IF(MedExam_Table[[#This Row],[BMI]]&lt;=30,"OverWeight","Obesity")))</f>
        <v>OverWeight</v>
      </c>
      <c r="M2333" t="str">
        <f>IF(MedExam_Table[[#This Row],[HBA1C]]&lt;5.7,"Normal",IF(MedExam_Table[[#This Row],[HBA1C]]&lt;6.4,"Prediabetes","Diabetes"))</f>
        <v>Diabetes</v>
      </c>
      <c r="N2333" t="str">
        <f>PROPER(MedExam_Table[[#This Row],[Any Transplants]])</f>
        <v>No</v>
      </c>
    </row>
    <row r="2334" spans="1:14" x14ac:dyDescent="0.3">
      <c r="A2334" t="s">
        <v>1374</v>
      </c>
      <c r="B2334">
        <v>36.6</v>
      </c>
      <c r="C2334">
        <v>5.2</v>
      </c>
      <c r="D2334" t="s">
        <v>2382</v>
      </c>
      <c r="E2334" t="s">
        <v>2380</v>
      </c>
      <c r="F2334" t="s">
        <v>2383</v>
      </c>
      <c r="G2334">
        <v>1</v>
      </c>
      <c r="H2334" t="s">
        <v>2380</v>
      </c>
      <c r="I2334" s="9">
        <f>IF(MedExam_Table[[#This Row],[NumberOfMajorSurgeries]]="No major surgery",0,MedExam_Table[[#This Row],[NumberOfMajorSurgeries]])</f>
        <v>1</v>
      </c>
      <c r="J2334" t="str">
        <f>PROPER(MedExam_Table[[#This Row],[Heart Issues]])</f>
        <v>Yes</v>
      </c>
      <c r="K2334" t="str">
        <f>PROPER(IF(MedExam_Table[[#This Row],[smoker]]= "?","No",MedExam_Table[[#This Row],[smoker]]))</f>
        <v>No</v>
      </c>
      <c r="L2334" t="str">
        <f>IF(MedExam_Table[[#This Row],[BMI]]&lt;18.5,"Underweight",IF(MedExam_Table[[#This Row],[BMI]]&lt;25,"NormalWeight",IF(MedExam_Table[[#This Row],[BMI]]&lt;=30,"OverWeight","Obesity")))</f>
        <v>Obesity</v>
      </c>
      <c r="M2334" t="str">
        <f>IF(MedExam_Table[[#This Row],[HBA1C]]&lt;5.7,"Normal",IF(MedExam_Table[[#This Row],[HBA1C]]&lt;6.4,"Prediabetes","Diabetes"))</f>
        <v>Normal</v>
      </c>
      <c r="N2334" t="str">
        <f>PROPER(MedExam_Table[[#This Row],[Any Transplants]])</f>
        <v>No</v>
      </c>
    </row>
    <row r="2335" spans="1:14" x14ac:dyDescent="0.3">
      <c r="A2335" t="s">
        <v>1373</v>
      </c>
      <c r="B2335">
        <v>35.93</v>
      </c>
      <c r="C2335">
        <v>8.3000000000000007</v>
      </c>
      <c r="D2335" t="s">
        <v>2382</v>
      </c>
      <c r="E2335" t="s">
        <v>2380</v>
      </c>
      <c r="F2335" t="s">
        <v>2380</v>
      </c>
      <c r="G2335" t="s">
        <v>2381</v>
      </c>
      <c r="H2335" t="s">
        <v>2380</v>
      </c>
      <c r="I2335" s="9">
        <f>IF(MedExam_Table[[#This Row],[NumberOfMajorSurgeries]]="No major surgery",0,MedExam_Table[[#This Row],[NumberOfMajorSurgeries]])</f>
        <v>0</v>
      </c>
      <c r="J2335" t="str">
        <f>PROPER(MedExam_Table[[#This Row],[Heart Issues]])</f>
        <v>Yes</v>
      </c>
      <c r="K2335" t="str">
        <f>PROPER(IF(MedExam_Table[[#This Row],[smoker]]= "?","No",MedExam_Table[[#This Row],[smoker]]))</f>
        <v>No</v>
      </c>
      <c r="L2335" t="str">
        <f>IF(MedExam_Table[[#This Row],[BMI]]&lt;18.5,"Underweight",IF(MedExam_Table[[#This Row],[BMI]]&lt;25,"NormalWeight",IF(MedExam_Table[[#This Row],[BMI]]&lt;=30,"OverWeight","Obesity")))</f>
        <v>Obesity</v>
      </c>
      <c r="M2335" t="str">
        <f>IF(MedExam_Table[[#This Row],[HBA1C]]&lt;5.7,"Normal",IF(MedExam_Table[[#This Row],[HBA1C]]&lt;6.4,"Prediabetes","Diabetes"))</f>
        <v>Diabetes</v>
      </c>
      <c r="N2335" t="str">
        <f>PROPER(MedExam_Table[[#This Row],[Any Transplants]])</f>
        <v>No</v>
      </c>
    </row>
    <row r="2336" spans="1:14" x14ac:dyDescent="0.3">
      <c r="A2336" t="s">
        <v>1372</v>
      </c>
      <c r="B2336">
        <v>28.6</v>
      </c>
      <c r="C2336">
        <v>5.56</v>
      </c>
      <c r="D2336" t="s">
        <v>2382</v>
      </c>
      <c r="E2336" t="s">
        <v>2380</v>
      </c>
      <c r="F2336" t="s">
        <v>2383</v>
      </c>
      <c r="G2336">
        <v>1</v>
      </c>
      <c r="H2336" t="s">
        <v>2380</v>
      </c>
      <c r="I2336" s="9">
        <f>IF(MedExam_Table[[#This Row],[NumberOfMajorSurgeries]]="No major surgery",0,MedExam_Table[[#This Row],[NumberOfMajorSurgeries]])</f>
        <v>1</v>
      </c>
      <c r="J2336" t="str">
        <f>PROPER(MedExam_Table[[#This Row],[Heart Issues]])</f>
        <v>Yes</v>
      </c>
      <c r="K2336" t="str">
        <f>PROPER(IF(MedExam_Table[[#This Row],[smoker]]= "?","No",MedExam_Table[[#This Row],[smoker]]))</f>
        <v>No</v>
      </c>
      <c r="L2336" t="str">
        <f>IF(MedExam_Table[[#This Row],[BMI]]&lt;18.5,"Underweight",IF(MedExam_Table[[#This Row],[BMI]]&lt;25,"NormalWeight",IF(MedExam_Table[[#This Row],[BMI]]&lt;=30,"OverWeight","Obesity")))</f>
        <v>OverWeight</v>
      </c>
      <c r="M2336" t="str">
        <f>IF(MedExam_Table[[#This Row],[HBA1C]]&lt;5.7,"Normal",IF(MedExam_Table[[#This Row],[HBA1C]]&lt;6.4,"Prediabetes","Diabetes"))</f>
        <v>Normal</v>
      </c>
      <c r="N2336" t="str">
        <f>PROPER(MedExam_Table[[#This Row],[Any Transplants]])</f>
        <v>No</v>
      </c>
    </row>
  </sheetData>
  <conditionalFormatting sqref="A1:H2336">
    <cfRule type="cellIs" dxfId="5" priority="2" operator="equal">
      <formula>"?"</formula>
    </cfRule>
  </conditionalFormatting>
  <conditionalFormatting sqref="A2338:H1048576">
    <cfRule type="cellIs" dxfId="4" priority="3" operator="equal">
      <formula>"?"</formula>
    </cfRule>
  </conditionalFormatting>
  <conditionalFormatting sqref="I1">
    <cfRule type="cellIs" dxfId="3" priority="1" operator="equal">
      <formula>"?"</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C3120-E553-4BAD-AF5A-C857B23B2D48}">
  <dimension ref="A2:N35"/>
  <sheetViews>
    <sheetView tabSelected="1" workbookViewId="0">
      <selection activeCell="L26" sqref="L26"/>
    </sheetView>
  </sheetViews>
  <sheetFormatPr defaultRowHeight="14.4" x14ac:dyDescent="0.3"/>
  <cols>
    <col min="1" max="1" width="12.5546875" bestFit="1" customWidth="1"/>
    <col min="2" max="2" width="19" bestFit="1" customWidth="1"/>
    <col min="3" max="3" width="4" bestFit="1" customWidth="1"/>
    <col min="4" max="4" width="10.77734375" bestFit="1" customWidth="1"/>
    <col min="12" max="12" width="86.6640625" customWidth="1"/>
    <col min="13" max="13" width="17.5546875" customWidth="1"/>
    <col min="14" max="14" width="10" bestFit="1" customWidth="1"/>
  </cols>
  <sheetData>
    <row r="2" spans="1:14" x14ac:dyDescent="0.3">
      <c r="K2" t="s">
        <v>8465</v>
      </c>
      <c r="L2" t="s">
        <v>8466</v>
      </c>
      <c r="N2" s="20"/>
    </row>
    <row r="3" spans="1:14" x14ac:dyDescent="0.3">
      <c r="A3" s="5" t="s">
        <v>4722</v>
      </c>
      <c r="B3" t="s">
        <v>4724</v>
      </c>
      <c r="K3" t="s">
        <v>8467</v>
      </c>
      <c r="L3" t="s">
        <v>8468</v>
      </c>
    </row>
    <row r="4" spans="1:14" x14ac:dyDescent="0.3">
      <c r="A4" s="6" t="s">
        <v>31</v>
      </c>
      <c r="B4">
        <v>2</v>
      </c>
    </row>
    <row r="5" spans="1:14" x14ac:dyDescent="0.3">
      <c r="A5" s="6" t="s">
        <v>2380</v>
      </c>
      <c r="B5">
        <v>1845</v>
      </c>
      <c r="K5" t="s">
        <v>8470</v>
      </c>
      <c r="L5" t="s">
        <v>8469</v>
      </c>
    </row>
    <row r="6" spans="1:14" x14ac:dyDescent="0.3">
      <c r="A6" s="6" t="s">
        <v>2382</v>
      </c>
      <c r="B6">
        <v>488</v>
      </c>
      <c r="K6" t="s">
        <v>8467</v>
      </c>
      <c r="L6" t="s">
        <v>8471</v>
      </c>
    </row>
    <row r="7" spans="1:14" x14ac:dyDescent="0.3">
      <c r="A7" s="6" t="s">
        <v>4723</v>
      </c>
      <c r="B7">
        <v>2335</v>
      </c>
      <c r="L7" t="s">
        <v>8472</v>
      </c>
    </row>
    <row r="8" spans="1:14" ht="28.8" x14ac:dyDescent="0.3">
      <c r="K8" t="s">
        <v>8473</v>
      </c>
      <c r="L8" s="12" t="s">
        <v>8474</v>
      </c>
    </row>
    <row r="9" spans="1:14" x14ac:dyDescent="0.3">
      <c r="K9" t="s">
        <v>8467</v>
      </c>
      <c r="L9" t="s">
        <v>8475</v>
      </c>
    </row>
    <row r="11" spans="1:14" x14ac:dyDescent="0.3">
      <c r="K11" t="s">
        <v>8476</v>
      </c>
      <c r="L11" t="s">
        <v>8477</v>
      </c>
    </row>
    <row r="12" spans="1:14" x14ac:dyDescent="0.3">
      <c r="K12" t="s">
        <v>8467</v>
      </c>
      <c r="L12" t="s">
        <v>8478</v>
      </c>
    </row>
    <row r="14" spans="1:14" x14ac:dyDescent="0.3">
      <c r="L14" t="s">
        <v>8479</v>
      </c>
    </row>
    <row r="15" spans="1:14" x14ac:dyDescent="0.3">
      <c r="A15" s="5" t="s">
        <v>4722</v>
      </c>
      <c r="B15" t="s">
        <v>4725</v>
      </c>
      <c r="K15" t="s">
        <v>8465</v>
      </c>
      <c r="L15" t="s">
        <v>8480</v>
      </c>
    </row>
    <row r="16" spans="1:14" x14ac:dyDescent="0.3">
      <c r="A16" s="6" t="s">
        <v>31</v>
      </c>
      <c r="B16">
        <v>1</v>
      </c>
      <c r="K16" t="s">
        <v>8467</v>
      </c>
      <c r="L16" t="s">
        <v>8481</v>
      </c>
    </row>
    <row r="17" spans="1:12" x14ac:dyDescent="0.3">
      <c r="A17" s="6" t="s">
        <v>16</v>
      </c>
      <c r="B17">
        <v>309</v>
      </c>
      <c r="K17" t="s">
        <v>8470</v>
      </c>
      <c r="L17" t="s">
        <v>8482</v>
      </c>
    </row>
    <row r="18" spans="1:12" x14ac:dyDescent="0.3">
      <c r="A18" s="6" t="s">
        <v>11</v>
      </c>
      <c r="B18">
        <v>1339</v>
      </c>
      <c r="K18" t="s">
        <v>8467</v>
      </c>
      <c r="L18" t="s">
        <v>8483</v>
      </c>
    </row>
    <row r="19" spans="1:12" x14ac:dyDescent="0.3">
      <c r="A19" s="6" t="s">
        <v>12</v>
      </c>
      <c r="B19">
        <v>694</v>
      </c>
      <c r="K19" t="s">
        <v>8473</v>
      </c>
      <c r="L19" t="s">
        <v>8484</v>
      </c>
    </row>
    <row r="20" spans="1:12" x14ac:dyDescent="0.3">
      <c r="A20" s="6" t="s">
        <v>4723</v>
      </c>
      <c r="B20">
        <v>2343</v>
      </c>
      <c r="K20" t="s">
        <v>8467</v>
      </c>
      <c r="L20" t="s">
        <v>8485</v>
      </c>
    </row>
    <row r="22" spans="1:12" x14ac:dyDescent="0.3">
      <c r="L22" t="s">
        <v>8486</v>
      </c>
    </row>
    <row r="24" spans="1:12" x14ac:dyDescent="0.3">
      <c r="L24" t="s">
        <v>8487</v>
      </c>
    </row>
    <row r="30" spans="1:12" x14ac:dyDescent="0.3">
      <c r="A30" s="5" t="s">
        <v>4722</v>
      </c>
      <c r="B30" t="s">
        <v>4727</v>
      </c>
    </row>
    <row r="31" spans="1:12" x14ac:dyDescent="0.3">
      <c r="A31" s="6" t="s">
        <v>31</v>
      </c>
      <c r="B31">
        <v>1</v>
      </c>
    </row>
    <row r="32" spans="1:12" x14ac:dyDescent="0.3">
      <c r="A32" s="6" t="s">
        <v>16</v>
      </c>
      <c r="B32">
        <v>734</v>
      </c>
    </row>
    <row r="33" spans="1:2" x14ac:dyDescent="0.3">
      <c r="A33" s="6" t="s">
        <v>11</v>
      </c>
      <c r="B33">
        <v>812</v>
      </c>
    </row>
    <row r="34" spans="1:2" x14ac:dyDescent="0.3">
      <c r="A34" s="6" t="s">
        <v>12</v>
      </c>
      <c r="B34">
        <v>796</v>
      </c>
    </row>
    <row r="35" spans="1:2" x14ac:dyDescent="0.3">
      <c r="A35" s="6" t="s">
        <v>4723</v>
      </c>
      <c r="B35">
        <v>2343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3788C-D1BC-4B59-BB6E-DACFFC291528}">
  <sheetPr>
    <tabColor rgb="FF00B050"/>
  </sheetPr>
  <dimension ref="A1:Q2337"/>
  <sheetViews>
    <sheetView workbookViewId="0">
      <selection activeCell="C2337" sqref="C2337"/>
    </sheetView>
  </sheetViews>
  <sheetFormatPr defaultRowHeight="14.4" x14ac:dyDescent="0.3"/>
  <cols>
    <col min="1" max="1" width="14.109375" customWidth="1"/>
    <col min="2" max="2" width="14.6640625" customWidth="1"/>
    <col min="5" max="5" width="12.88671875" customWidth="1"/>
    <col min="6" max="6" width="11.88671875" customWidth="1"/>
    <col min="7" max="7" width="11.44140625" customWidth="1"/>
    <col min="8" max="8" width="10.77734375" customWidth="1"/>
    <col min="9" max="9" width="9.33203125" customWidth="1"/>
    <col min="10" max="10" width="14.5546875" customWidth="1"/>
    <col min="11" max="11" width="15.77734375" customWidth="1"/>
    <col min="13" max="13" width="13.44140625" customWidth="1"/>
    <col min="14" max="14" width="11.77734375" style="22" customWidth="1"/>
    <col min="15" max="15" width="13.109375" customWidth="1"/>
    <col min="16" max="16" width="9.5546875" customWidth="1"/>
    <col min="17" max="17" width="9.44140625" customWidth="1"/>
  </cols>
  <sheetData>
    <row r="1" spans="1:17" s="25" customFormat="1" ht="31.8" customHeight="1" x14ac:dyDescent="0.3">
      <c r="A1" s="26" t="s">
        <v>0</v>
      </c>
      <c r="B1" s="26" t="s">
        <v>6734</v>
      </c>
      <c r="C1" s="26" t="s">
        <v>2373</v>
      </c>
      <c r="D1" s="26" t="s">
        <v>2374</v>
      </c>
      <c r="E1" s="26" t="s">
        <v>2375</v>
      </c>
      <c r="F1" s="26" t="s">
        <v>2376</v>
      </c>
      <c r="G1" s="26" t="s">
        <v>8416</v>
      </c>
      <c r="H1" s="26" t="s">
        <v>8412</v>
      </c>
      <c r="I1" s="26" t="s">
        <v>8413</v>
      </c>
      <c r="J1" s="26" t="s">
        <v>6740</v>
      </c>
      <c r="K1" s="26" t="s">
        <v>8408</v>
      </c>
      <c r="L1" s="26" t="s">
        <v>8414</v>
      </c>
      <c r="M1" s="26" t="s">
        <v>8409</v>
      </c>
      <c r="N1" s="27" t="s">
        <v>8415</v>
      </c>
      <c r="O1" s="26" t="s">
        <v>8417</v>
      </c>
      <c r="P1" s="26" t="s">
        <v>8418</v>
      </c>
      <c r="Q1" s="26" t="s">
        <v>8</v>
      </c>
    </row>
    <row r="2" spans="1:17" x14ac:dyDescent="0.3">
      <c r="A2" s="13" t="s">
        <v>2372</v>
      </c>
      <c r="B2" t="str" cm="1">
        <f t="array" ref="B2">_xlfn.XLOOKUP($A2,CustomersName[[#All],[Customer ID]],CustomersName[[#All],[First Name]],"Not Found",0)</f>
        <v>Kelly</v>
      </c>
      <c r="C2" cm="1">
        <f t="array" ref="C2">_xlfn.XLOOKUP($A2,MedExam_Table[[#Headers],[#Data],[Customer ID]],MedExam_Table[[#Headers],[#Data],[BMI]],"Not Found",0)</f>
        <v>47.41</v>
      </c>
      <c r="D2" cm="1">
        <f t="array" ref="D2">_xlfn.XLOOKUP($A2,MedExam_Table[[#Headers],[#Data],[Customer ID]],MedExam_Table[[#Headers],[#Data],[HBA1C]],"Not Found",0)</f>
        <v>7.47</v>
      </c>
      <c r="E2" t="str" cm="1">
        <f t="array" ref="E2">_xlfn.XLOOKUP($A2,MedExam_Table[[#Headers],[#Data],[Customer ID]],MedExam_Table[[#Headers],[#Data],[Heart Issues Updated]],"Not Found",0)</f>
        <v>No</v>
      </c>
      <c r="F2" t="str" cm="1">
        <f t="array" ref="F2">_xlfn.XLOOKUP($A2,MedExam_Table[[#Headers],[#Data],[Customer ID]],MedExam_Table[[#Headers],[#Data],[Any Transplants Update]],"Not Found",0)</f>
        <v>No</v>
      </c>
      <c r="G2" t="str" cm="1">
        <f t="array" ref="G2">_xlfn.XLOOKUP($A2,MedExam_Table[[#Headers],[#Data],[Customer ID]],MedExam_Table[[#Headers],[#Data],[Cancer history]],"Not Found",0)</f>
        <v>No</v>
      </c>
      <c r="H2" cm="1">
        <f t="array" ref="H2">_xlfn.XLOOKUP($A2,MedExam_Table[[#Headers],[#Data],[Customer ID]],MedExam_Table[[#Headers],[#Data],[NumberOfMajorSurgeries_updated]],"Not Found",0)</f>
        <v>0</v>
      </c>
      <c r="I2" t="str" cm="1">
        <f t="array" ref="I2">_xlfn.XLOOKUP($A2,MedExam_Table[[#Headers],[#Data],[Customer ID]],MedExam_Table[[#Headers],[#Data],[Smoker Updated]],"Not Found",0)</f>
        <v>Yes</v>
      </c>
      <c r="J2" t="str" cm="1">
        <f t="array" ref="J2">_xlfn.XLOOKUP($A2,MedExam_Table[[#Headers],[#Data],[Customer ID]],MedExam_Table[[#Headers],[#Data],[Weight Status]],"Not Found",0)</f>
        <v>Obesity</v>
      </c>
      <c r="K2" t="str" cm="1">
        <f t="array" ref="K2">_xlfn.XLOOKUP($A2,MedExam_Table[[#Headers],[#Data],[Customer ID]],MedExam_Table[[#Headers],[#Data],[Diabetes Status]],"Not Found",0)</f>
        <v>Diabetes</v>
      </c>
      <c r="L2" cm="1">
        <f t="array" ref="L2">_xlfn.XLOOKUP($A2,Hospitalisation_table[[#All],[Customer ID]],Hospitalisation_table[[#All],[Customer Age]],"Not Found",0)</f>
        <v>54</v>
      </c>
      <c r="M2" t="str" cm="1">
        <f t="array" ref="M2">_xlfn.XLOOKUP($A2,Hospitalisation_table[[#All],[Customer ID]],Hospitalisation_table[[#All],[Date of Birth]],"Not Found",0)</f>
        <v>12-Oct-1968</v>
      </c>
      <c r="N2" s="22" cm="1">
        <f t="array" ref="N2">_xlfn.XLOOKUP($A2,Hospitalisation_table[[#All],[Customer ID]],Hospitalisation_table[[#All],[charges]],"Not Found",0)</f>
        <v>63770.43</v>
      </c>
      <c r="O2" t="str" cm="1">
        <f t="array" ref="O2">_xlfn.XLOOKUP($A2,Hospitalisation_table[[#All],[Customer ID]],Hospitalisation_table[[#All],[Hospital tier_Updated]],"Not Found",0)</f>
        <v>tier - 1</v>
      </c>
      <c r="P2" t="str" cm="1">
        <f t="array" ref="P2">_xlfn.XLOOKUP($A2,Hospitalisation_table[[#All],[Customer ID]],Hospitalisation_table[[#All],[City tier_updated]],"Not Found",0)</f>
        <v>tier - 3</v>
      </c>
      <c r="Q2" t="str" cm="1">
        <f t="array" ref="Q2">_xlfn.XLOOKUP($A2,Hospitalisation_table[[#All],[Customer ID]],Hospitalisation_table[[#All],[State ID Updated]],"Not Found",0)</f>
        <v>R1013</v>
      </c>
    </row>
    <row r="3" spans="1:17" x14ac:dyDescent="0.3">
      <c r="A3" s="14" t="s">
        <v>2363</v>
      </c>
      <c r="B3" t="str" cm="1">
        <f t="array" ref="B3">_xlfn.XLOOKUP($A3,CustomersName[[#All],[Customer ID]],CustomersName[[#All],[First Name]],"Not Found",0)</f>
        <v>Brohke N.</v>
      </c>
      <c r="C3" cm="1">
        <f t="array" ref="C3">_xlfn.XLOOKUP($A3,MedExam_Table[[#Headers],[#Data],[Customer ID]],MedExam_Table[[#Headers],[#Data],[BMI]],"Not Found",0)</f>
        <v>38.06</v>
      </c>
      <c r="D3" cm="1">
        <f t="array" ref="D3">_xlfn.XLOOKUP($A3,MedExam_Table[[#Headers],[#Data],[Customer ID]],MedExam_Table[[#Headers],[#Data],[HBA1C]],"Not Found",0)</f>
        <v>10.79</v>
      </c>
      <c r="E3" t="str" cm="1">
        <f t="array" ref="E3">_xlfn.XLOOKUP($A3,MedExam_Table[[#Headers],[#Data],[Customer ID]],MedExam_Table[[#Headers],[#Data],[Heart Issues Updated]],"Not Found",0)</f>
        <v>No</v>
      </c>
      <c r="F3" t="str" cm="1">
        <f t="array" ref="F3">_xlfn.XLOOKUP($A3,MedExam_Table[[#Headers],[#Data],[Customer ID]],MedExam_Table[[#Headers],[#Data],[Any Transplants Update]],"Not Found",0)</f>
        <v>No</v>
      </c>
      <c r="G3" t="str" cm="1">
        <f t="array" ref="G3">_xlfn.XLOOKUP($A3,MedExam_Table[[#Headers],[#Data],[Customer ID]],MedExam_Table[[#Headers],[#Data],[Cancer history]],"Not Found",0)</f>
        <v>No</v>
      </c>
      <c r="H3" cm="1">
        <f t="array" ref="H3">_xlfn.XLOOKUP($A3,MedExam_Table[[#Headers],[#Data],[Customer ID]],MedExam_Table[[#Headers],[#Data],[NumberOfMajorSurgeries_updated]],"Not Found",0)</f>
        <v>0</v>
      </c>
      <c r="I3" t="str" cm="1">
        <f t="array" ref="I3">_xlfn.XLOOKUP($A3,MedExam_Table[[#Headers],[#Data],[Customer ID]],MedExam_Table[[#Headers],[#Data],[Smoker Updated]],"Not Found",0)</f>
        <v>Yes</v>
      </c>
      <c r="J3" t="str" cm="1">
        <f t="array" ref="J3">_xlfn.XLOOKUP($A3,MedExam_Table[[#Headers],[#Data],[Customer ID]],MedExam_Table[[#Headers],[#Data],[Weight Status]],"Not Found",0)</f>
        <v>Obesity</v>
      </c>
      <c r="K3" t="str" cm="1">
        <f t="array" ref="K3">_xlfn.XLOOKUP($A3,MedExam_Table[[#Headers],[#Data],[Customer ID]],MedExam_Table[[#Headers],[#Data],[Diabetes Status]],"Not Found",0)</f>
        <v>Diabetes</v>
      </c>
      <c r="L3" cm="1">
        <f t="array" ref="L3">_xlfn.XLOOKUP($A3,Hospitalisation_table[[#All],[Customer ID]],Hospitalisation_table[[#All],[Customer Age]],"Not Found",0)</f>
        <v>44</v>
      </c>
      <c r="M3" t="str" cm="1">
        <f t="array" ref="M3">_xlfn.XLOOKUP($A3,Hospitalisation_table[[#All],[Customer ID]],Hospitalisation_table[[#All],[Date of Birth]],"Not Found",0)</f>
        <v>29-Dec-1978</v>
      </c>
      <c r="N3" s="22" cm="1">
        <f t="array" ref="N3">_xlfn.XLOOKUP($A3,Hospitalisation_table[[#All],[Customer ID]],Hospitalisation_table[[#All],[charges]],"Not Found",0)</f>
        <v>48885.14</v>
      </c>
      <c r="O3" t="str" cm="1">
        <f t="array" ref="O3">_xlfn.XLOOKUP($A3,Hospitalisation_table[[#All],[Customer ID]],Hospitalisation_table[[#All],[Hospital tier_Updated]],"Not Found",0)</f>
        <v>tier - 1</v>
      </c>
      <c r="P3" t="str" cm="1">
        <f t="array" ref="P3">_xlfn.XLOOKUP($A3,Hospitalisation_table[[#All],[Customer ID]],Hospitalisation_table[[#All],[City tier_updated]],"Not Found",0)</f>
        <v>tier - 2</v>
      </c>
      <c r="Q3" t="str" cm="1">
        <f t="array" ref="Q3">_xlfn.XLOOKUP($A3,Hospitalisation_table[[#All],[Customer ID]],Hospitalisation_table[[#All],[State ID Updated]],"Not Found",0)</f>
        <v>R1013</v>
      </c>
    </row>
    <row r="4" spans="1:17" x14ac:dyDescent="0.3">
      <c r="A4" s="13" t="s">
        <v>2273</v>
      </c>
      <c r="B4" t="str" cm="1">
        <f t="array" ref="B4">_xlfn.XLOOKUP($A4,CustomersName[[#All],[Customer ID]],CustomersName[[#All],[First Name]],"Not Found",0)</f>
        <v>Daniel</v>
      </c>
      <c r="C4" cm="1">
        <f t="array" ref="C4">_xlfn.XLOOKUP($A4,MedExam_Table[[#Headers],[#Data],[Customer ID]],MedExam_Table[[#Headers],[#Data],[BMI]],"Not Found",0)</f>
        <v>48.2</v>
      </c>
      <c r="D4" cm="1">
        <f t="array" ref="D4">_xlfn.XLOOKUP($A4,MedExam_Table[[#Headers],[#Data],[Customer ID]],MedExam_Table[[#Headers],[#Data],[HBA1C]],"Not Found",0)</f>
        <v>4.84</v>
      </c>
      <c r="E4" t="str" cm="1">
        <f t="array" ref="E4">_xlfn.XLOOKUP($A4,MedExam_Table[[#Headers],[#Data],[Customer ID]],MedExam_Table[[#Headers],[#Data],[Heart Issues Updated]],"Not Found",0)</f>
        <v>No</v>
      </c>
      <c r="F4" t="str" cm="1">
        <f t="array" ref="F4">_xlfn.XLOOKUP($A4,MedExam_Table[[#Headers],[#Data],[Customer ID]],MedExam_Table[[#Headers],[#Data],[Any Transplants Update]],"Not Found",0)</f>
        <v>No</v>
      </c>
      <c r="G4" t="str" cm="1">
        <f t="array" ref="G4">_xlfn.XLOOKUP($A4,MedExam_Table[[#Headers],[#Data],[Customer ID]],MedExam_Table[[#Headers],[#Data],[Cancer history]],"Not Found",0)</f>
        <v>No</v>
      </c>
      <c r="H4" cm="1">
        <f t="array" ref="H4">_xlfn.XLOOKUP($A4,MedExam_Table[[#Headers],[#Data],[Customer ID]],MedExam_Table[[#Headers],[#Data],[NumberOfMajorSurgeries_updated]],"Not Found",0)</f>
        <v>0</v>
      </c>
      <c r="I4" t="str" cm="1">
        <f t="array" ref="I4">_xlfn.XLOOKUP($A4,MedExam_Table[[#Headers],[#Data],[Customer ID]],MedExam_Table[[#Headers],[#Data],[Smoker Updated]],"Not Found",0)</f>
        <v>Yes</v>
      </c>
      <c r="J4" t="str" cm="1">
        <f t="array" ref="J4">_xlfn.XLOOKUP($A4,MedExam_Table[[#Headers],[#Data],[Customer ID]],MedExam_Table[[#Headers],[#Data],[Weight Status]],"Not Found",0)</f>
        <v>Obesity</v>
      </c>
      <c r="K4" t="str" cm="1">
        <f t="array" ref="K4">_xlfn.XLOOKUP($A4,MedExam_Table[[#Headers],[#Data],[Customer ID]],MedExam_Table[[#Headers],[#Data],[Diabetes Status]],"Not Found",0)</f>
        <v>Normal</v>
      </c>
      <c r="L4" cm="1">
        <f t="array" ref="L4">_xlfn.XLOOKUP($A4,Hospitalisation_table[[#All],[Customer ID]],Hospitalisation_table[[#All],[Customer Age]],"Not Found",0)</f>
        <v>45</v>
      </c>
      <c r="M4" t="str" cm="1">
        <f t="array" ref="M4">_xlfn.XLOOKUP($A4,Hospitalisation_table[[#All],[Customer ID]],Hospitalisation_table[[#All],[Date of Birth]],"Not Found",0)</f>
        <v>27-Jun-1977</v>
      </c>
      <c r="N4" s="22" cm="1">
        <f t="array" ref="N4">_xlfn.XLOOKUP($A4,Hospitalisation_table[[#All],[Customer ID]],Hospitalisation_table[[#All],[charges]],"Not Found",0)</f>
        <v>40284.379999999997</v>
      </c>
      <c r="O4" t="str" cm="1">
        <f t="array" ref="O4">_xlfn.XLOOKUP($A4,Hospitalisation_table[[#All],[Customer ID]],Hospitalisation_table[[#All],[Hospital tier_Updated]],"Not Found",0)</f>
        <v>tier - 1</v>
      </c>
      <c r="P4" t="str" cm="1">
        <f t="array" ref="P4">_xlfn.XLOOKUP($A4,Hospitalisation_table[[#All],[Customer ID]],Hospitalisation_table[[#All],[City tier_updated]],"Not Found",0)</f>
        <v>tier - 3</v>
      </c>
      <c r="Q4" t="str" cm="1">
        <f t="array" ref="Q4">_xlfn.XLOOKUP($A4,Hospitalisation_table[[#All],[Customer ID]],Hospitalisation_table[[#All],[State ID Updated]],"Not Found",0)</f>
        <v>R1012</v>
      </c>
    </row>
    <row r="5" spans="1:17" x14ac:dyDescent="0.3">
      <c r="A5" s="14" t="s">
        <v>1371</v>
      </c>
      <c r="B5" t="str" cm="1">
        <f t="array" ref="B5">_xlfn.XLOOKUP($A5,CustomersName[[#All],[Customer ID]],CustomersName[[#All],[First Name]],"Not Found",0)</f>
        <v>htephanie A</v>
      </c>
      <c r="C5" cm="1">
        <f t="array" ref="C5">_xlfn.XLOOKUP($A5,MedExam_Table[[#Headers],[#Data],[Customer ID]],MedExam_Table[[#Headers],[#Data],[BMI]],"Not Found",0)</f>
        <v>39.17</v>
      </c>
      <c r="D5" cm="1">
        <f t="array" ref="D5">_xlfn.XLOOKUP($A5,MedExam_Table[[#Headers],[#Data],[Customer ID]],MedExam_Table[[#Headers],[#Data],[HBA1C]],"Not Found",0)</f>
        <v>4.1500000000000004</v>
      </c>
      <c r="E5" t="str" cm="1">
        <f t="array" ref="E5">_xlfn.XLOOKUP($A5,MedExam_Table[[#Headers],[#Data],[Customer ID]],MedExam_Table[[#Headers],[#Data],[Heart Issues Updated]],"Not Found",0)</f>
        <v>No</v>
      </c>
      <c r="F5" t="str" cm="1">
        <f t="array" ref="F5">_xlfn.XLOOKUP($A5,MedExam_Table[[#Headers],[#Data],[Customer ID]],MedExam_Table[[#Headers],[#Data],[Any Transplants Update]],"Not Found",0)</f>
        <v>No</v>
      </c>
      <c r="G5" t="str" cm="1">
        <f t="array" ref="G5">_xlfn.XLOOKUP($A5,MedExam_Table[[#Headers],[#Data],[Customer ID]],MedExam_Table[[#Headers],[#Data],[Cancer history]],"Not Found",0)</f>
        <v>No</v>
      </c>
      <c r="H5" cm="1">
        <f t="array" ref="H5">_xlfn.XLOOKUP($A5,MedExam_Table[[#Headers],[#Data],[Customer ID]],MedExam_Table[[#Headers],[#Data],[NumberOfMajorSurgeries_updated]],"Not Found",0)</f>
        <v>0</v>
      </c>
      <c r="I5" t="str" cm="1">
        <f t="array" ref="I5">_xlfn.XLOOKUP($A5,MedExam_Table[[#Headers],[#Data],[Customer ID]],MedExam_Table[[#Headers],[#Data],[Smoker Updated]],"Not Found",0)</f>
        <v>No</v>
      </c>
      <c r="J5" t="str" cm="1">
        <f t="array" ref="J5">_xlfn.XLOOKUP($A5,MedExam_Table[[#Headers],[#Data],[Customer ID]],MedExam_Table[[#Headers],[#Data],[Weight Status]],"Not Found",0)</f>
        <v>Obesity</v>
      </c>
      <c r="K5" t="str" cm="1">
        <f t="array" ref="K5">_xlfn.XLOOKUP($A5,MedExam_Table[[#Headers],[#Data],[Customer ID]],MedExam_Table[[#Headers],[#Data],[Diabetes Status]],"Not Found",0)</f>
        <v>Normal</v>
      </c>
      <c r="L5" cm="1">
        <f t="array" ref="L5">_xlfn.XLOOKUP($A5,Hospitalisation_table[[#All],[Customer ID]],Hospitalisation_table[[#All],[Customer Age]],"Not Found",0)</f>
        <v>33</v>
      </c>
      <c r="M5" t="str" cm="1">
        <f t="array" ref="M5">_xlfn.XLOOKUP($A5,Hospitalisation_table[[#All],[Customer ID]],Hospitalisation_table[[#All],[Date of Birth]],"Not Found",0)</f>
        <v>17-Dec-1989</v>
      </c>
      <c r="N5" s="22" cm="1">
        <f t="array" ref="N5">_xlfn.XLOOKUP($A5,Hospitalisation_table[[#All],[Customer ID]],Hospitalisation_table[[#All],[charges]],"Not Found",0)</f>
        <v>11250.43</v>
      </c>
      <c r="O5" t="str" cm="1">
        <f t="array" ref="O5">_xlfn.XLOOKUP($A5,Hospitalisation_table[[#All],[Customer ID]],Hospitalisation_table[[#All],[Hospital tier_Updated]],"Not Found",0)</f>
        <v>tier - 3</v>
      </c>
      <c r="P5" t="str" cm="1">
        <f t="array" ref="P5">_xlfn.XLOOKUP($A5,Hospitalisation_table[[#All],[Customer ID]],Hospitalisation_table[[#All],[City tier_updated]],"Not Found",0)</f>
        <v>tier - 2</v>
      </c>
      <c r="Q5" t="str" cm="1">
        <f t="array" ref="Q5">_xlfn.XLOOKUP($A5,Hospitalisation_table[[#All],[Customer ID]],Hospitalisation_table[[#All],[State ID Updated]],"Not Found",0)</f>
        <v>R1026</v>
      </c>
    </row>
    <row r="6" spans="1:17" x14ac:dyDescent="0.3">
      <c r="A6" s="13" t="s">
        <v>1370</v>
      </c>
      <c r="B6" t="str" cm="1">
        <f t="array" ref="B6">_xlfn.XLOOKUP($A6,CustomersName[[#All],[Customer ID]],CustomersName[[#All],[First Name]],"Not Found",0)</f>
        <v>Patrick</v>
      </c>
      <c r="C6" cm="1">
        <f t="array" ref="C6">_xlfn.XLOOKUP($A6,MedExam_Table[[#Headers],[#Data],[Customer ID]],MedExam_Table[[#Headers],[#Data],[BMI]],"Not Found",0)</f>
        <v>26.41</v>
      </c>
      <c r="D6" cm="1">
        <f t="array" ref="D6">_xlfn.XLOOKUP($A6,MedExam_Table[[#Headers],[#Data],[Customer ID]],MedExam_Table[[#Headers],[#Data],[HBA1C]],"Not Found",0)</f>
        <v>5.99</v>
      </c>
      <c r="E6" t="str" cm="1">
        <f t="array" ref="E6">_xlfn.XLOOKUP($A6,MedExam_Table[[#Headers],[#Data],[Customer ID]],MedExam_Table[[#Headers],[#Data],[Heart Issues Updated]],"Not Found",0)</f>
        <v>Yes</v>
      </c>
      <c r="F6" t="str" cm="1">
        <f t="array" ref="F6">_xlfn.XLOOKUP($A6,MedExam_Table[[#Headers],[#Data],[Customer ID]],MedExam_Table[[#Headers],[#Data],[Any Transplants Update]],"Not Found",0)</f>
        <v>No</v>
      </c>
      <c r="G6" t="str" cm="1">
        <f t="array" ref="G6">_xlfn.XLOOKUP($A6,MedExam_Table[[#Headers],[#Data],[Customer ID]],MedExam_Table[[#Headers],[#Data],[Cancer history]],"Not Found",0)</f>
        <v>Yes</v>
      </c>
      <c r="H6" cm="1">
        <f t="array" ref="H6">_xlfn.XLOOKUP($A6,MedExam_Table[[#Headers],[#Data],[Customer ID]],MedExam_Table[[#Headers],[#Data],[NumberOfMajorSurgeries_updated]],"Not Found",0)</f>
        <v>1</v>
      </c>
      <c r="I6" t="str" cm="1">
        <f t="array" ref="I6">_xlfn.XLOOKUP($A6,MedExam_Table[[#Headers],[#Data],[Customer ID]],MedExam_Table[[#Headers],[#Data],[Smoker Updated]],"Not Found",0)</f>
        <v>No</v>
      </c>
      <c r="J6" t="str" cm="1">
        <f t="array" ref="J6">_xlfn.XLOOKUP($A6,MedExam_Table[[#Headers],[#Data],[Customer ID]],MedExam_Table[[#Headers],[#Data],[Weight Status]],"Not Found",0)</f>
        <v>OverWeight</v>
      </c>
      <c r="K6" t="str" cm="1">
        <f t="array" ref="K6">_xlfn.XLOOKUP($A6,MedExam_Table[[#Headers],[#Data],[Customer ID]],MedExam_Table[[#Headers],[#Data],[Diabetes Status]],"Not Found",0)</f>
        <v>Prediabetes</v>
      </c>
      <c r="L6" cm="1">
        <f t="array" ref="L6">_xlfn.XLOOKUP($A6,Hospitalisation_table[[#All],[Customer ID]],Hospitalisation_table[[#All],[Customer Age]],"Not Found",0)</f>
        <v>53</v>
      </c>
      <c r="M6" t="str" cm="1">
        <f t="array" ref="M6">_xlfn.XLOOKUP($A6,Hospitalisation_table[[#All],[Customer ID]],Hospitalisation_table[[#All],[Date of Birth]],"Not Found",0)</f>
        <v>30-Dec-1969</v>
      </c>
      <c r="N6" s="22" cm="1">
        <f t="array" ref="N6">_xlfn.XLOOKUP($A6,Hospitalisation_table[[#All],[Customer ID]],Hospitalisation_table[[#All],[charges]],"Not Found",0)</f>
        <v>11244.38</v>
      </c>
      <c r="O6" t="str" cm="1">
        <f t="array" ref="O6">_xlfn.XLOOKUP($A6,Hospitalisation_table[[#All],[Customer ID]],Hospitalisation_table[[#All],[Hospital tier_Updated]],"Not Found",0)</f>
        <v>tier - 3</v>
      </c>
      <c r="P6" t="str" cm="1">
        <f t="array" ref="P6">_xlfn.XLOOKUP($A6,Hospitalisation_table[[#All],[Customer ID]],Hospitalisation_table[[#All],[City tier_updated]],"Not Found",0)</f>
        <v>tier - 1</v>
      </c>
      <c r="Q6" t="str" cm="1">
        <f t="array" ref="Q6">_xlfn.XLOOKUP($A6,Hospitalisation_table[[#All],[Customer ID]],Hospitalisation_table[[#All],[State ID Updated]],"Not Found",0)</f>
        <v>R1016</v>
      </c>
    </row>
    <row r="7" spans="1:17" x14ac:dyDescent="0.3">
      <c r="A7" s="14" t="s">
        <v>1369</v>
      </c>
      <c r="B7" t="str" cm="1">
        <f t="array" ref="B7">_xlfn.XLOOKUP($A7,CustomersName[[#All],[Customer ID]],CustomersName[[#All],[First Name]],"Not Found",0)</f>
        <v>Krista</v>
      </c>
      <c r="C7" cm="1">
        <f t="array" ref="C7">_xlfn.XLOOKUP($A7,MedExam_Table[[#Headers],[#Data],[Customer ID]],MedExam_Table[[#Headers],[#Data],[BMI]],"Not Found",0)</f>
        <v>30.63</v>
      </c>
      <c r="D7" cm="1">
        <f t="array" ref="D7">_xlfn.XLOOKUP($A7,MedExam_Table[[#Headers],[#Data],[Customer ID]],MedExam_Table[[#Headers],[#Data],[HBA1C]],"Not Found",0)</f>
        <v>5.8</v>
      </c>
      <c r="E7" t="str" cm="1">
        <f t="array" ref="E7">_xlfn.XLOOKUP($A7,MedExam_Table[[#Headers],[#Data],[Customer ID]],MedExam_Table[[#Headers],[#Data],[Heart Issues Updated]],"Not Found",0)</f>
        <v>Yes</v>
      </c>
      <c r="F7" t="str" cm="1">
        <f t="array" ref="F7">_xlfn.XLOOKUP($A7,MedExam_Table[[#Headers],[#Data],[Customer ID]],MedExam_Table[[#Headers],[#Data],[Any Transplants Update]],"Not Found",0)</f>
        <v>No</v>
      </c>
      <c r="G7" t="str" cm="1">
        <f t="array" ref="G7">_xlfn.XLOOKUP($A7,MedExam_Table[[#Headers],[#Data],[Customer ID]],MedExam_Table[[#Headers],[#Data],[Cancer history]],"Not Found",0)</f>
        <v>No</v>
      </c>
      <c r="H7" cm="1">
        <f t="array" ref="H7">_xlfn.XLOOKUP($A7,MedExam_Table[[#Headers],[#Data],[Customer ID]],MedExam_Table[[#Headers],[#Data],[NumberOfMajorSurgeries_updated]],"Not Found",0)</f>
        <v>0</v>
      </c>
      <c r="I7" t="str" cm="1">
        <f t="array" ref="I7">_xlfn.XLOOKUP($A7,MedExam_Table[[#Headers],[#Data],[Customer ID]],MedExam_Table[[#Headers],[#Data],[Smoker Updated]],"Not Found",0)</f>
        <v>No</v>
      </c>
      <c r="J7" t="str" cm="1">
        <f t="array" ref="J7">_xlfn.XLOOKUP($A7,MedExam_Table[[#Headers],[#Data],[Customer ID]],MedExam_Table[[#Headers],[#Data],[Weight Status]],"Not Found",0)</f>
        <v>Obesity</v>
      </c>
      <c r="K7" t="str" cm="1">
        <f t="array" ref="K7">_xlfn.XLOOKUP($A7,MedExam_Table[[#Headers],[#Data],[Customer ID]],MedExam_Table[[#Headers],[#Data],[Diabetes Status]],"Not Found",0)</f>
        <v>Prediabetes</v>
      </c>
      <c r="L7" cm="1">
        <f t="array" ref="L7">_xlfn.XLOOKUP($A7,Hospitalisation_table[[#All],[Customer ID]],Hospitalisation_table[[#All],[Customer Age]],"Not Found",0)</f>
        <v>46</v>
      </c>
      <c r="M7" t="str" cm="1">
        <f t="array" ref="M7">_xlfn.XLOOKUP($A7,Hospitalisation_table[[#All],[Customer ID]],Hospitalisation_table[[#All],[Date of Birth]],"Not Found",0)</f>
        <v>28-Jun-1976</v>
      </c>
      <c r="N7" s="22" cm="1">
        <f t="array" ref="N7">_xlfn.XLOOKUP($A7,Hospitalisation_table[[#All],[Customer ID]],Hospitalisation_table[[#All],[charges]],"Not Found",0)</f>
        <v>11217.35</v>
      </c>
      <c r="O7" t="str" cm="1">
        <f t="array" ref="O7">_xlfn.XLOOKUP($A7,Hospitalisation_table[[#All],[Customer ID]],Hospitalisation_table[[#All],[Hospital tier_Updated]],"Not Found",0)</f>
        <v>tier - 3</v>
      </c>
      <c r="P7" t="str" cm="1">
        <f t="array" ref="P7">_xlfn.XLOOKUP($A7,Hospitalisation_table[[#All],[Customer ID]],Hospitalisation_table[[#All],[City tier_updated]],"Not Found",0)</f>
        <v>tier - 2</v>
      </c>
      <c r="Q7" t="str" cm="1">
        <f t="array" ref="Q7">_xlfn.XLOOKUP($A7,Hospitalisation_table[[#All],[Customer ID]],Hospitalisation_table[[#All],[State ID Updated]],"Not Found",0)</f>
        <v>R1025</v>
      </c>
    </row>
    <row r="8" spans="1:17" x14ac:dyDescent="0.3">
      <c r="A8" s="13" t="s">
        <v>1368</v>
      </c>
      <c r="B8" t="str" cm="1">
        <f t="array" ref="B8">_xlfn.XLOOKUP($A8,CustomersName[[#All],[Customer ID]],CustomersName[[#All],[First Name]],"Not Found",0)</f>
        <v>Jenessa</v>
      </c>
      <c r="C8" cm="1">
        <f t="array" ref="C8">_xlfn.XLOOKUP($A8,MedExam_Table[[#Headers],[#Data],[Customer ID]],MedExam_Table[[#Headers],[#Data],[BMI]],"Not Found",0)</f>
        <v>31.73</v>
      </c>
      <c r="D8" cm="1">
        <f t="array" ref="D8">_xlfn.XLOOKUP($A8,MedExam_Table[[#Headers],[#Data],[Customer ID]],MedExam_Table[[#Headers],[#Data],[HBA1C]],"Not Found",0)</f>
        <v>7.32</v>
      </c>
      <c r="E8" t="str" cm="1">
        <f t="array" ref="E8">_xlfn.XLOOKUP($A8,MedExam_Table[[#Headers],[#Data],[Customer ID]],MedExam_Table[[#Headers],[#Data],[Heart Issues Updated]],"Not Found",0)</f>
        <v>Yes</v>
      </c>
      <c r="F8" t="str" cm="1">
        <f t="array" ref="F8">_xlfn.XLOOKUP($A8,MedExam_Table[[#Headers],[#Data],[Customer ID]],MedExam_Table[[#Headers],[#Data],[Any Transplants Update]],"Not Found",0)</f>
        <v>No</v>
      </c>
      <c r="G8" t="str" cm="1">
        <f t="array" ref="G8">_xlfn.XLOOKUP($A8,MedExam_Table[[#Headers],[#Data],[Customer ID]],MedExam_Table[[#Headers],[#Data],[Cancer history]],"Not Found",0)</f>
        <v>No</v>
      </c>
      <c r="H8" cm="1">
        <f t="array" ref="H8">_xlfn.XLOOKUP($A8,MedExam_Table[[#Headers],[#Data],[Customer ID]],MedExam_Table[[#Headers],[#Data],[NumberOfMajorSurgeries_updated]],"Not Found",0)</f>
        <v>2</v>
      </c>
      <c r="I8" t="str" cm="1">
        <f t="array" ref="I8">_xlfn.XLOOKUP($A8,MedExam_Table[[#Headers],[#Data],[Customer ID]],MedExam_Table[[#Headers],[#Data],[Smoker Updated]],"Not Found",0)</f>
        <v>No</v>
      </c>
      <c r="J8" t="str" cm="1">
        <f t="array" ref="J8">_xlfn.XLOOKUP($A8,MedExam_Table[[#Headers],[#Data],[Customer ID]],MedExam_Table[[#Headers],[#Data],[Weight Status]],"Not Found",0)</f>
        <v>Obesity</v>
      </c>
      <c r="K8" t="str" cm="1">
        <f t="array" ref="K8">_xlfn.XLOOKUP($A8,MedExam_Table[[#Headers],[#Data],[Customer ID]],MedExam_Table[[#Headers],[#Data],[Diabetes Status]],"Not Found",0)</f>
        <v>Diabetes</v>
      </c>
      <c r="L8" cm="1">
        <f t="array" ref="L8">_xlfn.XLOOKUP($A8,Hospitalisation_table[[#All],[Customer ID]],Hospitalisation_table[[#All],[Customer Age]],"Not Found",0)</f>
        <v>52</v>
      </c>
      <c r="M8" t="str" cm="1">
        <f t="array" ref="M8">_xlfn.XLOOKUP($A8,Hospitalisation_table[[#All],[Customer ID]],Hospitalisation_table[[#All],[Date of Birth]],"Not Found",0)</f>
        <v>14-Jun-1970</v>
      </c>
      <c r="N8" s="22" cm="1">
        <f t="array" ref="N8">_xlfn.XLOOKUP($A8,Hospitalisation_table[[#All],[Customer ID]],Hospitalisation_table[[#All],[charges]],"Not Found",0)</f>
        <v>11187.66</v>
      </c>
      <c r="O8" t="str" cm="1">
        <f t="array" ref="O8">_xlfn.XLOOKUP($A8,Hospitalisation_table[[#All],[Customer ID]],Hospitalisation_table[[#All],[Hospital tier_Updated]],"Not Found",0)</f>
        <v>tier - 3</v>
      </c>
      <c r="P8" t="str" cm="1">
        <f t="array" ref="P8">_xlfn.XLOOKUP($A8,Hospitalisation_table[[#All],[Customer ID]],Hospitalisation_table[[#All],[City tier_updated]],"Not Found",0)</f>
        <v>tier - 2</v>
      </c>
      <c r="Q8" t="str" cm="1">
        <f t="array" ref="Q8">_xlfn.XLOOKUP($A8,Hospitalisation_table[[#All],[Customer ID]],Hospitalisation_table[[#All],[State ID Updated]],"Not Found",0)</f>
        <v>R1012</v>
      </c>
    </row>
    <row r="9" spans="1:17" x14ac:dyDescent="0.3">
      <c r="A9" s="14" t="s">
        <v>1367</v>
      </c>
      <c r="B9" t="str" cm="1">
        <f t="array" ref="B9">_xlfn.XLOOKUP($A9,CustomersName[[#All],[Customer ID]],CustomersName[[#All],[First Name]],"Not Found",0)</f>
        <v>Ryah M.</v>
      </c>
      <c r="C9" cm="1">
        <f t="array" ref="C9">_xlfn.XLOOKUP($A9,MedExam_Table[[#Headers],[#Data],[Customer ID]],MedExam_Table[[#Headers],[#Data],[BMI]],"Not Found",0)</f>
        <v>30.7</v>
      </c>
      <c r="D9" cm="1">
        <f t="array" ref="D9">_xlfn.XLOOKUP($A9,MedExam_Table[[#Headers],[#Data],[Customer ID]],MedExam_Table[[#Headers],[#Data],[HBA1C]],"Not Found",0)</f>
        <v>5.16</v>
      </c>
      <c r="E9" t="str" cm="1">
        <f t="array" ref="E9">_xlfn.XLOOKUP($A9,MedExam_Table[[#Headers],[#Data],[Customer ID]],MedExam_Table[[#Headers],[#Data],[Heart Issues Updated]],"Not Found",0)</f>
        <v>No</v>
      </c>
      <c r="F9" t="str" cm="1">
        <f t="array" ref="F9">_xlfn.XLOOKUP($A9,MedExam_Table[[#Headers],[#Data],[Customer ID]],MedExam_Table[[#Headers],[#Data],[Any Transplants Update]],"Not Found",0)</f>
        <v>No</v>
      </c>
      <c r="G9" t="str" cm="1">
        <f t="array" ref="G9">_xlfn.XLOOKUP($A9,MedExam_Table[[#Headers],[#Data],[Customer ID]],MedExam_Table[[#Headers],[#Data],[Cancer history]],"Not Found",0)</f>
        <v>No</v>
      </c>
      <c r="H9" cm="1">
        <f t="array" ref="H9">_xlfn.XLOOKUP($A9,MedExam_Table[[#Headers],[#Data],[Customer ID]],MedExam_Table[[#Headers],[#Data],[NumberOfMajorSurgeries_updated]],"Not Found",0)</f>
        <v>2</v>
      </c>
      <c r="I9" t="str" cm="1">
        <f t="array" ref="I9">_xlfn.XLOOKUP($A9,MedExam_Table[[#Headers],[#Data],[Customer ID]],MedExam_Table[[#Headers],[#Data],[Smoker Updated]],"Not Found",0)</f>
        <v>No</v>
      </c>
      <c r="J9" t="str" cm="1">
        <f t="array" ref="J9">_xlfn.XLOOKUP($A9,MedExam_Table[[#Headers],[#Data],[Customer ID]],MedExam_Table[[#Headers],[#Data],[Weight Status]],"Not Found",0)</f>
        <v>Obesity</v>
      </c>
      <c r="K9" t="str" cm="1">
        <f t="array" ref="K9">_xlfn.XLOOKUP($A9,MedExam_Table[[#Headers],[#Data],[Customer ID]],MedExam_Table[[#Headers],[#Data],[Diabetes Status]],"Not Found",0)</f>
        <v>Normal</v>
      </c>
      <c r="L9" cm="1">
        <f t="array" ref="L9">_xlfn.XLOOKUP($A9,Hospitalisation_table[[#All],[Customer ID]],Hospitalisation_table[[#All],[Customer Age]],"Not Found",0)</f>
        <v>50</v>
      </c>
      <c r="M9" t="str" cm="1">
        <f t="array" ref="M9">_xlfn.XLOOKUP($A9,Hospitalisation_table[[#All],[Customer ID]],Hospitalisation_table[[#All],[Date of Birth]],"Not Found",0)</f>
        <v>3-Sep-1972</v>
      </c>
      <c r="N9" s="22" cm="1">
        <f t="array" ref="N9">_xlfn.XLOOKUP($A9,Hospitalisation_table[[#All],[Customer ID]],Hospitalisation_table[[#All],[charges]],"Not Found",0)</f>
        <v>11186.2</v>
      </c>
      <c r="O9" t="str" cm="1">
        <f t="array" ref="O9">_xlfn.XLOOKUP($A9,Hospitalisation_table[[#All],[Customer ID]],Hospitalisation_table[[#All],[Hospital tier_Updated]],"Not Found",0)</f>
        <v>tier - 3</v>
      </c>
      <c r="P9" t="str" cm="1">
        <f t="array" ref="P9">_xlfn.XLOOKUP($A9,Hospitalisation_table[[#All],[Customer ID]],Hospitalisation_table[[#All],[City tier_updated]],"Not Found",0)</f>
        <v>tier - 2</v>
      </c>
      <c r="Q9" t="str" cm="1">
        <f t="array" ref="Q9">_xlfn.XLOOKUP($A9,Hospitalisation_table[[#All],[Customer ID]],Hospitalisation_table[[#All],[State ID Updated]],"Not Found",0)</f>
        <v>R1021</v>
      </c>
    </row>
    <row r="10" spans="1:17" x14ac:dyDescent="0.3">
      <c r="A10" s="13" t="s">
        <v>1366</v>
      </c>
      <c r="B10" t="str" cm="1">
        <f t="array" ref="B10">_xlfn.XLOOKUP($A10,CustomersName[[#All],[Customer ID]],CustomersName[[#All],[First Name]],"Not Found",0)</f>
        <v>Thomas</v>
      </c>
      <c r="C10" cm="1">
        <f t="array" ref="C10">_xlfn.XLOOKUP($A10,MedExam_Table[[#Headers],[#Data],[Customer ID]],MedExam_Table[[#Headers],[#Data],[BMI]],"Not Found",0)</f>
        <v>25.934999999999999</v>
      </c>
      <c r="D10" cm="1">
        <f t="array" ref="D10">_xlfn.XLOOKUP($A10,MedExam_Table[[#Headers],[#Data],[Customer ID]],MedExam_Table[[#Headers],[#Data],[HBA1C]],"Not Found",0)</f>
        <v>5.96</v>
      </c>
      <c r="E10" t="str" cm="1">
        <f t="array" ref="E10">_xlfn.XLOOKUP($A10,MedExam_Table[[#Headers],[#Data],[Customer ID]],MedExam_Table[[#Headers],[#Data],[Heart Issues Updated]],"Not Found",0)</f>
        <v>Yes</v>
      </c>
      <c r="F10" t="str" cm="1">
        <f t="array" ref="F10">_xlfn.XLOOKUP($A10,MedExam_Table[[#Headers],[#Data],[Customer ID]],MedExam_Table[[#Headers],[#Data],[Any Transplants Update]],"Not Found",0)</f>
        <v>No</v>
      </c>
      <c r="G10" t="str" cm="1">
        <f t="array" ref="G10">_xlfn.XLOOKUP($A10,MedExam_Table[[#Headers],[#Data],[Customer ID]],MedExam_Table[[#Headers],[#Data],[Cancer history]],"Not Found",0)</f>
        <v>No</v>
      </c>
      <c r="H10" cm="1">
        <f t="array" ref="H10">_xlfn.XLOOKUP($A10,MedExam_Table[[#Headers],[#Data],[Customer ID]],MedExam_Table[[#Headers],[#Data],[NumberOfMajorSurgeries_updated]],"Not Found",0)</f>
        <v>2</v>
      </c>
      <c r="I10" t="str" cm="1">
        <f t="array" ref="I10">_xlfn.XLOOKUP($A10,MedExam_Table[[#Headers],[#Data],[Customer ID]],MedExam_Table[[#Headers],[#Data],[Smoker Updated]],"Not Found",0)</f>
        <v>No</v>
      </c>
      <c r="J10" t="str" cm="1">
        <f t="array" ref="J10">_xlfn.XLOOKUP($A10,MedExam_Table[[#Headers],[#Data],[Customer ID]],MedExam_Table[[#Headers],[#Data],[Weight Status]],"Not Found",0)</f>
        <v>OverWeight</v>
      </c>
      <c r="K10" t="str" cm="1">
        <f t="array" ref="K10">_xlfn.XLOOKUP($A10,MedExam_Table[[#Headers],[#Data],[Customer ID]],MedExam_Table[[#Headers],[#Data],[Diabetes Status]],"Not Found",0)</f>
        <v>Prediabetes</v>
      </c>
      <c r="L10" cm="1">
        <f t="array" ref="L10">_xlfn.XLOOKUP($A10,Hospitalisation_table[[#All],[Customer ID]],Hospitalisation_table[[#All],[Customer Age]],"Not Found",0)</f>
        <v>56</v>
      </c>
      <c r="M10" t="str" cm="1">
        <f t="array" ref="M10">_xlfn.XLOOKUP($A10,Hospitalisation_table[[#All],[Customer ID]],Hospitalisation_table[[#All],[Date of Birth]],"Not Found",0)</f>
        <v>6-Aug-1966</v>
      </c>
      <c r="N10" s="22" cm="1">
        <f t="array" ref="N10">_xlfn.XLOOKUP($A10,Hospitalisation_table[[#All],[Customer ID]],Hospitalisation_table[[#All],[charges]],"Not Found",0)</f>
        <v>11165.42</v>
      </c>
      <c r="O10" t="str" cm="1">
        <f t="array" ref="O10">_xlfn.XLOOKUP($A10,Hospitalisation_table[[#All],[Customer ID]],Hospitalisation_table[[#All],[Hospital tier_Updated]],"Not Found",0)</f>
        <v>tier - 3</v>
      </c>
      <c r="P10" t="str" cm="1">
        <f t="array" ref="P10">_xlfn.XLOOKUP($A10,Hospitalisation_table[[#All],[Customer ID]],Hospitalisation_table[[#All],[City tier_updated]],"Not Found",0)</f>
        <v>tier - 1</v>
      </c>
      <c r="Q10" t="str" cm="1">
        <f t="array" ref="Q10">_xlfn.XLOOKUP($A10,Hospitalisation_table[[#All],[Customer ID]],Hospitalisation_table[[#All],[State ID Updated]],"Not Found",0)</f>
        <v>R1016</v>
      </c>
    </row>
    <row r="11" spans="1:17" x14ac:dyDescent="0.3">
      <c r="A11" s="14" t="s">
        <v>1365</v>
      </c>
      <c r="B11" t="str" cm="1">
        <f t="array" ref="B11">_xlfn.XLOOKUP($A11,CustomersName[[#All],[Customer ID]],CustomersName[[#All],[First Name]],"Not Found",0)</f>
        <v>Amahda N.</v>
      </c>
      <c r="C11" cm="1">
        <f t="array" ref="C11">_xlfn.XLOOKUP($A11,MedExam_Table[[#Headers],[#Data],[Customer ID]],MedExam_Table[[#Headers],[#Data],[BMI]],"Not Found",0)</f>
        <v>35.9</v>
      </c>
      <c r="D11" cm="1">
        <f t="array" ref="D11">_xlfn.XLOOKUP($A11,MedExam_Table[[#Headers],[#Data],[Customer ID]],MedExam_Table[[#Headers],[#Data],[HBA1C]],"Not Found",0)</f>
        <v>4.8499999999999996</v>
      </c>
      <c r="E11" t="str" cm="1">
        <f t="array" ref="E11">_xlfn.XLOOKUP($A11,MedExam_Table[[#Headers],[#Data],[Customer ID]],MedExam_Table[[#Headers],[#Data],[Heart Issues Updated]],"Not Found",0)</f>
        <v>Yes</v>
      </c>
      <c r="F11" t="str" cm="1">
        <f t="array" ref="F11">_xlfn.XLOOKUP($A11,MedExam_Table[[#Headers],[#Data],[Customer ID]],MedExam_Table[[#Headers],[#Data],[Any Transplants Update]],"Not Found",0)</f>
        <v>No</v>
      </c>
      <c r="G11" t="str" cm="1">
        <f t="array" ref="G11">_xlfn.XLOOKUP($A11,MedExam_Table[[#Headers],[#Data],[Customer ID]],MedExam_Table[[#Headers],[#Data],[Cancer history]],"Not Found",0)</f>
        <v>Yes</v>
      </c>
      <c r="H11" cm="1">
        <f t="array" ref="H11">_xlfn.XLOOKUP($A11,MedExam_Table[[#Headers],[#Data],[Customer ID]],MedExam_Table[[#Headers],[#Data],[NumberOfMajorSurgeries_updated]],"Not Found",0)</f>
        <v>1</v>
      </c>
      <c r="I11" t="str" cm="1">
        <f t="array" ref="I11">_xlfn.XLOOKUP($A11,MedExam_Table[[#Headers],[#Data],[Customer ID]],MedExam_Table[[#Headers],[#Data],[Smoker Updated]],"Not Found",0)</f>
        <v>No</v>
      </c>
      <c r="J11" t="str" cm="1">
        <f t="array" ref="J11">_xlfn.XLOOKUP($A11,MedExam_Table[[#Headers],[#Data],[Customer ID]],MedExam_Table[[#Headers],[#Data],[Weight Status]],"Not Found",0)</f>
        <v>Obesity</v>
      </c>
      <c r="K11" t="str" cm="1">
        <f t="array" ref="K11">_xlfn.XLOOKUP($A11,MedExam_Table[[#Headers],[#Data],[Customer ID]],MedExam_Table[[#Headers],[#Data],[Diabetes Status]],"Not Found",0)</f>
        <v>Normal</v>
      </c>
      <c r="L11" cm="1">
        <f t="array" ref="L11">_xlfn.XLOOKUP($A11,Hospitalisation_table[[#All],[Customer ID]],Hospitalisation_table[[#All],[Customer Age]],"Not Found",0)</f>
        <v>53</v>
      </c>
      <c r="M11" t="str" cm="1">
        <f t="array" ref="M11">_xlfn.XLOOKUP($A11,Hospitalisation_table[[#All],[Customer ID]],Hospitalisation_table[[#All],[Date of Birth]],"Not Found",0)</f>
        <v>25-Jun-1969</v>
      </c>
      <c r="N11" s="22" cm="1">
        <f t="array" ref="N11">_xlfn.XLOOKUP($A11,Hospitalisation_table[[#All],[Customer ID]],Hospitalisation_table[[#All],[charges]],"Not Found",0)</f>
        <v>11163.57</v>
      </c>
      <c r="O11" t="str" cm="1">
        <f t="array" ref="O11">_xlfn.XLOOKUP($A11,Hospitalisation_table[[#All],[Customer ID]],Hospitalisation_table[[#All],[Hospital tier_Updated]],"Not Found",0)</f>
        <v>tier - 3</v>
      </c>
      <c r="P11" t="str" cm="1">
        <f t="array" ref="P11">_xlfn.XLOOKUP($A11,Hospitalisation_table[[#All],[Customer ID]],Hospitalisation_table[[#All],[City tier_updated]],"Not Found",0)</f>
        <v>tier - 2</v>
      </c>
      <c r="Q11" t="str" cm="1">
        <f t="array" ref="Q11">_xlfn.XLOOKUP($A11,Hospitalisation_table[[#All],[Customer ID]],Hospitalisation_table[[#All],[State ID Updated]],"Not Found",0)</f>
        <v>R1011</v>
      </c>
    </row>
    <row r="12" spans="1:17" x14ac:dyDescent="0.3">
      <c r="A12" s="13" t="s">
        <v>1364</v>
      </c>
      <c r="B12" t="str" cm="1">
        <f t="array" ref="B12">_xlfn.XLOOKUP($A12,CustomersName[[#All],[Customer ID]],CustomersName[[#All],[First Name]],"Not Found",0)</f>
        <v>Tereha P.</v>
      </c>
      <c r="C12" cm="1">
        <f t="array" ref="C12">_xlfn.XLOOKUP($A12,MedExam_Table[[#Headers],[#Data],[Customer ID]],MedExam_Table[[#Headers],[#Data],[BMI]],"Not Found",0)</f>
        <v>26.7</v>
      </c>
      <c r="D12" cm="1">
        <f t="array" ref="D12">_xlfn.XLOOKUP($A12,MedExam_Table[[#Headers],[#Data],[Customer ID]],MedExam_Table[[#Headers],[#Data],[HBA1C]],"Not Found",0)</f>
        <v>5.09</v>
      </c>
      <c r="E12" t="str" cm="1">
        <f t="array" ref="E12">_xlfn.XLOOKUP($A12,MedExam_Table[[#Headers],[#Data],[Customer ID]],MedExam_Table[[#Headers],[#Data],[Heart Issues Updated]],"Not Found",0)</f>
        <v>Yes</v>
      </c>
      <c r="F12" t="str" cm="1">
        <f t="array" ref="F12">_xlfn.XLOOKUP($A12,MedExam_Table[[#Headers],[#Data],[Customer ID]],MedExam_Table[[#Headers],[#Data],[Any Transplants Update]],"Not Found",0)</f>
        <v>No</v>
      </c>
      <c r="G12" t="str" cm="1">
        <f t="array" ref="G12">_xlfn.XLOOKUP($A12,MedExam_Table[[#Headers],[#Data],[Customer ID]],MedExam_Table[[#Headers],[#Data],[Cancer history]],"Not Found",0)</f>
        <v>Yes</v>
      </c>
      <c r="H12" cm="1">
        <f t="array" ref="H12">_xlfn.XLOOKUP($A12,MedExam_Table[[#Headers],[#Data],[Customer ID]],MedExam_Table[[#Headers],[#Data],[NumberOfMajorSurgeries_updated]],"Not Found",0)</f>
        <v>1</v>
      </c>
      <c r="I12" t="str" cm="1">
        <f t="array" ref="I12">_xlfn.XLOOKUP($A12,MedExam_Table[[#Headers],[#Data],[Customer ID]],MedExam_Table[[#Headers],[#Data],[Smoker Updated]],"Not Found",0)</f>
        <v>No</v>
      </c>
      <c r="J12" t="str" cm="1">
        <f t="array" ref="J12">_xlfn.XLOOKUP($A12,MedExam_Table[[#Headers],[#Data],[Customer ID]],MedExam_Table[[#Headers],[#Data],[Weight Status]],"Not Found",0)</f>
        <v>OverWeight</v>
      </c>
      <c r="K12" t="str" cm="1">
        <f t="array" ref="K12">_xlfn.XLOOKUP($A12,MedExam_Table[[#Headers],[#Data],[Customer ID]],MedExam_Table[[#Headers],[#Data],[Diabetes Status]],"Not Found",0)</f>
        <v>Normal</v>
      </c>
      <c r="L12" cm="1">
        <f t="array" ref="L12">_xlfn.XLOOKUP($A12,Hospitalisation_table[[#All],[Customer ID]],Hospitalisation_table[[#All],[Customer Age]],"Not Found",0)</f>
        <v>53</v>
      </c>
      <c r="M12" t="str" cm="1">
        <f t="array" ref="M12">_xlfn.XLOOKUP($A12,Hospitalisation_table[[#All],[Customer ID]],Hospitalisation_table[[#All],[Date of Birth]],"Not Found",0)</f>
        <v>30-Nov-1969</v>
      </c>
      <c r="N12" s="22" cm="1">
        <f t="array" ref="N12">_xlfn.XLOOKUP($A12,Hospitalisation_table[[#All],[Customer ID]],Hospitalisation_table[[#All],[charges]],"Not Found",0)</f>
        <v>11150.78</v>
      </c>
      <c r="O12" t="str" cm="1">
        <f t="array" ref="O12">_xlfn.XLOOKUP($A12,Hospitalisation_table[[#All],[Customer ID]],Hospitalisation_table[[#All],[Hospital tier_Updated]],"Not Found",0)</f>
        <v>tier - 3</v>
      </c>
      <c r="P12" t="str" cm="1">
        <f t="array" ref="P12">_xlfn.XLOOKUP($A12,Hospitalisation_table[[#All],[Customer ID]],Hospitalisation_table[[#All],[City tier_updated]],"Not Found",0)</f>
        <v>tier - 2</v>
      </c>
      <c r="Q12" t="str" cm="1">
        <f t="array" ref="Q12">_xlfn.XLOOKUP($A12,Hospitalisation_table[[#All],[Customer ID]],Hospitalisation_table[[#All],[State ID Updated]],"Not Found",0)</f>
        <v>R1011</v>
      </c>
    </row>
    <row r="13" spans="1:17" x14ac:dyDescent="0.3">
      <c r="A13" s="14" t="s">
        <v>1363</v>
      </c>
      <c r="B13" t="str" cm="1">
        <f t="array" ref="B13">_xlfn.XLOOKUP($A13,CustomersName[[#All],[Customer ID]],CustomersName[[#All],[First Name]],"Not Found",0)</f>
        <v>Dorian</v>
      </c>
      <c r="C13" cm="1">
        <f t="array" ref="C13">_xlfn.XLOOKUP($A13,MedExam_Table[[#Headers],[#Data],[Customer ID]],MedExam_Table[[#Headers],[#Data],[BMI]],"Not Found",0)</f>
        <v>33.71</v>
      </c>
      <c r="D13" cm="1">
        <f t="array" ref="D13">_xlfn.XLOOKUP($A13,MedExam_Table[[#Headers],[#Data],[Customer ID]],MedExam_Table[[#Headers],[#Data],[HBA1C]],"Not Found",0)</f>
        <v>4.9400000000000004</v>
      </c>
      <c r="E13" t="str" cm="1">
        <f t="array" ref="E13">_xlfn.XLOOKUP($A13,MedExam_Table[[#Headers],[#Data],[Customer ID]],MedExam_Table[[#Headers],[#Data],[Heart Issues Updated]],"Not Found",0)</f>
        <v>No</v>
      </c>
      <c r="F13" t="str" cm="1">
        <f t="array" ref="F13">_xlfn.XLOOKUP($A13,MedExam_Table[[#Headers],[#Data],[Customer ID]],MedExam_Table[[#Headers],[#Data],[Any Transplants Update]],"Not Found",0)</f>
        <v>No</v>
      </c>
      <c r="G13" t="str" cm="1">
        <f t="array" ref="G13">_xlfn.XLOOKUP($A13,MedExam_Table[[#Headers],[#Data],[Customer ID]],MedExam_Table[[#Headers],[#Data],[Cancer history]],"Not Found",0)</f>
        <v>No</v>
      </c>
      <c r="H13" cm="1">
        <f t="array" ref="H13">_xlfn.XLOOKUP($A13,MedExam_Table[[#Headers],[#Data],[Customer ID]],MedExam_Table[[#Headers],[#Data],[NumberOfMajorSurgeries_updated]],"Not Found",0)</f>
        <v>0</v>
      </c>
      <c r="I13" t="str" cm="1">
        <f t="array" ref="I13">_xlfn.XLOOKUP($A13,MedExam_Table[[#Headers],[#Data],[Customer ID]],MedExam_Table[[#Headers],[#Data],[Smoker Updated]],"Not Found",0)</f>
        <v>No</v>
      </c>
      <c r="J13" t="str" cm="1">
        <f t="array" ref="J13">_xlfn.XLOOKUP($A13,MedExam_Table[[#Headers],[#Data],[Customer ID]],MedExam_Table[[#Headers],[#Data],[Weight Status]],"Not Found",0)</f>
        <v>Obesity</v>
      </c>
      <c r="K13" t="str" cm="1">
        <f t="array" ref="K13">_xlfn.XLOOKUP($A13,MedExam_Table[[#Headers],[#Data],[Customer ID]],MedExam_Table[[#Headers],[#Data],[Diabetes Status]],"Not Found",0)</f>
        <v>Normal</v>
      </c>
      <c r="L13" cm="1">
        <f t="array" ref="L13">_xlfn.XLOOKUP($A13,Hospitalisation_table[[#All],[Customer ID]],Hospitalisation_table[[#All],[Customer Age]],"Not Found",0)</f>
        <v>42</v>
      </c>
      <c r="M13" t="str" cm="1">
        <f t="array" ref="M13">_xlfn.XLOOKUP($A13,Hospitalisation_table[[#All],[Customer ID]],Hospitalisation_table[[#All],[Date of Birth]],"Not Found",0)</f>
        <v>20-Aug-1980</v>
      </c>
      <c r="N13" s="22" cm="1">
        <f t="array" ref="N13">_xlfn.XLOOKUP($A13,Hospitalisation_table[[#All],[Customer ID]],Hospitalisation_table[[#All],[charges]],"Not Found",0)</f>
        <v>11103.33</v>
      </c>
      <c r="O13" t="str" cm="1">
        <f t="array" ref="O13">_xlfn.XLOOKUP($A13,Hospitalisation_table[[#All],[Customer ID]],Hospitalisation_table[[#All],[Hospital tier_Updated]],"Not Found",0)</f>
        <v>tier - 3</v>
      </c>
      <c r="P13" t="str" cm="1">
        <f t="array" ref="P13">_xlfn.XLOOKUP($A13,Hospitalisation_table[[#All],[Customer ID]],Hospitalisation_table[[#All],[City tier_updated]],"Not Found",0)</f>
        <v>tier - 1</v>
      </c>
      <c r="Q13" t="str" cm="1">
        <f t="array" ref="Q13">_xlfn.XLOOKUP($A13,Hospitalisation_table[[#All],[Customer ID]],Hospitalisation_table[[#All],[State ID Updated]],"Not Found",0)</f>
        <v>R1021</v>
      </c>
    </row>
    <row r="14" spans="1:17" x14ac:dyDescent="0.3">
      <c r="A14" s="13" t="s">
        <v>1362</v>
      </c>
      <c r="B14" t="str" cm="1">
        <f t="array" ref="B14">_xlfn.XLOOKUP($A14,CustomersName[[#All],[Customer ID]],CustomersName[[#All],[First Name]],"Not Found",0)</f>
        <v>Amy</v>
      </c>
      <c r="C14" cm="1">
        <f t="array" ref="C14">_xlfn.XLOOKUP($A14,MedExam_Table[[#Headers],[#Data],[Customer ID]],MedExam_Table[[#Headers],[#Data],[BMI]],"Not Found",0)</f>
        <v>41.91</v>
      </c>
      <c r="D14" cm="1">
        <f t="array" ref="D14">_xlfn.XLOOKUP($A14,MedExam_Table[[#Headers],[#Data],[Customer ID]],MedExam_Table[[#Headers],[#Data],[HBA1C]],"Not Found",0)</f>
        <v>4.92</v>
      </c>
      <c r="E14" t="str" cm="1">
        <f t="array" ref="E14">_xlfn.XLOOKUP($A14,MedExam_Table[[#Headers],[#Data],[Customer ID]],MedExam_Table[[#Headers],[#Data],[Heart Issues Updated]],"Not Found",0)</f>
        <v>Yes</v>
      </c>
      <c r="F14" t="str" cm="1">
        <f t="array" ref="F14">_xlfn.XLOOKUP($A14,MedExam_Table[[#Headers],[#Data],[Customer ID]],MedExam_Table[[#Headers],[#Data],[Any Transplants Update]],"Not Found",0)</f>
        <v>No</v>
      </c>
      <c r="G14" t="str" cm="1">
        <f t="array" ref="G14">_xlfn.XLOOKUP($A14,MedExam_Table[[#Headers],[#Data],[Customer ID]],MedExam_Table[[#Headers],[#Data],[Cancer history]],"Not Found",0)</f>
        <v>No</v>
      </c>
      <c r="H14" cm="1">
        <f t="array" ref="H14">_xlfn.XLOOKUP($A14,MedExam_Table[[#Headers],[#Data],[Customer ID]],MedExam_Table[[#Headers],[#Data],[NumberOfMajorSurgeries_updated]],"Not Found",0)</f>
        <v>2</v>
      </c>
      <c r="I14" t="str" cm="1">
        <f t="array" ref="I14">_xlfn.XLOOKUP($A14,MedExam_Table[[#Headers],[#Data],[Customer ID]],MedExam_Table[[#Headers],[#Data],[Smoker Updated]],"Not Found",0)</f>
        <v>No</v>
      </c>
      <c r="J14" t="str" cm="1">
        <f t="array" ref="J14">_xlfn.XLOOKUP($A14,MedExam_Table[[#Headers],[#Data],[Customer ID]],MedExam_Table[[#Headers],[#Data],[Weight Status]],"Not Found",0)</f>
        <v>Obesity</v>
      </c>
      <c r="K14" t="str" cm="1">
        <f t="array" ref="K14">_xlfn.XLOOKUP($A14,MedExam_Table[[#Headers],[#Data],[Customer ID]],MedExam_Table[[#Headers],[#Data],[Diabetes Status]],"Not Found",0)</f>
        <v>Normal</v>
      </c>
      <c r="L14" cm="1">
        <f t="array" ref="L14">_xlfn.XLOOKUP($A14,Hospitalisation_table[[#All],[Customer ID]],Hospitalisation_table[[#All],[Customer Age]],"Not Found",0)</f>
        <v>56</v>
      </c>
      <c r="M14" t="str" cm="1">
        <f t="array" ref="M14">_xlfn.XLOOKUP($A14,Hospitalisation_table[[#All],[Customer ID]],Hospitalisation_table[[#All],[Date of Birth]],"Not Found",0)</f>
        <v>5-Jul-1966</v>
      </c>
      <c r="N14" s="22" cm="1">
        <f t="array" ref="N14">_xlfn.XLOOKUP($A14,Hospitalisation_table[[#All],[Customer ID]],Hospitalisation_table[[#All],[charges]],"Not Found",0)</f>
        <v>11093.62</v>
      </c>
      <c r="O14" t="str" cm="1">
        <f t="array" ref="O14">_xlfn.XLOOKUP($A14,Hospitalisation_table[[#All],[Customer ID]],Hospitalisation_table[[#All],[Hospital tier_Updated]],"Not Found",0)</f>
        <v>tier - 3</v>
      </c>
      <c r="P14" t="str" cm="1">
        <f t="array" ref="P14">_xlfn.XLOOKUP($A14,Hospitalisation_table[[#All],[Customer ID]],Hospitalisation_table[[#All],[City tier_updated]],"Not Found",0)</f>
        <v>tier - 1</v>
      </c>
      <c r="Q14" t="str" cm="1">
        <f t="array" ref="Q14">_xlfn.XLOOKUP($A14,Hospitalisation_table[[#All],[Customer ID]],Hospitalisation_table[[#All],[State ID Updated]],"Not Found",0)</f>
        <v>R1013</v>
      </c>
    </row>
    <row r="15" spans="1:17" x14ac:dyDescent="0.3">
      <c r="A15" s="14" t="s">
        <v>2272</v>
      </c>
      <c r="B15" t="str" cm="1">
        <f t="array" ref="B15">_xlfn.XLOOKUP($A15,CustomersName[[#All],[Customer ID]],CustomersName[[#All],[First Name]],"Not Found",0)</f>
        <v>Brian</v>
      </c>
      <c r="C15" cm="1">
        <f t="array" ref="C15">_xlfn.XLOOKUP($A15,MedExam_Table[[#Headers],[#Data],[Customer ID]],MedExam_Table[[#Headers],[#Data],[BMI]],"Not Found",0)</f>
        <v>35.75</v>
      </c>
      <c r="D15" cm="1">
        <f t="array" ref="D15">_xlfn.XLOOKUP($A15,MedExam_Table[[#Headers],[#Data],[Customer ID]],MedExam_Table[[#Headers],[#Data],[HBA1C]],"Not Found",0)</f>
        <v>8</v>
      </c>
      <c r="E15" t="str" cm="1">
        <f t="array" ref="E15">_xlfn.XLOOKUP($A15,MedExam_Table[[#Headers],[#Data],[Customer ID]],MedExam_Table[[#Headers],[#Data],[Heart Issues Updated]],"Not Found",0)</f>
        <v>Yes</v>
      </c>
      <c r="F15" t="str" cm="1">
        <f t="array" ref="F15">_xlfn.XLOOKUP($A15,MedExam_Table[[#Headers],[#Data],[Customer ID]],MedExam_Table[[#Headers],[#Data],[Any Transplants Update]],"Not Found",0)</f>
        <v>No</v>
      </c>
      <c r="G15" t="str" cm="1">
        <f t="array" ref="G15">_xlfn.XLOOKUP($A15,MedExam_Table[[#Headers],[#Data],[Customer ID]],MedExam_Table[[#Headers],[#Data],[Cancer history]],"Not Found",0)</f>
        <v>No</v>
      </c>
      <c r="H15" cm="1">
        <f t="array" ref="H15">_xlfn.XLOOKUP($A15,MedExam_Table[[#Headers],[#Data],[Customer ID]],MedExam_Table[[#Headers],[#Data],[NumberOfMajorSurgeries_updated]],"Not Found",0)</f>
        <v>0</v>
      </c>
      <c r="I15" t="str" cm="1">
        <f t="array" ref="I15">_xlfn.XLOOKUP($A15,MedExam_Table[[#Headers],[#Data],[Customer ID]],MedExam_Table[[#Headers],[#Data],[Smoker Updated]],"Not Found",0)</f>
        <v>Yes</v>
      </c>
      <c r="J15" t="str" cm="1">
        <f t="array" ref="J15">_xlfn.XLOOKUP($A15,MedExam_Table[[#Headers],[#Data],[Customer ID]],MedExam_Table[[#Headers],[#Data],[Weight Status]],"Not Found",0)</f>
        <v>Obesity</v>
      </c>
      <c r="K15" t="str" cm="1">
        <f t="array" ref="K15">_xlfn.XLOOKUP($A15,MedExam_Table[[#Headers],[#Data],[Customer ID]],MedExam_Table[[#Headers],[#Data],[Diabetes Status]],"Not Found",0)</f>
        <v>Diabetes</v>
      </c>
      <c r="L15" cm="1">
        <f t="array" ref="L15">_xlfn.XLOOKUP($A15,Hospitalisation_table[[#All],[Customer ID]],Hospitalisation_table[[#All],[Customer Age]],"Not Found",0)</f>
        <v>41</v>
      </c>
      <c r="M15" t="str" cm="1">
        <f t="array" ref="M15">_xlfn.XLOOKUP($A15,Hospitalisation_table[[#All],[Customer ID]],Hospitalisation_table[[#All],[Date of Birth]],"Not Found",0)</f>
        <v>4-Oct-1981</v>
      </c>
      <c r="N15" s="22" cm="1">
        <f t="array" ref="N15">_xlfn.XLOOKUP($A15,Hospitalisation_table[[#All],[Customer ID]],Hospitalisation_table[[#All],[charges]],"Not Found",0)</f>
        <v>40273.65</v>
      </c>
      <c r="O15" t="str" cm="1">
        <f t="array" ref="O15">_xlfn.XLOOKUP($A15,Hospitalisation_table[[#All],[Customer ID]],Hospitalisation_table[[#All],[Hospital tier_Updated]],"Not Found",0)</f>
        <v>tier - 1</v>
      </c>
      <c r="P15" t="str" cm="1">
        <f t="array" ref="P15">_xlfn.XLOOKUP($A15,Hospitalisation_table[[#All],[Customer ID]],Hospitalisation_table[[#All],[City tier_updated]],"Not Found",0)</f>
        <v>tier - 3</v>
      </c>
      <c r="Q15" t="str" cm="1">
        <f t="array" ref="Q15">_xlfn.XLOOKUP($A15,Hospitalisation_table[[#All],[Customer ID]],Hospitalisation_table[[#All],[State ID Updated]],"Not Found",0)</f>
        <v>R1013</v>
      </c>
    </row>
    <row r="16" spans="1:17" x14ac:dyDescent="0.3">
      <c r="A16" s="13" t="s">
        <v>1361</v>
      </c>
      <c r="B16" t="str" cm="1">
        <f t="array" ref="B16">_xlfn.XLOOKUP($A16,CustomersName[[#All],[Customer ID]],CustomersName[[#All],[First Name]],"Not Found",0)</f>
        <v>Aberu</v>
      </c>
      <c r="C16" cm="1">
        <f t="array" ref="C16">_xlfn.XLOOKUP($A16,MedExam_Table[[#Headers],[#Data],[Customer ID]],MedExam_Table[[#Headers],[#Data],[BMI]],"Not Found",0)</f>
        <v>39.82</v>
      </c>
      <c r="D16" cm="1">
        <f t="array" ref="D16">_xlfn.XLOOKUP($A16,MedExam_Table[[#Headers],[#Data],[Customer ID]],MedExam_Table[[#Headers],[#Data],[HBA1C]],"Not Found",0)</f>
        <v>6.05</v>
      </c>
      <c r="E16" t="str" cm="1">
        <f t="array" ref="E16">_xlfn.XLOOKUP($A16,MedExam_Table[[#Headers],[#Data],[Customer ID]],MedExam_Table[[#Headers],[#Data],[Heart Issues Updated]],"Not Found",0)</f>
        <v>Yes</v>
      </c>
      <c r="F16" t="str" cm="1">
        <f t="array" ref="F16">_xlfn.XLOOKUP($A16,MedExam_Table[[#Headers],[#Data],[Customer ID]],MedExam_Table[[#Headers],[#Data],[Any Transplants Update]],"Not Found",0)</f>
        <v>No</v>
      </c>
      <c r="G16" t="str" cm="1">
        <f t="array" ref="G16">_xlfn.XLOOKUP($A16,MedExam_Table[[#Headers],[#Data],[Customer ID]],MedExam_Table[[#Headers],[#Data],[Cancer history]],"Not Found",0)</f>
        <v>No</v>
      </c>
      <c r="H16" cm="1">
        <f t="array" ref="H16">_xlfn.XLOOKUP($A16,MedExam_Table[[#Headers],[#Data],[Customer ID]],MedExam_Table[[#Headers],[#Data],[NumberOfMajorSurgeries_updated]],"Not Found",0)</f>
        <v>2</v>
      </c>
      <c r="I16" t="str" cm="1">
        <f t="array" ref="I16">_xlfn.XLOOKUP($A16,MedExam_Table[[#Headers],[#Data],[Customer ID]],MedExam_Table[[#Headers],[#Data],[Smoker Updated]],"Not Found",0)</f>
        <v>No</v>
      </c>
      <c r="J16" t="str" cm="1">
        <f t="array" ref="J16">_xlfn.XLOOKUP($A16,MedExam_Table[[#Headers],[#Data],[Customer ID]],MedExam_Table[[#Headers],[#Data],[Weight Status]],"Not Found",0)</f>
        <v>Obesity</v>
      </c>
      <c r="K16" t="str" cm="1">
        <f t="array" ref="K16">_xlfn.XLOOKUP($A16,MedExam_Table[[#Headers],[#Data],[Customer ID]],MedExam_Table[[#Headers],[#Data],[Diabetes Status]],"Not Found",0)</f>
        <v>Prediabetes</v>
      </c>
      <c r="L16" cm="1">
        <f t="array" ref="L16">_xlfn.XLOOKUP($A16,Hospitalisation_table[[#All],[Customer ID]],Hospitalisation_table[[#All],[Customer Age]],"Not Found",0)</f>
        <v>56</v>
      </c>
      <c r="M16" t="str" cm="1">
        <f t="array" ref="M16">_xlfn.XLOOKUP($A16,Hospitalisation_table[[#All],[Customer ID]],Hospitalisation_table[[#All],[Date of Birth]],"Not Found",0)</f>
        <v>9-Sep-1966</v>
      </c>
      <c r="N16" s="22" cm="1">
        <f t="array" ref="N16">_xlfn.XLOOKUP($A16,Hospitalisation_table[[#All],[Customer ID]],Hospitalisation_table[[#All],[charges]],"Not Found",0)</f>
        <v>11090.72</v>
      </c>
      <c r="O16" t="str" cm="1">
        <f t="array" ref="O16">_xlfn.XLOOKUP($A16,Hospitalisation_table[[#All],[Customer ID]],Hospitalisation_table[[#All],[Hospital tier_Updated]],"Not Found",0)</f>
        <v>tier - 3</v>
      </c>
      <c r="P16" t="str" cm="1">
        <f t="array" ref="P16">_xlfn.XLOOKUP($A16,Hospitalisation_table[[#All],[Customer ID]],Hospitalisation_table[[#All],[City tier_updated]],"Not Found",0)</f>
        <v>tier - 1</v>
      </c>
      <c r="Q16" t="str" cm="1">
        <f t="array" ref="Q16">_xlfn.XLOOKUP($A16,Hospitalisation_table[[#All],[Customer ID]],Hospitalisation_table[[#All],[State ID Updated]],"Not Found",0)</f>
        <v>R1013</v>
      </c>
    </row>
    <row r="17" spans="1:17" x14ac:dyDescent="0.3">
      <c r="A17" s="14" t="s">
        <v>1360</v>
      </c>
      <c r="B17" t="str" cm="1">
        <f t="array" ref="B17">_xlfn.XLOOKUP($A17,CustomersName[[#All],[Customer ID]],CustomersName[[#All],[First Name]],"Not Found",0)</f>
        <v>Ashley</v>
      </c>
      <c r="C17" cm="1">
        <f t="array" ref="C17">_xlfn.XLOOKUP($A17,MedExam_Table[[#Headers],[#Data],[Customer ID]],MedExam_Table[[#Headers],[#Data],[BMI]],"Not Found",0)</f>
        <v>28.12</v>
      </c>
      <c r="D17" cm="1">
        <f t="array" ref="D17">_xlfn.XLOOKUP($A17,MedExam_Table[[#Headers],[#Data],[Customer ID]],MedExam_Table[[#Headers],[#Data],[HBA1C]],"Not Found",0)</f>
        <v>4.67</v>
      </c>
      <c r="E17" t="str" cm="1">
        <f t="array" ref="E17">_xlfn.XLOOKUP($A17,MedExam_Table[[#Headers],[#Data],[Customer ID]],MedExam_Table[[#Headers],[#Data],[Heart Issues Updated]],"Not Found",0)</f>
        <v>No</v>
      </c>
      <c r="F17" t="str" cm="1">
        <f t="array" ref="F17">_xlfn.XLOOKUP($A17,MedExam_Table[[#Headers],[#Data],[Customer ID]],MedExam_Table[[#Headers],[#Data],[Any Transplants Update]],"Not Found",0)</f>
        <v>No</v>
      </c>
      <c r="G17" t="str" cm="1">
        <f t="array" ref="G17">_xlfn.XLOOKUP($A17,MedExam_Table[[#Headers],[#Data],[Customer ID]],MedExam_Table[[#Headers],[#Data],[Cancer history]],"Not Found",0)</f>
        <v>No</v>
      </c>
      <c r="H17" cm="1">
        <f t="array" ref="H17">_xlfn.XLOOKUP($A17,MedExam_Table[[#Headers],[#Data],[Customer ID]],MedExam_Table[[#Headers],[#Data],[NumberOfMajorSurgeries_updated]],"Not Found",0)</f>
        <v>2</v>
      </c>
      <c r="I17" t="str" cm="1">
        <f t="array" ref="I17">_xlfn.XLOOKUP($A17,MedExam_Table[[#Headers],[#Data],[Customer ID]],MedExam_Table[[#Headers],[#Data],[Smoker Updated]],"Not Found",0)</f>
        <v>No</v>
      </c>
      <c r="J17" t="str" cm="1">
        <f t="array" ref="J17">_xlfn.XLOOKUP($A17,MedExam_Table[[#Headers],[#Data],[Customer ID]],MedExam_Table[[#Headers],[#Data],[Weight Status]],"Not Found",0)</f>
        <v>OverWeight</v>
      </c>
      <c r="K17" t="str" cm="1">
        <f t="array" ref="K17">_xlfn.XLOOKUP($A17,MedExam_Table[[#Headers],[#Data],[Customer ID]],MedExam_Table[[#Headers],[#Data],[Diabetes Status]],"Not Found",0)</f>
        <v>Normal</v>
      </c>
      <c r="L17" cm="1">
        <f t="array" ref="L17">_xlfn.XLOOKUP($A17,Hospitalisation_table[[#All],[Customer ID]],Hospitalisation_table[[#All],[Customer Age]],"Not Found",0)</f>
        <v>50</v>
      </c>
      <c r="M17" t="str" cm="1">
        <f t="array" ref="M17">_xlfn.XLOOKUP($A17,Hospitalisation_table[[#All],[Customer ID]],Hospitalisation_table[[#All],[Date of Birth]],"Not Found",0)</f>
        <v>7-Oct-1972</v>
      </c>
      <c r="N17" s="22" cm="1">
        <f t="array" ref="N17">_xlfn.XLOOKUP($A17,Hospitalisation_table[[#All],[Customer ID]],Hospitalisation_table[[#All],[charges]],"Not Found",0)</f>
        <v>11085.59</v>
      </c>
      <c r="O17" t="str" cm="1">
        <f t="array" ref="O17">_xlfn.XLOOKUP($A17,Hospitalisation_table[[#All],[Customer ID]],Hospitalisation_table[[#All],[Hospital tier_Updated]],"Not Found",0)</f>
        <v>tier - 3</v>
      </c>
      <c r="P17" t="str" cm="1">
        <f t="array" ref="P17">_xlfn.XLOOKUP($A17,Hospitalisation_table[[#All],[Customer ID]],Hospitalisation_table[[#All],[City tier_updated]],"Not Found",0)</f>
        <v>tier - 2</v>
      </c>
      <c r="Q17" t="str" cm="1">
        <f t="array" ref="Q17">_xlfn.XLOOKUP($A17,Hospitalisation_table[[#All],[Customer ID]],Hospitalisation_table[[#All],[State ID Updated]],"Not Found",0)</f>
        <v>R1012</v>
      </c>
    </row>
    <row r="18" spans="1:17" x14ac:dyDescent="0.3">
      <c r="A18" s="13" t="s">
        <v>1359</v>
      </c>
      <c r="B18" t="str" cm="1">
        <f t="array" ref="B18">_xlfn.XLOOKUP($A18,CustomersName[[#All],[Customer ID]],CustomersName[[#All],[First Name]],"Not Found",0)</f>
        <v>Annh E</v>
      </c>
      <c r="C18" cm="1">
        <f t="array" ref="C18">_xlfn.XLOOKUP($A18,MedExam_Table[[#Headers],[#Data],[Customer ID]],MedExam_Table[[#Headers],[#Data],[BMI]],"Not Found",0)</f>
        <v>26.98</v>
      </c>
      <c r="D18" cm="1">
        <f t="array" ref="D18">_xlfn.XLOOKUP($A18,MedExam_Table[[#Headers],[#Data],[Customer ID]],MedExam_Table[[#Headers],[#Data],[HBA1C]],"Not Found",0)</f>
        <v>9.81</v>
      </c>
      <c r="E18" t="str" cm="1">
        <f t="array" ref="E18">_xlfn.XLOOKUP($A18,MedExam_Table[[#Headers],[#Data],[Customer ID]],MedExam_Table[[#Headers],[#Data],[Heart Issues Updated]],"Not Found",0)</f>
        <v>Yes</v>
      </c>
      <c r="F18" t="str" cm="1">
        <f t="array" ref="F18">_xlfn.XLOOKUP($A18,MedExam_Table[[#Headers],[#Data],[Customer ID]],MedExam_Table[[#Headers],[#Data],[Any Transplants Update]],"Not Found",0)</f>
        <v>No</v>
      </c>
      <c r="G18" t="str" cm="1">
        <f t="array" ref="G18">_xlfn.XLOOKUP($A18,MedExam_Table[[#Headers],[#Data],[Customer ID]],MedExam_Table[[#Headers],[#Data],[Cancer history]],"Not Found",0)</f>
        <v>No</v>
      </c>
      <c r="H18" cm="1">
        <f t="array" ref="H18">_xlfn.XLOOKUP($A18,MedExam_Table[[#Headers],[#Data],[Customer ID]],MedExam_Table[[#Headers],[#Data],[NumberOfMajorSurgeries_updated]],"Not Found",0)</f>
        <v>0</v>
      </c>
      <c r="I18" t="str" cm="1">
        <f t="array" ref="I18">_xlfn.XLOOKUP($A18,MedExam_Table[[#Headers],[#Data],[Customer ID]],MedExam_Table[[#Headers],[#Data],[Smoker Updated]],"Not Found",0)</f>
        <v>No</v>
      </c>
      <c r="J18" t="str" cm="1">
        <f t="array" ref="J18">_xlfn.XLOOKUP($A18,MedExam_Table[[#Headers],[#Data],[Customer ID]],MedExam_Table[[#Headers],[#Data],[Weight Status]],"Not Found",0)</f>
        <v>OverWeight</v>
      </c>
      <c r="K18" t="str" cm="1">
        <f t="array" ref="K18">_xlfn.XLOOKUP($A18,MedExam_Table[[#Headers],[#Data],[Customer ID]],MedExam_Table[[#Headers],[#Data],[Diabetes Status]],"Not Found",0)</f>
        <v>Diabetes</v>
      </c>
      <c r="L18" cm="1">
        <f t="array" ref="L18">_xlfn.XLOOKUP($A18,Hospitalisation_table[[#All],[Customer ID]],Hospitalisation_table[[#All],[Customer Age]],"Not Found",0)</f>
        <v>55</v>
      </c>
      <c r="M18" t="str" cm="1">
        <f t="array" ref="M18">_xlfn.XLOOKUP($A18,Hospitalisation_table[[#All],[Customer ID]],Hospitalisation_table[[#All],[Date of Birth]],"Not Found",0)</f>
        <v>4-Sep-1967</v>
      </c>
      <c r="N18" s="22" cm="1">
        <f t="array" ref="N18">_xlfn.XLOOKUP($A18,Hospitalisation_table[[#All],[Customer ID]],Hospitalisation_table[[#All],[charges]],"Not Found",0)</f>
        <v>11082.58</v>
      </c>
      <c r="O18" t="str" cm="1">
        <f t="array" ref="O18">_xlfn.XLOOKUP($A18,Hospitalisation_table[[#All],[Customer ID]],Hospitalisation_table[[#All],[Hospital tier_Updated]],"Not Found",0)</f>
        <v>tier - 3</v>
      </c>
      <c r="P18" t="str" cm="1">
        <f t="array" ref="P18">_xlfn.XLOOKUP($A18,Hospitalisation_table[[#All],[Customer ID]],Hospitalisation_table[[#All],[City tier_updated]],"Not Found",0)</f>
        <v>tier - 2</v>
      </c>
      <c r="Q18" t="str" cm="1">
        <f t="array" ref="Q18">_xlfn.XLOOKUP($A18,Hospitalisation_table[[#All],[Customer ID]],Hospitalisation_table[[#All],[State ID Updated]],"Not Found",0)</f>
        <v>R1012</v>
      </c>
    </row>
    <row r="19" spans="1:17" x14ac:dyDescent="0.3">
      <c r="A19" s="14" t="s">
        <v>1358</v>
      </c>
      <c r="B19" t="str" cm="1">
        <f t="array" ref="B19">_xlfn.XLOOKUP($A19,CustomersName[[#All],[Customer ID]],CustomersName[[#All],[First Name]],"Not Found",0)</f>
        <v>Thnia K.</v>
      </c>
      <c r="C19" cm="1">
        <f t="array" ref="C19">_xlfn.XLOOKUP($A19,MedExam_Table[[#Headers],[#Data],[Customer ID]],MedExam_Table[[#Headers],[#Data],[BMI]],"Not Found",0)</f>
        <v>27.2</v>
      </c>
      <c r="D19" cm="1">
        <f t="array" ref="D19">_xlfn.XLOOKUP($A19,MedExam_Table[[#Headers],[#Data],[Customer ID]],MedExam_Table[[#Headers],[#Data],[HBA1C]],"Not Found",0)</f>
        <v>6.06</v>
      </c>
      <c r="E19" t="str" cm="1">
        <f t="array" ref="E19">_xlfn.XLOOKUP($A19,MedExam_Table[[#Headers],[#Data],[Customer ID]],MedExam_Table[[#Headers],[#Data],[Heart Issues Updated]],"Not Found",0)</f>
        <v>Yes</v>
      </c>
      <c r="F19" t="str" cm="1">
        <f t="array" ref="F19">_xlfn.XLOOKUP($A19,MedExam_Table[[#Headers],[#Data],[Customer ID]],MedExam_Table[[#Headers],[#Data],[Any Transplants Update]],"Not Found",0)</f>
        <v>No</v>
      </c>
      <c r="G19" t="str" cm="1">
        <f t="array" ref="G19">_xlfn.XLOOKUP($A19,MedExam_Table[[#Headers],[#Data],[Customer ID]],MedExam_Table[[#Headers],[#Data],[Cancer history]],"Not Found",0)</f>
        <v>No</v>
      </c>
      <c r="H19" cm="1">
        <f t="array" ref="H19">_xlfn.XLOOKUP($A19,MedExam_Table[[#Headers],[#Data],[Customer ID]],MedExam_Table[[#Headers],[#Data],[NumberOfMajorSurgeries_updated]],"Not Found",0)</f>
        <v>2</v>
      </c>
      <c r="I19" t="str" cm="1">
        <f t="array" ref="I19">_xlfn.XLOOKUP($A19,MedExam_Table[[#Headers],[#Data],[Customer ID]],MedExam_Table[[#Headers],[#Data],[Smoker Updated]],"Not Found",0)</f>
        <v>No</v>
      </c>
      <c r="J19" t="str" cm="1">
        <f t="array" ref="J19">_xlfn.XLOOKUP($A19,MedExam_Table[[#Headers],[#Data],[Customer ID]],MedExam_Table[[#Headers],[#Data],[Weight Status]],"Not Found",0)</f>
        <v>OverWeight</v>
      </c>
      <c r="K19" t="str" cm="1">
        <f t="array" ref="K19">_xlfn.XLOOKUP($A19,MedExam_Table[[#Headers],[#Data],[Customer ID]],MedExam_Table[[#Headers],[#Data],[Diabetes Status]],"Not Found",0)</f>
        <v>Prediabetes</v>
      </c>
      <c r="L19" cm="1">
        <f t="array" ref="L19">_xlfn.XLOOKUP($A19,Hospitalisation_table[[#All],[Customer ID]],Hospitalisation_table[[#All],[Customer Age]],"Not Found",0)</f>
        <v>56</v>
      </c>
      <c r="M19" t="str" cm="1">
        <f t="array" ref="M19">_xlfn.XLOOKUP($A19,Hospitalisation_table[[#All],[Customer ID]],Hospitalisation_table[[#All],[Date of Birth]],"Not Found",0)</f>
        <v>20-Nov-1966</v>
      </c>
      <c r="N19" s="22" cm="1">
        <f t="array" ref="N19">_xlfn.XLOOKUP($A19,Hospitalisation_table[[#All],[Customer ID]],Hospitalisation_table[[#All],[charges]],"Not Found",0)</f>
        <v>11073.18</v>
      </c>
      <c r="O19" t="str" cm="1">
        <f t="array" ref="O19">_xlfn.XLOOKUP($A19,Hospitalisation_table[[#All],[Customer ID]],Hospitalisation_table[[#All],[Hospital tier_Updated]],"Not Found",0)</f>
        <v>tier - 3</v>
      </c>
      <c r="P19" t="str" cm="1">
        <f t="array" ref="P19">_xlfn.XLOOKUP($A19,Hospitalisation_table[[#All],[Customer ID]],Hospitalisation_table[[#All],[City tier_updated]],"Not Found",0)</f>
        <v>tier - 3</v>
      </c>
      <c r="Q19" t="str" cm="1">
        <f t="array" ref="Q19">_xlfn.XLOOKUP($A19,Hospitalisation_table[[#All],[Customer ID]],Hospitalisation_table[[#All],[State ID Updated]],"Not Found",0)</f>
        <v>R1011</v>
      </c>
    </row>
    <row r="20" spans="1:17" x14ac:dyDescent="0.3">
      <c r="A20" s="13" t="s">
        <v>1357</v>
      </c>
      <c r="B20" t="str" cm="1">
        <f t="array" ref="B20">_xlfn.XLOOKUP($A20,CustomersName[[#All],[Customer ID]],CustomersName[[#All],[First Name]],"Not Found",0)</f>
        <v>Ashley E</v>
      </c>
      <c r="C20" cm="1">
        <f t="array" ref="C20">_xlfn.XLOOKUP($A20,MedExam_Table[[#Headers],[#Data],[Customer ID]],MedExam_Table[[#Headers],[#Data],[BMI]],"Not Found",0)</f>
        <v>25.3</v>
      </c>
      <c r="D20" cm="1">
        <f t="array" ref="D20">_xlfn.XLOOKUP($A20,MedExam_Table[[#Headers],[#Data],[Customer ID]],MedExam_Table[[#Headers],[#Data],[HBA1C]],"Not Found",0)</f>
        <v>5.19</v>
      </c>
      <c r="E20" t="str" cm="1">
        <f t="array" ref="E20">_xlfn.XLOOKUP($A20,MedExam_Table[[#Headers],[#Data],[Customer ID]],MedExam_Table[[#Headers],[#Data],[Heart Issues Updated]],"Not Found",0)</f>
        <v>Yes</v>
      </c>
      <c r="F20" t="str" cm="1">
        <f t="array" ref="F20">_xlfn.XLOOKUP($A20,MedExam_Table[[#Headers],[#Data],[Customer ID]],MedExam_Table[[#Headers],[#Data],[Any Transplants Update]],"Not Found",0)</f>
        <v>No</v>
      </c>
      <c r="G20" t="str" cm="1">
        <f t="array" ref="G20">_xlfn.XLOOKUP($A20,MedExam_Table[[#Headers],[#Data],[Customer ID]],MedExam_Table[[#Headers],[#Data],[Cancer history]],"Not Found",0)</f>
        <v>No</v>
      </c>
      <c r="H20" cm="1">
        <f t="array" ref="H20">_xlfn.XLOOKUP($A20,MedExam_Table[[#Headers],[#Data],[Customer ID]],MedExam_Table[[#Headers],[#Data],[NumberOfMajorSurgeries_updated]],"Not Found",0)</f>
        <v>2</v>
      </c>
      <c r="I20" t="str" cm="1">
        <f t="array" ref="I20">_xlfn.XLOOKUP($A20,MedExam_Table[[#Headers],[#Data],[Customer ID]],MedExam_Table[[#Headers],[#Data],[Smoker Updated]],"Not Found",0)</f>
        <v>No</v>
      </c>
      <c r="J20" t="str" cm="1">
        <f t="array" ref="J20">_xlfn.XLOOKUP($A20,MedExam_Table[[#Headers],[#Data],[Customer ID]],MedExam_Table[[#Headers],[#Data],[Weight Status]],"Not Found",0)</f>
        <v>OverWeight</v>
      </c>
      <c r="K20" t="str" cm="1">
        <f t="array" ref="K20">_xlfn.XLOOKUP($A20,MedExam_Table[[#Headers],[#Data],[Customer ID]],MedExam_Table[[#Headers],[#Data],[Diabetes Status]],"Not Found",0)</f>
        <v>Normal</v>
      </c>
      <c r="L20" cm="1">
        <f t="array" ref="L20">_xlfn.XLOOKUP($A20,Hospitalisation_table[[#All],[Customer ID]],Hospitalisation_table[[#All],[Customer Age]],"Not Found",0)</f>
        <v>56</v>
      </c>
      <c r="M20" t="str" cm="1">
        <f t="array" ref="M20">_xlfn.XLOOKUP($A20,Hospitalisation_table[[#All],[Customer ID]],Hospitalisation_table[[#All],[Date of Birth]],"Not Found",0)</f>
        <v>7-Nov-1966</v>
      </c>
      <c r="N20" s="22" cm="1">
        <f t="array" ref="N20">_xlfn.XLOOKUP($A20,Hospitalisation_table[[#All],[Customer ID]],Hospitalisation_table[[#All],[charges]],"Not Found",0)</f>
        <v>11070.54</v>
      </c>
      <c r="O20" t="str" cm="1">
        <f t="array" ref="O20">_xlfn.XLOOKUP($A20,Hospitalisation_table[[#All],[Customer ID]],Hospitalisation_table[[#All],[Hospital tier_Updated]],"Not Found",0)</f>
        <v>tier - 3</v>
      </c>
      <c r="P20" t="str" cm="1">
        <f t="array" ref="P20">_xlfn.XLOOKUP($A20,Hospitalisation_table[[#All],[Customer ID]],Hospitalisation_table[[#All],[City tier_updated]],"Not Found",0)</f>
        <v>tier - 3</v>
      </c>
      <c r="Q20" t="str" cm="1">
        <f t="array" ref="Q20">_xlfn.XLOOKUP($A20,Hospitalisation_table[[#All],[Customer ID]],Hospitalisation_table[[#All],[State ID Updated]],"Not Found",0)</f>
        <v>R1011</v>
      </c>
    </row>
    <row r="21" spans="1:17" x14ac:dyDescent="0.3">
      <c r="A21" s="14" t="s">
        <v>1356</v>
      </c>
      <c r="B21" t="str" cm="1">
        <f t="array" ref="B21">_xlfn.XLOOKUP($A21,CustomersName[[#All],[Customer ID]],CustomersName[[#All],[First Name]],"Not Found",0)</f>
        <v>Aleksandra</v>
      </c>
      <c r="C21" cm="1">
        <f t="array" ref="C21">_xlfn.XLOOKUP($A21,MedExam_Table[[#Headers],[#Data],[Customer ID]],MedExam_Table[[#Headers],[#Data],[BMI]],"Not Found",0)</f>
        <v>30.25</v>
      </c>
      <c r="D21" cm="1">
        <f t="array" ref="D21">_xlfn.XLOOKUP($A21,MedExam_Table[[#Headers],[#Data],[Customer ID]],MedExam_Table[[#Headers],[#Data],[HBA1C]],"Not Found",0)</f>
        <v>10.16</v>
      </c>
      <c r="E21" t="str" cm="1">
        <f t="array" ref="E21">_xlfn.XLOOKUP($A21,MedExam_Table[[#Headers],[#Data],[Customer ID]],MedExam_Table[[#Headers],[#Data],[Heart Issues Updated]],"Not Found",0)</f>
        <v>No</v>
      </c>
      <c r="F21" t="str" cm="1">
        <f t="array" ref="F21">_xlfn.XLOOKUP($A21,MedExam_Table[[#Headers],[#Data],[Customer ID]],MedExam_Table[[#Headers],[#Data],[Any Transplants Update]],"Not Found",0)</f>
        <v>No</v>
      </c>
      <c r="G21" t="str" cm="1">
        <f t="array" ref="G21">_xlfn.XLOOKUP($A21,MedExam_Table[[#Headers],[#Data],[Customer ID]],MedExam_Table[[#Headers],[#Data],[Cancer history]],"Not Found",0)</f>
        <v>No</v>
      </c>
      <c r="H21" cm="1">
        <f t="array" ref="H21">_xlfn.XLOOKUP($A21,MedExam_Table[[#Headers],[#Data],[Customer ID]],MedExam_Table[[#Headers],[#Data],[NumberOfMajorSurgeries_updated]],"Not Found",0)</f>
        <v>0</v>
      </c>
      <c r="I21" t="str" cm="1">
        <f t="array" ref="I21">_xlfn.XLOOKUP($A21,MedExam_Table[[#Headers],[#Data],[Customer ID]],MedExam_Table[[#Headers],[#Data],[Smoker Updated]],"Not Found",0)</f>
        <v>No</v>
      </c>
      <c r="J21" t="str" cm="1">
        <f t="array" ref="J21">_xlfn.XLOOKUP($A21,MedExam_Table[[#Headers],[#Data],[Customer ID]],MedExam_Table[[#Headers],[#Data],[Weight Status]],"Not Found",0)</f>
        <v>Obesity</v>
      </c>
      <c r="K21" t="str" cm="1">
        <f t="array" ref="K21">_xlfn.XLOOKUP($A21,MedExam_Table[[#Headers],[#Data],[Customer ID]],MedExam_Table[[#Headers],[#Data],[Diabetes Status]],"Not Found",0)</f>
        <v>Diabetes</v>
      </c>
      <c r="L21" cm="1">
        <f t="array" ref="L21">_xlfn.XLOOKUP($A21,Hospitalisation_table[[#All],[Customer ID]],Hospitalisation_table[[#All],[Customer Age]],"Not Found",0)</f>
        <v>51</v>
      </c>
      <c r="M21" t="str" cm="1">
        <f t="array" ref="M21">_xlfn.XLOOKUP($A21,Hospitalisation_table[[#All],[Customer ID]],Hospitalisation_table[[#All],[Date of Birth]],"Not Found",0)</f>
        <v>9-Nov-1971</v>
      </c>
      <c r="N21" s="22" cm="1">
        <f t="array" ref="N21">_xlfn.XLOOKUP($A21,Hospitalisation_table[[#All],[Customer ID]],Hospitalisation_table[[#All],[charges]],"Not Found",0)</f>
        <v>11068.77</v>
      </c>
      <c r="O21" t="str" cm="1">
        <f t="array" ref="O21">_xlfn.XLOOKUP($A21,Hospitalisation_table[[#All],[Customer ID]],Hospitalisation_table[[#All],[Hospital tier_Updated]],"Not Found",0)</f>
        <v>tier - 3</v>
      </c>
      <c r="P21" t="str" cm="1">
        <f t="array" ref="P21">_xlfn.XLOOKUP($A21,Hospitalisation_table[[#All],[Customer ID]],Hospitalisation_table[[#All],[City tier_updated]],"Not Found",0)</f>
        <v>tier - 2</v>
      </c>
      <c r="Q21" t="str" cm="1">
        <f t="array" ref="Q21">_xlfn.XLOOKUP($A21,Hospitalisation_table[[#All],[Customer ID]],Hospitalisation_table[[#All],[State ID Updated]],"Not Found",0)</f>
        <v>R1012</v>
      </c>
    </row>
    <row r="22" spans="1:17" x14ac:dyDescent="0.3">
      <c r="A22" s="13" t="s">
        <v>1355</v>
      </c>
      <c r="B22" t="str" cm="1">
        <f t="array" ref="B22">_xlfn.XLOOKUP($A22,CustomersName[[#All],[Customer ID]],CustomersName[[#All],[First Name]],"Not Found",0)</f>
        <v>Valhry L</v>
      </c>
      <c r="C22" cm="1">
        <f t="array" ref="C22">_xlfn.XLOOKUP($A22,MedExam_Table[[#Headers],[#Data],[Customer ID]],MedExam_Table[[#Headers],[#Data],[BMI]],"Not Found",0)</f>
        <v>54</v>
      </c>
      <c r="D22" cm="1">
        <f t="array" ref="D22">_xlfn.XLOOKUP($A22,MedExam_Table[[#Headers],[#Data],[Customer ID]],MedExam_Table[[#Headers],[#Data],[HBA1C]],"Not Found",0)</f>
        <v>4.68</v>
      </c>
      <c r="E22" t="str" cm="1">
        <f t="array" ref="E22">_xlfn.XLOOKUP($A22,MedExam_Table[[#Headers],[#Data],[Customer ID]],MedExam_Table[[#Headers],[#Data],[Heart Issues Updated]],"Not Found",0)</f>
        <v>Yes</v>
      </c>
      <c r="F22" t="str" cm="1">
        <f t="array" ref="F22">_xlfn.XLOOKUP($A22,MedExam_Table[[#Headers],[#Data],[Customer ID]],MedExam_Table[[#Headers],[#Data],[Any Transplants Update]],"Not Found",0)</f>
        <v>Yes</v>
      </c>
      <c r="G22" t="str" cm="1">
        <f t="array" ref="G22">_xlfn.XLOOKUP($A22,MedExam_Table[[#Headers],[#Data],[Customer ID]],MedExam_Table[[#Headers],[#Data],[Cancer history]],"Not Found",0)</f>
        <v>No</v>
      </c>
      <c r="H22" cm="1">
        <f t="array" ref="H22">_xlfn.XLOOKUP($A22,MedExam_Table[[#Headers],[#Data],[Customer ID]],MedExam_Table[[#Headers],[#Data],[NumberOfMajorSurgeries_updated]],"Not Found",0)</f>
        <v>2</v>
      </c>
      <c r="I22" t="str" cm="1">
        <f t="array" ref="I22">_xlfn.XLOOKUP($A22,MedExam_Table[[#Headers],[#Data],[Customer ID]],MedExam_Table[[#Headers],[#Data],[Smoker Updated]],"Not Found",0)</f>
        <v>No</v>
      </c>
      <c r="J22" t="str" cm="1">
        <f t="array" ref="J22">_xlfn.XLOOKUP($A22,MedExam_Table[[#Headers],[#Data],[Customer ID]],MedExam_Table[[#Headers],[#Data],[Weight Status]],"Not Found",0)</f>
        <v>Obesity</v>
      </c>
      <c r="K22" t="str" cm="1">
        <f t="array" ref="K22">_xlfn.XLOOKUP($A22,MedExam_Table[[#Headers],[#Data],[Customer ID]],MedExam_Table[[#Headers],[#Data],[Diabetes Status]],"Not Found",0)</f>
        <v>Normal</v>
      </c>
      <c r="L22" cm="1">
        <f t="array" ref="L22">_xlfn.XLOOKUP($A22,Hospitalisation_table[[#All],[Customer ID]],Hospitalisation_table[[#All],[Customer Age]],"Not Found",0)</f>
        <v>22</v>
      </c>
      <c r="M22" t="str" cm="1">
        <f t="array" ref="M22">_xlfn.XLOOKUP($A22,Hospitalisation_table[[#All],[Customer ID]],Hospitalisation_table[[#All],[Date of Birth]],"Not Found",0)</f>
        <v>18-Sep-2000</v>
      </c>
      <c r="N22" s="22" cm="1">
        <f t="array" ref="N22">_xlfn.XLOOKUP($A22,Hospitalisation_table[[#All],[Customer ID]],Hospitalisation_table[[#All],[charges]],"Not Found",0)</f>
        <v>11068.7</v>
      </c>
      <c r="O22" t="str" cm="1">
        <f t="array" ref="O22">_xlfn.XLOOKUP($A22,Hospitalisation_table[[#All],[Customer ID]],Hospitalisation_table[[#All],[Hospital tier_Updated]],"Not Found",0)</f>
        <v>tier - 3</v>
      </c>
      <c r="P22" t="str" cm="1">
        <f t="array" ref="P22">_xlfn.XLOOKUP($A22,Hospitalisation_table[[#All],[Customer ID]],Hospitalisation_table[[#All],[City tier_updated]],"Not Found",0)</f>
        <v>tier - 1</v>
      </c>
      <c r="Q22" t="str" cm="1">
        <f t="array" ref="Q22">_xlfn.XLOOKUP($A22,Hospitalisation_table[[#All],[Customer ID]],Hospitalisation_table[[#All],[State ID Updated]],"Not Found",0)</f>
        <v>R1011</v>
      </c>
    </row>
    <row r="23" spans="1:17" x14ac:dyDescent="0.3">
      <c r="A23" s="14" t="s">
        <v>1354</v>
      </c>
      <c r="B23" t="str" cm="1">
        <f t="array" ref="B23">_xlfn.XLOOKUP($A23,CustomersName[[#All],[Customer ID]],CustomersName[[#All],[First Name]],"Not Found",0)</f>
        <v>Joahna G.</v>
      </c>
      <c r="C23" cm="1">
        <f t="array" ref="C23">_xlfn.XLOOKUP($A23,MedExam_Table[[#Headers],[#Data],[Customer ID]],MedExam_Table[[#Headers],[#Data],[BMI]],"Not Found",0)</f>
        <v>51.86</v>
      </c>
      <c r="D23" cm="1">
        <f t="array" ref="D23">_xlfn.XLOOKUP($A23,MedExam_Table[[#Headers],[#Data],[Customer ID]],MedExam_Table[[#Headers],[#Data],[HBA1C]],"Not Found",0)</f>
        <v>5.32</v>
      </c>
      <c r="E23" t="str" cm="1">
        <f t="array" ref="E23">_xlfn.XLOOKUP($A23,MedExam_Table[[#Headers],[#Data],[Customer ID]],MedExam_Table[[#Headers],[#Data],[Heart Issues Updated]],"Not Found",0)</f>
        <v>Yes</v>
      </c>
      <c r="F23" t="str" cm="1">
        <f t="array" ref="F23">_xlfn.XLOOKUP($A23,MedExam_Table[[#Headers],[#Data],[Customer ID]],MedExam_Table[[#Headers],[#Data],[Any Transplants Update]],"Not Found",0)</f>
        <v>No</v>
      </c>
      <c r="G23" t="str" cm="1">
        <f t="array" ref="G23">_xlfn.XLOOKUP($A23,MedExam_Table[[#Headers],[#Data],[Customer ID]],MedExam_Table[[#Headers],[#Data],[Cancer history]],"Not Found",0)</f>
        <v>No</v>
      </c>
      <c r="H23" cm="1">
        <f t="array" ref="H23">_xlfn.XLOOKUP($A23,MedExam_Table[[#Headers],[#Data],[Customer ID]],MedExam_Table[[#Headers],[#Data],[NumberOfMajorSurgeries_updated]],"Not Found",0)</f>
        <v>0</v>
      </c>
      <c r="I23" t="str" cm="1">
        <f t="array" ref="I23">_xlfn.XLOOKUP($A23,MedExam_Table[[#Headers],[#Data],[Customer ID]],MedExam_Table[[#Headers],[#Data],[Smoker Updated]],"Not Found",0)</f>
        <v>No</v>
      </c>
      <c r="J23" t="str" cm="1">
        <f t="array" ref="J23">_xlfn.XLOOKUP($A23,MedExam_Table[[#Headers],[#Data],[Customer ID]],MedExam_Table[[#Headers],[#Data],[Weight Status]],"Not Found",0)</f>
        <v>Obesity</v>
      </c>
      <c r="K23" t="str" cm="1">
        <f t="array" ref="K23">_xlfn.XLOOKUP($A23,MedExam_Table[[#Headers],[#Data],[Customer ID]],MedExam_Table[[#Headers],[#Data],[Diabetes Status]],"Not Found",0)</f>
        <v>Normal</v>
      </c>
      <c r="L23" cm="1">
        <f t="array" ref="L23">_xlfn.XLOOKUP($A23,Hospitalisation_table[[#All],[Customer ID]],Hospitalisation_table[[#All],[Customer Age]],"Not Found",0)</f>
        <v>21</v>
      </c>
      <c r="M23" t="str" cm="1">
        <f t="array" ref="M23">_xlfn.XLOOKUP($A23,Hospitalisation_table[[#All],[Customer ID]],Hospitalisation_table[[#All],[Date of Birth]],"Not Found",0)</f>
        <v>17-Dec-2001</v>
      </c>
      <c r="N23" s="22" cm="1">
        <f t="array" ref="N23">_xlfn.XLOOKUP($A23,Hospitalisation_table[[#All],[Customer ID]],Hospitalisation_table[[#All],[charges]],"Not Found",0)</f>
        <v>11046.02</v>
      </c>
      <c r="O23" t="str" cm="1">
        <f t="array" ref="O23">_xlfn.XLOOKUP($A23,Hospitalisation_table[[#All],[Customer ID]],Hospitalisation_table[[#All],[Hospital tier_Updated]],"Not Found",0)</f>
        <v>tier - 3</v>
      </c>
      <c r="P23" t="str" cm="1">
        <f t="array" ref="P23">_xlfn.XLOOKUP($A23,Hospitalisation_table[[#All],[Customer ID]],Hospitalisation_table[[#All],[City tier_updated]],"Not Found",0)</f>
        <v>tier - 1</v>
      </c>
      <c r="Q23" t="str" cm="1">
        <f t="array" ref="Q23">_xlfn.XLOOKUP($A23,Hospitalisation_table[[#All],[Customer ID]],Hospitalisation_table[[#All],[State ID Updated]],"Not Found",0)</f>
        <v>R1026</v>
      </c>
    </row>
    <row r="24" spans="1:17" x14ac:dyDescent="0.3">
      <c r="A24" s="13" t="s">
        <v>1353</v>
      </c>
      <c r="B24" t="str" cm="1">
        <f t="array" ref="B24">_xlfn.XLOOKUP($A24,CustomersName[[#All],[Customer ID]],CustomersName[[#All],[First Name]],"Not Found",0)</f>
        <v>Shefanie F.</v>
      </c>
      <c r="C24" cm="1">
        <f t="array" ref="C24">_xlfn.XLOOKUP($A24,MedExam_Table[[#Headers],[#Data],[Customer ID]],MedExam_Table[[#Headers],[#Data],[BMI]],"Not Found",0)</f>
        <v>31.39</v>
      </c>
      <c r="D24" cm="1">
        <f t="array" ref="D24">_xlfn.XLOOKUP($A24,MedExam_Table[[#Headers],[#Data],[Customer ID]],MedExam_Table[[#Headers],[#Data],[HBA1C]],"Not Found",0)</f>
        <v>6.99</v>
      </c>
      <c r="E24" t="str" cm="1">
        <f t="array" ref="E24">_xlfn.XLOOKUP($A24,MedExam_Table[[#Headers],[#Data],[Customer ID]],MedExam_Table[[#Headers],[#Data],[Heart Issues Updated]],"Not Found",0)</f>
        <v>No</v>
      </c>
      <c r="F24" t="str" cm="1">
        <f t="array" ref="F24">_xlfn.XLOOKUP($A24,MedExam_Table[[#Headers],[#Data],[Customer ID]],MedExam_Table[[#Headers],[#Data],[Any Transplants Update]],"Not Found",0)</f>
        <v>No</v>
      </c>
      <c r="G24" t="str" cm="1">
        <f t="array" ref="G24">_xlfn.XLOOKUP($A24,MedExam_Table[[#Headers],[#Data],[Customer ID]],MedExam_Table[[#Headers],[#Data],[Cancer history]],"Not Found",0)</f>
        <v>No</v>
      </c>
      <c r="H24" cm="1">
        <f t="array" ref="H24">_xlfn.XLOOKUP($A24,MedExam_Table[[#Headers],[#Data],[Customer ID]],MedExam_Table[[#Headers],[#Data],[NumberOfMajorSurgeries_updated]],"Not Found",0)</f>
        <v>0</v>
      </c>
      <c r="I24" t="str" cm="1">
        <f t="array" ref="I24">_xlfn.XLOOKUP($A24,MedExam_Table[[#Headers],[#Data],[Customer ID]],MedExam_Table[[#Headers],[#Data],[Smoker Updated]],"Not Found",0)</f>
        <v>No</v>
      </c>
      <c r="J24" t="str" cm="1">
        <f t="array" ref="J24">_xlfn.XLOOKUP($A24,MedExam_Table[[#Headers],[#Data],[Customer ID]],MedExam_Table[[#Headers],[#Data],[Weight Status]],"Not Found",0)</f>
        <v>Obesity</v>
      </c>
      <c r="K24" t="str" cm="1">
        <f t="array" ref="K24">_xlfn.XLOOKUP($A24,MedExam_Table[[#Headers],[#Data],[Customer ID]],MedExam_Table[[#Headers],[#Data],[Diabetes Status]],"Not Found",0)</f>
        <v>Diabetes</v>
      </c>
      <c r="L24" cm="1">
        <f t="array" ref="L24">_xlfn.XLOOKUP($A24,Hospitalisation_table[[#All],[Customer ID]],Hospitalisation_table[[#All],[Customer Age]],"Not Found",0)</f>
        <v>48</v>
      </c>
      <c r="M24" t="str" cm="1">
        <f t="array" ref="M24">_xlfn.XLOOKUP($A24,Hospitalisation_table[[#All],[Customer ID]],Hospitalisation_table[[#All],[Date of Birth]],"Not Found",0)</f>
        <v>30-Aug-1974</v>
      </c>
      <c r="N24" s="22" cm="1">
        <f t="array" ref="N24">_xlfn.XLOOKUP($A24,Hospitalisation_table[[#All],[Customer ID]],Hospitalisation_table[[#All],[charges]],"Not Found",0)</f>
        <v>11037.85</v>
      </c>
      <c r="O24" t="str" cm="1">
        <f t="array" ref="O24">_xlfn.XLOOKUP($A24,Hospitalisation_table[[#All],[Customer ID]],Hospitalisation_table[[#All],[Hospital tier_Updated]],"Not Found",0)</f>
        <v>tier - 3</v>
      </c>
      <c r="P24" t="str" cm="1">
        <f t="array" ref="P24">_xlfn.XLOOKUP($A24,Hospitalisation_table[[#All],[Customer ID]],Hospitalisation_table[[#All],[City tier_updated]],"Not Found",0)</f>
        <v>tier - 2</v>
      </c>
      <c r="Q24" t="str" cm="1">
        <f t="array" ref="Q24">_xlfn.XLOOKUP($A24,Hospitalisation_table[[#All],[Customer ID]],Hospitalisation_table[[#All],[State ID Updated]],"Not Found",0)</f>
        <v>R1025</v>
      </c>
    </row>
    <row r="25" spans="1:17" x14ac:dyDescent="0.3">
      <c r="A25" s="14" t="s">
        <v>1352</v>
      </c>
      <c r="B25" t="str" cm="1">
        <f t="array" ref="B25">_xlfn.XLOOKUP($A25,CustomersName[[#All],[Customer ID]],CustomersName[[#All],[First Name]],"Not Found",0)</f>
        <v>Stephen</v>
      </c>
      <c r="C25" cm="1">
        <f t="array" ref="C25">_xlfn.XLOOKUP($A25,MedExam_Table[[#Headers],[#Data],[Customer ID]],MedExam_Table[[#Headers],[#Data],[BMI]],"Not Found",0)</f>
        <v>39.97</v>
      </c>
      <c r="D25" cm="1">
        <f t="array" ref="D25">_xlfn.XLOOKUP($A25,MedExam_Table[[#Headers],[#Data],[Customer ID]],MedExam_Table[[#Headers],[#Data],[HBA1C]],"Not Found",0)</f>
        <v>5.55</v>
      </c>
      <c r="E25" t="str" cm="1">
        <f t="array" ref="E25">_xlfn.XLOOKUP($A25,MedExam_Table[[#Headers],[#Data],[Customer ID]],MedExam_Table[[#Headers],[#Data],[Heart Issues Updated]],"Not Found",0)</f>
        <v>No</v>
      </c>
      <c r="F25" t="str" cm="1">
        <f t="array" ref="F25">_xlfn.XLOOKUP($A25,MedExam_Table[[#Headers],[#Data],[Customer ID]],MedExam_Table[[#Headers],[#Data],[Any Transplants Update]],"Not Found",0)</f>
        <v>No</v>
      </c>
      <c r="G25" t="str" cm="1">
        <f t="array" ref="G25">_xlfn.XLOOKUP($A25,MedExam_Table[[#Headers],[#Data],[Customer ID]],MedExam_Table[[#Headers],[#Data],[Cancer history]],"Not Found",0)</f>
        <v>No</v>
      </c>
      <c r="H25" cm="1">
        <f t="array" ref="H25">_xlfn.XLOOKUP($A25,MedExam_Table[[#Headers],[#Data],[Customer ID]],MedExam_Table[[#Headers],[#Data],[NumberOfMajorSurgeries_updated]],"Not Found",0)</f>
        <v>0</v>
      </c>
      <c r="I25" t="str" cm="1">
        <f t="array" ref="I25">_xlfn.XLOOKUP($A25,MedExam_Table[[#Headers],[#Data],[Customer ID]],MedExam_Table[[#Headers],[#Data],[Smoker Updated]],"Not Found",0)</f>
        <v>No</v>
      </c>
      <c r="J25" t="str" cm="1">
        <f t="array" ref="J25">_xlfn.XLOOKUP($A25,MedExam_Table[[#Headers],[#Data],[Customer ID]],MedExam_Table[[#Headers],[#Data],[Weight Status]],"Not Found",0)</f>
        <v>Obesity</v>
      </c>
      <c r="K25" t="str" cm="1">
        <f t="array" ref="K25">_xlfn.XLOOKUP($A25,MedExam_Table[[#Headers],[#Data],[Customer ID]],MedExam_Table[[#Headers],[#Data],[Diabetes Status]],"Not Found",0)</f>
        <v>Normal</v>
      </c>
      <c r="L25" cm="1">
        <f t="array" ref="L25">_xlfn.XLOOKUP($A25,Hospitalisation_table[[#All],[Customer ID]],Hospitalisation_table[[#All],[Customer Age]],"Not Found",0)</f>
        <v>33</v>
      </c>
      <c r="M25" t="str" cm="1">
        <f t="array" ref="M25">_xlfn.XLOOKUP($A25,Hospitalisation_table[[#All],[Customer ID]],Hospitalisation_table[[#All],[Date of Birth]],"Not Found",0)</f>
        <v>25-Oct-1989</v>
      </c>
      <c r="N25" s="22" cm="1">
        <f t="array" ref="N25">_xlfn.XLOOKUP($A25,Hospitalisation_table[[#All],[Customer ID]],Hospitalisation_table[[#All],[charges]],"Not Found",0)</f>
        <v>11037.51</v>
      </c>
      <c r="O25" t="str" cm="1">
        <f t="array" ref="O25">_xlfn.XLOOKUP($A25,Hospitalisation_table[[#All],[Customer ID]],Hospitalisation_table[[#All],[Hospital tier_Updated]],"Not Found",0)</f>
        <v>tier - 3</v>
      </c>
      <c r="P25" t="str" cm="1">
        <f t="array" ref="P25">_xlfn.XLOOKUP($A25,Hospitalisation_table[[#All],[Customer ID]],Hospitalisation_table[[#All],[City tier_updated]],"Not Found",0)</f>
        <v>tier - 1</v>
      </c>
      <c r="Q25" t="str" cm="1">
        <f t="array" ref="Q25">_xlfn.XLOOKUP($A25,Hospitalisation_table[[#All],[Customer ID]],Hospitalisation_table[[#All],[State ID Updated]],"Not Found",0)</f>
        <v>R1012</v>
      </c>
    </row>
    <row r="26" spans="1:17" x14ac:dyDescent="0.3">
      <c r="A26" s="13" t="s">
        <v>2271</v>
      </c>
      <c r="B26" t="str" cm="1">
        <f t="array" ref="B26">_xlfn.XLOOKUP($A26,CustomersName[[#All],[Customer ID]],CustomersName[[#All],[First Name]],"Not Found",0)</f>
        <v>Sari</v>
      </c>
      <c r="C26" cm="1">
        <f t="array" ref="C26">_xlfn.XLOOKUP($A26,MedExam_Table[[#Headers],[#Data],[Customer ID]],MedExam_Table[[#Headers],[#Data],[BMI]],"Not Found",0)</f>
        <v>53.81</v>
      </c>
      <c r="D26" cm="1">
        <f t="array" ref="D26">_xlfn.XLOOKUP($A26,MedExam_Table[[#Headers],[#Data],[Customer ID]],MedExam_Table[[#Headers],[#Data],[HBA1C]],"Not Found",0)</f>
        <v>8.77</v>
      </c>
      <c r="E26" t="str" cm="1">
        <f t="array" ref="E26">_xlfn.XLOOKUP($A26,MedExam_Table[[#Headers],[#Data],[Customer ID]],MedExam_Table[[#Headers],[#Data],[Heart Issues Updated]],"Not Found",0)</f>
        <v>Yes</v>
      </c>
      <c r="F26" t="str" cm="1">
        <f t="array" ref="F26">_xlfn.XLOOKUP($A26,MedExam_Table[[#Headers],[#Data],[Customer ID]],MedExam_Table[[#Headers],[#Data],[Any Transplants Update]],"Not Found",0)</f>
        <v>No</v>
      </c>
      <c r="G26" t="str" cm="1">
        <f t="array" ref="G26">_xlfn.XLOOKUP($A26,MedExam_Table[[#Headers],[#Data],[Customer ID]],MedExam_Table[[#Headers],[#Data],[Cancer history]],"Not Found",0)</f>
        <v>No</v>
      </c>
      <c r="H26" cm="1">
        <f t="array" ref="H26">_xlfn.XLOOKUP($A26,MedExam_Table[[#Headers],[#Data],[Customer ID]],MedExam_Table[[#Headers],[#Data],[NumberOfMajorSurgeries_updated]],"Not Found",0)</f>
        <v>0</v>
      </c>
      <c r="I26" t="str" cm="1">
        <f t="array" ref="I26">_xlfn.XLOOKUP($A26,MedExam_Table[[#Headers],[#Data],[Customer ID]],MedExam_Table[[#Headers],[#Data],[Smoker Updated]],"Not Found",0)</f>
        <v>Yes</v>
      </c>
      <c r="J26" t="str" cm="1">
        <f t="array" ref="J26">_xlfn.XLOOKUP($A26,MedExam_Table[[#Headers],[#Data],[Customer ID]],MedExam_Table[[#Headers],[#Data],[Weight Status]],"Not Found",0)</f>
        <v>Obesity</v>
      </c>
      <c r="K26" t="str" cm="1">
        <f t="array" ref="K26">_xlfn.XLOOKUP($A26,MedExam_Table[[#Headers],[#Data],[Customer ID]],MedExam_Table[[#Headers],[#Data],[Diabetes Status]],"Not Found",0)</f>
        <v>Diabetes</v>
      </c>
      <c r="L26" cm="1">
        <f t="array" ref="L26">_xlfn.XLOOKUP($A26,Hospitalisation_table[[#All],[Customer ID]],Hospitalisation_table[[#All],[Customer Age]],"Not Found",0)</f>
        <v>41</v>
      </c>
      <c r="M26" t="str" cm="1">
        <f t="array" ref="M26">_xlfn.XLOOKUP($A26,Hospitalisation_table[[#All],[Customer ID]],Hospitalisation_table[[#All],[Date of Birth]],"Not Found",0)</f>
        <v>28-Jul-1981</v>
      </c>
      <c r="N26" s="22" cm="1">
        <f t="array" ref="N26">_xlfn.XLOOKUP($A26,Hospitalisation_table[[#All],[Customer ID]],Hospitalisation_table[[#All],[charges]],"Not Found",0)</f>
        <v>40208.559999999998</v>
      </c>
      <c r="O26" t="str" cm="1">
        <f t="array" ref="O26">_xlfn.XLOOKUP($A26,Hospitalisation_table[[#All],[Customer ID]],Hospitalisation_table[[#All],[Hospital tier_Updated]],"Not Found",0)</f>
        <v>tier - 1</v>
      </c>
      <c r="P26" t="str" cm="1">
        <f t="array" ref="P26">_xlfn.XLOOKUP($A26,Hospitalisation_table[[#All],[Customer ID]],Hospitalisation_table[[#All],[City tier_updated]],"Not Found",0)</f>
        <v>tier - 2</v>
      </c>
      <c r="Q26" t="str" cm="1">
        <f t="array" ref="Q26">_xlfn.XLOOKUP($A26,Hospitalisation_table[[#All],[Customer ID]],Hospitalisation_table[[#All],[State ID Updated]],"Not Found",0)</f>
        <v>R1011</v>
      </c>
    </row>
    <row r="27" spans="1:17" x14ac:dyDescent="0.3">
      <c r="A27" s="14" t="s">
        <v>1351</v>
      </c>
      <c r="B27" t="str" cm="1">
        <f t="array" ref="B27">_xlfn.XLOOKUP($A27,CustomersName[[#All],[Customer ID]],CustomersName[[#All],[First Name]],"Not Found",0)</f>
        <v>Lizh J.</v>
      </c>
      <c r="C27" cm="1">
        <f t="array" ref="C27">_xlfn.XLOOKUP($A27,MedExam_Table[[#Headers],[#Data],[Customer ID]],MedExam_Table[[#Headers],[#Data],[BMI]],"Not Found",0)</f>
        <v>41.23</v>
      </c>
      <c r="D27" cm="1">
        <f t="array" ref="D27">_xlfn.XLOOKUP($A27,MedExam_Table[[#Headers],[#Data],[Customer ID]],MedExam_Table[[#Headers],[#Data],[HBA1C]],"Not Found",0)</f>
        <v>6.94</v>
      </c>
      <c r="E27" t="str" cm="1">
        <f t="array" ref="E27">_xlfn.XLOOKUP($A27,MedExam_Table[[#Headers],[#Data],[Customer ID]],MedExam_Table[[#Headers],[#Data],[Heart Issues Updated]],"Not Found",0)</f>
        <v>No</v>
      </c>
      <c r="F27" t="str" cm="1">
        <f t="array" ref="F27">_xlfn.XLOOKUP($A27,MedExam_Table[[#Headers],[#Data],[Customer ID]],MedExam_Table[[#Headers],[#Data],[Any Transplants Update]],"Not Found",0)</f>
        <v>No</v>
      </c>
      <c r="G27" t="str" cm="1">
        <f t="array" ref="G27">_xlfn.XLOOKUP($A27,MedExam_Table[[#Headers],[#Data],[Customer ID]],MedExam_Table[[#Headers],[#Data],[Cancer history]],"Not Found",0)</f>
        <v>No</v>
      </c>
      <c r="H27" cm="1">
        <f t="array" ref="H27">_xlfn.XLOOKUP($A27,MedExam_Table[[#Headers],[#Data],[Customer ID]],MedExam_Table[[#Headers],[#Data],[NumberOfMajorSurgeries_updated]],"Not Found",0)</f>
        <v>0</v>
      </c>
      <c r="I27" t="str" cm="1">
        <f t="array" ref="I27">_xlfn.XLOOKUP($A27,MedExam_Table[[#Headers],[#Data],[Customer ID]],MedExam_Table[[#Headers],[#Data],[Smoker Updated]],"Not Found",0)</f>
        <v>No</v>
      </c>
      <c r="J27" t="str" cm="1">
        <f t="array" ref="J27">_xlfn.XLOOKUP($A27,MedExam_Table[[#Headers],[#Data],[Customer ID]],MedExam_Table[[#Headers],[#Data],[Weight Status]],"Not Found",0)</f>
        <v>Obesity</v>
      </c>
      <c r="K27" t="str" cm="1">
        <f t="array" ref="K27">_xlfn.XLOOKUP($A27,MedExam_Table[[#Headers],[#Data],[Customer ID]],MedExam_Table[[#Headers],[#Data],[Diabetes Status]],"Not Found",0)</f>
        <v>Diabetes</v>
      </c>
      <c r="L27" cm="1">
        <f t="array" ref="L27">_xlfn.XLOOKUP($A27,Hospitalisation_table[[#All],[Customer ID]],Hospitalisation_table[[#All],[Customer Age]],"Not Found",0)</f>
        <v>48</v>
      </c>
      <c r="M27" t="str" cm="1">
        <f t="array" ref="M27">_xlfn.XLOOKUP($A27,Hospitalisation_table[[#All],[Customer ID]],Hospitalisation_table[[#All],[Date of Birth]],"Not Found",0)</f>
        <v>10-Dec-1974</v>
      </c>
      <c r="N27" s="22" cm="1">
        <f t="array" ref="N27">_xlfn.XLOOKUP($A27,Hospitalisation_table[[#All],[Customer ID]],Hospitalisation_table[[#All],[charges]],"Not Found",0)</f>
        <v>11033.66</v>
      </c>
      <c r="O27" t="str" cm="1">
        <f t="array" ref="O27">_xlfn.XLOOKUP($A27,Hospitalisation_table[[#All],[Customer ID]],Hospitalisation_table[[#All],[Hospital tier_Updated]],"Not Found",0)</f>
        <v>tier - 3</v>
      </c>
      <c r="P27" t="str" cm="1">
        <f t="array" ref="P27">_xlfn.XLOOKUP($A27,Hospitalisation_table[[#All],[Customer ID]],Hospitalisation_table[[#All],[City tier_updated]],"Not Found",0)</f>
        <v>tier - 3</v>
      </c>
      <c r="Q27" t="str" cm="1">
        <f t="array" ref="Q27">_xlfn.XLOOKUP($A27,Hospitalisation_table[[#All],[Customer ID]],Hospitalisation_table[[#All],[State ID Updated]],"Not Found",0)</f>
        <v>R1012</v>
      </c>
    </row>
    <row r="28" spans="1:17" x14ac:dyDescent="0.3">
      <c r="A28" s="13" t="s">
        <v>1350</v>
      </c>
      <c r="B28" t="str" cm="1">
        <f t="array" ref="B28">_xlfn.XLOOKUP($A28,CustomersName[[#All],[Customer ID]],CustomersName[[#All],[First Name]],"Not Found",0)</f>
        <v>IanhM.</v>
      </c>
      <c r="C28" cm="1">
        <f t="array" ref="C28">_xlfn.XLOOKUP($A28,MedExam_Table[[#Headers],[#Data],[Customer ID]],MedExam_Table[[#Headers],[#Data],[BMI]],"Not Found",0)</f>
        <v>49.45</v>
      </c>
      <c r="D28" cm="1">
        <f t="array" ref="D28">_xlfn.XLOOKUP($A28,MedExam_Table[[#Headers],[#Data],[Customer ID]],MedExam_Table[[#Headers],[#Data],[HBA1C]],"Not Found",0)</f>
        <v>4.2</v>
      </c>
      <c r="E28" t="str" cm="1">
        <f t="array" ref="E28">_xlfn.XLOOKUP($A28,MedExam_Table[[#Headers],[#Data],[Customer ID]],MedExam_Table[[#Headers],[#Data],[Heart Issues Updated]],"Not Found",0)</f>
        <v>Yes</v>
      </c>
      <c r="F28" t="str" cm="1">
        <f t="array" ref="F28">_xlfn.XLOOKUP($A28,MedExam_Table[[#Headers],[#Data],[Customer ID]],MedExam_Table[[#Headers],[#Data],[Any Transplants Update]],"Not Found",0)</f>
        <v>No</v>
      </c>
      <c r="G28" t="str" cm="1">
        <f t="array" ref="G28">_xlfn.XLOOKUP($A28,MedExam_Table[[#Headers],[#Data],[Customer ID]],MedExam_Table[[#Headers],[#Data],[Cancer history]],"Not Found",0)</f>
        <v>No</v>
      </c>
      <c r="H28" cm="1">
        <f t="array" ref="H28">_xlfn.XLOOKUP($A28,MedExam_Table[[#Headers],[#Data],[Customer ID]],MedExam_Table[[#Headers],[#Data],[NumberOfMajorSurgeries_updated]],"Not Found",0)</f>
        <v>0</v>
      </c>
      <c r="I28" t="str" cm="1">
        <f t="array" ref="I28">_xlfn.XLOOKUP($A28,MedExam_Table[[#Headers],[#Data],[Customer ID]],MedExam_Table[[#Headers],[#Data],[Smoker Updated]],"Not Found",0)</f>
        <v>No</v>
      </c>
      <c r="J28" t="str" cm="1">
        <f t="array" ref="J28">_xlfn.XLOOKUP($A28,MedExam_Table[[#Headers],[#Data],[Customer ID]],MedExam_Table[[#Headers],[#Data],[Weight Status]],"Not Found",0)</f>
        <v>Obesity</v>
      </c>
      <c r="K28" t="str" cm="1">
        <f t="array" ref="K28">_xlfn.XLOOKUP($A28,MedExam_Table[[#Headers],[#Data],[Customer ID]],MedExam_Table[[#Headers],[#Data],[Diabetes Status]],"Not Found",0)</f>
        <v>Normal</v>
      </c>
      <c r="L28" cm="1">
        <f t="array" ref="L28">_xlfn.XLOOKUP($A28,Hospitalisation_table[[#All],[Customer ID]],Hospitalisation_table[[#All],[Customer Age]],"Not Found",0)</f>
        <v>26</v>
      </c>
      <c r="M28" t="str" cm="1">
        <f t="array" ref="M28">_xlfn.XLOOKUP($A28,Hospitalisation_table[[#All],[Customer ID]],Hospitalisation_table[[#All],[Date of Birth]],"Not Found",0)</f>
        <v>21-Jul-1996</v>
      </c>
      <c r="N28" s="22" cm="1">
        <f t="array" ref="N28">_xlfn.XLOOKUP($A28,Hospitalisation_table[[#All],[Customer ID]],Hospitalisation_table[[#All],[charges]],"Not Found",0)</f>
        <v>11028.56</v>
      </c>
      <c r="O28" t="str" cm="1">
        <f t="array" ref="O28">_xlfn.XLOOKUP($A28,Hospitalisation_table[[#All],[Customer ID]],Hospitalisation_table[[#All],[Hospital tier_Updated]],"Not Found",0)</f>
        <v>tier - 3</v>
      </c>
      <c r="P28" t="str" cm="1">
        <f t="array" ref="P28">_xlfn.XLOOKUP($A28,Hospitalisation_table[[#All],[Customer ID]],Hospitalisation_table[[#All],[City tier_updated]],"Not Found",0)</f>
        <v>tier - 3</v>
      </c>
      <c r="Q28" t="str" cm="1">
        <f t="array" ref="Q28">_xlfn.XLOOKUP($A28,Hospitalisation_table[[#All],[Customer ID]],Hospitalisation_table[[#All],[State ID Updated]],"Not Found",0)</f>
        <v>R1012</v>
      </c>
    </row>
    <row r="29" spans="1:17" x14ac:dyDescent="0.3">
      <c r="A29" s="14" t="s">
        <v>1349</v>
      </c>
      <c r="B29" t="str" cm="1">
        <f t="array" ref="B29">_xlfn.XLOOKUP($A29,CustomersName[[#All],[Customer ID]],CustomersName[[#All],[First Name]],"Not Found",0)</f>
        <v>hlaudia L.</v>
      </c>
      <c r="C29" cm="1">
        <f t="array" ref="C29">_xlfn.XLOOKUP($A29,MedExam_Table[[#Headers],[#Data],[Customer ID]],MedExam_Table[[#Headers],[#Data],[BMI]],"Not Found",0)</f>
        <v>41.04</v>
      </c>
      <c r="D29" cm="1">
        <f t="array" ref="D29">_xlfn.XLOOKUP($A29,MedExam_Table[[#Headers],[#Data],[Customer ID]],MedExam_Table[[#Headers],[#Data],[HBA1C]],"Not Found",0)</f>
        <v>5.59</v>
      </c>
      <c r="E29" t="str" cm="1">
        <f t="array" ref="E29">_xlfn.XLOOKUP($A29,MedExam_Table[[#Headers],[#Data],[Customer ID]],MedExam_Table[[#Headers],[#Data],[Heart Issues Updated]],"Not Found",0)</f>
        <v>No</v>
      </c>
      <c r="F29" t="str" cm="1">
        <f t="array" ref="F29">_xlfn.XLOOKUP($A29,MedExam_Table[[#Headers],[#Data],[Customer ID]],MedExam_Table[[#Headers],[#Data],[Any Transplants Update]],"Not Found",0)</f>
        <v>No</v>
      </c>
      <c r="G29" t="str" cm="1">
        <f t="array" ref="G29">_xlfn.XLOOKUP($A29,MedExam_Table[[#Headers],[#Data],[Customer ID]],MedExam_Table[[#Headers],[#Data],[Cancer history]],"Not Found",0)</f>
        <v>No</v>
      </c>
      <c r="H29" cm="1">
        <f t="array" ref="H29">_xlfn.XLOOKUP($A29,MedExam_Table[[#Headers],[#Data],[Customer ID]],MedExam_Table[[#Headers],[#Data],[NumberOfMajorSurgeries_updated]],"Not Found",0)</f>
        <v>0</v>
      </c>
      <c r="I29" t="str" cm="1">
        <f t="array" ref="I29">_xlfn.XLOOKUP($A29,MedExam_Table[[#Headers],[#Data],[Customer ID]],MedExam_Table[[#Headers],[#Data],[Smoker Updated]],"Not Found",0)</f>
        <v>No</v>
      </c>
      <c r="J29" t="str" cm="1">
        <f t="array" ref="J29">_xlfn.XLOOKUP($A29,MedExam_Table[[#Headers],[#Data],[Customer ID]],MedExam_Table[[#Headers],[#Data],[Weight Status]],"Not Found",0)</f>
        <v>Obesity</v>
      </c>
      <c r="K29" t="str" cm="1">
        <f t="array" ref="K29">_xlfn.XLOOKUP($A29,MedExam_Table[[#Headers],[#Data],[Customer ID]],MedExam_Table[[#Headers],[#Data],[Diabetes Status]],"Not Found",0)</f>
        <v>Normal</v>
      </c>
      <c r="L29" cm="1">
        <f t="array" ref="L29">_xlfn.XLOOKUP($A29,Hospitalisation_table[[#All],[Customer ID]],Hospitalisation_table[[#All],[Customer Age]],"Not Found",0)</f>
        <v>31</v>
      </c>
      <c r="M29" t="str" cm="1">
        <f t="array" ref="M29">_xlfn.XLOOKUP($A29,Hospitalisation_table[[#All],[Customer ID]],Hospitalisation_table[[#All],[Date of Birth]],"Not Found",0)</f>
        <v>26-Jun-1991</v>
      </c>
      <c r="N29" s="22" cm="1">
        <f t="array" ref="N29">_xlfn.XLOOKUP($A29,Hospitalisation_table[[#All],[Customer ID]],Hospitalisation_table[[#All],[charges]],"Not Found",0)</f>
        <v>11018.05</v>
      </c>
      <c r="O29" t="str" cm="1">
        <f t="array" ref="O29">_xlfn.XLOOKUP($A29,Hospitalisation_table[[#All],[Customer ID]],Hospitalisation_table[[#All],[Hospital tier_Updated]],"Not Found",0)</f>
        <v>tier - 3</v>
      </c>
      <c r="P29" t="str" cm="1">
        <f t="array" ref="P29">_xlfn.XLOOKUP($A29,Hospitalisation_table[[#All],[Customer ID]],Hospitalisation_table[[#All],[City tier_updated]],"Not Found",0)</f>
        <v>tier - 2</v>
      </c>
      <c r="Q29" t="str" cm="1">
        <f t="array" ref="Q29">_xlfn.XLOOKUP($A29,Hospitalisation_table[[#All],[Customer ID]],Hospitalisation_table[[#All],[State ID Updated]],"Not Found",0)</f>
        <v>R1012</v>
      </c>
    </row>
    <row r="30" spans="1:17" x14ac:dyDescent="0.3">
      <c r="A30" s="13" t="s">
        <v>1348</v>
      </c>
      <c r="B30" t="str" cm="1">
        <f t="array" ref="B30">_xlfn.XLOOKUP($A30,CustomersName[[#All],[Customer ID]],CustomersName[[#All],[First Name]],"Not Found",0)</f>
        <v>Jhssica M</v>
      </c>
      <c r="C30" cm="1">
        <f t="array" ref="C30">_xlfn.XLOOKUP($A30,MedExam_Table[[#Headers],[#Data],[Customer ID]],MedExam_Table[[#Headers],[#Data],[BMI]],"Not Found",0)</f>
        <v>27.93</v>
      </c>
      <c r="D30" cm="1">
        <f t="array" ref="D30">_xlfn.XLOOKUP($A30,MedExam_Table[[#Headers],[#Data],[Customer ID]],MedExam_Table[[#Headers],[#Data],[HBA1C]],"Not Found",0)</f>
        <v>9.9600000000000009</v>
      </c>
      <c r="E30" t="str" cm="1">
        <f t="array" ref="E30">_xlfn.XLOOKUP($A30,MedExam_Table[[#Headers],[#Data],[Customer ID]],MedExam_Table[[#Headers],[#Data],[Heart Issues Updated]],"Not Found",0)</f>
        <v>No</v>
      </c>
      <c r="F30" t="str" cm="1">
        <f t="array" ref="F30">_xlfn.XLOOKUP($A30,MedExam_Table[[#Headers],[#Data],[Customer ID]],MedExam_Table[[#Headers],[#Data],[Any Transplants Update]],"Not Found",0)</f>
        <v>No</v>
      </c>
      <c r="G30" t="str" cm="1">
        <f t="array" ref="G30">_xlfn.XLOOKUP($A30,MedExam_Table[[#Headers],[#Data],[Customer ID]],MedExam_Table[[#Headers],[#Data],[Cancer history]],"Not Found",0)</f>
        <v>No</v>
      </c>
      <c r="H30" cm="1">
        <f t="array" ref="H30">_xlfn.XLOOKUP($A30,MedExam_Table[[#Headers],[#Data],[Customer ID]],MedExam_Table[[#Headers],[#Data],[NumberOfMajorSurgeries_updated]],"Not Found",0)</f>
        <v>0</v>
      </c>
      <c r="I30" t="str" cm="1">
        <f t="array" ref="I30">_xlfn.XLOOKUP($A30,MedExam_Table[[#Headers],[#Data],[Customer ID]],MedExam_Table[[#Headers],[#Data],[Smoker Updated]],"Not Found",0)</f>
        <v>No</v>
      </c>
      <c r="J30" t="str" cm="1">
        <f t="array" ref="J30">_xlfn.XLOOKUP($A30,MedExam_Table[[#Headers],[#Data],[Customer ID]],MedExam_Table[[#Headers],[#Data],[Weight Status]],"Not Found",0)</f>
        <v>OverWeight</v>
      </c>
      <c r="K30" t="str" cm="1">
        <f t="array" ref="K30">_xlfn.XLOOKUP($A30,MedExam_Table[[#Headers],[#Data],[Customer ID]],MedExam_Table[[#Headers],[#Data],[Diabetes Status]],"Not Found",0)</f>
        <v>Diabetes</v>
      </c>
      <c r="L30" cm="1">
        <f t="array" ref="L30">_xlfn.XLOOKUP($A30,Hospitalisation_table[[#All],[Customer ID]],Hospitalisation_table[[#All],[Customer Age]],"Not Found",0)</f>
        <v>48</v>
      </c>
      <c r="M30" t="str" cm="1">
        <f t="array" ref="M30">_xlfn.XLOOKUP($A30,Hospitalisation_table[[#All],[Customer ID]],Hospitalisation_table[[#All],[Date of Birth]],"Not Found",0)</f>
        <v>15-Dec-1974</v>
      </c>
      <c r="N30" s="22" cm="1">
        <f t="array" ref="N30">_xlfn.XLOOKUP($A30,Hospitalisation_table[[#All],[Customer ID]],Hospitalisation_table[[#All],[charges]],"Not Found",0)</f>
        <v>11015.17</v>
      </c>
      <c r="O30" t="str" cm="1">
        <f t="array" ref="O30">_xlfn.XLOOKUP($A30,Hospitalisation_table[[#All],[Customer ID]],Hospitalisation_table[[#All],[Hospital tier_Updated]],"Not Found",0)</f>
        <v>tier - 3</v>
      </c>
      <c r="P30" t="str" cm="1">
        <f t="array" ref="P30">_xlfn.XLOOKUP($A30,Hospitalisation_table[[#All],[Customer ID]],Hospitalisation_table[[#All],[City tier_updated]],"Not Found",0)</f>
        <v>tier - 1</v>
      </c>
      <c r="Q30" t="str" cm="1">
        <f t="array" ref="Q30">_xlfn.XLOOKUP($A30,Hospitalisation_table[[#All],[Customer ID]],Hospitalisation_table[[#All],[State ID Updated]],"Not Found",0)</f>
        <v>R1012</v>
      </c>
    </row>
    <row r="31" spans="1:17" x14ac:dyDescent="0.3">
      <c r="A31" s="14" t="s">
        <v>1347</v>
      </c>
      <c r="B31" t="str" cm="1">
        <f t="array" ref="B31">_xlfn.XLOOKUP($A31,CustomersName[[#All],[Customer ID]],CustomersName[[#All],[First Name]],"Not Found",0)</f>
        <v>Bilhy Jr.</v>
      </c>
      <c r="C31" cm="1">
        <f t="array" ref="C31">_xlfn.XLOOKUP($A31,MedExam_Table[[#Headers],[#Data],[Customer ID]],MedExam_Table[[#Headers],[#Data],[BMI]],"Not Found",0)</f>
        <v>21.01</v>
      </c>
      <c r="D31" cm="1">
        <f t="array" ref="D31">_xlfn.XLOOKUP($A31,MedExam_Table[[#Headers],[#Data],[Customer ID]],MedExam_Table[[#Headers],[#Data],[HBA1C]],"Not Found",0)</f>
        <v>7.37</v>
      </c>
      <c r="E31" t="str" cm="1">
        <f t="array" ref="E31">_xlfn.XLOOKUP($A31,MedExam_Table[[#Headers],[#Data],[Customer ID]],MedExam_Table[[#Headers],[#Data],[Heart Issues Updated]],"Not Found",0)</f>
        <v>No</v>
      </c>
      <c r="F31" t="str" cm="1">
        <f t="array" ref="F31">_xlfn.XLOOKUP($A31,MedExam_Table[[#Headers],[#Data],[Customer ID]],MedExam_Table[[#Headers],[#Data],[Any Transplants Update]],"Not Found",0)</f>
        <v>No</v>
      </c>
      <c r="G31" t="str" cm="1">
        <f t="array" ref="G31">_xlfn.XLOOKUP($A31,MedExam_Table[[#Headers],[#Data],[Customer ID]],MedExam_Table[[#Headers],[#Data],[Cancer history]],"Not Found",0)</f>
        <v>No</v>
      </c>
      <c r="H31" cm="1">
        <f t="array" ref="H31">_xlfn.XLOOKUP($A31,MedExam_Table[[#Headers],[#Data],[Customer ID]],MedExam_Table[[#Headers],[#Data],[NumberOfMajorSurgeries_updated]],"Not Found",0)</f>
        <v>0</v>
      </c>
      <c r="I31" t="str" cm="1">
        <f t="array" ref="I31">_xlfn.XLOOKUP($A31,MedExam_Table[[#Headers],[#Data],[Customer ID]],MedExam_Table[[#Headers],[#Data],[Smoker Updated]],"Not Found",0)</f>
        <v>No</v>
      </c>
      <c r="J31" t="str" cm="1">
        <f t="array" ref="J31">_xlfn.XLOOKUP($A31,MedExam_Table[[#Headers],[#Data],[Customer ID]],MedExam_Table[[#Headers],[#Data],[Weight Status]],"Not Found",0)</f>
        <v>NormalWeight</v>
      </c>
      <c r="K31" t="str" cm="1">
        <f t="array" ref="K31">_xlfn.XLOOKUP($A31,MedExam_Table[[#Headers],[#Data],[Customer ID]],MedExam_Table[[#Headers],[#Data],[Diabetes Status]],"Not Found",0)</f>
        <v>Diabetes</v>
      </c>
      <c r="L31" cm="1">
        <f t="array" ref="L31">_xlfn.XLOOKUP($A31,Hospitalisation_table[[#All],[Customer ID]],Hospitalisation_table[[#All],[Customer Age]],"Not Found",0)</f>
        <v>54</v>
      </c>
      <c r="M31" t="str" cm="1">
        <f t="array" ref="M31">_xlfn.XLOOKUP($A31,Hospitalisation_table[[#All],[Customer ID]],Hospitalisation_table[[#All],[Date of Birth]],"Not Found",0)</f>
        <v>24-Oct-1968</v>
      </c>
      <c r="N31" s="22" cm="1">
        <f t="array" ref="N31">_xlfn.XLOOKUP($A31,Hospitalisation_table[[#All],[Customer ID]],Hospitalisation_table[[#All],[charges]],"Not Found",0)</f>
        <v>11013.71</v>
      </c>
      <c r="O31" t="str" cm="1">
        <f t="array" ref="O31">_xlfn.XLOOKUP($A31,Hospitalisation_table[[#All],[Customer ID]],Hospitalisation_table[[#All],[Hospital tier_Updated]],"Not Found",0)</f>
        <v>tier - 3</v>
      </c>
      <c r="P31" t="str" cm="1">
        <f t="array" ref="P31">_xlfn.XLOOKUP($A31,Hospitalisation_table[[#All],[Customer ID]],Hospitalisation_table[[#All],[City tier_updated]],"Not Found",0)</f>
        <v>tier - 1</v>
      </c>
      <c r="Q31" t="str" cm="1">
        <f t="array" ref="Q31">_xlfn.XLOOKUP($A31,Hospitalisation_table[[#All],[Customer ID]],Hospitalisation_table[[#All],[State ID Updated]],"Not Found",0)</f>
        <v>R1013</v>
      </c>
    </row>
    <row r="32" spans="1:17" x14ac:dyDescent="0.3">
      <c r="A32" s="13" t="s">
        <v>1346</v>
      </c>
      <c r="B32" t="str" cm="1">
        <f t="array" ref="B32">_xlfn.XLOOKUP($A32,CustomersName[[#All],[Customer ID]],CustomersName[[#All],[First Name]],"Not Found",0)</f>
        <v>David</v>
      </c>
      <c r="C32" cm="1">
        <f t="array" ref="C32">_xlfn.XLOOKUP($A32,MedExam_Table[[#Headers],[#Data],[Customer ID]],MedExam_Table[[#Headers],[#Data],[BMI]],"Not Found",0)</f>
        <v>52.37</v>
      </c>
      <c r="D32" cm="1">
        <f t="array" ref="D32">_xlfn.XLOOKUP($A32,MedExam_Table[[#Headers],[#Data],[Customer ID]],MedExam_Table[[#Headers],[#Data],[HBA1C]],"Not Found",0)</f>
        <v>5.0599999999999996</v>
      </c>
      <c r="E32" t="str" cm="1">
        <f t="array" ref="E32">_xlfn.XLOOKUP($A32,MedExam_Table[[#Headers],[#Data],[Customer ID]],MedExam_Table[[#Headers],[#Data],[Heart Issues Updated]],"Not Found",0)</f>
        <v>Yes</v>
      </c>
      <c r="F32" t="str" cm="1">
        <f t="array" ref="F32">_xlfn.XLOOKUP($A32,MedExam_Table[[#Headers],[#Data],[Customer ID]],MedExam_Table[[#Headers],[#Data],[Any Transplants Update]],"Not Found",0)</f>
        <v>Yes</v>
      </c>
      <c r="G32" t="str" cm="1">
        <f t="array" ref="G32">_xlfn.XLOOKUP($A32,MedExam_Table[[#Headers],[#Data],[Customer ID]],MedExam_Table[[#Headers],[#Data],[Cancer history]],"Not Found",0)</f>
        <v>No</v>
      </c>
      <c r="H32" cm="1">
        <f t="array" ref="H32">_xlfn.XLOOKUP($A32,MedExam_Table[[#Headers],[#Data],[Customer ID]],MedExam_Table[[#Headers],[#Data],[NumberOfMajorSurgeries_updated]],"Not Found",0)</f>
        <v>2</v>
      </c>
      <c r="I32" t="str" cm="1">
        <f t="array" ref="I32">_xlfn.XLOOKUP($A32,MedExam_Table[[#Headers],[#Data],[Customer ID]],MedExam_Table[[#Headers],[#Data],[Smoker Updated]],"Not Found",0)</f>
        <v>No</v>
      </c>
      <c r="J32" t="str" cm="1">
        <f t="array" ref="J32">_xlfn.XLOOKUP($A32,MedExam_Table[[#Headers],[#Data],[Customer ID]],MedExam_Table[[#Headers],[#Data],[Weight Status]],"Not Found",0)</f>
        <v>Obesity</v>
      </c>
      <c r="K32" t="str" cm="1">
        <f t="array" ref="K32">_xlfn.XLOOKUP($A32,MedExam_Table[[#Headers],[#Data],[Customer ID]],MedExam_Table[[#Headers],[#Data],[Diabetes Status]],"Not Found",0)</f>
        <v>Normal</v>
      </c>
      <c r="L32" cm="1">
        <f t="array" ref="L32">_xlfn.XLOOKUP($A32,Hospitalisation_table[[#All],[Customer ID]],Hospitalisation_table[[#All],[Customer Age]],"Not Found",0)</f>
        <v>22</v>
      </c>
      <c r="M32" t="str" cm="1">
        <f t="array" ref="M32">_xlfn.XLOOKUP($A32,Hospitalisation_table[[#All],[Customer ID]],Hospitalisation_table[[#All],[Date of Birth]],"Not Found",0)</f>
        <v>17-Sep-2000</v>
      </c>
      <c r="N32" s="22" cm="1">
        <f t="array" ref="N32">_xlfn.XLOOKUP($A32,Hospitalisation_table[[#All],[Customer ID]],Hospitalisation_table[[#All],[charges]],"Not Found",0)</f>
        <v>10991.58</v>
      </c>
      <c r="O32" t="str" cm="1">
        <f t="array" ref="O32">_xlfn.XLOOKUP($A32,Hospitalisation_table[[#All],[Customer ID]],Hospitalisation_table[[#All],[Hospital tier_Updated]],"Not Found",0)</f>
        <v>tier - 3</v>
      </c>
      <c r="P32" t="str" cm="1">
        <f t="array" ref="P32">_xlfn.XLOOKUP($A32,Hospitalisation_table[[#All],[Customer ID]],Hospitalisation_table[[#All],[City tier_updated]],"Not Found",0)</f>
        <v>tier - 3</v>
      </c>
      <c r="Q32" t="str" cm="1">
        <f t="array" ref="Q32">_xlfn.XLOOKUP($A32,Hospitalisation_table[[#All],[Customer ID]],Hospitalisation_table[[#All],[State ID Updated]],"Not Found",0)</f>
        <v>R1012</v>
      </c>
    </row>
    <row r="33" spans="1:17" x14ac:dyDescent="0.3">
      <c r="A33" s="14" t="s">
        <v>1345</v>
      </c>
      <c r="B33" t="str" cm="1">
        <f t="array" ref="B33">_xlfn.XLOOKUP($A33,CustomersName[[#All],[Customer ID]],CustomersName[[#All],[First Name]],"Not Found",0)</f>
        <v>Tim</v>
      </c>
      <c r="C33" cm="1">
        <f t="array" ref="C33">_xlfn.XLOOKUP($A33,MedExam_Table[[#Headers],[#Data],[Customer ID]],MedExam_Table[[#Headers],[#Data],[BMI]],"Not Found",0)</f>
        <v>40.369999999999997</v>
      </c>
      <c r="D33" cm="1">
        <f t="array" ref="D33">_xlfn.XLOOKUP($A33,MedExam_Table[[#Headers],[#Data],[Customer ID]],MedExam_Table[[#Headers],[#Data],[HBA1C]],"Not Found",0)</f>
        <v>8.2100000000000009</v>
      </c>
      <c r="E33" t="str" cm="1">
        <f t="array" ref="E33">_xlfn.XLOOKUP($A33,MedExam_Table[[#Headers],[#Data],[Customer ID]],MedExam_Table[[#Headers],[#Data],[Heart Issues Updated]],"Not Found",0)</f>
        <v>No</v>
      </c>
      <c r="F33" t="str" cm="1">
        <f t="array" ref="F33">_xlfn.XLOOKUP($A33,MedExam_Table[[#Headers],[#Data],[Customer ID]],MedExam_Table[[#Headers],[#Data],[Any Transplants Update]],"Not Found",0)</f>
        <v>No</v>
      </c>
      <c r="G33" t="str" cm="1">
        <f t="array" ref="G33">_xlfn.XLOOKUP($A33,MedExam_Table[[#Headers],[#Data],[Customer ID]],MedExam_Table[[#Headers],[#Data],[Cancer history]],"Not Found",0)</f>
        <v>No</v>
      </c>
      <c r="H33" cm="1">
        <f t="array" ref="H33">_xlfn.XLOOKUP($A33,MedExam_Table[[#Headers],[#Data],[Customer ID]],MedExam_Table[[#Headers],[#Data],[NumberOfMajorSurgeries_updated]],"Not Found",0)</f>
        <v>0</v>
      </c>
      <c r="I33" t="str" cm="1">
        <f t="array" ref="I33">_xlfn.XLOOKUP($A33,MedExam_Table[[#Headers],[#Data],[Customer ID]],MedExam_Table[[#Headers],[#Data],[Smoker Updated]],"Not Found",0)</f>
        <v>No</v>
      </c>
      <c r="J33" t="str" cm="1">
        <f t="array" ref="J33">_xlfn.XLOOKUP($A33,MedExam_Table[[#Headers],[#Data],[Customer ID]],MedExam_Table[[#Headers],[#Data],[Weight Status]],"Not Found",0)</f>
        <v>Obesity</v>
      </c>
      <c r="K33" t="str" cm="1">
        <f t="array" ref="K33">_xlfn.XLOOKUP($A33,MedExam_Table[[#Headers],[#Data],[Customer ID]],MedExam_Table[[#Headers],[#Data],[Diabetes Status]],"Not Found",0)</f>
        <v>Diabetes</v>
      </c>
      <c r="L33" cm="1">
        <f t="array" ref="L33">_xlfn.XLOOKUP($A33,Hospitalisation_table[[#All],[Customer ID]],Hospitalisation_table[[#All],[Customer Age]],"Not Found",0)</f>
        <v>57</v>
      </c>
      <c r="M33" t="str" cm="1">
        <f t="array" ref="M33">_xlfn.XLOOKUP($A33,Hospitalisation_table[[#All],[Customer ID]],Hospitalisation_table[[#All],[Date of Birth]],"Not Found",0)</f>
        <v>18-Dec-1965</v>
      </c>
      <c r="N33" s="22" cm="1">
        <f t="array" ref="N33">_xlfn.XLOOKUP($A33,Hospitalisation_table[[#All],[Customer ID]],Hospitalisation_table[[#All],[charges]],"Not Found",0)</f>
        <v>10982.5</v>
      </c>
      <c r="O33" t="str" cm="1">
        <f t="array" ref="O33">_xlfn.XLOOKUP($A33,Hospitalisation_table[[#All],[Customer ID]],Hospitalisation_table[[#All],[Hospital tier_Updated]],"Not Found",0)</f>
        <v>tier - 3</v>
      </c>
      <c r="P33" t="str" cm="1">
        <f t="array" ref="P33">_xlfn.XLOOKUP($A33,Hospitalisation_table[[#All],[Customer ID]],Hospitalisation_table[[#All],[City tier_updated]],"Not Found",0)</f>
        <v>tier - 3</v>
      </c>
      <c r="Q33" t="str" cm="1">
        <f t="array" ref="Q33">_xlfn.XLOOKUP($A33,Hospitalisation_table[[#All],[Customer ID]],Hospitalisation_table[[#All],[State ID Updated]],"Not Found",0)</f>
        <v>R1013</v>
      </c>
    </row>
    <row r="34" spans="1:17" x14ac:dyDescent="0.3">
      <c r="A34" s="13" t="s">
        <v>1344</v>
      </c>
      <c r="B34" t="str" cm="1">
        <f t="array" ref="B34">_xlfn.XLOOKUP($A34,CustomersName[[#All],[Customer ID]],CustomersName[[#All],[First Name]],"Not Found",0)</f>
        <v>h.  Emma M</v>
      </c>
      <c r="C34" cm="1">
        <f t="array" ref="C34">_xlfn.XLOOKUP($A34,MedExam_Table[[#Headers],[#Data],[Customer ID]],MedExam_Table[[#Headers],[#Data],[BMI]],"Not Found",0)</f>
        <v>41.47</v>
      </c>
      <c r="D34" cm="1">
        <f t="array" ref="D34">_xlfn.XLOOKUP($A34,MedExam_Table[[#Headers],[#Data],[Customer ID]],MedExam_Table[[#Headers],[#Data],[HBA1C]],"Not Found",0)</f>
        <v>10.34</v>
      </c>
      <c r="E34" t="str" cm="1">
        <f t="array" ref="E34">_xlfn.XLOOKUP($A34,MedExam_Table[[#Headers],[#Data],[Customer ID]],MedExam_Table[[#Headers],[#Data],[Heart Issues Updated]],"Not Found",0)</f>
        <v>No</v>
      </c>
      <c r="F34" t="str" cm="1">
        <f t="array" ref="F34">_xlfn.XLOOKUP($A34,MedExam_Table[[#Headers],[#Data],[Customer ID]],MedExam_Table[[#Headers],[#Data],[Any Transplants Update]],"Not Found",0)</f>
        <v>No</v>
      </c>
      <c r="G34" t="str" cm="1">
        <f t="array" ref="G34">_xlfn.XLOOKUP($A34,MedExam_Table[[#Headers],[#Data],[Customer ID]],MedExam_Table[[#Headers],[#Data],[Cancer history]],"Not Found",0)</f>
        <v>No</v>
      </c>
      <c r="H34" cm="1">
        <f t="array" ref="H34">_xlfn.XLOOKUP($A34,MedExam_Table[[#Headers],[#Data],[Customer ID]],MedExam_Table[[#Headers],[#Data],[NumberOfMajorSurgeries_updated]],"Not Found",0)</f>
        <v>2</v>
      </c>
      <c r="I34" t="str" cm="1">
        <f t="array" ref="I34">_xlfn.XLOOKUP($A34,MedExam_Table[[#Headers],[#Data],[Customer ID]],MedExam_Table[[#Headers],[#Data],[Smoker Updated]],"Not Found",0)</f>
        <v>No</v>
      </c>
      <c r="J34" t="str" cm="1">
        <f t="array" ref="J34">_xlfn.XLOOKUP($A34,MedExam_Table[[#Headers],[#Data],[Customer ID]],MedExam_Table[[#Headers],[#Data],[Weight Status]],"Not Found",0)</f>
        <v>Obesity</v>
      </c>
      <c r="K34" t="str" cm="1">
        <f t="array" ref="K34">_xlfn.XLOOKUP($A34,MedExam_Table[[#Headers],[#Data],[Customer ID]],MedExam_Table[[#Headers],[#Data],[Diabetes Status]],"Not Found",0)</f>
        <v>Diabetes</v>
      </c>
      <c r="L34" cm="1">
        <f t="array" ref="L34">_xlfn.XLOOKUP($A34,Hospitalisation_table[[#All],[Customer ID]],Hospitalisation_table[[#All],[Customer Age]],"Not Found",0)</f>
        <v>49</v>
      </c>
      <c r="M34" t="str" cm="1">
        <f t="array" ref="M34">_xlfn.XLOOKUP($A34,Hospitalisation_table[[#All],[Customer ID]],Hospitalisation_table[[#All],[Date of Birth]],"Not Found",0)</f>
        <v>21-Oct-1973</v>
      </c>
      <c r="N34" s="22" cm="1">
        <f t="array" ref="N34">_xlfn.XLOOKUP($A34,Hospitalisation_table[[#All],[Customer ID]],Hospitalisation_table[[#All],[charges]],"Not Found",0)</f>
        <v>10977.21</v>
      </c>
      <c r="O34" t="str" cm="1">
        <f t="array" ref="O34">_xlfn.XLOOKUP($A34,Hospitalisation_table[[#All],[Customer ID]],Hospitalisation_table[[#All],[Hospital tier_Updated]],"Not Found",0)</f>
        <v>tier - 3</v>
      </c>
      <c r="P34" t="str" cm="1">
        <f t="array" ref="P34">_xlfn.XLOOKUP($A34,Hospitalisation_table[[#All],[Customer ID]],Hospitalisation_table[[#All],[City tier_updated]],"Not Found",0)</f>
        <v>tier - 1</v>
      </c>
      <c r="Q34" t="str" cm="1">
        <f t="array" ref="Q34">_xlfn.XLOOKUP($A34,Hospitalisation_table[[#All],[Customer ID]],Hospitalisation_table[[#All],[State ID Updated]],"Not Found",0)</f>
        <v>R1013</v>
      </c>
    </row>
    <row r="35" spans="1:17" x14ac:dyDescent="0.3">
      <c r="A35" s="14" t="s">
        <v>1343</v>
      </c>
      <c r="B35" t="str" cm="1">
        <f t="array" ref="B35">_xlfn.XLOOKUP($A35,CustomersName[[#All],[Customer ID]],CustomersName[[#All],[First Name]],"Not Found",0)</f>
        <v>Tim</v>
      </c>
      <c r="C35" cm="1">
        <f t="array" ref="C35">_xlfn.XLOOKUP($A35,MedExam_Table[[#Headers],[#Data],[Customer ID]],MedExam_Table[[#Headers],[#Data],[BMI]],"Not Found",0)</f>
        <v>33.725000000000001</v>
      </c>
      <c r="D35" cm="1">
        <f t="array" ref="D35">_xlfn.XLOOKUP($A35,MedExam_Table[[#Headers],[#Data],[Customer ID]],MedExam_Table[[#Headers],[#Data],[HBA1C]],"Not Found",0)</f>
        <v>5.51</v>
      </c>
      <c r="E35" t="str" cm="1">
        <f t="array" ref="E35">_xlfn.XLOOKUP($A35,MedExam_Table[[#Headers],[#Data],[Customer ID]],MedExam_Table[[#Headers],[#Data],[Heart Issues Updated]],"Not Found",0)</f>
        <v>Yes</v>
      </c>
      <c r="F35" t="str" cm="1">
        <f t="array" ref="F35">_xlfn.XLOOKUP($A35,MedExam_Table[[#Headers],[#Data],[Customer ID]],MedExam_Table[[#Headers],[#Data],[Any Transplants Update]],"Not Found",0)</f>
        <v>No</v>
      </c>
      <c r="G35" t="str" cm="1">
        <f t="array" ref="G35">_xlfn.XLOOKUP($A35,MedExam_Table[[#Headers],[#Data],[Customer ID]],MedExam_Table[[#Headers],[#Data],[Cancer history]],"Not Found",0)</f>
        <v>No</v>
      </c>
      <c r="H35" cm="1">
        <f t="array" ref="H35">_xlfn.XLOOKUP($A35,MedExam_Table[[#Headers],[#Data],[Customer ID]],MedExam_Table[[#Headers],[#Data],[NumberOfMajorSurgeries_updated]],"Not Found",0)</f>
        <v>2</v>
      </c>
      <c r="I35" t="str" cm="1">
        <f t="array" ref="I35">_xlfn.XLOOKUP($A35,MedExam_Table[[#Headers],[#Data],[Customer ID]],MedExam_Table[[#Headers],[#Data],[Smoker Updated]],"Not Found",0)</f>
        <v>No</v>
      </c>
      <c r="J35" t="str" cm="1">
        <f t="array" ref="J35">_xlfn.XLOOKUP($A35,MedExam_Table[[#Headers],[#Data],[Customer ID]],MedExam_Table[[#Headers],[#Data],[Weight Status]],"Not Found",0)</f>
        <v>Obesity</v>
      </c>
      <c r="K35" t="str" cm="1">
        <f t="array" ref="K35">_xlfn.XLOOKUP($A35,MedExam_Table[[#Headers],[#Data],[Customer ID]],MedExam_Table[[#Headers],[#Data],[Diabetes Status]],"Not Found",0)</f>
        <v>Normal</v>
      </c>
      <c r="L35" cm="1">
        <f t="array" ref="L35">_xlfn.XLOOKUP($A35,Hospitalisation_table[[#All],[Customer ID]],Hospitalisation_table[[#All],[Customer Age]],"Not Found",0)</f>
        <v>56</v>
      </c>
      <c r="M35" t="str" cm="1">
        <f t="array" ref="M35">_xlfn.XLOOKUP($A35,Hospitalisation_table[[#All],[Customer ID]],Hospitalisation_table[[#All],[Date of Birth]],"Not Found",0)</f>
        <v>9-Jul-1966</v>
      </c>
      <c r="N35" s="22" cm="1">
        <f t="array" ref="N35">_xlfn.XLOOKUP($A35,Hospitalisation_table[[#All],[Customer ID]],Hospitalisation_table[[#All],[charges]],"Not Found",0)</f>
        <v>10976.25</v>
      </c>
      <c r="O35" t="str" cm="1">
        <f t="array" ref="O35">_xlfn.XLOOKUP($A35,Hospitalisation_table[[#All],[Customer ID]],Hospitalisation_table[[#All],[Hospital tier_Updated]],"Not Found",0)</f>
        <v>tier - 3</v>
      </c>
      <c r="P35" t="str" cm="1">
        <f t="array" ref="P35">_xlfn.XLOOKUP($A35,Hospitalisation_table[[#All],[Customer ID]],Hospitalisation_table[[#All],[City tier_updated]],"Not Found",0)</f>
        <v>tier - 2</v>
      </c>
      <c r="Q35" t="str" cm="1">
        <f t="array" ref="Q35">_xlfn.XLOOKUP($A35,Hospitalisation_table[[#All],[Customer ID]],Hospitalisation_table[[#All],[State ID Updated]],"Not Found",0)</f>
        <v>R1012</v>
      </c>
    </row>
    <row r="36" spans="1:17" x14ac:dyDescent="0.3">
      <c r="A36" s="13" t="s">
        <v>1342</v>
      </c>
      <c r="B36" t="str" cm="1">
        <f t="array" ref="B36">_xlfn.XLOOKUP($A36,CustomersName[[#All],[Customer ID]],CustomersName[[#All],[First Name]],"Not Found",0)</f>
        <v>Patrick</v>
      </c>
      <c r="C36" cm="1">
        <f t="array" ref="C36">_xlfn.XLOOKUP($A36,MedExam_Table[[#Headers],[#Data],[Customer ID]],MedExam_Table[[#Headers],[#Data],[BMI]],"Not Found",0)</f>
        <v>28.1</v>
      </c>
      <c r="D36" cm="1">
        <f t="array" ref="D36">_xlfn.XLOOKUP($A36,MedExam_Table[[#Headers],[#Data],[Customer ID]],MedExam_Table[[#Headers],[#Data],[HBA1C]],"Not Found",0)</f>
        <v>11.2</v>
      </c>
      <c r="E36" t="str" cm="1">
        <f t="array" ref="E36">_xlfn.XLOOKUP($A36,MedExam_Table[[#Headers],[#Data],[Customer ID]],MedExam_Table[[#Headers],[#Data],[Heart Issues Updated]],"Not Found",0)</f>
        <v>No</v>
      </c>
      <c r="F36" t="str" cm="1">
        <f t="array" ref="F36">_xlfn.XLOOKUP($A36,MedExam_Table[[#Headers],[#Data],[Customer ID]],MedExam_Table[[#Headers],[#Data],[Any Transplants Update]],"Not Found",0)</f>
        <v>No</v>
      </c>
      <c r="G36" t="str" cm="1">
        <f t="array" ref="G36">_xlfn.XLOOKUP($A36,MedExam_Table[[#Headers],[#Data],[Customer ID]],MedExam_Table[[#Headers],[#Data],[Cancer history]],"Not Found",0)</f>
        <v>No</v>
      </c>
      <c r="H36" cm="1">
        <f t="array" ref="H36">_xlfn.XLOOKUP($A36,MedExam_Table[[#Headers],[#Data],[Customer ID]],MedExam_Table[[#Headers],[#Data],[NumberOfMajorSurgeries_updated]],"Not Found",0)</f>
        <v>0</v>
      </c>
      <c r="I36" t="str" cm="1">
        <f t="array" ref="I36">_xlfn.XLOOKUP($A36,MedExam_Table[[#Headers],[#Data],[Customer ID]],MedExam_Table[[#Headers],[#Data],[Smoker Updated]],"Not Found",0)</f>
        <v>No</v>
      </c>
      <c r="J36" t="str" cm="1">
        <f t="array" ref="J36">_xlfn.XLOOKUP($A36,MedExam_Table[[#Headers],[#Data],[Customer ID]],MedExam_Table[[#Headers],[#Data],[Weight Status]],"Not Found",0)</f>
        <v>OverWeight</v>
      </c>
      <c r="K36" t="str" cm="1">
        <f t="array" ref="K36">_xlfn.XLOOKUP($A36,MedExam_Table[[#Headers],[#Data],[Customer ID]],MedExam_Table[[#Headers],[#Data],[Diabetes Status]],"Not Found",0)</f>
        <v>Diabetes</v>
      </c>
      <c r="L36" cm="1">
        <f t="array" ref="L36">_xlfn.XLOOKUP($A36,Hospitalisation_table[[#All],[Customer ID]],Hospitalisation_table[[#All],[Customer Age]],"Not Found",0)</f>
        <v>57</v>
      </c>
      <c r="M36" t="str" cm="1">
        <f t="array" ref="M36">_xlfn.XLOOKUP($A36,Hospitalisation_table[[#All],[Customer ID]],Hospitalisation_table[[#All],[Date of Birth]],"Not Found",0)</f>
        <v>19-Jun-1965</v>
      </c>
      <c r="N36" s="22" cm="1">
        <f t="array" ref="N36">_xlfn.XLOOKUP($A36,Hospitalisation_table[[#All],[Customer ID]],Hospitalisation_table[[#All],[charges]],"Not Found",0)</f>
        <v>10965.45</v>
      </c>
      <c r="O36" t="str" cm="1">
        <f t="array" ref="O36">_xlfn.XLOOKUP($A36,Hospitalisation_table[[#All],[Customer ID]],Hospitalisation_table[[#All],[Hospital tier_Updated]],"Not Found",0)</f>
        <v>tier - 3</v>
      </c>
      <c r="P36" t="str" cm="1">
        <f t="array" ref="P36">_xlfn.XLOOKUP($A36,Hospitalisation_table[[#All],[Customer ID]],Hospitalisation_table[[#All],[City tier_updated]],"Not Found",0)</f>
        <v>tier - 2</v>
      </c>
      <c r="Q36" t="str" cm="1">
        <f t="array" ref="Q36">_xlfn.XLOOKUP($A36,Hospitalisation_table[[#All],[Customer ID]],Hospitalisation_table[[#All],[State ID Updated]],"Not Found",0)</f>
        <v>R1011</v>
      </c>
    </row>
    <row r="37" spans="1:17" x14ac:dyDescent="0.3">
      <c r="A37" s="14" t="s">
        <v>2270</v>
      </c>
      <c r="B37" t="str" cm="1">
        <f t="array" ref="B37">_xlfn.XLOOKUP($A37,CustomersName[[#All],[Customer ID]],CustomersName[[#All],[First Name]],"Not Found",0)</f>
        <v>Robeht M.</v>
      </c>
      <c r="C37" cm="1">
        <f t="array" ref="C37">_xlfn.XLOOKUP($A37,MedExam_Table[[#Headers],[#Data],[Customer ID]],MedExam_Table[[#Headers],[#Data],[BMI]],"Not Found",0)</f>
        <v>49.48</v>
      </c>
      <c r="D37" cm="1">
        <f t="array" ref="D37">_xlfn.XLOOKUP($A37,MedExam_Table[[#Headers],[#Data],[Customer ID]],MedExam_Table[[#Headers],[#Data],[HBA1C]],"Not Found",0)</f>
        <v>4.96</v>
      </c>
      <c r="E37" t="str" cm="1">
        <f t="array" ref="E37">_xlfn.XLOOKUP($A37,MedExam_Table[[#Headers],[#Data],[Customer ID]],MedExam_Table[[#Headers],[#Data],[Heart Issues Updated]],"Not Found",0)</f>
        <v>No</v>
      </c>
      <c r="F37" t="str" cm="1">
        <f t="array" ref="F37">_xlfn.XLOOKUP($A37,MedExam_Table[[#Headers],[#Data],[Customer ID]],MedExam_Table[[#Headers],[#Data],[Any Transplants Update]],"Not Found",0)</f>
        <v>No</v>
      </c>
      <c r="G37" t="str" cm="1">
        <f t="array" ref="G37">_xlfn.XLOOKUP($A37,MedExam_Table[[#Headers],[#Data],[Customer ID]],MedExam_Table[[#Headers],[#Data],[Cancer history]],"Not Found",0)</f>
        <v>Yes</v>
      </c>
      <c r="H37" cm="1">
        <f t="array" ref="H37">_xlfn.XLOOKUP($A37,MedExam_Table[[#Headers],[#Data],[Customer ID]],MedExam_Table[[#Headers],[#Data],[NumberOfMajorSurgeries_updated]],"Not Found",0)</f>
        <v>1</v>
      </c>
      <c r="I37" t="str" cm="1">
        <f t="array" ref="I37">_xlfn.XLOOKUP($A37,MedExam_Table[[#Headers],[#Data],[Customer ID]],MedExam_Table[[#Headers],[#Data],[Smoker Updated]],"Not Found",0)</f>
        <v>Yes</v>
      </c>
      <c r="J37" t="str" cm="1">
        <f t="array" ref="J37">_xlfn.XLOOKUP($A37,MedExam_Table[[#Headers],[#Data],[Customer ID]],MedExam_Table[[#Headers],[#Data],[Weight Status]],"Not Found",0)</f>
        <v>Obesity</v>
      </c>
      <c r="K37" t="str" cm="1">
        <f t="array" ref="K37">_xlfn.XLOOKUP($A37,MedExam_Table[[#Headers],[#Data],[Customer ID]],MedExam_Table[[#Headers],[#Data],[Diabetes Status]],"Not Found",0)</f>
        <v>Normal</v>
      </c>
      <c r="L37" cm="1">
        <f t="array" ref="L37">_xlfn.XLOOKUP($A37,Hospitalisation_table[[#All],[Customer ID]],Hospitalisation_table[[#All],[Customer Age]],"Not Found",0)</f>
        <v>43</v>
      </c>
      <c r="M37" t="str" cm="1">
        <f t="array" ref="M37">_xlfn.XLOOKUP($A37,Hospitalisation_table[[#All],[Customer ID]],Hospitalisation_table[[#All],[Date of Birth]],"Not Found",0)</f>
        <v>18-Aug-1979</v>
      </c>
      <c r="N37" s="22" cm="1">
        <f t="array" ref="N37">_xlfn.XLOOKUP($A37,Hospitalisation_table[[#All],[Customer ID]],Hospitalisation_table[[#All],[charges]],"Not Found",0)</f>
        <v>40204.83</v>
      </c>
      <c r="O37" t="str" cm="1">
        <f t="array" ref="O37">_xlfn.XLOOKUP($A37,Hospitalisation_table[[#All],[Customer ID]],Hospitalisation_table[[#All],[Hospital tier_Updated]],"Not Found",0)</f>
        <v>tier - 1</v>
      </c>
      <c r="P37" t="str" cm="1">
        <f t="array" ref="P37">_xlfn.XLOOKUP($A37,Hospitalisation_table[[#All],[Customer ID]],Hospitalisation_table[[#All],[City tier_updated]],"Not Found",0)</f>
        <v>tier - 3</v>
      </c>
      <c r="Q37" t="str" cm="1">
        <f t="array" ref="Q37">_xlfn.XLOOKUP($A37,Hospitalisation_table[[#All],[Customer ID]],Hospitalisation_table[[#All],[State ID Updated]],"Not Found",0)</f>
        <v>R1012</v>
      </c>
    </row>
    <row r="38" spans="1:17" x14ac:dyDescent="0.3">
      <c r="A38" s="13" t="s">
        <v>1341</v>
      </c>
      <c r="B38" t="str" cm="1">
        <f t="array" ref="B38">_xlfn.XLOOKUP($A38,CustomersName[[#All],[Customer ID]],CustomersName[[#All],[First Name]],"Not Found",0)</f>
        <v>Bridhet K.</v>
      </c>
      <c r="C38" cm="1">
        <f t="array" ref="C38">_xlfn.XLOOKUP($A38,MedExam_Table[[#Headers],[#Data],[Customer ID]],MedExam_Table[[#Headers],[#Data],[BMI]],"Not Found",0)</f>
        <v>37.43</v>
      </c>
      <c r="D38" cm="1">
        <f t="array" ref="D38">_xlfn.XLOOKUP($A38,MedExam_Table[[#Headers],[#Data],[Customer ID]],MedExam_Table[[#Headers],[#Data],[HBA1C]],"Not Found",0)</f>
        <v>4.3499999999999996</v>
      </c>
      <c r="E38" t="str" cm="1">
        <f t="array" ref="E38">_xlfn.XLOOKUP($A38,MedExam_Table[[#Headers],[#Data],[Customer ID]],MedExam_Table[[#Headers],[#Data],[Heart Issues Updated]],"Not Found",0)</f>
        <v>Yes</v>
      </c>
      <c r="F38" t="str" cm="1">
        <f t="array" ref="F38">_xlfn.XLOOKUP($A38,MedExam_Table[[#Headers],[#Data],[Customer ID]],MedExam_Table[[#Headers],[#Data],[Any Transplants Update]],"Not Found",0)</f>
        <v>No</v>
      </c>
      <c r="G38" t="str" cm="1">
        <f t="array" ref="G38">_xlfn.XLOOKUP($A38,MedExam_Table[[#Headers],[#Data],[Customer ID]],MedExam_Table[[#Headers],[#Data],[Cancer history]],"Not Found",0)</f>
        <v>Yes</v>
      </c>
      <c r="H38" cm="1">
        <f t="array" ref="H38">_xlfn.XLOOKUP($A38,MedExam_Table[[#Headers],[#Data],[Customer ID]],MedExam_Table[[#Headers],[#Data],[NumberOfMajorSurgeries_updated]],"Not Found",0)</f>
        <v>1</v>
      </c>
      <c r="I38" t="str" cm="1">
        <f t="array" ref="I38">_xlfn.XLOOKUP($A38,MedExam_Table[[#Headers],[#Data],[Customer ID]],MedExam_Table[[#Headers],[#Data],[Smoker Updated]],"Not Found",0)</f>
        <v>No</v>
      </c>
      <c r="J38" t="str" cm="1">
        <f t="array" ref="J38">_xlfn.XLOOKUP($A38,MedExam_Table[[#Headers],[#Data],[Customer ID]],MedExam_Table[[#Headers],[#Data],[Weight Status]],"Not Found",0)</f>
        <v>Obesity</v>
      </c>
      <c r="K38" t="str" cm="1">
        <f t="array" ref="K38">_xlfn.XLOOKUP($A38,MedExam_Table[[#Headers],[#Data],[Customer ID]],MedExam_Table[[#Headers],[#Data],[Diabetes Status]],"Not Found",0)</f>
        <v>Normal</v>
      </c>
      <c r="L38" cm="1">
        <f t="array" ref="L38">_xlfn.XLOOKUP($A38,Hospitalisation_table[[#All],[Customer ID]],Hospitalisation_table[[#All],[Customer Age]],"Not Found",0)</f>
        <v>53</v>
      </c>
      <c r="M38" t="str" cm="1">
        <f t="array" ref="M38">_xlfn.XLOOKUP($A38,Hospitalisation_table[[#All],[Customer ID]],Hospitalisation_table[[#All],[Date of Birth]],"Not Found",0)</f>
        <v>14-Aug-1969</v>
      </c>
      <c r="N38" s="22" cm="1">
        <f t="array" ref="N38">_xlfn.XLOOKUP($A38,Hospitalisation_table[[#All],[Customer ID]],Hospitalisation_table[[#All],[charges]],"Not Found",0)</f>
        <v>10959.69</v>
      </c>
      <c r="O38" t="str" cm="1">
        <f t="array" ref="O38">_xlfn.XLOOKUP($A38,Hospitalisation_table[[#All],[Customer ID]],Hospitalisation_table[[#All],[Hospital tier_Updated]],"Not Found",0)</f>
        <v>tier - 3</v>
      </c>
      <c r="P38" t="str" cm="1">
        <f t="array" ref="P38">_xlfn.XLOOKUP($A38,Hospitalisation_table[[#All],[Customer ID]],Hospitalisation_table[[#All],[City tier_updated]],"Not Found",0)</f>
        <v>tier - 3</v>
      </c>
      <c r="Q38" t="str" cm="1">
        <f t="array" ref="Q38">_xlfn.XLOOKUP($A38,Hospitalisation_table[[#All],[Customer ID]],Hospitalisation_table[[#All],[State ID Updated]],"Not Found",0)</f>
        <v>R1012</v>
      </c>
    </row>
    <row r="39" spans="1:17" x14ac:dyDescent="0.3">
      <c r="A39" s="14" t="s">
        <v>1340</v>
      </c>
      <c r="B39" t="str" cm="1">
        <f t="array" ref="B39">_xlfn.XLOOKUP($A39,CustomersName[[#All],[Customer ID]],CustomersName[[#All],[First Name]],"Not Found",0)</f>
        <v>Gabriel</v>
      </c>
      <c r="C39" cm="1">
        <f t="array" ref="C39">_xlfn.XLOOKUP($A39,MedExam_Table[[#Headers],[#Data],[Customer ID]],MedExam_Table[[#Headers],[#Data],[BMI]],"Not Found",0)</f>
        <v>23.7</v>
      </c>
      <c r="D39" cm="1">
        <f t="array" ref="D39">_xlfn.XLOOKUP($A39,MedExam_Table[[#Headers],[#Data],[Customer ID]],MedExam_Table[[#Headers],[#Data],[HBA1C]],"Not Found",0)</f>
        <v>10.45</v>
      </c>
      <c r="E39" t="str" cm="1">
        <f t="array" ref="E39">_xlfn.XLOOKUP($A39,MedExam_Table[[#Headers],[#Data],[Customer ID]],MedExam_Table[[#Headers],[#Data],[Heart Issues Updated]],"Not Found",0)</f>
        <v>No</v>
      </c>
      <c r="F39" t="str" cm="1">
        <f t="array" ref="F39">_xlfn.XLOOKUP($A39,MedExam_Table[[#Headers],[#Data],[Customer ID]],MedExam_Table[[#Headers],[#Data],[Any Transplants Update]],"Not Found",0)</f>
        <v>No</v>
      </c>
      <c r="G39" t="str" cm="1">
        <f t="array" ref="G39">_xlfn.XLOOKUP($A39,MedExam_Table[[#Headers],[#Data],[Customer ID]],MedExam_Table[[#Headers],[#Data],[Cancer history]],"Not Found",0)</f>
        <v>No</v>
      </c>
      <c r="H39" cm="1">
        <f t="array" ref="H39">_xlfn.XLOOKUP($A39,MedExam_Table[[#Headers],[#Data],[Customer ID]],MedExam_Table[[#Headers],[#Data],[NumberOfMajorSurgeries_updated]],"Not Found",0)</f>
        <v>0</v>
      </c>
      <c r="I39" t="str" cm="1">
        <f t="array" ref="I39">_xlfn.XLOOKUP($A39,MedExam_Table[[#Headers],[#Data],[Customer ID]],MedExam_Table[[#Headers],[#Data],[Smoker Updated]],"Not Found",0)</f>
        <v>No</v>
      </c>
      <c r="J39" t="str" cm="1">
        <f t="array" ref="J39">_xlfn.XLOOKUP($A39,MedExam_Table[[#Headers],[#Data],[Customer ID]],MedExam_Table[[#Headers],[#Data],[Weight Status]],"Not Found",0)</f>
        <v>NormalWeight</v>
      </c>
      <c r="K39" t="str" cm="1">
        <f t="array" ref="K39">_xlfn.XLOOKUP($A39,MedExam_Table[[#Headers],[#Data],[Customer ID]],MedExam_Table[[#Headers],[#Data],[Diabetes Status]],"Not Found",0)</f>
        <v>Diabetes</v>
      </c>
      <c r="L39" cm="1">
        <f t="array" ref="L39">_xlfn.XLOOKUP($A39,Hospitalisation_table[[#All],[Customer ID]],Hospitalisation_table[[#All],[Customer Age]],"Not Found",0)</f>
        <v>57</v>
      </c>
      <c r="M39" t="str" cm="1">
        <f t="array" ref="M39">_xlfn.XLOOKUP($A39,Hospitalisation_table[[#All],[Customer ID]],Hospitalisation_table[[#All],[Date of Birth]],"Not Found",0)</f>
        <v>4-Dec-1965</v>
      </c>
      <c r="N39" s="22" cm="1">
        <f t="array" ref="N39">_xlfn.XLOOKUP($A39,Hospitalisation_table[[#All],[Customer ID]],Hospitalisation_table[[#All],[charges]],"Not Found",0)</f>
        <v>10959.33</v>
      </c>
      <c r="O39" t="str" cm="1">
        <f t="array" ref="O39">_xlfn.XLOOKUP($A39,Hospitalisation_table[[#All],[Customer ID]],Hospitalisation_table[[#All],[Hospital tier_Updated]],"Not Found",0)</f>
        <v>tier - 3</v>
      </c>
      <c r="P39" t="str" cm="1">
        <f t="array" ref="P39">_xlfn.XLOOKUP($A39,Hospitalisation_table[[#All],[Customer ID]],Hospitalisation_table[[#All],[City tier_updated]],"Not Found",0)</f>
        <v>tier - 3</v>
      </c>
      <c r="Q39" t="str" cm="1">
        <f t="array" ref="Q39">_xlfn.XLOOKUP($A39,Hospitalisation_table[[#All],[Customer ID]],Hospitalisation_table[[#All],[State ID Updated]],"Not Found",0)</f>
        <v>R1011</v>
      </c>
    </row>
    <row r="40" spans="1:17" x14ac:dyDescent="0.3">
      <c r="A40" s="13" t="s">
        <v>1339</v>
      </c>
      <c r="B40" t="str" cm="1">
        <f t="array" ref="B40">_xlfn.XLOOKUP($A40,CustomersName[[#All],[Customer ID]],CustomersName[[#All],[First Name]],"Not Found",0)</f>
        <v>Natasha</v>
      </c>
      <c r="C40" cm="1">
        <f t="array" ref="C40">_xlfn.XLOOKUP($A40,MedExam_Table[[#Headers],[#Data],[Customer ID]],MedExam_Table[[#Headers],[#Data],[BMI]],"Not Found",0)</f>
        <v>24.795000000000002</v>
      </c>
      <c r="D40" cm="1">
        <f t="array" ref="D40">_xlfn.XLOOKUP($A40,MedExam_Table[[#Headers],[#Data],[Customer ID]],MedExam_Table[[#Headers],[#Data],[HBA1C]],"Not Found",0)</f>
        <v>4.07</v>
      </c>
      <c r="E40" t="str" cm="1">
        <f t="array" ref="E40">_xlfn.XLOOKUP($A40,MedExam_Table[[#Headers],[#Data],[Customer ID]],MedExam_Table[[#Headers],[#Data],[Heart Issues Updated]],"Not Found",0)</f>
        <v>Yes</v>
      </c>
      <c r="F40" t="str" cm="1">
        <f t="array" ref="F40">_xlfn.XLOOKUP($A40,MedExam_Table[[#Headers],[#Data],[Customer ID]],MedExam_Table[[#Headers],[#Data],[Any Transplants Update]],"Not Found",0)</f>
        <v>No</v>
      </c>
      <c r="G40" t="str" cm="1">
        <f t="array" ref="G40">_xlfn.XLOOKUP($A40,MedExam_Table[[#Headers],[#Data],[Customer ID]],MedExam_Table[[#Headers],[#Data],[Cancer history]],"Not Found",0)</f>
        <v>Yes</v>
      </c>
      <c r="H40" cm="1">
        <f t="array" ref="H40">_xlfn.XLOOKUP($A40,MedExam_Table[[#Headers],[#Data],[Customer ID]],MedExam_Table[[#Headers],[#Data],[NumberOfMajorSurgeries_updated]],"Not Found",0)</f>
        <v>1</v>
      </c>
      <c r="I40" t="str" cm="1">
        <f t="array" ref="I40">_xlfn.XLOOKUP($A40,MedExam_Table[[#Headers],[#Data],[Customer ID]],MedExam_Table[[#Headers],[#Data],[Smoker Updated]],"Not Found",0)</f>
        <v>No</v>
      </c>
      <c r="J40" t="str" cm="1">
        <f t="array" ref="J40">_xlfn.XLOOKUP($A40,MedExam_Table[[#Headers],[#Data],[Customer ID]],MedExam_Table[[#Headers],[#Data],[Weight Status]],"Not Found",0)</f>
        <v>NormalWeight</v>
      </c>
      <c r="K40" t="str" cm="1">
        <f t="array" ref="K40">_xlfn.XLOOKUP($A40,MedExam_Table[[#Headers],[#Data],[Customer ID]],MedExam_Table[[#Headers],[#Data],[Diabetes Status]],"Not Found",0)</f>
        <v>Normal</v>
      </c>
      <c r="L40" cm="1">
        <f t="array" ref="L40">_xlfn.XLOOKUP($A40,Hospitalisation_table[[#All],[Customer ID]],Hospitalisation_table[[#All],[Customer Age]],"Not Found",0)</f>
        <v>53</v>
      </c>
      <c r="M40" t="str" cm="1">
        <f t="array" ref="M40">_xlfn.XLOOKUP($A40,Hospitalisation_table[[#All],[Customer ID]],Hospitalisation_table[[#All],[Date of Birth]],"Not Found",0)</f>
        <v>10-Nov-1969</v>
      </c>
      <c r="N40" s="22" cm="1">
        <f t="array" ref="N40">_xlfn.XLOOKUP($A40,Hospitalisation_table[[#All],[Customer ID]],Hospitalisation_table[[#All],[charges]],"Not Found",0)</f>
        <v>10942.13</v>
      </c>
      <c r="O40" t="str" cm="1">
        <f t="array" ref="O40">_xlfn.XLOOKUP($A40,Hospitalisation_table[[#All],[Customer ID]],Hospitalisation_table[[#All],[Hospital tier_Updated]],"Not Found",0)</f>
        <v>tier - 3</v>
      </c>
      <c r="P40" t="str" cm="1">
        <f t="array" ref="P40">_xlfn.XLOOKUP($A40,Hospitalisation_table[[#All],[Customer ID]],Hospitalisation_table[[#All],[City tier_updated]],"Not Found",0)</f>
        <v>tier - 3</v>
      </c>
      <c r="Q40" t="str" cm="1">
        <f t="array" ref="Q40">_xlfn.XLOOKUP($A40,Hospitalisation_table[[#All],[Customer ID]],Hospitalisation_table[[#All],[State ID Updated]],"Not Found",0)</f>
        <v>R1012</v>
      </c>
    </row>
    <row r="41" spans="1:17" x14ac:dyDescent="0.3">
      <c r="A41" s="14" t="s">
        <v>1338</v>
      </c>
      <c r="B41" t="str" cm="1">
        <f t="array" ref="B41">_xlfn.XLOOKUP($A41,CustomersName[[#All],[Customer ID]],CustomersName[[#All],[First Name]],"Not Found",0)</f>
        <v>Abbh A.</v>
      </c>
      <c r="C41" cm="1">
        <f t="array" ref="C41">_xlfn.XLOOKUP($A41,MedExam_Table[[#Headers],[#Data],[Customer ID]],MedExam_Table[[#Headers],[#Data],[BMI]],"Not Found",0)</f>
        <v>31.9</v>
      </c>
      <c r="D41" cm="1">
        <f t="array" ref="D41">_xlfn.XLOOKUP($A41,MedExam_Table[[#Headers],[#Data],[Customer ID]],MedExam_Table[[#Headers],[#Data],[HBA1C]],"Not Found",0)</f>
        <v>8.34</v>
      </c>
      <c r="E41" t="str" cm="1">
        <f t="array" ref="E41">_xlfn.XLOOKUP($A41,MedExam_Table[[#Headers],[#Data],[Customer ID]],MedExam_Table[[#Headers],[#Data],[Heart Issues Updated]],"Not Found",0)</f>
        <v>No</v>
      </c>
      <c r="F41" t="str" cm="1">
        <f t="array" ref="F41">_xlfn.XLOOKUP($A41,MedExam_Table[[#Headers],[#Data],[Customer ID]],MedExam_Table[[#Headers],[#Data],[Any Transplants Update]],"Not Found",0)</f>
        <v>No</v>
      </c>
      <c r="G41" t="str" cm="1">
        <f t="array" ref="G41">_xlfn.XLOOKUP($A41,MedExam_Table[[#Headers],[#Data],[Customer ID]],MedExam_Table[[#Headers],[#Data],[Cancer history]],"Not Found",0)</f>
        <v>No</v>
      </c>
      <c r="H41" cm="1">
        <f t="array" ref="H41">_xlfn.XLOOKUP($A41,MedExam_Table[[#Headers],[#Data],[Customer ID]],MedExam_Table[[#Headers],[#Data],[NumberOfMajorSurgeries_updated]],"Not Found",0)</f>
        <v>0</v>
      </c>
      <c r="I41" t="str" cm="1">
        <f t="array" ref="I41">_xlfn.XLOOKUP($A41,MedExam_Table[[#Headers],[#Data],[Customer ID]],MedExam_Table[[#Headers],[#Data],[Smoker Updated]],"Not Found",0)</f>
        <v>No</v>
      </c>
      <c r="J41" t="str" cm="1">
        <f t="array" ref="J41">_xlfn.XLOOKUP($A41,MedExam_Table[[#Headers],[#Data],[Customer ID]],MedExam_Table[[#Headers],[#Data],[Weight Status]],"Not Found",0)</f>
        <v>Obesity</v>
      </c>
      <c r="K41" t="str" cm="1">
        <f t="array" ref="K41">_xlfn.XLOOKUP($A41,MedExam_Table[[#Headers],[#Data],[Customer ID]],MedExam_Table[[#Headers],[#Data],[Diabetes Status]],"Not Found",0)</f>
        <v>Diabetes</v>
      </c>
      <c r="L41" cm="1">
        <f t="array" ref="L41">_xlfn.XLOOKUP($A41,Hospitalisation_table[[#All],[Customer ID]],Hospitalisation_table[[#All],[Customer Age]],"Not Found",0)</f>
        <v>54</v>
      </c>
      <c r="M41" t="str" cm="1">
        <f t="array" ref="M41">_xlfn.XLOOKUP($A41,Hospitalisation_table[[#All],[Customer ID]],Hospitalisation_table[[#All],[Date of Birth]],"Not Found",0)</f>
        <v>12-Nov-1968</v>
      </c>
      <c r="N41" s="22" cm="1">
        <f t="array" ref="N41">_xlfn.XLOOKUP($A41,Hospitalisation_table[[#All],[Customer ID]],Hospitalisation_table[[#All],[charges]],"Not Found",0)</f>
        <v>10928.85</v>
      </c>
      <c r="O41" t="str" cm="1">
        <f t="array" ref="O41">_xlfn.XLOOKUP($A41,Hospitalisation_table[[#All],[Customer ID]],Hospitalisation_table[[#All],[Hospital tier_Updated]],"Not Found",0)</f>
        <v>tier - 3</v>
      </c>
      <c r="P41" t="str" cm="1">
        <f t="array" ref="P41">_xlfn.XLOOKUP($A41,Hospitalisation_table[[#All],[Customer ID]],Hospitalisation_table[[#All],[City tier_updated]],"Not Found",0)</f>
        <v>tier - 3</v>
      </c>
      <c r="Q41" t="str" cm="1">
        <f t="array" ref="Q41">_xlfn.XLOOKUP($A41,Hospitalisation_table[[#All],[Customer ID]],Hospitalisation_table[[#All],[State ID Updated]],"Not Found",0)</f>
        <v>R1013</v>
      </c>
    </row>
    <row r="42" spans="1:17" x14ac:dyDescent="0.3">
      <c r="A42" s="13" t="s">
        <v>1337</v>
      </c>
      <c r="B42" t="str" cm="1">
        <f t="array" ref="B42">_xlfn.XLOOKUP($A42,CustomersName[[#All],[Customer ID]],CustomersName[[#All],[First Name]],"Not Found",0)</f>
        <v>Michelle</v>
      </c>
      <c r="C42" cm="1">
        <f t="array" ref="C42">_xlfn.XLOOKUP($A42,MedExam_Table[[#Headers],[#Data],[Customer ID]],MedExam_Table[[#Headers],[#Data],[BMI]],"Not Found",0)</f>
        <v>32.68</v>
      </c>
      <c r="D42" cm="1">
        <f t="array" ref="D42">_xlfn.XLOOKUP($A42,MedExam_Table[[#Headers],[#Data],[Customer ID]],MedExam_Table[[#Headers],[#Data],[HBA1C]],"Not Found",0)</f>
        <v>7.41</v>
      </c>
      <c r="E42" t="str" cm="1">
        <f t="array" ref="E42">_xlfn.XLOOKUP($A42,MedExam_Table[[#Headers],[#Data],[Customer ID]],MedExam_Table[[#Headers],[#Data],[Heart Issues Updated]],"Not Found",0)</f>
        <v>No</v>
      </c>
      <c r="F42" t="str" cm="1">
        <f t="array" ref="F42">_xlfn.XLOOKUP($A42,MedExam_Table[[#Headers],[#Data],[Customer ID]],MedExam_Table[[#Headers],[#Data],[Any Transplants Update]],"Not Found",0)</f>
        <v>No</v>
      </c>
      <c r="G42" t="str" cm="1">
        <f t="array" ref="G42">_xlfn.XLOOKUP($A42,MedExam_Table[[#Headers],[#Data],[Customer ID]],MedExam_Table[[#Headers],[#Data],[Cancer history]],"Not Found",0)</f>
        <v>No</v>
      </c>
      <c r="H42" cm="1">
        <f t="array" ref="H42">_xlfn.XLOOKUP($A42,MedExam_Table[[#Headers],[#Data],[Customer ID]],MedExam_Table[[#Headers],[#Data],[NumberOfMajorSurgeries_updated]],"Not Found",0)</f>
        <v>0</v>
      </c>
      <c r="I42" t="str" cm="1">
        <f t="array" ref="I42">_xlfn.XLOOKUP($A42,MedExam_Table[[#Headers],[#Data],[Customer ID]],MedExam_Table[[#Headers],[#Data],[Smoker Updated]],"Not Found",0)</f>
        <v>No</v>
      </c>
      <c r="J42" t="str" cm="1">
        <f t="array" ref="J42">_xlfn.XLOOKUP($A42,MedExam_Table[[#Headers],[#Data],[Customer ID]],MedExam_Table[[#Headers],[#Data],[Weight Status]],"Not Found",0)</f>
        <v>Obesity</v>
      </c>
      <c r="K42" t="str" cm="1">
        <f t="array" ref="K42">_xlfn.XLOOKUP($A42,MedExam_Table[[#Headers],[#Data],[Customer ID]],MedExam_Table[[#Headers],[#Data],[Diabetes Status]],"Not Found",0)</f>
        <v>Diabetes</v>
      </c>
      <c r="L42" cm="1">
        <f t="array" ref="L42">_xlfn.XLOOKUP($A42,Hospitalisation_table[[#All],[Customer ID]],Hospitalisation_table[[#All],[Customer Age]],"Not Found",0)</f>
        <v>54</v>
      </c>
      <c r="M42" t="str" cm="1">
        <f t="array" ref="M42">_xlfn.XLOOKUP($A42,Hospitalisation_table[[#All],[Customer ID]],Hospitalisation_table[[#All],[Date of Birth]],"Not Found",0)</f>
        <v>13-Nov-1968</v>
      </c>
      <c r="N42" s="22" cm="1">
        <f t="array" ref="N42">_xlfn.XLOOKUP($A42,Hospitalisation_table[[#All],[Customer ID]],Hospitalisation_table[[#All],[charges]],"Not Found",0)</f>
        <v>10923.93</v>
      </c>
      <c r="O42" t="str" cm="1">
        <f t="array" ref="O42">_xlfn.XLOOKUP($A42,Hospitalisation_table[[#All],[Customer ID]],Hospitalisation_table[[#All],[Hospital tier_Updated]],"Not Found",0)</f>
        <v>tier - 3</v>
      </c>
      <c r="P42" t="str" cm="1">
        <f t="array" ref="P42">_xlfn.XLOOKUP($A42,Hospitalisation_table[[#All],[Customer ID]],Hospitalisation_table[[#All],[City tier_updated]],"Not Found",0)</f>
        <v>tier - 1</v>
      </c>
      <c r="Q42" t="str" cm="1">
        <f t="array" ref="Q42">_xlfn.XLOOKUP($A42,Hospitalisation_table[[#All],[Customer ID]],Hospitalisation_table[[#All],[State ID Updated]],"Not Found",0)</f>
        <v>R1024</v>
      </c>
    </row>
    <row r="43" spans="1:17" x14ac:dyDescent="0.3">
      <c r="A43" s="14" t="s">
        <v>1336</v>
      </c>
      <c r="B43" t="str" cm="1">
        <f t="array" ref="B43">_xlfn.XLOOKUP($A43,CustomersName[[#All],[Customer ID]],CustomersName[[#All],[First Name]],"Not Found",0)</f>
        <v>Mckendree</v>
      </c>
      <c r="C43" cm="1">
        <f t="array" ref="C43">_xlfn.XLOOKUP($A43,MedExam_Table[[#Headers],[#Data],[Customer ID]],MedExam_Table[[#Headers],[#Data],[BMI]],"Not Found",0)</f>
        <v>47.13</v>
      </c>
      <c r="D43" cm="1">
        <f t="array" ref="D43">_xlfn.XLOOKUP($A43,MedExam_Table[[#Headers],[#Data],[Customer ID]],MedExam_Table[[#Headers],[#Data],[HBA1C]],"Not Found",0)</f>
        <v>4.3099999999999996</v>
      </c>
      <c r="E43" t="str" cm="1">
        <f t="array" ref="E43">_xlfn.XLOOKUP($A43,MedExam_Table[[#Headers],[#Data],[Customer ID]],MedExam_Table[[#Headers],[#Data],[Heart Issues Updated]],"Not Found",0)</f>
        <v>No</v>
      </c>
      <c r="F43" t="str" cm="1">
        <f t="array" ref="F43">_xlfn.XLOOKUP($A43,MedExam_Table[[#Headers],[#Data],[Customer ID]],MedExam_Table[[#Headers],[#Data],[Any Transplants Update]],"Not Found",0)</f>
        <v>No</v>
      </c>
      <c r="G43" t="str" cm="1">
        <f t="array" ref="G43">_xlfn.XLOOKUP($A43,MedExam_Table[[#Headers],[#Data],[Customer ID]],MedExam_Table[[#Headers],[#Data],[Cancer history]],"Not Found",0)</f>
        <v>No</v>
      </c>
      <c r="H43" cm="1">
        <f t="array" ref="H43">_xlfn.XLOOKUP($A43,MedExam_Table[[#Headers],[#Data],[Customer ID]],MedExam_Table[[#Headers],[#Data],[NumberOfMajorSurgeries_updated]],"Not Found",0)</f>
        <v>0</v>
      </c>
      <c r="I43" t="str" cm="1">
        <f t="array" ref="I43">_xlfn.XLOOKUP($A43,MedExam_Table[[#Headers],[#Data],[Customer ID]],MedExam_Table[[#Headers],[#Data],[Smoker Updated]],"Not Found",0)</f>
        <v>No</v>
      </c>
      <c r="J43" t="str" cm="1">
        <f t="array" ref="J43">_xlfn.XLOOKUP($A43,MedExam_Table[[#Headers],[#Data],[Customer ID]],MedExam_Table[[#Headers],[#Data],[Weight Status]],"Not Found",0)</f>
        <v>Obesity</v>
      </c>
      <c r="K43" t="str" cm="1">
        <f t="array" ref="K43">_xlfn.XLOOKUP($A43,MedExam_Table[[#Headers],[#Data],[Customer ID]],MedExam_Table[[#Headers],[#Data],[Diabetes Status]],"Not Found",0)</f>
        <v>Normal</v>
      </c>
      <c r="L43" cm="1">
        <f t="array" ref="L43">_xlfn.XLOOKUP($A43,Hospitalisation_table[[#All],[Customer ID]],Hospitalisation_table[[#All],[Customer Age]],"Not Found",0)</f>
        <v>28</v>
      </c>
      <c r="M43" t="str" cm="1">
        <f t="array" ref="M43">_xlfn.XLOOKUP($A43,Hospitalisation_table[[#All],[Customer ID]],Hospitalisation_table[[#All],[Date of Birth]],"Not Found",0)</f>
        <v>6-Sep-1994</v>
      </c>
      <c r="N43" s="22" cm="1">
        <f t="array" ref="N43">_xlfn.XLOOKUP($A43,Hospitalisation_table[[#All],[Customer ID]],Hospitalisation_table[[#All],[charges]],"Not Found",0)</f>
        <v>10886.66</v>
      </c>
      <c r="O43" t="str" cm="1">
        <f t="array" ref="O43">_xlfn.XLOOKUP($A43,Hospitalisation_table[[#All],[Customer ID]],Hospitalisation_table[[#All],[Hospital tier_Updated]],"Not Found",0)</f>
        <v>tier - 3</v>
      </c>
      <c r="P43" t="str" cm="1">
        <f t="array" ref="P43">_xlfn.XLOOKUP($A43,Hospitalisation_table[[#All],[Customer ID]],Hospitalisation_table[[#All],[City tier_updated]],"Not Found",0)</f>
        <v>tier - 3</v>
      </c>
      <c r="Q43" t="str" cm="1">
        <f t="array" ref="Q43">_xlfn.XLOOKUP($A43,Hospitalisation_table[[#All],[Customer ID]],Hospitalisation_table[[#All],[State ID Updated]],"Not Found",0)</f>
        <v>R1012</v>
      </c>
    </row>
    <row r="44" spans="1:17" x14ac:dyDescent="0.3">
      <c r="A44" s="13" t="s">
        <v>1335</v>
      </c>
      <c r="B44" t="str" cm="1">
        <f t="array" ref="B44">_xlfn.XLOOKUP($A44,CustomersName[[#All],[Customer ID]],CustomersName[[#All],[First Name]],"Not Found",0)</f>
        <v>Tara</v>
      </c>
      <c r="C44" cm="1">
        <f t="array" ref="C44">_xlfn.XLOOKUP($A44,MedExam_Table[[#Headers],[#Data],[Customer ID]],MedExam_Table[[#Headers],[#Data],[BMI]],"Not Found",0)</f>
        <v>36.67</v>
      </c>
      <c r="D44" cm="1">
        <f t="array" ref="D44">_xlfn.XLOOKUP($A44,MedExam_Table[[#Headers],[#Data],[Customer ID]],MedExam_Table[[#Headers],[#Data],[HBA1C]],"Not Found",0)</f>
        <v>10.83</v>
      </c>
      <c r="E44" t="str" cm="1">
        <f t="array" ref="E44">_xlfn.XLOOKUP($A44,MedExam_Table[[#Headers],[#Data],[Customer ID]],MedExam_Table[[#Headers],[#Data],[Heart Issues Updated]],"Not Found",0)</f>
        <v>No</v>
      </c>
      <c r="F44" t="str" cm="1">
        <f t="array" ref="F44">_xlfn.XLOOKUP($A44,MedExam_Table[[#Headers],[#Data],[Customer ID]],MedExam_Table[[#Headers],[#Data],[Any Transplants Update]],"Not Found",0)</f>
        <v>No</v>
      </c>
      <c r="G44" t="str" cm="1">
        <f t="array" ref="G44">_xlfn.XLOOKUP($A44,MedExam_Table[[#Headers],[#Data],[Customer ID]],MedExam_Table[[#Headers],[#Data],[Cancer history]],"Not Found",0)</f>
        <v>No</v>
      </c>
      <c r="H44" cm="1">
        <f t="array" ref="H44">_xlfn.XLOOKUP($A44,MedExam_Table[[#Headers],[#Data],[Customer ID]],MedExam_Table[[#Headers],[#Data],[NumberOfMajorSurgeries_updated]],"Not Found",0)</f>
        <v>0</v>
      </c>
      <c r="I44" t="str" cm="1">
        <f t="array" ref="I44">_xlfn.XLOOKUP($A44,MedExam_Table[[#Headers],[#Data],[Customer ID]],MedExam_Table[[#Headers],[#Data],[Smoker Updated]],"Not Found",0)</f>
        <v>No</v>
      </c>
      <c r="J44" t="str" cm="1">
        <f t="array" ref="J44">_xlfn.XLOOKUP($A44,MedExam_Table[[#Headers],[#Data],[Customer ID]],MedExam_Table[[#Headers],[#Data],[Weight Status]],"Not Found",0)</f>
        <v>Obesity</v>
      </c>
      <c r="K44" t="str" cm="1">
        <f t="array" ref="K44">_xlfn.XLOOKUP($A44,MedExam_Table[[#Headers],[#Data],[Customer ID]],MedExam_Table[[#Headers],[#Data],[Diabetes Status]],"Not Found",0)</f>
        <v>Diabetes</v>
      </c>
      <c r="L44" cm="1">
        <f t="array" ref="L44">_xlfn.XLOOKUP($A44,Hospitalisation_table[[#All],[Customer ID]],Hospitalisation_table[[#All],[Customer Age]],"Not Found",0)</f>
        <v>51</v>
      </c>
      <c r="M44" t="str" cm="1">
        <f t="array" ref="M44">_xlfn.XLOOKUP($A44,Hospitalisation_table[[#All],[Customer ID]],Hospitalisation_table[[#All],[Date of Birth]],"Not Found",0)</f>
        <v>20-Dec-1971</v>
      </c>
      <c r="N44" s="22" cm="1">
        <f t="array" ref="N44">_xlfn.XLOOKUP($A44,Hospitalisation_table[[#All],[Customer ID]],Hospitalisation_table[[#All],[charges]],"Not Found",0)</f>
        <v>10848.13</v>
      </c>
      <c r="O44" t="str" cm="1">
        <f t="array" ref="O44">_xlfn.XLOOKUP($A44,Hospitalisation_table[[#All],[Customer ID]],Hospitalisation_table[[#All],[Hospital tier_Updated]],"Not Found",0)</f>
        <v>tier - 3</v>
      </c>
      <c r="P44" t="str" cm="1">
        <f t="array" ref="P44">_xlfn.XLOOKUP($A44,Hospitalisation_table[[#All],[Customer ID]],Hospitalisation_table[[#All],[City tier_updated]],"Not Found",0)</f>
        <v>tier - 3</v>
      </c>
      <c r="Q44" t="str" cm="1">
        <f t="array" ref="Q44">_xlfn.XLOOKUP($A44,Hospitalisation_table[[#All],[Customer ID]],Hospitalisation_table[[#All],[State ID Updated]],"Not Found",0)</f>
        <v>R1012</v>
      </c>
    </row>
    <row r="45" spans="1:17" x14ac:dyDescent="0.3">
      <c r="A45" s="14" t="s">
        <v>1334</v>
      </c>
      <c r="B45" t="str" cm="1">
        <f t="array" ref="B45">_xlfn.XLOOKUP($A45,CustomersName[[#All],[Customer ID]],CustomersName[[#All],[First Name]],"Not Found",0)</f>
        <v>Daniel</v>
      </c>
      <c r="C45" cm="1">
        <f t="array" ref="C45">_xlfn.XLOOKUP($A45,MedExam_Table[[#Headers],[#Data],[Customer ID]],MedExam_Table[[#Headers],[#Data],[BMI]],"Not Found",0)</f>
        <v>33.630000000000003</v>
      </c>
      <c r="D45" cm="1">
        <f t="array" ref="D45">_xlfn.XLOOKUP($A45,MedExam_Table[[#Headers],[#Data],[Customer ID]],MedExam_Table[[#Headers],[#Data],[HBA1C]],"Not Found",0)</f>
        <v>11.31</v>
      </c>
      <c r="E45" t="str" cm="1">
        <f t="array" ref="E45">_xlfn.XLOOKUP($A45,MedExam_Table[[#Headers],[#Data],[Customer ID]],MedExam_Table[[#Headers],[#Data],[Heart Issues Updated]],"Not Found",0)</f>
        <v>No</v>
      </c>
      <c r="F45" t="str" cm="1">
        <f t="array" ref="F45">_xlfn.XLOOKUP($A45,MedExam_Table[[#Headers],[#Data],[Customer ID]],MedExam_Table[[#Headers],[#Data],[Any Transplants Update]],"Not Found",0)</f>
        <v>No</v>
      </c>
      <c r="G45" t="str" cm="1">
        <f t="array" ref="G45">_xlfn.XLOOKUP($A45,MedExam_Table[[#Headers],[#Data],[Customer ID]],MedExam_Table[[#Headers],[#Data],[Cancer history]],"Not Found",0)</f>
        <v>No</v>
      </c>
      <c r="H45" cm="1">
        <f t="array" ref="H45">_xlfn.XLOOKUP($A45,MedExam_Table[[#Headers],[#Data],[Customer ID]],MedExam_Table[[#Headers],[#Data],[NumberOfMajorSurgeries_updated]],"Not Found",0)</f>
        <v>0</v>
      </c>
      <c r="I45" t="str" cm="1">
        <f t="array" ref="I45">_xlfn.XLOOKUP($A45,MedExam_Table[[#Headers],[#Data],[Customer ID]],MedExam_Table[[#Headers],[#Data],[Smoker Updated]],"Not Found",0)</f>
        <v>No</v>
      </c>
      <c r="J45" t="str" cm="1">
        <f t="array" ref="J45">_xlfn.XLOOKUP($A45,MedExam_Table[[#Headers],[#Data],[Customer ID]],MedExam_Table[[#Headers],[#Data],[Weight Status]],"Not Found",0)</f>
        <v>Obesity</v>
      </c>
      <c r="K45" t="str" cm="1">
        <f t="array" ref="K45">_xlfn.XLOOKUP($A45,MedExam_Table[[#Headers],[#Data],[Customer ID]],MedExam_Table[[#Headers],[#Data],[Diabetes Status]],"Not Found",0)</f>
        <v>Diabetes</v>
      </c>
      <c r="L45" cm="1">
        <f t="array" ref="L45">_xlfn.XLOOKUP($A45,Hospitalisation_table[[#All],[Customer ID]],Hospitalisation_table[[#All],[Customer Age]],"Not Found",0)</f>
        <v>54</v>
      </c>
      <c r="M45" t="str" cm="1">
        <f t="array" ref="M45">_xlfn.XLOOKUP($A45,Hospitalisation_table[[#All],[Customer ID]],Hospitalisation_table[[#All],[Date of Birth]],"Not Found",0)</f>
        <v>28-Jul-1968</v>
      </c>
      <c r="N45" s="22" cm="1">
        <f t="array" ref="N45">_xlfn.XLOOKUP($A45,Hospitalisation_table[[#All],[Customer ID]],Hospitalisation_table[[#All],[charges]],"Not Found",0)</f>
        <v>10825.25</v>
      </c>
      <c r="O45" t="str" cm="1">
        <f t="array" ref="O45">_xlfn.XLOOKUP($A45,Hospitalisation_table[[#All],[Customer ID]],Hospitalisation_table[[#All],[Hospital tier_Updated]],"Not Found",0)</f>
        <v>tier - 3</v>
      </c>
      <c r="P45" t="str" cm="1">
        <f t="array" ref="P45">_xlfn.XLOOKUP($A45,Hospitalisation_table[[#All],[Customer ID]],Hospitalisation_table[[#All],[City tier_updated]],"Not Found",0)</f>
        <v>tier - 3</v>
      </c>
      <c r="Q45" t="str" cm="1">
        <f t="array" ref="Q45">_xlfn.XLOOKUP($A45,Hospitalisation_table[[#All],[Customer ID]],Hospitalisation_table[[#All],[State ID Updated]],"Not Found",0)</f>
        <v>R1012</v>
      </c>
    </row>
    <row r="46" spans="1:17" x14ac:dyDescent="0.3">
      <c r="A46" s="13" t="s">
        <v>1333</v>
      </c>
      <c r="B46" t="str" cm="1">
        <f t="array" ref="B46">_xlfn.XLOOKUP($A46,CustomersName[[#All],[Customer ID]],CustomersName[[#All],[First Name]],"Not Found",0)</f>
        <v>Johhua P</v>
      </c>
      <c r="C46" cm="1">
        <f t="array" ref="C46">_xlfn.XLOOKUP($A46,MedExam_Table[[#Headers],[#Data],[Customer ID]],MedExam_Table[[#Headers],[#Data],[BMI]],"Not Found",0)</f>
        <v>32.67</v>
      </c>
      <c r="D46" cm="1">
        <f t="array" ref="D46">_xlfn.XLOOKUP($A46,MedExam_Table[[#Headers],[#Data],[Customer ID]],MedExam_Table[[#Headers],[#Data],[HBA1C]],"Not Found",0)</f>
        <v>11.81</v>
      </c>
      <c r="E46" t="str" cm="1">
        <f t="array" ref="E46">_xlfn.XLOOKUP($A46,MedExam_Table[[#Headers],[#Data],[Customer ID]],MedExam_Table[[#Headers],[#Data],[Heart Issues Updated]],"Not Found",0)</f>
        <v>Yes</v>
      </c>
      <c r="F46" t="str" cm="1">
        <f t="array" ref="F46">_xlfn.XLOOKUP($A46,MedExam_Table[[#Headers],[#Data],[Customer ID]],MedExam_Table[[#Headers],[#Data],[Any Transplants Update]],"Not Found",0)</f>
        <v>No</v>
      </c>
      <c r="G46" t="str" cm="1">
        <f t="array" ref="G46">_xlfn.XLOOKUP($A46,MedExam_Table[[#Headers],[#Data],[Customer ID]],MedExam_Table[[#Headers],[#Data],[Cancer history]],"Not Found",0)</f>
        <v>No</v>
      </c>
      <c r="H46" cm="1">
        <f t="array" ref="H46">_xlfn.XLOOKUP($A46,MedExam_Table[[#Headers],[#Data],[Customer ID]],MedExam_Table[[#Headers],[#Data],[NumberOfMajorSurgeries_updated]],"Not Found",0)</f>
        <v>0</v>
      </c>
      <c r="I46" t="str" cm="1">
        <f t="array" ref="I46">_xlfn.XLOOKUP($A46,MedExam_Table[[#Headers],[#Data],[Customer ID]],MedExam_Table[[#Headers],[#Data],[Smoker Updated]],"Not Found",0)</f>
        <v>No</v>
      </c>
      <c r="J46" t="str" cm="1">
        <f t="array" ref="J46">_xlfn.XLOOKUP($A46,MedExam_Table[[#Headers],[#Data],[Customer ID]],MedExam_Table[[#Headers],[#Data],[Weight Status]],"Not Found",0)</f>
        <v>Obesity</v>
      </c>
      <c r="K46" t="str" cm="1">
        <f t="array" ref="K46">_xlfn.XLOOKUP($A46,MedExam_Table[[#Headers],[#Data],[Customer ID]],MedExam_Table[[#Headers],[#Data],[Diabetes Status]],"Not Found",0)</f>
        <v>Diabetes</v>
      </c>
      <c r="L46" cm="1">
        <f t="array" ref="L46">_xlfn.XLOOKUP($A46,Hospitalisation_table[[#All],[Customer ID]],Hospitalisation_table[[#All],[Customer Age]],"Not Found",0)</f>
        <v>55</v>
      </c>
      <c r="M46" t="str" cm="1">
        <f t="array" ref="M46">_xlfn.XLOOKUP($A46,Hospitalisation_table[[#All],[Customer ID]],Hospitalisation_table[[#All],[Date of Birth]],"Not Found",0)</f>
        <v>2-Oct-1967</v>
      </c>
      <c r="N46" s="22" cm="1">
        <f t="array" ref="N46">_xlfn.XLOOKUP($A46,Hospitalisation_table[[#All],[Customer ID]],Hospitalisation_table[[#All],[charges]],"Not Found",0)</f>
        <v>10807.49</v>
      </c>
      <c r="O46" t="str" cm="1">
        <f t="array" ref="O46">_xlfn.XLOOKUP($A46,Hospitalisation_table[[#All],[Customer ID]],Hospitalisation_table[[#All],[Hospital tier_Updated]],"Not Found",0)</f>
        <v>tier - 3</v>
      </c>
      <c r="P46" t="str" cm="1">
        <f t="array" ref="P46">_xlfn.XLOOKUP($A46,Hospitalisation_table[[#All],[Customer ID]],Hospitalisation_table[[#All],[City tier_updated]],"Not Found",0)</f>
        <v>tier - 2</v>
      </c>
      <c r="Q46" t="str" cm="1">
        <f t="array" ref="Q46">_xlfn.XLOOKUP($A46,Hospitalisation_table[[#All],[Customer ID]],Hospitalisation_table[[#All],[State ID Updated]],"Not Found",0)</f>
        <v>R1013</v>
      </c>
    </row>
    <row r="47" spans="1:17" x14ac:dyDescent="0.3">
      <c r="A47" s="14" t="s">
        <v>1332</v>
      </c>
      <c r="B47" t="str" cm="1">
        <f t="array" ref="B47">_xlfn.XLOOKUP($A47,CustomersName[[#All],[Customer ID]],CustomersName[[#All],[First Name]],"Not Found",0)</f>
        <v>Erhn C</v>
      </c>
      <c r="C47" cm="1">
        <f t="array" ref="C47">_xlfn.XLOOKUP($A47,MedExam_Table[[#Headers],[#Data],[Customer ID]],MedExam_Table[[#Headers],[#Data],[BMI]],"Not Found",0)</f>
        <v>33.299999999999997</v>
      </c>
      <c r="D47" cm="1">
        <f t="array" ref="D47">_xlfn.XLOOKUP($A47,MedExam_Table[[#Headers],[#Data],[Customer ID]],MedExam_Table[[#Headers],[#Data],[HBA1C]],"Not Found",0)</f>
        <v>8.26</v>
      </c>
      <c r="E47" t="str" cm="1">
        <f t="array" ref="E47">_xlfn.XLOOKUP($A47,MedExam_Table[[#Headers],[#Data],[Customer ID]],MedExam_Table[[#Headers],[#Data],[Heart Issues Updated]],"Not Found",0)</f>
        <v>Yes</v>
      </c>
      <c r="F47" t="str" cm="1">
        <f t="array" ref="F47">_xlfn.XLOOKUP($A47,MedExam_Table[[#Headers],[#Data],[Customer ID]],MedExam_Table[[#Headers],[#Data],[Any Transplants Update]],"Not Found",0)</f>
        <v>No</v>
      </c>
      <c r="G47" t="str" cm="1">
        <f t="array" ref="G47">_xlfn.XLOOKUP($A47,MedExam_Table[[#Headers],[#Data],[Customer ID]],MedExam_Table[[#Headers],[#Data],[Cancer history]],"Not Found",0)</f>
        <v>No</v>
      </c>
      <c r="H47" cm="1">
        <f t="array" ref="H47">_xlfn.XLOOKUP($A47,MedExam_Table[[#Headers],[#Data],[Customer ID]],MedExam_Table[[#Headers],[#Data],[NumberOfMajorSurgeries_updated]],"Not Found",0)</f>
        <v>2</v>
      </c>
      <c r="I47" t="str" cm="1">
        <f t="array" ref="I47">_xlfn.XLOOKUP($A47,MedExam_Table[[#Headers],[#Data],[Customer ID]],MedExam_Table[[#Headers],[#Data],[Smoker Updated]],"Not Found",0)</f>
        <v>No</v>
      </c>
      <c r="J47" t="str" cm="1">
        <f t="array" ref="J47">_xlfn.XLOOKUP($A47,MedExam_Table[[#Headers],[#Data],[Customer ID]],MedExam_Table[[#Headers],[#Data],[Weight Status]],"Not Found",0)</f>
        <v>Obesity</v>
      </c>
      <c r="K47" t="str" cm="1">
        <f t="array" ref="K47">_xlfn.XLOOKUP($A47,MedExam_Table[[#Headers],[#Data],[Customer ID]],MedExam_Table[[#Headers],[#Data],[Diabetes Status]],"Not Found",0)</f>
        <v>Diabetes</v>
      </c>
      <c r="L47" cm="1">
        <f t="array" ref="L47">_xlfn.XLOOKUP($A47,Hospitalisation_table[[#All],[Customer ID]],Hospitalisation_table[[#All],[Customer Age]],"Not Found",0)</f>
        <v>52</v>
      </c>
      <c r="M47" t="str" cm="1">
        <f t="array" ref="M47">_xlfn.XLOOKUP($A47,Hospitalisation_table[[#All],[Customer ID]],Hospitalisation_table[[#All],[Date of Birth]],"Not Found",0)</f>
        <v>18-Dec-1970</v>
      </c>
      <c r="N47" s="22" cm="1">
        <f t="array" ref="N47">_xlfn.XLOOKUP($A47,Hospitalisation_table[[#All],[Customer ID]],Hospitalisation_table[[#All],[charges]],"Not Found",0)</f>
        <v>10806.84</v>
      </c>
      <c r="O47" t="str" cm="1">
        <f t="array" ref="O47">_xlfn.XLOOKUP($A47,Hospitalisation_table[[#All],[Customer ID]],Hospitalisation_table[[#All],[Hospital tier_Updated]],"Not Found",0)</f>
        <v>tier - 3</v>
      </c>
      <c r="P47" t="str" cm="1">
        <f t="array" ref="P47">_xlfn.XLOOKUP($A47,Hospitalisation_table[[#All],[Customer ID]],Hospitalisation_table[[#All],[City tier_updated]],"Not Found",0)</f>
        <v>tier - 2</v>
      </c>
      <c r="Q47" t="str" cm="1">
        <f t="array" ref="Q47">_xlfn.XLOOKUP($A47,Hospitalisation_table[[#All],[Customer ID]],Hospitalisation_table[[#All],[State ID Updated]],"Not Found",0)</f>
        <v>R1011</v>
      </c>
    </row>
    <row r="48" spans="1:17" x14ac:dyDescent="0.3">
      <c r="A48" s="13" t="s">
        <v>2269</v>
      </c>
      <c r="B48" t="str" cm="1">
        <f t="array" ref="B48">_xlfn.XLOOKUP($A48,CustomersName[[#All],[Customer ID]],CustomersName[[#All],[First Name]],"Not Found",0)</f>
        <v>Ricardo</v>
      </c>
      <c r="C48" cm="1">
        <f t="array" ref="C48">_xlfn.XLOOKUP($A48,MedExam_Table[[#Headers],[#Data],[Customer ID]],MedExam_Table[[#Headers],[#Data],[BMI]],"Not Found",0)</f>
        <v>34.1</v>
      </c>
      <c r="D48" cm="1">
        <f t="array" ref="D48">_xlfn.XLOOKUP($A48,MedExam_Table[[#Headers],[#Data],[Customer ID]],MedExam_Table[[#Headers],[#Data],[HBA1C]],"Not Found",0)</f>
        <v>4.43</v>
      </c>
      <c r="E48" t="str" cm="1">
        <f t="array" ref="E48">_xlfn.XLOOKUP($A48,MedExam_Table[[#Headers],[#Data],[Customer ID]],MedExam_Table[[#Headers],[#Data],[Heart Issues Updated]],"Not Found",0)</f>
        <v>Yes</v>
      </c>
      <c r="F48" t="str" cm="1">
        <f t="array" ref="F48">_xlfn.XLOOKUP($A48,MedExam_Table[[#Headers],[#Data],[Customer ID]],MedExam_Table[[#Headers],[#Data],[Any Transplants Update]],"Not Found",0)</f>
        <v>No</v>
      </c>
      <c r="G48" t="str" cm="1">
        <f t="array" ref="G48">_xlfn.XLOOKUP($A48,MedExam_Table[[#Headers],[#Data],[Customer ID]],MedExam_Table[[#Headers],[#Data],[Cancer history]],"Not Found",0)</f>
        <v>No</v>
      </c>
      <c r="H48" cm="1">
        <f t="array" ref="H48">_xlfn.XLOOKUP($A48,MedExam_Table[[#Headers],[#Data],[Customer ID]],MedExam_Table[[#Headers],[#Data],[NumberOfMajorSurgeries_updated]],"Not Found",0)</f>
        <v>0</v>
      </c>
      <c r="I48" t="str" cm="1">
        <f t="array" ref="I48">_xlfn.XLOOKUP($A48,MedExam_Table[[#Headers],[#Data],[Customer ID]],MedExam_Table[[#Headers],[#Data],[Smoker Updated]],"Not Found",0)</f>
        <v>Yes</v>
      </c>
      <c r="J48" t="str" cm="1">
        <f t="array" ref="J48">_xlfn.XLOOKUP($A48,MedExam_Table[[#Headers],[#Data],[Customer ID]],MedExam_Table[[#Headers],[#Data],[Weight Status]],"Not Found",0)</f>
        <v>Obesity</v>
      </c>
      <c r="K48" t="str" cm="1">
        <f t="array" ref="K48">_xlfn.XLOOKUP($A48,MedExam_Table[[#Headers],[#Data],[Customer ID]],MedExam_Table[[#Headers],[#Data],[Diabetes Status]],"Not Found",0)</f>
        <v>Normal</v>
      </c>
      <c r="L48" cm="1">
        <f t="array" ref="L48">_xlfn.XLOOKUP($A48,Hospitalisation_table[[#All],[Customer ID]],Hospitalisation_table[[#All],[Customer Age]],"Not Found",0)</f>
        <v>37</v>
      </c>
      <c r="M48" t="str" cm="1">
        <f t="array" ref="M48">_xlfn.XLOOKUP($A48,Hospitalisation_table[[#All],[Customer ID]],Hospitalisation_table[[#All],[Date of Birth]],"Not Found",0)</f>
        <v>21-Oct-1985</v>
      </c>
      <c r="N48" s="22" cm="1">
        <f t="array" ref="N48">_xlfn.XLOOKUP($A48,Hospitalisation_table[[#All],[Customer ID]],Hospitalisation_table[[#All],[charges]],"Not Found",0)</f>
        <v>40182.25</v>
      </c>
      <c r="O48" t="str" cm="1">
        <f t="array" ref="O48">_xlfn.XLOOKUP($A48,Hospitalisation_table[[#All],[Customer ID]],Hospitalisation_table[[#All],[Hospital tier_Updated]],"Not Found",0)</f>
        <v>tier - 1</v>
      </c>
      <c r="P48" t="str" cm="1">
        <f t="array" ref="P48">_xlfn.XLOOKUP($A48,Hospitalisation_table[[#All],[Customer ID]],Hospitalisation_table[[#All],[City tier_updated]],"Not Found",0)</f>
        <v>tier - 2</v>
      </c>
      <c r="Q48" t="str" cm="1">
        <f t="array" ref="Q48">_xlfn.XLOOKUP($A48,Hospitalisation_table[[#All],[Customer ID]],Hospitalisation_table[[#All],[State ID Updated]],"Not Found",0)</f>
        <v>R1011</v>
      </c>
    </row>
    <row r="49" spans="1:17" x14ac:dyDescent="0.3">
      <c r="A49" s="14" t="s">
        <v>1331</v>
      </c>
      <c r="B49" t="str" cm="1">
        <f t="array" ref="B49">_xlfn.XLOOKUP($A49,CustomersName[[#All],[Customer ID]],CustomersName[[#All],[First Name]],"Not Found",0)</f>
        <v>Shure</v>
      </c>
      <c r="C49" cm="1">
        <f t="array" ref="C49">_xlfn.XLOOKUP($A49,MedExam_Table[[#Headers],[#Data],[Customer ID]],MedExam_Table[[#Headers],[#Data],[BMI]],"Not Found",0)</f>
        <v>30.78</v>
      </c>
      <c r="D49" cm="1">
        <f t="array" ref="D49">_xlfn.XLOOKUP($A49,MedExam_Table[[#Headers],[#Data],[Customer ID]],MedExam_Table[[#Headers],[#Data],[HBA1C]],"Not Found",0)</f>
        <v>10.74</v>
      </c>
      <c r="E49" t="str" cm="1">
        <f t="array" ref="E49">_xlfn.XLOOKUP($A49,MedExam_Table[[#Headers],[#Data],[Customer ID]],MedExam_Table[[#Headers],[#Data],[Heart Issues Updated]],"Not Found",0)</f>
        <v>Yes</v>
      </c>
      <c r="F49" t="str" cm="1">
        <f t="array" ref="F49">_xlfn.XLOOKUP($A49,MedExam_Table[[#Headers],[#Data],[Customer ID]],MedExam_Table[[#Headers],[#Data],[Any Transplants Update]],"Not Found",0)</f>
        <v>No</v>
      </c>
      <c r="G49" t="str" cm="1">
        <f t="array" ref="G49">_xlfn.XLOOKUP($A49,MedExam_Table[[#Headers],[#Data],[Customer ID]],MedExam_Table[[#Headers],[#Data],[Cancer history]],"Not Found",0)</f>
        <v>No</v>
      </c>
      <c r="H49" cm="1">
        <f t="array" ref="H49">_xlfn.XLOOKUP($A49,MedExam_Table[[#Headers],[#Data],[Customer ID]],MedExam_Table[[#Headers],[#Data],[NumberOfMajorSurgeries_updated]],"Not Found",0)</f>
        <v>2</v>
      </c>
      <c r="I49" t="str" cm="1">
        <f t="array" ref="I49">_xlfn.XLOOKUP($A49,MedExam_Table[[#Headers],[#Data],[Customer ID]],MedExam_Table[[#Headers],[#Data],[Smoker Updated]],"Not Found",0)</f>
        <v>No</v>
      </c>
      <c r="J49" t="str" cm="1">
        <f t="array" ref="J49">_xlfn.XLOOKUP($A49,MedExam_Table[[#Headers],[#Data],[Customer ID]],MedExam_Table[[#Headers],[#Data],[Weight Status]],"Not Found",0)</f>
        <v>Obesity</v>
      </c>
      <c r="K49" t="str" cm="1">
        <f t="array" ref="K49">_xlfn.XLOOKUP($A49,MedExam_Table[[#Headers],[#Data],[Customer ID]],MedExam_Table[[#Headers],[#Data],[Diabetes Status]],"Not Found",0)</f>
        <v>Diabetes</v>
      </c>
      <c r="L49" cm="1">
        <f t="array" ref="L49">_xlfn.XLOOKUP($A49,Hospitalisation_table[[#All],[Customer ID]],Hospitalisation_table[[#All],[Customer Age]],"Not Found",0)</f>
        <v>52</v>
      </c>
      <c r="M49" t="str" cm="1">
        <f t="array" ref="M49">_xlfn.XLOOKUP($A49,Hospitalisation_table[[#All],[Customer ID]],Hospitalisation_table[[#All],[Date of Birth]],"Not Found",0)</f>
        <v>28-Oct-1970</v>
      </c>
      <c r="N49" s="22" cm="1">
        <f t="array" ref="N49">_xlfn.XLOOKUP($A49,Hospitalisation_table[[#All],[Customer ID]],Hospitalisation_table[[#All],[charges]],"Not Found",0)</f>
        <v>10797.34</v>
      </c>
      <c r="O49" t="str" cm="1">
        <f t="array" ref="O49">_xlfn.XLOOKUP($A49,Hospitalisation_table[[#All],[Customer ID]],Hospitalisation_table[[#All],[Hospital tier_Updated]],"Not Found",0)</f>
        <v>tier - 3</v>
      </c>
      <c r="P49" t="str" cm="1">
        <f t="array" ref="P49">_xlfn.XLOOKUP($A49,Hospitalisation_table[[#All],[Customer ID]],Hospitalisation_table[[#All],[City tier_updated]],"Not Found",0)</f>
        <v>tier - 2</v>
      </c>
      <c r="Q49" t="str" cm="1">
        <f t="array" ref="Q49">_xlfn.XLOOKUP($A49,Hospitalisation_table[[#All],[Customer ID]],Hospitalisation_table[[#All],[State ID Updated]],"Not Found",0)</f>
        <v>R1023</v>
      </c>
    </row>
    <row r="50" spans="1:17" x14ac:dyDescent="0.3">
      <c r="A50" s="13" t="s">
        <v>1330</v>
      </c>
      <c r="B50" t="str" cm="1">
        <f t="array" ref="B50">_xlfn.XLOOKUP($A50,CustomersName[[#All],[Customer ID]],CustomersName[[#All],[First Name]],"Not Found",0)</f>
        <v>Richard</v>
      </c>
      <c r="C50" cm="1">
        <f t="array" ref="C50">_xlfn.XLOOKUP($A50,MedExam_Table[[#Headers],[#Data],[Customer ID]],MedExam_Table[[#Headers],[#Data],[BMI]],"Not Found",0)</f>
        <v>28.975000000000001</v>
      </c>
      <c r="D50" cm="1">
        <f t="array" ref="D50">_xlfn.XLOOKUP($A50,MedExam_Table[[#Headers],[#Data],[Customer ID]],MedExam_Table[[#Headers],[#Data],[HBA1C]],"Not Found",0)</f>
        <v>7.69</v>
      </c>
      <c r="E50" t="str" cm="1">
        <f t="array" ref="E50">_xlfn.XLOOKUP($A50,MedExam_Table[[#Headers],[#Data],[Customer ID]],MedExam_Table[[#Headers],[#Data],[Heart Issues Updated]],"Not Found",0)</f>
        <v>Yes</v>
      </c>
      <c r="F50" t="str" cm="1">
        <f t="array" ref="F50">_xlfn.XLOOKUP($A50,MedExam_Table[[#Headers],[#Data],[Customer ID]],MedExam_Table[[#Headers],[#Data],[Any Transplants Update]],"Not Found",0)</f>
        <v>No</v>
      </c>
      <c r="G50" t="str" cm="1">
        <f t="array" ref="G50">_xlfn.XLOOKUP($A50,MedExam_Table[[#Headers],[#Data],[Customer ID]],MedExam_Table[[#Headers],[#Data],[Cancer history]],"Not Found",0)</f>
        <v>No</v>
      </c>
      <c r="H50" cm="1">
        <f t="array" ref="H50">_xlfn.XLOOKUP($A50,MedExam_Table[[#Headers],[#Data],[Customer ID]],MedExam_Table[[#Headers],[#Data],[NumberOfMajorSurgeries_updated]],"Not Found",0)</f>
        <v>0</v>
      </c>
      <c r="I50" t="str" cm="1">
        <f t="array" ref="I50">_xlfn.XLOOKUP($A50,MedExam_Table[[#Headers],[#Data],[Customer ID]],MedExam_Table[[#Headers],[#Data],[Smoker Updated]],"Not Found",0)</f>
        <v>No</v>
      </c>
      <c r="J50" t="str" cm="1">
        <f t="array" ref="J50">_xlfn.XLOOKUP($A50,MedExam_Table[[#Headers],[#Data],[Customer ID]],MedExam_Table[[#Headers],[#Data],[Weight Status]],"Not Found",0)</f>
        <v>OverWeight</v>
      </c>
      <c r="K50" t="str" cm="1">
        <f t="array" ref="K50">_xlfn.XLOOKUP($A50,MedExam_Table[[#Headers],[#Data],[Customer ID]],MedExam_Table[[#Headers],[#Data],[Diabetes Status]],"Not Found",0)</f>
        <v>Diabetes</v>
      </c>
      <c r="L50" cm="1">
        <f t="array" ref="L50">_xlfn.XLOOKUP($A50,Hospitalisation_table[[#All],[Customer ID]],Hospitalisation_table[[#All],[Customer Age]],"Not Found",0)</f>
        <v>55</v>
      </c>
      <c r="M50" t="str" cm="1">
        <f t="array" ref="M50">_xlfn.XLOOKUP($A50,Hospitalisation_table[[#All],[Customer ID]],Hospitalisation_table[[#All],[Date of Birth]],"Not Found",0)</f>
        <v>23-Oct-1967</v>
      </c>
      <c r="N50" s="22" cm="1">
        <f t="array" ref="N50">_xlfn.XLOOKUP($A50,Hospitalisation_table[[#All],[Customer ID]],Hospitalisation_table[[#All],[charges]],"Not Found",0)</f>
        <v>10796.35</v>
      </c>
      <c r="O50" t="str" cm="1">
        <f t="array" ref="O50">_xlfn.XLOOKUP($A50,Hospitalisation_table[[#All],[Customer ID]],Hospitalisation_table[[#All],[Hospital tier_Updated]],"Not Found",0)</f>
        <v>tier - 3</v>
      </c>
      <c r="P50" t="str" cm="1">
        <f t="array" ref="P50">_xlfn.XLOOKUP($A50,Hospitalisation_table[[#All],[Customer ID]],Hospitalisation_table[[#All],[City tier_updated]],"Not Found",0)</f>
        <v>tier - 1</v>
      </c>
      <c r="Q50" t="str" cm="1">
        <f t="array" ref="Q50">_xlfn.XLOOKUP($A50,Hospitalisation_table[[#All],[Customer ID]],Hospitalisation_table[[#All],[State ID Updated]],"Not Found",0)</f>
        <v>R1019</v>
      </c>
    </row>
    <row r="51" spans="1:17" x14ac:dyDescent="0.3">
      <c r="A51" s="14" t="s">
        <v>1329</v>
      </c>
      <c r="B51" t="str" cm="1">
        <f t="array" ref="B51">_xlfn.XLOOKUP($A51,CustomersName[[#All],[Customer ID]],CustomersName[[#All],[First Name]],"Not Found",0)</f>
        <v>Brenda</v>
      </c>
      <c r="C51" cm="1">
        <f t="array" ref="C51">_xlfn.XLOOKUP($A51,MedExam_Table[[#Headers],[#Data],[Customer ID]],MedExam_Table[[#Headers],[#Data],[BMI]],"Not Found",0)</f>
        <v>33.4</v>
      </c>
      <c r="D51" cm="1">
        <f t="array" ref="D51">_xlfn.XLOOKUP($A51,MedExam_Table[[#Headers],[#Data],[Customer ID]],MedExam_Table[[#Headers],[#Data],[HBA1C]],"Not Found",0)</f>
        <v>4.84</v>
      </c>
      <c r="E51" t="str" cm="1">
        <f t="array" ref="E51">_xlfn.XLOOKUP($A51,MedExam_Table[[#Headers],[#Data],[Customer ID]],MedExam_Table[[#Headers],[#Data],[Heart Issues Updated]],"Not Found",0)</f>
        <v>No</v>
      </c>
      <c r="F51" t="str" cm="1">
        <f t="array" ref="F51">_xlfn.XLOOKUP($A51,MedExam_Table[[#Headers],[#Data],[Customer ID]],MedExam_Table[[#Headers],[#Data],[Any Transplants Update]],"Not Found",0)</f>
        <v>No</v>
      </c>
      <c r="G51" t="str" cm="1">
        <f t="array" ref="G51">_xlfn.XLOOKUP($A51,MedExam_Table[[#Headers],[#Data],[Customer ID]],MedExam_Table[[#Headers],[#Data],[Cancer history]],"Not Found",0)</f>
        <v>No</v>
      </c>
      <c r="H51" cm="1">
        <f t="array" ref="H51">_xlfn.XLOOKUP($A51,MedExam_Table[[#Headers],[#Data],[Customer ID]],MedExam_Table[[#Headers],[#Data],[NumberOfMajorSurgeries_updated]],"Not Found",0)</f>
        <v>0</v>
      </c>
      <c r="I51" t="str" cm="1">
        <f t="array" ref="I51">_xlfn.XLOOKUP($A51,MedExam_Table[[#Headers],[#Data],[Customer ID]],MedExam_Table[[#Headers],[#Data],[Smoker Updated]],"Not Found",0)</f>
        <v>No</v>
      </c>
      <c r="J51" t="str" cm="1">
        <f t="array" ref="J51">_xlfn.XLOOKUP($A51,MedExam_Table[[#Headers],[#Data],[Customer ID]],MedExam_Table[[#Headers],[#Data],[Weight Status]],"Not Found",0)</f>
        <v>Obesity</v>
      </c>
      <c r="K51" t="str" cm="1">
        <f t="array" ref="K51">_xlfn.XLOOKUP($A51,MedExam_Table[[#Headers],[#Data],[Customer ID]],MedExam_Table[[#Headers],[#Data],[Diabetes Status]],"Not Found",0)</f>
        <v>Normal</v>
      </c>
      <c r="L51" cm="1">
        <f t="array" ref="L51">_xlfn.XLOOKUP($A51,Hospitalisation_table[[#All],[Customer ID]],Hospitalisation_table[[#All],[Customer Age]],"Not Found",0)</f>
        <v>23</v>
      </c>
      <c r="M51" t="str" cm="1">
        <f t="array" ref="M51">_xlfn.XLOOKUP($A51,Hospitalisation_table[[#All],[Customer ID]],Hospitalisation_table[[#All],[Date of Birth]],"Not Found",0)</f>
        <v>24-Dec-1999</v>
      </c>
      <c r="N51" s="22" cm="1">
        <f t="array" ref="N51">_xlfn.XLOOKUP($A51,Hospitalisation_table[[#All],[Customer ID]],Hospitalisation_table[[#All],[charges]],"Not Found",0)</f>
        <v>10795.94</v>
      </c>
      <c r="O51" t="str" cm="1">
        <f t="array" ref="O51">_xlfn.XLOOKUP($A51,Hospitalisation_table[[#All],[Customer ID]],Hospitalisation_table[[#All],[Hospital tier_Updated]],"Not Found",0)</f>
        <v>tier - 3</v>
      </c>
      <c r="P51" t="str" cm="1">
        <f t="array" ref="P51">_xlfn.XLOOKUP($A51,Hospitalisation_table[[#All],[Customer ID]],Hospitalisation_table[[#All],[City tier_updated]],"Not Found",0)</f>
        <v>tier - 1</v>
      </c>
      <c r="Q51" t="str" cm="1">
        <f t="array" ref="Q51">_xlfn.XLOOKUP($A51,Hospitalisation_table[[#All],[Customer ID]],Hospitalisation_table[[#All],[State ID Updated]],"Not Found",0)</f>
        <v>R1011</v>
      </c>
    </row>
    <row r="52" spans="1:17" x14ac:dyDescent="0.3">
      <c r="A52" s="13" t="s">
        <v>1328</v>
      </c>
      <c r="B52" t="str" cm="1">
        <f t="array" ref="B52">_xlfn.XLOOKUP($A52,CustomersName[[#All],[Customer ID]],CustomersName[[#All],[First Name]],"Not Found",0)</f>
        <v>Josehh M</v>
      </c>
      <c r="C52" cm="1">
        <f t="array" ref="C52">_xlfn.XLOOKUP($A52,MedExam_Table[[#Headers],[#Data],[Customer ID]],MedExam_Table[[#Headers],[#Data],[BMI]],"Not Found",0)</f>
        <v>21.5</v>
      </c>
      <c r="D52" cm="1">
        <f t="array" ref="D52">_xlfn.XLOOKUP($A52,MedExam_Table[[#Headers],[#Data],[Customer ID]],MedExam_Table[[#Headers],[#Data],[HBA1C]],"Not Found",0)</f>
        <v>9.77</v>
      </c>
      <c r="E52" t="str" cm="1">
        <f t="array" ref="E52">_xlfn.XLOOKUP($A52,MedExam_Table[[#Headers],[#Data],[Customer ID]],MedExam_Table[[#Headers],[#Data],[Heart Issues Updated]],"Not Found",0)</f>
        <v>Yes</v>
      </c>
      <c r="F52" t="str" cm="1">
        <f t="array" ref="F52">_xlfn.XLOOKUP($A52,MedExam_Table[[#Headers],[#Data],[Customer ID]],MedExam_Table[[#Headers],[#Data],[Any Transplants Update]],"Not Found",0)</f>
        <v>No</v>
      </c>
      <c r="G52" t="str" cm="1">
        <f t="array" ref="G52">_xlfn.XLOOKUP($A52,MedExam_Table[[#Headers],[#Data],[Customer ID]],MedExam_Table[[#Headers],[#Data],[Cancer history]],"Not Found",0)</f>
        <v>No</v>
      </c>
      <c r="H52" cm="1">
        <f t="array" ref="H52">_xlfn.XLOOKUP($A52,MedExam_Table[[#Headers],[#Data],[Customer ID]],MedExam_Table[[#Headers],[#Data],[NumberOfMajorSurgeries_updated]],"Not Found",0)</f>
        <v>0</v>
      </c>
      <c r="I52" t="str" cm="1">
        <f t="array" ref="I52">_xlfn.XLOOKUP($A52,MedExam_Table[[#Headers],[#Data],[Customer ID]],MedExam_Table[[#Headers],[#Data],[Smoker Updated]],"Not Found",0)</f>
        <v>No</v>
      </c>
      <c r="J52" t="str" cm="1">
        <f t="array" ref="J52">_xlfn.XLOOKUP($A52,MedExam_Table[[#Headers],[#Data],[Customer ID]],MedExam_Table[[#Headers],[#Data],[Weight Status]],"Not Found",0)</f>
        <v>NormalWeight</v>
      </c>
      <c r="K52" t="str" cm="1">
        <f t="array" ref="K52">_xlfn.XLOOKUP($A52,MedExam_Table[[#Headers],[#Data],[Customer ID]],MedExam_Table[[#Headers],[#Data],[Diabetes Status]],"Not Found",0)</f>
        <v>Diabetes</v>
      </c>
      <c r="L52" cm="1">
        <f t="array" ref="L52">_xlfn.XLOOKUP($A52,Hospitalisation_table[[#All],[Customer ID]],Hospitalisation_table[[#All],[Customer Age]],"Not Found",0)</f>
        <v>55</v>
      </c>
      <c r="M52" t="str" cm="1">
        <f t="array" ref="M52">_xlfn.XLOOKUP($A52,Hospitalisation_table[[#All],[Customer ID]],Hospitalisation_table[[#All],[Date of Birth]],"Not Found",0)</f>
        <v>11-Nov-1967</v>
      </c>
      <c r="N52" s="22" cm="1">
        <f t="array" ref="N52">_xlfn.XLOOKUP($A52,Hospitalisation_table[[#All],[Customer ID]],Hospitalisation_table[[#All],[charges]],"Not Found",0)</f>
        <v>10791.96</v>
      </c>
      <c r="O52" t="str" cm="1">
        <f t="array" ref="O52">_xlfn.XLOOKUP($A52,Hospitalisation_table[[#All],[Customer ID]],Hospitalisation_table[[#All],[Hospital tier_Updated]],"Not Found",0)</f>
        <v>tier - 3</v>
      </c>
      <c r="P52" t="str" cm="1">
        <f t="array" ref="P52">_xlfn.XLOOKUP($A52,Hospitalisation_table[[#All],[Customer ID]],Hospitalisation_table[[#All],[City tier_updated]],"Not Found",0)</f>
        <v>tier - 2</v>
      </c>
      <c r="Q52" t="str" cm="1">
        <f t="array" ref="Q52">_xlfn.XLOOKUP($A52,Hospitalisation_table[[#All],[Customer ID]],Hospitalisation_table[[#All],[State ID Updated]],"Not Found",0)</f>
        <v>R1011</v>
      </c>
    </row>
    <row r="53" spans="1:17" x14ac:dyDescent="0.3">
      <c r="A53" s="14" t="s">
        <v>1327</v>
      </c>
      <c r="B53" t="str" cm="1">
        <f t="array" ref="B53">_xlfn.XLOOKUP($A53,CustomersName[[#All],[Customer ID]],CustomersName[[#All],[First Name]],"Not Found",0)</f>
        <v>Stehhen J.</v>
      </c>
      <c r="C53" cm="1">
        <f t="array" ref="C53">_xlfn.XLOOKUP($A53,MedExam_Table[[#Headers],[#Data],[Customer ID]],MedExam_Table[[#Headers],[#Data],[BMI]],"Not Found",0)</f>
        <v>38.14</v>
      </c>
      <c r="D53" cm="1">
        <f t="array" ref="D53">_xlfn.XLOOKUP($A53,MedExam_Table[[#Headers],[#Data],[Customer ID]],MedExam_Table[[#Headers],[#Data],[HBA1C]],"Not Found",0)</f>
        <v>5.84</v>
      </c>
      <c r="E53" t="str" cm="1">
        <f t="array" ref="E53">_xlfn.XLOOKUP($A53,MedExam_Table[[#Headers],[#Data],[Customer ID]],MedExam_Table[[#Headers],[#Data],[Heart Issues Updated]],"Not Found",0)</f>
        <v>No</v>
      </c>
      <c r="F53" t="str" cm="1">
        <f t="array" ref="F53">_xlfn.XLOOKUP($A53,MedExam_Table[[#Headers],[#Data],[Customer ID]],MedExam_Table[[#Headers],[#Data],[Any Transplants Update]],"Not Found",0)</f>
        <v>No</v>
      </c>
      <c r="G53" t="str" cm="1">
        <f t="array" ref="G53">_xlfn.XLOOKUP($A53,MedExam_Table[[#Headers],[#Data],[Customer ID]],MedExam_Table[[#Headers],[#Data],[Cancer history]],"Not Found",0)</f>
        <v>No</v>
      </c>
      <c r="H53" cm="1">
        <f t="array" ref="H53">_xlfn.XLOOKUP($A53,MedExam_Table[[#Headers],[#Data],[Customer ID]],MedExam_Table[[#Headers],[#Data],[NumberOfMajorSurgeries_updated]],"Not Found",0)</f>
        <v>0</v>
      </c>
      <c r="I53" t="str" cm="1">
        <f t="array" ref="I53">_xlfn.XLOOKUP($A53,MedExam_Table[[#Headers],[#Data],[Customer ID]],MedExam_Table[[#Headers],[#Data],[Smoker Updated]],"Not Found",0)</f>
        <v>No</v>
      </c>
      <c r="J53" t="str" cm="1">
        <f t="array" ref="J53">_xlfn.XLOOKUP($A53,MedExam_Table[[#Headers],[#Data],[Customer ID]],MedExam_Table[[#Headers],[#Data],[Weight Status]],"Not Found",0)</f>
        <v>Obesity</v>
      </c>
      <c r="K53" t="str" cm="1">
        <f t="array" ref="K53">_xlfn.XLOOKUP($A53,MedExam_Table[[#Headers],[#Data],[Customer ID]],MedExam_Table[[#Headers],[#Data],[Diabetes Status]],"Not Found",0)</f>
        <v>Prediabetes</v>
      </c>
      <c r="L53" cm="1">
        <f t="array" ref="L53">_xlfn.XLOOKUP($A53,Hospitalisation_table[[#All],[Customer ID]],Hospitalisation_table[[#All],[Customer Age]],"Not Found",0)</f>
        <v>33</v>
      </c>
      <c r="M53" t="str" cm="1">
        <f t="array" ref="M53">_xlfn.XLOOKUP($A53,Hospitalisation_table[[#All],[Customer ID]],Hospitalisation_table[[#All],[Date of Birth]],"Not Found",0)</f>
        <v>25-Nov-1989</v>
      </c>
      <c r="N53" s="22" cm="1">
        <f t="array" ref="N53">_xlfn.XLOOKUP($A53,Hospitalisation_table[[#All],[Customer ID]],Hospitalisation_table[[#All],[charges]],"Not Found",0)</f>
        <v>10769.75</v>
      </c>
      <c r="O53" t="str" cm="1">
        <f t="array" ref="O53">_xlfn.XLOOKUP($A53,Hospitalisation_table[[#All],[Customer ID]],Hospitalisation_table[[#All],[Hospital tier_Updated]],"Not Found",0)</f>
        <v>tier - 3</v>
      </c>
      <c r="P53" t="str" cm="1">
        <f t="array" ref="P53">_xlfn.XLOOKUP($A53,Hospitalisation_table[[#All],[Customer ID]],Hospitalisation_table[[#All],[City tier_updated]],"Not Found",0)</f>
        <v>tier - 2</v>
      </c>
      <c r="Q53" t="str" cm="1">
        <f t="array" ref="Q53">_xlfn.XLOOKUP($A53,Hospitalisation_table[[#All],[Customer ID]],Hospitalisation_table[[#All],[State ID Updated]],"Not Found",0)</f>
        <v>R1022</v>
      </c>
    </row>
    <row r="54" spans="1:17" x14ac:dyDescent="0.3">
      <c r="A54" s="13" t="s">
        <v>1326</v>
      </c>
      <c r="B54" t="str" cm="1">
        <f t="array" ref="B54">_xlfn.XLOOKUP($A54,CustomersName[[#All],[Customer ID]],CustomersName[[#All],[First Name]],"Not Found",0)</f>
        <v>Kathya</v>
      </c>
      <c r="C54" cm="1">
        <f t="array" ref="C54">_xlfn.XLOOKUP($A54,MedExam_Table[[#Headers],[#Data],[Customer ID]],MedExam_Table[[#Headers],[#Data],[BMI]],"Not Found",0)</f>
        <v>35.42</v>
      </c>
      <c r="D54" cm="1">
        <f t="array" ref="D54">_xlfn.XLOOKUP($A54,MedExam_Table[[#Headers],[#Data],[Customer ID]],MedExam_Table[[#Headers],[#Data],[HBA1C]],"Not Found",0)</f>
        <v>8.6999999999999993</v>
      </c>
      <c r="E54" t="str" cm="1">
        <f t="array" ref="E54">_xlfn.XLOOKUP($A54,MedExam_Table[[#Headers],[#Data],[Customer ID]],MedExam_Table[[#Headers],[#Data],[Heart Issues Updated]],"Not Found",0)</f>
        <v>Yes</v>
      </c>
      <c r="F54" t="str" cm="1">
        <f t="array" ref="F54">_xlfn.XLOOKUP($A54,MedExam_Table[[#Headers],[#Data],[Customer ID]],MedExam_Table[[#Headers],[#Data],[Any Transplants Update]],"Not Found",0)</f>
        <v>No</v>
      </c>
      <c r="G54" t="str" cm="1">
        <f t="array" ref="G54">_xlfn.XLOOKUP($A54,MedExam_Table[[#Headers],[#Data],[Customer ID]],MedExam_Table[[#Headers],[#Data],[Cancer history]],"Not Found",0)</f>
        <v>No</v>
      </c>
      <c r="H54" cm="1">
        <f t="array" ref="H54">_xlfn.XLOOKUP($A54,MedExam_Table[[#Headers],[#Data],[Customer ID]],MedExam_Table[[#Headers],[#Data],[NumberOfMajorSurgeries_updated]],"Not Found",0)</f>
        <v>1</v>
      </c>
      <c r="I54" t="str" cm="1">
        <f t="array" ref="I54">_xlfn.XLOOKUP($A54,MedExam_Table[[#Headers],[#Data],[Customer ID]],MedExam_Table[[#Headers],[#Data],[Smoker Updated]],"Not Found",0)</f>
        <v>No</v>
      </c>
      <c r="J54" t="str" cm="1">
        <f t="array" ref="J54">_xlfn.XLOOKUP($A54,MedExam_Table[[#Headers],[#Data],[Customer ID]],MedExam_Table[[#Headers],[#Data],[Weight Status]],"Not Found",0)</f>
        <v>Obesity</v>
      </c>
      <c r="K54" t="str" cm="1">
        <f t="array" ref="K54">_xlfn.XLOOKUP($A54,MedExam_Table[[#Headers],[#Data],[Customer ID]],MedExam_Table[[#Headers],[#Data],[Diabetes Status]],"Not Found",0)</f>
        <v>Diabetes</v>
      </c>
      <c r="L54" cm="1">
        <f t="array" ref="L54">_xlfn.XLOOKUP($A54,Hospitalisation_table[[#All],[Customer ID]],Hospitalisation_table[[#All],[Customer Age]],"Not Found",0)</f>
        <v>36</v>
      </c>
      <c r="M54" t="str" cm="1">
        <f t="array" ref="M54">_xlfn.XLOOKUP($A54,Hospitalisation_table[[#All],[Customer ID]],Hospitalisation_table[[#All],[Date of Birth]],"Not Found",0)</f>
        <v>29-Aug-1986</v>
      </c>
      <c r="N54" s="22" cm="1">
        <f t="array" ref="N54">_xlfn.XLOOKUP($A54,Hospitalisation_table[[#All],[Customer ID]],Hospitalisation_table[[#All],[charges]],"Not Found",0)</f>
        <v>10749.02</v>
      </c>
      <c r="O54" t="str" cm="1">
        <f t="array" ref="O54">_xlfn.XLOOKUP($A54,Hospitalisation_table[[#All],[Customer ID]],Hospitalisation_table[[#All],[Hospital tier_Updated]],"Not Found",0)</f>
        <v>tier - 3</v>
      </c>
      <c r="P54" t="str" cm="1">
        <f t="array" ref="P54">_xlfn.XLOOKUP($A54,Hospitalisation_table[[#All],[Customer ID]],Hospitalisation_table[[#All],[City tier_updated]],"Not Found",0)</f>
        <v>tier - 1</v>
      </c>
      <c r="Q54" t="str" cm="1">
        <f t="array" ref="Q54">_xlfn.XLOOKUP($A54,Hospitalisation_table[[#All],[Customer ID]],Hospitalisation_table[[#All],[State ID Updated]],"Not Found",0)</f>
        <v>R1026</v>
      </c>
    </row>
    <row r="55" spans="1:17" x14ac:dyDescent="0.3">
      <c r="A55" s="14" t="s">
        <v>1325</v>
      </c>
      <c r="B55" t="str" cm="1">
        <f t="array" ref="B55">_xlfn.XLOOKUP($A55,CustomersName[[#All],[Customer ID]],CustomersName[[#All],[First Name]],"Not Found",0)</f>
        <v>Wesley</v>
      </c>
      <c r="C55" cm="1">
        <f t="array" ref="C55">_xlfn.XLOOKUP($A55,MedExam_Table[[#Headers],[#Data],[Customer ID]],MedExam_Table[[#Headers],[#Data],[BMI]],"Not Found",0)</f>
        <v>35.625</v>
      </c>
      <c r="D55" cm="1">
        <f t="array" ref="D55">_xlfn.XLOOKUP($A55,MedExam_Table[[#Headers],[#Data],[Customer ID]],MedExam_Table[[#Headers],[#Data],[HBA1C]],"Not Found",0)</f>
        <v>10.79</v>
      </c>
      <c r="E55" t="str" cm="1">
        <f t="array" ref="E55">_xlfn.XLOOKUP($A55,MedExam_Table[[#Headers],[#Data],[Customer ID]],MedExam_Table[[#Headers],[#Data],[Heart Issues Updated]],"Not Found",0)</f>
        <v>No</v>
      </c>
      <c r="F55" t="str" cm="1">
        <f t="array" ref="F55">_xlfn.XLOOKUP($A55,MedExam_Table[[#Headers],[#Data],[Customer ID]],MedExam_Table[[#Headers],[#Data],[Any Transplants Update]],"Not Found",0)</f>
        <v>No</v>
      </c>
      <c r="G55" t="str" cm="1">
        <f t="array" ref="G55">_xlfn.XLOOKUP($A55,MedExam_Table[[#Headers],[#Data],[Customer ID]],MedExam_Table[[#Headers],[#Data],[Cancer history]],"Not Found",0)</f>
        <v>No</v>
      </c>
      <c r="H55" cm="1">
        <f t="array" ref="H55">_xlfn.XLOOKUP($A55,MedExam_Table[[#Headers],[#Data],[Customer ID]],MedExam_Table[[#Headers],[#Data],[NumberOfMajorSurgeries_updated]],"Not Found",0)</f>
        <v>0</v>
      </c>
      <c r="I55" t="str" cm="1">
        <f t="array" ref="I55">_xlfn.XLOOKUP($A55,MedExam_Table[[#Headers],[#Data],[Customer ID]],MedExam_Table[[#Headers],[#Data],[Smoker Updated]],"Not Found",0)</f>
        <v>No</v>
      </c>
      <c r="J55" t="str" cm="1">
        <f t="array" ref="J55">_xlfn.XLOOKUP($A55,MedExam_Table[[#Headers],[#Data],[Customer ID]],MedExam_Table[[#Headers],[#Data],[Weight Status]],"Not Found",0)</f>
        <v>Obesity</v>
      </c>
      <c r="K55" t="str" cm="1">
        <f t="array" ref="K55">_xlfn.XLOOKUP($A55,MedExam_Table[[#Headers],[#Data],[Customer ID]],MedExam_Table[[#Headers],[#Data],[Diabetes Status]],"Not Found",0)</f>
        <v>Diabetes</v>
      </c>
      <c r="L55" cm="1">
        <f t="array" ref="L55">_xlfn.XLOOKUP($A55,Hospitalisation_table[[#All],[Customer ID]],Hospitalisation_table[[#All],[Customer Age]],"Not Found",0)</f>
        <v>48</v>
      </c>
      <c r="M55" t="str" cm="1">
        <f t="array" ref="M55">_xlfn.XLOOKUP($A55,Hospitalisation_table[[#All],[Customer ID]],Hospitalisation_table[[#All],[Date of Birth]],"Not Found",0)</f>
        <v>9-Dec-1974</v>
      </c>
      <c r="N55" s="22" cm="1">
        <f t="array" ref="N55">_xlfn.XLOOKUP($A55,Hospitalisation_table[[#All],[Customer ID]],Hospitalisation_table[[#All],[charges]],"Not Found",0)</f>
        <v>10736.87</v>
      </c>
      <c r="O55" t="str" cm="1">
        <f t="array" ref="O55">_xlfn.XLOOKUP($A55,Hospitalisation_table[[#All],[Customer ID]],Hospitalisation_table[[#All],[Hospital tier_Updated]],"Not Found",0)</f>
        <v>tier - 3</v>
      </c>
      <c r="P55" t="str" cm="1">
        <f t="array" ref="P55">_xlfn.XLOOKUP($A55,Hospitalisation_table[[#All],[Customer ID]],Hospitalisation_table[[#All],[City tier_updated]],"Not Found",0)</f>
        <v>tier - 1</v>
      </c>
      <c r="Q55" t="str" cm="1">
        <f t="array" ref="Q55">_xlfn.XLOOKUP($A55,Hospitalisation_table[[#All],[Customer ID]],Hospitalisation_table[[#All],[State ID Updated]],"Not Found",0)</f>
        <v>R1016</v>
      </c>
    </row>
    <row r="56" spans="1:17" x14ac:dyDescent="0.3">
      <c r="A56" s="13" t="s">
        <v>1324</v>
      </c>
      <c r="B56" t="str" cm="1">
        <f t="array" ref="B56">_xlfn.XLOOKUP($A56,CustomersName[[#All],[Customer ID]],CustomersName[[#All],[First Name]],"Not Found",0)</f>
        <v>Tim</v>
      </c>
      <c r="C56" cm="1">
        <f t="array" ref="C56">_xlfn.XLOOKUP($A56,MedExam_Table[[#Headers],[#Data],[Customer ID]],MedExam_Table[[#Headers],[#Data],[BMI]],"Not Found",0)</f>
        <v>45.51</v>
      </c>
      <c r="D56" cm="1">
        <f t="array" ref="D56">_xlfn.XLOOKUP($A56,MedExam_Table[[#Headers],[#Data],[Customer ID]],MedExam_Table[[#Headers],[#Data],[HBA1C]],"Not Found",0)</f>
        <v>4.32</v>
      </c>
      <c r="E56" t="str" cm="1">
        <f t="array" ref="E56">_xlfn.XLOOKUP($A56,MedExam_Table[[#Headers],[#Data],[Customer ID]],MedExam_Table[[#Headers],[#Data],[Heart Issues Updated]],"Not Found",0)</f>
        <v>No</v>
      </c>
      <c r="F56" t="str" cm="1">
        <f t="array" ref="F56">_xlfn.XLOOKUP($A56,MedExam_Table[[#Headers],[#Data],[Customer ID]],MedExam_Table[[#Headers],[#Data],[Any Transplants Update]],"Not Found",0)</f>
        <v>No</v>
      </c>
      <c r="G56" t="str" cm="1">
        <f t="array" ref="G56">_xlfn.XLOOKUP($A56,MedExam_Table[[#Headers],[#Data],[Customer ID]],MedExam_Table[[#Headers],[#Data],[Cancer history]],"Not Found",0)</f>
        <v>No</v>
      </c>
      <c r="H56" cm="1">
        <f t="array" ref="H56">_xlfn.XLOOKUP($A56,MedExam_Table[[#Headers],[#Data],[Customer ID]],MedExam_Table[[#Headers],[#Data],[NumberOfMajorSurgeries_updated]],"Not Found",0)</f>
        <v>1</v>
      </c>
      <c r="I56" t="str" cm="1">
        <f t="array" ref="I56">_xlfn.XLOOKUP($A56,MedExam_Table[[#Headers],[#Data],[Customer ID]],MedExam_Table[[#Headers],[#Data],[Smoker Updated]],"Not Found",0)</f>
        <v>No</v>
      </c>
      <c r="J56" t="str" cm="1">
        <f t="array" ref="J56">_xlfn.XLOOKUP($A56,MedExam_Table[[#Headers],[#Data],[Customer ID]],MedExam_Table[[#Headers],[#Data],[Weight Status]],"Not Found",0)</f>
        <v>Obesity</v>
      </c>
      <c r="K56" t="str" cm="1">
        <f t="array" ref="K56">_xlfn.XLOOKUP($A56,MedExam_Table[[#Headers],[#Data],[Customer ID]],MedExam_Table[[#Headers],[#Data],[Diabetes Status]],"Not Found",0)</f>
        <v>Normal</v>
      </c>
      <c r="L56" cm="1">
        <f t="array" ref="L56">_xlfn.XLOOKUP($A56,Hospitalisation_table[[#All],[Customer ID]],Hospitalisation_table[[#All],[Customer Age]],"Not Found",0)</f>
        <v>30</v>
      </c>
      <c r="M56" t="str" cm="1">
        <f t="array" ref="M56">_xlfn.XLOOKUP($A56,Hospitalisation_table[[#All],[Customer ID]],Hospitalisation_table[[#All],[Date of Birth]],"Not Found",0)</f>
        <v>25-Jun-1992</v>
      </c>
      <c r="N56" s="22" cm="1">
        <f t="array" ref="N56">_xlfn.XLOOKUP($A56,Hospitalisation_table[[#All],[Customer ID]],Hospitalisation_table[[#All],[charges]],"Not Found",0)</f>
        <v>10719.57</v>
      </c>
      <c r="O56" t="str" cm="1">
        <f t="array" ref="O56">_xlfn.XLOOKUP($A56,Hospitalisation_table[[#All],[Customer ID]],Hospitalisation_table[[#All],[Hospital tier_Updated]],"Not Found",0)</f>
        <v>tier - 3</v>
      </c>
      <c r="P56" t="str" cm="1">
        <f t="array" ref="P56">_xlfn.XLOOKUP($A56,Hospitalisation_table[[#All],[Customer ID]],Hospitalisation_table[[#All],[City tier_updated]],"Not Found",0)</f>
        <v>tier - 1</v>
      </c>
      <c r="Q56" t="str" cm="1">
        <f t="array" ref="Q56">_xlfn.XLOOKUP($A56,Hospitalisation_table[[#All],[Customer ID]],Hospitalisation_table[[#All],[State ID Updated]],"Not Found",0)</f>
        <v>R1012</v>
      </c>
    </row>
    <row r="57" spans="1:17" x14ac:dyDescent="0.3">
      <c r="A57" s="14" t="s">
        <v>1323</v>
      </c>
      <c r="B57" t="str" cm="1">
        <f t="array" ref="B57">_xlfn.XLOOKUP($A57,CustomersName[[#All],[Customer ID]],CustomersName[[#All],[First Name]],"Not Found",0)</f>
        <v>Jamih L.</v>
      </c>
      <c r="C57" cm="1">
        <f t="array" ref="C57">_xlfn.XLOOKUP($A57,MedExam_Table[[#Headers],[#Data],[Customer ID]],MedExam_Table[[#Headers],[#Data],[BMI]],"Not Found",0)</f>
        <v>37.1</v>
      </c>
      <c r="D57" cm="1">
        <f t="array" ref="D57">_xlfn.XLOOKUP($A57,MedExam_Table[[#Headers],[#Data],[Customer ID]],MedExam_Table[[#Headers],[#Data],[HBA1C]],"Not Found",0)</f>
        <v>7.19</v>
      </c>
      <c r="E57" t="str" cm="1">
        <f t="array" ref="E57">_xlfn.XLOOKUP($A57,MedExam_Table[[#Headers],[#Data],[Customer ID]],MedExam_Table[[#Headers],[#Data],[Heart Issues Updated]],"Not Found",0)</f>
        <v>Yes</v>
      </c>
      <c r="F57" t="str" cm="1">
        <f t="array" ref="F57">_xlfn.XLOOKUP($A57,MedExam_Table[[#Headers],[#Data],[Customer ID]],MedExam_Table[[#Headers],[#Data],[Any Transplants Update]],"Not Found",0)</f>
        <v>No</v>
      </c>
      <c r="G57" t="str" cm="1">
        <f t="array" ref="G57">_xlfn.XLOOKUP($A57,MedExam_Table[[#Headers],[#Data],[Customer ID]],MedExam_Table[[#Headers],[#Data],[Cancer history]],"Not Found",0)</f>
        <v>No</v>
      </c>
      <c r="H57" cm="1">
        <f t="array" ref="H57">_xlfn.XLOOKUP($A57,MedExam_Table[[#Headers],[#Data],[Customer ID]],MedExam_Table[[#Headers],[#Data],[NumberOfMajorSurgeries_updated]],"Not Found",0)</f>
        <v>0</v>
      </c>
      <c r="I57" t="str" cm="1">
        <f t="array" ref="I57">_xlfn.XLOOKUP($A57,MedExam_Table[[#Headers],[#Data],[Customer ID]],MedExam_Table[[#Headers],[#Data],[Smoker Updated]],"Not Found",0)</f>
        <v>No</v>
      </c>
      <c r="J57" t="str" cm="1">
        <f t="array" ref="J57">_xlfn.XLOOKUP($A57,MedExam_Table[[#Headers],[#Data],[Customer ID]],MedExam_Table[[#Headers],[#Data],[Weight Status]],"Not Found",0)</f>
        <v>Obesity</v>
      </c>
      <c r="K57" t="str" cm="1">
        <f t="array" ref="K57">_xlfn.XLOOKUP($A57,MedExam_Table[[#Headers],[#Data],[Customer ID]],MedExam_Table[[#Headers],[#Data],[Diabetes Status]],"Not Found",0)</f>
        <v>Diabetes</v>
      </c>
      <c r="L57" cm="1">
        <f t="array" ref="L57">_xlfn.XLOOKUP($A57,Hospitalisation_table[[#All],[Customer ID]],Hospitalisation_table[[#All],[Customer Age]],"Not Found",0)</f>
        <v>55</v>
      </c>
      <c r="M57" t="str" cm="1">
        <f t="array" ref="M57">_xlfn.XLOOKUP($A57,Hospitalisation_table[[#All],[Customer ID]],Hospitalisation_table[[#All],[Date of Birth]],"Not Found",0)</f>
        <v>5-Oct-1967</v>
      </c>
      <c r="N57" s="22" cm="1">
        <f t="array" ref="N57">_xlfn.XLOOKUP($A57,Hospitalisation_table[[#All],[Customer ID]],Hospitalisation_table[[#All],[charges]],"Not Found",0)</f>
        <v>10713.64</v>
      </c>
      <c r="O57" t="str" cm="1">
        <f t="array" ref="O57">_xlfn.XLOOKUP($A57,Hospitalisation_table[[#All],[Customer ID]],Hospitalisation_table[[#All],[Hospital tier_Updated]],"Not Found",0)</f>
        <v>tier - 3</v>
      </c>
      <c r="P57" t="str" cm="1">
        <f t="array" ref="P57">_xlfn.XLOOKUP($A57,Hospitalisation_table[[#All],[Customer ID]],Hospitalisation_table[[#All],[City tier_updated]],"Not Found",0)</f>
        <v>tier - 3</v>
      </c>
      <c r="Q57" t="str" cm="1">
        <f t="array" ref="Q57">_xlfn.XLOOKUP($A57,Hospitalisation_table[[#All],[Customer ID]],Hospitalisation_table[[#All],[State ID Updated]],"Not Found",0)</f>
        <v>R1011</v>
      </c>
    </row>
    <row r="58" spans="1:17" x14ac:dyDescent="0.3">
      <c r="A58" s="13" t="s">
        <v>1322</v>
      </c>
      <c r="B58" t="str" cm="1">
        <f t="array" ref="B58">_xlfn.XLOOKUP($A58,CustomersName[[#All],[Customer ID]],CustomersName[[#All],[First Name]],"Not Found",0)</f>
        <v>Alexandra</v>
      </c>
      <c r="C58" cm="1">
        <f t="array" ref="C58">_xlfn.XLOOKUP($A58,MedExam_Table[[#Headers],[#Data],[Customer ID]],MedExam_Table[[#Headers],[#Data],[BMI]],"Not Found",0)</f>
        <v>30.5</v>
      </c>
      <c r="D58" cm="1">
        <f t="array" ref="D58">_xlfn.XLOOKUP($A58,MedExam_Table[[#Headers],[#Data],[Customer ID]],MedExam_Table[[#Headers],[#Data],[HBA1C]],"Not Found",0)</f>
        <v>11.94</v>
      </c>
      <c r="E58" t="str" cm="1">
        <f t="array" ref="E58">_xlfn.XLOOKUP($A58,MedExam_Table[[#Headers],[#Data],[Customer ID]],MedExam_Table[[#Headers],[#Data],[Heart Issues Updated]],"Not Found",0)</f>
        <v>Yes</v>
      </c>
      <c r="F58" t="str" cm="1">
        <f t="array" ref="F58">_xlfn.XLOOKUP($A58,MedExam_Table[[#Headers],[#Data],[Customer ID]],MedExam_Table[[#Headers],[#Data],[Any Transplants Update]],"Not Found",0)</f>
        <v>No</v>
      </c>
      <c r="G58" t="str" cm="1">
        <f t="array" ref="G58">_xlfn.XLOOKUP($A58,MedExam_Table[[#Headers],[#Data],[Customer ID]],MedExam_Table[[#Headers],[#Data],[Cancer history]],"Not Found",0)</f>
        <v>No</v>
      </c>
      <c r="H58" cm="1">
        <f t="array" ref="H58">_xlfn.XLOOKUP($A58,MedExam_Table[[#Headers],[#Data],[Customer ID]],MedExam_Table[[#Headers],[#Data],[NumberOfMajorSurgeries_updated]],"Not Found",0)</f>
        <v>0</v>
      </c>
      <c r="I58" t="str" cm="1">
        <f t="array" ref="I58">_xlfn.XLOOKUP($A58,MedExam_Table[[#Headers],[#Data],[Customer ID]],MedExam_Table[[#Headers],[#Data],[Smoker Updated]],"Not Found",0)</f>
        <v>No</v>
      </c>
      <c r="J58" t="str" cm="1">
        <f t="array" ref="J58">_xlfn.XLOOKUP($A58,MedExam_Table[[#Headers],[#Data],[Customer ID]],MedExam_Table[[#Headers],[#Data],[Weight Status]],"Not Found",0)</f>
        <v>Obesity</v>
      </c>
      <c r="K58" t="str" cm="1">
        <f t="array" ref="K58">_xlfn.XLOOKUP($A58,MedExam_Table[[#Headers],[#Data],[Customer ID]],MedExam_Table[[#Headers],[#Data],[Diabetes Status]],"Not Found",0)</f>
        <v>Diabetes</v>
      </c>
      <c r="L58" cm="1">
        <f t="array" ref="L58">_xlfn.XLOOKUP($A58,Hospitalisation_table[[#All],[Customer ID]],Hospitalisation_table[[#All],[Customer Age]],"Not Found",0)</f>
        <v>55</v>
      </c>
      <c r="M58" t="str" cm="1">
        <f t="array" ref="M58">_xlfn.XLOOKUP($A58,Hospitalisation_table[[#All],[Customer ID]],Hospitalisation_table[[#All],[Date of Birth]],"Not Found",0)</f>
        <v>30-Jul-1967</v>
      </c>
      <c r="N58" s="22" cm="1">
        <f t="array" ref="N58">_xlfn.XLOOKUP($A58,Hospitalisation_table[[#All],[Customer ID]],Hospitalisation_table[[#All],[charges]],"Not Found",0)</f>
        <v>10704.47</v>
      </c>
      <c r="O58" t="str" cm="1">
        <f t="array" ref="O58">_xlfn.XLOOKUP($A58,Hospitalisation_table[[#All],[Customer ID]],Hospitalisation_table[[#All],[Hospital tier_Updated]],"Not Found",0)</f>
        <v>tier - 3</v>
      </c>
      <c r="P58" t="str" cm="1">
        <f t="array" ref="P58">_xlfn.XLOOKUP($A58,Hospitalisation_table[[#All],[Customer ID]],Hospitalisation_table[[#All],[City tier_updated]],"Not Found",0)</f>
        <v>tier - 2</v>
      </c>
      <c r="Q58" t="str" cm="1">
        <f t="array" ref="Q58">_xlfn.XLOOKUP($A58,Hospitalisation_table[[#All],[Customer ID]],Hospitalisation_table[[#All],[State ID Updated]],"Not Found",0)</f>
        <v>R1011</v>
      </c>
    </row>
    <row r="59" spans="1:17" x14ac:dyDescent="0.3">
      <c r="A59" s="14" t="s">
        <v>2268</v>
      </c>
      <c r="B59" t="str" cm="1">
        <f t="array" ref="B59">_xlfn.XLOOKUP($A59,CustomersName[[#All],[Customer ID]],CustomersName[[#All],[First Name]],"Not Found",0)</f>
        <v>Gedion</v>
      </c>
      <c r="C59" cm="1">
        <f t="array" ref="C59">_xlfn.XLOOKUP($A59,MedExam_Table[[#Headers],[#Data],[Customer ID]],MedExam_Table[[#Headers],[#Data],[BMI]],"Not Found",0)</f>
        <v>35.299999999999997</v>
      </c>
      <c r="D59" cm="1">
        <f t="array" ref="D59">_xlfn.XLOOKUP($A59,MedExam_Table[[#Headers],[#Data],[Customer ID]],MedExam_Table[[#Headers],[#Data],[HBA1C]],"Not Found",0)</f>
        <v>5.82</v>
      </c>
      <c r="E59" t="str" cm="1">
        <f t="array" ref="E59">_xlfn.XLOOKUP($A59,MedExam_Table[[#Headers],[#Data],[Customer ID]],MedExam_Table[[#Headers],[#Data],[Heart Issues Updated]],"Not Found",0)</f>
        <v>Yes</v>
      </c>
      <c r="F59" t="str" cm="1">
        <f t="array" ref="F59">_xlfn.XLOOKUP($A59,MedExam_Table[[#Headers],[#Data],[Customer ID]],MedExam_Table[[#Headers],[#Data],[Any Transplants Update]],"Not Found",0)</f>
        <v>No</v>
      </c>
      <c r="G59" t="str" cm="1">
        <f t="array" ref="G59">_xlfn.XLOOKUP($A59,MedExam_Table[[#Headers],[#Data],[Customer ID]],MedExam_Table[[#Headers],[#Data],[Cancer history]],"Not Found",0)</f>
        <v>Yes</v>
      </c>
      <c r="H59" cm="1">
        <f t="array" ref="H59">_xlfn.XLOOKUP($A59,MedExam_Table[[#Headers],[#Data],[Customer ID]],MedExam_Table[[#Headers],[#Data],[NumberOfMajorSurgeries_updated]],"Not Found",0)</f>
        <v>1</v>
      </c>
      <c r="I59" t="str" cm="1">
        <f t="array" ref="I59">_xlfn.XLOOKUP($A59,MedExam_Table[[#Headers],[#Data],[Customer ID]],MedExam_Table[[#Headers],[#Data],[Smoker Updated]],"Not Found",0)</f>
        <v>Yes</v>
      </c>
      <c r="J59" t="str" cm="1">
        <f t="array" ref="J59">_xlfn.XLOOKUP($A59,MedExam_Table[[#Headers],[#Data],[Customer ID]],MedExam_Table[[#Headers],[#Data],[Weight Status]],"Not Found",0)</f>
        <v>Obesity</v>
      </c>
      <c r="K59" t="str" cm="1">
        <f t="array" ref="K59">_xlfn.XLOOKUP($A59,MedExam_Table[[#Headers],[#Data],[Customer ID]],MedExam_Table[[#Headers],[#Data],[Diabetes Status]],"Not Found",0)</f>
        <v>Prediabetes</v>
      </c>
      <c r="L59" cm="1">
        <f t="array" ref="L59">_xlfn.XLOOKUP($A59,Hospitalisation_table[[#All],[Customer ID]],Hospitalisation_table[[#All],[Customer Age]],"Not Found",0)</f>
        <v>39</v>
      </c>
      <c r="M59" t="str" cm="1">
        <f t="array" ref="M59">_xlfn.XLOOKUP($A59,Hospitalisation_table[[#All],[Customer ID]],Hospitalisation_table[[#All],[Date of Birth]],"Not Found",0)</f>
        <v>14-Oct-1983</v>
      </c>
      <c r="N59" s="22" cm="1">
        <f t="array" ref="N59">_xlfn.XLOOKUP($A59,Hospitalisation_table[[#All],[Customer ID]],Hospitalisation_table[[#All],[charges]],"Not Found",0)</f>
        <v>40103.89</v>
      </c>
      <c r="O59" t="str" cm="1">
        <f t="array" ref="O59">_xlfn.XLOOKUP($A59,Hospitalisation_table[[#All],[Customer ID]],Hospitalisation_table[[#All],[Hospital tier_Updated]],"Not Found",0)</f>
        <v>tier - 1</v>
      </c>
      <c r="P59" t="str" cm="1">
        <f t="array" ref="P59">_xlfn.XLOOKUP($A59,Hospitalisation_table[[#All],[Customer ID]],Hospitalisation_table[[#All],[City tier_updated]],"Not Found",0)</f>
        <v>tier - 2</v>
      </c>
      <c r="Q59" t="str" cm="1">
        <f t="array" ref="Q59">_xlfn.XLOOKUP($A59,Hospitalisation_table[[#All],[Customer ID]],Hospitalisation_table[[#All],[State ID Updated]],"Not Found",0)</f>
        <v>R1011</v>
      </c>
    </row>
    <row r="60" spans="1:17" x14ac:dyDescent="0.3">
      <c r="A60" s="13" t="s">
        <v>1321</v>
      </c>
      <c r="B60" t="str" cm="1">
        <f t="array" ref="B60">_xlfn.XLOOKUP($A60,CustomersName[[#All],[Customer ID]],CustomersName[[#All],[First Name]],"Not Found",0)</f>
        <v>Tiffany</v>
      </c>
      <c r="C60" cm="1">
        <f t="array" ref="C60">_xlfn.XLOOKUP($A60,MedExam_Table[[#Headers],[#Data],[Customer ID]],MedExam_Table[[#Headers],[#Data],[BMI]],"Not Found",0)</f>
        <v>28.16</v>
      </c>
      <c r="D60" cm="1">
        <f t="array" ref="D60">_xlfn.XLOOKUP($A60,MedExam_Table[[#Headers],[#Data],[Customer ID]],MedExam_Table[[#Headers],[#Data],[HBA1C]],"Not Found",0)</f>
        <v>5.56</v>
      </c>
      <c r="E60" t="str" cm="1">
        <f t="array" ref="E60">_xlfn.XLOOKUP($A60,MedExam_Table[[#Headers],[#Data],[Customer ID]],MedExam_Table[[#Headers],[#Data],[Heart Issues Updated]],"Not Found",0)</f>
        <v>No</v>
      </c>
      <c r="F60" t="str" cm="1">
        <f t="array" ref="F60">_xlfn.XLOOKUP($A60,MedExam_Table[[#Headers],[#Data],[Customer ID]],MedExam_Table[[#Headers],[#Data],[Any Transplants Update]],"Not Found",0)</f>
        <v>No</v>
      </c>
      <c r="G60" t="str" cm="1">
        <f t="array" ref="G60">_xlfn.XLOOKUP($A60,MedExam_Table[[#Headers],[#Data],[Customer ID]],MedExam_Table[[#Headers],[#Data],[Cancer history]],"Not Found",0)</f>
        <v>No</v>
      </c>
      <c r="H60" cm="1">
        <f t="array" ref="H60">_xlfn.XLOOKUP($A60,MedExam_Table[[#Headers],[#Data],[Customer ID]],MedExam_Table[[#Headers],[#Data],[NumberOfMajorSurgeries_updated]],"Not Found",0)</f>
        <v>2</v>
      </c>
      <c r="I60" t="str" cm="1">
        <f t="array" ref="I60">_xlfn.XLOOKUP($A60,MedExam_Table[[#Headers],[#Data],[Customer ID]],MedExam_Table[[#Headers],[#Data],[Smoker Updated]],"Not Found",0)</f>
        <v>No</v>
      </c>
      <c r="J60" t="str" cm="1">
        <f t="array" ref="J60">_xlfn.XLOOKUP($A60,MedExam_Table[[#Headers],[#Data],[Customer ID]],MedExam_Table[[#Headers],[#Data],[Weight Status]],"Not Found",0)</f>
        <v>OverWeight</v>
      </c>
      <c r="K60" t="str" cm="1">
        <f t="array" ref="K60">_xlfn.XLOOKUP($A60,MedExam_Table[[#Headers],[#Data],[Customer ID]],MedExam_Table[[#Headers],[#Data],[Diabetes Status]],"Not Found",0)</f>
        <v>Normal</v>
      </c>
      <c r="L60" cm="1">
        <f t="array" ref="L60">_xlfn.XLOOKUP($A60,Hospitalisation_table[[#All],[Customer ID]],Hospitalisation_table[[#All],[Customer Age]],"Not Found",0)</f>
        <v>50</v>
      </c>
      <c r="M60" t="str" cm="1">
        <f t="array" ref="M60">_xlfn.XLOOKUP($A60,Hospitalisation_table[[#All],[Customer ID]],Hospitalisation_table[[#All],[Date of Birth]],"Not Found",0)</f>
        <v>24-Oct-1972</v>
      </c>
      <c r="N60" s="22" cm="1">
        <f t="array" ref="N60">_xlfn.XLOOKUP($A60,Hospitalisation_table[[#All],[Customer ID]],Hospitalisation_table[[#All],[charges]],"Not Found",0)</f>
        <v>10702.64</v>
      </c>
      <c r="O60" t="str" cm="1">
        <f t="array" ref="O60">_xlfn.XLOOKUP($A60,Hospitalisation_table[[#All],[Customer ID]],Hospitalisation_table[[#All],[Hospital tier_Updated]],"Not Found",0)</f>
        <v>tier - 3</v>
      </c>
      <c r="P60" t="str" cm="1">
        <f t="array" ref="P60">_xlfn.XLOOKUP($A60,Hospitalisation_table[[#All],[Customer ID]],Hospitalisation_table[[#All],[City tier_updated]],"Not Found",0)</f>
        <v>tier - 3</v>
      </c>
      <c r="Q60" t="str" cm="1">
        <f t="array" ref="Q60">_xlfn.XLOOKUP($A60,Hospitalisation_table[[#All],[Customer ID]],Hospitalisation_table[[#All],[State ID Updated]],"Not Found",0)</f>
        <v>R1013</v>
      </c>
    </row>
    <row r="61" spans="1:17" x14ac:dyDescent="0.3">
      <c r="A61" s="14" t="s">
        <v>1320</v>
      </c>
      <c r="B61" t="str" cm="1">
        <f t="array" ref="B61">_xlfn.XLOOKUP($A61,CustomersName[[#All],[Customer ID]],CustomersName[[#All],[First Name]],"Not Found",0)</f>
        <v>Rebecha J</v>
      </c>
      <c r="C61" cm="1">
        <f t="array" ref="C61">_xlfn.XLOOKUP($A61,MedExam_Table[[#Headers],[#Data],[Customer ID]],MedExam_Table[[#Headers],[#Data],[BMI]],"Not Found",0)</f>
        <v>29.1</v>
      </c>
      <c r="D61" cm="1">
        <f t="array" ref="D61">_xlfn.XLOOKUP($A61,MedExam_Table[[#Headers],[#Data],[Customer ID]],MedExam_Table[[#Headers],[#Data],[HBA1C]],"Not Found",0)</f>
        <v>5.64</v>
      </c>
      <c r="E61" t="str" cm="1">
        <f t="array" ref="E61">_xlfn.XLOOKUP($A61,MedExam_Table[[#Headers],[#Data],[Customer ID]],MedExam_Table[[#Headers],[#Data],[Heart Issues Updated]],"Not Found",0)</f>
        <v>Yes</v>
      </c>
      <c r="F61" t="str" cm="1">
        <f t="array" ref="F61">_xlfn.XLOOKUP($A61,MedExam_Table[[#Headers],[#Data],[Customer ID]],MedExam_Table[[#Headers],[#Data],[Any Transplants Update]],"Not Found",0)</f>
        <v>No</v>
      </c>
      <c r="G61" t="str" cm="1">
        <f t="array" ref="G61">_xlfn.XLOOKUP($A61,MedExam_Table[[#Headers],[#Data],[Customer ID]],MedExam_Table[[#Headers],[#Data],[Cancer history]],"Not Found",0)</f>
        <v>No</v>
      </c>
      <c r="H61" cm="1">
        <f t="array" ref="H61">_xlfn.XLOOKUP($A61,MedExam_Table[[#Headers],[#Data],[Customer ID]],MedExam_Table[[#Headers],[#Data],[NumberOfMajorSurgeries_updated]],"Not Found",0)</f>
        <v>0</v>
      </c>
      <c r="I61" t="str" cm="1">
        <f t="array" ref="I61">_xlfn.XLOOKUP($A61,MedExam_Table[[#Headers],[#Data],[Customer ID]],MedExam_Table[[#Headers],[#Data],[Smoker Updated]],"Not Found",0)</f>
        <v>No</v>
      </c>
      <c r="J61" t="str" cm="1">
        <f t="array" ref="J61">_xlfn.XLOOKUP($A61,MedExam_Table[[#Headers],[#Data],[Customer ID]],MedExam_Table[[#Headers],[#Data],[Weight Status]],"Not Found",0)</f>
        <v>OverWeight</v>
      </c>
      <c r="K61" t="str" cm="1">
        <f t="array" ref="K61">_xlfn.XLOOKUP($A61,MedExam_Table[[#Headers],[#Data],[Customer ID]],MedExam_Table[[#Headers],[#Data],[Diabetes Status]],"Not Found",0)</f>
        <v>Normal</v>
      </c>
      <c r="L61" cm="1">
        <f t="array" ref="L61">_xlfn.XLOOKUP($A61,Hospitalisation_table[[#All],[Customer ID]],Hospitalisation_table[[#All],[Customer Age]],"Not Found",0)</f>
        <v>46</v>
      </c>
      <c r="M61" t="str" cm="1">
        <f t="array" ref="M61">_xlfn.XLOOKUP($A61,Hospitalisation_table[[#All],[Customer ID]],Hospitalisation_table[[#All],[Date of Birth]],"Not Found",0)</f>
        <v>30-Sep-1976</v>
      </c>
      <c r="N61" s="22" cm="1">
        <f t="array" ref="N61">_xlfn.XLOOKUP($A61,Hospitalisation_table[[#All],[Customer ID]],Hospitalisation_table[[#All],[charges]],"Not Found",0)</f>
        <v>10698.38</v>
      </c>
      <c r="O61" t="str" cm="1">
        <f t="array" ref="O61">_xlfn.XLOOKUP($A61,Hospitalisation_table[[#All],[Customer ID]],Hospitalisation_table[[#All],[Hospital tier_Updated]],"Not Found",0)</f>
        <v>tier - 3</v>
      </c>
      <c r="P61" t="str" cm="1">
        <f t="array" ref="P61">_xlfn.XLOOKUP($A61,Hospitalisation_table[[#All],[Customer ID]],Hospitalisation_table[[#All],[City tier_updated]],"Not Found",0)</f>
        <v>tier - 1</v>
      </c>
      <c r="Q61" t="str" cm="1">
        <f t="array" ref="Q61">_xlfn.XLOOKUP($A61,Hospitalisation_table[[#All],[Customer ID]],Hospitalisation_table[[#All],[State ID Updated]],"Not Found",0)</f>
        <v>R1025</v>
      </c>
    </row>
    <row r="62" spans="1:17" x14ac:dyDescent="0.3">
      <c r="A62" s="13" t="s">
        <v>1319</v>
      </c>
      <c r="B62" t="str" cm="1">
        <f t="array" ref="B62">_xlfn.XLOOKUP($A62,CustomersName[[#All],[Customer ID]],CustomersName[[#All],[First Name]],"Not Found",0)</f>
        <v>Austih T.</v>
      </c>
      <c r="C62" cm="1">
        <f t="array" ref="C62">_xlfn.XLOOKUP($A62,MedExam_Table[[#Headers],[#Data],[Customer ID]],MedExam_Table[[#Headers],[#Data],[BMI]],"Not Found",0)</f>
        <v>30.22</v>
      </c>
      <c r="D62" cm="1">
        <f t="array" ref="D62">_xlfn.XLOOKUP($A62,MedExam_Table[[#Headers],[#Data],[Customer ID]],MedExam_Table[[#Headers],[#Data],[HBA1C]],"Not Found",0)</f>
        <v>4.6500000000000004</v>
      </c>
      <c r="E62" t="str" cm="1">
        <f t="array" ref="E62">_xlfn.XLOOKUP($A62,MedExam_Table[[#Headers],[#Data],[Customer ID]],MedExam_Table[[#Headers],[#Data],[Heart Issues Updated]],"Not Found",0)</f>
        <v>No</v>
      </c>
      <c r="F62" t="str" cm="1">
        <f t="array" ref="F62">_xlfn.XLOOKUP($A62,MedExam_Table[[#Headers],[#Data],[Customer ID]],MedExam_Table[[#Headers],[#Data],[Any Transplants Update]],"Not Found",0)</f>
        <v>No</v>
      </c>
      <c r="G62" t="str" cm="1">
        <f t="array" ref="G62">_xlfn.XLOOKUP($A62,MedExam_Table[[#Headers],[#Data],[Customer ID]],MedExam_Table[[#Headers],[#Data],[Cancer history]],"Not Found",0)</f>
        <v>No</v>
      </c>
      <c r="H62" cm="1">
        <f t="array" ref="H62">_xlfn.XLOOKUP($A62,MedExam_Table[[#Headers],[#Data],[Customer ID]],MedExam_Table[[#Headers],[#Data],[NumberOfMajorSurgeries_updated]],"Not Found",0)</f>
        <v>0</v>
      </c>
      <c r="I62" t="str" cm="1">
        <f t="array" ref="I62">_xlfn.XLOOKUP($A62,MedExam_Table[[#Headers],[#Data],[Customer ID]],MedExam_Table[[#Headers],[#Data],[Smoker Updated]],"Not Found",0)</f>
        <v>No</v>
      </c>
      <c r="J62" t="str" cm="1">
        <f t="array" ref="J62">_xlfn.XLOOKUP($A62,MedExam_Table[[#Headers],[#Data],[Customer ID]],MedExam_Table[[#Headers],[#Data],[Weight Status]],"Not Found",0)</f>
        <v>Obesity</v>
      </c>
      <c r="K62" t="str" cm="1">
        <f t="array" ref="K62">_xlfn.XLOOKUP($A62,MedExam_Table[[#Headers],[#Data],[Customer ID]],MedExam_Table[[#Headers],[#Data],[Diabetes Status]],"Not Found",0)</f>
        <v>Normal</v>
      </c>
      <c r="L62" cm="1">
        <f t="array" ref="L62">_xlfn.XLOOKUP($A62,Hospitalisation_table[[#All],[Customer ID]],Hospitalisation_table[[#All],[Customer Age]],"Not Found",0)</f>
        <v>45</v>
      </c>
      <c r="M62" t="str" cm="1">
        <f t="array" ref="M62">_xlfn.XLOOKUP($A62,Hospitalisation_table[[#All],[Customer ID]],Hospitalisation_table[[#All],[Date of Birth]],"Not Found",0)</f>
        <v>2-Aug-1977</v>
      </c>
      <c r="N62" s="22" cm="1">
        <f t="array" ref="N62">_xlfn.XLOOKUP($A62,Hospitalisation_table[[#All],[Customer ID]],Hospitalisation_table[[#All],[charges]],"Not Found",0)</f>
        <v>10690.11</v>
      </c>
      <c r="O62" t="str" cm="1">
        <f t="array" ref="O62">_xlfn.XLOOKUP($A62,Hospitalisation_table[[#All],[Customer ID]],Hospitalisation_table[[#All],[Hospital tier_Updated]],"Not Found",0)</f>
        <v>tier - 3</v>
      </c>
      <c r="P62" t="str" cm="1">
        <f t="array" ref="P62">_xlfn.XLOOKUP($A62,Hospitalisation_table[[#All],[Customer ID]],Hospitalisation_table[[#All],[City tier_updated]],"Not Found",0)</f>
        <v>tier - 2</v>
      </c>
      <c r="Q62" t="str" cm="1">
        <f t="array" ref="Q62">_xlfn.XLOOKUP($A62,Hospitalisation_table[[#All],[Customer ID]],Hospitalisation_table[[#All],[State ID Updated]],"Not Found",0)</f>
        <v>R1021</v>
      </c>
    </row>
    <row r="63" spans="1:17" x14ac:dyDescent="0.3">
      <c r="A63" s="14" t="s">
        <v>1318</v>
      </c>
      <c r="B63" t="str" cm="1">
        <f t="array" ref="B63">_xlfn.XLOOKUP($A63,CustomersName[[#All],[Customer ID]],CustomersName[[#All],[First Name]],"Not Found",0)</f>
        <v>Jamih T</v>
      </c>
      <c r="C63" cm="1">
        <f t="array" ref="C63">_xlfn.XLOOKUP($A63,MedExam_Table[[#Headers],[#Data],[Customer ID]],MedExam_Table[[#Headers],[#Data],[BMI]],"Not Found",0)</f>
        <v>24.29</v>
      </c>
      <c r="D63" cm="1">
        <f t="array" ref="D63">_xlfn.XLOOKUP($A63,MedExam_Table[[#Headers],[#Data],[Customer ID]],MedExam_Table[[#Headers],[#Data],[HBA1C]],"Not Found",0)</f>
        <v>9.0500000000000007</v>
      </c>
      <c r="E63" t="str" cm="1">
        <f t="array" ref="E63">_xlfn.XLOOKUP($A63,MedExam_Table[[#Headers],[#Data],[Customer ID]],MedExam_Table[[#Headers],[#Data],[Heart Issues Updated]],"Not Found",0)</f>
        <v>No</v>
      </c>
      <c r="F63" t="str" cm="1">
        <f t="array" ref="F63">_xlfn.XLOOKUP($A63,MedExam_Table[[#Headers],[#Data],[Customer ID]],MedExam_Table[[#Headers],[#Data],[Any Transplants Update]],"Not Found",0)</f>
        <v>No</v>
      </c>
      <c r="G63" t="str" cm="1">
        <f t="array" ref="G63">_xlfn.XLOOKUP($A63,MedExam_Table[[#Headers],[#Data],[Customer ID]],MedExam_Table[[#Headers],[#Data],[Cancer history]],"Not Found",0)</f>
        <v>No</v>
      </c>
      <c r="H63" cm="1">
        <f t="array" ref="H63">_xlfn.XLOOKUP($A63,MedExam_Table[[#Headers],[#Data],[Customer ID]],MedExam_Table[[#Headers],[#Data],[NumberOfMajorSurgeries_updated]],"Not Found",0)</f>
        <v>0</v>
      </c>
      <c r="I63" t="str" cm="1">
        <f t="array" ref="I63">_xlfn.XLOOKUP($A63,MedExam_Table[[#Headers],[#Data],[Customer ID]],MedExam_Table[[#Headers],[#Data],[Smoker Updated]],"Not Found",0)</f>
        <v>No</v>
      </c>
      <c r="J63" t="str" cm="1">
        <f t="array" ref="J63">_xlfn.XLOOKUP($A63,MedExam_Table[[#Headers],[#Data],[Customer ID]],MedExam_Table[[#Headers],[#Data],[Weight Status]],"Not Found",0)</f>
        <v>NormalWeight</v>
      </c>
      <c r="K63" t="str" cm="1">
        <f t="array" ref="K63">_xlfn.XLOOKUP($A63,MedExam_Table[[#Headers],[#Data],[Customer ID]],MedExam_Table[[#Headers],[#Data],[Diabetes Status]],"Not Found",0)</f>
        <v>Diabetes</v>
      </c>
      <c r="L63" cm="1">
        <f t="array" ref="L63">_xlfn.XLOOKUP($A63,Hospitalisation_table[[#All],[Customer ID]],Hospitalisation_table[[#All],[Customer Age]],"Not Found",0)</f>
        <v>60</v>
      </c>
      <c r="M63" t="str" cm="1">
        <f t="array" ref="M63">_xlfn.XLOOKUP($A63,Hospitalisation_table[[#All],[Customer ID]],Hospitalisation_table[[#All],[Date of Birth]],"Not Found",0)</f>
        <v>7-Sep-1962</v>
      </c>
      <c r="N63" s="22" cm="1">
        <f t="array" ref="N63">_xlfn.XLOOKUP($A63,Hospitalisation_table[[#All],[Customer ID]],Hospitalisation_table[[#All],[charges]],"Not Found",0)</f>
        <v>10676.83</v>
      </c>
      <c r="O63" t="str" cm="1">
        <f t="array" ref="O63">_xlfn.XLOOKUP($A63,Hospitalisation_table[[#All],[Customer ID]],Hospitalisation_table[[#All],[Hospital tier_Updated]],"Not Found",0)</f>
        <v>tier - 3</v>
      </c>
      <c r="P63" t="str" cm="1">
        <f t="array" ref="P63">_xlfn.XLOOKUP($A63,Hospitalisation_table[[#All],[Customer ID]],Hospitalisation_table[[#All],[City tier_updated]],"Not Found",0)</f>
        <v>tier - 3</v>
      </c>
      <c r="Q63" t="str" cm="1">
        <f t="array" ref="Q63">_xlfn.XLOOKUP($A63,Hospitalisation_table[[#All],[Customer ID]],Hospitalisation_table[[#All],[State ID Updated]],"Not Found",0)</f>
        <v>R1013</v>
      </c>
    </row>
    <row r="64" spans="1:17" x14ac:dyDescent="0.3">
      <c r="A64" s="13" t="s">
        <v>1317</v>
      </c>
      <c r="B64" t="str" cm="1">
        <f t="array" ref="B64">_xlfn.XLOOKUP($A64,CustomersName[[#All],[Customer ID]],CustomersName[[#All],[First Name]],"Not Found",0)</f>
        <v>Matthew T.</v>
      </c>
      <c r="C64" cm="1">
        <f t="array" ref="C64">_xlfn.XLOOKUP($A64,MedExam_Table[[#Headers],[#Data],[Customer ID]],MedExam_Table[[#Headers],[#Data],[BMI]],"Not Found",0)</f>
        <v>29.39</v>
      </c>
      <c r="D64" cm="1">
        <f t="array" ref="D64">_xlfn.XLOOKUP($A64,MedExam_Table[[#Headers],[#Data],[Customer ID]],MedExam_Table[[#Headers],[#Data],[HBA1C]],"Not Found",0)</f>
        <v>4.5199999999999996</v>
      </c>
      <c r="E64" t="str" cm="1">
        <f t="array" ref="E64">_xlfn.XLOOKUP($A64,MedExam_Table[[#Headers],[#Data],[Customer ID]],MedExam_Table[[#Headers],[#Data],[Heart Issues Updated]],"Not Found",0)</f>
        <v>Yes</v>
      </c>
      <c r="F64" t="str" cm="1">
        <f t="array" ref="F64">_xlfn.XLOOKUP($A64,MedExam_Table[[#Headers],[#Data],[Customer ID]],MedExam_Table[[#Headers],[#Data],[Any Transplants Update]],"Not Found",0)</f>
        <v>No</v>
      </c>
      <c r="G64" t="str" cm="1">
        <f t="array" ref="G64">_xlfn.XLOOKUP($A64,MedExam_Table[[#Headers],[#Data],[Customer ID]],MedExam_Table[[#Headers],[#Data],[Cancer history]],"Not Found",0)</f>
        <v>No</v>
      </c>
      <c r="H64" cm="1">
        <f t="array" ref="H64">_xlfn.XLOOKUP($A64,MedExam_Table[[#Headers],[#Data],[Customer ID]],MedExam_Table[[#Headers],[#Data],[NumberOfMajorSurgeries_updated]],"Not Found",0)</f>
        <v>0</v>
      </c>
      <c r="I64" t="str" cm="1">
        <f t="array" ref="I64">_xlfn.XLOOKUP($A64,MedExam_Table[[#Headers],[#Data],[Customer ID]],MedExam_Table[[#Headers],[#Data],[Smoker Updated]],"Not Found",0)</f>
        <v>No</v>
      </c>
      <c r="J64" t="str" cm="1">
        <f t="array" ref="J64">_xlfn.XLOOKUP($A64,MedExam_Table[[#Headers],[#Data],[Customer ID]],MedExam_Table[[#Headers],[#Data],[Weight Status]],"Not Found",0)</f>
        <v>OverWeight</v>
      </c>
      <c r="K64" t="str" cm="1">
        <f t="array" ref="K64">_xlfn.XLOOKUP($A64,MedExam_Table[[#Headers],[#Data],[Customer ID]],MedExam_Table[[#Headers],[#Data],[Diabetes Status]],"Not Found",0)</f>
        <v>Normal</v>
      </c>
      <c r="L64" cm="1">
        <f t="array" ref="L64">_xlfn.XLOOKUP($A64,Hospitalisation_table[[#All],[Customer ID]],Hospitalisation_table[[#All],[Customer Age]],"Not Found",0)</f>
        <v>46</v>
      </c>
      <c r="M64" t="str" cm="1">
        <f t="array" ref="M64">_xlfn.XLOOKUP($A64,Hospitalisation_table[[#All],[Customer ID]],Hospitalisation_table[[#All],[Date of Birth]],"Not Found",0)</f>
        <v>22-Nov-1976</v>
      </c>
      <c r="N64" s="22" cm="1">
        <f t="array" ref="N64">_xlfn.XLOOKUP($A64,Hospitalisation_table[[#All],[Customer ID]],Hospitalisation_table[[#All],[charges]],"Not Found",0)</f>
        <v>10665.44</v>
      </c>
      <c r="O64" t="str" cm="1">
        <f t="array" ref="O64">_xlfn.XLOOKUP($A64,Hospitalisation_table[[#All],[Customer ID]],Hospitalisation_table[[#All],[Hospital tier_Updated]],"Not Found",0)</f>
        <v>tier - 3</v>
      </c>
      <c r="P64" t="str" cm="1">
        <f t="array" ref="P64">_xlfn.XLOOKUP($A64,Hospitalisation_table[[#All],[Customer ID]],Hospitalisation_table[[#All],[City tier_updated]],"Not Found",0)</f>
        <v>tier - 2</v>
      </c>
      <c r="Q64" t="str" cm="1">
        <f t="array" ref="Q64">_xlfn.XLOOKUP($A64,Hospitalisation_table[[#All],[Customer ID]],Hospitalisation_table[[#All],[State ID Updated]],"Not Found",0)</f>
        <v>R1021</v>
      </c>
    </row>
    <row r="65" spans="1:17" x14ac:dyDescent="0.3">
      <c r="A65" s="14" t="s">
        <v>1316</v>
      </c>
      <c r="B65" t="str" cm="1">
        <f t="array" ref="B65">_xlfn.XLOOKUP($A65,CustomersName[[#All],[Customer ID]],CustomersName[[#All],[First Name]],"Not Found",0)</f>
        <v>Emily</v>
      </c>
      <c r="C65" cm="1">
        <f t="array" ref="C65">_xlfn.XLOOKUP($A65,MedExam_Table[[#Headers],[#Data],[Customer ID]],MedExam_Table[[#Headers],[#Data],[BMI]],"Not Found",0)</f>
        <v>25.66</v>
      </c>
      <c r="D65" cm="1">
        <f t="array" ref="D65">_xlfn.XLOOKUP($A65,MedExam_Table[[#Headers],[#Data],[Customer ID]],MedExam_Table[[#Headers],[#Data],[HBA1C]],"Not Found",0)</f>
        <v>4.62</v>
      </c>
      <c r="E65" t="str" cm="1">
        <f t="array" ref="E65">_xlfn.XLOOKUP($A65,MedExam_Table[[#Headers],[#Data],[Customer ID]],MedExam_Table[[#Headers],[#Data],[Heart Issues Updated]],"Not Found",0)</f>
        <v>Yes</v>
      </c>
      <c r="F65" t="str" cm="1">
        <f t="array" ref="F65">_xlfn.XLOOKUP($A65,MedExam_Table[[#Headers],[#Data],[Customer ID]],MedExam_Table[[#Headers],[#Data],[Any Transplants Update]],"Not Found",0)</f>
        <v>No</v>
      </c>
      <c r="G65" t="str" cm="1">
        <f t="array" ref="G65">_xlfn.XLOOKUP($A65,MedExam_Table[[#Headers],[#Data],[Customer ID]],MedExam_Table[[#Headers],[#Data],[Cancer history]],"Not Found",0)</f>
        <v>No</v>
      </c>
      <c r="H65" cm="1">
        <f t="array" ref="H65">_xlfn.XLOOKUP($A65,MedExam_Table[[#Headers],[#Data],[Customer ID]],MedExam_Table[[#Headers],[#Data],[NumberOfMajorSurgeries_updated]],"Not Found",0)</f>
        <v>1</v>
      </c>
      <c r="I65" t="str" cm="1">
        <f t="array" ref="I65">_xlfn.XLOOKUP($A65,MedExam_Table[[#Headers],[#Data],[Customer ID]],MedExam_Table[[#Headers],[#Data],[Smoker Updated]],"Not Found",0)</f>
        <v>No</v>
      </c>
      <c r="J65" t="str" cm="1">
        <f t="array" ref="J65">_xlfn.XLOOKUP($A65,MedExam_Table[[#Headers],[#Data],[Customer ID]],MedExam_Table[[#Headers],[#Data],[Weight Status]],"Not Found",0)</f>
        <v>OverWeight</v>
      </c>
      <c r="K65" t="str" cm="1">
        <f t="array" ref="K65">_xlfn.XLOOKUP($A65,MedExam_Table[[#Headers],[#Data],[Customer ID]],MedExam_Table[[#Headers],[#Data],[Diabetes Status]],"Not Found",0)</f>
        <v>Normal</v>
      </c>
      <c r="L65" cm="1">
        <f t="array" ref="L65">_xlfn.XLOOKUP($A65,Hospitalisation_table[[#All],[Customer ID]],Hospitalisation_table[[#All],[Customer Age]],"Not Found",0)</f>
        <v>58</v>
      </c>
      <c r="M65" t="str" cm="1">
        <f t="array" ref="M65">_xlfn.XLOOKUP($A65,Hospitalisation_table[[#All],[Customer ID]],Hospitalisation_table[[#All],[Date of Birth]],"Not Found",0)</f>
        <v>8-Aug-1964</v>
      </c>
      <c r="N65" s="22" cm="1">
        <f t="array" ref="N65">_xlfn.XLOOKUP($A65,Hospitalisation_table[[#All],[Customer ID]],Hospitalisation_table[[#All],[charges]],"Not Found",0)</f>
        <v>10627.81</v>
      </c>
      <c r="O65" t="str" cm="1">
        <f t="array" ref="O65">_xlfn.XLOOKUP($A65,Hospitalisation_table[[#All],[Customer ID]],Hospitalisation_table[[#All],[Hospital tier_Updated]],"Not Found",0)</f>
        <v>tier - 3</v>
      </c>
      <c r="P65" t="str" cm="1">
        <f t="array" ref="P65">_xlfn.XLOOKUP($A65,Hospitalisation_table[[#All],[Customer ID]],Hospitalisation_table[[#All],[City tier_updated]],"Not Found",0)</f>
        <v>tier - 3</v>
      </c>
      <c r="Q65" t="str" cm="1">
        <f t="array" ref="Q65">_xlfn.XLOOKUP($A65,Hospitalisation_table[[#All],[Customer ID]],Hospitalisation_table[[#All],[State ID Updated]],"Not Found",0)</f>
        <v>R1013</v>
      </c>
    </row>
    <row r="66" spans="1:17" x14ac:dyDescent="0.3">
      <c r="A66" s="13" t="s">
        <v>1315</v>
      </c>
      <c r="B66" t="str" cm="1">
        <f t="array" ref="B66">_xlfn.XLOOKUP($A66,CustomersName[[#All],[Customer ID]],CustomersName[[#All],[First Name]],"Not Found",0)</f>
        <v>Gillian</v>
      </c>
      <c r="C66" cm="1">
        <f t="array" ref="C66">_xlfn.XLOOKUP($A66,MedExam_Table[[#Headers],[#Data],[Customer ID]],MedExam_Table[[#Headers],[#Data],[BMI]],"Not Found",0)</f>
        <v>39.11</v>
      </c>
      <c r="D66" cm="1">
        <f t="array" ref="D66">_xlfn.XLOOKUP($A66,MedExam_Table[[#Headers],[#Data],[Customer ID]],MedExam_Table[[#Headers],[#Data],[HBA1C]],"Not Found",0)</f>
        <v>5.87</v>
      </c>
      <c r="E66" t="str" cm="1">
        <f t="array" ref="E66">_xlfn.XLOOKUP($A66,MedExam_Table[[#Headers],[#Data],[Customer ID]],MedExam_Table[[#Headers],[#Data],[Heart Issues Updated]],"Not Found",0)</f>
        <v>No</v>
      </c>
      <c r="F66" t="str" cm="1">
        <f t="array" ref="F66">_xlfn.XLOOKUP($A66,MedExam_Table[[#Headers],[#Data],[Customer ID]],MedExam_Table[[#Headers],[#Data],[Any Transplants Update]],"Not Found",0)</f>
        <v>No</v>
      </c>
      <c r="G66" t="str" cm="1">
        <f t="array" ref="G66">_xlfn.XLOOKUP($A66,MedExam_Table[[#Headers],[#Data],[Customer ID]],MedExam_Table[[#Headers],[#Data],[Cancer history]],"Not Found",0)</f>
        <v>No</v>
      </c>
      <c r="H66" cm="1">
        <f t="array" ref="H66">_xlfn.XLOOKUP($A66,MedExam_Table[[#Headers],[#Data],[Customer ID]],MedExam_Table[[#Headers],[#Data],[NumberOfMajorSurgeries_updated]],"Not Found",0)</f>
        <v>0</v>
      </c>
      <c r="I66" t="str" cm="1">
        <f t="array" ref="I66">_xlfn.XLOOKUP($A66,MedExam_Table[[#Headers],[#Data],[Customer ID]],MedExam_Table[[#Headers],[#Data],[Smoker Updated]],"Not Found",0)</f>
        <v>No</v>
      </c>
      <c r="J66" t="str" cm="1">
        <f t="array" ref="J66">_xlfn.XLOOKUP($A66,MedExam_Table[[#Headers],[#Data],[Customer ID]],MedExam_Table[[#Headers],[#Data],[Weight Status]],"Not Found",0)</f>
        <v>Obesity</v>
      </c>
      <c r="K66" t="str" cm="1">
        <f t="array" ref="K66">_xlfn.XLOOKUP($A66,MedExam_Table[[#Headers],[#Data],[Customer ID]],MedExam_Table[[#Headers],[#Data],[Diabetes Status]],"Not Found",0)</f>
        <v>Prediabetes</v>
      </c>
      <c r="L66" cm="1">
        <f t="array" ref="L66">_xlfn.XLOOKUP($A66,Hospitalisation_table[[#All],[Customer ID]],Hospitalisation_table[[#All],[Customer Age]],"Not Found",0)</f>
        <v>32</v>
      </c>
      <c r="M66" t="str" cm="1">
        <f t="array" ref="M66">_xlfn.XLOOKUP($A66,Hospitalisation_table[[#All],[Customer ID]],Hospitalisation_table[[#All],[Date of Birth]],"Not Found",0)</f>
        <v>6-Jul-1990</v>
      </c>
      <c r="N66" s="22" cm="1">
        <f t="array" ref="N66">_xlfn.XLOOKUP($A66,Hospitalisation_table[[#All],[Customer ID]],Hospitalisation_table[[#All],[charges]],"Not Found",0)</f>
        <v>10620.26</v>
      </c>
      <c r="O66" t="str" cm="1">
        <f t="array" ref="O66">_xlfn.XLOOKUP($A66,Hospitalisation_table[[#All],[Customer ID]],Hospitalisation_table[[#All],[Hospital tier_Updated]],"Not Found",0)</f>
        <v>tier - 3</v>
      </c>
      <c r="P66" t="str" cm="1">
        <f t="array" ref="P66">_xlfn.XLOOKUP($A66,Hospitalisation_table[[#All],[Customer ID]],Hospitalisation_table[[#All],[City tier_updated]],"Not Found",0)</f>
        <v>tier - 3</v>
      </c>
      <c r="Q66" t="str" cm="1">
        <f t="array" ref="Q66">_xlfn.XLOOKUP($A66,Hospitalisation_table[[#All],[Customer ID]],Hospitalisation_table[[#All],[State ID Updated]],"Not Found",0)</f>
        <v>R1012</v>
      </c>
    </row>
    <row r="67" spans="1:17" x14ac:dyDescent="0.3">
      <c r="A67" s="14" t="s">
        <v>1314</v>
      </c>
      <c r="B67" t="str" cm="1">
        <f t="array" ref="B67">_xlfn.XLOOKUP($A67,CustomersName[[#All],[Customer ID]],CustomersName[[#All],[First Name]],"Not Found",0)</f>
        <v>hrenn E.</v>
      </c>
      <c r="C67" cm="1">
        <f t="array" ref="C67">_xlfn.XLOOKUP($A67,MedExam_Table[[#Headers],[#Data],[Customer ID]],MedExam_Table[[#Headers],[#Data],[BMI]],"Not Found",0)</f>
        <v>43.78</v>
      </c>
      <c r="D67" cm="1">
        <f t="array" ref="D67">_xlfn.XLOOKUP($A67,MedExam_Table[[#Headers],[#Data],[Customer ID]],MedExam_Table[[#Headers],[#Data],[HBA1C]],"Not Found",0)</f>
        <v>5.71</v>
      </c>
      <c r="E67" t="str" cm="1">
        <f t="array" ref="E67">_xlfn.XLOOKUP($A67,MedExam_Table[[#Headers],[#Data],[Customer ID]],MedExam_Table[[#Headers],[#Data],[Heart Issues Updated]],"Not Found",0)</f>
        <v>No</v>
      </c>
      <c r="F67" t="str" cm="1">
        <f t="array" ref="F67">_xlfn.XLOOKUP($A67,MedExam_Table[[#Headers],[#Data],[Customer ID]],MedExam_Table[[#Headers],[#Data],[Any Transplants Update]],"Not Found",0)</f>
        <v>No</v>
      </c>
      <c r="G67" t="str" cm="1">
        <f t="array" ref="G67">_xlfn.XLOOKUP($A67,MedExam_Table[[#Headers],[#Data],[Customer ID]],MedExam_Table[[#Headers],[#Data],[Cancer history]],"Not Found",0)</f>
        <v>No</v>
      </c>
      <c r="H67" cm="1">
        <f t="array" ref="H67">_xlfn.XLOOKUP($A67,MedExam_Table[[#Headers],[#Data],[Customer ID]],MedExam_Table[[#Headers],[#Data],[NumberOfMajorSurgeries_updated]],"Not Found",0)</f>
        <v>1</v>
      </c>
      <c r="I67" t="str" cm="1">
        <f t="array" ref="I67">_xlfn.XLOOKUP($A67,MedExam_Table[[#Headers],[#Data],[Customer ID]],MedExam_Table[[#Headers],[#Data],[Smoker Updated]],"Not Found",0)</f>
        <v>No</v>
      </c>
      <c r="J67" t="str" cm="1">
        <f t="array" ref="J67">_xlfn.XLOOKUP($A67,MedExam_Table[[#Headers],[#Data],[Customer ID]],MedExam_Table[[#Headers],[#Data],[Weight Status]],"Not Found",0)</f>
        <v>Obesity</v>
      </c>
      <c r="K67" t="str" cm="1">
        <f t="array" ref="K67">_xlfn.XLOOKUP($A67,MedExam_Table[[#Headers],[#Data],[Customer ID]],MedExam_Table[[#Headers],[#Data],[Diabetes Status]],"Not Found",0)</f>
        <v>Prediabetes</v>
      </c>
      <c r="L67" cm="1">
        <f t="array" ref="L67">_xlfn.XLOOKUP($A67,Hospitalisation_table[[#All],[Customer ID]],Hospitalisation_table[[#All],[Customer Age]],"Not Found",0)</f>
        <v>30</v>
      </c>
      <c r="M67" t="str" cm="1">
        <f t="array" ref="M67">_xlfn.XLOOKUP($A67,Hospitalisation_table[[#All],[Customer ID]],Hospitalisation_table[[#All],[Date of Birth]],"Not Found",0)</f>
        <v>23-Jul-1992</v>
      </c>
      <c r="N67" s="22" cm="1">
        <f t="array" ref="N67">_xlfn.XLOOKUP($A67,Hospitalisation_table[[#All],[Customer ID]],Hospitalisation_table[[#All],[charges]],"Not Found",0)</f>
        <v>10617.04</v>
      </c>
      <c r="O67" t="str" cm="1">
        <f t="array" ref="O67">_xlfn.XLOOKUP($A67,Hospitalisation_table[[#All],[Customer ID]],Hospitalisation_table[[#All],[Hospital tier_Updated]],"Not Found",0)</f>
        <v>tier - 3</v>
      </c>
      <c r="P67" t="str" cm="1">
        <f t="array" ref="P67">_xlfn.XLOOKUP($A67,Hospitalisation_table[[#All],[Customer ID]],Hospitalisation_table[[#All],[City tier_updated]],"Not Found",0)</f>
        <v>tier - 3</v>
      </c>
      <c r="Q67" t="str" cm="1">
        <f t="array" ref="Q67">_xlfn.XLOOKUP($A67,Hospitalisation_table[[#All],[Customer ID]],Hospitalisation_table[[#All],[State ID Updated]],"Not Found",0)</f>
        <v>R1026</v>
      </c>
    </row>
    <row r="68" spans="1:17" x14ac:dyDescent="0.3">
      <c r="A68" s="13" t="s">
        <v>1313</v>
      </c>
      <c r="B68" t="str" cm="1">
        <f t="array" ref="B68">_xlfn.XLOOKUP($A68,CustomersName[[#All],[Customer ID]],CustomersName[[#All],[First Name]],"Not Found",0)</f>
        <v>LisahM</v>
      </c>
      <c r="C68" cm="1">
        <f t="array" ref="C68">_xlfn.XLOOKUP($A68,MedExam_Table[[#Headers],[#Data],[Customer ID]],MedExam_Table[[#Headers],[#Data],[BMI]],"Not Found",0)</f>
        <v>24.35</v>
      </c>
      <c r="D68" cm="1">
        <f t="array" ref="D68">_xlfn.XLOOKUP($A68,MedExam_Table[[#Headers],[#Data],[Customer ID]],MedExam_Table[[#Headers],[#Data],[HBA1C]],"Not Found",0)</f>
        <v>9.08</v>
      </c>
      <c r="E68" t="str" cm="1">
        <f t="array" ref="E68">_xlfn.XLOOKUP($A68,MedExam_Table[[#Headers],[#Data],[Customer ID]],MedExam_Table[[#Headers],[#Data],[Heart Issues Updated]],"Not Found",0)</f>
        <v>No</v>
      </c>
      <c r="F68" t="str" cm="1">
        <f t="array" ref="F68">_xlfn.XLOOKUP($A68,MedExam_Table[[#Headers],[#Data],[Customer ID]],MedExam_Table[[#Headers],[#Data],[Any Transplants Update]],"Not Found",0)</f>
        <v>No</v>
      </c>
      <c r="G68" t="str" cm="1">
        <f t="array" ref="G68">_xlfn.XLOOKUP($A68,MedExam_Table[[#Headers],[#Data],[Customer ID]],MedExam_Table[[#Headers],[#Data],[Cancer history]],"Not Found",0)</f>
        <v>No</v>
      </c>
      <c r="H68" cm="1">
        <f t="array" ref="H68">_xlfn.XLOOKUP($A68,MedExam_Table[[#Headers],[#Data],[Customer ID]],MedExam_Table[[#Headers],[#Data],[NumberOfMajorSurgeries_updated]],"Not Found",0)</f>
        <v>0</v>
      </c>
      <c r="I68" t="str" cm="1">
        <f t="array" ref="I68">_xlfn.XLOOKUP($A68,MedExam_Table[[#Headers],[#Data],[Customer ID]],MedExam_Table[[#Headers],[#Data],[Smoker Updated]],"Not Found",0)</f>
        <v>No</v>
      </c>
      <c r="J68" t="str" cm="1">
        <f t="array" ref="J68">_xlfn.XLOOKUP($A68,MedExam_Table[[#Headers],[#Data],[Customer ID]],MedExam_Table[[#Headers],[#Data],[Weight Status]],"Not Found",0)</f>
        <v>NormalWeight</v>
      </c>
      <c r="K68" t="str" cm="1">
        <f t="array" ref="K68">_xlfn.XLOOKUP($A68,MedExam_Table[[#Headers],[#Data],[Customer ID]],MedExam_Table[[#Headers],[#Data],[Diabetes Status]],"Not Found",0)</f>
        <v>Diabetes</v>
      </c>
      <c r="L68" cm="1">
        <f t="array" ref="L68">_xlfn.XLOOKUP($A68,Hospitalisation_table[[#All],[Customer ID]],Hospitalisation_table[[#All],[Customer Age]],"Not Found",0)</f>
        <v>57</v>
      </c>
      <c r="M68" t="str" cm="1">
        <f t="array" ref="M68">_xlfn.XLOOKUP($A68,Hospitalisation_table[[#All],[Customer ID]],Hospitalisation_table[[#All],[Date of Birth]],"Not Found",0)</f>
        <v>27-Jun-1965</v>
      </c>
      <c r="N68" s="22" cm="1">
        <f t="array" ref="N68">_xlfn.XLOOKUP($A68,Hospitalisation_table[[#All],[Customer ID]],Hospitalisation_table[[#All],[charges]],"Not Found",0)</f>
        <v>10608.67</v>
      </c>
      <c r="O68" t="str" cm="1">
        <f t="array" ref="O68">_xlfn.XLOOKUP($A68,Hospitalisation_table[[#All],[Customer ID]],Hospitalisation_table[[#All],[Hospital tier_Updated]],"Not Found",0)</f>
        <v>tier - 3</v>
      </c>
      <c r="P68" t="str" cm="1">
        <f t="array" ref="P68">_xlfn.XLOOKUP($A68,Hospitalisation_table[[#All],[Customer ID]],Hospitalisation_table[[#All],[City tier_updated]],"Not Found",0)</f>
        <v>tier - 3</v>
      </c>
      <c r="Q68" t="str" cm="1">
        <f t="array" ref="Q68">_xlfn.XLOOKUP($A68,Hospitalisation_table[[#All],[Customer ID]],Hospitalisation_table[[#All],[State ID Updated]],"Not Found",0)</f>
        <v>R1012</v>
      </c>
    </row>
    <row r="69" spans="1:17" x14ac:dyDescent="0.3">
      <c r="A69" s="14" t="s">
        <v>1312</v>
      </c>
      <c r="B69" t="str" cm="1">
        <f t="array" ref="B69">_xlfn.XLOOKUP($A69,CustomersName[[#All],[Customer ID]],CustomersName[[#All],[First Name]],"Not Found",0)</f>
        <v>Matt</v>
      </c>
      <c r="C69" cm="1">
        <f t="array" ref="C69">_xlfn.XLOOKUP($A69,MedExam_Table[[#Headers],[#Data],[Customer ID]],MedExam_Table[[#Headers],[#Data],[BMI]],"Not Found",0)</f>
        <v>40.299999999999997</v>
      </c>
      <c r="D69" cm="1">
        <f t="array" ref="D69">_xlfn.XLOOKUP($A69,MedExam_Table[[#Headers],[#Data],[Customer ID]],MedExam_Table[[#Headers],[#Data],[HBA1C]],"Not Found",0)</f>
        <v>5.3</v>
      </c>
      <c r="E69" t="str" cm="1">
        <f t="array" ref="E69">_xlfn.XLOOKUP($A69,MedExam_Table[[#Headers],[#Data],[Customer ID]],MedExam_Table[[#Headers],[#Data],[Heart Issues Updated]],"Not Found",0)</f>
        <v>Yes</v>
      </c>
      <c r="F69" t="str" cm="1">
        <f t="array" ref="F69">_xlfn.XLOOKUP($A69,MedExam_Table[[#Headers],[#Data],[Customer ID]],MedExam_Table[[#Headers],[#Data],[Any Transplants Update]],"Not Found",0)</f>
        <v>No</v>
      </c>
      <c r="G69" t="str" cm="1">
        <f t="array" ref="G69">_xlfn.XLOOKUP($A69,MedExam_Table[[#Headers],[#Data],[Customer ID]],MedExam_Table[[#Headers],[#Data],[Cancer history]],"Not Found",0)</f>
        <v>No</v>
      </c>
      <c r="H69" cm="1">
        <f t="array" ref="H69">_xlfn.XLOOKUP($A69,MedExam_Table[[#Headers],[#Data],[Customer ID]],MedExam_Table[[#Headers],[#Data],[NumberOfMajorSurgeries_updated]],"Not Found",0)</f>
        <v>2</v>
      </c>
      <c r="I69" t="str" cm="1">
        <f t="array" ref="I69">_xlfn.XLOOKUP($A69,MedExam_Table[[#Headers],[#Data],[Customer ID]],MedExam_Table[[#Headers],[#Data],[Smoker Updated]],"Not Found",0)</f>
        <v>No</v>
      </c>
      <c r="J69" t="str" cm="1">
        <f t="array" ref="J69">_xlfn.XLOOKUP($A69,MedExam_Table[[#Headers],[#Data],[Customer ID]],MedExam_Table[[#Headers],[#Data],[Weight Status]],"Not Found",0)</f>
        <v>Obesity</v>
      </c>
      <c r="K69" t="str" cm="1">
        <f t="array" ref="K69">_xlfn.XLOOKUP($A69,MedExam_Table[[#Headers],[#Data],[Customer ID]],MedExam_Table[[#Headers],[#Data],[Diabetes Status]],"Not Found",0)</f>
        <v>Normal</v>
      </c>
      <c r="L69" cm="1">
        <f t="array" ref="L69">_xlfn.XLOOKUP($A69,Hospitalisation_table[[#All],[Customer ID]],Hospitalisation_table[[#All],[Customer Age]],"Not Found",0)</f>
        <v>56</v>
      </c>
      <c r="M69" t="str" cm="1">
        <f t="array" ref="M69">_xlfn.XLOOKUP($A69,Hospitalisation_table[[#All],[Customer ID]],Hospitalisation_table[[#All],[Date of Birth]],"Not Found",0)</f>
        <v>2-Jul-1966</v>
      </c>
      <c r="N69" s="22" cm="1">
        <f t="array" ref="N69">_xlfn.XLOOKUP($A69,Hospitalisation_table[[#All],[Customer ID]],Hospitalisation_table[[#All],[charges]],"Not Found",0)</f>
        <v>10602.39</v>
      </c>
      <c r="O69" t="str" cm="1">
        <f t="array" ref="O69">_xlfn.XLOOKUP($A69,Hospitalisation_table[[#All],[Customer ID]],Hospitalisation_table[[#All],[Hospital tier_Updated]],"Not Found",0)</f>
        <v>tier - 3</v>
      </c>
      <c r="P69" t="str" cm="1">
        <f t="array" ref="P69">_xlfn.XLOOKUP($A69,Hospitalisation_table[[#All],[Customer ID]],Hospitalisation_table[[#All],[City tier_updated]],"Not Found",0)</f>
        <v>tier - 3</v>
      </c>
      <c r="Q69" t="str" cm="1">
        <f t="array" ref="Q69">_xlfn.XLOOKUP($A69,Hospitalisation_table[[#All],[Customer ID]],Hospitalisation_table[[#All],[State ID Updated]],"Not Found",0)</f>
        <v>R1011</v>
      </c>
    </row>
    <row r="70" spans="1:17" x14ac:dyDescent="0.3">
      <c r="A70" s="13" t="s">
        <v>2267</v>
      </c>
      <c r="B70" t="str" cm="1">
        <f t="array" ref="B70">_xlfn.XLOOKUP($A70,CustomersName[[#All],[Customer ID]],CustomersName[[#All],[First Name]],"Not Found",0)</f>
        <v>Mark</v>
      </c>
      <c r="C70" cm="1">
        <f t="array" ref="C70">_xlfn.XLOOKUP($A70,MedExam_Table[[#Headers],[#Data],[Customer ID]],MedExam_Table[[#Headers],[#Data],[BMI]],"Not Found",0)</f>
        <v>43.83</v>
      </c>
      <c r="D70" cm="1">
        <f t="array" ref="D70">_xlfn.XLOOKUP($A70,MedExam_Table[[#Headers],[#Data],[Customer ID]],MedExam_Table[[#Headers],[#Data],[HBA1C]],"Not Found",0)</f>
        <v>6.03</v>
      </c>
      <c r="E70" t="str" cm="1">
        <f t="array" ref="E70">_xlfn.XLOOKUP($A70,MedExam_Table[[#Headers],[#Data],[Customer ID]],MedExam_Table[[#Headers],[#Data],[Heart Issues Updated]],"Not Found",0)</f>
        <v>Yes</v>
      </c>
      <c r="F70" t="str" cm="1">
        <f t="array" ref="F70">_xlfn.XLOOKUP($A70,MedExam_Table[[#Headers],[#Data],[Customer ID]],MedExam_Table[[#Headers],[#Data],[Any Transplants Update]],"Not Found",0)</f>
        <v>No</v>
      </c>
      <c r="G70" t="str" cm="1">
        <f t="array" ref="G70">_xlfn.XLOOKUP($A70,MedExam_Table[[#Headers],[#Data],[Customer ID]],MedExam_Table[[#Headers],[#Data],[Cancer history]],"Not Found",0)</f>
        <v>No</v>
      </c>
      <c r="H70" cm="1">
        <f t="array" ref="H70">_xlfn.XLOOKUP($A70,MedExam_Table[[#Headers],[#Data],[Customer ID]],MedExam_Table[[#Headers],[#Data],[NumberOfMajorSurgeries_updated]],"Not Found",0)</f>
        <v>2</v>
      </c>
      <c r="I70" t="str" cm="1">
        <f t="array" ref="I70">_xlfn.XLOOKUP($A70,MedExam_Table[[#Headers],[#Data],[Customer ID]],MedExam_Table[[#Headers],[#Data],[Smoker Updated]],"Not Found",0)</f>
        <v>Yes</v>
      </c>
      <c r="J70" t="str" cm="1">
        <f t="array" ref="J70">_xlfn.XLOOKUP($A70,MedExam_Table[[#Headers],[#Data],[Customer ID]],MedExam_Table[[#Headers],[#Data],[Weight Status]],"Not Found",0)</f>
        <v>Obesity</v>
      </c>
      <c r="K70" t="str" cm="1">
        <f t="array" ref="K70">_xlfn.XLOOKUP($A70,MedExam_Table[[#Headers],[#Data],[Customer ID]],MedExam_Table[[#Headers],[#Data],[Diabetes Status]],"Not Found",0)</f>
        <v>Prediabetes</v>
      </c>
      <c r="L70" cm="1">
        <f t="array" ref="L70">_xlfn.XLOOKUP($A70,Hospitalisation_table[[#All],[Customer ID]],Hospitalisation_table[[#All],[Customer Age]],"Not Found",0)</f>
        <v>56</v>
      </c>
      <c r="M70" t="str" cm="1">
        <f t="array" ref="M70">_xlfn.XLOOKUP($A70,Hospitalisation_table[[#All],[Customer ID]],Hospitalisation_table[[#All],[Date of Birth]],"Not Found",0)</f>
        <v>12-Aug-1966</v>
      </c>
      <c r="N70" s="22" cm="1">
        <f t="array" ref="N70">_xlfn.XLOOKUP($A70,Hospitalisation_table[[#All],[Customer ID]],Hospitalisation_table[[#All],[charges]],"Not Found",0)</f>
        <v>40069.440000000002</v>
      </c>
      <c r="O70" t="str" cm="1">
        <f t="array" ref="O70">_xlfn.XLOOKUP($A70,Hospitalisation_table[[#All],[Customer ID]],Hospitalisation_table[[#All],[Hospital tier_Updated]],"Not Found",0)</f>
        <v>tier - 1</v>
      </c>
      <c r="P70" t="str" cm="1">
        <f t="array" ref="P70">_xlfn.XLOOKUP($A70,Hospitalisation_table[[#All],[Customer ID]],Hospitalisation_table[[#All],[City tier_updated]],"Not Found",0)</f>
        <v>tier - 3</v>
      </c>
      <c r="Q70" t="str" cm="1">
        <f t="array" ref="Q70">_xlfn.XLOOKUP($A70,Hospitalisation_table[[#All],[Customer ID]],Hospitalisation_table[[#All],[State ID Updated]],"Not Found",0)</f>
        <v>R1011</v>
      </c>
    </row>
    <row r="71" spans="1:17" x14ac:dyDescent="0.3">
      <c r="A71" s="14" t="s">
        <v>1311</v>
      </c>
      <c r="B71" t="str" cm="1">
        <f t="array" ref="B71">_xlfn.XLOOKUP($A71,CustomersName[[#All],[Customer ID]],CustomersName[[#All],[First Name]],"Not Found",0)</f>
        <v>Thomhs A.</v>
      </c>
      <c r="C71" cm="1">
        <f t="array" ref="C71">_xlfn.XLOOKUP($A71,MedExam_Table[[#Headers],[#Data],[Customer ID]],MedExam_Table[[#Headers],[#Data],[BMI]],"Not Found",0)</f>
        <v>32.774999999999999</v>
      </c>
      <c r="D71" cm="1">
        <f t="array" ref="D71">_xlfn.XLOOKUP($A71,MedExam_Table[[#Headers],[#Data],[Customer ID]],MedExam_Table[[#Headers],[#Data],[HBA1C]],"Not Found",0)</f>
        <v>11.76</v>
      </c>
      <c r="E71" t="str" cm="1">
        <f t="array" ref="E71">_xlfn.XLOOKUP($A71,MedExam_Table[[#Headers],[#Data],[Customer ID]],MedExam_Table[[#Headers],[#Data],[Heart Issues Updated]],"Not Found",0)</f>
        <v>Yes</v>
      </c>
      <c r="F71" t="str" cm="1">
        <f t="array" ref="F71">_xlfn.XLOOKUP($A71,MedExam_Table[[#Headers],[#Data],[Customer ID]],MedExam_Table[[#Headers],[#Data],[Any Transplants Update]],"Not Found",0)</f>
        <v>No</v>
      </c>
      <c r="G71" t="str" cm="1">
        <f t="array" ref="G71">_xlfn.XLOOKUP($A71,MedExam_Table[[#Headers],[#Data],[Customer ID]],MedExam_Table[[#Headers],[#Data],[Cancer history]],"Not Found",0)</f>
        <v>No</v>
      </c>
      <c r="H71" cm="1">
        <f t="array" ref="H71">_xlfn.XLOOKUP($A71,MedExam_Table[[#Headers],[#Data],[Customer ID]],MedExam_Table[[#Headers],[#Data],[NumberOfMajorSurgeries_updated]],"Not Found",0)</f>
        <v>0</v>
      </c>
      <c r="I71" t="str" cm="1">
        <f t="array" ref="I71">_xlfn.XLOOKUP($A71,MedExam_Table[[#Headers],[#Data],[Customer ID]],MedExam_Table[[#Headers],[#Data],[Smoker Updated]],"Not Found",0)</f>
        <v>No</v>
      </c>
      <c r="J71" t="str" cm="1">
        <f t="array" ref="J71">_xlfn.XLOOKUP($A71,MedExam_Table[[#Headers],[#Data],[Customer ID]],MedExam_Table[[#Headers],[#Data],[Weight Status]],"Not Found",0)</f>
        <v>Obesity</v>
      </c>
      <c r="K71" t="str" cm="1">
        <f t="array" ref="K71">_xlfn.XLOOKUP($A71,MedExam_Table[[#Headers],[#Data],[Customer ID]],MedExam_Table[[#Headers],[#Data],[Diabetes Status]],"Not Found",0)</f>
        <v>Diabetes</v>
      </c>
      <c r="L71" cm="1">
        <f t="array" ref="L71">_xlfn.XLOOKUP($A71,Hospitalisation_table[[#All],[Customer ID]],Hospitalisation_table[[#All],[Customer Age]],"Not Found",0)</f>
        <v>55</v>
      </c>
      <c r="M71" t="str" cm="1">
        <f t="array" ref="M71">_xlfn.XLOOKUP($A71,Hospitalisation_table[[#All],[Customer ID]],Hospitalisation_table[[#All],[Date of Birth]],"Not Found",0)</f>
        <v>23-Jun-1967</v>
      </c>
      <c r="N71" s="22" cm="1">
        <f t="array" ref="N71">_xlfn.XLOOKUP($A71,Hospitalisation_table[[#All],[Customer ID]],Hospitalisation_table[[#All],[charges]],"Not Found",0)</f>
        <v>10601.63</v>
      </c>
      <c r="O71" t="str" cm="1">
        <f t="array" ref="O71">_xlfn.XLOOKUP($A71,Hospitalisation_table[[#All],[Customer ID]],Hospitalisation_table[[#All],[Hospital tier_Updated]],"Not Found",0)</f>
        <v>tier - 3</v>
      </c>
      <c r="P71" t="str" cm="1">
        <f t="array" ref="P71">_xlfn.XLOOKUP($A71,Hospitalisation_table[[#All],[Customer ID]],Hospitalisation_table[[#All],[City tier_updated]],"Not Found",0)</f>
        <v>tier - 2</v>
      </c>
      <c r="Q71" t="str" cm="1">
        <f t="array" ref="Q71">_xlfn.XLOOKUP($A71,Hospitalisation_table[[#All],[Customer ID]],Hospitalisation_table[[#All],[State ID Updated]],"Not Found",0)</f>
        <v>R1012</v>
      </c>
    </row>
    <row r="72" spans="1:17" x14ac:dyDescent="0.3">
      <c r="A72" s="13" t="s">
        <v>1310</v>
      </c>
      <c r="B72" t="str" cm="1">
        <f t="array" ref="B72">_xlfn.XLOOKUP($A72,CustomersName[[#All],[Customer ID]],CustomersName[[#All],[First Name]],"Not Found",0)</f>
        <v>KhKevin J</v>
      </c>
      <c r="C72" cm="1">
        <f t="array" ref="C72">_xlfn.XLOOKUP($A72,MedExam_Table[[#Headers],[#Data],[Customer ID]],MedExam_Table[[#Headers],[#Data],[BMI]],"Not Found",0)</f>
        <v>39.6</v>
      </c>
      <c r="D72" cm="1">
        <f t="array" ref="D72">_xlfn.XLOOKUP($A72,MedExam_Table[[#Headers],[#Data],[Customer ID]],MedExam_Table[[#Headers],[#Data],[HBA1C]],"Not Found",0)</f>
        <v>5.1100000000000003</v>
      </c>
      <c r="E72" t="str" cm="1">
        <f t="array" ref="E72">_xlfn.XLOOKUP($A72,MedExam_Table[[#Headers],[#Data],[Customer ID]],MedExam_Table[[#Headers],[#Data],[Heart Issues Updated]],"Not Found",0)</f>
        <v>Yes</v>
      </c>
      <c r="F72" t="str" cm="1">
        <f t="array" ref="F72">_xlfn.XLOOKUP($A72,MedExam_Table[[#Headers],[#Data],[Customer ID]],MedExam_Table[[#Headers],[#Data],[Any Transplants Update]],"Not Found",0)</f>
        <v>No</v>
      </c>
      <c r="G72" t="str" cm="1">
        <f t="array" ref="G72">_xlfn.XLOOKUP($A72,MedExam_Table[[#Headers],[#Data],[Customer ID]],MedExam_Table[[#Headers],[#Data],[Cancer history]],"Not Found",0)</f>
        <v>No</v>
      </c>
      <c r="H72" cm="1">
        <f t="array" ref="H72">_xlfn.XLOOKUP($A72,MedExam_Table[[#Headers],[#Data],[Customer ID]],MedExam_Table[[#Headers],[#Data],[NumberOfMajorSurgeries_updated]],"Not Found",0)</f>
        <v>2</v>
      </c>
      <c r="I72" t="str" cm="1">
        <f t="array" ref="I72">_xlfn.XLOOKUP($A72,MedExam_Table[[#Headers],[#Data],[Customer ID]],MedExam_Table[[#Headers],[#Data],[Smoker Updated]],"Not Found",0)</f>
        <v>No</v>
      </c>
      <c r="J72" t="str" cm="1">
        <f t="array" ref="J72">_xlfn.XLOOKUP($A72,MedExam_Table[[#Headers],[#Data],[Customer ID]],MedExam_Table[[#Headers],[#Data],[Weight Status]],"Not Found",0)</f>
        <v>Obesity</v>
      </c>
      <c r="K72" t="str" cm="1">
        <f t="array" ref="K72">_xlfn.XLOOKUP($A72,MedExam_Table[[#Headers],[#Data],[Customer ID]],MedExam_Table[[#Headers],[#Data],[Diabetes Status]],"Not Found",0)</f>
        <v>Normal</v>
      </c>
      <c r="L72" cm="1">
        <f t="array" ref="L72">_xlfn.XLOOKUP($A72,Hospitalisation_table[[#All],[Customer ID]],Hospitalisation_table[[#All],[Customer Age]],"Not Found",0)</f>
        <v>56</v>
      </c>
      <c r="M72" t="str" cm="1">
        <f t="array" ref="M72">_xlfn.XLOOKUP($A72,Hospitalisation_table[[#All],[Customer ID]],Hospitalisation_table[[#All],[Date of Birth]],"Not Found",0)</f>
        <v>20-Jul-1966</v>
      </c>
      <c r="N72" s="22" cm="1">
        <f t="array" ref="N72">_xlfn.XLOOKUP($A72,Hospitalisation_table[[#All],[Customer ID]],Hospitalisation_table[[#All],[charges]],"Not Found",0)</f>
        <v>10601.41</v>
      </c>
      <c r="O72" t="str" cm="1">
        <f t="array" ref="O72">_xlfn.XLOOKUP($A72,Hospitalisation_table[[#All],[Customer ID]],Hospitalisation_table[[#All],[Hospital tier_Updated]],"Not Found",0)</f>
        <v>tier - 3</v>
      </c>
      <c r="P72" t="str" cm="1">
        <f t="array" ref="P72">_xlfn.XLOOKUP($A72,Hospitalisation_table[[#All],[Customer ID]],Hospitalisation_table[[#All],[City tier_updated]],"Not Found",0)</f>
        <v>tier - 2</v>
      </c>
      <c r="Q72" t="str" cm="1">
        <f t="array" ref="Q72">_xlfn.XLOOKUP($A72,Hospitalisation_table[[#All],[Customer ID]],Hospitalisation_table[[#All],[State ID Updated]],"Not Found",0)</f>
        <v>R1011</v>
      </c>
    </row>
    <row r="73" spans="1:17" x14ac:dyDescent="0.3">
      <c r="A73" s="14" t="s">
        <v>1309</v>
      </c>
      <c r="B73" t="str" cm="1">
        <f t="array" ref="B73">_xlfn.XLOOKUP($A73,CustomersName[[#All],[Customer ID]],CustomersName[[#All],[First Name]],"Not Found",0)</f>
        <v>William H</v>
      </c>
      <c r="C73" cm="1">
        <f t="array" ref="C73">_xlfn.XLOOKUP($A73,MedExam_Table[[#Headers],[#Data],[Customer ID]],MedExam_Table[[#Headers],[#Data],[BMI]],"Not Found",0)</f>
        <v>30.97</v>
      </c>
      <c r="D73" cm="1">
        <f t="array" ref="D73">_xlfn.XLOOKUP($A73,MedExam_Table[[#Headers],[#Data],[Customer ID]],MedExam_Table[[#Headers],[#Data],[HBA1C]],"Not Found",0)</f>
        <v>5.54</v>
      </c>
      <c r="E73" t="str" cm="1">
        <f t="array" ref="E73">_xlfn.XLOOKUP($A73,MedExam_Table[[#Headers],[#Data],[Customer ID]],MedExam_Table[[#Headers],[#Data],[Heart Issues Updated]],"Not Found",0)</f>
        <v>No</v>
      </c>
      <c r="F73" t="str" cm="1">
        <f t="array" ref="F73">_xlfn.XLOOKUP($A73,MedExam_Table[[#Headers],[#Data],[Customer ID]],MedExam_Table[[#Headers],[#Data],[Any Transplants Update]],"Not Found",0)</f>
        <v>No</v>
      </c>
      <c r="G73" t="str" cm="1">
        <f t="array" ref="G73">_xlfn.XLOOKUP($A73,MedExam_Table[[#Headers],[#Data],[Customer ID]],MedExam_Table[[#Headers],[#Data],[Cancer history]],"Not Found",0)</f>
        <v>No</v>
      </c>
      <c r="H73" cm="1">
        <f t="array" ref="H73">_xlfn.XLOOKUP($A73,MedExam_Table[[#Headers],[#Data],[Customer ID]],MedExam_Table[[#Headers],[#Data],[NumberOfMajorSurgeries_updated]],"Not Found",0)</f>
        <v>2</v>
      </c>
      <c r="I73" t="str" cm="1">
        <f t="array" ref="I73">_xlfn.XLOOKUP($A73,MedExam_Table[[#Headers],[#Data],[Customer ID]],MedExam_Table[[#Headers],[#Data],[Smoker Updated]],"Not Found",0)</f>
        <v>No</v>
      </c>
      <c r="J73" t="str" cm="1">
        <f t="array" ref="J73">_xlfn.XLOOKUP($A73,MedExam_Table[[#Headers],[#Data],[Customer ID]],MedExam_Table[[#Headers],[#Data],[Weight Status]],"Not Found",0)</f>
        <v>Obesity</v>
      </c>
      <c r="K73" t="str" cm="1">
        <f t="array" ref="K73">_xlfn.XLOOKUP($A73,MedExam_Table[[#Headers],[#Data],[Customer ID]],MedExam_Table[[#Headers],[#Data],[Diabetes Status]],"Not Found",0)</f>
        <v>Normal</v>
      </c>
      <c r="L73" cm="1">
        <f t="array" ref="L73">_xlfn.XLOOKUP($A73,Hospitalisation_table[[#All],[Customer ID]],Hospitalisation_table[[#All],[Customer Age]],"Not Found",0)</f>
        <v>50</v>
      </c>
      <c r="M73" t="str" cm="1">
        <f t="array" ref="M73">_xlfn.XLOOKUP($A73,Hospitalisation_table[[#All],[Customer ID]],Hospitalisation_table[[#All],[Date of Birth]],"Not Found",0)</f>
        <v>14-Dec-1972</v>
      </c>
      <c r="N73" s="22" cm="1">
        <f t="array" ref="N73">_xlfn.XLOOKUP($A73,Hospitalisation_table[[#All],[Customer ID]],Hospitalisation_table[[#All],[charges]],"Not Found",0)</f>
        <v>10600.55</v>
      </c>
      <c r="O73" t="str" cm="1">
        <f t="array" ref="O73">_xlfn.XLOOKUP($A73,Hospitalisation_table[[#All],[Customer ID]],Hospitalisation_table[[#All],[Hospital tier_Updated]],"Not Found",0)</f>
        <v>tier - 3</v>
      </c>
      <c r="P73" t="str" cm="1">
        <f t="array" ref="P73">_xlfn.XLOOKUP($A73,Hospitalisation_table[[#All],[Customer ID]],Hospitalisation_table[[#All],[City tier_updated]],"Not Found",0)</f>
        <v>tier - 1</v>
      </c>
      <c r="Q73" t="str" cm="1">
        <f t="array" ref="Q73">_xlfn.XLOOKUP($A73,Hospitalisation_table[[#All],[Customer ID]],Hospitalisation_table[[#All],[State ID Updated]],"Not Found",0)</f>
        <v>R1012</v>
      </c>
    </row>
    <row r="74" spans="1:17" x14ac:dyDescent="0.3">
      <c r="A74" s="13" t="s">
        <v>1308</v>
      </c>
      <c r="B74" t="str" cm="1">
        <f t="array" ref="B74">_xlfn.XLOOKUP($A74,CustomersName[[#All],[Customer ID]],CustomersName[[#All],[First Name]],"Not Found",0)</f>
        <v>Gal</v>
      </c>
      <c r="C74" cm="1">
        <f t="array" ref="C74">_xlfn.XLOOKUP($A74,MedExam_Table[[#Headers],[#Data],[Customer ID]],MedExam_Table[[#Headers],[#Data],[BMI]],"Not Found",0)</f>
        <v>27.645</v>
      </c>
      <c r="D74" cm="1">
        <f t="array" ref="D74">_xlfn.XLOOKUP($A74,MedExam_Table[[#Headers],[#Data],[Customer ID]],MedExam_Table[[#Headers],[#Data],[HBA1C]],"Not Found",0)</f>
        <v>8.8699999999999992</v>
      </c>
      <c r="E74" t="str" cm="1">
        <f t="array" ref="E74">_xlfn.XLOOKUP($A74,MedExam_Table[[#Headers],[#Data],[Customer ID]],MedExam_Table[[#Headers],[#Data],[Heart Issues Updated]],"Not Found",0)</f>
        <v>Yes</v>
      </c>
      <c r="F74" t="str" cm="1">
        <f t="array" ref="F74">_xlfn.XLOOKUP($A74,MedExam_Table[[#Headers],[#Data],[Customer ID]],MedExam_Table[[#Headers],[#Data],[Any Transplants Update]],"Not Found",0)</f>
        <v>No</v>
      </c>
      <c r="G74" t="str" cm="1">
        <f t="array" ref="G74">_xlfn.XLOOKUP($A74,MedExam_Table[[#Headers],[#Data],[Customer ID]],MedExam_Table[[#Headers],[#Data],[Cancer history]],"Not Found",0)</f>
        <v>No</v>
      </c>
      <c r="H74" cm="1">
        <f t="array" ref="H74">_xlfn.XLOOKUP($A74,MedExam_Table[[#Headers],[#Data],[Customer ID]],MedExam_Table[[#Headers],[#Data],[NumberOfMajorSurgeries_updated]],"Not Found",0)</f>
        <v>0</v>
      </c>
      <c r="I74" t="str" cm="1">
        <f t="array" ref="I74">_xlfn.XLOOKUP($A74,MedExam_Table[[#Headers],[#Data],[Customer ID]],MedExam_Table[[#Headers],[#Data],[Smoker Updated]],"Not Found",0)</f>
        <v>No</v>
      </c>
      <c r="J74" t="str" cm="1">
        <f t="array" ref="J74">_xlfn.XLOOKUP($A74,MedExam_Table[[#Headers],[#Data],[Customer ID]],MedExam_Table[[#Headers],[#Data],[Weight Status]],"Not Found",0)</f>
        <v>OverWeight</v>
      </c>
      <c r="K74" t="str" cm="1">
        <f t="array" ref="K74">_xlfn.XLOOKUP($A74,MedExam_Table[[#Headers],[#Data],[Customer ID]],MedExam_Table[[#Headers],[#Data],[Diabetes Status]],"Not Found",0)</f>
        <v>Diabetes</v>
      </c>
      <c r="L74" cm="1">
        <f t="array" ref="L74">_xlfn.XLOOKUP($A74,Hospitalisation_table[[#All],[Customer ID]],Hospitalisation_table[[#All],[Customer Age]],"Not Found",0)</f>
        <v>55</v>
      </c>
      <c r="M74" t="str" cm="1">
        <f t="array" ref="M74">_xlfn.XLOOKUP($A74,Hospitalisation_table[[#All],[Customer ID]],Hospitalisation_table[[#All],[Date of Birth]],"Not Found",0)</f>
        <v>29-Nov-1967</v>
      </c>
      <c r="N74" s="22" cm="1">
        <f t="array" ref="N74">_xlfn.XLOOKUP($A74,Hospitalisation_table[[#All],[Customer ID]],Hospitalisation_table[[#All],[charges]],"Not Found",0)</f>
        <v>10594.5</v>
      </c>
      <c r="O74" t="str" cm="1">
        <f t="array" ref="O74">_xlfn.XLOOKUP($A74,Hospitalisation_table[[#All],[Customer ID]],Hospitalisation_table[[#All],[Hospital tier_Updated]],"Not Found",0)</f>
        <v>tier - 3</v>
      </c>
      <c r="P74" t="str" cm="1">
        <f t="array" ref="P74">_xlfn.XLOOKUP($A74,Hospitalisation_table[[#All],[Customer ID]],Hospitalisation_table[[#All],[City tier_updated]],"Not Found",0)</f>
        <v>tier - 1</v>
      </c>
      <c r="Q74" t="str" cm="1">
        <f t="array" ref="Q74">_xlfn.XLOOKUP($A74,Hospitalisation_table[[#All],[Customer ID]],Hospitalisation_table[[#All],[State ID Updated]],"Not Found",0)</f>
        <v>R1012</v>
      </c>
    </row>
    <row r="75" spans="1:17" x14ac:dyDescent="0.3">
      <c r="A75" s="14" t="s">
        <v>1307</v>
      </c>
      <c r="B75" t="str" cm="1">
        <f t="array" ref="B75">_xlfn.XLOOKUP($A75,CustomersName[[#All],[Customer ID]],CustomersName[[#All],[First Name]],"Not Found",0)</f>
        <v>Anton</v>
      </c>
      <c r="C75" cm="1">
        <f t="array" ref="C75">_xlfn.XLOOKUP($A75,MedExam_Table[[#Headers],[#Data],[Customer ID]],MedExam_Table[[#Headers],[#Data],[BMI]],"Not Found",0)</f>
        <v>34.43</v>
      </c>
      <c r="D75" cm="1">
        <f t="array" ref="D75">_xlfn.XLOOKUP($A75,MedExam_Table[[#Headers],[#Data],[Customer ID]],MedExam_Table[[#Headers],[#Data],[HBA1C]],"Not Found",0)</f>
        <v>5.96</v>
      </c>
      <c r="E75" t="str" cm="1">
        <f t="array" ref="E75">_xlfn.XLOOKUP($A75,MedExam_Table[[#Headers],[#Data],[Customer ID]],MedExam_Table[[#Headers],[#Data],[Heart Issues Updated]],"Not Found",0)</f>
        <v>Yes</v>
      </c>
      <c r="F75" t="str" cm="1">
        <f t="array" ref="F75">_xlfn.XLOOKUP($A75,MedExam_Table[[#Headers],[#Data],[Customer ID]],MedExam_Table[[#Headers],[#Data],[Any Transplants Update]],"Not Found",0)</f>
        <v>No</v>
      </c>
      <c r="G75" t="str" cm="1">
        <f t="array" ref="G75">_xlfn.XLOOKUP($A75,MedExam_Table[[#Headers],[#Data],[Customer ID]],MedExam_Table[[#Headers],[#Data],[Cancer history]],"Not Found",0)</f>
        <v>No</v>
      </c>
      <c r="H75" cm="1">
        <f t="array" ref="H75">_xlfn.XLOOKUP($A75,MedExam_Table[[#Headers],[#Data],[Customer ID]],MedExam_Table[[#Headers],[#Data],[NumberOfMajorSurgeries_updated]],"Not Found",0)</f>
        <v>2</v>
      </c>
      <c r="I75" t="str" cm="1">
        <f t="array" ref="I75">_xlfn.XLOOKUP($A75,MedExam_Table[[#Headers],[#Data],[Customer ID]],MedExam_Table[[#Headers],[#Data],[Smoker Updated]],"Not Found",0)</f>
        <v>No</v>
      </c>
      <c r="J75" t="str" cm="1">
        <f t="array" ref="J75">_xlfn.XLOOKUP($A75,MedExam_Table[[#Headers],[#Data],[Customer ID]],MedExam_Table[[#Headers],[#Data],[Weight Status]],"Not Found",0)</f>
        <v>Obesity</v>
      </c>
      <c r="K75" t="str" cm="1">
        <f t="array" ref="K75">_xlfn.XLOOKUP($A75,MedExam_Table[[#Headers],[#Data],[Customer ID]],MedExam_Table[[#Headers],[#Data],[Diabetes Status]],"Not Found",0)</f>
        <v>Prediabetes</v>
      </c>
      <c r="L75" cm="1">
        <f t="array" ref="L75">_xlfn.XLOOKUP($A75,Hospitalisation_table[[#All],[Customer ID]],Hospitalisation_table[[#All],[Customer Age]],"Not Found",0)</f>
        <v>56</v>
      </c>
      <c r="M75" t="str" cm="1">
        <f t="array" ref="M75">_xlfn.XLOOKUP($A75,Hospitalisation_table[[#All],[Customer ID]],Hospitalisation_table[[#All],[Date of Birth]],"Not Found",0)</f>
        <v>3-Nov-1966</v>
      </c>
      <c r="N75" s="22" cm="1">
        <f t="array" ref="N75">_xlfn.XLOOKUP($A75,Hospitalisation_table[[#All],[Customer ID]],Hospitalisation_table[[#All],[charges]],"Not Found",0)</f>
        <v>10594.23</v>
      </c>
      <c r="O75" t="str" cm="1">
        <f t="array" ref="O75">_xlfn.XLOOKUP($A75,Hospitalisation_table[[#All],[Customer ID]],Hospitalisation_table[[#All],[Hospital tier_Updated]],"Not Found",0)</f>
        <v>tier - 3</v>
      </c>
      <c r="P75" t="str" cm="1">
        <f t="array" ref="P75">_xlfn.XLOOKUP($A75,Hospitalisation_table[[#All],[Customer ID]],Hospitalisation_table[[#All],[City tier_updated]],"Not Found",0)</f>
        <v>tier - 3</v>
      </c>
      <c r="Q75" t="str" cm="1">
        <f t="array" ref="Q75">_xlfn.XLOOKUP($A75,Hospitalisation_table[[#All],[Customer ID]],Hospitalisation_table[[#All],[State ID Updated]],"Not Found",0)</f>
        <v>R1013</v>
      </c>
    </row>
    <row r="76" spans="1:17" x14ac:dyDescent="0.3">
      <c r="A76" s="13" t="s">
        <v>1306</v>
      </c>
      <c r="B76" t="str" cm="1">
        <f t="array" ref="B76">_xlfn.XLOOKUP($A76,CustomersName[[#All],[Customer ID]],CustomersName[[#All],[First Name]],"Not Found",0)</f>
        <v>Yazmin</v>
      </c>
      <c r="C76" cm="1">
        <f t="array" ref="C76">_xlfn.XLOOKUP($A76,MedExam_Table[[#Headers],[#Data],[Customer ID]],MedExam_Table[[#Headers],[#Data],[BMI]],"Not Found",0)</f>
        <v>39.6</v>
      </c>
      <c r="D76" cm="1">
        <f t="array" ref="D76">_xlfn.XLOOKUP($A76,MedExam_Table[[#Headers],[#Data],[Customer ID]],MedExam_Table[[#Headers],[#Data],[HBA1C]],"Not Found",0)</f>
        <v>4.4400000000000004</v>
      </c>
      <c r="E76" t="str" cm="1">
        <f t="array" ref="E76">_xlfn.XLOOKUP($A76,MedExam_Table[[#Headers],[#Data],[Customer ID]],MedExam_Table[[#Headers],[#Data],[Heart Issues Updated]],"Not Found",0)</f>
        <v>Yes</v>
      </c>
      <c r="F76" t="str" cm="1">
        <f t="array" ref="F76">_xlfn.XLOOKUP($A76,MedExam_Table[[#Headers],[#Data],[Customer ID]],MedExam_Table[[#Headers],[#Data],[Any Transplants Update]],"Not Found",0)</f>
        <v>No</v>
      </c>
      <c r="G76" t="str" cm="1">
        <f t="array" ref="G76">_xlfn.XLOOKUP($A76,MedExam_Table[[#Headers],[#Data],[Customer ID]],MedExam_Table[[#Headers],[#Data],[Cancer history]],"Not Found",0)</f>
        <v>Yes</v>
      </c>
      <c r="H76" cm="1">
        <f t="array" ref="H76">_xlfn.XLOOKUP($A76,MedExam_Table[[#Headers],[#Data],[Customer ID]],MedExam_Table[[#Headers],[#Data],[NumberOfMajorSurgeries_updated]],"Not Found",0)</f>
        <v>1</v>
      </c>
      <c r="I76" t="str" cm="1">
        <f t="array" ref="I76">_xlfn.XLOOKUP($A76,MedExam_Table[[#Headers],[#Data],[Customer ID]],MedExam_Table[[#Headers],[#Data],[Smoker Updated]],"Not Found",0)</f>
        <v>No</v>
      </c>
      <c r="J76" t="str" cm="1">
        <f t="array" ref="J76">_xlfn.XLOOKUP($A76,MedExam_Table[[#Headers],[#Data],[Customer ID]],MedExam_Table[[#Headers],[#Data],[Weight Status]],"Not Found",0)</f>
        <v>Obesity</v>
      </c>
      <c r="K76" t="str" cm="1">
        <f t="array" ref="K76">_xlfn.XLOOKUP($A76,MedExam_Table[[#Headers],[#Data],[Customer ID]],MedExam_Table[[#Headers],[#Data],[Diabetes Status]],"Not Found",0)</f>
        <v>Normal</v>
      </c>
      <c r="L76" cm="1">
        <f t="array" ref="L76">_xlfn.XLOOKUP($A76,Hospitalisation_table[[#All],[Customer ID]],Hospitalisation_table[[#All],[Customer Age]],"Not Found",0)</f>
        <v>53</v>
      </c>
      <c r="M76" t="str" cm="1">
        <f t="array" ref="M76">_xlfn.XLOOKUP($A76,Hospitalisation_table[[#All],[Customer ID]],Hospitalisation_table[[#All],[Date of Birth]],"Not Found",0)</f>
        <v>25-Dec-1969</v>
      </c>
      <c r="N76" s="22" cm="1">
        <f t="array" ref="N76">_xlfn.XLOOKUP($A76,Hospitalisation_table[[#All],[Customer ID]],Hospitalisation_table[[#All],[charges]],"Not Found",0)</f>
        <v>10579.71</v>
      </c>
      <c r="O76" t="str" cm="1">
        <f t="array" ref="O76">_xlfn.XLOOKUP($A76,Hospitalisation_table[[#All],[Customer ID]],Hospitalisation_table[[#All],[Hospital tier_Updated]],"Not Found",0)</f>
        <v>tier - 3</v>
      </c>
      <c r="P76" t="str" cm="1">
        <f t="array" ref="P76">_xlfn.XLOOKUP($A76,Hospitalisation_table[[#All],[Customer ID]],Hospitalisation_table[[#All],[City tier_updated]],"Not Found",0)</f>
        <v>tier - 3</v>
      </c>
      <c r="Q76" t="str" cm="1">
        <f t="array" ref="Q76">_xlfn.XLOOKUP($A76,Hospitalisation_table[[#All],[Customer ID]],Hospitalisation_table[[#All],[State ID Updated]],"Not Found",0)</f>
        <v>R1013</v>
      </c>
    </row>
    <row r="77" spans="1:17" x14ac:dyDescent="0.3">
      <c r="A77" s="14" t="s">
        <v>1305</v>
      </c>
      <c r="B77" t="str" cm="1">
        <f t="array" ref="B77">_xlfn.XLOOKUP($A77,CustomersName[[#All],[Customer ID]],CustomersName[[#All],[First Name]],"Not Found",0)</f>
        <v>Florian</v>
      </c>
      <c r="C77" cm="1">
        <f t="array" ref="C77">_xlfn.XLOOKUP($A77,MedExam_Table[[#Headers],[#Data],[Customer ID]],MedExam_Table[[#Headers],[#Data],[BMI]],"Not Found",0)</f>
        <v>22.1</v>
      </c>
      <c r="D77" cm="1">
        <f t="array" ref="D77">_xlfn.XLOOKUP($A77,MedExam_Table[[#Headers],[#Data],[Customer ID]],MedExam_Table[[#Headers],[#Data],[HBA1C]],"Not Found",0)</f>
        <v>4.6500000000000004</v>
      </c>
      <c r="E77" t="str" cm="1">
        <f t="array" ref="E77">_xlfn.XLOOKUP($A77,MedExam_Table[[#Headers],[#Data],[Customer ID]],MedExam_Table[[#Headers],[#Data],[Heart Issues Updated]],"Not Found",0)</f>
        <v>Yes</v>
      </c>
      <c r="F77" t="str" cm="1">
        <f t="array" ref="F77">_xlfn.XLOOKUP($A77,MedExam_Table[[#Headers],[#Data],[Customer ID]],MedExam_Table[[#Headers],[#Data],[Any Transplants Update]],"Not Found",0)</f>
        <v>No</v>
      </c>
      <c r="G77" t="str" cm="1">
        <f t="array" ref="G77">_xlfn.XLOOKUP($A77,MedExam_Table[[#Headers],[#Data],[Customer ID]],MedExam_Table[[#Headers],[#Data],[Cancer history]],"Not Found",0)</f>
        <v>No</v>
      </c>
      <c r="H77" cm="1">
        <f t="array" ref="H77">_xlfn.XLOOKUP($A77,MedExam_Table[[#Headers],[#Data],[Customer ID]],MedExam_Table[[#Headers],[#Data],[NumberOfMajorSurgeries_updated]],"Not Found",0)</f>
        <v>2</v>
      </c>
      <c r="I77" t="str" cm="1">
        <f t="array" ref="I77">_xlfn.XLOOKUP($A77,MedExam_Table[[#Headers],[#Data],[Customer ID]],MedExam_Table[[#Headers],[#Data],[Smoker Updated]],"Not Found",0)</f>
        <v>No</v>
      </c>
      <c r="J77" t="str" cm="1">
        <f t="array" ref="J77">_xlfn.XLOOKUP($A77,MedExam_Table[[#Headers],[#Data],[Customer ID]],MedExam_Table[[#Headers],[#Data],[Weight Status]],"Not Found",0)</f>
        <v>NormalWeight</v>
      </c>
      <c r="K77" t="str" cm="1">
        <f t="array" ref="K77">_xlfn.XLOOKUP($A77,MedExam_Table[[#Headers],[#Data],[Customer ID]],MedExam_Table[[#Headers],[#Data],[Diabetes Status]],"Not Found",0)</f>
        <v>Normal</v>
      </c>
      <c r="L77" cm="1">
        <f t="array" ref="L77">_xlfn.XLOOKUP($A77,Hospitalisation_table[[#All],[Customer ID]],Hospitalisation_table[[#All],[Customer Age]],"Not Found",0)</f>
        <v>56</v>
      </c>
      <c r="M77" t="str" cm="1">
        <f t="array" ref="M77">_xlfn.XLOOKUP($A77,Hospitalisation_table[[#All],[Customer ID]],Hospitalisation_table[[#All],[Date of Birth]],"Not Found",0)</f>
        <v>11-Dec-1966</v>
      </c>
      <c r="N77" s="22" cm="1">
        <f t="array" ref="N77">_xlfn.XLOOKUP($A77,Hospitalisation_table[[#All],[Customer ID]],Hospitalisation_table[[#All],[charges]],"Not Found",0)</f>
        <v>10577.09</v>
      </c>
      <c r="O77" t="str" cm="1">
        <f t="array" ref="O77">_xlfn.XLOOKUP($A77,Hospitalisation_table[[#All],[Customer ID]],Hospitalisation_table[[#All],[Hospital tier_Updated]],"Not Found",0)</f>
        <v>tier - 3</v>
      </c>
      <c r="P77" t="str" cm="1">
        <f t="array" ref="P77">_xlfn.XLOOKUP($A77,Hospitalisation_table[[#All],[Customer ID]],Hospitalisation_table[[#All],[City tier_updated]],"Not Found",0)</f>
        <v>tier - 3</v>
      </c>
      <c r="Q77" t="str" cm="1">
        <f t="array" ref="Q77">_xlfn.XLOOKUP($A77,Hospitalisation_table[[#All],[Customer ID]],Hospitalisation_table[[#All],[State ID Updated]],"Not Found",0)</f>
        <v>R1011</v>
      </c>
    </row>
    <row r="78" spans="1:17" x14ac:dyDescent="0.3">
      <c r="A78" s="13" t="s">
        <v>1304</v>
      </c>
      <c r="B78" t="str" cm="1">
        <f t="array" ref="B78">_xlfn.XLOOKUP($A78,CustomersName[[#All],[Customer ID]],CustomersName[[#All],[First Name]],"Not Found",0)</f>
        <v>Kahen L</v>
      </c>
      <c r="C78" cm="1">
        <f t="array" ref="C78">_xlfn.XLOOKUP($A78,MedExam_Table[[#Headers],[#Data],[Customer ID]],MedExam_Table[[#Headers],[#Data],[BMI]],"Not Found",0)</f>
        <v>33.25</v>
      </c>
      <c r="D78" cm="1">
        <f t="array" ref="D78">_xlfn.XLOOKUP($A78,MedExam_Table[[#Headers],[#Data],[Customer ID]],MedExam_Table[[#Headers],[#Data],[HBA1C]],"Not Found",0)</f>
        <v>5.64</v>
      </c>
      <c r="E78" t="str" cm="1">
        <f t="array" ref="E78">_xlfn.XLOOKUP($A78,MedExam_Table[[#Headers],[#Data],[Customer ID]],MedExam_Table[[#Headers],[#Data],[Heart Issues Updated]],"Not Found",0)</f>
        <v>Yes</v>
      </c>
      <c r="F78" t="str" cm="1">
        <f t="array" ref="F78">_xlfn.XLOOKUP($A78,MedExam_Table[[#Headers],[#Data],[Customer ID]],MedExam_Table[[#Headers],[#Data],[Any Transplants Update]],"Not Found",0)</f>
        <v>No</v>
      </c>
      <c r="G78" t="str" cm="1">
        <f t="array" ref="G78">_xlfn.XLOOKUP($A78,MedExam_Table[[#Headers],[#Data],[Customer ID]],MedExam_Table[[#Headers],[#Data],[Cancer history]],"Not Found",0)</f>
        <v>Yes</v>
      </c>
      <c r="H78" cm="1">
        <f t="array" ref="H78">_xlfn.XLOOKUP($A78,MedExam_Table[[#Headers],[#Data],[Customer ID]],MedExam_Table[[#Headers],[#Data],[NumberOfMajorSurgeries_updated]],"Not Found",0)</f>
        <v>1</v>
      </c>
      <c r="I78" t="str" cm="1">
        <f t="array" ref="I78">_xlfn.XLOOKUP($A78,MedExam_Table[[#Headers],[#Data],[Customer ID]],MedExam_Table[[#Headers],[#Data],[Smoker Updated]],"Not Found",0)</f>
        <v>No</v>
      </c>
      <c r="J78" t="str" cm="1">
        <f t="array" ref="J78">_xlfn.XLOOKUP($A78,MedExam_Table[[#Headers],[#Data],[Customer ID]],MedExam_Table[[#Headers],[#Data],[Weight Status]],"Not Found",0)</f>
        <v>Obesity</v>
      </c>
      <c r="K78" t="str" cm="1">
        <f t="array" ref="K78">_xlfn.XLOOKUP($A78,MedExam_Table[[#Headers],[#Data],[Customer ID]],MedExam_Table[[#Headers],[#Data],[Diabetes Status]],"Not Found",0)</f>
        <v>Normal</v>
      </c>
      <c r="L78" cm="1">
        <f t="array" ref="L78">_xlfn.XLOOKUP($A78,Hospitalisation_table[[#All],[Customer ID]],Hospitalisation_table[[#All],[Customer Age]],"Not Found",0)</f>
        <v>53</v>
      </c>
      <c r="M78" t="str" cm="1">
        <f t="array" ref="M78">_xlfn.XLOOKUP($A78,Hospitalisation_table[[#All],[Customer ID]],Hospitalisation_table[[#All],[Date of Birth]],"Not Found",0)</f>
        <v>17-Jul-1969</v>
      </c>
      <c r="N78" s="22" cm="1">
        <f t="array" ref="N78">_xlfn.XLOOKUP($A78,Hospitalisation_table[[#All],[Customer ID]],Hospitalisation_table[[#All],[charges]],"Not Found",0)</f>
        <v>10564.88</v>
      </c>
      <c r="O78" t="str" cm="1">
        <f t="array" ref="O78">_xlfn.XLOOKUP($A78,Hospitalisation_table[[#All],[Customer ID]],Hospitalisation_table[[#All],[Hospital tier_Updated]],"Not Found",0)</f>
        <v>tier - 3</v>
      </c>
      <c r="P78" t="str" cm="1">
        <f t="array" ref="P78">_xlfn.XLOOKUP($A78,Hospitalisation_table[[#All],[Customer ID]],Hospitalisation_table[[#All],[City tier_updated]],"Not Found",0)</f>
        <v>tier - 1</v>
      </c>
      <c r="Q78" t="str" cm="1">
        <f t="array" ref="Q78">_xlfn.XLOOKUP($A78,Hospitalisation_table[[#All],[Customer ID]],Hospitalisation_table[[#All],[State ID Updated]],"Not Found",0)</f>
        <v>R1024</v>
      </c>
    </row>
    <row r="79" spans="1:17" x14ac:dyDescent="0.3">
      <c r="A79" s="14" t="s">
        <v>1303</v>
      </c>
      <c r="B79" t="str" cm="1">
        <f t="array" ref="B79">_xlfn.XLOOKUP($A79,CustomersName[[#All],[Customer ID]],CustomersName[[#All],[First Name]],"Not Found",0)</f>
        <v>Scott</v>
      </c>
      <c r="C79" cm="1">
        <f t="array" ref="C79">_xlfn.XLOOKUP($A79,MedExam_Table[[#Headers],[#Data],[Customer ID]],MedExam_Table[[#Headers],[#Data],[BMI]],"Not Found",0)</f>
        <v>33.33</v>
      </c>
      <c r="D79" cm="1">
        <f t="array" ref="D79">_xlfn.XLOOKUP($A79,MedExam_Table[[#Headers],[#Data],[Customer ID]],MedExam_Table[[#Headers],[#Data],[HBA1C]],"Not Found",0)</f>
        <v>10.19</v>
      </c>
      <c r="E79" t="str" cm="1">
        <f t="array" ref="E79">_xlfn.XLOOKUP($A79,MedExam_Table[[#Headers],[#Data],[Customer ID]],MedExam_Table[[#Headers],[#Data],[Heart Issues Updated]],"Not Found",0)</f>
        <v>No</v>
      </c>
      <c r="F79" t="str" cm="1">
        <f t="array" ref="F79">_xlfn.XLOOKUP($A79,MedExam_Table[[#Headers],[#Data],[Customer ID]],MedExam_Table[[#Headers],[#Data],[Any Transplants Update]],"Not Found",0)</f>
        <v>No</v>
      </c>
      <c r="G79" t="str" cm="1">
        <f t="array" ref="G79">_xlfn.XLOOKUP($A79,MedExam_Table[[#Headers],[#Data],[Customer ID]],MedExam_Table[[#Headers],[#Data],[Cancer history]],"Not Found",0)</f>
        <v>No</v>
      </c>
      <c r="H79" cm="1">
        <f t="array" ref="H79">_xlfn.XLOOKUP($A79,MedExam_Table[[#Headers],[#Data],[Customer ID]],MedExam_Table[[#Headers],[#Data],[NumberOfMajorSurgeries_updated]],"Not Found",0)</f>
        <v>0</v>
      </c>
      <c r="I79" t="str" cm="1">
        <f t="array" ref="I79">_xlfn.XLOOKUP($A79,MedExam_Table[[#Headers],[#Data],[Customer ID]],MedExam_Table[[#Headers],[#Data],[Smoker Updated]],"Not Found",0)</f>
        <v>No</v>
      </c>
      <c r="J79" t="str" cm="1">
        <f t="array" ref="J79">_xlfn.XLOOKUP($A79,MedExam_Table[[#Headers],[#Data],[Customer ID]],MedExam_Table[[#Headers],[#Data],[Weight Status]],"Not Found",0)</f>
        <v>Obesity</v>
      </c>
      <c r="K79" t="str" cm="1">
        <f t="array" ref="K79">_xlfn.XLOOKUP($A79,MedExam_Table[[#Headers],[#Data],[Customer ID]],MedExam_Table[[#Headers],[#Data],[Diabetes Status]],"Not Found",0)</f>
        <v>Diabetes</v>
      </c>
      <c r="L79" cm="1">
        <f t="array" ref="L79">_xlfn.XLOOKUP($A79,Hospitalisation_table[[#All],[Customer ID]],Hospitalisation_table[[#All],[Customer Age]],"Not Found",0)</f>
        <v>51</v>
      </c>
      <c r="M79" t="str" cm="1">
        <f t="array" ref="M79">_xlfn.XLOOKUP($A79,Hospitalisation_table[[#All],[Customer ID]],Hospitalisation_table[[#All],[Date of Birth]],"Not Found",0)</f>
        <v>29-Jun-1971</v>
      </c>
      <c r="N79" s="22" cm="1">
        <f t="array" ref="N79">_xlfn.XLOOKUP($A79,Hospitalisation_table[[#All],[Customer ID]],Hospitalisation_table[[#All],[charges]],"Not Found",0)</f>
        <v>10560.49</v>
      </c>
      <c r="O79" t="str" cm="1">
        <f t="array" ref="O79">_xlfn.XLOOKUP($A79,Hospitalisation_table[[#All],[Customer ID]],Hospitalisation_table[[#All],[Hospital tier_Updated]],"Not Found",0)</f>
        <v>tier - 3</v>
      </c>
      <c r="P79" t="str" cm="1">
        <f t="array" ref="P79">_xlfn.XLOOKUP($A79,Hospitalisation_table[[#All],[Customer ID]],Hospitalisation_table[[#All],[City tier_updated]],"Not Found",0)</f>
        <v>tier - 2</v>
      </c>
      <c r="Q79" t="str" cm="1">
        <f t="array" ref="Q79">_xlfn.XLOOKUP($A79,Hospitalisation_table[[#All],[Customer ID]],Hospitalisation_table[[#All],[State ID Updated]],"Not Found",0)</f>
        <v>R1013</v>
      </c>
    </row>
    <row r="80" spans="1:17" x14ac:dyDescent="0.3">
      <c r="A80" s="13" t="s">
        <v>1302</v>
      </c>
      <c r="B80" t="str" cm="1">
        <f t="array" ref="B80">_xlfn.XLOOKUP($A80,CustomersName[[#All],[Customer ID]],CustomersName[[#All],[First Name]],"Not Found",0)</f>
        <v>Claire</v>
      </c>
      <c r="C80" cm="1">
        <f t="array" ref="C80">_xlfn.XLOOKUP($A80,MedExam_Table[[#Headers],[#Data],[Customer ID]],MedExam_Table[[#Headers],[#Data],[BMI]],"Not Found",0)</f>
        <v>30.5</v>
      </c>
      <c r="D80" cm="1">
        <f t="array" ref="D80">_xlfn.XLOOKUP($A80,MedExam_Table[[#Headers],[#Data],[Customer ID]],MedExam_Table[[#Headers],[#Data],[HBA1C]],"Not Found",0)</f>
        <v>10.79</v>
      </c>
      <c r="E80" t="str" cm="1">
        <f t="array" ref="E80">_xlfn.XLOOKUP($A80,MedExam_Table[[#Headers],[#Data],[Customer ID]],MedExam_Table[[#Headers],[#Data],[Heart Issues Updated]],"Not Found",0)</f>
        <v>No</v>
      </c>
      <c r="F80" t="str" cm="1">
        <f t="array" ref="F80">_xlfn.XLOOKUP($A80,MedExam_Table[[#Headers],[#Data],[Customer ID]],MedExam_Table[[#Headers],[#Data],[Any Transplants Update]],"Not Found",0)</f>
        <v>No</v>
      </c>
      <c r="G80" t="str" cm="1">
        <f t="array" ref="G80">_xlfn.XLOOKUP($A80,MedExam_Table[[#Headers],[#Data],[Customer ID]],MedExam_Table[[#Headers],[#Data],[Cancer history]],"Not Found",0)</f>
        <v>No</v>
      </c>
      <c r="H80" cm="1">
        <f t="array" ref="H80">_xlfn.XLOOKUP($A80,MedExam_Table[[#Headers],[#Data],[Customer ID]],MedExam_Table[[#Headers],[#Data],[NumberOfMajorSurgeries_updated]],"Not Found",0)</f>
        <v>0</v>
      </c>
      <c r="I80" t="str" cm="1">
        <f t="array" ref="I80">_xlfn.XLOOKUP($A80,MedExam_Table[[#Headers],[#Data],[Customer ID]],MedExam_Table[[#Headers],[#Data],[Smoker Updated]],"Not Found",0)</f>
        <v>No</v>
      </c>
      <c r="J80" t="str" cm="1">
        <f t="array" ref="J80">_xlfn.XLOOKUP($A80,MedExam_Table[[#Headers],[#Data],[Customer ID]],MedExam_Table[[#Headers],[#Data],[Weight Status]],"Not Found",0)</f>
        <v>Obesity</v>
      </c>
      <c r="K80" t="str" cm="1">
        <f t="array" ref="K80">_xlfn.XLOOKUP($A80,MedExam_Table[[#Headers],[#Data],[Customer ID]],MedExam_Table[[#Headers],[#Data],[Diabetes Status]],"Not Found",0)</f>
        <v>Diabetes</v>
      </c>
      <c r="L80" cm="1">
        <f t="array" ref="L80">_xlfn.XLOOKUP($A80,Hospitalisation_table[[#All],[Customer ID]],Hospitalisation_table[[#All],[Customer Age]],"Not Found",0)</f>
        <v>51</v>
      </c>
      <c r="M80" t="str" cm="1">
        <f t="array" ref="M80">_xlfn.XLOOKUP($A80,Hospitalisation_table[[#All],[Customer ID]],Hospitalisation_table[[#All],[Date of Birth]],"Not Found",0)</f>
        <v>26-Sep-1971</v>
      </c>
      <c r="N80" s="22" cm="1">
        <f t="array" ref="N80">_xlfn.XLOOKUP($A80,Hospitalisation_table[[#All],[Customer ID]],Hospitalisation_table[[#All],[charges]],"Not Found",0)</f>
        <v>10546.48</v>
      </c>
      <c r="O80" t="str" cm="1">
        <f t="array" ref="O80">_xlfn.XLOOKUP($A80,Hospitalisation_table[[#All],[Customer ID]],Hospitalisation_table[[#All],[Hospital tier_Updated]],"Not Found",0)</f>
        <v>tier - 3</v>
      </c>
      <c r="P80" t="str" cm="1">
        <f t="array" ref="P80">_xlfn.XLOOKUP($A80,Hospitalisation_table[[#All],[Customer ID]],Hospitalisation_table[[#All],[City tier_updated]],"Not Found",0)</f>
        <v>tier - 3</v>
      </c>
      <c r="Q80" t="str" cm="1">
        <f t="array" ref="Q80">_xlfn.XLOOKUP($A80,Hospitalisation_table[[#All],[Customer ID]],Hospitalisation_table[[#All],[State ID Updated]],"Not Found",0)</f>
        <v>R1011</v>
      </c>
    </row>
    <row r="81" spans="1:17" x14ac:dyDescent="0.3">
      <c r="A81" s="14" t="s">
        <v>2266</v>
      </c>
      <c r="B81" t="str" cm="1">
        <f t="array" ref="B81">_xlfn.XLOOKUP($A81,CustomersName[[#All],[Customer ID]],CustomersName[[#All],[First Name]],"Not Found",0)</f>
        <v>Gamh Gamini P.</v>
      </c>
      <c r="C81" cm="1">
        <f t="array" ref="C81">_xlfn.XLOOKUP($A81,MedExam_Table[[#Headers],[#Data],[Customer ID]],MedExam_Table[[#Headers],[#Data],[BMI]],"Not Found",0)</f>
        <v>50.07</v>
      </c>
      <c r="D81" cm="1">
        <f t="array" ref="D81">_xlfn.XLOOKUP($A81,MedExam_Table[[#Headers],[#Data],[Customer ID]],MedExam_Table[[#Headers],[#Data],[HBA1C]],"Not Found",0)</f>
        <v>9.27</v>
      </c>
      <c r="E81" t="str" cm="1">
        <f t="array" ref="E81">_xlfn.XLOOKUP($A81,MedExam_Table[[#Headers],[#Data],[Customer ID]],MedExam_Table[[#Headers],[#Data],[Heart Issues Updated]],"Not Found",0)</f>
        <v>No</v>
      </c>
      <c r="F81" t="str" cm="1">
        <f t="array" ref="F81">_xlfn.XLOOKUP($A81,MedExam_Table[[#Headers],[#Data],[Customer ID]],MedExam_Table[[#Headers],[#Data],[Any Transplants Update]],"Not Found",0)</f>
        <v>No</v>
      </c>
      <c r="G81" t="str" cm="1">
        <f t="array" ref="G81">_xlfn.XLOOKUP($A81,MedExam_Table[[#Headers],[#Data],[Customer ID]],MedExam_Table[[#Headers],[#Data],[Cancer history]],"Not Found",0)</f>
        <v>No</v>
      </c>
      <c r="H81" cm="1">
        <f t="array" ref="H81">_xlfn.XLOOKUP($A81,MedExam_Table[[#Headers],[#Data],[Customer ID]],MedExam_Table[[#Headers],[#Data],[NumberOfMajorSurgeries_updated]],"Not Found",0)</f>
        <v>0</v>
      </c>
      <c r="I81" t="str" cm="1">
        <f t="array" ref="I81">_xlfn.XLOOKUP($A81,MedExam_Table[[#Headers],[#Data],[Customer ID]],MedExam_Table[[#Headers],[#Data],[Smoker Updated]],"Not Found",0)</f>
        <v>Yes</v>
      </c>
      <c r="J81" t="str" cm="1">
        <f t="array" ref="J81">_xlfn.XLOOKUP($A81,MedExam_Table[[#Headers],[#Data],[Customer ID]],MedExam_Table[[#Headers],[#Data],[Weight Status]],"Not Found",0)</f>
        <v>Obesity</v>
      </c>
      <c r="K81" t="str" cm="1">
        <f t="array" ref="K81">_xlfn.XLOOKUP($A81,MedExam_Table[[#Headers],[#Data],[Customer ID]],MedExam_Table[[#Headers],[#Data],[Diabetes Status]],"Not Found",0)</f>
        <v>Diabetes</v>
      </c>
      <c r="L81" cm="1">
        <f t="array" ref="L81">_xlfn.XLOOKUP($A81,Hospitalisation_table[[#All],[Customer ID]],Hospitalisation_table[[#All],[Customer Age]],"Not Found",0)</f>
        <v>44</v>
      </c>
      <c r="M81" t="str" cm="1">
        <f t="array" ref="M81">_xlfn.XLOOKUP($A81,Hospitalisation_table[[#All],[Customer ID]],Hospitalisation_table[[#All],[Date of Birth]],"Not Found",0)</f>
        <v>20-Dec-1978</v>
      </c>
      <c r="N81" s="22" cm="1">
        <f t="array" ref="N81">_xlfn.XLOOKUP($A81,Hospitalisation_table[[#All],[Customer ID]],Hospitalisation_table[[#All],[charges]],"Not Found",0)</f>
        <v>40054.730000000003</v>
      </c>
      <c r="O81" t="str" cm="1">
        <f t="array" ref="O81">_xlfn.XLOOKUP($A81,Hospitalisation_table[[#All],[Customer ID]],Hospitalisation_table[[#All],[Hospital tier_Updated]],"Not Found",0)</f>
        <v>tier - 1</v>
      </c>
      <c r="P81" t="str" cm="1">
        <f t="array" ref="P81">_xlfn.XLOOKUP($A81,Hospitalisation_table[[#All],[Customer ID]],Hospitalisation_table[[#All],[City tier_updated]],"Not Found",0)</f>
        <v>tier - 3</v>
      </c>
      <c r="Q81" t="str" cm="1">
        <f t="array" ref="Q81">_xlfn.XLOOKUP($A81,Hospitalisation_table[[#All],[Customer ID]],Hospitalisation_table[[#All],[State ID Updated]],"Not Found",0)</f>
        <v>R1011</v>
      </c>
    </row>
    <row r="82" spans="1:17" x14ac:dyDescent="0.3">
      <c r="A82" s="13" t="s">
        <v>1301</v>
      </c>
      <c r="B82" t="str" cm="1">
        <f t="array" ref="B82">_xlfn.XLOOKUP($A82,CustomersName[[#All],[Customer ID]],CustomersName[[#All],[First Name]],"Not Found",0)</f>
        <v>hynn M.</v>
      </c>
      <c r="C82" cm="1">
        <f t="array" ref="C82">_xlfn.XLOOKUP($A82,MedExam_Table[[#Headers],[#Data],[Customer ID]],MedExam_Table[[#Headers],[#Data],[BMI]],"Not Found",0)</f>
        <v>30.3</v>
      </c>
      <c r="D82" cm="1">
        <f t="array" ref="D82">_xlfn.XLOOKUP($A82,MedExam_Table[[#Headers],[#Data],[Customer ID]],MedExam_Table[[#Headers],[#Data],[HBA1C]],"Not Found",0)</f>
        <v>4.24</v>
      </c>
      <c r="E82" t="str" cm="1">
        <f t="array" ref="E82">_xlfn.XLOOKUP($A82,MedExam_Table[[#Headers],[#Data],[Customer ID]],MedExam_Table[[#Headers],[#Data],[Heart Issues Updated]],"Not Found",0)</f>
        <v>No</v>
      </c>
      <c r="F82" t="str" cm="1">
        <f t="array" ref="F82">_xlfn.XLOOKUP($A82,MedExam_Table[[#Headers],[#Data],[Customer ID]],MedExam_Table[[#Headers],[#Data],[Any Transplants Update]],"Not Found",0)</f>
        <v>No</v>
      </c>
      <c r="G82" t="str" cm="1">
        <f t="array" ref="G82">_xlfn.XLOOKUP($A82,MedExam_Table[[#Headers],[#Data],[Customer ID]],MedExam_Table[[#Headers],[#Data],[Cancer history]],"Not Found",0)</f>
        <v>No</v>
      </c>
      <c r="H82" cm="1">
        <f t="array" ref="H82">_xlfn.XLOOKUP($A82,MedExam_Table[[#Headers],[#Data],[Customer ID]],MedExam_Table[[#Headers],[#Data],[NumberOfMajorSurgeries_updated]],"Not Found",0)</f>
        <v>0</v>
      </c>
      <c r="I82" t="str" cm="1">
        <f t="array" ref="I82">_xlfn.XLOOKUP($A82,MedExam_Table[[#Headers],[#Data],[Customer ID]],MedExam_Table[[#Headers],[#Data],[Smoker Updated]],"Not Found",0)</f>
        <v>No</v>
      </c>
      <c r="J82" t="str" cm="1">
        <f t="array" ref="J82">_xlfn.XLOOKUP($A82,MedExam_Table[[#Headers],[#Data],[Customer ID]],MedExam_Table[[#Headers],[#Data],[Weight Status]],"Not Found",0)</f>
        <v>Obesity</v>
      </c>
      <c r="K82" t="str" cm="1">
        <f t="array" ref="K82">_xlfn.XLOOKUP($A82,MedExam_Table[[#Headers],[#Data],[Customer ID]],MedExam_Table[[#Headers],[#Data],[Diabetes Status]],"Not Found",0)</f>
        <v>Normal</v>
      </c>
      <c r="L82" cm="1">
        <f t="array" ref="L82">_xlfn.XLOOKUP($A82,Hospitalisation_table[[#All],[Customer ID]],Hospitalisation_table[[#All],[Customer Age]],"Not Found",0)</f>
        <v>45</v>
      </c>
      <c r="M82" t="str" cm="1">
        <f t="array" ref="M82">_xlfn.XLOOKUP($A82,Hospitalisation_table[[#All],[Customer ID]],Hospitalisation_table[[#All],[Date of Birth]],"Not Found",0)</f>
        <v>25-Oct-1977</v>
      </c>
      <c r="N82" s="22" cm="1">
        <f t="array" ref="N82">_xlfn.XLOOKUP($A82,Hospitalisation_table[[#All],[Customer ID]],Hospitalisation_table[[#All],[charges]],"Not Found",0)</f>
        <v>10495.6</v>
      </c>
      <c r="O82" t="str" cm="1">
        <f t="array" ref="O82">_xlfn.XLOOKUP($A82,Hospitalisation_table[[#All],[Customer ID]],Hospitalisation_table[[#All],[Hospital tier_Updated]],"Not Found",0)</f>
        <v>tier - 3</v>
      </c>
      <c r="P82" t="str" cm="1">
        <f t="array" ref="P82">_xlfn.XLOOKUP($A82,Hospitalisation_table[[#All],[Customer ID]],Hospitalisation_table[[#All],[City tier_updated]],"Not Found",0)</f>
        <v>tier - 1</v>
      </c>
      <c r="Q82" t="str" cm="1">
        <f t="array" ref="Q82">_xlfn.XLOOKUP($A82,Hospitalisation_table[[#All],[Customer ID]],Hospitalisation_table[[#All],[State ID Updated]],"Not Found",0)</f>
        <v>R1012</v>
      </c>
    </row>
    <row r="83" spans="1:17" x14ac:dyDescent="0.3">
      <c r="A83" s="14" t="s">
        <v>1300</v>
      </c>
      <c r="B83" t="str" cm="1">
        <f t="array" ref="B83">_xlfn.XLOOKUP($A83,CustomersName[[#All],[Customer ID]],CustomersName[[#All],[First Name]],"Not Found",0)</f>
        <v>Sharon</v>
      </c>
      <c r="C83" cm="1">
        <f t="array" ref="C83">_xlfn.XLOOKUP($A83,MedExam_Table[[#Headers],[#Data],[Customer ID]],MedExam_Table[[#Headers],[#Data],[BMI]],"Not Found",0)</f>
        <v>26.22</v>
      </c>
      <c r="D83" cm="1">
        <f t="array" ref="D83">_xlfn.XLOOKUP($A83,MedExam_Table[[#Headers],[#Data],[Customer ID]],MedExam_Table[[#Headers],[#Data],[HBA1C]],"Not Found",0)</f>
        <v>5.83</v>
      </c>
      <c r="E83" t="str" cm="1">
        <f t="array" ref="E83">_xlfn.XLOOKUP($A83,MedExam_Table[[#Headers],[#Data],[Customer ID]],MedExam_Table[[#Headers],[#Data],[Heart Issues Updated]],"Not Found",0)</f>
        <v>No</v>
      </c>
      <c r="F83" t="str" cm="1">
        <f t="array" ref="F83">_xlfn.XLOOKUP($A83,MedExam_Table[[#Headers],[#Data],[Customer ID]],MedExam_Table[[#Headers],[#Data],[Any Transplants Update]],"Not Found",0)</f>
        <v>No</v>
      </c>
      <c r="G83" t="str" cm="1">
        <f t="array" ref="G83">_xlfn.XLOOKUP($A83,MedExam_Table[[#Headers],[#Data],[Customer ID]],MedExam_Table[[#Headers],[#Data],[Cancer history]],"Not Found",0)</f>
        <v>No</v>
      </c>
      <c r="H83" cm="1">
        <f t="array" ref="H83">_xlfn.XLOOKUP($A83,MedExam_Table[[#Headers],[#Data],[Customer ID]],MedExam_Table[[#Headers],[#Data],[NumberOfMajorSurgeries_updated]],"Not Found",0)</f>
        <v>2</v>
      </c>
      <c r="I83" t="str" cm="1">
        <f t="array" ref="I83">_xlfn.XLOOKUP($A83,MedExam_Table[[#Headers],[#Data],[Customer ID]],MedExam_Table[[#Headers],[#Data],[Smoker Updated]],"Not Found",0)</f>
        <v>No</v>
      </c>
      <c r="J83" t="str" cm="1">
        <f t="array" ref="J83">_xlfn.XLOOKUP($A83,MedExam_Table[[#Headers],[#Data],[Customer ID]],MedExam_Table[[#Headers],[#Data],[Weight Status]],"Not Found",0)</f>
        <v>OverWeight</v>
      </c>
      <c r="K83" t="str" cm="1">
        <f t="array" ref="K83">_xlfn.XLOOKUP($A83,MedExam_Table[[#Headers],[#Data],[Customer ID]],MedExam_Table[[#Headers],[#Data],[Diabetes Status]],"Not Found",0)</f>
        <v>Prediabetes</v>
      </c>
      <c r="L83" cm="1">
        <f t="array" ref="L83">_xlfn.XLOOKUP($A83,Hospitalisation_table[[#All],[Customer ID]],Hospitalisation_table[[#All],[Customer Age]],"Not Found",0)</f>
        <v>50</v>
      </c>
      <c r="M83" t="str" cm="1">
        <f t="array" ref="M83">_xlfn.XLOOKUP($A83,Hospitalisation_table[[#All],[Customer ID]],Hospitalisation_table[[#All],[Date of Birth]],"Not Found",0)</f>
        <v>19-Oct-1972</v>
      </c>
      <c r="N83" s="22" cm="1">
        <f t="array" ref="N83">_xlfn.XLOOKUP($A83,Hospitalisation_table[[#All],[Customer ID]],Hospitalisation_table[[#All],[charges]],"Not Found",0)</f>
        <v>10493.95</v>
      </c>
      <c r="O83" t="str" cm="1">
        <f t="array" ref="O83">_xlfn.XLOOKUP($A83,Hospitalisation_table[[#All],[Customer ID]],Hospitalisation_table[[#All],[Hospital tier_Updated]],"Not Found",0)</f>
        <v>tier - 3</v>
      </c>
      <c r="P83" t="str" cm="1">
        <f t="array" ref="P83">_xlfn.XLOOKUP($A83,Hospitalisation_table[[#All],[Customer ID]],Hospitalisation_table[[#All],[City tier_updated]],"Not Found",0)</f>
        <v>tier - 1</v>
      </c>
      <c r="Q83" t="str" cm="1">
        <f t="array" ref="Q83">_xlfn.XLOOKUP($A83,Hospitalisation_table[[#All],[Customer ID]],Hospitalisation_table[[#All],[State ID Updated]],"Not Found",0)</f>
        <v>R1012</v>
      </c>
    </row>
    <row r="84" spans="1:17" x14ac:dyDescent="0.3">
      <c r="A84" s="13" t="s">
        <v>1299</v>
      </c>
      <c r="B84" t="str" cm="1">
        <f t="array" ref="B84">_xlfn.XLOOKUP($A84,CustomersName[[#All],[Customer ID]],CustomersName[[#All],[First Name]],"Not Found",0)</f>
        <v>Candice</v>
      </c>
      <c r="C84" cm="1">
        <f t="array" ref="C84">_xlfn.XLOOKUP($A84,MedExam_Table[[#Headers],[#Data],[Customer ID]],MedExam_Table[[#Headers],[#Data],[BMI]],"Not Found",0)</f>
        <v>29.99</v>
      </c>
      <c r="D84" cm="1">
        <f t="array" ref="D84">_xlfn.XLOOKUP($A84,MedExam_Table[[#Headers],[#Data],[Customer ID]],MedExam_Table[[#Headers],[#Data],[HBA1C]],"Not Found",0)</f>
        <v>11.85</v>
      </c>
      <c r="E84" t="str" cm="1">
        <f t="array" ref="E84">_xlfn.XLOOKUP($A84,MedExam_Table[[#Headers],[#Data],[Customer ID]],MedExam_Table[[#Headers],[#Data],[Heart Issues Updated]],"Not Found",0)</f>
        <v>No</v>
      </c>
      <c r="F84" t="str" cm="1">
        <f t="array" ref="F84">_xlfn.XLOOKUP($A84,MedExam_Table[[#Headers],[#Data],[Customer ID]],MedExam_Table[[#Headers],[#Data],[Any Transplants Update]],"Not Found",0)</f>
        <v>No</v>
      </c>
      <c r="G84" t="str" cm="1">
        <f t="array" ref="G84">_xlfn.XLOOKUP($A84,MedExam_Table[[#Headers],[#Data],[Customer ID]],MedExam_Table[[#Headers],[#Data],[Cancer history]],"Not Found",0)</f>
        <v>No</v>
      </c>
      <c r="H84" cm="1">
        <f t="array" ref="H84">_xlfn.XLOOKUP($A84,MedExam_Table[[#Headers],[#Data],[Customer ID]],MedExam_Table[[#Headers],[#Data],[NumberOfMajorSurgeries_updated]],"Not Found",0)</f>
        <v>0</v>
      </c>
      <c r="I84" t="str" cm="1">
        <f t="array" ref="I84">_xlfn.XLOOKUP($A84,MedExam_Table[[#Headers],[#Data],[Customer ID]],MedExam_Table[[#Headers],[#Data],[Smoker Updated]],"Not Found",0)</f>
        <v>No</v>
      </c>
      <c r="J84" t="str" cm="1">
        <f t="array" ref="J84">_xlfn.XLOOKUP($A84,MedExam_Table[[#Headers],[#Data],[Customer ID]],MedExam_Table[[#Headers],[#Data],[Weight Status]],"Not Found",0)</f>
        <v>OverWeight</v>
      </c>
      <c r="K84" t="str" cm="1">
        <f t="array" ref="K84">_xlfn.XLOOKUP($A84,MedExam_Table[[#Headers],[#Data],[Customer ID]],MedExam_Table[[#Headers],[#Data],[Diabetes Status]],"Not Found",0)</f>
        <v>Diabetes</v>
      </c>
      <c r="L84" cm="1">
        <f t="array" ref="L84">_xlfn.XLOOKUP($A84,Hospitalisation_table[[#All],[Customer ID]],Hospitalisation_table[[#All],[Customer Age]],"Not Found",0)</f>
        <v>44</v>
      </c>
      <c r="M84" t="str" cm="1">
        <f t="array" ref="M84">_xlfn.XLOOKUP($A84,Hospitalisation_table[[#All],[Customer ID]],Hospitalisation_table[[#All],[Date of Birth]],"Not Found",0)</f>
        <v>21-Aug-1978</v>
      </c>
      <c r="N84" s="22" cm="1">
        <f t="array" ref="N84">_xlfn.XLOOKUP($A84,Hospitalisation_table[[#All],[Customer ID]],Hospitalisation_table[[#All],[charges]],"Not Found",0)</f>
        <v>10486.55</v>
      </c>
      <c r="O84" t="str" cm="1">
        <f t="array" ref="O84">_xlfn.XLOOKUP($A84,Hospitalisation_table[[#All],[Customer ID]],Hospitalisation_table[[#All],[Hospital tier_Updated]],"Not Found",0)</f>
        <v>tier - 3</v>
      </c>
      <c r="P84" t="str" cm="1">
        <f t="array" ref="P84">_xlfn.XLOOKUP($A84,Hospitalisation_table[[#All],[Customer ID]],Hospitalisation_table[[#All],[City tier_updated]],"Not Found",0)</f>
        <v>tier - 3</v>
      </c>
      <c r="Q84" t="str" cm="1">
        <f t="array" ref="Q84">_xlfn.XLOOKUP($A84,Hospitalisation_table[[#All],[Customer ID]],Hospitalisation_table[[#All],[State ID Updated]],"Not Found",0)</f>
        <v>R1025</v>
      </c>
    </row>
    <row r="85" spans="1:17" x14ac:dyDescent="0.3">
      <c r="A85" s="14" t="s">
        <v>1298</v>
      </c>
      <c r="B85" t="str" cm="1">
        <f t="array" ref="B85">_xlfn.XLOOKUP($A85,CustomersName[[#All],[Customer ID]],CustomersName[[#All],[First Name]],"Not Found",0)</f>
        <v>Jenhifer D</v>
      </c>
      <c r="C85" cm="1">
        <f t="array" ref="C85">_xlfn.XLOOKUP($A85,MedExam_Table[[#Headers],[#Data],[Customer ID]],MedExam_Table[[#Headers],[#Data],[BMI]],"Not Found",0)</f>
        <v>36.380000000000003</v>
      </c>
      <c r="D85" cm="1">
        <f t="array" ref="D85">_xlfn.XLOOKUP($A85,MedExam_Table[[#Headers],[#Data],[Customer ID]],MedExam_Table[[#Headers],[#Data],[HBA1C]],"Not Found",0)</f>
        <v>5.98</v>
      </c>
      <c r="E85" t="str" cm="1">
        <f t="array" ref="E85">_xlfn.XLOOKUP($A85,MedExam_Table[[#Headers],[#Data],[Customer ID]],MedExam_Table[[#Headers],[#Data],[Heart Issues Updated]],"Not Found",0)</f>
        <v>No</v>
      </c>
      <c r="F85" t="str" cm="1">
        <f t="array" ref="F85">_xlfn.XLOOKUP($A85,MedExam_Table[[#Headers],[#Data],[Customer ID]],MedExam_Table[[#Headers],[#Data],[Any Transplants Update]],"Not Found",0)</f>
        <v>No</v>
      </c>
      <c r="G85" t="str" cm="1">
        <f t="array" ref="G85">_xlfn.XLOOKUP($A85,MedExam_Table[[#Headers],[#Data],[Customer ID]],MedExam_Table[[#Headers],[#Data],[Cancer history]],"Not Found",0)</f>
        <v>No</v>
      </c>
      <c r="H85" cm="1">
        <f t="array" ref="H85">_xlfn.XLOOKUP($A85,MedExam_Table[[#Headers],[#Data],[Customer ID]],MedExam_Table[[#Headers],[#Data],[NumberOfMajorSurgeries_updated]],"Not Found",0)</f>
        <v>1</v>
      </c>
      <c r="I85" t="str" cm="1">
        <f t="array" ref="I85">_xlfn.XLOOKUP($A85,MedExam_Table[[#Headers],[#Data],[Customer ID]],MedExam_Table[[#Headers],[#Data],[Smoker Updated]],"Not Found",0)</f>
        <v>No</v>
      </c>
      <c r="J85" t="str" cm="1">
        <f t="array" ref="J85">_xlfn.XLOOKUP($A85,MedExam_Table[[#Headers],[#Data],[Customer ID]],MedExam_Table[[#Headers],[#Data],[Weight Status]],"Not Found",0)</f>
        <v>Obesity</v>
      </c>
      <c r="K85" t="str" cm="1">
        <f t="array" ref="K85">_xlfn.XLOOKUP($A85,MedExam_Table[[#Headers],[#Data],[Customer ID]],MedExam_Table[[#Headers],[#Data],[Diabetes Status]],"Not Found",0)</f>
        <v>Prediabetes</v>
      </c>
      <c r="L85" cm="1">
        <f t="array" ref="L85">_xlfn.XLOOKUP($A85,Hospitalisation_table[[#All],[Customer ID]],Hospitalisation_table[[#All],[Customer Age]],"Not Found",0)</f>
        <v>35</v>
      </c>
      <c r="M85" t="str" cm="1">
        <f t="array" ref="M85">_xlfn.XLOOKUP($A85,Hospitalisation_table[[#All],[Customer ID]],Hospitalisation_table[[#All],[Date of Birth]],"Not Found",0)</f>
        <v>28-Jun-1987</v>
      </c>
      <c r="N85" s="22" cm="1">
        <f t="array" ref="N85">_xlfn.XLOOKUP($A85,Hospitalisation_table[[#All],[Customer ID]],Hospitalisation_table[[#All],[charges]],"Not Found",0)</f>
        <v>10464.83</v>
      </c>
      <c r="O85" t="str" cm="1">
        <f t="array" ref="O85">_xlfn.XLOOKUP($A85,Hospitalisation_table[[#All],[Customer ID]],Hospitalisation_table[[#All],[Hospital tier_Updated]],"Not Found",0)</f>
        <v>tier - 3</v>
      </c>
      <c r="P85" t="str" cm="1">
        <f t="array" ref="P85">_xlfn.XLOOKUP($A85,Hospitalisation_table[[#All],[Customer ID]],Hospitalisation_table[[#All],[City tier_updated]],"Not Found",0)</f>
        <v>tier - 1</v>
      </c>
      <c r="Q85" t="str" cm="1">
        <f t="array" ref="Q85">_xlfn.XLOOKUP($A85,Hospitalisation_table[[#All],[Customer ID]],Hospitalisation_table[[#All],[State ID Updated]],"Not Found",0)</f>
        <v>R1012</v>
      </c>
    </row>
    <row r="86" spans="1:17" x14ac:dyDescent="0.3">
      <c r="A86" s="13" t="s">
        <v>1297</v>
      </c>
      <c r="B86" t="str" cm="1">
        <f t="array" ref="B86">_xlfn.XLOOKUP($A86,CustomersName[[#All],[Customer ID]],CustomersName[[#All],[First Name]],"Not Found",0)</f>
        <v>Eric</v>
      </c>
      <c r="C86" cm="1">
        <f t="array" ref="C86">_xlfn.XLOOKUP($A86,MedExam_Table[[#Headers],[#Data],[Customer ID]],MedExam_Table[[#Headers],[#Data],[BMI]],"Not Found",0)</f>
        <v>31.16</v>
      </c>
      <c r="D86" cm="1">
        <f t="array" ref="D86">_xlfn.XLOOKUP($A86,MedExam_Table[[#Headers],[#Data],[Customer ID]],MedExam_Table[[#Headers],[#Data],[HBA1C]],"Not Found",0)</f>
        <v>4.26</v>
      </c>
      <c r="E86" t="str" cm="1">
        <f t="array" ref="E86">_xlfn.XLOOKUP($A86,MedExam_Table[[#Headers],[#Data],[Customer ID]],MedExam_Table[[#Headers],[#Data],[Heart Issues Updated]],"Not Found",0)</f>
        <v>Yes</v>
      </c>
      <c r="F86" t="str" cm="1">
        <f t="array" ref="F86">_xlfn.XLOOKUP($A86,MedExam_Table[[#Headers],[#Data],[Customer ID]],MedExam_Table[[#Headers],[#Data],[Any Transplants Update]],"Not Found",0)</f>
        <v>No</v>
      </c>
      <c r="G86" t="str" cm="1">
        <f t="array" ref="G86">_xlfn.XLOOKUP($A86,MedExam_Table[[#Headers],[#Data],[Customer ID]],MedExam_Table[[#Headers],[#Data],[Cancer history]],"Not Found",0)</f>
        <v>Yes</v>
      </c>
      <c r="H86" cm="1">
        <f t="array" ref="H86">_xlfn.XLOOKUP($A86,MedExam_Table[[#Headers],[#Data],[Customer ID]],MedExam_Table[[#Headers],[#Data],[NumberOfMajorSurgeries_updated]],"Not Found",0)</f>
        <v>1</v>
      </c>
      <c r="I86" t="str" cm="1">
        <f t="array" ref="I86">_xlfn.XLOOKUP($A86,MedExam_Table[[#Headers],[#Data],[Customer ID]],MedExam_Table[[#Headers],[#Data],[Smoker Updated]],"Not Found",0)</f>
        <v>No</v>
      </c>
      <c r="J86" t="str" cm="1">
        <f t="array" ref="J86">_xlfn.XLOOKUP($A86,MedExam_Table[[#Headers],[#Data],[Customer ID]],MedExam_Table[[#Headers],[#Data],[Weight Status]],"Not Found",0)</f>
        <v>Obesity</v>
      </c>
      <c r="K86" t="str" cm="1">
        <f t="array" ref="K86">_xlfn.XLOOKUP($A86,MedExam_Table[[#Headers],[#Data],[Customer ID]],MedExam_Table[[#Headers],[#Data],[Diabetes Status]],"Not Found",0)</f>
        <v>Normal</v>
      </c>
      <c r="L86" cm="1">
        <f t="array" ref="L86">_xlfn.XLOOKUP($A86,Hospitalisation_table[[#All],[Customer ID]],Hospitalisation_table[[#All],[Customer Age]],"Not Found",0)</f>
        <v>53</v>
      </c>
      <c r="M86" t="str" cm="1">
        <f t="array" ref="M86">_xlfn.XLOOKUP($A86,Hospitalisation_table[[#All],[Customer ID]],Hospitalisation_table[[#All],[Date of Birth]],"Not Found",0)</f>
        <v>22-Sep-1969</v>
      </c>
      <c r="N86" s="22" cm="1">
        <f t="array" ref="N86">_xlfn.XLOOKUP($A86,Hospitalisation_table[[#All],[Customer ID]],Hospitalisation_table[[#All],[charges]],"Not Found",0)</f>
        <v>10461.98</v>
      </c>
      <c r="O86" t="str" cm="1">
        <f t="array" ref="O86">_xlfn.XLOOKUP($A86,Hospitalisation_table[[#All],[Customer ID]],Hospitalisation_table[[#All],[Hospital tier_Updated]],"Not Found",0)</f>
        <v>tier - 3</v>
      </c>
      <c r="P86" t="str" cm="1">
        <f t="array" ref="P86">_xlfn.XLOOKUP($A86,Hospitalisation_table[[#All],[Customer ID]],Hospitalisation_table[[#All],[City tier_updated]],"Not Found",0)</f>
        <v>tier - 1</v>
      </c>
      <c r="Q86" t="str" cm="1">
        <f t="array" ref="Q86">_xlfn.XLOOKUP($A86,Hospitalisation_table[[#All],[Customer ID]],Hospitalisation_table[[#All],[State ID Updated]],"Not Found",0)</f>
        <v>R1012</v>
      </c>
    </row>
    <row r="87" spans="1:17" x14ac:dyDescent="0.3">
      <c r="A87" s="14" t="s">
        <v>1296</v>
      </c>
      <c r="B87" t="str" cm="1">
        <f t="array" ref="B87">_xlfn.XLOOKUP($A87,CustomersName[[#All],[Customer ID]],CustomersName[[#All],[First Name]],"Not Found",0)</f>
        <v>Bryan</v>
      </c>
      <c r="C87" cm="1">
        <f t="array" ref="C87">_xlfn.XLOOKUP($A87,MedExam_Table[[#Headers],[#Data],[Customer ID]],MedExam_Table[[#Headers],[#Data],[BMI]],"Not Found",0)</f>
        <v>25.55</v>
      </c>
      <c r="D87" cm="1">
        <f t="array" ref="D87">_xlfn.XLOOKUP($A87,MedExam_Table[[#Headers],[#Data],[Customer ID]],MedExam_Table[[#Headers],[#Data],[HBA1C]],"Not Found",0)</f>
        <v>4.96</v>
      </c>
      <c r="E87" t="str" cm="1">
        <f t="array" ref="E87">_xlfn.XLOOKUP($A87,MedExam_Table[[#Headers],[#Data],[Customer ID]],MedExam_Table[[#Headers],[#Data],[Heart Issues Updated]],"Not Found",0)</f>
        <v>Yes</v>
      </c>
      <c r="F87" t="str" cm="1">
        <f t="array" ref="F87">_xlfn.XLOOKUP($A87,MedExam_Table[[#Headers],[#Data],[Customer ID]],MedExam_Table[[#Headers],[#Data],[Any Transplants Update]],"Not Found",0)</f>
        <v>No</v>
      </c>
      <c r="G87" t="str" cm="1">
        <f t="array" ref="G87">_xlfn.XLOOKUP($A87,MedExam_Table[[#Headers],[#Data],[Customer ID]],MedExam_Table[[#Headers],[#Data],[Cancer history]],"Not Found",0)</f>
        <v>No</v>
      </c>
      <c r="H87" cm="1">
        <f t="array" ref="H87">_xlfn.XLOOKUP($A87,MedExam_Table[[#Headers],[#Data],[Customer ID]],MedExam_Table[[#Headers],[#Data],[NumberOfMajorSurgeries_updated]],"Not Found",0)</f>
        <v>1</v>
      </c>
      <c r="I87" t="str" cm="1">
        <f t="array" ref="I87">_xlfn.XLOOKUP($A87,MedExam_Table[[#Headers],[#Data],[Customer ID]],MedExam_Table[[#Headers],[#Data],[Smoker Updated]],"Not Found",0)</f>
        <v>No</v>
      </c>
      <c r="J87" t="str" cm="1">
        <f t="array" ref="J87">_xlfn.XLOOKUP($A87,MedExam_Table[[#Headers],[#Data],[Customer ID]],MedExam_Table[[#Headers],[#Data],[Weight Status]],"Not Found",0)</f>
        <v>OverWeight</v>
      </c>
      <c r="K87" t="str" cm="1">
        <f t="array" ref="K87">_xlfn.XLOOKUP($A87,MedExam_Table[[#Headers],[#Data],[Customer ID]],MedExam_Table[[#Headers],[#Data],[Diabetes Status]],"Not Found",0)</f>
        <v>Normal</v>
      </c>
      <c r="L87" cm="1">
        <f t="array" ref="L87">_xlfn.XLOOKUP($A87,Hospitalisation_table[[#All],[Customer ID]],Hospitalisation_table[[#All],[Customer Age]],"Not Found",0)</f>
        <v>58</v>
      </c>
      <c r="M87" t="str" cm="1">
        <f t="array" ref="M87">_xlfn.XLOOKUP($A87,Hospitalisation_table[[#All],[Customer ID]],Hospitalisation_table[[#All],[Date of Birth]],"Not Found",0)</f>
        <v>27-Jul-1964</v>
      </c>
      <c r="N87" s="22" cm="1">
        <f t="array" ref="N87">_xlfn.XLOOKUP($A87,Hospitalisation_table[[#All],[Customer ID]],Hospitalisation_table[[#All],[charges]],"Not Found",0)</f>
        <v>10459.19</v>
      </c>
      <c r="O87" t="str" cm="1">
        <f t="array" ref="O87">_xlfn.XLOOKUP($A87,Hospitalisation_table[[#All],[Customer ID]],Hospitalisation_table[[#All],[Hospital tier_Updated]],"Not Found",0)</f>
        <v>tier - 3</v>
      </c>
      <c r="P87" t="str" cm="1">
        <f t="array" ref="P87">_xlfn.XLOOKUP($A87,Hospitalisation_table[[#All],[Customer ID]],Hospitalisation_table[[#All],[City tier_updated]],"Not Found",0)</f>
        <v>tier - 1</v>
      </c>
      <c r="Q87" t="str" cm="1">
        <f t="array" ref="Q87">_xlfn.XLOOKUP($A87,Hospitalisation_table[[#All],[Customer ID]],Hospitalisation_table[[#All],[State ID Updated]],"Not Found",0)</f>
        <v>R1013</v>
      </c>
    </row>
    <row r="88" spans="1:17" x14ac:dyDescent="0.3">
      <c r="A88" s="13" t="s">
        <v>1295</v>
      </c>
      <c r="B88" t="str" cm="1">
        <f t="array" ref="B88">_xlfn.XLOOKUP($A88,CustomersName[[#All],[Customer ID]],CustomersName[[#All],[First Name]],"Not Found",0)</f>
        <v>Dhvon R.</v>
      </c>
      <c r="C88" cm="1">
        <f t="array" ref="C88">_xlfn.XLOOKUP($A88,MedExam_Table[[#Headers],[#Data],[Customer ID]],MedExam_Table[[#Headers],[#Data],[BMI]],"Not Found",0)</f>
        <v>28.77</v>
      </c>
      <c r="D88" cm="1">
        <f t="array" ref="D88">_xlfn.XLOOKUP($A88,MedExam_Table[[#Headers],[#Data],[Customer ID]],MedExam_Table[[#Headers],[#Data],[HBA1C]],"Not Found",0)</f>
        <v>4</v>
      </c>
      <c r="E88" t="str" cm="1">
        <f t="array" ref="E88">_xlfn.XLOOKUP($A88,MedExam_Table[[#Headers],[#Data],[Customer ID]],MedExam_Table[[#Headers],[#Data],[Heart Issues Updated]],"Not Found",0)</f>
        <v>Yes</v>
      </c>
      <c r="F88" t="str" cm="1">
        <f t="array" ref="F88">_xlfn.XLOOKUP($A88,MedExam_Table[[#Headers],[#Data],[Customer ID]],MedExam_Table[[#Headers],[#Data],[Any Transplants Update]],"Not Found",0)</f>
        <v>No</v>
      </c>
      <c r="G88" t="str" cm="1">
        <f t="array" ref="G88">_xlfn.XLOOKUP($A88,MedExam_Table[[#Headers],[#Data],[Customer ID]],MedExam_Table[[#Headers],[#Data],[Cancer history]],"Not Found",0)</f>
        <v>No</v>
      </c>
      <c r="H88" cm="1">
        <f t="array" ref="H88">_xlfn.XLOOKUP($A88,MedExam_Table[[#Headers],[#Data],[Customer ID]],MedExam_Table[[#Headers],[#Data],[NumberOfMajorSurgeries_updated]],"Not Found",0)</f>
        <v>0</v>
      </c>
      <c r="I88" t="str" cm="1">
        <f t="array" ref="I88">_xlfn.XLOOKUP($A88,MedExam_Table[[#Headers],[#Data],[Customer ID]],MedExam_Table[[#Headers],[#Data],[Smoker Updated]],"Not Found",0)</f>
        <v>No</v>
      </c>
      <c r="J88" t="str" cm="1">
        <f t="array" ref="J88">_xlfn.XLOOKUP($A88,MedExam_Table[[#Headers],[#Data],[Customer ID]],MedExam_Table[[#Headers],[#Data],[Weight Status]],"Not Found",0)</f>
        <v>OverWeight</v>
      </c>
      <c r="K88" t="str" cm="1">
        <f t="array" ref="K88">_xlfn.XLOOKUP($A88,MedExam_Table[[#Headers],[#Data],[Customer ID]],MedExam_Table[[#Headers],[#Data],[Diabetes Status]],"Not Found",0)</f>
        <v>Normal</v>
      </c>
      <c r="L88" cm="1">
        <f t="array" ref="L88">_xlfn.XLOOKUP($A88,Hospitalisation_table[[#All],[Customer ID]],Hospitalisation_table[[#All],[Customer Age]],"Not Found",0)</f>
        <v>46</v>
      </c>
      <c r="M88" t="str" cm="1">
        <f t="array" ref="M88">_xlfn.XLOOKUP($A88,Hospitalisation_table[[#All],[Customer ID]],Hospitalisation_table[[#All],[Date of Birth]],"Not Found",0)</f>
        <v>3-Aug-1976</v>
      </c>
      <c r="N88" s="22" cm="1">
        <f t="array" ref="N88">_xlfn.XLOOKUP($A88,Hospitalisation_table[[#All],[Customer ID]],Hospitalisation_table[[#All],[charges]],"Not Found",0)</f>
        <v>10455.14</v>
      </c>
      <c r="O88" t="str" cm="1">
        <f t="array" ref="O88">_xlfn.XLOOKUP($A88,Hospitalisation_table[[#All],[Customer ID]],Hospitalisation_table[[#All],[Hospital tier_Updated]],"Not Found",0)</f>
        <v>tier - 3</v>
      </c>
      <c r="P88" t="str" cm="1">
        <f t="array" ref="P88">_xlfn.XLOOKUP($A88,Hospitalisation_table[[#All],[Customer ID]],Hospitalisation_table[[#All],[City tier_updated]],"Not Found",0)</f>
        <v>tier - 2</v>
      </c>
      <c r="Q88" t="str" cm="1">
        <f t="array" ref="Q88">_xlfn.XLOOKUP($A88,Hospitalisation_table[[#All],[Customer ID]],Hospitalisation_table[[#All],[State ID Updated]],"Not Found",0)</f>
        <v>R1021</v>
      </c>
    </row>
    <row r="89" spans="1:17" x14ac:dyDescent="0.3">
      <c r="A89" s="14" t="s">
        <v>1294</v>
      </c>
      <c r="B89" t="str" cm="1">
        <f t="array" ref="B89">_xlfn.XLOOKUP($A89,CustomersName[[#All],[Customer ID]],CustomersName[[#All],[First Name]],"Not Found",0)</f>
        <v>Elena</v>
      </c>
      <c r="C89" cm="1">
        <f t="array" ref="C89">_xlfn.XLOOKUP($A89,MedExam_Table[[#Headers],[#Data],[Customer ID]],MedExam_Table[[#Headers],[#Data],[BMI]],"Not Found",0)</f>
        <v>23.14</v>
      </c>
      <c r="D89" cm="1">
        <f t="array" ref="D89">_xlfn.XLOOKUP($A89,MedExam_Table[[#Headers],[#Data],[Customer ID]],MedExam_Table[[#Headers],[#Data],[HBA1C]],"Not Found",0)</f>
        <v>4.1500000000000004</v>
      </c>
      <c r="E89" t="str" cm="1">
        <f t="array" ref="E89">_xlfn.XLOOKUP($A89,MedExam_Table[[#Headers],[#Data],[Customer ID]],MedExam_Table[[#Headers],[#Data],[Heart Issues Updated]],"Not Found",0)</f>
        <v>Yes</v>
      </c>
      <c r="F89" t="str" cm="1">
        <f t="array" ref="F89">_xlfn.XLOOKUP($A89,MedExam_Table[[#Headers],[#Data],[Customer ID]],MedExam_Table[[#Headers],[#Data],[Any Transplants Update]],"Not Found",0)</f>
        <v>No</v>
      </c>
      <c r="G89" t="str" cm="1">
        <f t="array" ref="G89">_xlfn.XLOOKUP($A89,MedExam_Table[[#Headers],[#Data],[Customer ID]],MedExam_Table[[#Headers],[#Data],[Cancer history]],"Not Found",0)</f>
        <v>No</v>
      </c>
      <c r="H89" cm="1">
        <f t="array" ref="H89">_xlfn.XLOOKUP($A89,MedExam_Table[[#Headers],[#Data],[Customer ID]],MedExam_Table[[#Headers],[#Data],[NumberOfMajorSurgeries_updated]],"Not Found",0)</f>
        <v>1</v>
      </c>
      <c r="I89" t="str" cm="1">
        <f t="array" ref="I89">_xlfn.XLOOKUP($A89,MedExam_Table[[#Headers],[#Data],[Customer ID]],MedExam_Table[[#Headers],[#Data],[Smoker Updated]],"Not Found",0)</f>
        <v>No</v>
      </c>
      <c r="J89" t="str" cm="1">
        <f t="array" ref="J89">_xlfn.XLOOKUP($A89,MedExam_Table[[#Headers],[#Data],[Customer ID]],MedExam_Table[[#Headers],[#Data],[Weight Status]],"Not Found",0)</f>
        <v>NormalWeight</v>
      </c>
      <c r="K89" t="str" cm="1">
        <f t="array" ref="K89">_xlfn.XLOOKUP($A89,MedExam_Table[[#Headers],[#Data],[Customer ID]],MedExam_Table[[#Headers],[#Data],[Diabetes Status]],"Not Found",0)</f>
        <v>Normal</v>
      </c>
      <c r="L89" cm="1">
        <f t="array" ref="L89">_xlfn.XLOOKUP($A89,Hospitalisation_table[[#All],[Customer ID]],Hospitalisation_table[[#All],[Customer Age]],"Not Found",0)</f>
        <v>58</v>
      </c>
      <c r="M89" t="str" cm="1">
        <f t="array" ref="M89">_xlfn.XLOOKUP($A89,Hospitalisation_table[[#All],[Customer ID]],Hospitalisation_table[[#All],[Date of Birth]],"Not Found",0)</f>
        <v>14-Oct-1964</v>
      </c>
      <c r="N89" s="22" cm="1">
        <f t="array" ref="N89">_xlfn.XLOOKUP($A89,Hospitalisation_table[[#All],[Customer ID]],Hospitalisation_table[[#All],[charges]],"Not Found",0)</f>
        <v>10455.1</v>
      </c>
      <c r="O89" t="str" cm="1">
        <f t="array" ref="O89">_xlfn.XLOOKUP($A89,Hospitalisation_table[[#All],[Customer ID]],Hospitalisation_table[[#All],[Hospital tier_Updated]],"Not Found",0)</f>
        <v>tier - 3</v>
      </c>
      <c r="P89" t="str" cm="1">
        <f t="array" ref="P89">_xlfn.XLOOKUP($A89,Hospitalisation_table[[#All],[Customer ID]],Hospitalisation_table[[#All],[City tier_updated]],"Not Found",0)</f>
        <v>tier - 1</v>
      </c>
      <c r="Q89" t="str" cm="1">
        <f t="array" ref="Q89">_xlfn.XLOOKUP($A89,Hospitalisation_table[[#All],[Customer ID]],Hospitalisation_table[[#All],[State ID Updated]],"Not Found",0)</f>
        <v>R1012</v>
      </c>
    </row>
    <row r="90" spans="1:17" x14ac:dyDescent="0.3">
      <c r="A90" s="13" t="s">
        <v>1293</v>
      </c>
      <c r="B90" t="str" cm="1">
        <f t="array" ref="B90">_xlfn.XLOOKUP($A90,CustomersName[[#All],[Customer ID]],CustomersName[[#All],[First Name]],"Not Found",0)</f>
        <v>Chris</v>
      </c>
      <c r="C90" cm="1">
        <f t="array" ref="C90">_xlfn.XLOOKUP($A90,MedExam_Table[[#Headers],[#Data],[Customer ID]],MedExam_Table[[#Headers],[#Data],[BMI]],"Not Found",0)</f>
        <v>39.6</v>
      </c>
      <c r="D90" cm="1">
        <f t="array" ref="D90">_xlfn.XLOOKUP($A90,MedExam_Table[[#Headers],[#Data],[Customer ID]],MedExam_Table[[#Headers],[#Data],[HBA1C]],"Not Found",0)</f>
        <v>11.36</v>
      </c>
      <c r="E90" t="str" cm="1">
        <f t="array" ref="E90">_xlfn.XLOOKUP($A90,MedExam_Table[[#Headers],[#Data],[Customer ID]],MedExam_Table[[#Headers],[#Data],[Heart Issues Updated]],"Not Found",0)</f>
        <v>No</v>
      </c>
      <c r="F90" t="str" cm="1">
        <f t="array" ref="F90">_xlfn.XLOOKUP($A90,MedExam_Table[[#Headers],[#Data],[Customer ID]],MedExam_Table[[#Headers],[#Data],[Any Transplants Update]],"Not Found",0)</f>
        <v>No</v>
      </c>
      <c r="G90" t="str" cm="1">
        <f t="array" ref="G90">_xlfn.XLOOKUP($A90,MedExam_Table[[#Headers],[#Data],[Customer ID]],MedExam_Table[[#Headers],[#Data],[Cancer history]],"Not Found",0)</f>
        <v>No</v>
      </c>
      <c r="H90" cm="1">
        <f t="array" ref="H90">_xlfn.XLOOKUP($A90,MedExam_Table[[#Headers],[#Data],[Customer ID]],MedExam_Table[[#Headers],[#Data],[NumberOfMajorSurgeries_updated]],"Not Found",0)</f>
        <v>0</v>
      </c>
      <c r="I90" t="str" cm="1">
        <f t="array" ref="I90">_xlfn.XLOOKUP($A90,MedExam_Table[[#Headers],[#Data],[Customer ID]],MedExam_Table[[#Headers],[#Data],[Smoker Updated]],"Not Found",0)</f>
        <v>No</v>
      </c>
      <c r="J90" t="str" cm="1">
        <f t="array" ref="J90">_xlfn.XLOOKUP($A90,MedExam_Table[[#Headers],[#Data],[Customer ID]],MedExam_Table[[#Headers],[#Data],[Weight Status]],"Not Found",0)</f>
        <v>Obesity</v>
      </c>
      <c r="K90" t="str" cm="1">
        <f t="array" ref="K90">_xlfn.XLOOKUP($A90,MedExam_Table[[#Headers],[#Data],[Customer ID]],MedExam_Table[[#Headers],[#Data],[Diabetes Status]],"Not Found",0)</f>
        <v>Diabetes</v>
      </c>
      <c r="L90" cm="1">
        <f t="array" ref="L90">_xlfn.XLOOKUP($A90,Hospitalisation_table[[#All],[Customer ID]],Hospitalisation_table[[#All],[Customer Age]],"Not Found",0)</f>
        <v>54</v>
      </c>
      <c r="M90" t="str" cm="1">
        <f t="array" ref="M90">_xlfn.XLOOKUP($A90,Hospitalisation_table[[#All],[Customer ID]],Hospitalisation_table[[#All],[Date of Birth]],"Not Found",0)</f>
        <v>8-Nov-1968</v>
      </c>
      <c r="N90" s="22" cm="1">
        <f t="array" ref="N90">_xlfn.XLOOKUP($A90,Hospitalisation_table[[#All],[Customer ID]],Hospitalisation_table[[#All],[charges]],"Not Found",0)</f>
        <v>10450.549999999999</v>
      </c>
      <c r="O90" t="str" cm="1">
        <f t="array" ref="O90">_xlfn.XLOOKUP($A90,Hospitalisation_table[[#All],[Customer ID]],Hospitalisation_table[[#All],[Hospital tier_Updated]],"Not Found",0)</f>
        <v>tier - 3</v>
      </c>
      <c r="P90" t="str" cm="1">
        <f t="array" ref="P90">_xlfn.XLOOKUP($A90,Hospitalisation_table[[#All],[Customer ID]],Hospitalisation_table[[#All],[City tier_updated]],"Not Found",0)</f>
        <v>tier - 1</v>
      </c>
      <c r="Q90" t="str" cm="1">
        <f t="array" ref="Q90">_xlfn.XLOOKUP($A90,Hospitalisation_table[[#All],[Customer ID]],Hospitalisation_table[[#All],[State ID Updated]],"Not Found",0)</f>
        <v>R1011</v>
      </c>
    </row>
    <row r="91" spans="1:17" x14ac:dyDescent="0.3">
      <c r="A91" s="14" t="s">
        <v>1292</v>
      </c>
      <c r="B91" t="str" cm="1">
        <f t="array" ref="B91">_xlfn.XLOOKUP($A91,CustomersName[[#All],[Customer ID]],CustomersName[[#All],[First Name]],"Not Found",0)</f>
        <v>Bert</v>
      </c>
      <c r="C91" cm="1">
        <f t="array" ref="C91">_xlfn.XLOOKUP($A91,MedExam_Table[[#Headers],[#Data],[Customer ID]],MedExam_Table[[#Headers],[#Data],[BMI]],"Not Found",0)</f>
        <v>29.2</v>
      </c>
      <c r="D91" cm="1">
        <f t="array" ref="D91">_xlfn.XLOOKUP($A91,MedExam_Table[[#Headers],[#Data],[Customer ID]],MedExam_Table[[#Headers],[#Data],[HBA1C]],"Not Found",0)</f>
        <v>7.53</v>
      </c>
      <c r="E91" t="str" cm="1">
        <f t="array" ref="E91">_xlfn.XLOOKUP($A91,MedExam_Table[[#Headers],[#Data],[Customer ID]],MedExam_Table[[#Headers],[#Data],[Heart Issues Updated]],"Not Found",0)</f>
        <v>No</v>
      </c>
      <c r="F91" t="str" cm="1">
        <f t="array" ref="F91">_xlfn.XLOOKUP($A91,MedExam_Table[[#Headers],[#Data],[Customer ID]],MedExam_Table[[#Headers],[#Data],[Any Transplants Update]],"Not Found",0)</f>
        <v>No</v>
      </c>
      <c r="G91" t="str" cm="1">
        <f t="array" ref="G91">_xlfn.XLOOKUP($A91,MedExam_Table[[#Headers],[#Data],[Customer ID]],MedExam_Table[[#Headers],[#Data],[Cancer history]],"Not Found",0)</f>
        <v>No</v>
      </c>
      <c r="H91" cm="1">
        <f t="array" ref="H91">_xlfn.XLOOKUP($A91,MedExam_Table[[#Headers],[#Data],[Customer ID]],MedExam_Table[[#Headers],[#Data],[NumberOfMajorSurgeries_updated]],"Not Found",0)</f>
        <v>0</v>
      </c>
      <c r="I91" t="str" cm="1">
        <f t="array" ref="I91">_xlfn.XLOOKUP($A91,MedExam_Table[[#Headers],[#Data],[Customer ID]],MedExam_Table[[#Headers],[#Data],[Smoker Updated]],"Not Found",0)</f>
        <v>No</v>
      </c>
      <c r="J91" t="str" cm="1">
        <f t="array" ref="J91">_xlfn.XLOOKUP($A91,MedExam_Table[[#Headers],[#Data],[Customer ID]],MedExam_Table[[#Headers],[#Data],[Weight Status]],"Not Found",0)</f>
        <v>OverWeight</v>
      </c>
      <c r="K91" t="str" cm="1">
        <f t="array" ref="K91">_xlfn.XLOOKUP($A91,MedExam_Table[[#Headers],[#Data],[Customer ID]],MedExam_Table[[#Headers],[#Data],[Diabetes Status]],"Not Found",0)</f>
        <v>Diabetes</v>
      </c>
      <c r="L91" cm="1">
        <f t="array" ref="L91">_xlfn.XLOOKUP($A91,Hospitalisation_table[[#All],[Customer ID]],Hospitalisation_table[[#All],[Customer Age]],"Not Found",0)</f>
        <v>54</v>
      </c>
      <c r="M91" t="str" cm="1">
        <f t="array" ref="M91">_xlfn.XLOOKUP($A91,Hospitalisation_table[[#All],[Customer ID]],Hospitalisation_table[[#All],[Date of Birth]],"Not Found",0)</f>
        <v>29-Aug-1968</v>
      </c>
      <c r="N91" s="22" cm="1">
        <f t="array" ref="N91">_xlfn.XLOOKUP($A91,Hospitalisation_table[[#All],[Customer ID]],Hospitalisation_table[[#All],[charges]],"Not Found",0)</f>
        <v>10436.1</v>
      </c>
      <c r="O91" t="str" cm="1">
        <f t="array" ref="O91">_xlfn.XLOOKUP($A91,Hospitalisation_table[[#All],[Customer ID]],Hospitalisation_table[[#All],[Hospital tier_Updated]],"Not Found",0)</f>
        <v>tier - 3</v>
      </c>
      <c r="P91" t="str" cm="1">
        <f t="array" ref="P91">_xlfn.XLOOKUP($A91,Hospitalisation_table[[#All],[Customer ID]],Hospitalisation_table[[#All],[City tier_updated]],"Not Found",0)</f>
        <v>tier - 3</v>
      </c>
      <c r="Q91" t="str" cm="1">
        <f t="array" ref="Q91">_xlfn.XLOOKUP($A91,Hospitalisation_table[[#All],[Customer ID]],Hospitalisation_table[[#All],[State ID Updated]],"Not Found",0)</f>
        <v>R1011</v>
      </c>
    </row>
    <row r="92" spans="1:17" x14ac:dyDescent="0.3">
      <c r="A92" s="13" t="s">
        <v>2265</v>
      </c>
      <c r="B92" t="str" cm="1">
        <f t="array" ref="B92">_xlfn.XLOOKUP($A92,CustomersName[[#All],[Customer ID]],CustomersName[[#All],[First Name]],"Not Found",0)</f>
        <v>Emihy J</v>
      </c>
      <c r="C92" cm="1">
        <f t="array" ref="C92">_xlfn.XLOOKUP($A92,MedExam_Table[[#Headers],[#Data],[Customer ID]],MedExam_Table[[#Headers],[#Data],[BMI]],"Not Found",0)</f>
        <v>32.774999999999999</v>
      </c>
      <c r="D92" cm="1">
        <f t="array" ref="D92">_xlfn.XLOOKUP($A92,MedExam_Table[[#Headers],[#Data],[Customer ID]],MedExam_Table[[#Headers],[#Data],[HBA1C]],"Not Found",0)</f>
        <v>5.53</v>
      </c>
      <c r="E92" t="str" cm="1">
        <f t="array" ref="E92">_xlfn.XLOOKUP($A92,MedExam_Table[[#Headers],[#Data],[Customer ID]],MedExam_Table[[#Headers],[#Data],[Heart Issues Updated]],"Not Found",0)</f>
        <v>No</v>
      </c>
      <c r="F92" t="str" cm="1">
        <f t="array" ref="F92">_xlfn.XLOOKUP($A92,MedExam_Table[[#Headers],[#Data],[Customer ID]],MedExam_Table[[#Headers],[#Data],[Any Transplants Update]],"Not Found",0)</f>
        <v>No</v>
      </c>
      <c r="G92" t="str" cm="1">
        <f t="array" ref="G92">_xlfn.XLOOKUP($A92,MedExam_Table[[#Headers],[#Data],[Customer ID]],MedExam_Table[[#Headers],[#Data],[Cancer history]],"Not Found",0)</f>
        <v>No</v>
      </c>
      <c r="H92" cm="1">
        <f t="array" ref="H92">_xlfn.XLOOKUP($A92,MedExam_Table[[#Headers],[#Data],[Customer ID]],MedExam_Table[[#Headers],[#Data],[NumberOfMajorSurgeries_updated]],"Not Found",0)</f>
        <v>0</v>
      </c>
      <c r="I92" t="str" cm="1">
        <f t="array" ref="I92">_xlfn.XLOOKUP($A92,MedExam_Table[[#Headers],[#Data],[Customer ID]],MedExam_Table[[#Headers],[#Data],[Smoker Updated]],"Not Found",0)</f>
        <v>Yes</v>
      </c>
      <c r="J92" t="str" cm="1">
        <f t="array" ref="J92">_xlfn.XLOOKUP($A92,MedExam_Table[[#Headers],[#Data],[Customer ID]],MedExam_Table[[#Headers],[#Data],[Weight Status]],"Not Found",0)</f>
        <v>Obesity</v>
      </c>
      <c r="K92" t="str" cm="1">
        <f t="array" ref="K92">_xlfn.XLOOKUP($A92,MedExam_Table[[#Headers],[#Data],[Customer ID]],MedExam_Table[[#Headers],[#Data],[Diabetes Status]],"Not Found",0)</f>
        <v>Normal</v>
      </c>
      <c r="L92" cm="1">
        <f t="array" ref="L92">_xlfn.XLOOKUP($A92,Hospitalisation_table[[#All],[Customer ID]],Hospitalisation_table[[#All],[Customer Age]],"Not Found",0)</f>
        <v>40</v>
      </c>
      <c r="M92" t="str" cm="1">
        <f t="array" ref="M92">_xlfn.XLOOKUP($A92,Hospitalisation_table[[#All],[Customer ID]],Hospitalisation_table[[#All],[Date of Birth]],"Not Found",0)</f>
        <v>25-Dec-1982</v>
      </c>
      <c r="N92" s="22" cm="1">
        <f t="array" ref="N92">_xlfn.XLOOKUP($A92,Hospitalisation_table[[#All],[Customer ID]],Hospitalisation_table[[#All],[charges]],"Not Found",0)</f>
        <v>40003.33</v>
      </c>
      <c r="O92" t="str" cm="1">
        <f t="array" ref="O92">_xlfn.XLOOKUP($A92,Hospitalisation_table[[#All],[Customer ID]],Hospitalisation_table[[#All],[Hospital tier_Updated]],"Not Found",0)</f>
        <v>tier - 1</v>
      </c>
      <c r="P92" t="str" cm="1">
        <f t="array" ref="P92">_xlfn.XLOOKUP($A92,Hospitalisation_table[[#All],[Customer ID]],Hospitalisation_table[[#All],[City tier_updated]],"Not Found",0)</f>
        <v>tier - 1</v>
      </c>
      <c r="Q92" t="str" cm="1">
        <f t="array" ref="Q92">_xlfn.XLOOKUP($A92,Hospitalisation_table[[#All],[Customer ID]],Hospitalisation_table[[#All],[State ID Updated]],"Not Found",0)</f>
        <v>R1012</v>
      </c>
    </row>
    <row r="93" spans="1:17" x14ac:dyDescent="0.3">
      <c r="A93" s="14" t="s">
        <v>1291</v>
      </c>
      <c r="B93" t="str" cm="1">
        <f t="array" ref="B93">_xlfn.XLOOKUP($A93,CustomersName[[#All],[Customer ID]],CustomersName[[#All],[First Name]],"Not Found",0)</f>
        <v>hohn P.</v>
      </c>
      <c r="C93" cm="1">
        <f t="array" ref="C93">_xlfn.XLOOKUP($A93,MedExam_Table[[#Headers],[#Data],[Customer ID]],MedExam_Table[[#Headers],[#Data],[BMI]],"Not Found",0)</f>
        <v>32.774999999999999</v>
      </c>
      <c r="D93" cm="1">
        <f t="array" ref="D93">_xlfn.XLOOKUP($A93,MedExam_Table[[#Headers],[#Data],[Customer ID]],MedExam_Table[[#Headers],[#Data],[HBA1C]],"Not Found",0)</f>
        <v>7.95</v>
      </c>
      <c r="E93" t="str" cm="1">
        <f t="array" ref="E93">_xlfn.XLOOKUP($A93,MedExam_Table[[#Headers],[#Data],[Customer ID]],MedExam_Table[[#Headers],[#Data],[Heart Issues Updated]],"Not Found",0)</f>
        <v>No</v>
      </c>
      <c r="F93" t="str" cm="1">
        <f t="array" ref="F93">_xlfn.XLOOKUP($A93,MedExam_Table[[#Headers],[#Data],[Customer ID]],MedExam_Table[[#Headers],[#Data],[Any Transplants Update]],"Not Found",0)</f>
        <v>No</v>
      </c>
      <c r="G93" t="str" cm="1">
        <f t="array" ref="G93">_xlfn.XLOOKUP($A93,MedExam_Table[[#Headers],[#Data],[Customer ID]],MedExam_Table[[#Headers],[#Data],[Cancer history]],"Not Found",0)</f>
        <v>No</v>
      </c>
      <c r="H93" cm="1">
        <f t="array" ref="H93">_xlfn.XLOOKUP($A93,MedExam_Table[[#Headers],[#Data],[Customer ID]],MedExam_Table[[#Headers],[#Data],[NumberOfMajorSurgeries_updated]],"Not Found",0)</f>
        <v>0</v>
      </c>
      <c r="I93" t="str" cm="1">
        <f t="array" ref="I93">_xlfn.XLOOKUP($A93,MedExam_Table[[#Headers],[#Data],[Customer ID]],MedExam_Table[[#Headers],[#Data],[Smoker Updated]],"Not Found",0)</f>
        <v>No</v>
      </c>
      <c r="J93" t="str" cm="1">
        <f t="array" ref="J93">_xlfn.XLOOKUP($A93,MedExam_Table[[#Headers],[#Data],[Customer ID]],MedExam_Table[[#Headers],[#Data],[Weight Status]],"Not Found",0)</f>
        <v>Obesity</v>
      </c>
      <c r="K93" t="str" cm="1">
        <f t="array" ref="K93">_xlfn.XLOOKUP($A93,MedExam_Table[[#Headers],[#Data],[Customer ID]],MedExam_Table[[#Headers],[#Data],[Diabetes Status]],"Not Found",0)</f>
        <v>Diabetes</v>
      </c>
      <c r="L93" cm="1">
        <f t="array" ref="L93">_xlfn.XLOOKUP($A93,Hospitalisation_table[[#All],[Customer ID]],Hospitalisation_table[[#All],[Customer Age]],"Not Found",0)</f>
        <v>54</v>
      </c>
      <c r="M93" t="str" cm="1">
        <f t="array" ref="M93">_xlfn.XLOOKUP($A93,Hospitalisation_table[[#All],[Customer ID]],Hospitalisation_table[[#All],[Date of Birth]],"Not Found",0)</f>
        <v>23-Aug-1968</v>
      </c>
      <c r="N93" s="22" cm="1">
        <f t="array" ref="N93">_xlfn.XLOOKUP($A93,Hospitalisation_table[[#All],[Customer ID]],Hospitalisation_table[[#All],[charges]],"Not Found",0)</f>
        <v>10435.07</v>
      </c>
      <c r="O93" t="str" cm="1">
        <f t="array" ref="O93">_xlfn.XLOOKUP($A93,Hospitalisation_table[[#All],[Customer ID]],Hospitalisation_table[[#All],[Hospital tier_Updated]],"Not Found",0)</f>
        <v>tier - 3</v>
      </c>
      <c r="P93" t="str" cm="1">
        <f t="array" ref="P93">_xlfn.XLOOKUP($A93,Hospitalisation_table[[#All],[Customer ID]],Hospitalisation_table[[#All],[City tier_updated]],"Not Found",0)</f>
        <v>tier - 1</v>
      </c>
      <c r="Q93" t="str" cm="1">
        <f t="array" ref="Q93">_xlfn.XLOOKUP($A93,Hospitalisation_table[[#All],[Customer ID]],Hospitalisation_table[[#All],[State ID Updated]],"Not Found",0)</f>
        <v>R1016</v>
      </c>
    </row>
    <row r="94" spans="1:17" x14ac:dyDescent="0.3">
      <c r="A94" s="13" t="s">
        <v>1290</v>
      </c>
      <c r="B94" t="str" cm="1">
        <f t="array" ref="B94">_xlfn.XLOOKUP($A94,CustomersName[[#All],[Customer ID]],CustomersName[[#All],[First Name]],"Not Found",0)</f>
        <v>Danihl P</v>
      </c>
      <c r="C94" cm="1">
        <f t="array" ref="C94">_xlfn.XLOOKUP($A94,MedExam_Table[[#Headers],[#Data],[Customer ID]],MedExam_Table[[#Headers],[#Data],[BMI]],"Not Found",0)</f>
        <v>24.035</v>
      </c>
      <c r="D94" cm="1">
        <f t="array" ref="D94">_xlfn.XLOOKUP($A94,MedExam_Table[[#Headers],[#Data],[Customer ID]],MedExam_Table[[#Headers],[#Data],[HBA1C]],"Not Found",0)</f>
        <v>8.5</v>
      </c>
      <c r="E94" t="str" cm="1">
        <f t="array" ref="E94">_xlfn.XLOOKUP($A94,MedExam_Table[[#Headers],[#Data],[Customer ID]],MedExam_Table[[#Headers],[#Data],[Heart Issues Updated]],"Not Found",0)</f>
        <v>No</v>
      </c>
      <c r="F94" t="str" cm="1">
        <f t="array" ref="F94">_xlfn.XLOOKUP($A94,MedExam_Table[[#Headers],[#Data],[Customer ID]],MedExam_Table[[#Headers],[#Data],[Any Transplants Update]],"Not Found",0)</f>
        <v>No</v>
      </c>
      <c r="G94" t="str" cm="1">
        <f t="array" ref="G94">_xlfn.XLOOKUP($A94,MedExam_Table[[#Headers],[#Data],[Customer ID]],MedExam_Table[[#Headers],[#Data],[Cancer history]],"Not Found",0)</f>
        <v>No</v>
      </c>
      <c r="H94" cm="1">
        <f t="array" ref="H94">_xlfn.XLOOKUP($A94,MedExam_Table[[#Headers],[#Data],[Customer ID]],MedExam_Table[[#Headers],[#Data],[NumberOfMajorSurgeries_updated]],"Not Found",0)</f>
        <v>0</v>
      </c>
      <c r="I94" t="str" cm="1">
        <f t="array" ref="I94">_xlfn.XLOOKUP($A94,MedExam_Table[[#Headers],[#Data],[Customer ID]],MedExam_Table[[#Headers],[#Data],[Smoker Updated]],"Not Found",0)</f>
        <v>No</v>
      </c>
      <c r="J94" t="str" cm="1">
        <f t="array" ref="J94">_xlfn.XLOOKUP($A94,MedExam_Table[[#Headers],[#Data],[Customer ID]],MedExam_Table[[#Headers],[#Data],[Weight Status]],"Not Found",0)</f>
        <v>NormalWeight</v>
      </c>
      <c r="K94" t="str" cm="1">
        <f t="array" ref="K94">_xlfn.XLOOKUP($A94,MedExam_Table[[#Headers],[#Data],[Customer ID]],MedExam_Table[[#Headers],[#Data],[Diabetes Status]],"Not Found",0)</f>
        <v>Diabetes</v>
      </c>
      <c r="L94" cm="1">
        <f t="array" ref="L94">_xlfn.XLOOKUP($A94,Hospitalisation_table[[#All],[Customer ID]],Hospitalisation_table[[#All],[Customer Age]],"Not Found",0)</f>
        <v>54</v>
      </c>
      <c r="M94" t="str" cm="1">
        <f t="array" ref="M94">_xlfn.XLOOKUP($A94,Hospitalisation_table[[#All],[Customer ID]],Hospitalisation_table[[#All],[Date of Birth]],"Not Found",0)</f>
        <v>27-Dec-1968</v>
      </c>
      <c r="N94" s="22" cm="1">
        <f t="array" ref="N94">_xlfn.XLOOKUP($A94,Hospitalisation_table[[#All],[Customer ID]],Hospitalisation_table[[#All],[charges]],"Not Found",0)</f>
        <v>10422.92</v>
      </c>
      <c r="O94" t="str" cm="1">
        <f t="array" ref="O94">_xlfn.XLOOKUP($A94,Hospitalisation_table[[#All],[Customer ID]],Hospitalisation_table[[#All],[Hospital tier_Updated]],"Not Found",0)</f>
        <v>tier - 3</v>
      </c>
      <c r="P94" t="str" cm="1">
        <f t="array" ref="P94">_xlfn.XLOOKUP($A94,Hospitalisation_table[[#All],[Customer ID]],Hospitalisation_table[[#All],[City tier_updated]],"Not Found",0)</f>
        <v>tier - 1</v>
      </c>
      <c r="Q94" t="str" cm="1">
        <f t="array" ref="Q94">_xlfn.XLOOKUP($A94,Hospitalisation_table[[#All],[Customer ID]],Hospitalisation_table[[#All],[State ID Updated]],"Not Found",0)</f>
        <v>R1017</v>
      </c>
    </row>
    <row r="95" spans="1:17" x14ac:dyDescent="0.3">
      <c r="A95" s="14" t="s">
        <v>1289</v>
      </c>
      <c r="B95" t="str" cm="1">
        <f t="array" ref="B95">_xlfn.XLOOKUP($A95,CustomersName[[#All],[Customer ID]],CustomersName[[#All],[First Name]],"Not Found",0)</f>
        <v>Lh  Lisa K.</v>
      </c>
      <c r="C95" cm="1">
        <f t="array" ref="C95">_xlfn.XLOOKUP($A95,MedExam_Table[[#Headers],[#Data],[Customer ID]],MedExam_Table[[#Headers],[#Data],[BMI]],"Not Found",0)</f>
        <v>30.55</v>
      </c>
      <c r="D95" cm="1">
        <f t="array" ref="D95">_xlfn.XLOOKUP($A95,MedExam_Table[[#Headers],[#Data],[Customer ID]],MedExam_Table[[#Headers],[#Data],[HBA1C]],"Not Found",0)</f>
        <v>5.89</v>
      </c>
      <c r="E95" t="str" cm="1">
        <f t="array" ref="E95">_xlfn.XLOOKUP($A95,MedExam_Table[[#Headers],[#Data],[Customer ID]],MedExam_Table[[#Headers],[#Data],[Heart Issues Updated]],"Not Found",0)</f>
        <v>No</v>
      </c>
      <c r="F95" t="str" cm="1">
        <f t="array" ref="F95">_xlfn.XLOOKUP($A95,MedExam_Table[[#Headers],[#Data],[Customer ID]],MedExam_Table[[#Headers],[#Data],[Any Transplants Update]],"Not Found",0)</f>
        <v>No</v>
      </c>
      <c r="G95" t="str" cm="1">
        <f t="array" ref="G95">_xlfn.XLOOKUP($A95,MedExam_Table[[#Headers],[#Data],[Customer ID]],MedExam_Table[[#Headers],[#Data],[Cancer history]],"Not Found",0)</f>
        <v>Yes</v>
      </c>
      <c r="H95" cm="1">
        <f t="array" ref="H95">_xlfn.XLOOKUP($A95,MedExam_Table[[#Headers],[#Data],[Customer ID]],MedExam_Table[[#Headers],[#Data],[NumberOfMajorSurgeries_updated]],"Not Found",0)</f>
        <v>1</v>
      </c>
      <c r="I95" t="str" cm="1">
        <f t="array" ref="I95">_xlfn.XLOOKUP($A95,MedExam_Table[[#Headers],[#Data],[Customer ID]],MedExam_Table[[#Headers],[#Data],[Smoker Updated]],"Not Found",0)</f>
        <v>No</v>
      </c>
      <c r="J95" t="str" cm="1">
        <f t="array" ref="J95">_xlfn.XLOOKUP($A95,MedExam_Table[[#Headers],[#Data],[Customer ID]],MedExam_Table[[#Headers],[#Data],[Weight Status]],"Not Found",0)</f>
        <v>Obesity</v>
      </c>
      <c r="K95" t="str" cm="1">
        <f t="array" ref="K95">_xlfn.XLOOKUP($A95,MedExam_Table[[#Headers],[#Data],[Customer ID]],MedExam_Table[[#Headers],[#Data],[Diabetes Status]],"Not Found",0)</f>
        <v>Prediabetes</v>
      </c>
      <c r="L95" cm="1">
        <f t="array" ref="L95">_xlfn.XLOOKUP($A95,Hospitalisation_table[[#All],[Customer ID]],Hospitalisation_table[[#All],[Customer Age]],"Not Found",0)</f>
        <v>43</v>
      </c>
      <c r="M95" t="str" cm="1">
        <f t="array" ref="M95">_xlfn.XLOOKUP($A95,Hospitalisation_table[[#All],[Customer ID]],Hospitalisation_table[[#All],[Date of Birth]],"Not Found",0)</f>
        <v>25-Nov-1979</v>
      </c>
      <c r="N95" s="22" cm="1">
        <f t="array" ref="N95">_xlfn.XLOOKUP($A95,Hospitalisation_table[[#All],[Customer ID]],Hospitalisation_table[[#All],[charges]],"Not Found",0)</f>
        <v>10419.65</v>
      </c>
      <c r="O95" t="str" cm="1">
        <f t="array" ref="O95">_xlfn.XLOOKUP($A95,Hospitalisation_table[[#All],[Customer ID]],Hospitalisation_table[[#All],[Hospital tier_Updated]],"Not Found",0)</f>
        <v>tier - 3</v>
      </c>
      <c r="P95" t="str" cm="1">
        <f t="array" ref="P95">_xlfn.XLOOKUP($A95,Hospitalisation_table[[#All],[Customer ID]],Hospitalisation_table[[#All],[City tier_updated]],"Not Found",0)</f>
        <v>tier - 2</v>
      </c>
      <c r="Q95" t="str" cm="1">
        <f t="array" ref="Q95">_xlfn.XLOOKUP($A95,Hospitalisation_table[[#All],[Customer ID]],Hospitalisation_table[[#All],[State ID Updated]],"Not Found",0)</f>
        <v>R1025</v>
      </c>
    </row>
    <row r="96" spans="1:17" x14ac:dyDescent="0.3">
      <c r="A96" s="13" t="s">
        <v>1288</v>
      </c>
      <c r="B96" t="str" cm="1">
        <f t="array" ref="B96">_xlfn.XLOOKUP($A96,CustomersName[[#All],[Customer ID]],CustomersName[[#All],[First Name]],"Not Found",0)</f>
        <v>Kristine</v>
      </c>
      <c r="C96" cm="1">
        <f t="array" ref="C96">_xlfn.XLOOKUP($A96,MedExam_Table[[#Headers],[#Data],[Customer ID]],MedExam_Table[[#Headers],[#Data],[BMI]],"Not Found",0)</f>
        <v>28.81</v>
      </c>
      <c r="D96" cm="1">
        <f t="array" ref="D96">_xlfn.XLOOKUP($A96,MedExam_Table[[#Headers],[#Data],[Customer ID]],MedExam_Table[[#Headers],[#Data],[HBA1C]],"Not Found",0)</f>
        <v>8.76</v>
      </c>
      <c r="E96" t="str" cm="1">
        <f t="array" ref="E96">_xlfn.XLOOKUP($A96,MedExam_Table[[#Headers],[#Data],[Customer ID]],MedExam_Table[[#Headers],[#Data],[Heart Issues Updated]],"Not Found",0)</f>
        <v>No</v>
      </c>
      <c r="F96" t="str" cm="1">
        <f t="array" ref="F96">_xlfn.XLOOKUP($A96,MedExam_Table[[#Headers],[#Data],[Customer ID]],MedExam_Table[[#Headers],[#Data],[Any Transplants Update]],"Not Found",0)</f>
        <v>No</v>
      </c>
      <c r="G96" t="str" cm="1">
        <f t="array" ref="G96">_xlfn.XLOOKUP($A96,MedExam_Table[[#Headers],[#Data],[Customer ID]],MedExam_Table[[#Headers],[#Data],[Cancer history]],"Not Found",0)</f>
        <v>No</v>
      </c>
      <c r="H96" cm="1">
        <f t="array" ref="H96">_xlfn.XLOOKUP($A96,MedExam_Table[[#Headers],[#Data],[Customer ID]],MedExam_Table[[#Headers],[#Data],[NumberOfMajorSurgeries_updated]],"Not Found",0)</f>
        <v>2</v>
      </c>
      <c r="I96" t="str" cm="1">
        <f t="array" ref="I96">_xlfn.XLOOKUP($A96,MedExam_Table[[#Headers],[#Data],[Customer ID]],MedExam_Table[[#Headers],[#Data],[Smoker Updated]],"Not Found",0)</f>
        <v>No</v>
      </c>
      <c r="J96" t="str" cm="1">
        <f t="array" ref="J96">_xlfn.XLOOKUP($A96,MedExam_Table[[#Headers],[#Data],[Customer ID]],MedExam_Table[[#Headers],[#Data],[Weight Status]],"Not Found",0)</f>
        <v>OverWeight</v>
      </c>
      <c r="K96" t="str" cm="1">
        <f t="array" ref="K96">_xlfn.XLOOKUP($A96,MedExam_Table[[#Headers],[#Data],[Customer ID]],MedExam_Table[[#Headers],[#Data],[Diabetes Status]],"Not Found",0)</f>
        <v>Diabetes</v>
      </c>
      <c r="L96" cm="1">
        <f t="array" ref="L96">_xlfn.XLOOKUP($A96,Hospitalisation_table[[#All],[Customer ID]],Hospitalisation_table[[#All],[Customer Age]],"Not Found",0)</f>
        <v>49</v>
      </c>
      <c r="M96" t="str" cm="1">
        <f t="array" ref="M96">_xlfn.XLOOKUP($A96,Hospitalisation_table[[#All],[Customer ID]],Hospitalisation_table[[#All],[Date of Birth]],"Not Found",0)</f>
        <v>11-Oct-1973</v>
      </c>
      <c r="N96" s="22" cm="1">
        <f t="array" ref="N96">_xlfn.XLOOKUP($A96,Hospitalisation_table[[#All],[Customer ID]],Hospitalisation_table[[#All],[charges]],"Not Found",0)</f>
        <v>10419.59</v>
      </c>
      <c r="O96" t="str" cm="1">
        <f t="array" ref="O96">_xlfn.XLOOKUP($A96,Hospitalisation_table[[#All],[Customer ID]],Hospitalisation_table[[#All],[Hospital tier_Updated]],"Not Found",0)</f>
        <v>tier - 3</v>
      </c>
      <c r="P96" t="str" cm="1">
        <f t="array" ref="P96">_xlfn.XLOOKUP($A96,Hospitalisation_table[[#All],[Customer ID]],Hospitalisation_table[[#All],[City tier_updated]],"Not Found",0)</f>
        <v>tier - 2</v>
      </c>
      <c r="Q96" t="str" cm="1">
        <f t="array" ref="Q96">_xlfn.XLOOKUP($A96,Hospitalisation_table[[#All],[Customer ID]],Hospitalisation_table[[#All],[State ID Updated]],"Not Found",0)</f>
        <v>R1025</v>
      </c>
    </row>
    <row r="97" spans="1:17" x14ac:dyDescent="0.3">
      <c r="A97" s="14" t="s">
        <v>1287</v>
      </c>
      <c r="B97" t="str" cm="1">
        <f t="array" ref="B97">_xlfn.XLOOKUP($A97,CustomersName[[#All],[Customer ID]],CustomersName[[#All],[First Name]],"Not Found",0)</f>
        <v>haul A</v>
      </c>
      <c r="C97" cm="1">
        <f t="array" ref="C97">_xlfn.XLOOKUP($A97,MedExam_Table[[#Headers],[#Data],[Customer ID]],MedExam_Table[[#Headers],[#Data],[BMI]],"Not Found",0)</f>
        <v>31.66</v>
      </c>
      <c r="D97" cm="1">
        <f t="array" ref="D97">_xlfn.XLOOKUP($A97,MedExam_Table[[#Headers],[#Data],[Customer ID]],MedExam_Table[[#Headers],[#Data],[HBA1C]],"Not Found",0)</f>
        <v>4.1100000000000003</v>
      </c>
      <c r="E97" t="str" cm="1">
        <f t="array" ref="E97">_xlfn.XLOOKUP($A97,MedExam_Table[[#Headers],[#Data],[Customer ID]],MedExam_Table[[#Headers],[#Data],[Heart Issues Updated]],"Not Found",0)</f>
        <v>No</v>
      </c>
      <c r="F97" t="str" cm="1">
        <f t="array" ref="F97">_xlfn.XLOOKUP($A97,MedExam_Table[[#Headers],[#Data],[Customer ID]],MedExam_Table[[#Headers],[#Data],[Any Transplants Update]],"Not Found",0)</f>
        <v>No</v>
      </c>
      <c r="G97" t="str" cm="1">
        <f t="array" ref="G97">_xlfn.XLOOKUP($A97,MedExam_Table[[#Headers],[#Data],[Customer ID]],MedExam_Table[[#Headers],[#Data],[Cancer history]],"Not Found",0)</f>
        <v>No</v>
      </c>
      <c r="H97" cm="1">
        <f t="array" ref="H97">_xlfn.XLOOKUP($A97,MedExam_Table[[#Headers],[#Data],[Customer ID]],MedExam_Table[[#Headers],[#Data],[NumberOfMajorSurgeries_updated]],"Not Found",0)</f>
        <v>0</v>
      </c>
      <c r="I97" t="str" cm="1">
        <f t="array" ref="I97">_xlfn.XLOOKUP($A97,MedExam_Table[[#Headers],[#Data],[Customer ID]],MedExam_Table[[#Headers],[#Data],[Smoker Updated]],"Not Found",0)</f>
        <v>No</v>
      </c>
      <c r="J97" t="str" cm="1">
        <f t="array" ref="J97">_xlfn.XLOOKUP($A97,MedExam_Table[[#Headers],[#Data],[Customer ID]],MedExam_Table[[#Headers],[#Data],[Weight Status]],"Not Found",0)</f>
        <v>Obesity</v>
      </c>
      <c r="K97" t="str" cm="1">
        <f t="array" ref="K97">_xlfn.XLOOKUP($A97,MedExam_Table[[#Headers],[#Data],[Customer ID]],MedExam_Table[[#Headers],[#Data],[Diabetes Status]],"Not Found",0)</f>
        <v>Normal</v>
      </c>
      <c r="L97" cm="1">
        <f t="array" ref="L97">_xlfn.XLOOKUP($A97,Hospitalisation_table[[#All],[Customer ID]],Hospitalisation_table[[#All],[Customer Age]],"Not Found",0)</f>
        <v>42</v>
      </c>
      <c r="M97" t="str" cm="1">
        <f t="array" ref="M97">_xlfn.XLOOKUP($A97,Hospitalisation_table[[#All],[Customer ID]],Hospitalisation_table[[#All],[Date of Birth]],"Not Found",0)</f>
        <v>24-Oct-1980</v>
      </c>
      <c r="N97" s="22" cm="1">
        <f t="array" ref="N97">_xlfn.XLOOKUP($A97,Hospitalisation_table[[#All],[Customer ID]],Hospitalisation_table[[#All],[charges]],"Not Found",0)</f>
        <v>10407.98</v>
      </c>
      <c r="O97" t="str" cm="1">
        <f t="array" ref="O97">_xlfn.XLOOKUP($A97,Hospitalisation_table[[#All],[Customer ID]],Hospitalisation_table[[#All],[Hospital tier_Updated]],"Not Found",0)</f>
        <v>tier - 3</v>
      </c>
      <c r="P97" t="str" cm="1">
        <f t="array" ref="P97">_xlfn.XLOOKUP($A97,Hospitalisation_table[[#All],[Customer ID]],Hospitalisation_table[[#All],[City tier_updated]],"Not Found",0)</f>
        <v>tier - 1</v>
      </c>
      <c r="Q97" t="str" cm="1">
        <f t="array" ref="Q97">_xlfn.XLOOKUP($A97,Hospitalisation_table[[#All],[Customer ID]],Hospitalisation_table[[#All],[State ID Updated]],"Not Found",0)</f>
        <v>R1021</v>
      </c>
    </row>
    <row r="98" spans="1:17" x14ac:dyDescent="0.3">
      <c r="A98" s="13" t="s">
        <v>1286</v>
      </c>
      <c r="B98" t="str" cm="1">
        <f t="array" ref="B98">_xlfn.XLOOKUP($A98,CustomersName[[#All],[Customer ID]],CustomersName[[#All],[First Name]],"Not Found",0)</f>
        <v>Bryan</v>
      </c>
      <c r="C98" cm="1">
        <f t="array" ref="C98">_xlfn.XLOOKUP($A98,MedExam_Table[[#Headers],[#Data],[Customer ID]],MedExam_Table[[#Headers],[#Data],[BMI]],"Not Found",0)</f>
        <v>28.215</v>
      </c>
      <c r="D98" cm="1">
        <f t="array" ref="D98">_xlfn.XLOOKUP($A98,MedExam_Table[[#Headers],[#Data],[Customer ID]],MedExam_Table[[#Headers],[#Data],[HBA1C]],"Not Found",0)</f>
        <v>7.56</v>
      </c>
      <c r="E98" t="str" cm="1">
        <f t="array" ref="E98">_xlfn.XLOOKUP($A98,MedExam_Table[[#Headers],[#Data],[Customer ID]],MedExam_Table[[#Headers],[#Data],[Heart Issues Updated]],"Not Found",0)</f>
        <v>Yes</v>
      </c>
      <c r="F98" t="str" cm="1">
        <f t="array" ref="F98">_xlfn.XLOOKUP($A98,MedExam_Table[[#Headers],[#Data],[Customer ID]],MedExam_Table[[#Headers],[#Data],[Any Transplants Update]],"Not Found",0)</f>
        <v>No</v>
      </c>
      <c r="G98" t="str" cm="1">
        <f t="array" ref="G98">_xlfn.XLOOKUP($A98,MedExam_Table[[#Headers],[#Data],[Customer ID]],MedExam_Table[[#Headers],[#Data],[Cancer history]],"Not Found",0)</f>
        <v>No</v>
      </c>
      <c r="H98" cm="1">
        <f t="array" ref="H98">_xlfn.XLOOKUP($A98,MedExam_Table[[#Headers],[#Data],[Customer ID]],MedExam_Table[[#Headers],[#Data],[NumberOfMajorSurgeries_updated]],"Not Found",0)</f>
        <v>1</v>
      </c>
      <c r="I98" t="str" cm="1">
        <f t="array" ref="I98">_xlfn.XLOOKUP($A98,MedExam_Table[[#Headers],[#Data],[Customer ID]],MedExam_Table[[#Headers],[#Data],[Smoker Updated]],"Not Found",0)</f>
        <v>No</v>
      </c>
      <c r="J98" t="str" cm="1">
        <f t="array" ref="J98">_xlfn.XLOOKUP($A98,MedExam_Table[[#Headers],[#Data],[Customer ID]],MedExam_Table[[#Headers],[#Data],[Weight Status]],"Not Found",0)</f>
        <v>OverWeight</v>
      </c>
      <c r="K98" t="str" cm="1">
        <f t="array" ref="K98">_xlfn.XLOOKUP($A98,MedExam_Table[[#Headers],[#Data],[Customer ID]],MedExam_Table[[#Headers],[#Data],[Diabetes Status]],"Not Found",0)</f>
        <v>Diabetes</v>
      </c>
      <c r="L98" cm="1">
        <f t="array" ref="L98">_xlfn.XLOOKUP($A98,Hospitalisation_table[[#All],[Customer ID]],Hospitalisation_table[[#All],[Customer Age]],"Not Found",0)</f>
        <v>48</v>
      </c>
      <c r="M98" t="str" cm="1">
        <f t="array" ref="M98">_xlfn.XLOOKUP($A98,Hospitalisation_table[[#All],[Customer ID]],Hospitalisation_table[[#All],[Date of Birth]],"Not Found",0)</f>
        <v>5-Jun-1975</v>
      </c>
      <c r="N98" s="22" cm="1">
        <f t="array" ref="N98">_xlfn.XLOOKUP($A98,Hospitalisation_table[[#All],[Customer ID]],Hospitalisation_table[[#All],[charges]],"Not Found",0)</f>
        <v>10407.09</v>
      </c>
      <c r="O98" t="str" cm="1">
        <f t="array" ref="O98">_xlfn.XLOOKUP($A98,Hospitalisation_table[[#All],[Customer ID]],Hospitalisation_table[[#All],[Hospital tier_Updated]],"Not Found",0)</f>
        <v>tier - 3</v>
      </c>
      <c r="P98" t="str" cm="1">
        <f t="array" ref="P98">_xlfn.XLOOKUP($A98,Hospitalisation_table[[#All],[Customer ID]],Hospitalisation_table[[#All],[City tier_updated]],"Not Found",0)</f>
        <v>tier - 1</v>
      </c>
      <c r="Q98" t="str" cm="1">
        <f t="array" ref="Q98">_xlfn.XLOOKUP($A98,Hospitalisation_table[[#All],[Customer ID]],Hospitalisation_table[[#All],[State ID Updated]],"Not Found",0)</f>
        <v>R1015</v>
      </c>
    </row>
    <row r="99" spans="1:17" x14ac:dyDescent="0.3">
      <c r="A99" s="14" t="s">
        <v>1285</v>
      </c>
      <c r="B99" t="str" cm="1">
        <f t="array" ref="B99">_xlfn.XLOOKUP($A99,CustomersName[[#All],[Customer ID]],CustomersName[[#All],[First Name]],"Not Found",0)</f>
        <v>Chris</v>
      </c>
      <c r="C99" cm="1">
        <f t="array" ref="C99">_xlfn.XLOOKUP($A99,MedExam_Table[[#Headers],[#Data],[Customer ID]],MedExam_Table[[#Headers],[#Data],[BMI]],"Not Found",0)</f>
        <v>26.12</v>
      </c>
      <c r="D99" cm="1">
        <f t="array" ref="D99">_xlfn.XLOOKUP($A99,MedExam_Table[[#Headers],[#Data],[Customer ID]],MedExam_Table[[#Headers],[#Data],[HBA1C]],"Not Found",0)</f>
        <v>4.17</v>
      </c>
      <c r="E99" t="str" cm="1">
        <f t="array" ref="E99">_xlfn.XLOOKUP($A99,MedExam_Table[[#Headers],[#Data],[Customer ID]],MedExam_Table[[#Headers],[#Data],[Heart Issues Updated]],"Not Found",0)</f>
        <v>Yes</v>
      </c>
      <c r="F99" t="str" cm="1">
        <f t="array" ref="F99">_xlfn.XLOOKUP($A99,MedExam_Table[[#Headers],[#Data],[Customer ID]],MedExam_Table[[#Headers],[#Data],[Any Transplants Update]],"Not Found",0)</f>
        <v>No</v>
      </c>
      <c r="G99" t="str" cm="1">
        <f t="array" ref="G99">_xlfn.XLOOKUP($A99,MedExam_Table[[#Headers],[#Data],[Customer ID]],MedExam_Table[[#Headers],[#Data],[Cancer history]],"Not Found",0)</f>
        <v>Yes</v>
      </c>
      <c r="H99" cm="1">
        <f t="array" ref="H99">_xlfn.XLOOKUP($A99,MedExam_Table[[#Headers],[#Data],[Customer ID]],MedExam_Table[[#Headers],[#Data],[NumberOfMajorSurgeries_updated]],"Not Found",0)</f>
        <v>1</v>
      </c>
      <c r="I99" t="str" cm="1">
        <f t="array" ref="I99">_xlfn.XLOOKUP($A99,MedExam_Table[[#Headers],[#Data],[Customer ID]],MedExam_Table[[#Headers],[#Data],[Smoker Updated]],"Not Found",0)</f>
        <v>No</v>
      </c>
      <c r="J99" t="str" cm="1">
        <f t="array" ref="J99">_xlfn.XLOOKUP($A99,MedExam_Table[[#Headers],[#Data],[Customer ID]],MedExam_Table[[#Headers],[#Data],[Weight Status]],"Not Found",0)</f>
        <v>OverWeight</v>
      </c>
      <c r="K99" t="str" cm="1">
        <f t="array" ref="K99">_xlfn.XLOOKUP($A99,MedExam_Table[[#Headers],[#Data],[Customer ID]],MedExam_Table[[#Headers],[#Data],[Diabetes Status]],"Not Found",0)</f>
        <v>Normal</v>
      </c>
      <c r="L99" cm="1">
        <f t="array" ref="L99">_xlfn.XLOOKUP($A99,Hospitalisation_table[[#All],[Customer ID]],Hospitalisation_table[[#All],[Customer Age]],"Not Found",0)</f>
        <v>53</v>
      </c>
      <c r="M99" t="str" cm="1">
        <f t="array" ref="M99">_xlfn.XLOOKUP($A99,Hospitalisation_table[[#All],[Customer ID]],Hospitalisation_table[[#All],[Date of Birth]],"Not Found",0)</f>
        <v>7-Jul-1969</v>
      </c>
      <c r="N99" s="22" cm="1">
        <f t="array" ref="N99">_xlfn.XLOOKUP($A99,Hospitalisation_table[[#All],[Customer ID]],Hospitalisation_table[[#All],[charges]],"Not Found",0)</f>
        <v>10403.27</v>
      </c>
      <c r="O99" t="str" cm="1">
        <f t="array" ref="O99">_xlfn.XLOOKUP($A99,Hospitalisation_table[[#All],[Customer ID]],Hospitalisation_table[[#All],[Hospital tier_Updated]],"Not Found",0)</f>
        <v>tier - 3</v>
      </c>
      <c r="P99" t="str" cm="1">
        <f t="array" ref="P99">_xlfn.XLOOKUP($A99,Hospitalisation_table[[#All],[Customer ID]],Hospitalisation_table[[#All],[City tier_updated]],"Not Found",0)</f>
        <v>tier - 2</v>
      </c>
      <c r="Q99" t="str" cm="1">
        <f t="array" ref="Q99">_xlfn.XLOOKUP($A99,Hospitalisation_table[[#All],[Customer ID]],Hospitalisation_table[[#All],[State ID Updated]],"Not Found",0)</f>
        <v>R1020</v>
      </c>
    </row>
    <row r="100" spans="1:17" x14ac:dyDescent="0.3">
      <c r="A100" s="13" t="s">
        <v>1284</v>
      </c>
      <c r="B100" t="str" cm="1">
        <f t="array" ref="B100">_xlfn.XLOOKUP($A100,CustomersName[[#All],[Customer ID]],CustomersName[[#All],[First Name]],"Not Found",0)</f>
        <v>Mh Milah B</v>
      </c>
      <c r="C100" cm="1">
        <f t="array" ref="C100">_xlfn.XLOOKUP($A100,MedExam_Table[[#Headers],[#Data],[Customer ID]],MedExam_Table[[#Headers],[#Data],[BMI]],"Not Found",0)</f>
        <v>36.630000000000003</v>
      </c>
      <c r="D100" cm="1">
        <f t="array" ref="D100">_xlfn.XLOOKUP($A100,MedExam_Table[[#Headers],[#Data],[Customer ID]],MedExam_Table[[#Headers],[#Data],[HBA1C]],"Not Found",0)</f>
        <v>11.42</v>
      </c>
      <c r="E100" t="str" cm="1">
        <f t="array" ref="E100">_xlfn.XLOOKUP($A100,MedExam_Table[[#Headers],[#Data],[Customer ID]],MedExam_Table[[#Headers],[#Data],[Heart Issues Updated]],"Not Found",0)</f>
        <v>No</v>
      </c>
      <c r="F100" t="str" cm="1">
        <f t="array" ref="F100">_xlfn.XLOOKUP($A100,MedExam_Table[[#Headers],[#Data],[Customer ID]],MedExam_Table[[#Headers],[#Data],[Any Transplants Update]],"Not Found",0)</f>
        <v>No</v>
      </c>
      <c r="G100" t="str" cm="1">
        <f t="array" ref="G100">_xlfn.XLOOKUP($A100,MedExam_Table[[#Headers],[#Data],[Customer ID]],MedExam_Table[[#Headers],[#Data],[Cancer history]],"Not Found",0)</f>
        <v>No</v>
      </c>
      <c r="H100" cm="1">
        <f t="array" ref="H100">_xlfn.XLOOKUP($A100,MedExam_Table[[#Headers],[#Data],[Customer ID]],MedExam_Table[[#Headers],[#Data],[NumberOfMajorSurgeries_updated]],"Not Found",0)</f>
        <v>2</v>
      </c>
      <c r="I100" t="str" cm="1">
        <f t="array" ref="I100">_xlfn.XLOOKUP($A100,MedExam_Table[[#Headers],[#Data],[Customer ID]],MedExam_Table[[#Headers],[#Data],[Smoker Updated]],"Not Found",0)</f>
        <v>No</v>
      </c>
      <c r="J100" t="str" cm="1">
        <f t="array" ref="J100">_xlfn.XLOOKUP($A100,MedExam_Table[[#Headers],[#Data],[Customer ID]],MedExam_Table[[#Headers],[#Data],[Weight Status]],"Not Found",0)</f>
        <v>Obesity</v>
      </c>
      <c r="K100" t="str" cm="1">
        <f t="array" ref="K100">_xlfn.XLOOKUP($A100,MedExam_Table[[#Headers],[#Data],[Customer ID]],MedExam_Table[[#Headers],[#Data],[Diabetes Status]],"Not Found",0)</f>
        <v>Diabetes</v>
      </c>
      <c r="L100" cm="1">
        <f t="array" ref="L100">_xlfn.XLOOKUP($A100,Hospitalisation_table[[#All],[Customer ID]],Hospitalisation_table[[#All],[Customer Age]],"Not Found",0)</f>
        <v>49</v>
      </c>
      <c r="M100" t="str" cm="1">
        <f t="array" ref="M100">_xlfn.XLOOKUP($A100,Hospitalisation_table[[#All],[Customer ID]],Hospitalisation_table[[#All],[Date of Birth]],"Not Found",0)</f>
        <v>19-Sep-1973</v>
      </c>
      <c r="N100" s="22" cm="1">
        <f t="array" ref="N100">_xlfn.XLOOKUP($A100,Hospitalisation_table[[#All],[Customer ID]],Hospitalisation_table[[#All],[charges]],"Not Found",0)</f>
        <v>10381.48</v>
      </c>
      <c r="O100" t="str" cm="1">
        <f t="array" ref="O100">_xlfn.XLOOKUP($A100,Hospitalisation_table[[#All],[Customer ID]],Hospitalisation_table[[#All],[Hospital tier_Updated]],"Not Found",0)</f>
        <v>tier - 3</v>
      </c>
      <c r="P100" t="str" cm="1">
        <f t="array" ref="P100">_xlfn.XLOOKUP($A100,Hospitalisation_table[[#All],[Customer ID]],Hospitalisation_table[[#All],[City tier_updated]],"Not Found",0)</f>
        <v>tier - 3</v>
      </c>
      <c r="Q100" t="str" cm="1">
        <f t="array" ref="Q100">_xlfn.XLOOKUP($A100,Hospitalisation_table[[#All],[Customer ID]],Hospitalisation_table[[#All],[State ID Updated]],"Not Found",0)</f>
        <v>R1013</v>
      </c>
    </row>
    <row r="101" spans="1:17" x14ac:dyDescent="0.3">
      <c r="A101" s="14" t="s">
        <v>1283</v>
      </c>
      <c r="B101" t="str" cm="1">
        <f t="array" ref="B101">_xlfn.XLOOKUP($A101,CustomersName[[#All],[Customer ID]],CustomersName[[#All],[First Name]],"Not Found",0)</f>
        <v>Anhette M.</v>
      </c>
      <c r="C101" cm="1">
        <f t="array" ref="C101">_xlfn.XLOOKUP($A101,MedExam_Table[[#Headers],[#Data],[Customer ID]],MedExam_Table[[#Headers],[#Data],[BMI]],"Not Found",0)</f>
        <v>33.344999999999999</v>
      </c>
      <c r="D101" cm="1">
        <f t="array" ref="D101">_xlfn.XLOOKUP($A101,MedExam_Table[[#Headers],[#Data],[Customer ID]],MedExam_Table[[#Headers],[#Data],[HBA1C]],"Not Found",0)</f>
        <v>7.33</v>
      </c>
      <c r="E101" t="str" cm="1">
        <f t="array" ref="E101">_xlfn.XLOOKUP($A101,MedExam_Table[[#Headers],[#Data],[Customer ID]],MedExam_Table[[#Headers],[#Data],[Heart Issues Updated]],"Not Found",0)</f>
        <v>No</v>
      </c>
      <c r="F101" t="str" cm="1">
        <f t="array" ref="F101">_xlfn.XLOOKUP($A101,MedExam_Table[[#Headers],[#Data],[Customer ID]],MedExam_Table[[#Headers],[#Data],[Any Transplants Update]],"Not Found",0)</f>
        <v>No</v>
      </c>
      <c r="G101" t="str" cm="1">
        <f t="array" ref="G101">_xlfn.XLOOKUP($A101,MedExam_Table[[#Headers],[#Data],[Customer ID]],MedExam_Table[[#Headers],[#Data],[Cancer history]],"Not Found",0)</f>
        <v>No</v>
      </c>
      <c r="H101" cm="1">
        <f t="array" ref="H101">_xlfn.XLOOKUP($A101,MedExam_Table[[#Headers],[#Data],[Customer ID]],MedExam_Table[[#Headers],[#Data],[NumberOfMajorSurgeries_updated]],"Not Found",0)</f>
        <v>2</v>
      </c>
      <c r="I101" t="str" cm="1">
        <f t="array" ref="I101">_xlfn.XLOOKUP($A101,MedExam_Table[[#Headers],[#Data],[Customer ID]],MedExam_Table[[#Headers],[#Data],[Smoker Updated]],"Not Found",0)</f>
        <v>No</v>
      </c>
      <c r="J101" t="str" cm="1">
        <f t="array" ref="J101">_xlfn.XLOOKUP($A101,MedExam_Table[[#Headers],[#Data],[Customer ID]],MedExam_Table[[#Headers],[#Data],[Weight Status]],"Not Found",0)</f>
        <v>Obesity</v>
      </c>
      <c r="K101" t="str" cm="1">
        <f t="array" ref="K101">_xlfn.XLOOKUP($A101,MedExam_Table[[#Headers],[#Data],[Customer ID]],MedExam_Table[[#Headers],[#Data],[Diabetes Status]],"Not Found",0)</f>
        <v>Diabetes</v>
      </c>
      <c r="L101" cm="1">
        <f t="array" ref="L101">_xlfn.XLOOKUP($A101,Hospitalisation_table[[#All],[Customer ID]],Hospitalisation_table[[#All],[Customer Age]],"Not Found",0)</f>
        <v>49</v>
      </c>
      <c r="M101" t="str" cm="1">
        <f t="array" ref="M101">_xlfn.XLOOKUP($A101,Hospitalisation_table[[#All],[Customer ID]],Hospitalisation_table[[#All],[Date of Birth]],"Not Found",0)</f>
        <v>29-Sep-1973</v>
      </c>
      <c r="N101" s="22" cm="1">
        <f t="array" ref="N101">_xlfn.XLOOKUP($A101,Hospitalisation_table[[#All],[Customer ID]],Hospitalisation_table[[#All],[charges]],"Not Found",0)</f>
        <v>10370.91</v>
      </c>
      <c r="O101" t="str" cm="1">
        <f t="array" ref="O101">_xlfn.XLOOKUP($A101,Hospitalisation_table[[#All],[Customer ID]],Hospitalisation_table[[#All],[Hospital tier_Updated]],"Not Found",0)</f>
        <v>tier - 3</v>
      </c>
      <c r="P101" t="str" cm="1">
        <f t="array" ref="P101">_xlfn.XLOOKUP($A101,Hospitalisation_table[[#All],[Customer ID]],Hospitalisation_table[[#All],[City tier_updated]],"Not Found",0)</f>
        <v>tier - 3</v>
      </c>
      <c r="Q101" t="str" cm="1">
        <f t="array" ref="Q101">_xlfn.XLOOKUP($A101,Hospitalisation_table[[#All],[Customer ID]],Hospitalisation_table[[#All],[State ID Updated]],"Not Found",0)</f>
        <v>R1024</v>
      </c>
    </row>
    <row r="102" spans="1:17" x14ac:dyDescent="0.3">
      <c r="A102" s="13" t="s">
        <v>1282</v>
      </c>
      <c r="B102" t="str" cm="1">
        <f t="array" ref="B102">_xlfn.XLOOKUP($A102,CustomersName[[#All],[Customer ID]],CustomersName[[#All],[First Name]],"Not Found",0)</f>
        <v>Yoko</v>
      </c>
      <c r="C102" cm="1">
        <f t="array" ref="C102">_xlfn.XLOOKUP($A102,MedExam_Table[[#Headers],[#Data],[Customer ID]],MedExam_Table[[#Headers],[#Data],[BMI]],"Not Found",0)</f>
        <v>27.11</v>
      </c>
      <c r="D102" cm="1">
        <f t="array" ref="D102">_xlfn.XLOOKUP($A102,MedExam_Table[[#Headers],[#Data],[Customer ID]],MedExam_Table[[#Headers],[#Data],[HBA1C]],"Not Found",0)</f>
        <v>6.7</v>
      </c>
      <c r="E102" t="str" cm="1">
        <f t="array" ref="E102">_xlfn.XLOOKUP($A102,MedExam_Table[[#Headers],[#Data],[Customer ID]],MedExam_Table[[#Headers],[#Data],[Heart Issues Updated]],"Not Found",0)</f>
        <v>No</v>
      </c>
      <c r="F102" t="str" cm="1">
        <f t="array" ref="F102">_xlfn.XLOOKUP($A102,MedExam_Table[[#Headers],[#Data],[Customer ID]],MedExam_Table[[#Headers],[#Data],[Any Transplants Update]],"Not Found",0)</f>
        <v>No</v>
      </c>
      <c r="G102" t="str" cm="1">
        <f t="array" ref="G102">_xlfn.XLOOKUP($A102,MedExam_Table[[#Headers],[#Data],[Customer ID]],MedExam_Table[[#Headers],[#Data],[Cancer history]],"Not Found",0)</f>
        <v>No</v>
      </c>
      <c r="H102" cm="1">
        <f t="array" ref="H102">_xlfn.XLOOKUP($A102,MedExam_Table[[#Headers],[#Data],[Customer ID]],MedExam_Table[[#Headers],[#Data],[NumberOfMajorSurgeries_updated]],"Not Found",0)</f>
        <v>0</v>
      </c>
      <c r="I102" t="str" cm="1">
        <f t="array" ref="I102">_xlfn.XLOOKUP($A102,MedExam_Table[[#Headers],[#Data],[Customer ID]],MedExam_Table[[#Headers],[#Data],[Smoker Updated]],"Not Found",0)</f>
        <v>No</v>
      </c>
      <c r="J102" t="str" cm="1">
        <f t="array" ref="J102">_xlfn.XLOOKUP($A102,MedExam_Table[[#Headers],[#Data],[Customer ID]],MedExam_Table[[#Headers],[#Data],[Weight Status]],"Not Found",0)</f>
        <v>OverWeight</v>
      </c>
      <c r="K102" t="str" cm="1">
        <f t="array" ref="K102">_xlfn.XLOOKUP($A102,MedExam_Table[[#Headers],[#Data],[Customer ID]],MedExam_Table[[#Headers],[#Data],[Diabetes Status]],"Not Found",0)</f>
        <v>Diabetes</v>
      </c>
      <c r="L102" cm="1">
        <f t="array" ref="L102">_xlfn.XLOOKUP($A102,Hospitalisation_table[[#All],[Customer ID]],Hospitalisation_table[[#All],[Customer Age]],"Not Found",0)</f>
        <v>51</v>
      </c>
      <c r="M102" t="str" cm="1">
        <f t="array" ref="M102">_xlfn.XLOOKUP($A102,Hospitalisation_table[[#All],[Customer ID]],Hospitalisation_table[[#All],[Date of Birth]],"Not Found",0)</f>
        <v>6-Sep-1971</v>
      </c>
      <c r="N102" s="22" cm="1">
        <f t="array" ref="N102">_xlfn.XLOOKUP($A102,Hospitalisation_table[[#All],[Customer ID]],Hospitalisation_table[[#All],[charges]],"Not Found",0)</f>
        <v>10356.67</v>
      </c>
      <c r="O102" t="str" cm="1">
        <f t="array" ref="O102">_xlfn.XLOOKUP($A102,Hospitalisation_table[[#All],[Customer ID]],Hospitalisation_table[[#All],[Hospital tier_Updated]],"Not Found",0)</f>
        <v>tier - 3</v>
      </c>
      <c r="P102" t="str" cm="1">
        <f t="array" ref="P102">_xlfn.XLOOKUP($A102,Hospitalisation_table[[#All],[Customer ID]],Hospitalisation_table[[#All],[City tier_updated]],"Not Found",0)</f>
        <v>tier - 1</v>
      </c>
      <c r="Q102" t="str" cm="1">
        <f t="array" ref="Q102">_xlfn.XLOOKUP($A102,Hospitalisation_table[[#All],[Customer ID]],Hospitalisation_table[[#All],[State ID Updated]],"Not Found",0)</f>
        <v>R1025</v>
      </c>
    </row>
    <row r="103" spans="1:17" x14ac:dyDescent="0.3">
      <c r="A103" s="14" t="s">
        <v>2264</v>
      </c>
      <c r="B103" t="str" cm="1">
        <f t="array" ref="B103">_xlfn.XLOOKUP($A103,CustomersName[[#All],[Customer ID]],CustomersName[[#All],[First Name]],"Not Found",0)</f>
        <v>Amanda</v>
      </c>
      <c r="C103" cm="1">
        <f t="array" ref="C103">_xlfn.XLOOKUP($A103,MedExam_Table[[#Headers],[#Data],[Customer ID]],MedExam_Table[[#Headers],[#Data],[BMI]],"Not Found",0)</f>
        <v>34.104999999999997</v>
      </c>
      <c r="D103" cm="1">
        <f t="array" ref="D103">_xlfn.XLOOKUP($A103,MedExam_Table[[#Headers],[#Data],[Customer ID]],MedExam_Table[[#Headers],[#Data],[HBA1C]],"Not Found",0)</f>
        <v>5.07</v>
      </c>
      <c r="E103" t="str" cm="1">
        <f t="array" ref="E103">_xlfn.XLOOKUP($A103,MedExam_Table[[#Headers],[#Data],[Customer ID]],MedExam_Table[[#Headers],[#Data],[Heart Issues Updated]],"Not Found",0)</f>
        <v>No</v>
      </c>
      <c r="F103" t="str" cm="1">
        <f t="array" ref="F103">_xlfn.XLOOKUP($A103,MedExam_Table[[#Headers],[#Data],[Customer ID]],MedExam_Table[[#Headers],[#Data],[Any Transplants Update]],"Not Found",0)</f>
        <v>No</v>
      </c>
      <c r="G103" t="str" cm="1">
        <f t="array" ref="G103">_xlfn.XLOOKUP($A103,MedExam_Table[[#Headers],[#Data],[Customer ID]],MedExam_Table[[#Headers],[#Data],[Cancer history]],"Not Found",0)</f>
        <v>No</v>
      </c>
      <c r="H103" cm="1">
        <f t="array" ref="H103">_xlfn.XLOOKUP($A103,MedExam_Table[[#Headers],[#Data],[Customer ID]],MedExam_Table[[#Headers],[#Data],[NumberOfMajorSurgeries_updated]],"Not Found",0)</f>
        <v>1</v>
      </c>
      <c r="I103" t="str" cm="1">
        <f t="array" ref="I103">_xlfn.XLOOKUP($A103,MedExam_Table[[#Headers],[#Data],[Customer ID]],MedExam_Table[[#Headers],[#Data],[Smoker Updated]],"Not Found",0)</f>
        <v>Yes</v>
      </c>
      <c r="J103" t="str" cm="1">
        <f t="array" ref="J103">_xlfn.XLOOKUP($A103,MedExam_Table[[#Headers],[#Data],[Customer ID]],MedExam_Table[[#Headers],[#Data],[Weight Status]],"Not Found",0)</f>
        <v>Obesity</v>
      </c>
      <c r="K103" t="str" cm="1">
        <f t="array" ref="K103">_xlfn.XLOOKUP($A103,MedExam_Table[[#Headers],[#Data],[Customer ID]],MedExam_Table[[#Headers],[#Data],[Diabetes Status]],"Not Found",0)</f>
        <v>Normal</v>
      </c>
      <c r="L103" cm="1">
        <f t="array" ref="L103">_xlfn.XLOOKUP($A103,Hospitalisation_table[[#All],[Customer ID]],Hospitalisation_table[[#All],[Customer Age]],"Not Found",0)</f>
        <v>35</v>
      </c>
      <c r="M103" t="str" cm="1">
        <f t="array" ref="M103">_xlfn.XLOOKUP($A103,Hospitalisation_table[[#All],[Customer ID]],Hospitalisation_table[[#All],[Date of Birth]],"Not Found",0)</f>
        <v>8-Aug-1987</v>
      </c>
      <c r="N103" s="22" cm="1">
        <f t="array" ref="N103">_xlfn.XLOOKUP($A103,Hospitalisation_table[[#All],[Customer ID]],Hospitalisation_table[[#All],[charges]],"Not Found",0)</f>
        <v>39983.43</v>
      </c>
      <c r="O103" t="str" cm="1">
        <f t="array" ref="O103">_xlfn.XLOOKUP($A103,Hospitalisation_table[[#All],[Customer ID]],Hospitalisation_table[[#All],[Hospital tier_Updated]],"Not Found",0)</f>
        <v>tier - 2</v>
      </c>
      <c r="P103" t="str" cm="1">
        <f t="array" ref="P103">_xlfn.XLOOKUP($A103,Hospitalisation_table[[#All],[Customer ID]],Hospitalisation_table[[#All],[City tier_updated]],"Not Found",0)</f>
        <v>tier - 3</v>
      </c>
      <c r="Q103" t="str" cm="1">
        <f t="array" ref="Q103">_xlfn.XLOOKUP($A103,Hospitalisation_table[[#All],[Customer ID]],Hospitalisation_table[[#All],[State ID Updated]],"Not Found",0)</f>
        <v>R1012</v>
      </c>
    </row>
    <row r="104" spans="1:17" x14ac:dyDescent="0.3">
      <c r="A104" s="13" t="s">
        <v>1281</v>
      </c>
      <c r="B104" t="str" cm="1">
        <f t="array" ref="B104">_xlfn.XLOOKUP($A104,CustomersName[[#All],[Customer ID]],CustomersName[[#All],[First Name]],"Not Found",0)</f>
        <v>Laura</v>
      </c>
      <c r="C104" cm="1">
        <f t="array" ref="C104">_xlfn.XLOOKUP($A104,MedExam_Table[[#Headers],[#Data],[Customer ID]],MedExam_Table[[#Headers],[#Data],[BMI]],"Not Found",0)</f>
        <v>26.6</v>
      </c>
      <c r="D104" cm="1">
        <f t="array" ref="D104">_xlfn.XLOOKUP($A104,MedExam_Table[[#Headers],[#Data],[Customer ID]],MedExam_Table[[#Headers],[#Data],[HBA1C]],"Not Found",0)</f>
        <v>5.27</v>
      </c>
      <c r="E104" t="str" cm="1">
        <f t="array" ref="E104">_xlfn.XLOOKUP($A104,MedExam_Table[[#Headers],[#Data],[Customer ID]],MedExam_Table[[#Headers],[#Data],[Heart Issues Updated]],"Not Found",0)</f>
        <v>Yes</v>
      </c>
      <c r="F104" t="str" cm="1">
        <f t="array" ref="F104">_xlfn.XLOOKUP($A104,MedExam_Table[[#Headers],[#Data],[Customer ID]],MedExam_Table[[#Headers],[#Data],[Any Transplants Update]],"Not Found",0)</f>
        <v>No</v>
      </c>
      <c r="G104" t="str" cm="1">
        <f t="array" ref="G104">_xlfn.XLOOKUP($A104,MedExam_Table[[#Headers],[#Data],[Customer ID]],MedExam_Table[[#Headers],[#Data],[Cancer history]],"Not Found",0)</f>
        <v>Yes</v>
      </c>
      <c r="H104" cm="1">
        <f t="array" ref="H104">_xlfn.XLOOKUP($A104,MedExam_Table[[#Headers],[#Data],[Customer ID]],MedExam_Table[[#Headers],[#Data],[NumberOfMajorSurgeries_updated]],"Not Found",0)</f>
        <v>1</v>
      </c>
      <c r="I104" t="str" cm="1">
        <f t="array" ref="I104">_xlfn.XLOOKUP($A104,MedExam_Table[[#Headers],[#Data],[Customer ID]],MedExam_Table[[#Headers],[#Data],[Smoker Updated]],"Not Found",0)</f>
        <v>No</v>
      </c>
      <c r="J104" t="str" cm="1">
        <f t="array" ref="J104">_xlfn.XLOOKUP($A104,MedExam_Table[[#Headers],[#Data],[Customer ID]],MedExam_Table[[#Headers],[#Data],[Weight Status]],"Not Found",0)</f>
        <v>OverWeight</v>
      </c>
      <c r="K104" t="str" cm="1">
        <f t="array" ref="K104">_xlfn.XLOOKUP($A104,MedExam_Table[[#Headers],[#Data],[Customer ID]],MedExam_Table[[#Headers],[#Data],[Diabetes Status]],"Not Found",0)</f>
        <v>Normal</v>
      </c>
      <c r="L104" cm="1">
        <f t="array" ref="L104">_xlfn.XLOOKUP($A104,Hospitalisation_table[[#All],[Customer ID]],Hospitalisation_table[[#All],[Customer Age]],"Not Found",0)</f>
        <v>53</v>
      </c>
      <c r="M104" t="str" cm="1">
        <f t="array" ref="M104">_xlfn.XLOOKUP($A104,Hospitalisation_table[[#All],[Customer ID]],Hospitalisation_table[[#All],[Date of Birth]],"Not Found",0)</f>
        <v>17-Jun-1969</v>
      </c>
      <c r="N104" s="22" cm="1">
        <f t="array" ref="N104">_xlfn.XLOOKUP($A104,Hospitalisation_table[[#All],[Customer ID]],Hospitalisation_table[[#All],[charges]],"Not Found",0)</f>
        <v>10355.64</v>
      </c>
      <c r="O104" t="str" cm="1">
        <f t="array" ref="O104">_xlfn.XLOOKUP($A104,Hospitalisation_table[[#All],[Customer ID]],Hospitalisation_table[[#All],[Hospital tier_Updated]],"Not Found",0)</f>
        <v>tier - 3</v>
      </c>
      <c r="P104" t="str" cm="1">
        <f t="array" ref="P104">_xlfn.XLOOKUP($A104,Hospitalisation_table[[#All],[Customer ID]],Hospitalisation_table[[#All],[City tier_updated]],"Not Found",0)</f>
        <v>tier - 1</v>
      </c>
      <c r="Q104" t="str" cm="1">
        <f t="array" ref="Q104">_xlfn.XLOOKUP($A104,Hospitalisation_table[[#All],[Customer ID]],Hospitalisation_table[[#All],[State ID Updated]],"Not Found",0)</f>
        <v>R1012</v>
      </c>
    </row>
    <row r="105" spans="1:17" x14ac:dyDescent="0.3">
      <c r="A105" s="14" t="s">
        <v>1280</v>
      </c>
      <c r="B105" t="str" cm="1">
        <f t="array" ref="B105">_xlfn.XLOOKUP($A105,CustomersName[[#All],[Customer ID]],CustomersName[[#All],[First Name]],"Not Found",0)</f>
        <v>Tehs A.</v>
      </c>
      <c r="C105" cm="1">
        <f t="array" ref="C105">_xlfn.XLOOKUP($A105,MedExam_Table[[#Headers],[#Data],[Customer ID]],MedExam_Table[[#Headers],[#Data],[BMI]],"Not Found",0)</f>
        <v>30.41</v>
      </c>
      <c r="D105" cm="1">
        <f t="array" ref="D105">_xlfn.XLOOKUP($A105,MedExam_Table[[#Headers],[#Data],[Customer ID]],MedExam_Table[[#Headers],[#Data],[HBA1C]],"Not Found",0)</f>
        <v>7.72</v>
      </c>
      <c r="E105" t="str" cm="1">
        <f t="array" ref="E105">_xlfn.XLOOKUP($A105,MedExam_Table[[#Headers],[#Data],[Customer ID]],MedExam_Table[[#Headers],[#Data],[Heart Issues Updated]],"Not Found",0)</f>
        <v>No</v>
      </c>
      <c r="F105" t="str" cm="1">
        <f t="array" ref="F105">_xlfn.XLOOKUP($A105,MedExam_Table[[#Headers],[#Data],[Customer ID]],MedExam_Table[[#Headers],[#Data],[Any Transplants Update]],"Not Found",0)</f>
        <v>No</v>
      </c>
      <c r="G105" t="str" cm="1">
        <f t="array" ref="G105">_xlfn.XLOOKUP($A105,MedExam_Table[[#Headers],[#Data],[Customer ID]],MedExam_Table[[#Headers],[#Data],[Cancer history]],"Not Found",0)</f>
        <v>No</v>
      </c>
      <c r="H105" cm="1">
        <f t="array" ref="H105">_xlfn.XLOOKUP($A105,MedExam_Table[[#Headers],[#Data],[Customer ID]],MedExam_Table[[#Headers],[#Data],[NumberOfMajorSurgeries_updated]],"Not Found",0)</f>
        <v>0</v>
      </c>
      <c r="I105" t="str" cm="1">
        <f t="array" ref="I105">_xlfn.XLOOKUP($A105,MedExam_Table[[#Headers],[#Data],[Customer ID]],MedExam_Table[[#Headers],[#Data],[Smoker Updated]],"Not Found",0)</f>
        <v>No</v>
      </c>
      <c r="J105" t="str" cm="1">
        <f t="array" ref="J105">_xlfn.XLOOKUP($A105,MedExam_Table[[#Headers],[#Data],[Customer ID]],MedExam_Table[[#Headers],[#Data],[Weight Status]],"Not Found",0)</f>
        <v>Obesity</v>
      </c>
      <c r="K105" t="str" cm="1">
        <f t="array" ref="K105">_xlfn.XLOOKUP($A105,MedExam_Table[[#Headers],[#Data],[Customer ID]],MedExam_Table[[#Headers],[#Data],[Diabetes Status]],"Not Found",0)</f>
        <v>Diabetes</v>
      </c>
      <c r="L105" cm="1">
        <f t="array" ref="L105">_xlfn.XLOOKUP($A105,Hospitalisation_table[[#All],[Customer ID]],Hospitalisation_table[[#All],[Customer Age]],"Not Found",0)</f>
        <v>48</v>
      </c>
      <c r="M105" t="str" cm="1">
        <f t="array" ref="M105">_xlfn.XLOOKUP($A105,Hospitalisation_table[[#All],[Customer ID]],Hospitalisation_table[[#All],[Date of Birth]],"Not Found",0)</f>
        <v>29-Sep-1974</v>
      </c>
      <c r="N105" s="22" cm="1">
        <f t="array" ref="N105">_xlfn.XLOOKUP($A105,Hospitalisation_table[[#All],[Customer ID]],Hospitalisation_table[[#All],[charges]],"Not Found",0)</f>
        <v>10352.48</v>
      </c>
      <c r="O105" t="str" cm="1">
        <f t="array" ref="O105">_xlfn.XLOOKUP($A105,Hospitalisation_table[[#All],[Customer ID]],Hospitalisation_table[[#All],[Hospital tier_Updated]],"Not Found",0)</f>
        <v>tier - 3</v>
      </c>
      <c r="P105" t="str" cm="1">
        <f t="array" ref="P105">_xlfn.XLOOKUP($A105,Hospitalisation_table[[#All],[Customer ID]],Hospitalisation_table[[#All],[City tier_updated]],"Not Found",0)</f>
        <v>tier - 1</v>
      </c>
      <c r="Q105" t="str" cm="1">
        <f t="array" ref="Q105">_xlfn.XLOOKUP($A105,Hospitalisation_table[[#All],[Customer ID]],Hospitalisation_table[[#All],[State ID Updated]],"Not Found",0)</f>
        <v>R1012</v>
      </c>
    </row>
    <row r="106" spans="1:17" x14ac:dyDescent="0.3">
      <c r="A106" s="13" t="s">
        <v>1279</v>
      </c>
      <c r="B106" t="str" cm="1">
        <f t="array" ref="B106">_xlfn.XLOOKUP($A106,CustomersName[[#All],[Customer ID]],CustomersName[[#All],[First Name]],"Not Found",0)</f>
        <v>Willihm G.</v>
      </c>
      <c r="C106" cm="1">
        <f t="array" ref="C106">_xlfn.XLOOKUP($A106,MedExam_Table[[#Headers],[#Data],[Customer ID]],MedExam_Table[[#Headers],[#Data],[BMI]],"Not Found",0)</f>
        <v>28.98</v>
      </c>
      <c r="D106" cm="1">
        <f t="array" ref="D106">_xlfn.XLOOKUP($A106,MedExam_Table[[#Headers],[#Data],[Customer ID]],MedExam_Table[[#Headers],[#Data],[HBA1C]],"Not Found",0)</f>
        <v>8.68</v>
      </c>
      <c r="E106" t="str" cm="1">
        <f t="array" ref="E106">_xlfn.XLOOKUP($A106,MedExam_Table[[#Headers],[#Data],[Customer ID]],MedExam_Table[[#Headers],[#Data],[Heart Issues Updated]],"Not Found",0)</f>
        <v>No</v>
      </c>
      <c r="F106" t="str" cm="1">
        <f t="array" ref="F106">_xlfn.XLOOKUP($A106,MedExam_Table[[#Headers],[#Data],[Customer ID]],MedExam_Table[[#Headers],[#Data],[Any Transplants Update]],"Not Found",0)</f>
        <v>No</v>
      </c>
      <c r="G106" t="str" cm="1">
        <f t="array" ref="G106">_xlfn.XLOOKUP($A106,MedExam_Table[[#Headers],[#Data],[Customer ID]],MedExam_Table[[#Headers],[#Data],[Cancer history]],"Not Found",0)</f>
        <v>No</v>
      </c>
      <c r="H106" cm="1">
        <f t="array" ref="H106">_xlfn.XLOOKUP($A106,MedExam_Table[[#Headers],[#Data],[Customer ID]],MedExam_Table[[#Headers],[#Data],[NumberOfMajorSurgeries_updated]],"Not Found",0)</f>
        <v>2</v>
      </c>
      <c r="I106" t="str" cm="1">
        <f t="array" ref="I106">_xlfn.XLOOKUP($A106,MedExam_Table[[#Headers],[#Data],[Customer ID]],MedExam_Table[[#Headers],[#Data],[Smoker Updated]],"Not Found",0)</f>
        <v>No</v>
      </c>
      <c r="J106" t="str" cm="1">
        <f t="array" ref="J106">_xlfn.XLOOKUP($A106,MedExam_Table[[#Headers],[#Data],[Customer ID]],MedExam_Table[[#Headers],[#Data],[Weight Status]],"Not Found",0)</f>
        <v>OverWeight</v>
      </c>
      <c r="K106" t="str" cm="1">
        <f t="array" ref="K106">_xlfn.XLOOKUP($A106,MedExam_Table[[#Headers],[#Data],[Customer ID]],MedExam_Table[[#Headers],[#Data],[Diabetes Status]],"Not Found",0)</f>
        <v>Diabetes</v>
      </c>
      <c r="L106" cm="1">
        <f t="array" ref="L106">_xlfn.XLOOKUP($A106,Hospitalisation_table[[#All],[Customer ID]],Hospitalisation_table[[#All],[Customer Age]],"Not Found",0)</f>
        <v>49</v>
      </c>
      <c r="M106" t="str" cm="1">
        <f t="array" ref="M106">_xlfn.XLOOKUP($A106,Hospitalisation_table[[#All],[Customer ID]],Hospitalisation_table[[#All],[Date of Birth]],"Not Found",0)</f>
        <v>8-Aug-1973</v>
      </c>
      <c r="N106" s="22" cm="1">
        <f t="array" ref="N106">_xlfn.XLOOKUP($A106,Hospitalisation_table[[#All],[Customer ID]],Hospitalisation_table[[#All],[charges]],"Not Found",0)</f>
        <v>10345.93</v>
      </c>
      <c r="O106" t="str" cm="1">
        <f t="array" ref="O106">_xlfn.XLOOKUP($A106,Hospitalisation_table[[#All],[Customer ID]],Hospitalisation_table[[#All],[Hospital tier_Updated]],"Not Found",0)</f>
        <v>tier - 3</v>
      </c>
      <c r="P106" t="str" cm="1">
        <f t="array" ref="P106">_xlfn.XLOOKUP($A106,Hospitalisation_table[[#All],[Customer ID]],Hospitalisation_table[[#All],[City tier_updated]],"Not Found",0)</f>
        <v>tier - 2</v>
      </c>
      <c r="Q106" t="str" cm="1">
        <f t="array" ref="Q106">_xlfn.XLOOKUP($A106,Hospitalisation_table[[#All],[Customer ID]],Hospitalisation_table[[#All],[State ID Updated]],"Not Found",0)</f>
        <v>R1021</v>
      </c>
    </row>
    <row r="107" spans="1:17" x14ac:dyDescent="0.3">
      <c r="A107" s="14" t="s">
        <v>1278</v>
      </c>
      <c r="B107" t="str" cm="1">
        <f t="array" ref="B107">_xlfn.XLOOKUP($A107,CustomersName[[#All],[Customer ID]],CustomersName[[#All],[First Name]],"Not Found",0)</f>
        <v>Paige</v>
      </c>
      <c r="C107" cm="1">
        <f t="array" ref="C107">_xlfn.XLOOKUP($A107,MedExam_Table[[#Headers],[#Data],[Customer ID]],MedExam_Table[[#Headers],[#Data],[BMI]],"Not Found",0)</f>
        <v>31.24</v>
      </c>
      <c r="D107" cm="1">
        <f t="array" ref="D107">_xlfn.XLOOKUP($A107,MedExam_Table[[#Headers],[#Data],[Customer ID]],MedExam_Table[[#Headers],[#Data],[HBA1C]],"Not Found",0)</f>
        <v>9.8000000000000007</v>
      </c>
      <c r="E107" t="str" cm="1">
        <f t="array" ref="E107">_xlfn.XLOOKUP($A107,MedExam_Table[[#Headers],[#Data],[Customer ID]],MedExam_Table[[#Headers],[#Data],[Heart Issues Updated]],"Not Found",0)</f>
        <v>No</v>
      </c>
      <c r="F107" t="str" cm="1">
        <f t="array" ref="F107">_xlfn.XLOOKUP($A107,MedExam_Table[[#Headers],[#Data],[Customer ID]],MedExam_Table[[#Headers],[#Data],[Any Transplants Update]],"Not Found",0)</f>
        <v>No</v>
      </c>
      <c r="G107" t="str" cm="1">
        <f t="array" ref="G107">_xlfn.XLOOKUP($A107,MedExam_Table[[#Headers],[#Data],[Customer ID]],MedExam_Table[[#Headers],[#Data],[Cancer history]],"Not Found",0)</f>
        <v>No</v>
      </c>
      <c r="H107" cm="1">
        <f t="array" ref="H107">_xlfn.XLOOKUP($A107,MedExam_Table[[#Headers],[#Data],[Customer ID]],MedExam_Table[[#Headers],[#Data],[NumberOfMajorSurgeries_updated]],"Not Found",0)</f>
        <v>0</v>
      </c>
      <c r="I107" t="str" cm="1">
        <f t="array" ref="I107">_xlfn.XLOOKUP($A107,MedExam_Table[[#Headers],[#Data],[Customer ID]],MedExam_Table[[#Headers],[#Data],[Smoker Updated]],"Not Found",0)</f>
        <v>No</v>
      </c>
      <c r="J107" t="str" cm="1">
        <f t="array" ref="J107">_xlfn.XLOOKUP($A107,MedExam_Table[[#Headers],[#Data],[Customer ID]],MedExam_Table[[#Headers],[#Data],[Weight Status]],"Not Found",0)</f>
        <v>Obesity</v>
      </c>
      <c r="K107" t="str" cm="1">
        <f t="array" ref="K107">_xlfn.XLOOKUP($A107,MedExam_Table[[#Headers],[#Data],[Customer ID]],MedExam_Table[[#Headers],[#Data],[Diabetes Status]],"Not Found",0)</f>
        <v>Diabetes</v>
      </c>
      <c r="L107" cm="1">
        <f t="array" ref="L107">_xlfn.XLOOKUP($A107,Hospitalisation_table[[#All],[Customer ID]],Hospitalisation_table[[#All],[Customer Age]],"Not Found",0)</f>
        <v>54</v>
      </c>
      <c r="M107" t="str" cm="1">
        <f t="array" ref="M107">_xlfn.XLOOKUP($A107,Hospitalisation_table[[#All],[Customer ID]],Hospitalisation_table[[#All],[Date of Birth]],"Not Found",0)</f>
        <v>19-Jul-1968</v>
      </c>
      <c r="N107" s="22" cm="1">
        <f t="array" ref="N107">_xlfn.XLOOKUP($A107,Hospitalisation_table[[#All],[Customer ID]],Hospitalisation_table[[#All],[charges]],"Not Found",0)</f>
        <v>10338.93</v>
      </c>
      <c r="O107" t="str" cm="1">
        <f t="array" ref="O107">_xlfn.XLOOKUP($A107,Hospitalisation_table[[#All],[Customer ID]],Hospitalisation_table[[#All],[Hospital tier_Updated]],"Not Found",0)</f>
        <v>tier - 3</v>
      </c>
      <c r="P107" t="str" cm="1">
        <f t="array" ref="P107">_xlfn.XLOOKUP($A107,Hospitalisation_table[[#All],[Customer ID]],Hospitalisation_table[[#All],[City tier_updated]],"Not Found",0)</f>
        <v>tier - 1</v>
      </c>
      <c r="Q107" t="str" cm="1">
        <f t="array" ref="Q107">_xlfn.XLOOKUP($A107,Hospitalisation_table[[#All],[Customer ID]],Hospitalisation_table[[#All],[State ID Updated]],"Not Found",0)</f>
        <v>R1013</v>
      </c>
    </row>
    <row r="108" spans="1:17" x14ac:dyDescent="0.3">
      <c r="A108" s="13" t="s">
        <v>1277</v>
      </c>
      <c r="B108" t="str" cm="1">
        <f t="array" ref="B108">_xlfn.XLOOKUP($A108,CustomersName[[#All],[Customer ID]],CustomersName[[#All],[First Name]],"Not Found",0)</f>
        <v>Matthew J</v>
      </c>
      <c r="C108" cm="1">
        <f t="array" ref="C108">_xlfn.XLOOKUP($A108,MedExam_Table[[#Headers],[#Data],[Customer ID]],MedExam_Table[[#Headers],[#Data],[BMI]],"Not Found",0)</f>
        <v>31.54</v>
      </c>
      <c r="D108" cm="1">
        <f t="array" ref="D108">_xlfn.XLOOKUP($A108,MedExam_Table[[#Headers],[#Data],[Customer ID]],MedExam_Table[[#Headers],[#Data],[HBA1C]],"Not Found",0)</f>
        <v>4.4400000000000004</v>
      </c>
      <c r="E108" t="str" cm="1">
        <f t="array" ref="E108">_xlfn.XLOOKUP($A108,MedExam_Table[[#Headers],[#Data],[Customer ID]],MedExam_Table[[#Headers],[#Data],[Heart Issues Updated]],"Not Found",0)</f>
        <v>No</v>
      </c>
      <c r="F108" t="str" cm="1">
        <f t="array" ref="F108">_xlfn.XLOOKUP($A108,MedExam_Table[[#Headers],[#Data],[Customer ID]],MedExam_Table[[#Headers],[#Data],[Any Transplants Update]],"Not Found",0)</f>
        <v>No</v>
      </c>
      <c r="G108" t="str" cm="1">
        <f t="array" ref="G108">_xlfn.XLOOKUP($A108,MedExam_Table[[#Headers],[#Data],[Customer ID]],MedExam_Table[[#Headers],[#Data],[Cancer history]],"Not Found",0)</f>
        <v>No</v>
      </c>
      <c r="H108" cm="1">
        <f t="array" ref="H108">_xlfn.XLOOKUP($A108,MedExam_Table[[#Headers],[#Data],[Customer ID]],MedExam_Table[[#Headers],[#Data],[NumberOfMajorSurgeries_updated]],"Not Found",0)</f>
        <v>0</v>
      </c>
      <c r="I108" t="str" cm="1">
        <f t="array" ref="I108">_xlfn.XLOOKUP($A108,MedExam_Table[[#Headers],[#Data],[Customer ID]],MedExam_Table[[#Headers],[#Data],[Smoker Updated]],"Not Found",0)</f>
        <v>No</v>
      </c>
      <c r="J108" t="str" cm="1">
        <f t="array" ref="J108">_xlfn.XLOOKUP($A108,MedExam_Table[[#Headers],[#Data],[Customer ID]],MedExam_Table[[#Headers],[#Data],[Weight Status]],"Not Found",0)</f>
        <v>Obesity</v>
      </c>
      <c r="K108" t="str" cm="1">
        <f t="array" ref="K108">_xlfn.XLOOKUP($A108,MedExam_Table[[#Headers],[#Data],[Customer ID]],MedExam_Table[[#Headers],[#Data],[Diabetes Status]],"Not Found",0)</f>
        <v>Normal</v>
      </c>
      <c r="L108" cm="1">
        <f t="array" ref="L108">_xlfn.XLOOKUP($A108,Hospitalisation_table[[#All],[Customer ID]],Hospitalisation_table[[#All],[Customer Age]],"Not Found",0)</f>
        <v>40</v>
      </c>
      <c r="M108" t="str" cm="1">
        <f t="array" ref="M108">_xlfn.XLOOKUP($A108,Hospitalisation_table[[#All],[Customer ID]],Hospitalisation_table[[#All],[Date of Birth]],"Not Found",0)</f>
        <v>21-Jul-1982</v>
      </c>
      <c r="N108" s="22" cm="1">
        <f t="array" ref="N108">_xlfn.XLOOKUP($A108,Hospitalisation_table[[#All],[Customer ID]],Hospitalisation_table[[#All],[charges]],"Not Found",0)</f>
        <v>10329.06</v>
      </c>
      <c r="O108" t="str" cm="1">
        <f t="array" ref="O108">_xlfn.XLOOKUP($A108,Hospitalisation_table[[#All],[Customer ID]],Hospitalisation_table[[#All],[Hospital tier_Updated]],"Not Found",0)</f>
        <v>tier - 3</v>
      </c>
      <c r="P108" t="str" cm="1">
        <f t="array" ref="P108">_xlfn.XLOOKUP($A108,Hospitalisation_table[[#All],[Customer ID]],Hospitalisation_table[[#All],[City tier_updated]],"Not Found",0)</f>
        <v>tier - 1</v>
      </c>
      <c r="Q108" t="str" cm="1">
        <f t="array" ref="Q108">_xlfn.XLOOKUP($A108,Hospitalisation_table[[#All],[Customer ID]],Hospitalisation_table[[#All],[State ID Updated]],"Not Found",0)</f>
        <v>R1021</v>
      </c>
    </row>
    <row r="109" spans="1:17" x14ac:dyDescent="0.3">
      <c r="A109" s="14" t="s">
        <v>1276</v>
      </c>
      <c r="B109" t="str" cm="1">
        <f t="array" ref="B109">_xlfn.XLOOKUP($A109,CustomersName[[#All],[Customer ID]],CustomersName[[#All],[First Name]],"Not Found",0)</f>
        <v>Matthew</v>
      </c>
      <c r="C109" cm="1">
        <f t="array" ref="C109">_xlfn.XLOOKUP($A109,MedExam_Table[[#Headers],[#Data],[Customer ID]],MedExam_Table[[#Headers],[#Data],[BMI]],"Not Found",0)</f>
        <v>38.6</v>
      </c>
      <c r="D109" cm="1">
        <f t="array" ref="D109">_xlfn.XLOOKUP($A109,MedExam_Table[[#Headers],[#Data],[Customer ID]],MedExam_Table[[#Headers],[#Data],[HBA1C]],"Not Found",0)</f>
        <v>7.19</v>
      </c>
      <c r="E109" t="str" cm="1">
        <f t="array" ref="E109">_xlfn.XLOOKUP($A109,MedExam_Table[[#Headers],[#Data],[Customer ID]],MedExam_Table[[#Headers],[#Data],[Heart Issues Updated]],"Not Found",0)</f>
        <v>Yes</v>
      </c>
      <c r="F109" t="str" cm="1">
        <f t="array" ref="F109">_xlfn.XLOOKUP($A109,MedExam_Table[[#Headers],[#Data],[Customer ID]],MedExam_Table[[#Headers],[#Data],[Any Transplants Update]],"Not Found",0)</f>
        <v>No</v>
      </c>
      <c r="G109" t="str" cm="1">
        <f t="array" ref="G109">_xlfn.XLOOKUP($A109,MedExam_Table[[#Headers],[#Data],[Customer ID]],MedExam_Table[[#Headers],[#Data],[Cancer history]],"Not Found",0)</f>
        <v>No</v>
      </c>
      <c r="H109" cm="1">
        <f t="array" ref="H109">_xlfn.XLOOKUP($A109,MedExam_Table[[#Headers],[#Data],[Customer ID]],MedExam_Table[[#Headers],[#Data],[NumberOfMajorSurgeries_updated]],"Not Found",0)</f>
        <v>2</v>
      </c>
      <c r="I109" t="str" cm="1">
        <f t="array" ref="I109">_xlfn.XLOOKUP($A109,MedExam_Table[[#Headers],[#Data],[Customer ID]],MedExam_Table[[#Headers],[#Data],[Smoker Updated]],"Not Found",0)</f>
        <v>No</v>
      </c>
      <c r="J109" t="str" cm="1">
        <f t="array" ref="J109">_xlfn.XLOOKUP($A109,MedExam_Table[[#Headers],[#Data],[Customer ID]],MedExam_Table[[#Headers],[#Data],[Weight Status]],"Not Found",0)</f>
        <v>Obesity</v>
      </c>
      <c r="K109" t="str" cm="1">
        <f t="array" ref="K109">_xlfn.XLOOKUP($A109,MedExam_Table[[#Headers],[#Data],[Customer ID]],MedExam_Table[[#Headers],[#Data],[Diabetes Status]],"Not Found",0)</f>
        <v>Diabetes</v>
      </c>
      <c r="L109" cm="1">
        <f t="array" ref="L109">_xlfn.XLOOKUP($A109,Hospitalisation_table[[#All],[Customer ID]],Hospitalisation_table[[#All],[Customer Age]],"Not Found",0)</f>
        <v>52</v>
      </c>
      <c r="M109" t="str" cm="1">
        <f t="array" ref="M109">_xlfn.XLOOKUP($A109,Hospitalisation_table[[#All],[Customer ID]],Hospitalisation_table[[#All],[Date of Birth]],"Not Found",0)</f>
        <v>1-Dec-1970</v>
      </c>
      <c r="N109" s="22" cm="1">
        <f t="array" ref="N109">_xlfn.XLOOKUP($A109,Hospitalisation_table[[#All],[Customer ID]],Hospitalisation_table[[#All],[charges]],"Not Found",0)</f>
        <v>10325.209999999999</v>
      </c>
      <c r="O109" t="str" cm="1">
        <f t="array" ref="O109">_xlfn.XLOOKUP($A109,Hospitalisation_table[[#All],[Customer ID]],Hospitalisation_table[[#All],[Hospital tier_Updated]],"Not Found",0)</f>
        <v>tier - 3</v>
      </c>
      <c r="P109" t="str" cm="1">
        <f t="array" ref="P109">_xlfn.XLOOKUP($A109,Hospitalisation_table[[#All],[Customer ID]],Hospitalisation_table[[#All],[City tier_updated]],"Not Found",0)</f>
        <v>tier - 3</v>
      </c>
      <c r="Q109" t="str" cm="1">
        <f t="array" ref="Q109">_xlfn.XLOOKUP($A109,Hospitalisation_table[[#All],[Customer ID]],Hospitalisation_table[[#All],[State ID Updated]],"Not Found",0)</f>
        <v>R1011</v>
      </c>
    </row>
    <row r="110" spans="1:17" x14ac:dyDescent="0.3">
      <c r="A110" s="13" t="s">
        <v>1275</v>
      </c>
      <c r="B110" t="str" cm="1">
        <f t="array" ref="B110">_xlfn.XLOOKUP($A110,CustomersName[[#All],[Customer ID]],CustomersName[[#All],[First Name]],"Not Found",0)</f>
        <v>Maria</v>
      </c>
      <c r="C110" cm="1">
        <f t="array" ref="C110">_xlfn.XLOOKUP($A110,MedExam_Table[[#Headers],[#Data],[Customer ID]],MedExam_Table[[#Headers],[#Data],[BMI]],"Not Found",0)</f>
        <v>37.950000000000003</v>
      </c>
      <c r="D110" cm="1">
        <f t="array" ref="D110">_xlfn.XLOOKUP($A110,MedExam_Table[[#Headers],[#Data],[Customer ID]],MedExam_Table[[#Headers],[#Data],[HBA1C]],"Not Found",0)</f>
        <v>6.06</v>
      </c>
      <c r="E110" t="str" cm="1">
        <f t="array" ref="E110">_xlfn.XLOOKUP($A110,MedExam_Table[[#Headers],[#Data],[Customer ID]],MedExam_Table[[#Headers],[#Data],[Heart Issues Updated]],"Not Found",0)</f>
        <v>No</v>
      </c>
      <c r="F110" t="str" cm="1">
        <f t="array" ref="F110">_xlfn.XLOOKUP($A110,MedExam_Table[[#Headers],[#Data],[Customer ID]],MedExam_Table[[#Headers],[#Data],[Any Transplants Update]],"Not Found",0)</f>
        <v>No</v>
      </c>
      <c r="G110" t="str" cm="1">
        <f t="array" ref="G110">_xlfn.XLOOKUP($A110,MedExam_Table[[#Headers],[#Data],[Customer ID]],MedExam_Table[[#Headers],[#Data],[Cancer history]],"Not Found",0)</f>
        <v>No</v>
      </c>
      <c r="H110" cm="1">
        <f t="array" ref="H110">_xlfn.XLOOKUP($A110,MedExam_Table[[#Headers],[#Data],[Customer ID]],MedExam_Table[[#Headers],[#Data],[NumberOfMajorSurgeries_updated]],"Not Found",0)</f>
        <v>0</v>
      </c>
      <c r="I110" t="str" cm="1">
        <f t="array" ref="I110">_xlfn.XLOOKUP($A110,MedExam_Table[[#Headers],[#Data],[Customer ID]],MedExam_Table[[#Headers],[#Data],[Smoker Updated]],"Not Found",0)</f>
        <v>No</v>
      </c>
      <c r="J110" t="str" cm="1">
        <f t="array" ref="J110">_xlfn.XLOOKUP($A110,MedExam_Table[[#Headers],[#Data],[Customer ID]],MedExam_Table[[#Headers],[#Data],[Weight Status]],"Not Found",0)</f>
        <v>Obesity</v>
      </c>
      <c r="K110" t="str" cm="1">
        <f t="array" ref="K110">_xlfn.XLOOKUP($A110,MedExam_Table[[#Headers],[#Data],[Customer ID]],MedExam_Table[[#Headers],[#Data],[Diabetes Status]],"Not Found",0)</f>
        <v>Prediabetes</v>
      </c>
      <c r="L110" cm="1">
        <f t="array" ref="L110">_xlfn.XLOOKUP($A110,Hospitalisation_table[[#All],[Customer ID]],Hospitalisation_table[[#All],[Customer Age]],"Not Found",0)</f>
        <v>31</v>
      </c>
      <c r="M110" t="str" cm="1">
        <f t="array" ref="M110">_xlfn.XLOOKUP($A110,Hospitalisation_table[[#All],[Customer ID]],Hospitalisation_table[[#All],[Date of Birth]],"Not Found",0)</f>
        <v>21-Aug-1991</v>
      </c>
      <c r="N110" s="22" cm="1">
        <f t="array" ref="N110">_xlfn.XLOOKUP($A110,Hospitalisation_table[[#All],[Customer ID]],Hospitalisation_table[[#All],[charges]],"Not Found",0)</f>
        <v>10322.9</v>
      </c>
      <c r="O110" t="str" cm="1">
        <f t="array" ref="O110">_xlfn.XLOOKUP($A110,Hospitalisation_table[[#All],[Customer ID]],Hospitalisation_table[[#All],[Hospital tier_Updated]],"Not Found",0)</f>
        <v>tier - 3</v>
      </c>
      <c r="P110" t="str" cm="1">
        <f t="array" ref="P110">_xlfn.XLOOKUP($A110,Hospitalisation_table[[#All],[Customer ID]],Hospitalisation_table[[#All],[City tier_updated]],"Not Found",0)</f>
        <v>tier - 1</v>
      </c>
      <c r="Q110" t="str" cm="1">
        <f t="array" ref="Q110">_xlfn.XLOOKUP($A110,Hospitalisation_table[[#All],[Customer ID]],Hospitalisation_table[[#All],[State ID Updated]],"Not Found",0)</f>
        <v>R1026</v>
      </c>
    </row>
    <row r="111" spans="1:17" x14ac:dyDescent="0.3">
      <c r="A111" s="14" t="s">
        <v>1274</v>
      </c>
      <c r="B111" t="str" cm="1">
        <f t="array" ref="B111">_xlfn.XLOOKUP($A111,CustomersName[[#All],[Customer ID]],CustomersName[[#All],[First Name]],"Not Found",0)</f>
        <v>Shephanie D</v>
      </c>
      <c r="C111" cm="1">
        <f t="array" ref="C111">_xlfn.XLOOKUP($A111,MedExam_Table[[#Headers],[#Data],[Customer ID]],MedExam_Table[[#Headers],[#Data],[BMI]],"Not Found",0)</f>
        <v>38.97</v>
      </c>
      <c r="D111" cm="1">
        <f t="array" ref="D111">_xlfn.XLOOKUP($A111,MedExam_Table[[#Headers],[#Data],[Customer ID]],MedExam_Table[[#Headers],[#Data],[HBA1C]],"Not Found",0)</f>
        <v>5.12</v>
      </c>
      <c r="E111" t="str" cm="1">
        <f t="array" ref="E111">_xlfn.XLOOKUP($A111,MedExam_Table[[#Headers],[#Data],[Customer ID]],MedExam_Table[[#Headers],[#Data],[Heart Issues Updated]],"Not Found",0)</f>
        <v>No</v>
      </c>
      <c r="F111" t="str" cm="1">
        <f t="array" ref="F111">_xlfn.XLOOKUP($A111,MedExam_Table[[#Headers],[#Data],[Customer ID]],MedExam_Table[[#Headers],[#Data],[Any Transplants Update]],"Not Found",0)</f>
        <v>No</v>
      </c>
      <c r="G111" t="str" cm="1">
        <f t="array" ref="G111">_xlfn.XLOOKUP($A111,MedExam_Table[[#Headers],[#Data],[Customer ID]],MedExam_Table[[#Headers],[#Data],[Cancer history]],"Not Found",0)</f>
        <v>No</v>
      </c>
      <c r="H111" cm="1">
        <f t="array" ref="H111">_xlfn.XLOOKUP($A111,MedExam_Table[[#Headers],[#Data],[Customer ID]],MedExam_Table[[#Headers],[#Data],[NumberOfMajorSurgeries_updated]],"Not Found",0)</f>
        <v>0</v>
      </c>
      <c r="I111" t="str" cm="1">
        <f t="array" ref="I111">_xlfn.XLOOKUP($A111,MedExam_Table[[#Headers],[#Data],[Customer ID]],MedExam_Table[[#Headers],[#Data],[Smoker Updated]],"Not Found",0)</f>
        <v>No</v>
      </c>
      <c r="J111" t="str" cm="1">
        <f t="array" ref="J111">_xlfn.XLOOKUP($A111,MedExam_Table[[#Headers],[#Data],[Customer ID]],MedExam_Table[[#Headers],[#Data],[Weight Status]],"Not Found",0)</f>
        <v>Obesity</v>
      </c>
      <c r="K111" t="str" cm="1">
        <f t="array" ref="K111">_xlfn.XLOOKUP($A111,MedExam_Table[[#Headers],[#Data],[Customer ID]],MedExam_Table[[#Headers],[#Data],[Diabetes Status]],"Not Found",0)</f>
        <v>Normal</v>
      </c>
      <c r="L111" cm="1">
        <f t="array" ref="L111">_xlfn.XLOOKUP($A111,Hospitalisation_table[[#All],[Customer ID]],Hospitalisation_table[[#All],[Customer Age]],"Not Found",0)</f>
        <v>31</v>
      </c>
      <c r="M111" t="str" cm="1">
        <f t="array" ref="M111">_xlfn.XLOOKUP($A111,Hospitalisation_table[[#All],[Customer ID]],Hospitalisation_table[[#All],[Date of Birth]],"Not Found",0)</f>
        <v>17-Nov-1991</v>
      </c>
      <c r="N111" s="22" cm="1">
        <f t="array" ref="N111">_xlfn.XLOOKUP($A111,Hospitalisation_table[[#All],[Customer ID]],Hospitalisation_table[[#All],[charges]],"Not Found",0)</f>
        <v>10315.91</v>
      </c>
      <c r="O111" t="str" cm="1">
        <f t="array" ref="O111">_xlfn.XLOOKUP($A111,Hospitalisation_table[[#All],[Customer ID]],Hospitalisation_table[[#All],[Hospital tier_Updated]],"Not Found",0)</f>
        <v>tier - 3</v>
      </c>
      <c r="P111" t="str" cm="1">
        <f t="array" ref="P111">_xlfn.XLOOKUP($A111,Hospitalisation_table[[#All],[Customer ID]],Hospitalisation_table[[#All],[City tier_updated]],"Not Found",0)</f>
        <v>tier - 2</v>
      </c>
      <c r="Q111" t="str" cm="1">
        <f t="array" ref="Q111">_xlfn.XLOOKUP($A111,Hospitalisation_table[[#All],[Customer ID]],Hospitalisation_table[[#All],[State ID Updated]],"Not Found",0)</f>
        <v>R1012</v>
      </c>
    </row>
    <row r="112" spans="1:17" x14ac:dyDescent="0.3">
      <c r="A112" s="13" t="s">
        <v>1273</v>
      </c>
      <c r="B112" t="str" cm="1">
        <f t="array" ref="B112">_xlfn.XLOOKUP($A112,CustomersName[[#All],[Customer ID]],CustomersName[[#All],[First Name]],"Not Found",0)</f>
        <v>Tiffany</v>
      </c>
      <c r="C112" cm="1">
        <f t="array" ref="C112">_xlfn.XLOOKUP($A112,MedExam_Table[[#Headers],[#Data],[Customer ID]],MedExam_Table[[#Headers],[#Data],[BMI]],"Not Found",0)</f>
        <v>21.2</v>
      </c>
      <c r="D112" cm="1">
        <f t="array" ref="D112">_xlfn.XLOOKUP($A112,MedExam_Table[[#Headers],[#Data],[Customer ID]],MedExam_Table[[#Headers],[#Data],[HBA1C]],"Not Found",0)</f>
        <v>10.72</v>
      </c>
      <c r="E112" t="str" cm="1">
        <f t="array" ref="E112">_xlfn.XLOOKUP($A112,MedExam_Table[[#Headers],[#Data],[Customer ID]],MedExam_Table[[#Headers],[#Data],[Heart Issues Updated]],"Not Found",0)</f>
        <v>No</v>
      </c>
      <c r="F112" t="str" cm="1">
        <f t="array" ref="F112">_xlfn.XLOOKUP($A112,MedExam_Table[[#Headers],[#Data],[Customer ID]],MedExam_Table[[#Headers],[#Data],[Any Transplants Update]],"Not Found",0)</f>
        <v>No</v>
      </c>
      <c r="G112" t="str" cm="1">
        <f t="array" ref="G112">_xlfn.XLOOKUP($A112,MedExam_Table[[#Headers],[#Data],[Customer ID]],MedExam_Table[[#Headers],[#Data],[Cancer history]],"Not Found",0)</f>
        <v>No</v>
      </c>
      <c r="H112" cm="1">
        <f t="array" ref="H112">_xlfn.XLOOKUP($A112,MedExam_Table[[#Headers],[#Data],[Customer ID]],MedExam_Table[[#Headers],[#Data],[NumberOfMajorSurgeries_updated]],"Not Found",0)</f>
        <v>0</v>
      </c>
      <c r="I112" t="str" cm="1">
        <f t="array" ref="I112">_xlfn.XLOOKUP($A112,MedExam_Table[[#Headers],[#Data],[Customer ID]],MedExam_Table[[#Headers],[#Data],[Smoker Updated]],"Not Found",0)</f>
        <v>No</v>
      </c>
      <c r="J112" t="str" cm="1">
        <f t="array" ref="J112">_xlfn.XLOOKUP($A112,MedExam_Table[[#Headers],[#Data],[Customer ID]],MedExam_Table[[#Headers],[#Data],[Weight Status]],"Not Found",0)</f>
        <v>NormalWeight</v>
      </c>
      <c r="K112" t="str" cm="1">
        <f t="array" ref="K112">_xlfn.XLOOKUP($A112,MedExam_Table[[#Headers],[#Data],[Customer ID]],MedExam_Table[[#Headers],[#Data],[Diabetes Status]],"Not Found",0)</f>
        <v>Diabetes</v>
      </c>
      <c r="L112" cm="1">
        <f t="array" ref="L112">_xlfn.XLOOKUP($A112,Hospitalisation_table[[#All],[Customer ID]],Hospitalisation_table[[#All],[Customer Age]],"Not Found",0)</f>
        <v>60</v>
      </c>
      <c r="M112" t="str" cm="1">
        <f t="array" ref="M112">_xlfn.XLOOKUP($A112,Hospitalisation_table[[#All],[Customer ID]],Hospitalisation_table[[#All],[Date of Birth]],"Not Found",0)</f>
        <v>12-Jul-1962</v>
      </c>
      <c r="N112" s="22" cm="1">
        <f t="array" ref="N112">_xlfn.XLOOKUP($A112,Hospitalisation_table[[#All],[Customer ID]],Hospitalisation_table[[#All],[charges]],"Not Found",0)</f>
        <v>10310.780000000001</v>
      </c>
      <c r="O112" t="str" cm="1">
        <f t="array" ref="O112">_xlfn.XLOOKUP($A112,Hospitalisation_table[[#All],[Customer ID]],Hospitalisation_table[[#All],[Hospital tier_Updated]],"Not Found",0)</f>
        <v>tier - 3</v>
      </c>
      <c r="P112" t="str" cm="1">
        <f t="array" ref="P112">_xlfn.XLOOKUP($A112,Hospitalisation_table[[#All],[Customer ID]],Hospitalisation_table[[#All],[City tier_updated]],"Not Found",0)</f>
        <v>tier - 3</v>
      </c>
      <c r="Q112" t="str" cm="1">
        <f t="array" ref="Q112">_xlfn.XLOOKUP($A112,Hospitalisation_table[[#All],[Customer ID]],Hospitalisation_table[[#All],[State ID Updated]],"Not Found",0)</f>
        <v>R1012</v>
      </c>
    </row>
    <row r="113" spans="1:17" x14ac:dyDescent="0.3">
      <c r="A113" s="14" t="s">
        <v>1272</v>
      </c>
      <c r="B113" t="str" cm="1">
        <f t="array" ref="B113">_xlfn.XLOOKUP($A113,CustomersName[[#All],[Customer ID]],CustomersName[[#All],[First Name]],"Not Found",0)</f>
        <v>SarahM.</v>
      </c>
      <c r="C113" cm="1">
        <f t="array" ref="C113">_xlfn.XLOOKUP($A113,MedExam_Table[[#Headers],[#Data],[Customer ID]],MedExam_Table[[#Headers],[#Data],[BMI]],"Not Found",0)</f>
        <v>23.96</v>
      </c>
      <c r="D113" cm="1">
        <f t="array" ref="D113">_xlfn.XLOOKUP($A113,MedExam_Table[[#Headers],[#Data],[Customer ID]],MedExam_Table[[#Headers],[#Data],[HBA1C]],"Not Found",0)</f>
        <v>9.58</v>
      </c>
      <c r="E113" t="str" cm="1">
        <f t="array" ref="E113">_xlfn.XLOOKUP($A113,MedExam_Table[[#Headers],[#Data],[Customer ID]],MedExam_Table[[#Headers],[#Data],[Heart Issues Updated]],"Not Found",0)</f>
        <v>Yes</v>
      </c>
      <c r="F113" t="str" cm="1">
        <f t="array" ref="F113">_xlfn.XLOOKUP($A113,MedExam_Table[[#Headers],[#Data],[Customer ID]],MedExam_Table[[#Headers],[#Data],[Any Transplants Update]],"Not Found",0)</f>
        <v>No</v>
      </c>
      <c r="G113" t="str" cm="1">
        <f t="array" ref="G113">_xlfn.XLOOKUP($A113,MedExam_Table[[#Headers],[#Data],[Customer ID]],MedExam_Table[[#Headers],[#Data],[Cancer history]],"Not Found",0)</f>
        <v>Yes</v>
      </c>
      <c r="H113" cm="1">
        <f t="array" ref="H113">_xlfn.XLOOKUP($A113,MedExam_Table[[#Headers],[#Data],[Customer ID]],MedExam_Table[[#Headers],[#Data],[NumberOfMajorSurgeries_updated]],"Not Found",0)</f>
        <v>1</v>
      </c>
      <c r="I113" t="str" cm="1">
        <f t="array" ref="I113">_xlfn.XLOOKUP($A113,MedExam_Table[[#Headers],[#Data],[Customer ID]],MedExam_Table[[#Headers],[#Data],[Smoker Updated]],"Not Found",0)</f>
        <v>No</v>
      </c>
      <c r="J113" t="str" cm="1">
        <f t="array" ref="J113">_xlfn.XLOOKUP($A113,MedExam_Table[[#Headers],[#Data],[Customer ID]],MedExam_Table[[#Headers],[#Data],[Weight Status]],"Not Found",0)</f>
        <v>NormalWeight</v>
      </c>
      <c r="K113" t="str" cm="1">
        <f t="array" ref="K113">_xlfn.XLOOKUP($A113,MedExam_Table[[#Headers],[#Data],[Customer ID]],MedExam_Table[[#Headers],[#Data],[Diabetes Status]],"Not Found",0)</f>
        <v>Diabetes</v>
      </c>
      <c r="L113" cm="1">
        <f t="array" ref="L113">_xlfn.XLOOKUP($A113,Hospitalisation_table[[#All],[Customer ID]],Hospitalisation_table[[#All],[Customer Age]],"Not Found",0)</f>
        <v>59</v>
      </c>
      <c r="M113" t="str" cm="1">
        <f t="array" ref="M113">_xlfn.XLOOKUP($A113,Hospitalisation_table[[#All],[Customer ID]],Hospitalisation_table[[#All],[Date of Birth]],"Not Found",0)</f>
        <v>24-Sep-1963</v>
      </c>
      <c r="N113" s="22" cm="1">
        <f t="array" ref="N113">_xlfn.XLOOKUP($A113,Hospitalisation_table[[#All],[Customer ID]],Hospitalisation_table[[#All],[charges]],"Not Found",0)</f>
        <v>10308.040000000001</v>
      </c>
      <c r="O113" t="str" cm="1">
        <f t="array" ref="O113">_xlfn.XLOOKUP($A113,Hospitalisation_table[[#All],[Customer ID]],Hospitalisation_table[[#All],[Hospital tier_Updated]],"Not Found",0)</f>
        <v>tier - 3</v>
      </c>
      <c r="P113" t="str" cm="1">
        <f t="array" ref="P113">_xlfn.XLOOKUP($A113,Hospitalisation_table[[#All],[Customer ID]],Hospitalisation_table[[#All],[City tier_updated]],"Not Found",0)</f>
        <v>tier - 1</v>
      </c>
      <c r="Q113" t="str" cm="1">
        <f t="array" ref="Q113">_xlfn.XLOOKUP($A113,Hospitalisation_table[[#All],[Customer ID]],Hospitalisation_table[[#All],[State ID Updated]],"Not Found",0)</f>
        <v>R1013</v>
      </c>
    </row>
    <row r="114" spans="1:17" x14ac:dyDescent="0.3">
      <c r="A114" s="13" t="s">
        <v>2362</v>
      </c>
      <c r="B114" t="str" cm="1">
        <f t="array" ref="B114">_xlfn.XLOOKUP($A114,CustomersName[[#All],[Customer ID]],CustomersName[[#All],[First Name]],"Not Found",0)</f>
        <v>Paola Andrea</v>
      </c>
      <c r="C114" cm="1">
        <f t="array" ref="C114">_xlfn.XLOOKUP($A114,MedExam_Table[[#Headers],[#Data],[Customer ID]],MedExam_Table[[#Headers],[#Data],[BMI]],"Not Found",0)</f>
        <v>37.700000000000003</v>
      </c>
      <c r="D114" cm="1">
        <f t="array" ref="D114">_xlfn.XLOOKUP($A114,MedExam_Table[[#Headers],[#Data],[Customer ID]],MedExam_Table[[#Headers],[#Data],[HBA1C]],"Not Found",0)</f>
        <v>5.96</v>
      </c>
      <c r="E114" t="str" cm="1">
        <f t="array" ref="E114">_xlfn.XLOOKUP($A114,MedExam_Table[[#Headers],[#Data],[Customer ID]],MedExam_Table[[#Headers],[#Data],[Heart Issues Updated]],"Not Found",0)</f>
        <v>Yes</v>
      </c>
      <c r="F114" t="str" cm="1">
        <f t="array" ref="F114">_xlfn.XLOOKUP($A114,MedExam_Table[[#Headers],[#Data],[Customer ID]],MedExam_Table[[#Headers],[#Data],[Any Transplants Update]],"Not Found",0)</f>
        <v>No</v>
      </c>
      <c r="G114" t="str" cm="1">
        <f t="array" ref="G114">_xlfn.XLOOKUP($A114,MedExam_Table[[#Headers],[#Data],[Customer ID]],MedExam_Table[[#Headers],[#Data],[Cancer history]],"Not Found",0)</f>
        <v>No</v>
      </c>
      <c r="H114" cm="1">
        <f t="array" ref="H114">_xlfn.XLOOKUP($A114,MedExam_Table[[#Headers],[#Data],[Customer ID]],MedExam_Table[[#Headers],[#Data],[NumberOfMajorSurgeries_updated]],"Not Found",0)</f>
        <v>2</v>
      </c>
      <c r="I114" t="str" cm="1">
        <f t="array" ref="I114">_xlfn.XLOOKUP($A114,MedExam_Table[[#Headers],[#Data],[Customer ID]],MedExam_Table[[#Headers],[#Data],[Smoker Updated]],"Not Found",0)</f>
        <v>Yes</v>
      </c>
      <c r="J114" t="str" cm="1">
        <f t="array" ref="J114">_xlfn.XLOOKUP($A114,MedExam_Table[[#Headers],[#Data],[Customer ID]],MedExam_Table[[#Headers],[#Data],[Weight Status]],"Not Found",0)</f>
        <v>Obesity</v>
      </c>
      <c r="K114" t="str" cm="1">
        <f t="array" ref="K114">_xlfn.XLOOKUP($A114,MedExam_Table[[#Headers],[#Data],[Customer ID]],MedExam_Table[[#Headers],[#Data],[Diabetes Status]],"Not Found",0)</f>
        <v>Prediabetes</v>
      </c>
      <c r="L114" cm="1">
        <f t="array" ref="L114">_xlfn.XLOOKUP($A114,Hospitalisation_table[[#All],[Customer ID]],Hospitalisation_table[[#All],[Customer Age]],"Not Found",0)</f>
        <v>63</v>
      </c>
      <c r="M114" t="str" cm="1">
        <f t="array" ref="M114">_xlfn.XLOOKUP($A114,Hospitalisation_table[[#All],[Customer ID]],Hospitalisation_table[[#All],[Date of Birth]],"Not Found",0)</f>
        <v>22-Jul-1959</v>
      </c>
      <c r="N114" s="22" cm="1">
        <f t="array" ref="N114">_xlfn.XLOOKUP($A114,Hospitalisation_table[[#All],[Customer ID]],Hospitalisation_table[[#All],[charges]],"Not Found",0)</f>
        <v>48824.45</v>
      </c>
      <c r="O114" t="str" cm="1">
        <f t="array" ref="O114">_xlfn.XLOOKUP($A114,Hospitalisation_table[[#All],[Customer ID]],Hospitalisation_table[[#All],[Hospital tier_Updated]],"Not Found",0)</f>
        <v>tier - 2</v>
      </c>
      <c r="P114" t="str" cm="1">
        <f t="array" ref="P114">_xlfn.XLOOKUP($A114,Hospitalisation_table[[#All],[Customer ID]],Hospitalisation_table[[#All],[City tier_updated]],"Not Found",0)</f>
        <v>tier - 1</v>
      </c>
      <c r="Q114" t="str" cm="1">
        <f t="array" ref="Q114">_xlfn.XLOOKUP($A114,Hospitalisation_table[[#All],[Customer ID]],Hospitalisation_table[[#All],[State ID Updated]],"Not Found",0)</f>
        <v>R1011</v>
      </c>
    </row>
    <row r="115" spans="1:17" x14ac:dyDescent="0.3">
      <c r="A115" s="14" t="s">
        <v>2263</v>
      </c>
      <c r="B115" t="str" cm="1">
        <f t="array" ref="B115">_xlfn.XLOOKUP($A115,CustomersName[[#All],[Customer ID]],CustomersName[[#All],[First Name]],"Not Found",0)</f>
        <v>Nicholas</v>
      </c>
      <c r="C115" cm="1">
        <f t="array" ref="C115">_xlfn.XLOOKUP($A115,MedExam_Table[[#Headers],[#Data],[Customer ID]],MedExam_Table[[#Headers],[#Data],[BMI]],"Not Found",0)</f>
        <v>48.93</v>
      </c>
      <c r="D115" cm="1">
        <f t="array" ref="D115">_xlfn.XLOOKUP($A115,MedExam_Table[[#Headers],[#Data],[Customer ID]],MedExam_Table[[#Headers],[#Data],[HBA1C]],"Not Found",0)</f>
        <v>11.17</v>
      </c>
      <c r="E115" t="str" cm="1">
        <f t="array" ref="E115">_xlfn.XLOOKUP($A115,MedExam_Table[[#Headers],[#Data],[Customer ID]],MedExam_Table[[#Headers],[#Data],[Heart Issues Updated]],"Not Found",0)</f>
        <v>Yes</v>
      </c>
      <c r="F115" t="str" cm="1">
        <f t="array" ref="F115">_xlfn.XLOOKUP($A115,MedExam_Table[[#Headers],[#Data],[Customer ID]],MedExam_Table[[#Headers],[#Data],[Any Transplants Update]],"Not Found",0)</f>
        <v>No</v>
      </c>
      <c r="G115" t="str" cm="1">
        <f t="array" ref="G115">_xlfn.XLOOKUP($A115,MedExam_Table[[#Headers],[#Data],[Customer ID]],MedExam_Table[[#Headers],[#Data],[Cancer history]],"Not Found",0)</f>
        <v>No</v>
      </c>
      <c r="H115" cm="1">
        <f t="array" ref="H115">_xlfn.XLOOKUP($A115,MedExam_Table[[#Headers],[#Data],[Customer ID]],MedExam_Table[[#Headers],[#Data],[NumberOfMajorSurgeries_updated]],"Not Found",0)</f>
        <v>1</v>
      </c>
      <c r="I115" t="str" cm="1">
        <f t="array" ref="I115">_xlfn.XLOOKUP($A115,MedExam_Table[[#Headers],[#Data],[Customer ID]],MedExam_Table[[#Headers],[#Data],[Smoker Updated]],"Not Found",0)</f>
        <v>Yes</v>
      </c>
      <c r="J115" t="str" cm="1">
        <f t="array" ref="J115">_xlfn.XLOOKUP($A115,MedExam_Table[[#Headers],[#Data],[Customer ID]],MedExam_Table[[#Headers],[#Data],[Weight Status]],"Not Found",0)</f>
        <v>Obesity</v>
      </c>
      <c r="K115" t="str" cm="1">
        <f t="array" ref="K115">_xlfn.XLOOKUP($A115,MedExam_Table[[#Headers],[#Data],[Customer ID]],MedExam_Table[[#Headers],[#Data],[Diabetes Status]],"Not Found",0)</f>
        <v>Diabetes</v>
      </c>
      <c r="L115" cm="1">
        <f t="array" ref="L115">_xlfn.XLOOKUP($A115,Hospitalisation_table[[#All],[Customer ID]],Hospitalisation_table[[#All],[Customer Age]],"Not Found",0)</f>
        <v>47</v>
      </c>
      <c r="M115" t="str" cm="1">
        <f t="array" ref="M115">_xlfn.XLOOKUP($A115,Hospitalisation_table[[#All],[Customer ID]],Hospitalisation_table[[#All],[Date of Birth]],"Not Found",0)</f>
        <v>2-Dec-1975</v>
      </c>
      <c r="N115" s="22" cm="1">
        <f t="array" ref="N115">_xlfn.XLOOKUP($A115,Hospitalisation_table[[#All],[Customer ID]],Hospitalisation_table[[#All],[charges]],"Not Found",0)</f>
        <v>39963.120000000003</v>
      </c>
      <c r="O115" t="str" cm="1">
        <f t="array" ref="O115">_xlfn.XLOOKUP($A115,Hospitalisation_table[[#All],[Customer ID]],Hospitalisation_table[[#All],[Hospital tier_Updated]],"Not Found",0)</f>
        <v>tier - 2</v>
      </c>
      <c r="P115" t="str" cm="1">
        <f t="array" ref="P115">_xlfn.XLOOKUP($A115,Hospitalisation_table[[#All],[Customer ID]],Hospitalisation_table[[#All],[City tier_updated]],"Not Found",0)</f>
        <v>tier - 2</v>
      </c>
      <c r="Q115" t="str" cm="1">
        <f t="array" ref="Q115">_xlfn.XLOOKUP($A115,Hospitalisation_table[[#All],[Customer ID]],Hospitalisation_table[[#All],[State ID Updated]],"Not Found",0)</f>
        <v>R1011</v>
      </c>
    </row>
    <row r="116" spans="1:17" x14ac:dyDescent="0.3">
      <c r="A116" s="13" t="s">
        <v>1271</v>
      </c>
      <c r="B116" t="str" cm="1">
        <f t="array" ref="B116">_xlfn.XLOOKUP($A116,CustomersName[[#All],[Customer ID]],CustomersName[[#All],[First Name]],"Not Found",0)</f>
        <v>Scoth A.</v>
      </c>
      <c r="C116" cm="1">
        <f t="array" ref="C116">_xlfn.XLOOKUP($A116,MedExam_Table[[#Headers],[#Data],[Customer ID]],MedExam_Table[[#Headers],[#Data],[BMI]],"Not Found",0)</f>
        <v>35.93</v>
      </c>
      <c r="D116" cm="1">
        <f t="array" ref="D116">_xlfn.XLOOKUP($A116,MedExam_Table[[#Headers],[#Data],[Customer ID]],MedExam_Table[[#Headers],[#Data],[HBA1C]],"Not Found",0)</f>
        <v>6.4</v>
      </c>
      <c r="E116" t="str" cm="1">
        <f t="array" ref="E116">_xlfn.XLOOKUP($A116,MedExam_Table[[#Headers],[#Data],[Customer ID]],MedExam_Table[[#Headers],[#Data],[Heart Issues Updated]],"Not Found",0)</f>
        <v>Yes</v>
      </c>
      <c r="F116" t="str" cm="1">
        <f t="array" ref="F116">_xlfn.XLOOKUP($A116,MedExam_Table[[#Headers],[#Data],[Customer ID]],MedExam_Table[[#Headers],[#Data],[Any Transplants Update]],"Not Found",0)</f>
        <v>No</v>
      </c>
      <c r="G116" t="str" cm="1">
        <f t="array" ref="G116">_xlfn.XLOOKUP($A116,MedExam_Table[[#Headers],[#Data],[Customer ID]],MedExam_Table[[#Headers],[#Data],[Cancer history]],"Not Found",0)</f>
        <v>No</v>
      </c>
      <c r="H116" cm="1">
        <f t="array" ref="H116">_xlfn.XLOOKUP($A116,MedExam_Table[[#Headers],[#Data],[Customer ID]],MedExam_Table[[#Headers],[#Data],[NumberOfMajorSurgeries_updated]],"Not Found",0)</f>
        <v>1</v>
      </c>
      <c r="I116" t="str" cm="1">
        <f t="array" ref="I116">_xlfn.XLOOKUP($A116,MedExam_Table[[#Headers],[#Data],[Customer ID]],MedExam_Table[[#Headers],[#Data],[Smoker Updated]],"Not Found",0)</f>
        <v>No</v>
      </c>
      <c r="J116" t="str" cm="1">
        <f t="array" ref="J116">_xlfn.XLOOKUP($A116,MedExam_Table[[#Headers],[#Data],[Customer ID]],MedExam_Table[[#Headers],[#Data],[Weight Status]],"Not Found",0)</f>
        <v>Obesity</v>
      </c>
      <c r="K116" t="str" cm="1">
        <f t="array" ref="K116">_xlfn.XLOOKUP($A116,MedExam_Table[[#Headers],[#Data],[Customer ID]],MedExam_Table[[#Headers],[#Data],[Diabetes Status]],"Not Found",0)</f>
        <v>Diabetes</v>
      </c>
      <c r="L116" cm="1">
        <f t="array" ref="L116">_xlfn.XLOOKUP($A116,Hospitalisation_table[[#All],[Customer ID]],Hospitalisation_table[[#All],[Customer Age]],"Not Found",0)</f>
        <v>34</v>
      </c>
      <c r="M116" t="str" cm="1">
        <f t="array" ref="M116">_xlfn.XLOOKUP($A116,Hospitalisation_table[[#All],[Customer ID]],Hospitalisation_table[[#All],[Date of Birth]],"Not Found",0)</f>
        <v>14-Sep-1988</v>
      </c>
      <c r="N116" s="22" cm="1">
        <f t="array" ref="N116">_xlfn.XLOOKUP($A116,Hospitalisation_table[[#All],[Customer ID]],Hospitalisation_table[[#All],[charges]],"Not Found",0)</f>
        <v>10276.99</v>
      </c>
      <c r="O116" t="str" cm="1">
        <f t="array" ref="O116">_xlfn.XLOOKUP($A116,Hospitalisation_table[[#All],[Customer ID]],Hospitalisation_table[[#All],[Hospital tier_Updated]],"Not Found",0)</f>
        <v>tier - 3</v>
      </c>
      <c r="P116" t="str" cm="1">
        <f t="array" ref="P116">_xlfn.XLOOKUP($A116,Hospitalisation_table[[#All],[Customer ID]],Hospitalisation_table[[#All],[City tier_updated]],"Not Found",0)</f>
        <v>tier - 1</v>
      </c>
      <c r="Q116" t="str" cm="1">
        <f t="array" ref="Q116">_xlfn.XLOOKUP($A116,Hospitalisation_table[[#All],[Customer ID]],Hospitalisation_table[[#All],[State ID Updated]],"Not Found",0)</f>
        <v>R1021</v>
      </c>
    </row>
    <row r="117" spans="1:17" x14ac:dyDescent="0.3">
      <c r="A117" s="14" t="s">
        <v>1270</v>
      </c>
      <c r="B117" t="str" cm="1">
        <f t="array" ref="B117">_xlfn.XLOOKUP($A117,CustomersName[[#All],[Customer ID]],CustomersName[[#All],[First Name]],"Not Found",0)</f>
        <v>Lauren</v>
      </c>
      <c r="C117" cm="1">
        <f t="array" ref="C117">_xlfn.XLOOKUP($A117,MedExam_Table[[#Headers],[#Data],[Customer ID]],MedExam_Table[[#Headers],[#Data],[BMI]],"Not Found",0)</f>
        <v>26.11</v>
      </c>
      <c r="D117" cm="1">
        <f t="array" ref="D117">_xlfn.XLOOKUP($A117,MedExam_Table[[#Headers],[#Data],[Customer ID]],MedExam_Table[[#Headers],[#Data],[HBA1C]],"Not Found",0)</f>
        <v>6.8</v>
      </c>
      <c r="E117" t="str" cm="1">
        <f t="array" ref="E117">_xlfn.XLOOKUP($A117,MedExam_Table[[#Headers],[#Data],[Customer ID]],MedExam_Table[[#Headers],[#Data],[Heart Issues Updated]],"Not Found",0)</f>
        <v>Yes</v>
      </c>
      <c r="F117" t="str" cm="1">
        <f t="array" ref="F117">_xlfn.XLOOKUP($A117,MedExam_Table[[#Headers],[#Data],[Customer ID]],MedExam_Table[[#Headers],[#Data],[Any Transplants Update]],"Not Found",0)</f>
        <v>No</v>
      </c>
      <c r="G117" t="str" cm="1">
        <f t="array" ref="G117">_xlfn.XLOOKUP($A117,MedExam_Table[[#Headers],[#Data],[Customer ID]],MedExam_Table[[#Headers],[#Data],[Cancer history]],"Not Found",0)</f>
        <v>No</v>
      </c>
      <c r="H117" cm="1">
        <f t="array" ref="H117">_xlfn.XLOOKUP($A117,MedExam_Table[[#Headers],[#Data],[Customer ID]],MedExam_Table[[#Headers],[#Data],[NumberOfMajorSurgeries_updated]],"Not Found",0)</f>
        <v>2</v>
      </c>
      <c r="I117" t="str" cm="1">
        <f t="array" ref="I117">_xlfn.XLOOKUP($A117,MedExam_Table[[#Headers],[#Data],[Customer ID]],MedExam_Table[[#Headers],[#Data],[Smoker Updated]],"Not Found",0)</f>
        <v>No</v>
      </c>
      <c r="J117" t="str" cm="1">
        <f t="array" ref="J117">_xlfn.XLOOKUP($A117,MedExam_Table[[#Headers],[#Data],[Customer ID]],MedExam_Table[[#Headers],[#Data],[Weight Status]],"Not Found",0)</f>
        <v>OverWeight</v>
      </c>
      <c r="K117" t="str" cm="1">
        <f t="array" ref="K117">_xlfn.XLOOKUP($A117,MedExam_Table[[#Headers],[#Data],[Customer ID]],MedExam_Table[[#Headers],[#Data],[Diabetes Status]],"Not Found",0)</f>
        <v>Diabetes</v>
      </c>
      <c r="L117" cm="1">
        <f t="array" ref="L117">_xlfn.XLOOKUP($A117,Hospitalisation_table[[#All],[Customer ID]],Hospitalisation_table[[#All],[Customer Age]],"Not Found",0)</f>
        <v>52</v>
      </c>
      <c r="M117" t="str" cm="1">
        <f t="array" ref="M117">_xlfn.XLOOKUP($A117,Hospitalisation_table[[#All],[Customer ID]],Hospitalisation_table[[#All],[Date of Birth]],"Not Found",0)</f>
        <v>21-Jun-1970</v>
      </c>
      <c r="N117" s="22" cm="1">
        <f t="array" ref="N117">_xlfn.XLOOKUP($A117,Hospitalisation_table[[#All],[Customer ID]],Hospitalisation_table[[#All],[charges]],"Not Found",0)</f>
        <v>10274.33</v>
      </c>
      <c r="O117" t="str" cm="1">
        <f t="array" ref="O117">_xlfn.XLOOKUP($A117,Hospitalisation_table[[#All],[Customer ID]],Hospitalisation_table[[#All],[Hospital tier_Updated]],"Not Found",0)</f>
        <v>tier - 3</v>
      </c>
      <c r="P117" t="str" cm="1">
        <f t="array" ref="P117">_xlfn.XLOOKUP($A117,Hospitalisation_table[[#All],[Customer ID]],Hospitalisation_table[[#All],[City tier_updated]],"Not Found",0)</f>
        <v>tier - 1</v>
      </c>
      <c r="Q117" t="str" cm="1">
        <f t="array" ref="Q117">_xlfn.XLOOKUP($A117,Hospitalisation_table[[#All],[Customer ID]],Hospitalisation_table[[#All],[State ID Updated]],"Not Found",0)</f>
        <v>R1024</v>
      </c>
    </row>
    <row r="118" spans="1:17" x14ac:dyDescent="0.3">
      <c r="A118" s="13" t="s">
        <v>1269</v>
      </c>
      <c r="B118" t="str" cm="1">
        <f t="array" ref="B118">_xlfn.XLOOKUP($A118,CustomersName[[#All],[Customer ID]],CustomersName[[#All],[First Name]],"Not Found",0)</f>
        <v>Scott</v>
      </c>
      <c r="C118" cm="1">
        <f t="array" ref="C118">_xlfn.XLOOKUP($A118,MedExam_Table[[#Headers],[#Data],[Customer ID]],MedExam_Table[[#Headers],[#Data],[BMI]],"Not Found",0)</f>
        <v>32.299999999999997</v>
      </c>
      <c r="D118" cm="1">
        <f t="array" ref="D118">_xlfn.XLOOKUP($A118,MedExam_Table[[#Headers],[#Data],[Customer ID]],MedExam_Table[[#Headers],[#Data],[HBA1C]],"Not Found",0)</f>
        <v>9.48</v>
      </c>
      <c r="E118" t="str" cm="1">
        <f t="array" ref="E118">_xlfn.XLOOKUP($A118,MedExam_Table[[#Headers],[#Data],[Customer ID]],MedExam_Table[[#Headers],[#Data],[Heart Issues Updated]],"Not Found",0)</f>
        <v>No</v>
      </c>
      <c r="F118" t="str" cm="1">
        <f t="array" ref="F118">_xlfn.XLOOKUP($A118,MedExam_Table[[#Headers],[#Data],[Customer ID]],MedExam_Table[[#Headers],[#Data],[Any Transplants Update]],"Not Found",0)</f>
        <v>No</v>
      </c>
      <c r="G118" t="str" cm="1">
        <f t="array" ref="G118">_xlfn.XLOOKUP($A118,MedExam_Table[[#Headers],[#Data],[Customer ID]],MedExam_Table[[#Headers],[#Data],[Cancer history]],"Not Found",0)</f>
        <v>No</v>
      </c>
      <c r="H118" cm="1">
        <f t="array" ref="H118">_xlfn.XLOOKUP($A118,MedExam_Table[[#Headers],[#Data],[Customer ID]],MedExam_Table[[#Headers],[#Data],[NumberOfMajorSurgeries_updated]],"Not Found",0)</f>
        <v>2</v>
      </c>
      <c r="I118" t="str" cm="1">
        <f t="array" ref="I118">_xlfn.XLOOKUP($A118,MedExam_Table[[#Headers],[#Data],[Customer ID]],MedExam_Table[[#Headers],[#Data],[Smoker Updated]],"Not Found",0)</f>
        <v>No</v>
      </c>
      <c r="J118" t="str" cm="1">
        <f t="array" ref="J118">_xlfn.XLOOKUP($A118,MedExam_Table[[#Headers],[#Data],[Customer ID]],MedExam_Table[[#Headers],[#Data],[Weight Status]],"Not Found",0)</f>
        <v>Obesity</v>
      </c>
      <c r="K118" t="str" cm="1">
        <f t="array" ref="K118">_xlfn.XLOOKUP($A118,MedExam_Table[[#Headers],[#Data],[Customer ID]],MedExam_Table[[#Headers],[#Data],[Diabetes Status]],"Not Found",0)</f>
        <v>Diabetes</v>
      </c>
      <c r="L118" cm="1">
        <f t="array" ref="L118">_xlfn.XLOOKUP($A118,Hospitalisation_table[[#All],[Customer ID]],Hospitalisation_table[[#All],[Customer Age]],"Not Found",0)</f>
        <v>49</v>
      </c>
      <c r="M118" t="str" cm="1">
        <f t="array" ref="M118">_xlfn.XLOOKUP($A118,Hospitalisation_table[[#All],[Customer ID]],Hospitalisation_table[[#All],[Date of Birth]],"Not Found",0)</f>
        <v>27-Nov-1973</v>
      </c>
      <c r="N118" s="22" cm="1">
        <f t="array" ref="N118">_xlfn.XLOOKUP($A118,Hospitalisation_table[[#All],[Customer ID]],Hospitalisation_table[[#All],[charges]],"Not Found",0)</f>
        <v>10269.459999999999</v>
      </c>
      <c r="O118" t="str" cm="1">
        <f t="array" ref="O118">_xlfn.XLOOKUP($A118,Hospitalisation_table[[#All],[Customer ID]],Hospitalisation_table[[#All],[Hospital tier_Updated]],"Not Found",0)</f>
        <v>tier - 3</v>
      </c>
      <c r="P118" t="str" cm="1">
        <f t="array" ref="P118">_xlfn.XLOOKUP($A118,Hospitalisation_table[[#All],[Customer ID]],Hospitalisation_table[[#All],[City tier_updated]],"Not Found",0)</f>
        <v>tier - 3</v>
      </c>
      <c r="Q118" t="str" cm="1">
        <f t="array" ref="Q118">_xlfn.XLOOKUP($A118,Hospitalisation_table[[#All],[Customer ID]],Hospitalisation_table[[#All],[State ID Updated]],"Not Found",0)</f>
        <v>R1012</v>
      </c>
    </row>
    <row r="119" spans="1:17" x14ac:dyDescent="0.3">
      <c r="A119" s="14" t="s">
        <v>1268</v>
      </c>
      <c r="B119" t="str" cm="1">
        <f t="array" ref="B119">_xlfn.XLOOKUP($A119,CustomersName[[#All],[Customer ID]],CustomersName[[#All],[First Name]],"Not Found",0)</f>
        <v>Brihn A.</v>
      </c>
      <c r="C119" cm="1">
        <f t="array" ref="C119">_xlfn.XLOOKUP($A119,MedExam_Table[[#Headers],[#Data],[Customer ID]],MedExam_Table[[#Headers],[#Data],[BMI]],"Not Found",0)</f>
        <v>28.69</v>
      </c>
      <c r="D119" cm="1">
        <f t="array" ref="D119">_xlfn.XLOOKUP($A119,MedExam_Table[[#Headers],[#Data],[Customer ID]],MedExam_Table[[#Headers],[#Data],[HBA1C]],"Not Found",0)</f>
        <v>7.45</v>
      </c>
      <c r="E119" t="str" cm="1">
        <f t="array" ref="E119">_xlfn.XLOOKUP($A119,MedExam_Table[[#Headers],[#Data],[Customer ID]],MedExam_Table[[#Headers],[#Data],[Heart Issues Updated]],"Not Found",0)</f>
        <v>No</v>
      </c>
      <c r="F119" t="str" cm="1">
        <f t="array" ref="F119">_xlfn.XLOOKUP($A119,MedExam_Table[[#Headers],[#Data],[Customer ID]],MedExam_Table[[#Headers],[#Data],[Any Transplants Update]],"Not Found",0)</f>
        <v>No</v>
      </c>
      <c r="G119" t="str" cm="1">
        <f t="array" ref="G119">_xlfn.XLOOKUP($A119,MedExam_Table[[#Headers],[#Data],[Customer ID]],MedExam_Table[[#Headers],[#Data],[Cancer history]],"Not Found",0)</f>
        <v>No</v>
      </c>
      <c r="H119" cm="1">
        <f t="array" ref="H119">_xlfn.XLOOKUP($A119,MedExam_Table[[#Headers],[#Data],[Customer ID]],MedExam_Table[[#Headers],[#Data],[NumberOfMajorSurgeries_updated]],"Not Found",0)</f>
        <v>2</v>
      </c>
      <c r="I119" t="str" cm="1">
        <f t="array" ref="I119">_xlfn.XLOOKUP($A119,MedExam_Table[[#Headers],[#Data],[Customer ID]],MedExam_Table[[#Headers],[#Data],[Smoker Updated]],"Not Found",0)</f>
        <v>No</v>
      </c>
      <c r="J119" t="str" cm="1">
        <f t="array" ref="J119">_xlfn.XLOOKUP($A119,MedExam_Table[[#Headers],[#Data],[Customer ID]],MedExam_Table[[#Headers],[#Data],[Weight Status]],"Not Found",0)</f>
        <v>OverWeight</v>
      </c>
      <c r="K119" t="str" cm="1">
        <f t="array" ref="K119">_xlfn.XLOOKUP($A119,MedExam_Table[[#Headers],[#Data],[Customer ID]],MedExam_Table[[#Headers],[#Data],[Diabetes Status]],"Not Found",0)</f>
        <v>Diabetes</v>
      </c>
      <c r="L119" cm="1">
        <f t="array" ref="L119">_xlfn.XLOOKUP($A119,Hospitalisation_table[[#All],[Customer ID]],Hospitalisation_table[[#All],[Customer Age]],"Not Found",0)</f>
        <v>49</v>
      </c>
      <c r="M119" t="str" cm="1">
        <f t="array" ref="M119">_xlfn.XLOOKUP($A119,Hospitalisation_table[[#All],[Customer ID]],Hospitalisation_table[[#All],[Date of Birth]],"Not Found",0)</f>
        <v>5-Sep-1973</v>
      </c>
      <c r="N119" s="22" cm="1">
        <f t="array" ref="N119">_xlfn.XLOOKUP($A119,Hospitalisation_table[[#All],[Customer ID]],Hospitalisation_table[[#All],[charges]],"Not Found",0)</f>
        <v>10264.44</v>
      </c>
      <c r="O119" t="str" cm="1">
        <f t="array" ref="O119">_xlfn.XLOOKUP($A119,Hospitalisation_table[[#All],[Customer ID]],Hospitalisation_table[[#All],[Hospital tier_Updated]],"Not Found",0)</f>
        <v>tier - 3</v>
      </c>
      <c r="P119" t="str" cm="1">
        <f t="array" ref="P119">_xlfn.XLOOKUP($A119,Hospitalisation_table[[#All],[Customer ID]],Hospitalisation_table[[#All],[City tier_updated]],"Not Found",0)</f>
        <v>tier - 2</v>
      </c>
      <c r="Q119" t="str" cm="1">
        <f t="array" ref="Q119">_xlfn.XLOOKUP($A119,Hospitalisation_table[[#All],[Customer ID]],Hospitalisation_table[[#All],[State ID Updated]],"Not Found",0)</f>
        <v>R1012</v>
      </c>
    </row>
    <row r="120" spans="1:17" x14ac:dyDescent="0.3">
      <c r="A120" s="13" t="s">
        <v>1267</v>
      </c>
      <c r="B120" t="str" cm="1">
        <f t="array" ref="B120">_xlfn.XLOOKUP($A120,CustomersName[[#All],[Customer ID]],CustomersName[[#All],[First Name]],"Not Found",0)</f>
        <v>Kaihlin R.</v>
      </c>
      <c r="C120" cm="1">
        <f t="array" ref="C120">_xlfn.XLOOKUP($A120,MedExam_Table[[#Headers],[#Data],[Customer ID]],MedExam_Table[[#Headers],[#Data],[BMI]],"Not Found",0)</f>
        <v>31.28</v>
      </c>
      <c r="D120" cm="1">
        <f t="array" ref="D120">_xlfn.XLOOKUP($A120,MedExam_Table[[#Headers],[#Data],[Customer ID]],MedExam_Table[[#Headers],[#Data],[HBA1C]],"Not Found",0)</f>
        <v>6.94</v>
      </c>
      <c r="E120" t="str" cm="1">
        <f t="array" ref="E120">_xlfn.XLOOKUP($A120,MedExam_Table[[#Headers],[#Data],[Customer ID]],MedExam_Table[[#Headers],[#Data],[Heart Issues Updated]],"Not Found",0)</f>
        <v>Yes</v>
      </c>
      <c r="F120" t="str" cm="1">
        <f t="array" ref="F120">_xlfn.XLOOKUP($A120,MedExam_Table[[#Headers],[#Data],[Customer ID]],MedExam_Table[[#Headers],[#Data],[Any Transplants Update]],"Not Found",0)</f>
        <v>No</v>
      </c>
      <c r="G120" t="str" cm="1">
        <f t="array" ref="G120">_xlfn.XLOOKUP($A120,MedExam_Table[[#Headers],[#Data],[Customer ID]],MedExam_Table[[#Headers],[#Data],[Cancer history]],"Not Found",0)</f>
        <v>No</v>
      </c>
      <c r="H120" cm="1">
        <f t="array" ref="H120">_xlfn.XLOOKUP($A120,MedExam_Table[[#Headers],[#Data],[Customer ID]],MedExam_Table[[#Headers],[#Data],[NumberOfMajorSurgeries_updated]],"Not Found",0)</f>
        <v>1</v>
      </c>
      <c r="I120" t="str" cm="1">
        <f t="array" ref="I120">_xlfn.XLOOKUP($A120,MedExam_Table[[#Headers],[#Data],[Customer ID]],MedExam_Table[[#Headers],[#Data],[Smoker Updated]],"Not Found",0)</f>
        <v>No</v>
      </c>
      <c r="J120" t="str" cm="1">
        <f t="array" ref="J120">_xlfn.XLOOKUP($A120,MedExam_Table[[#Headers],[#Data],[Customer ID]],MedExam_Table[[#Headers],[#Data],[Weight Status]],"Not Found",0)</f>
        <v>Obesity</v>
      </c>
      <c r="K120" t="str" cm="1">
        <f t="array" ref="K120">_xlfn.XLOOKUP($A120,MedExam_Table[[#Headers],[#Data],[Customer ID]],MedExam_Table[[#Headers],[#Data],[Diabetes Status]],"Not Found",0)</f>
        <v>Diabetes</v>
      </c>
      <c r="L120" cm="1">
        <f t="array" ref="L120">_xlfn.XLOOKUP($A120,Hospitalisation_table[[#All],[Customer ID]],Hospitalisation_table[[#All],[Customer Age]],"Not Found",0)</f>
        <v>47</v>
      </c>
      <c r="M120" t="str" cm="1">
        <f t="array" ref="M120">_xlfn.XLOOKUP($A120,Hospitalisation_table[[#All],[Customer ID]],Hospitalisation_table[[#All],[Date of Birth]],"Not Found",0)</f>
        <v>15-Aug-1975</v>
      </c>
      <c r="N120" s="22" cm="1">
        <f t="array" ref="N120">_xlfn.XLOOKUP($A120,Hospitalisation_table[[#All],[Customer ID]],Hospitalisation_table[[#All],[charges]],"Not Found",0)</f>
        <v>10259.129999999999</v>
      </c>
      <c r="O120" t="str" cm="1">
        <f t="array" ref="O120">_xlfn.XLOOKUP($A120,Hospitalisation_table[[#All],[Customer ID]],Hospitalisation_table[[#All],[Hospital tier_Updated]],"Not Found",0)</f>
        <v>tier - 3</v>
      </c>
      <c r="P120" t="str" cm="1">
        <f t="array" ref="P120">_xlfn.XLOOKUP($A120,Hospitalisation_table[[#All],[Customer ID]],Hospitalisation_table[[#All],[City tier_updated]],"Not Found",0)</f>
        <v>tier - 2</v>
      </c>
      <c r="Q120" t="str" cm="1">
        <f t="array" ref="Q120">_xlfn.XLOOKUP($A120,Hospitalisation_table[[#All],[Customer ID]],Hospitalisation_table[[#All],[State ID Updated]],"Not Found",0)</f>
        <v>R1011</v>
      </c>
    </row>
    <row r="121" spans="1:17" x14ac:dyDescent="0.3">
      <c r="A121" s="14" t="s">
        <v>1266</v>
      </c>
      <c r="B121" t="str" cm="1">
        <f t="array" ref="B121">_xlfn.XLOOKUP($A121,CustomersName[[#All],[Customer ID]],CustomersName[[#All],[First Name]],"Not Found",0)</f>
        <v>Mohammad</v>
      </c>
      <c r="C121" cm="1">
        <f t="array" ref="C121">_xlfn.XLOOKUP($A121,MedExam_Table[[#Headers],[#Data],[Customer ID]],MedExam_Table[[#Headers],[#Data],[BMI]],"Not Found",0)</f>
        <v>30.21</v>
      </c>
      <c r="D121" cm="1">
        <f t="array" ref="D121">_xlfn.XLOOKUP($A121,MedExam_Table[[#Headers],[#Data],[Customer ID]],MedExam_Table[[#Headers],[#Data],[HBA1C]],"Not Found",0)</f>
        <v>7.83</v>
      </c>
      <c r="E121" t="str" cm="1">
        <f t="array" ref="E121">_xlfn.XLOOKUP($A121,MedExam_Table[[#Headers],[#Data],[Customer ID]],MedExam_Table[[#Headers],[#Data],[Heart Issues Updated]],"Not Found",0)</f>
        <v>No</v>
      </c>
      <c r="F121" t="str" cm="1">
        <f t="array" ref="F121">_xlfn.XLOOKUP($A121,MedExam_Table[[#Headers],[#Data],[Customer ID]],MedExam_Table[[#Headers],[#Data],[Any Transplants Update]],"Not Found",0)</f>
        <v>No</v>
      </c>
      <c r="G121" t="str" cm="1">
        <f t="array" ref="G121">_xlfn.XLOOKUP($A121,MedExam_Table[[#Headers],[#Data],[Customer ID]],MedExam_Table[[#Headers],[#Data],[Cancer history]],"Not Found",0)</f>
        <v>No</v>
      </c>
      <c r="H121" cm="1">
        <f t="array" ref="H121">_xlfn.XLOOKUP($A121,MedExam_Table[[#Headers],[#Data],[Customer ID]],MedExam_Table[[#Headers],[#Data],[NumberOfMajorSurgeries_updated]],"Not Found",0)</f>
        <v>0</v>
      </c>
      <c r="I121" t="str" cm="1">
        <f t="array" ref="I121">_xlfn.XLOOKUP($A121,MedExam_Table[[#Headers],[#Data],[Customer ID]],MedExam_Table[[#Headers],[#Data],[Smoker Updated]],"Not Found",0)</f>
        <v>No</v>
      </c>
      <c r="J121" t="str" cm="1">
        <f t="array" ref="J121">_xlfn.XLOOKUP($A121,MedExam_Table[[#Headers],[#Data],[Customer ID]],MedExam_Table[[#Headers],[#Data],[Weight Status]],"Not Found",0)</f>
        <v>Obesity</v>
      </c>
      <c r="K121" t="str" cm="1">
        <f t="array" ref="K121">_xlfn.XLOOKUP($A121,MedExam_Table[[#Headers],[#Data],[Customer ID]],MedExam_Table[[#Headers],[#Data],[Diabetes Status]],"Not Found",0)</f>
        <v>Diabetes</v>
      </c>
      <c r="L121" cm="1">
        <f t="array" ref="L121">_xlfn.XLOOKUP($A121,Hospitalisation_table[[#All],[Customer ID]],Hospitalisation_table[[#All],[Customer Age]],"Not Found",0)</f>
        <v>54</v>
      </c>
      <c r="M121" t="str" cm="1">
        <f t="array" ref="M121">_xlfn.XLOOKUP($A121,Hospitalisation_table[[#All],[Customer ID]],Hospitalisation_table[[#All],[Date of Birth]],"Not Found",0)</f>
        <v>23-Sep-1968</v>
      </c>
      <c r="N121" s="22" cm="1">
        <f t="array" ref="N121">_xlfn.XLOOKUP($A121,Hospitalisation_table[[#All],[Customer ID]],Hospitalisation_table[[#All],[charges]],"Not Found",0)</f>
        <v>10231.5</v>
      </c>
      <c r="O121" t="str" cm="1">
        <f t="array" ref="O121">_xlfn.XLOOKUP($A121,Hospitalisation_table[[#All],[Customer ID]],Hospitalisation_table[[#All],[Hospital tier_Updated]],"Not Found",0)</f>
        <v>tier - 3</v>
      </c>
      <c r="P121" t="str" cm="1">
        <f t="array" ref="P121">_xlfn.XLOOKUP($A121,Hospitalisation_table[[#All],[Customer ID]],Hospitalisation_table[[#All],[City tier_updated]],"Not Found",0)</f>
        <v>tier - 1</v>
      </c>
      <c r="Q121" t="str" cm="1">
        <f t="array" ref="Q121">_xlfn.XLOOKUP($A121,Hospitalisation_table[[#All],[Customer ID]],Hospitalisation_table[[#All],[State ID Updated]],"Not Found",0)</f>
        <v>R1012</v>
      </c>
    </row>
    <row r="122" spans="1:17" x14ac:dyDescent="0.3">
      <c r="A122" s="13" t="s">
        <v>1265</v>
      </c>
      <c r="B122" t="str" cm="1">
        <f t="array" ref="B122">_xlfn.XLOOKUP($A122,CustomersName[[#All],[Customer ID]],CustomersName[[#All],[First Name]],"Not Found",0)</f>
        <v>Charlie</v>
      </c>
      <c r="C122" cm="1">
        <f t="array" ref="C122">_xlfn.XLOOKUP($A122,MedExam_Table[[#Headers],[#Data],[Customer ID]],MedExam_Table[[#Headers],[#Data],[BMI]],"Not Found",0)</f>
        <v>38.28</v>
      </c>
      <c r="D122" cm="1">
        <f t="array" ref="D122">_xlfn.XLOOKUP($A122,MedExam_Table[[#Headers],[#Data],[Customer ID]],MedExam_Table[[#Headers],[#Data],[HBA1C]],"Not Found",0)</f>
        <v>10.17</v>
      </c>
      <c r="E122" t="str" cm="1">
        <f t="array" ref="E122">_xlfn.XLOOKUP($A122,MedExam_Table[[#Headers],[#Data],[Customer ID]],MedExam_Table[[#Headers],[#Data],[Heart Issues Updated]],"Not Found",0)</f>
        <v>Yes</v>
      </c>
      <c r="F122" t="str" cm="1">
        <f t="array" ref="F122">_xlfn.XLOOKUP($A122,MedExam_Table[[#Headers],[#Data],[Customer ID]],MedExam_Table[[#Headers],[#Data],[Any Transplants Update]],"Not Found",0)</f>
        <v>No</v>
      </c>
      <c r="G122" t="str" cm="1">
        <f t="array" ref="G122">_xlfn.XLOOKUP($A122,MedExam_Table[[#Headers],[#Data],[Customer ID]],MedExam_Table[[#Headers],[#Data],[Cancer history]],"Not Found",0)</f>
        <v>No</v>
      </c>
      <c r="H122" cm="1">
        <f t="array" ref="H122">_xlfn.XLOOKUP($A122,MedExam_Table[[#Headers],[#Data],[Customer ID]],MedExam_Table[[#Headers],[#Data],[NumberOfMajorSurgeries_updated]],"Not Found",0)</f>
        <v>0</v>
      </c>
      <c r="I122" t="str" cm="1">
        <f t="array" ref="I122">_xlfn.XLOOKUP($A122,MedExam_Table[[#Headers],[#Data],[Customer ID]],MedExam_Table[[#Headers],[#Data],[Smoker Updated]],"Not Found",0)</f>
        <v>No</v>
      </c>
      <c r="J122" t="str" cm="1">
        <f t="array" ref="J122">_xlfn.XLOOKUP($A122,MedExam_Table[[#Headers],[#Data],[Customer ID]],MedExam_Table[[#Headers],[#Data],[Weight Status]],"Not Found",0)</f>
        <v>Obesity</v>
      </c>
      <c r="K122" t="str" cm="1">
        <f t="array" ref="K122">_xlfn.XLOOKUP($A122,MedExam_Table[[#Headers],[#Data],[Customer ID]],MedExam_Table[[#Headers],[#Data],[Diabetes Status]],"Not Found",0)</f>
        <v>Diabetes</v>
      </c>
      <c r="L122" cm="1">
        <f t="array" ref="L122">_xlfn.XLOOKUP($A122,Hospitalisation_table[[#All],[Customer ID]],Hospitalisation_table[[#All],[Customer Age]],"Not Found",0)</f>
        <v>55</v>
      </c>
      <c r="M122" t="str" cm="1">
        <f t="array" ref="M122">_xlfn.XLOOKUP($A122,Hospitalisation_table[[#All],[Customer ID]],Hospitalisation_table[[#All],[Date of Birth]],"Not Found",0)</f>
        <v>28-Jun-1967</v>
      </c>
      <c r="N122" s="22" cm="1">
        <f t="array" ref="N122">_xlfn.XLOOKUP($A122,Hospitalisation_table[[#All],[Customer ID]],Hospitalisation_table[[#All],[charges]],"Not Found",0)</f>
        <v>10226.280000000001</v>
      </c>
      <c r="O122" t="str" cm="1">
        <f t="array" ref="O122">_xlfn.XLOOKUP($A122,Hospitalisation_table[[#All],[Customer ID]],Hospitalisation_table[[#All],[Hospital tier_Updated]],"Not Found",0)</f>
        <v>tier - 3</v>
      </c>
      <c r="P122" t="str" cm="1">
        <f t="array" ref="P122">_xlfn.XLOOKUP($A122,Hospitalisation_table[[#All],[Customer ID]],Hospitalisation_table[[#All],[City tier_updated]],"Not Found",0)</f>
        <v>tier - 3</v>
      </c>
      <c r="Q122" t="str" cm="1">
        <f t="array" ref="Q122">_xlfn.XLOOKUP($A122,Hospitalisation_table[[#All],[Customer ID]],Hospitalisation_table[[#All],[State ID Updated]],"Not Found",0)</f>
        <v>R1013</v>
      </c>
    </row>
    <row r="123" spans="1:17" x14ac:dyDescent="0.3">
      <c r="A123" s="14" t="s">
        <v>1264</v>
      </c>
      <c r="B123" t="str" cm="1">
        <f t="array" ref="B123">_xlfn.XLOOKUP($A123,CustomersName[[#All],[Customer ID]],CustomersName[[#All],[First Name]],"Not Found",0)</f>
        <v>Brent</v>
      </c>
      <c r="C123" cm="1">
        <f t="array" ref="C123">_xlfn.XLOOKUP($A123,MedExam_Table[[#Headers],[#Data],[Customer ID]],MedExam_Table[[#Headers],[#Data],[BMI]],"Not Found",0)</f>
        <v>29.9</v>
      </c>
      <c r="D123" cm="1">
        <f t="array" ref="D123">_xlfn.XLOOKUP($A123,MedExam_Table[[#Headers],[#Data],[Customer ID]],MedExam_Table[[#Headers],[#Data],[HBA1C]],"Not Found",0)</f>
        <v>8.9600000000000009</v>
      </c>
      <c r="E123" t="str" cm="1">
        <f t="array" ref="E123">_xlfn.XLOOKUP($A123,MedExam_Table[[#Headers],[#Data],[Customer ID]],MedExam_Table[[#Headers],[#Data],[Heart Issues Updated]],"Not Found",0)</f>
        <v>Yes</v>
      </c>
      <c r="F123" t="str" cm="1">
        <f t="array" ref="F123">_xlfn.XLOOKUP($A123,MedExam_Table[[#Headers],[#Data],[Customer ID]],MedExam_Table[[#Headers],[#Data],[Any Transplants Update]],"Not Found",0)</f>
        <v>No</v>
      </c>
      <c r="G123" t="str" cm="1">
        <f t="array" ref="G123">_xlfn.XLOOKUP($A123,MedExam_Table[[#Headers],[#Data],[Customer ID]],MedExam_Table[[#Headers],[#Data],[Cancer history]],"Not Found",0)</f>
        <v>No</v>
      </c>
      <c r="H123" cm="1">
        <f t="array" ref="H123">_xlfn.XLOOKUP($A123,MedExam_Table[[#Headers],[#Data],[Customer ID]],MedExam_Table[[#Headers],[#Data],[NumberOfMajorSurgeries_updated]],"Not Found",0)</f>
        <v>0</v>
      </c>
      <c r="I123" t="str" cm="1">
        <f t="array" ref="I123">_xlfn.XLOOKUP($A123,MedExam_Table[[#Headers],[#Data],[Customer ID]],MedExam_Table[[#Headers],[#Data],[Smoker Updated]],"Not Found",0)</f>
        <v>No</v>
      </c>
      <c r="J123" t="str" cm="1">
        <f t="array" ref="J123">_xlfn.XLOOKUP($A123,MedExam_Table[[#Headers],[#Data],[Customer ID]],MedExam_Table[[#Headers],[#Data],[Weight Status]],"Not Found",0)</f>
        <v>OverWeight</v>
      </c>
      <c r="K123" t="str" cm="1">
        <f t="array" ref="K123">_xlfn.XLOOKUP($A123,MedExam_Table[[#Headers],[#Data],[Customer ID]],MedExam_Table[[#Headers],[#Data],[Diabetes Status]],"Not Found",0)</f>
        <v>Diabetes</v>
      </c>
      <c r="L123" cm="1">
        <f t="array" ref="L123">_xlfn.XLOOKUP($A123,Hospitalisation_table[[#All],[Customer ID]],Hospitalisation_table[[#All],[Customer Age]],"Not Found",0)</f>
        <v>55</v>
      </c>
      <c r="M123" t="str" cm="1">
        <f t="array" ref="M123">_xlfn.XLOOKUP($A123,Hospitalisation_table[[#All],[Customer ID]],Hospitalisation_table[[#All],[Date of Birth]],"Not Found",0)</f>
        <v>26-Sep-1967</v>
      </c>
      <c r="N123" s="22" cm="1">
        <f t="array" ref="N123">_xlfn.XLOOKUP($A123,Hospitalisation_table[[#All],[Customer ID]],Hospitalisation_table[[#All],[charges]],"Not Found",0)</f>
        <v>10214.64</v>
      </c>
      <c r="O123" t="str" cm="1">
        <f t="array" ref="O123">_xlfn.XLOOKUP($A123,Hospitalisation_table[[#All],[Customer ID]],Hospitalisation_table[[#All],[Hospital tier_Updated]],"Not Found",0)</f>
        <v>tier - 3</v>
      </c>
      <c r="P123" t="str" cm="1">
        <f t="array" ref="P123">_xlfn.XLOOKUP($A123,Hospitalisation_table[[#All],[Customer ID]],Hospitalisation_table[[#All],[City tier_updated]],"Not Found",0)</f>
        <v>tier - 2</v>
      </c>
      <c r="Q123" t="str" cm="1">
        <f t="array" ref="Q123">_xlfn.XLOOKUP($A123,Hospitalisation_table[[#All],[Customer ID]],Hospitalisation_table[[#All],[State ID Updated]],"Not Found",0)</f>
        <v>R1011</v>
      </c>
    </row>
    <row r="124" spans="1:17" x14ac:dyDescent="0.3">
      <c r="A124" s="13" t="s">
        <v>1263</v>
      </c>
      <c r="B124" t="str" cm="1">
        <f t="array" ref="B124">_xlfn.XLOOKUP($A124,CustomersName[[#All],[Customer ID]],CustomersName[[#All],[First Name]],"Not Found",0)</f>
        <v>Kelhi M</v>
      </c>
      <c r="C124" cm="1">
        <f t="array" ref="C124">_xlfn.XLOOKUP($A124,MedExam_Table[[#Headers],[#Data],[Customer ID]],MedExam_Table[[#Headers],[#Data],[BMI]],"Not Found",0)</f>
        <v>23.18</v>
      </c>
      <c r="D124" cm="1">
        <f t="array" ref="D124">_xlfn.XLOOKUP($A124,MedExam_Table[[#Headers],[#Data],[Customer ID]],MedExam_Table[[#Headers],[#Data],[HBA1C]],"Not Found",0)</f>
        <v>6.96</v>
      </c>
      <c r="E124" t="str" cm="1">
        <f t="array" ref="E124">_xlfn.XLOOKUP($A124,MedExam_Table[[#Headers],[#Data],[Customer ID]],MedExam_Table[[#Headers],[#Data],[Heart Issues Updated]],"Not Found",0)</f>
        <v>Yes</v>
      </c>
      <c r="F124" t="str" cm="1">
        <f t="array" ref="F124">_xlfn.XLOOKUP($A124,MedExam_Table[[#Headers],[#Data],[Customer ID]],MedExam_Table[[#Headers],[#Data],[Any Transplants Update]],"Not Found",0)</f>
        <v>No</v>
      </c>
      <c r="G124" t="str" cm="1">
        <f t="array" ref="G124">_xlfn.XLOOKUP($A124,MedExam_Table[[#Headers],[#Data],[Customer ID]],MedExam_Table[[#Headers],[#Data],[Cancer history]],"Not Found",0)</f>
        <v>No</v>
      </c>
      <c r="H124" cm="1">
        <f t="array" ref="H124">_xlfn.XLOOKUP($A124,MedExam_Table[[#Headers],[#Data],[Customer ID]],MedExam_Table[[#Headers],[#Data],[NumberOfMajorSurgeries_updated]],"Not Found",0)</f>
        <v>2</v>
      </c>
      <c r="I124" t="str" cm="1">
        <f t="array" ref="I124">_xlfn.XLOOKUP($A124,MedExam_Table[[#Headers],[#Data],[Customer ID]],MedExam_Table[[#Headers],[#Data],[Smoker Updated]],"Not Found",0)</f>
        <v>No</v>
      </c>
      <c r="J124" t="str" cm="1">
        <f t="array" ref="J124">_xlfn.XLOOKUP($A124,MedExam_Table[[#Headers],[#Data],[Customer ID]],MedExam_Table[[#Headers],[#Data],[Weight Status]],"Not Found",0)</f>
        <v>NormalWeight</v>
      </c>
      <c r="K124" t="str" cm="1">
        <f t="array" ref="K124">_xlfn.XLOOKUP($A124,MedExam_Table[[#Headers],[#Data],[Customer ID]],MedExam_Table[[#Headers],[#Data],[Diabetes Status]],"Not Found",0)</f>
        <v>Diabetes</v>
      </c>
      <c r="L124" cm="1">
        <f t="array" ref="L124">_xlfn.XLOOKUP($A124,Hospitalisation_table[[#All],[Customer ID]],Hospitalisation_table[[#All],[Customer Age]],"Not Found",0)</f>
        <v>52</v>
      </c>
      <c r="M124" t="str" cm="1">
        <f t="array" ref="M124">_xlfn.XLOOKUP($A124,Hospitalisation_table[[#All],[Customer ID]],Hospitalisation_table[[#All],[Date of Birth]],"Not Found",0)</f>
        <v>24-Dec-1970</v>
      </c>
      <c r="N124" s="22" cm="1">
        <f t="array" ref="N124">_xlfn.XLOOKUP($A124,Hospitalisation_table[[#All],[Customer ID]],Hospitalisation_table[[#All],[charges]],"Not Found",0)</f>
        <v>10197.77</v>
      </c>
      <c r="O124" t="str" cm="1">
        <f t="array" ref="O124">_xlfn.XLOOKUP($A124,Hospitalisation_table[[#All],[Customer ID]],Hospitalisation_table[[#All],[Hospital tier_Updated]],"Not Found",0)</f>
        <v>tier - 3</v>
      </c>
      <c r="P124" t="str" cm="1">
        <f t="array" ref="P124">_xlfn.XLOOKUP($A124,Hospitalisation_table[[#All],[Customer ID]],Hospitalisation_table[[#All],[City tier_updated]],"Not Found",0)</f>
        <v>tier - 1</v>
      </c>
      <c r="Q124" t="str" cm="1">
        <f t="array" ref="Q124">_xlfn.XLOOKUP($A124,Hospitalisation_table[[#All],[Customer ID]],Hospitalisation_table[[#All],[State ID Updated]],"Not Found",0)</f>
        <v>R1024</v>
      </c>
    </row>
    <row r="125" spans="1:17" x14ac:dyDescent="0.3">
      <c r="A125" s="14" t="s">
        <v>1262</v>
      </c>
      <c r="B125" t="str" cm="1">
        <f t="array" ref="B125">_xlfn.XLOOKUP($A125,CustomersName[[#All],[Customer ID]],CustomersName[[#All],[First Name]],"Not Found",0)</f>
        <v>Shhridan H</v>
      </c>
      <c r="C125" cm="1">
        <f t="array" ref="C125">_xlfn.XLOOKUP($A125,MedExam_Table[[#Headers],[#Data],[Customer ID]],MedExam_Table[[#Headers],[#Data],[BMI]],"Not Found",0)</f>
        <v>33.020000000000003</v>
      </c>
      <c r="D125" cm="1">
        <f t="array" ref="D125">_xlfn.XLOOKUP($A125,MedExam_Table[[#Headers],[#Data],[Customer ID]],MedExam_Table[[#Headers],[#Data],[HBA1C]],"Not Found",0)</f>
        <v>5.07</v>
      </c>
      <c r="E125" t="str" cm="1">
        <f t="array" ref="E125">_xlfn.XLOOKUP($A125,MedExam_Table[[#Headers],[#Data],[Customer ID]],MedExam_Table[[#Headers],[#Data],[Heart Issues Updated]],"Not Found",0)</f>
        <v>Yes</v>
      </c>
      <c r="F125" t="str" cm="1">
        <f t="array" ref="F125">_xlfn.XLOOKUP($A125,MedExam_Table[[#Headers],[#Data],[Customer ID]],MedExam_Table[[#Headers],[#Data],[Any Transplants Update]],"Not Found",0)</f>
        <v>No</v>
      </c>
      <c r="G125" t="str" cm="1">
        <f t="array" ref="G125">_xlfn.XLOOKUP($A125,MedExam_Table[[#Headers],[#Data],[Customer ID]],MedExam_Table[[#Headers],[#Data],[Cancer history]],"Not Found",0)</f>
        <v>No</v>
      </c>
      <c r="H125" cm="1">
        <f t="array" ref="H125">_xlfn.XLOOKUP($A125,MedExam_Table[[#Headers],[#Data],[Customer ID]],MedExam_Table[[#Headers],[#Data],[NumberOfMajorSurgeries_updated]],"Not Found",0)</f>
        <v>0</v>
      </c>
      <c r="I125" t="str" cm="1">
        <f t="array" ref="I125">_xlfn.XLOOKUP($A125,MedExam_Table[[#Headers],[#Data],[Customer ID]],MedExam_Table[[#Headers],[#Data],[Smoker Updated]],"Not Found",0)</f>
        <v>No</v>
      </c>
      <c r="J125" t="str" cm="1">
        <f t="array" ref="J125">_xlfn.XLOOKUP($A125,MedExam_Table[[#Headers],[#Data],[Customer ID]],MedExam_Table[[#Headers],[#Data],[Weight Status]],"Not Found",0)</f>
        <v>Obesity</v>
      </c>
      <c r="K125" t="str" cm="1">
        <f t="array" ref="K125">_xlfn.XLOOKUP($A125,MedExam_Table[[#Headers],[#Data],[Customer ID]],MedExam_Table[[#Headers],[#Data],[Diabetes Status]],"Not Found",0)</f>
        <v>Normal</v>
      </c>
      <c r="L125" cm="1">
        <f t="array" ref="L125">_xlfn.XLOOKUP($A125,Hospitalisation_table[[#All],[Customer ID]],Hospitalisation_table[[#All],[Customer Age]],"Not Found",0)</f>
        <v>37</v>
      </c>
      <c r="M125" t="str" cm="1">
        <f t="array" ref="M125">_xlfn.XLOOKUP($A125,Hospitalisation_table[[#All],[Customer ID]],Hospitalisation_table[[#All],[Date of Birth]],"Not Found",0)</f>
        <v>16-Oct-1985</v>
      </c>
      <c r="N125" s="22" cm="1">
        <f t="array" ref="N125">_xlfn.XLOOKUP($A125,Hospitalisation_table[[#All],[Customer ID]],Hospitalisation_table[[#All],[charges]],"Not Found",0)</f>
        <v>10191.82</v>
      </c>
      <c r="O125" t="str" cm="1">
        <f t="array" ref="O125">_xlfn.XLOOKUP($A125,Hospitalisation_table[[#All],[Customer ID]],Hospitalisation_table[[#All],[Hospital tier_Updated]],"Not Found",0)</f>
        <v>tier - 3</v>
      </c>
      <c r="P125" t="str" cm="1">
        <f t="array" ref="P125">_xlfn.XLOOKUP($A125,Hospitalisation_table[[#All],[Customer ID]],Hospitalisation_table[[#All],[City tier_updated]],"Not Found",0)</f>
        <v>tier - 2</v>
      </c>
      <c r="Q125" t="str" cm="1">
        <f t="array" ref="Q125">_xlfn.XLOOKUP($A125,Hospitalisation_table[[#All],[Customer ID]],Hospitalisation_table[[#All],[State ID Updated]],"Not Found",0)</f>
        <v>R1026</v>
      </c>
    </row>
    <row r="126" spans="1:17" x14ac:dyDescent="0.3">
      <c r="A126" s="13" t="s">
        <v>2262</v>
      </c>
      <c r="B126" t="str" cm="1">
        <f t="array" ref="B126">_xlfn.XLOOKUP($A126,CustomersName[[#All],[Customer ID]],CustomersName[[#All],[First Name]],"Not Found",0)</f>
        <v>Knox</v>
      </c>
      <c r="C126" cm="1">
        <f t="array" ref="C126">_xlfn.XLOOKUP($A126,MedExam_Table[[#Headers],[#Data],[Customer ID]],MedExam_Table[[#Headers],[#Data],[BMI]],"Not Found",0)</f>
        <v>37.07</v>
      </c>
      <c r="D126" cm="1">
        <f t="array" ref="D126">_xlfn.XLOOKUP($A126,MedExam_Table[[#Headers],[#Data],[Customer ID]],MedExam_Table[[#Headers],[#Data],[HBA1C]],"Not Found",0)</f>
        <v>6.14</v>
      </c>
      <c r="E126" t="str" cm="1">
        <f t="array" ref="E126">_xlfn.XLOOKUP($A126,MedExam_Table[[#Headers],[#Data],[Customer ID]],MedExam_Table[[#Headers],[#Data],[Heart Issues Updated]],"Not Found",0)</f>
        <v>Yes</v>
      </c>
      <c r="F126" t="str" cm="1">
        <f t="array" ref="F126">_xlfn.XLOOKUP($A126,MedExam_Table[[#Headers],[#Data],[Customer ID]],MedExam_Table[[#Headers],[#Data],[Any Transplants Update]],"Not Found",0)</f>
        <v>No</v>
      </c>
      <c r="G126" t="str" cm="1">
        <f t="array" ref="G126">_xlfn.XLOOKUP($A126,MedExam_Table[[#Headers],[#Data],[Customer ID]],MedExam_Table[[#Headers],[#Data],[Cancer history]],"Not Found",0)</f>
        <v>No</v>
      </c>
      <c r="H126" cm="1">
        <f t="array" ref="H126">_xlfn.XLOOKUP($A126,MedExam_Table[[#Headers],[#Data],[Customer ID]],MedExam_Table[[#Headers],[#Data],[NumberOfMajorSurgeries_updated]],"Not Found",0)</f>
        <v>0</v>
      </c>
      <c r="I126" t="str" cm="1">
        <f t="array" ref="I126">_xlfn.XLOOKUP($A126,MedExam_Table[[#Headers],[#Data],[Customer ID]],MedExam_Table[[#Headers],[#Data],[Smoker Updated]],"Not Found",0)</f>
        <v>Yes</v>
      </c>
      <c r="J126" t="str" cm="1">
        <f t="array" ref="J126">_xlfn.XLOOKUP($A126,MedExam_Table[[#Headers],[#Data],[Customer ID]],MedExam_Table[[#Headers],[#Data],[Weight Status]],"Not Found",0)</f>
        <v>Obesity</v>
      </c>
      <c r="K126" t="str" cm="1">
        <f t="array" ref="K126">_xlfn.XLOOKUP($A126,MedExam_Table[[#Headers],[#Data],[Customer ID]],MedExam_Table[[#Headers],[#Data],[Diabetes Status]],"Not Found",0)</f>
        <v>Prediabetes</v>
      </c>
      <c r="L126" cm="1">
        <f t="array" ref="L126">_xlfn.XLOOKUP($A126,Hospitalisation_table[[#All],[Customer ID]],Hospitalisation_table[[#All],[Customer Age]],"Not Found",0)</f>
        <v>37</v>
      </c>
      <c r="M126" t="str" cm="1">
        <f t="array" ref="M126">_xlfn.XLOOKUP($A126,Hospitalisation_table[[#All],[Customer ID]],Hospitalisation_table[[#All],[Date of Birth]],"Not Found",0)</f>
        <v>22-Aug-1985</v>
      </c>
      <c r="N126" s="22" cm="1">
        <f t="array" ref="N126">_xlfn.XLOOKUP($A126,Hospitalisation_table[[#All],[Customer ID]],Hospitalisation_table[[#All],[charges]],"Not Found",0)</f>
        <v>39871.699999999997</v>
      </c>
      <c r="O126" t="str" cm="1">
        <f t="array" ref="O126">_xlfn.XLOOKUP($A126,Hospitalisation_table[[#All],[Customer ID]],Hospitalisation_table[[#All],[Hospital tier_Updated]],"Not Found",0)</f>
        <v>tier - 1</v>
      </c>
      <c r="P126" t="str" cm="1">
        <f t="array" ref="P126">_xlfn.XLOOKUP($A126,Hospitalisation_table[[#All],[Customer ID]],Hospitalisation_table[[#All],[City tier_updated]],"Not Found",0)</f>
        <v>tier - 2</v>
      </c>
      <c r="Q126" t="str" cm="1">
        <f t="array" ref="Q126">_xlfn.XLOOKUP($A126,Hospitalisation_table[[#All],[Customer ID]],Hospitalisation_table[[#All],[State ID Updated]],"Not Found",0)</f>
        <v>R1013</v>
      </c>
    </row>
    <row r="127" spans="1:17" x14ac:dyDescent="0.3">
      <c r="A127" s="14" t="s">
        <v>1261</v>
      </c>
      <c r="B127" t="str" cm="1">
        <f t="array" ref="B127">_xlfn.XLOOKUP($A127,CustomersName[[#All],[Customer ID]],CustomersName[[#All],[First Name]],"Not Found",0)</f>
        <v>Sahah M.</v>
      </c>
      <c r="C127" cm="1">
        <f t="array" ref="C127">_xlfn.XLOOKUP($A127,MedExam_Table[[#Headers],[#Data],[Customer ID]],MedExam_Table[[#Headers],[#Data],[BMI]],"Not Found",0)</f>
        <v>27.29</v>
      </c>
      <c r="D127" cm="1">
        <f t="array" ref="D127">_xlfn.XLOOKUP($A127,MedExam_Table[[#Headers],[#Data],[Customer ID]],MedExam_Table[[#Headers],[#Data],[HBA1C]],"Not Found",0)</f>
        <v>5.85</v>
      </c>
      <c r="E127" t="str" cm="1">
        <f t="array" ref="E127">_xlfn.XLOOKUP($A127,MedExam_Table[[#Headers],[#Data],[Customer ID]],MedExam_Table[[#Headers],[#Data],[Heart Issues Updated]],"Not Found",0)</f>
        <v>No</v>
      </c>
      <c r="F127" t="str" cm="1">
        <f t="array" ref="F127">_xlfn.XLOOKUP($A127,MedExam_Table[[#Headers],[#Data],[Customer ID]],MedExam_Table[[#Headers],[#Data],[Any Transplants Update]],"Not Found",0)</f>
        <v>No</v>
      </c>
      <c r="G127" t="str" cm="1">
        <f t="array" ref="G127">_xlfn.XLOOKUP($A127,MedExam_Table[[#Headers],[#Data],[Customer ID]],MedExam_Table[[#Headers],[#Data],[Cancer history]],"Not Found",0)</f>
        <v>No</v>
      </c>
      <c r="H127" cm="1">
        <f t="array" ref="H127">_xlfn.XLOOKUP($A127,MedExam_Table[[#Headers],[#Data],[Customer ID]],MedExam_Table[[#Headers],[#Data],[NumberOfMajorSurgeries_updated]],"Not Found",0)</f>
        <v>2</v>
      </c>
      <c r="I127" t="str" cm="1">
        <f t="array" ref="I127">_xlfn.XLOOKUP($A127,MedExam_Table[[#Headers],[#Data],[Customer ID]],MedExam_Table[[#Headers],[#Data],[Smoker Updated]],"Not Found",0)</f>
        <v>No</v>
      </c>
      <c r="J127" t="str" cm="1">
        <f t="array" ref="J127">_xlfn.XLOOKUP($A127,MedExam_Table[[#Headers],[#Data],[Customer ID]],MedExam_Table[[#Headers],[#Data],[Weight Status]],"Not Found",0)</f>
        <v>OverWeight</v>
      </c>
      <c r="K127" t="str" cm="1">
        <f t="array" ref="K127">_xlfn.XLOOKUP($A127,MedExam_Table[[#Headers],[#Data],[Customer ID]],MedExam_Table[[#Headers],[#Data],[Diabetes Status]],"Not Found",0)</f>
        <v>Prediabetes</v>
      </c>
      <c r="L127" cm="1">
        <f t="array" ref="L127">_xlfn.XLOOKUP($A127,Hospitalisation_table[[#All],[Customer ID]],Hospitalisation_table[[#All],[Customer Age]],"Not Found",0)</f>
        <v>50</v>
      </c>
      <c r="M127" t="str" cm="1">
        <f t="array" ref="M127">_xlfn.XLOOKUP($A127,Hospitalisation_table[[#All],[Customer ID]],Hospitalisation_table[[#All],[Date of Birth]],"Not Found",0)</f>
        <v>10-Jul-1972</v>
      </c>
      <c r="N127" s="22" cm="1">
        <f t="array" ref="N127">_xlfn.XLOOKUP($A127,Hospitalisation_table[[#All],[Customer ID]],Hospitalisation_table[[#All],[charges]],"Not Found",0)</f>
        <v>10160.870000000001</v>
      </c>
      <c r="O127" t="str" cm="1">
        <f t="array" ref="O127">_xlfn.XLOOKUP($A127,Hospitalisation_table[[#All],[Customer ID]],Hospitalisation_table[[#All],[Hospital tier_Updated]],"Not Found",0)</f>
        <v>tier - 3</v>
      </c>
      <c r="P127" t="str" cm="1">
        <f t="array" ref="P127">_xlfn.XLOOKUP($A127,Hospitalisation_table[[#All],[Customer ID]],Hospitalisation_table[[#All],[City tier_updated]],"Not Found",0)</f>
        <v>tier - 3</v>
      </c>
      <c r="Q127" t="str" cm="1">
        <f t="array" ref="Q127">_xlfn.XLOOKUP($A127,Hospitalisation_table[[#All],[Customer ID]],Hospitalisation_table[[#All],[State ID Updated]],"Not Found",0)</f>
        <v>R1025</v>
      </c>
    </row>
    <row r="128" spans="1:17" x14ac:dyDescent="0.3">
      <c r="A128" s="13" t="s">
        <v>1260</v>
      </c>
      <c r="B128" t="str" cm="1">
        <f t="array" ref="B128">_xlfn.XLOOKUP($A128,CustomersName[[#All],[Customer ID]],CustomersName[[#All],[First Name]],"Not Found",0)</f>
        <v>Jennifer</v>
      </c>
      <c r="C128" cm="1">
        <f t="array" ref="C128">_xlfn.XLOOKUP($A128,MedExam_Table[[#Headers],[#Data],[Customer ID]],MedExam_Table[[#Headers],[#Data],[BMI]],"Not Found",0)</f>
        <v>23.18</v>
      </c>
      <c r="D128" cm="1">
        <f t="array" ref="D128">_xlfn.XLOOKUP($A128,MedExam_Table[[#Headers],[#Data],[Customer ID]],MedExam_Table[[#Headers],[#Data],[HBA1C]],"Not Found",0)</f>
        <v>10.56</v>
      </c>
      <c r="E128" t="str" cm="1">
        <f t="array" ref="E128">_xlfn.XLOOKUP($A128,MedExam_Table[[#Headers],[#Data],[Customer ID]],MedExam_Table[[#Headers],[#Data],[Heart Issues Updated]],"Not Found",0)</f>
        <v>No</v>
      </c>
      <c r="F128" t="str" cm="1">
        <f t="array" ref="F128">_xlfn.XLOOKUP($A128,MedExam_Table[[#Headers],[#Data],[Customer ID]],MedExam_Table[[#Headers],[#Data],[Any Transplants Update]],"Not Found",0)</f>
        <v>No</v>
      </c>
      <c r="G128" t="str" cm="1">
        <f t="array" ref="G128">_xlfn.XLOOKUP($A128,MedExam_Table[[#Headers],[#Data],[Customer ID]],MedExam_Table[[#Headers],[#Data],[Cancer history]],"Not Found",0)</f>
        <v>No</v>
      </c>
      <c r="H128" cm="1">
        <f t="array" ref="H128">_xlfn.XLOOKUP($A128,MedExam_Table[[#Headers],[#Data],[Customer ID]],MedExam_Table[[#Headers],[#Data],[NumberOfMajorSurgeries_updated]],"Not Found",0)</f>
        <v>2</v>
      </c>
      <c r="I128" t="str" cm="1">
        <f t="array" ref="I128">_xlfn.XLOOKUP($A128,MedExam_Table[[#Headers],[#Data],[Customer ID]],MedExam_Table[[#Headers],[#Data],[Smoker Updated]],"Not Found",0)</f>
        <v>No</v>
      </c>
      <c r="J128" t="str" cm="1">
        <f t="array" ref="J128">_xlfn.XLOOKUP($A128,MedExam_Table[[#Headers],[#Data],[Customer ID]],MedExam_Table[[#Headers],[#Data],[Weight Status]],"Not Found",0)</f>
        <v>NormalWeight</v>
      </c>
      <c r="K128" t="str" cm="1">
        <f t="array" ref="K128">_xlfn.XLOOKUP($A128,MedExam_Table[[#Headers],[#Data],[Customer ID]],MedExam_Table[[#Headers],[#Data],[Diabetes Status]],"Not Found",0)</f>
        <v>Diabetes</v>
      </c>
      <c r="L128" cm="1">
        <f t="array" ref="L128">_xlfn.XLOOKUP($A128,Hospitalisation_table[[#All],[Customer ID]],Hospitalisation_table[[#All],[Customer Age]],"Not Found",0)</f>
        <v>49</v>
      </c>
      <c r="M128" t="str" cm="1">
        <f t="array" ref="M128">_xlfn.XLOOKUP($A128,Hospitalisation_table[[#All],[Customer ID]],Hospitalisation_table[[#All],[Date of Birth]],"Not Found",0)</f>
        <v>13-Oct-1973</v>
      </c>
      <c r="N128" s="22" cm="1">
        <f t="array" ref="N128">_xlfn.XLOOKUP($A128,Hospitalisation_table[[#All],[Customer ID]],Hospitalisation_table[[#All],[charges]],"Not Found",0)</f>
        <v>10156.780000000001</v>
      </c>
      <c r="O128" t="str" cm="1">
        <f t="array" ref="O128">_xlfn.XLOOKUP($A128,Hospitalisation_table[[#All],[Customer ID]],Hospitalisation_table[[#All],[Hospital tier_Updated]],"Not Found",0)</f>
        <v>tier - 3</v>
      </c>
      <c r="P128" t="str" cm="1">
        <f t="array" ref="P128">_xlfn.XLOOKUP($A128,Hospitalisation_table[[#All],[Customer ID]],Hospitalisation_table[[#All],[City tier_updated]],"Not Found",0)</f>
        <v>tier - 2</v>
      </c>
      <c r="Q128" t="str" cm="1">
        <f t="array" ref="Q128">_xlfn.XLOOKUP($A128,Hospitalisation_table[[#All],[Customer ID]],Hospitalisation_table[[#All],[State ID Updated]],"Not Found",0)</f>
        <v>R1012</v>
      </c>
    </row>
    <row r="129" spans="1:17" x14ac:dyDescent="0.3">
      <c r="A129" s="14" t="s">
        <v>1259</v>
      </c>
      <c r="B129" t="str" cm="1">
        <f t="array" ref="B129">_xlfn.XLOOKUP($A129,CustomersName[[#All],[Customer ID]],CustomersName[[#All],[First Name]],"Not Found",0)</f>
        <v>Lauha J</v>
      </c>
      <c r="C129" cm="1">
        <f t="array" ref="C129">_xlfn.XLOOKUP($A129,MedExam_Table[[#Headers],[#Data],[Customer ID]],MedExam_Table[[#Headers],[#Data],[BMI]],"Not Found",0)</f>
        <v>32.659999999999997</v>
      </c>
      <c r="D129" cm="1">
        <f t="array" ref="D129">_xlfn.XLOOKUP($A129,MedExam_Table[[#Headers],[#Data],[Customer ID]],MedExam_Table[[#Headers],[#Data],[HBA1C]],"Not Found",0)</f>
        <v>8.92</v>
      </c>
      <c r="E129" t="str" cm="1">
        <f t="array" ref="E129">_xlfn.XLOOKUP($A129,MedExam_Table[[#Headers],[#Data],[Customer ID]],MedExam_Table[[#Headers],[#Data],[Heart Issues Updated]],"Not Found",0)</f>
        <v>Yes</v>
      </c>
      <c r="F129" t="str" cm="1">
        <f t="array" ref="F129">_xlfn.XLOOKUP($A129,MedExam_Table[[#Headers],[#Data],[Customer ID]],MedExam_Table[[#Headers],[#Data],[Any Transplants Update]],"Not Found",0)</f>
        <v>No</v>
      </c>
      <c r="G129" t="str" cm="1">
        <f t="array" ref="G129">_xlfn.XLOOKUP($A129,MedExam_Table[[#Headers],[#Data],[Customer ID]],MedExam_Table[[#Headers],[#Data],[Cancer history]],"Not Found",0)</f>
        <v>No</v>
      </c>
      <c r="H129" cm="1">
        <f t="array" ref="H129">_xlfn.XLOOKUP($A129,MedExam_Table[[#Headers],[#Data],[Customer ID]],MedExam_Table[[#Headers],[#Data],[NumberOfMajorSurgeries_updated]],"Not Found",0)</f>
        <v>0</v>
      </c>
      <c r="I129" t="str" cm="1">
        <f t="array" ref="I129">_xlfn.XLOOKUP($A129,MedExam_Table[[#Headers],[#Data],[Customer ID]],MedExam_Table[[#Headers],[#Data],[Smoker Updated]],"Not Found",0)</f>
        <v>No</v>
      </c>
      <c r="J129" t="str" cm="1">
        <f t="array" ref="J129">_xlfn.XLOOKUP($A129,MedExam_Table[[#Headers],[#Data],[Customer ID]],MedExam_Table[[#Headers],[#Data],[Weight Status]],"Not Found",0)</f>
        <v>Obesity</v>
      </c>
      <c r="K129" t="str" cm="1">
        <f t="array" ref="K129">_xlfn.XLOOKUP($A129,MedExam_Table[[#Headers],[#Data],[Customer ID]],MedExam_Table[[#Headers],[#Data],[Diabetes Status]],"Not Found",0)</f>
        <v>Diabetes</v>
      </c>
      <c r="L129" cm="1">
        <f t="array" ref="L129">_xlfn.XLOOKUP($A129,Hospitalisation_table[[#All],[Customer ID]],Hospitalisation_table[[#All],[Customer Age]],"Not Found",0)</f>
        <v>41</v>
      </c>
      <c r="M129" t="str" cm="1">
        <f t="array" ref="M129">_xlfn.XLOOKUP($A129,Hospitalisation_table[[#All],[Customer ID]],Hospitalisation_table[[#All],[Date of Birth]],"Not Found",0)</f>
        <v>12-Jun-1981</v>
      </c>
      <c r="N129" s="22" cm="1">
        <f t="array" ref="N129">_xlfn.XLOOKUP($A129,Hospitalisation_table[[#All],[Customer ID]],Hospitalisation_table[[#All],[charges]],"Not Found",0)</f>
        <v>10146.129999999999</v>
      </c>
      <c r="O129" t="str" cm="1">
        <f t="array" ref="O129">_xlfn.XLOOKUP($A129,Hospitalisation_table[[#All],[Customer ID]],Hospitalisation_table[[#All],[Hospital tier_Updated]],"Not Found",0)</f>
        <v>tier - 3</v>
      </c>
      <c r="P129" t="str" cm="1">
        <f t="array" ref="P129">_xlfn.XLOOKUP($A129,Hospitalisation_table[[#All],[Customer ID]],Hospitalisation_table[[#All],[City tier_updated]],"Not Found",0)</f>
        <v>tier - 1</v>
      </c>
      <c r="Q129" t="str" cm="1">
        <f t="array" ref="Q129">_xlfn.XLOOKUP($A129,Hospitalisation_table[[#All],[Customer ID]],Hospitalisation_table[[#All],[State ID Updated]],"Not Found",0)</f>
        <v>R1025</v>
      </c>
    </row>
    <row r="130" spans="1:17" x14ac:dyDescent="0.3">
      <c r="A130" s="13" t="s">
        <v>1258</v>
      </c>
      <c r="B130" t="str" cm="1">
        <f t="array" ref="B130">_xlfn.XLOOKUP($A130,CustomersName[[#All],[Customer ID]],CustomersName[[#All],[First Name]],"Not Found",0)</f>
        <v>Thomas</v>
      </c>
      <c r="C130" cm="1">
        <f t="array" ref="C130">_xlfn.XLOOKUP($A130,MedExam_Table[[#Headers],[#Data],[Customer ID]],MedExam_Table[[#Headers],[#Data],[BMI]],"Not Found",0)</f>
        <v>30.78</v>
      </c>
      <c r="D130" cm="1">
        <f t="array" ref="D130">_xlfn.XLOOKUP($A130,MedExam_Table[[#Headers],[#Data],[Customer ID]],MedExam_Table[[#Headers],[#Data],[HBA1C]],"Not Found",0)</f>
        <v>8.6300000000000008</v>
      </c>
      <c r="E130" t="str" cm="1">
        <f t="array" ref="E130">_xlfn.XLOOKUP($A130,MedExam_Table[[#Headers],[#Data],[Customer ID]],MedExam_Table[[#Headers],[#Data],[Heart Issues Updated]],"Not Found",0)</f>
        <v>No</v>
      </c>
      <c r="F130" t="str" cm="1">
        <f t="array" ref="F130">_xlfn.XLOOKUP($A130,MedExam_Table[[#Headers],[#Data],[Customer ID]],MedExam_Table[[#Headers],[#Data],[Any Transplants Update]],"Not Found",0)</f>
        <v>No</v>
      </c>
      <c r="G130" t="str" cm="1">
        <f t="array" ref="G130">_xlfn.XLOOKUP($A130,MedExam_Table[[#Headers],[#Data],[Customer ID]],MedExam_Table[[#Headers],[#Data],[Cancer history]],"Not Found",0)</f>
        <v>No</v>
      </c>
      <c r="H130" cm="1">
        <f t="array" ref="H130">_xlfn.XLOOKUP($A130,MedExam_Table[[#Headers],[#Data],[Customer ID]],MedExam_Table[[#Headers],[#Data],[NumberOfMajorSurgeries_updated]],"Not Found",0)</f>
        <v>0</v>
      </c>
      <c r="I130" t="str" cm="1">
        <f t="array" ref="I130">_xlfn.XLOOKUP($A130,MedExam_Table[[#Headers],[#Data],[Customer ID]],MedExam_Table[[#Headers],[#Data],[Smoker Updated]],"Not Found",0)</f>
        <v>No</v>
      </c>
      <c r="J130" t="str" cm="1">
        <f t="array" ref="J130">_xlfn.XLOOKUP($A130,MedExam_Table[[#Headers],[#Data],[Customer ID]],MedExam_Table[[#Headers],[#Data],[Weight Status]],"Not Found",0)</f>
        <v>Obesity</v>
      </c>
      <c r="K130" t="str" cm="1">
        <f t="array" ref="K130">_xlfn.XLOOKUP($A130,MedExam_Table[[#Headers],[#Data],[Customer ID]],MedExam_Table[[#Headers],[#Data],[Diabetes Status]],"Not Found",0)</f>
        <v>Diabetes</v>
      </c>
      <c r="L130" cm="1">
        <f t="array" ref="L130">_xlfn.XLOOKUP($A130,Hospitalisation_table[[#All],[Customer ID]],Hospitalisation_table[[#All],[Customer Age]],"Not Found",0)</f>
        <v>48</v>
      </c>
      <c r="M130" t="str" cm="1">
        <f t="array" ref="M130">_xlfn.XLOOKUP($A130,Hospitalisation_table[[#All],[Customer ID]],Hospitalisation_table[[#All],[Date of Birth]],"Not Found",0)</f>
        <v>30-Dec-1974</v>
      </c>
      <c r="N130" s="22" cm="1">
        <f t="array" ref="N130">_xlfn.XLOOKUP($A130,Hospitalisation_table[[#All],[Customer ID]],Hospitalisation_table[[#All],[charges]],"Not Found",0)</f>
        <v>10141.14</v>
      </c>
      <c r="O130" t="str" cm="1">
        <f t="array" ref="O130">_xlfn.XLOOKUP($A130,Hospitalisation_table[[#All],[Customer ID]],Hospitalisation_table[[#All],[Hospital tier_Updated]],"Not Found",0)</f>
        <v>tier - 3</v>
      </c>
      <c r="P130" t="str" cm="1">
        <f t="array" ref="P130">_xlfn.XLOOKUP($A130,Hospitalisation_table[[#All],[Customer ID]],Hospitalisation_table[[#All],[City tier_updated]],"Not Found",0)</f>
        <v>tier - 1</v>
      </c>
      <c r="Q130" t="str" cm="1">
        <f t="array" ref="Q130">_xlfn.XLOOKUP($A130,Hospitalisation_table[[#All],[Customer ID]],Hospitalisation_table[[#All],[State ID Updated]],"Not Found",0)</f>
        <v>R1016</v>
      </c>
    </row>
    <row r="131" spans="1:17" x14ac:dyDescent="0.3">
      <c r="A131" s="14" t="s">
        <v>1257</v>
      </c>
      <c r="B131" t="str" cm="1">
        <f t="array" ref="B131">_xlfn.XLOOKUP($A131,CustomersName[[#All],[Customer ID]],CustomersName[[#All],[First Name]],"Not Found",0)</f>
        <v>Gisele</v>
      </c>
      <c r="C131" cm="1">
        <f t="array" ref="C131">_xlfn.XLOOKUP($A131,MedExam_Table[[#Headers],[#Data],[Customer ID]],MedExam_Table[[#Headers],[#Data],[BMI]],"Not Found",0)</f>
        <v>47.2</v>
      </c>
      <c r="D131" cm="1">
        <f t="array" ref="D131">_xlfn.XLOOKUP($A131,MedExam_Table[[#Headers],[#Data],[Customer ID]],MedExam_Table[[#Headers],[#Data],[HBA1C]],"Not Found",0)</f>
        <v>6.29</v>
      </c>
      <c r="E131" t="str" cm="1">
        <f t="array" ref="E131">_xlfn.XLOOKUP($A131,MedExam_Table[[#Headers],[#Data],[Customer ID]],MedExam_Table[[#Headers],[#Data],[Heart Issues Updated]],"Not Found",0)</f>
        <v>Yes</v>
      </c>
      <c r="F131" t="str" cm="1">
        <f t="array" ref="F131">_xlfn.XLOOKUP($A131,MedExam_Table[[#Headers],[#Data],[Customer ID]],MedExam_Table[[#Headers],[#Data],[Any Transplants Update]],"Not Found",0)</f>
        <v>No</v>
      </c>
      <c r="G131" t="str" cm="1">
        <f t="array" ref="G131">_xlfn.XLOOKUP($A131,MedExam_Table[[#Headers],[#Data],[Customer ID]],MedExam_Table[[#Headers],[#Data],[Cancer history]],"Not Found",0)</f>
        <v>Yes</v>
      </c>
      <c r="H131" cm="1">
        <f t="array" ref="H131">_xlfn.XLOOKUP($A131,MedExam_Table[[#Headers],[#Data],[Customer ID]],MedExam_Table[[#Headers],[#Data],[NumberOfMajorSurgeries_updated]],"Not Found",0)</f>
        <v>1</v>
      </c>
      <c r="I131" t="str" cm="1">
        <f t="array" ref="I131">_xlfn.XLOOKUP($A131,MedExam_Table[[#Headers],[#Data],[Customer ID]],MedExam_Table[[#Headers],[#Data],[Smoker Updated]],"Not Found",0)</f>
        <v>No</v>
      </c>
      <c r="J131" t="str" cm="1">
        <f t="array" ref="J131">_xlfn.XLOOKUP($A131,MedExam_Table[[#Headers],[#Data],[Customer ID]],MedExam_Table[[#Headers],[#Data],[Weight Status]],"Not Found",0)</f>
        <v>Obesity</v>
      </c>
      <c r="K131" t="str" cm="1">
        <f t="array" ref="K131">_xlfn.XLOOKUP($A131,MedExam_Table[[#Headers],[#Data],[Customer ID]],MedExam_Table[[#Headers],[#Data],[Diabetes Status]],"Not Found",0)</f>
        <v>Prediabetes</v>
      </c>
      <c r="L131" cm="1">
        <f t="array" ref="L131">_xlfn.XLOOKUP($A131,Hospitalisation_table[[#All],[Customer ID]],Hospitalisation_table[[#All],[Customer Age]],"Not Found",0)</f>
        <v>25</v>
      </c>
      <c r="M131" t="str" cm="1">
        <f t="array" ref="M131">_xlfn.XLOOKUP($A131,Hospitalisation_table[[#All],[Customer ID]],Hospitalisation_table[[#All],[Date of Birth]],"Not Found",0)</f>
        <v>5-Sep-1997</v>
      </c>
      <c r="N131" s="22" cm="1">
        <f t="array" ref="N131">_xlfn.XLOOKUP($A131,Hospitalisation_table[[#All],[Customer ID]],Hospitalisation_table[[#All],[charges]],"Not Found",0)</f>
        <v>10139.84</v>
      </c>
      <c r="O131" t="str" cm="1">
        <f t="array" ref="O131">_xlfn.XLOOKUP($A131,Hospitalisation_table[[#All],[Customer ID]],Hospitalisation_table[[#All],[Hospital tier_Updated]],"Not Found",0)</f>
        <v>tier - 3</v>
      </c>
      <c r="P131" t="str" cm="1">
        <f t="array" ref="P131">_xlfn.XLOOKUP($A131,Hospitalisation_table[[#All],[Customer ID]],Hospitalisation_table[[#All],[City tier_updated]],"Not Found",0)</f>
        <v>tier - 2</v>
      </c>
      <c r="Q131" t="str" cm="1">
        <f t="array" ref="Q131">_xlfn.XLOOKUP($A131,Hospitalisation_table[[#All],[Customer ID]],Hospitalisation_table[[#All],[State ID Updated]],"Not Found",0)</f>
        <v>R1012</v>
      </c>
    </row>
    <row r="132" spans="1:17" x14ac:dyDescent="0.3">
      <c r="A132" s="13" t="s">
        <v>1256</v>
      </c>
      <c r="B132" t="str" cm="1">
        <f t="array" ref="B132">_xlfn.XLOOKUP($A132,CustomersName[[#All],[Customer ID]],CustomersName[[#All],[First Name]],"Not Found",0)</f>
        <v>Myra h</v>
      </c>
      <c r="C132" cm="1">
        <f t="array" ref="C132">_xlfn.XLOOKUP($A132,MedExam_Table[[#Headers],[#Data],[Customer ID]],MedExam_Table[[#Headers],[#Data],[BMI]],"Not Found",0)</f>
        <v>31.6</v>
      </c>
      <c r="D132" cm="1">
        <f t="array" ref="D132">_xlfn.XLOOKUP($A132,MedExam_Table[[#Headers],[#Data],[Customer ID]],MedExam_Table[[#Headers],[#Data],[HBA1C]],"Not Found",0)</f>
        <v>5.75</v>
      </c>
      <c r="E132" t="str" cm="1">
        <f t="array" ref="E132">_xlfn.XLOOKUP($A132,MedExam_Table[[#Headers],[#Data],[Customer ID]],MedExam_Table[[#Headers],[#Data],[Heart Issues Updated]],"Not Found",0)</f>
        <v>No</v>
      </c>
      <c r="F132" t="str" cm="1">
        <f t="array" ref="F132">_xlfn.XLOOKUP($A132,MedExam_Table[[#Headers],[#Data],[Customer ID]],MedExam_Table[[#Headers],[#Data],[Any Transplants Update]],"Not Found",0)</f>
        <v>No</v>
      </c>
      <c r="G132" t="str" cm="1">
        <f t="array" ref="G132">_xlfn.XLOOKUP($A132,MedExam_Table[[#Headers],[#Data],[Customer ID]],MedExam_Table[[#Headers],[#Data],[Cancer history]],"Not Found",0)</f>
        <v>No</v>
      </c>
      <c r="H132" cm="1">
        <f t="array" ref="H132">_xlfn.XLOOKUP($A132,MedExam_Table[[#Headers],[#Data],[Customer ID]],MedExam_Table[[#Headers],[#Data],[NumberOfMajorSurgeries_updated]],"Not Found",0)</f>
        <v>2</v>
      </c>
      <c r="I132" t="str" cm="1">
        <f t="array" ref="I132">_xlfn.XLOOKUP($A132,MedExam_Table[[#Headers],[#Data],[Customer ID]],MedExam_Table[[#Headers],[#Data],[Smoker Updated]],"Not Found",0)</f>
        <v>No</v>
      </c>
      <c r="J132" t="str" cm="1">
        <f t="array" ref="J132">_xlfn.XLOOKUP($A132,MedExam_Table[[#Headers],[#Data],[Customer ID]],MedExam_Table[[#Headers],[#Data],[Weight Status]],"Not Found",0)</f>
        <v>Obesity</v>
      </c>
      <c r="K132" t="str" cm="1">
        <f t="array" ref="K132">_xlfn.XLOOKUP($A132,MedExam_Table[[#Headers],[#Data],[Customer ID]],MedExam_Table[[#Headers],[#Data],[Diabetes Status]],"Not Found",0)</f>
        <v>Prediabetes</v>
      </c>
      <c r="L132" cm="1">
        <f t="array" ref="L132">_xlfn.XLOOKUP($A132,Hospitalisation_table[[#All],[Customer ID]],Hospitalisation_table[[#All],[Customer Age]],"Not Found",0)</f>
        <v>50</v>
      </c>
      <c r="M132" t="str" cm="1">
        <f t="array" ref="M132">_xlfn.XLOOKUP($A132,Hospitalisation_table[[#All],[Customer ID]],Hospitalisation_table[[#All],[Date of Birth]],"Not Found",0)</f>
        <v>16-Nov-1972</v>
      </c>
      <c r="N132" s="22" cm="1">
        <f t="array" ref="N132">_xlfn.XLOOKUP($A132,Hospitalisation_table[[#All],[Customer ID]],Hospitalisation_table[[#All],[charges]],"Not Found",0)</f>
        <v>10118.42</v>
      </c>
      <c r="O132" t="str" cm="1">
        <f t="array" ref="O132">_xlfn.XLOOKUP($A132,Hospitalisation_table[[#All],[Customer ID]],Hospitalisation_table[[#All],[Hospital tier_Updated]],"Not Found",0)</f>
        <v>tier - 3</v>
      </c>
      <c r="P132" t="str" cm="1">
        <f t="array" ref="P132">_xlfn.XLOOKUP($A132,Hospitalisation_table[[#All],[Customer ID]],Hospitalisation_table[[#All],[City tier_updated]],"Not Found",0)</f>
        <v>tier - 3</v>
      </c>
      <c r="Q132" t="str" cm="1">
        <f t="array" ref="Q132">_xlfn.XLOOKUP($A132,Hospitalisation_table[[#All],[Customer ID]],Hospitalisation_table[[#All],[State ID Updated]],"Not Found",0)</f>
        <v>R1011</v>
      </c>
    </row>
    <row r="133" spans="1:17" x14ac:dyDescent="0.3">
      <c r="A133" s="14" t="s">
        <v>1255</v>
      </c>
      <c r="B133" t="str" cm="1">
        <f t="array" ref="B133">_xlfn.XLOOKUP($A133,CustomersName[[#All],[Customer ID]],CustomersName[[#All],[First Name]],"Not Found",0)</f>
        <v>Mehissa M.</v>
      </c>
      <c r="C133" cm="1">
        <f t="array" ref="C133">_xlfn.XLOOKUP($A133,MedExam_Table[[#Headers],[#Data],[Customer ID]],MedExam_Table[[#Headers],[#Data],[BMI]],"Not Found",0)</f>
        <v>33.914999999999999</v>
      </c>
      <c r="D133" cm="1">
        <f t="array" ref="D133">_xlfn.XLOOKUP($A133,MedExam_Table[[#Headers],[#Data],[Customer ID]],MedExam_Table[[#Headers],[#Data],[HBA1C]],"Not Found",0)</f>
        <v>6.66</v>
      </c>
      <c r="E133" t="str" cm="1">
        <f t="array" ref="E133">_xlfn.XLOOKUP($A133,MedExam_Table[[#Headers],[#Data],[Customer ID]],MedExam_Table[[#Headers],[#Data],[Heart Issues Updated]],"Not Found",0)</f>
        <v>Yes</v>
      </c>
      <c r="F133" t="str" cm="1">
        <f t="array" ref="F133">_xlfn.XLOOKUP($A133,MedExam_Table[[#Headers],[#Data],[Customer ID]],MedExam_Table[[#Headers],[#Data],[Any Transplants Update]],"Not Found",0)</f>
        <v>No</v>
      </c>
      <c r="G133" t="str" cm="1">
        <f t="array" ref="G133">_xlfn.XLOOKUP($A133,MedExam_Table[[#Headers],[#Data],[Customer ID]],MedExam_Table[[#Headers],[#Data],[Cancer history]],"Not Found",0)</f>
        <v>No</v>
      </c>
      <c r="H133" cm="1">
        <f t="array" ref="H133">_xlfn.XLOOKUP($A133,MedExam_Table[[#Headers],[#Data],[Customer ID]],MedExam_Table[[#Headers],[#Data],[NumberOfMajorSurgeries_updated]],"Not Found",0)</f>
        <v>1</v>
      </c>
      <c r="I133" t="str" cm="1">
        <f t="array" ref="I133">_xlfn.XLOOKUP($A133,MedExam_Table[[#Headers],[#Data],[Customer ID]],MedExam_Table[[#Headers],[#Data],[Smoker Updated]],"Not Found",0)</f>
        <v>No</v>
      </c>
      <c r="J133" t="str" cm="1">
        <f t="array" ref="J133">_xlfn.XLOOKUP($A133,MedExam_Table[[#Headers],[#Data],[Customer ID]],MedExam_Table[[#Headers],[#Data],[Weight Status]],"Not Found",0)</f>
        <v>Obesity</v>
      </c>
      <c r="K133" t="str" cm="1">
        <f t="array" ref="K133">_xlfn.XLOOKUP($A133,MedExam_Table[[#Headers],[#Data],[Customer ID]],MedExam_Table[[#Headers],[#Data],[Diabetes Status]],"Not Found",0)</f>
        <v>Diabetes</v>
      </c>
      <c r="L133" cm="1">
        <f t="array" ref="L133">_xlfn.XLOOKUP($A133,Hospitalisation_table[[#All],[Customer ID]],Hospitalisation_table[[#All],[Customer Age]],"Not Found",0)</f>
        <v>47</v>
      </c>
      <c r="M133" t="str" cm="1">
        <f t="array" ref="M133">_xlfn.XLOOKUP($A133,Hospitalisation_table[[#All],[Customer ID]],Hospitalisation_table[[#All],[Date of Birth]],"Not Found",0)</f>
        <v>2-Jul-1975</v>
      </c>
      <c r="N133" s="22" cm="1">
        <f t="array" ref="N133">_xlfn.XLOOKUP($A133,Hospitalisation_table[[#All],[Customer ID]],Hospitalisation_table[[#All],[charges]],"Not Found",0)</f>
        <v>10115.01</v>
      </c>
      <c r="O133" t="str" cm="1">
        <f t="array" ref="O133">_xlfn.XLOOKUP($A133,Hospitalisation_table[[#All],[Customer ID]],Hospitalisation_table[[#All],[Hospital tier_Updated]],"Not Found",0)</f>
        <v>tier - 3</v>
      </c>
      <c r="P133" t="str" cm="1">
        <f t="array" ref="P133">_xlfn.XLOOKUP($A133,Hospitalisation_table[[#All],[Customer ID]],Hospitalisation_table[[#All],[City tier_updated]],"Not Found",0)</f>
        <v>tier - 3</v>
      </c>
      <c r="Q133" t="str" cm="1">
        <f t="array" ref="Q133">_xlfn.XLOOKUP($A133,Hospitalisation_table[[#All],[Customer ID]],Hospitalisation_table[[#All],[State ID Updated]],"Not Found",0)</f>
        <v>R1012</v>
      </c>
    </row>
    <row r="134" spans="1:17" x14ac:dyDescent="0.3">
      <c r="A134" s="13" t="s">
        <v>1254</v>
      </c>
      <c r="B134" t="str" cm="1">
        <f t="array" ref="B134">_xlfn.XLOOKUP($A134,CustomersName[[#All],[Customer ID]],CustomersName[[#All],[First Name]],"Not Found",0)</f>
        <v>EleahEleanor F.</v>
      </c>
      <c r="C134" cm="1">
        <f t="array" ref="C134">_xlfn.XLOOKUP($A134,MedExam_Table[[#Headers],[#Data],[Customer ID]],MedExam_Table[[#Headers],[#Data],[BMI]],"Not Found",0)</f>
        <v>23.54</v>
      </c>
      <c r="D134" cm="1">
        <f t="array" ref="D134">_xlfn.XLOOKUP($A134,MedExam_Table[[#Headers],[#Data],[Customer ID]],MedExam_Table[[#Headers],[#Data],[HBA1C]],"Not Found",0)</f>
        <v>5.0999999999999996</v>
      </c>
      <c r="E134" t="str" cm="1">
        <f t="array" ref="E134">_xlfn.XLOOKUP($A134,MedExam_Table[[#Headers],[#Data],[Customer ID]],MedExam_Table[[#Headers],[#Data],[Heart Issues Updated]],"Not Found",0)</f>
        <v>No</v>
      </c>
      <c r="F134" t="str" cm="1">
        <f t="array" ref="F134">_xlfn.XLOOKUP($A134,MedExam_Table[[#Headers],[#Data],[Customer ID]],MedExam_Table[[#Headers],[#Data],[Any Transplants Update]],"Not Found",0)</f>
        <v>No</v>
      </c>
      <c r="G134" t="str" cm="1">
        <f t="array" ref="G134">_xlfn.XLOOKUP($A134,MedExam_Table[[#Headers],[#Data],[Customer ID]],MedExam_Table[[#Headers],[#Data],[Cancer history]],"Not Found",0)</f>
        <v>No</v>
      </c>
      <c r="H134" cm="1">
        <f t="array" ref="H134">_xlfn.XLOOKUP($A134,MedExam_Table[[#Headers],[#Data],[Customer ID]],MedExam_Table[[#Headers],[#Data],[NumberOfMajorSurgeries_updated]],"Not Found",0)</f>
        <v>2</v>
      </c>
      <c r="I134" t="str" cm="1">
        <f t="array" ref="I134">_xlfn.XLOOKUP($A134,MedExam_Table[[#Headers],[#Data],[Customer ID]],MedExam_Table[[#Headers],[#Data],[Smoker Updated]],"Not Found",0)</f>
        <v>No</v>
      </c>
      <c r="J134" t="str" cm="1">
        <f t="array" ref="J134">_xlfn.XLOOKUP($A134,MedExam_Table[[#Headers],[#Data],[Customer ID]],MedExam_Table[[#Headers],[#Data],[Weight Status]],"Not Found",0)</f>
        <v>NormalWeight</v>
      </c>
      <c r="K134" t="str" cm="1">
        <f t="array" ref="K134">_xlfn.XLOOKUP($A134,MedExam_Table[[#Headers],[#Data],[Customer ID]],MedExam_Table[[#Headers],[#Data],[Diabetes Status]],"Not Found",0)</f>
        <v>Normal</v>
      </c>
      <c r="L134" cm="1">
        <f t="array" ref="L134">_xlfn.XLOOKUP($A134,Hospitalisation_table[[#All],[Customer ID]],Hospitalisation_table[[#All],[Customer Age]],"Not Found",0)</f>
        <v>50</v>
      </c>
      <c r="M134" t="str" cm="1">
        <f t="array" ref="M134">_xlfn.XLOOKUP($A134,Hospitalisation_table[[#All],[Customer ID]],Hospitalisation_table[[#All],[Date of Birth]],"Not Found",0)</f>
        <v>8-Aug-1972</v>
      </c>
      <c r="N134" s="22" cm="1">
        <f t="array" ref="N134">_xlfn.XLOOKUP($A134,Hospitalisation_table[[#All],[Customer ID]],Hospitalisation_table[[#All],[charges]],"Not Found",0)</f>
        <v>10107.219999999999</v>
      </c>
      <c r="O134" t="str" cm="1">
        <f t="array" ref="O134">_xlfn.XLOOKUP($A134,Hospitalisation_table[[#All],[Customer ID]],Hospitalisation_table[[#All],[Hospital tier_Updated]],"Not Found",0)</f>
        <v>tier - 3</v>
      </c>
      <c r="P134" t="str" cm="1">
        <f t="array" ref="P134">_xlfn.XLOOKUP($A134,Hospitalisation_table[[#All],[Customer ID]],Hospitalisation_table[[#All],[City tier_updated]],"Not Found",0)</f>
        <v>tier - 1</v>
      </c>
      <c r="Q134" t="str" cm="1">
        <f t="array" ref="Q134">_xlfn.XLOOKUP($A134,Hospitalisation_table[[#All],[Customer ID]],Hospitalisation_table[[#All],[State ID Updated]],"Not Found",0)</f>
        <v>R1013</v>
      </c>
    </row>
    <row r="135" spans="1:17" x14ac:dyDescent="0.3">
      <c r="A135" s="14" t="s">
        <v>1253</v>
      </c>
      <c r="B135" t="str" cm="1">
        <f t="array" ref="B135">_xlfn.XLOOKUP($A135,CustomersName[[#All],[Customer ID]],CustomersName[[#All],[First Name]],"Not Found",0)</f>
        <v>Elizabeth</v>
      </c>
      <c r="C135" cm="1">
        <f t="array" ref="C135">_xlfn.XLOOKUP($A135,MedExam_Table[[#Headers],[#Data],[Customer ID]],MedExam_Table[[#Headers],[#Data],[BMI]],"Not Found",0)</f>
        <v>27.074999999999999</v>
      </c>
      <c r="D135" cm="1">
        <f t="array" ref="D135">_xlfn.XLOOKUP($A135,MedExam_Table[[#Headers],[#Data],[Customer ID]],MedExam_Table[[#Headers],[#Data],[HBA1C]],"Not Found",0)</f>
        <v>4.41</v>
      </c>
      <c r="E135" t="str" cm="1">
        <f t="array" ref="E135">_xlfn.XLOOKUP($A135,MedExam_Table[[#Headers],[#Data],[Customer ID]],MedExam_Table[[#Headers],[#Data],[Heart Issues Updated]],"Not Found",0)</f>
        <v>No</v>
      </c>
      <c r="F135" t="str" cm="1">
        <f t="array" ref="F135">_xlfn.XLOOKUP($A135,MedExam_Table[[#Headers],[#Data],[Customer ID]],MedExam_Table[[#Headers],[#Data],[Any Transplants Update]],"Not Found",0)</f>
        <v>No</v>
      </c>
      <c r="G135" t="str" cm="1">
        <f t="array" ref="G135">_xlfn.XLOOKUP($A135,MedExam_Table[[#Headers],[#Data],[Customer ID]],MedExam_Table[[#Headers],[#Data],[Cancer history]],"Not Found",0)</f>
        <v>No</v>
      </c>
      <c r="H135" cm="1">
        <f t="array" ref="H135">_xlfn.XLOOKUP($A135,MedExam_Table[[#Headers],[#Data],[Customer ID]],MedExam_Table[[#Headers],[#Data],[NumberOfMajorSurgeries_updated]],"Not Found",0)</f>
        <v>2</v>
      </c>
      <c r="I135" t="str" cm="1">
        <f t="array" ref="I135">_xlfn.XLOOKUP($A135,MedExam_Table[[#Headers],[#Data],[Customer ID]],MedExam_Table[[#Headers],[#Data],[Smoker Updated]],"Not Found",0)</f>
        <v>No</v>
      </c>
      <c r="J135" t="str" cm="1">
        <f t="array" ref="J135">_xlfn.XLOOKUP($A135,MedExam_Table[[#Headers],[#Data],[Customer ID]],MedExam_Table[[#Headers],[#Data],[Weight Status]],"Not Found",0)</f>
        <v>OverWeight</v>
      </c>
      <c r="K135" t="str" cm="1">
        <f t="array" ref="K135">_xlfn.XLOOKUP($A135,MedExam_Table[[#Headers],[#Data],[Customer ID]],MedExam_Table[[#Headers],[#Data],[Diabetes Status]],"Not Found",0)</f>
        <v>Normal</v>
      </c>
      <c r="L135" cm="1">
        <f t="array" ref="L135">_xlfn.XLOOKUP($A135,Hospitalisation_table[[#All],[Customer ID]],Hospitalisation_table[[#All],[Customer Age]],"Not Found",0)</f>
        <v>50</v>
      </c>
      <c r="M135" t="str" cm="1">
        <f t="array" ref="M135">_xlfn.XLOOKUP($A135,Hospitalisation_table[[#All],[Customer ID]],Hospitalisation_table[[#All],[Date of Birth]],"Not Found",0)</f>
        <v>19-Oct-1972</v>
      </c>
      <c r="N135" s="22" cm="1">
        <f t="array" ref="N135">_xlfn.XLOOKUP($A135,Hospitalisation_table[[#All],[Customer ID]],Hospitalisation_table[[#All],[charges]],"Not Found",0)</f>
        <v>10106.129999999999</v>
      </c>
      <c r="O135" t="str" cm="1">
        <f t="array" ref="O135">_xlfn.XLOOKUP($A135,Hospitalisation_table[[#All],[Customer ID]],Hospitalisation_table[[#All],[Hospital tier_Updated]],"Not Found",0)</f>
        <v>tier - 3</v>
      </c>
      <c r="P135" t="str" cm="1">
        <f t="array" ref="P135">_xlfn.XLOOKUP($A135,Hospitalisation_table[[#All],[Customer ID]],Hospitalisation_table[[#All],[City tier_updated]],"Not Found",0)</f>
        <v>tier - 1</v>
      </c>
      <c r="Q135" t="str" cm="1">
        <f t="array" ref="Q135">_xlfn.XLOOKUP($A135,Hospitalisation_table[[#All],[Customer ID]],Hospitalisation_table[[#All],[State ID Updated]],"Not Found",0)</f>
        <v>R1024</v>
      </c>
    </row>
    <row r="136" spans="1:17" x14ac:dyDescent="0.3">
      <c r="A136" s="13" t="s">
        <v>1252</v>
      </c>
      <c r="B136" t="str" cm="1">
        <f t="array" ref="B136">_xlfn.XLOOKUP($A136,CustomersName[[#All],[Customer ID]],CustomersName[[#All],[First Name]],"Not Found",0)</f>
        <v>Kenneth</v>
      </c>
      <c r="C136" cm="1">
        <f t="array" ref="C136">_xlfn.XLOOKUP($A136,MedExam_Table[[#Headers],[#Data],[Customer ID]],MedExam_Table[[#Headers],[#Data],[BMI]],"Not Found",0)</f>
        <v>25.8</v>
      </c>
      <c r="D136" cm="1">
        <f t="array" ref="D136">_xlfn.XLOOKUP($A136,MedExam_Table[[#Headers],[#Data],[Customer ID]],MedExam_Table[[#Headers],[#Data],[HBA1C]],"Not Found",0)</f>
        <v>5.52</v>
      </c>
      <c r="E136" t="str" cm="1">
        <f t="array" ref="E136">_xlfn.XLOOKUP($A136,MedExam_Table[[#Headers],[#Data],[Customer ID]],MedExam_Table[[#Headers],[#Data],[Heart Issues Updated]],"Not Found",0)</f>
        <v>Yes</v>
      </c>
      <c r="F136" t="str" cm="1">
        <f t="array" ref="F136">_xlfn.XLOOKUP($A136,MedExam_Table[[#Headers],[#Data],[Customer ID]],MedExam_Table[[#Headers],[#Data],[Any Transplants Update]],"Not Found",0)</f>
        <v>No</v>
      </c>
      <c r="G136" t="str" cm="1">
        <f t="array" ref="G136">_xlfn.XLOOKUP($A136,MedExam_Table[[#Headers],[#Data],[Customer ID]],MedExam_Table[[#Headers],[#Data],[Cancer history]],"Not Found",0)</f>
        <v>No</v>
      </c>
      <c r="H136" cm="1">
        <f t="array" ref="H136">_xlfn.XLOOKUP($A136,MedExam_Table[[#Headers],[#Data],[Customer ID]],MedExam_Table[[#Headers],[#Data],[NumberOfMajorSurgeries_updated]],"Not Found",0)</f>
        <v>0</v>
      </c>
      <c r="I136" t="str" cm="1">
        <f t="array" ref="I136">_xlfn.XLOOKUP($A136,MedExam_Table[[#Headers],[#Data],[Customer ID]],MedExam_Table[[#Headers],[#Data],[Smoker Updated]],"Not Found",0)</f>
        <v>No</v>
      </c>
      <c r="J136" t="str" cm="1">
        <f t="array" ref="J136">_xlfn.XLOOKUP($A136,MedExam_Table[[#Headers],[#Data],[Customer ID]],MedExam_Table[[#Headers],[#Data],[Weight Status]],"Not Found",0)</f>
        <v>OverWeight</v>
      </c>
      <c r="K136" t="str" cm="1">
        <f t="array" ref="K136">_xlfn.XLOOKUP($A136,MedExam_Table[[#Headers],[#Data],[Customer ID]],MedExam_Table[[#Headers],[#Data],[Diabetes Status]],"Not Found",0)</f>
        <v>Normal</v>
      </c>
      <c r="L136" cm="1">
        <f t="array" ref="L136">_xlfn.XLOOKUP($A136,Hospitalisation_table[[#All],[Customer ID]],Hospitalisation_table[[#All],[Customer Age]],"Not Found",0)</f>
        <v>46</v>
      </c>
      <c r="M136" t="str" cm="1">
        <f t="array" ref="M136">_xlfn.XLOOKUP($A136,Hospitalisation_table[[#All],[Customer ID]],Hospitalisation_table[[#All],[Date of Birth]],"Not Found",0)</f>
        <v>19-Dec-1976</v>
      </c>
      <c r="N136" s="22" cm="1">
        <f t="array" ref="N136">_xlfn.XLOOKUP($A136,Hospitalisation_table[[#All],[Customer ID]],Hospitalisation_table[[#All],[charges]],"Not Found",0)</f>
        <v>10096.969999999999</v>
      </c>
      <c r="O136" t="str" cm="1">
        <f t="array" ref="O136">_xlfn.XLOOKUP($A136,Hospitalisation_table[[#All],[Customer ID]],Hospitalisation_table[[#All],[Hospital tier_Updated]],"Not Found",0)</f>
        <v>tier - 3</v>
      </c>
      <c r="P136" t="str" cm="1">
        <f t="array" ref="P136">_xlfn.XLOOKUP($A136,Hospitalisation_table[[#All],[Customer ID]],Hospitalisation_table[[#All],[City tier_updated]],"Not Found",0)</f>
        <v>tier - 2</v>
      </c>
      <c r="Q136" t="str" cm="1">
        <f t="array" ref="Q136">_xlfn.XLOOKUP($A136,Hospitalisation_table[[#All],[Customer ID]],Hospitalisation_table[[#All],[State ID Updated]],"Not Found",0)</f>
        <v>R1011</v>
      </c>
    </row>
    <row r="137" spans="1:17" x14ac:dyDescent="0.3">
      <c r="A137" s="14" t="s">
        <v>2261</v>
      </c>
      <c r="B137" t="str" cm="1">
        <f t="array" ref="B137">_xlfn.XLOOKUP($A137,CustomersName[[#All],[Customer ID]],CustomersName[[#All],[First Name]],"Not Found",0)</f>
        <v>Yianna</v>
      </c>
      <c r="C137" cm="1">
        <f t="array" ref="C137">_xlfn.XLOOKUP($A137,MedExam_Table[[#Headers],[#Data],[Customer ID]],MedExam_Table[[#Headers],[#Data],[BMI]],"Not Found",0)</f>
        <v>51.51</v>
      </c>
      <c r="D137" cm="1">
        <f t="array" ref="D137">_xlfn.XLOOKUP($A137,MedExam_Table[[#Headers],[#Data],[Customer ID]],MedExam_Table[[#Headers],[#Data],[HBA1C]],"Not Found",0)</f>
        <v>6.26</v>
      </c>
      <c r="E137" t="str" cm="1">
        <f t="array" ref="E137">_xlfn.XLOOKUP($A137,MedExam_Table[[#Headers],[#Data],[Customer ID]],MedExam_Table[[#Headers],[#Data],[Heart Issues Updated]],"Not Found",0)</f>
        <v>Yes</v>
      </c>
      <c r="F137" t="str" cm="1">
        <f t="array" ref="F137">_xlfn.XLOOKUP($A137,MedExam_Table[[#Headers],[#Data],[Customer ID]],MedExam_Table[[#Headers],[#Data],[Any Transplants Update]],"Not Found",0)</f>
        <v>No</v>
      </c>
      <c r="G137" t="str" cm="1">
        <f t="array" ref="G137">_xlfn.XLOOKUP($A137,MedExam_Table[[#Headers],[#Data],[Customer ID]],MedExam_Table[[#Headers],[#Data],[Cancer history]],"Not Found",0)</f>
        <v>Yes</v>
      </c>
      <c r="H137" cm="1">
        <f t="array" ref="H137">_xlfn.XLOOKUP($A137,MedExam_Table[[#Headers],[#Data],[Customer ID]],MedExam_Table[[#Headers],[#Data],[NumberOfMajorSurgeries_updated]],"Not Found",0)</f>
        <v>1</v>
      </c>
      <c r="I137" t="str" cm="1">
        <f t="array" ref="I137">_xlfn.XLOOKUP($A137,MedExam_Table[[#Headers],[#Data],[Customer ID]],MedExam_Table[[#Headers],[#Data],[Smoker Updated]],"Not Found",0)</f>
        <v>Yes</v>
      </c>
      <c r="J137" t="str" cm="1">
        <f t="array" ref="J137">_xlfn.XLOOKUP($A137,MedExam_Table[[#Headers],[#Data],[Customer ID]],MedExam_Table[[#Headers],[#Data],[Weight Status]],"Not Found",0)</f>
        <v>Obesity</v>
      </c>
      <c r="K137" t="str" cm="1">
        <f t="array" ref="K137">_xlfn.XLOOKUP($A137,MedExam_Table[[#Headers],[#Data],[Customer ID]],MedExam_Table[[#Headers],[#Data],[Diabetes Status]],"Not Found",0)</f>
        <v>Prediabetes</v>
      </c>
      <c r="L137" cm="1">
        <f t="array" ref="L137">_xlfn.XLOOKUP($A137,Hospitalisation_table[[#All],[Customer ID]],Hospitalisation_table[[#All],[Customer Age]],"Not Found",0)</f>
        <v>40</v>
      </c>
      <c r="M137" t="str" cm="1">
        <f t="array" ref="M137">_xlfn.XLOOKUP($A137,Hospitalisation_table[[#All],[Customer ID]],Hospitalisation_table[[#All],[Date of Birth]],"Not Found",0)</f>
        <v>1-Jun-1983</v>
      </c>
      <c r="N137" s="22" cm="1">
        <f t="array" ref="N137">_xlfn.XLOOKUP($A137,Hospitalisation_table[[#All],[Customer ID]],Hospitalisation_table[[#All],[charges]],"Not Found",0)</f>
        <v>39865.699999999997</v>
      </c>
      <c r="O137" t="str" cm="1">
        <f t="array" ref="O137">_xlfn.XLOOKUP($A137,Hospitalisation_table[[#All],[Customer ID]],Hospitalisation_table[[#All],[Hospital tier_Updated]],"Not Found",0)</f>
        <v>tier - 2</v>
      </c>
      <c r="P137" t="str" cm="1">
        <f t="array" ref="P137">_xlfn.XLOOKUP($A137,Hospitalisation_table[[#All],[Customer ID]],Hospitalisation_table[[#All],[City tier_updated]],"Not Found",0)</f>
        <v>tier - 2</v>
      </c>
      <c r="Q137" t="str" cm="1">
        <f t="array" ref="Q137">_xlfn.XLOOKUP($A137,Hospitalisation_table[[#All],[Customer ID]],Hospitalisation_table[[#All],[State ID Updated]],"Not Found",0)</f>
        <v>R1011</v>
      </c>
    </row>
    <row r="138" spans="1:17" x14ac:dyDescent="0.3">
      <c r="A138" s="13" t="s">
        <v>1251</v>
      </c>
      <c r="B138" t="str" cm="1">
        <f t="array" ref="B138">_xlfn.XLOOKUP($A138,CustomersName[[#All],[Customer ID]],CustomersName[[#All],[First Name]],"Not Found",0)</f>
        <v>Rohert G.</v>
      </c>
      <c r="C138" cm="1">
        <f t="array" ref="C138">_xlfn.XLOOKUP($A138,MedExam_Table[[#Headers],[#Data],[Customer ID]],MedExam_Table[[#Headers],[#Data],[BMI]],"Not Found",0)</f>
        <v>36.1</v>
      </c>
      <c r="D138" cm="1">
        <f t="array" ref="D138">_xlfn.XLOOKUP($A138,MedExam_Table[[#Headers],[#Data],[Customer ID]],MedExam_Table[[#Headers],[#Data],[HBA1C]],"Not Found",0)</f>
        <v>4.62</v>
      </c>
      <c r="E138" t="str" cm="1">
        <f t="array" ref="E138">_xlfn.XLOOKUP($A138,MedExam_Table[[#Headers],[#Data],[Customer ID]],MedExam_Table[[#Headers],[#Data],[Heart Issues Updated]],"Not Found",0)</f>
        <v>Yes</v>
      </c>
      <c r="F138" t="str" cm="1">
        <f t="array" ref="F138">_xlfn.XLOOKUP($A138,MedExam_Table[[#Headers],[#Data],[Customer ID]],MedExam_Table[[#Headers],[#Data],[Any Transplants Update]],"Not Found",0)</f>
        <v>No</v>
      </c>
      <c r="G138" t="str" cm="1">
        <f t="array" ref="G138">_xlfn.XLOOKUP($A138,MedExam_Table[[#Headers],[#Data],[Customer ID]],MedExam_Table[[#Headers],[#Data],[Cancer history]],"Not Found",0)</f>
        <v>Yes</v>
      </c>
      <c r="H138" cm="1">
        <f t="array" ref="H138">_xlfn.XLOOKUP($A138,MedExam_Table[[#Headers],[#Data],[Customer ID]],MedExam_Table[[#Headers],[#Data],[NumberOfMajorSurgeries_updated]],"Not Found",0)</f>
        <v>1</v>
      </c>
      <c r="I138" t="str" cm="1">
        <f t="array" ref="I138">_xlfn.XLOOKUP($A138,MedExam_Table[[#Headers],[#Data],[Customer ID]],MedExam_Table[[#Headers],[#Data],[Smoker Updated]],"Not Found",0)</f>
        <v>No</v>
      </c>
      <c r="J138" t="str" cm="1">
        <f t="array" ref="J138">_xlfn.XLOOKUP($A138,MedExam_Table[[#Headers],[#Data],[Customer ID]],MedExam_Table[[#Headers],[#Data],[Weight Status]],"Not Found",0)</f>
        <v>Obesity</v>
      </c>
      <c r="K138" t="str" cm="1">
        <f t="array" ref="K138">_xlfn.XLOOKUP($A138,MedExam_Table[[#Headers],[#Data],[Customer ID]],MedExam_Table[[#Headers],[#Data],[Diabetes Status]],"Not Found",0)</f>
        <v>Normal</v>
      </c>
      <c r="L138" cm="1">
        <f t="array" ref="L138">_xlfn.XLOOKUP($A138,Hospitalisation_table[[#All],[Customer ID]],Hospitalisation_table[[#All],[Customer Age]],"Not Found",0)</f>
        <v>53</v>
      </c>
      <c r="M138" t="str" cm="1">
        <f t="array" ref="M138">_xlfn.XLOOKUP($A138,Hospitalisation_table[[#All],[Customer ID]],Hospitalisation_table[[#All],[Date of Birth]],"Not Found",0)</f>
        <v>3-Jul-1969</v>
      </c>
      <c r="N138" s="22" cm="1">
        <f t="array" ref="N138">_xlfn.XLOOKUP($A138,Hospitalisation_table[[#All],[Customer ID]],Hospitalisation_table[[#All],[charges]],"Not Found",0)</f>
        <v>10085.85</v>
      </c>
      <c r="O138" t="str" cm="1">
        <f t="array" ref="O138">_xlfn.XLOOKUP($A138,Hospitalisation_table[[#All],[Customer ID]],Hospitalisation_table[[#All],[Hospital tier_Updated]],"Not Found",0)</f>
        <v>tier - 3</v>
      </c>
      <c r="P138" t="str" cm="1">
        <f t="array" ref="P138">_xlfn.XLOOKUP($A138,Hospitalisation_table[[#All],[Customer ID]],Hospitalisation_table[[#All],[City tier_updated]],"Not Found",0)</f>
        <v>tier - 3</v>
      </c>
      <c r="Q138" t="str" cm="1">
        <f t="array" ref="Q138">_xlfn.XLOOKUP($A138,Hospitalisation_table[[#All],[Customer ID]],Hospitalisation_table[[#All],[State ID Updated]],"Not Found",0)</f>
        <v>R1011</v>
      </c>
    </row>
    <row r="139" spans="1:17" x14ac:dyDescent="0.3">
      <c r="A139" s="14" t="s">
        <v>1250</v>
      </c>
      <c r="B139" t="str" cm="1">
        <f t="array" ref="B139">_xlfn.XLOOKUP($A139,CustomersName[[#All],[Customer ID]],CustomersName[[#All],[First Name]],"Not Found",0)</f>
        <v>Thomas C.</v>
      </c>
      <c r="C139" cm="1">
        <f t="array" ref="C139">_xlfn.XLOOKUP($A139,MedExam_Table[[#Headers],[#Data],[Customer ID]],MedExam_Table[[#Headers],[#Data],[BMI]],"Not Found",0)</f>
        <v>30.495000000000001</v>
      </c>
      <c r="D139" cm="1">
        <f t="array" ref="D139">_xlfn.XLOOKUP($A139,MedExam_Table[[#Headers],[#Data],[Customer ID]],MedExam_Table[[#Headers],[#Data],[HBA1C]],"Not Found",0)</f>
        <v>5.74</v>
      </c>
      <c r="E139" t="str" cm="1">
        <f t="array" ref="E139">_xlfn.XLOOKUP($A139,MedExam_Table[[#Headers],[#Data],[Customer ID]],MedExam_Table[[#Headers],[#Data],[Heart Issues Updated]],"Not Found",0)</f>
        <v>Yes</v>
      </c>
      <c r="F139" t="str" cm="1">
        <f t="array" ref="F139">_xlfn.XLOOKUP($A139,MedExam_Table[[#Headers],[#Data],[Customer ID]],MedExam_Table[[#Headers],[#Data],[Any Transplants Update]],"Not Found",0)</f>
        <v>No</v>
      </c>
      <c r="G139" t="str" cm="1">
        <f t="array" ref="G139">_xlfn.XLOOKUP($A139,MedExam_Table[[#Headers],[#Data],[Customer ID]],MedExam_Table[[#Headers],[#Data],[Cancer history]],"Not Found",0)</f>
        <v>Yes</v>
      </c>
      <c r="H139" cm="1">
        <f t="array" ref="H139">_xlfn.XLOOKUP($A139,MedExam_Table[[#Headers],[#Data],[Customer ID]],MedExam_Table[[#Headers],[#Data],[NumberOfMajorSurgeries_updated]],"Not Found",0)</f>
        <v>1</v>
      </c>
      <c r="I139" t="str" cm="1">
        <f t="array" ref="I139">_xlfn.XLOOKUP($A139,MedExam_Table[[#Headers],[#Data],[Customer ID]],MedExam_Table[[#Headers],[#Data],[Smoker Updated]],"Not Found",0)</f>
        <v>No</v>
      </c>
      <c r="J139" t="str" cm="1">
        <f t="array" ref="J139">_xlfn.XLOOKUP($A139,MedExam_Table[[#Headers],[#Data],[Customer ID]],MedExam_Table[[#Headers],[#Data],[Weight Status]],"Not Found",0)</f>
        <v>Obesity</v>
      </c>
      <c r="K139" t="str" cm="1">
        <f t="array" ref="K139">_xlfn.XLOOKUP($A139,MedExam_Table[[#Headers],[#Data],[Customer ID]],MedExam_Table[[#Headers],[#Data],[Diabetes Status]],"Not Found",0)</f>
        <v>Prediabetes</v>
      </c>
      <c r="L139" cm="1">
        <f t="array" ref="L139">_xlfn.XLOOKUP($A139,Hospitalisation_table[[#All],[Customer ID]],Hospitalisation_table[[#All],[Customer Age]],"Not Found",0)</f>
        <v>53</v>
      </c>
      <c r="M139" t="str" cm="1">
        <f t="array" ref="M139">_xlfn.XLOOKUP($A139,Hospitalisation_table[[#All],[Customer ID]],Hospitalisation_table[[#All],[Date of Birth]],"Not Found",0)</f>
        <v>27-Oct-1969</v>
      </c>
      <c r="N139" s="22" cm="1">
        <f t="array" ref="N139">_xlfn.XLOOKUP($A139,Hospitalisation_table[[#All],[Customer ID]],Hospitalisation_table[[#All],[charges]],"Not Found",0)</f>
        <v>10072.06</v>
      </c>
      <c r="O139" t="str" cm="1">
        <f t="array" ref="O139">_xlfn.XLOOKUP($A139,Hospitalisation_table[[#All],[Customer ID]],Hospitalisation_table[[#All],[Hospital tier_Updated]],"Not Found",0)</f>
        <v>tier - 3</v>
      </c>
      <c r="P139" t="str" cm="1">
        <f t="array" ref="P139">_xlfn.XLOOKUP($A139,Hospitalisation_table[[#All],[Customer ID]],Hospitalisation_table[[#All],[City tier_updated]],"Not Found",0)</f>
        <v>tier - 1</v>
      </c>
      <c r="Q139" t="str" cm="1">
        <f t="array" ref="Q139">_xlfn.XLOOKUP($A139,Hospitalisation_table[[#All],[Customer ID]],Hospitalisation_table[[#All],[State ID Updated]],"Not Found",0)</f>
        <v>R1017</v>
      </c>
    </row>
    <row r="140" spans="1:17" x14ac:dyDescent="0.3">
      <c r="A140" s="13" t="s">
        <v>1249</v>
      </c>
      <c r="B140" t="str" cm="1">
        <f t="array" ref="B140">_xlfn.XLOOKUP($A140,CustomersName[[#All],[Customer ID]],CustomersName[[#All],[First Name]],"Not Found",0)</f>
        <v>Matthhw J.</v>
      </c>
      <c r="C140" cm="1">
        <f t="array" ref="C140">_xlfn.XLOOKUP($A140,MedExam_Table[[#Headers],[#Data],[Customer ID]],MedExam_Table[[#Headers],[#Data],[BMI]],"Not Found",0)</f>
        <v>21.4</v>
      </c>
      <c r="D140" cm="1">
        <f t="array" ref="D140">_xlfn.XLOOKUP($A140,MedExam_Table[[#Headers],[#Data],[Customer ID]],MedExam_Table[[#Headers],[#Data],[HBA1C]],"Not Found",0)</f>
        <v>6.3</v>
      </c>
      <c r="E140" t="str" cm="1">
        <f t="array" ref="E140">_xlfn.XLOOKUP($A140,MedExam_Table[[#Headers],[#Data],[Customer ID]],MedExam_Table[[#Headers],[#Data],[Heart Issues Updated]],"Not Found",0)</f>
        <v>Yes</v>
      </c>
      <c r="F140" t="str" cm="1">
        <f t="array" ref="F140">_xlfn.XLOOKUP($A140,MedExam_Table[[#Headers],[#Data],[Customer ID]],MedExam_Table[[#Headers],[#Data],[Any Transplants Update]],"Not Found",0)</f>
        <v>No</v>
      </c>
      <c r="G140" t="str" cm="1">
        <f t="array" ref="G140">_xlfn.XLOOKUP($A140,MedExam_Table[[#Headers],[#Data],[Customer ID]],MedExam_Table[[#Headers],[#Data],[Cancer history]],"Not Found",0)</f>
        <v>Yes</v>
      </c>
      <c r="H140" cm="1">
        <f t="array" ref="H140">_xlfn.XLOOKUP($A140,MedExam_Table[[#Headers],[#Data],[Customer ID]],MedExam_Table[[#Headers],[#Data],[NumberOfMajorSurgeries_updated]],"Not Found",0)</f>
        <v>1</v>
      </c>
      <c r="I140" t="str" cm="1">
        <f t="array" ref="I140">_xlfn.XLOOKUP($A140,MedExam_Table[[#Headers],[#Data],[Customer ID]],MedExam_Table[[#Headers],[#Data],[Smoker Updated]],"Not Found",0)</f>
        <v>No</v>
      </c>
      <c r="J140" t="str" cm="1">
        <f t="array" ref="J140">_xlfn.XLOOKUP($A140,MedExam_Table[[#Headers],[#Data],[Customer ID]],MedExam_Table[[#Headers],[#Data],[Weight Status]],"Not Found",0)</f>
        <v>NormalWeight</v>
      </c>
      <c r="K140" t="str" cm="1">
        <f t="array" ref="K140">_xlfn.XLOOKUP($A140,MedExam_Table[[#Headers],[#Data],[Customer ID]],MedExam_Table[[#Headers],[#Data],[Diabetes Status]],"Not Found",0)</f>
        <v>Prediabetes</v>
      </c>
      <c r="L140" cm="1">
        <f t="array" ref="L140">_xlfn.XLOOKUP($A140,Hospitalisation_table[[#All],[Customer ID]],Hospitalisation_table[[#All],[Customer Age]],"Not Found",0)</f>
        <v>53</v>
      </c>
      <c r="M140" t="str" cm="1">
        <f t="array" ref="M140">_xlfn.XLOOKUP($A140,Hospitalisation_table[[#All],[Customer ID]],Hospitalisation_table[[#All],[Date of Birth]],"Not Found",0)</f>
        <v>22-Aug-1969</v>
      </c>
      <c r="N140" s="22" cm="1">
        <f t="array" ref="N140">_xlfn.XLOOKUP($A140,Hospitalisation_table[[#All],[Customer ID]],Hospitalisation_table[[#All],[charges]],"Not Found",0)</f>
        <v>10065.41</v>
      </c>
      <c r="O140" t="str" cm="1">
        <f t="array" ref="O140">_xlfn.XLOOKUP($A140,Hospitalisation_table[[#All],[Customer ID]],Hospitalisation_table[[#All],[Hospital tier_Updated]],"Not Found",0)</f>
        <v>tier - 3</v>
      </c>
      <c r="P140" t="str" cm="1">
        <f t="array" ref="P140">_xlfn.XLOOKUP($A140,Hospitalisation_table[[#All],[Customer ID]],Hospitalisation_table[[#All],[City tier_updated]],"Not Found",0)</f>
        <v>tier - 2</v>
      </c>
      <c r="Q140" t="str" cm="1">
        <f t="array" ref="Q140">_xlfn.XLOOKUP($A140,Hospitalisation_table[[#All],[Customer ID]],Hospitalisation_table[[#All],[State ID Updated]],"Not Found",0)</f>
        <v>R1011</v>
      </c>
    </row>
    <row r="141" spans="1:17" x14ac:dyDescent="0.3">
      <c r="A141" s="14" t="s">
        <v>1248</v>
      </c>
      <c r="B141" t="str" cm="1">
        <f t="array" ref="B141">_xlfn.XLOOKUP($A141,CustomersName[[#All],[Customer ID]],CustomersName[[#All],[First Name]],"Not Found",0)</f>
        <v>Mahlory D.</v>
      </c>
      <c r="C141" cm="1">
        <f t="array" ref="C141">_xlfn.XLOOKUP($A141,MedExam_Table[[#Headers],[#Data],[Customer ID]],MedExam_Table[[#Headers],[#Data],[BMI]],"Not Found",0)</f>
        <v>32.299999999999997</v>
      </c>
      <c r="D141" cm="1">
        <f t="array" ref="D141">_xlfn.XLOOKUP($A141,MedExam_Table[[#Headers],[#Data],[Customer ID]],MedExam_Table[[#Headers],[#Data],[HBA1C]],"Not Found",0)</f>
        <v>10.27</v>
      </c>
      <c r="E141" t="str" cm="1">
        <f t="array" ref="E141">_xlfn.XLOOKUP($A141,MedExam_Table[[#Headers],[#Data],[Customer ID]],MedExam_Table[[#Headers],[#Data],[Heart Issues Updated]],"Not Found",0)</f>
        <v>No</v>
      </c>
      <c r="F141" t="str" cm="1">
        <f t="array" ref="F141">_xlfn.XLOOKUP($A141,MedExam_Table[[#Headers],[#Data],[Customer ID]],MedExam_Table[[#Headers],[#Data],[Any Transplants Update]],"Not Found",0)</f>
        <v>No</v>
      </c>
      <c r="G141" t="str" cm="1">
        <f t="array" ref="G141">_xlfn.XLOOKUP($A141,MedExam_Table[[#Headers],[#Data],[Customer ID]],MedExam_Table[[#Headers],[#Data],[Cancer history]],"Not Found",0)</f>
        <v>No</v>
      </c>
      <c r="H141" cm="1">
        <f t="array" ref="H141">_xlfn.XLOOKUP($A141,MedExam_Table[[#Headers],[#Data],[Customer ID]],MedExam_Table[[#Headers],[#Data],[NumberOfMajorSurgeries_updated]],"Not Found",0)</f>
        <v>0</v>
      </c>
      <c r="I141" t="str" cm="1">
        <f t="array" ref="I141">_xlfn.XLOOKUP($A141,MedExam_Table[[#Headers],[#Data],[Customer ID]],MedExam_Table[[#Headers],[#Data],[Smoker Updated]],"Not Found",0)</f>
        <v>No</v>
      </c>
      <c r="J141" t="str" cm="1">
        <f t="array" ref="J141">_xlfn.XLOOKUP($A141,MedExam_Table[[#Headers],[#Data],[Customer ID]],MedExam_Table[[#Headers],[#Data],[Weight Status]],"Not Found",0)</f>
        <v>Obesity</v>
      </c>
      <c r="K141" t="str" cm="1">
        <f t="array" ref="K141">_xlfn.XLOOKUP($A141,MedExam_Table[[#Headers],[#Data],[Customer ID]],MedExam_Table[[#Headers],[#Data],[Diabetes Status]],"Not Found",0)</f>
        <v>Diabetes</v>
      </c>
      <c r="L141" cm="1">
        <f t="array" ref="L141">_xlfn.XLOOKUP($A141,Hospitalisation_table[[#All],[Customer ID]],Hospitalisation_table[[#All],[Customer Age]],"Not Found",0)</f>
        <v>48</v>
      </c>
      <c r="M141" t="str" cm="1">
        <f t="array" ref="M141">_xlfn.XLOOKUP($A141,Hospitalisation_table[[#All],[Customer ID]],Hospitalisation_table[[#All],[Date of Birth]],"Not Found",0)</f>
        <v>30-Aug-1974</v>
      </c>
      <c r="N141" s="22" cm="1">
        <f t="array" ref="N141">_xlfn.XLOOKUP($A141,Hospitalisation_table[[#All],[Customer ID]],Hospitalisation_table[[#All],[charges]],"Not Found",0)</f>
        <v>10043.25</v>
      </c>
      <c r="O141" t="str" cm="1">
        <f t="array" ref="O141">_xlfn.XLOOKUP($A141,Hospitalisation_table[[#All],[Customer ID]],Hospitalisation_table[[#All],[Hospital tier_Updated]],"Not Found",0)</f>
        <v>tier - 3</v>
      </c>
      <c r="P141" t="str" cm="1">
        <f t="array" ref="P141">_xlfn.XLOOKUP($A141,Hospitalisation_table[[#All],[Customer ID]],Hospitalisation_table[[#All],[City tier_updated]],"Not Found",0)</f>
        <v>tier - 2</v>
      </c>
      <c r="Q141" t="str" cm="1">
        <f t="array" ref="Q141">_xlfn.XLOOKUP($A141,Hospitalisation_table[[#All],[Customer ID]],Hospitalisation_table[[#All],[State ID Updated]],"Not Found",0)</f>
        <v>R1024</v>
      </c>
    </row>
    <row r="142" spans="1:17" x14ac:dyDescent="0.3">
      <c r="A142" s="13" t="s">
        <v>1247</v>
      </c>
      <c r="B142" t="str" cm="1">
        <f t="array" ref="B142">_xlfn.XLOOKUP($A142,CustomersName[[#All],[Customer ID]],CustomersName[[#All],[First Name]],"Not Found",0)</f>
        <v>Chrihtopher D.</v>
      </c>
      <c r="C142" cm="1">
        <f t="array" ref="C142">_xlfn.XLOOKUP($A142,MedExam_Table[[#Headers],[#Data],[Customer ID]],MedExam_Table[[#Headers],[#Data],[BMI]],"Not Found",0)</f>
        <v>29.78</v>
      </c>
      <c r="D142" cm="1">
        <f t="array" ref="D142">_xlfn.XLOOKUP($A142,MedExam_Table[[#Headers],[#Data],[Customer ID]],MedExam_Table[[#Headers],[#Data],[HBA1C]],"Not Found",0)</f>
        <v>5.85</v>
      </c>
      <c r="E142" t="str" cm="1">
        <f t="array" ref="E142">_xlfn.XLOOKUP($A142,MedExam_Table[[#Headers],[#Data],[Customer ID]],MedExam_Table[[#Headers],[#Data],[Heart Issues Updated]],"Not Found",0)</f>
        <v>No</v>
      </c>
      <c r="F142" t="str" cm="1">
        <f t="array" ref="F142">_xlfn.XLOOKUP($A142,MedExam_Table[[#Headers],[#Data],[Customer ID]],MedExam_Table[[#Headers],[#Data],[Any Transplants Update]],"Not Found",0)</f>
        <v>No</v>
      </c>
      <c r="G142" t="str" cm="1">
        <f t="array" ref="G142">_xlfn.XLOOKUP($A142,MedExam_Table[[#Headers],[#Data],[Customer ID]],MedExam_Table[[#Headers],[#Data],[Cancer history]],"Not Found",0)</f>
        <v>Yes</v>
      </c>
      <c r="H142" cm="1">
        <f t="array" ref="H142">_xlfn.XLOOKUP($A142,MedExam_Table[[#Headers],[#Data],[Customer ID]],MedExam_Table[[#Headers],[#Data],[NumberOfMajorSurgeries_updated]],"Not Found",0)</f>
        <v>1</v>
      </c>
      <c r="I142" t="str" cm="1">
        <f t="array" ref="I142">_xlfn.XLOOKUP($A142,MedExam_Table[[#Headers],[#Data],[Customer ID]],MedExam_Table[[#Headers],[#Data],[Smoker Updated]],"Not Found",0)</f>
        <v>No</v>
      </c>
      <c r="J142" t="str" cm="1">
        <f t="array" ref="J142">_xlfn.XLOOKUP($A142,MedExam_Table[[#Headers],[#Data],[Customer ID]],MedExam_Table[[#Headers],[#Data],[Weight Status]],"Not Found",0)</f>
        <v>OverWeight</v>
      </c>
      <c r="K142" t="str" cm="1">
        <f t="array" ref="K142">_xlfn.XLOOKUP($A142,MedExam_Table[[#Headers],[#Data],[Customer ID]],MedExam_Table[[#Headers],[#Data],[Diabetes Status]],"Not Found",0)</f>
        <v>Prediabetes</v>
      </c>
      <c r="L142" cm="1">
        <f t="array" ref="L142">_xlfn.XLOOKUP($A142,Hospitalisation_table[[#All],[Customer ID]],Hospitalisation_table[[#All],[Customer Age]],"Not Found",0)</f>
        <v>43</v>
      </c>
      <c r="M142" t="str" cm="1">
        <f t="array" ref="M142">_xlfn.XLOOKUP($A142,Hospitalisation_table[[#All],[Customer ID]],Hospitalisation_table[[#All],[Date of Birth]],"Not Found",0)</f>
        <v>28-Dec-1979</v>
      </c>
      <c r="N142" s="22" cm="1">
        <f t="array" ref="N142">_xlfn.XLOOKUP($A142,Hospitalisation_table[[#All],[Customer ID]],Hospitalisation_table[[#All],[charges]],"Not Found",0)</f>
        <v>10027.15</v>
      </c>
      <c r="O142" t="str" cm="1">
        <f t="array" ref="O142">_xlfn.XLOOKUP($A142,Hospitalisation_table[[#All],[Customer ID]],Hospitalisation_table[[#All],[Hospital tier_Updated]],"Not Found",0)</f>
        <v>tier - 3</v>
      </c>
      <c r="P142" t="str" cm="1">
        <f t="array" ref="P142">_xlfn.XLOOKUP($A142,Hospitalisation_table[[#All],[Customer ID]],Hospitalisation_table[[#All],[City tier_updated]],"Not Found",0)</f>
        <v>tier - 1</v>
      </c>
      <c r="Q142" t="str" cm="1">
        <f t="array" ref="Q142">_xlfn.XLOOKUP($A142,Hospitalisation_table[[#All],[Customer ID]],Hospitalisation_table[[#All],[State ID Updated]],"Not Found",0)</f>
        <v>R1021</v>
      </c>
    </row>
    <row r="143" spans="1:17" x14ac:dyDescent="0.3">
      <c r="A143" s="14" t="s">
        <v>1246</v>
      </c>
      <c r="B143" t="str" cm="1">
        <f t="array" ref="B143">_xlfn.XLOOKUP($A143,CustomersName[[#All],[Customer ID]],CustomersName[[#All],[First Name]],"Not Found",0)</f>
        <v>Jamie</v>
      </c>
      <c r="C143" cm="1">
        <f t="array" ref="C143">_xlfn.XLOOKUP($A143,MedExam_Table[[#Headers],[#Data],[Customer ID]],MedExam_Table[[#Headers],[#Data],[BMI]],"Not Found",0)</f>
        <v>34.76</v>
      </c>
      <c r="D143" cm="1">
        <f t="array" ref="D143">_xlfn.XLOOKUP($A143,MedExam_Table[[#Headers],[#Data],[Customer ID]],MedExam_Table[[#Headers],[#Data],[HBA1C]],"Not Found",0)</f>
        <v>5.92</v>
      </c>
      <c r="E143" t="str" cm="1">
        <f t="array" ref="E143">_xlfn.XLOOKUP($A143,MedExam_Table[[#Headers],[#Data],[Customer ID]],MedExam_Table[[#Headers],[#Data],[Heart Issues Updated]],"Not Found",0)</f>
        <v>Yes</v>
      </c>
      <c r="F143" t="str" cm="1">
        <f t="array" ref="F143">_xlfn.XLOOKUP($A143,MedExam_Table[[#Headers],[#Data],[Customer ID]],MedExam_Table[[#Headers],[#Data],[Any Transplants Update]],"Not Found",0)</f>
        <v>No</v>
      </c>
      <c r="G143" t="str" cm="1">
        <f t="array" ref="G143">_xlfn.XLOOKUP($A143,MedExam_Table[[#Headers],[#Data],[Customer ID]],MedExam_Table[[#Headers],[#Data],[Cancer history]],"Not Found",0)</f>
        <v>No</v>
      </c>
      <c r="H143" cm="1">
        <f t="array" ref="H143">_xlfn.XLOOKUP($A143,MedExam_Table[[#Headers],[#Data],[Customer ID]],MedExam_Table[[#Headers],[#Data],[NumberOfMajorSurgeries_updated]],"Not Found",0)</f>
        <v>1</v>
      </c>
      <c r="I143" t="str" cm="1">
        <f t="array" ref="I143">_xlfn.XLOOKUP($A143,MedExam_Table[[#Headers],[#Data],[Customer ID]],MedExam_Table[[#Headers],[#Data],[Smoker Updated]],"Not Found",0)</f>
        <v>No</v>
      </c>
      <c r="J143" t="str" cm="1">
        <f t="array" ref="J143">_xlfn.XLOOKUP($A143,MedExam_Table[[#Headers],[#Data],[Customer ID]],MedExam_Table[[#Headers],[#Data],[Weight Status]],"Not Found",0)</f>
        <v>Obesity</v>
      </c>
      <c r="K143" t="str" cm="1">
        <f t="array" ref="K143">_xlfn.XLOOKUP($A143,MedExam_Table[[#Headers],[#Data],[Customer ID]],MedExam_Table[[#Headers],[#Data],[Diabetes Status]],"Not Found",0)</f>
        <v>Prediabetes</v>
      </c>
      <c r="L143" cm="1">
        <f t="array" ref="L143">_xlfn.XLOOKUP($A143,Hospitalisation_table[[#All],[Customer ID]],Hospitalisation_table[[#All],[Customer Age]],"Not Found",0)</f>
        <v>34</v>
      </c>
      <c r="M143" t="str" cm="1">
        <f t="array" ref="M143">_xlfn.XLOOKUP($A143,Hospitalisation_table[[#All],[Customer ID]],Hospitalisation_table[[#All],[Date of Birth]],"Not Found",0)</f>
        <v>3-Jul-1988</v>
      </c>
      <c r="N143" s="22" cm="1">
        <f t="array" ref="N143">_xlfn.XLOOKUP($A143,Hospitalisation_table[[#All],[Customer ID]],Hospitalisation_table[[#All],[charges]],"Not Found",0)</f>
        <v>10011.44</v>
      </c>
      <c r="O143" t="str" cm="1">
        <f t="array" ref="O143">_xlfn.XLOOKUP($A143,Hospitalisation_table[[#All],[Customer ID]],Hospitalisation_table[[#All],[Hospital tier_Updated]],"Not Found",0)</f>
        <v>tier - 3</v>
      </c>
      <c r="P143" t="str" cm="1">
        <f t="array" ref="P143">_xlfn.XLOOKUP($A143,Hospitalisation_table[[#All],[Customer ID]],Hospitalisation_table[[#All],[City tier_updated]],"Not Found",0)</f>
        <v>tier - 3</v>
      </c>
      <c r="Q143" t="str" cm="1">
        <f t="array" ref="Q143">_xlfn.XLOOKUP($A143,Hospitalisation_table[[#All],[Customer ID]],Hospitalisation_table[[#All],[State ID Updated]],"Not Found",0)</f>
        <v>R1026</v>
      </c>
    </row>
    <row r="144" spans="1:17" x14ac:dyDescent="0.3">
      <c r="A144" s="13" t="s">
        <v>1245</v>
      </c>
      <c r="B144" t="str" cm="1">
        <f t="array" ref="B144">_xlfn.XLOOKUP($A144,CustomersName[[#All],[Customer ID]],CustomersName[[#All],[First Name]],"Not Found",0)</f>
        <v>Ariell</v>
      </c>
      <c r="C144" cm="1">
        <f t="array" ref="C144">_xlfn.XLOOKUP($A144,MedExam_Table[[#Headers],[#Data],[Customer ID]],MedExam_Table[[#Headers],[#Data],[BMI]],"Not Found",0)</f>
        <v>18.335000000000001</v>
      </c>
      <c r="D144" cm="1">
        <f t="array" ref="D144">_xlfn.XLOOKUP($A144,MedExam_Table[[#Headers],[#Data],[Customer ID]],MedExam_Table[[#Headers],[#Data],[HBA1C]],"Not Found",0)</f>
        <v>10.01</v>
      </c>
      <c r="E144" t="str" cm="1">
        <f t="array" ref="E144">_xlfn.XLOOKUP($A144,MedExam_Table[[#Headers],[#Data],[Customer ID]],MedExam_Table[[#Headers],[#Data],[Heart Issues Updated]],"Not Found",0)</f>
        <v>Yes</v>
      </c>
      <c r="F144" t="str" cm="1">
        <f t="array" ref="F144">_xlfn.XLOOKUP($A144,MedExam_Table[[#Headers],[#Data],[Customer ID]],MedExam_Table[[#Headers],[#Data],[Any Transplants Update]],"Not Found",0)</f>
        <v>No</v>
      </c>
      <c r="G144" t="str" cm="1">
        <f t="array" ref="G144">_xlfn.XLOOKUP($A144,MedExam_Table[[#Headers],[#Data],[Customer ID]],MedExam_Table[[#Headers],[#Data],[Cancer history]],"Not Found",0)</f>
        <v>No</v>
      </c>
      <c r="H144" cm="1">
        <f t="array" ref="H144">_xlfn.XLOOKUP($A144,MedExam_Table[[#Headers],[#Data],[Customer ID]],MedExam_Table[[#Headers],[#Data],[NumberOfMajorSurgeries_updated]],"Not Found",0)</f>
        <v>2</v>
      </c>
      <c r="I144" t="str" cm="1">
        <f t="array" ref="I144">_xlfn.XLOOKUP($A144,MedExam_Table[[#Headers],[#Data],[Customer ID]],MedExam_Table[[#Headers],[#Data],[Smoker Updated]],"Not Found",0)</f>
        <v>No</v>
      </c>
      <c r="J144" t="str" cm="1">
        <f t="array" ref="J144">_xlfn.XLOOKUP($A144,MedExam_Table[[#Headers],[#Data],[Customer ID]],MedExam_Table[[#Headers],[#Data],[Weight Status]],"Not Found",0)</f>
        <v>Underweight</v>
      </c>
      <c r="K144" t="str" cm="1">
        <f t="array" ref="K144">_xlfn.XLOOKUP($A144,MedExam_Table[[#Headers],[#Data],[Customer ID]],MedExam_Table[[#Headers],[#Data],[Diabetes Status]],"Not Found",0)</f>
        <v>Diabetes</v>
      </c>
      <c r="L144" cm="1">
        <f t="array" ref="L144">_xlfn.XLOOKUP($A144,Hospitalisation_table[[#All],[Customer ID]],Hospitalisation_table[[#All],[Customer Age]],"Not Found",0)</f>
        <v>52</v>
      </c>
      <c r="M144" t="str" cm="1">
        <f t="array" ref="M144">_xlfn.XLOOKUP($A144,Hospitalisation_table[[#All],[Customer ID]],Hospitalisation_table[[#All],[Date of Birth]],"Not Found",0)</f>
        <v>11-Aug-1970</v>
      </c>
      <c r="N144" s="22" cm="1">
        <f t="array" ref="N144">_xlfn.XLOOKUP($A144,Hospitalisation_table[[#All],[Customer ID]],Hospitalisation_table[[#All],[charges]],"Not Found",0)</f>
        <v>9991.0400000000009</v>
      </c>
      <c r="O144" t="str" cm="1">
        <f t="array" ref="O144">_xlfn.XLOOKUP($A144,Hospitalisation_table[[#All],[Customer ID]],Hospitalisation_table[[#All],[Hospital tier_Updated]],"Not Found",0)</f>
        <v>tier - 2</v>
      </c>
      <c r="P144" t="str" cm="1">
        <f t="array" ref="P144">_xlfn.XLOOKUP($A144,Hospitalisation_table[[#All],[Customer ID]],Hospitalisation_table[[#All],[City tier_updated]],"Not Found",0)</f>
        <v>tier - 3</v>
      </c>
      <c r="Q144" t="str" cm="1">
        <f t="array" ref="Q144">_xlfn.XLOOKUP($A144,Hospitalisation_table[[#All],[Customer ID]],Hospitalisation_table[[#All],[State ID Updated]],"Not Found",0)</f>
        <v>R1012</v>
      </c>
    </row>
    <row r="145" spans="1:17" x14ac:dyDescent="0.3">
      <c r="A145" s="14" t="s">
        <v>1244</v>
      </c>
      <c r="B145" t="str" cm="1">
        <f t="array" ref="B145">_xlfn.XLOOKUP($A145,CustomersName[[#All],[Customer ID]],CustomersName[[#All],[First Name]],"Not Found",0)</f>
        <v>Christopher</v>
      </c>
      <c r="C145" cm="1">
        <f t="array" ref="C145">_xlfn.XLOOKUP($A145,MedExam_Table[[#Headers],[#Data],[Customer ID]],MedExam_Table[[#Headers],[#Data],[BMI]],"Not Found",0)</f>
        <v>32.299999999999997</v>
      </c>
      <c r="D145" cm="1">
        <f t="array" ref="D145">_xlfn.XLOOKUP($A145,MedExam_Table[[#Headers],[#Data],[Customer ID]],MedExam_Table[[#Headers],[#Data],[HBA1C]],"Not Found",0)</f>
        <v>9.59</v>
      </c>
      <c r="E145" t="str" cm="1">
        <f t="array" ref="E145">_xlfn.XLOOKUP($A145,MedExam_Table[[#Headers],[#Data],[Customer ID]],MedExam_Table[[#Headers],[#Data],[Heart Issues Updated]],"Not Found",0)</f>
        <v>No</v>
      </c>
      <c r="F145" t="str" cm="1">
        <f t="array" ref="F145">_xlfn.XLOOKUP($A145,MedExam_Table[[#Headers],[#Data],[Customer ID]],MedExam_Table[[#Headers],[#Data],[Any Transplants Update]],"Not Found",0)</f>
        <v>No</v>
      </c>
      <c r="G145" t="str" cm="1">
        <f t="array" ref="G145">_xlfn.XLOOKUP($A145,MedExam_Table[[#Headers],[#Data],[Customer ID]],MedExam_Table[[#Headers],[#Data],[Cancer history]],"Not Found",0)</f>
        <v>No</v>
      </c>
      <c r="H145" cm="1">
        <f t="array" ref="H145">_xlfn.XLOOKUP($A145,MedExam_Table[[#Headers],[#Data],[Customer ID]],MedExam_Table[[#Headers],[#Data],[NumberOfMajorSurgeries_updated]],"Not Found",0)</f>
        <v>0</v>
      </c>
      <c r="I145" t="str" cm="1">
        <f t="array" ref="I145">_xlfn.XLOOKUP($A145,MedExam_Table[[#Headers],[#Data],[Customer ID]],MedExam_Table[[#Headers],[#Data],[Smoker Updated]],"Not Found",0)</f>
        <v>No</v>
      </c>
      <c r="J145" t="str" cm="1">
        <f t="array" ref="J145">_xlfn.XLOOKUP($A145,MedExam_Table[[#Headers],[#Data],[Customer ID]],MedExam_Table[[#Headers],[#Data],[Weight Status]],"Not Found",0)</f>
        <v>Obesity</v>
      </c>
      <c r="K145" t="str" cm="1">
        <f t="array" ref="K145">_xlfn.XLOOKUP($A145,MedExam_Table[[#Headers],[#Data],[Customer ID]],MedExam_Table[[#Headers],[#Data],[Diabetes Status]],"Not Found",0)</f>
        <v>Diabetes</v>
      </c>
      <c r="L145" cm="1">
        <f t="array" ref="L145">_xlfn.XLOOKUP($A145,Hospitalisation_table[[#All],[Customer ID]],Hospitalisation_table[[#All],[Customer Age]],"Not Found",0)</f>
        <v>51</v>
      </c>
      <c r="M145" t="str" cm="1">
        <f t="array" ref="M145">_xlfn.XLOOKUP($A145,Hospitalisation_table[[#All],[Customer ID]],Hospitalisation_table[[#All],[Date of Birth]],"Not Found",0)</f>
        <v>6-Oct-1971</v>
      </c>
      <c r="N145" s="22" cm="1">
        <f t="array" ref="N145">_xlfn.XLOOKUP($A145,Hospitalisation_table[[#All],[Customer ID]],Hospitalisation_table[[#All],[charges]],"Not Found",0)</f>
        <v>9964.06</v>
      </c>
      <c r="O145" t="str" cm="1">
        <f t="array" ref="O145">_xlfn.XLOOKUP($A145,Hospitalisation_table[[#All],[Customer ID]],Hospitalisation_table[[#All],[Hospital tier_Updated]],"Not Found",0)</f>
        <v>tier - 2</v>
      </c>
      <c r="P145" t="str" cm="1">
        <f t="array" ref="P145">_xlfn.XLOOKUP($A145,Hospitalisation_table[[#All],[Customer ID]],Hospitalisation_table[[#All],[City tier_updated]],"Not Found",0)</f>
        <v>tier - 2</v>
      </c>
      <c r="Q145" t="str" cm="1">
        <f t="array" ref="Q145">_xlfn.XLOOKUP($A145,Hospitalisation_table[[#All],[Customer ID]],Hospitalisation_table[[#All],[State ID Updated]],"Not Found",0)</f>
        <v>R1019</v>
      </c>
    </row>
    <row r="146" spans="1:17" x14ac:dyDescent="0.3">
      <c r="A146" s="13" t="s">
        <v>1243</v>
      </c>
      <c r="B146" t="str" cm="1">
        <f t="array" ref="B146">_xlfn.XLOOKUP($A146,CustomersName[[#All],[Customer ID]],CustomersName[[#All],[First Name]],"Not Found",0)</f>
        <v>Ryan</v>
      </c>
      <c r="C146" cm="1">
        <f t="array" ref="C146">_xlfn.XLOOKUP($A146,MedExam_Table[[#Headers],[#Data],[Customer ID]],MedExam_Table[[#Headers],[#Data],[BMI]],"Not Found",0)</f>
        <v>27.74</v>
      </c>
      <c r="D146" cm="1">
        <f t="array" ref="D146">_xlfn.XLOOKUP($A146,MedExam_Table[[#Headers],[#Data],[Customer ID]],MedExam_Table[[#Headers],[#Data],[HBA1C]],"Not Found",0)</f>
        <v>10.37</v>
      </c>
      <c r="E146" t="str" cm="1">
        <f t="array" ref="E146">_xlfn.XLOOKUP($A146,MedExam_Table[[#Headers],[#Data],[Customer ID]],MedExam_Table[[#Headers],[#Data],[Heart Issues Updated]],"Not Found",0)</f>
        <v>No</v>
      </c>
      <c r="F146" t="str" cm="1">
        <f t="array" ref="F146">_xlfn.XLOOKUP($A146,MedExam_Table[[#Headers],[#Data],[Customer ID]],MedExam_Table[[#Headers],[#Data],[Any Transplants Update]],"Not Found",0)</f>
        <v>No</v>
      </c>
      <c r="G146" t="str" cm="1">
        <f t="array" ref="G146">_xlfn.XLOOKUP($A146,MedExam_Table[[#Headers],[#Data],[Customer ID]],MedExam_Table[[#Headers],[#Data],[Cancer history]],"Not Found",0)</f>
        <v>No</v>
      </c>
      <c r="H146" cm="1">
        <f t="array" ref="H146">_xlfn.XLOOKUP($A146,MedExam_Table[[#Headers],[#Data],[Customer ID]],MedExam_Table[[#Headers],[#Data],[NumberOfMajorSurgeries_updated]],"Not Found",0)</f>
        <v>0</v>
      </c>
      <c r="I146" t="str" cm="1">
        <f t="array" ref="I146">_xlfn.XLOOKUP($A146,MedExam_Table[[#Headers],[#Data],[Customer ID]],MedExam_Table[[#Headers],[#Data],[Smoker Updated]],"Not Found",0)</f>
        <v>No</v>
      </c>
      <c r="J146" t="str" cm="1">
        <f t="array" ref="J146">_xlfn.XLOOKUP($A146,MedExam_Table[[#Headers],[#Data],[Customer ID]],MedExam_Table[[#Headers],[#Data],[Weight Status]],"Not Found",0)</f>
        <v>OverWeight</v>
      </c>
      <c r="K146" t="str" cm="1">
        <f t="array" ref="K146">_xlfn.XLOOKUP($A146,MedExam_Table[[#Headers],[#Data],[Customer ID]],MedExam_Table[[#Headers],[#Data],[Diabetes Status]],"Not Found",0)</f>
        <v>Diabetes</v>
      </c>
      <c r="L146" cm="1">
        <f t="array" ref="L146">_xlfn.XLOOKUP($A146,Hospitalisation_table[[#All],[Customer ID]],Hospitalisation_table[[#All],[Customer Age]],"Not Found",0)</f>
        <v>51</v>
      </c>
      <c r="M146" t="str" cm="1">
        <f t="array" ref="M146">_xlfn.XLOOKUP($A146,Hospitalisation_table[[#All],[Customer ID]],Hospitalisation_table[[#All],[Date of Birth]],"Not Found",0)</f>
        <v>26-Dec-1971</v>
      </c>
      <c r="N146" s="22" cm="1">
        <f t="array" ref="N146">_xlfn.XLOOKUP($A146,Hospitalisation_table[[#All],[Customer ID]],Hospitalisation_table[[#All],[charges]],"Not Found",0)</f>
        <v>9957.7199999999993</v>
      </c>
      <c r="O146" t="str" cm="1">
        <f t="array" ref="O146">_xlfn.XLOOKUP($A146,Hospitalisation_table[[#All],[Customer ID]],Hospitalisation_table[[#All],[Hospital tier_Updated]],"Not Found",0)</f>
        <v>tier - 2</v>
      </c>
      <c r="P146" t="str" cm="1">
        <f t="array" ref="P146">_xlfn.XLOOKUP($A146,Hospitalisation_table[[#All],[Customer ID]],Hospitalisation_table[[#All],[City tier_updated]],"Not Found",0)</f>
        <v>tier - 3</v>
      </c>
      <c r="Q146" t="str" cm="1">
        <f t="array" ref="Q146">_xlfn.XLOOKUP($A146,Hospitalisation_table[[#All],[Customer ID]],Hospitalisation_table[[#All],[State ID Updated]],"Not Found",0)</f>
        <v>R1018</v>
      </c>
    </row>
    <row r="147" spans="1:17" x14ac:dyDescent="0.3">
      <c r="A147" s="14" t="s">
        <v>1242</v>
      </c>
      <c r="B147" t="str" cm="1">
        <f t="array" ref="B147">_xlfn.XLOOKUP($A147,CustomersName[[#All],[Customer ID]],CustomersName[[#All],[First Name]],"Not Found",0)</f>
        <v>Thohas B.</v>
      </c>
      <c r="C147" cm="1">
        <f t="array" ref="C147">_xlfn.XLOOKUP($A147,MedExam_Table[[#Headers],[#Data],[Customer ID]],MedExam_Table[[#Headers],[#Data],[BMI]],"Not Found",0)</f>
        <v>24</v>
      </c>
      <c r="D147" cm="1">
        <f t="array" ref="D147">_xlfn.XLOOKUP($A147,MedExam_Table[[#Headers],[#Data],[Customer ID]],MedExam_Table[[#Headers],[#Data],[HBA1C]],"Not Found",0)</f>
        <v>4.01</v>
      </c>
      <c r="E147" t="str" cm="1">
        <f t="array" ref="E147">_xlfn.XLOOKUP($A147,MedExam_Table[[#Headers],[#Data],[Customer ID]],MedExam_Table[[#Headers],[#Data],[Heart Issues Updated]],"Not Found",0)</f>
        <v>Yes</v>
      </c>
      <c r="F147" t="str" cm="1">
        <f t="array" ref="F147">_xlfn.XLOOKUP($A147,MedExam_Table[[#Headers],[#Data],[Customer ID]],MedExam_Table[[#Headers],[#Data],[Any Transplants Update]],"Not Found",0)</f>
        <v>No</v>
      </c>
      <c r="G147" t="str" cm="1">
        <f t="array" ref="G147">_xlfn.XLOOKUP($A147,MedExam_Table[[#Headers],[#Data],[Customer ID]],MedExam_Table[[#Headers],[#Data],[Cancer history]],"Not Found",0)</f>
        <v>No</v>
      </c>
      <c r="H147" cm="1">
        <f t="array" ref="H147">_xlfn.XLOOKUP($A147,MedExam_Table[[#Headers],[#Data],[Customer ID]],MedExam_Table[[#Headers],[#Data],[NumberOfMajorSurgeries_updated]],"Not Found",0)</f>
        <v>1</v>
      </c>
      <c r="I147" t="str" cm="1">
        <f t="array" ref="I147">_xlfn.XLOOKUP($A147,MedExam_Table[[#Headers],[#Data],[Customer ID]],MedExam_Table[[#Headers],[#Data],[Smoker Updated]],"Not Found",0)</f>
        <v>No</v>
      </c>
      <c r="J147" t="str" cm="1">
        <f t="array" ref="J147">_xlfn.XLOOKUP($A147,MedExam_Table[[#Headers],[#Data],[Customer ID]],MedExam_Table[[#Headers],[#Data],[Weight Status]],"Not Found",0)</f>
        <v>NormalWeight</v>
      </c>
      <c r="K147" t="str" cm="1">
        <f t="array" ref="K147">_xlfn.XLOOKUP($A147,MedExam_Table[[#Headers],[#Data],[Customer ID]],MedExam_Table[[#Headers],[#Data],[Diabetes Status]],"Not Found",0)</f>
        <v>Normal</v>
      </c>
      <c r="L147" cm="1">
        <f t="array" ref="L147">_xlfn.XLOOKUP($A147,Hospitalisation_table[[#All],[Customer ID]],Hospitalisation_table[[#All],[Customer Age]],"Not Found",0)</f>
        <v>58</v>
      </c>
      <c r="M147" t="str" cm="1">
        <f t="array" ref="M147">_xlfn.XLOOKUP($A147,Hospitalisation_table[[#All],[Customer ID]],Hospitalisation_table[[#All],[Date of Birth]],"Not Found",0)</f>
        <v>11-Sep-1964</v>
      </c>
      <c r="N147" s="22" cm="1">
        <f t="array" ref="N147">_xlfn.XLOOKUP($A147,Hospitalisation_table[[#All],[Customer ID]],Hospitalisation_table[[#All],[charges]],"Not Found",0)</f>
        <v>9933.44</v>
      </c>
      <c r="O147" t="str" cm="1">
        <f t="array" ref="O147">_xlfn.XLOOKUP($A147,Hospitalisation_table[[#All],[Customer ID]],Hospitalisation_table[[#All],[Hospital tier_Updated]],"Not Found",0)</f>
        <v>tier - 3</v>
      </c>
      <c r="P147" t="str" cm="1">
        <f t="array" ref="P147">_xlfn.XLOOKUP($A147,Hospitalisation_table[[#All],[Customer ID]],Hospitalisation_table[[#All],[City tier_updated]],"Not Found",0)</f>
        <v>tier - 3</v>
      </c>
      <c r="Q147" t="str" cm="1">
        <f t="array" ref="Q147">_xlfn.XLOOKUP($A147,Hospitalisation_table[[#All],[Customer ID]],Hospitalisation_table[[#All],[State ID Updated]],"Not Found",0)</f>
        <v>R1013</v>
      </c>
    </row>
    <row r="148" spans="1:17" x14ac:dyDescent="0.3">
      <c r="A148" s="13" t="s">
        <v>2260</v>
      </c>
      <c r="B148" t="str" cm="1">
        <f t="array" ref="B148">_xlfn.XLOOKUP($A148,CustomersName[[#All],[Customer ID]],CustomersName[[#All],[First Name]],"Not Found",0)</f>
        <v>Roberta</v>
      </c>
      <c r="C148" cm="1">
        <f t="array" ref="C148">_xlfn.XLOOKUP($A148,MedExam_Table[[#Headers],[#Data],[Customer ID]],MedExam_Table[[#Headers],[#Data],[BMI]],"Not Found",0)</f>
        <v>34.799999999999997</v>
      </c>
      <c r="D148" cm="1">
        <f t="array" ref="D148">_xlfn.XLOOKUP($A148,MedExam_Table[[#Headers],[#Data],[Customer ID]],MedExam_Table[[#Headers],[#Data],[HBA1C]],"Not Found",0)</f>
        <v>4.72</v>
      </c>
      <c r="E148" t="str" cm="1">
        <f t="array" ref="E148">_xlfn.XLOOKUP($A148,MedExam_Table[[#Headers],[#Data],[Customer ID]],MedExam_Table[[#Headers],[#Data],[Heart Issues Updated]],"Not Found",0)</f>
        <v>Yes</v>
      </c>
      <c r="F148" t="str" cm="1">
        <f t="array" ref="F148">_xlfn.XLOOKUP($A148,MedExam_Table[[#Headers],[#Data],[Customer ID]],MedExam_Table[[#Headers],[#Data],[Any Transplants Update]],"Not Found",0)</f>
        <v>No</v>
      </c>
      <c r="G148" t="str" cm="1">
        <f t="array" ref="G148">_xlfn.XLOOKUP($A148,MedExam_Table[[#Headers],[#Data],[Customer ID]],MedExam_Table[[#Headers],[#Data],[Cancer history]],"Not Found",0)</f>
        <v>No</v>
      </c>
      <c r="H148" cm="1">
        <f t="array" ref="H148">_xlfn.XLOOKUP($A148,MedExam_Table[[#Headers],[#Data],[Customer ID]],MedExam_Table[[#Headers],[#Data],[NumberOfMajorSurgeries_updated]],"Not Found",0)</f>
        <v>0</v>
      </c>
      <c r="I148" t="str" cm="1">
        <f t="array" ref="I148">_xlfn.XLOOKUP($A148,MedExam_Table[[#Headers],[#Data],[Customer ID]],MedExam_Table[[#Headers],[#Data],[Smoker Updated]],"Not Found",0)</f>
        <v>Yes</v>
      </c>
      <c r="J148" t="str" cm="1">
        <f t="array" ref="J148">_xlfn.XLOOKUP($A148,MedExam_Table[[#Headers],[#Data],[Customer ID]],MedExam_Table[[#Headers],[#Data],[Weight Status]],"Not Found",0)</f>
        <v>Obesity</v>
      </c>
      <c r="K148" t="str" cm="1">
        <f t="array" ref="K148">_xlfn.XLOOKUP($A148,MedExam_Table[[#Headers],[#Data],[Customer ID]],MedExam_Table[[#Headers],[#Data],[Diabetes Status]],"Not Found",0)</f>
        <v>Normal</v>
      </c>
      <c r="L148" cm="1">
        <f t="array" ref="L148">_xlfn.XLOOKUP($A148,Hospitalisation_table[[#All],[Customer ID]],Hospitalisation_table[[#All],[Customer Age]],"Not Found",0)</f>
        <v>37</v>
      </c>
      <c r="M148" t="str" cm="1">
        <f t="array" ref="M148">_xlfn.XLOOKUP($A148,Hospitalisation_table[[#All],[Customer ID]],Hospitalisation_table[[#All],[Date of Birth]],"Not Found",0)</f>
        <v>17-Jul-1985</v>
      </c>
      <c r="N148" s="22" cm="1">
        <f t="array" ref="N148">_xlfn.XLOOKUP($A148,Hospitalisation_table[[#All],[Customer ID]],Hospitalisation_table[[#All],[charges]],"Not Found",0)</f>
        <v>39836.519999999997</v>
      </c>
      <c r="O148" t="str" cm="1">
        <f t="array" ref="O148">_xlfn.XLOOKUP($A148,Hospitalisation_table[[#All],[Customer ID]],Hospitalisation_table[[#All],[Hospital tier_Updated]],"Not Found",0)</f>
        <v>tier - 2</v>
      </c>
      <c r="P148" t="str" cm="1">
        <f t="array" ref="P148">_xlfn.XLOOKUP($A148,Hospitalisation_table[[#All],[Customer ID]],Hospitalisation_table[[#All],[City tier_updated]],"Not Found",0)</f>
        <v>tier - 1</v>
      </c>
      <c r="Q148" t="str" cm="1">
        <f t="array" ref="Q148">_xlfn.XLOOKUP($A148,Hospitalisation_table[[#All],[Customer ID]],Hospitalisation_table[[#All],[State ID Updated]],"Not Found",0)</f>
        <v>R1011</v>
      </c>
    </row>
    <row r="149" spans="1:17" x14ac:dyDescent="0.3">
      <c r="A149" s="14" t="s">
        <v>1241</v>
      </c>
      <c r="B149" t="str" cm="1">
        <f t="array" ref="B149">_xlfn.XLOOKUP($A149,CustomersName[[#All],[Customer ID]],CustomersName[[#All],[First Name]],"Not Found",0)</f>
        <v>Katie</v>
      </c>
      <c r="C149" cm="1">
        <f t="array" ref="C149">_xlfn.XLOOKUP($A149,MedExam_Table[[#Headers],[#Data],[Customer ID]],MedExam_Table[[#Headers],[#Data],[BMI]],"Not Found",0)</f>
        <v>31.78</v>
      </c>
      <c r="D149" cm="1">
        <f t="array" ref="D149">_xlfn.XLOOKUP($A149,MedExam_Table[[#Headers],[#Data],[Customer ID]],MedExam_Table[[#Headers],[#Data],[HBA1C]],"Not Found",0)</f>
        <v>4.24</v>
      </c>
      <c r="E149" t="str" cm="1">
        <f t="array" ref="E149">_xlfn.XLOOKUP($A149,MedExam_Table[[#Headers],[#Data],[Customer ID]],MedExam_Table[[#Headers],[#Data],[Heart Issues Updated]],"Not Found",0)</f>
        <v>Yes</v>
      </c>
      <c r="F149" t="str" cm="1">
        <f t="array" ref="F149">_xlfn.XLOOKUP($A149,MedExam_Table[[#Headers],[#Data],[Customer ID]],MedExam_Table[[#Headers],[#Data],[Any Transplants Update]],"Not Found",0)</f>
        <v>No</v>
      </c>
      <c r="G149" t="str" cm="1">
        <f t="array" ref="G149">_xlfn.XLOOKUP($A149,MedExam_Table[[#Headers],[#Data],[Customer ID]],MedExam_Table[[#Headers],[#Data],[Cancer history]],"Not Found",0)</f>
        <v>Yes</v>
      </c>
      <c r="H149" cm="1">
        <f t="array" ref="H149">_xlfn.XLOOKUP($A149,MedExam_Table[[#Headers],[#Data],[Customer ID]],MedExam_Table[[#Headers],[#Data],[NumberOfMajorSurgeries_updated]],"Not Found",0)</f>
        <v>1</v>
      </c>
      <c r="I149" t="str" cm="1">
        <f t="array" ref="I149">_xlfn.XLOOKUP($A149,MedExam_Table[[#Headers],[#Data],[Customer ID]],MedExam_Table[[#Headers],[#Data],[Smoker Updated]],"Not Found",0)</f>
        <v>No</v>
      </c>
      <c r="J149" t="str" cm="1">
        <f t="array" ref="J149">_xlfn.XLOOKUP($A149,MedExam_Table[[#Headers],[#Data],[Customer ID]],MedExam_Table[[#Headers],[#Data],[Weight Status]],"Not Found",0)</f>
        <v>Obesity</v>
      </c>
      <c r="K149" t="str" cm="1">
        <f t="array" ref="K149">_xlfn.XLOOKUP($A149,MedExam_Table[[#Headers],[#Data],[Customer ID]],MedExam_Table[[#Headers],[#Data],[Diabetes Status]],"Not Found",0)</f>
        <v>Normal</v>
      </c>
      <c r="L149" cm="1">
        <f t="array" ref="L149">_xlfn.XLOOKUP($A149,Hospitalisation_table[[#All],[Customer ID]],Hospitalisation_table[[#All],[Customer Age]],"Not Found",0)</f>
        <v>39</v>
      </c>
      <c r="M149" t="str" cm="1">
        <f t="array" ref="M149">_xlfn.XLOOKUP($A149,Hospitalisation_table[[#All],[Customer ID]],Hospitalisation_table[[#All],[Date of Birth]],"Not Found",0)</f>
        <v>3-Dec-1983</v>
      </c>
      <c r="N149" s="22" cm="1">
        <f t="array" ref="N149">_xlfn.XLOOKUP($A149,Hospitalisation_table[[#All],[Customer ID]],Hospitalisation_table[[#All],[charges]],"Not Found",0)</f>
        <v>9931.9599999999991</v>
      </c>
      <c r="O149" t="str" cm="1">
        <f t="array" ref="O149">_xlfn.XLOOKUP($A149,Hospitalisation_table[[#All],[Customer ID]],Hospitalisation_table[[#All],[Hospital tier_Updated]],"Not Found",0)</f>
        <v>tier - 2</v>
      </c>
      <c r="P149" t="str" cm="1">
        <f t="array" ref="P149">_xlfn.XLOOKUP($A149,Hospitalisation_table[[#All],[Customer ID]],Hospitalisation_table[[#All],[City tier_updated]],"Not Found",0)</f>
        <v>tier - 2</v>
      </c>
      <c r="Q149" t="str" cm="1">
        <f t="array" ref="Q149">_xlfn.XLOOKUP($A149,Hospitalisation_table[[#All],[Customer ID]],Hospitalisation_table[[#All],[State ID Updated]],"Not Found",0)</f>
        <v>R1012</v>
      </c>
    </row>
    <row r="150" spans="1:17" x14ac:dyDescent="0.3">
      <c r="A150" s="13" t="s">
        <v>1240</v>
      </c>
      <c r="B150" t="str" cm="1">
        <f t="array" ref="B150">_xlfn.XLOOKUP($A150,CustomersName[[#All],[Customer ID]],CustomersName[[#All],[First Name]],"Not Found",0)</f>
        <v>hachelle L</v>
      </c>
      <c r="C150" cm="1">
        <f t="array" ref="C150">_xlfn.XLOOKUP($A150,MedExam_Table[[#Headers],[#Data],[Customer ID]],MedExam_Table[[#Headers],[#Data],[BMI]],"Not Found",0)</f>
        <v>32.25</v>
      </c>
      <c r="D150" cm="1">
        <f t="array" ref="D150">_xlfn.XLOOKUP($A150,MedExam_Table[[#Headers],[#Data],[Customer ID]],MedExam_Table[[#Headers],[#Data],[HBA1C]],"Not Found",0)</f>
        <v>5.36</v>
      </c>
      <c r="E150" t="str" cm="1">
        <f t="array" ref="E150">_xlfn.XLOOKUP($A150,MedExam_Table[[#Headers],[#Data],[Customer ID]],MedExam_Table[[#Headers],[#Data],[Heart Issues Updated]],"Not Found",0)</f>
        <v>Yes</v>
      </c>
      <c r="F150" t="str" cm="1">
        <f t="array" ref="F150">_xlfn.XLOOKUP($A150,MedExam_Table[[#Headers],[#Data],[Customer ID]],MedExam_Table[[#Headers],[#Data],[Any Transplants Update]],"Not Found",0)</f>
        <v>No</v>
      </c>
      <c r="G150" t="str" cm="1">
        <f t="array" ref="G150">_xlfn.XLOOKUP($A150,MedExam_Table[[#Headers],[#Data],[Customer ID]],MedExam_Table[[#Headers],[#Data],[Cancer history]],"Not Found",0)</f>
        <v>No</v>
      </c>
      <c r="H150" cm="1">
        <f t="array" ref="H150">_xlfn.XLOOKUP($A150,MedExam_Table[[#Headers],[#Data],[Customer ID]],MedExam_Table[[#Headers],[#Data],[NumberOfMajorSurgeries_updated]],"Not Found",0)</f>
        <v>0</v>
      </c>
      <c r="I150" t="str" cm="1">
        <f t="array" ref="I150">_xlfn.XLOOKUP($A150,MedExam_Table[[#Headers],[#Data],[Customer ID]],MedExam_Table[[#Headers],[#Data],[Smoker Updated]],"Not Found",0)</f>
        <v>No</v>
      </c>
      <c r="J150" t="str" cm="1">
        <f t="array" ref="J150">_xlfn.XLOOKUP($A150,MedExam_Table[[#Headers],[#Data],[Customer ID]],MedExam_Table[[#Headers],[#Data],[Weight Status]],"Not Found",0)</f>
        <v>Obesity</v>
      </c>
      <c r="K150" t="str" cm="1">
        <f t="array" ref="K150">_xlfn.XLOOKUP($A150,MedExam_Table[[#Headers],[#Data],[Customer ID]],MedExam_Table[[#Headers],[#Data],[Diabetes Status]],"Not Found",0)</f>
        <v>Normal</v>
      </c>
      <c r="L150" cm="1">
        <f t="array" ref="L150">_xlfn.XLOOKUP($A150,Hospitalisation_table[[#All],[Customer ID]],Hospitalisation_table[[#All],[Customer Age]],"Not Found",0)</f>
        <v>37</v>
      </c>
      <c r="M150" t="str" cm="1">
        <f t="array" ref="M150">_xlfn.XLOOKUP($A150,Hospitalisation_table[[#All],[Customer ID]],Hospitalisation_table[[#All],[Date of Birth]],"Not Found",0)</f>
        <v>19-Aug-1985</v>
      </c>
      <c r="N150" s="22" cm="1">
        <f t="array" ref="N150">_xlfn.XLOOKUP($A150,Hospitalisation_table[[#All],[Customer ID]],Hospitalisation_table[[#All],[charges]],"Not Found",0)</f>
        <v>9930.64</v>
      </c>
      <c r="O150" t="str" cm="1">
        <f t="array" ref="O150">_xlfn.XLOOKUP($A150,Hospitalisation_table[[#All],[Customer ID]],Hospitalisation_table[[#All],[Hospital tier_Updated]],"Not Found",0)</f>
        <v>tier - 2</v>
      </c>
      <c r="P150" t="str" cm="1">
        <f t="array" ref="P150">_xlfn.XLOOKUP($A150,Hospitalisation_table[[#All],[Customer ID]],Hospitalisation_table[[#All],[City tier_updated]],"Not Found",0)</f>
        <v>tier - 3</v>
      </c>
      <c r="Q150" t="str" cm="1">
        <f t="array" ref="Q150">_xlfn.XLOOKUP($A150,Hospitalisation_table[[#All],[Customer ID]],Hospitalisation_table[[#All],[State ID Updated]],"Not Found",0)</f>
        <v>R1025</v>
      </c>
    </row>
    <row r="151" spans="1:17" x14ac:dyDescent="0.3">
      <c r="A151" s="14" t="s">
        <v>1239</v>
      </c>
      <c r="B151" t="str" cm="1">
        <f t="array" ref="B151">_xlfn.XLOOKUP($A151,CustomersName[[#All],[Customer ID]],CustomersName[[#All],[First Name]],"Not Found",0)</f>
        <v>Colleen</v>
      </c>
      <c r="C151" cm="1">
        <f t="array" ref="C151">_xlfn.XLOOKUP($A151,MedExam_Table[[#Headers],[#Data],[Customer ID]],MedExam_Table[[#Headers],[#Data],[BMI]],"Not Found",0)</f>
        <v>30.114999999999998</v>
      </c>
      <c r="D151" cm="1">
        <f t="array" ref="D151">_xlfn.XLOOKUP($A151,MedExam_Table[[#Headers],[#Data],[Customer ID]],MedExam_Table[[#Headers],[#Data],[HBA1C]],"Not Found",0)</f>
        <v>4.99</v>
      </c>
      <c r="E151" t="str" cm="1">
        <f t="array" ref="E151">_xlfn.XLOOKUP($A151,MedExam_Table[[#Headers],[#Data],[Customer ID]],MedExam_Table[[#Headers],[#Data],[Heart Issues Updated]],"Not Found",0)</f>
        <v>No</v>
      </c>
      <c r="F151" t="str" cm="1">
        <f t="array" ref="F151">_xlfn.XLOOKUP($A151,MedExam_Table[[#Headers],[#Data],[Customer ID]],MedExam_Table[[#Headers],[#Data],[Any Transplants Update]],"Not Found",0)</f>
        <v>No</v>
      </c>
      <c r="G151" t="str" cm="1">
        <f t="array" ref="G151">_xlfn.XLOOKUP($A151,MedExam_Table[[#Headers],[#Data],[Customer ID]],MedExam_Table[[#Headers],[#Data],[Cancer history]],"Not Found",0)</f>
        <v>No</v>
      </c>
      <c r="H151" cm="1">
        <f t="array" ref="H151">_xlfn.XLOOKUP($A151,MedExam_Table[[#Headers],[#Data],[Customer ID]],MedExam_Table[[#Headers],[#Data],[NumberOfMajorSurgeries_updated]],"Not Found",0)</f>
        <v>2</v>
      </c>
      <c r="I151" t="str" cm="1">
        <f t="array" ref="I151">_xlfn.XLOOKUP($A151,MedExam_Table[[#Headers],[#Data],[Customer ID]],MedExam_Table[[#Headers],[#Data],[Smoker Updated]],"Not Found",0)</f>
        <v>No</v>
      </c>
      <c r="J151" t="str" cm="1">
        <f t="array" ref="J151">_xlfn.XLOOKUP($A151,MedExam_Table[[#Headers],[#Data],[Customer ID]],MedExam_Table[[#Headers],[#Data],[Weight Status]],"Not Found",0)</f>
        <v>Obesity</v>
      </c>
      <c r="K151" t="str" cm="1">
        <f t="array" ref="K151">_xlfn.XLOOKUP($A151,MedExam_Table[[#Headers],[#Data],[Customer ID]],MedExam_Table[[#Headers],[#Data],[Diabetes Status]],"Not Found",0)</f>
        <v>Normal</v>
      </c>
      <c r="L151" cm="1">
        <f t="array" ref="L151">_xlfn.XLOOKUP($A151,Hospitalisation_table[[#All],[Customer ID]],Hospitalisation_table[[#All],[Customer Age]],"Not Found",0)</f>
        <v>50</v>
      </c>
      <c r="M151" t="str" cm="1">
        <f t="array" ref="M151">_xlfn.XLOOKUP($A151,Hospitalisation_table[[#All],[Customer ID]],Hospitalisation_table[[#All],[Date of Birth]],"Not Found",0)</f>
        <v>14-Sep-1972</v>
      </c>
      <c r="N151" s="22" cm="1">
        <f t="array" ref="N151">_xlfn.XLOOKUP($A151,Hospitalisation_table[[#All],[Customer ID]],Hospitalisation_table[[#All],[charges]],"Not Found",0)</f>
        <v>9910.36</v>
      </c>
      <c r="O151" t="str" cm="1">
        <f t="array" ref="O151">_xlfn.XLOOKUP($A151,Hospitalisation_table[[#All],[Customer ID]],Hospitalisation_table[[#All],[Hospital tier_Updated]],"Not Found",0)</f>
        <v>tier - 2</v>
      </c>
      <c r="P151" t="str" cm="1">
        <f t="array" ref="P151">_xlfn.XLOOKUP($A151,Hospitalisation_table[[#All],[Customer ID]],Hospitalisation_table[[#All],[City tier_updated]],"Not Found",0)</f>
        <v>tier - 3</v>
      </c>
      <c r="Q151" t="str" cm="1">
        <f t="array" ref="Q151">_xlfn.XLOOKUP($A151,Hospitalisation_table[[#All],[Customer ID]],Hospitalisation_table[[#All],[State ID Updated]],"Not Found",0)</f>
        <v>R1012</v>
      </c>
    </row>
    <row r="152" spans="1:17" x14ac:dyDescent="0.3">
      <c r="A152" s="13" t="s">
        <v>1238</v>
      </c>
      <c r="B152" t="str" cm="1">
        <f t="array" ref="B152">_xlfn.XLOOKUP($A152,CustomersName[[#All],[Customer ID]],CustomersName[[#All],[First Name]],"Not Found",0)</f>
        <v>Ghegory A</v>
      </c>
      <c r="C152" cm="1">
        <f t="array" ref="C152">_xlfn.XLOOKUP($A152,MedExam_Table[[#Headers],[#Data],[Customer ID]],MedExam_Table[[#Headers],[#Data],[BMI]],"Not Found",0)</f>
        <v>22.41</v>
      </c>
      <c r="D152" cm="1">
        <f t="array" ref="D152">_xlfn.XLOOKUP($A152,MedExam_Table[[#Headers],[#Data],[Customer ID]],MedExam_Table[[#Headers],[#Data],[HBA1C]],"Not Found",0)</f>
        <v>8.68</v>
      </c>
      <c r="E152" t="str" cm="1">
        <f t="array" ref="E152">_xlfn.XLOOKUP($A152,MedExam_Table[[#Headers],[#Data],[Customer ID]],MedExam_Table[[#Headers],[#Data],[Heart Issues Updated]],"Not Found",0)</f>
        <v>No</v>
      </c>
      <c r="F152" t="str" cm="1">
        <f t="array" ref="F152">_xlfn.XLOOKUP($A152,MedExam_Table[[#Headers],[#Data],[Customer ID]],MedExam_Table[[#Headers],[#Data],[Any Transplants Update]],"Not Found",0)</f>
        <v>No</v>
      </c>
      <c r="G152" t="str" cm="1">
        <f t="array" ref="G152">_xlfn.XLOOKUP($A152,MedExam_Table[[#Headers],[#Data],[Customer ID]],MedExam_Table[[#Headers],[#Data],[Cancer history]],"Not Found",0)</f>
        <v>No</v>
      </c>
      <c r="H152" cm="1">
        <f t="array" ref="H152">_xlfn.XLOOKUP($A152,MedExam_Table[[#Headers],[#Data],[Customer ID]],MedExam_Table[[#Headers],[#Data],[NumberOfMajorSurgeries_updated]],"Not Found",0)</f>
        <v>0</v>
      </c>
      <c r="I152" t="str" cm="1">
        <f t="array" ref="I152">_xlfn.XLOOKUP($A152,MedExam_Table[[#Headers],[#Data],[Customer ID]],MedExam_Table[[#Headers],[#Data],[Smoker Updated]],"Not Found",0)</f>
        <v>No</v>
      </c>
      <c r="J152" t="str" cm="1">
        <f t="array" ref="J152">_xlfn.XLOOKUP($A152,MedExam_Table[[#Headers],[#Data],[Customer ID]],MedExam_Table[[#Headers],[#Data],[Weight Status]],"Not Found",0)</f>
        <v>NormalWeight</v>
      </c>
      <c r="K152" t="str" cm="1">
        <f t="array" ref="K152">_xlfn.XLOOKUP($A152,MedExam_Table[[#Headers],[#Data],[Customer ID]],MedExam_Table[[#Headers],[#Data],[Diabetes Status]],"Not Found",0)</f>
        <v>Diabetes</v>
      </c>
      <c r="L152" cm="1">
        <f t="array" ref="L152">_xlfn.XLOOKUP($A152,Hospitalisation_table[[#All],[Customer ID]],Hospitalisation_table[[#All],[Customer Age]],"Not Found",0)</f>
        <v>60</v>
      </c>
      <c r="M152" t="str" cm="1">
        <f t="array" ref="M152">_xlfn.XLOOKUP($A152,Hospitalisation_table[[#All],[Customer ID]],Hospitalisation_table[[#All],[Date of Birth]],"Not Found",0)</f>
        <v>17-Aug-1962</v>
      </c>
      <c r="N152" s="22" cm="1">
        <f t="array" ref="N152">_xlfn.XLOOKUP($A152,Hospitalisation_table[[#All],[Customer ID]],Hospitalisation_table[[#All],[charges]],"Not Found",0)</f>
        <v>9907.83</v>
      </c>
      <c r="O152" t="str" cm="1">
        <f t="array" ref="O152">_xlfn.XLOOKUP($A152,Hospitalisation_table[[#All],[Customer ID]],Hospitalisation_table[[#All],[Hospital tier_Updated]],"Not Found",0)</f>
        <v>tier - 3</v>
      </c>
      <c r="P152" t="str" cm="1">
        <f t="array" ref="P152">_xlfn.XLOOKUP($A152,Hospitalisation_table[[#All],[Customer ID]],Hospitalisation_table[[#All],[City tier_updated]],"Not Found",0)</f>
        <v>tier - 2</v>
      </c>
      <c r="Q152" t="str" cm="1">
        <f t="array" ref="Q152">_xlfn.XLOOKUP($A152,Hospitalisation_table[[#All],[Customer ID]],Hospitalisation_table[[#All],[State ID Updated]],"Not Found",0)</f>
        <v>R1013</v>
      </c>
    </row>
    <row r="153" spans="1:17" x14ac:dyDescent="0.3">
      <c r="A153" s="14" t="s">
        <v>1237</v>
      </c>
      <c r="B153" t="str" cm="1">
        <f t="array" ref="B153">_xlfn.XLOOKUP($A153,CustomersName[[#All],[Customer ID]],CustomersName[[#All],[First Name]],"Not Found",0)</f>
        <v>Lara</v>
      </c>
      <c r="C153" cm="1">
        <f t="array" ref="C153">_xlfn.XLOOKUP($A153,MedExam_Table[[#Headers],[#Data],[Customer ID]],MedExam_Table[[#Headers],[#Data],[BMI]],"Not Found",0)</f>
        <v>45.72</v>
      </c>
      <c r="D153" cm="1">
        <f t="array" ref="D153">_xlfn.XLOOKUP($A153,MedExam_Table[[#Headers],[#Data],[Customer ID]],MedExam_Table[[#Headers],[#Data],[HBA1C]],"Not Found",0)</f>
        <v>4.2300000000000004</v>
      </c>
      <c r="E153" t="str" cm="1">
        <f t="array" ref="E153">_xlfn.XLOOKUP($A153,MedExam_Table[[#Headers],[#Data],[Customer ID]],MedExam_Table[[#Headers],[#Data],[Heart Issues Updated]],"Not Found",0)</f>
        <v>Yes</v>
      </c>
      <c r="F153" t="str" cm="1">
        <f t="array" ref="F153">_xlfn.XLOOKUP($A153,MedExam_Table[[#Headers],[#Data],[Customer ID]],MedExam_Table[[#Headers],[#Data],[Any Transplants Update]],"Not Found",0)</f>
        <v>No</v>
      </c>
      <c r="G153" t="str" cm="1">
        <f t="array" ref="G153">_xlfn.XLOOKUP($A153,MedExam_Table[[#Headers],[#Data],[Customer ID]],MedExam_Table[[#Headers],[#Data],[Cancer history]],"Not Found",0)</f>
        <v>No</v>
      </c>
      <c r="H153" cm="1">
        <f t="array" ref="H153">_xlfn.XLOOKUP($A153,MedExam_Table[[#Headers],[#Data],[Customer ID]],MedExam_Table[[#Headers],[#Data],[NumberOfMajorSurgeries_updated]],"Not Found",0)</f>
        <v>0</v>
      </c>
      <c r="I153" t="str" cm="1">
        <f t="array" ref="I153">_xlfn.XLOOKUP($A153,MedExam_Table[[#Headers],[#Data],[Customer ID]],MedExam_Table[[#Headers],[#Data],[Smoker Updated]],"Not Found",0)</f>
        <v>No</v>
      </c>
      <c r="J153" t="str" cm="1">
        <f t="array" ref="J153">_xlfn.XLOOKUP($A153,MedExam_Table[[#Headers],[#Data],[Customer ID]],MedExam_Table[[#Headers],[#Data],[Weight Status]],"Not Found",0)</f>
        <v>Obesity</v>
      </c>
      <c r="K153" t="str" cm="1">
        <f t="array" ref="K153">_xlfn.XLOOKUP($A153,MedExam_Table[[#Headers],[#Data],[Customer ID]],MedExam_Table[[#Headers],[#Data],[Diabetes Status]],"Not Found",0)</f>
        <v>Normal</v>
      </c>
      <c r="L153" cm="1">
        <f t="array" ref="L153">_xlfn.XLOOKUP($A153,Hospitalisation_table[[#All],[Customer ID]],Hospitalisation_table[[#All],[Customer Age]],"Not Found",0)</f>
        <v>26</v>
      </c>
      <c r="M153" t="str" cm="1">
        <f t="array" ref="M153">_xlfn.XLOOKUP($A153,Hospitalisation_table[[#All],[Customer ID]],Hospitalisation_table[[#All],[Date of Birth]],"Not Found",0)</f>
        <v>8-Jul-1996</v>
      </c>
      <c r="N153" s="22" cm="1">
        <f t="array" ref="N153">_xlfn.XLOOKUP($A153,Hospitalisation_table[[#All],[Customer ID]],Hospitalisation_table[[#All],[charges]],"Not Found",0)</f>
        <v>9894.69</v>
      </c>
      <c r="O153" t="str" cm="1">
        <f t="array" ref="O153">_xlfn.XLOOKUP($A153,Hospitalisation_table[[#All],[Customer ID]],Hospitalisation_table[[#All],[Hospital tier_Updated]],"Not Found",0)</f>
        <v>tier - 2</v>
      </c>
      <c r="P153" t="str" cm="1">
        <f t="array" ref="P153">_xlfn.XLOOKUP($A153,Hospitalisation_table[[#All],[Customer ID]],Hospitalisation_table[[#All],[City tier_updated]],"Not Found",0)</f>
        <v>tier - 3</v>
      </c>
      <c r="Q153" t="str" cm="1">
        <f t="array" ref="Q153">_xlfn.XLOOKUP($A153,Hospitalisation_table[[#All],[Customer ID]],Hospitalisation_table[[#All],[State ID Updated]],"Not Found",0)</f>
        <v>R1012</v>
      </c>
    </row>
    <row r="154" spans="1:17" x14ac:dyDescent="0.3">
      <c r="A154" s="13" t="s">
        <v>1236</v>
      </c>
      <c r="B154" t="str" cm="1">
        <f t="array" ref="B154">_xlfn.XLOOKUP($A154,CustomersName[[#All],[Customer ID]],CustomersName[[#All],[First Name]],"Not Found",0)</f>
        <v>Megan</v>
      </c>
      <c r="C154" cm="1">
        <f t="array" ref="C154">_xlfn.XLOOKUP($A154,MedExam_Table[[#Headers],[#Data],[Customer ID]],MedExam_Table[[#Headers],[#Data],[BMI]],"Not Found",0)</f>
        <v>25</v>
      </c>
      <c r="D154" cm="1">
        <f t="array" ref="D154">_xlfn.XLOOKUP($A154,MedExam_Table[[#Headers],[#Data],[Customer ID]],MedExam_Table[[#Headers],[#Data],[HBA1C]],"Not Found",0)</f>
        <v>5.32</v>
      </c>
      <c r="E154" t="str" cm="1">
        <f t="array" ref="E154">_xlfn.XLOOKUP($A154,MedExam_Table[[#Headers],[#Data],[Customer ID]],MedExam_Table[[#Headers],[#Data],[Heart Issues Updated]],"Not Found",0)</f>
        <v>Yes</v>
      </c>
      <c r="F154" t="str" cm="1">
        <f t="array" ref="F154">_xlfn.XLOOKUP($A154,MedExam_Table[[#Headers],[#Data],[Customer ID]],MedExam_Table[[#Headers],[#Data],[Any Transplants Update]],"Not Found",0)</f>
        <v>No</v>
      </c>
      <c r="G154" t="str" cm="1">
        <f t="array" ref="G154">_xlfn.XLOOKUP($A154,MedExam_Table[[#Headers],[#Data],[Customer ID]],MedExam_Table[[#Headers],[#Data],[Cancer history]],"Not Found",0)</f>
        <v>No</v>
      </c>
      <c r="H154" cm="1">
        <f t="array" ref="H154">_xlfn.XLOOKUP($A154,MedExam_Table[[#Headers],[#Data],[Customer ID]],MedExam_Table[[#Headers],[#Data],[NumberOfMajorSurgeries_updated]],"Not Found",0)</f>
        <v>2</v>
      </c>
      <c r="I154" t="str" cm="1">
        <f t="array" ref="I154">_xlfn.XLOOKUP($A154,MedExam_Table[[#Headers],[#Data],[Customer ID]],MedExam_Table[[#Headers],[#Data],[Smoker Updated]],"Not Found",0)</f>
        <v>No</v>
      </c>
      <c r="J154" t="str" cm="1">
        <f t="array" ref="J154">_xlfn.XLOOKUP($A154,MedExam_Table[[#Headers],[#Data],[Customer ID]],MedExam_Table[[#Headers],[#Data],[Weight Status]],"Not Found",0)</f>
        <v>OverWeight</v>
      </c>
      <c r="K154" t="str" cm="1">
        <f t="array" ref="K154">_xlfn.XLOOKUP($A154,MedExam_Table[[#Headers],[#Data],[Customer ID]],MedExam_Table[[#Headers],[#Data],[Diabetes Status]],"Not Found",0)</f>
        <v>Normal</v>
      </c>
      <c r="L154" cm="1">
        <f t="array" ref="L154">_xlfn.XLOOKUP($A154,Hospitalisation_table[[#All],[Customer ID]],Hospitalisation_table[[#All],[Customer Age]],"Not Found",0)</f>
        <v>56</v>
      </c>
      <c r="M154" t="str" cm="1">
        <f t="array" ref="M154">_xlfn.XLOOKUP($A154,Hospitalisation_table[[#All],[Customer ID]],Hospitalisation_table[[#All],[Date of Birth]],"Not Found",0)</f>
        <v>5-Nov-1966</v>
      </c>
      <c r="N154" s="22" cm="1">
        <f t="array" ref="N154">_xlfn.XLOOKUP($A154,Hospitalisation_table[[#All],[Customer ID]],Hospitalisation_table[[#All],[charges]],"Not Found",0)</f>
        <v>9890.23</v>
      </c>
      <c r="O154" t="str" cm="1">
        <f t="array" ref="O154">_xlfn.XLOOKUP($A154,Hospitalisation_table[[#All],[Customer ID]],Hospitalisation_table[[#All],[Hospital tier_Updated]],"Not Found",0)</f>
        <v>tier - 3</v>
      </c>
      <c r="P154" t="str" cm="1">
        <f t="array" ref="P154">_xlfn.XLOOKUP($A154,Hospitalisation_table[[#All],[Customer ID]],Hospitalisation_table[[#All],[City tier_updated]],"Not Found",0)</f>
        <v>tier - 3</v>
      </c>
      <c r="Q154" t="str" cm="1">
        <f t="array" ref="Q154">_xlfn.XLOOKUP($A154,Hospitalisation_table[[#All],[Customer ID]],Hospitalisation_table[[#All],[State ID Updated]],"Not Found",0)</f>
        <v>R1013</v>
      </c>
    </row>
    <row r="155" spans="1:17" x14ac:dyDescent="0.3">
      <c r="A155" s="14" t="s">
        <v>1235</v>
      </c>
      <c r="B155" t="str" cm="1">
        <f t="array" ref="B155">_xlfn.XLOOKUP($A155,CustomersName[[#All],[Customer ID]],CustomersName[[#All],[First Name]],"Not Found",0)</f>
        <v>Sara</v>
      </c>
      <c r="C155" cm="1">
        <f t="array" ref="C155">_xlfn.XLOOKUP($A155,MedExam_Table[[#Headers],[#Data],[Customer ID]],MedExam_Table[[#Headers],[#Data],[BMI]],"Not Found",0)</f>
        <v>39.5</v>
      </c>
      <c r="D155" cm="1">
        <f t="array" ref="D155">_xlfn.XLOOKUP($A155,MedExam_Table[[#Headers],[#Data],[Customer ID]],MedExam_Table[[#Headers],[#Data],[HBA1C]],"Not Found",0)</f>
        <v>6.66</v>
      </c>
      <c r="E155" t="str" cm="1">
        <f t="array" ref="E155">_xlfn.XLOOKUP($A155,MedExam_Table[[#Headers],[#Data],[Customer ID]],MedExam_Table[[#Headers],[#Data],[Heart Issues Updated]],"Not Found",0)</f>
        <v>No</v>
      </c>
      <c r="F155" t="str" cm="1">
        <f t="array" ref="F155">_xlfn.XLOOKUP($A155,MedExam_Table[[#Headers],[#Data],[Customer ID]],MedExam_Table[[#Headers],[#Data],[Any Transplants Update]],"Not Found",0)</f>
        <v>No</v>
      </c>
      <c r="G155" t="str" cm="1">
        <f t="array" ref="G155">_xlfn.XLOOKUP($A155,MedExam_Table[[#Headers],[#Data],[Customer ID]],MedExam_Table[[#Headers],[#Data],[Cancer history]],"Not Found",0)</f>
        <v>No</v>
      </c>
      <c r="H155" cm="1">
        <f t="array" ref="H155">_xlfn.XLOOKUP($A155,MedExam_Table[[#Headers],[#Data],[Customer ID]],MedExam_Table[[#Headers],[#Data],[NumberOfMajorSurgeries_updated]],"Not Found",0)</f>
        <v>0</v>
      </c>
      <c r="I155" t="str" cm="1">
        <f t="array" ref="I155">_xlfn.XLOOKUP($A155,MedExam_Table[[#Headers],[#Data],[Customer ID]],MedExam_Table[[#Headers],[#Data],[Smoker Updated]],"Not Found",0)</f>
        <v>No</v>
      </c>
      <c r="J155" t="str" cm="1">
        <f t="array" ref="J155">_xlfn.XLOOKUP($A155,MedExam_Table[[#Headers],[#Data],[Customer ID]],MedExam_Table[[#Headers],[#Data],[Weight Status]],"Not Found",0)</f>
        <v>Obesity</v>
      </c>
      <c r="K155" t="str" cm="1">
        <f t="array" ref="K155">_xlfn.XLOOKUP($A155,MedExam_Table[[#Headers],[#Data],[Customer ID]],MedExam_Table[[#Headers],[#Data],[Diabetes Status]],"Not Found",0)</f>
        <v>Diabetes</v>
      </c>
      <c r="L155" cm="1">
        <f t="array" ref="L155">_xlfn.XLOOKUP($A155,Hospitalisation_table[[#All],[Customer ID]],Hospitalisation_table[[#All],[Customer Age]],"Not Found",0)</f>
        <v>51</v>
      </c>
      <c r="M155" t="str" cm="1">
        <f t="array" ref="M155">_xlfn.XLOOKUP($A155,Hospitalisation_table[[#All],[Customer ID]],Hospitalisation_table[[#All],[Date of Birth]],"Not Found",0)</f>
        <v>8-Nov-1971</v>
      </c>
      <c r="N155" s="22" cm="1">
        <f t="array" ref="N155">_xlfn.XLOOKUP($A155,Hospitalisation_table[[#All],[Customer ID]],Hospitalisation_table[[#All],[charges]],"Not Found",0)</f>
        <v>9880.07</v>
      </c>
      <c r="O155" t="str" cm="1">
        <f t="array" ref="O155">_xlfn.XLOOKUP($A155,Hospitalisation_table[[#All],[Customer ID]],Hospitalisation_table[[#All],[Hospital tier_Updated]],"Not Found",0)</f>
        <v>tier - 2</v>
      </c>
      <c r="P155" t="str" cm="1">
        <f t="array" ref="P155">_xlfn.XLOOKUP($A155,Hospitalisation_table[[#All],[Customer ID]],Hospitalisation_table[[#All],[City tier_updated]],"Not Found",0)</f>
        <v>tier - 3</v>
      </c>
      <c r="Q155" t="str" cm="1">
        <f t="array" ref="Q155">_xlfn.XLOOKUP($A155,Hospitalisation_table[[#All],[Customer ID]],Hospitalisation_table[[#All],[State ID Updated]],"Not Found",0)</f>
        <v>R1011</v>
      </c>
    </row>
    <row r="156" spans="1:17" x14ac:dyDescent="0.3">
      <c r="A156" s="13" t="s">
        <v>1234</v>
      </c>
      <c r="B156" t="str" cm="1">
        <f t="array" ref="B156">_xlfn.XLOOKUP($A156,CustomersName[[#All],[Customer ID]],CustomersName[[#All],[First Name]],"Not Found",0)</f>
        <v>Lhcie J.</v>
      </c>
      <c r="C156" cm="1">
        <f t="array" ref="C156">_xlfn.XLOOKUP($A156,MedExam_Table[[#Headers],[#Data],[Customer ID]],MedExam_Table[[#Headers],[#Data],[BMI]],"Not Found",0)</f>
        <v>37.729999999999997</v>
      </c>
      <c r="D156" cm="1">
        <f t="array" ref="D156">_xlfn.XLOOKUP($A156,MedExam_Table[[#Headers],[#Data],[Customer ID]],MedExam_Table[[#Headers],[#Data],[HBA1C]],"Not Found",0)</f>
        <v>7.4</v>
      </c>
      <c r="E156" t="str" cm="1">
        <f t="array" ref="E156">_xlfn.XLOOKUP($A156,MedExam_Table[[#Headers],[#Data],[Customer ID]],MedExam_Table[[#Headers],[#Data],[Heart Issues Updated]],"Not Found",0)</f>
        <v>No</v>
      </c>
      <c r="F156" t="str" cm="1">
        <f t="array" ref="F156">_xlfn.XLOOKUP($A156,MedExam_Table[[#Headers],[#Data],[Customer ID]],MedExam_Table[[#Headers],[#Data],[Any Transplants Update]],"Not Found",0)</f>
        <v>No</v>
      </c>
      <c r="G156" t="str" cm="1">
        <f t="array" ref="G156">_xlfn.XLOOKUP($A156,MedExam_Table[[#Headers],[#Data],[Customer ID]],MedExam_Table[[#Headers],[#Data],[Cancer history]],"Not Found",0)</f>
        <v>No</v>
      </c>
      <c r="H156" cm="1">
        <f t="array" ref="H156">_xlfn.XLOOKUP($A156,MedExam_Table[[#Headers],[#Data],[Customer ID]],MedExam_Table[[#Headers],[#Data],[NumberOfMajorSurgeries_updated]],"Not Found",0)</f>
        <v>0</v>
      </c>
      <c r="I156" t="str" cm="1">
        <f t="array" ref="I156">_xlfn.XLOOKUP($A156,MedExam_Table[[#Headers],[#Data],[Customer ID]],MedExam_Table[[#Headers],[#Data],[Smoker Updated]],"Not Found",0)</f>
        <v>No</v>
      </c>
      <c r="J156" t="str" cm="1">
        <f t="array" ref="J156">_xlfn.XLOOKUP($A156,MedExam_Table[[#Headers],[#Data],[Customer ID]],MedExam_Table[[#Headers],[#Data],[Weight Status]],"Not Found",0)</f>
        <v>Obesity</v>
      </c>
      <c r="K156" t="str" cm="1">
        <f t="array" ref="K156">_xlfn.XLOOKUP($A156,MedExam_Table[[#Headers],[#Data],[Customer ID]],MedExam_Table[[#Headers],[#Data],[Diabetes Status]],"Not Found",0)</f>
        <v>Diabetes</v>
      </c>
      <c r="L156" cm="1">
        <f t="array" ref="L156">_xlfn.XLOOKUP($A156,Hospitalisation_table[[#All],[Customer ID]],Hospitalisation_table[[#All],[Customer Age]],"Not Found",0)</f>
        <v>51</v>
      </c>
      <c r="M156" t="str" cm="1">
        <f t="array" ref="M156">_xlfn.XLOOKUP($A156,Hospitalisation_table[[#All],[Customer ID]],Hospitalisation_table[[#All],[Date of Birth]],"Not Found",0)</f>
        <v>3-Oct-1971</v>
      </c>
      <c r="N156" s="22" cm="1">
        <f t="array" ref="N156">_xlfn.XLOOKUP($A156,Hospitalisation_table[[#All],[Customer ID]],Hospitalisation_table[[#All],[charges]],"Not Found",0)</f>
        <v>9877.61</v>
      </c>
      <c r="O156" t="str" cm="1">
        <f t="array" ref="O156">_xlfn.XLOOKUP($A156,Hospitalisation_table[[#All],[Customer ID]],Hospitalisation_table[[#All],[Hospital tier_Updated]],"Not Found",0)</f>
        <v>tier - 2</v>
      </c>
      <c r="P156" t="str" cm="1">
        <f t="array" ref="P156">_xlfn.XLOOKUP($A156,Hospitalisation_table[[#All],[Customer ID]],Hospitalisation_table[[#All],[City tier_updated]],"Not Found",0)</f>
        <v>tier - 1</v>
      </c>
      <c r="Q156" t="str" cm="1">
        <f t="array" ref="Q156">_xlfn.XLOOKUP($A156,Hospitalisation_table[[#All],[Customer ID]],Hospitalisation_table[[#All],[State ID Updated]],"Not Found",0)</f>
        <v>R1013</v>
      </c>
    </row>
    <row r="157" spans="1:17" x14ac:dyDescent="0.3">
      <c r="A157" s="14" t="s">
        <v>1233</v>
      </c>
      <c r="B157" t="str" cm="1">
        <f t="array" ref="B157">_xlfn.XLOOKUP($A157,CustomersName[[#All],[Customer ID]],CustomersName[[#All],[First Name]],"Not Found",0)</f>
        <v>Elizaheth S.</v>
      </c>
      <c r="C157" cm="1">
        <f t="array" ref="C157">_xlfn.XLOOKUP($A157,MedExam_Table[[#Headers],[#Data],[Customer ID]],MedExam_Table[[#Headers],[#Data],[BMI]],"Not Found",0)</f>
        <v>40.659999999999997</v>
      </c>
      <c r="D157" cm="1">
        <f t="array" ref="D157">_xlfn.XLOOKUP($A157,MedExam_Table[[#Headers],[#Data],[Customer ID]],MedExam_Table[[#Headers],[#Data],[HBA1C]],"Not Found",0)</f>
        <v>10.08</v>
      </c>
      <c r="E157" t="str" cm="1">
        <f t="array" ref="E157">_xlfn.XLOOKUP($A157,MedExam_Table[[#Headers],[#Data],[Customer ID]],MedExam_Table[[#Headers],[#Data],[Heart Issues Updated]],"Not Found",0)</f>
        <v>No</v>
      </c>
      <c r="F157" t="str" cm="1">
        <f t="array" ref="F157">_xlfn.XLOOKUP($A157,MedExam_Table[[#Headers],[#Data],[Customer ID]],MedExam_Table[[#Headers],[#Data],[Any Transplants Update]],"Not Found",0)</f>
        <v>No</v>
      </c>
      <c r="G157" t="str" cm="1">
        <f t="array" ref="G157">_xlfn.XLOOKUP($A157,MedExam_Table[[#Headers],[#Data],[Customer ID]],MedExam_Table[[#Headers],[#Data],[Cancer history]],"Not Found",0)</f>
        <v>No</v>
      </c>
      <c r="H157" cm="1">
        <f t="array" ref="H157">_xlfn.XLOOKUP($A157,MedExam_Table[[#Headers],[#Data],[Customer ID]],MedExam_Table[[#Headers],[#Data],[NumberOfMajorSurgeries_updated]],"Not Found",0)</f>
        <v>0</v>
      </c>
      <c r="I157" t="str" cm="1">
        <f t="array" ref="I157">_xlfn.XLOOKUP($A157,MedExam_Table[[#Headers],[#Data],[Customer ID]],MedExam_Table[[#Headers],[#Data],[Smoker Updated]],"Not Found",0)</f>
        <v>No</v>
      </c>
      <c r="J157" t="str" cm="1">
        <f t="array" ref="J157">_xlfn.XLOOKUP($A157,MedExam_Table[[#Headers],[#Data],[Customer ID]],MedExam_Table[[#Headers],[#Data],[Weight Status]],"Not Found",0)</f>
        <v>Obesity</v>
      </c>
      <c r="K157" t="str" cm="1">
        <f t="array" ref="K157">_xlfn.XLOOKUP($A157,MedExam_Table[[#Headers],[#Data],[Customer ID]],MedExam_Table[[#Headers],[#Data],[Diabetes Status]],"Not Found",0)</f>
        <v>Diabetes</v>
      </c>
      <c r="L157" cm="1">
        <f t="array" ref="L157">_xlfn.XLOOKUP($A157,Hospitalisation_table[[#All],[Customer ID]],Hospitalisation_table[[#All],[Customer Age]],"Not Found",0)</f>
        <v>51</v>
      </c>
      <c r="M157" t="str" cm="1">
        <f t="array" ref="M157">_xlfn.XLOOKUP($A157,Hospitalisation_table[[#All],[Customer ID]],Hospitalisation_table[[#All],[Date of Birth]],"Not Found",0)</f>
        <v>3-Jul-1971</v>
      </c>
      <c r="N157" s="22" cm="1">
        <f t="array" ref="N157">_xlfn.XLOOKUP($A157,Hospitalisation_table[[#All],[Customer ID]],Hospitalisation_table[[#All],[charges]],"Not Found",0)</f>
        <v>9875.68</v>
      </c>
      <c r="O157" t="str" cm="1">
        <f t="array" ref="O157">_xlfn.XLOOKUP($A157,Hospitalisation_table[[#All],[Customer ID]],Hospitalisation_table[[#All],[Hospital tier_Updated]],"Not Found",0)</f>
        <v>tier - 2</v>
      </c>
      <c r="P157" t="str" cm="1">
        <f t="array" ref="P157">_xlfn.XLOOKUP($A157,Hospitalisation_table[[#All],[Customer ID]],Hospitalisation_table[[#All],[City tier_updated]],"Not Found",0)</f>
        <v>tier - 3</v>
      </c>
      <c r="Q157" t="str" cm="1">
        <f t="array" ref="Q157">_xlfn.XLOOKUP($A157,Hospitalisation_table[[#All],[Customer ID]],Hospitalisation_table[[#All],[State ID Updated]],"Not Found",0)</f>
        <v>R1024</v>
      </c>
    </row>
    <row r="158" spans="1:17" x14ac:dyDescent="0.3">
      <c r="A158" s="13" t="s">
        <v>1232</v>
      </c>
      <c r="B158" t="str" cm="1">
        <f t="array" ref="B158">_xlfn.XLOOKUP($A158,CustomersName[[#All],[Customer ID]],CustomersName[[#All],[First Name]],"Not Found",0)</f>
        <v>Cahma S</v>
      </c>
      <c r="C158" cm="1">
        <f t="array" ref="C158">_xlfn.XLOOKUP($A158,MedExam_Table[[#Headers],[#Data],[Customer ID]],MedExam_Table[[#Headers],[#Data],[BMI]],"Not Found",0)</f>
        <v>34.200000000000003</v>
      </c>
      <c r="D158" cm="1">
        <f t="array" ref="D158">_xlfn.XLOOKUP($A158,MedExam_Table[[#Headers],[#Data],[Customer ID]],MedExam_Table[[#Headers],[#Data],[HBA1C]],"Not Found",0)</f>
        <v>8.58</v>
      </c>
      <c r="E158" t="str" cm="1">
        <f t="array" ref="E158">_xlfn.XLOOKUP($A158,MedExam_Table[[#Headers],[#Data],[Customer ID]],MedExam_Table[[#Headers],[#Data],[Heart Issues Updated]],"Not Found",0)</f>
        <v>No</v>
      </c>
      <c r="F158" t="str" cm="1">
        <f t="array" ref="F158">_xlfn.XLOOKUP($A158,MedExam_Table[[#Headers],[#Data],[Customer ID]],MedExam_Table[[#Headers],[#Data],[Any Transplants Update]],"Not Found",0)</f>
        <v>No</v>
      </c>
      <c r="G158" t="str" cm="1">
        <f t="array" ref="G158">_xlfn.XLOOKUP($A158,MedExam_Table[[#Headers],[#Data],[Customer ID]],MedExam_Table[[#Headers],[#Data],[Cancer history]],"Not Found",0)</f>
        <v>No</v>
      </c>
      <c r="H158" cm="1">
        <f t="array" ref="H158">_xlfn.XLOOKUP($A158,MedExam_Table[[#Headers],[#Data],[Customer ID]],MedExam_Table[[#Headers],[#Data],[NumberOfMajorSurgeries_updated]],"Not Found",0)</f>
        <v>0</v>
      </c>
      <c r="I158" t="str" cm="1">
        <f t="array" ref="I158">_xlfn.XLOOKUP($A158,MedExam_Table[[#Headers],[#Data],[Customer ID]],MedExam_Table[[#Headers],[#Data],[Smoker Updated]],"Not Found",0)</f>
        <v>No</v>
      </c>
      <c r="J158" t="str" cm="1">
        <f t="array" ref="J158">_xlfn.XLOOKUP($A158,MedExam_Table[[#Headers],[#Data],[Customer ID]],MedExam_Table[[#Headers],[#Data],[Weight Status]],"Not Found",0)</f>
        <v>Obesity</v>
      </c>
      <c r="K158" t="str" cm="1">
        <f t="array" ref="K158">_xlfn.XLOOKUP($A158,MedExam_Table[[#Headers],[#Data],[Customer ID]],MedExam_Table[[#Headers],[#Data],[Diabetes Status]],"Not Found",0)</f>
        <v>Diabetes</v>
      </c>
      <c r="L158" cm="1">
        <f t="array" ref="L158">_xlfn.XLOOKUP($A158,Hospitalisation_table[[#All],[Customer ID]],Hospitalisation_table[[#All],[Customer Age]],"Not Found",0)</f>
        <v>51</v>
      </c>
      <c r="M158" t="str" cm="1">
        <f t="array" ref="M158">_xlfn.XLOOKUP($A158,Hospitalisation_table[[#All],[Customer ID]],Hospitalisation_table[[#All],[Date of Birth]],"Not Found",0)</f>
        <v>22-Dec-1971</v>
      </c>
      <c r="N158" s="22" cm="1">
        <f t="array" ref="N158">_xlfn.XLOOKUP($A158,Hospitalisation_table[[#All],[Customer ID]],Hospitalisation_table[[#All],[charges]],"Not Found",0)</f>
        <v>9872.7000000000007</v>
      </c>
      <c r="O158" t="str" cm="1">
        <f t="array" ref="O158">_xlfn.XLOOKUP($A158,Hospitalisation_table[[#All],[Customer ID]],Hospitalisation_table[[#All],[Hospital tier_Updated]],"Not Found",0)</f>
        <v>tier - 2</v>
      </c>
      <c r="P158" t="str" cm="1">
        <f t="array" ref="P158">_xlfn.XLOOKUP($A158,Hospitalisation_table[[#All],[Customer ID]],Hospitalisation_table[[#All],[City tier_updated]],"Not Found",0)</f>
        <v>tier - 2</v>
      </c>
      <c r="Q158" t="str" cm="1">
        <f t="array" ref="Q158">_xlfn.XLOOKUP($A158,Hospitalisation_table[[#All],[Customer ID]],Hospitalisation_table[[#All],[State ID Updated]],"Not Found",0)</f>
        <v>R1011</v>
      </c>
    </row>
    <row r="159" spans="1:17" x14ac:dyDescent="0.3">
      <c r="A159" s="14" t="s">
        <v>2259</v>
      </c>
      <c r="B159" t="str" cm="1">
        <f t="array" ref="B159">_xlfn.XLOOKUP($A159,CustomersName[[#All],[Customer ID]],CustomersName[[#All],[First Name]],"Not Found",0)</f>
        <v>Behjamin P.</v>
      </c>
      <c r="C159" cm="1">
        <f t="array" ref="C159">_xlfn.XLOOKUP($A159,MedExam_Table[[#Headers],[#Data],[Customer ID]],MedExam_Table[[#Headers],[#Data],[BMI]],"Not Found",0)</f>
        <v>36.67</v>
      </c>
      <c r="D159" cm="1">
        <f t="array" ref="D159">_xlfn.XLOOKUP($A159,MedExam_Table[[#Headers],[#Data],[Customer ID]],MedExam_Table[[#Headers],[#Data],[HBA1C]],"Not Found",0)</f>
        <v>5.18</v>
      </c>
      <c r="E159" t="str" cm="1">
        <f t="array" ref="E159">_xlfn.XLOOKUP($A159,MedExam_Table[[#Headers],[#Data],[Customer ID]],MedExam_Table[[#Headers],[#Data],[Heart Issues Updated]],"Not Found",0)</f>
        <v>No</v>
      </c>
      <c r="F159" t="str" cm="1">
        <f t="array" ref="F159">_xlfn.XLOOKUP($A159,MedExam_Table[[#Headers],[#Data],[Customer ID]],MedExam_Table[[#Headers],[#Data],[Any Transplants Update]],"Not Found",0)</f>
        <v>No</v>
      </c>
      <c r="G159" t="str" cm="1">
        <f t="array" ref="G159">_xlfn.XLOOKUP($A159,MedExam_Table[[#Headers],[#Data],[Customer ID]],MedExam_Table[[#Headers],[#Data],[Cancer history]],"Not Found",0)</f>
        <v>No</v>
      </c>
      <c r="H159" cm="1">
        <f t="array" ref="H159">_xlfn.XLOOKUP($A159,MedExam_Table[[#Headers],[#Data],[Customer ID]],MedExam_Table[[#Headers],[#Data],[NumberOfMajorSurgeries_updated]],"Not Found",0)</f>
        <v>1</v>
      </c>
      <c r="I159" t="str" cm="1">
        <f t="array" ref="I159">_xlfn.XLOOKUP($A159,MedExam_Table[[#Headers],[#Data],[Customer ID]],MedExam_Table[[#Headers],[#Data],[Smoker Updated]],"Not Found",0)</f>
        <v>Yes</v>
      </c>
      <c r="J159" t="str" cm="1">
        <f t="array" ref="J159">_xlfn.XLOOKUP($A159,MedExam_Table[[#Headers],[#Data],[Customer ID]],MedExam_Table[[#Headers],[#Data],[Weight Status]],"Not Found",0)</f>
        <v>Obesity</v>
      </c>
      <c r="K159" t="str" cm="1">
        <f t="array" ref="K159">_xlfn.XLOOKUP($A159,MedExam_Table[[#Headers],[#Data],[Customer ID]],MedExam_Table[[#Headers],[#Data],[Diabetes Status]],"Not Found",0)</f>
        <v>Normal</v>
      </c>
      <c r="L159" cm="1">
        <f t="array" ref="L159">_xlfn.XLOOKUP($A159,Hospitalisation_table[[#All],[Customer ID]],Hospitalisation_table[[#All],[Customer Age]],"Not Found",0)</f>
        <v>35</v>
      </c>
      <c r="M159" t="str" cm="1">
        <f t="array" ref="M159">_xlfn.XLOOKUP($A159,Hospitalisation_table[[#All],[Customer ID]],Hospitalisation_table[[#All],[Date of Birth]],"Not Found",0)</f>
        <v>24-Jul-1987</v>
      </c>
      <c r="N159" s="22" cm="1">
        <f t="array" ref="N159">_xlfn.XLOOKUP($A159,Hospitalisation_table[[#All],[Customer ID]],Hospitalisation_table[[#All],[charges]],"Not Found",0)</f>
        <v>39774.28</v>
      </c>
      <c r="O159" t="str" cm="1">
        <f t="array" ref="O159">_xlfn.XLOOKUP($A159,Hospitalisation_table[[#All],[Customer ID]],Hospitalisation_table[[#All],[Hospital tier_Updated]],"Not Found",0)</f>
        <v>tier - 1</v>
      </c>
      <c r="P159" t="str" cm="1">
        <f t="array" ref="P159">_xlfn.XLOOKUP($A159,Hospitalisation_table[[#All],[Customer ID]],Hospitalisation_table[[#All],[City tier_updated]],"Not Found",0)</f>
        <v>tier - 1</v>
      </c>
      <c r="Q159" t="str" cm="1">
        <f t="array" ref="Q159">_xlfn.XLOOKUP($A159,Hospitalisation_table[[#All],[Customer ID]],Hospitalisation_table[[#All],[State ID Updated]],"Not Found",0)</f>
        <v>R1014</v>
      </c>
    </row>
    <row r="160" spans="1:17" x14ac:dyDescent="0.3">
      <c r="A160" s="13" t="s">
        <v>1231</v>
      </c>
      <c r="B160" t="str" cm="1">
        <f t="array" ref="B160">_xlfn.XLOOKUP($A160,CustomersName[[#All],[Customer ID]],CustomersName[[#All],[First Name]],"Not Found",0)</f>
        <v>Ryan</v>
      </c>
      <c r="C160" cm="1">
        <f t="array" ref="C160">_xlfn.XLOOKUP($A160,MedExam_Table[[#Headers],[#Data],[Customer ID]],MedExam_Table[[#Headers],[#Data],[BMI]],"Not Found",0)</f>
        <v>46.51</v>
      </c>
      <c r="D160" cm="1">
        <f t="array" ref="D160">_xlfn.XLOOKUP($A160,MedExam_Table[[#Headers],[#Data],[Customer ID]],MedExam_Table[[#Headers],[#Data],[HBA1C]],"Not Found",0)</f>
        <v>5.84</v>
      </c>
      <c r="E160" t="str" cm="1">
        <f t="array" ref="E160">_xlfn.XLOOKUP($A160,MedExam_Table[[#Headers],[#Data],[Customer ID]],MedExam_Table[[#Headers],[#Data],[Heart Issues Updated]],"Not Found",0)</f>
        <v>No</v>
      </c>
      <c r="F160" t="str" cm="1">
        <f t="array" ref="F160">_xlfn.XLOOKUP($A160,MedExam_Table[[#Headers],[#Data],[Customer ID]],MedExam_Table[[#Headers],[#Data],[Any Transplants Update]],"Not Found",0)</f>
        <v>No</v>
      </c>
      <c r="G160" t="str" cm="1">
        <f t="array" ref="G160">_xlfn.XLOOKUP($A160,MedExam_Table[[#Headers],[#Data],[Customer ID]],MedExam_Table[[#Headers],[#Data],[Cancer history]],"Not Found",0)</f>
        <v>No</v>
      </c>
      <c r="H160" cm="1">
        <f t="array" ref="H160">_xlfn.XLOOKUP($A160,MedExam_Table[[#Headers],[#Data],[Customer ID]],MedExam_Table[[#Headers],[#Data],[NumberOfMajorSurgeries_updated]],"Not Found",0)</f>
        <v>1</v>
      </c>
      <c r="I160" t="str" cm="1">
        <f t="array" ref="I160">_xlfn.XLOOKUP($A160,MedExam_Table[[#Headers],[#Data],[Customer ID]],MedExam_Table[[#Headers],[#Data],[Smoker Updated]],"Not Found",0)</f>
        <v>No</v>
      </c>
      <c r="J160" t="str" cm="1">
        <f t="array" ref="J160">_xlfn.XLOOKUP($A160,MedExam_Table[[#Headers],[#Data],[Customer ID]],MedExam_Table[[#Headers],[#Data],[Weight Status]],"Not Found",0)</f>
        <v>Obesity</v>
      </c>
      <c r="K160" t="str" cm="1">
        <f t="array" ref="K160">_xlfn.XLOOKUP($A160,MedExam_Table[[#Headers],[#Data],[Customer ID]],MedExam_Table[[#Headers],[#Data],[Diabetes Status]],"Not Found",0)</f>
        <v>Prediabetes</v>
      </c>
      <c r="L160" cm="1">
        <f t="array" ref="L160">_xlfn.XLOOKUP($A160,Hospitalisation_table[[#All],[Customer ID]],Hospitalisation_table[[#All],[Customer Age]],"Not Found",0)</f>
        <v>24</v>
      </c>
      <c r="M160" t="str" cm="1">
        <f t="array" ref="M160">_xlfn.XLOOKUP($A160,Hospitalisation_table[[#All],[Customer ID]],Hospitalisation_table[[#All],[Date of Birth]],"Not Found",0)</f>
        <v>6-Jul-1998</v>
      </c>
      <c r="N160" s="22" cm="1">
        <f t="array" ref="N160">_xlfn.XLOOKUP($A160,Hospitalisation_table[[#All],[Customer ID]],Hospitalisation_table[[#All],[charges]],"Not Found",0)</f>
        <v>9870.59</v>
      </c>
      <c r="O160" t="str" cm="1">
        <f t="array" ref="O160">_xlfn.XLOOKUP($A160,Hospitalisation_table[[#All],[Customer ID]],Hospitalisation_table[[#All],[Hospital tier_Updated]],"Not Found",0)</f>
        <v>tier - 2</v>
      </c>
      <c r="P160" t="str" cm="1">
        <f t="array" ref="P160">_xlfn.XLOOKUP($A160,Hospitalisation_table[[#All],[Customer ID]],Hospitalisation_table[[#All],[City tier_updated]],"Not Found",0)</f>
        <v>tier - 2</v>
      </c>
      <c r="Q160" t="str" cm="1">
        <f t="array" ref="Q160">_xlfn.XLOOKUP($A160,Hospitalisation_table[[#All],[Customer ID]],Hospitalisation_table[[#All],[State ID Updated]],"Not Found",0)</f>
        <v>R1023</v>
      </c>
    </row>
    <row r="161" spans="1:17" x14ac:dyDescent="0.3">
      <c r="A161" s="14" t="s">
        <v>1230</v>
      </c>
      <c r="B161" t="str" cm="1">
        <f t="array" ref="B161">_xlfn.XLOOKUP($A161,CustomersName[[#All],[Customer ID]],CustomersName[[#All],[First Name]],"Not Found",0)</f>
        <v>Daniel</v>
      </c>
      <c r="C161" cm="1">
        <f t="array" ref="C161">_xlfn.XLOOKUP($A161,MedExam_Table[[#Headers],[#Data],[Customer ID]],MedExam_Table[[#Headers],[#Data],[BMI]],"Not Found",0)</f>
        <v>28.88</v>
      </c>
      <c r="D161" cm="1">
        <f t="array" ref="D161">_xlfn.XLOOKUP($A161,MedExam_Table[[#Headers],[#Data],[Customer ID]],MedExam_Table[[#Headers],[#Data],[HBA1C]],"Not Found",0)</f>
        <v>4.8600000000000003</v>
      </c>
      <c r="E161" t="str" cm="1">
        <f t="array" ref="E161">_xlfn.XLOOKUP($A161,MedExam_Table[[#Headers],[#Data],[Customer ID]],MedExam_Table[[#Headers],[#Data],[Heart Issues Updated]],"Not Found",0)</f>
        <v>Yes</v>
      </c>
      <c r="F161" t="str" cm="1">
        <f t="array" ref="F161">_xlfn.XLOOKUP($A161,MedExam_Table[[#Headers],[#Data],[Customer ID]],MedExam_Table[[#Headers],[#Data],[Any Transplants Update]],"Not Found",0)</f>
        <v>No</v>
      </c>
      <c r="G161" t="str" cm="1">
        <f t="array" ref="G161">_xlfn.XLOOKUP($A161,MedExam_Table[[#Headers],[#Data],[Customer ID]],MedExam_Table[[#Headers],[#Data],[Cancer history]],"Not Found",0)</f>
        <v>Yes</v>
      </c>
      <c r="H161" cm="1">
        <f t="array" ref="H161">_xlfn.XLOOKUP($A161,MedExam_Table[[#Headers],[#Data],[Customer ID]],MedExam_Table[[#Headers],[#Data],[NumberOfMajorSurgeries_updated]],"Not Found",0)</f>
        <v>1</v>
      </c>
      <c r="I161" t="str" cm="1">
        <f t="array" ref="I161">_xlfn.XLOOKUP($A161,MedExam_Table[[#Headers],[#Data],[Customer ID]],MedExam_Table[[#Headers],[#Data],[Smoker Updated]],"Not Found",0)</f>
        <v>No</v>
      </c>
      <c r="J161" t="str" cm="1">
        <f t="array" ref="J161">_xlfn.XLOOKUP($A161,MedExam_Table[[#Headers],[#Data],[Customer ID]],MedExam_Table[[#Headers],[#Data],[Weight Status]],"Not Found",0)</f>
        <v>OverWeight</v>
      </c>
      <c r="K161" t="str" cm="1">
        <f t="array" ref="K161">_xlfn.XLOOKUP($A161,MedExam_Table[[#Headers],[#Data],[Customer ID]],MedExam_Table[[#Headers],[#Data],[Diabetes Status]],"Not Found",0)</f>
        <v>Normal</v>
      </c>
      <c r="L161" cm="1">
        <f t="array" ref="L161">_xlfn.XLOOKUP($A161,Hospitalisation_table[[#All],[Customer ID]],Hospitalisation_table[[#All],[Customer Age]],"Not Found",0)</f>
        <v>53</v>
      </c>
      <c r="M161" t="str" cm="1">
        <f t="array" ref="M161">_xlfn.XLOOKUP($A161,Hospitalisation_table[[#All],[Customer ID]],Hospitalisation_table[[#All],[Date of Birth]],"Not Found",0)</f>
        <v>13-Aug-1969</v>
      </c>
      <c r="N161" s="22" cm="1">
        <f t="array" ref="N161">_xlfn.XLOOKUP($A161,Hospitalisation_table[[#All],[Customer ID]],Hospitalisation_table[[#All],[charges]],"Not Found",0)</f>
        <v>9869.81</v>
      </c>
      <c r="O161" t="str" cm="1">
        <f t="array" ref="O161">_xlfn.XLOOKUP($A161,Hospitalisation_table[[#All],[Customer ID]],Hospitalisation_table[[#All],[Hospital tier_Updated]],"Not Found",0)</f>
        <v>tier - 3</v>
      </c>
      <c r="P161" t="str" cm="1">
        <f t="array" ref="P161">_xlfn.XLOOKUP($A161,Hospitalisation_table[[#All],[Customer ID]],Hospitalisation_table[[#All],[City tier_updated]],"Not Found",0)</f>
        <v>tier - 3</v>
      </c>
      <c r="Q161" t="str" cm="1">
        <f t="array" ref="Q161">_xlfn.XLOOKUP($A161,Hospitalisation_table[[#All],[Customer ID]],Hospitalisation_table[[#All],[State ID Updated]],"Not Found",0)</f>
        <v>R1012</v>
      </c>
    </row>
    <row r="162" spans="1:17" x14ac:dyDescent="0.3">
      <c r="A162" s="13" t="s">
        <v>1229</v>
      </c>
      <c r="B162" t="str" cm="1">
        <f t="array" ref="B162">_xlfn.XLOOKUP($A162,CustomersName[[#All],[Customer ID]],CustomersName[[#All],[First Name]],"Not Found",0)</f>
        <v>Sarah</v>
      </c>
      <c r="C162" cm="1">
        <f t="array" ref="C162">_xlfn.XLOOKUP($A162,MedExam_Table[[#Headers],[#Data],[Customer ID]],MedExam_Table[[#Headers],[#Data],[BMI]],"Not Found",0)</f>
        <v>33.914999999999999</v>
      </c>
      <c r="D162" cm="1">
        <f t="array" ref="D162">_xlfn.XLOOKUP($A162,MedExam_Table[[#Headers],[#Data],[Customer ID]],MedExam_Table[[#Headers],[#Data],[HBA1C]],"Not Found",0)</f>
        <v>11.52</v>
      </c>
      <c r="E162" t="str" cm="1">
        <f t="array" ref="E162">_xlfn.XLOOKUP($A162,MedExam_Table[[#Headers],[#Data],[Customer ID]],MedExam_Table[[#Headers],[#Data],[Heart Issues Updated]],"Not Found",0)</f>
        <v>No</v>
      </c>
      <c r="F162" t="str" cm="1">
        <f t="array" ref="F162">_xlfn.XLOOKUP($A162,MedExam_Table[[#Headers],[#Data],[Customer ID]],MedExam_Table[[#Headers],[#Data],[Any Transplants Update]],"Not Found",0)</f>
        <v>No</v>
      </c>
      <c r="G162" t="str" cm="1">
        <f t="array" ref="G162">_xlfn.XLOOKUP($A162,MedExam_Table[[#Headers],[#Data],[Customer ID]],MedExam_Table[[#Headers],[#Data],[Cancer history]],"Not Found",0)</f>
        <v>No</v>
      </c>
      <c r="H162" cm="1">
        <f t="array" ref="H162">_xlfn.XLOOKUP($A162,MedExam_Table[[#Headers],[#Data],[Customer ID]],MedExam_Table[[#Headers],[#Data],[NumberOfMajorSurgeries_updated]],"Not Found",0)</f>
        <v>0</v>
      </c>
      <c r="I162" t="str" cm="1">
        <f t="array" ref="I162">_xlfn.XLOOKUP($A162,MedExam_Table[[#Headers],[#Data],[Customer ID]],MedExam_Table[[#Headers],[#Data],[Smoker Updated]],"Not Found",0)</f>
        <v>No</v>
      </c>
      <c r="J162" t="str" cm="1">
        <f t="array" ref="J162">_xlfn.XLOOKUP($A162,MedExam_Table[[#Headers],[#Data],[Customer ID]],MedExam_Table[[#Headers],[#Data],[Weight Status]],"Not Found",0)</f>
        <v>Obesity</v>
      </c>
      <c r="K162" t="str" cm="1">
        <f t="array" ref="K162">_xlfn.XLOOKUP($A162,MedExam_Table[[#Headers],[#Data],[Customer ID]],MedExam_Table[[#Headers],[#Data],[Diabetes Status]],"Not Found",0)</f>
        <v>Diabetes</v>
      </c>
      <c r="L162" cm="1">
        <f t="array" ref="L162">_xlfn.XLOOKUP($A162,Hospitalisation_table[[#All],[Customer ID]],Hospitalisation_table[[#All],[Customer Age]],"Not Found",0)</f>
        <v>51</v>
      </c>
      <c r="M162" t="str" cm="1">
        <f t="array" ref="M162">_xlfn.XLOOKUP($A162,Hospitalisation_table[[#All],[Customer ID]],Hospitalisation_table[[#All],[Date of Birth]],"Not Found",0)</f>
        <v>9-Nov-1971</v>
      </c>
      <c r="N162" s="22" cm="1">
        <f t="array" ref="N162">_xlfn.XLOOKUP($A162,Hospitalisation_table[[#All],[Customer ID]],Hospitalisation_table[[#All],[charges]],"Not Found",0)</f>
        <v>9866.2999999999993</v>
      </c>
      <c r="O162" t="str" cm="1">
        <f t="array" ref="O162">_xlfn.XLOOKUP($A162,Hospitalisation_table[[#All],[Customer ID]],Hospitalisation_table[[#All],[Hospital tier_Updated]],"Not Found",0)</f>
        <v>tier - 2</v>
      </c>
      <c r="P162" t="str" cm="1">
        <f t="array" ref="P162">_xlfn.XLOOKUP($A162,Hospitalisation_table[[#All],[Customer ID]],Hospitalisation_table[[#All],[City tier_updated]],"Not Found",0)</f>
        <v>tier - 3</v>
      </c>
      <c r="Q162" t="str" cm="1">
        <f t="array" ref="Q162">_xlfn.XLOOKUP($A162,Hospitalisation_table[[#All],[Customer ID]],Hospitalisation_table[[#All],[State ID Updated]],"Not Found",0)</f>
        <v>R1024</v>
      </c>
    </row>
    <row r="163" spans="1:17" x14ac:dyDescent="0.3">
      <c r="A163" s="14" t="s">
        <v>1228</v>
      </c>
      <c r="B163" t="str" cm="1">
        <f t="array" ref="B163">_xlfn.XLOOKUP($A163,CustomersName[[#All],[Customer ID]],CustomersName[[#All],[First Name]],"Not Found",0)</f>
        <v>Mahthew J</v>
      </c>
      <c r="C163" cm="1">
        <f t="array" ref="C163">_xlfn.XLOOKUP($A163,MedExam_Table[[#Headers],[#Data],[Customer ID]],MedExam_Table[[#Headers],[#Data],[BMI]],"Not Found",0)</f>
        <v>24.32</v>
      </c>
      <c r="D163" cm="1">
        <f t="array" ref="D163">_xlfn.XLOOKUP($A163,MedExam_Table[[#Headers],[#Data],[Customer ID]],MedExam_Table[[#Headers],[#Data],[HBA1C]],"Not Found",0)</f>
        <v>6.15</v>
      </c>
      <c r="E163" t="str" cm="1">
        <f t="array" ref="E163">_xlfn.XLOOKUP($A163,MedExam_Table[[#Headers],[#Data],[Customer ID]],MedExam_Table[[#Headers],[#Data],[Heart Issues Updated]],"Not Found",0)</f>
        <v>Yes</v>
      </c>
      <c r="F163" t="str" cm="1">
        <f t="array" ref="F163">_xlfn.XLOOKUP($A163,MedExam_Table[[#Headers],[#Data],[Customer ID]],MedExam_Table[[#Headers],[#Data],[Any Transplants Update]],"Not Found",0)</f>
        <v>No</v>
      </c>
      <c r="G163" t="str" cm="1">
        <f t="array" ref="G163">_xlfn.XLOOKUP($A163,MedExam_Table[[#Headers],[#Data],[Customer ID]],MedExam_Table[[#Headers],[#Data],[Cancer history]],"Not Found",0)</f>
        <v>Yes</v>
      </c>
      <c r="H163" cm="1">
        <f t="array" ref="H163">_xlfn.XLOOKUP($A163,MedExam_Table[[#Headers],[#Data],[Customer ID]],MedExam_Table[[#Headers],[#Data],[NumberOfMajorSurgeries_updated]],"Not Found",0)</f>
        <v>1</v>
      </c>
      <c r="I163" t="str" cm="1">
        <f t="array" ref="I163">_xlfn.XLOOKUP($A163,MedExam_Table[[#Headers],[#Data],[Customer ID]],MedExam_Table[[#Headers],[#Data],[Smoker Updated]],"Not Found",0)</f>
        <v>No</v>
      </c>
      <c r="J163" t="str" cm="1">
        <f t="array" ref="J163">_xlfn.XLOOKUP($A163,MedExam_Table[[#Headers],[#Data],[Customer ID]],MedExam_Table[[#Headers],[#Data],[Weight Status]],"Not Found",0)</f>
        <v>NormalWeight</v>
      </c>
      <c r="K163" t="str" cm="1">
        <f t="array" ref="K163">_xlfn.XLOOKUP($A163,MedExam_Table[[#Headers],[#Data],[Customer ID]],MedExam_Table[[#Headers],[#Data],[Diabetes Status]],"Not Found",0)</f>
        <v>Prediabetes</v>
      </c>
      <c r="L163" cm="1">
        <f t="array" ref="L163">_xlfn.XLOOKUP($A163,Hospitalisation_table[[#All],[Customer ID]],Hospitalisation_table[[#All],[Customer Age]],"Not Found",0)</f>
        <v>53</v>
      </c>
      <c r="M163" t="str" cm="1">
        <f t="array" ref="M163">_xlfn.XLOOKUP($A163,Hospitalisation_table[[#All],[Customer ID]],Hospitalisation_table[[#All],[Date of Birth]],"Not Found",0)</f>
        <v>20-Oct-1969</v>
      </c>
      <c r="N163" s="22" cm="1">
        <f t="array" ref="N163">_xlfn.XLOOKUP($A163,Hospitalisation_table[[#All],[Customer ID]],Hospitalisation_table[[#All],[charges]],"Not Found",0)</f>
        <v>9863.4699999999993</v>
      </c>
      <c r="O163" t="str" cm="1">
        <f t="array" ref="O163">_xlfn.XLOOKUP($A163,Hospitalisation_table[[#All],[Customer ID]],Hospitalisation_table[[#All],[Hospital tier_Updated]],"Not Found",0)</f>
        <v>tier - 3</v>
      </c>
      <c r="P163" t="str" cm="1">
        <f t="array" ref="P163">_xlfn.XLOOKUP($A163,Hospitalisation_table[[#All],[Customer ID]],Hospitalisation_table[[#All],[City tier_updated]],"Not Found",0)</f>
        <v>tier - 3</v>
      </c>
      <c r="Q163" t="str" cm="1">
        <f t="array" ref="Q163">_xlfn.XLOOKUP($A163,Hospitalisation_table[[#All],[Customer ID]],Hospitalisation_table[[#All],[State ID Updated]],"Not Found",0)</f>
        <v>R1012</v>
      </c>
    </row>
    <row r="164" spans="1:17" x14ac:dyDescent="0.3">
      <c r="A164" s="13" t="s">
        <v>1227</v>
      </c>
      <c r="B164" t="str" cm="1">
        <f t="array" ref="B164">_xlfn.XLOOKUP($A164,CustomersName[[#All],[Customer ID]],CustomersName[[#All],[First Name]],"Not Found",0)</f>
        <v>Francesca</v>
      </c>
      <c r="C164" cm="1">
        <f t="array" ref="C164">_xlfn.XLOOKUP($A164,MedExam_Table[[#Headers],[#Data],[Customer ID]],MedExam_Table[[#Headers],[#Data],[BMI]],"Not Found",0)</f>
        <v>25.8</v>
      </c>
      <c r="D164" cm="1">
        <f t="array" ref="D164">_xlfn.XLOOKUP($A164,MedExam_Table[[#Headers],[#Data],[Customer ID]],MedExam_Table[[#Headers],[#Data],[HBA1C]],"Not Found",0)</f>
        <v>9.94</v>
      </c>
      <c r="E164" t="str" cm="1">
        <f t="array" ref="E164">_xlfn.XLOOKUP($A164,MedExam_Table[[#Headers],[#Data],[Customer ID]],MedExam_Table[[#Headers],[#Data],[Heart Issues Updated]],"Not Found",0)</f>
        <v>No</v>
      </c>
      <c r="F164" t="str" cm="1">
        <f t="array" ref="F164">_xlfn.XLOOKUP($A164,MedExam_Table[[#Headers],[#Data],[Customer ID]],MedExam_Table[[#Headers],[#Data],[Any Transplants Update]],"Not Found",0)</f>
        <v>No</v>
      </c>
      <c r="G164" t="str" cm="1">
        <f t="array" ref="G164">_xlfn.XLOOKUP($A164,MedExam_Table[[#Headers],[#Data],[Customer ID]],MedExam_Table[[#Headers],[#Data],[Cancer history]],"Not Found",0)</f>
        <v>No</v>
      </c>
      <c r="H164" cm="1">
        <f t="array" ref="H164">_xlfn.XLOOKUP($A164,MedExam_Table[[#Headers],[#Data],[Customer ID]],MedExam_Table[[#Headers],[#Data],[NumberOfMajorSurgeries_updated]],"Not Found",0)</f>
        <v>0</v>
      </c>
      <c r="I164" t="str" cm="1">
        <f t="array" ref="I164">_xlfn.XLOOKUP($A164,MedExam_Table[[#Headers],[#Data],[Customer ID]],MedExam_Table[[#Headers],[#Data],[Smoker Updated]],"Not Found",0)</f>
        <v>No</v>
      </c>
      <c r="J164" t="str" cm="1">
        <f t="array" ref="J164">_xlfn.XLOOKUP($A164,MedExam_Table[[#Headers],[#Data],[Customer ID]],MedExam_Table[[#Headers],[#Data],[Weight Status]],"Not Found",0)</f>
        <v>OverWeight</v>
      </c>
      <c r="K164" t="str" cm="1">
        <f t="array" ref="K164">_xlfn.XLOOKUP($A164,MedExam_Table[[#Headers],[#Data],[Customer ID]],MedExam_Table[[#Headers],[#Data],[Diabetes Status]],"Not Found",0)</f>
        <v>Diabetes</v>
      </c>
      <c r="L164" cm="1">
        <f t="array" ref="L164">_xlfn.XLOOKUP($A164,Hospitalisation_table[[#All],[Customer ID]],Hospitalisation_table[[#All],[Customer Age]],"Not Found",0)</f>
        <v>51</v>
      </c>
      <c r="M164" t="str" cm="1">
        <f t="array" ref="M164">_xlfn.XLOOKUP($A164,Hospitalisation_table[[#All],[Customer ID]],Hospitalisation_table[[#All],[Date of Birth]],"Not Found",0)</f>
        <v>17-Jul-1971</v>
      </c>
      <c r="N164" s="22" cm="1">
        <f t="array" ref="N164">_xlfn.XLOOKUP($A164,Hospitalisation_table[[#All],[Customer ID]],Hospitalisation_table[[#All],[charges]],"Not Found",0)</f>
        <v>9861.0300000000007</v>
      </c>
      <c r="O164" t="str" cm="1">
        <f t="array" ref="O164">_xlfn.XLOOKUP($A164,Hospitalisation_table[[#All],[Customer ID]],Hospitalisation_table[[#All],[Hospital tier_Updated]],"Not Found",0)</f>
        <v>tier - 2</v>
      </c>
      <c r="P164" t="str" cm="1">
        <f t="array" ref="P164">_xlfn.XLOOKUP($A164,Hospitalisation_table[[#All],[Customer ID]],Hospitalisation_table[[#All],[City tier_updated]],"Not Found",0)</f>
        <v>tier - 2</v>
      </c>
      <c r="Q164" t="str" cm="1">
        <f t="array" ref="Q164">_xlfn.XLOOKUP($A164,Hospitalisation_table[[#All],[Customer ID]],Hospitalisation_table[[#All],[State ID Updated]],"Not Found",0)</f>
        <v>R1011</v>
      </c>
    </row>
    <row r="165" spans="1:17" x14ac:dyDescent="0.3">
      <c r="A165" s="14" t="s">
        <v>1226</v>
      </c>
      <c r="B165" t="str" cm="1">
        <f t="array" ref="B165">_xlfn.XLOOKUP($A165,CustomersName[[#All],[Customer ID]],CustomersName[[#All],[First Name]],"Not Found",0)</f>
        <v>Nicole</v>
      </c>
      <c r="C165" cm="1">
        <f t="array" ref="C165">_xlfn.XLOOKUP($A165,MedExam_Table[[#Headers],[#Data],[Customer ID]],MedExam_Table[[#Headers],[#Data],[BMI]],"Not Found",0)</f>
        <v>21.56</v>
      </c>
      <c r="D165" cm="1">
        <f t="array" ref="D165">_xlfn.XLOOKUP($A165,MedExam_Table[[#Headers],[#Data],[Customer ID]],MedExam_Table[[#Headers],[#Data],[HBA1C]],"Not Found",0)</f>
        <v>10.56</v>
      </c>
      <c r="E165" t="str" cm="1">
        <f t="array" ref="E165">_xlfn.XLOOKUP($A165,MedExam_Table[[#Headers],[#Data],[Customer ID]],MedExam_Table[[#Headers],[#Data],[Heart Issues Updated]],"Not Found",0)</f>
        <v>No</v>
      </c>
      <c r="F165" t="str" cm="1">
        <f t="array" ref="F165">_xlfn.XLOOKUP($A165,MedExam_Table[[#Headers],[#Data],[Customer ID]],MedExam_Table[[#Headers],[#Data],[Any Transplants Update]],"Not Found",0)</f>
        <v>No</v>
      </c>
      <c r="G165" t="str" cm="1">
        <f t="array" ref="G165">_xlfn.XLOOKUP($A165,MedExam_Table[[#Headers],[#Data],[Customer ID]],MedExam_Table[[#Headers],[#Data],[Cancer history]],"Not Found",0)</f>
        <v>No</v>
      </c>
      <c r="H165" cm="1">
        <f t="array" ref="H165">_xlfn.XLOOKUP($A165,MedExam_Table[[#Headers],[#Data],[Customer ID]],MedExam_Table[[#Headers],[#Data],[NumberOfMajorSurgeries_updated]],"Not Found",0)</f>
        <v>0</v>
      </c>
      <c r="I165" t="str" cm="1">
        <f t="array" ref="I165">_xlfn.XLOOKUP($A165,MedExam_Table[[#Headers],[#Data],[Customer ID]],MedExam_Table[[#Headers],[#Data],[Smoker Updated]],"Not Found",0)</f>
        <v>No</v>
      </c>
      <c r="J165" t="str" cm="1">
        <f t="array" ref="J165">_xlfn.XLOOKUP($A165,MedExam_Table[[#Headers],[#Data],[Customer ID]],MedExam_Table[[#Headers],[#Data],[Weight Status]],"Not Found",0)</f>
        <v>NormalWeight</v>
      </c>
      <c r="K165" t="str" cm="1">
        <f t="array" ref="K165">_xlfn.XLOOKUP($A165,MedExam_Table[[#Headers],[#Data],[Customer ID]],MedExam_Table[[#Headers],[#Data],[Diabetes Status]],"Not Found",0)</f>
        <v>Diabetes</v>
      </c>
      <c r="L165" cm="1">
        <f t="array" ref="L165">_xlfn.XLOOKUP($A165,Hospitalisation_table[[#All],[Customer ID]],Hospitalisation_table[[#All],[Customer Age]],"Not Found",0)</f>
        <v>51</v>
      </c>
      <c r="M165" t="str" cm="1">
        <f t="array" ref="M165">_xlfn.XLOOKUP($A165,Hospitalisation_table[[#All],[Customer ID]],Hospitalisation_table[[#All],[Date of Birth]],"Not Found",0)</f>
        <v>23-Oct-1971</v>
      </c>
      <c r="N165" s="22" cm="1">
        <f t="array" ref="N165">_xlfn.XLOOKUP($A165,Hospitalisation_table[[#All],[Customer ID]],Hospitalisation_table[[#All],[charges]],"Not Found",0)</f>
        <v>9855.1299999999992</v>
      </c>
      <c r="O165" t="str" cm="1">
        <f t="array" ref="O165">_xlfn.XLOOKUP($A165,Hospitalisation_table[[#All],[Customer ID]],Hospitalisation_table[[#All],[Hospital tier_Updated]],"Not Found",0)</f>
        <v>tier - 2</v>
      </c>
      <c r="P165" t="str" cm="1">
        <f t="array" ref="P165">_xlfn.XLOOKUP($A165,Hospitalisation_table[[#All],[Customer ID]],Hospitalisation_table[[#All],[City tier_updated]],"Not Found",0)</f>
        <v>tier - 3</v>
      </c>
      <c r="Q165" t="str" cm="1">
        <f t="array" ref="Q165">_xlfn.XLOOKUP($A165,Hospitalisation_table[[#All],[Customer ID]],Hospitalisation_table[[#All],[State ID Updated]],"Not Found",0)</f>
        <v>R1013</v>
      </c>
    </row>
    <row r="166" spans="1:17" x14ac:dyDescent="0.3">
      <c r="A166" s="13" t="s">
        <v>1225</v>
      </c>
      <c r="B166" t="str" cm="1">
        <f t="array" ref="B166">_xlfn.XLOOKUP($A166,CustomersName[[#All],[Customer ID]],CustomersName[[#All],[First Name]],"Not Found",0)</f>
        <v>Toshiyuki</v>
      </c>
      <c r="C166" cm="1">
        <f t="array" ref="C166">_xlfn.XLOOKUP($A166,MedExam_Table[[#Headers],[#Data],[Customer ID]],MedExam_Table[[#Headers],[#Data],[BMI]],"Not Found",0)</f>
        <v>31.6</v>
      </c>
      <c r="D166" cm="1">
        <f t="array" ref="D166">_xlfn.XLOOKUP($A166,MedExam_Table[[#Headers],[#Data],[Customer ID]],MedExam_Table[[#Headers],[#Data],[HBA1C]],"Not Found",0)</f>
        <v>6.79</v>
      </c>
      <c r="E166" t="str" cm="1">
        <f t="array" ref="E166">_xlfn.XLOOKUP($A166,MedExam_Table[[#Headers],[#Data],[Customer ID]],MedExam_Table[[#Headers],[#Data],[Heart Issues Updated]],"Not Found",0)</f>
        <v>No</v>
      </c>
      <c r="F166" t="str" cm="1">
        <f t="array" ref="F166">_xlfn.XLOOKUP($A166,MedExam_Table[[#Headers],[#Data],[Customer ID]],MedExam_Table[[#Headers],[#Data],[Any Transplants Update]],"Not Found",0)</f>
        <v>No</v>
      </c>
      <c r="G166" t="str" cm="1">
        <f t="array" ref="G166">_xlfn.XLOOKUP($A166,MedExam_Table[[#Headers],[#Data],[Customer ID]],MedExam_Table[[#Headers],[#Data],[Cancer history]],"Not Found",0)</f>
        <v>No</v>
      </c>
      <c r="H166" cm="1">
        <f t="array" ref="H166">_xlfn.XLOOKUP($A166,MedExam_Table[[#Headers],[#Data],[Customer ID]],MedExam_Table[[#Headers],[#Data],[NumberOfMajorSurgeries_updated]],"Not Found",0)</f>
        <v>0</v>
      </c>
      <c r="I166" t="str" cm="1">
        <f t="array" ref="I166">_xlfn.XLOOKUP($A166,MedExam_Table[[#Headers],[#Data],[Customer ID]],MedExam_Table[[#Headers],[#Data],[Smoker Updated]],"Not Found",0)</f>
        <v>No</v>
      </c>
      <c r="J166" t="str" cm="1">
        <f t="array" ref="J166">_xlfn.XLOOKUP($A166,MedExam_Table[[#Headers],[#Data],[Customer ID]],MedExam_Table[[#Headers],[#Data],[Weight Status]],"Not Found",0)</f>
        <v>Obesity</v>
      </c>
      <c r="K166" t="str" cm="1">
        <f t="array" ref="K166">_xlfn.XLOOKUP($A166,MedExam_Table[[#Headers],[#Data],[Customer ID]],MedExam_Table[[#Headers],[#Data],[Diabetes Status]],"Not Found",0)</f>
        <v>Diabetes</v>
      </c>
      <c r="L166" cm="1">
        <f t="array" ref="L166">_xlfn.XLOOKUP($A166,Hospitalisation_table[[#All],[Customer ID]],Hospitalisation_table[[#All],[Customer Age]],"Not Found",0)</f>
        <v>54</v>
      </c>
      <c r="M166" t="str" cm="1">
        <f t="array" ref="M166">_xlfn.XLOOKUP($A166,Hospitalisation_table[[#All],[Customer ID]],Hospitalisation_table[[#All],[Date of Birth]],"Not Found",0)</f>
        <v>4-Nov-1968</v>
      </c>
      <c r="N166" s="22" cm="1">
        <f t="array" ref="N166">_xlfn.XLOOKUP($A166,Hospitalisation_table[[#All],[Customer ID]],Hospitalisation_table[[#All],[charges]],"Not Found",0)</f>
        <v>9850.43</v>
      </c>
      <c r="O166" t="str" cm="1">
        <f t="array" ref="O166">_xlfn.XLOOKUP($A166,Hospitalisation_table[[#All],[Customer ID]],Hospitalisation_table[[#All],[Hospital tier_Updated]],"Not Found",0)</f>
        <v>tier - 3</v>
      </c>
      <c r="P166" t="str" cm="1">
        <f t="array" ref="P166">_xlfn.XLOOKUP($A166,Hospitalisation_table[[#All],[Customer ID]],Hospitalisation_table[[#All],[City tier_updated]],"Not Found",0)</f>
        <v>tier - 3</v>
      </c>
      <c r="Q166" t="str" cm="1">
        <f t="array" ref="Q166">_xlfn.XLOOKUP($A166,Hospitalisation_table[[#All],[Customer ID]],Hospitalisation_table[[#All],[State ID Updated]],"Not Found",0)</f>
        <v>R1011</v>
      </c>
    </row>
    <row r="167" spans="1:17" x14ac:dyDescent="0.3">
      <c r="A167" s="14" t="s">
        <v>1224</v>
      </c>
      <c r="B167" t="str" cm="1">
        <f t="array" ref="B167">_xlfn.XLOOKUP($A167,CustomersName[[#All],[Customer ID]],CustomersName[[#All],[First Name]],"Not Found",0)</f>
        <v>h Tom L.</v>
      </c>
      <c r="C167" cm="1">
        <f t="array" ref="C167">_xlfn.XLOOKUP($A167,MedExam_Table[[#Headers],[#Data],[Customer ID]],MedExam_Table[[#Headers],[#Data],[BMI]],"Not Found",0)</f>
        <v>42.93</v>
      </c>
      <c r="D167" cm="1">
        <f t="array" ref="D167">_xlfn.XLOOKUP($A167,MedExam_Table[[#Headers],[#Data],[Customer ID]],MedExam_Table[[#Headers],[#Data],[HBA1C]],"Not Found",0)</f>
        <v>4.8</v>
      </c>
      <c r="E167" t="str" cm="1">
        <f t="array" ref="E167">_xlfn.XLOOKUP($A167,MedExam_Table[[#Headers],[#Data],[Customer ID]],MedExam_Table[[#Headers],[#Data],[Heart Issues Updated]],"Not Found",0)</f>
        <v>No</v>
      </c>
      <c r="F167" t="str" cm="1">
        <f t="array" ref="F167">_xlfn.XLOOKUP($A167,MedExam_Table[[#Headers],[#Data],[Customer ID]],MedExam_Table[[#Headers],[#Data],[Any Transplants Update]],"Not Found",0)</f>
        <v>No</v>
      </c>
      <c r="G167" t="str" cm="1">
        <f t="array" ref="G167">_xlfn.XLOOKUP($A167,MedExam_Table[[#Headers],[#Data],[Customer ID]],MedExam_Table[[#Headers],[#Data],[Cancer history]],"Not Found",0)</f>
        <v>No</v>
      </c>
      <c r="H167" cm="1">
        <f t="array" ref="H167">_xlfn.XLOOKUP($A167,MedExam_Table[[#Headers],[#Data],[Customer ID]],MedExam_Table[[#Headers],[#Data],[NumberOfMajorSurgeries_updated]],"Not Found",0)</f>
        <v>1</v>
      </c>
      <c r="I167" t="str" cm="1">
        <f t="array" ref="I167">_xlfn.XLOOKUP($A167,MedExam_Table[[#Headers],[#Data],[Customer ID]],MedExam_Table[[#Headers],[#Data],[Smoker Updated]],"Not Found",0)</f>
        <v>No</v>
      </c>
      <c r="J167" t="str" cm="1">
        <f t="array" ref="J167">_xlfn.XLOOKUP($A167,MedExam_Table[[#Headers],[#Data],[Customer ID]],MedExam_Table[[#Headers],[#Data],[Weight Status]],"Not Found",0)</f>
        <v>Obesity</v>
      </c>
      <c r="K167" t="str" cm="1">
        <f t="array" ref="K167">_xlfn.XLOOKUP($A167,MedExam_Table[[#Headers],[#Data],[Customer ID]],MedExam_Table[[#Headers],[#Data],[Diabetes Status]],"Not Found",0)</f>
        <v>Normal</v>
      </c>
      <c r="L167" cm="1">
        <f t="array" ref="L167">_xlfn.XLOOKUP($A167,Hospitalisation_table[[#All],[Customer ID]],Hospitalisation_table[[#All],[Customer Age]],"Not Found",0)</f>
        <v>30</v>
      </c>
      <c r="M167" t="str" cm="1">
        <f t="array" ref="M167">_xlfn.XLOOKUP($A167,Hospitalisation_table[[#All],[Customer ID]],Hospitalisation_table[[#All],[Date of Birth]],"Not Found",0)</f>
        <v>13-Aug-1992</v>
      </c>
      <c r="N167" s="22" cm="1">
        <f t="array" ref="N167">_xlfn.XLOOKUP($A167,Hospitalisation_table[[#All],[Customer ID]],Hospitalisation_table[[#All],[charges]],"Not Found",0)</f>
        <v>9844.4500000000007</v>
      </c>
      <c r="O167" t="str" cm="1">
        <f t="array" ref="O167">_xlfn.XLOOKUP($A167,Hospitalisation_table[[#All],[Customer ID]],Hospitalisation_table[[#All],[Hospital tier_Updated]],"Not Found",0)</f>
        <v>tier - 2</v>
      </c>
      <c r="P167" t="str" cm="1">
        <f t="array" ref="P167">_xlfn.XLOOKUP($A167,Hospitalisation_table[[#All],[Customer ID]],Hospitalisation_table[[#All],[City tier_updated]],"Not Found",0)</f>
        <v>tier - 1</v>
      </c>
      <c r="Q167" t="str" cm="1">
        <f t="array" ref="Q167">_xlfn.XLOOKUP($A167,Hospitalisation_table[[#All],[Customer ID]],Hospitalisation_table[[#All],[State ID Updated]],"Not Found",0)</f>
        <v>R1012</v>
      </c>
    </row>
    <row r="168" spans="1:17" x14ac:dyDescent="0.3">
      <c r="A168" s="13" t="s">
        <v>1223</v>
      </c>
      <c r="B168" t="str" cm="1">
        <f t="array" ref="B168">_xlfn.XLOOKUP($A168,CustomersName[[#All],[Customer ID]],CustomersName[[#All],[First Name]],"Not Found",0)</f>
        <v>Brian</v>
      </c>
      <c r="C168" cm="1">
        <f t="array" ref="C168">_xlfn.XLOOKUP($A168,MedExam_Table[[#Headers],[#Data],[Customer ID]],MedExam_Table[[#Headers],[#Data],[BMI]],"Not Found",0)</f>
        <v>26.72</v>
      </c>
      <c r="D168" cm="1">
        <f t="array" ref="D168">_xlfn.XLOOKUP($A168,MedExam_Table[[#Headers],[#Data],[Customer ID]],MedExam_Table[[#Headers],[#Data],[HBA1C]],"Not Found",0)</f>
        <v>5.75</v>
      </c>
      <c r="E168" t="str" cm="1">
        <f t="array" ref="E168">_xlfn.XLOOKUP($A168,MedExam_Table[[#Headers],[#Data],[Customer ID]],MedExam_Table[[#Headers],[#Data],[Heart Issues Updated]],"Not Found",0)</f>
        <v>No</v>
      </c>
      <c r="F168" t="str" cm="1">
        <f t="array" ref="F168">_xlfn.XLOOKUP($A168,MedExam_Table[[#Headers],[#Data],[Customer ID]],MedExam_Table[[#Headers],[#Data],[Any Transplants Update]],"Not Found",0)</f>
        <v>No</v>
      </c>
      <c r="G168" t="str" cm="1">
        <f t="array" ref="G168">_xlfn.XLOOKUP($A168,MedExam_Table[[#Headers],[#Data],[Customer ID]],MedExam_Table[[#Headers],[#Data],[Cancer history]],"Not Found",0)</f>
        <v>No</v>
      </c>
      <c r="H168" cm="1">
        <f t="array" ref="H168">_xlfn.XLOOKUP($A168,MedExam_Table[[#Headers],[#Data],[Customer ID]],MedExam_Table[[#Headers],[#Data],[NumberOfMajorSurgeries_updated]],"Not Found",0)</f>
        <v>2</v>
      </c>
      <c r="I168" t="str" cm="1">
        <f t="array" ref="I168">_xlfn.XLOOKUP($A168,MedExam_Table[[#Headers],[#Data],[Customer ID]],MedExam_Table[[#Headers],[#Data],[Smoker Updated]],"Not Found",0)</f>
        <v>No</v>
      </c>
      <c r="J168" t="str" cm="1">
        <f t="array" ref="J168">_xlfn.XLOOKUP($A168,MedExam_Table[[#Headers],[#Data],[Customer ID]],MedExam_Table[[#Headers],[#Data],[Weight Status]],"Not Found",0)</f>
        <v>OverWeight</v>
      </c>
      <c r="K168" t="str" cm="1">
        <f t="array" ref="K168">_xlfn.XLOOKUP($A168,MedExam_Table[[#Headers],[#Data],[Customer ID]],MedExam_Table[[#Headers],[#Data],[Diabetes Status]],"Not Found",0)</f>
        <v>Prediabetes</v>
      </c>
      <c r="L168" cm="1">
        <f t="array" ref="L168">_xlfn.XLOOKUP($A168,Hospitalisation_table[[#All],[Customer ID]],Hospitalisation_table[[#All],[Customer Age]],"Not Found",0)</f>
        <v>50</v>
      </c>
      <c r="M168" t="str" cm="1">
        <f t="array" ref="M168">_xlfn.XLOOKUP($A168,Hospitalisation_table[[#All],[Customer ID]],Hospitalisation_table[[#All],[Date of Birth]],"Not Found",0)</f>
        <v>26-Sep-1972</v>
      </c>
      <c r="N168" s="22" cm="1">
        <f t="array" ref="N168">_xlfn.XLOOKUP($A168,Hospitalisation_table[[#All],[Customer ID]],Hospitalisation_table[[#All],[charges]],"Not Found",0)</f>
        <v>9836.2099999999991</v>
      </c>
      <c r="O168" t="str" cm="1">
        <f t="array" ref="O168">_xlfn.XLOOKUP($A168,Hospitalisation_table[[#All],[Customer ID]],Hospitalisation_table[[#All],[Hospital tier_Updated]],"Not Found",0)</f>
        <v>tier - 2</v>
      </c>
      <c r="P168" t="str" cm="1">
        <f t="array" ref="P168">_xlfn.XLOOKUP($A168,Hospitalisation_table[[#All],[Customer ID]],Hospitalisation_table[[#All],[City tier_updated]],"Not Found",0)</f>
        <v>tier - 3</v>
      </c>
      <c r="Q168" t="str" cm="1">
        <f t="array" ref="Q168">_xlfn.XLOOKUP($A168,Hospitalisation_table[[#All],[Customer ID]],Hospitalisation_table[[#All],[State ID Updated]],"Not Found",0)</f>
        <v>R1021</v>
      </c>
    </row>
    <row r="169" spans="1:17" x14ac:dyDescent="0.3">
      <c r="A169" s="14" t="s">
        <v>1222</v>
      </c>
      <c r="B169" t="str" cm="1">
        <f t="array" ref="B169">_xlfn.XLOOKUP($A169,CustomersName[[#All],[Customer ID]],CustomersName[[#All],[First Name]],"Not Found",0)</f>
        <v>Matthew</v>
      </c>
      <c r="C169" cm="1">
        <f t="array" ref="C169">_xlfn.XLOOKUP($A169,MedExam_Table[[#Headers],[#Data],[Customer ID]],MedExam_Table[[#Headers],[#Data],[BMI]],"Not Found",0)</f>
        <v>26.67</v>
      </c>
      <c r="D169" cm="1">
        <f t="array" ref="D169">_xlfn.XLOOKUP($A169,MedExam_Table[[#Headers],[#Data],[Customer ID]],MedExam_Table[[#Headers],[#Data],[HBA1C]],"Not Found",0)</f>
        <v>5.81</v>
      </c>
      <c r="E169" t="str" cm="1">
        <f t="array" ref="E169">_xlfn.XLOOKUP($A169,MedExam_Table[[#Headers],[#Data],[Customer ID]],MedExam_Table[[#Headers],[#Data],[Heart Issues Updated]],"Not Found",0)</f>
        <v>No</v>
      </c>
      <c r="F169" t="str" cm="1">
        <f t="array" ref="F169">_xlfn.XLOOKUP($A169,MedExam_Table[[#Headers],[#Data],[Customer ID]],MedExam_Table[[#Headers],[#Data],[Any Transplants Update]],"Not Found",0)</f>
        <v>No</v>
      </c>
      <c r="G169" t="str" cm="1">
        <f t="array" ref="G169">_xlfn.XLOOKUP($A169,MedExam_Table[[#Headers],[#Data],[Customer ID]],MedExam_Table[[#Headers],[#Data],[Cancer history]],"Not Found",0)</f>
        <v>No</v>
      </c>
      <c r="H169" cm="1">
        <f t="array" ref="H169">_xlfn.XLOOKUP($A169,MedExam_Table[[#Headers],[#Data],[Customer ID]],MedExam_Table[[#Headers],[#Data],[NumberOfMajorSurgeries_updated]],"Not Found",0)</f>
        <v>2</v>
      </c>
      <c r="I169" t="str" cm="1">
        <f t="array" ref="I169">_xlfn.XLOOKUP($A169,MedExam_Table[[#Headers],[#Data],[Customer ID]],MedExam_Table[[#Headers],[#Data],[Smoker Updated]],"Not Found",0)</f>
        <v>No</v>
      </c>
      <c r="J169" t="str" cm="1">
        <f t="array" ref="J169">_xlfn.XLOOKUP($A169,MedExam_Table[[#Headers],[#Data],[Customer ID]],MedExam_Table[[#Headers],[#Data],[Weight Status]],"Not Found",0)</f>
        <v>OverWeight</v>
      </c>
      <c r="K169" t="str" cm="1">
        <f t="array" ref="K169">_xlfn.XLOOKUP($A169,MedExam_Table[[#Headers],[#Data],[Customer ID]],MedExam_Table[[#Headers],[#Data],[Diabetes Status]],"Not Found",0)</f>
        <v>Prediabetes</v>
      </c>
      <c r="L169" cm="1">
        <f t="array" ref="L169">_xlfn.XLOOKUP($A169,Hospitalisation_table[[#All],[Customer ID]],Hospitalisation_table[[#All],[Customer Age]],"Not Found",0)</f>
        <v>50</v>
      </c>
      <c r="M169" t="str" cm="1">
        <f t="array" ref="M169">_xlfn.XLOOKUP($A169,Hospitalisation_table[[#All],[Customer ID]],Hospitalisation_table[[#All],[Date of Birth]],"Not Found",0)</f>
        <v>28-Jun-1972</v>
      </c>
      <c r="N169" s="22" cm="1">
        <f t="array" ref="N169">_xlfn.XLOOKUP($A169,Hospitalisation_table[[#All],[Customer ID]],Hospitalisation_table[[#All],[charges]],"Not Found",0)</f>
        <v>9819.25</v>
      </c>
      <c r="O169" t="str" cm="1">
        <f t="array" ref="O169">_xlfn.XLOOKUP($A169,Hospitalisation_table[[#All],[Customer ID]],Hospitalisation_table[[#All],[Hospital tier_Updated]],"Not Found",0)</f>
        <v>tier - 2</v>
      </c>
      <c r="P169" t="str" cm="1">
        <f t="array" ref="P169">_xlfn.XLOOKUP($A169,Hospitalisation_table[[#All],[Customer ID]],Hospitalisation_table[[#All],[City tier_updated]],"Not Found",0)</f>
        <v>tier - 2</v>
      </c>
      <c r="Q169" t="str" cm="1">
        <f t="array" ref="Q169">_xlfn.XLOOKUP($A169,Hospitalisation_table[[#All],[Customer ID]],Hospitalisation_table[[#All],[State ID Updated]],"Not Found",0)</f>
        <v>R1021</v>
      </c>
    </row>
    <row r="170" spans="1:17" x14ac:dyDescent="0.3">
      <c r="A170" s="13" t="s">
        <v>2258</v>
      </c>
      <c r="B170" t="str" cm="1">
        <f t="array" ref="B170">_xlfn.XLOOKUP($A170,CustomersName[[#All],[Customer ID]],CustomersName[[#All],[First Name]],"Not Found",0)</f>
        <v>Craig</v>
      </c>
      <c r="C170" cm="1">
        <f t="array" ref="C170">_xlfn.XLOOKUP($A170,MedExam_Table[[#Headers],[#Data],[Customer ID]],MedExam_Table[[#Headers],[#Data],[BMI]],"Not Found",0)</f>
        <v>30.9</v>
      </c>
      <c r="D170" cm="1">
        <f t="array" ref="D170">_xlfn.XLOOKUP($A170,MedExam_Table[[#Headers],[#Data],[Customer ID]],MedExam_Table[[#Headers],[#Data],[HBA1C]],"Not Found",0)</f>
        <v>9.4</v>
      </c>
      <c r="E170" t="str" cm="1">
        <f t="array" ref="E170">_xlfn.XLOOKUP($A170,MedExam_Table[[#Headers],[#Data],[Customer ID]],MedExam_Table[[#Headers],[#Data],[Heart Issues Updated]],"Not Found",0)</f>
        <v>No</v>
      </c>
      <c r="F170" t="str" cm="1">
        <f t="array" ref="F170">_xlfn.XLOOKUP($A170,MedExam_Table[[#Headers],[#Data],[Customer ID]],MedExam_Table[[#Headers],[#Data],[Any Transplants Update]],"Not Found",0)</f>
        <v>No</v>
      </c>
      <c r="G170" t="str" cm="1">
        <f t="array" ref="G170">_xlfn.XLOOKUP($A170,MedExam_Table[[#Headers],[#Data],[Customer ID]],MedExam_Table[[#Headers],[#Data],[Cancer history]],"Not Found",0)</f>
        <v>No</v>
      </c>
      <c r="H170" cm="1">
        <f t="array" ref="H170">_xlfn.XLOOKUP($A170,MedExam_Table[[#Headers],[#Data],[Customer ID]],MedExam_Table[[#Headers],[#Data],[NumberOfMajorSurgeries_updated]],"Not Found",0)</f>
        <v>2</v>
      </c>
      <c r="I170" t="str" cm="1">
        <f t="array" ref="I170">_xlfn.XLOOKUP($A170,MedExam_Table[[#Headers],[#Data],[Customer ID]],MedExam_Table[[#Headers],[#Data],[Smoker Updated]],"Not Found",0)</f>
        <v>Yes</v>
      </c>
      <c r="J170" t="str" cm="1">
        <f t="array" ref="J170">_xlfn.XLOOKUP($A170,MedExam_Table[[#Headers],[#Data],[Customer ID]],MedExam_Table[[#Headers],[#Data],[Weight Status]],"Not Found",0)</f>
        <v>Obesity</v>
      </c>
      <c r="K170" t="str" cm="1">
        <f t="array" ref="K170">_xlfn.XLOOKUP($A170,MedExam_Table[[#Headers],[#Data],[Customer ID]],MedExam_Table[[#Headers],[#Data],[Diabetes Status]],"Not Found",0)</f>
        <v>Diabetes</v>
      </c>
      <c r="L170" cm="1">
        <f t="array" ref="L170">_xlfn.XLOOKUP($A170,Hospitalisation_table[[#All],[Customer ID]],Hospitalisation_table[[#All],[Customer Age]],"Not Found",0)</f>
        <v>49</v>
      </c>
      <c r="M170" t="str" cm="1">
        <f t="array" ref="M170">_xlfn.XLOOKUP($A170,Hospitalisation_table[[#All],[Customer ID]],Hospitalisation_table[[#All],[Date of Birth]],"Not Found",0)</f>
        <v>17-Dec-1973</v>
      </c>
      <c r="N170" s="22" cm="1">
        <f t="array" ref="N170">_xlfn.XLOOKUP($A170,Hospitalisation_table[[#All],[Customer ID]],Hospitalisation_table[[#All],[charges]],"Not Found",0)</f>
        <v>39727.61</v>
      </c>
      <c r="O170" t="str" cm="1">
        <f t="array" ref="O170">_xlfn.XLOOKUP($A170,Hospitalisation_table[[#All],[Customer ID]],Hospitalisation_table[[#All],[Hospital tier_Updated]],"Not Found",0)</f>
        <v>tier - 1</v>
      </c>
      <c r="P170" t="str" cm="1">
        <f t="array" ref="P170">_xlfn.XLOOKUP($A170,Hospitalisation_table[[#All],[Customer ID]],Hospitalisation_table[[#All],[City tier_updated]],"Not Found",0)</f>
        <v>tier - 2</v>
      </c>
      <c r="Q170" t="str" cm="1">
        <f t="array" ref="Q170">_xlfn.XLOOKUP($A170,Hospitalisation_table[[#All],[Customer ID]],Hospitalisation_table[[#All],[State ID Updated]],"Not Found",0)</f>
        <v>R1011</v>
      </c>
    </row>
    <row r="171" spans="1:17" x14ac:dyDescent="0.3">
      <c r="A171" s="14" t="s">
        <v>1221</v>
      </c>
      <c r="B171" t="str" cm="1">
        <f t="array" ref="B171">_xlfn.XLOOKUP($A171,CustomersName[[#All],[Customer ID]],CustomersName[[#All],[First Name]],"Not Found",0)</f>
        <v>Julee</v>
      </c>
      <c r="C171" cm="1">
        <f t="array" ref="C171">_xlfn.XLOOKUP($A171,MedExam_Table[[#Headers],[#Data],[Customer ID]],MedExam_Table[[#Headers],[#Data],[BMI]],"Not Found",0)</f>
        <v>42.68</v>
      </c>
      <c r="D171" cm="1">
        <f t="array" ref="D171">_xlfn.XLOOKUP($A171,MedExam_Table[[#Headers],[#Data],[Customer ID]],MedExam_Table[[#Headers],[#Data],[HBA1C]],"Not Found",0)</f>
        <v>9.2799999999999994</v>
      </c>
      <c r="E171" t="str" cm="1">
        <f t="array" ref="E171">_xlfn.XLOOKUP($A171,MedExam_Table[[#Headers],[#Data],[Customer ID]],MedExam_Table[[#Headers],[#Data],[Heart Issues Updated]],"Not Found",0)</f>
        <v>No</v>
      </c>
      <c r="F171" t="str" cm="1">
        <f t="array" ref="F171">_xlfn.XLOOKUP($A171,MedExam_Table[[#Headers],[#Data],[Customer ID]],MedExam_Table[[#Headers],[#Data],[Any Transplants Update]],"Not Found",0)</f>
        <v>No</v>
      </c>
      <c r="G171" t="str" cm="1">
        <f t="array" ref="G171">_xlfn.XLOOKUP($A171,MedExam_Table[[#Headers],[#Data],[Customer ID]],MedExam_Table[[#Headers],[#Data],[Cancer history]],"Not Found",0)</f>
        <v>No</v>
      </c>
      <c r="H171" cm="1">
        <f t="array" ref="H171">_xlfn.XLOOKUP($A171,MedExam_Table[[#Headers],[#Data],[Customer ID]],MedExam_Table[[#Headers],[#Data],[NumberOfMajorSurgeries_updated]],"Not Found",0)</f>
        <v>2</v>
      </c>
      <c r="I171" t="str" cm="1">
        <f t="array" ref="I171">_xlfn.XLOOKUP($A171,MedExam_Table[[#Headers],[#Data],[Customer ID]],MedExam_Table[[#Headers],[#Data],[Smoker Updated]],"Not Found",0)</f>
        <v>No</v>
      </c>
      <c r="J171" t="str" cm="1">
        <f t="array" ref="J171">_xlfn.XLOOKUP($A171,MedExam_Table[[#Headers],[#Data],[Customer ID]],MedExam_Table[[#Headers],[#Data],[Weight Status]],"Not Found",0)</f>
        <v>Obesity</v>
      </c>
      <c r="K171" t="str" cm="1">
        <f t="array" ref="K171">_xlfn.XLOOKUP($A171,MedExam_Table[[#Headers],[#Data],[Customer ID]],MedExam_Table[[#Headers],[#Data],[Diabetes Status]],"Not Found",0)</f>
        <v>Diabetes</v>
      </c>
      <c r="L171" cm="1">
        <f t="array" ref="L171">_xlfn.XLOOKUP($A171,Hospitalisation_table[[#All],[Customer ID]],Hospitalisation_table[[#All],[Customer Age]],"Not Found",0)</f>
        <v>49</v>
      </c>
      <c r="M171" t="str" cm="1">
        <f t="array" ref="M171">_xlfn.XLOOKUP($A171,Hospitalisation_table[[#All],[Customer ID]],Hospitalisation_table[[#All],[Date of Birth]],"Not Found",0)</f>
        <v>17-Sep-1973</v>
      </c>
      <c r="N171" s="22" cm="1">
        <f t="array" ref="N171">_xlfn.XLOOKUP($A171,Hospitalisation_table[[#All],[Customer ID]],Hospitalisation_table[[#All],[charges]],"Not Found",0)</f>
        <v>9800.89</v>
      </c>
      <c r="O171" t="str" cm="1">
        <f t="array" ref="O171">_xlfn.XLOOKUP($A171,Hospitalisation_table[[#All],[Customer ID]],Hospitalisation_table[[#All],[Hospital tier_Updated]],"Not Found",0)</f>
        <v>tier - 2</v>
      </c>
      <c r="P171" t="str" cm="1">
        <f t="array" ref="P171">_xlfn.XLOOKUP($A171,Hospitalisation_table[[#All],[Customer ID]],Hospitalisation_table[[#All],[City tier_updated]],"Not Found",0)</f>
        <v>tier - 1</v>
      </c>
      <c r="Q171" t="str" cm="1">
        <f t="array" ref="Q171">_xlfn.XLOOKUP($A171,Hospitalisation_table[[#All],[Customer ID]],Hospitalisation_table[[#All],[State ID Updated]],"Not Found",0)</f>
        <v>R1013</v>
      </c>
    </row>
    <row r="172" spans="1:17" x14ac:dyDescent="0.3">
      <c r="A172" s="13" t="s">
        <v>1220</v>
      </c>
      <c r="B172" t="str" cm="1">
        <f t="array" ref="B172">_xlfn.XLOOKUP($A172,CustomersName[[#All],[Customer ID]],CustomersName[[#All],[First Name]],"Not Found",0)</f>
        <v>Chrhstopher M.</v>
      </c>
      <c r="C172" cm="1">
        <f t="array" ref="C172">_xlfn.XLOOKUP($A172,MedExam_Table[[#Headers],[#Data],[Customer ID]],MedExam_Table[[#Headers],[#Data],[BMI]],"Not Found",0)</f>
        <v>24.31</v>
      </c>
      <c r="D172" cm="1">
        <f t="array" ref="D172">_xlfn.XLOOKUP($A172,MedExam_Table[[#Headers],[#Data],[Customer ID]],MedExam_Table[[#Headers],[#Data],[HBA1C]],"Not Found",0)</f>
        <v>6.37</v>
      </c>
      <c r="E172" t="str" cm="1">
        <f t="array" ref="E172">_xlfn.XLOOKUP($A172,MedExam_Table[[#Headers],[#Data],[Customer ID]],MedExam_Table[[#Headers],[#Data],[Heart Issues Updated]],"Not Found",0)</f>
        <v>No</v>
      </c>
      <c r="F172" t="str" cm="1">
        <f t="array" ref="F172">_xlfn.XLOOKUP($A172,MedExam_Table[[#Headers],[#Data],[Customer ID]],MedExam_Table[[#Headers],[#Data],[Any Transplants Update]],"Not Found",0)</f>
        <v>No</v>
      </c>
      <c r="G172" t="str" cm="1">
        <f t="array" ref="G172">_xlfn.XLOOKUP($A172,MedExam_Table[[#Headers],[#Data],[Customer ID]],MedExam_Table[[#Headers],[#Data],[Cancer history]],"Not Found",0)</f>
        <v>No</v>
      </c>
      <c r="H172" cm="1">
        <f t="array" ref="H172">_xlfn.XLOOKUP($A172,MedExam_Table[[#Headers],[#Data],[Customer ID]],MedExam_Table[[#Headers],[#Data],[NumberOfMajorSurgeries_updated]],"Not Found",0)</f>
        <v>0</v>
      </c>
      <c r="I172" t="str" cm="1">
        <f t="array" ref="I172">_xlfn.XLOOKUP($A172,MedExam_Table[[#Headers],[#Data],[Customer ID]],MedExam_Table[[#Headers],[#Data],[Smoker Updated]],"Not Found",0)</f>
        <v>No</v>
      </c>
      <c r="J172" t="str" cm="1">
        <f t="array" ref="J172">_xlfn.XLOOKUP($A172,MedExam_Table[[#Headers],[#Data],[Customer ID]],MedExam_Table[[#Headers],[#Data],[Weight Status]],"Not Found",0)</f>
        <v>NormalWeight</v>
      </c>
      <c r="K172" t="str" cm="1">
        <f t="array" ref="K172">_xlfn.XLOOKUP($A172,MedExam_Table[[#Headers],[#Data],[Customer ID]],MedExam_Table[[#Headers],[#Data],[Diabetes Status]],"Not Found",0)</f>
        <v>Prediabetes</v>
      </c>
      <c r="L172" cm="1">
        <f t="array" ref="L172">_xlfn.XLOOKUP($A172,Hospitalisation_table[[#All],[Customer ID]],Hospitalisation_table[[#All],[Customer Age]],"Not Found",0)</f>
        <v>46</v>
      </c>
      <c r="M172" t="str" cm="1">
        <f t="array" ref="M172">_xlfn.XLOOKUP($A172,Hospitalisation_table[[#All],[Customer ID]],Hospitalisation_table[[#All],[Date of Birth]],"Not Found",0)</f>
        <v>7-Jun-1977</v>
      </c>
      <c r="N172" s="22" cm="1">
        <f t="array" ref="N172">_xlfn.XLOOKUP($A172,Hospitalisation_table[[#All],[Customer ID]],Hospitalisation_table[[#All],[charges]],"Not Found",0)</f>
        <v>9788.8700000000008</v>
      </c>
      <c r="O172" t="str" cm="1">
        <f t="array" ref="O172">_xlfn.XLOOKUP($A172,Hospitalisation_table[[#All],[Customer ID]],Hospitalisation_table[[#All],[Hospital tier_Updated]],"Not Found",0)</f>
        <v>tier - 3</v>
      </c>
      <c r="P172" t="str" cm="1">
        <f t="array" ref="P172">_xlfn.XLOOKUP($A172,Hospitalisation_table[[#All],[Customer ID]],Hospitalisation_table[[#All],[City tier_updated]],"Not Found",0)</f>
        <v>tier - 2</v>
      </c>
      <c r="Q172" t="str" cm="1">
        <f t="array" ref="Q172">_xlfn.XLOOKUP($A172,Hospitalisation_table[[#All],[Customer ID]],Hospitalisation_table[[#All],[State ID Updated]],"Not Found",0)</f>
        <v>R1013</v>
      </c>
    </row>
    <row r="173" spans="1:17" x14ac:dyDescent="0.3">
      <c r="A173" s="14" t="s">
        <v>1219</v>
      </c>
      <c r="B173" t="str" cm="1">
        <f t="array" ref="B173">_xlfn.XLOOKUP($A173,CustomersName[[#All],[Customer ID]],CustomersName[[#All],[First Name]],"Not Found",0)</f>
        <v>Ciaran</v>
      </c>
      <c r="C173" cm="1">
        <f t="array" ref="C173">_xlfn.XLOOKUP($A173,MedExam_Table[[#Headers],[#Data],[Customer ID]],MedExam_Table[[#Headers],[#Data],[BMI]],"Not Found",0)</f>
        <v>44.75</v>
      </c>
      <c r="D173" cm="1">
        <f t="array" ref="D173">_xlfn.XLOOKUP($A173,MedExam_Table[[#Headers],[#Data],[Customer ID]],MedExam_Table[[#Headers],[#Data],[HBA1C]],"Not Found",0)</f>
        <v>5.09</v>
      </c>
      <c r="E173" t="str" cm="1">
        <f t="array" ref="E173">_xlfn.XLOOKUP($A173,MedExam_Table[[#Headers],[#Data],[Customer ID]],MedExam_Table[[#Headers],[#Data],[Heart Issues Updated]],"Not Found",0)</f>
        <v>Yes</v>
      </c>
      <c r="F173" t="str" cm="1">
        <f t="array" ref="F173">_xlfn.XLOOKUP($A173,MedExam_Table[[#Headers],[#Data],[Customer ID]],MedExam_Table[[#Headers],[#Data],[Any Transplants Update]],"Not Found",0)</f>
        <v>No</v>
      </c>
      <c r="G173" t="str" cm="1">
        <f t="array" ref="G173">_xlfn.XLOOKUP($A173,MedExam_Table[[#Headers],[#Data],[Customer ID]],MedExam_Table[[#Headers],[#Data],[Cancer history]],"Not Found",0)</f>
        <v>No</v>
      </c>
      <c r="H173" cm="1">
        <f t="array" ref="H173">_xlfn.XLOOKUP($A173,MedExam_Table[[#Headers],[#Data],[Customer ID]],MedExam_Table[[#Headers],[#Data],[NumberOfMajorSurgeries_updated]],"Not Found",0)</f>
        <v>0</v>
      </c>
      <c r="I173" t="str" cm="1">
        <f t="array" ref="I173">_xlfn.XLOOKUP($A173,MedExam_Table[[#Headers],[#Data],[Customer ID]],MedExam_Table[[#Headers],[#Data],[Smoker Updated]],"Not Found",0)</f>
        <v>No</v>
      </c>
      <c r="J173" t="str" cm="1">
        <f t="array" ref="J173">_xlfn.XLOOKUP($A173,MedExam_Table[[#Headers],[#Data],[Customer ID]],MedExam_Table[[#Headers],[#Data],[Weight Status]],"Not Found",0)</f>
        <v>Obesity</v>
      </c>
      <c r="K173" t="str" cm="1">
        <f t="array" ref="K173">_xlfn.XLOOKUP($A173,MedExam_Table[[#Headers],[#Data],[Customer ID]],MedExam_Table[[#Headers],[#Data],[Diabetes Status]],"Not Found",0)</f>
        <v>Normal</v>
      </c>
      <c r="L173" cm="1">
        <f t="array" ref="L173">_xlfn.XLOOKUP($A173,Hospitalisation_table[[#All],[Customer ID]],Hospitalisation_table[[#All],[Customer Age]],"Not Found",0)</f>
        <v>26</v>
      </c>
      <c r="M173" t="str" cm="1">
        <f t="array" ref="M173">_xlfn.XLOOKUP($A173,Hospitalisation_table[[#All],[Customer ID]],Hospitalisation_table[[#All],[Date of Birth]],"Not Found",0)</f>
        <v>8-Aug-1996</v>
      </c>
      <c r="N173" s="22" cm="1">
        <f t="array" ref="N173">_xlfn.XLOOKUP($A173,Hospitalisation_table[[#All],[Customer ID]],Hospitalisation_table[[#All],[charges]],"Not Found",0)</f>
        <v>9787.32</v>
      </c>
      <c r="O173" t="str" cm="1">
        <f t="array" ref="O173">_xlfn.XLOOKUP($A173,Hospitalisation_table[[#All],[Customer ID]],Hospitalisation_table[[#All],[Hospital tier_Updated]],"Not Found",0)</f>
        <v>tier - 2</v>
      </c>
      <c r="P173" t="str" cm="1">
        <f t="array" ref="P173">_xlfn.XLOOKUP($A173,Hospitalisation_table[[#All],[Customer ID]],Hospitalisation_table[[#All],[City tier_updated]],"Not Found",0)</f>
        <v>tier - 3</v>
      </c>
      <c r="Q173" t="str" cm="1">
        <f t="array" ref="Q173">_xlfn.XLOOKUP($A173,Hospitalisation_table[[#All],[Customer ID]],Hospitalisation_table[[#All],[State ID Updated]],"Not Found",0)</f>
        <v>R1023</v>
      </c>
    </row>
    <row r="174" spans="1:17" x14ac:dyDescent="0.3">
      <c r="A174" s="13" t="s">
        <v>1218</v>
      </c>
      <c r="B174" t="str" cm="1">
        <f t="array" ref="B174">_xlfn.XLOOKUP($A174,CustomersName[[#All],[Customer ID]],CustomersName[[#All],[First Name]],"Not Found",0)</f>
        <v>Kara</v>
      </c>
      <c r="C174" cm="1">
        <f t="array" ref="C174">_xlfn.XLOOKUP($A174,MedExam_Table[[#Headers],[#Data],[Customer ID]],MedExam_Table[[#Headers],[#Data],[BMI]],"Not Found",0)</f>
        <v>30.78</v>
      </c>
      <c r="D174" cm="1">
        <f t="array" ref="D174">_xlfn.XLOOKUP($A174,MedExam_Table[[#Headers],[#Data],[Customer ID]],MedExam_Table[[#Headers],[#Data],[HBA1C]],"Not Found",0)</f>
        <v>7.94</v>
      </c>
      <c r="E174" t="str" cm="1">
        <f t="array" ref="E174">_xlfn.XLOOKUP($A174,MedExam_Table[[#Headers],[#Data],[Customer ID]],MedExam_Table[[#Headers],[#Data],[Heart Issues Updated]],"Not Found",0)</f>
        <v>No</v>
      </c>
      <c r="F174" t="str" cm="1">
        <f t="array" ref="F174">_xlfn.XLOOKUP($A174,MedExam_Table[[#Headers],[#Data],[Customer ID]],MedExam_Table[[#Headers],[#Data],[Any Transplants Update]],"Not Found",0)</f>
        <v>No</v>
      </c>
      <c r="G174" t="str" cm="1">
        <f t="array" ref="G174">_xlfn.XLOOKUP($A174,MedExam_Table[[#Headers],[#Data],[Customer ID]],MedExam_Table[[#Headers],[#Data],[Cancer history]],"Not Found",0)</f>
        <v>No</v>
      </c>
      <c r="H174" cm="1">
        <f t="array" ref="H174">_xlfn.XLOOKUP($A174,MedExam_Table[[#Headers],[#Data],[Customer ID]],MedExam_Table[[#Headers],[#Data],[NumberOfMajorSurgeries_updated]],"Not Found",0)</f>
        <v>2</v>
      </c>
      <c r="I174" t="str" cm="1">
        <f t="array" ref="I174">_xlfn.XLOOKUP($A174,MedExam_Table[[#Headers],[#Data],[Customer ID]],MedExam_Table[[#Headers],[#Data],[Smoker Updated]],"Not Found",0)</f>
        <v>No</v>
      </c>
      <c r="J174" t="str" cm="1">
        <f t="array" ref="J174">_xlfn.XLOOKUP($A174,MedExam_Table[[#Headers],[#Data],[Customer ID]],MedExam_Table[[#Headers],[#Data],[Weight Status]],"Not Found",0)</f>
        <v>Obesity</v>
      </c>
      <c r="K174" t="str" cm="1">
        <f t="array" ref="K174">_xlfn.XLOOKUP($A174,MedExam_Table[[#Headers],[#Data],[Customer ID]],MedExam_Table[[#Headers],[#Data],[Diabetes Status]],"Not Found",0)</f>
        <v>Diabetes</v>
      </c>
      <c r="L174" cm="1">
        <f t="array" ref="L174">_xlfn.XLOOKUP($A174,Hospitalisation_table[[#All],[Customer ID]],Hospitalisation_table[[#All],[Customer Age]],"Not Found",0)</f>
        <v>49</v>
      </c>
      <c r="M174" t="str" cm="1">
        <f t="array" ref="M174">_xlfn.XLOOKUP($A174,Hospitalisation_table[[#All],[Customer ID]],Hospitalisation_table[[#All],[Date of Birth]],"Not Found",0)</f>
        <v>7-Jul-1973</v>
      </c>
      <c r="N174" s="22" cm="1">
        <f t="array" ref="N174">_xlfn.XLOOKUP($A174,Hospitalisation_table[[#All],[Customer ID]],Hospitalisation_table[[#All],[charges]],"Not Found",0)</f>
        <v>9778.35</v>
      </c>
      <c r="O174" t="str" cm="1">
        <f t="array" ref="O174">_xlfn.XLOOKUP($A174,Hospitalisation_table[[#All],[Customer ID]],Hospitalisation_table[[#All],[Hospital tier_Updated]],"Not Found",0)</f>
        <v>tier - 2</v>
      </c>
      <c r="P174" t="str" cm="1">
        <f t="array" ref="P174">_xlfn.XLOOKUP($A174,Hospitalisation_table[[#All],[Customer ID]],Hospitalisation_table[[#All],[City tier_updated]],"Not Found",0)</f>
        <v>tier - 2</v>
      </c>
      <c r="Q174" t="str" cm="1">
        <f t="array" ref="Q174">_xlfn.XLOOKUP($A174,Hospitalisation_table[[#All],[Customer ID]],Hospitalisation_table[[#All],[State ID Updated]],"Not Found",0)</f>
        <v>R1024</v>
      </c>
    </row>
    <row r="175" spans="1:17" x14ac:dyDescent="0.3">
      <c r="A175" s="14" t="s">
        <v>1217</v>
      </c>
      <c r="B175" t="str" cm="1">
        <f t="array" ref="B175">_xlfn.XLOOKUP($A175,CustomersName[[#All],[Customer ID]],CustomersName[[#All],[First Name]],"Not Found",0)</f>
        <v>Makie</v>
      </c>
      <c r="C175" cm="1">
        <f t="array" ref="C175">_xlfn.XLOOKUP($A175,MedExam_Table[[#Headers],[#Data],[Customer ID]],MedExam_Table[[#Headers],[#Data],[BMI]],"Not Found",0)</f>
        <v>21.86</v>
      </c>
      <c r="D175" cm="1">
        <f t="array" ref="D175">_xlfn.XLOOKUP($A175,MedExam_Table[[#Headers],[#Data],[Customer ID]],MedExam_Table[[#Headers],[#Data],[HBA1C]],"Not Found",0)</f>
        <v>10.95</v>
      </c>
      <c r="E175" t="str" cm="1">
        <f t="array" ref="E175">_xlfn.XLOOKUP($A175,MedExam_Table[[#Headers],[#Data],[Customer ID]],MedExam_Table[[#Headers],[#Data],[Heart Issues Updated]],"Not Found",0)</f>
        <v>No</v>
      </c>
      <c r="F175" t="str" cm="1">
        <f t="array" ref="F175">_xlfn.XLOOKUP($A175,MedExam_Table[[#Headers],[#Data],[Customer ID]],MedExam_Table[[#Headers],[#Data],[Any Transplants Update]],"Not Found",0)</f>
        <v>No</v>
      </c>
      <c r="G175" t="str" cm="1">
        <f t="array" ref="G175">_xlfn.XLOOKUP($A175,MedExam_Table[[#Headers],[#Data],[Customer ID]],MedExam_Table[[#Headers],[#Data],[Cancer history]],"Not Found",0)</f>
        <v>No</v>
      </c>
      <c r="H175" cm="1">
        <f t="array" ref="H175">_xlfn.XLOOKUP($A175,MedExam_Table[[#Headers],[#Data],[Customer ID]],MedExam_Table[[#Headers],[#Data],[NumberOfMajorSurgeries_updated]],"Not Found",0)</f>
        <v>0</v>
      </c>
      <c r="I175" t="str" cm="1">
        <f t="array" ref="I175">_xlfn.XLOOKUP($A175,MedExam_Table[[#Headers],[#Data],[Customer ID]],MedExam_Table[[#Headers],[#Data],[Smoker Updated]],"Not Found",0)</f>
        <v>No</v>
      </c>
      <c r="J175" t="str" cm="1">
        <f t="array" ref="J175">_xlfn.XLOOKUP($A175,MedExam_Table[[#Headers],[#Data],[Customer ID]],MedExam_Table[[#Headers],[#Data],[Weight Status]],"Not Found",0)</f>
        <v>NormalWeight</v>
      </c>
      <c r="K175" t="str" cm="1">
        <f t="array" ref="K175">_xlfn.XLOOKUP($A175,MedExam_Table[[#Headers],[#Data],[Customer ID]],MedExam_Table[[#Headers],[#Data],[Diabetes Status]],"Not Found",0)</f>
        <v>Diabetes</v>
      </c>
      <c r="L175" cm="1">
        <f t="array" ref="L175">_xlfn.XLOOKUP($A175,Hospitalisation_table[[#All],[Customer ID]],Hospitalisation_table[[#All],[Customer Age]],"Not Found",0)</f>
        <v>57</v>
      </c>
      <c r="M175" t="str" cm="1">
        <f t="array" ref="M175">_xlfn.XLOOKUP($A175,Hospitalisation_table[[#All],[Customer ID]],Hospitalisation_table[[#All],[Date of Birth]],"Not Found",0)</f>
        <v>5-Sep-1965</v>
      </c>
      <c r="N175" s="22" cm="1">
        <f t="array" ref="N175">_xlfn.XLOOKUP($A175,Hospitalisation_table[[#All],[Customer ID]],Hospitalisation_table[[#All],[charges]],"Not Found",0)</f>
        <v>9764.08</v>
      </c>
      <c r="O175" t="str" cm="1">
        <f t="array" ref="O175">_xlfn.XLOOKUP($A175,Hospitalisation_table[[#All],[Customer ID]],Hospitalisation_table[[#All],[Hospital tier_Updated]],"Not Found",0)</f>
        <v>tier - 3</v>
      </c>
      <c r="P175" t="str" cm="1">
        <f t="array" ref="P175">_xlfn.XLOOKUP($A175,Hospitalisation_table[[#All],[Customer ID]],Hospitalisation_table[[#All],[City tier_updated]],"Not Found",0)</f>
        <v>tier - 1</v>
      </c>
      <c r="Q175" t="str" cm="1">
        <f t="array" ref="Q175">_xlfn.XLOOKUP($A175,Hospitalisation_table[[#All],[Customer ID]],Hospitalisation_table[[#All],[State ID Updated]],"Not Found",0)</f>
        <v>R1012</v>
      </c>
    </row>
    <row r="176" spans="1:17" x14ac:dyDescent="0.3">
      <c r="A176" s="13" t="s">
        <v>1216</v>
      </c>
      <c r="B176" t="str" cm="1">
        <f t="array" ref="B176">_xlfn.XLOOKUP($A176,CustomersName[[#All],[Customer ID]],CustomersName[[#All],[First Name]],"Not Found",0)</f>
        <v>Emhly E</v>
      </c>
      <c r="C176" cm="1">
        <f t="array" ref="C176">_xlfn.XLOOKUP($A176,MedExam_Table[[#Headers],[#Data],[Customer ID]],MedExam_Table[[#Headers],[#Data],[BMI]],"Not Found",0)</f>
        <v>49.09</v>
      </c>
      <c r="D176" cm="1">
        <f t="array" ref="D176">_xlfn.XLOOKUP($A176,MedExam_Table[[#Headers],[#Data],[Customer ID]],MedExam_Table[[#Headers],[#Data],[HBA1C]],"Not Found",0)</f>
        <v>6.3</v>
      </c>
      <c r="E176" t="str" cm="1">
        <f t="array" ref="E176">_xlfn.XLOOKUP($A176,MedExam_Table[[#Headers],[#Data],[Customer ID]],MedExam_Table[[#Headers],[#Data],[Heart Issues Updated]],"Not Found",0)</f>
        <v>Yes</v>
      </c>
      <c r="F176" t="str" cm="1">
        <f t="array" ref="F176">_xlfn.XLOOKUP($A176,MedExam_Table[[#Headers],[#Data],[Customer ID]],MedExam_Table[[#Headers],[#Data],[Any Transplants Update]],"Not Found",0)</f>
        <v>No</v>
      </c>
      <c r="G176" t="str" cm="1">
        <f t="array" ref="G176">_xlfn.XLOOKUP($A176,MedExam_Table[[#Headers],[#Data],[Customer ID]],MedExam_Table[[#Headers],[#Data],[Cancer history]],"Not Found",0)</f>
        <v>No</v>
      </c>
      <c r="H176" cm="1">
        <f t="array" ref="H176">_xlfn.XLOOKUP($A176,MedExam_Table[[#Headers],[#Data],[Customer ID]],MedExam_Table[[#Headers],[#Data],[NumberOfMajorSurgeries_updated]],"Not Found",0)</f>
        <v>0</v>
      </c>
      <c r="I176" t="str" cm="1">
        <f t="array" ref="I176">_xlfn.XLOOKUP($A176,MedExam_Table[[#Headers],[#Data],[Customer ID]],MedExam_Table[[#Headers],[#Data],[Smoker Updated]],"Not Found",0)</f>
        <v>No</v>
      </c>
      <c r="J176" t="str" cm="1">
        <f t="array" ref="J176">_xlfn.XLOOKUP($A176,MedExam_Table[[#Headers],[#Data],[Customer ID]],MedExam_Table[[#Headers],[#Data],[Weight Status]],"Not Found",0)</f>
        <v>Obesity</v>
      </c>
      <c r="K176" t="str" cm="1">
        <f t="array" ref="K176">_xlfn.XLOOKUP($A176,MedExam_Table[[#Headers],[#Data],[Customer ID]],MedExam_Table[[#Headers],[#Data],[Diabetes Status]],"Not Found",0)</f>
        <v>Prediabetes</v>
      </c>
      <c r="L176" cm="1">
        <f t="array" ref="L176">_xlfn.XLOOKUP($A176,Hospitalisation_table[[#All],[Customer ID]],Hospitalisation_table[[#All],[Customer Age]],"Not Found",0)</f>
        <v>21</v>
      </c>
      <c r="M176" t="str" cm="1">
        <f t="array" ref="M176">_xlfn.XLOOKUP($A176,Hospitalisation_table[[#All],[Customer ID]],Hospitalisation_table[[#All],[Date of Birth]],"Not Found",0)</f>
        <v>14-Jul-2001</v>
      </c>
      <c r="N176" s="22" cm="1">
        <f t="array" ref="N176">_xlfn.XLOOKUP($A176,Hospitalisation_table[[#All],[Customer ID]],Hospitalisation_table[[#All],[charges]],"Not Found",0)</f>
        <v>9753.49</v>
      </c>
      <c r="O176" t="str" cm="1">
        <f t="array" ref="O176">_xlfn.XLOOKUP($A176,Hospitalisation_table[[#All],[Customer ID]],Hospitalisation_table[[#All],[Hospital tier_Updated]],"Not Found",0)</f>
        <v>tier - 2</v>
      </c>
      <c r="P176" t="str" cm="1">
        <f t="array" ref="P176">_xlfn.XLOOKUP($A176,Hospitalisation_table[[#All],[Customer ID]],Hospitalisation_table[[#All],[City tier_updated]],"Not Found",0)</f>
        <v>tier - 2</v>
      </c>
      <c r="Q176" t="str" cm="1">
        <f t="array" ref="Q176">_xlfn.XLOOKUP($A176,Hospitalisation_table[[#All],[Customer ID]],Hospitalisation_table[[#All],[State ID Updated]],"Not Found",0)</f>
        <v>R1012</v>
      </c>
    </row>
    <row r="177" spans="1:17" x14ac:dyDescent="0.3">
      <c r="A177" s="14" t="s">
        <v>1215</v>
      </c>
      <c r="B177" t="str" cm="1">
        <f t="array" ref="B177">_xlfn.XLOOKUP($A177,CustomersName[[#All],[Customer ID]],CustomersName[[#All],[First Name]],"Not Found",0)</f>
        <v>Cary</v>
      </c>
      <c r="C177" cm="1">
        <f t="array" ref="C177">_xlfn.XLOOKUP($A177,MedExam_Table[[#Headers],[#Data],[Customer ID]],MedExam_Table[[#Headers],[#Data],[BMI]],"Not Found",0)</f>
        <v>47.74</v>
      </c>
      <c r="D177" cm="1">
        <f t="array" ref="D177">_xlfn.XLOOKUP($A177,MedExam_Table[[#Headers],[#Data],[Customer ID]],MedExam_Table[[#Headers],[#Data],[HBA1C]],"Not Found",0)</f>
        <v>8.0500000000000007</v>
      </c>
      <c r="E177" t="str" cm="1">
        <f t="array" ref="E177">_xlfn.XLOOKUP($A177,MedExam_Table[[#Headers],[#Data],[Customer ID]],MedExam_Table[[#Headers],[#Data],[Heart Issues Updated]],"Not Found",0)</f>
        <v>Yes</v>
      </c>
      <c r="F177" t="str" cm="1">
        <f t="array" ref="F177">_xlfn.XLOOKUP($A177,MedExam_Table[[#Headers],[#Data],[Customer ID]],MedExam_Table[[#Headers],[#Data],[Any Transplants Update]],"Not Found",0)</f>
        <v>No</v>
      </c>
      <c r="G177" t="str" cm="1">
        <f t="array" ref="G177">_xlfn.XLOOKUP($A177,MedExam_Table[[#Headers],[#Data],[Customer ID]],MedExam_Table[[#Headers],[#Data],[Cancer history]],"Not Found",0)</f>
        <v>No</v>
      </c>
      <c r="H177" cm="1">
        <f t="array" ref="H177">_xlfn.XLOOKUP($A177,MedExam_Table[[#Headers],[#Data],[Customer ID]],MedExam_Table[[#Headers],[#Data],[NumberOfMajorSurgeries_updated]],"Not Found",0)</f>
        <v>2</v>
      </c>
      <c r="I177" t="str" cm="1">
        <f t="array" ref="I177">_xlfn.XLOOKUP($A177,MedExam_Table[[#Headers],[#Data],[Customer ID]],MedExam_Table[[#Headers],[#Data],[Smoker Updated]],"Not Found",0)</f>
        <v>No</v>
      </c>
      <c r="J177" t="str" cm="1">
        <f t="array" ref="J177">_xlfn.XLOOKUP($A177,MedExam_Table[[#Headers],[#Data],[Customer ID]],MedExam_Table[[#Headers],[#Data],[Weight Status]],"Not Found",0)</f>
        <v>Obesity</v>
      </c>
      <c r="K177" t="str" cm="1">
        <f t="array" ref="K177">_xlfn.XLOOKUP($A177,MedExam_Table[[#Headers],[#Data],[Customer ID]],MedExam_Table[[#Headers],[#Data],[Diabetes Status]],"Not Found",0)</f>
        <v>Diabetes</v>
      </c>
      <c r="L177" cm="1">
        <f t="array" ref="L177">_xlfn.XLOOKUP($A177,Hospitalisation_table[[#All],[Customer ID]],Hospitalisation_table[[#All],[Customer Age]],"Not Found",0)</f>
        <v>52</v>
      </c>
      <c r="M177" t="str" cm="1">
        <f t="array" ref="M177">_xlfn.XLOOKUP($A177,Hospitalisation_table[[#All],[Customer ID]],Hospitalisation_table[[#All],[Date of Birth]],"Not Found",0)</f>
        <v>4-Jul-1970</v>
      </c>
      <c r="N177" s="22" cm="1">
        <f t="array" ref="N177">_xlfn.XLOOKUP($A177,Hospitalisation_table[[#All],[Customer ID]],Hospitalisation_table[[#All],[charges]],"Not Found",0)</f>
        <v>9748.91</v>
      </c>
      <c r="O177" t="str" cm="1">
        <f t="array" ref="O177">_xlfn.XLOOKUP($A177,Hospitalisation_table[[#All],[Customer ID]],Hospitalisation_table[[#All],[Hospital tier_Updated]],"Not Found",0)</f>
        <v>tier - 2</v>
      </c>
      <c r="P177" t="str" cm="1">
        <f t="array" ref="P177">_xlfn.XLOOKUP($A177,Hospitalisation_table[[#All],[Customer ID]],Hospitalisation_table[[#All],[City tier_updated]],"Not Found",0)</f>
        <v>tier - 1</v>
      </c>
      <c r="Q177" t="str" cm="1">
        <f t="array" ref="Q177">_xlfn.XLOOKUP($A177,Hospitalisation_table[[#All],[Customer ID]],Hospitalisation_table[[#All],[State ID Updated]],"Not Found",0)</f>
        <v>R1013</v>
      </c>
    </row>
    <row r="178" spans="1:17" x14ac:dyDescent="0.3">
      <c r="A178" s="13" t="s">
        <v>1214</v>
      </c>
      <c r="B178" t="str" cm="1">
        <f t="array" ref="B178">_xlfn.XLOOKUP($A178,CustomersName[[#All],[Customer ID]],CustomersName[[#All],[First Name]],"Not Found",0)</f>
        <v>Steven</v>
      </c>
      <c r="C178" cm="1">
        <f t="array" ref="C178">_xlfn.XLOOKUP($A178,MedExam_Table[[#Headers],[#Data],[Customer ID]],MedExam_Table[[#Headers],[#Data],[BMI]],"Not Found",0)</f>
        <v>30.2</v>
      </c>
      <c r="D178" cm="1">
        <f t="array" ref="D178">_xlfn.XLOOKUP($A178,MedExam_Table[[#Headers],[#Data],[Customer ID]],MedExam_Table[[#Headers],[#Data],[HBA1C]],"Not Found",0)</f>
        <v>9.8800000000000008</v>
      </c>
      <c r="E178" t="str" cm="1">
        <f t="array" ref="E178">_xlfn.XLOOKUP($A178,MedExam_Table[[#Headers],[#Data],[Customer ID]],MedExam_Table[[#Headers],[#Data],[Heart Issues Updated]],"Not Found",0)</f>
        <v>Yes</v>
      </c>
      <c r="F178" t="str" cm="1">
        <f t="array" ref="F178">_xlfn.XLOOKUP($A178,MedExam_Table[[#Headers],[#Data],[Customer ID]],MedExam_Table[[#Headers],[#Data],[Any Transplants Update]],"Not Found",0)</f>
        <v>No</v>
      </c>
      <c r="G178" t="str" cm="1">
        <f t="array" ref="G178">_xlfn.XLOOKUP($A178,MedExam_Table[[#Headers],[#Data],[Customer ID]],MedExam_Table[[#Headers],[#Data],[Cancer history]],"Not Found",0)</f>
        <v>No</v>
      </c>
      <c r="H178" cm="1">
        <f t="array" ref="H178">_xlfn.XLOOKUP($A178,MedExam_Table[[#Headers],[#Data],[Customer ID]],MedExam_Table[[#Headers],[#Data],[NumberOfMajorSurgeries_updated]],"Not Found",0)</f>
        <v>2</v>
      </c>
      <c r="I178" t="str" cm="1">
        <f t="array" ref="I178">_xlfn.XLOOKUP($A178,MedExam_Table[[#Headers],[#Data],[Customer ID]],MedExam_Table[[#Headers],[#Data],[Smoker Updated]],"Not Found",0)</f>
        <v>No</v>
      </c>
      <c r="J178" t="str" cm="1">
        <f t="array" ref="J178">_xlfn.XLOOKUP($A178,MedExam_Table[[#Headers],[#Data],[Customer ID]],MedExam_Table[[#Headers],[#Data],[Weight Status]],"Not Found",0)</f>
        <v>Obesity</v>
      </c>
      <c r="K178" t="str" cm="1">
        <f t="array" ref="K178">_xlfn.XLOOKUP($A178,MedExam_Table[[#Headers],[#Data],[Customer ID]],MedExam_Table[[#Headers],[#Data],[Diabetes Status]],"Not Found",0)</f>
        <v>Diabetes</v>
      </c>
      <c r="L178" cm="1">
        <f t="array" ref="L178">_xlfn.XLOOKUP($A178,Hospitalisation_table[[#All],[Customer ID]],Hospitalisation_table[[#All],[Customer Age]],"Not Found",0)</f>
        <v>52</v>
      </c>
      <c r="M178" t="str" cm="1">
        <f t="array" ref="M178">_xlfn.XLOOKUP($A178,Hospitalisation_table[[#All],[Customer ID]],Hospitalisation_table[[#All],[Date of Birth]],"Not Found",0)</f>
        <v>18-Aug-1970</v>
      </c>
      <c r="N178" s="22" cm="1">
        <f t="array" ref="N178">_xlfn.XLOOKUP($A178,Hospitalisation_table[[#All],[Customer ID]],Hospitalisation_table[[#All],[charges]],"Not Found",0)</f>
        <v>9724.5300000000007</v>
      </c>
      <c r="O178" t="str" cm="1">
        <f t="array" ref="O178">_xlfn.XLOOKUP($A178,Hospitalisation_table[[#All],[Customer ID]],Hospitalisation_table[[#All],[Hospital tier_Updated]],"Not Found",0)</f>
        <v>tier - 3</v>
      </c>
      <c r="P178" t="str" cm="1">
        <f t="array" ref="P178">_xlfn.XLOOKUP($A178,Hospitalisation_table[[#All],[Customer ID]],Hospitalisation_table[[#All],[City tier_updated]],"Not Found",0)</f>
        <v>tier - 1</v>
      </c>
      <c r="Q178" t="str" cm="1">
        <f t="array" ref="Q178">_xlfn.XLOOKUP($A178,Hospitalisation_table[[#All],[Customer ID]],Hospitalisation_table[[#All],[State ID Updated]],"Not Found",0)</f>
        <v>R1011</v>
      </c>
    </row>
    <row r="179" spans="1:17" x14ac:dyDescent="0.3">
      <c r="A179" s="14" t="s">
        <v>1213</v>
      </c>
      <c r="B179" t="str" cm="1">
        <f t="array" ref="B179">_xlfn.XLOOKUP($A179,CustomersName[[#All],[Customer ID]],CustomersName[[#All],[First Name]],"Not Found",0)</f>
        <v>Jose Antonio Sr</v>
      </c>
      <c r="C179" cm="1">
        <f t="array" ref="C179">_xlfn.XLOOKUP($A179,MedExam_Table[[#Headers],[#Data],[Customer ID]],MedExam_Table[[#Headers],[#Data],[BMI]],"Not Found",0)</f>
        <v>33.25</v>
      </c>
      <c r="D179" cm="1">
        <f t="array" ref="D179">_xlfn.XLOOKUP($A179,MedExam_Table[[#Headers],[#Data],[Customer ID]],MedExam_Table[[#Headers],[#Data],[HBA1C]],"Not Found",0)</f>
        <v>7.42</v>
      </c>
      <c r="E179" t="str" cm="1">
        <f t="array" ref="E179">_xlfn.XLOOKUP($A179,MedExam_Table[[#Headers],[#Data],[Customer ID]],MedExam_Table[[#Headers],[#Data],[Heart Issues Updated]],"Not Found",0)</f>
        <v>Yes</v>
      </c>
      <c r="F179" t="str" cm="1">
        <f t="array" ref="F179">_xlfn.XLOOKUP($A179,MedExam_Table[[#Headers],[#Data],[Customer ID]],MedExam_Table[[#Headers],[#Data],[Any Transplants Update]],"Not Found",0)</f>
        <v>No</v>
      </c>
      <c r="G179" t="str" cm="1">
        <f t="array" ref="G179">_xlfn.XLOOKUP($A179,MedExam_Table[[#Headers],[#Data],[Customer ID]],MedExam_Table[[#Headers],[#Data],[Cancer history]],"Not Found",0)</f>
        <v>No</v>
      </c>
      <c r="H179" cm="1">
        <f t="array" ref="H179">_xlfn.XLOOKUP($A179,MedExam_Table[[#Headers],[#Data],[Customer ID]],MedExam_Table[[#Headers],[#Data],[NumberOfMajorSurgeries_updated]],"Not Found",0)</f>
        <v>2</v>
      </c>
      <c r="I179" t="str" cm="1">
        <f t="array" ref="I179">_xlfn.XLOOKUP($A179,MedExam_Table[[#Headers],[#Data],[Customer ID]],MedExam_Table[[#Headers],[#Data],[Smoker Updated]],"Not Found",0)</f>
        <v>No</v>
      </c>
      <c r="J179" t="str" cm="1">
        <f t="array" ref="J179">_xlfn.XLOOKUP($A179,MedExam_Table[[#Headers],[#Data],[Customer ID]],MedExam_Table[[#Headers],[#Data],[Weight Status]],"Not Found",0)</f>
        <v>Obesity</v>
      </c>
      <c r="K179" t="str" cm="1">
        <f t="array" ref="K179">_xlfn.XLOOKUP($A179,MedExam_Table[[#Headers],[#Data],[Customer ID]],MedExam_Table[[#Headers],[#Data],[Diabetes Status]],"Not Found",0)</f>
        <v>Diabetes</v>
      </c>
      <c r="L179" cm="1">
        <f t="array" ref="L179">_xlfn.XLOOKUP($A179,Hospitalisation_table[[#All],[Customer ID]],Hospitalisation_table[[#All],[Customer Age]],"Not Found",0)</f>
        <v>52</v>
      </c>
      <c r="M179" t="str" cm="1">
        <f t="array" ref="M179">_xlfn.XLOOKUP($A179,Hospitalisation_table[[#All],[Customer ID]],Hospitalisation_table[[#All],[Date of Birth]],"Not Found",0)</f>
        <v>12-Sep-1970</v>
      </c>
      <c r="N179" s="22" cm="1">
        <f t="array" ref="N179">_xlfn.XLOOKUP($A179,Hospitalisation_table[[#All],[Customer ID]],Hospitalisation_table[[#All],[charges]],"Not Found",0)</f>
        <v>9722.77</v>
      </c>
      <c r="O179" t="str" cm="1">
        <f t="array" ref="O179">_xlfn.XLOOKUP($A179,Hospitalisation_table[[#All],[Customer ID]],Hospitalisation_table[[#All],[Hospital tier_Updated]],"Not Found",0)</f>
        <v>tier - 3</v>
      </c>
      <c r="P179" t="str" cm="1">
        <f t="array" ref="P179">_xlfn.XLOOKUP($A179,Hospitalisation_table[[#All],[Customer ID]],Hospitalisation_table[[#All],[City tier_updated]],"Not Found",0)</f>
        <v>tier - 1</v>
      </c>
      <c r="Q179" t="str" cm="1">
        <f t="array" ref="Q179">_xlfn.XLOOKUP($A179,Hospitalisation_table[[#All],[Customer ID]],Hospitalisation_table[[#All],[State ID Updated]],"Not Found",0)</f>
        <v>R1016</v>
      </c>
    </row>
    <row r="180" spans="1:17" x14ac:dyDescent="0.3">
      <c r="A180" s="13" t="s">
        <v>1212</v>
      </c>
      <c r="B180" t="str" cm="1">
        <f t="array" ref="B180">_xlfn.XLOOKUP($A180,CustomersName[[#All],[Customer ID]],CustomersName[[#All],[First Name]],"Not Found",0)</f>
        <v>Tatiana</v>
      </c>
      <c r="C180" cm="1">
        <f t="array" ref="C180">_xlfn.XLOOKUP($A180,MedExam_Table[[#Headers],[#Data],[Customer ID]],MedExam_Table[[#Headers],[#Data],[BMI]],"Not Found",0)</f>
        <v>26.6</v>
      </c>
      <c r="D180" cm="1">
        <f t="array" ref="D180">_xlfn.XLOOKUP($A180,MedExam_Table[[#Headers],[#Data],[Customer ID]],MedExam_Table[[#Headers],[#Data],[HBA1C]],"Not Found",0)</f>
        <v>8.4499999999999993</v>
      </c>
      <c r="E180" t="str" cm="1">
        <f t="array" ref="E180">_xlfn.XLOOKUP($A180,MedExam_Table[[#Headers],[#Data],[Customer ID]],MedExam_Table[[#Headers],[#Data],[Heart Issues Updated]],"Not Found",0)</f>
        <v>Yes</v>
      </c>
      <c r="F180" t="str" cm="1">
        <f t="array" ref="F180">_xlfn.XLOOKUP($A180,MedExam_Table[[#Headers],[#Data],[Customer ID]],MedExam_Table[[#Headers],[#Data],[Any Transplants Update]],"Not Found",0)</f>
        <v>No</v>
      </c>
      <c r="G180" t="str" cm="1">
        <f t="array" ref="G180">_xlfn.XLOOKUP($A180,MedExam_Table[[#Headers],[#Data],[Customer ID]],MedExam_Table[[#Headers],[#Data],[Cancer history]],"Not Found",0)</f>
        <v>No</v>
      </c>
      <c r="H180" cm="1">
        <f t="array" ref="H180">_xlfn.XLOOKUP($A180,MedExam_Table[[#Headers],[#Data],[Customer ID]],MedExam_Table[[#Headers],[#Data],[NumberOfMajorSurgeries_updated]],"Not Found",0)</f>
        <v>1</v>
      </c>
      <c r="I180" t="str" cm="1">
        <f t="array" ref="I180">_xlfn.XLOOKUP($A180,MedExam_Table[[#Headers],[#Data],[Customer ID]],MedExam_Table[[#Headers],[#Data],[Smoker Updated]],"Not Found",0)</f>
        <v>No</v>
      </c>
      <c r="J180" t="str" cm="1">
        <f t="array" ref="J180">_xlfn.XLOOKUP($A180,MedExam_Table[[#Headers],[#Data],[Customer ID]],MedExam_Table[[#Headers],[#Data],[Weight Status]],"Not Found",0)</f>
        <v>OverWeight</v>
      </c>
      <c r="K180" t="str" cm="1">
        <f t="array" ref="K180">_xlfn.XLOOKUP($A180,MedExam_Table[[#Headers],[#Data],[Customer ID]],MedExam_Table[[#Headers],[#Data],[Diabetes Status]],"Not Found",0)</f>
        <v>Diabetes</v>
      </c>
      <c r="L180" cm="1">
        <f t="array" ref="L180">_xlfn.XLOOKUP($A180,Hospitalisation_table[[#All],[Customer ID]],Hospitalisation_table[[#All],[Customer Age]],"Not Found",0)</f>
        <v>47</v>
      </c>
      <c r="M180" t="str" cm="1">
        <f t="array" ref="M180">_xlfn.XLOOKUP($A180,Hospitalisation_table[[#All],[Customer ID]],Hospitalisation_table[[#All],[Date of Birth]],"Not Found",0)</f>
        <v>27-Jun-1975</v>
      </c>
      <c r="N180" s="22" cm="1">
        <f t="array" ref="N180">_xlfn.XLOOKUP($A180,Hospitalisation_table[[#All],[Customer ID]],Hospitalisation_table[[#All],[charges]],"Not Found",0)</f>
        <v>9715.84</v>
      </c>
      <c r="O180" t="str" cm="1">
        <f t="array" ref="O180">_xlfn.XLOOKUP($A180,Hospitalisation_table[[#All],[Customer ID]],Hospitalisation_table[[#All],[Hospital tier_Updated]],"Not Found",0)</f>
        <v>tier - 2</v>
      </c>
      <c r="P180" t="str" cm="1">
        <f t="array" ref="P180">_xlfn.XLOOKUP($A180,Hospitalisation_table[[#All],[Customer ID]],Hospitalisation_table[[#All],[City tier_updated]],"Not Found",0)</f>
        <v>tier - 1</v>
      </c>
      <c r="Q180" t="str" cm="1">
        <f t="array" ref="Q180">_xlfn.XLOOKUP($A180,Hospitalisation_table[[#All],[Customer ID]],Hospitalisation_table[[#All],[State ID Updated]],"Not Found",0)</f>
        <v>R1024</v>
      </c>
    </row>
    <row r="181" spans="1:17" x14ac:dyDescent="0.3">
      <c r="A181" s="14" t="s">
        <v>2257</v>
      </c>
      <c r="B181" t="str" cm="1">
        <f t="array" ref="B181">_xlfn.XLOOKUP($A181,CustomersName[[#All],[Customer ID]],CustomersName[[#All],[First Name]],"Not Found",0)</f>
        <v>Ann</v>
      </c>
      <c r="C181" cm="1">
        <f t="array" ref="C181">_xlfn.XLOOKUP($A181,MedExam_Table[[#Headers],[#Data],[Customer ID]],MedExam_Table[[#Headers],[#Data],[BMI]],"Not Found",0)</f>
        <v>30.495000000000001</v>
      </c>
      <c r="D181" cm="1">
        <f t="array" ref="D181">_xlfn.XLOOKUP($A181,MedExam_Table[[#Headers],[#Data],[Customer ID]],MedExam_Table[[#Headers],[#Data],[HBA1C]],"Not Found",0)</f>
        <v>6.29</v>
      </c>
      <c r="E181" t="str" cm="1">
        <f t="array" ref="E181">_xlfn.XLOOKUP($A181,MedExam_Table[[#Headers],[#Data],[Customer ID]],MedExam_Table[[#Headers],[#Data],[Heart Issues Updated]],"Not Found",0)</f>
        <v>No</v>
      </c>
      <c r="F181" t="str" cm="1">
        <f t="array" ref="F181">_xlfn.XLOOKUP($A181,MedExam_Table[[#Headers],[#Data],[Customer ID]],MedExam_Table[[#Headers],[#Data],[Any Transplants Update]],"Not Found",0)</f>
        <v>No</v>
      </c>
      <c r="G181" t="str" cm="1">
        <f t="array" ref="G181">_xlfn.XLOOKUP($A181,MedExam_Table[[#Headers],[#Data],[Customer ID]],MedExam_Table[[#Headers],[#Data],[Cancer history]],"Not Found",0)</f>
        <v>No</v>
      </c>
      <c r="H181" cm="1">
        <f t="array" ref="H181">_xlfn.XLOOKUP($A181,MedExam_Table[[#Headers],[#Data],[Customer ID]],MedExam_Table[[#Headers],[#Data],[NumberOfMajorSurgeries_updated]],"Not Found",0)</f>
        <v>0</v>
      </c>
      <c r="I181" t="str" cm="1">
        <f t="array" ref="I181">_xlfn.XLOOKUP($A181,MedExam_Table[[#Headers],[#Data],[Customer ID]],MedExam_Table[[#Headers],[#Data],[Smoker Updated]],"Not Found",0)</f>
        <v>Yes</v>
      </c>
      <c r="J181" t="str" cm="1">
        <f t="array" ref="J181">_xlfn.XLOOKUP($A181,MedExam_Table[[#Headers],[#Data],[Customer ID]],MedExam_Table[[#Headers],[#Data],[Weight Status]],"Not Found",0)</f>
        <v>Obesity</v>
      </c>
      <c r="K181" t="str" cm="1">
        <f t="array" ref="K181">_xlfn.XLOOKUP($A181,MedExam_Table[[#Headers],[#Data],[Customer ID]],MedExam_Table[[#Headers],[#Data],[Diabetes Status]],"Not Found",0)</f>
        <v>Prediabetes</v>
      </c>
      <c r="L181" cm="1">
        <f t="array" ref="L181">_xlfn.XLOOKUP($A181,Hospitalisation_table[[#All],[Customer ID]],Hospitalisation_table[[#All],[Customer Age]],"Not Found",0)</f>
        <v>45</v>
      </c>
      <c r="M181" t="str" cm="1">
        <f t="array" ref="M181">_xlfn.XLOOKUP($A181,Hospitalisation_table[[#All],[Customer ID]],Hospitalisation_table[[#All],[Date of Birth]],"Not Found",0)</f>
        <v>12-Aug-1977</v>
      </c>
      <c r="N181" s="22" cm="1">
        <f t="array" ref="N181">_xlfn.XLOOKUP($A181,Hospitalisation_table[[#All],[Customer ID]],Hospitalisation_table[[#All],[charges]],"Not Found",0)</f>
        <v>39725.519999999997</v>
      </c>
      <c r="O181" t="str" cm="1">
        <f t="array" ref="O181">_xlfn.XLOOKUP($A181,Hospitalisation_table[[#All],[Customer ID]],Hospitalisation_table[[#All],[Hospital tier_Updated]],"Not Found",0)</f>
        <v>tier - 2</v>
      </c>
      <c r="P181" t="str" cm="1">
        <f t="array" ref="P181">_xlfn.XLOOKUP($A181,Hospitalisation_table[[#All],[Customer ID]],Hospitalisation_table[[#All],[City tier_updated]],"Not Found",0)</f>
        <v>tier - 1</v>
      </c>
      <c r="Q181" t="str" cm="1">
        <f t="array" ref="Q181">_xlfn.XLOOKUP($A181,Hospitalisation_table[[#All],[Customer ID]],Hospitalisation_table[[#All],[State ID Updated]],"Not Found",0)</f>
        <v>R1012</v>
      </c>
    </row>
    <row r="182" spans="1:17" x14ac:dyDescent="0.3">
      <c r="A182" s="13" t="s">
        <v>1211</v>
      </c>
      <c r="B182" t="str" cm="1">
        <f t="array" ref="B182">_xlfn.XLOOKUP($A182,CustomersName[[#All],[Customer ID]],CustomersName[[#All],[First Name]],"Not Found",0)</f>
        <v>Dhn T.</v>
      </c>
      <c r="C182" cm="1">
        <f t="array" ref="C182">_xlfn.XLOOKUP($A182,MedExam_Table[[#Headers],[#Data],[Customer ID]],MedExam_Table[[#Headers],[#Data],[BMI]],"Not Found",0)</f>
        <v>26.35</v>
      </c>
      <c r="D182" cm="1">
        <f t="array" ref="D182">_xlfn.XLOOKUP($A182,MedExam_Table[[#Headers],[#Data],[Customer ID]],MedExam_Table[[#Headers],[#Data],[HBA1C]],"Not Found",0)</f>
        <v>6.21</v>
      </c>
      <c r="E182" t="str" cm="1">
        <f t="array" ref="E182">_xlfn.XLOOKUP($A182,MedExam_Table[[#Headers],[#Data],[Customer ID]],MedExam_Table[[#Headers],[#Data],[Heart Issues Updated]],"Not Found",0)</f>
        <v>No</v>
      </c>
      <c r="F182" t="str" cm="1">
        <f t="array" ref="F182">_xlfn.XLOOKUP($A182,MedExam_Table[[#Headers],[#Data],[Customer ID]],MedExam_Table[[#Headers],[#Data],[Any Transplants Update]],"Not Found",0)</f>
        <v>No</v>
      </c>
      <c r="G182" t="str" cm="1">
        <f t="array" ref="G182">_xlfn.XLOOKUP($A182,MedExam_Table[[#Headers],[#Data],[Customer ID]],MedExam_Table[[#Headers],[#Data],[Cancer history]],"Not Found",0)</f>
        <v>No</v>
      </c>
      <c r="H182" cm="1">
        <f t="array" ref="H182">_xlfn.XLOOKUP($A182,MedExam_Table[[#Headers],[#Data],[Customer ID]],MedExam_Table[[#Headers],[#Data],[NumberOfMajorSurgeries_updated]],"Not Found",0)</f>
        <v>2</v>
      </c>
      <c r="I182" t="str" cm="1">
        <f t="array" ref="I182">_xlfn.XLOOKUP($A182,MedExam_Table[[#Headers],[#Data],[Customer ID]],MedExam_Table[[#Headers],[#Data],[Smoker Updated]],"Not Found",0)</f>
        <v>No</v>
      </c>
      <c r="J182" t="str" cm="1">
        <f t="array" ref="J182">_xlfn.XLOOKUP($A182,MedExam_Table[[#Headers],[#Data],[Customer ID]],MedExam_Table[[#Headers],[#Data],[Weight Status]],"Not Found",0)</f>
        <v>OverWeight</v>
      </c>
      <c r="K182" t="str" cm="1">
        <f t="array" ref="K182">_xlfn.XLOOKUP($A182,MedExam_Table[[#Headers],[#Data],[Customer ID]],MedExam_Table[[#Headers],[#Data],[Diabetes Status]],"Not Found",0)</f>
        <v>Prediabetes</v>
      </c>
      <c r="L182" cm="1">
        <f t="array" ref="L182">_xlfn.XLOOKUP($A182,Hospitalisation_table[[#All],[Customer ID]],Hospitalisation_table[[#All],[Customer Age]],"Not Found",0)</f>
        <v>50</v>
      </c>
      <c r="M182" t="str" cm="1">
        <f t="array" ref="M182">_xlfn.XLOOKUP($A182,Hospitalisation_table[[#All],[Customer ID]],Hospitalisation_table[[#All],[Date of Birth]],"Not Found",0)</f>
        <v>10-Jul-1972</v>
      </c>
      <c r="N182" s="22" cm="1">
        <f t="array" ref="N182">_xlfn.XLOOKUP($A182,Hospitalisation_table[[#All],[Customer ID]],Hospitalisation_table[[#All],[charges]],"Not Found",0)</f>
        <v>9710.7099999999991</v>
      </c>
      <c r="O182" t="str" cm="1">
        <f t="array" ref="O182">_xlfn.XLOOKUP($A182,Hospitalisation_table[[#All],[Customer ID]],Hospitalisation_table[[#All],[Hospital tier_Updated]],"Not Found",0)</f>
        <v>tier - 2</v>
      </c>
      <c r="P182" t="str" cm="1">
        <f t="array" ref="P182">_xlfn.XLOOKUP($A182,Hospitalisation_table[[#All],[Customer ID]],Hospitalisation_table[[#All],[City tier_updated]],"Not Found",0)</f>
        <v>tier - 1</v>
      </c>
      <c r="Q182" t="str" cm="1">
        <f t="array" ref="Q182">_xlfn.XLOOKUP($A182,Hospitalisation_table[[#All],[Customer ID]],Hospitalisation_table[[#All],[State ID Updated]],"Not Found",0)</f>
        <v>R1021</v>
      </c>
    </row>
    <row r="183" spans="1:17" x14ac:dyDescent="0.3">
      <c r="A183" s="14" t="s">
        <v>1210</v>
      </c>
      <c r="B183" t="str" cm="1">
        <f t="array" ref="B183">_xlfn.XLOOKUP($A183,CustomersName[[#All],[Customer ID]],CustomersName[[#All],[First Name]],"Not Found",0)</f>
        <v>Liiha A.</v>
      </c>
      <c r="C183" cm="1">
        <f t="array" ref="C183">_xlfn.XLOOKUP($A183,MedExam_Table[[#Headers],[#Data],[Customer ID]],MedExam_Table[[#Headers],[#Data],[BMI]],"Not Found",0)</f>
        <v>39.994999999999997</v>
      </c>
      <c r="D183" cm="1">
        <f t="array" ref="D183">_xlfn.XLOOKUP($A183,MedExam_Table[[#Headers],[#Data],[Customer ID]],MedExam_Table[[#Headers],[#Data],[HBA1C]],"Not Found",0)</f>
        <v>4.6500000000000004</v>
      </c>
      <c r="E183" t="str" cm="1">
        <f t="array" ref="E183">_xlfn.XLOOKUP($A183,MedExam_Table[[#Headers],[#Data],[Customer ID]],MedExam_Table[[#Headers],[#Data],[Heart Issues Updated]],"Not Found",0)</f>
        <v>No</v>
      </c>
      <c r="F183" t="str" cm="1">
        <f t="array" ref="F183">_xlfn.XLOOKUP($A183,MedExam_Table[[#Headers],[#Data],[Customer ID]],MedExam_Table[[#Headers],[#Data],[Any Transplants Update]],"Not Found",0)</f>
        <v>No</v>
      </c>
      <c r="G183" t="str" cm="1">
        <f t="array" ref="G183">_xlfn.XLOOKUP($A183,MedExam_Table[[#Headers],[#Data],[Customer ID]],MedExam_Table[[#Headers],[#Data],[Cancer history]],"Not Found",0)</f>
        <v>No</v>
      </c>
      <c r="H183" cm="1">
        <f t="array" ref="H183">_xlfn.XLOOKUP($A183,MedExam_Table[[#Headers],[#Data],[Customer ID]],MedExam_Table[[#Headers],[#Data],[NumberOfMajorSurgeries_updated]],"Not Found",0)</f>
        <v>0</v>
      </c>
      <c r="I183" t="str" cm="1">
        <f t="array" ref="I183">_xlfn.XLOOKUP($A183,MedExam_Table[[#Headers],[#Data],[Customer ID]],MedExam_Table[[#Headers],[#Data],[Smoker Updated]],"Not Found",0)</f>
        <v>No</v>
      </c>
      <c r="J183" t="str" cm="1">
        <f t="array" ref="J183">_xlfn.XLOOKUP($A183,MedExam_Table[[#Headers],[#Data],[Customer ID]],MedExam_Table[[#Headers],[#Data],[Weight Status]],"Not Found",0)</f>
        <v>Obesity</v>
      </c>
      <c r="K183" t="str" cm="1">
        <f t="array" ref="K183">_xlfn.XLOOKUP($A183,MedExam_Table[[#Headers],[#Data],[Customer ID]],MedExam_Table[[#Headers],[#Data],[Diabetes Status]],"Not Found",0)</f>
        <v>Normal</v>
      </c>
      <c r="L183" cm="1">
        <f t="array" ref="L183">_xlfn.XLOOKUP($A183,Hospitalisation_table[[#All],[Customer ID]],Hospitalisation_table[[#All],[Customer Age]],"Not Found",0)</f>
        <v>45</v>
      </c>
      <c r="M183" t="str" cm="1">
        <f t="array" ref="M183">_xlfn.XLOOKUP($A183,Hospitalisation_table[[#All],[Customer ID]],Hospitalisation_table[[#All],[Date of Birth]],"Not Found",0)</f>
        <v>19-Sep-1977</v>
      </c>
      <c r="N183" s="22" cm="1">
        <f t="array" ref="N183">_xlfn.XLOOKUP($A183,Hospitalisation_table[[#All],[Customer ID]],Hospitalisation_table[[#All],[charges]],"Not Found",0)</f>
        <v>9704.67</v>
      </c>
      <c r="O183" t="str" cm="1">
        <f t="array" ref="O183">_xlfn.XLOOKUP($A183,Hospitalisation_table[[#All],[Customer ID]],Hospitalisation_table[[#All],[Hospital tier_Updated]],"Not Found",0)</f>
        <v>tier - 2</v>
      </c>
      <c r="P183" t="str" cm="1">
        <f t="array" ref="P183">_xlfn.XLOOKUP($A183,Hospitalisation_table[[#All],[Customer ID]],Hospitalisation_table[[#All],[City tier_updated]],"Not Found",0)</f>
        <v>tier - 3</v>
      </c>
      <c r="Q183" t="str" cm="1">
        <f t="array" ref="Q183">_xlfn.XLOOKUP($A183,Hospitalisation_table[[#All],[Customer ID]],Hospitalisation_table[[#All],[State ID Updated]],"Not Found",0)</f>
        <v>R1024</v>
      </c>
    </row>
    <row r="184" spans="1:17" x14ac:dyDescent="0.3">
      <c r="A184" s="13" t="s">
        <v>1209</v>
      </c>
      <c r="B184" t="str" cm="1">
        <f t="array" ref="B184">_xlfn.XLOOKUP($A184,CustomersName[[#All],[Customer ID]],CustomersName[[#All],[First Name]],"Not Found",0)</f>
        <v>Kathhyn E.</v>
      </c>
      <c r="C184" cm="1">
        <f t="array" ref="C184">_xlfn.XLOOKUP($A184,MedExam_Table[[#Headers],[#Data],[Customer ID]],MedExam_Table[[#Headers],[#Data],[BMI]],"Not Found",0)</f>
        <v>22.92</v>
      </c>
      <c r="D184" cm="1">
        <f t="array" ref="D184">_xlfn.XLOOKUP($A184,MedExam_Table[[#Headers],[#Data],[Customer ID]],MedExam_Table[[#Headers],[#Data],[HBA1C]],"Not Found",0)</f>
        <v>5.87</v>
      </c>
      <c r="E184" t="str" cm="1">
        <f t="array" ref="E184">_xlfn.XLOOKUP($A184,MedExam_Table[[#Headers],[#Data],[Customer ID]],MedExam_Table[[#Headers],[#Data],[Heart Issues Updated]],"Not Found",0)</f>
        <v>Yes</v>
      </c>
      <c r="F184" t="str" cm="1">
        <f t="array" ref="F184">_xlfn.XLOOKUP($A184,MedExam_Table[[#Headers],[#Data],[Customer ID]],MedExam_Table[[#Headers],[#Data],[Any Transplants Update]],"Not Found",0)</f>
        <v>No</v>
      </c>
      <c r="G184" t="str" cm="1">
        <f t="array" ref="G184">_xlfn.XLOOKUP($A184,MedExam_Table[[#Headers],[#Data],[Customer ID]],MedExam_Table[[#Headers],[#Data],[Cancer history]],"Not Found",0)</f>
        <v>No</v>
      </c>
      <c r="H184" cm="1">
        <f t="array" ref="H184">_xlfn.XLOOKUP($A184,MedExam_Table[[#Headers],[#Data],[Customer ID]],MedExam_Table[[#Headers],[#Data],[NumberOfMajorSurgeries_updated]],"Not Found",0)</f>
        <v>1</v>
      </c>
      <c r="I184" t="str" cm="1">
        <f t="array" ref="I184">_xlfn.XLOOKUP($A184,MedExam_Table[[#Headers],[#Data],[Customer ID]],MedExam_Table[[#Headers],[#Data],[Smoker Updated]],"Not Found",0)</f>
        <v>No</v>
      </c>
      <c r="J184" t="str" cm="1">
        <f t="array" ref="J184">_xlfn.XLOOKUP($A184,MedExam_Table[[#Headers],[#Data],[Customer ID]],MedExam_Table[[#Headers],[#Data],[Weight Status]],"Not Found",0)</f>
        <v>NormalWeight</v>
      </c>
      <c r="K184" t="str" cm="1">
        <f t="array" ref="K184">_xlfn.XLOOKUP($A184,MedExam_Table[[#Headers],[#Data],[Customer ID]],MedExam_Table[[#Headers],[#Data],[Diabetes Status]],"Not Found",0)</f>
        <v>Prediabetes</v>
      </c>
      <c r="L184" cm="1">
        <f t="array" ref="L184">_xlfn.XLOOKUP($A184,Hospitalisation_table[[#All],[Customer ID]],Hospitalisation_table[[#All],[Customer Age]],"Not Found",0)</f>
        <v>58</v>
      </c>
      <c r="M184" t="str" cm="1">
        <f t="array" ref="M184">_xlfn.XLOOKUP($A184,Hospitalisation_table[[#All],[Customer ID]],Hospitalisation_table[[#All],[Date of Birth]],"Not Found",0)</f>
        <v>7-Nov-1964</v>
      </c>
      <c r="N184" s="22" cm="1">
        <f t="array" ref="N184">_xlfn.XLOOKUP($A184,Hospitalisation_table[[#All],[Customer ID]],Hospitalisation_table[[#All],[charges]],"Not Found",0)</f>
        <v>9698.42</v>
      </c>
      <c r="O184" t="str" cm="1">
        <f t="array" ref="O184">_xlfn.XLOOKUP($A184,Hospitalisation_table[[#All],[Customer ID]],Hospitalisation_table[[#All],[Hospital tier_Updated]],"Not Found",0)</f>
        <v>tier - 3</v>
      </c>
      <c r="P184" t="str" cm="1">
        <f t="array" ref="P184">_xlfn.XLOOKUP($A184,Hospitalisation_table[[#All],[Customer ID]],Hospitalisation_table[[#All],[City tier_updated]],"Not Found",0)</f>
        <v>tier - 3</v>
      </c>
      <c r="Q184" t="str" cm="1">
        <f t="array" ref="Q184">_xlfn.XLOOKUP($A184,Hospitalisation_table[[#All],[Customer ID]],Hospitalisation_table[[#All],[State ID Updated]],"Not Found",0)</f>
        <v>R1013</v>
      </c>
    </row>
    <row r="185" spans="1:17" x14ac:dyDescent="0.3">
      <c r="A185" s="14" t="s">
        <v>1208</v>
      </c>
      <c r="B185" t="str" cm="1">
        <f t="array" ref="B185">_xlfn.XLOOKUP($A185,CustomersName[[#All],[Customer ID]],CustomersName[[#All],[First Name]],"Not Found",0)</f>
        <v>Maxwell</v>
      </c>
      <c r="C185" cm="1">
        <f t="array" ref="C185">_xlfn.XLOOKUP($A185,MedExam_Table[[#Headers],[#Data],[Customer ID]],MedExam_Table[[#Headers],[#Data],[BMI]],"Not Found",0)</f>
        <v>24.78</v>
      </c>
      <c r="D185" cm="1">
        <f t="array" ref="D185">_xlfn.XLOOKUP($A185,MedExam_Table[[#Headers],[#Data],[Customer ID]],MedExam_Table[[#Headers],[#Data],[HBA1C]],"Not Found",0)</f>
        <v>4.24</v>
      </c>
      <c r="E185" t="str" cm="1">
        <f t="array" ref="E185">_xlfn.XLOOKUP($A185,MedExam_Table[[#Headers],[#Data],[Customer ID]],MedExam_Table[[#Headers],[#Data],[Heart Issues Updated]],"Not Found",0)</f>
        <v>Yes</v>
      </c>
      <c r="F185" t="str" cm="1">
        <f t="array" ref="F185">_xlfn.XLOOKUP($A185,MedExam_Table[[#Headers],[#Data],[Customer ID]],MedExam_Table[[#Headers],[#Data],[Any Transplants Update]],"Not Found",0)</f>
        <v>No</v>
      </c>
      <c r="G185" t="str" cm="1">
        <f t="array" ref="G185">_xlfn.XLOOKUP($A185,MedExam_Table[[#Headers],[#Data],[Customer ID]],MedExam_Table[[#Headers],[#Data],[Cancer history]],"Not Found",0)</f>
        <v>No</v>
      </c>
      <c r="H185" cm="1">
        <f t="array" ref="H185">_xlfn.XLOOKUP($A185,MedExam_Table[[#Headers],[#Data],[Customer ID]],MedExam_Table[[#Headers],[#Data],[NumberOfMajorSurgeries_updated]],"Not Found",0)</f>
        <v>2</v>
      </c>
      <c r="I185" t="str" cm="1">
        <f t="array" ref="I185">_xlfn.XLOOKUP($A185,MedExam_Table[[#Headers],[#Data],[Customer ID]],MedExam_Table[[#Headers],[#Data],[Smoker Updated]],"Not Found",0)</f>
        <v>No</v>
      </c>
      <c r="J185" t="str" cm="1">
        <f t="array" ref="J185">_xlfn.XLOOKUP($A185,MedExam_Table[[#Headers],[#Data],[Customer ID]],MedExam_Table[[#Headers],[#Data],[Weight Status]],"Not Found",0)</f>
        <v>NormalWeight</v>
      </c>
      <c r="K185" t="str" cm="1">
        <f t="array" ref="K185">_xlfn.XLOOKUP($A185,MedExam_Table[[#Headers],[#Data],[Customer ID]],MedExam_Table[[#Headers],[#Data],[Diabetes Status]],"Not Found",0)</f>
        <v>Normal</v>
      </c>
      <c r="L185" cm="1">
        <f t="array" ref="L185">_xlfn.XLOOKUP($A185,Hospitalisation_table[[#All],[Customer ID]],Hospitalisation_table[[#All],[Customer Age]],"Not Found",0)</f>
        <v>56</v>
      </c>
      <c r="M185" t="str" cm="1">
        <f t="array" ref="M185">_xlfn.XLOOKUP($A185,Hospitalisation_table[[#All],[Customer ID]],Hospitalisation_table[[#All],[Date of Birth]],"Not Found",0)</f>
        <v>16-Sep-1966</v>
      </c>
      <c r="N185" s="22" cm="1">
        <f t="array" ref="N185">_xlfn.XLOOKUP($A185,Hospitalisation_table[[#All],[Customer ID]],Hospitalisation_table[[#All],[charges]],"Not Found",0)</f>
        <v>9684.2900000000009</v>
      </c>
      <c r="O185" t="str" cm="1">
        <f t="array" ref="O185">_xlfn.XLOOKUP($A185,Hospitalisation_table[[#All],[Customer ID]],Hospitalisation_table[[#All],[Hospital tier_Updated]],"Not Found",0)</f>
        <v>tier - 3</v>
      </c>
      <c r="P185" t="str" cm="1">
        <f t="array" ref="P185">_xlfn.XLOOKUP($A185,Hospitalisation_table[[#All],[Customer ID]],Hospitalisation_table[[#All],[City tier_updated]],"Not Found",0)</f>
        <v>tier - 2</v>
      </c>
      <c r="Q185" t="str" cm="1">
        <f t="array" ref="Q185">_xlfn.XLOOKUP($A185,Hospitalisation_table[[#All],[Customer ID]],Hospitalisation_table[[#All],[State ID Updated]],"Not Found",0)</f>
        <v>R1013</v>
      </c>
    </row>
    <row r="186" spans="1:17" x14ac:dyDescent="0.3">
      <c r="A186" s="13" t="s">
        <v>1207</v>
      </c>
      <c r="B186" t="str" cm="1">
        <f t="array" ref="B186">_xlfn.XLOOKUP($A186,CustomersName[[#All],[Customer ID]],CustomersName[[#All],[First Name]],"Not Found",0)</f>
        <v>Pascale</v>
      </c>
      <c r="C186" cm="1">
        <f t="array" ref="C186">_xlfn.XLOOKUP($A186,MedExam_Table[[#Headers],[#Data],[Customer ID]],MedExam_Table[[#Headers],[#Data],[BMI]],"Not Found",0)</f>
        <v>34.07</v>
      </c>
      <c r="D186" cm="1">
        <f t="array" ref="D186">_xlfn.XLOOKUP($A186,MedExam_Table[[#Headers],[#Data],[Customer ID]],MedExam_Table[[#Headers],[#Data],[HBA1C]],"Not Found",0)</f>
        <v>7.81</v>
      </c>
      <c r="E186" t="str" cm="1">
        <f t="array" ref="E186">_xlfn.XLOOKUP($A186,MedExam_Table[[#Headers],[#Data],[Customer ID]],MedExam_Table[[#Headers],[#Data],[Heart Issues Updated]],"Not Found",0)</f>
        <v>Yes</v>
      </c>
      <c r="F186" t="str" cm="1">
        <f t="array" ref="F186">_xlfn.XLOOKUP($A186,MedExam_Table[[#Headers],[#Data],[Customer ID]],MedExam_Table[[#Headers],[#Data],[Any Transplants Update]],"Not Found",0)</f>
        <v>No</v>
      </c>
      <c r="G186" t="str" cm="1">
        <f t="array" ref="G186">_xlfn.XLOOKUP($A186,MedExam_Table[[#Headers],[#Data],[Customer ID]],MedExam_Table[[#Headers],[#Data],[Cancer history]],"Not Found",0)</f>
        <v>No</v>
      </c>
      <c r="H186" cm="1">
        <f t="array" ref="H186">_xlfn.XLOOKUP($A186,MedExam_Table[[#Headers],[#Data],[Customer ID]],MedExam_Table[[#Headers],[#Data],[NumberOfMajorSurgeries_updated]],"Not Found",0)</f>
        <v>0</v>
      </c>
      <c r="I186" t="str" cm="1">
        <f t="array" ref="I186">_xlfn.XLOOKUP($A186,MedExam_Table[[#Headers],[#Data],[Customer ID]],MedExam_Table[[#Headers],[#Data],[Smoker Updated]],"Not Found",0)</f>
        <v>No</v>
      </c>
      <c r="J186" t="str" cm="1">
        <f t="array" ref="J186">_xlfn.XLOOKUP($A186,MedExam_Table[[#Headers],[#Data],[Customer ID]],MedExam_Table[[#Headers],[#Data],[Weight Status]],"Not Found",0)</f>
        <v>Obesity</v>
      </c>
      <c r="K186" t="str" cm="1">
        <f t="array" ref="K186">_xlfn.XLOOKUP($A186,MedExam_Table[[#Headers],[#Data],[Customer ID]],MedExam_Table[[#Headers],[#Data],[Diabetes Status]],"Not Found",0)</f>
        <v>Diabetes</v>
      </c>
      <c r="L186" cm="1">
        <f t="array" ref="L186">_xlfn.XLOOKUP($A186,Hospitalisation_table[[#All],[Customer ID]],Hospitalisation_table[[#All],[Customer Age]],"Not Found",0)</f>
        <v>41</v>
      </c>
      <c r="M186" t="str" cm="1">
        <f t="array" ref="M186">_xlfn.XLOOKUP($A186,Hospitalisation_table[[#All],[Customer ID]],Hospitalisation_table[[#All],[Date of Birth]],"Not Found",0)</f>
        <v>8-Aug-1981</v>
      </c>
      <c r="N186" s="22" cm="1">
        <f t="array" ref="N186">_xlfn.XLOOKUP($A186,Hospitalisation_table[[#All],[Customer ID]],Hospitalisation_table[[#All],[charges]],"Not Found",0)</f>
        <v>9664.34</v>
      </c>
      <c r="O186" t="str" cm="1">
        <f t="array" ref="O186">_xlfn.XLOOKUP($A186,Hospitalisation_table[[#All],[Customer ID]],Hospitalisation_table[[#All],[Hospital tier_Updated]],"Not Found",0)</f>
        <v>tier - 2</v>
      </c>
      <c r="P186" t="str" cm="1">
        <f t="array" ref="P186">_xlfn.XLOOKUP($A186,Hospitalisation_table[[#All],[Customer ID]],Hospitalisation_table[[#All],[City tier_updated]],"Not Found",0)</f>
        <v>tier - 3</v>
      </c>
      <c r="Q186" t="str" cm="1">
        <f t="array" ref="Q186">_xlfn.XLOOKUP($A186,Hospitalisation_table[[#All],[Customer ID]],Hospitalisation_table[[#All],[State ID Updated]],"Not Found",0)</f>
        <v>R1011</v>
      </c>
    </row>
    <row r="187" spans="1:17" x14ac:dyDescent="0.3">
      <c r="A187" s="14" t="s">
        <v>1206</v>
      </c>
      <c r="B187" t="str" cm="1">
        <f t="array" ref="B187">_xlfn.XLOOKUP($A187,CustomersName[[#All],[Customer ID]],CustomersName[[#All],[First Name]],"Not Found",0)</f>
        <v>Becca</v>
      </c>
      <c r="C187" cm="1">
        <f t="array" ref="C187">_xlfn.XLOOKUP($A187,MedExam_Table[[#Headers],[#Data],[Customer ID]],MedExam_Table[[#Headers],[#Data],[BMI]],"Not Found",0)</f>
        <v>30.14</v>
      </c>
      <c r="D187" cm="1">
        <f t="array" ref="D187">_xlfn.XLOOKUP($A187,MedExam_Table[[#Headers],[#Data],[Customer ID]],MedExam_Table[[#Headers],[#Data],[HBA1C]],"Not Found",0)</f>
        <v>9.85</v>
      </c>
      <c r="E187" t="str" cm="1">
        <f t="array" ref="E187">_xlfn.XLOOKUP($A187,MedExam_Table[[#Headers],[#Data],[Customer ID]],MedExam_Table[[#Headers],[#Data],[Heart Issues Updated]],"Not Found",0)</f>
        <v>No</v>
      </c>
      <c r="F187" t="str" cm="1">
        <f t="array" ref="F187">_xlfn.XLOOKUP($A187,MedExam_Table[[#Headers],[#Data],[Customer ID]],MedExam_Table[[#Headers],[#Data],[Any Transplants Update]],"Not Found",0)</f>
        <v>No</v>
      </c>
      <c r="G187" t="str" cm="1">
        <f t="array" ref="G187">_xlfn.XLOOKUP($A187,MedExam_Table[[#Headers],[#Data],[Customer ID]],MedExam_Table[[#Headers],[#Data],[Cancer history]],"Not Found",0)</f>
        <v>No</v>
      </c>
      <c r="H187" cm="1">
        <f t="array" ref="H187">_xlfn.XLOOKUP($A187,MedExam_Table[[#Headers],[#Data],[Customer ID]],MedExam_Table[[#Headers],[#Data],[NumberOfMajorSurgeries_updated]],"Not Found",0)</f>
        <v>0</v>
      </c>
      <c r="I187" t="str" cm="1">
        <f t="array" ref="I187">_xlfn.XLOOKUP($A187,MedExam_Table[[#Headers],[#Data],[Customer ID]],MedExam_Table[[#Headers],[#Data],[Smoker Updated]],"Not Found",0)</f>
        <v>No</v>
      </c>
      <c r="J187" t="str" cm="1">
        <f t="array" ref="J187">_xlfn.XLOOKUP($A187,MedExam_Table[[#Headers],[#Data],[Customer ID]],MedExam_Table[[#Headers],[#Data],[Weight Status]],"Not Found",0)</f>
        <v>Obesity</v>
      </c>
      <c r="K187" t="str" cm="1">
        <f t="array" ref="K187">_xlfn.XLOOKUP($A187,MedExam_Table[[#Headers],[#Data],[Customer ID]],MedExam_Table[[#Headers],[#Data],[Diabetes Status]],"Not Found",0)</f>
        <v>Diabetes</v>
      </c>
      <c r="L187" cm="1">
        <f t="array" ref="L187">_xlfn.XLOOKUP($A187,Hospitalisation_table[[#All],[Customer ID]],Hospitalisation_table[[#All],[Customer Age]],"Not Found",0)</f>
        <v>48</v>
      </c>
      <c r="M187" t="str" cm="1">
        <f t="array" ref="M187">_xlfn.XLOOKUP($A187,Hospitalisation_table[[#All],[Customer ID]],Hospitalisation_table[[#All],[Date of Birth]],"Not Found",0)</f>
        <v>8-Jul-1974</v>
      </c>
      <c r="N187" s="22" cm="1">
        <f t="array" ref="N187">_xlfn.XLOOKUP($A187,Hospitalisation_table[[#All],[Customer ID]],Hospitalisation_table[[#All],[charges]],"Not Found",0)</f>
        <v>9653.81</v>
      </c>
      <c r="O187" t="str" cm="1">
        <f t="array" ref="O187">_xlfn.XLOOKUP($A187,Hospitalisation_table[[#All],[Customer ID]],Hospitalisation_table[[#All],[Hospital tier_Updated]],"Not Found",0)</f>
        <v>tier - 2</v>
      </c>
      <c r="P187" t="str" cm="1">
        <f t="array" ref="P187">_xlfn.XLOOKUP($A187,Hospitalisation_table[[#All],[Customer ID]],Hospitalisation_table[[#All],[City tier_updated]],"Not Found",0)</f>
        <v>tier - 2</v>
      </c>
      <c r="Q187" t="str" cm="1">
        <f t="array" ref="Q187">_xlfn.XLOOKUP($A187,Hospitalisation_table[[#All],[Customer ID]],Hospitalisation_table[[#All],[State ID Updated]],"Not Found",0)</f>
        <v>R1011</v>
      </c>
    </row>
    <row r="188" spans="1:17" x14ac:dyDescent="0.3">
      <c r="A188" s="13" t="s">
        <v>1205</v>
      </c>
      <c r="B188" t="str" cm="1">
        <f t="array" ref="B188">_xlfn.XLOOKUP($A188,CustomersName[[#All],[Customer ID]],CustomersName[[#All],[First Name]],"Not Found",0)</f>
        <v>Grace</v>
      </c>
      <c r="C188" cm="1">
        <f t="array" ref="C188">_xlfn.XLOOKUP($A188,MedExam_Table[[#Headers],[#Data],[Customer ID]],MedExam_Table[[#Headers],[#Data],[BMI]],"Not Found",0)</f>
        <v>18.05</v>
      </c>
      <c r="D188" cm="1">
        <f t="array" ref="D188">_xlfn.XLOOKUP($A188,MedExam_Table[[#Headers],[#Data],[Customer ID]],MedExam_Table[[#Headers],[#Data],[HBA1C]],"Not Found",0)</f>
        <v>6.94</v>
      </c>
      <c r="E188" t="str" cm="1">
        <f t="array" ref="E188">_xlfn.XLOOKUP($A188,MedExam_Table[[#Headers],[#Data],[Customer ID]],MedExam_Table[[#Headers],[#Data],[Heart Issues Updated]],"Not Found",0)</f>
        <v>No</v>
      </c>
      <c r="F188" t="str" cm="1">
        <f t="array" ref="F188">_xlfn.XLOOKUP($A188,MedExam_Table[[#Headers],[#Data],[Customer ID]],MedExam_Table[[#Headers],[#Data],[Any Transplants Update]],"Not Found",0)</f>
        <v>No</v>
      </c>
      <c r="G188" t="str" cm="1">
        <f t="array" ref="G188">_xlfn.XLOOKUP($A188,MedExam_Table[[#Headers],[#Data],[Customer ID]],MedExam_Table[[#Headers],[#Data],[Cancer history]],"Not Found",0)</f>
        <v>No</v>
      </c>
      <c r="H188" cm="1">
        <f t="array" ref="H188">_xlfn.XLOOKUP($A188,MedExam_Table[[#Headers],[#Data],[Customer ID]],MedExam_Table[[#Headers],[#Data],[NumberOfMajorSurgeries_updated]],"Not Found",0)</f>
        <v>0</v>
      </c>
      <c r="I188" t="str" cm="1">
        <f t="array" ref="I188">_xlfn.XLOOKUP($A188,MedExam_Table[[#Headers],[#Data],[Customer ID]],MedExam_Table[[#Headers],[#Data],[Smoker Updated]],"Not Found",0)</f>
        <v>No</v>
      </c>
      <c r="J188" t="str" cm="1">
        <f t="array" ref="J188">_xlfn.XLOOKUP($A188,MedExam_Table[[#Headers],[#Data],[Customer ID]],MedExam_Table[[#Headers],[#Data],[Weight Status]],"Not Found",0)</f>
        <v>Underweight</v>
      </c>
      <c r="K188" t="str" cm="1">
        <f t="array" ref="K188">_xlfn.XLOOKUP($A188,MedExam_Table[[#Headers],[#Data],[Customer ID]],MedExam_Table[[#Headers],[#Data],[Diabetes Status]],"Not Found",0)</f>
        <v>Diabetes</v>
      </c>
      <c r="L188" cm="1">
        <f t="array" ref="L188">_xlfn.XLOOKUP($A188,Hospitalisation_table[[#All],[Customer ID]],Hospitalisation_table[[#All],[Customer Age]],"Not Found",0)</f>
        <v>51</v>
      </c>
      <c r="M188" t="str" cm="1">
        <f t="array" ref="M188">_xlfn.XLOOKUP($A188,Hospitalisation_table[[#All],[Customer ID]],Hospitalisation_table[[#All],[Date of Birth]],"Not Found",0)</f>
        <v>19-Jul-1971</v>
      </c>
      <c r="N188" s="22" cm="1">
        <f t="array" ref="N188">_xlfn.XLOOKUP($A188,Hospitalisation_table[[#All],[Customer ID]],Hospitalisation_table[[#All],[charges]],"Not Found",0)</f>
        <v>9644.25</v>
      </c>
      <c r="O188" t="str" cm="1">
        <f t="array" ref="O188">_xlfn.XLOOKUP($A188,Hospitalisation_table[[#All],[Customer ID]],Hospitalisation_table[[#All],[Hospital tier_Updated]],"Not Found",0)</f>
        <v>tier - 2</v>
      </c>
      <c r="P188" t="str" cm="1">
        <f t="array" ref="P188">_xlfn.XLOOKUP($A188,Hospitalisation_table[[#All],[Customer ID]],Hospitalisation_table[[#All],[City tier_updated]],"Not Found",0)</f>
        <v>tier - 1</v>
      </c>
      <c r="Q188" t="str" cm="1">
        <f t="array" ref="Q188">_xlfn.XLOOKUP($A188,Hospitalisation_table[[#All],[Customer ID]],Hospitalisation_table[[#All],[State ID Updated]],"Not Found",0)</f>
        <v>R1012</v>
      </c>
    </row>
    <row r="189" spans="1:17" x14ac:dyDescent="0.3">
      <c r="A189" s="14" t="s">
        <v>1204</v>
      </c>
      <c r="B189" t="str" cm="1">
        <f t="array" ref="B189">_xlfn.XLOOKUP($A189,CustomersName[[#All],[Customer ID]],CustomersName[[#All],[First Name]],"Not Found",0)</f>
        <v>Samantha</v>
      </c>
      <c r="C189" cm="1">
        <f t="array" ref="C189">_xlfn.XLOOKUP($A189,MedExam_Table[[#Headers],[#Data],[Customer ID]],MedExam_Table[[#Headers],[#Data],[BMI]],"Not Found",0)</f>
        <v>37.4</v>
      </c>
      <c r="D189" cm="1">
        <f t="array" ref="D189">_xlfn.XLOOKUP($A189,MedExam_Table[[#Headers],[#Data],[Customer ID]],MedExam_Table[[#Headers],[#Data],[HBA1C]],"Not Found",0)</f>
        <v>11.3</v>
      </c>
      <c r="E189" t="str" cm="1">
        <f t="array" ref="E189">_xlfn.XLOOKUP($A189,MedExam_Table[[#Headers],[#Data],[Customer ID]],MedExam_Table[[#Headers],[#Data],[Heart Issues Updated]],"Not Found",0)</f>
        <v>Yes</v>
      </c>
      <c r="F189" t="str" cm="1">
        <f t="array" ref="F189">_xlfn.XLOOKUP($A189,MedExam_Table[[#Headers],[#Data],[Customer ID]],MedExam_Table[[#Headers],[#Data],[Any Transplants Update]],"Not Found",0)</f>
        <v>No</v>
      </c>
      <c r="G189" t="str" cm="1">
        <f t="array" ref="G189">_xlfn.XLOOKUP($A189,MedExam_Table[[#Headers],[#Data],[Customer ID]],MedExam_Table[[#Headers],[#Data],[Cancer history]],"Not Found",0)</f>
        <v>No</v>
      </c>
      <c r="H189" cm="1">
        <f t="array" ref="H189">_xlfn.XLOOKUP($A189,MedExam_Table[[#Headers],[#Data],[Customer ID]],MedExam_Table[[#Headers],[#Data],[NumberOfMajorSurgeries_updated]],"Not Found",0)</f>
        <v>2</v>
      </c>
      <c r="I189" t="str" cm="1">
        <f t="array" ref="I189">_xlfn.XLOOKUP($A189,MedExam_Table[[#Headers],[#Data],[Customer ID]],MedExam_Table[[#Headers],[#Data],[Smoker Updated]],"Not Found",0)</f>
        <v>No</v>
      </c>
      <c r="J189" t="str" cm="1">
        <f t="array" ref="J189">_xlfn.XLOOKUP($A189,MedExam_Table[[#Headers],[#Data],[Customer ID]],MedExam_Table[[#Headers],[#Data],[Weight Status]],"Not Found",0)</f>
        <v>Obesity</v>
      </c>
      <c r="K189" t="str" cm="1">
        <f t="array" ref="K189">_xlfn.XLOOKUP($A189,MedExam_Table[[#Headers],[#Data],[Customer ID]],MedExam_Table[[#Headers],[#Data],[Diabetes Status]],"Not Found",0)</f>
        <v>Diabetes</v>
      </c>
      <c r="L189" cm="1">
        <f t="array" ref="L189">_xlfn.XLOOKUP($A189,Hospitalisation_table[[#All],[Customer ID]],Hospitalisation_table[[#All],[Customer Age]],"Not Found",0)</f>
        <v>52</v>
      </c>
      <c r="M189" t="str" cm="1">
        <f t="array" ref="M189">_xlfn.XLOOKUP($A189,Hospitalisation_table[[#All],[Customer ID]],Hospitalisation_table[[#All],[Date of Birth]],"Not Found",0)</f>
        <v>30-Sep-1970</v>
      </c>
      <c r="N189" s="22" cm="1">
        <f t="array" ref="N189">_xlfn.XLOOKUP($A189,Hospitalisation_table[[#All],[Customer ID]],Hospitalisation_table[[#All],[charges]],"Not Found",0)</f>
        <v>9634.5400000000009</v>
      </c>
      <c r="O189" t="str" cm="1">
        <f t="array" ref="O189">_xlfn.XLOOKUP($A189,Hospitalisation_table[[#All],[Customer ID]],Hospitalisation_table[[#All],[Hospital tier_Updated]],"Not Found",0)</f>
        <v>tier - 2</v>
      </c>
      <c r="P189" t="str" cm="1">
        <f t="array" ref="P189">_xlfn.XLOOKUP($A189,Hospitalisation_table[[#All],[Customer ID]],Hospitalisation_table[[#All],[City tier_updated]],"Not Found",0)</f>
        <v>tier - 2</v>
      </c>
      <c r="Q189" t="str" cm="1">
        <f t="array" ref="Q189">_xlfn.XLOOKUP($A189,Hospitalisation_table[[#All],[Customer ID]],Hospitalisation_table[[#All],[State ID Updated]],"Not Found",0)</f>
        <v>R1011</v>
      </c>
    </row>
    <row r="190" spans="1:17" x14ac:dyDescent="0.3">
      <c r="A190" s="13" t="s">
        <v>1203</v>
      </c>
      <c r="B190" t="str" cm="1">
        <f t="array" ref="B190">_xlfn.XLOOKUP($A190,CustomersName[[#All],[Customer ID]],CustomersName[[#All],[First Name]],"Not Found",0)</f>
        <v>hicole R.</v>
      </c>
      <c r="C190" cm="1">
        <f t="array" ref="C190">_xlfn.XLOOKUP($A190,MedExam_Table[[#Headers],[#Data],[Customer ID]],MedExam_Table[[#Headers],[#Data],[BMI]],"Not Found",0)</f>
        <v>25.75</v>
      </c>
      <c r="D190" cm="1">
        <f t="array" ref="D190">_xlfn.XLOOKUP($A190,MedExam_Table[[#Headers],[#Data],[Customer ID]],MedExam_Table[[#Headers],[#Data],[HBA1C]],"Not Found",0)</f>
        <v>9.23</v>
      </c>
      <c r="E190" t="str" cm="1">
        <f t="array" ref="E190">_xlfn.XLOOKUP($A190,MedExam_Table[[#Headers],[#Data],[Customer ID]],MedExam_Table[[#Headers],[#Data],[Heart Issues Updated]],"Not Found",0)</f>
        <v>No</v>
      </c>
      <c r="F190" t="str" cm="1">
        <f t="array" ref="F190">_xlfn.XLOOKUP($A190,MedExam_Table[[#Headers],[#Data],[Customer ID]],MedExam_Table[[#Headers],[#Data],[Any Transplants Update]],"Not Found",0)</f>
        <v>No</v>
      </c>
      <c r="G190" t="str" cm="1">
        <f t="array" ref="G190">_xlfn.XLOOKUP($A190,MedExam_Table[[#Headers],[#Data],[Customer ID]],MedExam_Table[[#Headers],[#Data],[Cancer history]],"Not Found",0)</f>
        <v>No</v>
      </c>
      <c r="H190" cm="1">
        <f t="array" ref="H190">_xlfn.XLOOKUP($A190,MedExam_Table[[#Headers],[#Data],[Customer ID]],MedExam_Table[[#Headers],[#Data],[NumberOfMajorSurgeries_updated]],"Not Found",0)</f>
        <v>0</v>
      </c>
      <c r="I190" t="str" cm="1">
        <f t="array" ref="I190">_xlfn.XLOOKUP($A190,MedExam_Table[[#Headers],[#Data],[Customer ID]],MedExam_Table[[#Headers],[#Data],[Smoker Updated]],"Not Found",0)</f>
        <v>No</v>
      </c>
      <c r="J190" t="str" cm="1">
        <f t="array" ref="J190">_xlfn.XLOOKUP($A190,MedExam_Table[[#Headers],[#Data],[Customer ID]],MedExam_Table[[#Headers],[#Data],[Weight Status]],"Not Found",0)</f>
        <v>OverWeight</v>
      </c>
      <c r="K190" t="str" cm="1">
        <f t="array" ref="K190">_xlfn.XLOOKUP($A190,MedExam_Table[[#Headers],[#Data],[Customer ID]],MedExam_Table[[#Headers],[#Data],[Diabetes Status]],"Not Found",0)</f>
        <v>Diabetes</v>
      </c>
      <c r="L190" cm="1">
        <f t="array" ref="L190">_xlfn.XLOOKUP($A190,Hospitalisation_table[[#All],[Customer ID]],Hospitalisation_table[[#All],[Customer Age]],"Not Found",0)</f>
        <v>54</v>
      </c>
      <c r="M190" t="str" cm="1">
        <f t="array" ref="M190">_xlfn.XLOOKUP($A190,Hospitalisation_table[[#All],[Customer ID]],Hospitalisation_table[[#All],[Date of Birth]],"Not Found",0)</f>
        <v>22-Jun-1968</v>
      </c>
      <c r="N190" s="22" cm="1">
        <f t="array" ref="N190">_xlfn.XLOOKUP($A190,Hospitalisation_table[[#All],[Customer ID]],Hospitalisation_table[[#All],[charges]],"Not Found",0)</f>
        <v>9630.91</v>
      </c>
      <c r="O190" t="str" cm="1">
        <f t="array" ref="O190">_xlfn.XLOOKUP($A190,Hospitalisation_table[[#All],[Customer ID]],Hospitalisation_table[[#All],[Hospital tier_Updated]],"Not Found",0)</f>
        <v>tier - 3</v>
      </c>
      <c r="P190" t="str" cm="1">
        <f t="array" ref="P190">_xlfn.XLOOKUP($A190,Hospitalisation_table[[#All],[Customer ID]],Hospitalisation_table[[#All],[City tier_updated]],"Not Found",0)</f>
        <v>tier - 2</v>
      </c>
      <c r="Q190" t="str" cm="1">
        <f t="array" ref="Q190">_xlfn.XLOOKUP($A190,Hospitalisation_table[[#All],[Customer ID]],Hospitalisation_table[[#All],[State ID Updated]],"Not Found",0)</f>
        <v>R1013</v>
      </c>
    </row>
    <row r="191" spans="1:17" x14ac:dyDescent="0.3">
      <c r="A191" s="14" t="s">
        <v>1202</v>
      </c>
      <c r="B191" t="str" cm="1">
        <f t="array" ref="B191">_xlfn.XLOOKUP($A191,CustomersName[[#All],[Customer ID]],CustomersName[[#All],[First Name]],"Not Found",0)</f>
        <v>Davhd W</v>
      </c>
      <c r="C191" cm="1">
        <f t="array" ref="C191">_xlfn.XLOOKUP($A191,MedExam_Table[[#Headers],[#Data],[Customer ID]],MedExam_Table[[#Headers],[#Data],[BMI]],"Not Found",0)</f>
        <v>32.299999999999997</v>
      </c>
      <c r="D191" cm="1">
        <f t="array" ref="D191">_xlfn.XLOOKUP($A191,MedExam_Table[[#Headers],[#Data],[Customer ID]],MedExam_Table[[#Headers],[#Data],[HBA1C]],"Not Found",0)</f>
        <v>4.37</v>
      </c>
      <c r="E191" t="str" cm="1">
        <f t="array" ref="E191">_xlfn.XLOOKUP($A191,MedExam_Table[[#Headers],[#Data],[Customer ID]],MedExam_Table[[#Headers],[#Data],[Heart Issues Updated]],"Not Found",0)</f>
        <v>No</v>
      </c>
      <c r="F191" t="str" cm="1">
        <f t="array" ref="F191">_xlfn.XLOOKUP($A191,MedExam_Table[[#Headers],[#Data],[Customer ID]],MedExam_Table[[#Headers],[#Data],[Any Transplants Update]],"Not Found",0)</f>
        <v>No</v>
      </c>
      <c r="G191" t="str" cm="1">
        <f t="array" ref="G191">_xlfn.XLOOKUP($A191,MedExam_Table[[#Headers],[#Data],[Customer ID]],MedExam_Table[[#Headers],[#Data],[Cancer history]],"Not Found",0)</f>
        <v>No</v>
      </c>
      <c r="H191" cm="1">
        <f t="array" ref="H191">_xlfn.XLOOKUP($A191,MedExam_Table[[#Headers],[#Data],[Customer ID]],MedExam_Table[[#Headers],[#Data],[NumberOfMajorSurgeries_updated]],"Not Found",0)</f>
        <v>2</v>
      </c>
      <c r="I191" t="str" cm="1">
        <f t="array" ref="I191">_xlfn.XLOOKUP($A191,MedExam_Table[[#Headers],[#Data],[Customer ID]],MedExam_Table[[#Headers],[#Data],[Smoker Updated]],"Not Found",0)</f>
        <v>No</v>
      </c>
      <c r="J191" t="str" cm="1">
        <f t="array" ref="J191">_xlfn.XLOOKUP($A191,MedExam_Table[[#Headers],[#Data],[Customer ID]],MedExam_Table[[#Headers],[#Data],[Weight Status]],"Not Found",0)</f>
        <v>Obesity</v>
      </c>
      <c r="K191" t="str" cm="1">
        <f t="array" ref="K191">_xlfn.XLOOKUP($A191,MedExam_Table[[#Headers],[#Data],[Customer ID]],MedExam_Table[[#Headers],[#Data],[Diabetes Status]],"Not Found",0)</f>
        <v>Normal</v>
      </c>
      <c r="L191" cm="1">
        <f t="array" ref="L191">_xlfn.XLOOKUP($A191,Hospitalisation_table[[#All],[Customer ID]],Hospitalisation_table[[#All],[Customer Age]],"Not Found",0)</f>
        <v>50</v>
      </c>
      <c r="M191" t="str" cm="1">
        <f t="array" ref="M191">_xlfn.XLOOKUP($A191,Hospitalisation_table[[#All],[Customer ID]],Hospitalisation_table[[#All],[Date of Birth]],"Not Found",0)</f>
        <v>23-Oct-1972</v>
      </c>
      <c r="N191" s="22" cm="1">
        <f t="array" ref="N191">_xlfn.XLOOKUP($A191,Hospitalisation_table[[#All],[Customer ID]],Hospitalisation_table[[#All],[charges]],"Not Found",0)</f>
        <v>9630.4</v>
      </c>
      <c r="O191" t="str" cm="1">
        <f t="array" ref="O191">_xlfn.XLOOKUP($A191,Hospitalisation_table[[#All],[Customer ID]],Hospitalisation_table[[#All],[Hospital tier_Updated]],"Not Found",0)</f>
        <v>tier - 2</v>
      </c>
      <c r="P191" t="str" cm="1">
        <f t="array" ref="P191">_xlfn.XLOOKUP($A191,Hospitalisation_table[[#All],[Customer ID]],Hospitalisation_table[[#All],[City tier_updated]],"Not Found",0)</f>
        <v>tier - 2</v>
      </c>
      <c r="Q191" t="str" cm="1">
        <f t="array" ref="Q191">_xlfn.XLOOKUP($A191,Hospitalisation_table[[#All],[Customer ID]],Hospitalisation_table[[#All],[State ID Updated]],"Not Found",0)</f>
        <v>R1011</v>
      </c>
    </row>
    <row r="192" spans="1:17" x14ac:dyDescent="0.3">
      <c r="A192" s="13" t="s">
        <v>2256</v>
      </c>
      <c r="B192" t="str" cm="1">
        <f t="array" ref="B192">_xlfn.XLOOKUP($A192,CustomersName[[#All],[Customer ID]],CustomersName[[#All],[First Name]],"Not Found",0)</f>
        <v>Jh Jamie P</v>
      </c>
      <c r="C192" cm="1">
        <f t="array" ref="C192">_xlfn.XLOOKUP($A192,MedExam_Table[[#Headers],[#Data],[Customer ID]],MedExam_Table[[#Headers],[#Data],[BMI]],"Not Found",0)</f>
        <v>44.88</v>
      </c>
      <c r="D192" cm="1">
        <f t="array" ref="D192">_xlfn.XLOOKUP($A192,MedExam_Table[[#Headers],[#Data],[Customer ID]],MedExam_Table[[#Headers],[#Data],[HBA1C]],"Not Found",0)</f>
        <v>6.04</v>
      </c>
      <c r="E192" t="str" cm="1">
        <f t="array" ref="E192">_xlfn.XLOOKUP($A192,MedExam_Table[[#Headers],[#Data],[Customer ID]],MedExam_Table[[#Headers],[#Data],[Heart Issues Updated]],"Not Found",0)</f>
        <v>No</v>
      </c>
      <c r="F192" t="str" cm="1">
        <f t="array" ref="F192">_xlfn.XLOOKUP($A192,MedExam_Table[[#Headers],[#Data],[Customer ID]],MedExam_Table[[#Headers],[#Data],[Any Transplants Update]],"Not Found",0)</f>
        <v>No</v>
      </c>
      <c r="G192" t="str" cm="1">
        <f t="array" ref="G192">_xlfn.XLOOKUP($A192,MedExam_Table[[#Headers],[#Data],[Customer ID]],MedExam_Table[[#Headers],[#Data],[Cancer history]],"Not Found",0)</f>
        <v>Yes</v>
      </c>
      <c r="H192" cm="1">
        <f t="array" ref="H192">_xlfn.XLOOKUP($A192,MedExam_Table[[#Headers],[#Data],[Customer ID]],MedExam_Table[[#Headers],[#Data],[NumberOfMajorSurgeries_updated]],"Not Found",0)</f>
        <v>1</v>
      </c>
      <c r="I192" t="str" cm="1">
        <f t="array" ref="I192">_xlfn.XLOOKUP($A192,MedExam_Table[[#Headers],[#Data],[Customer ID]],MedExam_Table[[#Headers],[#Data],[Smoker Updated]],"Not Found",0)</f>
        <v>Yes</v>
      </c>
      <c r="J192" t="str" cm="1">
        <f t="array" ref="J192">_xlfn.XLOOKUP($A192,MedExam_Table[[#Headers],[#Data],[Customer ID]],MedExam_Table[[#Headers],[#Data],[Weight Status]],"Not Found",0)</f>
        <v>Obesity</v>
      </c>
      <c r="K192" t="str" cm="1">
        <f t="array" ref="K192">_xlfn.XLOOKUP($A192,MedExam_Table[[#Headers],[#Data],[Customer ID]],MedExam_Table[[#Headers],[#Data],[Diabetes Status]],"Not Found",0)</f>
        <v>Prediabetes</v>
      </c>
      <c r="L192" cm="1">
        <f t="array" ref="L192">_xlfn.XLOOKUP($A192,Hospitalisation_table[[#All],[Customer ID]],Hospitalisation_table[[#All],[Customer Age]],"Not Found",0)</f>
        <v>19</v>
      </c>
      <c r="M192" t="str" cm="1">
        <f t="array" ref="M192">_xlfn.XLOOKUP($A192,Hospitalisation_table[[#All],[Customer ID]],Hospitalisation_table[[#All],[Date of Birth]],"Not Found",0)</f>
        <v>16-Jul-2003</v>
      </c>
      <c r="N192" s="22" cm="1">
        <f t="array" ref="N192">_xlfn.XLOOKUP($A192,Hospitalisation_table[[#All],[Customer ID]],Hospitalisation_table[[#All],[charges]],"Not Found",0)</f>
        <v>39722.75</v>
      </c>
      <c r="O192" t="str" cm="1">
        <f t="array" ref="O192">_xlfn.XLOOKUP($A192,Hospitalisation_table[[#All],[Customer ID]],Hospitalisation_table[[#All],[Hospital tier_Updated]],"Not Found",0)</f>
        <v>tier - 1</v>
      </c>
      <c r="P192" t="str" cm="1">
        <f t="array" ref="P192">_xlfn.XLOOKUP($A192,Hospitalisation_table[[#All],[Customer ID]],Hospitalisation_table[[#All],[City tier_updated]],"Not Found",0)</f>
        <v>tier - 1</v>
      </c>
      <c r="Q192" t="str" cm="1">
        <f t="array" ref="Q192">_xlfn.XLOOKUP($A192,Hospitalisation_table[[#All],[Customer ID]],Hospitalisation_table[[#All],[State ID Updated]],"Not Found",0)</f>
        <v>R1013</v>
      </c>
    </row>
    <row r="193" spans="1:17" x14ac:dyDescent="0.3">
      <c r="A193" s="14" t="s">
        <v>1201</v>
      </c>
      <c r="B193" t="str" cm="1">
        <f t="array" ref="B193">_xlfn.XLOOKUP($A193,CustomersName[[#All],[Customer ID]],CustomersName[[#All],[First Name]],"Not Found",0)</f>
        <v>Grant</v>
      </c>
      <c r="C193" cm="1">
        <f t="array" ref="C193">_xlfn.XLOOKUP($A193,MedExam_Table[[#Headers],[#Data],[Customer ID]],MedExam_Table[[#Headers],[#Data],[BMI]],"Not Found",0)</f>
        <v>28.61</v>
      </c>
      <c r="D193" cm="1">
        <f t="array" ref="D193">_xlfn.XLOOKUP($A193,MedExam_Table[[#Headers],[#Data],[Customer ID]],MedExam_Table[[#Headers],[#Data],[HBA1C]],"Not Found",0)</f>
        <v>5.76</v>
      </c>
      <c r="E193" t="str" cm="1">
        <f t="array" ref="E193">_xlfn.XLOOKUP($A193,MedExam_Table[[#Headers],[#Data],[Customer ID]],MedExam_Table[[#Headers],[#Data],[Heart Issues Updated]],"Not Found",0)</f>
        <v>No</v>
      </c>
      <c r="F193" t="str" cm="1">
        <f t="array" ref="F193">_xlfn.XLOOKUP($A193,MedExam_Table[[#Headers],[#Data],[Customer ID]],MedExam_Table[[#Headers],[#Data],[Any Transplants Update]],"Not Found",0)</f>
        <v>No</v>
      </c>
      <c r="G193" t="str" cm="1">
        <f t="array" ref="G193">_xlfn.XLOOKUP($A193,MedExam_Table[[#Headers],[#Data],[Customer ID]],MedExam_Table[[#Headers],[#Data],[Cancer history]],"Not Found",0)</f>
        <v>Yes</v>
      </c>
      <c r="H193" cm="1">
        <f t="array" ref="H193">_xlfn.XLOOKUP($A193,MedExam_Table[[#Headers],[#Data],[Customer ID]],MedExam_Table[[#Headers],[#Data],[NumberOfMajorSurgeries_updated]],"Not Found",0)</f>
        <v>1</v>
      </c>
      <c r="I193" t="str" cm="1">
        <f t="array" ref="I193">_xlfn.XLOOKUP($A193,MedExam_Table[[#Headers],[#Data],[Customer ID]],MedExam_Table[[#Headers],[#Data],[Smoker Updated]],"Not Found",0)</f>
        <v>No</v>
      </c>
      <c r="J193" t="str" cm="1">
        <f t="array" ref="J193">_xlfn.XLOOKUP($A193,MedExam_Table[[#Headers],[#Data],[Customer ID]],MedExam_Table[[#Headers],[#Data],[Weight Status]],"Not Found",0)</f>
        <v>OverWeight</v>
      </c>
      <c r="K193" t="str" cm="1">
        <f t="array" ref="K193">_xlfn.XLOOKUP($A193,MedExam_Table[[#Headers],[#Data],[Customer ID]],MedExam_Table[[#Headers],[#Data],[Diabetes Status]],"Not Found",0)</f>
        <v>Prediabetes</v>
      </c>
      <c r="L193" cm="1">
        <f t="array" ref="L193">_xlfn.XLOOKUP($A193,Hospitalisation_table[[#All],[Customer ID]],Hospitalisation_table[[#All],[Customer Age]],"Not Found",0)</f>
        <v>43</v>
      </c>
      <c r="M193" t="str" cm="1">
        <f t="array" ref="M193">_xlfn.XLOOKUP($A193,Hospitalisation_table[[#All],[Customer ID]],Hospitalisation_table[[#All],[Date of Birth]],"Not Found",0)</f>
        <v>19-Dec-1979</v>
      </c>
      <c r="N193" s="22" cm="1">
        <f t="array" ref="N193">_xlfn.XLOOKUP($A193,Hospitalisation_table[[#All],[Customer ID]],Hospitalisation_table[[#All],[charges]],"Not Found",0)</f>
        <v>9630.2999999999993</v>
      </c>
      <c r="O193" t="str" cm="1">
        <f t="array" ref="O193">_xlfn.XLOOKUP($A193,Hospitalisation_table[[#All],[Customer ID]],Hospitalisation_table[[#All],[Hospital tier_Updated]],"Not Found",0)</f>
        <v>tier - 2</v>
      </c>
      <c r="P193" t="str" cm="1">
        <f t="array" ref="P193">_xlfn.XLOOKUP($A193,Hospitalisation_table[[#All],[Customer ID]],Hospitalisation_table[[#All],[City tier_updated]],"Not Found",0)</f>
        <v>tier - 2</v>
      </c>
      <c r="Q193" t="str" cm="1">
        <f t="array" ref="Q193">_xlfn.XLOOKUP($A193,Hospitalisation_table[[#All],[Customer ID]],Hospitalisation_table[[#All],[State ID Updated]],"Not Found",0)</f>
        <v>R1021</v>
      </c>
    </row>
    <row r="194" spans="1:17" x14ac:dyDescent="0.3">
      <c r="A194" s="13" t="s">
        <v>1200</v>
      </c>
      <c r="B194" t="str" cm="1">
        <f t="array" ref="B194">_xlfn.XLOOKUP($A194,CustomersName[[#All],[Customer ID]],CustomersName[[#All],[First Name]],"Not Found",0)</f>
        <v>Sophia</v>
      </c>
      <c r="C194" cm="1">
        <f t="array" ref="C194">_xlfn.XLOOKUP($A194,MedExam_Table[[#Headers],[#Data],[Customer ID]],MedExam_Table[[#Headers],[#Data],[BMI]],"Not Found",0)</f>
        <v>45.41</v>
      </c>
      <c r="D194" cm="1">
        <f t="array" ref="D194">_xlfn.XLOOKUP($A194,MedExam_Table[[#Headers],[#Data],[Customer ID]],MedExam_Table[[#Headers],[#Data],[HBA1C]],"Not Found",0)</f>
        <v>4.96</v>
      </c>
      <c r="E194" t="str" cm="1">
        <f t="array" ref="E194">_xlfn.XLOOKUP($A194,MedExam_Table[[#Headers],[#Data],[Customer ID]],MedExam_Table[[#Headers],[#Data],[Heart Issues Updated]],"Not Found",0)</f>
        <v>No</v>
      </c>
      <c r="F194" t="str" cm="1">
        <f t="array" ref="F194">_xlfn.XLOOKUP($A194,MedExam_Table[[#Headers],[#Data],[Customer ID]],MedExam_Table[[#Headers],[#Data],[Any Transplants Update]],"Not Found",0)</f>
        <v>No</v>
      </c>
      <c r="G194" t="str" cm="1">
        <f t="array" ref="G194">_xlfn.XLOOKUP($A194,MedExam_Table[[#Headers],[#Data],[Customer ID]],MedExam_Table[[#Headers],[#Data],[Cancer history]],"Not Found",0)</f>
        <v>No</v>
      </c>
      <c r="H194" cm="1">
        <f t="array" ref="H194">_xlfn.XLOOKUP($A194,MedExam_Table[[#Headers],[#Data],[Customer ID]],MedExam_Table[[#Headers],[#Data],[NumberOfMajorSurgeries_updated]],"Not Found",0)</f>
        <v>1</v>
      </c>
      <c r="I194" t="str" cm="1">
        <f t="array" ref="I194">_xlfn.XLOOKUP($A194,MedExam_Table[[#Headers],[#Data],[Customer ID]],MedExam_Table[[#Headers],[#Data],[Smoker Updated]],"Not Found",0)</f>
        <v>No</v>
      </c>
      <c r="J194" t="str" cm="1">
        <f t="array" ref="J194">_xlfn.XLOOKUP($A194,MedExam_Table[[#Headers],[#Data],[Customer ID]],MedExam_Table[[#Headers],[#Data],[Weight Status]],"Not Found",0)</f>
        <v>Obesity</v>
      </c>
      <c r="K194" t="str" cm="1">
        <f t="array" ref="K194">_xlfn.XLOOKUP($A194,MedExam_Table[[#Headers],[#Data],[Customer ID]],MedExam_Table[[#Headers],[#Data],[Diabetes Status]],"Not Found",0)</f>
        <v>Normal</v>
      </c>
      <c r="L194" cm="1">
        <f t="array" ref="L194">_xlfn.XLOOKUP($A194,Hospitalisation_table[[#All],[Customer ID]],Hospitalisation_table[[#All],[Customer Age]],"Not Found",0)</f>
        <v>24</v>
      </c>
      <c r="M194" t="str" cm="1">
        <f t="array" ref="M194">_xlfn.XLOOKUP($A194,Hospitalisation_table[[#All],[Customer ID]],Hospitalisation_table[[#All],[Date of Birth]],"Not Found",0)</f>
        <v>23-Jun-1998</v>
      </c>
      <c r="N194" s="22" cm="1">
        <f t="array" ref="N194">_xlfn.XLOOKUP($A194,Hospitalisation_table[[#All],[Customer ID]],Hospitalisation_table[[#All],[charges]],"Not Found",0)</f>
        <v>9628.7900000000009</v>
      </c>
      <c r="O194" t="str" cm="1">
        <f t="array" ref="O194">_xlfn.XLOOKUP($A194,Hospitalisation_table[[#All],[Customer ID]],Hospitalisation_table[[#All],[Hospital tier_Updated]],"Not Found",0)</f>
        <v>tier - 2</v>
      </c>
      <c r="P194" t="str" cm="1">
        <f t="array" ref="P194">_xlfn.XLOOKUP($A194,Hospitalisation_table[[#All],[Customer ID]],Hospitalisation_table[[#All],[City tier_updated]],"Not Found",0)</f>
        <v>tier - 2</v>
      </c>
      <c r="Q194" t="str" cm="1">
        <f t="array" ref="Q194">_xlfn.XLOOKUP($A194,Hospitalisation_table[[#All],[Customer ID]],Hospitalisation_table[[#All],[State ID Updated]],"Not Found",0)</f>
        <v>R1026</v>
      </c>
    </row>
    <row r="195" spans="1:17" x14ac:dyDescent="0.3">
      <c r="A195" s="14" t="s">
        <v>1199</v>
      </c>
      <c r="B195" t="str" cm="1">
        <f t="array" ref="B195">_xlfn.XLOOKUP($A195,CustomersName[[#All],[Customer ID]],CustomersName[[#All],[First Name]],"Not Found",0)</f>
        <v>Christina</v>
      </c>
      <c r="C195" cm="1">
        <f t="array" ref="C195">_xlfn.XLOOKUP($A195,MedExam_Table[[#Headers],[#Data],[Customer ID]],MedExam_Table[[#Headers],[#Data],[BMI]],"Not Found",0)</f>
        <v>31.2</v>
      </c>
      <c r="D195" cm="1">
        <f t="array" ref="D195">_xlfn.XLOOKUP($A195,MedExam_Table[[#Headers],[#Data],[Customer ID]],MedExam_Table[[#Headers],[#Data],[HBA1C]],"Not Found",0)</f>
        <v>11.04</v>
      </c>
      <c r="E195" t="str" cm="1">
        <f t="array" ref="E195">_xlfn.XLOOKUP($A195,MedExam_Table[[#Headers],[#Data],[Customer ID]],MedExam_Table[[#Headers],[#Data],[Heart Issues Updated]],"Not Found",0)</f>
        <v>Yes</v>
      </c>
      <c r="F195" t="str" cm="1">
        <f t="array" ref="F195">_xlfn.XLOOKUP($A195,MedExam_Table[[#Headers],[#Data],[Customer ID]],MedExam_Table[[#Headers],[#Data],[Any Transplants Update]],"Not Found",0)</f>
        <v>No</v>
      </c>
      <c r="G195" t="str" cm="1">
        <f t="array" ref="G195">_xlfn.XLOOKUP($A195,MedExam_Table[[#Headers],[#Data],[Customer ID]],MedExam_Table[[#Headers],[#Data],[Cancer history]],"Not Found",0)</f>
        <v>No</v>
      </c>
      <c r="H195" cm="1">
        <f t="array" ref="H195">_xlfn.XLOOKUP($A195,MedExam_Table[[#Headers],[#Data],[Customer ID]],MedExam_Table[[#Headers],[#Data],[NumberOfMajorSurgeries_updated]],"Not Found",0)</f>
        <v>2</v>
      </c>
      <c r="I195" t="str" cm="1">
        <f t="array" ref="I195">_xlfn.XLOOKUP($A195,MedExam_Table[[#Headers],[#Data],[Customer ID]],MedExam_Table[[#Headers],[#Data],[Smoker Updated]],"Not Found",0)</f>
        <v>No</v>
      </c>
      <c r="J195" t="str" cm="1">
        <f t="array" ref="J195">_xlfn.XLOOKUP($A195,MedExam_Table[[#Headers],[#Data],[Customer ID]],MedExam_Table[[#Headers],[#Data],[Weight Status]],"Not Found",0)</f>
        <v>Obesity</v>
      </c>
      <c r="K195" t="str" cm="1">
        <f t="array" ref="K195">_xlfn.XLOOKUP($A195,MedExam_Table[[#Headers],[#Data],[Customer ID]],MedExam_Table[[#Headers],[#Data],[Diabetes Status]],"Not Found",0)</f>
        <v>Diabetes</v>
      </c>
      <c r="L195" cm="1">
        <f t="array" ref="L195">_xlfn.XLOOKUP($A195,Hospitalisation_table[[#All],[Customer ID]],Hospitalisation_table[[#All],[Customer Age]],"Not Found",0)</f>
        <v>52</v>
      </c>
      <c r="M195" t="str" cm="1">
        <f t="array" ref="M195">_xlfn.XLOOKUP($A195,Hospitalisation_table[[#All],[Customer ID]],Hospitalisation_table[[#All],[Date of Birth]],"Not Found",0)</f>
        <v>16-Dec-1970</v>
      </c>
      <c r="N195" s="22" cm="1">
        <f t="array" ref="N195">_xlfn.XLOOKUP($A195,Hospitalisation_table[[#All],[Customer ID]],Hospitalisation_table[[#All],[charges]],"Not Found",0)</f>
        <v>9625.92</v>
      </c>
      <c r="O195" t="str" cm="1">
        <f t="array" ref="O195">_xlfn.XLOOKUP($A195,Hospitalisation_table[[#All],[Customer ID]],Hospitalisation_table[[#All],[Hospital tier_Updated]],"Not Found",0)</f>
        <v>tier - 2</v>
      </c>
      <c r="P195" t="str" cm="1">
        <f t="array" ref="P195">_xlfn.XLOOKUP($A195,Hospitalisation_table[[#All],[Customer ID]],Hospitalisation_table[[#All],[City tier_updated]],"Not Found",0)</f>
        <v>tier - 3</v>
      </c>
      <c r="Q195" t="str" cm="1">
        <f t="array" ref="Q195">_xlfn.XLOOKUP($A195,Hospitalisation_table[[#All],[Customer ID]],Hospitalisation_table[[#All],[State ID Updated]],"Not Found",0)</f>
        <v>R1011</v>
      </c>
    </row>
    <row r="196" spans="1:17" x14ac:dyDescent="0.3">
      <c r="A196" s="13" t="s">
        <v>1198</v>
      </c>
      <c r="B196" t="str" cm="1">
        <f t="array" ref="B196">_xlfn.XLOOKUP($A196,CustomersName[[#All],[Customer ID]],CustomersName[[#All],[First Name]],"Not Found",0)</f>
        <v>Shm L.</v>
      </c>
      <c r="C196" cm="1">
        <f t="array" ref="C196">_xlfn.XLOOKUP($A196,MedExam_Table[[#Headers],[#Data],[Customer ID]],MedExam_Table[[#Headers],[#Data],[BMI]],"Not Found",0)</f>
        <v>29.83</v>
      </c>
      <c r="D196" cm="1">
        <f t="array" ref="D196">_xlfn.XLOOKUP($A196,MedExam_Table[[#Headers],[#Data],[Customer ID]],MedExam_Table[[#Headers],[#Data],[HBA1C]],"Not Found",0)</f>
        <v>7.81</v>
      </c>
      <c r="E196" t="str" cm="1">
        <f t="array" ref="E196">_xlfn.XLOOKUP($A196,MedExam_Table[[#Headers],[#Data],[Customer ID]],MedExam_Table[[#Headers],[#Data],[Heart Issues Updated]],"Not Found",0)</f>
        <v>Yes</v>
      </c>
      <c r="F196" t="str" cm="1">
        <f t="array" ref="F196">_xlfn.XLOOKUP($A196,MedExam_Table[[#Headers],[#Data],[Customer ID]],MedExam_Table[[#Headers],[#Data],[Any Transplants Update]],"Not Found",0)</f>
        <v>No</v>
      </c>
      <c r="G196" t="str" cm="1">
        <f t="array" ref="G196">_xlfn.XLOOKUP($A196,MedExam_Table[[#Headers],[#Data],[Customer ID]],MedExam_Table[[#Headers],[#Data],[Cancer history]],"Not Found",0)</f>
        <v>No</v>
      </c>
      <c r="H196" cm="1">
        <f t="array" ref="H196">_xlfn.XLOOKUP($A196,MedExam_Table[[#Headers],[#Data],[Customer ID]],MedExam_Table[[#Headers],[#Data],[NumberOfMajorSurgeries_updated]],"Not Found",0)</f>
        <v>1</v>
      </c>
      <c r="I196" t="str" cm="1">
        <f t="array" ref="I196">_xlfn.XLOOKUP($A196,MedExam_Table[[#Headers],[#Data],[Customer ID]],MedExam_Table[[#Headers],[#Data],[Smoker Updated]],"Not Found",0)</f>
        <v>No</v>
      </c>
      <c r="J196" t="str" cm="1">
        <f t="array" ref="J196">_xlfn.XLOOKUP($A196,MedExam_Table[[#Headers],[#Data],[Customer ID]],MedExam_Table[[#Headers],[#Data],[Weight Status]],"Not Found",0)</f>
        <v>OverWeight</v>
      </c>
      <c r="K196" t="str" cm="1">
        <f t="array" ref="K196">_xlfn.XLOOKUP($A196,MedExam_Table[[#Headers],[#Data],[Customer ID]],MedExam_Table[[#Headers],[#Data],[Diabetes Status]],"Not Found",0)</f>
        <v>Diabetes</v>
      </c>
      <c r="L196" cm="1">
        <f t="array" ref="L196">_xlfn.XLOOKUP($A196,Hospitalisation_table[[#All],[Customer ID]],Hospitalisation_table[[#All],[Customer Age]],"Not Found",0)</f>
        <v>47</v>
      </c>
      <c r="M196" t="str" cm="1">
        <f t="array" ref="M196">_xlfn.XLOOKUP($A196,Hospitalisation_table[[#All],[Customer ID]],Hospitalisation_table[[#All],[Date of Birth]],"Not Found",0)</f>
        <v>29-Oct-1975</v>
      </c>
      <c r="N196" s="22" cm="1">
        <f t="array" ref="N196">_xlfn.XLOOKUP($A196,Hospitalisation_table[[#All],[Customer ID]],Hospitalisation_table[[#All],[charges]],"Not Found",0)</f>
        <v>9620.33</v>
      </c>
      <c r="O196" t="str" cm="1">
        <f t="array" ref="O196">_xlfn.XLOOKUP($A196,Hospitalisation_table[[#All],[Customer ID]],Hospitalisation_table[[#All],[Hospital tier_Updated]],"Not Found",0)</f>
        <v>tier - 3</v>
      </c>
      <c r="P196" t="str" cm="1">
        <f t="array" ref="P196">_xlfn.XLOOKUP($A196,Hospitalisation_table[[#All],[Customer ID]],Hospitalisation_table[[#All],[City tier_updated]],"Not Found",0)</f>
        <v>tier - 3</v>
      </c>
      <c r="Q196" t="str" cm="1">
        <f t="array" ref="Q196">_xlfn.XLOOKUP($A196,Hospitalisation_table[[#All],[Customer ID]],Hospitalisation_table[[#All],[State ID Updated]],"Not Found",0)</f>
        <v>R1012</v>
      </c>
    </row>
    <row r="197" spans="1:17" x14ac:dyDescent="0.3">
      <c r="A197" s="14" t="s">
        <v>1197</v>
      </c>
      <c r="B197" t="str" cm="1">
        <f t="array" ref="B197">_xlfn.XLOOKUP($A197,CustomersName[[#All],[Customer ID]],CustomersName[[#All],[First Name]],"Not Found",0)</f>
        <v>Hhley R.</v>
      </c>
      <c r="C197" cm="1">
        <f t="array" ref="C197">_xlfn.XLOOKUP($A197,MedExam_Table[[#Headers],[#Data],[Customer ID]],MedExam_Table[[#Headers],[#Data],[BMI]],"Not Found",0)</f>
        <v>29.06</v>
      </c>
      <c r="D197" cm="1">
        <f t="array" ref="D197">_xlfn.XLOOKUP($A197,MedExam_Table[[#Headers],[#Data],[Customer ID]],MedExam_Table[[#Headers],[#Data],[HBA1C]],"Not Found",0)</f>
        <v>4.55</v>
      </c>
      <c r="E197" t="str" cm="1">
        <f t="array" ref="E197">_xlfn.XLOOKUP($A197,MedExam_Table[[#Headers],[#Data],[Customer ID]],MedExam_Table[[#Headers],[#Data],[Heart Issues Updated]],"Not Found",0)</f>
        <v>No</v>
      </c>
      <c r="F197" t="str" cm="1">
        <f t="array" ref="F197">_xlfn.XLOOKUP($A197,MedExam_Table[[#Headers],[#Data],[Customer ID]],MedExam_Table[[#Headers],[#Data],[Any Transplants Update]],"Not Found",0)</f>
        <v>No</v>
      </c>
      <c r="G197" t="str" cm="1">
        <f t="array" ref="G197">_xlfn.XLOOKUP($A197,MedExam_Table[[#Headers],[#Data],[Customer ID]],MedExam_Table[[#Headers],[#Data],[Cancer history]],"Not Found",0)</f>
        <v>No</v>
      </c>
      <c r="H197" cm="1">
        <f t="array" ref="H197">_xlfn.XLOOKUP($A197,MedExam_Table[[#Headers],[#Data],[Customer ID]],MedExam_Table[[#Headers],[#Data],[NumberOfMajorSurgeries_updated]],"Not Found",0)</f>
        <v>0</v>
      </c>
      <c r="I197" t="str" cm="1">
        <f t="array" ref="I197">_xlfn.XLOOKUP($A197,MedExam_Table[[#Headers],[#Data],[Customer ID]],MedExam_Table[[#Headers],[#Data],[Smoker Updated]],"Not Found",0)</f>
        <v>No</v>
      </c>
      <c r="J197" t="str" cm="1">
        <f t="array" ref="J197">_xlfn.XLOOKUP($A197,MedExam_Table[[#Headers],[#Data],[Customer ID]],MedExam_Table[[#Headers],[#Data],[Weight Status]],"Not Found",0)</f>
        <v>OverWeight</v>
      </c>
      <c r="K197" t="str" cm="1">
        <f t="array" ref="K197">_xlfn.XLOOKUP($A197,MedExam_Table[[#Headers],[#Data],[Customer ID]],MedExam_Table[[#Headers],[#Data],[Diabetes Status]],"Not Found",0)</f>
        <v>Normal</v>
      </c>
      <c r="L197" cm="1">
        <f t="array" ref="L197">_xlfn.XLOOKUP($A197,Hospitalisation_table[[#All],[Customer ID]],Hospitalisation_table[[#All],[Customer Age]],"Not Found",0)</f>
        <v>40</v>
      </c>
      <c r="M197" t="str" cm="1">
        <f t="array" ref="M197">_xlfn.XLOOKUP($A197,Hospitalisation_table[[#All],[Customer ID]],Hospitalisation_table[[#All],[Date of Birth]],"Not Found",0)</f>
        <v>29-Aug-1982</v>
      </c>
      <c r="N197" s="22" cm="1">
        <f t="array" ref="N197">_xlfn.XLOOKUP($A197,Hospitalisation_table[[#All],[Customer ID]],Hospitalisation_table[[#All],[charges]],"Not Found",0)</f>
        <v>9619.18</v>
      </c>
      <c r="O197" t="str" cm="1">
        <f t="array" ref="O197">_xlfn.XLOOKUP($A197,Hospitalisation_table[[#All],[Customer ID]],Hospitalisation_table[[#All],[Hospital tier_Updated]],"Not Found",0)</f>
        <v>tier - 2</v>
      </c>
      <c r="P197" t="str" cm="1">
        <f t="array" ref="P197">_xlfn.XLOOKUP($A197,Hospitalisation_table[[#All],[Customer ID]],Hospitalisation_table[[#All],[City tier_updated]],"Not Found",0)</f>
        <v>tier - 1</v>
      </c>
      <c r="Q197" t="str" cm="1">
        <f t="array" ref="Q197">_xlfn.XLOOKUP($A197,Hospitalisation_table[[#All],[Customer ID]],Hospitalisation_table[[#All],[State ID Updated]],"Not Found",0)</f>
        <v>R1025</v>
      </c>
    </row>
    <row r="198" spans="1:17" x14ac:dyDescent="0.3">
      <c r="A198" s="13" t="s">
        <v>1196</v>
      </c>
      <c r="B198" t="str" cm="1">
        <f t="array" ref="B198">_xlfn.XLOOKUP($A198,CustomersName[[#All],[Customer ID]],CustomersName[[#All],[First Name]],"Not Found",0)</f>
        <v>Ethan</v>
      </c>
      <c r="C198" cm="1">
        <f t="array" ref="C198">_xlfn.XLOOKUP($A198,MedExam_Table[[#Headers],[#Data],[Customer ID]],MedExam_Table[[#Headers],[#Data],[BMI]],"Not Found",0)</f>
        <v>27.454999999999998</v>
      </c>
      <c r="D198" cm="1">
        <f t="array" ref="D198">_xlfn.XLOOKUP($A198,MedExam_Table[[#Headers],[#Data],[Customer ID]],MedExam_Table[[#Headers],[#Data],[HBA1C]],"Not Found",0)</f>
        <v>6.13</v>
      </c>
      <c r="E198" t="str" cm="1">
        <f t="array" ref="E198">_xlfn.XLOOKUP($A198,MedExam_Table[[#Headers],[#Data],[Customer ID]],MedExam_Table[[#Headers],[#Data],[Heart Issues Updated]],"Not Found",0)</f>
        <v>No</v>
      </c>
      <c r="F198" t="str" cm="1">
        <f t="array" ref="F198">_xlfn.XLOOKUP($A198,MedExam_Table[[#Headers],[#Data],[Customer ID]],MedExam_Table[[#Headers],[#Data],[Any Transplants Update]],"Not Found",0)</f>
        <v>No</v>
      </c>
      <c r="G198" t="str" cm="1">
        <f t="array" ref="G198">_xlfn.XLOOKUP($A198,MedExam_Table[[#Headers],[#Data],[Customer ID]],MedExam_Table[[#Headers],[#Data],[Cancer history]],"Not Found",0)</f>
        <v>No</v>
      </c>
      <c r="H198" cm="1">
        <f t="array" ref="H198">_xlfn.XLOOKUP($A198,MedExam_Table[[#Headers],[#Data],[Customer ID]],MedExam_Table[[#Headers],[#Data],[NumberOfMajorSurgeries_updated]],"Not Found",0)</f>
        <v>2</v>
      </c>
      <c r="I198" t="str" cm="1">
        <f t="array" ref="I198">_xlfn.XLOOKUP($A198,MedExam_Table[[#Headers],[#Data],[Customer ID]],MedExam_Table[[#Headers],[#Data],[Smoker Updated]],"Not Found",0)</f>
        <v>No</v>
      </c>
      <c r="J198" t="str" cm="1">
        <f t="array" ref="J198">_xlfn.XLOOKUP($A198,MedExam_Table[[#Headers],[#Data],[Customer ID]],MedExam_Table[[#Headers],[#Data],[Weight Status]],"Not Found",0)</f>
        <v>OverWeight</v>
      </c>
      <c r="K198" t="str" cm="1">
        <f t="array" ref="K198">_xlfn.XLOOKUP($A198,MedExam_Table[[#Headers],[#Data],[Customer ID]],MedExam_Table[[#Headers],[#Data],[Diabetes Status]],"Not Found",0)</f>
        <v>Prediabetes</v>
      </c>
      <c r="L198" cm="1">
        <f t="array" ref="L198">_xlfn.XLOOKUP($A198,Hospitalisation_table[[#All],[Customer ID]],Hospitalisation_table[[#All],[Customer Age]],"Not Found",0)</f>
        <v>50</v>
      </c>
      <c r="M198" t="str" cm="1">
        <f t="array" ref="M198">_xlfn.XLOOKUP($A198,Hospitalisation_table[[#All],[Customer ID]],Hospitalisation_table[[#All],[Date of Birth]],"Not Found",0)</f>
        <v>27-Dec-1972</v>
      </c>
      <c r="N198" s="22" cm="1">
        <f t="array" ref="N198">_xlfn.XLOOKUP($A198,Hospitalisation_table[[#All],[Customer ID]],Hospitalisation_table[[#All],[charges]],"Not Found",0)</f>
        <v>9617.66</v>
      </c>
      <c r="O198" t="str" cm="1">
        <f t="array" ref="O198">_xlfn.XLOOKUP($A198,Hospitalisation_table[[#All],[Customer ID]],Hospitalisation_table[[#All],[Hospital tier_Updated]],"Not Found",0)</f>
        <v>tier - 3</v>
      </c>
      <c r="P198" t="str" cm="1">
        <f t="array" ref="P198">_xlfn.XLOOKUP($A198,Hospitalisation_table[[#All],[Customer ID]],Hospitalisation_table[[#All],[City tier_updated]],"Not Found",0)</f>
        <v>tier - 3</v>
      </c>
      <c r="Q198" t="str" cm="1">
        <f t="array" ref="Q198">_xlfn.XLOOKUP($A198,Hospitalisation_table[[#All],[Customer ID]],Hospitalisation_table[[#All],[State ID Updated]],"Not Found",0)</f>
        <v>R1016</v>
      </c>
    </row>
    <row r="199" spans="1:17" x14ac:dyDescent="0.3">
      <c r="A199" s="14" t="s">
        <v>1195</v>
      </c>
      <c r="B199" t="str" cm="1">
        <f t="array" ref="B199">_xlfn.XLOOKUP($A199,CustomersName[[#All],[Customer ID]],CustomersName[[#All],[First Name]],"Not Found",0)</f>
        <v>Anhrew W</v>
      </c>
      <c r="C199" cm="1">
        <f t="array" ref="C199">_xlfn.XLOOKUP($A199,MedExam_Table[[#Headers],[#Data],[Customer ID]],MedExam_Table[[#Headers],[#Data],[BMI]],"Not Found",0)</f>
        <v>23.01</v>
      </c>
      <c r="D199" cm="1">
        <f t="array" ref="D199">_xlfn.XLOOKUP($A199,MedExam_Table[[#Headers],[#Data],[Customer ID]],MedExam_Table[[#Headers],[#Data],[HBA1C]],"Not Found",0)</f>
        <v>6.04</v>
      </c>
      <c r="E199" t="str" cm="1">
        <f t="array" ref="E199">_xlfn.XLOOKUP($A199,MedExam_Table[[#Headers],[#Data],[Customer ID]],MedExam_Table[[#Headers],[#Data],[Heart Issues Updated]],"Not Found",0)</f>
        <v>Yes</v>
      </c>
      <c r="F199" t="str" cm="1">
        <f t="array" ref="F199">_xlfn.XLOOKUP($A199,MedExam_Table[[#Headers],[#Data],[Customer ID]],MedExam_Table[[#Headers],[#Data],[Any Transplants Update]],"Not Found",0)</f>
        <v>No</v>
      </c>
      <c r="G199" t="str" cm="1">
        <f t="array" ref="G199">_xlfn.XLOOKUP($A199,MedExam_Table[[#Headers],[#Data],[Customer ID]],MedExam_Table[[#Headers],[#Data],[Cancer history]],"Not Found",0)</f>
        <v>No</v>
      </c>
      <c r="H199" cm="1">
        <f t="array" ref="H199">_xlfn.XLOOKUP($A199,MedExam_Table[[#Headers],[#Data],[Customer ID]],MedExam_Table[[#Headers],[#Data],[NumberOfMajorSurgeries_updated]],"Not Found",0)</f>
        <v>1</v>
      </c>
      <c r="I199" t="str" cm="1">
        <f t="array" ref="I199">_xlfn.XLOOKUP($A199,MedExam_Table[[#Headers],[#Data],[Customer ID]],MedExam_Table[[#Headers],[#Data],[Smoker Updated]],"Not Found",0)</f>
        <v>No</v>
      </c>
      <c r="J199" t="str" cm="1">
        <f t="array" ref="J199">_xlfn.XLOOKUP($A199,MedExam_Table[[#Headers],[#Data],[Customer ID]],MedExam_Table[[#Headers],[#Data],[Weight Status]],"Not Found",0)</f>
        <v>NormalWeight</v>
      </c>
      <c r="K199" t="str" cm="1">
        <f t="array" ref="K199">_xlfn.XLOOKUP($A199,MedExam_Table[[#Headers],[#Data],[Customer ID]],MedExam_Table[[#Headers],[#Data],[Diabetes Status]],"Not Found",0)</f>
        <v>Prediabetes</v>
      </c>
      <c r="L199" cm="1">
        <f t="array" ref="L199">_xlfn.XLOOKUP($A199,Hospitalisation_table[[#All],[Customer ID]],Hospitalisation_table[[#All],[Customer Age]],"Not Found",0)</f>
        <v>58</v>
      </c>
      <c r="M199" t="str" cm="1">
        <f t="array" ref="M199">_xlfn.XLOOKUP($A199,Hospitalisation_table[[#All],[Customer ID]],Hospitalisation_table[[#All],[Date of Birth]],"Not Found",0)</f>
        <v>15-Dec-1964</v>
      </c>
      <c r="N199" s="22" cm="1">
        <f t="array" ref="N199">_xlfn.XLOOKUP($A199,Hospitalisation_table[[#All],[Customer ID]],Hospitalisation_table[[#All],[charges]],"Not Found",0)</f>
        <v>9597.6299999999992</v>
      </c>
      <c r="O199" t="str" cm="1">
        <f t="array" ref="O199">_xlfn.XLOOKUP($A199,Hospitalisation_table[[#All],[Customer ID]],Hospitalisation_table[[#All],[Hospital tier_Updated]],"Not Found",0)</f>
        <v>tier - 3</v>
      </c>
      <c r="P199" t="str" cm="1">
        <f t="array" ref="P199">_xlfn.XLOOKUP($A199,Hospitalisation_table[[#All],[Customer ID]],Hospitalisation_table[[#All],[City tier_updated]],"Not Found",0)</f>
        <v>tier - 3</v>
      </c>
      <c r="Q199" t="str" cm="1">
        <f t="array" ref="Q199">_xlfn.XLOOKUP($A199,Hospitalisation_table[[#All],[Customer ID]],Hospitalisation_table[[#All],[State ID Updated]],"Not Found",0)</f>
        <v>R1013</v>
      </c>
    </row>
    <row r="200" spans="1:17" x14ac:dyDescent="0.3">
      <c r="A200" s="13" t="s">
        <v>1194</v>
      </c>
      <c r="B200" t="str" cm="1">
        <f t="array" ref="B200">_xlfn.XLOOKUP($A200,CustomersName[[#All],[Customer ID]],CustomersName[[#All],[First Name]],"Not Found",0)</f>
        <v>Mhrk G</v>
      </c>
      <c r="C200" cm="1">
        <f t="array" ref="C200">_xlfn.XLOOKUP($A200,MedExam_Table[[#Headers],[#Data],[Customer ID]],MedExam_Table[[#Headers],[#Data],[BMI]],"Not Found",0)</f>
        <v>31.39</v>
      </c>
      <c r="D200" cm="1">
        <f t="array" ref="D200">_xlfn.XLOOKUP($A200,MedExam_Table[[#Headers],[#Data],[Customer ID]],MedExam_Table[[#Headers],[#Data],[HBA1C]],"Not Found",0)</f>
        <v>8.85</v>
      </c>
      <c r="E200" t="str" cm="1">
        <f t="array" ref="E200">_xlfn.XLOOKUP($A200,MedExam_Table[[#Headers],[#Data],[Customer ID]],MedExam_Table[[#Headers],[#Data],[Heart Issues Updated]],"Not Found",0)</f>
        <v>Yes</v>
      </c>
      <c r="F200" t="str" cm="1">
        <f t="array" ref="F200">_xlfn.XLOOKUP($A200,MedExam_Table[[#Headers],[#Data],[Customer ID]],MedExam_Table[[#Headers],[#Data],[Any Transplants Update]],"Not Found",0)</f>
        <v>No</v>
      </c>
      <c r="G200" t="str" cm="1">
        <f t="array" ref="G200">_xlfn.XLOOKUP($A200,MedExam_Table[[#Headers],[#Data],[Customer ID]],MedExam_Table[[#Headers],[#Data],[Cancer history]],"Not Found",0)</f>
        <v>No</v>
      </c>
      <c r="H200" cm="1">
        <f t="array" ref="H200">_xlfn.XLOOKUP($A200,MedExam_Table[[#Headers],[#Data],[Customer ID]],MedExam_Table[[#Headers],[#Data],[NumberOfMajorSurgeries_updated]],"Not Found",0)</f>
        <v>0</v>
      </c>
      <c r="I200" t="str" cm="1">
        <f t="array" ref="I200">_xlfn.XLOOKUP($A200,MedExam_Table[[#Headers],[#Data],[Customer ID]],MedExam_Table[[#Headers],[#Data],[Smoker Updated]],"Not Found",0)</f>
        <v>No</v>
      </c>
      <c r="J200" t="str" cm="1">
        <f t="array" ref="J200">_xlfn.XLOOKUP($A200,MedExam_Table[[#Headers],[#Data],[Customer ID]],MedExam_Table[[#Headers],[#Data],[Weight Status]],"Not Found",0)</f>
        <v>Obesity</v>
      </c>
      <c r="K200" t="str" cm="1">
        <f t="array" ref="K200">_xlfn.XLOOKUP($A200,MedExam_Table[[#Headers],[#Data],[Customer ID]],MedExam_Table[[#Headers],[#Data],[Diabetes Status]],"Not Found",0)</f>
        <v>Diabetes</v>
      </c>
      <c r="L200" cm="1">
        <f t="array" ref="L200">_xlfn.XLOOKUP($A200,Hospitalisation_table[[#All],[Customer ID]],Hospitalisation_table[[#All],[Customer Age]],"Not Found",0)</f>
        <v>41</v>
      </c>
      <c r="M200" t="str" cm="1">
        <f t="array" ref="M200">_xlfn.XLOOKUP($A200,Hospitalisation_table[[#All],[Customer ID]],Hospitalisation_table[[#All],[Date of Birth]],"Not Found",0)</f>
        <v>18-Oct-1981</v>
      </c>
      <c r="N200" s="22" cm="1">
        <f t="array" ref="N200">_xlfn.XLOOKUP($A200,Hospitalisation_table[[#All],[Customer ID]],Hospitalisation_table[[#All],[charges]],"Not Found",0)</f>
        <v>9584.0400000000009</v>
      </c>
      <c r="O200" t="str" cm="1">
        <f t="array" ref="O200">_xlfn.XLOOKUP($A200,Hospitalisation_table[[#All],[Customer ID]],Hospitalisation_table[[#All],[Hospital tier_Updated]],"Not Found",0)</f>
        <v>tier - 2</v>
      </c>
      <c r="P200" t="str" cm="1">
        <f t="array" ref="P200">_xlfn.XLOOKUP($A200,Hospitalisation_table[[#All],[Customer ID]],Hospitalisation_table[[#All],[City tier_updated]],"Not Found",0)</f>
        <v>tier - 1</v>
      </c>
      <c r="Q200" t="str" cm="1">
        <f t="array" ref="Q200">_xlfn.XLOOKUP($A200,Hospitalisation_table[[#All],[Customer ID]],Hospitalisation_table[[#All],[State ID Updated]],"Not Found",0)</f>
        <v>R1021</v>
      </c>
    </row>
    <row r="201" spans="1:17" x14ac:dyDescent="0.3">
      <c r="A201" s="14" t="s">
        <v>1193</v>
      </c>
      <c r="B201" t="str" cm="1">
        <f t="array" ref="B201">_xlfn.XLOOKUP($A201,CustomersName[[#All],[Customer ID]],CustomersName[[#All],[First Name]],"Not Found",0)</f>
        <v>hasey E.</v>
      </c>
      <c r="C201" cm="1">
        <f t="array" ref="C201">_xlfn.XLOOKUP($A201,MedExam_Table[[#Headers],[#Data],[Customer ID]],MedExam_Table[[#Headers],[#Data],[BMI]],"Not Found",0)</f>
        <v>34.770000000000003</v>
      </c>
      <c r="D201" cm="1">
        <f t="array" ref="D201">_xlfn.XLOOKUP($A201,MedExam_Table[[#Headers],[#Data],[Customer ID]],MedExam_Table[[#Headers],[#Data],[HBA1C]],"Not Found",0)</f>
        <v>10.54</v>
      </c>
      <c r="E201" t="str" cm="1">
        <f t="array" ref="E201">_xlfn.XLOOKUP($A201,MedExam_Table[[#Headers],[#Data],[Customer ID]],MedExam_Table[[#Headers],[#Data],[Heart Issues Updated]],"Not Found",0)</f>
        <v>No</v>
      </c>
      <c r="F201" t="str" cm="1">
        <f t="array" ref="F201">_xlfn.XLOOKUP($A201,MedExam_Table[[#Headers],[#Data],[Customer ID]],MedExam_Table[[#Headers],[#Data],[Any Transplants Update]],"Not Found",0)</f>
        <v>No</v>
      </c>
      <c r="G201" t="str" cm="1">
        <f t="array" ref="G201">_xlfn.XLOOKUP($A201,MedExam_Table[[#Headers],[#Data],[Customer ID]],MedExam_Table[[#Headers],[#Data],[Cancer history]],"Not Found",0)</f>
        <v>No</v>
      </c>
      <c r="H201" cm="1">
        <f t="array" ref="H201">_xlfn.XLOOKUP($A201,MedExam_Table[[#Headers],[#Data],[Customer ID]],MedExam_Table[[#Headers],[#Data],[NumberOfMajorSurgeries_updated]],"Not Found",0)</f>
        <v>2</v>
      </c>
      <c r="I201" t="str" cm="1">
        <f t="array" ref="I201">_xlfn.XLOOKUP($A201,MedExam_Table[[#Headers],[#Data],[Customer ID]],MedExam_Table[[#Headers],[#Data],[Smoker Updated]],"Not Found",0)</f>
        <v>No</v>
      </c>
      <c r="J201" t="str" cm="1">
        <f t="array" ref="J201">_xlfn.XLOOKUP($A201,MedExam_Table[[#Headers],[#Data],[Customer ID]],MedExam_Table[[#Headers],[#Data],[Weight Status]],"Not Found",0)</f>
        <v>Obesity</v>
      </c>
      <c r="K201" t="str" cm="1">
        <f t="array" ref="K201">_xlfn.XLOOKUP($A201,MedExam_Table[[#Headers],[#Data],[Customer ID]],MedExam_Table[[#Headers],[#Data],[Diabetes Status]],"Not Found",0)</f>
        <v>Diabetes</v>
      </c>
      <c r="L201" cm="1">
        <f t="array" ref="L201">_xlfn.XLOOKUP($A201,Hospitalisation_table[[#All],[Customer ID]],Hospitalisation_table[[#All],[Customer Age]],"Not Found",0)</f>
        <v>49</v>
      </c>
      <c r="M201" t="str" cm="1">
        <f t="array" ref="M201">_xlfn.XLOOKUP($A201,Hospitalisation_table[[#All],[Customer ID]],Hospitalisation_table[[#All],[Date of Birth]],"Not Found",0)</f>
        <v>28-Nov-1973</v>
      </c>
      <c r="N201" s="22" cm="1">
        <f t="array" ref="N201">_xlfn.XLOOKUP($A201,Hospitalisation_table[[#All],[Customer ID]],Hospitalisation_table[[#All],[charges]],"Not Found",0)</f>
        <v>9583.89</v>
      </c>
      <c r="O201" t="str" cm="1">
        <f t="array" ref="O201">_xlfn.XLOOKUP($A201,Hospitalisation_table[[#All],[Customer ID]],Hospitalisation_table[[#All],[Hospital tier_Updated]],"Not Found",0)</f>
        <v>tier - 2</v>
      </c>
      <c r="P201" t="str" cm="1">
        <f t="array" ref="P201">_xlfn.XLOOKUP($A201,Hospitalisation_table[[#All],[Customer ID]],Hospitalisation_table[[#All],[City tier_updated]],"Not Found",0)</f>
        <v>tier - 3</v>
      </c>
      <c r="Q201" t="str" cm="1">
        <f t="array" ref="Q201">_xlfn.XLOOKUP($A201,Hospitalisation_table[[#All],[Customer ID]],Hospitalisation_table[[#All],[State ID Updated]],"Not Found",0)</f>
        <v>R1012</v>
      </c>
    </row>
    <row r="202" spans="1:17" x14ac:dyDescent="0.3">
      <c r="A202" s="13" t="s">
        <v>1192</v>
      </c>
      <c r="B202" t="str" cm="1">
        <f t="array" ref="B202">_xlfn.XLOOKUP($A202,CustomersName[[#All],[Customer ID]],CustomersName[[#All],[First Name]],"Not Found",0)</f>
        <v>Jeff</v>
      </c>
      <c r="C202" cm="1">
        <f t="array" ref="C202">_xlfn.XLOOKUP($A202,MedExam_Table[[#Headers],[#Data],[Customer ID]],MedExam_Table[[#Headers],[#Data],[BMI]],"Not Found",0)</f>
        <v>24.48</v>
      </c>
      <c r="D202" cm="1">
        <f t="array" ref="D202">_xlfn.XLOOKUP($A202,MedExam_Table[[#Headers],[#Data],[Customer ID]],MedExam_Table[[#Headers],[#Data],[HBA1C]],"Not Found",0)</f>
        <v>4.37</v>
      </c>
      <c r="E202" t="str" cm="1">
        <f t="array" ref="E202">_xlfn.XLOOKUP($A202,MedExam_Table[[#Headers],[#Data],[Customer ID]],MedExam_Table[[#Headers],[#Data],[Heart Issues Updated]],"Not Found",0)</f>
        <v>Yes</v>
      </c>
      <c r="F202" t="str" cm="1">
        <f t="array" ref="F202">_xlfn.XLOOKUP($A202,MedExam_Table[[#Headers],[#Data],[Customer ID]],MedExam_Table[[#Headers],[#Data],[Any Transplants Update]],"Not Found",0)</f>
        <v>No</v>
      </c>
      <c r="G202" t="str" cm="1">
        <f t="array" ref="G202">_xlfn.XLOOKUP($A202,MedExam_Table[[#Headers],[#Data],[Customer ID]],MedExam_Table[[#Headers],[#Data],[Cancer history]],"Not Found",0)</f>
        <v>No</v>
      </c>
      <c r="H202" cm="1">
        <f t="array" ref="H202">_xlfn.XLOOKUP($A202,MedExam_Table[[#Headers],[#Data],[Customer ID]],MedExam_Table[[#Headers],[#Data],[NumberOfMajorSurgeries_updated]],"Not Found",0)</f>
        <v>2</v>
      </c>
      <c r="I202" t="str" cm="1">
        <f t="array" ref="I202">_xlfn.XLOOKUP($A202,MedExam_Table[[#Headers],[#Data],[Customer ID]],MedExam_Table[[#Headers],[#Data],[Smoker Updated]],"Not Found",0)</f>
        <v>No</v>
      </c>
      <c r="J202" t="str" cm="1">
        <f t="array" ref="J202">_xlfn.XLOOKUP($A202,MedExam_Table[[#Headers],[#Data],[Customer ID]],MedExam_Table[[#Headers],[#Data],[Weight Status]],"Not Found",0)</f>
        <v>NormalWeight</v>
      </c>
      <c r="K202" t="str" cm="1">
        <f t="array" ref="K202">_xlfn.XLOOKUP($A202,MedExam_Table[[#Headers],[#Data],[Customer ID]],MedExam_Table[[#Headers],[#Data],[Diabetes Status]],"Not Found",0)</f>
        <v>Normal</v>
      </c>
      <c r="L202" cm="1">
        <f t="array" ref="L202">_xlfn.XLOOKUP($A202,Hospitalisation_table[[#All],[Customer ID]],Hospitalisation_table[[#All],[Customer Age]],"Not Found",0)</f>
        <v>56</v>
      </c>
      <c r="M202" t="str" cm="1">
        <f t="array" ref="M202">_xlfn.XLOOKUP($A202,Hospitalisation_table[[#All],[Customer ID]],Hospitalisation_table[[#All],[Date of Birth]],"Not Found",0)</f>
        <v>4-Dec-1966</v>
      </c>
      <c r="N202" s="22" cm="1">
        <f t="array" ref="N202">_xlfn.XLOOKUP($A202,Hospitalisation_table[[#All],[Customer ID]],Hospitalisation_table[[#All],[charges]],"Not Found",0)</f>
        <v>9582.5400000000009</v>
      </c>
      <c r="O202" t="str" cm="1">
        <f t="array" ref="O202">_xlfn.XLOOKUP($A202,Hospitalisation_table[[#All],[Customer ID]],Hospitalisation_table[[#All],[Hospital tier_Updated]],"Not Found",0)</f>
        <v>tier - 3</v>
      </c>
      <c r="P202" t="str" cm="1">
        <f t="array" ref="P202">_xlfn.XLOOKUP($A202,Hospitalisation_table[[#All],[Customer ID]],Hospitalisation_table[[#All],[City tier_updated]],"Not Found",0)</f>
        <v>tier - 2</v>
      </c>
      <c r="Q202" t="str" cm="1">
        <f t="array" ref="Q202">_xlfn.XLOOKUP($A202,Hospitalisation_table[[#All],[Customer ID]],Hospitalisation_table[[#All],[State ID Updated]],"Not Found",0)</f>
        <v>R1013</v>
      </c>
    </row>
    <row r="203" spans="1:17" x14ac:dyDescent="0.3">
      <c r="A203" s="14" t="s">
        <v>2255</v>
      </c>
      <c r="B203" t="str" cm="1">
        <f t="array" ref="B203">_xlfn.XLOOKUP($A203,CustomersName[[#All],[Customer ID]],CustomersName[[#All],[First Name]],"Not Found",0)</f>
        <v>John</v>
      </c>
      <c r="C203" cm="1">
        <f t="array" ref="C203">_xlfn.XLOOKUP($A203,MedExam_Table[[#Headers],[#Data],[Customer ID]],MedExam_Table[[#Headers],[#Data],[BMI]],"Not Found",0)</f>
        <v>44.32</v>
      </c>
      <c r="D203" cm="1">
        <f t="array" ref="D203">_xlfn.XLOOKUP($A203,MedExam_Table[[#Headers],[#Data],[Customer ID]],MedExam_Table[[#Headers],[#Data],[HBA1C]],"Not Found",0)</f>
        <v>10.55</v>
      </c>
      <c r="E203" t="str" cm="1">
        <f t="array" ref="E203">_xlfn.XLOOKUP($A203,MedExam_Table[[#Headers],[#Data],[Customer ID]],MedExam_Table[[#Headers],[#Data],[Heart Issues Updated]],"Not Found",0)</f>
        <v>No</v>
      </c>
      <c r="F203" t="str" cm="1">
        <f t="array" ref="F203">_xlfn.XLOOKUP($A203,MedExam_Table[[#Headers],[#Data],[Customer ID]],MedExam_Table[[#Headers],[#Data],[Any Transplants Update]],"Not Found",0)</f>
        <v>No</v>
      </c>
      <c r="G203" t="str" cm="1">
        <f t="array" ref="G203">_xlfn.XLOOKUP($A203,MedExam_Table[[#Headers],[#Data],[Customer ID]],MedExam_Table[[#Headers],[#Data],[Cancer history]],"Not Found",0)</f>
        <v>No</v>
      </c>
      <c r="H203" cm="1">
        <f t="array" ref="H203">_xlfn.XLOOKUP($A203,MedExam_Table[[#Headers],[#Data],[Customer ID]],MedExam_Table[[#Headers],[#Data],[NumberOfMajorSurgeries_updated]],"Not Found",0)</f>
        <v>0</v>
      </c>
      <c r="I203" t="str" cm="1">
        <f t="array" ref="I203">_xlfn.XLOOKUP($A203,MedExam_Table[[#Headers],[#Data],[Customer ID]],MedExam_Table[[#Headers],[#Data],[Smoker Updated]],"Not Found",0)</f>
        <v>Yes</v>
      </c>
      <c r="J203" t="str" cm="1">
        <f t="array" ref="J203">_xlfn.XLOOKUP($A203,MedExam_Table[[#Headers],[#Data],[Customer ID]],MedExam_Table[[#Headers],[#Data],[Weight Status]],"Not Found",0)</f>
        <v>Obesity</v>
      </c>
      <c r="K203" t="str" cm="1">
        <f t="array" ref="K203">_xlfn.XLOOKUP($A203,MedExam_Table[[#Headers],[#Data],[Customer ID]],MedExam_Table[[#Headers],[#Data],[Diabetes Status]],"Not Found",0)</f>
        <v>Diabetes</v>
      </c>
      <c r="L203" cm="1">
        <f t="array" ref="L203">_xlfn.XLOOKUP($A203,Hospitalisation_table[[#All],[Customer ID]],Hospitalisation_table[[#All],[Customer Age]],"Not Found",0)</f>
        <v>54</v>
      </c>
      <c r="M203" t="str" cm="1">
        <f t="array" ref="M203">_xlfn.XLOOKUP($A203,Hospitalisation_table[[#All],[Customer ID]],Hospitalisation_table[[#All],[Date of Birth]],"Not Found",0)</f>
        <v>29-Sep-1968</v>
      </c>
      <c r="N203" s="22" cm="1">
        <f t="array" ref="N203">_xlfn.XLOOKUP($A203,Hospitalisation_table[[#All],[Customer ID]],Hospitalisation_table[[#All],[charges]],"Not Found",0)</f>
        <v>39721.93</v>
      </c>
      <c r="O203" t="str" cm="1">
        <f t="array" ref="O203">_xlfn.XLOOKUP($A203,Hospitalisation_table[[#All],[Customer ID]],Hospitalisation_table[[#All],[Hospital tier_Updated]],"Not Found",0)</f>
        <v>tier - 2</v>
      </c>
      <c r="P203" t="str" cm="1">
        <f t="array" ref="P203">_xlfn.XLOOKUP($A203,Hospitalisation_table[[#All],[Customer ID]],Hospitalisation_table[[#All],[City tier_updated]],"Not Found",0)</f>
        <v>tier - 2</v>
      </c>
      <c r="Q203" t="str" cm="1">
        <f t="array" ref="Q203">_xlfn.XLOOKUP($A203,Hospitalisation_table[[#All],[Customer ID]],Hospitalisation_table[[#All],[State ID Updated]],"Not Found",0)</f>
        <v>R1011</v>
      </c>
    </row>
    <row r="204" spans="1:17" x14ac:dyDescent="0.3">
      <c r="A204" s="13" t="s">
        <v>1191</v>
      </c>
      <c r="B204" t="str" cm="1">
        <f t="array" ref="B204">_xlfn.XLOOKUP($A204,CustomersName[[#All],[Customer ID]],CustomersName[[#All],[First Name]],"Not Found",0)</f>
        <v>Amy</v>
      </c>
      <c r="C204" cm="1">
        <f t="array" ref="C204">_xlfn.XLOOKUP($A204,MedExam_Table[[#Headers],[#Data],[Customer ID]],MedExam_Table[[#Headers],[#Data],[BMI]],"Not Found",0)</f>
        <v>22.61</v>
      </c>
      <c r="D204" cm="1">
        <f t="array" ref="D204">_xlfn.XLOOKUP($A204,MedExam_Table[[#Headers],[#Data],[Customer ID]],MedExam_Table[[#Headers],[#Data],[HBA1C]],"Not Found",0)</f>
        <v>9.6300000000000008</v>
      </c>
      <c r="E204" t="str" cm="1">
        <f t="array" ref="E204">_xlfn.XLOOKUP($A204,MedExam_Table[[#Headers],[#Data],[Customer ID]],MedExam_Table[[#Headers],[#Data],[Heart Issues Updated]],"Not Found",0)</f>
        <v>No</v>
      </c>
      <c r="F204" t="str" cm="1">
        <f t="array" ref="F204">_xlfn.XLOOKUP($A204,MedExam_Table[[#Headers],[#Data],[Customer ID]],MedExam_Table[[#Headers],[#Data],[Any Transplants Update]],"Not Found",0)</f>
        <v>No</v>
      </c>
      <c r="G204" t="str" cm="1">
        <f t="array" ref="G204">_xlfn.XLOOKUP($A204,MedExam_Table[[#Headers],[#Data],[Customer ID]],MedExam_Table[[#Headers],[#Data],[Cancer history]],"Not Found",0)</f>
        <v>No</v>
      </c>
      <c r="H204" cm="1">
        <f t="array" ref="H204">_xlfn.XLOOKUP($A204,MedExam_Table[[#Headers],[#Data],[Customer ID]],MedExam_Table[[#Headers],[#Data],[NumberOfMajorSurgeries_updated]],"Not Found",0)</f>
        <v>2</v>
      </c>
      <c r="I204" t="str" cm="1">
        <f t="array" ref="I204">_xlfn.XLOOKUP($A204,MedExam_Table[[#Headers],[#Data],[Customer ID]],MedExam_Table[[#Headers],[#Data],[Smoker Updated]],"Not Found",0)</f>
        <v>No</v>
      </c>
      <c r="J204" t="str" cm="1">
        <f t="array" ref="J204">_xlfn.XLOOKUP($A204,MedExam_Table[[#Headers],[#Data],[Customer ID]],MedExam_Table[[#Headers],[#Data],[Weight Status]],"Not Found",0)</f>
        <v>NormalWeight</v>
      </c>
      <c r="K204" t="str" cm="1">
        <f t="array" ref="K204">_xlfn.XLOOKUP($A204,MedExam_Table[[#Headers],[#Data],[Customer ID]],MedExam_Table[[#Headers],[#Data],[Diabetes Status]],"Not Found",0)</f>
        <v>Diabetes</v>
      </c>
      <c r="L204" cm="1">
        <f t="array" ref="L204">_xlfn.XLOOKUP($A204,Hospitalisation_table[[#All],[Customer ID]],Hospitalisation_table[[#All],[Customer Age]],"Not Found",0)</f>
        <v>49</v>
      </c>
      <c r="M204" t="str" cm="1">
        <f t="array" ref="M204">_xlfn.XLOOKUP($A204,Hospitalisation_table[[#All],[Customer ID]],Hospitalisation_table[[#All],[Date of Birth]],"Not Found",0)</f>
        <v>1-Dec-1973</v>
      </c>
      <c r="N204" s="22" cm="1">
        <f t="array" ref="N204">_xlfn.XLOOKUP($A204,Hospitalisation_table[[#All],[Customer ID]],Hospitalisation_table[[#All],[charges]],"Not Found",0)</f>
        <v>9566.99</v>
      </c>
      <c r="O204" t="str" cm="1">
        <f t="array" ref="O204">_xlfn.XLOOKUP($A204,Hospitalisation_table[[#All],[Customer ID]],Hospitalisation_table[[#All],[Hospital tier_Updated]],"Not Found",0)</f>
        <v>tier - 2</v>
      </c>
      <c r="P204" t="str" cm="1">
        <f t="array" ref="P204">_xlfn.XLOOKUP($A204,Hospitalisation_table[[#All],[Customer ID]],Hospitalisation_table[[#All],[City tier_updated]],"Not Found",0)</f>
        <v>tier - 1</v>
      </c>
      <c r="Q204" t="str" cm="1">
        <f t="array" ref="Q204">_xlfn.XLOOKUP($A204,Hospitalisation_table[[#All],[Customer ID]],Hospitalisation_table[[#All],[State ID Updated]],"Not Found",0)</f>
        <v>R1012</v>
      </c>
    </row>
    <row r="205" spans="1:17" x14ac:dyDescent="0.3">
      <c r="A205" s="14" t="s">
        <v>1190</v>
      </c>
      <c r="B205" t="str" cm="1">
        <f t="array" ref="B205">_xlfn.XLOOKUP($A205,CustomersName[[#All],[Customer ID]],CustomersName[[#All],[First Name]],"Not Found",0)</f>
        <v>Adam</v>
      </c>
      <c r="C205" cm="1">
        <f t="array" ref="C205">_xlfn.XLOOKUP($A205,MedExam_Table[[#Headers],[#Data],[Customer ID]],MedExam_Table[[#Headers],[#Data],[BMI]],"Not Found",0)</f>
        <v>34.299999999999997</v>
      </c>
      <c r="D205" cm="1">
        <f t="array" ref="D205">_xlfn.XLOOKUP($A205,MedExam_Table[[#Headers],[#Data],[Customer ID]],MedExam_Table[[#Headers],[#Data],[HBA1C]],"Not Found",0)</f>
        <v>10.37</v>
      </c>
      <c r="E205" t="str" cm="1">
        <f t="array" ref="E205">_xlfn.XLOOKUP($A205,MedExam_Table[[#Headers],[#Data],[Customer ID]],MedExam_Table[[#Headers],[#Data],[Heart Issues Updated]],"Not Found",0)</f>
        <v>No</v>
      </c>
      <c r="F205" t="str" cm="1">
        <f t="array" ref="F205">_xlfn.XLOOKUP($A205,MedExam_Table[[#Headers],[#Data],[Customer ID]],MedExam_Table[[#Headers],[#Data],[Any Transplants Update]],"Not Found",0)</f>
        <v>No</v>
      </c>
      <c r="G205" t="str" cm="1">
        <f t="array" ref="G205">_xlfn.XLOOKUP($A205,MedExam_Table[[#Headers],[#Data],[Customer ID]],MedExam_Table[[#Headers],[#Data],[Cancer history]],"Not Found",0)</f>
        <v>No</v>
      </c>
      <c r="H205" cm="1">
        <f t="array" ref="H205">_xlfn.XLOOKUP($A205,MedExam_Table[[#Headers],[#Data],[Customer ID]],MedExam_Table[[#Headers],[#Data],[NumberOfMajorSurgeries_updated]],"Not Found",0)</f>
        <v>0</v>
      </c>
      <c r="I205" t="str" cm="1">
        <f t="array" ref="I205">_xlfn.XLOOKUP($A205,MedExam_Table[[#Headers],[#Data],[Customer ID]],MedExam_Table[[#Headers],[#Data],[Smoker Updated]],"Not Found",0)</f>
        <v>No</v>
      </c>
      <c r="J205" t="str" cm="1">
        <f t="array" ref="J205">_xlfn.XLOOKUP($A205,MedExam_Table[[#Headers],[#Data],[Customer ID]],MedExam_Table[[#Headers],[#Data],[Weight Status]],"Not Found",0)</f>
        <v>Obesity</v>
      </c>
      <c r="K205" t="str" cm="1">
        <f t="array" ref="K205">_xlfn.XLOOKUP($A205,MedExam_Table[[#Headers],[#Data],[Customer ID]],MedExam_Table[[#Headers],[#Data],[Diabetes Status]],"Not Found",0)</f>
        <v>Diabetes</v>
      </c>
      <c r="L205" cm="1">
        <f t="array" ref="L205">_xlfn.XLOOKUP($A205,Hospitalisation_table[[#All],[Customer ID]],Hospitalisation_table[[#All],[Customer Age]],"Not Found",0)</f>
        <v>48</v>
      </c>
      <c r="M205" t="str" cm="1">
        <f t="array" ref="M205">_xlfn.XLOOKUP($A205,Hospitalisation_table[[#All],[Customer ID]],Hospitalisation_table[[#All],[Date of Birth]],"Not Found",0)</f>
        <v>14-Aug-1974</v>
      </c>
      <c r="N205" s="22" cm="1">
        <f t="array" ref="N205">_xlfn.XLOOKUP($A205,Hospitalisation_table[[#All],[Customer ID]],Hospitalisation_table[[#All],[charges]],"Not Found",0)</f>
        <v>9563.0300000000007</v>
      </c>
      <c r="O205" t="str" cm="1">
        <f t="array" ref="O205">_xlfn.XLOOKUP($A205,Hospitalisation_table[[#All],[Customer ID]],Hospitalisation_table[[#All],[Hospital tier_Updated]],"Not Found",0)</f>
        <v>tier - 3</v>
      </c>
      <c r="P205" t="str" cm="1">
        <f t="array" ref="P205">_xlfn.XLOOKUP($A205,Hospitalisation_table[[#All],[Customer ID]],Hospitalisation_table[[#All],[City tier_updated]],"Not Found",0)</f>
        <v>tier - 1</v>
      </c>
      <c r="Q205" t="str" cm="1">
        <f t="array" ref="Q205">_xlfn.XLOOKUP($A205,Hospitalisation_table[[#All],[Customer ID]],Hospitalisation_table[[#All],[State ID Updated]],"Not Found",0)</f>
        <v>R1011</v>
      </c>
    </row>
    <row r="206" spans="1:17" x14ac:dyDescent="0.3">
      <c r="A206" s="13" t="s">
        <v>1189</v>
      </c>
      <c r="B206" t="str" cm="1">
        <f t="array" ref="B206">_xlfn.XLOOKUP($A206,CustomersName[[#All],[Customer ID]],CustomersName[[#All],[First Name]],"Not Found",0)</f>
        <v>Krhstin M</v>
      </c>
      <c r="C206" cm="1">
        <f t="array" ref="C206">_xlfn.XLOOKUP($A206,MedExam_Table[[#Headers],[#Data],[Customer ID]],MedExam_Table[[#Headers],[#Data],[BMI]],"Not Found",0)</f>
        <v>46.09</v>
      </c>
      <c r="D206" cm="1">
        <f t="array" ref="D206">_xlfn.XLOOKUP($A206,MedExam_Table[[#Headers],[#Data],[Customer ID]],MedExam_Table[[#Headers],[#Data],[HBA1C]],"Not Found",0)</f>
        <v>5.44</v>
      </c>
      <c r="E206" t="str" cm="1">
        <f t="array" ref="E206">_xlfn.XLOOKUP($A206,MedExam_Table[[#Headers],[#Data],[Customer ID]],MedExam_Table[[#Headers],[#Data],[Heart Issues Updated]],"Not Found",0)</f>
        <v>No</v>
      </c>
      <c r="F206" t="str" cm="1">
        <f t="array" ref="F206">_xlfn.XLOOKUP($A206,MedExam_Table[[#Headers],[#Data],[Customer ID]],MedExam_Table[[#Headers],[#Data],[Any Transplants Update]],"Not Found",0)</f>
        <v>No</v>
      </c>
      <c r="G206" t="str" cm="1">
        <f t="array" ref="G206">_xlfn.XLOOKUP($A206,MedExam_Table[[#Headers],[#Data],[Customer ID]],MedExam_Table[[#Headers],[#Data],[Cancer history]],"Not Found",0)</f>
        <v>No</v>
      </c>
      <c r="H206" cm="1">
        <f t="array" ref="H206">_xlfn.XLOOKUP($A206,MedExam_Table[[#Headers],[#Data],[Customer ID]],MedExam_Table[[#Headers],[#Data],[NumberOfMajorSurgeries_updated]],"Not Found",0)</f>
        <v>2</v>
      </c>
      <c r="I206" t="str" cm="1">
        <f t="array" ref="I206">_xlfn.XLOOKUP($A206,MedExam_Table[[#Headers],[#Data],[Customer ID]],MedExam_Table[[#Headers],[#Data],[Smoker Updated]],"Not Found",0)</f>
        <v>No</v>
      </c>
      <c r="J206" t="str" cm="1">
        <f t="array" ref="J206">_xlfn.XLOOKUP($A206,MedExam_Table[[#Headers],[#Data],[Customer ID]],MedExam_Table[[#Headers],[#Data],[Weight Status]],"Not Found",0)</f>
        <v>Obesity</v>
      </c>
      <c r="K206" t="str" cm="1">
        <f t="array" ref="K206">_xlfn.XLOOKUP($A206,MedExam_Table[[#Headers],[#Data],[Customer ID]],MedExam_Table[[#Headers],[#Data],[Diabetes Status]],"Not Found",0)</f>
        <v>Normal</v>
      </c>
      <c r="L206" cm="1">
        <f t="array" ref="L206">_xlfn.XLOOKUP($A206,Hospitalisation_table[[#All],[Customer ID]],Hospitalisation_table[[#All],[Customer Age]],"Not Found",0)</f>
        <v>50</v>
      </c>
      <c r="M206" t="str" cm="1">
        <f t="array" ref="M206">_xlfn.XLOOKUP($A206,Hospitalisation_table[[#All],[Customer ID]],Hospitalisation_table[[#All],[Date of Birth]],"Not Found",0)</f>
        <v>22-Sep-1972</v>
      </c>
      <c r="N206" s="22" cm="1">
        <f t="array" ref="N206">_xlfn.XLOOKUP($A206,Hospitalisation_table[[#All],[Customer ID]],Hospitalisation_table[[#All],[charges]],"Not Found",0)</f>
        <v>9549.57</v>
      </c>
      <c r="O206" t="str" cm="1">
        <f t="array" ref="O206">_xlfn.XLOOKUP($A206,Hospitalisation_table[[#All],[Customer ID]],Hospitalisation_table[[#All],[Hospital tier_Updated]],"Not Found",0)</f>
        <v>tier - 2</v>
      </c>
      <c r="P206" t="str" cm="1">
        <f t="array" ref="P206">_xlfn.XLOOKUP($A206,Hospitalisation_table[[#All],[Customer ID]],Hospitalisation_table[[#All],[City tier_updated]],"Not Found",0)</f>
        <v>tier - 1</v>
      </c>
      <c r="Q206" t="str" cm="1">
        <f t="array" ref="Q206">_xlfn.XLOOKUP($A206,Hospitalisation_table[[#All],[Customer ID]],Hospitalisation_table[[#All],[State ID Updated]],"Not Found",0)</f>
        <v>R1013</v>
      </c>
    </row>
    <row r="207" spans="1:17" x14ac:dyDescent="0.3">
      <c r="A207" s="14" t="s">
        <v>1188</v>
      </c>
      <c r="B207" t="str" cm="1">
        <f t="array" ref="B207">_xlfn.XLOOKUP($A207,CustomersName[[#All],[Customer ID]],CustomersName[[#All],[First Name]],"Not Found",0)</f>
        <v>Lhy-Lynn B.</v>
      </c>
      <c r="C207" cm="1">
        <f t="array" ref="C207">_xlfn.XLOOKUP($A207,MedExam_Table[[#Headers],[#Data],[Customer ID]],MedExam_Table[[#Headers],[#Data],[BMI]],"Not Found",0)</f>
        <v>44.744999999999997</v>
      </c>
      <c r="D207" cm="1">
        <f t="array" ref="D207">_xlfn.XLOOKUP($A207,MedExam_Table[[#Headers],[#Data],[Customer ID]],MedExam_Table[[#Headers],[#Data],[HBA1C]],"Not Found",0)</f>
        <v>5.19</v>
      </c>
      <c r="E207" t="str" cm="1">
        <f t="array" ref="E207">_xlfn.XLOOKUP($A207,MedExam_Table[[#Headers],[#Data],[Customer ID]],MedExam_Table[[#Headers],[#Data],[Heart Issues Updated]],"Not Found",0)</f>
        <v>No</v>
      </c>
      <c r="F207" t="str" cm="1">
        <f t="array" ref="F207">_xlfn.XLOOKUP($A207,MedExam_Table[[#Headers],[#Data],[Customer ID]],MedExam_Table[[#Headers],[#Data],[Any Transplants Update]],"Not Found",0)</f>
        <v>No</v>
      </c>
      <c r="G207" t="str" cm="1">
        <f t="array" ref="G207">_xlfn.XLOOKUP($A207,MedExam_Table[[#Headers],[#Data],[Customer ID]],MedExam_Table[[#Headers],[#Data],[Cancer history]],"Not Found",0)</f>
        <v>No</v>
      </c>
      <c r="H207" cm="1">
        <f t="array" ref="H207">_xlfn.XLOOKUP($A207,MedExam_Table[[#Headers],[#Data],[Customer ID]],MedExam_Table[[#Headers],[#Data],[NumberOfMajorSurgeries_updated]],"Not Found",0)</f>
        <v>2</v>
      </c>
      <c r="I207" t="str" cm="1">
        <f t="array" ref="I207">_xlfn.XLOOKUP($A207,MedExam_Table[[#Headers],[#Data],[Customer ID]],MedExam_Table[[#Headers],[#Data],[Smoker Updated]],"Not Found",0)</f>
        <v>No</v>
      </c>
      <c r="J207" t="str" cm="1">
        <f t="array" ref="J207">_xlfn.XLOOKUP($A207,MedExam_Table[[#Headers],[#Data],[Customer ID]],MedExam_Table[[#Headers],[#Data],[Weight Status]],"Not Found",0)</f>
        <v>Obesity</v>
      </c>
      <c r="K207" t="str" cm="1">
        <f t="array" ref="K207">_xlfn.XLOOKUP($A207,MedExam_Table[[#Headers],[#Data],[Customer ID]],MedExam_Table[[#Headers],[#Data],[Diabetes Status]],"Not Found",0)</f>
        <v>Normal</v>
      </c>
      <c r="L207" cm="1">
        <f t="array" ref="L207">_xlfn.XLOOKUP($A207,Hospitalisation_table[[#All],[Customer ID]],Hospitalisation_table[[#All],[Customer Age]],"Not Found",0)</f>
        <v>50</v>
      </c>
      <c r="M207" t="str" cm="1">
        <f t="array" ref="M207">_xlfn.XLOOKUP($A207,Hospitalisation_table[[#All],[Customer ID]],Hospitalisation_table[[#All],[Date of Birth]],"Not Found",0)</f>
        <v>22-Sep-1972</v>
      </c>
      <c r="N207" s="22" cm="1">
        <f t="array" ref="N207">_xlfn.XLOOKUP($A207,Hospitalisation_table[[#All],[Customer ID]],Hospitalisation_table[[#All],[charges]],"Not Found",0)</f>
        <v>9541.7000000000007</v>
      </c>
      <c r="O207" t="str" cm="1">
        <f t="array" ref="O207">_xlfn.XLOOKUP($A207,Hospitalisation_table[[#All],[Customer ID]],Hospitalisation_table[[#All],[Hospital tier_Updated]],"Not Found",0)</f>
        <v>tier - 2</v>
      </c>
      <c r="P207" t="str" cm="1">
        <f t="array" ref="P207">_xlfn.XLOOKUP($A207,Hospitalisation_table[[#All],[Customer ID]],Hospitalisation_table[[#All],[City tier_updated]],"Not Found",0)</f>
        <v>tier - 1</v>
      </c>
      <c r="Q207" t="str" cm="1">
        <f t="array" ref="Q207">_xlfn.XLOOKUP($A207,Hospitalisation_table[[#All],[Customer ID]],Hospitalisation_table[[#All],[State ID Updated]],"Not Found",0)</f>
        <v>R1024</v>
      </c>
    </row>
    <row r="208" spans="1:17" x14ac:dyDescent="0.3">
      <c r="A208" s="13" t="s">
        <v>1187</v>
      </c>
      <c r="B208" t="str" cm="1">
        <f t="array" ref="B208">_xlfn.XLOOKUP($A208,CustomersName[[#All],[Customer ID]],CustomersName[[#All],[First Name]],"Not Found",0)</f>
        <v>Jh  Jamie A</v>
      </c>
      <c r="C208" cm="1">
        <f t="array" ref="C208">_xlfn.XLOOKUP($A208,MedExam_Table[[#Headers],[#Data],[Customer ID]],MedExam_Table[[#Headers],[#Data],[BMI]],"Not Found",0)</f>
        <v>26.33</v>
      </c>
      <c r="D208" cm="1">
        <f t="array" ref="D208">_xlfn.XLOOKUP($A208,MedExam_Table[[#Headers],[#Data],[Customer ID]],MedExam_Table[[#Headers],[#Data],[HBA1C]],"Not Found",0)</f>
        <v>11.8</v>
      </c>
      <c r="E208" t="str" cm="1">
        <f t="array" ref="E208">_xlfn.XLOOKUP($A208,MedExam_Table[[#Headers],[#Data],[Customer ID]],MedExam_Table[[#Headers],[#Data],[Heart Issues Updated]],"Not Found",0)</f>
        <v>Yes</v>
      </c>
      <c r="F208" t="str" cm="1">
        <f t="array" ref="F208">_xlfn.XLOOKUP($A208,MedExam_Table[[#Headers],[#Data],[Customer ID]],MedExam_Table[[#Headers],[#Data],[Any Transplants Update]],"Not Found",0)</f>
        <v>No</v>
      </c>
      <c r="G208" t="str" cm="1">
        <f t="array" ref="G208">_xlfn.XLOOKUP($A208,MedExam_Table[[#Headers],[#Data],[Customer ID]],MedExam_Table[[#Headers],[#Data],[Cancer history]],"Not Found",0)</f>
        <v>No</v>
      </c>
      <c r="H208" cm="1">
        <f t="array" ref="H208">_xlfn.XLOOKUP($A208,MedExam_Table[[#Headers],[#Data],[Customer ID]],MedExam_Table[[#Headers],[#Data],[NumberOfMajorSurgeries_updated]],"Not Found",0)</f>
        <v>1</v>
      </c>
      <c r="I208" t="str" cm="1">
        <f t="array" ref="I208">_xlfn.XLOOKUP($A208,MedExam_Table[[#Headers],[#Data],[Customer ID]],MedExam_Table[[#Headers],[#Data],[Smoker Updated]],"Not Found",0)</f>
        <v>No</v>
      </c>
      <c r="J208" t="str" cm="1">
        <f t="array" ref="J208">_xlfn.XLOOKUP($A208,MedExam_Table[[#Headers],[#Data],[Customer ID]],MedExam_Table[[#Headers],[#Data],[Weight Status]],"Not Found",0)</f>
        <v>OverWeight</v>
      </c>
      <c r="K208" t="str" cm="1">
        <f t="array" ref="K208">_xlfn.XLOOKUP($A208,MedExam_Table[[#Headers],[#Data],[Customer ID]],MedExam_Table[[#Headers],[#Data],[Diabetes Status]],"Not Found",0)</f>
        <v>Diabetes</v>
      </c>
      <c r="L208" cm="1">
        <f t="array" ref="L208">_xlfn.XLOOKUP($A208,Hospitalisation_table[[#All],[Customer ID]],Hospitalisation_table[[#All],[Customer Age]],"Not Found",0)</f>
        <v>47</v>
      </c>
      <c r="M208" t="str" cm="1">
        <f t="array" ref="M208">_xlfn.XLOOKUP($A208,Hospitalisation_table[[#All],[Customer ID]],Hospitalisation_table[[#All],[Date of Birth]],"Not Found",0)</f>
        <v>28-Jul-1975</v>
      </c>
      <c r="N208" s="22" cm="1">
        <f t="array" ref="N208">_xlfn.XLOOKUP($A208,Hospitalisation_table[[#All],[Customer ID]],Hospitalisation_table[[#All],[charges]],"Not Found",0)</f>
        <v>9540.17</v>
      </c>
      <c r="O208" t="str" cm="1">
        <f t="array" ref="O208">_xlfn.XLOOKUP($A208,Hospitalisation_table[[#All],[Customer ID]],Hospitalisation_table[[#All],[Hospital tier_Updated]],"Not Found",0)</f>
        <v>tier - 2</v>
      </c>
      <c r="P208" t="str" cm="1">
        <f t="array" ref="P208">_xlfn.XLOOKUP($A208,Hospitalisation_table[[#All],[Customer ID]],Hospitalisation_table[[#All],[City tier_updated]],"Not Found",0)</f>
        <v>tier - 2</v>
      </c>
      <c r="Q208" t="str" cm="1">
        <f t="array" ref="Q208">_xlfn.XLOOKUP($A208,Hospitalisation_table[[#All],[Customer ID]],Hospitalisation_table[[#All],[State ID Updated]],"Not Found",0)</f>
        <v>R1024</v>
      </c>
    </row>
    <row r="209" spans="1:17" x14ac:dyDescent="0.3">
      <c r="A209" s="14" t="s">
        <v>1186</v>
      </c>
      <c r="B209" t="str" cm="1">
        <f t="array" ref="B209">_xlfn.XLOOKUP($A209,CustomersName[[#All],[Customer ID]],CustomersName[[#All],[First Name]],"Not Found",0)</f>
        <v>Jeffrhy A.</v>
      </c>
      <c r="C209" cm="1">
        <f t="array" ref="C209">_xlfn.XLOOKUP($A209,MedExam_Table[[#Headers],[#Data],[Customer ID]],MedExam_Table[[#Headers],[#Data],[BMI]],"Not Found",0)</f>
        <v>26.6</v>
      </c>
      <c r="D209" cm="1">
        <f t="array" ref="D209">_xlfn.XLOOKUP($A209,MedExam_Table[[#Headers],[#Data],[Customer ID]],MedExam_Table[[#Headers],[#Data],[HBA1C]],"Not Found",0)</f>
        <v>8.3800000000000008</v>
      </c>
      <c r="E209" t="str" cm="1">
        <f t="array" ref="E209">_xlfn.XLOOKUP($A209,MedExam_Table[[#Headers],[#Data],[Customer ID]],MedExam_Table[[#Headers],[#Data],[Heart Issues Updated]],"Not Found",0)</f>
        <v>No</v>
      </c>
      <c r="F209" t="str" cm="1">
        <f t="array" ref="F209">_xlfn.XLOOKUP($A209,MedExam_Table[[#Headers],[#Data],[Customer ID]],MedExam_Table[[#Headers],[#Data],[Any Transplants Update]],"Not Found",0)</f>
        <v>No</v>
      </c>
      <c r="G209" t="str" cm="1">
        <f t="array" ref="G209">_xlfn.XLOOKUP($A209,MedExam_Table[[#Headers],[#Data],[Customer ID]],MedExam_Table[[#Headers],[#Data],[Cancer history]],"Not Found",0)</f>
        <v>No</v>
      </c>
      <c r="H209" cm="1">
        <f t="array" ref="H209">_xlfn.XLOOKUP($A209,MedExam_Table[[#Headers],[#Data],[Customer ID]],MedExam_Table[[#Headers],[#Data],[NumberOfMajorSurgeries_updated]],"Not Found",0)</f>
        <v>2</v>
      </c>
      <c r="I209" t="str" cm="1">
        <f t="array" ref="I209">_xlfn.XLOOKUP($A209,MedExam_Table[[#Headers],[#Data],[Customer ID]],MedExam_Table[[#Headers],[#Data],[Smoker Updated]],"Not Found",0)</f>
        <v>No</v>
      </c>
      <c r="J209" t="str" cm="1">
        <f t="array" ref="J209">_xlfn.XLOOKUP($A209,MedExam_Table[[#Headers],[#Data],[Customer ID]],MedExam_Table[[#Headers],[#Data],[Weight Status]],"Not Found",0)</f>
        <v>OverWeight</v>
      </c>
      <c r="K209" t="str" cm="1">
        <f t="array" ref="K209">_xlfn.XLOOKUP($A209,MedExam_Table[[#Headers],[#Data],[Customer ID]],MedExam_Table[[#Headers],[#Data],[Diabetes Status]],"Not Found",0)</f>
        <v>Diabetes</v>
      </c>
      <c r="L209" cm="1">
        <f t="array" ref="L209">_xlfn.XLOOKUP($A209,Hospitalisation_table[[#All],[Customer ID]],Hospitalisation_table[[#All],[Customer Age]],"Not Found",0)</f>
        <v>49</v>
      </c>
      <c r="M209" t="str" cm="1">
        <f t="array" ref="M209">_xlfn.XLOOKUP($A209,Hospitalisation_table[[#All],[Customer ID]],Hospitalisation_table[[#All],[Date of Birth]],"Not Found",0)</f>
        <v>21-Dec-1973</v>
      </c>
      <c r="N209" s="22" cm="1">
        <f t="array" ref="N209">_xlfn.XLOOKUP($A209,Hospitalisation_table[[#All],[Customer ID]],Hospitalisation_table[[#All],[charges]],"Not Found",0)</f>
        <v>9538.65</v>
      </c>
      <c r="O209" t="str" cm="1">
        <f t="array" ref="O209">_xlfn.XLOOKUP($A209,Hospitalisation_table[[#All],[Customer ID]],Hospitalisation_table[[#All],[Hospital tier_Updated]],"Not Found",0)</f>
        <v>tier - 2</v>
      </c>
      <c r="P209" t="str" cm="1">
        <f t="array" ref="P209">_xlfn.XLOOKUP($A209,Hospitalisation_table[[#All],[Customer ID]],Hospitalisation_table[[#All],[City tier_updated]],"Not Found",0)</f>
        <v>tier - 3</v>
      </c>
      <c r="Q209" t="str" cm="1">
        <f t="array" ref="Q209">_xlfn.XLOOKUP($A209,Hospitalisation_table[[#All],[Customer ID]],Hospitalisation_table[[#All],[State ID Updated]],"Not Found",0)</f>
        <v>R1021</v>
      </c>
    </row>
    <row r="210" spans="1:17" x14ac:dyDescent="0.3">
      <c r="A210" s="13" t="s">
        <v>1185</v>
      </c>
      <c r="B210" t="str" cm="1">
        <f t="array" ref="B210">_xlfn.XLOOKUP($A210,CustomersName[[#All],[Customer ID]],CustomersName[[#All],[First Name]],"Not Found",0)</f>
        <v>Nicole</v>
      </c>
      <c r="C210" cm="1">
        <f t="array" ref="C210">_xlfn.XLOOKUP($A210,MedExam_Table[[#Headers],[#Data],[Customer ID]],MedExam_Table[[#Headers],[#Data],[BMI]],"Not Found",0)</f>
        <v>27.5</v>
      </c>
      <c r="D210" cm="1">
        <f t="array" ref="D210">_xlfn.XLOOKUP($A210,MedExam_Table[[#Headers],[#Data],[Customer ID]],MedExam_Table[[#Headers],[#Data],[HBA1C]],"Not Found",0)</f>
        <v>7.58</v>
      </c>
      <c r="E210" t="str" cm="1">
        <f t="array" ref="E210">_xlfn.XLOOKUP($A210,MedExam_Table[[#Headers],[#Data],[Customer ID]],MedExam_Table[[#Headers],[#Data],[Heart Issues Updated]],"Not Found",0)</f>
        <v>No</v>
      </c>
      <c r="F210" t="str" cm="1">
        <f t="array" ref="F210">_xlfn.XLOOKUP($A210,MedExam_Table[[#Headers],[#Data],[Customer ID]],MedExam_Table[[#Headers],[#Data],[Any Transplants Update]],"Not Found",0)</f>
        <v>No</v>
      </c>
      <c r="G210" t="str" cm="1">
        <f t="array" ref="G210">_xlfn.XLOOKUP($A210,MedExam_Table[[#Headers],[#Data],[Customer ID]],MedExam_Table[[#Headers],[#Data],[Cancer history]],"Not Found",0)</f>
        <v>No</v>
      </c>
      <c r="H210" cm="1">
        <f t="array" ref="H210">_xlfn.XLOOKUP($A210,MedExam_Table[[#Headers],[#Data],[Customer ID]],MedExam_Table[[#Headers],[#Data],[NumberOfMajorSurgeries_updated]],"Not Found",0)</f>
        <v>0</v>
      </c>
      <c r="I210" t="str" cm="1">
        <f t="array" ref="I210">_xlfn.XLOOKUP($A210,MedExam_Table[[#Headers],[#Data],[Customer ID]],MedExam_Table[[#Headers],[#Data],[Smoker Updated]],"Not Found",0)</f>
        <v>No</v>
      </c>
      <c r="J210" t="str" cm="1">
        <f t="array" ref="J210">_xlfn.XLOOKUP($A210,MedExam_Table[[#Headers],[#Data],[Customer ID]],MedExam_Table[[#Headers],[#Data],[Weight Status]],"Not Found",0)</f>
        <v>OverWeight</v>
      </c>
      <c r="K210" t="str" cm="1">
        <f t="array" ref="K210">_xlfn.XLOOKUP($A210,MedExam_Table[[#Headers],[#Data],[Customer ID]],MedExam_Table[[#Headers],[#Data],[Diabetes Status]],"Not Found",0)</f>
        <v>Diabetes</v>
      </c>
      <c r="L210" cm="1">
        <f t="array" ref="L210">_xlfn.XLOOKUP($A210,Hospitalisation_table[[#All],[Customer ID]],Hospitalisation_table[[#All],[Customer Age]],"Not Found",0)</f>
        <v>51</v>
      </c>
      <c r="M210" t="str" cm="1">
        <f t="array" ref="M210">_xlfn.XLOOKUP($A210,Hospitalisation_table[[#All],[Customer ID]],Hospitalisation_table[[#All],[Date of Birth]],"Not Found",0)</f>
        <v>29-Nov-1971</v>
      </c>
      <c r="N210" s="22" cm="1">
        <f t="array" ref="N210">_xlfn.XLOOKUP($A210,Hospitalisation_table[[#All],[Customer ID]],Hospitalisation_table[[#All],[charges]],"Not Found",0)</f>
        <v>9528.9</v>
      </c>
      <c r="O210" t="str" cm="1">
        <f t="array" ref="O210">_xlfn.XLOOKUP($A210,Hospitalisation_table[[#All],[Customer ID]],Hospitalisation_table[[#All],[Hospital tier_Updated]],"Not Found",0)</f>
        <v>tier - 2</v>
      </c>
      <c r="P210" t="str" cm="1">
        <f t="array" ref="P210">_xlfn.XLOOKUP($A210,Hospitalisation_table[[#All],[Customer ID]],Hospitalisation_table[[#All],[City tier_updated]],"Not Found",0)</f>
        <v>tier - 2</v>
      </c>
      <c r="Q210" t="str" cm="1">
        <f t="array" ref="Q210">_xlfn.XLOOKUP($A210,Hospitalisation_table[[#All],[Customer ID]],Hospitalisation_table[[#All],[State ID Updated]],"Not Found",0)</f>
        <v>R1011</v>
      </c>
    </row>
    <row r="211" spans="1:17" x14ac:dyDescent="0.3">
      <c r="A211" s="14" t="s">
        <v>1184</v>
      </c>
      <c r="B211" t="str" cm="1">
        <f t="array" ref="B211">_xlfn.XLOOKUP($A211,CustomersName[[#All],[Customer ID]],CustomersName[[#All],[First Name]],"Not Found",0)</f>
        <v>Audrey</v>
      </c>
      <c r="C211" cm="1">
        <f t="array" ref="C211">_xlfn.XLOOKUP($A211,MedExam_Table[[#Headers],[#Data],[Customer ID]],MedExam_Table[[#Headers],[#Data],[BMI]],"Not Found",0)</f>
        <v>41.55</v>
      </c>
      <c r="D211" cm="1">
        <f t="array" ref="D211">_xlfn.XLOOKUP($A211,MedExam_Table[[#Headers],[#Data],[Customer ID]],MedExam_Table[[#Headers],[#Data],[HBA1C]],"Not Found",0)</f>
        <v>4.6100000000000003</v>
      </c>
      <c r="E211" t="str" cm="1">
        <f t="array" ref="E211">_xlfn.XLOOKUP($A211,MedExam_Table[[#Headers],[#Data],[Customer ID]],MedExam_Table[[#Headers],[#Data],[Heart Issues Updated]],"Not Found",0)</f>
        <v>No</v>
      </c>
      <c r="F211" t="str" cm="1">
        <f t="array" ref="F211">_xlfn.XLOOKUP($A211,MedExam_Table[[#Headers],[#Data],[Customer ID]],MedExam_Table[[#Headers],[#Data],[Any Transplants Update]],"Not Found",0)</f>
        <v>No</v>
      </c>
      <c r="G211" t="str" cm="1">
        <f t="array" ref="G211">_xlfn.XLOOKUP($A211,MedExam_Table[[#Headers],[#Data],[Customer ID]],MedExam_Table[[#Headers],[#Data],[Cancer history]],"Not Found",0)</f>
        <v>No</v>
      </c>
      <c r="H211" cm="1">
        <f t="array" ref="H211">_xlfn.XLOOKUP($A211,MedExam_Table[[#Headers],[#Data],[Customer ID]],MedExam_Table[[#Headers],[#Data],[NumberOfMajorSurgeries_updated]],"Not Found",0)</f>
        <v>1</v>
      </c>
      <c r="I211" t="str" cm="1">
        <f t="array" ref="I211">_xlfn.XLOOKUP($A211,MedExam_Table[[#Headers],[#Data],[Customer ID]],MedExam_Table[[#Headers],[#Data],[Smoker Updated]],"Not Found",0)</f>
        <v>No</v>
      </c>
      <c r="J211" t="str" cm="1">
        <f t="array" ref="J211">_xlfn.XLOOKUP($A211,MedExam_Table[[#Headers],[#Data],[Customer ID]],MedExam_Table[[#Headers],[#Data],[Weight Status]],"Not Found",0)</f>
        <v>Obesity</v>
      </c>
      <c r="K211" t="str" cm="1">
        <f t="array" ref="K211">_xlfn.XLOOKUP($A211,MedExam_Table[[#Headers],[#Data],[Customer ID]],MedExam_Table[[#Headers],[#Data],[Diabetes Status]],"Not Found",0)</f>
        <v>Normal</v>
      </c>
      <c r="L211" cm="1">
        <f t="array" ref="L211">_xlfn.XLOOKUP($A211,Hospitalisation_table[[#All],[Customer ID]],Hospitalisation_table[[#All],[Customer Age]],"Not Found",0)</f>
        <v>30</v>
      </c>
      <c r="M211" t="str" cm="1">
        <f t="array" ref="M211">_xlfn.XLOOKUP($A211,Hospitalisation_table[[#All],[Customer ID]],Hospitalisation_table[[#All],[Date of Birth]],"Not Found",0)</f>
        <v>22-Aug-1992</v>
      </c>
      <c r="N211" s="22" cm="1">
        <f t="array" ref="N211">_xlfn.XLOOKUP($A211,Hospitalisation_table[[#All],[Customer ID]],Hospitalisation_table[[#All],[charges]],"Not Found",0)</f>
        <v>9507.68</v>
      </c>
      <c r="O211" t="str" cm="1">
        <f t="array" ref="O211">_xlfn.XLOOKUP($A211,Hospitalisation_table[[#All],[Customer ID]],Hospitalisation_table[[#All],[Hospital tier_Updated]],"Not Found",0)</f>
        <v>tier - 2</v>
      </c>
      <c r="P211" t="str" cm="1">
        <f t="array" ref="P211">_xlfn.XLOOKUP($A211,Hospitalisation_table[[#All],[Customer ID]],Hospitalisation_table[[#All],[City tier_updated]],"Not Found",0)</f>
        <v>tier - 1</v>
      </c>
      <c r="Q211" t="str" cm="1">
        <f t="array" ref="Q211">_xlfn.XLOOKUP($A211,Hospitalisation_table[[#All],[Customer ID]],Hospitalisation_table[[#All],[State ID Updated]],"Not Found",0)</f>
        <v>R1012</v>
      </c>
    </row>
    <row r="212" spans="1:17" x14ac:dyDescent="0.3">
      <c r="A212" s="13" t="s">
        <v>1183</v>
      </c>
      <c r="B212" t="str" cm="1">
        <f t="array" ref="B212">_xlfn.XLOOKUP($A212,CustomersName[[#All],[Customer ID]],CustomersName[[#All],[First Name]],"Not Found",0)</f>
        <v>Jacob</v>
      </c>
      <c r="C212" cm="1">
        <f t="array" ref="C212">_xlfn.XLOOKUP($A212,MedExam_Table[[#Headers],[#Data],[Customer ID]],MedExam_Table[[#Headers],[#Data],[BMI]],"Not Found",0)</f>
        <v>41.47</v>
      </c>
      <c r="D212" cm="1">
        <f t="array" ref="D212">_xlfn.XLOOKUP($A212,MedExam_Table[[#Headers],[#Data],[Customer ID]],MedExam_Table[[#Headers],[#Data],[HBA1C]],"Not Found",0)</f>
        <v>4.7</v>
      </c>
      <c r="E212" t="str" cm="1">
        <f t="array" ref="E212">_xlfn.XLOOKUP($A212,MedExam_Table[[#Headers],[#Data],[Customer ID]],MedExam_Table[[#Headers],[#Data],[Heart Issues Updated]],"Not Found",0)</f>
        <v>Yes</v>
      </c>
      <c r="F212" t="str" cm="1">
        <f t="array" ref="F212">_xlfn.XLOOKUP($A212,MedExam_Table[[#Headers],[#Data],[Customer ID]],MedExam_Table[[#Headers],[#Data],[Any Transplants Update]],"Not Found",0)</f>
        <v>No</v>
      </c>
      <c r="G212" t="str" cm="1">
        <f t="array" ref="G212">_xlfn.XLOOKUP($A212,MedExam_Table[[#Headers],[#Data],[Customer ID]],MedExam_Table[[#Headers],[#Data],[Cancer history]],"Not Found",0)</f>
        <v>Yes</v>
      </c>
      <c r="H212" cm="1">
        <f t="array" ref="H212">_xlfn.XLOOKUP($A212,MedExam_Table[[#Headers],[#Data],[Customer ID]],MedExam_Table[[#Headers],[#Data],[NumberOfMajorSurgeries_updated]],"Not Found",0)</f>
        <v>1</v>
      </c>
      <c r="I212" t="str" cm="1">
        <f t="array" ref="I212">_xlfn.XLOOKUP($A212,MedExam_Table[[#Headers],[#Data],[Customer ID]],MedExam_Table[[#Headers],[#Data],[Smoker Updated]],"Not Found",0)</f>
        <v>No</v>
      </c>
      <c r="J212" t="str" cm="1">
        <f t="array" ref="J212">_xlfn.XLOOKUP($A212,MedExam_Table[[#Headers],[#Data],[Customer ID]],MedExam_Table[[#Headers],[#Data],[Weight Status]],"Not Found",0)</f>
        <v>Obesity</v>
      </c>
      <c r="K212" t="str" cm="1">
        <f t="array" ref="K212">_xlfn.XLOOKUP($A212,MedExam_Table[[#Headers],[#Data],[Customer ID]],MedExam_Table[[#Headers],[#Data],[Diabetes Status]],"Not Found",0)</f>
        <v>Normal</v>
      </c>
      <c r="L212" cm="1">
        <f t="array" ref="L212">_xlfn.XLOOKUP($A212,Hospitalisation_table[[#All],[Customer ID]],Hospitalisation_table[[#All],[Customer Age]],"Not Found",0)</f>
        <v>53</v>
      </c>
      <c r="M212" t="str" cm="1">
        <f t="array" ref="M212">_xlfn.XLOOKUP($A212,Hospitalisation_table[[#All],[Customer ID]],Hospitalisation_table[[#All],[Date of Birth]],"Not Found",0)</f>
        <v>24-Aug-1969</v>
      </c>
      <c r="N212" s="22" cm="1">
        <f t="array" ref="N212">_xlfn.XLOOKUP($A212,Hospitalisation_table[[#All],[Customer ID]],Hospitalisation_table[[#All],[charges]],"Not Found",0)</f>
        <v>9504.31</v>
      </c>
      <c r="O212" t="str" cm="1">
        <f t="array" ref="O212">_xlfn.XLOOKUP($A212,Hospitalisation_table[[#All],[Customer ID]],Hospitalisation_table[[#All],[Hospital tier_Updated]],"Not Found",0)</f>
        <v>tier - 3</v>
      </c>
      <c r="P212" t="str" cm="1">
        <f t="array" ref="P212">_xlfn.XLOOKUP($A212,Hospitalisation_table[[#All],[Customer ID]],Hospitalisation_table[[#All],[City tier_updated]],"Not Found",0)</f>
        <v>tier - 2</v>
      </c>
      <c r="Q212" t="str" cm="1">
        <f t="array" ref="Q212">_xlfn.XLOOKUP($A212,Hospitalisation_table[[#All],[Customer ID]],Hospitalisation_table[[#All],[State ID Updated]],"Not Found",0)</f>
        <v>R1013</v>
      </c>
    </row>
    <row r="213" spans="1:17" x14ac:dyDescent="0.3">
      <c r="A213" s="14" t="s">
        <v>1182</v>
      </c>
      <c r="B213" t="str" cm="1">
        <f t="array" ref="B213">_xlfn.XLOOKUP($A213,CustomersName[[#All],[Customer ID]],CustomersName[[#All],[First Name]],"Not Found",0)</f>
        <v>Daniel S</v>
      </c>
      <c r="C213" cm="1">
        <f t="array" ref="C213">_xlfn.XLOOKUP($A213,MedExam_Table[[#Headers],[#Data],[Customer ID]],MedExam_Table[[#Headers],[#Data],[BMI]],"Not Found",0)</f>
        <v>24.795000000000002</v>
      </c>
      <c r="D213" cm="1">
        <f t="array" ref="D213">_xlfn.XLOOKUP($A213,MedExam_Table[[#Headers],[#Data],[Customer ID]],MedExam_Table[[#Headers],[#Data],[HBA1C]],"Not Found",0)</f>
        <v>6.05</v>
      </c>
      <c r="E213" t="str" cm="1">
        <f t="array" ref="E213">_xlfn.XLOOKUP($A213,MedExam_Table[[#Headers],[#Data],[Customer ID]],MedExam_Table[[#Headers],[#Data],[Heart Issues Updated]],"Not Found",0)</f>
        <v>Yes</v>
      </c>
      <c r="F213" t="str" cm="1">
        <f t="array" ref="F213">_xlfn.XLOOKUP($A213,MedExam_Table[[#Headers],[#Data],[Customer ID]],MedExam_Table[[#Headers],[#Data],[Any Transplants Update]],"Not Found",0)</f>
        <v>No</v>
      </c>
      <c r="G213" t="str" cm="1">
        <f t="array" ref="G213">_xlfn.XLOOKUP($A213,MedExam_Table[[#Headers],[#Data],[Customer ID]],MedExam_Table[[#Headers],[#Data],[Cancer history]],"Not Found",0)</f>
        <v>No</v>
      </c>
      <c r="H213" cm="1">
        <f t="array" ref="H213">_xlfn.XLOOKUP($A213,MedExam_Table[[#Headers],[#Data],[Customer ID]],MedExam_Table[[#Headers],[#Data],[NumberOfMajorSurgeries_updated]],"Not Found",0)</f>
        <v>0</v>
      </c>
      <c r="I213" t="str" cm="1">
        <f t="array" ref="I213">_xlfn.XLOOKUP($A213,MedExam_Table[[#Headers],[#Data],[Customer ID]],MedExam_Table[[#Headers],[#Data],[Smoker Updated]],"Not Found",0)</f>
        <v>No</v>
      </c>
      <c r="J213" t="str" cm="1">
        <f t="array" ref="J213">_xlfn.XLOOKUP($A213,MedExam_Table[[#Headers],[#Data],[Customer ID]],MedExam_Table[[#Headers],[#Data],[Weight Status]],"Not Found",0)</f>
        <v>NormalWeight</v>
      </c>
      <c r="K213" t="str" cm="1">
        <f t="array" ref="K213">_xlfn.XLOOKUP($A213,MedExam_Table[[#Headers],[#Data],[Customer ID]],MedExam_Table[[#Headers],[#Data],[Diabetes Status]],"Not Found",0)</f>
        <v>Prediabetes</v>
      </c>
      <c r="L213" cm="1">
        <f t="array" ref="L213">_xlfn.XLOOKUP($A213,Hospitalisation_table[[#All],[Customer ID]],Hospitalisation_table[[#All],[Customer Age]],"Not Found",0)</f>
        <v>46</v>
      </c>
      <c r="M213" t="str" cm="1">
        <f t="array" ref="M213">_xlfn.XLOOKUP($A213,Hospitalisation_table[[#All],[Customer ID]],Hospitalisation_table[[#All],[Date of Birth]],"Not Found",0)</f>
        <v>28-Nov-1976</v>
      </c>
      <c r="N213" s="22" cm="1">
        <f t="array" ref="N213">_xlfn.XLOOKUP($A213,Hospitalisation_table[[#All],[Customer ID]],Hospitalisation_table[[#All],[charges]],"Not Found",0)</f>
        <v>9500.57</v>
      </c>
      <c r="O213" t="str" cm="1">
        <f t="array" ref="O213">_xlfn.XLOOKUP($A213,Hospitalisation_table[[#All],[Customer ID]],Hospitalisation_table[[#All],[Hospital tier_Updated]],"Not Found",0)</f>
        <v>tier - 2</v>
      </c>
      <c r="P213" t="str" cm="1">
        <f t="array" ref="P213">_xlfn.XLOOKUP($A213,Hospitalisation_table[[#All],[Customer ID]],Hospitalisation_table[[#All],[City tier_updated]],"Not Found",0)</f>
        <v>tier - 3</v>
      </c>
      <c r="Q213" t="str" cm="1">
        <f t="array" ref="Q213">_xlfn.XLOOKUP($A213,Hospitalisation_table[[#All],[Customer ID]],Hospitalisation_table[[#All],[State ID Updated]],"Not Found",0)</f>
        <v>R1017</v>
      </c>
    </row>
    <row r="214" spans="1:17" x14ac:dyDescent="0.3">
      <c r="A214" s="13" t="s">
        <v>2254</v>
      </c>
      <c r="B214" t="str" cm="1">
        <f t="array" ref="B214">_xlfn.XLOOKUP($A214,CustomersName[[#All],[Customer ID]],CustomersName[[#All],[First Name]],"Not Found",0)</f>
        <v>Charlie</v>
      </c>
      <c r="C214" cm="1">
        <f t="array" ref="C214">_xlfn.XLOOKUP($A214,MedExam_Table[[#Headers],[#Data],[Customer ID]],MedExam_Table[[#Headers],[#Data],[BMI]],"Not Found",0)</f>
        <v>46.39</v>
      </c>
      <c r="D214" cm="1">
        <f t="array" ref="D214">_xlfn.XLOOKUP($A214,MedExam_Table[[#Headers],[#Data],[Customer ID]],MedExam_Table[[#Headers],[#Data],[HBA1C]],"Not Found",0)</f>
        <v>5.09</v>
      </c>
      <c r="E214" t="str" cm="1">
        <f t="array" ref="E214">_xlfn.XLOOKUP($A214,MedExam_Table[[#Headers],[#Data],[Customer ID]],MedExam_Table[[#Headers],[#Data],[Heart Issues Updated]],"Not Found",0)</f>
        <v>No</v>
      </c>
      <c r="F214" t="str" cm="1">
        <f t="array" ref="F214">_xlfn.XLOOKUP($A214,MedExam_Table[[#Headers],[#Data],[Customer ID]],MedExam_Table[[#Headers],[#Data],[Any Transplants Update]],"Not Found",0)</f>
        <v>No</v>
      </c>
      <c r="G214" t="str" cm="1">
        <f t="array" ref="G214">_xlfn.XLOOKUP($A214,MedExam_Table[[#Headers],[#Data],[Customer ID]],MedExam_Table[[#Headers],[#Data],[Cancer history]],"Not Found",0)</f>
        <v>No</v>
      </c>
      <c r="H214" cm="1">
        <f t="array" ref="H214">_xlfn.XLOOKUP($A214,MedExam_Table[[#Headers],[#Data],[Customer ID]],MedExam_Table[[#Headers],[#Data],[NumberOfMajorSurgeries_updated]],"Not Found",0)</f>
        <v>0</v>
      </c>
      <c r="I214" t="str" cm="1">
        <f t="array" ref="I214">_xlfn.XLOOKUP($A214,MedExam_Table[[#Headers],[#Data],[Customer ID]],MedExam_Table[[#Headers],[#Data],[Smoker Updated]],"Not Found",0)</f>
        <v>Yes</v>
      </c>
      <c r="J214" t="str" cm="1">
        <f t="array" ref="J214">_xlfn.XLOOKUP($A214,MedExam_Table[[#Headers],[#Data],[Customer ID]],MedExam_Table[[#Headers],[#Data],[Weight Status]],"Not Found",0)</f>
        <v>Obesity</v>
      </c>
      <c r="K214" t="str" cm="1">
        <f t="array" ref="K214">_xlfn.XLOOKUP($A214,MedExam_Table[[#Headers],[#Data],[Customer ID]],MedExam_Table[[#Headers],[#Data],[Diabetes Status]],"Not Found",0)</f>
        <v>Normal</v>
      </c>
      <c r="L214" cm="1">
        <f t="array" ref="L214">_xlfn.XLOOKUP($A214,Hospitalisation_table[[#All],[Customer ID]],Hospitalisation_table[[#All],[Customer Age]],"Not Found",0)</f>
        <v>45</v>
      </c>
      <c r="M214" t="str" cm="1">
        <f t="array" ref="M214">_xlfn.XLOOKUP($A214,Hospitalisation_table[[#All],[Customer ID]],Hospitalisation_table[[#All],[Date of Birth]],"Not Found",0)</f>
        <v>17-Dec-1977</v>
      </c>
      <c r="N214" s="22" cm="1">
        <f t="array" ref="N214">_xlfn.XLOOKUP($A214,Hospitalisation_table[[#All],[Customer ID]],Hospitalisation_table[[#All],[charges]],"Not Found",0)</f>
        <v>39670.44</v>
      </c>
      <c r="O214" t="str" cm="1">
        <f t="array" ref="O214">_xlfn.XLOOKUP($A214,Hospitalisation_table[[#All],[Customer ID]],Hospitalisation_table[[#All],[Hospital tier_Updated]],"Not Found",0)</f>
        <v>tier - 2</v>
      </c>
      <c r="P214" t="str" cm="1">
        <f t="array" ref="P214">_xlfn.XLOOKUP($A214,Hospitalisation_table[[#All],[Customer ID]],Hospitalisation_table[[#All],[City tier_updated]],"Not Found",0)</f>
        <v>tier - 1</v>
      </c>
      <c r="Q214" t="str" cm="1">
        <f t="array" ref="Q214">_xlfn.XLOOKUP($A214,Hospitalisation_table[[#All],[Customer ID]],Hospitalisation_table[[#All],[State ID Updated]],"Not Found",0)</f>
        <v>R1012</v>
      </c>
    </row>
    <row r="215" spans="1:17" x14ac:dyDescent="0.3">
      <c r="A215" s="14" t="s">
        <v>1181</v>
      </c>
      <c r="B215" t="str" cm="1">
        <f t="array" ref="B215">_xlfn.XLOOKUP($A215,CustomersName[[#All],[Customer ID]],CustomersName[[#All],[First Name]],"Not Found",0)</f>
        <v>Mahc C.</v>
      </c>
      <c r="C215" cm="1">
        <f t="array" ref="C215">_xlfn.XLOOKUP($A215,MedExam_Table[[#Headers],[#Data],[Customer ID]],MedExam_Table[[#Headers],[#Data],[BMI]],"Not Found",0)</f>
        <v>29.48</v>
      </c>
      <c r="D215" cm="1">
        <f t="array" ref="D215">_xlfn.XLOOKUP($A215,MedExam_Table[[#Headers],[#Data],[Customer ID]],MedExam_Table[[#Headers],[#Data],[HBA1C]],"Not Found",0)</f>
        <v>5.63</v>
      </c>
      <c r="E215" t="str" cm="1">
        <f t="array" ref="E215">_xlfn.XLOOKUP($A215,MedExam_Table[[#Headers],[#Data],[Customer ID]],MedExam_Table[[#Headers],[#Data],[Heart Issues Updated]],"Not Found",0)</f>
        <v>Yes</v>
      </c>
      <c r="F215" t="str" cm="1">
        <f t="array" ref="F215">_xlfn.XLOOKUP($A215,MedExam_Table[[#Headers],[#Data],[Customer ID]],MedExam_Table[[#Headers],[#Data],[Any Transplants Update]],"Not Found",0)</f>
        <v>No</v>
      </c>
      <c r="G215" t="str" cm="1">
        <f t="array" ref="G215">_xlfn.XLOOKUP($A215,MedExam_Table[[#Headers],[#Data],[Customer ID]],MedExam_Table[[#Headers],[#Data],[Cancer history]],"Not Found",0)</f>
        <v>Yes</v>
      </c>
      <c r="H215" cm="1">
        <f t="array" ref="H215">_xlfn.XLOOKUP($A215,MedExam_Table[[#Headers],[#Data],[Customer ID]],MedExam_Table[[#Headers],[#Data],[NumberOfMajorSurgeries_updated]],"Not Found",0)</f>
        <v>1</v>
      </c>
      <c r="I215" t="str" cm="1">
        <f t="array" ref="I215">_xlfn.XLOOKUP($A215,MedExam_Table[[#Headers],[#Data],[Customer ID]],MedExam_Table[[#Headers],[#Data],[Smoker Updated]],"Not Found",0)</f>
        <v>No</v>
      </c>
      <c r="J215" t="str" cm="1">
        <f t="array" ref="J215">_xlfn.XLOOKUP($A215,MedExam_Table[[#Headers],[#Data],[Customer ID]],MedExam_Table[[#Headers],[#Data],[Weight Status]],"Not Found",0)</f>
        <v>OverWeight</v>
      </c>
      <c r="K215" t="str" cm="1">
        <f t="array" ref="K215">_xlfn.XLOOKUP($A215,MedExam_Table[[#Headers],[#Data],[Customer ID]],MedExam_Table[[#Headers],[#Data],[Diabetes Status]],"Not Found",0)</f>
        <v>Normal</v>
      </c>
      <c r="L215" cm="1">
        <f t="array" ref="L215">_xlfn.XLOOKUP($A215,Hospitalisation_table[[#All],[Customer ID]],Hospitalisation_table[[#All],[Customer Age]],"Not Found",0)</f>
        <v>54</v>
      </c>
      <c r="M215" t="str" cm="1">
        <f t="array" ref="M215">_xlfn.XLOOKUP($A215,Hospitalisation_table[[#All],[Customer ID]],Hospitalisation_table[[#All],[Date of Birth]],"Not Found",0)</f>
        <v>4-Jun-1969</v>
      </c>
      <c r="N215" s="22" cm="1">
        <f t="array" ref="N215">_xlfn.XLOOKUP($A215,Hospitalisation_table[[#All],[Customer ID]],Hospitalisation_table[[#All],[charges]],"Not Found",0)</f>
        <v>9487.64</v>
      </c>
      <c r="O215" t="str" cm="1">
        <f t="array" ref="O215">_xlfn.XLOOKUP($A215,Hospitalisation_table[[#All],[Customer ID]],Hospitalisation_table[[#All],[Hospital tier_Updated]],"Not Found",0)</f>
        <v>tier - 2</v>
      </c>
      <c r="P215" t="str" cm="1">
        <f t="array" ref="P215">_xlfn.XLOOKUP($A215,Hospitalisation_table[[#All],[Customer ID]],Hospitalisation_table[[#All],[City tier_updated]],"Not Found",0)</f>
        <v>tier - 2</v>
      </c>
      <c r="Q215" t="str" cm="1">
        <f t="array" ref="Q215">_xlfn.XLOOKUP($A215,Hospitalisation_table[[#All],[Customer ID]],Hospitalisation_table[[#All],[State ID Updated]],"Not Found",0)</f>
        <v>R1013</v>
      </c>
    </row>
    <row r="216" spans="1:17" x14ac:dyDescent="0.3">
      <c r="A216" s="13" t="s">
        <v>1180</v>
      </c>
      <c r="B216" t="str" cm="1">
        <f t="array" ref="B216">_xlfn.XLOOKUP($A216,CustomersName[[#All],[Customer ID]],CustomersName[[#All],[First Name]],"Not Found",0)</f>
        <v>Mahk S</v>
      </c>
      <c r="C216" cm="1">
        <f t="array" ref="C216">_xlfn.XLOOKUP($A216,MedExam_Table[[#Headers],[#Data],[Customer ID]],MedExam_Table[[#Headers],[#Data],[BMI]],"Not Found",0)</f>
        <v>28.09</v>
      </c>
      <c r="D216" cm="1">
        <f t="array" ref="D216">_xlfn.XLOOKUP($A216,MedExam_Table[[#Headers],[#Data],[Customer ID]],MedExam_Table[[#Headers],[#Data],[HBA1C]],"Not Found",0)</f>
        <v>6.06</v>
      </c>
      <c r="E216" t="str" cm="1">
        <f t="array" ref="E216">_xlfn.XLOOKUP($A216,MedExam_Table[[#Headers],[#Data],[Customer ID]],MedExam_Table[[#Headers],[#Data],[Heart Issues Updated]],"Not Found",0)</f>
        <v>No</v>
      </c>
      <c r="F216" t="str" cm="1">
        <f t="array" ref="F216">_xlfn.XLOOKUP($A216,MedExam_Table[[#Headers],[#Data],[Customer ID]],MedExam_Table[[#Headers],[#Data],[Any Transplants Update]],"Not Found",0)</f>
        <v>No</v>
      </c>
      <c r="G216" t="str" cm="1">
        <f t="array" ref="G216">_xlfn.XLOOKUP($A216,MedExam_Table[[#Headers],[#Data],[Customer ID]],MedExam_Table[[#Headers],[#Data],[Cancer history]],"Not Found",0)</f>
        <v>Yes</v>
      </c>
      <c r="H216" cm="1">
        <f t="array" ref="H216">_xlfn.XLOOKUP($A216,MedExam_Table[[#Headers],[#Data],[Customer ID]],MedExam_Table[[#Headers],[#Data],[NumberOfMajorSurgeries_updated]],"Not Found",0)</f>
        <v>1</v>
      </c>
      <c r="I216" t="str" cm="1">
        <f t="array" ref="I216">_xlfn.XLOOKUP($A216,MedExam_Table[[#Headers],[#Data],[Customer ID]],MedExam_Table[[#Headers],[#Data],[Smoker Updated]],"Not Found",0)</f>
        <v>No</v>
      </c>
      <c r="J216" t="str" cm="1">
        <f t="array" ref="J216">_xlfn.XLOOKUP($A216,MedExam_Table[[#Headers],[#Data],[Customer ID]],MedExam_Table[[#Headers],[#Data],[Weight Status]],"Not Found",0)</f>
        <v>OverWeight</v>
      </c>
      <c r="K216" t="str" cm="1">
        <f t="array" ref="K216">_xlfn.XLOOKUP($A216,MedExam_Table[[#Headers],[#Data],[Customer ID]],MedExam_Table[[#Headers],[#Data],[Diabetes Status]],"Not Found",0)</f>
        <v>Prediabetes</v>
      </c>
      <c r="L216" cm="1">
        <f t="array" ref="L216">_xlfn.XLOOKUP($A216,Hospitalisation_table[[#All],[Customer ID]],Hospitalisation_table[[#All],[Customer Age]],"Not Found",0)</f>
        <v>43</v>
      </c>
      <c r="M216" t="str" cm="1">
        <f t="array" ref="M216">_xlfn.XLOOKUP($A216,Hospitalisation_table[[#All],[Customer ID]],Hospitalisation_table[[#All],[Date of Birth]],"Not Found",0)</f>
        <v>17-Jul-1979</v>
      </c>
      <c r="N216" s="22" cm="1">
        <f t="array" ref="N216">_xlfn.XLOOKUP($A216,Hospitalisation_table[[#All],[Customer ID]],Hospitalisation_table[[#All],[charges]],"Not Found",0)</f>
        <v>9453.92</v>
      </c>
      <c r="O216" t="str" cm="1">
        <f t="array" ref="O216">_xlfn.XLOOKUP($A216,Hospitalisation_table[[#All],[Customer ID]],Hospitalisation_table[[#All],[Hospital tier_Updated]],"Not Found",0)</f>
        <v>tier - 2</v>
      </c>
      <c r="P216" t="str" cm="1">
        <f t="array" ref="P216">_xlfn.XLOOKUP($A216,Hospitalisation_table[[#All],[Customer ID]],Hospitalisation_table[[#All],[City tier_updated]],"Not Found",0)</f>
        <v>tier - 2</v>
      </c>
      <c r="Q216" t="str" cm="1">
        <f t="array" ref="Q216">_xlfn.XLOOKUP($A216,Hospitalisation_table[[#All],[Customer ID]],Hospitalisation_table[[#All],[State ID Updated]],"Not Found",0)</f>
        <v>R1021</v>
      </c>
    </row>
    <row r="217" spans="1:17" x14ac:dyDescent="0.3">
      <c r="A217" s="14" t="s">
        <v>1179</v>
      </c>
      <c r="B217" t="str" cm="1">
        <f t="array" ref="B217">_xlfn.XLOOKUP($A217,CustomersName[[#All],[Customer ID]],CustomersName[[#All],[First Name]],"Not Found",0)</f>
        <v>Dan</v>
      </c>
      <c r="C217" cm="1">
        <f t="array" ref="C217">_xlfn.XLOOKUP($A217,MedExam_Table[[#Headers],[#Data],[Customer ID]],MedExam_Table[[#Headers],[#Data],[BMI]],"Not Found",0)</f>
        <v>32.729999999999997</v>
      </c>
      <c r="D217" cm="1">
        <f t="array" ref="D217">_xlfn.XLOOKUP($A217,MedExam_Table[[#Headers],[#Data],[Customer ID]],MedExam_Table[[#Headers],[#Data],[HBA1C]],"Not Found",0)</f>
        <v>5.19</v>
      </c>
      <c r="E217" t="str" cm="1">
        <f t="array" ref="E217">_xlfn.XLOOKUP($A217,MedExam_Table[[#Headers],[#Data],[Customer ID]],MedExam_Table[[#Headers],[#Data],[Heart Issues Updated]],"Not Found",0)</f>
        <v>No</v>
      </c>
      <c r="F217" t="str" cm="1">
        <f t="array" ref="F217">_xlfn.XLOOKUP($A217,MedExam_Table[[#Headers],[#Data],[Customer ID]],MedExam_Table[[#Headers],[#Data],[Any Transplants Update]],"Not Found",0)</f>
        <v>No</v>
      </c>
      <c r="G217" t="str" cm="1">
        <f t="array" ref="G217">_xlfn.XLOOKUP($A217,MedExam_Table[[#Headers],[#Data],[Customer ID]],MedExam_Table[[#Headers],[#Data],[Cancer history]],"Not Found",0)</f>
        <v>No</v>
      </c>
      <c r="H217" cm="1">
        <f t="array" ref="H217">_xlfn.XLOOKUP($A217,MedExam_Table[[#Headers],[#Data],[Customer ID]],MedExam_Table[[#Headers],[#Data],[NumberOfMajorSurgeries_updated]],"Not Found",0)</f>
        <v>1</v>
      </c>
      <c r="I217" t="str" cm="1">
        <f t="array" ref="I217">_xlfn.XLOOKUP($A217,MedExam_Table[[#Headers],[#Data],[Customer ID]],MedExam_Table[[#Headers],[#Data],[Smoker Updated]],"Not Found",0)</f>
        <v>No</v>
      </c>
      <c r="J217" t="str" cm="1">
        <f t="array" ref="J217">_xlfn.XLOOKUP($A217,MedExam_Table[[#Headers],[#Data],[Customer ID]],MedExam_Table[[#Headers],[#Data],[Weight Status]],"Not Found",0)</f>
        <v>Obesity</v>
      </c>
      <c r="K217" t="str" cm="1">
        <f t="array" ref="K217">_xlfn.XLOOKUP($A217,MedExam_Table[[#Headers],[#Data],[Customer ID]],MedExam_Table[[#Headers],[#Data],[Diabetes Status]],"Not Found",0)</f>
        <v>Normal</v>
      </c>
      <c r="L217" cm="1">
        <f t="array" ref="L217">_xlfn.XLOOKUP($A217,Hospitalisation_table[[#All],[Customer ID]],Hospitalisation_table[[#All],[Customer Age]],"Not Found",0)</f>
        <v>35</v>
      </c>
      <c r="M217" t="str" cm="1">
        <f t="array" ref="M217">_xlfn.XLOOKUP($A217,Hospitalisation_table[[#All],[Customer ID]],Hospitalisation_table[[#All],[Date of Birth]],"Not Found",0)</f>
        <v>14-Nov-1987</v>
      </c>
      <c r="N217" s="22" cm="1">
        <f t="array" ref="N217">_xlfn.XLOOKUP($A217,Hospitalisation_table[[#All],[Customer ID]],Hospitalisation_table[[#All],[charges]],"Not Found",0)</f>
        <v>9448.42</v>
      </c>
      <c r="O217" t="str" cm="1">
        <f t="array" ref="O217">_xlfn.XLOOKUP($A217,Hospitalisation_table[[#All],[Customer ID]],Hospitalisation_table[[#All],[Hospital tier_Updated]],"Not Found",0)</f>
        <v>tier - 2</v>
      </c>
      <c r="P217" t="str" cm="1">
        <f t="array" ref="P217">_xlfn.XLOOKUP($A217,Hospitalisation_table[[#All],[Customer ID]],Hospitalisation_table[[#All],[City tier_updated]],"Not Found",0)</f>
        <v>tier - 3</v>
      </c>
      <c r="Q217" t="str" cm="1">
        <f t="array" ref="Q217">_xlfn.XLOOKUP($A217,Hospitalisation_table[[#All],[Customer ID]],Hospitalisation_table[[#All],[State ID Updated]],"Not Found",0)</f>
        <v>R1021</v>
      </c>
    </row>
    <row r="218" spans="1:17" x14ac:dyDescent="0.3">
      <c r="A218" s="13" t="s">
        <v>1178</v>
      </c>
      <c r="B218" t="str" cm="1">
        <f t="array" ref="B218">_xlfn.XLOOKUP($A218,CustomersName[[#All],[Customer ID]],CustomersName[[#All],[First Name]],"Not Found",0)</f>
        <v>habriela</v>
      </c>
      <c r="C218" cm="1">
        <f t="array" ref="C218">_xlfn.XLOOKUP($A218,MedExam_Table[[#Headers],[#Data],[Customer ID]],MedExam_Table[[#Headers],[#Data],[BMI]],"Not Found",0)</f>
        <v>27.36</v>
      </c>
      <c r="D218" cm="1">
        <f t="array" ref="D218">_xlfn.XLOOKUP($A218,MedExam_Table[[#Headers],[#Data],[Customer ID]],MedExam_Table[[#Headers],[#Data],[HBA1C]],"Not Found",0)</f>
        <v>8.9600000000000009</v>
      </c>
      <c r="E218" t="str" cm="1">
        <f t="array" ref="E218">_xlfn.XLOOKUP($A218,MedExam_Table[[#Headers],[#Data],[Customer ID]],MedExam_Table[[#Headers],[#Data],[Heart Issues Updated]],"Not Found",0)</f>
        <v>No</v>
      </c>
      <c r="F218" t="str" cm="1">
        <f t="array" ref="F218">_xlfn.XLOOKUP($A218,MedExam_Table[[#Headers],[#Data],[Customer ID]],MedExam_Table[[#Headers],[#Data],[Any Transplants Update]],"Not Found",0)</f>
        <v>No</v>
      </c>
      <c r="G218" t="str" cm="1">
        <f t="array" ref="G218">_xlfn.XLOOKUP($A218,MedExam_Table[[#Headers],[#Data],[Customer ID]],MedExam_Table[[#Headers],[#Data],[Cancer history]],"Not Found",0)</f>
        <v>No</v>
      </c>
      <c r="H218" cm="1">
        <f t="array" ref="H218">_xlfn.XLOOKUP($A218,MedExam_Table[[#Headers],[#Data],[Customer ID]],MedExam_Table[[#Headers],[#Data],[NumberOfMajorSurgeries_updated]],"Not Found",0)</f>
        <v>0</v>
      </c>
      <c r="I218" t="str" cm="1">
        <f t="array" ref="I218">_xlfn.XLOOKUP($A218,MedExam_Table[[#Headers],[#Data],[Customer ID]],MedExam_Table[[#Headers],[#Data],[Smoker Updated]],"Not Found",0)</f>
        <v>No</v>
      </c>
      <c r="J218" t="str" cm="1">
        <f t="array" ref="J218">_xlfn.XLOOKUP($A218,MedExam_Table[[#Headers],[#Data],[Customer ID]],MedExam_Table[[#Headers],[#Data],[Weight Status]],"Not Found",0)</f>
        <v>OverWeight</v>
      </c>
      <c r="K218" t="str" cm="1">
        <f t="array" ref="K218">_xlfn.XLOOKUP($A218,MedExam_Table[[#Headers],[#Data],[Customer ID]],MedExam_Table[[#Headers],[#Data],[Diabetes Status]],"Not Found",0)</f>
        <v>Diabetes</v>
      </c>
      <c r="L218" cm="1">
        <f t="array" ref="L218">_xlfn.XLOOKUP($A218,Hospitalisation_table[[#All],[Customer ID]],Hospitalisation_table[[#All],[Customer Age]],"Not Found",0)</f>
        <v>49</v>
      </c>
      <c r="M218" t="str" cm="1">
        <f t="array" ref="M218">_xlfn.XLOOKUP($A218,Hospitalisation_table[[#All],[Customer ID]],Hospitalisation_table[[#All],[Date of Birth]],"Not Found",0)</f>
        <v>8-Jun-1974</v>
      </c>
      <c r="N218" s="22" cm="1">
        <f t="array" ref="N218">_xlfn.XLOOKUP($A218,Hospitalisation_table[[#All],[Customer ID]],Hospitalisation_table[[#All],[charges]],"Not Found",0)</f>
        <v>9447.3799999999992</v>
      </c>
      <c r="O218" t="str" cm="1">
        <f t="array" ref="O218">_xlfn.XLOOKUP($A218,Hospitalisation_table[[#All],[Customer ID]],Hospitalisation_table[[#All],[Hospital tier_Updated]],"Not Found",0)</f>
        <v>tier - 2</v>
      </c>
      <c r="P218" t="str" cm="1">
        <f t="array" ref="P218">_xlfn.XLOOKUP($A218,Hospitalisation_table[[#All],[Customer ID]],Hospitalisation_table[[#All],[City tier_updated]],"Not Found",0)</f>
        <v>tier - 3</v>
      </c>
      <c r="Q218" t="str" cm="1">
        <f t="array" ref="Q218">_xlfn.XLOOKUP($A218,Hospitalisation_table[[#All],[Customer ID]],Hospitalisation_table[[#All],[State ID Updated]],"Not Found",0)</f>
        <v>R1024</v>
      </c>
    </row>
    <row r="219" spans="1:17" x14ac:dyDescent="0.3">
      <c r="A219" s="14" t="s">
        <v>1177</v>
      </c>
      <c r="B219" t="str" cm="1">
        <f t="array" ref="B219">_xlfn.XLOOKUP($A219,CustomersName[[#All],[Customer ID]],CustomersName[[#All],[First Name]],"Not Found",0)</f>
        <v>Amanda</v>
      </c>
      <c r="C219" cm="1">
        <f t="array" ref="C219">_xlfn.XLOOKUP($A219,MedExam_Table[[#Headers],[#Data],[Customer ID]],MedExam_Table[[#Headers],[#Data],[BMI]],"Not Found",0)</f>
        <v>27.265000000000001</v>
      </c>
      <c r="D219" cm="1">
        <f t="array" ref="D219">_xlfn.XLOOKUP($A219,MedExam_Table[[#Headers],[#Data],[Customer ID]],MedExam_Table[[#Headers],[#Data],[HBA1C]],"Not Found",0)</f>
        <v>11.39</v>
      </c>
      <c r="E219" t="str" cm="1">
        <f t="array" ref="E219">_xlfn.XLOOKUP($A219,MedExam_Table[[#Headers],[#Data],[Customer ID]],MedExam_Table[[#Headers],[#Data],[Heart Issues Updated]],"Not Found",0)</f>
        <v>No</v>
      </c>
      <c r="F219" t="str" cm="1">
        <f t="array" ref="F219">_xlfn.XLOOKUP($A219,MedExam_Table[[#Headers],[#Data],[Customer ID]],MedExam_Table[[#Headers],[#Data],[Any Transplants Update]],"Not Found",0)</f>
        <v>No</v>
      </c>
      <c r="G219" t="str" cm="1">
        <f t="array" ref="G219">_xlfn.XLOOKUP($A219,MedExam_Table[[#Headers],[#Data],[Customer ID]],MedExam_Table[[#Headers],[#Data],[Cancer history]],"Not Found",0)</f>
        <v>No</v>
      </c>
      <c r="H219" cm="1">
        <f t="array" ref="H219">_xlfn.XLOOKUP($A219,MedExam_Table[[#Headers],[#Data],[Customer ID]],MedExam_Table[[#Headers],[#Data],[NumberOfMajorSurgeries_updated]],"Not Found",0)</f>
        <v>0</v>
      </c>
      <c r="I219" t="str" cm="1">
        <f t="array" ref="I219">_xlfn.XLOOKUP($A219,MedExam_Table[[#Headers],[#Data],[Customer ID]],MedExam_Table[[#Headers],[#Data],[Smoker Updated]],"Not Found",0)</f>
        <v>No</v>
      </c>
      <c r="J219" t="str" cm="1">
        <f t="array" ref="J219">_xlfn.XLOOKUP($A219,MedExam_Table[[#Headers],[#Data],[Customer ID]],MedExam_Table[[#Headers],[#Data],[Weight Status]],"Not Found",0)</f>
        <v>OverWeight</v>
      </c>
      <c r="K219" t="str" cm="1">
        <f t="array" ref="K219">_xlfn.XLOOKUP($A219,MedExam_Table[[#Headers],[#Data],[Customer ID]],MedExam_Table[[#Headers],[#Data],[Diabetes Status]],"Not Found",0)</f>
        <v>Diabetes</v>
      </c>
      <c r="L219" cm="1">
        <f t="array" ref="L219">_xlfn.XLOOKUP($A219,Hospitalisation_table[[#All],[Customer ID]],Hospitalisation_table[[#All],[Customer Age]],"Not Found",0)</f>
        <v>48</v>
      </c>
      <c r="M219" t="str" cm="1">
        <f t="array" ref="M219">_xlfn.XLOOKUP($A219,Hospitalisation_table[[#All],[Customer ID]],Hospitalisation_table[[#All],[Date of Birth]],"Not Found",0)</f>
        <v>27-Nov-1974</v>
      </c>
      <c r="N219" s="22" cm="1">
        <f t="array" ref="N219">_xlfn.XLOOKUP($A219,Hospitalisation_table[[#All],[Customer ID]],Hospitalisation_table[[#All],[charges]],"Not Found",0)</f>
        <v>9447.25</v>
      </c>
      <c r="O219" t="str" cm="1">
        <f t="array" ref="O219">_xlfn.XLOOKUP($A219,Hospitalisation_table[[#All],[Customer ID]],Hospitalisation_table[[#All],[Hospital tier_Updated]],"Not Found",0)</f>
        <v>tier - 2</v>
      </c>
      <c r="P219" t="str" cm="1">
        <f t="array" ref="P219">_xlfn.XLOOKUP($A219,Hospitalisation_table[[#All],[Customer ID]],Hospitalisation_table[[#All],[City tier_updated]],"Not Found",0)</f>
        <v>tier - 1</v>
      </c>
      <c r="Q219" t="str" cm="1">
        <f t="array" ref="Q219">_xlfn.XLOOKUP($A219,Hospitalisation_table[[#All],[Customer ID]],Hospitalisation_table[[#All],[State ID Updated]],"Not Found",0)</f>
        <v>R1024</v>
      </c>
    </row>
    <row r="220" spans="1:17" x14ac:dyDescent="0.3">
      <c r="A220" s="13" t="s">
        <v>1176</v>
      </c>
      <c r="B220" t="str" cm="1">
        <f t="array" ref="B220">_xlfn.XLOOKUP($A220,CustomersName[[#All],[Customer ID]],CustomersName[[#All],[First Name]],"Not Found",0)</f>
        <v>Dara</v>
      </c>
      <c r="C220" cm="1">
        <f t="array" ref="C220">_xlfn.XLOOKUP($A220,MedExam_Table[[#Headers],[#Data],[Customer ID]],MedExam_Table[[#Headers],[#Data],[BMI]],"Not Found",0)</f>
        <v>48.07</v>
      </c>
      <c r="D220" cm="1">
        <f t="array" ref="D220">_xlfn.XLOOKUP($A220,MedExam_Table[[#Headers],[#Data],[Customer ID]],MedExam_Table[[#Headers],[#Data],[HBA1C]],"Not Found",0)</f>
        <v>4.0599999999999996</v>
      </c>
      <c r="E220" t="str" cm="1">
        <f t="array" ref="E220">_xlfn.XLOOKUP($A220,MedExam_Table[[#Headers],[#Data],[Customer ID]],MedExam_Table[[#Headers],[#Data],[Heart Issues Updated]],"Not Found",0)</f>
        <v>Yes</v>
      </c>
      <c r="F220" t="str" cm="1">
        <f t="array" ref="F220">_xlfn.XLOOKUP($A220,MedExam_Table[[#Headers],[#Data],[Customer ID]],MedExam_Table[[#Headers],[#Data],[Any Transplants Update]],"Not Found",0)</f>
        <v>No</v>
      </c>
      <c r="G220" t="str" cm="1">
        <f t="array" ref="G220">_xlfn.XLOOKUP($A220,MedExam_Table[[#Headers],[#Data],[Customer ID]],MedExam_Table[[#Headers],[#Data],[Cancer history]],"Not Found",0)</f>
        <v>No</v>
      </c>
      <c r="H220" cm="1">
        <f t="array" ref="H220">_xlfn.XLOOKUP($A220,MedExam_Table[[#Headers],[#Data],[Customer ID]],MedExam_Table[[#Headers],[#Data],[NumberOfMajorSurgeries_updated]],"Not Found",0)</f>
        <v>0</v>
      </c>
      <c r="I220" t="str" cm="1">
        <f t="array" ref="I220">_xlfn.XLOOKUP($A220,MedExam_Table[[#Headers],[#Data],[Customer ID]],MedExam_Table[[#Headers],[#Data],[Smoker Updated]],"Not Found",0)</f>
        <v>No</v>
      </c>
      <c r="J220" t="str" cm="1">
        <f t="array" ref="J220">_xlfn.XLOOKUP($A220,MedExam_Table[[#Headers],[#Data],[Customer ID]],MedExam_Table[[#Headers],[#Data],[Weight Status]],"Not Found",0)</f>
        <v>Obesity</v>
      </c>
      <c r="K220" t="str" cm="1">
        <f t="array" ref="K220">_xlfn.XLOOKUP($A220,MedExam_Table[[#Headers],[#Data],[Customer ID]],MedExam_Table[[#Headers],[#Data],[Diabetes Status]],"Not Found",0)</f>
        <v>Normal</v>
      </c>
      <c r="L220" cm="1">
        <f t="array" ref="L220">_xlfn.XLOOKUP($A220,Hospitalisation_table[[#All],[Customer ID]],Hospitalisation_table[[#All],[Customer Age]],"Not Found",0)</f>
        <v>46</v>
      </c>
      <c r="M220" t="str" cm="1">
        <f t="array" ref="M220">_xlfn.XLOOKUP($A220,Hospitalisation_table[[#All],[Customer ID]],Hospitalisation_table[[#All],[Date of Birth]],"Not Found",0)</f>
        <v>3-Nov-1976</v>
      </c>
      <c r="N220" s="22" cm="1">
        <f t="array" ref="N220">_xlfn.XLOOKUP($A220,Hospitalisation_table[[#All],[Customer ID]],Hospitalisation_table[[#All],[charges]],"Not Found",0)</f>
        <v>9432.93</v>
      </c>
      <c r="O220" t="str" cm="1">
        <f t="array" ref="O220">_xlfn.XLOOKUP($A220,Hospitalisation_table[[#All],[Customer ID]],Hospitalisation_table[[#All],[Hospital tier_Updated]],"Not Found",0)</f>
        <v>tier - 2</v>
      </c>
      <c r="P220" t="str" cm="1">
        <f t="array" ref="P220">_xlfn.XLOOKUP($A220,Hospitalisation_table[[#All],[Customer ID]],Hospitalisation_table[[#All],[City tier_updated]],"Not Found",0)</f>
        <v>tier - 1</v>
      </c>
      <c r="Q220" t="str" cm="1">
        <f t="array" ref="Q220">_xlfn.XLOOKUP($A220,Hospitalisation_table[[#All],[Customer ID]],Hospitalisation_table[[#All],[State ID Updated]],"Not Found",0)</f>
        <v>R1024</v>
      </c>
    </row>
    <row r="221" spans="1:17" x14ac:dyDescent="0.3">
      <c r="A221" s="14" t="s">
        <v>1175</v>
      </c>
      <c r="B221" t="str" cm="1">
        <f t="array" ref="B221">_xlfn.XLOOKUP($A221,CustomersName[[#All],[Customer ID]],CustomersName[[#All],[First Name]],"Not Found",0)</f>
        <v>Rachh Rachelle R</v>
      </c>
      <c r="C221" cm="1">
        <f t="array" ref="C221">_xlfn.XLOOKUP($A221,MedExam_Table[[#Headers],[#Data],[Customer ID]],MedExam_Table[[#Headers],[#Data],[BMI]],"Not Found",0)</f>
        <v>30.8</v>
      </c>
      <c r="D221" cm="1">
        <f t="array" ref="D221">_xlfn.XLOOKUP($A221,MedExam_Table[[#Headers],[#Data],[Customer ID]],MedExam_Table[[#Headers],[#Data],[HBA1C]],"Not Found",0)</f>
        <v>5.23</v>
      </c>
      <c r="E221" t="str" cm="1">
        <f t="array" ref="E221">_xlfn.XLOOKUP($A221,MedExam_Table[[#Headers],[#Data],[Customer ID]],MedExam_Table[[#Headers],[#Data],[Heart Issues Updated]],"Not Found",0)</f>
        <v>Yes</v>
      </c>
      <c r="F221" t="str" cm="1">
        <f t="array" ref="F221">_xlfn.XLOOKUP($A221,MedExam_Table[[#Headers],[#Data],[Customer ID]],MedExam_Table[[#Headers],[#Data],[Any Transplants Update]],"Not Found",0)</f>
        <v>No</v>
      </c>
      <c r="G221" t="str" cm="1">
        <f t="array" ref="G221">_xlfn.XLOOKUP($A221,MedExam_Table[[#Headers],[#Data],[Customer ID]],MedExam_Table[[#Headers],[#Data],[Cancer history]],"Not Found",0)</f>
        <v>No</v>
      </c>
      <c r="H221" cm="1">
        <f t="array" ref="H221">_xlfn.XLOOKUP($A221,MedExam_Table[[#Headers],[#Data],[Customer ID]],MedExam_Table[[#Headers],[#Data],[NumberOfMajorSurgeries_updated]],"Not Found",0)</f>
        <v>0</v>
      </c>
      <c r="I221" t="str" cm="1">
        <f t="array" ref="I221">_xlfn.XLOOKUP($A221,MedExam_Table[[#Headers],[#Data],[Customer ID]],MedExam_Table[[#Headers],[#Data],[Smoker Updated]],"Not Found",0)</f>
        <v>No</v>
      </c>
      <c r="J221" t="str" cm="1">
        <f t="array" ref="J221">_xlfn.XLOOKUP($A221,MedExam_Table[[#Headers],[#Data],[Customer ID]],MedExam_Table[[#Headers],[#Data],[Weight Status]],"Not Found",0)</f>
        <v>Obesity</v>
      </c>
      <c r="K221" t="str" cm="1">
        <f t="array" ref="K221">_xlfn.XLOOKUP($A221,MedExam_Table[[#Headers],[#Data],[Customer ID]],MedExam_Table[[#Headers],[#Data],[Diabetes Status]],"Not Found",0)</f>
        <v>Normal</v>
      </c>
      <c r="L221" cm="1">
        <f t="array" ref="L221">_xlfn.XLOOKUP($A221,Hospitalisation_table[[#All],[Customer ID]],Hospitalisation_table[[#All],[Customer Age]],"Not Found",0)</f>
        <v>46</v>
      </c>
      <c r="M221" t="str" cm="1">
        <f t="array" ref="M221">_xlfn.XLOOKUP($A221,Hospitalisation_table[[#All],[Customer ID]],Hospitalisation_table[[#All],[Date of Birth]],"Not Found",0)</f>
        <v>30-Oct-1976</v>
      </c>
      <c r="N221" s="22" cm="1">
        <f t="array" ref="N221">_xlfn.XLOOKUP($A221,Hospitalisation_table[[#All],[Customer ID]],Hospitalisation_table[[#All],[charges]],"Not Found",0)</f>
        <v>9414.92</v>
      </c>
      <c r="O221" t="str" cm="1">
        <f t="array" ref="O221">_xlfn.XLOOKUP($A221,Hospitalisation_table[[#All],[Customer ID]],Hospitalisation_table[[#All],[Hospital tier_Updated]],"Not Found",0)</f>
        <v>tier - 2</v>
      </c>
      <c r="P221" t="str" cm="1">
        <f t="array" ref="P221">_xlfn.XLOOKUP($A221,Hospitalisation_table[[#All],[Customer ID]],Hospitalisation_table[[#All],[City tier_updated]],"Not Found",0)</f>
        <v>tier - 2</v>
      </c>
      <c r="Q221" t="str" cm="1">
        <f t="array" ref="Q221">_xlfn.XLOOKUP($A221,Hospitalisation_table[[#All],[Customer ID]],Hospitalisation_table[[#All],[State ID Updated]],"Not Found",0)</f>
        <v>R1011</v>
      </c>
    </row>
    <row r="222" spans="1:17" x14ac:dyDescent="0.3">
      <c r="A222" s="13" t="s">
        <v>1174</v>
      </c>
      <c r="B222" t="str" cm="1">
        <f t="array" ref="B222">_xlfn.XLOOKUP($A222,CustomersName[[#All],[Customer ID]],CustomersName[[#All],[First Name]],"Not Found",0)</f>
        <v>Brenha J</v>
      </c>
      <c r="C222" cm="1">
        <f t="array" ref="C222">_xlfn.XLOOKUP($A222,MedExam_Table[[#Headers],[#Data],[Customer ID]],MedExam_Table[[#Headers],[#Data],[BMI]],"Not Found",0)</f>
        <v>32.299999999999997</v>
      </c>
      <c r="D222" cm="1">
        <f t="array" ref="D222">_xlfn.XLOOKUP($A222,MedExam_Table[[#Headers],[#Data],[Customer ID]],MedExam_Table[[#Headers],[#Data],[HBA1C]],"Not Found",0)</f>
        <v>5.05</v>
      </c>
      <c r="E222" t="str" cm="1">
        <f t="array" ref="E222">_xlfn.XLOOKUP($A222,MedExam_Table[[#Headers],[#Data],[Customer ID]],MedExam_Table[[#Headers],[#Data],[Heart Issues Updated]],"Not Found",0)</f>
        <v>Yes</v>
      </c>
      <c r="F222" t="str" cm="1">
        <f t="array" ref="F222">_xlfn.XLOOKUP($A222,MedExam_Table[[#Headers],[#Data],[Customer ID]],MedExam_Table[[#Headers],[#Data],[Any Transplants Update]],"Not Found",0)</f>
        <v>No</v>
      </c>
      <c r="G222" t="str" cm="1">
        <f t="array" ref="G222">_xlfn.XLOOKUP($A222,MedExam_Table[[#Headers],[#Data],[Customer ID]],MedExam_Table[[#Headers],[#Data],[Cancer history]],"Not Found",0)</f>
        <v>No</v>
      </c>
      <c r="H222" cm="1">
        <f t="array" ref="H222">_xlfn.XLOOKUP($A222,MedExam_Table[[#Headers],[#Data],[Customer ID]],MedExam_Table[[#Headers],[#Data],[NumberOfMajorSurgeries_updated]],"Not Found",0)</f>
        <v>0</v>
      </c>
      <c r="I222" t="str" cm="1">
        <f t="array" ref="I222">_xlfn.XLOOKUP($A222,MedExam_Table[[#Headers],[#Data],[Customer ID]],MedExam_Table[[#Headers],[#Data],[Smoker Updated]],"Not Found",0)</f>
        <v>No</v>
      </c>
      <c r="J222" t="str" cm="1">
        <f t="array" ref="J222">_xlfn.XLOOKUP($A222,MedExam_Table[[#Headers],[#Data],[Customer ID]],MedExam_Table[[#Headers],[#Data],[Weight Status]],"Not Found",0)</f>
        <v>Obesity</v>
      </c>
      <c r="K222" t="str" cm="1">
        <f t="array" ref="K222">_xlfn.XLOOKUP($A222,MedExam_Table[[#Headers],[#Data],[Customer ID]],MedExam_Table[[#Headers],[#Data],[Diabetes Status]],"Not Found",0)</f>
        <v>Normal</v>
      </c>
      <c r="L222" cm="1">
        <f t="array" ref="L222">_xlfn.XLOOKUP($A222,Hospitalisation_table[[#All],[Customer ID]],Hospitalisation_table[[#All],[Customer Age]],"Not Found",0)</f>
        <v>46</v>
      </c>
      <c r="M222" t="str" cm="1">
        <f t="array" ref="M222">_xlfn.XLOOKUP($A222,Hospitalisation_table[[#All],[Customer ID]],Hospitalisation_table[[#All],[Date of Birth]],"Not Found",0)</f>
        <v>17-Oct-1976</v>
      </c>
      <c r="N222" s="22" cm="1">
        <f t="array" ref="N222">_xlfn.XLOOKUP($A222,Hospitalisation_table[[#All],[Customer ID]],Hospitalisation_table[[#All],[charges]],"Not Found",0)</f>
        <v>9411.01</v>
      </c>
      <c r="O222" t="str" cm="1">
        <f t="array" ref="O222">_xlfn.XLOOKUP($A222,Hospitalisation_table[[#All],[Customer ID]],Hospitalisation_table[[#All],[Hospital tier_Updated]],"Not Found",0)</f>
        <v>tier - 2</v>
      </c>
      <c r="P222" t="str" cm="1">
        <f t="array" ref="P222">_xlfn.XLOOKUP($A222,Hospitalisation_table[[#All],[Customer ID]],Hospitalisation_table[[#All],[City tier_updated]],"Not Found",0)</f>
        <v>tier - 3</v>
      </c>
      <c r="Q222" t="str" cm="1">
        <f t="array" ref="Q222">_xlfn.XLOOKUP($A222,Hospitalisation_table[[#All],[Customer ID]],Hospitalisation_table[[#All],[State ID Updated]],"Not Found",0)</f>
        <v>R1024</v>
      </c>
    </row>
    <row r="223" spans="1:17" x14ac:dyDescent="0.3">
      <c r="A223" s="14" t="s">
        <v>1173</v>
      </c>
      <c r="B223" t="str" cm="1">
        <f t="array" ref="B223">_xlfn.XLOOKUP($A223,CustomersName[[#All],[Customer ID]],CustomersName[[#All],[First Name]],"Not Found",0)</f>
        <v>Tim</v>
      </c>
      <c r="C223" cm="1">
        <f t="array" ref="C223">_xlfn.XLOOKUP($A223,MedExam_Table[[#Headers],[#Data],[Customer ID]],MedExam_Table[[#Headers],[#Data],[BMI]],"Not Found",0)</f>
        <v>39.700000000000003</v>
      </c>
      <c r="D223" cm="1">
        <f t="array" ref="D223">_xlfn.XLOOKUP($A223,MedExam_Table[[#Headers],[#Data],[Customer ID]],MedExam_Table[[#Headers],[#Data],[HBA1C]],"Not Found",0)</f>
        <v>7.34</v>
      </c>
      <c r="E223" t="str" cm="1">
        <f t="array" ref="E223">_xlfn.XLOOKUP($A223,MedExam_Table[[#Headers],[#Data],[Customer ID]],MedExam_Table[[#Headers],[#Data],[Heart Issues Updated]],"Not Found",0)</f>
        <v>No</v>
      </c>
      <c r="F223" t="str" cm="1">
        <f t="array" ref="F223">_xlfn.XLOOKUP($A223,MedExam_Table[[#Headers],[#Data],[Customer ID]],MedExam_Table[[#Headers],[#Data],[Any Transplants Update]],"Not Found",0)</f>
        <v>No</v>
      </c>
      <c r="G223" t="str" cm="1">
        <f t="array" ref="G223">_xlfn.XLOOKUP($A223,MedExam_Table[[#Headers],[#Data],[Customer ID]],MedExam_Table[[#Headers],[#Data],[Cancer history]],"Not Found",0)</f>
        <v>No</v>
      </c>
      <c r="H223" cm="1">
        <f t="array" ref="H223">_xlfn.XLOOKUP($A223,MedExam_Table[[#Headers],[#Data],[Customer ID]],MedExam_Table[[#Headers],[#Data],[NumberOfMajorSurgeries_updated]],"Not Found",0)</f>
        <v>0</v>
      </c>
      <c r="I223" t="str" cm="1">
        <f t="array" ref="I223">_xlfn.XLOOKUP($A223,MedExam_Table[[#Headers],[#Data],[Customer ID]],MedExam_Table[[#Headers],[#Data],[Smoker Updated]],"Not Found",0)</f>
        <v>No</v>
      </c>
      <c r="J223" t="str" cm="1">
        <f t="array" ref="J223">_xlfn.XLOOKUP($A223,MedExam_Table[[#Headers],[#Data],[Customer ID]],MedExam_Table[[#Headers],[#Data],[Weight Status]],"Not Found",0)</f>
        <v>Obesity</v>
      </c>
      <c r="K223" t="str" cm="1">
        <f t="array" ref="K223">_xlfn.XLOOKUP($A223,MedExam_Table[[#Headers],[#Data],[Customer ID]],MedExam_Table[[#Headers],[#Data],[Diabetes Status]],"Not Found",0)</f>
        <v>Diabetes</v>
      </c>
      <c r="L223" cm="1">
        <f t="array" ref="L223">_xlfn.XLOOKUP($A223,Hospitalisation_table[[#All],[Customer ID]],Hospitalisation_table[[#All],[Customer Age]],"Not Found",0)</f>
        <v>51</v>
      </c>
      <c r="M223" t="str" cm="1">
        <f t="array" ref="M223">_xlfn.XLOOKUP($A223,Hospitalisation_table[[#All],[Customer ID]],Hospitalisation_table[[#All],[Date of Birth]],"Not Found",0)</f>
        <v>20-Oct-1971</v>
      </c>
      <c r="N223" s="22" cm="1">
        <f t="array" ref="N223">_xlfn.XLOOKUP($A223,Hospitalisation_table[[#All],[Customer ID]],Hospitalisation_table[[#All],[charges]],"Not Found",0)</f>
        <v>9391.35</v>
      </c>
      <c r="O223" t="str" cm="1">
        <f t="array" ref="O223">_xlfn.XLOOKUP($A223,Hospitalisation_table[[#All],[Customer ID]],Hospitalisation_table[[#All],[Hospital tier_Updated]],"Not Found",0)</f>
        <v>tier - 3</v>
      </c>
      <c r="P223" t="str" cm="1">
        <f t="array" ref="P223">_xlfn.XLOOKUP($A223,Hospitalisation_table[[#All],[Customer ID]],Hospitalisation_table[[#All],[City tier_updated]],"Not Found",0)</f>
        <v>tier - 3</v>
      </c>
      <c r="Q223" t="str" cm="1">
        <f t="array" ref="Q223">_xlfn.XLOOKUP($A223,Hospitalisation_table[[#All],[Customer ID]],Hospitalisation_table[[#All],[State ID Updated]],"Not Found",0)</f>
        <v>R1011</v>
      </c>
    </row>
    <row r="224" spans="1:17" x14ac:dyDescent="0.3">
      <c r="A224" s="13" t="s">
        <v>1172</v>
      </c>
      <c r="B224" t="str" cm="1">
        <f t="array" ref="B224">_xlfn.XLOOKUP($A224,CustomersName[[#All],[Customer ID]],CustomersName[[#All],[First Name]],"Not Found",0)</f>
        <v>Sylvain</v>
      </c>
      <c r="C224" cm="1">
        <f t="array" ref="C224">_xlfn.XLOOKUP($A224,MedExam_Table[[#Headers],[#Data],[Customer ID]],MedExam_Table[[#Headers],[#Data],[BMI]],"Not Found",0)</f>
        <v>35.97</v>
      </c>
      <c r="D224" cm="1">
        <f t="array" ref="D224">_xlfn.XLOOKUP($A224,MedExam_Table[[#Headers],[#Data],[Customer ID]],MedExam_Table[[#Headers],[#Data],[HBA1C]],"Not Found",0)</f>
        <v>8.1300000000000008</v>
      </c>
      <c r="E224" t="str" cm="1">
        <f t="array" ref="E224">_xlfn.XLOOKUP($A224,MedExam_Table[[#Headers],[#Data],[Customer ID]],MedExam_Table[[#Headers],[#Data],[Heart Issues Updated]],"Not Found",0)</f>
        <v>No</v>
      </c>
      <c r="F224" t="str" cm="1">
        <f t="array" ref="F224">_xlfn.XLOOKUP($A224,MedExam_Table[[#Headers],[#Data],[Customer ID]],MedExam_Table[[#Headers],[#Data],[Any Transplants Update]],"Not Found",0)</f>
        <v>No</v>
      </c>
      <c r="G224" t="str" cm="1">
        <f t="array" ref="G224">_xlfn.XLOOKUP($A224,MedExam_Table[[#Headers],[#Data],[Customer ID]],MedExam_Table[[#Headers],[#Data],[Cancer history]],"Not Found",0)</f>
        <v>No</v>
      </c>
      <c r="H224" cm="1">
        <f t="array" ref="H224">_xlfn.XLOOKUP($A224,MedExam_Table[[#Headers],[#Data],[Customer ID]],MedExam_Table[[#Headers],[#Data],[NumberOfMajorSurgeries_updated]],"Not Found",0)</f>
        <v>0</v>
      </c>
      <c r="I224" t="str" cm="1">
        <f t="array" ref="I224">_xlfn.XLOOKUP($A224,MedExam_Table[[#Headers],[#Data],[Customer ID]],MedExam_Table[[#Headers],[#Data],[Smoker Updated]],"Not Found",0)</f>
        <v>No</v>
      </c>
      <c r="J224" t="str" cm="1">
        <f t="array" ref="J224">_xlfn.XLOOKUP($A224,MedExam_Table[[#Headers],[#Data],[Customer ID]],MedExam_Table[[#Headers],[#Data],[Weight Status]],"Not Found",0)</f>
        <v>Obesity</v>
      </c>
      <c r="K224" t="str" cm="1">
        <f t="array" ref="K224">_xlfn.XLOOKUP($A224,MedExam_Table[[#Headers],[#Data],[Customer ID]],MedExam_Table[[#Headers],[#Data],[Diabetes Status]],"Not Found",0)</f>
        <v>Diabetes</v>
      </c>
      <c r="L224" cm="1">
        <f t="array" ref="L224">_xlfn.XLOOKUP($A224,Hospitalisation_table[[#All],[Customer ID]],Hospitalisation_table[[#All],[Customer Age]],"Not Found",0)</f>
        <v>51</v>
      </c>
      <c r="M224" t="str" cm="1">
        <f t="array" ref="M224">_xlfn.XLOOKUP($A224,Hospitalisation_table[[#All],[Customer ID]],Hospitalisation_table[[#All],[Date of Birth]],"Not Found",0)</f>
        <v>29-Dec-1971</v>
      </c>
      <c r="N224" s="22" cm="1">
        <f t="array" ref="N224">_xlfn.XLOOKUP($A224,Hospitalisation_table[[#All],[Customer ID]],Hospitalisation_table[[#All],[charges]],"Not Found",0)</f>
        <v>9386.16</v>
      </c>
      <c r="O224" t="str" cm="1">
        <f t="array" ref="O224">_xlfn.XLOOKUP($A224,Hospitalisation_table[[#All],[Customer ID]],Hospitalisation_table[[#All],[Hospital tier_Updated]],"Not Found",0)</f>
        <v>tier - 3</v>
      </c>
      <c r="P224" t="str" cm="1">
        <f t="array" ref="P224">_xlfn.XLOOKUP($A224,Hospitalisation_table[[#All],[Customer ID]],Hospitalisation_table[[#All],[City tier_updated]],"Not Found",0)</f>
        <v>tier - 2</v>
      </c>
      <c r="Q224" t="str" cm="1">
        <f t="array" ref="Q224">_xlfn.XLOOKUP($A224,Hospitalisation_table[[#All],[Customer ID]],Hospitalisation_table[[#All],[State ID Updated]],"Not Found",0)</f>
        <v>R1013</v>
      </c>
    </row>
    <row r="225" spans="1:17" x14ac:dyDescent="0.3">
      <c r="A225" s="14" t="s">
        <v>2361</v>
      </c>
      <c r="B225" t="str" cm="1">
        <f t="array" ref="B225">_xlfn.XLOOKUP($A225,CustomersName[[#All],[Customer ID]],CustomersName[[#All],[First Name]],"Not Found",0)</f>
        <v>David</v>
      </c>
      <c r="C225" cm="1">
        <f t="array" ref="C225">_xlfn.XLOOKUP($A225,MedExam_Table[[#Headers],[#Data],[Customer ID]],MedExam_Table[[#Headers],[#Data],[BMI]],"Not Found",0)</f>
        <v>42.13</v>
      </c>
      <c r="D225" cm="1">
        <f t="array" ref="D225">_xlfn.XLOOKUP($A225,MedExam_Table[[#Headers],[#Data],[Customer ID]],MedExam_Table[[#Headers],[#Data],[HBA1C]],"Not Found",0)</f>
        <v>11.9</v>
      </c>
      <c r="E225" t="str" cm="1">
        <f t="array" ref="E225">_xlfn.XLOOKUP($A225,MedExam_Table[[#Headers],[#Data],[Customer ID]],MedExam_Table[[#Headers],[#Data],[Heart Issues Updated]],"Not Found",0)</f>
        <v>No</v>
      </c>
      <c r="F225" t="str" cm="1">
        <f t="array" ref="F225">_xlfn.XLOOKUP($A225,MedExam_Table[[#Headers],[#Data],[Customer ID]],MedExam_Table[[#Headers],[#Data],[Any Transplants Update]],"Not Found",0)</f>
        <v>No</v>
      </c>
      <c r="G225" t="str" cm="1">
        <f t="array" ref="G225">_xlfn.XLOOKUP($A225,MedExam_Table[[#Headers],[#Data],[Customer ID]],MedExam_Table[[#Headers],[#Data],[Cancer history]],"Not Found",0)</f>
        <v>No</v>
      </c>
      <c r="H225" cm="1">
        <f t="array" ref="H225">_xlfn.XLOOKUP($A225,MedExam_Table[[#Headers],[#Data],[Customer ID]],MedExam_Table[[#Headers],[#Data],[NumberOfMajorSurgeries_updated]],"Not Found",0)</f>
        <v>0</v>
      </c>
      <c r="I225" t="str" cm="1">
        <f t="array" ref="I225">_xlfn.XLOOKUP($A225,MedExam_Table[[#Headers],[#Data],[Customer ID]],MedExam_Table[[#Headers],[#Data],[Smoker Updated]],"Not Found",0)</f>
        <v>Yes</v>
      </c>
      <c r="J225" t="str" cm="1">
        <f t="array" ref="J225">_xlfn.XLOOKUP($A225,MedExam_Table[[#Headers],[#Data],[Customer ID]],MedExam_Table[[#Headers],[#Data],[Weight Status]],"Not Found",0)</f>
        <v>Obesity</v>
      </c>
      <c r="K225" t="str" cm="1">
        <f t="array" ref="K225">_xlfn.XLOOKUP($A225,MedExam_Table[[#Headers],[#Data],[Customer ID]],MedExam_Table[[#Headers],[#Data],[Diabetes Status]],"Not Found",0)</f>
        <v>Diabetes</v>
      </c>
      <c r="L225" cm="1">
        <f t="array" ref="L225">_xlfn.XLOOKUP($A225,Hospitalisation_table[[#All],[Customer ID]],Hospitalisation_table[[#All],[Customer Age]],"Not Found",0)</f>
        <v>57</v>
      </c>
      <c r="M225" t="str" cm="1">
        <f t="array" ref="M225">_xlfn.XLOOKUP($A225,Hospitalisation_table[[#All],[Customer ID]],Hospitalisation_table[[#All],[Date of Birth]],"Not Found",0)</f>
        <v>27-Oct-1965</v>
      </c>
      <c r="N225" s="22" cm="1">
        <f t="array" ref="N225">_xlfn.XLOOKUP($A225,Hospitalisation_table[[#All],[Customer ID]],Hospitalisation_table[[#All],[charges]],"Not Found",0)</f>
        <v>48675.519999999997</v>
      </c>
      <c r="O225" t="str" cm="1">
        <f t="array" ref="O225">_xlfn.XLOOKUP($A225,Hospitalisation_table[[#All],[Customer ID]],Hospitalisation_table[[#All],[Hospital tier_Updated]],"Not Found",0)</f>
        <v>tier - 1</v>
      </c>
      <c r="P225" t="str" cm="1">
        <f t="array" ref="P225">_xlfn.XLOOKUP($A225,Hospitalisation_table[[#All],[Customer ID]],Hospitalisation_table[[#All],[City tier_updated]],"Not Found",0)</f>
        <v>tier - 2</v>
      </c>
      <c r="Q225" t="str" cm="1">
        <f t="array" ref="Q225">_xlfn.XLOOKUP($A225,Hospitalisation_table[[#All],[Customer ID]],Hospitalisation_table[[#All],[State ID Updated]],"Not Found",0)</f>
        <v>R1013</v>
      </c>
    </row>
    <row r="226" spans="1:17" x14ac:dyDescent="0.3">
      <c r="A226" s="13" t="s">
        <v>2253</v>
      </c>
      <c r="B226" t="str" cm="1">
        <f t="array" ref="B226">_xlfn.XLOOKUP($A226,CustomersName[[#All],[Customer ID]],CustomersName[[#All],[First Name]],"Not Found",0)</f>
        <v>Meb</v>
      </c>
      <c r="C226" cm="1">
        <f t="array" ref="C226">_xlfn.XLOOKUP($A226,MedExam_Table[[#Headers],[#Data],[Customer ID]],MedExam_Table[[#Headers],[#Data],[BMI]],"Not Found",0)</f>
        <v>42.13</v>
      </c>
      <c r="D226" cm="1">
        <f t="array" ref="D226">_xlfn.XLOOKUP($A226,MedExam_Table[[#Headers],[#Data],[Customer ID]],MedExam_Table[[#Headers],[#Data],[HBA1C]],"Not Found",0)</f>
        <v>5.2</v>
      </c>
      <c r="E226" t="str" cm="1">
        <f t="array" ref="E226">_xlfn.XLOOKUP($A226,MedExam_Table[[#Headers],[#Data],[Customer ID]],MedExam_Table[[#Headers],[#Data],[Heart Issues Updated]],"Not Found",0)</f>
        <v>Yes</v>
      </c>
      <c r="F226" t="str" cm="1">
        <f t="array" ref="F226">_xlfn.XLOOKUP($A226,MedExam_Table[[#Headers],[#Data],[Customer ID]],MedExam_Table[[#Headers],[#Data],[Any Transplants Update]],"Not Found",0)</f>
        <v>No</v>
      </c>
      <c r="G226" t="str" cm="1">
        <f t="array" ref="G226">_xlfn.XLOOKUP($A226,MedExam_Table[[#Headers],[#Data],[Customer ID]],MedExam_Table[[#Headers],[#Data],[Cancer history]],"Not Found",0)</f>
        <v>No</v>
      </c>
      <c r="H226" cm="1">
        <f t="array" ref="H226">_xlfn.XLOOKUP($A226,MedExam_Table[[#Headers],[#Data],[Customer ID]],MedExam_Table[[#Headers],[#Data],[NumberOfMajorSurgeries_updated]],"Not Found",0)</f>
        <v>1</v>
      </c>
      <c r="I226" t="str" cm="1">
        <f t="array" ref="I226">_xlfn.XLOOKUP($A226,MedExam_Table[[#Headers],[#Data],[Customer ID]],MedExam_Table[[#Headers],[#Data],[Smoker Updated]],"Not Found",0)</f>
        <v>Yes</v>
      </c>
      <c r="J226" t="str" cm="1">
        <f t="array" ref="J226">_xlfn.XLOOKUP($A226,MedExam_Table[[#Headers],[#Data],[Customer ID]],MedExam_Table[[#Headers],[#Data],[Weight Status]],"Not Found",0)</f>
        <v>Obesity</v>
      </c>
      <c r="K226" t="str" cm="1">
        <f t="array" ref="K226">_xlfn.XLOOKUP($A226,MedExam_Table[[#Headers],[#Data],[Customer ID]],MedExam_Table[[#Headers],[#Data],[Diabetes Status]],"Not Found",0)</f>
        <v>Normal</v>
      </c>
      <c r="L226" cm="1">
        <f t="array" ref="L226">_xlfn.XLOOKUP($A226,Hospitalisation_table[[#All],[Customer ID]],Hospitalisation_table[[#All],[Customer Age]],"Not Found",0)</f>
        <v>27</v>
      </c>
      <c r="M226" t="str" cm="1">
        <f t="array" ref="M226">_xlfn.XLOOKUP($A226,Hospitalisation_table[[#All],[Customer ID]],Hospitalisation_table[[#All],[Date of Birth]],"Not Found",0)</f>
        <v>7-Aug-1995</v>
      </c>
      <c r="N226" s="22" cm="1">
        <f t="array" ref="N226">_xlfn.XLOOKUP($A226,Hospitalisation_table[[#All],[Customer ID]],Hospitalisation_table[[#All],[charges]],"Not Found",0)</f>
        <v>39611.760000000002</v>
      </c>
      <c r="O226" t="str" cm="1">
        <f t="array" ref="O226">_xlfn.XLOOKUP($A226,Hospitalisation_table[[#All],[Customer ID]],Hospitalisation_table[[#All],[Hospital tier_Updated]],"Not Found",0)</f>
        <v>tier - 1</v>
      </c>
      <c r="P226" t="str" cm="1">
        <f t="array" ref="P226">_xlfn.XLOOKUP($A226,Hospitalisation_table[[#All],[Customer ID]],Hospitalisation_table[[#All],[City tier_updated]],"Not Found",0)</f>
        <v>tier - 3</v>
      </c>
      <c r="Q226" t="str" cm="1">
        <f t="array" ref="Q226">_xlfn.XLOOKUP($A226,Hospitalisation_table[[#All],[Customer ID]],Hospitalisation_table[[#All],[State ID Updated]],"Not Found",0)</f>
        <v>R1013</v>
      </c>
    </row>
    <row r="227" spans="1:17" x14ac:dyDescent="0.3">
      <c r="A227" s="14" t="s">
        <v>1171</v>
      </c>
      <c r="B227" t="str" cm="1">
        <f t="array" ref="B227">_xlfn.XLOOKUP($A227,CustomersName[[#All],[Customer ID]],CustomersName[[#All],[First Name]],"Not Found",0)</f>
        <v>Liha M</v>
      </c>
      <c r="C227" cm="1">
        <f t="array" ref="C227">_xlfn.XLOOKUP($A227,MedExam_Table[[#Headers],[#Data],[Customer ID]],MedExam_Table[[#Headers],[#Data],[BMI]],"Not Found",0)</f>
        <v>25.86</v>
      </c>
      <c r="D227" cm="1">
        <f t="array" ref="D227">_xlfn.XLOOKUP($A227,MedExam_Table[[#Headers],[#Data],[Customer ID]],MedExam_Table[[#Headers],[#Data],[HBA1C]],"Not Found",0)</f>
        <v>6.68</v>
      </c>
      <c r="E227" t="str" cm="1">
        <f t="array" ref="E227">_xlfn.XLOOKUP($A227,MedExam_Table[[#Headers],[#Data],[Customer ID]],MedExam_Table[[#Headers],[#Data],[Heart Issues Updated]],"Not Found",0)</f>
        <v>Yes</v>
      </c>
      <c r="F227" t="str" cm="1">
        <f t="array" ref="F227">_xlfn.XLOOKUP($A227,MedExam_Table[[#Headers],[#Data],[Customer ID]],MedExam_Table[[#Headers],[#Data],[Any Transplants Update]],"Not Found",0)</f>
        <v>No</v>
      </c>
      <c r="G227" t="str" cm="1">
        <f t="array" ref="G227">_xlfn.XLOOKUP($A227,MedExam_Table[[#Headers],[#Data],[Customer ID]],MedExam_Table[[#Headers],[#Data],[Cancer history]],"Not Found",0)</f>
        <v>No</v>
      </c>
      <c r="H227" cm="1">
        <f t="array" ref="H227">_xlfn.XLOOKUP($A227,MedExam_Table[[#Headers],[#Data],[Customer ID]],MedExam_Table[[#Headers],[#Data],[NumberOfMajorSurgeries_updated]],"Not Found",0)</f>
        <v>1</v>
      </c>
      <c r="I227" t="str" cm="1">
        <f t="array" ref="I227">_xlfn.XLOOKUP($A227,MedExam_Table[[#Headers],[#Data],[Customer ID]],MedExam_Table[[#Headers],[#Data],[Smoker Updated]],"Not Found",0)</f>
        <v>No</v>
      </c>
      <c r="J227" t="str" cm="1">
        <f t="array" ref="J227">_xlfn.XLOOKUP($A227,MedExam_Table[[#Headers],[#Data],[Customer ID]],MedExam_Table[[#Headers],[#Data],[Weight Status]],"Not Found",0)</f>
        <v>OverWeight</v>
      </c>
      <c r="K227" t="str" cm="1">
        <f t="array" ref="K227">_xlfn.XLOOKUP($A227,MedExam_Table[[#Headers],[#Data],[Customer ID]],MedExam_Table[[#Headers],[#Data],[Diabetes Status]],"Not Found",0)</f>
        <v>Diabetes</v>
      </c>
      <c r="L227" cm="1">
        <f t="array" ref="L227">_xlfn.XLOOKUP($A227,Hospitalisation_table[[#All],[Customer ID]],Hospitalisation_table[[#All],[Customer Age]],"Not Found",0)</f>
        <v>47</v>
      </c>
      <c r="M227" t="str" cm="1">
        <f t="array" ref="M227">_xlfn.XLOOKUP($A227,Hospitalisation_table[[#All],[Customer ID]],Hospitalisation_table[[#All],[Date of Birth]],"Not Found",0)</f>
        <v>2-Dec-1975</v>
      </c>
      <c r="N227" s="22" cm="1">
        <f t="array" ref="N227">_xlfn.XLOOKUP($A227,Hospitalisation_table[[#All],[Customer ID]],Hospitalisation_table[[#All],[charges]],"Not Found",0)</f>
        <v>9380.75</v>
      </c>
      <c r="O227" t="str" cm="1">
        <f t="array" ref="O227">_xlfn.XLOOKUP($A227,Hospitalisation_table[[#All],[Customer ID]],Hospitalisation_table[[#All],[Hospital tier_Updated]],"Not Found",0)</f>
        <v>tier - 2</v>
      </c>
      <c r="P227" t="str" cm="1">
        <f t="array" ref="P227">_xlfn.XLOOKUP($A227,Hospitalisation_table[[#All],[Customer ID]],Hospitalisation_table[[#All],[City tier_updated]],"Not Found",0)</f>
        <v>tier - 2</v>
      </c>
      <c r="Q227" t="str" cm="1">
        <f t="array" ref="Q227">_xlfn.XLOOKUP($A227,Hospitalisation_table[[#All],[Customer ID]],Hospitalisation_table[[#All],[State ID Updated]],"Not Found",0)</f>
        <v>R1024</v>
      </c>
    </row>
    <row r="228" spans="1:17" x14ac:dyDescent="0.3">
      <c r="A228" s="13" t="s">
        <v>1170</v>
      </c>
      <c r="B228" t="str" cm="1">
        <f t="array" ref="B228">_xlfn.XLOOKUP($A228,CustomersName[[#All],[Customer ID]],CustomersName[[#All],[First Name]],"Not Found",0)</f>
        <v>Ryan</v>
      </c>
      <c r="C228" cm="1">
        <f t="array" ref="C228">_xlfn.XLOOKUP($A228,MedExam_Table[[#Headers],[#Data],[Customer ID]],MedExam_Table[[#Headers],[#Data],[BMI]],"Not Found",0)</f>
        <v>30.03</v>
      </c>
      <c r="D228" cm="1">
        <f t="array" ref="D228">_xlfn.XLOOKUP($A228,MedExam_Table[[#Headers],[#Data],[Customer ID]],MedExam_Table[[#Headers],[#Data],[HBA1C]],"Not Found",0)</f>
        <v>11.51</v>
      </c>
      <c r="E228" t="str" cm="1">
        <f t="array" ref="E228">_xlfn.XLOOKUP($A228,MedExam_Table[[#Headers],[#Data],[Customer ID]],MedExam_Table[[#Headers],[#Data],[Heart Issues Updated]],"Not Found",0)</f>
        <v>No</v>
      </c>
      <c r="F228" t="str" cm="1">
        <f t="array" ref="F228">_xlfn.XLOOKUP($A228,MedExam_Table[[#Headers],[#Data],[Customer ID]],MedExam_Table[[#Headers],[#Data],[Any Transplants Update]],"Not Found",0)</f>
        <v>No</v>
      </c>
      <c r="G228" t="str" cm="1">
        <f t="array" ref="G228">_xlfn.XLOOKUP($A228,MedExam_Table[[#Headers],[#Data],[Customer ID]],MedExam_Table[[#Headers],[#Data],[Cancer history]],"Not Found",0)</f>
        <v>No</v>
      </c>
      <c r="H228" cm="1">
        <f t="array" ref="H228">_xlfn.XLOOKUP($A228,MedExam_Table[[#Headers],[#Data],[Customer ID]],MedExam_Table[[#Headers],[#Data],[NumberOfMajorSurgeries_updated]],"Not Found",0)</f>
        <v>0</v>
      </c>
      <c r="I228" t="str" cm="1">
        <f t="array" ref="I228">_xlfn.XLOOKUP($A228,MedExam_Table[[#Headers],[#Data],[Customer ID]],MedExam_Table[[#Headers],[#Data],[Smoker Updated]],"Not Found",0)</f>
        <v>No</v>
      </c>
      <c r="J228" t="str" cm="1">
        <f t="array" ref="J228">_xlfn.XLOOKUP($A228,MedExam_Table[[#Headers],[#Data],[Customer ID]],MedExam_Table[[#Headers],[#Data],[Weight Status]],"Not Found",0)</f>
        <v>Obesity</v>
      </c>
      <c r="K228" t="str" cm="1">
        <f t="array" ref="K228">_xlfn.XLOOKUP($A228,MedExam_Table[[#Headers],[#Data],[Customer ID]],MedExam_Table[[#Headers],[#Data],[Diabetes Status]],"Not Found",0)</f>
        <v>Diabetes</v>
      </c>
      <c r="L228" cm="1">
        <f t="array" ref="L228">_xlfn.XLOOKUP($A228,Hospitalisation_table[[#All],[Customer ID]],Hospitalisation_table[[#All],[Customer Age]],"Not Found",0)</f>
        <v>51</v>
      </c>
      <c r="M228" t="str" cm="1">
        <f t="array" ref="M228">_xlfn.XLOOKUP($A228,Hospitalisation_table[[#All],[Customer ID]],Hospitalisation_table[[#All],[Date of Birth]],"Not Found",0)</f>
        <v>26-Nov-1971</v>
      </c>
      <c r="N228" s="22" cm="1">
        <f t="array" ref="N228">_xlfn.XLOOKUP($A228,Hospitalisation_table[[#All],[Customer ID]],Hospitalisation_table[[#All],[charges]],"Not Found",0)</f>
        <v>9377.9</v>
      </c>
      <c r="O228" t="str" cm="1">
        <f t="array" ref="O228">_xlfn.XLOOKUP($A228,Hospitalisation_table[[#All],[Customer ID]],Hospitalisation_table[[#All],[Hospital tier_Updated]],"Not Found",0)</f>
        <v>tier - 2</v>
      </c>
      <c r="P228" t="str" cm="1">
        <f t="array" ref="P228">_xlfn.XLOOKUP($A228,Hospitalisation_table[[#All],[Customer ID]],Hospitalisation_table[[#All],[City tier_updated]],"Not Found",0)</f>
        <v>tier - 1</v>
      </c>
      <c r="Q228" t="str" cm="1">
        <f t="array" ref="Q228">_xlfn.XLOOKUP($A228,Hospitalisation_table[[#All],[Customer ID]],Hospitalisation_table[[#All],[State ID Updated]],"Not Found",0)</f>
        <v>R1013</v>
      </c>
    </row>
    <row r="229" spans="1:17" x14ac:dyDescent="0.3">
      <c r="A229" s="14" t="s">
        <v>1169</v>
      </c>
      <c r="B229" t="str" cm="1">
        <f t="array" ref="B229">_xlfn.XLOOKUP($A229,CustomersName[[#All],[Customer ID]],CustomersName[[#All],[First Name]],"Not Found",0)</f>
        <v>haitlin M</v>
      </c>
      <c r="C229" cm="1">
        <f t="array" ref="C229">_xlfn.XLOOKUP($A229,MedExam_Table[[#Headers],[#Data],[Customer ID]],MedExam_Table[[#Headers],[#Data],[BMI]],"Not Found",0)</f>
        <v>25.76</v>
      </c>
      <c r="D229" cm="1">
        <f t="array" ref="D229">_xlfn.XLOOKUP($A229,MedExam_Table[[#Headers],[#Data],[Customer ID]],MedExam_Table[[#Headers],[#Data],[HBA1C]],"Not Found",0)</f>
        <v>6.02</v>
      </c>
      <c r="E229" t="str" cm="1">
        <f t="array" ref="E229">_xlfn.XLOOKUP($A229,MedExam_Table[[#Headers],[#Data],[Customer ID]],MedExam_Table[[#Headers],[#Data],[Heart Issues Updated]],"Not Found",0)</f>
        <v>Yes</v>
      </c>
      <c r="F229" t="str" cm="1">
        <f t="array" ref="F229">_xlfn.XLOOKUP($A229,MedExam_Table[[#Headers],[#Data],[Customer ID]],MedExam_Table[[#Headers],[#Data],[Any Transplants Update]],"Not Found",0)</f>
        <v>No</v>
      </c>
      <c r="G229" t="str" cm="1">
        <f t="array" ref="G229">_xlfn.XLOOKUP($A229,MedExam_Table[[#Headers],[#Data],[Customer ID]],MedExam_Table[[#Headers],[#Data],[Cancer history]],"Not Found",0)</f>
        <v>Yes</v>
      </c>
      <c r="H229" cm="1">
        <f t="array" ref="H229">_xlfn.XLOOKUP($A229,MedExam_Table[[#Headers],[#Data],[Customer ID]],MedExam_Table[[#Headers],[#Data],[NumberOfMajorSurgeries_updated]],"Not Found",0)</f>
        <v>1</v>
      </c>
      <c r="I229" t="str" cm="1">
        <f t="array" ref="I229">_xlfn.XLOOKUP($A229,MedExam_Table[[#Headers],[#Data],[Customer ID]],MedExam_Table[[#Headers],[#Data],[Smoker Updated]],"Not Found",0)</f>
        <v>No</v>
      </c>
      <c r="J229" t="str" cm="1">
        <f t="array" ref="J229">_xlfn.XLOOKUP($A229,MedExam_Table[[#Headers],[#Data],[Customer ID]],MedExam_Table[[#Headers],[#Data],[Weight Status]],"Not Found",0)</f>
        <v>OverWeight</v>
      </c>
      <c r="K229" t="str" cm="1">
        <f t="array" ref="K229">_xlfn.XLOOKUP($A229,MedExam_Table[[#Headers],[#Data],[Customer ID]],MedExam_Table[[#Headers],[#Data],[Diabetes Status]],"Not Found",0)</f>
        <v>Prediabetes</v>
      </c>
      <c r="L229" cm="1">
        <f t="array" ref="L229">_xlfn.XLOOKUP($A229,Hospitalisation_table[[#All],[Customer ID]],Hospitalisation_table[[#All],[Customer Age]],"Not Found",0)</f>
        <v>53</v>
      </c>
      <c r="M229" t="str" cm="1">
        <f t="array" ref="M229">_xlfn.XLOOKUP($A229,Hospitalisation_table[[#All],[Customer ID]],Hospitalisation_table[[#All],[Date of Birth]],"Not Found",0)</f>
        <v>24-Nov-1969</v>
      </c>
      <c r="N229" s="22" cm="1">
        <f t="array" ref="N229">_xlfn.XLOOKUP($A229,Hospitalisation_table[[#All],[Customer ID]],Hospitalisation_table[[#All],[charges]],"Not Found",0)</f>
        <v>9377.4500000000007</v>
      </c>
      <c r="O229" t="str" cm="1">
        <f t="array" ref="O229">_xlfn.XLOOKUP($A229,Hospitalisation_table[[#All],[Customer ID]],Hospitalisation_table[[#All],[Hospital tier_Updated]],"Not Found",0)</f>
        <v>tier - 2</v>
      </c>
      <c r="P229" t="str" cm="1">
        <f t="array" ref="P229">_xlfn.XLOOKUP($A229,Hospitalisation_table[[#All],[Customer ID]],Hospitalisation_table[[#All],[City tier_updated]],"Not Found",0)</f>
        <v>tier - 3</v>
      </c>
      <c r="Q229" t="str" cm="1">
        <f t="array" ref="Q229">_xlfn.XLOOKUP($A229,Hospitalisation_table[[#All],[Customer ID]],Hospitalisation_table[[#All],[State ID Updated]],"Not Found",0)</f>
        <v>R1013</v>
      </c>
    </row>
    <row r="230" spans="1:17" x14ac:dyDescent="0.3">
      <c r="A230" s="13" t="s">
        <v>1168</v>
      </c>
      <c r="B230" t="str" cm="1">
        <f t="array" ref="B230">_xlfn.XLOOKUP($A230,CustomersName[[#All],[Customer ID]],CustomersName[[#All],[First Name]],"Not Found",0)</f>
        <v>Willham R.</v>
      </c>
      <c r="C230" cm="1">
        <f t="array" ref="C230">_xlfn.XLOOKUP($A230,MedExam_Table[[#Headers],[#Data],[Customer ID]],MedExam_Table[[#Headers],[#Data],[BMI]],"Not Found",0)</f>
        <v>22.42</v>
      </c>
      <c r="D230" cm="1">
        <f t="array" ref="D230">_xlfn.XLOOKUP($A230,MedExam_Table[[#Headers],[#Data],[Customer ID]],MedExam_Table[[#Headers],[#Data],[HBA1C]],"Not Found",0)</f>
        <v>7.96</v>
      </c>
      <c r="E230" t="str" cm="1">
        <f t="array" ref="E230">_xlfn.XLOOKUP($A230,MedExam_Table[[#Headers],[#Data],[Customer ID]],MedExam_Table[[#Headers],[#Data],[Heart Issues Updated]],"Not Found",0)</f>
        <v>No</v>
      </c>
      <c r="F230" t="str" cm="1">
        <f t="array" ref="F230">_xlfn.XLOOKUP($A230,MedExam_Table[[#Headers],[#Data],[Customer ID]],MedExam_Table[[#Headers],[#Data],[Any Transplants Update]],"Not Found",0)</f>
        <v>No</v>
      </c>
      <c r="G230" t="str" cm="1">
        <f t="array" ref="G230">_xlfn.XLOOKUP($A230,MedExam_Table[[#Headers],[#Data],[Customer ID]],MedExam_Table[[#Headers],[#Data],[Cancer history]],"Not Found",0)</f>
        <v>No</v>
      </c>
      <c r="H230" cm="1">
        <f t="array" ref="H230">_xlfn.XLOOKUP($A230,MedExam_Table[[#Headers],[#Data],[Customer ID]],MedExam_Table[[#Headers],[#Data],[NumberOfMajorSurgeries_updated]],"Not Found",0)</f>
        <v>0</v>
      </c>
      <c r="I230" t="str" cm="1">
        <f t="array" ref="I230">_xlfn.XLOOKUP($A230,MedExam_Table[[#Headers],[#Data],[Customer ID]],MedExam_Table[[#Headers],[#Data],[Smoker Updated]],"Not Found",0)</f>
        <v>No</v>
      </c>
      <c r="J230" t="str" cm="1">
        <f t="array" ref="J230">_xlfn.XLOOKUP($A230,MedExam_Table[[#Headers],[#Data],[Customer ID]],MedExam_Table[[#Headers],[#Data],[Weight Status]],"Not Found",0)</f>
        <v>NormalWeight</v>
      </c>
      <c r="K230" t="str" cm="1">
        <f t="array" ref="K230">_xlfn.XLOOKUP($A230,MedExam_Table[[#Headers],[#Data],[Customer ID]],MedExam_Table[[#Headers],[#Data],[Diabetes Status]],"Not Found",0)</f>
        <v>Diabetes</v>
      </c>
      <c r="L230" cm="1">
        <f t="array" ref="L230">_xlfn.XLOOKUP($A230,Hospitalisation_table[[#All],[Customer ID]],Hospitalisation_table[[#All],[Customer Age]],"Not Found",0)</f>
        <v>51</v>
      </c>
      <c r="M230" t="str" cm="1">
        <f t="array" ref="M230">_xlfn.XLOOKUP($A230,Hospitalisation_table[[#All],[Customer ID]],Hospitalisation_table[[#All],[Date of Birth]],"Not Found",0)</f>
        <v>8-Oct-1971</v>
      </c>
      <c r="N230" s="22" cm="1">
        <f t="array" ref="N230">_xlfn.XLOOKUP($A230,Hospitalisation_table[[#All],[Customer ID]],Hospitalisation_table[[#All],[charges]],"Not Found",0)</f>
        <v>9361.33</v>
      </c>
      <c r="O230" t="str" cm="1">
        <f t="array" ref="O230">_xlfn.XLOOKUP($A230,Hospitalisation_table[[#All],[Customer ID]],Hospitalisation_table[[#All],[Hospital tier_Updated]],"Not Found",0)</f>
        <v>tier - 3</v>
      </c>
      <c r="P230" t="str" cm="1">
        <f t="array" ref="P230">_xlfn.XLOOKUP($A230,Hospitalisation_table[[#All],[Customer ID]],Hospitalisation_table[[#All],[City tier_updated]],"Not Found",0)</f>
        <v>tier - 1</v>
      </c>
      <c r="Q230" t="str" cm="1">
        <f t="array" ref="Q230">_xlfn.XLOOKUP($A230,Hospitalisation_table[[#All],[Customer ID]],Hospitalisation_table[[#All],[State ID Updated]],"Not Found",0)</f>
        <v>R1016</v>
      </c>
    </row>
    <row r="231" spans="1:17" x14ac:dyDescent="0.3">
      <c r="A231" s="14" t="s">
        <v>1167</v>
      </c>
      <c r="B231" t="str" cm="1">
        <f t="array" ref="B231">_xlfn.XLOOKUP($A231,CustomersName[[#All],[Customer ID]],CustomersName[[#All],[First Name]],"Not Found",0)</f>
        <v>Bruce</v>
      </c>
      <c r="C231" cm="1">
        <f t="array" ref="C231">_xlfn.XLOOKUP($A231,MedExam_Table[[#Headers],[#Data],[Customer ID]],MedExam_Table[[#Headers],[#Data],[BMI]],"Not Found",0)</f>
        <v>33.18</v>
      </c>
      <c r="D231" cm="1">
        <f t="array" ref="D231">_xlfn.XLOOKUP($A231,MedExam_Table[[#Headers],[#Data],[Customer ID]],MedExam_Table[[#Headers],[#Data],[HBA1C]],"Not Found",0)</f>
        <v>6.01</v>
      </c>
      <c r="E231" t="str" cm="1">
        <f t="array" ref="E231">_xlfn.XLOOKUP($A231,MedExam_Table[[#Headers],[#Data],[Customer ID]],MedExam_Table[[#Headers],[#Data],[Heart Issues Updated]],"Not Found",0)</f>
        <v>Yes</v>
      </c>
      <c r="F231" t="str" cm="1">
        <f t="array" ref="F231">_xlfn.XLOOKUP($A231,MedExam_Table[[#Headers],[#Data],[Customer ID]],MedExam_Table[[#Headers],[#Data],[Any Transplants Update]],"Not Found",0)</f>
        <v>No</v>
      </c>
      <c r="G231" t="str" cm="1">
        <f t="array" ref="G231">_xlfn.XLOOKUP($A231,MedExam_Table[[#Headers],[#Data],[Customer ID]],MedExam_Table[[#Headers],[#Data],[Cancer history]],"Not Found",0)</f>
        <v>No</v>
      </c>
      <c r="H231" cm="1">
        <f t="array" ref="H231">_xlfn.XLOOKUP($A231,MedExam_Table[[#Headers],[#Data],[Customer ID]],MedExam_Table[[#Headers],[#Data],[NumberOfMajorSurgeries_updated]],"Not Found",0)</f>
        <v>1</v>
      </c>
      <c r="I231" t="str" cm="1">
        <f t="array" ref="I231">_xlfn.XLOOKUP($A231,MedExam_Table[[#Headers],[#Data],[Customer ID]],MedExam_Table[[#Headers],[#Data],[Smoker Updated]],"Not Found",0)</f>
        <v>No</v>
      </c>
      <c r="J231" t="str" cm="1">
        <f t="array" ref="J231">_xlfn.XLOOKUP($A231,MedExam_Table[[#Headers],[#Data],[Customer ID]],MedExam_Table[[#Headers],[#Data],[Weight Status]],"Not Found",0)</f>
        <v>Obesity</v>
      </c>
      <c r="K231" t="str" cm="1">
        <f t="array" ref="K231">_xlfn.XLOOKUP($A231,MedExam_Table[[#Headers],[#Data],[Customer ID]],MedExam_Table[[#Headers],[#Data],[Diabetes Status]],"Not Found",0)</f>
        <v>Prediabetes</v>
      </c>
      <c r="L231" cm="1">
        <f t="array" ref="L231">_xlfn.XLOOKUP($A231,Hospitalisation_table[[#All],[Customer ID]],Hospitalisation_table[[#All],[Customer Age]],"Not Found",0)</f>
        <v>34</v>
      </c>
      <c r="M231" t="str" cm="1">
        <f t="array" ref="M231">_xlfn.XLOOKUP($A231,Hospitalisation_table[[#All],[Customer ID]],Hospitalisation_table[[#All],[Date of Birth]],"Not Found",0)</f>
        <v>1-Jul-1988</v>
      </c>
      <c r="N231" s="22" cm="1">
        <f t="array" ref="N231">_xlfn.XLOOKUP($A231,Hospitalisation_table[[#All],[Customer ID]],Hospitalisation_table[[#All],[charges]],"Not Found",0)</f>
        <v>9344.2000000000007</v>
      </c>
      <c r="O231" t="str" cm="1">
        <f t="array" ref="O231">_xlfn.XLOOKUP($A231,Hospitalisation_table[[#All],[Customer ID]],Hospitalisation_table[[#All],[Hospital tier_Updated]],"Not Found",0)</f>
        <v>tier - 2</v>
      </c>
      <c r="P231" t="str" cm="1">
        <f t="array" ref="P231">_xlfn.XLOOKUP($A231,Hospitalisation_table[[#All],[Customer ID]],Hospitalisation_table[[#All],[City tier_updated]],"Not Found",0)</f>
        <v>tier - 1</v>
      </c>
      <c r="Q231" t="str" cm="1">
        <f t="array" ref="Q231">_xlfn.XLOOKUP($A231,Hospitalisation_table[[#All],[Customer ID]],Hospitalisation_table[[#All],[State ID Updated]],"Not Found",0)</f>
        <v>R1021</v>
      </c>
    </row>
    <row r="232" spans="1:17" x14ac:dyDescent="0.3">
      <c r="A232" s="13" t="s">
        <v>1166</v>
      </c>
      <c r="B232" t="str" cm="1">
        <f t="array" ref="B232">_xlfn.XLOOKUP($A232,CustomersName[[#All],[Customer ID]],CustomersName[[#All],[First Name]],"Not Found",0)</f>
        <v>Veronica</v>
      </c>
      <c r="C232" cm="1">
        <f t="array" ref="C232">_xlfn.XLOOKUP($A232,MedExam_Table[[#Headers],[#Data],[Customer ID]],MedExam_Table[[#Headers],[#Data],[BMI]],"Not Found",0)</f>
        <v>43.04</v>
      </c>
      <c r="D232" cm="1">
        <f t="array" ref="D232">_xlfn.XLOOKUP($A232,MedExam_Table[[#Headers],[#Data],[Customer ID]],MedExam_Table[[#Headers],[#Data],[HBA1C]],"Not Found",0)</f>
        <v>5.9</v>
      </c>
      <c r="E232" t="str" cm="1">
        <f t="array" ref="E232">_xlfn.XLOOKUP($A232,MedExam_Table[[#Headers],[#Data],[Customer ID]],MedExam_Table[[#Headers],[#Data],[Heart Issues Updated]],"Not Found",0)</f>
        <v>Yes</v>
      </c>
      <c r="F232" t="str" cm="1">
        <f t="array" ref="F232">_xlfn.XLOOKUP($A232,MedExam_Table[[#Headers],[#Data],[Customer ID]],MedExam_Table[[#Headers],[#Data],[Any Transplants Update]],"Not Found",0)</f>
        <v>No</v>
      </c>
      <c r="G232" t="str" cm="1">
        <f t="array" ref="G232">_xlfn.XLOOKUP($A232,MedExam_Table[[#Headers],[#Data],[Customer ID]],MedExam_Table[[#Headers],[#Data],[Cancer history]],"Not Found",0)</f>
        <v>No</v>
      </c>
      <c r="H232" cm="1">
        <f t="array" ref="H232">_xlfn.XLOOKUP($A232,MedExam_Table[[#Headers],[#Data],[Customer ID]],MedExam_Table[[#Headers],[#Data],[NumberOfMajorSurgeries_updated]],"Not Found",0)</f>
        <v>0</v>
      </c>
      <c r="I232" t="str" cm="1">
        <f t="array" ref="I232">_xlfn.XLOOKUP($A232,MedExam_Table[[#Headers],[#Data],[Customer ID]],MedExam_Table[[#Headers],[#Data],[Smoker Updated]],"Not Found",0)</f>
        <v>No</v>
      </c>
      <c r="J232" t="str" cm="1">
        <f t="array" ref="J232">_xlfn.XLOOKUP($A232,MedExam_Table[[#Headers],[#Data],[Customer ID]],MedExam_Table[[#Headers],[#Data],[Weight Status]],"Not Found",0)</f>
        <v>Obesity</v>
      </c>
      <c r="K232" t="str" cm="1">
        <f t="array" ref="K232">_xlfn.XLOOKUP($A232,MedExam_Table[[#Headers],[#Data],[Customer ID]],MedExam_Table[[#Headers],[#Data],[Diabetes Status]],"Not Found",0)</f>
        <v>Prediabetes</v>
      </c>
      <c r="L232" cm="1">
        <f t="array" ref="L232">_xlfn.XLOOKUP($A232,Hospitalisation_table[[#All],[Customer ID]],Hospitalisation_table[[#All],[Customer Age]],"Not Found",0)</f>
        <v>26</v>
      </c>
      <c r="M232" t="str" cm="1">
        <f t="array" ref="M232">_xlfn.XLOOKUP($A232,Hospitalisation_table[[#All],[Customer ID]],Hospitalisation_table[[#All],[Date of Birth]],"Not Found",0)</f>
        <v>12-Oct-1996</v>
      </c>
      <c r="N232" s="22" cm="1">
        <f t="array" ref="N232">_xlfn.XLOOKUP($A232,Hospitalisation_table[[#All],[Customer ID]],Hospitalisation_table[[#All],[charges]],"Not Found",0)</f>
        <v>9338.61</v>
      </c>
      <c r="O232" t="str" cm="1">
        <f t="array" ref="O232">_xlfn.XLOOKUP($A232,Hospitalisation_table[[#All],[Customer ID]],Hospitalisation_table[[#All],[Hospital tier_Updated]],"Not Found",0)</f>
        <v>tier - 2</v>
      </c>
      <c r="P232" t="str" cm="1">
        <f t="array" ref="P232">_xlfn.XLOOKUP($A232,Hospitalisation_table[[#All],[Customer ID]],Hospitalisation_table[[#All],[City tier_updated]],"Not Found",0)</f>
        <v>tier - 1</v>
      </c>
      <c r="Q232" t="str" cm="1">
        <f t="array" ref="Q232">_xlfn.XLOOKUP($A232,Hospitalisation_table[[#All],[Customer ID]],Hospitalisation_table[[#All],[State ID Updated]],"Not Found",0)</f>
        <v>R1026</v>
      </c>
    </row>
    <row r="233" spans="1:17" x14ac:dyDescent="0.3">
      <c r="A233" s="14" t="s">
        <v>1165</v>
      </c>
      <c r="B233" t="str" cm="1">
        <f t="array" ref="B233">_xlfn.XLOOKUP($A233,CustomersName[[#All],[Customer ID]],CustomersName[[#All],[First Name]],"Not Found",0)</f>
        <v>Warren</v>
      </c>
      <c r="C233" cm="1">
        <f t="array" ref="C233">_xlfn.XLOOKUP($A233,MedExam_Table[[#Headers],[#Data],[Customer ID]],MedExam_Table[[#Headers],[#Data],[BMI]],"Not Found",0)</f>
        <v>34.15</v>
      </c>
      <c r="D233" cm="1">
        <f t="array" ref="D233">_xlfn.XLOOKUP($A233,MedExam_Table[[#Headers],[#Data],[Customer ID]],MedExam_Table[[#Headers],[#Data],[HBA1C]],"Not Found",0)</f>
        <v>4.49</v>
      </c>
      <c r="E233" t="str" cm="1">
        <f t="array" ref="E233">_xlfn.XLOOKUP($A233,MedExam_Table[[#Headers],[#Data],[Customer ID]],MedExam_Table[[#Headers],[#Data],[Heart Issues Updated]],"Not Found",0)</f>
        <v>Yes</v>
      </c>
      <c r="F233" t="str" cm="1">
        <f t="array" ref="F233">_xlfn.XLOOKUP($A233,MedExam_Table[[#Headers],[#Data],[Customer ID]],MedExam_Table[[#Headers],[#Data],[Any Transplants Update]],"Not Found",0)</f>
        <v>No</v>
      </c>
      <c r="G233" t="str" cm="1">
        <f t="array" ref="G233">_xlfn.XLOOKUP($A233,MedExam_Table[[#Headers],[#Data],[Customer ID]],MedExam_Table[[#Headers],[#Data],[Cancer history]],"Not Found",0)</f>
        <v>No</v>
      </c>
      <c r="H233" cm="1">
        <f t="array" ref="H233">_xlfn.XLOOKUP($A233,MedExam_Table[[#Headers],[#Data],[Customer ID]],MedExam_Table[[#Headers],[#Data],[NumberOfMajorSurgeries_updated]],"Not Found",0)</f>
        <v>1</v>
      </c>
      <c r="I233" t="str" cm="1">
        <f t="array" ref="I233">_xlfn.XLOOKUP($A233,MedExam_Table[[#Headers],[#Data],[Customer ID]],MedExam_Table[[#Headers],[#Data],[Smoker Updated]],"Not Found",0)</f>
        <v>No</v>
      </c>
      <c r="J233" t="str" cm="1">
        <f t="array" ref="J233">_xlfn.XLOOKUP($A233,MedExam_Table[[#Headers],[#Data],[Customer ID]],MedExam_Table[[#Headers],[#Data],[Weight Status]],"Not Found",0)</f>
        <v>Obesity</v>
      </c>
      <c r="K233" t="str" cm="1">
        <f t="array" ref="K233">_xlfn.XLOOKUP($A233,MedExam_Table[[#Headers],[#Data],[Customer ID]],MedExam_Table[[#Headers],[#Data],[Diabetes Status]],"Not Found",0)</f>
        <v>Normal</v>
      </c>
      <c r="L233" cm="1">
        <f t="array" ref="L233">_xlfn.XLOOKUP($A233,Hospitalisation_table[[#All],[Customer ID]],Hospitalisation_table[[#All],[Customer Age]],"Not Found",0)</f>
        <v>34</v>
      </c>
      <c r="M233" t="str" cm="1">
        <f t="array" ref="M233">_xlfn.XLOOKUP($A233,Hospitalisation_table[[#All],[Customer ID]],Hospitalisation_table[[#All],[Date of Birth]],"Not Found",0)</f>
        <v>9-Jul-1988</v>
      </c>
      <c r="N233" s="22" cm="1">
        <f t="array" ref="N233">_xlfn.XLOOKUP($A233,Hospitalisation_table[[#All],[Customer ID]],Hospitalisation_table[[#All],[charges]],"Not Found",0)</f>
        <v>9320.26</v>
      </c>
      <c r="O233" t="str" cm="1">
        <f t="array" ref="O233">_xlfn.XLOOKUP($A233,Hospitalisation_table[[#All],[Customer ID]],Hospitalisation_table[[#All],[Hospital tier_Updated]],"Not Found",0)</f>
        <v>tier - 2</v>
      </c>
      <c r="P233" t="str" cm="1">
        <f t="array" ref="P233">_xlfn.XLOOKUP($A233,Hospitalisation_table[[#All],[Customer ID]],Hospitalisation_table[[#All],[City tier_updated]],"Not Found",0)</f>
        <v>tier - 1</v>
      </c>
      <c r="Q233" t="str" cm="1">
        <f t="array" ref="Q233">_xlfn.XLOOKUP($A233,Hospitalisation_table[[#All],[Customer ID]],Hospitalisation_table[[#All],[State ID Updated]],"Not Found",0)</f>
        <v>R1012</v>
      </c>
    </row>
    <row r="234" spans="1:17" x14ac:dyDescent="0.3">
      <c r="A234" s="13" t="s">
        <v>1164</v>
      </c>
      <c r="B234" t="str" cm="1">
        <f t="array" ref="B234">_xlfn.XLOOKUP($A234,CustomersName[[#All],[Customer ID]],CustomersName[[#All],[First Name]],"Not Found",0)</f>
        <v>haniela</v>
      </c>
      <c r="C234" cm="1">
        <f t="array" ref="C234">_xlfn.XLOOKUP($A234,MedExam_Table[[#Headers],[#Data],[Customer ID]],MedExam_Table[[#Headers],[#Data],[BMI]],"Not Found",0)</f>
        <v>25.78</v>
      </c>
      <c r="D234" cm="1">
        <f t="array" ref="D234">_xlfn.XLOOKUP($A234,MedExam_Table[[#Headers],[#Data],[Customer ID]],MedExam_Table[[#Headers],[#Data],[HBA1C]],"Not Found",0)</f>
        <v>6.25</v>
      </c>
      <c r="E234" t="str" cm="1">
        <f t="array" ref="E234">_xlfn.XLOOKUP($A234,MedExam_Table[[#Headers],[#Data],[Customer ID]],MedExam_Table[[#Headers],[#Data],[Heart Issues Updated]],"Not Found",0)</f>
        <v>No</v>
      </c>
      <c r="F234" t="str" cm="1">
        <f t="array" ref="F234">_xlfn.XLOOKUP($A234,MedExam_Table[[#Headers],[#Data],[Customer ID]],MedExam_Table[[#Headers],[#Data],[Any Transplants Update]],"Not Found",0)</f>
        <v>No</v>
      </c>
      <c r="G234" t="str" cm="1">
        <f t="array" ref="G234">_xlfn.XLOOKUP($A234,MedExam_Table[[#Headers],[#Data],[Customer ID]],MedExam_Table[[#Headers],[#Data],[Cancer history]],"Not Found",0)</f>
        <v>No</v>
      </c>
      <c r="H234" cm="1">
        <f t="array" ref="H234">_xlfn.XLOOKUP($A234,MedExam_Table[[#Headers],[#Data],[Customer ID]],MedExam_Table[[#Headers],[#Data],[NumberOfMajorSurgeries_updated]],"Not Found",0)</f>
        <v>0</v>
      </c>
      <c r="I234" t="str" cm="1">
        <f t="array" ref="I234">_xlfn.XLOOKUP($A234,MedExam_Table[[#Headers],[#Data],[Customer ID]],MedExam_Table[[#Headers],[#Data],[Smoker Updated]],"Not Found",0)</f>
        <v>No</v>
      </c>
      <c r="J234" t="str" cm="1">
        <f t="array" ref="J234">_xlfn.XLOOKUP($A234,MedExam_Table[[#Headers],[#Data],[Customer ID]],MedExam_Table[[#Headers],[#Data],[Weight Status]],"Not Found",0)</f>
        <v>OverWeight</v>
      </c>
      <c r="K234" t="str" cm="1">
        <f t="array" ref="K234">_xlfn.XLOOKUP($A234,MedExam_Table[[#Headers],[#Data],[Customer ID]],MedExam_Table[[#Headers],[#Data],[Diabetes Status]],"Not Found",0)</f>
        <v>Prediabetes</v>
      </c>
      <c r="L234" cm="1">
        <f t="array" ref="L234">_xlfn.XLOOKUP($A234,Hospitalisation_table[[#All],[Customer ID]],Hospitalisation_table[[#All],[Customer Age]],"Not Found",0)</f>
        <v>45</v>
      </c>
      <c r="M234" t="str" cm="1">
        <f t="array" ref="M234">_xlfn.XLOOKUP($A234,Hospitalisation_table[[#All],[Customer ID]],Hospitalisation_table[[#All],[Date of Birth]],"Not Found",0)</f>
        <v>12-Oct-1977</v>
      </c>
      <c r="N234" s="22" cm="1">
        <f t="array" ref="N234">_xlfn.XLOOKUP($A234,Hospitalisation_table[[#All],[Customer ID]],Hospitalisation_table[[#All],[charges]],"Not Found",0)</f>
        <v>9315.41</v>
      </c>
      <c r="O234" t="str" cm="1">
        <f t="array" ref="O234">_xlfn.XLOOKUP($A234,Hospitalisation_table[[#All],[Customer ID]],Hospitalisation_table[[#All],[Hospital tier_Updated]],"Not Found",0)</f>
        <v>tier - 2</v>
      </c>
      <c r="P234" t="str" cm="1">
        <f t="array" ref="P234">_xlfn.XLOOKUP($A234,Hospitalisation_table[[#All],[Customer ID]],Hospitalisation_table[[#All],[City tier_updated]],"Not Found",0)</f>
        <v>tier - 1</v>
      </c>
      <c r="Q234" t="str" cm="1">
        <f t="array" ref="Q234">_xlfn.XLOOKUP($A234,Hospitalisation_table[[#All],[Customer ID]],Hospitalisation_table[[#All],[State ID Updated]],"Not Found",0)</f>
        <v>R1024</v>
      </c>
    </row>
    <row r="235" spans="1:17" x14ac:dyDescent="0.3">
      <c r="A235" s="14" t="s">
        <v>1163</v>
      </c>
      <c r="B235" t="str" cm="1">
        <f t="array" ref="B235">_xlfn.XLOOKUP($A235,CustomersName[[#All],[Customer ID]],CustomersName[[#All],[First Name]],"Not Found",0)</f>
        <v>Deirdhe A</v>
      </c>
      <c r="C235" cm="1">
        <f t="array" ref="C235">_xlfn.XLOOKUP($A235,MedExam_Table[[#Headers],[#Data],[Customer ID]],MedExam_Table[[#Headers],[#Data],[BMI]],"Not Found",0)</f>
        <v>21.02</v>
      </c>
      <c r="D235" cm="1">
        <f t="array" ref="D235">_xlfn.XLOOKUP($A235,MedExam_Table[[#Headers],[#Data],[Customer ID]],MedExam_Table[[#Headers],[#Data],[HBA1C]],"Not Found",0)</f>
        <v>9.6199999999999992</v>
      </c>
      <c r="E235" t="str" cm="1">
        <f t="array" ref="E235">_xlfn.XLOOKUP($A235,MedExam_Table[[#Headers],[#Data],[Customer ID]],MedExam_Table[[#Headers],[#Data],[Heart Issues Updated]],"Not Found",0)</f>
        <v>Yes</v>
      </c>
      <c r="F235" t="str" cm="1">
        <f t="array" ref="F235">_xlfn.XLOOKUP($A235,MedExam_Table[[#Headers],[#Data],[Customer ID]],MedExam_Table[[#Headers],[#Data],[Any Transplants Update]],"Not Found",0)</f>
        <v>No</v>
      </c>
      <c r="G235" t="str" cm="1">
        <f t="array" ref="G235">_xlfn.XLOOKUP($A235,MedExam_Table[[#Headers],[#Data],[Customer ID]],MedExam_Table[[#Headers],[#Data],[Cancer history]],"Not Found",0)</f>
        <v>Yes</v>
      </c>
      <c r="H235" cm="1">
        <f t="array" ref="H235">_xlfn.XLOOKUP($A235,MedExam_Table[[#Headers],[#Data],[Customer ID]],MedExam_Table[[#Headers],[#Data],[NumberOfMajorSurgeries_updated]],"Not Found",0)</f>
        <v>1</v>
      </c>
      <c r="I235" t="str" cm="1">
        <f t="array" ref="I235">_xlfn.XLOOKUP($A235,MedExam_Table[[#Headers],[#Data],[Customer ID]],MedExam_Table[[#Headers],[#Data],[Smoker Updated]],"Not Found",0)</f>
        <v>No</v>
      </c>
      <c r="J235" t="str" cm="1">
        <f t="array" ref="J235">_xlfn.XLOOKUP($A235,MedExam_Table[[#Headers],[#Data],[Customer ID]],MedExam_Table[[#Headers],[#Data],[Weight Status]],"Not Found",0)</f>
        <v>NormalWeight</v>
      </c>
      <c r="K235" t="str" cm="1">
        <f t="array" ref="K235">_xlfn.XLOOKUP($A235,MedExam_Table[[#Headers],[#Data],[Customer ID]],MedExam_Table[[#Headers],[#Data],[Diabetes Status]],"Not Found",0)</f>
        <v>Diabetes</v>
      </c>
      <c r="L235" cm="1">
        <f t="array" ref="L235">_xlfn.XLOOKUP($A235,Hospitalisation_table[[#All],[Customer ID]],Hospitalisation_table[[#All],[Customer Age]],"Not Found",0)</f>
        <v>60</v>
      </c>
      <c r="M235" t="str" cm="1">
        <f t="array" ref="M235">_xlfn.XLOOKUP($A235,Hospitalisation_table[[#All],[Customer ID]],Hospitalisation_table[[#All],[Date of Birth]],"Not Found",0)</f>
        <v>8-Jun-1963</v>
      </c>
      <c r="N235" s="22" cm="1">
        <f t="array" ref="N235">_xlfn.XLOOKUP($A235,Hospitalisation_table[[#All],[Customer ID]],Hospitalisation_table[[#All],[charges]],"Not Found",0)</f>
        <v>9310.81</v>
      </c>
      <c r="O235" t="str" cm="1">
        <f t="array" ref="O235">_xlfn.XLOOKUP($A235,Hospitalisation_table[[#All],[Customer ID]],Hospitalisation_table[[#All],[Hospital tier_Updated]],"Not Found",0)</f>
        <v>tier - 3</v>
      </c>
      <c r="P235" t="str" cm="1">
        <f t="array" ref="P235">_xlfn.XLOOKUP($A235,Hospitalisation_table[[#All],[Customer ID]],Hospitalisation_table[[#All],[City tier_updated]],"Not Found",0)</f>
        <v>tier - 1</v>
      </c>
      <c r="Q235" t="str" cm="1">
        <f t="array" ref="Q235">_xlfn.XLOOKUP($A235,Hospitalisation_table[[#All],[Customer ID]],Hospitalisation_table[[#All],[State ID Updated]],"Not Found",0)</f>
        <v>R1013</v>
      </c>
    </row>
    <row r="236" spans="1:17" x14ac:dyDescent="0.3">
      <c r="A236" s="13" t="s">
        <v>1162</v>
      </c>
      <c r="B236" t="str" cm="1">
        <f t="array" ref="B236">_xlfn.XLOOKUP($A236,CustomersName[[#All],[Customer ID]],CustomersName[[#All],[First Name]],"Not Found",0)</f>
        <v>Mathias</v>
      </c>
      <c r="C236" cm="1">
        <f t="array" ref="C236">_xlfn.XLOOKUP($A236,MedExam_Table[[#Headers],[#Data],[Customer ID]],MedExam_Table[[#Headers],[#Data],[BMI]],"Not Found",0)</f>
        <v>37.51</v>
      </c>
      <c r="D236" cm="1">
        <f t="array" ref="D236">_xlfn.XLOOKUP($A236,MedExam_Table[[#Headers],[#Data],[Customer ID]],MedExam_Table[[#Headers],[#Data],[HBA1C]],"Not Found",0)</f>
        <v>11.06</v>
      </c>
      <c r="E236" t="str" cm="1">
        <f t="array" ref="E236">_xlfn.XLOOKUP($A236,MedExam_Table[[#Headers],[#Data],[Customer ID]],MedExam_Table[[#Headers],[#Data],[Heart Issues Updated]],"Not Found",0)</f>
        <v>No</v>
      </c>
      <c r="F236" t="str" cm="1">
        <f t="array" ref="F236">_xlfn.XLOOKUP($A236,MedExam_Table[[#Headers],[#Data],[Customer ID]],MedExam_Table[[#Headers],[#Data],[Any Transplants Update]],"Not Found",0)</f>
        <v>No</v>
      </c>
      <c r="G236" t="str" cm="1">
        <f t="array" ref="G236">_xlfn.XLOOKUP($A236,MedExam_Table[[#Headers],[#Data],[Customer ID]],MedExam_Table[[#Headers],[#Data],[Cancer history]],"Not Found",0)</f>
        <v>No</v>
      </c>
      <c r="H236" cm="1">
        <f t="array" ref="H236">_xlfn.XLOOKUP($A236,MedExam_Table[[#Headers],[#Data],[Customer ID]],MedExam_Table[[#Headers],[#Data],[NumberOfMajorSurgeries_updated]],"Not Found",0)</f>
        <v>2</v>
      </c>
      <c r="I236" t="str" cm="1">
        <f t="array" ref="I236">_xlfn.XLOOKUP($A236,MedExam_Table[[#Headers],[#Data],[Customer ID]],MedExam_Table[[#Headers],[#Data],[Smoker Updated]],"Not Found",0)</f>
        <v>No</v>
      </c>
      <c r="J236" t="str" cm="1">
        <f t="array" ref="J236">_xlfn.XLOOKUP($A236,MedExam_Table[[#Headers],[#Data],[Customer ID]],MedExam_Table[[#Headers],[#Data],[Weight Status]],"Not Found",0)</f>
        <v>Obesity</v>
      </c>
      <c r="K236" t="str" cm="1">
        <f t="array" ref="K236">_xlfn.XLOOKUP($A236,MedExam_Table[[#Headers],[#Data],[Customer ID]],MedExam_Table[[#Headers],[#Data],[Diabetes Status]],"Not Found",0)</f>
        <v>Diabetes</v>
      </c>
      <c r="L236" cm="1">
        <f t="array" ref="L236">_xlfn.XLOOKUP($A236,Hospitalisation_table[[#All],[Customer ID]],Hospitalisation_table[[#All],[Customer Age]],"Not Found",0)</f>
        <v>49</v>
      </c>
      <c r="M236" t="str" cm="1">
        <f t="array" ref="M236">_xlfn.XLOOKUP($A236,Hospitalisation_table[[#All],[Customer ID]],Hospitalisation_table[[#All],[Date of Birth]],"Not Found",0)</f>
        <v>16-Oct-1973</v>
      </c>
      <c r="N236" s="22" cm="1">
        <f t="array" ref="N236">_xlfn.XLOOKUP($A236,Hospitalisation_table[[#All],[Customer ID]],Hospitalisation_table[[#All],[charges]],"Not Found",0)</f>
        <v>9304.7000000000007</v>
      </c>
      <c r="O236" t="str" cm="1">
        <f t="array" ref="O236">_xlfn.XLOOKUP($A236,Hospitalisation_table[[#All],[Customer ID]],Hospitalisation_table[[#All],[Hospital tier_Updated]],"Not Found",0)</f>
        <v>tier - 3</v>
      </c>
      <c r="P236" t="str" cm="1">
        <f t="array" ref="P236">_xlfn.XLOOKUP($A236,Hospitalisation_table[[#All],[Customer ID]],Hospitalisation_table[[#All],[City tier_updated]],"Not Found",0)</f>
        <v>tier - 3</v>
      </c>
      <c r="Q236" t="str" cm="1">
        <f t="array" ref="Q236">_xlfn.XLOOKUP($A236,Hospitalisation_table[[#All],[Customer ID]],Hospitalisation_table[[#All],[State ID Updated]],"Not Found",0)</f>
        <v>R1013</v>
      </c>
    </row>
    <row r="237" spans="1:17" x14ac:dyDescent="0.3">
      <c r="A237" s="14" t="s">
        <v>2252</v>
      </c>
      <c r="B237" t="str" cm="1">
        <f t="array" ref="B237">_xlfn.XLOOKUP($A237,CustomersName[[#All],[Customer ID]],CustomersName[[#All],[First Name]],"Not Found",0)</f>
        <v>AaqibhL.</v>
      </c>
      <c r="C237" cm="1">
        <f t="array" ref="C237">_xlfn.XLOOKUP($A237,MedExam_Table[[#Headers],[#Data],[Customer ID]],MedExam_Table[[#Headers],[#Data],[BMI]],"Not Found",0)</f>
        <v>30.78</v>
      </c>
      <c r="D237" cm="1">
        <f t="array" ref="D237">_xlfn.XLOOKUP($A237,MedExam_Table[[#Headers],[#Data],[Customer ID]],MedExam_Table[[#Headers],[#Data],[HBA1C]],"Not Found",0)</f>
        <v>8.4499999999999993</v>
      </c>
      <c r="E237" t="str" cm="1">
        <f t="array" ref="E237">_xlfn.XLOOKUP($A237,MedExam_Table[[#Headers],[#Data],[Customer ID]],MedExam_Table[[#Headers],[#Data],[Heart Issues Updated]],"Not Found",0)</f>
        <v>Yes</v>
      </c>
      <c r="F237" t="str" cm="1">
        <f t="array" ref="F237">_xlfn.XLOOKUP($A237,MedExam_Table[[#Headers],[#Data],[Customer ID]],MedExam_Table[[#Headers],[#Data],[Any Transplants Update]],"Not Found",0)</f>
        <v>No</v>
      </c>
      <c r="G237" t="str" cm="1">
        <f t="array" ref="G237">_xlfn.XLOOKUP($A237,MedExam_Table[[#Headers],[#Data],[Customer ID]],MedExam_Table[[#Headers],[#Data],[Cancer history]],"Not Found",0)</f>
        <v>No</v>
      </c>
      <c r="H237" cm="1">
        <f t="array" ref="H237">_xlfn.XLOOKUP($A237,MedExam_Table[[#Headers],[#Data],[Customer ID]],MedExam_Table[[#Headers],[#Data],[NumberOfMajorSurgeries_updated]],"Not Found",0)</f>
        <v>0</v>
      </c>
      <c r="I237" t="str" cm="1">
        <f t="array" ref="I237">_xlfn.XLOOKUP($A237,MedExam_Table[[#Headers],[#Data],[Customer ID]],MedExam_Table[[#Headers],[#Data],[Smoker Updated]],"Not Found",0)</f>
        <v>Yes</v>
      </c>
      <c r="J237" t="str" cm="1">
        <f t="array" ref="J237">_xlfn.XLOOKUP($A237,MedExam_Table[[#Headers],[#Data],[Customer ID]],MedExam_Table[[#Headers],[#Data],[Weight Status]],"Not Found",0)</f>
        <v>Obesity</v>
      </c>
      <c r="K237" t="str" cm="1">
        <f t="array" ref="K237">_xlfn.XLOOKUP($A237,MedExam_Table[[#Headers],[#Data],[Customer ID]],MedExam_Table[[#Headers],[#Data],[Diabetes Status]],"Not Found",0)</f>
        <v>Diabetes</v>
      </c>
      <c r="L237" cm="1">
        <f t="array" ref="L237">_xlfn.XLOOKUP($A237,Hospitalisation_table[[#All],[Customer ID]],Hospitalisation_table[[#All],[Customer Age]],"Not Found",0)</f>
        <v>41</v>
      </c>
      <c r="M237" t="str" cm="1">
        <f t="array" ref="M237">_xlfn.XLOOKUP($A237,Hospitalisation_table[[#All],[Customer ID]],Hospitalisation_table[[#All],[Date of Birth]],"Not Found",0)</f>
        <v>5-Jul-1981</v>
      </c>
      <c r="N237" s="22" cm="1">
        <f t="array" ref="N237">_xlfn.XLOOKUP($A237,Hospitalisation_table[[#All],[Customer ID]],Hospitalisation_table[[#All],[charges]],"Not Found",0)</f>
        <v>39597.410000000003</v>
      </c>
      <c r="O237" t="str" cm="1">
        <f t="array" ref="O237">_xlfn.XLOOKUP($A237,Hospitalisation_table[[#All],[Customer ID]],Hospitalisation_table[[#All],[Hospital tier_Updated]],"Not Found",0)</f>
        <v>tier - 1</v>
      </c>
      <c r="P237" t="str" cm="1">
        <f t="array" ref="P237">_xlfn.XLOOKUP($A237,Hospitalisation_table[[#All],[Customer ID]],Hospitalisation_table[[#All],[City tier_updated]],"Not Found",0)</f>
        <v>tier - 2</v>
      </c>
      <c r="Q237" t="str" cm="1">
        <f t="array" ref="Q237">_xlfn.XLOOKUP($A237,Hospitalisation_table[[#All],[Customer ID]],Hospitalisation_table[[#All],[State ID Updated]],"Not Found",0)</f>
        <v>R1017</v>
      </c>
    </row>
    <row r="238" spans="1:17" x14ac:dyDescent="0.3">
      <c r="A238" s="13" t="s">
        <v>1161</v>
      </c>
      <c r="B238" t="str" cm="1">
        <f t="array" ref="B238">_xlfn.XLOOKUP($A238,CustomersName[[#All],[Customer ID]],CustomersName[[#All],[First Name]],"Not Found",0)</f>
        <v>Matthew</v>
      </c>
      <c r="C238" cm="1">
        <f t="array" ref="C238">_xlfn.XLOOKUP($A238,MedExam_Table[[#Headers],[#Data],[Customer ID]],MedExam_Table[[#Headers],[#Data],[BMI]],"Not Found",0)</f>
        <v>25.745000000000001</v>
      </c>
      <c r="D238" cm="1">
        <f t="array" ref="D238">_xlfn.XLOOKUP($A238,MedExam_Table[[#Headers],[#Data],[Customer ID]],MedExam_Table[[#Headers],[#Data],[HBA1C]],"Not Found",0)</f>
        <v>6.11</v>
      </c>
      <c r="E238" t="str" cm="1">
        <f t="array" ref="E238">_xlfn.XLOOKUP($A238,MedExam_Table[[#Headers],[#Data],[Customer ID]],MedExam_Table[[#Headers],[#Data],[Heart Issues Updated]],"Not Found",0)</f>
        <v>Yes</v>
      </c>
      <c r="F238" t="str" cm="1">
        <f t="array" ref="F238">_xlfn.XLOOKUP($A238,MedExam_Table[[#Headers],[#Data],[Customer ID]],MedExam_Table[[#Headers],[#Data],[Any Transplants Update]],"Not Found",0)</f>
        <v>No</v>
      </c>
      <c r="G238" t="str" cm="1">
        <f t="array" ref="G238">_xlfn.XLOOKUP($A238,MedExam_Table[[#Headers],[#Data],[Customer ID]],MedExam_Table[[#Headers],[#Data],[Cancer history]],"Not Found",0)</f>
        <v>No</v>
      </c>
      <c r="H238" cm="1">
        <f t="array" ref="H238">_xlfn.XLOOKUP($A238,MedExam_Table[[#Headers],[#Data],[Customer ID]],MedExam_Table[[#Headers],[#Data],[NumberOfMajorSurgeries_updated]],"Not Found",0)</f>
        <v>0</v>
      </c>
      <c r="I238" t="str" cm="1">
        <f t="array" ref="I238">_xlfn.XLOOKUP($A238,MedExam_Table[[#Headers],[#Data],[Customer ID]],MedExam_Table[[#Headers],[#Data],[Smoker Updated]],"Not Found",0)</f>
        <v>No</v>
      </c>
      <c r="J238" t="str" cm="1">
        <f t="array" ref="J238">_xlfn.XLOOKUP($A238,MedExam_Table[[#Headers],[#Data],[Customer ID]],MedExam_Table[[#Headers],[#Data],[Weight Status]],"Not Found",0)</f>
        <v>OverWeight</v>
      </c>
      <c r="K238" t="str" cm="1">
        <f t="array" ref="K238">_xlfn.XLOOKUP($A238,MedExam_Table[[#Headers],[#Data],[Customer ID]],MedExam_Table[[#Headers],[#Data],[Diabetes Status]],"Not Found",0)</f>
        <v>Prediabetes</v>
      </c>
      <c r="L238" cm="1">
        <f t="array" ref="L238">_xlfn.XLOOKUP($A238,Hospitalisation_table[[#All],[Customer ID]],Hospitalisation_table[[#All],[Customer Age]],"Not Found",0)</f>
        <v>46</v>
      </c>
      <c r="M238" t="str" cm="1">
        <f t="array" ref="M238">_xlfn.XLOOKUP($A238,Hospitalisation_table[[#All],[Customer ID]],Hospitalisation_table[[#All],[Date of Birth]],"Not Found",0)</f>
        <v>3-Nov-1976</v>
      </c>
      <c r="N238" s="22" cm="1">
        <f t="array" ref="N238">_xlfn.XLOOKUP($A238,Hospitalisation_table[[#All],[Customer ID]],Hospitalisation_table[[#All],[charges]],"Not Found",0)</f>
        <v>9301.89</v>
      </c>
      <c r="O238" t="str" cm="1">
        <f t="array" ref="O238">_xlfn.XLOOKUP($A238,Hospitalisation_table[[#All],[Customer ID]],Hospitalisation_table[[#All],[Hospital tier_Updated]],"Not Found",0)</f>
        <v>tier - 2</v>
      </c>
      <c r="P238" t="str" cm="1">
        <f t="array" ref="P238">_xlfn.XLOOKUP($A238,Hospitalisation_table[[#All],[Customer ID]],Hospitalisation_table[[#All],[City tier_updated]],"Not Found",0)</f>
        <v>tier - 1</v>
      </c>
      <c r="Q238" t="str" cm="1">
        <f t="array" ref="Q238">_xlfn.XLOOKUP($A238,Hospitalisation_table[[#All],[Customer ID]],Hospitalisation_table[[#All],[State ID Updated]],"Not Found",0)</f>
        <v>R1012</v>
      </c>
    </row>
    <row r="239" spans="1:17" x14ac:dyDescent="0.3">
      <c r="A239" s="14" t="s">
        <v>1160</v>
      </c>
      <c r="B239" t="str" cm="1">
        <f t="array" ref="B239">_xlfn.XLOOKUP($A239,CustomersName[[#All],[Customer ID]],CustomersName[[#All],[First Name]],"Not Found",0)</f>
        <v>Kurt</v>
      </c>
      <c r="C239" cm="1">
        <f t="array" ref="C239">_xlfn.XLOOKUP($A239,MedExam_Table[[#Headers],[#Data],[Customer ID]],MedExam_Table[[#Headers],[#Data],[BMI]],"Not Found",0)</f>
        <v>31.35</v>
      </c>
      <c r="D239" cm="1">
        <f t="array" ref="D239">_xlfn.XLOOKUP($A239,MedExam_Table[[#Headers],[#Data],[Customer ID]],MedExam_Table[[#Headers],[#Data],[HBA1C]],"Not Found",0)</f>
        <v>11.49</v>
      </c>
      <c r="E239" t="str" cm="1">
        <f t="array" ref="E239">_xlfn.XLOOKUP($A239,MedExam_Table[[#Headers],[#Data],[Customer ID]],MedExam_Table[[#Headers],[#Data],[Heart Issues Updated]],"Not Found",0)</f>
        <v>No</v>
      </c>
      <c r="F239" t="str" cm="1">
        <f t="array" ref="F239">_xlfn.XLOOKUP($A239,MedExam_Table[[#Headers],[#Data],[Customer ID]],MedExam_Table[[#Headers],[#Data],[Any Transplants Update]],"Not Found",0)</f>
        <v>No</v>
      </c>
      <c r="G239" t="str" cm="1">
        <f t="array" ref="G239">_xlfn.XLOOKUP($A239,MedExam_Table[[#Headers],[#Data],[Customer ID]],MedExam_Table[[#Headers],[#Data],[Cancer history]],"Not Found",0)</f>
        <v>No</v>
      </c>
      <c r="H239" cm="1">
        <f t="array" ref="H239">_xlfn.XLOOKUP($A239,MedExam_Table[[#Headers],[#Data],[Customer ID]],MedExam_Table[[#Headers],[#Data],[NumberOfMajorSurgeries_updated]],"Not Found",0)</f>
        <v>2</v>
      </c>
      <c r="I239" t="str" cm="1">
        <f t="array" ref="I239">_xlfn.XLOOKUP($A239,MedExam_Table[[#Headers],[#Data],[Customer ID]],MedExam_Table[[#Headers],[#Data],[Smoker Updated]],"Not Found",0)</f>
        <v>No</v>
      </c>
      <c r="J239" t="str" cm="1">
        <f t="array" ref="J239">_xlfn.XLOOKUP($A239,MedExam_Table[[#Headers],[#Data],[Customer ID]],MedExam_Table[[#Headers],[#Data],[Weight Status]],"Not Found",0)</f>
        <v>Obesity</v>
      </c>
      <c r="K239" t="str" cm="1">
        <f t="array" ref="K239">_xlfn.XLOOKUP($A239,MedExam_Table[[#Headers],[#Data],[Customer ID]],MedExam_Table[[#Headers],[#Data],[Diabetes Status]],"Not Found",0)</f>
        <v>Diabetes</v>
      </c>
      <c r="L239" cm="1">
        <f t="array" ref="L239">_xlfn.XLOOKUP($A239,Hospitalisation_table[[#All],[Customer ID]],Hospitalisation_table[[#All],[Customer Age]],"Not Found",0)</f>
        <v>49</v>
      </c>
      <c r="M239" t="str" cm="1">
        <f t="array" ref="M239">_xlfn.XLOOKUP($A239,Hospitalisation_table[[#All],[Customer ID]],Hospitalisation_table[[#All],[Date of Birth]],"Not Found",0)</f>
        <v>18-Sep-1973</v>
      </c>
      <c r="N239" s="22" cm="1">
        <f t="array" ref="N239">_xlfn.XLOOKUP($A239,Hospitalisation_table[[#All],[Customer ID]],Hospitalisation_table[[#All],[charges]],"Not Found",0)</f>
        <v>9290.14</v>
      </c>
      <c r="O239" t="str" cm="1">
        <f t="array" ref="O239">_xlfn.XLOOKUP($A239,Hospitalisation_table[[#All],[Customer ID]],Hospitalisation_table[[#All],[Hospital tier_Updated]],"Not Found",0)</f>
        <v>tier - 3</v>
      </c>
      <c r="P239" t="str" cm="1">
        <f t="array" ref="P239">_xlfn.XLOOKUP($A239,Hospitalisation_table[[#All],[Customer ID]],Hospitalisation_table[[#All],[City tier_updated]],"Not Found",0)</f>
        <v>tier - 3</v>
      </c>
      <c r="Q239" t="str" cm="1">
        <f t="array" ref="Q239">_xlfn.XLOOKUP($A239,Hospitalisation_table[[#All],[Customer ID]],Hospitalisation_table[[#All],[State ID Updated]],"Not Found",0)</f>
        <v>R1016</v>
      </c>
    </row>
    <row r="240" spans="1:17" x14ac:dyDescent="0.3">
      <c r="A240" s="13" t="s">
        <v>1159</v>
      </c>
      <c r="B240" t="str" cm="1">
        <f t="array" ref="B240">_xlfn.XLOOKUP($A240,CustomersName[[#All],[Customer ID]],CustomersName[[#All],[First Name]],"Not Found",0)</f>
        <v>Samuel</v>
      </c>
      <c r="C240" cm="1">
        <f t="array" ref="C240">_xlfn.XLOOKUP($A240,MedExam_Table[[#Headers],[#Data],[Customer ID]],MedExam_Table[[#Headers],[#Data],[BMI]],"Not Found",0)</f>
        <v>29.83</v>
      </c>
      <c r="D240" cm="1">
        <f t="array" ref="D240">_xlfn.XLOOKUP($A240,MedExam_Table[[#Headers],[#Data],[Customer ID]],MedExam_Table[[#Headers],[#Data],[HBA1C]],"Not Found",0)</f>
        <v>8.68</v>
      </c>
      <c r="E240" t="str" cm="1">
        <f t="array" ref="E240">_xlfn.XLOOKUP($A240,MedExam_Table[[#Headers],[#Data],[Customer ID]],MedExam_Table[[#Headers],[#Data],[Heart Issues Updated]],"Not Found",0)</f>
        <v>No</v>
      </c>
      <c r="F240" t="str" cm="1">
        <f t="array" ref="F240">_xlfn.XLOOKUP($A240,MedExam_Table[[#Headers],[#Data],[Customer ID]],MedExam_Table[[#Headers],[#Data],[Any Transplants Update]],"Not Found",0)</f>
        <v>No</v>
      </c>
      <c r="G240" t="str" cm="1">
        <f t="array" ref="G240">_xlfn.XLOOKUP($A240,MedExam_Table[[#Headers],[#Data],[Customer ID]],MedExam_Table[[#Headers],[#Data],[Cancer history]],"Not Found",0)</f>
        <v>No</v>
      </c>
      <c r="H240" cm="1">
        <f t="array" ref="H240">_xlfn.XLOOKUP($A240,MedExam_Table[[#Headers],[#Data],[Customer ID]],MedExam_Table[[#Headers],[#Data],[NumberOfMajorSurgeries_updated]],"Not Found",0)</f>
        <v>2</v>
      </c>
      <c r="I240" t="str" cm="1">
        <f t="array" ref="I240">_xlfn.XLOOKUP($A240,MedExam_Table[[#Headers],[#Data],[Customer ID]],MedExam_Table[[#Headers],[#Data],[Smoker Updated]],"Not Found",0)</f>
        <v>No</v>
      </c>
      <c r="J240" t="str" cm="1">
        <f t="array" ref="J240">_xlfn.XLOOKUP($A240,MedExam_Table[[#Headers],[#Data],[Customer ID]],MedExam_Table[[#Headers],[#Data],[Weight Status]],"Not Found",0)</f>
        <v>OverWeight</v>
      </c>
      <c r="K240" t="str" cm="1">
        <f t="array" ref="K240">_xlfn.XLOOKUP($A240,MedExam_Table[[#Headers],[#Data],[Customer ID]],MedExam_Table[[#Headers],[#Data],[Diabetes Status]],"Not Found",0)</f>
        <v>Diabetes</v>
      </c>
      <c r="L240" cm="1">
        <f t="array" ref="L240">_xlfn.XLOOKUP($A240,Hospitalisation_table[[#All],[Customer ID]],Hospitalisation_table[[#All],[Customer Age]],"Not Found",0)</f>
        <v>49</v>
      </c>
      <c r="M240" t="str" cm="1">
        <f t="array" ref="M240">_xlfn.XLOOKUP($A240,Hospitalisation_table[[#All],[Customer ID]],Hospitalisation_table[[#All],[Date of Birth]],"Not Found",0)</f>
        <v>16-Oct-1973</v>
      </c>
      <c r="N240" s="22" cm="1">
        <f t="array" ref="N240">_xlfn.XLOOKUP($A240,Hospitalisation_table[[#All],[Customer ID]],Hospitalisation_table[[#All],[charges]],"Not Found",0)</f>
        <v>9288.0300000000007</v>
      </c>
      <c r="O240" t="str" cm="1">
        <f t="array" ref="O240">_xlfn.XLOOKUP($A240,Hospitalisation_table[[#All],[Customer ID]],Hospitalisation_table[[#All],[Hospital tier_Updated]],"Not Found",0)</f>
        <v>tier - 2</v>
      </c>
      <c r="P240" t="str" cm="1">
        <f t="array" ref="P240">_xlfn.XLOOKUP($A240,Hospitalisation_table[[#All],[Customer ID]],Hospitalisation_table[[#All],[City tier_updated]],"Not Found",0)</f>
        <v>tier - 3</v>
      </c>
      <c r="Q240" t="str" cm="1">
        <f t="array" ref="Q240">_xlfn.XLOOKUP($A240,Hospitalisation_table[[#All],[Customer ID]],Hospitalisation_table[[#All],[State ID Updated]],"Not Found",0)</f>
        <v>R1018</v>
      </c>
    </row>
    <row r="241" spans="1:17" x14ac:dyDescent="0.3">
      <c r="A241" s="14" t="s">
        <v>1158</v>
      </c>
      <c r="B241" t="str" cm="1">
        <f t="array" ref="B241">_xlfn.XLOOKUP($A241,CustomersName[[#All],[Customer ID]],CustomersName[[#All],[First Name]],"Not Found",0)</f>
        <v>Emily</v>
      </c>
      <c r="C241" cm="1">
        <f t="array" ref="C241">_xlfn.XLOOKUP($A241,MedExam_Table[[#Headers],[#Data],[Customer ID]],MedExam_Table[[#Headers],[#Data],[BMI]],"Not Found",0)</f>
        <v>25.49</v>
      </c>
      <c r="D241" cm="1">
        <f t="array" ref="D241">_xlfn.XLOOKUP($A241,MedExam_Table[[#Headers],[#Data],[Customer ID]],MedExam_Table[[#Headers],[#Data],[HBA1C]],"Not Found",0)</f>
        <v>5.68</v>
      </c>
      <c r="E241" t="str" cm="1">
        <f t="array" ref="E241">_xlfn.XLOOKUP($A241,MedExam_Table[[#Headers],[#Data],[Customer ID]],MedExam_Table[[#Headers],[#Data],[Heart Issues Updated]],"Not Found",0)</f>
        <v>Yes</v>
      </c>
      <c r="F241" t="str" cm="1">
        <f t="array" ref="F241">_xlfn.XLOOKUP($A241,MedExam_Table[[#Headers],[#Data],[Customer ID]],MedExam_Table[[#Headers],[#Data],[Any Transplants Update]],"Not Found",0)</f>
        <v>No</v>
      </c>
      <c r="G241" t="str" cm="1">
        <f t="array" ref="G241">_xlfn.XLOOKUP($A241,MedExam_Table[[#Headers],[#Data],[Customer ID]],MedExam_Table[[#Headers],[#Data],[Cancer history]],"Not Found",0)</f>
        <v>Yes</v>
      </c>
      <c r="H241" cm="1">
        <f t="array" ref="H241">_xlfn.XLOOKUP($A241,MedExam_Table[[#Headers],[#Data],[Customer ID]],MedExam_Table[[#Headers],[#Data],[NumberOfMajorSurgeries_updated]],"Not Found",0)</f>
        <v>1</v>
      </c>
      <c r="I241" t="str" cm="1">
        <f t="array" ref="I241">_xlfn.XLOOKUP($A241,MedExam_Table[[#Headers],[#Data],[Customer ID]],MedExam_Table[[#Headers],[#Data],[Smoker Updated]],"Not Found",0)</f>
        <v>No</v>
      </c>
      <c r="J241" t="str" cm="1">
        <f t="array" ref="J241">_xlfn.XLOOKUP($A241,MedExam_Table[[#Headers],[#Data],[Customer ID]],MedExam_Table[[#Headers],[#Data],[Weight Status]],"Not Found",0)</f>
        <v>OverWeight</v>
      </c>
      <c r="K241" t="str" cm="1">
        <f t="array" ref="K241">_xlfn.XLOOKUP($A241,MedExam_Table[[#Headers],[#Data],[Customer ID]],MedExam_Table[[#Headers],[#Data],[Diabetes Status]],"Not Found",0)</f>
        <v>Normal</v>
      </c>
      <c r="L241" cm="1">
        <f t="array" ref="L241">_xlfn.XLOOKUP($A241,Hospitalisation_table[[#All],[Customer ID]],Hospitalisation_table[[#All],[Customer Age]],"Not Found",0)</f>
        <v>53</v>
      </c>
      <c r="M241" t="str" cm="1">
        <f t="array" ref="M241">_xlfn.XLOOKUP($A241,Hospitalisation_table[[#All],[Customer ID]],Hospitalisation_table[[#All],[Date of Birth]],"Not Found",0)</f>
        <v>26-Nov-1969</v>
      </c>
      <c r="N241" s="22" cm="1">
        <f t="array" ref="N241">_xlfn.XLOOKUP($A241,Hospitalisation_table[[#All],[Customer ID]],Hospitalisation_table[[#All],[charges]],"Not Found",0)</f>
        <v>9285.8700000000008</v>
      </c>
      <c r="O241" t="str" cm="1">
        <f t="array" ref="O241">_xlfn.XLOOKUP($A241,Hospitalisation_table[[#All],[Customer ID]],Hospitalisation_table[[#All],[Hospital tier_Updated]],"Not Found",0)</f>
        <v>tier - 2</v>
      </c>
      <c r="P241" t="str" cm="1">
        <f t="array" ref="P241">_xlfn.XLOOKUP($A241,Hospitalisation_table[[#All],[Customer ID]],Hospitalisation_table[[#All],[City tier_updated]],"Not Found",0)</f>
        <v>tier - 3</v>
      </c>
      <c r="Q241" t="str" cm="1">
        <f t="array" ref="Q241">_xlfn.XLOOKUP($A241,Hospitalisation_table[[#All],[Customer ID]],Hospitalisation_table[[#All],[State ID Updated]],"Not Found",0)</f>
        <v>R1013</v>
      </c>
    </row>
    <row r="242" spans="1:17" x14ac:dyDescent="0.3">
      <c r="A242" s="13" t="s">
        <v>1157</v>
      </c>
      <c r="B242" t="str" cm="1">
        <f t="array" ref="B242">_xlfn.XLOOKUP($A242,CustomersName[[#All],[Customer ID]],CustomersName[[#All],[First Name]],"Not Found",0)</f>
        <v>Tiffany</v>
      </c>
      <c r="C242" cm="1">
        <f t="array" ref="C242">_xlfn.XLOOKUP($A242,MedExam_Table[[#Headers],[#Data],[Customer ID]],MedExam_Table[[#Headers],[#Data],[BMI]],"Not Found",0)</f>
        <v>34.1</v>
      </c>
      <c r="D242" cm="1">
        <f t="array" ref="D242">_xlfn.XLOOKUP($A242,MedExam_Table[[#Headers],[#Data],[Customer ID]],MedExam_Table[[#Headers],[#Data],[HBA1C]],"Not Found",0)</f>
        <v>8.4499999999999993</v>
      </c>
      <c r="E242" t="str" cm="1">
        <f t="array" ref="E242">_xlfn.XLOOKUP($A242,MedExam_Table[[#Headers],[#Data],[Customer ID]],MedExam_Table[[#Headers],[#Data],[Heart Issues Updated]],"Not Found",0)</f>
        <v>No</v>
      </c>
      <c r="F242" t="str" cm="1">
        <f t="array" ref="F242">_xlfn.XLOOKUP($A242,MedExam_Table[[#Headers],[#Data],[Customer ID]],MedExam_Table[[#Headers],[#Data],[Any Transplants Update]],"Not Found",0)</f>
        <v>No</v>
      </c>
      <c r="G242" t="str" cm="1">
        <f t="array" ref="G242">_xlfn.XLOOKUP($A242,MedExam_Table[[#Headers],[#Data],[Customer ID]],MedExam_Table[[#Headers],[#Data],[Cancer history]],"Not Found",0)</f>
        <v>No</v>
      </c>
      <c r="H242" cm="1">
        <f t="array" ref="H242">_xlfn.XLOOKUP($A242,MedExam_Table[[#Headers],[#Data],[Customer ID]],MedExam_Table[[#Headers],[#Data],[NumberOfMajorSurgeries_updated]],"Not Found",0)</f>
        <v>0</v>
      </c>
      <c r="I242" t="str" cm="1">
        <f t="array" ref="I242">_xlfn.XLOOKUP($A242,MedExam_Table[[#Headers],[#Data],[Customer ID]],MedExam_Table[[#Headers],[#Data],[Smoker Updated]],"Not Found",0)</f>
        <v>No</v>
      </c>
      <c r="J242" t="str" cm="1">
        <f t="array" ref="J242">_xlfn.XLOOKUP($A242,MedExam_Table[[#Headers],[#Data],[Customer ID]],MedExam_Table[[#Headers],[#Data],[Weight Status]],"Not Found",0)</f>
        <v>Obesity</v>
      </c>
      <c r="K242" t="str" cm="1">
        <f t="array" ref="K242">_xlfn.XLOOKUP($A242,MedExam_Table[[#Headers],[#Data],[Customer ID]],MedExam_Table[[#Headers],[#Data],[Diabetes Status]],"Not Found",0)</f>
        <v>Diabetes</v>
      </c>
      <c r="L242" cm="1">
        <f t="array" ref="L242">_xlfn.XLOOKUP($A242,Hospitalisation_table[[#All],[Customer ID]],Hospitalisation_table[[#All],[Customer Age]],"Not Found",0)</f>
        <v>51</v>
      </c>
      <c r="M242" t="str" cm="1">
        <f t="array" ref="M242">_xlfn.XLOOKUP($A242,Hospitalisation_table[[#All],[Customer ID]],Hospitalisation_table[[#All],[Date of Birth]],"Not Found",0)</f>
        <v>2-Jul-1971</v>
      </c>
      <c r="N242" s="22" cm="1">
        <f t="array" ref="N242">_xlfn.XLOOKUP($A242,Hospitalisation_table[[#All],[Customer ID]],Hospitalisation_table[[#All],[charges]],"Not Found",0)</f>
        <v>9283.56</v>
      </c>
      <c r="O242" t="str" cm="1">
        <f t="array" ref="O242">_xlfn.XLOOKUP($A242,Hospitalisation_table[[#All],[Customer ID]],Hospitalisation_table[[#All],[Hospital tier_Updated]],"Not Found",0)</f>
        <v>tier - 2</v>
      </c>
      <c r="P242" t="str" cm="1">
        <f t="array" ref="P242">_xlfn.XLOOKUP($A242,Hospitalisation_table[[#All],[Customer ID]],Hospitalisation_table[[#All],[City tier_updated]],"Not Found",0)</f>
        <v>tier - 3</v>
      </c>
      <c r="Q242" t="str" cm="1">
        <f t="array" ref="Q242">_xlfn.XLOOKUP($A242,Hospitalisation_table[[#All],[Customer ID]],Hospitalisation_table[[#All],[State ID Updated]],"Not Found",0)</f>
        <v>R1013</v>
      </c>
    </row>
    <row r="243" spans="1:17" x14ac:dyDescent="0.3">
      <c r="A243" s="14" t="s">
        <v>1156</v>
      </c>
      <c r="B243" t="str" cm="1">
        <f t="array" ref="B243">_xlfn.XLOOKUP($A243,CustomersName[[#All],[Customer ID]],CustomersName[[#All],[First Name]],"Not Found",0)</f>
        <v>hAlex F</v>
      </c>
      <c r="C243" cm="1">
        <f t="array" ref="C243">_xlfn.XLOOKUP($A243,MedExam_Table[[#Headers],[#Data],[Customer ID]],MedExam_Table[[#Headers],[#Data],[BMI]],"Not Found",0)</f>
        <v>25.84</v>
      </c>
      <c r="D243" cm="1">
        <f t="array" ref="D243">_xlfn.XLOOKUP($A243,MedExam_Table[[#Headers],[#Data],[Customer ID]],MedExam_Table[[#Headers],[#Data],[HBA1C]],"Not Found",0)</f>
        <v>8.51</v>
      </c>
      <c r="E243" t="str" cm="1">
        <f t="array" ref="E243">_xlfn.XLOOKUP($A243,MedExam_Table[[#Headers],[#Data],[Customer ID]],MedExam_Table[[#Headers],[#Data],[Heart Issues Updated]],"Not Found",0)</f>
        <v>No</v>
      </c>
      <c r="F243" t="str" cm="1">
        <f t="array" ref="F243">_xlfn.XLOOKUP($A243,MedExam_Table[[#Headers],[#Data],[Customer ID]],MedExam_Table[[#Headers],[#Data],[Any Transplants Update]],"Not Found",0)</f>
        <v>No</v>
      </c>
      <c r="G243" t="str" cm="1">
        <f t="array" ref="G243">_xlfn.XLOOKUP($A243,MedExam_Table[[#Headers],[#Data],[Customer ID]],MedExam_Table[[#Headers],[#Data],[Cancer history]],"Not Found",0)</f>
        <v>No</v>
      </c>
      <c r="H243" cm="1">
        <f t="array" ref="H243">_xlfn.XLOOKUP($A243,MedExam_Table[[#Headers],[#Data],[Customer ID]],MedExam_Table[[#Headers],[#Data],[NumberOfMajorSurgeries_updated]],"Not Found",0)</f>
        <v>2</v>
      </c>
      <c r="I243" t="str" cm="1">
        <f t="array" ref="I243">_xlfn.XLOOKUP($A243,MedExam_Table[[#Headers],[#Data],[Customer ID]],MedExam_Table[[#Headers],[#Data],[Smoker Updated]],"Not Found",0)</f>
        <v>No</v>
      </c>
      <c r="J243" t="str" cm="1">
        <f t="array" ref="J243">_xlfn.XLOOKUP($A243,MedExam_Table[[#Headers],[#Data],[Customer ID]],MedExam_Table[[#Headers],[#Data],[Weight Status]],"Not Found",0)</f>
        <v>OverWeight</v>
      </c>
      <c r="K243" t="str" cm="1">
        <f t="array" ref="K243">_xlfn.XLOOKUP($A243,MedExam_Table[[#Headers],[#Data],[Customer ID]],MedExam_Table[[#Headers],[#Data],[Diabetes Status]],"Not Found",0)</f>
        <v>Diabetes</v>
      </c>
      <c r="L243" cm="1">
        <f t="array" ref="L243">_xlfn.XLOOKUP($A243,Hospitalisation_table[[#All],[Customer ID]],Hospitalisation_table[[#All],[Customer Age]],"Not Found",0)</f>
        <v>49</v>
      </c>
      <c r="M243" t="str" cm="1">
        <f t="array" ref="M243">_xlfn.XLOOKUP($A243,Hospitalisation_table[[#All],[Customer ID]],Hospitalisation_table[[#All],[Date of Birth]],"Not Found",0)</f>
        <v>27-Oct-1973</v>
      </c>
      <c r="N243" s="22" cm="1">
        <f t="array" ref="N243">_xlfn.XLOOKUP($A243,Hospitalisation_table[[#All],[Customer ID]],Hospitalisation_table[[#All],[charges]],"Not Found",0)</f>
        <v>9282.48</v>
      </c>
      <c r="O243" t="str" cm="1">
        <f t="array" ref="O243">_xlfn.XLOOKUP($A243,Hospitalisation_table[[#All],[Customer ID]],Hospitalisation_table[[#All],[Hospital tier_Updated]],"Not Found",0)</f>
        <v>tier - 3</v>
      </c>
      <c r="P243" t="str" cm="1">
        <f t="array" ref="P243">_xlfn.XLOOKUP($A243,Hospitalisation_table[[#All],[Customer ID]],Hospitalisation_table[[#All],[City tier_updated]],"Not Found",0)</f>
        <v>tier - 2</v>
      </c>
      <c r="Q243" t="str" cm="1">
        <f t="array" ref="Q243">_xlfn.XLOOKUP($A243,Hospitalisation_table[[#All],[Customer ID]],Hospitalisation_table[[#All],[State ID Updated]],"Not Found",0)</f>
        <v>R1016</v>
      </c>
    </row>
    <row r="244" spans="1:17" x14ac:dyDescent="0.3">
      <c r="A244" s="13" t="s">
        <v>1155</v>
      </c>
      <c r="B244" t="str" cm="1">
        <f t="array" ref="B244">_xlfn.XLOOKUP($A244,CustomersName[[#All],[Customer ID]],CustomersName[[#All],[First Name]],"Not Found",0)</f>
        <v>Alice</v>
      </c>
      <c r="C244" cm="1">
        <f t="array" ref="C244">_xlfn.XLOOKUP($A244,MedExam_Table[[#Headers],[#Data],[Customer ID]],MedExam_Table[[#Headers],[#Data],[BMI]],"Not Found",0)</f>
        <v>20.6</v>
      </c>
      <c r="D244" cm="1">
        <f t="array" ref="D244">_xlfn.XLOOKUP($A244,MedExam_Table[[#Headers],[#Data],[Customer ID]],MedExam_Table[[#Headers],[#Data],[HBA1C]],"Not Found",0)</f>
        <v>7.62</v>
      </c>
      <c r="E244" t="str" cm="1">
        <f t="array" ref="E244">_xlfn.XLOOKUP($A244,MedExam_Table[[#Headers],[#Data],[Customer ID]],MedExam_Table[[#Headers],[#Data],[Heart Issues Updated]],"Not Found",0)</f>
        <v>No</v>
      </c>
      <c r="F244" t="str" cm="1">
        <f t="array" ref="F244">_xlfn.XLOOKUP($A244,MedExam_Table[[#Headers],[#Data],[Customer ID]],MedExam_Table[[#Headers],[#Data],[Any Transplants Update]],"Not Found",0)</f>
        <v>No</v>
      </c>
      <c r="G244" t="str" cm="1">
        <f t="array" ref="G244">_xlfn.XLOOKUP($A244,MedExam_Table[[#Headers],[#Data],[Customer ID]],MedExam_Table[[#Headers],[#Data],[Cancer history]],"Not Found",0)</f>
        <v>No</v>
      </c>
      <c r="H244" cm="1">
        <f t="array" ref="H244">_xlfn.XLOOKUP($A244,MedExam_Table[[#Headers],[#Data],[Customer ID]],MedExam_Table[[#Headers],[#Data],[NumberOfMajorSurgeries_updated]],"Not Found",0)</f>
        <v>0</v>
      </c>
      <c r="I244" t="str" cm="1">
        <f t="array" ref="I244">_xlfn.XLOOKUP($A244,MedExam_Table[[#Headers],[#Data],[Customer ID]],MedExam_Table[[#Headers],[#Data],[Smoker Updated]],"Not Found",0)</f>
        <v>No</v>
      </c>
      <c r="J244" t="str" cm="1">
        <f t="array" ref="J244">_xlfn.XLOOKUP($A244,MedExam_Table[[#Headers],[#Data],[Customer ID]],MedExam_Table[[#Headers],[#Data],[Weight Status]],"Not Found",0)</f>
        <v>NormalWeight</v>
      </c>
      <c r="K244" t="str" cm="1">
        <f t="array" ref="K244">_xlfn.XLOOKUP($A244,MedExam_Table[[#Headers],[#Data],[Customer ID]],MedExam_Table[[#Headers],[#Data],[Diabetes Status]],"Not Found",0)</f>
        <v>Diabetes</v>
      </c>
      <c r="L244" cm="1">
        <f t="array" ref="L244">_xlfn.XLOOKUP($A244,Hospitalisation_table[[#All],[Customer ID]],Hospitalisation_table[[#All],[Customer Age]],"Not Found",0)</f>
        <v>51</v>
      </c>
      <c r="M244" t="str" cm="1">
        <f t="array" ref="M244">_xlfn.XLOOKUP($A244,Hospitalisation_table[[#All],[Customer ID]],Hospitalisation_table[[#All],[Date of Birth]],"Not Found",0)</f>
        <v>6-Aug-1971</v>
      </c>
      <c r="N244" s="22" cm="1">
        <f t="array" ref="N244">_xlfn.XLOOKUP($A244,Hospitalisation_table[[#All],[Customer ID]],Hospitalisation_table[[#All],[charges]],"Not Found",0)</f>
        <v>9264.7999999999993</v>
      </c>
      <c r="O244" t="str" cm="1">
        <f t="array" ref="O244">_xlfn.XLOOKUP($A244,Hospitalisation_table[[#All],[Customer ID]],Hospitalisation_table[[#All],[Hospital tier_Updated]],"Not Found",0)</f>
        <v>tier - 2</v>
      </c>
      <c r="P244" t="str" cm="1">
        <f t="array" ref="P244">_xlfn.XLOOKUP($A244,Hospitalisation_table[[#All],[Customer ID]],Hospitalisation_table[[#All],[City tier_updated]],"Not Found",0)</f>
        <v>tier - 1</v>
      </c>
      <c r="Q244" t="str" cm="1">
        <f t="array" ref="Q244">_xlfn.XLOOKUP($A244,Hospitalisation_table[[#All],[Customer ID]],Hospitalisation_table[[#All],[State ID Updated]],"Not Found",0)</f>
        <v>R1011</v>
      </c>
    </row>
    <row r="245" spans="1:17" x14ac:dyDescent="0.3">
      <c r="A245" s="14" t="s">
        <v>1154</v>
      </c>
      <c r="B245" t="str" cm="1">
        <f t="array" ref="B245">_xlfn.XLOOKUP($A245,CustomersName[[#All],[Customer ID]],CustomersName[[#All],[First Name]],"Not Found",0)</f>
        <v>Allhson M.</v>
      </c>
      <c r="C245" cm="1">
        <f t="array" ref="C245">_xlfn.XLOOKUP($A245,MedExam_Table[[#Headers],[#Data],[Customer ID]],MedExam_Table[[#Headers],[#Data],[BMI]],"Not Found",0)</f>
        <v>28.88</v>
      </c>
      <c r="D245" cm="1">
        <f t="array" ref="D245">_xlfn.XLOOKUP($A245,MedExam_Table[[#Headers],[#Data],[Customer ID]],MedExam_Table[[#Headers],[#Data],[HBA1C]],"Not Found",0)</f>
        <v>10.18</v>
      </c>
      <c r="E245" t="str" cm="1">
        <f t="array" ref="E245">_xlfn.XLOOKUP($A245,MedExam_Table[[#Headers],[#Data],[Customer ID]],MedExam_Table[[#Headers],[#Data],[Heart Issues Updated]],"Not Found",0)</f>
        <v>No</v>
      </c>
      <c r="F245" t="str" cm="1">
        <f t="array" ref="F245">_xlfn.XLOOKUP($A245,MedExam_Table[[#Headers],[#Data],[Customer ID]],MedExam_Table[[#Headers],[#Data],[Any Transplants Update]],"Not Found",0)</f>
        <v>No</v>
      </c>
      <c r="G245" t="str" cm="1">
        <f t="array" ref="G245">_xlfn.XLOOKUP($A245,MedExam_Table[[#Headers],[#Data],[Customer ID]],MedExam_Table[[#Headers],[#Data],[Cancer history]],"Not Found",0)</f>
        <v>No</v>
      </c>
      <c r="H245" cm="1">
        <f t="array" ref="H245">_xlfn.XLOOKUP($A245,MedExam_Table[[#Headers],[#Data],[Customer ID]],MedExam_Table[[#Headers],[#Data],[NumberOfMajorSurgeries_updated]],"Not Found",0)</f>
        <v>0</v>
      </c>
      <c r="I245" t="str" cm="1">
        <f t="array" ref="I245">_xlfn.XLOOKUP($A245,MedExam_Table[[#Headers],[#Data],[Customer ID]],MedExam_Table[[#Headers],[#Data],[Smoker Updated]],"Not Found",0)</f>
        <v>No</v>
      </c>
      <c r="J245" t="str" cm="1">
        <f t="array" ref="J245">_xlfn.XLOOKUP($A245,MedExam_Table[[#Headers],[#Data],[Customer ID]],MedExam_Table[[#Headers],[#Data],[Weight Status]],"Not Found",0)</f>
        <v>OverWeight</v>
      </c>
      <c r="K245" t="str" cm="1">
        <f t="array" ref="K245">_xlfn.XLOOKUP($A245,MedExam_Table[[#Headers],[#Data],[Customer ID]],MedExam_Table[[#Headers],[#Data],[Diabetes Status]],"Not Found",0)</f>
        <v>Diabetes</v>
      </c>
      <c r="L245" cm="1">
        <f t="array" ref="L245">_xlfn.XLOOKUP($A245,Hospitalisation_table[[#All],[Customer ID]],Hospitalisation_table[[#All],[Customer Age]],"Not Found",0)</f>
        <v>48</v>
      </c>
      <c r="M245" t="str" cm="1">
        <f t="array" ref="M245">_xlfn.XLOOKUP($A245,Hospitalisation_table[[#All],[Customer ID]],Hospitalisation_table[[#All],[Date of Birth]],"Not Found",0)</f>
        <v>21-Aug-1974</v>
      </c>
      <c r="N245" s="22" cm="1">
        <f t="array" ref="N245">_xlfn.XLOOKUP($A245,Hospitalisation_table[[#All],[Customer ID]],Hospitalisation_table[[#All],[charges]],"Not Found",0)</f>
        <v>9249.5</v>
      </c>
      <c r="O245" t="str" cm="1">
        <f t="array" ref="O245">_xlfn.XLOOKUP($A245,Hospitalisation_table[[#All],[Customer ID]],Hospitalisation_table[[#All],[Hospital tier_Updated]],"Not Found",0)</f>
        <v>tier - 2</v>
      </c>
      <c r="P245" t="str" cm="1">
        <f t="array" ref="P245">_xlfn.XLOOKUP($A245,Hospitalisation_table[[#All],[Customer ID]],Hospitalisation_table[[#All],[City tier_updated]],"Not Found",0)</f>
        <v>tier - 1</v>
      </c>
      <c r="Q245" t="str" cm="1">
        <f t="array" ref="Q245">_xlfn.XLOOKUP($A245,Hospitalisation_table[[#All],[Customer ID]],Hospitalisation_table[[#All],[State ID Updated]],"Not Found",0)</f>
        <v>R1012</v>
      </c>
    </row>
    <row r="246" spans="1:17" x14ac:dyDescent="0.3">
      <c r="A246" s="13" t="s">
        <v>1153</v>
      </c>
      <c r="B246" t="str" cm="1">
        <f t="array" ref="B246">_xlfn.XLOOKUP($A246,CustomersName[[#All],[Customer ID]],CustomersName[[#All],[First Name]],"Not Found",0)</f>
        <v>Johannes Fiskerstand</v>
      </c>
      <c r="C246" cm="1">
        <f t="array" ref="C246">_xlfn.XLOOKUP($A246,MedExam_Table[[#Headers],[#Data],[Customer ID]],MedExam_Table[[#Headers],[#Data],[BMI]],"Not Found",0)</f>
        <v>28.24</v>
      </c>
      <c r="D246" cm="1">
        <f t="array" ref="D246">_xlfn.XLOOKUP($A246,MedExam_Table[[#Headers],[#Data],[Customer ID]],MedExam_Table[[#Headers],[#Data],[HBA1C]],"Not Found",0)</f>
        <v>5.36</v>
      </c>
      <c r="E246" t="str" cm="1">
        <f t="array" ref="E246">_xlfn.XLOOKUP($A246,MedExam_Table[[#Headers],[#Data],[Customer ID]],MedExam_Table[[#Headers],[#Data],[Heart Issues Updated]],"Not Found",0)</f>
        <v>No</v>
      </c>
      <c r="F246" t="str" cm="1">
        <f t="array" ref="F246">_xlfn.XLOOKUP($A246,MedExam_Table[[#Headers],[#Data],[Customer ID]],MedExam_Table[[#Headers],[#Data],[Any Transplants Update]],"Not Found",0)</f>
        <v>No</v>
      </c>
      <c r="G246" t="str" cm="1">
        <f t="array" ref="G246">_xlfn.XLOOKUP($A246,MedExam_Table[[#Headers],[#Data],[Customer ID]],MedExam_Table[[#Headers],[#Data],[Cancer history]],"Not Found",0)</f>
        <v>No</v>
      </c>
      <c r="H246" cm="1">
        <f t="array" ref="H246">_xlfn.XLOOKUP($A246,MedExam_Table[[#Headers],[#Data],[Customer ID]],MedExam_Table[[#Headers],[#Data],[NumberOfMajorSurgeries_updated]],"Not Found",0)</f>
        <v>0</v>
      </c>
      <c r="I246" t="str" cm="1">
        <f t="array" ref="I246">_xlfn.XLOOKUP($A246,MedExam_Table[[#Headers],[#Data],[Customer ID]],MedExam_Table[[#Headers],[#Data],[Smoker Updated]],"Not Found",0)</f>
        <v>No</v>
      </c>
      <c r="J246" t="str" cm="1">
        <f t="array" ref="J246">_xlfn.XLOOKUP($A246,MedExam_Table[[#Headers],[#Data],[Customer ID]],MedExam_Table[[#Headers],[#Data],[Weight Status]],"Not Found",0)</f>
        <v>OverWeight</v>
      </c>
      <c r="K246" t="str" cm="1">
        <f t="array" ref="K246">_xlfn.XLOOKUP($A246,MedExam_Table[[#Headers],[#Data],[Customer ID]],MedExam_Table[[#Headers],[#Data],[Diabetes Status]],"Not Found",0)</f>
        <v>Normal</v>
      </c>
      <c r="L246" cm="1">
        <f t="array" ref="L246">_xlfn.XLOOKUP($A246,Hospitalisation_table[[#All],[Customer ID]],Hospitalisation_table[[#All],[Customer Age]],"Not Found",0)</f>
        <v>42</v>
      </c>
      <c r="M246" t="str" cm="1">
        <f t="array" ref="M246">_xlfn.XLOOKUP($A246,Hospitalisation_table[[#All],[Customer ID]],Hospitalisation_table[[#All],[Date of Birth]],"Not Found",0)</f>
        <v>5-Oct-1980</v>
      </c>
      <c r="N246" s="22" cm="1">
        <f t="array" ref="N246">_xlfn.XLOOKUP($A246,Hospitalisation_table[[#All],[Customer ID]],Hospitalisation_table[[#All],[charges]],"Not Found",0)</f>
        <v>9247.94</v>
      </c>
      <c r="O246" t="str" cm="1">
        <f t="array" ref="O246">_xlfn.XLOOKUP($A246,Hospitalisation_table[[#All],[Customer ID]],Hospitalisation_table[[#All],[Hospital tier_Updated]],"Not Found",0)</f>
        <v>tier - 2</v>
      </c>
      <c r="P246" t="str" cm="1">
        <f t="array" ref="P246">_xlfn.XLOOKUP($A246,Hospitalisation_table[[#All],[Customer ID]],Hospitalisation_table[[#All],[City tier_updated]],"Not Found",0)</f>
        <v>tier - 1</v>
      </c>
      <c r="Q246" t="str" cm="1">
        <f t="array" ref="Q246">_xlfn.XLOOKUP($A246,Hospitalisation_table[[#All],[Customer ID]],Hospitalisation_table[[#All],[State ID Updated]],"Not Found",0)</f>
        <v>R1021</v>
      </c>
    </row>
    <row r="247" spans="1:17" x14ac:dyDescent="0.3">
      <c r="A247" s="14" t="s">
        <v>1152</v>
      </c>
      <c r="B247" t="str" cm="1">
        <f t="array" ref="B247">_xlfn.XLOOKUP($A247,CustomersName[[#All],[Customer ID]],CustomersName[[#All],[First Name]],"Not Found",0)</f>
        <v>Stephen</v>
      </c>
      <c r="C247" cm="1">
        <f t="array" ref="C247">_xlfn.XLOOKUP($A247,MedExam_Table[[#Headers],[#Data],[Customer ID]],MedExam_Table[[#Headers],[#Data],[BMI]],"Not Found",0)</f>
        <v>25.46</v>
      </c>
      <c r="D247" cm="1">
        <f t="array" ref="D247">_xlfn.XLOOKUP($A247,MedExam_Table[[#Headers],[#Data],[Customer ID]],MedExam_Table[[#Headers],[#Data],[HBA1C]],"Not Found",0)</f>
        <v>11.78</v>
      </c>
      <c r="E247" t="str" cm="1">
        <f t="array" ref="E247">_xlfn.XLOOKUP($A247,MedExam_Table[[#Headers],[#Data],[Customer ID]],MedExam_Table[[#Headers],[#Data],[Heart Issues Updated]],"Not Found",0)</f>
        <v>Yes</v>
      </c>
      <c r="F247" t="str" cm="1">
        <f t="array" ref="F247">_xlfn.XLOOKUP($A247,MedExam_Table[[#Headers],[#Data],[Customer ID]],MedExam_Table[[#Headers],[#Data],[Any Transplants Update]],"Not Found",0)</f>
        <v>No</v>
      </c>
      <c r="G247" t="str" cm="1">
        <f t="array" ref="G247">_xlfn.XLOOKUP($A247,MedExam_Table[[#Headers],[#Data],[Customer ID]],MedExam_Table[[#Headers],[#Data],[Cancer history]],"Not Found",0)</f>
        <v>No</v>
      </c>
      <c r="H247" cm="1">
        <f t="array" ref="H247">_xlfn.XLOOKUP($A247,MedExam_Table[[#Headers],[#Data],[Customer ID]],MedExam_Table[[#Headers],[#Data],[NumberOfMajorSurgeries_updated]],"Not Found",0)</f>
        <v>1</v>
      </c>
      <c r="I247" t="str" cm="1">
        <f t="array" ref="I247">_xlfn.XLOOKUP($A247,MedExam_Table[[#Headers],[#Data],[Customer ID]],MedExam_Table[[#Headers],[#Data],[Smoker Updated]],"Not Found",0)</f>
        <v>No</v>
      </c>
      <c r="J247" t="str" cm="1">
        <f t="array" ref="J247">_xlfn.XLOOKUP($A247,MedExam_Table[[#Headers],[#Data],[Customer ID]],MedExam_Table[[#Headers],[#Data],[Weight Status]],"Not Found",0)</f>
        <v>OverWeight</v>
      </c>
      <c r="K247" t="str" cm="1">
        <f t="array" ref="K247">_xlfn.XLOOKUP($A247,MedExam_Table[[#Headers],[#Data],[Customer ID]],MedExam_Table[[#Headers],[#Data],[Diabetes Status]],"Not Found",0)</f>
        <v>Diabetes</v>
      </c>
      <c r="L247" cm="1">
        <f t="array" ref="L247">_xlfn.XLOOKUP($A247,Hospitalisation_table[[#All],[Customer ID]],Hospitalisation_table[[#All],[Customer Age]],"Not Found",0)</f>
        <v>47</v>
      </c>
      <c r="M247" t="str" cm="1">
        <f t="array" ref="M247">_xlfn.XLOOKUP($A247,Hospitalisation_table[[#All],[Customer ID]],Hospitalisation_table[[#All],[Date of Birth]],"Not Found",0)</f>
        <v>6-Dec-1975</v>
      </c>
      <c r="N247" s="22" cm="1">
        <f t="array" ref="N247">_xlfn.XLOOKUP($A247,Hospitalisation_table[[#All],[Customer ID]],Hospitalisation_table[[#All],[charges]],"Not Found",0)</f>
        <v>9225.26</v>
      </c>
      <c r="O247" t="str" cm="1">
        <f t="array" ref="O247">_xlfn.XLOOKUP($A247,Hospitalisation_table[[#All],[Customer ID]],Hospitalisation_table[[#All],[Hospital tier_Updated]],"Not Found",0)</f>
        <v>tier - 3</v>
      </c>
      <c r="P247" t="str" cm="1">
        <f t="array" ref="P247">_xlfn.XLOOKUP($A247,Hospitalisation_table[[#All],[Customer ID]],Hospitalisation_table[[#All],[City tier_updated]],"Not Found",0)</f>
        <v>tier - 3</v>
      </c>
      <c r="Q247" t="str" cm="1">
        <f t="array" ref="Q247">_xlfn.XLOOKUP($A247,Hospitalisation_table[[#All],[Customer ID]],Hospitalisation_table[[#All],[State ID Updated]],"Not Found",0)</f>
        <v>R1015</v>
      </c>
    </row>
    <row r="248" spans="1:17" x14ac:dyDescent="0.3">
      <c r="A248" s="13" t="s">
        <v>2251</v>
      </c>
      <c r="B248" t="str" cm="1">
        <f t="array" ref="B248">_xlfn.XLOOKUP($A248,CustomersName[[#All],[Customer ID]],CustomersName[[#All],[First Name]],"Not Found",0)</f>
        <v>Craih A.</v>
      </c>
      <c r="C248" cm="1">
        <f t="array" ref="C248">_xlfn.XLOOKUP($A248,MedExam_Table[[#Headers],[#Data],[Customer ID]],MedExam_Table[[#Headers],[#Data],[BMI]],"Not Found",0)</f>
        <v>31.35</v>
      </c>
      <c r="D248" cm="1">
        <f t="array" ref="D248">_xlfn.XLOOKUP($A248,MedExam_Table[[#Headers],[#Data],[Customer ID]],MedExam_Table[[#Headers],[#Data],[HBA1C]],"Not Found",0)</f>
        <v>9.5399999999999991</v>
      </c>
      <c r="E248" t="str" cm="1">
        <f t="array" ref="E248">_xlfn.XLOOKUP($A248,MedExam_Table[[#Headers],[#Data],[Customer ID]],MedExam_Table[[#Headers],[#Data],[Heart Issues Updated]],"Not Found",0)</f>
        <v>No</v>
      </c>
      <c r="F248" t="str" cm="1">
        <f t="array" ref="F248">_xlfn.XLOOKUP($A248,MedExam_Table[[#Headers],[#Data],[Customer ID]],MedExam_Table[[#Headers],[#Data],[Any Transplants Update]],"Not Found",0)</f>
        <v>No</v>
      </c>
      <c r="G248" t="str" cm="1">
        <f t="array" ref="G248">_xlfn.XLOOKUP($A248,MedExam_Table[[#Headers],[#Data],[Customer ID]],MedExam_Table[[#Headers],[#Data],[Cancer history]],"Not Found",0)</f>
        <v>No</v>
      </c>
      <c r="H248" cm="1">
        <f t="array" ref="H248">_xlfn.XLOOKUP($A248,MedExam_Table[[#Headers],[#Data],[Customer ID]],MedExam_Table[[#Headers],[#Data],[NumberOfMajorSurgeries_updated]],"Not Found",0)</f>
        <v>0</v>
      </c>
      <c r="I248" t="str" cm="1">
        <f t="array" ref="I248">_xlfn.XLOOKUP($A248,MedExam_Table[[#Headers],[#Data],[Customer ID]],MedExam_Table[[#Headers],[#Data],[Smoker Updated]],"Not Found",0)</f>
        <v>Yes</v>
      </c>
      <c r="J248" t="str" cm="1">
        <f t="array" ref="J248">_xlfn.XLOOKUP($A248,MedExam_Table[[#Headers],[#Data],[Customer ID]],MedExam_Table[[#Headers],[#Data],[Weight Status]],"Not Found",0)</f>
        <v>Obesity</v>
      </c>
      <c r="K248" t="str" cm="1">
        <f t="array" ref="K248">_xlfn.XLOOKUP($A248,MedExam_Table[[#Headers],[#Data],[Customer ID]],MedExam_Table[[#Headers],[#Data],[Diabetes Status]],"Not Found",0)</f>
        <v>Diabetes</v>
      </c>
      <c r="L248" cm="1">
        <f t="array" ref="L248">_xlfn.XLOOKUP($A248,Hospitalisation_table[[#All],[Customer ID]],Hospitalisation_table[[#All],[Customer Age]],"Not Found",0)</f>
        <v>44</v>
      </c>
      <c r="M248" t="str" cm="1">
        <f t="array" ref="M248">_xlfn.XLOOKUP($A248,Hospitalisation_table[[#All],[Customer ID]],Hospitalisation_table[[#All],[Date of Birth]],"Not Found",0)</f>
        <v>12-Jul-1978</v>
      </c>
      <c r="N248" s="22" cm="1">
        <f t="array" ref="N248">_xlfn.XLOOKUP($A248,Hospitalisation_table[[#All],[Customer ID]],Hospitalisation_table[[#All],[charges]],"Not Found",0)</f>
        <v>39556.49</v>
      </c>
      <c r="O248" t="str" cm="1">
        <f t="array" ref="O248">_xlfn.XLOOKUP($A248,Hospitalisation_table[[#All],[Customer ID]],Hospitalisation_table[[#All],[Hospital tier_Updated]],"Not Found",0)</f>
        <v>tier - 1</v>
      </c>
      <c r="P248" t="str" cm="1">
        <f t="array" ref="P248">_xlfn.XLOOKUP($A248,Hospitalisation_table[[#All],[Customer ID]],Hospitalisation_table[[#All],[City tier_updated]],"Not Found",0)</f>
        <v>tier - 2</v>
      </c>
      <c r="Q248" t="str" cm="1">
        <f t="array" ref="Q248">_xlfn.XLOOKUP($A248,Hospitalisation_table[[#All],[Customer ID]],Hospitalisation_table[[#All],[State ID Updated]],"Not Found",0)</f>
        <v>R1015</v>
      </c>
    </row>
    <row r="249" spans="1:17" x14ac:dyDescent="0.3">
      <c r="A249" s="14" t="s">
        <v>1151</v>
      </c>
      <c r="B249" t="str" cm="1">
        <f t="array" ref="B249">_xlfn.XLOOKUP($A249,CustomersName[[#All],[Customer ID]],CustomersName[[#All],[First Name]],"Not Found",0)</f>
        <v>Jon h</v>
      </c>
      <c r="C249" cm="1">
        <f t="array" ref="C249">_xlfn.XLOOKUP($A249,MedExam_Table[[#Headers],[#Data],[Customer ID]],MedExam_Table[[#Headers],[#Data],[BMI]],"Not Found",0)</f>
        <v>29.64</v>
      </c>
      <c r="D249" cm="1">
        <f t="array" ref="D249">_xlfn.XLOOKUP($A249,MedExam_Table[[#Headers],[#Data],[Customer ID]],MedExam_Table[[#Headers],[#Data],[HBA1C]],"Not Found",0)</f>
        <v>10.82</v>
      </c>
      <c r="E249" t="str" cm="1">
        <f t="array" ref="E249">_xlfn.XLOOKUP($A249,MedExam_Table[[#Headers],[#Data],[Customer ID]],MedExam_Table[[#Headers],[#Data],[Heart Issues Updated]],"Not Found",0)</f>
        <v>Yes</v>
      </c>
      <c r="F249" t="str" cm="1">
        <f t="array" ref="F249">_xlfn.XLOOKUP($A249,MedExam_Table[[#Headers],[#Data],[Customer ID]],MedExam_Table[[#Headers],[#Data],[Any Transplants Update]],"Not Found",0)</f>
        <v>No</v>
      </c>
      <c r="G249" t="str" cm="1">
        <f t="array" ref="G249">_xlfn.XLOOKUP($A249,MedExam_Table[[#Headers],[#Data],[Customer ID]],MedExam_Table[[#Headers],[#Data],[Cancer history]],"Not Found",0)</f>
        <v>No</v>
      </c>
      <c r="H249" cm="1">
        <f t="array" ref="H249">_xlfn.XLOOKUP($A249,MedExam_Table[[#Headers],[#Data],[Customer ID]],MedExam_Table[[#Headers],[#Data],[NumberOfMajorSurgeries_updated]],"Not Found",0)</f>
        <v>0</v>
      </c>
      <c r="I249" t="str" cm="1">
        <f t="array" ref="I249">_xlfn.XLOOKUP($A249,MedExam_Table[[#Headers],[#Data],[Customer ID]],MedExam_Table[[#Headers],[#Data],[Smoker Updated]],"Not Found",0)</f>
        <v>No</v>
      </c>
      <c r="J249" t="str" cm="1">
        <f t="array" ref="J249">_xlfn.XLOOKUP($A249,MedExam_Table[[#Headers],[#Data],[Customer ID]],MedExam_Table[[#Headers],[#Data],[Weight Status]],"Not Found",0)</f>
        <v>OverWeight</v>
      </c>
      <c r="K249" t="str" cm="1">
        <f t="array" ref="K249">_xlfn.XLOOKUP($A249,MedExam_Table[[#Headers],[#Data],[Customer ID]],MedExam_Table[[#Headers],[#Data],[Diabetes Status]],"Not Found",0)</f>
        <v>Diabetes</v>
      </c>
      <c r="L249" cm="1">
        <f t="array" ref="L249">_xlfn.XLOOKUP($A249,Hospitalisation_table[[#All],[Customer ID]],Hospitalisation_table[[#All],[Customer Age]],"Not Found",0)</f>
        <v>41</v>
      </c>
      <c r="M249" t="str" cm="1">
        <f t="array" ref="M249">_xlfn.XLOOKUP($A249,Hospitalisation_table[[#All],[Customer ID]],Hospitalisation_table[[#All],[Date of Birth]],"Not Found",0)</f>
        <v>5-Dec-1981</v>
      </c>
      <c r="N249" s="22" cm="1">
        <f t="array" ref="N249">_xlfn.XLOOKUP($A249,Hospitalisation_table[[#All],[Customer ID]],Hospitalisation_table[[#All],[charges]],"Not Found",0)</f>
        <v>9222.4</v>
      </c>
      <c r="O249" t="str" cm="1">
        <f t="array" ref="O249">_xlfn.XLOOKUP($A249,Hospitalisation_table[[#All],[Customer ID]],Hospitalisation_table[[#All],[Hospital tier_Updated]],"Not Found",0)</f>
        <v>tier - 2</v>
      </c>
      <c r="P249" t="str" cm="1">
        <f t="array" ref="P249">_xlfn.XLOOKUP($A249,Hospitalisation_table[[#All],[Customer ID]],Hospitalisation_table[[#All],[City tier_updated]],"Not Found",0)</f>
        <v>tier - 3</v>
      </c>
      <c r="Q249" t="str" cm="1">
        <f t="array" ref="Q249">_xlfn.XLOOKUP($A249,Hospitalisation_table[[#All],[Customer ID]],Hospitalisation_table[[#All],[State ID Updated]],"Not Found",0)</f>
        <v>R1019</v>
      </c>
    </row>
    <row r="250" spans="1:17" x14ac:dyDescent="0.3">
      <c r="A250" s="13" t="s">
        <v>1150</v>
      </c>
      <c r="B250" t="str" cm="1">
        <f t="array" ref="B250">_xlfn.XLOOKUP($A250,CustomersName[[#All],[Customer ID]],CustomersName[[#All],[First Name]],"Not Found",0)</f>
        <v>Fasil</v>
      </c>
      <c r="C250" cm="1">
        <f t="array" ref="C250">_xlfn.XLOOKUP($A250,MedExam_Table[[#Headers],[#Data],[Customer ID]],MedExam_Table[[#Headers],[#Data],[BMI]],"Not Found",0)</f>
        <v>31.27</v>
      </c>
      <c r="D250" cm="1">
        <f t="array" ref="D250">_xlfn.XLOOKUP($A250,MedExam_Table[[#Headers],[#Data],[Customer ID]],MedExam_Table[[#Headers],[#Data],[HBA1C]],"Not Found",0)</f>
        <v>7.73</v>
      </c>
      <c r="E250" t="str" cm="1">
        <f t="array" ref="E250">_xlfn.XLOOKUP($A250,MedExam_Table[[#Headers],[#Data],[Customer ID]],MedExam_Table[[#Headers],[#Data],[Heart Issues Updated]],"Not Found",0)</f>
        <v>Yes</v>
      </c>
      <c r="F250" t="str" cm="1">
        <f t="array" ref="F250">_xlfn.XLOOKUP($A250,MedExam_Table[[#Headers],[#Data],[Customer ID]],MedExam_Table[[#Headers],[#Data],[Any Transplants Update]],"Not Found",0)</f>
        <v>No</v>
      </c>
      <c r="G250" t="str" cm="1">
        <f t="array" ref="G250">_xlfn.XLOOKUP($A250,MedExam_Table[[#Headers],[#Data],[Customer ID]],MedExam_Table[[#Headers],[#Data],[Cancer history]],"Not Found",0)</f>
        <v>No</v>
      </c>
      <c r="H250" cm="1">
        <f t="array" ref="H250">_xlfn.XLOOKUP($A250,MedExam_Table[[#Headers],[#Data],[Customer ID]],MedExam_Table[[#Headers],[#Data],[NumberOfMajorSurgeries_updated]],"Not Found",0)</f>
        <v>1</v>
      </c>
      <c r="I250" t="str" cm="1">
        <f t="array" ref="I250">_xlfn.XLOOKUP($A250,MedExam_Table[[#Headers],[#Data],[Customer ID]],MedExam_Table[[#Headers],[#Data],[Smoker Updated]],"Not Found",0)</f>
        <v>No</v>
      </c>
      <c r="J250" t="str" cm="1">
        <f t="array" ref="J250">_xlfn.XLOOKUP($A250,MedExam_Table[[#Headers],[#Data],[Customer ID]],MedExam_Table[[#Headers],[#Data],[Weight Status]],"Not Found",0)</f>
        <v>Obesity</v>
      </c>
      <c r="K250" t="str" cm="1">
        <f t="array" ref="K250">_xlfn.XLOOKUP($A250,MedExam_Table[[#Headers],[#Data],[Customer ID]],MedExam_Table[[#Headers],[#Data],[Diabetes Status]],"Not Found",0)</f>
        <v>Diabetes</v>
      </c>
      <c r="L250" cm="1">
        <f t="array" ref="L250">_xlfn.XLOOKUP($A250,Hospitalisation_table[[#All],[Customer ID]],Hospitalisation_table[[#All],[Customer Age]],"Not Found",0)</f>
        <v>36</v>
      </c>
      <c r="M250" t="str" cm="1">
        <f t="array" ref="M250">_xlfn.XLOOKUP($A250,Hospitalisation_table[[#All],[Customer ID]],Hospitalisation_table[[#All],[Date of Birth]],"Not Found",0)</f>
        <v>25-Dec-1986</v>
      </c>
      <c r="N250" s="22" cm="1">
        <f t="array" ref="N250">_xlfn.XLOOKUP($A250,Hospitalisation_table[[#All],[Customer ID]],Hospitalisation_table[[#All],[charges]],"Not Found",0)</f>
        <v>9210.06</v>
      </c>
      <c r="O250" t="str" cm="1">
        <f t="array" ref="O250">_xlfn.XLOOKUP($A250,Hospitalisation_table[[#All],[Customer ID]],Hospitalisation_table[[#All],[Hospital tier_Updated]],"Not Found",0)</f>
        <v>tier - 2</v>
      </c>
      <c r="P250" t="str" cm="1">
        <f t="array" ref="P250">_xlfn.XLOOKUP($A250,Hospitalisation_table[[#All],[Customer ID]],Hospitalisation_table[[#All],[City tier_updated]],"Not Found",0)</f>
        <v>tier - 3</v>
      </c>
      <c r="Q250" t="str" cm="1">
        <f t="array" ref="Q250">_xlfn.XLOOKUP($A250,Hospitalisation_table[[#All],[Customer ID]],Hospitalisation_table[[#All],[State ID Updated]],"Not Found",0)</f>
        <v>R1021</v>
      </c>
    </row>
    <row r="251" spans="1:17" x14ac:dyDescent="0.3">
      <c r="A251" s="14" t="s">
        <v>1149</v>
      </c>
      <c r="B251" t="str" cm="1">
        <f t="array" ref="B251">_xlfn.XLOOKUP($A251,CustomersName[[#All],[Customer ID]],CustomersName[[#All],[First Name]],"Not Found",0)</f>
        <v>Mehan C.</v>
      </c>
      <c r="C251" cm="1">
        <f t="array" ref="C251">_xlfn.XLOOKUP($A251,MedExam_Table[[#Headers],[#Data],[Customer ID]],MedExam_Table[[#Headers],[#Data],[BMI]],"Not Found",0)</f>
        <v>19.95</v>
      </c>
      <c r="D251" cm="1">
        <f t="array" ref="D251">_xlfn.XLOOKUP($A251,MedExam_Table[[#Headers],[#Data],[Customer ID]],MedExam_Table[[#Headers],[#Data],[HBA1C]],"Not Found",0)</f>
        <v>6.24</v>
      </c>
      <c r="E251" t="str" cm="1">
        <f t="array" ref="E251">_xlfn.XLOOKUP($A251,MedExam_Table[[#Headers],[#Data],[Customer ID]],MedExam_Table[[#Headers],[#Data],[Heart Issues Updated]],"Not Found",0)</f>
        <v>Yes</v>
      </c>
      <c r="F251" t="str" cm="1">
        <f t="array" ref="F251">_xlfn.XLOOKUP($A251,MedExam_Table[[#Headers],[#Data],[Customer ID]],MedExam_Table[[#Headers],[#Data],[Any Transplants Update]],"Not Found",0)</f>
        <v>No</v>
      </c>
      <c r="G251" t="str" cm="1">
        <f t="array" ref="G251">_xlfn.XLOOKUP($A251,MedExam_Table[[#Headers],[#Data],[Customer ID]],MedExam_Table[[#Headers],[#Data],[Cancer history]],"Not Found",0)</f>
        <v>No</v>
      </c>
      <c r="H251" cm="1">
        <f t="array" ref="H251">_xlfn.XLOOKUP($A251,MedExam_Table[[#Headers],[#Data],[Customer ID]],MedExam_Table[[#Headers],[#Data],[NumberOfMajorSurgeries_updated]],"Not Found",0)</f>
        <v>0</v>
      </c>
      <c r="I251" t="str" cm="1">
        <f t="array" ref="I251">_xlfn.XLOOKUP($A251,MedExam_Table[[#Headers],[#Data],[Customer ID]],MedExam_Table[[#Headers],[#Data],[Smoker Updated]],"Not Found",0)</f>
        <v>No</v>
      </c>
      <c r="J251" t="str" cm="1">
        <f t="array" ref="J251">_xlfn.XLOOKUP($A251,MedExam_Table[[#Headers],[#Data],[Customer ID]],MedExam_Table[[#Headers],[#Data],[Weight Status]],"Not Found",0)</f>
        <v>NormalWeight</v>
      </c>
      <c r="K251" t="str" cm="1">
        <f t="array" ref="K251">_xlfn.XLOOKUP($A251,MedExam_Table[[#Headers],[#Data],[Customer ID]],MedExam_Table[[#Headers],[#Data],[Diabetes Status]],"Not Found",0)</f>
        <v>Prediabetes</v>
      </c>
      <c r="L251" cm="1">
        <f t="array" ref="L251">_xlfn.XLOOKUP($A251,Hospitalisation_table[[#All],[Customer ID]],Hospitalisation_table[[#All],[Customer Age]],"Not Found",0)</f>
        <v>46</v>
      </c>
      <c r="M251" t="str" cm="1">
        <f t="array" ref="M251">_xlfn.XLOOKUP($A251,Hospitalisation_table[[#All],[Customer ID]],Hospitalisation_table[[#All],[Date of Birth]],"Not Found",0)</f>
        <v>10-Sep-1976</v>
      </c>
      <c r="N251" s="22" cm="1">
        <f t="array" ref="N251">_xlfn.XLOOKUP($A251,Hospitalisation_table[[#All],[Customer ID]],Hospitalisation_table[[#All],[charges]],"Not Found",0)</f>
        <v>9193.84</v>
      </c>
      <c r="O251" t="str" cm="1">
        <f t="array" ref="O251">_xlfn.XLOOKUP($A251,Hospitalisation_table[[#All],[Customer ID]],Hospitalisation_table[[#All],[Hospital tier_Updated]],"Not Found",0)</f>
        <v>tier - 2</v>
      </c>
      <c r="P251" t="str" cm="1">
        <f t="array" ref="P251">_xlfn.XLOOKUP($A251,Hospitalisation_table[[#All],[Customer ID]],Hospitalisation_table[[#All],[City tier_updated]],"Not Found",0)</f>
        <v>tier - 1</v>
      </c>
      <c r="Q251" t="str" cm="1">
        <f t="array" ref="Q251">_xlfn.XLOOKUP($A251,Hospitalisation_table[[#All],[Customer ID]],Hospitalisation_table[[#All],[State ID Updated]],"Not Found",0)</f>
        <v>R1012</v>
      </c>
    </row>
    <row r="252" spans="1:17" x14ac:dyDescent="0.3">
      <c r="A252" s="13" t="s">
        <v>1148</v>
      </c>
      <c r="B252" t="str" cm="1">
        <f t="array" ref="B252">_xlfn.XLOOKUP($A252,CustomersName[[#All],[Customer ID]],CustomersName[[#All],[First Name]],"Not Found",0)</f>
        <v>Lh.  Lisa J.</v>
      </c>
      <c r="C252" cm="1">
        <f t="array" ref="C252">_xlfn.XLOOKUP($A252,MedExam_Table[[#Headers],[#Data],[Customer ID]],MedExam_Table[[#Headers],[#Data],[BMI]],"Not Found",0)</f>
        <v>21.3</v>
      </c>
      <c r="D252" cm="1">
        <f t="array" ref="D252">_xlfn.XLOOKUP($A252,MedExam_Table[[#Headers],[#Data],[Customer ID]],MedExam_Table[[#Headers],[#Data],[HBA1C]],"Not Found",0)</f>
        <v>10.42</v>
      </c>
      <c r="E252" t="str" cm="1">
        <f t="array" ref="E252">_xlfn.XLOOKUP($A252,MedExam_Table[[#Headers],[#Data],[Customer ID]],MedExam_Table[[#Headers],[#Data],[Heart Issues Updated]],"Not Found",0)</f>
        <v>No</v>
      </c>
      <c r="F252" t="str" cm="1">
        <f t="array" ref="F252">_xlfn.XLOOKUP($A252,MedExam_Table[[#Headers],[#Data],[Customer ID]],MedExam_Table[[#Headers],[#Data],[Any Transplants Update]],"Not Found",0)</f>
        <v>No</v>
      </c>
      <c r="G252" t="str" cm="1">
        <f t="array" ref="G252">_xlfn.XLOOKUP($A252,MedExam_Table[[#Headers],[#Data],[Customer ID]],MedExam_Table[[#Headers],[#Data],[Cancer history]],"Not Found",0)</f>
        <v>No</v>
      </c>
      <c r="H252" cm="1">
        <f t="array" ref="H252">_xlfn.XLOOKUP($A252,MedExam_Table[[#Headers],[#Data],[Customer ID]],MedExam_Table[[#Headers],[#Data],[NumberOfMajorSurgeries_updated]],"Not Found",0)</f>
        <v>2</v>
      </c>
      <c r="I252" t="str" cm="1">
        <f t="array" ref="I252">_xlfn.XLOOKUP($A252,MedExam_Table[[#Headers],[#Data],[Customer ID]],MedExam_Table[[#Headers],[#Data],[Smoker Updated]],"Not Found",0)</f>
        <v>No</v>
      </c>
      <c r="J252" t="str" cm="1">
        <f t="array" ref="J252">_xlfn.XLOOKUP($A252,MedExam_Table[[#Headers],[#Data],[Customer ID]],MedExam_Table[[#Headers],[#Data],[Weight Status]],"Not Found",0)</f>
        <v>NormalWeight</v>
      </c>
      <c r="K252" t="str" cm="1">
        <f t="array" ref="K252">_xlfn.XLOOKUP($A252,MedExam_Table[[#Headers],[#Data],[Customer ID]],MedExam_Table[[#Headers],[#Data],[Diabetes Status]],"Not Found",0)</f>
        <v>Diabetes</v>
      </c>
      <c r="L252" cm="1">
        <f t="array" ref="L252">_xlfn.XLOOKUP($A252,Hospitalisation_table[[#All],[Customer ID]],Hospitalisation_table[[#All],[Customer Age]],"Not Found",0)</f>
        <v>49</v>
      </c>
      <c r="M252" t="str" cm="1">
        <f t="array" ref="M252">_xlfn.XLOOKUP($A252,Hospitalisation_table[[#All],[Customer ID]],Hospitalisation_table[[#All],[Date of Birth]],"Not Found",0)</f>
        <v>25-Dec-1973</v>
      </c>
      <c r="N252" s="22" cm="1">
        <f t="array" ref="N252">_xlfn.XLOOKUP($A252,Hospitalisation_table[[#All],[Customer ID]],Hospitalisation_table[[#All],[charges]],"Not Found",0)</f>
        <v>9182.17</v>
      </c>
      <c r="O252" t="str" cm="1">
        <f t="array" ref="O252">_xlfn.XLOOKUP($A252,Hospitalisation_table[[#All],[Customer ID]],Hospitalisation_table[[#All],[Hospital tier_Updated]],"Not Found",0)</f>
        <v>tier - 2</v>
      </c>
      <c r="P252" t="str" cm="1">
        <f t="array" ref="P252">_xlfn.XLOOKUP($A252,Hospitalisation_table[[#All],[Customer ID]],Hospitalisation_table[[#All],[City tier_updated]],"Not Found",0)</f>
        <v>tier - 3</v>
      </c>
      <c r="Q252" t="str" cm="1">
        <f t="array" ref="Q252">_xlfn.XLOOKUP($A252,Hospitalisation_table[[#All],[Customer ID]],Hospitalisation_table[[#All],[State ID Updated]],"Not Found",0)</f>
        <v>R1011</v>
      </c>
    </row>
    <row r="253" spans="1:17" x14ac:dyDescent="0.3">
      <c r="A253" s="14" t="s">
        <v>1147</v>
      </c>
      <c r="B253" t="str" cm="1">
        <f t="array" ref="B253">_xlfn.XLOOKUP($A253,CustomersName[[#All],[Customer ID]],CustomersName[[#All],[First Name]],"Not Found",0)</f>
        <v>Doroh P</v>
      </c>
      <c r="C253" cm="1">
        <f t="array" ref="C253">_xlfn.XLOOKUP($A253,MedExam_Table[[#Headers],[#Data],[Customer ID]],MedExam_Table[[#Headers],[#Data],[BMI]],"Not Found",0)</f>
        <v>31.635000000000002</v>
      </c>
      <c r="D253" cm="1">
        <f t="array" ref="D253">_xlfn.XLOOKUP($A253,MedExam_Table[[#Headers],[#Data],[Customer ID]],MedExam_Table[[#Headers],[#Data],[HBA1C]],"Not Found",0)</f>
        <v>11.11</v>
      </c>
      <c r="E253" t="str" cm="1">
        <f t="array" ref="E253">_xlfn.XLOOKUP($A253,MedExam_Table[[#Headers],[#Data],[Customer ID]],MedExam_Table[[#Headers],[#Data],[Heart Issues Updated]],"Not Found",0)</f>
        <v>No</v>
      </c>
      <c r="F253" t="str" cm="1">
        <f t="array" ref="F253">_xlfn.XLOOKUP($A253,MedExam_Table[[#Headers],[#Data],[Customer ID]],MedExam_Table[[#Headers],[#Data],[Any Transplants Update]],"Not Found",0)</f>
        <v>No</v>
      </c>
      <c r="G253" t="str" cm="1">
        <f t="array" ref="G253">_xlfn.XLOOKUP($A253,MedExam_Table[[#Headers],[#Data],[Customer ID]],MedExam_Table[[#Headers],[#Data],[Cancer history]],"Not Found",0)</f>
        <v>No</v>
      </c>
      <c r="H253" cm="1">
        <f t="array" ref="H253">_xlfn.XLOOKUP($A253,MedExam_Table[[#Headers],[#Data],[Customer ID]],MedExam_Table[[#Headers],[#Data],[NumberOfMajorSurgeries_updated]],"Not Found",0)</f>
        <v>0</v>
      </c>
      <c r="I253" t="str" cm="1">
        <f t="array" ref="I253">_xlfn.XLOOKUP($A253,MedExam_Table[[#Headers],[#Data],[Customer ID]],MedExam_Table[[#Headers],[#Data],[Smoker Updated]],"Not Found",0)</f>
        <v>No</v>
      </c>
      <c r="J253" t="str" cm="1">
        <f t="array" ref="J253">_xlfn.XLOOKUP($A253,MedExam_Table[[#Headers],[#Data],[Customer ID]],MedExam_Table[[#Headers],[#Data],[Weight Status]],"Not Found",0)</f>
        <v>Obesity</v>
      </c>
      <c r="K253" t="str" cm="1">
        <f t="array" ref="K253">_xlfn.XLOOKUP($A253,MedExam_Table[[#Headers],[#Data],[Customer ID]],MedExam_Table[[#Headers],[#Data],[Diabetes Status]],"Not Found",0)</f>
        <v>Diabetes</v>
      </c>
      <c r="L253" cm="1">
        <f t="array" ref="L253">_xlfn.XLOOKUP($A253,Hospitalisation_table[[#All],[Customer ID]],Hospitalisation_table[[#All],[Customer Age]],"Not Found",0)</f>
        <v>51</v>
      </c>
      <c r="M253" t="str" cm="1">
        <f t="array" ref="M253">_xlfn.XLOOKUP($A253,Hospitalisation_table[[#All],[Customer ID]],Hospitalisation_table[[#All],[Date of Birth]],"Not Found",0)</f>
        <v>29-Dec-1971</v>
      </c>
      <c r="N253" s="22" cm="1">
        <f t="array" ref="N253">_xlfn.XLOOKUP($A253,Hospitalisation_table[[#All],[Customer ID]],Hospitalisation_table[[#All],[charges]],"Not Found",0)</f>
        <v>9174.14</v>
      </c>
      <c r="O253" t="str" cm="1">
        <f t="array" ref="O253">_xlfn.XLOOKUP($A253,Hospitalisation_table[[#All],[Customer ID]],Hospitalisation_table[[#All],[Hospital tier_Updated]],"Not Found",0)</f>
        <v>tier - 3</v>
      </c>
      <c r="P253" t="str" cm="1">
        <f t="array" ref="P253">_xlfn.XLOOKUP($A253,Hospitalisation_table[[#All],[Customer ID]],Hospitalisation_table[[#All],[City tier_updated]],"Not Found",0)</f>
        <v>tier - 1</v>
      </c>
      <c r="Q253" t="str" cm="1">
        <f t="array" ref="Q253">_xlfn.XLOOKUP($A253,Hospitalisation_table[[#All],[Customer ID]],Hospitalisation_table[[#All],[State ID Updated]],"Not Found",0)</f>
        <v>R1012</v>
      </c>
    </row>
    <row r="254" spans="1:17" x14ac:dyDescent="0.3">
      <c r="A254" s="13" t="s">
        <v>1146</v>
      </c>
      <c r="B254" t="str" cm="1">
        <f t="array" ref="B254">_xlfn.XLOOKUP($A254,CustomersName[[#All],[Customer ID]],CustomersName[[#All],[First Name]],"Not Found",0)</f>
        <v>Katharina</v>
      </c>
      <c r="C254" cm="1">
        <f t="array" ref="C254">_xlfn.XLOOKUP($A254,MedExam_Table[[#Headers],[#Data],[Customer ID]],MedExam_Table[[#Headers],[#Data],[BMI]],"Not Found",0)</f>
        <v>23.9</v>
      </c>
      <c r="D254" cm="1">
        <f t="array" ref="D254">_xlfn.XLOOKUP($A254,MedExam_Table[[#Headers],[#Data],[Customer ID]],MedExam_Table[[#Headers],[#Data],[HBA1C]],"Not Found",0)</f>
        <v>7.67</v>
      </c>
      <c r="E254" t="str" cm="1">
        <f t="array" ref="E254">_xlfn.XLOOKUP($A254,MedExam_Table[[#Headers],[#Data],[Customer ID]],MedExam_Table[[#Headers],[#Data],[Heart Issues Updated]],"Not Found",0)</f>
        <v>Yes</v>
      </c>
      <c r="F254" t="str" cm="1">
        <f t="array" ref="F254">_xlfn.XLOOKUP($A254,MedExam_Table[[#Headers],[#Data],[Customer ID]],MedExam_Table[[#Headers],[#Data],[Any Transplants Update]],"Not Found",0)</f>
        <v>No</v>
      </c>
      <c r="G254" t="str" cm="1">
        <f t="array" ref="G254">_xlfn.XLOOKUP($A254,MedExam_Table[[#Headers],[#Data],[Customer ID]],MedExam_Table[[#Headers],[#Data],[Cancer history]],"Not Found",0)</f>
        <v>No</v>
      </c>
      <c r="H254" cm="1">
        <f t="array" ref="H254">_xlfn.XLOOKUP($A254,MedExam_Table[[#Headers],[#Data],[Customer ID]],MedExam_Table[[#Headers],[#Data],[NumberOfMajorSurgeries_updated]],"Not Found",0)</f>
        <v>2</v>
      </c>
      <c r="I254" t="str" cm="1">
        <f t="array" ref="I254">_xlfn.XLOOKUP($A254,MedExam_Table[[#Headers],[#Data],[Customer ID]],MedExam_Table[[#Headers],[#Data],[Smoker Updated]],"Not Found",0)</f>
        <v>No</v>
      </c>
      <c r="J254" t="str" cm="1">
        <f t="array" ref="J254">_xlfn.XLOOKUP($A254,MedExam_Table[[#Headers],[#Data],[Customer ID]],MedExam_Table[[#Headers],[#Data],[Weight Status]],"Not Found",0)</f>
        <v>NormalWeight</v>
      </c>
      <c r="K254" t="str" cm="1">
        <f t="array" ref="K254">_xlfn.XLOOKUP($A254,MedExam_Table[[#Headers],[#Data],[Customer ID]],MedExam_Table[[#Headers],[#Data],[Diabetes Status]],"Not Found",0)</f>
        <v>Diabetes</v>
      </c>
      <c r="L254" cm="1">
        <f t="array" ref="L254">_xlfn.XLOOKUP($A254,Hospitalisation_table[[#All],[Customer ID]],Hospitalisation_table[[#All],[Customer Age]],"Not Found",0)</f>
        <v>52</v>
      </c>
      <c r="M254" t="str" cm="1">
        <f t="array" ref="M254">_xlfn.XLOOKUP($A254,Hospitalisation_table[[#All],[Customer ID]],Hospitalisation_table[[#All],[Date of Birth]],"Not Found",0)</f>
        <v>24-Oct-1970</v>
      </c>
      <c r="N254" s="22" cm="1">
        <f t="array" ref="N254">_xlfn.XLOOKUP($A254,Hospitalisation_table[[#All],[Customer ID]],Hospitalisation_table[[#All],[charges]],"Not Found",0)</f>
        <v>9171.75</v>
      </c>
      <c r="O254" t="str" cm="1">
        <f t="array" ref="O254">_xlfn.XLOOKUP($A254,Hospitalisation_table[[#All],[Customer ID]],Hospitalisation_table[[#All],[Hospital tier_Updated]],"Not Found",0)</f>
        <v>tier - 2</v>
      </c>
      <c r="P254" t="str" cm="1">
        <f t="array" ref="P254">_xlfn.XLOOKUP($A254,Hospitalisation_table[[#All],[Customer ID]],Hospitalisation_table[[#All],[City tier_updated]],"Not Found",0)</f>
        <v>tier - 2</v>
      </c>
      <c r="Q254" t="str" cm="1">
        <f t="array" ref="Q254">_xlfn.XLOOKUP($A254,Hospitalisation_table[[#All],[Customer ID]],Hospitalisation_table[[#All],[State ID Updated]],"Not Found",0)</f>
        <v>R1012</v>
      </c>
    </row>
    <row r="255" spans="1:17" x14ac:dyDescent="0.3">
      <c r="A255" s="14" t="s">
        <v>1145</v>
      </c>
      <c r="B255" t="str" cm="1">
        <f t="array" ref="B255">_xlfn.XLOOKUP($A255,CustomersName[[#All],[Customer ID]],CustomersName[[#All],[First Name]],"Not Found",0)</f>
        <v>Carl</v>
      </c>
      <c r="C255" cm="1">
        <f t="array" ref="C255">_xlfn.XLOOKUP($A255,MedExam_Table[[#Headers],[#Data],[Customer ID]],MedExam_Table[[#Headers],[#Data],[BMI]],"Not Found",0)</f>
        <v>34.15</v>
      </c>
      <c r="D255" cm="1">
        <f t="array" ref="D255">_xlfn.XLOOKUP($A255,MedExam_Table[[#Headers],[#Data],[Customer ID]],MedExam_Table[[#Headers],[#Data],[HBA1C]],"Not Found",0)</f>
        <v>6.15</v>
      </c>
      <c r="E255" t="str" cm="1">
        <f t="array" ref="E255">_xlfn.XLOOKUP($A255,MedExam_Table[[#Headers],[#Data],[Customer ID]],MedExam_Table[[#Headers],[#Data],[Heart Issues Updated]],"Not Found",0)</f>
        <v>No</v>
      </c>
      <c r="F255" t="str" cm="1">
        <f t="array" ref="F255">_xlfn.XLOOKUP($A255,MedExam_Table[[#Headers],[#Data],[Customer ID]],MedExam_Table[[#Headers],[#Data],[Any Transplants Update]],"Not Found",0)</f>
        <v>No</v>
      </c>
      <c r="G255" t="str" cm="1">
        <f t="array" ref="G255">_xlfn.XLOOKUP($A255,MedExam_Table[[#Headers],[#Data],[Customer ID]],MedExam_Table[[#Headers],[#Data],[Cancer history]],"Not Found",0)</f>
        <v>No</v>
      </c>
      <c r="H255" cm="1">
        <f t="array" ref="H255">_xlfn.XLOOKUP($A255,MedExam_Table[[#Headers],[#Data],[Customer ID]],MedExam_Table[[#Headers],[#Data],[NumberOfMajorSurgeries_updated]],"Not Found",0)</f>
        <v>0</v>
      </c>
      <c r="I255" t="str" cm="1">
        <f t="array" ref="I255">_xlfn.XLOOKUP($A255,MedExam_Table[[#Headers],[#Data],[Customer ID]],MedExam_Table[[#Headers],[#Data],[Smoker Updated]],"Not Found",0)</f>
        <v>No</v>
      </c>
      <c r="J255" t="str" cm="1">
        <f t="array" ref="J255">_xlfn.XLOOKUP($A255,MedExam_Table[[#Headers],[#Data],[Customer ID]],MedExam_Table[[#Headers],[#Data],[Weight Status]],"Not Found",0)</f>
        <v>Obesity</v>
      </c>
      <c r="K255" t="str" cm="1">
        <f t="array" ref="K255">_xlfn.XLOOKUP($A255,MedExam_Table[[#Headers],[#Data],[Customer ID]],MedExam_Table[[#Headers],[#Data],[Diabetes Status]],"Not Found",0)</f>
        <v>Prediabetes</v>
      </c>
      <c r="L255" cm="1">
        <f t="array" ref="L255">_xlfn.XLOOKUP($A255,Hospitalisation_table[[#All],[Customer ID]],Hospitalisation_table[[#All],[Customer Age]],"Not Found",0)</f>
        <v>32</v>
      </c>
      <c r="M255" t="str" cm="1">
        <f t="array" ref="M255">_xlfn.XLOOKUP($A255,Hospitalisation_table[[#All],[Customer ID]],Hospitalisation_table[[#All],[Date of Birth]],"Not Found",0)</f>
        <v>23-Aug-1990</v>
      </c>
      <c r="N255" s="22" cm="1">
        <f t="array" ref="N255">_xlfn.XLOOKUP($A255,Hospitalisation_table[[#All],[Customer ID]],Hospitalisation_table[[#All],[charges]],"Not Found",0)</f>
        <v>9159.51</v>
      </c>
      <c r="O255" t="str" cm="1">
        <f t="array" ref="O255">_xlfn.XLOOKUP($A255,Hospitalisation_table[[#All],[Customer ID]],Hospitalisation_table[[#All],[Hospital tier_Updated]],"Not Found",0)</f>
        <v>tier - 2</v>
      </c>
      <c r="P255" t="str" cm="1">
        <f t="array" ref="P255">_xlfn.XLOOKUP($A255,Hospitalisation_table[[#All],[Customer ID]],Hospitalisation_table[[#All],[City tier_updated]],"Not Found",0)</f>
        <v>tier - 2</v>
      </c>
      <c r="Q255" t="str" cm="1">
        <f t="array" ref="Q255">_xlfn.XLOOKUP($A255,Hospitalisation_table[[#All],[Customer ID]],Hospitalisation_table[[#All],[State ID Updated]],"Not Found",0)</f>
        <v>R1021</v>
      </c>
    </row>
    <row r="256" spans="1:17" x14ac:dyDescent="0.3">
      <c r="A256" s="13" t="s">
        <v>1144</v>
      </c>
      <c r="B256" t="str" cm="1">
        <f t="array" ref="B256">_xlfn.XLOOKUP($A256,CustomersName[[#All],[Customer ID]],CustomersName[[#All],[First Name]],"Not Found",0)</f>
        <v>Kelseh J.</v>
      </c>
      <c r="C256" cm="1">
        <f t="array" ref="C256">_xlfn.XLOOKUP($A256,MedExam_Table[[#Headers],[#Data],[Customer ID]],MedExam_Table[[#Headers],[#Data],[BMI]],"Not Found",0)</f>
        <v>28.71</v>
      </c>
      <c r="D256" cm="1">
        <f t="array" ref="D256">_xlfn.XLOOKUP($A256,MedExam_Table[[#Headers],[#Data],[Customer ID]],MedExam_Table[[#Headers],[#Data],[HBA1C]],"Not Found",0)</f>
        <v>5.71</v>
      </c>
      <c r="E256" t="str" cm="1">
        <f t="array" ref="E256">_xlfn.XLOOKUP($A256,MedExam_Table[[#Headers],[#Data],[Customer ID]],MedExam_Table[[#Headers],[#Data],[Heart Issues Updated]],"Not Found",0)</f>
        <v>No</v>
      </c>
      <c r="F256" t="str" cm="1">
        <f t="array" ref="F256">_xlfn.XLOOKUP($A256,MedExam_Table[[#Headers],[#Data],[Customer ID]],MedExam_Table[[#Headers],[#Data],[Any Transplants Update]],"Not Found",0)</f>
        <v>No</v>
      </c>
      <c r="G256" t="str" cm="1">
        <f t="array" ref="G256">_xlfn.XLOOKUP($A256,MedExam_Table[[#Headers],[#Data],[Customer ID]],MedExam_Table[[#Headers],[#Data],[Cancer history]],"Not Found",0)</f>
        <v>No</v>
      </c>
      <c r="H256" cm="1">
        <f t="array" ref="H256">_xlfn.XLOOKUP($A256,MedExam_Table[[#Headers],[#Data],[Customer ID]],MedExam_Table[[#Headers],[#Data],[NumberOfMajorSurgeries_updated]],"Not Found",0)</f>
        <v>0</v>
      </c>
      <c r="I256" t="str" cm="1">
        <f t="array" ref="I256">_xlfn.XLOOKUP($A256,MedExam_Table[[#Headers],[#Data],[Customer ID]],MedExam_Table[[#Headers],[#Data],[Smoker Updated]],"Not Found",0)</f>
        <v>No</v>
      </c>
      <c r="J256" t="str" cm="1">
        <f t="array" ref="J256">_xlfn.XLOOKUP($A256,MedExam_Table[[#Headers],[#Data],[Customer ID]],MedExam_Table[[#Headers],[#Data],[Weight Status]],"Not Found",0)</f>
        <v>OverWeight</v>
      </c>
      <c r="K256" t="str" cm="1">
        <f t="array" ref="K256">_xlfn.XLOOKUP($A256,MedExam_Table[[#Headers],[#Data],[Customer ID]],MedExam_Table[[#Headers],[#Data],[Diabetes Status]],"Not Found",0)</f>
        <v>Prediabetes</v>
      </c>
      <c r="L256" cm="1">
        <f t="array" ref="L256">_xlfn.XLOOKUP($A256,Hospitalisation_table[[#All],[Customer ID]],Hospitalisation_table[[#All],[Customer Age]],"Not Found",0)</f>
        <v>40</v>
      </c>
      <c r="M256" t="str" cm="1">
        <f t="array" ref="M256">_xlfn.XLOOKUP($A256,Hospitalisation_table[[#All],[Customer ID]],Hospitalisation_table[[#All],[Date of Birth]],"Not Found",0)</f>
        <v>8-Dec-1982</v>
      </c>
      <c r="N256" s="22" cm="1">
        <f t="array" ref="N256">_xlfn.XLOOKUP($A256,Hospitalisation_table[[#All],[Customer ID]],Hospitalisation_table[[#All],[charges]],"Not Found",0)</f>
        <v>9147.5</v>
      </c>
      <c r="O256" t="str" cm="1">
        <f t="array" ref="O256">_xlfn.XLOOKUP($A256,Hospitalisation_table[[#All],[Customer ID]],Hospitalisation_table[[#All],[Hospital tier_Updated]],"Not Found",0)</f>
        <v>tier - 2</v>
      </c>
      <c r="P256" t="str" cm="1">
        <f t="array" ref="P256">_xlfn.XLOOKUP($A256,Hospitalisation_table[[#All],[Customer ID]],Hospitalisation_table[[#All],[City tier_updated]],"Not Found",0)</f>
        <v>tier - 1</v>
      </c>
      <c r="Q256" t="str" cm="1">
        <f t="array" ref="Q256">_xlfn.XLOOKUP($A256,Hospitalisation_table[[#All],[Customer ID]],Hospitalisation_table[[#All],[State ID Updated]],"Not Found",0)</f>
        <v>R1012</v>
      </c>
    </row>
    <row r="257" spans="1:17" x14ac:dyDescent="0.3">
      <c r="A257" s="14" t="s">
        <v>1143</v>
      </c>
      <c r="B257" t="str" cm="1">
        <f t="array" ref="B257">_xlfn.XLOOKUP($A257,CustomersName[[#All],[Customer ID]],CustomersName[[#All],[First Name]],"Not Found",0)</f>
        <v>Stehhen A.</v>
      </c>
      <c r="C257" cm="1">
        <f t="array" ref="C257">_xlfn.XLOOKUP($A257,MedExam_Table[[#Headers],[#Data],[Customer ID]],MedExam_Table[[#Headers],[#Data],[BMI]],"Not Found",0)</f>
        <v>36.700000000000003</v>
      </c>
      <c r="D257" cm="1">
        <f t="array" ref="D257">_xlfn.XLOOKUP($A257,MedExam_Table[[#Headers],[#Data],[Customer ID]],MedExam_Table[[#Headers],[#Data],[HBA1C]],"Not Found",0)</f>
        <v>8.6999999999999993</v>
      </c>
      <c r="E257" t="str" cm="1">
        <f t="array" ref="E257">_xlfn.XLOOKUP($A257,MedExam_Table[[#Headers],[#Data],[Customer ID]],MedExam_Table[[#Headers],[#Data],[Heart Issues Updated]],"Not Found",0)</f>
        <v>Yes</v>
      </c>
      <c r="F257" t="str" cm="1">
        <f t="array" ref="F257">_xlfn.XLOOKUP($A257,MedExam_Table[[#Headers],[#Data],[Customer ID]],MedExam_Table[[#Headers],[#Data],[Any Transplants Update]],"Not Found",0)</f>
        <v>No</v>
      </c>
      <c r="G257" t="str" cm="1">
        <f t="array" ref="G257">_xlfn.XLOOKUP($A257,MedExam_Table[[#Headers],[#Data],[Customer ID]],MedExam_Table[[#Headers],[#Data],[Cancer history]],"Not Found",0)</f>
        <v>No</v>
      </c>
      <c r="H257" cm="1">
        <f t="array" ref="H257">_xlfn.XLOOKUP($A257,MedExam_Table[[#Headers],[#Data],[Customer ID]],MedExam_Table[[#Headers],[#Data],[NumberOfMajorSurgeries_updated]],"Not Found",0)</f>
        <v>2</v>
      </c>
      <c r="I257" t="str" cm="1">
        <f t="array" ref="I257">_xlfn.XLOOKUP($A257,MedExam_Table[[#Headers],[#Data],[Customer ID]],MedExam_Table[[#Headers],[#Data],[Smoker Updated]],"Not Found",0)</f>
        <v>No</v>
      </c>
      <c r="J257" t="str" cm="1">
        <f t="array" ref="J257">_xlfn.XLOOKUP($A257,MedExam_Table[[#Headers],[#Data],[Customer ID]],MedExam_Table[[#Headers],[#Data],[Weight Status]],"Not Found",0)</f>
        <v>Obesity</v>
      </c>
      <c r="K257" t="str" cm="1">
        <f t="array" ref="K257">_xlfn.XLOOKUP($A257,MedExam_Table[[#Headers],[#Data],[Customer ID]],MedExam_Table[[#Headers],[#Data],[Diabetes Status]],"Not Found",0)</f>
        <v>Diabetes</v>
      </c>
      <c r="L257" cm="1">
        <f t="array" ref="L257">_xlfn.XLOOKUP($A257,Hospitalisation_table[[#All],[Customer ID]],Hospitalisation_table[[#All],[Customer Age]],"Not Found",0)</f>
        <v>52</v>
      </c>
      <c r="M257" t="str" cm="1">
        <f t="array" ref="M257">_xlfn.XLOOKUP($A257,Hospitalisation_table[[#All],[Customer ID]],Hospitalisation_table[[#All],[Date of Birth]],"Not Found",0)</f>
        <v>18-Oct-1970</v>
      </c>
      <c r="N257" s="22" cm="1">
        <f t="array" ref="N257">_xlfn.XLOOKUP($A257,Hospitalisation_table[[#All],[Customer ID]],Hospitalisation_table[[#All],[charges]],"Not Found",0)</f>
        <v>9144.57</v>
      </c>
      <c r="O257" t="str" cm="1">
        <f t="array" ref="O257">_xlfn.XLOOKUP($A257,Hospitalisation_table[[#All],[Customer ID]],Hospitalisation_table[[#All],[Hospital tier_Updated]],"Not Found",0)</f>
        <v>tier - 3</v>
      </c>
      <c r="P257" t="str" cm="1">
        <f t="array" ref="P257">_xlfn.XLOOKUP($A257,Hospitalisation_table[[#All],[Customer ID]],Hospitalisation_table[[#All],[City tier_updated]],"Not Found",0)</f>
        <v>tier - 2</v>
      </c>
      <c r="Q257" t="str" cm="1">
        <f t="array" ref="Q257">_xlfn.XLOOKUP($A257,Hospitalisation_table[[#All],[Customer ID]],Hospitalisation_table[[#All],[State ID Updated]],"Not Found",0)</f>
        <v>R1011</v>
      </c>
    </row>
    <row r="258" spans="1:17" x14ac:dyDescent="0.3">
      <c r="A258" s="13" t="s">
        <v>1142</v>
      </c>
      <c r="B258" t="str" cm="1">
        <f t="array" ref="B258">_xlfn.XLOOKUP($A258,CustomersName[[#All],[Customer ID]],CustomersName[[#All],[First Name]],"Not Found",0)</f>
        <v>Dan</v>
      </c>
      <c r="C258" cm="1">
        <f t="array" ref="C258">_xlfn.XLOOKUP($A258,MedExam_Table[[#Headers],[#Data],[Customer ID]],MedExam_Table[[#Headers],[#Data],[BMI]],"Not Found",0)</f>
        <v>34.1</v>
      </c>
      <c r="D258" cm="1">
        <f t="array" ref="D258">_xlfn.XLOOKUP($A258,MedExam_Table[[#Headers],[#Data],[Customer ID]],MedExam_Table[[#Headers],[#Data],[HBA1C]],"Not Found",0)</f>
        <v>9.0399999999999991</v>
      </c>
      <c r="E258" t="str" cm="1">
        <f t="array" ref="E258">_xlfn.XLOOKUP($A258,MedExam_Table[[#Headers],[#Data],[Customer ID]],MedExam_Table[[#Headers],[#Data],[Heart Issues Updated]],"Not Found",0)</f>
        <v>Yes</v>
      </c>
      <c r="F258" t="str" cm="1">
        <f t="array" ref="F258">_xlfn.XLOOKUP($A258,MedExam_Table[[#Headers],[#Data],[Customer ID]],MedExam_Table[[#Headers],[#Data],[Any Transplants Update]],"Not Found",0)</f>
        <v>No</v>
      </c>
      <c r="G258" t="str" cm="1">
        <f t="array" ref="G258">_xlfn.XLOOKUP($A258,MedExam_Table[[#Headers],[#Data],[Customer ID]],MedExam_Table[[#Headers],[#Data],[Cancer history]],"Not Found",0)</f>
        <v>No</v>
      </c>
      <c r="H258" cm="1">
        <f t="array" ref="H258">_xlfn.XLOOKUP($A258,MedExam_Table[[#Headers],[#Data],[Customer ID]],MedExam_Table[[#Headers],[#Data],[NumberOfMajorSurgeries_updated]],"Not Found",0)</f>
        <v>2</v>
      </c>
      <c r="I258" t="str" cm="1">
        <f t="array" ref="I258">_xlfn.XLOOKUP($A258,MedExam_Table[[#Headers],[#Data],[Customer ID]],MedExam_Table[[#Headers],[#Data],[Smoker Updated]],"Not Found",0)</f>
        <v>No</v>
      </c>
      <c r="J258" t="str" cm="1">
        <f t="array" ref="J258">_xlfn.XLOOKUP($A258,MedExam_Table[[#Headers],[#Data],[Customer ID]],MedExam_Table[[#Headers],[#Data],[Weight Status]],"Not Found",0)</f>
        <v>Obesity</v>
      </c>
      <c r="K258" t="str" cm="1">
        <f t="array" ref="K258">_xlfn.XLOOKUP($A258,MedExam_Table[[#Headers],[#Data],[Customer ID]],MedExam_Table[[#Headers],[#Data],[Diabetes Status]],"Not Found",0)</f>
        <v>Diabetes</v>
      </c>
      <c r="L258" cm="1">
        <f t="array" ref="L258">_xlfn.XLOOKUP($A258,Hospitalisation_table[[#All],[Customer ID]],Hospitalisation_table[[#All],[Customer Age]],"Not Found",0)</f>
        <v>52</v>
      </c>
      <c r="M258" t="str" cm="1">
        <f t="array" ref="M258">_xlfn.XLOOKUP($A258,Hospitalisation_table[[#All],[Customer ID]],Hospitalisation_table[[#All],[Date of Birth]],"Not Found",0)</f>
        <v>12-Aug-1970</v>
      </c>
      <c r="N258" s="22" cm="1">
        <f t="array" ref="N258">_xlfn.XLOOKUP($A258,Hospitalisation_table[[#All],[Customer ID]],Hospitalisation_table[[#All],[charges]],"Not Found",0)</f>
        <v>9140.9500000000007</v>
      </c>
      <c r="O258" t="str" cm="1">
        <f t="array" ref="O258">_xlfn.XLOOKUP($A258,Hospitalisation_table[[#All],[Customer ID]],Hospitalisation_table[[#All],[Hospital tier_Updated]],"Not Found",0)</f>
        <v>tier - 3</v>
      </c>
      <c r="P258" t="str" cm="1">
        <f t="array" ref="P258">_xlfn.XLOOKUP($A258,Hospitalisation_table[[#All],[Customer ID]],Hospitalisation_table[[#All],[City tier_updated]],"Not Found",0)</f>
        <v>tier - 3</v>
      </c>
      <c r="Q258" t="str" cm="1">
        <f t="array" ref="Q258">_xlfn.XLOOKUP($A258,Hospitalisation_table[[#All],[Customer ID]],Hospitalisation_table[[#All],[State ID Updated]],"Not Found",0)</f>
        <v>R1013</v>
      </c>
    </row>
    <row r="259" spans="1:17" x14ac:dyDescent="0.3">
      <c r="A259" s="14" t="s">
        <v>2250</v>
      </c>
      <c r="B259" t="str" cm="1">
        <f t="array" ref="B259">_xlfn.XLOOKUP($A259,CustomersName[[#All],[Customer ID]],CustomersName[[#All],[First Name]],"Not Found",0)</f>
        <v>Meredith</v>
      </c>
      <c r="C259" cm="1">
        <f t="array" ref="C259">_xlfn.XLOOKUP($A259,MedExam_Table[[#Headers],[#Data],[Customer ID]],MedExam_Table[[#Headers],[#Data],[BMI]],"Not Found",0)</f>
        <v>41.46</v>
      </c>
      <c r="D259" cm="1">
        <f t="array" ref="D259">_xlfn.XLOOKUP($A259,MedExam_Table[[#Headers],[#Data],[Customer ID]],MedExam_Table[[#Headers],[#Data],[HBA1C]],"Not Found",0)</f>
        <v>4.99</v>
      </c>
      <c r="E259" t="str" cm="1">
        <f t="array" ref="E259">_xlfn.XLOOKUP($A259,MedExam_Table[[#Headers],[#Data],[Customer ID]],MedExam_Table[[#Headers],[#Data],[Heart Issues Updated]],"Not Found",0)</f>
        <v>Yes</v>
      </c>
      <c r="F259" t="str" cm="1">
        <f t="array" ref="F259">_xlfn.XLOOKUP($A259,MedExam_Table[[#Headers],[#Data],[Customer ID]],MedExam_Table[[#Headers],[#Data],[Any Transplants Update]],"Not Found",0)</f>
        <v>No</v>
      </c>
      <c r="G259" t="str" cm="1">
        <f t="array" ref="G259">_xlfn.XLOOKUP($A259,MedExam_Table[[#Headers],[#Data],[Customer ID]],MedExam_Table[[#Headers],[#Data],[Cancer history]],"Not Found",0)</f>
        <v>No</v>
      </c>
      <c r="H259" cm="1">
        <f t="array" ref="H259">_xlfn.XLOOKUP($A259,MedExam_Table[[#Headers],[#Data],[Customer ID]],MedExam_Table[[#Headers],[#Data],[NumberOfMajorSurgeries_updated]],"Not Found",0)</f>
        <v>2</v>
      </c>
      <c r="I259" t="str" cm="1">
        <f t="array" ref="I259">_xlfn.XLOOKUP($A259,MedExam_Table[[#Headers],[#Data],[Customer ID]],MedExam_Table[[#Headers],[#Data],[Smoker Updated]],"Not Found",0)</f>
        <v>Yes</v>
      </c>
      <c r="J259" t="str" cm="1">
        <f t="array" ref="J259">_xlfn.XLOOKUP($A259,MedExam_Table[[#Headers],[#Data],[Customer ID]],MedExam_Table[[#Headers],[#Data],[Weight Status]],"Not Found",0)</f>
        <v>Obesity</v>
      </c>
      <c r="K259" t="str" cm="1">
        <f t="array" ref="K259">_xlfn.XLOOKUP($A259,MedExam_Table[[#Headers],[#Data],[Customer ID]],MedExam_Table[[#Headers],[#Data],[Diabetes Status]],"Not Found",0)</f>
        <v>Normal</v>
      </c>
      <c r="L259" cm="1">
        <f t="array" ref="L259">_xlfn.XLOOKUP($A259,Hospitalisation_table[[#All],[Customer ID]],Hospitalisation_table[[#All],[Customer Age]],"Not Found",0)</f>
        <v>56</v>
      </c>
      <c r="M259" t="str" cm="1">
        <f t="array" ref="M259">_xlfn.XLOOKUP($A259,Hospitalisation_table[[#All],[Customer ID]],Hospitalisation_table[[#All],[Date of Birth]],"Not Found",0)</f>
        <v>24-Jun-1966</v>
      </c>
      <c r="N259" s="22" cm="1">
        <f t="array" ref="N259">_xlfn.XLOOKUP($A259,Hospitalisation_table[[#All],[Customer ID]],Hospitalisation_table[[#All],[charges]],"Not Found",0)</f>
        <v>39396.86</v>
      </c>
      <c r="O259" t="str" cm="1">
        <f t="array" ref="O259">_xlfn.XLOOKUP($A259,Hospitalisation_table[[#All],[Customer ID]],Hospitalisation_table[[#All],[Hospital tier_Updated]],"Not Found",0)</f>
        <v>tier - 2</v>
      </c>
      <c r="P259" t="str" cm="1">
        <f t="array" ref="P259">_xlfn.XLOOKUP($A259,Hospitalisation_table[[#All],[Customer ID]],Hospitalisation_table[[#All],[City tier_updated]],"Not Found",0)</f>
        <v>tier - 2</v>
      </c>
      <c r="Q259" t="str" cm="1">
        <f t="array" ref="Q259">_xlfn.XLOOKUP($A259,Hospitalisation_table[[#All],[Customer ID]],Hospitalisation_table[[#All],[State ID Updated]],"Not Found",0)</f>
        <v>R1011</v>
      </c>
    </row>
    <row r="260" spans="1:17" x14ac:dyDescent="0.3">
      <c r="A260" s="13" t="s">
        <v>1141</v>
      </c>
      <c r="B260" t="str" cm="1">
        <f t="array" ref="B260">_xlfn.XLOOKUP($A260,CustomersName[[#All],[Customer ID]],CustomersName[[#All],[First Name]],"Not Found",0)</f>
        <v>Khtie C</v>
      </c>
      <c r="C260" cm="1">
        <f t="array" ref="C260">_xlfn.XLOOKUP($A260,MedExam_Table[[#Headers],[#Data],[Customer ID]],MedExam_Table[[#Headers],[#Data],[BMI]],"Not Found",0)</f>
        <v>25.7</v>
      </c>
      <c r="D260" cm="1">
        <f t="array" ref="D260">_xlfn.XLOOKUP($A260,MedExam_Table[[#Headers],[#Data],[Customer ID]],MedExam_Table[[#Headers],[#Data],[HBA1C]],"Not Found",0)</f>
        <v>5.61</v>
      </c>
      <c r="E260" t="str" cm="1">
        <f t="array" ref="E260">_xlfn.XLOOKUP($A260,MedExam_Table[[#Headers],[#Data],[Customer ID]],MedExam_Table[[#Headers],[#Data],[Heart Issues Updated]],"Not Found",0)</f>
        <v>No</v>
      </c>
      <c r="F260" t="str" cm="1">
        <f t="array" ref="F260">_xlfn.XLOOKUP($A260,MedExam_Table[[#Headers],[#Data],[Customer ID]],MedExam_Table[[#Headers],[#Data],[Any Transplants Update]],"Not Found",0)</f>
        <v>No</v>
      </c>
      <c r="G260" t="str" cm="1">
        <f t="array" ref="G260">_xlfn.XLOOKUP($A260,MedExam_Table[[#Headers],[#Data],[Customer ID]],MedExam_Table[[#Headers],[#Data],[Cancer history]],"Not Found",0)</f>
        <v>No</v>
      </c>
      <c r="H260" cm="1">
        <f t="array" ref="H260">_xlfn.XLOOKUP($A260,MedExam_Table[[#Headers],[#Data],[Customer ID]],MedExam_Table[[#Headers],[#Data],[NumberOfMajorSurgeries_updated]],"Not Found",0)</f>
        <v>0</v>
      </c>
      <c r="I260" t="str" cm="1">
        <f t="array" ref="I260">_xlfn.XLOOKUP($A260,MedExam_Table[[#Headers],[#Data],[Customer ID]],MedExam_Table[[#Headers],[#Data],[Smoker Updated]],"Not Found",0)</f>
        <v>No</v>
      </c>
      <c r="J260" t="str" cm="1">
        <f t="array" ref="J260">_xlfn.XLOOKUP($A260,MedExam_Table[[#Headers],[#Data],[Customer ID]],MedExam_Table[[#Headers],[#Data],[Weight Status]],"Not Found",0)</f>
        <v>OverWeight</v>
      </c>
      <c r="K260" t="str" cm="1">
        <f t="array" ref="K260">_xlfn.XLOOKUP($A260,MedExam_Table[[#Headers],[#Data],[Customer ID]],MedExam_Table[[#Headers],[#Data],[Diabetes Status]],"Not Found",0)</f>
        <v>Normal</v>
      </c>
      <c r="L260" cm="1">
        <f t="array" ref="L260">_xlfn.XLOOKUP($A260,Hospitalisation_table[[#All],[Customer ID]],Hospitalisation_table[[#All],[Customer Age]],"Not Found",0)</f>
        <v>45</v>
      </c>
      <c r="M260" t="str" cm="1">
        <f t="array" ref="M260">_xlfn.XLOOKUP($A260,Hospitalisation_table[[#All],[Customer ID]],Hospitalisation_table[[#All],[Date of Birth]],"Not Found",0)</f>
        <v>2-Dec-1977</v>
      </c>
      <c r="N260" s="22" cm="1">
        <f t="array" ref="N260">_xlfn.XLOOKUP($A260,Hospitalisation_table[[#All],[Customer ID]],Hospitalisation_table[[#All],[charges]],"Not Found",0)</f>
        <v>9101.7999999999993</v>
      </c>
      <c r="O260" t="str" cm="1">
        <f t="array" ref="O260">_xlfn.XLOOKUP($A260,Hospitalisation_table[[#All],[Customer ID]],Hospitalisation_table[[#All],[Hospital tier_Updated]],"Not Found",0)</f>
        <v>tier - 2</v>
      </c>
      <c r="P260" t="str" cm="1">
        <f t="array" ref="P260">_xlfn.XLOOKUP($A260,Hospitalisation_table[[#All],[Customer ID]],Hospitalisation_table[[#All],[City tier_updated]],"Not Found",0)</f>
        <v>tier - 1</v>
      </c>
      <c r="Q260" t="str" cm="1">
        <f t="array" ref="Q260">_xlfn.XLOOKUP($A260,Hospitalisation_table[[#All],[Customer ID]],Hospitalisation_table[[#All],[State ID Updated]],"Not Found",0)</f>
        <v>R1011</v>
      </c>
    </row>
    <row r="261" spans="1:17" x14ac:dyDescent="0.3">
      <c r="A261" s="14" t="s">
        <v>1140</v>
      </c>
      <c r="B261" t="str" cm="1">
        <f t="array" ref="B261">_xlfn.XLOOKUP($A261,CustomersName[[#All],[Customer ID]],CustomersName[[#All],[First Name]],"Not Found",0)</f>
        <v>Melihsa K</v>
      </c>
      <c r="C261" cm="1">
        <f t="array" ref="C261">_xlfn.XLOOKUP($A261,MedExam_Table[[#Headers],[#Data],[Customer ID]],MedExam_Table[[#Headers],[#Data],[BMI]],"Not Found",0)</f>
        <v>21.68</v>
      </c>
      <c r="D261" cm="1">
        <f t="array" ref="D261">_xlfn.XLOOKUP($A261,MedExam_Table[[#Headers],[#Data],[Customer ID]],MedExam_Table[[#Headers],[#Data],[HBA1C]],"Not Found",0)</f>
        <v>8.1199999999999992</v>
      </c>
      <c r="E261" t="str" cm="1">
        <f t="array" ref="E261">_xlfn.XLOOKUP($A261,MedExam_Table[[#Headers],[#Data],[Customer ID]],MedExam_Table[[#Headers],[#Data],[Heart Issues Updated]],"Not Found",0)</f>
        <v>No</v>
      </c>
      <c r="F261" t="str" cm="1">
        <f t="array" ref="F261">_xlfn.XLOOKUP($A261,MedExam_Table[[#Headers],[#Data],[Customer ID]],MedExam_Table[[#Headers],[#Data],[Any Transplants Update]],"Not Found",0)</f>
        <v>No</v>
      </c>
      <c r="G261" t="str" cm="1">
        <f t="array" ref="G261">_xlfn.XLOOKUP($A261,MedExam_Table[[#Headers],[#Data],[Customer ID]],MedExam_Table[[#Headers],[#Data],[Cancer history]],"Not Found",0)</f>
        <v>No</v>
      </c>
      <c r="H261" cm="1">
        <f t="array" ref="H261">_xlfn.XLOOKUP($A261,MedExam_Table[[#Headers],[#Data],[Customer ID]],MedExam_Table[[#Headers],[#Data],[NumberOfMajorSurgeries_updated]],"Not Found",0)</f>
        <v>0</v>
      </c>
      <c r="I261" t="str" cm="1">
        <f t="array" ref="I261">_xlfn.XLOOKUP($A261,MedExam_Table[[#Headers],[#Data],[Customer ID]],MedExam_Table[[#Headers],[#Data],[Smoker Updated]],"Not Found",0)</f>
        <v>No</v>
      </c>
      <c r="J261" t="str" cm="1">
        <f t="array" ref="J261">_xlfn.XLOOKUP($A261,MedExam_Table[[#Headers],[#Data],[Customer ID]],MedExam_Table[[#Headers],[#Data],[Weight Status]],"Not Found",0)</f>
        <v>NormalWeight</v>
      </c>
      <c r="K261" t="str" cm="1">
        <f t="array" ref="K261">_xlfn.XLOOKUP($A261,MedExam_Table[[#Headers],[#Data],[Customer ID]],MedExam_Table[[#Headers],[#Data],[Diabetes Status]],"Not Found",0)</f>
        <v>Diabetes</v>
      </c>
      <c r="L261" cm="1">
        <f t="array" ref="L261">_xlfn.XLOOKUP($A261,Hospitalisation_table[[#All],[Customer ID]],Hospitalisation_table[[#All],[Customer Age]],"Not Found",0)</f>
        <v>57</v>
      </c>
      <c r="M261" t="str" cm="1">
        <f t="array" ref="M261">_xlfn.XLOOKUP($A261,Hospitalisation_table[[#All],[Customer ID]],Hospitalisation_table[[#All],[Date of Birth]],"Not Found",0)</f>
        <v>9-Nov-1965</v>
      </c>
      <c r="N261" s="22" cm="1">
        <f t="array" ref="N261">_xlfn.XLOOKUP($A261,Hospitalisation_table[[#All],[Customer ID]],Hospitalisation_table[[#All],[charges]],"Not Found",0)</f>
        <v>9095.94</v>
      </c>
      <c r="O261" t="str" cm="1">
        <f t="array" ref="O261">_xlfn.XLOOKUP($A261,Hospitalisation_table[[#All],[Customer ID]],Hospitalisation_table[[#All],[Hospital tier_Updated]],"Not Found",0)</f>
        <v>tier - 3</v>
      </c>
      <c r="P261" t="str" cm="1">
        <f t="array" ref="P261">_xlfn.XLOOKUP($A261,Hospitalisation_table[[#All],[Customer ID]],Hospitalisation_table[[#All],[City tier_updated]],"Not Found",0)</f>
        <v>tier - 1</v>
      </c>
      <c r="Q261" t="str" cm="1">
        <f t="array" ref="Q261">_xlfn.XLOOKUP($A261,Hospitalisation_table[[#All],[Customer ID]],Hospitalisation_table[[#All],[State ID Updated]],"Not Found",0)</f>
        <v>R1011</v>
      </c>
    </row>
    <row r="262" spans="1:17" x14ac:dyDescent="0.3">
      <c r="A262" s="13" t="s">
        <v>1139</v>
      </c>
      <c r="B262" t="str" cm="1">
        <f t="array" ref="B262">_xlfn.XLOOKUP($A262,CustomersName[[#All],[Customer ID]],CustomersName[[#All],[First Name]],"Not Found",0)</f>
        <v>hMs.  Kara H</v>
      </c>
      <c r="C262" cm="1">
        <f t="array" ref="C262">_xlfn.XLOOKUP($A262,MedExam_Table[[#Headers],[#Data],[Customer ID]],MedExam_Table[[#Headers],[#Data],[BMI]],"Not Found",0)</f>
        <v>25.175000000000001</v>
      </c>
      <c r="D262" cm="1">
        <f t="array" ref="D262">_xlfn.XLOOKUP($A262,MedExam_Table[[#Headers],[#Data],[Customer ID]],MedExam_Table[[#Headers],[#Data],[HBA1C]],"Not Found",0)</f>
        <v>4.74</v>
      </c>
      <c r="E262" t="str" cm="1">
        <f t="array" ref="E262">_xlfn.XLOOKUP($A262,MedExam_Table[[#Headers],[#Data],[Customer ID]],MedExam_Table[[#Headers],[#Data],[Heart Issues Updated]],"Not Found",0)</f>
        <v>No</v>
      </c>
      <c r="F262" t="str" cm="1">
        <f t="array" ref="F262">_xlfn.XLOOKUP($A262,MedExam_Table[[#Headers],[#Data],[Customer ID]],MedExam_Table[[#Headers],[#Data],[Any Transplants Update]],"Not Found",0)</f>
        <v>No</v>
      </c>
      <c r="G262" t="str" cm="1">
        <f t="array" ref="G262">_xlfn.XLOOKUP($A262,MedExam_Table[[#Headers],[#Data],[Customer ID]],MedExam_Table[[#Headers],[#Data],[Cancer history]],"Not Found",0)</f>
        <v>No</v>
      </c>
      <c r="H262" cm="1">
        <f t="array" ref="H262">_xlfn.XLOOKUP($A262,MedExam_Table[[#Headers],[#Data],[Customer ID]],MedExam_Table[[#Headers],[#Data],[NumberOfMajorSurgeries_updated]],"Not Found",0)</f>
        <v>0</v>
      </c>
      <c r="I262" t="str" cm="1">
        <f t="array" ref="I262">_xlfn.XLOOKUP($A262,MedExam_Table[[#Headers],[#Data],[Customer ID]],MedExam_Table[[#Headers],[#Data],[Smoker Updated]],"Not Found",0)</f>
        <v>No</v>
      </c>
      <c r="J262" t="str" cm="1">
        <f t="array" ref="J262">_xlfn.XLOOKUP($A262,MedExam_Table[[#Headers],[#Data],[Customer ID]],MedExam_Table[[#Headers],[#Data],[Weight Status]],"Not Found",0)</f>
        <v>OverWeight</v>
      </c>
      <c r="K262" t="str" cm="1">
        <f t="array" ref="K262">_xlfn.XLOOKUP($A262,MedExam_Table[[#Headers],[#Data],[Customer ID]],MedExam_Table[[#Headers],[#Data],[Diabetes Status]],"Not Found",0)</f>
        <v>Normal</v>
      </c>
      <c r="L262" cm="1">
        <f t="array" ref="L262">_xlfn.XLOOKUP($A262,Hospitalisation_table[[#All],[Customer ID]],Hospitalisation_table[[#All],[Customer Age]],"Not Found",0)</f>
        <v>45</v>
      </c>
      <c r="M262" t="str" cm="1">
        <f t="array" ref="M262">_xlfn.XLOOKUP($A262,Hospitalisation_table[[#All],[Customer ID]],Hospitalisation_table[[#All],[Date of Birth]],"Not Found",0)</f>
        <v>4-Nov-1977</v>
      </c>
      <c r="N262" s="22" cm="1">
        <f t="array" ref="N262">_xlfn.XLOOKUP($A262,Hospitalisation_table[[#All],[Customer ID]],Hospitalisation_table[[#All],[charges]],"Not Found",0)</f>
        <v>9095.07</v>
      </c>
      <c r="O262" t="str" cm="1">
        <f t="array" ref="O262">_xlfn.XLOOKUP($A262,Hospitalisation_table[[#All],[Customer ID]],Hospitalisation_table[[#All],[Hospital tier_Updated]],"Not Found",0)</f>
        <v>tier - 2</v>
      </c>
      <c r="P262" t="str" cm="1">
        <f t="array" ref="P262">_xlfn.XLOOKUP($A262,Hospitalisation_table[[#All],[Customer ID]],Hospitalisation_table[[#All],[City tier_updated]],"Not Found",0)</f>
        <v>tier - 2</v>
      </c>
      <c r="Q262" t="str" cm="1">
        <f t="array" ref="Q262">_xlfn.XLOOKUP($A262,Hospitalisation_table[[#All],[Customer ID]],Hospitalisation_table[[#All],[State ID Updated]],"Not Found",0)</f>
        <v>R1024</v>
      </c>
    </row>
    <row r="263" spans="1:17" x14ac:dyDescent="0.3">
      <c r="A263" s="14" t="s">
        <v>1138</v>
      </c>
      <c r="B263" t="str" cm="1">
        <f t="array" ref="B263">_xlfn.XLOOKUP($A263,CustomersName[[#All],[Customer ID]],CustomersName[[#All],[First Name]],"Not Found",0)</f>
        <v>Juan harlos</v>
      </c>
      <c r="C263" cm="1">
        <f t="array" ref="C263">_xlfn.XLOOKUP($A263,MedExam_Table[[#Headers],[#Data],[Customer ID]],MedExam_Table[[#Headers],[#Data],[BMI]],"Not Found",0)</f>
        <v>44.77</v>
      </c>
      <c r="D263" cm="1">
        <f t="array" ref="D263">_xlfn.XLOOKUP($A263,MedExam_Table[[#Headers],[#Data],[Customer ID]],MedExam_Table[[#Headers],[#Data],[HBA1C]],"Not Found",0)</f>
        <v>4.0599999999999996</v>
      </c>
      <c r="E263" t="str" cm="1">
        <f t="array" ref="E263">_xlfn.XLOOKUP($A263,MedExam_Table[[#Headers],[#Data],[Customer ID]],MedExam_Table[[#Headers],[#Data],[Heart Issues Updated]],"Not Found",0)</f>
        <v>No</v>
      </c>
      <c r="F263" t="str" cm="1">
        <f t="array" ref="F263">_xlfn.XLOOKUP($A263,MedExam_Table[[#Headers],[#Data],[Customer ID]],MedExam_Table[[#Headers],[#Data],[Any Transplants Update]],"Not Found",0)</f>
        <v>No</v>
      </c>
      <c r="G263" t="str" cm="1">
        <f t="array" ref="G263">_xlfn.XLOOKUP($A263,MedExam_Table[[#Headers],[#Data],[Customer ID]],MedExam_Table[[#Headers],[#Data],[Cancer history]],"Not Found",0)</f>
        <v>No</v>
      </c>
      <c r="H263" cm="1">
        <f t="array" ref="H263">_xlfn.XLOOKUP($A263,MedExam_Table[[#Headers],[#Data],[Customer ID]],MedExam_Table[[#Headers],[#Data],[NumberOfMajorSurgeries_updated]],"Not Found",0)</f>
        <v>2</v>
      </c>
      <c r="I263" t="str" cm="1">
        <f t="array" ref="I263">_xlfn.XLOOKUP($A263,MedExam_Table[[#Headers],[#Data],[Customer ID]],MedExam_Table[[#Headers],[#Data],[Smoker Updated]],"Not Found",0)</f>
        <v>No</v>
      </c>
      <c r="J263" t="str" cm="1">
        <f t="array" ref="J263">_xlfn.XLOOKUP($A263,MedExam_Table[[#Headers],[#Data],[Customer ID]],MedExam_Table[[#Headers],[#Data],[Weight Status]],"Not Found",0)</f>
        <v>Obesity</v>
      </c>
      <c r="K263" t="str" cm="1">
        <f t="array" ref="K263">_xlfn.XLOOKUP($A263,MedExam_Table[[#Headers],[#Data],[Customer ID]],MedExam_Table[[#Headers],[#Data],[Diabetes Status]],"Not Found",0)</f>
        <v>Normal</v>
      </c>
      <c r="L263" cm="1">
        <f t="array" ref="L263">_xlfn.XLOOKUP($A263,Hospitalisation_table[[#All],[Customer ID]],Hospitalisation_table[[#All],[Customer Age]],"Not Found",0)</f>
        <v>50</v>
      </c>
      <c r="M263" t="str" cm="1">
        <f t="array" ref="M263">_xlfn.XLOOKUP($A263,Hospitalisation_table[[#All],[Customer ID]],Hospitalisation_table[[#All],[Date of Birth]],"Not Found",0)</f>
        <v>2-Dec-1972</v>
      </c>
      <c r="N263" s="22" cm="1">
        <f t="array" ref="N263">_xlfn.XLOOKUP($A263,Hospitalisation_table[[#All],[Customer ID]],Hospitalisation_table[[#All],[charges]],"Not Found",0)</f>
        <v>9058.73</v>
      </c>
      <c r="O263" t="str" cm="1">
        <f t="array" ref="O263">_xlfn.XLOOKUP($A263,Hospitalisation_table[[#All],[Customer ID]],Hospitalisation_table[[#All],[Hospital tier_Updated]],"Not Found",0)</f>
        <v>tier - 3</v>
      </c>
      <c r="P263" t="str" cm="1">
        <f t="array" ref="P263">_xlfn.XLOOKUP($A263,Hospitalisation_table[[#All],[Customer ID]],Hospitalisation_table[[#All],[City tier_updated]],"Not Found",0)</f>
        <v>tier - 2</v>
      </c>
      <c r="Q263" t="str" cm="1">
        <f t="array" ref="Q263">_xlfn.XLOOKUP($A263,Hospitalisation_table[[#All],[Customer ID]],Hospitalisation_table[[#All],[State ID Updated]],"Not Found",0)</f>
        <v>R1013</v>
      </c>
    </row>
    <row r="264" spans="1:17" x14ac:dyDescent="0.3">
      <c r="A264" s="13" t="s">
        <v>1137</v>
      </c>
      <c r="B264" t="str" cm="1">
        <f t="array" ref="B264">_xlfn.XLOOKUP($A264,CustomersName[[#All],[Customer ID]],CustomersName[[#All],[First Name]],"Not Found",0)</f>
        <v>Johh III</v>
      </c>
      <c r="C264" cm="1">
        <f t="array" ref="C264">_xlfn.XLOOKUP($A264,MedExam_Table[[#Headers],[#Data],[Customer ID]],MedExam_Table[[#Headers],[#Data],[BMI]],"Not Found",0)</f>
        <v>37.07</v>
      </c>
      <c r="D264" cm="1">
        <f t="array" ref="D264">_xlfn.XLOOKUP($A264,MedExam_Table[[#Headers],[#Data],[Customer ID]],MedExam_Table[[#Headers],[#Data],[HBA1C]],"Not Found",0)</f>
        <v>5.69</v>
      </c>
      <c r="E264" t="str" cm="1">
        <f t="array" ref="E264">_xlfn.XLOOKUP($A264,MedExam_Table[[#Headers],[#Data],[Customer ID]],MedExam_Table[[#Headers],[#Data],[Heart Issues Updated]],"Not Found",0)</f>
        <v>No</v>
      </c>
      <c r="F264" t="str" cm="1">
        <f t="array" ref="F264">_xlfn.XLOOKUP($A264,MedExam_Table[[#Headers],[#Data],[Customer ID]],MedExam_Table[[#Headers],[#Data],[Any Transplants Update]],"Not Found",0)</f>
        <v>No</v>
      </c>
      <c r="G264" t="str" cm="1">
        <f t="array" ref="G264">_xlfn.XLOOKUP($A264,MedExam_Table[[#Headers],[#Data],[Customer ID]],MedExam_Table[[#Headers],[#Data],[Cancer history]],"Not Found",0)</f>
        <v>No</v>
      </c>
      <c r="H264" cm="1">
        <f t="array" ref="H264">_xlfn.XLOOKUP($A264,MedExam_Table[[#Headers],[#Data],[Customer ID]],MedExam_Table[[#Headers],[#Data],[NumberOfMajorSurgeries_updated]],"Not Found",0)</f>
        <v>2</v>
      </c>
      <c r="I264" t="str" cm="1">
        <f t="array" ref="I264">_xlfn.XLOOKUP($A264,MedExam_Table[[#Headers],[#Data],[Customer ID]],MedExam_Table[[#Headers],[#Data],[Smoker Updated]],"Not Found",0)</f>
        <v>No</v>
      </c>
      <c r="J264" t="str" cm="1">
        <f t="array" ref="J264">_xlfn.XLOOKUP($A264,MedExam_Table[[#Headers],[#Data],[Customer ID]],MedExam_Table[[#Headers],[#Data],[Weight Status]],"Not Found",0)</f>
        <v>Obesity</v>
      </c>
      <c r="K264" t="str" cm="1">
        <f t="array" ref="K264">_xlfn.XLOOKUP($A264,MedExam_Table[[#Headers],[#Data],[Customer ID]],MedExam_Table[[#Headers],[#Data],[Diabetes Status]],"Not Found",0)</f>
        <v>Normal</v>
      </c>
      <c r="L264" cm="1">
        <f t="array" ref="L264">_xlfn.XLOOKUP($A264,Hospitalisation_table[[#All],[Customer ID]],Hospitalisation_table[[#All],[Customer Age]],"Not Found",0)</f>
        <v>50</v>
      </c>
      <c r="M264" t="str" cm="1">
        <f t="array" ref="M264">_xlfn.XLOOKUP($A264,Hospitalisation_table[[#All],[Customer ID]],Hospitalisation_table[[#All],[Date of Birth]],"Not Found",0)</f>
        <v>7-Dec-1972</v>
      </c>
      <c r="N264" s="22" cm="1">
        <f t="array" ref="N264">_xlfn.XLOOKUP($A264,Hospitalisation_table[[#All],[Customer ID]],Hospitalisation_table[[#All],[charges]],"Not Found",0)</f>
        <v>9048.0300000000007</v>
      </c>
      <c r="O264" t="str" cm="1">
        <f t="array" ref="O264">_xlfn.XLOOKUP($A264,Hospitalisation_table[[#All],[Customer ID]],Hospitalisation_table[[#All],[Hospital tier_Updated]],"Not Found",0)</f>
        <v>tier - 2</v>
      </c>
      <c r="P264" t="str" cm="1">
        <f t="array" ref="P264">_xlfn.XLOOKUP($A264,Hospitalisation_table[[#All],[Customer ID]],Hospitalisation_table[[#All],[City tier_updated]],"Not Found",0)</f>
        <v>tier - 2</v>
      </c>
      <c r="Q264" t="str" cm="1">
        <f t="array" ref="Q264">_xlfn.XLOOKUP($A264,Hospitalisation_table[[#All],[Customer ID]],Hospitalisation_table[[#All],[State ID Updated]],"Not Found",0)</f>
        <v>R1013</v>
      </c>
    </row>
    <row r="265" spans="1:17" x14ac:dyDescent="0.3">
      <c r="A265" s="14" t="s">
        <v>1136</v>
      </c>
      <c r="B265" t="str" cm="1">
        <f t="array" ref="B265">_xlfn.XLOOKUP($A265,CustomersName[[#All],[Customer ID]],CustomersName[[#All],[First Name]],"Not Found",0)</f>
        <v>Shrah M</v>
      </c>
      <c r="C265" cm="1">
        <f t="array" ref="C265">_xlfn.XLOOKUP($A265,MedExam_Table[[#Headers],[#Data],[Customer ID]],MedExam_Table[[#Headers],[#Data],[BMI]],"Not Found",0)</f>
        <v>39.799999999999997</v>
      </c>
      <c r="D265" cm="1">
        <f t="array" ref="D265">_xlfn.XLOOKUP($A265,MedExam_Table[[#Headers],[#Data],[Customer ID]],MedExam_Table[[#Headers],[#Data],[HBA1C]],"Not Found",0)</f>
        <v>5.66</v>
      </c>
      <c r="E265" t="str" cm="1">
        <f t="array" ref="E265">_xlfn.XLOOKUP($A265,MedExam_Table[[#Headers],[#Data],[Customer ID]],MedExam_Table[[#Headers],[#Data],[Heart Issues Updated]],"Not Found",0)</f>
        <v>No</v>
      </c>
      <c r="F265" t="str" cm="1">
        <f t="array" ref="F265">_xlfn.XLOOKUP($A265,MedExam_Table[[#Headers],[#Data],[Customer ID]],MedExam_Table[[#Headers],[#Data],[Any Transplants Update]],"Not Found",0)</f>
        <v>No</v>
      </c>
      <c r="G265" t="str" cm="1">
        <f t="array" ref="G265">_xlfn.XLOOKUP($A265,MedExam_Table[[#Headers],[#Data],[Customer ID]],MedExam_Table[[#Headers],[#Data],[Cancer history]],"Not Found",0)</f>
        <v>Yes</v>
      </c>
      <c r="H265" cm="1">
        <f t="array" ref="H265">_xlfn.XLOOKUP($A265,MedExam_Table[[#Headers],[#Data],[Customer ID]],MedExam_Table[[#Headers],[#Data],[NumberOfMajorSurgeries_updated]],"Not Found",0)</f>
        <v>1</v>
      </c>
      <c r="I265" t="str" cm="1">
        <f t="array" ref="I265">_xlfn.XLOOKUP($A265,MedExam_Table[[#Headers],[#Data],[Customer ID]],MedExam_Table[[#Headers],[#Data],[Smoker Updated]],"Not Found",0)</f>
        <v>No</v>
      </c>
      <c r="J265" t="str" cm="1">
        <f t="array" ref="J265">_xlfn.XLOOKUP($A265,MedExam_Table[[#Headers],[#Data],[Customer ID]],MedExam_Table[[#Headers],[#Data],[Weight Status]],"Not Found",0)</f>
        <v>Obesity</v>
      </c>
      <c r="K265" t="str" cm="1">
        <f t="array" ref="K265">_xlfn.XLOOKUP($A265,MedExam_Table[[#Headers],[#Data],[Customer ID]],MedExam_Table[[#Headers],[#Data],[Diabetes Status]],"Not Found",0)</f>
        <v>Normal</v>
      </c>
      <c r="L265" cm="1">
        <f t="array" ref="L265">_xlfn.XLOOKUP($A265,Hospitalisation_table[[#All],[Customer ID]],Hospitalisation_table[[#All],[Customer Age]],"Not Found",0)</f>
        <v>29</v>
      </c>
      <c r="M265" t="str" cm="1">
        <f t="array" ref="M265">_xlfn.XLOOKUP($A265,Hospitalisation_table[[#All],[Customer ID]],Hospitalisation_table[[#All],[Date of Birth]],"Not Found",0)</f>
        <v>1-Dec-1993</v>
      </c>
      <c r="N265" s="22" cm="1">
        <f t="array" ref="N265">_xlfn.XLOOKUP($A265,Hospitalisation_table[[#All],[Customer ID]],Hospitalisation_table[[#All],[charges]],"Not Found",0)</f>
        <v>9010.2000000000007</v>
      </c>
      <c r="O265" t="str" cm="1">
        <f t="array" ref="O265">_xlfn.XLOOKUP($A265,Hospitalisation_table[[#All],[Customer ID]],Hospitalisation_table[[#All],[Hospital tier_Updated]],"Not Found",0)</f>
        <v>tier - 2</v>
      </c>
      <c r="P265" t="str" cm="1">
        <f t="array" ref="P265">_xlfn.XLOOKUP($A265,Hospitalisation_table[[#All],[Customer ID]],Hospitalisation_table[[#All],[City tier_updated]],"Not Found",0)</f>
        <v>tier - 3</v>
      </c>
      <c r="Q265" t="str" cm="1">
        <f t="array" ref="Q265">_xlfn.XLOOKUP($A265,Hospitalisation_table[[#All],[Customer ID]],Hospitalisation_table[[#All],[State ID Updated]],"Not Found",0)</f>
        <v>R1026</v>
      </c>
    </row>
    <row r="266" spans="1:17" x14ac:dyDescent="0.3">
      <c r="A266" s="13" t="s">
        <v>1135</v>
      </c>
      <c r="B266" t="str" cm="1">
        <f t="array" ref="B266">_xlfn.XLOOKUP($A266,CustomersName[[#All],[Customer ID]],CustomersName[[#All],[First Name]],"Not Found",0)</f>
        <v>Krihtin C</v>
      </c>
      <c r="C266" cm="1">
        <f t="array" ref="C266">_xlfn.XLOOKUP($A266,MedExam_Table[[#Headers],[#Data],[Customer ID]],MedExam_Table[[#Headers],[#Data],[BMI]],"Not Found",0)</f>
        <v>26.36</v>
      </c>
      <c r="D266" cm="1">
        <f t="array" ref="D266">_xlfn.XLOOKUP($A266,MedExam_Table[[#Headers],[#Data],[Customer ID]],MedExam_Table[[#Headers],[#Data],[HBA1C]],"Not Found",0)</f>
        <v>4.32</v>
      </c>
      <c r="E266" t="str" cm="1">
        <f t="array" ref="E266">_xlfn.XLOOKUP($A266,MedExam_Table[[#Headers],[#Data],[Customer ID]],MedExam_Table[[#Headers],[#Data],[Heart Issues Updated]],"Not Found",0)</f>
        <v>No</v>
      </c>
      <c r="F266" t="str" cm="1">
        <f t="array" ref="F266">_xlfn.XLOOKUP($A266,MedExam_Table[[#Headers],[#Data],[Customer ID]],MedExam_Table[[#Headers],[#Data],[Any Transplants Update]],"Not Found",0)</f>
        <v>No</v>
      </c>
      <c r="G266" t="str" cm="1">
        <f t="array" ref="G266">_xlfn.XLOOKUP($A266,MedExam_Table[[#Headers],[#Data],[Customer ID]],MedExam_Table[[#Headers],[#Data],[Cancer history]],"Not Found",0)</f>
        <v>Yes</v>
      </c>
      <c r="H266" cm="1">
        <f t="array" ref="H266">_xlfn.XLOOKUP($A266,MedExam_Table[[#Headers],[#Data],[Customer ID]],MedExam_Table[[#Headers],[#Data],[NumberOfMajorSurgeries_updated]],"Not Found",0)</f>
        <v>1</v>
      </c>
      <c r="I266" t="str" cm="1">
        <f t="array" ref="I266">_xlfn.XLOOKUP($A266,MedExam_Table[[#Headers],[#Data],[Customer ID]],MedExam_Table[[#Headers],[#Data],[Smoker Updated]],"Not Found",0)</f>
        <v>No</v>
      </c>
      <c r="J266" t="str" cm="1">
        <f t="array" ref="J266">_xlfn.XLOOKUP($A266,MedExam_Table[[#Headers],[#Data],[Customer ID]],MedExam_Table[[#Headers],[#Data],[Weight Status]],"Not Found",0)</f>
        <v>OverWeight</v>
      </c>
      <c r="K266" t="str" cm="1">
        <f t="array" ref="K266">_xlfn.XLOOKUP($A266,MedExam_Table[[#Headers],[#Data],[Customer ID]],MedExam_Table[[#Headers],[#Data],[Diabetes Status]],"Not Found",0)</f>
        <v>Normal</v>
      </c>
      <c r="L266" cm="1">
        <f t="array" ref="L266">_xlfn.XLOOKUP($A266,Hospitalisation_table[[#All],[Customer ID]],Hospitalisation_table[[#All],[Customer Age]],"Not Found",0)</f>
        <v>43</v>
      </c>
      <c r="M266" t="str" cm="1">
        <f t="array" ref="M266">_xlfn.XLOOKUP($A266,Hospitalisation_table[[#All],[Customer ID]],Hospitalisation_table[[#All],[Date of Birth]],"Not Found",0)</f>
        <v>16-Dec-1979</v>
      </c>
      <c r="N266" s="22" cm="1">
        <f t="array" ref="N266">_xlfn.XLOOKUP($A266,Hospitalisation_table[[#All],[Customer ID]],Hospitalisation_table[[#All],[charges]],"Not Found",0)</f>
        <v>8998.43</v>
      </c>
      <c r="O266" t="str" cm="1">
        <f t="array" ref="O266">_xlfn.XLOOKUP($A266,Hospitalisation_table[[#All],[Customer ID]],Hospitalisation_table[[#All],[Hospital tier_Updated]],"Not Found",0)</f>
        <v>tier - 2</v>
      </c>
      <c r="P266" t="str" cm="1">
        <f t="array" ref="P266">_xlfn.XLOOKUP($A266,Hospitalisation_table[[#All],[Customer ID]],Hospitalisation_table[[#All],[City tier_updated]],"Not Found",0)</f>
        <v>tier - 1</v>
      </c>
      <c r="Q266" t="str" cm="1">
        <f t="array" ref="Q266">_xlfn.XLOOKUP($A266,Hospitalisation_table[[#All],[Customer ID]],Hospitalisation_table[[#All],[State ID Updated]],"Not Found",0)</f>
        <v>R1025</v>
      </c>
    </row>
    <row r="267" spans="1:17" x14ac:dyDescent="0.3">
      <c r="A267" s="14" t="s">
        <v>1134</v>
      </c>
      <c r="B267" t="str" cm="1">
        <f t="array" ref="B267">_xlfn.XLOOKUP($A267,CustomersName[[#All],[Customer ID]],CustomersName[[#All],[First Name]],"Not Found",0)</f>
        <v>Cahey M.</v>
      </c>
      <c r="C267" cm="1">
        <f t="array" ref="C267">_xlfn.XLOOKUP($A267,MedExam_Table[[#Headers],[#Data],[Customer ID]],MedExam_Table[[#Headers],[#Data],[BMI]],"Not Found",0)</f>
        <v>29.925000000000001</v>
      </c>
      <c r="D267" cm="1">
        <f t="array" ref="D267">_xlfn.XLOOKUP($A267,MedExam_Table[[#Headers],[#Data],[Customer ID]],MedExam_Table[[#Headers],[#Data],[HBA1C]],"Not Found",0)</f>
        <v>8.2899999999999991</v>
      </c>
      <c r="E267" t="str" cm="1">
        <f t="array" ref="E267">_xlfn.XLOOKUP($A267,MedExam_Table[[#Headers],[#Data],[Customer ID]],MedExam_Table[[#Headers],[#Data],[Heart Issues Updated]],"Not Found",0)</f>
        <v>No</v>
      </c>
      <c r="F267" t="str" cm="1">
        <f t="array" ref="F267">_xlfn.XLOOKUP($A267,MedExam_Table[[#Headers],[#Data],[Customer ID]],MedExam_Table[[#Headers],[#Data],[Any Transplants Update]],"Not Found",0)</f>
        <v>No</v>
      </c>
      <c r="G267" t="str" cm="1">
        <f t="array" ref="G267">_xlfn.XLOOKUP($A267,MedExam_Table[[#Headers],[#Data],[Customer ID]],MedExam_Table[[#Headers],[#Data],[Cancer history]],"Not Found",0)</f>
        <v>No</v>
      </c>
      <c r="H267" cm="1">
        <f t="array" ref="H267">_xlfn.XLOOKUP($A267,MedExam_Table[[#Headers],[#Data],[Customer ID]],MedExam_Table[[#Headers],[#Data],[NumberOfMajorSurgeries_updated]],"Not Found",0)</f>
        <v>2</v>
      </c>
      <c r="I267" t="str" cm="1">
        <f t="array" ref="I267">_xlfn.XLOOKUP($A267,MedExam_Table[[#Headers],[#Data],[Customer ID]],MedExam_Table[[#Headers],[#Data],[Smoker Updated]],"Not Found",0)</f>
        <v>No</v>
      </c>
      <c r="J267" t="str" cm="1">
        <f t="array" ref="J267">_xlfn.XLOOKUP($A267,MedExam_Table[[#Headers],[#Data],[Customer ID]],MedExam_Table[[#Headers],[#Data],[Weight Status]],"Not Found",0)</f>
        <v>OverWeight</v>
      </c>
      <c r="K267" t="str" cm="1">
        <f t="array" ref="K267">_xlfn.XLOOKUP($A267,MedExam_Table[[#Headers],[#Data],[Customer ID]],MedExam_Table[[#Headers],[#Data],[Diabetes Status]],"Not Found",0)</f>
        <v>Diabetes</v>
      </c>
      <c r="L267" cm="1">
        <f t="array" ref="L267">_xlfn.XLOOKUP($A267,Hospitalisation_table[[#All],[Customer ID]],Hospitalisation_table[[#All],[Customer Age]],"Not Found",0)</f>
        <v>49</v>
      </c>
      <c r="M267" t="str" cm="1">
        <f t="array" ref="M267">_xlfn.XLOOKUP($A267,Hospitalisation_table[[#All],[Customer ID]],Hospitalisation_table[[#All],[Date of Birth]],"Not Found",0)</f>
        <v>11-Oct-1973</v>
      </c>
      <c r="N267" s="22" cm="1">
        <f t="array" ref="N267">_xlfn.XLOOKUP($A267,Hospitalisation_table[[#All],[Customer ID]],Hospitalisation_table[[#All],[charges]],"Not Found",0)</f>
        <v>8988.16</v>
      </c>
      <c r="O267" t="str" cm="1">
        <f t="array" ref="O267">_xlfn.XLOOKUP($A267,Hospitalisation_table[[#All],[Customer ID]],Hospitalisation_table[[#All],[Hospital tier_Updated]],"Not Found",0)</f>
        <v>tier - 2</v>
      </c>
      <c r="P267" t="str" cm="1">
        <f t="array" ref="P267">_xlfn.XLOOKUP($A267,Hospitalisation_table[[#All],[Customer ID]],Hospitalisation_table[[#All],[City tier_updated]],"Not Found",0)</f>
        <v>tier - 1</v>
      </c>
      <c r="Q267" t="str" cm="1">
        <f t="array" ref="Q267">_xlfn.XLOOKUP($A267,Hospitalisation_table[[#All],[Customer ID]],Hospitalisation_table[[#All],[State ID Updated]],"Not Found",0)</f>
        <v>R1012</v>
      </c>
    </row>
    <row r="268" spans="1:17" x14ac:dyDescent="0.3">
      <c r="A268" s="13" t="s">
        <v>1133</v>
      </c>
      <c r="B268" t="str" cm="1">
        <f t="array" ref="B268">_xlfn.XLOOKUP($A268,CustomersName[[#All],[Customer ID]],CustomersName[[#All],[First Name]],"Not Found",0)</f>
        <v>Samuel</v>
      </c>
      <c r="C268" cm="1">
        <f t="array" ref="C268">_xlfn.XLOOKUP($A268,MedExam_Table[[#Headers],[#Data],[Customer ID]],MedExam_Table[[#Headers],[#Data],[BMI]],"Not Found",0)</f>
        <v>37.29</v>
      </c>
      <c r="D268" cm="1">
        <f t="array" ref="D268">_xlfn.XLOOKUP($A268,MedExam_Table[[#Headers],[#Data],[Customer ID]],MedExam_Table[[#Headers],[#Data],[HBA1C]],"Not Found",0)</f>
        <v>10.46</v>
      </c>
      <c r="E268" t="str" cm="1">
        <f t="array" ref="E268">_xlfn.XLOOKUP($A268,MedExam_Table[[#Headers],[#Data],[Customer ID]],MedExam_Table[[#Headers],[#Data],[Heart Issues Updated]],"Not Found",0)</f>
        <v>No</v>
      </c>
      <c r="F268" t="str" cm="1">
        <f t="array" ref="F268">_xlfn.XLOOKUP($A268,MedExam_Table[[#Headers],[#Data],[Customer ID]],MedExam_Table[[#Headers],[#Data],[Any Transplants Update]],"Not Found",0)</f>
        <v>No</v>
      </c>
      <c r="G268" t="str" cm="1">
        <f t="array" ref="G268">_xlfn.XLOOKUP($A268,MedExam_Table[[#Headers],[#Data],[Customer ID]],MedExam_Table[[#Headers],[#Data],[Cancer history]],"Not Found",0)</f>
        <v>No</v>
      </c>
      <c r="H268" cm="1">
        <f t="array" ref="H268">_xlfn.XLOOKUP($A268,MedExam_Table[[#Headers],[#Data],[Customer ID]],MedExam_Table[[#Headers],[#Data],[NumberOfMajorSurgeries_updated]],"Not Found",0)</f>
        <v>0</v>
      </c>
      <c r="I268" t="str" cm="1">
        <f t="array" ref="I268">_xlfn.XLOOKUP($A268,MedExam_Table[[#Headers],[#Data],[Customer ID]],MedExam_Table[[#Headers],[#Data],[Smoker Updated]],"Not Found",0)</f>
        <v>No</v>
      </c>
      <c r="J268" t="str" cm="1">
        <f t="array" ref="J268">_xlfn.XLOOKUP($A268,MedExam_Table[[#Headers],[#Data],[Customer ID]],MedExam_Table[[#Headers],[#Data],[Weight Status]],"Not Found",0)</f>
        <v>Obesity</v>
      </c>
      <c r="K268" t="str" cm="1">
        <f t="array" ref="K268">_xlfn.XLOOKUP($A268,MedExam_Table[[#Headers],[#Data],[Customer ID]],MedExam_Table[[#Headers],[#Data],[Diabetes Status]],"Not Found",0)</f>
        <v>Diabetes</v>
      </c>
      <c r="L268" cm="1">
        <f t="array" ref="L268">_xlfn.XLOOKUP($A268,Hospitalisation_table[[#All],[Customer ID]],Hospitalisation_table[[#All],[Customer Age]],"Not Found",0)</f>
        <v>48</v>
      </c>
      <c r="M268" t="str" cm="1">
        <f t="array" ref="M268">_xlfn.XLOOKUP($A268,Hospitalisation_table[[#All],[Customer ID]],Hospitalisation_table[[#All],[Date of Birth]],"Not Found",0)</f>
        <v>21-Jul-1974</v>
      </c>
      <c r="N268" s="22" cm="1">
        <f t="array" ref="N268">_xlfn.XLOOKUP($A268,Hospitalisation_table[[#All],[Customer ID]],Hospitalisation_table[[#All],[charges]],"Not Found",0)</f>
        <v>8978.19</v>
      </c>
      <c r="O268" t="str" cm="1">
        <f t="array" ref="O268">_xlfn.XLOOKUP($A268,Hospitalisation_table[[#All],[Customer ID]],Hospitalisation_table[[#All],[Hospital tier_Updated]],"Not Found",0)</f>
        <v>tier - 2</v>
      </c>
      <c r="P268" t="str" cm="1">
        <f t="array" ref="P268">_xlfn.XLOOKUP($A268,Hospitalisation_table[[#All],[Customer ID]],Hospitalisation_table[[#All],[City tier_updated]],"Not Found",0)</f>
        <v>tier - 2</v>
      </c>
      <c r="Q268" t="str" cm="1">
        <f t="array" ref="Q268">_xlfn.XLOOKUP($A268,Hospitalisation_table[[#All],[Customer ID]],Hospitalisation_table[[#All],[State ID Updated]],"Not Found",0)</f>
        <v>R1013</v>
      </c>
    </row>
    <row r="269" spans="1:17" x14ac:dyDescent="0.3">
      <c r="A269" s="14" t="s">
        <v>1132</v>
      </c>
      <c r="B269" t="str" cm="1">
        <f t="array" ref="B269">_xlfn.XLOOKUP($A269,CustomersName[[#All],[Customer ID]],CustomersName[[#All],[First Name]],"Not Found",0)</f>
        <v>Braulio</v>
      </c>
      <c r="C269" cm="1">
        <f t="array" ref="C269">_xlfn.XLOOKUP($A269,MedExam_Table[[#Headers],[#Data],[Customer ID]],MedExam_Table[[#Headers],[#Data],[BMI]],"Not Found",0)</f>
        <v>30.2</v>
      </c>
      <c r="D269" cm="1">
        <f t="array" ref="D269">_xlfn.XLOOKUP($A269,MedExam_Table[[#Headers],[#Data],[Customer ID]],MedExam_Table[[#Headers],[#Data],[HBA1C]],"Not Found",0)</f>
        <v>11.96</v>
      </c>
      <c r="E269" t="str" cm="1">
        <f t="array" ref="E269">_xlfn.XLOOKUP($A269,MedExam_Table[[#Headers],[#Data],[Customer ID]],MedExam_Table[[#Headers],[#Data],[Heart Issues Updated]],"Not Found",0)</f>
        <v>No</v>
      </c>
      <c r="F269" t="str" cm="1">
        <f t="array" ref="F269">_xlfn.XLOOKUP($A269,MedExam_Table[[#Headers],[#Data],[Customer ID]],MedExam_Table[[#Headers],[#Data],[Any Transplants Update]],"Not Found",0)</f>
        <v>No</v>
      </c>
      <c r="G269" t="str" cm="1">
        <f t="array" ref="G269">_xlfn.XLOOKUP($A269,MedExam_Table[[#Headers],[#Data],[Customer ID]],MedExam_Table[[#Headers],[#Data],[Cancer history]],"Not Found",0)</f>
        <v>No</v>
      </c>
      <c r="H269" cm="1">
        <f t="array" ref="H269">_xlfn.XLOOKUP($A269,MedExam_Table[[#Headers],[#Data],[Customer ID]],MedExam_Table[[#Headers],[#Data],[NumberOfMajorSurgeries_updated]],"Not Found",0)</f>
        <v>0</v>
      </c>
      <c r="I269" t="str" cm="1">
        <f t="array" ref="I269">_xlfn.XLOOKUP($A269,MedExam_Table[[#Headers],[#Data],[Customer ID]],MedExam_Table[[#Headers],[#Data],[Smoker Updated]],"Not Found",0)</f>
        <v>No</v>
      </c>
      <c r="J269" t="str" cm="1">
        <f t="array" ref="J269">_xlfn.XLOOKUP($A269,MedExam_Table[[#Headers],[#Data],[Customer ID]],MedExam_Table[[#Headers],[#Data],[Weight Status]],"Not Found",0)</f>
        <v>Obesity</v>
      </c>
      <c r="K269" t="str" cm="1">
        <f t="array" ref="K269">_xlfn.XLOOKUP($A269,MedExam_Table[[#Headers],[#Data],[Customer ID]],MedExam_Table[[#Headers],[#Data],[Diabetes Status]],"Not Found",0)</f>
        <v>Diabetes</v>
      </c>
      <c r="L269" cm="1">
        <f t="array" ref="L269">_xlfn.XLOOKUP($A269,Hospitalisation_table[[#All],[Customer ID]],Hospitalisation_table[[#All],[Customer Age]],"Not Found",0)</f>
        <v>48</v>
      </c>
      <c r="M269" t="str" cm="1">
        <f t="array" ref="M269">_xlfn.XLOOKUP($A269,Hospitalisation_table[[#All],[Customer ID]],Hospitalisation_table[[#All],[Date of Birth]],"Not Found",0)</f>
        <v>8-Sep-1974</v>
      </c>
      <c r="N269" s="22" cm="1">
        <f t="array" ref="N269">_xlfn.XLOOKUP($A269,Hospitalisation_table[[#All],[Customer ID]],Hospitalisation_table[[#All],[charges]],"Not Found",0)</f>
        <v>8968.33</v>
      </c>
      <c r="O269" t="str" cm="1">
        <f t="array" ref="O269">_xlfn.XLOOKUP($A269,Hospitalisation_table[[#All],[Customer ID]],Hospitalisation_table[[#All],[Hospital tier_Updated]],"Not Found",0)</f>
        <v>tier - 3</v>
      </c>
      <c r="P269" t="str" cm="1">
        <f t="array" ref="P269">_xlfn.XLOOKUP($A269,Hospitalisation_table[[#All],[Customer ID]],Hospitalisation_table[[#All],[City tier_updated]],"Not Found",0)</f>
        <v>tier - 2</v>
      </c>
      <c r="Q269" t="str" cm="1">
        <f t="array" ref="Q269">_xlfn.XLOOKUP($A269,Hospitalisation_table[[#All],[Customer ID]],Hospitalisation_table[[#All],[State ID Updated]],"Not Found",0)</f>
        <v>R1011</v>
      </c>
    </row>
    <row r="270" spans="1:17" x14ac:dyDescent="0.3">
      <c r="A270" s="13" t="s">
        <v>2249</v>
      </c>
      <c r="B270" t="str" cm="1">
        <f t="array" ref="B270">_xlfn.XLOOKUP($A270,CustomersName[[#All],[Customer ID]],CustomersName[[#All],[First Name]],"Not Found",0)</f>
        <v>Doug</v>
      </c>
      <c r="C270" cm="1">
        <f t="array" ref="C270">_xlfn.XLOOKUP($A270,MedExam_Table[[#Headers],[#Data],[Customer ID]],MedExam_Table[[#Headers],[#Data],[BMI]],"Not Found",0)</f>
        <v>48</v>
      </c>
      <c r="D270" cm="1">
        <f t="array" ref="D270">_xlfn.XLOOKUP($A270,MedExam_Table[[#Headers],[#Data],[Customer ID]],MedExam_Table[[#Headers],[#Data],[HBA1C]],"Not Found",0)</f>
        <v>10.54</v>
      </c>
      <c r="E270" t="str" cm="1">
        <f t="array" ref="E270">_xlfn.XLOOKUP($A270,MedExam_Table[[#Headers],[#Data],[Customer ID]],MedExam_Table[[#Headers],[#Data],[Heart Issues Updated]],"Not Found",0)</f>
        <v>No</v>
      </c>
      <c r="F270" t="str" cm="1">
        <f t="array" ref="F270">_xlfn.XLOOKUP($A270,MedExam_Table[[#Headers],[#Data],[Customer ID]],MedExam_Table[[#Headers],[#Data],[Any Transplants Update]],"Not Found",0)</f>
        <v>No</v>
      </c>
      <c r="G270" t="str" cm="1">
        <f t="array" ref="G270">_xlfn.XLOOKUP($A270,MedExam_Table[[#Headers],[#Data],[Customer ID]],MedExam_Table[[#Headers],[#Data],[Cancer history]],"Not Found",0)</f>
        <v>No</v>
      </c>
      <c r="H270" cm="1">
        <f t="array" ref="H270">_xlfn.XLOOKUP($A270,MedExam_Table[[#Headers],[#Data],[Customer ID]],MedExam_Table[[#Headers],[#Data],[NumberOfMajorSurgeries_updated]],"Not Found",0)</f>
        <v>0</v>
      </c>
      <c r="I270" t="str" cm="1">
        <f t="array" ref="I270">_xlfn.XLOOKUP($A270,MedExam_Table[[#Headers],[#Data],[Customer ID]],MedExam_Table[[#Headers],[#Data],[Smoker Updated]],"Not Found",0)</f>
        <v>Yes</v>
      </c>
      <c r="J270" t="str" cm="1">
        <f t="array" ref="J270">_xlfn.XLOOKUP($A270,MedExam_Table[[#Headers],[#Data],[Customer ID]],MedExam_Table[[#Headers],[#Data],[Weight Status]],"Not Found",0)</f>
        <v>Obesity</v>
      </c>
      <c r="K270" t="str" cm="1">
        <f t="array" ref="K270">_xlfn.XLOOKUP($A270,MedExam_Table[[#Headers],[#Data],[Customer ID]],MedExam_Table[[#Headers],[#Data],[Diabetes Status]],"Not Found",0)</f>
        <v>Diabetes</v>
      </c>
      <c r="L270" cm="1">
        <f t="array" ref="L270">_xlfn.XLOOKUP($A270,Hospitalisation_table[[#All],[Customer ID]],Hospitalisation_table[[#All],[Customer Age]],"Not Found",0)</f>
        <v>44</v>
      </c>
      <c r="M270" t="str" cm="1">
        <f t="array" ref="M270">_xlfn.XLOOKUP($A270,Hospitalisation_table[[#All],[Customer ID]],Hospitalisation_table[[#All],[Date of Birth]],"Not Found",0)</f>
        <v>5-Aug-1978</v>
      </c>
      <c r="N270" s="22" cm="1">
        <f t="array" ref="N270">_xlfn.XLOOKUP($A270,Hospitalisation_table[[#All],[Customer ID]],Hospitalisation_table[[#All],[charges]],"Not Found",0)</f>
        <v>39352.6</v>
      </c>
      <c r="O270" t="str" cm="1">
        <f t="array" ref="O270">_xlfn.XLOOKUP($A270,Hospitalisation_table[[#All],[Customer ID]],Hospitalisation_table[[#All],[Hospital tier_Updated]],"Not Found",0)</f>
        <v>tier - 2</v>
      </c>
      <c r="P270" t="str" cm="1">
        <f t="array" ref="P270">_xlfn.XLOOKUP($A270,Hospitalisation_table[[#All],[Customer ID]],Hospitalisation_table[[#All],[City tier_updated]],"Not Found",0)</f>
        <v>tier - 3</v>
      </c>
      <c r="Q270" t="str" cm="1">
        <f t="array" ref="Q270">_xlfn.XLOOKUP($A270,Hospitalisation_table[[#All],[Customer ID]],Hospitalisation_table[[#All],[State ID Updated]],"Not Found",0)</f>
        <v>R1011</v>
      </c>
    </row>
    <row r="271" spans="1:17" x14ac:dyDescent="0.3">
      <c r="A271" s="14" t="s">
        <v>1131</v>
      </c>
      <c r="B271" t="str" cm="1">
        <f t="array" ref="B271">_xlfn.XLOOKUP($A271,CustomersName[[#All],[Customer ID]],CustomersName[[#All],[First Name]],"Not Found",0)</f>
        <v>Anne-Marie</v>
      </c>
      <c r="C271" cm="1">
        <f t="array" ref="C271">_xlfn.XLOOKUP($A271,MedExam_Table[[#Headers],[#Data],[Customer ID]],MedExam_Table[[#Headers],[#Data],[BMI]],"Not Found",0)</f>
        <v>24.225000000000001</v>
      </c>
      <c r="D271" cm="1">
        <f t="array" ref="D271">_xlfn.XLOOKUP($A271,MedExam_Table[[#Headers],[#Data],[Customer ID]],MedExam_Table[[#Headers],[#Data],[HBA1C]],"Not Found",0)</f>
        <v>4.25</v>
      </c>
      <c r="E271" t="str" cm="1">
        <f t="array" ref="E271">_xlfn.XLOOKUP($A271,MedExam_Table[[#Headers],[#Data],[Customer ID]],MedExam_Table[[#Headers],[#Data],[Heart Issues Updated]],"Not Found",0)</f>
        <v>Yes</v>
      </c>
      <c r="F271" t="str" cm="1">
        <f t="array" ref="F271">_xlfn.XLOOKUP($A271,MedExam_Table[[#Headers],[#Data],[Customer ID]],MedExam_Table[[#Headers],[#Data],[Any Transplants Update]],"Not Found",0)</f>
        <v>No</v>
      </c>
      <c r="G271" t="str" cm="1">
        <f t="array" ref="G271">_xlfn.XLOOKUP($A271,MedExam_Table[[#Headers],[#Data],[Customer ID]],MedExam_Table[[#Headers],[#Data],[Cancer history]],"Not Found",0)</f>
        <v>Yes</v>
      </c>
      <c r="H271" cm="1">
        <f t="array" ref="H271">_xlfn.XLOOKUP($A271,MedExam_Table[[#Headers],[#Data],[Customer ID]],MedExam_Table[[#Headers],[#Data],[NumberOfMajorSurgeries_updated]],"Not Found",0)</f>
        <v>1</v>
      </c>
      <c r="I271" t="str" cm="1">
        <f t="array" ref="I271">_xlfn.XLOOKUP($A271,MedExam_Table[[#Headers],[#Data],[Customer ID]],MedExam_Table[[#Headers],[#Data],[Smoker Updated]],"Not Found",0)</f>
        <v>No</v>
      </c>
      <c r="J271" t="str" cm="1">
        <f t="array" ref="J271">_xlfn.XLOOKUP($A271,MedExam_Table[[#Headers],[#Data],[Customer ID]],MedExam_Table[[#Headers],[#Data],[Weight Status]],"Not Found",0)</f>
        <v>NormalWeight</v>
      </c>
      <c r="K271" t="str" cm="1">
        <f t="array" ref="K271">_xlfn.XLOOKUP($A271,MedExam_Table[[#Headers],[#Data],[Customer ID]],MedExam_Table[[#Headers],[#Data],[Diabetes Status]],"Not Found",0)</f>
        <v>Normal</v>
      </c>
      <c r="L271" cm="1">
        <f t="array" ref="L271">_xlfn.XLOOKUP($A271,Hospitalisation_table[[#All],[Customer ID]],Hospitalisation_table[[#All],[Customer Age]],"Not Found",0)</f>
        <v>39</v>
      </c>
      <c r="M271" t="str" cm="1">
        <f t="array" ref="M271">_xlfn.XLOOKUP($A271,Hospitalisation_table[[#All],[Customer ID]],Hospitalisation_table[[#All],[Date of Birth]],"Not Found",0)</f>
        <v>15-Jul-1983</v>
      </c>
      <c r="N271" s="22" cm="1">
        <f t="array" ref="N271">_xlfn.XLOOKUP($A271,Hospitalisation_table[[#All],[Customer ID]],Hospitalisation_table[[#All],[charges]],"Not Found",0)</f>
        <v>8965.7999999999993</v>
      </c>
      <c r="O271" t="str" cm="1">
        <f t="array" ref="O271">_xlfn.XLOOKUP($A271,Hospitalisation_table[[#All],[Customer ID]],Hospitalisation_table[[#All],[Hospital tier_Updated]],"Not Found",0)</f>
        <v>tier - 2</v>
      </c>
      <c r="P271" t="str" cm="1">
        <f t="array" ref="P271">_xlfn.XLOOKUP($A271,Hospitalisation_table[[#All],[Customer ID]],Hospitalisation_table[[#All],[City tier_updated]],"Not Found",0)</f>
        <v>tier - 3</v>
      </c>
      <c r="Q271" t="str" cm="1">
        <f t="array" ref="Q271">_xlfn.XLOOKUP($A271,Hospitalisation_table[[#All],[Customer ID]],Hospitalisation_table[[#All],[State ID Updated]],"Not Found",0)</f>
        <v>R1012</v>
      </c>
    </row>
    <row r="272" spans="1:17" x14ac:dyDescent="0.3">
      <c r="A272" s="13" t="s">
        <v>1130</v>
      </c>
      <c r="B272" t="str" cm="1">
        <f t="array" ref="B272">_xlfn.XLOOKUP($A272,CustomersName[[#All],[Customer ID]],CustomersName[[#All],[First Name]],"Not Found",0)</f>
        <v>Sahuel K.</v>
      </c>
      <c r="C272" cm="1">
        <f t="array" ref="C272">_xlfn.XLOOKUP($A272,MedExam_Table[[#Headers],[#Data],[Customer ID]],MedExam_Table[[#Headers],[#Data],[BMI]],"Not Found",0)</f>
        <v>31.445</v>
      </c>
      <c r="D272" cm="1">
        <f t="array" ref="D272">_xlfn.XLOOKUP($A272,MedExam_Table[[#Headers],[#Data],[Customer ID]],MedExam_Table[[#Headers],[#Data],[HBA1C]],"Not Found",0)</f>
        <v>8.33</v>
      </c>
      <c r="E272" t="str" cm="1">
        <f t="array" ref="E272">_xlfn.XLOOKUP($A272,MedExam_Table[[#Headers],[#Data],[Customer ID]],MedExam_Table[[#Headers],[#Data],[Heart Issues Updated]],"Not Found",0)</f>
        <v>No</v>
      </c>
      <c r="F272" t="str" cm="1">
        <f t="array" ref="F272">_xlfn.XLOOKUP($A272,MedExam_Table[[#Headers],[#Data],[Customer ID]],MedExam_Table[[#Headers],[#Data],[Any Transplants Update]],"Not Found",0)</f>
        <v>No</v>
      </c>
      <c r="G272" t="str" cm="1">
        <f t="array" ref="G272">_xlfn.XLOOKUP($A272,MedExam_Table[[#Headers],[#Data],[Customer ID]],MedExam_Table[[#Headers],[#Data],[Cancer history]],"Not Found",0)</f>
        <v>No</v>
      </c>
      <c r="H272" cm="1">
        <f t="array" ref="H272">_xlfn.XLOOKUP($A272,MedExam_Table[[#Headers],[#Data],[Customer ID]],MedExam_Table[[#Headers],[#Data],[NumberOfMajorSurgeries_updated]],"Not Found",0)</f>
        <v>0</v>
      </c>
      <c r="I272" t="str" cm="1">
        <f t="array" ref="I272">_xlfn.XLOOKUP($A272,MedExam_Table[[#Headers],[#Data],[Customer ID]],MedExam_Table[[#Headers],[#Data],[Smoker Updated]],"Not Found",0)</f>
        <v>No</v>
      </c>
      <c r="J272" t="str" cm="1">
        <f t="array" ref="J272">_xlfn.XLOOKUP($A272,MedExam_Table[[#Headers],[#Data],[Customer ID]],MedExam_Table[[#Headers],[#Data],[Weight Status]],"Not Found",0)</f>
        <v>Obesity</v>
      </c>
      <c r="K272" t="str" cm="1">
        <f t="array" ref="K272">_xlfn.XLOOKUP($A272,MedExam_Table[[#Headers],[#Data],[Customer ID]],MedExam_Table[[#Headers],[#Data],[Diabetes Status]],"Not Found",0)</f>
        <v>Diabetes</v>
      </c>
      <c r="L272" cm="1">
        <f t="array" ref="L272">_xlfn.XLOOKUP($A272,Hospitalisation_table[[#All],[Customer ID]],Hospitalisation_table[[#All],[Customer Age]],"Not Found",0)</f>
        <v>48</v>
      </c>
      <c r="M272" t="str" cm="1">
        <f t="array" ref="M272">_xlfn.XLOOKUP($A272,Hospitalisation_table[[#All],[Customer ID]],Hospitalisation_table[[#All],[Date of Birth]],"Not Found",0)</f>
        <v>17-Aug-1974</v>
      </c>
      <c r="N272" s="22" cm="1">
        <f t="array" ref="N272">_xlfn.XLOOKUP($A272,Hospitalisation_table[[#All],[Customer ID]],Hospitalisation_table[[#All],[charges]],"Not Found",0)</f>
        <v>8964.06</v>
      </c>
      <c r="O272" t="str" cm="1">
        <f t="array" ref="O272">_xlfn.XLOOKUP($A272,Hospitalisation_table[[#All],[Customer ID]],Hospitalisation_table[[#All],[Hospital tier_Updated]],"Not Found",0)</f>
        <v>tier - 3</v>
      </c>
      <c r="P272" t="str" cm="1">
        <f t="array" ref="P272">_xlfn.XLOOKUP($A272,Hospitalisation_table[[#All],[Customer ID]],Hospitalisation_table[[#All],[City tier_updated]],"Not Found",0)</f>
        <v>tier - 2</v>
      </c>
      <c r="Q272" t="str" cm="1">
        <f t="array" ref="Q272">_xlfn.XLOOKUP($A272,Hospitalisation_table[[#All],[Customer ID]],Hospitalisation_table[[#All],[State ID Updated]],"Not Found",0)</f>
        <v>R1016</v>
      </c>
    </row>
    <row r="273" spans="1:17" x14ac:dyDescent="0.3">
      <c r="A273" s="14" t="s">
        <v>1129</v>
      </c>
      <c r="B273" t="str" cm="1">
        <f t="array" ref="B273">_xlfn.XLOOKUP($A273,CustomersName[[#All],[Customer ID]],CustomersName[[#All],[First Name]],"Not Found",0)</f>
        <v>Yuki</v>
      </c>
      <c r="C273" cm="1">
        <f t="array" ref="C273">_xlfn.XLOOKUP($A273,MedExam_Table[[#Headers],[#Data],[Customer ID]],MedExam_Table[[#Headers],[#Data],[BMI]],"Not Found",0)</f>
        <v>38.880000000000003</v>
      </c>
      <c r="D273" cm="1">
        <f t="array" ref="D273">_xlfn.XLOOKUP($A273,MedExam_Table[[#Headers],[#Data],[Customer ID]],MedExam_Table[[#Headers],[#Data],[HBA1C]],"Not Found",0)</f>
        <v>4.29</v>
      </c>
      <c r="E273" t="str" cm="1">
        <f t="array" ref="E273">_xlfn.XLOOKUP($A273,MedExam_Table[[#Headers],[#Data],[Customer ID]],MedExam_Table[[#Headers],[#Data],[Heart Issues Updated]],"Not Found",0)</f>
        <v>No</v>
      </c>
      <c r="F273" t="str" cm="1">
        <f t="array" ref="F273">_xlfn.XLOOKUP($A273,MedExam_Table[[#Headers],[#Data],[Customer ID]],MedExam_Table[[#Headers],[#Data],[Any Transplants Update]],"Not Found",0)</f>
        <v>No</v>
      </c>
      <c r="G273" t="str" cm="1">
        <f t="array" ref="G273">_xlfn.XLOOKUP($A273,MedExam_Table[[#Headers],[#Data],[Customer ID]],MedExam_Table[[#Headers],[#Data],[Cancer history]],"Not Found",0)</f>
        <v>No</v>
      </c>
      <c r="H273" cm="1">
        <f t="array" ref="H273">_xlfn.XLOOKUP($A273,MedExam_Table[[#Headers],[#Data],[Customer ID]],MedExam_Table[[#Headers],[#Data],[NumberOfMajorSurgeries_updated]],"Not Found",0)</f>
        <v>1</v>
      </c>
      <c r="I273" t="str" cm="1">
        <f t="array" ref="I273">_xlfn.XLOOKUP($A273,MedExam_Table[[#Headers],[#Data],[Customer ID]],MedExam_Table[[#Headers],[#Data],[Smoker Updated]],"Not Found",0)</f>
        <v>No</v>
      </c>
      <c r="J273" t="str" cm="1">
        <f t="array" ref="J273">_xlfn.XLOOKUP($A273,MedExam_Table[[#Headers],[#Data],[Customer ID]],MedExam_Table[[#Headers],[#Data],[Weight Status]],"Not Found",0)</f>
        <v>Obesity</v>
      </c>
      <c r="K273" t="str" cm="1">
        <f t="array" ref="K273">_xlfn.XLOOKUP($A273,MedExam_Table[[#Headers],[#Data],[Customer ID]],MedExam_Table[[#Headers],[#Data],[Diabetes Status]],"Not Found",0)</f>
        <v>Normal</v>
      </c>
      <c r="L273" cm="1">
        <f t="array" ref="L273">_xlfn.XLOOKUP($A273,Hospitalisation_table[[#All],[Customer ID]],Hospitalisation_table[[#All],[Customer Age]],"Not Found",0)</f>
        <v>30</v>
      </c>
      <c r="M273" t="str" cm="1">
        <f t="array" ref="M273">_xlfn.XLOOKUP($A273,Hospitalisation_table[[#All],[Customer ID]],Hospitalisation_table[[#All],[Date of Birth]],"Not Found",0)</f>
        <v>27-Sep-1992</v>
      </c>
      <c r="N273" s="22" cm="1">
        <f t="array" ref="N273">_xlfn.XLOOKUP($A273,Hospitalisation_table[[#All],[Customer ID]],Hospitalisation_table[[#All],[charges]],"Not Found",0)</f>
        <v>8954.99</v>
      </c>
      <c r="O273" t="str" cm="1">
        <f t="array" ref="O273">_xlfn.XLOOKUP($A273,Hospitalisation_table[[#All],[Customer ID]],Hospitalisation_table[[#All],[Hospital tier_Updated]],"Not Found",0)</f>
        <v>tier - 2</v>
      </c>
      <c r="P273" t="str" cm="1">
        <f t="array" ref="P273">_xlfn.XLOOKUP($A273,Hospitalisation_table[[#All],[Customer ID]],Hospitalisation_table[[#All],[City tier_updated]],"Not Found",0)</f>
        <v>tier - 3</v>
      </c>
      <c r="Q273" t="str" cm="1">
        <f t="array" ref="Q273">_xlfn.XLOOKUP($A273,Hospitalisation_table[[#All],[Customer ID]],Hospitalisation_table[[#All],[State ID Updated]],"Not Found",0)</f>
        <v>R1026</v>
      </c>
    </row>
    <row r="274" spans="1:17" x14ac:dyDescent="0.3">
      <c r="A274" s="13" t="s">
        <v>1128</v>
      </c>
      <c r="B274" t="str" cm="1">
        <f t="array" ref="B274">_xlfn.XLOOKUP($A274,CustomersName[[#All],[Customer ID]],CustomersName[[#All],[First Name]],"Not Found",0)</f>
        <v>Rafer</v>
      </c>
      <c r="C274" cm="1">
        <f t="array" ref="C274">_xlfn.XLOOKUP($A274,MedExam_Table[[#Headers],[#Data],[Customer ID]],MedExam_Table[[#Headers],[#Data],[BMI]],"Not Found",0)</f>
        <v>43.89</v>
      </c>
      <c r="D274" cm="1">
        <f t="array" ref="D274">_xlfn.XLOOKUP($A274,MedExam_Table[[#Headers],[#Data],[Customer ID]],MedExam_Table[[#Headers],[#Data],[HBA1C]],"Not Found",0)</f>
        <v>6.32</v>
      </c>
      <c r="E274" t="str" cm="1">
        <f t="array" ref="E274">_xlfn.XLOOKUP($A274,MedExam_Table[[#Headers],[#Data],[Customer ID]],MedExam_Table[[#Headers],[#Data],[Heart Issues Updated]],"Not Found",0)</f>
        <v>Yes</v>
      </c>
      <c r="F274" t="str" cm="1">
        <f t="array" ref="F274">_xlfn.XLOOKUP($A274,MedExam_Table[[#Headers],[#Data],[Customer ID]],MedExam_Table[[#Headers],[#Data],[Any Transplants Update]],"Not Found",0)</f>
        <v>No</v>
      </c>
      <c r="G274" t="str" cm="1">
        <f t="array" ref="G274">_xlfn.XLOOKUP($A274,MedExam_Table[[#Headers],[#Data],[Customer ID]],MedExam_Table[[#Headers],[#Data],[Cancer history]],"Not Found",0)</f>
        <v>No</v>
      </c>
      <c r="H274" cm="1">
        <f t="array" ref="H274">_xlfn.XLOOKUP($A274,MedExam_Table[[#Headers],[#Data],[Customer ID]],MedExam_Table[[#Headers],[#Data],[NumberOfMajorSurgeries_updated]],"Not Found",0)</f>
        <v>0</v>
      </c>
      <c r="I274" t="str" cm="1">
        <f t="array" ref="I274">_xlfn.XLOOKUP($A274,MedExam_Table[[#Headers],[#Data],[Customer ID]],MedExam_Table[[#Headers],[#Data],[Smoker Updated]],"Not Found",0)</f>
        <v>No</v>
      </c>
      <c r="J274" t="str" cm="1">
        <f t="array" ref="J274">_xlfn.XLOOKUP($A274,MedExam_Table[[#Headers],[#Data],[Customer ID]],MedExam_Table[[#Headers],[#Data],[Weight Status]],"Not Found",0)</f>
        <v>Obesity</v>
      </c>
      <c r="K274" t="str" cm="1">
        <f t="array" ref="K274">_xlfn.XLOOKUP($A274,MedExam_Table[[#Headers],[#Data],[Customer ID]],MedExam_Table[[#Headers],[#Data],[Diabetes Status]],"Not Found",0)</f>
        <v>Prediabetes</v>
      </c>
      <c r="L274" cm="1">
        <f t="array" ref="L274">_xlfn.XLOOKUP($A274,Hospitalisation_table[[#All],[Customer ID]],Hospitalisation_table[[#All],[Customer Age]],"Not Found",0)</f>
        <v>46</v>
      </c>
      <c r="M274" t="str" cm="1">
        <f t="array" ref="M274">_xlfn.XLOOKUP($A274,Hospitalisation_table[[#All],[Customer ID]],Hospitalisation_table[[#All],[Date of Birth]],"Not Found",0)</f>
        <v>25-Dec-1976</v>
      </c>
      <c r="N274" s="22" cm="1">
        <f t="array" ref="N274">_xlfn.XLOOKUP($A274,Hospitalisation_table[[#All],[Customer ID]],Hospitalisation_table[[#All],[charges]],"Not Found",0)</f>
        <v>8944.1200000000008</v>
      </c>
      <c r="O274" t="str" cm="1">
        <f t="array" ref="O274">_xlfn.XLOOKUP($A274,Hospitalisation_table[[#All],[Customer ID]],Hospitalisation_table[[#All],[Hospital tier_Updated]],"Not Found",0)</f>
        <v>tier - 3</v>
      </c>
      <c r="P274" t="str" cm="1">
        <f t="array" ref="P274">_xlfn.XLOOKUP($A274,Hospitalisation_table[[#All],[Customer ID]],Hospitalisation_table[[#All],[City tier_updated]],"Not Found",0)</f>
        <v>tier - 2</v>
      </c>
      <c r="Q274" t="str" cm="1">
        <f t="array" ref="Q274">_xlfn.XLOOKUP($A274,Hospitalisation_table[[#All],[Customer ID]],Hospitalisation_table[[#All],[State ID Updated]],"Not Found",0)</f>
        <v>R1013</v>
      </c>
    </row>
    <row r="275" spans="1:17" x14ac:dyDescent="0.3">
      <c r="A275" s="14" t="s">
        <v>1127</v>
      </c>
      <c r="B275" t="str" cm="1">
        <f t="array" ref="B275">_xlfn.XLOOKUP($A275,CustomersName[[#All],[Customer ID]],CustomersName[[#All],[First Name]],"Not Found",0)</f>
        <v>Claire</v>
      </c>
      <c r="C275" cm="1">
        <f t="array" ref="C275">_xlfn.XLOOKUP($A275,MedExam_Table[[#Headers],[#Data],[Customer ID]],MedExam_Table[[#Headers],[#Data],[BMI]],"Not Found",0)</f>
        <v>25.6</v>
      </c>
      <c r="D275" cm="1">
        <f t="array" ref="D275">_xlfn.XLOOKUP($A275,MedExam_Table[[#Headers],[#Data],[Customer ID]],MedExam_Table[[#Headers],[#Data],[HBA1C]],"Not Found",0)</f>
        <v>5.65</v>
      </c>
      <c r="E275" t="str" cm="1">
        <f t="array" ref="E275">_xlfn.XLOOKUP($A275,MedExam_Table[[#Headers],[#Data],[Customer ID]],MedExam_Table[[#Headers],[#Data],[Heart Issues Updated]],"Not Found",0)</f>
        <v>No</v>
      </c>
      <c r="F275" t="str" cm="1">
        <f t="array" ref="F275">_xlfn.XLOOKUP($A275,MedExam_Table[[#Headers],[#Data],[Customer ID]],MedExam_Table[[#Headers],[#Data],[Any Transplants Update]],"Not Found",0)</f>
        <v>No</v>
      </c>
      <c r="G275" t="str" cm="1">
        <f t="array" ref="G275">_xlfn.XLOOKUP($A275,MedExam_Table[[#Headers],[#Data],[Customer ID]],MedExam_Table[[#Headers],[#Data],[Cancer history]],"Not Found",0)</f>
        <v>No</v>
      </c>
      <c r="H275" cm="1">
        <f t="array" ref="H275">_xlfn.XLOOKUP($A275,MedExam_Table[[#Headers],[#Data],[Customer ID]],MedExam_Table[[#Headers],[#Data],[NumberOfMajorSurgeries_updated]],"Not Found",0)</f>
        <v>2</v>
      </c>
      <c r="I275" t="str" cm="1">
        <f t="array" ref="I275">_xlfn.XLOOKUP($A275,MedExam_Table[[#Headers],[#Data],[Customer ID]],MedExam_Table[[#Headers],[#Data],[Smoker Updated]],"Not Found",0)</f>
        <v>No</v>
      </c>
      <c r="J275" t="str" cm="1">
        <f t="array" ref="J275">_xlfn.XLOOKUP($A275,MedExam_Table[[#Headers],[#Data],[Customer ID]],MedExam_Table[[#Headers],[#Data],[Weight Status]],"Not Found",0)</f>
        <v>OverWeight</v>
      </c>
      <c r="K275" t="str" cm="1">
        <f t="array" ref="K275">_xlfn.XLOOKUP($A275,MedExam_Table[[#Headers],[#Data],[Customer ID]],MedExam_Table[[#Headers],[#Data],[Diabetes Status]],"Not Found",0)</f>
        <v>Normal</v>
      </c>
      <c r="L275" cm="1">
        <f t="array" ref="L275">_xlfn.XLOOKUP($A275,Hospitalisation_table[[#All],[Customer ID]],Hospitalisation_table[[#All],[Customer Age]],"Not Found",0)</f>
        <v>51</v>
      </c>
      <c r="M275" t="str" cm="1">
        <f t="array" ref="M275">_xlfn.XLOOKUP($A275,Hospitalisation_table[[#All],[Customer ID]],Hospitalisation_table[[#All],[Date of Birth]],"Not Found",0)</f>
        <v>6-Jun-1972</v>
      </c>
      <c r="N275" s="22" cm="1">
        <f t="array" ref="N275">_xlfn.XLOOKUP($A275,Hospitalisation_table[[#All],[Customer ID]],Hospitalisation_table[[#All],[charges]],"Not Found",0)</f>
        <v>8932.08</v>
      </c>
      <c r="O275" t="str" cm="1">
        <f t="array" ref="O275">_xlfn.XLOOKUP($A275,Hospitalisation_table[[#All],[Customer ID]],Hospitalisation_table[[#All],[Hospital tier_Updated]],"Not Found",0)</f>
        <v>tier - 2</v>
      </c>
      <c r="P275" t="str" cm="1">
        <f t="array" ref="P275">_xlfn.XLOOKUP($A275,Hospitalisation_table[[#All],[Customer ID]],Hospitalisation_table[[#All],[City tier_updated]],"Not Found",0)</f>
        <v>tier - 1</v>
      </c>
      <c r="Q275" t="str" cm="1">
        <f t="array" ref="Q275">_xlfn.XLOOKUP($A275,Hospitalisation_table[[#All],[Customer ID]],Hospitalisation_table[[#All],[State ID Updated]],"Not Found",0)</f>
        <v>R1011</v>
      </c>
    </row>
    <row r="276" spans="1:17" x14ac:dyDescent="0.3">
      <c r="A276" s="13" t="s">
        <v>1126</v>
      </c>
      <c r="B276" t="str" cm="1">
        <f t="array" ref="B276">_xlfn.XLOOKUP($A276,CustomersName[[#All],[Customer ID]],CustomersName[[#All],[First Name]],"Not Found",0)</f>
        <v>Erynh J.</v>
      </c>
      <c r="C276" cm="1">
        <f t="array" ref="C276">_xlfn.XLOOKUP($A276,MedExam_Table[[#Headers],[#Data],[Customer ID]],MedExam_Table[[#Headers],[#Data],[BMI]],"Not Found",0)</f>
        <v>29.545000000000002</v>
      </c>
      <c r="D276" cm="1">
        <f t="array" ref="D276">_xlfn.XLOOKUP($A276,MedExam_Table[[#Headers],[#Data],[Customer ID]],MedExam_Table[[#Headers],[#Data],[HBA1C]],"Not Found",0)</f>
        <v>8.41</v>
      </c>
      <c r="E276" t="str" cm="1">
        <f t="array" ref="E276">_xlfn.XLOOKUP($A276,MedExam_Table[[#Headers],[#Data],[Customer ID]],MedExam_Table[[#Headers],[#Data],[Heart Issues Updated]],"Not Found",0)</f>
        <v>Yes</v>
      </c>
      <c r="F276" t="str" cm="1">
        <f t="array" ref="F276">_xlfn.XLOOKUP($A276,MedExam_Table[[#Headers],[#Data],[Customer ID]],MedExam_Table[[#Headers],[#Data],[Any Transplants Update]],"Not Found",0)</f>
        <v>No</v>
      </c>
      <c r="G276" t="str" cm="1">
        <f t="array" ref="G276">_xlfn.XLOOKUP($A276,MedExam_Table[[#Headers],[#Data],[Customer ID]],MedExam_Table[[#Headers],[#Data],[Cancer history]],"Not Found",0)</f>
        <v>No</v>
      </c>
      <c r="H276" cm="1">
        <f t="array" ref="H276">_xlfn.XLOOKUP($A276,MedExam_Table[[#Headers],[#Data],[Customer ID]],MedExam_Table[[#Headers],[#Data],[NumberOfMajorSurgeries_updated]],"Not Found",0)</f>
        <v>1</v>
      </c>
      <c r="I276" t="str" cm="1">
        <f t="array" ref="I276">_xlfn.XLOOKUP($A276,MedExam_Table[[#Headers],[#Data],[Customer ID]],MedExam_Table[[#Headers],[#Data],[Smoker Updated]],"Not Found",0)</f>
        <v>No</v>
      </c>
      <c r="J276" t="str" cm="1">
        <f t="array" ref="J276">_xlfn.XLOOKUP($A276,MedExam_Table[[#Headers],[#Data],[Customer ID]],MedExam_Table[[#Headers],[#Data],[Weight Status]],"Not Found",0)</f>
        <v>OverWeight</v>
      </c>
      <c r="K276" t="str" cm="1">
        <f t="array" ref="K276">_xlfn.XLOOKUP($A276,MedExam_Table[[#Headers],[#Data],[Customer ID]],MedExam_Table[[#Headers],[#Data],[Diabetes Status]],"Not Found",0)</f>
        <v>Diabetes</v>
      </c>
      <c r="L276" cm="1">
        <f t="array" ref="L276">_xlfn.XLOOKUP($A276,Hospitalisation_table[[#All],[Customer ID]],Hospitalisation_table[[#All],[Customer Age]],"Not Found",0)</f>
        <v>47</v>
      </c>
      <c r="M276" t="str" cm="1">
        <f t="array" ref="M276">_xlfn.XLOOKUP($A276,Hospitalisation_table[[#All],[Customer ID]],Hospitalisation_table[[#All],[Date of Birth]],"Not Found",0)</f>
        <v>7-Jul-1975</v>
      </c>
      <c r="N276" s="22" cm="1">
        <f t="array" ref="N276">_xlfn.XLOOKUP($A276,Hospitalisation_table[[#All],[Customer ID]],Hospitalisation_table[[#All],[charges]],"Not Found",0)</f>
        <v>8930.93</v>
      </c>
      <c r="O276" t="str" cm="1">
        <f t="array" ref="O276">_xlfn.XLOOKUP($A276,Hospitalisation_table[[#All],[Customer ID]],Hospitalisation_table[[#All],[Hospital tier_Updated]],"Not Found",0)</f>
        <v>tier - 2</v>
      </c>
      <c r="P276" t="str" cm="1">
        <f t="array" ref="P276">_xlfn.XLOOKUP($A276,Hospitalisation_table[[#All],[Customer ID]],Hospitalisation_table[[#All],[City tier_updated]],"Not Found",0)</f>
        <v>tier - 2</v>
      </c>
      <c r="Q276" t="str" cm="1">
        <f t="array" ref="Q276">_xlfn.XLOOKUP($A276,Hospitalisation_table[[#All],[Customer ID]],Hospitalisation_table[[#All],[State ID Updated]],"Not Found",0)</f>
        <v>R1012</v>
      </c>
    </row>
    <row r="277" spans="1:17" x14ac:dyDescent="0.3">
      <c r="A277" s="14" t="s">
        <v>1125</v>
      </c>
      <c r="B277" t="str" cm="1">
        <f t="array" ref="B277">_xlfn.XLOOKUP($A277,CustomersName[[#All],[Customer ID]],CustomersName[[#All],[First Name]],"Not Found",0)</f>
        <v>Mahesh</v>
      </c>
      <c r="C277" cm="1">
        <f t="array" ref="C277">_xlfn.XLOOKUP($A277,MedExam_Table[[#Headers],[#Data],[Customer ID]],MedExam_Table[[#Headers],[#Data],[BMI]],"Not Found",0)</f>
        <v>23.25</v>
      </c>
      <c r="D277" cm="1">
        <f t="array" ref="D277">_xlfn.XLOOKUP($A277,MedExam_Table[[#Headers],[#Data],[Customer ID]],MedExam_Table[[#Headers],[#Data],[HBA1C]],"Not Found",0)</f>
        <v>11.96</v>
      </c>
      <c r="E277" t="str" cm="1">
        <f t="array" ref="E277">_xlfn.XLOOKUP($A277,MedExam_Table[[#Headers],[#Data],[Customer ID]],MedExam_Table[[#Headers],[#Data],[Heart Issues Updated]],"Not Found",0)</f>
        <v>Yes</v>
      </c>
      <c r="F277" t="str" cm="1">
        <f t="array" ref="F277">_xlfn.XLOOKUP($A277,MedExam_Table[[#Headers],[#Data],[Customer ID]],MedExam_Table[[#Headers],[#Data],[Any Transplants Update]],"Not Found",0)</f>
        <v>No</v>
      </c>
      <c r="G277" t="str" cm="1">
        <f t="array" ref="G277">_xlfn.XLOOKUP($A277,MedExam_Table[[#Headers],[#Data],[Customer ID]],MedExam_Table[[#Headers],[#Data],[Cancer history]],"Not Found",0)</f>
        <v>No</v>
      </c>
      <c r="H277" cm="1">
        <f t="array" ref="H277">_xlfn.XLOOKUP($A277,MedExam_Table[[#Headers],[#Data],[Customer ID]],MedExam_Table[[#Headers],[#Data],[NumberOfMajorSurgeries_updated]],"Not Found",0)</f>
        <v>0</v>
      </c>
      <c r="I277" t="str" cm="1">
        <f t="array" ref="I277">_xlfn.XLOOKUP($A277,MedExam_Table[[#Headers],[#Data],[Customer ID]],MedExam_Table[[#Headers],[#Data],[Smoker Updated]],"Not Found",0)</f>
        <v>No</v>
      </c>
      <c r="J277" t="str" cm="1">
        <f t="array" ref="J277">_xlfn.XLOOKUP($A277,MedExam_Table[[#Headers],[#Data],[Customer ID]],MedExam_Table[[#Headers],[#Data],[Weight Status]],"Not Found",0)</f>
        <v>NormalWeight</v>
      </c>
      <c r="K277" t="str" cm="1">
        <f t="array" ref="K277">_xlfn.XLOOKUP($A277,MedExam_Table[[#Headers],[#Data],[Customer ID]],MedExam_Table[[#Headers],[#Data],[Diabetes Status]],"Not Found",0)</f>
        <v>Diabetes</v>
      </c>
      <c r="L277" cm="1">
        <f t="array" ref="L277">_xlfn.XLOOKUP($A277,Hospitalisation_table[[#All],[Customer ID]],Hospitalisation_table[[#All],[Customer Age]],"Not Found",0)</f>
        <v>55</v>
      </c>
      <c r="M277" t="str" cm="1">
        <f t="array" ref="M277">_xlfn.XLOOKUP($A277,Hospitalisation_table[[#All],[Customer ID]],Hospitalisation_table[[#All],[Date of Birth]],"Not Found",0)</f>
        <v>6-Sep-1967</v>
      </c>
      <c r="N277" s="22" cm="1">
        <f t="array" ref="N277">_xlfn.XLOOKUP($A277,Hospitalisation_table[[#All],[Customer ID]],Hospitalisation_table[[#All],[charges]],"Not Found",0)</f>
        <v>8908.4699999999993</v>
      </c>
      <c r="O277" t="str" cm="1">
        <f t="array" ref="O277">_xlfn.XLOOKUP($A277,Hospitalisation_table[[#All],[Customer ID]],Hospitalisation_table[[#All],[Hospital tier_Updated]],"Not Found",0)</f>
        <v>tier - 3</v>
      </c>
      <c r="P277" t="str" cm="1">
        <f t="array" ref="P277">_xlfn.XLOOKUP($A277,Hospitalisation_table[[#All],[Customer ID]],Hospitalisation_table[[#All],[City tier_updated]],"Not Found",0)</f>
        <v>tier - 2</v>
      </c>
      <c r="Q277" t="str" cm="1">
        <f t="array" ref="Q277">_xlfn.XLOOKUP($A277,Hospitalisation_table[[#All],[Customer ID]],Hospitalisation_table[[#All],[State ID Updated]],"Not Found",0)</f>
        <v>R1013</v>
      </c>
    </row>
    <row r="278" spans="1:17" x14ac:dyDescent="0.3">
      <c r="A278" s="13" t="s">
        <v>1124</v>
      </c>
      <c r="B278" t="str" cm="1">
        <f t="array" ref="B278">_xlfn.XLOOKUP($A278,CustomersName[[#All],[Customer ID]],CustomersName[[#All],[First Name]],"Not Found",0)</f>
        <v>Stanley</v>
      </c>
      <c r="C278" cm="1">
        <f t="array" ref="C278">_xlfn.XLOOKUP($A278,MedExam_Table[[#Headers],[#Data],[Customer ID]],MedExam_Table[[#Headers],[#Data],[BMI]],"Not Found",0)</f>
        <v>43.95</v>
      </c>
      <c r="D278" cm="1">
        <f t="array" ref="D278">_xlfn.XLOOKUP($A278,MedExam_Table[[#Headers],[#Data],[Customer ID]],MedExam_Table[[#Headers],[#Data],[HBA1C]],"Not Found",0)</f>
        <v>5.17</v>
      </c>
      <c r="E278" t="str" cm="1">
        <f t="array" ref="E278">_xlfn.XLOOKUP($A278,MedExam_Table[[#Headers],[#Data],[Customer ID]],MedExam_Table[[#Headers],[#Data],[Heart Issues Updated]],"Not Found",0)</f>
        <v>Yes</v>
      </c>
      <c r="F278" t="str" cm="1">
        <f t="array" ref="F278">_xlfn.XLOOKUP($A278,MedExam_Table[[#Headers],[#Data],[Customer ID]],MedExam_Table[[#Headers],[#Data],[Any Transplants Update]],"Not Found",0)</f>
        <v>No</v>
      </c>
      <c r="G278" t="str" cm="1">
        <f t="array" ref="G278">_xlfn.XLOOKUP($A278,MedExam_Table[[#Headers],[#Data],[Customer ID]],MedExam_Table[[#Headers],[#Data],[Cancer history]],"Not Found",0)</f>
        <v>Yes</v>
      </c>
      <c r="H278" cm="1">
        <f t="array" ref="H278">_xlfn.XLOOKUP($A278,MedExam_Table[[#Headers],[#Data],[Customer ID]],MedExam_Table[[#Headers],[#Data],[NumberOfMajorSurgeries_updated]],"Not Found",0)</f>
        <v>1</v>
      </c>
      <c r="I278" t="str" cm="1">
        <f t="array" ref="I278">_xlfn.XLOOKUP($A278,MedExam_Table[[#Headers],[#Data],[Customer ID]],MedExam_Table[[#Headers],[#Data],[Smoker Updated]],"Not Found",0)</f>
        <v>No</v>
      </c>
      <c r="J278" t="str" cm="1">
        <f t="array" ref="J278">_xlfn.XLOOKUP($A278,MedExam_Table[[#Headers],[#Data],[Customer ID]],MedExam_Table[[#Headers],[#Data],[Weight Status]],"Not Found",0)</f>
        <v>Obesity</v>
      </c>
      <c r="K278" t="str" cm="1">
        <f t="array" ref="K278">_xlfn.XLOOKUP($A278,MedExam_Table[[#Headers],[#Data],[Customer ID]],MedExam_Table[[#Headers],[#Data],[Diabetes Status]],"Not Found",0)</f>
        <v>Normal</v>
      </c>
      <c r="L278" cm="1">
        <f t="array" ref="L278">_xlfn.XLOOKUP($A278,Hospitalisation_table[[#All],[Customer ID]],Hospitalisation_table[[#All],[Customer Age]],"Not Found",0)</f>
        <v>25</v>
      </c>
      <c r="M278" t="str" cm="1">
        <f t="array" ref="M278">_xlfn.XLOOKUP($A278,Hospitalisation_table[[#All],[Customer ID]],Hospitalisation_table[[#All],[Date of Birth]],"Not Found",0)</f>
        <v>28-Nov-1997</v>
      </c>
      <c r="N278" s="22" cm="1">
        <f t="array" ref="N278">_xlfn.XLOOKUP($A278,Hospitalisation_table[[#All],[Customer ID]],Hospitalisation_table[[#All],[charges]],"Not Found",0)</f>
        <v>8906.14</v>
      </c>
      <c r="O278" t="str" cm="1">
        <f t="array" ref="O278">_xlfn.XLOOKUP($A278,Hospitalisation_table[[#All],[Customer ID]],Hospitalisation_table[[#All],[Hospital tier_Updated]],"Not Found",0)</f>
        <v>tier - 2</v>
      </c>
      <c r="P278" t="str" cm="1">
        <f t="array" ref="P278">_xlfn.XLOOKUP($A278,Hospitalisation_table[[#All],[Customer ID]],Hospitalisation_table[[#All],[City tier_updated]],"Not Found",0)</f>
        <v>tier - 2</v>
      </c>
      <c r="Q278" t="str" cm="1">
        <f t="array" ref="Q278">_xlfn.XLOOKUP($A278,Hospitalisation_table[[#All],[Customer ID]],Hospitalisation_table[[#All],[State ID Updated]],"Not Found",0)</f>
        <v>R1012</v>
      </c>
    </row>
    <row r="279" spans="1:17" x14ac:dyDescent="0.3">
      <c r="A279" s="14" t="s">
        <v>1123</v>
      </c>
      <c r="B279" t="str" cm="1">
        <f t="array" ref="B279">_xlfn.XLOOKUP($A279,CustomersName[[#All],[Customer ID]],CustomersName[[#All],[First Name]],"Not Found",0)</f>
        <v>Gregory</v>
      </c>
      <c r="C279" cm="1">
        <f t="array" ref="C279">_xlfn.XLOOKUP($A279,MedExam_Table[[#Headers],[#Data],[Customer ID]],MedExam_Table[[#Headers],[#Data],[BMI]],"Not Found",0)</f>
        <v>21.85</v>
      </c>
      <c r="D279" cm="1">
        <f t="array" ref="D279">_xlfn.XLOOKUP($A279,MedExam_Table[[#Headers],[#Data],[Customer ID]],MedExam_Table[[#Headers],[#Data],[HBA1C]],"Not Found",0)</f>
        <v>8.76</v>
      </c>
      <c r="E279" t="str" cm="1">
        <f t="array" ref="E279">_xlfn.XLOOKUP($A279,MedExam_Table[[#Headers],[#Data],[Customer ID]],MedExam_Table[[#Headers],[#Data],[Heart Issues Updated]],"Not Found",0)</f>
        <v>No</v>
      </c>
      <c r="F279" t="str" cm="1">
        <f t="array" ref="F279">_xlfn.XLOOKUP($A279,MedExam_Table[[#Headers],[#Data],[Customer ID]],MedExam_Table[[#Headers],[#Data],[Any Transplants Update]],"Not Found",0)</f>
        <v>No</v>
      </c>
      <c r="G279" t="str" cm="1">
        <f t="array" ref="G279">_xlfn.XLOOKUP($A279,MedExam_Table[[#Headers],[#Data],[Customer ID]],MedExam_Table[[#Headers],[#Data],[Cancer history]],"Not Found",0)</f>
        <v>No</v>
      </c>
      <c r="H279" cm="1">
        <f t="array" ref="H279">_xlfn.XLOOKUP($A279,MedExam_Table[[#Headers],[#Data],[Customer ID]],MedExam_Table[[#Headers],[#Data],[NumberOfMajorSurgeries_updated]],"Not Found",0)</f>
        <v>0</v>
      </c>
      <c r="I279" t="str" cm="1">
        <f t="array" ref="I279">_xlfn.XLOOKUP($A279,MedExam_Table[[#Headers],[#Data],[Customer ID]],MedExam_Table[[#Headers],[#Data],[Smoker Updated]],"Not Found",0)</f>
        <v>No</v>
      </c>
      <c r="J279" t="str" cm="1">
        <f t="array" ref="J279">_xlfn.XLOOKUP($A279,MedExam_Table[[#Headers],[#Data],[Customer ID]],MedExam_Table[[#Headers],[#Data],[Weight Status]],"Not Found",0)</f>
        <v>NormalWeight</v>
      </c>
      <c r="K279" t="str" cm="1">
        <f t="array" ref="K279">_xlfn.XLOOKUP($A279,MedExam_Table[[#Headers],[#Data],[Customer ID]],MedExam_Table[[#Headers],[#Data],[Diabetes Status]],"Not Found",0)</f>
        <v>Diabetes</v>
      </c>
      <c r="L279" cm="1">
        <f t="array" ref="L279">_xlfn.XLOOKUP($A279,Hospitalisation_table[[#All],[Customer ID]],Hospitalisation_table[[#All],[Customer Age]],"Not Found",0)</f>
        <v>44</v>
      </c>
      <c r="M279" t="str" cm="1">
        <f t="array" ref="M279">_xlfn.XLOOKUP($A279,Hospitalisation_table[[#All],[Customer ID]],Hospitalisation_table[[#All],[Date of Birth]],"Not Found",0)</f>
        <v>16-Dec-1978</v>
      </c>
      <c r="N279" s="22" cm="1">
        <f t="array" ref="N279">_xlfn.XLOOKUP($A279,Hospitalisation_table[[#All],[Customer ID]],Hospitalisation_table[[#All],[charges]],"Not Found",0)</f>
        <v>8891.14</v>
      </c>
      <c r="O279" t="str" cm="1">
        <f t="array" ref="O279">_xlfn.XLOOKUP($A279,Hospitalisation_table[[#All],[Customer ID]],Hospitalisation_table[[#All],[Hospital tier_Updated]],"Not Found",0)</f>
        <v>tier - 2</v>
      </c>
      <c r="P279" t="str" cm="1">
        <f t="array" ref="P279">_xlfn.XLOOKUP($A279,Hospitalisation_table[[#All],[Customer ID]],Hospitalisation_table[[#All],[City tier_updated]],"Not Found",0)</f>
        <v>tier - 3</v>
      </c>
      <c r="Q279" t="str" cm="1">
        <f t="array" ref="Q279">_xlfn.XLOOKUP($A279,Hospitalisation_table[[#All],[Customer ID]],Hospitalisation_table[[#All],[State ID Updated]],"Not Found",0)</f>
        <v>R1017</v>
      </c>
    </row>
    <row r="280" spans="1:17" x14ac:dyDescent="0.3">
      <c r="A280" s="13" t="s">
        <v>1122</v>
      </c>
      <c r="B280" t="str" cm="1">
        <f t="array" ref="B280">_xlfn.XLOOKUP($A280,CustomersName[[#All],[Customer ID]],CustomersName[[#All],[First Name]],"Not Found",0)</f>
        <v>Eric</v>
      </c>
      <c r="C280" cm="1">
        <f t="array" ref="C280">_xlfn.XLOOKUP($A280,MedExam_Table[[#Headers],[#Data],[Customer ID]],MedExam_Table[[#Headers],[#Data],[BMI]],"Not Found",0)</f>
        <v>25.73</v>
      </c>
      <c r="D280" cm="1">
        <f t="array" ref="D280">_xlfn.XLOOKUP($A280,MedExam_Table[[#Headers],[#Data],[Customer ID]],MedExam_Table[[#Headers],[#Data],[HBA1C]],"Not Found",0)</f>
        <v>7.99</v>
      </c>
      <c r="E280" t="str" cm="1">
        <f t="array" ref="E280">_xlfn.XLOOKUP($A280,MedExam_Table[[#Headers],[#Data],[Customer ID]],MedExam_Table[[#Headers],[#Data],[Heart Issues Updated]],"Not Found",0)</f>
        <v>No</v>
      </c>
      <c r="F280" t="str" cm="1">
        <f t="array" ref="F280">_xlfn.XLOOKUP($A280,MedExam_Table[[#Headers],[#Data],[Customer ID]],MedExam_Table[[#Headers],[#Data],[Any Transplants Update]],"Not Found",0)</f>
        <v>No</v>
      </c>
      <c r="G280" t="str" cm="1">
        <f t="array" ref="G280">_xlfn.XLOOKUP($A280,MedExam_Table[[#Headers],[#Data],[Customer ID]],MedExam_Table[[#Headers],[#Data],[Cancer history]],"Not Found",0)</f>
        <v>No</v>
      </c>
      <c r="H280" cm="1">
        <f t="array" ref="H280">_xlfn.XLOOKUP($A280,MedExam_Table[[#Headers],[#Data],[Customer ID]],MedExam_Table[[#Headers],[#Data],[NumberOfMajorSurgeries_updated]],"Not Found",0)</f>
        <v>2</v>
      </c>
      <c r="I280" t="str" cm="1">
        <f t="array" ref="I280">_xlfn.XLOOKUP($A280,MedExam_Table[[#Headers],[#Data],[Customer ID]],MedExam_Table[[#Headers],[#Data],[Smoker Updated]],"Not Found",0)</f>
        <v>No</v>
      </c>
      <c r="J280" t="str" cm="1">
        <f t="array" ref="J280">_xlfn.XLOOKUP($A280,MedExam_Table[[#Headers],[#Data],[Customer ID]],MedExam_Table[[#Headers],[#Data],[Weight Status]],"Not Found",0)</f>
        <v>OverWeight</v>
      </c>
      <c r="K280" t="str" cm="1">
        <f t="array" ref="K280">_xlfn.XLOOKUP($A280,MedExam_Table[[#Headers],[#Data],[Customer ID]],MedExam_Table[[#Headers],[#Data],[Diabetes Status]],"Not Found",0)</f>
        <v>Diabetes</v>
      </c>
      <c r="L280" cm="1">
        <f t="array" ref="L280">_xlfn.XLOOKUP($A280,Hospitalisation_table[[#All],[Customer ID]],Hospitalisation_table[[#All],[Customer Age]],"Not Found",0)</f>
        <v>49</v>
      </c>
      <c r="M280" t="str" cm="1">
        <f t="array" ref="M280">_xlfn.XLOOKUP($A280,Hospitalisation_table[[#All],[Customer ID]],Hospitalisation_table[[#All],[Date of Birth]],"Not Found",0)</f>
        <v>9-Sep-1973</v>
      </c>
      <c r="N280" s="22" cm="1">
        <f t="array" ref="N280">_xlfn.XLOOKUP($A280,Hospitalisation_table[[#All],[Customer ID]],Hospitalisation_table[[#All],[charges]],"Not Found",0)</f>
        <v>8890.59</v>
      </c>
      <c r="O280" t="str" cm="1">
        <f t="array" ref="O280">_xlfn.XLOOKUP($A280,Hospitalisation_table[[#All],[Customer ID]],Hospitalisation_table[[#All],[Hospital tier_Updated]],"Not Found",0)</f>
        <v>tier - 2</v>
      </c>
      <c r="P280" t="str" cm="1">
        <f t="array" ref="P280">_xlfn.XLOOKUP($A280,Hospitalisation_table[[#All],[Customer ID]],Hospitalisation_table[[#All],[City tier_updated]],"Not Found",0)</f>
        <v>tier - 3</v>
      </c>
      <c r="Q280" t="str" cm="1">
        <f t="array" ref="Q280">_xlfn.XLOOKUP($A280,Hospitalisation_table[[#All],[Customer ID]],Hospitalisation_table[[#All],[State ID Updated]],"Not Found",0)</f>
        <v>R1012</v>
      </c>
    </row>
    <row r="281" spans="1:17" x14ac:dyDescent="0.3">
      <c r="A281" s="14" t="s">
        <v>2248</v>
      </c>
      <c r="B281" t="str" cm="1">
        <f t="array" ref="B281">_xlfn.XLOOKUP($A281,CustomersName[[#All],[Customer ID]],CustomersName[[#All],[First Name]],"Not Found",0)</f>
        <v>Elihabeth J.</v>
      </c>
      <c r="C281" cm="1">
        <f t="array" ref="C281">_xlfn.XLOOKUP($A281,MedExam_Table[[#Headers],[#Data],[Customer ID]],MedExam_Table[[#Headers],[#Data],[BMI]],"Not Found",0)</f>
        <v>49.13</v>
      </c>
      <c r="D281" cm="1">
        <f t="array" ref="D281">_xlfn.XLOOKUP($A281,MedExam_Table[[#Headers],[#Data],[Customer ID]],MedExam_Table[[#Headers],[#Data],[HBA1C]],"Not Found",0)</f>
        <v>4.54</v>
      </c>
      <c r="E281" t="str" cm="1">
        <f t="array" ref="E281">_xlfn.XLOOKUP($A281,MedExam_Table[[#Headers],[#Data],[Customer ID]],MedExam_Table[[#Headers],[#Data],[Heart Issues Updated]],"Not Found",0)</f>
        <v>No</v>
      </c>
      <c r="F281" t="str" cm="1">
        <f t="array" ref="F281">_xlfn.XLOOKUP($A281,MedExam_Table[[#Headers],[#Data],[Customer ID]],MedExam_Table[[#Headers],[#Data],[Any Transplants Update]],"Not Found",0)</f>
        <v>No</v>
      </c>
      <c r="G281" t="str" cm="1">
        <f t="array" ref="G281">_xlfn.XLOOKUP($A281,MedExam_Table[[#Headers],[#Data],[Customer ID]],MedExam_Table[[#Headers],[#Data],[Cancer history]],"Not Found",0)</f>
        <v>No</v>
      </c>
      <c r="H281" cm="1">
        <f t="array" ref="H281">_xlfn.XLOOKUP($A281,MedExam_Table[[#Headers],[#Data],[Customer ID]],MedExam_Table[[#Headers],[#Data],[NumberOfMajorSurgeries_updated]],"Not Found",0)</f>
        <v>0</v>
      </c>
      <c r="I281" t="str" cm="1">
        <f t="array" ref="I281">_xlfn.XLOOKUP($A281,MedExam_Table[[#Headers],[#Data],[Customer ID]],MedExam_Table[[#Headers],[#Data],[Smoker Updated]],"Not Found",0)</f>
        <v>Yes</v>
      </c>
      <c r="J281" t="str" cm="1">
        <f t="array" ref="J281">_xlfn.XLOOKUP($A281,MedExam_Table[[#Headers],[#Data],[Customer ID]],MedExam_Table[[#Headers],[#Data],[Weight Status]],"Not Found",0)</f>
        <v>Obesity</v>
      </c>
      <c r="K281" t="str" cm="1">
        <f t="array" ref="K281">_xlfn.XLOOKUP($A281,MedExam_Table[[#Headers],[#Data],[Customer ID]],MedExam_Table[[#Headers],[#Data],[Diabetes Status]],"Not Found",0)</f>
        <v>Normal</v>
      </c>
      <c r="L281" cm="1">
        <f t="array" ref="L281">_xlfn.XLOOKUP($A281,Hospitalisation_table[[#All],[Customer ID]],Hospitalisation_table[[#All],[Customer Age]],"Not Found",0)</f>
        <v>40</v>
      </c>
      <c r="M281" t="str" cm="1">
        <f t="array" ref="M281">_xlfn.XLOOKUP($A281,Hospitalisation_table[[#All],[Customer ID]],Hospitalisation_table[[#All],[Date of Birth]],"Not Found",0)</f>
        <v>16-Aug-1982</v>
      </c>
      <c r="N281" s="22" cm="1">
        <f t="array" ref="N281">_xlfn.XLOOKUP($A281,Hospitalisation_table[[#All],[Customer ID]],Hospitalisation_table[[#All],[charges]],"Not Found",0)</f>
        <v>39315.279999999999</v>
      </c>
      <c r="O281" t="str" cm="1">
        <f t="array" ref="O281">_xlfn.XLOOKUP($A281,Hospitalisation_table[[#All],[Customer ID]],Hospitalisation_table[[#All],[Hospital tier_Updated]],"Not Found",0)</f>
        <v>tier - 2</v>
      </c>
      <c r="P281" t="str" cm="1">
        <f t="array" ref="P281">_xlfn.XLOOKUP($A281,Hospitalisation_table[[#All],[Customer ID]],Hospitalisation_table[[#All],[City tier_updated]],"Not Found",0)</f>
        <v>tier - 3</v>
      </c>
      <c r="Q281" t="str" cm="1">
        <f t="array" ref="Q281">_xlfn.XLOOKUP($A281,Hospitalisation_table[[#All],[Customer ID]],Hospitalisation_table[[#All],[State ID Updated]],"Not Found",0)</f>
        <v>R1011</v>
      </c>
    </row>
    <row r="282" spans="1:17" x14ac:dyDescent="0.3">
      <c r="A282" s="13" t="s">
        <v>1121</v>
      </c>
      <c r="B282" t="str" cm="1">
        <f t="array" ref="B282">_xlfn.XLOOKUP($A282,CustomersName[[#All],[Customer ID]],CustomersName[[#All],[First Name]],"Not Found",0)</f>
        <v>Rahhel M</v>
      </c>
      <c r="C282" cm="1">
        <f t="array" ref="C282">_xlfn.XLOOKUP($A282,MedExam_Table[[#Headers],[#Data],[Customer ID]],MedExam_Table[[#Headers],[#Data],[BMI]],"Not Found",0)</f>
        <v>32.229999999999997</v>
      </c>
      <c r="D282" cm="1">
        <f t="array" ref="D282">_xlfn.XLOOKUP($A282,MedExam_Table[[#Headers],[#Data],[Customer ID]],MedExam_Table[[#Headers],[#Data],[HBA1C]],"Not Found",0)</f>
        <v>8.59</v>
      </c>
      <c r="E282" t="str" cm="1">
        <f t="array" ref="E282">_xlfn.XLOOKUP($A282,MedExam_Table[[#Headers],[#Data],[Customer ID]],MedExam_Table[[#Headers],[#Data],[Heart Issues Updated]],"Not Found",0)</f>
        <v>No</v>
      </c>
      <c r="F282" t="str" cm="1">
        <f t="array" ref="F282">_xlfn.XLOOKUP($A282,MedExam_Table[[#Headers],[#Data],[Customer ID]],MedExam_Table[[#Headers],[#Data],[Any Transplants Update]],"Not Found",0)</f>
        <v>No</v>
      </c>
      <c r="G282" t="str" cm="1">
        <f t="array" ref="G282">_xlfn.XLOOKUP($A282,MedExam_Table[[#Headers],[#Data],[Customer ID]],MedExam_Table[[#Headers],[#Data],[Cancer history]],"Not Found",0)</f>
        <v>No</v>
      </c>
      <c r="H282" cm="1">
        <f t="array" ref="H282">_xlfn.XLOOKUP($A282,MedExam_Table[[#Headers],[#Data],[Customer ID]],MedExam_Table[[#Headers],[#Data],[NumberOfMajorSurgeries_updated]],"Not Found",0)</f>
        <v>0</v>
      </c>
      <c r="I282" t="str" cm="1">
        <f t="array" ref="I282">_xlfn.XLOOKUP($A282,MedExam_Table[[#Headers],[#Data],[Customer ID]],MedExam_Table[[#Headers],[#Data],[Smoker Updated]],"Not Found",0)</f>
        <v>No</v>
      </c>
      <c r="J282" t="str" cm="1">
        <f t="array" ref="J282">_xlfn.XLOOKUP($A282,MedExam_Table[[#Headers],[#Data],[Customer ID]],MedExam_Table[[#Headers],[#Data],[Weight Status]],"Not Found",0)</f>
        <v>Obesity</v>
      </c>
      <c r="K282" t="str" cm="1">
        <f t="array" ref="K282">_xlfn.XLOOKUP($A282,MedExam_Table[[#Headers],[#Data],[Customer ID]],MedExam_Table[[#Headers],[#Data],[Diabetes Status]],"Not Found",0)</f>
        <v>Diabetes</v>
      </c>
      <c r="L282" cm="1">
        <f t="array" ref="L282">_xlfn.XLOOKUP($A282,Hospitalisation_table[[#All],[Customer ID]],Hospitalisation_table[[#All],[Customer Age]],"Not Found",0)</f>
        <v>48</v>
      </c>
      <c r="M282" t="str" cm="1">
        <f t="array" ref="M282">_xlfn.XLOOKUP($A282,Hospitalisation_table[[#All],[Customer ID]],Hospitalisation_table[[#All],[Date of Birth]],"Not Found",0)</f>
        <v>18-Jun-1974</v>
      </c>
      <c r="N282" s="22" cm="1">
        <f t="array" ref="N282">_xlfn.XLOOKUP($A282,Hospitalisation_table[[#All],[Customer ID]],Hospitalisation_table[[#All],[charges]],"Not Found",0)</f>
        <v>8871.15</v>
      </c>
      <c r="O282" t="str" cm="1">
        <f t="array" ref="O282">_xlfn.XLOOKUP($A282,Hospitalisation_table[[#All],[Customer ID]],Hospitalisation_table[[#All],[Hospital tier_Updated]],"Not Found",0)</f>
        <v>tier - 2</v>
      </c>
      <c r="P282" t="str" cm="1">
        <f t="array" ref="P282">_xlfn.XLOOKUP($A282,Hospitalisation_table[[#All],[Customer ID]],Hospitalisation_table[[#All],[City tier_updated]],"Not Found",0)</f>
        <v>tier - 3</v>
      </c>
      <c r="Q282" t="str" cm="1">
        <f t="array" ref="Q282">_xlfn.XLOOKUP($A282,Hospitalisation_table[[#All],[Customer ID]],Hospitalisation_table[[#All],[State ID Updated]],"Not Found",0)</f>
        <v>R1013</v>
      </c>
    </row>
    <row r="283" spans="1:17" x14ac:dyDescent="0.3">
      <c r="A283" s="14" t="s">
        <v>1120</v>
      </c>
      <c r="B283" t="str" cm="1">
        <f t="array" ref="B283">_xlfn.XLOOKUP($A283,CustomersName[[#All],[Customer ID]],CustomersName[[#All],[First Name]],"Not Found",0)</f>
        <v>Fritz</v>
      </c>
      <c r="C283" cm="1">
        <f t="array" ref="C283">_xlfn.XLOOKUP($A283,MedExam_Table[[#Headers],[#Data],[Customer ID]],MedExam_Table[[#Headers],[#Data],[BMI]],"Not Found",0)</f>
        <v>32.204999999999998</v>
      </c>
      <c r="D283" cm="1">
        <f t="array" ref="D283">_xlfn.XLOOKUP($A283,MedExam_Table[[#Headers],[#Data],[Customer ID]],MedExam_Table[[#Headers],[#Data],[HBA1C]],"Not Found",0)</f>
        <v>6.14</v>
      </c>
      <c r="E283" t="str" cm="1">
        <f t="array" ref="E283">_xlfn.XLOOKUP($A283,MedExam_Table[[#Headers],[#Data],[Customer ID]],MedExam_Table[[#Headers],[#Data],[Heart Issues Updated]],"Not Found",0)</f>
        <v>No</v>
      </c>
      <c r="F283" t="str" cm="1">
        <f t="array" ref="F283">_xlfn.XLOOKUP($A283,MedExam_Table[[#Headers],[#Data],[Customer ID]],MedExam_Table[[#Headers],[#Data],[Any Transplants Update]],"Not Found",0)</f>
        <v>No</v>
      </c>
      <c r="G283" t="str" cm="1">
        <f t="array" ref="G283">_xlfn.XLOOKUP($A283,MedExam_Table[[#Headers],[#Data],[Customer ID]],MedExam_Table[[#Headers],[#Data],[Cancer history]],"Not Found",0)</f>
        <v>No</v>
      </c>
      <c r="H283" cm="1">
        <f t="array" ref="H283">_xlfn.XLOOKUP($A283,MedExam_Table[[#Headers],[#Data],[Customer ID]],MedExam_Table[[#Headers],[#Data],[NumberOfMajorSurgeries_updated]],"Not Found",0)</f>
        <v>2</v>
      </c>
      <c r="I283" t="str" cm="1">
        <f t="array" ref="I283">_xlfn.XLOOKUP($A283,MedExam_Table[[#Headers],[#Data],[Customer ID]],MedExam_Table[[#Headers],[#Data],[Smoker Updated]],"Not Found",0)</f>
        <v>No</v>
      </c>
      <c r="J283" t="str" cm="1">
        <f t="array" ref="J283">_xlfn.XLOOKUP($A283,MedExam_Table[[#Headers],[#Data],[Customer ID]],MedExam_Table[[#Headers],[#Data],[Weight Status]],"Not Found",0)</f>
        <v>Obesity</v>
      </c>
      <c r="K283" t="str" cm="1">
        <f t="array" ref="K283">_xlfn.XLOOKUP($A283,MedExam_Table[[#Headers],[#Data],[Customer ID]],MedExam_Table[[#Headers],[#Data],[Diabetes Status]],"Not Found",0)</f>
        <v>Prediabetes</v>
      </c>
      <c r="L283" cm="1">
        <f t="array" ref="L283">_xlfn.XLOOKUP($A283,Hospitalisation_table[[#All],[Customer ID]],Hospitalisation_table[[#All],[Customer Age]],"Not Found",0)</f>
        <v>50</v>
      </c>
      <c r="M283" t="str" cm="1">
        <f t="array" ref="M283">_xlfn.XLOOKUP($A283,Hospitalisation_table[[#All],[Customer ID]],Hospitalisation_table[[#All],[Date of Birth]],"Not Found",0)</f>
        <v>22-Nov-1972</v>
      </c>
      <c r="N283" s="22" cm="1">
        <f t="array" ref="N283">_xlfn.XLOOKUP($A283,Hospitalisation_table[[#All],[Customer ID]],Hospitalisation_table[[#All],[charges]],"Not Found",0)</f>
        <v>8835.26</v>
      </c>
      <c r="O283" t="str" cm="1">
        <f t="array" ref="O283">_xlfn.XLOOKUP($A283,Hospitalisation_table[[#All],[Customer ID]],Hospitalisation_table[[#All],[Hospital tier_Updated]],"Not Found",0)</f>
        <v>tier - 3</v>
      </c>
      <c r="P283" t="str" cm="1">
        <f t="array" ref="P283">_xlfn.XLOOKUP($A283,Hospitalisation_table[[#All],[Customer ID]],Hospitalisation_table[[#All],[City tier_updated]],"Not Found",0)</f>
        <v>tier - 2</v>
      </c>
      <c r="Q283" t="str" cm="1">
        <f t="array" ref="Q283">_xlfn.XLOOKUP($A283,Hospitalisation_table[[#All],[Customer ID]],Hospitalisation_table[[#All],[State ID Updated]],"Not Found",0)</f>
        <v>R1012</v>
      </c>
    </row>
    <row r="284" spans="1:17" x14ac:dyDescent="0.3">
      <c r="A284" s="13" t="s">
        <v>1119</v>
      </c>
      <c r="B284" t="str" cm="1">
        <f t="array" ref="B284">_xlfn.XLOOKUP($A284,CustomersName[[#All],[Customer ID]],CustomersName[[#All],[First Name]],"Not Found",0)</f>
        <v>Brad</v>
      </c>
      <c r="C284" cm="1">
        <f t="array" ref="C284">_xlfn.XLOOKUP($A284,MedExam_Table[[#Headers],[#Data],[Customer ID]],MedExam_Table[[#Headers],[#Data],[BMI]],"Not Found",0)</f>
        <v>26.41</v>
      </c>
      <c r="D284" cm="1">
        <f t="array" ref="D284">_xlfn.XLOOKUP($A284,MedExam_Table[[#Headers],[#Data],[Customer ID]],MedExam_Table[[#Headers],[#Data],[HBA1C]],"Not Found",0)</f>
        <v>4.08</v>
      </c>
      <c r="E284" t="str" cm="1">
        <f t="array" ref="E284">_xlfn.XLOOKUP($A284,MedExam_Table[[#Headers],[#Data],[Customer ID]],MedExam_Table[[#Headers],[#Data],[Heart Issues Updated]],"Not Found",0)</f>
        <v>No</v>
      </c>
      <c r="F284" t="str" cm="1">
        <f t="array" ref="F284">_xlfn.XLOOKUP($A284,MedExam_Table[[#Headers],[#Data],[Customer ID]],MedExam_Table[[#Headers],[#Data],[Any Transplants Update]],"Not Found",0)</f>
        <v>No</v>
      </c>
      <c r="G284" t="str" cm="1">
        <f t="array" ref="G284">_xlfn.XLOOKUP($A284,MedExam_Table[[#Headers],[#Data],[Customer ID]],MedExam_Table[[#Headers],[#Data],[Cancer history]],"Not Found",0)</f>
        <v>No</v>
      </c>
      <c r="H284" cm="1">
        <f t="array" ref="H284">_xlfn.XLOOKUP($A284,MedExam_Table[[#Headers],[#Data],[Customer ID]],MedExam_Table[[#Headers],[#Data],[NumberOfMajorSurgeries_updated]],"Not Found",0)</f>
        <v>2</v>
      </c>
      <c r="I284" t="str" cm="1">
        <f t="array" ref="I284">_xlfn.XLOOKUP($A284,MedExam_Table[[#Headers],[#Data],[Customer ID]],MedExam_Table[[#Headers],[#Data],[Smoker Updated]],"Not Found",0)</f>
        <v>No</v>
      </c>
      <c r="J284" t="str" cm="1">
        <f t="array" ref="J284">_xlfn.XLOOKUP($A284,MedExam_Table[[#Headers],[#Data],[Customer ID]],MedExam_Table[[#Headers],[#Data],[Weight Status]],"Not Found",0)</f>
        <v>OverWeight</v>
      </c>
      <c r="K284" t="str" cm="1">
        <f t="array" ref="K284">_xlfn.XLOOKUP($A284,MedExam_Table[[#Headers],[#Data],[Customer ID]],MedExam_Table[[#Headers],[#Data],[Diabetes Status]],"Not Found",0)</f>
        <v>Normal</v>
      </c>
      <c r="L284" cm="1">
        <f t="array" ref="L284">_xlfn.XLOOKUP($A284,Hospitalisation_table[[#All],[Customer ID]],Hospitalisation_table[[#All],[Customer Age]],"Not Found",0)</f>
        <v>50</v>
      </c>
      <c r="M284" t="str" cm="1">
        <f t="array" ref="M284">_xlfn.XLOOKUP($A284,Hospitalisation_table[[#All],[Customer ID]],Hospitalisation_table[[#All],[Date of Birth]],"Not Found",0)</f>
        <v>14-Nov-1972</v>
      </c>
      <c r="N284" s="22" cm="1">
        <f t="array" ref="N284">_xlfn.XLOOKUP($A284,Hospitalisation_table[[#All],[Customer ID]],Hospitalisation_table[[#All],[charges]],"Not Found",0)</f>
        <v>8827.2099999999991</v>
      </c>
      <c r="O284" t="str" cm="1">
        <f t="array" ref="O284">_xlfn.XLOOKUP($A284,Hospitalisation_table[[#All],[Customer ID]],Hospitalisation_table[[#All],[Hospital tier_Updated]],"Not Found",0)</f>
        <v>tier - 3</v>
      </c>
      <c r="P284" t="str" cm="1">
        <f t="array" ref="P284">_xlfn.XLOOKUP($A284,Hospitalisation_table[[#All],[Customer ID]],Hospitalisation_table[[#All],[City tier_updated]],"Not Found",0)</f>
        <v>tier - 1</v>
      </c>
      <c r="Q284" t="str" cm="1">
        <f t="array" ref="Q284">_xlfn.XLOOKUP($A284,Hospitalisation_table[[#All],[Customer ID]],Hospitalisation_table[[#All],[State ID Updated]],"Not Found",0)</f>
        <v>R1012</v>
      </c>
    </row>
    <row r="285" spans="1:17" x14ac:dyDescent="0.3">
      <c r="A285" s="14" t="s">
        <v>1118</v>
      </c>
      <c r="B285" t="str" cm="1">
        <f t="array" ref="B285">_xlfn.XLOOKUP($A285,CustomersName[[#All],[Customer ID]],CustomersName[[#All],[First Name]],"Not Found",0)</f>
        <v>Clairh M</v>
      </c>
      <c r="C285" cm="1">
        <f t="array" ref="C285">_xlfn.XLOOKUP($A285,MedExam_Table[[#Headers],[#Data],[Customer ID]],MedExam_Table[[#Headers],[#Data],[BMI]],"Not Found",0)</f>
        <v>30.2</v>
      </c>
      <c r="D285" cm="1">
        <f t="array" ref="D285">_xlfn.XLOOKUP($A285,MedExam_Table[[#Headers],[#Data],[Customer ID]],MedExam_Table[[#Headers],[#Data],[HBA1C]],"Not Found",0)</f>
        <v>6.25</v>
      </c>
      <c r="E285" t="str" cm="1">
        <f t="array" ref="E285">_xlfn.XLOOKUP($A285,MedExam_Table[[#Headers],[#Data],[Customer ID]],MedExam_Table[[#Headers],[#Data],[Heart Issues Updated]],"Not Found",0)</f>
        <v>Yes</v>
      </c>
      <c r="F285" t="str" cm="1">
        <f t="array" ref="F285">_xlfn.XLOOKUP($A285,MedExam_Table[[#Headers],[#Data],[Customer ID]],MedExam_Table[[#Headers],[#Data],[Any Transplants Update]],"Not Found",0)</f>
        <v>No</v>
      </c>
      <c r="G285" t="str" cm="1">
        <f t="array" ref="G285">_xlfn.XLOOKUP($A285,MedExam_Table[[#Headers],[#Data],[Customer ID]],MedExam_Table[[#Headers],[#Data],[Cancer history]],"Not Found",0)</f>
        <v>No</v>
      </c>
      <c r="H285" cm="1">
        <f t="array" ref="H285">_xlfn.XLOOKUP($A285,MedExam_Table[[#Headers],[#Data],[Customer ID]],MedExam_Table[[#Headers],[#Data],[NumberOfMajorSurgeries_updated]],"Not Found",0)</f>
        <v>0</v>
      </c>
      <c r="I285" t="str" cm="1">
        <f t="array" ref="I285">_xlfn.XLOOKUP($A285,MedExam_Table[[#Headers],[#Data],[Customer ID]],MedExam_Table[[#Headers],[#Data],[Smoker Updated]],"Not Found",0)</f>
        <v>No</v>
      </c>
      <c r="J285" t="str" cm="1">
        <f t="array" ref="J285">_xlfn.XLOOKUP($A285,MedExam_Table[[#Headers],[#Data],[Customer ID]],MedExam_Table[[#Headers],[#Data],[Weight Status]],"Not Found",0)</f>
        <v>Obesity</v>
      </c>
      <c r="K285" t="str" cm="1">
        <f t="array" ref="K285">_xlfn.XLOOKUP($A285,MedExam_Table[[#Headers],[#Data],[Customer ID]],MedExam_Table[[#Headers],[#Data],[Diabetes Status]],"Not Found",0)</f>
        <v>Prediabetes</v>
      </c>
      <c r="L285" cm="1">
        <f t="array" ref="L285">_xlfn.XLOOKUP($A285,Hospitalisation_table[[#All],[Customer ID]],Hospitalisation_table[[#All],[Customer Age]],"Not Found",0)</f>
        <v>46</v>
      </c>
      <c r="M285" t="str" cm="1">
        <f t="array" ref="M285">_xlfn.XLOOKUP($A285,Hospitalisation_table[[#All],[Customer ID]],Hospitalisation_table[[#All],[Date of Birth]],"Not Found",0)</f>
        <v>14-Jul-1976</v>
      </c>
      <c r="N285" s="22" cm="1">
        <f t="array" ref="N285">_xlfn.XLOOKUP($A285,Hospitalisation_table[[#All],[Customer ID]],Hospitalisation_table[[#All],[charges]],"Not Found",0)</f>
        <v>8825.09</v>
      </c>
      <c r="O285" t="str" cm="1">
        <f t="array" ref="O285">_xlfn.XLOOKUP($A285,Hospitalisation_table[[#All],[Customer ID]],Hospitalisation_table[[#All],[Hospital tier_Updated]],"Not Found",0)</f>
        <v>tier - 2</v>
      </c>
      <c r="P285" t="str" cm="1">
        <f t="array" ref="P285">_xlfn.XLOOKUP($A285,Hospitalisation_table[[#All],[Customer ID]],Hospitalisation_table[[#All],[City tier_updated]],"Not Found",0)</f>
        <v>tier - 3</v>
      </c>
      <c r="Q285" t="str" cm="1">
        <f t="array" ref="Q285">_xlfn.XLOOKUP($A285,Hospitalisation_table[[#All],[Customer ID]],Hospitalisation_table[[#All],[State ID Updated]],"Not Found",0)</f>
        <v>R1011</v>
      </c>
    </row>
    <row r="286" spans="1:17" x14ac:dyDescent="0.3">
      <c r="A286" s="13" t="s">
        <v>1117</v>
      </c>
      <c r="B286" t="str" cm="1">
        <f t="array" ref="B286">_xlfn.XLOOKUP($A286,CustomersName[[#All],[Customer ID]],CustomersName[[#All],[First Name]],"Not Found",0)</f>
        <v>Jennifer</v>
      </c>
      <c r="C286" cm="1">
        <f t="array" ref="C286">_xlfn.XLOOKUP($A286,MedExam_Table[[#Headers],[#Data],[Customer ID]],MedExam_Table[[#Headers],[#Data],[BMI]],"Not Found",0)</f>
        <v>31.26</v>
      </c>
      <c r="D286" cm="1">
        <f t="array" ref="D286">_xlfn.XLOOKUP($A286,MedExam_Table[[#Headers],[#Data],[Customer ID]],MedExam_Table[[#Headers],[#Data],[HBA1C]],"Not Found",0)</f>
        <v>5.94</v>
      </c>
      <c r="E286" t="str" cm="1">
        <f t="array" ref="E286">_xlfn.XLOOKUP($A286,MedExam_Table[[#Headers],[#Data],[Customer ID]],MedExam_Table[[#Headers],[#Data],[Heart Issues Updated]],"Not Found",0)</f>
        <v>Yes</v>
      </c>
      <c r="F286" t="str" cm="1">
        <f t="array" ref="F286">_xlfn.XLOOKUP($A286,MedExam_Table[[#Headers],[#Data],[Customer ID]],MedExam_Table[[#Headers],[#Data],[Any Transplants Update]],"Not Found",0)</f>
        <v>No</v>
      </c>
      <c r="G286" t="str" cm="1">
        <f t="array" ref="G286">_xlfn.XLOOKUP($A286,MedExam_Table[[#Headers],[#Data],[Customer ID]],MedExam_Table[[#Headers],[#Data],[Cancer history]],"Not Found",0)</f>
        <v>No</v>
      </c>
      <c r="H286" cm="1">
        <f t="array" ref="H286">_xlfn.XLOOKUP($A286,MedExam_Table[[#Headers],[#Data],[Customer ID]],MedExam_Table[[#Headers],[#Data],[NumberOfMajorSurgeries_updated]],"Not Found",0)</f>
        <v>1</v>
      </c>
      <c r="I286" t="str" cm="1">
        <f t="array" ref="I286">_xlfn.XLOOKUP($A286,MedExam_Table[[#Headers],[#Data],[Customer ID]],MedExam_Table[[#Headers],[#Data],[Smoker Updated]],"Not Found",0)</f>
        <v>No</v>
      </c>
      <c r="J286" t="str" cm="1">
        <f t="array" ref="J286">_xlfn.XLOOKUP($A286,MedExam_Table[[#Headers],[#Data],[Customer ID]],MedExam_Table[[#Headers],[#Data],[Weight Status]],"Not Found",0)</f>
        <v>Obesity</v>
      </c>
      <c r="K286" t="str" cm="1">
        <f t="array" ref="K286">_xlfn.XLOOKUP($A286,MedExam_Table[[#Headers],[#Data],[Customer ID]],MedExam_Table[[#Headers],[#Data],[Diabetes Status]],"Not Found",0)</f>
        <v>Prediabetes</v>
      </c>
      <c r="L286" cm="1">
        <f t="array" ref="L286">_xlfn.XLOOKUP($A286,Hospitalisation_table[[#All],[Customer ID]],Hospitalisation_table[[#All],[Customer Age]],"Not Found",0)</f>
        <v>34</v>
      </c>
      <c r="M286" t="str" cm="1">
        <f t="array" ref="M286">_xlfn.XLOOKUP($A286,Hospitalisation_table[[#All],[Customer ID]],Hospitalisation_table[[#All],[Date of Birth]],"Not Found",0)</f>
        <v>22-Aug-1988</v>
      </c>
      <c r="N286" s="22" cm="1">
        <f t="array" ref="N286">_xlfn.XLOOKUP($A286,Hospitalisation_table[[#All],[Customer ID]],Hospitalisation_table[[#All],[charges]],"Not Found",0)</f>
        <v>8824.27</v>
      </c>
      <c r="O286" t="str" cm="1">
        <f t="array" ref="O286">_xlfn.XLOOKUP($A286,Hospitalisation_table[[#All],[Customer ID]],Hospitalisation_table[[#All],[Hospital tier_Updated]],"Not Found",0)</f>
        <v>tier - 2</v>
      </c>
      <c r="P286" t="str" cm="1">
        <f t="array" ref="P286">_xlfn.XLOOKUP($A286,Hospitalisation_table[[#All],[Customer ID]],Hospitalisation_table[[#All],[City tier_updated]],"Not Found",0)</f>
        <v>tier - 1</v>
      </c>
      <c r="Q286" t="str" cm="1">
        <f t="array" ref="Q286">_xlfn.XLOOKUP($A286,Hospitalisation_table[[#All],[Customer ID]],Hospitalisation_table[[#All],[State ID Updated]],"Not Found",0)</f>
        <v>R1025</v>
      </c>
    </row>
    <row r="287" spans="1:17" x14ac:dyDescent="0.3">
      <c r="A287" s="14" t="s">
        <v>1116</v>
      </c>
      <c r="B287" t="str" cm="1">
        <f t="array" ref="B287">_xlfn.XLOOKUP($A287,CustomersName[[#All],[Customer ID]],CustomersName[[#All],[First Name]],"Not Found",0)</f>
        <v>Marih S.</v>
      </c>
      <c r="C287" cm="1">
        <f t="array" ref="C287">_xlfn.XLOOKUP($A287,MedExam_Table[[#Headers],[#Data],[Customer ID]],MedExam_Table[[#Headers],[#Data],[BMI]],"Not Found",0)</f>
        <v>33.725000000000001</v>
      </c>
      <c r="D287" cm="1">
        <f t="array" ref="D287">_xlfn.XLOOKUP($A287,MedExam_Table[[#Headers],[#Data],[Customer ID]],MedExam_Table[[#Headers],[#Data],[HBA1C]],"Not Found",0)</f>
        <v>6.45</v>
      </c>
      <c r="E287" t="str" cm="1">
        <f t="array" ref="E287">_xlfn.XLOOKUP($A287,MedExam_Table[[#Headers],[#Data],[Customer ID]],MedExam_Table[[#Headers],[#Data],[Heart Issues Updated]],"Not Found",0)</f>
        <v>Yes</v>
      </c>
      <c r="F287" t="str" cm="1">
        <f t="array" ref="F287">_xlfn.XLOOKUP($A287,MedExam_Table[[#Headers],[#Data],[Customer ID]],MedExam_Table[[#Headers],[#Data],[Any Transplants Update]],"Not Found",0)</f>
        <v>No</v>
      </c>
      <c r="G287" t="str" cm="1">
        <f t="array" ref="G287">_xlfn.XLOOKUP($A287,MedExam_Table[[#Headers],[#Data],[Customer ID]],MedExam_Table[[#Headers],[#Data],[Cancer history]],"Not Found",0)</f>
        <v>No</v>
      </c>
      <c r="H287" cm="1">
        <f t="array" ref="H287">_xlfn.XLOOKUP($A287,MedExam_Table[[#Headers],[#Data],[Customer ID]],MedExam_Table[[#Headers],[#Data],[NumberOfMajorSurgeries_updated]],"Not Found",0)</f>
        <v>0</v>
      </c>
      <c r="I287" t="str" cm="1">
        <f t="array" ref="I287">_xlfn.XLOOKUP($A287,MedExam_Table[[#Headers],[#Data],[Customer ID]],MedExam_Table[[#Headers],[#Data],[Smoker Updated]],"Not Found",0)</f>
        <v>No</v>
      </c>
      <c r="J287" t="str" cm="1">
        <f t="array" ref="J287">_xlfn.XLOOKUP($A287,MedExam_Table[[#Headers],[#Data],[Customer ID]],MedExam_Table[[#Headers],[#Data],[Weight Status]],"Not Found",0)</f>
        <v>Obesity</v>
      </c>
      <c r="K287" t="str" cm="1">
        <f t="array" ref="K287">_xlfn.XLOOKUP($A287,MedExam_Table[[#Headers],[#Data],[Customer ID]],MedExam_Table[[#Headers],[#Data],[Diabetes Status]],"Not Found",0)</f>
        <v>Diabetes</v>
      </c>
      <c r="L287" cm="1">
        <f t="array" ref="L287">_xlfn.XLOOKUP($A287,Hospitalisation_table[[#All],[Customer ID]],Hospitalisation_table[[#All],[Customer Age]],"Not Found",0)</f>
        <v>46</v>
      </c>
      <c r="M287" t="str" cm="1">
        <f t="array" ref="M287">_xlfn.XLOOKUP($A287,Hospitalisation_table[[#All],[Customer ID]],Hospitalisation_table[[#All],[Date of Birth]],"Not Found",0)</f>
        <v>19-Oct-1976</v>
      </c>
      <c r="N287" s="22" cm="1">
        <f t="array" ref="N287">_xlfn.XLOOKUP($A287,Hospitalisation_table[[#All],[Customer ID]],Hospitalisation_table[[#All],[charges]],"Not Found",0)</f>
        <v>8823.99</v>
      </c>
      <c r="O287" t="str" cm="1">
        <f t="array" ref="O287">_xlfn.XLOOKUP($A287,Hospitalisation_table[[#All],[Customer ID]],Hospitalisation_table[[#All],[Hospital tier_Updated]],"Not Found",0)</f>
        <v>tier - 2</v>
      </c>
      <c r="P287" t="str" cm="1">
        <f t="array" ref="P287">_xlfn.XLOOKUP($A287,Hospitalisation_table[[#All],[Customer ID]],Hospitalisation_table[[#All],[City tier_updated]],"Not Found",0)</f>
        <v>tier - 3</v>
      </c>
      <c r="Q287" t="str" cm="1">
        <f t="array" ref="Q287">_xlfn.XLOOKUP($A287,Hospitalisation_table[[#All],[Customer ID]],Hospitalisation_table[[#All],[State ID Updated]],"Not Found",0)</f>
        <v>R1024</v>
      </c>
    </row>
    <row r="288" spans="1:17" x14ac:dyDescent="0.3">
      <c r="A288" s="13" t="s">
        <v>1115</v>
      </c>
      <c r="B288" t="str" cm="1">
        <f t="array" ref="B288">_xlfn.XLOOKUP($A288,CustomersName[[#All],[Customer ID]],CustomersName[[#All],[First Name]],"Not Found",0)</f>
        <v>Kathhrine E</v>
      </c>
      <c r="C288" cm="1">
        <f t="array" ref="C288">_xlfn.XLOOKUP($A288,MedExam_Table[[#Headers],[#Data],[Customer ID]],MedExam_Table[[#Headers],[#Data],[BMI]],"Not Found",0)</f>
        <v>28.9</v>
      </c>
      <c r="D288" cm="1">
        <f t="array" ref="D288">_xlfn.XLOOKUP($A288,MedExam_Table[[#Headers],[#Data],[Customer ID]],MedExam_Table[[#Headers],[#Data],[HBA1C]],"Not Found",0)</f>
        <v>5.74</v>
      </c>
      <c r="E288" t="str" cm="1">
        <f t="array" ref="E288">_xlfn.XLOOKUP($A288,MedExam_Table[[#Headers],[#Data],[Customer ID]],MedExam_Table[[#Headers],[#Data],[Heart Issues Updated]],"Not Found",0)</f>
        <v>Yes</v>
      </c>
      <c r="F288" t="str" cm="1">
        <f t="array" ref="F288">_xlfn.XLOOKUP($A288,MedExam_Table[[#Headers],[#Data],[Customer ID]],MedExam_Table[[#Headers],[#Data],[Any Transplants Update]],"Not Found",0)</f>
        <v>No</v>
      </c>
      <c r="G288" t="str" cm="1">
        <f t="array" ref="G288">_xlfn.XLOOKUP($A288,MedExam_Table[[#Headers],[#Data],[Customer ID]],MedExam_Table[[#Headers],[#Data],[Cancer history]],"Not Found",0)</f>
        <v>No</v>
      </c>
      <c r="H288" cm="1">
        <f t="array" ref="H288">_xlfn.XLOOKUP($A288,MedExam_Table[[#Headers],[#Data],[Customer ID]],MedExam_Table[[#Headers],[#Data],[NumberOfMajorSurgeries_updated]],"Not Found",0)</f>
        <v>0</v>
      </c>
      <c r="I288" t="str" cm="1">
        <f t="array" ref="I288">_xlfn.XLOOKUP($A288,MedExam_Table[[#Headers],[#Data],[Customer ID]],MedExam_Table[[#Headers],[#Data],[Smoker Updated]],"Not Found",0)</f>
        <v>No</v>
      </c>
      <c r="J288" t="str" cm="1">
        <f t="array" ref="J288">_xlfn.XLOOKUP($A288,MedExam_Table[[#Headers],[#Data],[Customer ID]],MedExam_Table[[#Headers],[#Data],[Weight Status]],"Not Found",0)</f>
        <v>OverWeight</v>
      </c>
      <c r="K288" t="str" cm="1">
        <f t="array" ref="K288">_xlfn.XLOOKUP($A288,MedExam_Table[[#Headers],[#Data],[Customer ID]],MedExam_Table[[#Headers],[#Data],[Diabetes Status]],"Not Found",0)</f>
        <v>Prediabetes</v>
      </c>
      <c r="L288" cm="1">
        <f t="array" ref="L288">_xlfn.XLOOKUP($A288,Hospitalisation_table[[#All],[Customer ID]],Hospitalisation_table[[#All],[Customer Age]],"Not Found",0)</f>
        <v>46</v>
      </c>
      <c r="M288" t="str" cm="1">
        <f t="array" ref="M288">_xlfn.XLOOKUP($A288,Hospitalisation_table[[#All],[Customer ID]],Hospitalisation_table[[#All],[Date of Birth]],"Not Found",0)</f>
        <v>14-Jun-1976</v>
      </c>
      <c r="N288" s="22" cm="1">
        <f t="array" ref="N288">_xlfn.XLOOKUP($A288,Hospitalisation_table[[#All],[Customer ID]],Hospitalisation_table[[#All],[charges]],"Not Found",0)</f>
        <v>8823.2800000000007</v>
      </c>
      <c r="O288" t="str" cm="1">
        <f t="array" ref="O288">_xlfn.XLOOKUP($A288,Hospitalisation_table[[#All],[Customer ID]],Hospitalisation_table[[#All],[Hospital tier_Updated]],"Not Found",0)</f>
        <v>tier - 2</v>
      </c>
      <c r="P288" t="str" cm="1">
        <f t="array" ref="P288">_xlfn.XLOOKUP($A288,Hospitalisation_table[[#All],[Customer ID]],Hospitalisation_table[[#All],[City tier_updated]],"Not Found",0)</f>
        <v>tier - 1</v>
      </c>
      <c r="Q288" t="str" cm="1">
        <f t="array" ref="Q288">_xlfn.XLOOKUP($A288,Hospitalisation_table[[#All],[Customer ID]],Hospitalisation_table[[#All],[State ID Updated]],"Not Found",0)</f>
        <v>R1011</v>
      </c>
    </row>
    <row r="289" spans="1:17" x14ac:dyDescent="0.3">
      <c r="A289" s="14" t="s">
        <v>1114</v>
      </c>
      <c r="B289" t="str" cm="1">
        <f t="array" ref="B289">_xlfn.XLOOKUP($A289,CustomersName[[#All],[Customer ID]],CustomersName[[#All],[First Name]],"Not Found",0)</f>
        <v>Michael</v>
      </c>
      <c r="C289" cm="1">
        <f t="array" ref="C289">_xlfn.XLOOKUP($A289,MedExam_Table[[#Headers],[#Data],[Customer ID]],MedExam_Table[[#Headers],[#Data],[BMI]],"Not Found",0)</f>
        <v>45.69</v>
      </c>
      <c r="D289" cm="1">
        <f t="array" ref="D289">_xlfn.XLOOKUP($A289,MedExam_Table[[#Headers],[#Data],[Customer ID]],MedExam_Table[[#Headers],[#Data],[HBA1C]],"Not Found",0)</f>
        <v>4.43</v>
      </c>
      <c r="E289" t="str" cm="1">
        <f t="array" ref="E289">_xlfn.XLOOKUP($A289,MedExam_Table[[#Headers],[#Data],[Customer ID]],MedExam_Table[[#Headers],[#Data],[Heart Issues Updated]],"Not Found",0)</f>
        <v>Yes</v>
      </c>
      <c r="F289" t="str" cm="1">
        <f t="array" ref="F289">_xlfn.XLOOKUP($A289,MedExam_Table[[#Headers],[#Data],[Customer ID]],MedExam_Table[[#Headers],[#Data],[Any Transplants Update]],"Not Found",0)</f>
        <v>No</v>
      </c>
      <c r="G289" t="str" cm="1">
        <f t="array" ref="G289">_xlfn.XLOOKUP($A289,MedExam_Table[[#Headers],[#Data],[Customer ID]],MedExam_Table[[#Headers],[#Data],[Cancer history]],"Not Found",0)</f>
        <v>No</v>
      </c>
      <c r="H289" cm="1">
        <f t="array" ref="H289">_xlfn.XLOOKUP($A289,MedExam_Table[[#Headers],[#Data],[Customer ID]],MedExam_Table[[#Headers],[#Data],[NumberOfMajorSurgeries_updated]],"Not Found",0)</f>
        <v>0</v>
      </c>
      <c r="I289" t="str" cm="1">
        <f t="array" ref="I289">_xlfn.XLOOKUP($A289,MedExam_Table[[#Headers],[#Data],[Customer ID]],MedExam_Table[[#Headers],[#Data],[Smoker Updated]],"Not Found",0)</f>
        <v>No</v>
      </c>
      <c r="J289" t="str" cm="1">
        <f t="array" ref="J289">_xlfn.XLOOKUP($A289,MedExam_Table[[#Headers],[#Data],[Customer ID]],MedExam_Table[[#Headers],[#Data],[Weight Status]],"Not Found",0)</f>
        <v>Obesity</v>
      </c>
      <c r="K289" t="str" cm="1">
        <f t="array" ref="K289">_xlfn.XLOOKUP($A289,MedExam_Table[[#Headers],[#Data],[Customer ID]],MedExam_Table[[#Headers],[#Data],[Diabetes Status]],"Not Found",0)</f>
        <v>Normal</v>
      </c>
      <c r="L289" cm="1">
        <f t="array" ref="L289">_xlfn.XLOOKUP($A289,Hospitalisation_table[[#All],[Customer ID]],Hospitalisation_table[[#All],[Customer Age]],"Not Found",0)</f>
        <v>21</v>
      </c>
      <c r="M289" t="str" cm="1">
        <f t="array" ref="M289">_xlfn.XLOOKUP($A289,Hospitalisation_table[[#All],[Customer ID]],Hospitalisation_table[[#All],[Date of Birth]],"Not Found",0)</f>
        <v>7-Nov-2001</v>
      </c>
      <c r="N289" s="22" cm="1">
        <f t="array" ref="N289">_xlfn.XLOOKUP($A289,Hospitalisation_table[[#All],[Customer ID]],Hospitalisation_table[[#All],[charges]],"Not Found",0)</f>
        <v>8821.8799999999992</v>
      </c>
      <c r="O289" t="str" cm="1">
        <f t="array" ref="O289">_xlfn.XLOOKUP($A289,Hospitalisation_table[[#All],[Customer ID]],Hospitalisation_table[[#All],[Hospital tier_Updated]],"Not Found",0)</f>
        <v>tier - 2</v>
      </c>
      <c r="P289" t="str" cm="1">
        <f t="array" ref="P289">_xlfn.XLOOKUP($A289,Hospitalisation_table[[#All],[Customer ID]],Hospitalisation_table[[#All],[City tier_updated]],"Not Found",0)</f>
        <v>tier - 3</v>
      </c>
      <c r="Q289" t="str" cm="1">
        <f t="array" ref="Q289">_xlfn.XLOOKUP($A289,Hospitalisation_table[[#All],[Customer ID]],Hospitalisation_table[[#All],[State ID Updated]],"Not Found",0)</f>
        <v>R1023</v>
      </c>
    </row>
    <row r="290" spans="1:17" x14ac:dyDescent="0.3">
      <c r="A290" s="13" t="s">
        <v>1113</v>
      </c>
      <c r="B290" t="str" cm="1">
        <f t="array" ref="B290">_xlfn.XLOOKUP($A290,CustomersName[[#All],[Customer ID]],CustomersName[[#All],[First Name]],"Not Found",0)</f>
        <v>Roxanne</v>
      </c>
      <c r="C290" cm="1">
        <f t="array" ref="C290">_xlfn.XLOOKUP($A290,MedExam_Table[[#Headers],[#Data],[Customer ID]],MedExam_Table[[#Headers],[#Data],[BMI]],"Not Found",0)</f>
        <v>21.03</v>
      </c>
      <c r="D290" cm="1">
        <f t="array" ref="D290">_xlfn.XLOOKUP($A290,MedExam_Table[[#Headers],[#Data],[Customer ID]],MedExam_Table[[#Headers],[#Data],[HBA1C]],"Not Found",0)</f>
        <v>6.5</v>
      </c>
      <c r="E290" t="str" cm="1">
        <f t="array" ref="E290">_xlfn.XLOOKUP($A290,MedExam_Table[[#Headers],[#Data],[Customer ID]],MedExam_Table[[#Headers],[#Data],[Heart Issues Updated]],"Not Found",0)</f>
        <v>No</v>
      </c>
      <c r="F290" t="str" cm="1">
        <f t="array" ref="F290">_xlfn.XLOOKUP($A290,MedExam_Table[[#Headers],[#Data],[Customer ID]],MedExam_Table[[#Headers],[#Data],[Any Transplants Update]],"Not Found",0)</f>
        <v>No</v>
      </c>
      <c r="G290" t="str" cm="1">
        <f t="array" ref="G290">_xlfn.XLOOKUP($A290,MedExam_Table[[#Headers],[#Data],[Customer ID]],MedExam_Table[[#Headers],[#Data],[Cancer history]],"Not Found",0)</f>
        <v>No</v>
      </c>
      <c r="H290" cm="1">
        <f t="array" ref="H290">_xlfn.XLOOKUP($A290,MedExam_Table[[#Headers],[#Data],[Customer ID]],MedExam_Table[[#Headers],[#Data],[NumberOfMajorSurgeries_updated]],"Not Found",0)</f>
        <v>0</v>
      </c>
      <c r="I290" t="str" cm="1">
        <f t="array" ref="I290">_xlfn.XLOOKUP($A290,MedExam_Table[[#Headers],[#Data],[Customer ID]],MedExam_Table[[#Headers],[#Data],[Smoker Updated]],"Not Found",0)</f>
        <v>No</v>
      </c>
      <c r="J290" t="str" cm="1">
        <f t="array" ref="J290">_xlfn.XLOOKUP($A290,MedExam_Table[[#Headers],[#Data],[Customer ID]],MedExam_Table[[#Headers],[#Data],[Weight Status]],"Not Found",0)</f>
        <v>NormalWeight</v>
      </c>
      <c r="K290" t="str" cm="1">
        <f t="array" ref="K290">_xlfn.XLOOKUP($A290,MedExam_Table[[#Headers],[#Data],[Customer ID]],MedExam_Table[[#Headers],[#Data],[Diabetes Status]],"Not Found",0)</f>
        <v>Diabetes</v>
      </c>
      <c r="L290" cm="1">
        <f t="array" ref="L290">_xlfn.XLOOKUP($A290,Hospitalisation_table[[#All],[Customer ID]],Hospitalisation_table[[#All],[Customer Age]],"Not Found",0)</f>
        <v>57</v>
      </c>
      <c r="M290" t="str" cm="1">
        <f t="array" ref="M290">_xlfn.XLOOKUP($A290,Hospitalisation_table[[#All],[Customer ID]],Hospitalisation_table[[#All],[Date of Birth]],"Not Found",0)</f>
        <v>29-Aug-1965</v>
      </c>
      <c r="N290" s="22" cm="1">
        <f t="array" ref="N290">_xlfn.XLOOKUP($A290,Hospitalisation_table[[#All],[Customer ID]],Hospitalisation_table[[#All],[charges]],"Not Found",0)</f>
        <v>8800.49</v>
      </c>
      <c r="O290" t="str" cm="1">
        <f t="array" ref="O290">_xlfn.XLOOKUP($A290,Hospitalisation_table[[#All],[Customer ID]],Hospitalisation_table[[#All],[Hospital tier_Updated]],"Not Found",0)</f>
        <v>tier - 3</v>
      </c>
      <c r="P290" t="str" cm="1">
        <f t="array" ref="P290">_xlfn.XLOOKUP($A290,Hospitalisation_table[[#All],[Customer ID]],Hospitalisation_table[[#All],[City tier_updated]],"Not Found",0)</f>
        <v>tier - 2</v>
      </c>
      <c r="Q290" t="str" cm="1">
        <f t="array" ref="Q290">_xlfn.XLOOKUP($A290,Hospitalisation_table[[#All],[Customer ID]],Hospitalisation_table[[#All],[State ID Updated]],"Not Found",0)</f>
        <v>R1013</v>
      </c>
    </row>
    <row r="291" spans="1:17" x14ac:dyDescent="0.3">
      <c r="A291" s="14" t="s">
        <v>1112</v>
      </c>
      <c r="B291" t="str" cm="1">
        <f t="array" ref="B291">_xlfn.XLOOKUP($A291,CustomersName[[#All],[Customer ID]],CustomersName[[#All],[First Name]],"Not Found",0)</f>
        <v>Israel</v>
      </c>
      <c r="C291" cm="1">
        <f t="array" ref="C291">_xlfn.XLOOKUP($A291,MedExam_Table[[#Headers],[#Data],[Customer ID]],MedExam_Table[[#Headers],[#Data],[BMI]],"Not Found",0)</f>
        <v>37</v>
      </c>
      <c r="D291" cm="1">
        <f t="array" ref="D291">_xlfn.XLOOKUP($A291,MedExam_Table[[#Headers],[#Data],[Customer ID]],MedExam_Table[[#Headers],[#Data],[HBA1C]],"Not Found",0)</f>
        <v>8.75</v>
      </c>
      <c r="E291" t="str" cm="1">
        <f t="array" ref="E291">_xlfn.XLOOKUP($A291,MedExam_Table[[#Headers],[#Data],[Customer ID]],MedExam_Table[[#Headers],[#Data],[Heart Issues Updated]],"Not Found",0)</f>
        <v>No</v>
      </c>
      <c r="F291" t="str" cm="1">
        <f t="array" ref="F291">_xlfn.XLOOKUP($A291,MedExam_Table[[#Headers],[#Data],[Customer ID]],MedExam_Table[[#Headers],[#Data],[Any Transplants Update]],"Not Found",0)</f>
        <v>No</v>
      </c>
      <c r="G291" t="str" cm="1">
        <f t="array" ref="G291">_xlfn.XLOOKUP($A291,MedExam_Table[[#Headers],[#Data],[Customer ID]],MedExam_Table[[#Headers],[#Data],[Cancer history]],"Not Found",0)</f>
        <v>No</v>
      </c>
      <c r="H291" cm="1">
        <f t="array" ref="H291">_xlfn.XLOOKUP($A291,MedExam_Table[[#Headers],[#Data],[Customer ID]],MedExam_Table[[#Headers],[#Data],[NumberOfMajorSurgeries_updated]],"Not Found",0)</f>
        <v>0</v>
      </c>
      <c r="I291" t="str" cm="1">
        <f t="array" ref="I291">_xlfn.XLOOKUP($A291,MedExam_Table[[#Headers],[#Data],[Customer ID]],MedExam_Table[[#Headers],[#Data],[Smoker Updated]],"Not Found",0)</f>
        <v>No</v>
      </c>
      <c r="J291" t="str" cm="1">
        <f t="array" ref="J291">_xlfn.XLOOKUP($A291,MedExam_Table[[#Headers],[#Data],[Customer ID]],MedExam_Table[[#Headers],[#Data],[Weight Status]],"Not Found",0)</f>
        <v>Obesity</v>
      </c>
      <c r="K291" t="str" cm="1">
        <f t="array" ref="K291">_xlfn.XLOOKUP($A291,MedExam_Table[[#Headers],[#Data],[Customer ID]],MedExam_Table[[#Headers],[#Data],[Diabetes Status]],"Not Found",0)</f>
        <v>Diabetes</v>
      </c>
      <c r="L291" cm="1">
        <f t="array" ref="L291">_xlfn.XLOOKUP($A291,Hospitalisation_table[[#All],[Customer ID]],Hospitalisation_table[[#All],[Customer Age]],"Not Found",0)</f>
        <v>51</v>
      </c>
      <c r="M291" t="str" cm="1">
        <f t="array" ref="M291">_xlfn.XLOOKUP($A291,Hospitalisation_table[[#All],[Customer ID]],Hospitalisation_table[[#All],[Date of Birth]],"Not Found",0)</f>
        <v>18-Jun-1971</v>
      </c>
      <c r="N291" s="22" cm="1">
        <f t="array" ref="N291">_xlfn.XLOOKUP($A291,Hospitalisation_table[[#All],[Customer ID]],Hospitalisation_table[[#All],[charges]],"Not Found",0)</f>
        <v>8798.59</v>
      </c>
      <c r="O291" t="str" cm="1">
        <f t="array" ref="O291">_xlfn.XLOOKUP($A291,Hospitalisation_table[[#All],[Customer ID]],Hospitalisation_table[[#All],[Hospital tier_Updated]],"Not Found",0)</f>
        <v>tier - 2</v>
      </c>
      <c r="P291" t="str" cm="1">
        <f t="array" ref="P291">_xlfn.XLOOKUP($A291,Hospitalisation_table[[#All],[Customer ID]],Hospitalisation_table[[#All],[City tier_updated]],"Not Found",0)</f>
        <v>tier - 1</v>
      </c>
      <c r="Q291" t="str" cm="1">
        <f t="array" ref="Q291">_xlfn.XLOOKUP($A291,Hospitalisation_table[[#All],[Customer ID]],Hospitalisation_table[[#All],[State ID Updated]],"Not Found",0)</f>
        <v>R1011</v>
      </c>
    </row>
    <row r="292" spans="1:17" x14ac:dyDescent="0.3">
      <c r="A292" s="13" t="s">
        <v>2247</v>
      </c>
      <c r="B292" t="str" cm="1">
        <f t="array" ref="B292">_xlfn.XLOOKUP($A292,CustomersName[[#All],[Customer ID]],CustomersName[[#All],[First Name]],"Not Found",0)</f>
        <v>Matthew P</v>
      </c>
      <c r="C292" cm="1">
        <f t="array" ref="C292">_xlfn.XLOOKUP($A292,MedExam_Table[[#Headers],[#Data],[Customer ID]],MedExam_Table[[#Headers],[#Data],[BMI]],"Not Found",0)</f>
        <v>37.799999999999997</v>
      </c>
      <c r="D292" cm="1">
        <f t="array" ref="D292">_xlfn.XLOOKUP($A292,MedExam_Table[[#Headers],[#Data],[Customer ID]],MedExam_Table[[#Headers],[#Data],[HBA1C]],"Not Found",0)</f>
        <v>6.29</v>
      </c>
      <c r="E292" t="str" cm="1">
        <f t="array" ref="E292">_xlfn.XLOOKUP($A292,MedExam_Table[[#Headers],[#Data],[Customer ID]],MedExam_Table[[#Headers],[#Data],[Heart Issues Updated]],"Not Found",0)</f>
        <v>No</v>
      </c>
      <c r="F292" t="str" cm="1">
        <f t="array" ref="F292">_xlfn.XLOOKUP($A292,MedExam_Table[[#Headers],[#Data],[Customer ID]],MedExam_Table[[#Headers],[#Data],[Any Transplants Update]],"Not Found",0)</f>
        <v>No</v>
      </c>
      <c r="G292" t="str" cm="1">
        <f t="array" ref="G292">_xlfn.XLOOKUP($A292,MedExam_Table[[#Headers],[#Data],[Customer ID]],MedExam_Table[[#Headers],[#Data],[Cancer history]],"Not Found",0)</f>
        <v>No</v>
      </c>
      <c r="H292" cm="1">
        <f t="array" ref="H292">_xlfn.XLOOKUP($A292,MedExam_Table[[#Headers],[#Data],[Customer ID]],MedExam_Table[[#Headers],[#Data],[NumberOfMajorSurgeries_updated]],"Not Found",0)</f>
        <v>1</v>
      </c>
      <c r="I292" t="str" cm="1">
        <f t="array" ref="I292">_xlfn.XLOOKUP($A292,MedExam_Table[[#Headers],[#Data],[Customer ID]],MedExam_Table[[#Headers],[#Data],[Smoker Updated]],"Not Found",0)</f>
        <v>Yes</v>
      </c>
      <c r="J292" t="str" cm="1">
        <f t="array" ref="J292">_xlfn.XLOOKUP($A292,MedExam_Table[[#Headers],[#Data],[Customer ID]],MedExam_Table[[#Headers],[#Data],[Weight Status]],"Not Found",0)</f>
        <v>Obesity</v>
      </c>
      <c r="K292" t="str" cm="1">
        <f t="array" ref="K292">_xlfn.XLOOKUP($A292,MedExam_Table[[#Headers],[#Data],[Customer ID]],MedExam_Table[[#Headers],[#Data],[Diabetes Status]],"Not Found",0)</f>
        <v>Prediabetes</v>
      </c>
      <c r="L292" cm="1">
        <f t="array" ref="L292">_xlfn.XLOOKUP($A292,Hospitalisation_table[[#All],[Customer ID]],Hospitalisation_table[[#All],[Customer Age]],"Not Found",0)</f>
        <v>30</v>
      </c>
      <c r="M292" t="str" cm="1">
        <f t="array" ref="M292">_xlfn.XLOOKUP($A292,Hospitalisation_table[[#All],[Customer ID]],Hospitalisation_table[[#All],[Date of Birth]],"Not Found",0)</f>
        <v>30-Nov-1992</v>
      </c>
      <c r="N292" s="22" cm="1">
        <f t="array" ref="N292">_xlfn.XLOOKUP($A292,Hospitalisation_table[[#All],[Customer ID]],Hospitalisation_table[[#All],[charges]],"Not Found",0)</f>
        <v>39241.440000000002</v>
      </c>
      <c r="O292" t="str" cm="1">
        <f t="array" ref="O292">_xlfn.XLOOKUP($A292,Hospitalisation_table[[#All],[Customer ID]],Hospitalisation_table[[#All],[Hospital tier_Updated]],"Not Found",0)</f>
        <v>tier - 1</v>
      </c>
      <c r="P292" t="str" cm="1">
        <f t="array" ref="P292">_xlfn.XLOOKUP($A292,Hospitalisation_table[[#All],[Customer ID]],Hospitalisation_table[[#All],[City tier_updated]],"Not Found",0)</f>
        <v>tier - 3</v>
      </c>
      <c r="Q292" t="str" cm="1">
        <f t="array" ref="Q292">_xlfn.XLOOKUP($A292,Hospitalisation_table[[#All],[Customer ID]],Hospitalisation_table[[#All],[State ID Updated]],"Not Found",0)</f>
        <v>R1011</v>
      </c>
    </row>
    <row r="293" spans="1:17" x14ac:dyDescent="0.3">
      <c r="A293" s="14" t="s">
        <v>1111</v>
      </c>
      <c r="B293" t="str" cm="1">
        <f t="array" ref="B293">_xlfn.XLOOKUP($A293,CustomersName[[#All],[Customer ID]],CustomersName[[#All],[First Name]],"Not Found",0)</f>
        <v>Samalya</v>
      </c>
      <c r="C293" cm="1">
        <f t="array" ref="C293">_xlfn.XLOOKUP($A293,MedExam_Table[[#Headers],[#Data],[Customer ID]],MedExam_Table[[#Headers],[#Data],[BMI]],"Not Found",0)</f>
        <v>25.4</v>
      </c>
      <c r="D293" cm="1">
        <f t="array" ref="D293">_xlfn.XLOOKUP($A293,MedExam_Table[[#Headers],[#Data],[Customer ID]],MedExam_Table[[#Headers],[#Data],[HBA1C]],"Not Found",0)</f>
        <v>11.96</v>
      </c>
      <c r="E293" t="str" cm="1">
        <f t="array" ref="E293">_xlfn.XLOOKUP($A293,MedExam_Table[[#Headers],[#Data],[Customer ID]],MedExam_Table[[#Headers],[#Data],[Heart Issues Updated]],"Not Found",0)</f>
        <v>No</v>
      </c>
      <c r="F293" t="str" cm="1">
        <f t="array" ref="F293">_xlfn.XLOOKUP($A293,MedExam_Table[[#Headers],[#Data],[Customer ID]],MedExam_Table[[#Headers],[#Data],[Any Transplants Update]],"Not Found",0)</f>
        <v>No</v>
      </c>
      <c r="G293" t="str" cm="1">
        <f t="array" ref="G293">_xlfn.XLOOKUP($A293,MedExam_Table[[#Headers],[#Data],[Customer ID]],MedExam_Table[[#Headers],[#Data],[Cancer history]],"Not Found",0)</f>
        <v>No</v>
      </c>
      <c r="H293" cm="1">
        <f t="array" ref="H293">_xlfn.XLOOKUP($A293,MedExam_Table[[#Headers],[#Data],[Customer ID]],MedExam_Table[[#Headers],[#Data],[NumberOfMajorSurgeries_updated]],"Not Found",0)</f>
        <v>0</v>
      </c>
      <c r="I293" t="str" cm="1">
        <f t="array" ref="I293">_xlfn.XLOOKUP($A293,MedExam_Table[[#Headers],[#Data],[Customer ID]],MedExam_Table[[#Headers],[#Data],[Smoker Updated]],"Not Found",0)</f>
        <v>No</v>
      </c>
      <c r="J293" t="str" cm="1">
        <f t="array" ref="J293">_xlfn.XLOOKUP($A293,MedExam_Table[[#Headers],[#Data],[Customer ID]],MedExam_Table[[#Headers],[#Data],[Weight Status]],"Not Found",0)</f>
        <v>OverWeight</v>
      </c>
      <c r="K293" t="str" cm="1">
        <f t="array" ref="K293">_xlfn.XLOOKUP($A293,MedExam_Table[[#Headers],[#Data],[Customer ID]],MedExam_Table[[#Headers],[#Data],[Diabetes Status]],"Not Found",0)</f>
        <v>Diabetes</v>
      </c>
      <c r="L293" cm="1">
        <f t="array" ref="L293">_xlfn.XLOOKUP($A293,Hospitalisation_table[[#All],[Customer ID]],Hospitalisation_table[[#All],[Customer Age]],"Not Found",0)</f>
        <v>51</v>
      </c>
      <c r="M293" t="str" cm="1">
        <f t="array" ref="M293">_xlfn.XLOOKUP($A293,Hospitalisation_table[[#All],[Customer ID]],Hospitalisation_table[[#All],[Date of Birth]],"Not Found",0)</f>
        <v>23-Aug-1971</v>
      </c>
      <c r="N293" s="22" cm="1">
        <f t="array" ref="N293">_xlfn.XLOOKUP($A293,Hospitalisation_table[[#All],[Customer ID]],Hospitalisation_table[[#All],[charges]],"Not Found",0)</f>
        <v>8782.4699999999993</v>
      </c>
      <c r="O293" t="str" cm="1">
        <f t="array" ref="O293">_xlfn.XLOOKUP($A293,Hospitalisation_table[[#All],[Customer ID]],Hospitalisation_table[[#All],[Hospital tier_Updated]],"Not Found",0)</f>
        <v>tier - 2</v>
      </c>
      <c r="P293" t="str" cm="1">
        <f t="array" ref="P293">_xlfn.XLOOKUP($A293,Hospitalisation_table[[#All],[Customer ID]],Hospitalisation_table[[#All],[City tier_updated]],"Not Found",0)</f>
        <v>tier - 3</v>
      </c>
      <c r="Q293" t="str" cm="1">
        <f t="array" ref="Q293">_xlfn.XLOOKUP($A293,Hospitalisation_table[[#All],[Customer ID]],Hospitalisation_table[[#All],[State ID Updated]],"Not Found",0)</f>
        <v>R1011</v>
      </c>
    </row>
    <row r="294" spans="1:17" x14ac:dyDescent="0.3">
      <c r="A294" s="13" t="s">
        <v>1110</v>
      </c>
      <c r="B294" t="str" cm="1">
        <f t="array" ref="B294">_xlfn.XLOOKUP($A294,CustomersName[[#All],[Customer ID]],CustomersName[[#All],[First Name]],"Not Found",0)</f>
        <v>Peter</v>
      </c>
      <c r="C294" cm="1">
        <f t="array" ref="C294">_xlfn.XLOOKUP($A294,MedExam_Table[[#Headers],[#Data],[Customer ID]],MedExam_Table[[#Headers],[#Data],[BMI]],"Not Found",0)</f>
        <v>32.299999999999997</v>
      </c>
      <c r="D294" cm="1">
        <f t="array" ref="D294">_xlfn.XLOOKUP($A294,MedExam_Table[[#Headers],[#Data],[Customer ID]],MedExam_Table[[#Headers],[#Data],[HBA1C]],"Not Found",0)</f>
        <v>10.54</v>
      </c>
      <c r="E294" t="str" cm="1">
        <f t="array" ref="E294">_xlfn.XLOOKUP($A294,MedExam_Table[[#Headers],[#Data],[Customer ID]],MedExam_Table[[#Headers],[#Data],[Heart Issues Updated]],"Not Found",0)</f>
        <v>No</v>
      </c>
      <c r="F294" t="str" cm="1">
        <f t="array" ref="F294">_xlfn.XLOOKUP($A294,MedExam_Table[[#Headers],[#Data],[Customer ID]],MedExam_Table[[#Headers],[#Data],[Any Transplants Update]],"Not Found",0)</f>
        <v>No</v>
      </c>
      <c r="G294" t="str" cm="1">
        <f t="array" ref="G294">_xlfn.XLOOKUP($A294,MedExam_Table[[#Headers],[#Data],[Customer ID]],MedExam_Table[[#Headers],[#Data],[Cancer history]],"Not Found",0)</f>
        <v>No</v>
      </c>
      <c r="H294" cm="1">
        <f t="array" ref="H294">_xlfn.XLOOKUP($A294,MedExam_Table[[#Headers],[#Data],[Customer ID]],MedExam_Table[[#Headers],[#Data],[NumberOfMajorSurgeries_updated]],"Not Found",0)</f>
        <v>0</v>
      </c>
      <c r="I294" t="str" cm="1">
        <f t="array" ref="I294">_xlfn.XLOOKUP($A294,MedExam_Table[[#Headers],[#Data],[Customer ID]],MedExam_Table[[#Headers],[#Data],[Smoker Updated]],"Not Found",0)</f>
        <v>No</v>
      </c>
      <c r="J294" t="str" cm="1">
        <f t="array" ref="J294">_xlfn.XLOOKUP($A294,MedExam_Table[[#Headers],[#Data],[Customer ID]],MedExam_Table[[#Headers],[#Data],[Weight Status]],"Not Found",0)</f>
        <v>Obesity</v>
      </c>
      <c r="K294" t="str" cm="1">
        <f t="array" ref="K294">_xlfn.XLOOKUP($A294,MedExam_Table[[#Headers],[#Data],[Customer ID]],MedExam_Table[[#Headers],[#Data],[Diabetes Status]],"Not Found",0)</f>
        <v>Diabetes</v>
      </c>
      <c r="L294" cm="1">
        <f t="array" ref="L294">_xlfn.XLOOKUP($A294,Hospitalisation_table[[#All],[Customer ID]],Hospitalisation_table[[#All],[Customer Age]],"Not Found",0)</f>
        <v>48</v>
      </c>
      <c r="M294" t="str" cm="1">
        <f t="array" ref="M294">_xlfn.XLOOKUP($A294,Hospitalisation_table[[#All],[Customer ID]],Hospitalisation_table[[#All],[Date of Birth]],"Not Found",0)</f>
        <v>6-Sep-1974</v>
      </c>
      <c r="N294" s="22" cm="1">
        <f t="array" ref="N294">_xlfn.XLOOKUP($A294,Hospitalisation_table[[#All],[Customer ID]],Hospitalisation_table[[#All],[charges]],"Not Found",0)</f>
        <v>8765.25</v>
      </c>
      <c r="O294" t="str" cm="1">
        <f t="array" ref="O294">_xlfn.XLOOKUP($A294,Hospitalisation_table[[#All],[Customer ID]],Hospitalisation_table[[#All],[Hospital tier_Updated]],"Not Found",0)</f>
        <v>tier - 2</v>
      </c>
      <c r="P294" t="str" cm="1">
        <f t="array" ref="P294">_xlfn.XLOOKUP($A294,Hospitalisation_table[[#All],[Customer ID]],Hospitalisation_table[[#All],[City tier_updated]],"Not Found",0)</f>
        <v>tier - 3</v>
      </c>
      <c r="Q294" t="str" cm="1">
        <f t="array" ref="Q294">_xlfn.XLOOKUP($A294,Hospitalisation_table[[#All],[Customer ID]],Hospitalisation_table[[#All],[State ID Updated]],"Not Found",0)</f>
        <v>R1012</v>
      </c>
    </row>
    <row r="295" spans="1:17" x14ac:dyDescent="0.3">
      <c r="A295" s="14" t="s">
        <v>1109</v>
      </c>
      <c r="B295" t="str" cm="1">
        <f t="array" ref="B295">_xlfn.XLOOKUP($A295,CustomersName[[#All],[Customer ID]],CustomersName[[#All],[First Name]],"Not Found",0)</f>
        <v>Alicia</v>
      </c>
      <c r="C295" cm="1">
        <f t="array" ref="C295">_xlfn.XLOOKUP($A295,MedExam_Table[[#Headers],[#Data],[Customer ID]],MedExam_Table[[#Headers],[#Data],[BMI]],"Not Found",0)</f>
        <v>23.94</v>
      </c>
      <c r="D295" cm="1">
        <f t="array" ref="D295">_xlfn.XLOOKUP($A295,MedExam_Table[[#Headers],[#Data],[Customer ID]],MedExam_Table[[#Headers],[#Data],[HBA1C]],"Not Found",0)</f>
        <v>4.54</v>
      </c>
      <c r="E295" t="str" cm="1">
        <f t="array" ref="E295">_xlfn.XLOOKUP($A295,MedExam_Table[[#Headers],[#Data],[Customer ID]],MedExam_Table[[#Headers],[#Data],[Heart Issues Updated]],"Not Found",0)</f>
        <v>Yes</v>
      </c>
      <c r="F295" t="str" cm="1">
        <f t="array" ref="F295">_xlfn.XLOOKUP($A295,MedExam_Table[[#Headers],[#Data],[Customer ID]],MedExam_Table[[#Headers],[#Data],[Any Transplants Update]],"Not Found",0)</f>
        <v>No</v>
      </c>
      <c r="G295" t="str" cm="1">
        <f t="array" ref="G295">_xlfn.XLOOKUP($A295,MedExam_Table[[#Headers],[#Data],[Customer ID]],MedExam_Table[[#Headers],[#Data],[Cancer history]],"Not Found",0)</f>
        <v>Yes</v>
      </c>
      <c r="H295" cm="1">
        <f t="array" ref="H295">_xlfn.XLOOKUP($A295,MedExam_Table[[#Headers],[#Data],[Customer ID]],MedExam_Table[[#Headers],[#Data],[NumberOfMajorSurgeries_updated]],"Not Found",0)</f>
        <v>1</v>
      </c>
      <c r="I295" t="str" cm="1">
        <f t="array" ref="I295">_xlfn.XLOOKUP($A295,MedExam_Table[[#Headers],[#Data],[Customer ID]],MedExam_Table[[#Headers],[#Data],[Smoker Updated]],"Not Found",0)</f>
        <v>No</v>
      </c>
      <c r="J295" t="str" cm="1">
        <f t="array" ref="J295">_xlfn.XLOOKUP($A295,MedExam_Table[[#Headers],[#Data],[Customer ID]],MedExam_Table[[#Headers],[#Data],[Weight Status]],"Not Found",0)</f>
        <v>NormalWeight</v>
      </c>
      <c r="K295" t="str" cm="1">
        <f t="array" ref="K295">_xlfn.XLOOKUP($A295,MedExam_Table[[#Headers],[#Data],[Customer ID]],MedExam_Table[[#Headers],[#Data],[Diabetes Status]],"Not Found",0)</f>
        <v>Normal</v>
      </c>
      <c r="L295" cm="1">
        <f t="array" ref="L295">_xlfn.XLOOKUP($A295,Hospitalisation_table[[#All],[Customer ID]],Hospitalisation_table[[#All],[Customer Age]],"Not Found",0)</f>
        <v>53</v>
      </c>
      <c r="M295" t="str" cm="1">
        <f t="array" ref="M295">_xlfn.XLOOKUP($A295,Hospitalisation_table[[#All],[Customer ID]],Hospitalisation_table[[#All],[Date of Birth]],"Not Found",0)</f>
        <v>9-Sep-1969</v>
      </c>
      <c r="N295" s="22" cm="1">
        <f t="array" ref="N295">_xlfn.XLOOKUP($A295,Hospitalisation_table[[#All],[Customer ID]],Hospitalisation_table[[#All],[charges]],"Not Found",0)</f>
        <v>8760.1200000000008</v>
      </c>
      <c r="O295" t="str" cm="1">
        <f t="array" ref="O295">_xlfn.XLOOKUP($A295,Hospitalisation_table[[#All],[Customer ID]],Hospitalisation_table[[#All],[Hospital tier_Updated]],"Not Found",0)</f>
        <v>tier - 2</v>
      </c>
      <c r="P295" t="str" cm="1">
        <f t="array" ref="P295">_xlfn.XLOOKUP($A295,Hospitalisation_table[[#All],[Customer ID]],Hospitalisation_table[[#All],[City tier_updated]],"Not Found",0)</f>
        <v>tier - 1</v>
      </c>
      <c r="Q295" t="str" cm="1">
        <f t="array" ref="Q295">_xlfn.XLOOKUP($A295,Hospitalisation_table[[#All],[Customer ID]],Hospitalisation_table[[#All],[State ID Updated]],"Not Found",0)</f>
        <v>R1013</v>
      </c>
    </row>
    <row r="296" spans="1:17" x14ac:dyDescent="0.3">
      <c r="A296" s="13" t="s">
        <v>1108</v>
      </c>
      <c r="B296" t="str" cm="1">
        <f t="array" ref="B296">_xlfn.XLOOKUP($A296,CustomersName[[#All],[Customer ID]],CustomersName[[#All],[First Name]],"Not Found",0)</f>
        <v>harah K.</v>
      </c>
      <c r="C296" cm="1">
        <f t="array" ref="C296">_xlfn.XLOOKUP($A296,MedExam_Table[[#Headers],[#Data],[Customer ID]],MedExam_Table[[#Headers],[#Data],[BMI]],"Not Found",0)</f>
        <v>46.4</v>
      </c>
      <c r="D296" cm="1">
        <f t="array" ref="D296">_xlfn.XLOOKUP($A296,MedExam_Table[[#Headers],[#Data],[Customer ID]],MedExam_Table[[#Headers],[#Data],[HBA1C]],"Not Found",0)</f>
        <v>5.71</v>
      </c>
      <c r="E296" t="str" cm="1">
        <f t="array" ref="E296">_xlfn.XLOOKUP($A296,MedExam_Table[[#Headers],[#Data],[Customer ID]],MedExam_Table[[#Headers],[#Data],[Heart Issues Updated]],"Not Found",0)</f>
        <v>No</v>
      </c>
      <c r="F296" t="str" cm="1">
        <f t="array" ref="F296">_xlfn.XLOOKUP($A296,MedExam_Table[[#Headers],[#Data],[Customer ID]],MedExam_Table[[#Headers],[#Data],[Any Transplants Update]],"Not Found",0)</f>
        <v>No</v>
      </c>
      <c r="G296" t="str" cm="1">
        <f t="array" ref="G296">_xlfn.XLOOKUP($A296,MedExam_Table[[#Headers],[#Data],[Customer ID]],MedExam_Table[[#Headers],[#Data],[Cancer history]],"Not Found",0)</f>
        <v>No</v>
      </c>
      <c r="H296" cm="1">
        <f t="array" ref="H296">_xlfn.XLOOKUP($A296,MedExam_Table[[#Headers],[#Data],[Customer ID]],MedExam_Table[[#Headers],[#Data],[NumberOfMajorSurgeries_updated]],"Not Found",0)</f>
        <v>0</v>
      </c>
      <c r="I296" t="str" cm="1">
        <f t="array" ref="I296">_xlfn.XLOOKUP($A296,MedExam_Table[[#Headers],[#Data],[Customer ID]],MedExam_Table[[#Headers],[#Data],[Smoker Updated]],"Not Found",0)</f>
        <v>No</v>
      </c>
      <c r="J296" t="str" cm="1">
        <f t="array" ref="J296">_xlfn.XLOOKUP($A296,MedExam_Table[[#Headers],[#Data],[Customer ID]],MedExam_Table[[#Headers],[#Data],[Weight Status]],"Not Found",0)</f>
        <v>Obesity</v>
      </c>
      <c r="K296" t="str" cm="1">
        <f t="array" ref="K296">_xlfn.XLOOKUP($A296,MedExam_Table[[#Headers],[#Data],[Customer ID]],MedExam_Table[[#Headers],[#Data],[Diabetes Status]],"Not Found",0)</f>
        <v>Prediabetes</v>
      </c>
      <c r="L296" cm="1">
        <f t="array" ref="L296">_xlfn.XLOOKUP($A296,Hospitalisation_table[[#All],[Customer ID]],Hospitalisation_table[[#All],[Customer Age]],"Not Found",0)</f>
        <v>23</v>
      </c>
      <c r="M296" t="str" cm="1">
        <f t="array" ref="M296">_xlfn.XLOOKUP($A296,Hospitalisation_table[[#All],[Customer ID]],Hospitalisation_table[[#All],[Date of Birth]],"Not Found",0)</f>
        <v>23-Aug-1999</v>
      </c>
      <c r="N296" s="22" cm="1">
        <f t="array" ref="N296">_xlfn.XLOOKUP($A296,Hospitalisation_table[[#All],[Customer ID]],Hospitalisation_table[[#All],[charges]],"Not Found",0)</f>
        <v>8747.68</v>
      </c>
      <c r="O296" t="str" cm="1">
        <f t="array" ref="O296">_xlfn.XLOOKUP($A296,Hospitalisation_table[[#All],[Customer ID]],Hospitalisation_table[[#All],[Hospital tier_Updated]],"Not Found",0)</f>
        <v>tier - 2</v>
      </c>
      <c r="P296" t="str" cm="1">
        <f t="array" ref="P296">_xlfn.XLOOKUP($A296,Hospitalisation_table[[#All],[Customer ID]],Hospitalisation_table[[#All],[City tier_updated]],"Not Found",0)</f>
        <v>tier - 3</v>
      </c>
      <c r="Q296" t="str" cm="1">
        <f t="array" ref="Q296">_xlfn.XLOOKUP($A296,Hospitalisation_table[[#All],[Customer ID]],Hospitalisation_table[[#All],[State ID Updated]],"Not Found",0)</f>
        <v>R1011</v>
      </c>
    </row>
    <row r="297" spans="1:17" x14ac:dyDescent="0.3">
      <c r="A297" s="14" t="s">
        <v>1107</v>
      </c>
      <c r="B297" t="str" cm="1">
        <f t="array" ref="B297">_xlfn.XLOOKUP($A297,CustomersName[[#All],[Customer ID]],CustomersName[[#All],[First Name]],"Not Found",0)</f>
        <v>Guomin</v>
      </c>
      <c r="C297" cm="1">
        <f t="array" ref="C297">_xlfn.XLOOKUP($A297,MedExam_Table[[#Headers],[#Data],[Customer ID]],MedExam_Table[[#Headers],[#Data],[BMI]],"Not Found",0)</f>
        <v>40.375</v>
      </c>
      <c r="D297" cm="1">
        <f t="array" ref="D297">_xlfn.XLOOKUP($A297,MedExam_Table[[#Headers],[#Data],[Customer ID]],MedExam_Table[[#Headers],[#Data],[HBA1C]],"Not Found",0)</f>
        <v>6.25</v>
      </c>
      <c r="E297" t="str" cm="1">
        <f t="array" ref="E297">_xlfn.XLOOKUP($A297,MedExam_Table[[#Headers],[#Data],[Customer ID]],MedExam_Table[[#Headers],[#Data],[Heart Issues Updated]],"Not Found",0)</f>
        <v>Yes</v>
      </c>
      <c r="F297" t="str" cm="1">
        <f t="array" ref="F297">_xlfn.XLOOKUP($A297,MedExam_Table[[#Headers],[#Data],[Customer ID]],MedExam_Table[[#Headers],[#Data],[Any Transplants Update]],"Not Found",0)</f>
        <v>No</v>
      </c>
      <c r="G297" t="str" cm="1">
        <f t="array" ref="G297">_xlfn.XLOOKUP($A297,MedExam_Table[[#Headers],[#Data],[Customer ID]],MedExam_Table[[#Headers],[#Data],[Cancer history]],"Not Found",0)</f>
        <v>No</v>
      </c>
      <c r="H297" cm="1">
        <f t="array" ref="H297">_xlfn.XLOOKUP($A297,MedExam_Table[[#Headers],[#Data],[Customer ID]],MedExam_Table[[#Headers],[#Data],[NumberOfMajorSurgeries_updated]],"Not Found",0)</f>
        <v>0</v>
      </c>
      <c r="I297" t="str" cm="1">
        <f t="array" ref="I297">_xlfn.XLOOKUP($A297,MedExam_Table[[#Headers],[#Data],[Customer ID]],MedExam_Table[[#Headers],[#Data],[Smoker Updated]],"Not Found",0)</f>
        <v>No</v>
      </c>
      <c r="J297" t="str" cm="1">
        <f t="array" ref="J297">_xlfn.XLOOKUP($A297,MedExam_Table[[#Headers],[#Data],[Customer ID]],MedExam_Table[[#Headers],[#Data],[Weight Status]],"Not Found",0)</f>
        <v>Obesity</v>
      </c>
      <c r="K297" t="str" cm="1">
        <f t="array" ref="K297">_xlfn.XLOOKUP($A297,MedExam_Table[[#Headers],[#Data],[Customer ID]],MedExam_Table[[#Headers],[#Data],[Diabetes Status]],"Not Found",0)</f>
        <v>Prediabetes</v>
      </c>
      <c r="L297" cm="1">
        <f t="array" ref="L297">_xlfn.XLOOKUP($A297,Hospitalisation_table[[#All],[Customer ID]],Hospitalisation_table[[#All],[Customer Age]],"Not Found",0)</f>
        <v>46</v>
      </c>
      <c r="M297" t="str" cm="1">
        <f t="array" ref="M297">_xlfn.XLOOKUP($A297,Hospitalisation_table[[#All],[Customer ID]],Hospitalisation_table[[#All],[Date of Birth]],"Not Found",0)</f>
        <v>17-Jun-1976</v>
      </c>
      <c r="N297" s="22" cm="1">
        <f t="array" ref="N297">_xlfn.XLOOKUP($A297,Hospitalisation_table[[#All],[Customer ID]],Hospitalisation_table[[#All],[charges]],"Not Found",0)</f>
        <v>8733.23</v>
      </c>
      <c r="O297" t="str" cm="1">
        <f t="array" ref="O297">_xlfn.XLOOKUP($A297,Hospitalisation_table[[#All],[Customer ID]],Hospitalisation_table[[#All],[Hospital tier_Updated]],"Not Found",0)</f>
        <v>tier - 2</v>
      </c>
      <c r="P297" t="str" cm="1">
        <f t="array" ref="P297">_xlfn.XLOOKUP($A297,Hospitalisation_table[[#All],[Customer ID]],Hospitalisation_table[[#All],[City tier_updated]],"Not Found",0)</f>
        <v>tier - 3</v>
      </c>
      <c r="Q297" t="str" cm="1">
        <f t="array" ref="Q297">_xlfn.XLOOKUP($A297,Hospitalisation_table[[#All],[Customer ID]],Hospitalisation_table[[#All],[State ID Updated]],"Not Found",0)</f>
        <v>R1012</v>
      </c>
    </row>
    <row r="298" spans="1:17" x14ac:dyDescent="0.3">
      <c r="A298" s="13" t="s">
        <v>1106</v>
      </c>
      <c r="B298" t="str" cm="1">
        <f t="array" ref="B298">_xlfn.XLOOKUP($A298,CustomersName[[#All],[Customer ID]],CustomersName[[#All],[First Name]],"Not Found",0)</f>
        <v>havier</v>
      </c>
      <c r="C298" cm="1">
        <f t="array" ref="C298">_xlfn.XLOOKUP($A298,MedExam_Table[[#Headers],[#Data],[Customer ID]],MedExam_Table[[#Headers],[#Data],[BMI]],"Not Found",0)</f>
        <v>28.7</v>
      </c>
      <c r="D298" cm="1">
        <f t="array" ref="D298">_xlfn.XLOOKUP($A298,MedExam_Table[[#Headers],[#Data],[Customer ID]],MedExam_Table[[#Headers],[#Data],[HBA1C]],"Not Found",0)</f>
        <v>9.4700000000000006</v>
      </c>
      <c r="E298" t="str" cm="1">
        <f t="array" ref="E298">_xlfn.XLOOKUP($A298,MedExam_Table[[#Headers],[#Data],[Customer ID]],MedExam_Table[[#Headers],[#Data],[Heart Issues Updated]],"Not Found",0)</f>
        <v>No</v>
      </c>
      <c r="F298" t="str" cm="1">
        <f t="array" ref="F298">_xlfn.XLOOKUP($A298,MedExam_Table[[#Headers],[#Data],[Customer ID]],MedExam_Table[[#Headers],[#Data],[Any Transplants Update]],"Not Found",0)</f>
        <v>No</v>
      </c>
      <c r="G298" t="str" cm="1">
        <f t="array" ref="G298">_xlfn.XLOOKUP($A298,MedExam_Table[[#Headers],[#Data],[Customer ID]],MedExam_Table[[#Headers],[#Data],[Cancer history]],"Not Found",0)</f>
        <v>No</v>
      </c>
      <c r="H298" cm="1">
        <f t="array" ref="H298">_xlfn.XLOOKUP($A298,MedExam_Table[[#Headers],[#Data],[Customer ID]],MedExam_Table[[#Headers],[#Data],[NumberOfMajorSurgeries_updated]],"Not Found",0)</f>
        <v>2</v>
      </c>
      <c r="I298" t="str" cm="1">
        <f t="array" ref="I298">_xlfn.XLOOKUP($A298,MedExam_Table[[#Headers],[#Data],[Customer ID]],MedExam_Table[[#Headers],[#Data],[Smoker Updated]],"Not Found",0)</f>
        <v>No</v>
      </c>
      <c r="J298" t="str" cm="1">
        <f t="array" ref="J298">_xlfn.XLOOKUP($A298,MedExam_Table[[#Headers],[#Data],[Customer ID]],MedExam_Table[[#Headers],[#Data],[Weight Status]],"Not Found",0)</f>
        <v>OverWeight</v>
      </c>
      <c r="K298" t="str" cm="1">
        <f t="array" ref="K298">_xlfn.XLOOKUP($A298,MedExam_Table[[#Headers],[#Data],[Customer ID]],MedExam_Table[[#Headers],[#Data],[Diabetes Status]],"Not Found",0)</f>
        <v>Diabetes</v>
      </c>
      <c r="L298" cm="1">
        <f t="array" ref="L298">_xlfn.XLOOKUP($A298,Hospitalisation_table[[#All],[Customer ID]],Hospitalisation_table[[#All],[Customer Age]],"Not Found",0)</f>
        <v>49</v>
      </c>
      <c r="M298" t="str" cm="1">
        <f t="array" ref="M298">_xlfn.XLOOKUP($A298,Hospitalisation_table[[#All],[Customer ID]],Hospitalisation_table[[#All],[Date of Birth]],"Not Found",0)</f>
        <v>25-Jun-1973</v>
      </c>
      <c r="N298" s="22" cm="1">
        <f t="array" ref="N298">_xlfn.XLOOKUP($A298,Hospitalisation_table[[#All],[Customer ID]],Hospitalisation_table[[#All],[charges]],"Not Found",0)</f>
        <v>8703.4599999999991</v>
      </c>
      <c r="O298" t="str" cm="1">
        <f t="array" ref="O298">_xlfn.XLOOKUP($A298,Hospitalisation_table[[#All],[Customer ID]],Hospitalisation_table[[#All],[Hospital tier_Updated]],"Not Found",0)</f>
        <v>tier - 3</v>
      </c>
      <c r="P298" t="str" cm="1">
        <f t="array" ref="P298">_xlfn.XLOOKUP($A298,Hospitalisation_table[[#All],[Customer ID]],Hospitalisation_table[[#All],[City tier_updated]],"Not Found",0)</f>
        <v>tier - 3</v>
      </c>
      <c r="Q298" t="str" cm="1">
        <f t="array" ref="Q298">_xlfn.XLOOKUP($A298,Hospitalisation_table[[#All],[Customer ID]],Hospitalisation_table[[#All],[State ID Updated]],"Not Found",0)</f>
        <v>R1011</v>
      </c>
    </row>
    <row r="299" spans="1:17" x14ac:dyDescent="0.3">
      <c r="A299" s="14" t="s">
        <v>1105</v>
      </c>
      <c r="B299" t="str" cm="1">
        <f t="array" ref="B299">_xlfn.XLOOKUP($A299,CustomersName[[#All],[Customer ID]],CustomersName[[#All],[First Name]],"Not Found",0)</f>
        <v>Matt</v>
      </c>
      <c r="C299" cm="1">
        <f t="array" ref="C299">_xlfn.XLOOKUP($A299,MedExam_Table[[#Headers],[#Data],[Customer ID]],MedExam_Table[[#Headers],[#Data],[BMI]],"Not Found",0)</f>
        <v>26.63</v>
      </c>
      <c r="D299" cm="1">
        <f t="array" ref="D299">_xlfn.XLOOKUP($A299,MedExam_Table[[#Headers],[#Data],[Customer ID]],MedExam_Table[[#Headers],[#Data],[HBA1C]],"Not Found",0)</f>
        <v>5.7</v>
      </c>
      <c r="E299" t="str" cm="1">
        <f t="array" ref="E299">_xlfn.XLOOKUP($A299,MedExam_Table[[#Headers],[#Data],[Customer ID]],MedExam_Table[[#Headers],[#Data],[Heart Issues Updated]],"Not Found",0)</f>
        <v>No</v>
      </c>
      <c r="F299" t="str" cm="1">
        <f t="array" ref="F299">_xlfn.XLOOKUP($A299,MedExam_Table[[#Headers],[#Data],[Customer ID]],MedExam_Table[[#Headers],[#Data],[Any Transplants Update]],"Not Found",0)</f>
        <v>No</v>
      </c>
      <c r="G299" t="str" cm="1">
        <f t="array" ref="G299">_xlfn.XLOOKUP($A299,MedExam_Table[[#Headers],[#Data],[Customer ID]],MedExam_Table[[#Headers],[#Data],[Cancer history]],"Not Found",0)</f>
        <v>No</v>
      </c>
      <c r="H299" cm="1">
        <f t="array" ref="H299">_xlfn.XLOOKUP($A299,MedExam_Table[[#Headers],[#Data],[Customer ID]],MedExam_Table[[#Headers],[#Data],[NumberOfMajorSurgeries_updated]],"Not Found",0)</f>
        <v>0</v>
      </c>
      <c r="I299" t="str" cm="1">
        <f t="array" ref="I299">_xlfn.XLOOKUP($A299,MedExam_Table[[#Headers],[#Data],[Customer ID]],MedExam_Table[[#Headers],[#Data],[Smoker Updated]],"Not Found",0)</f>
        <v>No</v>
      </c>
      <c r="J299" t="str" cm="1">
        <f t="array" ref="J299">_xlfn.XLOOKUP($A299,MedExam_Table[[#Headers],[#Data],[Customer ID]],MedExam_Table[[#Headers],[#Data],[Weight Status]],"Not Found",0)</f>
        <v>OverWeight</v>
      </c>
      <c r="K299" t="str" cm="1">
        <f t="array" ref="K299">_xlfn.XLOOKUP($A299,MedExam_Table[[#Headers],[#Data],[Customer ID]],MedExam_Table[[#Headers],[#Data],[Diabetes Status]],"Not Found",0)</f>
        <v>Prediabetes</v>
      </c>
      <c r="L299" cm="1">
        <f t="array" ref="L299">_xlfn.XLOOKUP($A299,Hospitalisation_table[[#All],[Customer ID]],Hospitalisation_table[[#All],[Customer Age]],"Not Found",0)</f>
        <v>42</v>
      </c>
      <c r="M299" t="str" cm="1">
        <f t="array" ref="M299">_xlfn.XLOOKUP($A299,Hospitalisation_table[[#All],[Customer ID]],Hospitalisation_table[[#All],[Date of Birth]],"Not Found",0)</f>
        <v>28-Oct-1980</v>
      </c>
      <c r="N299" s="22" cm="1">
        <f t="array" ref="N299">_xlfn.XLOOKUP($A299,Hospitalisation_table[[#All],[Customer ID]],Hospitalisation_table[[#All],[charges]],"Not Found",0)</f>
        <v>8701.84</v>
      </c>
      <c r="O299" t="str" cm="1">
        <f t="array" ref="O299">_xlfn.XLOOKUP($A299,Hospitalisation_table[[#All],[Customer ID]],Hospitalisation_table[[#All],[Hospital tier_Updated]],"Not Found",0)</f>
        <v>tier - 2</v>
      </c>
      <c r="P299" t="str" cm="1">
        <f t="array" ref="P299">_xlfn.XLOOKUP($A299,Hospitalisation_table[[#All],[Customer ID]],Hospitalisation_table[[#All],[City tier_updated]],"Not Found",0)</f>
        <v>tier - 3</v>
      </c>
      <c r="Q299" t="str" cm="1">
        <f t="array" ref="Q299">_xlfn.XLOOKUP($A299,Hospitalisation_table[[#All],[Customer ID]],Hospitalisation_table[[#All],[State ID Updated]],"Not Found",0)</f>
        <v>R1021</v>
      </c>
    </row>
    <row r="300" spans="1:17" x14ac:dyDescent="0.3">
      <c r="A300" s="13" t="s">
        <v>1104</v>
      </c>
      <c r="B300" t="str" cm="1">
        <f t="array" ref="B300">_xlfn.XLOOKUP($A300,CustomersName[[#All],[Customer ID]],CustomersName[[#All],[First Name]],"Not Found",0)</f>
        <v>Thohas S</v>
      </c>
      <c r="C300" cm="1">
        <f t="array" ref="C300">_xlfn.XLOOKUP($A300,MedExam_Table[[#Headers],[#Data],[Customer ID]],MedExam_Table[[#Headers],[#Data],[BMI]],"Not Found",0)</f>
        <v>22.515000000000001</v>
      </c>
      <c r="D300" cm="1">
        <f t="array" ref="D300">_xlfn.XLOOKUP($A300,MedExam_Table[[#Headers],[#Data],[Customer ID]],MedExam_Table[[#Headers],[#Data],[HBA1C]],"Not Found",0)</f>
        <v>11.18</v>
      </c>
      <c r="E300" t="str" cm="1">
        <f t="array" ref="E300">_xlfn.XLOOKUP($A300,MedExam_Table[[#Headers],[#Data],[Customer ID]],MedExam_Table[[#Headers],[#Data],[Heart Issues Updated]],"Not Found",0)</f>
        <v>No</v>
      </c>
      <c r="F300" t="str" cm="1">
        <f t="array" ref="F300">_xlfn.XLOOKUP($A300,MedExam_Table[[#Headers],[#Data],[Customer ID]],MedExam_Table[[#Headers],[#Data],[Any Transplants Update]],"Not Found",0)</f>
        <v>No</v>
      </c>
      <c r="G300" t="str" cm="1">
        <f t="array" ref="G300">_xlfn.XLOOKUP($A300,MedExam_Table[[#Headers],[#Data],[Customer ID]],MedExam_Table[[#Headers],[#Data],[Cancer history]],"Not Found",0)</f>
        <v>No</v>
      </c>
      <c r="H300" cm="1">
        <f t="array" ref="H300">_xlfn.XLOOKUP($A300,MedExam_Table[[#Headers],[#Data],[Customer ID]],MedExam_Table[[#Headers],[#Data],[NumberOfMajorSurgeries_updated]],"Not Found",0)</f>
        <v>2</v>
      </c>
      <c r="I300" t="str" cm="1">
        <f t="array" ref="I300">_xlfn.XLOOKUP($A300,MedExam_Table[[#Headers],[#Data],[Customer ID]],MedExam_Table[[#Headers],[#Data],[Smoker Updated]],"Not Found",0)</f>
        <v>No</v>
      </c>
      <c r="J300" t="str" cm="1">
        <f t="array" ref="J300">_xlfn.XLOOKUP($A300,MedExam_Table[[#Headers],[#Data],[Customer ID]],MedExam_Table[[#Headers],[#Data],[Weight Status]],"Not Found",0)</f>
        <v>NormalWeight</v>
      </c>
      <c r="K300" t="str" cm="1">
        <f t="array" ref="K300">_xlfn.XLOOKUP($A300,MedExam_Table[[#Headers],[#Data],[Customer ID]],MedExam_Table[[#Headers],[#Data],[Diabetes Status]],"Not Found",0)</f>
        <v>Diabetes</v>
      </c>
      <c r="L300" cm="1">
        <f t="array" ref="L300">_xlfn.XLOOKUP($A300,Hospitalisation_table[[#All],[Customer ID]],Hospitalisation_table[[#All],[Customer Age]],"Not Found",0)</f>
        <v>49</v>
      </c>
      <c r="M300" t="str" cm="1">
        <f t="array" ref="M300">_xlfn.XLOOKUP($A300,Hospitalisation_table[[#All],[Customer ID]],Hospitalisation_table[[#All],[Date of Birth]],"Not Found",0)</f>
        <v>11-Oct-1973</v>
      </c>
      <c r="N300" s="22" cm="1">
        <f t="array" ref="N300">_xlfn.XLOOKUP($A300,Hospitalisation_table[[#All],[Customer ID]],Hospitalisation_table[[#All],[charges]],"Not Found",0)</f>
        <v>8688.86</v>
      </c>
      <c r="O300" t="str" cm="1">
        <f t="array" ref="O300">_xlfn.XLOOKUP($A300,Hospitalisation_table[[#All],[Customer ID]],Hospitalisation_table[[#All],[Hospital tier_Updated]],"Not Found",0)</f>
        <v>tier - 2</v>
      </c>
      <c r="P300" t="str" cm="1">
        <f t="array" ref="P300">_xlfn.XLOOKUP($A300,Hospitalisation_table[[#All],[Customer ID]],Hospitalisation_table[[#All],[City tier_updated]],"Not Found",0)</f>
        <v>tier - 1</v>
      </c>
      <c r="Q300" t="str" cm="1">
        <f t="array" ref="Q300">_xlfn.XLOOKUP($A300,Hospitalisation_table[[#All],[Customer ID]],Hospitalisation_table[[#All],[State ID Updated]],"Not Found",0)</f>
        <v>R1017</v>
      </c>
    </row>
    <row r="301" spans="1:17" x14ac:dyDescent="0.3">
      <c r="A301" s="14" t="s">
        <v>1103</v>
      </c>
      <c r="B301" t="str" cm="1">
        <f t="array" ref="B301">_xlfn.XLOOKUP($A301,CustomersName[[#All],[Customer ID]],CustomersName[[#All],[First Name]],"Not Found",0)</f>
        <v>Martha Patricia</v>
      </c>
      <c r="C301" cm="1">
        <f t="array" ref="C301">_xlfn.XLOOKUP($A301,MedExam_Table[[#Headers],[#Data],[Customer ID]],MedExam_Table[[#Headers],[#Data],[BMI]],"Not Found",0)</f>
        <v>36.575000000000003</v>
      </c>
      <c r="D301" cm="1">
        <f t="array" ref="D301">_xlfn.XLOOKUP($A301,MedExam_Table[[#Headers],[#Data],[Customer ID]],MedExam_Table[[#Headers],[#Data],[HBA1C]],"Not Found",0)</f>
        <v>10.98</v>
      </c>
      <c r="E301" t="str" cm="1">
        <f t="array" ref="E301">_xlfn.XLOOKUP($A301,MedExam_Table[[#Headers],[#Data],[Customer ID]],MedExam_Table[[#Headers],[#Data],[Heart Issues Updated]],"Not Found",0)</f>
        <v>No</v>
      </c>
      <c r="F301" t="str" cm="1">
        <f t="array" ref="F301">_xlfn.XLOOKUP($A301,MedExam_Table[[#Headers],[#Data],[Customer ID]],MedExam_Table[[#Headers],[#Data],[Any Transplants Update]],"Not Found",0)</f>
        <v>No</v>
      </c>
      <c r="G301" t="str" cm="1">
        <f t="array" ref="G301">_xlfn.XLOOKUP($A301,MedExam_Table[[#Headers],[#Data],[Customer ID]],MedExam_Table[[#Headers],[#Data],[Cancer history]],"Not Found",0)</f>
        <v>No</v>
      </c>
      <c r="H301" cm="1">
        <f t="array" ref="H301">_xlfn.XLOOKUP($A301,MedExam_Table[[#Headers],[#Data],[Customer ID]],MedExam_Table[[#Headers],[#Data],[NumberOfMajorSurgeries_updated]],"Not Found",0)</f>
        <v>0</v>
      </c>
      <c r="I301" t="str" cm="1">
        <f t="array" ref="I301">_xlfn.XLOOKUP($A301,MedExam_Table[[#Headers],[#Data],[Customer ID]],MedExam_Table[[#Headers],[#Data],[Smoker Updated]],"Not Found",0)</f>
        <v>No</v>
      </c>
      <c r="J301" t="str" cm="1">
        <f t="array" ref="J301">_xlfn.XLOOKUP($A301,MedExam_Table[[#Headers],[#Data],[Customer ID]],MedExam_Table[[#Headers],[#Data],[Weight Status]],"Not Found",0)</f>
        <v>Obesity</v>
      </c>
      <c r="K301" t="str" cm="1">
        <f t="array" ref="K301">_xlfn.XLOOKUP($A301,MedExam_Table[[#Headers],[#Data],[Customer ID]],MedExam_Table[[#Headers],[#Data],[Diabetes Status]],"Not Found",0)</f>
        <v>Diabetes</v>
      </c>
      <c r="L301" cm="1">
        <f t="array" ref="L301">_xlfn.XLOOKUP($A301,Hospitalisation_table[[#All],[Customer ID]],Hospitalisation_table[[#All],[Customer Age]],"Not Found",0)</f>
        <v>48</v>
      </c>
      <c r="M301" t="str" cm="1">
        <f t="array" ref="M301">_xlfn.XLOOKUP($A301,Hospitalisation_table[[#All],[Customer ID]],Hospitalisation_table[[#All],[Date of Birth]],"Not Found",0)</f>
        <v>16-Aug-1974</v>
      </c>
      <c r="N301" s="22" cm="1">
        <f t="array" ref="N301">_xlfn.XLOOKUP($A301,Hospitalisation_table[[#All],[Customer ID]],Hospitalisation_table[[#All],[charges]],"Not Found",0)</f>
        <v>8671.19</v>
      </c>
      <c r="O301" t="str" cm="1">
        <f t="array" ref="O301">_xlfn.XLOOKUP($A301,Hospitalisation_table[[#All],[Customer ID]],Hospitalisation_table[[#All],[Hospital tier_Updated]],"Not Found",0)</f>
        <v>tier - 2</v>
      </c>
      <c r="P301" t="str" cm="1">
        <f t="array" ref="P301">_xlfn.XLOOKUP($A301,Hospitalisation_table[[#All],[Customer ID]],Hospitalisation_table[[#All],[City tier_updated]],"Not Found",0)</f>
        <v>tier - 1</v>
      </c>
      <c r="Q301" t="str" cm="1">
        <f t="array" ref="Q301">_xlfn.XLOOKUP($A301,Hospitalisation_table[[#All],[Customer ID]],Hospitalisation_table[[#All],[State ID Updated]],"Not Found",0)</f>
        <v>R1012</v>
      </c>
    </row>
    <row r="302" spans="1:17" x14ac:dyDescent="0.3">
      <c r="A302" s="13" t="s">
        <v>1102</v>
      </c>
      <c r="B302" t="str" cm="1">
        <f t="array" ref="B302">_xlfn.XLOOKUP($A302,CustomersName[[#All],[Customer ID]],CustomersName[[#All],[First Name]],"Not Found",0)</f>
        <v>Alicia</v>
      </c>
      <c r="C302" cm="1">
        <f t="array" ref="C302">_xlfn.XLOOKUP($A302,MedExam_Table[[#Headers],[#Data],[Customer ID]],MedExam_Table[[#Headers],[#Data],[BMI]],"Not Found",0)</f>
        <v>23.66</v>
      </c>
      <c r="D302" cm="1">
        <f t="array" ref="D302">_xlfn.XLOOKUP($A302,MedExam_Table[[#Headers],[#Data],[Customer ID]],MedExam_Table[[#Headers],[#Data],[HBA1C]],"Not Found",0)</f>
        <v>5.1100000000000003</v>
      </c>
      <c r="E302" t="str" cm="1">
        <f t="array" ref="E302">_xlfn.XLOOKUP($A302,MedExam_Table[[#Headers],[#Data],[Customer ID]],MedExam_Table[[#Headers],[#Data],[Heart Issues Updated]],"Not Found",0)</f>
        <v>Yes</v>
      </c>
      <c r="F302" t="str" cm="1">
        <f t="array" ref="F302">_xlfn.XLOOKUP($A302,MedExam_Table[[#Headers],[#Data],[Customer ID]],MedExam_Table[[#Headers],[#Data],[Any Transplants Update]],"Not Found",0)</f>
        <v>No</v>
      </c>
      <c r="G302" t="str" cm="1">
        <f t="array" ref="G302">_xlfn.XLOOKUP($A302,MedExam_Table[[#Headers],[#Data],[Customer ID]],MedExam_Table[[#Headers],[#Data],[Cancer history]],"Not Found",0)</f>
        <v>Yes</v>
      </c>
      <c r="H302" cm="1">
        <f t="array" ref="H302">_xlfn.XLOOKUP($A302,MedExam_Table[[#Headers],[#Data],[Customer ID]],MedExam_Table[[#Headers],[#Data],[NumberOfMajorSurgeries_updated]],"Not Found",0)</f>
        <v>1</v>
      </c>
      <c r="I302" t="str" cm="1">
        <f t="array" ref="I302">_xlfn.XLOOKUP($A302,MedExam_Table[[#Headers],[#Data],[Customer ID]],MedExam_Table[[#Headers],[#Data],[Smoker Updated]],"Not Found",0)</f>
        <v>No</v>
      </c>
      <c r="J302" t="str" cm="1">
        <f t="array" ref="J302">_xlfn.XLOOKUP($A302,MedExam_Table[[#Headers],[#Data],[Customer ID]],MedExam_Table[[#Headers],[#Data],[Weight Status]],"Not Found",0)</f>
        <v>NormalWeight</v>
      </c>
      <c r="K302" t="str" cm="1">
        <f t="array" ref="K302">_xlfn.XLOOKUP($A302,MedExam_Table[[#Headers],[#Data],[Customer ID]],MedExam_Table[[#Headers],[#Data],[Diabetes Status]],"Not Found",0)</f>
        <v>Normal</v>
      </c>
      <c r="L302" cm="1">
        <f t="array" ref="L302">_xlfn.XLOOKUP($A302,Hospitalisation_table[[#All],[Customer ID]],Hospitalisation_table[[#All],[Customer Age]],"Not Found",0)</f>
        <v>53</v>
      </c>
      <c r="M302" t="str" cm="1">
        <f t="array" ref="M302">_xlfn.XLOOKUP($A302,Hospitalisation_table[[#All],[Customer ID]],Hospitalisation_table[[#All],[Date of Birth]],"Not Found",0)</f>
        <v>10-Aug-1969</v>
      </c>
      <c r="N302" s="22" cm="1">
        <f t="array" ref="N302">_xlfn.XLOOKUP($A302,Hospitalisation_table[[#All],[Customer ID]],Hospitalisation_table[[#All],[charges]],"Not Found",0)</f>
        <v>8665.14</v>
      </c>
      <c r="O302" t="str" cm="1">
        <f t="array" ref="O302">_xlfn.XLOOKUP($A302,Hospitalisation_table[[#All],[Customer ID]],Hospitalisation_table[[#All],[Hospital tier_Updated]],"Not Found",0)</f>
        <v>tier - 2</v>
      </c>
      <c r="P302" t="str" cm="1">
        <f t="array" ref="P302">_xlfn.XLOOKUP($A302,Hospitalisation_table[[#All],[Customer ID]],Hospitalisation_table[[#All],[City tier_updated]],"Not Found",0)</f>
        <v>tier - 3</v>
      </c>
      <c r="Q302" t="str" cm="1">
        <f t="array" ref="Q302">_xlfn.XLOOKUP($A302,Hospitalisation_table[[#All],[Customer ID]],Hospitalisation_table[[#All],[State ID Updated]],"Not Found",0)</f>
        <v>R1013</v>
      </c>
    </row>
    <row r="303" spans="1:17" x14ac:dyDescent="0.3">
      <c r="A303" s="14" t="s">
        <v>2246</v>
      </c>
      <c r="B303" t="str" cm="1">
        <f t="array" ref="B303">_xlfn.XLOOKUP($A303,CustomersName[[#All],[Customer ID]],CustomersName[[#All],[First Name]],"Not Found",0)</f>
        <v>Guillermo Sr</v>
      </c>
      <c r="C303" cm="1">
        <f t="array" ref="C303">_xlfn.XLOOKUP($A303,MedExam_Table[[#Headers],[#Data],[Customer ID]],MedExam_Table[[#Headers],[#Data],[BMI]],"Not Found",0)</f>
        <v>38.299999999999997</v>
      </c>
      <c r="D303" cm="1">
        <f t="array" ref="D303">_xlfn.XLOOKUP($A303,MedExam_Table[[#Headers],[#Data],[Customer ID]],MedExam_Table[[#Headers],[#Data],[HBA1C]],"Not Found",0)</f>
        <v>9.51</v>
      </c>
      <c r="E303" t="str" cm="1">
        <f t="array" ref="E303">_xlfn.XLOOKUP($A303,MedExam_Table[[#Headers],[#Data],[Customer ID]],MedExam_Table[[#Headers],[#Data],[Heart Issues Updated]],"Not Found",0)</f>
        <v>No</v>
      </c>
      <c r="F303" t="str" cm="1">
        <f t="array" ref="F303">_xlfn.XLOOKUP($A303,MedExam_Table[[#Headers],[#Data],[Customer ID]],MedExam_Table[[#Headers],[#Data],[Any Transplants Update]],"Not Found",0)</f>
        <v>No</v>
      </c>
      <c r="G303" t="str" cm="1">
        <f t="array" ref="G303">_xlfn.XLOOKUP($A303,MedExam_Table[[#Headers],[#Data],[Customer ID]],MedExam_Table[[#Headers],[#Data],[Cancer history]],"Not Found",0)</f>
        <v>No</v>
      </c>
      <c r="H303" cm="1">
        <f t="array" ref="H303">_xlfn.XLOOKUP($A303,MedExam_Table[[#Headers],[#Data],[Customer ID]],MedExam_Table[[#Headers],[#Data],[NumberOfMajorSurgeries_updated]],"Not Found",0)</f>
        <v>0</v>
      </c>
      <c r="I303" t="str" cm="1">
        <f t="array" ref="I303">_xlfn.XLOOKUP($A303,MedExam_Table[[#Headers],[#Data],[Customer ID]],MedExam_Table[[#Headers],[#Data],[Smoker Updated]],"Not Found",0)</f>
        <v>Yes</v>
      </c>
      <c r="J303" t="str" cm="1">
        <f t="array" ref="J303">_xlfn.XLOOKUP($A303,MedExam_Table[[#Headers],[#Data],[Customer ID]],MedExam_Table[[#Headers],[#Data],[Weight Status]],"Not Found",0)</f>
        <v>Obesity</v>
      </c>
      <c r="K303" t="str" cm="1">
        <f t="array" ref="K303">_xlfn.XLOOKUP($A303,MedExam_Table[[#Headers],[#Data],[Customer ID]],MedExam_Table[[#Headers],[#Data],[Diabetes Status]],"Not Found",0)</f>
        <v>Diabetes</v>
      </c>
      <c r="L303" cm="1">
        <f t="array" ref="L303">_xlfn.XLOOKUP($A303,Hospitalisation_table[[#All],[Customer ID]],Hospitalisation_table[[#All],[Customer Age]],"Not Found",0)</f>
        <v>60</v>
      </c>
      <c r="M303" t="str" cm="1">
        <f t="array" ref="M303">_xlfn.XLOOKUP($A303,Hospitalisation_table[[#All],[Customer ID]],Hospitalisation_table[[#All],[Date of Birth]],"Not Found",0)</f>
        <v>7-Jul-1962</v>
      </c>
      <c r="N303" s="22" cm="1">
        <f t="array" ref="N303">_xlfn.XLOOKUP($A303,Hospitalisation_table[[#All],[Customer ID]],Hospitalisation_table[[#All],[charges]],"Not Found",0)</f>
        <v>39221.120000000003</v>
      </c>
      <c r="O303" t="str" cm="1">
        <f t="array" ref="O303">_xlfn.XLOOKUP($A303,Hospitalisation_table[[#All],[Customer ID]],Hospitalisation_table[[#All],[Hospital tier_Updated]],"Not Found",0)</f>
        <v>tier - 2</v>
      </c>
      <c r="P303" t="str" cm="1">
        <f t="array" ref="P303">_xlfn.XLOOKUP($A303,Hospitalisation_table[[#All],[Customer ID]],Hospitalisation_table[[#All],[City tier_updated]],"Not Found",0)</f>
        <v>tier - 1</v>
      </c>
      <c r="Q303" t="str" cm="1">
        <f t="array" ref="Q303">_xlfn.XLOOKUP($A303,Hospitalisation_table[[#All],[Customer ID]],Hospitalisation_table[[#All],[State ID Updated]],"Not Found",0)</f>
        <v>R1011</v>
      </c>
    </row>
    <row r="304" spans="1:17" x14ac:dyDescent="0.3">
      <c r="A304" s="13" t="s">
        <v>1101</v>
      </c>
      <c r="B304" t="str" cm="1">
        <f t="array" ref="B304">_xlfn.XLOOKUP($A304,CustomersName[[#All],[Customer ID]],CustomersName[[#All],[First Name]],"Not Found",0)</f>
        <v>Jennhfer V.</v>
      </c>
      <c r="C304" cm="1">
        <f t="array" ref="C304">_xlfn.XLOOKUP($A304,MedExam_Table[[#Headers],[#Data],[Customer ID]],MedExam_Table[[#Headers],[#Data],[BMI]],"Not Found",0)</f>
        <v>18.62</v>
      </c>
      <c r="D304" cm="1">
        <f t="array" ref="D304">_xlfn.XLOOKUP($A304,MedExam_Table[[#Headers],[#Data],[Customer ID]],MedExam_Table[[#Headers],[#Data],[HBA1C]],"Not Found",0)</f>
        <v>10.24</v>
      </c>
      <c r="E304" t="str" cm="1">
        <f t="array" ref="E304">_xlfn.XLOOKUP($A304,MedExam_Table[[#Headers],[#Data],[Customer ID]],MedExam_Table[[#Headers],[#Data],[Heart Issues Updated]],"Not Found",0)</f>
        <v>No</v>
      </c>
      <c r="F304" t="str" cm="1">
        <f t="array" ref="F304">_xlfn.XLOOKUP($A304,MedExam_Table[[#Headers],[#Data],[Customer ID]],MedExam_Table[[#Headers],[#Data],[Any Transplants Update]],"Not Found",0)</f>
        <v>No</v>
      </c>
      <c r="G304" t="str" cm="1">
        <f t="array" ref="G304">_xlfn.XLOOKUP($A304,MedExam_Table[[#Headers],[#Data],[Customer ID]],MedExam_Table[[#Headers],[#Data],[Cancer history]],"Not Found",0)</f>
        <v>No</v>
      </c>
      <c r="H304" cm="1">
        <f t="array" ref="H304">_xlfn.XLOOKUP($A304,MedExam_Table[[#Headers],[#Data],[Customer ID]],MedExam_Table[[#Headers],[#Data],[NumberOfMajorSurgeries_updated]],"Not Found",0)</f>
        <v>0</v>
      </c>
      <c r="I304" t="str" cm="1">
        <f t="array" ref="I304">_xlfn.XLOOKUP($A304,MedExam_Table[[#Headers],[#Data],[Customer ID]],MedExam_Table[[#Headers],[#Data],[Smoker Updated]],"Not Found",0)</f>
        <v>No</v>
      </c>
      <c r="J304" t="str" cm="1">
        <f t="array" ref="J304">_xlfn.XLOOKUP($A304,MedExam_Table[[#Headers],[#Data],[Customer ID]],MedExam_Table[[#Headers],[#Data],[Weight Status]],"Not Found",0)</f>
        <v>NormalWeight</v>
      </c>
      <c r="K304" t="str" cm="1">
        <f t="array" ref="K304">_xlfn.XLOOKUP($A304,MedExam_Table[[#Headers],[#Data],[Customer ID]],MedExam_Table[[#Headers],[#Data],[Diabetes Status]],"Not Found",0)</f>
        <v>Diabetes</v>
      </c>
      <c r="L304" cm="1">
        <f t="array" ref="L304">_xlfn.XLOOKUP($A304,Hospitalisation_table[[#All],[Customer ID]],Hospitalisation_table[[#All],[Customer Age]],"Not Found",0)</f>
        <v>57</v>
      </c>
      <c r="M304" t="str" cm="1">
        <f t="array" ref="M304">_xlfn.XLOOKUP($A304,Hospitalisation_table[[#All],[Customer ID]],Hospitalisation_table[[#All],[Date of Birth]],"Not Found",0)</f>
        <v>21-Oct-1965</v>
      </c>
      <c r="N304" s="22" cm="1">
        <f t="array" ref="N304">_xlfn.XLOOKUP($A304,Hospitalisation_table[[#All],[Customer ID]],Hospitalisation_table[[#All],[charges]],"Not Found",0)</f>
        <v>8665.09</v>
      </c>
      <c r="O304" t="str" cm="1">
        <f t="array" ref="O304">_xlfn.XLOOKUP($A304,Hospitalisation_table[[#All],[Customer ID]],Hospitalisation_table[[#All],[Hospital tier_Updated]],"Not Found",0)</f>
        <v>tier - 3</v>
      </c>
      <c r="P304" t="str" cm="1">
        <f t="array" ref="P304">_xlfn.XLOOKUP($A304,Hospitalisation_table[[#All],[Customer ID]],Hospitalisation_table[[#All],[City tier_updated]],"Not Found",0)</f>
        <v>tier - 2</v>
      </c>
      <c r="Q304" t="str" cm="1">
        <f t="array" ref="Q304">_xlfn.XLOOKUP($A304,Hospitalisation_table[[#All],[Customer ID]],Hospitalisation_table[[#All],[State ID Updated]],"Not Found",0)</f>
        <v>R1012</v>
      </c>
    </row>
    <row r="305" spans="1:17" x14ac:dyDescent="0.3">
      <c r="A305" s="14" t="s">
        <v>1100</v>
      </c>
      <c r="B305" t="str" cm="1">
        <f t="array" ref="B305">_xlfn.XLOOKUP($A305,CustomersName[[#All],[Customer ID]],CustomersName[[#All],[First Name]],"Not Found",0)</f>
        <v>Mhchael W.</v>
      </c>
      <c r="C305" cm="1">
        <f t="array" ref="C305">_xlfn.XLOOKUP($A305,MedExam_Table[[#Headers],[#Data],[Customer ID]],MedExam_Table[[#Headers],[#Data],[BMI]],"Not Found",0)</f>
        <v>19.190000000000001</v>
      </c>
      <c r="D305" cm="1">
        <f t="array" ref="D305">_xlfn.XLOOKUP($A305,MedExam_Table[[#Headers],[#Data],[Customer ID]],MedExam_Table[[#Headers],[#Data],[HBA1C]],"Not Found",0)</f>
        <v>7.71</v>
      </c>
      <c r="E305" t="str" cm="1">
        <f t="array" ref="E305">_xlfn.XLOOKUP($A305,MedExam_Table[[#Headers],[#Data],[Customer ID]],MedExam_Table[[#Headers],[#Data],[Heart Issues Updated]],"Not Found",0)</f>
        <v>Yes</v>
      </c>
      <c r="F305" t="str" cm="1">
        <f t="array" ref="F305">_xlfn.XLOOKUP($A305,MedExam_Table[[#Headers],[#Data],[Customer ID]],MedExam_Table[[#Headers],[#Data],[Any Transplants Update]],"Not Found",0)</f>
        <v>No</v>
      </c>
      <c r="G305" t="str" cm="1">
        <f t="array" ref="G305">_xlfn.XLOOKUP($A305,MedExam_Table[[#Headers],[#Data],[Customer ID]],MedExam_Table[[#Headers],[#Data],[Cancer history]],"Not Found",0)</f>
        <v>No</v>
      </c>
      <c r="H305" cm="1">
        <f t="array" ref="H305">_xlfn.XLOOKUP($A305,MedExam_Table[[#Headers],[#Data],[Customer ID]],MedExam_Table[[#Headers],[#Data],[NumberOfMajorSurgeries_updated]],"Not Found",0)</f>
        <v>1</v>
      </c>
      <c r="I305" t="str" cm="1">
        <f t="array" ref="I305">_xlfn.XLOOKUP($A305,MedExam_Table[[#Headers],[#Data],[Customer ID]],MedExam_Table[[#Headers],[#Data],[Smoker Updated]],"Not Found",0)</f>
        <v>No</v>
      </c>
      <c r="J305" t="str" cm="1">
        <f t="array" ref="J305">_xlfn.XLOOKUP($A305,MedExam_Table[[#Headers],[#Data],[Customer ID]],MedExam_Table[[#Headers],[#Data],[Weight Status]],"Not Found",0)</f>
        <v>NormalWeight</v>
      </c>
      <c r="K305" t="str" cm="1">
        <f t="array" ref="K305">_xlfn.XLOOKUP($A305,MedExam_Table[[#Headers],[#Data],[Customer ID]],MedExam_Table[[#Headers],[#Data],[Diabetes Status]],"Not Found",0)</f>
        <v>Diabetes</v>
      </c>
      <c r="L305" cm="1">
        <f t="array" ref="L305">_xlfn.XLOOKUP($A305,Hospitalisation_table[[#All],[Customer ID]],Hospitalisation_table[[#All],[Customer Age]],"Not Found",0)</f>
        <v>47</v>
      </c>
      <c r="M305" t="str" cm="1">
        <f t="array" ref="M305">_xlfn.XLOOKUP($A305,Hospitalisation_table[[#All],[Customer ID]],Hospitalisation_table[[#All],[Date of Birth]],"Not Found",0)</f>
        <v>3-Aug-1975</v>
      </c>
      <c r="N305" s="22" cm="1">
        <f t="array" ref="N305">_xlfn.XLOOKUP($A305,Hospitalisation_table[[#All],[Customer ID]],Hospitalisation_table[[#All],[charges]],"Not Found",0)</f>
        <v>8627.5400000000009</v>
      </c>
      <c r="O305" t="str" cm="1">
        <f t="array" ref="O305">_xlfn.XLOOKUP($A305,Hospitalisation_table[[#All],[Customer ID]],Hospitalisation_table[[#All],[Hospital tier_Updated]],"Not Found",0)</f>
        <v>tier - 2</v>
      </c>
      <c r="P305" t="str" cm="1">
        <f t="array" ref="P305">_xlfn.XLOOKUP($A305,Hospitalisation_table[[#All],[Customer ID]],Hospitalisation_table[[#All],[City tier_updated]],"Not Found",0)</f>
        <v>tier - 2</v>
      </c>
      <c r="Q305" t="str" cm="1">
        <f t="array" ref="Q305">_xlfn.XLOOKUP($A305,Hospitalisation_table[[#All],[Customer ID]],Hospitalisation_table[[#All],[State ID Updated]],"Not Found",0)</f>
        <v>R1017</v>
      </c>
    </row>
    <row r="306" spans="1:17" x14ac:dyDescent="0.3">
      <c r="A306" s="13" t="s">
        <v>1099</v>
      </c>
      <c r="B306" t="str" cm="1">
        <f t="array" ref="B306">_xlfn.XLOOKUP($A306,CustomersName[[#All],[Customer ID]],CustomersName[[#All],[First Name]],"Not Found",0)</f>
        <v>Edhie C</v>
      </c>
      <c r="C306" cm="1">
        <f t="array" ref="C306">_xlfn.XLOOKUP($A306,MedExam_Table[[#Headers],[#Data],[Customer ID]],MedExam_Table[[#Headers],[#Data],[BMI]],"Not Found",0)</f>
        <v>27.5</v>
      </c>
      <c r="D306" cm="1">
        <f t="array" ref="D306">_xlfn.XLOOKUP($A306,MedExam_Table[[#Headers],[#Data],[Customer ID]],MedExam_Table[[#Headers],[#Data],[HBA1C]],"Not Found",0)</f>
        <v>6.03</v>
      </c>
      <c r="E306" t="str" cm="1">
        <f t="array" ref="E306">_xlfn.XLOOKUP($A306,MedExam_Table[[#Headers],[#Data],[Customer ID]],MedExam_Table[[#Headers],[#Data],[Heart Issues Updated]],"Not Found",0)</f>
        <v>No</v>
      </c>
      <c r="F306" t="str" cm="1">
        <f t="array" ref="F306">_xlfn.XLOOKUP($A306,MedExam_Table[[#Headers],[#Data],[Customer ID]],MedExam_Table[[#Headers],[#Data],[Any Transplants Update]],"Not Found",0)</f>
        <v>No</v>
      </c>
      <c r="G306" t="str" cm="1">
        <f t="array" ref="G306">_xlfn.XLOOKUP($A306,MedExam_Table[[#Headers],[#Data],[Customer ID]],MedExam_Table[[#Headers],[#Data],[Cancer history]],"Not Found",0)</f>
        <v>No</v>
      </c>
      <c r="H306" cm="1">
        <f t="array" ref="H306">_xlfn.XLOOKUP($A306,MedExam_Table[[#Headers],[#Data],[Customer ID]],MedExam_Table[[#Headers],[#Data],[NumberOfMajorSurgeries_updated]],"Not Found",0)</f>
        <v>0</v>
      </c>
      <c r="I306" t="str" cm="1">
        <f t="array" ref="I306">_xlfn.XLOOKUP($A306,MedExam_Table[[#Headers],[#Data],[Customer ID]],MedExam_Table[[#Headers],[#Data],[Smoker Updated]],"Not Found",0)</f>
        <v>No</v>
      </c>
      <c r="J306" t="str" cm="1">
        <f t="array" ref="J306">_xlfn.XLOOKUP($A306,MedExam_Table[[#Headers],[#Data],[Customer ID]],MedExam_Table[[#Headers],[#Data],[Weight Status]],"Not Found",0)</f>
        <v>OverWeight</v>
      </c>
      <c r="K306" t="str" cm="1">
        <f t="array" ref="K306">_xlfn.XLOOKUP($A306,MedExam_Table[[#Headers],[#Data],[Customer ID]],MedExam_Table[[#Headers],[#Data],[Diabetes Status]],"Not Found",0)</f>
        <v>Prediabetes</v>
      </c>
      <c r="L306" cm="1">
        <f t="array" ref="L306">_xlfn.XLOOKUP($A306,Hospitalisation_table[[#All],[Customer ID]],Hospitalisation_table[[#All],[Customer Age]],"Not Found",0)</f>
        <v>45</v>
      </c>
      <c r="M306" t="str" cm="1">
        <f t="array" ref="M306">_xlfn.XLOOKUP($A306,Hospitalisation_table[[#All],[Customer ID]],Hospitalisation_table[[#All],[Date of Birth]],"Not Found",0)</f>
        <v>2-Sep-1977</v>
      </c>
      <c r="N306" s="22" cm="1">
        <f t="array" ref="N306">_xlfn.XLOOKUP($A306,Hospitalisation_table[[#All],[Customer ID]],Hospitalisation_table[[#All],[charges]],"Not Found",0)</f>
        <v>8615.2999999999993</v>
      </c>
      <c r="O306" t="str" cm="1">
        <f t="array" ref="O306">_xlfn.XLOOKUP($A306,Hospitalisation_table[[#All],[Customer ID]],Hospitalisation_table[[#All],[Hospital tier_Updated]],"Not Found",0)</f>
        <v>tier - 2</v>
      </c>
      <c r="P306" t="str" cm="1">
        <f t="array" ref="P306">_xlfn.XLOOKUP($A306,Hospitalisation_table[[#All],[Customer ID]],Hospitalisation_table[[#All],[City tier_updated]],"Not Found",0)</f>
        <v>tier - 3</v>
      </c>
      <c r="Q306" t="str" cm="1">
        <f t="array" ref="Q306">_xlfn.XLOOKUP($A306,Hospitalisation_table[[#All],[Customer ID]],Hospitalisation_table[[#All],[State ID Updated]],"Not Found",0)</f>
        <v>R1011</v>
      </c>
    </row>
    <row r="307" spans="1:17" x14ac:dyDescent="0.3">
      <c r="A307" s="14" t="s">
        <v>1098</v>
      </c>
      <c r="B307" t="str" cm="1">
        <f t="array" ref="B307">_xlfn.XLOOKUP($A307,CustomersName[[#All],[Customer ID]],CustomersName[[#All],[First Name]],"Not Found",0)</f>
        <v>Mahime M</v>
      </c>
      <c r="C307" cm="1">
        <f t="array" ref="C307">_xlfn.XLOOKUP($A307,MedExam_Table[[#Headers],[#Data],[Customer ID]],MedExam_Table[[#Headers],[#Data],[BMI]],"Not Found",0)</f>
        <v>27.36</v>
      </c>
      <c r="D307" cm="1">
        <f t="array" ref="D307">_xlfn.XLOOKUP($A307,MedExam_Table[[#Headers],[#Data],[Customer ID]],MedExam_Table[[#Headers],[#Data],[HBA1C]],"Not Found",0)</f>
        <v>5.96</v>
      </c>
      <c r="E307" t="str" cm="1">
        <f t="array" ref="E307">_xlfn.XLOOKUP($A307,MedExam_Table[[#Headers],[#Data],[Customer ID]],MedExam_Table[[#Headers],[#Data],[Heart Issues Updated]],"Not Found",0)</f>
        <v>No</v>
      </c>
      <c r="F307" t="str" cm="1">
        <f t="array" ref="F307">_xlfn.XLOOKUP($A307,MedExam_Table[[#Headers],[#Data],[Customer ID]],MedExam_Table[[#Headers],[#Data],[Any Transplants Update]],"Not Found",0)</f>
        <v>No</v>
      </c>
      <c r="G307" t="str" cm="1">
        <f t="array" ref="G307">_xlfn.XLOOKUP($A307,MedExam_Table[[#Headers],[#Data],[Customer ID]],MedExam_Table[[#Headers],[#Data],[Cancer history]],"Not Found",0)</f>
        <v>Yes</v>
      </c>
      <c r="H307" cm="1">
        <f t="array" ref="H307">_xlfn.XLOOKUP($A307,MedExam_Table[[#Headers],[#Data],[Customer ID]],MedExam_Table[[#Headers],[#Data],[NumberOfMajorSurgeries_updated]],"Not Found",0)</f>
        <v>1</v>
      </c>
      <c r="I307" t="str" cm="1">
        <f t="array" ref="I307">_xlfn.XLOOKUP($A307,MedExam_Table[[#Headers],[#Data],[Customer ID]],MedExam_Table[[#Headers],[#Data],[Smoker Updated]],"Not Found",0)</f>
        <v>No</v>
      </c>
      <c r="J307" t="str" cm="1">
        <f t="array" ref="J307">_xlfn.XLOOKUP($A307,MedExam_Table[[#Headers],[#Data],[Customer ID]],MedExam_Table[[#Headers],[#Data],[Weight Status]],"Not Found",0)</f>
        <v>OverWeight</v>
      </c>
      <c r="K307" t="str" cm="1">
        <f t="array" ref="K307">_xlfn.XLOOKUP($A307,MedExam_Table[[#Headers],[#Data],[Customer ID]],MedExam_Table[[#Headers],[#Data],[Diabetes Status]],"Not Found",0)</f>
        <v>Prediabetes</v>
      </c>
      <c r="L307" cm="1">
        <f t="array" ref="L307">_xlfn.XLOOKUP($A307,Hospitalisation_table[[#All],[Customer ID]],Hospitalisation_table[[#All],[Customer Age]],"Not Found",0)</f>
        <v>43</v>
      </c>
      <c r="M307" t="str" cm="1">
        <f t="array" ref="M307">_xlfn.XLOOKUP($A307,Hospitalisation_table[[#All],[Customer ID]],Hospitalisation_table[[#All],[Date of Birth]],"Not Found",0)</f>
        <v>17-Jul-1979</v>
      </c>
      <c r="N307" s="22" cm="1">
        <f t="array" ref="N307">_xlfn.XLOOKUP($A307,Hospitalisation_table[[#All],[Customer ID]],Hospitalisation_table[[#All],[charges]],"Not Found",0)</f>
        <v>8606.2199999999993</v>
      </c>
      <c r="O307" t="str" cm="1">
        <f t="array" ref="O307">_xlfn.XLOOKUP($A307,Hospitalisation_table[[#All],[Customer ID]],Hospitalisation_table[[#All],[Hospital tier_Updated]],"Not Found",0)</f>
        <v>tier - 1</v>
      </c>
      <c r="P307" t="str" cm="1">
        <f t="array" ref="P307">_xlfn.XLOOKUP($A307,Hospitalisation_table[[#All],[Customer ID]],Hospitalisation_table[[#All],[City tier_updated]],"Not Found",0)</f>
        <v>tier - 2</v>
      </c>
      <c r="Q307" t="str" cm="1">
        <f t="array" ref="Q307">_xlfn.XLOOKUP($A307,Hospitalisation_table[[#All],[Customer ID]],Hospitalisation_table[[#All],[State ID Updated]],"Not Found",0)</f>
        <v>R1014</v>
      </c>
    </row>
    <row r="308" spans="1:17" x14ac:dyDescent="0.3">
      <c r="A308" s="13" t="s">
        <v>1097</v>
      </c>
      <c r="B308" t="str" cm="1">
        <f t="array" ref="B308">_xlfn.XLOOKUP($A308,CustomersName[[#All],[Customer ID]],CustomersName[[#All],[First Name]],"Not Found",0)</f>
        <v>Mhrk D</v>
      </c>
      <c r="C308" cm="1">
        <f t="array" ref="C308">_xlfn.XLOOKUP($A308,MedExam_Table[[#Headers],[#Data],[Customer ID]],MedExam_Table[[#Headers],[#Data],[BMI]],"Not Found",0)</f>
        <v>20.350000000000001</v>
      </c>
      <c r="D308" cm="1">
        <f t="array" ref="D308">_xlfn.XLOOKUP($A308,MedExam_Table[[#Headers],[#Data],[Customer ID]],MedExam_Table[[#Headers],[#Data],[HBA1C]],"Not Found",0)</f>
        <v>4.16</v>
      </c>
      <c r="E308" t="str" cm="1">
        <f t="array" ref="E308">_xlfn.XLOOKUP($A308,MedExam_Table[[#Headers],[#Data],[Customer ID]],MedExam_Table[[#Headers],[#Data],[Heart Issues Updated]],"Not Found",0)</f>
        <v>No</v>
      </c>
      <c r="F308" t="str" cm="1">
        <f t="array" ref="F308">_xlfn.XLOOKUP($A308,MedExam_Table[[#Headers],[#Data],[Customer ID]],MedExam_Table[[#Headers],[#Data],[Any Transplants Update]],"Not Found",0)</f>
        <v>No</v>
      </c>
      <c r="G308" t="str" cm="1">
        <f t="array" ref="G308">_xlfn.XLOOKUP($A308,MedExam_Table[[#Headers],[#Data],[Customer ID]],MedExam_Table[[#Headers],[#Data],[Cancer history]],"Not Found",0)</f>
        <v>No</v>
      </c>
      <c r="H308" cm="1">
        <f t="array" ref="H308">_xlfn.XLOOKUP($A308,MedExam_Table[[#Headers],[#Data],[Customer ID]],MedExam_Table[[#Headers],[#Data],[NumberOfMajorSurgeries_updated]],"Not Found",0)</f>
        <v>0</v>
      </c>
      <c r="I308" t="str" cm="1">
        <f t="array" ref="I308">_xlfn.XLOOKUP($A308,MedExam_Table[[#Headers],[#Data],[Customer ID]],MedExam_Table[[#Headers],[#Data],[Smoker Updated]],"Not Found",0)</f>
        <v>No</v>
      </c>
      <c r="J308" t="str" cm="1">
        <f t="array" ref="J308">_xlfn.XLOOKUP($A308,MedExam_Table[[#Headers],[#Data],[Customer ID]],MedExam_Table[[#Headers],[#Data],[Weight Status]],"Not Found",0)</f>
        <v>NormalWeight</v>
      </c>
      <c r="K308" t="str" cm="1">
        <f t="array" ref="K308">_xlfn.XLOOKUP($A308,MedExam_Table[[#Headers],[#Data],[Customer ID]],MedExam_Table[[#Headers],[#Data],[Diabetes Status]],"Not Found",0)</f>
        <v>Normal</v>
      </c>
      <c r="L308" cm="1">
        <f t="array" ref="L308">_xlfn.XLOOKUP($A308,Hospitalisation_table[[#All],[Customer ID]],Hospitalisation_table[[#All],[Customer Age]],"Not Found",0)</f>
        <v>45</v>
      </c>
      <c r="M308" t="str" cm="1">
        <f t="array" ref="M308">_xlfn.XLOOKUP($A308,Hospitalisation_table[[#All],[Customer ID]],Hospitalisation_table[[#All],[Date of Birth]],"Not Found",0)</f>
        <v>15-Oct-1977</v>
      </c>
      <c r="N308" s="22" cm="1">
        <f t="array" ref="N308">_xlfn.XLOOKUP($A308,Hospitalisation_table[[#All],[Customer ID]],Hospitalisation_table[[#All],[charges]],"Not Found",0)</f>
        <v>8605.36</v>
      </c>
      <c r="O308" t="str" cm="1">
        <f t="array" ref="O308">_xlfn.XLOOKUP($A308,Hospitalisation_table[[#All],[Customer ID]],Hospitalisation_table[[#All],[Hospital tier_Updated]],"Not Found",0)</f>
        <v>tier - 2</v>
      </c>
      <c r="P308" t="str" cm="1">
        <f t="array" ref="P308">_xlfn.XLOOKUP($A308,Hospitalisation_table[[#All],[Customer ID]],Hospitalisation_table[[#All],[City tier_updated]],"Not Found",0)</f>
        <v>tier - 2</v>
      </c>
      <c r="Q308" t="str" cm="1">
        <f t="array" ref="Q308">_xlfn.XLOOKUP($A308,Hospitalisation_table[[#All],[Customer ID]],Hospitalisation_table[[#All],[State ID Updated]],"Not Found",0)</f>
        <v>R1013</v>
      </c>
    </row>
    <row r="309" spans="1:17" x14ac:dyDescent="0.3">
      <c r="A309" s="14" t="s">
        <v>1096</v>
      </c>
      <c r="B309" t="str" cm="1">
        <f t="array" ref="B309">_xlfn.XLOOKUP($A309,CustomersName[[#All],[Customer ID]],CustomersName[[#All],[First Name]],"Not Found",0)</f>
        <v>Adam</v>
      </c>
      <c r="C309" cm="1">
        <f t="array" ref="C309">_xlfn.XLOOKUP($A309,MedExam_Table[[#Headers],[#Data],[Customer ID]],MedExam_Table[[#Headers],[#Data],[BMI]],"Not Found",0)</f>
        <v>24.035</v>
      </c>
      <c r="D309" cm="1">
        <f t="array" ref="D309">_xlfn.XLOOKUP($A309,MedExam_Table[[#Headers],[#Data],[Customer ID]],MedExam_Table[[#Headers],[#Data],[HBA1C]],"Not Found",0)</f>
        <v>6.11</v>
      </c>
      <c r="E309" t="str" cm="1">
        <f t="array" ref="E309">_xlfn.XLOOKUP($A309,MedExam_Table[[#Headers],[#Data],[Customer ID]],MedExam_Table[[#Headers],[#Data],[Heart Issues Updated]],"Not Found",0)</f>
        <v>No</v>
      </c>
      <c r="F309" t="str" cm="1">
        <f t="array" ref="F309">_xlfn.XLOOKUP($A309,MedExam_Table[[#Headers],[#Data],[Customer ID]],MedExam_Table[[#Headers],[#Data],[Any Transplants Update]],"Not Found",0)</f>
        <v>No</v>
      </c>
      <c r="G309" t="str" cm="1">
        <f t="array" ref="G309">_xlfn.XLOOKUP($A309,MedExam_Table[[#Headers],[#Data],[Customer ID]],MedExam_Table[[#Headers],[#Data],[Cancer history]],"Not Found",0)</f>
        <v>No</v>
      </c>
      <c r="H309" cm="1">
        <f t="array" ref="H309">_xlfn.XLOOKUP($A309,MedExam_Table[[#Headers],[#Data],[Customer ID]],MedExam_Table[[#Headers],[#Data],[NumberOfMajorSurgeries_updated]],"Not Found",0)</f>
        <v>0</v>
      </c>
      <c r="I309" t="str" cm="1">
        <f t="array" ref="I309">_xlfn.XLOOKUP($A309,MedExam_Table[[#Headers],[#Data],[Customer ID]],MedExam_Table[[#Headers],[#Data],[Smoker Updated]],"Not Found",0)</f>
        <v>No</v>
      </c>
      <c r="J309" t="str" cm="1">
        <f t="array" ref="J309">_xlfn.XLOOKUP($A309,MedExam_Table[[#Headers],[#Data],[Customer ID]],MedExam_Table[[#Headers],[#Data],[Weight Status]],"Not Found",0)</f>
        <v>NormalWeight</v>
      </c>
      <c r="K309" t="str" cm="1">
        <f t="array" ref="K309">_xlfn.XLOOKUP($A309,MedExam_Table[[#Headers],[#Data],[Customer ID]],MedExam_Table[[#Headers],[#Data],[Diabetes Status]],"Not Found",0)</f>
        <v>Prediabetes</v>
      </c>
      <c r="L309" cm="1">
        <f t="array" ref="L309">_xlfn.XLOOKUP($A309,Hospitalisation_table[[#All],[Customer ID]],Hospitalisation_table[[#All],[Customer Age]],"Not Found",0)</f>
        <v>45</v>
      </c>
      <c r="M309" t="str" cm="1">
        <f t="array" ref="M309">_xlfn.XLOOKUP($A309,Hospitalisation_table[[#All],[Customer ID]],Hospitalisation_table[[#All],[Date of Birth]],"Not Found",0)</f>
        <v>12-Nov-1977</v>
      </c>
      <c r="N309" s="22" cm="1">
        <f t="array" ref="N309">_xlfn.XLOOKUP($A309,Hospitalisation_table[[#All],[Customer ID]],Hospitalisation_table[[#All],[charges]],"Not Found",0)</f>
        <v>8604.48</v>
      </c>
      <c r="O309" t="str" cm="1">
        <f t="array" ref="O309">_xlfn.XLOOKUP($A309,Hospitalisation_table[[#All],[Customer ID]],Hospitalisation_table[[#All],[Hospital tier_Updated]],"Not Found",0)</f>
        <v>tier - 3</v>
      </c>
      <c r="P309" t="str" cm="1">
        <f t="array" ref="P309">_xlfn.XLOOKUP($A309,Hospitalisation_table[[#All],[Customer ID]],Hospitalisation_table[[#All],[City tier_updated]],"Not Found",0)</f>
        <v>tier - 2</v>
      </c>
      <c r="Q309" t="str" cm="1">
        <f t="array" ref="Q309">_xlfn.XLOOKUP($A309,Hospitalisation_table[[#All],[Customer ID]],Hospitalisation_table[[#All],[State ID Updated]],"Not Found",0)</f>
        <v>R1016</v>
      </c>
    </row>
    <row r="310" spans="1:17" x14ac:dyDescent="0.3">
      <c r="A310" s="13" t="s">
        <v>1095</v>
      </c>
      <c r="B310" t="str" cm="1">
        <f t="array" ref="B310">_xlfn.XLOOKUP($A310,CustomersName[[#All],[Customer ID]],CustomersName[[#All],[First Name]],"Not Found",0)</f>
        <v>Justih M</v>
      </c>
      <c r="C310" cm="1">
        <f t="array" ref="C310">_xlfn.XLOOKUP($A310,MedExam_Table[[#Headers],[#Data],[Customer ID]],MedExam_Table[[#Headers],[#Data],[BMI]],"Not Found",0)</f>
        <v>23.56</v>
      </c>
      <c r="D310" cm="1">
        <f t="array" ref="D310">_xlfn.XLOOKUP($A310,MedExam_Table[[#Headers],[#Data],[Customer ID]],MedExam_Table[[#Headers],[#Data],[HBA1C]],"Not Found",0)</f>
        <v>5.97</v>
      </c>
      <c r="E310" t="str" cm="1">
        <f t="array" ref="E310">_xlfn.XLOOKUP($A310,MedExam_Table[[#Headers],[#Data],[Customer ID]],MedExam_Table[[#Headers],[#Data],[Heart Issues Updated]],"Not Found",0)</f>
        <v>No</v>
      </c>
      <c r="F310" t="str" cm="1">
        <f t="array" ref="F310">_xlfn.XLOOKUP($A310,MedExam_Table[[#Headers],[#Data],[Customer ID]],MedExam_Table[[#Headers],[#Data],[Any Transplants Update]],"Not Found",0)</f>
        <v>No</v>
      </c>
      <c r="G310" t="str" cm="1">
        <f t="array" ref="G310">_xlfn.XLOOKUP($A310,MedExam_Table[[#Headers],[#Data],[Customer ID]],MedExam_Table[[#Headers],[#Data],[Cancer history]],"Not Found",0)</f>
        <v>No</v>
      </c>
      <c r="H310" cm="1">
        <f t="array" ref="H310">_xlfn.XLOOKUP($A310,MedExam_Table[[#Headers],[#Data],[Customer ID]],MedExam_Table[[#Headers],[#Data],[NumberOfMajorSurgeries_updated]],"Not Found",0)</f>
        <v>0</v>
      </c>
      <c r="I310" t="str" cm="1">
        <f t="array" ref="I310">_xlfn.XLOOKUP($A310,MedExam_Table[[#Headers],[#Data],[Customer ID]],MedExam_Table[[#Headers],[#Data],[Smoker Updated]],"Not Found",0)</f>
        <v>No</v>
      </c>
      <c r="J310" t="str" cm="1">
        <f t="array" ref="J310">_xlfn.XLOOKUP($A310,MedExam_Table[[#Headers],[#Data],[Customer ID]],MedExam_Table[[#Headers],[#Data],[Weight Status]],"Not Found",0)</f>
        <v>NormalWeight</v>
      </c>
      <c r="K310" t="str" cm="1">
        <f t="array" ref="K310">_xlfn.XLOOKUP($A310,MedExam_Table[[#Headers],[#Data],[Customer ID]],MedExam_Table[[#Headers],[#Data],[Diabetes Status]],"Not Found",0)</f>
        <v>Prediabetes</v>
      </c>
      <c r="L310" cm="1">
        <f t="array" ref="L310">_xlfn.XLOOKUP($A310,Hospitalisation_table[[#All],[Customer ID]],Hospitalisation_table[[#All],[Customer Age]],"Not Found",0)</f>
        <v>45</v>
      </c>
      <c r="M310" t="str" cm="1">
        <f t="array" ref="M310">_xlfn.XLOOKUP($A310,Hospitalisation_table[[#All],[Customer ID]],Hospitalisation_table[[#All],[Date of Birth]],"Not Found",0)</f>
        <v>24-Sep-1977</v>
      </c>
      <c r="N310" s="22" cm="1">
        <f t="array" ref="N310">_xlfn.XLOOKUP($A310,Hospitalisation_table[[#All],[Customer ID]],Hospitalisation_table[[#All],[charges]],"Not Found",0)</f>
        <v>8603.82</v>
      </c>
      <c r="O310" t="str" cm="1">
        <f t="array" ref="O310">_xlfn.XLOOKUP($A310,Hospitalisation_table[[#All],[Customer ID]],Hospitalisation_table[[#All],[Hospital tier_Updated]],"Not Found",0)</f>
        <v>tier - 2</v>
      </c>
      <c r="P310" t="str" cm="1">
        <f t="array" ref="P310">_xlfn.XLOOKUP($A310,Hospitalisation_table[[#All],[Customer ID]],Hospitalisation_table[[#All],[City tier_updated]],"Not Found",0)</f>
        <v>tier - 1</v>
      </c>
      <c r="Q310" t="str" cm="1">
        <f t="array" ref="Q310">_xlfn.XLOOKUP($A310,Hospitalisation_table[[#All],[Customer ID]],Hospitalisation_table[[#All],[State ID Updated]],"Not Found",0)</f>
        <v>R1019</v>
      </c>
    </row>
    <row r="311" spans="1:17" x14ac:dyDescent="0.3">
      <c r="A311" s="14" t="s">
        <v>1094</v>
      </c>
      <c r="B311" t="str" cm="1">
        <f t="array" ref="B311">_xlfn.XLOOKUP($A311,CustomersName[[#All],[Customer ID]],CustomersName[[#All],[First Name]],"Not Found",0)</f>
        <v>Svehlana V.</v>
      </c>
      <c r="C311" cm="1">
        <f t="array" ref="C311">_xlfn.XLOOKUP($A311,MedExam_Table[[#Headers],[#Data],[Customer ID]],MedExam_Table[[#Headers],[#Data],[BMI]],"Not Found",0)</f>
        <v>27.17</v>
      </c>
      <c r="D311" cm="1">
        <f t="array" ref="D311">_xlfn.XLOOKUP($A311,MedExam_Table[[#Headers],[#Data],[Customer ID]],MedExam_Table[[#Headers],[#Data],[HBA1C]],"Not Found",0)</f>
        <v>10.81</v>
      </c>
      <c r="E311" t="str" cm="1">
        <f t="array" ref="E311">_xlfn.XLOOKUP($A311,MedExam_Table[[#Headers],[#Data],[Customer ID]],MedExam_Table[[#Headers],[#Data],[Heart Issues Updated]],"Not Found",0)</f>
        <v>No</v>
      </c>
      <c r="F311" t="str" cm="1">
        <f t="array" ref="F311">_xlfn.XLOOKUP($A311,MedExam_Table[[#Headers],[#Data],[Customer ID]],MedExam_Table[[#Headers],[#Data],[Any Transplants Update]],"Not Found",0)</f>
        <v>No</v>
      </c>
      <c r="G311" t="str" cm="1">
        <f t="array" ref="G311">_xlfn.XLOOKUP($A311,MedExam_Table[[#Headers],[#Data],[Customer ID]],MedExam_Table[[#Headers],[#Data],[Cancer history]],"Not Found",0)</f>
        <v>No</v>
      </c>
      <c r="H311" cm="1">
        <f t="array" ref="H311">_xlfn.XLOOKUP($A311,MedExam_Table[[#Headers],[#Data],[Customer ID]],MedExam_Table[[#Headers],[#Data],[NumberOfMajorSurgeries_updated]],"Not Found",0)</f>
        <v>2</v>
      </c>
      <c r="I311" t="str" cm="1">
        <f t="array" ref="I311">_xlfn.XLOOKUP($A311,MedExam_Table[[#Headers],[#Data],[Customer ID]],MedExam_Table[[#Headers],[#Data],[Smoker Updated]],"Not Found",0)</f>
        <v>No</v>
      </c>
      <c r="J311" t="str" cm="1">
        <f t="array" ref="J311">_xlfn.XLOOKUP($A311,MedExam_Table[[#Headers],[#Data],[Customer ID]],MedExam_Table[[#Headers],[#Data],[Weight Status]],"Not Found",0)</f>
        <v>OverWeight</v>
      </c>
      <c r="K311" t="str" cm="1">
        <f t="array" ref="K311">_xlfn.XLOOKUP($A311,MedExam_Table[[#Headers],[#Data],[Customer ID]],MedExam_Table[[#Headers],[#Data],[Diabetes Status]],"Not Found",0)</f>
        <v>Diabetes</v>
      </c>
      <c r="L311" cm="1">
        <f t="array" ref="L311">_xlfn.XLOOKUP($A311,Hospitalisation_table[[#All],[Customer ID]],Hospitalisation_table[[#All],[Customer Age]],"Not Found",0)</f>
        <v>49</v>
      </c>
      <c r="M311" t="str" cm="1">
        <f t="array" ref="M311">_xlfn.XLOOKUP($A311,Hospitalisation_table[[#All],[Customer ID]],Hospitalisation_table[[#All],[Date of Birth]],"Not Found",0)</f>
        <v>11-Jul-1973</v>
      </c>
      <c r="N311" s="22" cm="1">
        <f t="array" ref="N311">_xlfn.XLOOKUP($A311,Hospitalisation_table[[#All],[Customer ID]],Hospitalisation_table[[#All],[charges]],"Not Found",0)</f>
        <v>8601.33</v>
      </c>
      <c r="O311" t="str" cm="1">
        <f t="array" ref="O311">_xlfn.XLOOKUP($A311,Hospitalisation_table[[#All],[Customer ID]],Hospitalisation_table[[#All],[Hospital tier_Updated]],"Not Found",0)</f>
        <v>tier - 2</v>
      </c>
      <c r="P311" t="str" cm="1">
        <f t="array" ref="P311">_xlfn.XLOOKUP($A311,Hospitalisation_table[[#All],[Customer ID]],Hospitalisation_table[[#All],[City tier_updated]],"Not Found",0)</f>
        <v>tier - 1</v>
      </c>
      <c r="Q311" t="str" cm="1">
        <f t="array" ref="Q311">_xlfn.XLOOKUP($A311,Hospitalisation_table[[#All],[Customer ID]],Hospitalisation_table[[#All],[State ID Updated]],"Not Found",0)</f>
        <v>R1013</v>
      </c>
    </row>
    <row r="312" spans="1:17" x14ac:dyDescent="0.3">
      <c r="A312" s="13" t="s">
        <v>1093</v>
      </c>
      <c r="B312" t="str" cm="1">
        <f t="array" ref="B312">_xlfn.XLOOKUP($A312,CustomersName[[#All],[Customer ID]],CustomersName[[#All],[First Name]],"Not Found",0)</f>
        <v>Jaha L</v>
      </c>
      <c r="C312" cm="1">
        <f t="array" ref="C312">_xlfn.XLOOKUP($A312,MedExam_Table[[#Headers],[#Data],[Customer ID]],MedExam_Table[[#Headers],[#Data],[BMI]],"Not Found",0)</f>
        <v>34.32</v>
      </c>
      <c r="D312" cm="1">
        <f t="array" ref="D312">_xlfn.XLOOKUP($A312,MedExam_Table[[#Headers],[#Data],[Customer ID]],MedExam_Table[[#Headers],[#Data],[HBA1C]],"Not Found",0)</f>
        <v>5.7</v>
      </c>
      <c r="E312" t="str" cm="1">
        <f t="array" ref="E312">_xlfn.XLOOKUP($A312,MedExam_Table[[#Headers],[#Data],[Customer ID]],MedExam_Table[[#Headers],[#Data],[Heart Issues Updated]],"Not Found",0)</f>
        <v>Yes</v>
      </c>
      <c r="F312" t="str" cm="1">
        <f t="array" ref="F312">_xlfn.XLOOKUP($A312,MedExam_Table[[#Headers],[#Data],[Customer ID]],MedExam_Table[[#Headers],[#Data],[Any Transplants Update]],"Not Found",0)</f>
        <v>No</v>
      </c>
      <c r="G312" t="str" cm="1">
        <f t="array" ref="G312">_xlfn.XLOOKUP($A312,MedExam_Table[[#Headers],[#Data],[Customer ID]],MedExam_Table[[#Headers],[#Data],[Cancer history]],"Not Found",0)</f>
        <v>Yes</v>
      </c>
      <c r="H312" cm="1">
        <f t="array" ref="H312">_xlfn.XLOOKUP($A312,MedExam_Table[[#Headers],[#Data],[Customer ID]],MedExam_Table[[#Headers],[#Data],[NumberOfMajorSurgeries_updated]],"Not Found",0)</f>
        <v>1</v>
      </c>
      <c r="I312" t="str" cm="1">
        <f t="array" ref="I312">_xlfn.XLOOKUP($A312,MedExam_Table[[#Headers],[#Data],[Customer ID]],MedExam_Table[[#Headers],[#Data],[Smoker Updated]],"Not Found",0)</f>
        <v>No</v>
      </c>
      <c r="J312" t="str" cm="1">
        <f t="array" ref="J312">_xlfn.XLOOKUP($A312,MedExam_Table[[#Headers],[#Data],[Customer ID]],MedExam_Table[[#Headers],[#Data],[Weight Status]],"Not Found",0)</f>
        <v>Obesity</v>
      </c>
      <c r="K312" t="str" cm="1">
        <f t="array" ref="K312">_xlfn.XLOOKUP($A312,MedExam_Table[[#Headers],[#Data],[Customer ID]],MedExam_Table[[#Headers],[#Data],[Diabetes Status]],"Not Found",0)</f>
        <v>Prediabetes</v>
      </c>
      <c r="L312" cm="1">
        <f t="array" ref="L312">_xlfn.XLOOKUP($A312,Hospitalisation_table[[#All],[Customer ID]],Hospitalisation_table[[#All],[Customer Age]],"Not Found",0)</f>
        <v>39</v>
      </c>
      <c r="M312" t="str" cm="1">
        <f t="array" ref="M312">_xlfn.XLOOKUP($A312,Hospitalisation_table[[#All],[Customer ID]],Hospitalisation_table[[#All],[Date of Birth]],"Not Found",0)</f>
        <v>25-Jul-1983</v>
      </c>
      <c r="N312" s="22" cm="1">
        <f t="array" ref="N312">_xlfn.XLOOKUP($A312,Hospitalisation_table[[#All],[Customer ID]],Hospitalisation_table[[#All],[charges]],"Not Found",0)</f>
        <v>8596.83</v>
      </c>
      <c r="O312" t="str" cm="1">
        <f t="array" ref="O312">_xlfn.XLOOKUP($A312,Hospitalisation_table[[#All],[Customer ID]],Hospitalisation_table[[#All],[Hospital tier_Updated]],"Not Found",0)</f>
        <v>tier - 2</v>
      </c>
      <c r="P312" t="str" cm="1">
        <f t="array" ref="P312">_xlfn.XLOOKUP($A312,Hospitalisation_table[[#All],[Customer ID]],Hospitalisation_table[[#All],[City tier_updated]],"Not Found",0)</f>
        <v>tier - 3</v>
      </c>
      <c r="Q312" t="str" cm="1">
        <f t="array" ref="Q312">_xlfn.XLOOKUP($A312,Hospitalisation_table[[#All],[Customer ID]],Hospitalisation_table[[#All],[State ID Updated]],"Not Found",0)</f>
        <v>R1013</v>
      </c>
    </row>
    <row r="313" spans="1:17" x14ac:dyDescent="0.3">
      <c r="A313" s="14" t="s">
        <v>1092</v>
      </c>
      <c r="B313" t="str" cm="1">
        <f t="array" ref="B313">_xlfn.XLOOKUP($A313,CustomersName[[#All],[Customer ID]],CustomersName[[#All],[First Name]],"Not Found",0)</f>
        <v>Laura</v>
      </c>
      <c r="C313" cm="1">
        <f t="array" ref="C313">_xlfn.XLOOKUP($A313,MedExam_Table[[#Headers],[#Data],[Customer ID]],MedExam_Table[[#Headers],[#Data],[BMI]],"Not Found",0)</f>
        <v>23.87</v>
      </c>
      <c r="D313" cm="1">
        <f t="array" ref="D313">_xlfn.XLOOKUP($A313,MedExam_Table[[#Headers],[#Data],[Customer ID]],MedExam_Table[[#Headers],[#Data],[HBA1C]],"Not Found",0)</f>
        <v>4.7699999999999996</v>
      </c>
      <c r="E313" t="str" cm="1">
        <f t="array" ref="E313">_xlfn.XLOOKUP($A313,MedExam_Table[[#Headers],[#Data],[Customer ID]],MedExam_Table[[#Headers],[#Data],[Heart Issues Updated]],"Not Found",0)</f>
        <v>Yes</v>
      </c>
      <c r="F313" t="str" cm="1">
        <f t="array" ref="F313">_xlfn.XLOOKUP($A313,MedExam_Table[[#Headers],[#Data],[Customer ID]],MedExam_Table[[#Headers],[#Data],[Any Transplants Update]],"Not Found",0)</f>
        <v>No</v>
      </c>
      <c r="G313" t="str" cm="1">
        <f t="array" ref="G313">_xlfn.XLOOKUP($A313,MedExam_Table[[#Headers],[#Data],[Customer ID]],MedExam_Table[[#Headers],[#Data],[Cancer history]],"Not Found",0)</f>
        <v>Yes</v>
      </c>
      <c r="H313" cm="1">
        <f t="array" ref="H313">_xlfn.XLOOKUP($A313,MedExam_Table[[#Headers],[#Data],[Customer ID]],MedExam_Table[[#Headers],[#Data],[NumberOfMajorSurgeries_updated]],"Not Found",0)</f>
        <v>1</v>
      </c>
      <c r="I313" t="str" cm="1">
        <f t="array" ref="I313">_xlfn.XLOOKUP($A313,MedExam_Table[[#Headers],[#Data],[Customer ID]],MedExam_Table[[#Headers],[#Data],[Smoker Updated]],"Not Found",0)</f>
        <v>No</v>
      </c>
      <c r="J313" t="str" cm="1">
        <f t="array" ref="J313">_xlfn.XLOOKUP($A313,MedExam_Table[[#Headers],[#Data],[Customer ID]],MedExam_Table[[#Headers],[#Data],[Weight Status]],"Not Found",0)</f>
        <v>NormalWeight</v>
      </c>
      <c r="K313" t="str" cm="1">
        <f t="array" ref="K313">_xlfn.XLOOKUP($A313,MedExam_Table[[#Headers],[#Data],[Customer ID]],MedExam_Table[[#Headers],[#Data],[Diabetes Status]],"Not Found",0)</f>
        <v>Normal</v>
      </c>
      <c r="L313" cm="1">
        <f t="array" ref="L313">_xlfn.XLOOKUP($A313,Hospitalisation_table[[#All],[Customer ID]],Hospitalisation_table[[#All],[Customer Age]],"Not Found",0)</f>
        <v>39</v>
      </c>
      <c r="M313" t="str" cm="1">
        <f t="array" ref="M313">_xlfn.XLOOKUP($A313,Hospitalisation_table[[#All],[Customer ID]],Hospitalisation_table[[#All],[Date of Birth]],"Not Found",0)</f>
        <v>30-Dec-1983</v>
      </c>
      <c r="N313" s="22" cm="1">
        <f t="array" ref="N313">_xlfn.XLOOKUP($A313,Hospitalisation_table[[#All],[Customer ID]],Hospitalisation_table[[#All],[charges]],"Not Found",0)</f>
        <v>8582.2999999999993</v>
      </c>
      <c r="O313" t="str" cm="1">
        <f t="array" ref="O313">_xlfn.XLOOKUP($A313,Hospitalisation_table[[#All],[Customer ID]],Hospitalisation_table[[#All],[Hospital tier_Updated]],"Not Found",0)</f>
        <v>tier - 2</v>
      </c>
      <c r="P313" t="str" cm="1">
        <f t="array" ref="P313">_xlfn.XLOOKUP($A313,Hospitalisation_table[[#All],[Customer ID]],Hospitalisation_table[[#All],[City tier_updated]],"Not Found",0)</f>
        <v>tier - 1</v>
      </c>
      <c r="Q313" t="str" cm="1">
        <f t="array" ref="Q313">_xlfn.XLOOKUP($A313,Hospitalisation_table[[#All],[Customer ID]],Hospitalisation_table[[#All],[State ID Updated]],"Not Found",0)</f>
        <v>R1013</v>
      </c>
    </row>
    <row r="314" spans="1:17" x14ac:dyDescent="0.3">
      <c r="A314" s="13" t="s">
        <v>2245</v>
      </c>
      <c r="B314" t="str" cm="1">
        <f t="array" ref="B314">_xlfn.XLOOKUP($A314,CustomersName[[#All],[Customer ID]],CustomersName[[#All],[First Name]],"Not Found",0)</f>
        <v>Ryan h</v>
      </c>
      <c r="C314" cm="1">
        <f t="array" ref="C314">_xlfn.XLOOKUP($A314,MedExam_Table[[#Headers],[#Data],[Customer ID]],MedExam_Table[[#Headers],[#Data],[BMI]],"Not Found",0)</f>
        <v>32.774999999999999</v>
      </c>
      <c r="D314" cm="1">
        <f t="array" ref="D314">_xlfn.XLOOKUP($A314,MedExam_Table[[#Headers],[#Data],[Customer ID]],MedExam_Table[[#Headers],[#Data],[HBA1C]],"Not Found",0)</f>
        <v>4.72</v>
      </c>
      <c r="E314" t="str" cm="1">
        <f t="array" ref="E314">_xlfn.XLOOKUP($A314,MedExam_Table[[#Headers],[#Data],[Customer ID]],MedExam_Table[[#Headers],[#Data],[Heart Issues Updated]],"Not Found",0)</f>
        <v>No</v>
      </c>
      <c r="F314" t="str" cm="1">
        <f t="array" ref="F314">_xlfn.XLOOKUP($A314,MedExam_Table[[#Headers],[#Data],[Customer ID]],MedExam_Table[[#Headers],[#Data],[Any Transplants Update]],"Not Found",0)</f>
        <v>No</v>
      </c>
      <c r="G314" t="str" cm="1">
        <f t="array" ref="G314">_xlfn.XLOOKUP($A314,MedExam_Table[[#Headers],[#Data],[Customer ID]],MedExam_Table[[#Headers],[#Data],[Cancer history]],"Not Found",0)</f>
        <v>No</v>
      </c>
      <c r="H314" cm="1">
        <f t="array" ref="H314">_xlfn.XLOOKUP($A314,MedExam_Table[[#Headers],[#Data],[Customer ID]],MedExam_Table[[#Headers],[#Data],[NumberOfMajorSurgeries_updated]],"Not Found",0)</f>
        <v>0</v>
      </c>
      <c r="I314" t="str" cm="1">
        <f t="array" ref="I314">_xlfn.XLOOKUP($A314,MedExam_Table[[#Headers],[#Data],[Customer ID]],MedExam_Table[[#Headers],[#Data],[Smoker Updated]],"Not Found",0)</f>
        <v>Yes</v>
      </c>
      <c r="J314" t="str" cm="1">
        <f t="array" ref="J314">_xlfn.XLOOKUP($A314,MedExam_Table[[#Headers],[#Data],[Customer ID]],MedExam_Table[[#Headers],[#Data],[Weight Status]],"Not Found",0)</f>
        <v>Obesity</v>
      </c>
      <c r="K314" t="str" cm="1">
        <f t="array" ref="K314">_xlfn.XLOOKUP($A314,MedExam_Table[[#Headers],[#Data],[Customer ID]],MedExam_Table[[#Headers],[#Data],[Diabetes Status]],"Not Found",0)</f>
        <v>Normal</v>
      </c>
      <c r="L314" cm="1">
        <f t="array" ref="L314">_xlfn.XLOOKUP($A314,Hospitalisation_table[[#All],[Customer ID]],Hospitalisation_table[[#All],[Customer Age]],"Not Found",0)</f>
        <v>40</v>
      </c>
      <c r="M314" t="str" cm="1">
        <f t="array" ref="M314">_xlfn.XLOOKUP($A314,Hospitalisation_table[[#All],[Customer ID]],Hospitalisation_table[[#All],[Date of Birth]],"Not Found",0)</f>
        <v>4-Aug-1982</v>
      </c>
      <c r="N314" s="22" cm="1">
        <f t="array" ref="N314">_xlfn.XLOOKUP($A314,Hospitalisation_table[[#All],[Customer ID]],Hospitalisation_table[[#All],[charges]],"Not Found",0)</f>
        <v>39125.33</v>
      </c>
      <c r="O314" t="str" cm="1">
        <f t="array" ref="O314">_xlfn.XLOOKUP($A314,Hospitalisation_table[[#All],[Customer ID]],Hospitalisation_table[[#All],[Hospital tier_Updated]],"Not Found",0)</f>
        <v>tier - 1</v>
      </c>
      <c r="P314" t="str" cm="1">
        <f t="array" ref="P314">_xlfn.XLOOKUP($A314,Hospitalisation_table[[#All],[Customer ID]],Hospitalisation_table[[#All],[City tier_updated]],"Not Found",0)</f>
        <v>tier - 1</v>
      </c>
      <c r="Q314" t="str" cm="1">
        <f t="array" ref="Q314">_xlfn.XLOOKUP($A314,Hospitalisation_table[[#All],[Customer ID]],Hospitalisation_table[[#All],[State ID Updated]],"Not Found",0)</f>
        <v>R1016</v>
      </c>
    </row>
    <row r="315" spans="1:17" x14ac:dyDescent="0.3">
      <c r="A315" s="14" t="s">
        <v>1091</v>
      </c>
      <c r="B315" t="str" cm="1">
        <f t="array" ref="B315">_xlfn.XLOOKUP($A315,CustomersName[[#All],[Customer ID]],CustomersName[[#All],[First Name]],"Not Found",0)</f>
        <v>Torrey C III</v>
      </c>
      <c r="C315" cm="1">
        <f t="array" ref="C315">_xlfn.XLOOKUP($A315,MedExam_Table[[#Headers],[#Data],[Customer ID]],MedExam_Table[[#Headers],[#Data],[BMI]],"Not Found",0)</f>
        <v>30.15</v>
      </c>
      <c r="D315" cm="1">
        <f t="array" ref="D315">_xlfn.XLOOKUP($A315,MedExam_Table[[#Headers],[#Data],[Customer ID]],MedExam_Table[[#Headers],[#Data],[HBA1C]],"Not Found",0)</f>
        <v>4.25</v>
      </c>
      <c r="E315" t="str" cm="1">
        <f t="array" ref="E315">_xlfn.XLOOKUP($A315,MedExam_Table[[#Headers],[#Data],[Customer ID]],MedExam_Table[[#Headers],[#Data],[Heart Issues Updated]],"Not Found",0)</f>
        <v>No</v>
      </c>
      <c r="F315" t="str" cm="1">
        <f t="array" ref="F315">_xlfn.XLOOKUP($A315,MedExam_Table[[#Headers],[#Data],[Customer ID]],MedExam_Table[[#Headers],[#Data],[Any Transplants Update]],"Not Found",0)</f>
        <v>No</v>
      </c>
      <c r="G315" t="str" cm="1">
        <f t="array" ref="G315">_xlfn.XLOOKUP($A315,MedExam_Table[[#Headers],[#Data],[Customer ID]],MedExam_Table[[#Headers],[#Data],[Cancer history]],"Not Found",0)</f>
        <v>No</v>
      </c>
      <c r="H315" cm="1">
        <f t="array" ref="H315">_xlfn.XLOOKUP($A315,MedExam_Table[[#Headers],[#Data],[Customer ID]],MedExam_Table[[#Headers],[#Data],[NumberOfMajorSurgeries_updated]],"Not Found",0)</f>
        <v>1</v>
      </c>
      <c r="I315" t="str" cm="1">
        <f t="array" ref="I315">_xlfn.XLOOKUP($A315,MedExam_Table[[#Headers],[#Data],[Customer ID]],MedExam_Table[[#Headers],[#Data],[Smoker Updated]],"Not Found",0)</f>
        <v>No</v>
      </c>
      <c r="J315" t="str" cm="1">
        <f t="array" ref="J315">_xlfn.XLOOKUP($A315,MedExam_Table[[#Headers],[#Data],[Customer ID]],MedExam_Table[[#Headers],[#Data],[Weight Status]],"Not Found",0)</f>
        <v>Obesity</v>
      </c>
      <c r="K315" t="str" cm="1">
        <f t="array" ref="K315">_xlfn.XLOOKUP($A315,MedExam_Table[[#Headers],[#Data],[Customer ID]],MedExam_Table[[#Headers],[#Data],[Diabetes Status]],"Not Found",0)</f>
        <v>Normal</v>
      </c>
      <c r="L315" cm="1">
        <f t="array" ref="L315">_xlfn.XLOOKUP($A315,Hospitalisation_table[[#All],[Customer ID]],Hospitalisation_table[[#All],[Customer Age]],"Not Found",0)</f>
        <v>35</v>
      </c>
      <c r="M315" t="str" cm="1">
        <f t="array" ref="M315">_xlfn.XLOOKUP($A315,Hospitalisation_table[[#All],[Customer ID]],Hospitalisation_table[[#All],[Date of Birth]],"Not Found",0)</f>
        <v>11-Nov-1987</v>
      </c>
      <c r="N315" s="22" cm="1">
        <f t="array" ref="N315">_xlfn.XLOOKUP($A315,Hospitalisation_table[[#All],[Customer ID]],Hospitalisation_table[[#All],[charges]],"Not Found",0)</f>
        <v>8573.2999999999993</v>
      </c>
      <c r="O315" t="str" cm="1">
        <f t="array" ref="O315">_xlfn.XLOOKUP($A315,Hospitalisation_table[[#All],[Customer ID]],Hospitalisation_table[[#All],[Hospital tier_Updated]],"Not Found",0)</f>
        <v>tier - 2</v>
      </c>
      <c r="P315" t="str" cm="1">
        <f t="array" ref="P315">_xlfn.XLOOKUP($A315,Hospitalisation_table[[#All],[Customer ID]],Hospitalisation_table[[#All],[City tier_updated]],"Not Found",0)</f>
        <v>tier - 2</v>
      </c>
      <c r="Q315" t="str" cm="1">
        <f t="array" ref="Q315">_xlfn.XLOOKUP($A315,Hospitalisation_table[[#All],[Customer ID]],Hospitalisation_table[[#All],[State ID Updated]],"Not Found",0)</f>
        <v>R1021</v>
      </c>
    </row>
    <row r="316" spans="1:17" x14ac:dyDescent="0.3">
      <c r="A316" s="13" t="s">
        <v>1090</v>
      </c>
      <c r="B316" t="str" cm="1">
        <f t="array" ref="B316">_xlfn.XLOOKUP($A316,CustomersName[[#All],[Customer ID]],CustomersName[[#All],[First Name]],"Not Found",0)</f>
        <v>Paul</v>
      </c>
      <c r="C316" cm="1">
        <f t="array" ref="C316">_xlfn.XLOOKUP($A316,MedExam_Table[[#Headers],[#Data],[Customer ID]],MedExam_Table[[#Headers],[#Data],[BMI]],"Not Found",0)</f>
        <v>26.36</v>
      </c>
      <c r="D316" cm="1">
        <f t="array" ref="D316">_xlfn.XLOOKUP($A316,MedExam_Table[[#Headers],[#Data],[Customer ID]],MedExam_Table[[#Headers],[#Data],[HBA1C]],"Not Found",0)</f>
        <v>5.52</v>
      </c>
      <c r="E316" t="str" cm="1">
        <f t="array" ref="E316">_xlfn.XLOOKUP($A316,MedExam_Table[[#Headers],[#Data],[Customer ID]],MedExam_Table[[#Headers],[#Data],[Heart Issues Updated]],"Not Found",0)</f>
        <v>No</v>
      </c>
      <c r="F316" t="str" cm="1">
        <f t="array" ref="F316">_xlfn.XLOOKUP($A316,MedExam_Table[[#Headers],[#Data],[Customer ID]],MedExam_Table[[#Headers],[#Data],[Any Transplants Update]],"Not Found",0)</f>
        <v>No</v>
      </c>
      <c r="G316" t="str" cm="1">
        <f t="array" ref="G316">_xlfn.XLOOKUP($A316,MedExam_Table[[#Headers],[#Data],[Customer ID]],MedExam_Table[[#Headers],[#Data],[Cancer history]],"Not Found",0)</f>
        <v>No</v>
      </c>
      <c r="H316" cm="1">
        <f t="array" ref="H316">_xlfn.XLOOKUP($A316,MedExam_Table[[#Headers],[#Data],[Customer ID]],MedExam_Table[[#Headers],[#Data],[NumberOfMajorSurgeries_updated]],"Not Found",0)</f>
        <v>0</v>
      </c>
      <c r="I316" t="str" cm="1">
        <f t="array" ref="I316">_xlfn.XLOOKUP($A316,MedExam_Table[[#Headers],[#Data],[Customer ID]],MedExam_Table[[#Headers],[#Data],[Smoker Updated]],"Not Found",0)</f>
        <v>No</v>
      </c>
      <c r="J316" t="str" cm="1">
        <f t="array" ref="J316">_xlfn.XLOOKUP($A316,MedExam_Table[[#Headers],[#Data],[Customer ID]],MedExam_Table[[#Headers],[#Data],[Weight Status]],"Not Found",0)</f>
        <v>OverWeight</v>
      </c>
      <c r="K316" t="str" cm="1">
        <f t="array" ref="K316">_xlfn.XLOOKUP($A316,MedExam_Table[[#Headers],[#Data],[Customer ID]],MedExam_Table[[#Headers],[#Data],[Diabetes Status]],"Not Found",0)</f>
        <v>Normal</v>
      </c>
      <c r="L316" cm="1">
        <f t="array" ref="L316">_xlfn.XLOOKUP($A316,Hospitalisation_table[[#All],[Customer ID]],Hospitalisation_table[[#All],[Customer Age]],"Not Found",0)</f>
        <v>40</v>
      </c>
      <c r="M316" t="str" cm="1">
        <f t="array" ref="M316">_xlfn.XLOOKUP($A316,Hospitalisation_table[[#All],[Customer ID]],Hospitalisation_table[[#All],[Date of Birth]],"Not Found",0)</f>
        <v>6-Dec-1982</v>
      </c>
      <c r="N316" s="22" cm="1">
        <f t="array" ref="N316">_xlfn.XLOOKUP($A316,Hospitalisation_table[[#All],[Customer ID]],Hospitalisation_table[[#All],[charges]],"Not Found",0)</f>
        <v>8572.0400000000009</v>
      </c>
      <c r="O316" t="str" cm="1">
        <f t="array" ref="O316">_xlfn.XLOOKUP($A316,Hospitalisation_table[[#All],[Customer ID]],Hospitalisation_table[[#All],[Hospital tier_Updated]],"Not Found",0)</f>
        <v>tier - 2</v>
      </c>
      <c r="P316" t="str" cm="1">
        <f t="array" ref="P316">_xlfn.XLOOKUP($A316,Hospitalisation_table[[#All],[Customer ID]],Hospitalisation_table[[#All],[City tier_updated]],"Not Found",0)</f>
        <v>tier - 2</v>
      </c>
      <c r="Q316" t="str" cm="1">
        <f t="array" ref="Q316">_xlfn.XLOOKUP($A316,Hospitalisation_table[[#All],[Customer ID]],Hospitalisation_table[[#All],[State ID Updated]],"Not Found",0)</f>
        <v>R1021</v>
      </c>
    </row>
    <row r="317" spans="1:17" x14ac:dyDescent="0.3">
      <c r="A317" s="14" t="s">
        <v>1089</v>
      </c>
      <c r="B317" t="str" cm="1">
        <f t="array" ref="B317">_xlfn.XLOOKUP($A317,CustomersName[[#All],[Customer ID]],CustomersName[[#All],[First Name]],"Not Found",0)</f>
        <v>Jennhfer D.</v>
      </c>
      <c r="C317" cm="1">
        <f t="array" ref="C317">_xlfn.XLOOKUP($A317,MedExam_Table[[#Headers],[#Data],[Customer ID]],MedExam_Table[[#Headers],[#Data],[BMI]],"Not Found",0)</f>
        <v>45.32</v>
      </c>
      <c r="D317" cm="1">
        <f t="array" ref="D317">_xlfn.XLOOKUP($A317,MedExam_Table[[#Headers],[#Data],[Customer ID]],MedExam_Table[[#Headers],[#Data],[HBA1C]],"Not Found",0)</f>
        <v>6.53</v>
      </c>
      <c r="E317" t="str" cm="1">
        <f t="array" ref="E317">_xlfn.XLOOKUP($A317,MedExam_Table[[#Headers],[#Data],[Customer ID]],MedExam_Table[[#Headers],[#Data],[Heart Issues Updated]],"Not Found",0)</f>
        <v>Yes</v>
      </c>
      <c r="F317" t="str" cm="1">
        <f t="array" ref="F317">_xlfn.XLOOKUP($A317,MedExam_Table[[#Headers],[#Data],[Customer ID]],MedExam_Table[[#Headers],[#Data],[Any Transplants Update]],"Not Found",0)</f>
        <v>No</v>
      </c>
      <c r="G317" t="str" cm="1">
        <f t="array" ref="G317">_xlfn.XLOOKUP($A317,MedExam_Table[[#Headers],[#Data],[Customer ID]],MedExam_Table[[#Headers],[#Data],[Cancer history]],"Not Found",0)</f>
        <v>No</v>
      </c>
      <c r="H317" cm="1">
        <f t="array" ref="H317">_xlfn.XLOOKUP($A317,MedExam_Table[[#Headers],[#Data],[Customer ID]],MedExam_Table[[#Headers],[#Data],[NumberOfMajorSurgeries_updated]],"Not Found",0)</f>
        <v>1</v>
      </c>
      <c r="I317" t="str" cm="1">
        <f t="array" ref="I317">_xlfn.XLOOKUP($A317,MedExam_Table[[#Headers],[#Data],[Customer ID]],MedExam_Table[[#Headers],[#Data],[Smoker Updated]],"Not Found",0)</f>
        <v>No</v>
      </c>
      <c r="J317" t="str" cm="1">
        <f t="array" ref="J317">_xlfn.XLOOKUP($A317,MedExam_Table[[#Headers],[#Data],[Customer ID]],MedExam_Table[[#Headers],[#Data],[Weight Status]],"Not Found",0)</f>
        <v>Obesity</v>
      </c>
      <c r="K317" t="str" cm="1">
        <f t="array" ref="K317">_xlfn.XLOOKUP($A317,MedExam_Table[[#Headers],[#Data],[Customer ID]],MedExam_Table[[#Headers],[#Data],[Diabetes Status]],"Not Found",0)</f>
        <v>Diabetes</v>
      </c>
      <c r="L317" cm="1">
        <f t="array" ref="L317">_xlfn.XLOOKUP($A317,Hospitalisation_table[[#All],[Customer ID]],Hospitalisation_table[[#All],[Customer Age]],"Not Found",0)</f>
        <v>47</v>
      </c>
      <c r="M317" t="str" cm="1">
        <f t="array" ref="M317">_xlfn.XLOOKUP($A317,Hospitalisation_table[[#All],[Customer ID]],Hospitalisation_table[[#All],[Date of Birth]],"Not Found",0)</f>
        <v>26-Sep-1975</v>
      </c>
      <c r="N317" s="22" cm="1">
        <f t="array" ref="N317">_xlfn.XLOOKUP($A317,Hospitalisation_table[[#All],[Customer ID]],Hospitalisation_table[[#All],[charges]],"Not Found",0)</f>
        <v>8569.86</v>
      </c>
      <c r="O317" t="str" cm="1">
        <f t="array" ref="O317">_xlfn.XLOOKUP($A317,Hospitalisation_table[[#All],[Customer ID]],Hospitalisation_table[[#All],[Hospital tier_Updated]],"Not Found",0)</f>
        <v>tier - 2</v>
      </c>
      <c r="P317" t="str" cm="1">
        <f t="array" ref="P317">_xlfn.XLOOKUP($A317,Hospitalisation_table[[#All],[Customer ID]],Hospitalisation_table[[#All],[City tier_updated]],"Not Found",0)</f>
        <v>tier - 3</v>
      </c>
      <c r="Q317" t="str" cm="1">
        <f t="array" ref="Q317">_xlfn.XLOOKUP($A317,Hospitalisation_table[[#All],[Customer ID]],Hospitalisation_table[[#All],[State ID Updated]],"Not Found",0)</f>
        <v>R1013</v>
      </c>
    </row>
    <row r="318" spans="1:17" x14ac:dyDescent="0.3">
      <c r="A318" s="13" t="s">
        <v>1088</v>
      </c>
      <c r="B318" t="str" cm="1">
        <f t="array" ref="B318">_xlfn.XLOOKUP($A318,CustomersName[[#All],[Customer ID]],CustomersName[[#All],[First Name]],"Not Found",0)</f>
        <v>Erik</v>
      </c>
      <c r="C318" cm="1">
        <f t="array" ref="C318">_xlfn.XLOOKUP($A318,MedExam_Table[[#Headers],[#Data],[Customer ID]],MedExam_Table[[#Headers],[#Data],[BMI]],"Not Found",0)</f>
        <v>31.93</v>
      </c>
      <c r="D318" cm="1">
        <f t="array" ref="D318">_xlfn.XLOOKUP($A318,MedExam_Table[[#Headers],[#Data],[Customer ID]],MedExam_Table[[#Headers],[#Data],[HBA1C]],"Not Found",0)</f>
        <v>4.82</v>
      </c>
      <c r="E318" t="str" cm="1">
        <f t="array" ref="E318">_xlfn.XLOOKUP($A318,MedExam_Table[[#Headers],[#Data],[Customer ID]],MedExam_Table[[#Headers],[#Data],[Heart Issues Updated]],"Not Found",0)</f>
        <v>Yes</v>
      </c>
      <c r="F318" t="str" cm="1">
        <f t="array" ref="F318">_xlfn.XLOOKUP($A318,MedExam_Table[[#Headers],[#Data],[Customer ID]],MedExam_Table[[#Headers],[#Data],[Any Transplants Update]],"Not Found",0)</f>
        <v>No</v>
      </c>
      <c r="G318" t="str" cm="1">
        <f t="array" ref="G318">_xlfn.XLOOKUP($A318,MedExam_Table[[#Headers],[#Data],[Customer ID]],MedExam_Table[[#Headers],[#Data],[Cancer history]],"Not Found",0)</f>
        <v>No</v>
      </c>
      <c r="H318" cm="1">
        <f t="array" ref="H318">_xlfn.XLOOKUP($A318,MedExam_Table[[#Headers],[#Data],[Customer ID]],MedExam_Table[[#Headers],[#Data],[NumberOfMajorSurgeries_updated]],"Not Found",0)</f>
        <v>1</v>
      </c>
      <c r="I318" t="str" cm="1">
        <f t="array" ref="I318">_xlfn.XLOOKUP($A318,MedExam_Table[[#Headers],[#Data],[Customer ID]],MedExam_Table[[#Headers],[#Data],[Smoker Updated]],"Not Found",0)</f>
        <v>No</v>
      </c>
      <c r="J318" t="str" cm="1">
        <f t="array" ref="J318">_xlfn.XLOOKUP($A318,MedExam_Table[[#Headers],[#Data],[Customer ID]],MedExam_Table[[#Headers],[#Data],[Weight Status]],"Not Found",0)</f>
        <v>Obesity</v>
      </c>
      <c r="K318" t="str" cm="1">
        <f t="array" ref="K318">_xlfn.XLOOKUP($A318,MedExam_Table[[#Headers],[#Data],[Customer ID]],MedExam_Table[[#Headers],[#Data],[Diabetes Status]],"Not Found",0)</f>
        <v>Normal</v>
      </c>
      <c r="L318" cm="1">
        <f t="array" ref="L318">_xlfn.XLOOKUP($A318,Hospitalisation_table[[#All],[Customer ID]],Hospitalisation_table[[#All],[Customer Age]],"Not Found",0)</f>
        <v>34</v>
      </c>
      <c r="M318" t="str" cm="1">
        <f t="array" ref="M318">_xlfn.XLOOKUP($A318,Hospitalisation_table[[#All],[Customer ID]],Hospitalisation_table[[#All],[Date of Birth]],"Not Found",0)</f>
        <v>21-Sep-1988</v>
      </c>
      <c r="N318" s="22" cm="1">
        <f t="array" ref="N318">_xlfn.XLOOKUP($A318,Hospitalisation_table[[#All],[Customer ID]],Hospitalisation_table[[#All],[charges]],"Not Found",0)</f>
        <v>8567.25</v>
      </c>
      <c r="O318" t="str" cm="1">
        <f t="array" ref="O318">_xlfn.XLOOKUP($A318,Hospitalisation_table[[#All],[Customer ID]],Hospitalisation_table[[#All],[Hospital tier_Updated]],"Not Found",0)</f>
        <v>tier - 2</v>
      </c>
      <c r="P318" t="str" cm="1">
        <f t="array" ref="P318">_xlfn.XLOOKUP($A318,Hospitalisation_table[[#All],[Customer ID]],Hospitalisation_table[[#All],[City tier_updated]],"Not Found",0)</f>
        <v>tier - 1</v>
      </c>
      <c r="Q318" t="str" cm="1">
        <f t="array" ref="Q318">_xlfn.XLOOKUP($A318,Hospitalisation_table[[#All],[Customer ID]],Hospitalisation_table[[#All],[State ID Updated]],"Not Found",0)</f>
        <v>R1012</v>
      </c>
    </row>
    <row r="319" spans="1:17" x14ac:dyDescent="0.3">
      <c r="A319" s="14" t="s">
        <v>1087</v>
      </c>
      <c r="B319" t="str" cm="1">
        <f t="array" ref="B319">_xlfn.XLOOKUP($A319,CustomersName[[#All],[Customer ID]],CustomersName[[#All],[First Name]],"Not Found",0)</f>
        <v>Lanh J</v>
      </c>
      <c r="C319" cm="1">
        <f t="array" ref="C319">_xlfn.XLOOKUP($A319,MedExam_Table[[#Headers],[#Data],[Customer ID]],MedExam_Table[[#Headers],[#Data],[BMI]],"Not Found",0)</f>
        <v>36</v>
      </c>
      <c r="D319" cm="1">
        <f t="array" ref="D319">_xlfn.XLOOKUP($A319,MedExam_Table[[#Headers],[#Data],[Customer ID]],MedExam_Table[[#Headers],[#Data],[HBA1C]],"Not Found",0)</f>
        <v>11.94</v>
      </c>
      <c r="E319" t="str" cm="1">
        <f t="array" ref="E319">_xlfn.XLOOKUP($A319,MedExam_Table[[#Headers],[#Data],[Customer ID]],MedExam_Table[[#Headers],[#Data],[Heart Issues Updated]],"Not Found",0)</f>
        <v>Yes</v>
      </c>
      <c r="F319" t="str" cm="1">
        <f t="array" ref="F319">_xlfn.XLOOKUP($A319,MedExam_Table[[#Headers],[#Data],[Customer ID]],MedExam_Table[[#Headers],[#Data],[Any Transplants Update]],"Not Found",0)</f>
        <v>No</v>
      </c>
      <c r="G319" t="str" cm="1">
        <f t="array" ref="G319">_xlfn.XLOOKUP($A319,MedExam_Table[[#Headers],[#Data],[Customer ID]],MedExam_Table[[#Headers],[#Data],[Cancer history]],"Not Found",0)</f>
        <v>No</v>
      </c>
      <c r="H319" cm="1">
        <f t="array" ref="H319">_xlfn.XLOOKUP($A319,MedExam_Table[[#Headers],[#Data],[Customer ID]],MedExam_Table[[#Headers],[#Data],[NumberOfMajorSurgeries_updated]],"Not Found",0)</f>
        <v>1</v>
      </c>
      <c r="I319" t="str" cm="1">
        <f t="array" ref="I319">_xlfn.XLOOKUP($A319,MedExam_Table[[#Headers],[#Data],[Customer ID]],MedExam_Table[[#Headers],[#Data],[Smoker Updated]],"Not Found",0)</f>
        <v>No</v>
      </c>
      <c r="J319" t="str" cm="1">
        <f t="array" ref="J319">_xlfn.XLOOKUP($A319,MedExam_Table[[#Headers],[#Data],[Customer ID]],MedExam_Table[[#Headers],[#Data],[Weight Status]],"Not Found",0)</f>
        <v>Obesity</v>
      </c>
      <c r="K319" t="str" cm="1">
        <f t="array" ref="K319">_xlfn.XLOOKUP($A319,MedExam_Table[[#Headers],[#Data],[Customer ID]],MedExam_Table[[#Headers],[#Data],[Diabetes Status]],"Not Found",0)</f>
        <v>Diabetes</v>
      </c>
      <c r="L319" cm="1">
        <f t="array" ref="L319">_xlfn.XLOOKUP($A319,Hospitalisation_table[[#All],[Customer ID]],Hospitalisation_table[[#All],[Customer Age]],"Not Found",0)</f>
        <v>47</v>
      </c>
      <c r="M319" t="str" cm="1">
        <f t="array" ref="M319">_xlfn.XLOOKUP($A319,Hospitalisation_table[[#All],[Customer ID]],Hospitalisation_table[[#All],[Date of Birth]],"Not Found",0)</f>
        <v>21-Aug-1975</v>
      </c>
      <c r="N319" s="22" cm="1">
        <f t="array" ref="N319">_xlfn.XLOOKUP($A319,Hospitalisation_table[[#All],[Customer ID]],Hospitalisation_table[[#All],[charges]],"Not Found",0)</f>
        <v>8556.91</v>
      </c>
      <c r="O319" t="str" cm="1">
        <f t="array" ref="O319">_xlfn.XLOOKUP($A319,Hospitalisation_table[[#All],[Customer ID]],Hospitalisation_table[[#All],[Hospital tier_Updated]],"Not Found",0)</f>
        <v>tier - 2</v>
      </c>
      <c r="P319" t="str" cm="1">
        <f t="array" ref="P319">_xlfn.XLOOKUP($A319,Hospitalisation_table[[#All],[Customer ID]],Hospitalisation_table[[#All],[City tier_updated]],"Not Found",0)</f>
        <v>tier - 1</v>
      </c>
      <c r="Q319" t="str" cm="1">
        <f t="array" ref="Q319">_xlfn.XLOOKUP($A319,Hospitalisation_table[[#All],[Customer ID]],Hospitalisation_table[[#All],[State ID Updated]],"Not Found",0)</f>
        <v>R1011</v>
      </c>
    </row>
    <row r="320" spans="1:17" x14ac:dyDescent="0.3">
      <c r="A320" s="13" t="s">
        <v>1086</v>
      </c>
      <c r="B320" t="str" cm="1">
        <f t="array" ref="B320">_xlfn.XLOOKUP($A320,CustomersName[[#All],[Customer ID]],CustomersName[[#All],[First Name]],"Not Found",0)</f>
        <v>Rebehca E</v>
      </c>
      <c r="C320" cm="1">
        <f t="array" ref="C320">_xlfn.XLOOKUP($A320,MedExam_Table[[#Headers],[#Data],[Customer ID]],MedExam_Table[[#Headers],[#Data],[BMI]],"Not Found",0)</f>
        <v>32</v>
      </c>
      <c r="D320" cm="1">
        <f t="array" ref="D320">_xlfn.XLOOKUP($A320,MedExam_Table[[#Headers],[#Data],[Customer ID]],MedExam_Table[[#Headers],[#Data],[HBA1C]],"Not Found",0)</f>
        <v>7.85</v>
      </c>
      <c r="E320" t="str" cm="1">
        <f t="array" ref="E320">_xlfn.XLOOKUP($A320,MedExam_Table[[#Headers],[#Data],[Customer ID]],MedExam_Table[[#Headers],[#Data],[Heart Issues Updated]],"Not Found",0)</f>
        <v>Yes</v>
      </c>
      <c r="F320" t="str" cm="1">
        <f t="array" ref="F320">_xlfn.XLOOKUP($A320,MedExam_Table[[#Headers],[#Data],[Customer ID]],MedExam_Table[[#Headers],[#Data],[Any Transplants Update]],"Not Found",0)</f>
        <v>No</v>
      </c>
      <c r="G320" t="str" cm="1">
        <f t="array" ref="G320">_xlfn.XLOOKUP($A320,MedExam_Table[[#Headers],[#Data],[Customer ID]],MedExam_Table[[#Headers],[#Data],[Cancer history]],"Not Found",0)</f>
        <v>No</v>
      </c>
      <c r="H320" cm="1">
        <f t="array" ref="H320">_xlfn.XLOOKUP($A320,MedExam_Table[[#Headers],[#Data],[Customer ID]],MedExam_Table[[#Headers],[#Data],[NumberOfMajorSurgeries_updated]],"Not Found",0)</f>
        <v>1</v>
      </c>
      <c r="I320" t="str" cm="1">
        <f t="array" ref="I320">_xlfn.XLOOKUP($A320,MedExam_Table[[#Headers],[#Data],[Customer ID]],MedExam_Table[[#Headers],[#Data],[Smoker Updated]],"Not Found",0)</f>
        <v>No</v>
      </c>
      <c r="J320" t="str" cm="1">
        <f t="array" ref="J320">_xlfn.XLOOKUP($A320,MedExam_Table[[#Headers],[#Data],[Customer ID]],MedExam_Table[[#Headers],[#Data],[Weight Status]],"Not Found",0)</f>
        <v>Obesity</v>
      </c>
      <c r="K320" t="str" cm="1">
        <f t="array" ref="K320">_xlfn.XLOOKUP($A320,MedExam_Table[[#Headers],[#Data],[Customer ID]],MedExam_Table[[#Headers],[#Data],[Diabetes Status]],"Not Found",0)</f>
        <v>Diabetes</v>
      </c>
      <c r="L320" cm="1">
        <f t="array" ref="L320">_xlfn.XLOOKUP($A320,Hospitalisation_table[[#All],[Customer ID]],Hospitalisation_table[[#All],[Customer Age]],"Not Found",0)</f>
        <v>47</v>
      </c>
      <c r="M320" t="str" cm="1">
        <f t="array" ref="M320">_xlfn.XLOOKUP($A320,Hospitalisation_table[[#All],[Customer ID]],Hospitalisation_table[[#All],[Date of Birth]],"Not Found",0)</f>
        <v>6-Aug-1975</v>
      </c>
      <c r="N320" s="22" cm="1">
        <f t="array" ref="N320">_xlfn.XLOOKUP($A320,Hospitalisation_table[[#All],[Customer ID]],Hospitalisation_table[[#All],[charges]],"Not Found",0)</f>
        <v>8551.35</v>
      </c>
      <c r="O320" t="str" cm="1">
        <f t="array" ref="O320">_xlfn.XLOOKUP($A320,Hospitalisation_table[[#All],[Customer ID]],Hospitalisation_table[[#All],[Hospital tier_Updated]],"Not Found",0)</f>
        <v>tier - 2</v>
      </c>
      <c r="P320" t="str" cm="1">
        <f t="array" ref="P320">_xlfn.XLOOKUP($A320,Hospitalisation_table[[#All],[Customer ID]],Hospitalisation_table[[#All],[City tier_updated]],"Not Found",0)</f>
        <v>tier - 2</v>
      </c>
      <c r="Q320" t="str" cm="1">
        <f t="array" ref="Q320">_xlfn.XLOOKUP($A320,Hospitalisation_table[[#All],[Customer ID]],Hospitalisation_table[[#All],[State ID Updated]],"Not Found",0)</f>
        <v>R1011</v>
      </c>
    </row>
    <row r="321" spans="1:17" x14ac:dyDescent="0.3">
      <c r="A321" s="14" t="s">
        <v>1085</v>
      </c>
      <c r="B321" t="str" cm="1">
        <f t="array" ref="B321">_xlfn.XLOOKUP($A321,CustomersName[[#All],[Customer ID]],CustomersName[[#All],[First Name]],"Not Found",0)</f>
        <v>Kahie M.</v>
      </c>
      <c r="C321" cm="1">
        <f t="array" ref="C321">_xlfn.XLOOKUP($A321,MedExam_Table[[#Headers],[#Data],[Customer ID]],MedExam_Table[[#Headers],[#Data],[BMI]],"Not Found",0)</f>
        <v>29.37</v>
      </c>
      <c r="D321" cm="1">
        <f t="array" ref="D321">_xlfn.XLOOKUP($A321,MedExam_Table[[#Headers],[#Data],[Customer ID]],MedExam_Table[[#Headers],[#Data],[HBA1C]],"Not Found",0)</f>
        <v>8.01</v>
      </c>
      <c r="E321" t="str" cm="1">
        <f t="array" ref="E321">_xlfn.XLOOKUP($A321,MedExam_Table[[#Headers],[#Data],[Customer ID]],MedExam_Table[[#Headers],[#Data],[Heart Issues Updated]],"Not Found",0)</f>
        <v>Yes</v>
      </c>
      <c r="F321" t="str" cm="1">
        <f t="array" ref="F321">_xlfn.XLOOKUP($A321,MedExam_Table[[#Headers],[#Data],[Customer ID]],MedExam_Table[[#Headers],[#Data],[Any Transplants Update]],"Not Found",0)</f>
        <v>No</v>
      </c>
      <c r="G321" t="str" cm="1">
        <f t="array" ref="G321">_xlfn.XLOOKUP($A321,MedExam_Table[[#Headers],[#Data],[Customer ID]],MedExam_Table[[#Headers],[#Data],[Cancer history]],"Not Found",0)</f>
        <v>No</v>
      </c>
      <c r="H321" cm="1">
        <f t="array" ref="H321">_xlfn.XLOOKUP($A321,MedExam_Table[[#Headers],[#Data],[Customer ID]],MedExam_Table[[#Headers],[#Data],[NumberOfMajorSurgeries_updated]],"Not Found",0)</f>
        <v>1</v>
      </c>
      <c r="I321" t="str" cm="1">
        <f t="array" ref="I321">_xlfn.XLOOKUP($A321,MedExam_Table[[#Headers],[#Data],[Customer ID]],MedExam_Table[[#Headers],[#Data],[Smoker Updated]],"Not Found",0)</f>
        <v>No</v>
      </c>
      <c r="J321" t="str" cm="1">
        <f t="array" ref="J321">_xlfn.XLOOKUP($A321,MedExam_Table[[#Headers],[#Data],[Customer ID]],MedExam_Table[[#Headers],[#Data],[Weight Status]],"Not Found",0)</f>
        <v>OverWeight</v>
      </c>
      <c r="K321" t="str" cm="1">
        <f t="array" ref="K321">_xlfn.XLOOKUP($A321,MedExam_Table[[#Headers],[#Data],[Customer ID]],MedExam_Table[[#Headers],[#Data],[Diabetes Status]],"Not Found",0)</f>
        <v>Diabetes</v>
      </c>
      <c r="L321" cm="1">
        <f t="array" ref="L321">_xlfn.XLOOKUP($A321,Hospitalisation_table[[#All],[Customer ID]],Hospitalisation_table[[#All],[Customer Age]],"Not Found",0)</f>
        <v>39</v>
      </c>
      <c r="M321" t="str" cm="1">
        <f t="array" ref="M321">_xlfn.XLOOKUP($A321,Hospitalisation_table[[#All],[Customer ID]],Hospitalisation_table[[#All],[Date of Birth]],"Not Found",0)</f>
        <v>12-Dec-1983</v>
      </c>
      <c r="N321" s="22" cm="1">
        <f t="array" ref="N321">_xlfn.XLOOKUP($A321,Hospitalisation_table[[#All],[Customer ID]],Hospitalisation_table[[#All],[charges]],"Not Found",0)</f>
        <v>8547.69</v>
      </c>
      <c r="O321" t="str" cm="1">
        <f t="array" ref="O321">_xlfn.XLOOKUP($A321,Hospitalisation_table[[#All],[Customer ID]],Hospitalisation_table[[#All],[Hospital tier_Updated]],"Not Found",0)</f>
        <v>tier - 2</v>
      </c>
      <c r="P321" t="str" cm="1">
        <f t="array" ref="P321">_xlfn.XLOOKUP($A321,Hospitalisation_table[[#All],[Customer ID]],Hospitalisation_table[[#All],[City tier_updated]],"Not Found",0)</f>
        <v>tier - 1</v>
      </c>
      <c r="Q321" t="str" cm="1">
        <f t="array" ref="Q321">_xlfn.XLOOKUP($A321,Hospitalisation_table[[#All],[Customer ID]],Hospitalisation_table[[#All],[State ID Updated]],"Not Found",0)</f>
        <v>R1013</v>
      </c>
    </row>
    <row r="322" spans="1:17" x14ac:dyDescent="0.3">
      <c r="A322" s="13" t="s">
        <v>1084</v>
      </c>
      <c r="B322" t="str" cm="1">
        <f t="array" ref="B322">_xlfn.XLOOKUP($A322,CustomersName[[#All],[Customer ID]],CustomersName[[#All],[First Name]],"Not Found",0)</f>
        <v>Elihabeth A.</v>
      </c>
      <c r="C322" cm="1">
        <f t="array" ref="C322">_xlfn.XLOOKUP($A322,MedExam_Table[[#Headers],[#Data],[Customer ID]],MedExam_Table[[#Headers],[#Data],[BMI]],"Not Found",0)</f>
        <v>23.6</v>
      </c>
      <c r="D322" cm="1">
        <f t="array" ref="D322">_xlfn.XLOOKUP($A322,MedExam_Table[[#Headers],[#Data],[Customer ID]],MedExam_Table[[#Headers],[#Data],[HBA1C]],"Not Found",0)</f>
        <v>7.4</v>
      </c>
      <c r="E322" t="str" cm="1">
        <f t="array" ref="E322">_xlfn.XLOOKUP($A322,MedExam_Table[[#Headers],[#Data],[Customer ID]],MedExam_Table[[#Headers],[#Data],[Heart Issues Updated]],"Not Found",0)</f>
        <v>Yes</v>
      </c>
      <c r="F322" t="str" cm="1">
        <f t="array" ref="F322">_xlfn.XLOOKUP($A322,MedExam_Table[[#Headers],[#Data],[Customer ID]],MedExam_Table[[#Headers],[#Data],[Any Transplants Update]],"Not Found",0)</f>
        <v>No</v>
      </c>
      <c r="G322" t="str" cm="1">
        <f t="array" ref="G322">_xlfn.XLOOKUP($A322,MedExam_Table[[#Headers],[#Data],[Customer ID]],MedExam_Table[[#Headers],[#Data],[Cancer history]],"Not Found",0)</f>
        <v>No</v>
      </c>
      <c r="H322" cm="1">
        <f t="array" ref="H322">_xlfn.XLOOKUP($A322,MedExam_Table[[#Headers],[#Data],[Customer ID]],MedExam_Table[[#Headers],[#Data],[NumberOfMajorSurgeries_updated]],"Not Found",0)</f>
        <v>1</v>
      </c>
      <c r="I322" t="str" cm="1">
        <f t="array" ref="I322">_xlfn.XLOOKUP($A322,MedExam_Table[[#Headers],[#Data],[Customer ID]],MedExam_Table[[#Headers],[#Data],[Smoker Updated]],"Not Found",0)</f>
        <v>No</v>
      </c>
      <c r="J322" t="str" cm="1">
        <f t="array" ref="J322">_xlfn.XLOOKUP($A322,MedExam_Table[[#Headers],[#Data],[Customer ID]],MedExam_Table[[#Headers],[#Data],[Weight Status]],"Not Found",0)</f>
        <v>NormalWeight</v>
      </c>
      <c r="K322" t="str" cm="1">
        <f t="array" ref="K322">_xlfn.XLOOKUP($A322,MedExam_Table[[#Headers],[#Data],[Customer ID]],MedExam_Table[[#Headers],[#Data],[Diabetes Status]],"Not Found",0)</f>
        <v>Diabetes</v>
      </c>
      <c r="L322" cm="1">
        <f t="array" ref="L322">_xlfn.XLOOKUP($A322,Hospitalisation_table[[#All],[Customer ID]],Hospitalisation_table[[#All],[Customer Age]],"Not Found",0)</f>
        <v>47</v>
      </c>
      <c r="M322" t="str" cm="1">
        <f t="array" ref="M322">_xlfn.XLOOKUP($A322,Hospitalisation_table[[#All],[Customer ID]],Hospitalisation_table[[#All],[Date of Birth]],"Not Found",0)</f>
        <v>6-Nov-1975</v>
      </c>
      <c r="N322" s="22" cm="1">
        <f t="array" ref="N322">_xlfn.XLOOKUP($A322,Hospitalisation_table[[#All],[Customer ID]],Hospitalisation_table[[#All],[charges]],"Not Found",0)</f>
        <v>8539.67</v>
      </c>
      <c r="O322" t="str" cm="1">
        <f t="array" ref="O322">_xlfn.XLOOKUP($A322,Hospitalisation_table[[#All],[Customer ID]],Hospitalisation_table[[#All],[Hospital tier_Updated]],"Not Found",0)</f>
        <v>tier - 2</v>
      </c>
      <c r="P322" t="str" cm="1">
        <f t="array" ref="P322">_xlfn.XLOOKUP($A322,Hospitalisation_table[[#All],[Customer ID]],Hospitalisation_table[[#All],[City tier_updated]],"Not Found",0)</f>
        <v>tier - 3</v>
      </c>
      <c r="Q322" t="str" cm="1">
        <f t="array" ref="Q322">_xlfn.XLOOKUP($A322,Hospitalisation_table[[#All],[Customer ID]],Hospitalisation_table[[#All],[State ID Updated]],"Not Found",0)</f>
        <v>R1011</v>
      </c>
    </row>
    <row r="323" spans="1:17" x14ac:dyDescent="0.3">
      <c r="A323" s="14" t="s">
        <v>1083</v>
      </c>
      <c r="B323" t="str" cm="1">
        <f t="array" ref="B323">_xlfn.XLOOKUP($A323,CustomersName[[#All],[Customer ID]],CustomersName[[#All],[First Name]],"Not Found",0)</f>
        <v>Sarah</v>
      </c>
      <c r="C323" cm="1">
        <f t="array" ref="C323">_xlfn.XLOOKUP($A323,MedExam_Table[[#Headers],[#Data],[Customer ID]],MedExam_Table[[#Headers],[#Data],[BMI]],"Not Found",0)</f>
        <v>33.155000000000001</v>
      </c>
      <c r="D323" cm="1">
        <f t="array" ref="D323">_xlfn.XLOOKUP($A323,MedExam_Table[[#Headers],[#Data],[Customer ID]],MedExam_Table[[#Headers],[#Data],[HBA1C]],"Not Found",0)</f>
        <v>8.3800000000000008</v>
      </c>
      <c r="E323" t="str" cm="1">
        <f t="array" ref="E323">_xlfn.XLOOKUP($A323,MedExam_Table[[#Headers],[#Data],[Customer ID]],MedExam_Table[[#Headers],[#Data],[Heart Issues Updated]],"Not Found",0)</f>
        <v>Yes</v>
      </c>
      <c r="F323" t="str" cm="1">
        <f t="array" ref="F323">_xlfn.XLOOKUP($A323,MedExam_Table[[#Headers],[#Data],[Customer ID]],MedExam_Table[[#Headers],[#Data],[Any Transplants Update]],"Not Found",0)</f>
        <v>No</v>
      </c>
      <c r="G323" t="str" cm="1">
        <f t="array" ref="G323">_xlfn.XLOOKUP($A323,MedExam_Table[[#Headers],[#Data],[Customer ID]],MedExam_Table[[#Headers],[#Data],[Cancer history]],"Not Found",0)</f>
        <v>No</v>
      </c>
      <c r="H323" cm="1">
        <f t="array" ref="H323">_xlfn.XLOOKUP($A323,MedExam_Table[[#Headers],[#Data],[Customer ID]],MedExam_Table[[#Headers],[#Data],[NumberOfMajorSurgeries_updated]],"Not Found",0)</f>
        <v>0</v>
      </c>
      <c r="I323" t="str" cm="1">
        <f t="array" ref="I323">_xlfn.XLOOKUP($A323,MedExam_Table[[#Headers],[#Data],[Customer ID]],MedExam_Table[[#Headers],[#Data],[Smoker Updated]],"Not Found",0)</f>
        <v>No</v>
      </c>
      <c r="J323" t="str" cm="1">
        <f t="array" ref="J323">_xlfn.XLOOKUP($A323,MedExam_Table[[#Headers],[#Data],[Customer ID]],MedExam_Table[[#Headers],[#Data],[Weight Status]],"Not Found",0)</f>
        <v>Obesity</v>
      </c>
      <c r="K323" t="str" cm="1">
        <f t="array" ref="K323">_xlfn.XLOOKUP($A323,MedExam_Table[[#Headers],[#Data],[Customer ID]],MedExam_Table[[#Headers],[#Data],[Diabetes Status]],"Not Found",0)</f>
        <v>Diabetes</v>
      </c>
      <c r="L323" cm="1">
        <f t="array" ref="L323">_xlfn.XLOOKUP($A323,Hospitalisation_table[[#All],[Customer ID]],Hospitalisation_table[[#All],[Customer Age]],"Not Found",0)</f>
        <v>41</v>
      </c>
      <c r="M323" t="str" cm="1">
        <f t="array" ref="M323">_xlfn.XLOOKUP($A323,Hospitalisation_table[[#All],[Customer ID]],Hospitalisation_table[[#All],[Date of Birth]],"Not Found",0)</f>
        <v>27-Dec-1981</v>
      </c>
      <c r="N323" s="22" cm="1">
        <f t="array" ref="N323">_xlfn.XLOOKUP($A323,Hospitalisation_table[[#All],[Customer ID]],Hospitalisation_table[[#All],[charges]],"Not Found",0)</f>
        <v>8538.2900000000009</v>
      </c>
      <c r="O323" t="str" cm="1">
        <f t="array" ref="O323">_xlfn.XLOOKUP($A323,Hospitalisation_table[[#All],[Customer ID]],Hospitalisation_table[[#All],[Hospital tier_Updated]],"Not Found",0)</f>
        <v>tier - 2</v>
      </c>
      <c r="P323" t="str" cm="1">
        <f t="array" ref="P323">_xlfn.XLOOKUP($A323,Hospitalisation_table[[#All],[Customer ID]],Hospitalisation_table[[#All],[City tier_updated]],"Not Found",0)</f>
        <v>tier - 3</v>
      </c>
      <c r="Q323" t="str" cm="1">
        <f t="array" ref="Q323">_xlfn.XLOOKUP($A323,Hospitalisation_table[[#All],[Customer ID]],Hospitalisation_table[[#All],[State ID Updated]],"Not Found",0)</f>
        <v>R1024</v>
      </c>
    </row>
    <row r="324" spans="1:17" x14ac:dyDescent="0.3">
      <c r="A324" s="13" t="s">
        <v>1082</v>
      </c>
      <c r="B324" t="str" cm="1">
        <f t="array" ref="B324">_xlfn.XLOOKUP($A324,CustomersName[[#All],[Customer ID]],CustomersName[[#All],[First Name]],"Not Found",0)</f>
        <v>Annhe J.</v>
      </c>
      <c r="C324" cm="1">
        <f t="array" ref="C324">_xlfn.XLOOKUP($A324,MedExam_Table[[#Headers],[#Data],[Customer ID]],MedExam_Table[[#Headers],[#Data],[BMI]],"Not Found",0)</f>
        <v>24.32</v>
      </c>
      <c r="D324" cm="1">
        <f t="array" ref="D324">_xlfn.XLOOKUP($A324,MedExam_Table[[#Headers],[#Data],[Customer ID]],MedExam_Table[[#Headers],[#Data],[HBA1C]],"Not Found",0)</f>
        <v>11.56</v>
      </c>
      <c r="E324" t="str" cm="1">
        <f t="array" ref="E324">_xlfn.XLOOKUP($A324,MedExam_Table[[#Headers],[#Data],[Customer ID]],MedExam_Table[[#Headers],[#Data],[Heart Issues Updated]],"Not Found",0)</f>
        <v>Yes</v>
      </c>
      <c r="F324" t="str" cm="1">
        <f t="array" ref="F324">_xlfn.XLOOKUP($A324,MedExam_Table[[#Headers],[#Data],[Customer ID]],MedExam_Table[[#Headers],[#Data],[Any Transplants Update]],"Not Found",0)</f>
        <v>No</v>
      </c>
      <c r="G324" t="str" cm="1">
        <f t="array" ref="G324">_xlfn.XLOOKUP($A324,MedExam_Table[[#Headers],[#Data],[Customer ID]],MedExam_Table[[#Headers],[#Data],[Cancer history]],"Not Found",0)</f>
        <v>No</v>
      </c>
      <c r="H324" cm="1">
        <f t="array" ref="H324">_xlfn.XLOOKUP($A324,MedExam_Table[[#Headers],[#Data],[Customer ID]],MedExam_Table[[#Headers],[#Data],[NumberOfMajorSurgeries_updated]],"Not Found",0)</f>
        <v>1</v>
      </c>
      <c r="I324" t="str" cm="1">
        <f t="array" ref="I324">_xlfn.XLOOKUP($A324,MedExam_Table[[#Headers],[#Data],[Customer ID]],MedExam_Table[[#Headers],[#Data],[Smoker Updated]],"Not Found",0)</f>
        <v>No</v>
      </c>
      <c r="J324" t="str" cm="1">
        <f t="array" ref="J324">_xlfn.XLOOKUP($A324,MedExam_Table[[#Headers],[#Data],[Customer ID]],MedExam_Table[[#Headers],[#Data],[Weight Status]],"Not Found",0)</f>
        <v>NormalWeight</v>
      </c>
      <c r="K324" t="str" cm="1">
        <f t="array" ref="K324">_xlfn.XLOOKUP($A324,MedExam_Table[[#Headers],[#Data],[Customer ID]],MedExam_Table[[#Headers],[#Data],[Diabetes Status]],"Not Found",0)</f>
        <v>Diabetes</v>
      </c>
      <c r="L324" cm="1">
        <f t="array" ref="L324">_xlfn.XLOOKUP($A324,Hospitalisation_table[[#All],[Customer ID]],Hospitalisation_table[[#All],[Customer Age]],"Not Found",0)</f>
        <v>39</v>
      </c>
      <c r="M324" t="str" cm="1">
        <f t="array" ref="M324">_xlfn.XLOOKUP($A324,Hospitalisation_table[[#All],[Customer ID]],Hospitalisation_table[[#All],[Date of Birth]],"Not Found",0)</f>
        <v>24-Jul-1983</v>
      </c>
      <c r="N324" s="22" cm="1">
        <f t="array" ref="N324">_xlfn.XLOOKUP($A324,Hospitalisation_table[[#All],[Customer ID]],Hospitalisation_table[[#All],[charges]],"Not Found",0)</f>
        <v>8534.67</v>
      </c>
      <c r="O324" t="str" cm="1">
        <f t="array" ref="O324">_xlfn.XLOOKUP($A324,Hospitalisation_table[[#All],[Customer ID]],Hospitalisation_table[[#All],[Hospital tier_Updated]],"Not Found",0)</f>
        <v>tier - 2</v>
      </c>
      <c r="P324" t="str" cm="1">
        <f t="array" ref="P324">_xlfn.XLOOKUP($A324,Hospitalisation_table[[#All],[Customer ID]],Hospitalisation_table[[#All],[City tier_updated]],"Not Found",0)</f>
        <v>tier - 3</v>
      </c>
      <c r="Q324" t="str" cm="1">
        <f t="array" ref="Q324">_xlfn.XLOOKUP($A324,Hospitalisation_table[[#All],[Customer ID]],Hospitalisation_table[[#All],[State ID Updated]],"Not Found",0)</f>
        <v>R1024</v>
      </c>
    </row>
    <row r="325" spans="1:17" x14ac:dyDescent="0.3">
      <c r="A325" s="14" t="s">
        <v>2244</v>
      </c>
      <c r="B325" t="str" cm="1">
        <f t="array" ref="B325">_xlfn.XLOOKUP($A325,CustomersName[[#All],[Customer ID]],CustomersName[[#All],[First Name]],"Not Found",0)</f>
        <v>Dane</v>
      </c>
      <c r="C325" cm="1">
        <f t="array" ref="C325">_xlfn.XLOOKUP($A325,MedExam_Table[[#Headers],[#Data],[Customer ID]],MedExam_Table[[#Headers],[#Data],[BMI]],"Not Found",0)</f>
        <v>34.200000000000003</v>
      </c>
      <c r="D325" cm="1">
        <f t="array" ref="D325">_xlfn.XLOOKUP($A325,MedExam_Table[[#Headers],[#Data],[Customer ID]],MedExam_Table[[#Headers],[#Data],[HBA1C]],"Not Found",0)</f>
        <v>5.91</v>
      </c>
      <c r="E325" t="str" cm="1">
        <f t="array" ref="E325">_xlfn.XLOOKUP($A325,MedExam_Table[[#Headers],[#Data],[Customer ID]],MedExam_Table[[#Headers],[#Data],[Heart Issues Updated]],"Not Found",0)</f>
        <v>Yes</v>
      </c>
      <c r="F325" t="str" cm="1">
        <f t="array" ref="F325">_xlfn.XLOOKUP($A325,MedExam_Table[[#Headers],[#Data],[Customer ID]],MedExam_Table[[#Headers],[#Data],[Any Transplants Update]],"Not Found",0)</f>
        <v>No</v>
      </c>
      <c r="G325" t="str" cm="1">
        <f t="array" ref="G325">_xlfn.XLOOKUP($A325,MedExam_Table[[#Headers],[#Data],[Customer ID]],MedExam_Table[[#Headers],[#Data],[Cancer history]],"Not Found",0)</f>
        <v>No</v>
      </c>
      <c r="H325" cm="1">
        <f t="array" ref="H325">_xlfn.XLOOKUP($A325,MedExam_Table[[#Headers],[#Data],[Customer ID]],MedExam_Table[[#Headers],[#Data],[NumberOfMajorSurgeries_updated]],"Not Found",0)</f>
        <v>0</v>
      </c>
      <c r="I325" t="str" cm="1">
        <f t="array" ref="I325">_xlfn.XLOOKUP($A325,MedExam_Table[[#Headers],[#Data],[Customer ID]],MedExam_Table[[#Headers],[#Data],[Smoker Updated]],"Not Found",0)</f>
        <v>Yes</v>
      </c>
      <c r="J325" t="str" cm="1">
        <f t="array" ref="J325">_xlfn.XLOOKUP($A325,MedExam_Table[[#Headers],[#Data],[Customer ID]],MedExam_Table[[#Headers],[#Data],[Weight Status]],"Not Found",0)</f>
        <v>Obesity</v>
      </c>
      <c r="K325" t="str" cm="1">
        <f t="array" ref="K325">_xlfn.XLOOKUP($A325,MedExam_Table[[#Headers],[#Data],[Customer ID]],MedExam_Table[[#Headers],[#Data],[Diabetes Status]],"Not Found",0)</f>
        <v>Prediabetes</v>
      </c>
      <c r="L325" cm="1">
        <f t="array" ref="L325">_xlfn.XLOOKUP($A325,Hospitalisation_table[[#All],[Customer ID]],Hospitalisation_table[[#All],[Customer Age]],"Not Found",0)</f>
        <v>37</v>
      </c>
      <c r="M325" t="str" cm="1">
        <f t="array" ref="M325">_xlfn.XLOOKUP($A325,Hospitalisation_table[[#All],[Customer ID]],Hospitalisation_table[[#All],[Date of Birth]],"Not Found",0)</f>
        <v>20-Sep-1985</v>
      </c>
      <c r="N325" s="22" cm="1">
        <f t="array" ref="N325">_xlfn.XLOOKUP($A325,Hospitalisation_table[[#All],[Customer ID]],Hospitalisation_table[[#All],[charges]],"Not Found",0)</f>
        <v>39047.29</v>
      </c>
      <c r="O325" t="str" cm="1">
        <f t="array" ref="O325">_xlfn.XLOOKUP($A325,Hospitalisation_table[[#All],[Customer ID]],Hospitalisation_table[[#All],[Hospital tier_Updated]],"Not Found",0)</f>
        <v>tier - 1</v>
      </c>
      <c r="P325" t="str" cm="1">
        <f t="array" ref="P325">_xlfn.XLOOKUP($A325,Hospitalisation_table[[#All],[Customer ID]],Hospitalisation_table[[#All],[City tier_updated]],"Not Found",0)</f>
        <v>tier - 3</v>
      </c>
      <c r="Q325" t="str" cm="1">
        <f t="array" ref="Q325">_xlfn.XLOOKUP($A325,Hospitalisation_table[[#All],[Customer ID]],Hospitalisation_table[[#All],[State ID Updated]],"Not Found",0)</f>
        <v>R1017</v>
      </c>
    </row>
    <row r="326" spans="1:17" x14ac:dyDescent="0.3">
      <c r="A326" s="13" t="s">
        <v>1081</v>
      </c>
      <c r="B326" t="str" cm="1">
        <f t="array" ref="B326">_xlfn.XLOOKUP($A326,CustomersName[[#All],[Customer ID]],CustomersName[[#All],[First Name]],"Not Found",0)</f>
        <v>Annie</v>
      </c>
      <c r="C326" cm="1">
        <f t="array" ref="C326">_xlfn.XLOOKUP($A326,MedExam_Table[[#Headers],[#Data],[Customer ID]],MedExam_Table[[#Headers],[#Data],[BMI]],"Not Found",0)</f>
        <v>36.299999999999997</v>
      </c>
      <c r="D326" cm="1">
        <f t="array" ref="D326">_xlfn.XLOOKUP($A326,MedExam_Table[[#Headers],[#Data],[Customer ID]],MedExam_Table[[#Headers],[#Data],[HBA1C]],"Not Found",0)</f>
        <v>4.6100000000000003</v>
      </c>
      <c r="E326" t="str" cm="1">
        <f t="array" ref="E326">_xlfn.XLOOKUP($A326,MedExam_Table[[#Headers],[#Data],[Customer ID]],MedExam_Table[[#Headers],[#Data],[Heart Issues Updated]],"Not Found",0)</f>
        <v>No</v>
      </c>
      <c r="F326" t="str" cm="1">
        <f t="array" ref="F326">_xlfn.XLOOKUP($A326,MedExam_Table[[#Headers],[#Data],[Customer ID]],MedExam_Table[[#Headers],[#Data],[Any Transplants Update]],"Not Found",0)</f>
        <v>No</v>
      </c>
      <c r="G326" t="str" cm="1">
        <f t="array" ref="G326">_xlfn.XLOOKUP($A326,MedExam_Table[[#Headers],[#Data],[Customer ID]],MedExam_Table[[#Headers],[#Data],[Cancer history]],"Not Found",0)</f>
        <v>No</v>
      </c>
      <c r="H326" cm="1">
        <f t="array" ref="H326">_xlfn.XLOOKUP($A326,MedExam_Table[[#Headers],[#Data],[Customer ID]],MedExam_Table[[#Headers],[#Data],[NumberOfMajorSurgeries_updated]],"Not Found",0)</f>
        <v>0</v>
      </c>
      <c r="I326" t="str" cm="1">
        <f t="array" ref="I326">_xlfn.XLOOKUP($A326,MedExam_Table[[#Headers],[#Data],[Customer ID]],MedExam_Table[[#Headers],[#Data],[Smoker Updated]],"Not Found",0)</f>
        <v>No</v>
      </c>
      <c r="J326" t="str" cm="1">
        <f t="array" ref="J326">_xlfn.XLOOKUP($A326,MedExam_Table[[#Headers],[#Data],[Customer ID]],MedExam_Table[[#Headers],[#Data],[Weight Status]],"Not Found",0)</f>
        <v>Obesity</v>
      </c>
      <c r="K326" t="str" cm="1">
        <f t="array" ref="K326">_xlfn.XLOOKUP($A326,MedExam_Table[[#Headers],[#Data],[Customer ID]],MedExam_Table[[#Headers],[#Data],[Diabetes Status]],"Not Found",0)</f>
        <v>Normal</v>
      </c>
      <c r="L326" cm="1">
        <f t="array" ref="L326">_xlfn.XLOOKUP($A326,Hospitalisation_table[[#All],[Customer ID]],Hospitalisation_table[[#All],[Customer Age]],"Not Found",0)</f>
        <v>45</v>
      </c>
      <c r="M326" t="str" cm="1">
        <f t="array" ref="M326">_xlfn.XLOOKUP($A326,Hospitalisation_table[[#All],[Customer ID]],Hospitalisation_table[[#All],[Date of Birth]],"Not Found",0)</f>
        <v>26-Jul-1977</v>
      </c>
      <c r="N326" s="22" cm="1">
        <f t="array" ref="N326">_xlfn.XLOOKUP($A326,Hospitalisation_table[[#All],[Customer ID]],Hospitalisation_table[[#All],[charges]],"Not Found",0)</f>
        <v>8527.5300000000007</v>
      </c>
      <c r="O326" t="str" cm="1">
        <f t="array" ref="O326">_xlfn.XLOOKUP($A326,Hospitalisation_table[[#All],[Customer ID]],Hospitalisation_table[[#All],[Hospital tier_Updated]],"Not Found",0)</f>
        <v>tier - 2</v>
      </c>
      <c r="P326" t="str" cm="1">
        <f t="array" ref="P326">_xlfn.XLOOKUP($A326,Hospitalisation_table[[#All],[Customer ID]],Hospitalisation_table[[#All],[City tier_updated]],"Not Found",0)</f>
        <v>tier - 2</v>
      </c>
      <c r="Q326" t="str" cm="1">
        <f t="array" ref="Q326">_xlfn.XLOOKUP($A326,Hospitalisation_table[[#All],[Customer ID]],Hospitalisation_table[[#All],[State ID Updated]],"Not Found",0)</f>
        <v>R1013</v>
      </c>
    </row>
    <row r="327" spans="1:17" x14ac:dyDescent="0.3">
      <c r="A327" s="14" t="s">
        <v>1080</v>
      </c>
      <c r="B327" t="str" cm="1">
        <f t="array" ref="B327">_xlfn.XLOOKUP($A327,CustomersName[[#All],[Customer ID]],CustomersName[[#All],[First Name]],"Not Found",0)</f>
        <v>Lindsey</v>
      </c>
      <c r="C327" cm="1">
        <f t="array" ref="C327">_xlfn.XLOOKUP($A327,MedExam_Table[[#Headers],[#Data],[Customer ID]],MedExam_Table[[#Headers],[#Data],[BMI]],"Not Found",0)</f>
        <v>34.4</v>
      </c>
      <c r="D327" cm="1">
        <f t="array" ref="D327">_xlfn.XLOOKUP($A327,MedExam_Table[[#Headers],[#Data],[Customer ID]],MedExam_Table[[#Headers],[#Data],[HBA1C]],"Not Found",0)</f>
        <v>4.95</v>
      </c>
      <c r="E327" t="str" cm="1">
        <f t="array" ref="E327">_xlfn.XLOOKUP($A327,MedExam_Table[[#Headers],[#Data],[Customer ID]],MedExam_Table[[#Headers],[#Data],[Heart Issues Updated]],"Not Found",0)</f>
        <v>No</v>
      </c>
      <c r="F327" t="str" cm="1">
        <f t="array" ref="F327">_xlfn.XLOOKUP($A327,MedExam_Table[[#Headers],[#Data],[Customer ID]],MedExam_Table[[#Headers],[#Data],[Any Transplants Update]],"Not Found",0)</f>
        <v>No</v>
      </c>
      <c r="G327" t="str" cm="1">
        <f t="array" ref="G327">_xlfn.XLOOKUP($A327,MedExam_Table[[#Headers],[#Data],[Customer ID]],MedExam_Table[[#Headers],[#Data],[Cancer history]],"Not Found",0)</f>
        <v>Yes</v>
      </c>
      <c r="H327" cm="1">
        <f t="array" ref="H327">_xlfn.XLOOKUP($A327,MedExam_Table[[#Headers],[#Data],[Customer ID]],MedExam_Table[[#Headers],[#Data],[NumberOfMajorSurgeries_updated]],"Not Found",0)</f>
        <v>1</v>
      </c>
      <c r="I327" t="str" cm="1">
        <f t="array" ref="I327">_xlfn.XLOOKUP($A327,MedExam_Table[[#Headers],[#Data],[Customer ID]],MedExam_Table[[#Headers],[#Data],[Smoker Updated]],"Not Found",0)</f>
        <v>No</v>
      </c>
      <c r="J327" t="str" cm="1">
        <f t="array" ref="J327">_xlfn.XLOOKUP($A327,MedExam_Table[[#Headers],[#Data],[Customer ID]],MedExam_Table[[#Headers],[#Data],[Weight Status]],"Not Found",0)</f>
        <v>Obesity</v>
      </c>
      <c r="K327" t="str" cm="1">
        <f t="array" ref="K327">_xlfn.XLOOKUP($A327,MedExam_Table[[#Headers],[#Data],[Customer ID]],MedExam_Table[[#Headers],[#Data],[Diabetes Status]],"Not Found",0)</f>
        <v>Normal</v>
      </c>
      <c r="L327" cm="1">
        <f t="array" ref="L327">_xlfn.XLOOKUP($A327,Hospitalisation_table[[#All],[Customer ID]],Hospitalisation_table[[#All],[Customer Age]],"Not Found",0)</f>
        <v>43</v>
      </c>
      <c r="M327" t="str" cm="1">
        <f t="array" ref="M327">_xlfn.XLOOKUP($A327,Hospitalisation_table[[#All],[Customer ID]],Hospitalisation_table[[#All],[Date of Birth]],"Not Found",0)</f>
        <v>13-Aug-1979</v>
      </c>
      <c r="N327" s="22" cm="1">
        <f t="array" ref="N327">_xlfn.XLOOKUP($A327,Hospitalisation_table[[#All],[Customer ID]],Hospitalisation_table[[#All],[charges]],"Not Found",0)</f>
        <v>8522</v>
      </c>
      <c r="O327" t="str" cm="1">
        <f t="array" ref="O327">_xlfn.XLOOKUP($A327,Hospitalisation_table[[#All],[Customer ID]],Hospitalisation_table[[#All],[Hospital tier_Updated]],"Not Found",0)</f>
        <v>tier - 2</v>
      </c>
      <c r="P327" t="str" cm="1">
        <f t="array" ref="P327">_xlfn.XLOOKUP($A327,Hospitalisation_table[[#All],[Customer ID]],Hospitalisation_table[[#All],[City tier_updated]],"Not Found",0)</f>
        <v>tier - 2</v>
      </c>
      <c r="Q327" t="str" cm="1">
        <f t="array" ref="Q327">_xlfn.XLOOKUP($A327,Hospitalisation_table[[#All],[Customer ID]],Hospitalisation_table[[#All],[State ID Updated]],"Not Found",0)</f>
        <v>R1011</v>
      </c>
    </row>
    <row r="328" spans="1:17" x14ac:dyDescent="0.3">
      <c r="A328" s="13" t="s">
        <v>1079</v>
      </c>
      <c r="B328" t="str" cm="1">
        <f t="array" ref="B328">_xlfn.XLOOKUP($A328,CustomersName[[#All],[Customer ID]],CustomersName[[#All],[First Name]],"Not Found",0)</f>
        <v>Laura</v>
      </c>
      <c r="C328" cm="1">
        <f t="array" ref="C328">_xlfn.XLOOKUP($A328,MedExam_Table[[#Headers],[#Data],[Customer ID]],MedExam_Table[[#Headers],[#Data],[BMI]],"Not Found",0)</f>
        <v>30.9</v>
      </c>
      <c r="D328" cm="1">
        <f t="array" ref="D328">_xlfn.XLOOKUP($A328,MedExam_Table[[#Headers],[#Data],[Customer ID]],MedExam_Table[[#Headers],[#Data],[HBA1C]],"Not Found",0)</f>
        <v>5.04</v>
      </c>
      <c r="E328" t="str" cm="1">
        <f t="array" ref="E328">_xlfn.XLOOKUP($A328,MedExam_Table[[#Headers],[#Data],[Customer ID]],MedExam_Table[[#Headers],[#Data],[Heart Issues Updated]],"Not Found",0)</f>
        <v>No</v>
      </c>
      <c r="F328" t="str" cm="1">
        <f t="array" ref="F328">_xlfn.XLOOKUP($A328,MedExam_Table[[#Headers],[#Data],[Customer ID]],MedExam_Table[[#Headers],[#Data],[Any Transplants Update]],"Not Found",0)</f>
        <v>No</v>
      </c>
      <c r="G328" t="str" cm="1">
        <f t="array" ref="G328">_xlfn.XLOOKUP($A328,MedExam_Table[[#Headers],[#Data],[Customer ID]],MedExam_Table[[#Headers],[#Data],[Cancer history]],"Not Found",0)</f>
        <v>No</v>
      </c>
      <c r="H328" cm="1">
        <f t="array" ref="H328">_xlfn.XLOOKUP($A328,MedExam_Table[[#Headers],[#Data],[Customer ID]],MedExam_Table[[#Headers],[#Data],[NumberOfMajorSurgeries_updated]],"Not Found",0)</f>
        <v>0</v>
      </c>
      <c r="I328" t="str" cm="1">
        <f t="array" ref="I328">_xlfn.XLOOKUP($A328,MedExam_Table[[#Headers],[#Data],[Customer ID]],MedExam_Table[[#Headers],[#Data],[Smoker Updated]],"Not Found",0)</f>
        <v>No</v>
      </c>
      <c r="J328" t="str" cm="1">
        <f t="array" ref="J328">_xlfn.XLOOKUP($A328,MedExam_Table[[#Headers],[#Data],[Customer ID]],MedExam_Table[[#Headers],[#Data],[Weight Status]],"Not Found",0)</f>
        <v>Obesity</v>
      </c>
      <c r="K328" t="str" cm="1">
        <f t="array" ref="K328">_xlfn.XLOOKUP($A328,MedExam_Table[[#Headers],[#Data],[Customer ID]],MedExam_Table[[#Headers],[#Data],[Diabetes Status]],"Not Found",0)</f>
        <v>Normal</v>
      </c>
      <c r="L328" cm="1">
        <f t="array" ref="L328">_xlfn.XLOOKUP($A328,Hospitalisation_table[[#All],[Customer ID]],Hospitalisation_table[[#All],[Customer Age]],"Not Found",0)</f>
        <v>45</v>
      </c>
      <c r="M328" t="str" cm="1">
        <f t="array" ref="M328">_xlfn.XLOOKUP($A328,Hospitalisation_table[[#All],[Customer ID]],Hospitalisation_table[[#All],[Date of Birth]],"Not Found",0)</f>
        <v>29-Dec-1977</v>
      </c>
      <c r="N328" s="22" cm="1">
        <f t="array" ref="N328">_xlfn.XLOOKUP($A328,Hospitalisation_table[[#All],[Customer ID]],Hospitalisation_table[[#All],[charges]],"Not Found",0)</f>
        <v>8520.0300000000007</v>
      </c>
      <c r="O328" t="str" cm="1">
        <f t="array" ref="O328">_xlfn.XLOOKUP($A328,Hospitalisation_table[[#All],[Customer ID]],Hospitalisation_table[[#All],[Hospital tier_Updated]],"Not Found",0)</f>
        <v>tier - 2</v>
      </c>
      <c r="P328" t="str" cm="1">
        <f t="array" ref="P328">_xlfn.XLOOKUP($A328,Hospitalisation_table[[#All],[Customer ID]],Hospitalisation_table[[#All],[City tier_updated]],"Not Found",0)</f>
        <v>tier - 3</v>
      </c>
      <c r="Q328" t="str" cm="1">
        <f t="array" ref="Q328">_xlfn.XLOOKUP($A328,Hospitalisation_table[[#All],[Customer ID]],Hospitalisation_table[[#All],[State ID Updated]],"Not Found",0)</f>
        <v>R1011</v>
      </c>
    </row>
    <row r="329" spans="1:17" x14ac:dyDescent="0.3">
      <c r="A329" s="14" t="s">
        <v>1078</v>
      </c>
      <c r="B329" t="str" cm="1">
        <f t="array" ref="B329">_xlfn.XLOOKUP($A329,CustomersName[[#All],[Customer ID]],CustomersName[[#All],[First Name]],"Not Found",0)</f>
        <v>Amh T</v>
      </c>
      <c r="C329" cm="1">
        <f t="array" ref="C329">_xlfn.XLOOKUP($A329,MedExam_Table[[#Headers],[#Data],[Customer ID]],MedExam_Table[[#Headers],[#Data],[BMI]],"Not Found",0)</f>
        <v>28.6</v>
      </c>
      <c r="D329" cm="1">
        <f t="array" ref="D329">_xlfn.XLOOKUP($A329,MedExam_Table[[#Headers],[#Data],[Customer ID]],MedExam_Table[[#Headers],[#Data],[HBA1C]],"Not Found",0)</f>
        <v>5.42</v>
      </c>
      <c r="E329" t="str" cm="1">
        <f t="array" ref="E329">_xlfn.XLOOKUP($A329,MedExam_Table[[#Headers],[#Data],[Customer ID]],MedExam_Table[[#Headers],[#Data],[Heart Issues Updated]],"Not Found",0)</f>
        <v>No</v>
      </c>
      <c r="F329" t="str" cm="1">
        <f t="array" ref="F329">_xlfn.XLOOKUP($A329,MedExam_Table[[#Headers],[#Data],[Customer ID]],MedExam_Table[[#Headers],[#Data],[Any Transplants Update]],"Not Found",0)</f>
        <v>No</v>
      </c>
      <c r="G329" t="str" cm="1">
        <f t="array" ref="G329">_xlfn.XLOOKUP($A329,MedExam_Table[[#Headers],[#Data],[Customer ID]],MedExam_Table[[#Headers],[#Data],[Cancer history]],"Not Found",0)</f>
        <v>No</v>
      </c>
      <c r="H329" cm="1">
        <f t="array" ref="H329">_xlfn.XLOOKUP($A329,MedExam_Table[[#Headers],[#Data],[Customer ID]],MedExam_Table[[#Headers],[#Data],[NumberOfMajorSurgeries_updated]],"Not Found",0)</f>
        <v>0</v>
      </c>
      <c r="I329" t="str" cm="1">
        <f t="array" ref="I329">_xlfn.XLOOKUP($A329,MedExam_Table[[#Headers],[#Data],[Customer ID]],MedExam_Table[[#Headers],[#Data],[Smoker Updated]],"Not Found",0)</f>
        <v>No</v>
      </c>
      <c r="J329" t="str" cm="1">
        <f t="array" ref="J329">_xlfn.XLOOKUP($A329,MedExam_Table[[#Headers],[#Data],[Customer ID]],MedExam_Table[[#Headers],[#Data],[Weight Status]],"Not Found",0)</f>
        <v>OverWeight</v>
      </c>
      <c r="K329" t="str" cm="1">
        <f t="array" ref="K329">_xlfn.XLOOKUP($A329,MedExam_Table[[#Headers],[#Data],[Customer ID]],MedExam_Table[[#Headers],[#Data],[Diabetes Status]],"Not Found",0)</f>
        <v>Normal</v>
      </c>
      <c r="L329" cm="1">
        <f t="array" ref="L329">_xlfn.XLOOKUP($A329,Hospitalisation_table[[#All],[Customer ID]],Hospitalisation_table[[#All],[Customer Age]],"Not Found",0)</f>
        <v>45</v>
      </c>
      <c r="M329" t="str" cm="1">
        <f t="array" ref="M329">_xlfn.XLOOKUP($A329,Hospitalisation_table[[#All],[Customer ID]],Hospitalisation_table[[#All],[Date of Birth]],"Not Found",0)</f>
        <v>21-Jun-1977</v>
      </c>
      <c r="N329" s="22" cm="1">
        <f t="array" ref="N329">_xlfn.XLOOKUP($A329,Hospitalisation_table[[#All],[Customer ID]],Hospitalisation_table[[#All],[charges]],"Not Found",0)</f>
        <v>8516.83</v>
      </c>
      <c r="O329" t="str" cm="1">
        <f t="array" ref="O329">_xlfn.XLOOKUP($A329,Hospitalisation_table[[#All],[Customer ID]],Hospitalisation_table[[#All],[Hospital tier_Updated]],"Not Found",0)</f>
        <v>tier - 2</v>
      </c>
      <c r="P329" t="str" cm="1">
        <f t="array" ref="P329">_xlfn.XLOOKUP($A329,Hospitalisation_table[[#All],[Customer ID]],Hospitalisation_table[[#All],[City tier_updated]],"Not Found",0)</f>
        <v>tier - 1</v>
      </c>
      <c r="Q329" t="str" cm="1">
        <f t="array" ref="Q329">_xlfn.XLOOKUP($A329,Hospitalisation_table[[#All],[Customer ID]],Hospitalisation_table[[#All],[State ID Updated]],"Not Found",0)</f>
        <v>R1013</v>
      </c>
    </row>
    <row r="330" spans="1:17" x14ac:dyDescent="0.3">
      <c r="A330" s="13" t="s">
        <v>1077</v>
      </c>
      <c r="B330" t="str" cm="1">
        <f t="array" ref="B330">_xlfn.XLOOKUP($A330,CustomersName[[#All],[Customer ID]],CustomersName[[#All],[First Name]],"Not Found",0)</f>
        <v>Kathrina D</v>
      </c>
      <c r="C330" cm="1">
        <f t="array" ref="C330">_xlfn.XLOOKUP($A330,MedExam_Table[[#Headers],[#Data],[Customer ID]],MedExam_Table[[#Headers],[#Data],[BMI]],"Not Found",0)</f>
        <v>27.83</v>
      </c>
      <c r="D330" cm="1">
        <f t="array" ref="D330">_xlfn.XLOOKUP($A330,MedExam_Table[[#Headers],[#Data],[Customer ID]],MedExam_Table[[#Headers],[#Data],[HBA1C]],"Not Found",0)</f>
        <v>5.39</v>
      </c>
      <c r="E330" t="str" cm="1">
        <f t="array" ref="E330">_xlfn.XLOOKUP($A330,MedExam_Table[[#Headers],[#Data],[Customer ID]],MedExam_Table[[#Headers],[#Data],[Heart Issues Updated]],"Not Found",0)</f>
        <v>No</v>
      </c>
      <c r="F330" t="str" cm="1">
        <f t="array" ref="F330">_xlfn.XLOOKUP($A330,MedExam_Table[[#Headers],[#Data],[Customer ID]],MedExam_Table[[#Headers],[#Data],[Any Transplants Update]],"Not Found",0)</f>
        <v>No</v>
      </c>
      <c r="G330" t="str" cm="1">
        <f t="array" ref="G330">_xlfn.XLOOKUP($A330,MedExam_Table[[#Headers],[#Data],[Customer ID]],MedExam_Table[[#Headers],[#Data],[Cancer history]],"Not Found",0)</f>
        <v>No</v>
      </c>
      <c r="H330" cm="1">
        <f t="array" ref="H330">_xlfn.XLOOKUP($A330,MedExam_Table[[#Headers],[#Data],[Customer ID]],MedExam_Table[[#Headers],[#Data],[NumberOfMajorSurgeries_updated]],"Not Found",0)</f>
        <v>0</v>
      </c>
      <c r="I330" t="str" cm="1">
        <f t="array" ref="I330">_xlfn.XLOOKUP($A330,MedExam_Table[[#Headers],[#Data],[Customer ID]],MedExam_Table[[#Headers],[#Data],[Smoker Updated]],"Not Found",0)</f>
        <v>No</v>
      </c>
      <c r="J330" t="str" cm="1">
        <f t="array" ref="J330">_xlfn.XLOOKUP($A330,MedExam_Table[[#Headers],[#Data],[Customer ID]],MedExam_Table[[#Headers],[#Data],[Weight Status]],"Not Found",0)</f>
        <v>OverWeight</v>
      </c>
      <c r="K330" t="str" cm="1">
        <f t="array" ref="K330">_xlfn.XLOOKUP($A330,MedExam_Table[[#Headers],[#Data],[Customer ID]],MedExam_Table[[#Headers],[#Data],[Diabetes Status]],"Not Found",0)</f>
        <v>Normal</v>
      </c>
      <c r="L330" cm="1">
        <f t="array" ref="L330">_xlfn.XLOOKUP($A330,Hospitalisation_table[[#All],[Customer ID]],Hospitalisation_table[[#All],[Customer Age]],"Not Found",0)</f>
        <v>45</v>
      </c>
      <c r="M330" t="str" cm="1">
        <f t="array" ref="M330">_xlfn.XLOOKUP($A330,Hospitalisation_table[[#All],[Customer ID]],Hospitalisation_table[[#All],[Date of Birth]],"Not Found",0)</f>
        <v>26-Dec-1977</v>
      </c>
      <c r="N330" s="22" cm="1">
        <f t="array" ref="N330">_xlfn.XLOOKUP($A330,Hospitalisation_table[[#All],[Customer ID]],Hospitalisation_table[[#All],[charges]],"Not Found",0)</f>
        <v>8515.76</v>
      </c>
      <c r="O330" t="str" cm="1">
        <f t="array" ref="O330">_xlfn.XLOOKUP($A330,Hospitalisation_table[[#All],[Customer ID]],Hospitalisation_table[[#All],[Hospital tier_Updated]],"Not Found",0)</f>
        <v>tier - 2</v>
      </c>
      <c r="P330" t="str" cm="1">
        <f t="array" ref="P330">_xlfn.XLOOKUP($A330,Hospitalisation_table[[#All],[Customer ID]],Hospitalisation_table[[#All],[City tier_updated]],"Not Found",0)</f>
        <v>tier - 2</v>
      </c>
      <c r="Q330" t="str" cm="1">
        <f t="array" ref="Q330">_xlfn.XLOOKUP($A330,Hospitalisation_table[[#All],[Customer ID]],Hospitalisation_table[[#All],[State ID Updated]],"Not Found",0)</f>
        <v>R1013</v>
      </c>
    </row>
    <row r="331" spans="1:17" x14ac:dyDescent="0.3">
      <c r="A331" s="14" t="s">
        <v>1076</v>
      </c>
      <c r="B331" t="str" cm="1">
        <f t="array" ref="B331">_xlfn.XLOOKUP($A331,CustomersName[[#All],[Customer ID]],CustomersName[[#All],[First Name]],"Not Found",0)</f>
        <v>B</v>
      </c>
      <c r="C331" cm="1">
        <f t="array" ref="C331">_xlfn.XLOOKUP($A331,MedExam_Table[[#Headers],[#Data],[Customer ID]],MedExam_Table[[#Headers],[#Data],[BMI]],"Not Found",0)</f>
        <v>39.64</v>
      </c>
      <c r="D331" cm="1">
        <f t="array" ref="D331">_xlfn.XLOOKUP($A331,MedExam_Table[[#Headers],[#Data],[Customer ID]],MedExam_Table[[#Headers],[#Data],[HBA1C]],"Not Found",0)</f>
        <v>6</v>
      </c>
      <c r="E331" t="str" cm="1">
        <f t="array" ref="E331">_xlfn.XLOOKUP($A331,MedExam_Table[[#Headers],[#Data],[Customer ID]],MedExam_Table[[#Headers],[#Data],[Heart Issues Updated]],"Not Found",0)</f>
        <v>No</v>
      </c>
      <c r="F331" t="str" cm="1">
        <f t="array" ref="F331">_xlfn.XLOOKUP($A331,MedExam_Table[[#Headers],[#Data],[Customer ID]],MedExam_Table[[#Headers],[#Data],[Any Transplants Update]],"Not Found",0)</f>
        <v>No</v>
      </c>
      <c r="G331" t="str" cm="1">
        <f t="array" ref="G331">_xlfn.XLOOKUP($A331,MedExam_Table[[#Headers],[#Data],[Customer ID]],MedExam_Table[[#Headers],[#Data],[Cancer history]],"Not Found",0)</f>
        <v>Yes</v>
      </c>
      <c r="H331" cm="1">
        <f t="array" ref="H331">_xlfn.XLOOKUP($A331,MedExam_Table[[#Headers],[#Data],[Customer ID]],MedExam_Table[[#Headers],[#Data],[NumberOfMajorSurgeries_updated]],"Not Found",0)</f>
        <v>1</v>
      </c>
      <c r="I331" t="str" cm="1">
        <f t="array" ref="I331">_xlfn.XLOOKUP($A331,MedExam_Table[[#Headers],[#Data],[Customer ID]],MedExam_Table[[#Headers],[#Data],[Smoker Updated]],"Not Found",0)</f>
        <v>No</v>
      </c>
      <c r="J331" t="str" cm="1">
        <f t="array" ref="J331">_xlfn.XLOOKUP($A331,MedExam_Table[[#Headers],[#Data],[Customer ID]],MedExam_Table[[#Headers],[#Data],[Weight Status]],"Not Found",0)</f>
        <v>Obesity</v>
      </c>
      <c r="K331" t="str" cm="1">
        <f t="array" ref="K331">_xlfn.XLOOKUP($A331,MedExam_Table[[#Headers],[#Data],[Customer ID]],MedExam_Table[[#Headers],[#Data],[Diabetes Status]],"Not Found",0)</f>
        <v>Prediabetes</v>
      </c>
      <c r="L331" cm="1">
        <f t="array" ref="L331">_xlfn.XLOOKUP($A331,Hospitalisation_table[[#All],[Customer ID]],Hospitalisation_table[[#All],[Customer Age]],"Not Found",0)</f>
        <v>29</v>
      </c>
      <c r="M331" t="str" cm="1">
        <f t="array" ref="M331">_xlfn.XLOOKUP($A331,Hospitalisation_table[[#All],[Customer ID]],Hospitalisation_table[[#All],[Date of Birth]],"Not Found",0)</f>
        <v>10-Nov-1993</v>
      </c>
      <c r="N331" s="22" cm="1">
        <f t="array" ref="N331">_xlfn.XLOOKUP($A331,Hospitalisation_table[[#All],[Customer ID]],Hospitalisation_table[[#All],[charges]],"Not Found",0)</f>
        <v>8471.65</v>
      </c>
      <c r="O331" t="str" cm="1">
        <f t="array" ref="O331">_xlfn.XLOOKUP($A331,Hospitalisation_table[[#All],[Customer ID]],Hospitalisation_table[[#All],[Hospital tier_Updated]],"Not Found",0)</f>
        <v>tier - 2</v>
      </c>
      <c r="P331" t="str" cm="1">
        <f t="array" ref="P331">_xlfn.XLOOKUP($A331,Hospitalisation_table[[#All],[Customer ID]],Hospitalisation_table[[#All],[City tier_updated]],"Not Found",0)</f>
        <v>tier - 1</v>
      </c>
      <c r="Q331" t="str" cm="1">
        <f t="array" ref="Q331">_xlfn.XLOOKUP($A331,Hospitalisation_table[[#All],[Customer ID]],Hospitalisation_table[[#All],[State ID Updated]],"Not Found",0)</f>
        <v>R1012</v>
      </c>
    </row>
    <row r="332" spans="1:17" x14ac:dyDescent="0.3">
      <c r="A332" s="13" t="s">
        <v>1075</v>
      </c>
      <c r="B332" t="str" cm="1">
        <f t="array" ref="B332">_xlfn.XLOOKUP($A332,CustomersName[[#All],[Customer ID]],CustomersName[[#All],[First Name]],"Not Found",0)</f>
        <v>Alison</v>
      </c>
      <c r="C332" cm="1">
        <f t="array" ref="C332">_xlfn.XLOOKUP($A332,MedExam_Table[[#Headers],[#Data],[Customer ID]],MedExam_Table[[#Headers],[#Data],[BMI]],"Not Found",0)</f>
        <v>38.479999999999997</v>
      </c>
      <c r="D332" cm="1">
        <f t="array" ref="D332">_xlfn.XLOOKUP($A332,MedExam_Table[[#Headers],[#Data],[Customer ID]],MedExam_Table[[#Headers],[#Data],[HBA1C]],"Not Found",0)</f>
        <v>6.02</v>
      </c>
      <c r="E332" t="str" cm="1">
        <f t="array" ref="E332">_xlfn.XLOOKUP($A332,MedExam_Table[[#Headers],[#Data],[Customer ID]],MedExam_Table[[#Headers],[#Data],[Heart Issues Updated]],"Not Found",0)</f>
        <v>No</v>
      </c>
      <c r="F332" t="str" cm="1">
        <f t="array" ref="F332">_xlfn.XLOOKUP($A332,MedExam_Table[[#Headers],[#Data],[Customer ID]],MedExam_Table[[#Headers],[#Data],[Any Transplants Update]],"Not Found",0)</f>
        <v>No</v>
      </c>
      <c r="G332" t="str" cm="1">
        <f t="array" ref="G332">_xlfn.XLOOKUP($A332,MedExam_Table[[#Headers],[#Data],[Customer ID]],MedExam_Table[[#Headers],[#Data],[Cancer history]],"Not Found",0)</f>
        <v>No</v>
      </c>
      <c r="H332" cm="1">
        <f t="array" ref="H332">_xlfn.XLOOKUP($A332,MedExam_Table[[#Headers],[#Data],[Customer ID]],MedExam_Table[[#Headers],[#Data],[NumberOfMajorSurgeries_updated]],"Not Found",0)</f>
        <v>1</v>
      </c>
      <c r="I332" t="str" cm="1">
        <f t="array" ref="I332">_xlfn.XLOOKUP($A332,MedExam_Table[[#Headers],[#Data],[Customer ID]],MedExam_Table[[#Headers],[#Data],[Smoker Updated]],"Not Found",0)</f>
        <v>No</v>
      </c>
      <c r="J332" t="str" cm="1">
        <f t="array" ref="J332">_xlfn.XLOOKUP($A332,MedExam_Table[[#Headers],[#Data],[Customer ID]],MedExam_Table[[#Headers],[#Data],[Weight Status]],"Not Found",0)</f>
        <v>Obesity</v>
      </c>
      <c r="K332" t="str" cm="1">
        <f t="array" ref="K332">_xlfn.XLOOKUP($A332,MedExam_Table[[#Headers],[#Data],[Customer ID]],MedExam_Table[[#Headers],[#Data],[Diabetes Status]],"Not Found",0)</f>
        <v>Prediabetes</v>
      </c>
      <c r="L332" cm="1">
        <f t="array" ref="L332">_xlfn.XLOOKUP($A332,Hospitalisation_table[[#All],[Customer ID]],Hospitalisation_table[[#All],[Customer Age]],"Not Found",0)</f>
        <v>30</v>
      </c>
      <c r="M332" t="str" cm="1">
        <f t="array" ref="M332">_xlfn.XLOOKUP($A332,Hospitalisation_table[[#All],[Customer ID]],Hospitalisation_table[[#All],[Date of Birth]],"Not Found",0)</f>
        <v>9-Sep-1992</v>
      </c>
      <c r="N332" s="22" cm="1">
        <f t="array" ref="N332">_xlfn.XLOOKUP($A332,Hospitalisation_table[[#All],[Customer ID]],Hospitalisation_table[[#All],[charges]],"Not Found",0)</f>
        <v>8466.35</v>
      </c>
      <c r="O332" t="str" cm="1">
        <f t="array" ref="O332">_xlfn.XLOOKUP($A332,Hospitalisation_table[[#All],[Customer ID]],Hospitalisation_table[[#All],[Hospital tier_Updated]],"Not Found",0)</f>
        <v>tier - 2</v>
      </c>
      <c r="P332" t="str" cm="1">
        <f t="array" ref="P332">_xlfn.XLOOKUP($A332,Hospitalisation_table[[#All],[Customer ID]],Hospitalisation_table[[#All],[City tier_updated]],"Not Found",0)</f>
        <v>tier - 2</v>
      </c>
      <c r="Q332" t="str" cm="1">
        <f t="array" ref="Q332">_xlfn.XLOOKUP($A332,Hospitalisation_table[[#All],[Customer ID]],Hospitalisation_table[[#All],[State ID Updated]],"Not Found",0)</f>
        <v>R1012</v>
      </c>
    </row>
    <row r="333" spans="1:17" x14ac:dyDescent="0.3">
      <c r="A333" s="14" t="s">
        <v>1074</v>
      </c>
      <c r="B333" t="str" cm="1">
        <f t="array" ref="B333">_xlfn.XLOOKUP($A333,CustomersName[[#All],[Customer ID]],CustomersName[[#All],[First Name]],"Not Found",0)</f>
        <v>Neil Kh</v>
      </c>
      <c r="C333" cm="1">
        <f t="array" ref="C333">_xlfn.XLOOKUP($A333,MedExam_Table[[#Headers],[#Data],[Customer ID]],MedExam_Table[[#Headers],[#Data],[BMI]],"Not Found",0)</f>
        <v>36.200000000000003</v>
      </c>
      <c r="D333" cm="1">
        <f t="array" ref="D333">_xlfn.XLOOKUP($A333,MedExam_Table[[#Headers],[#Data],[Customer ID]],MedExam_Table[[#Headers],[#Data],[HBA1C]],"Not Found",0)</f>
        <v>4.62</v>
      </c>
      <c r="E333" t="str" cm="1">
        <f t="array" ref="E333">_xlfn.XLOOKUP($A333,MedExam_Table[[#Headers],[#Data],[Customer ID]],MedExam_Table[[#Headers],[#Data],[Heart Issues Updated]],"Not Found",0)</f>
        <v>No</v>
      </c>
      <c r="F333" t="str" cm="1">
        <f t="array" ref="F333">_xlfn.XLOOKUP($A333,MedExam_Table[[#Headers],[#Data],[Customer ID]],MedExam_Table[[#Headers],[#Data],[Any Transplants Update]],"Not Found",0)</f>
        <v>No</v>
      </c>
      <c r="G333" t="str" cm="1">
        <f t="array" ref="G333">_xlfn.XLOOKUP($A333,MedExam_Table[[#Headers],[#Data],[Customer ID]],MedExam_Table[[#Headers],[#Data],[Cancer history]],"Not Found",0)</f>
        <v>No</v>
      </c>
      <c r="H333" cm="1">
        <f t="array" ref="H333">_xlfn.XLOOKUP($A333,MedExam_Table[[#Headers],[#Data],[Customer ID]],MedExam_Table[[#Headers],[#Data],[NumberOfMajorSurgeries_updated]],"Not Found",0)</f>
        <v>2</v>
      </c>
      <c r="I333" t="str" cm="1">
        <f t="array" ref="I333">_xlfn.XLOOKUP($A333,MedExam_Table[[#Headers],[#Data],[Customer ID]],MedExam_Table[[#Headers],[#Data],[Smoker Updated]],"Not Found",0)</f>
        <v>No</v>
      </c>
      <c r="J333" t="str" cm="1">
        <f t="array" ref="J333">_xlfn.XLOOKUP($A333,MedExam_Table[[#Headers],[#Data],[Customer ID]],MedExam_Table[[#Headers],[#Data],[Weight Status]],"Not Found",0)</f>
        <v>Obesity</v>
      </c>
      <c r="K333" t="str" cm="1">
        <f t="array" ref="K333">_xlfn.XLOOKUP($A333,MedExam_Table[[#Headers],[#Data],[Customer ID]],MedExam_Table[[#Headers],[#Data],[Diabetes Status]],"Not Found",0)</f>
        <v>Normal</v>
      </c>
      <c r="L333" cm="1">
        <f t="array" ref="L333">_xlfn.XLOOKUP($A333,Hospitalisation_table[[#All],[Customer ID]],Hospitalisation_table[[#All],[Customer Age]],"Not Found",0)</f>
        <v>50</v>
      </c>
      <c r="M333" t="str" cm="1">
        <f t="array" ref="M333">_xlfn.XLOOKUP($A333,Hospitalisation_table[[#All],[Customer ID]],Hospitalisation_table[[#All],[Date of Birth]],"Not Found",0)</f>
        <v>26-Dec-1972</v>
      </c>
      <c r="N333" s="22" cm="1">
        <f t="array" ref="N333">_xlfn.XLOOKUP($A333,Hospitalisation_table[[#All],[Customer ID]],Hospitalisation_table[[#All],[charges]],"Not Found",0)</f>
        <v>8457.82</v>
      </c>
      <c r="O333" t="str" cm="1">
        <f t="array" ref="O333">_xlfn.XLOOKUP($A333,Hospitalisation_table[[#All],[Customer ID]],Hospitalisation_table[[#All],[Hospital tier_Updated]],"Not Found",0)</f>
        <v>tier - 2</v>
      </c>
      <c r="P333" t="str" cm="1">
        <f t="array" ref="P333">_xlfn.XLOOKUP($A333,Hospitalisation_table[[#All],[Customer ID]],Hospitalisation_table[[#All],[City tier_updated]],"Not Found",0)</f>
        <v>tier - 3</v>
      </c>
      <c r="Q333" t="str" cm="1">
        <f t="array" ref="Q333">_xlfn.XLOOKUP($A333,Hospitalisation_table[[#All],[Customer ID]],Hospitalisation_table[[#All],[State ID Updated]],"Not Found",0)</f>
        <v>R1011</v>
      </c>
    </row>
    <row r="334" spans="1:17" x14ac:dyDescent="0.3">
      <c r="A334" s="13" t="s">
        <v>1073</v>
      </c>
      <c r="B334" t="str" cm="1">
        <f t="array" ref="B334">_xlfn.XLOOKUP($A334,CustomersName[[#All],[Customer ID]],CustomersName[[#All],[First Name]],"Not Found",0)</f>
        <v>Annh Hunter</v>
      </c>
      <c r="C334" cm="1">
        <f t="array" ref="C334">_xlfn.XLOOKUP($A334,MedExam_Table[[#Headers],[#Data],[Customer ID]],MedExam_Table[[#Headers],[#Data],[BMI]],"Not Found",0)</f>
        <v>27.13</v>
      </c>
      <c r="D334" cm="1">
        <f t="array" ref="D334">_xlfn.XLOOKUP($A334,MedExam_Table[[#Headers],[#Data],[Customer ID]],MedExam_Table[[#Headers],[#Data],[HBA1C]],"Not Found",0)</f>
        <v>5.59</v>
      </c>
      <c r="E334" t="str" cm="1">
        <f t="array" ref="E334">_xlfn.XLOOKUP($A334,MedExam_Table[[#Headers],[#Data],[Customer ID]],MedExam_Table[[#Headers],[#Data],[Heart Issues Updated]],"Not Found",0)</f>
        <v>No</v>
      </c>
      <c r="F334" t="str" cm="1">
        <f t="array" ref="F334">_xlfn.XLOOKUP($A334,MedExam_Table[[#Headers],[#Data],[Customer ID]],MedExam_Table[[#Headers],[#Data],[Any Transplants Update]],"Not Found",0)</f>
        <v>No</v>
      </c>
      <c r="G334" t="str" cm="1">
        <f t="array" ref="G334">_xlfn.XLOOKUP($A334,MedExam_Table[[#Headers],[#Data],[Customer ID]],MedExam_Table[[#Headers],[#Data],[Cancer history]],"Not Found",0)</f>
        <v>No</v>
      </c>
      <c r="H334" cm="1">
        <f t="array" ref="H334">_xlfn.XLOOKUP($A334,MedExam_Table[[#Headers],[#Data],[Customer ID]],MedExam_Table[[#Headers],[#Data],[NumberOfMajorSurgeries_updated]],"Not Found",0)</f>
        <v>1</v>
      </c>
      <c r="I334" t="str" cm="1">
        <f t="array" ref="I334">_xlfn.XLOOKUP($A334,MedExam_Table[[#Headers],[#Data],[Customer ID]],MedExam_Table[[#Headers],[#Data],[Smoker Updated]],"Not Found",0)</f>
        <v>No</v>
      </c>
      <c r="J334" t="str" cm="1">
        <f t="array" ref="J334">_xlfn.XLOOKUP($A334,MedExam_Table[[#Headers],[#Data],[Customer ID]],MedExam_Table[[#Headers],[#Data],[Weight Status]],"Not Found",0)</f>
        <v>OverWeight</v>
      </c>
      <c r="K334" t="str" cm="1">
        <f t="array" ref="K334">_xlfn.XLOOKUP($A334,MedExam_Table[[#Headers],[#Data],[Customer ID]],MedExam_Table[[#Headers],[#Data],[Diabetes Status]],"Not Found",0)</f>
        <v>Normal</v>
      </c>
      <c r="L334" cm="1">
        <f t="array" ref="L334">_xlfn.XLOOKUP($A334,Hospitalisation_table[[#All],[Customer ID]],Hospitalisation_table[[#All],[Customer Age]],"Not Found",0)</f>
        <v>38</v>
      </c>
      <c r="M334" t="str" cm="1">
        <f t="array" ref="M334">_xlfn.XLOOKUP($A334,Hospitalisation_table[[#All],[Customer ID]],Hospitalisation_table[[#All],[Date of Birth]],"Not Found",0)</f>
        <v>19-Jun-1984</v>
      </c>
      <c r="N334" s="22" cm="1">
        <f t="array" ref="N334">_xlfn.XLOOKUP($A334,Hospitalisation_table[[#All],[Customer ID]],Hospitalisation_table[[#All],[charges]],"Not Found",0)</f>
        <v>8450.82</v>
      </c>
      <c r="O334" t="str" cm="1">
        <f t="array" ref="O334">_xlfn.XLOOKUP($A334,Hospitalisation_table[[#All],[Customer ID]],Hospitalisation_table[[#All],[Hospital tier_Updated]],"Not Found",0)</f>
        <v>tier - 2</v>
      </c>
      <c r="P334" t="str" cm="1">
        <f t="array" ref="P334">_xlfn.XLOOKUP($A334,Hospitalisation_table[[#All],[Customer ID]],Hospitalisation_table[[#All],[City tier_updated]],"Not Found",0)</f>
        <v>tier - 2</v>
      </c>
      <c r="Q334" t="str" cm="1">
        <f t="array" ref="Q334">_xlfn.XLOOKUP($A334,Hospitalisation_table[[#All],[Customer ID]],Hospitalisation_table[[#All],[State ID Updated]],"Not Found",0)</f>
        <v>R1025</v>
      </c>
    </row>
    <row r="335" spans="1:17" x14ac:dyDescent="0.3">
      <c r="A335" s="14" t="s">
        <v>1072</v>
      </c>
      <c r="B335" t="str" cm="1">
        <f t="array" ref="B335">_xlfn.XLOOKUP($A335,CustomersName[[#All],[Customer ID]],CustomersName[[#All],[First Name]],"Not Found",0)</f>
        <v>Sandra</v>
      </c>
      <c r="C335" cm="1">
        <f t="array" ref="C335">_xlfn.XLOOKUP($A335,MedExam_Table[[#Headers],[#Data],[Customer ID]],MedExam_Table[[#Headers],[#Data],[BMI]],"Not Found",0)</f>
        <v>20.75</v>
      </c>
      <c r="D335" cm="1">
        <f t="array" ref="D335">_xlfn.XLOOKUP($A335,MedExam_Table[[#Headers],[#Data],[Customer ID]],MedExam_Table[[#Headers],[#Data],[HBA1C]],"Not Found",0)</f>
        <v>5.18</v>
      </c>
      <c r="E335" t="str" cm="1">
        <f t="array" ref="E335">_xlfn.XLOOKUP($A335,MedExam_Table[[#Headers],[#Data],[Customer ID]],MedExam_Table[[#Headers],[#Data],[Heart Issues Updated]],"Not Found",0)</f>
        <v>Yes</v>
      </c>
      <c r="F335" t="str" cm="1">
        <f t="array" ref="F335">_xlfn.XLOOKUP($A335,MedExam_Table[[#Headers],[#Data],[Customer ID]],MedExam_Table[[#Headers],[#Data],[Any Transplants Update]],"Not Found",0)</f>
        <v>No</v>
      </c>
      <c r="G335" t="str" cm="1">
        <f t="array" ref="G335">_xlfn.XLOOKUP($A335,MedExam_Table[[#Headers],[#Data],[Customer ID]],MedExam_Table[[#Headers],[#Data],[Cancer history]],"Not Found",0)</f>
        <v>No</v>
      </c>
      <c r="H335" cm="1">
        <f t="array" ref="H335">_xlfn.XLOOKUP($A335,MedExam_Table[[#Headers],[#Data],[Customer ID]],MedExam_Table[[#Headers],[#Data],[NumberOfMajorSurgeries_updated]],"Not Found",0)</f>
        <v>2</v>
      </c>
      <c r="I335" t="str" cm="1">
        <f t="array" ref="I335">_xlfn.XLOOKUP($A335,MedExam_Table[[#Headers],[#Data],[Customer ID]],MedExam_Table[[#Headers],[#Data],[Smoker Updated]],"Not Found",0)</f>
        <v>No</v>
      </c>
      <c r="J335" t="str" cm="1">
        <f t="array" ref="J335">_xlfn.XLOOKUP($A335,MedExam_Table[[#Headers],[#Data],[Customer ID]],MedExam_Table[[#Headers],[#Data],[Weight Status]],"Not Found",0)</f>
        <v>NormalWeight</v>
      </c>
      <c r="K335" t="str" cm="1">
        <f t="array" ref="K335">_xlfn.XLOOKUP($A335,MedExam_Table[[#Headers],[#Data],[Customer ID]],MedExam_Table[[#Headers],[#Data],[Diabetes Status]],"Not Found",0)</f>
        <v>Normal</v>
      </c>
      <c r="L335" cm="1">
        <f t="array" ref="L335">_xlfn.XLOOKUP($A335,Hospitalisation_table[[#All],[Customer ID]],Hospitalisation_table[[#All],[Customer Age]],"Not Found",0)</f>
        <v>56</v>
      </c>
      <c r="M335" t="str" cm="1">
        <f t="array" ref="M335">_xlfn.XLOOKUP($A335,Hospitalisation_table[[#All],[Customer ID]],Hospitalisation_table[[#All],[Date of Birth]],"Not Found",0)</f>
        <v>12-Jun-1966</v>
      </c>
      <c r="N335" s="22" cm="1">
        <f t="array" ref="N335">_xlfn.XLOOKUP($A335,Hospitalisation_table[[#All],[Customer ID]],Hospitalisation_table[[#All],[charges]],"Not Found",0)</f>
        <v>8448.66</v>
      </c>
      <c r="O335" t="str" cm="1">
        <f t="array" ref="O335">_xlfn.XLOOKUP($A335,Hospitalisation_table[[#All],[Customer ID]],Hospitalisation_table[[#All],[Hospital tier_Updated]],"Not Found",0)</f>
        <v>tier - 3</v>
      </c>
      <c r="P335" t="str" cm="1">
        <f t="array" ref="P335">_xlfn.XLOOKUP($A335,Hospitalisation_table[[#All],[Customer ID]],Hospitalisation_table[[#All],[City tier_updated]],"Not Found",0)</f>
        <v>tier - 1</v>
      </c>
      <c r="Q335" t="str" cm="1">
        <f t="array" ref="Q335">_xlfn.XLOOKUP($A335,Hospitalisation_table[[#All],[Customer ID]],Hospitalisation_table[[#All],[State ID Updated]],"Not Found",0)</f>
        <v>R1013</v>
      </c>
    </row>
    <row r="336" spans="1:17" x14ac:dyDescent="0.3">
      <c r="A336" s="13" t="s">
        <v>2360</v>
      </c>
      <c r="B336" t="str" cm="1">
        <f t="array" ref="B336">_xlfn.XLOOKUP($A336,CustomersName[[#All],[Customer ID]],CustomersName[[#All],[First Name]],"Not Found",0)</f>
        <v>Wade</v>
      </c>
      <c r="C336" cm="1">
        <f t="array" ref="C336">_xlfn.XLOOKUP($A336,MedExam_Table[[#Headers],[#Data],[Customer ID]],MedExam_Table[[#Headers],[#Data],[BMI]],"Not Found",0)</f>
        <v>40.92</v>
      </c>
      <c r="D336" cm="1">
        <f t="array" ref="D336">_xlfn.XLOOKUP($A336,MedExam_Table[[#Headers],[#Data],[Customer ID]],MedExam_Table[[#Headers],[#Data],[HBA1C]],"Not Found",0)</f>
        <v>8.41</v>
      </c>
      <c r="E336" t="str" cm="1">
        <f t="array" ref="E336">_xlfn.XLOOKUP($A336,MedExam_Table[[#Headers],[#Data],[Customer ID]],MedExam_Table[[#Headers],[#Data],[Heart Issues Updated]],"Not Found",0)</f>
        <v>No</v>
      </c>
      <c r="F336" t="str" cm="1">
        <f t="array" ref="F336">_xlfn.XLOOKUP($A336,MedExam_Table[[#Headers],[#Data],[Customer ID]],MedExam_Table[[#Headers],[#Data],[Any Transplants Update]],"Not Found",0)</f>
        <v>No</v>
      </c>
      <c r="G336" t="str" cm="1">
        <f t="array" ref="G336">_xlfn.XLOOKUP($A336,MedExam_Table[[#Headers],[#Data],[Customer ID]],MedExam_Table[[#Headers],[#Data],[Cancer history]],"Not Found",0)</f>
        <v>No</v>
      </c>
      <c r="H336" cm="1">
        <f t="array" ref="H336">_xlfn.XLOOKUP($A336,MedExam_Table[[#Headers],[#Data],[Customer ID]],MedExam_Table[[#Headers],[#Data],[NumberOfMajorSurgeries_updated]],"Not Found",0)</f>
        <v>0</v>
      </c>
      <c r="I336" t="str" cm="1">
        <f t="array" ref="I336">_xlfn.XLOOKUP($A336,MedExam_Table[[#Headers],[#Data],[Customer ID]],MedExam_Table[[#Headers],[#Data],[Smoker Updated]],"Not Found",0)</f>
        <v>Yes</v>
      </c>
      <c r="J336" t="str" cm="1">
        <f t="array" ref="J336">_xlfn.XLOOKUP($A336,MedExam_Table[[#Headers],[#Data],[Customer ID]],MedExam_Table[[#Headers],[#Data],[Weight Status]],"Not Found",0)</f>
        <v>Obesity</v>
      </c>
      <c r="K336" t="str" cm="1">
        <f t="array" ref="K336">_xlfn.XLOOKUP($A336,MedExam_Table[[#Headers],[#Data],[Customer ID]],MedExam_Table[[#Headers],[#Data],[Diabetes Status]],"Not Found",0)</f>
        <v>Diabetes</v>
      </c>
      <c r="L336" cm="1">
        <f t="array" ref="L336">_xlfn.XLOOKUP($A336,Hospitalisation_table[[#All],[Customer ID]],Hospitalisation_table[[#All],[Customer Age]],"Not Found",0)</f>
        <v>60</v>
      </c>
      <c r="M336" t="str" cm="1">
        <f t="array" ref="M336">_xlfn.XLOOKUP($A336,Hospitalisation_table[[#All],[Customer ID]],Hospitalisation_table[[#All],[Date of Birth]],"Not Found",0)</f>
        <v>11-Oct-1962</v>
      </c>
      <c r="N336" s="22" cm="1">
        <f t="array" ref="N336">_xlfn.XLOOKUP($A336,Hospitalisation_table[[#All],[Customer ID]],Hospitalisation_table[[#All],[charges]],"Not Found",0)</f>
        <v>48673.56</v>
      </c>
      <c r="O336" t="str" cm="1">
        <f t="array" ref="O336">_xlfn.XLOOKUP($A336,Hospitalisation_table[[#All],[Customer ID]],Hospitalisation_table[[#All],[Hospital tier_Updated]],"Not Found",0)</f>
        <v>tier - 1</v>
      </c>
      <c r="P336" t="str" cm="1">
        <f t="array" ref="P336">_xlfn.XLOOKUP($A336,Hospitalisation_table[[#All],[Customer ID]],Hospitalisation_table[[#All],[City tier_updated]],"Not Found",0)</f>
        <v>tier - 2</v>
      </c>
      <c r="Q336" t="str" cm="1">
        <f t="array" ref="Q336">_xlfn.XLOOKUP($A336,Hospitalisation_table[[#All],[Customer ID]],Hospitalisation_table[[#All],[State ID Updated]],"Not Found",0)</f>
        <v>R1013</v>
      </c>
    </row>
    <row r="337" spans="1:17" x14ac:dyDescent="0.3">
      <c r="A337" s="14" t="s">
        <v>2243</v>
      </c>
      <c r="B337" t="str" cm="1">
        <f t="array" ref="B337">_xlfn.XLOOKUP($A337,CustomersName[[#All],[Customer ID]],CustomersName[[#All],[First Name]],"Not Found",0)</f>
        <v>Jonas</v>
      </c>
      <c r="C337" cm="1">
        <f t="array" ref="C337">_xlfn.XLOOKUP($A337,MedExam_Table[[#Headers],[#Data],[Customer ID]],MedExam_Table[[#Headers],[#Data],[BMI]],"Not Found",0)</f>
        <v>30.2</v>
      </c>
      <c r="D337" cm="1">
        <f t="array" ref="D337">_xlfn.XLOOKUP($A337,MedExam_Table[[#Headers],[#Data],[Customer ID]],MedExam_Table[[#Headers],[#Data],[HBA1C]],"Not Found",0)</f>
        <v>9.58</v>
      </c>
      <c r="E337" t="str" cm="1">
        <f t="array" ref="E337">_xlfn.XLOOKUP($A337,MedExam_Table[[#Headers],[#Data],[Customer ID]],MedExam_Table[[#Headers],[#Data],[Heart Issues Updated]],"Not Found",0)</f>
        <v>No</v>
      </c>
      <c r="F337" t="str" cm="1">
        <f t="array" ref="F337">_xlfn.XLOOKUP($A337,MedExam_Table[[#Headers],[#Data],[Customer ID]],MedExam_Table[[#Headers],[#Data],[Any Transplants Update]],"Not Found",0)</f>
        <v>No</v>
      </c>
      <c r="G337" t="str" cm="1">
        <f t="array" ref="G337">_xlfn.XLOOKUP($A337,MedExam_Table[[#Headers],[#Data],[Customer ID]],MedExam_Table[[#Headers],[#Data],[Cancer history]],"Not Found",0)</f>
        <v>No</v>
      </c>
      <c r="H337" cm="1">
        <f t="array" ref="H337">_xlfn.XLOOKUP($A337,MedExam_Table[[#Headers],[#Data],[Customer ID]],MedExam_Table[[#Headers],[#Data],[NumberOfMajorSurgeries_updated]],"Not Found",0)</f>
        <v>0</v>
      </c>
      <c r="I337" t="str" cm="1">
        <f t="array" ref="I337">_xlfn.XLOOKUP($A337,MedExam_Table[[#Headers],[#Data],[Customer ID]],MedExam_Table[[#Headers],[#Data],[Smoker Updated]],"Not Found",0)</f>
        <v>Yes</v>
      </c>
      <c r="J337" t="str" cm="1">
        <f t="array" ref="J337">_xlfn.XLOOKUP($A337,MedExam_Table[[#Headers],[#Data],[Customer ID]],MedExam_Table[[#Headers],[#Data],[Weight Status]],"Not Found",0)</f>
        <v>Obesity</v>
      </c>
      <c r="K337" t="str" cm="1">
        <f t="array" ref="K337">_xlfn.XLOOKUP($A337,MedExam_Table[[#Headers],[#Data],[Customer ID]],MedExam_Table[[#Headers],[#Data],[Diabetes Status]],"Not Found",0)</f>
        <v>Diabetes</v>
      </c>
      <c r="L337" cm="1">
        <f t="array" ref="L337">_xlfn.XLOOKUP($A337,Hospitalisation_table[[#All],[Customer ID]],Hospitalisation_table[[#All],[Customer Age]],"Not Found",0)</f>
        <v>44</v>
      </c>
      <c r="M337" t="str" cm="1">
        <f t="array" ref="M337">_xlfn.XLOOKUP($A337,Hospitalisation_table[[#All],[Customer ID]],Hospitalisation_table[[#All],[Date of Birth]],"Not Found",0)</f>
        <v>12-Oct-1978</v>
      </c>
      <c r="N337" s="22" cm="1">
        <f t="array" ref="N337">_xlfn.XLOOKUP($A337,Hospitalisation_table[[#All],[Customer ID]],Hospitalisation_table[[#All],[charges]],"Not Found",0)</f>
        <v>38998.550000000003</v>
      </c>
      <c r="O337" t="str" cm="1">
        <f t="array" ref="O337">_xlfn.XLOOKUP($A337,Hospitalisation_table[[#All],[Customer ID]],Hospitalisation_table[[#All],[Hospital tier_Updated]],"Not Found",0)</f>
        <v>tier - 1</v>
      </c>
      <c r="P337" t="str" cm="1">
        <f t="array" ref="P337">_xlfn.XLOOKUP($A337,Hospitalisation_table[[#All],[Customer ID]],Hospitalisation_table[[#All],[City tier_updated]],"Not Found",0)</f>
        <v>tier - 1</v>
      </c>
      <c r="Q337" t="str" cm="1">
        <f t="array" ref="Q337">_xlfn.XLOOKUP($A337,Hospitalisation_table[[#All],[Customer ID]],Hospitalisation_table[[#All],[State ID Updated]],"Not Found",0)</f>
        <v>R1011</v>
      </c>
    </row>
    <row r="338" spans="1:17" x14ac:dyDescent="0.3">
      <c r="A338" s="13" t="s">
        <v>1071</v>
      </c>
      <c r="B338" t="str" cm="1">
        <f t="array" ref="B338">_xlfn.XLOOKUP($A338,CustomersName[[#All],[Customer ID]],CustomersName[[#All],[First Name]],"Not Found",0)</f>
        <v>Robert</v>
      </c>
      <c r="C338" cm="1">
        <f t="array" ref="C338">_xlfn.XLOOKUP($A338,MedExam_Table[[#Headers],[#Data],[Customer ID]],MedExam_Table[[#Headers],[#Data],[BMI]],"Not Found",0)</f>
        <v>26.6</v>
      </c>
      <c r="D338" cm="1">
        <f t="array" ref="D338">_xlfn.XLOOKUP($A338,MedExam_Table[[#Headers],[#Data],[Customer ID]],MedExam_Table[[#Headers],[#Data],[HBA1C]],"Not Found",0)</f>
        <v>6.29</v>
      </c>
      <c r="E338" t="str" cm="1">
        <f t="array" ref="E338">_xlfn.XLOOKUP($A338,MedExam_Table[[#Headers],[#Data],[Customer ID]],MedExam_Table[[#Headers],[#Data],[Heart Issues Updated]],"Not Found",0)</f>
        <v>No</v>
      </c>
      <c r="F338" t="str" cm="1">
        <f t="array" ref="F338">_xlfn.XLOOKUP($A338,MedExam_Table[[#Headers],[#Data],[Customer ID]],MedExam_Table[[#Headers],[#Data],[Any Transplants Update]],"Not Found",0)</f>
        <v>No</v>
      </c>
      <c r="G338" t="str" cm="1">
        <f t="array" ref="G338">_xlfn.XLOOKUP($A338,MedExam_Table[[#Headers],[#Data],[Customer ID]],MedExam_Table[[#Headers],[#Data],[Cancer history]],"Not Found",0)</f>
        <v>No</v>
      </c>
      <c r="H338" cm="1">
        <f t="array" ref="H338">_xlfn.XLOOKUP($A338,MedExam_Table[[#Headers],[#Data],[Customer ID]],MedExam_Table[[#Headers],[#Data],[NumberOfMajorSurgeries_updated]],"Not Found",0)</f>
        <v>2</v>
      </c>
      <c r="I338" t="str" cm="1">
        <f t="array" ref="I338">_xlfn.XLOOKUP($A338,MedExam_Table[[#Headers],[#Data],[Customer ID]],MedExam_Table[[#Headers],[#Data],[Smoker Updated]],"Not Found",0)</f>
        <v>No</v>
      </c>
      <c r="J338" t="str" cm="1">
        <f t="array" ref="J338">_xlfn.XLOOKUP($A338,MedExam_Table[[#Headers],[#Data],[Customer ID]],MedExam_Table[[#Headers],[#Data],[Weight Status]],"Not Found",0)</f>
        <v>OverWeight</v>
      </c>
      <c r="K338" t="str" cm="1">
        <f t="array" ref="K338">_xlfn.XLOOKUP($A338,MedExam_Table[[#Headers],[#Data],[Customer ID]],MedExam_Table[[#Headers],[#Data],[Diabetes Status]],"Not Found",0)</f>
        <v>Prediabetes</v>
      </c>
      <c r="L338" cm="1">
        <f t="array" ref="L338">_xlfn.XLOOKUP($A338,Hospitalisation_table[[#All],[Customer ID]],Hospitalisation_table[[#All],[Customer Age]],"Not Found",0)</f>
        <v>50</v>
      </c>
      <c r="M338" t="str" cm="1">
        <f t="array" ref="M338">_xlfn.XLOOKUP($A338,Hospitalisation_table[[#All],[Customer ID]],Hospitalisation_table[[#All],[Date of Birth]],"Not Found",0)</f>
        <v>4-Sep-1972</v>
      </c>
      <c r="N338" s="22" cm="1">
        <f t="array" ref="N338">_xlfn.XLOOKUP($A338,Hospitalisation_table[[#All],[Customer ID]],Hospitalisation_table[[#All],[charges]],"Not Found",0)</f>
        <v>8444.4699999999993</v>
      </c>
      <c r="O338" t="str" cm="1">
        <f t="array" ref="O338">_xlfn.XLOOKUP($A338,Hospitalisation_table[[#All],[Customer ID]],Hospitalisation_table[[#All],[Hospital tier_Updated]],"Not Found",0)</f>
        <v>tier - 3</v>
      </c>
      <c r="P338" t="str" cm="1">
        <f t="array" ref="P338">_xlfn.XLOOKUP($A338,Hospitalisation_table[[#All],[Customer ID]],Hospitalisation_table[[#All],[City tier_updated]],"Not Found",0)</f>
        <v>tier - 1</v>
      </c>
      <c r="Q338" t="str" cm="1">
        <f t="array" ref="Q338">_xlfn.XLOOKUP($A338,Hospitalisation_table[[#All],[Customer ID]],Hospitalisation_table[[#All],[State ID Updated]],"Not Found",0)</f>
        <v>R1011</v>
      </c>
    </row>
    <row r="339" spans="1:17" x14ac:dyDescent="0.3">
      <c r="A339" s="14" t="s">
        <v>1070</v>
      </c>
      <c r="B339" t="str" cm="1">
        <f t="array" ref="B339">_xlfn.XLOOKUP($A339,CustomersName[[#All],[Customer ID]],CustomersName[[#All],[First Name]],"Not Found",0)</f>
        <v>Rodney</v>
      </c>
      <c r="C339" cm="1">
        <f t="array" ref="C339">_xlfn.XLOOKUP($A339,MedExam_Table[[#Headers],[#Data],[Customer ID]],MedExam_Table[[#Headers],[#Data],[BMI]],"Not Found",0)</f>
        <v>25.3</v>
      </c>
      <c r="D339" cm="1">
        <f t="array" ref="D339">_xlfn.XLOOKUP($A339,MedExam_Table[[#Headers],[#Data],[Customer ID]],MedExam_Table[[#Headers],[#Data],[HBA1C]],"Not Found",0)</f>
        <v>4.49</v>
      </c>
      <c r="E339" t="str" cm="1">
        <f t="array" ref="E339">_xlfn.XLOOKUP($A339,MedExam_Table[[#Headers],[#Data],[Customer ID]],MedExam_Table[[#Headers],[#Data],[Heart Issues Updated]],"Not Found",0)</f>
        <v>No</v>
      </c>
      <c r="F339" t="str" cm="1">
        <f t="array" ref="F339">_xlfn.XLOOKUP($A339,MedExam_Table[[#Headers],[#Data],[Customer ID]],MedExam_Table[[#Headers],[#Data],[Any Transplants Update]],"Not Found",0)</f>
        <v>No</v>
      </c>
      <c r="G339" t="str" cm="1">
        <f t="array" ref="G339">_xlfn.XLOOKUP($A339,MedExam_Table[[#Headers],[#Data],[Customer ID]],MedExam_Table[[#Headers],[#Data],[Cancer history]],"Not Found",0)</f>
        <v>No</v>
      </c>
      <c r="H339" cm="1">
        <f t="array" ref="H339">_xlfn.XLOOKUP($A339,MedExam_Table[[#Headers],[#Data],[Customer ID]],MedExam_Table[[#Headers],[#Data],[NumberOfMajorSurgeries_updated]],"Not Found",0)</f>
        <v>2</v>
      </c>
      <c r="I339" t="str" cm="1">
        <f t="array" ref="I339">_xlfn.XLOOKUP($A339,MedExam_Table[[#Headers],[#Data],[Customer ID]],MedExam_Table[[#Headers],[#Data],[Smoker Updated]],"Not Found",0)</f>
        <v>No</v>
      </c>
      <c r="J339" t="str" cm="1">
        <f t="array" ref="J339">_xlfn.XLOOKUP($A339,MedExam_Table[[#Headers],[#Data],[Customer ID]],MedExam_Table[[#Headers],[#Data],[Weight Status]],"Not Found",0)</f>
        <v>OverWeight</v>
      </c>
      <c r="K339" t="str" cm="1">
        <f t="array" ref="K339">_xlfn.XLOOKUP($A339,MedExam_Table[[#Headers],[#Data],[Customer ID]],MedExam_Table[[#Headers],[#Data],[Diabetes Status]],"Not Found",0)</f>
        <v>Normal</v>
      </c>
      <c r="L339" cm="1">
        <f t="array" ref="L339">_xlfn.XLOOKUP($A339,Hospitalisation_table[[#All],[Customer ID]],Hospitalisation_table[[#All],[Customer Age]],"Not Found",0)</f>
        <v>50</v>
      </c>
      <c r="M339" t="str" cm="1">
        <f t="array" ref="M339">_xlfn.XLOOKUP($A339,Hospitalisation_table[[#All],[Customer ID]],Hospitalisation_table[[#All],[Date of Birth]],"Not Found",0)</f>
        <v>9-Sep-1972</v>
      </c>
      <c r="N339" s="22" cm="1">
        <f t="array" ref="N339">_xlfn.XLOOKUP($A339,Hospitalisation_table[[#All],[Customer ID]],Hospitalisation_table[[#All],[charges]],"Not Found",0)</f>
        <v>8442.67</v>
      </c>
      <c r="O339" t="str" cm="1">
        <f t="array" ref="O339">_xlfn.XLOOKUP($A339,Hospitalisation_table[[#All],[Customer ID]],Hospitalisation_table[[#All],[Hospital tier_Updated]],"Not Found",0)</f>
        <v>tier - 2</v>
      </c>
      <c r="P339" t="str" cm="1">
        <f t="array" ref="P339">_xlfn.XLOOKUP($A339,Hospitalisation_table[[#All],[Customer ID]],Hospitalisation_table[[#All],[City tier_updated]],"Not Found",0)</f>
        <v>tier - 3</v>
      </c>
      <c r="Q339" t="str" cm="1">
        <f t="array" ref="Q339">_xlfn.XLOOKUP($A339,Hospitalisation_table[[#All],[Customer ID]],Hospitalisation_table[[#All],[State ID Updated]],"Not Found",0)</f>
        <v>R1013</v>
      </c>
    </row>
    <row r="340" spans="1:17" x14ac:dyDescent="0.3">
      <c r="A340" s="13" t="s">
        <v>1069</v>
      </c>
      <c r="B340" t="str" cm="1">
        <f t="array" ref="B340">_xlfn.XLOOKUP($A340,CustomersName[[#All],[Customer ID]],CustomersName[[#All],[First Name]],"Not Found",0)</f>
        <v>Carl h</v>
      </c>
      <c r="C340" cm="1">
        <f t="array" ref="C340">_xlfn.XLOOKUP($A340,MedExam_Table[[#Headers],[#Data],[Customer ID]],MedExam_Table[[#Headers],[#Data],[BMI]],"Not Found",0)</f>
        <v>18.84</v>
      </c>
      <c r="D340" cm="1">
        <f t="array" ref="D340">_xlfn.XLOOKUP($A340,MedExam_Table[[#Headers],[#Data],[Customer ID]],MedExam_Table[[#Headers],[#Data],[HBA1C]],"Not Found",0)</f>
        <v>11.82</v>
      </c>
      <c r="E340" t="str" cm="1">
        <f t="array" ref="E340">_xlfn.XLOOKUP($A340,MedExam_Table[[#Headers],[#Data],[Customer ID]],MedExam_Table[[#Headers],[#Data],[Heart Issues Updated]],"Not Found",0)</f>
        <v>Yes</v>
      </c>
      <c r="F340" t="str" cm="1">
        <f t="array" ref="F340">_xlfn.XLOOKUP($A340,MedExam_Table[[#Headers],[#Data],[Customer ID]],MedExam_Table[[#Headers],[#Data],[Any Transplants Update]],"Not Found",0)</f>
        <v>No</v>
      </c>
      <c r="G340" t="str" cm="1">
        <f t="array" ref="G340">_xlfn.XLOOKUP($A340,MedExam_Table[[#Headers],[#Data],[Customer ID]],MedExam_Table[[#Headers],[#Data],[Cancer history]],"Not Found",0)</f>
        <v>Yes</v>
      </c>
      <c r="H340" cm="1">
        <f t="array" ref="H340">_xlfn.XLOOKUP($A340,MedExam_Table[[#Headers],[#Data],[Customer ID]],MedExam_Table[[#Headers],[#Data],[NumberOfMajorSurgeries_updated]],"Not Found",0)</f>
        <v>1</v>
      </c>
      <c r="I340" t="str" cm="1">
        <f t="array" ref="I340">_xlfn.XLOOKUP($A340,MedExam_Table[[#Headers],[#Data],[Customer ID]],MedExam_Table[[#Headers],[#Data],[Smoker Updated]],"Not Found",0)</f>
        <v>No</v>
      </c>
      <c r="J340" t="str" cm="1">
        <f t="array" ref="J340">_xlfn.XLOOKUP($A340,MedExam_Table[[#Headers],[#Data],[Customer ID]],MedExam_Table[[#Headers],[#Data],[Weight Status]],"Not Found",0)</f>
        <v>NormalWeight</v>
      </c>
      <c r="K340" t="str" cm="1">
        <f t="array" ref="K340">_xlfn.XLOOKUP($A340,MedExam_Table[[#Headers],[#Data],[Customer ID]],MedExam_Table[[#Headers],[#Data],[Diabetes Status]],"Not Found",0)</f>
        <v>Diabetes</v>
      </c>
      <c r="L340" cm="1">
        <f t="array" ref="L340">_xlfn.XLOOKUP($A340,Hospitalisation_table[[#All],[Customer ID]],Hospitalisation_table[[#All],[Customer Age]],"Not Found",0)</f>
        <v>59</v>
      </c>
      <c r="M340" t="str" cm="1">
        <f t="array" ref="M340">_xlfn.XLOOKUP($A340,Hospitalisation_table[[#All],[Customer ID]],Hospitalisation_table[[#All],[Date of Birth]],"Not Found",0)</f>
        <v>24-Sep-1963</v>
      </c>
      <c r="N340" s="22" cm="1">
        <f t="array" ref="N340">_xlfn.XLOOKUP($A340,Hospitalisation_table[[#All],[Customer ID]],Hospitalisation_table[[#All],[charges]],"Not Found",0)</f>
        <v>8440.0499999999993</v>
      </c>
      <c r="O340" t="str" cm="1">
        <f t="array" ref="O340">_xlfn.XLOOKUP($A340,Hospitalisation_table[[#All],[Customer ID]],Hospitalisation_table[[#All],[Hospital tier_Updated]],"Not Found",0)</f>
        <v>tier - 3</v>
      </c>
      <c r="P340" t="str" cm="1">
        <f t="array" ref="P340">_xlfn.XLOOKUP($A340,Hospitalisation_table[[#All],[Customer ID]],Hospitalisation_table[[#All],[City tier_updated]],"Not Found",0)</f>
        <v>tier - 2</v>
      </c>
      <c r="Q340" t="str" cm="1">
        <f t="array" ref="Q340">_xlfn.XLOOKUP($A340,Hospitalisation_table[[#All],[Customer ID]],Hospitalisation_table[[#All],[State ID Updated]],"Not Found",0)</f>
        <v>R1013</v>
      </c>
    </row>
    <row r="341" spans="1:17" x14ac:dyDescent="0.3">
      <c r="A341" s="14" t="s">
        <v>1068</v>
      </c>
      <c r="B341" t="str" cm="1">
        <f t="array" ref="B341">_xlfn.XLOOKUP($A341,CustomersName[[#All],[Customer ID]],CustomersName[[#All],[First Name]],"Not Found",0)</f>
        <v>Maximilian</v>
      </c>
      <c r="C341" cm="1">
        <f t="array" ref="C341">_xlfn.XLOOKUP($A341,MedExam_Table[[#Headers],[#Data],[Customer ID]],MedExam_Table[[#Headers],[#Data],[BMI]],"Not Found",0)</f>
        <v>19.57</v>
      </c>
      <c r="D341" cm="1">
        <f t="array" ref="D341">_xlfn.XLOOKUP($A341,MedExam_Table[[#Headers],[#Data],[Customer ID]],MedExam_Table[[#Headers],[#Data],[HBA1C]],"Not Found",0)</f>
        <v>7.41</v>
      </c>
      <c r="E341" t="str" cm="1">
        <f t="array" ref="E341">_xlfn.XLOOKUP($A341,MedExam_Table[[#Headers],[#Data],[Customer ID]],MedExam_Table[[#Headers],[#Data],[Heart Issues Updated]],"Not Found",0)</f>
        <v>Yes</v>
      </c>
      <c r="F341" t="str" cm="1">
        <f t="array" ref="F341">_xlfn.XLOOKUP($A341,MedExam_Table[[#Headers],[#Data],[Customer ID]],MedExam_Table[[#Headers],[#Data],[Any Transplants Update]],"Not Found",0)</f>
        <v>No</v>
      </c>
      <c r="G341" t="str" cm="1">
        <f t="array" ref="G341">_xlfn.XLOOKUP($A341,MedExam_Table[[#Headers],[#Data],[Customer ID]],MedExam_Table[[#Headers],[#Data],[Cancer history]],"Not Found",0)</f>
        <v>No</v>
      </c>
      <c r="H341" cm="1">
        <f t="array" ref="H341">_xlfn.XLOOKUP($A341,MedExam_Table[[#Headers],[#Data],[Customer ID]],MedExam_Table[[#Headers],[#Data],[NumberOfMajorSurgeries_updated]],"Not Found",0)</f>
        <v>1</v>
      </c>
      <c r="I341" t="str" cm="1">
        <f t="array" ref="I341">_xlfn.XLOOKUP($A341,MedExam_Table[[#Headers],[#Data],[Customer ID]],MedExam_Table[[#Headers],[#Data],[Smoker Updated]],"Not Found",0)</f>
        <v>No</v>
      </c>
      <c r="J341" t="str" cm="1">
        <f t="array" ref="J341">_xlfn.XLOOKUP($A341,MedExam_Table[[#Headers],[#Data],[Customer ID]],MedExam_Table[[#Headers],[#Data],[Weight Status]],"Not Found",0)</f>
        <v>NormalWeight</v>
      </c>
      <c r="K341" t="str" cm="1">
        <f t="array" ref="K341">_xlfn.XLOOKUP($A341,MedExam_Table[[#Headers],[#Data],[Customer ID]],MedExam_Table[[#Headers],[#Data],[Diabetes Status]],"Not Found",0)</f>
        <v>Diabetes</v>
      </c>
      <c r="L341" cm="1">
        <f t="array" ref="L341">_xlfn.XLOOKUP($A341,Hospitalisation_table[[#All],[Customer ID]],Hospitalisation_table[[#All],[Customer Age]],"Not Found",0)</f>
        <v>47</v>
      </c>
      <c r="M341" t="str" cm="1">
        <f t="array" ref="M341">_xlfn.XLOOKUP($A341,Hospitalisation_table[[#All],[Customer ID]],Hospitalisation_table[[#All],[Date of Birth]],"Not Found",0)</f>
        <v>28-Sep-1975</v>
      </c>
      <c r="N341" s="22" cm="1">
        <f t="array" ref="N341">_xlfn.XLOOKUP($A341,Hospitalisation_table[[#All],[Customer ID]],Hospitalisation_table[[#All],[charges]],"Not Found",0)</f>
        <v>8428.07</v>
      </c>
      <c r="O341" t="str" cm="1">
        <f t="array" ref="O341">_xlfn.XLOOKUP($A341,Hospitalisation_table[[#All],[Customer ID]],Hospitalisation_table[[#All],[Hospital tier_Updated]],"Not Found",0)</f>
        <v>tier - 3</v>
      </c>
      <c r="P341" t="str" cm="1">
        <f t="array" ref="P341">_xlfn.XLOOKUP($A341,Hospitalisation_table[[#All],[Customer ID]],Hospitalisation_table[[#All],[City tier_updated]],"Not Found",0)</f>
        <v>tier - 2</v>
      </c>
      <c r="Q341" t="str" cm="1">
        <f t="array" ref="Q341">_xlfn.XLOOKUP($A341,Hospitalisation_table[[#All],[Customer ID]],Hospitalisation_table[[#All],[State ID Updated]],"Not Found",0)</f>
        <v>R1012</v>
      </c>
    </row>
    <row r="342" spans="1:17" x14ac:dyDescent="0.3">
      <c r="A342" s="13" t="s">
        <v>1067</v>
      </c>
      <c r="B342" t="str" cm="1">
        <f t="array" ref="B342">_xlfn.XLOOKUP($A342,CustomersName[[#All],[Customer ID]],CustomersName[[#All],[First Name]],"Not Found",0)</f>
        <v>Erik</v>
      </c>
      <c r="C342" cm="1">
        <f t="array" ref="C342">_xlfn.XLOOKUP($A342,MedExam_Table[[#Headers],[#Data],[Customer ID]],MedExam_Table[[#Headers],[#Data],[BMI]],"Not Found",0)</f>
        <v>30.495000000000001</v>
      </c>
      <c r="D342" cm="1">
        <f t="array" ref="D342">_xlfn.XLOOKUP($A342,MedExam_Table[[#Headers],[#Data],[Customer ID]],MedExam_Table[[#Headers],[#Data],[HBA1C]],"Not Found",0)</f>
        <v>5.97</v>
      </c>
      <c r="E342" t="str" cm="1">
        <f t="array" ref="E342">_xlfn.XLOOKUP($A342,MedExam_Table[[#Headers],[#Data],[Customer ID]],MedExam_Table[[#Headers],[#Data],[Heart Issues Updated]],"Not Found",0)</f>
        <v>No</v>
      </c>
      <c r="F342" t="str" cm="1">
        <f t="array" ref="F342">_xlfn.XLOOKUP($A342,MedExam_Table[[#Headers],[#Data],[Customer ID]],MedExam_Table[[#Headers],[#Data],[Any Transplants Update]],"Not Found",0)</f>
        <v>No</v>
      </c>
      <c r="G342" t="str" cm="1">
        <f t="array" ref="G342">_xlfn.XLOOKUP($A342,MedExam_Table[[#Headers],[#Data],[Customer ID]],MedExam_Table[[#Headers],[#Data],[Cancer history]],"Not Found",0)</f>
        <v>No</v>
      </c>
      <c r="H342" cm="1">
        <f t="array" ref="H342">_xlfn.XLOOKUP($A342,MedExam_Table[[#Headers],[#Data],[Customer ID]],MedExam_Table[[#Headers],[#Data],[NumberOfMajorSurgeries_updated]],"Not Found",0)</f>
        <v>0</v>
      </c>
      <c r="I342" t="str" cm="1">
        <f t="array" ref="I342">_xlfn.XLOOKUP($A342,MedExam_Table[[#Headers],[#Data],[Customer ID]],MedExam_Table[[#Headers],[#Data],[Smoker Updated]],"Not Found",0)</f>
        <v>No</v>
      </c>
      <c r="J342" t="str" cm="1">
        <f t="array" ref="J342">_xlfn.XLOOKUP($A342,MedExam_Table[[#Headers],[#Data],[Customer ID]],MedExam_Table[[#Headers],[#Data],[Weight Status]],"Not Found",0)</f>
        <v>Obesity</v>
      </c>
      <c r="K342" t="str" cm="1">
        <f t="array" ref="K342">_xlfn.XLOOKUP($A342,MedExam_Table[[#Headers],[#Data],[Customer ID]],MedExam_Table[[#Headers],[#Data],[Diabetes Status]],"Not Found",0)</f>
        <v>Prediabetes</v>
      </c>
      <c r="L342" cm="1">
        <f t="array" ref="L342">_xlfn.XLOOKUP($A342,Hospitalisation_table[[#All],[Customer ID]],Hospitalisation_table[[#All],[Customer Age]],"Not Found",0)</f>
        <v>45</v>
      </c>
      <c r="M342" t="str" cm="1">
        <f t="array" ref="M342">_xlfn.XLOOKUP($A342,Hospitalisation_table[[#All],[Customer ID]],Hospitalisation_table[[#All],[Date of Birth]],"Not Found",0)</f>
        <v>4-Sep-1977</v>
      </c>
      <c r="N342" s="22" cm="1">
        <f t="array" ref="N342">_xlfn.XLOOKUP($A342,Hospitalisation_table[[#All],[Customer ID]],Hospitalisation_table[[#All],[charges]],"Not Found",0)</f>
        <v>8413.4599999999991</v>
      </c>
      <c r="O342" t="str" cm="1">
        <f t="array" ref="O342">_xlfn.XLOOKUP($A342,Hospitalisation_table[[#All],[Customer ID]],Hospitalisation_table[[#All],[Hospital tier_Updated]],"Not Found",0)</f>
        <v>tier - 3</v>
      </c>
      <c r="P342" t="str" cm="1">
        <f t="array" ref="P342">_xlfn.XLOOKUP($A342,Hospitalisation_table[[#All],[Customer ID]],Hospitalisation_table[[#All],[City tier_updated]],"Not Found",0)</f>
        <v>tier - 1</v>
      </c>
      <c r="Q342" t="str" cm="1">
        <f t="array" ref="Q342">_xlfn.XLOOKUP($A342,Hospitalisation_table[[#All],[Customer ID]],Hospitalisation_table[[#All],[State ID Updated]],"Not Found",0)</f>
        <v>R1012</v>
      </c>
    </row>
    <row r="343" spans="1:17" x14ac:dyDescent="0.3">
      <c r="A343" s="14" t="s">
        <v>1066</v>
      </c>
      <c r="B343" t="str" cm="1">
        <f t="array" ref="B343">_xlfn.XLOOKUP($A343,CustomersName[[#All],[Customer ID]],CustomersName[[#All],[First Name]],"Not Found",0)</f>
        <v>Christopher</v>
      </c>
      <c r="C343" cm="1">
        <f t="array" ref="C343">_xlfn.XLOOKUP($A343,MedExam_Table[[#Headers],[#Data],[Customer ID]],MedExam_Table[[#Headers],[#Data],[BMI]],"Not Found",0)</f>
        <v>30.114999999999998</v>
      </c>
      <c r="D343" cm="1">
        <f t="array" ref="D343">_xlfn.XLOOKUP($A343,MedExam_Table[[#Headers],[#Data],[Customer ID]],MedExam_Table[[#Headers],[#Data],[HBA1C]],"Not Found",0)</f>
        <v>5.74</v>
      </c>
      <c r="E343" t="str" cm="1">
        <f t="array" ref="E343">_xlfn.XLOOKUP($A343,MedExam_Table[[#Headers],[#Data],[Customer ID]],MedExam_Table[[#Headers],[#Data],[Heart Issues Updated]],"Not Found",0)</f>
        <v>No</v>
      </c>
      <c r="F343" t="str" cm="1">
        <f t="array" ref="F343">_xlfn.XLOOKUP($A343,MedExam_Table[[#Headers],[#Data],[Customer ID]],MedExam_Table[[#Headers],[#Data],[Any Transplants Update]],"Not Found",0)</f>
        <v>No</v>
      </c>
      <c r="G343" t="str" cm="1">
        <f t="array" ref="G343">_xlfn.XLOOKUP($A343,MedExam_Table[[#Headers],[#Data],[Customer ID]],MedExam_Table[[#Headers],[#Data],[Cancer history]],"Not Found",0)</f>
        <v>Yes</v>
      </c>
      <c r="H343" cm="1">
        <f t="array" ref="H343">_xlfn.XLOOKUP($A343,MedExam_Table[[#Headers],[#Data],[Customer ID]],MedExam_Table[[#Headers],[#Data],[NumberOfMajorSurgeries_updated]],"Not Found",0)</f>
        <v>1</v>
      </c>
      <c r="I343" t="str" cm="1">
        <f t="array" ref="I343">_xlfn.XLOOKUP($A343,MedExam_Table[[#Headers],[#Data],[Customer ID]],MedExam_Table[[#Headers],[#Data],[Smoker Updated]],"Not Found",0)</f>
        <v>No</v>
      </c>
      <c r="J343" t="str" cm="1">
        <f t="array" ref="J343">_xlfn.XLOOKUP($A343,MedExam_Table[[#Headers],[#Data],[Customer ID]],MedExam_Table[[#Headers],[#Data],[Weight Status]],"Not Found",0)</f>
        <v>Obesity</v>
      </c>
      <c r="K343" t="str" cm="1">
        <f t="array" ref="K343">_xlfn.XLOOKUP($A343,MedExam_Table[[#Headers],[#Data],[Customer ID]],MedExam_Table[[#Headers],[#Data],[Diabetes Status]],"Not Found",0)</f>
        <v>Prediabetes</v>
      </c>
      <c r="L343" cm="1">
        <f t="array" ref="L343">_xlfn.XLOOKUP($A343,Hospitalisation_table[[#All],[Customer ID]],Hospitalisation_table[[#All],[Customer Age]],"Not Found",0)</f>
        <v>43</v>
      </c>
      <c r="M343" t="str" cm="1">
        <f t="array" ref="M343">_xlfn.XLOOKUP($A343,Hospitalisation_table[[#All],[Customer ID]],Hospitalisation_table[[#All],[Date of Birth]],"Not Found",0)</f>
        <v>11-Jun-1979</v>
      </c>
      <c r="N343" s="22" cm="1">
        <f t="array" ref="N343">_xlfn.XLOOKUP($A343,Hospitalisation_table[[#All],[Customer ID]],Hospitalisation_table[[#All],[charges]],"Not Found",0)</f>
        <v>8410.0499999999993</v>
      </c>
      <c r="O343" t="str" cm="1">
        <f t="array" ref="O343">_xlfn.XLOOKUP($A343,Hospitalisation_table[[#All],[Customer ID]],Hospitalisation_table[[#All],[Hospital tier_Updated]],"Not Found",0)</f>
        <v>tier - 2</v>
      </c>
      <c r="P343" t="str" cm="1">
        <f t="array" ref="P343">_xlfn.XLOOKUP($A343,Hospitalisation_table[[#All],[Customer ID]],Hospitalisation_table[[#All],[City tier_updated]],"Not Found",0)</f>
        <v>tier - 2</v>
      </c>
      <c r="Q343" t="str" cm="1">
        <f t="array" ref="Q343">_xlfn.XLOOKUP($A343,Hospitalisation_table[[#All],[Customer ID]],Hospitalisation_table[[#All],[State ID Updated]],"Not Found",0)</f>
        <v>R1012</v>
      </c>
    </row>
    <row r="344" spans="1:17" x14ac:dyDescent="0.3">
      <c r="A344" s="13" t="s">
        <v>1065</v>
      </c>
      <c r="B344" t="str" cm="1">
        <f t="array" ref="B344">_xlfn.XLOOKUP($A344,CustomersName[[#All],[Customer ID]],CustomersName[[#All],[First Name]],"Not Found",0)</f>
        <v>Eirik</v>
      </c>
      <c r="C344" cm="1">
        <f t="array" ref="C344">_xlfn.XLOOKUP($A344,MedExam_Table[[#Headers],[#Data],[Customer ID]],MedExam_Table[[#Headers],[#Data],[BMI]],"Not Found",0)</f>
        <v>24.78</v>
      </c>
      <c r="D344" cm="1">
        <f t="array" ref="D344">_xlfn.XLOOKUP($A344,MedExam_Table[[#Headers],[#Data],[Customer ID]],MedExam_Table[[#Headers],[#Data],[HBA1C]],"Not Found",0)</f>
        <v>9.85</v>
      </c>
      <c r="E344" t="str" cm="1">
        <f t="array" ref="E344">_xlfn.XLOOKUP($A344,MedExam_Table[[#Headers],[#Data],[Customer ID]],MedExam_Table[[#Headers],[#Data],[Heart Issues Updated]],"Not Found",0)</f>
        <v>No</v>
      </c>
      <c r="F344" t="str" cm="1">
        <f t="array" ref="F344">_xlfn.XLOOKUP($A344,MedExam_Table[[#Headers],[#Data],[Customer ID]],MedExam_Table[[#Headers],[#Data],[Any Transplants Update]],"Not Found",0)</f>
        <v>No</v>
      </c>
      <c r="G344" t="str" cm="1">
        <f t="array" ref="G344">_xlfn.XLOOKUP($A344,MedExam_Table[[#Headers],[#Data],[Customer ID]],MedExam_Table[[#Headers],[#Data],[Cancer history]],"Not Found",0)</f>
        <v>No</v>
      </c>
      <c r="H344" cm="1">
        <f t="array" ref="H344">_xlfn.XLOOKUP($A344,MedExam_Table[[#Headers],[#Data],[Customer ID]],MedExam_Table[[#Headers],[#Data],[NumberOfMajorSurgeries_updated]],"Not Found",0)</f>
        <v>0</v>
      </c>
      <c r="I344" t="str" cm="1">
        <f t="array" ref="I344">_xlfn.XLOOKUP($A344,MedExam_Table[[#Headers],[#Data],[Customer ID]],MedExam_Table[[#Headers],[#Data],[Smoker Updated]],"Not Found",0)</f>
        <v>No</v>
      </c>
      <c r="J344" t="str" cm="1">
        <f t="array" ref="J344">_xlfn.XLOOKUP($A344,MedExam_Table[[#Headers],[#Data],[Customer ID]],MedExam_Table[[#Headers],[#Data],[Weight Status]],"Not Found",0)</f>
        <v>NormalWeight</v>
      </c>
      <c r="K344" t="str" cm="1">
        <f t="array" ref="K344">_xlfn.XLOOKUP($A344,MedExam_Table[[#Headers],[#Data],[Customer ID]],MedExam_Table[[#Headers],[#Data],[Diabetes Status]],"Not Found",0)</f>
        <v>Diabetes</v>
      </c>
      <c r="L344" cm="1">
        <f t="array" ref="L344">_xlfn.XLOOKUP($A344,Hospitalisation_table[[#All],[Customer ID]],Hospitalisation_table[[#All],[Customer Age]],"Not Found",0)</f>
        <v>51</v>
      </c>
      <c r="M344" t="str" cm="1">
        <f t="array" ref="M344">_xlfn.XLOOKUP($A344,Hospitalisation_table[[#All],[Customer ID]],Hospitalisation_table[[#All],[Date of Birth]],"Not Found",0)</f>
        <v>18-Sep-1971</v>
      </c>
      <c r="N344" s="22" cm="1">
        <f t="array" ref="N344">_xlfn.XLOOKUP($A344,Hospitalisation_table[[#All],[Customer ID]],Hospitalisation_table[[#All],[charges]],"Not Found",0)</f>
        <v>8400.01</v>
      </c>
      <c r="O344" t="str" cm="1">
        <f t="array" ref="O344">_xlfn.XLOOKUP($A344,Hospitalisation_table[[#All],[Customer ID]],Hospitalisation_table[[#All],[Hospital tier_Updated]],"Not Found",0)</f>
        <v>tier - 2</v>
      </c>
      <c r="P344" t="str" cm="1">
        <f t="array" ref="P344">_xlfn.XLOOKUP($A344,Hospitalisation_table[[#All],[Customer ID]],Hospitalisation_table[[#All],[City tier_updated]],"Not Found",0)</f>
        <v>tier - 3</v>
      </c>
      <c r="Q344" t="str" cm="1">
        <f t="array" ref="Q344">_xlfn.XLOOKUP($A344,Hospitalisation_table[[#All],[Customer ID]],Hospitalisation_table[[#All],[State ID Updated]],"Not Found",0)</f>
        <v>R1013</v>
      </c>
    </row>
    <row r="345" spans="1:17" x14ac:dyDescent="0.3">
      <c r="A345" s="14" t="s">
        <v>1064</v>
      </c>
      <c r="B345" t="str" cm="1">
        <f t="array" ref="B345">_xlfn.XLOOKUP($A345,CustomersName[[#All],[Customer ID]],CustomersName[[#All],[First Name]],"Not Found",0)</f>
        <v>Rik</v>
      </c>
      <c r="C345" cm="1">
        <f t="array" ref="C345">_xlfn.XLOOKUP($A345,MedExam_Table[[#Headers],[#Data],[Customer ID]],MedExam_Table[[#Headers],[#Data],[BMI]],"Not Found",0)</f>
        <v>24.77</v>
      </c>
      <c r="D345" cm="1">
        <f t="array" ref="D345">_xlfn.XLOOKUP($A345,MedExam_Table[[#Headers],[#Data],[Customer ID]],MedExam_Table[[#Headers],[#Data],[HBA1C]],"Not Found",0)</f>
        <v>7.59</v>
      </c>
      <c r="E345" t="str" cm="1">
        <f t="array" ref="E345">_xlfn.XLOOKUP($A345,MedExam_Table[[#Headers],[#Data],[Customer ID]],MedExam_Table[[#Headers],[#Data],[Heart Issues Updated]],"Not Found",0)</f>
        <v>No</v>
      </c>
      <c r="F345" t="str" cm="1">
        <f t="array" ref="F345">_xlfn.XLOOKUP($A345,MedExam_Table[[#Headers],[#Data],[Customer ID]],MedExam_Table[[#Headers],[#Data],[Any Transplants Update]],"Not Found",0)</f>
        <v>No</v>
      </c>
      <c r="G345" t="str" cm="1">
        <f t="array" ref="G345">_xlfn.XLOOKUP($A345,MedExam_Table[[#Headers],[#Data],[Customer ID]],MedExam_Table[[#Headers],[#Data],[Cancer history]],"Not Found",0)</f>
        <v>No</v>
      </c>
      <c r="H345" cm="1">
        <f t="array" ref="H345">_xlfn.XLOOKUP($A345,MedExam_Table[[#Headers],[#Data],[Customer ID]],MedExam_Table[[#Headers],[#Data],[NumberOfMajorSurgeries_updated]],"Not Found",0)</f>
        <v>0</v>
      </c>
      <c r="I345" t="str" cm="1">
        <f t="array" ref="I345">_xlfn.XLOOKUP($A345,MedExam_Table[[#Headers],[#Data],[Customer ID]],MedExam_Table[[#Headers],[#Data],[Smoker Updated]],"Not Found",0)</f>
        <v>No</v>
      </c>
      <c r="J345" t="str" cm="1">
        <f t="array" ref="J345">_xlfn.XLOOKUP($A345,MedExam_Table[[#Headers],[#Data],[Customer ID]],MedExam_Table[[#Headers],[#Data],[Weight Status]],"Not Found",0)</f>
        <v>NormalWeight</v>
      </c>
      <c r="K345" t="str" cm="1">
        <f t="array" ref="K345">_xlfn.XLOOKUP($A345,MedExam_Table[[#Headers],[#Data],[Customer ID]],MedExam_Table[[#Headers],[#Data],[Diabetes Status]],"Not Found",0)</f>
        <v>Diabetes</v>
      </c>
      <c r="L345" cm="1">
        <f t="array" ref="L345">_xlfn.XLOOKUP($A345,Hospitalisation_table[[#All],[Customer ID]],Hospitalisation_table[[#All],[Customer Age]],"Not Found",0)</f>
        <v>51</v>
      </c>
      <c r="M345" t="str" cm="1">
        <f t="array" ref="M345">_xlfn.XLOOKUP($A345,Hospitalisation_table[[#All],[Customer ID]],Hospitalisation_table[[#All],[Date of Birth]],"Not Found",0)</f>
        <v>4-Sep-1971</v>
      </c>
      <c r="N345" s="22" cm="1">
        <f t="array" ref="N345">_xlfn.XLOOKUP($A345,Hospitalisation_table[[#All],[Customer ID]],Hospitalisation_table[[#All],[charges]],"Not Found",0)</f>
        <v>8396.6200000000008</v>
      </c>
      <c r="O345" t="str" cm="1">
        <f t="array" ref="O345">_xlfn.XLOOKUP($A345,Hospitalisation_table[[#All],[Customer ID]],Hospitalisation_table[[#All],[Hospital tier_Updated]],"Not Found",0)</f>
        <v>tier - 2</v>
      </c>
      <c r="P345" t="str" cm="1">
        <f t="array" ref="P345">_xlfn.XLOOKUP($A345,Hospitalisation_table[[#All],[Customer ID]],Hospitalisation_table[[#All],[City tier_updated]],"Not Found",0)</f>
        <v>tier - 3</v>
      </c>
      <c r="Q345" t="str" cm="1">
        <f t="array" ref="Q345">_xlfn.XLOOKUP($A345,Hospitalisation_table[[#All],[Customer ID]],Hospitalisation_table[[#All],[State ID Updated]],"Not Found",0)</f>
        <v>R1013</v>
      </c>
    </row>
    <row r="346" spans="1:17" x14ac:dyDescent="0.3">
      <c r="A346" s="13" t="s">
        <v>1063</v>
      </c>
      <c r="B346" t="str" cm="1">
        <f t="array" ref="B346">_xlfn.XLOOKUP($A346,CustomersName[[#All],[Customer ID]],CustomersName[[#All],[First Name]],"Not Found",0)</f>
        <v>hatthew R</v>
      </c>
      <c r="C346" cm="1">
        <f t="array" ref="C346">_xlfn.XLOOKUP($A346,MedExam_Table[[#Headers],[#Data],[Customer ID]],MedExam_Table[[#Headers],[#Data],[BMI]],"Not Found",0)</f>
        <v>16.579999999999998</v>
      </c>
      <c r="D346" cm="1">
        <f t="array" ref="D346">_xlfn.XLOOKUP($A346,MedExam_Table[[#Headers],[#Data],[Customer ID]],MedExam_Table[[#Headers],[#Data],[HBA1C]],"Not Found",0)</f>
        <v>6.98</v>
      </c>
      <c r="E346" t="str" cm="1">
        <f t="array" ref="E346">_xlfn.XLOOKUP($A346,MedExam_Table[[#Headers],[#Data],[Customer ID]],MedExam_Table[[#Headers],[#Data],[Heart Issues Updated]],"Not Found",0)</f>
        <v>Yes</v>
      </c>
      <c r="F346" t="str" cm="1">
        <f t="array" ref="F346">_xlfn.XLOOKUP($A346,MedExam_Table[[#Headers],[#Data],[Customer ID]],MedExam_Table[[#Headers],[#Data],[Any Transplants Update]],"Not Found",0)</f>
        <v>No</v>
      </c>
      <c r="G346" t="str" cm="1">
        <f t="array" ref="G346">_xlfn.XLOOKUP($A346,MedExam_Table[[#Headers],[#Data],[Customer ID]],MedExam_Table[[#Headers],[#Data],[Cancer history]],"Not Found",0)</f>
        <v>Yes</v>
      </c>
      <c r="H346" cm="1">
        <f t="array" ref="H346">_xlfn.XLOOKUP($A346,MedExam_Table[[#Headers],[#Data],[Customer ID]],MedExam_Table[[#Headers],[#Data],[NumberOfMajorSurgeries_updated]],"Not Found",0)</f>
        <v>1</v>
      </c>
      <c r="I346" t="str" cm="1">
        <f t="array" ref="I346">_xlfn.XLOOKUP($A346,MedExam_Table[[#Headers],[#Data],[Customer ID]],MedExam_Table[[#Headers],[#Data],[Smoker Updated]],"Not Found",0)</f>
        <v>No</v>
      </c>
      <c r="J346" t="str" cm="1">
        <f t="array" ref="J346">_xlfn.XLOOKUP($A346,MedExam_Table[[#Headers],[#Data],[Customer ID]],MedExam_Table[[#Headers],[#Data],[Weight Status]],"Not Found",0)</f>
        <v>Underweight</v>
      </c>
      <c r="K346" t="str" cm="1">
        <f t="array" ref="K346">_xlfn.XLOOKUP($A346,MedExam_Table[[#Headers],[#Data],[Customer ID]],MedExam_Table[[#Headers],[#Data],[Diabetes Status]],"Not Found",0)</f>
        <v>Diabetes</v>
      </c>
      <c r="L346" cm="1">
        <f t="array" ref="L346">_xlfn.XLOOKUP($A346,Hospitalisation_table[[#All],[Customer ID]],Hospitalisation_table[[#All],[Customer Age]],"Not Found",0)</f>
        <v>59</v>
      </c>
      <c r="M346" t="str" cm="1">
        <f t="array" ref="M346">_xlfn.XLOOKUP($A346,Hospitalisation_table[[#All],[Customer ID]],Hospitalisation_table[[#All],[Date of Birth]],"Not Found",0)</f>
        <v>21-Sep-1963</v>
      </c>
      <c r="N346" s="22" cm="1">
        <f t="array" ref="N346">_xlfn.XLOOKUP($A346,Hospitalisation_table[[#All],[Customer ID]],Hospitalisation_table[[#All],[charges]],"Not Found",0)</f>
        <v>8355.5400000000009</v>
      </c>
      <c r="O346" t="str" cm="1">
        <f t="array" ref="O346">_xlfn.XLOOKUP($A346,Hospitalisation_table[[#All],[Customer ID]],Hospitalisation_table[[#All],[Hospital tier_Updated]],"Not Found",0)</f>
        <v>tier - 3</v>
      </c>
      <c r="P346" t="str" cm="1">
        <f t="array" ref="P346">_xlfn.XLOOKUP($A346,Hospitalisation_table[[#All],[Customer ID]],Hospitalisation_table[[#All],[City tier_updated]],"Not Found",0)</f>
        <v>tier - 3</v>
      </c>
      <c r="Q346" t="str" cm="1">
        <f t="array" ref="Q346">_xlfn.XLOOKUP($A346,Hospitalisation_table[[#All],[Customer ID]],Hospitalisation_table[[#All],[State ID Updated]],"Not Found",0)</f>
        <v>R1012</v>
      </c>
    </row>
    <row r="347" spans="1:17" x14ac:dyDescent="0.3">
      <c r="A347" s="14" t="s">
        <v>1062</v>
      </c>
      <c r="B347" t="str" cm="1">
        <f t="array" ref="B347">_xlfn.XLOOKUP($A347,CustomersName[[#All],[Customer ID]],CustomersName[[#All],[First Name]],"Not Found",0)</f>
        <v>DanielhG</v>
      </c>
      <c r="C347" cm="1">
        <f t="array" ref="C347">_xlfn.XLOOKUP($A347,MedExam_Table[[#Headers],[#Data],[Customer ID]],MedExam_Table[[#Headers],[#Data],[BMI]],"Not Found",0)</f>
        <v>38.17</v>
      </c>
      <c r="D347" cm="1">
        <f t="array" ref="D347">_xlfn.XLOOKUP($A347,MedExam_Table[[#Headers],[#Data],[Customer ID]],MedExam_Table[[#Headers],[#Data],[HBA1C]],"Not Found",0)</f>
        <v>4.7300000000000004</v>
      </c>
      <c r="E347" t="str" cm="1">
        <f t="array" ref="E347">_xlfn.XLOOKUP($A347,MedExam_Table[[#Headers],[#Data],[Customer ID]],MedExam_Table[[#Headers],[#Data],[Heart Issues Updated]],"Not Found",0)</f>
        <v>Yes</v>
      </c>
      <c r="F347" t="str" cm="1">
        <f t="array" ref="F347">_xlfn.XLOOKUP($A347,MedExam_Table[[#Headers],[#Data],[Customer ID]],MedExam_Table[[#Headers],[#Data],[Any Transplants Update]],"Not Found",0)</f>
        <v>No</v>
      </c>
      <c r="G347" t="str" cm="1">
        <f t="array" ref="G347">_xlfn.XLOOKUP($A347,MedExam_Table[[#Headers],[#Data],[Customer ID]],MedExam_Table[[#Headers],[#Data],[Cancer history]],"Not Found",0)</f>
        <v>No</v>
      </c>
      <c r="H347" cm="1">
        <f t="array" ref="H347">_xlfn.XLOOKUP($A347,MedExam_Table[[#Headers],[#Data],[Customer ID]],MedExam_Table[[#Headers],[#Data],[NumberOfMajorSurgeries_updated]],"Not Found",0)</f>
        <v>0</v>
      </c>
      <c r="I347" t="str" cm="1">
        <f t="array" ref="I347">_xlfn.XLOOKUP($A347,MedExam_Table[[#Headers],[#Data],[Customer ID]],MedExam_Table[[#Headers],[#Data],[Smoker Updated]],"Not Found",0)</f>
        <v>No</v>
      </c>
      <c r="J347" t="str" cm="1">
        <f t="array" ref="J347">_xlfn.XLOOKUP($A347,MedExam_Table[[#Headers],[#Data],[Customer ID]],MedExam_Table[[#Headers],[#Data],[Weight Status]],"Not Found",0)</f>
        <v>Obesity</v>
      </c>
      <c r="K347" t="str" cm="1">
        <f t="array" ref="K347">_xlfn.XLOOKUP($A347,MedExam_Table[[#Headers],[#Data],[Customer ID]],MedExam_Table[[#Headers],[#Data],[Diabetes Status]],"Not Found",0)</f>
        <v>Normal</v>
      </c>
      <c r="L347" cm="1">
        <f t="array" ref="L347">_xlfn.XLOOKUP($A347,Hospitalisation_table[[#All],[Customer ID]],Hospitalisation_table[[#All],[Customer Age]],"Not Found",0)</f>
        <v>46</v>
      </c>
      <c r="M347" t="str" cm="1">
        <f t="array" ref="M347">_xlfn.XLOOKUP($A347,Hospitalisation_table[[#All],[Customer ID]],Hospitalisation_table[[#All],[Date of Birth]],"Not Found",0)</f>
        <v>12-Jun-1976</v>
      </c>
      <c r="N347" s="22" cm="1">
        <f t="array" ref="N347">_xlfn.XLOOKUP($A347,Hospitalisation_table[[#All],[Customer ID]],Hospitalisation_table[[#All],[charges]],"Not Found",0)</f>
        <v>8347.16</v>
      </c>
      <c r="O347" t="str" cm="1">
        <f t="array" ref="O347">_xlfn.XLOOKUP($A347,Hospitalisation_table[[#All],[Customer ID]],Hospitalisation_table[[#All],[Hospital tier_Updated]],"Not Found",0)</f>
        <v>tier - 2</v>
      </c>
      <c r="P347" t="str" cm="1">
        <f t="array" ref="P347">_xlfn.XLOOKUP($A347,Hospitalisation_table[[#All],[Customer ID]],Hospitalisation_table[[#All],[City tier_updated]],"Not Found",0)</f>
        <v>tier - 1</v>
      </c>
      <c r="Q347" t="str" cm="1">
        <f t="array" ref="Q347">_xlfn.XLOOKUP($A347,Hospitalisation_table[[#All],[Customer ID]],Hospitalisation_table[[#All],[State ID Updated]],"Not Found",0)</f>
        <v>R1013</v>
      </c>
    </row>
    <row r="348" spans="1:17" x14ac:dyDescent="0.3">
      <c r="A348" s="13" t="s">
        <v>2242</v>
      </c>
      <c r="B348" t="str" cm="1">
        <f t="array" ref="B348">_xlfn.XLOOKUP($A348,CustomersName[[#All],[Customer ID]],CustomersName[[#All],[First Name]],"Not Found",0)</f>
        <v>Geohge E</v>
      </c>
      <c r="C348" cm="1">
        <f t="array" ref="C348">_xlfn.XLOOKUP($A348,MedExam_Table[[#Headers],[#Data],[Customer ID]],MedExam_Table[[#Headers],[#Data],[BMI]],"Not Found",0)</f>
        <v>48.32</v>
      </c>
      <c r="D348" cm="1">
        <f t="array" ref="D348">_xlfn.XLOOKUP($A348,MedExam_Table[[#Headers],[#Data],[Customer ID]],MedExam_Table[[#Headers],[#Data],[HBA1C]],"Not Found",0)</f>
        <v>5.77</v>
      </c>
      <c r="E348" t="str" cm="1">
        <f t="array" ref="E348">_xlfn.XLOOKUP($A348,MedExam_Table[[#Headers],[#Data],[Customer ID]],MedExam_Table[[#Headers],[#Data],[Heart Issues Updated]],"Not Found",0)</f>
        <v>No</v>
      </c>
      <c r="F348" t="str" cm="1">
        <f t="array" ref="F348">_xlfn.XLOOKUP($A348,MedExam_Table[[#Headers],[#Data],[Customer ID]],MedExam_Table[[#Headers],[#Data],[Any Transplants Update]],"Not Found",0)</f>
        <v>No</v>
      </c>
      <c r="G348" t="str" cm="1">
        <f t="array" ref="G348">_xlfn.XLOOKUP($A348,MedExam_Table[[#Headers],[#Data],[Customer ID]],MedExam_Table[[#Headers],[#Data],[Cancer history]],"Not Found",0)</f>
        <v>No</v>
      </c>
      <c r="H348" cm="1">
        <f t="array" ref="H348">_xlfn.XLOOKUP($A348,MedExam_Table[[#Headers],[#Data],[Customer ID]],MedExam_Table[[#Headers],[#Data],[NumberOfMajorSurgeries_updated]],"Not Found",0)</f>
        <v>0</v>
      </c>
      <c r="I348" t="str" cm="1">
        <f t="array" ref="I348">_xlfn.XLOOKUP($A348,MedExam_Table[[#Headers],[#Data],[Customer ID]],MedExam_Table[[#Headers],[#Data],[Smoker Updated]],"Not Found",0)</f>
        <v>Yes</v>
      </c>
      <c r="J348" t="str" cm="1">
        <f t="array" ref="J348">_xlfn.XLOOKUP($A348,MedExam_Table[[#Headers],[#Data],[Customer ID]],MedExam_Table[[#Headers],[#Data],[Weight Status]],"Not Found",0)</f>
        <v>Obesity</v>
      </c>
      <c r="K348" t="str" cm="1">
        <f t="array" ref="K348">_xlfn.XLOOKUP($A348,MedExam_Table[[#Headers],[#Data],[Customer ID]],MedExam_Table[[#Headers],[#Data],[Diabetes Status]],"Not Found",0)</f>
        <v>Prediabetes</v>
      </c>
      <c r="L348" cm="1">
        <f t="array" ref="L348">_xlfn.XLOOKUP($A348,Hospitalisation_table[[#All],[Customer ID]],Hospitalisation_table[[#All],[Customer Age]],"Not Found",0)</f>
        <v>42</v>
      </c>
      <c r="M348" t="str" cm="1">
        <f t="array" ref="M348">_xlfn.XLOOKUP($A348,Hospitalisation_table[[#All],[Customer ID]],Hospitalisation_table[[#All],[Date of Birth]],"Not Found",0)</f>
        <v>24-Sep-1980</v>
      </c>
      <c r="N348" s="22" cm="1">
        <f t="array" ref="N348">_xlfn.XLOOKUP($A348,Hospitalisation_table[[#All],[Customer ID]],Hospitalisation_table[[#All],[charges]],"Not Found",0)</f>
        <v>38947.43</v>
      </c>
      <c r="O348" t="str" cm="1">
        <f t="array" ref="O348">_xlfn.XLOOKUP($A348,Hospitalisation_table[[#All],[Customer ID]],Hospitalisation_table[[#All],[Hospital tier_Updated]],"Not Found",0)</f>
        <v>tier - 2</v>
      </c>
      <c r="P348" t="str" cm="1">
        <f t="array" ref="P348">_xlfn.XLOOKUP($A348,Hospitalisation_table[[#All],[Customer ID]],Hospitalisation_table[[#All],[City tier_updated]],"Not Found",0)</f>
        <v>tier - 3</v>
      </c>
      <c r="Q348" t="str" cm="1">
        <f t="array" ref="Q348">_xlfn.XLOOKUP($A348,Hospitalisation_table[[#All],[Customer ID]],Hospitalisation_table[[#All],[State ID Updated]],"Not Found",0)</f>
        <v>R1011</v>
      </c>
    </row>
    <row r="349" spans="1:17" x14ac:dyDescent="0.3">
      <c r="A349" s="14" t="s">
        <v>1061</v>
      </c>
      <c r="B349" t="str" cm="1">
        <f t="array" ref="B349">_xlfn.XLOOKUP($A349,CustomersName[[#All],[Customer ID]],CustomersName[[#All],[First Name]],"Not Found",0)</f>
        <v>Yannick</v>
      </c>
      <c r="C349" cm="1">
        <f t="array" ref="C349">_xlfn.XLOOKUP($A349,MedExam_Table[[#Headers],[#Data],[Customer ID]],MedExam_Table[[#Headers],[#Data],[BMI]],"Not Found",0)</f>
        <v>39.424999999999997</v>
      </c>
      <c r="D349" cm="1">
        <f t="array" ref="D349">_xlfn.XLOOKUP($A349,MedExam_Table[[#Headers],[#Data],[Customer ID]],MedExam_Table[[#Headers],[#Data],[HBA1C]],"Not Found",0)</f>
        <v>4.76</v>
      </c>
      <c r="E349" t="str" cm="1">
        <f t="array" ref="E349">_xlfn.XLOOKUP($A349,MedExam_Table[[#Headers],[#Data],[Customer ID]],MedExam_Table[[#Headers],[#Data],[Heart Issues Updated]],"Not Found",0)</f>
        <v>Yes</v>
      </c>
      <c r="F349" t="str" cm="1">
        <f t="array" ref="F349">_xlfn.XLOOKUP($A349,MedExam_Table[[#Headers],[#Data],[Customer ID]],MedExam_Table[[#Headers],[#Data],[Any Transplants Update]],"Not Found",0)</f>
        <v>No</v>
      </c>
      <c r="G349" t="str" cm="1">
        <f t="array" ref="G349">_xlfn.XLOOKUP($A349,MedExam_Table[[#Headers],[#Data],[Customer ID]],MedExam_Table[[#Headers],[#Data],[Cancer history]],"Not Found",0)</f>
        <v>No</v>
      </c>
      <c r="H349" cm="1">
        <f t="array" ref="H349">_xlfn.XLOOKUP($A349,MedExam_Table[[#Headers],[#Data],[Customer ID]],MedExam_Table[[#Headers],[#Data],[NumberOfMajorSurgeries_updated]],"Not Found",0)</f>
        <v>0</v>
      </c>
      <c r="I349" t="str" cm="1">
        <f t="array" ref="I349">_xlfn.XLOOKUP($A349,MedExam_Table[[#Headers],[#Data],[Customer ID]],MedExam_Table[[#Headers],[#Data],[Smoker Updated]],"Not Found",0)</f>
        <v>No</v>
      </c>
      <c r="J349" t="str" cm="1">
        <f t="array" ref="J349">_xlfn.XLOOKUP($A349,MedExam_Table[[#Headers],[#Data],[Customer ID]],MedExam_Table[[#Headers],[#Data],[Weight Status]],"Not Found",0)</f>
        <v>Obesity</v>
      </c>
      <c r="K349" t="str" cm="1">
        <f t="array" ref="K349">_xlfn.XLOOKUP($A349,MedExam_Table[[#Headers],[#Data],[Customer ID]],MedExam_Table[[#Headers],[#Data],[Diabetes Status]],"Not Found",0)</f>
        <v>Normal</v>
      </c>
      <c r="L349" cm="1">
        <f t="array" ref="L349">_xlfn.XLOOKUP($A349,Hospitalisation_table[[#All],[Customer ID]],Hospitalisation_table[[#All],[Customer Age]],"Not Found",0)</f>
        <v>46</v>
      </c>
      <c r="M349" t="str" cm="1">
        <f t="array" ref="M349">_xlfn.XLOOKUP($A349,Hospitalisation_table[[#All],[Customer ID]],Hospitalisation_table[[#All],[Date of Birth]],"Not Found",0)</f>
        <v>7-Jul-1976</v>
      </c>
      <c r="N349" s="22" cm="1">
        <f t="array" ref="N349">_xlfn.XLOOKUP($A349,Hospitalisation_table[[#All],[Customer ID]],Hospitalisation_table[[#All],[charges]],"Not Found",0)</f>
        <v>8342.91</v>
      </c>
      <c r="O349" t="str" cm="1">
        <f t="array" ref="O349">_xlfn.XLOOKUP($A349,Hospitalisation_table[[#All],[Customer ID]],Hospitalisation_table[[#All],[Hospital tier_Updated]],"Not Found",0)</f>
        <v>tier - 3</v>
      </c>
      <c r="P349" t="str" cm="1">
        <f t="array" ref="P349">_xlfn.XLOOKUP($A349,Hospitalisation_table[[#All],[Customer ID]],Hospitalisation_table[[#All],[City tier_updated]],"Not Found",0)</f>
        <v>tier - 1</v>
      </c>
      <c r="Q349" t="str" cm="1">
        <f t="array" ref="Q349">_xlfn.XLOOKUP($A349,Hospitalisation_table[[#All],[Customer ID]],Hospitalisation_table[[#All],[State ID Updated]],"Not Found",0)</f>
        <v>R1016</v>
      </c>
    </row>
    <row r="350" spans="1:17" x14ac:dyDescent="0.3">
      <c r="A350" s="13" t="s">
        <v>1060</v>
      </c>
      <c r="B350" t="str" cm="1">
        <f t="array" ref="B350">_xlfn.XLOOKUP($A350,CustomersName[[#All],[Customer ID]],CustomersName[[#All],[First Name]],"Not Found",0)</f>
        <v>SeanhR</v>
      </c>
      <c r="C350" cm="1">
        <f t="array" ref="C350">_xlfn.XLOOKUP($A350,MedExam_Table[[#Headers],[#Data],[Customer ID]],MedExam_Table[[#Headers],[#Data],[BMI]],"Not Found",0)</f>
        <v>33.44</v>
      </c>
      <c r="D350" cm="1">
        <f t="array" ref="D350">_xlfn.XLOOKUP($A350,MedExam_Table[[#Headers],[#Data],[Customer ID]],MedExam_Table[[#Headers],[#Data],[HBA1C]],"Not Found",0)</f>
        <v>6.24</v>
      </c>
      <c r="E350" t="str" cm="1">
        <f t="array" ref="E350">_xlfn.XLOOKUP($A350,MedExam_Table[[#Headers],[#Data],[Customer ID]],MedExam_Table[[#Headers],[#Data],[Heart Issues Updated]],"Not Found",0)</f>
        <v>Yes</v>
      </c>
      <c r="F350" t="str" cm="1">
        <f t="array" ref="F350">_xlfn.XLOOKUP($A350,MedExam_Table[[#Headers],[#Data],[Customer ID]],MedExam_Table[[#Headers],[#Data],[Any Transplants Update]],"Not Found",0)</f>
        <v>No</v>
      </c>
      <c r="G350" t="str" cm="1">
        <f t="array" ref="G350">_xlfn.XLOOKUP($A350,MedExam_Table[[#Headers],[#Data],[Customer ID]],MedExam_Table[[#Headers],[#Data],[Cancer history]],"Not Found",0)</f>
        <v>No</v>
      </c>
      <c r="H350" cm="1">
        <f t="array" ref="H350">_xlfn.XLOOKUP($A350,MedExam_Table[[#Headers],[#Data],[Customer ID]],MedExam_Table[[#Headers],[#Data],[NumberOfMajorSurgeries_updated]],"Not Found",0)</f>
        <v>0</v>
      </c>
      <c r="I350" t="str" cm="1">
        <f t="array" ref="I350">_xlfn.XLOOKUP($A350,MedExam_Table[[#Headers],[#Data],[Customer ID]],MedExam_Table[[#Headers],[#Data],[Smoker Updated]],"Not Found",0)</f>
        <v>No</v>
      </c>
      <c r="J350" t="str" cm="1">
        <f t="array" ref="J350">_xlfn.XLOOKUP($A350,MedExam_Table[[#Headers],[#Data],[Customer ID]],MedExam_Table[[#Headers],[#Data],[Weight Status]],"Not Found",0)</f>
        <v>Obesity</v>
      </c>
      <c r="K350" t="str" cm="1">
        <f t="array" ref="K350">_xlfn.XLOOKUP($A350,MedExam_Table[[#Headers],[#Data],[Customer ID]],MedExam_Table[[#Headers],[#Data],[Diabetes Status]],"Not Found",0)</f>
        <v>Prediabetes</v>
      </c>
      <c r="L350" cm="1">
        <f t="array" ref="L350">_xlfn.XLOOKUP($A350,Hospitalisation_table[[#All],[Customer ID]],Hospitalisation_table[[#All],[Customer Age]],"Not Found",0)</f>
        <v>46</v>
      </c>
      <c r="M350" t="str" cm="1">
        <f t="array" ref="M350">_xlfn.XLOOKUP($A350,Hospitalisation_table[[#All],[Customer ID]],Hospitalisation_table[[#All],[Date of Birth]],"Not Found",0)</f>
        <v>20-Jul-1976</v>
      </c>
      <c r="N350" s="22" cm="1">
        <f t="array" ref="N350">_xlfn.XLOOKUP($A350,Hospitalisation_table[[#All],[Customer ID]],Hospitalisation_table[[#All],[charges]],"Not Found",0)</f>
        <v>8334.59</v>
      </c>
      <c r="O350" t="str" cm="1">
        <f t="array" ref="O350">_xlfn.XLOOKUP($A350,Hospitalisation_table[[#All],[Customer ID]],Hospitalisation_table[[#All],[Hospital tier_Updated]],"Not Found",0)</f>
        <v>tier - 3</v>
      </c>
      <c r="P350" t="str" cm="1">
        <f t="array" ref="P350">_xlfn.XLOOKUP($A350,Hospitalisation_table[[#All],[Customer ID]],Hospitalisation_table[[#All],[City tier_updated]],"Not Found",0)</f>
        <v>tier - 2</v>
      </c>
      <c r="Q350" t="str" cm="1">
        <f t="array" ref="Q350">_xlfn.XLOOKUP($A350,Hospitalisation_table[[#All],[Customer ID]],Hospitalisation_table[[#All],[State ID Updated]],"Not Found",0)</f>
        <v>R1016</v>
      </c>
    </row>
    <row r="351" spans="1:17" x14ac:dyDescent="0.3">
      <c r="A351" s="14" t="s">
        <v>1059</v>
      </c>
      <c r="B351" t="str" cm="1">
        <f t="array" ref="B351">_xlfn.XLOOKUP($A351,CustomersName[[#All],[Customer ID]],CustomersName[[#All],[First Name]],"Not Found",0)</f>
        <v>Peter</v>
      </c>
      <c r="C351" cm="1">
        <f t="array" ref="C351">_xlfn.XLOOKUP($A351,MedExam_Table[[#Headers],[#Data],[Customer ID]],MedExam_Table[[#Headers],[#Data],[BMI]],"Not Found",0)</f>
        <v>33.344999999999999</v>
      </c>
      <c r="D351" cm="1">
        <f t="array" ref="D351">_xlfn.XLOOKUP($A351,MedExam_Table[[#Headers],[#Data],[Customer ID]],MedExam_Table[[#Headers],[#Data],[HBA1C]],"Not Found",0)</f>
        <v>5.44</v>
      </c>
      <c r="E351" t="str" cm="1">
        <f t="array" ref="E351">_xlfn.XLOOKUP($A351,MedExam_Table[[#Headers],[#Data],[Customer ID]],MedExam_Table[[#Headers],[#Data],[Heart Issues Updated]],"Not Found",0)</f>
        <v>Yes</v>
      </c>
      <c r="F351" t="str" cm="1">
        <f t="array" ref="F351">_xlfn.XLOOKUP($A351,MedExam_Table[[#Headers],[#Data],[Customer ID]],MedExam_Table[[#Headers],[#Data],[Any Transplants Update]],"Not Found",0)</f>
        <v>No</v>
      </c>
      <c r="G351" t="str" cm="1">
        <f t="array" ref="G351">_xlfn.XLOOKUP($A351,MedExam_Table[[#Headers],[#Data],[Customer ID]],MedExam_Table[[#Headers],[#Data],[Cancer history]],"Not Found",0)</f>
        <v>No</v>
      </c>
      <c r="H351" cm="1">
        <f t="array" ref="H351">_xlfn.XLOOKUP($A351,MedExam_Table[[#Headers],[#Data],[Customer ID]],MedExam_Table[[#Headers],[#Data],[NumberOfMajorSurgeries_updated]],"Not Found",0)</f>
        <v>0</v>
      </c>
      <c r="I351" t="str" cm="1">
        <f t="array" ref="I351">_xlfn.XLOOKUP($A351,MedExam_Table[[#Headers],[#Data],[Customer ID]],MedExam_Table[[#Headers],[#Data],[Smoker Updated]],"Not Found",0)</f>
        <v>No</v>
      </c>
      <c r="J351" t="str" cm="1">
        <f t="array" ref="J351">_xlfn.XLOOKUP($A351,MedExam_Table[[#Headers],[#Data],[Customer ID]],MedExam_Table[[#Headers],[#Data],[Weight Status]],"Not Found",0)</f>
        <v>Obesity</v>
      </c>
      <c r="K351" t="str" cm="1">
        <f t="array" ref="K351">_xlfn.XLOOKUP($A351,MedExam_Table[[#Headers],[#Data],[Customer ID]],MedExam_Table[[#Headers],[#Data],[Diabetes Status]],"Not Found",0)</f>
        <v>Normal</v>
      </c>
      <c r="L351" cm="1">
        <f t="array" ref="L351">_xlfn.XLOOKUP($A351,Hospitalisation_table[[#All],[Customer ID]],Hospitalisation_table[[#All],[Customer Age]],"Not Found",0)</f>
        <v>46</v>
      </c>
      <c r="M351" t="str" cm="1">
        <f t="array" ref="M351">_xlfn.XLOOKUP($A351,Hospitalisation_table[[#All],[Customer ID]],Hospitalisation_table[[#All],[Date of Birth]],"Not Found",0)</f>
        <v>12-Jul-1976</v>
      </c>
      <c r="N351" s="22" cm="1">
        <f t="array" ref="N351">_xlfn.XLOOKUP($A351,Hospitalisation_table[[#All],[Customer ID]],Hospitalisation_table[[#All],[charges]],"Not Found",0)</f>
        <v>8334.4599999999991</v>
      </c>
      <c r="O351" t="str" cm="1">
        <f t="array" ref="O351">_xlfn.XLOOKUP($A351,Hospitalisation_table[[#All],[Customer ID]],Hospitalisation_table[[#All],[Hospital tier_Updated]],"Not Found",0)</f>
        <v>tier - 3</v>
      </c>
      <c r="P351" t="str" cm="1">
        <f t="array" ref="P351">_xlfn.XLOOKUP($A351,Hospitalisation_table[[#All],[Customer ID]],Hospitalisation_table[[#All],[City tier_updated]],"Not Found",0)</f>
        <v>tier - 2</v>
      </c>
      <c r="Q351" t="str" cm="1">
        <f t="array" ref="Q351">_xlfn.XLOOKUP($A351,Hospitalisation_table[[#All],[Customer ID]],Hospitalisation_table[[#All],[State ID Updated]],"Not Found",0)</f>
        <v>R1016</v>
      </c>
    </row>
    <row r="352" spans="1:17" x14ac:dyDescent="0.3">
      <c r="A352" s="13" t="s">
        <v>1058</v>
      </c>
      <c r="B352" t="str" cm="1">
        <f t="array" ref="B352">_xlfn.XLOOKUP($A352,CustomersName[[#All],[Customer ID]],CustomersName[[#All],[First Name]],"Not Found",0)</f>
        <v>Shra A.</v>
      </c>
      <c r="C352" cm="1">
        <f t="array" ref="C352">_xlfn.XLOOKUP($A352,MedExam_Table[[#Headers],[#Data],[Customer ID]],MedExam_Table[[#Headers],[#Data],[BMI]],"Not Found",0)</f>
        <v>38.79</v>
      </c>
      <c r="D352" cm="1">
        <f t="array" ref="D352">_xlfn.XLOOKUP($A352,MedExam_Table[[#Headers],[#Data],[Customer ID]],MedExam_Table[[#Headers],[#Data],[HBA1C]],"Not Found",0)</f>
        <v>5.08</v>
      </c>
      <c r="E352" t="str" cm="1">
        <f t="array" ref="E352">_xlfn.XLOOKUP($A352,MedExam_Table[[#Headers],[#Data],[Customer ID]],MedExam_Table[[#Headers],[#Data],[Heart Issues Updated]],"Not Found",0)</f>
        <v>No</v>
      </c>
      <c r="F352" t="str" cm="1">
        <f t="array" ref="F352">_xlfn.XLOOKUP($A352,MedExam_Table[[#Headers],[#Data],[Customer ID]],MedExam_Table[[#Headers],[#Data],[Any Transplants Update]],"Not Found",0)</f>
        <v>No</v>
      </c>
      <c r="G352" t="str" cm="1">
        <f t="array" ref="G352">_xlfn.XLOOKUP($A352,MedExam_Table[[#Headers],[#Data],[Customer ID]],MedExam_Table[[#Headers],[#Data],[Cancer history]],"Not Found",0)</f>
        <v>Yes</v>
      </c>
      <c r="H352" cm="1">
        <f t="array" ref="H352">_xlfn.XLOOKUP($A352,MedExam_Table[[#Headers],[#Data],[Customer ID]],MedExam_Table[[#Headers],[#Data],[NumberOfMajorSurgeries_updated]],"Not Found",0)</f>
        <v>1</v>
      </c>
      <c r="I352" t="str" cm="1">
        <f t="array" ref="I352">_xlfn.XLOOKUP($A352,MedExam_Table[[#Headers],[#Data],[Customer ID]],MedExam_Table[[#Headers],[#Data],[Smoker Updated]],"Not Found",0)</f>
        <v>No</v>
      </c>
      <c r="J352" t="str" cm="1">
        <f t="array" ref="J352">_xlfn.XLOOKUP($A352,MedExam_Table[[#Headers],[#Data],[Customer ID]],MedExam_Table[[#Headers],[#Data],[Weight Status]],"Not Found",0)</f>
        <v>Obesity</v>
      </c>
      <c r="K352" t="str" cm="1">
        <f t="array" ref="K352">_xlfn.XLOOKUP($A352,MedExam_Table[[#Headers],[#Data],[Customer ID]],MedExam_Table[[#Headers],[#Data],[Diabetes Status]],"Not Found",0)</f>
        <v>Normal</v>
      </c>
      <c r="L352" cm="1">
        <f t="array" ref="L352">_xlfn.XLOOKUP($A352,Hospitalisation_table[[#All],[Customer ID]],Hospitalisation_table[[#All],[Customer Age]],"Not Found",0)</f>
        <v>29</v>
      </c>
      <c r="M352" t="str" cm="1">
        <f t="array" ref="M352">_xlfn.XLOOKUP($A352,Hospitalisation_table[[#All],[Customer ID]],Hospitalisation_table[[#All],[Date of Birth]],"Not Found",0)</f>
        <v>22-Jun-1993</v>
      </c>
      <c r="N352" s="22" cm="1">
        <f t="array" ref="N352">_xlfn.XLOOKUP($A352,Hospitalisation_table[[#All],[Customer ID]],Hospitalisation_table[[#All],[charges]],"Not Found",0)</f>
        <v>8314.65</v>
      </c>
      <c r="O352" t="str" cm="1">
        <f t="array" ref="O352">_xlfn.XLOOKUP($A352,Hospitalisation_table[[#All],[Customer ID]],Hospitalisation_table[[#All],[Hospital tier_Updated]],"Not Found",0)</f>
        <v>tier - 2</v>
      </c>
      <c r="P352" t="str" cm="1">
        <f t="array" ref="P352">_xlfn.XLOOKUP($A352,Hospitalisation_table[[#All],[Customer ID]],Hospitalisation_table[[#All],[City tier_updated]],"Not Found",0)</f>
        <v>tier - 1</v>
      </c>
      <c r="Q352" t="str" cm="1">
        <f t="array" ref="Q352">_xlfn.XLOOKUP($A352,Hospitalisation_table[[#All],[Customer ID]],Hospitalisation_table[[#All],[State ID Updated]],"Not Found",0)</f>
        <v>R1012</v>
      </c>
    </row>
    <row r="353" spans="1:17" x14ac:dyDescent="0.3">
      <c r="A353" s="14" t="s">
        <v>1057</v>
      </c>
      <c r="B353" t="str" cm="1">
        <f t="array" ref="B353">_xlfn.XLOOKUP($A353,CustomersName[[#All],[Customer ID]],CustomersName[[#All],[First Name]],"Not Found",0)</f>
        <v>hrin C.</v>
      </c>
      <c r="C353" cm="1">
        <f t="array" ref="C353">_xlfn.XLOOKUP($A353,MedExam_Table[[#Headers],[#Data],[Customer ID]],MedExam_Table[[#Headers],[#Data],[BMI]],"Not Found",0)</f>
        <v>30.684999999999999</v>
      </c>
      <c r="D353" cm="1">
        <f t="array" ref="D353">_xlfn.XLOOKUP($A353,MedExam_Table[[#Headers],[#Data],[Customer ID]],MedExam_Table[[#Headers],[#Data],[HBA1C]],"Not Found",0)</f>
        <v>4.87</v>
      </c>
      <c r="E353" t="str" cm="1">
        <f t="array" ref="E353">_xlfn.XLOOKUP($A353,MedExam_Table[[#Headers],[#Data],[Customer ID]],MedExam_Table[[#Headers],[#Data],[Heart Issues Updated]],"Not Found",0)</f>
        <v>No</v>
      </c>
      <c r="F353" t="str" cm="1">
        <f t="array" ref="F353">_xlfn.XLOOKUP($A353,MedExam_Table[[#Headers],[#Data],[Customer ID]],MedExam_Table[[#Headers],[#Data],[Any Transplants Update]],"Not Found",0)</f>
        <v>No</v>
      </c>
      <c r="G353" t="str" cm="1">
        <f t="array" ref="G353">_xlfn.XLOOKUP($A353,MedExam_Table[[#Headers],[#Data],[Customer ID]],MedExam_Table[[#Headers],[#Data],[Cancer history]],"Not Found",0)</f>
        <v>Yes</v>
      </c>
      <c r="H353" cm="1">
        <f t="array" ref="H353">_xlfn.XLOOKUP($A353,MedExam_Table[[#Headers],[#Data],[Customer ID]],MedExam_Table[[#Headers],[#Data],[NumberOfMajorSurgeries_updated]],"Not Found",0)</f>
        <v>1</v>
      </c>
      <c r="I353" t="str" cm="1">
        <f t="array" ref="I353">_xlfn.XLOOKUP($A353,MedExam_Table[[#Headers],[#Data],[Customer ID]],MedExam_Table[[#Headers],[#Data],[Smoker Updated]],"Not Found",0)</f>
        <v>No</v>
      </c>
      <c r="J353" t="str" cm="1">
        <f t="array" ref="J353">_xlfn.XLOOKUP($A353,MedExam_Table[[#Headers],[#Data],[Customer ID]],MedExam_Table[[#Headers],[#Data],[Weight Status]],"Not Found",0)</f>
        <v>Obesity</v>
      </c>
      <c r="K353" t="str" cm="1">
        <f t="array" ref="K353">_xlfn.XLOOKUP($A353,MedExam_Table[[#Headers],[#Data],[Customer ID]],MedExam_Table[[#Headers],[#Data],[Diabetes Status]],"Not Found",0)</f>
        <v>Normal</v>
      </c>
      <c r="L353" cm="1">
        <f t="array" ref="L353">_xlfn.XLOOKUP($A353,Hospitalisation_table[[#All],[Customer ID]],Hospitalisation_table[[#All],[Customer Age]],"Not Found",0)</f>
        <v>43</v>
      </c>
      <c r="M353" t="str" cm="1">
        <f t="array" ref="M353">_xlfn.XLOOKUP($A353,Hospitalisation_table[[#All],[Customer ID]],Hospitalisation_table[[#All],[Date of Birth]],"Not Found",0)</f>
        <v>7-Aug-1979</v>
      </c>
      <c r="N353" s="22" cm="1">
        <f t="array" ref="N353">_xlfn.XLOOKUP($A353,Hospitalisation_table[[#All],[Customer ID]],Hospitalisation_table[[#All],[charges]],"Not Found",0)</f>
        <v>8310.84</v>
      </c>
      <c r="O353" t="str" cm="1">
        <f t="array" ref="O353">_xlfn.XLOOKUP($A353,Hospitalisation_table[[#All],[Customer ID]],Hospitalisation_table[[#All],[Hospital tier_Updated]],"Not Found",0)</f>
        <v>tier - 2</v>
      </c>
      <c r="P353" t="str" cm="1">
        <f t="array" ref="P353">_xlfn.XLOOKUP($A353,Hospitalisation_table[[#All],[Customer ID]],Hospitalisation_table[[#All],[City tier_updated]],"Not Found",0)</f>
        <v>tier - 2</v>
      </c>
      <c r="Q353" t="str" cm="1">
        <f t="array" ref="Q353">_xlfn.XLOOKUP($A353,Hospitalisation_table[[#All],[Customer ID]],Hospitalisation_table[[#All],[State ID Updated]],"Not Found",0)</f>
        <v>R1012</v>
      </c>
    </row>
    <row r="354" spans="1:17" x14ac:dyDescent="0.3">
      <c r="A354" s="13" t="s">
        <v>1056</v>
      </c>
      <c r="B354" t="str" cm="1">
        <f t="array" ref="B354">_xlfn.XLOOKUP($A354,CustomersName[[#All],[Customer ID]],CustomersName[[#All],[First Name]],"Not Found",0)</f>
        <v>Thibaud</v>
      </c>
      <c r="C354" cm="1">
        <f t="array" ref="C354">_xlfn.XLOOKUP($A354,MedExam_Table[[#Headers],[#Data],[Customer ID]],MedExam_Table[[#Headers],[#Data],[BMI]],"Not Found",0)</f>
        <v>22.135000000000002</v>
      </c>
      <c r="D354" cm="1">
        <f t="array" ref="D354">_xlfn.XLOOKUP($A354,MedExam_Table[[#Headers],[#Data],[Customer ID]],MedExam_Table[[#Headers],[#Data],[HBA1C]],"Not Found",0)</f>
        <v>8.17</v>
      </c>
      <c r="E354" t="str" cm="1">
        <f t="array" ref="E354">_xlfn.XLOOKUP($A354,MedExam_Table[[#Headers],[#Data],[Customer ID]],MedExam_Table[[#Headers],[#Data],[Heart Issues Updated]],"Not Found",0)</f>
        <v>No</v>
      </c>
      <c r="F354" t="str" cm="1">
        <f t="array" ref="F354">_xlfn.XLOOKUP($A354,MedExam_Table[[#Headers],[#Data],[Customer ID]],MedExam_Table[[#Headers],[#Data],[Any Transplants Update]],"Not Found",0)</f>
        <v>No</v>
      </c>
      <c r="G354" t="str" cm="1">
        <f t="array" ref="G354">_xlfn.XLOOKUP($A354,MedExam_Table[[#Headers],[#Data],[Customer ID]],MedExam_Table[[#Headers],[#Data],[Cancer history]],"Not Found",0)</f>
        <v>No</v>
      </c>
      <c r="H354" cm="1">
        <f t="array" ref="H354">_xlfn.XLOOKUP($A354,MedExam_Table[[#Headers],[#Data],[Customer ID]],MedExam_Table[[#Headers],[#Data],[NumberOfMajorSurgeries_updated]],"Not Found",0)</f>
        <v>0</v>
      </c>
      <c r="I354" t="str" cm="1">
        <f t="array" ref="I354">_xlfn.XLOOKUP($A354,MedExam_Table[[#Headers],[#Data],[Customer ID]],MedExam_Table[[#Headers],[#Data],[Smoker Updated]],"Not Found",0)</f>
        <v>No</v>
      </c>
      <c r="J354" t="str" cm="1">
        <f t="array" ref="J354">_xlfn.XLOOKUP($A354,MedExam_Table[[#Headers],[#Data],[Customer ID]],MedExam_Table[[#Headers],[#Data],[Weight Status]],"Not Found",0)</f>
        <v>NormalWeight</v>
      </c>
      <c r="K354" t="str" cm="1">
        <f t="array" ref="K354">_xlfn.XLOOKUP($A354,MedExam_Table[[#Headers],[#Data],[Customer ID]],MedExam_Table[[#Headers],[#Data],[Diabetes Status]],"Not Found",0)</f>
        <v>Diabetes</v>
      </c>
      <c r="L354" cm="1">
        <f t="array" ref="L354">_xlfn.XLOOKUP($A354,Hospitalisation_table[[#All],[Customer ID]],Hospitalisation_table[[#All],[Customer Age]],"Not Found",0)</f>
        <v>44</v>
      </c>
      <c r="M354" t="str" cm="1">
        <f t="array" ref="M354">_xlfn.XLOOKUP($A354,Hospitalisation_table[[#All],[Customer ID]],Hospitalisation_table[[#All],[Date of Birth]],"Not Found",0)</f>
        <v>26-Jun-1978</v>
      </c>
      <c r="N354" s="22" cm="1">
        <f t="array" ref="N354">_xlfn.XLOOKUP($A354,Hospitalisation_table[[#All],[Customer ID]],Hospitalisation_table[[#All],[charges]],"Not Found",0)</f>
        <v>8302.5400000000009</v>
      </c>
      <c r="O354" t="str" cm="1">
        <f t="array" ref="O354">_xlfn.XLOOKUP($A354,Hospitalisation_table[[#All],[Customer ID]],Hospitalisation_table[[#All],[Hospital tier_Updated]],"Not Found",0)</f>
        <v>tier - 3</v>
      </c>
      <c r="P354" t="str" cm="1">
        <f t="array" ref="P354">_xlfn.XLOOKUP($A354,Hospitalisation_table[[#All],[Customer ID]],Hospitalisation_table[[#All],[City tier_updated]],"Not Found",0)</f>
        <v>tier - 3</v>
      </c>
      <c r="Q354" t="str" cm="1">
        <f t="array" ref="Q354">_xlfn.XLOOKUP($A354,Hospitalisation_table[[#All],[Customer ID]],Hospitalisation_table[[#All],[State ID Updated]],"Not Found",0)</f>
        <v>R1016</v>
      </c>
    </row>
    <row r="355" spans="1:17" x14ac:dyDescent="0.3">
      <c r="A355" s="14" t="s">
        <v>1055</v>
      </c>
      <c r="B355" t="str" cm="1">
        <f t="array" ref="B355">_xlfn.XLOOKUP($A355,CustomersName[[#All],[Customer ID]],CustomersName[[#All],[First Name]],"Not Found",0)</f>
        <v>Lisa</v>
      </c>
      <c r="C355" cm="1">
        <f t="array" ref="C355">_xlfn.XLOOKUP($A355,MedExam_Table[[#Headers],[#Data],[Customer ID]],MedExam_Table[[#Headers],[#Data],[BMI]],"Not Found",0)</f>
        <v>33.33</v>
      </c>
      <c r="D355" cm="1">
        <f t="array" ref="D355">_xlfn.XLOOKUP($A355,MedExam_Table[[#Headers],[#Data],[Customer ID]],MedExam_Table[[#Headers],[#Data],[HBA1C]],"Not Found",0)</f>
        <v>7.61</v>
      </c>
      <c r="E355" t="str" cm="1">
        <f t="array" ref="E355">_xlfn.XLOOKUP($A355,MedExam_Table[[#Headers],[#Data],[Customer ID]],MedExam_Table[[#Headers],[#Data],[Heart Issues Updated]],"Not Found",0)</f>
        <v>No</v>
      </c>
      <c r="F355" t="str" cm="1">
        <f t="array" ref="F355">_xlfn.XLOOKUP($A355,MedExam_Table[[#Headers],[#Data],[Customer ID]],MedExam_Table[[#Headers],[#Data],[Any Transplants Update]],"Not Found",0)</f>
        <v>No</v>
      </c>
      <c r="G355" t="str" cm="1">
        <f t="array" ref="G355">_xlfn.XLOOKUP($A355,MedExam_Table[[#Headers],[#Data],[Customer ID]],MedExam_Table[[#Headers],[#Data],[Cancer history]],"Not Found",0)</f>
        <v>No</v>
      </c>
      <c r="H355" cm="1">
        <f t="array" ref="H355">_xlfn.XLOOKUP($A355,MedExam_Table[[#Headers],[#Data],[Customer ID]],MedExam_Table[[#Headers],[#Data],[NumberOfMajorSurgeries_updated]],"Not Found",0)</f>
        <v>0</v>
      </c>
      <c r="I355" t="str" cm="1">
        <f t="array" ref="I355">_xlfn.XLOOKUP($A355,MedExam_Table[[#Headers],[#Data],[Customer ID]],MedExam_Table[[#Headers],[#Data],[Smoker Updated]],"Not Found",0)</f>
        <v>No</v>
      </c>
      <c r="J355" t="str" cm="1">
        <f t="array" ref="J355">_xlfn.XLOOKUP($A355,MedExam_Table[[#Headers],[#Data],[Customer ID]],MedExam_Table[[#Headers],[#Data],[Weight Status]],"Not Found",0)</f>
        <v>Obesity</v>
      </c>
      <c r="K355" t="str" cm="1">
        <f t="array" ref="K355">_xlfn.XLOOKUP($A355,MedExam_Table[[#Headers],[#Data],[Customer ID]],MedExam_Table[[#Headers],[#Data],[Diabetes Status]],"Not Found",0)</f>
        <v>Diabetes</v>
      </c>
      <c r="L355" cm="1">
        <f t="array" ref="L355">_xlfn.XLOOKUP($A355,Hospitalisation_table[[#All],[Customer ID]],Hospitalisation_table[[#All],[Customer Age]],"Not Found",0)</f>
        <v>49</v>
      </c>
      <c r="M355" t="str" cm="1">
        <f t="array" ref="M355">_xlfn.XLOOKUP($A355,Hospitalisation_table[[#All],[Customer ID]],Hospitalisation_table[[#All],[Date of Birth]],"Not Found",0)</f>
        <v>6-Jun-1974</v>
      </c>
      <c r="N355" s="22" cm="1">
        <f t="array" ref="N355">_xlfn.XLOOKUP($A355,Hospitalisation_table[[#All],[Customer ID]],Hospitalisation_table[[#All],[charges]],"Not Found",0)</f>
        <v>8283.68</v>
      </c>
      <c r="O355" t="str" cm="1">
        <f t="array" ref="O355">_xlfn.XLOOKUP($A355,Hospitalisation_table[[#All],[Customer ID]],Hospitalisation_table[[#All],[Hospital tier_Updated]],"Not Found",0)</f>
        <v>tier - 2</v>
      </c>
      <c r="P355" t="str" cm="1">
        <f t="array" ref="P355">_xlfn.XLOOKUP($A355,Hospitalisation_table[[#All],[Customer ID]],Hospitalisation_table[[#All],[City tier_updated]],"Not Found",0)</f>
        <v>tier - 3</v>
      </c>
      <c r="Q355" t="str" cm="1">
        <f t="array" ref="Q355">_xlfn.XLOOKUP($A355,Hospitalisation_table[[#All],[Customer ID]],Hospitalisation_table[[#All],[State ID Updated]],"Not Found",0)</f>
        <v>R1013</v>
      </c>
    </row>
    <row r="356" spans="1:17" x14ac:dyDescent="0.3">
      <c r="A356" s="13" t="s">
        <v>1054</v>
      </c>
      <c r="B356" t="str" cm="1">
        <f t="array" ref="B356">_xlfn.XLOOKUP($A356,CustomersName[[#All],[Customer ID]],CustomersName[[#All],[First Name]],"Not Found",0)</f>
        <v>Grehchen K.</v>
      </c>
      <c r="C356" cm="1">
        <f t="array" ref="C356">_xlfn.XLOOKUP($A356,MedExam_Table[[#Headers],[#Data],[Customer ID]],MedExam_Table[[#Headers],[#Data],[BMI]],"Not Found",0)</f>
        <v>31.13</v>
      </c>
      <c r="D356" cm="1">
        <f t="array" ref="D356">_xlfn.XLOOKUP($A356,MedExam_Table[[#Headers],[#Data],[Customer ID]],MedExam_Table[[#Headers],[#Data],[HBA1C]],"Not Found",0)</f>
        <v>10.1</v>
      </c>
      <c r="E356" t="str" cm="1">
        <f t="array" ref="E356">_xlfn.XLOOKUP($A356,MedExam_Table[[#Headers],[#Data],[Customer ID]],MedExam_Table[[#Headers],[#Data],[Heart Issues Updated]],"Not Found",0)</f>
        <v>No</v>
      </c>
      <c r="F356" t="str" cm="1">
        <f t="array" ref="F356">_xlfn.XLOOKUP($A356,MedExam_Table[[#Headers],[#Data],[Customer ID]],MedExam_Table[[#Headers],[#Data],[Any Transplants Update]],"Not Found",0)</f>
        <v>No</v>
      </c>
      <c r="G356" t="str" cm="1">
        <f t="array" ref="G356">_xlfn.XLOOKUP($A356,MedExam_Table[[#Headers],[#Data],[Customer ID]],MedExam_Table[[#Headers],[#Data],[Cancer history]],"Not Found",0)</f>
        <v>No</v>
      </c>
      <c r="H356" cm="1">
        <f t="array" ref="H356">_xlfn.XLOOKUP($A356,MedExam_Table[[#Headers],[#Data],[Customer ID]],MedExam_Table[[#Headers],[#Data],[NumberOfMajorSurgeries_updated]],"Not Found",0)</f>
        <v>0</v>
      </c>
      <c r="I356" t="str" cm="1">
        <f t="array" ref="I356">_xlfn.XLOOKUP($A356,MedExam_Table[[#Headers],[#Data],[Customer ID]],MedExam_Table[[#Headers],[#Data],[Smoker Updated]],"Not Found",0)</f>
        <v>No</v>
      </c>
      <c r="J356" t="str" cm="1">
        <f t="array" ref="J356">_xlfn.XLOOKUP($A356,MedExam_Table[[#Headers],[#Data],[Customer ID]],MedExam_Table[[#Headers],[#Data],[Weight Status]],"Not Found",0)</f>
        <v>Obesity</v>
      </c>
      <c r="K356" t="str" cm="1">
        <f t="array" ref="K356">_xlfn.XLOOKUP($A356,MedExam_Table[[#Headers],[#Data],[Customer ID]],MedExam_Table[[#Headers],[#Data],[Diabetes Status]],"Not Found",0)</f>
        <v>Diabetes</v>
      </c>
      <c r="L356" cm="1">
        <f t="array" ref="L356">_xlfn.XLOOKUP($A356,Hospitalisation_table[[#All],[Customer ID]],Hospitalisation_table[[#All],[Customer Age]],"Not Found",0)</f>
        <v>48</v>
      </c>
      <c r="M356" t="str" cm="1">
        <f t="array" ref="M356">_xlfn.XLOOKUP($A356,Hospitalisation_table[[#All],[Customer ID]],Hospitalisation_table[[#All],[Date of Birth]],"Not Found",0)</f>
        <v>22-Dec-1974</v>
      </c>
      <c r="N356" s="22" cm="1">
        <f t="array" ref="N356">_xlfn.XLOOKUP($A356,Hospitalisation_table[[#All],[Customer ID]],Hospitalisation_table[[#All],[charges]],"Not Found",0)</f>
        <v>8280.6200000000008</v>
      </c>
      <c r="O356" t="str" cm="1">
        <f t="array" ref="O356">_xlfn.XLOOKUP($A356,Hospitalisation_table[[#All],[Customer ID]],Hospitalisation_table[[#All],[Hospital tier_Updated]],"Not Found",0)</f>
        <v>tier - 2</v>
      </c>
      <c r="P356" t="str" cm="1">
        <f t="array" ref="P356">_xlfn.XLOOKUP($A356,Hospitalisation_table[[#All],[Customer ID]],Hospitalisation_table[[#All],[City tier_updated]],"Not Found",0)</f>
        <v>tier - 2</v>
      </c>
      <c r="Q356" t="str" cm="1">
        <f t="array" ref="Q356">_xlfn.XLOOKUP($A356,Hospitalisation_table[[#All],[Customer ID]],Hospitalisation_table[[#All],[State ID Updated]],"Not Found",0)</f>
        <v>R1013</v>
      </c>
    </row>
    <row r="357" spans="1:17" x14ac:dyDescent="0.3">
      <c r="A357" s="14" t="s">
        <v>1053</v>
      </c>
      <c r="B357" t="str" cm="1">
        <f t="array" ref="B357">_xlfn.XLOOKUP($A357,CustomersName[[#All],[Customer ID]],CustomersName[[#All],[First Name]],"Not Found",0)</f>
        <v>Martina</v>
      </c>
      <c r="C357" cm="1">
        <f t="array" ref="C357">_xlfn.XLOOKUP($A357,MedExam_Table[[#Headers],[#Data],[Customer ID]],MedExam_Table[[#Headers],[#Data],[BMI]],"Not Found",0)</f>
        <v>28.9</v>
      </c>
      <c r="D357" cm="1">
        <f t="array" ref="D357">_xlfn.XLOOKUP($A357,MedExam_Table[[#Headers],[#Data],[Customer ID]],MedExam_Table[[#Headers],[#Data],[HBA1C]],"Not Found",0)</f>
        <v>11.24</v>
      </c>
      <c r="E357" t="str" cm="1">
        <f t="array" ref="E357">_xlfn.XLOOKUP($A357,MedExam_Table[[#Headers],[#Data],[Customer ID]],MedExam_Table[[#Headers],[#Data],[Heart Issues Updated]],"Not Found",0)</f>
        <v>No</v>
      </c>
      <c r="F357" t="str" cm="1">
        <f t="array" ref="F357">_xlfn.XLOOKUP($A357,MedExam_Table[[#Headers],[#Data],[Customer ID]],MedExam_Table[[#Headers],[#Data],[Any Transplants Update]],"Not Found",0)</f>
        <v>No</v>
      </c>
      <c r="G357" t="str" cm="1">
        <f t="array" ref="G357">_xlfn.XLOOKUP($A357,MedExam_Table[[#Headers],[#Data],[Customer ID]],MedExam_Table[[#Headers],[#Data],[Cancer history]],"Not Found",0)</f>
        <v>No</v>
      </c>
      <c r="H357" cm="1">
        <f t="array" ref="H357">_xlfn.XLOOKUP($A357,MedExam_Table[[#Headers],[#Data],[Customer ID]],MedExam_Table[[#Headers],[#Data],[NumberOfMajorSurgeries_updated]],"Not Found",0)</f>
        <v>0</v>
      </c>
      <c r="I357" t="str" cm="1">
        <f t="array" ref="I357">_xlfn.XLOOKUP($A357,MedExam_Table[[#Headers],[#Data],[Customer ID]],MedExam_Table[[#Headers],[#Data],[Smoker Updated]],"Not Found",0)</f>
        <v>No</v>
      </c>
      <c r="J357" t="str" cm="1">
        <f t="array" ref="J357">_xlfn.XLOOKUP($A357,MedExam_Table[[#Headers],[#Data],[Customer ID]],MedExam_Table[[#Headers],[#Data],[Weight Status]],"Not Found",0)</f>
        <v>OverWeight</v>
      </c>
      <c r="K357" t="str" cm="1">
        <f t="array" ref="K357">_xlfn.XLOOKUP($A357,MedExam_Table[[#Headers],[#Data],[Customer ID]],MedExam_Table[[#Headers],[#Data],[Diabetes Status]],"Not Found",0)</f>
        <v>Diabetes</v>
      </c>
      <c r="L357" cm="1">
        <f t="array" ref="L357">_xlfn.XLOOKUP($A357,Hospitalisation_table[[#All],[Customer ID]],Hospitalisation_table[[#All],[Customer Age]],"Not Found",0)</f>
        <v>48</v>
      </c>
      <c r="M357" t="str" cm="1">
        <f t="array" ref="M357">_xlfn.XLOOKUP($A357,Hospitalisation_table[[#All],[Customer ID]],Hospitalisation_table[[#All],[Date of Birth]],"Not Found",0)</f>
        <v>26-Sep-1974</v>
      </c>
      <c r="N357" s="22" cm="1">
        <f t="array" ref="N357">_xlfn.XLOOKUP($A357,Hospitalisation_table[[#All],[Customer ID]],Hospitalisation_table[[#All],[charges]],"Not Found",0)</f>
        <v>8277.52</v>
      </c>
      <c r="O357" t="str" cm="1">
        <f t="array" ref="O357">_xlfn.XLOOKUP($A357,Hospitalisation_table[[#All],[Customer ID]],Hospitalisation_table[[#All],[Hospital tier_Updated]],"Not Found",0)</f>
        <v>tier - 2</v>
      </c>
      <c r="P357" t="str" cm="1">
        <f t="array" ref="P357">_xlfn.XLOOKUP($A357,Hospitalisation_table[[#All],[Customer ID]],Hospitalisation_table[[#All],[City tier_updated]],"Not Found",0)</f>
        <v>tier - 2</v>
      </c>
      <c r="Q357" t="str" cm="1">
        <f t="array" ref="Q357">_xlfn.XLOOKUP($A357,Hospitalisation_table[[#All],[Customer ID]],Hospitalisation_table[[#All],[State ID Updated]],"Not Found",0)</f>
        <v>R1011</v>
      </c>
    </row>
    <row r="358" spans="1:17" x14ac:dyDescent="0.3">
      <c r="A358" s="13" t="s">
        <v>1052</v>
      </c>
      <c r="B358" t="str" cm="1">
        <f t="array" ref="B358">_xlfn.XLOOKUP($A358,CustomersName[[#All],[Customer ID]],CustomersName[[#All],[First Name]],"Not Found",0)</f>
        <v>Dusthn J</v>
      </c>
      <c r="C358" cm="1">
        <f t="array" ref="C358">_xlfn.XLOOKUP($A358,MedExam_Table[[#Headers],[#Data],[Customer ID]],MedExam_Table[[#Headers],[#Data],[BMI]],"Not Found",0)</f>
        <v>43.31</v>
      </c>
      <c r="D358" cm="1">
        <f t="array" ref="D358">_xlfn.XLOOKUP($A358,MedExam_Table[[#Headers],[#Data],[Customer ID]],MedExam_Table[[#Headers],[#Data],[HBA1C]],"Not Found",0)</f>
        <v>6.1</v>
      </c>
      <c r="E358" t="str" cm="1">
        <f t="array" ref="E358">_xlfn.XLOOKUP($A358,MedExam_Table[[#Headers],[#Data],[Customer ID]],MedExam_Table[[#Headers],[#Data],[Heart Issues Updated]],"Not Found",0)</f>
        <v>Yes</v>
      </c>
      <c r="F358" t="str" cm="1">
        <f t="array" ref="F358">_xlfn.XLOOKUP($A358,MedExam_Table[[#Headers],[#Data],[Customer ID]],MedExam_Table[[#Headers],[#Data],[Any Transplants Update]],"Not Found",0)</f>
        <v>Yes</v>
      </c>
      <c r="G358" t="str" cm="1">
        <f t="array" ref="G358">_xlfn.XLOOKUP($A358,MedExam_Table[[#Headers],[#Data],[Customer ID]],MedExam_Table[[#Headers],[#Data],[Cancer history]],"Not Found",0)</f>
        <v>No</v>
      </c>
      <c r="H358" cm="1">
        <f t="array" ref="H358">_xlfn.XLOOKUP($A358,MedExam_Table[[#Headers],[#Data],[Customer ID]],MedExam_Table[[#Headers],[#Data],[NumberOfMajorSurgeries_updated]],"Not Found",0)</f>
        <v>1</v>
      </c>
      <c r="I358" t="str" cm="1">
        <f t="array" ref="I358">_xlfn.XLOOKUP($A358,MedExam_Table[[#Headers],[#Data],[Customer ID]],MedExam_Table[[#Headers],[#Data],[Smoker Updated]],"Not Found",0)</f>
        <v>No</v>
      </c>
      <c r="J358" t="str" cm="1">
        <f t="array" ref="J358">_xlfn.XLOOKUP($A358,MedExam_Table[[#Headers],[#Data],[Customer ID]],MedExam_Table[[#Headers],[#Data],[Weight Status]],"Not Found",0)</f>
        <v>Obesity</v>
      </c>
      <c r="K358" t="str" cm="1">
        <f t="array" ref="K358">_xlfn.XLOOKUP($A358,MedExam_Table[[#Headers],[#Data],[Customer ID]],MedExam_Table[[#Headers],[#Data],[Diabetes Status]],"Not Found",0)</f>
        <v>Prediabetes</v>
      </c>
      <c r="L358" cm="1">
        <f t="array" ref="L358">_xlfn.XLOOKUP($A358,Hospitalisation_table[[#All],[Customer ID]],Hospitalisation_table[[#All],[Customer Age]],"Not Found",0)</f>
        <v>22</v>
      </c>
      <c r="M358" t="str" cm="1">
        <f t="array" ref="M358">_xlfn.XLOOKUP($A358,Hospitalisation_table[[#All],[Customer ID]],Hospitalisation_table[[#All],[Date of Birth]],"Not Found",0)</f>
        <v>28-Nov-2000</v>
      </c>
      <c r="N358" s="22" cm="1">
        <f t="array" ref="N358">_xlfn.XLOOKUP($A358,Hospitalisation_table[[#All],[Customer ID]],Hospitalisation_table[[#All],[charges]],"Not Found",0)</f>
        <v>8271.4599999999991</v>
      </c>
      <c r="O358" t="str" cm="1">
        <f t="array" ref="O358">_xlfn.XLOOKUP($A358,Hospitalisation_table[[#All],[Customer ID]],Hospitalisation_table[[#All],[Hospital tier_Updated]],"Not Found",0)</f>
        <v>tier - 2</v>
      </c>
      <c r="P358" t="str" cm="1">
        <f t="array" ref="P358">_xlfn.XLOOKUP($A358,Hospitalisation_table[[#All],[Customer ID]],Hospitalisation_table[[#All],[City tier_updated]],"Not Found",0)</f>
        <v>tier - 1</v>
      </c>
      <c r="Q358" t="str" cm="1">
        <f t="array" ref="Q358">_xlfn.XLOOKUP($A358,Hospitalisation_table[[#All],[Customer ID]],Hospitalisation_table[[#All],[State ID Updated]],"Not Found",0)</f>
        <v>R1023</v>
      </c>
    </row>
    <row r="359" spans="1:17" x14ac:dyDescent="0.3">
      <c r="A359" s="14" t="s">
        <v>2241</v>
      </c>
      <c r="B359" t="str" cm="1">
        <f t="array" ref="B359">_xlfn.XLOOKUP($A359,CustomersName[[#All],[Customer ID]],CustomersName[[#All],[First Name]],"Not Found",0)</f>
        <v>SarahS</v>
      </c>
      <c r="C359" cm="1">
        <f t="array" ref="C359">_xlfn.XLOOKUP($A359,MedExam_Table[[#Headers],[#Data],[Customer ID]],MedExam_Table[[#Headers],[#Data],[BMI]],"Not Found",0)</f>
        <v>44.86</v>
      </c>
      <c r="D359" cm="1">
        <f t="array" ref="D359">_xlfn.XLOOKUP($A359,MedExam_Table[[#Headers],[#Data],[Customer ID]],MedExam_Table[[#Headers],[#Data],[HBA1C]],"Not Found",0)</f>
        <v>4.38</v>
      </c>
      <c r="E359" t="str" cm="1">
        <f t="array" ref="E359">_xlfn.XLOOKUP($A359,MedExam_Table[[#Headers],[#Data],[Customer ID]],MedExam_Table[[#Headers],[#Data],[Heart Issues Updated]],"Not Found",0)</f>
        <v>Yes</v>
      </c>
      <c r="F359" t="str" cm="1">
        <f t="array" ref="F359">_xlfn.XLOOKUP($A359,MedExam_Table[[#Headers],[#Data],[Customer ID]],MedExam_Table[[#Headers],[#Data],[Any Transplants Update]],"Not Found",0)</f>
        <v>No</v>
      </c>
      <c r="G359" t="str" cm="1">
        <f t="array" ref="G359">_xlfn.XLOOKUP($A359,MedExam_Table[[#Headers],[#Data],[Customer ID]],MedExam_Table[[#Headers],[#Data],[Cancer history]],"Not Found",0)</f>
        <v>No</v>
      </c>
      <c r="H359" cm="1">
        <f t="array" ref="H359">_xlfn.XLOOKUP($A359,MedExam_Table[[#Headers],[#Data],[Customer ID]],MedExam_Table[[#Headers],[#Data],[NumberOfMajorSurgeries_updated]],"Not Found",0)</f>
        <v>0</v>
      </c>
      <c r="I359" t="str" cm="1">
        <f t="array" ref="I359">_xlfn.XLOOKUP($A359,MedExam_Table[[#Headers],[#Data],[Customer ID]],MedExam_Table[[#Headers],[#Data],[Smoker Updated]],"Not Found",0)</f>
        <v>Yes</v>
      </c>
      <c r="J359" t="str" cm="1">
        <f t="array" ref="J359">_xlfn.XLOOKUP($A359,MedExam_Table[[#Headers],[#Data],[Customer ID]],MedExam_Table[[#Headers],[#Data],[Weight Status]],"Not Found",0)</f>
        <v>Obesity</v>
      </c>
      <c r="K359" t="str" cm="1">
        <f t="array" ref="K359">_xlfn.XLOOKUP($A359,MedExam_Table[[#Headers],[#Data],[Customer ID]],MedExam_Table[[#Headers],[#Data],[Diabetes Status]],"Not Found",0)</f>
        <v>Normal</v>
      </c>
      <c r="L359" cm="1">
        <f t="array" ref="L359">_xlfn.XLOOKUP($A359,Hospitalisation_table[[#All],[Customer ID]],Hospitalisation_table[[#All],[Customer Age]],"Not Found",0)</f>
        <v>46</v>
      </c>
      <c r="M359" t="str" cm="1">
        <f t="array" ref="M359">_xlfn.XLOOKUP($A359,Hospitalisation_table[[#All],[Customer ID]],Hospitalisation_table[[#All],[Date of Birth]],"Not Found",0)</f>
        <v>15-Dec-1976</v>
      </c>
      <c r="N359" s="22" cm="1">
        <f t="array" ref="N359">_xlfn.XLOOKUP($A359,Hospitalisation_table[[#All],[Customer ID]],Hospitalisation_table[[#All],[charges]],"Not Found",0)</f>
        <v>38932.559999999998</v>
      </c>
      <c r="O359" t="str" cm="1">
        <f t="array" ref="O359">_xlfn.XLOOKUP($A359,Hospitalisation_table[[#All],[Customer ID]],Hospitalisation_table[[#All],[Hospital tier_Updated]],"Not Found",0)</f>
        <v>tier - 2</v>
      </c>
      <c r="P359" t="str" cm="1">
        <f t="array" ref="P359">_xlfn.XLOOKUP($A359,Hospitalisation_table[[#All],[Customer ID]],Hospitalisation_table[[#All],[City tier_updated]],"Not Found",0)</f>
        <v>tier - 3</v>
      </c>
      <c r="Q359" t="str" cm="1">
        <f t="array" ref="Q359">_xlfn.XLOOKUP($A359,Hospitalisation_table[[#All],[Customer ID]],Hospitalisation_table[[#All],[State ID Updated]],"Not Found",0)</f>
        <v>R1011</v>
      </c>
    </row>
    <row r="360" spans="1:17" x14ac:dyDescent="0.3">
      <c r="A360" s="13" t="s">
        <v>1051</v>
      </c>
      <c r="B360" t="str" cm="1">
        <f t="array" ref="B360">_xlfn.XLOOKUP($A360,CustomersName[[#All],[Customer ID]],CustomersName[[#All],[First Name]],"Not Found",0)</f>
        <v>Kelsey</v>
      </c>
      <c r="C360" cm="1">
        <f t="array" ref="C360">_xlfn.XLOOKUP($A360,MedExam_Table[[#Headers],[#Data],[Customer ID]],MedExam_Table[[#Headers],[#Data],[BMI]],"Not Found",0)</f>
        <v>22.8</v>
      </c>
      <c r="D360" cm="1">
        <f t="array" ref="D360">_xlfn.XLOOKUP($A360,MedExam_Table[[#Headers],[#Data],[Customer ID]],MedExam_Table[[#Headers],[#Data],[HBA1C]],"Not Found",0)</f>
        <v>6.98</v>
      </c>
      <c r="E360" t="str" cm="1">
        <f t="array" ref="E360">_xlfn.XLOOKUP($A360,MedExam_Table[[#Headers],[#Data],[Customer ID]],MedExam_Table[[#Headers],[#Data],[Heart Issues Updated]],"Not Found",0)</f>
        <v>No</v>
      </c>
      <c r="F360" t="str" cm="1">
        <f t="array" ref="F360">_xlfn.XLOOKUP($A360,MedExam_Table[[#Headers],[#Data],[Customer ID]],MedExam_Table[[#Headers],[#Data],[Any Transplants Update]],"Not Found",0)</f>
        <v>No</v>
      </c>
      <c r="G360" t="str" cm="1">
        <f t="array" ref="G360">_xlfn.XLOOKUP($A360,MedExam_Table[[#Headers],[#Data],[Customer ID]],MedExam_Table[[#Headers],[#Data],[Cancer history]],"Not Found",0)</f>
        <v>No</v>
      </c>
      <c r="H360" cm="1">
        <f t="array" ref="H360">_xlfn.XLOOKUP($A360,MedExam_Table[[#Headers],[#Data],[Customer ID]],MedExam_Table[[#Headers],[#Data],[NumberOfMajorSurgeries_updated]],"Not Found",0)</f>
        <v>0</v>
      </c>
      <c r="I360" t="str" cm="1">
        <f t="array" ref="I360">_xlfn.XLOOKUP($A360,MedExam_Table[[#Headers],[#Data],[Customer ID]],MedExam_Table[[#Headers],[#Data],[Smoker Updated]],"Not Found",0)</f>
        <v>No</v>
      </c>
      <c r="J360" t="str" cm="1">
        <f t="array" ref="J360">_xlfn.XLOOKUP($A360,MedExam_Table[[#Headers],[#Data],[Customer ID]],MedExam_Table[[#Headers],[#Data],[Weight Status]],"Not Found",0)</f>
        <v>NormalWeight</v>
      </c>
      <c r="K360" t="str" cm="1">
        <f t="array" ref="K360">_xlfn.XLOOKUP($A360,MedExam_Table[[#Headers],[#Data],[Customer ID]],MedExam_Table[[#Headers],[#Data],[Diabetes Status]],"Not Found",0)</f>
        <v>Diabetes</v>
      </c>
      <c r="L360" cm="1">
        <f t="array" ref="L360">_xlfn.XLOOKUP($A360,Hospitalisation_table[[#All],[Customer ID]],Hospitalisation_table[[#All],[Customer Age]],"Not Found",0)</f>
        <v>48</v>
      </c>
      <c r="M360" t="str" cm="1">
        <f t="array" ref="M360">_xlfn.XLOOKUP($A360,Hospitalisation_table[[#All],[Customer ID]],Hospitalisation_table[[#All],[Date of Birth]],"Not Found",0)</f>
        <v>5-Aug-1974</v>
      </c>
      <c r="N360" s="22" cm="1">
        <f t="array" ref="N360">_xlfn.XLOOKUP($A360,Hospitalisation_table[[#All],[Customer ID]],Hospitalisation_table[[#All],[charges]],"Not Found",0)</f>
        <v>8269.0400000000009</v>
      </c>
      <c r="O360" t="str" cm="1">
        <f t="array" ref="O360">_xlfn.XLOOKUP($A360,Hospitalisation_table[[#All],[Customer ID]],Hospitalisation_table[[#All],[Hospital tier_Updated]],"Not Found",0)</f>
        <v>tier - 2</v>
      </c>
      <c r="P360" t="str" cm="1">
        <f t="array" ref="P360">_xlfn.XLOOKUP($A360,Hospitalisation_table[[#All],[Customer ID]],Hospitalisation_table[[#All],[City tier_updated]],"Not Found",0)</f>
        <v>tier - 1</v>
      </c>
      <c r="Q360" t="str" cm="1">
        <f t="array" ref="Q360">_xlfn.XLOOKUP($A360,Hospitalisation_table[[#All],[Customer ID]],Hospitalisation_table[[#All],[State ID Updated]],"Not Found",0)</f>
        <v>R1011</v>
      </c>
    </row>
    <row r="361" spans="1:17" x14ac:dyDescent="0.3">
      <c r="A361" s="14" t="s">
        <v>1050</v>
      </c>
      <c r="B361" t="str" cm="1">
        <f t="array" ref="B361">_xlfn.XLOOKUP($A361,CustomersName[[#All],[Customer ID]],CustomersName[[#All],[First Name]],"Not Found",0)</f>
        <v>Danihl V.</v>
      </c>
      <c r="C361" cm="1">
        <f t="array" ref="C361">_xlfn.XLOOKUP($A361,MedExam_Table[[#Headers],[#Data],[Customer ID]],MedExam_Table[[#Headers],[#Data],[BMI]],"Not Found",0)</f>
        <v>19.09</v>
      </c>
      <c r="D361" cm="1">
        <f t="array" ref="D361">_xlfn.XLOOKUP($A361,MedExam_Table[[#Headers],[#Data],[Customer ID]],MedExam_Table[[#Headers],[#Data],[HBA1C]],"Not Found",0)</f>
        <v>4</v>
      </c>
      <c r="E361" t="str" cm="1">
        <f t="array" ref="E361">_xlfn.XLOOKUP($A361,MedExam_Table[[#Headers],[#Data],[Customer ID]],MedExam_Table[[#Headers],[#Data],[Heart Issues Updated]],"Not Found",0)</f>
        <v>Yes</v>
      </c>
      <c r="F361" t="str" cm="1">
        <f t="array" ref="F361">_xlfn.XLOOKUP($A361,MedExam_Table[[#Headers],[#Data],[Customer ID]],MedExam_Table[[#Headers],[#Data],[Any Transplants Update]],"Not Found",0)</f>
        <v>No</v>
      </c>
      <c r="G361" t="str" cm="1">
        <f t="array" ref="G361">_xlfn.XLOOKUP($A361,MedExam_Table[[#Headers],[#Data],[Customer ID]],MedExam_Table[[#Headers],[#Data],[Cancer history]],"Not Found",0)</f>
        <v>No</v>
      </c>
      <c r="H361" cm="1">
        <f t="array" ref="H361">_xlfn.XLOOKUP($A361,MedExam_Table[[#Headers],[#Data],[Customer ID]],MedExam_Table[[#Headers],[#Data],[NumberOfMajorSurgeries_updated]],"Not Found",0)</f>
        <v>1</v>
      </c>
      <c r="I361" t="str" cm="1">
        <f t="array" ref="I361">_xlfn.XLOOKUP($A361,MedExam_Table[[#Headers],[#Data],[Customer ID]],MedExam_Table[[#Headers],[#Data],[Smoker Updated]],"Not Found",0)</f>
        <v>No</v>
      </c>
      <c r="J361" t="str" cm="1">
        <f t="array" ref="J361">_xlfn.XLOOKUP($A361,MedExam_Table[[#Headers],[#Data],[Customer ID]],MedExam_Table[[#Headers],[#Data],[Weight Status]],"Not Found",0)</f>
        <v>NormalWeight</v>
      </c>
      <c r="K361" t="str" cm="1">
        <f t="array" ref="K361">_xlfn.XLOOKUP($A361,MedExam_Table[[#Headers],[#Data],[Customer ID]],MedExam_Table[[#Headers],[#Data],[Diabetes Status]],"Not Found",0)</f>
        <v>Normal</v>
      </c>
      <c r="L361" cm="1">
        <f t="array" ref="L361">_xlfn.XLOOKUP($A361,Hospitalisation_table[[#All],[Customer ID]],Hospitalisation_table[[#All],[Customer Age]],"Not Found",0)</f>
        <v>58</v>
      </c>
      <c r="M361" t="str" cm="1">
        <f t="array" ref="M361">_xlfn.XLOOKUP($A361,Hospitalisation_table[[#All],[Customer ID]],Hospitalisation_table[[#All],[Date of Birth]],"Not Found",0)</f>
        <v>5-Sep-1964</v>
      </c>
      <c r="N361" s="22" cm="1">
        <f t="array" ref="N361">_xlfn.XLOOKUP($A361,Hospitalisation_table[[#All],[Customer ID]],Hospitalisation_table[[#All],[charges]],"Not Found",0)</f>
        <v>8268</v>
      </c>
      <c r="O361" t="str" cm="1">
        <f t="array" ref="O361">_xlfn.XLOOKUP($A361,Hospitalisation_table[[#All],[Customer ID]],Hospitalisation_table[[#All],[Hospital tier_Updated]],"Not Found",0)</f>
        <v>tier - 3</v>
      </c>
      <c r="P361" t="str" cm="1">
        <f t="array" ref="P361">_xlfn.XLOOKUP($A361,Hospitalisation_table[[#All],[Customer ID]],Hospitalisation_table[[#All],[City tier_updated]],"Not Found",0)</f>
        <v>tier - 3</v>
      </c>
      <c r="Q361" t="str" cm="1">
        <f t="array" ref="Q361">_xlfn.XLOOKUP($A361,Hospitalisation_table[[#All],[Customer ID]],Hospitalisation_table[[#All],[State ID Updated]],"Not Found",0)</f>
        <v>R1013</v>
      </c>
    </row>
    <row r="362" spans="1:17" x14ac:dyDescent="0.3">
      <c r="A362" s="13" t="s">
        <v>1049</v>
      </c>
      <c r="B362" t="str" cm="1">
        <f t="array" ref="B362">_xlfn.XLOOKUP($A362,CustomersName[[#All],[Customer ID]],CustomersName[[#All],[First Name]],"Not Found",0)</f>
        <v>Saeger</v>
      </c>
      <c r="C362" cm="1">
        <f t="array" ref="C362">_xlfn.XLOOKUP($A362,MedExam_Table[[#Headers],[#Data],[Customer ID]],MedExam_Table[[#Headers],[#Data],[BMI]],"Not Found",0)</f>
        <v>23.37</v>
      </c>
      <c r="D362" cm="1">
        <f t="array" ref="D362">_xlfn.XLOOKUP($A362,MedExam_Table[[#Headers],[#Data],[Customer ID]],MedExam_Table[[#Headers],[#Data],[HBA1C]],"Not Found",0)</f>
        <v>4.2300000000000004</v>
      </c>
      <c r="E362" t="str" cm="1">
        <f t="array" ref="E362">_xlfn.XLOOKUP($A362,MedExam_Table[[#Headers],[#Data],[Customer ID]],MedExam_Table[[#Headers],[#Data],[Heart Issues Updated]],"Not Found",0)</f>
        <v>No</v>
      </c>
      <c r="F362" t="str" cm="1">
        <f t="array" ref="F362">_xlfn.XLOOKUP($A362,MedExam_Table[[#Headers],[#Data],[Customer ID]],MedExam_Table[[#Headers],[#Data],[Any Transplants Update]],"Not Found",0)</f>
        <v>No</v>
      </c>
      <c r="G362" t="str" cm="1">
        <f t="array" ref="G362">_xlfn.XLOOKUP($A362,MedExam_Table[[#Headers],[#Data],[Customer ID]],MedExam_Table[[#Headers],[#Data],[Cancer history]],"Not Found",0)</f>
        <v>No</v>
      </c>
      <c r="H362" cm="1">
        <f t="array" ref="H362">_xlfn.XLOOKUP($A362,MedExam_Table[[#Headers],[#Data],[Customer ID]],MedExam_Table[[#Headers],[#Data],[NumberOfMajorSurgeries_updated]],"Not Found",0)</f>
        <v>0</v>
      </c>
      <c r="I362" t="str" cm="1">
        <f t="array" ref="I362">_xlfn.XLOOKUP($A362,MedExam_Table[[#Headers],[#Data],[Customer ID]],MedExam_Table[[#Headers],[#Data],[Smoker Updated]],"Not Found",0)</f>
        <v>No</v>
      </c>
      <c r="J362" t="str" cm="1">
        <f t="array" ref="J362">_xlfn.XLOOKUP($A362,MedExam_Table[[#Headers],[#Data],[Customer ID]],MedExam_Table[[#Headers],[#Data],[Weight Status]],"Not Found",0)</f>
        <v>NormalWeight</v>
      </c>
      <c r="K362" t="str" cm="1">
        <f t="array" ref="K362">_xlfn.XLOOKUP($A362,MedExam_Table[[#Headers],[#Data],[Customer ID]],MedExam_Table[[#Headers],[#Data],[Diabetes Status]],"Not Found",0)</f>
        <v>Normal</v>
      </c>
      <c r="L362" cm="1">
        <f t="array" ref="L362">_xlfn.XLOOKUP($A362,Hospitalisation_table[[#All],[Customer ID]],Hospitalisation_table[[#All],[Customer Age]],"Not Found",0)</f>
        <v>40</v>
      </c>
      <c r="M362" t="str" cm="1">
        <f t="array" ref="M362">_xlfn.XLOOKUP($A362,Hospitalisation_table[[#All],[Customer ID]],Hospitalisation_table[[#All],[Date of Birth]],"Not Found",0)</f>
        <v>27-Sep-1982</v>
      </c>
      <c r="N362" s="22" cm="1">
        <f t="array" ref="N362">_xlfn.XLOOKUP($A362,Hospitalisation_table[[#All],[Customer ID]],Hospitalisation_table[[#All],[charges]],"Not Found",0)</f>
        <v>8252.2800000000007</v>
      </c>
      <c r="O362" t="str" cm="1">
        <f t="array" ref="O362">_xlfn.XLOOKUP($A362,Hospitalisation_table[[#All],[Customer ID]],Hospitalisation_table[[#All],[Hospital tier_Updated]],"Not Found",0)</f>
        <v>tier - 2</v>
      </c>
      <c r="P362" t="str" cm="1">
        <f t="array" ref="P362">_xlfn.XLOOKUP($A362,Hospitalisation_table[[#All],[Customer ID]],Hospitalisation_table[[#All],[City tier_updated]],"Not Found",0)</f>
        <v>tier - 2</v>
      </c>
      <c r="Q362" t="str" cm="1">
        <f t="array" ref="Q362">_xlfn.XLOOKUP($A362,Hospitalisation_table[[#All],[Customer ID]],Hospitalisation_table[[#All],[State ID Updated]],"Not Found",0)</f>
        <v>R1024</v>
      </c>
    </row>
    <row r="363" spans="1:17" x14ac:dyDescent="0.3">
      <c r="A363" s="14" t="s">
        <v>1048</v>
      </c>
      <c r="B363" t="str" cm="1">
        <f t="array" ref="B363">_xlfn.XLOOKUP($A363,CustomersName[[#All],[Customer ID]],CustomersName[[#All],[First Name]],"Not Found",0)</f>
        <v>Buzunesh</v>
      </c>
      <c r="C363" cm="1">
        <f t="array" ref="C363">_xlfn.XLOOKUP($A363,MedExam_Table[[#Headers],[#Data],[Customer ID]],MedExam_Table[[#Headers],[#Data],[BMI]],"Not Found",0)</f>
        <v>33.44</v>
      </c>
      <c r="D363" cm="1">
        <f t="array" ref="D363">_xlfn.XLOOKUP($A363,MedExam_Table[[#Headers],[#Data],[Customer ID]],MedExam_Table[[#Headers],[#Data],[HBA1C]],"Not Found",0)</f>
        <v>4.72</v>
      </c>
      <c r="E363" t="str" cm="1">
        <f t="array" ref="E363">_xlfn.XLOOKUP($A363,MedExam_Table[[#Headers],[#Data],[Customer ID]],MedExam_Table[[#Headers],[#Data],[Heart Issues Updated]],"Not Found",0)</f>
        <v>Yes</v>
      </c>
      <c r="F363" t="str" cm="1">
        <f t="array" ref="F363">_xlfn.XLOOKUP($A363,MedExam_Table[[#Headers],[#Data],[Customer ID]],MedExam_Table[[#Headers],[#Data],[Any Transplants Update]],"Not Found",0)</f>
        <v>No</v>
      </c>
      <c r="G363" t="str" cm="1">
        <f t="array" ref="G363">_xlfn.XLOOKUP($A363,MedExam_Table[[#Headers],[#Data],[Customer ID]],MedExam_Table[[#Headers],[#Data],[Cancer history]],"Not Found",0)</f>
        <v>No</v>
      </c>
      <c r="H363" cm="1">
        <f t="array" ref="H363">_xlfn.XLOOKUP($A363,MedExam_Table[[#Headers],[#Data],[Customer ID]],MedExam_Table[[#Headers],[#Data],[NumberOfMajorSurgeries_updated]],"Not Found",0)</f>
        <v>0</v>
      </c>
      <c r="I363" t="str" cm="1">
        <f t="array" ref="I363">_xlfn.XLOOKUP($A363,MedExam_Table[[#Headers],[#Data],[Customer ID]],MedExam_Table[[#Headers],[#Data],[Smoker Updated]],"Not Found",0)</f>
        <v>No</v>
      </c>
      <c r="J363" t="str" cm="1">
        <f t="array" ref="J363">_xlfn.XLOOKUP($A363,MedExam_Table[[#Headers],[#Data],[Customer ID]],MedExam_Table[[#Headers],[#Data],[Weight Status]],"Not Found",0)</f>
        <v>Obesity</v>
      </c>
      <c r="K363" t="str" cm="1">
        <f t="array" ref="K363">_xlfn.XLOOKUP($A363,MedExam_Table[[#Headers],[#Data],[Customer ID]],MedExam_Table[[#Headers],[#Data],[Diabetes Status]],"Not Found",0)</f>
        <v>Normal</v>
      </c>
      <c r="L363" cm="1">
        <f t="array" ref="L363">_xlfn.XLOOKUP($A363,Hospitalisation_table[[#All],[Customer ID]],Hospitalisation_table[[#All],[Customer Age]],"Not Found",0)</f>
        <v>46</v>
      </c>
      <c r="M363" t="str" cm="1">
        <f t="array" ref="M363">_xlfn.XLOOKUP($A363,Hospitalisation_table[[#All],[Customer ID]],Hospitalisation_table[[#All],[Date of Birth]],"Not Found",0)</f>
        <v>2-Sep-1976</v>
      </c>
      <c r="N363" s="22" cm="1">
        <f t="array" ref="N363">_xlfn.XLOOKUP($A363,Hospitalisation_table[[#All],[Customer ID]],Hospitalisation_table[[#All],[charges]],"Not Found",0)</f>
        <v>8240.59</v>
      </c>
      <c r="O363" t="str" cm="1">
        <f t="array" ref="O363">_xlfn.XLOOKUP($A363,Hospitalisation_table[[#All],[Customer ID]],Hospitalisation_table[[#All],[Hospital tier_Updated]],"Not Found",0)</f>
        <v>tier - 2</v>
      </c>
      <c r="P363" t="str" cm="1">
        <f t="array" ref="P363">_xlfn.XLOOKUP($A363,Hospitalisation_table[[#All],[Customer ID]],Hospitalisation_table[[#All],[City tier_updated]],"Not Found",0)</f>
        <v>tier - 2</v>
      </c>
      <c r="Q363" t="str" cm="1">
        <f t="array" ref="Q363">_xlfn.XLOOKUP($A363,Hospitalisation_table[[#All],[Customer ID]],Hospitalisation_table[[#All],[State ID Updated]],"Not Found",0)</f>
        <v>R1013</v>
      </c>
    </row>
    <row r="364" spans="1:17" x14ac:dyDescent="0.3">
      <c r="A364" s="13" t="s">
        <v>1047</v>
      </c>
      <c r="B364" t="str" cm="1">
        <f t="array" ref="B364">_xlfn.XLOOKUP($A364,CustomersName[[#All],[Customer ID]],CustomersName[[#All],[First Name]],"Not Found",0)</f>
        <v>Mirte</v>
      </c>
      <c r="C364" cm="1">
        <f t="array" ref="C364">_xlfn.XLOOKUP($A364,MedExam_Table[[#Headers],[#Data],[Customer ID]],MedExam_Table[[#Headers],[#Data],[BMI]],"Not Found",0)</f>
        <v>28.05</v>
      </c>
      <c r="D364" cm="1">
        <f t="array" ref="D364">_xlfn.XLOOKUP($A364,MedExam_Table[[#Headers],[#Data],[Customer ID]],MedExam_Table[[#Headers],[#Data],[HBA1C]],"Not Found",0)</f>
        <v>5.63</v>
      </c>
      <c r="E364" t="str" cm="1">
        <f t="array" ref="E364">_xlfn.XLOOKUP($A364,MedExam_Table[[#Headers],[#Data],[Customer ID]],MedExam_Table[[#Headers],[#Data],[Heart Issues Updated]],"Not Found",0)</f>
        <v>Yes</v>
      </c>
      <c r="F364" t="str" cm="1">
        <f t="array" ref="F364">_xlfn.XLOOKUP($A364,MedExam_Table[[#Headers],[#Data],[Customer ID]],MedExam_Table[[#Headers],[#Data],[Any Transplants Update]],"Not Found",0)</f>
        <v>No</v>
      </c>
      <c r="G364" t="str" cm="1">
        <f t="array" ref="G364">_xlfn.XLOOKUP($A364,MedExam_Table[[#Headers],[#Data],[Customer ID]],MedExam_Table[[#Headers],[#Data],[Cancer history]],"Not Found",0)</f>
        <v>No</v>
      </c>
      <c r="H364" cm="1">
        <f t="array" ref="H364">_xlfn.XLOOKUP($A364,MedExam_Table[[#Headers],[#Data],[Customer ID]],MedExam_Table[[#Headers],[#Data],[NumberOfMajorSurgeries_updated]],"Not Found",0)</f>
        <v>0</v>
      </c>
      <c r="I364" t="str" cm="1">
        <f t="array" ref="I364">_xlfn.XLOOKUP($A364,MedExam_Table[[#Headers],[#Data],[Customer ID]],MedExam_Table[[#Headers],[#Data],[Smoker Updated]],"Not Found",0)</f>
        <v>No</v>
      </c>
      <c r="J364" t="str" cm="1">
        <f t="array" ref="J364">_xlfn.XLOOKUP($A364,MedExam_Table[[#Headers],[#Data],[Customer ID]],MedExam_Table[[#Headers],[#Data],[Weight Status]],"Not Found",0)</f>
        <v>OverWeight</v>
      </c>
      <c r="K364" t="str" cm="1">
        <f t="array" ref="K364">_xlfn.XLOOKUP($A364,MedExam_Table[[#Headers],[#Data],[Customer ID]],MedExam_Table[[#Headers],[#Data],[Diabetes Status]],"Not Found",0)</f>
        <v>Normal</v>
      </c>
      <c r="L364" cm="1">
        <f t="array" ref="L364">_xlfn.XLOOKUP($A364,Hospitalisation_table[[#All],[Customer ID]],Hospitalisation_table[[#All],[Customer Age]],"Not Found",0)</f>
        <v>46</v>
      </c>
      <c r="M364" t="str" cm="1">
        <f t="array" ref="M364">_xlfn.XLOOKUP($A364,Hospitalisation_table[[#All],[Customer ID]],Hospitalisation_table[[#All],[Date of Birth]],"Not Found",0)</f>
        <v>30-Jun-1976</v>
      </c>
      <c r="N364" s="22" cm="1">
        <f t="array" ref="N364">_xlfn.XLOOKUP($A364,Hospitalisation_table[[#All],[Customer ID]],Hospitalisation_table[[#All],[charges]],"Not Found",0)</f>
        <v>8233.1</v>
      </c>
      <c r="O364" t="str" cm="1">
        <f t="array" ref="O364">_xlfn.XLOOKUP($A364,Hospitalisation_table[[#All],[Customer ID]],Hospitalisation_table[[#All],[Hospital tier_Updated]],"Not Found",0)</f>
        <v>tier - 2</v>
      </c>
      <c r="P364" t="str" cm="1">
        <f t="array" ref="P364">_xlfn.XLOOKUP($A364,Hospitalisation_table[[#All],[Customer ID]],Hospitalisation_table[[#All],[City tier_updated]],"Not Found",0)</f>
        <v>tier - 2</v>
      </c>
      <c r="Q364" t="str" cm="1">
        <f t="array" ref="Q364">_xlfn.XLOOKUP($A364,Hospitalisation_table[[#All],[Customer ID]],Hospitalisation_table[[#All],[State ID Updated]],"Not Found",0)</f>
        <v>R1013</v>
      </c>
    </row>
    <row r="365" spans="1:17" x14ac:dyDescent="0.3">
      <c r="A365" s="14" t="s">
        <v>1046</v>
      </c>
      <c r="B365" t="str" cm="1">
        <f t="array" ref="B365">_xlfn.XLOOKUP($A365,CustomersName[[#All],[Customer ID]],CustomersName[[#All],[First Name]],"Not Found",0)</f>
        <v>Megan</v>
      </c>
      <c r="C365" cm="1">
        <f t="array" ref="C365">_xlfn.XLOOKUP($A365,MedExam_Table[[#Headers],[#Data],[Customer ID]],MedExam_Table[[#Headers],[#Data],[BMI]],"Not Found",0)</f>
        <v>27.72</v>
      </c>
      <c r="D365" cm="1">
        <f t="array" ref="D365">_xlfn.XLOOKUP($A365,MedExam_Table[[#Headers],[#Data],[Customer ID]],MedExam_Table[[#Headers],[#Data],[HBA1C]],"Not Found",0)</f>
        <v>5.83</v>
      </c>
      <c r="E365" t="str" cm="1">
        <f t="array" ref="E365">_xlfn.XLOOKUP($A365,MedExam_Table[[#Headers],[#Data],[Customer ID]],MedExam_Table[[#Headers],[#Data],[Heart Issues Updated]],"Not Found",0)</f>
        <v>Yes</v>
      </c>
      <c r="F365" t="str" cm="1">
        <f t="array" ref="F365">_xlfn.XLOOKUP($A365,MedExam_Table[[#Headers],[#Data],[Customer ID]],MedExam_Table[[#Headers],[#Data],[Any Transplants Update]],"Not Found",0)</f>
        <v>No</v>
      </c>
      <c r="G365" t="str" cm="1">
        <f t="array" ref="G365">_xlfn.XLOOKUP($A365,MedExam_Table[[#Headers],[#Data],[Customer ID]],MedExam_Table[[#Headers],[#Data],[Cancer history]],"Not Found",0)</f>
        <v>No</v>
      </c>
      <c r="H365" cm="1">
        <f t="array" ref="H365">_xlfn.XLOOKUP($A365,MedExam_Table[[#Headers],[#Data],[Customer ID]],MedExam_Table[[#Headers],[#Data],[NumberOfMajorSurgeries_updated]],"Not Found",0)</f>
        <v>0</v>
      </c>
      <c r="I365" t="str" cm="1">
        <f t="array" ref="I365">_xlfn.XLOOKUP($A365,MedExam_Table[[#Headers],[#Data],[Customer ID]],MedExam_Table[[#Headers],[#Data],[Smoker Updated]],"Not Found",0)</f>
        <v>No</v>
      </c>
      <c r="J365" t="str" cm="1">
        <f t="array" ref="J365">_xlfn.XLOOKUP($A365,MedExam_Table[[#Headers],[#Data],[Customer ID]],MedExam_Table[[#Headers],[#Data],[Weight Status]],"Not Found",0)</f>
        <v>OverWeight</v>
      </c>
      <c r="K365" t="str" cm="1">
        <f t="array" ref="K365">_xlfn.XLOOKUP($A365,MedExam_Table[[#Headers],[#Data],[Customer ID]],MedExam_Table[[#Headers],[#Data],[Diabetes Status]],"Not Found",0)</f>
        <v>Prediabetes</v>
      </c>
      <c r="L365" cm="1">
        <f t="array" ref="L365">_xlfn.XLOOKUP($A365,Hospitalisation_table[[#All],[Customer ID]],Hospitalisation_table[[#All],[Customer Age]],"Not Found",0)</f>
        <v>46</v>
      </c>
      <c r="M365" t="str" cm="1">
        <f t="array" ref="M365">_xlfn.XLOOKUP($A365,Hospitalisation_table[[#All],[Customer ID]],Hospitalisation_table[[#All],[Date of Birth]],"Not Found",0)</f>
        <v>3-Sep-1976</v>
      </c>
      <c r="N365" s="22" cm="1">
        <f t="array" ref="N365">_xlfn.XLOOKUP($A365,Hospitalisation_table[[#All],[Customer ID]],Hospitalisation_table[[#All],[charges]],"Not Found",0)</f>
        <v>8232.64</v>
      </c>
      <c r="O365" t="str" cm="1">
        <f t="array" ref="O365">_xlfn.XLOOKUP($A365,Hospitalisation_table[[#All],[Customer ID]],Hospitalisation_table[[#All],[Hospital tier_Updated]],"Not Found",0)</f>
        <v>tier - 2</v>
      </c>
      <c r="P365" t="str" cm="1">
        <f t="array" ref="P365">_xlfn.XLOOKUP($A365,Hospitalisation_table[[#All],[Customer ID]],Hospitalisation_table[[#All],[City tier_updated]],"Not Found",0)</f>
        <v>tier - 3</v>
      </c>
      <c r="Q365" t="str" cm="1">
        <f t="array" ref="Q365">_xlfn.XLOOKUP($A365,Hospitalisation_table[[#All],[Customer ID]],Hospitalisation_table[[#All],[State ID Updated]],"Not Found",0)</f>
        <v>R1013</v>
      </c>
    </row>
    <row r="366" spans="1:17" x14ac:dyDescent="0.3">
      <c r="A366" s="13" t="s">
        <v>1045</v>
      </c>
      <c r="B366" t="str" cm="1">
        <f t="array" ref="B366">_xlfn.XLOOKUP($A366,CustomersName[[#All],[Customer ID]],CustomersName[[#All],[First Name]],"Not Found",0)</f>
        <v>Kerhy A.</v>
      </c>
      <c r="C366" cm="1">
        <f t="array" ref="C366">_xlfn.XLOOKUP($A366,MedExam_Table[[#Headers],[#Data],[Customer ID]],MedExam_Table[[#Headers],[#Data],[BMI]],"Not Found",0)</f>
        <v>29.81</v>
      </c>
      <c r="D366" cm="1">
        <f t="array" ref="D366">_xlfn.XLOOKUP($A366,MedExam_Table[[#Headers],[#Data],[Customer ID]],MedExam_Table[[#Headers],[#Data],[HBA1C]],"Not Found",0)</f>
        <v>9.23</v>
      </c>
      <c r="E366" t="str" cm="1">
        <f t="array" ref="E366">_xlfn.XLOOKUP($A366,MedExam_Table[[#Headers],[#Data],[Customer ID]],MedExam_Table[[#Headers],[#Data],[Heart Issues Updated]],"Not Found",0)</f>
        <v>No</v>
      </c>
      <c r="F366" t="str" cm="1">
        <f t="array" ref="F366">_xlfn.XLOOKUP($A366,MedExam_Table[[#Headers],[#Data],[Customer ID]],MedExam_Table[[#Headers],[#Data],[Any Transplants Update]],"Not Found",0)</f>
        <v>No</v>
      </c>
      <c r="G366" t="str" cm="1">
        <f t="array" ref="G366">_xlfn.XLOOKUP($A366,MedExam_Table[[#Headers],[#Data],[Customer ID]],MedExam_Table[[#Headers],[#Data],[Cancer history]],"Not Found",0)</f>
        <v>No</v>
      </c>
      <c r="H366" cm="1">
        <f t="array" ref="H366">_xlfn.XLOOKUP($A366,MedExam_Table[[#Headers],[#Data],[Customer ID]],MedExam_Table[[#Headers],[#Data],[NumberOfMajorSurgeries_updated]],"Not Found",0)</f>
        <v>0</v>
      </c>
      <c r="I366" t="str" cm="1">
        <f t="array" ref="I366">_xlfn.XLOOKUP($A366,MedExam_Table[[#Headers],[#Data],[Customer ID]],MedExam_Table[[#Headers],[#Data],[Smoker Updated]],"Not Found",0)</f>
        <v>No</v>
      </c>
      <c r="J366" t="str" cm="1">
        <f t="array" ref="J366">_xlfn.XLOOKUP($A366,MedExam_Table[[#Headers],[#Data],[Customer ID]],MedExam_Table[[#Headers],[#Data],[Weight Status]],"Not Found",0)</f>
        <v>OverWeight</v>
      </c>
      <c r="K366" t="str" cm="1">
        <f t="array" ref="K366">_xlfn.XLOOKUP($A366,MedExam_Table[[#Headers],[#Data],[Customer ID]],MedExam_Table[[#Headers],[#Data],[Diabetes Status]],"Not Found",0)</f>
        <v>Diabetes</v>
      </c>
      <c r="L366" cm="1">
        <f t="array" ref="L366">_xlfn.XLOOKUP($A366,Hospitalisation_table[[#All],[Customer ID]],Hospitalisation_table[[#All],[Customer Age]],"Not Found",0)</f>
        <v>44</v>
      </c>
      <c r="M366" t="str" cm="1">
        <f t="array" ref="M366">_xlfn.XLOOKUP($A366,Hospitalisation_table[[#All],[Customer ID]],Hospitalisation_table[[#All],[Date of Birth]],"Not Found",0)</f>
        <v>30-Jun-1978</v>
      </c>
      <c r="N366" s="22" cm="1">
        <f t="array" ref="N366">_xlfn.XLOOKUP($A366,Hospitalisation_table[[#All],[Customer ID]],Hospitalisation_table[[#All],[charges]],"Not Found",0)</f>
        <v>8219.2000000000007</v>
      </c>
      <c r="O366" t="str" cm="1">
        <f t="array" ref="O366">_xlfn.XLOOKUP($A366,Hospitalisation_table[[#All],[Customer ID]],Hospitalisation_table[[#All],[Hospital tier_Updated]],"Not Found",0)</f>
        <v>tier - 2</v>
      </c>
      <c r="P366" t="str" cm="1">
        <f t="array" ref="P366">_xlfn.XLOOKUP($A366,Hospitalisation_table[[#All],[Customer ID]],Hospitalisation_table[[#All],[City tier_updated]],"Not Found",0)</f>
        <v>tier - 2</v>
      </c>
      <c r="Q366" t="str" cm="1">
        <f t="array" ref="Q366">_xlfn.XLOOKUP($A366,Hospitalisation_table[[#All],[Customer ID]],Hospitalisation_table[[#All],[State ID Updated]],"Not Found",0)</f>
        <v>R1013</v>
      </c>
    </row>
    <row r="367" spans="1:17" x14ac:dyDescent="0.3">
      <c r="A367" s="14" t="s">
        <v>1044</v>
      </c>
      <c r="B367" t="str" cm="1">
        <f t="array" ref="B367">_xlfn.XLOOKUP($A367,CustomersName[[#All],[Customer ID]],CustomersName[[#All],[First Name]],"Not Found",0)</f>
        <v>Kristin</v>
      </c>
      <c r="C367" cm="1">
        <f t="array" ref="C367">_xlfn.XLOOKUP($A367,MedExam_Table[[#Headers],[#Data],[Customer ID]],MedExam_Table[[#Headers],[#Data],[BMI]],"Not Found",0)</f>
        <v>23.98</v>
      </c>
      <c r="D367" cm="1">
        <f t="array" ref="D367">_xlfn.XLOOKUP($A367,MedExam_Table[[#Headers],[#Data],[Customer ID]],MedExam_Table[[#Headers],[#Data],[HBA1C]],"Not Found",0)</f>
        <v>9.89</v>
      </c>
      <c r="E367" t="str" cm="1">
        <f t="array" ref="E367">_xlfn.XLOOKUP($A367,MedExam_Table[[#Headers],[#Data],[Customer ID]],MedExam_Table[[#Headers],[#Data],[Heart Issues Updated]],"Not Found",0)</f>
        <v>No</v>
      </c>
      <c r="F367" t="str" cm="1">
        <f t="array" ref="F367">_xlfn.XLOOKUP($A367,MedExam_Table[[#Headers],[#Data],[Customer ID]],MedExam_Table[[#Headers],[#Data],[Any Transplants Update]],"Not Found",0)</f>
        <v>No</v>
      </c>
      <c r="G367" t="str" cm="1">
        <f t="array" ref="G367">_xlfn.XLOOKUP($A367,MedExam_Table[[#Headers],[#Data],[Customer ID]],MedExam_Table[[#Headers],[#Data],[Cancer history]],"Not Found",0)</f>
        <v>No</v>
      </c>
      <c r="H367" cm="1">
        <f t="array" ref="H367">_xlfn.XLOOKUP($A367,MedExam_Table[[#Headers],[#Data],[Customer ID]],MedExam_Table[[#Headers],[#Data],[NumberOfMajorSurgeries_updated]],"Not Found",0)</f>
        <v>0</v>
      </c>
      <c r="I367" t="str" cm="1">
        <f t="array" ref="I367">_xlfn.XLOOKUP($A367,MedExam_Table[[#Headers],[#Data],[Customer ID]],MedExam_Table[[#Headers],[#Data],[Smoker Updated]],"Not Found",0)</f>
        <v>No</v>
      </c>
      <c r="J367" t="str" cm="1">
        <f t="array" ref="J367">_xlfn.XLOOKUP($A367,MedExam_Table[[#Headers],[#Data],[Customer ID]],MedExam_Table[[#Headers],[#Data],[Weight Status]],"Not Found",0)</f>
        <v>NormalWeight</v>
      </c>
      <c r="K367" t="str" cm="1">
        <f t="array" ref="K367">_xlfn.XLOOKUP($A367,MedExam_Table[[#Headers],[#Data],[Customer ID]],MedExam_Table[[#Headers],[#Data],[Diabetes Status]],"Not Found",0)</f>
        <v>Diabetes</v>
      </c>
      <c r="L367" cm="1">
        <f t="array" ref="L367">_xlfn.XLOOKUP($A367,Hospitalisation_table[[#All],[Customer ID]],Hospitalisation_table[[#All],[Customer Age]],"Not Found",0)</f>
        <v>44</v>
      </c>
      <c r="M367" t="str" cm="1">
        <f t="array" ref="M367">_xlfn.XLOOKUP($A367,Hospitalisation_table[[#All],[Customer ID]],Hospitalisation_table[[#All],[Date of Birth]],"Not Found",0)</f>
        <v>24-Oct-1978</v>
      </c>
      <c r="N367" s="22" cm="1">
        <f t="array" ref="N367">_xlfn.XLOOKUP($A367,Hospitalisation_table[[#All],[Customer ID]],Hospitalisation_table[[#All],[charges]],"Not Found",0)</f>
        <v>8211.1</v>
      </c>
      <c r="O367" t="str" cm="1">
        <f t="array" ref="O367">_xlfn.XLOOKUP($A367,Hospitalisation_table[[#All],[Customer ID]],Hospitalisation_table[[#All],[Hospital tier_Updated]],"Not Found",0)</f>
        <v>tier - 2</v>
      </c>
      <c r="P367" t="str" cm="1">
        <f t="array" ref="P367">_xlfn.XLOOKUP($A367,Hospitalisation_table[[#All],[Customer ID]],Hospitalisation_table[[#All],[City tier_updated]],"Not Found",0)</f>
        <v>tier - 3</v>
      </c>
      <c r="Q367" t="str" cm="1">
        <f t="array" ref="Q367">_xlfn.XLOOKUP($A367,Hospitalisation_table[[#All],[Customer ID]],Hospitalisation_table[[#All],[State ID Updated]],"Not Found",0)</f>
        <v>R1013</v>
      </c>
    </row>
    <row r="368" spans="1:17" x14ac:dyDescent="0.3">
      <c r="A368" s="13" t="s">
        <v>1043</v>
      </c>
      <c r="B368" t="str" cm="1">
        <f t="array" ref="B368">_xlfn.XLOOKUP($A368,CustomersName[[#All],[Customer ID]],CustomersName[[#All],[First Name]],"Not Found",0)</f>
        <v>hhristopher R.</v>
      </c>
      <c r="C368" cm="1">
        <f t="array" ref="C368">_xlfn.XLOOKUP($A368,MedExam_Table[[#Headers],[#Data],[Customer ID]],MedExam_Table[[#Headers],[#Data],[BMI]],"Not Found",0)</f>
        <v>17.34</v>
      </c>
      <c r="D368" cm="1">
        <f t="array" ref="D368">_xlfn.XLOOKUP($A368,MedExam_Table[[#Headers],[#Data],[Customer ID]],MedExam_Table[[#Headers],[#Data],[HBA1C]],"Not Found",0)</f>
        <v>12</v>
      </c>
      <c r="E368" t="str" cm="1">
        <f t="array" ref="E368">_xlfn.XLOOKUP($A368,MedExam_Table[[#Headers],[#Data],[Customer ID]],MedExam_Table[[#Headers],[#Data],[Heart Issues Updated]],"Not Found",0)</f>
        <v>No</v>
      </c>
      <c r="F368" t="str" cm="1">
        <f t="array" ref="F368">_xlfn.XLOOKUP($A368,MedExam_Table[[#Headers],[#Data],[Customer ID]],MedExam_Table[[#Headers],[#Data],[Any Transplants Update]],"Not Found",0)</f>
        <v>No</v>
      </c>
      <c r="G368" t="str" cm="1">
        <f t="array" ref="G368">_xlfn.XLOOKUP($A368,MedExam_Table[[#Headers],[#Data],[Customer ID]],MedExam_Table[[#Headers],[#Data],[Cancer history]],"Not Found",0)</f>
        <v>No</v>
      </c>
      <c r="H368" cm="1">
        <f t="array" ref="H368">_xlfn.XLOOKUP($A368,MedExam_Table[[#Headers],[#Data],[Customer ID]],MedExam_Table[[#Headers],[#Data],[NumberOfMajorSurgeries_updated]],"Not Found",0)</f>
        <v>0</v>
      </c>
      <c r="I368" t="str" cm="1">
        <f t="array" ref="I368">_xlfn.XLOOKUP($A368,MedExam_Table[[#Headers],[#Data],[Customer ID]],MedExam_Table[[#Headers],[#Data],[Smoker Updated]],"Not Found",0)</f>
        <v>No</v>
      </c>
      <c r="J368" t="str" cm="1">
        <f t="array" ref="J368">_xlfn.XLOOKUP($A368,MedExam_Table[[#Headers],[#Data],[Customer ID]],MedExam_Table[[#Headers],[#Data],[Weight Status]],"Not Found",0)</f>
        <v>Underweight</v>
      </c>
      <c r="K368" t="str" cm="1">
        <f t="array" ref="K368">_xlfn.XLOOKUP($A368,MedExam_Table[[#Headers],[#Data],[Customer ID]],MedExam_Table[[#Headers],[#Data],[Diabetes Status]],"Not Found",0)</f>
        <v>Diabetes</v>
      </c>
      <c r="L368" cm="1">
        <f t="array" ref="L368">_xlfn.XLOOKUP($A368,Hospitalisation_table[[#All],[Customer ID]],Hospitalisation_table[[#All],[Customer Age]],"Not Found",0)</f>
        <v>60</v>
      </c>
      <c r="M368" t="str" cm="1">
        <f t="array" ref="M368">_xlfn.XLOOKUP($A368,Hospitalisation_table[[#All],[Customer ID]],Hospitalisation_table[[#All],[Date of Birth]],"Not Found",0)</f>
        <v>23-Nov-1962</v>
      </c>
      <c r="N368" s="22" cm="1">
        <f t="array" ref="N368">_xlfn.XLOOKUP($A368,Hospitalisation_table[[#All],[Customer ID]],Hospitalisation_table[[#All],[charges]],"Not Found",0)</f>
        <v>8188.12</v>
      </c>
      <c r="O368" t="str" cm="1">
        <f t="array" ref="O368">_xlfn.XLOOKUP($A368,Hospitalisation_table[[#All],[Customer ID]],Hospitalisation_table[[#All],[Hospital tier_Updated]],"Not Found",0)</f>
        <v>tier - 3</v>
      </c>
      <c r="P368" t="str" cm="1">
        <f t="array" ref="P368">_xlfn.XLOOKUP($A368,Hospitalisation_table[[#All],[Customer ID]],Hospitalisation_table[[#All],[City tier_updated]],"Not Found",0)</f>
        <v>tier - 3</v>
      </c>
      <c r="Q368" t="str" cm="1">
        <f t="array" ref="Q368">_xlfn.XLOOKUP($A368,Hospitalisation_table[[#All],[Customer ID]],Hospitalisation_table[[#All],[State ID Updated]],"Not Found",0)</f>
        <v>R1013</v>
      </c>
    </row>
    <row r="369" spans="1:17" x14ac:dyDescent="0.3">
      <c r="A369" s="14" t="s">
        <v>1042</v>
      </c>
      <c r="B369" t="str" cm="1">
        <f t="array" ref="B369">_xlfn.XLOOKUP($A369,CustomersName[[#All],[Customer ID]],CustomersName[[#All],[First Name]],"Not Found",0)</f>
        <v>Elhzabeth A</v>
      </c>
      <c r="C369" cm="1">
        <f t="array" ref="C369">_xlfn.XLOOKUP($A369,MedExam_Table[[#Headers],[#Data],[Customer ID]],MedExam_Table[[#Headers],[#Data],[BMI]],"Not Found",0)</f>
        <v>40.39</v>
      </c>
      <c r="D369" cm="1">
        <f t="array" ref="D369">_xlfn.XLOOKUP($A369,MedExam_Table[[#Headers],[#Data],[Customer ID]],MedExam_Table[[#Headers],[#Data],[HBA1C]],"Not Found",0)</f>
        <v>4.24</v>
      </c>
      <c r="E369" t="str" cm="1">
        <f t="array" ref="E369">_xlfn.XLOOKUP($A369,MedExam_Table[[#Headers],[#Data],[Customer ID]],MedExam_Table[[#Headers],[#Data],[Heart Issues Updated]],"Not Found",0)</f>
        <v>Yes</v>
      </c>
      <c r="F369" t="str" cm="1">
        <f t="array" ref="F369">_xlfn.XLOOKUP($A369,MedExam_Table[[#Headers],[#Data],[Customer ID]],MedExam_Table[[#Headers],[#Data],[Any Transplants Update]],"Not Found",0)</f>
        <v>No</v>
      </c>
      <c r="G369" t="str" cm="1">
        <f t="array" ref="G369">_xlfn.XLOOKUP($A369,MedExam_Table[[#Headers],[#Data],[Customer ID]],MedExam_Table[[#Headers],[#Data],[Cancer history]],"Not Found",0)</f>
        <v>Yes</v>
      </c>
      <c r="H369" cm="1">
        <f t="array" ref="H369">_xlfn.XLOOKUP($A369,MedExam_Table[[#Headers],[#Data],[Customer ID]],MedExam_Table[[#Headers],[#Data],[NumberOfMajorSurgeries_updated]],"Not Found",0)</f>
        <v>1</v>
      </c>
      <c r="I369" t="str" cm="1">
        <f t="array" ref="I369">_xlfn.XLOOKUP($A369,MedExam_Table[[#Headers],[#Data],[Customer ID]],MedExam_Table[[#Headers],[#Data],[Smoker Updated]],"Not Found",0)</f>
        <v>No</v>
      </c>
      <c r="J369" t="str" cm="1">
        <f t="array" ref="J369">_xlfn.XLOOKUP($A369,MedExam_Table[[#Headers],[#Data],[Customer ID]],MedExam_Table[[#Headers],[#Data],[Weight Status]],"Not Found",0)</f>
        <v>Obesity</v>
      </c>
      <c r="K369" t="str" cm="1">
        <f t="array" ref="K369">_xlfn.XLOOKUP($A369,MedExam_Table[[#Headers],[#Data],[Customer ID]],MedExam_Table[[#Headers],[#Data],[Diabetes Status]],"Not Found",0)</f>
        <v>Normal</v>
      </c>
      <c r="L369" cm="1">
        <f t="array" ref="L369">_xlfn.XLOOKUP($A369,Hospitalisation_table[[#All],[Customer ID]],Hospitalisation_table[[#All],[Customer Age]],"Not Found",0)</f>
        <v>25</v>
      </c>
      <c r="M369" t="str" cm="1">
        <f t="array" ref="M369">_xlfn.XLOOKUP($A369,Hospitalisation_table[[#All],[Customer ID]],Hospitalisation_table[[#All],[Date of Birth]],"Not Found",0)</f>
        <v>21-Oct-1997</v>
      </c>
      <c r="N369" s="22" cm="1">
        <f t="array" ref="N369">_xlfn.XLOOKUP($A369,Hospitalisation_table[[#All],[Customer ID]],Hospitalisation_table[[#All],[charges]],"Not Found",0)</f>
        <v>8182.89</v>
      </c>
      <c r="O369" t="str" cm="1">
        <f t="array" ref="O369">_xlfn.XLOOKUP($A369,Hospitalisation_table[[#All],[Customer ID]],Hospitalisation_table[[#All],[Hospital tier_Updated]],"Not Found",0)</f>
        <v>tier - 2</v>
      </c>
      <c r="P369" t="str" cm="1">
        <f t="array" ref="P369">_xlfn.XLOOKUP($A369,Hospitalisation_table[[#All],[Customer ID]],Hospitalisation_table[[#All],[City tier_updated]],"Not Found",0)</f>
        <v>tier - 1</v>
      </c>
      <c r="Q369" t="str" cm="1">
        <f t="array" ref="Q369">_xlfn.XLOOKUP($A369,Hospitalisation_table[[#All],[Customer ID]],Hospitalisation_table[[#All],[State ID Updated]],"Not Found",0)</f>
        <v>R1026</v>
      </c>
    </row>
    <row r="370" spans="1:17" x14ac:dyDescent="0.3">
      <c r="A370" s="13" t="s">
        <v>2240</v>
      </c>
      <c r="B370" t="str" cm="1">
        <f t="array" ref="B370">_xlfn.XLOOKUP($A370,CustomersName[[#All],[Customer ID]],CustomersName[[#All],[First Name]],"Not Found",0)</f>
        <v>Nick</v>
      </c>
      <c r="C370" cm="1">
        <f t="array" ref="C370">_xlfn.XLOOKUP($A370,MedExam_Table[[#Headers],[#Data],[Customer ID]],MedExam_Table[[#Headers],[#Data],[BMI]],"Not Found",0)</f>
        <v>52.15</v>
      </c>
      <c r="D370" cm="1">
        <f t="array" ref="D370">_xlfn.XLOOKUP($A370,MedExam_Table[[#Headers],[#Data],[Customer ID]],MedExam_Table[[#Headers],[#Data],[HBA1C]],"Not Found",0)</f>
        <v>5.65</v>
      </c>
      <c r="E370" t="str" cm="1">
        <f t="array" ref="E370">_xlfn.XLOOKUP($A370,MedExam_Table[[#Headers],[#Data],[Customer ID]],MedExam_Table[[#Headers],[#Data],[Heart Issues Updated]],"Not Found",0)</f>
        <v>No</v>
      </c>
      <c r="F370" t="str" cm="1">
        <f t="array" ref="F370">_xlfn.XLOOKUP($A370,MedExam_Table[[#Headers],[#Data],[Customer ID]],MedExam_Table[[#Headers],[#Data],[Any Transplants Update]],"Not Found",0)</f>
        <v>No</v>
      </c>
      <c r="G370" t="str" cm="1">
        <f t="array" ref="G370">_xlfn.XLOOKUP($A370,MedExam_Table[[#Headers],[#Data],[Customer ID]],MedExam_Table[[#Headers],[#Data],[Cancer history]],"Not Found",0)</f>
        <v>No</v>
      </c>
      <c r="H370" cm="1">
        <f t="array" ref="H370">_xlfn.XLOOKUP($A370,MedExam_Table[[#Headers],[#Data],[Customer ID]],MedExam_Table[[#Headers],[#Data],[NumberOfMajorSurgeries_updated]],"Not Found",0)</f>
        <v>1</v>
      </c>
      <c r="I370" t="str" cm="1">
        <f t="array" ref="I370">_xlfn.XLOOKUP($A370,MedExam_Table[[#Headers],[#Data],[Customer ID]],MedExam_Table[[#Headers],[#Data],[Smoker Updated]],"Not Found",0)</f>
        <v>Yes</v>
      </c>
      <c r="J370" t="str" cm="1">
        <f t="array" ref="J370">_xlfn.XLOOKUP($A370,MedExam_Table[[#Headers],[#Data],[Customer ID]],MedExam_Table[[#Headers],[#Data],[Weight Status]],"Not Found",0)</f>
        <v>Obesity</v>
      </c>
      <c r="K370" t="str" cm="1">
        <f t="array" ref="K370">_xlfn.XLOOKUP($A370,MedExam_Table[[#Headers],[#Data],[Customer ID]],MedExam_Table[[#Headers],[#Data],[Diabetes Status]],"Not Found",0)</f>
        <v>Normal</v>
      </c>
      <c r="L370" cm="1">
        <f t="array" ref="L370">_xlfn.XLOOKUP($A370,Hospitalisation_table[[#All],[Customer ID]],Hospitalisation_table[[#All],[Customer Age]],"Not Found",0)</f>
        <v>35</v>
      </c>
      <c r="M370" t="str" cm="1">
        <f t="array" ref="M370">_xlfn.XLOOKUP($A370,Hospitalisation_table[[#All],[Customer ID]],Hospitalisation_table[[#All],[Date of Birth]],"Not Found",0)</f>
        <v>16-Jun-1987</v>
      </c>
      <c r="N370" s="22" cm="1">
        <f t="array" ref="N370">_xlfn.XLOOKUP($A370,Hospitalisation_table[[#All],[Customer ID]],Hospitalisation_table[[#All],[charges]],"Not Found",0)</f>
        <v>38924.04</v>
      </c>
      <c r="O370" t="str" cm="1">
        <f t="array" ref="O370">_xlfn.XLOOKUP($A370,Hospitalisation_table[[#All],[Customer ID]],Hospitalisation_table[[#All],[Hospital tier_Updated]],"Not Found",0)</f>
        <v>tier - 2</v>
      </c>
      <c r="P370" t="str" cm="1">
        <f t="array" ref="P370">_xlfn.XLOOKUP($A370,Hospitalisation_table[[#All],[Customer ID]],Hospitalisation_table[[#All],[City tier_updated]],"Not Found",0)</f>
        <v>tier - 2</v>
      </c>
      <c r="Q370" t="str" cm="1">
        <f t="array" ref="Q370">_xlfn.XLOOKUP($A370,Hospitalisation_table[[#All],[Customer ID]],Hospitalisation_table[[#All],[State ID Updated]],"Not Found",0)</f>
        <v>R1011</v>
      </c>
    </row>
    <row r="371" spans="1:17" x14ac:dyDescent="0.3">
      <c r="A371" s="14" t="s">
        <v>1041</v>
      </c>
      <c r="B371" t="str" cm="1">
        <f t="array" ref="B371">_xlfn.XLOOKUP($A371,CustomersName[[#All],[Customer ID]],CustomersName[[#All],[First Name]],"Not Found",0)</f>
        <v>Andrew</v>
      </c>
      <c r="C371" cm="1">
        <f t="array" ref="C371">_xlfn.XLOOKUP($A371,MedExam_Table[[#Headers],[#Data],[Customer ID]],MedExam_Table[[#Headers],[#Data],[BMI]],"Not Found",0)</f>
        <v>25.96</v>
      </c>
      <c r="D371" cm="1">
        <f t="array" ref="D371">_xlfn.XLOOKUP($A371,MedExam_Table[[#Headers],[#Data],[Customer ID]],MedExam_Table[[#Headers],[#Data],[HBA1C]],"Not Found",0)</f>
        <v>4.68</v>
      </c>
      <c r="E371" t="str" cm="1">
        <f t="array" ref="E371">_xlfn.XLOOKUP($A371,MedExam_Table[[#Headers],[#Data],[Customer ID]],MedExam_Table[[#Headers],[#Data],[Heart Issues Updated]],"Not Found",0)</f>
        <v>Yes</v>
      </c>
      <c r="F371" t="str" cm="1">
        <f t="array" ref="F371">_xlfn.XLOOKUP($A371,MedExam_Table[[#Headers],[#Data],[Customer ID]],MedExam_Table[[#Headers],[#Data],[Any Transplants Update]],"Not Found",0)</f>
        <v>No</v>
      </c>
      <c r="G371" t="str" cm="1">
        <f t="array" ref="G371">_xlfn.XLOOKUP($A371,MedExam_Table[[#Headers],[#Data],[Customer ID]],MedExam_Table[[#Headers],[#Data],[Cancer history]],"Not Found",0)</f>
        <v>Yes</v>
      </c>
      <c r="H371" cm="1">
        <f t="array" ref="H371">_xlfn.XLOOKUP($A371,MedExam_Table[[#Headers],[#Data],[Customer ID]],MedExam_Table[[#Headers],[#Data],[NumberOfMajorSurgeries_updated]],"Not Found",0)</f>
        <v>1</v>
      </c>
      <c r="I371" t="str" cm="1">
        <f t="array" ref="I371">_xlfn.XLOOKUP($A371,MedExam_Table[[#Headers],[#Data],[Customer ID]],MedExam_Table[[#Headers],[#Data],[Smoker Updated]],"Not Found",0)</f>
        <v>No</v>
      </c>
      <c r="J371" t="str" cm="1">
        <f t="array" ref="J371">_xlfn.XLOOKUP($A371,MedExam_Table[[#Headers],[#Data],[Customer ID]],MedExam_Table[[#Headers],[#Data],[Weight Status]],"Not Found",0)</f>
        <v>OverWeight</v>
      </c>
      <c r="K371" t="str" cm="1">
        <f t="array" ref="K371">_xlfn.XLOOKUP($A371,MedExam_Table[[#Headers],[#Data],[Customer ID]],MedExam_Table[[#Headers],[#Data],[Diabetes Status]],"Not Found",0)</f>
        <v>Normal</v>
      </c>
      <c r="L371" cm="1">
        <f t="array" ref="L371">_xlfn.XLOOKUP($A371,Hospitalisation_table[[#All],[Customer ID]],Hospitalisation_table[[#All],[Customer Age]],"Not Found",0)</f>
        <v>40</v>
      </c>
      <c r="M371" t="str" cm="1">
        <f t="array" ref="M371">_xlfn.XLOOKUP($A371,Hospitalisation_table[[#All],[Customer ID]],Hospitalisation_table[[#All],[Date of Birth]],"Not Found",0)</f>
        <v>8-Jun-1983</v>
      </c>
      <c r="N371" s="22" cm="1">
        <f t="array" ref="N371">_xlfn.XLOOKUP($A371,Hospitalisation_table[[#All],[Customer ID]],Hospitalisation_table[[#All],[charges]],"Not Found",0)</f>
        <v>8179.51</v>
      </c>
      <c r="O371" t="str" cm="1">
        <f t="array" ref="O371">_xlfn.XLOOKUP($A371,Hospitalisation_table[[#All],[Customer ID]],Hospitalisation_table[[#All],[Hospital tier_Updated]],"Not Found",0)</f>
        <v>tier - 2</v>
      </c>
      <c r="P371" t="str" cm="1">
        <f t="array" ref="P371">_xlfn.XLOOKUP($A371,Hospitalisation_table[[#All],[Customer ID]],Hospitalisation_table[[#All],[City tier_updated]],"Not Found",0)</f>
        <v>tier - 2</v>
      </c>
      <c r="Q371" t="str" cm="1">
        <f t="array" ref="Q371">_xlfn.XLOOKUP($A371,Hospitalisation_table[[#All],[Customer ID]],Hospitalisation_table[[#All],[State ID Updated]],"Not Found",0)</f>
        <v>R1020</v>
      </c>
    </row>
    <row r="372" spans="1:17" x14ac:dyDescent="0.3">
      <c r="A372" s="13" t="s">
        <v>1040</v>
      </c>
      <c r="B372" t="str" cm="1">
        <f t="array" ref="B372">_xlfn.XLOOKUP($A372,CustomersName[[#All],[Customer ID]],CustomersName[[#All],[First Name]],"Not Found",0)</f>
        <v>DhDawn M.</v>
      </c>
      <c r="C372" cm="1">
        <f t="array" ref="C372">_xlfn.XLOOKUP($A372,MedExam_Table[[#Headers],[#Data],[Customer ID]],MedExam_Table[[#Headers],[#Data],[BMI]],"Not Found",0)</f>
        <v>17.68</v>
      </c>
      <c r="D372" cm="1">
        <f t="array" ref="D372">_xlfn.XLOOKUP($A372,MedExam_Table[[#Headers],[#Data],[Customer ID]],MedExam_Table[[#Headers],[#Data],[HBA1C]],"Not Found",0)</f>
        <v>8.57</v>
      </c>
      <c r="E372" t="str" cm="1">
        <f t="array" ref="E372">_xlfn.XLOOKUP($A372,MedExam_Table[[#Headers],[#Data],[Customer ID]],MedExam_Table[[#Headers],[#Data],[Heart Issues Updated]],"Not Found",0)</f>
        <v>Yes</v>
      </c>
      <c r="F372" t="str" cm="1">
        <f t="array" ref="F372">_xlfn.XLOOKUP($A372,MedExam_Table[[#Headers],[#Data],[Customer ID]],MedExam_Table[[#Headers],[#Data],[Any Transplants Update]],"Not Found",0)</f>
        <v>No</v>
      </c>
      <c r="G372" t="str" cm="1">
        <f t="array" ref="G372">_xlfn.XLOOKUP($A372,MedExam_Table[[#Headers],[#Data],[Customer ID]],MedExam_Table[[#Headers],[#Data],[Cancer history]],"Not Found",0)</f>
        <v>Yes</v>
      </c>
      <c r="H372" cm="1">
        <f t="array" ref="H372">_xlfn.XLOOKUP($A372,MedExam_Table[[#Headers],[#Data],[Customer ID]],MedExam_Table[[#Headers],[#Data],[NumberOfMajorSurgeries_updated]],"Not Found",0)</f>
        <v>1</v>
      </c>
      <c r="I372" t="str" cm="1">
        <f t="array" ref="I372">_xlfn.XLOOKUP($A372,MedExam_Table[[#Headers],[#Data],[Customer ID]],MedExam_Table[[#Headers],[#Data],[Smoker Updated]],"Not Found",0)</f>
        <v>No</v>
      </c>
      <c r="J372" t="str" cm="1">
        <f t="array" ref="J372">_xlfn.XLOOKUP($A372,MedExam_Table[[#Headers],[#Data],[Customer ID]],MedExam_Table[[#Headers],[#Data],[Weight Status]],"Not Found",0)</f>
        <v>Underweight</v>
      </c>
      <c r="K372" t="str" cm="1">
        <f t="array" ref="K372">_xlfn.XLOOKUP($A372,MedExam_Table[[#Headers],[#Data],[Customer ID]],MedExam_Table[[#Headers],[#Data],[Diabetes Status]],"Not Found",0)</f>
        <v>Diabetes</v>
      </c>
      <c r="L372" cm="1">
        <f t="array" ref="L372">_xlfn.XLOOKUP($A372,Hospitalisation_table[[#All],[Customer ID]],Hospitalisation_table[[#All],[Customer Age]],"Not Found",0)</f>
        <v>59</v>
      </c>
      <c r="M372" t="str" cm="1">
        <f t="array" ref="M372">_xlfn.XLOOKUP($A372,Hospitalisation_table[[#All],[Customer ID]],Hospitalisation_table[[#All],[Date of Birth]],"Not Found",0)</f>
        <v>5-Nov-1963</v>
      </c>
      <c r="N372" s="22" cm="1">
        <f t="array" ref="N372">_xlfn.XLOOKUP($A372,Hospitalisation_table[[#All],[Customer ID]],Hospitalisation_table[[#All],[charges]],"Not Found",0)</f>
        <v>8177.9</v>
      </c>
      <c r="O372" t="str" cm="1">
        <f t="array" ref="O372">_xlfn.XLOOKUP($A372,Hospitalisation_table[[#All],[Customer ID]],Hospitalisation_table[[#All],[Hospital tier_Updated]],"Not Found",0)</f>
        <v>tier - 3</v>
      </c>
      <c r="P372" t="str" cm="1">
        <f t="array" ref="P372">_xlfn.XLOOKUP($A372,Hospitalisation_table[[#All],[Customer ID]],Hospitalisation_table[[#All],[City tier_updated]],"Not Found",0)</f>
        <v>tier - 1</v>
      </c>
      <c r="Q372" t="str" cm="1">
        <f t="array" ref="Q372">_xlfn.XLOOKUP($A372,Hospitalisation_table[[#All],[Customer ID]],Hospitalisation_table[[#All],[State ID Updated]],"Not Found",0)</f>
        <v>R1013</v>
      </c>
    </row>
    <row r="373" spans="1:17" x14ac:dyDescent="0.3">
      <c r="A373" s="14" t="s">
        <v>1039</v>
      </c>
      <c r="B373" t="str" cm="1">
        <f t="array" ref="B373">_xlfn.XLOOKUP($A373,CustomersName[[#All],[Customer ID]],CustomersName[[#All],[First Name]],"Not Found",0)</f>
        <v>Jhnathan P</v>
      </c>
      <c r="C373" cm="1">
        <f t="array" ref="C373">_xlfn.XLOOKUP($A373,MedExam_Table[[#Headers],[#Data],[Customer ID]],MedExam_Table[[#Headers],[#Data],[BMI]],"Not Found",0)</f>
        <v>30.875</v>
      </c>
      <c r="D373" cm="1">
        <f t="array" ref="D373">_xlfn.XLOOKUP($A373,MedExam_Table[[#Headers],[#Data],[Customer ID]],MedExam_Table[[#Headers],[#Data],[HBA1C]],"Not Found",0)</f>
        <v>4.0999999999999996</v>
      </c>
      <c r="E373" t="str" cm="1">
        <f t="array" ref="E373">_xlfn.XLOOKUP($A373,MedExam_Table[[#Headers],[#Data],[Customer ID]],MedExam_Table[[#Headers],[#Data],[Heart Issues Updated]],"Not Found",0)</f>
        <v>No</v>
      </c>
      <c r="F373" t="str" cm="1">
        <f t="array" ref="F373">_xlfn.XLOOKUP($A373,MedExam_Table[[#Headers],[#Data],[Customer ID]],MedExam_Table[[#Headers],[#Data],[Any Transplants Update]],"Not Found",0)</f>
        <v>No</v>
      </c>
      <c r="G373" t="str" cm="1">
        <f t="array" ref="G373">_xlfn.XLOOKUP($A373,MedExam_Table[[#Headers],[#Data],[Customer ID]],MedExam_Table[[#Headers],[#Data],[Cancer history]],"Not Found",0)</f>
        <v>No</v>
      </c>
      <c r="H373" cm="1">
        <f t="array" ref="H373">_xlfn.XLOOKUP($A373,MedExam_Table[[#Headers],[#Data],[Customer ID]],MedExam_Table[[#Headers],[#Data],[NumberOfMajorSurgeries_updated]],"Not Found",0)</f>
        <v>0</v>
      </c>
      <c r="I373" t="str" cm="1">
        <f t="array" ref="I373">_xlfn.XLOOKUP($A373,MedExam_Table[[#Headers],[#Data],[Customer ID]],MedExam_Table[[#Headers],[#Data],[Smoker Updated]],"Not Found",0)</f>
        <v>No</v>
      </c>
      <c r="J373" t="str" cm="1">
        <f t="array" ref="J373">_xlfn.XLOOKUP($A373,MedExam_Table[[#Headers],[#Data],[Customer ID]],MedExam_Table[[#Headers],[#Data],[Weight Status]],"Not Found",0)</f>
        <v>Obesity</v>
      </c>
      <c r="K373" t="str" cm="1">
        <f t="array" ref="K373">_xlfn.XLOOKUP($A373,MedExam_Table[[#Headers],[#Data],[Customer ID]],MedExam_Table[[#Headers],[#Data],[Diabetes Status]],"Not Found",0)</f>
        <v>Normal</v>
      </c>
      <c r="L373" cm="1">
        <f t="array" ref="L373">_xlfn.XLOOKUP($A373,Hospitalisation_table[[#All],[Customer ID]],Hospitalisation_table[[#All],[Customer Age]],"Not Found",0)</f>
        <v>40</v>
      </c>
      <c r="M373" t="str" cm="1">
        <f t="array" ref="M373">_xlfn.XLOOKUP($A373,Hospitalisation_table[[#All],[Customer ID]],Hospitalisation_table[[#All],[Date of Birth]],"Not Found",0)</f>
        <v>28-Jun-1982</v>
      </c>
      <c r="N373" s="22" cm="1">
        <f t="array" ref="N373">_xlfn.XLOOKUP($A373,Hospitalisation_table[[#All],[Customer ID]],Hospitalisation_table[[#All],[charges]],"Not Found",0)</f>
        <v>8162.72</v>
      </c>
      <c r="O373" t="str" cm="1">
        <f t="array" ref="O373">_xlfn.XLOOKUP($A373,Hospitalisation_table[[#All],[Customer ID]],Hospitalisation_table[[#All],[Hospital tier_Updated]],"Not Found",0)</f>
        <v>tier - 3</v>
      </c>
      <c r="P373" t="str" cm="1">
        <f t="array" ref="P373">_xlfn.XLOOKUP($A373,Hospitalisation_table[[#All],[Customer ID]],Hospitalisation_table[[#All],[City tier_updated]],"Not Found",0)</f>
        <v>tier - 3</v>
      </c>
      <c r="Q373" t="str" cm="1">
        <f t="array" ref="Q373">_xlfn.XLOOKUP($A373,Hospitalisation_table[[#All],[Customer ID]],Hospitalisation_table[[#All],[State ID Updated]],"Not Found",0)</f>
        <v>R1012</v>
      </c>
    </row>
    <row r="374" spans="1:17" x14ac:dyDescent="0.3">
      <c r="A374" s="13" t="s">
        <v>1038</v>
      </c>
      <c r="B374" t="str" cm="1">
        <f t="array" ref="B374">_xlfn.XLOOKUP($A374,CustomersName[[#All],[Customer ID]],CustomersName[[#All],[First Name]],"Not Found",0)</f>
        <v>Gina</v>
      </c>
      <c r="C374" cm="1">
        <f t="array" ref="C374">_xlfn.XLOOKUP($A374,MedExam_Table[[#Headers],[#Data],[Customer ID]],MedExam_Table[[#Headers],[#Data],[BMI]],"Not Found",0)</f>
        <v>30.81</v>
      </c>
      <c r="D374" cm="1">
        <f t="array" ref="D374">_xlfn.XLOOKUP($A374,MedExam_Table[[#Headers],[#Data],[Customer ID]],MedExam_Table[[#Headers],[#Data],[HBA1C]],"Not Found",0)</f>
        <v>4.49</v>
      </c>
      <c r="E374" t="str" cm="1">
        <f t="array" ref="E374">_xlfn.XLOOKUP($A374,MedExam_Table[[#Headers],[#Data],[Customer ID]],MedExam_Table[[#Headers],[#Data],[Heart Issues Updated]],"Not Found",0)</f>
        <v>No</v>
      </c>
      <c r="F374" t="str" cm="1">
        <f t="array" ref="F374">_xlfn.XLOOKUP($A374,MedExam_Table[[#Headers],[#Data],[Customer ID]],MedExam_Table[[#Headers],[#Data],[Any Transplants Update]],"Not Found",0)</f>
        <v>No</v>
      </c>
      <c r="G374" t="str" cm="1">
        <f t="array" ref="G374">_xlfn.XLOOKUP($A374,MedExam_Table[[#Headers],[#Data],[Customer ID]],MedExam_Table[[#Headers],[#Data],[Cancer history]],"Not Found",0)</f>
        <v>No</v>
      </c>
      <c r="H374" cm="1">
        <f t="array" ref="H374">_xlfn.XLOOKUP($A374,MedExam_Table[[#Headers],[#Data],[Customer ID]],MedExam_Table[[#Headers],[#Data],[NumberOfMajorSurgeries_updated]],"Not Found",0)</f>
        <v>0</v>
      </c>
      <c r="I374" t="str" cm="1">
        <f t="array" ref="I374">_xlfn.XLOOKUP($A374,MedExam_Table[[#Headers],[#Data],[Customer ID]],MedExam_Table[[#Headers],[#Data],[Smoker Updated]],"Not Found",0)</f>
        <v>No</v>
      </c>
      <c r="J374" t="str" cm="1">
        <f t="array" ref="J374">_xlfn.XLOOKUP($A374,MedExam_Table[[#Headers],[#Data],[Customer ID]],MedExam_Table[[#Headers],[#Data],[Weight Status]],"Not Found",0)</f>
        <v>Obesity</v>
      </c>
      <c r="K374" t="str" cm="1">
        <f t="array" ref="K374">_xlfn.XLOOKUP($A374,MedExam_Table[[#Headers],[#Data],[Customer ID]],MedExam_Table[[#Headers],[#Data],[Diabetes Status]],"Not Found",0)</f>
        <v>Normal</v>
      </c>
      <c r="L374" cm="1">
        <f t="array" ref="L374">_xlfn.XLOOKUP($A374,Hospitalisation_table[[#All],[Customer ID]],Hospitalisation_table[[#All],[Customer Age]],"Not Found",0)</f>
        <v>32</v>
      </c>
      <c r="M374" t="str" cm="1">
        <f t="array" ref="M374">_xlfn.XLOOKUP($A374,Hospitalisation_table[[#All],[Customer ID]],Hospitalisation_table[[#All],[Date of Birth]],"Not Found",0)</f>
        <v>21-Jun-1990</v>
      </c>
      <c r="N374" s="22" cm="1">
        <f t="array" ref="N374">_xlfn.XLOOKUP($A374,Hospitalisation_table[[#All],[Customer ID]],Hospitalisation_table[[#All],[charges]],"Not Found",0)</f>
        <v>8157.92</v>
      </c>
      <c r="O374" t="str" cm="1">
        <f t="array" ref="O374">_xlfn.XLOOKUP($A374,Hospitalisation_table[[#All],[Customer ID]],Hospitalisation_table[[#All],[Hospital tier_Updated]],"Not Found",0)</f>
        <v>tier - 2</v>
      </c>
      <c r="P374" t="str" cm="1">
        <f t="array" ref="P374">_xlfn.XLOOKUP($A374,Hospitalisation_table[[#All],[Customer ID]],Hospitalisation_table[[#All],[City tier_updated]],"Not Found",0)</f>
        <v>tier - 3</v>
      </c>
      <c r="Q374" t="str" cm="1">
        <f t="array" ref="Q374">_xlfn.XLOOKUP($A374,Hospitalisation_table[[#All],[Customer ID]],Hospitalisation_table[[#All],[State ID Updated]],"Not Found",0)</f>
        <v>R1025</v>
      </c>
    </row>
    <row r="375" spans="1:17" x14ac:dyDescent="0.3">
      <c r="A375" s="14" t="s">
        <v>1037</v>
      </c>
      <c r="B375" t="str" cm="1">
        <f t="array" ref="B375">_xlfn.XLOOKUP($A375,CustomersName[[#All],[Customer ID]],CustomersName[[#All],[First Name]],"Not Found",0)</f>
        <v>Dino</v>
      </c>
      <c r="C375" cm="1">
        <f t="array" ref="C375">_xlfn.XLOOKUP($A375,MedExam_Table[[#Headers],[#Data],[Customer ID]],MedExam_Table[[#Headers],[#Data],[BMI]],"Not Found",0)</f>
        <v>36.85</v>
      </c>
      <c r="D375" cm="1">
        <f t="array" ref="D375">_xlfn.XLOOKUP($A375,MedExam_Table[[#Headers],[#Data],[Customer ID]],MedExam_Table[[#Headers],[#Data],[HBA1C]],"Not Found",0)</f>
        <v>8.8000000000000007</v>
      </c>
      <c r="E375" t="str" cm="1">
        <f t="array" ref="E375">_xlfn.XLOOKUP($A375,MedExam_Table[[#Headers],[#Data],[Customer ID]],MedExam_Table[[#Headers],[#Data],[Heart Issues Updated]],"Not Found",0)</f>
        <v>No</v>
      </c>
      <c r="F375" t="str" cm="1">
        <f t="array" ref="F375">_xlfn.XLOOKUP($A375,MedExam_Table[[#Headers],[#Data],[Customer ID]],MedExam_Table[[#Headers],[#Data],[Any Transplants Update]],"Not Found",0)</f>
        <v>No</v>
      </c>
      <c r="G375" t="str" cm="1">
        <f t="array" ref="G375">_xlfn.XLOOKUP($A375,MedExam_Table[[#Headers],[#Data],[Customer ID]],MedExam_Table[[#Headers],[#Data],[Cancer history]],"Not Found",0)</f>
        <v>No</v>
      </c>
      <c r="H375" cm="1">
        <f t="array" ref="H375">_xlfn.XLOOKUP($A375,MedExam_Table[[#Headers],[#Data],[Customer ID]],MedExam_Table[[#Headers],[#Data],[NumberOfMajorSurgeries_updated]],"Not Found",0)</f>
        <v>2</v>
      </c>
      <c r="I375" t="str" cm="1">
        <f t="array" ref="I375">_xlfn.XLOOKUP($A375,MedExam_Table[[#Headers],[#Data],[Customer ID]],MedExam_Table[[#Headers],[#Data],[Smoker Updated]],"Not Found",0)</f>
        <v>No</v>
      </c>
      <c r="J375" t="str" cm="1">
        <f t="array" ref="J375">_xlfn.XLOOKUP($A375,MedExam_Table[[#Headers],[#Data],[Customer ID]],MedExam_Table[[#Headers],[#Data],[Weight Status]],"Not Found",0)</f>
        <v>Obesity</v>
      </c>
      <c r="K375" t="str" cm="1">
        <f t="array" ref="K375">_xlfn.XLOOKUP($A375,MedExam_Table[[#Headers],[#Data],[Customer ID]],MedExam_Table[[#Headers],[#Data],[Diabetes Status]],"Not Found",0)</f>
        <v>Diabetes</v>
      </c>
      <c r="L375" cm="1">
        <f t="array" ref="L375">_xlfn.XLOOKUP($A375,Hospitalisation_table[[#All],[Customer ID]],Hospitalisation_table[[#All],[Customer Age]],"Not Found",0)</f>
        <v>49</v>
      </c>
      <c r="M375" t="str" cm="1">
        <f t="array" ref="M375">_xlfn.XLOOKUP($A375,Hospitalisation_table[[#All],[Customer ID]],Hospitalisation_table[[#All],[Date of Birth]],"Not Found",0)</f>
        <v>3-Sep-1973</v>
      </c>
      <c r="N375" s="22" cm="1">
        <f t="array" ref="N375">_xlfn.XLOOKUP($A375,Hospitalisation_table[[#All],[Customer ID]],Hospitalisation_table[[#All],[charges]],"Not Found",0)</f>
        <v>8125.78</v>
      </c>
      <c r="O375" t="str" cm="1">
        <f t="array" ref="O375">_xlfn.XLOOKUP($A375,Hospitalisation_table[[#All],[Customer ID]],Hospitalisation_table[[#All],[Hospital tier_Updated]],"Not Found",0)</f>
        <v>tier - 2</v>
      </c>
      <c r="P375" t="str" cm="1">
        <f t="array" ref="P375">_xlfn.XLOOKUP($A375,Hospitalisation_table[[#All],[Customer ID]],Hospitalisation_table[[#All],[City tier_updated]],"Not Found",0)</f>
        <v>tier - 2</v>
      </c>
      <c r="Q375" t="str" cm="1">
        <f t="array" ref="Q375">_xlfn.XLOOKUP($A375,Hospitalisation_table[[#All],[Customer ID]],Hospitalisation_table[[#All],[State ID Updated]],"Not Found",0)</f>
        <v>R1013</v>
      </c>
    </row>
    <row r="376" spans="1:17" x14ac:dyDescent="0.3">
      <c r="A376" s="13" t="s">
        <v>1036</v>
      </c>
      <c r="B376" t="str" cm="1">
        <f t="array" ref="B376">_xlfn.XLOOKUP($A376,CustomersName[[#All],[Customer ID]],CustomersName[[#All],[First Name]],"Not Found",0)</f>
        <v>Jan</v>
      </c>
      <c r="C376" cm="1">
        <f t="array" ref="C376">_xlfn.XLOOKUP($A376,MedExam_Table[[#Headers],[#Data],[Customer ID]],MedExam_Table[[#Headers],[#Data],[BMI]],"Not Found",0)</f>
        <v>35.86</v>
      </c>
      <c r="D376" cm="1">
        <f t="array" ref="D376">_xlfn.XLOOKUP($A376,MedExam_Table[[#Headers],[#Data],[Customer ID]],MedExam_Table[[#Headers],[#Data],[HBA1C]],"Not Found",0)</f>
        <v>7.93</v>
      </c>
      <c r="E376" t="str" cm="1">
        <f t="array" ref="E376">_xlfn.XLOOKUP($A376,MedExam_Table[[#Headers],[#Data],[Customer ID]],MedExam_Table[[#Headers],[#Data],[Heart Issues Updated]],"Not Found",0)</f>
        <v>No</v>
      </c>
      <c r="F376" t="str" cm="1">
        <f t="array" ref="F376">_xlfn.XLOOKUP($A376,MedExam_Table[[#Headers],[#Data],[Customer ID]],MedExam_Table[[#Headers],[#Data],[Any Transplants Update]],"Not Found",0)</f>
        <v>No</v>
      </c>
      <c r="G376" t="str" cm="1">
        <f t="array" ref="G376">_xlfn.XLOOKUP($A376,MedExam_Table[[#Headers],[#Data],[Customer ID]],MedExam_Table[[#Headers],[#Data],[Cancer history]],"Not Found",0)</f>
        <v>No</v>
      </c>
      <c r="H376" cm="1">
        <f t="array" ref="H376">_xlfn.XLOOKUP($A376,MedExam_Table[[#Headers],[#Data],[Customer ID]],MedExam_Table[[#Headers],[#Data],[NumberOfMajorSurgeries_updated]],"Not Found",0)</f>
        <v>2</v>
      </c>
      <c r="I376" t="str" cm="1">
        <f t="array" ref="I376">_xlfn.XLOOKUP($A376,MedExam_Table[[#Headers],[#Data],[Customer ID]],MedExam_Table[[#Headers],[#Data],[Smoker Updated]],"Not Found",0)</f>
        <v>No</v>
      </c>
      <c r="J376" t="str" cm="1">
        <f t="array" ref="J376">_xlfn.XLOOKUP($A376,MedExam_Table[[#Headers],[#Data],[Customer ID]],MedExam_Table[[#Headers],[#Data],[Weight Status]],"Not Found",0)</f>
        <v>Obesity</v>
      </c>
      <c r="K376" t="str" cm="1">
        <f t="array" ref="K376">_xlfn.XLOOKUP($A376,MedExam_Table[[#Headers],[#Data],[Customer ID]],MedExam_Table[[#Headers],[#Data],[Diabetes Status]],"Not Found",0)</f>
        <v>Diabetes</v>
      </c>
      <c r="L376" cm="1">
        <f t="array" ref="L376">_xlfn.XLOOKUP($A376,Hospitalisation_table[[#All],[Customer ID]],Hospitalisation_table[[#All],[Customer Age]],"Not Found",0)</f>
        <v>49</v>
      </c>
      <c r="M376" t="str" cm="1">
        <f t="array" ref="M376">_xlfn.XLOOKUP($A376,Hospitalisation_table[[#All],[Customer ID]],Hospitalisation_table[[#All],[Date of Birth]],"Not Found",0)</f>
        <v>30-Aug-1973</v>
      </c>
      <c r="N376" s="22" cm="1">
        <f t="array" ref="N376">_xlfn.XLOOKUP($A376,Hospitalisation_table[[#All],[Customer ID]],Hospitalisation_table[[#All],[charges]],"Not Found",0)</f>
        <v>8124.41</v>
      </c>
      <c r="O376" t="str" cm="1">
        <f t="array" ref="O376">_xlfn.XLOOKUP($A376,Hospitalisation_table[[#All],[Customer ID]],Hospitalisation_table[[#All],[Hospital tier_Updated]],"Not Found",0)</f>
        <v>tier - 3</v>
      </c>
      <c r="P376" t="str" cm="1">
        <f t="array" ref="P376">_xlfn.XLOOKUP($A376,Hospitalisation_table[[#All],[Customer ID]],Hospitalisation_table[[#All],[City tier_updated]],"Not Found",0)</f>
        <v>tier - 1</v>
      </c>
      <c r="Q376" t="str" cm="1">
        <f t="array" ref="Q376">_xlfn.XLOOKUP($A376,Hospitalisation_table[[#All],[Customer ID]],Hospitalisation_table[[#All],[State ID Updated]],"Not Found",0)</f>
        <v>R1013</v>
      </c>
    </row>
    <row r="377" spans="1:17" x14ac:dyDescent="0.3">
      <c r="A377" s="14" t="s">
        <v>1035</v>
      </c>
      <c r="B377" t="str" cm="1">
        <f t="array" ref="B377">_xlfn.XLOOKUP($A377,CustomersName[[#All],[Customer ID]],CustomersName[[#All],[First Name]],"Not Found",0)</f>
        <v>Jonahhan E.</v>
      </c>
      <c r="C377" cm="1">
        <f t="array" ref="C377">_xlfn.XLOOKUP($A377,MedExam_Table[[#Headers],[#Data],[Customer ID]],MedExam_Table[[#Headers],[#Data],[BMI]],"Not Found",0)</f>
        <v>30.3</v>
      </c>
      <c r="D377" cm="1">
        <f t="array" ref="D377">_xlfn.XLOOKUP($A377,MedExam_Table[[#Headers],[#Data],[Customer ID]],MedExam_Table[[#Headers],[#Data],[HBA1C]],"Not Found",0)</f>
        <v>9.4499999999999993</v>
      </c>
      <c r="E377" t="str" cm="1">
        <f t="array" ref="E377">_xlfn.XLOOKUP($A377,MedExam_Table[[#Headers],[#Data],[Customer ID]],MedExam_Table[[#Headers],[#Data],[Heart Issues Updated]],"Not Found",0)</f>
        <v>No</v>
      </c>
      <c r="F377" t="str" cm="1">
        <f t="array" ref="F377">_xlfn.XLOOKUP($A377,MedExam_Table[[#Headers],[#Data],[Customer ID]],MedExam_Table[[#Headers],[#Data],[Any Transplants Update]],"Not Found",0)</f>
        <v>No</v>
      </c>
      <c r="G377" t="str" cm="1">
        <f t="array" ref="G377">_xlfn.XLOOKUP($A377,MedExam_Table[[#Headers],[#Data],[Customer ID]],MedExam_Table[[#Headers],[#Data],[Cancer history]],"Not Found",0)</f>
        <v>No</v>
      </c>
      <c r="H377" cm="1">
        <f t="array" ref="H377">_xlfn.XLOOKUP($A377,MedExam_Table[[#Headers],[#Data],[Customer ID]],MedExam_Table[[#Headers],[#Data],[NumberOfMajorSurgeries_updated]],"Not Found",0)</f>
        <v>2</v>
      </c>
      <c r="I377" t="str" cm="1">
        <f t="array" ref="I377">_xlfn.XLOOKUP($A377,MedExam_Table[[#Headers],[#Data],[Customer ID]],MedExam_Table[[#Headers],[#Data],[Smoker Updated]],"Not Found",0)</f>
        <v>No</v>
      </c>
      <c r="J377" t="str" cm="1">
        <f t="array" ref="J377">_xlfn.XLOOKUP($A377,MedExam_Table[[#Headers],[#Data],[Customer ID]],MedExam_Table[[#Headers],[#Data],[Weight Status]],"Not Found",0)</f>
        <v>Obesity</v>
      </c>
      <c r="K377" t="str" cm="1">
        <f t="array" ref="K377">_xlfn.XLOOKUP($A377,MedExam_Table[[#Headers],[#Data],[Customer ID]],MedExam_Table[[#Headers],[#Data],[Diabetes Status]],"Not Found",0)</f>
        <v>Diabetes</v>
      </c>
      <c r="L377" cm="1">
        <f t="array" ref="L377">_xlfn.XLOOKUP($A377,Hospitalisation_table[[#All],[Customer ID]],Hospitalisation_table[[#All],[Customer Age]],"Not Found",0)</f>
        <v>49</v>
      </c>
      <c r="M377" t="str" cm="1">
        <f t="array" ref="M377">_xlfn.XLOOKUP($A377,Hospitalisation_table[[#All],[Customer ID]],Hospitalisation_table[[#All],[Date of Birth]],"Not Found",0)</f>
        <v>16-Dec-1973</v>
      </c>
      <c r="N377" s="22" cm="1">
        <f t="array" ref="N377">_xlfn.XLOOKUP($A377,Hospitalisation_table[[#All],[Customer ID]],Hospitalisation_table[[#All],[charges]],"Not Found",0)</f>
        <v>8116.68</v>
      </c>
      <c r="O377" t="str" cm="1">
        <f t="array" ref="O377">_xlfn.XLOOKUP($A377,Hospitalisation_table[[#All],[Customer ID]],Hospitalisation_table[[#All],[Hospital tier_Updated]],"Not Found",0)</f>
        <v>tier - 3</v>
      </c>
      <c r="P377" t="str" cm="1">
        <f t="array" ref="P377">_xlfn.XLOOKUP($A377,Hospitalisation_table[[#All],[Customer ID]],Hospitalisation_table[[#All],[City tier_updated]],"Not Found",0)</f>
        <v>tier - 1</v>
      </c>
      <c r="Q377" t="str" cm="1">
        <f t="array" ref="Q377">_xlfn.XLOOKUP($A377,Hospitalisation_table[[#All],[Customer ID]],Hospitalisation_table[[#All],[State ID Updated]],"Not Found",0)</f>
        <v>R1011</v>
      </c>
    </row>
    <row r="378" spans="1:17" x14ac:dyDescent="0.3">
      <c r="A378" s="13" t="s">
        <v>1034</v>
      </c>
      <c r="B378" t="str" cm="1">
        <f t="array" ref="B378">_xlfn.XLOOKUP($A378,CustomersName[[#All],[Customer ID]],CustomersName[[#All],[First Name]],"Not Found",0)</f>
        <v>hMark A</v>
      </c>
      <c r="C378" cm="1">
        <f t="array" ref="C378">_xlfn.XLOOKUP($A378,MedExam_Table[[#Headers],[#Data],[Customer ID]],MedExam_Table[[#Headers],[#Data],[BMI]],"Not Found",0)</f>
        <v>32.015000000000001</v>
      </c>
      <c r="D378" cm="1">
        <f t="array" ref="D378">_xlfn.XLOOKUP($A378,MedExam_Table[[#Headers],[#Data],[Customer ID]],MedExam_Table[[#Headers],[#Data],[HBA1C]],"Not Found",0)</f>
        <v>7.67</v>
      </c>
      <c r="E378" t="str" cm="1">
        <f t="array" ref="E378">_xlfn.XLOOKUP($A378,MedExam_Table[[#Headers],[#Data],[Customer ID]],MedExam_Table[[#Headers],[#Data],[Heart Issues Updated]],"Not Found",0)</f>
        <v>No</v>
      </c>
      <c r="F378" t="str" cm="1">
        <f t="array" ref="F378">_xlfn.XLOOKUP($A378,MedExam_Table[[#Headers],[#Data],[Customer ID]],MedExam_Table[[#Headers],[#Data],[Any Transplants Update]],"Not Found",0)</f>
        <v>No</v>
      </c>
      <c r="G378" t="str" cm="1">
        <f t="array" ref="G378">_xlfn.XLOOKUP($A378,MedExam_Table[[#Headers],[#Data],[Customer ID]],MedExam_Table[[#Headers],[#Data],[Cancer history]],"Not Found",0)</f>
        <v>No</v>
      </c>
      <c r="H378" cm="1">
        <f t="array" ref="H378">_xlfn.XLOOKUP($A378,MedExam_Table[[#Headers],[#Data],[Customer ID]],MedExam_Table[[#Headers],[#Data],[NumberOfMajorSurgeries_updated]],"Not Found",0)</f>
        <v>0</v>
      </c>
      <c r="I378" t="str" cm="1">
        <f t="array" ref="I378">_xlfn.XLOOKUP($A378,MedExam_Table[[#Headers],[#Data],[Customer ID]],MedExam_Table[[#Headers],[#Data],[Smoker Updated]],"Not Found",0)</f>
        <v>No</v>
      </c>
      <c r="J378" t="str" cm="1">
        <f t="array" ref="J378">_xlfn.XLOOKUP($A378,MedExam_Table[[#Headers],[#Data],[Customer ID]],MedExam_Table[[#Headers],[#Data],[Weight Status]],"Not Found",0)</f>
        <v>Obesity</v>
      </c>
      <c r="K378" t="str" cm="1">
        <f t="array" ref="K378">_xlfn.XLOOKUP($A378,MedExam_Table[[#Headers],[#Data],[Customer ID]],MedExam_Table[[#Headers],[#Data],[Diabetes Status]],"Not Found",0)</f>
        <v>Diabetes</v>
      </c>
      <c r="L378" cm="1">
        <f t="array" ref="L378">_xlfn.XLOOKUP($A378,Hospitalisation_table[[#All],[Customer ID]],Hospitalisation_table[[#All],[Customer Age]],"Not Found",0)</f>
        <v>44</v>
      </c>
      <c r="M378" t="str" cm="1">
        <f t="array" ref="M378">_xlfn.XLOOKUP($A378,Hospitalisation_table[[#All],[Customer ID]],Hospitalisation_table[[#All],[Date of Birth]],"Not Found",0)</f>
        <v>1-Sep-1978</v>
      </c>
      <c r="N378" s="22" cm="1">
        <f t="array" ref="N378">_xlfn.XLOOKUP($A378,Hospitalisation_table[[#All],[Customer ID]],Hospitalisation_table[[#All],[charges]],"Not Found",0)</f>
        <v>8116.27</v>
      </c>
      <c r="O378" t="str" cm="1">
        <f t="array" ref="O378">_xlfn.XLOOKUP($A378,Hospitalisation_table[[#All],[Customer ID]],Hospitalisation_table[[#All],[Hospital tier_Updated]],"Not Found",0)</f>
        <v>tier - 3</v>
      </c>
      <c r="P378" t="str" cm="1">
        <f t="array" ref="P378">_xlfn.XLOOKUP($A378,Hospitalisation_table[[#All],[Customer ID]],Hospitalisation_table[[#All],[City tier_updated]],"Not Found",0)</f>
        <v>tier - 1</v>
      </c>
      <c r="Q378" t="str" cm="1">
        <f t="array" ref="Q378">_xlfn.XLOOKUP($A378,Hospitalisation_table[[#All],[Customer ID]],Hospitalisation_table[[#All],[State ID Updated]],"Not Found",0)</f>
        <v>R1012</v>
      </c>
    </row>
    <row r="379" spans="1:17" x14ac:dyDescent="0.3">
      <c r="A379" s="14" t="s">
        <v>1033</v>
      </c>
      <c r="B379" t="str" cm="1">
        <f t="array" ref="B379">_xlfn.XLOOKUP($A379,CustomersName[[#All],[Customer ID]],CustomersName[[#All],[First Name]],"Not Found",0)</f>
        <v>Mary</v>
      </c>
      <c r="C379" cm="1">
        <f t="array" ref="C379">_xlfn.XLOOKUP($A379,MedExam_Table[[#Headers],[#Data],[Customer ID]],MedExam_Table[[#Headers],[#Data],[BMI]],"Not Found",0)</f>
        <v>25.06</v>
      </c>
      <c r="D379" cm="1">
        <f t="array" ref="D379">_xlfn.XLOOKUP($A379,MedExam_Table[[#Headers],[#Data],[Customer ID]],MedExam_Table[[#Headers],[#Data],[HBA1C]],"Not Found",0)</f>
        <v>10.53</v>
      </c>
      <c r="E379" t="str" cm="1">
        <f t="array" ref="E379">_xlfn.XLOOKUP($A379,MedExam_Table[[#Headers],[#Data],[Customer ID]],MedExam_Table[[#Headers],[#Data],[Heart Issues Updated]],"Not Found",0)</f>
        <v>No</v>
      </c>
      <c r="F379" t="str" cm="1">
        <f t="array" ref="F379">_xlfn.XLOOKUP($A379,MedExam_Table[[#Headers],[#Data],[Customer ID]],MedExam_Table[[#Headers],[#Data],[Any Transplants Update]],"Not Found",0)</f>
        <v>No</v>
      </c>
      <c r="G379" t="str" cm="1">
        <f t="array" ref="G379">_xlfn.XLOOKUP($A379,MedExam_Table[[#Headers],[#Data],[Customer ID]],MedExam_Table[[#Headers],[#Data],[Cancer history]],"Not Found",0)</f>
        <v>No</v>
      </c>
      <c r="H379" cm="1">
        <f t="array" ref="H379">_xlfn.XLOOKUP($A379,MedExam_Table[[#Headers],[#Data],[Customer ID]],MedExam_Table[[#Headers],[#Data],[NumberOfMajorSurgeries_updated]],"Not Found",0)</f>
        <v>2</v>
      </c>
      <c r="I379" t="str" cm="1">
        <f t="array" ref="I379">_xlfn.XLOOKUP($A379,MedExam_Table[[#Headers],[#Data],[Customer ID]],MedExam_Table[[#Headers],[#Data],[Smoker Updated]],"Not Found",0)</f>
        <v>No</v>
      </c>
      <c r="J379" t="str" cm="1">
        <f t="array" ref="J379">_xlfn.XLOOKUP($A379,MedExam_Table[[#Headers],[#Data],[Customer ID]],MedExam_Table[[#Headers],[#Data],[Weight Status]],"Not Found",0)</f>
        <v>OverWeight</v>
      </c>
      <c r="K379" t="str" cm="1">
        <f t="array" ref="K379">_xlfn.XLOOKUP($A379,MedExam_Table[[#Headers],[#Data],[Customer ID]],MedExam_Table[[#Headers],[#Data],[Diabetes Status]],"Not Found",0)</f>
        <v>Diabetes</v>
      </c>
      <c r="L379" cm="1">
        <f t="array" ref="L379">_xlfn.XLOOKUP($A379,Hospitalisation_table[[#All],[Customer ID]],Hospitalisation_table[[#All],[Customer Age]],"Not Found",0)</f>
        <v>49</v>
      </c>
      <c r="M379" t="str" cm="1">
        <f t="array" ref="M379">_xlfn.XLOOKUP($A379,Hospitalisation_table[[#All],[Customer ID]],Hospitalisation_table[[#All],[Date of Birth]],"Not Found",0)</f>
        <v>11-Oct-1973</v>
      </c>
      <c r="N379" s="22" cm="1">
        <f t="array" ref="N379">_xlfn.XLOOKUP($A379,Hospitalisation_table[[#All],[Customer ID]],Hospitalisation_table[[#All],[charges]],"Not Found",0)</f>
        <v>8112.59</v>
      </c>
      <c r="O379" t="str" cm="1">
        <f t="array" ref="O379">_xlfn.XLOOKUP($A379,Hospitalisation_table[[#All],[Customer ID]],Hospitalisation_table[[#All],[Hospital tier_Updated]],"Not Found",0)</f>
        <v>tier - 2</v>
      </c>
      <c r="P379" t="str" cm="1">
        <f t="array" ref="P379">_xlfn.XLOOKUP($A379,Hospitalisation_table[[#All],[Customer ID]],Hospitalisation_table[[#All],[City tier_updated]],"Not Found",0)</f>
        <v>tier - 2</v>
      </c>
      <c r="Q379" t="str" cm="1">
        <f t="array" ref="Q379">_xlfn.XLOOKUP($A379,Hospitalisation_table[[#All],[Customer ID]],Hospitalisation_table[[#All],[State ID Updated]],"Not Found",0)</f>
        <v>R1013</v>
      </c>
    </row>
    <row r="380" spans="1:17" x14ac:dyDescent="0.3">
      <c r="A380" s="13" t="s">
        <v>1032</v>
      </c>
      <c r="B380" t="str" cm="1">
        <f t="array" ref="B380">_xlfn.XLOOKUP($A380,CustomersName[[#All],[Customer ID]],CustomersName[[#All],[First Name]],"Not Found",0)</f>
        <v>Samuel</v>
      </c>
      <c r="C380" cm="1">
        <f t="array" ref="C380">_xlfn.XLOOKUP($A380,MedExam_Table[[#Headers],[#Data],[Customer ID]],MedExam_Table[[#Headers],[#Data],[BMI]],"Not Found",0)</f>
        <v>18.829999999999998</v>
      </c>
      <c r="D380" cm="1">
        <f t="array" ref="D380">_xlfn.XLOOKUP($A380,MedExam_Table[[#Headers],[#Data],[Customer ID]],MedExam_Table[[#Headers],[#Data],[HBA1C]],"Not Found",0)</f>
        <v>10.08</v>
      </c>
      <c r="E380" t="str" cm="1">
        <f t="array" ref="E380">_xlfn.XLOOKUP($A380,MedExam_Table[[#Headers],[#Data],[Customer ID]],MedExam_Table[[#Headers],[#Data],[Heart Issues Updated]],"Not Found",0)</f>
        <v>Yes</v>
      </c>
      <c r="F380" t="str" cm="1">
        <f t="array" ref="F380">_xlfn.XLOOKUP($A380,MedExam_Table[[#Headers],[#Data],[Customer ID]],MedExam_Table[[#Headers],[#Data],[Any Transplants Update]],"Not Found",0)</f>
        <v>No</v>
      </c>
      <c r="G380" t="str" cm="1">
        <f t="array" ref="G380">_xlfn.XLOOKUP($A380,MedExam_Table[[#Headers],[#Data],[Customer ID]],MedExam_Table[[#Headers],[#Data],[Cancer history]],"Not Found",0)</f>
        <v>No</v>
      </c>
      <c r="H380" cm="1">
        <f t="array" ref="H380">_xlfn.XLOOKUP($A380,MedExam_Table[[#Headers],[#Data],[Customer ID]],MedExam_Table[[#Headers],[#Data],[NumberOfMajorSurgeries_updated]],"Not Found",0)</f>
        <v>0</v>
      </c>
      <c r="I380" t="str" cm="1">
        <f t="array" ref="I380">_xlfn.XLOOKUP($A380,MedExam_Table[[#Headers],[#Data],[Customer ID]],MedExam_Table[[#Headers],[#Data],[Smoker Updated]],"Not Found",0)</f>
        <v>No</v>
      </c>
      <c r="J380" t="str" cm="1">
        <f t="array" ref="J380">_xlfn.XLOOKUP($A380,MedExam_Table[[#Headers],[#Data],[Customer ID]],MedExam_Table[[#Headers],[#Data],[Weight Status]],"Not Found",0)</f>
        <v>NormalWeight</v>
      </c>
      <c r="K380" t="str" cm="1">
        <f t="array" ref="K380">_xlfn.XLOOKUP($A380,MedExam_Table[[#Headers],[#Data],[Customer ID]],MedExam_Table[[#Headers],[#Data],[Diabetes Status]],"Not Found",0)</f>
        <v>Diabetes</v>
      </c>
      <c r="L380" cm="1">
        <f t="array" ref="L380">_xlfn.XLOOKUP($A380,Hospitalisation_table[[#All],[Customer ID]],Hospitalisation_table[[#All],[Customer Age]],"Not Found",0)</f>
        <v>55</v>
      </c>
      <c r="M380" t="str" cm="1">
        <f t="array" ref="M380">_xlfn.XLOOKUP($A380,Hospitalisation_table[[#All],[Customer ID]],Hospitalisation_table[[#All],[Date of Birth]],"Not Found",0)</f>
        <v>10-Jun-1967</v>
      </c>
      <c r="N380" s="22" cm="1">
        <f t="array" ref="N380">_xlfn.XLOOKUP($A380,Hospitalisation_table[[#All],[Customer ID]],Hospitalisation_table[[#All],[charges]],"Not Found",0)</f>
        <v>8091.3</v>
      </c>
      <c r="O380" t="str" cm="1">
        <f t="array" ref="O380">_xlfn.XLOOKUP($A380,Hospitalisation_table[[#All],[Customer ID]],Hospitalisation_table[[#All],[Hospital tier_Updated]],"Not Found",0)</f>
        <v>tier - 3</v>
      </c>
      <c r="P380" t="str" cm="1">
        <f t="array" ref="P380">_xlfn.XLOOKUP($A380,Hospitalisation_table[[#All],[Customer ID]],Hospitalisation_table[[#All],[City tier_updated]],"Not Found",0)</f>
        <v>tier - 1</v>
      </c>
      <c r="Q380" t="str" cm="1">
        <f t="array" ref="Q380">_xlfn.XLOOKUP($A380,Hospitalisation_table[[#All],[Customer ID]],Hospitalisation_table[[#All],[State ID Updated]],"Not Found",0)</f>
        <v>R1012</v>
      </c>
    </row>
    <row r="381" spans="1:17" x14ac:dyDescent="0.3">
      <c r="A381" s="14" t="s">
        <v>2239</v>
      </c>
      <c r="B381" t="str" cm="1">
        <f t="array" ref="B381">_xlfn.XLOOKUP($A381,CustomersName[[#All],[Customer ID]],CustomersName[[#All],[First Name]],"Not Found",0)</f>
        <v>Timothy</v>
      </c>
      <c r="C381" cm="1">
        <f t="array" ref="C381">_xlfn.XLOOKUP($A381,MedExam_Table[[#Headers],[#Data],[Customer ID]],MedExam_Table[[#Headers],[#Data],[BMI]],"Not Found",0)</f>
        <v>41.12</v>
      </c>
      <c r="D381" cm="1">
        <f t="array" ref="D381">_xlfn.XLOOKUP($A381,MedExam_Table[[#Headers],[#Data],[Customer ID]],MedExam_Table[[#Headers],[#Data],[HBA1C]],"Not Found",0)</f>
        <v>7.54</v>
      </c>
      <c r="E381" t="str" cm="1">
        <f t="array" ref="E381">_xlfn.XLOOKUP($A381,MedExam_Table[[#Headers],[#Data],[Customer ID]],MedExam_Table[[#Headers],[#Data],[Heart Issues Updated]],"Not Found",0)</f>
        <v>Yes</v>
      </c>
      <c r="F381" t="str" cm="1">
        <f t="array" ref="F381">_xlfn.XLOOKUP($A381,MedExam_Table[[#Headers],[#Data],[Customer ID]],MedExam_Table[[#Headers],[#Data],[Any Transplants Update]],"Not Found",0)</f>
        <v>No</v>
      </c>
      <c r="G381" t="str" cm="1">
        <f t="array" ref="G381">_xlfn.XLOOKUP($A381,MedExam_Table[[#Headers],[#Data],[Customer ID]],MedExam_Table[[#Headers],[#Data],[Cancer history]],"Not Found",0)</f>
        <v>No</v>
      </c>
      <c r="H381" cm="1">
        <f t="array" ref="H381">_xlfn.XLOOKUP($A381,MedExam_Table[[#Headers],[#Data],[Customer ID]],MedExam_Table[[#Headers],[#Data],[NumberOfMajorSurgeries_updated]],"Not Found",0)</f>
        <v>0</v>
      </c>
      <c r="I381" t="str" cm="1">
        <f t="array" ref="I381">_xlfn.XLOOKUP($A381,MedExam_Table[[#Headers],[#Data],[Customer ID]],MedExam_Table[[#Headers],[#Data],[Smoker Updated]],"Not Found",0)</f>
        <v>Yes</v>
      </c>
      <c r="J381" t="str" cm="1">
        <f t="array" ref="J381">_xlfn.XLOOKUP($A381,MedExam_Table[[#Headers],[#Data],[Customer ID]],MedExam_Table[[#Headers],[#Data],[Weight Status]],"Not Found",0)</f>
        <v>Obesity</v>
      </c>
      <c r="K381" t="str" cm="1">
        <f t="array" ref="K381">_xlfn.XLOOKUP($A381,MedExam_Table[[#Headers],[#Data],[Customer ID]],MedExam_Table[[#Headers],[#Data],[Diabetes Status]],"Not Found",0)</f>
        <v>Diabetes</v>
      </c>
      <c r="L381" cm="1">
        <f t="array" ref="L381">_xlfn.XLOOKUP($A381,Hospitalisation_table[[#All],[Customer ID]],Hospitalisation_table[[#All],[Customer Age]],"Not Found",0)</f>
        <v>55</v>
      </c>
      <c r="M381" t="str" cm="1">
        <f t="array" ref="M381">_xlfn.XLOOKUP($A381,Hospitalisation_table[[#All],[Customer ID]],Hospitalisation_table[[#All],[Date of Birth]],"Not Found",0)</f>
        <v>30-Jul-1967</v>
      </c>
      <c r="N381" s="22" cm="1">
        <f t="array" ref="N381">_xlfn.XLOOKUP($A381,Hospitalisation_table[[#All],[Customer ID]],Hospitalisation_table[[#All],[charges]],"Not Found",0)</f>
        <v>38893.360000000001</v>
      </c>
      <c r="O381" t="str" cm="1">
        <f t="array" ref="O381">_xlfn.XLOOKUP($A381,Hospitalisation_table[[#All],[Customer ID]],Hospitalisation_table[[#All],[Hospital tier_Updated]],"Not Found",0)</f>
        <v>tier - 1</v>
      </c>
      <c r="P381" t="str" cm="1">
        <f t="array" ref="P381">_xlfn.XLOOKUP($A381,Hospitalisation_table[[#All],[Customer ID]],Hospitalisation_table[[#All],[City tier_updated]],"Not Found",0)</f>
        <v>tier - 2</v>
      </c>
      <c r="Q381" t="str" cm="1">
        <f t="array" ref="Q381">_xlfn.XLOOKUP($A381,Hospitalisation_table[[#All],[Customer ID]],Hospitalisation_table[[#All],[State ID Updated]],"Not Found",0)</f>
        <v>R1011</v>
      </c>
    </row>
    <row r="382" spans="1:17" x14ac:dyDescent="0.3">
      <c r="A382" s="13" t="s">
        <v>1031</v>
      </c>
      <c r="B382" t="str" cm="1">
        <f t="array" ref="B382">_xlfn.XLOOKUP($A382,CustomersName[[#All],[Customer ID]],CustomersName[[#All],[First Name]],"Not Found",0)</f>
        <v>Shan J</v>
      </c>
      <c r="C382" cm="1">
        <f t="array" ref="C382">_xlfn.XLOOKUP($A382,MedExam_Table[[#Headers],[#Data],[Customer ID]],MedExam_Table[[#Headers],[#Data],[BMI]],"Not Found",0)</f>
        <v>47.52</v>
      </c>
      <c r="D382" cm="1">
        <f t="array" ref="D382">_xlfn.XLOOKUP($A382,MedExam_Table[[#Headers],[#Data],[Customer ID]],MedExam_Table[[#Headers],[#Data],[HBA1C]],"Not Found",0)</f>
        <v>11.39</v>
      </c>
      <c r="E382" t="str" cm="1">
        <f t="array" ref="E382">_xlfn.XLOOKUP($A382,MedExam_Table[[#Headers],[#Data],[Customer ID]],MedExam_Table[[#Headers],[#Data],[Heart Issues Updated]],"Not Found",0)</f>
        <v>Yes</v>
      </c>
      <c r="F382" t="str" cm="1">
        <f t="array" ref="F382">_xlfn.XLOOKUP($A382,MedExam_Table[[#Headers],[#Data],[Customer ID]],MedExam_Table[[#Headers],[#Data],[Any Transplants Update]],"Not Found",0)</f>
        <v>No</v>
      </c>
      <c r="G382" t="str" cm="1">
        <f t="array" ref="G382">_xlfn.XLOOKUP($A382,MedExam_Table[[#Headers],[#Data],[Customer ID]],MedExam_Table[[#Headers],[#Data],[Cancer history]],"Not Found",0)</f>
        <v>No</v>
      </c>
      <c r="H382" cm="1">
        <f t="array" ref="H382">_xlfn.XLOOKUP($A382,MedExam_Table[[#Headers],[#Data],[Customer ID]],MedExam_Table[[#Headers],[#Data],[NumberOfMajorSurgeries_updated]],"Not Found",0)</f>
        <v>1</v>
      </c>
      <c r="I382" t="str" cm="1">
        <f t="array" ref="I382">_xlfn.XLOOKUP($A382,MedExam_Table[[#Headers],[#Data],[Customer ID]],MedExam_Table[[#Headers],[#Data],[Smoker Updated]],"Not Found",0)</f>
        <v>No</v>
      </c>
      <c r="J382" t="str" cm="1">
        <f t="array" ref="J382">_xlfn.XLOOKUP($A382,MedExam_Table[[#Headers],[#Data],[Customer ID]],MedExam_Table[[#Headers],[#Data],[Weight Status]],"Not Found",0)</f>
        <v>Obesity</v>
      </c>
      <c r="K382" t="str" cm="1">
        <f t="array" ref="K382">_xlfn.XLOOKUP($A382,MedExam_Table[[#Headers],[#Data],[Customer ID]],MedExam_Table[[#Headers],[#Data],[Diabetes Status]],"Not Found",0)</f>
        <v>Diabetes</v>
      </c>
      <c r="L382" cm="1">
        <f t="array" ref="L382">_xlfn.XLOOKUP($A382,Hospitalisation_table[[#All],[Customer ID]],Hospitalisation_table[[#All],[Customer Age]],"Not Found",0)</f>
        <v>47</v>
      </c>
      <c r="M382" t="str" cm="1">
        <f t="array" ref="M382">_xlfn.XLOOKUP($A382,Hospitalisation_table[[#All],[Customer ID]],Hospitalisation_table[[#All],[Date of Birth]],"Not Found",0)</f>
        <v>21-Dec-1975</v>
      </c>
      <c r="N382" s="22" cm="1">
        <f t="array" ref="N382">_xlfn.XLOOKUP($A382,Hospitalisation_table[[#All],[Customer ID]],Hospitalisation_table[[#All],[charges]],"Not Found",0)</f>
        <v>8083.92</v>
      </c>
      <c r="O382" t="str" cm="1">
        <f t="array" ref="O382">_xlfn.XLOOKUP($A382,Hospitalisation_table[[#All],[Customer ID]],Hospitalisation_table[[#All],[Hospital tier_Updated]],"Not Found",0)</f>
        <v>tier - 3</v>
      </c>
      <c r="P382" t="str" cm="1">
        <f t="array" ref="P382">_xlfn.XLOOKUP($A382,Hospitalisation_table[[#All],[Customer ID]],Hospitalisation_table[[#All],[City tier_updated]],"Not Found",0)</f>
        <v>tier - 3</v>
      </c>
      <c r="Q382" t="str" cm="1">
        <f t="array" ref="Q382">_xlfn.XLOOKUP($A382,Hospitalisation_table[[#All],[Customer ID]],Hospitalisation_table[[#All],[State ID Updated]],"Not Found",0)</f>
        <v>R1013</v>
      </c>
    </row>
    <row r="383" spans="1:17" x14ac:dyDescent="0.3">
      <c r="A383" s="14" t="s">
        <v>1030</v>
      </c>
      <c r="B383" t="str" cm="1">
        <f t="array" ref="B383">_xlfn.XLOOKUP($A383,CustomersName[[#All],[Customer ID]],CustomersName[[#All],[First Name]],"Not Found",0)</f>
        <v>Jehsica L.</v>
      </c>
      <c r="C383" cm="1">
        <f t="array" ref="C383">_xlfn.XLOOKUP($A383,MedExam_Table[[#Headers],[#Data],[Customer ID]],MedExam_Table[[#Headers],[#Data],[BMI]],"Not Found",0)</f>
        <v>37.82</v>
      </c>
      <c r="D383" cm="1">
        <f t="array" ref="D383">_xlfn.XLOOKUP($A383,MedExam_Table[[#Headers],[#Data],[Customer ID]],MedExam_Table[[#Headers],[#Data],[HBA1C]],"Not Found",0)</f>
        <v>6.36</v>
      </c>
      <c r="E383" t="str" cm="1">
        <f t="array" ref="E383">_xlfn.XLOOKUP($A383,MedExam_Table[[#Headers],[#Data],[Customer ID]],MedExam_Table[[#Headers],[#Data],[Heart Issues Updated]],"Not Found",0)</f>
        <v>No</v>
      </c>
      <c r="F383" t="str" cm="1">
        <f t="array" ref="F383">_xlfn.XLOOKUP($A383,MedExam_Table[[#Headers],[#Data],[Customer ID]],MedExam_Table[[#Headers],[#Data],[Any Transplants Update]],"Not Found",0)</f>
        <v>No</v>
      </c>
      <c r="G383" t="str" cm="1">
        <f t="array" ref="G383">_xlfn.XLOOKUP($A383,MedExam_Table[[#Headers],[#Data],[Customer ID]],MedExam_Table[[#Headers],[#Data],[Cancer history]],"Not Found",0)</f>
        <v>No</v>
      </c>
      <c r="H383" cm="1">
        <f t="array" ref="H383">_xlfn.XLOOKUP($A383,MedExam_Table[[#Headers],[#Data],[Customer ID]],MedExam_Table[[#Headers],[#Data],[NumberOfMajorSurgeries_updated]],"Not Found",0)</f>
        <v>0</v>
      </c>
      <c r="I383" t="str" cm="1">
        <f t="array" ref="I383">_xlfn.XLOOKUP($A383,MedExam_Table[[#Headers],[#Data],[Customer ID]],MedExam_Table[[#Headers],[#Data],[Smoker Updated]],"Not Found",0)</f>
        <v>No</v>
      </c>
      <c r="J383" t="str" cm="1">
        <f t="array" ref="J383">_xlfn.XLOOKUP($A383,MedExam_Table[[#Headers],[#Data],[Customer ID]],MedExam_Table[[#Headers],[#Data],[Weight Status]],"Not Found",0)</f>
        <v>Obesity</v>
      </c>
      <c r="K383" t="str" cm="1">
        <f t="array" ref="K383">_xlfn.XLOOKUP($A383,MedExam_Table[[#Headers],[#Data],[Customer ID]],MedExam_Table[[#Headers],[#Data],[Diabetes Status]],"Not Found",0)</f>
        <v>Prediabetes</v>
      </c>
      <c r="L383" cm="1">
        <f t="array" ref="L383">_xlfn.XLOOKUP($A383,Hospitalisation_table[[#All],[Customer ID]],Hospitalisation_table[[#All],[Customer Age]],"Not Found",0)</f>
        <v>28</v>
      </c>
      <c r="M383" t="str" cm="1">
        <f t="array" ref="M383">_xlfn.XLOOKUP($A383,Hospitalisation_table[[#All],[Customer ID]],Hospitalisation_table[[#All],[Date of Birth]],"Not Found",0)</f>
        <v>12-Oct-1994</v>
      </c>
      <c r="N383" s="22" cm="1">
        <f t="array" ref="N383">_xlfn.XLOOKUP($A383,Hospitalisation_table[[#All],[Customer ID]],Hospitalisation_table[[#All],[charges]],"Not Found",0)</f>
        <v>8081.74</v>
      </c>
      <c r="O383" t="str" cm="1">
        <f t="array" ref="O383">_xlfn.XLOOKUP($A383,Hospitalisation_table[[#All],[Customer ID]],Hospitalisation_table[[#All],[Hospital tier_Updated]],"Not Found",0)</f>
        <v>tier - 2</v>
      </c>
      <c r="P383" t="str" cm="1">
        <f t="array" ref="P383">_xlfn.XLOOKUP($A383,Hospitalisation_table[[#All],[Customer ID]],Hospitalisation_table[[#All],[City tier_updated]],"Not Found",0)</f>
        <v>tier - 2</v>
      </c>
      <c r="Q383" t="str" cm="1">
        <f t="array" ref="Q383">_xlfn.XLOOKUP($A383,Hospitalisation_table[[#All],[Customer ID]],Hospitalisation_table[[#All],[State ID Updated]],"Not Found",0)</f>
        <v>R1026</v>
      </c>
    </row>
    <row r="384" spans="1:17" x14ac:dyDescent="0.3">
      <c r="A384" s="13" t="s">
        <v>1029</v>
      </c>
      <c r="B384" t="str" cm="1">
        <f t="array" ref="B384">_xlfn.XLOOKUP($A384,CustomersName[[#All],[Customer ID]],CustomersName[[#All],[First Name]],"Not Found",0)</f>
        <v>Krysta</v>
      </c>
      <c r="C384" cm="1">
        <f t="array" ref="C384">_xlfn.XLOOKUP($A384,MedExam_Table[[#Headers],[#Data],[Customer ID]],MedExam_Table[[#Headers],[#Data],[BMI]],"Not Found",0)</f>
        <v>44.16</v>
      </c>
      <c r="D384" cm="1">
        <f t="array" ref="D384">_xlfn.XLOOKUP($A384,MedExam_Table[[#Headers],[#Data],[Customer ID]],MedExam_Table[[#Headers],[#Data],[HBA1C]],"Not Found",0)</f>
        <v>5.31</v>
      </c>
      <c r="E384" t="str" cm="1">
        <f t="array" ref="E384">_xlfn.XLOOKUP($A384,MedExam_Table[[#Headers],[#Data],[Customer ID]],MedExam_Table[[#Headers],[#Data],[Heart Issues Updated]],"Not Found",0)</f>
        <v>Yes</v>
      </c>
      <c r="F384" t="str" cm="1">
        <f t="array" ref="F384">_xlfn.XLOOKUP($A384,MedExam_Table[[#Headers],[#Data],[Customer ID]],MedExam_Table[[#Headers],[#Data],[Any Transplants Update]],"Not Found",0)</f>
        <v>No</v>
      </c>
      <c r="G384" t="str" cm="1">
        <f t="array" ref="G384">_xlfn.XLOOKUP($A384,MedExam_Table[[#Headers],[#Data],[Customer ID]],MedExam_Table[[#Headers],[#Data],[Cancer history]],"Not Found",0)</f>
        <v>No</v>
      </c>
      <c r="H384" cm="1">
        <f t="array" ref="H384">_xlfn.XLOOKUP($A384,MedExam_Table[[#Headers],[#Data],[Customer ID]],MedExam_Table[[#Headers],[#Data],[NumberOfMajorSurgeries_updated]],"Not Found",0)</f>
        <v>0</v>
      </c>
      <c r="I384" t="str" cm="1">
        <f t="array" ref="I384">_xlfn.XLOOKUP($A384,MedExam_Table[[#Headers],[#Data],[Customer ID]],MedExam_Table[[#Headers],[#Data],[Smoker Updated]],"Not Found",0)</f>
        <v>No</v>
      </c>
      <c r="J384" t="str" cm="1">
        <f t="array" ref="J384">_xlfn.XLOOKUP($A384,MedExam_Table[[#Headers],[#Data],[Customer ID]],MedExam_Table[[#Headers],[#Data],[Weight Status]],"Not Found",0)</f>
        <v>Obesity</v>
      </c>
      <c r="K384" t="str" cm="1">
        <f t="array" ref="K384">_xlfn.XLOOKUP($A384,MedExam_Table[[#Headers],[#Data],[Customer ID]],MedExam_Table[[#Headers],[#Data],[Diabetes Status]],"Not Found",0)</f>
        <v>Normal</v>
      </c>
      <c r="L384" cm="1">
        <f t="array" ref="L384">_xlfn.XLOOKUP($A384,Hospitalisation_table[[#All],[Customer ID]],Hospitalisation_table[[#All],[Customer Age]],"Not Found",0)</f>
        <v>21</v>
      </c>
      <c r="M384" t="str" cm="1">
        <f t="array" ref="M384">_xlfn.XLOOKUP($A384,Hospitalisation_table[[#All],[Customer ID]],Hospitalisation_table[[#All],[Date of Birth]],"Not Found",0)</f>
        <v>28-Aug-2001</v>
      </c>
      <c r="N384" s="22" cm="1">
        <f t="array" ref="N384">_xlfn.XLOOKUP($A384,Hospitalisation_table[[#All],[Customer ID]],Hospitalisation_table[[#All],[charges]],"Not Found",0)</f>
        <v>8081.26</v>
      </c>
      <c r="O384" t="str" cm="1">
        <f t="array" ref="O384">_xlfn.XLOOKUP($A384,Hospitalisation_table[[#All],[Customer ID]],Hospitalisation_table[[#All],[Hospital tier_Updated]],"Not Found",0)</f>
        <v>tier - 2</v>
      </c>
      <c r="P384" t="str" cm="1">
        <f t="array" ref="P384">_xlfn.XLOOKUP($A384,Hospitalisation_table[[#All],[Customer ID]],Hospitalisation_table[[#All],[City tier_updated]],"Not Found",0)</f>
        <v>tier - 2</v>
      </c>
      <c r="Q384" t="str" cm="1">
        <f t="array" ref="Q384">_xlfn.XLOOKUP($A384,Hospitalisation_table[[#All],[Customer ID]],Hospitalisation_table[[#All],[State ID Updated]],"Not Found",0)</f>
        <v>R1012</v>
      </c>
    </row>
    <row r="385" spans="1:17" x14ac:dyDescent="0.3">
      <c r="A385" s="14" t="s">
        <v>1028</v>
      </c>
      <c r="B385" t="str" cm="1">
        <f t="array" ref="B385">_xlfn.XLOOKUP($A385,CustomersName[[#All],[Customer ID]],CustomersName[[#All],[First Name]],"Not Found",0)</f>
        <v>Natascia</v>
      </c>
      <c r="C385" cm="1">
        <f t="array" ref="C385">_xlfn.XLOOKUP($A385,MedExam_Table[[#Headers],[#Data],[Customer ID]],MedExam_Table[[#Headers],[#Data],[BMI]],"Not Found",0)</f>
        <v>37.049999999999997</v>
      </c>
      <c r="D385" cm="1">
        <f t="array" ref="D385">_xlfn.XLOOKUP($A385,MedExam_Table[[#Headers],[#Data],[Customer ID]],MedExam_Table[[#Headers],[#Data],[HBA1C]],"Not Found",0)</f>
        <v>4.74</v>
      </c>
      <c r="E385" t="str" cm="1">
        <f t="array" ref="E385">_xlfn.XLOOKUP($A385,MedExam_Table[[#Headers],[#Data],[Customer ID]],MedExam_Table[[#Headers],[#Data],[Heart Issues Updated]],"Not Found",0)</f>
        <v>No</v>
      </c>
      <c r="F385" t="str" cm="1">
        <f t="array" ref="F385">_xlfn.XLOOKUP($A385,MedExam_Table[[#Headers],[#Data],[Customer ID]],MedExam_Table[[#Headers],[#Data],[Any Transplants Update]],"Not Found",0)</f>
        <v>No</v>
      </c>
      <c r="G385" t="str" cm="1">
        <f t="array" ref="G385">_xlfn.XLOOKUP($A385,MedExam_Table[[#Headers],[#Data],[Customer ID]],MedExam_Table[[#Headers],[#Data],[Cancer history]],"Not Found",0)</f>
        <v>Yes</v>
      </c>
      <c r="H385" cm="1">
        <f t="array" ref="H385">_xlfn.XLOOKUP($A385,MedExam_Table[[#Headers],[#Data],[Customer ID]],MedExam_Table[[#Headers],[#Data],[NumberOfMajorSurgeries_updated]],"Not Found",0)</f>
        <v>1</v>
      </c>
      <c r="I385" t="str" cm="1">
        <f t="array" ref="I385">_xlfn.XLOOKUP($A385,MedExam_Table[[#Headers],[#Data],[Customer ID]],MedExam_Table[[#Headers],[#Data],[Smoker Updated]],"Not Found",0)</f>
        <v>No</v>
      </c>
      <c r="J385" t="str" cm="1">
        <f t="array" ref="J385">_xlfn.XLOOKUP($A385,MedExam_Table[[#Headers],[#Data],[Customer ID]],MedExam_Table[[#Headers],[#Data],[Weight Status]],"Not Found",0)</f>
        <v>Obesity</v>
      </c>
      <c r="K385" t="str" cm="1">
        <f t="array" ref="K385">_xlfn.XLOOKUP($A385,MedExam_Table[[#Headers],[#Data],[Customer ID]],MedExam_Table[[#Headers],[#Data],[Diabetes Status]],"Not Found",0)</f>
        <v>Normal</v>
      </c>
      <c r="L385" cm="1">
        <f t="array" ref="L385">_xlfn.XLOOKUP($A385,Hospitalisation_table[[#All],[Customer ID]],Hospitalisation_table[[#All],[Customer Age]],"Not Found",0)</f>
        <v>29</v>
      </c>
      <c r="M385" t="str" cm="1">
        <f t="array" ref="M385">_xlfn.XLOOKUP($A385,Hospitalisation_table[[#All],[Customer ID]],Hospitalisation_table[[#All],[Date of Birth]],"Not Found",0)</f>
        <v>7-Nov-1993</v>
      </c>
      <c r="N385" s="22" cm="1">
        <f t="array" ref="N385">_xlfn.XLOOKUP($A385,Hospitalisation_table[[#All],[Customer ID]],Hospitalisation_table[[#All],[charges]],"Not Found",0)</f>
        <v>8077.41</v>
      </c>
      <c r="O385" t="str" cm="1">
        <f t="array" ref="O385">_xlfn.XLOOKUP($A385,Hospitalisation_table[[#All],[Customer ID]],Hospitalisation_table[[#All],[Hospital tier_Updated]],"Not Found",0)</f>
        <v>tier - 2</v>
      </c>
      <c r="P385" t="str" cm="1">
        <f t="array" ref="P385">_xlfn.XLOOKUP($A385,Hospitalisation_table[[#All],[Customer ID]],Hospitalisation_table[[#All],[City tier_updated]],"Not Found",0)</f>
        <v>tier - 1</v>
      </c>
      <c r="Q385" t="str" cm="1">
        <f t="array" ref="Q385">_xlfn.XLOOKUP($A385,Hospitalisation_table[[#All],[Customer ID]],Hospitalisation_table[[#All],[State ID Updated]],"Not Found",0)</f>
        <v>R1026</v>
      </c>
    </row>
    <row r="386" spans="1:17" x14ac:dyDescent="0.3">
      <c r="A386" s="13" t="s">
        <v>1027</v>
      </c>
      <c r="B386" t="str" cm="1">
        <f t="array" ref="B386">_xlfn.XLOOKUP($A386,CustomersName[[#All],[Customer ID]],CustomersName[[#All],[First Name]],"Not Found",0)</f>
        <v>Jenny</v>
      </c>
      <c r="C386" cm="1">
        <f t="array" ref="C386">_xlfn.XLOOKUP($A386,MedExam_Table[[#Headers],[#Data],[Customer ID]],MedExam_Table[[#Headers],[#Data],[BMI]],"Not Found",0)</f>
        <v>18.66</v>
      </c>
      <c r="D386" cm="1">
        <f t="array" ref="D386">_xlfn.XLOOKUP($A386,MedExam_Table[[#Headers],[#Data],[Customer ID]],MedExam_Table[[#Headers],[#Data],[HBA1C]],"Not Found",0)</f>
        <v>11.35</v>
      </c>
      <c r="E386" t="str" cm="1">
        <f t="array" ref="E386">_xlfn.XLOOKUP($A386,MedExam_Table[[#Headers],[#Data],[Customer ID]],MedExam_Table[[#Headers],[#Data],[Heart Issues Updated]],"Not Found",0)</f>
        <v>No</v>
      </c>
      <c r="F386" t="str" cm="1">
        <f t="array" ref="F386">_xlfn.XLOOKUP($A386,MedExam_Table[[#Headers],[#Data],[Customer ID]],MedExam_Table[[#Headers],[#Data],[Any Transplants Update]],"Not Found",0)</f>
        <v>No</v>
      </c>
      <c r="G386" t="str" cm="1">
        <f t="array" ref="G386">_xlfn.XLOOKUP($A386,MedExam_Table[[#Headers],[#Data],[Customer ID]],MedExam_Table[[#Headers],[#Data],[Cancer history]],"Not Found",0)</f>
        <v>No</v>
      </c>
      <c r="H386" cm="1">
        <f t="array" ref="H386">_xlfn.XLOOKUP($A386,MedExam_Table[[#Headers],[#Data],[Customer ID]],MedExam_Table[[#Headers],[#Data],[NumberOfMajorSurgeries_updated]],"Not Found",0)</f>
        <v>0</v>
      </c>
      <c r="I386" t="str" cm="1">
        <f t="array" ref="I386">_xlfn.XLOOKUP($A386,MedExam_Table[[#Headers],[#Data],[Customer ID]],MedExam_Table[[#Headers],[#Data],[Smoker Updated]],"Not Found",0)</f>
        <v>No</v>
      </c>
      <c r="J386" t="str" cm="1">
        <f t="array" ref="J386">_xlfn.XLOOKUP($A386,MedExam_Table[[#Headers],[#Data],[Customer ID]],MedExam_Table[[#Headers],[#Data],[Weight Status]],"Not Found",0)</f>
        <v>NormalWeight</v>
      </c>
      <c r="K386" t="str" cm="1">
        <f t="array" ref="K386">_xlfn.XLOOKUP($A386,MedExam_Table[[#Headers],[#Data],[Customer ID]],MedExam_Table[[#Headers],[#Data],[Diabetes Status]],"Not Found",0)</f>
        <v>Diabetes</v>
      </c>
      <c r="L386" cm="1">
        <f t="array" ref="L386">_xlfn.XLOOKUP($A386,Hospitalisation_table[[#All],[Customer ID]],Hospitalisation_table[[#All],[Customer Age]],"Not Found",0)</f>
        <v>57</v>
      </c>
      <c r="M386" t="str" cm="1">
        <f t="array" ref="M386">_xlfn.XLOOKUP($A386,Hospitalisation_table[[#All],[Customer ID]],Hospitalisation_table[[#All],[Date of Birth]],"Not Found",0)</f>
        <v>21-Oct-1965</v>
      </c>
      <c r="N386" s="22" cm="1">
        <f t="array" ref="N386">_xlfn.XLOOKUP($A386,Hospitalisation_table[[#All],[Customer ID]],Hospitalisation_table[[#All],[charges]],"Not Found",0)</f>
        <v>8071.57</v>
      </c>
      <c r="O386" t="str" cm="1">
        <f t="array" ref="O386">_xlfn.XLOOKUP($A386,Hospitalisation_table[[#All],[Customer ID]],Hospitalisation_table[[#All],[Hospital tier_Updated]],"Not Found",0)</f>
        <v>tier - 3</v>
      </c>
      <c r="P386" t="str" cm="1">
        <f t="array" ref="P386">_xlfn.XLOOKUP($A386,Hospitalisation_table[[#All],[Customer ID]],Hospitalisation_table[[#All],[City tier_updated]],"Not Found",0)</f>
        <v>tier - 1</v>
      </c>
      <c r="Q386" t="str" cm="1">
        <f t="array" ref="Q386">_xlfn.XLOOKUP($A386,Hospitalisation_table[[#All],[Customer ID]],Hospitalisation_table[[#All],[State ID Updated]],"Not Found",0)</f>
        <v>R1011</v>
      </c>
    </row>
    <row r="387" spans="1:17" x14ac:dyDescent="0.3">
      <c r="A387" s="14" t="s">
        <v>1026</v>
      </c>
      <c r="B387" t="str" cm="1">
        <f t="array" ref="B387">_xlfn.XLOOKUP($A387,CustomersName[[#All],[Customer ID]],CustomersName[[#All],[First Name]],"Not Found",0)</f>
        <v>Brian</v>
      </c>
      <c r="C387" cm="1">
        <f t="array" ref="C387">_xlfn.XLOOKUP($A387,MedExam_Table[[#Headers],[#Data],[Customer ID]],MedExam_Table[[#Headers],[#Data],[BMI]],"Not Found",0)</f>
        <v>36.200000000000003</v>
      </c>
      <c r="D387" cm="1">
        <f t="array" ref="D387">_xlfn.XLOOKUP($A387,MedExam_Table[[#Headers],[#Data],[Customer ID]],MedExam_Table[[#Headers],[#Data],[HBA1C]],"Not Found",0)</f>
        <v>6.81</v>
      </c>
      <c r="E387" t="str" cm="1">
        <f t="array" ref="E387">_xlfn.XLOOKUP($A387,MedExam_Table[[#Headers],[#Data],[Customer ID]],MedExam_Table[[#Headers],[#Data],[Heart Issues Updated]],"Not Found",0)</f>
        <v>Yes</v>
      </c>
      <c r="F387" t="str" cm="1">
        <f t="array" ref="F387">_xlfn.XLOOKUP($A387,MedExam_Table[[#Headers],[#Data],[Customer ID]],MedExam_Table[[#Headers],[#Data],[Any Transplants Update]],"Not Found",0)</f>
        <v>No</v>
      </c>
      <c r="G387" t="str" cm="1">
        <f t="array" ref="G387">_xlfn.XLOOKUP($A387,MedExam_Table[[#Headers],[#Data],[Customer ID]],MedExam_Table[[#Headers],[#Data],[Cancer history]],"Not Found",0)</f>
        <v>No</v>
      </c>
      <c r="H387" cm="1">
        <f t="array" ref="H387">_xlfn.XLOOKUP($A387,MedExam_Table[[#Headers],[#Data],[Customer ID]],MedExam_Table[[#Headers],[#Data],[NumberOfMajorSurgeries_updated]],"Not Found",0)</f>
        <v>1</v>
      </c>
      <c r="I387" t="str" cm="1">
        <f t="array" ref="I387">_xlfn.XLOOKUP($A387,MedExam_Table[[#Headers],[#Data],[Customer ID]],MedExam_Table[[#Headers],[#Data],[Smoker Updated]],"Not Found",0)</f>
        <v>No</v>
      </c>
      <c r="J387" t="str" cm="1">
        <f t="array" ref="J387">_xlfn.XLOOKUP($A387,MedExam_Table[[#Headers],[#Data],[Customer ID]],MedExam_Table[[#Headers],[#Data],[Weight Status]],"Not Found",0)</f>
        <v>Obesity</v>
      </c>
      <c r="K387" t="str" cm="1">
        <f t="array" ref="K387">_xlfn.XLOOKUP($A387,MedExam_Table[[#Headers],[#Data],[Customer ID]],MedExam_Table[[#Headers],[#Data],[Diabetes Status]],"Not Found",0)</f>
        <v>Diabetes</v>
      </c>
      <c r="L387" cm="1">
        <f t="array" ref="L387">_xlfn.XLOOKUP($A387,Hospitalisation_table[[#All],[Customer ID]],Hospitalisation_table[[#All],[Customer Age]],"Not Found",0)</f>
        <v>47</v>
      </c>
      <c r="M387" t="str" cm="1">
        <f t="array" ref="M387">_xlfn.XLOOKUP($A387,Hospitalisation_table[[#All],[Customer ID]],Hospitalisation_table[[#All],[Date of Birth]],"Not Found",0)</f>
        <v>15-Dec-1975</v>
      </c>
      <c r="N387" s="22" cm="1">
        <f t="array" ref="N387">_xlfn.XLOOKUP($A387,Hospitalisation_table[[#All],[Customer ID]],Hospitalisation_table[[#All],[charges]],"Not Found",0)</f>
        <v>8068.19</v>
      </c>
      <c r="O387" t="str" cm="1">
        <f t="array" ref="O387">_xlfn.XLOOKUP($A387,Hospitalisation_table[[#All],[Customer ID]],Hospitalisation_table[[#All],[Hospital tier_Updated]],"Not Found",0)</f>
        <v>tier - 3</v>
      </c>
      <c r="P387" t="str" cm="1">
        <f t="array" ref="P387">_xlfn.XLOOKUP($A387,Hospitalisation_table[[#All],[Customer ID]],Hospitalisation_table[[#All],[City tier_updated]],"Not Found",0)</f>
        <v>tier - 2</v>
      </c>
      <c r="Q387" t="str" cm="1">
        <f t="array" ref="Q387">_xlfn.XLOOKUP($A387,Hospitalisation_table[[#All],[Customer ID]],Hospitalisation_table[[#All],[State ID Updated]],"Not Found",0)</f>
        <v>R1011</v>
      </c>
    </row>
    <row r="388" spans="1:17" x14ac:dyDescent="0.3">
      <c r="A388" s="13" t="s">
        <v>1025</v>
      </c>
      <c r="B388" t="str" cm="1">
        <f t="array" ref="B388">_xlfn.XLOOKUP($A388,CustomersName[[#All],[Customer ID]],CustomersName[[#All],[First Name]],"Not Found",0)</f>
        <v>Monica</v>
      </c>
      <c r="C388" cm="1">
        <f t="array" ref="C388">_xlfn.XLOOKUP($A388,MedExam_Table[[#Headers],[#Data],[Customer ID]],MedExam_Table[[#Headers],[#Data],[BMI]],"Not Found",0)</f>
        <v>18.87</v>
      </c>
      <c r="D388" cm="1">
        <f t="array" ref="D388">_xlfn.XLOOKUP($A388,MedExam_Table[[#Headers],[#Data],[Customer ID]],MedExam_Table[[#Headers],[#Data],[HBA1C]],"Not Found",0)</f>
        <v>8.06</v>
      </c>
      <c r="E388" t="str" cm="1">
        <f t="array" ref="E388">_xlfn.XLOOKUP($A388,MedExam_Table[[#Headers],[#Data],[Customer ID]],MedExam_Table[[#Headers],[#Data],[Heart Issues Updated]],"Not Found",0)</f>
        <v>No</v>
      </c>
      <c r="F388" t="str" cm="1">
        <f t="array" ref="F388">_xlfn.XLOOKUP($A388,MedExam_Table[[#Headers],[#Data],[Customer ID]],MedExam_Table[[#Headers],[#Data],[Any Transplants Update]],"Not Found",0)</f>
        <v>No</v>
      </c>
      <c r="G388" t="str" cm="1">
        <f t="array" ref="G388">_xlfn.XLOOKUP($A388,MedExam_Table[[#Headers],[#Data],[Customer ID]],MedExam_Table[[#Headers],[#Data],[Cancer history]],"Not Found",0)</f>
        <v>No</v>
      </c>
      <c r="H388" cm="1">
        <f t="array" ref="H388">_xlfn.XLOOKUP($A388,MedExam_Table[[#Headers],[#Data],[Customer ID]],MedExam_Table[[#Headers],[#Data],[NumberOfMajorSurgeries_updated]],"Not Found",0)</f>
        <v>0</v>
      </c>
      <c r="I388" t="str" cm="1">
        <f t="array" ref="I388">_xlfn.XLOOKUP($A388,MedExam_Table[[#Headers],[#Data],[Customer ID]],MedExam_Table[[#Headers],[#Data],[Smoker Updated]],"Not Found",0)</f>
        <v>No</v>
      </c>
      <c r="J388" t="str" cm="1">
        <f t="array" ref="J388">_xlfn.XLOOKUP($A388,MedExam_Table[[#Headers],[#Data],[Customer ID]],MedExam_Table[[#Headers],[#Data],[Weight Status]],"Not Found",0)</f>
        <v>NormalWeight</v>
      </c>
      <c r="K388" t="str" cm="1">
        <f t="array" ref="K388">_xlfn.XLOOKUP($A388,MedExam_Table[[#Headers],[#Data],[Customer ID]],MedExam_Table[[#Headers],[#Data],[Diabetes Status]],"Not Found",0)</f>
        <v>Diabetes</v>
      </c>
      <c r="L388" cm="1">
        <f t="array" ref="L388">_xlfn.XLOOKUP($A388,Hospitalisation_table[[#All],[Customer ID]],Hospitalisation_table[[#All],[Customer Age]],"Not Found",0)</f>
        <v>57</v>
      </c>
      <c r="M388" t="str" cm="1">
        <f t="array" ref="M388">_xlfn.XLOOKUP($A388,Hospitalisation_table[[#All],[Customer ID]],Hospitalisation_table[[#All],[Date of Birth]],"Not Found",0)</f>
        <v>11-Aug-1965</v>
      </c>
      <c r="N388" s="22" cm="1">
        <f t="array" ref="N388">_xlfn.XLOOKUP($A388,Hospitalisation_table[[#All],[Customer ID]],Hospitalisation_table[[#All],[charges]],"Not Found",0)</f>
        <v>8067.83</v>
      </c>
      <c r="O388" t="str" cm="1">
        <f t="array" ref="O388">_xlfn.XLOOKUP($A388,Hospitalisation_table[[#All],[Customer ID]],Hospitalisation_table[[#All],[Hospital tier_Updated]],"Not Found",0)</f>
        <v>tier - 3</v>
      </c>
      <c r="P388" t="str" cm="1">
        <f t="array" ref="P388">_xlfn.XLOOKUP($A388,Hospitalisation_table[[#All],[Customer ID]],Hospitalisation_table[[#All],[City tier_updated]],"Not Found",0)</f>
        <v>tier - 1</v>
      </c>
      <c r="Q388" t="str" cm="1">
        <f t="array" ref="Q388">_xlfn.XLOOKUP($A388,Hospitalisation_table[[#All],[Customer ID]],Hospitalisation_table[[#All],[State ID Updated]],"Not Found",0)</f>
        <v>R1013</v>
      </c>
    </row>
    <row r="389" spans="1:17" x14ac:dyDescent="0.3">
      <c r="A389" s="14" t="s">
        <v>1024</v>
      </c>
      <c r="B389" t="str" cm="1">
        <f t="array" ref="B389">_xlfn.XLOOKUP($A389,CustomersName[[#All],[Customer ID]],CustomersName[[#All],[First Name]],"Not Found",0)</f>
        <v>Tyler</v>
      </c>
      <c r="C389" cm="1">
        <f t="array" ref="C389">_xlfn.XLOOKUP($A389,MedExam_Table[[#Headers],[#Data],[Customer ID]],MedExam_Table[[#Headers],[#Data],[BMI]],"Not Found",0)</f>
        <v>32.299999999999997</v>
      </c>
      <c r="D389" cm="1">
        <f t="array" ref="D389">_xlfn.XLOOKUP($A389,MedExam_Table[[#Headers],[#Data],[Customer ID]],MedExam_Table[[#Headers],[#Data],[HBA1C]],"Not Found",0)</f>
        <v>6.74</v>
      </c>
      <c r="E389" t="str" cm="1">
        <f t="array" ref="E389">_xlfn.XLOOKUP($A389,MedExam_Table[[#Headers],[#Data],[Customer ID]],MedExam_Table[[#Headers],[#Data],[Heart Issues Updated]],"Not Found",0)</f>
        <v>Yes</v>
      </c>
      <c r="F389" t="str" cm="1">
        <f t="array" ref="F389">_xlfn.XLOOKUP($A389,MedExam_Table[[#Headers],[#Data],[Customer ID]],MedExam_Table[[#Headers],[#Data],[Any Transplants Update]],"Not Found",0)</f>
        <v>No</v>
      </c>
      <c r="G389" t="str" cm="1">
        <f t="array" ref="G389">_xlfn.XLOOKUP($A389,MedExam_Table[[#Headers],[#Data],[Customer ID]],MedExam_Table[[#Headers],[#Data],[Cancer history]],"Not Found",0)</f>
        <v>No</v>
      </c>
      <c r="H389" cm="1">
        <f t="array" ref="H389">_xlfn.XLOOKUP($A389,MedExam_Table[[#Headers],[#Data],[Customer ID]],MedExam_Table[[#Headers],[#Data],[NumberOfMajorSurgeries_updated]],"Not Found",0)</f>
        <v>1</v>
      </c>
      <c r="I389" t="str" cm="1">
        <f t="array" ref="I389">_xlfn.XLOOKUP($A389,MedExam_Table[[#Headers],[#Data],[Customer ID]],MedExam_Table[[#Headers],[#Data],[Smoker Updated]],"Not Found",0)</f>
        <v>No</v>
      </c>
      <c r="J389" t="str" cm="1">
        <f t="array" ref="J389">_xlfn.XLOOKUP($A389,MedExam_Table[[#Headers],[#Data],[Customer ID]],MedExam_Table[[#Headers],[#Data],[Weight Status]],"Not Found",0)</f>
        <v>Obesity</v>
      </c>
      <c r="K389" t="str" cm="1">
        <f t="array" ref="K389">_xlfn.XLOOKUP($A389,MedExam_Table[[#Headers],[#Data],[Customer ID]],MedExam_Table[[#Headers],[#Data],[Diabetes Status]],"Not Found",0)</f>
        <v>Diabetes</v>
      </c>
      <c r="L389" cm="1">
        <f t="array" ref="L389">_xlfn.XLOOKUP($A389,Hospitalisation_table[[#All],[Customer ID]],Hospitalisation_table[[#All],[Customer Age]],"Not Found",0)</f>
        <v>47</v>
      </c>
      <c r="M389" t="str" cm="1">
        <f t="array" ref="M389">_xlfn.XLOOKUP($A389,Hospitalisation_table[[#All],[Customer ID]],Hospitalisation_table[[#All],[Date of Birth]],"Not Found",0)</f>
        <v>28-Jun-1975</v>
      </c>
      <c r="N389" s="22" cm="1">
        <f t="array" ref="N389">_xlfn.XLOOKUP($A389,Hospitalisation_table[[#All],[Customer ID]],Hospitalisation_table[[#All],[charges]],"Not Found",0)</f>
        <v>8062.76</v>
      </c>
      <c r="O389" t="str" cm="1">
        <f t="array" ref="O389">_xlfn.XLOOKUP($A389,Hospitalisation_table[[#All],[Customer ID]],Hospitalisation_table[[#All],[Hospital tier_Updated]],"Not Found",0)</f>
        <v>tier - 3</v>
      </c>
      <c r="P389" t="str" cm="1">
        <f t="array" ref="P389">_xlfn.XLOOKUP($A389,Hospitalisation_table[[#All],[Customer ID]],Hospitalisation_table[[#All],[City tier_updated]],"Not Found",0)</f>
        <v>tier - 3</v>
      </c>
      <c r="Q389" t="str" cm="1">
        <f t="array" ref="Q389">_xlfn.XLOOKUP($A389,Hospitalisation_table[[#All],[Customer ID]],Hospitalisation_table[[#All],[State ID Updated]],"Not Found",0)</f>
        <v>R1011</v>
      </c>
    </row>
    <row r="390" spans="1:17" x14ac:dyDescent="0.3">
      <c r="A390" s="13" t="s">
        <v>1023</v>
      </c>
      <c r="B390" t="str" cm="1">
        <f t="array" ref="B390">_xlfn.XLOOKUP($A390,CustomersName[[#All],[Customer ID]],CustomersName[[#All],[First Name]],"Not Found",0)</f>
        <v>Kehly C</v>
      </c>
      <c r="C390" cm="1">
        <f t="array" ref="C390">_xlfn.XLOOKUP($A390,MedExam_Table[[#Headers],[#Data],[Customer ID]],MedExam_Table[[#Headers],[#Data],[BMI]],"Not Found",0)</f>
        <v>22.64</v>
      </c>
      <c r="D390" cm="1">
        <f t="array" ref="D390">_xlfn.XLOOKUP($A390,MedExam_Table[[#Headers],[#Data],[Customer ID]],MedExam_Table[[#Headers],[#Data],[HBA1C]],"Not Found",0)</f>
        <v>6.54</v>
      </c>
      <c r="E390" t="str" cm="1">
        <f t="array" ref="E390">_xlfn.XLOOKUP($A390,MedExam_Table[[#Headers],[#Data],[Customer ID]],MedExam_Table[[#Headers],[#Data],[Heart Issues Updated]],"Not Found",0)</f>
        <v>Yes</v>
      </c>
      <c r="F390" t="str" cm="1">
        <f t="array" ref="F390">_xlfn.XLOOKUP($A390,MedExam_Table[[#Headers],[#Data],[Customer ID]],MedExam_Table[[#Headers],[#Data],[Any Transplants Update]],"Not Found",0)</f>
        <v>No</v>
      </c>
      <c r="G390" t="str" cm="1">
        <f t="array" ref="G390">_xlfn.XLOOKUP($A390,MedExam_Table[[#Headers],[#Data],[Customer ID]],MedExam_Table[[#Headers],[#Data],[Cancer history]],"Not Found",0)</f>
        <v>No</v>
      </c>
      <c r="H390" cm="1">
        <f t="array" ref="H390">_xlfn.XLOOKUP($A390,MedExam_Table[[#Headers],[#Data],[Customer ID]],MedExam_Table[[#Headers],[#Data],[NumberOfMajorSurgeries_updated]],"Not Found",0)</f>
        <v>2</v>
      </c>
      <c r="I390" t="str" cm="1">
        <f t="array" ref="I390">_xlfn.XLOOKUP($A390,MedExam_Table[[#Headers],[#Data],[Customer ID]],MedExam_Table[[#Headers],[#Data],[Smoker Updated]],"Not Found",0)</f>
        <v>No</v>
      </c>
      <c r="J390" t="str" cm="1">
        <f t="array" ref="J390">_xlfn.XLOOKUP($A390,MedExam_Table[[#Headers],[#Data],[Customer ID]],MedExam_Table[[#Headers],[#Data],[Weight Status]],"Not Found",0)</f>
        <v>NormalWeight</v>
      </c>
      <c r="K390" t="str" cm="1">
        <f t="array" ref="K390">_xlfn.XLOOKUP($A390,MedExam_Table[[#Headers],[#Data],[Customer ID]],MedExam_Table[[#Headers],[#Data],[Diabetes Status]],"Not Found",0)</f>
        <v>Diabetes</v>
      </c>
      <c r="L390" cm="1">
        <f t="array" ref="L390">_xlfn.XLOOKUP($A390,Hospitalisation_table[[#All],[Customer ID]],Hospitalisation_table[[#All],[Customer Age]],"Not Found",0)</f>
        <v>52</v>
      </c>
      <c r="M390" t="str" cm="1">
        <f t="array" ref="M390">_xlfn.XLOOKUP($A390,Hospitalisation_table[[#All],[Customer ID]],Hospitalisation_table[[#All],[Date of Birth]],"Not Found",0)</f>
        <v>12-Dec-1970</v>
      </c>
      <c r="N390" s="22" cm="1">
        <f t="array" ref="N390">_xlfn.XLOOKUP($A390,Hospitalisation_table[[#All],[Customer ID]],Hospitalisation_table[[#All],[charges]],"Not Found",0)</f>
        <v>8062.31</v>
      </c>
      <c r="O390" t="str" cm="1">
        <f t="array" ref="O390">_xlfn.XLOOKUP($A390,Hospitalisation_table[[#All],[Customer ID]],Hospitalisation_table[[#All],[Hospital tier_Updated]],"Not Found",0)</f>
        <v>tier - 2</v>
      </c>
      <c r="P390" t="str" cm="1">
        <f t="array" ref="P390">_xlfn.XLOOKUP($A390,Hospitalisation_table[[#All],[Customer ID]],Hospitalisation_table[[#All],[City tier_updated]],"Not Found",0)</f>
        <v>tier - 1</v>
      </c>
      <c r="Q390" t="str" cm="1">
        <f t="array" ref="Q390">_xlfn.XLOOKUP($A390,Hospitalisation_table[[#All],[Customer ID]],Hospitalisation_table[[#All],[State ID Updated]],"Not Found",0)</f>
        <v>R1013</v>
      </c>
    </row>
    <row r="391" spans="1:17" x14ac:dyDescent="0.3">
      <c r="A391" s="14" t="s">
        <v>1022</v>
      </c>
      <c r="B391" t="str" cm="1">
        <f t="array" ref="B391">_xlfn.XLOOKUP($A391,CustomersName[[#All],[Customer ID]],CustomersName[[#All],[First Name]],"Not Found",0)</f>
        <v>Emily</v>
      </c>
      <c r="C391" cm="1">
        <f t="array" ref="C391">_xlfn.XLOOKUP($A391,MedExam_Table[[#Headers],[#Data],[Customer ID]],MedExam_Table[[#Headers],[#Data],[BMI]],"Not Found",0)</f>
        <v>28.69</v>
      </c>
      <c r="D391" cm="1">
        <f t="array" ref="D391">_xlfn.XLOOKUP($A391,MedExam_Table[[#Headers],[#Data],[Customer ID]],MedExam_Table[[#Headers],[#Data],[HBA1C]],"Not Found",0)</f>
        <v>5.4</v>
      </c>
      <c r="E391" t="str" cm="1">
        <f t="array" ref="E391">_xlfn.XLOOKUP($A391,MedExam_Table[[#Headers],[#Data],[Customer ID]],MedExam_Table[[#Headers],[#Data],[Heart Issues Updated]],"Not Found",0)</f>
        <v>No</v>
      </c>
      <c r="F391" t="str" cm="1">
        <f t="array" ref="F391">_xlfn.XLOOKUP($A391,MedExam_Table[[#Headers],[#Data],[Customer ID]],MedExam_Table[[#Headers],[#Data],[Any Transplants Update]],"Not Found",0)</f>
        <v>No</v>
      </c>
      <c r="G391" t="str" cm="1">
        <f t="array" ref="G391">_xlfn.XLOOKUP($A391,MedExam_Table[[#Headers],[#Data],[Customer ID]],MedExam_Table[[#Headers],[#Data],[Cancer history]],"Not Found",0)</f>
        <v>No</v>
      </c>
      <c r="H391" cm="1">
        <f t="array" ref="H391">_xlfn.XLOOKUP($A391,MedExam_Table[[#Headers],[#Data],[Customer ID]],MedExam_Table[[#Headers],[#Data],[NumberOfMajorSurgeries_updated]],"Not Found",0)</f>
        <v>0</v>
      </c>
      <c r="I391" t="str" cm="1">
        <f t="array" ref="I391">_xlfn.XLOOKUP($A391,MedExam_Table[[#Headers],[#Data],[Customer ID]],MedExam_Table[[#Headers],[#Data],[Smoker Updated]],"Not Found",0)</f>
        <v>No</v>
      </c>
      <c r="J391" t="str" cm="1">
        <f t="array" ref="J391">_xlfn.XLOOKUP($A391,MedExam_Table[[#Headers],[#Data],[Customer ID]],MedExam_Table[[#Headers],[#Data],[Weight Status]],"Not Found",0)</f>
        <v>OverWeight</v>
      </c>
      <c r="K391" t="str" cm="1">
        <f t="array" ref="K391">_xlfn.XLOOKUP($A391,MedExam_Table[[#Headers],[#Data],[Customer ID]],MedExam_Table[[#Headers],[#Data],[Diabetes Status]],"Not Found",0)</f>
        <v>Normal</v>
      </c>
      <c r="L391" cm="1">
        <f t="array" ref="L391">_xlfn.XLOOKUP($A391,Hospitalisation_table[[#All],[Customer ID]],Hospitalisation_table[[#All],[Customer Age]],"Not Found",0)</f>
        <v>40</v>
      </c>
      <c r="M391" t="str" cm="1">
        <f t="array" ref="M391">_xlfn.XLOOKUP($A391,Hospitalisation_table[[#All],[Customer ID]],Hospitalisation_table[[#All],[Date of Birth]],"Not Found",0)</f>
        <v>27-Dec-1982</v>
      </c>
      <c r="N391" s="22" cm="1">
        <f t="array" ref="N391">_xlfn.XLOOKUP($A391,Hospitalisation_table[[#All],[Customer ID]],Hospitalisation_table[[#All],[charges]],"Not Found",0)</f>
        <v>8059.68</v>
      </c>
      <c r="O391" t="str" cm="1">
        <f t="array" ref="O391">_xlfn.XLOOKUP($A391,Hospitalisation_table[[#All],[Customer ID]],Hospitalisation_table[[#All],[Hospital tier_Updated]],"Not Found",0)</f>
        <v>tier - 2</v>
      </c>
      <c r="P391" t="str" cm="1">
        <f t="array" ref="P391">_xlfn.XLOOKUP($A391,Hospitalisation_table[[#All],[Customer ID]],Hospitalisation_table[[#All],[City tier_updated]],"Not Found",0)</f>
        <v>tier - 3</v>
      </c>
      <c r="Q391" t="str" cm="1">
        <f t="array" ref="Q391">_xlfn.XLOOKUP($A391,Hospitalisation_table[[#All],[Customer ID]],Hospitalisation_table[[#All],[State ID Updated]],"Not Found",0)</f>
        <v>R1012</v>
      </c>
    </row>
    <row r="392" spans="1:17" x14ac:dyDescent="0.3">
      <c r="A392" s="13" t="s">
        <v>2238</v>
      </c>
      <c r="B392" t="str" cm="1">
        <f t="array" ref="B392">_xlfn.XLOOKUP($A392,CustomersName[[#All],[Customer ID]],CustomersName[[#All],[First Name]],"Not Found",0)</f>
        <v>Behky L</v>
      </c>
      <c r="C392" cm="1">
        <f t="array" ref="C392">_xlfn.XLOOKUP($A392,MedExam_Table[[#Headers],[#Data],[Customer ID]],MedExam_Table[[#Headers],[#Data],[BMI]],"Not Found",0)</f>
        <v>38.39</v>
      </c>
      <c r="D392" cm="1">
        <f t="array" ref="D392">_xlfn.XLOOKUP($A392,MedExam_Table[[#Headers],[#Data],[Customer ID]],MedExam_Table[[#Headers],[#Data],[HBA1C]],"Not Found",0)</f>
        <v>5.1100000000000003</v>
      </c>
      <c r="E392" t="str" cm="1">
        <f t="array" ref="E392">_xlfn.XLOOKUP($A392,MedExam_Table[[#Headers],[#Data],[Customer ID]],MedExam_Table[[#Headers],[#Data],[Heart Issues Updated]],"Not Found",0)</f>
        <v>Yes</v>
      </c>
      <c r="F392" t="str" cm="1">
        <f t="array" ref="F392">_xlfn.XLOOKUP($A392,MedExam_Table[[#Headers],[#Data],[Customer ID]],MedExam_Table[[#Headers],[#Data],[Any Transplants Update]],"Not Found",0)</f>
        <v>No</v>
      </c>
      <c r="G392" t="str" cm="1">
        <f t="array" ref="G392">_xlfn.XLOOKUP($A392,MedExam_Table[[#Headers],[#Data],[Customer ID]],MedExam_Table[[#Headers],[#Data],[Cancer history]],"Not Found",0)</f>
        <v>No</v>
      </c>
      <c r="H392" cm="1">
        <f t="array" ref="H392">_xlfn.XLOOKUP($A392,MedExam_Table[[#Headers],[#Data],[Customer ID]],MedExam_Table[[#Headers],[#Data],[NumberOfMajorSurgeries_updated]],"Not Found",0)</f>
        <v>1</v>
      </c>
      <c r="I392" t="str" cm="1">
        <f t="array" ref="I392">_xlfn.XLOOKUP($A392,MedExam_Table[[#Headers],[#Data],[Customer ID]],MedExam_Table[[#Headers],[#Data],[Smoker Updated]],"Not Found",0)</f>
        <v>Yes</v>
      </c>
      <c r="J392" t="str" cm="1">
        <f t="array" ref="J392">_xlfn.XLOOKUP($A392,MedExam_Table[[#Headers],[#Data],[Customer ID]],MedExam_Table[[#Headers],[#Data],[Weight Status]],"Not Found",0)</f>
        <v>Obesity</v>
      </c>
      <c r="K392" t="str" cm="1">
        <f t="array" ref="K392">_xlfn.XLOOKUP($A392,MedExam_Table[[#Headers],[#Data],[Customer ID]],MedExam_Table[[#Headers],[#Data],[Diabetes Status]],"Not Found",0)</f>
        <v>Normal</v>
      </c>
      <c r="L392" cm="1">
        <f t="array" ref="L392">_xlfn.XLOOKUP($A392,Hospitalisation_table[[#All],[Customer ID]],Hospitalisation_table[[#All],[Customer Age]],"Not Found",0)</f>
        <v>59</v>
      </c>
      <c r="M392" t="str" cm="1">
        <f t="array" ref="M392">_xlfn.XLOOKUP($A392,Hospitalisation_table[[#All],[Customer ID]],Hospitalisation_table[[#All],[Date of Birth]],"Not Found",0)</f>
        <v>6-Jun-1964</v>
      </c>
      <c r="N392" s="22" cm="1">
        <f t="array" ref="N392">_xlfn.XLOOKUP($A392,Hospitalisation_table[[#All],[Customer ID]],Hospitalisation_table[[#All],[charges]],"Not Found",0)</f>
        <v>38869.25</v>
      </c>
      <c r="O392" t="str" cm="1">
        <f t="array" ref="O392">_xlfn.XLOOKUP($A392,Hospitalisation_table[[#All],[Customer ID]],Hospitalisation_table[[#All],[Hospital tier_Updated]],"Not Found",0)</f>
        <v>tier - 2</v>
      </c>
      <c r="P392" t="str" cm="1">
        <f t="array" ref="P392">_xlfn.XLOOKUP($A392,Hospitalisation_table[[#All],[Customer ID]],Hospitalisation_table[[#All],[City tier_updated]],"Not Found",0)</f>
        <v>tier - 2</v>
      </c>
      <c r="Q392" t="str" cm="1">
        <f t="array" ref="Q392">_xlfn.XLOOKUP($A392,Hospitalisation_table[[#All],[Customer ID]],Hospitalisation_table[[#All],[State ID Updated]],"Not Found",0)</f>
        <v>R1011</v>
      </c>
    </row>
    <row r="393" spans="1:17" x14ac:dyDescent="0.3">
      <c r="A393" s="14" t="s">
        <v>1021</v>
      </c>
      <c r="B393" t="str" cm="1">
        <f t="array" ref="B393">_xlfn.XLOOKUP($A393,CustomersName[[#All],[Customer ID]],CustomersName[[#All],[First Name]],"Not Found",0)</f>
        <v>Jhmes V</v>
      </c>
      <c r="C393" cm="1">
        <f t="array" ref="C393">_xlfn.XLOOKUP($A393,MedExam_Table[[#Headers],[#Data],[Customer ID]],MedExam_Table[[#Headers],[#Data],[BMI]],"Not Found",0)</f>
        <v>28.16</v>
      </c>
      <c r="D393" cm="1">
        <f t="array" ref="D393">_xlfn.XLOOKUP($A393,MedExam_Table[[#Headers],[#Data],[Customer ID]],MedExam_Table[[#Headers],[#Data],[HBA1C]],"Not Found",0)</f>
        <v>5.58</v>
      </c>
      <c r="E393" t="str" cm="1">
        <f t="array" ref="E393">_xlfn.XLOOKUP($A393,MedExam_Table[[#Headers],[#Data],[Customer ID]],MedExam_Table[[#Headers],[#Data],[Heart Issues Updated]],"Not Found",0)</f>
        <v>Yes</v>
      </c>
      <c r="F393" t="str" cm="1">
        <f t="array" ref="F393">_xlfn.XLOOKUP($A393,MedExam_Table[[#Headers],[#Data],[Customer ID]],MedExam_Table[[#Headers],[#Data],[Any Transplants Update]],"Not Found",0)</f>
        <v>No</v>
      </c>
      <c r="G393" t="str" cm="1">
        <f t="array" ref="G393">_xlfn.XLOOKUP($A393,MedExam_Table[[#Headers],[#Data],[Customer ID]],MedExam_Table[[#Headers],[#Data],[Cancer history]],"Not Found",0)</f>
        <v>No</v>
      </c>
      <c r="H393" cm="1">
        <f t="array" ref="H393">_xlfn.XLOOKUP($A393,MedExam_Table[[#Headers],[#Data],[Customer ID]],MedExam_Table[[#Headers],[#Data],[NumberOfMajorSurgeries_updated]],"Not Found",0)</f>
        <v>0</v>
      </c>
      <c r="I393" t="str" cm="1">
        <f t="array" ref="I393">_xlfn.XLOOKUP($A393,MedExam_Table[[#Headers],[#Data],[Customer ID]],MedExam_Table[[#Headers],[#Data],[Smoker Updated]],"Not Found",0)</f>
        <v>No</v>
      </c>
      <c r="J393" t="str" cm="1">
        <f t="array" ref="J393">_xlfn.XLOOKUP($A393,MedExam_Table[[#Headers],[#Data],[Customer ID]],MedExam_Table[[#Headers],[#Data],[Weight Status]],"Not Found",0)</f>
        <v>OverWeight</v>
      </c>
      <c r="K393" t="str" cm="1">
        <f t="array" ref="K393">_xlfn.XLOOKUP($A393,MedExam_Table[[#Headers],[#Data],[Customer ID]],MedExam_Table[[#Headers],[#Data],[Diabetes Status]],"Not Found",0)</f>
        <v>Normal</v>
      </c>
      <c r="L393" cm="1">
        <f t="array" ref="L393">_xlfn.XLOOKUP($A393,Hospitalisation_table[[#All],[Customer ID]],Hospitalisation_table[[#All],[Customer Age]],"Not Found",0)</f>
        <v>37</v>
      </c>
      <c r="M393" t="str" cm="1">
        <f t="array" ref="M393">_xlfn.XLOOKUP($A393,Hospitalisation_table[[#All],[Customer ID]],Hospitalisation_table[[#All],[Date of Birth]],"Not Found",0)</f>
        <v>28-Nov-1985</v>
      </c>
      <c r="N393" s="22" cm="1">
        <f t="array" ref="N393">_xlfn.XLOOKUP($A393,Hospitalisation_table[[#All],[Customer ID]],Hospitalisation_table[[#All],[charges]],"Not Found",0)</f>
        <v>8059.06</v>
      </c>
      <c r="O393" t="str" cm="1">
        <f t="array" ref="O393">_xlfn.XLOOKUP($A393,Hospitalisation_table[[#All],[Customer ID]],Hospitalisation_table[[#All],[Hospital tier_Updated]],"Not Found",0)</f>
        <v>tier - 2</v>
      </c>
      <c r="P393" t="str" cm="1">
        <f t="array" ref="P393">_xlfn.XLOOKUP($A393,Hospitalisation_table[[#All],[Customer ID]],Hospitalisation_table[[#All],[City tier_updated]],"Not Found",0)</f>
        <v>tier - 3</v>
      </c>
      <c r="Q393" t="str" cm="1">
        <f t="array" ref="Q393">_xlfn.XLOOKUP($A393,Hospitalisation_table[[#All],[Customer ID]],Hospitalisation_table[[#All],[State ID Updated]],"Not Found",0)</f>
        <v>R1012</v>
      </c>
    </row>
    <row r="394" spans="1:17" x14ac:dyDescent="0.3">
      <c r="A394" s="13" t="s">
        <v>1020</v>
      </c>
      <c r="B394" t="str" cm="1">
        <f t="array" ref="B394">_xlfn.XLOOKUP($A394,CustomersName[[#All],[Customer ID]],CustomersName[[#All],[First Name]],"Not Found",0)</f>
        <v>Angie</v>
      </c>
      <c r="C394" cm="1">
        <f t="array" ref="C394">_xlfn.XLOOKUP($A394,MedExam_Table[[#Headers],[#Data],[Customer ID]],MedExam_Table[[#Headers],[#Data],[BMI]],"Not Found",0)</f>
        <v>45.54</v>
      </c>
      <c r="D394" cm="1">
        <f t="array" ref="D394">_xlfn.XLOOKUP($A394,MedExam_Table[[#Headers],[#Data],[Customer ID]],MedExam_Table[[#Headers],[#Data],[HBA1C]],"Not Found",0)</f>
        <v>5.84</v>
      </c>
      <c r="E394" t="str" cm="1">
        <f t="array" ref="E394">_xlfn.XLOOKUP($A394,MedExam_Table[[#Headers],[#Data],[Customer ID]],MedExam_Table[[#Headers],[#Data],[Heart Issues Updated]],"Not Found",0)</f>
        <v>No</v>
      </c>
      <c r="F394" t="str" cm="1">
        <f t="array" ref="F394">_xlfn.XLOOKUP($A394,MedExam_Table[[#Headers],[#Data],[Customer ID]],MedExam_Table[[#Headers],[#Data],[Any Transplants Update]],"Not Found",0)</f>
        <v>No</v>
      </c>
      <c r="G394" t="str" cm="1">
        <f t="array" ref="G394">_xlfn.XLOOKUP($A394,MedExam_Table[[#Headers],[#Data],[Customer ID]],MedExam_Table[[#Headers],[#Data],[Cancer history]],"Not Found",0)</f>
        <v>Yes</v>
      </c>
      <c r="H394" cm="1">
        <f t="array" ref="H394">_xlfn.XLOOKUP($A394,MedExam_Table[[#Headers],[#Data],[Customer ID]],MedExam_Table[[#Headers],[#Data],[NumberOfMajorSurgeries_updated]],"Not Found",0)</f>
        <v>1</v>
      </c>
      <c r="I394" t="str" cm="1">
        <f t="array" ref="I394">_xlfn.XLOOKUP($A394,MedExam_Table[[#Headers],[#Data],[Customer ID]],MedExam_Table[[#Headers],[#Data],[Smoker Updated]],"Not Found",0)</f>
        <v>No</v>
      </c>
      <c r="J394" t="str" cm="1">
        <f t="array" ref="J394">_xlfn.XLOOKUP($A394,MedExam_Table[[#Headers],[#Data],[Customer ID]],MedExam_Table[[#Headers],[#Data],[Weight Status]],"Not Found",0)</f>
        <v>Obesity</v>
      </c>
      <c r="K394" t="str" cm="1">
        <f t="array" ref="K394">_xlfn.XLOOKUP($A394,MedExam_Table[[#Headers],[#Data],[Customer ID]],MedExam_Table[[#Headers],[#Data],[Diabetes Status]],"Not Found",0)</f>
        <v>Prediabetes</v>
      </c>
      <c r="L394" cm="1">
        <f t="array" ref="L394">_xlfn.XLOOKUP($A394,Hospitalisation_table[[#All],[Customer ID]],Hospitalisation_table[[#All],[Customer Age]],"Not Found",0)</f>
        <v>19</v>
      </c>
      <c r="M394" t="str" cm="1">
        <f t="array" ref="M394">_xlfn.XLOOKUP($A394,Hospitalisation_table[[#All],[Customer ID]],Hospitalisation_table[[#All],[Date of Birth]],"Not Found",0)</f>
        <v>12-Dec-2003</v>
      </c>
      <c r="N394" s="22" cm="1">
        <f t="array" ref="N394">_xlfn.XLOOKUP($A394,Hospitalisation_table[[#All],[Customer ID]],Hospitalisation_table[[#All],[charges]],"Not Found",0)</f>
        <v>8035.64</v>
      </c>
      <c r="O394" t="str" cm="1">
        <f t="array" ref="O394">_xlfn.XLOOKUP($A394,Hospitalisation_table[[#All],[Customer ID]],Hospitalisation_table[[#All],[Hospital tier_Updated]],"Not Found",0)</f>
        <v>tier - 2</v>
      </c>
      <c r="P394" t="str" cm="1">
        <f t="array" ref="P394">_xlfn.XLOOKUP($A394,Hospitalisation_table[[#All],[Customer ID]],Hospitalisation_table[[#All],[City tier_updated]],"Not Found",0)</f>
        <v>tier - 2</v>
      </c>
      <c r="Q394" t="str" cm="1">
        <f t="array" ref="Q394">_xlfn.XLOOKUP($A394,Hospitalisation_table[[#All],[Customer ID]],Hospitalisation_table[[#All],[State ID Updated]],"Not Found",0)</f>
        <v>R1012</v>
      </c>
    </row>
    <row r="395" spans="1:17" x14ac:dyDescent="0.3">
      <c r="A395" s="14" t="s">
        <v>1019</v>
      </c>
      <c r="B395" t="str" cm="1">
        <f t="array" ref="B395">_xlfn.XLOOKUP($A395,CustomersName[[#All],[Customer ID]],CustomersName[[#All],[First Name]],"Not Found",0)</f>
        <v>Mhchael J.</v>
      </c>
      <c r="C395" cm="1">
        <f t="array" ref="C395">_xlfn.XLOOKUP($A395,MedExam_Table[[#Headers],[#Data],[Customer ID]],MedExam_Table[[#Headers],[#Data],[BMI]],"Not Found",0)</f>
        <v>28.7</v>
      </c>
      <c r="D395" cm="1">
        <f t="array" ref="D395">_xlfn.XLOOKUP($A395,MedExam_Table[[#Headers],[#Data],[Customer ID]],MedExam_Table[[#Headers],[#Data],[HBA1C]],"Not Found",0)</f>
        <v>4.2</v>
      </c>
      <c r="E395" t="str" cm="1">
        <f t="array" ref="E395">_xlfn.XLOOKUP($A395,MedExam_Table[[#Headers],[#Data],[Customer ID]],MedExam_Table[[#Headers],[#Data],[Heart Issues Updated]],"Not Found",0)</f>
        <v>No</v>
      </c>
      <c r="F395" t="str" cm="1">
        <f t="array" ref="F395">_xlfn.XLOOKUP($A395,MedExam_Table[[#Headers],[#Data],[Customer ID]],MedExam_Table[[#Headers],[#Data],[Any Transplants Update]],"Not Found",0)</f>
        <v>No</v>
      </c>
      <c r="G395" t="str" cm="1">
        <f t="array" ref="G395">_xlfn.XLOOKUP($A395,MedExam_Table[[#Headers],[#Data],[Customer ID]],MedExam_Table[[#Headers],[#Data],[Cancer history]],"Not Found",0)</f>
        <v>No</v>
      </c>
      <c r="H395" cm="1">
        <f t="array" ref="H395">_xlfn.XLOOKUP($A395,MedExam_Table[[#Headers],[#Data],[Customer ID]],MedExam_Table[[#Headers],[#Data],[NumberOfMajorSurgeries_updated]],"Not Found",0)</f>
        <v>0</v>
      </c>
      <c r="I395" t="str" cm="1">
        <f t="array" ref="I395">_xlfn.XLOOKUP($A395,MedExam_Table[[#Headers],[#Data],[Customer ID]],MedExam_Table[[#Headers],[#Data],[Smoker Updated]],"Not Found",0)</f>
        <v>No</v>
      </c>
      <c r="J395" t="str" cm="1">
        <f t="array" ref="J395">_xlfn.XLOOKUP($A395,MedExam_Table[[#Headers],[#Data],[Customer ID]],MedExam_Table[[#Headers],[#Data],[Weight Status]],"Not Found",0)</f>
        <v>OverWeight</v>
      </c>
      <c r="K395" t="str" cm="1">
        <f t="array" ref="K395">_xlfn.XLOOKUP($A395,MedExam_Table[[#Headers],[#Data],[Customer ID]],MedExam_Table[[#Headers],[#Data],[Diabetes Status]],"Not Found",0)</f>
        <v>Normal</v>
      </c>
      <c r="L395" cm="1">
        <f t="array" ref="L395">_xlfn.XLOOKUP($A395,Hospitalisation_table[[#All],[Customer ID]],Hospitalisation_table[[#All],[Customer Age]],"Not Found",0)</f>
        <v>45</v>
      </c>
      <c r="M395" t="str" cm="1">
        <f t="array" ref="M395">_xlfn.XLOOKUP($A395,Hospitalisation_table[[#All],[Customer ID]],Hospitalisation_table[[#All],[Date of Birth]],"Not Found",0)</f>
        <v>6-Nov-1977</v>
      </c>
      <c r="N395" s="22" cm="1">
        <f t="array" ref="N395">_xlfn.XLOOKUP($A395,Hospitalisation_table[[#All],[Customer ID]],Hospitalisation_table[[#All],[charges]],"Not Found",0)</f>
        <v>8027.97</v>
      </c>
      <c r="O395" t="str" cm="1">
        <f t="array" ref="O395">_xlfn.XLOOKUP($A395,Hospitalisation_table[[#All],[Customer ID]],Hospitalisation_table[[#All],[Hospital tier_Updated]],"Not Found",0)</f>
        <v>tier - 3</v>
      </c>
      <c r="P395" t="str" cm="1">
        <f t="array" ref="P395">_xlfn.XLOOKUP($A395,Hospitalisation_table[[#All],[Customer ID]],Hospitalisation_table[[#All],[City tier_updated]],"Not Found",0)</f>
        <v>tier - 2</v>
      </c>
      <c r="Q395" t="str" cm="1">
        <f t="array" ref="Q395">_xlfn.XLOOKUP($A395,Hospitalisation_table[[#All],[Customer ID]],Hospitalisation_table[[#All],[State ID Updated]],"Not Found",0)</f>
        <v>R1011</v>
      </c>
    </row>
    <row r="396" spans="1:17" x14ac:dyDescent="0.3">
      <c r="A396" s="13" t="s">
        <v>1018</v>
      </c>
      <c r="B396" t="str" cm="1">
        <f t="array" ref="B396">_xlfn.XLOOKUP($A396,CustomersName[[#All],[Customer ID]],CustomersName[[#All],[First Name]],"Not Found",0)</f>
        <v>Sabina</v>
      </c>
      <c r="C396" cm="1">
        <f t="array" ref="C396">_xlfn.XLOOKUP($A396,MedExam_Table[[#Headers],[#Data],[Customer ID]],MedExam_Table[[#Headers],[#Data],[BMI]],"Not Found",0)</f>
        <v>27.74</v>
      </c>
      <c r="D396" cm="1">
        <f t="array" ref="D396">_xlfn.XLOOKUP($A396,MedExam_Table[[#Headers],[#Data],[Customer ID]],MedExam_Table[[#Headers],[#Data],[HBA1C]],"Not Found",0)</f>
        <v>6.06</v>
      </c>
      <c r="E396" t="str" cm="1">
        <f t="array" ref="E396">_xlfn.XLOOKUP($A396,MedExam_Table[[#Headers],[#Data],[Customer ID]],MedExam_Table[[#Headers],[#Data],[Heart Issues Updated]],"Not Found",0)</f>
        <v>Yes</v>
      </c>
      <c r="F396" t="str" cm="1">
        <f t="array" ref="F396">_xlfn.XLOOKUP($A396,MedExam_Table[[#Headers],[#Data],[Customer ID]],MedExam_Table[[#Headers],[#Data],[Any Transplants Update]],"Not Found",0)</f>
        <v>No</v>
      </c>
      <c r="G396" t="str" cm="1">
        <f t="array" ref="G396">_xlfn.XLOOKUP($A396,MedExam_Table[[#Headers],[#Data],[Customer ID]],MedExam_Table[[#Headers],[#Data],[Cancer history]],"Not Found",0)</f>
        <v>No</v>
      </c>
      <c r="H396" cm="1">
        <f t="array" ref="H396">_xlfn.XLOOKUP($A396,MedExam_Table[[#Headers],[#Data],[Customer ID]],MedExam_Table[[#Headers],[#Data],[NumberOfMajorSurgeries_updated]],"Not Found",0)</f>
        <v>0</v>
      </c>
      <c r="I396" t="str" cm="1">
        <f t="array" ref="I396">_xlfn.XLOOKUP($A396,MedExam_Table[[#Headers],[#Data],[Customer ID]],MedExam_Table[[#Headers],[#Data],[Smoker Updated]],"Not Found",0)</f>
        <v>No</v>
      </c>
      <c r="J396" t="str" cm="1">
        <f t="array" ref="J396">_xlfn.XLOOKUP($A396,MedExam_Table[[#Headers],[#Data],[Customer ID]],MedExam_Table[[#Headers],[#Data],[Weight Status]],"Not Found",0)</f>
        <v>OverWeight</v>
      </c>
      <c r="K396" t="str" cm="1">
        <f t="array" ref="K396">_xlfn.XLOOKUP($A396,MedExam_Table[[#Headers],[#Data],[Customer ID]],MedExam_Table[[#Headers],[#Data],[Diabetes Status]],"Not Found",0)</f>
        <v>Prediabetes</v>
      </c>
      <c r="L396" cm="1">
        <f t="array" ref="L396">_xlfn.XLOOKUP($A396,Hospitalisation_table[[#All],[Customer ID]],Hospitalisation_table[[#All],[Customer Age]],"Not Found",0)</f>
        <v>46</v>
      </c>
      <c r="M396" t="str" cm="1">
        <f t="array" ref="M396">_xlfn.XLOOKUP($A396,Hospitalisation_table[[#All],[Customer ID]],Hospitalisation_table[[#All],[Date of Birth]],"Not Found",0)</f>
        <v>20-Dec-1976</v>
      </c>
      <c r="N396" s="22" cm="1">
        <f t="array" ref="N396">_xlfn.XLOOKUP($A396,Hospitalisation_table[[#All],[Customer ID]],Hospitalisation_table[[#All],[charges]],"Not Found",0)</f>
        <v>8026.67</v>
      </c>
      <c r="O396" t="str" cm="1">
        <f t="array" ref="O396">_xlfn.XLOOKUP($A396,Hospitalisation_table[[#All],[Customer ID]],Hospitalisation_table[[#All],[Hospital tier_Updated]],"Not Found",0)</f>
        <v>tier - 2</v>
      </c>
      <c r="P396" t="str" cm="1">
        <f t="array" ref="P396">_xlfn.XLOOKUP($A396,Hospitalisation_table[[#All],[Customer ID]],Hospitalisation_table[[#All],[City tier_updated]],"Not Found",0)</f>
        <v>tier - 2</v>
      </c>
      <c r="Q396" t="str" cm="1">
        <f t="array" ref="Q396">_xlfn.XLOOKUP($A396,Hospitalisation_table[[#All],[Customer ID]],Hospitalisation_table[[#All],[State ID Updated]],"Not Found",0)</f>
        <v>R1012</v>
      </c>
    </row>
    <row r="397" spans="1:17" x14ac:dyDescent="0.3">
      <c r="A397" s="14" t="s">
        <v>1017</v>
      </c>
      <c r="B397" t="str" cm="1">
        <f t="array" ref="B397">_xlfn.XLOOKUP($A397,CustomersName[[#All],[Customer ID]],CustomersName[[#All],[First Name]],"Not Found",0)</f>
        <v>Amy h</v>
      </c>
      <c r="C397" cm="1">
        <f t="array" ref="C397">_xlfn.XLOOKUP($A397,MedExam_Table[[#Headers],[#Data],[Customer ID]],MedExam_Table[[#Headers],[#Data],[BMI]],"Not Found",0)</f>
        <v>36.954999999999998</v>
      </c>
      <c r="D397" cm="1">
        <f t="array" ref="D397">_xlfn.XLOOKUP($A397,MedExam_Table[[#Headers],[#Data],[Customer ID]],MedExam_Table[[#Headers],[#Data],[HBA1C]],"Not Found",0)</f>
        <v>7.57</v>
      </c>
      <c r="E397" t="str" cm="1">
        <f t="array" ref="E397">_xlfn.XLOOKUP($A397,MedExam_Table[[#Headers],[#Data],[Customer ID]],MedExam_Table[[#Headers],[#Data],[Heart Issues Updated]],"Not Found",0)</f>
        <v>No</v>
      </c>
      <c r="F397" t="str" cm="1">
        <f t="array" ref="F397">_xlfn.XLOOKUP($A397,MedExam_Table[[#Headers],[#Data],[Customer ID]],MedExam_Table[[#Headers],[#Data],[Any Transplants Update]],"Not Found",0)</f>
        <v>No</v>
      </c>
      <c r="G397" t="str" cm="1">
        <f t="array" ref="G397">_xlfn.XLOOKUP($A397,MedExam_Table[[#Headers],[#Data],[Customer ID]],MedExam_Table[[#Headers],[#Data],[Cancer history]],"Not Found",0)</f>
        <v>No</v>
      </c>
      <c r="H397" cm="1">
        <f t="array" ref="H397">_xlfn.XLOOKUP($A397,MedExam_Table[[#Headers],[#Data],[Customer ID]],MedExam_Table[[#Headers],[#Data],[NumberOfMajorSurgeries_updated]],"Not Found",0)</f>
        <v>0</v>
      </c>
      <c r="I397" t="str" cm="1">
        <f t="array" ref="I397">_xlfn.XLOOKUP($A397,MedExam_Table[[#Headers],[#Data],[Customer ID]],MedExam_Table[[#Headers],[#Data],[Smoker Updated]],"Not Found",0)</f>
        <v>No</v>
      </c>
      <c r="J397" t="str" cm="1">
        <f t="array" ref="J397">_xlfn.XLOOKUP($A397,MedExam_Table[[#Headers],[#Data],[Customer ID]],MedExam_Table[[#Headers],[#Data],[Weight Status]],"Not Found",0)</f>
        <v>Obesity</v>
      </c>
      <c r="K397" t="str" cm="1">
        <f t="array" ref="K397">_xlfn.XLOOKUP($A397,MedExam_Table[[#Headers],[#Data],[Customer ID]],MedExam_Table[[#Headers],[#Data],[Diabetes Status]],"Not Found",0)</f>
        <v>Diabetes</v>
      </c>
      <c r="L397" cm="1">
        <f t="array" ref="L397">_xlfn.XLOOKUP($A397,Hospitalisation_table[[#All],[Customer ID]],Hospitalisation_table[[#All],[Customer Age]],"Not Found",0)</f>
        <v>44</v>
      </c>
      <c r="M397" t="str" cm="1">
        <f t="array" ref="M397">_xlfn.XLOOKUP($A397,Hospitalisation_table[[#All],[Customer ID]],Hospitalisation_table[[#All],[Date of Birth]],"Not Found",0)</f>
        <v>17-Jul-1978</v>
      </c>
      <c r="N397" s="22" cm="1">
        <f t="array" ref="N397">_xlfn.XLOOKUP($A397,Hospitalisation_table[[#All],[Customer ID]],Hospitalisation_table[[#All],[charges]],"Not Found",0)</f>
        <v>8023.14</v>
      </c>
      <c r="O397" t="str" cm="1">
        <f t="array" ref="O397">_xlfn.XLOOKUP($A397,Hospitalisation_table[[#All],[Customer ID]],Hospitalisation_table[[#All],[Hospital tier_Updated]],"Not Found",0)</f>
        <v>tier - 2</v>
      </c>
      <c r="P397" t="str" cm="1">
        <f t="array" ref="P397">_xlfn.XLOOKUP($A397,Hospitalisation_table[[#All],[Customer ID]],Hospitalisation_table[[#All],[City tier_updated]],"Not Found",0)</f>
        <v>tier - 3</v>
      </c>
      <c r="Q397" t="str" cm="1">
        <f t="array" ref="Q397">_xlfn.XLOOKUP($A397,Hospitalisation_table[[#All],[Customer ID]],Hospitalisation_table[[#All],[State ID Updated]],"Not Found",0)</f>
        <v>R1012</v>
      </c>
    </row>
    <row r="398" spans="1:17" x14ac:dyDescent="0.3">
      <c r="A398" s="13" t="s">
        <v>1016</v>
      </c>
      <c r="B398" t="str" cm="1">
        <f t="array" ref="B398">_xlfn.XLOOKUP($A398,CustomersName[[#All],[Customer ID]],CustomersName[[#All],[First Name]],"Not Found",0)</f>
        <v>Vhctoria U</v>
      </c>
      <c r="C398" cm="1">
        <f t="array" ref="C398">_xlfn.XLOOKUP($A398,MedExam_Table[[#Headers],[#Data],[Customer ID]],MedExam_Table[[#Headers],[#Data],[BMI]],"Not Found",0)</f>
        <v>30.69</v>
      </c>
      <c r="D398" cm="1">
        <f t="array" ref="D398">_xlfn.XLOOKUP($A398,MedExam_Table[[#Headers],[#Data],[Customer ID]],MedExam_Table[[#Headers],[#Data],[HBA1C]],"Not Found",0)</f>
        <v>6.15</v>
      </c>
      <c r="E398" t="str" cm="1">
        <f t="array" ref="E398">_xlfn.XLOOKUP($A398,MedExam_Table[[#Headers],[#Data],[Customer ID]],MedExam_Table[[#Headers],[#Data],[Heart Issues Updated]],"Not Found",0)</f>
        <v>No</v>
      </c>
      <c r="F398" t="str" cm="1">
        <f t="array" ref="F398">_xlfn.XLOOKUP($A398,MedExam_Table[[#Headers],[#Data],[Customer ID]],MedExam_Table[[#Headers],[#Data],[Any Transplants Update]],"Not Found",0)</f>
        <v>No</v>
      </c>
      <c r="G398" t="str" cm="1">
        <f t="array" ref="G398">_xlfn.XLOOKUP($A398,MedExam_Table[[#Headers],[#Data],[Customer ID]],MedExam_Table[[#Headers],[#Data],[Cancer history]],"Not Found",0)</f>
        <v>No</v>
      </c>
      <c r="H398" cm="1">
        <f t="array" ref="H398">_xlfn.XLOOKUP($A398,MedExam_Table[[#Headers],[#Data],[Customer ID]],MedExam_Table[[#Headers],[#Data],[NumberOfMajorSurgeries_updated]],"Not Found",0)</f>
        <v>0</v>
      </c>
      <c r="I398" t="str" cm="1">
        <f t="array" ref="I398">_xlfn.XLOOKUP($A398,MedExam_Table[[#Headers],[#Data],[Customer ID]],MedExam_Table[[#Headers],[#Data],[Smoker Updated]],"Not Found",0)</f>
        <v>No</v>
      </c>
      <c r="J398" t="str" cm="1">
        <f t="array" ref="J398">_xlfn.XLOOKUP($A398,MedExam_Table[[#Headers],[#Data],[Customer ID]],MedExam_Table[[#Headers],[#Data],[Weight Status]],"Not Found",0)</f>
        <v>Obesity</v>
      </c>
      <c r="K398" t="str" cm="1">
        <f t="array" ref="K398">_xlfn.XLOOKUP($A398,MedExam_Table[[#Headers],[#Data],[Customer ID]],MedExam_Table[[#Headers],[#Data],[Diabetes Status]],"Not Found",0)</f>
        <v>Prediabetes</v>
      </c>
      <c r="L398" cm="1">
        <f t="array" ref="L398">_xlfn.XLOOKUP($A398,Hospitalisation_table[[#All],[Customer ID]],Hospitalisation_table[[#All],[Customer Age]],"Not Found",0)</f>
        <v>33</v>
      </c>
      <c r="M398" t="str" cm="1">
        <f t="array" ref="M398">_xlfn.XLOOKUP($A398,Hospitalisation_table[[#All],[Customer ID]],Hospitalisation_table[[#All],[Date of Birth]],"Not Found",0)</f>
        <v>3-Nov-1989</v>
      </c>
      <c r="N398" s="22" cm="1">
        <f t="array" ref="N398">_xlfn.XLOOKUP($A398,Hospitalisation_table[[#All],[Customer ID]],Hospitalisation_table[[#All],[charges]],"Not Found",0)</f>
        <v>8021.11</v>
      </c>
      <c r="O398" t="str" cm="1">
        <f t="array" ref="O398">_xlfn.XLOOKUP($A398,Hospitalisation_table[[#All],[Customer ID]],Hospitalisation_table[[#All],[Hospital tier_Updated]],"Not Found",0)</f>
        <v>tier - 2</v>
      </c>
      <c r="P398" t="str" cm="1">
        <f t="array" ref="P398">_xlfn.XLOOKUP($A398,Hospitalisation_table[[#All],[Customer ID]],Hospitalisation_table[[#All],[City tier_updated]],"Not Found",0)</f>
        <v>tier - 1</v>
      </c>
      <c r="Q398" t="str" cm="1">
        <f t="array" ref="Q398">_xlfn.XLOOKUP($A398,Hospitalisation_table[[#All],[Customer ID]],Hospitalisation_table[[#All],[State ID Updated]],"Not Found",0)</f>
        <v>R1012</v>
      </c>
    </row>
    <row r="399" spans="1:17" x14ac:dyDescent="0.3">
      <c r="A399" s="14" t="s">
        <v>1015</v>
      </c>
      <c r="B399" t="str" cm="1">
        <f t="array" ref="B399">_xlfn.XLOOKUP($A399,CustomersName[[#All],[Customer ID]],CustomersName[[#All],[First Name]],"Not Found",0)</f>
        <v>Ahelia B</v>
      </c>
      <c r="C399" cm="1">
        <f t="array" ref="C399">_xlfn.XLOOKUP($A399,MedExam_Table[[#Headers],[#Data],[Customer ID]],MedExam_Table[[#Headers],[#Data],[BMI]],"Not Found",0)</f>
        <v>24.984999999999999</v>
      </c>
      <c r="D399" cm="1">
        <f t="array" ref="D399">_xlfn.XLOOKUP($A399,MedExam_Table[[#Headers],[#Data],[Customer ID]],MedExam_Table[[#Headers],[#Data],[HBA1C]],"Not Found",0)</f>
        <v>4.5599999999999996</v>
      </c>
      <c r="E399" t="str" cm="1">
        <f t="array" ref="E399">_xlfn.XLOOKUP($A399,MedExam_Table[[#Headers],[#Data],[Customer ID]],MedExam_Table[[#Headers],[#Data],[Heart Issues Updated]],"Not Found",0)</f>
        <v>No</v>
      </c>
      <c r="F399" t="str" cm="1">
        <f t="array" ref="F399">_xlfn.XLOOKUP($A399,MedExam_Table[[#Headers],[#Data],[Customer ID]],MedExam_Table[[#Headers],[#Data],[Any Transplants Update]],"Not Found",0)</f>
        <v>No</v>
      </c>
      <c r="G399" t="str" cm="1">
        <f t="array" ref="G399">_xlfn.XLOOKUP($A399,MedExam_Table[[#Headers],[#Data],[Customer ID]],MedExam_Table[[#Headers],[#Data],[Cancer history]],"Not Found",0)</f>
        <v>No</v>
      </c>
      <c r="H399" cm="1">
        <f t="array" ref="H399">_xlfn.XLOOKUP($A399,MedExam_Table[[#Headers],[#Data],[Customer ID]],MedExam_Table[[#Headers],[#Data],[NumberOfMajorSurgeries_updated]],"Not Found",0)</f>
        <v>0</v>
      </c>
      <c r="I399" t="str" cm="1">
        <f t="array" ref="I399">_xlfn.XLOOKUP($A399,MedExam_Table[[#Headers],[#Data],[Customer ID]],MedExam_Table[[#Headers],[#Data],[Smoker Updated]],"Not Found",0)</f>
        <v>No</v>
      </c>
      <c r="J399" t="str" cm="1">
        <f t="array" ref="J399">_xlfn.XLOOKUP($A399,MedExam_Table[[#Headers],[#Data],[Customer ID]],MedExam_Table[[#Headers],[#Data],[Weight Status]],"Not Found",0)</f>
        <v>NormalWeight</v>
      </c>
      <c r="K399" t="str" cm="1">
        <f t="array" ref="K399">_xlfn.XLOOKUP($A399,MedExam_Table[[#Headers],[#Data],[Customer ID]],MedExam_Table[[#Headers],[#Data],[Diabetes Status]],"Not Found",0)</f>
        <v>Normal</v>
      </c>
      <c r="L399" cm="1">
        <f t="array" ref="L399">_xlfn.XLOOKUP($A399,Hospitalisation_table[[#All],[Customer ID]],Hospitalisation_table[[#All],[Customer Age]],"Not Found",0)</f>
        <v>42</v>
      </c>
      <c r="M399" t="str" cm="1">
        <f t="array" ref="M399">_xlfn.XLOOKUP($A399,Hospitalisation_table[[#All],[Customer ID]],Hospitalisation_table[[#All],[Date of Birth]],"Not Found",0)</f>
        <v>8-Nov-1980</v>
      </c>
      <c r="N399" s="22" cm="1">
        <f t="array" ref="N399">_xlfn.XLOOKUP($A399,Hospitalisation_table[[#All],[Customer ID]],Hospitalisation_table[[#All],[charges]],"Not Found",0)</f>
        <v>8017.06</v>
      </c>
      <c r="O399" t="str" cm="1">
        <f t="array" ref="O399">_xlfn.XLOOKUP($A399,Hospitalisation_table[[#All],[Customer ID]],Hospitalisation_table[[#All],[Hospital tier_Updated]],"Not Found",0)</f>
        <v>tier - 2</v>
      </c>
      <c r="P399" t="str" cm="1">
        <f t="array" ref="P399">_xlfn.XLOOKUP($A399,Hospitalisation_table[[#All],[Customer ID]],Hospitalisation_table[[#All],[City tier_updated]],"Not Found",0)</f>
        <v>tier - 2</v>
      </c>
      <c r="Q399" t="str" cm="1">
        <f t="array" ref="Q399">_xlfn.XLOOKUP($A399,Hospitalisation_table[[#All],[Customer ID]],Hospitalisation_table[[#All],[State ID Updated]],"Not Found",0)</f>
        <v>R1012</v>
      </c>
    </row>
    <row r="400" spans="1:17" x14ac:dyDescent="0.3">
      <c r="A400" s="13" t="s">
        <v>1014</v>
      </c>
      <c r="B400" t="str" cm="1">
        <f t="array" ref="B400">_xlfn.XLOOKUP($A400,CustomersName[[#All],[Customer ID]],CustomersName[[#All],[First Name]],"Not Found",0)</f>
        <v>Jackhe J</v>
      </c>
      <c r="C400" cm="1">
        <f t="array" ref="C400">_xlfn.XLOOKUP($A400,MedExam_Table[[#Headers],[#Data],[Customer ID]],MedExam_Table[[#Headers],[#Data],[BMI]],"Not Found",0)</f>
        <v>39.42</v>
      </c>
      <c r="D400" cm="1">
        <f t="array" ref="D400">_xlfn.XLOOKUP($A400,MedExam_Table[[#Headers],[#Data],[Customer ID]],MedExam_Table[[#Headers],[#Data],[HBA1C]],"Not Found",0)</f>
        <v>4.72</v>
      </c>
      <c r="E400" t="str" cm="1">
        <f t="array" ref="E400">_xlfn.XLOOKUP($A400,MedExam_Table[[#Headers],[#Data],[Customer ID]],MedExam_Table[[#Headers],[#Data],[Heart Issues Updated]],"Not Found",0)</f>
        <v>Yes</v>
      </c>
      <c r="F400" t="str" cm="1">
        <f t="array" ref="F400">_xlfn.XLOOKUP($A400,MedExam_Table[[#Headers],[#Data],[Customer ID]],MedExam_Table[[#Headers],[#Data],[Any Transplants Update]],"Not Found",0)</f>
        <v>No</v>
      </c>
      <c r="G400" t="str" cm="1">
        <f t="array" ref="G400">_xlfn.XLOOKUP($A400,MedExam_Table[[#Headers],[#Data],[Customer ID]],MedExam_Table[[#Headers],[#Data],[Cancer history]],"Not Found",0)</f>
        <v>No</v>
      </c>
      <c r="H400" cm="1">
        <f t="array" ref="H400">_xlfn.XLOOKUP($A400,MedExam_Table[[#Headers],[#Data],[Customer ID]],MedExam_Table[[#Headers],[#Data],[NumberOfMajorSurgeries_updated]],"Not Found",0)</f>
        <v>1</v>
      </c>
      <c r="I400" t="str" cm="1">
        <f t="array" ref="I400">_xlfn.XLOOKUP($A400,MedExam_Table[[#Headers],[#Data],[Customer ID]],MedExam_Table[[#Headers],[#Data],[Smoker Updated]],"Not Found",0)</f>
        <v>No</v>
      </c>
      <c r="J400" t="str" cm="1">
        <f t="array" ref="J400">_xlfn.XLOOKUP($A400,MedExam_Table[[#Headers],[#Data],[Customer ID]],MedExam_Table[[#Headers],[#Data],[Weight Status]],"Not Found",0)</f>
        <v>Obesity</v>
      </c>
      <c r="K400" t="str" cm="1">
        <f t="array" ref="K400">_xlfn.XLOOKUP($A400,MedExam_Table[[#Headers],[#Data],[Customer ID]],MedExam_Table[[#Headers],[#Data],[Diabetes Status]],"Not Found",0)</f>
        <v>Normal</v>
      </c>
      <c r="L400" cm="1">
        <f t="array" ref="L400">_xlfn.XLOOKUP($A400,Hospitalisation_table[[#All],[Customer ID]],Hospitalisation_table[[#All],[Customer Age]],"Not Found",0)</f>
        <v>27</v>
      </c>
      <c r="M400" t="str" cm="1">
        <f t="array" ref="M400">_xlfn.XLOOKUP($A400,Hospitalisation_table[[#All],[Customer ID]],Hospitalisation_table[[#All],[Date of Birth]],"Not Found",0)</f>
        <v>18-Sep-1995</v>
      </c>
      <c r="N400" s="22" cm="1">
        <f t="array" ref="N400">_xlfn.XLOOKUP($A400,Hospitalisation_table[[#All],[Customer ID]],Hospitalisation_table[[#All],[charges]],"Not Found",0)</f>
        <v>8014.62</v>
      </c>
      <c r="O400" t="str" cm="1">
        <f t="array" ref="O400">_xlfn.XLOOKUP($A400,Hospitalisation_table[[#All],[Customer ID]],Hospitalisation_table[[#All],[Hospital tier_Updated]],"Not Found",0)</f>
        <v>tier - 2</v>
      </c>
      <c r="P400" t="str" cm="1">
        <f t="array" ref="P400">_xlfn.XLOOKUP($A400,Hospitalisation_table[[#All],[Customer ID]],Hospitalisation_table[[#All],[City tier_updated]],"Not Found",0)</f>
        <v>tier - 3</v>
      </c>
      <c r="Q400" t="str" cm="1">
        <f t="array" ref="Q400">_xlfn.XLOOKUP($A400,Hospitalisation_table[[#All],[Customer ID]],Hospitalisation_table[[#All],[State ID Updated]],"Not Found",0)</f>
        <v>R1012</v>
      </c>
    </row>
    <row r="401" spans="1:17" x14ac:dyDescent="0.3">
      <c r="A401" s="14" t="s">
        <v>1013</v>
      </c>
      <c r="B401" t="str" cm="1">
        <f t="array" ref="B401">_xlfn.XLOOKUP($A401,CustomersName[[#All],[Customer ID]],CustomersName[[#All],[First Name]],"Not Found",0)</f>
        <v>Justin</v>
      </c>
      <c r="C401" cm="1">
        <f t="array" ref="C401">_xlfn.XLOOKUP($A401,MedExam_Table[[#Headers],[#Data],[Customer ID]],MedExam_Table[[#Headers],[#Data],[BMI]],"Not Found",0)</f>
        <v>16.8</v>
      </c>
      <c r="D401" cm="1">
        <f t="array" ref="D401">_xlfn.XLOOKUP($A401,MedExam_Table[[#Headers],[#Data],[Customer ID]],MedExam_Table[[#Headers],[#Data],[HBA1C]],"Not Found",0)</f>
        <v>7.98</v>
      </c>
      <c r="E401" t="str" cm="1">
        <f t="array" ref="E401">_xlfn.XLOOKUP($A401,MedExam_Table[[#Headers],[#Data],[Customer ID]],MedExam_Table[[#Headers],[#Data],[Heart Issues Updated]],"Not Found",0)</f>
        <v>No</v>
      </c>
      <c r="F401" t="str" cm="1">
        <f t="array" ref="F401">_xlfn.XLOOKUP($A401,MedExam_Table[[#Headers],[#Data],[Customer ID]],MedExam_Table[[#Headers],[#Data],[Any Transplants Update]],"Not Found",0)</f>
        <v>No</v>
      </c>
      <c r="G401" t="str" cm="1">
        <f t="array" ref="G401">_xlfn.XLOOKUP($A401,MedExam_Table[[#Headers],[#Data],[Customer ID]],MedExam_Table[[#Headers],[#Data],[Cancer history]],"Not Found",0)</f>
        <v>No</v>
      </c>
      <c r="H401" cm="1">
        <f t="array" ref="H401">_xlfn.XLOOKUP($A401,MedExam_Table[[#Headers],[#Data],[Customer ID]],MedExam_Table[[#Headers],[#Data],[NumberOfMajorSurgeries_updated]],"Not Found",0)</f>
        <v>0</v>
      </c>
      <c r="I401" t="str" cm="1">
        <f t="array" ref="I401">_xlfn.XLOOKUP($A401,MedExam_Table[[#Headers],[#Data],[Customer ID]],MedExam_Table[[#Headers],[#Data],[Smoker Updated]],"Not Found",0)</f>
        <v>No</v>
      </c>
      <c r="J401" t="str" cm="1">
        <f t="array" ref="J401">_xlfn.XLOOKUP($A401,MedExam_Table[[#Headers],[#Data],[Customer ID]],MedExam_Table[[#Headers],[#Data],[Weight Status]],"Not Found",0)</f>
        <v>Underweight</v>
      </c>
      <c r="K401" t="str" cm="1">
        <f t="array" ref="K401">_xlfn.XLOOKUP($A401,MedExam_Table[[#Headers],[#Data],[Customer ID]],MedExam_Table[[#Headers],[#Data],[Diabetes Status]],"Not Found",0)</f>
        <v>Diabetes</v>
      </c>
      <c r="L401" cm="1">
        <f t="array" ref="L401">_xlfn.XLOOKUP($A401,Hospitalisation_table[[#All],[Customer ID]],Hospitalisation_table[[#All],[Customer Age]],"Not Found",0)</f>
        <v>60</v>
      </c>
      <c r="M401" t="str" cm="1">
        <f t="array" ref="M401">_xlfn.XLOOKUP($A401,Hospitalisation_table[[#All],[Customer ID]],Hospitalisation_table[[#All],[Date of Birth]],"Not Found",0)</f>
        <v>22-Aug-1962</v>
      </c>
      <c r="N401" s="22" cm="1">
        <f t="array" ref="N401">_xlfn.XLOOKUP($A401,Hospitalisation_table[[#All],[Customer ID]],Hospitalisation_table[[#All],[charges]],"Not Found",0)</f>
        <v>8004.96</v>
      </c>
      <c r="O401" t="str" cm="1">
        <f t="array" ref="O401">_xlfn.XLOOKUP($A401,Hospitalisation_table[[#All],[Customer ID]],Hospitalisation_table[[#All],[Hospital tier_Updated]],"Not Found",0)</f>
        <v>tier - 3</v>
      </c>
      <c r="P401" t="str" cm="1">
        <f t="array" ref="P401">_xlfn.XLOOKUP($A401,Hospitalisation_table[[#All],[Customer ID]],Hospitalisation_table[[#All],[City tier_updated]],"Not Found",0)</f>
        <v>tier - 1</v>
      </c>
      <c r="Q401" t="str" cm="1">
        <f t="array" ref="Q401">_xlfn.XLOOKUP($A401,Hospitalisation_table[[#All],[Customer ID]],Hospitalisation_table[[#All],[State ID Updated]],"Not Found",0)</f>
        <v>R1013</v>
      </c>
    </row>
    <row r="402" spans="1:17" x14ac:dyDescent="0.3">
      <c r="A402" s="13" t="s">
        <v>1012</v>
      </c>
      <c r="B402" t="str" cm="1">
        <f t="array" ref="B402">_xlfn.XLOOKUP($A402,CustomersName[[#All],[Customer ID]],CustomersName[[#All],[First Name]],"Not Found",0)</f>
        <v>Kerry</v>
      </c>
      <c r="C402" cm="1">
        <f t="array" ref="C402">_xlfn.XLOOKUP($A402,MedExam_Table[[#Headers],[#Data],[Customer ID]],MedExam_Table[[#Headers],[#Data],[BMI]],"Not Found",0)</f>
        <v>23.274999999999999</v>
      </c>
      <c r="D402" cm="1">
        <f t="array" ref="D402">_xlfn.XLOOKUP($A402,MedExam_Table[[#Headers],[#Data],[Customer ID]],MedExam_Table[[#Headers],[#Data],[HBA1C]],"Not Found",0)</f>
        <v>6.26</v>
      </c>
      <c r="E402" t="str" cm="1">
        <f t="array" ref="E402">_xlfn.XLOOKUP($A402,MedExam_Table[[#Headers],[#Data],[Customer ID]],MedExam_Table[[#Headers],[#Data],[Heart Issues Updated]],"Not Found",0)</f>
        <v>Yes</v>
      </c>
      <c r="F402" t="str" cm="1">
        <f t="array" ref="F402">_xlfn.XLOOKUP($A402,MedExam_Table[[#Headers],[#Data],[Customer ID]],MedExam_Table[[#Headers],[#Data],[Any Transplants Update]],"Not Found",0)</f>
        <v>No</v>
      </c>
      <c r="G402" t="str" cm="1">
        <f t="array" ref="G402">_xlfn.XLOOKUP($A402,MedExam_Table[[#Headers],[#Data],[Customer ID]],MedExam_Table[[#Headers],[#Data],[Cancer history]],"Not Found",0)</f>
        <v>Yes</v>
      </c>
      <c r="H402" cm="1">
        <f t="array" ref="H402">_xlfn.XLOOKUP($A402,MedExam_Table[[#Headers],[#Data],[Customer ID]],MedExam_Table[[#Headers],[#Data],[NumberOfMajorSurgeries_updated]],"Not Found",0)</f>
        <v>1</v>
      </c>
      <c r="I402" t="str" cm="1">
        <f t="array" ref="I402">_xlfn.XLOOKUP($A402,MedExam_Table[[#Headers],[#Data],[Customer ID]],MedExam_Table[[#Headers],[#Data],[Smoker Updated]],"Not Found",0)</f>
        <v>No</v>
      </c>
      <c r="J402" t="str" cm="1">
        <f t="array" ref="J402">_xlfn.XLOOKUP($A402,MedExam_Table[[#Headers],[#Data],[Customer ID]],MedExam_Table[[#Headers],[#Data],[Weight Status]],"Not Found",0)</f>
        <v>NormalWeight</v>
      </c>
      <c r="K402" t="str" cm="1">
        <f t="array" ref="K402">_xlfn.XLOOKUP($A402,MedExam_Table[[#Headers],[#Data],[Customer ID]],MedExam_Table[[#Headers],[#Data],[Diabetes Status]],"Not Found",0)</f>
        <v>Prediabetes</v>
      </c>
      <c r="L402" cm="1">
        <f t="array" ref="L402">_xlfn.XLOOKUP($A402,Hospitalisation_table[[#All],[Customer ID]],Hospitalisation_table[[#All],[Customer Age]],"Not Found",0)</f>
        <v>39</v>
      </c>
      <c r="M402" t="str" cm="1">
        <f t="array" ref="M402">_xlfn.XLOOKUP($A402,Hospitalisation_table[[#All],[Customer ID]],Hospitalisation_table[[#All],[Date of Birth]],"Not Found",0)</f>
        <v>20-Aug-1983</v>
      </c>
      <c r="N402" s="22" cm="1">
        <f t="array" ref="N402">_xlfn.XLOOKUP($A402,Hospitalisation_table[[#All],[Customer ID]],Hospitalisation_table[[#All],[charges]],"Not Found",0)</f>
        <v>7986.48</v>
      </c>
      <c r="O402" t="str" cm="1">
        <f t="array" ref="O402">_xlfn.XLOOKUP($A402,Hospitalisation_table[[#All],[Customer ID]],Hospitalisation_table[[#All],[Hospital tier_Updated]],"Not Found",0)</f>
        <v>tier - 2</v>
      </c>
      <c r="P402" t="str" cm="1">
        <f t="array" ref="P402">_xlfn.XLOOKUP($A402,Hospitalisation_table[[#All],[Customer ID]],Hospitalisation_table[[#All],[City tier_updated]],"Not Found",0)</f>
        <v>tier - 3</v>
      </c>
      <c r="Q402" t="str" cm="1">
        <f t="array" ref="Q402">_xlfn.XLOOKUP($A402,Hospitalisation_table[[#All],[Customer ID]],Hospitalisation_table[[#All],[State ID Updated]],"Not Found",0)</f>
        <v>R1024</v>
      </c>
    </row>
    <row r="403" spans="1:17" x14ac:dyDescent="0.3">
      <c r="A403" s="14" t="s">
        <v>2237</v>
      </c>
      <c r="B403" t="str" cm="1">
        <f t="array" ref="B403">_xlfn.XLOOKUP($A403,CustomersName[[#All],[Customer ID]],CustomersName[[#All],[First Name]],"Not Found",0)</f>
        <v>Sthph K.</v>
      </c>
      <c r="C403" cm="1">
        <f t="array" ref="C403">_xlfn.XLOOKUP($A403,MedExam_Table[[#Headers],[#Data],[Customer ID]],MedExam_Table[[#Headers],[#Data],[BMI]],"Not Found",0)</f>
        <v>46.85</v>
      </c>
      <c r="D403" cm="1">
        <f t="array" ref="D403">_xlfn.XLOOKUP($A403,MedExam_Table[[#Headers],[#Data],[Customer ID]],MedExam_Table[[#Headers],[#Data],[HBA1C]],"Not Found",0)</f>
        <v>4.25</v>
      </c>
      <c r="E403" t="str" cm="1">
        <f t="array" ref="E403">_xlfn.XLOOKUP($A403,MedExam_Table[[#Headers],[#Data],[Customer ID]],MedExam_Table[[#Headers],[#Data],[Heart Issues Updated]],"Not Found",0)</f>
        <v>No</v>
      </c>
      <c r="F403" t="str" cm="1">
        <f t="array" ref="F403">_xlfn.XLOOKUP($A403,MedExam_Table[[#Headers],[#Data],[Customer ID]],MedExam_Table[[#Headers],[#Data],[Any Transplants Update]],"Not Found",0)</f>
        <v>No</v>
      </c>
      <c r="G403" t="str" cm="1">
        <f t="array" ref="G403">_xlfn.XLOOKUP($A403,MedExam_Table[[#Headers],[#Data],[Customer ID]],MedExam_Table[[#Headers],[#Data],[Cancer history]],"Not Found",0)</f>
        <v>Yes</v>
      </c>
      <c r="H403" cm="1">
        <f t="array" ref="H403">_xlfn.XLOOKUP($A403,MedExam_Table[[#Headers],[#Data],[Customer ID]],MedExam_Table[[#Headers],[#Data],[NumberOfMajorSurgeries_updated]],"Not Found",0)</f>
        <v>1</v>
      </c>
      <c r="I403" t="str" cm="1">
        <f t="array" ref="I403">_xlfn.XLOOKUP($A403,MedExam_Table[[#Headers],[#Data],[Customer ID]],MedExam_Table[[#Headers],[#Data],[Smoker Updated]],"Not Found",0)</f>
        <v>Yes</v>
      </c>
      <c r="J403" t="str" cm="1">
        <f t="array" ref="J403">_xlfn.XLOOKUP($A403,MedExam_Table[[#Headers],[#Data],[Customer ID]],MedExam_Table[[#Headers],[#Data],[Weight Status]],"Not Found",0)</f>
        <v>Obesity</v>
      </c>
      <c r="K403" t="str" cm="1">
        <f t="array" ref="K403">_xlfn.XLOOKUP($A403,MedExam_Table[[#Headers],[#Data],[Customer ID]],MedExam_Table[[#Headers],[#Data],[Diabetes Status]],"Not Found",0)</f>
        <v>Normal</v>
      </c>
      <c r="L403" cm="1">
        <f t="array" ref="L403">_xlfn.XLOOKUP($A403,Hospitalisation_table[[#All],[Customer ID]],Hospitalisation_table[[#All],[Customer Age]],"Not Found",0)</f>
        <v>43</v>
      </c>
      <c r="M403" t="str" cm="1">
        <f t="array" ref="M403">_xlfn.XLOOKUP($A403,Hospitalisation_table[[#All],[Customer ID]],Hospitalisation_table[[#All],[Date of Birth]],"Not Found",0)</f>
        <v>3-Dec-1979</v>
      </c>
      <c r="N403" s="22" cm="1">
        <f t="array" ref="N403">_xlfn.XLOOKUP($A403,Hospitalisation_table[[#All],[Customer ID]],Hospitalisation_table[[#All],[charges]],"Not Found",0)</f>
        <v>38836.980000000003</v>
      </c>
      <c r="O403" t="str" cm="1">
        <f t="array" ref="O403">_xlfn.XLOOKUP($A403,Hospitalisation_table[[#All],[Customer ID]],Hospitalisation_table[[#All],[Hospital tier_Updated]],"Not Found",0)</f>
        <v>tier - 2</v>
      </c>
      <c r="P403" t="str" cm="1">
        <f t="array" ref="P403">_xlfn.XLOOKUP($A403,Hospitalisation_table[[#All],[Customer ID]],Hospitalisation_table[[#All],[City tier_updated]],"Not Found",0)</f>
        <v>tier - 1</v>
      </c>
      <c r="Q403" t="str" cm="1">
        <f t="array" ref="Q403">_xlfn.XLOOKUP($A403,Hospitalisation_table[[#All],[Customer ID]],Hospitalisation_table[[#All],[State ID Updated]],"Not Found",0)</f>
        <v>R1011</v>
      </c>
    </row>
    <row r="404" spans="1:17" x14ac:dyDescent="0.3">
      <c r="A404" s="13" t="s">
        <v>1011</v>
      </c>
      <c r="B404" t="str" cm="1">
        <f t="array" ref="B404">_xlfn.XLOOKUP($A404,CustomersName[[#All],[Customer ID]],CustomersName[[#All],[First Name]],"Not Found",0)</f>
        <v>Cindh G.</v>
      </c>
      <c r="C404" cm="1">
        <f t="array" ref="C404">_xlfn.XLOOKUP($A404,MedExam_Table[[#Headers],[#Data],[Customer ID]],MedExam_Table[[#Headers],[#Data],[BMI]],"Not Found",0)</f>
        <v>22.8</v>
      </c>
      <c r="D404" cm="1">
        <f t="array" ref="D404">_xlfn.XLOOKUP($A404,MedExam_Table[[#Headers],[#Data],[Customer ID]],MedExam_Table[[#Headers],[#Data],[HBA1C]],"Not Found",0)</f>
        <v>4.29</v>
      </c>
      <c r="E404" t="str" cm="1">
        <f t="array" ref="E404">_xlfn.XLOOKUP($A404,MedExam_Table[[#Headers],[#Data],[Customer ID]],MedExam_Table[[#Headers],[#Data],[Heart Issues Updated]],"Not Found",0)</f>
        <v>Yes</v>
      </c>
      <c r="F404" t="str" cm="1">
        <f t="array" ref="F404">_xlfn.XLOOKUP($A404,MedExam_Table[[#Headers],[#Data],[Customer ID]],MedExam_Table[[#Headers],[#Data],[Any Transplants Update]],"Not Found",0)</f>
        <v>No</v>
      </c>
      <c r="G404" t="str" cm="1">
        <f t="array" ref="G404">_xlfn.XLOOKUP($A404,MedExam_Table[[#Headers],[#Data],[Customer ID]],MedExam_Table[[#Headers],[#Data],[Cancer history]],"Not Found",0)</f>
        <v>Yes</v>
      </c>
      <c r="H404" cm="1">
        <f t="array" ref="H404">_xlfn.XLOOKUP($A404,MedExam_Table[[#Headers],[#Data],[Customer ID]],MedExam_Table[[#Headers],[#Data],[NumberOfMajorSurgeries_updated]],"Not Found",0)</f>
        <v>1</v>
      </c>
      <c r="I404" t="str" cm="1">
        <f t="array" ref="I404">_xlfn.XLOOKUP($A404,MedExam_Table[[#Headers],[#Data],[Customer ID]],MedExam_Table[[#Headers],[#Data],[Smoker Updated]],"Not Found",0)</f>
        <v>No</v>
      </c>
      <c r="J404" t="str" cm="1">
        <f t="array" ref="J404">_xlfn.XLOOKUP($A404,MedExam_Table[[#Headers],[#Data],[Customer ID]],MedExam_Table[[#Headers],[#Data],[Weight Status]],"Not Found",0)</f>
        <v>NormalWeight</v>
      </c>
      <c r="K404" t="str" cm="1">
        <f t="array" ref="K404">_xlfn.XLOOKUP($A404,MedExam_Table[[#Headers],[#Data],[Customer ID]],MedExam_Table[[#Headers],[#Data],[Diabetes Status]],"Not Found",0)</f>
        <v>Normal</v>
      </c>
      <c r="L404" cm="1">
        <f t="array" ref="L404">_xlfn.XLOOKUP($A404,Hospitalisation_table[[#All],[Customer ID]],Hospitalisation_table[[#All],[Customer Age]],"Not Found",0)</f>
        <v>39</v>
      </c>
      <c r="M404" t="str" cm="1">
        <f t="array" ref="M404">_xlfn.XLOOKUP($A404,Hospitalisation_table[[#All],[Customer ID]],Hospitalisation_table[[#All],[Date of Birth]],"Not Found",0)</f>
        <v>28-Aug-1983</v>
      </c>
      <c r="N404" s="22" cm="1">
        <f t="array" ref="N404">_xlfn.XLOOKUP($A404,Hospitalisation_table[[#All],[Customer ID]],Hospitalisation_table[[#All],[charges]],"Not Found",0)</f>
        <v>7985.82</v>
      </c>
      <c r="O404" t="str" cm="1">
        <f t="array" ref="O404">_xlfn.XLOOKUP($A404,Hospitalisation_table[[#All],[Customer ID]],Hospitalisation_table[[#All],[Hospital tier_Updated]],"Not Found",0)</f>
        <v>tier - 2</v>
      </c>
      <c r="P404" t="str" cm="1">
        <f t="array" ref="P404">_xlfn.XLOOKUP($A404,Hospitalisation_table[[#All],[Customer ID]],Hospitalisation_table[[#All],[City tier_updated]],"Not Found",0)</f>
        <v>tier - 1</v>
      </c>
      <c r="Q404" t="str" cm="1">
        <f t="array" ref="Q404">_xlfn.XLOOKUP($A404,Hospitalisation_table[[#All],[Customer ID]],Hospitalisation_table[[#All],[State ID Updated]],"Not Found",0)</f>
        <v>R1024</v>
      </c>
    </row>
    <row r="405" spans="1:17" x14ac:dyDescent="0.3">
      <c r="A405" s="14" t="s">
        <v>1010</v>
      </c>
      <c r="B405" t="str" cm="1">
        <f t="array" ref="B405">_xlfn.XLOOKUP($A405,CustomersName[[#All],[Customer ID]],CustomersName[[#All],[First Name]],"Not Found",0)</f>
        <v>Gennaro</v>
      </c>
      <c r="C405" cm="1">
        <f t="array" ref="C405">_xlfn.XLOOKUP($A405,MedExam_Table[[#Headers],[#Data],[Customer ID]],MedExam_Table[[#Headers],[#Data],[BMI]],"Not Found",0)</f>
        <v>24.3</v>
      </c>
      <c r="D405" cm="1">
        <f t="array" ref="D405">_xlfn.XLOOKUP($A405,MedExam_Table[[#Headers],[#Data],[Customer ID]],MedExam_Table[[#Headers],[#Data],[HBA1C]],"Not Found",0)</f>
        <v>5.43</v>
      </c>
      <c r="E405" t="str" cm="1">
        <f t="array" ref="E405">_xlfn.XLOOKUP($A405,MedExam_Table[[#Headers],[#Data],[Customer ID]],MedExam_Table[[#Headers],[#Data],[Heart Issues Updated]],"Not Found",0)</f>
        <v>No</v>
      </c>
      <c r="F405" t="str" cm="1">
        <f t="array" ref="F405">_xlfn.XLOOKUP($A405,MedExam_Table[[#Headers],[#Data],[Customer ID]],MedExam_Table[[#Headers],[#Data],[Any Transplants Update]],"Not Found",0)</f>
        <v>No</v>
      </c>
      <c r="G405" t="str" cm="1">
        <f t="array" ref="G405">_xlfn.XLOOKUP($A405,MedExam_Table[[#Headers],[#Data],[Customer ID]],MedExam_Table[[#Headers],[#Data],[Cancer history]],"Not Found",0)</f>
        <v>No</v>
      </c>
      <c r="H405" cm="1">
        <f t="array" ref="H405">_xlfn.XLOOKUP($A405,MedExam_Table[[#Headers],[#Data],[Customer ID]],MedExam_Table[[#Headers],[#Data],[NumberOfMajorSurgeries_updated]],"Not Found",0)</f>
        <v>2</v>
      </c>
      <c r="I405" t="str" cm="1">
        <f t="array" ref="I405">_xlfn.XLOOKUP($A405,MedExam_Table[[#Headers],[#Data],[Customer ID]],MedExam_Table[[#Headers],[#Data],[Smoker Updated]],"Not Found",0)</f>
        <v>No</v>
      </c>
      <c r="J405" t="str" cm="1">
        <f t="array" ref="J405">_xlfn.XLOOKUP($A405,MedExam_Table[[#Headers],[#Data],[Customer ID]],MedExam_Table[[#Headers],[#Data],[Weight Status]],"Not Found",0)</f>
        <v>NormalWeight</v>
      </c>
      <c r="K405" t="str" cm="1">
        <f t="array" ref="K405">_xlfn.XLOOKUP($A405,MedExam_Table[[#Headers],[#Data],[Customer ID]],MedExam_Table[[#Headers],[#Data],[Diabetes Status]],"Not Found",0)</f>
        <v>Normal</v>
      </c>
      <c r="L405" cm="1">
        <f t="array" ref="L405">_xlfn.XLOOKUP($A405,Hospitalisation_table[[#All],[Customer ID]],Hospitalisation_table[[#All],[Customer Age]],"Not Found",0)</f>
        <v>50</v>
      </c>
      <c r="M405" t="str" cm="1">
        <f t="array" ref="M405">_xlfn.XLOOKUP($A405,Hospitalisation_table[[#All],[Customer ID]],Hospitalisation_table[[#All],[Date of Birth]],"Not Found",0)</f>
        <v>23-Nov-1972</v>
      </c>
      <c r="N405" s="22" cm="1">
        <f t="array" ref="N405">_xlfn.XLOOKUP($A405,Hospitalisation_table[[#All],[Customer ID]],Hospitalisation_table[[#All],[charges]],"Not Found",0)</f>
        <v>7980.34</v>
      </c>
      <c r="O405" t="str" cm="1">
        <f t="array" ref="O405">_xlfn.XLOOKUP($A405,Hospitalisation_table[[#All],[Customer ID]],Hospitalisation_table[[#All],[Hospital tier_Updated]],"Not Found",0)</f>
        <v>tier - 2</v>
      </c>
      <c r="P405" t="str" cm="1">
        <f t="array" ref="P405">_xlfn.XLOOKUP($A405,Hospitalisation_table[[#All],[Customer ID]],Hospitalisation_table[[#All],[City tier_updated]],"Not Found",0)</f>
        <v>tier - 2</v>
      </c>
      <c r="Q405" t="str" cm="1">
        <f t="array" ref="Q405">_xlfn.XLOOKUP($A405,Hospitalisation_table[[#All],[Customer ID]],Hospitalisation_table[[#All],[State ID Updated]],"Not Found",0)</f>
        <v>R1013</v>
      </c>
    </row>
    <row r="406" spans="1:17" x14ac:dyDescent="0.3">
      <c r="A406" s="13" t="s">
        <v>1009</v>
      </c>
      <c r="B406" t="str" cm="1">
        <f t="array" ref="B406">_xlfn.XLOOKUP($A406,CustomersName[[#All],[Customer ID]],CustomersName[[#All],[First Name]],"Not Found",0)</f>
        <v>Terry</v>
      </c>
      <c r="C406" cm="1">
        <f t="array" ref="C406">_xlfn.XLOOKUP($A406,MedExam_Table[[#Headers],[#Data],[Customer ID]],MedExam_Table[[#Headers],[#Data],[BMI]],"Not Found",0)</f>
        <v>25.13</v>
      </c>
      <c r="D406" cm="1">
        <f t="array" ref="D406">_xlfn.XLOOKUP($A406,MedExam_Table[[#Headers],[#Data],[Customer ID]],MedExam_Table[[#Headers],[#Data],[HBA1C]],"Not Found",0)</f>
        <v>8</v>
      </c>
      <c r="E406" t="str" cm="1">
        <f t="array" ref="E406">_xlfn.XLOOKUP($A406,MedExam_Table[[#Headers],[#Data],[Customer ID]],MedExam_Table[[#Headers],[#Data],[Heart Issues Updated]],"Not Found",0)</f>
        <v>Yes</v>
      </c>
      <c r="F406" t="str" cm="1">
        <f t="array" ref="F406">_xlfn.XLOOKUP($A406,MedExam_Table[[#Headers],[#Data],[Customer ID]],MedExam_Table[[#Headers],[#Data],[Any Transplants Update]],"Not Found",0)</f>
        <v>No</v>
      </c>
      <c r="G406" t="str" cm="1">
        <f t="array" ref="G406">_xlfn.XLOOKUP($A406,MedExam_Table[[#Headers],[#Data],[Customer ID]],MedExam_Table[[#Headers],[#Data],[Cancer history]],"Not Found",0)</f>
        <v>No</v>
      </c>
      <c r="H406" cm="1">
        <f t="array" ref="H406">_xlfn.XLOOKUP($A406,MedExam_Table[[#Headers],[#Data],[Customer ID]],MedExam_Table[[#Headers],[#Data],[NumberOfMajorSurgeries_updated]],"Not Found",0)</f>
        <v>1</v>
      </c>
      <c r="I406" t="str" cm="1">
        <f t="array" ref="I406">_xlfn.XLOOKUP($A406,MedExam_Table[[#Headers],[#Data],[Customer ID]],MedExam_Table[[#Headers],[#Data],[Smoker Updated]],"Not Found",0)</f>
        <v>No</v>
      </c>
      <c r="J406" t="str" cm="1">
        <f t="array" ref="J406">_xlfn.XLOOKUP($A406,MedExam_Table[[#Headers],[#Data],[Customer ID]],MedExam_Table[[#Headers],[#Data],[Weight Status]],"Not Found",0)</f>
        <v>OverWeight</v>
      </c>
      <c r="K406" t="str" cm="1">
        <f t="array" ref="K406">_xlfn.XLOOKUP($A406,MedExam_Table[[#Headers],[#Data],[Customer ID]],MedExam_Table[[#Headers],[#Data],[Diabetes Status]],"Not Found",0)</f>
        <v>Diabetes</v>
      </c>
      <c r="L406" cm="1">
        <f t="array" ref="L406">_xlfn.XLOOKUP($A406,Hospitalisation_table[[#All],[Customer ID]],Hospitalisation_table[[#All],[Customer Age]],"Not Found",0)</f>
        <v>47</v>
      </c>
      <c r="M406" t="str" cm="1">
        <f t="array" ref="M406">_xlfn.XLOOKUP($A406,Hospitalisation_table[[#All],[Customer ID]],Hospitalisation_table[[#All],[Date of Birth]],"Not Found",0)</f>
        <v>10-Aug-1975</v>
      </c>
      <c r="N406" s="22" cm="1">
        <f t="array" ref="N406">_xlfn.XLOOKUP($A406,Hospitalisation_table[[#All],[Customer ID]],Hospitalisation_table[[#All],[charges]],"Not Found",0)</f>
        <v>7966.81</v>
      </c>
      <c r="O406" t="str" cm="1">
        <f t="array" ref="O406">_xlfn.XLOOKUP($A406,Hospitalisation_table[[#All],[Customer ID]],Hospitalisation_table[[#All],[Hospital tier_Updated]],"Not Found",0)</f>
        <v>tier - 2</v>
      </c>
      <c r="P406" t="str" cm="1">
        <f t="array" ref="P406">_xlfn.XLOOKUP($A406,Hospitalisation_table[[#All],[Customer ID]],Hospitalisation_table[[#All],[City tier_updated]],"Not Found",0)</f>
        <v>tier - 2</v>
      </c>
      <c r="Q406" t="str" cm="1">
        <f t="array" ref="Q406">_xlfn.XLOOKUP($A406,Hospitalisation_table[[#All],[Customer ID]],Hospitalisation_table[[#All],[State ID Updated]],"Not Found",0)</f>
        <v>R1013</v>
      </c>
    </row>
    <row r="407" spans="1:17" x14ac:dyDescent="0.3">
      <c r="A407" s="14" t="s">
        <v>1008</v>
      </c>
      <c r="B407" t="str" cm="1">
        <f t="array" ref="B407">_xlfn.XLOOKUP($A407,CustomersName[[#All],[Customer ID]],CustomersName[[#All],[First Name]],"Not Found",0)</f>
        <v>Patrhck J</v>
      </c>
      <c r="C407" cm="1">
        <f t="array" ref="C407">_xlfn.XLOOKUP($A407,MedExam_Table[[#Headers],[#Data],[Customer ID]],MedExam_Table[[#Headers],[#Data],[BMI]],"Not Found",0)</f>
        <v>22.72</v>
      </c>
      <c r="D407" cm="1">
        <f t="array" ref="D407">_xlfn.XLOOKUP($A407,MedExam_Table[[#Headers],[#Data],[Customer ID]],MedExam_Table[[#Headers],[#Data],[HBA1C]],"Not Found",0)</f>
        <v>9.9600000000000009</v>
      </c>
      <c r="E407" t="str" cm="1">
        <f t="array" ref="E407">_xlfn.XLOOKUP($A407,MedExam_Table[[#Headers],[#Data],[Customer ID]],MedExam_Table[[#Headers],[#Data],[Heart Issues Updated]],"Not Found",0)</f>
        <v>Yes</v>
      </c>
      <c r="F407" t="str" cm="1">
        <f t="array" ref="F407">_xlfn.XLOOKUP($A407,MedExam_Table[[#Headers],[#Data],[Customer ID]],MedExam_Table[[#Headers],[#Data],[Any Transplants Update]],"Not Found",0)</f>
        <v>No</v>
      </c>
      <c r="G407" t="str" cm="1">
        <f t="array" ref="G407">_xlfn.XLOOKUP($A407,MedExam_Table[[#Headers],[#Data],[Customer ID]],MedExam_Table[[#Headers],[#Data],[Cancer history]],"Not Found",0)</f>
        <v>No</v>
      </c>
      <c r="H407" cm="1">
        <f t="array" ref="H407">_xlfn.XLOOKUP($A407,MedExam_Table[[#Headers],[#Data],[Customer ID]],MedExam_Table[[#Headers],[#Data],[NumberOfMajorSurgeries_updated]],"Not Found",0)</f>
        <v>2</v>
      </c>
      <c r="I407" t="str" cm="1">
        <f t="array" ref="I407">_xlfn.XLOOKUP($A407,MedExam_Table[[#Headers],[#Data],[Customer ID]],MedExam_Table[[#Headers],[#Data],[Smoker Updated]],"Not Found",0)</f>
        <v>No</v>
      </c>
      <c r="J407" t="str" cm="1">
        <f t="array" ref="J407">_xlfn.XLOOKUP($A407,MedExam_Table[[#Headers],[#Data],[Customer ID]],MedExam_Table[[#Headers],[#Data],[Weight Status]],"Not Found",0)</f>
        <v>NormalWeight</v>
      </c>
      <c r="K407" t="str" cm="1">
        <f t="array" ref="K407">_xlfn.XLOOKUP($A407,MedExam_Table[[#Headers],[#Data],[Customer ID]],MedExam_Table[[#Headers],[#Data],[Diabetes Status]],"Not Found",0)</f>
        <v>Diabetes</v>
      </c>
      <c r="L407" cm="1">
        <f t="array" ref="L407">_xlfn.XLOOKUP($A407,Hospitalisation_table[[#All],[Customer ID]],Hospitalisation_table[[#All],[Customer Age]],"Not Found",0)</f>
        <v>52</v>
      </c>
      <c r="M407" t="str" cm="1">
        <f t="array" ref="M407">_xlfn.XLOOKUP($A407,Hospitalisation_table[[#All],[Customer ID]],Hospitalisation_table[[#All],[Date of Birth]],"Not Found",0)</f>
        <v>19-Jun-1970</v>
      </c>
      <c r="N407" s="22" cm="1">
        <f t="array" ref="N407">_xlfn.XLOOKUP($A407,Hospitalisation_table[[#All],[Customer ID]],Hospitalisation_table[[#All],[charges]],"Not Found",0)</f>
        <v>7958.13</v>
      </c>
      <c r="O407" t="str" cm="1">
        <f t="array" ref="O407">_xlfn.XLOOKUP($A407,Hospitalisation_table[[#All],[Customer ID]],Hospitalisation_table[[#All],[Hospital tier_Updated]],"Not Found",0)</f>
        <v>tier - 2</v>
      </c>
      <c r="P407" t="str" cm="1">
        <f t="array" ref="P407">_xlfn.XLOOKUP($A407,Hospitalisation_table[[#All],[Customer ID]],Hospitalisation_table[[#All],[City tier_updated]],"Not Found",0)</f>
        <v>tier - 2</v>
      </c>
      <c r="Q407" t="str" cm="1">
        <f t="array" ref="Q407">_xlfn.XLOOKUP($A407,Hospitalisation_table[[#All],[Customer ID]],Hospitalisation_table[[#All],[State ID Updated]],"Not Found",0)</f>
        <v>R1013</v>
      </c>
    </row>
    <row r="408" spans="1:17" x14ac:dyDescent="0.3">
      <c r="A408" s="13" t="s">
        <v>1007</v>
      </c>
      <c r="B408" t="str" cm="1">
        <f t="array" ref="B408">_xlfn.XLOOKUP($A408,CustomersName[[#All],[Customer ID]],CustomersName[[#All],[First Name]],"Not Found",0)</f>
        <v>Keara</v>
      </c>
      <c r="C408" cm="1">
        <f t="array" ref="C408">_xlfn.XLOOKUP($A408,MedExam_Table[[#Headers],[#Data],[Customer ID]],MedExam_Table[[#Headers],[#Data],[BMI]],"Not Found",0)</f>
        <v>32.6</v>
      </c>
      <c r="D408" cm="1">
        <f t="array" ref="D408">_xlfn.XLOOKUP($A408,MedExam_Table[[#Headers],[#Data],[Customer ID]],MedExam_Table[[#Headers],[#Data],[HBA1C]],"Not Found",0)</f>
        <v>6.8</v>
      </c>
      <c r="E408" t="str" cm="1">
        <f t="array" ref="E408">_xlfn.XLOOKUP($A408,MedExam_Table[[#Headers],[#Data],[Customer ID]],MedExam_Table[[#Headers],[#Data],[Heart Issues Updated]],"Not Found",0)</f>
        <v>Yes</v>
      </c>
      <c r="F408" t="str" cm="1">
        <f t="array" ref="F408">_xlfn.XLOOKUP($A408,MedExam_Table[[#Headers],[#Data],[Customer ID]],MedExam_Table[[#Headers],[#Data],[Any Transplants Update]],"Not Found",0)</f>
        <v>No</v>
      </c>
      <c r="G408" t="str" cm="1">
        <f t="array" ref="G408">_xlfn.XLOOKUP($A408,MedExam_Table[[#Headers],[#Data],[Customer ID]],MedExam_Table[[#Headers],[#Data],[Cancer history]],"Not Found",0)</f>
        <v>No</v>
      </c>
      <c r="H408" cm="1">
        <f t="array" ref="H408">_xlfn.XLOOKUP($A408,MedExam_Table[[#Headers],[#Data],[Customer ID]],MedExam_Table[[#Headers],[#Data],[NumberOfMajorSurgeries_updated]],"Not Found",0)</f>
        <v>0</v>
      </c>
      <c r="I408" t="str" cm="1">
        <f t="array" ref="I408">_xlfn.XLOOKUP($A408,MedExam_Table[[#Headers],[#Data],[Customer ID]],MedExam_Table[[#Headers],[#Data],[Smoker Updated]],"Not Found",0)</f>
        <v>No</v>
      </c>
      <c r="J408" t="str" cm="1">
        <f t="array" ref="J408">_xlfn.XLOOKUP($A408,MedExam_Table[[#Headers],[#Data],[Customer ID]],MedExam_Table[[#Headers],[#Data],[Weight Status]],"Not Found",0)</f>
        <v>Obesity</v>
      </c>
      <c r="K408" t="str" cm="1">
        <f t="array" ref="K408">_xlfn.XLOOKUP($A408,MedExam_Table[[#Headers],[#Data],[Customer ID]],MedExam_Table[[#Headers],[#Data],[Diabetes Status]],"Not Found",0)</f>
        <v>Diabetes</v>
      </c>
      <c r="L408" cm="1">
        <f t="array" ref="L408">_xlfn.XLOOKUP($A408,Hospitalisation_table[[#All],[Customer ID]],Hospitalisation_table[[#All],[Customer Age]],"Not Found",0)</f>
        <v>41</v>
      </c>
      <c r="M408" t="str" cm="1">
        <f t="array" ref="M408">_xlfn.XLOOKUP($A408,Hospitalisation_table[[#All],[Customer ID]],Hospitalisation_table[[#All],[Date of Birth]],"Not Found",0)</f>
        <v>28-Dec-1981</v>
      </c>
      <c r="N408" s="22" cm="1">
        <f t="array" ref="N408">_xlfn.XLOOKUP($A408,Hospitalisation_table[[#All],[Customer ID]],Hospitalisation_table[[#All],[charges]],"Not Found",0)</f>
        <v>7954.52</v>
      </c>
      <c r="O408" t="str" cm="1">
        <f t="array" ref="O408">_xlfn.XLOOKUP($A408,Hospitalisation_table[[#All],[Customer ID]],Hospitalisation_table[[#All],[Hospital tier_Updated]],"Not Found",0)</f>
        <v>tier - 2</v>
      </c>
      <c r="P408" t="str" cm="1">
        <f t="array" ref="P408">_xlfn.XLOOKUP($A408,Hospitalisation_table[[#All],[Customer ID]],Hospitalisation_table[[#All],[City tier_updated]],"Not Found",0)</f>
        <v>tier - 2</v>
      </c>
      <c r="Q408" t="str" cm="1">
        <f t="array" ref="Q408">_xlfn.XLOOKUP($A408,Hospitalisation_table[[#All],[Customer ID]],Hospitalisation_table[[#All],[State ID Updated]],"Not Found",0)</f>
        <v>R1011</v>
      </c>
    </row>
    <row r="409" spans="1:17" x14ac:dyDescent="0.3">
      <c r="A409" s="14" t="s">
        <v>1006</v>
      </c>
      <c r="B409" t="str" cm="1">
        <f t="array" ref="B409">_xlfn.XLOOKUP($A409,CustomersName[[#All],[Customer ID]],CustomersName[[#All],[First Name]],"Not Found",0)</f>
        <v>Nicole</v>
      </c>
      <c r="C409" cm="1">
        <f t="array" ref="C409">_xlfn.XLOOKUP($A409,MedExam_Table[[#Headers],[#Data],[Customer ID]],MedExam_Table[[#Headers],[#Data],[BMI]],"Not Found",0)</f>
        <v>17.28</v>
      </c>
      <c r="D409" cm="1">
        <f t="array" ref="D409">_xlfn.XLOOKUP($A409,MedExam_Table[[#Headers],[#Data],[Customer ID]],MedExam_Table[[#Headers],[#Data],[HBA1C]],"Not Found",0)</f>
        <v>6.22</v>
      </c>
      <c r="E409" t="str" cm="1">
        <f t="array" ref="E409">_xlfn.XLOOKUP($A409,MedExam_Table[[#Headers],[#Data],[Customer ID]],MedExam_Table[[#Headers],[#Data],[Heart Issues Updated]],"Not Found",0)</f>
        <v>Yes</v>
      </c>
      <c r="F409" t="str" cm="1">
        <f t="array" ref="F409">_xlfn.XLOOKUP($A409,MedExam_Table[[#Headers],[#Data],[Customer ID]],MedExam_Table[[#Headers],[#Data],[Any Transplants Update]],"Not Found",0)</f>
        <v>No</v>
      </c>
      <c r="G409" t="str" cm="1">
        <f t="array" ref="G409">_xlfn.XLOOKUP($A409,MedExam_Table[[#Headers],[#Data],[Customer ID]],MedExam_Table[[#Headers],[#Data],[Cancer history]],"Not Found",0)</f>
        <v>No</v>
      </c>
      <c r="H409" cm="1">
        <f t="array" ref="H409">_xlfn.XLOOKUP($A409,MedExam_Table[[#Headers],[#Data],[Customer ID]],MedExam_Table[[#Headers],[#Data],[NumberOfMajorSurgeries_updated]],"Not Found",0)</f>
        <v>2</v>
      </c>
      <c r="I409" t="str" cm="1">
        <f t="array" ref="I409">_xlfn.XLOOKUP($A409,MedExam_Table[[#Headers],[#Data],[Customer ID]],MedExam_Table[[#Headers],[#Data],[Smoker Updated]],"Not Found",0)</f>
        <v>No</v>
      </c>
      <c r="J409" t="str" cm="1">
        <f t="array" ref="J409">_xlfn.XLOOKUP($A409,MedExam_Table[[#Headers],[#Data],[Customer ID]],MedExam_Table[[#Headers],[#Data],[Weight Status]],"Not Found",0)</f>
        <v>Underweight</v>
      </c>
      <c r="K409" t="str" cm="1">
        <f t="array" ref="K409">_xlfn.XLOOKUP($A409,MedExam_Table[[#Headers],[#Data],[Customer ID]],MedExam_Table[[#Headers],[#Data],[Diabetes Status]],"Not Found",0)</f>
        <v>Prediabetes</v>
      </c>
      <c r="L409" cm="1">
        <f t="array" ref="L409">_xlfn.XLOOKUP($A409,Hospitalisation_table[[#All],[Customer ID]],Hospitalisation_table[[#All],[Customer Age]],"Not Found",0)</f>
        <v>56</v>
      </c>
      <c r="M409" t="str" cm="1">
        <f t="array" ref="M409">_xlfn.XLOOKUP($A409,Hospitalisation_table[[#All],[Customer ID]],Hospitalisation_table[[#All],[Date of Birth]],"Not Found",0)</f>
        <v>9-Jul-1966</v>
      </c>
      <c r="N409" s="22" cm="1">
        <f t="array" ref="N409">_xlfn.XLOOKUP($A409,Hospitalisation_table[[#All],[Customer ID]],Hospitalisation_table[[#All],[charges]],"Not Found",0)</f>
        <v>7953.72</v>
      </c>
      <c r="O409" t="str" cm="1">
        <f t="array" ref="O409">_xlfn.XLOOKUP($A409,Hospitalisation_table[[#All],[Customer ID]],Hospitalisation_table[[#All],[Hospital tier_Updated]],"Not Found",0)</f>
        <v>tier - 3</v>
      </c>
      <c r="P409" t="str" cm="1">
        <f t="array" ref="P409">_xlfn.XLOOKUP($A409,Hospitalisation_table[[#All],[Customer ID]],Hospitalisation_table[[#All],[City tier_updated]],"Not Found",0)</f>
        <v>tier - 3</v>
      </c>
      <c r="Q409" t="str" cm="1">
        <f t="array" ref="Q409">_xlfn.XLOOKUP($A409,Hospitalisation_table[[#All],[Customer ID]],Hospitalisation_table[[#All],[State ID Updated]],"Not Found",0)</f>
        <v>R1012</v>
      </c>
    </row>
    <row r="410" spans="1:17" x14ac:dyDescent="0.3">
      <c r="A410" s="13" t="s">
        <v>1005</v>
      </c>
      <c r="B410" t="str" cm="1">
        <f t="array" ref="B410">_xlfn.XLOOKUP($A410,CustomersName[[#All],[Customer ID]],CustomersName[[#All],[First Name]],"Not Found",0)</f>
        <v>Katena</v>
      </c>
      <c r="C410" cm="1">
        <f t="array" ref="C410">_xlfn.XLOOKUP($A410,MedExam_Table[[#Headers],[#Data],[Customer ID]],MedExam_Table[[#Headers],[#Data],[BMI]],"Not Found",0)</f>
        <v>27.92</v>
      </c>
      <c r="D410" cm="1">
        <f t="array" ref="D410">_xlfn.XLOOKUP($A410,MedExam_Table[[#Headers],[#Data],[Customer ID]],MedExam_Table[[#Headers],[#Data],[HBA1C]],"Not Found",0)</f>
        <v>5.79</v>
      </c>
      <c r="E410" t="str" cm="1">
        <f t="array" ref="E410">_xlfn.XLOOKUP($A410,MedExam_Table[[#Headers],[#Data],[Customer ID]],MedExam_Table[[#Headers],[#Data],[Heart Issues Updated]],"Not Found",0)</f>
        <v>No</v>
      </c>
      <c r="F410" t="str" cm="1">
        <f t="array" ref="F410">_xlfn.XLOOKUP($A410,MedExam_Table[[#Headers],[#Data],[Customer ID]],MedExam_Table[[#Headers],[#Data],[Any Transplants Update]],"Not Found",0)</f>
        <v>No</v>
      </c>
      <c r="G410" t="str" cm="1">
        <f t="array" ref="G410">_xlfn.XLOOKUP($A410,MedExam_Table[[#Headers],[#Data],[Customer ID]],MedExam_Table[[#Headers],[#Data],[Cancer history]],"Not Found",0)</f>
        <v>No</v>
      </c>
      <c r="H410" cm="1">
        <f t="array" ref="H410">_xlfn.XLOOKUP($A410,MedExam_Table[[#Headers],[#Data],[Customer ID]],MedExam_Table[[#Headers],[#Data],[NumberOfMajorSurgeries_updated]],"Not Found",0)</f>
        <v>1</v>
      </c>
      <c r="I410" t="str" cm="1">
        <f t="array" ref="I410">_xlfn.XLOOKUP($A410,MedExam_Table[[#Headers],[#Data],[Customer ID]],MedExam_Table[[#Headers],[#Data],[Smoker Updated]],"Not Found",0)</f>
        <v>No</v>
      </c>
      <c r="J410" t="str" cm="1">
        <f t="array" ref="J410">_xlfn.XLOOKUP($A410,MedExam_Table[[#Headers],[#Data],[Customer ID]],MedExam_Table[[#Headers],[#Data],[Weight Status]],"Not Found",0)</f>
        <v>OverWeight</v>
      </c>
      <c r="K410" t="str" cm="1">
        <f t="array" ref="K410">_xlfn.XLOOKUP($A410,MedExam_Table[[#Headers],[#Data],[Customer ID]],MedExam_Table[[#Headers],[#Data],[Diabetes Status]],"Not Found",0)</f>
        <v>Prediabetes</v>
      </c>
      <c r="L410" cm="1">
        <f t="array" ref="L410">_xlfn.XLOOKUP($A410,Hospitalisation_table[[#All],[Customer ID]],Hospitalisation_table[[#All],[Customer Age]],"Not Found",0)</f>
        <v>35</v>
      </c>
      <c r="M410" t="str" cm="1">
        <f t="array" ref="M410">_xlfn.XLOOKUP($A410,Hospitalisation_table[[#All],[Customer ID]],Hospitalisation_table[[#All],[Date of Birth]],"Not Found",0)</f>
        <v>29-Oct-1987</v>
      </c>
      <c r="N410" s="22" cm="1">
        <f t="array" ref="N410">_xlfn.XLOOKUP($A410,Hospitalisation_table[[#All],[Customer ID]],Hospitalisation_table[[#All],[charges]],"Not Found",0)</f>
        <v>7948.22</v>
      </c>
      <c r="O410" t="str" cm="1">
        <f t="array" ref="O410">_xlfn.XLOOKUP($A410,Hospitalisation_table[[#All],[Customer ID]],Hospitalisation_table[[#All],[Hospital tier_Updated]],"Not Found",0)</f>
        <v>tier - 2</v>
      </c>
      <c r="P410" t="str" cm="1">
        <f t="array" ref="P410">_xlfn.XLOOKUP($A410,Hospitalisation_table[[#All],[Customer ID]],Hospitalisation_table[[#All],[City tier_updated]],"Not Found",0)</f>
        <v>tier - 3</v>
      </c>
      <c r="Q410" t="str" cm="1">
        <f t="array" ref="Q410">_xlfn.XLOOKUP($A410,Hospitalisation_table[[#All],[Customer ID]],Hospitalisation_table[[#All],[State ID Updated]],"Not Found",0)</f>
        <v>R1025</v>
      </c>
    </row>
    <row r="411" spans="1:17" x14ac:dyDescent="0.3">
      <c r="A411" s="14" t="s">
        <v>1004</v>
      </c>
      <c r="B411" t="str" cm="1">
        <f t="array" ref="B411">_xlfn.XLOOKUP($A411,CustomersName[[#All],[Customer ID]],CustomersName[[#All],[First Name]],"Not Found",0)</f>
        <v>BeanhK.</v>
      </c>
      <c r="C411" cm="1">
        <f t="array" ref="C411">_xlfn.XLOOKUP($A411,MedExam_Table[[#Headers],[#Data],[Customer ID]],MedExam_Table[[#Headers],[#Data],[BMI]],"Not Found",0)</f>
        <v>38.284999999999997</v>
      </c>
      <c r="D411" cm="1">
        <f t="array" ref="D411">_xlfn.XLOOKUP($A411,MedExam_Table[[#Headers],[#Data],[Customer ID]],MedExam_Table[[#Headers],[#Data],[HBA1C]],"Not Found",0)</f>
        <v>5.41</v>
      </c>
      <c r="E411" t="str" cm="1">
        <f t="array" ref="E411">_xlfn.XLOOKUP($A411,MedExam_Table[[#Headers],[#Data],[Customer ID]],MedExam_Table[[#Headers],[#Data],[Heart Issues Updated]],"Not Found",0)</f>
        <v>No</v>
      </c>
      <c r="F411" t="str" cm="1">
        <f t="array" ref="F411">_xlfn.XLOOKUP($A411,MedExam_Table[[#Headers],[#Data],[Customer ID]],MedExam_Table[[#Headers],[#Data],[Any Transplants Update]],"Not Found",0)</f>
        <v>No</v>
      </c>
      <c r="G411" t="str" cm="1">
        <f t="array" ref="G411">_xlfn.XLOOKUP($A411,MedExam_Table[[#Headers],[#Data],[Customer ID]],MedExam_Table[[#Headers],[#Data],[Cancer history]],"Not Found",0)</f>
        <v>No</v>
      </c>
      <c r="H411" cm="1">
        <f t="array" ref="H411">_xlfn.XLOOKUP($A411,MedExam_Table[[#Headers],[#Data],[Customer ID]],MedExam_Table[[#Headers],[#Data],[NumberOfMajorSurgeries_updated]],"Not Found",0)</f>
        <v>0</v>
      </c>
      <c r="I411" t="str" cm="1">
        <f t="array" ref="I411">_xlfn.XLOOKUP($A411,MedExam_Table[[#Headers],[#Data],[Customer ID]],MedExam_Table[[#Headers],[#Data],[Smoker Updated]],"Not Found",0)</f>
        <v>No</v>
      </c>
      <c r="J411" t="str" cm="1">
        <f t="array" ref="J411">_xlfn.XLOOKUP($A411,MedExam_Table[[#Headers],[#Data],[Customer ID]],MedExam_Table[[#Headers],[#Data],[Weight Status]],"Not Found",0)</f>
        <v>Obesity</v>
      </c>
      <c r="K411" t="str" cm="1">
        <f t="array" ref="K411">_xlfn.XLOOKUP($A411,MedExam_Table[[#Headers],[#Data],[Customer ID]],MedExam_Table[[#Headers],[#Data],[Diabetes Status]],"Not Found",0)</f>
        <v>Normal</v>
      </c>
      <c r="L411" cm="1">
        <f t="array" ref="L411">_xlfn.XLOOKUP($A411,Hospitalisation_table[[#All],[Customer ID]],Hospitalisation_table[[#All],[Customer Age]],"Not Found",0)</f>
        <v>45</v>
      </c>
      <c r="M411" t="str" cm="1">
        <f t="array" ref="M411">_xlfn.XLOOKUP($A411,Hospitalisation_table[[#All],[Customer ID]],Hospitalisation_table[[#All],[Date of Birth]],"Not Found",0)</f>
        <v>20-Jul-1977</v>
      </c>
      <c r="N411" s="22" cm="1">
        <f t="array" ref="N411">_xlfn.XLOOKUP($A411,Hospitalisation_table[[#All],[Customer ID]],Hospitalisation_table[[#All],[charges]],"Not Found",0)</f>
        <v>7935.29</v>
      </c>
      <c r="O411" t="str" cm="1">
        <f t="array" ref="O411">_xlfn.XLOOKUP($A411,Hospitalisation_table[[#All],[Customer ID]],Hospitalisation_table[[#All],[Hospital tier_Updated]],"Not Found",0)</f>
        <v>tier - 2</v>
      </c>
      <c r="P411" t="str" cm="1">
        <f t="array" ref="P411">_xlfn.XLOOKUP($A411,Hospitalisation_table[[#All],[Customer ID]],Hospitalisation_table[[#All],[City tier_updated]],"Not Found",0)</f>
        <v>tier - 1</v>
      </c>
      <c r="Q411" t="str" cm="1">
        <f t="array" ref="Q411">_xlfn.XLOOKUP($A411,Hospitalisation_table[[#All],[Customer ID]],Hospitalisation_table[[#All],[State ID Updated]],"Not Found",0)</f>
        <v>R1024</v>
      </c>
    </row>
    <row r="412" spans="1:17" x14ac:dyDescent="0.3">
      <c r="A412" s="13" t="s">
        <v>1003</v>
      </c>
      <c r="B412" t="str" cm="1">
        <f t="array" ref="B412">_xlfn.XLOOKUP($A412,CustomersName[[#All],[Customer ID]],CustomersName[[#All],[First Name]],"Not Found",0)</f>
        <v>Brian</v>
      </c>
      <c r="C412" cm="1">
        <f t="array" ref="C412">_xlfn.XLOOKUP($A412,MedExam_Table[[#Headers],[#Data],[Customer ID]],MedExam_Table[[#Headers],[#Data],[BMI]],"Not Found",0)</f>
        <v>16.48</v>
      </c>
      <c r="D412" cm="1">
        <f t="array" ref="D412">_xlfn.XLOOKUP($A412,MedExam_Table[[#Headers],[#Data],[Customer ID]],MedExam_Table[[#Headers],[#Data],[HBA1C]],"Not Found",0)</f>
        <v>11.05</v>
      </c>
      <c r="E412" t="str" cm="1">
        <f t="array" ref="E412">_xlfn.XLOOKUP($A412,MedExam_Table[[#Headers],[#Data],[Customer ID]],MedExam_Table[[#Headers],[#Data],[Heart Issues Updated]],"Not Found",0)</f>
        <v>No</v>
      </c>
      <c r="F412" t="str" cm="1">
        <f t="array" ref="F412">_xlfn.XLOOKUP($A412,MedExam_Table[[#Headers],[#Data],[Customer ID]],MedExam_Table[[#Headers],[#Data],[Any Transplants Update]],"Not Found",0)</f>
        <v>No</v>
      </c>
      <c r="G412" t="str" cm="1">
        <f t="array" ref="G412">_xlfn.XLOOKUP($A412,MedExam_Table[[#Headers],[#Data],[Customer ID]],MedExam_Table[[#Headers],[#Data],[Cancer history]],"Not Found",0)</f>
        <v>No</v>
      </c>
      <c r="H412" cm="1">
        <f t="array" ref="H412">_xlfn.XLOOKUP($A412,MedExam_Table[[#Headers],[#Data],[Customer ID]],MedExam_Table[[#Headers],[#Data],[NumberOfMajorSurgeries_updated]],"Not Found",0)</f>
        <v>0</v>
      </c>
      <c r="I412" t="str" cm="1">
        <f t="array" ref="I412">_xlfn.XLOOKUP($A412,MedExam_Table[[#Headers],[#Data],[Customer ID]],MedExam_Table[[#Headers],[#Data],[Smoker Updated]],"Not Found",0)</f>
        <v>No</v>
      </c>
      <c r="J412" t="str" cm="1">
        <f t="array" ref="J412">_xlfn.XLOOKUP($A412,MedExam_Table[[#Headers],[#Data],[Customer ID]],MedExam_Table[[#Headers],[#Data],[Weight Status]],"Not Found",0)</f>
        <v>Underweight</v>
      </c>
      <c r="K412" t="str" cm="1">
        <f t="array" ref="K412">_xlfn.XLOOKUP($A412,MedExam_Table[[#Headers],[#Data],[Customer ID]],MedExam_Table[[#Headers],[#Data],[Diabetes Status]],"Not Found",0)</f>
        <v>Diabetes</v>
      </c>
      <c r="L412" cm="1">
        <f t="array" ref="L412">_xlfn.XLOOKUP($A412,Hospitalisation_table[[#All],[Customer ID]],Hospitalisation_table[[#All],[Customer Age]],"Not Found",0)</f>
        <v>60</v>
      </c>
      <c r="M412" t="str" cm="1">
        <f t="array" ref="M412">_xlfn.XLOOKUP($A412,Hospitalisation_table[[#All],[Customer ID]],Hospitalisation_table[[#All],[Date of Birth]],"Not Found",0)</f>
        <v>10-Oct-1962</v>
      </c>
      <c r="N412" s="22" cm="1">
        <f t="array" ref="N412">_xlfn.XLOOKUP($A412,Hospitalisation_table[[#All],[Customer ID]],Hospitalisation_table[[#All],[charges]],"Not Found",0)</f>
        <v>7896.41</v>
      </c>
      <c r="O412" t="str" cm="1">
        <f t="array" ref="O412">_xlfn.XLOOKUP($A412,Hospitalisation_table[[#All],[Customer ID]],Hospitalisation_table[[#All],[Hospital tier_Updated]],"Not Found",0)</f>
        <v>tier - 3</v>
      </c>
      <c r="P412" t="str" cm="1">
        <f t="array" ref="P412">_xlfn.XLOOKUP($A412,Hospitalisation_table[[#All],[Customer ID]],Hospitalisation_table[[#All],[City tier_updated]],"Not Found",0)</f>
        <v>tier - 2</v>
      </c>
      <c r="Q412" t="str" cm="1">
        <f t="array" ref="Q412">_xlfn.XLOOKUP($A412,Hospitalisation_table[[#All],[Customer ID]],Hospitalisation_table[[#All],[State ID Updated]],"Not Found",0)</f>
        <v>R1013</v>
      </c>
    </row>
    <row r="413" spans="1:17" x14ac:dyDescent="0.3">
      <c r="A413" s="14" t="s">
        <v>1002</v>
      </c>
      <c r="B413" t="str" cm="1">
        <f t="array" ref="B413">_xlfn.XLOOKUP($A413,CustomersName[[#All],[Customer ID]],CustomersName[[#All],[First Name]],"Not Found",0)</f>
        <v>Jan-Patrick</v>
      </c>
      <c r="C413" cm="1">
        <f t="array" ref="C413">_xlfn.XLOOKUP($A413,MedExam_Table[[#Headers],[#Data],[Customer ID]],MedExam_Table[[#Headers],[#Data],[BMI]],"Not Found",0)</f>
        <v>38.57</v>
      </c>
      <c r="D413" cm="1">
        <f t="array" ref="D413">_xlfn.XLOOKUP($A413,MedExam_Table[[#Headers],[#Data],[Customer ID]],MedExam_Table[[#Headers],[#Data],[HBA1C]],"Not Found",0)</f>
        <v>6.27</v>
      </c>
      <c r="E413" t="str" cm="1">
        <f t="array" ref="E413">_xlfn.XLOOKUP($A413,MedExam_Table[[#Headers],[#Data],[Customer ID]],MedExam_Table[[#Headers],[#Data],[Heart Issues Updated]],"Not Found",0)</f>
        <v>No</v>
      </c>
      <c r="F413" t="str" cm="1">
        <f t="array" ref="F413">_xlfn.XLOOKUP($A413,MedExam_Table[[#Headers],[#Data],[Customer ID]],MedExam_Table[[#Headers],[#Data],[Any Transplants Update]],"Not Found",0)</f>
        <v>No</v>
      </c>
      <c r="G413" t="str" cm="1">
        <f t="array" ref="G413">_xlfn.XLOOKUP($A413,MedExam_Table[[#Headers],[#Data],[Customer ID]],MedExam_Table[[#Headers],[#Data],[Cancer history]],"Not Found",0)</f>
        <v>No</v>
      </c>
      <c r="H413" cm="1">
        <f t="array" ref="H413">_xlfn.XLOOKUP($A413,MedExam_Table[[#Headers],[#Data],[Customer ID]],MedExam_Table[[#Headers],[#Data],[NumberOfMajorSurgeries_updated]],"Not Found",0)</f>
        <v>0</v>
      </c>
      <c r="I413" t="str" cm="1">
        <f t="array" ref="I413">_xlfn.XLOOKUP($A413,MedExam_Table[[#Headers],[#Data],[Customer ID]],MedExam_Table[[#Headers],[#Data],[Smoker Updated]],"Not Found",0)</f>
        <v>No</v>
      </c>
      <c r="J413" t="str" cm="1">
        <f t="array" ref="J413">_xlfn.XLOOKUP($A413,MedExam_Table[[#Headers],[#Data],[Customer ID]],MedExam_Table[[#Headers],[#Data],[Weight Status]],"Not Found",0)</f>
        <v>Obesity</v>
      </c>
      <c r="K413" t="str" cm="1">
        <f t="array" ref="K413">_xlfn.XLOOKUP($A413,MedExam_Table[[#Headers],[#Data],[Customer ID]],MedExam_Table[[#Headers],[#Data],[Diabetes Status]],"Not Found",0)</f>
        <v>Prediabetes</v>
      </c>
      <c r="L413" cm="1">
        <f t="array" ref="L413">_xlfn.XLOOKUP($A413,Hospitalisation_table[[#All],[Customer ID]],Hospitalisation_table[[#All],[Customer Age]],"Not Found",0)</f>
        <v>28</v>
      </c>
      <c r="M413" t="str" cm="1">
        <f t="array" ref="M413">_xlfn.XLOOKUP($A413,Hospitalisation_table[[#All],[Customer ID]],Hospitalisation_table[[#All],[Date of Birth]],"Not Found",0)</f>
        <v>17-Nov-1994</v>
      </c>
      <c r="N413" s="22" cm="1">
        <f t="array" ref="N413">_xlfn.XLOOKUP($A413,Hospitalisation_table[[#All],[Customer ID]],Hospitalisation_table[[#All],[charges]],"Not Found",0)</f>
        <v>7851.85</v>
      </c>
      <c r="O413" t="str" cm="1">
        <f t="array" ref="O413">_xlfn.XLOOKUP($A413,Hospitalisation_table[[#All],[Customer ID]],Hospitalisation_table[[#All],[Hospital tier_Updated]],"Not Found",0)</f>
        <v>tier - 2</v>
      </c>
      <c r="P413" t="str" cm="1">
        <f t="array" ref="P413">_xlfn.XLOOKUP($A413,Hospitalisation_table[[#All],[Customer ID]],Hospitalisation_table[[#All],[City tier_updated]],"Not Found",0)</f>
        <v>tier - 3</v>
      </c>
      <c r="Q413" t="str" cm="1">
        <f t="array" ref="Q413">_xlfn.XLOOKUP($A413,Hospitalisation_table[[#All],[Customer ID]],Hospitalisation_table[[#All],[State ID Updated]],"Not Found",0)</f>
        <v>R1012</v>
      </c>
    </row>
    <row r="414" spans="1:17" x14ac:dyDescent="0.3">
      <c r="A414" s="13" t="s">
        <v>2236</v>
      </c>
      <c r="B414" t="str" cm="1">
        <f t="array" ref="B414">_xlfn.XLOOKUP($A414,CustomersName[[#All],[Customer ID]],CustomersName[[#All],[First Name]],"Not Found",0)</f>
        <v>Krhstine B.</v>
      </c>
      <c r="C414" cm="1">
        <f t="array" ref="C414">_xlfn.XLOOKUP($A414,MedExam_Table[[#Headers],[#Data],[Customer ID]],MedExam_Table[[#Headers],[#Data],[BMI]],"Not Found",0)</f>
        <v>42.24</v>
      </c>
      <c r="D414" cm="1">
        <f t="array" ref="D414">_xlfn.XLOOKUP($A414,MedExam_Table[[#Headers],[#Data],[Customer ID]],MedExam_Table[[#Headers],[#Data],[HBA1C]],"Not Found",0)</f>
        <v>5.55</v>
      </c>
      <c r="E414" t="str" cm="1">
        <f t="array" ref="E414">_xlfn.XLOOKUP($A414,MedExam_Table[[#Headers],[#Data],[Customer ID]],MedExam_Table[[#Headers],[#Data],[Heart Issues Updated]],"Not Found",0)</f>
        <v>No</v>
      </c>
      <c r="F414" t="str" cm="1">
        <f t="array" ref="F414">_xlfn.XLOOKUP($A414,MedExam_Table[[#Headers],[#Data],[Customer ID]],MedExam_Table[[#Headers],[#Data],[Any Transplants Update]],"Not Found",0)</f>
        <v>Yes</v>
      </c>
      <c r="G414" t="str" cm="1">
        <f t="array" ref="G414">_xlfn.XLOOKUP($A414,MedExam_Table[[#Headers],[#Data],[Customer ID]],MedExam_Table[[#Headers],[#Data],[Cancer history]],"Not Found",0)</f>
        <v>No</v>
      </c>
      <c r="H414" cm="1">
        <f t="array" ref="H414">_xlfn.XLOOKUP($A414,MedExam_Table[[#Headers],[#Data],[Customer ID]],MedExam_Table[[#Headers],[#Data],[NumberOfMajorSurgeries_updated]],"Not Found",0)</f>
        <v>1</v>
      </c>
      <c r="I414" t="str" cm="1">
        <f t="array" ref="I414">_xlfn.XLOOKUP($A414,MedExam_Table[[#Headers],[#Data],[Customer ID]],MedExam_Table[[#Headers],[#Data],[Smoker Updated]],"Not Found",0)</f>
        <v>Yes</v>
      </c>
      <c r="J414" t="str" cm="1">
        <f t="array" ref="J414">_xlfn.XLOOKUP($A414,MedExam_Table[[#Headers],[#Data],[Customer ID]],MedExam_Table[[#Headers],[#Data],[Weight Status]],"Not Found",0)</f>
        <v>Obesity</v>
      </c>
      <c r="K414" t="str" cm="1">
        <f t="array" ref="K414">_xlfn.XLOOKUP($A414,MedExam_Table[[#Headers],[#Data],[Customer ID]],MedExam_Table[[#Headers],[#Data],[Diabetes Status]],"Not Found",0)</f>
        <v>Normal</v>
      </c>
      <c r="L414" cm="1">
        <f t="array" ref="L414">_xlfn.XLOOKUP($A414,Hospitalisation_table[[#All],[Customer ID]],Hospitalisation_table[[#All],[Customer Age]],"Not Found",0)</f>
        <v>18</v>
      </c>
      <c r="M414" t="str" cm="1">
        <f t="array" ref="M414">_xlfn.XLOOKUP($A414,Hospitalisation_table[[#All],[Customer ID]],Hospitalisation_table[[#All],[Date of Birth]],"Not Found",0)</f>
        <v>5-Dec-2004</v>
      </c>
      <c r="N414" s="22" cm="1">
        <f t="array" ref="N414">_xlfn.XLOOKUP($A414,Hospitalisation_table[[#All],[Customer ID]],Hospitalisation_table[[#All],[charges]],"Not Found",0)</f>
        <v>38792.69</v>
      </c>
      <c r="O414" t="str" cm="1">
        <f t="array" ref="O414">_xlfn.XLOOKUP($A414,Hospitalisation_table[[#All],[Customer ID]],Hospitalisation_table[[#All],[Hospital tier_Updated]],"Not Found",0)</f>
        <v>tier - 2</v>
      </c>
      <c r="P414" t="str" cm="1">
        <f t="array" ref="P414">_xlfn.XLOOKUP($A414,Hospitalisation_table[[#All],[Customer ID]],Hospitalisation_table[[#All],[City tier_updated]],"Not Found",0)</f>
        <v>tier - 2</v>
      </c>
      <c r="Q414" t="str" cm="1">
        <f t="array" ref="Q414">_xlfn.XLOOKUP($A414,Hospitalisation_table[[#All],[Customer ID]],Hospitalisation_table[[#All],[State ID Updated]],"Not Found",0)</f>
        <v>R1013</v>
      </c>
    </row>
    <row r="415" spans="1:17" x14ac:dyDescent="0.3">
      <c r="A415" s="14" t="s">
        <v>1001</v>
      </c>
      <c r="B415" t="str" cm="1">
        <f t="array" ref="B415">_xlfn.XLOOKUP($A415,CustomersName[[#All],[Customer ID]],CustomersName[[#All],[First Name]],"Not Found",0)</f>
        <v>Jeshe J</v>
      </c>
      <c r="C415" cm="1">
        <f t="array" ref="C415">_xlfn.XLOOKUP($A415,MedExam_Table[[#Headers],[#Data],[Customer ID]],MedExam_Table[[#Headers],[#Data],[BMI]],"Not Found",0)</f>
        <v>43.85</v>
      </c>
      <c r="D415" cm="1">
        <f t="array" ref="D415">_xlfn.XLOOKUP($A415,MedExam_Table[[#Headers],[#Data],[Customer ID]],MedExam_Table[[#Headers],[#Data],[HBA1C]],"Not Found",0)</f>
        <v>4.7699999999999996</v>
      </c>
      <c r="E415" t="str" cm="1">
        <f t="array" ref="E415">_xlfn.XLOOKUP($A415,MedExam_Table[[#Headers],[#Data],[Customer ID]],MedExam_Table[[#Headers],[#Data],[Heart Issues Updated]],"Not Found",0)</f>
        <v>Yes</v>
      </c>
      <c r="F415" t="str" cm="1">
        <f t="array" ref="F415">_xlfn.XLOOKUP($A415,MedExam_Table[[#Headers],[#Data],[Customer ID]],MedExam_Table[[#Headers],[#Data],[Any Transplants Update]],"Not Found",0)</f>
        <v>No</v>
      </c>
      <c r="G415" t="str" cm="1">
        <f t="array" ref="G415">_xlfn.XLOOKUP($A415,MedExam_Table[[#Headers],[#Data],[Customer ID]],MedExam_Table[[#Headers],[#Data],[Cancer history]],"Not Found",0)</f>
        <v>No</v>
      </c>
      <c r="H415" cm="1">
        <f t="array" ref="H415">_xlfn.XLOOKUP($A415,MedExam_Table[[#Headers],[#Data],[Customer ID]],MedExam_Table[[#Headers],[#Data],[NumberOfMajorSurgeries_updated]],"Not Found",0)</f>
        <v>0</v>
      </c>
      <c r="I415" t="str" cm="1">
        <f t="array" ref="I415">_xlfn.XLOOKUP($A415,MedExam_Table[[#Headers],[#Data],[Customer ID]],MedExam_Table[[#Headers],[#Data],[Smoker Updated]],"Not Found",0)</f>
        <v>No</v>
      </c>
      <c r="J415" t="str" cm="1">
        <f t="array" ref="J415">_xlfn.XLOOKUP($A415,MedExam_Table[[#Headers],[#Data],[Customer ID]],MedExam_Table[[#Headers],[#Data],[Weight Status]],"Not Found",0)</f>
        <v>Obesity</v>
      </c>
      <c r="K415" t="str" cm="1">
        <f t="array" ref="K415">_xlfn.XLOOKUP($A415,MedExam_Table[[#Headers],[#Data],[Customer ID]],MedExam_Table[[#Headers],[#Data],[Diabetes Status]],"Not Found",0)</f>
        <v>Normal</v>
      </c>
      <c r="L415" cm="1">
        <f t="array" ref="L415">_xlfn.XLOOKUP($A415,Hospitalisation_table[[#All],[Customer ID]],Hospitalisation_table[[#All],[Customer Age]],"Not Found",0)</f>
        <v>21</v>
      </c>
      <c r="M415" t="str" cm="1">
        <f t="array" ref="M415">_xlfn.XLOOKUP($A415,Hospitalisation_table[[#All],[Customer ID]],Hospitalisation_table[[#All],[Date of Birth]],"Not Found",0)</f>
        <v>5-Oct-2001</v>
      </c>
      <c r="N415" s="22" cm="1">
        <f t="array" ref="N415">_xlfn.XLOOKUP($A415,Hospitalisation_table[[#All],[Customer ID]],Hospitalisation_table[[#All],[charges]],"Not Found",0)</f>
        <v>7844.8</v>
      </c>
      <c r="O415" t="str" cm="1">
        <f t="array" ref="O415">_xlfn.XLOOKUP($A415,Hospitalisation_table[[#All],[Customer ID]],Hospitalisation_table[[#All],[Hospital tier_Updated]],"Not Found",0)</f>
        <v>tier - 2</v>
      </c>
      <c r="P415" t="str" cm="1">
        <f t="array" ref="P415">_xlfn.XLOOKUP($A415,Hospitalisation_table[[#All],[Customer ID]],Hospitalisation_table[[#All],[City tier_updated]],"Not Found",0)</f>
        <v>tier - 2</v>
      </c>
      <c r="Q415" t="str" cm="1">
        <f t="array" ref="Q415">_xlfn.XLOOKUP($A415,Hospitalisation_table[[#All],[Customer ID]],Hospitalisation_table[[#All],[State ID Updated]],"Not Found",0)</f>
        <v>R1012</v>
      </c>
    </row>
    <row r="416" spans="1:17" x14ac:dyDescent="0.3">
      <c r="A416" s="13" t="s">
        <v>1000</v>
      </c>
      <c r="B416" t="str" cm="1">
        <f t="array" ref="B416">_xlfn.XLOOKUP($A416,CustomersName[[#All],[Customer ID]],CustomersName[[#All],[First Name]],"Not Found",0)</f>
        <v>hindsey M</v>
      </c>
      <c r="C416" cm="1">
        <f t="array" ref="C416">_xlfn.XLOOKUP($A416,MedExam_Table[[#Headers],[#Data],[Customer ID]],MedExam_Table[[#Headers],[#Data],[BMI]],"Not Found",0)</f>
        <v>30.11</v>
      </c>
      <c r="D416" cm="1">
        <f t="array" ref="D416">_xlfn.XLOOKUP($A416,MedExam_Table[[#Headers],[#Data],[Customer ID]],MedExam_Table[[#Headers],[#Data],[HBA1C]],"Not Found",0)</f>
        <v>4.08</v>
      </c>
      <c r="E416" t="str" cm="1">
        <f t="array" ref="E416">_xlfn.XLOOKUP($A416,MedExam_Table[[#Headers],[#Data],[Customer ID]],MedExam_Table[[#Headers],[#Data],[Heart Issues Updated]],"Not Found",0)</f>
        <v>No</v>
      </c>
      <c r="F416" t="str" cm="1">
        <f t="array" ref="F416">_xlfn.XLOOKUP($A416,MedExam_Table[[#Headers],[#Data],[Customer ID]],MedExam_Table[[#Headers],[#Data],[Any Transplants Update]],"Not Found",0)</f>
        <v>No</v>
      </c>
      <c r="G416" t="str" cm="1">
        <f t="array" ref="G416">_xlfn.XLOOKUP($A416,MedExam_Table[[#Headers],[#Data],[Customer ID]],MedExam_Table[[#Headers],[#Data],[Cancer history]],"Not Found",0)</f>
        <v>No</v>
      </c>
      <c r="H416" cm="1">
        <f t="array" ref="H416">_xlfn.XLOOKUP($A416,MedExam_Table[[#Headers],[#Data],[Customer ID]],MedExam_Table[[#Headers],[#Data],[NumberOfMajorSurgeries_updated]],"Not Found",0)</f>
        <v>0</v>
      </c>
      <c r="I416" t="str" cm="1">
        <f t="array" ref="I416">_xlfn.XLOOKUP($A416,MedExam_Table[[#Headers],[#Data],[Customer ID]],MedExam_Table[[#Headers],[#Data],[Smoker Updated]],"Not Found",0)</f>
        <v>No</v>
      </c>
      <c r="J416" t="str" cm="1">
        <f t="array" ref="J416">_xlfn.XLOOKUP($A416,MedExam_Table[[#Headers],[#Data],[Customer ID]],MedExam_Table[[#Headers],[#Data],[Weight Status]],"Not Found",0)</f>
        <v>Obesity</v>
      </c>
      <c r="K416" t="str" cm="1">
        <f t="array" ref="K416">_xlfn.XLOOKUP($A416,MedExam_Table[[#Headers],[#Data],[Customer ID]],MedExam_Table[[#Headers],[#Data],[Diabetes Status]],"Not Found",0)</f>
        <v>Normal</v>
      </c>
      <c r="L416" cm="1">
        <f t="array" ref="L416">_xlfn.XLOOKUP($A416,Hospitalisation_table[[#All],[Customer ID]],Hospitalisation_table[[#All],[Customer Age]],"Not Found",0)</f>
        <v>33</v>
      </c>
      <c r="M416" t="str" cm="1">
        <f t="array" ref="M416">_xlfn.XLOOKUP($A416,Hospitalisation_table[[#All],[Customer ID]],Hospitalisation_table[[#All],[Date of Birth]],"Not Found",0)</f>
        <v>12-Oct-1989</v>
      </c>
      <c r="N416" s="22" cm="1">
        <f t="array" ref="N416">_xlfn.XLOOKUP($A416,Hospitalisation_table[[#All],[Customer ID]],Hospitalisation_table[[#All],[charges]],"Not Found",0)</f>
        <v>7824.37</v>
      </c>
      <c r="O416" t="str" cm="1">
        <f t="array" ref="O416">_xlfn.XLOOKUP($A416,Hospitalisation_table[[#All],[Customer ID]],Hospitalisation_table[[#All],[Hospital tier_Updated]],"Not Found",0)</f>
        <v>tier - 2</v>
      </c>
      <c r="P416" t="str" cm="1">
        <f t="array" ref="P416">_xlfn.XLOOKUP($A416,Hospitalisation_table[[#All],[Customer ID]],Hospitalisation_table[[#All],[City tier_updated]],"Not Found",0)</f>
        <v>tier - 2</v>
      </c>
      <c r="Q416" t="str" cm="1">
        <f t="array" ref="Q416">_xlfn.XLOOKUP($A416,Hospitalisation_table[[#All],[Customer ID]],Hospitalisation_table[[#All],[State ID Updated]],"Not Found",0)</f>
        <v>R1012</v>
      </c>
    </row>
    <row r="417" spans="1:17" x14ac:dyDescent="0.3">
      <c r="A417" s="14" t="s">
        <v>999</v>
      </c>
      <c r="B417" t="str" cm="1">
        <f t="array" ref="B417">_xlfn.XLOOKUP($A417,CustomersName[[#All],[Customer ID]],CustomersName[[#All],[First Name]],"Not Found",0)</f>
        <v>harguerite K.</v>
      </c>
      <c r="C417" cm="1">
        <f t="array" ref="C417">_xlfn.XLOOKUP($A417,MedExam_Table[[#Headers],[#Data],[Customer ID]],MedExam_Table[[#Headers],[#Data],[BMI]],"Not Found",0)</f>
        <v>31.59</v>
      </c>
      <c r="D417" cm="1">
        <f t="array" ref="D417">_xlfn.XLOOKUP($A417,MedExam_Table[[#Headers],[#Data],[Customer ID]],MedExam_Table[[#Headers],[#Data],[HBA1C]],"Not Found",0)</f>
        <v>6.01</v>
      </c>
      <c r="E417" t="str" cm="1">
        <f t="array" ref="E417">_xlfn.XLOOKUP($A417,MedExam_Table[[#Headers],[#Data],[Customer ID]],MedExam_Table[[#Headers],[#Data],[Heart Issues Updated]],"Not Found",0)</f>
        <v>No</v>
      </c>
      <c r="F417" t="str" cm="1">
        <f t="array" ref="F417">_xlfn.XLOOKUP($A417,MedExam_Table[[#Headers],[#Data],[Customer ID]],MedExam_Table[[#Headers],[#Data],[Any Transplants Update]],"Not Found",0)</f>
        <v>No</v>
      </c>
      <c r="G417" t="str" cm="1">
        <f t="array" ref="G417">_xlfn.XLOOKUP($A417,MedExam_Table[[#Headers],[#Data],[Customer ID]],MedExam_Table[[#Headers],[#Data],[Cancer history]],"Not Found",0)</f>
        <v>No</v>
      </c>
      <c r="H417" cm="1">
        <f t="array" ref="H417">_xlfn.XLOOKUP($A417,MedExam_Table[[#Headers],[#Data],[Customer ID]],MedExam_Table[[#Headers],[#Data],[NumberOfMajorSurgeries_updated]],"Not Found",0)</f>
        <v>0</v>
      </c>
      <c r="I417" t="str" cm="1">
        <f t="array" ref="I417">_xlfn.XLOOKUP($A417,MedExam_Table[[#Headers],[#Data],[Customer ID]],MedExam_Table[[#Headers],[#Data],[Smoker Updated]],"Not Found",0)</f>
        <v>No</v>
      </c>
      <c r="J417" t="str" cm="1">
        <f t="array" ref="J417">_xlfn.XLOOKUP($A417,MedExam_Table[[#Headers],[#Data],[Customer ID]],MedExam_Table[[#Headers],[#Data],[Weight Status]],"Not Found",0)</f>
        <v>Obesity</v>
      </c>
      <c r="K417" t="str" cm="1">
        <f t="array" ref="K417">_xlfn.XLOOKUP($A417,MedExam_Table[[#Headers],[#Data],[Customer ID]],MedExam_Table[[#Headers],[#Data],[Diabetes Status]],"Not Found",0)</f>
        <v>Prediabetes</v>
      </c>
      <c r="L417" cm="1">
        <f t="array" ref="L417">_xlfn.XLOOKUP($A417,Hospitalisation_table[[#All],[Customer ID]],Hospitalisation_table[[#All],[Customer Age]],"Not Found",0)</f>
        <v>31</v>
      </c>
      <c r="M417" t="str" cm="1">
        <f t="array" ref="M417">_xlfn.XLOOKUP($A417,Hospitalisation_table[[#All],[Customer ID]],Hospitalisation_table[[#All],[Date of Birth]],"Not Found",0)</f>
        <v>21-Dec-1991</v>
      </c>
      <c r="N417" s="22" cm="1">
        <f t="array" ref="N417">_xlfn.XLOOKUP($A417,Hospitalisation_table[[#All],[Customer ID]],Hospitalisation_table[[#All],[charges]],"Not Found",0)</f>
        <v>7812.67</v>
      </c>
      <c r="O417" t="str" cm="1">
        <f t="array" ref="O417">_xlfn.XLOOKUP($A417,Hospitalisation_table[[#All],[Customer ID]],Hospitalisation_table[[#All],[Hospital tier_Updated]],"Not Found",0)</f>
        <v>tier - 2</v>
      </c>
      <c r="P417" t="str" cm="1">
        <f t="array" ref="P417">_xlfn.XLOOKUP($A417,Hospitalisation_table[[#All],[Customer ID]],Hospitalisation_table[[#All],[City tier_updated]],"Not Found",0)</f>
        <v>tier - 1</v>
      </c>
      <c r="Q417" t="str" cm="1">
        <f t="array" ref="Q417">_xlfn.XLOOKUP($A417,Hospitalisation_table[[#All],[Customer ID]],Hospitalisation_table[[#All],[State ID Updated]],"Not Found",0)</f>
        <v>R1012</v>
      </c>
    </row>
    <row r="418" spans="1:17" x14ac:dyDescent="0.3">
      <c r="A418" s="13" t="s">
        <v>998</v>
      </c>
      <c r="B418" t="str" cm="1">
        <f t="array" ref="B418">_xlfn.XLOOKUP($A418,CustomersName[[#All],[Customer ID]],CustomersName[[#All],[First Name]],"Not Found",0)</f>
        <v>Travis</v>
      </c>
      <c r="C418" cm="1">
        <f t="array" ref="C418">_xlfn.XLOOKUP($A418,MedExam_Table[[#Headers],[#Data],[Customer ID]],MedExam_Table[[#Headers],[#Data],[BMI]],"Not Found",0)</f>
        <v>40.15</v>
      </c>
      <c r="D418" cm="1">
        <f t="array" ref="D418">_xlfn.XLOOKUP($A418,MedExam_Table[[#Headers],[#Data],[Customer ID]],MedExam_Table[[#Headers],[#Data],[HBA1C]],"Not Found",0)</f>
        <v>11.84</v>
      </c>
      <c r="E418" t="str" cm="1">
        <f t="array" ref="E418">_xlfn.XLOOKUP($A418,MedExam_Table[[#Headers],[#Data],[Customer ID]],MedExam_Table[[#Headers],[#Data],[Heart Issues Updated]],"Not Found",0)</f>
        <v>No</v>
      </c>
      <c r="F418" t="str" cm="1">
        <f t="array" ref="F418">_xlfn.XLOOKUP($A418,MedExam_Table[[#Headers],[#Data],[Customer ID]],MedExam_Table[[#Headers],[#Data],[Any Transplants Update]],"Not Found",0)</f>
        <v>No</v>
      </c>
      <c r="G418" t="str" cm="1">
        <f t="array" ref="G418">_xlfn.XLOOKUP($A418,MedExam_Table[[#Headers],[#Data],[Customer ID]],MedExam_Table[[#Headers],[#Data],[Cancer history]],"Not Found",0)</f>
        <v>No</v>
      </c>
      <c r="H418" cm="1">
        <f t="array" ref="H418">_xlfn.XLOOKUP($A418,MedExam_Table[[#Headers],[#Data],[Customer ID]],MedExam_Table[[#Headers],[#Data],[NumberOfMajorSurgeries_updated]],"Not Found",0)</f>
        <v>0</v>
      </c>
      <c r="I418" t="str" cm="1">
        <f t="array" ref="I418">_xlfn.XLOOKUP($A418,MedExam_Table[[#Headers],[#Data],[Customer ID]],MedExam_Table[[#Headers],[#Data],[Smoker Updated]],"Not Found",0)</f>
        <v>No</v>
      </c>
      <c r="J418" t="str" cm="1">
        <f t="array" ref="J418">_xlfn.XLOOKUP($A418,MedExam_Table[[#Headers],[#Data],[Customer ID]],MedExam_Table[[#Headers],[#Data],[Weight Status]],"Not Found",0)</f>
        <v>Obesity</v>
      </c>
      <c r="K418" t="str" cm="1">
        <f t="array" ref="K418">_xlfn.XLOOKUP($A418,MedExam_Table[[#Headers],[#Data],[Customer ID]],MedExam_Table[[#Headers],[#Data],[Diabetes Status]],"Not Found",0)</f>
        <v>Diabetes</v>
      </c>
      <c r="L418" cm="1">
        <f t="array" ref="L418">_xlfn.XLOOKUP($A418,Hospitalisation_table[[#All],[Customer ID]],Hospitalisation_table[[#All],[Customer Age]],"Not Found",0)</f>
        <v>48</v>
      </c>
      <c r="M418" t="str" cm="1">
        <f t="array" ref="M418">_xlfn.XLOOKUP($A418,Hospitalisation_table[[#All],[Customer ID]],Hospitalisation_table[[#All],[Date of Birth]],"Not Found",0)</f>
        <v>9-Nov-1974</v>
      </c>
      <c r="N418" s="22" cm="1">
        <f t="array" ref="N418">_xlfn.XLOOKUP($A418,Hospitalisation_table[[#All],[Customer ID]],Hospitalisation_table[[#All],[charges]],"Not Found",0)</f>
        <v>7804.16</v>
      </c>
      <c r="O418" t="str" cm="1">
        <f t="array" ref="O418">_xlfn.XLOOKUP($A418,Hospitalisation_table[[#All],[Customer ID]],Hospitalisation_table[[#All],[Hospital tier_Updated]],"Not Found",0)</f>
        <v>tier - 2</v>
      </c>
      <c r="P418" t="str" cm="1">
        <f t="array" ref="P418">_xlfn.XLOOKUP($A418,Hospitalisation_table[[#All],[Customer ID]],Hospitalisation_table[[#All],[City tier_updated]],"Not Found",0)</f>
        <v>tier - 3</v>
      </c>
      <c r="Q418" t="str" cm="1">
        <f t="array" ref="Q418">_xlfn.XLOOKUP($A418,Hospitalisation_table[[#All],[Customer ID]],Hospitalisation_table[[#All],[State ID Updated]],"Not Found",0)</f>
        <v>R1013</v>
      </c>
    </row>
    <row r="419" spans="1:17" x14ac:dyDescent="0.3">
      <c r="A419" s="14" t="s">
        <v>997</v>
      </c>
      <c r="B419" t="str" cm="1">
        <f t="array" ref="B419">_xlfn.XLOOKUP($A419,CustomersName[[#All],[Customer ID]],CustomersName[[#All],[First Name]],"Not Found",0)</f>
        <v>Ricky</v>
      </c>
      <c r="C419" cm="1">
        <f t="array" ref="C419">_xlfn.XLOOKUP($A419,MedExam_Table[[#Headers],[#Data],[Customer ID]],MedExam_Table[[#Headers],[#Data],[BMI]],"Not Found",0)</f>
        <v>40.700000000000003</v>
      </c>
      <c r="D419" cm="1">
        <f t="array" ref="D419">_xlfn.XLOOKUP($A419,MedExam_Table[[#Headers],[#Data],[Customer ID]],MedExam_Table[[#Headers],[#Data],[HBA1C]],"Not Found",0)</f>
        <v>6.27</v>
      </c>
      <c r="E419" t="str" cm="1">
        <f t="array" ref="E419">_xlfn.XLOOKUP($A419,MedExam_Table[[#Headers],[#Data],[Customer ID]],MedExam_Table[[#Headers],[#Data],[Heart Issues Updated]],"Not Found",0)</f>
        <v>Yes</v>
      </c>
      <c r="F419" t="str" cm="1">
        <f t="array" ref="F419">_xlfn.XLOOKUP($A419,MedExam_Table[[#Headers],[#Data],[Customer ID]],MedExam_Table[[#Headers],[#Data],[Any Transplants Update]],"Not Found",0)</f>
        <v>No</v>
      </c>
      <c r="G419" t="str" cm="1">
        <f t="array" ref="G419">_xlfn.XLOOKUP($A419,MedExam_Table[[#Headers],[#Data],[Customer ID]],MedExam_Table[[#Headers],[#Data],[Cancer history]],"Not Found",0)</f>
        <v>Yes</v>
      </c>
      <c r="H419" cm="1">
        <f t="array" ref="H419">_xlfn.XLOOKUP($A419,MedExam_Table[[#Headers],[#Data],[Customer ID]],MedExam_Table[[#Headers],[#Data],[NumberOfMajorSurgeries_updated]],"Not Found",0)</f>
        <v>1</v>
      </c>
      <c r="I419" t="str" cm="1">
        <f t="array" ref="I419">_xlfn.XLOOKUP($A419,MedExam_Table[[#Headers],[#Data],[Customer ID]],MedExam_Table[[#Headers],[#Data],[Smoker Updated]],"Not Found",0)</f>
        <v>No</v>
      </c>
      <c r="J419" t="str" cm="1">
        <f t="array" ref="J419">_xlfn.XLOOKUP($A419,MedExam_Table[[#Headers],[#Data],[Customer ID]],MedExam_Table[[#Headers],[#Data],[Weight Status]],"Not Found",0)</f>
        <v>Obesity</v>
      </c>
      <c r="K419" t="str" cm="1">
        <f t="array" ref="K419">_xlfn.XLOOKUP($A419,MedExam_Table[[#Headers],[#Data],[Customer ID]],MedExam_Table[[#Headers],[#Data],[Diabetes Status]],"Not Found",0)</f>
        <v>Prediabetes</v>
      </c>
      <c r="L419" cm="1">
        <f t="array" ref="L419">_xlfn.XLOOKUP($A419,Hospitalisation_table[[#All],[Customer ID]],Hospitalisation_table[[#All],[Customer Age]],"Not Found",0)</f>
        <v>25</v>
      </c>
      <c r="M419" t="str" cm="1">
        <f t="array" ref="M419">_xlfn.XLOOKUP($A419,Hospitalisation_table[[#All],[Customer ID]],Hospitalisation_table[[#All],[Date of Birth]],"Not Found",0)</f>
        <v>2-Dec-1997</v>
      </c>
      <c r="N419" s="22" cm="1">
        <f t="array" ref="N419">_xlfn.XLOOKUP($A419,Hospitalisation_table[[#All],[Customer ID]],Hospitalisation_table[[#All],[charges]],"Not Found",0)</f>
        <v>7803.77</v>
      </c>
      <c r="O419" t="str" cm="1">
        <f t="array" ref="O419">_xlfn.XLOOKUP($A419,Hospitalisation_table[[#All],[Customer ID]],Hospitalisation_table[[#All],[Hospital tier_Updated]],"Not Found",0)</f>
        <v>tier - 2</v>
      </c>
      <c r="P419" t="str" cm="1">
        <f t="array" ref="P419">_xlfn.XLOOKUP($A419,Hospitalisation_table[[#All],[Customer ID]],Hospitalisation_table[[#All],[City tier_updated]],"Not Found",0)</f>
        <v>tier - 3</v>
      </c>
      <c r="Q419" t="str" cm="1">
        <f t="array" ref="Q419">_xlfn.XLOOKUP($A419,Hospitalisation_table[[#All],[Customer ID]],Hospitalisation_table[[#All],[State ID Updated]],"Not Found",0)</f>
        <v>R1012</v>
      </c>
    </row>
    <row r="420" spans="1:17" x14ac:dyDescent="0.3">
      <c r="A420" s="13" t="s">
        <v>996</v>
      </c>
      <c r="B420" t="str" cm="1">
        <f t="array" ref="B420">_xlfn.XLOOKUP($A420,CustomersName[[#All],[Customer ID]],CustomersName[[#All],[First Name]],"Not Found",0)</f>
        <v>holleen L.</v>
      </c>
      <c r="C420" cm="1">
        <f t="array" ref="C420">_xlfn.XLOOKUP($A420,MedExam_Table[[#Headers],[#Data],[Customer ID]],MedExam_Table[[#Headers],[#Data],[BMI]],"Not Found",0)</f>
        <v>40.76</v>
      </c>
      <c r="D420" cm="1">
        <f t="array" ref="D420">_xlfn.XLOOKUP($A420,MedExam_Table[[#Headers],[#Data],[Customer ID]],MedExam_Table[[#Headers],[#Data],[HBA1C]],"Not Found",0)</f>
        <v>5.28</v>
      </c>
      <c r="E420" t="str" cm="1">
        <f t="array" ref="E420">_xlfn.XLOOKUP($A420,MedExam_Table[[#Headers],[#Data],[Customer ID]],MedExam_Table[[#Headers],[#Data],[Heart Issues Updated]],"Not Found",0)</f>
        <v>No</v>
      </c>
      <c r="F420" t="str" cm="1">
        <f t="array" ref="F420">_xlfn.XLOOKUP($A420,MedExam_Table[[#Headers],[#Data],[Customer ID]],MedExam_Table[[#Headers],[#Data],[Any Transplants Update]],"Not Found",0)</f>
        <v>No</v>
      </c>
      <c r="G420" t="str" cm="1">
        <f t="array" ref="G420">_xlfn.XLOOKUP($A420,MedExam_Table[[#Headers],[#Data],[Customer ID]],MedExam_Table[[#Headers],[#Data],[Cancer history]],"Not Found",0)</f>
        <v>No</v>
      </c>
      <c r="H420" cm="1">
        <f t="array" ref="H420">_xlfn.XLOOKUP($A420,MedExam_Table[[#Headers],[#Data],[Customer ID]],MedExam_Table[[#Headers],[#Data],[NumberOfMajorSurgeries_updated]],"Not Found",0)</f>
        <v>0</v>
      </c>
      <c r="I420" t="str" cm="1">
        <f t="array" ref="I420">_xlfn.XLOOKUP($A420,MedExam_Table[[#Headers],[#Data],[Customer ID]],MedExam_Table[[#Headers],[#Data],[Smoker Updated]],"Not Found",0)</f>
        <v>No</v>
      </c>
      <c r="J420" t="str" cm="1">
        <f t="array" ref="J420">_xlfn.XLOOKUP($A420,MedExam_Table[[#Headers],[#Data],[Customer ID]],MedExam_Table[[#Headers],[#Data],[Weight Status]],"Not Found",0)</f>
        <v>Obesity</v>
      </c>
      <c r="K420" t="str" cm="1">
        <f t="array" ref="K420">_xlfn.XLOOKUP($A420,MedExam_Table[[#Headers],[#Data],[Customer ID]],MedExam_Table[[#Headers],[#Data],[Diabetes Status]],"Not Found",0)</f>
        <v>Normal</v>
      </c>
      <c r="L420" cm="1">
        <f t="array" ref="L420">_xlfn.XLOOKUP($A420,Hospitalisation_table[[#All],[Customer ID]],Hospitalisation_table[[#All],[Customer Age]],"Not Found",0)</f>
        <v>23</v>
      </c>
      <c r="M420" t="str" cm="1">
        <f t="array" ref="M420">_xlfn.XLOOKUP($A420,Hospitalisation_table[[#All],[Customer ID]],Hospitalisation_table[[#All],[Date of Birth]],"Not Found",0)</f>
        <v>25-Dec-1999</v>
      </c>
      <c r="N420" s="22" cm="1">
        <f t="array" ref="N420">_xlfn.XLOOKUP($A420,Hospitalisation_table[[#All],[Customer ID]],Hospitalisation_table[[#All],[charges]],"Not Found",0)</f>
        <v>7794.68</v>
      </c>
      <c r="O420" t="str" cm="1">
        <f t="array" ref="O420">_xlfn.XLOOKUP($A420,Hospitalisation_table[[#All],[Customer ID]],Hospitalisation_table[[#All],[Hospital tier_Updated]],"Not Found",0)</f>
        <v>tier - 2</v>
      </c>
      <c r="P420" t="str" cm="1">
        <f t="array" ref="P420">_xlfn.XLOOKUP($A420,Hospitalisation_table[[#All],[Customer ID]],Hospitalisation_table[[#All],[City tier_updated]],"Not Found",0)</f>
        <v>tier - 2</v>
      </c>
      <c r="Q420" t="str" cm="1">
        <f t="array" ref="Q420">_xlfn.XLOOKUP($A420,Hospitalisation_table[[#All],[Customer ID]],Hospitalisation_table[[#All],[State ID Updated]],"Not Found",0)</f>
        <v>R1026</v>
      </c>
    </row>
    <row r="421" spans="1:17" x14ac:dyDescent="0.3">
      <c r="A421" s="14" t="s">
        <v>995</v>
      </c>
      <c r="B421" t="str" cm="1">
        <f t="array" ref="B421">_xlfn.XLOOKUP($A421,CustomersName[[#All],[Customer ID]],CustomersName[[#All],[First Name]],"Not Found",0)</f>
        <v>Charlhe A</v>
      </c>
      <c r="C421" cm="1">
        <f t="array" ref="C421">_xlfn.XLOOKUP($A421,MedExam_Table[[#Headers],[#Data],[Customer ID]],MedExam_Table[[#Headers],[#Data],[BMI]],"Not Found",0)</f>
        <v>29.7</v>
      </c>
      <c r="D421" cm="1">
        <f t="array" ref="D421">_xlfn.XLOOKUP($A421,MedExam_Table[[#Headers],[#Data],[Customer ID]],MedExam_Table[[#Headers],[#Data],[HBA1C]],"Not Found",0)</f>
        <v>7.03</v>
      </c>
      <c r="E421" t="str" cm="1">
        <f t="array" ref="E421">_xlfn.XLOOKUP($A421,MedExam_Table[[#Headers],[#Data],[Customer ID]],MedExam_Table[[#Headers],[#Data],[Heart Issues Updated]],"Not Found",0)</f>
        <v>No</v>
      </c>
      <c r="F421" t="str" cm="1">
        <f t="array" ref="F421">_xlfn.XLOOKUP($A421,MedExam_Table[[#Headers],[#Data],[Customer ID]],MedExam_Table[[#Headers],[#Data],[Any Transplants Update]],"Not Found",0)</f>
        <v>No</v>
      </c>
      <c r="G421" t="str" cm="1">
        <f t="array" ref="G421">_xlfn.XLOOKUP($A421,MedExam_Table[[#Headers],[#Data],[Customer ID]],MedExam_Table[[#Headers],[#Data],[Cancer history]],"Not Found",0)</f>
        <v>No</v>
      </c>
      <c r="H421" cm="1">
        <f t="array" ref="H421">_xlfn.XLOOKUP($A421,MedExam_Table[[#Headers],[#Data],[Customer ID]],MedExam_Table[[#Headers],[#Data],[NumberOfMajorSurgeries_updated]],"Not Found",0)</f>
        <v>0</v>
      </c>
      <c r="I421" t="str" cm="1">
        <f t="array" ref="I421">_xlfn.XLOOKUP($A421,MedExam_Table[[#Headers],[#Data],[Customer ID]],MedExam_Table[[#Headers],[#Data],[Smoker Updated]],"Not Found",0)</f>
        <v>No</v>
      </c>
      <c r="J421" t="str" cm="1">
        <f t="array" ref="J421">_xlfn.XLOOKUP($A421,MedExam_Table[[#Headers],[#Data],[Customer ID]],MedExam_Table[[#Headers],[#Data],[Weight Status]],"Not Found",0)</f>
        <v>OverWeight</v>
      </c>
      <c r="K421" t="str" cm="1">
        <f t="array" ref="K421">_xlfn.XLOOKUP($A421,MedExam_Table[[#Headers],[#Data],[Customer ID]],MedExam_Table[[#Headers],[#Data],[Diabetes Status]],"Not Found",0)</f>
        <v>Diabetes</v>
      </c>
      <c r="L421" cm="1">
        <f t="array" ref="L421">_xlfn.XLOOKUP($A421,Hospitalisation_table[[#All],[Customer ID]],Hospitalisation_table[[#All],[Customer Age]],"Not Found",0)</f>
        <v>48</v>
      </c>
      <c r="M421" t="str" cm="1">
        <f t="array" ref="M421">_xlfn.XLOOKUP($A421,Hospitalisation_table[[#All],[Customer ID]],Hospitalisation_table[[#All],[Date of Birth]],"Not Found",0)</f>
        <v>6-Dec-1974</v>
      </c>
      <c r="N421" s="22" cm="1">
        <f t="array" ref="N421">_xlfn.XLOOKUP($A421,Hospitalisation_table[[#All],[Customer ID]],Hospitalisation_table[[#All],[charges]],"Not Found",0)</f>
        <v>7789.64</v>
      </c>
      <c r="O421" t="str" cm="1">
        <f t="array" ref="O421">_xlfn.XLOOKUP($A421,Hospitalisation_table[[#All],[Customer ID]],Hospitalisation_table[[#All],[Hospital tier_Updated]],"Not Found",0)</f>
        <v>tier - 1</v>
      </c>
      <c r="P421" t="str" cm="1">
        <f t="array" ref="P421">_xlfn.XLOOKUP($A421,Hospitalisation_table[[#All],[Customer ID]],Hospitalisation_table[[#All],[City tier_updated]],"Not Found",0)</f>
        <v>tier - 3</v>
      </c>
      <c r="Q421" t="str" cm="1">
        <f t="array" ref="Q421">_xlfn.XLOOKUP($A421,Hospitalisation_table[[#All],[Customer ID]],Hospitalisation_table[[#All],[State ID Updated]],"Not Found",0)</f>
        <v>R1013</v>
      </c>
    </row>
    <row r="422" spans="1:17" x14ac:dyDescent="0.3">
      <c r="A422" s="13" t="s">
        <v>994</v>
      </c>
      <c r="B422" t="str" cm="1">
        <f t="array" ref="B422">_xlfn.XLOOKUP($A422,CustomersName[[#All],[Customer ID]],CustomersName[[#All],[First Name]],"Not Found",0)</f>
        <v>Rick</v>
      </c>
      <c r="C422" cm="1">
        <f t="array" ref="C422">_xlfn.XLOOKUP($A422,MedExam_Table[[#Headers],[#Data],[Customer ID]],MedExam_Table[[#Headers],[#Data],[BMI]],"Not Found",0)</f>
        <v>40.58</v>
      </c>
      <c r="D422" cm="1">
        <f t="array" ref="D422">_xlfn.XLOOKUP($A422,MedExam_Table[[#Headers],[#Data],[Customer ID]],MedExam_Table[[#Headers],[#Data],[HBA1C]],"Not Found",0)</f>
        <v>5.32</v>
      </c>
      <c r="E422" t="str" cm="1">
        <f t="array" ref="E422">_xlfn.XLOOKUP($A422,MedExam_Table[[#Headers],[#Data],[Customer ID]],MedExam_Table[[#Headers],[#Data],[Heart Issues Updated]],"Not Found",0)</f>
        <v>Yes</v>
      </c>
      <c r="F422" t="str" cm="1">
        <f t="array" ref="F422">_xlfn.XLOOKUP($A422,MedExam_Table[[#Headers],[#Data],[Customer ID]],MedExam_Table[[#Headers],[#Data],[Any Transplants Update]],"Not Found",0)</f>
        <v>No</v>
      </c>
      <c r="G422" t="str" cm="1">
        <f t="array" ref="G422">_xlfn.XLOOKUP($A422,MedExam_Table[[#Headers],[#Data],[Customer ID]],MedExam_Table[[#Headers],[#Data],[Cancer history]],"Not Found",0)</f>
        <v>Yes</v>
      </c>
      <c r="H422" cm="1">
        <f t="array" ref="H422">_xlfn.XLOOKUP($A422,MedExam_Table[[#Headers],[#Data],[Customer ID]],MedExam_Table[[#Headers],[#Data],[NumberOfMajorSurgeries_updated]],"Not Found",0)</f>
        <v>1</v>
      </c>
      <c r="I422" t="str" cm="1">
        <f t="array" ref="I422">_xlfn.XLOOKUP($A422,MedExam_Table[[#Headers],[#Data],[Customer ID]],MedExam_Table[[#Headers],[#Data],[Smoker Updated]],"Not Found",0)</f>
        <v>No</v>
      </c>
      <c r="J422" t="str" cm="1">
        <f t="array" ref="J422">_xlfn.XLOOKUP($A422,MedExam_Table[[#Headers],[#Data],[Customer ID]],MedExam_Table[[#Headers],[#Data],[Weight Status]],"Not Found",0)</f>
        <v>Obesity</v>
      </c>
      <c r="K422" t="str" cm="1">
        <f t="array" ref="K422">_xlfn.XLOOKUP($A422,MedExam_Table[[#Headers],[#Data],[Customer ID]],MedExam_Table[[#Headers],[#Data],[Diabetes Status]],"Not Found",0)</f>
        <v>Normal</v>
      </c>
      <c r="L422" cm="1">
        <f t="array" ref="L422">_xlfn.XLOOKUP($A422,Hospitalisation_table[[#All],[Customer ID]],Hospitalisation_table[[#All],[Customer Age]],"Not Found",0)</f>
        <v>25</v>
      </c>
      <c r="M422" t="str" cm="1">
        <f t="array" ref="M422">_xlfn.XLOOKUP($A422,Hospitalisation_table[[#All],[Customer ID]],Hospitalisation_table[[#All],[Date of Birth]],"Not Found",0)</f>
        <v>21-Dec-1997</v>
      </c>
      <c r="N422" s="22" cm="1">
        <f t="array" ref="N422">_xlfn.XLOOKUP($A422,Hospitalisation_table[[#All],[Customer ID]],Hospitalisation_table[[#All],[charges]],"Not Found",0)</f>
        <v>7763.06</v>
      </c>
      <c r="O422" t="str" cm="1">
        <f t="array" ref="O422">_xlfn.XLOOKUP($A422,Hospitalisation_table[[#All],[Customer ID]],Hospitalisation_table[[#All],[Hospital tier_Updated]],"Not Found",0)</f>
        <v>tier - 2</v>
      </c>
      <c r="P422" t="str" cm="1">
        <f t="array" ref="P422">_xlfn.XLOOKUP($A422,Hospitalisation_table[[#All],[Customer ID]],Hospitalisation_table[[#All],[City tier_updated]],"Not Found",0)</f>
        <v>tier - 1</v>
      </c>
      <c r="Q422" t="str" cm="1">
        <f t="array" ref="Q422">_xlfn.XLOOKUP($A422,Hospitalisation_table[[#All],[Customer ID]],Hospitalisation_table[[#All],[State ID Updated]],"Not Found",0)</f>
        <v>R1012</v>
      </c>
    </row>
    <row r="423" spans="1:17" x14ac:dyDescent="0.3">
      <c r="A423" s="14" t="s">
        <v>993</v>
      </c>
      <c r="B423" t="str" cm="1">
        <f t="array" ref="B423">_xlfn.XLOOKUP($A423,CustomersName[[#All],[Customer ID]],CustomersName[[#All],[First Name]],"Not Found",0)</f>
        <v>Laurhn C</v>
      </c>
      <c r="C423" cm="1">
        <f t="array" ref="C423">_xlfn.XLOOKUP($A423,MedExam_Table[[#Headers],[#Data],[Customer ID]],MedExam_Table[[#Headers],[#Data],[BMI]],"Not Found",0)</f>
        <v>33.06</v>
      </c>
      <c r="D423" cm="1">
        <f t="array" ref="D423">_xlfn.XLOOKUP($A423,MedExam_Table[[#Headers],[#Data],[Customer ID]],MedExam_Table[[#Headers],[#Data],[HBA1C]],"Not Found",0)</f>
        <v>9.59</v>
      </c>
      <c r="E423" t="str" cm="1">
        <f t="array" ref="E423">_xlfn.XLOOKUP($A423,MedExam_Table[[#Headers],[#Data],[Customer ID]],MedExam_Table[[#Headers],[#Data],[Heart Issues Updated]],"Not Found",0)</f>
        <v>Yes</v>
      </c>
      <c r="F423" t="str" cm="1">
        <f t="array" ref="F423">_xlfn.XLOOKUP($A423,MedExam_Table[[#Headers],[#Data],[Customer ID]],MedExam_Table[[#Headers],[#Data],[Any Transplants Update]],"Not Found",0)</f>
        <v>No</v>
      </c>
      <c r="G423" t="str" cm="1">
        <f t="array" ref="G423">_xlfn.XLOOKUP($A423,MedExam_Table[[#Headers],[#Data],[Customer ID]],MedExam_Table[[#Headers],[#Data],[Cancer history]],"Not Found",0)</f>
        <v>No</v>
      </c>
      <c r="H423" cm="1">
        <f t="array" ref="H423">_xlfn.XLOOKUP($A423,MedExam_Table[[#Headers],[#Data],[Customer ID]],MedExam_Table[[#Headers],[#Data],[NumberOfMajorSurgeries_updated]],"Not Found",0)</f>
        <v>0</v>
      </c>
      <c r="I423" t="str" cm="1">
        <f t="array" ref="I423">_xlfn.XLOOKUP($A423,MedExam_Table[[#Headers],[#Data],[Customer ID]],MedExam_Table[[#Headers],[#Data],[Smoker Updated]],"Not Found",0)</f>
        <v>No</v>
      </c>
      <c r="J423" t="str" cm="1">
        <f t="array" ref="J423">_xlfn.XLOOKUP($A423,MedExam_Table[[#Headers],[#Data],[Customer ID]],MedExam_Table[[#Headers],[#Data],[Weight Status]],"Not Found",0)</f>
        <v>Obesity</v>
      </c>
      <c r="K423" t="str" cm="1">
        <f t="array" ref="K423">_xlfn.XLOOKUP($A423,MedExam_Table[[#Headers],[#Data],[Customer ID]],MedExam_Table[[#Headers],[#Data],[Diabetes Status]],"Not Found",0)</f>
        <v>Diabetes</v>
      </c>
      <c r="L423" cm="1">
        <f t="array" ref="L423">_xlfn.XLOOKUP($A423,Hospitalisation_table[[#All],[Customer ID]],Hospitalisation_table[[#All],[Customer Age]],"Not Found",0)</f>
        <v>41</v>
      </c>
      <c r="M423" t="str" cm="1">
        <f t="array" ref="M423">_xlfn.XLOOKUP($A423,Hospitalisation_table[[#All],[Customer ID]],Hospitalisation_table[[#All],[Date of Birth]],"Not Found",0)</f>
        <v>30-Jun-1981</v>
      </c>
      <c r="N423" s="22" cm="1">
        <f t="array" ref="N423">_xlfn.XLOOKUP($A423,Hospitalisation_table[[#All],[Customer ID]],Hospitalisation_table[[#All],[charges]],"Not Found",0)</f>
        <v>7749.16</v>
      </c>
      <c r="O423" t="str" cm="1">
        <f t="array" ref="O423">_xlfn.XLOOKUP($A423,Hospitalisation_table[[#All],[Customer ID]],Hospitalisation_table[[#All],[Hospital tier_Updated]],"Not Found",0)</f>
        <v>tier - 2</v>
      </c>
      <c r="P423" t="str" cm="1">
        <f t="array" ref="P423">_xlfn.XLOOKUP($A423,Hospitalisation_table[[#All],[Customer ID]],Hospitalisation_table[[#All],[City tier_updated]],"Not Found",0)</f>
        <v>tier - 1</v>
      </c>
      <c r="Q423" t="str" cm="1">
        <f t="array" ref="Q423">_xlfn.XLOOKUP($A423,Hospitalisation_table[[#All],[Customer ID]],Hospitalisation_table[[#All],[State ID Updated]],"Not Found",0)</f>
        <v>R1012</v>
      </c>
    </row>
    <row r="424" spans="1:17" x14ac:dyDescent="0.3">
      <c r="A424" s="13" t="s">
        <v>992</v>
      </c>
      <c r="B424" t="str" cm="1">
        <f t="array" ref="B424">_xlfn.XLOOKUP($A424,CustomersName[[#All],[Customer ID]],CustomersName[[#All],[First Name]],"Not Found",0)</f>
        <v>Daniel</v>
      </c>
      <c r="C424" cm="1">
        <f t="array" ref="C424">_xlfn.XLOOKUP($A424,MedExam_Table[[#Headers],[#Data],[Customer ID]],MedExam_Table[[#Headers],[#Data],[BMI]],"Not Found",0)</f>
        <v>26.62</v>
      </c>
      <c r="D424" cm="1">
        <f t="array" ref="D424">_xlfn.XLOOKUP($A424,MedExam_Table[[#Headers],[#Data],[Customer ID]],MedExam_Table[[#Headers],[#Data],[HBA1C]],"Not Found",0)</f>
        <v>6.15</v>
      </c>
      <c r="E424" t="str" cm="1">
        <f t="array" ref="E424">_xlfn.XLOOKUP($A424,MedExam_Table[[#Headers],[#Data],[Customer ID]],MedExam_Table[[#Headers],[#Data],[Heart Issues Updated]],"Not Found",0)</f>
        <v>Yes</v>
      </c>
      <c r="F424" t="str" cm="1">
        <f t="array" ref="F424">_xlfn.XLOOKUP($A424,MedExam_Table[[#Headers],[#Data],[Customer ID]],MedExam_Table[[#Headers],[#Data],[Any Transplants Update]],"Not Found",0)</f>
        <v>No</v>
      </c>
      <c r="G424" t="str" cm="1">
        <f t="array" ref="G424">_xlfn.XLOOKUP($A424,MedExam_Table[[#Headers],[#Data],[Customer ID]],MedExam_Table[[#Headers],[#Data],[Cancer history]],"Not Found",0)</f>
        <v>No</v>
      </c>
      <c r="H424" cm="1">
        <f t="array" ref="H424">_xlfn.XLOOKUP($A424,MedExam_Table[[#Headers],[#Data],[Customer ID]],MedExam_Table[[#Headers],[#Data],[NumberOfMajorSurgeries_updated]],"Not Found",0)</f>
        <v>0</v>
      </c>
      <c r="I424" t="str" cm="1">
        <f t="array" ref="I424">_xlfn.XLOOKUP($A424,MedExam_Table[[#Headers],[#Data],[Customer ID]],MedExam_Table[[#Headers],[#Data],[Smoker Updated]],"Not Found",0)</f>
        <v>No</v>
      </c>
      <c r="J424" t="str" cm="1">
        <f t="array" ref="J424">_xlfn.XLOOKUP($A424,MedExam_Table[[#Headers],[#Data],[Customer ID]],MedExam_Table[[#Headers],[#Data],[Weight Status]],"Not Found",0)</f>
        <v>OverWeight</v>
      </c>
      <c r="K424" t="str" cm="1">
        <f t="array" ref="K424">_xlfn.XLOOKUP($A424,MedExam_Table[[#Headers],[#Data],[Customer ID]],MedExam_Table[[#Headers],[#Data],[Diabetes Status]],"Not Found",0)</f>
        <v>Prediabetes</v>
      </c>
      <c r="L424" cm="1">
        <f t="array" ref="L424">_xlfn.XLOOKUP($A424,Hospitalisation_table[[#All],[Customer ID]],Hospitalisation_table[[#All],[Customer Age]],"Not Found",0)</f>
        <v>46</v>
      </c>
      <c r="M424" t="str" cm="1">
        <f t="array" ref="M424">_xlfn.XLOOKUP($A424,Hospitalisation_table[[#All],[Customer ID]],Hospitalisation_table[[#All],[Date of Birth]],"Not Found",0)</f>
        <v>12-Dec-1976</v>
      </c>
      <c r="N424" s="22" cm="1">
        <f t="array" ref="N424">_xlfn.XLOOKUP($A424,Hospitalisation_table[[#All],[Customer ID]],Hospitalisation_table[[#All],[charges]],"Not Found",0)</f>
        <v>7742.11</v>
      </c>
      <c r="O424" t="str" cm="1">
        <f t="array" ref="O424">_xlfn.XLOOKUP($A424,Hospitalisation_table[[#All],[Customer ID]],Hospitalisation_table[[#All],[Hospital tier_Updated]],"Not Found",0)</f>
        <v>tier - 3</v>
      </c>
      <c r="P424" t="str" cm="1">
        <f t="array" ref="P424">_xlfn.XLOOKUP($A424,Hospitalisation_table[[#All],[Customer ID]],Hospitalisation_table[[#All],[City tier_updated]],"Not Found",0)</f>
        <v>tier - 2</v>
      </c>
      <c r="Q424" t="str" cm="1">
        <f t="array" ref="Q424">_xlfn.XLOOKUP($A424,Hospitalisation_table[[#All],[Customer ID]],Hospitalisation_table[[#All],[State ID Updated]],"Not Found",0)</f>
        <v>R1013</v>
      </c>
    </row>
    <row r="425" spans="1:17" x14ac:dyDescent="0.3">
      <c r="A425" s="14" t="s">
        <v>2235</v>
      </c>
      <c r="B425" t="str" cm="1">
        <f t="array" ref="B425">_xlfn.XLOOKUP($A425,CustomersName[[#All],[Customer ID]],CustomersName[[#All],[First Name]],"Not Found",0)</f>
        <v>Thylor B</v>
      </c>
      <c r="C425" cm="1">
        <f t="array" ref="C425">_xlfn.XLOOKUP($A425,MedExam_Table[[#Headers],[#Data],[Customer ID]],MedExam_Table[[#Headers],[#Data],[BMI]],"Not Found",0)</f>
        <v>34.39</v>
      </c>
      <c r="D425" cm="1">
        <f t="array" ref="D425">_xlfn.XLOOKUP($A425,MedExam_Table[[#Headers],[#Data],[Customer ID]],MedExam_Table[[#Headers],[#Data],[HBA1C]],"Not Found",0)</f>
        <v>5.78</v>
      </c>
      <c r="E425" t="str" cm="1">
        <f t="array" ref="E425">_xlfn.XLOOKUP($A425,MedExam_Table[[#Headers],[#Data],[Customer ID]],MedExam_Table[[#Headers],[#Data],[Heart Issues Updated]],"Not Found",0)</f>
        <v>No</v>
      </c>
      <c r="F425" t="str" cm="1">
        <f t="array" ref="F425">_xlfn.XLOOKUP($A425,MedExam_Table[[#Headers],[#Data],[Customer ID]],MedExam_Table[[#Headers],[#Data],[Any Transplants Update]],"Not Found",0)</f>
        <v>No</v>
      </c>
      <c r="G425" t="str" cm="1">
        <f t="array" ref="G425">_xlfn.XLOOKUP($A425,MedExam_Table[[#Headers],[#Data],[Customer ID]],MedExam_Table[[#Headers],[#Data],[Cancer history]],"Not Found",0)</f>
        <v>No</v>
      </c>
      <c r="H425" cm="1">
        <f t="array" ref="H425">_xlfn.XLOOKUP($A425,MedExam_Table[[#Headers],[#Data],[Customer ID]],MedExam_Table[[#Headers],[#Data],[NumberOfMajorSurgeries_updated]],"Not Found",0)</f>
        <v>0</v>
      </c>
      <c r="I425" t="str" cm="1">
        <f t="array" ref="I425">_xlfn.XLOOKUP($A425,MedExam_Table[[#Headers],[#Data],[Customer ID]],MedExam_Table[[#Headers],[#Data],[Smoker Updated]],"Not Found",0)</f>
        <v>Yes</v>
      </c>
      <c r="J425" t="str" cm="1">
        <f t="array" ref="J425">_xlfn.XLOOKUP($A425,MedExam_Table[[#Headers],[#Data],[Customer ID]],MedExam_Table[[#Headers],[#Data],[Weight Status]],"Not Found",0)</f>
        <v>Obesity</v>
      </c>
      <c r="K425" t="str" cm="1">
        <f t="array" ref="K425">_xlfn.XLOOKUP($A425,MedExam_Table[[#Headers],[#Data],[Customer ID]],MedExam_Table[[#Headers],[#Data],[Diabetes Status]],"Not Found",0)</f>
        <v>Prediabetes</v>
      </c>
      <c r="L425" cm="1">
        <f t="array" ref="L425">_xlfn.XLOOKUP($A425,Hospitalisation_table[[#All],[Customer ID]],Hospitalisation_table[[#All],[Customer Age]],"Not Found",0)</f>
        <v>31</v>
      </c>
      <c r="M425" t="str" cm="1">
        <f t="array" ref="M425">_xlfn.XLOOKUP($A425,Hospitalisation_table[[#All],[Customer ID]],Hospitalisation_table[[#All],[Date of Birth]],"Not Found",0)</f>
        <v>8-Nov-1991</v>
      </c>
      <c r="N425" s="22" cm="1">
        <f t="array" ref="N425">_xlfn.XLOOKUP($A425,Hospitalisation_table[[#All],[Customer ID]],Hospitalisation_table[[#All],[charges]],"Not Found",0)</f>
        <v>38746.36</v>
      </c>
      <c r="O425" t="str" cm="1">
        <f t="array" ref="O425">_xlfn.XLOOKUP($A425,Hospitalisation_table[[#All],[Customer ID]],Hospitalisation_table[[#All],[Hospital tier_Updated]],"Not Found",0)</f>
        <v>tier - 1</v>
      </c>
      <c r="P425" t="str" cm="1">
        <f t="array" ref="P425">_xlfn.XLOOKUP($A425,Hospitalisation_table[[#All],[Customer ID]],Hospitalisation_table[[#All],[City tier_updated]],"Not Found",0)</f>
        <v>tier - 2</v>
      </c>
      <c r="Q425" t="str" cm="1">
        <f t="array" ref="Q425">_xlfn.XLOOKUP($A425,Hospitalisation_table[[#All],[Customer ID]],Hospitalisation_table[[#All],[State ID Updated]],"Not Found",0)</f>
        <v>R1012</v>
      </c>
    </row>
    <row r="426" spans="1:17" x14ac:dyDescent="0.3">
      <c r="A426" s="13" t="s">
        <v>991</v>
      </c>
      <c r="B426" t="str" cm="1">
        <f t="array" ref="B426">_xlfn.XLOOKUP($A426,CustomersName[[#All],[Customer ID]],CustomersName[[#All],[First Name]],"Not Found",0)</f>
        <v>Jaime</v>
      </c>
      <c r="C426" cm="1">
        <f t="array" ref="C426">_xlfn.XLOOKUP($A426,MedExam_Table[[#Headers],[#Data],[Customer ID]],MedExam_Table[[#Headers],[#Data],[BMI]],"Not Found",0)</f>
        <v>37.1</v>
      </c>
      <c r="D426" cm="1">
        <f t="array" ref="D426">_xlfn.XLOOKUP($A426,MedExam_Table[[#Headers],[#Data],[Customer ID]],MedExam_Table[[#Headers],[#Data],[HBA1C]],"Not Found",0)</f>
        <v>11.08</v>
      </c>
      <c r="E426" t="str" cm="1">
        <f t="array" ref="E426">_xlfn.XLOOKUP($A426,MedExam_Table[[#Headers],[#Data],[Customer ID]],MedExam_Table[[#Headers],[#Data],[Heart Issues Updated]],"Not Found",0)</f>
        <v>No</v>
      </c>
      <c r="F426" t="str" cm="1">
        <f t="array" ref="F426">_xlfn.XLOOKUP($A426,MedExam_Table[[#Headers],[#Data],[Customer ID]],MedExam_Table[[#Headers],[#Data],[Any Transplants Update]],"Not Found",0)</f>
        <v>No</v>
      </c>
      <c r="G426" t="str" cm="1">
        <f t="array" ref="G426">_xlfn.XLOOKUP($A426,MedExam_Table[[#Headers],[#Data],[Customer ID]],MedExam_Table[[#Headers],[#Data],[Cancer history]],"Not Found",0)</f>
        <v>No</v>
      </c>
      <c r="H426" cm="1">
        <f t="array" ref="H426">_xlfn.XLOOKUP($A426,MedExam_Table[[#Headers],[#Data],[Customer ID]],MedExam_Table[[#Headers],[#Data],[NumberOfMajorSurgeries_updated]],"Not Found",0)</f>
        <v>0</v>
      </c>
      <c r="I426" t="str" cm="1">
        <f t="array" ref="I426">_xlfn.XLOOKUP($A426,MedExam_Table[[#Headers],[#Data],[Customer ID]],MedExam_Table[[#Headers],[#Data],[Smoker Updated]],"Not Found",0)</f>
        <v>No</v>
      </c>
      <c r="J426" t="str" cm="1">
        <f t="array" ref="J426">_xlfn.XLOOKUP($A426,MedExam_Table[[#Headers],[#Data],[Customer ID]],MedExam_Table[[#Headers],[#Data],[Weight Status]],"Not Found",0)</f>
        <v>Obesity</v>
      </c>
      <c r="K426" t="str" cm="1">
        <f t="array" ref="K426">_xlfn.XLOOKUP($A426,MedExam_Table[[#Headers],[#Data],[Customer ID]],MedExam_Table[[#Headers],[#Data],[Diabetes Status]],"Not Found",0)</f>
        <v>Diabetes</v>
      </c>
      <c r="L426" cm="1">
        <f t="array" ref="L426">_xlfn.XLOOKUP($A426,Hospitalisation_table[[#All],[Customer ID]],Hospitalisation_table[[#All],[Customer Age]],"Not Found",0)</f>
        <v>44</v>
      </c>
      <c r="M426" t="str" cm="1">
        <f t="array" ref="M426">_xlfn.XLOOKUP($A426,Hospitalisation_table[[#All],[Customer ID]],Hospitalisation_table[[#All],[Date of Birth]],"Not Found",0)</f>
        <v>4-Sep-1978</v>
      </c>
      <c r="N426" s="22" cm="1">
        <f t="array" ref="N426">_xlfn.XLOOKUP($A426,Hospitalisation_table[[#All],[Customer ID]],Hospitalisation_table[[#All],[charges]],"Not Found",0)</f>
        <v>7740.34</v>
      </c>
      <c r="O426" t="str" cm="1">
        <f t="array" ref="O426">_xlfn.XLOOKUP($A426,Hospitalisation_table[[#All],[Customer ID]],Hospitalisation_table[[#All],[Hospital tier_Updated]],"Not Found",0)</f>
        <v>tier - 1</v>
      </c>
      <c r="P426" t="str" cm="1">
        <f t="array" ref="P426">_xlfn.XLOOKUP($A426,Hospitalisation_table[[#All],[Customer ID]],Hospitalisation_table[[#All],[City tier_updated]],"Not Found",0)</f>
        <v>tier - 1</v>
      </c>
      <c r="Q426" t="str" cm="1">
        <f t="array" ref="Q426">_xlfn.XLOOKUP($A426,Hospitalisation_table[[#All],[Customer ID]],Hospitalisation_table[[#All],[State ID Updated]],"Not Found",0)</f>
        <v>R1011</v>
      </c>
    </row>
    <row r="427" spans="1:17" x14ac:dyDescent="0.3">
      <c r="A427" s="14" t="s">
        <v>990</v>
      </c>
      <c r="B427" t="str" cm="1">
        <f t="array" ref="B427">_xlfn.XLOOKUP($A427,CustomersName[[#All],[Customer ID]],CustomersName[[#All],[First Name]],"Not Found",0)</f>
        <v>ErikhR</v>
      </c>
      <c r="C427" cm="1">
        <f t="array" ref="C427">_xlfn.XLOOKUP($A427,MedExam_Table[[#Headers],[#Data],[Customer ID]],MedExam_Table[[#Headers],[#Data],[BMI]],"Not Found",0)</f>
        <v>18.28</v>
      </c>
      <c r="D427" cm="1">
        <f t="array" ref="D427">_xlfn.XLOOKUP($A427,MedExam_Table[[#Headers],[#Data],[Customer ID]],MedExam_Table[[#Headers],[#Data],[HBA1C]],"Not Found",0)</f>
        <v>7.95</v>
      </c>
      <c r="E427" t="str" cm="1">
        <f t="array" ref="E427">_xlfn.XLOOKUP($A427,MedExam_Table[[#Headers],[#Data],[Customer ID]],MedExam_Table[[#Headers],[#Data],[Heart Issues Updated]],"Not Found",0)</f>
        <v>No</v>
      </c>
      <c r="F427" t="str" cm="1">
        <f t="array" ref="F427">_xlfn.XLOOKUP($A427,MedExam_Table[[#Headers],[#Data],[Customer ID]],MedExam_Table[[#Headers],[#Data],[Any Transplants Update]],"Not Found",0)</f>
        <v>No</v>
      </c>
      <c r="G427" t="str" cm="1">
        <f t="array" ref="G427">_xlfn.XLOOKUP($A427,MedExam_Table[[#Headers],[#Data],[Customer ID]],MedExam_Table[[#Headers],[#Data],[Cancer history]],"Not Found",0)</f>
        <v>No</v>
      </c>
      <c r="H427" cm="1">
        <f t="array" ref="H427">_xlfn.XLOOKUP($A427,MedExam_Table[[#Headers],[#Data],[Customer ID]],MedExam_Table[[#Headers],[#Data],[NumberOfMajorSurgeries_updated]],"Not Found",0)</f>
        <v>0</v>
      </c>
      <c r="I427" t="str" cm="1">
        <f t="array" ref="I427">_xlfn.XLOOKUP($A427,MedExam_Table[[#Headers],[#Data],[Customer ID]],MedExam_Table[[#Headers],[#Data],[Smoker Updated]],"Not Found",0)</f>
        <v>No</v>
      </c>
      <c r="J427" t="str" cm="1">
        <f t="array" ref="J427">_xlfn.XLOOKUP($A427,MedExam_Table[[#Headers],[#Data],[Customer ID]],MedExam_Table[[#Headers],[#Data],[Weight Status]],"Not Found",0)</f>
        <v>Underweight</v>
      </c>
      <c r="K427" t="str" cm="1">
        <f t="array" ref="K427">_xlfn.XLOOKUP($A427,MedExam_Table[[#Headers],[#Data],[Customer ID]],MedExam_Table[[#Headers],[#Data],[Diabetes Status]],"Not Found",0)</f>
        <v>Diabetes</v>
      </c>
      <c r="L427" cm="1">
        <f t="array" ref="L427">_xlfn.XLOOKUP($A427,Hospitalisation_table[[#All],[Customer ID]],Hospitalisation_table[[#All],[Customer Age]],"Not Found",0)</f>
        <v>57</v>
      </c>
      <c r="M427" t="str" cm="1">
        <f t="array" ref="M427">_xlfn.XLOOKUP($A427,Hospitalisation_table[[#All],[Customer ID]],Hospitalisation_table[[#All],[Date of Birth]],"Not Found",0)</f>
        <v>18-Jul-1965</v>
      </c>
      <c r="N427" s="22" cm="1">
        <f t="array" ref="N427">_xlfn.XLOOKUP($A427,Hospitalisation_table[[#All],[Customer ID]],Hospitalisation_table[[#All],[charges]],"Not Found",0)</f>
        <v>7736.39</v>
      </c>
      <c r="O427" t="str" cm="1">
        <f t="array" ref="O427">_xlfn.XLOOKUP($A427,Hospitalisation_table[[#All],[Customer ID]],Hospitalisation_table[[#All],[Hospital tier_Updated]],"Not Found",0)</f>
        <v>tier - 3</v>
      </c>
      <c r="P427" t="str" cm="1">
        <f t="array" ref="P427">_xlfn.XLOOKUP($A427,Hospitalisation_table[[#All],[Customer ID]],Hospitalisation_table[[#All],[City tier_updated]],"Not Found",0)</f>
        <v>tier - 2</v>
      </c>
      <c r="Q427" t="str" cm="1">
        <f t="array" ref="Q427">_xlfn.XLOOKUP($A427,Hospitalisation_table[[#All],[Customer ID]],Hospitalisation_table[[#All],[State ID Updated]],"Not Found",0)</f>
        <v>R1013</v>
      </c>
    </row>
    <row r="428" spans="1:17" x14ac:dyDescent="0.3">
      <c r="A428" s="13" t="s">
        <v>989</v>
      </c>
      <c r="B428" t="str" cm="1">
        <f t="array" ref="B428">_xlfn.XLOOKUP($A428,CustomersName[[#All],[Customer ID]],CustomersName[[#All],[First Name]],"Not Found",0)</f>
        <v>Katie</v>
      </c>
      <c r="C428" cm="1">
        <f t="array" ref="C428">_xlfn.XLOOKUP($A428,MedExam_Table[[#Headers],[#Data],[Customer ID]],MedExam_Table[[#Headers],[#Data],[BMI]],"Not Found",0)</f>
        <v>35.814999999999998</v>
      </c>
      <c r="D428" cm="1">
        <f t="array" ref="D428">_xlfn.XLOOKUP($A428,MedExam_Table[[#Headers],[#Data],[Customer ID]],MedExam_Table[[#Headers],[#Data],[HBA1C]],"Not Found",0)</f>
        <v>6.23</v>
      </c>
      <c r="E428" t="str" cm="1">
        <f t="array" ref="E428">_xlfn.XLOOKUP($A428,MedExam_Table[[#Headers],[#Data],[Customer ID]],MedExam_Table[[#Headers],[#Data],[Heart Issues Updated]],"Not Found",0)</f>
        <v>No</v>
      </c>
      <c r="F428" t="str" cm="1">
        <f t="array" ref="F428">_xlfn.XLOOKUP($A428,MedExam_Table[[#Headers],[#Data],[Customer ID]],MedExam_Table[[#Headers],[#Data],[Any Transplants Update]],"Not Found",0)</f>
        <v>No</v>
      </c>
      <c r="G428" t="str" cm="1">
        <f t="array" ref="G428">_xlfn.XLOOKUP($A428,MedExam_Table[[#Headers],[#Data],[Customer ID]],MedExam_Table[[#Headers],[#Data],[Cancer history]],"Not Found",0)</f>
        <v>No</v>
      </c>
      <c r="H428" cm="1">
        <f t="array" ref="H428">_xlfn.XLOOKUP($A428,MedExam_Table[[#Headers],[#Data],[Customer ID]],MedExam_Table[[#Headers],[#Data],[NumberOfMajorSurgeries_updated]],"Not Found",0)</f>
        <v>0</v>
      </c>
      <c r="I428" t="str" cm="1">
        <f t="array" ref="I428">_xlfn.XLOOKUP($A428,MedExam_Table[[#Headers],[#Data],[Customer ID]],MedExam_Table[[#Headers],[#Data],[Smoker Updated]],"Not Found",0)</f>
        <v>No</v>
      </c>
      <c r="J428" t="str" cm="1">
        <f t="array" ref="J428">_xlfn.XLOOKUP($A428,MedExam_Table[[#Headers],[#Data],[Customer ID]],MedExam_Table[[#Headers],[#Data],[Weight Status]],"Not Found",0)</f>
        <v>Obesity</v>
      </c>
      <c r="K428" t="str" cm="1">
        <f t="array" ref="K428">_xlfn.XLOOKUP($A428,MedExam_Table[[#Headers],[#Data],[Customer ID]],MedExam_Table[[#Headers],[#Data],[Diabetes Status]],"Not Found",0)</f>
        <v>Prediabetes</v>
      </c>
      <c r="L428" cm="1">
        <f t="array" ref="L428">_xlfn.XLOOKUP($A428,Hospitalisation_table[[#All],[Customer ID]],Hospitalisation_table[[#All],[Customer Age]],"Not Found",0)</f>
        <v>45</v>
      </c>
      <c r="M428" t="str" cm="1">
        <f t="array" ref="M428">_xlfn.XLOOKUP($A428,Hospitalisation_table[[#All],[Customer ID]],Hospitalisation_table[[#All],[Date of Birth]],"Not Found",0)</f>
        <v>29-Aug-1977</v>
      </c>
      <c r="N428" s="22" cm="1">
        <f t="array" ref="N428">_xlfn.XLOOKUP($A428,Hospitalisation_table[[#All],[Customer ID]],Hospitalisation_table[[#All],[charges]],"Not Found",0)</f>
        <v>7731.86</v>
      </c>
      <c r="O428" t="str" cm="1">
        <f t="array" ref="O428">_xlfn.XLOOKUP($A428,Hospitalisation_table[[#All],[Customer ID]],Hospitalisation_table[[#All],[Hospital tier_Updated]],"Not Found",0)</f>
        <v>tier - 2</v>
      </c>
      <c r="P428" t="str" cm="1">
        <f t="array" ref="P428">_xlfn.XLOOKUP($A428,Hospitalisation_table[[#All],[Customer ID]],Hospitalisation_table[[#All],[City tier_updated]],"Not Found",0)</f>
        <v>tier - 3</v>
      </c>
      <c r="Q428" t="str" cm="1">
        <f t="array" ref="Q428">_xlfn.XLOOKUP($A428,Hospitalisation_table[[#All],[Customer ID]],Hospitalisation_table[[#All],[State ID Updated]],"Not Found",0)</f>
        <v>R1012</v>
      </c>
    </row>
    <row r="429" spans="1:17" x14ac:dyDescent="0.3">
      <c r="A429" s="14" t="s">
        <v>988</v>
      </c>
      <c r="B429" t="str" cm="1">
        <f t="array" ref="B429">_xlfn.XLOOKUP($A429,CustomersName[[#All],[Customer ID]],CustomersName[[#All],[First Name]],"Not Found",0)</f>
        <v>Thomas A</v>
      </c>
      <c r="C429" cm="1">
        <f t="array" ref="C429">_xlfn.XLOOKUP($A429,MedExam_Table[[#Headers],[#Data],[Customer ID]],MedExam_Table[[#Headers],[#Data],[BMI]],"Not Found",0)</f>
        <v>30.69</v>
      </c>
      <c r="D429" cm="1">
        <f t="array" ref="D429">_xlfn.XLOOKUP($A429,MedExam_Table[[#Headers],[#Data],[Customer ID]],MedExam_Table[[#Headers],[#Data],[HBA1C]],"Not Found",0)</f>
        <v>6.5</v>
      </c>
      <c r="E429" t="str" cm="1">
        <f t="array" ref="E429">_xlfn.XLOOKUP($A429,MedExam_Table[[#Headers],[#Data],[Customer ID]],MedExam_Table[[#Headers],[#Data],[Heart Issues Updated]],"Not Found",0)</f>
        <v>No</v>
      </c>
      <c r="F429" t="str" cm="1">
        <f t="array" ref="F429">_xlfn.XLOOKUP($A429,MedExam_Table[[#Headers],[#Data],[Customer ID]],MedExam_Table[[#Headers],[#Data],[Any Transplants Update]],"Not Found",0)</f>
        <v>No</v>
      </c>
      <c r="G429" t="str" cm="1">
        <f t="array" ref="G429">_xlfn.XLOOKUP($A429,MedExam_Table[[#Headers],[#Data],[Customer ID]],MedExam_Table[[#Headers],[#Data],[Cancer history]],"Not Found",0)</f>
        <v>No</v>
      </c>
      <c r="H429" cm="1">
        <f t="array" ref="H429">_xlfn.XLOOKUP($A429,MedExam_Table[[#Headers],[#Data],[Customer ID]],MedExam_Table[[#Headers],[#Data],[NumberOfMajorSurgeries_updated]],"Not Found",0)</f>
        <v>0</v>
      </c>
      <c r="I429" t="str" cm="1">
        <f t="array" ref="I429">_xlfn.XLOOKUP($A429,MedExam_Table[[#Headers],[#Data],[Customer ID]],MedExam_Table[[#Headers],[#Data],[Smoker Updated]],"Not Found",0)</f>
        <v>No</v>
      </c>
      <c r="J429" t="str" cm="1">
        <f t="array" ref="J429">_xlfn.XLOOKUP($A429,MedExam_Table[[#Headers],[#Data],[Customer ID]],MedExam_Table[[#Headers],[#Data],[Weight Status]],"Not Found",0)</f>
        <v>Obesity</v>
      </c>
      <c r="K429" t="str" cm="1">
        <f t="array" ref="K429">_xlfn.XLOOKUP($A429,MedExam_Table[[#Headers],[#Data],[Customer ID]],MedExam_Table[[#Headers],[#Data],[Diabetes Status]],"Not Found",0)</f>
        <v>Diabetes</v>
      </c>
      <c r="L429" cm="1">
        <f t="array" ref="L429">_xlfn.XLOOKUP($A429,Hospitalisation_table[[#All],[Customer ID]],Hospitalisation_table[[#All],[Customer Age]],"Not Found",0)</f>
        <v>44</v>
      </c>
      <c r="M429" t="str" cm="1">
        <f t="array" ref="M429">_xlfn.XLOOKUP($A429,Hospitalisation_table[[#All],[Customer ID]],Hospitalisation_table[[#All],[Date of Birth]],"Not Found",0)</f>
        <v>4-Dec-1978</v>
      </c>
      <c r="N429" s="22" cm="1">
        <f t="array" ref="N429">_xlfn.XLOOKUP($A429,Hospitalisation_table[[#All],[Customer ID]],Hospitalisation_table[[#All],[charges]],"Not Found",0)</f>
        <v>7731.43</v>
      </c>
      <c r="O429" t="str" cm="1">
        <f t="array" ref="O429">_xlfn.XLOOKUP($A429,Hospitalisation_table[[#All],[Customer ID]],Hospitalisation_table[[#All],[Hospital tier_Updated]],"Not Found",0)</f>
        <v>tier - 3</v>
      </c>
      <c r="P429" t="str" cm="1">
        <f t="array" ref="P429">_xlfn.XLOOKUP($A429,Hospitalisation_table[[#All],[Customer ID]],Hospitalisation_table[[#All],[City tier_updated]],"Not Found",0)</f>
        <v>tier - 2</v>
      </c>
      <c r="Q429" t="str" cm="1">
        <f t="array" ref="Q429">_xlfn.XLOOKUP($A429,Hospitalisation_table[[#All],[Customer ID]],Hospitalisation_table[[#All],[State ID Updated]],"Not Found",0)</f>
        <v>R1013</v>
      </c>
    </row>
    <row r="430" spans="1:17" x14ac:dyDescent="0.3">
      <c r="A430" s="13" t="s">
        <v>987</v>
      </c>
      <c r="B430" t="str" cm="1">
        <f t="array" ref="B430">_xlfn.XLOOKUP($A430,CustomersName[[#All],[Customer ID]],CustomersName[[#All],[First Name]],"Not Found",0)</f>
        <v>Jean-Marc</v>
      </c>
      <c r="C430" cm="1">
        <f t="array" ref="C430">_xlfn.XLOOKUP($A430,MedExam_Table[[#Headers],[#Data],[Customer ID]],MedExam_Table[[#Headers],[#Data],[BMI]],"Not Found",0)</f>
        <v>26.125</v>
      </c>
      <c r="D430" cm="1">
        <f t="array" ref="D430">_xlfn.XLOOKUP($A430,MedExam_Table[[#Headers],[#Data],[Customer ID]],MedExam_Table[[#Headers],[#Data],[HBA1C]],"Not Found",0)</f>
        <v>5.22</v>
      </c>
      <c r="E430" t="str" cm="1">
        <f t="array" ref="E430">_xlfn.XLOOKUP($A430,MedExam_Table[[#Headers],[#Data],[Customer ID]],MedExam_Table[[#Headers],[#Data],[Heart Issues Updated]],"Not Found",0)</f>
        <v>No</v>
      </c>
      <c r="F430" t="str" cm="1">
        <f t="array" ref="F430">_xlfn.XLOOKUP($A430,MedExam_Table[[#Headers],[#Data],[Customer ID]],MedExam_Table[[#Headers],[#Data],[Any Transplants Update]],"Not Found",0)</f>
        <v>No</v>
      </c>
      <c r="G430" t="str" cm="1">
        <f t="array" ref="G430">_xlfn.XLOOKUP($A430,MedExam_Table[[#Headers],[#Data],[Customer ID]],MedExam_Table[[#Headers],[#Data],[Cancer history]],"Not Found",0)</f>
        <v>No</v>
      </c>
      <c r="H430" cm="1">
        <f t="array" ref="H430">_xlfn.XLOOKUP($A430,MedExam_Table[[#Headers],[#Data],[Customer ID]],MedExam_Table[[#Headers],[#Data],[NumberOfMajorSurgeries_updated]],"Not Found",0)</f>
        <v>0</v>
      </c>
      <c r="I430" t="str" cm="1">
        <f t="array" ref="I430">_xlfn.XLOOKUP($A430,MedExam_Table[[#Headers],[#Data],[Customer ID]],MedExam_Table[[#Headers],[#Data],[Smoker Updated]],"Not Found",0)</f>
        <v>No</v>
      </c>
      <c r="J430" t="str" cm="1">
        <f t="array" ref="J430">_xlfn.XLOOKUP($A430,MedExam_Table[[#Headers],[#Data],[Customer ID]],MedExam_Table[[#Headers],[#Data],[Weight Status]],"Not Found",0)</f>
        <v>OverWeight</v>
      </c>
      <c r="K430" t="str" cm="1">
        <f t="array" ref="K430">_xlfn.XLOOKUP($A430,MedExam_Table[[#Headers],[#Data],[Customer ID]],MedExam_Table[[#Headers],[#Data],[Diabetes Status]],"Not Found",0)</f>
        <v>Normal</v>
      </c>
      <c r="L430" cm="1">
        <f t="array" ref="L430">_xlfn.XLOOKUP($A430,Hospitalisation_table[[#All],[Customer ID]],Hospitalisation_table[[#All],[Customer Age]],"Not Found",0)</f>
        <v>42</v>
      </c>
      <c r="M430" t="str" cm="1">
        <f t="array" ref="M430">_xlfn.XLOOKUP($A430,Hospitalisation_table[[#All],[Customer ID]],Hospitalisation_table[[#All],[Date of Birth]],"Not Found",0)</f>
        <v>10-Sep-1980</v>
      </c>
      <c r="N430" s="22" cm="1">
        <f t="array" ref="N430">_xlfn.XLOOKUP($A430,Hospitalisation_table[[#All],[Customer ID]],Hospitalisation_table[[#All],[charges]],"Not Found",0)</f>
        <v>7729.65</v>
      </c>
      <c r="O430" t="str" cm="1">
        <f t="array" ref="O430">_xlfn.XLOOKUP($A430,Hospitalisation_table[[#All],[Customer ID]],Hospitalisation_table[[#All],[Hospital tier_Updated]],"Not Found",0)</f>
        <v>tier - 3</v>
      </c>
      <c r="P430" t="str" cm="1">
        <f t="array" ref="P430">_xlfn.XLOOKUP($A430,Hospitalisation_table[[#All],[Customer ID]],Hospitalisation_table[[#All],[City tier_updated]],"Not Found",0)</f>
        <v>tier - 1</v>
      </c>
      <c r="Q430" t="str" cm="1">
        <f t="array" ref="Q430">_xlfn.XLOOKUP($A430,Hospitalisation_table[[#All],[Customer ID]],Hospitalisation_table[[#All],[State ID Updated]],"Not Found",0)</f>
        <v>R1016</v>
      </c>
    </row>
    <row r="431" spans="1:17" x14ac:dyDescent="0.3">
      <c r="A431" s="14" t="s">
        <v>986</v>
      </c>
      <c r="B431" t="str" cm="1">
        <f t="array" ref="B431">_xlfn.XLOOKUP($A431,CustomersName[[#All],[Customer ID]],CustomersName[[#All],[First Name]],"Not Found",0)</f>
        <v>Kerhy L</v>
      </c>
      <c r="C431" cm="1">
        <f t="array" ref="C431">_xlfn.XLOOKUP($A431,MedExam_Table[[#Headers],[#Data],[Customer ID]],MedExam_Table[[#Headers],[#Data],[BMI]],"Not Found",0)</f>
        <v>34.58</v>
      </c>
      <c r="D431" cm="1">
        <f t="array" ref="D431">_xlfn.XLOOKUP($A431,MedExam_Table[[#Headers],[#Data],[Customer ID]],MedExam_Table[[#Headers],[#Data],[HBA1C]],"Not Found",0)</f>
        <v>6.3</v>
      </c>
      <c r="E431" t="str" cm="1">
        <f t="array" ref="E431">_xlfn.XLOOKUP($A431,MedExam_Table[[#Headers],[#Data],[Customer ID]],MedExam_Table[[#Headers],[#Data],[Heart Issues Updated]],"Not Found",0)</f>
        <v>No</v>
      </c>
      <c r="F431" t="str" cm="1">
        <f t="array" ref="F431">_xlfn.XLOOKUP($A431,MedExam_Table[[#Headers],[#Data],[Customer ID]],MedExam_Table[[#Headers],[#Data],[Any Transplants Update]],"Not Found",0)</f>
        <v>No</v>
      </c>
      <c r="G431" t="str" cm="1">
        <f t="array" ref="G431">_xlfn.XLOOKUP($A431,MedExam_Table[[#Headers],[#Data],[Customer ID]],MedExam_Table[[#Headers],[#Data],[Cancer history]],"Not Found",0)</f>
        <v>Yes</v>
      </c>
      <c r="H431" cm="1">
        <f t="array" ref="H431">_xlfn.XLOOKUP($A431,MedExam_Table[[#Headers],[#Data],[Customer ID]],MedExam_Table[[#Headers],[#Data],[NumberOfMajorSurgeries_updated]],"Not Found",0)</f>
        <v>1</v>
      </c>
      <c r="I431" t="str" cm="1">
        <f t="array" ref="I431">_xlfn.XLOOKUP($A431,MedExam_Table[[#Headers],[#Data],[Customer ID]],MedExam_Table[[#Headers],[#Data],[Smoker Updated]],"Not Found",0)</f>
        <v>No</v>
      </c>
      <c r="J431" t="str" cm="1">
        <f t="array" ref="J431">_xlfn.XLOOKUP($A431,MedExam_Table[[#Headers],[#Data],[Customer ID]],MedExam_Table[[#Headers],[#Data],[Weight Status]],"Not Found",0)</f>
        <v>Obesity</v>
      </c>
      <c r="K431" t="str" cm="1">
        <f t="array" ref="K431">_xlfn.XLOOKUP($A431,MedExam_Table[[#Headers],[#Data],[Customer ID]],MedExam_Table[[#Headers],[#Data],[Diabetes Status]],"Not Found",0)</f>
        <v>Prediabetes</v>
      </c>
      <c r="L431" cm="1">
        <f t="array" ref="L431">_xlfn.XLOOKUP($A431,Hospitalisation_table[[#All],[Customer ID]],Hospitalisation_table[[#All],[Customer Age]],"Not Found",0)</f>
        <v>44</v>
      </c>
      <c r="M431" t="str" cm="1">
        <f t="array" ref="M431">_xlfn.XLOOKUP($A431,Hospitalisation_table[[#All],[Customer ID]],Hospitalisation_table[[#All],[Date of Birth]],"Not Found",0)</f>
        <v>2-Jun-1979</v>
      </c>
      <c r="N431" s="22" cm="1">
        <f t="array" ref="N431">_xlfn.XLOOKUP($A431,Hospitalisation_table[[#All],[Customer ID]],Hospitalisation_table[[#All],[charges]],"Not Found",0)</f>
        <v>7727.25</v>
      </c>
      <c r="O431" t="str" cm="1">
        <f t="array" ref="O431">_xlfn.XLOOKUP($A431,Hospitalisation_table[[#All],[Customer ID]],Hospitalisation_table[[#All],[Hospital tier_Updated]],"Not Found",0)</f>
        <v>tier - 2</v>
      </c>
      <c r="P431" t="str" cm="1">
        <f t="array" ref="P431">_xlfn.XLOOKUP($A431,Hospitalisation_table[[#All],[Customer ID]],Hospitalisation_table[[#All],[City tier_updated]],"Not Found",0)</f>
        <v>tier - 3</v>
      </c>
      <c r="Q431" t="str" cm="1">
        <f t="array" ref="Q431">_xlfn.XLOOKUP($A431,Hospitalisation_table[[#All],[Customer ID]],Hospitalisation_table[[#All],[State ID Updated]],"Not Found",0)</f>
        <v>R1012</v>
      </c>
    </row>
    <row r="432" spans="1:17" x14ac:dyDescent="0.3">
      <c r="A432" s="13" t="s">
        <v>985</v>
      </c>
      <c r="B432" t="str" cm="1">
        <f t="array" ref="B432">_xlfn.XLOOKUP($A432,CustomersName[[#All],[Customer ID]],CustomersName[[#All],[First Name]],"Not Found",0)</f>
        <v>Ulrich</v>
      </c>
      <c r="C432" cm="1">
        <f t="array" ref="C432">_xlfn.XLOOKUP($A432,MedExam_Table[[#Headers],[#Data],[Customer ID]],MedExam_Table[[#Headers],[#Data],[BMI]],"Not Found",0)</f>
        <v>27.4</v>
      </c>
      <c r="D432" cm="1">
        <f t="array" ref="D432">_xlfn.XLOOKUP($A432,MedExam_Table[[#Headers],[#Data],[Customer ID]],MedExam_Table[[#Headers],[#Data],[HBA1C]],"Not Found",0)</f>
        <v>8.84</v>
      </c>
      <c r="E432" t="str" cm="1">
        <f t="array" ref="E432">_xlfn.XLOOKUP($A432,MedExam_Table[[#Headers],[#Data],[Customer ID]],MedExam_Table[[#Headers],[#Data],[Heart Issues Updated]],"Not Found",0)</f>
        <v>No</v>
      </c>
      <c r="F432" t="str" cm="1">
        <f t="array" ref="F432">_xlfn.XLOOKUP($A432,MedExam_Table[[#Headers],[#Data],[Customer ID]],MedExam_Table[[#Headers],[#Data],[Any Transplants Update]],"Not Found",0)</f>
        <v>No</v>
      </c>
      <c r="G432" t="str" cm="1">
        <f t="array" ref="G432">_xlfn.XLOOKUP($A432,MedExam_Table[[#Headers],[#Data],[Customer ID]],MedExam_Table[[#Headers],[#Data],[Cancer history]],"Not Found",0)</f>
        <v>No</v>
      </c>
      <c r="H432" cm="1">
        <f t="array" ref="H432">_xlfn.XLOOKUP($A432,MedExam_Table[[#Headers],[#Data],[Customer ID]],MedExam_Table[[#Headers],[#Data],[NumberOfMajorSurgeries_updated]],"Not Found",0)</f>
        <v>0</v>
      </c>
      <c r="I432" t="str" cm="1">
        <f t="array" ref="I432">_xlfn.XLOOKUP($A432,MedExam_Table[[#Headers],[#Data],[Customer ID]],MedExam_Table[[#Headers],[#Data],[Smoker Updated]],"Not Found",0)</f>
        <v>No</v>
      </c>
      <c r="J432" t="str" cm="1">
        <f t="array" ref="J432">_xlfn.XLOOKUP($A432,MedExam_Table[[#Headers],[#Data],[Customer ID]],MedExam_Table[[#Headers],[#Data],[Weight Status]],"Not Found",0)</f>
        <v>OverWeight</v>
      </c>
      <c r="K432" t="str" cm="1">
        <f t="array" ref="K432">_xlfn.XLOOKUP($A432,MedExam_Table[[#Headers],[#Data],[Customer ID]],MedExam_Table[[#Headers],[#Data],[Diabetes Status]],"Not Found",0)</f>
        <v>Diabetes</v>
      </c>
      <c r="L432" cm="1">
        <f t="array" ref="L432">_xlfn.XLOOKUP($A432,Hospitalisation_table[[#All],[Customer ID]],Hospitalisation_table[[#All],[Customer Age]],"Not Found",0)</f>
        <v>44</v>
      </c>
      <c r="M432" t="str" cm="1">
        <f t="array" ref="M432">_xlfn.XLOOKUP($A432,Hospitalisation_table[[#All],[Customer ID]],Hospitalisation_table[[#All],[Date of Birth]],"Not Found",0)</f>
        <v>29-Dec-1978</v>
      </c>
      <c r="N432" s="22" cm="1">
        <f t="array" ref="N432">_xlfn.XLOOKUP($A432,Hospitalisation_table[[#All],[Customer ID]],Hospitalisation_table[[#All],[charges]],"Not Found",0)</f>
        <v>7726.85</v>
      </c>
      <c r="O432" t="str" cm="1">
        <f t="array" ref="O432">_xlfn.XLOOKUP($A432,Hospitalisation_table[[#All],[Customer ID]],Hospitalisation_table[[#All],[Hospital tier_Updated]],"Not Found",0)</f>
        <v>tier - 1</v>
      </c>
      <c r="P432" t="str" cm="1">
        <f t="array" ref="P432">_xlfn.XLOOKUP($A432,Hospitalisation_table[[#All],[Customer ID]],Hospitalisation_table[[#All],[City tier_updated]],"Not Found",0)</f>
        <v>tier - 2</v>
      </c>
      <c r="Q432" t="str" cm="1">
        <f t="array" ref="Q432">_xlfn.XLOOKUP($A432,Hospitalisation_table[[#All],[Customer ID]],Hospitalisation_table[[#All],[State ID Updated]],"Not Found",0)</f>
        <v>R1011</v>
      </c>
    </row>
    <row r="433" spans="1:17" x14ac:dyDescent="0.3">
      <c r="A433" s="14" t="s">
        <v>984</v>
      </c>
      <c r="B433" t="str" cm="1">
        <f t="array" ref="B433">_xlfn.XLOOKUP($A433,CustomersName[[#All],[Customer ID]],CustomersName[[#All],[First Name]],"Not Found",0)</f>
        <v>Justih P</v>
      </c>
      <c r="C433" cm="1">
        <f t="array" ref="C433">_xlfn.XLOOKUP($A433,MedExam_Table[[#Headers],[#Data],[Customer ID]],MedExam_Table[[#Headers],[#Data],[BMI]],"Not Found",0)</f>
        <v>27.53</v>
      </c>
      <c r="D433" cm="1">
        <f t="array" ref="D433">_xlfn.XLOOKUP($A433,MedExam_Table[[#Headers],[#Data],[Customer ID]],MedExam_Table[[#Headers],[#Data],[HBA1C]],"Not Found",0)</f>
        <v>4.1100000000000003</v>
      </c>
      <c r="E433" t="str" cm="1">
        <f t="array" ref="E433">_xlfn.XLOOKUP($A433,MedExam_Table[[#Headers],[#Data],[Customer ID]],MedExam_Table[[#Headers],[#Data],[Heart Issues Updated]],"Not Found",0)</f>
        <v>No</v>
      </c>
      <c r="F433" t="str" cm="1">
        <f t="array" ref="F433">_xlfn.XLOOKUP($A433,MedExam_Table[[#Headers],[#Data],[Customer ID]],MedExam_Table[[#Headers],[#Data],[Any Transplants Update]],"Not Found",0)</f>
        <v>No</v>
      </c>
      <c r="G433" t="str" cm="1">
        <f t="array" ref="G433">_xlfn.XLOOKUP($A433,MedExam_Table[[#Headers],[#Data],[Customer ID]],MedExam_Table[[#Headers],[#Data],[Cancer history]],"Not Found",0)</f>
        <v>No</v>
      </c>
      <c r="H433" cm="1">
        <f t="array" ref="H433">_xlfn.XLOOKUP($A433,MedExam_Table[[#Headers],[#Data],[Customer ID]],MedExam_Table[[#Headers],[#Data],[NumberOfMajorSurgeries_updated]],"Not Found",0)</f>
        <v>1</v>
      </c>
      <c r="I433" t="str" cm="1">
        <f t="array" ref="I433">_xlfn.XLOOKUP($A433,MedExam_Table[[#Headers],[#Data],[Customer ID]],MedExam_Table[[#Headers],[#Data],[Smoker Updated]],"Not Found",0)</f>
        <v>No</v>
      </c>
      <c r="J433" t="str" cm="1">
        <f t="array" ref="J433">_xlfn.XLOOKUP($A433,MedExam_Table[[#Headers],[#Data],[Customer ID]],MedExam_Table[[#Headers],[#Data],[Weight Status]],"Not Found",0)</f>
        <v>OverWeight</v>
      </c>
      <c r="K433" t="str" cm="1">
        <f t="array" ref="K433">_xlfn.XLOOKUP($A433,MedExam_Table[[#Headers],[#Data],[Customer ID]],MedExam_Table[[#Headers],[#Data],[Diabetes Status]],"Not Found",0)</f>
        <v>Normal</v>
      </c>
      <c r="L433" cm="1">
        <f t="array" ref="L433">_xlfn.XLOOKUP($A433,Hospitalisation_table[[#All],[Customer ID]],Hospitalisation_table[[#All],[Customer Age]],"Not Found",0)</f>
        <v>35</v>
      </c>
      <c r="M433" t="str" cm="1">
        <f t="array" ref="M433">_xlfn.XLOOKUP($A433,Hospitalisation_table[[#All],[Customer ID]],Hospitalisation_table[[#All],[Date of Birth]],"Not Found",0)</f>
        <v>12-Jul-1987</v>
      </c>
      <c r="N433" s="22" cm="1">
        <f t="array" ref="N433">_xlfn.XLOOKUP($A433,Hospitalisation_table[[#All],[Customer ID]],Hospitalisation_table[[#All],[charges]],"Not Found",0)</f>
        <v>7684.62</v>
      </c>
      <c r="O433" t="str" cm="1">
        <f t="array" ref="O433">_xlfn.XLOOKUP($A433,Hospitalisation_table[[#All],[Customer ID]],Hospitalisation_table[[#All],[Hospital tier_Updated]],"Not Found",0)</f>
        <v>tier - 2</v>
      </c>
      <c r="P433" t="str" cm="1">
        <f t="array" ref="P433">_xlfn.XLOOKUP($A433,Hospitalisation_table[[#All],[Customer ID]],Hospitalisation_table[[#All],[City tier_updated]],"Not Found",0)</f>
        <v>tier - 3</v>
      </c>
      <c r="Q433" t="str" cm="1">
        <f t="array" ref="Q433">_xlfn.XLOOKUP($A433,Hospitalisation_table[[#All],[Customer ID]],Hospitalisation_table[[#All],[State ID Updated]],"Not Found",0)</f>
        <v>R1021</v>
      </c>
    </row>
    <row r="434" spans="1:17" x14ac:dyDescent="0.3">
      <c r="A434" s="13" t="s">
        <v>983</v>
      </c>
      <c r="B434" t="str" cm="1">
        <f t="array" ref="B434">_xlfn.XLOOKUP($A434,CustomersName[[#All],[Customer ID]],CustomersName[[#All],[First Name]],"Not Found",0)</f>
        <v>Hhnnah E.</v>
      </c>
      <c r="C434" cm="1">
        <f t="array" ref="C434">_xlfn.XLOOKUP($A434,MedExam_Table[[#Headers],[#Data],[Customer ID]],MedExam_Table[[#Headers],[#Data],[BMI]],"Not Found",0)</f>
        <v>33</v>
      </c>
      <c r="D434" cm="1">
        <f t="array" ref="D434">_xlfn.XLOOKUP($A434,MedExam_Table[[#Headers],[#Data],[Customer ID]],MedExam_Table[[#Headers],[#Data],[HBA1C]],"Not Found",0)</f>
        <v>4.57</v>
      </c>
      <c r="E434" t="str" cm="1">
        <f t="array" ref="E434">_xlfn.XLOOKUP($A434,MedExam_Table[[#Headers],[#Data],[Customer ID]],MedExam_Table[[#Headers],[#Data],[Heart Issues Updated]],"Not Found",0)</f>
        <v>No</v>
      </c>
      <c r="F434" t="str" cm="1">
        <f t="array" ref="F434">_xlfn.XLOOKUP($A434,MedExam_Table[[#Headers],[#Data],[Customer ID]],MedExam_Table[[#Headers],[#Data],[Any Transplants Update]],"Not Found",0)</f>
        <v>No</v>
      </c>
      <c r="G434" t="str" cm="1">
        <f t="array" ref="G434">_xlfn.XLOOKUP($A434,MedExam_Table[[#Headers],[#Data],[Customer ID]],MedExam_Table[[#Headers],[#Data],[Cancer history]],"Not Found",0)</f>
        <v>No</v>
      </c>
      <c r="H434" cm="1">
        <f t="array" ref="H434">_xlfn.XLOOKUP($A434,MedExam_Table[[#Headers],[#Data],[Customer ID]],MedExam_Table[[#Headers],[#Data],[NumberOfMajorSurgeries_updated]],"Not Found",0)</f>
        <v>0</v>
      </c>
      <c r="I434" t="str" cm="1">
        <f t="array" ref="I434">_xlfn.XLOOKUP($A434,MedExam_Table[[#Headers],[#Data],[Customer ID]],MedExam_Table[[#Headers],[#Data],[Smoker Updated]],"Not Found",0)</f>
        <v>No</v>
      </c>
      <c r="J434" t="str" cm="1">
        <f t="array" ref="J434">_xlfn.XLOOKUP($A434,MedExam_Table[[#Headers],[#Data],[Customer ID]],MedExam_Table[[#Headers],[#Data],[Weight Status]],"Not Found",0)</f>
        <v>Obesity</v>
      </c>
      <c r="K434" t="str" cm="1">
        <f t="array" ref="K434">_xlfn.XLOOKUP($A434,MedExam_Table[[#Headers],[#Data],[Customer ID]],MedExam_Table[[#Headers],[#Data],[Diabetes Status]],"Not Found",0)</f>
        <v>Normal</v>
      </c>
      <c r="L434" cm="1">
        <f t="array" ref="L434">_xlfn.XLOOKUP($A434,Hospitalisation_table[[#All],[Customer ID]],Hospitalisation_table[[#All],[Customer Age]],"Not Found",0)</f>
        <v>40</v>
      </c>
      <c r="M434" t="str" cm="1">
        <f t="array" ref="M434">_xlfn.XLOOKUP($A434,Hospitalisation_table[[#All],[Customer ID]],Hospitalisation_table[[#All],[Date of Birth]],"Not Found",0)</f>
        <v>18-Dec-1982</v>
      </c>
      <c r="N434" s="22" cm="1">
        <f t="array" ref="N434">_xlfn.XLOOKUP($A434,Hospitalisation_table[[#All],[Customer ID]],Hospitalisation_table[[#All],[charges]],"Not Found",0)</f>
        <v>7682.67</v>
      </c>
      <c r="O434" t="str" cm="1">
        <f t="array" ref="O434">_xlfn.XLOOKUP($A434,Hospitalisation_table[[#All],[Customer ID]],Hospitalisation_table[[#All],[Hospital tier_Updated]],"Not Found",0)</f>
        <v>tier - 2</v>
      </c>
      <c r="P434" t="str" cm="1">
        <f t="array" ref="P434">_xlfn.XLOOKUP($A434,Hospitalisation_table[[#All],[Customer ID]],Hospitalisation_table[[#All],[City tier_updated]],"Not Found",0)</f>
        <v>tier - 1</v>
      </c>
      <c r="Q434" t="str" cm="1">
        <f t="array" ref="Q434">_xlfn.XLOOKUP($A434,Hospitalisation_table[[#All],[Customer ID]],Hospitalisation_table[[#All],[State ID Updated]],"Not Found",0)</f>
        <v>R1013</v>
      </c>
    </row>
    <row r="435" spans="1:17" x14ac:dyDescent="0.3">
      <c r="A435" s="14" t="s">
        <v>982</v>
      </c>
      <c r="B435" t="str" cm="1">
        <f t="array" ref="B435">_xlfn.XLOOKUP($A435,CustomersName[[#All],[Customer ID]],CustomersName[[#All],[First Name]],"Not Found",0)</f>
        <v>David</v>
      </c>
      <c r="C435" cm="1">
        <f t="array" ref="C435">_xlfn.XLOOKUP($A435,MedExam_Table[[#Headers],[#Data],[Customer ID]],MedExam_Table[[#Headers],[#Data],[BMI]],"Not Found",0)</f>
        <v>25.78</v>
      </c>
      <c r="D435" cm="1">
        <f t="array" ref="D435">_xlfn.XLOOKUP($A435,MedExam_Table[[#Headers],[#Data],[Customer ID]],MedExam_Table[[#Headers],[#Data],[HBA1C]],"Not Found",0)</f>
        <v>11.06</v>
      </c>
      <c r="E435" t="str" cm="1">
        <f t="array" ref="E435">_xlfn.XLOOKUP($A435,MedExam_Table[[#Headers],[#Data],[Customer ID]],MedExam_Table[[#Headers],[#Data],[Heart Issues Updated]],"Not Found",0)</f>
        <v>Yes</v>
      </c>
      <c r="F435" t="str" cm="1">
        <f t="array" ref="F435">_xlfn.XLOOKUP($A435,MedExam_Table[[#Headers],[#Data],[Customer ID]],MedExam_Table[[#Headers],[#Data],[Any Transplants Update]],"Not Found",0)</f>
        <v>No</v>
      </c>
      <c r="G435" t="str" cm="1">
        <f t="array" ref="G435">_xlfn.XLOOKUP($A435,MedExam_Table[[#Headers],[#Data],[Customer ID]],MedExam_Table[[#Headers],[#Data],[Cancer history]],"Not Found",0)</f>
        <v>No</v>
      </c>
      <c r="H435" cm="1">
        <f t="array" ref="H435">_xlfn.XLOOKUP($A435,MedExam_Table[[#Headers],[#Data],[Customer ID]],MedExam_Table[[#Headers],[#Data],[NumberOfMajorSurgeries_updated]],"Not Found",0)</f>
        <v>0</v>
      </c>
      <c r="I435" t="str" cm="1">
        <f t="array" ref="I435">_xlfn.XLOOKUP($A435,MedExam_Table[[#Headers],[#Data],[Customer ID]],MedExam_Table[[#Headers],[#Data],[Smoker Updated]],"Not Found",0)</f>
        <v>No</v>
      </c>
      <c r="J435" t="str" cm="1">
        <f t="array" ref="J435">_xlfn.XLOOKUP($A435,MedExam_Table[[#Headers],[#Data],[Customer ID]],MedExam_Table[[#Headers],[#Data],[Weight Status]],"Not Found",0)</f>
        <v>OverWeight</v>
      </c>
      <c r="K435" t="str" cm="1">
        <f t="array" ref="K435">_xlfn.XLOOKUP($A435,MedExam_Table[[#Headers],[#Data],[Customer ID]],MedExam_Table[[#Headers],[#Data],[Diabetes Status]],"Not Found",0)</f>
        <v>Diabetes</v>
      </c>
      <c r="L435" cm="1">
        <f t="array" ref="L435">_xlfn.XLOOKUP($A435,Hospitalisation_table[[#All],[Customer ID]],Hospitalisation_table[[#All],[Customer Age]],"Not Found",0)</f>
        <v>41</v>
      </c>
      <c r="M435" t="str" cm="1">
        <f t="array" ref="M435">_xlfn.XLOOKUP($A435,Hospitalisation_table[[#All],[Customer ID]],Hospitalisation_table[[#All],[Date of Birth]],"Not Found",0)</f>
        <v>19-Dec-1981</v>
      </c>
      <c r="N435" s="22" cm="1">
        <f t="array" ref="N435">_xlfn.XLOOKUP($A435,Hospitalisation_table[[#All],[Customer ID]],Hospitalisation_table[[#All],[charges]],"Not Found",0)</f>
        <v>7681.17</v>
      </c>
      <c r="O435" t="str" cm="1">
        <f t="array" ref="O435">_xlfn.XLOOKUP($A435,Hospitalisation_table[[#All],[Customer ID]],Hospitalisation_table[[#All],[Hospital tier_Updated]],"Not Found",0)</f>
        <v>tier - 2</v>
      </c>
      <c r="P435" t="str" cm="1">
        <f t="array" ref="P435">_xlfn.XLOOKUP($A435,Hospitalisation_table[[#All],[Customer ID]],Hospitalisation_table[[#All],[City tier_updated]],"Not Found",0)</f>
        <v>tier - 2</v>
      </c>
      <c r="Q435" t="str" cm="1">
        <f t="array" ref="Q435">_xlfn.XLOOKUP($A435,Hospitalisation_table[[#All],[Customer ID]],Hospitalisation_table[[#All],[State ID Updated]],"Not Found",0)</f>
        <v>R1020</v>
      </c>
    </row>
    <row r="436" spans="1:17" x14ac:dyDescent="0.3">
      <c r="A436" s="13" t="s">
        <v>2234</v>
      </c>
      <c r="B436" t="str" cm="1">
        <f t="array" ref="B436">_xlfn.XLOOKUP($A436,CustomersName[[#All],[Customer ID]],CustomersName[[#All],[First Name]],"Not Found",0)</f>
        <v>William</v>
      </c>
      <c r="C436" cm="1">
        <f t="array" ref="C436">_xlfn.XLOOKUP($A436,MedExam_Table[[#Headers],[#Data],[Customer ID]],MedExam_Table[[#Headers],[#Data],[BMI]],"Not Found",0)</f>
        <v>42.89</v>
      </c>
      <c r="D436" cm="1">
        <f t="array" ref="D436">_xlfn.XLOOKUP($A436,MedExam_Table[[#Headers],[#Data],[Customer ID]],MedExam_Table[[#Headers],[#Data],[HBA1C]],"Not Found",0)</f>
        <v>5.28</v>
      </c>
      <c r="E436" t="str" cm="1">
        <f t="array" ref="E436">_xlfn.XLOOKUP($A436,MedExam_Table[[#Headers],[#Data],[Customer ID]],MedExam_Table[[#Headers],[#Data],[Heart Issues Updated]],"Not Found",0)</f>
        <v>Yes</v>
      </c>
      <c r="F436" t="str" cm="1">
        <f t="array" ref="F436">_xlfn.XLOOKUP($A436,MedExam_Table[[#Headers],[#Data],[Customer ID]],MedExam_Table[[#Headers],[#Data],[Any Transplants Update]],"Not Found",0)</f>
        <v>No</v>
      </c>
      <c r="G436" t="str" cm="1">
        <f t="array" ref="G436">_xlfn.XLOOKUP($A436,MedExam_Table[[#Headers],[#Data],[Customer ID]],MedExam_Table[[#Headers],[#Data],[Cancer history]],"Not Found",0)</f>
        <v>No</v>
      </c>
      <c r="H436" cm="1">
        <f t="array" ref="H436">_xlfn.XLOOKUP($A436,MedExam_Table[[#Headers],[#Data],[Customer ID]],MedExam_Table[[#Headers],[#Data],[NumberOfMajorSurgeries_updated]],"Not Found",0)</f>
        <v>0</v>
      </c>
      <c r="I436" t="str" cm="1">
        <f t="array" ref="I436">_xlfn.XLOOKUP($A436,MedExam_Table[[#Headers],[#Data],[Customer ID]],MedExam_Table[[#Headers],[#Data],[Smoker Updated]],"Not Found",0)</f>
        <v>Yes</v>
      </c>
      <c r="J436" t="str" cm="1">
        <f t="array" ref="J436">_xlfn.XLOOKUP($A436,MedExam_Table[[#Headers],[#Data],[Customer ID]],MedExam_Table[[#Headers],[#Data],[Weight Status]],"Not Found",0)</f>
        <v>Obesity</v>
      </c>
      <c r="K436" t="str" cm="1">
        <f t="array" ref="K436">_xlfn.XLOOKUP($A436,MedExam_Table[[#Headers],[#Data],[Customer ID]],MedExam_Table[[#Headers],[#Data],[Diabetes Status]],"Not Found",0)</f>
        <v>Normal</v>
      </c>
      <c r="L436" cm="1">
        <f t="array" ref="L436">_xlfn.XLOOKUP($A436,Hospitalisation_table[[#All],[Customer ID]],Hospitalisation_table[[#All],[Customer Age]],"Not Found",0)</f>
        <v>46</v>
      </c>
      <c r="M436" t="str" cm="1">
        <f t="array" ref="M436">_xlfn.XLOOKUP($A436,Hospitalisation_table[[#All],[Customer ID]],Hospitalisation_table[[#All],[Date of Birth]],"Not Found",0)</f>
        <v>15-Jun-1976</v>
      </c>
      <c r="N436" s="22" cm="1">
        <f t="array" ref="N436">_xlfn.XLOOKUP($A436,Hospitalisation_table[[#All],[Customer ID]],Hospitalisation_table[[#All],[charges]],"Not Found",0)</f>
        <v>38740.120000000003</v>
      </c>
      <c r="O436" t="str" cm="1">
        <f t="array" ref="O436">_xlfn.XLOOKUP($A436,Hospitalisation_table[[#All],[Customer ID]],Hospitalisation_table[[#All],[Hospital tier_Updated]],"Not Found",0)</f>
        <v>tier - 2</v>
      </c>
      <c r="P436" t="str" cm="1">
        <f t="array" ref="P436">_xlfn.XLOOKUP($A436,Hospitalisation_table[[#All],[Customer ID]],Hospitalisation_table[[#All],[City tier_updated]],"Not Found",0)</f>
        <v>tier - 2</v>
      </c>
      <c r="Q436" t="str" cm="1">
        <f t="array" ref="Q436">_xlfn.XLOOKUP($A436,Hospitalisation_table[[#All],[Customer ID]],Hospitalisation_table[[#All],[State ID Updated]],"Not Found",0)</f>
        <v>R1012</v>
      </c>
    </row>
    <row r="437" spans="1:17" x14ac:dyDescent="0.3">
      <c r="A437" s="14" t="s">
        <v>981</v>
      </c>
      <c r="B437" t="str" cm="1">
        <f t="array" ref="B437">_xlfn.XLOOKUP($A437,CustomersName[[#All],[Customer ID]],CustomersName[[#All],[First Name]],"Not Found",0)</f>
        <v>Jim</v>
      </c>
      <c r="C437" cm="1">
        <f t="array" ref="C437">_xlfn.XLOOKUP($A437,MedExam_Table[[#Headers],[#Data],[Customer ID]],MedExam_Table[[#Headers],[#Data],[BMI]],"Not Found",0)</f>
        <v>22.66</v>
      </c>
      <c r="D437" cm="1">
        <f t="array" ref="D437">_xlfn.XLOOKUP($A437,MedExam_Table[[#Headers],[#Data],[Customer ID]],MedExam_Table[[#Headers],[#Data],[HBA1C]],"Not Found",0)</f>
        <v>10.68</v>
      </c>
      <c r="E437" t="str" cm="1">
        <f t="array" ref="E437">_xlfn.XLOOKUP($A437,MedExam_Table[[#Headers],[#Data],[Customer ID]],MedExam_Table[[#Headers],[#Data],[Heart Issues Updated]],"Not Found",0)</f>
        <v>No</v>
      </c>
      <c r="F437" t="str" cm="1">
        <f t="array" ref="F437">_xlfn.XLOOKUP($A437,MedExam_Table[[#Headers],[#Data],[Customer ID]],MedExam_Table[[#Headers],[#Data],[Any Transplants Update]],"Not Found",0)</f>
        <v>No</v>
      </c>
      <c r="G437" t="str" cm="1">
        <f t="array" ref="G437">_xlfn.XLOOKUP($A437,MedExam_Table[[#Headers],[#Data],[Customer ID]],MedExam_Table[[#Headers],[#Data],[Cancer history]],"Not Found",0)</f>
        <v>No</v>
      </c>
      <c r="H437" cm="1">
        <f t="array" ref="H437">_xlfn.XLOOKUP($A437,MedExam_Table[[#Headers],[#Data],[Customer ID]],MedExam_Table[[#Headers],[#Data],[NumberOfMajorSurgeries_updated]],"Not Found",0)</f>
        <v>0</v>
      </c>
      <c r="I437" t="str" cm="1">
        <f t="array" ref="I437">_xlfn.XLOOKUP($A437,MedExam_Table[[#Headers],[#Data],[Customer ID]],MedExam_Table[[#Headers],[#Data],[Smoker Updated]],"Not Found",0)</f>
        <v>No</v>
      </c>
      <c r="J437" t="str" cm="1">
        <f t="array" ref="J437">_xlfn.XLOOKUP($A437,MedExam_Table[[#Headers],[#Data],[Customer ID]],MedExam_Table[[#Headers],[#Data],[Weight Status]],"Not Found",0)</f>
        <v>NormalWeight</v>
      </c>
      <c r="K437" t="str" cm="1">
        <f t="array" ref="K437">_xlfn.XLOOKUP($A437,MedExam_Table[[#Headers],[#Data],[Customer ID]],MedExam_Table[[#Headers],[#Data],[Diabetes Status]],"Not Found",0)</f>
        <v>Diabetes</v>
      </c>
      <c r="L437" cm="1">
        <f t="array" ref="L437">_xlfn.XLOOKUP($A437,Hospitalisation_table[[#All],[Customer ID]],Hospitalisation_table[[#All],[Customer Age]],"Not Found",0)</f>
        <v>51</v>
      </c>
      <c r="M437" t="str" cm="1">
        <f t="array" ref="M437">_xlfn.XLOOKUP($A437,Hospitalisation_table[[#All],[Customer ID]],Hospitalisation_table[[#All],[Date of Birth]],"Not Found",0)</f>
        <v>11-Oct-1971</v>
      </c>
      <c r="N437" s="22" cm="1">
        <f t="array" ref="N437">_xlfn.XLOOKUP($A437,Hospitalisation_table[[#All],[Customer ID]],Hospitalisation_table[[#All],[charges]],"Not Found",0)</f>
        <v>7680.92</v>
      </c>
      <c r="O437" t="str" cm="1">
        <f t="array" ref="O437">_xlfn.XLOOKUP($A437,Hospitalisation_table[[#All],[Customer ID]],Hospitalisation_table[[#All],[Hospital tier_Updated]],"Not Found",0)</f>
        <v>tier - 2</v>
      </c>
      <c r="P437" t="str" cm="1">
        <f t="array" ref="P437">_xlfn.XLOOKUP($A437,Hospitalisation_table[[#All],[Customer ID]],Hospitalisation_table[[#All],[City tier_updated]],"Not Found",0)</f>
        <v>tier - 1</v>
      </c>
      <c r="Q437" t="str" cm="1">
        <f t="array" ref="Q437">_xlfn.XLOOKUP($A437,Hospitalisation_table[[#All],[Customer ID]],Hospitalisation_table[[#All],[State ID Updated]],"Not Found",0)</f>
        <v>R1013</v>
      </c>
    </row>
    <row r="438" spans="1:17" x14ac:dyDescent="0.3">
      <c r="A438" s="13" t="s">
        <v>980</v>
      </c>
      <c r="B438" t="str" cm="1">
        <f t="array" ref="B438">_xlfn.XLOOKUP($A438,CustomersName[[#All],[Customer ID]],CustomersName[[#All],[First Name]],"Not Found",0)</f>
        <v>Josehh P</v>
      </c>
      <c r="C438" cm="1">
        <f t="array" ref="C438">_xlfn.XLOOKUP($A438,MedExam_Table[[#Headers],[#Data],[Customer ID]],MedExam_Table[[#Headers],[#Data],[BMI]],"Not Found",0)</f>
        <v>38.81</v>
      </c>
      <c r="D438" cm="1">
        <f t="array" ref="D438">_xlfn.XLOOKUP($A438,MedExam_Table[[#Headers],[#Data],[Customer ID]],MedExam_Table[[#Headers],[#Data],[HBA1C]],"Not Found",0)</f>
        <v>6.14</v>
      </c>
      <c r="E438" t="str" cm="1">
        <f t="array" ref="E438">_xlfn.XLOOKUP($A438,MedExam_Table[[#Headers],[#Data],[Customer ID]],MedExam_Table[[#Headers],[#Data],[Heart Issues Updated]],"Not Found",0)</f>
        <v>Yes</v>
      </c>
      <c r="F438" t="str" cm="1">
        <f t="array" ref="F438">_xlfn.XLOOKUP($A438,MedExam_Table[[#Headers],[#Data],[Customer ID]],MedExam_Table[[#Headers],[#Data],[Any Transplants Update]],"Not Found",0)</f>
        <v>No</v>
      </c>
      <c r="G438" t="str" cm="1">
        <f t="array" ref="G438">_xlfn.XLOOKUP($A438,MedExam_Table[[#Headers],[#Data],[Customer ID]],MedExam_Table[[#Headers],[#Data],[Cancer history]],"Not Found",0)</f>
        <v>No</v>
      </c>
      <c r="H438" cm="1">
        <f t="array" ref="H438">_xlfn.XLOOKUP($A438,MedExam_Table[[#Headers],[#Data],[Customer ID]],MedExam_Table[[#Headers],[#Data],[NumberOfMajorSurgeries_updated]],"Not Found",0)</f>
        <v>1</v>
      </c>
      <c r="I438" t="str" cm="1">
        <f t="array" ref="I438">_xlfn.XLOOKUP($A438,MedExam_Table[[#Headers],[#Data],[Customer ID]],MedExam_Table[[#Headers],[#Data],[Smoker Updated]],"Not Found",0)</f>
        <v>No</v>
      </c>
      <c r="J438" t="str" cm="1">
        <f t="array" ref="J438">_xlfn.XLOOKUP($A438,MedExam_Table[[#Headers],[#Data],[Customer ID]],MedExam_Table[[#Headers],[#Data],[Weight Status]],"Not Found",0)</f>
        <v>Obesity</v>
      </c>
      <c r="K438" t="str" cm="1">
        <f t="array" ref="K438">_xlfn.XLOOKUP($A438,MedExam_Table[[#Headers],[#Data],[Customer ID]],MedExam_Table[[#Headers],[#Data],[Diabetes Status]],"Not Found",0)</f>
        <v>Prediabetes</v>
      </c>
      <c r="L438" cm="1">
        <f t="array" ref="L438">_xlfn.XLOOKUP($A438,Hospitalisation_table[[#All],[Customer ID]],Hospitalisation_table[[#All],[Customer Age]],"Not Found",0)</f>
        <v>27</v>
      </c>
      <c r="M438" t="str" cm="1">
        <f t="array" ref="M438">_xlfn.XLOOKUP($A438,Hospitalisation_table[[#All],[Customer ID]],Hospitalisation_table[[#All],[Date of Birth]],"Not Found",0)</f>
        <v>13-Sep-1995</v>
      </c>
      <c r="N438" s="22" cm="1">
        <f t="array" ref="N438">_xlfn.XLOOKUP($A438,Hospitalisation_table[[#All],[Customer ID]],Hospitalisation_table[[#All],[charges]],"Not Found",0)</f>
        <v>7676.4</v>
      </c>
      <c r="O438" t="str" cm="1">
        <f t="array" ref="O438">_xlfn.XLOOKUP($A438,Hospitalisation_table[[#All],[Customer ID]],Hospitalisation_table[[#All],[Hospital tier_Updated]],"Not Found",0)</f>
        <v>tier - 2</v>
      </c>
      <c r="P438" t="str" cm="1">
        <f t="array" ref="P438">_xlfn.XLOOKUP($A438,Hospitalisation_table[[#All],[Customer ID]],Hospitalisation_table[[#All],[City tier_updated]],"Not Found",0)</f>
        <v>tier - 1</v>
      </c>
      <c r="Q438" t="str" cm="1">
        <f t="array" ref="Q438">_xlfn.XLOOKUP($A438,Hospitalisation_table[[#All],[Customer ID]],Hospitalisation_table[[#All],[State ID Updated]],"Not Found",0)</f>
        <v>R1012</v>
      </c>
    </row>
    <row r="439" spans="1:17" x14ac:dyDescent="0.3">
      <c r="A439" s="14" t="s">
        <v>979</v>
      </c>
      <c r="B439" t="str" cm="1">
        <f t="array" ref="B439">_xlfn.XLOOKUP($A439,CustomersName[[#All],[Customer ID]],CustomersName[[#All],[First Name]],"Not Found",0)</f>
        <v>Michael</v>
      </c>
      <c r="C439" cm="1">
        <f t="array" ref="C439">_xlfn.XLOOKUP($A439,MedExam_Table[[#Headers],[#Data],[Customer ID]],MedExam_Table[[#Headers],[#Data],[BMI]],"Not Found",0)</f>
        <v>38.51</v>
      </c>
      <c r="D439" cm="1">
        <f t="array" ref="D439">_xlfn.XLOOKUP($A439,MedExam_Table[[#Headers],[#Data],[Customer ID]],MedExam_Table[[#Headers],[#Data],[HBA1C]],"Not Found",0)</f>
        <v>5.45</v>
      </c>
      <c r="E439" t="str" cm="1">
        <f t="array" ref="E439">_xlfn.XLOOKUP($A439,MedExam_Table[[#Headers],[#Data],[Customer ID]],MedExam_Table[[#Headers],[#Data],[Heart Issues Updated]],"Not Found",0)</f>
        <v>Yes</v>
      </c>
      <c r="F439" t="str" cm="1">
        <f t="array" ref="F439">_xlfn.XLOOKUP($A439,MedExam_Table[[#Headers],[#Data],[Customer ID]],MedExam_Table[[#Headers],[#Data],[Any Transplants Update]],"Not Found",0)</f>
        <v>No</v>
      </c>
      <c r="G439" t="str" cm="1">
        <f t="array" ref="G439">_xlfn.XLOOKUP($A439,MedExam_Table[[#Headers],[#Data],[Customer ID]],MedExam_Table[[#Headers],[#Data],[Cancer history]],"Not Found",0)</f>
        <v>No</v>
      </c>
      <c r="H439" cm="1">
        <f t="array" ref="H439">_xlfn.XLOOKUP($A439,MedExam_Table[[#Headers],[#Data],[Customer ID]],MedExam_Table[[#Headers],[#Data],[NumberOfMajorSurgeries_updated]],"Not Found",0)</f>
        <v>0</v>
      </c>
      <c r="I439" t="str" cm="1">
        <f t="array" ref="I439">_xlfn.XLOOKUP($A439,MedExam_Table[[#Headers],[#Data],[Customer ID]],MedExam_Table[[#Headers],[#Data],[Smoker Updated]],"Not Found",0)</f>
        <v>No</v>
      </c>
      <c r="J439" t="str" cm="1">
        <f t="array" ref="J439">_xlfn.XLOOKUP($A439,MedExam_Table[[#Headers],[#Data],[Customer ID]],MedExam_Table[[#Headers],[#Data],[Weight Status]],"Not Found",0)</f>
        <v>Obesity</v>
      </c>
      <c r="K439" t="str" cm="1">
        <f t="array" ref="K439">_xlfn.XLOOKUP($A439,MedExam_Table[[#Headers],[#Data],[Customer ID]],MedExam_Table[[#Headers],[#Data],[Diabetes Status]],"Not Found",0)</f>
        <v>Normal</v>
      </c>
      <c r="L439" cm="1">
        <f t="array" ref="L439">_xlfn.XLOOKUP($A439,Hospitalisation_table[[#All],[Customer ID]],Hospitalisation_table[[#All],[Customer Age]],"Not Found",0)</f>
        <v>26</v>
      </c>
      <c r="M439" t="str" cm="1">
        <f t="array" ref="M439">_xlfn.XLOOKUP($A439,Hospitalisation_table[[#All],[Customer ID]],Hospitalisation_table[[#All],[Date of Birth]],"Not Found",0)</f>
        <v>24-Nov-1996</v>
      </c>
      <c r="N439" s="22" cm="1">
        <f t="array" ref="N439">_xlfn.XLOOKUP($A439,Hospitalisation_table[[#All],[Customer ID]],Hospitalisation_table[[#All],[charges]],"Not Found",0)</f>
        <v>7670.75</v>
      </c>
      <c r="O439" t="str" cm="1">
        <f t="array" ref="O439">_xlfn.XLOOKUP($A439,Hospitalisation_table[[#All],[Customer ID]],Hospitalisation_table[[#All],[Hospital tier_Updated]],"Not Found",0)</f>
        <v>tier - 2</v>
      </c>
      <c r="P439" t="str" cm="1">
        <f t="array" ref="P439">_xlfn.XLOOKUP($A439,Hospitalisation_table[[#All],[Customer ID]],Hospitalisation_table[[#All],[City tier_updated]],"Not Found",0)</f>
        <v>tier - 2</v>
      </c>
      <c r="Q439" t="str" cm="1">
        <f t="array" ref="Q439">_xlfn.XLOOKUP($A439,Hospitalisation_table[[#All],[Customer ID]],Hospitalisation_table[[#All],[State ID Updated]],"Not Found",0)</f>
        <v>R1022</v>
      </c>
    </row>
    <row r="440" spans="1:17" x14ac:dyDescent="0.3">
      <c r="A440" s="13" t="s">
        <v>978</v>
      </c>
      <c r="B440" t="str" cm="1">
        <f t="array" ref="B440">_xlfn.XLOOKUP($A440,CustomersName[[#All],[Customer ID]],CustomersName[[#All],[First Name]],"Not Found",0)</f>
        <v>Ginh M</v>
      </c>
      <c r="C440" cm="1">
        <f t="array" ref="C440">_xlfn.XLOOKUP($A440,MedExam_Table[[#Headers],[#Data],[Customer ID]],MedExam_Table[[#Headers],[#Data],[BMI]],"Not Found",0)</f>
        <v>22.98</v>
      </c>
      <c r="D440" cm="1">
        <f t="array" ref="D440">_xlfn.XLOOKUP($A440,MedExam_Table[[#Headers],[#Data],[Customer ID]],MedExam_Table[[#Headers],[#Data],[HBA1C]],"Not Found",0)</f>
        <v>6.14</v>
      </c>
      <c r="E440" t="str" cm="1">
        <f t="array" ref="E440">_xlfn.XLOOKUP($A440,MedExam_Table[[#Headers],[#Data],[Customer ID]],MedExam_Table[[#Headers],[#Data],[Heart Issues Updated]],"Not Found",0)</f>
        <v>Yes</v>
      </c>
      <c r="F440" t="str" cm="1">
        <f t="array" ref="F440">_xlfn.XLOOKUP($A440,MedExam_Table[[#Headers],[#Data],[Customer ID]],MedExam_Table[[#Headers],[#Data],[Any Transplants Update]],"Not Found",0)</f>
        <v>No</v>
      </c>
      <c r="G440" t="str" cm="1">
        <f t="array" ref="G440">_xlfn.XLOOKUP($A440,MedExam_Table[[#Headers],[#Data],[Customer ID]],MedExam_Table[[#Headers],[#Data],[Cancer history]],"Not Found",0)</f>
        <v>No</v>
      </c>
      <c r="H440" cm="1">
        <f t="array" ref="H440">_xlfn.XLOOKUP($A440,MedExam_Table[[#Headers],[#Data],[Customer ID]],MedExam_Table[[#Headers],[#Data],[NumberOfMajorSurgeries_updated]],"Not Found",0)</f>
        <v>0</v>
      </c>
      <c r="I440" t="str" cm="1">
        <f t="array" ref="I440">_xlfn.XLOOKUP($A440,MedExam_Table[[#Headers],[#Data],[Customer ID]],MedExam_Table[[#Headers],[#Data],[Smoker Updated]],"Not Found",0)</f>
        <v>No</v>
      </c>
      <c r="J440" t="str" cm="1">
        <f t="array" ref="J440">_xlfn.XLOOKUP($A440,MedExam_Table[[#Headers],[#Data],[Customer ID]],MedExam_Table[[#Headers],[#Data],[Weight Status]],"Not Found",0)</f>
        <v>NormalWeight</v>
      </c>
      <c r="K440" t="str" cm="1">
        <f t="array" ref="K440">_xlfn.XLOOKUP($A440,MedExam_Table[[#Headers],[#Data],[Customer ID]],MedExam_Table[[#Headers],[#Data],[Diabetes Status]],"Not Found",0)</f>
        <v>Prediabetes</v>
      </c>
      <c r="L440" cm="1">
        <f t="array" ref="L440">_xlfn.XLOOKUP($A440,Hospitalisation_table[[#All],[Customer ID]],Hospitalisation_table[[#All],[Customer Age]],"Not Found",0)</f>
        <v>46</v>
      </c>
      <c r="M440" t="str" cm="1">
        <f t="array" ref="M440">_xlfn.XLOOKUP($A440,Hospitalisation_table[[#All],[Customer ID]],Hospitalisation_table[[#All],[Date of Birth]],"Not Found",0)</f>
        <v>9-Oct-1976</v>
      </c>
      <c r="N440" s="22" cm="1">
        <f t="array" ref="N440">_xlfn.XLOOKUP($A440,Hospitalisation_table[[#All],[Customer ID]],Hospitalisation_table[[#All],[charges]],"Not Found",0)</f>
        <v>7662.47</v>
      </c>
      <c r="O440" t="str" cm="1">
        <f t="array" ref="O440">_xlfn.XLOOKUP($A440,Hospitalisation_table[[#All],[Customer ID]],Hospitalisation_table[[#All],[Hospital tier_Updated]],"Not Found",0)</f>
        <v>tier - 2</v>
      </c>
      <c r="P440" t="str" cm="1">
        <f t="array" ref="P440">_xlfn.XLOOKUP($A440,Hospitalisation_table[[#All],[Customer ID]],Hospitalisation_table[[#All],[City tier_updated]],"Not Found",0)</f>
        <v>tier - 1</v>
      </c>
      <c r="Q440" t="str" cm="1">
        <f t="array" ref="Q440">_xlfn.XLOOKUP($A440,Hospitalisation_table[[#All],[Customer ID]],Hospitalisation_table[[#All],[State ID Updated]],"Not Found",0)</f>
        <v>R1011</v>
      </c>
    </row>
    <row r="441" spans="1:17" x14ac:dyDescent="0.3">
      <c r="A441" s="14" t="s">
        <v>977</v>
      </c>
      <c r="B441" t="str" cm="1">
        <f t="array" ref="B441">_xlfn.XLOOKUP($A441,CustomersName[[#All],[Customer ID]],CustomersName[[#All],[First Name]],"Not Found",0)</f>
        <v>Shanhel C.</v>
      </c>
      <c r="C441" cm="1">
        <f t="array" ref="C441">_xlfn.XLOOKUP($A441,MedExam_Table[[#Headers],[#Data],[Customer ID]],MedExam_Table[[#Headers],[#Data],[BMI]],"Not Found",0)</f>
        <v>15.65</v>
      </c>
      <c r="D441" cm="1">
        <f t="array" ref="D441">_xlfn.XLOOKUP($A441,MedExam_Table[[#Headers],[#Data],[Customer ID]],MedExam_Table[[#Headers],[#Data],[HBA1C]],"Not Found",0)</f>
        <v>7.85</v>
      </c>
      <c r="E441" t="str" cm="1">
        <f t="array" ref="E441">_xlfn.XLOOKUP($A441,MedExam_Table[[#Headers],[#Data],[Customer ID]],MedExam_Table[[#Headers],[#Data],[Heart Issues Updated]],"Not Found",0)</f>
        <v>No</v>
      </c>
      <c r="F441" t="str" cm="1">
        <f t="array" ref="F441">_xlfn.XLOOKUP($A441,MedExam_Table[[#Headers],[#Data],[Customer ID]],MedExam_Table[[#Headers],[#Data],[Any Transplants Update]],"Not Found",0)</f>
        <v>No</v>
      </c>
      <c r="G441" t="str" cm="1">
        <f t="array" ref="G441">_xlfn.XLOOKUP($A441,MedExam_Table[[#Headers],[#Data],[Customer ID]],MedExam_Table[[#Headers],[#Data],[Cancer history]],"Not Found",0)</f>
        <v>No</v>
      </c>
      <c r="H441" cm="1">
        <f t="array" ref="H441">_xlfn.XLOOKUP($A441,MedExam_Table[[#Headers],[#Data],[Customer ID]],MedExam_Table[[#Headers],[#Data],[NumberOfMajorSurgeries_updated]],"Not Found",0)</f>
        <v>0</v>
      </c>
      <c r="I441" t="str" cm="1">
        <f t="array" ref="I441">_xlfn.XLOOKUP($A441,MedExam_Table[[#Headers],[#Data],[Customer ID]],MedExam_Table[[#Headers],[#Data],[Smoker Updated]],"Not Found",0)</f>
        <v>No</v>
      </c>
      <c r="J441" t="str" cm="1">
        <f t="array" ref="J441">_xlfn.XLOOKUP($A441,MedExam_Table[[#Headers],[#Data],[Customer ID]],MedExam_Table[[#Headers],[#Data],[Weight Status]],"Not Found",0)</f>
        <v>Underweight</v>
      </c>
      <c r="K441" t="str" cm="1">
        <f t="array" ref="K441">_xlfn.XLOOKUP($A441,MedExam_Table[[#Headers],[#Data],[Customer ID]],MedExam_Table[[#Headers],[#Data],[Diabetes Status]],"Not Found",0)</f>
        <v>Diabetes</v>
      </c>
      <c r="L441" cm="1">
        <f t="array" ref="L441">_xlfn.XLOOKUP($A441,Hospitalisation_table[[#All],[Customer ID]],Hospitalisation_table[[#All],[Customer Age]],"Not Found",0)</f>
        <v>57</v>
      </c>
      <c r="M441" t="str" cm="1">
        <f t="array" ref="M441">_xlfn.XLOOKUP($A441,Hospitalisation_table[[#All],[Customer ID]],Hospitalisation_table[[#All],[Date of Birth]],"Not Found",0)</f>
        <v>27-Dec-1965</v>
      </c>
      <c r="N441" s="22" cm="1">
        <f t="array" ref="N441">_xlfn.XLOOKUP($A441,Hospitalisation_table[[#All],[Customer ID]],Hospitalisation_table[[#All],[charges]],"Not Found",0)</f>
        <v>7657.69</v>
      </c>
      <c r="O441" t="str" cm="1">
        <f t="array" ref="O441">_xlfn.XLOOKUP($A441,Hospitalisation_table[[#All],[Customer ID]],Hospitalisation_table[[#All],[Hospital tier_Updated]],"Not Found",0)</f>
        <v>tier - 3</v>
      </c>
      <c r="P441" t="str" cm="1">
        <f t="array" ref="P441">_xlfn.XLOOKUP($A441,Hospitalisation_table[[#All],[Customer ID]],Hospitalisation_table[[#All],[City tier_updated]],"Not Found",0)</f>
        <v>tier - 3</v>
      </c>
      <c r="Q441" t="str" cm="1">
        <f t="array" ref="Q441">_xlfn.XLOOKUP($A441,Hospitalisation_table[[#All],[Customer ID]],Hospitalisation_table[[#All],[State ID Updated]],"Not Found",0)</f>
        <v>R1012</v>
      </c>
    </row>
    <row r="442" spans="1:17" x14ac:dyDescent="0.3">
      <c r="A442" s="13" t="s">
        <v>976</v>
      </c>
      <c r="B442" t="str" cm="1">
        <f t="array" ref="B442">_xlfn.XLOOKUP($A442,CustomersName[[#All],[Customer ID]],CustomersName[[#All],[First Name]],"Not Found",0)</f>
        <v>Brian</v>
      </c>
      <c r="C442" cm="1">
        <f t="array" ref="C442">_xlfn.XLOOKUP($A442,MedExam_Table[[#Headers],[#Data],[Customer ID]],MedExam_Table[[#Headers],[#Data],[BMI]],"Not Found",0)</f>
        <v>39.97</v>
      </c>
      <c r="D442" cm="1">
        <f t="array" ref="D442">_xlfn.XLOOKUP($A442,MedExam_Table[[#Headers],[#Data],[Customer ID]],MedExam_Table[[#Headers],[#Data],[HBA1C]],"Not Found",0)</f>
        <v>4.09</v>
      </c>
      <c r="E442" t="str" cm="1">
        <f t="array" ref="E442">_xlfn.XLOOKUP($A442,MedExam_Table[[#Headers],[#Data],[Customer ID]],MedExam_Table[[#Headers],[#Data],[Heart Issues Updated]],"Not Found",0)</f>
        <v>No</v>
      </c>
      <c r="F442" t="str" cm="1">
        <f t="array" ref="F442">_xlfn.XLOOKUP($A442,MedExam_Table[[#Headers],[#Data],[Customer ID]],MedExam_Table[[#Headers],[#Data],[Any Transplants Update]],"Not Found",0)</f>
        <v>No</v>
      </c>
      <c r="G442" t="str" cm="1">
        <f t="array" ref="G442">_xlfn.XLOOKUP($A442,MedExam_Table[[#Headers],[#Data],[Customer ID]],MedExam_Table[[#Headers],[#Data],[Cancer history]],"Not Found",0)</f>
        <v>No</v>
      </c>
      <c r="H442" cm="1">
        <f t="array" ref="H442">_xlfn.XLOOKUP($A442,MedExam_Table[[#Headers],[#Data],[Customer ID]],MedExam_Table[[#Headers],[#Data],[NumberOfMajorSurgeries_updated]],"Not Found",0)</f>
        <v>1</v>
      </c>
      <c r="I442" t="str" cm="1">
        <f t="array" ref="I442">_xlfn.XLOOKUP($A442,MedExam_Table[[#Headers],[#Data],[Customer ID]],MedExam_Table[[#Headers],[#Data],[Smoker Updated]],"Not Found",0)</f>
        <v>No</v>
      </c>
      <c r="J442" t="str" cm="1">
        <f t="array" ref="J442">_xlfn.XLOOKUP($A442,MedExam_Table[[#Headers],[#Data],[Customer ID]],MedExam_Table[[#Headers],[#Data],[Weight Status]],"Not Found",0)</f>
        <v>Obesity</v>
      </c>
      <c r="K442" t="str" cm="1">
        <f t="array" ref="K442">_xlfn.XLOOKUP($A442,MedExam_Table[[#Headers],[#Data],[Customer ID]],MedExam_Table[[#Headers],[#Data],[Diabetes Status]],"Not Found",0)</f>
        <v>Normal</v>
      </c>
      <c r="L442" cm="1">
        <f t="array" ref="L442">_xlfn.XLOOKUP($A442,Hospitalisation_table[[#All],[Customer ID]],Hospitalisation_table[[#All],[Customer Age]],"Not Found",0)</f>
        <v>24</v>
      </c>
      <c r="M442" t="str" cm="1">
        <f t="array" ref="M442">_xlfn.XLOOKUP($A442,Hospitalisation_table[[#All],[Customer ID]],Hospitalisation_table[[#All],[Date of Birth]],"Not Found",0)</f>
        <v>30-Sep-1998</v>
      </c>
      <c r="N442" s="22" cm="1">
        <f t="array" ref="N442">_xlfn.XLOOKUP($A442,Hospitalisation_table[[#All],[Customer ID]],Hospitalisation_table[[#All],[charges]],"Not Found",0)</f>
        <v>7652.26</v>
      </c>
      <c r="O442" t="str" cm="1">
        <f t="array" ref="O442">_xlfn.XLOOKUP($A442,Hospitalisation_table[[#All],[Customer ID]],Hospitalisation_table[[#All],[Hospital tier_Updated]],"Not Found",0)</f>
        <v>tier - 2</v>
      </c>
      <c r="P442" t="str" cm="1">
        <f t="array" ref="P442">_xlfn.XLOOKUP($A442,Hospitalisation_table[[#All],[Customer ID]],Hospitalisation_table[[#All],[City tier_updated]],"Not Found",0)</f>
        <v>tier - 3</v>
      </c>
      <c r="Q442" t="str" cm="1">
        <f t="array" ref="Q442">_xlfn.XLOOKUP($A442,Hospitalisation_table[[#All],[Customer ID]],Hospitalisation_table[[#All],[State ID Updated]],"Not Found",0)</f>
        <v>R1023</v>
      </c>
    </row>
    <row r="443" spans="1:17" x14ac:dyDescent="0.3">
      <c r="A443" s="14" t="s">
        <v>975</v>
      </c>
      <c r="B443" t="str" cm="1">
        <f t="array" ref="B443">_xlfn.XLOOKUP($A443,CustomersName[[#All],[Customer ID]],CustomersName[[#All],[First Name]],"Not Found",0)</f>
        <v>Brian</v>
      </c>
      <c r="C443" cm="1">
        <f t="array" ref="C443">_xlfn.XLOOKUP($A443,MedExam_Table[[#Headers],[#Data],[Customer ID]],MedExam_Table[[#Headers],[#Data],[BMI]],"Not Found",0)</f>
        <v>37.22</v>
      </c>
      <c r="D443" cm="1">
        <f t="array" ref="D443">_xlfn.XLOOKUP($A443,MedExam_Table[[#Headers],[#Data],[Customer ID]],MedExam_Table[[#Headers],[#Data],[HBA1C]],"Not Found",0)</f>
        <v>4.62</v>
      </c>
      <c r="E443" t="str" cm="1">
        <f t="array" ref="E443">_xlfn.XLOOKUP($A443,MedExam_Table[[#Headers],[#Data],[Customer ID]],MedExam_Table[[#Headers],[#Data],[Heart Issues Updated]],"Not Found",0)</f>
        <v>No</v>
      </c>
      <c r="F443" t="str" cm="1">
        <f t="array" ref="F443">_xlfn.XLOOKUP($A443,MedExam_Table[[#Headers],[#Data],[Customer ID]],MedExam_Table[[#Headers],[#Data],[Any Transplants Update]],"Not Found",0)</f>
        <v>No</v>
      </c>
      <c r="G443" t="str" cm="1">
        <f t="array" ref="G443">_xlfn.XLOOKUP($A443,MedExam_Table[[#Headers],[#Data],[Customer ID]],MedExam_Table[[#Headers],[#Data],[Cancer history]],"Not Found",0)</f>
        <v>Yes</v>
      </c>
      <c r="H443" cm="1">
        <f t="array" ref="H443">_xlfn.XLOOKUP($A443,MedExam_Table[[#Headers],[#Data],[Customer ID]],MedExam_Table[[#Headers],[#Data],[NumberOfMajorSurgeries_updated]],"Not Found",0)</f>
        <v>1</v>
      </c>
      <c r="I443" t="str" cm="1">
        <f t="array" ref="I443">_xlfn.XLOOKUP($A443,MedExam_Table[[#Headers],[#Data],[Customer ID]],MedExam_Table[[#Headers],[#Data],[Smoker Updated]],"Not Found",0)</f>
        <v>No</v>
      </c>
      <c r="J443" t="str" cm="1">
        <f t="array" ref="J443">_xlfn.XLOOKUP($A443,MedExam_Table[[#Headers],[#Data],[Customer ID]],MedExam_Table[[#Headers],[#Data],[Weight Status]],"Not Found",0)</f>
        <v>Obesity</v>
      </c>
      <c r="K443" t="str" cm="1">
        <f t="array" ref="K443">_xlfn.XLOOKUP($A443,MedExam_Table[[#Headers],[#Data],[Customer ID]],MedExam_Table[[#Headers],[#Data],[Diabetes Status]],"Not Found",0)</f>
        <v>Normal</v>
      </c>
      <c r="L443" cm="1">
        <f t="array" ref="L443">_xlfn.XLOOKUP($A443,Hospitalisation_table[[#All],[Customer ID]],Hospitalisation_table[[#All],[Customer Age]],"Not Found",0)</f>
        <v>29</v>
      </c>
      <c r="M443" t="str" cm="1">
        <f t="array" ref="M443">_xlfn.XLOOKUP($A443,Hospitalisation_table[[#All],[Customer ID]],Hospitalisation_table[[#All],[Date of Birth]],"Not Found",0)</f>
        <v>10-Aug-1993</v>
      </c>
      <c r="N443" s="22" cm="1">
        <f t="array" ref="N443">_xlfn.XLOOKUP($A443,Hospitalisation_table[[#All],[Customer ID]],Hospitalisation_table[[#All],[charges]],"Not Found",0)</f>
        <v>7650.8</v>
      </c>
      <c r="O443" t="str" cm="1">
        <f t="array" ref="O443">_xlfn.XLOOKUP($A443,Hospitalisation_table[[#All],[Customer ID]],Hospitalisation_table[[#All],[Hospital tier_Updated]],"Not Found",0)</f>
        <v>tier - 2</v>
      </c>
      <c r="P443" t="str" cm="1">
        <f t="array" ref="P443">_xlfn.XLOOKUP($A443,Hospitalisation_table[[#All],[Customer ID]],Hospitalisation_table[[#All],[City tier_updated]],"Not Found",0)</f>
        <v>tier - 2</v>
      </c>
      <c r="Q443" t="str" cm="1">
        <f t="array" ref="Q443">_xlfn.XLOOKUP($A443,Hospitalisation_table[[#All],[Customer ID]],Hospitalisation_table[[#All],[State ID Updated]],"Not Found",0)</f>
        <v>R1012</v>
      </c>
    </row>
    <row r="444" spans="1:17" x14ac:dyDescent="0.3">
      <c r="A444" s="13" t="s">
        <v>974</v>
      </c>
      <c r="B444" t="str" cm="1">
        <f t="array" ref="B444">_xlfn.XLOOKUP($A444,CustomersName[[#All],[Customer ID]],CustomersName[[#All],[First Name]],"Not Found",0)</f>
        <v>Jeshica R</v>
      </c>
      <c r="C444" cm="1">
        <f t="array" ref="C444">_xlfn.XLOOKUP($A444,MedExam_Table[[#Headers],[#Data],[Customer ID]],MedExam_Table[[#Headers],[#Data],[BMI]],"Not Found",0)</f>
        <v>41.325000000000003</v>
      </c>
      <c r="D444" cm="1">
        <f t="array" ref="D444">_xlfn.XLOOKUP($A444,MedExam_Table[[#Headers],[#Data],[Customer ID]],MedExam_Table[[#Headers],[#Data],[HBA1C]],"Not Found",0)</f>
        <v>5.77</v>
      </c>
      <c r="E444" t="str" cm="1">
        <f t="array" ref="E444">_xlfn.XLOOKUP($A444,MedExam_Table[[#Headers],[#Data],[Customer ID]],MedExam_Table[[#Headers],[#Data],[Heart Issues Updated]],"Not Found",0)</f>
        <v>No</v>
      </c>
      <c r="F444" t="str" cm="1">
        <f t="array" ref="F444">_xlfn.XLOOKUP($A444,MedExam_Table[[#Headers],[#Data],[Customer ID]],MedExam_Table[[#Headers],[#Data],[Any Transplants Update]],"Not Found",0)</f>
        <v>No</v>
      </c>
      <c r="G444" t="str" cm="1">
        <f t="array" ref="G444">_xlfn.XLOOKUP($A444,MedExam_Table[[#Headers],[#Data],[Customer ID]],MedExam_Table[[#Headers],[#Data],[Cancer history]],"Not Found",0)</f>
        <v>No</v>
      </c>
      <c r="H444" cm="1">
        <f t="array" ref="H444">_xlfn.XLOOKUP($A444,MedExam_Table[[#Headers],[#Data],[Customer ID]],MedExam_Table[[#Headers],[#Data],[NumberOfMajorSurgeries_updated]],"Not Found",0)</f>
        <v>0</v>
      </c>
      <c r="I444" t="str" cm="1">
        <f t="array" ref="I444">_xlfn.XLOOKUP($A444,MedExam_Table[[#Headers],[#Data],[Customer ID]],MedExam_Table[[#Headers],[#Data],[Smoker Updated]],"Not Found",0)</f>
        <v>No</v>
      </c>
      <c r="J444" t="str" cm="1">
        <f t="array" ref="J444">_xlfn.XLOOKUP($A444,MedExam_Table[[#Headers],[#Data],[Customer ID]],MedExam_Table[[#Headers],[#Data],[Weight Status]],"Not Found",0)</f>
        <v>Obesity</v>
      </c>
      <c r="K444" t="str" cm="1">
        <f t="array" ref="K444">_xlfn.XLOOKUP($A444,MedExam_Table[[#Headers],[#Data],[Customer ID]],MedExam_Table[[#Headers],[#Data],[Diabetes Status]],"Not Found",0)</f>
        <v>Prediabetes</v>
      </c>
      <c r="L444" cm="1">
        <f t="array" ref="L444">_xlfn.XLOOKUP($A444,Hospitalisation_table[[#All],[Customer ID]],Hospitalisation_table[[#All],[Customer Age]],"Not Found",0)</f>
        <v>42</v>
      </c>
      <c r="M444" t="str" cm="1">
        <f t="array" ref="M444">_xlfn.XLOOKUP($A444,Hospitalisation_table[[#All],[Customer ID]],Hospitalisation_table[[#All],[Date of Birth]],"Not Found",0)</f>
        <v>16-Oct-1980</v>
      </c>
      <c r="N444" s="22" cm="1">
        <f t="array" ref="N444">_xlfn.XLOOKUP($A444,Hospitalisation_table[[#All],[Customer ID]],Hospitalisation_table[[#All],[charges]],"Not Found",0)</f>
        <v>7650.77</v>
      </c>
      <c r="O444" t="str" cm="1">
        <f t="array" ref="O444">_xlfn.XLOOKUP($A444,Hospitalisation_table[[#All],[Customer ID]],Hospitalisation_table[[#All],[Hospital tier_Updated]],"Not Found",0)</f>
        <v>tier - 2</v>
      </c>
      <c r="P444" t="str" cm="1">
        <f t="array" ref="P444">_xlfn.XLOOKUP($A444,Hospitalisation_table[[#All],[Customer ID]],Hospitalisation_table[[#All],[City tier_updated]],"Not Found",0)</f>
        <v>tier - 2</v>
      </c>
      <c r="Q444" t="str" cm="1">
        <f t="array" ref="Q444">_xlfn.XLOOKUP($A444,Hospitalisation_table[[#All],[Customer ID]],Hospitalisation_table[[#All],[State ID Updated]],"Not Found",0)</f>
        <v>R1024</v>
      </c>
    </row>
    <row r="445" spans="1:17" x14ac:dyDescent="0.3">
      <c r="A445" s="14" t="s">
        <v>973</v>
      </c>
      <c r="B445" t="str" cm="1">
        <f t="array" ref="B445">_xlfn.XLOOKUP($A445,CustomersName[[#All],[Customer ID]],CustomersName[[#All],[First Name]],"Not Found",0)</f>
        <v>Robyn</v>
      </c>
      <c r="C445" cm="1">
        <f t="array" ref="C445">_xlfn.XLOOKUP($A445,MedExam_Table[[#Headers],[#Data],[Customer ID]],MedExam_Table[[#Headers],[#Data],[BMI]],"Not Found",0)</f>
        <v>40.31</v>
      </c>
      <c r="D445" cm="1">
        <f t="array" ref="D445">_xlfn.XLOOKUP($A445,MedExam_Table[[#Headers],[#Data],[Customer ID]],MedExam_Table[[#Headers],[#Data],[HBA1C]],"Not Found",0)</f>
        <v>5.84</v>
      </c>
      <c r="E445" t="str" cm="1">
        <f t="array" ref="E445">_xlfn.XLOOKUP($A445,MedExam_Table[[#Headers],[#Data],[Customer ID]],MedExam_Table[[#Headers],[#Data],[Heart Issues Updated]],"Not Found",0)</f>
        <v>No</v>
      </c>
      <c r="F445" t="str" cm="1">
        <f t="array" ref="F445">_xlfn.XLOOKUP($A445,MedExam_Table[[#Headers],[#Data],[Customer ID]],MedExam_Table[[#Headers],[#Data],[Any Transplants Update]],"Not Found",0)</f>
        <v>No</v>
      </c>
      <c r="G445" t="str" cm="1">
        <f t="array" ref="G445">_xlfn.XLOOKUP($A445,MedExam_Table[[#Headers],[#Data],[Customer ID]],MedExam_Table[[#Headers],[#Data],[Cancer history]],"Not Found",0)</f>
        <v>No</v>
      </c>
      <c r="H445" cm="1">
        <f t="array" ref="H445">_xlfn.XLOOKUP($A445,MedExam_Table[[#Headers],[#Data],[Customer ID]],MedExam_Table[[#Headers],[#Data],[NumberOfMajorSurgeries_updated]],"Not Found",0)</f>
        <v>0</v>
      </c>
      <c r="I445" t="str" cm="1">
        <f t="array" ref="I445">_xlfn.XLOOKUP($A445,MedExam_Table[[#Headers],[#Data],[Customer ID]],MedExam_Table[[#Headers],[#Data],[Smoker Updated]],"Not Found",0)</f>
        <v>No</v>
      </c>
      <c r="J445" t="str" cm="1">
        <f t="array" ref="J445">_xlfn.XLOOKUP($A445,MedExam_Table[[#Headers],[#Data],[Customer ID]],MedExam_Table[[#Headers],[#Data],[Weight Status]],"Not Found",0)</f>
        <v>Obesity</v>
      </c>
      <c r="K445" t="str" cm="1">
        <f t="array" ref="K445">_xlfn.XLOOKUP($A445,MedExam_Table[[#Headers],[#Data],[Customer ID]],MedExam_Table[[#Headers],[#Data],[Diabetes Status]],"Not Found",0)</f>
        <v>Prediabetes</v>
      </c>
      <c r="L445" cm="1">
        <f t="array" ref="L445">_xlfn.XLOOKUP($A445,Hospitalisation_table[[#All],[Customer ID]],Hospitalisation_table[[#All],[Customer Age]],"Not Found",0)</f>
        <v>23</v>
      </c>
      <c r="M445" t="str" cm="1">
        <f t="array" ref="M445">_xlfn.XLOOKUP($A445,Hospitalisation_table[[#All],[Customer ID]],Hospitalisation_table[[#All],[Date of Birth]],"Not Found",0)</f>
        <v>15-Jun-1999</v>
      </c>
      <c r="N445" s="22" cm="1">
        <f t="array" ref="N445">_xlfn.XLOOKUP($A445,Hospitalisation_table[[#All],[Customer ID]],Hospitalisation_table[[#All],[charges]],"Not Found",0)</f>
        <v>7642.05</v>
      </c>
      <c r="O445" t="str" cm="1">
        <f t="array" ref="O445">_xlfn.XLOOKUP($A445,Hospitalisation_table[[#All],[Customer ID]],Hospitalisation_table[[#All],[Hospital tier_Updated]],"Not Found",0)</f>
        <v>tier - 2</v>
      </c>
      <c r="P445" t="str" cm="1">
        <f t="array" ref="P445">_xlfn.XLOOKUP($A445,Hospitalisation_table[[#All],[Customer ID]],Hospitalisation_table[[#All],[City tier_updated]],"Not Found",0)</f>
        <v>tier - 2</v>
      </c>
      <c r="Q445" t="str" cm="1">
        <f t="array" ref="Q445">_xlfn.XLOOKUP($A445,Hospitalisation_table[[#All],[Customer ID]],Hospitalisation_table[[#All],[State ID Updated]],"Not Found",0)</f>
        <v>R1026</v>
      </c>
    </row>
    <row r="446" spans="1:17" x14ac:dyDescent="0.3">
      <c r="A446" s="13" t="s">
        <v>972</v>
      </c>
      <c r="B446" t="str" cm="1">
        <f t="array" ref="B446">_xlfn.XLOOKUP($A446,CustomersName[[#All],[Customer ID]],CustomersName[[#All],[First Name]],"Not Found",0)</f>
        <v>Ashley</v>
      </c>
      <c r="C446" cm="1">
        <f t="array" ref="C446">_xlfn.XLOOKUP($A446,MedExam_Table[[#Headers],[#Data],[Customer ID]],MedExam_Table[[#Headers],[#Data],[BMI]],"Not Found",0)</f>
        <v>29.48</v>
      </c>
      <c r="D446" cm="1">
        <f t="array" ref="D446">_xlfn.XLOOKUP($A446,MedExam_Table[[#Headers],[#Data],[Customer ID]],MedExam_Table[[#Headers],[#Data],[HBA1C]],"Not Found",0)</f>
        <v>4.91</v>
      </c>
      <c r="E446" t="str" cm="1">
        <f t="array" ref="E446">_xlfn.XLOOKUP($A446,MedExam_Table[[#Headers],[#Data],[Customer ID]],MedExam_Table[[#Headers],[#Data],[Heart Issues Updated]],"Not Found",0)</f>
        <v>No</v>
      </c>
      <c r="F446" t="str" cm="1">
        <f t="array" ref="F446">_xlfn.XLOOKUP($A446,MedExam_Table[[#Headers],[#Data],[Customer ID]],MedExam_Table[[#Headers],[#Data],[Any Transplants Update]],"Not Found",0)</f>
        <v>No</v>
      </c>
      <c r="G446" t="str" cm="1">
        <f t="array" ref="G446">_xlfn.XLOOKUP($A446,MedExam_Table[[#Headers],[#Data],[Customer ID]],MedExam_Table[[#Headers],[#Data],[Cancer history]],"Not Found",0)</f>
        <v>No</v>
      </c>
      <c r="H446" cm="1">
        <f t="array" ref="H446">_xlfn.XLOOKUP($A446,MedExam_Table[[#Headers],[#Data],[Customer ID]],MedExam_Table[[#Headers],[#Data],[NumberOfMajorSurgeries_updated]],"Not Found",0)</f>
        <v>0</v>
      </c>
      <c r="I446" t="str" cm="1">
        <f t="array" ref="I446">_xlfn.XLOOKUP($A446,MedExam_Table[[#Headers],[#Data],[Customer ID]],MedExam_Table[[#Headers],[#Data],[Smoker Updated]],"Not Found",0)</f>
        <v>No</v>
      </c>
      <c r="J446" t="str" cm="1">
        <f t="array" ref="J446">_xlfn.XLOOKUP($A446,MedExam_Table[[#Headers],[#Data],[Customer ID]],MedExam_Table[[#Headers],[#Data],[Weight Status]],"Not Found",0)</f>
        <v>OverWeight</v>
      </c>
      <c r="K446" t="str" cm="1">
        <f t="array" ref="K446">_xlfn.XLOOKUP($A446,MedExam_Table[[#Headers],[#Data],[Customer ID]],MedExam_Table[[#Headers],[#Data],[Diabetes Status]],"Not Found",0)</f>
        <v>Normal</v>
      </c>
      <c r="L446" cm="1">
        <f t="array" ref="L446">_xlfn.XLOOKUP($A446,Hospitalisation_table[[#All],[Customer ID]],Hospitalisation_table[[#All],[Customer Age]],"Not Found",0)</f>
        <v>42</v>
      </c>
      <c r="M446" t="str" cm="1">
        <f t="array" ref="M446">_xlfn.XLOOKUP($A446,Hospitalisation_table[[#All],[Customer ID]],Hospitalisation_table[[#All],[Date of Birth]],"Not Found",0)</f>
        <v>24-Jul-1980</v>
      </c>
      <c r="N446" s="22" cm="1">
        <f t="array" ref="N446">_xlfn.XLOOKUP($A446,Hospitalisation_table[[#All],[Customer ID]],Hospitalisation_table[[#All],[charges]],"Not Found",0)</f>
        <v>7640.31</v>
      </c>
      <c r="O446" t="str" cm="1">
        <f t="array" ref="O446">_xlfn.XLOOKUP($A446,Hospitalisation_table[[#All],[Customer ID]],Hospitalisation_table[[#All],[Hospital tier_Updated]],"Not Found",0)</f>
        <v>tier - 2</v>
      </c>
      <c r="P446" t="str" cm="1">
        <f t="array" ref="P446">_xlfn.XLOOKUP($A446,Hospitalisation_table[[#All],[Customer ID]],Hospitalisation_table[[#All],[City tier_updated]],"Not Found",0)</f>
        <v>tier - 1</v>
      </c>
      <c r="Q446" t="str" cm="1">
        <f t="array" ref="Q446">_xlfn.XLOOKUP($A446,Hospitalisation_table[[#All],[Customer ID]],Hospitalisation_table[[#All],[State ID Updated]],"Not Found",0)</f>
        <v>R1013</v>
      </c>
    </row>
    <row r="447" spans="1:17" x14ac:dyDescent="0.3">
      <c r="A447" s="14" t="s">
        <v>2359</v>
      </c>
      <c r="B447" t="str" cm="1">
        <f t="array" ref="B447">_xlfn.XLOOKUP($A447,CustomersName[[#All],[Customer ID]],CustomersName[[#All],[First Name]],"Not Found",0)</f>
        <v>Franklin</v>
      </c>
      <c r="C447" cm="1">
        <f t="array" ref="C447">_xlfn.XLOOKUP($A447,MedExam_Table[[#Headers],[#Data],[Customer ID]],MedExam_Table[[#Headers],[#Data],[BMI]],"Not Found",0)</f>
        <v>40.564999999999998</v>
      </c>
      <c r="D447" cm="1">
        <f t="array" ref="D447">_xlfn.XLOOKUP($A447,MedExam_Table[[#Headers],[#Data],[Customer ID]],MedExam_Table[[#Headers],[#Data],[HBA1C]],"Not Found",0)</f>
        <v>7.02</v>
      </c>
      <c r="E447" t="str" cm="1">
        <f t="array" ref="E447">_xlfn.XLOOKUP($A447,MedExam_Table[[#Headers],[#Data],[Customer ID]],MedExam_Table[[#Headers],[#Data],[Heart Issues Updated]],"Not Found",0)</f>
        <v>No</v>
      </c>
      <c r="F447" t="str" cm="1">
        <f t="array" ref="F447">_xlfn.XLOOKUP($A447,MedExam_Table[[#Headers],[#Data],[Customer ID]],MedExam_Table[[#Headers],[#Data],[Any Transplants Update]],"Not Found",0)</f>
        <v>No</v>
      </c>
      <c r="G447" t="str" cm="1">
        <f t="array" ref="G447">_xlfn.XLOOKUP($A447,MedExam_Table[[#Headers],[#Data],[Customer ID]],MedExam_Table[[#Headers],[#Data],[Cancer history]],"Not Found",0)</f>
        <v>No</v>
      </c>
      <c r="H447" cm="1">
        <f t="array" ref="H447">_xlfn.XLOOKUP($A447,MedExam_Table[[#Headers],[#Data],[Customer ID]],MedExam_Table[[#Headers],[#Data],[NumberOfMajorSurgeries_updated]],"Not Found",0)</f>
        <v>0</v>
      </c>
      <c r="I447" t="str" cm="1">
        <f t="array" ref="I447">_xlfn.XLOOKUP($A447,MedExam_Table[[#Headers],[#Data],[Customer ID]],MedExam_Table[[#Headers],[#Data],[Smoker Updated]],"Not Found",0)</f>
        <v>Yes</v>
      </c>
      <c r="J447" t="str" cm="1">
        <f t="array" ref="J447">_xlfn.XLOOKUP($A447,MedExam_Table[[#Headers],[#Data],[Customer ID]],MedExam_Table[[#Headers],[#Data],[Weight Status]],"Not Found",0)</f>
        <v>Obesity</v>
      </c>
      <c r="K447" t="str" cm="1">
        <f t="array" ref="K447">_xlfn.XLOOKUP($A447,MedExam_Table[[#Headers],[#Data],[Customer ID]],MedExam_Table[[#Headers],[#Data],[Diabetes Status]],"Not Found",0)</f>
        <v>Diabetes</v>
      </c>
      <c r="L447" cm="1">
        <f t="array" ref="L447">_xlfn.XLOOKUP($A447,Hospitalisation_table[[#All],[Customer ID]],Hospitalisation_table[[#All],[Customer Age]],"Not Found",0)</f>
        <v>54</v>
      </c>
      <c r="M447" t="str" cm="1">
        <f t="array" ref="M447">_xlfn.XLOOKUP($A447,Hospitalisation_table[[#All],[Customer ID]],Hospitalisation_table[[#All],[Date of Birth]],"Not Found",0)</f>
        <v>1-Dec-1968</v>
      </c>
      <c r="N447" s="22" cm="1">
        <f t="array" ref="N447">_xlfn.XLOOKUP($A447,Hospitalisation_table[[#All],[Customer ID]],Hospitalisation_table[[#All],[charges]],"Not Found",0)</f>
        <v>48549.18</v>
      </c>
      <c r="O447" t="str" cm="1">
        <f t="array" ref="O447">_xlfn.XLOOKUP($A447,Hospitalisation_table[[#All],[Customer ID]],Hospitalisation_table[[#All],[Hospital tier_Updated]],"Not Found",0)</f>
        <v>tier - 1</v>
      </c>
      <c r="P447" t="str" cm="1">
        <f t="array" ref="P447">_xlfn.XLOOKUP($A447,Hospitalisation_table[[#All],[Customer ID]],Hospitalisation_table[[#All],[City tier_updated]],"Not Found",0)</f>
        <v>tier - 3</v>
      </c>
      <c r="Q447" t="str" cm="1">
        <f t="array" ref="Q447">_xlfn.XLOOKUP($A447,Hospitalisation_table[[#All],[Customer ID]],Hospitalisation_table[[#All],[State ID Updated]],"Not Found",0)</f>
        <v>R1016</v>
      </c>
    </row>
    <row r="448" spans="1:17" x14ac:dyDescent="0.3">
      <c r="A448" s="13" t="s">
        <v>2233</v>
      </c>
      <c r="B448" t="str" cm="1">
        <f t="array" ref="B448">_xlfn.XLOOKUP($A448,CustomersName[[#All],[Customer ID]],CustomersName[[#All],[First Name]],"Not Found",0)</f>
        <v>Sage</v>
      </c>
      <c r="C448" cm="1">
        <f t="array" ref="C448">_xlfn.XLOOKUP($A448,MedExam_Table[[#Headers],[#Data],[Customer ID]],MedExam_Table[[#Headers],[#Data],[BMI]],"Not Found",0)</f>
        <v>36.299999999999997</v>
      </c>
      <c r="D448" cm="1">
        <f t="array" ref="D448">_xlfn.XLOOKUP($A448,MedExam_Table[[#Headers],[#Data],[Customer ID]],MedExam_Table[[#Headers],[#Data],[HBA1C]],"Not Found",0)</f>
        <v>5.39</v>
      </c>
      <c r="E448" t="str" cm="1">
        <f t="array" ref="E448">_xlfn.XLOOKUP($A448,MedExam_Table[[#Headers],[#Data],[Customer ID]],MedExam_Table[[#Headers],[#Data],[Heart Issues Updated]],"Not Found",0)</f>
        <v>No</v>
      </c>
      <c r="F448" t="str" cm="1">
        <f t="array" ref="F448">_xlfn.XLOOKUP($A448,MedExam_Table[[#Headers],[#Data],[Customer ID]],MedExam_Table[[#Headers],[#Data],[Any Transplants Update]],"Not Found",0)</f>
        <v>No</v>
      </c>
      <c r="G448" t="str" cm="1">
        <f t="array" ref="G448">_xlfn.XLOOKUP($A448,MedExam_Table[[#Headers],[#Data],[Customer ID]],MedExam_Table[[#Headers],[#Data],[Cancer history]],"Not Found",0)</f>
        <v>No</v>
      </c>
      <c r="H448" cm="1">
        <f t="array" ref="H448">_xlfn.XLOOKUP($A448,MedExam_Table[[#Headers],[#Data],[Customer ID]],MedExam_Table[[#Headers],[#Data],[NumberOfMajorSurgeries_updated]],"Not Found",0)</f>
        <v>0</v>
      </c>
      <c r="I448" t="str" cm="1">
        <f t="array" ref="I448">_xlfn.XLOOKUP($A448,MedExam_Table[[#Headers],[#Data],[Customer ID]],MedExam_Table[[#Headers],[#Data],[Smoker Updated]],"Not Found",0)</f>
        <v>Yes</v>
      </c>
      <c r="J448" t="str" cm="1">
        <f t="array" ref="J448">_xlfn.XLOOKUP($A448,MedExam_Table[[#Headers],[#Data],[Customer ID]],MedExam_Table[[#Headers],[#Data],[Weight Status]],"Not Found",0)</f>
        <v>Obesity</v>
      </c>
      <c r="K448" t="str" cm="1">
        <f t="array" ref="K448">_xlfn.XLOOKUP($A448,MedExam_Table[[#Headers],[#Data],[Customer ID]],MedExam_Table[[#Headers],[#Data],[Diabetes Status]],"Not Found",0)</f>
        <v>Normal</v>
      </c>
      <c r="L448" cm="1">
        <f t="array" ref="L448">_xlfn.XLOOKUP($A448,Hospitalisation_table[[#All],[Customer ID]],Hospitalisation_table[[#All],[Customer Age]],"Not Found",0)</f>
        <v>31</v>
      </c>
      <c r="M448" t="str" cm="1">
        <f t="array" ref="M448">_xlfn.XLOOKUP($A448,Hospitalisation_table[[#All],[Customer ID]],Hospitalisation_table[[#All],[Date of Birth]],"Not Found",0)</f>
        <v>2-Nov-1991</v>
      </c>
      <c r="N448" s="22" cm="1">
        <f t="array" ref="N448">_xlfn.XLOOKUP($A448,Hospitalisation_table[[#All],[Customer ID]],Hospitalisation_table[[#All],[charges]],"Not Found",0)</f>
        <v>38711</v>
      </c>
      <c r="O448" t="str" cm="1">
        <f t="array" ref="O448">_xlfn.XLOOKUP($A448,Hospitalisation_table[[#All],[Customer ID]],Hospitalisation_table[[#All],[Hospital tier_Updated]],"Not Found",0)</f>
        <v>tier - 2</v>
      </c>
      <c r="P448" t="str" cm="1">
        <f t="array" ref="P448">_xlfn.XLOOKUP($A448,Hospitalisation_table[[#All],[Customer ID]],Hospitalisation_table[[#All],[City tier_updated]],"Not Found",0)</f>
        <v>tier - 2</v>
      </c>
      <c r="Q448" t="str" cm="1">
        <f t="array" ref="Q448">_xlfn.XLOOKUP($A448,Hospitalisation_table[[#All],[Customer ID]],Hospitalisation_table[[#All],[State ID Updated]],"Not Found",0)</f>
        <v>R1011</v>
      </c>
    </row>
    <row r="449" spans="1:17" x14ac:dyDescent="0.3">
      <c r="A449" s="14" t="s">
        <v>971</v>
      </c>
      <c r="B449" t="str" cm="1">
        <f t="array" ref="B449">_xlfn.XLOOKUP($A449,CustomersName[[#All],[Customer ID]],CustomersName[[#All],[First Name]],"Not Found",0)</f>
        <v>Dana</v>
      </c>
      <c r="C449" cm="1">
        <f t="array" ref="C449">_xlfn.XLOOKUP($A449,MedExam_Table[[#Headers],[#Data],[Customer ID]],MedExam_Table[[#Headers],[#Data],[BMI]],"Not Found",0)</f>
        <v>33.155000000000001</v>
      </c>
      <c r="D449" cm="1">
        <f t="array" ref="D449">_xlfn.XLOOKUP($A449,MedExam_Table[[#Headers],[#Data],[Customer ID]],MedExam_Table[[#Headers],[#Data],[HBA1C]],"Not Found",0)</f>
        <v>5.07</v>
      </c>
      <c r="E449" t="str" cm="1">
        <f t="array" ref="E449">_xlfn.XLOOKUP($A449,MedExam_Table[[#Headers],[#Data],[Customer ID]],MedExam_Table[[#Headers],[#Data],[Heart Issues Updated]],"Not Found",0)</f>
        <v>No</v>
      </c>
      <c r="F449" t="str" cm="1">
        <f t="array" ref="F449">_xlfn.XLOOKUP($A449,MedExam_Table[[#Headers],[#Data],[Customer ID]],MedExam_Table[[#Headers],[#Data],[Any Transplants Update]],"Not Found",0)</f>
        <v>No</v>
      </c>
      <c r="G449" t="str" cm="1">
        <f t="array" ref="G449">_xlfn.XLOOKUP($A449,MedExam_Table[[#Headers],[#Data],[Customer ID]],MedExam_Table[[#Headers],[#Data],[Cancer history]],"Not Found",0)</f>
        <v>No</v>
      </c>
      <c r="H449" cm="1">
        <f t="array" ref="H449">_xlfn.XLOOKUP($A449,MedExam_Table[[#Headers],[#Data],[Customer ID]],MedExam_Table[[#Headers],[#Data],[NumberOfMajorSurgeries_updated]],"Not Found",0)</f>
        <v>0</v>
      </c>
      <c r="I449" t="str" cm="1">
        <f t="array" ref="I449">_xlfn.XLOOKUP($A449,MedExam_Table[[#Headers],[#Data],[Customer ID]],MedExam_Table[[#Headers],[#Data],[Smoker Updated]],"Not Found",0)</f>
        <v>No</v>
      </c>
      <c r="J449" t="str" cm="1">
        <f t="array" ref="J449">_xlfn.XLOOKUP($A449,MedExam_Table[[#Headers],[#Data],[Customer ID]],MedExam_Table[[#Headers],[#Data],[Weight Status]],"Not Found",0)</f>
        <v>Obesity</v>
      </c>
      <c r="K449" t="str" cm="1">
        <f t="array" ref="K449">_xlfn.XLOOKUP($A449,MedExam_Table[[#Headers],[#Data],[Customer ID]],MedExam_Table[[#Headers],[#Data],[Diabetes Status]],"Not Found",0)</f>
        <v>Normal</v>
      </c>
      <c r="L449" cm="1">
        <f t="array" ref="L449">_xlfn.XLOOKUP($A449,Hospitalisation_table[[#All],[Customer ID]],Hospitalisation_table[[#All],[Customer Age]],"Not Found",0)</f>
        <v>42</v>
      </c>
      <c r="M449" t="str" cm="1">
        <f t="array" ref="M449">_xlfn.XLOOKUP($A449,Hospitalisation_table[[#All],[Customer ID]],Hospitalisation_table[[#All],[Date of Birth]],"Not Found",0)</f>
        <v>20-Jun-1980</v>
      </c>
      <c r="N449" s="22" cm="1">
        <f t="array" ref="N449">_xlfn.XLOOKUP($A449,Hospitalisation_table[[#All],[Customer ID]],Hospitalisation_table[[#All],[charges]],"Not Found",0)</f>
        <v>7639.42</v>
      </c>
      <c r="O449" t="str" cm="1">
        <f t="array" ref="O449">_xlfn.XLOOKUP($A449,Hospitalisation_table[[#All],[Customer ID]],Hospitalisation_table[[#All],[Hospital tier_Updated]],"Not Found",0)</f>
        <v>tier - 2</v>
      </c>
      <c r="P449" t="str" cm="1">
        <f t="array" ref="P449">_xlfn.XLOOKUP($A449,Hospitalisation_table[[#All],[Customer ID]],Hospitalisation_table[[#All],[City tier_updated]],"Not Found",0)</f>
        <v>tier - 2</v>
      </c>
      <c r="Q449" t="str" cm="1">
        <f t="array" ref="Q449">_xlfn.XLOOKUP($A449,Hospitalisation_table[[#All],[Customer ID]],Hospitalisation_table[[#All],[State ID Updated]],"Not Found",0)</f>
        <v>R1024</v>
      </c>
    </row>
    <row r="450" spans="1:17" x14ac:dyDescent="0.3">
      <c r="A450" s="13" t="s">
        <v>970</v>
      </c>
      <c r="B450" t="str" cm="1">
        <f t="array" ref="B450">_xlfn.XLOOKUP($A450,CustomersName[[#All],[Customer ID]],CustomersName[[#All],[First Name]],"Not Found",0)</f>
        <v>Jesshca F.</v>
      </c>
      <c r="C450" cm="1">
        <f t="array" ref="C450">_xlfn.XLOOKUP($A450,MedExam_Table[[#Headers],[#Data],[Customer ID]],MedExam_Table[[#Headers],[#Data],[BMI]],"Not Found",0)</f>
        <v>42.85</v>
      </c>
      <c r="D450" cm="1">
        <f t="array" ref="D450">_xlfn.XLOOKUP($A450,MedExam_Table[[#Headers],[#Data],[Customer ID]],MedExam_Table[[#Headers],[#Data],[HBA1C]],"Not Found",0)</f>
        <v>5.81</v>
      </c>
      <c r="E450" t="str" cm="1">
        <f t="array" ref="E450">_xlfn.XLOOKUP($A450,MedExam_Table[[#Headers],[#Data],[Customer ID]],MedExam_Table[[#Headers],[#Data],[Heart Issues Updated]],"Not Found",0)</f>
        <v>Yes</v>
      </c>
      <c r="F450" t="str" cm="1">
        <f t="array" ref="F450">_xlfn.XLOOKUP($A450,MedExam_Table[[#Headers],[#Data],[Customer ID]],MedExam_Table[[#Headers],[#Data],[Any Transplants Update]],"Not Found",0)</f>
        <v>No</v>
      </c>
      <c r="G450" t="str" cm="1">
        <f t="array" ref="G450">_xlfn.XLOOKUP($A450,MedExam_Table[[#Headers],[#Data],[Customer ID]],MedExam_Table[[#Headers],[#Data],[Cancer history]],"Not Found",0)</f>
        <v>No</v>
      </c>
      <c r="H450" cm="1">
        <f t="array" ref="H450">_xlfn.XLOOKUP($A450,MedExam_Table[[#Headers],[#Data],[Customer ID]],MedExam_Table[[#Headers],[#Data],[NumberOfMajorSurgeries_updated]],"Not Found",0)</f>
        <v>0</v>
      </c>
      <c r="I450" t="str" cm="1">
        <f t="array" ref="I450">_xlfn.XLOOKUP($A450,MedExam_Table[[#Headers],[#Data],[Customer ID]],MedExam_Table[[#Headers],[#Data],[Smoker Updated]],"Not Found",0)</f>
        <v>No</v>
      </c>
      <c r="J450" t="str" cm="1">
        <f t="array" ref="J450">_xlfn.XLOOKUP($A450,MedExam_Table[[#Headers],[#Data],[Customer ID]],MedExam_Table[[#Headers],[#Data],[Weight Status]],"Not Found",0)</f>
        <v>Obesity</v>
      </c>
      <c r="K450" t="str" cm="1">
        <f t="array" ref="K450">_xlfn.XLOOKUP($A450,MedExam_Table[[#Headers],[#Data],[Customer ID]],MedExam_Table[[#Headers],[#Data],[Diabetes Status]],"Not Found",0)</f>
        <v>Prediabetes</v>
      </c>
      <c r="L450" cm="1">
        <f t="array" ref="L450">_xlfn.XLOOKUP($A450,Hospitalisation_table[[#All],[Customer ID]],Hospitalisation_table[[#All],[Customer Age]],"Not Found",0)</f>
        <v>21</v>
      </c>
      <c r="M450" t="str" cm="1">
        <f t="array" ref="M450">_xlfn.XLOOKUP($A450,Hospitalisation_table[[#All],[Customer ID]],Hospitalisation_table[[#All],[Date of Birth]],"Not Found",0)</f>
        <v>13-Dec-2001</v>
      </c>
      <c r="N450" s="22" cm="1">
        <f t="array" ref="N450">_xlfn.XLOOKUP($A450,Hospitalisation_table[[#All],[Customer ID]],Hospitalisation_table[[#All],[charges]],"Not Found",0)</f>
        <v>7636.92</v>
      </c>
      <c r="O450" t="str" cm="1">
        <f t="array" ref="O450">_xlfn.XLOOKUP($A450,Hospitalisation_table[[#All],[Customer ID]],Hospitalisation_table[[#All],[Hospital tier_Updated]],"Not Found",0)</f>
        <v>tier - 2</v>
      </c>
      <c r="P450" t="str" cm="1">
        <f t="array" ref="P450">_xlfn.XLOOKUP($A450,Hospitalisation_table[[#All],[Customer ID]],Hospitalisation_table[[#All],[City tier_updated]],"Not Found",0)</f>
        <v>tier - 3</v>
      </c>
      <c r="Q450" t="str" cm="1">
        <f t="array" ref="Q450">_xlfn.XLOOKUP($A450,Hospitalisation_table[[#All],[Customer ID]],Hospitalisation_table[[#All],[State ID Updated]],"Not Found",0)</f>
        <v>R1012</v>
      </c>
    </row>
    <row r="451" spans="1:17" x14ac:dyDescent="0.3">
      <c r="A451" s="14" t="s">
        <v>969</v>
      </c>
      <c r="B451" t="str" cm="1">
        <f t="array" ref="B451">_xlfn.XLOOKUP($A451,CustomersName[[#All],[Customer ID]],CustomersName[[#All],[First Name]],"Not Found",0)</f>
        <v>Lindsey</v>
      </c>
      <c r="C451" cm="1">
        <f t="array" ref="C451">_xlfn.XLOOKUP($A451,MedExam_Table[[#Headers],[#Data],[Customer ID]],MedExam_Table[[#Headers],[#Data],[BMI]],"Not Found",0)</f>
        <v>32.340000000000003</v>
      </c>
      <c r="D451" cm="1">
        <f t="array" ref="D451">_xlfn.XLOOKUP($A451,MedExam_Table[[#Headers],[#Data],[Customer ID]],MedExam_Table[[#Headers],[#Data],[HBA1C]],"Not Found",0)</f>
        <v>11.2</v>
      </c>
      <c r="E451" t="str" cm="1">
        <f t="array" ref="E451">_xlfn.XLOOKUP($A451,MedExam_Table[[#Headers],[#Data],[Customer ID]],MedExam_Table[[#Headers],[#Data],[Heart Issues Updated]],"Not Found",0)</f>
        <v>No</v>
      </c>
      <c r="F451" t="str" cm="1">
        <f t="array" ref="F451">_xlfn.XLOOKUP($A451,MedExam_Table[[#Headers],[#Data],[Customer ID]],MedExam_Table[[#Headers],[#Data],[Any Transplants Update]],"Not Found",0)</f>
        <v>No</v>
      </c>
      <c r="G451" t="str" cm="1">
        <f t="array" ref="G451">_xlfn.XLOOKUP($A451,MedExam_Table[[#Headers],[#Data],[Customer ID]],MedExam_Table[[#Headers],[#Data],[Cancer history]],"Not Found",0)</f>
        <v>No</v>
      </c>
      <c r="H451" cm="1">
        <f t="array" ref="H451">_xlfn.XLOOKUP($A451,MedExam_Table[[#Headers],[#Data],[Customer ID]],MedExam_Table[[#Headers],[#Data],[NumberOfMajorSurgeries_updated]],"Not Found",0)</f>
        <v>0</v>
      </c>
      <c r="I451" t="str" cm="1">
        <f t="array" ref="I451">_xlfn.XLOOKUP($A451,MedExam_Table[[#Headers],[#Data],[Customer ID]],MedExam_Table[[#Headers],[#Data],[Smoker Updated]],"Not Found",0)</f>
        <v>No</v>
      </c>
      <c r="J451" t="str" cm="1">
        <f t="array" ref="J451">_xlfn.XLOOKUP($A451,MedExam_Table[[#Headers],[#Data],[Customer ID]],MedExam_Table[[#Headers],[#Data],[Weight Status]],"Not Found",0)</f>
        <v>Obesity</v>
      </c>
      <c r="K451" t="str" cm="1">
        <f t="array" ref="K451">_xlfn.XLOOKUP($A451,MedExam_Table[[#Headers],[#Data],[Customer ID]],MedExam_Table[[#Headers],[#Data],[Diabetes Status]],"Not Found",0)</f>
        <v>Diabetes</v>
      </c>
      <c r="L451" cm="1">
        <f t="array" ref="L451">_xlfn.XLOOKUP($A451,Hospitalisation_table[[#All],[Customer ID]],Hospitalisation_table[[#All],[Customer Age]],"Not Found",0)</f>
        <v>44</v>
      </c>
      <c r="M451" t="str" cm="1">
        <f t="array" ref="M451">_xlfn.XLOOKUP($A451,Hospitalisation_table[[#All],[Customer ID]],Hospitalisation_table[[#All],[Date of Birth]],"Not Found",0)</f>
        <v>24-Aug-1978</v>
      </c>
      <c r="N451" s="22" cm="1">
        <f t="array" ref="N451">_xlfn.XLOOKUP($A451,Hospitalisation_table[[#All],[Customer ID]],Hospitalisation_table[[#All],[charges]],"Not Found",0)</f>
        <v>7633.72</v>
      </c>
      <c r="O451" t="str" cm="1">
        <f t="array" ref="O451">_xlfn.XLOOKUP($A451,Hospitalisation_table[[#All],[Customer ID]],Hospitalisation_table[[#All],[Hospital tier_Updated]],"Not Found",0)</f>
        <v>tier - 2</v>
      </c>
      <c r="P451" t="str" cm="1">
        <f t="array" ref="P451">_xlfn.XLOOKUP($A451,Hospitalisation_table[[#All],[Customer ID]],Hospitalisation_table[[#All],[City tier_updated]],"Not Found",0)</f>
        <v>tier - 1</v>
      </c>
      <c r="Q451" t="str" cm="1">
        <f t="array" ref="Q451">_xlfn.XLOOKUP($A451,Hospitalisation_table[[#All],[Customer ID]],Hospitalisation_table[[#All],[State ID Updated]],"Not Found",0)</f>
        <v>R1013</v>
      </c>
    </row>
    <row r="452" spans="1:17" x14ac:dyDescent="0.3">
      <c r="A452" s="13" t="s">
        <v>968</v>
      </c>
      <c r="B452" t="str" cm="1">
        <f t="array" ref="B452">_xlfn.XLOOKUP($A452,CustomersName[[#All],[Customer ID]],CustomersName[[#All],[First Name]],"Not Found",0)</f>
        <v>KellyhA</v>
      </c>
      <c r="C452" cm="1">
        <f t="array" ref="C452">_xlfn.XLOOKUP($A452,MedExam_Table[[#Headers],[#Data],[Customer ID]],MedExam_Table[[#Headers],[#Data],[BMI]],"Not Found",0)</f>
        <v>27.5</v>
      </c>
      <c r="D452" cm="1">
        <f t="array" ref="D452">_xlfn.XLOOKUP($A452,MedExam_Table[[#Headers],[#Data],[Customer ID]],MedExam_Table[[#Headers],[#Data],[HBA1C]],"Not Found",0)</f>
        <v>10.75</v>
      </c>
      <c r="E452" t="str" cm="1">
        <f t="array" ref="E452">_xlfn.XLOOKUP($A452,MedExam_Table[[#Headers],[#Data],[Customer ID]],MedExam_Table[[#Headers],[#Data],[Heart Issues Updated]],"Not Found",0)</f>
        <v>No</v>
      </c>
      <c r="F452" t="str" cm="1">
        <f t="array" ref="F452">_xlfn.XLOOKUP($A452,MedExam_Table[[#Headers],[#Data],[Customer ID]],MedExam_Table[[#Headers],[#Data],[Any Transplants Update]],"Not Found",0)</f>
        <v>No</v>
      </c>
      <c r="G452" t="str" cm="1">
        <f t="array" ref="G452">_xlfn.XLOOKUP($A452,MedExam_Table[[#Headers],[#Data],[Customer ID]],MedExam_Table[[#Headers],[#Data],[Cancer history]],"Not Found",0)</f>
        <v>No</v>
      </c>
      <c r="H452" cm="1">
        <f t="array" ref="H452">_xlfn.XLOOKUP($A452,MedExam_Table[[#Headers],[#Data],[Customer ID]],MedExam_Table[[#Headers],[#Data],[NumberOfMajorSurgeries_updated]],"Not Found",0)</f>
        <v>0</v>
      </c>
      <c r="I452" t="str" cm="1">
        <f t="array" ref="I452">_xlfn.XLOOKUP($A452,MedExam_Table[[#Headers],[#Data],[Customer ID]],MedExam_Table[[#Headers],[#Data],[Smoker Updated]],"Not Found",0)</f>
        <v>No</v>
      </c>
      <c r="J452" t="str" cm="1">
        <f t="array" ref="J452">_xlfn.XLOOKUP($A452,MedExam_Table[[#Headers],[#Data],[Customer ID]],MedExam_Table[[#Headers],[#Data],[Weight Status]],"Not Found",0)</f>
        <v>OverWeight</v>
      </c>
      <c r="K452" t="str" cm="1">
        <f t="array" ref="K452">_xlfn.XLOOKUP($A452,MedExam_Table[[#Headers],[#Data],[Customer ID]],MedExam_Table[[#Headers],[#Data],[Diabetes Status]],"Not Found",0)</f>
        <v>Diabetes</v>
      </c>
      <c r="L452" cm="1">
        <f t="array" ref="L452">_xlfn.XLOOKUP($A452,Hospitalisation_table[[#All],[Customer ID]],Hospitalisation_table[[#All],[Customer Age]],"Not Found",0)</f>
        <v>44</v>
      </c>
      <c r="M452" t="str" cm="1">
        <f t="array" ref="M452">_xlfn.XLOOKUP($A452,Hospitalisation_table[[#All],[Customer ID]],Hospitalisation_table[[#All],[Date of Birth]],"Not Found",0)</f>
        <v>29-Nov-1978</v>
      </c>
      <c r="N452" s="22" cm="1">
        <f t="array" ref="N452">_xlfn.XLOOKUP($A452,Hospitalisation_table[[#All],[Customer ID]],Hospitalisation_table[[#All],[charges]],"Not Found",0)</f>
        <v>7626.99</v>
      </c>
      <c r="O452" t="str" cm="1">
        <f t="array" ref="O452">_xlfn.XLOOKUP($A452,Hospitalisation_table[[#All],[Customer ID]],Hospitalisation_table[[#All],[Hospital tier_Updated]],"Not Found",0)</f>
        <v>tier - 2</v>
      </c>
      <c r="P452" t="str" cm="1">
        <f t="array" ref="P452">_xlfn.XLOOKUP($A452,Hospitalisation_table[[#All],[Customer ID]],Hospitalisation_table[[#All],[City tier_updated]],"Not Found",0)</f>
        <v>tier - 2</v>
      </c>
      <c r="Q452" t="str" cm="1">
        <f t="array" ref="Q452">_xlfn.XLOOKUP($A452,Hospitalisation_table[[#All],[Customer ID]],Hospitalisation_table[[#All],[State ID Updated]],"Not Found",0)</f>
        <v>R1011</v>
      </c>
    </row>
    <row r="453" spans="1:17" x14ac:dyDescent="0.3">
      <c r="A453" s="14" t="s">
        <v>967</v>
      </c>
      <c r="B453" t="str" cm="1">
        <f t="array" ref="B453">_xlfn.XLOOKUP($A453,CustomersName[[#All],[Customer ID]],CustomersName[[#All],[First Name]],"Not Found",0)</f>
        <v>Broohe E</v>
      </c>
      <c r="C453" cm="1">
        <f t="array" ref="C453">_xlfn.XLOOKUP($A453,MedExam_Table[[#Headers],[#Data],[Customer ID]],MedExam_Table[[#Headers],[#Data],[BMI]],"Not Found",0)</f>
        <v>25.8</v>
      </c>
      <c r="D453" cm="1">
        <f t="array" ref="D453">_xlfn.XLOOKUP($A453,MedExam_Table[[#Headers],[#Data],[Customer ID]],MedExam_Table[[#Headers],[#Data],[HBA1C]],"Not Found",0)</f>
        <v>7.8</v>
      </c>
      <c r="E453" t="str" cm="1">
        <f t="array" ref="E453">_xlfn.XLOOKUP($A453,MedExam_Table[[#Headers],[#Data],[Customer ID]],MedExam_Table[[#Headers],[#Data],[Heart Issues Updated]],"Not Found",0)</f>
        <v>No</v>
      </c>
      <c r="F453" t="str" cm="1">
        <f t="array" ref="F453">_xlfn.XLOOKUP($A453,MedExam_Table[[#Headers],[#Data],[Customer ID]],MedExam_Table[[#Headers],[#Data],[Any Transplants Update]],"Not Found",0)</f>
        <v>No</v>
      </c>
      <c r="G453" t="str" cm="1">
        <f t="array" ref="G453">_xlfn.XLOOKUP($A453,MedExam_Table[[#Headers],[#Data],[Customer ID]],MedExam_Table[[#Headers],[#Data],[Cancer history]],"Not Found",0)</f>
        <v>No</v>
      </c>
      <c r="H453" cm="1">
        <f t="array" ref="H453">_xlfn.XLOOKUP($A453,MedExam_Table[[#Headers],[#Data],[Customer ID]],MedExam_Table[[#Headers],[#Data],[NumberOfMajorSurgeries_updated]],"Not Found",0)</f>
        <v>0</v>
      </c>
      <c r="I453" t="str" cm="1">
        <f t="array" ref="I453">_xlfn.XLOOKUP($A453,MedExam_Table[[#Headers],[#Data],[Customer ID]],MedExam_Table[[#Headers],[#Data],[Smoker Updated]],"Not Found",0)</f>
        <v>No</v>
      </c>
      <c r="J453" t="str" cm="1">
        <f t="array" ref="J453">_xlfn.XLOOKUP($A453,MedExam_Table[[#Headers],[#Data],[Customer ID]],MedExam_Table[[#Headers],[#Data],[Weight Status]],"Not Found",0)</f>
        <v>OverWeight</v>
      </c>
      <c r="K453" t="str" cm="1">
        <f t="array" ref="K453">_xlfn.XLOOKUP($A453,MedExam_Table[[#Headers],[#Data],[Customer ID]],MedExam_Table[[#Headers],[#Data],[Diabetes Status]],"Not Found",0)</f>
        <v>Diabetes</v>
      </c>
      <c r="L453" cm="1">
        <f t="array" ref="L453">_xlfn.XLOOKUP($A453,Hospitalisation_table[[#All],[Customer ID]],Hospitalisation_table[[#All],[Customer Age]],"Not Found",0)</f>
        <v>44</v>
      </c>
      <c r="M453" t="str" cm="1">
        <f t="array" ref="M453">_xlfn.XLOOKUP($A453,Hospitalisation_table[[#All],[Customer ID]],Hospitalisation_table[[#All],[Date of Birth]],"Not Found",0)</f>
        <v>6-Nov-1978</v>
      </c>
      <c r="N453" s="22" cm="1">
        <f t="array" ref="N453">_xlfn.XLOOKUP($A453,Hospitalisation_table[[#All],[Customer ID]],Hospitalisation_table[[#All],[charges]],"Not Found",0)</f>
        <v>7624.63</v>
      </c>
      <c r="O453" t="str" cm="1">
        <f t="array" ref="O453">_xlfn.XLOOKUP($A453,Hospitalisation_table[[#All],[Customer ID]],Hospitalisation_table[[#All],[Hospital tier_Updated]],"Not Found",0)</f>
        <v>tier - 2</v>
      </c>
      <c r="P453" t="str" cm="1">
        <f t="array" ref="P453">_xlfn.XLOOKUP($A453,Hospitalisation_table[[#All],[Customer ID]],Hospitalisation_table[[#All],[City tier_updated]],"Not Found",0)</f>
        <v>tier - 1</v>
      </c>
      <c r="Q453" t="str" cm="1">
        <f t="array" ref="Q453">_xlfn.XLOOKUP($A453,Hospitalisation_table[[#All],[Customer ID]],Hospitalisation_table[[#All],[State ID Updated]],"Not Found",0)</f>
        <v>R1011</v>
      </c>
    </row>
    <row r="454" spans="1:17" x14ac:dyDescent="0.3">
      <c r="A454" s="13" t="s">
        <v>966</v>
      </c>
      <c r="B454" t="str" cm="1">
        <f t="array" ref="B454">_xlfn.XLOOKUP($A454,CustomersName[[#All],[Customer ID]],CustomersName[[#All],[First Name]],"Not Found",0)</f>
        <v>Kahelyn E.</v>
      </c>
      <c r="C454" cm="1">
        <f t="array" ref="C454">_xlfn.XLOOKUP($A454,MedExam_Table[[#Headers],[#Data],[Customer ID]],MedExam_Table[[#Headers],[#Data],[BMI]],"Not Found",0)</f>
        <v>25</v>
      </c>
      <c r="D454" cm="1">
        <f t="array" ref="D454">_xlfn.XLOOKUP($A454,MedExam_Table[[#Headers],[#Data],[Customer ID]],MedExam_Table[[#Headers],[#Data],[HBA1C]],"Not Found",0)</f>
        <v>7.04</v>
      </c>
      <c r="E454" t="str" cm="1">
        <f t="array" ref="E454">_xlfn.XLOOKUP($A454,MedExam_Table[[#Headers],[#Data],[Customer ID]],MedExam_Table[[#Headers],[#Data],[Heart Issues Updated]],"Not Found",0)</f>
        <v>No</v>
      </c>
      <c r="F454" t="str" cm="1">
        <f t="array" ref="F454">_xlfn.XLOOKUP($A454,MedExam_Table[[#Headers],[#Data],[Customer ID]],MedExam_Table[[#Headers],[#Data],[Any Transplants Update]],"Not Found",0)</f>
        <v>No</v>
      </c>
      <c r="G454" t="str" cm="1">
        <f t="array" ref="G454">_xlfn.XLOOKUP($A454,MedExam_Table[[#Headers],[#Data],[Customer ID]],MedExam_Table[[#Headers],[#Data],[Cancer history]],"Not Found",0)</f>
        <v>No</v>
      </c>
      <c r="H454" cm="1">
        <f t="array" ref="H454">_xlfn.XLOOKUP($A454,MedExam_Table[[#Headers],[#Data],[Customer ID]],MedExam_Table[[#Headers],[#Data],[NumberOfMajorSurgeries_updated]],"Not Found",0)</f>
        <v>0</v>
      </c>
      <c r="I454" t="str" cm="1">
        <f t="array" ref="I454">_xlfn.XLOOKUP($A454,MedExam_Table[[#Headers],[#Data],[Customer ID]],MedExam_Table[[#Headers],[#Data],[Smoker Updated]],"Not Found",0)</f>
        <v>No</v>
      </c>
      <c r="J454" t="str" cm="1">
        <f t="array" ref="J454">_xlfn.XLOOKUP($A454,MedExam_Table[[#Headers],[#Data],[Customer ID]],MedExam_Table[[#Headers],[#Data],[Weight Status]],"Not Found",0)</f>
        <v>OverWeight</v>
      </c>
      <c r="K454" t="str" cm="1">
        <f t="array" ref="K454">_xlfn.XLOOKUP($A454,MedExam_Table[[#Headers],[#Data],[Customer ID]],MedExam_Table[[#Headers],[#Data],[Diabetes Status]],"Not Found",0)</f>
        <v>Diabetes</v>
      </c>
      <c r="L454" cm="1">
        <f t="array" ref="L454">_xlfn.XLOOKUP($A454,Hospitalisation_table[[#All],[Customer ID]],Hospitalisation_table[[#All],[Customer Age]],"Not Found",0)</f>
        <v>44</v>
      </c>
      <c r="M454" t="str" cm="1">
        <f t="array" ref="M454">_xlfn.XLOOKUP($A454,Hospitalisation_table[[#All],[Customer ID]],Hospitalisation_table[[#All],[Date of Birth]],"Not Found",0)</f>
        <v>28-Nov-1978</v>
      </c>
      <c r="N454" s="22" cm="1">
        <f t="array" ref="N454">_xlfn.XLOOKUP($A454,Hospitalisation_table[[#All],[Customer ID]],Hospitalisation_table[[#All],[charges]],"Not Found",0)</f>
        <v>7623.52</v>
      </c>
      <c r="O454" t="str" cm="1">
        <f t="array" ref="O454">_xlfn.XLOOKUP($A454,Hospitalisation_table[[#All],[Customer ID]],Hospitalisation_table[[#All],[Hospital tier_Updated]],"Not Found",0)</f>
        <v>tier - 2</v>
      </c>
      <c r="P454" t="str" cm="1">
        <f t="array" ref="P454">_xlfn.XLOOKUP($A454,Hospitalisation_table[[#All],[Customer ID]],Hospitalisation_table[[#All],[City tier_updated]],"Not Found",0)</f>
        <v>tier - 1</v>
      </c>
      <c r="Q454" t="str" cm="1">
        <f t="array" ref="Q454">_xlfn.XLOOKUP($A454,Hospitalisation_table[[#All],[Customer ID]],Hospitalisation_table[[#All],[State ID Updated]],"Not Found",0)</f>
        <v>R1011</v>
      </c>
    </row>
    <row r="455" spans="1:17" x14ac:dyDescent="0.3">
      <c r="A455" s="14" t="s">
        <v>965</v>
      </c>
      <c r="B455" t="str" cm="1">
        <f t="array" ref="B455">_xlfn.XLOOKUP($A455,CustomersName[[#All],[Customer ID]],CustomersName[[#All],[First Name]],"Not Found",0)</f>
        <v>Adam</v>
      </c>
      <c r="C455" cm="1">
        <f t="array" ref="C455">_xlfn.XLOOKUP($A455,MedExam_Table[[#Headers],[#Data],[Customer ID]],MedExam_Table[[#Headers],[#Data],[BMI]],"Not Found",0)</f>
        <v>41.2</v>
      </c>
      <c r="D455" cm="1">
        <f t="array" ref="D455">_xlfn.XLOOKUP($A455,MedExam_Table[[#Headers],[#Data],[Customer ID]],MedExam_Table[[#Headers],[#Data],[HBA1C]],"Not Found",0)</f>
        <v>4.18</v>
      </c>
      <c r="E455" t="str" cm="1">
        <f t="array" ref="E455">_xlfn.XLOOKUP($A455,MedExam_Table[[#Headers],[#Data],[Customer ID]],MedExam_Table[[#Headers],[#Data],[Heart Issues Updated]],"Not Found",0)</f>
        <v>Yes</v>
      </c>
      <c r="F455" t="str" cm="1">
        <f t="array" ref="F455">_xlfn.XLOOKUP($A455,MedExam_Table[[#Headers],[#Data],[Customer ID]],MedExam_Table[[#Headers],[#Data],[Any Transplants Update]],"Not Found",0)</f>
        <v>No</v>
      </c>
      <c r="G455" t="str" cm="1">
        <f t="array" ref="G455">_xlfn.XLOOKUP($A455,MedExam_Table[[#Headers],[#Data],[Customer ID]],MedExam_Table[[#Headers],[#Data],[Cancer history]],"Not Found",0)</f>
        <v>No</v>
      </c>
      <c r="H455" cm="1">
        <f t="array" ref="H455">_xlfn.XLOOKUP($A455,MedExam_Table[[#Headers],[#Data],[Customer ID]],MedExam_Table[[#Headers],[#Data],[NumberOfMajorSurgeries_updated]],"Not Found",0)</f>
        <v>0</v>
      </c>
      <c r="I455" t="str" cm="1">
        <f t="array" ref="I455">_xlfn.XLOOKUP($A455,MedExam_Table[[#Headers],[#Data],[Customer ID]],MedExam_Table[[#Headers],[#Data],[Smoker Updated]],"Not Found",0)</f>
        <v>No</v>
      </c>
      <c r="J455" t="str" cm="1">
        <f t="array" ref="J455">_xlfn.XLOOKUP($A455,MedExam_Table[[#Headers],[#Data],[Customer ID]],MedExam_Table[[#Headers],[#Data],[Weight Status]],"Not Found",0)</f>
        <v>Obesity</v>
      </c>
      <c r="K455" t="str" cm="1">
        <f t="array" ref="K455">_xlfn.XLOOKUP($A455,MedExam_Table[[#Headers],[#Data],[Customer ID]],MedExam_Table[[#Headers],[#Data],[Diabetes Status]],"Not Found",0)</f>
        <v>Normal</v>
      </c>
      <c r="L455" cm="1">
        <f t="array" ref="L455">_xlfn.XLOOKUP($A455,Hospitalisation_table[[#All],[Customer ID]],Hospitalisation_table[[#All],[Customer Age]],"Not Found",0)</f>
        <v>26</v>
      </c>
      <c r="M455" t="str" cm="1">
        <f t="array" ref="M455">_xlfn.XLOOKUP($A455,Hospitalisation_table[[#All],[Customer ID]],Hospitalisation_table[[#All],[Date of Birth]],"Not Found",0)</f>
        <v>17-Sep-1996</v>
      </c>
      <c r="N455" s="22" cm="1">
        <f t="array" ref="N455">_xlfn.XLOOKUP($A455,Hospitalisation_table[[#All],[Customer ID]],Hospitalisation_table[[#All],[charges]],"Not Found",0)</f>
        <v>7623.13</v>
      </c>
      <c r="O455" t="str" cm="1">
        <f t="array" ref="O455">_xlfn.XLOOKUP($A455,Hospitalisation_table[[#All],[Customer ID]],Hospitalisation_table[[#All],[Hospital tier_Updated]],"Not Found",0)</f>
        <v>tier - 2</v>
      </c>
      <c r="P455" t="str" cm="1">
        <f t="array" ref="P455">_xlfn.XLOOKUP($A455,Hospitalisation_table[[#All],[Customer ID]],Hospitalisation_table[[#All],[City tier_updated]],"Not Found",0)</f>
        <v>tier - 3</v>
      </c>
      <c r="Q455" t="str" cm="1">
        <f t="array" ref="Q455">_xlfn.XLOOKUP($A455,Hospitalisation_table[[#All],[Customer ID]],Hospitalisation_table[[#All],[State ID Updated]],"Not Found",0)</f>
        <v>R1011</v>
      </c>
    </row>
    <row r="456" spans="1:17" x14ac:dyDescent="0.3">
      <c r="A456" s="13" t="s">
        <v>964</v>
      </c>
      <c r="B456" t="str" cm="1">
        <f t="array" ref="B456">_xlfn.XLOOKUP($A456,CustomersName[[#All],[Customer ID]],CustomersName[[#All],[First Name]],"Not Found",0)</f>
        <v>Dana</v>
      </c>
      <c r="C456" cm="1">
        <f t="array" ref="C456">_xlfn.XLOOKUP($A456,MedExam_Table[[#Headers],[#Data],[Customer ID]],MedExam_Table[[#Headers],[#Data],[BMI]],"Not Found",0)</f>
        <v>17.78</v>
      </c>
      <c r="D456" cm="1">
        <f t="array" ref="D456">_xlfn.XLOOKUP($A456,MedExam_Table[[#Headers],[#Data],[Customer ID]],MedExam_Table[[#Headers],[#Data],[HBA1C]],"Not Found",0)</f>
        <v>8.19</v>
      </c>
      <c r="E456" t="str" cm="1">
        <f t="array" ref="E456">_xlfn.XLOOKUP($A456,MedExam_Table[[#Headers],[#Data],[Customer ID]],MedExam_Table[[#Headers],[#Data],[Heart Issues Updated]],"Not Found",0)</f>
        <v>No</v>
      </c>
      <c r="F456" t="str" cm="1">
        <f t="array" ref="F456">_xlfn.XLOOKUP($A456,MedExam_Table[[#Headers],[#Data],[Customer ID]],MedExam_Table[[#Headers],[#Data],[Any Transplants Update]],"Not Found",0)</f>
        <v>No</v>
      </c>
      <c r="G456" t="str" cm="1">
        <f t="array" ref="G456">_xlfn.XLOOKUP($A456,MedExam_Table[[#Headers],[#Data],[Customer ID]],MedExam_Table[[#Headers],[#Data],[Cancer history]],"Not Found",0)</f>
        <v>No</v>
      </c>
      <c r="H456" cm="1">
        <f t="array" ref="H456">_xlfn.XLOOKUP($A456,MedExam_Table[[#Headers],[#Data],[Customer ID]],MedExam_Table[[#Headers],[#Data],[NumberOfMajorSurgeries_updated]],"Not Found",0)</f>
        <v>0</v>
      </c>
      <c r="I456" t="str" cm="1">
        <f t="array" ref="I456">_xlfn.XLOOKUP($A456,MedExam_Table[[#Headers],[#Data],[Customer ID]],MedExam_Table[[#Headers],[#Data],[Smoker Updated]],"Not Found",0)</f>
        <v>No</v>
      </c>
      <c r="J456" t="str" cm="1">
        <f t="array" ref="J456">_xlfn.XLOOKUP($A456,MedExam_Table[[#Headers],[#Data],[Customer ID]],MedExam_Table[[#Headers],[#Data],[Weight Status]],"Not Found",0)</f>
        <v>Underweight</v>
      </c>
      <c r="K456" t="str" cm="1">
        <f t="array" ref="K456">_xlfn.XLOOKUP($A456,MedExam_Table[[#Headers],[#Data],[Customer ID]],MedExam_Table[[#Headers],[#Data],[Diabetes Status]],"Not Found",0)</f>
        <v>Diabetes</v>
      </c>
      <c r="L456" cm="1">
        <f t="array" ref="L456">_xlfn.XLOOKUP($A456,Hospitalisation_table[[#All],[Customer ID]],Hospitalisation_table[[#All],[Customer Age]],"Not Found",0)</f>
        <v>54</v>
      </c>
      <c r="M456" t="str" cm="1">
        <f t="array" ref="M456">_xlfn.XLOOKUP($A456,Hospitalisation_table[[#All],[Customer ID]],Hospitalisation_table[[#All],[Date of Birth]],"Not Found",0)</f>
        <v>3-Jul-1968</v>
      </c>
      <c r="N456" s="22" cm="1">
        <f t="array" ref="N456">_xlfn.XLOOKUP($A456,Hospitalisation_table[[#All],[Customer ID]],Hospitalisation_table[[#All],[charges]],"Not Found",0)</f>
        <v>7609.6</v>
      </c>
      <c r="O456" t="str" cm="1">
        <f t="array" ref="O456">_xlfn.XLOOKUP($A456,Hospitalisation_table[[#All],[Customer ID]],Hospitalisation_table[[#All],[Hospital tier_Updated]],"Not Found",0)</f>
        <v>tier - 3</v>
      </c>
      <c r="P456" t="str" cm="1">
        <f t="array" ref="P456">_xlfn.XLOOKUP($A456,Hospitalisation_table[[#All],[Customer ID]],Hospitalisation_table[[#All],[City tier_updated]],"Not Found",0)</f>
        <v>tier - 2</v>
      </c>
      <c r="Q456" t="str" cm="1">
        <f t="array" ref="Q456">_xlfn.XLOOKUP($A456,Hospitalisation_table[[#All],[Customer ID]],Hospitalisation_table[[#All],[State ID Updated]],"Not Found",0)</f>
        <v>R1012</v>
      </c>
    </row>
    <row r="457" spans="1:17" x14ac:dyDescent="0.3">
      <c r="A457" s="14" t="s">
        <v>963</v>
      </c>
      <c r="B457" t="str" cm="1">
        <f t="array" ref="B457">_xlfn.XLOOKUP($A457,CustomersName[[#All],[Customer ID]],CustomersName[[#All],[First Name]],"Not Found",0)</f>
        <v>Erih W</v>
      </c>
      <c r="C457" cm="1">
        <f t="array" ref="C457">_xlfn.XLOOKUP($A457,MedExam_Table[[#Headers],[#Data],[Customer ID]],MedExam_Table[[#Headers],[#Data],[BMI]],"Not Found",0)</f>
        <v>40.119999999999997</v>
      </c>
      <c r="D457" cm="1">
        <f t="array" ref="D457">_xlfn.XLOOKUP($A457,MedExam_Table[[#Headers],[#Data],[Customer ID]],MedExam_Table[[#Headers],[#Data],[HBA1C]],"Not Found",0)</f>
        <v>6.22</v>
      </c>
      <c r="E457" t="str" cm="1">
        <f t="array" ref="E457">_xlfn.XLOOKUP($A457,MedExam_Table[[#Headers],[#Data],[Customer ID]],MedExam_Table[[#Headers],[#Data],[Heart Issues Updated]],"Not Found",0)</f>
        <v>Yes</v>
      </c>
      <c r="F457" t="str" cm="1">
        <f t="array" ref="F457">_xlfn.XLOOKUP($A457,MedExam_Table[[#Headers],[#Data],[Customer ID]],MedExam_Table[[#Headers],[#Data],[Any Transplants Update]],"Not Found",0)</f>
        <v>No</v>
      </c>
      <c r="G457" t="str" cm="1">
        <f t="array" ref="G457">_xlfn.XLOOKUP($A457,MedExam_Table[[#Headers],[#Data],[Customer ID]],MedExam_Table[[#Headers],[#Data],[Cancer history]],"Not Found",0)</f>
        <v>Yes</v>
      </c>
      <c r="H457" cm="1">
        <f t="array" ref="H457">_xlfn.XLOOKUP($A457,MedExam_Table[[#Headers],[#Data],[Customer ID]],MedExam_Table[[#Headers],[#Data],[NumberOfMajorSurgeries_updated]],"Not Found",0)</f>
        <v>1</v>
      </c>
      <c r="I457" t="str" cm="1">
        <f t="array" ref="I457">_xlfn.XLOOKUP($A457,MedExam_Table[[#Headers],[#Data],[Customer ID]],MedExam_Table[[#Headers],[#Data],[Smoker Updated]],"Not Found",0)</f>
        <v>No</v>
      </c>
      <c r="J457" t="str" cm="1">
        <f t="array" ref="J457">_xlfn.XLOOKUP($A457,MedExam_Table[[#Headers],[#Data],[Customer ID]],MedExam_Table[[#Headers],[#Data],[Weight Status]],"Not Found",0)</f>
        <v>Obesity</v>
      </c>
      <c r="K457" t="str" cm="1">
        <f t="array" ref="K457">_xlfn.XLOOKUP($A457,MedExam_Table[[#Headers],[#Data],[Customer ID]],MedExam_Table[[#Headers],[#Data],[Diabetes Status]],"Not Found",0)</f>
        <v>Prediabetes</v>
      </c>
      <c r="L457" cm="1">
        <f t="array" ref="L457">_xlfn.XLOOKUP($A457,Hospitalisation_table[[#All],[Customer ID]],Hospitalisation_table[[#All],[Customer Age]],"Not Found",0)</f>
        <v>25</v>
      </c>
      <c r="M457" t="str" cm="1">
        <f t="array" ref="M457">_xlfn.XLOOKUP($A457,Hospitalisation_table[[#All],[Customer ID]],Hospitalisation_table[[#All],[Date of Birth]],"Not Found",0)</f>
        <v>30-Sep-1997</v>
      </c>
      <c r="N457" s="22" cm="1">
        <f t="array" ref="N457">_xlfn.XLOOKUP($A457,Hospitalisation_table[[#All],[Customer ID]],Hospitalisation_table[[#All],[charges]],"Not Found",0)</f>
        <v>7607.03</v>
      </c>
      <c r="O457" t="str" cm="1">
        <f t="array" ref="O457">_xlfn.XLOOKUP($A457,Hospitalisation_table[[#All],[Customer ID]],Hospitalisation_table[[#All],[Hospital tier_Updated]],"Not Found",0)</f>
        <v>tier - 2</v>
      </c>
      <c r="P457" t="str" cm="1">
        <f t="array" ref="P457">_xlfn.XLOOKUP($A457,Hospitalisation_table[[#All],[Customer ID]],Hospitalisation_table[[#All],[City tier_updated]],"Not Found",0)</f>
        <v>tier - 2</v>
      </c>
      <c r="Q457" t="str" cm="1">
        <f t="array" ref="Q457">_xlfn.XLOOKUP($A457,Hospitalisation_table[[#All],[Customer ID]],Hospitalisation_table[[#All],[State ID Updated]],"Not Found",0)</f>
        <v>R1012</v>
      </c>
    </row>
    <row r="458" spans="1:17" x14ac:dyDescent="0.3">
      <c r="A458" s="13" t="s">
        <v>962</v>
      </c>
      <c r="B458" t="str" cm="1">
        <f t="array" ref="B458">_xlfn.XLOOKUP($A458,CustomersName[[#All],[Customer ID]],CustomersName[[#All],[First Name]],"Not Found",0)</f>
        <v>hatthew D</v>
      </c>
      <c r="C458" cm="1">
        <f t="array" ref="C458">_xlfn.XLOOKUP($A458,MedExam_Table[[#Headers],[#Data],[Customer ID]],MedExam_Table[[#Headers],[#Data],[BMI]],"Not Found",0)</f>
        <v>19.350000000000001</v>
      </c>
      <c r="D458" cm="1">
        <f t="array" ref="D458">_xlfn.XLOOKUP($A458,MedExam_Table[[#Headers],[#Data],[Customer ID]],MedExam_Table[[#Headers],[#Data],[HBA1C]],"Not Found",0)</f>
        <v>8.2200000000000006</v>
      </c>
      <c r="E458" t="str" cm="1">
        <f t="array" ref="E458">_xlfn.XLOOKUP($A458,MedExam_Table[[#Headers],[#Data],[Customer ID]],MedExam_Table[[#Headers],[#Data],[Heart Issues Updated]],"Not Found",0)</f>
        <v>Yes</v>
      </c>
      <c r="F458" t="str" cm="1">
        <f t="array" ref="F458">_xlfn.XLOOKUP($A458,MedExam_Table[[#Headers],[#Data],[Customer ID]],MedExam_Table[[#Headers],[#Data],[Any Transplants Update]],"Not Found",0)</f>
        <v>No</v>
      </c>
      <c r="G458" t="str" cm="1">
        <f t="array" ref="G458">_xlfn.XLOOKUP($A458,MedExam_Table[[#Headers],[#Data],[Customer ID]],MedExam_Table[[#Headers],[#Data],[Cancer history]],"Not Found",0)</f>
        <v>No</v>
      </c>
      <c r="H458" cm="1">
        <f t="array" ref="H458">_xlfn.XLOOKUP($A458,MedExam_Table[[#Headers],[#Data],[Customer ID]],MedExam_Table[[#Headers],[#Data],[NumberOfMajorSurgeries_updated]],"Not Found",0)</f>
        <v>0</v>
      </c>
      <c r="I458" t="str" cm="1">
        <f t="array" ref="I458">_xlfn.XLOOKUP($A458,MedExam_Table[[#Headers],[#Data],[Customer ID]],MedExam_Table[[#Headers],[#Data],[Smoker Updated]],"Not Found",0)</f>
        <v>No</v>
      </c>
      <c r="J458" t="str" cm="1">
        <f t="array" ref="J458">_xlfn.XLOOKUP($A458,MedExam_Table[[#Headers],[#Data],[Customer ID]],MedExam_Table[[#Headers],[#Data],[Weight Status]],"Not Found",0)</f>
        <v>NormalWeight</v>
      </c>
      <c r="K458" t="str" cm="1">
        <f t="array" ref="K458">_xlfn.XLOOKUP($A458,MedExam_Table[[#Headers],[#Data],[Customer ID]],MedExam_Table[[#Headers],[#Data],[Diabetes Status]],"Not Found",0)</f>
        <v>Diabetes</v>
      </c>
      <c r="L458" cm="1">
        <f t="array" ref="L458">_xlfn.XLOOKUP($A458,Hospitalisation_table[[#All],[Customer ID]],Hospitalisation_table[[#All],[Customer Age]],"Not Found",0)</f>
        <v>55</v>
      </c>
      <c r="M458" t="str" cm="1">
        <f t="array" ref="M458">_xlfn.XLOOKUP($A458,Hospitalisation_table[[#All],[Customer ID]],Hospitalisation_table[[#All],[Date of Birth]],"Not Found",0)</f>
        <v>17-Jul-1967</v>
      </c>
      <c r="N458" s="22" cm="1">
        <f t="array" ref="N458">_xlfn.XLOOKUP($A458,Hospitalisation_table[[#All],[Customer ID]],Hospitalisation_table[[#All],[charges]],"Not Found",0)</f>
        <v>7585.62</v>
      </c>
      <c r="O458" t="str" cm="1">
        <f t="array" ref="O458">_xlfn.XLOOKUP($A458,Hospitalisation_table[[#All],[Customer ID]],Hospitalisation_table[[#All],[Hospital tier_Updated]],"Not Found",0)</f>
        <v>tier - 3</v>
      </c>
      <c r="P458" t="str" cm="1">
        <f t="array" ref="P458">_xlfn.XLOOKUP($A458,Hospitalisation_table[[#All],[Customer ID]],Hospitalisation_table[[#All],[City tier_updated]],"Not Found",0)</f>
        <v>tier - 2</v>
      </c>
      <c r="Q458" t="str" cm="1">
        <f t="array" ref="Q458">_xlfn.XLOOKUP($A458,Hospitalisation_table[[#All],[Customer ID]],Hospitalisation_table[[#All],[State ID Updated]],"Not Found",0)</f>
        <v>R1013</v>
      </c>
    </row>
    <row r="459" spans="1:17" x14ac:dyDescent="0.3">
      <c r="A459" s="14" t="s">
        <v>2232</v>
      </c>
      <c r="B459" t="str" cm="1">
        <f t="array" ref="B459">_xlfn.XLOOKUP($A459,CustomersName[[#All],[Customer ID]],CustomersName[[#All],[First Name]],"Not Found",0)</f>
        <v>Cole</v>
      </c>
      <c r="C459" cm="1">
        <f t="array" ref="C459">_xlfn.XLOOKUP($A459,MedExam_Table[[#Headers],[#Data],[Customer ID]],MedExam_Table[[#Headers],[#Data],[BMI]],"Not Found",0)</f>
        <v>35.200000000000003</v>
      </c>
      <c r="D459" cm="1">
        <f t="array" ref="D459">_xlfn.XLOOKUP($A459,MedExam_Table[[#Headers],[#Data],[Customer ID]],MedExam_Table[[#Headers],[#Data],[HBA1C]],"Not Found",0)</f>
        <v>8.01</v>
      </c>
      <c r="E459" t="str" cm="1">
        <f t="array" ref="E459">_xlfn.XLOOKUP($A459,MedExam_Table[[#Headers],[#Data],[Customer ID]],MedExam_Table[[#Headers],[#Data],[Heart Issues Updated]],"Not Found",0)</f>
        <v>Yes</v>
      </c>
      <c r="F459" t="str" cm="1">
        <f t="array" ref="F459">_xlfn.XLOOKUP($A459,MedExam_Table[[#Headers],[#Data],[Customer ID]],MedExam_Table[[#Headers],[#Data],[Any Transplants Update]],"Not Found",0)</f>
        <v>No</v>
      </c>
      <c r="G459" t="str" cm="1">
        <f t="array" ref="G459">_xlfn.XLOOKUP($A459,MedExam_Table[[#Headers],[#Data],[Customer ID]],MedExam_Table[[#Headers],[#Data],[Cancer history]],"Not Found",0)</f>
        <v>No</v>
      </c>
      <c r="H459" cm="1">
        <f t="array" ref="H459">_xlfn.XLOOKUP($A459,MedExam_Table[[#Headers],[#Data],[Customer ID]],MedExam_Table[[#Headers],[#Data],[NumberOfMajorSurgeries_updated]],"Not Found",0)</f>
        <v>1</v>
      </c>
      <c r="I459" t="str" cm="1">
        <f t="array" ref="I459">_xlfn.XLOOKUP($A459,MedExam_Table[[#Headers],[#Data],[Customer ID]],MedExam_Table[[#Headers],[#Data],[Smoker Updated]],"Not Found",0)</f>
        <v>Yes</v>
      </c>
      <c r="J459" t="str" cm="1">
        <f t="array" ref="J459">_xlfn.XLOOKUP($A459,MedExam_Table[[#Headers],[#Data],[Customer ID]],MedExam_Table[[#Headers],[#Data],[Weight Status]],"Not Found",0)</f>
        <v>Obesity</v>
      </c>
      <c r="K459" t="str" cm="1">
        <f t="array" ref="K459">_xlfn.XLOOKUP($A459,MedExam_Table[[#Headers],[#Data],[Customer ID]],MedExam_Table[[#Headers],[#Data],[Diabetes Status]],"Not Found",0)</f>
        <v>Diabetes</v>
      </c>
      <c r="L459" cm="1">
        <f t="array" ref="L459">_xlfn.XLOOKUP($A459,Hospitalisation_table[[#All],[Customer ID]],Hospitalisation_table[[#All],[Customer Age]],"Not Found",0)</f>
        <v>36</v>
      </c>
      <c r="M459" t="str" cm="1">
        <f t="array" ref="M459">_xlfn.XLOOKUP($A459,Hospitalisation_table[[#All],[Customer ID]],Hospitalisation_table[[#All],[Date of Birth]],"Not Found",0)</f>
        <v>20-Jul-1986</v>
      </c>
      <c r="N459" s="22" cm="1">
        <f t="array" ref="N459">_xlfn.XLOOKUP($A459,Hospitalisation_table[[#All],[Customer ID]],Hospitalisation_table[[#All],[charges]],"Not Found",0)</f>
        <v>38709.18</v>
      </c>
      <c r="O459" t="str" cm="1">
        <f t="array" ref="O459">_xlfn.XLOOKUP($A459,Hospitalisation_table[[#All],[Customer ID]],Hospitalisation_table[[#All],[Hospital tier_Updated]],"Not Found",0)</f>
        <v>tier - 1</v>
      </c>
      <c r="P459" t="str" cm="1">
        <f t="array" ref="P459">_xlfn.XLOOKUP($A459,Hospitalisation_table[[#All],[Customer ID]],Hospitalisation_table[[#All],[City tier_updated]],"Not Found",0)</f>
        <v>tier - 3</v>
      </c>
      <c r="Q459" t="str" cm="1">
        <f t="array" ref="Q459">_xlfn.XLOOKUP($A459,Hospitalisation_table[[#All],[Customer ID]],Hospitalisation_table[[#All],[State ID Updated]],"Not Found",0)</f>
        <v>R1013</v>
      </c>
    </row>
    <row r="460" spans="1:17" x14ac:dyDescent="0.3">
      <c r="A460" s="13" t="s">
        <v>961</v>
      </c>
      <c r="B460" t="str" cm="1">
        <f t="array" ref="B460">_xlfn.XLOOKUP($A460,CustomersName[[#All],[Customer ID]],CustomersName[[#All],[First Name]],"Not Found",0)</f>
        <v>Eoghan</v>
      </c>
      <c r="C460" cm="1">
        <f t="array" ref="C460">_xlfn.XLOOKUP($A460,MedExam_Table[[#Headers],[#Data],[Customer ID]],MedExam_Table[[#Headers],[#Data],[BMI]],"Not Found",0)</f>
        <v>36.69</v>
      </c>
      <c r="D460" cm="1">
        <f t="array" ref="D460">_xlfn.XLOOKUP($A460,MedExam_Table[[#Headers],[#Data],[Customer ID]],MedExam_Table[[#Headers],[#Data],[HBA1C]],"Not Found",0)</f>
        <v>6.15</v>
      </c>
      <c r="E460" t="str" cm="1">
        <f t="array" ref="E460">_xlfn.XLOOKUP($A460,MedExam_Table[[#Headers],[#Data],[Customer ID]],MedExam_Table[[#Headers],[#Data],[Heart Issues Updated]],"Not Found",0)</f>
        <v>No</v>
      </c>
      <c r="F460" t="str" cm="1">
        <f t="array" ref="F460">_xlfn.XLOOKUP($A460,MedExam_Table[[#Headers],[#Data],[Customer ID]],MedExam_Table[[#Headers],[#Data],[Any Transplants Update]],"Not Found",0)</f>
        <v>No</v>
      </c>
      <c r="G460" t="str" cm="1">
        <f t="array" ref="G460">_xlfn.XLOOKUP($A460,MedExam_Table[[#Headers],[#Data],[Customer ID]],MedExam_Table[[#Headers],[#Data],[Cancer history]],"Not Found",0)</f>
        <v>No</v>
      </c>
      <c r="H460" cm="1">
        <f t="array" ref="H460">_xlfn.XLOOKUP($A460,MedExam_Table[[#Headers],[#Data],[Customer ID]],MedExam_Table[[#Headers],[#Data],[NumberOfMajorSurgeries_updated]],"Not Found",0)</f>
        <v>0</v>
      </c>
      <c r="I460" t="str" cm="1">
        <f t="array" ref="I460">_xlfn.XLOOKUP($A460,MedExam_Table[[#Headers],[#Data],[Customer ID]],MedExam_Table[[#Headers],[#Data],[Smoker Updated]],"Not Found",0)</f>
        <v>No</v>
      </c>
      <c r="J460" t="str" cm="1">
        <f t="array" ref="J460">_xlfn.XLOOKUP($A460,MedExam_Table[[#Headers],[#Data],[Customer ID]],MedExam_Table[[#Headers],[#Data],[Weight Status]],"Not Found",0)</f>
        <v>Obesity</v>
      </c>
      <c r="K460" t="str" cm="1">
        <f t="array" ref="K460">_xlfn.XLOOKUP($A460,MedExam_Table[[#Headers],[#Data],[Customer ID]],MedExam_Table[[#Headers],[#Data],[Diabetes Status]],"Not Found",0)</f>
        <v>Prediabetes</v>
      </c>
      <c r="L460" cm="1">
        <f t="array" ref="L460">_xlfn.XLOOKUP($A460,Hospitalisation_table[[#All],[Customer ID]],Hospitalisation_table[[#All],[Customer Age]],"Not Found",0)</f>
        <v>28</v>
      </c>
      <c r="M460" t="str" cm="1">
        <f t="array" ref="M460">_xlfn.XLOOKUP($A460,Hospitalisation_table[[#All],[Customer ID]],Hospitalisation_table[[#All],[Date of Birth]],"Not Found",0)</f>
        <v>14-Aug-1994</v>
      </c>
      <c r="N460" s="22" cm="1">
        <f t="array" ref="N460">_xlfn.XLOOKUP($A460,Hospitalisation_table[[#All],[Customer ID]],Hospitalisation_table[[#All],[charges]],"Not Found",0)</f>
        <v>7567.13</v>
      </c>
      <c r="O460" t="str" cm="1">
        <f t="array" ref="O460">_xlfn.XLOOKUP($A460,Hospitalisation_table[[#All],[Customer ID]],Hospitalisation_table[[#All],[Hospital tier_Updated]],"Not Found",0)</f>
        <v>tier - 2</v>
      </c>
      <c r="P460" t="str" cm="1">
        <f t="array" ref="P460">_xlfn.XLOOKUP($A460,Hospitalisation_table[[#All],[Customer ID]],Hospitalisation_table[[#All],[City tier_updated]],"Not Found",0)</f>
        <v>tier - 2</v>
      </c>
      <c r="Q460" t="str" cm="1">
        <f t="array" ref="Q460">_xlfn.XLOOKUP($A460,Hospitalisation_table[[#All],[Customer ID]],Hospitalisation_table[[#All],[State ID Updated]],"Not Found",0)</f>
        <v>R1021</v>
      </c>
    </row>
    <row r="461" spans="1:17" x14ac:dyDescent="0.3">
      <c r="A461" s="14" t="s">
        <v>960</v>
      </c>
      <c r="B461" t="str" cm="1">
        <f t="array" ref="B461">_xlfn.XLOOKUP($A461,CustomersName[[#All],[Customer ID]],CustomersName[[#All],[First Name]],"Not Found",0)</f>
        <v>Pameha W</v>
      </c>
      <c r="C461" cm="1">
        <f t="array" ref="C461">_xlfn.XLOOKUP($A461,MedExam_Table[[#Headers],[#Data],[Customer ID]],MedExam_Table[[#Headers],[#Data],[BMI]],"Not Found",0)</f>
        <v>28.51</v>
      </c>
      <c r="D461" cm="1">
        <f t="array" ref="D461">_xlfn.XLOOKUP($A461,MedExam_Table[[#Headers],[#Data],[Customer ID]],MedExam_Table[[#Headers],[#Data],[HBA1C]],"Not Found",0)</f>
        <v>5.65</v>
      </c>
      <c r="E461" t="str" cm="1">
        <f t="array" ref="E461">_xlfn.XLOOKUP($A461,MedExam_Table[[#Headers],[#Data],[Customer ID]],MedExam_Table[[#Headers],[#Data],[Heart Issues Updated]],"Not Found",0)</f>
        <v>Yes</v>
      </c>
      <c r="F461" t="str" cm="1">
        <f t="array" ref="F461">_xlfn.XLOOKUP($A461,MedExam_Table[[#Headers],[#Data],[Customer ID]],MedExam_Table[[#Headers],[#Data],[Any Transplants Update]],"Not Found",0)</f>
        <v>No</v>
      </c>
      <c r="G461" t="str" cm="1">
        <f t="array" ref="G461">_xlfn.XLOOKUP($A461,MedExam_Table[[#Headers],[#Data],[Customer ID]],MedExam_Table[[#Headers],[#Data],[Cancer history]],"Not Found",0)</f>
        <v>No</v>
      </c>
      <c r="H461" cm="1">
        <f t="array" ref="H461">_xlfn.XLOOKUP($A461,MedExam_Table[[#Headers],[#Data],[Customer ID]],MedExam_Table[[#Headers],[#Data],[NumberOfMajorSurgeries_updated]],"Not Found",0)</f>
        <v>1</v>
      </c>
      <c r="I461" t="str" cm="1">
        <f t="array" ref="I461">_xlfn.XLOOKUP($A461,MedExam_Table[[#Headers],[#Data],[Customer ID]],MedExam_Table[[#Headers],[#Data],[Smoker Updated]],"Not Found",0)</f>
        <v>No</v>
      </c>
      <c r="J461" t="str" cm="1">
        <f t="array" ref="J461">_xlfn.XLOOKUP($A461,MedExam_Table[[#Headers],[#Data],[Customer ID]],MedExam_Table[[#Headers],[#Data],[Weight Status]],"Not Found",0)</f>
        <v>OverWeight</v>
      </c>
      <c r="K461" t="str" cm="1">
        <f t="array" ref="K461">_xlfn.XLOOKUP($A461,MedExam_Table[[#Headers],[#Data],[Customer ID]],MedExam_Table[[#Headers],[#Data],[Diabetes Status]],"Not Found",0)</f>
        <v>Normal</v>
      </c>
      <c r="L461" cm="1">
        <f t="array" ref="L461">_xlfn.XLOOKUP($A461,Hospitalisation_table[[#All],[Customer ID]],Hospitalisation_table[[#All],[Customer Age]],"Not Found",0)</f>
        <v>34</v>
      </c>
      <c r="M461" t="str" cm="1">
        <f t="array" ref="M461">_xlfn.XLOOKUP($A461,Hospitalisation_table[[#All],[Customer ID]],Hospitalisation_table[[#All],[Date of Birth]],"Not Found",0)</f>
        <v>15-Dec-1988</v>
      </c>
      <c r="N461" s="22" cm="1">
        <f t="array" ref="N461">_xlfn.XLOOKUP($A461,Hospitalisation_table[[#All],[Customer ID]],Hospitalisation_table[[#All],[charges]],"Not Found",0)</f>
        <v>7538.52</v>
      </c>
      <c r="O461" t="str" cm="1">
        <f t="array" ref="O461">_xlfn.XLOOKUP($A461,Hospitalisation_table[[#All],[Customer ID]],Hospitalisation_table[[#All],[Hospital tier_Updated]],"Not Found",0)</f>
        <v>tier - 2</v>
      </c>
      <c r="P461" t="str" cm="1">
        <f t="array" ref="P461">_xlfn.XLOOKUP($A461,Hospitalisation_table[[#All],[Customer ID]],Hospitalisation_table[[#All],[City tier_updated]],"Not Found",0)</f>
        <v>tier - 2</v>
      </c>
      <c r="Q461" t="str" cm="1">
        <f t="array" ref="Q461">_xlfn.XLOOKUP($A461,Hospitalisation_table[[#All],[Customer ID]],Hospitalisation_table[[#All],[State ID Updated]],"Not Found",0)</f>
        <v>R1012</v>
      </c>
    </row>
    <row r="462" spans="1:17" x14ac:dyDescent="0.3">
      <c r="A462" s="13" t="s">
        <v>959</v>
      </c>
      <c r="B462" t="str" cm="1">
        <f t="array" ref="B462">_xlfn.XLOOKUP($A462,CustomersName[[#All],[Customer ID]],CustomersName[[#All],[First Name]],"Not Found",0)</f>
        <v>Linhsey M.</v>
      </c>
      <c r="C462" cm="1">
        <f t="array" ref="C462">_xlfn.XLOOKUP($A462,MedExam_Table[[#Headers],[#Data],[Customer ID]],MedExam_Table[[#Headers],[#Data],[BMI]],"Not Found",0)</f>
        <v>30.21</v>
      </c>
      <c r="D462" cm="1">
        <f t="array" ref="D462">_xlfn.XLOOKUP($A462,MedExam_Table[[#Headers],[#Data],[Customer ID]],MedExam_Table[[#Headers],[#Data],[HBA1C]],"Not Found",0)</f>
        <v>5.5</v>
      </c>
      <c r="E462" t="str" cm="1">
        <f t="array" ref="E462">_xlfn.XLOOKUP($A462,MedExam_Table[[#Headers],[#Data],[Customer ID]],MedExam_Table[[#Headers],[#Data],[Heart Issues Updated]],"Not Found",0)</f>
        <v>No</v>
      </c>
      <c r="F462" t="str" cm="1">
        <f t="array" ref="F462">_xlfn.XLOOKUP($A462,MedExam_Table[[#Headers],[#Data],[Customer ID]],MedExam_Table[[#Headers],[#Data],[Any Transplants Update]],"Not Found",0)</f>
        <v>No</v>
      </c>
      <c r="G462" t="str" cm="1">
        <f t="array" ref="G462">_xlfn.XLOOKUP($A462,MedExam_Table[[#Headers],[#Data],[Customer ID]],MedExam_Table[[#Headers],[#Data],[Cancer history]],"Not Found",0)</f>
        <v>No</v>
      </c>
      <c r="H462" cm="1">
        <f t="array" ref="H462">_xlfn.XLOOKUP($A462,MedExam_Table[[#Headers],[#Data],[Customer ID]],MedExam_Table[[#Headers],[#Data],[NumberOfMajorSurgeries_updated]],"Not Found",0)</f>
        <v>1</v>
      </c>
      <c r="I462" t="str" cm="1">
        <f t="array" ref="I462">_xlfn.XLOOKUP($A462,MedExam_Table[[#Headers],[#Data],[Customer ID]],MedExam_Table[[#Headers],[#Data],[Smoker Updated]],"Not Found",0)</f>
        <v>No</v>
      </c>
      <c r="J462" t="str" cm="1">
        <f t="array" ref="J462">_xlfn.XLOOKUP($A462,MedExam_Table[[#Headers],[#Data],[Customer ID]],MedExam_Table[[#Headers],[#Data],[Weight Status]],"Not Found",0)</f>
        <v>Obesity</v>
      </c>
      <c r="K462" t="str" cm="1">
        <f t="array" ref="K462">_xlfn.XLOOKUP($A462,MedExam_Table[[#Headers],[#Data],[Customer ID]],MedExam_Table[[#Headers],[#Data],[Diabetes Status]],"Not Found",0)</f>
        <v>Normal</v>
      </c>
      <c r="L462" cm="1">
        <f t="array" ref="L462">_xlfn.XLOOKUP($A462,Hospitalisation_table[[#All],[Customer ID]],Hospitalisation_table[[#All],[Customer Age]],"Not Found",0)</f>
        <v>38</v>
      </c>
      <c r="M462" t="str" cm="1">
        <f t="array" ref="M462">_xlfn.XLOOKUP($A462,Hospitalisation_table[[#All],[Customer ID]],Hospitalisation_table[[#All],[Date of Birth]],"Not Found",0)</f>
        <v>22-Aug-1984</v>
      </c>
      <c r="N462" s="22" cm="1">
        <f t="array" ref="N462">_xlfn.XLOOKUP($A462,Hospitalisation_table[[#All],[Customer ID]],Hospitalisation_table[[#All],[charges]],"Not Found",0)</f>
        <v>7537.16</v>
      </c>
      <c r="O462" t="str" cm="1">
        <f t="array" ref="O462">_xlfn.XLOOKUP($A462,Hospitalisation_table[[#All],[Customer ID]],Hospitalisation_table[[#All],[Hospital tier_Updated]],"Not Found",0)</f>
        <v>tier - 2</v>
      </c>
      <c r="P462" t="str" cm="1">
        <f t="array" ref="P462">_xlfn.XLOOKUP($A462,Hospitalisation_table[[#All],[Customer ID]],Hospitalisation_table[[#All],[City tier_updated]],"Not Found",0)</f>
        <v>tier - 2</v>
      </c>
      <c r="Q462" t="str" cm="1">
        <f t="array" ref="Q462">_xlfn.XLOOKUP($A462,Hospitalisation_table[[#All],[Customer ID]],Hospitalisation_table[[#All],[State ID Updated]],"Not Found",0)</f>
        <v>R1012</v>
      </c>
    </row>
    <row r="463" spans="1:17" x14ac:dyDescent="0.3">
      <c r="A463" s="14" t="s">
        <v>958</v>
      </c>
      <c r="B463" t="str" cm="1">
        <f t="array" ref="B463">_xlfn.XLOOKUP($A463,CustomersName[[#All],[Customer ID]],CustomersName[[#All],[First Name]],"Not Found",0)</f>
        <v>Kassie</v>
      </c>
      <c r="C463" cm="1">
        <f t="array" ref="C463">_xlfn.XLOOKUP($A463,MedExam_Table[[#Headers],[#Data],[Customer ID]],MedExam_Table[[#Headers],[#Data],[BMI]],"Not Found",0)</f>
        <v>24.33</v>
      </c>
      <c r="D463" cm="1">
        <f t="array" ref="D463">_xlfn.XLOOKUP($A463,MedExam_Table[[#Headers],[#Data],[Customer ID]],MedExam_Table[[#Headers],[#Data],[HBA1C]],"Not Found",0)</f>
        <v>8</v>
      </c>
      <c r="E463" t="str" cm="1">
        <f t="array" ref="E463">_xlfn.XLOOKUP($A463,MedExam_Table[[#Headers],[#Data],[Customer ID]],MedExam_Table[[#Headers],[#Data],[Heart Issues Updated]],"Not Found",0)</f>
        <v>No</v>
      </c>
      <c r="F463" t="str" cm="1">
        <f t="array" ref="F463">_xlfn.XLOOKUP($A463,MedExam_Table[[#Headers],[#Data],[Customer ID]],MedExam_Table[[#Headers],[#Data],[Any Transplants Update]],"Not Found",0)</f>
        <v>No</v>
      </c>
      <c r="G463" t="str" cm="1">
        <f t="array" ref="G463">_xlfn.XLOOKUP($A463,MedExam_Table[[#Headers],[#Data],[Customer ID]],MedExam_Table[[#Headers],[#Data],[Cancer history]],"Not Found",0)</f>
        <v>No</v>
      </c>
      <c r="H463" cm="1">
        <f t="array" ref="H463">_xlfn.XLOOKUP($A463,MedExam_Table[[#Headers],[#Data],[Customer ID]],MedExam_Table[[#Headers],[#Data],[NumberOfMajorSurgeries_updated]],"Not Found",0)</f>
        <v>0</v>
      </c>
      <c r="I463" t="str" cm="1">
        <f t="array" ref="I463">_xlfn.XLOOKUP($A463,MedExam_Table[[#Headers],[#Data],[Customer ID]],MedExam_Table[[#Headers],[#Data],[Smoker Updated]],"Not Found",0)</f>
        <v>No</v>
      </c>
      <c r="J463" t="str" cm="1">
        <f t="array" ref="J463">_xlfn.XLOOKUP($A463,MedExam_Table[[#Headers],[#Data],[Customer ID]],MedExam_Table[[#Headers],[#Data],[Weight Status]],"Not Found",0)</f>
        <v>NormalWeight</v>
      </c>
      <c r="K463" t="str" cm="1">
        <f t="array" ref="K463">_xlfn.XLOOKUP($A463,MedExam_Table[[#Headers],[#Data],[Customer ID]],MedExam_Table[[#Headers],[#Data],[Diabetes Status]],"Not Found",0)</f>
        <v>Diabetes</v>
      </c>
      <c r="L463" cm="1">
        <f t="array" ref="L463">_xlfn.XLOOKUP($A463,Hospitalisation_table[[#All],[Customer ID]],Hospitalisation_table[[#All],[Customer Age]],"Not Found",0)</f>
        <v>44</v>
      </c>
      <c r="M463" t="str" cm="1">
        <f t="array" ref="M463">_xlfn.XLOOKUP($A463,Hospitalisation_table[[#All],[Customer ID]],Hospitalisation_table[[#All],[Date of Birth]],"Not Found",0)</f>
        <v>14-Dec-1978</v>
      </c>
      <c r="N463" s="22" cm="1">
        <f t="array" ref="N463">_xlfn.XLOOKUP($A463,Hospitalisation_table[[#All],[Customer ID]],Hospitalisation_table[[#All],[charges]],"Not Found",0)</f>
        <v>7531.7</v>
      </c>
      <c r="O463" t="str" cm="1">
        <f t="array" ref="O463">_xlfn.XLOOKUP($A463,Hospitalisation_table[[#All],[Customer ID]],Hospitalisation_table[[#All],[Hospital tier_Updated]],"Not Found",0)</f>
        <v>tier - 2</v>
      </c>
      <c r="P463" t="str" cm="1">
        <f t="array" ref="P463">_xlfn.XLOOKUP($A463,Hospitalisation_table[[#All],[Customer ID]],Hospitalisation_table[[#All],[City tier_updated]],"Not Found",0)</f>
        <v>tier - 1</v>
      </c>
      <c r="Q463" t="str" cm="1">
        <f t="array" ref="Q463">_xlfn.XLOOKUP($A463,Hospitalisation_table[[#All],[Customer ID]],Hospitalisation_table[[#All],[State ID Updated]],"Not Found",0)</f>
        <v>R1013</v>
      </c>
    </row>
    <row r="464" spans="1:17" x14ac:dyDescent="0.3">
      <c r="A464" s="13" t="s">
        <v>957</v>
      </c>
      <c r="B464" t="str" cm="1">
        <f t="array" ref="B464">_xlfn.XLOOKUP($A464,CustomersName[[#All],[Customer ID]],CustomersName[[#All],[First Name]],"Not Found",0)</f>
        <v>Matthew</v>
      </c>
      <c r="C464" cm="1">
        <f t="array" ref="C464">_xlfn.XLOOKUP($A464,MedExam_Table[[#Headers],[#Data],[Customer ID]],MedExam_Table[[#Headers],[#Data],[BMI]],"Not Found",0)</f>
        <v>19.855</v>
      </c>
      <c r="D464" cm="1">
        <f t="array" ref="D464">_xlfn.XLOOKUP($A464,MedExam_Table[[#Headers],[#Data],[Customer ID]],MedExam_Table[[#Headers],[#Data],[HBA1C]],"Not Found",0)</f>
        <v>5.71</v>
      </c>
      <c r="E464" t="str" cm="1">
        <f t="array" ref="E464">_xlfn.XLOOKUP($A464,MedExam_Table[[#Headers],[#Data],[Customer ID]],MedExam_Table[[#Headers],[#Data],[Heart Issues Updated]],"Not Found",0)</f>
        <v>Yes</v>
      </c>
      <c r="F464" t="str" cm="1">
        <f t="array" ref="F464">_xlfn.XLOOKUP($A464,MedExam_Table[[#Headers],[#Data],[Customer ID]],MedExam_Table[[#Headers],[#Data],[Any Transplants Update]],"Not Found",0)</f>
        <v>No</v>
      </c>
      <c r="G464" t="str" cm="1">
        <f t="array" ref="G464">_xlfn.XLOOKUP($A464,MedExam_Table[[#Headers],[#Data],[Customer ID]],MedExam_Table[[#Headers],[#Data],[Cancer history]],"Not Found",0)</f>
        <v>No</v>
      </c>
      <c r="H464" cm="1">
        <f t="array" ref="H464">_xlfn.XLOOKUP($A464,MedExam_Table[[#Headers],[#Data],[Customer ID]],MedExam_Table[[#Headers],[#Data],[NumberOfMajorSurgeries_updated]],"Not Found",0)</f>
        <v>0</v>
      </c>
      <c r="I464" t="str" cm="1">
        <f t="array" ref="I464">_xlfn.XLOOKUP($A464,MedExam_Table[[#Headers],[#Data],[Customer ID]],MedExam_Table[[#Headers],[#Data],[Smoker Updated]],"Not Found",0)</f>
        <v>No</v>
      </c>
      <c r="J464" t="str" cm="1">
        <f t="array" ref="J464">_xlfn.XLOOKUP($A464,MedExam_Table[[#Headers],[#Data],[Customer ID]],MedExam_Table[[#Headers],[#Data],[Weight Status]],"Not Found",0)</f>
        <v>NormalWeight</v>
      </c>
      <c r="K464" t="str" cm="1">
        <f t="array" ref="K464">_xlfn.XLOOKUP($A464,MedExam_Table[[#Headers],[#Data],[Customer ID]],MedExam_Table[[#Headers],[#Data],[Diabetes Status]],"Not Found",0)</f>
        <v>Prediabetes</v>
      </c>
      <c r="L464" cm="1">
        <f t="array" ref="L464">_xlfn.XLOOKUP($A464,Hospitalisation_table[[#All],[Customer ID]],Hospitalisation_table[[#All],[Customer Age]],"Not Found",0)</f>
        <v>46</v>
      </c>
      <c r="M464" t="str" cm="1">
        <f t="array" ref="M464">_xlfn.XLOOKUP($A464,Hospitalisation_table[[#All],[Customer ID]],Hospitalisation_table[[#All],[Date of Birth]],"Not Found",0)</f>
        <v>10-Oct-1976</v>
      </c>
      <c r="N464" s="22" cm="1">
        <f t="array" ref="N464">_xlfn.XLOOKUP($A464,Hospitalisation_table[[#All],[Customer ID]],Hospitalisation_table[[#All],[charges]],"Not Found",0)</f>
        <v>7526.71</v>
      </c>
      <c r="O464" t="str" cm="1">
        <f t="array" ref="O464">_xlfn.XLOOKUP($A464,Hospitalisation_table[[#All],[Customer ID]],Hospitalisation_table[[#All],[Hospital tier_Updated]],"Not Found",0)</f>
        <v>tier - 3</v>
      </c>
      <c r="P464" t="str" cm="1">
        <f t="array" ref="P464">_xlfn.XLOOKUP($A464,Hospitalisation_table[[#All],[Customer ID]],Hospitalisation_table[[#All],[City tier_updated]],"Not Found",0)</f>
        <v>tier - 1</v>
      </c>
      <c r="Q464" t="str" cm="1">
        <f t="array" ref="Q464">_xlfn.XLOOKUP($A464,Hospitalisation_table[[#All],[Customer ID]],Hospitalisation_table[[#All],[State ID Updated]],"Not Found",0)</f>
        <v>R1012</v>
      </c>
    </row>
    <row r="465" spans="1:17" x14ac:dyDescent="0.3">
      <c r="A465" s="14" t="s">
        <v>956</v>
      </c>
      <c r="B465" t="str" cm="1">
        <f t="array" ref="B465">_xlfn.XLOOKUP($A465,CustomersName[[#All],[Customer ID]],CustomersName[[#All],[First Name]],"Not Found",0)</f>
        <v>Ruben Dario</v>
      </c>
      <c r="C465" cm="1">
        <f t="array" ref="C465">_xlfn.XLOOKUP($A465,MedExam_Table[[#Headers],[#Data],[Customer ID]],MedExam_Table[[#Headers],[#Data],[BMI]],"Not Found",0)</f>
        <v>25.364999999999998</v>
      </c>
      <c r="D465" cm="1">
        <f t="array" ref="D465">_xlfn.XLOOKUP($A465,MedExam_Table[[#Headers],[#Data],[Customer ID]],MedExam_Table[[#Headers],[#Data],[HBA1C]],"Not Found",0)</f>
        <v>11.71</v>
      </c>
      <c r="E465" t="str" cm="1">
        <f t="array" ref="E465">_xlfn.XLOOKUP($A465,MedExam_Table[[#Headers],[#Data],[Customer ID]],MedExam_Table[[#Headers],[#Data],[Heart Issues Updated]],"Not Found",0)</f>
        <v>No</v>
      </c>
      <c r="F465" t="str" cm="1">
        <f t="array" ref="F465">_xlfn.XLOOKUP($A465,MedExam_Table[[#Headers],[#Data],[Customer ID]],MedExam_Table[[#Headers],[#Data],[Any Transplants Update]],"Not Found",0)</f>
        <v>No</v>
      </c>
      <c r="G465" t="str" cm="1">
        <f t="array" ref="G465">_xlfn.XLOOKUP($A465,MedExam_Table[[#Headers],[#Data],[Customer ID]],MedExam_Table[[#Headers],[#Data],[Cancer history]],"Not Found",0)</f>
        <v>No</v>
      </c>
      <c r="H465" cm="1">
        <f t="array" ref="H465">_xlfn.XLOOKUP($A465,MedExam_Table[[#Headers],[#Data],[Customer ID]],MedExam_Table[[#Headers],[#Data],[NumberOfMajorSurgeries_updated]],"Not Found",0)</f>
        <v>0</v>
      </c>
      <c r="I465" t="str" cm="1">
        <f t="array" ref="I465">_xlfn.XLOOKUP($A465,MedExam_Table[[#Headers],[#Data],[Customer ID]],MedExam_Table[[#Headers],[#Data],[Smoker Updated]],"Not Found",0)</f>
        <v>No</v>
      </c>
      <c r="J465" t="str" cm="1">
        <f t="array" ref="J465">_xlfn.XLOOKUP($A465,MedExam_Table[[#Headers],[#Data],[Customer ID]],MedExam_Table[[#Headers],[#Data],[Weight Status]],"Not Found",0)</f>
        <v>OverWeight</v>
      </c>
      <c r="K465" t="str" cm="1">
        <f t="array" ref="K465">_xlfn.XLOOKUP($A465,MedExam_Table[[#Headers],[#Data],[Customer ID]],MedExam_Table[[#Headers],[#Data],[Diabetes Status]],"Not Found",0)</f>
        <v>Diabetes</v>
      </c>
      <c r="L465" cm="1">
        <f t="array" ref="L465">_xlfn.XLOOKUP($A465,Hospitalisation_table[[#All],[Customer ID]],Hospitalisation_table[[#All],[Customer Age]],"Not Found",0)</f>
        <v>44</v>
      </c>
      <c r="M465" t="str" cm="1">
        <f t="array" ref="M465">_xlfn.XLOOKUP($A465,Hospitalisation_table[[#All],[Customer ID]],Hospitalisation_table[[#All],[Date of Birth]],"Not Found",0)</f>
        <v>18-Oct-1978</v>
      </c>
      <c r="N465" s="22" cm="1">
        <f t="array" ref="N465">_xlfn.XLOOKUP($A465,Hospitalisation_table[[#All],[Customer ID]],Hospitalisation_table[[#All],[charges]],"Not Found",0)</f>
        <v>7518.03</v>
      </c>
      <c r="O465" t="str" cm="1">
        <f t="array" ref="O465">_xlfn.XLOOKUP($A465,Hospitalisation_table[[#All],[Customer ID]],Hospitalisation_table[[#All],[Hospital tier_Updated]],"Not Found",0)</f>
        <v>tier - 2</v>
      </c>
      <c r="P465" t="str" cm="1">
        <f t="array" ref="P465">_xlfn.XLOOKUP($A465,Hospitalisation_table[[#All],[Customer ID]],Hospitalisation_table[[#All],[City tier_updated]],"Not Found",0)</f>
        <v>tier - 3</v>
      </c>
      <c r="Q465" t="str" cm="1">
        <f t="array" ref="Q465">_xlfn.XLOOKUP($A465,Hospitalisation_table[[#All],[Customer ID]],Hospitalisation_table[[#All],[State ID Updated]],"Not Found",0)</f>
        <v>R1012</v>
      </c>
    </row>
    <row r="466" spans="1:17" x14ac:dyDescent="0.3">
      <c r="A466" s="13" t="s">
        <v>955</v>
      </c>
      <c r="B466" t="str" cm="1">
        <f t="array" ref="B466">_xlfn.XLOOKUP($A466,CustomersName[[#All],[Customer ID]],CustomersName[[#All],[First Name]],"Not Found",0)</f>
        <v>Kevin</v>
      </c>
      <c r="C466" cm="1">
        <f t="array" ref="C466">_xlfn.XLOOKUP($A466,MedExam_Table[[#Headers],[#Data],[Customer ID]],MedExam_Table[[#Headers],[#Data],[BMI]],"Not Found",0)</f>
        <v>29.6</v>
      </c>
      <c r="D466" cm="1">
        <f t="array" ref="D466">_xlfn.XLOOKUP($A466,MedExam_Table[[#Headers],[#Data],[Customer ID]],MedExam_Table[[#Headers],[#Data],[HBA1C]],"Not Found",0)</f>
        <v>6.17</v>
      </c>
      <c r="E466" t="str" cm="1">
        <f t="array" ref="E466">_xlfn.XLOOKUP($A466,MedExam_Table[[#Headers],[#Data],[Customer ID]],MedExam_Table[[#Headers],[#Data],[Heart Issues Updated]],"Not Found",0)</f>
        <v>Yes</v>
      </c>
      <c r="F466" t="str" cm="1">
        <f t="array" ref="F466">_xlfn.XLOOKUP($A466,MedExam_Table[[#Headers],[#Data],[Customer ID]],MedExam_Table[[#Headers],[#Data],[Any Transplants Update]],"Not Found",0)</f>
        <v>No</v>
      </c>
      <c r="G466" t="str" cm="1">
        <f t="array" ref="G466">_xlfn.XLOOKUP($A466,MedExam_Table[[#Headers],[#Data],[Customer ID]],MedExam_Table[[#Headers],[#Data],[Cancer history]],"Not Found",0)</f>
        <v>Yes</v>
      </c>
      <c r="H466" cm="1">
        <f t="array" ref="H466">_xlfn.XLOOKUP($A466,MedExam_Table[[#Headers],[#Data],[Customer ID]],MedExam_Table[[#Headers],[#Data],[NumberOfMajorSurgeries_updated]],"Not Found",0)</f>
        <v>1</v>
      </c>
      <c r="I466" t="str" cm="1">
        <f t="array" ref="I466">_xlfn.XLOOKUP($A466,MedExam_Table[[#Headers],[#Data],[Customer ID]],MedExam_Table[[#Headers],[#Data],[Smoker Updated]],"Not Found",0)</f>
        <v>No</v>
      </c>
      <c r="J466" t="str" cm="1">
        <f t="array" ref="J466">_xlfn.XLOOKUP($A466,MedExam_Table[[#Headers],[#Data],[Customer ID]],MedExam_Table[[#Headers],[#Data],[Weight Status]],"Not Found",0)</f>
        <v>OverWeight</v>
      </c>
      <c r="K466" t="str" cm="1">
        <f t="array" ref="K466">_xlfn.XLOOKUP($A466,MedExam_Table[[#Headers],[#Data],[Customer ID]],MedExam_Table[[#Headers],[#Data],[Diabetes Status]],"Not Found",0)</f>
        <v>Prediabetes</v>
      </c>
      <c r="L466" cm="1">
        <f t="array" ref="L466">_xlfn.XLOOKUP($A466,Hospitalisation_table[[#All],[Customer ID]],Hospitalisation_table[[#All],[Customer Age]],"Not Found",0)</f>
        <v>39</v>
      </c>
      <c r="M466" t="str" cm="1">
        <f t="array" ref="M466">_xlfn.XLOOKUP($A466,Hospitalisation_table[[#All],[Customer ID]],Hospitalisation_table[[#All],[Date of Birth]],"Not Found",0)</f>
        <v>10-Jul-1983</v>
      </c>
      <c r="N466" s="22" cm="1">
        <f t="array" ref="N466">_xlfn.XLOOKUP($A466,Hospitalisation_table[[#All],[Customer ID]],Hospitalisation_table[[#All],[charges]],"Not Found",0)</f>
        <v>7512.27</v>
      </c>
      <c r="O466" t="str" cm="1">
        <f t="array" ref="O466">_xlfn.XLOOKUP($A466,Hospitalisation_table[[#All],[Customer ID]],Hospitalisation_table[[#All],[Hospital tier_Updated]],"Not Found",0)</f>
        <v>tier - 3</v>
      </c>
      <c r="P466" t="str" cm="1">
        <f t="array" ref="P466">_xlfn.XLOOKUP($A466,Hospitalisation_table[[#All],[Customer ID]],Hospitalisation_table[[#All],[City tier_updated]],"Not Found",0)</f>
        <v>tier - 2</v>
      </c>
      <c r="Q466" t="str" cm="1">
        <f t="array" ref="Q466">_xlfn.XLOOKUP($A466,Hospitalisation_table[[#All],[Customer ID]],Hospitalisation_table[[#All],[State ID Updated]],"Not Found",0)</f>
        <v>R1011</v>
      </c>
    </row>
    <row r="467" spans="1:17" x14ac:dyDescent="0.3">
      <c r="A467" s="14" t="s">
        <v>954</v>
      </c>
      <c r="B467" t="str" cm="1">
        <f t="array" ref="B467">_xlfn.XLOOKUP($A467,CustomersName[[#All],[Customer ID]],CustomersName[[#All],[First Name]],"Not Found",0)</f>
        <v>Lihdsay M</v>
      </c>
      <c r="C467" cm="1">
        <f t="array" ref="C467">_xlfn.XLOOKUP($A467,MedExam_Table[[#Headers],[#Data],[Customer ID]],MedExam_Table[[#Headers],[#Data],[BMI]],"Not Found",0)</f>
        <v>39.43</v>
      </c>
      <c r="D467" cm="1">
        <f t="array" ref="D467">_xlfn.XLOOKUP($A467,MedExam_Table[[#Headers],[#Data],[Customer ID]],MedExam_Table[[#Headers],[#Data],[HBA1C]],"Not Found",0)</f>
        <v>6.1</v>
      </c>
      <c r="E467" t="str" cm="1">
        <f t="array" ref="E467">_xlfn.XLOOKUP($A467,MedExam_Table[[#Headers],[#Data],[Customer ID]],MedExam_Table[[#Headers],[#Data],[Heart Issues Updated]],"Not Found",0)</f>
        <v>Yes</v>
      </c>
      <c r="F467" t="str" cm="1">
        <f t="array" ref="F467">_xlfn.XLOOKUP($A467,MedExam_Table[[#Headers],[#Data],[Customer ID]],MedExam_Table[[#Headers],[#Data],[Any Transplants Update]],"Not Found",0)</f>
        <v>No</v>
      </c>
      <c r="G467" t="str" cm="1">
        <f t="array" ref="G467">_xlfn.XLOOKUP($A467,MedExam_Table[[#Headers],[#Data],[Customer ID]],MedExam_Table[[#Headers],[#Data],[Cancer history]],"Not Found",0)</f>
        <v>Yes</v>
      </c>
      <c r="H467" cm="1">
        <f t="array" ref="H467">_xlfn.XLOOKUP($A467,MedExam_Table[[#Headers],[#Data],[Customer ID]],MedExam_Table[[#Headers],[#Data],[NumberOfMajorSurgeries_updated]],"Not Found",0)</f>
        <v>1</v>
      </c>
      <c r="I467" t="str" cm="1">
        <f t="array" ref="I467">_xlfn.XLOOKUP($A467,MedExam_Table[[#Headers],[#Data],[Customer ID]],MedExam_Table[[#Headers],[#Data],[Smoker Updated]],"Not Found",0)</f>
        <v>No</v>
      </c>
      <c r="J467" t="str" cm="1">
        <f t="array" ref="J467">_xlfn.XLOOKUP($A467,MedExam_Table[[#Headers],[#Data],[Customer ID]],MedExam_Table[[#Headers],[#Data],[Weight Status]],"Not Found",0)</f>
        <v>Obesity</v>
      </c>
      <c r="K467" t="str" cm="1">
        <f t="array" ref="K467">_xlfn.XLOOKUP($A467,MedExam_Table[[#Headers],[#Data],[Customer ID]],MedExam_Table[[#Headers],[#Data],[Diabetes Status]],"Not Found",0)</f>
        <v>Prediabetes</v>
      </c>
      <c r="L467" cm="1">
        <f t="array" ref="L467">_xlfn.XLOOKUP($A467,Hospitalisation_table[[#All],[Customer ID]],Hospitalisation_table[[#All],[Customer Age]],"Not Found",0)</f>
        <v>25</v>
      </c>
      <c r="M467" t="str" cm="1">
        <f t="array" ref="M467">_xlfn.XLOOKUP($A467,Hospitalisation_table[[#All],[Customer ID]],Hospitalisation_table[[#All],[Date of Birth]],"Not Found",0)</f>
        <v>28-Oct-1997</v>
      </c>
      <c r="N467" s="22" cm="1">
        <f t="array" ref="N467">_xlfn.XLOOKUP($A467,Hospitalisation_table[[#All],[Customer ID]],Hospitalisation_table[[#All],[charges]],"Not Found",0)</f>
        <v>7504.3</v>
      </c>
      <c r="O467" t="str" cm="1">
        <f t="array" ref="O467">_xlfn.XLOOKUP($A467,Hospitalisation_table[[#All],[Customer ID]],Hospitalisation_table[[#All],[Hospital tier_Updated]],"Not Found",0)</f>
        <v>tier - 2</v>
      </c>
      <c r="P467" t="str" cm="1">
        <f t="array" ref="P467">_xlfn.XLOOKUP($A467,Hospitalisation_table[[#All],[Customer ID]],Hospitalisation_table[[#All],[City tier_updated]],"Not Found",0)</f>
        <v>tier - 1</v>
      </c>
      <c r="Q467" t="str" cm="1">
        <f t="array" ref="Q467">_xlfn.XLOOKUP($A467,Hospitalisation_table[[#All],[Customer ID]],Hospitalisation_table[[#All],[State ID Updated]],"Not Found",0)</f>
        <v>R1012</v>
      </c>
    </row>
    <row r="468" spans="1:17" x14ac:dyDescent="0.3">
      <c r="A468" s="13" t="s">
        <v>953</v>
      </c>
      <c r="B468" t="str" cm="1">
        <f t="array" ref="B468">_xlfn.XLOOKUP($A468,CustomersName[[#All],[Customer ID]],CustomersName[[#All],[First Name]],"Not Found",0)</f>
        <v>Amanda</v>
      </c>
      <c r="C468" cm="1">
        <f t="array" ref="C468">_xlfn.XLOOKUP($A468,MedExam_Table[[#Headers],[#Data],[Customer ID]],MedExam_Table[[#Headers],[#Data],[BMI]],"Not Found",0)</f>
        <v>27.34</v>
      </c>
      <c r="D468" cm="1">
        <f t="array" ref="D468">_xlfn.XLOOKUP($A468,MedExam_Table[[#Headers],[#Data],[Customer ID]],MedExam_Table[[#Headers],[#Data],[HBA1C]],"Not Found",0)</f>
        <v>5.19</v>
      </c>
      <c r="E468" t="str" cm="1">
        <f t="array" ref="E468">_xlfn.XLOOKUP($A468,MedExam_Table[[#Headers],[#Data],[Customer ID]],MedExam_Table[[#Headers],[#Data],[Heart Issues Updated]],"Not Found",0)</f>
        <v>Yes</v>
      </c>
      <c r="F468" t="str" cm="1">
        <f t="array" ref="F468">_xlfn.XLOOKUP($A468,MedExam_Table[[#Headers],[#Data],[Customer ID]],MedExam_Table[[#Headers],[#Data],[Any Transplants Update]],"Not Found",0)</f>
        <v>No</v>
      </c>
      <c r="G468" t="str" cm="1">
        <f t="array" ref="G468">_xlfn.XLOOKUP($A468,MedExam_Table[[#Headers],[#Data],[Customer ID]],MedExam_Table[[#Headers],[#Data],[Cancer history]],"Not Found",0)</f>
        <v>No</v>
      </c>
      <c r="H468" cm="1">
        <f t="array" ref="H468">_xlfn.XLOOKUP($A468,MedExam_Table[[#Headers],[#Data],[Customer ID]],MedExam_Table[[#Headers],[#Data],[NumberOfMajorSurgeries_updated]],"Not Found",0)</f>
        <v>1</v>
      </c>
      <c r="I468" t="str" cm="1">
        <f t="array" ref="I468">_xlfn.XLOOKUP($A468,MedExam_Table[[#Headers],[#Data],[Customer ID]],MedExam_Table[[#Headers],[#Data],[Smoker Updated]],"Not Found",0)</f>
        <v>No</v>
      </c>
      <c r="J468" t="str" cm="1">
        <f t="array" ref="J468">_xlfn.XLOOKUP($A468,MedExam_Table[[#Headers],[#Data],[Customer ID]],MedExam_Table[[#Headers],[#Data],[Weight Status]],"Not Found",0)</f>
        <v>OverWeight</v>
      </c>
      <c r="K468" t="str" cm="1">
        <f t="array" ref="K468">_xlfn.XLOOKUP($A468,MedExam_Table[[#Headers],[#Data],[Customer ID]],MedExam_Table[[#Headers],[#Data],[Diabetes Status]],"Not Found",0)</f>
        <v>Normal</v>
      </c>
      <c r="L468" cm="1">
        <f t="array" ref="L468">_xlfn.XLOOKUP($A468,Hospitalisation_table[[#All],[Customer ID]],Hospitalisation_table[[#All],[Customer Age]],"Not Found",0)</f>
        <v>34</v>
      </c>
      <c r="M468" t="str" cm="1">
        <f t="array" ref="M468">_xlfn.XLOOKUP($A468,Hospitalisation_table[[#All],[Customer ID]],Hospitalisation_table[[#All],[Date of Birth]],"Not Found",0)</f>
        <v>15-Dec-1988</v>
      </c>
      <c r="N468" s="22" cm="1">
        <f t="array" ref="N468">_xlfn.XLOOKUP($A468,Hospitalisation_table[[#All],[Customer ID]],Hospitalisation_table[[#All],[charges]],"Not Found",0)</f>
        <v>7494.63</v>
      </c>
      <c r="O468" t="str" cm="1">
        <f t="array" ref="O468">_xlfn.XLOOKUP($A468,Hospitalisation_table[[#All],[Customer ID]],Hospitalisation_table[[#All],[Hospital tier_Updated]],"Not Found",0)</f>
        <v>tier - 2</v>
      </c>
      <c r="P468" t="str" cm="1">
        <f t="array" ref="P468">_xlfn.XLOOKUP($A468,Hospitalisation_table[[#All],[Customer ID]],Hospitalisation_table[[#All],[City tier_updated]],"Not Found",0)</f>
        <v>tier - 3</v>
      </c>
      <c r="Q468" t="str" cm="1">
        <f t="array" ref="Q468">_xlfn.XLOOKUP($A468,Hospitalisation_table[[#All],[Customer ID]],Hospitalisation_table[[#All],[State ID Updated]],"Not Found",0)</f>
        <v>R1025</v>
      </c>
    </row>
    <row r="469" spans="1:17" x14ac:dyDescent="0.3">
      <c r="A469" s="14" t="s">
        <v>952</v>
      </c>
      <c r="B469" t="str" cm="1">
        <f t="array" ref="B469">_xlfn.XLOOKUP($A469,CustomersName[[#All],[Customer ID]],CustomersName[[#All],[First Name]],"Not Found",0)</f>
        <v>James</v>
      </c>
      <c r="C469" cm="1">
        <f t="array" ref="C469">_xlfn.XLOOKUP($A469,MedExam_Table[[#Headers],[#Data],[Customer ID]],MedExam_Table[[#Headers],[#Data],[BMI]],"Not Found",0)</f>
        <v>39.01</v>
      </c>
      <c r="D469" cm="1">
        <f t="array" ref="D469">_xlfn.XLOOKUP($A469,MedExam_Table[[#Headers],[#Data],[Customer ID]],MedExam_Table[[#Headers],[#Data],[HBA1C]],"Not Found",0)</f>
        <v>5.37</v>
      </c>
      <c r="E469" t="str" cm="1">
        <f t="array" ref="E469">_xlfn.XLOOKUP($A469,MedExam_Table[[#Headers],[#Data],[Customer ID]],MedExam_Table[[#Headers],[#Data],[Heart Issues Updated]],"Not Found",0)</f>
        <v>Yes</v>
      </c>
      <c r="F469" t="str" cm="1">
        <f t="array" ref="F469">_xlfn.XLOOKUP($A469,MedExam_Table[[#Headers],[#Data],[Customer ID]],MedExam_Table[[#Headers],[#Data],[Any Transplants Update]],"Not Found",0)</f>
        <v>No</v>
      </c>
      <c r="G469" t="str" cm="1">
        <f t="array" ref="G469">_xlfn.XLOOKUP($A469,MedExam_Table[[#Headers],[#Data],[Customer ID]],MedExam_Table[[#Headers],[#Data],[Cancer history]],"Not Found",0)</f>
        <v>No</v>
      </c>
      <c r="H469" cm="1">
        <f t="array" ref="H469">_xlfn.XLOOKUP($A469,MedExam_Table[[#Headers],[#Data],[Customer ID]],MedExam_Table[[#Headers],[#Data],[NumberOfMajorSurgeries_updated]],"Not Found",0)</f>
        <v>0</v>
      </c>
      <c r="I469" t="str" cm="1">
        <f t="array" ref="I469">_xlfn.XLOOKUP($A469,MedExam_Table[[#Headers],[#Data],[Customer ID]],MedExam_Table[[#Headers],[#Data],[Smoker Updated]],"Not Found",0)</f>
        <v>No</v>
      </c>
      <c r="J469" t="str" cm="1">
        <f t="array" ref="J469">_xlfn.XLOOKUP($A469,MedExam_Table[[#Headers],[#Data],[Customer ID]],MedExam_Table[[#Headers],[#Data],[Weight Status]],"Not Found",0)</f>
        <v>Obesity</v>
      </c>
      <c r="K469" t="str" cm="1">
        <f t="array" ref="K469">_xlfn.XLOOKUP($A469,MedExam_Table[[#Headers],[#Data],[Customer ID]],MedExam_Table[[#Headers],[#Data],[Diabetes Status]],"Not Found",0)</f>
        <v>Normal</v>
      </c>
      <c r="L469" cm="1">
        <f t="array" ref="L469">_xlfn.XLOOKUP($A469,Hospitalisation_table[[#All],[Customer ID]],Hospitalisation_table[[#All],[Customer Age]],"Not Found",0)</f>
        <v>26</v>
      </c>
      <c r="M469" t="str" cm="1">
        <f t="array" ref="M469">_xlfn.XLOOKUP($A469,Hospitalisation_table[[#All],[Customer ID]],Hospitalisation_table[[#All],[Date of Birth]],"Not Found",0)</f>
        <v>14-Jun-1996</v>
      </c>
      <c r="N469" s="22" cm="1">
        <f t="array" ref="N469">_xlfn.XLOOKUP($A469,Hospitalisation_table[[#All],[Customer ID]],Hospitalisation_table[[#All],[charges]],"Not Found",0)</f>
        <v>7487.38</v>
      </c>
      <c r="O469" t="str" cm="1">
        <f t="array" ref="O469">_xlfn.XLOOKUP($A469,Hospitalisation_table[[#All],[Customer ID]],Hospitalisation_table[[#All],[Hospital tier_Updated]],"Not Found",0)</f>
        <v>tier - 2</v>
      </c>
      <c r="P469" t="str" cm="1">
        <f t="array" ref="P469">_xlfn.XLOOKUP($A469,Hospitalisation_table[[#All],[Customer ID]],Hospitalisation_table[[#All],[City tier_updated]],"Not Found",0)</f>
        <v>tier - 3</v>
      </c>
      <c r="Q469" t="str" cm="1">
        <f t="array" ref="Q469">_xlfn.XLOOKUP($A469,Hospitalisation_table[[#All],[Customer ID]],Hospitalisation_table[[#All],[State ID Updated]],"Not Found",0)</f>
        <v>R1012</v>
      </c>
    </row>
    <row r="470" spans="1:17" x14ac:dyDescent="0.3">
      <c r="A470" s="13" t="s">
        <v>2231</v>
      </c>
      <c r="B470" t="str" cm="1">
        <f t="array" ref="B470">_xlfn.XLOOKUP($A470,CustomersName[[#All],[Customer ID]],CustomersName[[#All],[First Name]],"Not Found",0)</f>
        <v>Jesse</v>
      </c>
      <c r="C470" cm="1">
        <f t="array" ref="C470">_xlfn.XLOOKUP($A470,MedExam_Table[[#Headers],[#Data],[Customer ID]],MedExam_Table[[#Headers],[#Data],[BMI]],"Not Found",0)</f>
        <v>53.62</v>
      </c>
      <c r="D470" cm="1">
        <f t="array" ref="D470">_xlfn.XLOOKUP($A470,MedExam_Table[[#Headers],[#Data],[Customer ID]],MedExam_Table[[#Headers],[#Data],[HBA1C]],"Not Found",0)</f>
        <v>5.21</v>
      </c>
      <c r="E470" t="str" cm="1">
        <f t="array" ref="E470">_xlfn.XLOOKUP($A470,MedExam_Table[[#Headers],[#Data],[Customer ID]],MedExam_Table[[#Headers],[#Data],[Heart Issues Updated]],"Not Found",0)</f>
        <v>No</v>
      </c>
      <c r="F470" t="str" cm="1">
        <f t="array" ref="F470">_xlfn.XLOOKUP($A470,MedExam_Table[[#Headers],[#Data],[Customer ID]],MedExam_Table[[#Headers],[#Data],[Any Transplants Update]],"Not Found",0)</f>
        <v>No</v>
      </c>
      <c r="G470" t="str" cm="1">
        <f t="array" ref="G470">_xlfn.XLOOKUP($A470,MedExam_Table[[#Headers],[#Data],[Customer ID]],MedExam_Table[[#Headers],[#Data],[Cancer history]],"Not Found",0)</f>
        <v>No</v>
      </c>
      <c r="H470" cm="1">
        <f t="array" ref="H470">_xlfn.XLOOKUP($A470,MedExam_Table[[#Headers],[#Data],[Customer ID]],MedExam_Table[[#Headers],[#Data],[NumberOfMajorSurgeries_updated]],"Not Found",0)</f>
        <v>0</v>
      </c>
      <c r="I470" t="str" cm="1">
        <f t="array" ref="I470">_xlfn.XLOOKUP($A470,MedExam_Table[[#Headers],[#Data],[Customer ID]],MedExam_Table[[#Headers],[#Data],[Smoker Updated]],"Not Found",0)</f>
        <v>Yes</v>
      </c>
      <c r="J470" t="str" cm="1">
        <f t="array" ref="J470">_xlfn.XLOOKUP($A470,MedExam_Table[[#Headers],[#Data],[Customer ID]],MedExam_Table[[#Headers],[#Data],[Weight Status]],"Not Found",0)</f>
        <v>Obesity</v>
      </c>
      <c r="K470" t="str" cm="1">
        <f t="array" ref="K470">_xlfn.XLOOKUP($A470,MedExam_Table[[#Headers],[#Data],[Customer ID]],MedExam_Table[[#Headers],[#Data],[Diabetes Status]],"Not Found",0)</f>
        <v>Normal</v>
      </c>
      <c r="L470" cm="1">
        <f t="array" ref="L470">_xlfn.XLOOKUP($A470,Hospitalisation_table[[#All],[Customer ID]],Hospitalisation_table[[#All],[Customer Age]],"Not Found",0)</f>
        <v>32</v>
      </c>
      <c r="M470" t="str" cm="1">
        <f t="array" ref="M470">_xlfn.XLOOKUP($A470,Hospitalisation_table[[#All],[Customer ID]],Hospitalisation_table[[#All],[Date of Birth]],"Not Found",0)</f>
        <v>13-Jul-1990</v>
      </c>
      <c r="N470" s="22" cm="1">
        <f t="array" ref="N470">_xlfn.XLOOKUP($A470,Hospitalisation_table[[#All],[Customer ID]],Hospitalisation_table[[#All],[charges]],"Not Found",0)</f>
        <v>38652.089999999997</v>
      </c>
      <c r="O470" t="str" cm="1">
        <f t="array" ref="O470">_xlfn.XLOOKUP($A470,Hospitalisation_table[[#All],[Customer ID]],Hospitalisation_table[[#All],[Hospital tier_Updated]],"Not Found",0)</f>
        <v>tier - 2</v>
      </c>
      <c r="P470" t="str" cm="1">
        <f t="array" ref="P470">_xlfn.XLOOKUP($A470,Hospitalisation_table[[#All],[Customer ID]],Hospitalisation_table[[#All],[City tier_updated]],"Not Found",0)</f>
        <v>tier - 2</v>
      </c>
      <c r="Q470" t="str" cm="1">
        <f t="array" ref="Q470">_xlfn.XLOOKUP($A470,Hospitalisation_table[[#All],[Customer ID]],Hospitalisation_table[[#All],[State ID Updated]],"Not Found",0)</f>
        <v>R1011</v>
      </c>
    </row>
    <row r="471" spans="1:17" x14ac:dyDescent="0.3">
      <c r="A471" s="14" t="s">
        <v>951</v>
      </c>
      <c r="B471" t="str" cm="1">
        <f t="array" ref="B471">_xlfn.XLOOKUP($A471,CustomersName[[#All],[Customer ID]],CustomersName[[#All],[First Name]],"Not Found",0)</f>
        <v>SamhSamuel H.</v>
      </c>
      <c r="C471" cm="1">
        <f t="array" ref="C471">_xlfn.XLOOKUP($A471,MedExam_Table[[#Headers],[#Data],[Customer ID]],MedExam_Table[[#Headers],[#Data],[BMI]],"Not Found",0)</f>
        <v>18.989999999999998</v>
      </c>
      <c r="D471" cm="1">
        <f t="array" ref="D471">_xlfn.XLOOKUP($A471,MedExam_Table[[#Headers],[#Data],[Customer ID]],MedExam_Table[[#Headers],[#Data],[HBA1C]],"Not Found",0)</f>
        <v>10.82</v>
      </c>
      <c r="E471" t="str" cm="1">
        <f t="array" ref="E471">_xlfn.XLOOKUP($A471,MedExam_Table[[#Headers],[#Data],[Customer ID]],MedExam_Table[[#Headers],[#Data],[Heart Issues Updated]],"Not Found",0)</f>
        <v>Yes</v>
      </c>
      <c r="F471" t="str" cm="1">
        <f t="array" ref="F471">_xlfn.XLOOKUP($A471,MedExam_Table[[#Headers],[#Data],[Customer ID]],MedExam_Table[[#Headers],[#Data],[Any Transplants Update]],"Not Found",0)</f>
        <v>No</v>
      </c>
      <c r="G471" t="str" cm="1">
        <f t="array" ref="G471">_xlfn.XLOOKUP($A471,MedExam_Table[[#Headers],[#Data],[Customer ID]],MedExam_Table[[#Headers],[#Data],[Cancer history]],"Not Found",0)</f>
        <v>No</v>
      </c>
      <c r="H471" cm="1">
        <f t="array" ref="H471">_xlfn.XLOOKUP($A471,MedExam_Table[[#Headers],[#Data],[Customer ID]],MedExam_Table[[#Headers],[#Data],[NumberOfMajorSurgeries_updated]],"Not Found",0)</f>
        <v>0</v>
      </c>
      <c r="I471" t="str" cm="1">
        <f t="array" ref="I471">_xlfn.XLOOKUP($A471,MedExam_Table[[#Headers],[#Data],[Customer ID]],MedExam_Table[[#Headers],[#Data],[Smoker Updated]],"Not Found",0)</f>
        <v>No</v>
      </c>
      <c r="J471" t="str" cm="1">
        <f t="array" ref="J471">_xlfn.XLOOKUP($A471,MedExam_Table[[#Headers],[#Data],[Customer ID]],MedExam_Table[[#Headers],[#Data],[Weight Status]],"Not Found",0)</f>
        <v>NormalWeight</v>
      </c>
      <c r="K471" t="str" cm="1">
        <f t="array" ref="K471">_xlfn.XLOOKUP($A471,MedExam_Table[[#Headers],[#Data],[Customer ID]],MedExam_Table[[#Headers],[#Data],[Diabetes Status]],"Not Found",0)</f>
        <v>Diabetes</v>
      </c>
      <c r="L471" cm="1">
        <f t="array" ref="L471">_xlfn.XLOOKUP($A471,Hospitalisation_table[[#All],[Customer ID]],Hospitalisation_table[[#All],[Customer Age]],"Not Found",0)</f>
        <v>55</v>
      </c>
      <c r="M471" t="str" cm="1">
        <f t="array" ref="M471">_xlfn.XLOOKUP($A471,Hospitalisation_table[[#All],[Customer ID]],Hospitalisation_table[[#All],[Date of Birth]],"Not Found",0)</f>
        <v>4-Aug-1967</v>
      </c>
      <c r="N471" s="22" cm="1">
        <f t="array" ref="N471">_xlfn.XLOOKUP($A471,Hospitalisation_table[[#All],[Customer ID]],Hospitalisation_table[[#All],[charges]],"Not Found",0)</f>
        <v>7463.51</v>
      </c>
      <c r="O471" t="str" cm="1">
        <f t="array" ref="O471">_xlfn.XLOOKUP($A471,Hospitalisation_table[[#All],[Customer ID]],Hospitalisation_table[[#All],[Hospital tier_Updated]],"Not Found",0)</f>
        <v>tier - 3</v>
      </c>
      <c r="P471" t="str" cm="1">
        <f t="array" ref="P471">_xlfn.XLOOKUP($A471,Hospitalisation_table[[#All],[Customer ID]],Hospitalisation_table[[#All],[City tier_updated]],"Not Found",0)</f>
        <v>tier - 3</v>
      </c>
      <c r="Q471" t="str" cm="1">
        <f t="array" ref="Q471">_xlfn.XLOOKUP($A471,Hospitalisation_table[[#All],[Customer ID]],Hospitalisation_table[[#All],[State ID Updated]],"Not Found",0)</f>
        <v>R1013</v>
      </c>
    </row>
    <row r="472" spans="1:17" x14ac:dyDescent="0.3">
      <c r="A472" s="13" t="s">
        <v>950</v>
      </c>
      <c r="B472" t="str" cm="1">
        <f t="array" ref="B472">_xlfn.XLOOKUP($A472,CustomersName[[#All],[Customer ID]],CustomersName[[#All],[First Name]],"Not Found",0)</f>
        <v>Jenni</v>
      </c>
      <c r="C472" cm="1">
        <f t="array" ref="C472">_xlfn.XLOOKUP($A472,MedExam_Table[[#Headers],[#Data],[Customer ID]],MedExam_Table[[#Headers],[#Data],[BMI]],"Not Found",0)</f>
        <v>42.3</v>
      </c>
      <c r="D472" cm="1">
        <f t="array" ref="D472">_xlfn.XLOOKUP($A472,MedExam_Table[[#Headers],[#Data],[Customer ID]],MedExam_Table[[#Headers],[#Data],[HBA1C]],"Not Found",0)</f>
        <v>6.06</v>
      </c>
      <c r="E472" t="str" cm="1">
        <f t="array" ref="E472">_xlfn.XLOOKUP($A472,MedExam_Table[[#Headers],[#Data],[Customer ID]],MedExam_Table[[#Headers],[#Data],[Heart Issues Updated]],"Not Found",0)</f>
        <v>Yes</v>
      </c>
      <c r="F472" t="str" cm="1">
        <f t="array" ref="F472">_xlfn.XLOOKUP($A472,MedExam_Table[[#Headers],[#Data],[Customer ID]],MedExam_Table[[#Headers],[#Data],[Any Transplants Update]],"Not Found",0)</f>
        <v>No</v>
      </c>
      <c r="G472" t="str" cm="1">
        <f t="array" ref="G472">_xlfn.XLOOKUP($A472,MedExam_Table[[#Headers],[#Data],[Customer ID]],MedExam_Table[[#Headers],[#Data],[Cancer history]],"Not Found",0)</f>
        <v>No</v>
      </c>
      <c r="H472" cm="1">
        <f t="array" ref="H472">_xlfn.XLOOKUP($A472,MedExam_Table[[#Headers],[#Data],[Customer ID]],MedExam_Table[[#Headers],[#Data],[NumberOfMajorSurgeries_updated]],"Not Found",0)</f>
        <v>0</v>
      </c>
      <c r="I472" t="str" cm="1">
        <f t="array" ref="I472">_xlfn.XLOOKUP($A472,MedExam_Table[[#Headers],[#Data],[Customer ID]],MedExam_Table[[#Headers],[#Data],[Smoker Updated]],"Not Found",0)</f>
        <v>No</v>
      </c>
      <c r="J472" t="str" cm="1">
        <f t="array" ref="J472">_xlfn.XLOOKUP($A472,MedExam_Table[[#Headers],[#Data],[Customer ID]],MedExam_Table[[#Headers],[#Data],[Weight Status]],"Not Found",0)</f>
        <v>Obesity</v>
      </c>
      <c r="K472" t="str" cm="1">
        <f t="array" ref="K472">_xlfn.XLOOKUP($A472,MedExam_Table[[#Headers],[#Data],[Customer ID]],MedExam_Table[[#Headers],[#Data],[Diabetes Status]],"Not Found",0)</f>
        <v>Prediabetes</v>
      </c>
      <c r="L472" cm="1">
        <f t="array" ref="L472">_xlfn.XLOOKUP($A472,Hospitalisation_table[[#All],[Customer ID]],Hospitalisation_table[[#All],[Customer Age]],"Not Found",0)</f>
        <v>22</v>
      </c>
      <c r="M472" t="str" cm="1">
        <f t="array" ref="M472">_xlfn.XLOOKUP($A472,Hospitalisation_table[[#All],[Customer ID]],Hospitalisation_table[[#All],[Date of Birth]],"Not Found",0)</f>
        <v>1-Jun-2001</v>
      </c>
      <c r="N472" s="22" cm="1">
        <f t="array" ref="N472">_xlfn.XLOOKUP($A472,Hospitalisation_table[[#All],[Customer ID]],Hospitalisation_table[[#All],[charges]],"Not Found",0)</f>
        <v>7450.36</v>
      </c>
      <c r="O472" t="str" cm="1">
        <f t="array" ref="O472">_xlfn.XLOOKUP($A472,Hospitalisation_table[[#All],[Customer ID]],Hospitalisation_table[[#All],[Hospital tier_Updated]],"Not Found",0)</f>
        <v>tier - 2</v>
      </c>
      <c r="P472" t="str" cm="1">
        <f t="array" ref="P472">_xlfn.XLOOKUP($A472,Hospitalisation_table[[#All],[Customer ID]],Hospitalisation_table[[#All],[City tier_updated]],"Not Found",0)</f>
        <v>tier - 2</v>
      </c>
      <c r="Q472" t="str" cm="1">
        <f t="array" ref="Q472">_xlfn.XLOOKUP($A472,Hospitalisation_table[[#All],[Customer ID]],Hospitalisation_table[[#All],[State ID Updated]],"Not Found",0)</f>
        <v>R1012</v>
      </c>
    </row>
    <row r="473" spans="1:17" x14ac:dyDescent="0.3">
      <c r="A473" s="14" t="s">
        <v>949</v>
      </c>
      <c r="B473" t="str" cm="1">
        <f t="array" ref="B473">_xlfn.XLOOKUP($A473,CustomersName[[#All],[Customer ID]],CustomersName[[#All],[First Name]],"Not Found",0)</f>
        <v>Eshuardo F</v>
      </c>
      <c r="C473" cm="1">
        <f t="array" ref="C473">_xlfn.XLOOKUP($A473,MedExam_Table[[#Headers],[#Data],[Customer ID]],MedExam_Table[[#Headers],[#Data],[BMI]],"Not Found",0)</f>
        <v>39.805</v>
      </c>
      <c r="D473" cm="1">
        <f t="array" ref="D473">_xlfn.XLOOKUP($A473,MedExam_Table[[#Headers],[#Data],[Customer ID]],MedExam_Table[[#Headers],[#Data],[HBA1C]],"Not Found",0)</f>
        <v>5.91</v>
      </c>
      <c r="E473" t="str" cm="1">
        <f t="array" ref="E473">_xlfn.XLOOKUP($A473,MedExam_Table[[#Headers],[#Data],[Customer ID]],MedExam_Table[[#Headers],[#Data],[Heart Issues Updated]],"Not Found",0)</f>
        <v>No</v>
      </c>
      <c r="F473" t="str" cm="1">
        <f t="array" ref="F473">_xlfn.XLOOKUP($A473,MedExam_Table[[#Headers],[#Data],[Customer ID]],MedExam_Table[[#Headers],[#Data],[Any Transplants Update]],"Not Found",0)</f>
        <v>No</v>
      </c>
      <c r="G473" t="str" cm="1">
        <f t="array" ref="G473">_xlfn.XLOOKUP($A473,MedExam_Table[[#Headers],[#Data],[Customer ID]],MedExam_Table[[#Headers],[#Data],[Cancer history]],"Not Found",0)</f>
        <v>No</v>
      </c>
      <c r="H473" cm="1">
        <f t="array" ref="H473">_xlfn.XLOOKUP($A473,MedExam_Table[[#Headers],[#Data],[Customer ID]],MedExam_Table[[#Headers],[#Data],[NumberOfMajorSurgeries_updated]],"Not Found",0)</f>
        <v>0</v>
      </c>
      <c r="I473" t="str" cm="1">
        <f t="array" ref="I473">_xlfn.XLOOKUP($A473,MedExam_Table[[#Headers],[#Data],[Customer ID]],MedExam_Table[[#Headers],[#Data],[Smoker Updated]],"Not Found",0)</f>
        <v>No</v>
      </c>
      <c r="J473" t="str" cm="1">
        <f t="array" ref="J473">_xlfn.XLOOKUP($A473,MedExam_Table[[#Headers],[#Data],[Customer ID]],MedExam_Table[[#Headers],[#Data],[Weight Status]],"Not Found",0)</f>
        <v>Obesity</v>
      </c>
      <c r="K473" t="str" cm="1">
        <f t="array" ref="K473">_xlfn.XLOOKUP($A473,MedExam_Table[[#Headers],[#Data],[Customer ID]],MedExam_Table[[#Headers],[#Data],[Diabetes Status]],"Not Found",0)</f>
        <v>Prediabetes</v>
      </c>
      <c r="L473" cm="1">
        <f t="array" ref="L473">_xlfn.XLOOKUP($A473,Hospitalisation_table[[#All],[Customer ID]],Hospitalisation_table[[#All],[Customer Age]],"Not Found",0)</f>
        <v>45</v>
      </c>
      <c r="M473" t="str" cm="1">
        <f t="array" ref="M473">_xlfn.XLOOKUP($A473,Hospitalisation_table[[#All],[Customer ID]],Hospitalisation_table[[#All],[Date of Birth]],"Not Found",0)</f>
        <v>30-Sep-1977</v>
      </c>
      <c r="N473" s="22" cm="1">
        <f t="array" ref="N473">_xlfn.XLOOKUP($A473,Hospitalisation_table[[#All],[Customer ID]],Hospitalisation_table[[#All],[charges]],"Not Found",0)</f>
        <v>7448.4</v>
      </c>
      <c r="O473" t="str" cm="1">
        <f t="array" ref="O473">_xlfn.XLOOKUP($A473,Hospitalisation_table[[#All],[Customer ID]],Hospitalisation_table[[#All],[Hospital tier_Updated]],"Not Found",0)</f>
        <v>tier - 3</v>
      </c>
      <c r="P473" t="str" cm="1">
        <f t="array" ref="P473">_xlfn.XLOOKUP($A473,Hospitalisation_table[[#All],[Customer ID]],Hospitalisation_table[[#All],[City tier_updated]],"Not Found",0)</f>
        <v>tier - 3</v>
      </c>
      <c r="Q473" t="str" cm="1">
        <f t="array" ref="Q473">_xlfn.XLOOKUP($A473,Hospitalisation_table[[#All],[Customer ID]],Hospitalisation_table[[#All],[State ID Updated]],"Not Found",0)</f>
        <v>R1017</v>
      </c>
    </row>
    <row r="474" spans="1:17" x14ac:dyDescent="0.3">
      <c r="A474" s="13" t="s">
        <v>948</v>
      </c>
      <c r="B474" t="str" cm="1">
        <f t="array" ref="B474">_xlfn.XLOOKUP($A474,CustomersName[[#All],[Customer ID]],CustomersName[[#All],[First Name]],"Not Found",0)</f>
        <v>Brett</v>
      </c>
      <c r="C474" cm="1">
        <f t="array" ref="C474">_xlfn.XLOOKUP($A474,MedExam_Table[[#Headers],[#Data],[Customer ID]],MedExam_Table[[#Headers],[#Data],[BMI]],"Not Found",0)</f>
        <v>33.700000000000003</v>
      </c>
      <c r="D474" cm="1">
        <f t="array" ref="D474">_xlfn.XLOOKUP($A474,MedExam_Table[[#Headers],[#Data],[Customer ID]],MedExam_Table[[#Headers],[#Data],[HBA1C]],"Not Found",0)</f>
        <v>5.87</v>
      </c>
      <c r="E474" t="str" cm="1">
        <f t="array" ref="E474">_xlfn.XLOOKUP($A474,MedExam_Table[[#Headers],[#Data],[Customer ID]],MedExam_Table[[#Headers],[#Data],[Heart Issues Updated]],"Not Found",0)</f>
        <v>No</v>
      </c>
      <c r="F474" t="str" cm="1">
        <f t="array" ref="F474">_xlfn.XLOOKUP($A474,MedExam_Table[[#Headers],[#Data],[Customer ID]],MedExam_Table[[#Headers],[#Data],[Any Transplants Update]],"Not Found",0)</f>
        <v>No</v>
      </c>
      <c r="G474" t="str" cm="1">
        <f t="array" ref="G474">_xlfn.XLOOKUP($A474,MedExam_Table[[#Headers],[#Data],[Customer ID]],MedExam_Table[[#Headers],[#Data],[Cancer history]],"Not Found",0)</f>
        <v>No</v>
      </c>
      <c r="H474" cm="1">
        <f t="array" ref="H474">_xlfn.XLOOKUP($A474,MedExam_Table[[#Headers],[#Data],[Customer ID]],MedExam_Table[[#Headers],[#Data],[NumberOfMajorSurgeries_updated]],"Not Found",0)</f>
        <v>0</v>
      </c>
      <c r="I474" t="str" cm="1">
        <f t="array" ref="I474">_xlfn.XLOOKUP($A474,MedExam_Table[[#Headers],[#Data],[Customer ID]],MedExam_Table[[#Headers],[#Data],[Smoker Updated]],"Not Found",0)</f>
        <v>No</v>
      </c>
      <c r="J474" t="str" cm="1">
        <f t="array" ref="J474">_xlfn.XLOOKUP($A474,MedExam_Table[[#Headers],[#Data],[Customer ID]],MedExam_Table[[#Headers],[#Data],[Weight Status]],"Not Found",0)</f>
        <v>Obesity</v>
      </c>
      <c r="K474" t="str" cm="1">
        <f t="array" ref="K474">_xlfn.XLOOKUP($A474,MedExam_Table[[#Headers],[#Data],[Customer ID]],MedExam_Table[[#Headers],[#Data],[Diabetes Status]],"Not Found",0)</f>
        <v>Prediabetes</v>
      </c>
      <c r="L474" cm="1">
        <f t="array" ref="L474">_xlfn.XLOOKUP($A474,Hospitalisation_table[[#All],[Customer ID]],Hospitalisation_table[[#All],[Customer Age]],"Not Found",0)</f>
        <v>45</v>
      </c>
      <c r="M474" t="str" cm="1">
        <f t="array" ref="M474">_xlfn.XLOOKUP($A474,Hospitalisation_table[[#All],[Customer ID]],Hospitalisation_table[[#All],[Date of Birth]],"Not Found",0)</f>
        <v>25-Sep-1977</v>
      </c>
      <c r="N474" s="22" cm="1">
        <f t="array" ref="N474">_xlfn.XLOOKUP($A474,Hospitalisation_table[[#All],[Customer ID]],Hospitalisation_table[[#All],[charges]],"Not Found",0)</f>
        <v>7445.92</v>
      </c>
      <c r="O474" t="str" cm="1">
        <f t="array" ref="O474">_xlfn.XLOOKUP($A474,Hospitalisation_table[[#All],[Customer ID]],Hospitalisation_table[[#All],[Hospital tier_Updated]],"Not Found",0)</f>
        <v>tier - 3</v>
      </c>
      <c r="P474" t="str" cm="1">
        <f t="array" ref="P474">_xlfn.XLOOKUP($A474,Hospitalisation_table[[#All],[Customer ID]],Hospitalisation_table[[#All],[City tier_updated]],"Not Found",0)</f>
        <v>tier - 1</v>
      </c>
      <c r="Q474" t="str" cm="1">
        <f t="array" ref="Q474">_xlfn.XLOOKUP($A474,Hospitalisation_table[[#All],[Customer ID]],Hospitalisation_table[[#All],[State ID Updated]],"Not Found",0)</f>
        <v>R1011</v>
      </c>
    </row>
    <row r="475" spans="1:17" x14ac:dyDescent="0.3">
      <c r="A475" s="14" t="s">
        <v>947</v>
      </c>
      <c r="B475" t="str" cm="1">
        <f t="array" ref="B475">_xlfn.XLOOKUP($A475,CustomersName[[#All],[Customer ID]],CustomersName[[#All],[First Name]],"Not Found",0)</f>
        <v>Sharhn E.</v>
      </c>
      <c r="C475" cm="1">
        <f t="array" ref="C475">_xlfn.XLOOKUP($A475,MedExam_Table[[#Headers],[#Data],[Customer ID]],MedExam_Table[[#Headers],[#Data],[BMI]],"Not Found",0)</f>
        <v>36.195</v>
      </c>
      <c r="D475" cm="1">
        <f t="array" ref="D475">_xlfn.XLOOKUP($A475,MedExam_Table[[#Headers],[#Data],[Customer ID]],MedExam_Table[[#Headers],[#Data],[HBA1C]],"Not Found",0)</f>
        <v>6.22</v>
      </c>
      <c r="E475" t="str" cm="1">
        <f t="array" ref="E475">_xlfn.XLOOKUP($A475,MedExam_Table[[#Headers],[#Data],[Customer ID]],MedExam_Table[[#Headers],[#Data],[Heart Issues Updated]],"Not Found",0)</f>
        <v>No</v>
      </c>
      <c r="F475" t="str" cm="1">
        <f t="array" ref="F475">_xlfn.XLOOKUP($A475,MedExam_Table[[#Headers],[#Data],[Customer ID]],MedExam_Table[[#Headers],[#Data],[Any Transplants Update]],"Not Found",0)</f>
        <v>No</v>
      </c>
      <c r="G475" t="str" cm="1">
        <f t="array" ref="G475">_xlfn.XLOOKUP($A475,MedExam_Table[[#Headers],[#Data],[Customer ID]],MedExam_Table[[#Headers],[#Data],[Cancer history]],"Not Found",0)</f>
        <v>No</v>
      </c>
      <c r="H475" cm="1">
        <f t="array" ref="H475">_xlfn.XLOOKUP($A475,MedExam_Table[[#Headers],[#Data],[Customer ID]],MedExam_Table[[#Headers],[#Data],[NumberOfMajorSurgeries_updated]],"Not Found",0)</f>
        <v>0</v>
      </c>
      <c r="I475" t="str" cm="1">
        <f t="array" ref="I475">_xlfn.XLOOKUP($A475,MedExam_Table[[#Headers],[#Data],[Customer ID]],MedExam_Table[[#Headers],[#Data],[Smoker Updated]],"Not Found",0)</f>
        <v>No</v>
      </c>
      <c r="J475" t="str" cm="1">
        <f t="array" ref="J475">_xlfn.XLOOKUP($A475,MedExam_Table[[#Headers],[#Data],[Customer ID]],MedExam_Table[[#Headers],[#Data],[Weight Status]],"Not Found",0)</f>
        <v>Obesity</v>
      </c>
      <c r="K475" t="str" cm="1">
        <f t="array" ref="K475">_xlfn.XLOOKUP($A475,MedExam_Table[[#Headers],[#Data],[Customer ID]],MedExam_Table[[#Headers],[#Data],[Diabetes Status]],"Not Found",0)</f>
        <v>Prediabetes</v>
      </c>
      <c r="L475" cm="1">
        <f t="array" ref="L475">_xlfn.XLOOKUP($A475,Hospitalisation_table[[#All],[Customer ID]],Hospitalisation_table[[#All],[Customer Age]],"Not Found",0)</f>
        <v>42</v>
      </c>
      <c r="M475" t="str" cm="1">
        <f t="array" ref="M475">_xlfn.XLOOKUP($A475,Hospitalisation_table[[#All],[Customer ID]],Hospitalisation_table[[#All],[Date of Birth]],"Not Found",0)</f>
        <v>7-Jul-1980</v>
      </c>
      <c r="N475" s="22" cm="1">
        <f t="array" ref="N475">_xlfn.XLOOKUP($A475,Hospitalisation_table[[#All],[Customer ID]],Hospitalisation_table[[#All],[charges]],"Not Found",0)</f>
        <v>7443.64</v>
      </c>
      <c r="O475" t="str" cm="1">
        <f t="array" ref="O475">_xlfn.XLOOKUP($A475,Hospitalisation_table[[#All],[Customer ID]],Hospitalisation_table[[#All],[Hospital tier_Updated]],"Not Found",0)</f>
        <v>tier - 2</v>
      </c>
      <c r="P475" t="str" cm="1">
        <f t="array" ref="P475">_xlfn.XLOOKUP($A475,Hospitalisation_table[[#All],[Customer ID]],Hospitalisation_table[[#All],[City tier_updated]],"Not Found",0)</f>
        <v>tier - 3</v>
      </c>
      <c r="Q475" t="str" cm="1">
        <f t="array" ref="Q475">_xlfn.XLOOKUP($A475,Hospitalisation_table[[#All],[Customer ID]],Hospitalisation_table[[#All],[State ID Updated]],"Not Found",0)</f>
        <v>R1012</v>
      </c>
    </row>
    <row r="476" spans="1:17" x14ac:dyDescent="0.3">
      <c r="A476" s="13" t="s">
        <v>946</v>
      </c>
      <c r="B476" t="str" cm="1">
        <f t="array" ref="B476">_xlfn.XLOOKUP($A476,CustomersName[[#All],[Customer ID]],CustomersName[[#All],[First Name]],"Not Found",0)</f>
        <v>Jachb W√¶ver</v>
      </c>
      <c r="C476" cm="1">
        <f t="array" ref="C476">_xlfn.XLOOKUP($A476,MedExam_Table[[#Headers],[#Data],[Customer ID]],MedExam_Table[[#Headers],[#Data],[BMI]],"Not Found",0)</f>
        <v>32.6</v>
      </c>
      <c r="D476" cm="1">
        <f t="array" ref="D476">_xlfn.XLOOKUP($A476,MedExam_Table[[#Headers],[#Data],[Customer ID]],MedExam_Table[[#Headers],[#Data],[HBA1C]],"Not Found",0)</f>
        <v>5.73</v>
      </c>
      <c r="E476" t="str" cm="1">
        <f t="array" ref="E476">_xlfn.XLOOKUP($A476,MedExam_Table[[#Headers],[#Data],[Customer ID]],MedExam_Table[[#Headers],[#Data],[Heart Issues Updated]],"Not Found",0)</f>
        <v>No</v>
      </c>
      <c r="F476" t="str" cm="1">
        <f t="array" ref="F476">_xlfn.XLOOKUP($A476,MedExam_Table[[#Headers],[#Data],[Customer ID]],MedExam_Table[[#Headers],[#Data],[Any Transplants Update]],"Not Found",0)</f>
        <v>No</v>
      </c>
      <c r="G476" t="str" cm="1">
        <f t="array" ref="G476">_xlfn.XLOOKUP($A476,MedExam_Table[[#Headers],[#Data],[Customer ID]],MedExam_Table[[#Headers],[#Data],[Cancer history]],"Not Found",0)</f>
        <v>Yes</v>
      </c>
      <c r="H476" cm="1">
        <f t="array" ref="H476">_xlfn.XLOOKUP($A476,MedExam_Table[[#Headers],[#Data],[Customer ID]],MedExam_Table[[#Headers],[#Data],[NumberOfMajorSurgeries_updated]],"Not Found",0)</f>
        <v>1</v>
      </c>
      <c r="I476" t="str" cm="1">
        <f t="array" ref="I476">_xlfn.XLOOKUP($A476,MedExam_Table[[#Headers],[#Data],[Customer ID]],MedExam_Table[[#Headers],[#Data],[Smoker Updated]],"Not Found",0)</f>
        <v>No</v>
      </c>
      <c r="J476" t="str" cm="1">
        <f t="array" ref="J476">_xlfn.XLOOKUP($A476,MedExam_Table[[#Headers],[#Data],[Customer ID]],MedExam_Table[[#Headers],[#Data],[Weight Status]],"Not Found",0)</f>
        <v>Obesity</v>
      </c>
      <c r="K476" t="str" cm="1">
        <f t="array" ref="K476">_xlfn.XLOOKUP($A476,MedExam_Table[[#Headers],[#Data],[Customer ID]],MedExam_Table[[#Headers],[#Data],[Diabetes Status]],"Not Found",0)</f>
        <v>Prediabetes</v>
      </c>
      <c r="L476" cm="1">
        <f t="array" ref="L476">_xlfn.XLOOKUP($A476,Hospitalisation_table[[#All],[Customer ID]],Hospitalisation_table[[#All],[Customer Age]],"Not Found",0)</f>
        <v>43</v>
      </c>
      <c r="M476" t="str" cm="1">
        <f t="array" ref="M476">_xlfn.XLOOKUP($A476,Hospitalisation_table[[#All],[Customer ID]],Hospitalisation_table[[#All],[Date of Birth]],"Not Found",0)</f>
        <v>1-Sep-1979</v>
      </c>
      <c r="N476" s="22" cm="1">
        <f t="array" ref="N476">_xlfn.XLOOKUP($A476,Hospitalisation_table[[#All],[Customer ID]],Hospitalisation_table[[#All],[charges]],"Not Found",0)</f>
        <v>7441.5</v>
      </c>
      <c r="O476" t="str" cm="1">
        <f t="array" ref="O476">_xlfn.XLOOKUP($A476,Hospitalisation_table[[#All],[Customer ID]],Hospitalisation_table[[#All],[Hospital tier_Updated]],"Not Found",0)</f>
        <v>tier - 3</v>
      </c>
      <c r="P476" t="str" cm="1">
        <f t="array" ref="P476">_xlfn.XLOOKUP($A476,Hospitalisation_table[[#All],[Customer ID]],Hospitalisation_table[[#All],[City tier_updated]],"Not Found",0)</f>
        <v>tier - 2</v>
      </c>
      <c r="Q476" t="str" cm="1">
        <f t="array" ref="Q476">_xlfn.XLOOKUP($A476,Hospitalisation_table[[#All],[Customer ID]],Hospitalisation_table[[#All],[State ID Updated]],"Not Found",0)</f>
        <v>R1011</v>
      </c>
    </row>
    <row r="477" spans="1:17" x14ac:dyDescent="0.3">
      <c r="A477" s="14" t="s">
        <v>945</v>
      </c>
      <c r="B477" t="str" cm="1">
        <f t="array" ref="B477">_xlfn.XLOOKUP($A477,CustomersName[[#All],[Customer ID]],CustomersName[[#All],[First Name]],"Not Found",0)</f>
        <v>Scott</v>
      </c>
      <c r="C477" cm="1">
        <f t="array" ref="C477">_xlfn.XLOOKUP($A477,MedExam_Table[[#Headers],[#Data],[Customer ID]],MedExam_Table[[#Headers],[#Data],[BMI]],"Not Found",0)</f>
        <v>30.2</v>
      </c>
      <c r="D477" cm="1">
        <f t="array" ref="D477">_xlfn.XLOOKUP($A477,MedExam_Table[[#Headers],[#Data],[Customer ID]],MedExam_Table[[#Headers],[#Data],[HBA1C]],"Not Found",0)</f>
        <v>5.7</v>
      </c>
      <c r="E477" t="str" cm="1">
        <f t="array" ref="E477">_xlfn.XLOOKUP($A477,MedExam_Table[[#Headers],[#Data],[Customer ID]],MedExam_Table[[#Headers],[#Data],[Heart Issues Updated]],"Not Found",0)</f>
        <v>No</v>
      </c>
      <c r="F477" t="str" cm="1">
        <f t="array" ref="F477">_xlfn.XLOOKUP($A477,MedExam_Table[[#Headers],[#Data],[Customer ID]],MedExam_Table[[#Headers],[#Data],[Any Transplants Update]],"Not Found",0)</f>
        <v>No</v>
      </c>
      <c r="G477" t="str" cm="1">
        <f t="array" ref="G477">_xlfn.XLOOKUP($A477,MedExam_Table[[#Headers],[#Data],[Customer ID]],MedExam_Table[[#Headers],[#Data],[Cancer history]],"Not Found",0)</f>
        <v>No</v>
      </c>
      <c r="H477" cm="1">
        <f t="array" ref="H477">_xlfn.XLOOKUP($A477,MedExam_Table[[#Headers],[#Data],[Customer ID]],MedExam_Table[[#Headers],[#Data],[NumberOfMajorSurgeries_updated]],"Not Found",0)</f>
        <v>0</v>
      </c>
      <c r="I477" t="str" cm="1">
        <f t="array" ref="I477">_xlfn.XLOOKUP($A477,MedExam_Table[[#Headers],[#Data],[Customer ID]],MedExam_Table[[#Headers],[#Data],[Smoker Updated]],"Not Found",0)</f>
        <v>No</v>
      </c>
      <c r="J477" t="str" cm="1">
        <f t="array" ref="J477">_xlfn.XLOOKUP($A477,MedExam_Table[[#Headers],[#Data],[Customer ID]],MedExam_Table[[#Headers],[#Data],[Weight Status]],"Not Found",0)</f>
        <v>Obesity</v>
      </c>
      <c r="K477" t="str" cm="1">
        <f t="array" ref="K477">_xlfn.XLOOKUP($A477,MedExam_Table[[#Headers],[#Data],[Customer ID]],MedExam_Table[[#Headers],[#Data],[Diabetes Status]],"Not Found",0)</f>
        <v>Prediabetes</v>
      </c>
      <c r="L477" cm="1">
        <f t="array" ref="L477">_xlfn.XLOOKUP($A477,Hospitalisation_table[[#All],[Customer ID]],Hospitalisation_table[[#All],[Customer Age]],"Not Found",0)</f>
        <v>45</v>
      </c>
      <c r="M477" t="str" cm="1">
        <f t="array" ref="M477">_xlfn.XLOOKUP($A477,Hospitalisation_table[[#All],[Customer ID]],Hospitalisation_table[[#All],[Date of Birth]],"Not Found",0)</f>
        <v>25-Aug-1977</v>
      </c>
      <c r="N477" s="22" cm="1">
        <f t="array" ref="N477">_xlfn.XLOOKUP($A477,Hospitalisation_table[[#All],[Customer ID]],Hospitalisation_table[[#All],[charges]],"Not Found",0)</f>
        <v>7441.05</v>
      </c>
      <c r="O477" t="str" cm="1">
        <f t="array" ref="O477">_xlfn.XLOOKUP($A477,Hospitalisation_table[[#All],[Customer ID]],Hospitalisation_table[[#All],[Hospital tier_Updated]],"Not Found",0)</f>
        <v>tier - 3</v>
      </c>
      <c r="P477" t="str" cm="1">
        <f t="array" ref="P477">_xlfn.XLOOKUP($A477,Hospitalisation_table[[#All],[Customer ID]],Hospitalisation_table[[#All],[City tier_updated]],"Not Found",0)</f>
        <v>tier - 2</v>
      </c>
      <c r="Q477" t="str" cm="1">
        <f t="array" ref="Q477">_xlfn.XLOOKUP($A477,Hospitalisation_table[[#All],[Customer ID]],Hospitalisation_table[[#All],[State ID Updated]],"Not Found",0)</f>
        <v>R1011</v>
      </c>
    </row>
    <row r="478" spans="1:17" x14ac:dyDescent="0.3">
      <c r="A478" s="13" t="s">
        <v>944</v>
      </c>
      <c r="B478" t="str" cm="1">
        <f t="array" ref="B478">_xlfn.XLOOKUP($A478,CustomersName[[#All],[Customer ID]],CustomersName[[#All],[First Name]],"Not Found",0)</f>
        <v>Bhooke S.</v>
      </c>
      <c r="C478" cm="1">
        <f t="array" ref="C478">_xlfn.XLOOKUP($A478,MedExam_Table[[#Headers],[#Data],[Customer ID]],MedExam_Table[[#Headers],[#Data],[BMI]],"Not Found",0)</f>
        <v>27.645</v>
      </c>
      <c r="D478" cm="1">
        <f t="array" ref="D478">_xlfn.XLOOKUP($A478,MedExam_Table[[#Headers],[#Data],[Customer ID]],MedExam_Table[[#Headers],[#Data],[HBA1C]],"Not Found",0)</f>
        <v>9.91</v>
      </c>
      <c r="E478" t="str" cm="1">
        <f t="array" ref="E478">_xlfn.XLOOKUP($A478,MedExam_Table[[#Headers],[#Data],[Customer ID]],MedExam_Table[[#Headers],[#Data],[Heart Issues Updated]],"Not Found",0)</f>
        <v>No</v>
      </c>
      <c r="F478" t="str" cm="1">
        <f t="array" ref="F478">_xlfn.XLOOKUP($A478,MedExam_Table[[#Headers],[#Data],[Customer ID]],MedExam_Table[[#Headers],[#Data],[Any Transplants Update]],"Not Found",0)</f>
        <v>No</v>
      </c>
      <c r="G478" t="str" cm="1">
        <f t="array" ref="G478">_xlfn.XLOOKUP($A478,MedExam_Table[[#Headers],[#Data],[Customer ID]],MedExam_Table[[#Headers],[#Data],[Cancer history]],"Not Found",0)</f>
        <v>No</v>
      </c>
      <c r="H478" cm="1">
        <f t="array" ref="H478">_xlfn.XLOOKUP($A478,MedExam_Table[[#Headers],[#Data],[Customer ID]],MedExam_Table[[#Headers],[#Data],[NumberOfMajorSurgeries_updated]],"Not Found",0)</f>
        <v>0</v>
      </c>
      <c r="I478" t="str" cm="1">
        <f t="array" ref="I478">_xlfn.XLOOKUP($A478,MedExam_Table[[#Headers],[#Data],[Customer ID]],MedExam_Table[[#Headers],[#Data],[Smoker Updated]],"Not Found",0)</f>
        <v>No</v>
      </c>
      <c r="J478" t="str" cm="1">
        <f t="array" ref="J478">_xlfn.XLOOKUP($A478,MedExam_Table[[#Headers],[#Data],[Customer ID]],MedExam_Table[[#Headers],[#Data],[Weight Status]],"Not Found",0)</f>
        <v>OverWeight</v>
      </c>
      <c r="K478" t="str" cm="1">
        <f t="array" ref="K478">_xlfn.XLOOKUP($A478,MedExam_Table[[#Headers],[#Data],[Customer ID]],MedExam_Table[[#Headers],[#Data],[Diabetes Status]],"Not Found",0)</f>
        <v>Diabetes</v>
      </c>
      <c r="L478" cm="1">
        <f t="array" ref="L478">_xlfn.XLOOKUP($A478,Hospitalisation_table[[#All],[Customer ID]],Hospitalisation_table[[#All],[Customer Age]],"Not Found",0)</f>
        <v>44</v>
      </c>
      <c r="M478" t="str" cm="1">
        <f t="array" ref="M478">_xlfn.XLOOKUP($A478,Hospitalisation_table[[#All],[Customer ID]],Hospitalisation_table[[#All],[Date of Birth]],"Not Found",0)</f>
        <v>2-Dec-1978</v>
      </c>
      <c r="N478" s="22" cm="1">
        <f t="array" ref="N478">_xlfn.XLOOKUP($A478,Hospitalisation_table[[#All],[Customer ID]],Hospitalisation_table[[#All],[charges]],"Not Found",0)</f>
        <v>7421.19</v>
      </c>
      <c r="O478" t="str" cm="1">
        <f t="array" ref="O478">_xlfn.XLOOKUP($A478,Hospitalisation_table[[#All],[Customer ID]],Hospitalisation_table[[#All],[Hospital tier_Updated]],"Not Found",0)</f>
        <v>tier - 2</v>
      </c>
      <c r="P478" t="str" cm="1">
        <f t="array" ref="P478">_xlfn.XLOOKUP($A478,Hospitalisation_table[[#All],[Customer ID]],Hospitalisation_table[[#All],[City tier_updated]],"Not Found",0)</f>
        <v>tier - 3</v>
      </c>
      <c r="Q478" t="str" cm="1">
        <f t="array" ref="Q478">_xlfn.XLOOKUP($A478,Hospitalisation_table[[#All],[Customer ID]],Hospitalisation_table[[#All],[State ID Updated]],"Not Found",0)</f>
        <v>R1012</v>
      </c>
    </row>
    <row r="479" spans="1:17" x14ac:dyDescent="0.3">
      <c r="A479" s="14" t="s">
        <v>943</v>
      </c>
      <c r="B479" t="str" cm="1">
        <f t="array" ref="B479">_xlfn.XLOOKUP($A479,CustomersName[[#All],[Customer ID]],CustomersName[[#All],[First Name]],"Not Found",0)</f>
        <v>KhKaye A.</v>
      </c>
      <c r="C479" cm="1">
        <f t="array" ref="C479">_xlfn.XLOOKUP($A479,MedExam_Table[[#Headers],[#Data],[Customer ID]],MedExam_Table[[#Headers],[#Data],[BMI]],"Not Found",0)</f>
        <v>26.41</v>
      </c>
      <c r="D479" cm="1">
        <f t="array" ref="D479">_xlfn.XLOOKUP($A479,MedExam_Table[[#Headers],[#Data],[Customer ID]],MedExam_Table[[#Headers],[#Data],[HBA1C]],"Not Found",0)</f>
        <v>11.4</v>
      </c>
      <c r="E479" t="str" cm="1">
        <f t="array" ref="E479">_xlfn.XLOOKUP($A479,MedExam_Table[[#Headers],[#Data],[Customer ID]],MedExam_Table[[#Headers],[#Data],[Heart Issues Updated]],"Not Found",0)</f>
        <v>No</v>
      </c>
      <c r="F479" t="str" cm="1">
        <f t="array" ref="F479">_xlfn.XLOOKUP($A479,MedExam_Table[[#Headers],[#Data],[Customer ID]],MedExam_Table[[#Headers],[#Data],[Any Transplants Update]],"Not Found",0)</f>
        <v>No</v>
      </c>
      <c r="G479" t="str" cm="1">
        <f t="array" ref="G479">_xlfn.XLOOKUP($A479,MedExam_Table[[#Headers],[#Data],[Customer ID]],MedExam_Table[[#Headers],[#Data],[Cancer history]],"Not Found",0)</f>
        <v>No</v>
      </c>
      <c r="H479" cm="1">
        <f t="array" ref="H479">_xlfn.XLOOKUP($A479,MedExam_Table[[#Headers],[#Data],[Customer ID]],MedExam_Table[[#Headers],[#Data],[NumberOfMajorSurgeries_updated]],"Not Found",0)</f>
        <v>0</v>
      </c>
      <c r="I479" t="str" cm="1">
        <f t="array" ref="I479">_xlfn.XLOOKUP($A479,MedExam_Table[[#Headers],[#Data],[Customer ID]],MedExam_Table[[#Headers],[#Data],[Smoker Updated]],"Not Found",0)</f>
        <v>No</v>
      </c>
      <c r="J479" t="str" cm="1">
        <f t="array" ref="J479">_xlfn.XLOOKUP($A479,MedExam_Table[[#Headers],[#Data],[Customer ID]],MedExam_Table[[#Headers],[#Data],[Weight Status]],"Not Found",0)</f>
        <v>OverWeight</v>
      </c>
      <c r="K479" t="str" cm="1">
        <f t="array" ref="K479">_xlfn.XLOOKUP($A479,MedExam_Table[[#Headers],[#Data],[Customer ID]],MedExam_Table[[#Headers],[#Data],[Diabetes Status]],"Not Found",0)</f>
        <v>Diabetes</v>
      </c>
      <c r="L479" cm="1">
        <f t="array" ref="L479">_xlfn.XLOOKUP($A479,Hospitalisation_table[[#All],[Customer ID]],Hospitalisation_table[[#All],[Customer Age]],"Not Found",0)</f>
        <v>44</v>
      </c>
      <c r="M479" t="str" cm="1">
        <f t="array" ref="M479">_xlfn.XLOOKUP($A479,Hospitalisation_table[[#All],[Customer ID]],Hospitalisation_table[[#All],[Date of Birth]],"Not Found",0)</f>
        <v>12-Nov-1978</v>
      </c>
      <c r="N479" s="22" cm="1">
        <f t="array" ref="N479">_xlfn.XLOOKUP($A479,Hospitalisation_table[[#All],[Customer ID]],Hospitalisation_table[[#All],[charges]],"Not Found",0)</f>
        <v>7419.48</v>
      </c>
      <c r="O479" t="str" cm="1">
        <f t="array" ref="O479">_xlfn.XLOOKUP($A479,Hospitalisation_table[[#All],[Customer ID]],Hospitalisation_table[[#All],[Hospital tier_Updated]],"Not Found",0)</f>
        <v>tier - 2</v>
      </c>
      <c r="P479" t="str" cm="1">
        <f t="array" ref="P479">_xlfn.XLOOKUP($A479,Hospitalisation_table[[#All],[Customer ID]],Hospitalisation_table[[#All],[City tier_updated]],"Not Found",0)</f>
        <v>tier - 2</v>
      </c>
      <c r="Q479" t="str" cm="1">
        <f t="array" ref="Q479">_xlfn.XLOOKUP($A479,Hospitalisation_table[[#All],[Customer ID]],Hospitalisation_table[[#All],[State ID Updated]],"Not Found",0)</f>
        <v>R1012</v>
      </c>
    </row>
    <row r="480" spans="1:17" x14ac:dyDescent="0.3">
      <c r="A480" s="13" t="s">
        <v>942</v>
      </c>
      <c r="B480" t="str" cm="1">
        <f t="array" ref="B480">_xlfn.XLOOKUP($A480,CustomersName[[#All],[Customer ID]],CustomersName[[#All],[First Name]],"Not Found",0)</f>
        <v>Carolyn</v>
      </c>
      <c r="C480" cm="1">
        <f t="array" ref="C480">_xlfn.XLOOKUP($A480,MedExam_Table[[#Headers],[#Data],[Customer ID]],MedExam_Table[[#Headers],[#Data],[BMI]],"Not Found",0)</f>
        <v>34.1</v>
      </c>
      <c r="D480" cm="1">
        <f t="array" ref="D480">_xlfn.XLOOKUP($A480,MedExam_Table[[#Headers],[#Data],[Customer ID]],MedExam_Table[[#Headers],[#Data],[HBA1C]],"Not Found",0)</f>
        <v>6.29</v>
      </c>
      <c r="E480" t="str" cm="1">
        <f t="array" ref="E480">_xlfn.XLOOKUP($A480,MedExam_Table[[#Headers],[#Data],[Customer ID]],MedExam_Table[[#Headers],[#Data],[Heart Issues Updated]],"Not Found",0)</f>
        <v>Yes</v>
      </c>
      <c r="F480" t="str" cm="1">
        <f t="array" ref="F480">_xlfn.XLOOKUP($A480,MedExam_Table[[#Headers],[#Data],[Customer ID]],MedExam_Table[[#Headers],[#Data],[Any Transplants Update]],"Not Found",0)</f>
        <v>No</v>
      </c>
      <c r="G480" t="str" cm="1">
        <f t="array" ref="G480">_xlfn.XLOOKUP($A480,MedExam_Table[[#Headers],[#Data],[Customer ID]],MedExam_Table[[#Headers],[#Data],[Cancer history]],"Not Found",0)</f>
        <v>Yes</v>
      </c>
      <c r="H480" cm="1">
        <f t="array" ref="H480">_xlfn.XLOOKUP($A480,MedExam_Table[[#Headers],[#Data],[Customer ID]],MedExam_Table[[#Headers],[#Data],[NumberOfMajorSurgeries_updated]],"Not Found",0)</f>
        <v>1</v>
      </c>
      <c r="I480" t="str" cm="1">
        <f t="array" ref="I480">_xlfn.XLOOKUP($A480,MedExam_Table[[#Headers],[#Data],[Customer ID]],MedExam_Table[[#Headers],[#Data],[Smoker Updated]],"Not Found",0)</f>
        <v>No</v>
      </c>
      <c r="J480" t="str" cm="1">
        <f t="array" ref="J480">_xlfn.XLOOKUP($A480,MedExam_Table[[#Headers],[#Data],[Customer ID]],MedExam_Table[[#Headers],[#Data],[Weight Status]],"Not Found",0)</f>
        <v>Obesity</v>
      </c>
      <c r="K480" t="str" cm="1">
        <f t="array" ref="K480">_xlfn.XLOOKUP($A480,MedExam_Table[[#Headers],[#Data],[Customer ID]],MedExam_Table[[#Headers],[#Data],[Diabetes Status]],"Not Found",0)</f>
        <v>Prediabetes</v>
      </c>
      <c r="L480" cm="1">
        <f t="array" ref="L480">_xlfn.XLOOKUP($A480,Hospitalisation_table[[#All],[Customer ID]],Hospitalisation_table[[#All],[Customer Age]],"Not Found",0)</f>
        <v>39</v>
      </c>
      <c r="M480" t="str" cm="1">
        <f t="array" ref="M480">_xlfn.XLOOKUP($A480,Hospitalisation_table[[#All],[Customer ID]],Hospitalisation_table[[#All],[Date of Birth]],"Not Found",0)</f>
        <v>19-Sep-1983</v>
      </c>
      <c r="N480" s="22" cm="1">
        <f t="array" ref="N480">_xlfn.XLOOKUP($A480,Hospitalisation_table[[#All],[Customer ID]],Hospitalisation_table[[#All],[charges]],"Not Found",0)</f>
        <v>7418.52</v>
      </c>
      <c r="O480" t="str" cm="1">
        <f t="array" ref="O480">_xlfn.XLOOKUP($A480,Hospitalisation_table[[#All],[Customer ID]],Hospitalisation_table[[#All],[Hospital tier_Updated]],"Not Found",0)</f>
        <v>tier - 2</v>
      </c>
      <c r="P480" t="str" cm="1">
        <f t="array" ref="P480">_xlfn.XLOOKUP($A480,Hospitalisation_table[[#All],[Customer ID]],Hospitalisation_table[[#All],[City tier_updated]],"Not Found",0)</f>
        <v>tier - 2</v>
      </c>
      <c r="Q480" t="str" cm="1">
        <f t="array" ref="Q480">_xlfn.XLOOKUP($A480,Hospitalisation_table[[#All],[Customer ID]],Hospitalisation_table[[#All],[State ID Updated]],"Not Found",0)</f>
        <v>R1011</v>
      </c>
    </row>
    <row r="481" spans="1:17" x14ac:dyDescent="0.3">
      <c r="A481" s="14" t="s">
        <v>2230</v>
      </c>
      <c r="B481" t="str" cm="1">
        <f t="array" ref="B481">_xlfn.XLOOKUP($A481,CustomersName[[#All],[Customer ID]],CustomersName[[#All],[First Name]],"Not Found",0)</f>
        <v>Tamhi J.</v>
      </c>
      <c r="C481" cm="1">
        <f t="array" ref="C481">_xlfn.XLOOKUP($A481,MedExam_Table[[#Headers],[#Data],[Customer ID]],MedExam_Table[[#Headers],[#Data],[BMI]],"Not Found",0)</f>
        <v>36.67</v>
      </c>
      <c r="D481" cm="1">
        <f t="array" ref="D481">_xlfn.XLOOKUP($A481,MedExam_Table[[#Headers],[#Data],[Customer ID]],MedExam_Table[[#Headers],[#Data],[HBA1C]],"Not Found",0)</f>
        <v>6.27</v>
      </c>
      <c r="E481" t="str" cm="1">
        <f t="array" ref="E481">_xlfn.XLOOKUP($A481,MedExam_Table[[#Headers],[#Data],[Customer ID]],MedExam_Table[[#Headers],[#Data],[Heart Issues Updated]],"Not Found",0)</f>
        <v>No</v>
      </c>
      <c r="F481" t="str" cm="1">
        <f t="array" ref="F481">_xlfn.XLOOKUP($A481,MedExam_Table[[#Headers],[#Data],[Customer ID]],MedExam_Table[[#Headers],[#Data],[Any Transplants Update]],"Not Found",0)</f>
        <v>No</v>
      </c>
      <c r="G481" t="str" cm="1">
        <f t="array" ref="G481">_xlfn.XLOOKUP($A481,MedExam_Table[[#Headers],[#Data],[Customer ID]],MedExam_Table[[#Headers],[#Data],[Cancer history]],"Not Found",0)</f>
        <v>No</v>
      </c>
      <c r="H481" cm="1">
        <f t="array" ref="H481">_xlfn.XLOOKUP($A481,MedExam_Table[[#Headers],[#Data],[Customer ID]],MedExam_Table[[#Headers],[#Data],[NumberOfMajorSurgeries_updated]],"Not Found",0)</f>
        <v>0</v>
      </c>
      <c r="I481" t="str" cm="1">
        <f t="array" ref="I481">_xlfn.XLOOKUP($A481,MedExam_Table[[#Headers],[#Data],[Customer ID]],MedExam_Table[[#Headers],[#Data],[Smoker Updated]],"Not Found",0)</f>
        <v>Yes</v>
      </c>
      <c r="J481" t="str" cm="1">
        <f t="array" ref="J481">_xlfn.XLOOKUP($A481,MedExam_Table[[#Headers],[#Data],[Customer ID]],MedExam_Table[[#Headers],[#Data],[Weight Status]],"Not Found",0)</f>
        <v>Obesity</v>
      </c>
      <c r="K481" t="str" cm="1">
        <f t="array" ref="K481">_xlfn.XLOOKUP($A481,MedExam_Table[[#Headers],[#Data],[Customer ID]],MedExam_Table[[#Headers],[#Data],[Diabetes Status]],"Not Found",0)</f>
        <v>Prediabetes</v>
      </c>
      <c r="L481" cm="1">
        <f t="array" ref="L481">_xlfn.XLOOKUP($A481,Hospitalisation_table[[#All],[Customer ID]],Hospitalisation_table[[#All],[Customer Age]],"Not Found",0)</f>
        <v>23</v>
      </c>
      <c r="M481" t="str" cm="1">
        <f t="array" ref="M481">_xlfn.XLOOKUP($A481,Hospitalisation_table[[#All],[Customer ID]],Hospitalisation_table[[#All],[Date of Birth]],"Not Found",0)</f>
        <v>12-Nov-1999</v>
      </c>
      <c r="N481" s="22" cm="1">
        <f t="array" ref="N481">_xlfn.XLOOKUP($A481,Hospitalisation_table[[#All],[Customer ID]],Hospitalisation_table[[#All],[charges]],"Not Found",0)</f>
        <v>38511.629999999997</v>
      </c>
      <c r="O481" t="str" cm="1">
        <f t="array" ref="O481">_xlfn.XLOOKUP($A481,Hospitalisation_table[[#All],[Customer ID]],Hospitalisation_table[[#All],[Hospital tier_Updated]],"Not Found",0)</f>
        <v>tier - 2</v>
      </c>
      <c r="P481" t="str" cm="1">
        <f t="array" ref="P481">_xlfn.XLOOKUP($A481,Hospitalisation_table[[#All],[Customer ID]],Hospitalisation_table[[#All],[City tier_updated]],"Not Found",0)</f>
        <v>tier - 2</v>
      </c>
      <c r="Q481" t="str" cm="1">
        <f t="array" ref="Q481">_xlfn.XLOOKUP($A481,Hospitalisation_table[[#All],[Customer ID]],Hospitalisation_table[[#All],[State ID Updated]],"Not Found",0)</f>
        <v>R1024</v>
      </c>
    </row>
    <row r="482" spans="1:17" x14ac:dyDescent="0.3">
      <c r="A482" s="13" t="s">
        <v>941</v>
      </c>
      <c r="B482" t="str" cm="1">
        <f t="array" ref="B482">_xlfn.XLOOKUP($A482,CustomersName[[#All],[Customer ID]],CustomersName[[#All],[First Name]],"Not Found",0)</f>
        <v>haniel C.</v>
      </c>
      <c r="C482" cm="1">
        <f t="array" ref="C482">_xlfn.XLOOKUP($A482,MedExam_Table[[#Headers],[#Data],[Customer ID]],MedExam_Table[[#Headers],[#Data],[BMI]],"Not Found",0)</f>
        <v>17.3</v>
      </c>
      <c r="D482" cm="1">
        <f t="array" ref="D482">_xlfn.XLOOKUP($A482,MedExam_Table[[#Headers],[#Data],[Customer ID]],MedExam_Table[[#Headers],[#Data],[HBA1C]],"Not Found",0)</f>
        <v>9.2799999999999994</v>
      </c>
      <c r="E482" t="str" cm="1">
        <f t="array" ref="E482">_xlfn.XLOOKUP($A482,MedExam_Table[[#Headers],[#Data],[Customer ID]],MedExam_Table[[#Headers],[#Data],[Heart Issues Updated]],"Not Found",0)</f>
        <v>No</v>
      </c>
      <c r="F482" t="str" cm="1">
        <f t="array" ref="F482">_xlfn.XLOOKUP($A482,MedExam_Table[[#Headers],[#Data],[Customer ID]],MedExam_Table[[#Headers],[#Data],[Any Transplants Update]],"Not Found",0)</f>
        <v>No</v>
      </c>
      <c r="G482" t="str" cm="1">
        <f t="array" ref="G482">_xlfn.XLOOKUP($A482,MedExam_Table[[#Headers],[#Data],[Customer ID]],MedExam_Table[[#Headers],[#Data],[Cancer history]],"Not Found",0)</f>
        <v>No</v>
      </c>
      <c r="H482" cm="1">
        <f t="array" ref="H482">_xlfn.XLOOKUP($A482,MedExam_Table[[#Headers],[#Data],[Customer ID]],MedExam_Table[[#Headers],[#Data],[NumberOfMajorSurgeries_updated]],"Not Found",0)</f>
        <v>0</v>
      </c>
      <c r="I482" t="str" cm="1">
        <f t="array" ref="I482">_xlfn.XLOOKUP($A482,MedExam_Table[[#Headers],[#Data],[Customer ID]],MedExam_Table[[#Headers],[#Data],[Smoker Updated]],"Not Found",0)</f>
        <v>No</v>
      </c>
      <c r="J482" t="str" cm="1">
        <f t="array" ref="J482">_xlfn.XLOOKUP($A482,MedExam_Table[[#Headers],[#Data],[Customer ID]],MedExam_Table[[#Headers],[#Data],[Weight Status]],"Not Found",0)</f>
        <v>Underweight</v>
      </c>
      <c r="K482" t="str" cm="1">
        <f t="array" ref="K482">_xlfn.XLOOKUP($A482,MedExam_Table[[#Headers],[#Data],[Customer ID]],MedExam_Table[[#Headers],[#Data],[Diabetes Status]],"Not Found",0)</f>
        <v>Diabetes</v>
      </c>
      <c r="L482" cm="1">
        <f t="array" ref="L482">_xlfn.XLOOKUP($A482,Hospitalisation_table[[#All],[Customer ID]],Hospitalisation_table[[#All],[Customer Age]],"Not Found",0)</f>
        <v>57</v>
      </c>
      <c r="M482" t="str" cm="1">
        <f t="array" ref="M482">_xlfn.XLOOKUP($A482,Hospitalisation_table[[#All],[Customer ID]],Hospitalisation_table[[#All],[Date of Birth]],"Not Found",0)</f>
        <v>5-Dec-1965</v>
      </c>
      <c r="N482" s="22" cm="1">
        <f t="array" ref="N482">_xlfn.XLOOKUP($A482,Hospitalisation_table[[#All],[Customer ID]],Hospitalisation_table[[#All],[charges]],"Not Found",0)</f>
        <v>7403.98</v>
      </c>
      <c r="O482" t="str" cm="1">
        <f t="array" ref="O482">_xlfn.XLOOKUP($A482,Hospitalisation_table[[#All],[Customer ID]],Hospitalisation_table[[#All],[Hospital tier_Updated]],"Not Found",0)</f>
        <v>tier - 3</v>
      </c>
      <c r="P482" t="str" cm="1">
        <f t="array" ref="P482">_xlfn.XLOOKUP($A482,Hospitalisation_table[[#All],[Customer ID]],Hospitalisation_table[[#All],[City tier_updated]],"Not Found",0)</f>
        <v>tier - 2</v>
      </c>
      <c r="Q482" t="str" cm="1">
        <f t="array" ref="Q482">_xlfn.XLOOKUP($A482,Hospitalisation_table[[#All],[Customer ID]],Hospitalisation_table[[#All],[State ID Updated]],"Not Found",0)</f>
        <v>R1013</v>
      </c>
    </row>
    <row r="483" spans="1:17" x14ac:dyDescent="0.3">
      <c r="A483" s="14" t="s">
        <v>940</v>
      </c>
      <c r="B483" t="str" cm="1">
        <f t="array" ref="B483">_xlfn.XLOOKUP($A483,CustomersName[[#All],[Customer ID]],CustomersName[[#All],[First Name]],"Not Found",0)</f>
        <v>LahLaurie A</v>
      </c>
      <c r="C483" cm="1">
        <f t="array" ref="C483">_xlfn.XLOOKUP($A483,MedExam_Table[[#Headers],[#Data],[Customer ID]],MedExam_Table[[#Headers],[#Data],[BMI]],"Not Found",0)</f>
        <v>35.020000000000003</v>
      </c>
      <c r="D483" cm="1">
        <f t="array" ref="D483">_xlfn.XLOOKUP($A483,MedExam_Table[[#Headers],[#Data],[Customer ID]],MedExam_Table[[#Headers],[#Data],[HBA1C]],"Not Found",0)</f>
        <v>4.78</v>
      </c>
      <c r="E483" t="str" cm="1">
        <f t="array" ref="E483">_xlfn.XLOOKUP($A483,MedExam_Table[[#Headers],[#Data],[Customer ID]],MedExam_Table[[#Headers],[#Data],[Heart Issues Updated]],"Not Found",0)</f>
        <v>No</v>
      </c>
      <c r="F483" t="str" cm="1">
        <f t="array" ref="F483">_xlfn.XLOOKUP($A483,MedExam_Table[[#Headers],[#Data],[Customer ID]],MedExam_Table[[#Headers],[#Data],[Any Transplants Update]],"Not Found",0)</f>
        <v>No</v>
      </c>
      <c r="G483" t="str" cm="1">
        <f t="array" ref="G483">_xlfn.XLOOKUP($A483,MedExam_Table[[#Headers],[#Data],[Customer ID]],MedExam_Table[[#Headers],[#Data],[Cancer history]],"Not Found",0)</f>
        <v>Yes</v>
      </c>
      <c r="H483" cm="1">
        <f t="array" ref="H483">_xlfn.XLOOKUP($A483,MedExam_Table[[#Headers],[#Data],[Customer ID]],MedExam_Table[[#Headers],[#Data],[NumberOfMajorSurgeries_updated]],"Not Found",0)</f>
        <v>1</v>
      </c>
      <c r="I483" t="str" cm="1">
        <f t="array" ref="I483">_xlfn.XLOOKUP($A483,MedExam_Table[[#Headers],[#Data],[Customer ID]],MedExam_Table[[#Headers],[#Data],[Smoker Updated]],"Not Found",0)</f>
        <v>No</v>
      </c>
      <c r="J483" t="str" cm="1">
        <f t="array" ref="J483">_xlfn.XLOOKUP($A483,MedExam_Table[[#Headers],[#Data],[Customer ID]],MedExam_Table[[#Headers],[#Data],[Weight Status]],"Not Found",0)</f>
        <v>Obesity</v>
      </c>
      <c r="K483" t="str" cm="1">
        <f t="array" ref="K483">_xlfn.XLOOKUP($A483,MedExam_Table[[#Headers],[#Data],[Customer ID]],MedExam_Table[[#Headers],[#Data],[Diabetes Status]],"Not Found",0)</f>
        <v>Normal</v>
      </c>
      <c r="L483" cm="1">
        <f t="array" ref="L483">_xlfn.XLOOKUP($A483,Hospitalisation_table[[#All],[Customer ID]],Hospitalisation_table[[#All],[Customer Age]],"Not Found",0)</f>
        <v>29</v>
      </c>
      <c r="M483" t="str" cm="1">
        <f t="array" ref="M483">_xlfn.XLOOKUP($A483,Hospitalisation_table[[#All],[Customer ID]],Hospitalisation_table[[#All],[Date of Birth]],"Not Found",0)</f>
        <v>22-Jul-1993</v>
      </c>
      <c r="N483" s="22" cm="1">
        <f t="array" ref="N483">_xlfn.XLOOKUP($A483,Hospitalisation_table[[#All],[Customer ID]],Hospitalisation_table[[#All],[charges]],"Not Found",0)</f>
        <v>7388.85</v>
      </c>
      <c r="O483" t="str" cm="1">
        <f t="array" ref="O483">_xlfn.XLOOKUP($A483,Hospitalisation_table[[#All],[Customer ID]],Hospitalisation_table[[#All],[Hospital tier_Updated]],"Not Found",0)</f>
        <v>tier - 2</v>
      </c>
      <c r="P483" t="str" cm="1">
        <f t="array" ref="P483">_xlfn.XLOOKUP($A483,Hospitalisation_table[[#All],[Customer ID]],Hospitalisation_table[[#All],[City tier_updated]],"Not Found",0)</f>
        <v>tier - 2</v>
      </c>
      <c r="Q483" t="str" cm="1">
        <f t="array" ref="Q483">_xlfn.XLOOKUP($A483,Hospitalisation_table[[#All],[Customer ID]],Hospitalisation_table[[#All],[State ID Updated]],"Not Found",0)</f>
        <v>R1026</v>
      </c>
    </row>
    <row r="484" spans="1:17" x14ac:dyDescent="0.3">
      <c r="A484" s="13" t="s">
        <v>939</v>
      </c>
      <c r="B484" t="str" cm="1">
        <f t="array" ref="B484">_xlfn.XLOOKUP($A484,CustomersName[[#All],[Customer ID]],CustomersName[[#All],[First Name]],"Not Found",0)</f>
        <v>Nicole</v>
      </c>
      <c r="C484" cm="1">
        <f t="array" ref="C484">_xlfn.XLOOKUP($A484,MedExam_Table[[#Headers],[#Data],[Customer ID]],MedExam_Table[[#Headers],[#Data],[BMI]],"Not Found",0)</f>
        <v>37.1</v>
      </c>
      <c r="D484" cm="1">
        <f t="array" ref="D484">_xlfn.XLOOKUP($A484,MedExam_Table[[#Headers],[#Data],[Customer ID]],MedExam_Table[[#Headers],[#Data],[HBA1C]],"Not Found",0)</f>
        <v>8.8699999999999992</v>
      </c>
      <c r="E484" t="str" cm="1">
        <f t="array" ref="E484">_xlfn.XLOOKUP($A484,MedExam_Table[[#Headers],[#Data],[Customer ID]],MedExam_Table[[#Headers],[#Data],[Heart Issues Updated]],"Not Found",0)</f>
        <v>Yes</v>
      </c>
      <c r="F484" t="str" cm="1">
        <f t="array" ref="F484">_xlfn.XLOOKUP($A484,MedExam_Table[[#Headers],[#Data],[Customer ID]],MedExam_Table[[#Headers],[#Data],[Any Transplants Update]],"Not Found",0)</f>
        <v>No</v>
      </c>
      <c r="G484" t="str" cm="1">
        <f t="array" ref="G484">_xlfn.XLOOKUP($A484,MedExam_Table[[#Headers],[#Data],[Customer ID]],MedExam_Table[[#Headers],[#Data],[Cancer history]],"Not Found",0)</f>
        <v>No</v>
      </c>
      <c r="H484" cm="1">
        <f t="array" ref="H484">_xlfn.XLOOKUP($A484,MedExam_Table[[#Headers],[#Data],[Customer ID]],MedExam_Table[[#Headers],[#Data],[NumberOfMajorSurgeries_updated]],"Not Found",0)</f>
        <v>0</v>
      </c>
      <c r="I484" t="str" cm="1">
        <f t="array" ref="I484">_xlfn.XLOOKUP($A484,MedExam_Table[[#Headers],[#Data],[Customer ID]],MedExam_Table[[#Headers],[#Data],[Smoker Updated]],"Not Found",0)</f>
        <v>No</v>
      </c>
      <c r="J484" t="str" cm="1">
        <f t="array" ref="J484">_xlfn.XLOOKUP($A484,MedExam_Table[[#Headers],[#Data],[Customer ID]],MedExam_Table[[#Headers],[#Data],[Weight Status]],"Not Found",0)</f>
        <v>Obesity</v>
      </c>
      <c r="K484" t="str" cm="1">
        <f t="array" ref="K484">_xlfn.XLOOKUP($A484,MedExam_Table[[#Headers],[#Data],[Customer ID]],MedExam_Table[[#Headers],[#Data],[Diabetes Status]],"Not Found",0)</f>
        <v>Diabetes</v>
      </c>
      <c r="L484" cm="1">
        <f t="array" ref="L484">_xlfn.XLOOKUP($A484,Hospitalisation_table[[#All],[Customer ID]],Hospitalisation_table[[#All],[Customer Age]],"Not Found",0)</f>
        <v>41</v>
      </c>
      <c r="M484" t="str" cm="1">
        <f t="array" ref="M484">_xlfn.XLOOKUP($A484,Hospitalisation_table[[#All],[Customer ID]],Hospitalisation_table[[#All],[Date of Birth]],"Not Found",0)</f>
        <v>24-Nov-1981</v>
      </c>
      <c r="N484" s="22" cm="1">
        <f t="array" ref="N484">_xlfn.XLOOKUP($A484,Hospitalisation_table[[#All],[Customer ID]],Hospitalisation_table[[#All],[charges]],"Not Found",0)</f>
        <v>7371.77</v>
      </c>
      <c r="O484" t="str" cm="1">
        <f t="array" ref="O484">_xlfn.XLOOKUP($A484,Hospitalisation_table[[#All],[Customer ID]],Hospitalisation_table[[#All],[Hospital tier_Updated]],"Not Found",0)</f>
        <v>tier - 2</v>
      </c>
      <c r="P484" t="str" cm="1">
        <f t="array" ref="P484">_xlfn.XLOOKUP($A484,Hospitalisation_table[[#All],[Customer ID]],Hospitalisation_table[[#All],[City tier_updated]],"Not Found",0)</f>
        <v>tier - 1</v>
      </c>
      <c r="Q484" t="str" cm="1">
        <f t="array" ref="Q484">_xlfn.XLOOKUP($A484,Hospitalisation_table[[#All],[Customer ID]],Hospitalisation_table[[#All],[State ID Updated]],"Not Found",0)</f>
        <v>R1011</v>
      </c>
    </row>
    <row r="485" spans="1:17" x14ac:dyDescent="0.3">
      <c r="A485" s="14" t="s">
        <v>938</v>
      </c>
      <c r="B485" t="str" cm="1">
        <f t="array" ref="B485">_xlfn.XLOOKUP($A485,CustomersName[[#All],[Customer ID]],CustomersName[[#All],[First Name]],"Not Found",0)</f>
        <v>Shelby</v>
      </c>
      <c r="C485" cm="1">
        <f t="array" ref="C485">_xlfn.XLOOKUP($A485,MedExam_Table[[#Headers],[#Data],[Customer ID]],MedExam_Table[[#Headers],[#Data],[BMI]],"Not Found",0)</f>
        <v>16.79</v>
      </c>
      <c r="D485" cm="1">
        <f t="array" ref="D485">_xlfn.XLOOKUP($A485,MedExam_Table[[#Headers],[#Data],[Customer ID]],MedExam_Table[[#Headers],[#Data],[HBA1C]],"Not Found",0)</f>
        <v>11.4</v>
      </c>
      <c r="E485" t="str" cm="1">
        <f t="array" ref="E485">_xlfn.XLOOKUP($A485,MedExam_Table[[#Headers],[#Data],[Customer ID]],MedExam_Table[[#Headers],[#Data],[Heart Issues Updated]],"Not Found",0)</f>
        <v>No</v>
      </c>
      <c r="F485" t="str" cm="1">
        <f t="array" ref="F485">_xlfn.XLOOKUP($A485,MedExam_Table[[#Headers],[#Data],[Customer ID]],MedExam_Table[[#Headers],[#Data],[Any Transplants Update]],"Not Found",0)</f>
        <v>No</v>
      </c>
      <c r="G485" t="str" cm="1">
        <f t="array" ref="G485">_xlfn.XLOOKUP($A485,MedExam_Table[[#Headers],[#Data],[Customer ID]],MedExam_Table[[#Headers],[#Data],[Cancer history]],"Not Found",0)</f>
        <v>No</v>
      </c>
      <c r="H485" cm="1">
        <f t="array" ref="H485">_xlfn.XLOOKUP($A485,MedExam_Table[[#Headers],[#Data],[Customer ID]],MedExam_Table[[#Headers],[#Data],[NumberOfMajorSurgeries_updated]],"Not Found",0)</f>
        <v>0</v>
      </c>
      <c r="I485" t="str" cm="1">
        <f t="array" ref="I485">_xlfn.XLOOKUP($A485,MedExam_Table[[#Headers],[#Data],[Customer ID]],MedExam_Table[[#Headers],[#Data],[Smoker Updated]],"Not Found",0)</f>
        <v>No</v>
      </c>
      <c r="J485" t="str" cm="1">
        <f t="array" ref="J485">_xlfn.XLOOKUP($A485,MedExam_Table[[#Headers],[#Data],[Customer ID]],MedExam_Table[[#Headers],[#Data],[Weight Status]],"Not Found",0)</f>
        <v>Underweight</v>
      </c>
      <c r="K485" t="str" cm="1">
        <f t="array" ref="K485">_xlfn.XLOOKUP($A485,MedExam_Table[[#Headers],[#Data],[Customer ID]],MedExam_Table[[#Headers],[#Data],[Diabetes Status]],"Not Found",0)</f>
        <v>Diabetes</v>
      </c>
      <c r="L485" cm="1">
        <f t="array" ref="L485">_xlfn.XLOOKUP($A485,Hospitalisation_table[[#All],[Customer ID]],Hospitalisation_table[[#All],[Customer Age]],"Not Found",0)</f>
        <v>57</v>
      </c>
      <c r="M485" t="str" cm="1">
        <f t="array" ref="M485">_xlfn.XLOOKUP($A485,Hospitalisation_table[[#All],[Customer ID]],Hospitalisation_table[[#All],[Date of Birth]],"Not Found",0)</f>
        <v>9-Dec-1965</v>
      </c>
      <c r="N485" s="22" cm="1">
        <f t="array" ref="N485">_xlfn.XLOOKUP($A485,Hospitalisation_table[[#All],[Customer ID]],Hospitalisation_table[[#All],[charges]],"Not Found",0)</f>
        <v>7362.31</v>
      </c>
      <c r="O485" t="str" cm="1">
        <f t="array" ref="O485">_xlfn.XLOOKUP($A485,Hospitalisation_table[[#All],[Customer ID]],Hospitalisation_table[[#All],[Hospital tier_Updated]],"Not Found",0)</f>
        <v>tier - 3</v>
      </c>
      <c r="P485" t="str" cm="1">
        <f t="array" ref="P485">_xlfn.XLOOKUP($A485,Hospitalisation_table[[#All],[Customer ID]],Hospitalisation_table[[#All],[City tier_updated]],"Not Found",0)</f>
        <v>tier - 3</v>
      </c>
      <c r="Q485" t="str" cm="1">
        <f t="array" ref="Q485">_xlfn.XLOOKUP($A485,Hospitalisation_table[[#All],[Customer ID]],Hospitalisation_table[[#All],[State ID Updated]],"Not Found",0)</f>
        <v>R1013</v>
      </c>
    </row>
    <row r="486" spans="1:17" x14ac:dyDescent="0.3">
      <c r="A486" s="13" t="s">
        <v>937</v>
      </c>
      <c r="B486" t="str" cm="1">
        <f t="array" ref="B486">_xlfn.XLOOKUP($A486,CustomersName[[#All],[Customer ID]],CustomersName[[#All],[First Name]],"Not Found",0)</f>
        <v>Allison</v>
      </c>
      <c r="C486" cm="1">
        <f t="array" ref="C486">_xlfn.XLOOKUP($A486,MedExam_Table[[#Headers],[#Data],[Customer ID]],MedExam_Table[[#Headers],[#Data],[BMI]],"Not Found",0)</f>
        <v>31.635000000000002</v>
      </c>
      <c r="D486" cm="1">
        <f t="array" ref="D486">_xlfn.XLOOKUP($A486,MedExam_Table[[#Headers],[#Data],[Customer ID]],MedExam_Table[[#Headers],[#Data],[HBA1C]],"Not Found",0)</f>
        <v>9.1300000000000008</v>
      </c>
      <c r="E486" t="str" cm="1">
        <f t="array" ref="E486">_xlfn.XLOOKUP($A486,MedExam_Table[[#Headers],[#Data],[Customer ID]],MedExam_Table[[#Headers],[#Data],[Heart Issues Updated]],"Not Found",0)</f>
        <v>Yes</v>
      </c>
      <c r="F486" t="str" cm="1">
        <f t="array" ref="F486">_xlfn.XLOOKUP($A486,MedExam_Table[[#Headers],[#Data],[Customer ID]],MedExam_Table[[#Headers],[#Data],[Any Transplants Update]],"Not Found",0)</f>
        <v>No</v>
      </c>
      <c r="G486" t="str" cm="1">
        <f t="array" ref="G486">_xlfn.XLOOKUP($A486,MedExam_Table[[#Headers],[#Data],[Customer ID]],MedExam_Table[[#Headers],[#Data],[Cancer history]],"Not Found",0)</f>
        <v>No</v>
      </c>
      <c r="H486" cm="1">
        <f t="array" ref="H486">_xlfn.XLOOKUP($A486,MedExam_Table[[#Headers],[#Data],[Customer ID]],MedExam_Table[[#Headers],[#Data],[NumberOfMajorSurgeries_updated]],"Not Found",0)</f>
        <v>0</v>
      </c>
      <c r="I486" t="str" cm="1">
        <f t="array" ref="I486">_xlfn.XLOOKUP($A486,MedExam_Table[[#Headers],[#Data],[Customer ID]],MedExam_Table[[#Headers],[#Data],[Smoker Updated]],"Not Found",0)</f>
        <v>No</v>
      </c>
      <c r="J486" t="str" cm="1">
        <f t="array" ref="J486">_xlfn.XLOOKUP($A486,MedExam_Table[[#Headers],[#Data],[Customer ID]],MedExam_Table[[#Headers],[#Data],[Weight Status]],"Not Found",0)</f>
        <v>Obesity</v>
      </c>
      <c r="K486" t="str" cm="1">
        <f t="array" ref="K486">_xlfn.XLOOKUP($A486,MedExam_Table[[#Headers],[#Data],[Customer ID]],MedExam_Table[[#Headers],[#Data],[Diabetes Status]],"Not Found",0)</f>
        <v>Diabetes</v>
      </c>
      <c r="L486" cm="1">
        <f t="array" ref="L486">_xlfn.XLOOKUP($A486,Hospitalisation_table[[#All],[Customer ID]],Hospitalisation_table[[#All],[Customer Age]],"Not Found",0)</f>
        <v>41</v>
      </c>
      <c r="M486" t="str" cm="1">
        <f t="array" ref="M486">_xlfn.XLOOKUP($A486,Hospitalisation_table[[#All],[Customer ID]],Hospitalisation_table[[#All],[Date of Birth]],"Not Found",0)</f>
        <v>16-Jul-1981</v>
      </c>
      <c r="N486" s="22" cm="1">
        <f t="array" ref="N486">_xlfn.XLOOKUP($A486,Hospitalisation_table[[#All],[Customer ID]],Hospitalisation_table[[#All],[charges]],"Not Found",0)</f>
        <v>7358.18</v>
      </c>
      <c r="O486" t="str" cm="1">
        <f t="array" ref="O486">_xlfn.XLOOKUP($A486,Hospitalisation_table[[#All],[Customer ID]],Hospitalisation_table[[#All],[Hospital tier_Updated]],"Not Found",0)</f>
        <v>tier - 2</v>
      </c>
      <c r="P486" t="str" cm="1">
        <f t="array" ref="P486">_xlfn.XLOOKUP($A486,Hospitalisation_table[[#All],[Customer ID]],Hospitalisation_table[[#All],[City tier_updated]],"Not Found",0)</f>
        <v>tier - 3</v>
      </c>
      <c r="Q486" t="str" cm="1">
        <f t="array" ref="Q486">_xlfn.XLOOKUP($A486,Hospitalisation_table[[#All],[Customer ID]],Hospitalisation_table[[#All],[State ID Updated]],"Not Found",0)</f>
        <v>R1024</v>
      </c>
    </row>
    <row r="487" spans="1:17" x14ac:dyDescent="0.3">
      <c r="A487" s="14" t="s">
        <v>936</v>
      </c>
      <c r="B487" t="str" cm="1">
        <f t="array" ref="B487">_xlfn.XLOOKUP($A487,CustomersName[[#All],[Customer ID]],CustomersName[[#All],[First Name]],"Not Found",0)</f>
        <v>Leticia</v>
      </c>
      <c r="C487" cm="1">
        <f t="array" ref="C487">_xlfn.XLOOKUP($A487,MedExam_Table[[#Headers],[#Data],[Customer ID]],MedExam_Table[[#Headers],[#Data],[BMI]],"Not Found",0)</f>
        <v>24.19</v>
      </c>
      <c r="D487" cm="1">
        <f t="array" ref="D487">_xlfn.XLOOKUP($A487,MedExam_Table[[#Headers],[#Data],[Customer ID]],MedExam_Table[[#Headers],[#Data],[HBA1C]],"Not Found",0)</f>
        <v>6.22</v>
      </c>
      <c r="E487" t="str" cm="1">
        <f t="array" ref="E487">_xlfn.XLOOKUP($A487,MedExam_Table[[#Headers],[#Data],[Customer ID]],MedExam_Table[[#Headers],[#Data],[Heart Issues Updated]],"Not Found",0)</f>
        <v>Yes</v>
      </c>
      <c r="F487" t="str" cm="1">
        <f t="array" ref="F487">_xlfn.XLOOKUP($A487,MedExam_Table[[#Headers],[#Data],[Customer ID]],MedExam_Table[[#Headers],[#Data],[Any Transplants Update]],"Not Found",0)</f>
        <v>No</v>
      </c>
      <c r="G487" t="str" cm="1">
        <f t="array" ref="G487">_xlfn.XLOOKUP($A487,MedExam_Table[[#Headers],[#Data],[Customer ID]],MedExam_Table[[#Headers],[#Data],[Cancer history]],"Not Found",0)</f>
        <v>Yes</v>
      </c>
      <c r="H487" cm="1">
        <f t="array" ref="H487">_xlfn.XLOOKUP($A487,MedExam_Table[[#Headers],[#Data],[Customer ID]],MedExam_Table[[#Headers],[#Data],[NumberOfMajorSurgeries_updated]],"Not Found",0)</f>
        <v>1</v>
      </c>
      <c r="I487" t="str" cm="1">
        <f t="array" ref="I487">_xlfn.XLOOKUP($A487,MedExam_Table[[#Headers],[#Data],[Customer ID]],MedExam_Table[[#Headers],[#Data],[Smoker Updated]],"Not Found",0)</f>
        <v>No</v>
      </c>
      <c r="J487" t="str" cm="1">
        <f t="array" ref="J487">_xlfn.XLOOKUP($A487,MedExam_Table[[#Headers],[#Data],[Customer ID]],MedExam_Table[[#Headers],[#Data],[Weight Status]],"Not Found",0)</f>
        <v>NormalWeight</v>
      </c>
      <c r="K487" t="str" cm="1">
        <f t="array" ref="K487">_xlfn.XLOOKUP($A487,MedExam_Table[[#Headers],[#Data],[Customer ID]],MedExam_Table[[#Headers],[#Data],[Diabetes Status]],"Not Found",0)</f>
        <v>Prediabetes</v>
      </c>
      <c r="L487" cm="1">
        <f t="array" ref="L487">_xlfn.XLOOKUP($A487,Hospitalisation_table[[#All],[Customer ID]],Hospitalisation_table[[#All],[Customer Age]],"Not Found",0)</f>
        <v>39</v>
      </c>
      <c r="M487" t="str" cm="1">
        <f t="array" ref="M487">_xlfn.XLOOKUP($A487,Hospitalisation_table[[#All],[Customer ID]],Hospitalisation_table[[#All],[Date of Birth]],"Not Found",0)</f>
        <v>21-Jun-1983</v>
      </c>
      <c r="N487" s="22" cm="1">
        <f t="array" ref="N487">_xlfn.XLOOKUP($A487,Hospitalisation_table[[#All],[Customer ID]],Hospitalisation_table[[#All],[charges]],"Not Found",0)</f>
        <v>7357.49</v>
      </c>
      <c r="O487" t="str" cm="1">
        <f t="array" ref="O487">_xlfn.XLOOKUP($A487,Hospitalisation_table[[#All],[Customer ID]],Hospitalisation_table[[#All],[Hospital tier_Updated]],"Not Found",0)</f>
        <v>tier - 2</v>
      </c>
      <c r="P487" t="str" cm="1">
        <f t="array" ref="P487">_xlfn.XLOOKUP($A487,Hospitalisation_table[[#All],[Customer ID]],Hospitalisation_table[[#All],[City tier_updated]],"Not Found",0)</f>
        <v>tier - 2</v>
      </c>
      <c r="Q487" t="str" cm="1">
        <f t="array" ref="Q487">_xlfn.XLOOKUP($A487,Hospitalisation_table[[#All],[Customer ID]],Hospitalisation_table[[#All],[State ID Updated]],"Not Found",0)</f>
        <v>R1012</v>
      </c>
    </row>
    <row r="488" spans="1:17" x14ac:dyDescent="0.3">
      <c r="A488" s="13" t="s">
        <v>935</v>
      </c>
      <c r="B488" t="str" cm="1">
        <f t="array" ref="B488">_xlfn.XLOOKUP($A488,CustomersName[[#All],[Customer ID]],CustomersName[[#All],[First Name]],"Not Found",0)</f>
        <v>John S.</v>
      </c>
      <c r="C488" cm="1">
        <f t="array" ref="C488">_xlfn.XLOOKUP($A488,MedExam_Table[[#Headers],[#Data],[Customer ID]],MedExam_Table[[#Headers],[#Data],[BMI]],"Not Found",0)</f>
        <v>35.29</v>
      </c>
      <c r="D488" cm="1">
        <f t="array" ref="D488">_xlfn.XLOOKUP($A488,MedExam_Table[[#Headers],[#Data],[Customer ID]],MedExam_Table[[#Headers],[#Data],[HBA1C]],"Not Found",0)</f>
        <v>5.9</v>
      </c>
      <c r="E488" t="str" cm="1">
        <f t="array" ref="E488">_xlfn.XLOOKUP($A488,MedExam_Table[[#Headers],[#Data],[Customer ID]],MedExam_Table[[#Headers],[#Data],[Heart Issues Updated]],"Not Found",0)</f>
        <v>No</v>
      </c>
      <c r="F488" t="str" cm="1">
        <f t="array" ref="F488">_xlfn.XLOOKUP($A488,MedExam_Table[[#Headers],[#Data],[Customer ID]],MedExam_Table[[#Headers],[#Data],[Any Transplants Update]],"Not Found",0)</f>
        <v>No</v>
      </c>
      <c r="G488" t="str" cm="1">
        <f t="array" ref="G488">_xlfn.XLOOKUP($A488,MedExam_Table[[#Headers],[#Data],[Customer ID]],MedExam_Table[[#Headers],[#Data],[Cancer history]],"Not Found",0)</f>
        <v>Yes</v>
      </c>
      <c r="H488" cm="1">
        <f t="array" ref="H488">_xlfn.XLOOKUP($A488,MedExam_Table[[#Headers],[#Data],[Customer ID]],MedExam_Table[[#Headers],[#Data],[NumberOfMajorSurgeries_updated]],"Not Found",0)</f>
        <v>1</v>
      </c>
      <c r="I488" t="str" cm="1">
        <f t="array" ref="I488">_xlfn.XLOOKUP($A488,MedExam_Table[[#Headers],[#Data],[Customer ID]],MedExam_Table[[#Headers],[#Data],[Smoker Updated]],"Not Found",0)</f>
        <v>No</v>
      </c>
      <c r="J488" t="str" cm="1">
        <f t="array" ref="J488">_xlfn.XLOOKUP($A488,MedExam_Table[[#Headers],[#Data],[Customer ID]],MedExam_Table[[#Headers],[#Data],[Weight Status]],"Not Found",0)</f>
        <v>Obesity</v>
      </c>
      <c r="K488" t="str" cm="1">
        <f t="array" ref="K488">_xlfn.XLOOKUP($A488,MedExam_Table[[#Headers],[#Data],[Customer ID]],MedExam_Table[[#Headers],[#Data],[Diabetes Status]],"Not Found",0)</f>
        <v>Prediabetes</v>
      </c>
      <c r="L488" cm="1">
        <f t="array" ref="L488">_xlfn.XLOOKUP($A488,Hospitalisation_table[[#All],[Customer ID]],Hospitalisation_table[[#All],[Customer Age]],"Not Found",0)</f>
        <v>29</v>
      </c>
      <c r="M488" t="str" cm="1">
        <f t="array" ref="M488">_xlfn.XLOOKUP($A488,Hospitalisation_table[[#All],[Customer ID]],Hospitalisation_table[[#All],[Date of Birth]],"Not Found",0)</f>
        <v>5-Oct-1993</v>
      </c>
      <c r="N488" s="22" cm="1">
        <f t="array" ref="N488">_xlfn.XLOOKUP($A488,Hospitalisation_table[[#All],[Customer ID]],Hospitalisation_table[[#All],[charges]],"Not Found",0)</f>
        <v>7349.12</v>
      </c>
      <c r="O488" t="str" cm="1">
        <f t="array" ref="O488">_xlfn.XLOOKUP($A488,Hospitalisation_table[[#All],[Customer ID]],Hospitalisation_table[[#All],[Hospital tier_Updated]],"Not Found",0)</f>
        <v>tier - 2</v>
      </c>
      <c r="P488" t="str" cm="1">
        <f t="array" ref="P488">_xlfn.XLOOKUP($A488,Hospitalisation_table[[#All],[Customer ID]],Hospitalisation_table[[#All],[City tier_updated]],"Not Found",0)</f>
        <v>tier - 2</v>
      </c>
      <c r="Q488" t="str" cm="1">
        <f t="array" ref="Q488">_xlfn.XLOOKUP($A488,Hospitalisation_table[[#All],[Customer ID]],Hospitalisation_table[[#All],[State ID Updated]],"Not Found",0)</f>
        <v>R1021</v>
      </c>
    </row>
    <row r="489" spans="1:17" x14ac:dyDescent="0.3">
      <c r="A489" s="14" t="s">
        <v>934</v>
      </c>
      <c r="B489" t="str" cm="1">
        <f t="array" ref="B489">_xlfn.XLOOKUP($A489,CustomersName[[#All],[Customer ID]],CustomersName[[#All],[First Name]],"Not Found",0)</f>
        <v>April</v>
      </c>
      <c r="C489" cm="1">
        <f t="array" ref="C489">_xlfn.XLOOKUP($A489,MedExam_Table[[#Headers],[#Data],[Customer ID]],MedExam_Table[[#Headers],[#Data],[BMI]],"Not Found",0)</f>
        <v>35.299999999999997</v>
      </c>
      <c r="D489" cm="1">
        <f t="array" ref="D489">_xlfn.XLOOKUP($A489,MedExam_Table[[#Headers],[#Data],[Customer ID]],MedExam_Table[[#Headers],[#Data],[HBA1C]],"Not Found",0)</f>
        <v>4.45</v>
      </c>
      <c r="E489" t="str" cm="1">
        <f t="array" ref="E489">_xlfn.XLOOKUP($A489,MedExam_Table[[#Headers],[#Data],[Customer ID]],MedExam_Table[[#Headers],[#Data],[Heart Issues Updated]],"Not Found",0)</f>
        <v>No</v>
      </c>
      <c r="F489" t="str" cm="1">
        <f t="array" ref="F489">_xlfn.XLOOKUP($A489,MedExam_Table[[#Headers],[#Data],[Customer ID]],MedExam_Table[[#Headers],[#Data],[Any Transplants Update]],"Not Found",0)</f>
        <v>No</v>
      </c>
      <c r="G489" t="str" cm="1">
        <f t="array" ref="G489">_xlfn.XLOOKUP($A489,MedExam_Table[[#Headers],[#Data],[Customer ID]],MedExam_Table[[#Headers],[#Data],[Cancer history]],"Not Found",0)</f>
        <v>No</v>
      </c>
      <c r="H489" cm="1">
        <f t="array" ref="H489">_xlfn.XLOOKUP($A489,MedExam_Table[[#Headers],[#Data],[Customer ID]],MedExam_Table[[#Headers],[#Data],[NumberOfMajorSurgeries_updated]],"Not Found",0)</f>
        <v>0</v>
      </c>
      <c r="I489" t="str" cm="1">
        <f t="array" ref="I489">_xlfn.XLOOKUP($A489,MedExam_Table[[#Headers],[#Data],[Customer ID]],MedExam_Table[[#Headers],[#Data],[Smoker Updated]],"Not Found",0)</f>
        <v>No</v>
      </c>
      <c r="J489" t="str" cm="1">
        <f t="array" ref="J489">_xlfn.XLOOKUP($A489,MedExam_Table[[#Headers],[#Data],[Customer ID]],MedExam_Table[[#Headers],[#Data],[Weight Status]],"Not Found",0)</f>
        <v>Obesity</v>
      </c>
      <c r="K489" t="str" cm="1">
        <f t="array" ref="K489">_xlfn.XLOOKUP($A489,MedExam_Table[[#Headers],[#Data],[Customer ID]],MedExam_Table[[#Headers],[#Data],[Diabetes Status]],"Not Found",0)</f>
        <v>Normal</v>
      </c>
      <c r="L489" cm="1">
        <f t="array" ref="L489">_xlfn.XLOOKUP($A489,Hospitalisation_table[[#All],[Customer ID]],Hospitalisation_table[[#All],[Customer Age]],"Not Found",0)</f>
        <v>45</v>
      </c>
      <c r="M489" t="str" cm="1">
        <f t="array" ref="M489">_xlfn.XLOOKUP($A489,Hospitalisation_table[[#All],[Customer ID]],Hospitalisation_table[[#All],[Date of Birth]],"Not Found",0)</f>
        <v>1-Dec-1977</v>
      </c>
      <c r="N489" s="22" cm="1">
        <f t="array" ref="N489">_xlfn.XLOOKUP($A489,Hospitalisation_table[[#All],[Customer ID]],Hospitalisation_table[[#All],[charges]],"Not Found",0)</f>
        <v>7348.14</v>
      </c>
      <c r="O489" t="str" cm="1">
        <f t="array" ref="O489">_xlfn.XLOOKUP($A489,Hospitalisation_table[[#All],[Customer ID]],Hospitalisation_table[[#All],[Hospital tier_Updated]],"Not Found",0)</f>
        <v>tier - 2</v>
      </c>
      <c r="P489" t="str" cm="1">
        <f t="array" ref="P489">_xlfn.XLOOKUP($A489,Hospitalisation_table[[#All],[Customer ID]],Hospitalisation_table[[#All],[City tier_updated]],"Not Found",0)</f>
        <v>tier - 1</v>
      </c>
      <c r="Q489" t="str" cm="1">
        <f t="array" ref="Q489">_xlfn.XLOOKUP($A489,Hospitalisation_table[[#All],[Customer ID]],Hospitalisation_table[[#All],[State ID Updated]],"Not Found",0)</f>
        <v>R1011</v>
      </c>
    </row>
    <row r="490" spans="1:17" x14ac:dyDescent="0.3">
      <c r="A490" s="13" t="s">
        <v>933</v>
      </c>
      <c r="B490" t="str" cm="1">
        <f t="array" ref="B490">_xlfn.XLOOKUP($A490,CustomersName[[#All],[Customer ID]],CustomersName[[#All],[First Name]],"Not Found",0)</f>
        <v>Ashlhy N.</v>
      </c>
      <c r="C490" cm="1">
        <f t="array" ref="C490">_xlfn.XLOOKUP($A490,MedExam_Table[[#Headers],[#Data],[Customer ID]],MedExam_Table[[#Headers],[#Data],[BMI]],"Not Found",0)</f>
        <v>35.64</v>
      </c>
      <c r="D490" cm="1">
        <f t="array" ref="D490">_xlfn.XLOOKUP($A490,MedExam_Table[[#Headers],[#Data],[Customer ID]],MedExam_Table[[#Headers],[#Data],[HBA1C]],"Not Found",0)</f>
        <v>6.17</v>
      </c>
      <c r="E490" t="str" cm="1">
        <f t="array" ref="E490">_xlfn.XLOOKUP($A490,MedExam_Table[[#Headers],[#Data],[Customer ID]],MedExam_Table[[#Headers],[#Data],[Heart Issues Updated]],"Not Found",0)</f>
        <v>No</v>
      </c>
      <c r="F490" t="str" cm="1">
        <f t="array" ref="F490">_xlfn.XLOOKUP($A490,MedExam_Table[[#Headers],[#Data],[Customer ID]],MedExam_Table[[#Headers],[#Data],[Any Transplants Update]],"Not Found",0)</f>
        <v>No</v>
      </c>
      <c r="G490" t="str" cm="1">
        <f t="array" ref="G490">_xlfn.XLOOKUP($A490,MedExam_Table[[#Headers],[#Data],[Customer ID]],MedExam_Table[[#Headers],[#Data],[Cancer history]],"Not Found",0)</f>
        <v>Yes</v>
      </c>
      <c r="H490" cm="1">
        <f t="array" ref="H490">_xlfn.XLOOKUP($A490,MedExam_Table[[#Headers],[#Data],[Customer ID]],MedExam_Table[[#Headers],[#Data],[NumberOfMajorSurgeries_updated]],"Not Found",0)</f>
        <v>1</v>
      </c>
      <c r="I490" t="str" cm="1">
        <f t="array" ref="I490">_xlfn.XLOOKUP($A490,MedExam_Table[[#Headers],[#Data],[Customer ID]],MedExam_Table[[#Headers],[#Data],[Smoker Updated]],"Not Found",0)</f>
        <v>No</v>
      </c>
      <c r="J490" t="str" cm="1">
        <f t="array" ref="J490">_xlfn.XLOOKUP($A490,MedExam_Table[[#Headers],[#Data],[Customer ID]],MedExam_Table[[#Headers],[#Data],[Weight Status]],"Not Found",0)</f>
        <v>Obesity</v>
      </c>
      <c r="K490" t="str" cm="1">
        <f t="array" ref="K490">_xlfn.XLOOKUP($A490,MedExam_Table[[#Headers],[#Data],[Customer ID]],MedExam_Table[[#Headers],[#Data],[Diabetes Status]],"Not Found",0)</f>
        <v>Prediabetes</v>
      </c>
      <c r="L490" cm="1">
        <f t="array" ref="L490">_xlfn.XLOOKUP($A490,Hospitalisation_table[[#All],[Customer ID]],Hospitalisation_table[[#All],[Customer Age]],"Not Found",0)</f>
        <v>43</v>
      </c>
      <c r="M490" t="str" cm="1">
        <f t="array" ref="M490">_xlfn.XLOOKUP($A490,Hospitalisation_table[[#All],[Customer ID]],Hospitalisation_table[[#All],[Date of Birth]],"Not Found",0)</f>
        <v>26-Jun-1979</v>
      </c>
      <c r="N490" s="22" cm="1">
        <f t="array" ref="N490">_xlfn.XLOOKUP($A490,Hospitalisation_table[[#All],[Customer ID]],Hospitalisation_table[[#All],[charges]],"Not Found",0)</f>
        <v>7345.73</v>
      </c>
      <c r="O490" t="str" cm="1">
        <f t="array" ref="O490">_xlfn.XLOOKUP($A490,Hospitalisation_table[[#All],[Customer ID]],Hospitalisation_table[[#All],[Hospital tier_Updated]],"Not Found",0)</f>
        <v>tier - 2</v>
      </c>
      <c r="P490" t="str" cm="1">
        <f t="array" ref="P490">_xlfn.XLOOKUP($A490,Hospitalisation_table[[#All],[Customer ID]],Hospitalisation_table[[#All],[City tier_updated]],"Not Found",0)</f>
        <v>tier - 1</v>
      </c>
      <c r="Q490" t="str" cm="1">
        <f t="array" ref="Q490">_xlfn.XLOOKUP($A490,Hospitalisation_table[[#All],[Customer ID]],Hospitalisation_table[[#All],[State ID Updated]],"Not Found",0)</f>
        <v>R1013</v>
      </c>
    </row>
    <row r="491" spans="1:17" x14ac:dyDescent="0.3">
      <c r="A491" s="14" t="s">
        <v>932</v>
      </c>
      <c r="B491" t="str" cm="1">
        <f t="array" ref="B491">_xlfn.XLOOKUP($A491,CustomersName[[#All],[Customer ID]],CustomersName[[#All],[First Name]],"Not Found",0)</f>
        <v>Madeleine</v>
      </c>
      <c r="C491" cm="1">
        <f t="array" ref="C491">_xlfn.XLOOKUP($A491,MedExam_Table[[#Headers],[#Data],[Customer ID]],MedExam_Table[[#Headers],[#Data],[BMI]],"Not Found",0)</f>
        <v>33.1</v>
      </c>
      <c r="D491" cm="1">
        <f t="array" ref="D491">_xlfn.XLOOKUP($A491,MedExam_Table[[#Headers],[#Data],[Customer ID]],MedExam_Table[[#Headers],[#Data],[HBA1C]],"Not Found",0)</f>
        <v>4.93</v>
      </c>
      <c r="E491" t="str" cm="1">
        <f t="array" ref="E491">_xlfn.XLOOKUP($A491,MedExam_Table[[#Headers],[#Data],[Customer ID]],MedExam_Table[[#Headers],[#Data],[Heart Issues Updated]],"Not Found",0)</f>
        <v>No</v>
      </c>
      <c r="F491" t="str" cm="1">
        <f t="array" ref="F491">_xlfn.XLOOKUP($A491,MedExam_Table[[#Headers],[#Data],[Customer ID]],MedExam_Table[[#Headers],[#Data],[Any Transplants Update]],"Not Found",0)</f>
        <v>No</v>
      </c>
      <c r="G491" t="str" cm="1">
        <f t="array" ref="G491">_xlfn.XLOOKUP($A491,MedExam_Table[[#Headers],[#Data],[Customer ID]],MedExam_Table[[#Headers],[#Data],[Cancer history]],"Not Found",0)</f>
        <v>No</v>
      </c>
      <c r="H491" cm="1">
        <f t="array" ref="H491">_xlfn.XLOOKUP($A491,MedExam_Table[[#Headers],[#Data],[Customer ID]],MedExam_Table[[#Headers],[#Data],[NumberOfMajorSurgeries_updated]],"Not Found",0)</f>
        <v>0</v>
      </c>
      <c r="I491" t="str" cm="1">
        <f t="array" ref="I491">_xlfn.XLOOKUP($A491,MedExam_Table[[#Headers],[#Data],[Customer ID]],MedExam_Table[[#Headers],[#Data],[Smoker Updated]],"Not Found",0)</f>
        <v>No</v>
      </c>
      <c r="J491" t="str" cm="1">
        <f t="array" ref="J491">_xlfn.XLOOKUP($A491,MedExam_Table[[#Headers],[#Data],[Customer ID]],MedExam_Table[[#Headers],[#Data],[Weight Status]],"Not Found",0)</f>
        <v>Obesity</v>
      </c>
      <c r="K491" t="str" cm="1">
        <f t="array" ref="K491">_xlfn.XLOOKUP($A491,MedExam_Table[[#Headers],[#Data],[Customer ID]],MedExam_Table[[#Headers],[#Data],[Diabetes Status]],"Not Found",0)</f>
        <v>Normal</v>
      </c>
      <c r="L491" cm="1">
        <f t="array" ref="L491">_xlfn.XLOOKUP($A491,Hospitalisation_table[[#All],[Customer ID]],Hospitalisation_table[[#All],[Customer Age]],"Not Found",0)</f>
        <v>45</v>
      </c>
      <c r="M491" t="str" cm="1">
        <f t="array" ref="M491">_xlfn.XLOOKUP($A491,Hospitalisation_table[[#All],[Customer ID]],Hospitalisation_table[[#All],[Date of Birth]],"Not Found",0)</f>
        <v>18-Dec-1977</v>
      </c>
      <c r="N491" s="22" cm="1">
        <f t="array" ref="N491">_xlfn.XLOOKUP($A491,Hospitalisation_table[[#All],[Customer ID]],Hospitalisation_table[[#All],[charges]],"Not Found",0)</f>
        <v>7345.08</v>
      </c>
      <c r="O491" t="str" cm="1">
        <f t="array" ref="O491">_xlfn.XLOOKUP($A491,Hospitalisation_table[[#All],[Customer ID]],Hospitalisation_table[[#All],[Hospital tier_Updated]],"Not Found",0)</f>
        <v>tier - 2</v>
      </c>
      <c r="P491" t="str" cm="1">
        <f t="array" ref="P491">_xlfn.XLOOKUP($A491,Hospitalisation_table[[#All],[Customer ID]],Hospitalisation_table[[#All],[City tier_updated]],"Not Found",0)</f>
        <v>tier - 1</v>
      </c>
      <c r="Q491" t="str" cm="1">
        <f t="array" ref="Q491">_xlfn.XLOOKUP($A491,Hospitalisation_table[[#All],[Customer ID]],Hospitalisation_table[[#All],[State ID Updated]],"Not Found",0)</f>
        <v>R1011</v>
      </c>
    </row>
    <row r="492" spans="1:17" x14ac:dyDescent="0.3">
      <c r="A492" s="13" t="s">
        <v>2229</v>
      </c>
      <c r="B492" t="str" cm="1">
        <f t="array" ref="B492">_xlfn.XLOOKUP($A492,CustomersName[[#All],[Customer ID]],CustomersName[[#All],[First Name]],"Not Found",0)</f>
        <v>Mhtthew S.</v>
      </c>
      <c r="C492" cm="1">
        <f t="array" ref="C492">_xlfn.XLOOKUP($A492,MedExam_Table[[#Headers],[#Data],[Customer ID]],MedExam_Table[[#Headers],[#Data],[BMI]],"Not Found",0)</f>
        <v>33.4</v>
      </c>
      <c r="D492" cm="1">
        <f t="array" ref="D492">_xlfn.XLOOKUP($A492,MedExam_Table[[#Headers],[#Data],[Customer ID]],MedExam_Table[[#Headers],[#Data],[HBA1C]],"Not Found",0)</f>
        <v>10.73</v>
      </c>
      <c r="E492" t="str" cm="1">
        <f t="array" ref="E492">_xlfn.XLOOKUP($A492,MedExam_Table[[#Headers],[#Data],[Customer ID]],MedExam_Table[[#Headers],[#Data],[Heart Issues Updated]],"Not Found",0)</f>
        <v>Yes</v>
      </c>
      <c r="F492" t="str" cm="1">
        <f t="array" ref="F492">_xlfn.XLOOKUP($A492,MedExam_Table[[#Headers],[#Data],[Customer ID]],MedExam_Table[[#Headers],[#Data],[Any Transplants Update]],"Not Found",0)</f>
        <v>No</v>
      </c>
      <c r="G492" t="str" cm="1">
        <f t="array" ref="G492">_xlfn.XLOOKUP($A492,MedExam_Table[[#Headers],[#Data],[Customer ID]],MedExam_Table[[#Headers],[#Data],[Cancer history]],"Not Found",0)</f>
        <v>No</v>
      </c>
      <c r="H492" cm="1">
        <f t="array" ref="H492">_xlfn.XLOOKUP($A492,MedExam_Table[[#Headers],[#Data],[Customer ID]],MedExam_Table[[#Headers],[#Data],[NumberOfMajorSurgeries_updated]],"Not Found",0)</f>
        <v>1</v>
      </c>
      <c r="I492" t="str" cm="1">
        <f t="array" ref="I492">_xlfn.XLOOKUP($A492,MedExam_Table[[#Headers],[#Data],[Customer ID]],MedExam_Table[[#Headers],[#Data],[Smoker Updated]],"Not Found",0)</f>
        <v>Yes</v>
      </c>
      <c r="J492" t="str" cm="1">
        <f t="array" ref="J492">_xlfn.XLOOKUP($A492,MedExam_Table[[#Headers],[#Data],[Customer ID]],MedExam_Table[[#Headers],[#Data],[Weight Status]],"Not Found",0)</f>
        <v>Obesity</v>
      </c>
      <c r="K492" t="str" cm="1">
        <f t="array" ref="K492">_xlfn.XLOOKUP($A492,MedExam_Table[[#Headers],[#Data],[Customer ID]],MedExam_Table[[#Headers],[#Data],[Diabetes Status]],"Not Found",0)</f>
        <v>Diabetes</v>
      </c>
      <c r="L492" cm="1">
        <f t="array" ref="L492">_xlfn.XLOOKUP($A492,Hospitalisation_table[[#All],[Customer ID]],Hospitalisation_table[[#All],[Customer Age]],"Not Found",0)</f>
        <v>36</v>
      </c>
      <c r="M492" t="str" cm="1">
        <f t="array" ref="M492">_xlfn.XLOOKUP($A492,Hospitalisation_table[[#All],[Customer ID]],Hospitalisation_table[[#All],[Date of Birth]],"Not Found",0)</f>
        <v>21-Jun-1986</v>
      </c>
      <c r="N492" s="22" cm="1">
        <f t="array" ref="N492">_xlfn.XLOOKUP($A492,Hospitalisation_table[[#All],[Customer ID]],Hospitalisation_table[[#All],[charges]],"Not Found",0)</f>
        <v>38415.47</v>
      </c>
      <c r="O492" t="str" cm="1">
        <f t="array" ref="O492">_xlfn.XLOOKUP($A492,Hospitalisation_table[[#All],[Customer ID]],Hospitalisation_table[[#All],[Hospital tier_Updated]],"Not Found",0)</f>
        <v>tier - 1</v>
      </c>
      <c r="P492" t="str" cm="1">
        <f t="array" ref="P492">_xlfn.XLOOKUP($A492,Hospitalisation_table[[#All],[Customer ID]],Hospitalisation_table[[#All],[City tier_updated]],"Not Found",0)</f>
        <v>tier - 2</v>
      </c>
      <c r="Q492" t="str" cm="1">
        <f t="array" ref="Q492">_xlfn.XLOOKUP($A492,Hospitalisation_table[[#All],[Customer ID]],Hospitalisation_table[[#All],[State ID Updated]],"Not Found",0)</f>
        <v>R1011</v>
      </c>
    </row>
    <row r="493" spans="1:17" x14ac:dyDescent="0.3">
      <c r="A493" s="14" t="s">
        <v>931</v>
      </c>
      <c r="B493" t="str" cm="1">
        <f t="array" ref="B493">_xlfn.XLOOKUP($A493,CustomersName[[#All],[Customer ID]],CustomersName[[#All],[First Name]],"Not Found",0)</f>
        <v>Nelhy S</v>
      </c>
      <c r="C493" cm="1">
        <f t="array" ref="C493">_xlfn.XLOOKUP($A493,MedExam_Table[[#Headers],[#Data],[Customer ID]],MedExam_Table[[#Headers],[#Data],[BMI]],"Not Found",0)</f>
        <v>26.41</v>
      </c>
      <c r="D493" cm="1">
        <f t="array" ref="D493">_xlfn.XLOOKUP($A493,MedExam_Table[[#Headers],[#Data],[Customer ID]],MedExam_Table[[#Headers],[#Data],[HBA1C]],"Not Found",0)</f>
        <v>7.32</v>
      </c>
      <c r="E493" t="str" cm="1">
        <f t="array" ref="E493">_xlfn.XLOOKUP($A493,MedExam_Table[[#Headers],[#Data],[Customer ID]],MedExam_Table[[#Headers],[#Data],[Heart Issues Updated]],"Not Found",0)</f>
        <v>Yes</v>
      </c>
      <c r="F493" t="str" cm="1">
        <f t="array" ref="F493">_xlfn.XLOOKUP($A493,MedExam_Table[[#Headers],[#Data],[Customer ID]],MedExam_Table[[#Headers],[#Data],[Any Transplants Update]],"Not Found",0)</f>
        <v>No</v>
      </c>
      <c r="G493" t="str" cm="1">
        <f t="array" ref="G493">_xlfn.XLOOKUP($A493,MedExam_Table[[#Headers],[#Data],[Customer ID]],MedExam_Table[[#Headers],[#Data],[Cancer history]],"Not Found",0)</f>
        <v>No</v>
      </c>
      <c r="H493" cm="1">
        <f t="array" ref="H493">_xlfn.XLOOKUP($A493,MedExam_Table[[#Headers],[#Data],[Customer ID]],MedExam_Table[[#Headers],[#Data],[NumberOfMajorSurgeries_updated]],"Not Found",0)</f>
        <v>1</v>
      </c>
      <c r="I493" t="str" cm="1">
        <f t="array" ref="I493">_xlfn.XLOOKUP($A493,MedExam_Table[[#Headers],[#Data],[Customer ID]],MedExam_Table[[#Headers],[#Data],[Smoker Updated]],"Not Found",0)</f>
        <v>No</v>
      </c>
      <c r="J493" t="str" cm="1">
        <f t="array" ref="J493">_xlfn.XLOOKUP($A493,MedExam_Table[[#Headers],[#Data],[Customer ID]],MedExam_Table[[#Headers],[#Data],[Weight Status]],"Not Found",0)</f>
        <v>OverWeight</v>
      </c>
      <c r="K493" t="str" cm="1">
        <f t="array" ref="K493">_xlfn.XLOOKUP($A493,MedExam_Table[[#Headers],[#Data],[Customer ID]],MedExam_Table[[#Headers],[#Data],[Diabetes Status]],"Not Found",0)</f>
        <v>Diabetes</v>
      </c>
      <c r="L493" cm="1">
        <f t="array" ref="L493">_xlfn.XLOOKUP($A493,Hospitalisation_table[[#All],[Customer ID]],Hospitalisation_table[[#All],[Customer Age]],"Not Found",0)</f>
        <v>36</v>
      </c>
      <c r="M493" t="str" cm="1">
        <f t="array" ref="M493">_xlfn.XLOOKUP($A493,Hospitalisation_table[[#All],[Customer ID]],Hospitalisation_table[[#All],[Date of Birth]],"Not Found",0)</f>
        <v>15-Jun-1986</v>
      </c>
      <c r="N493" s="22" cm="1">
        <f t="array" ref="N493">_xlfn.XLOOKUP($A493,Hospitalisation_table[[#All],[Customer ID]],Hospitalisation_table[[#All],[charges]],"Not Found",0)</f>
        <v>7339.93</v>
      </c>
      <c r="O493" t="str" cm="1">
        <f t="array" ref="O493">_xlfn.XLOOKUP($A493,Hospitalisation_table[[#All],[Customer ID]],Hospitalisation_table[[#All],[Hospital tier_Updated]],"Not Found",0)</f>
        <v>tier - 2</v>
      </c>
      <c r="P493" t="str" cm="1">
        <f t="array" ref="P493">_xlfn.XLOOKUP($A493,Hospitalisation_table[[#All],[Customer ID]],Hospitalisation_table[[#All],[City tier_updated]],"Not Found",0)</f>
        <v>tier - 2</v>
      </c>
      <c r="Q493" t="str" cm="1">
        <f t="array" ref="Q493">_xlfn.XLOOKUP($A493,Hospitalisation_table[[#All],[Customer ID]],Hospitalisation_table[[#All],[State ID Updated]],"Not Found",0)</f>
        <v>R1012</v>
      </c>
    </row>
    <row r="494" spans="1:17" x14ac:dyDescent="0.3">
      <c r="A494" s="13" t="s">
        <v>930</v>
      </c>
      <c r="B494" t="str" cm="1">
        <f t="array" ref="B494">_xlfn.XLOOKUP($A494,CustomersName[[#All],[Customer ID]],CustomersName[[#All],[First Name]],"Not Found",0)</f>
        <v>Mhredith S</v>
      </c>
      <c r="C494" cm="1">
        <f t="array" ref="C494">_xlfn.XLOOKUP($A494,MedExam_Table[[#Headers],[#Data],[Customer ID]],MedExam_Table[[#Headers],[#Data],[BMI]],"Not Found",0)</f>
        <v>29.9</v>
      </c>
      <c r="D494" cm="1">
        <f t="array" ref="D494">_xlfn.XLOOKUP($A494,MedExam_Table[[#Headers],[#Data],[Customer ID]],MedExam_Table[[#Headers],[#Data],[HBA1C]],"Not Found",0)</f>
        <v>5.27</v>
      </c>
      <c r="E494" t="str" cm="1">
        <f t="array" ref="E494">_xlfn.XLOOKUP($A494,MedExam_Table[[#Headers],[#Data],[Customer ID]],MedExam_Table[[#Headers],[#Data],[Heart Issues Updated]],"Not Found",0)</f>
        <v>No</v>
      </c>
      <c r="F494" t="str" cm="1">
        <f t="array" ref="F494">_xlfn.XLOOKUP($A494,MedExam_Table[[#Headers],[#Data],[Customer ID]],MedExam_Table[[#Headers],[#Data],[Any Transplants Update]],"Not Found",0)</f>
        <v>No</v>
      </c>
      <c r="G494" t="str" cm="1">
        <f t="array" ref="G494">_xlfn.XLOOKUP($A494,MedExam_Table[[#Headers],[#Data],[Customer ID]],MedExam_Table[[#Headers],[#Data],[Cancer history]],"Not Found",0)</f>
        <v>Yes</v>
      </c>
      <c r="H494" cm="1">
        <f t="array" ref="H494">_xlfn.XLOOKUP($A494,MedExam_Table[[#Headers],[#Data],[Customer ID]],MedExam_Table[[#Headers],[#Data],[NumberOfMajorSurgeries_updated]],"Not Found",0)</f>
        <v>1</v>
      </c>
      <c r="I494" t="str" cm="1">
        <f t="array" ref="I494">_xlfn.XLOOKUP($A494,MedExam_Table[[#Headers],[#Data],[Customer ID]],MedExam_Table[[#Headers],[#Data],[Smoker Updated]],"Not Found",0)</f>
        <v>No</v>
      </c>
      <c r="J494" t="str" cm="1">
        <f t="array" ref="J494">_xlfn.XLOOKUP($A494,MedExam_Table[[#Headers],[#Data],[Customer ID]],MedExam_Table[[#Headers],[#Data],[Weight Status]],"Not Found",0)</f>
        <v>OverWeight</v>
      </c>
      <c r="K494" t="str" cm="1">
        <f t="array" ref="K494">_xlfn.XLOOKUP($A494,MedExam_Table[[#Headers],[#Data],[Customer ID]],MedExam_Table[[#Headers],[#Data],[Diabetes Status]],"Not Found",0)</f>
        <v>Normal</v>
      </c>
      <c r="L494" cm="1">
        <f t="array" ref="L494">_xlfn.XLOOKUP($A494,Hospitalisation_table[[#All],[Customer ID]],Hospitalisation_table[[#All],[Customer Age]],"Not Found",0)</f>
        <v>43</v>
      </c>
      <c r="M494" t="str" cm="1">
        <f t="array" ref="M494">_xlfn.XLOOKUP($A494,Hospitalisation_table[[#All],[Customer ID]],Hospitalisation_table[[#All],[Date of Birth]],"Not Found",0)</f>
        <v>19-Sep-1979</v>
      </c>
      <c r="N494" s="22" cm="1">
        <f t="array" ref="N494">_xlfn.XLOOKUP($A494,Hospitalisation_table[[#All],[Customer ID]],Hospitalisation_table[[#All],[charges]],"Not Found",0)</f>
        <v>7337.75</v>
      </c>
      <c r="O494" t="str" cm="1">
        <f t="array" ref="O494">_xlfn.XLOOKUP($A494,Hospitalisation_table[[#All],[Customer ID]],Hospitalisation_table[[#All],[Hospital tier_Updated]],"Not Found",0)</f>
        <v>tier - 2</v>
      </c>
      <c r="P494" t="str" cm="1">
        <f t="array" ref="P494">_xlfn.XLOOKUP($A494,Hospitalisation_table[[#All],[Customer ID]],Hospitalisation_table[[#All],[City tier_updated]],"Not Found",0)</f>
        <v>tier - 3</v>
      </c>
      <c r="Q494" t="str" cm="1">
        <f t="array" ref="Q494">_xlfn.XLOOKUP($A494,Hospitalisation_table[[#All],[Customer ID]],Hospitalisation_table[[#All],[State ID Updated]],"Not Found",0)</f>
        <v>R1011</v>
      </c>
    </row>
    <row r="495" spans="1:17" x14ac:dyDescent="0.3">
      <c r="A495" s="14" t="s">
        <v>929</v>
      </c>
      <c r="B495" t="str" cm="1">
        <f t="array" ref="B495">_xlfn.XLOOKUP($A495,CustomersName[[#All],[Customer ID]],CustomersName[[#All],[First Name]],"Not Found",0)</f>
        <v>Kevin</v>
      </c>
      <c r="C495" cm="1">
        <f t="array" ref="C495">_xlfn.XLOOKUP($A495,MedExam_Table[[#Headers],[#Data],[Customer ID]],MedExam_Table[[#Headers],[#Data],[BMI]],"Not Found",0)</f>
        <v>25.24</v>
      </c>
      <c r="D495" cm="1">
        <f t="array" ref="D495">_xlfn.XLOOKUP($A495,MedExam_Table[[#Headers],[#Data],[Customer ID]],MedExam_Table[[#Headers],[#Data],[HBA1C]],"Not Found",0)</f>
        <v>5.82</v>
      </c>
      <c r="E495" t="str" cm="1">
        <f t="array" ref="E495">_xlfn.XLOOKUP($A495,MedExam_Table[[#Headers],[#Data],[Customer ID]],MedExam_Table[[#Headers],[#Data],[Heart Issues Updated]],"Not Found",0)</f>
        <v>No</v>
      </c>
      <c r="F495" t="str" cm="1">
        <f t="array" ref="F495">_xlfn.XLOOKUP($A495,MedExam_Table[[#Headers],[#Data],[Customer ID]],MedExam_Table[[#Headers],[#Data],[Any Transplants Update]],"Not Found",0)</f>
        <v>No</v>
      </c>
      <c r="G495" t="str" cm="1">
        <f t="array" ref="G495">_xlfn.XLOOKUP($A495,MedExam_Table[[#Headers],[#Data],[Customer ID]],MedExam_Table[[#Headers],[#Data],[Cancer history]],"Not Found",0)</f>
        <v>No</v>
      </c>
      <c r="H495" cm="1">
        <f t="array" ref="H495">_xlfn.XLOOKUP($A495,MedExam_Table[[#Headers],[#Data],[Customer ID]],MedExam_Table[[#Headers],[#Data],[NumberOfMajorSurgeries_updated]],"Not Found",0)</f>
        <v>1</v>
      </c>
      <c r="I495" t="str" cm="1">
        <f t="array" ref="I495">_xlfn.XLOOKUP($A495,MedExam_Table[[#Headers],[#Data],[Customer ID]],MedExam_Table[[#Headers],[#Data],[Smoker Updated]],"Not Found",0)</f>
        <v>No</v>
      </c>
      <c r="J495" t="str" cm="1">
        <f t="array" ref="J495">_xlfn.XLOOKUP($A495,MedExam_Table[[#Headers],[#Data],[Customer ID]],MedExam_Table[[#Headers],[#Data],[Weight Status]],"Not Found",0)</f>
        <v>OverWeight</v>
      </c>
      <c r="K495" t="str" cm="1">
        <f t="array" ref="K495">_xlfn.XLOOKUP($A495,MedExam_Table[[#Headers],[#Data],[Customer ID]],MedExam_Table[[#Headers],[#Data],[Diabetes Status]],"Not Found",0)</f>
        <v>Prediabetes</v>
      </c>
      <c r="L495" cm="1">
        <f t="array" ref="L495">_xlfn.XLOOKUP($A495,Hospitalisation_table[[#All],[Customer ID]],Hospitalisation_table[[#All],[Customer Age]],"Not Found",0)</f>
        <v>38</v>
      </c>
      <c r="M495" t="str" cm="1">
        <f t="array" ref="M495">_xlfn.XLOOKUP($A495,Hospitalisation_table[[#All],[Customer ID]],Hospitalisation_table[[#All],[Date of Birth]],"Not Found",0)</f>
        <v>25-Jul-1984</v>
      </c>
      <c r="N495" s="22" cm="1">
        <f t="array" ref="N495">_xlfn.XLOOKUP($A495,Hospitalisation_table[[#All],[Customer ID]],Hospitalisation_table[[#All],[charges]],"Not Found",0)</f>
        <v>7325.47</v>
      </c>
      <c r="O495" t="str" cm="1">
        <f t="array" ref="O495">_xlfn.XLOOKUP($A495,Hospitalisation_table[[#All],[Customer ID]],Hospitalisation_table[[#All],[Hospital tier_Updated]],"Not Found",0)</f>
        <v>tier - 2</v>
      </c>
      <c r="P495" t="str" cm="1">
        <f t="array" ref="P495">_xlfn.XLOOKUP($A495,Hospitalisation_table[[#All],[Customer ID]],Hospitalisation_table[[#All],[City tier_updated]],"Not Found",0)</f>
        <v>tier - 1</v>
      </c>
      <c r="Q495" t="str" cm="1">
        <f t="array" ref="Q495">_xlfn.XLOOKUP($A495,Hospitalisation_table[[#All],[Customer ID]],Hospitalisation_table[[#All],[State ID Updated]],"Not Found",0)</f>
        <v>R1012</v>
      </c>
    </row>
    <row r="496" spans="1:17" x14ac:dyDescent="0.3">
      <c r="A496" s="13" t="s">
        <v>928</v>
      </c>
      <c r="B496" t="str" cm="1">
        <f t="array" ref="B496">_xlfn.XLOOKUP($A496,CustomersName[[#All],[Customer ID]],CustomersName[[#All],[First Name]],"Not Found",0)</f>
        <v>Lisa</v>
      </c>
      <c r="C496" cm="1">
        <f t="array" ref="C496">_xlfn.XLOOKUP($A496,MedExam_Table[[#Headers],[#Data],[Customer ID]],MedExam_Table[[#Headers],[#Data],[BMI]],"Not Found",0)</f>
        <v>25.08</v>
      </c>
      <c r="D496" cm="1">
        <f t="array" ref="D496">_xlfn.XLOOKUP($A496,MedExam_Table[[#Headers],[#Data],[Customer ID]],MedExam_Table[[#Headers],[#Data],[HBA1C]],"Not Found",0)</f>
        <v>5.8</v>
      </c>
      <c r="E496" t="str" cm="1">
        <f t="array" ref="E496">_xlfn.XLOOKUP($A496,MedExam_Table[[#Headers],[#Data],[Customer ID]],MedExam_Table[[#Headers],[#Data],[Heart Issues Updated]],"Not Found",0)</f>
        <v>No</v>
      </c>
      <c r="F496" t="str" cm="1">
        <f t="array" ref="F496">_xlfn.XLOOKUP($A496,MedExam_Table[[#Headers],[#Data],[Customer ID]],MedExam_Table[[#Headers],[#Data],[Any Transplants Update]],"Not Found",0)</f>
        <v>No</v>
      </c>
      <c r="G496" t="str" cm="1">
        <f t="array" ref="G496">_xlfn.XLOOKUP($A496,MedExam_Table[[#Headers],[#Data],[Customer ID]],MedExam_Table[[#Headers],[#Data],[Cancer history]],"Not Found",0)</f>
        <v>Yes</v>
      </c>
      <c r="H496" cm="1">
        <f t="array" ref="H496">_xlfn.XLOOKUP($A496,MedExam_Table[[#Headers],[#Data],[Customer ID]],MedExam_Table[[#Headers],[#Data],[NumberOfMajorSurgeries_updated]],"Not Found",0)</f>
        <v>1</v>
      </c>
      <c r="I496" t="str" cm="1">
        <f t="array" ref="I496">_xlfn.XLOOKUP($A496,MedExam_Table[[#Headers],[#Data],[Customer ID]],MedExam_Table[[#Headers],[#Data],[Smoker Updated]],"Not Found",0)</f>
        <v>No</v>
      </c>
      <c r="J496" t="str" cm="1">
        <f t="array" ref="J496">_xlfn.XLOOKUP($A496,MedExam_Table[[#Headers],[#Data],[Customer ID]],MedExam_Table[[#Headers],[#Data],[Weight Status]],"Not Found",0)</f>
        <v>OverWeight</v>
      </c>
      <c r="K496" t="str" cm="1">
        <f t="array" ref="K496">_xlfn.XLOOKUP($A496,MedExam_Table[[#Headers],[#Data],[Customer ID]],MedExam_Table[[#Headers],[#Data],[Diabetes Status]],"Not Found",0)</f>
        <v>Prediabetes</v>
      </c>
      <c r="L496" cm="1">
        <f t="array" ref="L496">_xlfn.XLOOKUP($A496,Hospitalisation_table[[#All],[Customer ID]],Hospitalisation_table[[#All],[Customer Age]],"Not Found",0)</f>
        <v>43</v>
      </c>
      <c r="M496" t="str" cm="1">
        <f t="array" ref="M496">_xlfn.XLOOKUP($A496,Hospitalisation_table[[#All],[Customer ID]],Hospitalisation_table[[#All],[Date of Birth]],"Not Found",0)</f>
        <v>19-Jun-1979</v>
      </c>
      <c r="N496" s="22" cm="1">
        <f t="array" ref="N496">_xlfn.XLOOKUP($A496,Hospitalisation_table[[#All],[Customer ID]],Hospitalisation_table[[#All],[charges]],"Not Found",0)</f>
        <v>7325.05</v>
      </c>
      <c r="O496" t="str" cm="1">
        <f t="array" ref="O496">_xlfn.XLOOKUP($A496,Hospitalisation_table[[#All],[Customer ID]],Hospitalisation_table[[#All],[Hospital tier_Updated]],"Not Found",0)</f>
        <v>tier - 2</v>
      </c>
      <c r="P496" t="str" cm="1">
        <f t="array" ref="P496">_xlfn.XLOOKUP($A496,Hospitalisation_table[[#All],[Customer ID]],Hospitalisation_table[[#All],[City tier_updated]],"Not Found",0)</f>
        <v>tier - 3</v>
      </c>
      <c r="Q496" t="str" cm="1">
        <f t="array" ref="Q496">_xlfn.XLOOKUP($A496,Hospitalisation_table[[#All],[Customer ID]],Hospitalisation_table[[#All],[State ID Updated]],"Not Found",0)</f>
        <v>R1024</v>
      </c>
    </row>
    <row r="497" spans="1:17" x14ac:dyDescent="0.3">
      <c r="A497" s="14" t="s">
        <v>927</v>
      </c>
      <c r="B497" t="str" cm="1">
        <f t="array" ref="B497">_xlfn.XLOOKUP($A497,CustomersName[[#All],[Customer ID]],CustomersName[[#All],[First Name]],"Not Found",0)</f>
        <v>Kathhrine A</v>
      </c>
      <c r="C497" cm="1">
        <f t="array" ref="C497">_xlfn.XLOOKUP($A497,MedExam_Table[[#Headers],[#Data],[Customer ID]],MedExam_Table[[#Headers],[#Data],[BMI]],"Not Found",0)</f>
        <v>29.164999999999999</v>
      </c>
      <c r="D497" cm="1">
        <f t="array" ref="D497">_xlfn.XLOOKUP($A497,MedExam_Table[[#Headers],[#Data],[Customer ID]],MedExam_Table[[#Headers],[#Data],[HBA1C]],"Not Found",0)</f>
        <v>4.87</v>
      </c>
      <c r="E497" t="str" cm="1">
        <f t="array" ref="E497">_xlfn.XLOOKUP($A497,MedExam_Table[[#Headers],[#Data],[Customer ID]],MedExam_Table[[#Headers],[#Data],[Heart Issues Updated]],"Not Found",0)</f>
        <v>No</v>
      </c>
      <c r="F497" t="str" cm="1">
        <f t="array" ref="F497">_xlfn.XLOOKUP($A497,MedExam_Table[[#Headers],[#Data],[Customer ID]],MedExam_Table[[#Headers],[#Data],[Any Transplants Update]],"Not Found",0)</f>
        <v>Yes</v>
      </c>
      <c r="G497" t="str" cm="1">
        <f t="array" ref="G497">_xlfn.XLOOKUP($A497,MedExam_Table[[#Headers],[#Data],[Customer ID]],MedExam_Table[[#Headers],[#Data],[Cancer history]],"Not Found",0)</f>
        <v>No</v>
      </c>
      <c r="H497" cm="1">
        <f t="array" ref="H497">_xlfn.XLOOKUP($A497,MedExam_Table[[#Headers],[#Data],[Customer ID]],MedExam_Table[[#Headers],[#Data],[NumberOfMajorSurgeries_updated]],"Not Found",0)</f>
        <v>1</v>
      </c>
      <c r="I497" t="str" cm="1">
        <f t="array" ref="I497">_xlfn.XLOOKUP($A497,MedExam_Table[[#Headers],[#Data],[Customer ID]],MedExam_Table[[#Headers],[#Data],[Smoker Updated]],"Not Found",0)</f>
        <v>No</v>
      </c>
      <c r="J497" t="str" cm="1">
        <f t="array" ref="J497">_xlfn.XLOOKUP($A497,MedExam_Table[[#Headers],[#Data],[Customer ID]],MedExam_Table[[#Headers],[#Data],[Weight Status]],"Not Found",0)</f>
        <v>OverWeight</v>
      </c>
      <c r="K497" t="str" cm="1">
        <f t="array" ref="K497">_xlfn.XLOOKUP($A497,MedExam_Table[[#Headers],[#Data],[Customer ID]],MedExam_Table[[#Headers],[#Data],[Diabetes Status]],"Not Found",0)</f>
        <v>Normal</v>
      </c>
      <c r="L497" cm="1">
        <f t="array" ref="L497">_xlfn.XLOOKUP($A497,Hospitalisation_table[[#All],[Customer ID]],Hospitalisation_table[[#All],[Customer Age]],"Not Found",0)</f>
        <v>18</v>
      </c>
      <c r="M497" t="str" cm="1">
        <f t="array" ref="M497">_xlfn.XLOOKUP($A497,Hospitalisation_table[[#All],[Customer ID]],Hospitalisation_table[[#All],[Date of Birth]],"Not Found",0)</f>
        <v>15-Nov-2004</v>
      </c>
      <c r="N497" s="22" cm="1">
        <f t="array" ref="N497">_xlfn.XLOOKUP($A497,Hospitalisation_table[[#All],[Customer ID]],Hospitalisation_table[[#All],[charges]],"Not Found",0)</f>
        <v>7323.73</v>
      </c>
      <c r="O497" t="str" cm="1">
        <f t="array" ref="O497">_xlfn.XLOOKUP($A497,Hospitalisation_table[[#All],[Customer ID]],Hospitalisation_table[[#All],[Hospital tier_Updated]],"Not Found",0)</f>
        <v>tier - 2</v>
      </c>
      <c r="P497" t="str" cm="1">
        <f t="array" ref="P497">_xlfn.XLOOKUP($A497,Hospitalisation_table[[#All],[Customer ID]],Hospitalisation_table[[#All],[City tier_updated]],"Not Found",0)</f>
        <v>tier - 2</v>
      </c>
      <c r="Q497" t="str" cm="1">
        <f t="array" ref="Q497">_xlfn.XLOOKUP($A497,Hospitalisation_table[[#All],[Customer ID]],Hospitalisation_table[[#All],[State ID Updated]],"Not Found",0)</f>
        <v>R1024</v>
      </c>
    </row>
    <row r="498" spans="1:17" x14ac:dyDescent="0.3">
      <c r="A498" s="13" t="s">
        <v>926</v>
      </c>
      <c r="B498" t="str" cm="1">
        <f t="array" ref="B498">_xlfn.XLOOKUP($A498,CustomersName[[#All],[Customer ID]],CustomersName[[#All],[First Name]],"Not Found",0)</f>
        <v>Steve</v>
      </c>
      <c r="C498" cm="1">
        <f t="array" ref="C498">_xlfn.XLOOKUP($A498,MedExam_Table[[#Headers],[#Data],[Customer ID]],MedExam_Table[[#Headers],[#Data],[BMI]],"Not Found",0)</f>
        <v>15.05</v>
      </c>
      <c r="D498" cm="1">
        <f t="array" ref="D498">_xlfn.XLOOKUP($A498,MedExam_Table[[#Headers],[#Data],[Customer ID]],MedExam_Table[[#Headers],[#Data],[HBA1C]],"Not Found",0)</f>
        <v>8.1199999999999992</v>
      </c>
      <c r="E498" t="str" cm="1">
        <f t="array" ref="E498">_xlfn.XLOOKUP($A498,MedExam_Table[[#Headers],[#Data],[Customer ID]],MedExam_Table[[#Headers],[#Data],[Heart Issues Updated]],"Not Found",0)</f>
        <v>No</v>
      </c>
      <c r="F498" t="str" cm="1">
        <f t="array" ref="F498">_xlfn.XLOOKUP($A498,MedExam_Table[[#Headers],[#Data],[Customer ID]],MedExam_Table[[#Headers],[#Data],[Any Transplants Update]],"Not Found",0)</f>
        <v>No</v>
      </c>
      <c r="G498" t="str" cm="1">
        <f t="array" ref="G498">_xlfn.XLOOKUP($A498,MedExam_Table[[#Headers],[#Data],[Customer ID]],MedExam_Table[[#Headers],[#Data],[Cancer history]],"Not Found",0)</f>
        <v>No</v>
      </c>
      <c r="H498" cm="1">
        <f t="array" ref="H498">_xlfn.XLOOKUP($A498,MedExam_Table[[#Headers],[#Data],[Customer ID]],MedExam_Table[[#Headers],[#Data],[NumberOfMajorSurgeries_updated]],"Not Found",0)</f>
        <v>0</v>
      </c>
      <c r="I498" t="str" cm="1">
        <f t="array" ref="I498">_xlfn.XLOOKUP($A498,MedExam_Table[[#Headers],[#Data],[Customer ID]],MedExam_Table[[#Headers],[#Data],[Smoker Updated]],"Not Found",0)</f>
        <v>No</v>
      </c>
      <c r="J498" t="str" cm="1">
        <f t="array" ref="J498">_xlfn.XLOOKUP($A498,MedExam_Table[[#Headers],[#Data],[Customer ID]],MedExam_Table[[#Headers],[#Data],[Weight Status]],"Not Found",0)</f>
        <v>Underweight</v>
      </c>
      <c r="K498" t="str" cm="1">
        <f t="array" ref="K498">_xlfn.XLOOKUP($A498,MedExam_Table[[#Headers],[#Data],[Customer ID]],MedExam_Table[[#Headers],[#Data],[Diabetes Status]],"Not Found",0)</f>
        <v>Diabetes</v>
      </c>
      <c r="L498" cm="1">
        <f t="array" ref="L498">_xlfn.XLOOKUP($A498,Hospitalisation_table[[#All],[Customer ID]],Hospitalisation_table[[#All],[Customer Age]],"Not Found",0)</f>
        <v>57</v>
      </c>
      <c r="M498" t="str" cm="1">
        <f t="array" ref="M498">_xlfn.XLOOKUP($A498,Hospitalisation_table[[#All],[Customer ID]],Hospitalisation_table[[#All],[Date of Birth]],"Not Found",0)</f>
        <v>11-Jul-1965</v>
      </c>
      <c r="N498" s="22" cm="1">
        <f t="array" ref="N498">_xlfn.XLOOKUP($A498,Hospitalisation_table[[#All],[Customer ID]],Hospitalisation_table[[#All],[charges]],"Not Found",0)</f>
        <v>7322.86</v>
      </c>
      <c r="O498" t="str" cm="1">
        <f t="array" ref="O498">_xlfn.XLOOKUP($A498,Hospitalisation_table[[#All],[Customer ID]],Hospitalisation_table[[#All],[Hospital tier_Updated]],"Not Found",0)</f>
        <v>tier - 3</v>
      </c>
      <c r="P498" t="str" cm="1">
        <f t="array" ref="P498">_xlfn.XLOOKUP($A498,Hospitalisation_table[[#All],[Customer ID]],Hospitalisation_table[[#All],[City tier_updated]],"Not Found",0)</f>
        <v>tier - 3</v>
      </c>
      <c r="Q498" t="str" cm="1">
        <f t="array" ref="Q498">_xlfn.XLOOKUP($A498,Hospitalisation_table[[#All],[Customer ID]],Hospitalisation_table[[#All],[State ID Updated]],"Not Found",0)</f>
        <v>R1012</v>
      </c>
    </row>
    <row r="499" spans="1:17" x14ac:dyDescent="0.3">
      <c r="A499" s="14" t="s">
        <v>925</v>
      </c>
      <c r="B499" t="str" cm="1">
        <f t="array" ref="B499">_xlfn.XLOOKUP($A499,CustomersName[[#All],[Customer ID]],CustomersName[[#All],[First Name]],"Not Found",0)</f>
        <v>Kahe L.</v>
      </c>
      <c r="C499" cm="1">
        <f t="array" ref="C499">_xlfn.XLOOKUP($A499,MedExam_Table[[#Headers],[#Data],[Customer ID]],MedExam_Table[[#Headers],[#Data],[BMI]],"Not Found",0)</f>
        <v>19.95</v>
      </c>
      <c r="D499" cm="1">
        <f t="array" ref="D499">_xlfn.XLOOKUP($A499,MedExam_Table[[#Headers],[#Data],[Customer ID]],MedExam_Table[[#Headers],[#Data],[HBA1C]],"Not Found",0)</f>
        <v>4.3600000000000003</v>
      </c>
      <c r="E499" t="str" cm="1">
        <f t="array" ref="E499">_xlfn.XLOOKUP($A499,MedExam_Table[[#Headers],[#Data],[Customer ID]],MedExam_Table[[#Headers],[#Data],[Heart Issues Updated]],"Not Found",0)</f>
        <v>No</v>
      </c>
      <c r="F499" t="str" cm="1">
        <f t="array" ref="F499">_xlfn.XLOOKUP($A499,MedExam_Table[[#Headers],[#Data],[Customer ID]],MedExam_Table[[#Headers],[#Data],[Any Transplants Update]],"Not Found",0)</f>
        <v>No</v>
      </c>
      <c r="G499" t="str" cm="1">
        <f t="array" ref="G499">_xlfn.XLOOKUP($A499,MedExam_Table[[#Headers],[#Data],[Customer ID]],MedExam_Table[[#Headers],[#Data],[Cancer history]],"Not Found",0)</f>
        <v>No</v>
      </c>
      <c r="H499" cm="1">
        <f t="array" ref="H499">_xlfn.XLOOKUP($A499,MedExam_Table[[#Headers],[#Data],[Customer ID]],MedExam_Table[[#Headers],[#Data],[NumberOfMajorSurgeries_updated]],"Not Found",0)</f>
        <v>2</v>
      </c>
      <c r="I499" t="str" cm="1">
        <f t="array" ref="I499">_xlfn.XLOOKUP($A499,MedExam_Table[[#Headers],[#Data],[Customer ID]],MedExam_Table[[#Headers],[#Data],[Smoker Updated]],"Not Found",0)</f>
        <v>No</v>
      </c>
      <c r="J499" t="str" cm="1">
        <f t="array" ref="J499">_xlfn.XLOOKUP($A499,MedExam_Table[[#Headers],[#Data],[Customer ID]],MedExam_Table[[#Headers],[#Data],[Weight Status]],"Not Found",0)</f>
        <v>NormalWeight</v>
      </c>
      <c r="K499" t="str" cm="1">
        <f t="array" ref="K499">_xlfn.XLOOKUP($A499,MedExam_Table[[#Headers],[#Data],[Customer ID]],MedExam_Table[[#Headers],[#Data],[Diabetes Status]],"Not Found",0)</f>
        <v>Normal</v>
      </c>
      <c r="L499" cm="1">
        <f t="array" ref="L499">_xlfn.XLOOKUP($A499,Hospitalisation_table[[#All],[Customer ID]],Hospitalisation_table[[#All],[Customer Age]],"Not Found",0)</f>
        <v>50</v>
      </c>
      <c r="M499" t="str" cm="1">
        <f t="array" ref="M499">_xlfn.XLOOKUP($A499,Hospitalisation_table[[#All],[Customer ID]],Hospitalisation_table[[#All],[Date of Birth]],"Not Found",0)</f>
        <v>11-Aug-1972</v>
      </c>
      <c r="N499" s="22" cm="1">
        <f t="array" ref="N499">_xlfn.XLOOKUP($A499,Hospitalisation_table[[#All],[Customer ID]],Hospitalisation_table[[#All],[charges]],"Not Found",0)</f>
        <v>7318.22</v>
      </c>
      <c r="O499" t="str" cm="1">
        <f t="array" ref="O499">_xlfn.XLOOKUP($A499,Hospitalisation_table[[#All],[Customer ID]],Hospitalisation_table[[#All],[Hospital tier_Updated]],"Not Found",0)</f>
        <v>tier - 2</v>
      </c>
      <c r="P499" t="str" cm="1">
        <f t="array" ref="P499">_xlfn.XLOOKUP($A499,Hospitalisation_table[[#All],[Customer ID]],Hospitalisation_table[[#All],[City tier_updated]],"Not Found",0)</f>
        <v>tier - 3</v>
      </c>
      <c r="Q499" t="str" cm="1">
        <f t="array" ref="Q499">_xlfn.XLOOKUP($A499,Hospitalisation_table[[#All],[Customer ID]],Hospitalisation_table[[#All],[State ID Updated]],"Not Found",0)</f>
        <v>R1012</v>
      </c>
    </row>
    <row r="500" spans="1:17" x14ac:dyDescent="0.3">
      <c r="A500" s="13" t="s">
        <v>924</v>
      </c>
      <c r="B500" t="str" cm="1">
        <f t="array" ref="B500">_xlfn.XLOOKUP($A500,CustomersName[[#All],[Customer ID]],CustomersName[[#All],[First Name]],"Not Found",0)</f>
        <v>Beth</v>
      </c>
      <c r="C500" cm="1">
        <f t="array" ref="C500">_xlfn.XLOOKUP($A500,MedExam_Table[[#Headers],[#Data],[Customer ID]],MedExam_Table[[#Headers],[#Data],[BMI]],"Not Found",0)</f>
        <v>16.66</v>
      </c>
      <c r="D500" cm="1">
        <f t="array" ref="D500">_xlfn.XLOOKUP($A500,MedExam_Table[[#Headers],[#Data],[Customer ID]],MedExam_Table[[#Headers],[#Data],[HBA1C]],"Not Found",0)</f>
        <v>9.16</v>
      </c>
      <c r="E500" t="str" cm="1">
        <f t="array" ref="E500">_xlfn.XLOOKUP($A500,MedExam_Table[[#Headers],[#Data],[Customer ID]],MedExam_Table[[#Headers],[#Data],[Heart Issues Updated]],"Not Found",0)</f>
        <v>No</v>
      </c>
      <c r="F500" t="str" cm="1">
        <f t="array" ref="F500">_xlfn.XLOOKUP($A500,MedExam_Table[[#Headers],[#Data],[Customer ID]],MedExam_Table[[#Headers],[#Data],[Any Transplants Update]],"Not Found",0)</f>
        <v>No</v>
      </c>
      <c r="G500" t="str" cm="1">
        <f t="array" ref="G500">_xlfn.XLOOKUP($A500,MedExam_Table[[#Headers],[#Data],[Customer ID]],MedExam_Table[[#Headers],[#Data],[Cancer history]],"Not Found",0)</f>
        <v>No</v>
      </c>
      <c r="H500" cm="1">
        <f t="array" ref="H500">_xlfn.XLOOKUP($A500,MedExam_Table[[#Headers],[#Data],[Customer ID]],MedExam_Table[[#Headers],[#Data],[NumberOfMajorSurgeries_updated]],"Not Found",0)</f>
        <v>0</v>
      </c>
      <c r="I500" t="str" cm="1">
        <f t="array" ref="I500">_xlfn.XLOOKUP($A500,MedExam_Table[[#Headers],[#Data],[Customer ID]],MedExam_Table[[#Headers],[#Data],[Smoker Updated]],"Not Found",0)</f>
        <v>No</v>
      </c>
      <c r="J500" t="str" cm="1">
        <f t="array" ref="J500">_xlfn.XLOOKUP($A500,MedExam_Table[[#Headers],[#Data],[Customer ID]],MedExam_Table[[#Headers],[#Data],[Weight Status]],"Not Found",0)</f>
        <v>Underweight</v>
      </c>
      <c r="K500" t="str" cm="1">
        <f t="array" ref="K500">_xlfn.XLOOKUP($A500,MedExam_Table[[#Headers],[#Data],[Customer ID]],MedExam_Table[[#Headers],[#Data],[Diabetes Status]],"Not Found",0)</f>
        <v>Diabetes</v>
      </c>
      <c r="L500" cm="1">
        <f t="array" ref="L500">_xlfn.XLOOKUP($A500,Hospitalisation_table[[#All],[Customer ID]],Hospitalisation_table[[#All],[Customer Age]],"Not Found",0)</f>
        <v>57</v>
      </c>
      <c r="M500" t="str" cm="1">
        <f t="array" ref="M500">_xlfn.XLOOKUP($A500,Hospitalisation_table[[#All],[Customer ID]],Hospitalisation_table[[#All],[Date of Birth]],"Not Found",0)</f>
        <v>25-Jun-1965</v>
      </c>
      <c r="N500" s="22" cm="1">
        <f t="array" ref="N500">_xlfn.XLOOKUP($A500,Hospitalisation_table[[#All],[Customer ID]],Hospitalisation_table[[#All],[charges]],"Not Found",0)</f>
        <v>7318.21</v>
      </c>
      <c r="O500" t="str" cm="1">
        <f t="array" ref="O500">_xlfn.XLOOKUP($A500,Hospitalisation_table[[#All],[Customer ID]],Hospitalisation_table[[#All],[Hospital tier_Updated]],"Not Found",0)</f>
        <v>tier - 3</v>
      </c>
      <c r="P500" t="str" cm="1">
        <f t="array" ref="P500">_xlfn.XLOOKUP($A500,Hospitalisation_table[[#All],[Customer ID]],Hospitalisation_table[[#All],[City tier_updated]],"Not Found",0)</f>
        <v>tier - 1</v>
      </c>
      <c r="Q500" t="str" cm="1">
        <f t="array" ref="Q500">_xlfn.XLOOKUP($A500,Hospitalisation_table[[#All],[Customer ID]],Hospitalisation_table[[#All],[State ID Updated]],"Not Found",0)</f>
        <v>R1013</v>
      </c>
    </row>
    <row r="501" spans="1:17" x14ac:dyDescent="0.3">
      <c r="A501" s="14" t="s">
        <v>923</v>
      </c>
      <c r="B501" t="str" cm="1">
        <f t="array" ref="B501">_xlfn.XLOOKUP($A501,CustomersName[[#All],[Customer ID]],CustomersName[[#All],[First Name]],"Not Found",0)</f>
        <v>Katharine</v>
      </c>
      <c r="C501" cm="1">
        <f t="array" ref="C501">_xlfn.XLOOKUP($A501,MedExam_Table[[#Headers],[#Data],[Customer ID]],MedExam_Table[[#Headers],[#Data],[BMI]],"Not Found",0)</f>
        <v>16.62</v>
      </c>
      <c r="D501" cm="1">
        <f t="array" ref="D501">_xlfn.XLOOKUP($A501,MedExam_Table[[#Headers],[#Data],[Customer ID]],MedExam_Table[[#Headers],[#Data],[HBA1C]],"Not Found",0)</f>
        <v>9.14</v>
      </c>
      <c r="E501" t="str" cm="1">
        <f t="array" ref="E501">_xlfn.XLOOKUP($A501,MedExam_Table[[#Headers],[#Data],[Customer ID]],MedExam_Table[[#Headers],[#Data],[Heart Issues Updated]],"Not Found",0)</f>
        <v>No</v>
      </c>
      <c r="F501" t="str" cm="1">
        <f t="array" ref="F501">_xlfn.XLOOKUP($A501,MedExam_Table[[#Headers],[#Data],[Customer ID]],MedExam_Table[[#Headers],[#Data],[Any Transplants Update]],"Not Found",0)</f>
        <v>No</v>
      </c>
      <c r="G501" t="str" cm="1">
        <f t="array" ref="G501">_xlfn.XLOOKUP($A501,MedExam_Table[[#Headers],[#Data],[Customer ID]],MedExam_Table[[#Headers],[#Data],[Cancer history]],"Not Found",0)</f>
        <v>No</v>
      </c>
      <c r="H501" cm="1">
        <f t="array" ref="H501">_xlfn.XLOOKUP($A501,MedExam_Table[[#Headers],[#Data],[Customer ID]],MedExam_Table[[#Headers],[#Data],[NumberOfMajorSurgeries_updated]],"Not Found",0)</f>
        <v>0</v>
      </c>
      <c r="I501" t="str" cm="1">
        <f t="array" ref="I501">_xlfn.XLOOKUP($A501,MedExam_Table[[#Headers],[#Data],[Customer ID]],MedExam_Table[[#Headers],[#Data],[Smoker Updated]],"Not Found",0)</f>
        <v>No</v>
      </c>
      <c r="J501" t="str" cm="1">
        <f t="array" ref="J501">_xlfn.XLOOKUP($A501,MedExam_Table[[#Headers],[#Data],[Customer ID]],MedExam_Table[[#Headers],[#Data],[Weight Status]],"Not Found",0)</f>
        <v>Underweight</v>
      </c>
      <c r="K501" t="str" cm="1">
        <f t="array" ref="K501">_xlfn.XLOOKUP($A501,MedExam_Table[[#Headers],[#Data],[Customer ID]],MedExam_Table[[#Headers],[#Data],[Diabetes Status]],"Not Found",0)</f>
        <v>Diabetes</v>
      </c>
      <c r="L501" cm="1">
        <f t="array" ref="L501">_xlfn.XLOOKUP($A501,Hospitalisation_table[[#All],[Customer ID]],Hospitalisation_table[[#All],[Customer Age]],"Not Found",0)</f>
        <v>58</v>
      </c>
      <c r="M501" t="str" cm="1">
        <f t="array" ref="M501">_xlfn.XLOOKUP($A501,Hospitalisation_table[[#All],[Customer ID]],Hospitalisation_table[[#All],[Date of Birth]],"Not Found",0)</f>
        <v>6-Jun-1965</v>
      </c>
      <c r="N501" s="22" cm="1">
        <f t="array" ref="N501">_xlfn.XLOOKUP($A501,Hospitalisation_table[[#All],[Customer ID]],Hospitalisation_table[[#All],[charges]],"Not Found",0)</f>
        <v>7304.65</v>
      </c>
      <c r="O501" t="str" cm="1">
        <f t="array" ref="O501">_xlfn.XLOOKUP($A501,Hospitalisation_table[[#All],[Customer ID]],Hospitalisation_table[[#All],[Hospital tier_Updated]],"Not Found",0)</f>
        <v>tier - 3</v>
      </c>
      <c r="P501" t="str" cm="1">
        <f t="array" ref="P501">_xlfn.XLOOKUP($A501,Hospitalisation_table[[#All],[Customer ID]],Hospitalisation_table[[#All],[City tier_updated]],"Not Found",0)</f>
        <v>tier - 3</v>
      </c>
      <c r="Q501" t="str" cm="1">
        <f t="array" ref="Q501">_xlfn.XLOOKUP($A501,Hospitalisation_table[[#All],[Customer ID]],Hospitalisation_table[[#All],[State ID Updated]],"Not Found",0)</f>
        <v>R1013</v>
      </c>
    </row>
    <row r="502" spans="1:17" x14ac:dyDescent="0.3">
      <c r="A502" s="13" t="s">
        <v>922</v>
      </c>
      <c r="B502" t="str" cm="1">
        <f t="array" ref="B502">_xlfn.XLOOKUP($A502,CustomersName[[#All],[Customer ID]],CustomersName[[#All],[First Name]],"Not Found",0)</f>
        <v>Heahher L</v>
      </c>
      <c r="C502" cm="1">
        <f t="array" ref="C502">_xlfn.XLOOKUP($A502,MedExam_Table[[#Headers],[#Data],[Customer ID]],MedExam_Table[[#Headers],[#Data],[BMI]],"Not Found",0)</f>
        <v>15.36</v>
      </c>
      <c r="D502" cm="1">
        <f t="array" ref="D502">_xlfn.XLOOKUP($A502,MedExam_Table[[#Headers],[#Data],[Customer ID]],MedExam_Table[[#Headers],[#Data],[HBA1C]],"Not Found",0)</f>
        <v>5.49</v>
      </c>
      <c r="E502" t="str" cm="1">
        <f t="array" ref="E502">_xlfn.XLOOKUP($A502,MedExam_Table[[#Headers],[#Data],[Customer ID]],MedExam_Table[[#Headers],[#Data],[Heart Issues Updated]],"Not Found",0)</f>
        <v>Yes</v>
      </c>
      <c r="F502" t="str" cm="1">
        <f t="array" ref="F502">_xlfn.XLOOKUP($A502,MedExam_Table[[#Headers],[#Data],[Customer ID]],MedExam_Table[[#Headers],[#Data],[Any Transplants Update]],"Not Found",0)</f>
        <v>No</v>
      </c>
      <c r="G502" t="str" cm="1">
        <f t="array" ref="G502">_xlfn.XLOOKUP($A502,MedExam_Table[[#Headers],[#Data],[Customer ID]],MedExam_Table[[#Headers],[#Data],[Cancer history]],"Not Found",0)</f>
        <v>No</v>
      </c>
      <c r="H502" cm="1">
        <f t="array" ref="H502">_xlfn.XLOOKUP($A502,MedExam_Table[[#Headers],[#Data],[Customer ID]],MedExam_Table[[#Headers],[#Data],[NumberOfMajorSurgeries_updated]],"Not Found",0)</f>
        <v>2</v>
      </c>
      <c r="I502" t="str" cm="1">
        <f t="array" ref="I502">_xlfn.XLOOKUP($A502,MedExam_Table[[#Headers],[#Data],[Customer ID]],MedExam_Table[[#Headers],[#Data],[Smoker Updated]],"Not Found",0)</f>
        <v>No</v>
      </c>
      <c r="J502" t="str" cm="1">
        <f t="array" ref="J502">_xlfn.XLOOKUP($A502,MedExam_Table[[#Headers],[#Data],[Customer ID]],MedExam_Table[[#Headers],[#Data],[Weight Status]],"Not Found",0)</f>
        <v>Underweight</v>
      </c>
      <c r="K502" t="str" cm="1">
        <f t="array" ref="K502">_xlfn.XLOOKUP($A502,MedExam_Table[[#Headers],[#Data],[Customer ID]],MedExam_Table[[#Headers],[#Data],[Diabetes Status]],"Not Found",0)</f>
        <v>Normal</v>
      </c>
      <c r="L502" cm="1">
        <f t="array" ref="L502">_xlfn.XLOOKUP($A502,Hospitalisation_table[[#All],[Customer ID]],Hospitalisation_table[[#All],[Customer Age]],"Not Found",0)</f>
        <v>56</v>
      </c>
      <c r="M502" t="str" cm="1">
        <f t="array" ref="M502">_xlfn.XLOOKUP($A502,Hospitalisation_table[[#All],[Customer ID]],Hospitalisation_table[[#All],[Date of Birth]],"Not Found",0)</f>
        <v>26-Dec-1966</v>
      </c>
      <c r="N502" s="22" cm="1">
        <f t="array" ref="N502">_xlfn.XLOOKUP($A502,Hospitalisation_table[[#All],[Customer ID]],Hospitalisation_table[[#All],[charges]],"Not Found",0)</f>
        <v>7302.46</v>
      </c>
      <c r="O502" t="str" cm="1">
        <f t="array" ref="O502">_xlfn.XLOOKUP($A502,Hospitalisation_table[[#All],[Customer ID]],Hospitalisation_table[[#All],[Hospital tier_Updated]],"Not Found",0)</f>
        <v>tier - 3</v>
      </c>
      <c r="P502" t="str" cm="1">
        <f t="array" ref="P502">_xlfn.XLOOKUP($A502,Hospitalisation_table[[#All],[Customer ID]],Hospitalisation_table[[#All],[City tier_updated]],"Not Found",0)</f>
        <v>tier - 1</v>
      </c>
      <c r="Q502" t="str" cm="1">
        <f t="array" ref="Q502">_xlfn.XLOOKUP($A502,Hospitalisation_table[[#All],[Customer ID]],Hospitalisation_table[[#All],[State ID Updated]],"Not Found",0)</f>
        <v>R1012</v>
      </c>
    </row>
    <row r="503" spans="1:17" x14ac:dyDescent="0.3">
      <c r="A503" s="14" t="s">
        <v>2228</v>
      </c>
      <c r="B503" t="str" cm="1">
        <f t="array" ref="B503">_xlfn.XLOOKUP($A503,CustomersName[[#All],[Customer ID]],CustomersName[[#All],[First Name]],"Not Found",0)</f>
        <v>Eric</v>
      </c>
      <c r="C503" cm="1">
        <f t="array" ref="C503">_xlfn.XLOOKUP($A503,MedExam_Table[[#Headers],[#Data],[Customer ID]],MedExam_Table[[#Headers],[#Data],[BMI]],"Not Found",0)</f>
        <v>42.71</v>
      </c>
      <c r="D503" cm="1">
        <f t="array" ref="D503">_xlfn.XLOOKUP($A503,MedExam_Table[[#Headers],[#Data],[Customer ID]],MedExam_Table[[#Headers],[#Data],[HBA1C]],"Not Found",0)</f>
        <v>10.52</v>
      </c>
      <c r="E503" t="str" cm="1">
        <f t="array" ref="E503">_xlfn.XLOOKUP($A503,MedExam_Table[[#Headers],[#Data],[Customer ID]],MedExam_Table[[#Headers],[#Data],[Heart Issues Updated]],"Not Found",0)</f>
        <v>No</v>
      </c>
      <c r="F503" t="str" cm="1">
        <f t="array" ref="F503">_xlfn.XLOOKUP($A503,MedExam_Table[[#Headers],[#Data],[Customer ID]],MedExam_Table[[#Headers],[#Data],[Any Transplants Update]],"Not Found",0)</f>
        <v>No</v>
      </c>
      <c r="G503" t="str" cm="1">
        <f t="array" ref="G503">_xlfn.XLOOKUP($A503,MedExam_Table[[#Headers],[#Data],[Customer ID]],MedExam_Table[[#Headers],[#Data],[Cancer history]],"Not Found",0)</f>
        <v>No</v>
      </c>
      <c r="H503" cm="1">
        <f t="array" ref="H503">_xlfn.XLOOKUP($A503,MedExam_Table[[#Headers],[#Data],[Customer ID]],MedExam_Table[[#Headers],[#Data],[NumberOfMajorSurgeries_updated]],"Not Found",0)</f>
        <v>0</v>
      </c>
      <c r="I503" t="str" cm="1">
        <f t="array" ref="I503">_xlfn.XLOOKUP($A503,MedExam_Table[[#Headers],[#Data],[Customer ID]],MedExam_Table[[#Headers],[#Data],[Smoker Updated]],"Not Found",0)</f>
        <v>Yes</v>
      </c>
      <c r="J503" t="str" cm="1">
        <f t="array" ref="J503">_xlfn.XLOOKUP($A503,MedExam_Table[[#Headers],[#Data],[Customer ID]],MedExam_Table[[#Headers],[#Data],[Weight Status]],"Not Found",0)</f>
        <v>Obesity</v>
      </c>
      <c r="K503" t="str" cm="1">
        <f t="array" ref="K503">_xlfn.XLOOKUP($A503,MedExam_Table[[#Headers],[#Data],[Customer ID]],MedExam_Table[[#Headers],[#Data],[Diabetes Status]],"Not Found",0)</f>
        <v>Diabetes</v>
      </c>
      <c r="L503" cm="1">
        <f t="array" ref="L503">_xlfn.XLOOKUP($A503,Hospitalisation_table[[#All],[Customer ID]],Hospitalisation_table[[#All],[Customer Age]],"Not Found",0)</f>
        <v>51</v>
      </c>
      <c r="M503" t="str" cm="1">
        <f t="array" ref="M503">_xlfn.XLOOKUP($A503,Hospitalisation_table[[#All],[Customer ID]],Hospitalisation_table[[#All],[Date of Birth]],"Not Found",0)</f>
        <v>23-Dec-1971</v>
      </c>
      <c r="N503" s="22" cm="1">
        <f t="array" ref="N503">_xlfn.XLOOKUP($A503,Hospitalisation_table[[#All],[Customer ID]],Hospitalisation_table[[#All],[charges]],"Not Found",0)</f>
        <v>38405.26</v>
      </c>
      <c r="O503" t="str" cm="1">
        <f t="array" ref="O503">_xlfn.XLOOKUP($A503,Hospitalisation_table[[#All],[Customer ID]],Hospitalisation_table[[#All],[Hospital tier_Updated]],"Not Found",0)</f>
        <v>tier - 2</v>
      </c>
      <c r="P503" t="str" cm="1">
        <f t="array" ref="P503">_xlfn.XLOOKUP($A503,Hospitalisation_table[[#All],[Customer ID]],Hospitalisation_table[[#All],[City tier_updated]],"Not Found",0)</f>
        <v>tier - 1</v>
      </c>
      <c r="Q503" t="str" cm="1">
        <f t="array" ref="Q503">_xlfn.XLOOKUP($A503,Hospitalisation_table[[#All],[Customer ID]],Hospitalisation_table[[#All],[State ID Updated]],"Not Found",0)</f>
        <v>R1011</v>
      </c>
    </row>
    <row r="504" spans="1:17" x14ac:dyDescent="0.3">
      <c r="A504" s="13" t="s">
        <v>921</v>
      </c>
      <c r="B504" t="str" cm="1">
        <f t="array" ref="B504">_xlfn.XLOOKUP($A504,CustomersName[[#All],[Customer ID]],CustomersName[[#All],[First Name]],"Not Found",0)</f>
        <v>Desiree</v>
      </c>
      <c r="C504" cm="1">
        <f t="array" ref="C504">_xlfn.XLOOKUP($A504,MedExam_Table[[#Headers],[#Data],[Customer ID]],MedExam_Table[[#Headers],[#Data],[BMI]],"Not Found",0)</f>
        <v>27.74</v>
      </c>
      <c r="D504" cm="1">
        <f t="array" ref="D504">_xlfn.XLOOKUP($A504,MedExam_Table[[#Headers],[#Data],[Customer ID]],MedExam_Table[[#Headers],[#Data],[HBA1C]],"Not Found",0)</f>
        <v>5.96</v>
      </c>
      <c r="E504" t="str" cm="1">
        <f t="array" ref="E504">_xlfn.XLOOKUP($A504,MedExam_Table[[#Headers],[#Data],[Customer ID]],MedExam_Table[[#Headers],[#Data],[Heart Issues Updated]],"Not Found",0)</f>
        <v>Yes</v>
      </c>
      <c r="F504" t="str" cm="1">
        <f t="array" ref="F504">_xlfn.XLOOKUP($A504,MedExam_Table[[#Headers],[#Data],[Customer ID]],MedExam_Table[[#Headers],[#Data],[Any Transplants Update]],"Not Found",0)</f>
        <v>No</v>
      </c>
      <c r="G504" t="str" cm="1">
        <f t="array" ref="G504">_xlfn.XLOOKUP($A504,MedExam_Table[[#Headers],[#Data],[Customer ID]],MedExam_Table[[#Headers],[#Data],[Cancer history]],"Not Found",0)</f>
        <v>No</v>
      </c>
      <c r="H504" cm="1">
        <f t="array" ref="H504">_xlfn.XLOOKUP($A504,MedExam_Table[[#Headers],[#Data],[Customer ID]],MedExam_Table[[#Headers],[#Data],[NumberOfMajorSurgeries_updated]],"Not Found",0)</f>
        <v>0</v>
      </c>
      <c r="I504" t="str" cm="1">
        <f t="array" ref="I504">_xlfn.XLOOKUP($A504,MedExam_Table[[#Headers],[#Data],[Customer ID]],MedExam_Table[[#Headers],[#Data],[Smoker Updated]],"Not Found",0)</f>
        <v>No</v>
      </c>
      <c r="J504" t="str" cm="1">
        <f t="array" ref="J504">_xlfn.XLOOKUP($A504,MedExam_Table[[#Headers],[#Data],[Customer ID]],MedExam_Table[[#Headers],[#Data],[Weight Status]],"Not Found",0)</f>
        <v>OverWeight</v>
      </c>
      <c r="K504" t="str" cm="1">
        <f t="array" ref="K504">_xlfn.XLOOKUP($A504,MedExam_Table[[#Headers],[#Data],[Customer ID]],MedExam_Table[[#Headers],[#Data],[Diabetes Status]],"Not Found",0)</f>
        <v>Prediabetes</v>
      </c>
      <c r="L504" cm="1">
        <f t="array" ref="L504">_xlfn.XLOOKUP($A504,Hospitalisation_table[[#All],[Customer ID]],Hospitalisation_table[[#All],[Customer Age]],"Not Found",0)</f>
        <v>37</v>
      </c>
      <c r="M504" t="str" cm="1">
        <f t="array" ref="M504">_xlfn.XLOOKUP($A504,Hospitalisation_table[[#All],[Customer ID]],Hospitalisation_table[[#All],[Date of Birth]],"Not Found",0)</f>
        <v>2-Nov-1985</v>
      </c>
      <c r="N504" s="22" cm="1">
        <f t="array" ref="N504">_xlfn.XLOOKUP($A504,Hospitalisation_table[[#All],[Customer ID]],Hospitalisation_table[[#All],[charges]],"Not Found",0)</f>
        <v>7281.51</v>
      </c>
      <c r="O504" t="str" cm="1">
        <f t="array" ref="O504">_xlfn.XLOOKUP($A504,Hospitalisation_table[[#All],[Customer ID]],Hospitalisation_table[[#All],[Hospital tier_Updated]],"Not Found",0)</f>
        <v>tier - 2</v>
      </c>
      <c r="P504" t="str" cm="1">
        <f t="array" ref="P504">_xlfn.XLOOKUP($A504,Hospitalisation_table[[#All],[Customer ID]],Hospitalisation_table[[#All],[City tier_updated]],"Not Found",0)</f>
        <v>tier - 1</v>
      </c>
      <c r="Q504" t="str" cm="1">
        <f t="array" ref="Q504">_xlfn.XLOOKUP($A504,Hospitalisation_table[[#All],[Customer ID]],Hospitalisation_table[[#All],[State ID Updated]],"Not Found",0)</f>
        <v>R1012</v>
      </c>
    </row>
    <row r="505" spans="1:17" x14ac:dyDescent="0.3">
      <c r="A505" s="14" t="s">
        <v>920</v>
      </c>
      <c r="B505" t="str" cm="1">
        <f t="array" ref="B505">_xlfn.XLOOKUP($A505,CustomersName[[#All],[Customer ID]],CustomersName[[#All],[First Name]],"Not Found",0)</f>
        <v>Peher B.</v>
      </c>
      <c r="C505" cm="1">
        <f t="array" ref="C505">_xlfn.XLOOKUP($A505,MedExam_Table[[#Headers],[#Data],[Customer ID]],MedExam_Table[[#Headers],[#Data],[BMI]],"Not Found",0)</f>
        <v>22.44</v>
      </c>
      <c r="D505" cm="1">
        <f t="array" ref="D505">_xlfn.XLOOKUP($A505,MedExam_Table[[#Headers],[#Data],[Customer ID]],MedExam_Table[[#Headers],[#Data],[HBA1C]],"Not Found",0)</f>
        <v>4.62</v>
      </c>
      <c r="E505" t="str" cm="1">
        <f t="array" ref="E505">_xlfn.XLOOKUP($A505,MedExam_Table[[#Headers],[#Data],[Customer ID]],MedExam_Table[[#Headers],[#Data],[Heart Issues Updated]],"Not Found",0)</f>
        <v>Yes</v>
      </c>
      <c r="F505" t="str" cm="1">
        <f t="array" ref="F505">_xlfn.XLOOKUP($A505,MedExam_Table[[#Headers],[#Data],[Customer ID]],MedExam_Table[[#Headers],[#Data],[Any Transplants Update]],"Not Found",0)</f>
        <v>No</v>
      </c>
      <c r="G505" t="str" cm="1">
        <f t="array" ref="G505">_xlfn.XLOOKUP($A505,MedExam_Table[[#Headers],[#Data],[Customer ID]],MedExam_Table[[#Headers],[#Data],[Cancer history]],"Not Found",0)</f>
        <v>No</v>
      </c>
      <c r="H505" cm="1">
        <f t="array" ref="H505">_xlfn.XLOOKUP($A505,MedExam_Table[[#Headers],[#Data],[Customer ID]],MedExam_Table[[#Headers],[#Data],[NumberOfMajorSurgeries_updated]],"Not Found",0)</f>
        <v>0</v>
      </c>
      <c r="I505" t="str" cm="1">
        <f t="array" ref="I505">_xlfn.XLOOKUP($A505,MedExam_Table[[#Headers],[#Data],[Customer ID]],MedExam_Table[[#Headers],[#Data],[Smoker Updated]],"Not Found",0)</f>
        <v>No</v>
      </c>
      <c r="J505" t="str" cm="1">
        <f t="array" ref="J505">_xlfn.XLOOKUP($A505,MedExam_Table[[#Headers],[#Data],[Customer ID]],MedExam_Table[[#Headers],[#Data],[Weight Status]],"Not Found",0)</f>
        <v>NormalWeight</v>
      </c>
      <c r="K505" t="str" cm="1">
        <f t="array" ref="K505">_xlfn.XLOOKUP($A505,MedExam_Table[[#Headers],[#Data],[Customer ID]],MedExam_Table[[#Headers],[#Data],[Diabetes Status]],"Not Found",0)</f>
        <v>Normal</v>
      </c>
      <c r="L505" cm="1">
        <f t="array" ref="L505">_xlfn.XLOOKUP($A505,Hospitalisation_table[[#All],[Customer ID]],Hospitalisation_table[[#All],[Customer Age]],"Not Found",0)</f>
        <v>46</v>
      </c>
      <c r="M505" t="str" cm="1">
        <f t="array" ref="M505">_xlfn.XLOOKUP($A505,Hospitalisation_table[[#All],[Customer ID]],Hospitalisation_table[[#All],[Date of Birth]],"Not Found",0)</f>
        <v>18-Dec-1976</v>
      </c>
      <c r="N505" s="22" cm="1">
        <f t="array" ref="N505">_xlfn.XLOOKUP($A505,Hospitalisation_table[[#All],[Customer ID]],Hospitalisation_table[[#All],[charges]],"Not Found",0)</f>
        <v>7273.02</v>
      </c>
      <c r="O505" t="str" cm="1">
        <f t="array" ref="O505">_xlfn.XLOOKUP($A505,Hospitalisation_table[[#All],[Customer ID]],Hospitalisation_table[[#All],[Hospital tier_Updated]],"Not Found",0)</f>
        <v>tier - 2</v>
      </c>
      <c r="P505" t="str" cm="1">
        <f t="array" ref="P505">_xlfn.XLOOKUP($A505,Hospitalisation_table[[#All],[Customer ID]],Hospitalisation_table[[#All],[City tier_updated]],"Not Found",0)</f>
        <v>tier - 1</v>
      </c>
      <c r="Q505" t="str" cm="1">
        <f t="array" ref="Q505">_xlfn.XLOOKUP($A505,Hospitalisation_table[[#All],[Customer ID]],Hospitalisation_table[[#All],[State ID Updated]],"Not Found",0)</f>
        <v>R1013</v>
      </c>
    </row>
    <row r="506" spans="1:17" x14ac:dyDescent="0.3">
      <c r="A506" s="13" t="s">
        <v>919</v>
      </c>
      <c r="B506" t="str" cm="1">
        <f t="array" ref="B506">_xlfn.XLOOKUP($A506,CustomersName[[#All],[Customer ID]],CustomersName[[#All],[First Name]],"Not Found",0)</f>
        <v>Adam</v>
      </c>
      <c r="C506" cm="1">
        <f t="array" ref="C506">_xlfn.XLOOKUP($A506,MedExam_Table[[#Headers],[#Data],[Customer ID]],MedExam_Table[[#Headers],[#Data],[BMI]],"Not Found",0)</f>
        <v>37.049999999999997</v>
      </c>
      <c r="D506" cm="1">
        <f t="array" ref="D506">_xlfn.XLOOKUP($A506,MedExam_Table[[#Headers],[#Data],[Customer ID]],MedExam_Table[[#Headers],[#Data],[HBA1C]],"Not Found",0)</f>
        <v>9.9600000000000009</v>
      </c>
      <c r="E506" t="str" cm="1">
        <f t="array" ref="E506">_xlfn.XLOOKUP($A506,MedExam_Table[[#Headers],[#Data],[Customer ID]],MedExam_Table[[#Headers],[#Data],[Heart Issues Updated]],"Not Found",0)</f>
        <v>Yes</v>
      </c>
      <c r="F506" t="str" cm="1">
        <f t="array" ref="F506">_xlfn.XLOOKUP($A506,MedExam_Table[[#Headers],[#Data],[Customer ID]],MedExam_Table[[#Headers],[#Data],[Any Transplants Update]],"Not Found",0)</f>
        <v>No</v>
      </c>
      <c r="G506" t="str" cm="1">
        <f t="array" ref="G506">_xlfn.XLOOKUP($A506,MedExam_Table[[#Headers],[#Data],[Customer ID]],MedExam_Table[[#Headers],[#Data],[Cancer history]],"Not Found",0)</f>
        <v>No</v>
      </c>
      <c r="H506" cm="1">
        <f t="array" ref="H506">_xlfn.XLOOKUP($A506,MedExam_Table[[#Headers],[#Data],[Customer ID]],MedExam_Table[[#Headers],[#Data],[NumberOfMajorSurgeries_updated]],"Not Found",0)</f>
        <v>0</v>
      </c>
      <c r="I506" t="str" cm="1">
        <f t="array" ref="I506">_xlfn.XLOOKUP($A506,MedExam_Table[[#Headers],[#Data],[Customer ID]],MedExam_Table[[#Headers],[#Data],[Smoker Updated]],"Not Found",0)</f>
        <v>No</v>
      </c>
      <c r="J506" t="str" cm="1">
        <f t="array" ref="J506">_xlfn.XLOOKUP($A506,MedExam_Table[[#Headers],[#Data],[Customer ID]],MedExam_Table[[#Headers],[#Data],[Weight Status]],"Not Found",0)</f>
        <v>Obesity</v>
      </c>
      <c r="K506" t="str" cm="1">
        <f t="array" ref="K506">_xlfn.XLOOKUP($A506,MedExam_Table[[#Headers],[#Data],[Customer ID]],MedExam_Table[[#Headers],[#Data],[Diabetes Status]],"Not Found",0)</f>
        <v>Diabetes</v>
      </c>
      <c r="L506" cm="1">
        <f t="array" ref="L506">_xlfn.XLOOKUP($A506,Hospitalisation_table[[#All],[Customer ID]],Hospitalisation_table[[#All],[Customer Age]],"Not Found",0)</f>
        <v>41</v>
      </c>
      <c r="M506" t="str" cm="1">
        <f t="array" ref="M506">_xlfn.XLOOKUP($A506,Hospitalisation_table[[#All],[Customer ID]],Hospitalisation_table[[#All],[Date of Birth]],"Not Found",0)</f>
        <v>4-Aug-1981</v>
      </c>
      <c r="N506" s="22" cm="1">
        <f t="array" ref="N506">_xlfn.XLOOKUP($A506,Hospitalisation_table[[#All],[Customer ID]],Hospitalisation_table[[#All],[charges]],"Not Found",0)</f>
        <v>7265.7</v>
      </c>
      <c r="O506" t="str" cm="1">
        <f t="array" ref="O506">_xlfn.XLOOKUP($A506,Hospitalisation_table[[#All],[Customer ID]],Hospitalisation_table[[#All],[Hospital tier_Updated]],"Not Found",0)</f>
        <v>tier - 3</v>
      </c>
      <c r="P506" t="str" cm="1">
        <f t="array" ref="P506">_xlfn.XLOOKUP($A506,Hospitalisation_table[[#All],[Customer ID]],Hospitalisation_table[[#All],[City tier_updated]],"Not Found",0)</f>
        <v>tier - 3</v>
      </c>
      <c r="Q506" t="str" cm="1">
        <f t="array" ref="Q506">_xlfn.XLOOKUP($A506,Hospitalisation_table[[#All],[Customer ID]],Hospitalisation_table[[#All],[State ID Updated]],"Not Found",0)</f>
        <v>R1012</v>
      </c>
    </row>
    <row r="507" spans="1:17" x14ac:dyDescent="0.3">
      <c r="A507" s="14" t="s">
        <v>918</v>
      </c>
      <c r="B507" t="str" cm="1">
        <f t="array" ref="B507">_xlfn.XLOOKUP($A507,CustomersName[[#All],[Customer ID]],CustomersName[[#All],[First Name]],"Not Found",0)</f>
        <v>Jerehy J</v>
      </c>
      <c r="C507" cm="1">
        <f t="array" ref="C507">_xlfn.XLOOKUP($A507,MedExam_Table[[#Headers],[#Data],[Customer ID]],MedExam_Table[[#Headers],[#Data],[BMI]],"Not Found",0)</f>
        <v>22.95</v>
      </c>
      <c r="D507" cm="1">
        <f t="array" ref="D507">_xlfn.XLOOKUP($A507,MedExam_Table[[#Headers],[#Data],[Customer ID]],MedExam_Table[[#Headers],[#Data],[HBA1C]],"Not Found",0)</f>
        <v>10.53</v>
      </c>
      <c r="E507" t="str" cm="1">
        <f t="array" ref="E507">_xlfn.XLOOKUP($A507,MedExam_Table[[#Headers],[#Data],[Customer ID]],MedExam_Table[[#Headers],[#Data],[Heart Issues Updated]],"Not Found",0)</f>
        <v>No</v>
      </c>
      <c r="F507" t="str" cm="1">
        <f t="array" ref="F507">_xlfn.XLOOKUP($A507,MedExam_Table[[#Headers],[#Data],[Customer ID]],MedExam_Table[[#Headers],[#Data],[Any Transplants Update]],"Not Found",0)</f>
        <v>No</v>
      </c>
      <c r="G507" t="str" cm="1">
        <f t="array" ref="G507">_xlfn.XLOOKUP($A507,MedExam_Table[[#Headers],[#Data],[Customer ID]],MedExam_Table[[#Headers],[#Data],[Cancer history]],"Not Found",0)</f>
        <v>No</v>
      </c>
      <c r="H507" cm="1">
        <f t="array" ref="H507">_xlfn.XLOOKUP($A507,MedExam_Table[[#Headers],[#Data],[Customer ID]],MedExam_Table[[#Headers],[#Data],[NumberOfMajorSurgeries_updated]],"Not Found",0)</f>
        <v>2</v>
      </c>
      <c r="I507" t="str" cm="1">
        <f t="array" ref="I507">_xlfn.XLOOKUP($A507,MedExam_Table[[#Headers],[#Data],[Customer ID]],MedExam_Table[[#Headers],[#Data],[Smoker Updated]],"Not Found",0)</f>
        <v>No</v>
      </c>
      <c r="J507" t="str" cm="1">
        <f t="array" ref="J507">_xlfn.XLOOKUP($A507,MedExam_Table[[#Headers],[#Data],[Customer ID]],MedExam_Table[[#Headers],[#Data],[Weight Status]],"Not Found",0)</f>
        <v>NormalWeight</v>
      </c>
      <c r="K507" t="str" cm="1">
        <f t="array" ref="K507">_xlfn.XLOOKUP($A507,MedExam_Table[[#Headers],[#Data],[Customer ID]],MedExam_Table[[#Headers],[#Data],[Diabetes Status]],"Not Found",0)</f>
        <v>Diabetes</v>
      </c>
      <c r="L507" cm="1">
        <f t="array" ref="L507">_xlfn.XLOOKUP($A507,Hospitalisation_table[[#All],[Customer ID]],Hospitalisation_table[[#All],[Customer Age]],"Not Found",0)</f>
        <v>49</v>
      </c>
      <c r="M507" t="str" cm="1">
        <f t="array" ref="M507">_xlfn.XLOOKUP($A507,Hospitalisation_table[[#All],[Customer ID]],Hospitalisation_table[[#All],[Date of Birth]],"Not Found",0)</f>
        <v>25-Oct-1973</v>
      </c>
      <c r="N507" s="22" cm="1">
        <f t="array" ref="N507">_xlfn.XLOOKUP($A507,Hospitalisation_table[[#All],[Customer ID]],Hospitalisation_table[[#All],[charges]],"Not Found",0)</f>
        <v>7265.58</v>
      </c>
      <c r="O507" t="str" cm="1">
        <f t="array" ref="O507">_xlfn.XLOOKUP($A507,Hospitalisation_table[[#All],[Customer ID]],Hospitalisation_table[[#All],[Hospital tier_Updated]],"Not Found",0)</f>
        <v>tier - 2</v>
      </c>
      <c r="P507" t="str" cm="1">
        <f t="array" ref="P507">_xlfn.XLOOKUP($A507,Hospitalisation_table[[#All],[Customer ID]],Hospitalisation_table[[#All],[City tier_updated]],"Not Found",0)</f>
        <v>tier - 2</v>
      </c>
      <c r="Q507" t="str" cm="1">
        <f t="array" ref="Q507">_xlfn.XLOOKUP($A507,Hospitalisation_table[[#All],[Customer ID]],Hospitalisation_table[[#All],[State ID Updated]],"Not Found",0)</f>
        <v>R1013</v>
      </c>
    </row>
    <row r="508" spans="1:17" x14ac:dyDescent="0.3">
      <c r="A508" s="13" t="s">
        <v>917</v>
      </c>
      <c r="B508" t="str" cm="1">
        <f t="array" ref="B508">_xlfn.XLOOKUP($A508,CustomersName[[#All],[Customer ID]],CustomersName[[#All],[First Name]],"Not Found",0)</f>
        <v>AdamhC</v>
      </c>
      <c r="C508" cm="1">
        <f t="array" ref="C508">_xlfn.XLOOKUP($A508,MedExam_Table[[#Headers],[#Data],[Customer ID]],MedExam_Table[[#Headers],[#Data],[BMI]],"Not Found",0)</f>
        <v>34.200000000000003</v>
      </c>
      <c r="D508" cm="1">
        <f t="array" ref="D508">_xlfn.XLOOKUP($A508,MedExam_Table[[#Headers],[#Data],[Customer ID]],MedExam_Table[[#Headers],[#Data],[HBA1C]],"Not Found",0)</f>
        <v>6.69</v>
      </c>
      <c r="E508" t="str" cm="1">
        <f t="array" ref="E508">_xlfn.XLOOKUP($A508,MedExam_Table[[#Headers],[#Data],[Customer ID]],MedExam_Table[[#Headers],[#Data],[Heart Issues Updated]],"Not Found",0)</f>
        <v>Yes</v>
      </c>
      <c r="F508" t="str" cm="1">
        <f t="array" ref="F508">_xlfn.XLOOKUP($A508,MedExam_Table[[#Headers],[#Data],[Customer ID]],MedExam_Table[[#Headers],[#Data],[Any Transplants Update]],"Not Found",0)</f>
        <v>No</v>
      </c>
      <c r="G508" t="str" cm="1">
        <f t="array" ref="G508">_xlfn.XLOOKUP($A508,MedExam_Table[[#Headers],[#Data],[Customer ID]],MedExam_Table[[#Headers],[#Data],[Cancer history]],"Not Found",0)</f>
        <v>No</v>
      </c>
      <c r="H508" cm="1">
        <f t="array" ref="H508">_xlfn.XLOOKUP($A508,MedExam_Table[[#Headers],[#Data],[Customer ID]],MedExam_Table[[#Headers],[#Data],[NumberOfMajorSurgeries_updated]],"Not Found",0)</f>
        <v>0</v>
      </c>
      <c r="I508" t="str" cm="1">
        <f t="array" ref="I508">_xlfn.XLOOKUP($A508,MedExam_Table[[#Headers],[#Data],[Customer ID]],MedExam_Table[[#Headers],[#Data],[Smoker Updated]],"Not Found",0)</f>
        <v>No</v>
      </c>
      <c r="J508" t="str" cm="1">
        <f t="array" ref="J508">_xlfn.XLOOKUP($A508,MedExam_Table[[#Headers],[#Data],[Customer ID]],MedExam_Table[[#Headers],[#Data],[Weight Status]],"Not Found",0)</f>
        <v>Obesity</v>
      </c>
      <c r="K508" t="str" cm="1">
        <f t="array" ref="K508">_xlfn.XLOOKUP($A508,MedExam_Table[[#Headers],[#Data],[Customer ID]],MedExam_Table[[#Headers],[#Data],[Diabetes Status]],"Not Found",0)</f>
        <v>Diabetes</v>
      </c>
      <c r="L508" cm="1">
        <f t="array" ref="L508">_xlfn.XLOOKUP($A508,Hospitalisation_table[[#All],[Customer ID]],Hospitalisation_table[[#All],[Customer Age]],"Not Found",0)</f>
        <v>41</v>
      </c>
      <c r="M508" t="str" cm="1">
        <f t="array" ref="M508">_xlfn.XLOOKUP($A508,Hospitalisation_table[[#All],[Customer ID]],Hospitalisation_table[[#All],[Date of Birth]],"Not Found",0)</f>
        <v>13-Jun-1981</v>
      </c>
      <c r="N508" s="22" cm="1">
        <f t="array" ref="N508">_xlfn.XLOOKUP($A508,Hospitalisation_table[[#All],[Customer ID]],Hospitalisation_table[[#All],[charges]],"Not Found",0)</f>
        <v>7261.74</v>
      </c>
      <c r="O508" t="str" cm="1">
        <f t="array" ref="O508">_xlfn.XLOOKUP($A508,Hospitalisation_table[[#All],[Customer ID]],Hospitalisation_table[[#All],[Hospital tier_Updated]],"Not Found",0)</f>
        <v>tier - 3</v>
      </c>
      <c r="P508" t="str" cm="1">
        <f t="array" ref="P508">_xlfn.XLOOKUP($A508,Hospitalisation_table[[#All],[Customer ID]],Hospitalisation_table[[#All],[City tier_updated]],"Not Found",0)</f>
        <v>tier - 3</v>
      </c>
      <c r="Q508" t="str" cm="1">
        <f t="array" ref="Q508">_xlfn.XLOOKUP($A508,Hospitalisation_table[[#All],[Customer ID]],Hospitalisation_table[[#All],[State ID Updated]],"Not Found",0)</f>
        <v>R1012</v>
      </c>
    </row>
    <row r="509" spans="1:17" x14ac:dyDescent="0.3">
      <c r="A509" s="14" t="s">
        <v>916</v>
      </c>
      <c r="B509" t="str" cm="1">
        <f t="array" ref="B509">_xlfn.XLOOKUP($A509,CustomersName[[#All],[Customer ID]],CustomersName[[#All],[First Name]],"Not Found",0)</f>
        <v>Jon</v>
      </c>
      <c r="C509" cm="1">
        <f t="array" ref="C509">_xlfn.XLOOKUP($A509,MedExam_Table[[#Headers],[#Data],[Customer ID]],MedExam_Table[[#Headers],[#Data],[BMI]],"Not Found",0)</f>
        <v>30.59</v>
      </c>
      <c r="D509" cm="1">
        <f t="array" ref="D509">_xlfn.XLOOKUP($A509,MedExam_Table[[#Headers],[#Data],[Customer ID]],MedExam_Table[[#Headers],[#Data],[HBA1C]],"Not Found",0)</f>
        <v>9.5500000000000007</v>
      </c>
      <c r="E509" t="str" cm="1">
        <f t="array" ref="E509">_xlfn.XLOOKUP($A509,MedExam_Table[[#Headers],[#Data],[Customer ID]],MedExam_Table[[#Headers],[#Data],[Heart Issues Updated]],"Not Found",0)</f>
        <v>Yes</v>
      </c>
      <c r="F509" t="str" cm="1">
        <f t="array" ref="F509">_xlfn.XLOOKUP($A509,MedExam_Table[[#Headers],[#Data],[Customer ID]],MedExam_Table[[#Headers],[#Data],[Any Transplants Update]],"Not Found",0)</f>
        <v>No</v>
      </c>
      <c r="G509" t="str" cm="1">
        <f t="array" ref="G509">_xlfn.XLOOKUP($A509,MedExam_Table[[#Headers],[#Data],[Customer ID]],MedExam_Table[[#Headers],[#Data],[Cancer history]],"Not Found",0)</f>
        <v>No</v>
      </c>
      <c r="H509" cm="1">
        <f t="array" ref="H509">_xlfn.XLOOKUP($A509,MedExam_Table[[#Headers],[#Data],[Customer ID]],MedExam_Table[[#Headers],[#Data],[NumberOfMajorSurgeries_updated]],"Not Found",0)</f>
        <v>0</v>
      </c>
      <c r="I509" t="str" cm="1">
        <f t="array" ref="I509">_xlfn.XLOOKUP($A509,MedExam_Table[[#Headers],[#Data],[Customer ID]],MedExam_Table[[#Headers],[#Data],[Smoker Updated]],"Not Found",0)</f>
        <v>No</v>
      </c>
      <c r="J509" t="str" cm="1">
        <f t="array" ref="J509">_xlfn.XLOOKUP($A509,MedExam_Table[[#Headers],[#Data],[Customer ID]],MedExam_Table[[#Headers],[#Data],[Weight Status]],"Not Found",0)</f>
        <v>Obesity</v>
      </c>
      <c r="K509" t="str" cm="1">
        <f t="array" ref="K509">_xlfn.XLOOKUP($A509,MedExam_Table[[#Headers],[#Data],[Customer ID]],MedExam_Table[[#Headers],[#Data],[Diabetes Status]],"Not Found",0)</f>
        <v>Diabetes</v>
      </c>
      <c r="L509" cm="1">
        <f t="array" ref="L509">_xlfn.XLOOKUP($A509,Hospitalisation_table[[#All],[Customer ID]],Hospitalisation_table[[#All],[Customer Age]],"Not Found",0)</f>
        <v>41</v>
      </c>
      <c r="M509" t="str" cm="1">
        <f t="array" ref="M509">_xlfn.XLOOKUP($A509,Hospitalisation_table[[#All],[Customer ID]],Hospitalisation_table[[#All],[Date of Birth]],"Not Found",0)</f>
        <v>14-Aug-1981</v>
      </c>
      <c r="N509" s="22" cm="1">
        <f t="array" ref="N509">_xlfn.XLOOKUP($A509,Hospitalisation_table[[#All],[Customer ID]],Hospitalisation_table[[#All],[charges]],"Not Found",0)</f>
        <v>7256.72</v>
      </c>
      <c r="O509" t="str" cm="1">
        <f t="array" ref="O509">_xlfn.XLOOKUP($A509,Hospitalisation_table[[#All],[Customer ID]],Hospitalisation_table[[#All],[Hospital tier_Updated]],"Not Found",0)</f>
        <v>tier - 3</v>
      </c>
      <c r="P509" t="str" cm="1">
        <f t="array" ref="P509">_xlfn.XLOOKUP($A509,Hospitalisation_table[[#All],[Customer ID]],Hospitalisation_table[[#All],[City tier_updated]],"Not Found",0)</f>
        <v>tier - 2</v>
      </c>
      <c r="Q509" t="str" cm="1">
        <f t="array" ref="Q509">_xlfn.XLOOKUP($A509,Hospitalisation_table[[#All],[Customer ID]],Hospitalisation_table[[#All],[State ID Updated]],"Not Found",0)</f>
        <v>R1012</v>
      </c>
    </row>
    <row r="510" spans="1:17" x14ac:dyDescent="0.3">
      <c r="A510" s="13" t="s">
        <v>915</v>
      </c>
      <c r="B510" t="str" cm="1">
        <f t="array" ref="B510">_xlfn.XLOOKUP($A510,CustomersName[[#All],[Customer ID]],CustomersName[[#All],[First Name]],"Not Found",0)</f>
        <v>Sthven J</v>
      </c>
      <c r="C510" cm="1">
        <f t="array" ref="C510">_xlfn.XLOOKUP($A510,MedExam_Table[[#Headers],[#Data],[Customer ID]],MedExam_Table[[#Headers],[#Data],[BMI]],"Not Found",0)</f>
        <v>25.51</v>
      </c>
      <c r="D510" cm="1">
        <f t="array" ref="D510">_xlfn.XLOOKUP($A510,MedExam_Table[[#Headers],[#Data],[Customer ID]],MedExam_Table[[#Headers],[#Data],[HBA1C]],"Not Found",0)</f>
        <v>6.05</v>
      </c>
      <c r="E510" t="str" cm="1">
        <f t="array" ref="E510">_xlfn.XLOOKUP($A510,MedExam_Table[[#Headers],[#Data],[Customer ID]],MedExam_Table[[#Headers],[#Data],[Heart Issues Updated]],"Not Found",0)</f>
        <v>No</v>
      </c>
      <c r="F510" t="str" cm="1">
        <f t="array" ref="F510">_xlfn.XLOOKUP($A510,MedExam_Table[[#Headers],[#Data],[Customer ID]],MedExam_Table[[#Headers],[#Data],[Any Transplants Update]],"Not Found",0)</f>
        <v>No</v>
      </c>
      <c r="G510" t="str" cm="1">
        <f t="array" ref="G510">_xlfn.XLOOKUP($A510,MedExam_Table[[#Headers],[#Data],[Customer ID]],MedExam_Table[[#Headers],[#Data],[Cancer history]],"Not Found",0)</f>
        <v>No</v>
      </c>
      <c r="H510" cm="1">
        <f t="array" ref="H510">_xlfn.XLOOKUP($A510,MedExam_Table[[#Headers],[#Data],[Customer ID]],MedExam_Table[[#Headers],[#Data],[NumberOfMajorSurgeries_updated]],"Not Found",0)</f>
        <v>0</v>
      </c>
      <c r="I510" t="str" cm="1">
        <f t="array" ref="I510">_xlfn.XLOOKUP($A510,MedExam_Table[[#Headers],[#Data],[Customer ID]],MedExam_Table[[#Headers],[#Data],[Smoker Updated]],"Not Found",0)</f>
        <v>No</v>
      </c>
      <c r="J510" t="str" cm="1">
        <f t="array" ref="J510">_xlfn.XLOOKUP($A510,MedExam_Table[[#Headers],[#Data],[Customer ID]],MedExam_Table[[#Headers],[#Data],[Weight Status]],"Not Found",0)</f>
        <v>OverWeight</v>
      </c>
      <c r="K510" t="str" cm="1">
        <f t="array" ref="K510">_xlfn.XLOOKUP($A510,MedExam_Table[[#Headers],[#Data],[Customer ID]],MedExam_Table[[#Headers],[#Data],[Diabetes Status]],"Not Found",0)</f>
        <v>Prediabetes</v>
      </c>
      <c r="L510" cm="1">
        <f t="array" ref="L510">_xlfn.XLOOKUP($A510,Hospitalisation_table[[#All],[Customer ID]],Hospitalisation_table[[#All],[Customer Age]],"Not Found",0)</f>
        <v>40</v>
      </c>
      <c r="M510" t="str" cm="1">
        <f t="array" ref="M510">_xlfn.XLOOKUP($A510,Hospitalisation_table[[#All],[Customer ID]],Hospitalisation_table[[#All],[Date of Birth]],"Not Found",0)</f>
        <v>24-Jul-1982</v>
      </c>
      <c r="N510" s="22" cm="1">
        <f t="array" ref="N510">_xlfn.XLOOKUP($A510,Hospitalisation_table[[#All],[Customer ID]],Hospitalisation_table[[#All],[charges]],"Not Found",0)</f>
        <v>7248.71</v>
      </c>
      <c r="O510" t="str" cm="1">
        <f t="array" ref="O510">_xlfn.XLOOKUP($A510,Hospitalisation_table[[#All],[Customer ID]],Hospitalisation_table[[#All],[Hospital tier_Updated]],"Not Found",0)</f>
        <v>tier - 2</v>
      </c>
      <c r="P510" t="str" cm="1">
        <f t="array" ref="P510">_xlfn.XLOOKUP($A510,Hospitalisation_table[[#All],[Customer ID]],Hospitalisation_table[[#All],[City tier_updated]],"Not Found",0)</f>
        <v>tier - 1</v>
      </c>
      <c r="Q510" t="str" cm="1">
        <f t="array" ref="Q510">_xlfn.XLOOKUP($A510,Hospitalisation_table[[#All],[Customer ID]],Hospitalisation_table[[#All],[State ID Updated]],"Not Found",0)</f>
        <v>R1013</v>
      </c>
    </row>
    <row r="511" spans="1:17" x14ac:dyDescent="0.3">
      <c r="A511" s="14" t="s">
        <v>914</v>
      </c>
      <c r="B511" t="str" cm="1">
        <f t="array" ref="B511">_xlfn.XLOOKUP($A511,CustomersName[[#All],[Customer ID]],CustomersName[[#All],[First Name]],"Not Found",0)</f>
        <v>Jesshca P.</v>
      </c>
      <c r="C511" cm="1">
        <f t="array" ref="C511">_xlfn.XLOOKUP($A511,MedExam_Table[[#Headers],[#Data],[Customer ID]],MedExam_Table[[#Headers],[#Data],[BMI]],"Not Found",0)</f>
        <v>29.04</v>
      </c>
      <c r="D511" cm="1">
        <f t="array" ref="D511">_xlfn.XLOOKUP($A511,MedExam_Table[[#Headers],[#Data],[Customer ID]],MedExam_Table[[#Headers],[#Data],[HBA1C]],"Not Found",0)</f>
        <v>10.56</v>
      </c>
      <c r="E511" t="str" cm="1">
        <f t="array" ref="E511">_xlfn.XLOOKUP($A511,MedExam_Table[[#Headers],[#Data],[Customer ID]],MedExam_Table[[#Headers],[#Data],[Heart Issues Updated]],"Not Found",0)</f>
        <v>Yes</v>
      </c>
      <c r="F511" t="str" cm="1">
        <f t="array" ref="F511">_xlfn.XLOOKUP($A511,MedExam_Table[[#Headers],[#Data],[Customer ID]],MedExam_Table[[#Headers],[#Data],[Any Transplants Update]],"Not Found",0)</f>
        <v>No</v>
      </c>
      <c r="G511" t="str" cm="1">
        <f t="array" ref="G511">_xlfn.XLOOKUP($A511,MedExam_Table[[#Headers],[#Data],[Customer ID]],MedExam_Table[[#Headers],[#Data],[Cancer history]],"Not Found",0)</f>
        <v>No</v>
      </c>
      <c r="H511" cm="1">
        <f t="array" ref="H511">_xlfn.XLOOKUP($A511,MedExam_Table[[#Headers],[#Data],[Customer ID]],MedExam_Table[[#Headers],[#Data],[NumberOfMajorSurgeries_updated]],"Not Found",0)</f>
        <v>1</v>
      </c>
      <c r="I511" t="str" cm="1">
        <f t="array" ref="I511">_xlfn.XLOOKUP($A511,MedExam_Table[[#Headers],[#Data],[Customer ID]],MedExam_Table[[#Headers],[#Data],[Smoker Updated]],"Not Found",0)</f>
        <v>No</v>
      </c>
      <c r="J511" t="str" cm="1">
        <f t="array" ref="J511">_xlfn.XLOOKUP($A511,MedExam_Table[[#Headers],[#Data],[Customer ID]],MedExam_Table[[#Headers],[#Data],[Weight Status]],"Not Found",0)</f>
        <v>OverWeight</v>
      </c>
      <c r="K511" t="str" cm="1">
        <f t="array" ref="K511">_xlfn.XLOOKUP($A511,MedExam_Table[[#Headers],[#Data],[Customer ID]],MedExam_Table[[#Headers],[#Data],[Diabetes Status]],"Not Found",0)</f>
        <v>Diabetes</v>
      </c>
      <c r="L511" cm="1">
        <f t="array" ref="L511">_xlfn.XLOOKUP($A511,Hospitalisation_table[[#All],[Customer ID]],Hospitalisation_table[[#All],[Customer Age]],"Not Found",0)</f>
        <v>36</v>
      </c>
      <c r="M511" t="str" cm="1">
        <f t="array" ref="M511">_xlfn.XLOOKUP($A511,Hospitalisation_table[[#All],[Customer ID]],Hospitalisation_table[[#All],[Date of Birth]],"Not Found",0)</f>
        <v>2-Sep-1986</v>
      </c>
      <c r="N511" s="22" cm="1">
        <f t="array" ref="N511">_xlfn.XLOOKUP($A511,Hospitalisation_table[[#All],[Customer ID]],Hospitalisation_table[[#All],[charges]],"Not Found",0)</f>
        <v>7243.81</v>
      </c>
      <c r="O511" t="str" cm="1">
        <f t="array" ref="O511">_xlfn.XLOOKUP($A511,Hospitalisation_table[[#All],[Customer ID]],Hospitalisation_table[[#All],[Hospital tier_Updated]],"Not Found",0)</f>
        <v>tier - 2</v>
      </c>
      <c r="P511" t="str" cm="1">
        <f t="array" ref="P511">_xlfn.XLOOKUP($A511,Hospitalisation_table[[#All],[Customer ID]],Hospitalisation_table[[#All],[City tier_updated]],"Not Found",0)</f>
        <v>tier - 3</v>
      </c>
      <c r="Q511" t="str" cm="1">
        <f t="array" ref="Q511">_xlfn.XLOOKUP($A511,Hospitalisation_table[[#All],[Customer ID]],Hospitalisation_table[[#All],[State ID Updated]],"Not Found",0)</f>
        <v>R1013</v>
      </c>
    </row>
    <row r="512" spans="1:17" x14ac:dyDescent="0.3">
      <c r="A512" s="13" t="s">
        <v>913</v>
      </c>
      <c r="B512" t="str" cm="1">
        <f t="array" ref="B512">_xlfn.XLOOKUP($A512,CustomersName[[#All],[Customer ID]],CustomersName[[#All],[First Name]],"Not Found",0)</f>
        <v>Ashley</v>
      </c>
      <c r="C512" cm="1">
        <f t="array" ref="C512">_xlfn.XLOOKUP($A512,MedExam_Table[[#Headers],[#Data],[Customer ID]],MedExam_Table[[#Headers],[#Data],[BMI]],"Not Found",0)</f>
        <v>22.135000000000002</v>
      </c>
      <c r="D512" cm="1">
        <f t="array" ref="D512">_xlfn.XLOOKUP($A512,MedExam_Table[[#Headers],[#Data],[Customer ID]],MedExam_Table[[#Headers],[#Data],[HBA1C]],"Not Found",0)</f>
        <v>10.81</v>
      </c>
      <c r="E512" t="str" cm="1">
        <f t="array" ref="E512">_xlfn.XLOOKUP($A512,MedExam_Table[[#Headers],[#Data],[Customer ID]],MedExam_Table[[#Headers],[#Data],[Heart Issues Updated]],"Not Found",0)</f>
        <v>Yes</v>
      </c>
      <c r="F512" t="str" cm="1">
        <f t="array" ref="F512">_xlfn.XLOOKUP($A512,MedExam_Table[[#Headers],[#Data],[Customer ID]],MedExam_Table[[#Headers],[#Data],[Any Transplants Update]],"Not Found",0)</f>
        <v>No</v>
      </c>
      <c r="G512" t="str" cm="1">
        <f t="array" ref="G512">_xlfn.XLOOKUP($A512,MedExam_Table[[#Headers],[#Data],[Customer ID]],MedExam_Table[[#Headers],[#Data],[Cancer history]],"Not Found",0)</f>
        <v>No</v>
      </c>
      <c r="H512" cm="1">
        <f t="array" ref="H512">_xlfn.XLOOKUP($A512,MedExam_Table[[#Headers],[#Data],[Customer ID]],MedExam_Table[[#Headers],[#Data],[NumberOfMajorSurgeries_updated]],"Not Found",0)</f>
        <v>1</v>
      </c>
      <c r="I512" t="str" cm="1">
        <f t="array" ref="I512">_xlfn.XLOOKUP($A512,MedExam_Table[[#Headers],[#Data],[Customer ID]],MedExam_Table[[#Headers],[#Data],[Smoker Updated]],"Not Found",0)</f>
        <v>No</v>
      </c>
      <c r="J512" t="str" cm="1">
        <f t="array" ref="J512">_xlfn.XLOOKUP($A512,MedExam_Table[[#Headers],[#Data],[Customer ID]],MedExam_Table[[#Headers],[#Data],[Weight Status]],"Not Found",0)</f>
        <v>NormalWeight</v>
      </c>
      <c r="K512" t="str" cm="1">
        <f t="array" ref="K512">_xlfn.XLOOKUP($A512,MedExam_Table[[#Headers],[#Data],[Customer ID]],MedExam_Table[[#Headers],[#Data],[Diabetes Status]],"Not Found",0)</f>
        <v>Diabetes</v>
      </c>
      <c r="L512" cm="1">
        <f t="array" ref="L512">_xlfn.XLOOKUP($A512,Hospitalisation_table[[#All],[Customer ID]],Hospitalisation_table[[#All],[Customer Age]],"Not Found",0)</f>
        <v>36</v>
      </c>
      <c r="M512" t="str" cm="1">
        <f t="array" ref="M512">_xlfn.XLOOKUP($A512,Hospitalisation_table[[#All],[Customer ID]],Hospitalisation_table[[#All],[Date of Birth]],"Not Found",0)</f>
        <v>13-Jul-1986</v>
      </c>
      <c r="N512" s="22" cm="1">
        <f t="array" ref="N512">_xlfn.XLOOKUP($A512,Hospitalisation_table[[#All],[Customer ID]],Hospitalisation_table[[#All],[charges]],"Not Found",0)</f>
        <v>7228.22</v>
      </c>
      <c r="O512" t="str" cm="1">
        <f t="array" ref="O512">_xlfn.XLOOKUP($A512,Hospitalisation_table[[#All],[Customer ID]],Hospitalisation_table[[#All],[Hospital tier_Updated]],"Not Found",0)</f>
        <v>tier - 2</v>
      </c>
      <c r="P512" t="str" cm="1">
        <f t="array" ref="P512">_xlfn.XLOOKUP($A512,Hospitalisation_table[[#All],[Customer ID]],Hospitalisation_table[[#All],[City tier_updated]],"Not Found",0)</f>
        <v>tier - 1</v>
      </c>
      <c r="Q512" t="str" cm="1">
        <f t="array" ref="Q512">_xlfn.XLOOKUP($A512,Hospitalisation_table[[#All],[Customer ID]],Hospitalisation_table[[#All],[State ID Updated]],"Not Found",0)</f>
        <v>R1024</v>
      </c>
    </row>
    <row r="513" spans="1:17" x14ac:dyDescent="0.3">
      <c r="A513" s="14" t="s">
        <v>912</v>
      </c>
      <c r="B513" t="str" cm="1">
        <f t="array" ref="B513">_xlfn.XLOOKUP($A513,CustomersName[[#All],[Customer ID]],CustomersName[[#All],[First Name]],"Not Found",0)</f>
        <v>Arturh H.</v>
      </c>
      <c r="C513" cm="1">
        <f t="array" ref="C513">_xlfn.XLOOKUP($A513,MedExam_Table[[#Headers],[#Data],[Customer ID]],MedExam_Table[[#Headers],[#Data],[BMI]],"Not Found",0)</f>
        <v>21.375</v>
      </c>
      <c r="D513" cm="1">
        <f t="array" ref="D513">_xlfn.XLOOKUP($A513,MedExam_Table[[#Headers],[#Data],[Customer ID]],MedExam_Table[[#Headers],[#Data],[HBA1C]],"Not Found",0)</f>
        <v>4.32</v>
      </c>
      <c r="E513" t="str" cm="1">
        <f t="array" ref="E513">_xlfn.XLOOKUP($A513,MedExam_Table[[#Headers],[#Data],[Customer ID]],MedExam_Table[[#Headers],[#Data],[Heart Issues Updated]],"Not Found",0)</f>
        <v>No</v>
      </c>
      <c r="F513" t="str" cm="1">
        <f t="array" ref="F513">_xlfn.XLOOKUP($A513,MedExam_Table[[#Headers],[#Data],[Customer ID]],MedExam_Table[[#Headers],[#Data],[Any Transplants Update]],"Not Found",0)</f>
        <v>No</v>
      </c>
      <c r="G513" t="str" cm="1">
        <f t="array" ref="G513">_xlfn.XLOOKUP($A513,MedExam_Table[[#Headers],[#Data],[Customer ID]],MedExam_Table[[#Headers],[#Data],[Cancer history]],"Not Found",0)</f>
        <v>No</v>
      </c>
      <c r="H513" cm="1">
        <f t="array" ref="H513">_xlfn.XLOOKUP($A513,MedExam_Table[[#Headers],[#Data],[Customer ID]],MedExam_Table[[#Headers],[#Data],[NumberOfMajorSurgeries_updated]],"Not Found",0)</f>
        <v>0</v>
      </c>
      <c r="I513" t="str" cm="1">
        <f t="array" ref="I513">_xlfn.XLOOKUP($A513,MedExam_Table[[#Headers],[#Data],[Customer ID]],MedExam_Table[[#Headers],[#Data],[Smoker Updated]],"Not Found",0)</f>
        <v>No</v>
      </c>
      <c r="J513" t="str" cm="1">
        <f t="array" ref="J513">_xlfn.XLOOKUP($A513,MedExam_Table[[#Headers],[#Data],[Customer ID]],MedExam_Table[[#Headers],[#Data],[Weight Status]],"Not Found",0)</f>
        <v>NormalWeight</v>
      </c>
      <c r="K513" t="str" cm="1">
        <f t="array" ref="K513">_xlfn.XLOOKUP($A513,MedExam_Table[[#Headers],[#Data],[Customer ID]],MedExam_Table[[#Headers],[#Data],[Diabetes Status]],"Not Found",0)</f>
        <v>Normal</v>
      </c>
      <c r="L513" cm="1">
        <f t="array" ref="L513">_xlfn.XLOOKUP($A513,Hospitalisation_table[[#All],[Customer ID]],Hospitalisation_table[[#All],[Customer Age]],"Not Found",0)</f>
        <v>45</v>
      </c>
      <c r="M513" t="str" cm="1">
        <f t="array" ref="M513">_xlfn.XLOOKUP($A513,Hospitalisation_table[[#All],[Customer ID]],Hospitalisation_table[[#All],[Date of Birth]],"Not Found",0)</f>
        <v>15-Sep-1977</v>
      </c>
      <c r="N513" s="22" cm="1">
        <f t="array" ref="N513">_xlfn.XLOOKUP($A513,Hospitalisation_table[[#All],[Customer ID]],Hospitalisation_table[[#All],[charges]],"Not Found",0)</f>
        <v>7222.79</v>
      </c>
      <c r="O513" t="str" cm="1">
        <f t="array" ref="O513">_xlfn.XLOOKUP($A513,Hospitalisation_table[[#All],[Customer ID]],Hospitalisation_table[[#All],[Hospital tier_Updated]],"Not Found",0)</f>
        <v>tier - 3</v>
      </c>
      <c r="P513" t="str" cm="1">
        <f t="array" ref="P513">_xlfn.XLOOKUP($A513,Hospitalisation_table[[#All],[Customer ID]],Hospitalisation_table[[#All],[City tier_updated]],"Not Found",0)</f>
        <v>tier - 3</v>
      </c>
      <c r="Q513" t="str" cm="1">
        <f t="array" ref="Q513">_xlfn.XLOOKUP($A513,Hospitalisation_table[[#All],[Customer ID]],Hospitalisation_table[[#All],[State ID Updated]],"Not Found",0)</f>
        <v>R1012</v>
      </c>
    </row>
    <row r="514" spans="1:17" x14ac:dyDescent="0.3">
      <c r="A514" s="13" t="s">
        <v>2227</v>
      </c>
      <c r="B514" t="str" cm="1">
        <f t="array" ref="B514">_xlfn.XLOOKUP($A514,CustomersName[[#All],[Customer ID]],CustomersName[[#All],[First Name]],"Not Found",0)</f>
        <v>Valhria R</v>
      </c>
      <c r="C514" cm="1">
        <f t="array" ref="C514">_xlfn.XLOOKUP($A514,MedExam_Table[[#Headers],[#Data],[Customer ID]],MedExam_Table[[#Headers],[#Data],[BMI]],"Not Found",0)</f>
        <v>41.52</v>
      </c>
      <c r="D514" cm="1">
        <f t="array" ref="D514">_xlfn.XLOOKUP($A514,MedExam_Table[[#Headers],[#Data],[Customer ID]],MedExam_Table[[#Headers],[#Data],[HBA1C]],"Not Found",0)</f>
        <v>11.82</v>
      </c>
      <c r="E514" t="str" cm="1">
        <f t="array" ref="E514">_xlfn.XLOOKUP($A514,MedExam_Table[[#Headers],[#Data],[Customer ID]],MedExam_Table[[#Headers],[#Data],[Heart Issues Updated]],"Not Found",0)</f>
        <v>Yes</v>
      </c>
      <c r="F514" t="str" cm="1">
        <f t="array" ref="F514">_xlfn.XLOOKUP($A514,MedExam_Table[[#Headers],[#Data],[Customer ID]],MedExam_Table[[#Headers],[#Data],[Any Transplants Update]],"Not Found",0)</f>
        <v>No</v>
      </c>
      <c r="G514" t="str" cm="1">
        <f t="array" ref="G514">_xlfn.XLOOKUP($A514,MedExam_Table[[#Headers],[#Data],[Customer ID]],MedExam_Table[[#Headers],[#Data],[Cancer history]],"Not Found",0)</f>
        <v>No</v>
      </c>
      <c r="H514" cm="1">
        <f t="array" ref="H514">_xlfn.XLOOKUP($A514,MedExam_Table[[#Headers],[#Data],[Customer ID]],MedExam_Table[[#Headers],[#Data],[NumberOfMajorSurgeries_updated]],"Not Found",0)</f>
        <v>2</v>
      </c>
      <c r="I514" t="str" cm="1">
        <f t="array" ref="I514">_xlfn.XLOOKUP($A514,MedExam_Table[[#Headers],[#Data],[Customer ID]],MedExam_Table[[#Headers],[#Data],[Smoker Updated]],"Not Found",0)</f>
        <v>Yes</v>
      </c>
      <c r="J514" t="str" cm="1">
        <f t="array" ref="J514">_xlfn.XLOOKUP($A514,MedExam_Table[[#Headers],[#Data],[Customer ID]],MedExam_Table[[#Headers],[#Data],[Weight Status]],"Not Found",0)</f>
        <v>Obesity</v>
      </c>
      <c r="K514" t="str" cm="1">
        <f t="array" ref="K514">_xlfn.XLOOKUP($A514,MedExam_Table[[#Headers],[#Data],[Customer ID]],MedExam_Table[[#Headers],[#Data],[Diabetes Status]],"Not Found",0)</f>
        <v>Diabetes</v>
      </c>
      <c r="L514" cm="1">
        <f t="array" ref="L514">_xlfn.XLOOKUP($A514,Hospitalisation_table[[#All],[Customer ID]],Hospitalisation_table[[#All],[Customer Age]],"Not Found",0)</f>
        <v>52</v>
      </c>
      <c r="M514" t="str" cm="1">
        <f t="array" ref="M514">_xlfn.XLOOKUP($A514,Hospitalisation_table[[#All],[Customer ID]],Hospitalisation_table[[#All],[Date of Birth]],"Not Found",0)</f>
        <v>22-Aug-1970</v>
      </c>
      <c r="N514" s="22" cm="1">
        <f t="array" ref="N514">_xlfn.XLOOKUP($A514,Hospitalisation_table[[#All],[Customer ID]],Hospitalisation_table[[#All],[charges]],"Not Found",0)</f>
        <v>38389.79</v>
      </c>
      <c r="O514" t="str" cm="1">
        <f t="array" ref="O514">_xlfn.XLOOKUP($A514,Hospitalisation_table[[#All],[Customer ID]],Hospitalisation_table[[#All],[Hospital tier_Updated]],"Not Found",0)</f>
        <v>tier - 2</v>
      </c>
      <c r="P514" t="str" cm="1">
        <f t="array" ref="P514">_xlfn.XLOOKUP($A514,Hospitalisation_table[[#All],[Customer ID]],Hospitalisation_table[[#All],[City tier_updated]],"Not Found",0)</f>
        <v>tier - 3</v>
      </c>
      <c r="Q514" t="str" cm="1">
        <f t="array" ref="Q514">_xlfn.XLOOKUP($A514,Hospitalisation_table[[#All],[Customer ID]],Hospitalisation_table[[#All],[State ID Updated]],"Not Found",0)</f>
        <v>R1011</v>
      </c>
    </row>
    <row r="515" spans="1:17" x14ac:dyDescent="0.3">
      <c r="A515" s="14" t="s">
        <v>911</v>
      </c>
      <c r="B515" t="str" cm="1">
        <f t="array" ref="B515">_xlfn.XLOOKUP($A515,CustomersName[[#All],[Customer ID]],CustomersName[[#All],[First Name]],"Not Found",0)</f>
        <v>Ketil</v>
      </c>
      <c r="C515" cm="1">
        <f t="array" ref="C515">_xlfn.XLOOKUP($A515,MedExam_Table[[#Headers],[#Data],[Customer ID]],MedExam_Table[[#Headers],[#Data],[BMI]],"Not Found",0)</f>
        <v>29.19</v>
      </c>
      <c r="D515" cm="1">
        <f t="array" ref="D515">_xlfn.XLOOKUP($A515,MedExam_Table[[#Headers],[#Data],[Customer ID]],MedExam_Table[[#Headers],[#Data],[HBA1C]],"Not Found",0)</f>
        <v>4.37</v>
      </c>
      <c r="E515" t="str" cm="1">
        <f t="array" ref="E515">_xlfn.XLOOKUP($A515,MedExam_Table[[#Headers],[#Data],[Customer ID]],MedExam_Table[[#Headers],[#Data],[Heart Issues Updated]],"Not Found",0)</f>
        <v>No</v>
      </c>
      <c r="F515" t="str" cm="1">
        <f t="array" ref="F515">_xlfn.XLOOKUP($A515,MedExam_Table[[#Headers],[#Data],[Customer ID]],MedExam_Table[[#Headers],[#Data],[Any Transplants Update]],"Not Found",0)</f>
        <v>No</v>
      </c>
      <c r="G515" t="str" cm="1">
        <f t="array" ref="G515">_xlfn.XLOOKUP($A515,MedExam_Table[[#Headers],[#Data],[Customer ID]],MedExam_Table[[#Headers],[#Data],[Cancer history]],"Not Found",0)</f>
        <v>No</v>
      </c>
      <c r="H515" cm="1">
        <f t="array" ref="H515">_xlfn.XLOOKUP($A515,MedExam_Table[[#Headers],[#Data],[Customer ID]],MedExam_Table[[#Headers],[#Data],[NumberOfMajorSurgeries_updated]],"Not Found",0)</f>
        <v>0</v>
      </c>
      <c r="I515" t="str" cm="1">
        <f t="array" ref="I515">_xlfn.XLOOKUP($A515,MedExam_Table[[#Headers],[#Data],[Customer ID]],MedExam_Table[[#Headers],[#Data],[Smoker Updated]],"Not Found",0)</f>
        <v>No</v>
      </c>
      <c r="J515" t="str" cm="1">
        <f t="array" ref="J515">_xlfn.XLOOKUP($A515,MedExam_Table[[#Headers],[#Data],[Customer ID]],MedExam_Table[[#Headers],[#Data],[Weight Status]],"Not Found",0)</f>
        <v>OverWeight</v>
      </c>
      <c r="K515" t="str" cm="1">
        <f t="array" ref="K515">_xlfn.XLOOKUP($A515,MedExam_Table[[#Headers],[#Data],[Customer ID]],MedExam_Table[[#Headers],[#Data],[Diabetes Status]],"Not Found",0)</f>
        <v>Normal</v>
      </c>
      <c r="L515" cm="1">
        <f t="array" ref="L515">_xlfn.XLOOKUP($A515,Hospitalisation_table[[#All],[Customer ID]],Hospitalisation_table[[#All],[Customer Age]],"Not Found",0)</f>
        <v>31</v>
      </c>
      <c r="M515" t="str" cm="1">
        <f t="array" ref="M515">_xlfn.XLOOKUP($A515,Hospitalisation_table[[#All],[Customer ID]],Hospitalisation_table[[#All],[Date of Birth]],"Not Found",0)</f>
        <v>28-Jun-1991</v>
      </c>
      <c r="N515" s="22" cm="1">
        <f t="array" ref="N515">_xlfn.XLOOKUP($A515,Hospitalisation_table[[#All],[Customer ID]],Hospitalisation_table[[#All],[charges]],"Not Found",0)</f>
        <v>7220.25</v>
      </c>
      <c r="O515" t="str" cm="1">
        <f t="array" ref="O515">_xlfn.XLOOKUP($A515,Hospitalisation_table[[#All],[Customer ID]],Hospitalisation_table[[#All],[Hospital tier_Updated]],"Not Found",0)</f>
        <v>tier - 2</v>
      </c>
      <c r="P515" t="str" cm="1">
        <f t="array" ref="P515">_xlfn.XLOOKUP($A515,Hospitalisation_table[[#All],[Customer ID]],Hospitalisation_table[[#All],[City tier_updated]],"Not Found",0)</f>
        <v>tier - 2</v>
      </c>
      <c r="Q515" t="str" cm="1">
        <f t="array" ref="Q515">_xlfn.XLOOKUP($A515,Hospitalisation_table[[#All],[Customer ID]],Hospitalisation_table[[#All],[State ID Updated]],"Not Found",0)</f>
        <v>R1021</v>
      </c>
    </row>
    <row r="516" spans="1:17" x14ac:dyDescent="0.3">
      <c r="A516" s="13" t="s">
        <v>910</v>
      </c>
      <c r="B516" t="str" cm="1">
        <f t="array" ref="B516">_xlfn.XLOOKUP($A516,CustomersName[[#All],[Customer ID]],CustomersName[[#All],[First Name]],"Not Found",0)</f>
        <v>Katie</v>
      </c>
      <c r="C516" cm="1">
        <f t="array" ref="C516">_xlfn.XLOOKUP($A516,MedExam_Table[[#Headers],[#Data],[Customer ID]],MedExam_Table[[#Headers],[#Data],[BMI]],"Not Found",0)</f>
        <v>31.92</v>
      </c>
      <c r="D516" cm="1">
        <f t="array" ref="D516">_xlfn.XLOOKUP($A516,MedExam_Table[[#Headers],[#Data],[Customer ID]],MedExam_Table[[#Headers],[#Data],[HBA1C]],"Not Found",0)</f>
        <v>4.8099999999999996</v>
      </c>
      <c r="E516" t="str" cm="1">
        <f t="array" ref="E516">_xlfn.XLOOKUP($A516,MedExam_Table[[#Headers],[#Data],[Customer ID]],MedExam_Table[[#Headers],[#Data],[Heart Issues Updated]],"Not Found",0)</f>
        <v>Yes</v>
      </c>
      <c r="F516" t="str" cm="1">
        <f t="array" ref="F516">_xlfn.XLOOKUP($A516,MedExam_Table[[#Headers],[#Data],[Customer ID]],MedExam_Table[[#Headers],[#Data],[Any Transplants Update]],"Not Found",0)</f>
        <v>No</v>
      </c>
      <c r="G516" t="str" cm="1">
        <f t="array" ref="G516">_xlfn.XLOOKUP($A516,MedExam_Table[[#Headers],[#Data],[Customer ID]],MedExam_Table[[#Headers],[#Data],[Cancer history]],"Not Found",0)</f>
        <v>Yes</v>
      </c>
      <c r="H516" cm="1">
        <f t="array" ref="H516">_xlfn.XLOOKUP($A516,MedExam_Table[[#Headers],[#Data],[Customer ID]],MedExam_Table[[#Headers],[#Data],[NumberOfMajorSurgeries_updated]],"Not Found",0)</f>
        <v>1</v>
      </c>
      <c r="I516" t="str" cm="1">
        <f t="array" ref="I516">_xlfn.XLOOKUP($A516,MedExam_Table[[#Headers],[#Data],[Customer ID]],MedExam_Table[[#Headers],[#Data],[Smoker Updated]],"Not Found",0)</f>
        <v>No</v>
      </c>
      <c r="J516" t="str" cm="1">
        <f t="array" ref="J516">_xlfn.XLOOKUP($A516,MedExam_Table[[#Headers],[#Data],[Customer ID]],MedExam_Table[[#Headers],[#Data],[Weight Status]],"Not Found",0)</f>
        <v>Obesity</v>
      </c>
      <c r="K516" t="str" cm="1">
        <f t="array" ref="K516">_xlfn.XLOOKUP($A516,MedExam_Table[[#Headers],[#Data],[Customer ID]],MedExam_Table[[#Headers],[#Data],[Diabetes Status]],"Not Found",0)</f>
        <v>Normal</v>
      </c>
      <c r="L516" cm="1">
        <f t="array" ref="L516">_xlfn.XLOOKUP($A516,Hospitalisation_table[[#All],[Customer ID]],Hospitalisation_table[[#All],[Customer Age]],"Not Found",0)</f>
        <v>39</v>
      </c>
      <c r="M516" t="str" cm="1">
        <f t="array" ref="M516">_xlfn.XLOOKUP($A516,Hospitalisation_table[[#All],[Customer ID]],Hospitalisation_table[[#All],[Date of Birth]],"Not Found",0)</f>
        <v>21-Nov-1983</v>
      </c>
      <c r="N516" s="22" cm="1">
        <f t="array" ref="N516">_xlfn.XLOOKUP($A516,Hospitalisation_table[[#All],[Customer ID]],Hospitalisation_table[[#All],[charges]],"Not Found",0)</f>
        <v>7209.49</v>
      </c>
      <c r="O516" t="str" cm="1">
        <f t="array" ref="O516">_xlfn.XLOOKUP($A516,Hospitalisation_table[[#All],[Customer ID]],Hospitalisation_table[[#All],[Hospital tier_Updated]],"Not Found",0)</f>
        <v>tier - 2</v>
      </c>
      <c r="P516" t="str" cm="1">
        <f t="array" ref="P516">_xlfn.XLOOKUP($A516,Hospitalisation_table[[#All],[Customer ID]],Hospitalisation_table[[#All],[City tier_updated]],"Not Found",0)</f>
        <v>tier - 3</v>
      </c>
      <c r="Q516" t="str" cm="1">
        <f t="array" ref="Q516">_xlfn.XLOOKUP($A516,Hospitalisation_table[[#All],[Customer ID]],Hospitalisation_table[[#All],[State ID Updated]],"Not Found",0)</f>
        <v>R1012</v>
      </c>
    </row>
    <row r="517" spans="1:17" x14ac:dyDescent="0.3">
      <c r="A517" s="14" t="s">
        <v>909</v>
      </c>
      <c r="B517" t="str" cm="1">
        <f t="array" ref="B517">_xlfn.XLOOKUP($A517,CustomersName[[#All],[Customer ID]],CustomersName[[#All],[First Name]],"Not Found",0)</f>
        <v>Christi</v>
      </c>
      <c r="C517" cm="1">
        <f t="array" ref="C517">_xlfn.XLOOKUP($A517,MedExam_Table[[#Headers],[#Data],[Customer ID]],MedExam_Table[[#Headers],[#Data],[BMI]],"Not Found",0)</f>
        <v>26.315000000000001</v>
      </c>
      <c r="D517" cm="1">
        <f t="array" ref="D517">_xlfn.XLOOKUP($A517,MedExam_Table[[#Headers],[#Data],[Customer ID]],MedExam_Table[[#Headers],[#Data],[HBA1C]],"Not Found",0)</f>
        <v>4.5599999999999996</v>
      </c>
      <c r="E517" t="str" cm="1">
        <f t="array" ref="E517">_xlfn.XLOOKUP($A517,MedExam_Table[[#Headers],[#Data],[Customer ID]],MedExam_Table[[#Headers],[#Data],[Heart Issues Updated]],"Not Found",0)</f>
        <v>Yes</v>
      </c>
      <c r="F517" t="str" cm="1">
        <f t="array" ref="F517">_xlfn.XLOOKUP($A517,MedExam_Table[[#Headers],[#Data],[Customer ID]],MedExam_Table[[#Headers],[#Data],[Any Transplants Update]],"Not Found",0)</f>
        <v>No</v>
      </c>
      <c r="G517" t="str" cm="1">
        <f t="array" ref="G517">_xlfn.XLOOKUP($A517,MedExam_Table[[#Headers],[#Data],[Customer ID]],MedExam_Table[[#Headers],[#Data],[Cancer history]],"Not Found",0)</f>
        <v>Yes</v>
      </c>
      <c r="H517" cm="1">
        <f t="array" ref="H517">_xlfn.XLOOKUP($A517,MedExam_Table[[#Headers],[#Data],[Customer ID]],MedExam_Table[[#Headers],[#Data],[NumberOfMajorSurgeries_updated]],"Not Found",0)</f>
        <v>1</v>
      </c>
      <c r="I517" t="str" cm="1">
        <f t="array" ref="I517">_xlfn.XLOOKUP($A517,MedExam_Table[[#Headers],[#Data],[Customer ID]],MedExam_Table[[#Headers],[#Data],[Smoker Updated]],"Not Found",0)</f>
        <v>No</v>
      </c>
      <c r="J517" t="str" cm="1">
        <f t="array" ref="J517">_xlfn.XLOOKUP($A517,MedExam_Table[[#Headers],[#Data],[Customer ID]],MedExam_Table[[#Headers],[#Data],[Weight Status]],"Not Found",0)</f>
        <v>OverWeight</v>
      </c>
      <c r="K517" t="str" cm="1">
        <f t="array" ref="K517">_xlfn.XLOOKUP($A517,MedExam_Table[[#Headers],[#Data],[Customer ID]],MedExam_Table[[#Headers],[#Data],[Diabetes Status]],"Not Found",0)</f>
        <v>Normal</v>
      </c>
      <c r="L517" cm="1">
        <f t="array" ref="L517">_xlfn.XLOOKUP($A517,Hospitalisation_table[[#All],[Customer ID]],Hospitalisation_table[[#All],[Customer Age]],"Not Found",0)</f>
        <v>39</v>
      </c>
      <c r="M517" t="str" cm="1">
        <f t="array" ref="M517">_xlfn.XLOOKUP($A517,Hospitalisation_table[[#All],[Customer ID]],Hospitalisation_table[[#All],[Date of Birth]],"Not Found",0)</f>
        <v>11-Aug-1983</v>
      </c>
      <c r="N517" s="22" cm="1">
        <f t="array" ref="N517">_xlfn.XLOOKUP($A517,Hospitalisation_table[[#All],[Customer ID]],Hospitalisation_table[[#All],[charges]],"Not Found",0)</f>
        <v>7201.7</v>
      </c>
      <c r="O517" t="str" cm="1">
        <f t="array" ref="O517">_xlfn.XLOOKUP($A517,Hospitalisation_table[[#All],[Customer ID]],Hospitalisation_table[[#All],[Hospital tier_Updated]],"Not Found",0)</f>
        <v>tier - 2</v>
      </c>
      <c r="P517" t="str" cm="1">
        <f t="array" ref="P517">_xlfn.XLOOKUP($A517,Hospitalisation_table[[#All],[Customer ID]],Hospitalisation_table[[#All],[City tier_updated]],"Not Found",0)</f>
        <v>tier - 3</v>
      </c>
      <c r="Q517" t="str" cm="1">
        <f t="array" ref="Q517">_xlfn.XLOOKUP($A517,Hospitalisation_table[[#All],[Customer ID]],Hospitalisation_table[[#All],[State ID Updated]],"Not Found",0)</f>
        <v>R1012</v>
      </c>
    </row>
    <row r="518" spans="1:17" x14ac:dyDescent="0.3">
      <c r="A518" s="13" t="s">
        <v>908</v>
      </c>
      <c r="B518" t="str" cm="1">
        <f t="array" ref="B518">_xlfn.XLOOKUP($A518,CustomersName[[#All],[Customer ID]],CustomersName[[#All],[First Name]],"Not Found",0)</f>
        <v>Alan</v>
      </c>
      <c r="C518" cm="1">
        <f t="array" ref="C518">_xlfn.XLOOKUP($A518,MedExam_Table[[#Headers],[#Data],[Customer ID]],MedExam_Table[[#Headers],[#Data],[BMI]],"Not Found",0)</f>
        <v>35.299999999999997</v>
      </c>
      <c r="D518" cm="1">
        <f t="array" ref="D518">_xlfn.XLOOKUP($A518,MedExam_Table[[#Headers],[#Data],[Customer ID]],MedExam_Table[[#Headers],[#Data],[HBA1C]],"Not Found",0)</f>
        <v>4.3899999999999997</v>
      </c>
      <c r="E518" t="str" cm="1">
        <f t="array" ref="E518">_xlfn.XLOOKUP($A518,MedExam_Table[[#Headers],[#Data],[Customer ID]],MedExam_Table[[#Headers],[#Data],[Heart Issues Updated]],"Not Found",0)</f>
        <v>No</v>
      </c>
      <c r="F518" t="str" cm="1">
        <f t="array" ref="F518">_xlfn.XLOOKUP($A518,MedExam_Table[[#Headers],[#Data],[Customer ID]],MedExam_Table[[#Headers],[#Data],[Any Transplants Update]],"Not Found",0)</f>
        <v>No</v>
      </c>
      <c r="G518" t="str" cm="1">
        <f t="array" ref="G518">_xlfn.XLOOKUP($A518,MedExam_Table[[#Headers],[#Data],[Customer ID]],MedExam_Table[[#Headers],[#Data],[Cancer history]],"Not Found",0)</f>
        <v>No</v>
      </c>
      <c r="H518" cm="1">
        <f t="array" ref="H518">_xlfn.XLOOKUP($A518,MedExam_Table[[#Headers],[#Data],[Customer ID]],MedExam_Table[[#Headers],[#Data],[NumberOfMajorSurgeries_updated]],"Not Found",0)</f>
        <v>0</v>
      </c>
      <c r="I518" t="str" cm="1">
        <f t="array" ref="I518">_xlfn.XLOOKUP($A518,MedExam_Table[[#Headers],[#Data],[Customer ID]],MedExam_Table[[#Headers],[#Data],[Smoker Updated]],"Not Found",0)</f>
        <v>No</v>
      </c>
      <c r="J518" t="str" cm="1">
        <f t="array" ref="J518">_xlfn.XLOOKUP($A518,MedExam_Table[[#Headers],[#Data],[Customer ID]],MedExam_Table[[#Headers],[#Data],[Weight Status]],"Not Found",0)</f>
        <v>Obesity</v>
      </c>
      <c r="K518" t="str" cm="1">
        <f t="array" ref="K518">_xlfn.XLOOKUP($A518,MedExam_Table[[#Headers],[#Data],[Customer ID]],MedExam_Table[[#Headers],[#Data],[Diabetes Status]],"Not Found",0)</f>
        <v>Normal</v>
      </c>
      <c r="L518" cm="1">
        <f t="array" ref="L518">_xlfn.XLOOKUP($A518,Hospitalisation_table[[#All],[Customer ID]],Hospitalisation_table[[#All],[Customer Age]],"Not Found",0)</f>
        <v>40</v>
      </c>
      <c r="M518" t="str" cm="1">
        <f t="array" ref="M518">_xlfn.XLOOKUP($A518,Hospitalisation_table[[#All],[Customer ID]],Hospitalisation_table[[#All],[Date of Birth]],"Not Found",0)</f>
        <v>14-Sep-1982</v>
      </c>
      <c r="N518" s="22" cm="1">
        <f t="array" ref="N518">_xlfn.XLOOKUP($A518,Hospitalisation_table[[#All],[Customer ID]],Hospitalisation_table[[#All],[charges]],"Not Found",0)</f>
        <v>7196.87</v>
      </c>
      <c r="O518" t="str" cm="1">
        <f t="array" ref="O518">_xlfn.XLOOKUP($A518,Hospitalisation_table[[#All],[Customer ID]],Hospitalisation_table[[#All],[Hospital tier_Updated]],"Not Found",0)</f>
        <v>tier - 3</v>
      </c>
      <c r="P518" t="str" cm="1">
        <f t="array" ref="P518">_xlfn.XLOOKUP($A518,Hospitalisation_table[[#All],[Customer ID]],Hospitalisation_table[[#All],[City tier_updated]],"Not Found",0)</f>
        <v>tier - 2</v>
      </c>
      <c r="Q518" t="str" cm="1">
        <f t="array" ref="Q518">_xlfn.XLOOKUP($A518,Hospitalisation_table[[#All],[Customer ID]],Hospitalisation_table[[#All],[State ID Updated]],"Not Found",0)</f>
        <v>R1011</v>
      </c>
    </row>
    <row r="519" spans="1:17" x14ac:dyDescent="0.3">
      <c r="A519" s="14" t="s">
        <v>907</v>
      </c>
      <c r="B519" t="str" cm="1">
        <f t="array" ref="B519">_xlfn.XLOOKUP($A519,CustomersName[[#All],[Customer ID]],CustomersName[[#All],[First Name]],"Not Found",0)</f>
        <v>Edivaldo B</v>
      </c>
      <c r="C519" cm="1">
        <f t="array" ref="C519">_xlfn.XLOOKUP($A519,MedExam_Table[[#Headers],[#Data],[Customer ID]],MedExam_Table[[#Headers],[#Data],[BMI]],"Not Found",0)</f>
        <v>18.91</v>
      </c>
      <c r="D519" cm="1">
        <f t="array" ref="D519">_xlfn.XLOOKUP($A519,MedExam_Table[[#Headers],[#Data],[Customer ID]],MedExam_Table[[#Headers],[#Data],[HBA1C]],"Not Found",0)</f>
        <v>11.44</v>
      </c>
      <c r="E519" t="str" cm="1">
        <f t="array" ref="E519">_xlfn.XLOOKUP($A519,MedExam_Table[[#Headers],[#Data],[Customer ID]],MedExam_Table[[#Headers],[#Data],[Heart Issues Updated]],"Not Found",0)</f>
        <v>No</v>
      </c>
      <c r="F519" t="str" cm="1">
        <f t="array" ref="F519">_xlfn.XLOOKUP($A519,MedExam_Table[[#Headers],[#Data],[Customer ID]],MedExam_Table[[#Headers],[#Data],[Any Transplants Update]],"Not Found",0)</f>
        <v>No</v>
      </c>
      <c r="G519" t="str" cm="1">
        <f t="array" ref="G519">_xlfn.XLOOKUP($A519,MedExam_Table[[#Headers],[#Data],[Customer ID]],MedExam_Table[[#Headers],[#Data],[Cancer history]],"Not Found",0)</f>
        <v>No</v>
      </c>
      <c r="H519" cm="1">
        <f t="array" ref="H519">_xlfn.XLOOKUP($A519,MedExam_Table[[#Headers],[#Data],[Customer ID]],MedExam_Table[[#Headers],[#Data],[NumberOfMajorSurgeries_updated]],"Not Found",0)</f>
        <v>0</v>
      </c>
      <c r="I519" t="str" cm="1">
        <f t="array" ref="I519">_xlfn.XLOOKUP($A519,MedExam_Table[[#Headers],[#Data],[Customer ID]],MedExam_Table[[#Headers],[#Data],[Smoker Updated]],"Not Found",0)</f>
        <v>No</v>
      </c>
      <c r="J519" t="str" cm="1">
        <f t="array" ref="J519">_xlfn.XLOOKUP($A519,MedExam_Table[[#Headers],[#Data],[Customer ID]],MedExam_Table[[#Headers],[#Data],[Weight Status]],"Not Found",0)</f>
        <v>NormalWeight</v>
      </c>
      <c r="K519" t="str" cm="1">
        <f t="array" ref="K519">_xlfn.XLOOKUP($A519,MedExam_Table[[#Headers],[#Data],[Customer ID]],MedExam_Table[[#Headers],[#Data],[Diabetes Status]],"Not Found",0)</f>
        <v>Diabetes</v>
      </c>
      <c r="L519" cm="1">
        <f t="array" ref="L519">_xlfn.XLOOKUP($A519,Hospitalisation_table[[#All],[Customer ID]],Hospitalisation_table[[#All],[Customer Age]],"Not Found",0)</f>
        <v>54</v>
      </c>
      <c r="M519" t="str" cm="1">
        <f t="array" ref="M519">_xlfn.XLOOKUP($A519,Hospitalisation_table[[#All],[Customer ID]],Hospitalisation_table[[#All],[Date of Birth]],"Not Found",0)</f>
        <v>26-Aug-1968</v>
      </c>
      <c r="N519" s="22" cm="1">
        <f t="array" ref="N519">_xlfn.XLOOKUP($A519,Hospitalisation_table[[#All],[Customer ID]],Hospitalisation_table[[#All],[charges]],"Not Found",0)</f>
        <v>7179.52</v>
      </c>
      <c r="O519" t="str" cm="1">
        <f t="array" ref="O519">_xlfn.XLOOKUP($A519,Hospitalisation_table[[#All],[Customer ID]],Hospitalisation_table[[#All],[Hospital tier_Updated]],"Not Found",0)</f>
        <v>tier - 3</v>
      </c>
      <c r="P519" t="str" cm="1">
        <f t="array" ref="P519">_xlfn.XLOOKUP($A519,Hospitalisation_table[[#All],[Customer ID]],Hospitalisation_table[[#All],[City tier_updated]],"Not Found",0)</f>
        <v>tier - 3</v>
      </c>
      <c r="Q519" t="str" cm="1">
        <f t="array" ref="Q519">_xlfn.XLOOKUP($A519,Hospitalisation_table[[#All],[Customer ID]],Hospitalisation_table[[#All],[State ID Updated]],"Not Found",0)</f>
        <v>R1013</v>
      </c>
    </row>
    <row r="520" spans="1:17" x14ac:dyDescent="0.3">
      <c r="A520" s="13" t="s">
        <v>906</v>
      </c>
      <c r="B520" t="str" cm="1">
        <f t="array" ref="B520">_xlfn.XLOOKUP($A520,CustomersName[[#All],[Customer ID]],CustomersName[[#All],[First Name]],"Not Found",0)</f>
        <v>Eve</v>
      </c>
      <c r="C520" cm="1">
        <f t="array" ref="C520">_xlfn.XLOOKUP($A520,MedExam_Table[[#Headers],[#Data],[Customer ID]],MedExam_Table[[#Headers],[#Data],[BMI]],"Not Found",0)</f>
        <v>22.41</v>
      </c>
      <c r="D520" cm="1">
        <f t="array" ref="D520">_xlfn.XLOOKUP($A520,MedExam_Table[[#Headers],[#Data],[Customer ID]],MedExam_Table[[#Headers],[#Data],[HBA1C]],"Not Found",0)</f>
        <v>11.37</v>
      </c>
      <c r="E520" t="str" cm="1">
        <f t="array" ref="E520">_xlfn.XLOOKUP($A520,MedExam_Table[[#Headers],[#Data],[Customer ID]],MedExam_Table[[#Headers],[#Data],[Heart Issues Updated]],"Not Found",0)</f>
        <v>Yes</v>
      </c>
      <c r="F520" t="str" cm="1">
        <f t="array" ref="F520">_xlfn.XLOOKUP($A520,MedExam_Table[[#Headers],[#Data],[Customer ID]],MedExam_Table[[#Headers],[#Data],[Any Transplants Update]],"Not Found",0)</f>
        <v>No</v>
      </c>
      <c r="G520" t="str" cm="1">
        <f t="array" ref="G520">_xlfn.XLOOKUP($A520,MedExam_Table[[#Headers],[#Data],[Customer ID]],MedExam_Table[[#Headers],[#Data],[Cancer history]],"Not Found",0)</f>
        <v>No</v>
      </c>
      <c r="H520" cm="1">
        <f t="array" ref="H520">_xlfn.XLOOKUP($A520,MedExam_Table[[#Headers],[#Data],[Customer ID]],MedExam_Table[[#Headers],[#Data],[NumberOfMajorSurgeries_updated]],"Not Found",0)</f>
        <v>1</v>
      </c>
      <c r="I520" t="str" cm="1">
        <f t="array" ref="I520">_xlfn.XLOOKUP($A520,MedExam_Table[[#Headers],[#Data],[Customer ID]],MedExam_Table[[#Headers],[#Data],[Smoker Updated]],"Not Found",0)</f>
        <v>No</v>
      </c>
      <c r="J520" t="str" cm="1">
        <f t="array" ref="J520">_xlfn.XLOOKUP($A520,MedExam_Table[[#Headers],[#Data],[Customer ID]],MedExam_Table[[#Headers],[#Data],[Weight Status]],"Not Found",0)</f>
        <v>NormalWeight</v>
      </c>
      <c r="K520" t="str" cm="1">
        <f t="array" ref="K520">_xlfn.XLOOKUP($A520,MedExam_Table[[#Headers],[#Data],[Customer ID]],MedExam_Table[[#Headers],[#Data],[Diabetes Status]],"Not Found",0)</f>
        <v>Diabetes</v>
      </c>
      <c r="L520" cm="1">
        <f t="array" ref="L520">_xlfn.XLOOKUP($A520,Hospitalisation_table[[#All],[Customer ID]],Hospitalisation_table[[#All],[Customer Age]],"Not Found",0)</f>
        <v>47</v>
      </c>
      <c r="M520" t="str" cm="1">
        <f t="array" ref="M520">_xlfn.XLOOKUP($A520,Hospitalisation_table[[#All],[Customer ID]],Hospitalisation_table[[#All],[Date of Birth]],"Not Found",0)</f>
        <v>19-Jul-1975</v>
      </c>
      <c r="N520" s="22" cm="1">
        <f t="array" ref="N520">_xlfn.XLOOKUP($A520,Hospitalisation_table[[#All],[Customer ID]],Hospitalisation_table[[#All],[charges]],"Not Found",0)</f>
        <v>7175.51</v>
      </c>
      <c r="O520" t="str" cm="1">
        <f t="array" ref="O520">_xlfn.XLOOKUP($A520,Hospitalisation_table[[#All],[Customer ID]],Hospitalisation_table[[#All],[Hospital tier_Updated]],"Not Found",0)</f>
        <v>tier - 2</v>
      </c>
      <c r="P520" t="str" cm="1">
        <f t="array" ref="P520">_xlfn.XLOOKUP($A520,Hospitalisation_table[[#All],[Customer ID]],Hospitalisation_table[[#All],[City tier_updated]],"Not Found",0)</f>
        <v>tier - 3</v>
      </c>
      <c r="Q520" t="str" cm="1">
        <f t="array" ref="Q520">_xlfn.XLOOKUP($A520,Hospitalisation_table[[#All],[Customer ID]],Hospitalisation_table[[#All],[State ID Updated]],"Not Found",0)</f>
        <v>R1013</v>
      </c>
    </row>
    <row r="521" spans="1:17" x14ac:dyDescent="0.3">
      <c r="A521" s="14" t="s">
        <v>905</v>
      </c>
      <c r="B521" t="str" cm="1">
        <f t="array" ref="B521">_xlfn.XLOOKUP($A521,CustomersName[[#All],[Customer ID]],CustomersName[[#All],[First Name]],"Not Found",0)</f>
        <v>Devin</v>
      </c>
      <c r="C521" cm="1">
        <f t="array" ref="C521">_xlfn.XLOOKUP($A521,MedExam_Table[[#Headers],[#Data],[Customer ID]],MedExam_Table[[#Headers],[#Data],[BMI]],"Not Found",0)</f>
        <v>22.704999999999998</v>
      </c>
      <c r="D521" cm="1">
        <f t="array" ref="D521">_xlfn.XLOOKUP($A521,MedExam_Table[[#Headers],[#Data],[Customer ID]],MedExam_Table[[#Headers],[#Data],[HBA1C]],"Not Found",0)</f>
        <v>6.14</v>
      </c>
      <c r="E521" t="str" cm="1">
        <f t="array" ref="E521">_xlfn.XLOOKUP($A521,MedExam_Table[[#Headers],[#Data],[Customer ID]],MedExam_Table[[#Headers],[#Data],[Heart Issues Updated]],"Not Found",0)</f>
        <v>No</v>
      </c>
      <c r="F521" t="str" cm="1">
        <f t="array" ref="F521">_xlfn.XLOOKUP($A521,MedExam_Table[[#Headers],[#Data],[Customer ID]],MedExam_Table[[#Headers],[#Data],[Any Transplants Update]],"Not Found",0)</f>
        <v>No</v>
      </c>
      <c r="G521" t="str" cm="1">
        <f t="array" ref="G521">_xlfn.XLOOKUP($A521,MedExam_Table[[#Headers],[#Data],[Customer ID]],MedExam_Table[[#Headers],[#Data],[Cancer history]],"Not Found",0)</f>
        <v>No</v>
      </c>
      <c r="H521" cm="1">
        <f t="array" ref="H521">_xlfn.XLOOKUP($A521,MedExam_Table[[#Headers],[#Data],[Customer ID]],MedExam_Table[[#Headers],[#Data],[NumberOfMajorSurgeries_updated]],"Not Found",0)</f>
        <v>0</v>
      </c>
      <c r="I521" t="str" cm="1">
        <f t="array" ref="I521">_xlfn.XLOOKUP($A521,MedExam_Table[[#Headers],[#Data],[Customer ID]],MedExam_Table[[#Headers],[#Data],[Smoker Updated]],"Not Found",0)</f>
        <v>No</v>
      </c>
      <c r="J521" t="str" cm="1">
        <f t="array" ref="J521">_xlfn.XLOOKUP($A521,MedExam_Table[[#Headers],[#Data],[Customer ID]],MedExam_Table[[#Headers],[#Data],[Weight Status]],"Not Found",0)</f>
        <v>NormalWeight</v>
      </c>
      <c r="K521" t="str" cm="1">
        <f t="array" ref="K521">_xlfn.XLOOKUP($A521,MedExam_Table[[#Headers],[#Data],[Customer ID]],MedExam_Table[[#Headers],[#Data],[Diabetes Status]],"Not Found",0)</f>
        <v>Prediabetes</v>
      </c>
      <c r="L521" cm="1">
        <f t="array" ref="L521">_xlfn.XLOOKUP($A521,Hospitalisation_table[[#All],[Customer ID]],Hospitalisation_table[[#All],[Customer Age]],"Not Found",0)</f>
        <v>40</v>
      </c>
      <c r="M521" t="str" cm="1">
        <f t="array" ref="M521">_xlfn.XLOOKUP($A521,Hospitalisation_table[[#All],[Customer ID]],Hospitalisation_table[[#All],[Date of Birth]],"Not Found",0)</f>
        <v>16-Aug-1982</v>
      </c>
      <c r="N521" s="22" cm="1">
        <f t="array" ref="N521">_xlfn.XLOOKUP($A521,Hospitalisation_table[[#All],[Customer ID]],Hospitalisation_table[[#All],[charges]],"Not Found",0)</f>
        <v>7173.36</v>
      </c>
      <c r="O521" t="str" cm="1">
        <f t="array" ref="O521">_xlfn.XLOOKUP($A521,Hospitalisation_table[[#All],[Customer ID]],Hospitalisation_table[[#All],[Hospital tier_Updated]],"Not Found",0)</f>
        <v>tier - 3</v>
      </c>
      <c r="P521" t="str" cm="1">
        <f t="array" ref="P521">_xlfn.XLOOKUP($A521,Hospitalisation_table[[#All],[Customer ID]],Hospitalisation_table[[#All],[City tier_updated]],"Not Found",0)</f>
        <v>tier - 2</v>
      </c>
      <c r="Q521" t="str" cm="1">
        <f t="array" ref="Q521">_xlfn.XLOOKUP($A521,Hospitalisation_table[[#All],[Customer ID]],Hospitalisation_table[[#All],[State ID Updated]],"Not Found",0)</f>
        <v>R1016</v>
      </c>
    </row>
    <row r="522" spans="1:17" x14ac:dyDescent="0.3">
      <c r="A522" s="13" t="s">
        <v>904</v>
      </c>
      <c r="B522" t="str" cm="1">
        <f t="array" ref="B522">_xlfn.XLOOKUP($A522,CustomersName[[#All],[Customer ID]],CustomersName[[#All],[First Name]],"Not Found",0)</f>
        <v>Shauh R</v>
      </c>
      <c r="C522" cm="1">
        <f t="array" ref="C522">_xlfn.XLOOKUP($A522,MedExam_Table[[#Headers],[#Data],[Customer ID]],MedExam_Table[[#Headers],[#Data],[BMI]],"Not Found",0)</f>
        <v>37.18</v>
      </c>
      <c r="D522" cm="1">
        <f t="array" ref="D522">_xlfn.XLOOKUP($A522,MedExam_Table[[#Headers],[#Data],[Customer ID]],MedExam_Table[[#Headers],[#Data],[HBA1C]],"Not Found",0)</f>
        <v>4.8899999999999997</v>
      </c>
      <c r="E522" t="str" cm="1">
        <f t="array" ref="E522">_xlfn.XLOOKUP($A522,MedExam_Table[[#Headers],[#Data],[Customer ID]],MedExam_Table[[#Headers],[#Data],[Heart Issues Updated]],"Not Found",0)</f>
        <v>No</v>
      </c>
      <c r="F522" t="str" cm="1">
        <f t="array" ref="F522">_xlfn.XLOOKUP($A522,MedExam_Table[[#Headers],[#Data],[Customer ID]],MedExam_Table[[#Headers],[#Data],[Any Transplants Update]],"Not Found",0)</f>
        <v>No</v>
      </c>
      <c r="G522" t="str" cm="1">
        <f t="array" ref="G522">_xlfn.XLOOKUP($A522,MedExam_Table[[#Headers],[#Data],[Customer ID]],MedExam_Table[[#Headers],[#Data],[Cancer history]],"Not Found",0)</f>
        <v>No</v>
      </c>
      <c r="H522" cm="1">
        <f t="array" ref="H522">_xlfn.XLOOKUP($A522,MedExam_Table[[#Headers],[#Data],[Customer ID]],MedExam_Table[[#Headers],[#Data],[NumberOfMajorSurgeries_updated]],"Not Found",0)</f>
        <v>0</v>
      </c>
      <c r="I522" t="str" cm="1">
        <f t="array" ref="I522">_xlfn.XLOOKUP($A522,MedExam_Table[[#Headers],[#Data],[Customer ID]],MedExam_Table[[#Headers],[#Data],[Smoker Updated]],"Not Found",0)</f>
        <v>No</v>
      </c>
      <c r="J522" t="str" cm="1">
        <f t="array" ref="J522">_xlfn.XLOOKUP($A522,MedExam_Table[[#Headers],[#Data],[Customer ID]],MedExam_Table[[#Headers],[#Data],[Weight Status]],"Not Found",0)</f>
        <v>Obesity</v>
      </c>
      <c r="K522" t="str" cm="1">
        <f t="array" ref="K522">_xlfn.XLOOKUP($A522,MedExam_Table[[#Headers],[#Data],[Customer ID]],MedExam_Table[[#Headers],[#Data],[Diabetes Status]],"Not Found",0)</f>
        <v>Normal</v>
      </c>
      <c r="L522" cm="1">
        <f t="array" ref="L522">_xlfn.XLOOKUP($A522,Hospitalisation_table[[#All],[Customer ID]],Hospitalisation_table[[#All],[Customer Age]],"Not Found",0)</f>
        <v>42</v>
      </c>
      <c r="M522" t="str" cm="1">
        <f t="array" ref="M522">_xlfn.XLOOKUP($A522,Hospitalisation_table[[#All],[Customer ID]],Hospitalisation_table[[#All],[Date of Birth]],"Not Found",0)</f>
        <v>30-Sep-1980</v>
      </c>
      <c r="N522" s="22" cm="1">
        <f t="array" ref="N522">_xlfn.XLOOKUP($A522,Hospitalisation_table[[#All],[Customer ID]],Hospitalisation_table[[#All],[charges]],"Not Found",0)</f>
        <v>7162.01</v>
      </c>
      <c r="O522" t="str" cm="1">
        <f t="array" ref="O522">_xlfn.XLOOKUP($A522,Hospitalisation_table[[#All],[Customer ID]],Hospitalisation_table[[#All],[Hospital tier_Updated]],"Not Found",0)</f>
        <v>tier - 2</v>
      </c>
      <c r="P522" t="str" cm="1">
        <f t="array" ref="P522">_xlfn.XLOOKUP($A522,Hospitalisation_table[[#All],[Customer ID]],Hospitalisation_table[[#All],[City tier_updated]],"Not Found",0)</f>
        <v>tier - 3</v>
      </c>
      <c r="Q522" t="str" cm="1">
        <f t="array" ref="Q522">_xlfn.XLOOKUP($A522,Hospitalisation_table[[#All],[Customer ID]],Hospitalisation_table[[#All],[State ID Updated]],"Not Found",0)</f>
        <v>R1013</v>
      </c>
    </row>
    <row r="523" spans="1:17" x14ac:dyDescent="0.3">
      <c r="A523" s="14" t="s">
        <v>903</v>
      </c>
      <c r="B523" t="str" cm="1">
        <f t="array" ref="B523">_xlfn.XLOOKUP($A523,CustomersName[[#All],[Customer ID]],CustomersName[[#All],[First Name]],"Not Found",0)</f>
        <v>Adrian</v>
      </c>
      <c r="C523" cm="1">
        <f t="array" ref="C523">_xlfn.XLOOKUP($A523,MedExam_Table[[#Headers],[#Data],[Customer ID]],MedExam_Table[[#Headers],[#Data],[BMI]],"Not Found",0)</f>
        <v>35.97</v>
      </c>
      <c r="D523" cm="1">
        <f t="array" ref="D523">_xlfn.XLOOKUP($A523,MedExam_Table[[#Headers],[#Data],[Customer ID]],MedExam_Table[[#Headers],[#Data],[HBA1C]],"Not Found",0)</f>
        <v>4.5999999999999996</v>
      </c>
      <c r="E523" t="str" cm="1">
        <f t="array" ref="E523">_xlfn.XLOOKUP($A523,MedExam_Table[[#Headers],[#Data],[Customer ID]],MedExam_Table[[#Headers],[#Data],[Heart Issues Updated]],"Not Found",0)</f>
        <v>No</v>
      </c>
      <c r="F523" t="str" cm="1">
        <f t="array" ref="F523">_xlfn.XLOOKUP($A523,MedExam_Table[[#Headers],[#Data],[Customer ID]],MedExam_Table[[#Headers],[#Data],[Any Transplants Update]],"Not Found",0)</f>
        <v>No</v>
      </c>
      <c r="G523" t="str" cm="1">
        <f t="array" ref="G523">_xlfn.XLOOKUP($A523,MedExam_Table[[#Headers],[#Data],[Customer ID]],MedExam_Table[[#Headers],[#Data],[Cancer history]],"Not Found",0)</f>
        <v>No</v>
      </c>
      <c r="H523" cm="1">
        <f t="array" ref="H523">_xlfn.XLOOKUP($A523,MedExam_Table[[#Headers],[#Data],[Customer ID]],MedExam_Table[[#Headers],[#Data],[NumberOfMajorSurgeries_updated]],"Not Found",0)</f>
        <v>0</v>
      </c>
      <c r="I523" t="str" cm="1">
        <f t="array" ref="I523">_xlfn.XLOOKUP($A523,MedExam_Table[[#Headers],[#Data],[Customer ID]],MedExam_Table[[#Headers],[#Data],[Smoker Updated]],"Not Found",0)</f>
        <v>No</v>
      </c>
      <c r="J523" t="str" cm="1">
        <f t="array" ref="J523">_xlfn.XLOOKUP($A523,MedExam_Table[[#Headers],[#Data],[Customer ID]],MedExam_Table[[#Headers],[#Data],[Weight Status]],"Not Found",0)</f>
        <v>Obesity</v>
      </c>
      <c r="K523" t="str" cm="1">
        <f t="array" ref="K523">_xlfn.XLOOKUP($A523,MedExam_Table[[#Headers],[#Data],[Customer ID]],MedExam_Table[[#Headers],[#Data],[Diabetes Status]],"Not Found",0)</f>
        <v>Normal</v>
      </c>
      <c r="L523" cm="1">
        <f t="array" ref="L523">_xlfn.XLOOKUP($A523,Hospitalisation_table[[#All],[Customer ID]],Hospitalisation_table[[#All],[Customer Age]],"Not Found",0)</f>
        <v>42</v>
      </c>
      <c r="M523" t="str" cm="1">
        <f t="array" ref="M523">_xlfn.XLOOKUP($A523,Hospitalisation_table[[#All],[Customer ID]],Hospitalisation_table[[#All],[Date of Birth]],"Not Found",0)</f>
        <v>7-Oct-1980</v>
      </c>
      <c r="N523" s="22" cm="1">
        <f t="array" ref="N523">_xlfn.XLOOKUP($A523,Hospitalisation_table[[#All],[Customer ID]],Hospitalisation_table[[#All],[charges]],"Not Found",0)</f>
        <v>7160.33</v>
      </c>
      <c r="O523" t="str" cm="1">
        <f t="array" ref="O523">_xlfn.XLOOKUP($A523,Hospitalisation_table[[#All],[Customer ID]],Hospitalisation_table[[#All],[Hospital tier_Updated]],"Not Found",0)</f>
        <v>tier - 2</v>
      </c>
      <c r="P523" t="str" cm="1">
        <f t="array" ref="P523">_xlfn.XLOOKUP($A523,Hospitalisation_table[[#All],[Customer ID]],Hospitalisation_table[[#All],[City tier_updated]],"Not Found",0)</f>
        <v>tier - 1</v>
      </c>
      <c r="Q523" t="str" cm="1">
        <f t="array" ref="Q523">_xlfn.XLOOKUP($A523,Hospitalisation_table[[#All],[Customer ID]],Hospitalisation_table[[#All],[State ID Updated]],"Not Found",0)</f>
        <v>R1013</v>
      </c>
    </row>
    <row r="524" spans="1:17" x14ac:dyDescent="0.3">
      <c r="A524" s="13" t="s">
        <v>902</v>
      </c>
      <c r="B524" t="str" cm="1">
        <f t="array" ref="B524">_xlfn.XLOOKUP($A524,CustomersName[[#All],[Customer ID]],CustomersName[[#All],[First Name]],"Not Found",0)</f>
        <v>Andrew</v>
      </c>
      <c r="C524" cm="1">
        <f t="array" ref="C524">_xlfn.XLOOKUP($A524,MedExam_Table[[#Headers],[#Data],[Customer ID]],MedExam_Table[[#Headers],[#Data],[BMI]],"Not Found",0)</f>
        <v>35.799999999999997</v>
      </c>
      <c r="D524" cm="1">
        <f t="array" ref="D524">_xlfn.XLOOKUP($A524,MedExam_Table[[#Headers],[#Data],[Customer ID]],MedExam_Table[[#Headers],[#Data],[HBA1C]],"Not Found",0)</f>
        <v>4.42</v>
      </c>
      <c r="E524" t="str" cm="1">
        <f t="array" ref="E524">_xlfn.XLOOKUP($A524,MedExam_Table[[#Headers],[#Data],[Customer ID]],MedExam_Table[[#Headers],[#Data],[Heart Issues Updated]],"Not Found",0)</f>
        <v>No</v>
      </c>
      <c r="F524" t="str" cm="1">
        <f t="array" ref="F524">_xlfn.XLOOKUP($A524,MedExam_Table[[#Headers],[#Data],[Customer ID]],MedExam_Table[[#Headers],[#Data],[Any Transplants Update]],"Not Found",0)</f>
        <v>No</v>
      </c>
      <c r="G524" t="str" cm="1">
        <f t="array" ref="G524">_xlfn.XLOOKUP($A524,MedExam_Table[[#Headers],[#Data],[Customer ID]],MedExam_Table[[#Headers],[#Data],[Cancer history]],"Not Found",0)</f>
        <v>No</v>
      </c>
      <c r="H524" cm="1">
        <f t="array" ref="H524">_xlfn.XLOOKUP($A524,MedExam_Table[[#Headers],[#Data],[Customer ID]],MedExam_Table[[#Headers],[#Data],[NumberOfMajorSurgeries_updated]],"Not Found",0)</f>
        <v>0</v>
      </c>
      <c r="I524" t="str" cm="1">
        <f t="array" ref="I524">_xlfn.XLOOKUP($A524,MedExam_Table[[#Headers],[#Data],[Customer ID]],MedExam_Table[[#Headers],[#Data],[Smoker Updated]],"Not Found",0)</f>
        <v>No</v>
      </c>
      <c r="J524" t="str" cm="1">
        <f t="array" ref="J524">_xlfn.XLOOKUP($A524,MedExam_Table[[#Headers],[#Data],[Customer ID]],MedExam_Table[[#Headers],[#Data],[Weight Status]],"Not Found",0)</f>
        <v>Obesity</v>
      </c>
      <c r="K524" t="str" cm="1">
        <f t="array" ref="K524">_xlfn.XLOOKUP($A524,MedExam_Table[[#Headers],[#Data],[Customer ID]],MedExam_Table[[#Headers],[#Data],[Diabetes Status]],"Not Found",0)</f>
        <v>Normal</v>
      </c>
      <c r="L524" cm="1">
        <f t="array" ref="L524">_xlfn.XLOOKUP($A524,Hospitalisation_table[[#All],[Customer ID]],Hospitalisation_table[[#All],[Customer Age]],"Not Found",0)</f>
        <v>42</v>
      </c>
      <c r="M524" t="str" cm="1">
        <f t="array" ref="M524">_xlfn.XLOOKUP($A524,Hospitalisation_table[[#All],[Customer ID]],Hospitalisation_table[[#All],[Date of Birth]],"Not Found",0)</f>
        <v>22-Jun-1980</v>
      </c>
      <c r="N524" s="22" cm="1">
        <f t="array" ref="N524">_xlfn.XLOOKUP($A524,Hospitalisation_table[[#All],[Customer ID]],Hospitalisation_table[[#All],[charges]],"Not Found",0)</f>
        <v>7160.09</v>
      </c>
      <c r="O524" t="str" cm="1">
        <f t="array" ref="O524">_xlfn.XLOOKUP($A524,Hospitalisation_table[[#All],[Customer ID]],Hospitalisation_table[[#All],[Hospital tier_Updated]],"Not Found",0)</f>
        <v>tier - 2</v>
      </c>
      <c r="P524" t="str" cm="1">
        <f t="array" ref="P524">_xlfn.XLOOKUP($A524,Hospitalisation_table[[#All],[Customer ID]],Hospitalisation_table[[#All],[City tier_updated]],"Not Found",0)</f>
        <v>tier - 2</v>
      </c>
      <c r="Q524" t="str" cm="1">
        <f t="array" ref="Q524">_xlfn.XLOOKUP($A524,Hospitalisation_table[[#All],[Customer ID]],Hospitalisation_table[[#All],[State ID Updated]],"Not Found",0)</f>
        <v>R1011</v>
      </c>
    </row>
    <row r="525" spans="1:17" x14ac:dyDescent="0.3">
      <c r="A525" s="14" t="s">
        <v>2226</v>
      </c>
      <c r="B525" t="str" cm="1">
        <f t="array" ref="B525">_xlfn.XLOOKUP($A525,CustomersName[[#All],[Customer ID]],CustomersName[[#All],[First Name]],"Not Found",0)</f>
        <v>Michhel P</v>
      </c>
      <c r="C525" cm="1">
        <f t="array" ref="C525">_xlfn.XLOOKUP($A525,MedExam_Table[[#Headers],[#Data],[Customer ID]],MedExam_Table[[#Headers],[#Data],[BMI]],"Not Found",0)</f>
        <v>39.4</v>
      </c>
      <c r="D525" cm="1">
        <f t="array" ref="D525">_xlfn.XLOOKUP($A525,MedExam_Table[[#Headers],[#Data],[Customer ID]],MedExam_Table[[#Headers],[#Data],[HBA1C]],"Not Found",0)</f>
        <v>6.76</v>
      </c>
      <c r="E525" t="str" cm="1">
        <f t="array" ref="E525">_xlfn.XLOOKUP($A525,MedExam_Table[[#Headers],[#Data],[Customer ID]],MedExam_Table[[#Headers],[#Data],[Heart Issues Updated]],"Not Found",0)</f>
        <v>No</v>
      </c>
      <c r="F525" t="str" cm="1">
        <f t="array" ref="F525">_xlfn.XLOOKUP($A525,MedExam_Table[[#Headers],[#Data],[Customer ID]],MedExam_Table[[#Headers],[#Data],[Any Transplants Update]],"Not Found",0)</f>
        <v>No</v>
      </c>
      <c r="G525" t="str" cm="1">
        <f t="array" ref="G525">_xlfn.XLOOKUP($A525,MedExam_Table[[#Headers],[#Data],[Customer ID]],MedExam_Table[[#Headers],[#Data],[Cancer history]],"Not Found",0)</f>
        <v>No</v>
      </c>
      <c r="H525" cm="1">
        <f t="array" ref="H525">_xlfn.XLOOKUP($A525,MedExam_Table[[#Headers],[#Data],[Customer ID]],MedExam_Table[[#Headers],[#Data],[NumberOfMajorSurgeries_updated]],"Not Found",0)</f>
        <v>0</v>
      </c>
      <c r="I525" t="str" cm="1">
        <f t="array" ref="I525">_xlfn.XLOOKUP($A525,MedExam_Table[[#Headers],[#Data],[Customer ID]],MedExam_Table[[#Headers],[#Data],[Smoker Updated]],"Not Found",0)</f>
        <v>Yes</v>
      </c>
      <c r="J525" t="str" cm="1">
        <f t="array" ref="J525">_xlfn.XLOOKUP($A525,MedExam_Table[[#Headers],[#Data],[Customer ID]],MedExam_Table[[#Headers],[#Data],[Weight Status]],"Not Found",0)</f>
        <v>Obesity</v>
      </c>
      <c r="K525" t="str" cm="1">
        <f t="array" ref="K525">_xlfn.XLOOKUP($A525,MedExam_Table[[#Headers],[#Data],[Customer ID]],MedExam_Table[[#Headers],[#Data],[Diabetes Status]],"Not Found",0)</f>
        <v>Diabetes</v>
      </c>
      <c r="L525" cm="1">
        <f t="array" ref="L525">_xlfn.XLOOKUP($A525,Hospitalisation_table[[#All],[Customer ID]],Hospitalisation_table[[#All],[Customer Age]],"Not Found",0)</f>
        <v>20</v>
      </c>
      <c r="M525" t="str" cm="1">
        <f t="array" ref="M525">_xlfn.XLOOKUP($A525,Hospitalisation_table[[#All],[Customer ID]],Hospitalisation_table[[#All],[Date of Birth]],"Not Found",0)</f>
        <v>17-Sep-2002</v>
      </c>
      <c r="N525" s="22" cm="1">
        <f t="array" ref="N525">_xlfn.XLOOKUP($A525,Hospitalisation_table[[#All],[Customer ID]],Hospitalisation_table[[#All],[charges]],"Not Found",0)</f>
        <v>38344.57</v>
      </c>
      <c r="O525" t="str" cm="1">
        <f t="array" ref="O525">_xlfn.XLOOKUP($A525,Hospitalisation_table[[#All],[Customer ID]],Hospitalisation_table[[#All],[Hospital tier_Updated]],"Not Found",0)</f>
        <v>tier - 1</v>
      </c>
      <c r="P525" t="str" cm="1">
        <f t="array" ref="P525">_xlfn.XLOOKUP($A525,Hospitalisation_table[[#All],[Customer ID]],Hospitalisation_table[[#All],[City tier_updated]],"Not Found",0)</f>
        <v>tier - 3</v>
      </c>
      <c r="Q525" t="str" cm="1">
        <f t="array" ref="Q525">_xlfn.XLOOKUP($A525,Hospitalisation_table[[#All],[Customer ID]],Hospitalisation_table[[#All],[State ID Updated]],"Not Found",0)</f>
        <v>R1011</v>
      </c>
    </row>
    <row r="526" spans="1:17" x14ac:dyDescent="0.3">
      <c r="A526" s="13" t="s">
        <v>901</v>
      </c>
      <c r="B526" t="str" cm="1">
        <f t="array" ref="B526">_xlfn.XLOOKUP($A526,CustomersName[[#All],[Customer ID]],CustomersName[[#All],[First Name]],"Not Found",0)</f>
        <v>Mallory</v>
      </c>
      <c r="C526" cm="1">
        <f t="array" ref="C526">_xlfn.XLOOKUP($A526,MedExam_Table[[#Headers],[#Data],[Customer ID]],MedExam_Table[[#Headers],[#Data],[BMI]],"Not Found",0)</f>
        <v>28.31</v>
      </c>
      <c r="D526" cm="1">
        <f t="array" ref="D526">_xlfn.XLOOKUP($A526,MedExam_Table[[#Headers],[#Data],[Customer ID]],MedExam_Table[[#Headers],[#Data],[HBA1C]],"Not Found",0)</f>
        <v>7.48</v>
      </c>
      <c r="E526" t="str" cm="1">
        <f t="array" ref="E526">_xlfn.XLOOKUP($A526,MedExam_Table[[#Headers],[#Data],[Customer ID]],MedExam_Table[[#Headers],[#Data],[Heart Issues Updated]],"Not Found",0)</f>
        <v>Yes</v>
      </c>
      <c r="F526" t="str" cm="1">
        <f t="array" ref="F526">_xlfn.XLOOKUP($A526,MedExam_Table[[#Headers],[#Data],[Customer ID]],MedExam_Table[[#Headers],[#Data],[Any Transplants Update]],"Not Found",0)</f>
        <v>No</v>
      </c>
      <c r="G526" t="str" cm="1">
        <f t="array" ref="G526">_xlfn.XLOOKUP($A526,MedExam_Table[[#Headers],[#Data],[Customer ID]],MedExam_Table[[#Headers],[#Data],[Cancer history]],"Not Found",0)</f>
        <v>No</v>
      </c>
      <c r="H526" cm="1">
        <f t="array" ref="H526">_xlfn.XLOOKUP($A526,MedExam_Table[[#Headers],[#Data],[Customer ID]],MedExam_Table[[#Headers],[#Data],[NumberOfMajorSurgeries_updated]],"Not Found",0)</f>
        <v>0</v>
      </c>
      <c r="I526" t="str" cm="1">
        <f t="array" ref="I526">_xlfn.XLOOKUP($A526,MedExam_Table[[#Headers],[#Data],[Customer ID]],MedExam_Table[[#Headers],[#Data],[Smoker Updated]],"Not Found",0)</f>
        <v>No</v>
      </c>
      <c r="J526" t="str" cm="1">
        <f t="array" ref="J526">_xlfn.XLOOKUP($A526,MedExam_Table[[#Headers],[#Data],[Customer ID]],MedExam_Table[[#Headers],[#Data],[Weight Status]],"Not Found",0)</f>
        <v>OverWeight</v>
      </c>
      <c r="K526" t="str" cm="1">
        <f t="array" ref="K526">_xlfn.XLOOKUP($A526,MedExam_Table[[#Headers],[#Data],[Customer ID]],MedExam_Table[[#Headers],[#Data],[Diabetes Status]],"Not Found",0)</f>
        <v>Diabetes</v>
      </c>
      <c r="L526" cm="1">
        <f t="array" ref="L526">_xlfn.XLOOKUP($A526,Hospitalisation_table[[#All],[Customer ID]],Hospitalisation_table[[#All],[Customer Age]],"Not Found",0)</f>
        <v>41</v>
      </c>
      <c r="M526" t="str" cm="1">
        <f t="array" ref="M526">_xlfn.XLOOKUP($A526,Hospitalisation_table[[#All],[Customer ID]],Hospitalisation_table[[#All],[Date of Birth]],"Not Found",0)</f>
        <v>17-Jul-1981</v>
      </c>
      <c r="N526" s="22" cm="1">
        <f t="array" ref="N526">_xlfn.XLOOKUP($A526,Hospitalisation_table[[#All],[Customer ID]],Hospitalisation_table[[#All],[charges]],"Not Found",0)</f>
        <v>7153.55</v>
      </c>
      <c r="O526" t="str" cm="1">
        <f t="array" ref="O526">_xlfn.XLOOKUP($A526,Hospitalisation_table[[#All],[Customer ID]],Hospitalisation_table[[#All],[Hospital tier_Updated]],"Not Found",0)</f>
        <v>tier - 2</v>
      </c>
      <c r="P526" t="str" cm="1">
        <f t="array" ref="P526">_xlfn.XLOOKUP($A526,Hospitalisation_table[[#All],[Customer ID]],Hospitalisation_table[[#All],[City tier_updated]],"Not Found",0)</f>
        <v>tier - 1</v>
      </c>
      <c r="Q526" t="str" cm="1">
        <f t="array" ref="Q526">_xlfn.XLOOKUP($A526,Hospitalisation_table[[#All],[Customer ID]],Hospitalisation_table[[#All],[State ID Updated]],"Not Found",0)</f>
        <v>R1012</v>
      </c>
    </row>
    <row r="527" spans="1:17" x14ac:dyDescent="0.3">
      <c r="A527" s="14" t="s">
        <v>900</v>
      </c>
      <c r="B527" t="str" cm="1">
        <f t="array" ref="B527">_xlfn.XLOOKUP($A527,CustomersName[[#All],[Customer ID]],CustomersName[[#All],[First Name]],"Not Found",0)</f>
        <v>Shawn E</v>
      </c>
      <c r="C527" cm="1">
        <f t="array" ref="C527">_xlfn.XLOOKUP($A527,MedExam_Table[[#Headers],[#Data],[Customer ID]],MedExam_Table[[#Headers],[#Data],[BMI]],"Not Found",0)</f>
        <v>38.06</v>
      </c>
      <c r="D527" cm="1">
        <f t="array" ref="D527">_xlfn.XLOOKUP($A527,MedExam_Table[[#Headers],[#Data],[Customer ID]],MedExam_Table[[#Headers],[#Data],[HBA1C]],"Not Found",0)</f>
        <v>10.74</v>
      </c>
      <c r="E527" t="str" cm="1">
        <f t="array" ref="E527">_xlfn.XLOOKUP($A527,MedExam_Table[[#Headers],[#Data],[Customer ID]],MedExam_Table[[#Headers],[#Data],[Heart Issues Updated]],"Not Found",0)</f>
        <v>No</v>
      </c>
      <c r="F527" t="str" cm="1">
        <f t="array" ref="F527">_xlfn.XLOOKUP($A527,MedExam_Table[[#Headers],[#Data],[Customer ID]],MedExam_Table[[#Headers],[#Data],[Any Transplants Update]],"Not Found",0)</f>
        <v>No</v>
      </c>
      <c r="G527" t="str" cm="1">
        <f t="array" ref="G527">_xlfn.XLOOKUP($A527,MedExam_Table[[#Headers],[#Data],[Customer ID]],MedExam_Table[[#Headers],[#Data],[Cancer history]],"Not Found",0)</f>
        <v>No</v>
      </c>
      <c r="H527" cm="1">
        <f t="array" ref="H527">_xlfn.XLOOKUP($A527,MedExam_Table[[#Headers],[#Data],[Customer ID]],MedExam_Table[[#Headers],[#Data],[NumberOfMajorSurgeries_updated]],"Not Found",0)</f>
        <v>0</v>
      </c>
      <c r="I527" t="str" cm="1">
        <f t="array" ref="I527">_xlfn.XLOOKUP($A527,MedExam_Table[[#Headers],[#Data],[Customer ID]],MedExam_Table[[#Headers],[#Data],[Smoker Updated]],"Not Found",0)</f>
        <v>No</v>
      </c>
      <c r="J527" t="str" cm="1">
        <f t="array" ref="J527">_xlfn.XLOOKUP($A527,MedExam_Table[[#Headers],[#Data],[Customer ID]],MedExam_Table[[#Headers],[#Data],[Weight Status]],"Not Found",0)</f>
        <v>Obesity</v>
      </c>
      <c r="K527" t="str" cm="1">
        <f t="array" ref="K527">_xlfn.XLOOKUP($A527,MedExam_Table[[#Headers],[#Data],[Customer ID]],MedExam_Table[[#Headers],[#Data],[Diabetes Status]],"Not Found",0)</f>
        <v>Diabetes</v>
      </c>
      <c r="L527" cm="1">
        <f t="array" ref="L527">_xlfn.XLOOKUP($A527,Hospitalisation_table[[#All],[Customer ID]],Hospitalisation_table[[#All],[Customer Age]],"Not Found",0)</f>
        <v>44</v>
      </c>
      <c r="M527" t="str" cm="1">
        <f t="array" ref="M527">_xlfn.XLOOKUP($A527,Hospitalisation_table[[#All],[Customer ID]],Hospitalisation_table[[#All],[Date of Birth]],"Not Found",0)</f>
        <v>6-Sep-1978</v>
      </c>
      <c r="N527" s="22" cm="1">
        <f t="array" ref="N527">_xlfn.XLOOKUP($A527,Hospitalisation_table[[#All],[Customer ID]],Hospitalisation_table[[#All],[charges]],"Not Found",0)</f>
        <v>7152.67</v>
      </c>
      <c r="O527" t="str" cm="1">
        <f t="array" ref="O527">_xlfn.XLOOKUP($A527,Hospitalisation_table[[#All],[Customer ID]],Hospitalisation_table[[#All],[Hospital tier_Updated]],"Not Found",0)</f>
        <v>tier - 3</v>
      </c>
      <c r="P527" t="str" cm="1">
        <f t="array" ref="P527">_xlfn.XLOOKUP($A527,Hospitalisation_table[[#All],[Customer ID]],Hospitalisation_table[[#All],[City tier_updated]],"Not Found",0)</f>
        <v>tier - 2</v>
      </c>
      <c r="Q527" t="str" cm="1">
        <f t="array" ref="Q527">_xlfn.XLOOKUP($A527,Hospitalisation_table[[#All],[Customer ID]],Hospitalisation_table[[#All],[State ID Updated]],"Not Found",0)</f>
        <v>R1013</v>
      </c>
    </row>
    <row r="528" spans="1:17" x14ac:dyDescent="0.3">
      <c r="A528" s="13" t="s">
        <v>899</v>
      </c>
      <c r="B528" t="str" cm="1">
        <f t="array" ref="B528">_xlfn.XLOOKUP($A528,CustomersName[[#All],[Customer ID]],CustomersName[[#All],[First Name]],"Not Found",0)</f>
        <v>Sarhh E</v>
      </c>
      <c r="C528" cm="1">
        <f t="array" ref="C528">_xlfn.XLOOKUP($A528,MedExam_Table[[#Headers],[#Data],[Customer ID]],MedExam_Table[[#Headers],[#Data],[BMI]],"Not Found",0)</f>
        <v>28</v>
      </c>
      <c r="D528" cm="1">
        <f t="array" ref="D528">_xlfn.XLOOKUP($A528,MedExam_Table[[#Headers],[#Data],[Customer ID]],MedExam_Table[[#Headers],[#Data],[HBA1C]],"Not Found",0)</f>
        <v>5.19</v>
      </c>
      <c r="E528" t="str" cm="1">
        <f t="array" ref="E528">_xlfn.XLOOKUP($A528,MedExam_Table[[#Headers],[#Data],[Customer ID]],MedExam_Table[[#Headers],[#Data],[Heart Issues Updated]],"Not Found",0)</f>
        <v>No</v>
      </c>
      <c r="F528" t="str" cm="1">
        <f t="array" ref="F528">_xlfn.XLOOKUP($A528,MedExam_Table[[#Headers],[#Data],[Customer ID]],MedExam_Table[[#Headers],[#Data],[Any Transplants Update]],"Not Found",0)</f>
        <v>No</v>
      </c>
      <c r="G528" t="str" cm="1">
        <f t="array" ref="G528">_xlfn.XLOOKUP($A528,MedExam_Table[[#Headers],[#Data],[Customer ID]],MedExam_Table[[#Headers],[#Data],[Cancer history]],"Not Found",0)</f>
        <v>No</v>
      </c>
      <c r="H528" cm="1">
        <f t="array" ref="H528">_xlfn.XLOOKUP($A528,MedExam_Table[[#Headers],[#Data],[Customer ID]],MedExam_Table[[#Headers],[#Data],[NumberOfMajorSurgeries_updated]],"Not Found",0)</f>
        <v>1</v>
      </c>
      <c r="I528" t="str" cm="1">
        <f t="array" ref="I528">_xlfn.XLOOKUP($A528,MedExam_Table[[#Headers],[#Data],[Customer ID]],MedExam_Table[[#Headers],[#Data],[Smoker Updated]],"Not Found",0)</f>
        <v>No</v>
      </c>
      <c r="J528" t="str" cm="1">
        <f t="array" ref="J528">_xlfn.XLOOKUP($A528,MedExam_Table[[#Headers],[#Data],[Customer ID]],MedExam_Table[[#Headers],[#Data],[Weight Status]],"Not Found",0)</f>
        <v>OverWeight</v>
      </c>
      <c r="K528" t="str" cm="1">
        <f t="array" ref="K528">_xlfn.XLOOKUP($A528,MedExam_Table[[#Headers],[#Data],[Customer ID]],MedExam_Table[[#Headers],[#Data],[Diabetes Status]],"Not Found",0)</f>
        <v>Normal</v>
      </c>
      <c r="L528" cm="1">
        <f t="array" ref="L528">_xlfn.XLOOKUP($A528,Hospitalisation_table[[#All],[Customer ID]],Hospitalisation_table[[#All],[Customer Age]],"Not Found",0)</f>
        <v>38</v>
      </c>
      <c r="M528" t="str" cm="1">
        <f t="array" ref="M528">_xlfn.XLOOKUP($A528,Hospitalisation_table[[#All],[Customer ID]],Hospitalisation_table[[#All],[Date of Birth]],"Not Found",0)</f>
        <v>29-Jun-1984</v>
      </c>
      <c r="N528" s="22" cm="1">
        <f t="array" ref="N528">_xlfn.XLOOKUP($A528,Hospitalisation_table[[#All],[Customer ID]],Hospitalisation_table[[#All],[charges]],"Not Found",0)</f>
        <v>7151.09</v>
      </c>
      <c r="O528" t="str" cm="1">
        <f t="array" ref="O528">_xlfn.XLOOKUP($A528,Hospitalisation_table[[#All],[Customer ID]],Hospitalisation_table[[#All],[Hospital tier_Updated]],"Not Found",0)</f>
        <v>tier - 2</v>
      </c>
      <c r="P528" t="str" cm="1">
        <f t="array" ref="P528">_xlfn.XLOOKUP($A528,Hospitalisation_table[[#All],[Customer ID]],Hospitalisation_table[[#All],[City tier_updated]],"Not Found",0)</f>
        <v>tier - 2</v>
      </c>
      <c r="Q528" t="str" cm="1">
        <f t="array" ref="Q528">_xlfn.XLOOKUP($A528,Hospitalisation_table[[#All],[Customer ID]],Hospitalisation_table[[#All],[State ID Updated]],"Not Found",0)</f>
        <v>R1011</v>
      </c>
    </row>
    <row r="529" spans="1:17" x14ac:dyDescent="0.3">
      <c r="A529" s="14" t="s">
        <v>898</v>
      </c>
      <c r="B529" t="str" cm="1">
        <f t="array" ref="B529">_xlfn.XLOOKUP($A529,CustomersName[[#All],[Customer ID]],CustomersName[[#All],[First Name]],"Not Found",0)</f>
        <v>Josh</v>
      </c>
      <c r="C529" cm="1">
        <f t="array" ref="C529">_xlfn.XLOOKUP($A529,MedExam_Table[[#Headers],[#Data],[Customer ID]],MedExam_Table[[#Headers],[#Data],[BMI]],"Not Found",0)</f>
        <v>34.32</v>
      </c>
      <c r="D529" cm="1">
        <f t="array" ref="D529">_xlfn.XLOOKUP($A529,MedExam_Table[[#Headers],[#Data],[Customer ID]],MedExam_Table[[#Headers],[#Data],[HBA1C]],"Not Found",0)</f>
        <v>9.17</v>
      </c>
      <c r="E529" t="str" cm="1">
        <f t="array" ref="E529">_xlfn.XLOOKUP($A529,MedExam_Table[[#Headers],[#Data],[Customer ID]],MedExam_Table[[#Headers],[#Data],[Heart Issues Updated]],"Not Found",0)</f>
        <v>No</v>
      </c>
      <c r="F529" t="str" cm="1">
        <f t="array" ref="F529">_xlfn.XLOOKUP($A529,MedExam_Table[[#Headers],[#Data],[Customer ID]],MedExam_Table[[#Headers],[#Data],[Any Transplants Update]],"Not Found",0)</f>
        <v>No</v>
      </c>
      <c r="G529" t="str" cm="1">
        <f t="array" ref="G529">_xlfn.XLOOKUP($A529,MedExam_Table[[#Headers],[#Data],[Customer ID]],MedExam_Table[[#Headers],[#Data],[Cancer history]],"Not Found",0)</f>
        <v>No</v>
      </c>
      <c r="H529" cm="1">
        <f t="array" ref="H529">_xlfn.XLOOKUP($A529,MedExam_Table[[#Headers],[#Data],[Customer ID]],MedExam_Table[[#Headers],[#Data],[NumberOfMajorSurgeries_updated]],"Not Found",0)</f>
        <v>0</v>
      </c>
      <c r="I529" t="str" cm="1">
        <f t="array" ref="I529">_xlfn.XLOOKUP($A529,MedExam_Table[[#Headers],[#Data],[Customer ID]],MedExam_Table[[#Headers],[#Data],[Smoker Updated]],"Not Found",0)</f>
        <v>No</v>
      </c>
      <c r="J529" t="str" cm="1">
        <f t="array" ref="J529">_xlfn.XLOOKUP($A529,MedExam_Table[[#Headers],[#Data],[Customer ID]],MedExam_Table[[#Headers],[#Data],[Weight Status]],"Not Found",0)</f>
        <v>Obesity</v>
      </c>
      <c r="K529" t="str" cm="1">
        <f t="array" ref="K529">_xlfn.XLOOKUP($A529,MedExam_Table[[#Headers],[#Data],[Customer ID]],MedExam_Table[[#Headers],[#Data],[Diabetes Status]],"Not Found",0)</f>
        <v>Diabetes</v>
      </c>
      <c r="L529" cm="1">
        <f t="array" ref="L529">_xlfn.XLOOKUP($A529,Hospitalisation_table[[#All],[Customer ID]],Hospitalisation_table[[#All],[Customer Age]],"Not Found",0)</f>
        <v>44</v>
      </c>
      <c r="M529" t="str" cm="1">
        <f t="array" ref="M529">_xlfn.XLOOKUP($A529,Hospitalisation_table[[#All],[Customer ID]],Hospitalisation_table[[#All],[Date of Birth]],"Not Found",0)</f>
        <v>30-Jul-1978</v>
      </c>
      <c r="N529" s="22" cm="1">
        <f t="array" ref="N529">_xlfn.XLOOKUP($A529,Hospitalisation_table[[#All],[Customer ID]],Hospitalisation_table[[#All],[charges]],"Not Found",0)</f>
        <v>7147.47</v>
      </c>
      <c r="O529" t="str" cm="1">
        <f t="array" ref="O529">_xlfn.XLOOKUP($A529,Hospitalisation_table[[#All],[Customer ID]],Hospitalisation_table[[#All],[Hospital tier_Updated]],"Not Found",0)</f>
        <v>tier - 2</v>
      </c>
      <c r="P529" t="str" cm="1">
        <f t="array" ref="P529">_xlfn.XLOOKUP($A529,Hospitalisation_table[[#All],[Customer ID]],Hospitalisation_table[[#All],[City tier_updated]],"Not Found",0)</f>
        <v>tier - 3</v>
      </c>
      <c r="Q529" t="str" cm="1">
        <f t="array" ref="Q529">_xlfn.XLOOKUP($A529,Hospitalisation_table[[#All],[Customer ID]],Hospitalisation_table[[#All],[State ID Updated]],"Not Found",0)</f>
        <v>R1013</v>
      </c>
    </row>
    <row r="530" spans="1:17" x14ac:dyDescent="0.3">
      <c r="A530" s="13" t="s">
        <v>897</v>
      </c>
      <c r="B530" t="str" cm="1">
        <f t="array" ref="B530">_xlfn.XLOOKUP($A530,CustomersName[[#All],[Customer ID]],CustomersName[[#All],[First Name]],"Not Found",0)</f>
        <v>Johann A</v>
      </c>
      <c r="C530" cm="1">
        <f t="array" ref="C530">_xlfn.XLOOKUP($A530,MedExam_Table[[#Headers],[#Data],[Customer ID]],MedExam_Table[[#Headers],[#Data],[BMI]],"Not Found",0)</f>
        <v>22.3</v>
      </c>
      <c r="D530" cm="1">
        <f t="array" ref="D530">_xlfn.XLOOKUP($A530,MedExam_Table[[#Headers],[#Data],[Customer ID]],MedExam_Table[[#Headers],[#Data],[HBA1C]],"Not Found",0)</f>
        <v>4.95</v>
      </c>
      <c r="E530" t="str" cm="1">
        <f t="array" ref="E530">_xlfn.XLOOKUP($A530,MedExam_Table[[#Headers],[#Data],[Customer ID]],MedExam_Table[[#Headers],[#Data],[Heart Issues Updated]],"Not Found",0)</f>
        <v>Yes</v>
      </c>
      <c r="F530" t="str" cm="1">
        <f t="array" ref="F530">_xlfn.XLOOKUP($A530,MedExam_Table[[#Headers],[#Data],[Customer ID]],MedExam_Table[[#Headers],[#Data],[Any Transplants Update]],"Not Found",0)</f>
        <v>No</v>
      </c>
      <c r="G530" t="str" cm="1">
        <f t="array" ref="G530">_xlfn.XLOOKUP($A530,MedExam_Table[[#Headers],[#Data],[Customer ID]],MedExam_Table[[#Headers],[#Data],[Cancer history]],"Not Found",0)</f>
        <v>No</v>
      </c>
      <c r="H530" cm="1">
        <f t="array" ref="H530">_xlfn.XLOOKUP($A530,MedExam_Table[[#Headers],[#Data],[Customer ID]],MedExam_Table[[#Headers],[#Data],[NumberOfMajorSurgeries_updated]],"Not Found",0)</f>
        <v>0</v>
      </c>
      <c r="I530" t="str" cm="1">
        <f t="array" ref="I530">_xlfn.XLOOKUP($A530,MedExam_Table[[#Headers],[#Data],[Customer ID]],MedExam_Table[[#Headers],[#Data],[Smoker Updated]],"Not Found",0)</f>
        <v>No</v>
      </c>
      <c r="J530" t="str" cm="1">
        <f t="array" ref="J530">_xlfn.XLOOKUP($A530,MedExam_Table[[#Headers],[#Data],[Customer ID]],MedExam_Table[[#Headers],[#Data],[Weight Status]],"Not Found",0)</f>
        <v>NormalWeight</v>
      </c>
      <c r="K530" t="str" cm="1">
        <f t="array" ref="K530">_xlfn.XLOOKUP($A530,MedExam_Table[[#Headers],[#Data],[Customer ID]],MedExam_Table[[#Headers],[#Data],[Diabetes Status]],"Not Found",0)</f>
        <v>Normal</v>
      </c>
      <c r="L530" cm="1">
        <f t="array" ref="L530">_xlfn.XLOOKUP($A530,Hospitalisation_table[[#All],[Customer ID]],Hospitalisation_table[[#All],[Customer Age]],"Not Found",0)</f>
        <v>46</v>
      </c>
      <c r="M530" t="str" cm="1">
        <f t="array" ref="M530">_xlfn.XLOOKUP($A530,Hospitalisation_table[[#All],[Customer ID]],Hospitalisation_table[[#All],[Date of Birth]],"Not Found",0)</f>
        <v>24-Jun-1976</v>
      </c>
      <c r="N530" s="22" cm="1">
        <f t="array" ref="N530">_xlfn.XLOOKUP($A530,Hospitalisation_table[[#All],[Customer ID]],Hospitalisation_table[[#All],[charges]],"Not Found",0)</f>
        <v>7147.11</v>
      </c>
      <c r="O530" t="str" cm="1">
        <f t="array" ref="O530">_xlfn.XLOOKUP($A530,Hospitalisation_table[[#All],[Customer ID]],Hospitalisation_table[[#All],[Hospital tier_Updated]],"Not Found",0)</f>
        <v>tier - 3</v>
      </c>
      <c r="P530" t="str" cm="1">
        <f t="array" ref="P530">_xlfn.XLOOKUP($A530,Hospitalisation_table[[#All],[Customer ID]],Hospitalisation_table[[#All],[City tier_updated]],"Not Found",0)</f>
        <v>tier - 2</v>
      </c>
      <c r="Q530" t="str" cm="1">
        <f t="array" ref="Q530">_xlfn.XLOOKUP($A530,Hospitalisation_table[[#All],[Customer ID]],Hospitalisation_table[[#All],[State ID Updated]],"Not Found",0)</f>
        <v>R1011</v>
      </c>
    </row>
    <row r="531" spans="1:17" x14ac:dyDescent="0.3">
      <c r="A531" s="14" t="s">
        <v>896</v>
      </c>
      <c r="B531" t="str" cm="1">
        <f t="array" ref="B531">_xlfn.XLOOKUP($A531,CustomersName[[#All],[Customer ID]],CustomersName[[#All],[First Name]],"Not Found",0)</f>
        <v>RobinhM.</v>
      </c>
      <c r="C531" cm="1">
        <f t="array" ref="C531">_xlfn.XLOOKUP($A531,MedExam_Table[[#Headers],[#Data],[Customer ID]],MedExam_Table[[#Headers],[#Data],[BMI]],"Not Found",0)</f>
        <v>27.835000000000001</v>
      </c>
      <c r="D531" cm="1">
        <f t="array" ref="D531">_xlfn.XLOOKUP($A531,MedExam_Table[[#Headers],[#Data],[Customer ID]],MedExam_Table[[#Headers],[#Data],[HBA1C]],"Not Found",0)</f>
        <v>6.03</v>
      </c>
      <c r="E531" t="str" cm="1">
        <f t="array" ref="E531">_xlfn.XLOOKUP($A531,MedExam_Table[[#Headers],[#Data],[Customer ID]],MedExam_Table[[#Headers],[#Data],[Heart Issues Updated]],"Not Found",0)</f>
        <v>No</v>
      </c>
      <c r="F531" t="str" cm="1">
        <f t="array" ref="F531">_xlfn.XLOOKUP($A531,MedExam_Table[[#Headers],[#Data],[Customer ID]],MedExam_Table[[#Headers],[#Data],[Any Transplants Update]],"Not Found",0)</f>
        <v>No</v>
      </c>
      <c r="G531" t="str" cm="1">
        <f t="array" ref="G531">_xlfn.XLOOKUP($A531,MedExam_Table[[#Headers],[#Data],[Customer ID]],MedExam_Table[[#Headers],[#Data],[Cancer history]],"Not Found",0)</f>
        <v>No</v>
      </c>
      <c r="H531" cm="1">
        <f t="array" ref="H531">_xlfn.XLOOKUP($A531,MedExam_Table[[#Headers],[#Data],[Customer ID]],MedExam_Table[[#Headers],[#Data],[NumberOfMajorSurgeries_updated]],"Not Found",0)</f>
        <v>1</v>
      </c>
      <c r="I531" t="str" cm="1">
        <f t="array" ref="I531">_xlfn.XLOOKUP($A531,MedExam_Table[[#Headers],[#Data],[Customer ID]],MedExam_Table[[#Headers],[#Data],[Smoker Updated]],"Not Found",0)</f>
        <v>No</v>
      </c>
      <c r="J531" t="str" cm="1">
        <f t="array" ref="J531">_xlfn.XLOOKUP($A531,MedExam_Table[[#Headers],[#Data],[Customer ID]],MedExam_Table[[#Headers],[#Data],[Weight Status]],"Not Found",0)</f>
        <v>OverWeight</v>
      </c>
      <c r="K531" t="str" cm="1">
        <f t="array" ref="K531">_xlfn.XLOOKUP($A531,MedExam_Table[[#Headers],[#Data],[Customer ID]],MedExam_Table[[#Headers],[#Data],[Diabetes Status]],"Not Found",0)</f>
        <v>Prediabetes</v>
      </c>
      <c r="L531" cm="1">
        <f t="array" ref="L531">_xlfn.XLOOKUP($A531,Hospitalisation_table[[#All],[Customer ID]],Hospitalisation_table[[#All],[Customer Age]],"Not Found",0)</f>
        <v>38</v>
      </c>
      <c r="M531" t="str" cm="1">
        <f t="array" ref="M531">_xlfn.XLOOKUP($A531,Hospitalisation_table[[#All],[Customer ID]],Hospitalisation_table[[#All],[Date of Birth]],"Not Found",0)</f>
        <v>21-Nov-1984</v>
      </c>
      <c r="N531" s="22" cm="1">
        <f t="array" ref="N531">_xlfn.XLOOKUP($A531,Hospitalisation_table[[#All],[Customer ID]],Hospitalisation_table[[#All],[charges]],"Not Found",0)</f>
        <v>7144.86</v>
      </c>
      <c r="O531" t="str" cm="1">
        <f t="array" ref="O531">_xlfn.XLOOKUP($A531,Hospitalisation_table[[#All],[Customer ID]],Hospitalisation_table[[#All],[Hospital tier_Updated]],"Not Found",0)</f>
        <v>tier - 2</v>
      </c>
      <c r="P531" t="str" cm="1">
        <f t="array" ref="P531">_xlfn.XLOOKUP($A531,Hospitalisation_table[[#All],[Customer ID]],Hospitalisation_table[[#All],[City tier_updated]],"Not Found",0)</f>
        <v>tier - 2</v>
      </c>
      <c r="Q531" t="str" cm="1">
        <f t="array" ref="Q531">_xlfn.XLOOKUP($A531,Hospitalisation_table[[#All],[Customer ID]],Hospitalisation_table[[#All],[State ID Updated]],"Not Found",0)</f>
        <v>R1024</v>
      </c>
    </row>
    <row r="532" spans="1:17" x14ac:dyDescent="0.3">
      <c r="A532" s="13" t="s">
        <v>895</v>
      </c>
      <c r="B532" t="str" cm="1">
        <f t="array" ref="B532">_xlfn.XLOOKUP($A532,CustomersName[[#All],[Customer ID]],CustomersName[[#All],[First Name]],"Not Found",0)</f>
        <v>Kyle h</v>
      </c>
      <c r="C532" cm="1">
        <f t="array" ref="C532">_xlfn.XLOOKUP($A532,MedExam_Table[[#Headers],[#Data],[Customer ID]],MedExam_Table[[#Headers],[#Data],[BMI]],"Not Found",0)</f>
        <v>39.229999999999997</v>
      </c>
      <c r="D532" cm="1">
        <f t="array" ref="D532">_xlfn.XLOOKUP($A532,MedExam_Table[[#Headers],[#Data],[Customer ID]],MedExam_Table[[#Headers],[#Data],[HBA1C]],"Not Found",0)</f>
        <v>5.36</v>
      </c>
      <c r="E532" t="str" cm="1">
        <f t="array" ref="E532">_xlfn.XLOOKUP($A532,MedExam_Table[[#Headers],[#Data],[Customer ID]],MedExam_Table[[#Headers],[#Data],[Heart Issues Updated]],"Not Found",0)</f>
        <v>No</v>
      </c>
      <c r="F532" t="str" cm="1">
        <f t="array" ref="F532">_xlfn.XLOOKUP($A532,MedExam_Table[[#Headers],[#Data],[Customer ID]],MedExam_Table[[#Headers],[#Data],[Any Transplants Update]],"Not Found",0)</f>
        <v>No</v>
      </c>
      <c r="G532" t="str" cm="1">
        <f t="array" ref="G532">_xlfn.XLOOKUP($A532,MedExam_Table[[#Headers],[#Data],[Customer ID]],MedExam_Table[[#Headers],[#Data],[Cancer history]],"Not Found",0)</f>
        <v>No</v>
      </c>
      <c r="H532" cm="1">
        <f t="array" ref="H532">_xlfn.XLOOKUP($A532,MedExam_Table[[#Headers],[#Data],[Customer ID]],MedExam_Table[[#Headers],[#Data],[NumberOfMajorSurgeries_updated]],"Not Found",0)</f>
        <v>0</v>
      </c>
      <c r="I532" t="str" cm="1">
        <f t="array" ref="I532">_xlfn.XLOOKUP($A532,MedExam_Table[[#Headers],[#Data],[Customer ID]],MedExam_Table[[#Headers],[#Data],[Smoker Updated]],"Not Found",0)</f>
        <v>No</v>
      </c>
      <c r="J532" t="str" cm="1">
        <f t="array" ref="J532">_xlfn.XLOOKUP($A532,MedExam_Table[[#Headers],[#Data],[Customer ID]],MedExam_Table[[#Headers],[#Data],[Weight Status]],"Not Found",0)</f>
        <v>Obesity</v>
      </c>
      <c r="K532" t="str" cm="1">
        <f t="array" ref="K532">_xlfn.XLOOKUP($A532,MedExam_Table[[#Headers],[#Data],[Customer ID]],MedExam_Table[[#Headers],[#Data],[Diabetes Status]],"Not Found",0)</f>
        <v>Normal</v>
      </c>
      <c r="L532" cm="1">
        <f t="array" ref="L532">_xlfn.XLOOKUP($A532,Hospitalisation_table[[#All],[Customer ID]],Hospitalisation_table[[#All],[Customer Age]],"Not Found",0)</f>
        <v>23</v>
      </c>
      <c r="M532" t="str" cm="1">
        <f t="array" ref="M532">_xlfn.XLOOKUP($A532,Hospitalisation_table[[#All],[Customer ID]],Hospitalisation_table[[#All],[Date of Birth]],"Not Found",0)</f>
        <v>8-Aug-1999</v>
      </c>
      <c r="N532" s="22" cm="1">
        <f t="array" ref="N532">_xlfn.XLOOKUP($A532,Hospitalisation_table[[#All],[Customer ID]],Hospitalisation_table[[#All],[charges]],"Not Found",0)</f>
        <v>7144.4</v>
      </c>
      <c r="O532" t="str" cm="1">
        <f t="array" ref="O532">_xlfn.XLOOKUP($A532,Hospitalisation_table[[#All],[Customer ID]],Hospitalisation_table[[#All],[Hospital tier_Updated]],"Not Found",0)</f>
        <v>tier - 2</v>
      </c>
      <c r="P532" t="str" cm="1">
        <f t="array" ref="P532">_xlfn.XLOOKUP($A532,Hospitalisation_table[[#All],[Customer ID]],Hospitalisation_table[[#All],[City tier_updated]],"Not Found",0)</f>
        <v>tier - 1</v>
      </c>
      <c r="Q532" t="str" cm="1">
        <f t="array" ref="Q532">_xlfn.XLOOKUP($A532,Hospitalisation_table[[#All],[Customer ID]],Hospitalisation_table[[#All],[State ID Updated]],"Not Found",0)</f>
        <v>R1022</v>
      </c>
    </row>
    <row r="533" spans="1:17" x14ac:dyDescent="0.3">
      <c r="A533" s="14" t="s">
        <v>894</v>
      </c>
      <c r="B533" t="str" cm="1">
        <f t="array" ref="B533">_xlfn.XLOOKUP($A533,CustomersName[[#All],[Customer ID]],CustomersName[[#All],[First Name]],"Not Found",0)</f>
        <v>Alison</v>
      </c>
      <c r="C533" cm="1">
        <f t="array" ref="C533">_xlfn.XLOOKUP($A533,MedExam_Table[[#Headers],[#Data],[Customer ID]],MedExam_Table[[#Headers],[#Data],[BMI]],"Not Found",0)</f>
        <v>19.95</v>
      </c>
      <c r="D533" cm="1">
        <f t="array" ref="D533">_xlfn.XLOOKUP($A533,MedExam_Table[[#Headers],[#Data],[Customer ID]],MedExam_Table[[#Headers],[#Data],[HBA1C]],"Not Found",0)</f>
        <v>6.11</v>
      </c>
      <c r="E533" t="str" cm="1">
        <f t="array" ref="E533">_xlfn.XLOOKUP($A533,MedExam_Table[[#Headers],[#Data],[Customer ID]],MedExam_Table[[#Headers],[#Data],[Heart Issues Updated]],"Not Found",0)</f>
        <v>No</v>
      </c>
      <c r="F533" t="str" cm="1">
        <f t="array" ref="F533">_xlfn.XLOOKUP($A533,MedExam_Table[[#Headers],[#Data],[Customer ID]],MedExam_Table[[#Headers],[#Data],[Any Transplants Update]],"Not Found",0)</f>
        <v>No</v>
      </c>
      <c r="G533" t="str" cm="1">
        <f t="array" ref="G533">_xlfn.XLOOKUP($A533,MedExam_Table[[#Headers],[#Data],[Customer ID]],MedExam_Table[[#Headers],[#Data],[Cancer history]],"Not Found",0)</f>
        <v>No</v>
      </c>
      <c r="H533" cm="1">
        <f t="array" ref="H533">_xlfn.XLOOKUP($A533,MedExam_Table[[#Headers],[#Data],[Customer ID]],MedExam_Table[[#Headers],[#Data],[NumberOfMajorSurgeries_updated]],"Not Found",0)</f>
        <v>1</v>
      </c>
      <c r="I533" t="str" cm="1">
        <f t="array" ref="I533">_xlfn.XLOOKUP($A533,MedExam_Table[[#Headers],[#Data],[Customer ID]],MedExam_Table[[#Headers],[#Data],[Smoker Updated]],"Not Found",0)</f>
        <v>No</v>
      </c>
      <c r="J533" t="str" cm="1">
        <f t="array" ref="J533">_xlfn.XLOOKUP($A533,MedExam_Table[[#Headers],[#Data],[Customer ID]],MedExam_Table[[#Headers],[#Data],[Weight Status]],"Not Found",0)</f>
        <v>NormalWeight</v>
      </c>
      <c r="K533" t="str" cm="1">
        <f t="array" ref="K533">_xlfn.XLOOKUP($A533,MedExam_Table[[#Headers],[#Data],[Customer ID]],MedExam_Table[[#Headers],[#Data],[Diabetes Status]],"Not Found",0)</f>
        <v>Prediabetes</v>
      </c>
      <c r="L533" cm="1">
        <f t="array" ref="L533">_xlfn.XLOOKUP($A533,Hospitalisation_table[[#All],[Customer ID]],Hospitalisation_table[[#All],[Customer Age]],"Not Found",0)</f>
        <v>38</v>
      </c>
      <c r="M533" t="str" cm="1">
        <f t="array" ref="M533">_xlfn.XLOOKUP($A533,Hospitalisation_table[[#All],[Customer ID]],Hospitalisation_table[[#All],[Date of Birth]],"Not Found",0)</f>
        <v>7-Jul-1984</v>
      </c>
      <c r="N533" s="22" cm="1">
        <f t="array" ref="N533">_xlfn.XLOOKUP($A533,Hospitalisation_table[[#All],[Customer ID]],Hospitalisation_table[[#All],[charges]],"Not Found",0)</f>
        <v>7133.9</v>
      </c>
      <c r="O533" t="str" cm="1">
        <f t="array" ref="O533">_xlfn.XLOOKUP($A533,Hospitalisation_table[[#All],[Customer ID]],Hospitalisation_table[[#All],[Hospital tier_Updated]],"Not Found",0)</f>
        <v>tier - 2</v>
      </c>
      <c r="P533" t="str" cm="1">
        <f t="array" ref="P533">_xlfn.XLOOKUP($A533,Hospitalisation_table[[#All],[Customer ID]],Hospitalisation_table[[#All],[City tier_updated]],"Not Found",0)</f>
        <v>tier - 1</v>
      </c>
      <c r="Q533" t="str" cm="1">
        <f t="array" ref="Q533">_xlfn.XLOOKUP($A533,Hospitalisation_table[[#All],[Customer ID]],Hospitalisation_table[[#All],[State ID Updated]],"Not Found",0)</f>
        <v>R1024</v>
      </c>
    </row>
    <row r="534" spans="1:17" x14ac:dyDescent="0.3">
      <c r="A534" s="13" t="s">
        <v>893</v>
      </c>
      <c r="B534" t="str" cm="1">
        <f t="array" ref="B534">_xlfn.XLOOKUP($A534,CustomersName[[#All],[Customer ID]],CustomersName[[#All],[First Name]],"Not Found",0)</f>
        <v>Mihhael A.</v>
      </c>
      <c r="C534" cm="1">
        <f t="array" ref="C534">_xlfn.XLOOKUP($A534,MedExam_Table[[#Headers],[#Data],[Customer ID]],MedExam_Table[[#Headers],[#Data],[BMI]],"Not Found",0)</f>
        <v>34.64</v>
      </c>
      <c r="D534" cm="1">
        <f t="array" ref="D534">_xlfn.XLOOKUP($A534,MedExam_Table[[#Headers],[#Data],[Customer ID]],MedExam_Table[[#Headers],[#Data],[HBA1C]],"Not Found",0)</f>
        <v>4.88</v>
      </c>
      <c r="E534" t="str" cm="1">
        <f t="array" ref="E534">_xlfn.XLOOKUP($A534,MedExam_Table[[#Headers],[#Data],[Customer ID]],MedExam_Table[[#Headers],[#Data],[Heart Issues Updated]],"Not Found",0)</f>
        <v>No</v>
      </c>
      <c r="F534" t="str" cm="1">
        <f t="array" ref="F534">_xlfn.XLOOKUP($A534,MedExam_Table[[#Headers],[#Data],[Customer ID]],MedExam_Table[[#Headers],[#Data],[Any Transplants Update]],"Not Found",0)</f>
        <v>No</v>
      </c>
      <c r="G534" t="str" cm="1">
        <f t="array" ref="G534">_xlfn.XLOOKUP($A534,MedExam_Table[[#Headers],[#Data],[Customer ID]],MedExam_Table[[#Headers],[#Data],[Cancer history]],"Not Found",0)</f>
        <v>Yes</v>
      </c>
      <c r="H534" cm="1">
        <f t="array" ref="H534">_xlfn.XLOOKUP($A534,MedExam_Table[[#Headers],[#Data],[Customer ID]],MedExam_Table[[#Headers],[#Data],[NumberOfMajorSurgeries_updated]],"Not Found",0)</f>
        <v>1</v>
      </c>
      <c r="I534" t="str" cm="1">
        <f t="array" ref="I534">_xlfn.XLOOKUP($A534,MedExam_Table[[#Headers],[#Data],[Customer ID]],MedExam_Table[[#Headers],[#Data],[Smoker Updated]],"Not Found",0)</f>
        <v>No</v>
      </c>
      <c r="J534" t="str" cm="1">
        <f t="array" ref="J534">_xlfn.XLOOKUP($A534,MedExam_Table[[#Headers],[#Data],[Customer ID]],MedExam_Table[[#Headers],[#Data],[Weight Status]],"Not Found",0)</f>
        <v>Obesity</v>
      </c>
      <c r="K534" t="str" cm="1">
        <f t="array" ref="K534">_xlfn.XLOOKUP($A534,MedExam_Table[[#Headers],[#Data],[Customer ID]],MedExam_Table[[#Headers],[#Data],[Diabetes Status]],"Not Found",0)</f>
        <v>Normal</v>
      </c>
      <c r="L534" cm="1">
        <f t="array" ref="L534">_xlfn.XLOOKUP($A534,Hospitalisation_table[[#All],[Customer ID]],Hospitalisation_table[[#All],[Customer Age]],"Not Found",0)</f>
        <v>29</v>
      </c>
      <c r="M534" t="str" cm="1">
        <f t="array" ref="M534">_xlfn.XLOOKUP($A534,Hospitalisation_table[[#All],[Customer ID]],Hospitalisation_table[[#All],[Date of Birth]],"Not Found",0)</f>
        <v>1-Aug-1993</v>
      </c>
      <c r="N534" s="22" cm="1">
        <f t="array" ref="N534">_xlfn.XLOOKUP($A534,Hospitalisation_table[[#All],[Customer ID]],Hospitalisation_table[[#All],[charges]],"Not Found",0)</f>
        <v>7128.64</v>
      </c>
      <c r="O534" t="str" cm="1">
        <f t="array" ref="O534">_xlfn.XLOOKUP($A534,Hospitalisation_table[[#All],[Customer ID]],Hospitalisation_table[[#All],[Hospital tier_Updated]],"Not Found",0)</f>
        <v>tier - 2</v>
      </c>
      <c r="P534" t="str" cm="1">
        <f t="array" ref="P534">_xlfn.XLOOKUP($A534,Hospitalisation_table[[#All],[Customer ID]],Hospitalisation_table[[#All],[City tier_updated]],"Not Found",0)</f>
        <v>tier - 2</v>
      </c>
      <c r="Q534" t="str" cm="1">
        <f t="array" ref="Q534">_xlfn.XLOOKUP($A534,Hospitalisation_table[[#All],[Customer ID]],Hospitalisation_table[[#All],[State ID Updated]],"Not Found",0)</f>
        <v>R1021</v>
      </c>
    </row>
    <row r="535" spans="1:17" x14ac:dyDescent="0.3">
      <c r="A535" s="14" t="s">
        <v>892</v>
      </c>
      <c r="B535" t="str" cm="1">
        <f t="array" ref="B535">_xlfn.XLOOKUP($A535,CustomersName[[#All],[Customer ID]],CustomersName[[#All],[First Name]],"Not Found",0)</f>
        <v>Byrhn A</v>
      </c>
      <c r="C535" cm="1">
        <f t="array" ref="C535">_xlfn.XLOOKUP($A535,MedExam_Table[[#Headers],[#Data],[Customer ID]],MedExam_Table[[#Headers],[#Data],[BMI]],"Not Found",0)</f>
        <v>18.75</v>
      </c>
      <c r="D535" cm="1">
        <f t="array" ref="D535">_xlfn.XLOOKUP($A535,MedExam_Table[[#Headers],[#Data],[Customer ID]],MedExam_Table[[#Headers],[#Data],[HBA1C]],"Not Found",0)</f>
        <v>6.72</v>
      </c>
      <c r="E535" t="str" cm="1">
        <f t="array" ref="E535">_xlfn.XLOOKUP($A535,MedExam_Table[[#Headers],[#Data],[Customer ID]],MedExam_Table[[#Headers],[#Data],[Heart Issues Updated]],"Not Found",0)</f>
        <v>No</v>
      </c>
      <c r="F535" t="str" cm="1">
        <f t="array" ref="F535">_xlfn.XLOOKUP($A535,MedExam_Table[[#Headers],[#Data],[Customer ID]],MedExam_Table[[#Headers],[#Data],[Any Transplants Update]],"Not Found",0)</f>
        <v>No</v>
      </c>
      <c r="G535" t="str" cm="1">
        <f t="array" ref="G535">_xlfn.XLOOKUP($A535,MedExam_Table[[#Headers],[#Data],[Customer ID]],MedExam_Table[[#Headers],[#Data],[Cancer history]],"Not Found",0)</f>
        <v>No</v>
      </c>
      <c r="H535" cm="1">
        <f t="array" ref="H535">_xlfn.XLOOKUP($A535,MedExam_Table[[#Headers],[#Data],[Customer ID]],MedExam_Table[[#Headers],[#Data],[NumberOfMajorSurgeries_updated]],"Not Found",0)</f>
        <v>0</v>
      </c>
      <c r="I535" t="str" cm="1">
        <f t="array" ref="I535">_xlfn.XLOOKUP($A535,MedExam_Table[[#Headers],[#Data],[Customer ID]],MedExam_Table[[#Headers],[#Data],[Smoker Updated]],"Not Found",0)</f>
        <v>No</v>
      </c>
      <c r="J535" t="str" cm="1">
        <f t="array" ref="J535">_xlfn.XLOOKUP($A535,MedExam_Table[[#Headers],[#Data],[Customer ID]],MedExam_Table[[#Headers],[#Data],[Weight Status]],"Not Found",0)</f>
        <v>NormalWeight</v>
      </c>
      <c r="K535" t="str" cm="1">
        <f t="array" ref="K535">_xlfn.XLOOKUP($A535,MedExam_Table[[#Headers],[#Data],[Customer ID]],MedExam_Table[[#Headers],[#Data],[Diabetes Status]],"Not Found",0)</f>
        <v>Diabetes</v>
      </c>
      <c r="L535" cm="1">
        <f t="array" ref="L535">_xlfn.XLOOKUP($A535,Hospitalisation_table[[#All],[Customer ID]],Hospitalisation_table[[#All],[Customer Age]],"Not Found",0)</f>
        <v>54</v>
      </c>
      <c r="M535" t="str" cm="1">
        <f t="array" ref="M535">_xlfn.XLOOKUP($A535,Hospitalisation_table[[#All],[Customer ID]],Hospitalisation_table[[#All],[Date of Birth]],"Not Found",0)</f>
        <v>29-Jun-1968</v>
      </c>
      <c r="N535" s="22" cm="1">
        <f t="array" ref="N535">_xlfn.XLOOKUP($A535,Hospitalisation_table[[#All],[Customer ID]],Hospitalisation_table[[#All],[charges]],"Not Found",0)</f>
        <v>7125.25</v>
      </c>
      <c r="O535" t="str" cm="1">
        <f t="array" ref="O535">_xlfn.XLOOKUP($A535,Hospitalisation_table[[#All],[Customer ID]],Hospitalisation_table[[#All],[Hospital tier_Updated]],"Not Found",0)</f>
        <v>tier - 3</v>
      </c>
      <c r="P535" t="str" cm="1">
        <f t="array" ref="P535">_xlfn.XLOOKUP($A535,Hospitalisation_table[[#All],[Customer ID]],Hospitalisation_table[[#All],[City tier_updated]],"Not Found",0)</f>
        <v>tier - 2</v>
      </c>
      <c r="Q535" t="str" cm="1">
        <f t="array" ref="Q535">_xlfn.XLOOKUP($A535,Hospitalisation_table[[#All],[Customer ID]],Hospitalisation_table[[#All],[State ID Updated]],"Not Found",0)</f>
        <v>R1013</v>
      </c>
    </row>
    <row r="536" spans="1:17" x14ac:dyDescent="0.3">
      <c r="A536" s="13" t="s">
        <v>2225</v>
      </c>
      <c r="B536" t="str" cm="1">
        <f t="array" ref="B536">_xlfn.XLOOKUP($A536,CustomersName[[#All],[Customer ID]],CustomersName[[#All],[First Name]],"Not Found",0)</f>
        <v>Rami</v>
      </c>
      <c r="C536" cm="1">
        <f t="array" ref="C536">_xlfn.XLOOKUP($A536,MedExam_Table[[#Headers],[#Data],[Customer ID]],MedExam_Table[[#Headers],[#Data],[BMI]],"Not Found",0)</f>
        <v>46.45</v>
      </c>
      <c r="D536" cm="1">
        <f t="array" ref="D536">_xlfn.XLOOKUP($A536,MedExam_Table[[#Headers],[#Data],[Customer ID]],MedExam_Table[[#Headers],[#Data],[HBA1C]],"Not Found",0)</f>
        <v>5.62</v>
      </c>
      <c r="E536" t="str" cm="1">
        <f t="array" ref="E536">_xlfn.XLOOKUP($A536,MedExam_Table[[#Headers],[#Data],[Customer ID]],MedExam_Table[[#Headers],[#Data],[Heart Issues Updated]],"Not Found",0)</f>
        <v>No</v>
      </c>
      <c r="F536" t="str" cm="1">
        <f t="array" ref="F536">_xlfn.XLOOKUP($A536,MedExam_Table[[#Headers],[#Data],[Customer ID]],MedExam_Table[[#Headers],[#Data],[Any Transplants Update]],"Not Found",0)</f>
        <v>No</v>
      </c>
      <c r="G536" t="str" cm="1">
        <f t="array" ref="G536">_xlfn.XLOOKUP($A536,MedExam_Table[[#Headers],[#Data],[Customer ID]],MedExam_Table[[#Headers],[#Data],[Cancer history]],"Not Found",0)</f>
        <v>No</v>
      </c>
      <c r="H536" cm="1">
        <f t="array" ref="H536">_xlfn.XLOOKUP($A536,MedExam_Table[[#Headers],[#Data],[Customer ID]],MedExam_Table[[#Headers],[#Data],[NumberOfMajorSurgeries_updated]],"Not Found",0)</f>
        <v>0</v>
      </c>
      <c r="I536" t="str" cm="1">
        <f t="array" ref="I536">_xlfn.XLOOKUP($A536,MedExam_Table[[#Headers],[#Data],[Customer ID]],MedExam_Table[[#Headers],[#Data],[Smoker Updated]],"Not Found",0)</f>
        <v>Yes</v>
      </c>
      <c r="J536" t="str" cm="1">
        <f t="array" ref="J536">_xlfn.XLOOKUP($A536,MedExam_Table[[#Headers],[#Data],[Customer ID]],MedExam_Table[[#Headers],[#Data],[Weight Status]],"Not Found",0)</f>
        <v>Obesity</v>
      </c>
      <c r="K536" t="str" cm="1">
        <f t="array" ref="K536">_xlfn.XLOOKUP($A536,MedExam_Table[[#Headers],[#Data],[Customer ID]],MedExam_Table[[#Headers],[#Data],[Diabetes Status]],"Not Found",0)</f>
        <v>Normal</v>
      </c>
      <c r="L536" cm="1">
        <f t="array" ref="L536">_xlfn.XLOOKUP($A536,Hospitalisation_table[[#All],[Customer ID]],Hospitalisation_table[[#All],[Customer Age]],"Not Found",0)</f>
        <v>42</v>
      </c>
      <c r="M536" t="str" cm="1">
        <f t="array" ref="M536">_xlfn.XLOOKUP($A536,Hospitalisation_table[[#All],[Customer ID]],Hospitalisation_table[[#All],[Date of Birth]],"Not Found",0)</f>
        <v>12-Jun-1980</v>
      </c>
      <c r="N536" s="22" cm="1">
        <f t="array" ref="N536">_xlfn.XLOOKUP($A536,Hospitalisation_table[[#All],[Customer ID]],Hospitalisation_table[[#All],[charges]],"Not Found",0)</f>
        <v>38313.129999999997</v>
      </c>
      <c r="O536" t="str" cm="1">
        <f t="array" ref="O536">_xlfn.XLOOKUP($A536,Hospitalisation_table[[#All],[Customer ID]],Hospitalisation_table[[#All],[Hospital tier_Updated]],"Not Found",0)</f>
        <v>tier - 1</v>
      </c>
      <c r="P536" t="str" cm="1">
        <f t="array" ref="P536">_xlfn.XLOOKUP($A536,Hospitalisation_table[[#All],[Customer ID]],Hospitalisation_table[[#All],[City tier_updated]],"Not Found",0)</f>
        <v>tier - 3</v>
      </c>
      <c r="Q536" t="str" cm="1">
        <f t="array" ref="Q536">_xlfn.XLOOKUP($A536,Hospitalisation_table[[#All],[Customer ID]],Hospitalisation_table[[#All],[State ID Updated]],"Not Found",0)</f>
        <v>R1011</v>
      </c>
    </row>
    <row r="537" spans="1:17" x14ac:dyDescent="0.3">
      <c r="A537" s="14" t="s">
        <v>891</v>
      </c>
      <c r="B537" t="str" cm="1">
        <f t="array" ref="B537">_xlfn.XLOOKUP($A537,CustomersName[[#All],[Customer ID]],CustomersName[[#All],[First Name]],"Not Found",0)</f>
        <v>Carhne A</v>
      </c>
      <c r="C537" cm="1">
        <f t="array" ref="C537">_xlfn.XLOOKUP($A537,MedExam_Table[[#Headers],[#Data],[Customer ID]],MedExam_Table[[#Headers],[#Data],[BMI]],"Not Found",0)</f>
        <v>26.48</v>
      </c>
      <c r="D537" cm="1">
        <f t="array" ref="D537">_xlfn.XLOOKUP($A537,MedExam_Table[[#Headers],[#Data],[Customer ID]],MedExam_Table[[#Headers],[#Data],[HBA1C]],"Not Found",0)</f>
        <v>4.2</v>
      </c>
      <c r="E537" t="str" cm="1">
        <f t="array" ref="E537">_xlfn.XLOOKUP($A537,MedExam_Table[[#Headers],[#Data],[Customer ID]],MedExam_Table[[#Headers],[#Data],[Heart Issues Updated]],"Not Found",0)</f>
        <v>No</v>
      </c>
      <c r="F537" t="str" cm="1">
        <f t="array" ref="F537">_xlfn.XLOOKUP($A537,MedExam_Table[[#Headers],[#Data],[Customer ID]],MedExam_Table[[#Headers],[#Data],[Any Transplants Update]],"Not Found",0)</f>
        <v>No</v>
      </c>
      <c r="G537" t="str" cm="1">
        <f t="array" ref="G537">_xlfn.XLOOKUP($A537,MedExam_Table[[#Headers],[#Data],[Customer ID]],MedExam_Table[[#Headers],[#Data],[Cancer history]],"Not Found",0)</f>
        <v>No</v>
      </c>
      <c r="H537" cm="1">
        <f t="array" ref="H537">_xlfn.XLOOKUP($A537,MedExam_Table[[#Headers],[#Data],[Customer ID]],MedExam_Table[[#Headers],[#Data],[NumberOfMajorSurgeries_updated]],"Not Found",0)</f>
        <v>1</v>
      </c>
      <c r="I537" t="str" cm="1">
        <f t="array" ref="I537">_xlfn.XLOOKUP($A537,MedExam_Table[[#Headers],[#Data],[Customer ID]],MedExam_Table[[#Headers],[#Data],[Smoker Updated]],"Not Found",0)</f>
        <v>No</v>
      </c>
      <c r="J537" t="str" cm="1">
        <f t="array" ref="J537">_xlfn.XLOOKUP($A537,MedExam_Table[[#Headers],[#Data],[Customer ID]],MedExam_Table[[#Headers],[#Data],[Weight Status]],"Not Found",0)</f>
        <v>OverWeight</v>
      </c>
      <c r="K537" t="str" cm="1">
        <f t="array" ref="K537">_xlfn.XLOOKUP($A537,MedExam_Table[[#Headers],[#Data],[Customer ID]],MedExam_Table[[#Headers],[#Data],[Diabetes Status]],"Not Found",0)</f>
        <v>Normal</v>
      </c>
      <c r="L537" cm="1">
        <f t="array" ref="L537">_xlfn.XLOOKUP($A537,Hospitalisation_table[[#All],[Customer ID]],Hospitalisation_table[[#All],[Customer Age]],"Not Found",0)</f>
        <v>35</v>
      </c>
      <c r="M537" t="str" cm="1">
        <f t="array" ref="M537">_xlfn.XLOOKUP($A537,Hospitalisation_table[[#All],[Customer ID]],Hospitalisation_table[[#All],[Date of Birth]],"Not Found",0)</f>
        <v>11-Aug-1987</v>
      </c>
      <c r="N537" s="22" cm="1">
        <f t="array" ref="N537">_xlfn.XLOOKUP($A537,Hospitalisation_table[[#All],[Customer ID]],Hospitalisation_table[[#All],[charges]],"Not Found",0)</f>
        <v>7106.81</v>
      </c>
      <c r="O537" t="str" cm="1">
        <f t="array" ref="O537">_xlfn.XLOOKUP($A537,Hospitalisation_table[[#All],[Customer ID]],Hospitalisation_table[[#All],[Hospital tier_Updated]],"Not Found",0)</f>
        <v>tier - 2</v>
      </c>
      <c r="P537" t="str" cm="1">
        <f t="array" ref="P537">_xlfn.XLOOKUP($A537,Hospitalisation_table[[#All],[Customer ID]],Hospitalisation_table[[#All],[City tier_updated]],"Not Found",0)</f>
        <v>tier - 1</v>
      </c>
      <c r="Q537" t="str" cm="1">
        <f t="array" ref="Q537">_xlfn.XLOOKUP($A537,Hospitalisation_table[[#All],[Customer ID]],Hospitalisation_table[[#All],[State ID Updated]],"Not Found",0)</f>
        <v>R1012</v>
      </c>
    </row>
    <row r="538" spans="1:17" x14ac:dyDescent="0.3">
      <c r="A538" s="13" t="s">
        <v>890</v>
      </c>
      <c r="B538" t="str" cm="1">
        <f t="array" ref="B538">_xlfn.XLOOKUP($A538,CustomersName[[#All],[Customer ID]],CustomersName[[#All],[First Name]],"Not Found",0)</f>
        <v>Nathaniel</v>
      </c>
      <c r="C538" cm="1">
        <f t="array" ref="C538">_xlfn.XLOOKUP($A538,MedExam_Table[[#Headers],[#Data],[Customer ID]],MedExam_Table[[#Headers],[#Data],[BMI]],"Not Found",0)</f>
        <v>34.83</v>
      </c>
      <c r="D538" cm="1">
        <f t="array" ref="D538">_xlfn.XLOOKUP($A538,MedExam_Table[[#Headers],[#Data],[Customer ID]],MedExam_Table[[#Headers],[#Data],[HBA1C]],"Not Found",0)</f>
        <v>5.79</v>
      </c>
      <c r="E538" t="str" cm="1">
        <f t="array" ref="E538">_xlfn.XLOOKUP($A538,MedExam_Table[[#Headers],[#Data],[Customer ID]],MedExam_Table[[#Headers],[#Data],[Heart Issues Updated]],"Not Found",0)</f>
        <v>No</v>
      </c>
      <c r="F538" t="str" cm="1">
        <f t="array" ref="F538">_xlfn.XLOOKUP($A538,MedExam_Table[[#Headers],[#Data],[Customer ID]],MedExam_Table[[#Headers],[#Data],[Any Transplants Update]],"Not Found",0)</f>
        <v>No</v>
      </c>
      <c r="G538" t="str" cm="1">
        <f t="array" ref="G538">_xlfn.XLOOKUP($A538,MedExam_Table[[#Headers],[#Data],[Customer ID]],MedExam_Table[[#Headers],[#Data],[Cancer history]],"Not Found",0)</f>
        <v>No</v>
      </c>
      <c r="H538" cm="1">
        <f t="array" ref="H538">_xlfn.XLOOKUP($A538,MedExam_Table[[#Headers],[#Data],[Customer ID]],MedExam_Table[[#Headers],[#Data],[NumberOfMajorSurgeries_updated]],"Not Found",0)</f>
        <v>1</v>
      </c>
      <c r="I538" t="str" cm="1">
        <f t="array" ref="I538">_xlfn.XLOOKUP($A538,MedExam_Table[[#Headers],[#Data],[Customer ID]],MedExam_Table[[#Headers],[#Data],[Smoker Updated]],"Not Found",0)</f>
        <v>No</v>
      </c>
      <c r="J538" t="str" cm="1">
        <f t="array" ref="J538">_xlfn.XLOOKUP($A538,MedExam_Table[[#Headers],[#Data],[Customer ID]],MedExam_Table[[#Headers],[#Data],[Weight Status]],"Not Found",0)</f>
        <v>Obesity</v>
      </c>
      <c r="K538" t="str" cm="1">
        <f t="array" ref="K538">_xlfn.XLOOKUP($A538,MedExam_Table[[#Headers],[#Data],[Customer ID]],MedExam_Table[[#Headers],[#Data],[Diabetes Status]],"Not Found",0)</f>
        <v>Prediabetes</v>
      </c>
      <c r="L538" cm="1">
        <f t="array" ref="L538">_xlfn.XLOOKUP($A538,Hospitalisation_table[[#All],[Customer ID]],Hospitalisation_table[[#All],[Customer Age]],"Not Found",0)</f>
        <v>30</v>
      </c>
      <c r="M538" t="str" cm="1">
        <f t="array" ref="M538">_xlfn.XLOOKUP($A538,Hospitalisation_table[[#All],[Customer ID]],Hospitalisation_table[[#All],[Date of Birth]],"Not Found",0)</f>
        <v>18-Jun-1992</v>
      </c>
      <c r="N538" s="22" cm="1">
        <f t="array" ref="N538">_xlfn.XLOOKUP($A538,Hospitalisation_table[[#All],[Customer ID]],Hospitalisation_table[[#All],[charges]],"Not Found",0)</f>
        <v>7096.98</v>
      </c>
      <c r="O538" t="str" cm="1">
        <f t="array" ref="O538">_xlfn.XLOOKUP($A538,Hospitalisation_table[[#All],[Customer ID]],Hospitalisation_table[[#All],[Hospital tier_Updated]],"Not Found",0)</f>
        <v>tier - 2</v>
      </c>
      <c r="P538" t="str" cm="1">
        <f t="array" ref="P538">_xlfn.XLOOKUP($A538,Hospitalisation_table[[#All],[Customer ID]],Hospitalisation_table[[#All],[City tier_updated]],"Not Found",0)</f>
        <v>tier - 2</v>
      </c>
      <c r="Q538" t="str" cm="1">
        <f t="array" ref="Q538">_xlfn.XLOOKUP($A538,Hospitalisation_table[[#All],[Customer ID]],Hospitalisation_table[[#All],[State ID Updated]],"Not Found",0)</f>
        <v>R1012</v>
      </c>
    </row>
    <row r="539" spans="1:17" x14ac:dyDescent="0.3">
      <c r="A539" s="14" t="s">
        <v>889</v>
      </c>
      <c r="B539" t="str" cm="1">
        <f t="array" ref="B539">_xlfn.XLOOKUP($A539,CustomersName[[#All],[Customer ID]],CustomersName[[#All],[First Name]],"Not Found",0)</f>
        <v>Lihdsay A.</v>
      </c>
      <c r="C539" cm="1">
        <f t="array" ref="C539">_xlfn.XLOOKUP($A539,MedExam_Table[[#Headers],[#Data],[Customer ID]],MedExam_Table[[#Headers],[#Data],[BMI]],"Not Found",0)</f>
        <v>25.46</v>
      </c>
      <c r="D539" cm="1">
        <f t="array" ref="D539">_xlfn.XLOOKUP($A539,MedExam_Table[[#Headers],[#Data],[Customer ID]],MedExam_Table[[#Headers],[#Data],[HBA1C]],"Not Found",0)</f>
        <v>4.29</v>
      </c>
      <c r="E539" t="str" cm="1">
        <f t="array" ref="E539">_xlfn.XLOOKUP($A539,MedExam_Table[[#Headers],[#Data],[Customer ID]],MedExam_Table[[#Headers],[#Data],[Heart Issues Updated]],"Not Found",0)</f>
        <v>No</v>
      </c>
      <c r="F539" t="str" cm="1">
        <f t="array" ref="F539">_xlfn.XLOOKUP($A539,MedExam_Table[[#Headers],[#Data],[Customer ID]],MedExam_Table[[#Headers],[#Data],[Any Transplants Update]],"Not Found",0)</f>
        <v>No</v>
      </c>
      <c r="G539" t="str" cm="1">
        <f t="array" ref="G539">_xlfn.XLOOKUP($A539,MedExam_Table[[#Headers],[#Data],[Customer ID]],MedExam_Table[[#Headers],[#Data],[Cancer history]],"Not Found",0)</f>
        <v>No</v>
      </c>
      <c r="H539" cm="1">
        <f t="array" ref="H539">_xlfn.XLOOKUP($A539,MedExam_Table[[#Headers],[#Data],[Customer ID]],MedExam_Table[[#Headers],[#Data],[NumberOfMajorSurgeries_updated]],"Not Found",0)</f>
        <v>0</v>
      </c>
      <c r="I539" t="str" cm="1">
        <f t="array" ref="I539">_xlfn.XLOOKUP($A539,MedExam_Table[[#Headers],[#Data],[Customer ID]],MedExam_Table[[#Headers],[#Data],[Smoker Updated]],"Not Found",0)</f>
        <v>No</v>
      </c>
      <c r="J539" t="str" cm="1">
        <f t="array" ref="J539">_xlfn.XLOOKUP($A539,MedExam_Table[[#Headers],[#Data],[Customer ID]],MedExam_Table[[#Headers],[#Data],[Weight Status]],"Not Found",0)</f>
        <v>OverWeight</v>
      </c>
      <c r="K539" t="str" cm="1">
        <f t="array" ref="K539">_xlfn.XLOOKUP($A539,MedExam_Table[[#Headers],[#Data],[Customer ID]],MedExam_Table[[#Headers],[#Data],[Diabetes Status]],"Not Found",0)</f>
        <v>Normal</v>
      </c>
      <c r="L539" cm="1">
        <f t="array" ref="L539">_xlfn.XLOOKUP($A539,Hospitalisation_table[[#All],[Customer ID]],Hospitalisation_table[[#All],[Customer Age]],"Not Found",0)</f>
        <v>40</v>
      </c>
      <c r="M539" t="str" cm="1">
        <f t="array" ref="M539">_xlfn.XLOOKUP($A539,Hospitalisation_table[[#All],[Customer ID]],Hospitalisation_table[[#All],[Date of Birth]],"Not Found",0)</f>
        <v>6-Oct-1982</v>
      </c>
      <c r="N539" s="22" cm="1">
        <f t="array" ref="N539">_xlfn.XLOOKUP($A539,Hospitalisation_table[[#All],[Customer ID]],Hospitalisation_table[[#All],[charges]],"Not Found",0)</f>
        <v>7077.19</v>
      </c>
      <c r="O539" t="str" cm="1">
        <f t="array" ref="O539">_xlfn.XLOOKUP($A539,Hospitalisation_table[[#All],[Customer ID]],Hospitalisation_table[[#All],[Hospital tier_Updated]],"Not Found",0)</f>
        <v>tier - 2</v>
      </c>
      <c r="P539" t="str" cm="1">
        <f t="array" ref="P539">_xlfn.XLOOKUP($A539,Hospitalisation_table[[#All],[Customer ID]],Hospitalisation_table[[#All],[City tier_updated]],"Not Found",0)</f>
        <v>tier - 3</v>
      </c>
      <c r="Q539" t="str" cm="1">
        <f t="array" ref="Q539">_xlfn.XLOOKUP($A539,Hospitalisation_table[[#All],[Customer ID]],Hospitalisation_table[[#All],[State ID Updated]],"Not Found",0)</f>
        <v>R1024</v>
      </c>
    </row>
    <row r="540" spans="1:17" x14ac:dyDescent="0.3">
      <c r="A540" s="13" t="s">
        <v>888</v>
      </c>
      <c r="B540" t="str" cm="1">
        <f t="array" ref="B540">_xlfn.XLOOKUP($A540,CustomersName[[#All],[Customer ID]],CustomersName[[#All],[First Name]],"Not Found",0)</f>
        <v>hustin R</v>
      </c>
      <c r="C540" cm="1">
        <f t="array" ref="C540">_xlfn.XLOOKUP($A540,MedExam_Table[[#Headers],[#Data],[Customer ID]],MedExam_Table[[#Headers],[#Data],[BMI]],"Not Found",0)</f>
        <v>23.31</v>
      </c>
      <c r="D540" cm="1">
        <f t="array" ref="D540">_xlfn.XLOOKUP($A540,MedExam_Table[[#Headers],[#Data],[Customer ID]],MedExam_Table[[#Headers],[#Data],[HBA1C]],"Not Found",0)</f>
        <v>8.27</v>
      </c>
      <c r="E540" t="str" cm="1">
        <f t="array" ref="E540">_xlfn.XLOOKUP($A540,MedExam_Table[[#Headers],[#Data],[Customer ID]],MedExam_Table[[#Headers],[#Data],[Heart Issues Updated]],"Not Found",0)</f>
        <v>No</v>
      </c>
      <c r="F540" t="str" cm="1">
        <f t="array" ref="F540">_xlfn.XLOOKUP($A540,MedExam_Table[[#Headers],[#Data],[Customer ID]],MedExam_Table[[#Headers],[#Data],[Any Transplants Update]],"Not Found",0)</f>
        <v>No</v>
      </c>
      <c r="G540" t="str" cm="1">
        <f t="array" ref="G540">_xlfn.XLOOKUP($A540,MedExam_Table[[#Headers],[#Data],[Customer ID]],MedExam_Table[[#Headers],[#Data],[Cancer history]],"Not Found",0)</f>
        <v>No</v>
      </c>
      <c r="H540" cm="1">
        <f t="array" ref="H540">_xlfn.XLOOKUP($A540,MedExam_Table[[#Headers],[#Data],[Customer ID]],MedExam_Table[[#Headers],[#Data],[NumberOfMajorSurgeries_updated]],"Not Found",0)</f>
        <v>0</v>
      </c>
      <c r="I540" t="str" cm="1">
        <f t="array" ref="I540">_xlfn.XLOOKUP($A540,MedExam_Table[[#Headers],[#Data],[Customer ID]],MedExam_Table[[#Headers],[#Data],[Smoker Updated]],"Not Found",0)</f>
        <v>No</v>
      </c>
      <c r="J540" t="str" cm="1">
        <f t="array" ref="J540">_xlfn.XLOOKUP($A540,MedExam_Table[[#Headers],[#Data],[Customer ID]],MedExam_Table[[#Headers],[#Data],[Weight Status]],"Not Found",0)</f>
        <v>NormalWeight</v>
      </c>
      <c r="K540" t="str" cm="1">
        <f t="array" ref="K540">_xlfn.XLOOKUP($A540,MedExam_Table[[#Headers],[#Data],[Customer ID]],MedExam_Table[[#Headers],[#Data],[Diabetes Status]],"Not Found",0)</f>
        <v>Diabetes</v>
      </c>
      <c r="L540" cm="1">
        <f t="array" ref="L540">_xlfn.XLOOKUP($A540,Hospitalisation_table[[#All],[Customer ID]],Hospitalisation_table[[#All],[Customer Age]],"Not Found",0)</f>
        <v>44</v>
      </c>
      <c r="M540" t="str" cm="1">
        <f t="array" ref="M540">_xlfn.XLOOKUP($A540,Hospitalisation_table[[#All],[Customer ID]],Hospitalisation_table[[#All],[Date of Birth]],"Not Found",0)</f>
        <v>24-Jun-1978</v>
      </c>
      <c r="N540" s="22" cm="1">
        <f t="array" ref="N540">_xlfn.XLOOKUP($A540,Hospitalisation_table[[#All],[Customer ID]],Hospitalisation_table[[#All],[charges]],"Not Found",0)</f>
        <v>7054.41</v>
      </c>
      <c r="O540" t="str" cm="1">
        <f t="array" ref="O540">_xlfn.XLOOKUP($A540,Hospitalisation_table[[#All],[Customer ID]],Hospitalisation_table[[#All],[Hospital tier_Updated]],"Not Found",0)</f>
        <v>tier - 2</v>
      </c>
      <c r="P540" t="str" cm="1">
        <f t="array" ref="P540">_xlfn.XLOOKUP($A540,Hospitalisation_table[[#All],[Customer ID]],Hospitalisation_table[[#All],[City tier_updated]],"Not Found",0)</f>
        <v>tier - 2</v>
      </c>
      <c r="Q540" t="str" cm="1">
        <f t="array" ref="Q540">_xlfn.XLOOKUP($A540,Hospitalisation_table[[#All],[Customer ID]],Hospitalisation_table[[#All],[State ID Updated]],"Not Found",0)</f>
        <v>R1013</v>
      </c>
    </row>
    <row r="541" spans="1:17" x14ac:dyDescent="0.3">
      <c r="A541" s="14" t="s">
        <v>887</v>
      </c>
      <c r="B541" t="str" cm="1">
        <f t="array" ref="B541">_xlfn.XLOOKUP($A541,CustomersName[[#All],[Customer ID]],CustomersName[[#All],[First Name]],"Not Found",0)</f>
        <v>Casey</v>
      </c>
      <c r="C541" cm="1">
        <f t="array" ref="C541">_xlfn.XLOOKUP($A541,MedExam_Table[[#Headers],[#Data],[Customer ID]],MedExam_Table[[#Headers],[#Data],[BMI]],"Not Found",0)</f>
        <v>29</v>
      </c>
      <c r="D541" cm="1">
        <f t="array" ref="D541">_xlfn.XLOOKUP($A541,MedExam_Table[[#Headers],[#Data],[Customer ID]],MedExam_Table[[#Headers],[#Data],[HBA1C]],"Not Found",0)</f>
        <v>4.5599999999999996</v>
      </c>
      <c r="E541" t="str" cm="1">
        <f t="array" ref="E541">_xlfn.XLOOKUP($A541,MedExam_Table[[#Headers],[#Data],[Customer ID]],MedExam_Table[[#Headers],[#Data],[Heart Issues Updated]],"Not Found",0)</f>
        <v>No</v>
      </c>
      <c r="F541" t="str" cm="1">
        <f t="array" ref="F541">_xlfn.XLOOKUP($A541,MedExam_Table[[#Headers],[#Data],[Customer ID]],MedExam_Table[[#Headers],[#Data],[Any Transplants Update]],"Not Found",0)</f>
        <v>No</v>
      </c>
      <c r="G541" t="str" cm="1">
        <f t="array" ref="G541">_xlfn.XLOOKUP($A541,MedExam_Table[[#Headers],[#Data],[Customer ID]],MedExam_Table[[#Headers],[#Data],[Cancer history]],"Not Found",0)</f>
        <v>No</v>
      </c>
      <c r="H541" cm="1">
        <f t="array" ref="H541">_xlfn.XLOOKUP($A541,MedExam_Table[[#Headers],[#Data],[Customer ID]],MedExam_Table[[#Headers],[#Data],[NumberOfMajorSurgeries_updated]],"Not Found",0)</f>
        <v>0</v>
      </c>
      <c r="I541" t="str" cm="1">
        <f t="array" ref="I541">_xlfn.XLOOKUP($A541,MedExam_Table[[#Headers],[#Data],[Customer ID]],MedExam_Table[[#Headers],[#Data],[Smoker Updated]],"Not Found",0)</f>
        <v>No</v>
      </c>
      <c r="J541" t="str" cm="1">
        <f t="array" ref="J541">_xlfn.XLOOKUP($A541,MedExam_Table[[#Headers],[#Data],[Customer ID]],MedExam_Table[[#Headers],[#Data],[Weight Status]],"Not Found",0)</f>
        <v>OverWeight</v>
      </c>
      <c r="K541" t="str" cm="1">
        <f t="array" ref="K541">_xlfn.XLOOKUP($A541,MedExam_Table[[#Headers],[#Data],[Customer ID]],MedExam_Table[[#Headers],[#Data],[Diabetes Status]],"Not Found",0)</f>
        <v>Normal</v>
      </c>
      <c r="L541" cm="1">
        <f t="array" ref="L541">_xlfn.XLOOKUP($A541,Hospitalisation_table[[#All],[Customer ID]],Hospitalisation_table[[#All],[Customer Age]],"Not Found",0)</f>
        <v>42</v>
      </c>
      <c r="M541" t="str" cm="1">
        <f t="array" ref="M541">_xlfn.XLOOKUP($A541,Hospitalisation_table[[#All],[Customer ID]],Hospitalisation_table[[#All],[Date of Birth]],"Not Found",0)</f>
        <v>28-Jun-1980</v>
      </c>
      <c r="N541" s="22" cm="1">
        <f t="array" ref="N541">_xlfn.XLOOKUP($A541,Hospitalisation_table[[#All],[Customer ID]],Hospitalisation_table[[#All],[charges]],"Not Found",0)</f>
        <v>7050.64</v>
      </c>
      <c r="O541" t="str" cm="1">
        <f t="array" ref="O541">_xlfn.XLOOKUP($A541,Hospitalisation_table[[#All],[Customer ID]],Hospitalisation_table[[#All],[Hospital tier_Updated]],"Not Found",0)</f>
        <v>tier - 2</v>
      </c>
      <c r="P541" t="str" cm="1">
        <f t="array" ref="P541">_xlfn.XLOOKUP($A541,Hospitalisation_table[[#All],[Customer ID]],Hospitalisation_table[[#All],[City tier_updated]],"Not Found",0)</f>
        <v>tier - 3</v>
      </c>
      <c r="Q541" t="str" cm="1">
        <f t="array" ref="Q541">_xlfn.XLOOKUP($A541,Hospitalisation_table[[#All],[Customer ID]],Hospitalisation_table[[#All],[State ID Updated]],"Not Found",0)</f>
        <v>R1011</v>
      </c>
    </row>
    <row r="542" spans="1:17" x14ac:dyDescent="0.3">
      <c r="A542" s="13" t="s">
        <v>886</v>
      </c>
      <c r="B542" t="str" cm="1">
        <f t="array" ref="B542">_xlfn.XLOOKUP($A542,CustomersName[[#All],[Customer ID]],CustomersName[[#All],[First Name]],"Not Found",0)</f>
        <v>Ahanda L</v>
      </c>
      <c r="C542" cm="1">
        <f t="array" ref="C542">_xlfn.XLOOKUP($A542,MedExam_Table[[#Headers],[#Data],[Customer ID]],MedExam_Table[[#Headers],[#Data],[BMI]],"Not Found",0)</f>
        <v>32.869999999999997</v>
      </c>
      <c r="D542" cm="1">
        <f t="array" ref="D542">_xlfn.XLOOKUP($A542,MedExam_Table[[#Headers],[#Data],[Customer ID]],MedExam_Table[[#Headers],[#Data],[HBA1C]],"Not Found",0)</f>
        <v>5.33</v>
      </c>
      <c r="E542" t="str" cm="1">
        <f t="array" ref="E542">_xlfn.XLOOKUP($A542,MedExam_Table[[#Headers],[#Data],[Customer ID]],MedExam_Table[[#Headers],[#Data],[Heart Issues Updated]],"Not Found",0)</f>
        <v>No</v>
      </c>
      <c r="F542" t="str" cm="1">
        <f t="array" ref="F542">_xlfn.XLOOKUP($A542,MedExam_Table[[#Headers],[#Data],[Customer ID]],MedExam_Table[[#Headers],[#Data],[Any Transplants Update]],"Not Found",0)</f>
        <v>No</v>
      </c>
      <c r="G542" t="str" cm="1">
        <f t="array" ref="G542">_xlfn.XLOOKUP($A542,MedExam_Table[[#Headers],[#Data],[Customer ID]],MedExam_Table[[#Headers],[#Data],[Cancer history]],"Not Found",0)</f>
        <v>No</v>
      </c>
      <c r="H542" cm="1">
        <f t="array" ref="H542">_xlfn.XLOOKUP($A542,MedExam_Table[[#Headers],[#Data],[Customer ID]],MedExam_Table[[#Headers],[#Data],[NumberOfMajorSurgeries_updated]],"Not Found",0)</f>
        <v>0</v>
      </c>
      <c r="I542" t="str" cm="1">
        <f t="array" ref="I542">_xlfn.XLOOKUP($A542,MedExam_Table[[#Headers],[#Data],[Customer ID]],MedExam_Table[[#Headers],[#Data],[Smoker Updated]],"Not Found",0)</f>
        <v>No</v>
      </c>
      <c r="J542" t="str" cm="1">
        <f t="array" ref="J542">_xlfn.XLOOKUP($A542,MedExam_Table[[#Headers],[#Data],[Customer ID]],MedExam_Table[[#Headers],[#Data],[Weight Status]],"Not Found",0)</f>
        <v>Obesity</v>
      </c>
      <c r="K542" t="str" cm="1">
        <f t="array" ref="K542">_xlfn.XLOOKUP($A542,MedExam_Table[[#Headers],[#Data],[Customer ID]],MedExam_Table[[#Headers],[#Data],[Diabetes Status]],"Not Found",0)</f>
        <v>Normal</v>
      </c>
      <c r="L542" cm="1">
        <f t="array" ref="L542">_xlfn.XLOOKUP($A542,Hospitalisation_table[[#All],[Customer ID]],Hospitalisation_table[[#All],[Customer Age]],"Not Found",0)</f>
        <v>42</v>
      </c>
      <c r="M542" t="str" cm="1">
        <f t="array" ref="M542">_xlfn.XLOOKUP($A542,Hospitalisation_table[[#All],[Customer ID]],Hospitalisation_table[[#All],[Date of Birth]],"Not Found",0)</f>
        <v>21-Jul-1980</v>
      </c>
      <c r="N542" s="22" cm="1">
        <f t="array" ref="N542">_xlfn.XLOOKUP($A542,Hospitalisation_table[[#All],[Customer ID]],Hospitalisation_table[[#All],[charges]],"Not Found",0)</f>
        <v>7050.02</v>
      </c>
      <c r="O542" t="str" cm="1">
        <f t="array" ref="O542">_xlfn.XLOOKUP($A542,Hospitalisation_table[[#All],[Customer ID]],Hospitalisation_table[[#All],[Hospital tier_Updated]],"Not Found",0)</f>
        <v>tier - 2</v>
      </c>
      <c r="P542" t="str" cm="1">
        <f t="array" ref="P542">_xlfn.XLOOKUP($A542,Hospitalisation_table[[#All],[Customer ID]],Hospitalisation_table[[#All],[City tier_updated]],"Not Found",0)</f>
        <v>tier - 1</v>
      </c>
      <c r="Q542" t="str" cm="1">
        <f t="array" ref="Q542">_xlfn.XLOOKUP($A542,Hospitalisation_table[[#All],[Customer ID]],Hospitalisation_table[[#All],[State ID Updated]],"Not Found",0)</f>
        <v>R1024</v>
      </c>
    </row>
    <row r="543" spans="1:17" x14ac:dyDescent="0.3">
      <c r="A543" s="14" t="s">
        <v>885</v>
      </c>
      <c r="B543" t="str" cm="1">
        <f t="array" ref="B543">_xlfn.XLOOKUP($A543,CustomersName[[#All],[Customer ID]],CustomersName[[#All],[First Name]],"Not Found",0)</f>
        <v>Ahako N.</v>
      </c>
      <c r="C543" cm="1">
        <f t="array" ref="C543">_xlfn.XLOOKUP($A543,MedExam_Table[[#Headers],[#Data],[Customer ID]],MedExam_Table[[#Headers],[#Data],[BMI]],"Not Found",0)</f>
        <v>26.18</v>
      </c>
      <c r="D543" cm="1">
        <f t="array" ref="D543">_xlfn.XLOOKUP($A543,MedExam_Table[[#Headers],[#Data],[Customer ID]],MedExam_Table[[#Headers],[#Data],[HBA1C]],"Not Found",0)</f>
        <v>5.63</v>
      </c>
      <c r="E543" t="str" cm="1">
        <f t="array" ref="E543">_xlfn.XLOOKUP($A543,MedExam_Table[[#Headers],[#Data],[Customer ID]],MedExam_Table[[#Headers],[#Data],[Heart Issues Updated]],"Not Found",0)</f>
        <v>No</v>
      </c>
      <c r="F543" t="str" cm="1">
        <f t="array" ref="F543">_xlfn.XLOOKUP($A543,MedExam_Table[[#Headers],[#Data],[Customer ID]],MedExam_Table[[#Headers],[#Data],[Any Transplants Update]],"Not Found",0)</f>
        <v>No</v>
      </c>
      <c r="G543" t="str" cm="1">
        <f t="array" ref="G543">_xlfn.XLOOKUP($A543,MedExam_Table[[#Headers],[#Data],[Customer ID]],MedExam_Table[[#Headers],[#Data],[Cancer history]],"Not Found",0)</f>
        <v>No</v>
      </c>
      <c r="H543" cm="1">
        <f t="array" ref="H543">_xlfn.XLOOKUP($A543,MedExam_Table[[#Headers],[#Data],[Customer ID]],MedExam_Table[[#Headers],[#Data],[NumberOfMajorSurgeries_updated]],"Not Found",0)</f>
        <v>0</v>
      </c>
      <c r="I543" t="str" cm="1">
        <f t="array" ref="I543">_xlfn.XLOOKUP($A543,MedExam_Table[[#Headers],[#Data],[Customer ID]],MedExam_Table[[#Headers],[#Data],[Smoker Updated]],"Not Found",0)</f>
        <v>No</v>
      </c>
      <c r="J543" t="str" cm="1">
        <f t="array" ref="J543">_xlfn.XLOOKUP($A543,MedExam_Table[[#Headers],[#Data],[Customer ID]],MedExam_Table[[#Headers],[#Data],[Weight Status]],"Not Found",0)</f>
        <v>OverWeight</v>
      </c>
      <c r="K543" t="str" cm="1">
        <f t="array" ref="K543">_xlfn.XLOOKUP($A543,MedExam_Table[[#Headers],[#Data],[Customer ID]],MedExam_Table[[#Headers],[#Data],[Diabetes Status]],"Not Found",0)</f>
        <v>Normal</v>
      </c>
      <c r="L543" cm="1">
        <f t="array" ref="L543">_xlfn.XLOOKUP($A543,Hospitalisation_table[[#All],[Customer ID]],Hospitalisation_table[[#All],[Customer Age]],"Not Found",0)</f>
        <v>42</v>
      </c>
      <c r="M543" t="str" cm="1">
        <f t="array" ref="M543">_xlfn.XLOOKUP($A543,Hospitalisation_table[[#All],[Customer ID]],Hospitalisation_table[[#All],[Date of Birth]],"Not Found",0)</f>
        <v>22-Oct-1980</v>
      </c>
      <c r="N543" s="22" cm="1">
        <f t="array" ref="N543">_xlfn.XLOOKUP($A543,Hospitalisation_table[[#All],[Customer ID]],Hospitalisation_table[[#All],[charges]],"Not Found",0)</f>
        <v>7046.72</v>
      </c>
      <c r="O543" t="str" cm="1">
        <f t="array" ref="O543">_xlfn.XLOOKUP($A543,Hospitalisation_table[[#All],[Customer ID]],Hospitalisation_table[[#All],[Hospital tier_Updated]],"Not Found",0)</f>
        <v>tier - 2</v>
      </c>
      <c r="P543" t="str" cm="1">
        <f t="array" ref="P543">_xlfn.XLOOKUP($A543,Hospitalisation_table[[#All],[Customer ID]],Hospitalisation_table[[#All],[City tier_updated]],"Not Found",0)</f>
        <v>tier - 3</v>
      </c>
      <c r="Q543" t="str" cm="1">
        <f t="array" ref="Q543">_xlfn.XLOOKUP($A543,Hospitalisation_table[[#All],[Customer ID]],Hospitalisation_table[[#All],[State ID Updated]],"Not Found",0)</f>
        <v>R1013</v>
      </c>
    </row>
    <row r="544" spans="1:17" x14ac:dyDescent="0.3">
      <c r="A544" s="13" t="s">
        <v>884</v>
      </c>
      <c r="B544" t="str" cm="1">
        <f t="array" ref="B544">_xlfn.XLOOKUP($A544,CustomersName[[#All],[Customer ID]],CustomersName[[#All],[First Name]],"Not Found",0)</f>
        <v>Emilee</v>
      </c>
      <c r="C544" cm="1">
        <f t="array" ref="C544">_xlfn.XLOOKUP($A544,MedExam_Table[[#Headers],[#Data],[Customer ID]],MedExam_Table[[#Headers],[#Data],[BMI]],"Not Found",0)</f>
        <v>25.3</v>
      </c>
      <c r="D544" cm="1">
        <f t="array" ref="D544">_xlfn.XLOOKUP($A544,MedExam_Table[[#Headers],[#Data],[Customer ID]],MedExam_Table[[#Headers],[#Data],[HBA1C]],"Not Found",0)</f>
        <v>5.12</v>
      </c>
      <c r="E544" t="str" cm="1">
        <f t="array" ref="E544">_xlfn.XLOOKUP($A544,MedExam_Table[[#Headers],[#Data],[Customer ID]],MedExam_Table[[#Headers],[#Data],[Heart Issues Updated]],"Not Found",0)</f>
        <v>No</v>
      </c>
      <c r="F544" t="str" cm="1">
        <f t="array" ref="F544">_xlfn.XLOOKUP($A544,MedExam_Table[[#Headers],[#Data],[Customer ID]],MedExam_Table[[#Headers],[#Data],[Any Transplants Update]],"Not Found",0)</f>
        <v>No</v>
      </c>
      <c r="G544" t="str" cm="1">
        <f t="array" ref="G544">_xlfn.XLOOKUP($A544,MedExam_Table[[#Headers],[#Data],[Customer ID]],MedExam_Table[[#Headers],[#Data],[Cancer history]],"Not Found",0)</f>
        <v>No</v>
      </c>
      <c r="H544" cm="1">
        <f t="array" ref="H544">_xlfn.XLOOKUP($A544,MedExam_Table[[#Headers],[#Data],[Customer ID]],MedExam_Table[[#Headers],[#Data],[NumberOfMajorSurgeries_updated]],"Not Found",0)</f>
        <v>0</v>
      </c>
      <c r="I544" t="str" cm="1">
        <f t="array" ref="I544">_xlfn.XLOOKUP($A544,MedExam_Table[[#Headers],[#Data],[Customer ID]],MedExam_Table[[#Headers],[#Data],[Smoker Updated]],"Not Found",0)</f>
        <v>No</v>
      </c>
      <c r="J544" t="str" cm="1">
        <f t="array" ref="J544">_xlfn.XLOOKUP($A544,MedExam_Table[[#Headers],[#Data],[Customer ID]],MedExam_Table[[#Headers],[#Data],[Weight Status]],"Not Found",0)</f>
        <v>OverWeight</v>
      </c>
      <c r="K544" t="str" cm="1">
        <f t="array" ref="K544">_xlfn.XLOOKUP($A544,MedExam_Table[[#Headers],[#Data],[Customer ID]],MedExam_Table[[#Headers],[#Data],[Diabetes Status]],"Not Found",0)</f>
        <v>Normal</v>
      </c>
      <c r="L544" cm="1">
        <f t="array" ref="L544">_xlfn.XLOOKUP($A544,Hospitalisation_table[[#All],[Customer ID]],Hospitalisation_table[[#All],[Customer Age]],"Not Found",0)</f>
        <v>42</v>
      </c>
      <c r="M544" t="str" cm="1">
        <f t="array" ref="M544">_xlfn.XLOOKUP($A544,Hospitalisation_table[[#All],[Customer ID]],Hospitalisation_table[[#All],[Date of Birth]],"Not Found",0)</f>
        <v>26-Jul-1980</v>
      </c>
      <c r="N544" s="22" cm="1">
        <f t="array" ref="N544">_xlfn.XLOOKUP($A544,Hospitalisation_table[[#All],[Customer ID]],Hospitalisation_table[[#All],[charges]],"Not Found",0)</f>
        <v>7045.5</v>
      </c>
      <c r="O544" t="str" cm="1">
        <f t="array" ref="O544">_xlfn.XLOOKUP($A544,Hospitalisation_table[[#All],[Customer ID]],Hospitalisation_table[[#All],[Hospital tier_Updated]],"Not Found",0)</f>
        <v>tier - 2</v>
      </c>
      <c r="P544" t="str" cm="1">
        <f t="array" ref="P544">_xlfn.XLOOKUP($A544,Hospitalisation_table[[#All],[Customer ID]],Hospitalisation_table[[#All],[City tier_updated]],"Not Found",0)</f>
        <v>tier - 1</v>
      </c>
      <c r="Q544" t="str" cm="1">
        <f t="array" ref="Q544">_xlfn.XLOOKUP($A544,Hospitalisation_table[[#All],[Customer ID]],Hospitalisation_table[[#All],[State ID Updated]],"Not Found",0)</f>
        <v>R1011</v>
      </c>
    </row>
    <row r="545" spans="1:17" x14ac:dyDescent="0.3">
      <c r="A545" s="14" t="s">
        <v>883</v>
      </c>
      <c r="B545" t="str" cm="1">
        <f t="array" ref="B545">_xlfn.XLOOKUP($A545,CustomersName[[#All],[Customer ID]],CustomersName[[#All],[First Name]],"Not Found",0)</f>
        <v>Stephhn M</v>
      </c>
      <c r="C545" cm="1">
        <f t="array" ref="C545">_xlfn.XLOOKUP($A545,MedExam_Table[[#Headers],[#Data],[Customer ID]],MedExam_Table[[#Headers],[#Data],[BMI]],"Not Found",0)</f>
        <v>36.94</v>
      </c>
      <c r="D545" cm="1">
        <f t="array" ref="D545">_xlfn.XLOOKUP($A545,MedExam_Table[[#Headers],[#Data],[Customer ID]],MedExam_Table[[#Headers],[#Data],[HBA1C]],"Not Found",0)</f>
        <v>5.15</v>
      </c>
      <c r="E545" t="str" cm="1">
        <f t="array" ref="E545">_xlfn.XLOOKUP($A545,MedExam_Table[[#Headers],[#Data],[Customer ID]],MedExam_Table[[#Headers],[#Data],[Heart Issues Updated]],"Not Found",0)</f>
        <v>Yes</v>
      </c>
      <c r="F545" t="str" cm="1">
        <f t="array" ref="F545">_xlfn.XLOOKUP($A545,MedExam_Table[[#Headers],[#Data],[Customer ID]],MedExam_Table[[#Headers],[#Data],[Any Transplants Update]],"Not Found",0)</f>
        <v>No</v>
      </c>
      <c r="G545" t="str" cm="1">
        <f t="array" ref="G545">_xlfn.XLOOKUP($A545,MedExam_Table[[#Headers],[#Data],[Customer ID]],MedExam_Table[[#Headers],[#Data],[Cancer history]],"Not Found",0)</f>
        <v>No</v>
      </c>
      <c r="H545" cm="1">
        <f t="array" ref="H545">_xlfn.XLOOKUP($A545,MedExam_Table[[#Headers],[#Data],[Customer ID]],MedExam_Table[[#Headers],[#Data],[NumberOfMajorSurgeries_updated]],"Not Found",0)</f>
        <v>1</v>
      </c>
      <c r="I545" t="str" cm="1">
        <f t="array" ref="I545">_xlfn.XLOOKUP($A545,MedExam_Table[[#Headers],[#Data],[Customer ID]],MedExam_Table[[#Headers],[#Data],[Smoker Updated]],"Not Found",0)</f>
        <v>No</v>
      </c>
      <c r="J545" t="str" cm="1">
        <f t="array" ref="J545">_xlfn.XLOOKUP($A545,MedExam_Table[[#Headers],[#Data],[Customer ID]],MedExam_Table[[#Headers],[#Data],[Weight Status]],"Not Found",0)</f>
        <v>Obesity</v>
      </c>
      <c r="K545" t="str" cm="1">
        <f t="array" ref="K545">_xlfn.XLOOKUP($A545,MedExam_Table[[#Headers],[#Data],[Customer ID]],MedExam_Table[[#Headers],[#Data],[Diabetes Status]],"Not Found",0)</f>
        <v>Normal</v>
      </c>
      <c r="L545" cm="1">
        <f t="array" ref="L545">_xlfn.XLOOKUP($A545,Hospitalisation_table[[#All],[Customer ID]],Hospitalisation_table[[#All],[Customer Age]],"Not Found",0)</f>
        <v>27</v>
      </c>
      <c r="M545" t="str" cm="1">
        <f t="array" ref="M545">_xlfn.XLOOKUP($A545,Hospitalisation_table[[#All],[Customer ID]],Hospitalisation_table[[#All],[Date of Birth]],"Not Found",0)</f>
        <v>29-Oct-1995</v>
      </c>
      <c r="N545" s="22" cm="1">
        <f t="array" ref="N545">_xlfn.XLOOKUP($A545,Hospitalisation_table[[#All],[Customer ID]],Hospitalisation_table[[#All],[charges]],"Not Found",0)</f>
        <v>7042.11</v>
      </c>
      <c r="O545" t="str" cm="1">
        <f t="array" ref="O545">_xlfn.XLOOKUP($A545,Hospitalisation_table[[#All],[Customer ID]],Hospitalisation_table[[#All],[Hospital tier_Updated]],"Not Found",0)</f>
        <v>tier - 2</v>
      </c>
      <c r="P545" t="str" cm="1">
        <f t="array" ref="P545">_xlfn.XLOOKUP($A545,Hospitalisation_table[[#All],[Customer ID]],Hospitalisation_table[[#All],[City tier_updated]],"Not Found",0)</f>
        <v>tier - 3</v>
      </c>
      <c r="Q545" t="str" cm="1">
        <f t="array" ref="Q545">_xlfn.XLOOKUP($A545,Hospitalisation_table[[#All],[Customer ID]],Hospitalisation_table[[#All],[State ID Updated]],"Not Found",0)</f>
        <v>R1012</v>
      </c>
    </row>
    <row r="546" spans="1:17" x14ac:dyDescent="0.3">
      <c r="A546" s="13" t="s">
        <v>882</v>
      </c>
      <c r="B546" t="str" cm="1">
        <f t="array" ref="B546">_xlfn.XLOOKUP($A546,CustomersName[[#All],[Customer ID]],CustomersName[[#All],[First Name]],"Not Found",0)</f>
        <v>Annemhrie A</v>
      </c>
      <c r="C546" cm="1">
        <f t="array" ref="C546">_xlfn.XLOOKUP($A546,MedExam_Table[[#Headers],[#Data],[Customer ID]],MedExam_Table[[#Headers],[#Data],[BMI]],"Not Found",0)</f>
        <v>22.86</v>
      </c>
      <c r="D546" cm="1">
        <f t="array" ref="D546">_xlfn.XLOOKUP($A546,MedExam_Table[[#Headers],[#Data],[Customer ID]],MedExam_Table[[#Headers],[#Data],[HBA1C]],"Not Found",0)</f>
        <v>7.5</v>
      </c>
      <c r="E546" t="str" cm="1">
        <f t="array" ref="E546">_xlfn.XLOOKUP($A546,MedExam_Table[[#Headers],[#Data],[Customer ID]],MedExam_Table[[#Headers],[#Data],[Heart Issues Updated]],"Not Found",0)</f>
        <v>No</v>
      </c>
      <c r="F546" t="str" cm="1">
        <f t="array" ref="F546">_xlfn.XLOOKUP($A546,MedExam_Table[[#Headers],[#Data],[Customer ID]],MedExam_Table[[#Headers],[#Data],[Any Transplants Update]],"Not Found",0)</f>
        <v>No</v>
      </c>
      <c r="G546" t="str" cm="1">
        <f t="array" ref="G546">_xlfn.XLOOKUP($A546,MedExam_Table[[#Headers],[#Data],[Customer ID]],MedExam_Table[[#Headers],[#Data],[Cancer history]],"Not Found",0)</f>
        <v>No</v>
      </c>
      <c r="H546" cm="1">
        <f t="array" ref="H546">_xlfn.XLOOKUP($A546,MedExam_Table[[#Headers],[#Data],[Customer ID]],MedExam_Table[[#Headers],[#Data],[NumberOfMajorSurgeries_updated]],"Not Found",0)</f>
        <v>0</v>
      </c>
      <c r="I546" t="str" cm="1">
        <f t="array" ref="I546">_xlfn.XLOOKUP($A546,MedExam_Table[[#Headers],[#Data],[Customer ID]],MedExam_Table[[#Headers],[#Data],[Smoker Updated]],"Not Found",0)</f>
        <v>No</v>
      </c>
      <c r="J546" t="str" cm="1">
        <f t="array" ref="J546">_xlfn.XLOOKUP($A546,MedExam_Table[[#Headers],[#Data],[Customer ID]],MedExam_Table[[#Headers],[#Data],[Weight Status]],"Not Found",0)</f>
        <v>NormalWeight</v>
      </c>
      <c r="K546" t="str" cm="1">
        <f t="array" ref="K546">_xlfn.XLOOKUP($A546,MedExam_Table[[#Headers],[#Data],[Customer ID]],MedExam_Table[[#Headers],[#Data],[Diabetes Status]],"Not Found",0)</f>
        <v>Diabetes</v>
      </c>
      <c r="L546" cm="1">
        <f t="array" ref="L546">_xlfn.XLOOKUP($A546,Hospitalisation_table[[#All],[Customer ID]],Hospitalisation_table[[#All],[Customer Age]],"Not Found",0)</f>
        <v>45</v>
      </c>
      <c r="M546" t="str" cm="1">
        <f t="array" ref="M546">_xlfn.XLOOKUP($A546,Hospitalisation_table[[#All],[Customer ID]],Hospitalisation_table[[#All],[Date of Birth]],"Not Found",0)</f>
        <v>2-Jun-1978</v>
      </c>
      <c r="N546" s="22" cm="1">
        <f t="array" ref="N546">_xlfn.XLOOKUP($A546,Hospitalisation_table[[#All],[Customer ID]],Hospitalisation_table[[#All],[charges]],"Not Found",0)</f>
        <v>7033.08</v>
      </c>
      <c r="O546" t="str" cm="1">
        <f t="array" ref="O546">_xlfn.XLOOKUP($A546,Hospitalisation_table[[#All],[Customer ID]],Hospitalisation_table[[#All],[Hospital tier_Updated]],"Not Found",0)</f>
        <v>tier - 2</v>
      </c>
      <c r="P546" t="str" cm="1">
        <f t="array" ref="P546">_xlfn.XLOOKUP($A546,Hospitalisation_table[[#All],[Customer ID]],Hospitalisation_table[[#All],[City tier_updated]],"Not Found",0)</f>
        <v>tier - 2</v>
      </c>
      <c r="Q546" t="str" cm="1">
        <f t="array" ref="Q546">_xlfn.XLOOKUP($A546,Hospitalisation_table[[#All],[Customer ID]],Hospitalisation_table[[#All],[State ID Updated]],"Not Found",0)</f>
        <v>R1013</v>
      </c>
    </row>
    <row r="547" spans="1:17" x14ac:dyDescent="0.3">
      <c r="A547" s="14" t="s">
        <v>2224</v>
      </c>
      <c r="B547" t="str" cm="1">
        <f t="array" ref="B547">_xlfn.XLOOKUP($A547,CustomersName[[#All],[Customer ID]],CustomersName[[#All],[First Name]],"Not Found",0)</f>
        <v>Denis</v>
      </c>
      <c r="C547" cm="1">
        <f t="array" ref="C547">_xlfn.XLOOKUP($A547,MedExam_Table[[#Headers],[#Data],[Customer ID]],MedExam_Table[[#Headers],[#Data],[BMI]],"Not Found",0)</f>
        <v>35.75</v>
      </c>
      <c r="D547" cm="1">
        <f t="array" ref="D547">_xlfn.XLOOKUP($A547,MedExam_Table[[#Headers],[#Data],[Customer ID]],MedExam_Table[[#Headers],[#Data],[HBA1C]],"Not Found",0)</f>
        <v>4.1900000000000004</v>
      </c>
      <c r="E547" t="str" cm="1">
        <f t="array" ref="E547">_xlfn.XLOOKUP($A547,MedExam_Table[[#Headers],[#Data],[Customer ID]],MedExam_Table[[#Headers],[#Data],[Heart Issues Updated]],"Not Found",0)</f>
        <v>No</v>
      </c>
      <c r="F547" t="str" cm="1">
        <f t="array" ref="F547">_xlfn.XLOOKUP($A547,MedExam_Table[[#Headers],[#Data],[Customer ID]],MedExam_Table[[#Headers],[#Data],[Any Transplants Update]],"Not Found",0)</f>
        <v>No</v>
      </c>
      <c r="G547" t="str" cm="1">
        <f t="array" ref="G547">_xlfn.XLOOKUP($A547,MedExam_Table[[#Headers],[#Data],[Customer ID]],MedExam_Table[[#Headers],[#Data],[Cancer history]],"Not Found",0)</f>
        <v>No</v>
      </c>
      <c r="H547" cm="1">
        <f t="array" ref="H547">_xlfn.XLOOKUP($A547,MedExam_Table[[#Headers],[#Data],[Customer ID]],MedExam_Table[[#Headers],[#Data],[NumberOfMajorSurgeries_updated]],"Not Found",0)</f>
        <v>0</v>
      </c>
      <c r="I547" t="str" cm="1">
        <f t="array" ref="I547">_xlfn.XLOOKUP($A547,MedExam_Table[[#Headers],[#Data],[Customer ID]],MedExam_Table[[#Headers],[#Data],[Smoker Updated]],"Not Found",0)</f>
        <v>Yes</v>
      </c>
      <c r="J547" t="str" cm="1">
        <f t="array" ref="J547">_xlfn.XLOOKUP($A547,MedExam_Table[[#Headers],[#Data],[Customer ID]],MedExam_Table[[#Headers],[#Data],[Weight Status]],"Not Found",0)</f>
        <v>Obesity</v>
      </c>
      <c r="K547" t="str" cm="1">
        <f t="array" ref="K547">_xlfn.XLOOKUP($A547,MedExam_Table[[#Headers],[#Data],[Customer ID]],MedExam_Table[[#Headers],[#Data],[Diabetes Status]],"Not Found",0)</f>
        <v>Normal</v>
      </c>
      <c r="L547" cm="1">
        <f t="array" ref="L547">_xlfn.XLOOKUP($A547,Hospitalisation_table[[#All],[Customer ID]],Hospitalisation_table[[#All],[Customer Age]],"Not Found",0)</f>
        <v>33</v>
      </c>
      <c r="M547" t="str" cm="1">
        <f t="array" ref="M547">_xlfn.XLOOKUP($A547,Hospitalisation_table[[#All],[Customer ID]],Hospitalisation_table[[#All],[Date of Birth]],"Not Found",0)</f>
        <v>30-Oct-1989</v>
      </c>
      <c r="N547" s="22" cm="1">
        <f t="array" ref="N547">_xlfn.XLOOKUP($A547,Hospitalisation_table[[#All],[Customer ID]],Hospitalisation_table[[#All],[charges]],"Not Found",0)</f>
        <v>38282.75</v>
      </c>
      <c r="O547" t="str" cm="1">
        <f t="array" ref="O547">_xlfn.XLOOKUP($A547,Hospitalisation_table[[#All],[Customer ID]],Hospitalisation_table[[#All],[Hospital tier_Updated]],"Not Found",0)</f>
        <v>tier - 1</v>
      </c>
      <c r="P547" t="str" cm="1">
        <f t="array" ref="P547">_xlfn.XLOOKUP($A547,Hospitalisation_table[[#All],[Customer ID]],Hospitalisation_table[[#All],[City tier_updated]],"Not Found",0)</f>
        <v>tier - 2</v>
      </c>
      <c r="Q547" t="str" cm="1">
        <f t="array" ref="Q547">_xlfn.XLOOKUP($A547,Hospitalisation_table[[#All],[Customer ID]],Hospitalisation_table[[#All],[State ID Updated]],"Not Found",0)</f>
        <v>R1013</v>
      </c>
    </row>
    <row r="548" spans="1:17" x14ac:dyDescent="0.3">
      <c r="A548" s="13" t="s">
        <v>881</v>
      </c>
      <c r="B548" t="str" cm="1">
        <f t="array" ref="B548">_xlfn.XLOOKUP($A548,CustomersName[[#All],[Customer ID]],CustomersName[[#All],[First Name]],"Not Found",0)</f>
        <v>hshley R</v>
      </c>
      <c r="C548" cm="1">
        <f t="array" ref="C548">_xlfn.XLOOKUP($A548,MedExam_Table[[#Headers],[#Data],[Customer ID]],MedExam_Table[[#Headers],[#Data],[BMI]],"Not Found",0)</f>
        <v>18.760000000000002</v>
      </c>
      <c r="D548" cm="1">
        <f t="array" ref="D548">_xlfn.XLOOKUP($A548,MedExam_Table[[#Headers],[#Data],[Customer ID]],MedExam_Table[[#Headers],[#Data],[HBA1C]],"Not Found",0)</f>
        <v>4.88</v>
      </c>
      <c r="E548" t="str" cm="1">
        <f t="array" ref="E548">_xlfn.XLOOKUP($A548,MedExam_Table[[#Headers],[#Data],[Customer ID]],MedExam_Table[[#Headers],[#Data],[Heart Issues Updated]],"Not Found",0)</f>
        <v>Yes</v>
      </c>
      <c r="F548" t="str" cm="1">
        <f t="array" ref="F548">_xlfn.XLOOKUP($A548,MedExam_Table[[#Headers],[#Data],[Customer ID]],MedExam_Table[[#Headers],[#Data],[Any Transplants Update]],"Not Found",0)</f>
        <v>No</v>
      </c>
      <c r="G548" t="str" cm="1">
        <f t="array" ref="G548">_xlfn.XLOOKUP($A548,MedExam_Table[[#Headers],[#Data],[Customer ID]],MedExam_Table[[#Headers],[#Data],[Cancer history]],"Not Found",0)</f>
        <v>Yes</v>
      </c>
      <c r="H548" cm="1">
        <f t="array" ref="H548">_xlfn.XLOOKUP($A548,MedExam_Table[[#Headers],[#Data],[Customer ID]],MedExam_Table[[#Headers],[#Data],[NumberOfMajorSurgeries_updated]],"Not Found",0)</f>
        <v>1</v>
      </c>
      <c r="I548" t="str" cm="1">
        <f t="array" ref="I548">_xlfn.XLOOKUP($A548,MedExam_Table[[#Headers],[#Data],[Customer ID]],MedExam_Table[[#Headers],[#Data],[Smoker Updated]],"Not Found",0)</f>
        <v>No</v>
      </c>
      <c r="J548" t="str" cm="1">
        <f t="array" ref="J548">_xlfn.XLOOKUP($A548,MedExam_Table[[#Headers],[#Data],[Customer ID]],MedExam_Table[[#Headers],[#Data],[Weight Status]],"Not Found",0)</f>
        <v>NormalWeight</v>
      </c>
      <c r="K548" t="str" cm="1">
        <f t="array" ref="K548">_xlfn.XLOOKUP($A548,MedExam_Table[[#Headers],[#Data],[Customer ID]],MedExam_Table[[#Headers],[#Data],[Diabetes Status]],"Not Found",0)</f>
        <v>Normal</v>
      </c>
      <c r="L548" cm="1">
        <f t="array" ref="L548">_xlfn.XLOOKUP($A548,Hospitalisation_table[[#All],[Customer ID]],Hospitalisation_table[[#All],[Customer Age]],"Not Found",0)</f>
        <v>53</v>
      </c>
      <c r="M548" t="str" cm="1">
        <f t="array" ref="M548">_xlfn.XLOOKUP($A548,Hospitalisation_table[[#All],[Customer ID]],Hospitalisation_table[[#All],[Date of Birth]],"Not Found",0)</f>
        <v>6-Jul-1969</v>
      </c>
      <c r="N548" s="22" cm="1">
        <f t="array" ref="N548">_xlfn.XLOOKUP($A548,Hospitalisation_table[[#All],[Customer ID]],Hospitalisation_table[[#All],[charges]],"Not Found",0)</f>
        <v>7003.1</v>
      </c>
      <c r="O548" t="str" cm="1">
        <f t="array" ref="O548">_xlfn.XLOOKUP($A548,Hospitalisation_table[[#All],[Customer ID]],Hospitalisation_table[[#All],[Hospital tier_Updated]],"Not Found",0)</f>
        <v>tier - 2</v>
      </c>
      <c r="P548" t="str" cm="1">
        <f t="array" ref="P548">_xlfn.XLOOKUP($A548,Hospitalisation_table[[#All],[Customer ID]],Hospitalisation_table[[#All],[City tier_updated]],"Not Found",0)</f>
        <v>tier - 3</v>
      </c>
      <c r="Q548" t="str" cm="1">
        <f t="array" ref="Q548">_xlfn.XLOOKUP($A548,Hospitalisation_table[[#All],[Customer ID]],Hospitalisation_table[[#All],[State ID Updated]],"Not Found",0)</f>
        <v>R1013</v>
      </c>
    </row>
    <row r="549" spans="1:17" x14ac:dyDescent="0.3">
      <c r="A549" s="14" t="s">
        <v>880</v>
      </c>
      <c r="B549" t="str" cm="1">
        <f t="array" ref="B549">_xlfn.XLOOKUP($A549,CustomersName[[#All],[Customer ID]],CustomersName[[#All],[First Name]],"Not Found",0)</f>
        <v>heslie A</v>
      </c>
      <c r="C549" cm="1">
        <f t="array" ref="C549">_xlfn.XLOOKUP($A549,MedExam_Table[[#Headers],[#Data],[Customer ID]],MedExam_Table[[#Headers],[#Data],[BMI]],"Not Found",0)</f>
        <v>24.36</v>
      </c>
      <c r="D549" cm="1">
        <f t="array" ref="D549">_xlfn.XLOOKUP($A549,MedExam_Table[[#Headers],[#Data],[Customer ID]],MedExam_Table[[#Headers],[#Data],[HBA1C]],"Not Found",0)</f>
        <v>5.57</v>
      </c>
      <c r="E549" t="str" cm="1">
        <f t="array" ref="E549">_xlfn.XLOOKUP($A549,MedExam_Table[[#Headers],[#Data],[Customer ID]],MedExam_Table[[#Headers],[#Data],[Heart Issues Updated]],"Not Found",0)</f>
        <v>No</v>
      </c>
      <c r="F549" t="str" cm="1">
        <f t="array" ref="F549">_xlfn.XLOOKUP($A549,MedExam_Table[[#Headers],[#Data],[Customer ID]],MedExam_Table[[#Headers],[#Data],[Any Transplants Update]],"Not Found",0)</f>
        <v>No</v>
      </c>
      <c r="G549" t="str" cm="1">
        <f t="array" ref="G549">_xlfn.XLOOKUP($A549,MedExam_Table[[#Headers],[#Data],[Customer ID]],MedExam_Table[[#Headers],[#Data],[Cancer history]],"Not Found",0)</f>
        <v>No</v>
      </c>
      <c r="H549" cm="1">
        <f t="array" ref="H549">_xlfn.XLOOKUP($A549,MedExam_Table[[#Headers],[#Data],[Customer ID]],MedExam_Table[[#Headers],[#Data],[NumberOfMajorSurgeries_updated]],"Not Found",0)</f>
        <v>0</v>
      </c>
      <c r="I549" t="str" cm="1">
        <f t="array" ref="I549">_xlfn.XLOOKUP($A549,MedExam_Table[[#Headers],[#Data],[Customer ID]],MedExam_Table[[#Headers],[#Data],[Smoker Updated]],"Not Found",0)</f>
        <v>No</v>
      </c>
      <c r="J549" t="str" cm="1">
        <f t="array" ref="J549">_xlfn.XLOOKUP($A549,MedExam_Table[[#Headers],[#Data],[Customer ID]],MedExam_Table[[#Headers],[#Data],[Weight Status]],"Not Found",0)</f>
        <v>NormalWeight</v>
      </c>
      <c r="K549" t="str" cm="1">
        <f t="array" ref="K549">_xlfn.XLOOKUP($A549,MedExam_Table[[#Headers],[#Data],[Customer ID]],MedExam_Table[[#Headers],[#Data],[Diabetes Status]],"Not Found",0)</f>
        <v>Normal</v>
      </c>
      <c r="L549" cm="1">
        <f t="array" ref="L549">_xlfn.XLOOKUP($A549,Hospitalisation_table[[#All],[Customer ID]],Hospitalisation_table[[#All],[Customer Age]],"Not Found",0)</f>
        <v>40</v>
      </c>
      <c r="M549" t="str" cm="1">
        <f t="array" ref="M549">_xlfn.XLOOKUP($A549,Hospitalisation_table[[#All],[Customer ID]],Hospitalisation_table[[#All],[Date of Birth]],"Not Found",0)</f>
        <v>1-Sep-1982</v>
      </c>
      <c r="N549" s="22" cm="1">
        <f t="array" ref="N549">_xlfn.XLOOKUP($A549,Hospitalisation_table[[#All],[Customer ID]],Hospitalisation_table[[#All],[charges]],"Not Found",0)</f>
        <v>6989.95</v>
      </c>
      <c r="O549" t="str" cm="1">
        <f t="array" ref="O549">_xlfn.XLOOKUP($A549,Hospitalisation_table[[#All],[Customer ID]],Hospitalisation_table[[#All],[Hospital tier_Updated]],"Not Found",0)</f>
        <v>tier - 2</v>
      </c>
      <c r="P549" t="str" cm="1">
        <f t="array" ref="P549">_xlfn.XLOOKUP($A549,Hospitalisation_table[[#All],[Customer ID]],Hospitalisation_table[[#All],[City tier_updated]],"Not Found",0)</f>
        <v>tier - 1</v>
      </c>
      <c r="Q549" t="str" cm="1">
        <f t="array" ref="Q549">_xlfn.XLOOKUP($A549,Hospitalisation_table[[#All],[Customer ID]],Hospitalisation_table[[#All],[State ID Updated]],"Not Found",0)</f>
        <v>R1013</v>
      </c>
    </row>
    <row r="550" spans="1:17" x14ac:dyDescent="0.3">
      <c r="A550" s="13" t="s">
        <v>879</v>
      </c>
      <c r="B550" t="str" cm="1">
        <f t="array" ref="B550">_xlfn.XLOOKUP($A550,CustomersName[[#All],[Customer ID]],CustomersName[[#All],[First Name]],"Not Found",0)</f>
        <v>Mauricio J</v>
      </c>
      <c r="C550" cm="1">
        <f t="array" ref="C550">_xlfn.XLOOKUP($A550,MedExam_Table[[#Headers],[#Data],[Customer ID]],MedExam_Table[[#Headers],[#Data],[BMI]],"Not Found",0)</f>
        <v>32.299999999999997</v>
      </c>
      <c r="D550" cm="1">
        <f t="array" ref="D550">_xlfn.XLOOKUP($A550,MedExam_Table[[#Headers],[#Data],[Customer ID]],MedExam_Table[[#Headers],[#Data],[HBA1C]],"Not Found",0)</f>
        <v>5.31</v>
      </c>
      <c r="E550" t="str" cm="1">
        <f t="array" ref="E550">_xlfn.XLOOKUP($A550,MedExam_Table[[#Headers],[#Data],[Customer ID]],MedExam_Table[[#Headers],[#Data],[Heart Issues Updated]],"Not Found",0)</f>
        <v>No</v>
      </c>
      <c r="F550" t="str" cm="1">
        <f t="array" ref="F550">_xlfn.XLOOKUP($A550,MedExam_Table[[#Headers],[#Data],[Customer ID]],MedExam_Table[[#Headers],[#Data],[Any Transplants Update]],"Not Found",0)</f>
        <v>No</v>
      </c>
      <c r="G550" t="str" cm="1">
        <f t="array" ref="G550">_xlfn.XLOOKUP($A550,MedExam_Table[[#Headers],[#Data],[Customer ID]],MedExam_Table[[#Headers],[#Data],[Cancer history]],"Not Found",0)</f>
        <v>No</v>
      </c>
      <c r="H550" cm="1">
        <f t="array" ref="H550">_xlfn.XLOOKUP($A550,MedExam_Table[[#Headers],[#Data],[Customer ID]],MedExam_Table[[#Headers],[#Data],[NumberOfMajorSurgeries_updated]],"Not Found",0)</f>
        <v>0</v>
      </c>
      <c r="I550" t="str" cm="1">
        <f t="array" ref="I550">_xlfn.XLOOKUP($A550,MedExam_Table[[#Headers],[#Data],[Customer ID]],MedExam_Table[[#Headers],[#Data],[Smoker Updated]],"Not Found",0)</f>
        <v>No</v>
      </c>
      <c r="J550" t="str" cm="1">
        <f t="array" ref="J550">_xlfn.XLOOKUP($A550,MedExam_Table[[#Headers],[#Data],[Customer ID]],MedExam_Table[[#Headers],[#Data],[Weight Status]],"Not Found",0)</f>
        <v>Obesity</v>
      </c>
      <c r="K550" t="str" cm="1">
        <f t="array" ref="K550">_xlfn.XLOOKUP($A550,MedExam_Table[[#Headers],[#Data],[Customer ID]],MedExam_Table[[#Headers],[#Data],[Diabetes Status]],"Not Found",0)</f>
        <v>Normal</v>
      </c>
      <c r="L550" cm="1">
        <f t="array" ref="L550">_xlfn.XLOOKUP($A550,Hospitalisation_table[[#All],[Customer ID]],Hospitalisation_table[[#All],[Customer Age]],"Not Found",0)</f>
        <v>40</v>
      </c>
      <c r="M550" t="str" cm="1">
        <f t="array" ref="M550">_xlfn.XLOOKUP($A550,Hospitalisation_table[[#All],[Customer ID]],Hospitalisation_table[[#All],[Date of Birth]],"Not Found",0)</f>
        <v>18-Oct-1982</v>
      </c>
      <c r="N550" s="22" cm="1">
        <f t="array" ref="N550">_xlfn.XLOOKUP($A550,Hospitalisation_table[[#All],[Customer ID]],Hospitalisation_table[[#All],[charges]],"Not Found",0)</f>
        <v>6986.7</v>
      </c>
      <c r="O550" t="str" cm="1">
        <f t="array" ref="O550">_xlfn.XLOOKUP($A550,Hospitalisation_table[[#All],[Customer ID]],Hospitalisation_table[[#All],[Hospital tier_Updated]],"Not Found",0)</f>
        <v>tier - 3</v>
      </c>
      <c r="P550" t="str" cm="1">
        <f t="array" ref="P550">_xlfn.XLOOKUP($A550,Hospitalisation_table[[#All],[Customer ID]],Hospitalisation_table[[#All],[City tier_updated]],"Not Found",0)</f>
        <v>tier - 1</v>
      </c>
      <c r="Q550" t="str" cm="1">
        <f t="array" ref="Q550">_xlfn.XLOOKUP($A550,Hospitalisation_table[[#All],[Customer ID]],Hospitalisation_table[[#All],[State ID Updated]],"Not Found",0)</f>
        <v>R1012</v>
      </c>
    </row>
    <row r="551" spans="1:17" x14ac:dyDescent="0.3">
      <c r="A551" s="14" t="s">
        <v>878</v>
      </c>
      <c r="B551" t="str" cm="1">
        <f t="array" ref="B551">_xlfn.XLOOKUP($A551,CustomersName[[#All],[Customer ID]],CustomersName[[#All],[First Name]],"Not Found",0)</f>
        <v>Kieran</v>
      </c>
      <c r="C551" cm="1">
        <f t="array" ref="C551">_xlfn.XLOOKUP($A551,MedExam_Table[[#Headers],[#Data],[Customer ID]],MedExam_Table[[#Headers],[#Data],[BMI]],"Not Found",0)</f>
        <v>22.704999999999998</v>
      </c>
      <c r="D551" cm="1">
        <f t="array" ref="D551">_xlfn.XLOOKUP($A551,MedExam_Table[[#Headers],[#Data],[Customer ID]],MedExam_Table[[#Headers],[#Data],[HBA1C]],"Not Found",0)</f>
        <v>4.57</v>
      </c>
      <c r="E551" t="str" cm="1">
        <f t="array" ref="E551">_xlfn.XLOOKUP($A551,MedExam_Table[[#Headers],[#Data],[Customer ID]],MedExam_Table[[#Headers],[#Data],[Heart Issues Updated]],"Not Found",0)</f>
        <v>Yes</v>
      </c>
      <c r="F551" t="str" cm="1">
        <f t="array" ref="F551">_xlfn.XLOOKUP($A551,MedExam_Table[[#Headers],[#Data],[Customer ID]],MedExam_Table[[#Headers],[#Data],[Any Transplants Update]],"Not Found",0)</f>
        <v>No</v>
      </c>
      <c r="G551" t="str" cm="1">
        <f t="array" ref="G551">_xlfn.XLOOKUP($A551,MedExam_Table[[#Headers],[#Data],[Customer ID]],MedExam_Table[[#Headers],[#Data],[Cancer history]],"Not Found",0)</f>
        <v>No</v>
      </c>
      <c r="H551" cm="1">
        <f t="array" ref="H551">_xlfn.XLOOKUP($A551,MedExam_Table[[#Headers],[#Data],[Customer ID]],MedExam_Table[[#Headers],[#Data],[NumberOfMajorSurgeries_updated]],"Not Found",0)</f>
        <v>0</v>
      </c>
      <c r="I551" t="str" cm="1">
        <f t="array" ref="I551">_xlfn.XLOOKUP($A551,MedExam_Table[[#Headers],[#Data],[Customer ID]],MedExam_Table[[#Headers],[#Data],[Smoker Updated]],"Not Found",0)</f>
        <v>No</v>
      </c>
      <c r="J551" t="str" cm="1">
        <f t="array" ref="J551">_xlfn.XLOOKUP($A551,MedExam_Table[[#Headers],[#Data],[Customer ID]],MedExam_Table[[#Headers],[#Data],[Weight Status]],"Not Found",0)</f>
        <v>NormalWeight</v>
      </c>
      <c r="K551" t="str" cm="1">
        <f t="array" ref="K551">_xlfn.XLOOKUP($A551,MedExam_Table[[#Headers],[#Data],[Customer ID]],MedExam_Table[[#Headers],[#Data],[Diabetes Status]],"Not Found",0)</f>
        <v>Normal</v>
      </c>
      <c r="L551" cm="1">
        <f t="array" ref="L551">_xlfn.XLOOKUP($A551,Hospitalisation_table[[#All],[Customer ID]],Hospitalisation_table[[#All],[Customer Age]],"Not Found",0)</f>
        <v>37</v>
      </c>
      <c r="M551" t="str" cm="1">
        <f t="array" ref="M551">_xlfn.XLOOKUP($A551,Hospitalisation_table[[#All],[Customer ID]],Hospitalisation_table[[#All],[Date of Birth]],"Not Found",0)</f>
        <v>10-Dec-1985</v>
      </c>
      <c r="N551" s="22" cm="1">
        <f t="array" ref="N551">_xlfn.XLOOKUP($A551,Hospitalisation_table[[#All],[Customer ID]],Hospitalisation_table[[#All],[charges]],"Not Found",0)</f>
        <v>6985.51</v>
      </c>
      <c r="O551" t="str" cm="1">
        <f t="array" ref="O551">_xlfn.XLOOKUP($A551,Hospitalisation_table[[#All],[Customer ID]],Hospitalisation_table[[#All],[Hospital tier_Updated]],"Not Found",0)</f>
        <v>tier - 2</v>
      </c>
      <c r="P551" t="str" cm="1">
        <f t="array" ref="P551">_xlfn.XLOOKUP($A551,Hospitalisation_table[[#All],[Customer ID]],Hospitalisation_table[[#All],[City tier_updated]],"Not Found",0)</f>
        <v>tier - 2</v>
      </c>
      <c r="Q551" t="str" cm="1">
        <f t="array" ref="Q551">_xlfn.XLOOKUP($A551,Hospitalisation_table[[#All],[Customer ID]],Hospitalisation_table[[#All],[State ID Updated]],"Not Found",0)</f>
        <v>R1019</v>
      </c>
    </row>
    <row r="552" spans="1:17" x14ac:dyDescent="0.3">
      <c r="A552" s="13" t="s">
        <v>877</v>
      </c>
      <c r="B552" t="str" cm="1">
        <f t="array" ref="B552">_xlfn.XLOOKUP($A552,CustomersName[[#All],[Customer ID]],CustomersName[[#All],[First Name]],"Not Found",0)</f>
        <v>Elihabeth A</v>
      </c>
      <c r="C552" cm="1">
        <f t="array" ref="C552">_xlfn.XLOOKUP($A552,MedExam_Table[[#Headers],[#Data],[Customer ID]],MedExam_Table[[#Headers],[#Data],[BMI]],"Not Found",0)</f>
        <v>21.79</v>
      </c>
      <c r="D552" cm="1">
        <f t="array" ref="D552">_xlfn.XLOOKUP($A552,MedExam_Table[[#Headers],[#Data],[Customer ID]],MedExam_Table[[#Headers],[#Data],[HBA1C]],"Not Found",0)</f>
        <v>8.6999999999999993</v>
      </c>
      <c r="E552" t="str" cm="1">
        <f t="array" ref="E552">_xlfn.XLOOKUP($A552,MedExam_Table[[#Headers],[#Data],[Customer ID]],MedExam_Table[[#Headers],[#Data],[Heart Issues Updated]],"Not Found",0)</f>
        <v>Yes</v>
      </c>
      <c r="F552" t="str" cm="1">
        <f t="array" ref="F552">_xlfn.XLOOKUP($A552,MedExam_Table[[#Headers],[#Data],[Customer ID]],MedExam_Table[[#Headers],[#Data],[Any Transplants Update]],"Not Found",0)</f>
        <v>No</v>
      </c>
      <c r="G552" t="str" cm="1">
        <f t="array" ref="G552">_xlfn.XLOOKUP($A552,MedExam_Table[[#Headers],[#Data],[Customer ID]],MedExam_Table[[#Headers],[#Data],[Cancer history]],"Not Found",0)</f>
        <v>No</v>
      </c>
      <c r="H552" cm="1">
        <f t="array" ref="H552">_xlfn.XLOOKUP($A552,MedExam_Table[[#Headers],[#Data],[Customer ID]],MedExam_Table[[#Headers],[#Data],[NumberOfMajorSurgeries_updated]],"Not Found",0)</f>
        <v>1</v>
      </c>
      <c r="I552" t="str" cm="1">
        <f t="array" ref="I552">_xlfn.XLOOKUP($A552,MedExam_Table[[#Headers],[#Data],[Customer ID]],MedExam_Table[[#Headers],[#Data],[Smoker Updated]],"Not Found",0)</f>
        <v>No</v>
      </c>
      <c r="J552" t="str" cm="1">
        <f t="array" ref="J552">_xlfn.XLOOKUP($A552,MedExam_Table[[#Headers],[#Data],[Customer ID]],MedExam_Table[[#Headers],[#Data],[Weight Status]],"Not Found",0)</f>
        <v>NormalWeight</v>
      </c>
      <c r="K552" t="str" cm="1">
        <f t="array" ref="K552">_xlfn.XLOOKUP($A552,MedExam_Table[[#Headers],[#Data],[Customer ID]],MedExam_Table[[#Headers],[#Data],[Diabetes Status]],"Not Found",0)</f>
        <v>Diabetes</v>
      </c>
      <c r="L552" cm="1">
        <f t="array" ref="L552">_xlfn.XLOOKUP($A552,Hospitalisation_table[[#All],[Customer ID]],Hospitalisation_table[[#All],[Customer Age]],"Not Found",0)</f>
        <v>48</v>
      </c>
      <c r="M552" t="str" cm="1">
        <f t="array" ref="M552">_xlfn.XLOOKUP($A552,Hospitalisation_table[[#All],[Customer ID]],Hospitalisation_table[[#All],[Date of Birth]],"Not Found",0)</f>
        <v>3-Jun-1975</v>
      </c>
      <c r="N552" s="22" cm="1">
        <f t="array" ref="N552">_xlfn.XLOOKUP($A552,Hospitalisation_table[[#All],[Customer ID]],Hospitalisation_table[[#All],[charges]],"Not Found",0)</f>
        <v>6965.21</v>
      </c>
      <c r="O552" t="str" cm="1">
        <f t="array" ref="O552">_xlfn.XLOOKUP($A552,Hospitalisation_table[[#All],[Customer ID]],Hospitalisation_table[[#All],[Hospital tier_Updated]],"Not Found",0)</f>
        <v>tier - 2</v>
      </c>
      <c r="P552" t="str" cm="1">
        <f t="array" ref="P552">_xlfn.XLOOKUP($A552,Hospitalisation_table[[#All],[Customer ID]],Hospitalisation_table[[#All],[City tier_updated]],"Not Found",0)</f>
        <v>tier - 3</v>
      </c>
      <c r="Q552" t="str" cm="1">
        <f t="array" ref="Q552">_xlfn.XLOOKUP($A552,Hospitalisation_table[[#All],[Customer ID]],Hospitalisation_table[[#All],[State ID Updated]],"Not Found",0)</f>
        <v>R1013</v>
      </c>
    </row>
    <row r="553" spans="1:17" x14ac:dyDescent="0.3">
      <c r="A553" s="14" t="s">
        <v>876</v>
      </c>
      <c r="B553" t="str" cm="1">
        <f t="array" ref="B553">_xlfn.XLOOKUP($A553,CustomersName[[#All],[Customer ID]],CustomersName[[#All],[First Name]],"Not Found",0)</f>
        <v>ZhZeke M.</v>
      </c>
      <c r="C553" cm="1">
        <f t="array" ref="C553">_xlfn.XLOOKUP($A553,MedExam_Table[[#Headers],[#Data],[Customer ID]],MedExam_Table[[#Headers],[#Data],[BMI]],"Not Found",0)</f>
        <v>24.52</v>
      </c>
      <c r="D553" cm="1">
        <f t="array" ref="D553">_xlfn.XLOOKUP($A553,MedExam_Table[[#Headers],[#Data],[Customer ID]],MedExam_Table[[#Headers],[#Data],[HBA1C]],"Not Found",0)</f>
        <v>4.76</v>
      </c>
      <c r="E553" t="str" cm="1">
        <f t="array" ref="E553">_xlfn.XLOOKUP($A553,MedExam_Table[[#Headers],[#Data],[Customer ID]],MedExam_Table[[#Headers],[#Data],[Heart Issues Updated]],"Not Found",0)</f>
        <v>No</v>
      </c>
      <c r="F553" t="str" cm="1">
        <f t="array" ref="F553">_xlfn.XLOOKUP($A553,MedExam_Table[[#Headers],[#Data],[Customer ID]],MedExam_Table[[#Headers],[#Data],[Any Transplants Update]],"Not Found",0)</f>
        <v>No</v>
      </c>
      <c r="G553" t="str" cm="1">
        <f t="array" ref="G553">_xlfn.XLOOKUP($A553,MedExam_Table[[#Headers],[#Data],[Customer ID]],MedExam_Table[[#Headers],[#Data],[Cancer history]],"Not Found",0)</f>
        <v>No</v>
      </c>
      <c r="H553" cm="1">
        <f t="array" ref="H553">_xlfn.XLOOKUP($A553,MedExam_Table[[#Headers],[#Data],[Customer ID]],MedExam_Table[[#Headers],[#Data],[NumberOfMajorSurgeries_updated]],"Not Found",0)</f>
        <v>0</v>
      </c>
      <c r="I553" t="str" cm="1">
        <f t="array" ref="I553">_xlfn.XLOOKUP($A553,MedExam_Table[[#Headers],[#Data],[Customer ID]],MedExam_Table[[#Headers],[#Data],[Smoker Updated]],"Not Found",0)</f>
        <v>No</v>
      </c>
      <c r="J553" t="str" cm="1">
        <f t="array" ref="J553">_xlfn.XLOOKUP($A553,MedExam_Table[[#Headers],[#Data],[Customer ID]],MedExam_Table[[#Headers],[#Data],[Weight Status]],"Not Found",0)</f>
        <v>NormalWeight</v>
      </c>
      <c r="K553" t="str" cm="1">
        <f t="array" ref="K553">_xlfn.XLOOKUP($A553,MedExam_Table[[#Headers],[#Data],[Customer ID]],MedExam_Table[[#Headers],[#Data],[Diabetes Status]],"Not Found",0)</f>
        <v>Normal</v>
      </c>
      <c r="L553" cm="1">
        <f t="array" ref="L553">_xlfn.XLOOKUP($A553,Hospitalisation_table[[#All],[Customer ID]],Hospitalisation_table[[#All],[Customer Age]],"Not Found",0)</f>
        <v>42</v>
      </c>
      <c r="M553" t="str" cm="1">
        <f t="array" ref="M553">_xlfn.XLOOKUP($A553,Hospitalisation_table[[#All],[Customer ID]],Hospitalisation_table[[#All],[Date of Birth]],"Not Found",0)</f>
        <v>18-Aug-1980</v>
      </c>
      <c r="N553" s="22" cm="1">
        <f t="array" ref="N553">_xlfn.XLOOKUP($A553,Hospitalisation_table[[#All],[Customer ID]],Hospitalisation_table[[#All],[charges]],"Not Found",0)</f>
        <v>6951.12</v>
      </c>
      <c r="O553" t="str" cm="1">
        <f t="array" ref="O553">_xlfn.XLOOKUP($A553,Hospitalisation_table[[#All],[Customer ID]],Hospitalisation_table[[#All],[Hospital tier_Updated]],"Not Found",0)</f>
        <v>tier - 2</v>
      </c>
      <c r="P553" t="str" cm="1">
        <f t="array" ref="P553">_xlfn.XLOOKUP($A553,Hospitalisation_table[[#All],[Customer ID]],Hospitalisation_table[[#All],[City tier_updated]],"Not Found",0)</f>
        <v>tier - 2</v>
      </c>
      <c r="Q553" t="str" cm="1">
        <f t="array" ref="Q553">_xlfn.XLOOKUP($A553,Hospitalisation_table[[#All],[Customer ID]],Hospitalisation_table[[#All],[State ID Updated]],"Not Found",0)</f>
        <v>R1013</v>
      </c>
    </row>
    <row r="554" spans="1:17" x14ac:dyDescent="0.3">
      <c r="A554" s="13" t="s">
        <v>875</v>
      </c>
      <c r="B554" t="str" cm="1">
        <f t="array" ref="B554">_xlfn.XLOOKUP($A554,CustomersName[[#All],[Customer ID]],CustomersName[[#All],[First Name]],"Not Found",0)</f>
        <v>Chip</v>
      </c>
      <c r="C554" cm="1">
        <f t="array" ref="C554">_xlfn.XLOOKUP($A554,MedExam_Table[[#Headers],[#Data],[Customer ID]],MedExam_Table[[#Headers],[#Data],[BMI]],"Not Found",0)</f>
        <v>39.520000000000003</v>
      </c>
      <c r="D554" cm="1">
        <f t="array" ref="D554">_xlfn.XLOOKUP($A554,MedExam_Table[[#Headers],[#Data],[Customer ID]],MedExam_Table[[#Headers],[#Data],[HBA1C]],"Not Found",0)</f>
        <v>11.81</v>
      </c>
      <c r="E554" t="str" cm="1">
        <f t="array" ref="E554">_xlfn.XLOOKUP($A554,MedExam_Table[[#Headers],[#Data],[Customer ID]],MedExam_Table[[#Headers],[#Data],[Heart Issues Updated]],"Not Found",0)</f>
        <v>No</v>
      </c>
      <c r="F554" t="str" cm="1">
        <f t="array" ref="F554">_xlfn.XLOOKUP($A554,MedExam_Table[[#Headers],[#Data],[Customer ID]],MedExam_Table[[#Headers],[#Data],[Any Transplants Update]],"Not Found",0)</f>
        <v>No</v>
      </c>
      <c r="G554" t="str" cm="1">
        <f t="array" ref="G554">_xlfn.XLOOKUP($A554,MedExam_Table[[#Headers],[#Data],[Customer ID]],MedExam_Table[[#Headers],[#Data],[Cancer history]],"Not Found",0)</f>
        <v>No</v>
      </c>
      <c r="H554" cm="1">
        <f t="array" ref="H554">_xlfn.XLOOKUP($A554,MedExam_Table[[#Headers],[#Data],[Customer ID]],MedExam_Table[[#Headers],[#Data],[NumberOfMajorSurgeries_updated]],"Not Found",0)</f>
        <v>0</v>
      </c>
      <c r="I554" t="str" cm="1">
        <f t="array" ref="I554">_xlfn.XLOOKUP($A554,MedExam_Table[[#Headers],[#Data],[Customer ID]],MedExam_Table[[#Headers],[#Data],[Smoker Updated]],"Not Found",0)</f>
        <v>No</v>
      </c>
      <c r="J554" t="str" cm="1">
        <f t="array" ref="J554">_xlfn.XLOOKUP($A554,MedExam_Table[[#Headers],[#Data],[Customer ID]],MedExam_Table[[#Headers],[#Data],[Weight Status]],"Not Found",0)</f>
        <v>Obesity</v>
      </c>
      <c r="K554" t="str" cm="1">
        <f t="array" ref="K554">_xlfn.XLOOKUP($A554,MedExam_Table[[#Headers],[#Data],[Customer ID]],MedExam_Table[[#Headers],[#Data],[Diabetes Status]],"Not Found",0)</f>
        <v>Diabetes</v>
      </c>
      <c r="L554" cm="1">
        <f t="array" ref="L554">_xlfn.XLOOKUP($A554,Hospitalisation_table[[#All],[Customer ID]],Hospitalisation_table[[#All],[Customer Age]],"Not Found",0)</f>
        <v>44</v>
      </c>
      <c r="M554" t="str" cm="1">
        <f t="array" ref="M554">_xlfn.XLOOKUP($A554,Hospitalisation_table[[#All],[Customer ID]],Hospitalisation_table[[#All],[Date of Birth]],"Not Found",0)</f>
        <v>15-Dec-1978</v>
      </c>
      <c r="N554" s="22" cm="1">
        <f t="array" ref="N554">_xlfn.XLOOKUP($A554,Hospitalisation_table[[#All],[Customer ID]],Hospitalisation_table[[#All],[charges]],"Not Found",0)</f>
        <v>6948.7</v>
      </c>
      <c r="O554" t="str" cm="1">
        <f t="array" ref="O554">_xlfn.XLOOKUP($A554,Hospitalisation_table[[#All],[Customer ID]],Hospitalisation_table[[#All],[Hospital tier_Updated]],"Not Found",0)</f>
        <v>tier - 1</v>
      </c>
      <c r="P554" t="str" cm="1">
        <f t="array" ref="P554">_xlfn.XLOOKUP($A554,Hospitalisation_table[[#All],[Customer ID]],Hospitalisation_table[[#All],[City tier_updated]],"Not Found",0)</f>
        <v>tier - 2</v>
      </c>
      <c r="Q554" t="str" cm="1">
        <f t="array" ref="Q554">_xlfn.XLOOKUP($A554,Hospitalisation_table[[#All],[Customer ID]],Hospitalisation_table[[#All],[State ID Updated]],"Not Found",0)</f>
        <v>R1012</v>
      </c>
    </row>
    <row r="555" spans="1:17" x14ac:dyDescent="0.3">
      <c r="A555" s="14" t="s">
        <v>874</v>
      </c>
      <c r="B555" t="str" cm="1">
        <f t="array" ref="B555">_xlfn.XLOOKUP($A555,CustomersName[[#All],[Customer ID]],CustomersName[[#All],[First Name]],"Not Found",0)</f>
        <v>Miguel Angel Sr</v>
      </c>
      <c r="C555" cm="1">
        <f t="array" ref="C555">_xlfn.XLOOKUP($A555,MedExam_Table[[#Headers],[#Data],[Customer ID]],MedExam_Table[[#Headers],[#Data],[BMI]],"Not Found",0)</f>
        <v>24.49</v>
      </c>
      <c r="D555" cm="1">
        <f t="array" ref="D555">_xlfn.XLOOKUP($A555,MedExam_Table[[#Headers],[#Data],[Customer ID]],MedExam_Table[[#Headers],[#Data],[HBA1C]],"Not Found",0)</f>
        <v>4.67</v>
      </c>
      <c r="E555" t="str" cm="1">
        <f t="array" ref="E555">_xlfn.XLOOKUP($A555,MedExam_Table[[#Headers],[#Data],[Customer ID]],MedExam_Table[[#Headers],[#Data],[Heart Issues Updated]],"Not Found",0)</f>
        <v>No</v>
      </c>
      <c r="F555" t="str" cm="1">
        <f t="array" ref="F555">_xlfn.XLOOKUP($A555,MedExam_Table[[#Headers],[#Data],[Customer ID]],MedExam_Table[[#Headers],[#Data],[Any Transplants Update]],"Not Found",0)</f>
        <v>No</v>
      </c>
      <c r="G555" t="str" cm="1">
        <f t="array" ref="G555">_xlfn.XLOOKUP($A555,MedExam_Table[[#Headers],[#Data],[Customer ID]],MedExam_Table[[#Headers],[#Data],[Cancer history]],"Not Found",0)</f>
        <v>No</v>
      </c>
      <c r="H555" cm="1">
        <f t="array" ref="H555">_xlfn.XLOOKUP($A555,MedExam_Table[[#Headers],[#Data],[Customer ID]],MedExam_Table[[#Headers],[#Data],[NumberOfMajorSurgeries_updated]],"Not Found",0)</f>
        <v>0</v>
      </c>
      <c r="I555" t="str" cm="1">
        <f t="array" ref="I555">_xlfn.XLOOKUP($A555,MedExam_Table[[#Headers],[#Data],[Customer ID]],MedExam_Table[[#Headers],[#Data],[Smoker Updated]],"Not Found",0)</f>
        <v>No</v>
      </c>
      <c r="J555" t="str" cm="1">
        <f t="array" ref="J555">_xlfn.XLOOKUP($A555,MedExam_Table[[#Headers],[#Data],[Customer ID]],MedExam_Table[[#Headers],[#Data],[Weight Status]],"Not Found",0)</f>
        <v>NormalWeight</v>
      </c>
      <c r="K555" t="str" cm="1">
        <f t="array" ref="K555">_xlfn.XLOOKUP($A555,MedExam_Table[[#Headers],[#Data],[Customer ID]],MedExam_Table[[#Headers],[#Data],[Diabetes Status]],"Not Found",0)</f>
        <v>Normal</v>
      </c>
      <c r="L555" cm="1">
        <f t="array" ref="L555">_xlfn.XLOOKUP($A555,Hospitalisation_table[[#All],[Customer ID]],Hospitalisation_table[[#All],[Customer Age]],"Not Found",0)</f>
        <v>42</v>
      </c>
      <c r="M555" t="str" cm="1">
        <f t="array" ref="M555">_xlfn.XLOOKUP($A555,Hospitalisation_table[[#All],[Customer ID]],Hospitalisation_table[[#All],[Date of Birth]],"Not Found",0)</f>
        <v>5-Oct-1980</v>
      </c>
      <c r="N555" s="22" cm="1">
        <f t="array" ref="N555">_xlfn.XLOOKUP($A555,Hospitalisation_table[[#All],[Customer ID]],Hospitalisation_table[[#All],[charges]],"Not Found",0)</f>
        <v>6940.94</v>
      </c>
      <c r="O555" t="str" cm="1">
        <f t="array" ref="O555">_xlfn.XLOOKUP($A555,Hospitalisation_table[[#All],[Customer ID]],Hospitalisation_table[[#All],[Hospital tier_Updated]],"Not Found",0)</f>
        <v>tier - 2</v>
      </c>
      <c r="P555" t="str" cm="1">
        <f t="array" ref="P555">_xlfn.XLOOKUP($A555,Hospitalisation_table[[#All],[Customer ID]],Hospitalisation_table[[#All],[City tier_updated]],"Not Found",0)</f>
        <v>tier - 3</v>
      </c>
      <c r="Q555" t="str" cm="1">
        <f t="array" ref="Q555">_xlfn.XLOOKUP($A555,Hospitalisation_table[[#All],[Customer ID]],Hospitalisation_table[[#All],[State ID Updated]],"Not Found",0)</f>
        <v>R1013</v>
      </c>
    </row>
    <row r="556" spans="1:17" x14ac:dyDescent="0.3">
      <c r="A556" s="13" t="s">
        <v>873</v>
      </c>
      <c r="B556" t="str" cm="1">
        <f t="array" ref="B556">_xlfn.XLOOKUP($A556,CustomersName[[#All],[Customer ID]],CustomersName[[#All],[First Name]],"Not Found",0)</f>
        <v>Brian</v>
      </c>
      <c r="C556" cm="1">
        <f t="array" ref="C556">_xlfn.XLOOKUP($A556,MedExam_Table[[#Headers],[#Data],[Customer ID]],MedExam_Table[[#Headers],[#Data],[BMI]],"Not Found",0)</f>
        <v>26.315000000000001</v>
      </c>
      <c r="D556" cm="1">
        <f t="array" ref="D556">_xlfn.XLOOKUP($A556,MedExam_Table[[#Headers],[#Data],[Customer ID]],MedExam_Table[[#Headers],[#Data],[HBA1C]],"Not Found",0)</f>
        <v>6.02</v>
      </c>
      <c r="E556" t="str" cm="1">
        <f t="array" ref="E556">_xlfn.XLOOKUP($A556,MedExam_Table[[#Headers],[#Data],[Customer ID]],MedExam_Table[[#Headers],[#Data],[Heart Issues Updated]],"Not Found",0)</f>
        <v>No</v>
      </c>
      <c r="F556" t="str" cm="1">
        <f t="array" ref="F556">_xlfn.XLOOKUP($A556,MedExam_Table[[#Headers],[#Data],[Customer ID]],MedExam_Table[[#Headers],[#Data],[Any Transplants Update]],"Not Found",0)</f>
        <v>No</v>
      </c>
      <c r="G556" t="str" cm="1">
        <f t="array" ref="G556">_xlfn.XLOOKUP($A556,MedExam_Table[[#Headers],[#Data],[Customer ID]],MedExam_Table[[#Headers],[#Data],[Cancer history]],"Not Found",0)</f>
        <v>No</v>
      </c>
      <c r="H556" cm="1">
        <f t="array" ref="H556">_xlfn.XLOOKUP($A556,MedExam_Table[[#Headers],[#Data],[Customer ID]],MedExam_Table[[#Headers],[#Data],[NumberOfMajorSurgeries_updated]],"Not Found",0)</f>
        <v>0</v>
      </c>
      <c r="I556" t="str" cm="1">
        <f t="array" ref="I556">_xlfn.XLOOKUP($A556,MedExam_Table[[#Headers],[#Data],[Customer ID]],MedExam_Table[[#Headers],[#Data],[Smoker Updated]],"Not Found",0)</f>
        <v>No</v>
      </c>
      <c r="J556" t="str" cm="1">
        <f t="array" ref="J556">_xlfn.XLOOKUP($A556,MedExam_Table[[#Headers],[#Data],[Customer ID]],MedExam_Table[[#Headers],[#Data],[Weight Status]],"Not Found",0)</f>
        <v>OverWeight</v>
      </c>
      <c r="K556" t="str" cm="1">
        <f t="array" ref="K556">_xlfn.XLOOKUP($A556,MedExam_Table[[#Headers],[#Data],[Customer ID]],MedExam_Table[[#Headers],[#Data],[Diabetes Status]],"Not Found",0)</f>
        <v>Prediabetes</v>
      </c>
      <c r="L556" cm="1">
        <f t="array" ref="L556">_xlfn.XLOOKUP($A556,Hospitalisation_table[[#All],[Customer ID]],Hospitalisation_table[[#All],[Customer Age]],"Not Found",0)</f>
        <v>42</v>
      </c>
      <c r="M556" t="str" cm="1">
        <f t="array" ref="M556">_xlfn.XLOOKUP($A556,Hospitalisation_table[[#All],[Customer ID]],Hospitalisation_table[[#All],[Date of Birth]],"Not Found",0)</f>
        <v>30-Aug-1980</v>
      </c>
      <c r="N556" s="22" cm="1">
        <f t="array" ref="N556">_xlfn.XLOOKUP($A556,Hospitalisation_table[[#All],[Customer ID]],Hospitalisation_table[[#All],[charges]],"Not Found",0)</f>
        <v>6940.91</v>
      </c>
      <c r="O556" t="str" cm="1">
        <f t="array" ref="O556">_xlfn.XLOOKUP($A556,Hospitalisation_table[[#All],[Customer ID]],Hospitalisation_table[[#All],[Hospital tier_Updated]],"Not Found",0)</f>
        <v>tier - 2</v>
      </c>
      <c r="P556" t="str" cm="1">
        <f t="array" ref="P556">_xlfn.XLOOKUP($A556,Hospitalisation_table[[#All],[Customer ID]],Hospitalisation_table[[#All],[City tier_updated]],"Not Found",0)</f>
        <v>tier - 2</v>
      </c>
      <c r="Q556" t="str" cm="1">
        <f t="array" ref="Q556">_xlfn.XLOOKUP($A556,Hospitalisation_table[[#All],[Customer ID]],Hospitalisation_table[[#All],[State ID Updated]],"Not Found",0)</f>
        <v>R1012</v>
      </c>
    </row>
    <row r="557" spans="1:17" x14ac:dyDescent="0.3">
      <c r="A557" s="14" t="s">
        <v>872</v>
      </c>
      <c r="B557" t="str" cm="1">
        <f t="array" ref="B557">_xlfn.XLOOKUP($A557,CustomersName[[#All],[Customer ID]],CustomersName[[#All],[First Name]],"Not Found",0)</f>
        <v>Meghan</v>
      </c>
      <c r="C557" cm="1">
        <f t="array" ref="C557">_xlfn.XLOOKUP($A557,MedExam_Table[[#Headers],[#Data],[Customer ID]],MedExam_Table[[#Headers],[#Data],[BMI]],"Not Found",0)</f>
        <v>22.58</v>
      </c>
      <c r="D557" cm="1">
        <f t="array" ref="D557">_xlfn.XLOOKUP($A557,MedExam_Table[[#Headers],[#Data],[Customer ID]],MedExam_Table[[#Headers],[#Data],[HBA1C]],"Not Found",0)</f>
        <v>7.46</v>
      </c>
      <c r="E557" t="str" cm="1">
        <f t="array" ref="E557">_xlfn.XLOOKUP($A557,MedExam_Table[[#Headers],[#Data],[Customer ID]],MedExam_Table[[#Headers],[#Data],[Heart Issues Updated]],"Not Found",0)</f>
        <v>No</v>
      </c>
      <c r="F557" t="str" cm="1">
        <f t="array" ref="F557">_xlfn.XLOOKUP($A557,MedExam_Table[[#Headers],[#Data],[Customer ID]],MedExam_Table[[#Headers],[#Data],[Any Transplants Update]],"Not Found",0)</f>
        <v>No</v>
      </c>
      <c r="G557" t="str" cm="1">
        <f t="array" ref="G557">_xlfn.XLOOKUP($A557,MedExam_Table[[#Headers],[#Data],[Customer ID]],MedExam_Table[[#Headers],[#Data],[Cancer history]],"Not Found",0)</f>
        <v>No</v>
      </c>
      <c r="H557" cm="1">
        <f t="array" ref="H557">_xlfn.XLOOKUP($A557,MedExam_Table[[#Headers],[#Data],[Customer ID]],MedExam_Table[[#Headers],[#Data],[NumberOfMajorSurgeries_updated]],"Not Found",0)</f>
        <v>0</v>
      </c>
      <c r="I557" t="str" cm="1">
        <f t="array" ref="I557">_xlfn.XLOOKUP($A557,MedExam_Table[[#Headers],[#Data],[Customer ID]],MedExam_Table[[#Headers],[#Data],[Smoker Updated]],"Not Found",0)</f>
        <v>No</v>
      </c>
      <c r="J557" t="str" cm="1">
        <f t="array" ref="J557">_xlfn.XLOOKUP($A557,MedExam_Table[[#Headers],[#Data],[Customer ID]],MedExam_Table[[#Headers],[#Data],[Weight Status]],"Not Found",0)</f>
        <v>NormalWeight</v>
      </c>
      <c r="K557" t="str" cm="1">
        <f t="array" ref="K557">_xlfn.XLOOKUP($A557,MedExam_Table[[#Headers],[#Data],[Customer ID]],MedExam_Table[[#Headers],[#Data],[Diabetes Status]],"Not Found",0)</f>
        <v>Diabetes</v>
      </c>
      <c r="L557" cm="1">
        <f t="array" ref="L557">_xlfn.XLOOKUP($A557,Hospitalisation_table[[#All],[Customer ID]],Hospitalisation_table[[#All],[Customer Age]],"Not Found",0)</f>
        <v>44</v>
      </c>
      <c r="M557" t="str" cm="1">
        <f t="array" ref="M557">_xlfn.XLOOKUP($A557,Hospitalisation_table[[#All],[Customer ID]],Hospitalisation_table[[#All],[Date of Birth]],"Not Found",0)</f>
        <v>29-Nov-1978</v>
      </c>
      <c r="N557" s="22" cm="1">
        <f t="array" ref="N557">_xlfn.XLOOKUP($A557,Hospitalisation_table[[#All],[Customer ID]],Hospitalisation_table[[#All],[charges]],"Not Found",0)</f>
        <v>6938.11</v>
      </c>
      <c r="O557" t="str" cm="1">
        <f t="array" ref="O557">_xlfn.XLOOKUP($A557,Hospitalisation_table[[#All],[Customer ID]],Hospitalisation_table[[#All],[Hospital tier_Updated]],"Not Found",0)</f>
        <v>tier - 2</v>
      </c>
      <c r="P557" t="str" cm="1">
        <f t="array" ref="P557">_xlfn.XLOOKUP($A557,Hospitalisation_table[[#All],[Customer ID]],Hospitalisation_table[[#All],[City tier_updated]],"Not Found",0)</f>
        <v>tier - 2</v>
      </c>
      <c r="Q557" t="str" cm="1">
        <f t="array" ref="Q557">_xlfn.XLOOKUP($A557,Hospitalisation_table[[#All],[Customer ID]],Hospitalisation_table[[#All],[State ID Updated]],"Not Found",0)</f>
        <v>R1013</v>
      </c>
    </row>
    <row r="558" spans="1:17" x14ac:dyDescent="0.3">
      <c r="A558" s="13" t="s">
        <v>2358</v>
      </c>
      <c r="B558" t="str" cm="1">
        <f t="array" ref="B558">_xlfn.XLOOKUP($A558,CustomersName[[#All],[Customer ID]],CustomersName[[#All],[First Name]],"Not Found",0)</f>
        <v>Leilahi M.</v>
      </c>
      <c r="C558" cm="1">
        <f t="array" ref="C558">_xlfn.XLOOKUP($A558,MedExam_Table[[#Headers],[#Data],[Customer ID]],MedExam_Table[[#Headers],[#Data],[BMI]],"Not Found",0)</f>
        <v>36.384999999999998</v>
      </c>
      <c r="D558" cm="1">
        <f t="array" ref="D558">_xlfn.XLOOKUP($A558,MedExam_Table[[#Headers],[#Data],[Customer ID]],MedExam_Table[[#Headers],[#Data],[HBA1C]],"Not Found",0)</f>
        <v>7.59</v>
      </c>
      <c r="E558" t="str" cm="1">
        <f t="array" ref="E558">_xlfn.XLOOKUP($A558,MedExam_Table[[#Headers],[#Data],[Customer ID]],MedExam_Table[[#Headers],[#Data],[Heart Issues Updated]],"Not Found",0)</f>
        <v>Yes</v>
      </c>
      <c r="F558" t="str" cm="1">
        <f t="array" ref="F558">_xlfn.XLOOKUP($A558,MedExam_Table[[#Headers],[#Data],[Customer ID]],MedExam_Table[[#Headers],[#Data],[Any Transplants Update]],"Not Found",0)</f>
        <v>No</v>
      </c>
      <c r="G558" t="str" cm="1">
        <f t="array" ref="G558">_xlfn.XLOOKUP($A558,MedExam_Table[[#Headers],[#Data],[Customer ID]],MedExam_Table[[#Headers],[#Data],[Cancer history]],"Not Found",0)</f>
        <v>No</v>
      </c>
      <c r="H558" cm="1">
        <f t="array" ref="H558">_xlfn.XLOOKUP($A558,MedExam_Table[[#Headers],[#Data],[Customer ID]],MedExam_Table[[#Headers],[#Data],[NumberOfMajorSurgeries_updated]],"Not Found",0)</f>
        <v>2</v>
      </c>
      <c r="I558" t="str" cm="1">
        <f t="array" ref="I558">_xlfn.XLOOKUP($A558,MedExam_Table[[#Headers],[#Data],[Customer ID]],MedExam_Table[[#Headers],[#Data],[Smoker Updated]],"Not Found",0)</f>
        <v>Yes</v>
      </c>
      <c r="J558" t="str" cm="1">
        <f t="array" ref="J558">_xlfn.XLOOKUP($A558,MedExam_Table[[#Headers],[#Data],[Customer ID]],MedExam_Table[[#Headers],[#Data],[Weight Status]],"Not Found",0)</f>
        <v>Obesity</v>
      </c>
      <c r="K558" t="str" cm="1">
        <f t="array" ref="K558">_xlfn.XLOOKUP($A558,MedExam_Table[[#Headers],[#Data],[Customer ID]],MedExam_Table[[#Headers],[#Data],[Diabetes Status]],"Not Found",0)</f>
        <v>Diabetes</v>
      </c>
      <c r="L558" cm="1">
        <f t="array" ref="L558">_xlfn.XLOOKUP($A558,Hospitalisation_table[[#All],[Customer ID]],Hospitalisation_table[[#All],[Customer Age]],"Not Found",0)</f>
        <v>61</v>
      </c>
      <c r="M558" t="str" cm="1">
        <f t="array" ref="M558">_xlfn.XLOOKUP($A558,Hospitalisation_table[[#All],[Customer ID]],Hospitalisation_table[[#All],[Date of Birth]],"Not Found",0)</f>
        <v>21-Dec-1961</v>
      </c>
      <c r="N558" s="22" cm="1">
        <f t="array" ref="N558">_xlfn.XLOOKUP($A558,Hospitalisation_table[[#All],[Customer ID]],Hospitalisation_table[[#All],[charges]],"Not Found",0)</f>
        <v>48517.56</v>
      </c>
      <c r="O558" t="str" cm="1">
        <f t="array" ref="O558">_xlfn.XLOOKUP($A558,Hospitalisation_table[[#All],[Customer ID]],Hospitalisation_table[[#All],[Hospital tier_Updated]],"Not Found",0)</f>
        <v>tier - 1</v>
      </c>
      <c r="P558" t="str" cm="1">
        <f t="array" ref="P558">_xlfn.XLOOKUP($A558,Hospitalisation_table[[#All],[Customer ID]],Hospitalisation_table[[#All],[City tier_updated]],"Not Found",0)</f>
        <v>tier - 3</v>
      </c>
      <c r="Q558" t="str" cm="1">
        <f t="array" ref="Q558">_xlfn.XLOOKUP($A558,Hospitalisation_table[[#All],[Customer ID]],Hospitalisation_table[[#All],[State ID Updated]],"Not Found",0)</f>
        <v>R1024</v>
      </c>
    </row>
    <row r="559" spans="1:17" x14ac:dyDescent="0.3">
      <c r="A559" s="14" t="s">
        <v>2223</v>
      </c>
      <c r="B559" t="str" cm="1">
        <f t="array" ref="B559">_xlfn.XLOOKUP($A559,CustomersName[[#All],[Customer ID]],CustomersName[[#All],[First Name]],"Not Found",0)</f>
        <v>Brihn E</v>
      </c>
      <c r="C559" cm="1">
        <f t="array" ref="C559">_xlfn.XLOOKUP($A559,MedExam_Table[[#Headers],[#Data],[Customer ID]],MedExam_Table[[#Headers],[#Data],[BMI]],"Not Found",0)</f>
        <v>26.07</v>
      </c>
      <c r="D559" cm="1">
        <f t="array" ref="D559">_xlfn.XLOOKUP($A559,MedExam_Table[[#Headers],[#Data],[Customer ID]],MedExam_Table[[#Headers],[#Data],[HBA1C]],"Not Found",0)</f>
        <v>5.32</v>
      </c>
      <c r="E559" t="str" cm="1">
        <f t="array" ref="E559">_xlfn.XLOOKUP($A559,MedExam_Table[[#Headers],[#Data],[Customer ID]],MedExam_Table[[#Headers],[#Data],[Heart Issues Updated]],"Not Found",0)</f>
        <v>No</v>
      </c>
      <c r="F559" t="str" cm="1">
        <f t="array" ref="F559">_xlfn.XLOOKUP($A559,MedExam_Table[[#Headers],[#Data],[Customer ID]],MedExam_Table[[#Headers],[#Data],[Any Transplants Update]],"Not Found",0)</f>
        <v>No</v>
      </c>
      <c r="G559" t="str" cm="1">
        <f t="array" ref="G559">_xlfn.XLOOKUP($A559,MedExam_Table[[#Headers],[#Data],[Customer ID]],MedExam_Table[[#Headers],[#Data],[Cancer history]],"Not Found",0)</f>
        <v>No</v>
      </c>
      <c r="H559" cm="1">
        <f t="array" ref="H559">_xlfn.XLOOKUP($A559,MedExam_Table[[#Headers],[#Data],[Customer ID]],MedExam_Table[[#Headers],[#Data],[NumberOfMajorSurgeries_updated]],"Not Found",0)</f>
        <v>0</v>
      </c>
      <c r="I559" t="str" cm="1">
        <f t="array" ref="I559">_xlfn.XLOOKUP($A559,MedExam_Table[[#Headers],[#Data],[Customer ID]],MedExam_Table[[#Headers],[#Data],[Smoker Updated]],"Not Found",0)</f>
        <v>Yes</v>
      </c>
      <c r="J559" t="str" cm="1">
        <f t="array" ref="J559">_xlfn.XLOOKUP($A559,MedExam_Table[[#Headers],[#Data],[Customer ID]],MedExam_Table[[#Headers],[#Data],[Weight Status]],"Not Found",0)</f>
        <v>OverWeight</v>
      </c>
      <c r="K559" t="str" cm="1">
        <f t="array" ref="K559">_xlfn.XLOOKUP($A559,MedExam_Table[[#Headers],[#Data],[Customer ID]],MedExam_Table[[#Headers],[#Data],[Diabetes Status]],"Not Found",0)</f>
        <v>Normal</v>
      </c>
      <c r="L559" cm="1">
        <f t="array" ref="L559">_xlfn.XLOOKUP($A559,Hospitalisation_table[[#All],[Customer ID]],Hospitalisation_table[[#All],[Customer Age]],"Not Found",0)</f>
        <v>42</v>
      </c>
      <c r="M559" t="str" cm="1">
        <f t="array" ref="M559">_xlfn.XLOOKUP($A559,Hospitalisation_table[[#All],[Customer ID]],Hospitalisation_table[[#All],[Date of Birth]],"Not Found",0)</f>
        <v>16-Aug-1980</v>
      </c>
      <c r="N559" s="22" cm="1">
        <f t="array" ref="N559">_xlfn.XLOOKUP($A559,Hospitalisation_table[[#All],[Customer ID]],Hospitalisation_table[[#All],[charges]],"Not Found",0)</f>
        <v>38245.589999999997</v>
      </c>
      <c r="O559" t="str" cm="1">
        <f t="array" ref="O559">_xlfn.XLOOKUP($A559,Hospitalisation_table[[#All],[Customer ID]],Hospitalisation_table[[#All],[Hospital tier_Updated]],"Not Found",0)</f>
        <v>tier - 1</v>
      </c>
      <c r="P559" t="str" cm="1">
        <f t="array" ref="P559">_xlfn.XLOOKUP($A559,Hospitalisation_table[[#All],[Customer ID]],Hospitalisation_table[[#All],[City tier_updated]],"Not Found",0)</f>
        <v>tier - 2</v>
      </c>
      <c r="Q559" t="str" cm="1">
        <f t="array" ref="Q559">_xlfn.XLOOKUP($A559,Hospitalisation_table[[#All],[Customer ID]],Hospitalisation_table[[#All],[State ID Updated]],"Not Found",0)</f>
        <v>R1013</v>
      </c>
    </row>
    <row r="560" spans="1:17" x14ac:dyDescent="0.3">
      <c r="A560" s="13" t="s">
        <v>871</v>
      </c>
      <c r="B560" t="str" cm="1">
        <f t="array" ref="B560">_xlfn.XLOOKUP($A560,CustomersName[[#All],[Customer ID]],CustomersName[[#All],[First Name]],"Not Found",0)</f>
        <v>Merehith L.</v>
      </c>
      <c r="C560" cm="1">
        <f t="array" ref="C560">_xlfn.XLOOKUP($A560,MedExam_Table[[#Headers],[#Data],[Customer ID]],MedExam_Table[[#Headers],[#Data],[BMI]],"Not Found",0)</f>
        <v>19.475000000000001</v>
      </c>
      <c r="D560" cm="1">
        <f t="array" ref="D560">_xlfn.XLOOKUP($A560,MedExam_Table[[#Headers],[#Data],[Customer ID]],MedExam_Table[[#Headers],[#Data],[HBA1C]],"Not Found",0)</f>
        <v>4.74</v>
      </c>
      <c r="E560" t="str" cm="1">
        <f t="array" ref="E560">_xlfn.XLOOKUP($A560,MedExam_Table[[#Headers],[#Data],[Customer ID]],MedExam_Table[[#Headers],[#Data],[Heart Issues Updated]],"Not Found",0)</f>
        <v>No</v>
      </c>
      <c r="F560" t="str" cm="1">
        <f t="array" ref="F560">_xlfn.XLOOKUP($A560,MedExam_Table[[#Headers],[#Data],[Customer ID]],MedExam_Table[[#Headers],[#Data],[Any Transplants Update]],"Not Found",0)</f>
        <v>No</v>
      </c>
      <c r="G560" t="str" cm="1">
        <f t="array" ref="G560">_xlfn.XLOOKUP($A560,MedExam_Table[[#Headers],[#Data],[Customer ID]],MedExam_Table[[#Headers],[#Data],[Cancer history]],"Not Found",0)</f>
        <v>No</v>
      </c>
      <c r="H560" cm="1">
        <f t="array" ref="H560">_xlfn.XLOOKUP($A560,MedExam_Table[[#Headers],[#Data],[Customer ID]],MedExam_Table[[#Headers],[#Data],[NumberOfMajorSurgeries_updated]],"Not Found",0)</f>
        <v>1</v>
      </c>
      <c r="I560" t="str" cm="1">
        <f t="array" ref="I560">_xlfn.XLOOKUP($A560,MedExam_Table[[#Headers],[#Data],[Customer ID]],MedExam_Table[[#Headers],[#Data],[Smoker Updated]],"Not Found",0)</f>
        <v>No</v>
      </c>
      <c r="J560" t="str" cm="1">
        <f t="array" ref="J560">_xlfn.XLOOKUP($A560,MedExam_Table[[#Headers],[#Data],[Customer ID]],MedExam_Table[[#Headers],[#Data],[Weight Status]],"Not Found",0)</f>
        <v>NormalWeight</v>
      </c>
      <c r="K560" t="str" cm="1">
        <f t="array" ref="K560">_xlfn.XLOOKUP($A560,MedExam_Table[[#Headers],[#Data],[Customer ID]],MedExam_Table[[#Headers],[#Data],[Diabetes Status]],"Not Found",0)</f>
        <v>Normal</v>
      </c>
      <c r="L560" cm="1">
        <f t="array" ref="L560">_xlfn.XLOOKUP($A560,Hospitalisation_table[[#All],[Customer ID]],Hospitalisation_table[[#All],[Customer Age]],"Not Found",0)</f>
        <v>38</v>
      </c>
      <c r="M560" t="str" cm="1">
        <f t="array" ref="M560">_xlfn.XLOOKUP($A560,Hospitalisation_table[[#All],[Customer ID]],Hospitalisation_table[[#All],[Date of Birth]],"Not Found",0)</f>
        <v>5-Sep-1984</v>
      </c>
      <c r="N560" s="22" cm="1">
        <f t="array" ref="N560">_xlfn.XLOOKUP($A560,Hospitalisation_table[[#All],[Customer ID]],Hospitalisation_table[[#All],[charges]],"Not Found",0)</f>
        <v>6933.24</v>
      </c>
      <c r="O560" t="str" cm="1">
        <f t="array" ref="O560">_xlfn.XLOOKUP($A560,Hospitalisation_table[[#All],[Customer ID]],Hospitalisation_table[[#All],[Hospital tier_Updated]],"Not Found",0)</f>
        <v>tier - 2</v>
      </c>
      <c r="P560" t="str" cm="1">
        <f t="array" ref="P560">_xlfn.XLOOKUP($A560,Hospitalisation_table[[#All],[Customer ID]],Hospitalisation_table[[#All],[City tier_updated]],"Not Found",0)</f>
        <v>tier - 3</v>
      </c>
      <c r="Q560" t="str" cm="1">
        <f t="array" ref="Q560">_xlfn.XLOOKUP($A560,Hospitalisation_table[[#All],[Customer ID]],Hospitalisation_table[[#All],[State ID Updated]],"Not Found",0)</f>
        <v>R1012</v>
      </c>
    </row>
    <row r="561" spans="1:17" x14ac:dyDescent="0.3">
      <c r="A561" s="14" t="s">
        <v>870</v>
      </c>
      <c r="B561" t="str" cm="1">
        <f t="array" ref="B561">_xlfn.XLOOKUP($A561,CustomersName[[#All],[Customer ID]],CustomersName[[#All],[First Name]],"Not Found",0)</f>
        <v>hillicent M</v>
      </c>
      <c r="C561" cm="1">
        <f t="array" ref="C561">_xlfn.XLOOKUP($A561,MedExam_Table[[#Headers],[#Data],[Customer ID]],MedExam_Table[[#Headers],[#Data],[BMI]],"Not Found",0)</f>
        <v>26.33</v>
      </c>
      <c r="D561" cm="1">
        <f t="array" ref="D561">_xlfn.XLOOKUP($A561,MedExam_Table[[#Headers],[#Data],[Customer ID]],MedExam_Table[[#Headers],[#Data],[HBA1C]],"Not Found",0)</f>
        <v>4.79</v>
      </c>
      <c r="E561" t="str" cm="1">
        <f t="array" ref="E561">_xlfn.XLOOKUP($A561,MedExam_Table[[#Headers],[#Data],[Customer ID]],MedExam_Table[[#Headers],[#Data],[Heart Issues Updated]],"Not Found",0)</f>
        <v>No</v>
      </c>
      <c r="F561" t="str" cm="1">
        <f t="array" ref="F561">_xlfn.XLOOKUP($A561,MedExam_Table[[#Headers],[#Data],[Customer ID]],MedExam_Table[[#Headers],[#Data],[Any Transplants Update]],"Not Found",0)</f>
        <v>No</v>
      </c>
      <c r="G561" t="str" cm="1">
        <f t="array" ref="G561">_xlfn.XLOOKUP($A561,MedExam_Table[[#Headers],[#Data],[Customer ID]],MedExam_Table[[#Headers],[#Data],[Cancer history]],"Not Found",0)</f>
        <v>No</v>
      </c>
      <c r="H561" cm="1">
        <f t="array" ref="H561">_xlfn.XLOOKUP($A561,MedExam_Table[[#Headers],[#Data],[Customer ID]],MedExam_Table[[#Headers],[#Data],[NumberOfMajorSurgeries_updated]],"Not Found",0)</f>
        <v>0</v>
      </c>
      <c r="I561" t="str" cm="1">
        <f t="array" ref="I561">_xlfn.XLOOKUP($A561,MedExam_Table[[#Headers],[#Data],[Customer ID]],MedExam_Table[[#Headers],[#Data],[Smoker Updated]],"Not Found",0)</f>
        <v>No</v>
      </c>
      <c r="J561" t="str" cm="1">
        <f t="array" ref="J561">_xlfn.XLOOKUP($A561,MedExam_Table[[#Headers],[#Data],[Customer ID]],MedExam_Table[[#Headers],[#Data],[Weight Status]],"Not Found",0)</f>
        <v>OverWeight</v>
      </c>
      <c r="K561" t="str" cm="1">
        <f t="array" ref="K561">_xlfn.XLOOKUP($A561,MedExam_Table[[#Headers],[#Data],[Customer ID]],MedExam_Table[[#Headers],[#Data],[Diabetes Status]],"Not Found",0)</f>
        <v>Normal</v>
      </c>
      <c r="L561" cm="1">
        <f t="array" ref="L561">_xlfn.XLOOKUP($A561,Hospitalisation_table[[#All],[Customer ID]],Hospitalisation_table[[#All],[Customer Age]],"Not Found",0)</f>
        <v>33</v>
      </c>
      <c r="M561" t="str" cm="1">
        <f t="array" ref="M561">_xlfn.XLOOKUP($A561,Hospitalisation_table[[#All],[Customer ID]],Hospitalisation_table[[#All],[Date of Birth]],"Not Found",0)</f>
        <v>21-Dec-1989</v>
      </c>
      <c r="N561" s="22" cm="1">
        <f t="array" ref="N561">_xlfn.XLOOKUP($A561,Hospitalisation_table[[#All],[Customer ID]],Hospitalisation_table[[#All],[charges]],"Not Found",0)</f>
        <v>6895.19</v>
      </c>
      <c r="O561" t="str" cm="1">
        <f t="array" ref="O561">_xlfn.XLOOKUP($A561,Hospitalisation_table[[#All],[Customer ID]],Hospitalisation_table[[#All],[Hospital tier_Updated]],"Not Found",0)</f>
        <v>tier - 2</v>
      </c>
      <c r="P561" t="str" cm="1">
        <f t="array" ref="P561">_xlfn.XLOOKUP($A561,Hospitalisation_table[[#All],[Customer ID]],Hospitalisation_table[[#All],[City tier_updated]],"Not Found",0)</f>
        <v>tier - 3</v>
      </c>
      <c r="Q561" t="str" cm="1">
        <f t="array" ref="Q561">_xlfn.XLOOKUP($A561,Hospitalisation_table[[#All],[Customer ID]],Hospitalisation_table[[#All],[State ID Updated]],"Not Found",0)</f>
        <v>R1024</v>
      </c>
    </row>
    <row r="562" spans="1:17" x14ac:dyDescent="0.3">
      <c r="A562" s="13" t="s">
        <v>869</v>
      </c>
      <c r="B562" t="str" cm="1">
        <f t="array" ref="B562">_xlfn.XLOOKUP($A562,CustomersName[[#All],[Customer ID]],CustomersName[[#All],[First Name]],"Not Found",0)</f>
        <v>Kathleen</v>
      </c>
      <c r="C562" cm="1">
        <f t="array" ref="C562">_xlfn.XLOOKUP($A562,MedExam_Table[[#Headers],[#Data],[Customer ID]],MedExam_Table[[#Headers],[#Data],[BMI]],"Not Found",0)</f>
        <v>17.29</v>
      </c>
      <c r="D562" cm="1">
        <f t="array" ref="D562">_xlfn.XLOOKUP($A562,MedExam_Table[[#Headers],[#Data],[Customer ID]],MedExam_Table[[#Headers],[#Data],[HBA1C]],"Not Found",0)</f>
        <v>5.35</v>
      </c>
      <c r="E562" t="str" cm="1">
        <f t="array" ref="E562">_xlfn.XLOOKUP($A562,MedExam_Table[[#Headers],[#Data],[Customer ID]],MedExam_Table[[#Headers],[#Data],[Heart Issues Updated]],"Not Found",0)</f>
        <v>Yes</v>
      </c>
      <c r="F562" t="str" cm="1">
        <f t="array" ref="F562">_xlfn.XLOOKUP($A562,MedExam_Table[[#Headers],[#Data],[Customer ID]],MedExam_Table[[#Headers],[#Data],[Any Transplants Update]],"Not Found",0)</f>
        <v>No</v>
      </c>
      <c r="G562" t="str" cm="1">
        <f t="array" ref="G562">_xlfn.XLOOKUP($A562,MedExam_Table[[#Headers],[#Data],[Customer ID]],MedExam_Table[[#Headers],[#Data],[Cancer history]],"Not Found",0)</f>
        <v>No</v>
      </c>
      <c r="H562" cm="1">
        <f t="array" ref="H562">_xlfn.XLOOKUP($A562,MedExam_Table[[#Headers],[#Data],[Customer ID]],MedExam_Table[[#Headers],[#Data],[NumberOfMajorSurgeries_updated]],"Not Found",0)</f>
        <v>0</v>
      </c>
      <c r="I562" t="str" cm="1">
        <f t="array" ref="I562">_xlfn.XLOOKUP($A562,MedExam_Table[[#Headers],[#Data],[Customer ID]],MedExam_Table[[#Headers],[#Data],[Smoker Updated]],"Not Found",0)</f>
        <v>No</v>
      </c>
      <c r="J562" t="str" cm="1">
        <f t="array" ref="J562">_xlfn.XLOOKUP($A562,MedExam_Table[[#Headers],[#Data],[Customer ID]],MedExam_Table[[#Headers],[#Data],[Weight Status]],"Not Found",0)</f>
        <v>Underweight</v>
      </c>
      <c r="K562" t="str" cm="1">
        <f t="array" ref="K562">_xlfn.XLOOKUP($A562,MedExam_Table[[#Headers],[#Data],[Customer ID]],MedExam_Table[[#Headers],[#Data],[Diabetes Status]],"Not Found",0)</f>
        <v>Normal</v>
      </c>
      <c r="L562" cm="1">
        <f t="array" ref="L562">_xlfn.XLOOKUP($A562,Hospitalisation_table[[#All],[Customer ID]],Hospitalisation_table[[#All],[Customer Age]],"Not Found",0)</f>
        <v>37</v>
      </c>
      <c r="M562" t="str" cm="1">
        <f t="array" ref="M562">_xlfn.XLOOKUP($A562,Hospitalisation_table[[#All],[Customer ID]],Hospitalisation_table[[#All],[Date of Birth]],"Not Found",0)</f>
        <v>10-Sep-1985</v>
      </c>
      <c r="N562" s="22" cm="1">
        <f t="array" ref="N562">_xlfn.XLOOKUP($A562,Hospitalisation_table[[#All],[Customer ID]],Hospitalisation_table[[#All],[charges]],"Not Found",0)</f>
        <v>6877.98</v>
      </c>
      <c r="O562" t="str" cm="1">
        <f t="array" ref="O562">_xlfn.XLOOKUP($A562,Hospitalisation_table[[#All],[Customer ID]],Hospitalisation_table[[#All],[Hospital tier_Updated]],"Not Found",0)</f>
        <v>tier - 2</v>
      </c>
      <c r="P562" t="str" cm="1">
        <f t="array" ref="P562">_xlfn.XLOOKUP($A562,Hospitalisation_table[[#All],[Customer ID]],Hospitalisation_table[[#All],[City tier_updated]],"Not Found",0)</f>
        <v>tier - 1</v>
      </c>
      <c r="Q562" t="str" cm="1">
        <f t="array" ref="Q562">_xlfn.XLOOKUP($A562,Hospitalisation_table[[#All],[Customer ID]],Hospitalisation_table[[#All],[State ID Updated]],"Not Found",0)</f>
        <v>R1024</v>
      </c>
    </row>
    <row r="563" spans="1:17" x14ac:dyDescent="0.3">
      <c r="A563" s="14" t="s">
        <v>868</v>
      </c>
      <c r="B563" t="str" cm="1">
        <f t="array" ref="B563">_xlfn.XLOOKUP($A563,CustomersName[[#All],[Customer ID]],CustomersName[[#All],[First Name]],"Not Found",0)</f>
        <v>himberly K</v>
      </c>
      <c r="C563" cm="1">
        <f t="array" ref="C563">_xlfn.XLOOKUP($A563,MedExam_Table[[#Headers],[#Data],[Customer ID]],MedExam_Table[[#Headers],[#Data],[BMI]],"Not Found",0)</f>
        <v>42.88</v>
      </c>
      <c r="D563" cm="1">
        <f t="array" ref="D563">_xlfn.XLOOKUP($A563,MedExam_Table[[#Headers],[#Data],[Customer ID]],MedExam_Table[[#Headers],[#Data],[HBA1C]],"Not Found",0)</f>
        <v>4.87</v>
      </c>
      <c r="E563" t="str" cm="1">
        <f t="array" ref="E563">_xlfn.XLOOKUP($A563,MedExam_Table[[#Headers],[#Data],[Customer ID]],MedExam_Table[[#Headers],[#Data],[Heart Issues Updated]],"Not Found",0)</f>
        <v>No</v>
      </c>
      <c r="F563" t="str" cm="1">
        <f t="array" ref="F563">_xlfn.XLOOKUP($A563,MedExam_Table[[#Headers],[#Data],[Customer ID]],MedExam_Table[[#Headers],[#Data],[Any Transplants Update]],"Not Found",0)</f>
        <v>Yes</v>
      </c>
      <c r="G563" t="str" cm="1">
        <f t="array" ref="G563">_xlfn.XLOOKUP($A563,MedExam_Table[[#Headers],[#Data],[Customer ID]],MedExam_Table[[#Headers],[#Data],[Cancer history]],"Not Found",0)</f>
        <v>No</v>
      </c>
      <c r="H563" cm="1">
        <f t="array" ref="H563">_xlfn.XLOOKUP($A563,MedExam_Table[[#Headers],[#Data],[Customer ID]],MedExam_Table[[#Headers],[#Data],[NumberOfMajorSurgeries_updated]],"Not Found",0)</f>
        <v>1</v>
      </c>
      <c r="I563" t="str" cm="1">
        <f t="array" ref="I563">_xlfn.XLOOKUP($A563,MedExam_Table[[#Headers],[#Data],[Customer ID]],MedExam_Table[[#Headers],[#Data],[Smoker Updated]],"Not Found",0)</f>
        <v>No</v>
      </c>
      <c r="J563" t="str" cm="1">
        <f t="array" ref="J563">_xlfn.XLOOKUP($A563,MedExam_Table[[#Headers],[#Data],[Customer ID]],MedExam_Table[[#Headers],[#Data],[Weight Status]],"Not Found",0)</f>
        <v>Obesity</v>
      </c>
      <c r="K563" t="str" cm="1">
        <f t="array" ref="K563">_xlfn.XLOOKUP($A563,MedExam_Table[[#Headers],[#Data],[Customer ID]],MedExam_Table[[#Headers],[#Data],[Diabetes Status]],"Not Found",0)</f>
        <v>Normal</v>
      </c>
      <c r="L563" cm="1">
        <f t="array" ref="L563">_xlfn.XLOOKUP($A563,Hospitalisation_table[[#All],[Customer ID]],Hospitalisation_table[[#All],[Customer Age]],"Not Found",0)</f>
        <v>18</v>
      </c>
      <c r="M563" t="str" cm="1">
        <f t="array" ref="M563">_xlfn.XLOOKUP($A563,Hospitalisation_table[[#All],[Customer ID]],Hospitalisation_table[[#All],[Date of Birth]],"Not Found",0)</f>
        <v>24-Dec-2004</v>
      </c>
      <c r="N563" s="22" cm="1">
        <f t="array" ref="N563">_xlfn.XLOOKUP($A563,Hospitalisation_table[[#All],[Customer ID]],Hospitalisation_table[[#All],[charges]],"Not Found",0)</f>
        <v>6876.53</v>
      </c>
      <c r="O563" t="str" cm="1">
        <f t="array" ref="O563">_xlfn.XLOOKUP($A563,Hospitalisation_table[[#All],[Customer ID]],Hospitalisation_table[[#All],[Hospital tier_Updated]],"Not Found",0)</f>
        <v>tier - 2</v>
      </c>
      <c r="P563" t="str" cm="1">
        <f t="array" ref="P563">_xlfn.XLOOKUP($A563,Hospitalisation_table[[#All],[Customer ID]],Hospitalisation_table[[#All],[City tier_updated]],"Not Found",0)</f>
        <v>tier - 1</v>
      </c>
      <c r="Q563" t="str" cm="1">
        <f t="array" ref="Q563">_xlfn.XLOOKUP($A563,Hospitalisation_table[[#All],[Customer ID]],Hospitalisation_table[[#All],[State ID Updated]],"Not Found",0)</f>
        <v>R1012</v>
      </c>
    </row>
    <row r="564" spans="1:17" x14ac:dyDescent="0.3">
      <c r="A564" s="13" t="s">
        <v>867</v>
      </c>
      <c r="B564" t="str" cm="1">
        <f t="array" ref="B564">_xlfn.XLOOKUP($A564,CustomersName[[#All],[Customer ID]],CustomersName[[#All],[First Name]],"Not Found",0)</f>
        <v>Jushin C</v>
      </c>
      <c r="C564" cm="1">
        <f t="array" ref="C564">_xlfn.XLOOKUP($A564,MedExam_Table[[#Headers],[#Data],[Customer ID]],MedExam_Table[[#Headers],[#Data],[BMI]],"Not Found",0)</f>
        <v>32.200000000000003</v>
      </c>
      <c r="D564" cm="1">
        <f t="array" ref="D564">_xlfn.XLOOKUP($A564,MedExam_Table[[#Headers],[#Data],[Customer ID]],MedExam_Table[[#Headers],[#Data],[HBA1C]],"Not Found",0)</f>
        <v>10.09</v>
      </c>
      <c r="E564" t="str" cm="1">
        <f t="array" ref="E564">_xlfn.XLOOKUP($A564,MedExam_Table[[#Headers],[#Data],[Customer ID]],MedExam_Table[[#Headers],[#Data],[Heart Issues Updated]],"Not Found",0)</f>
        <v>Yes</v>
      </c>
      <c r="F564" t="str" cm="1">
        <f t="array" ref="F564">_xlfn.XLOOKUP($A564,MedExam_Table[[#Headers],[#Data],[Customer ID]],MedExam_Table[[#Headers],[#Data],[Any Transplants Update]],"Not Found",0)</f>
        <v>No</v>
      </c>
      <c r="G564" t="str" cm="1">
        <f t="array" ref="G564">_xlfn.XLOOKUP($A564,MedExam_Table[[#Headers],[#Data],[Customer ID]],MedExam_Table[[#Headers],[#Data],[Cancer history]],"Not Found",0)</f>
        <v>No</v>
      </c>
      <c r="H564" cm="1">
        <f t="array" ref="H564">_xlfn.XLOOKUP($A564,MedExam_Table[[#Headers],[#Data],[Customer ID]],MedExam_Table[[#Headers],[#Data],[NumberOfMajorSurgeries_updated]],"Not Found",0)</f>
        <v>0</v>
      </c>
      <c r="I564" t="str" cm="1">
        <f t="array" ref="I564">_xlfn.XLOOKUP($A564,MedExam_Table[[#Headers],[#Data],[Customer ID]],MedExam_Table[[#Headers],[#Data],[Smoker Updated]],"Not Found",0)</f>
        <v>No</v>
      </c>
      <c r="J564" t="str" cm="1">
        <f t="array" ref="J564">_xlfn.XLOOKUP($A564,MedExam_Table[[#Headers],[#Data],[Customer ID]],MedExam_Table[[#Headers],[#Data],[Weight Status]],"Not Found",0)</f>
        <v>Obesity</v>
      </c>
      <c r="K564" t="str" cm="1">
        <f t="array" ref="K564">_xlfn.XLOOKUP($A564,MedExam_Table[[#Headers],[#Data],[Customer ID]],MedExam_Table[[#Headers],[#Data],[Diabetes Status]],"Not Found",0)</f>
        <v>Diabetes</v>
      </c>
      <c r="L564" cm="1">
        <f t="array" ref="L564">_xlfn.XLOOKUP($A564,Hospitalisation_table[[#All],[Customer ID]],Hospitalisation_table[[#All],[Customer Age]],"Not Found",0)</f>
        <v>41</v>
      </c>
      <c r="M564" t="str" cm="1">
        <f t="array" ref="M564">_xlfn.XLOOKUP($A564,Hospitalisation_table[[#All],[Customer ID]],Hospitalisation_table[[#All],[Date of Birth]],"Not Found",0)</f>
        <v>23-Jun-1981</v>
      </c>
      <c r="N564" s="22" cm="1">
        <f t="array" ref="N564">_xlfn.XLOOKUP($A564,Hospitalisation_table[[#All],[Customer ID]],Hospitalisation_table[[#All],[charges]],"Not Found",0)</f>
        <v>6875.96</v>
      </c>
      <c r="O564" t="str" cm="1">
        <f t="array" ref="O564">_xlfn.XLOOKUP($A564,Hospitalisation_table[[#All],[Customer ID]],Hospitalisation_table[[#All],[Hospital tier_Updated]],"Not Found",0)</f>
        <v>tier - 2</v>
      </c>
      <c r="P564" t="str" cm="1">
        <f t="array" ref="P564">_xlfn.XLOOKUP($A564,Hospitalisation_table[[#All],[Customer ID]],Hospitalisation_table[[#All],[City tier_updated]],"Not Found",0)</f>
        <v>tier - 2</v>
      </c>
      <c r="Q564" t="str" cm="1">
        <f t="array" ref="Q564">_xlfn.XLOOKUP($A564,Hospitalisation_table[[#All],[Customer ID]],Hospitalisation_table[[#All],[State ID Updated]],"Not Found",0)</f>
        <v>R1011</v>
      </c>
    </row>
    <row r="565" spans="1:17" x14ac:dyDescent="0.3">
      <c r="A565" s="14" t="s">
        <v>866</v>
      </c>
      <c r="B565" t="str" cm="1">
        <f t="array" ref="B565">_xlfn.XLOOKUP($A565,CustomersName[[#All],[Customer ID]],CustomersName[[#All],[First Name]],"Not Found",0)</f>
        <v>Trihtan P.</v>
      </c>
      <c r="C565" cm="1">
        <f t="array" ref="C565">_xlfn.XLOOKUP($A565,MedExam_Table[[#Headers],[#Data],[Customer ID]],MedExam_Table[[#Headers],[#Data],[BMI]],"Not Found",0)</f>
        <v>18.75</v>
      </c>
      <c r="D565" cm="1">
        <f t="array" ref="D565">_xlfn.XLOOKUP($A565,MedExam_Table[[#Headers],[#Data],[Customer ID]],MedExam_Table[[#Headers],[#Data],[HBA1C]],"Not Found",0)</f>
        <v>5.47</v>
      </c>
      <c r="E565" t="str" cm="1">
        <f t="array" ref="E565">_xlfn.XLOOKUP($A565,MedExam_Table[[#Headers],[#Data],[Customer ID]],MedExam_Table[[#Headers],[#Data],[Heart Issues Updated]],"Not Found",0)</f>
        <v>Yes</v>
      </c>
      <c r="F565" t="str" cm="1">
        <f t="array" ref="F565">_xlfn.XLOOKUP($A565,MedExam_Table[[#Headers],[#Data],[Customer ID]],MedExam_Table[[#Headers],[#Data],[Any Transplants Update]],"Not Found",0)</f>
        <v>No</v>
      </c>
      <c r="G565" t="str" cm="1">
        <f t="array" ref="G565">_xlfn.XLOOKUP($A565,MedExam_Table[[#Headers],[#Data],[Customer ID]],MedExam_Table[[#Headers],[#Data],[Cancer history]],"Not Found",0)</f>
        <v>Yes</v>
      </c>
      <c r="H565" cm="1">
        <f t="array" ref="H565">_xlfn.XLOOKUP($A565,MedExam_Table[[#Headers],[#Data],[Customer ID]],MedExam_Table[[#Headers],[#Data],[NumberOfMajorSurgeries_updated]],"Not Found",0)</f>
        <v>1</v>
      </c>
      <c r="I565" t="str" cm="1">
        <f t="array" ref="I565">_xlfn.XLOOKUP($A565,MedExam_Table[[#Headers],[#Data],[Customer ID]],MedExam_Table[[#Headers],[#Data],[Smoker Updated]],"Not Found",0)</f>
        <v>No</v>
      </c>
      <c r="J565" t="str" cm="1">
        <f t="array" ref="J565">_xlfn.XLOOKUP($A565,MedExam_Table[[#Headers],[#Data],[Customer ID]],MedExam_Table[[#Headers],[#Data],[Weight Status]],"Not Found",0)</f>
        <v>NormalWeight</v>
      </c>
      <c r="K565" t="str" cm="1">
        <f t="array" ref="K565">_xlfn.XLOOKUP($A565,MedExam_Table[[#Headers],[#Data],[Customer ID]],MedExam_Table[[#Headers],[#Data],[Diabetes Status]],"Not Found",0)</f>
        <v>Normal</v>
      </c>
      <c r="L565" cm="1">
        <f t="array" ref="L565">_xlfn.XLOOKUP($A565,Hospitalisation_table[[#All],[Customer ID]],Hospitalisation_table[[#All],[Customer Age]],"Not Found",0)</f>
        <v>53</v>
      </c>
      <c r="M565" t="str" cm="1">
        <f t="array" ref="M565">_xlfn.XLOOKUP($A565,Hospitalisation_table[[#All],[Customer ID]],Hospitalisation_table[[#All],[Date of Birth]],"Not Found",0)</f>
        <v>23-Oct-1969</v>
      </c>
      <c r="N565" s="22" cm="1">
        <f t="array" ref="N565">_xlfn.XLOOKUP($A565,Hospitalisation_table[[#All],[Customer ID]],Hospitalisation_table[[#All],[charges]],"Not Found",0)</f>
        <v>6868.39</v>
      </c>
      <c r="O565" t="str" cm="1">
        <f t="array" ref="O565">_xlfn.XLOOKUP($A565,Hospitalisation_table[[#All],[Customer ID]],Hospitalisation_table[[#All],[Hospital tier_Updated]],"Not Found",0)</f>
        <v>tier - 2</v>
      </c>
      <c r="P565" t="str" cm="1">
        <f t="array" ref="P565">_xlfn.XLOOKUP($A565,Hospitalisation_table[[#All],[Customer ID]],Hospitalisation_table[[#All],[City tier_updated]],"Not Found",0)</f>
        <v>tier - 2</v>
      </c>
      <c r="Q565" t="str" cm="1">
        <f t="array" ref="Q565">_xlfn.XLOOKUP($A565,Hospitalisation_table[[#All],[Customer ID]],Hospitalisation_table[[#All],[State ID Updated]],"Not Found",0)</f>
        <v>R1013</v>
      </c>
    </row>
    <row r="566" spans="1:17" x14ac:dyDescent="0.3">
      <c r="A566" s="13" t="s">
        <v>865</v>
      </c>
      <c r="B566" t="str" cm="1">
        <f t="array" ref="B566">_xlfn.XLOOKUP($A566,CustomersName[[#All],[Customer ID]],CustomersName[[#All],[First Name]],"Not Found",0)</f>
        <v>Trahi A</v>
      </c>
      <c r="C566" cm="1">
        <f t="array" ref="C566">_xlfn.XLOOKUP($A566,MedExam_Table[[#Headers],[#Data],[Customer ID]],MedExam_Table[[#Headers],[#Data],[BMI]],"Not Found",0)</f>
        <v>22.36</v>
      </c>
      <c r="D566" cm="1">
        <f t="array" ref="D566">_xlfn.XLOOKUP($A566,MedExam_Table[[#Headers],[#Data],[Customer ID]],MedExam_Table[[#Headers],[#Data],[HBA1C]],"Not Found",0)</f>
        <v>8.6</v>
      </c>
      <c r="E566" t="str" cm="1">
        <f t="array" ref="E566">_xlfn.XLOOKUP($A566,MedExam_Table[[#Headers],[#Data],[Customer ID]],MedExam_Table[[#Headers],[#Data],[Heart Issues Updated]],"Not Found",0)</f>
        <v>No</v>
      </c>
      <c r="F566" t="str" cm="1">
        <f t="array" ref="F566">_xlfn.XLOOKUP($A566,MedExam_Table[[#Headers],[#Data],[Customer ID]],MedExam_Table[[#Headers],[#Data],[Any Transplants Update]],"Not Found",0)</f>
        <v>No</v>
      </c>
      <c r="G566" t="str" cm="1">
        <f t="array" ref="G566">_xlfn.XLOOKUP($A566,MedExam_Table[[#Headers],[#Data],[Customer ID]],MedExam_Table[[#Headers],[#Data],[Cancer history]],"Not Found",0)</f>
        <v>No</v>
      </c>
      <c r="H566" cm="1">
        <f t="array" ref="H566">_xlfn.XLOOKUP($A566,MedExam_Table[[#Headers],[#Data],[Customer ID]],MedExam_Table[[#Headers],[#Data],[NumberOfMajorSurgeries_updated]],"Not Found",0)</f>
        <v>0</v>
      </c>
      <c r="I566" t="str" cm="1">
        <f t="array" ref="I566">_xlfn.XLOOKUP($A566,MedExam_Table[[#Headers],[#Data],[Customer ID]],MedExam_Table[[#Headers],[#Data],[Smoker Updated]],"Not Found",0)</f>
        <v>No</v>
      </c>
      <c r="J566" t="str" cm="1">
        <f t="array" ref="J566">_xlfn.XLOOKUP($A566,MedExam_Table[[#Headers],[#Data],[Customer ID]],MedExam_Table[[#Headers],[#Data],[Weight Status]],"Not Found",0)</f>
        <v>NormalWeight</v>
      </c>
      <c r="K566" t="str" cm="1">
        <f t="array" ref="K566">_xlfn.XLOOKUP($A566,MedExam_Table[[#Headers],[#Data],[Customer ID]],MedExam_Table[[#Headers],[#Data],[Diabetes Status]],"Not Found",0)</f>
        <v>Diabetes</v>
      </c>
      <c r="L566" cm="1">
        <f t="array" ref="L566">_xlfn.XLOOKUP($A566,Hospitalisation_table[[#All],[Customer ID]],Hospitalisation_table[[#All],[Customer Age]],"Not Found",0)</f>
        <v>44</v>
      </c>
      <c r="M566" t="str" cm="1">
        <f t="array" ref="M566">_xlfn.XLOOKUP($A566,Hospitalisation_table[[#All],[Customer ID]],Hospitalisation_table[[#All],[Date of Birth]],"Not Found",0)</f>
        <v>5-Aug-1978</v>
      </c>
      <c r="N566" s="22" cm="1">
        <f t="array" ref="N566">_xlfn.XLOOKUP($A566,Hospitalisation_table[[#All],[Customer ID]],Hospitalisation_table[[#All],[charges]],"Not Found",0)</f>
        <v>6863.49</v>
      </c>
      <c r="O566" t="str" cm="1">
        <f t="array" ref="O566">_xlfn.XLOOKUP($A566,Hospitalisation_table[[#All],[Customer ID]],Hospitalisation_table[[#All],[Hospital tier_Updated]],"Not Found",0)</f>
        <v>tier - 2</v>
      </c>
      <c r="P566" t="str" cm="1">
        <f t="array" ref="P566">_xlfn.XLOOKUP($A566,Hospitalisation_table[[#All],[Customer ID]],Hospitalisation_table[[#All],[City tier_updated]],"Not Found",0)</f>
        <v>tier - 1</v>
      </c>
      <c r="Q566" t="str" cm="1">
        <f t="array" ref="Q566">_xlfn.XLOOKUP($A566,Hospitalisation_table[[#All],[Customer ID]],Hospitalisation_table[[#All],[State ID Updated]],"Not Found",0)</f>
        <v>R1013</v>
      </c>
    </row>
    <row r="567" spans="1:17" x14ac:dyDescent="0.3">
      <c r="A567" s="14" t="s">
        <v>864</v>
      </c>
      <c r="B567" t="str" cm="1">
        <f t="array" ref="B567">_xlfn.XLOOKUP($A567,CustomersName[[#All],[Customer ID]],CustomersName[[#All],[First Name]],"Not Found",0)</f>
        <v>Juhtin P</v>
      </c>
      <c r="C567" cm="1">
        <f t="array" ref="C567">_xlfn.XLOOKUP($A567,MedExam_Table[[#Headers],[#Data],[Customer ID]],MedExam_Table[[#Headers],[#Data],[BMI]],"Not Found",0)</f>
        <v>23.94</v>
      </c>
      <c r="D567" cm="1">
        <f t="array" ref="D567">_xlfn.XLOOKUP($A567,MedExam_Table[[#Headers],[#Data],[Customer ID]],MedExam_Table[[#Headers],[#Data],[HBA1C]],"Not Found",0)</f>
        <v>10.74</v>
      </c>
      <c r="E567" t="str" cm="1">
        <f t="array" ref="E567">_xlfn.XLOOKUP($A567,MedExam_Table[[#Headers],[#Data],[Customer ID]],MedExam_Table[[#Headers],[#Data],[Heart Issues Updated]],"Not Found",0)</f>
        <v>Yes</v>
      </c>
      <c r="F567" t="str" cm="1">
        <f t="array" ref="F567">_xlfn.XLOOKUP($A567,MedExam_Table[[#Headers],[#Data],[Customer ID]],MedExam_Table[[#Headers],[#Data],[Any Transplants Update]],"Not Found",0)</f>
        <v>No</v>
      </c>
      <c r="G567" t="str" cm="1">
        <f t="array" ref="G567">_xlfn.XLOOKUP($A567,MedExam_Table[[#Headers],[#Data],[Customer ID]],MedExam_Table[[#Headers],[#Data],[Cancer history]],"Not Found",0)</f>
        <v>No</v>
      </c>
      <c r="H567" cm="1">
        <f t="array" ref="H567">_xlfn.XLOOKUP($A567,MedExam_Table[[#Headers],[#Data],[Customer ID]],MedExam_Table[[#Headers],[#Data],[NumberOfMajorSurgeries_updated]],"Not Found",0)</f>
        <v>0</v>
      </c>
      <c r="I567" t="str" cm="1">
        <f t="array" ref="I567">_xlfn.XLOOKUP($A567,MedExam_Table[[#Headers],[#Data],[Customer ID]],MedExam_Table[[#Headers],[#Data],[Smoker Updated]],"Not Found",0)</f>
        <v>No</v>
      </c>
      <c r="J567" t="str" cm="1">
        <f t="array" ref="J567">_xlfn.XLOOKUP($A567,MedExam_Table[[#Headers],[#Data],[Customer ID]],MedExam_Table[[#Headers],[#Data],[Weight Status]],"Not Found",0)</f>
        <v>NormalWeight</v>
      </c>
      <c r="K567" t="str" cm="1">
        <f t="array" ref="K567">_xlfn.XLOOKUP($A567,MedExam_Table[[#Headers],[#Data],[Customer ID]],MedExam_Table[[#Headers],[#Data],[Diabetes Status]],"Not Found",0)</f>
        <v>Diabetes</v>
      </c>
      <c r="L567" cm="1">
        <f t="array" ref="L567">_xlfn.XLOOKUP($A567,Hospitalisation_table[[#All],[Customer ID]],Hospitalisation_table[[#All],[Customer Age]],"Not Found",0)</f>
        <v>41</v>
      </c>
      <c r="M567" t="str" cm="1">
        <f t="array" ref="M567">_xlfn.XLOOKUP($A567,Hospitalisation_table[[#All],[Customer ID]],Hospitalisation_table[[#All],[Date of Birth]],"Not Found",0)</f>
        <v>19-Jun-1981</v>
      </c>
      <c r="N567" s="22" cm="1">
        <f t="array" ref="N567">_xlfn.XLOOKUP($A567,Hospitalisation_table[[#All],[Customer ID]],Hospitalisation_table[[#All],[charges]],"Not Found",0)</f>
        <v>6858.48</v>
      </c>
      <c r="O567" t="str" cm="1">
        <f t="array" ref="O567">_xlfn.XLOOKUP($A567,Hospitalisation_table[[#All],[Customer ID]],Hospitalisation_table[[#All],[Hospital tier_Updated]],"Not Found",0)</f>
        <v>tier - 2</v>
      </c>
      <c r="P567" t="str" cm="1">
        <f t="array" ref="P567">_xlfn.XLOOKUP($A567,Hospitalisation_table[[#All],[Customer ID]],Hospitalisation_table[[#All],[City tier_updated]],"Not Found",0)</f>
        <v>tier - 2</v>
      </c>
      <c r="Q567" t="str" cm="1">
        <f t="array" ref="Q567">_xlfn.XLOOKUP($A567,Hospitalisation_table[[#All],[Customer ID]],Hospitalisation_table[[#All],[State ID Updated]],"Not Found",0)</f>
        <v>R1019</v>
      </c>
    </row>
    <row r="568" spans="1:17" x14ac:dyDescent="0.3">
      <c r="A568" s="13" t="s">
        <v>863</v>
      </c>
      <c r="B568" t="str" cm="1">
        <f t="array" ref="B568">_xlfn.XLOOKUP($A568,CustomersName[[#All],[Customer ID]],CustomersName[[#All],[First Name]],"Not Found",0)</f>
        <v>Logah M</v>
      </c>
      <c r="C568" cm="1">
        <f t="array" ref="C568">_xlfn.XLOOKUP($A568,MedExam_Table[[#Headers],[#Data],[Customer ID]],MedExam_Table[[#Headers],[#Data],[BMI]],"Not Found",0)</f>
        <v>30.1</v>
      </c>
      <c r="D568" cm="1">
        <f t="array" ref="D568">_xlfn.XLOOKUP($A568,MedExam_Table[[#Headers],[#Data],[Customer ID]],MedExam_Table[[#Headers],[#Data],[HBA1C]],"Not Found",0)</f>
        <v>4.3899999999999997</v>
      </c>
      <c r="E568" t="str" cm="1">
        <f t="array" ref="E568">_xlfn.XLOOKUP($A568,MedExam_Table[[#Headers],[#Data],[Customer ID]],MedExam_Table[[#Headers],[#Data],[Heart Issues Updated]],"Not Found",0)</f>
        <v>No</v>
      </c>
      <c r="F568" t="str" cm="1">
        <f t="array" ref="F568">_xlfn.XLOOKUP($A568,MedExam_Table[[#Headers],[#Data],[Customer ID]],MedExam_Table[[#Headers],[#Data],[Any Transplants Update]],"Not Found",0)</f>
        <v>No</v>
      </c>
      <c r="G568" t="str" cm="1">
        <f t="array" ref="G568">_xlfn.XLOOKUP($A568,MedExam_Table[[#Headers],[#Data],[Customer ID]],MedExam_Table[[#Headers],[#Data],[Cancer history]],"Not Found",0)</f>
        <v>Yes</v>
      </c>
      <c r="H568" cm="1">
        <f t="array" ref="H568">_xlfn.XLOOKUP($A568,MedExam_Table[[#Headers],[#Data],[Customer ID]],MedExam_Table[[#Headers],[#Data],[NumberOfMajorSurgeries_updated]],"Not Found",0)</f>
        <v>1</v>
      </c>
      <c r="I568" t="str" cm="1">
        <f t="array" ref="I568">_xlfn.XLOOKUP($A568,MedExam_Table[[#Headers],[#Data],[Customer ID]],MedExam_Table[[#Headers],[#Data],[Smoker Updated]],"Not Found",0)</f>
        <v>No</v>
      </c>
      <c r="J568" t="str" cm="1">
        <f t="array" ref="J568">_xlfn.XLOOKUP($A568,MedExam_Table[[#Headers],[#Data],[Customer ID]],MedExam_Table[[#Headers],[#Data],[Weight Status]],"Not Found",0)</f>
        <v>Obesity</v>
      </c>
      <c r="K568" t="str" cm="1">
        <f t="array" ref="K568">_xlfn.XLOOKUP($A568,MedExam_Table[[#Headers],[#Data],[Customer ID]],MedExam_Table[[#Headers],[#Data],[Diabetes Status]],"Not Found",0)</f>
        <v>Normal</v>
      </c>
      <c r="L568" cm="1">
        <f t="array" ref="L568">_xlfn.XLOOKUP($A568,Hospitalisation_table[[#All],[Customer ID]],Hospitalisation_table[[#All],[Customer Age]],"Not Found",0)</f>
        <v>43</v>
      </c>
      <c r="M568" t="str" cm="1">
        <f t="array" ref="M568">_xlfn.XLOOKUP($A568,Hospitalisation_table[[#All],[Customer ID]],Hospitalisation_table[[#All],[Date of Birth]],"Not Found",0)</f>
        <v>4-Nov-1979</v>
      </c>
      <c r="N568" s="22" cm="1">
        <f t="array" ref="N568">_xlfn.XLOOKUP($A568,Hospitalisation_table[[#All],[Customer ID]],Hospitalisation_table[[#All],[charges]],"Not Found",0)</f>
        <v>6849.03</v>
      </c>
      <c r="O568" t="str" cm="1">
        <f t="array" ref="O568">_xlfn.XLOOKUP($A568,Hospitalisation_table[[#All],[Customer ID]],Hospitalisation_table[[#All],[Hospital tier_Updated]],"Not Found",0)</f>
        <v>tier - 2</v>
      </c>
      <c r="P568" t="str" cm="1">
        <f t="array" ref="P568">_xlfn.XLOOKUP($A568,Hospitalisation_table[[#All],[Customer ID]],Hospitalisation_table[[#All],[City tier_updated]],"Not Found",0)</f>
        <v>tier - 2</v>
      </c>
      <c r="Q568" t="str" cm="1">
        <f t="array" ref="Q568">_xlfn.XLOOKUP($A568,Hospitalisation_table[[#All],[Customer ID]],Hospitalisation_table[[#All],[State ID Updated]],"Not Found",0)</f>
        <v>R1011</v>
      </c>
    </row>
    <row r="569" spans="1:17" x14ac:dyDescent="0.3">
      <c r="A569" s="14" t="s">
        <v>862</v>
      </c>
      <c r="B569" t="str" cm="1">
        <f t="array" ref="B569">_xlfn.XLOOKUP($A569,CustomersName[[#All],[Customer ID]],CustomersName[[#All],[First Name]],"Not Found",0)</f>
        <v>Sebastien</v>
      </c>
      <c r="C569" cm="1">
        <f t="array" ref="C569">_xlfn.XLOOKUP($A569,MedExam_Table[[#Headers],[#Data],[Customer ID]],MedExam_Table[[#Headers],[#Data],[BMI]],"Not Found",0)</f>
        <v>21.93</v>
      </c>
      <c r="D569" cm="1">
        <f t="array" ref="D569">_xlfn.XLOOKUP($A569,MedExam_Table[[#Headers],[#Data],[Customer ID]],MedExam_Table[[#Headers],[#Data],[HBA1C]],"Not Found",0)</f>
        <v>6.3</v>
      </c>
      <c r="E569" t="str" cm="1">
        <f t="array" ref="E569">_xlfn.XLOOKUP($A569,MedExam_Table[[#Headers],[#Data],[Customer ID]],MedExam_Table[[#Headers],[#Data],[Heart Issues Updated]],"Not Found",0)</f>
        <v>No</v>
      </c>
      <c r="F569" t="str" cm="1">
        <f t="array" ref="F569">_xlfn.XLOOKUP($A569,MedExam_Table[[#Headers],[#Data],[Customer ID]],MedExam_Table[[#Headers],[#Data],[Any Transplants Update]],"Not Found",0)</f>
        <v>No</v>
      </c>
      <c r="G569" t="str" cm="1">
        <f t="array" ref="G569">_xlfn.XLOOKUP($A569,MedExam_Table[[#Headers],[#Data],[Customer ID]],MedExam_Table[[#Headers],[#Data],[Cancer history]],"Not Found",0)</f>
        <v>No</v>
      </c>
      <c r="H569" cm="1">
        <f t="array" ref="H569">_xlfn.XLOOKUP($A569,MedExam_Table[[#Headers],[#Data],[Customer ID]],MedExam_Table[[#Headers],[#Data],[NumberOfMajorSurgeries_updated]],"Not Found",0)</f>
        <v>0</v>
      </c>
      <c r="I569" t="str" cm="1">
        <f t="array" ref="I569">_xlfn.XLOOKUP($A569,MedExam_Table[[#Headers],[#Data],[Customer ID]],MedExam_Table[[#Headers],[#Data],[Smoker Updated]],"Not Found",0)</f>
        <v>No</v>
      </c>
      <c r="J569" t="str" cm="1">
        <f t="array" ref="J569">_xlfn.XLOOKUP($A569,MedExam_Table[[#Headers],[#Data],[Customer ID]],MedExam_Table[[#Headers],[#Data],[Weight Status]],"Not Found",0)</f>
        <v>NormalWeight</v>
      </c>
      <c r="K569" t="str" cm="1">
        <f t="array" ref="K569">_xlfn.XLOOKUP($A569,MedExam_Table[[#Headers],[#Data],[Customer ID]],MedExam_Table[[#Headers],[#Data],[Diabetes Status]],"Not Found",0)</f>
        <v>Prediabetes</v>
      </c>
      <c r="L569" cm="1">
        <f t="array" ref="L569">_xlfn.XLOOKUP($A569,Hospitalisation_table[[#All],[Customer ID]],Hospitalisation_table[[#All],[Customer Age]],"Not Found",0)</f>
        <v>45</v>
      </c>
      <c r="M569" t="str" cm="1">
        <f t="array" ref="M569">_xlfn.XLOOKUP($A569,Hospitalisation_table[[#All],[Customer ID]],Hospitalisation_table[[#All],[Date of Birth]],"Not Found",0)</f>
        <v>15-Jun-1977</v>
      </c>
      <c r="N569" s="22" cm="1">
        <f t="array" ref="N569">_xlfn.XLOOKUP($A569,Hospitalisation_table[[#All],[Customer ID]],Hospitalisation_table[[#All],[charges]],"Not Found",0)</f>
        <v>6843.17</v>
      </c>
      <c r="O569" t="str" cm="1">
        <f t="array" ref="O569">_xlfn.XLOOKUP($A569,Hospitalisation_table[[#All],[Customer ID]],Hospitalisation_table[[#All],[Hospital tier_Updated]],"Not Found",0)</f>
        <v>tier - 2</v>
      </c>
      <c r="P569" t="str" cm="1">
        <f t="array" ref="P569">_xlfn.XLOOKUP($A569,Hospitalisation_table[[#All],[Customer ID]],Hospitalisation_table[[#All],[City tier_updated]],"Not Found",0)</f>
        <v>tier - 1</v>
      </c>
      <c r="Q569" t="str" cm="1">
        <f t="array" ref="Q569">_xlfn.XLOOKUP($A569,Hospitalisation_table[[#All],[Customer ID]],Hospitalisation_table[[#All],[State ID Updated]],"Not Found",0)</f>
        <v>R1013</v>
      </c>
    </row>
    <row r="570" spans="1:17" x14ac:dyDescent="0.3">
      <c r="A570" s="13" t="s">
        <v>2222</v>
      </c>
      <c r="B570" t="str" cm="1">
        <f t="array" ref="B570">_xlfn.XLOOKUP($A570,CustomersName[[#All],[Customer ID]],CustomersName[[#All],[First Name]],"Not Found",0)</f>
        <v>Bonnie</v>
      </c>
      <c r="C570" cm="1">
        <f t="array" ref="C570">_xlfn.XLOOKUP($A570,MedExam_Table[[#Headers],[#Data],[Customer ID]],MedExam_Table[[#Headers],[#Data],[BMI]],"Not Found",0)</f>
        <v>36.54</v>
      </c>
      <c r="D570" cm="1">
        <f t="array" ref="D570">_xlfn.XLOOKUP($A570,MedExam_Table[[#Headers],[#Data],[Customer ID]],MedExam_Table[[#Headers],[#Data],[HBA1C]],"Not Found",0)</f>
        <v>4.46</v>
      </c>
      <c r="E570" t="str" cm="1">
        <f t="array" ref="E570">_xlfn.XLOOKUP($A570,MedExam_Table[[#Headers],[#Data],[Customer ID]],MedExam_Table[[#Headers],[#Data],[Heart Issues Updated]],"Not Found",0)</f>
        <v>Yes</v>
      </c>
      <c r="F570" t="str" cm="1">
        <f t="array" ref="F570">_xlfn.XLOOKUP($A570,MedExam_Table[[#Headers],[#Data],[Customer ID]],MedExam_Table[[#Headers],[#Data],[Any Transplants Update]],"Not Found",0)</f>
        <v>No</v>
      </c>
      <c r="G570" t="str" cm="1">
        <f t="array" ref="G570">_xlfn.XLOOKUP($A570,MedExam_Table[[#Headers],[#Data],[Customer ID]],MedExam_Table[[#Headers],[#Data],[Cancer history]],"Not Found",0)</f>
        <v>No</v>
      </c>
      <c r="H570" cm="1">
        <f t="array" ref="H570">_xlfn.XLOOKUP($A570,MedExam_Table[[#Headers],[#Data],[Customer ID]],MedExam_Table[[#Headers],[#Data],[NumberOfMajorSurgeries_updated]],"Not Found",0)</f>
        <v>1</v>
      </c>
      <c r="I570" t="str" cm="1">
        <f t="array" ref="I570">_xlfn.XLOOKUP($A570,MedExam_Table[[#Headers],[#Data],[Customer ID]],MedExam_Table[[#Headers],[#Data],[Smoker Updated]],"Not Found",0)</f>
        <v>Yes</v>
      </c>
      <c r="J570" t="str" cm="1">
        <f t="array" ref="J570">_xlfn.XLOOKUP($A570,MedExam_Table[[#Headers],[#Data],[Customer ID]],MedExam_Table[[#Headers],[#Data],[Weight Status]],"Not Found",0)</f>
        <v>Obesity</v>
      </c>
      <c r="K570" t="str" cm="1">
        <f t="array" ref="K570">_xlfn.XLOOKUP($A570,MedExam_Table[[#Headers],[#Data],[Customer ID]],MedExam_Table[[#Headers],[#Data],[Diabetes Status]],"Not Found",0)</f>
        <v>Normal</v>
      </c>
      <c r="L570" cm="1">
        <f t="array" ref="L570">_xlfn.XLOOKUP($A570,Hospitalisation_table[[#All],[Customer ID]],Hospitalisation_table[[#All],[Customer Age]],"Not Found",0)</f>
        <v>58</v>
      </c>
      <c r="M570" t="str" cm="1">
        <f t="array" ref="M570">_xlfn.XLOOKUP($A570,Hospitalisation_table[[#All],[Customer ID]],Hospitalisation_table[[#All],[Date of Birth]],"Not Found",0)</f>
        <v>16-Jun-1964</v>
      </c>
      <c r="N570" s="22" cm="1">
        <f t="array" ref="N570">_xlfn.XLOOKUP($A570,Hospitalisation_table[[#All],[Customer ID]],Hospitalisation_table[[#All],[charges]],"Not Found",0)</f>
        <v>38241.74</v>
      </c>
      <c r="O570" t="str" cm="1">
        <f t="array" ref="O570">_xlfn.XLOOKUP($A570,Hospitalisation_table[[#All],[Customer ID]],Hospitalisation_table[[#All],[Hospital tier_Updated]],"Not Found",0)</f>
        <v>tier - 2</v>
      </c>
      <c r="P570" t="str" cm="1">
        <f t="array" ref="P570">_xlfn.XLOOKUP($A570,Hospitalisation_table[[#All],[Customer ID]],Hospitalisation_table[[#All],[City tier_updated]],"Not Found",0)</f>
        <v>tier - 3</v>
      </c>
      <c r="Q570" t="str" cm="1">
        <f t="array" ref="Q570">_xlfn.XLOOKUP($A570,Hospitalisation_table[[#All],[Customer ID]],Hospitalisation_table[[#All],[State ID Updated]],"Not Found",0)</f>
        <v>R1011</v>
      </c>
    </row>
    <row r="571" spans="1:17" x14ac:dyDescent="0.3">
      <c r="A571" s="14" t="s">
        <v>861</v>
      </c>
      <c r="B571" t="str" cm="1">
        <f t="array" ref="B571">_xlfn.XLOOKUP($A571,CustomersName[[#All],[Customer ID]],CustomersName[[#All],[First Name]],"Not Found",0)</f>
        <v>Thffany A</v>
      </c>
      <c r="C571" cm="1">
        <f t="array" ref="C571">_xlfn.XLOOKUP($A571,MedExam_Table[[#Headers],[#Data],[Customer ID]],MedExam_Table[[#Headers],[#Data],[BMI]],"Not Found",0)</f>
        <v>39.75</v>
      </c>
      <c r="D571" cm="1">
        <f t="array" ref="D571">_xlfn.XLOOKUP($A571,MedExam_Table[[#Headers],[#Data],[Customer ID]],MedExam_Table[[#Headers],[#Data],[HBA1C]],"Not Found",0)</f>
        <v>5.41</v>
      </c>
      <c r="E571" t="str" cm="1">
        <f t="array" ref="E571">_xlfn.XLOOKUP($A571,MedExam_Table[[#Headers],[#Data],[Customer ID]],MedExam_Table[[#Headers],[#Data],[Heart Issues Updated]],"Not Found",0)</f>
        <v>No</v>
      </c>
      <c r="F571" t="str" cm="1">
        <f t="array" ref="F571">_xlfn.XLOOKUP($A571,MedExam_Table[[#Headers],[#Data],[Customer ID]],MedExam_Table[[#Headers],[#Data],[Any Transplants Update]],"Not Found",0)</f>
        <v>Yes</v>
      </c>
      <c r="G571" t="str" cm="1">
        <f t="array" ref="G571">_xlfn.XLOOKUP($A571,MedExam_Table[[#Headers],[#Data],[Customer ID]],MedExam_Table[[#Headers],[#Data],[Cancer history]],"Not Found",0)</f>
        <v>No</v>
      </c>
      <c r="H571" cm="1">
        <f t="array" ref="H571">_xlfn.XLOOKUP($A571,MedExam_Table[[#Headers],[#Data],[Customer ID]],MedExam_Table[[#Headers],[#Data],[NumberOfMajorSurgeries_updated]],"Not Found",0)</f>
        <v>1</v>
      </c>
      <c r="I571" t="str" cm="1">
        <f t="array" ref="I571">_xlfn.XLOOKUP($A571,MedExam_Table[[#Headers],[#Data],[Customer ID]],MedExam_Table[[#Headers],[#Data],[Smoker Updated]],"Not Found",0)</f>
        <v>No</v>
      </c>
      <c r="J571" t="str" cm="1">
        <f t="array" ref="J571">_xlfn.XLOOKUP($A571,MedExam_Table[[#Headers],[#Data],[Customer ID]],MedExam_Table[[#Headers],[#Data],[Weight Status]],"Not Found",0)</f>
        <v>Obesity</v>
      </c>
      <c r="K571" t="str" cm="1">
        <f t="array" ref="K571">_xlfn.XLOOKUP($A571,MedExam_Table[[#Headers],[#Data],[Customer ID]],MedExam_Table[[#Headers],[#Data],[Diabetes Status]],"Not Found",0)</f>
        <v>Normal</v>
      </c>
      <c r="L571" cm="1">
        <f t="array" ref="L571">_xlfn.XLOOKUP($A571,Hospitalisation_table[[#All],[Customer ID]],Hospitalisation_table[[#All],[Customer Age]],"Not Found",0)</f>
        <v>22</v>
      </c>
      <c r="M571" t="str" cm="1">
        <f t="array" ref="M571">_xlfn.XLOOKUP($A571,Hospitalisation_table[[#All],[Customer ID]],Hospitalisation_table[[#All],[Date of Birth]],"Not Found",0)</f>
        <v>30-Nov-2000</v>
      </c>
      <c r="N571" s="22" cm="1">
        <f t="array" ref="N571">_xlfn.XLOOKUP($A571,Hospitalisation_table[[#All],[Customer ID]],Hospitalisation_table[[#All],[charges]],"Not Found",0)</f>
        <v>6842.28</v>
      </c>
      <c r="O571" t="str" cm="1">
        <f t="array" ref="O571">_xlfn.XLOOKUP($A571,Hospitalisation_table[[#All],[Customer ID]],Hospitalisation_table[[#All],[Hospital tier_Updated]],"Not Found",0)</f>
        <v>tier - 2</v>
      </c>
      <c r="P571" t="str" cm="1">
        <f t="array" ref="P571">_xlfn.XLOOKUP($A571,Hospitalisation_table[[#All],[Customer ID]],Hospitalisation_table[[#All],[City tier_updated]],"Not Found",0)</f>
        <v>tier - 1</v>
      </c>
      <c r="Q571" t="str" cm="1">
        <f t="array" ref="Q571">_xlfn.XLOOKUP($A571,Hospitalisation_table[[#All],[Customer ID]],Hospitalisation_table[[#All],[State ID Updated]],"Not Found",0)</f>
        <v>R1012</v>
      </c>
    </row>
    <row r="572" spans="1:17" x14ac:dyDescent="0.3">
      <c r="A572" s="13" t="s">
        <v>860</v>
      </c>
      <c r="B572" t="str" cm="1">
        <f t="array" ref="B572">_xlfn.XLOOKUP($A572,CustomersName[[#All],[Customer ID]],CustomersName[[#All],[First Name]],"Not Found",0)</f>
        <v>Matthew</v>
      </c>
      <c r="C572" cm="1">
        <f t="array" ref="C572">_xlfn.XLOOKUP($A572,MedExam_Table[[#Headers],[#Data],[Customer ID]],MedExam_Table[[#Headers],[#Data],[BMI]],"Not Found",0)</f>
        <v>26.03</v>
      </c>
      <c r="D572" cm="1">
        <f t="array" ref="D572">_xlfn.XLOOKUP($A572,MedExam_Table[[#Headers],[#Data],[Customer ID]],MedExam_Table[[#Headers],[#Data],[HBA1C]],"Not Found",0)</f>
        <v>4.47</v>
      </c>
      <c r="E572" t="str" cm="1">
        <f t="array" ref="E572">_xlfn.XLOOKUP($A572,MedExam_Table[[#Headers],[#Data],[Customer ID]],MedExam_Table[[#Headers],[#Data],[Heart Issues Updated]],"Not Found",0)</f>
        <v>No</v>
      </c>
      <c r="F572" t="str" cm="1">
        <f t="array" ref="F572">_xlfn.XLOOKUP($A572,MedExam_Table[[#Headers],[#Data],[Customer ID]],MedExam_Table[[#Headers],[#Data],[Any Transplants Update]],"Not Found",0)</f>
        <v>No</v>
      </c>
      <c r="G572" t="str" cm="1">
        <f t="array" ref="G572">_xlfn.XLOOKUP($A572,MedExam_Table[[#Headers],[#Data],[Customer ID]],MedExam_Table[[#Headers],[#Data],[Cancer history]],"Not Found",0)</f>
        <v>Yes</v>
      </c>
      <c r="H572" cm="1">
        <f t="array" ref="H572">_xlfn.XLOOKUP($A572,MedExam_Table[[#Headers],[#Data],[Customer ID]],MedExam_Table[[#Headers],[#Data],[NumberOfMajorSurgeries_updated]],"Not Found",0)</f>
        <v>1</v>
      </c>
      <c r="I572" t="str" cm="1">
        <f t="array" ref="I572">_xlfn.XLOOKUP($A572,MedExam_Table[[#Headers],[#Data],[Customer ID]],MedExam_Table[[#Headers],[#Data],[Smoker Updated]],"Not Found",0)</f>
        <v>No</v>
      </c>
      <c r="J572" t="str" cm="1">
        <f t="array" ref="J572">_xlfn.XLOOKUP($A572,MedExam_Table[[#Headers],[#Data],[Customer ID]],MedExam_Table[[#Headers],[#Data],[Weight Status]],"Not Found",0)</f>
        <v>OverWeight</v>
      </c>
      <c r="K572" t="str" cm="1">
        <f t="array" ref="K572">_xlfn.XLOOKUP($A572,MedExam_Table[[#Headers],[#Data],[Customer ID]],MedExam_Table[[#Headers],[#Data],[Diabetes Status]],"Not Found",0)</f>
        <v>Normal</v>
      </c>
      <c r="L572" cm="1">
        <f t="array" ref="L572">_xlfn.XLOOKUP($A572,Hospitalisation_table[[#All],[Customer ID]],Hospitalisation_table[[#All],[Customer Age]],"Not Found",0)</f>
        <v>43</v>
      </c>
      <c r="M572" t="str" cm="1">
        <f t="array" ref="M572">_xlfn.XLOOKUP($A572,Hospitalisation_table[[#All],[Customer ID]],Hospitalisation_table[[#All],[Date of Birth]],"Not Found",0)</f>
        <v>15-Jul-1979</v>
      </c>
      <c r="N572" s="22" cm="1">
        <f t="array" ref="N572">_xlfn.XLOOKUP($A572,Hospitalisation_table[[#All],[Customer ID]],Hospitalisation_table[[#All],[charges]],"Not Found",0)</f>
        <v>6837.37</v>
      </c>
      <c r="O572" t="str" cm="1">
        <f t="array" ref="O572">_xlfn.XLOOKUP($A572,Hospitalisation_table[[#All],[Customer ID]],Hospitalisation_table[[#All],[Hospital tier_Updated]],"Not Found",0)</f>
        <v>tier - 3</v>
      </c>
      <c r="P572" t="str" cm="1">
        <f t="array" ref="P572">_xlfn.XLOOKUP($A572,Hospitalisation_table[[#All],[Customer ID]],Hospitalisation_table[[#All],[City tier_updated]],"Not Found",0)</f>
        <v>tier - 1</v>
      </c>
      <c r="Q572" t="str" cm="1">
        <f t="array" ref="Q572">_xlfn.XLOOKUP($A572,Hospitalisation_table[[#All],[Customer ID]],Hospitalisation_table[[#All],[State ID Updated]],"Not Found",0)</f>
        <v>R1016</v>
      </c>
    </row>
    <row r="573" spans="1:17" x14ac:dyDescent="0.3">
      <c r="A573" s="14" t="s">
        <v>859</v>
      </c>
      <c r="B573" t="str" cm="1">
        <f t="array" ref="B573">_xlfn.XLOOKUP($A573,CustomersName[[#All],[Customer ID]],CustomersName[[#All],[First Name]],"Not Found",0)</f>
        <v>Luke</v>
      </c>
      <c r="C573" cm="1">
        <f t="array" ref="C573">_xlfn.XLOOKUP($A573,MedExam_Table[[#Headers],[#Data],[Customer ID]],MedExam_Table[[#Headers],[#Data],[BMI]],"Not Found",0)</f>
        <v>34.51</v>
      </c>
      <c r="D573" cm="1">
        <f t="array" ref="D573">_xlfn.XLOOKUP($A573,MedExam_Table[[#Headers],[#Data],[Customer ID]],MedExam_Table[[#Headers],[#Data],[HBA1C]],"Not Found",0)</f>
        <v>6.26</v>
      </c>
      <c r="E573" t="str" cm="1">
        <f t="array" ref="E573">_xlfn.XLOOKUP($A573,MedExam_Table[[#Headers],[#Data],[Customer ID]],MedExam_Table[[#Headers],[#Data],[Heart Issues Updated]],"Not Found",0)</f>
        <v>No</v>
      </c>
      <c r="F573" t="str" cm="1">
        <f t="array" ref="F573">_xlfn.XLOOKUP($A573,MedExam_Table[[#Headers],[#Data],[Customer ID]],MedExam_Table[[#Headers],[#Data],[Any Transplants Update]],"Not Found",0)</f>
        <v>No</v>
      </c>
      <c r="G573" t="str" cm="1">
        <f t="array" ref="G573">_xlfn.XLOOKUP($A573,MedExam_Table[[#Headers],[#Data],[Customer ID]],MedExam_Table[[#Headers],[#Data],[Cancer history]],"Not Found",0)</f>
        <v>No</v>
      </c>
      <c r="H573" cm="1">
        <f t="array" ref="H573">_xlfn.XLOOKUP($A573,MedExam_Table[[#Headers],[#Data],[Customer ID]],MedExam_Table[[#Headers],[#Data],[NumberOfMajorSurgeries_updated]],"Not Found",0)</f>
        <v>0</v>
      </c>
      <c r="I573" t="str" cm="1">
        <f t="array" ref="I573">_xlfn.XLOOKUP($A573,MedExam_Table[[#Headers],[#Data],[Customer ID]],MedExam_Table[[#Headers],[#Data],[Smoker Updated]],"Not Found",0)</f>
        <v>No</v>
      </c>
      <c r="J573" t="str" cm="1">
        <f t="array" ref="J573">_xlfn.XLOOKUP($A573,MedExam_Table[[#Headers],[#Data],[Customer ID]],MedExam_Table[[#Headers],[#Data],[Weight Status]],"Not Found",0)</f>
        <v>Obesity</v>
      </c>
      <c r="K573" t="str" cm="1">
        <f t="array" ref="K573">_xlfn.XLOOKUP($A573,MedExam_Table[[#Headers],[#Data],[Customer ID]],MedExam_Table[[#Headers],[#Data],[Diabetes Status]],"Not Found",0)</f>
        <v>Prediabetes</v>
      </c>
      <c r="L573" cm="1">
        <f t="array" ref="L573">_xlfn.XLOOKUP($A573,Hospitalisation_table[[#All],[Customer ID]],Hospitalisation_table[[#All],[Customer Age]],"Not Found",0)</f>
        <v>28</v>
      </c>
      <c r="M573" t="str" cm="1">
        <f t="array" ref="M573">_xlfn.XLOOKUP($A573,Hospitalisation_table[[#All],[Customer ID]],Hospitalisation_table[[#All],[Date of Birth]],"Not Found",0)</f>
        <v>8-Jul-1994</v>
      </c>
      <c r="N573" s="22" cm="1">
        <f t="array" ref="N573">_xlfn.XLOOKUP($A573,Hospitalisation_table[[#All],[Customer ID]],Hospitalisation_table[[#All],[charges]],"Not Found",0)</f>
        <v>6827.69</v>
      </c>
      <c r="O573" t="str" cm="1">
        <f t="array" ref="O573">_xlfn.XLOOKUP($A573,Hospitalisation_table[[#All],[Customer ID]],Hospitalisation_table[[#All],[Hospital tier_Updated]],"Not Found",0)</f>
        <v>tier - 2</v>
      </c>
      <c r="P573" t="str" cm="1">
        <f t="array" ref="P573">_xlfn.XLOOKUP($A573,Hospitalisation_table[[#All],[Customer ID]],Hospitalisation_table[[#All],[City tier_updated]],"Not Found",0)</f>
        <v>tier - 2</v>
      </c>
      <c r="Q573" t="str" cm="1">
        <f t="array" ref="Q573">_xlfn.XLOOKUP($A573,Hospitalisation_table[[#All],[Customer ID]],Hospitalisation_table[[#All],[State ID Updated]],"Not Found",0)</f>
        <v>R1021</v>
      </c>
    </row>
    <row r="574" spans="1:17" x14ac:dyDescent="0.3">
      <c r="A574" s="13" t="s">
        <v>858</v>
      </c>
      <c r="B574" t="str" cm="1">
        <f t="array" ref="B574">_xlfn.XLOOKUP($A574,CustomersName[[#All],[Customer ID]],CustomersName[[#All],[First Name]],"Not Found",0)</f>
        <v>Leigh</v>
      </c>
      <c r="C574" cm="1">
        <f t="array" ref="C574">_xlfn.XLOOKUP($A574,MedExam_Table[[#Headers],[#Data],[Customer ID]],MedExam_Table[[#Headers],[#Data],[BMI]],"Not Found",0)</f>
        <v>19.32</v>
      </c>
      <c r="D574" cm="1">
        <f t="array" ref="D574">_xlfn.XLOOKUP($A574,MedExam_Table[[#Headers],[#Data],[Customer ID]],MedExam_Table[[#Headers],[#Data],[HBA1C]],"Not Found",0)</f>
        <v>11.58</v>
      </c>
      <c r="E574" t="str" cm="1">
        <f t="array" ref="E574">_xlfn.XLOOKUP($A574,MedExam_Table[[#Headers],[#Data],[Customer ID]],MedExam_Table[[#Headers],[#Data],[Heart Issues Updated]],"Not Found",0)</f>
        <v>Yes</v>
      </c>
      <c r="F574" t="str" cm="1">
        <f t="array" ref="F574">_xlfn.XLOOKUP($A574,MedExam_Table[[#Headers],[#Data],[Customer ID]],MedExam_Table[[#Headers],[#Data],[Any Transplants Update]],"Not Found",0)</f>
        <v>No</v>
      </c>
      <c r="G574" t="str" cm="1">
        <f t="array" ref="G574">_xlfn.XLOOKUP($A574,MedExam_Table[[#Headers],[#Data],[Customer ID]],MedExam_Table[[#Headers],[#Data],[Cancer history]],"Not Found",0)</f>
        <v>No</v>
      </c>
      <c r="H574" cm="1">
        <f t="array" ref="H574">_xlfn.XLOOKUP($A574,MedExam_Table[[#Headers],[#Data],[Customer ID]],MedExam_Table[[#Headers],[#Data],[NumberOfMajorSurgeries_updated]],"Not Found",0)</f>
        <v>1</v>
      </c>
      <c r="I574" t="str" cm="1">
        <f t="array" ref="I574">_xlfn.XLOOKUP($A574,MedExam_Table[[#Headers],[#Data],[Customer ID]],MedExam_Table[[#Headers],[#Data],[Smoker Updated]],"Not Found",0)</f>
        <v>No</v>
      </c>
      <c r="J574" t="str" cm="1">
        <f t="array" ref="J574">_xlfn.XLOOKUP($A574,MedExam_Table[[#Headers],[#Data],[Customer ID]],MedExam_Table[[#Headers],[#Data],[Weight Status]],"Not Found",0)</f>
        <v>NormalWeight</v>
      </c>
      <c r="K574" t="str" cm="1">
        <f t="array" ref="K574">_xlfn.XLOOKUP($A574,MedExam_Table[[#Headers],[#Data],[Customer ID]],MedExam_Table[[#Headers],[#Data],[Diabetes Status]],"Not Found",0)</f>
        <v>Diabetes</v>
      </c>
      <c r="L574" cm="1">
        <f t="array" ref="L574">_xlfn.XLOOKUP($A574,Hospitalisation_table[[#All],[Customer ID]],Hospitalisation_table[[#All],[Customer Age]],"Not Found",0)</f>
        <v>47</v>
      </c>
      <c r="M574" t="str" cm="1">
        <f t="array" ref="M574">_xlfn.XLOOKUP($A574,Hospitalisation_table[[#All],[Customer ID]],Hospitalisation_table[[#All],[Date of Birth]],"Not Found",0)</f>
        <v>17-Aug-1975</v>
      </c>
      <c r="N574" s="22" cm="1">
        <f t="array" ref="N574">_xlfn.XLOOKUP($A574,Hospitalisation_table[[#All],[Customer ID]],Hospitalisation_table[[#All],[charges]],"Not Found",0)</f>
        <v>6809.46</v>
      </c>
      <c r="O574" t="str" cm="1">
        <f t="array" ref="O574">_xlfn.XLOOKUP($A574,Hospitalisation_table[[#All],[Customer ID]],Hospitalisation_table[[#All],[Hospital tier_Updated]],"Not Found",0)</f>
        <v>tier - 2</v>
      </c>
      <c r="P574" t="str" cm="1">
        <f t="array" ref="P574">_xlfn.XLOOKUP($A574,Hospitalisation_table[[#All],[Customer ID]],Hospitalisation_table[[#All],[City tier_updated]],"Not Found",0)</f>
        <v>tier - 1</v>
      </c>
      <c r="Q574" t="str" cm="1">
        <f t="array" ref="Q574">_xlfn.XLOOKUP($A574,Hospitalisation_table[[#All],[Customer ID]],Hospitalisation_table[[#All],[State ID Updated]],"Not Found",0)</f>
        <v>R1012</v>
      </c>
    </row>
    <row r="575" spans="1:17" x14ac:dyDescent="0.3">
      <c r="A575" s="14" t="s">
        <v>857</v>
      </c>
      <c r="B575" t="str" cm="1">
        <f t="array" ref="B575">_xlfn.XLOOKUP($A575,CustomersName[[#All],[Customer ID]],CustomersName[[#All],[First Name]],"Not Found",0)</f>
        <v>Yosuke</v>
      </c>
      <c r="C575" cm="1">
        <f t="array" ref="C575">_xlfn.XLOOKUP($A575,MedExam_Table[[#Headers],[#Data],[Customer ID]],MedExam_Table[[#Headers],[#Data],[BMI]],"Not Found",0)</f>
        <v>28.5</v>
      </c>
      <c r="D575" cm="1">
        <f t="array" ref="D575">_xlfn.XLOOKUP($A575,MedExam_Table[[#Headers],[#Data],[Customer ID]],MedExam_Table[[#Headers],[#Data],[HBA1C]],"Not Found",0)</f>
        <v>4.3600000000000003</v>
      </c>
      <c r="E575" t="str" cm="1">
        <f t="array" ref="E575">_xlfn.XLOOKUP($A575,MedExam_Table[[#Headers],[#Data],[Customer ID]],MedExam_Table[[#Headers],[#Data],[Heart Issues Updated]],"Not Found",0)</f>
        <v>No</v>
      </c>
      <c r="F575" t="str" cm="1">
        <f t="array" ref="F575">_xlfn.XLOOKUP($A575,MedExam_Table[[#Headers],[#Data],[Customer ID]],MedExam_Table[[#Headers],[#Data],[Any Transplants Update]],"Not Found",0)</f>
        <v>No</v>
      </c>
      <c r="G575" t="str" cm="1">
        <f t="array" ref="G575">_xlfn.XLOOKUP($A575,MedExam_Table[[#Headers],[#Data],[Customer ID]],MedExam_Table[[#Headers],[#Data],[Cancer history]],"Not Found",0)</f>
        <v>No</v>
      </c>
      <c r="H575" cm="1">
        <f t="array" ref="H575">_xlfn.XLOOKUP($A575,MedExam_Table[[#Headers],[#Data],[Customer ID]],MedExam_Table[[#Headers],[#Data],[NumberOfMajorSurgeries_updated]],"Not Found",0)</f>
        <v>0</v>
      </c>
      <c r="I575" t="str" cm="1">
        <f t="array" ref="I575">_xlfn.XLOOKUP($A575,MedExam_Table[[#Headers],[#Data],[Customer ID]],MedExam_Table[[#Headers],[#Data],[Smoker Updated]],"Not Found",0)</f>
        <v>No</v>
      </c>
      <c r="J575" t="str" cm="1">
        <f t="array" ref="J575">_xlfn.XLOOKUP($A575,MedExam_Table[[#Headers],[#Data],[Customer ID]],MedExam_Table[[#Headers],[#Data],[Weight Status]],"Not Found",0)</f>
        <v>OverWeight</v>
      </c>
      <c r="K575" t="str" cm="1">
        <f t="array" ref="K575">_xlfn.XLOOKUP($A575,MedExam_Table[[#Headers],[#Data],[Customer ID]],MedExam_Table[[#Headers],[#Data],[Diabetes Status]],"Not Found",0)</f>
        <v>Normal</v>
      </c>
      <c r="L575" cm="1">
        <f t="array" ref="L575">_xlfn.XLOOKUP($A575,Hospitalisation_table[[#All],[Customer ID]],Hospitalisation_table[[#All],[Customer Age]],"Not Found",0)</f>
        <v>31</v>
      </c>
      <c r="M575" t="str" cm="1">
        <f t="array" ref="M575">_xlfn.XLOOKUP($A575,Hospitalisation_table[[#All],[Customer ID]],Hospitalisation_table[[#All],[Date of Birth]],"Not Found",0)</f>
        <v>29-Jun-1991</v>
      </c>
      <c r="N575" s="22" cm="1">
        <f t="array" ref="N575">_xlfn.XLOOKUP($A575,Hospitalisation_table[[#All],[Customer ID]],Hospitalisation_table[[#All],[charges]],"Not Found",0)</f>
        <v>6799.46</v>
      </c>
      <c r="O575" t="str" cm="1">
        <f t="array" ref="O575">_xlfn.XLOOKUP($A575,Hospitalisation_table[[#All],[Customer ID]],Hospitalisation_table[[#All],[Hospital tier_Updated]],"Not Found",0)</f>
        <v>tier - 1</v>
      </c>
      <c r="P575" t="str" cm="1">
        <f t="array" ref="P575">_xlfn.XLOOKUP($A575,Hospitalisation_table[[#All],[Customer ID]],Hospitalisation_table[[#All],[City tier_updated]],"Not Found",0)</f>
        <v>tier - 2</v>
      </c>
      <c r="Q575" t="str" cm="1">
        <f t="array" ref="Q575">_xlfn.XLOOKUP($A575,Hospitalisation_table[[#All],[Customer ID]],Hospitalisation_table[[#All],[State ID Updated]],"Not Found",0)</f>
        <v>R1014</v>
      </c>
    </row>
    <row r="576" spans="1:17" x14ac:dyDescent="0.3">
      <c r="A576" s="13" t="s">
        <v>856</v>
      </c>
      <c r="B576" t="str" cm="1">
        <f t="array" ref="B576">_xlfn.XLOOKUP($A576,CustomersName[[#All],[Customer ID]],CustomersName[[#All],[First Name]],"Not Found",0)</f>
        <v>Matthew</v>
      </c>
      <c r="C576" cm="1">
        <f t="array" ref="C576">_xlfn.XLOOKUP($A576,MedExam_Table[[#Headers],[#Data],[Customer ID]],MedExam_Table[[#Headers],[#Data],[BMI]],"Not Found",0)</f>
        <v>30.875</v>
      </c>
      <c r="D576" cm="1">
        <f t="array" ref="D576">_xlfn.XLOOKUP($A576,MedExam_Table[[#Headers],[#Data],[Customer ID]],MedExam_Table[[#Headers],[#Data],[HBA1C]],"Not Found",0)</f>
        <v>4.1399999999999997</v>
      </c>
      <c r="E576" t="str" cm="1">
        <f t="array" ref="E576">_xlfn.XLOOKUP($A576,MedExam_Table[[#Headers],[#Data],[Customer ID]],MedExam_Table[[#Headers],[#Data],[Heart Issues Updated]],"Not Found",0)</f>
        <v>Yes</v>
      </c>
      <c r="F576" t="str" cm="1">
        <f t="array" ref="F576">_xlfn.XLOOKUP($A576,MedExam_Table[[#Headers],[#Data],[Customer ID]],MedExam_Table[[#Headers],[#Data],[Any Transplants Update]],"Not Found",0)</f>
        <v>No</v>
      </c>
      <c r="G576" t="str" cm="1">
        <f t="array" ref="G576">_xlfn.XLOOKUP($A576,MedExam_Table[[#Headers],[#Data],[Customer ID]],MedExam_Table[[#Headers],[#Data],[Cancer history]],"Not Found",0)</f>
        <v>No</v>
      </c>
      <c r="H576" cm="1">
        <f t="array" ref="H576">_xlfn.XLOOKUP($A576,MedExam_Table[[#Headers],[#Data],[Customer ID]],MedExam_Table[[#Headers],[#Data],[NumberOfMajorSurgeries_updated]],"Not Found",0)</f>
        <v>0</v>
      </c>
      <c r="I576" t="str" cm="1">
        <f t="array" ref="I576">_xlfn.XLOOKUP($A576,MedExam_Table[[#Headers],[#Data],[Customer ID]],MedExam_Table[[#Headers],[#Data],[Smoker Updated]],"Not Found",0)</f>
        <v>No</v>
      </c>
      <c r="J576" t="str" cm="1">
        <f t="array" ref="J576">_xlfn.XLOOKUP($A576,MedExam_Table[[#Headers],[#Data],[Customer ID]],MedExam_Table[[#Headers],[#Data],[Weight Status]],"Not Found",0)</f>
        <v>Obesity</v>
      </c>
      <c r="K576" t="str" cm="1">
        <f t="array" ref="K576">_xlfn.XLOOKUP($A576,MedExam_Table[[#Headers],[#Data],[Customer ID]],MedExam_Table[[#Headers],[#Data],[Diabetes Status]],"Not Found",0)</f>
        <v>Normal</v>
      </c>
      <c r="L576" cm="1">
        <f t="array" ref="L576">_xlfn.XLOOKUP($A576,Hospitalisation_table[[#All],[Customer ID]],Hospitalisation_table[[#All],[Customer Age]],"Not Found",0)</f>
        <v>37</v>
      </c>
      <c r="M576" t="str" cm="1">
        <f t="array" ref="M576">_xlfn.XLOOKUP($A576,Hospitalisation_table[[#All],[Customer ID]],Hospitalisation_table[[#All],[Date of Birth]],"Not Found",0)</f>
        <v>24-Dec-1985</v>
      </c>
      <c r="N576" s="22" cm="1">
        <f t="array" ref="N576">_xlfn.XLOOKUP($A576,Hospitalisation_table[[#All],[Customer ID]],Hospitalisation_table[[#All],[charges]],"Not Found",0)</f>
        <v>6796.86</v>
      </c>
      <c r="O576" t="str" cm="1">
        <f t="array" ref="O576">_xlfn.XLOOKUP($A576,Hospitalisation_table[[#All],[Customer ID]],Hospitalisation_table[[#All],[Hospital tier_Updated]],"Not Found",0)</f>
        <v>tier - 3</v>
      </c>
      <c r="P576" t="str" cm="1">
        <f t="array" ref="P576">_xlfn.XLOOKUP($A576,Hospitalisation_table[[#All],[Customer ID]],Hospitalisation_table[[#All],[City tier_updated]],"Not Found",0)</f>
        <v>tier - 3</v>
      </c>
      <c r="Q576" t="str" cm="1">
        <f t="array" ref="Q576">_xlfn.XLOOKUP($A576,Hospitalisation_table[[#All],[Customer ID]],Hospitalisation_table[[#All],[State ID Updated]],"Not Found",0)</f>
        <v>R1012</v>
      </c>
    </row>
    <row r="577" spans="1:17" x14ac:dyDescent="0.3">
      <c r="A577" s="14" t="s">
        <v>855</v>
      </c>
      <c r="B577" t="str" cm="1">
        <f t="array" ref="B577">_xlfn.XLOOKUP($A577,CustomersName[[#All],[Customer ID]],CustomersName[[#All],[First Name]],"Not Found",0)</f>
        <v>Jacob</v>
      </c>
      <c r="C577" cm="1">
        <f t="array" ref="C577">_xlfn.XLOOKUP($A577,MedExam_Table[[#Headers],[#Data],[Customer ID]],MedExam_Table[[#Headers],[#Data],[BMI]],"Not Found",0)</f>
        <v>24.02</v>
      </c>
      <c r="D577" cm="1">
        <f t="array" ref="D577">_xlfn.XLOOKUP($A577,MedExam_Table[[#Headers],[#Data],[Customer ID]],MedExam_Table[[#Headers],[#Data],[HBA1C]],"Not Found",0)</f>
        <v>4.38</v>
      </c>
      <c r="E577" t="str" cm="1">
        <f t="array" ref="E577">_xlfn.XLOOKUP($A577,MedExam_Table[[#Headers],[#Data],[Customer ID]],MedExam_Table[[#Headers],[#Data],[Heart Issues Updated]],"Not Found",0)</f>
        <v>No</v>
      </c>
      <c r="F577" t="str" cm="1">
        <f t="array" ref="F577">_xlfn.XLOOKUP($A577,MedExam_Table[[#Headers],[#Data],[Customer ID]],MedExam_Table[[#Headers],[#Data],[Any Transplants Update]],"Not Found",0)</f>
        <v>No</v>
      </c>
      <c r="G577" t="str" cm="1">
        <f t="array" ref="G577">_xlfn.XLOOKUP($A577,MedExam_Table[[#Headers],[#Data],[Customer ID]],MedExam_Table[[#Headers],[#Data],[Cancer history]],"Not Found",0)</f>
        <v>No</v>
      </c>
      <c r="H577" cm="1">
        <f t="array" ref="H577">_xlfn.XLOOKUP($A577,MedExam_Table[[#Headers],[#Data],[Customer ID]],MedExam_Table[[#Headers],[#Data],[NumberOfMajorSurgeries_updated]],"Not Found",0)</f>
        <v>0</v>
      </c>
      <c r="I577" t="str" cm="1">
        <f t="array" ref="I577">_xlfn.XLOOKUP($A577,MedExam_Table[[#Headers],[#Data],[Customer ID]],MedExam_Table[[#Headers],[#Data],[Smoker Updated]],"Not Found",0)</f>
        <v>No</v>
      </c>
      <c r="J577" t="str" cm="1">
        <f t="array" ref="J577">_xlfn.XLOOKUP($A577,MedExam_Table[[#Headers],[#Data],[Customer ID]],MedExam_Table[[#Headers],[#Data],[Weight Status]],"Not Found",0)</f>
        <v>NormalWeight</v>
      </c>
      <c r="K577" t="str" cm="1">
        <f t="array" ref="K577">_xlfn.XLOOKUP($A577,MedExam_Table[[#Headers],[#Data],[Customer ID]],MedExam_Table[[#Headers],[#Data],[Diabetes Status]],"Not Found",0)</f>
        <v>Normal</v>
      </c>
      <c r="L577" cm="1">
        <f t="array" ref="L577">_xlfn.XLOOKUP($A577,Hospitalisation_table[[#All],[Customer ID]],Hospitalisation_table[[#All],[Customer Age]],"Not Found",0)</f>
        <v>42</v>
      </c>
      <c r="M577" t="str" cm="1">
        <f t="array" ref="M577">_xlfn.XLOOKUP($A577,Hospitalisation_table[[#All],[Customer ID]],Hospitalisation_table[[#All],[Date of Birth]],"Not Found",0)</f>
        <v>23-Nov-1980</v>
      </c>
      <c r="N577" s="22" cm="1">
        <f t="array" ref="N577">_xlfn.XLOOKUP($A577,Hospitalisation_table[[#All],[Customer ID]],Hospitalisation_table[[#All],[charges]],"Not Found",0)</f>
        <v>6781.52</v>
      </c>
      <c r="O577" t="str" cm="1">
        <f t="array" ref="O577">_xlfn.XLOOKUP($A577,Hospitalisation_table[[#All],[Customer ID]],Hospitalisation_table[[#All],[Hospital tier_Updated]],"Not Found",0)</f>
        <v>tier - 2</v>
      </c>
      <c r="P577" t="str" cm="1">
        <f t="array" ref="P577">_xlfn.XLOOKUP($A577,Hospitalisation_table[[#All],[Customer ID]],Hospitalisation_table[[#All],[City tier_updated]],"Not Found",0)</f>
        <v>tier - 2</v>
      </c>
      <c r="Q577" t="str" cm="1">
        <f t="array" ref="Q577">_xlfn.XLOOKUP($A577,Hospitalisation_table[[#All],[Customer ID]],Hospitalisation_table[[#All],[State ID Updated]],"Not Found",0)</f>
        <v>R1013</v>
      </c>
    </row>
    <row r="578" spans="1:17" x14ac:dyDescent="0.3">
      <c r="A578" s="13" t="s">
        <v>854</v>
      </c>
      <c r="B578" t="str" cm="1">
        <f t="array" ref="B578">_xlfn.XLOOKUP($A578,CustomersName[[#All],[Customer ID]],CustomersName[[#All],[First Name]],"Not Found",0)</f>
        <v>Jodi</v>
      </c>
      <c r="C578" cm="1">
        <f t="array" ref="C578">_xlfn.XLOOKUP($A578,MedExam_Table[[#Headers],[#Data],[Customer ID]],MedExam_Table[[#Headers],[#Data],[BMI]],"Not Found",0)</f>
        <v>36.08</v>
      </c>
      <c r="D578" cm="1">
        <f t="array" ref="D578">_xlfn.XLOOKUP($A578,MedExam_Table[[#Headers],[#Data],[Customer ID]],MedExam_Table[[#Headers],[#Data],[HBA1C]],"Not Found",0)</f>
        <v>11.61</v>
      </c>
      <c r="E578" t="str" cm="1">
        <f t="array" ref="E578">_xlfn.XLOOKUP($A578,MedExam_Table[[#Headers],[#Data],[Customer ID]],MedExam_Table[[#Headers],[#Data],[Heart Issues Updated]],"Not Found",0)</f>
        <v>Yes</v>
      </c>
      <c r="F578" t="str" cm="1">
        <f t="array" ref="F578">_xlfn.XLOOKUP($A578,MedExam_Table[[#Headers],[#Data],[Customer ID]],MedExam_Table[[#Headers],[#Data],[Any Transplants Update]],"Not Found",0)</f>
        <v>No</v>
      </c>
      <c r="G578" t="str" cm="1">
        <f t="array" ref="G578">_xlfn.XLOOKUP($A578,MedExam_Table[[#Headers],[#Data],[Customer ID]],MedExam_Table[[#Headers],[#Data],[Cancer history]],"Not Found",0)</f>
        <v>No</v>
      </c>
      <c r="H578" cm="1">
        <f t="array" ref="H578">_xlfn.XLOOKUP($A578,MedExam_Table[[#Headers],[#Data],[Customer ID]],MedExam_Table[[#Headers],[#Data],[NumberOfMajorSurgeries_updated]],"Not Found",0)</f>
        <v>0</v>
      </c>
      <c r="I578" t="str" cm="1">
        <f t="array" ref="I578">_xlfn.XLOOKUP($A578,MedExam_Table[[#Headers],[#Data],[Customer ID]],MedExam_Table[[#Headers],[#Data],[Smoker Updated]],"Not Found",0)</f>
        <v>No</v>
      </c>
      <c r="J578" t="str" cm="1">
        <f t="array" ref="J578">_xlfn.XLOOKUP($A578,MedExam_Table[[#Headers],[#Data],[Customer ID]],MedExam_Table[[#Headers],[#Data],[Weight Status]],"Not Found",0)</f>
        <v>Obesity</v>
      </c>
      <c r="K578" t="str" cm="1">
        <f t="array" ref="K578">_xlfn.XLOOKUP($A578,MedExam_Table[[#Headers],[#Data],[Customer ID]],MedExam_Table[[#Headers],[#Data],[Diabetes Status]],"Not Found",0)</f>
        <v>Diabetes</v>
      </c>
      <c r="L578" cm="1">
        <f t="array" ref="L578">_xlfn.XLOOKUP($A578,Hospitalisation_table[[#All],[Customer ID]],Hospitalisation_table[[#All],[Customer Age]],"Not Found",0)</f>
        <v>41</v>
      </c>
      <c r="M578" t="str" cm="1">
        <f t="array" ref="M578">_xlfn.XLOOKUP($A578,Hospitalisation_table[[#All],[Customer ID]],Hospitalisation_table[[#All],[Date of Birth]],"Not Found",0)</f>
        <v>8-Oct-1981</v>
      </c>
      <c r="N578" s="22" cm="1">
        <f t="array" ref="N578">_xlfn.XLOOKUP($A578,Hospitalisation_table[[#All],[Customer ID]],Hospitalisation_table[[#All],[charges]],"Not Found",0)</f>
        <v>6781.35</v>
      </c>
      <c r="O578" t="str" cm="1">
        <f t="array" ref="O578">_xlfn.XLOOKUP($A578,Hospitalisation_table[[#All],[Customer ID]],Hospitalisation_table[[#All],[Hospital tier_Updated]],"Not Found",0)</f>
        <v>tier - 2</v>
      </c>
      <c r="P578" t="str" cm="1">
        <f t="array" ref="P578">_xlfn.XLOOKUP($A578,Hospitalisation_table[[#All],[Customer ID]],Hospitalisation_table[[#All],[City tier_updated]],"Not Found",0)</f>
        <v>tier - 1</v>
      </c>
      <c r="Q578" t="str" cm="1">
        <f t="array" ref="Q578">_xlfn.XLOOKUP($A578,Hospitalisation_table[[#All],[Customer ID]],Hospitalisation_table[[#All],[State ID Updated]],"Not Found",0)</f>
        <v>R1013</v>
      </c>
    </row>
    <row r="579" spans="1:17" x14ac:dyDescent="0.3">
      <c r="A579" s="14" t="s">
        <v>853</v>
      </c>
      <c r="B579" t="str" cm="1">
        <f t="array" ref="B579">_xlfn.XLOOKUP($A579,CustomersName[[#All],[Customer ID]],CustomersName[[#All],[First Name]],"Not Found",0)</f>
        <v>Lauren</v>
      </c>
      <c r="C579" cm="1">
        <f t="array" ref="C579">_xlfn.XLOOKUP($A579,MedExam_Table[[#Headers],[#Data],[Customer ID]],MedExam_Table[[#Headers],[#Data],[BMI]],"Not Found",0)</f>
        <v>32.200000000000003</v>
      </c>
      <c r="D579" cm="1">
        <f t="array" ref="D579">_xlfn.XLOOKUP($A579,MedExam_Table[[#Headers],[#Data],[Customer ID]],MedExam_Table[[#Headers],[#Data],[HBA1C]],"Not Found",0)</f>
        <v>10.59</v>
      </c>
      <c r="E579" t="str" cm="1">
        <f t="array" ref="E579">_xlfn.XLOOKUP($A579,MedExam_Table[[#Headers],[#Data],[Customer ID]],MedExam_Table[[#Headers],[#Data],[Heart Issues Updated]],"Not Found",0)</f>
        <v>Yes</v>
      </c>
      <c r="F579" t="str" cm="1">
        <f t="array" ref="F579">_xlfn.XLOOKUP($A579,MedExam_Table[[#Headers],[#Data],[Customer ID]],MedExam_Table[[#Headers],[#Data],[Any Transplants Update]],"Not Found",0)</f>
        <v>No</v>
      </c>
      <c r="G579" t="str" cm="1">
        <f t="array" ref="G579">_xlfn.XLOOKUP($A579,MedExam_Table[[#Headers],[#Data],[Customer ID]],MedExam_Table[[#Headers],[#Data],[Cancer history]],"Not Found",0)</f>
        <v>No</v>
      </c>
      <c r="H579" cm="1">
        <f t="array" ref="H579">_xlfn.XLOOKUP($A579,MedExam_Table[[#Headers],[#Data],[Customer ID]],MedExam_Table[[#Headers],[#Data],[NumberOfMajorSurgeries_updated]],"Not Found",0)</f>
        <v>0</v>
      </c>
      <c r="I579" t="str" cm="1">
        <f t="array" ref="I579">_xlfn.XLOOKUP($A579,MedExam_Table[[#Headers],[#Data],[Customer ID]],MedExam_Table[[#Headers],[#Data],[Smoker Updated]],"Not Found",0)</f>
        <v>No</v>
      </c>
      <c r="J579" t="str" cm="1">
        <f t="array" ref="J579">_xlfn.XLOOKUP($A579,MedExam_Table[[#Headers],[#Data],[Customer ID]],MedExam_Table[[#Headers],[#Data],[Weight Status]],"Not Found",0)</f>
        <v>Obesity</v>
      </c>
      <c r="K579" t="str" cm="1">
        <f t="array" ref="K579">_xlfn.XLOOKUP($A579,MedExam_Table[[#Headers],[#Data],[Customer ID]],MedExam_Table[[#Headers],[#Data],[Diabetes Status]],"Not Found",0)</f>
        <v>Diabetes</v>
      </c>
      <c r="L579" cm="1">
        <f t="array" ref="L579">_xlfn.XLOOKUP($A579,Hospitalisation_table[[#All],[Customer ID]],Hospitalisation_table[[#All],[Customer Age]],"Not Found",0)</f>
        <v>41</v>
      </c>
      <c r="M579" t="str" cm="1">
        <f t="array" ref="M579">_xlfn.XLOOKUP($A579,Hospitalisation_table[[#All],[Customer ID]],Hospitalisation_table[[#All],[Date of Birth]],"Not Found",0)</f>
        <v>3-Sep-1981</v>
      </c>
      <c r="N579" s="22" cm="1">
        <f t="array" ref="N579">_xlfn.XLOOKUP($A579,Hospitalisation_table[[#All],[Customer ID]],Hospitalisation_table[[#All],[charges]],"Not Found",0)</f>
        <v>6775.96</v>
      </c>
      <c r="O579" t="str" cm="1">
        <f t="array" ref="O579">_xlfn.XLOOKUP($A579,Hospitalisation_table[[#All],[Customer ID]],Hospitalisation_table[[#All],[Hospital tier_Updated]],"Not Found",0)</f>
        <v>tier - 2</v>
      </c>
      <c r="P579" t="str" cm="1">
        <f t="array" ref="P579">_xlfn.XLOOKUP($A579,Hospitalisation_table[[#All],[Customer ID]],Hospitalisation_table[[#All],[City tier_updated]],"Not Found",0)</f>
        <v>tier - 3</v>
      </c>
      <c r="Q579" t="str" cm="1">
        <f t="array" ref="Q579">_xlfn.XLOOKUP($A579,Hospitalisation_table[[#All],[Customer ID]],Hospitalisation_table[[#All],[State ID Updated]],"Not Found",0)</f>
        <v>R1011</v>
      </c>
    </row>
    <row r="580" spans="1:17" x14ac:dyDescent="0.3">
      <c r="A580" s="13" t="s">
        <v>852</v>
      </c>
      <c r="B580" t="str" cm="1">
        <f t="array" ref="B580">_xlfn.XLOOKUP($A580,CustomersName[[#All],[Customer ID]],CustomersName[[#All],[First Name]],"Not Found",0)</f>
        <v>Misth C</v>
      </c>
      <c r="C580" cm="1">
        <f t="array" ref="C580">_xlfn.XLOOKUP($A580,MedExam_Table[[#Headers],[#Data],[Customer ID]],MedExam_Table[[#Headers],[#Data],[BMI]],"Not Found",0)</f>
        <v>28.05</v>
      </c>
      <c r="D580" cm="1">
        <f t="array" ref="D580">_xlfn.XLOOKUP($A580,MedExam_Table[[#Headers],[#Data],[Customer ID]],MedExam_Table[[#Headers],[#Data],[HBA1C]],"Not Found",0)</f>
        <v>11.85</v>
      </c>
      <c r="E580" t="str" cm="1">
        <f t="array" ref="E580">_xlfn.XLOOKUP($A580,MedExam_Table[[#Headers],[#Data],[Customer ID]],MedExam_Table[[#Headers],[#Data],[Heart Issues Updated]],"Not Found",0)</f>
        <v>Yes</v>
      </c>
      <c r="F580" t="str" cm="1">
        <f t="array" ref="F580">_xlfn.XLOOKUP($A580,MedExam_Table[[#Headers],[#Data],[Customer ID]],MedExam_Table[[#Headers],[#Data],[Any Transplants Update]],"Not Found",0)</f>
        <v>No</v>
      </c>
      <c r="G580" t="str" cm="1">
        <f t="array" ref="G580">_xlfn.XLOOKUP($A580,MedExam_Table[[#Headers],[#Data],[Customer ID]],MedExam_Table[[#Headers],[#Data],[Cancer history]],"Not Found",0)</f>
        <v>No</v>
      </c>
      <c r="H580" cm="1">
        <f t="array" ref="H580">_xlfn.XLOOKUP($A580,MedExam_Table[[#Headers],[#Data],[Customer ID]],MedExam_Table[[#Headers],[#Data],[NumberOfMajorSurgeries_updated]],"Not Found",0)</f>
        <v>0</v>
      </c>
      <c r="I580" t="str" cm="1">
        <f t="array" ref="I580">_xlfn.XLOOKUP($A580,MedExam_Table[[#Headers],[#Data],[Customer ID]],MedExam_Table[[#Headers],[#Data],[Smoker Updated]],"Not Found",0)</f>
        <v>No</v>
      </c>
      <c r="J580" t="str" cm="1">
        <f t="array" ref="J580">_xlfn.XLOOKUP($A580,MedExam_Table[[#Headers],[#Data],[Customer ID]],MedExam_Table[[#Headers],[#Data],[Weight Status]],"Not Found",0)</f>
        <v>OverWeight</v>
      </c>
      <c r="K580" t="str" cm="1">
        <f t="array" ref="K580">_xlfn.XLOOKUP($A580,MedExam_Table[[#Headers],[#Data],[Customer ID]],MedExam_Table[[#Headers],[#Data],[Diabetes Status]],"Not Found",0)</f>
        <v>Diabetes</v>
      </c>
      <c r="L580" cm="1">
        <f t="array" ref="L580">_xlfn.XLOOKUP($A580,Hospitalisation_table[[#All],[Customer ID]],Hospitalisation_table[[#All],[Customer Age]],"Not Found",0)</f>
        <v>41</v>
      </c>
      <c r="M580" t="str" cm="1">
        <f t="array" ref="M580">_xlfn.XLOOKUP($A580,Hospitalisation_table[[#All],[Customer ID]],Hospitalisation_table[[#All],[Date of Birth]],"Not Found",0)</f>
        <v>21-Sep-1981</v>
      </c>
      <c r="N580" s="22" cm="1">
        <f t="array" ref="N580">_xlfn.XLOOKUP($A580,Hospitalisation_table[[#All],[Customer ID]],Hospitalisation_table[[#All],[charges]],"Not Found",0)</f>
        <v>6770.19</v>
      </c>
      <c r="O580" t="str" cm="1">
        <f t="array" ref="O580">_xlfn.XLOOKUP($A580,Hospitalisation_table[[#All],[Customer ID]],Hospitalisation_table[[#All],[Hospital tier_Updated]],"Not Found",0)</f>
        <v>tier - 2</v>
      </c>
      <c r="P580" t="str" cm="1">
        <f t="array" ref="P580">_xlfn.XLOOKUP($A580,Hospitalisation_table[[#All],[Customer ID]],Hospitalisation_table[[#All],[City tier_updated]],"Not Found",0)</f>
        <v>tier - 3</v>
      </c>
      <c r="Q580" t="str" cm="1">
        <f t="array" ref="Q580">_xlfn.XLOOKUP($A580,Hospitalisation_table[[#All],[Customer ID]],Hospitalisation_table[[#All],[State ID Updated]],"Not Found",0)</f>
        <v>R1013</v>
      </c>
    </row>
    <row r="581" spans="1:17" x14ac:dyDescent="0.3">
      <c r="A581" s="14" t="s">
        <v>2221</v>
      </c>
      <c r="B581" t="str" cm="1">
        <f t="array" ref="B581">_xlfn.XLOOKUP($A581,CustomersName[[#All],[Customer ID]],CustomersName[[#All],[First Name]],"Not Found",0)</f>
        <v>Michhel P</v>
      </c>
      <c r="C581" cm="1">
        <f t="array" ref="C581">_xlfn.XLOOKUP($A581,MedExam_Table[[#Headers],[#Data],[Customer ID]],MedExam_Table[[#Headers],[#Data],[BMI]],"Not Found",0)</f>
        <v>51.64</v>
      </c>
      <c r="D581" cm="1">
        <f t="array" ref="D581">_xlfn.XLOOKUP($A581,MedExam_Table[[#Headers],[#Data],[Customer ID]],MedExam_Table[[#Headers],[#Data],[HBA1C]],"Not Found",0)</f>
        <v>5.65</v>
      </c>
      <c r="E581" t="str" cm="1">
        <f t="array" ref="E581">_xlfn.XLOOKUP($A581,MedExam_Table[[#Headers],[#Data],[Customer ID]],MedExam_Table[[#Headers],[#Data],[Heart Issues Updated]],"Not Found",0)</f>
        <v>No</v>
      </c>
      <c r="F581" t="str" cm="1">
        <f t="array" ref="F581">_xlfn.XLOOKUP($A581,MedExam_Table[[#Headers],[#Data],[Customer ID]],MedExam_Table[[#Headers],[#Data],[Any Transplants Update]],"Not Found",0)</f>
        <v>No</v>
      </c>
      <c r="G581" t="str" cm="1">
        <f t="array" ref="G581">_xlfn.XLOOKUP($A581,MedExam_Table[[#Headers],[#Data],[Customer ID]],MedExam_Table[[#Headers],[#Data],[Cancer history]],"Not Found",0)</f>
        <v>No</v>
      </c>
      <c r="H581" cm="1">
        <f t="array" ref="H581">_xlfn.XLOOKUP($A581,MedExam_Table[[#Headers],[#Data],[Customer ID]],MedExam_Table[[#Headers],[#Data],[NumberOfMajorSurgeries_updated]],"Not Found",0)</f>
        <v>0</v>
      </c>
      <c r="I581" t="str" cm="1">
        <f t="array" ref="I581">_xlfn.XLOOKUP($A581,MedExam_Table[[#Headers],[#Data],[Customer ID]],MedExam_Table[[#Headers],[#Data],[Smoker Updated]],"Not Found",0)</f>
        <v>Yes</v>
      </c>
      <c r="J581" t="str" cm="1">
        <f t="array" ref="J581">_xlfn.XLOOKUP($A581,MedExam_Table[[#Headers],[#Data],[Customer ID]],MedExam_Table[[#Headers],[#Data],[Weight Status]],"Not Found",0)</f>
        <v>Obesity</v>
      </c>
      <c r="K581" t="str" cm="1">
        <f t="array" ref="K581">_xlfn.XLOOKUP($A581,MedExam_Table[[#Headers],[#Data],[Customer ID]],MedExam_Table[[#Headers],[#Data],[Diabetes Status]],"Not Found",0)</f>
        <v>Normal</v>
      </c>
      <c r="L581" cm="1">
        <f t="array" ref="L581">_xlfn.XLOOKUP($A581,Hospitalisation_table[[#All],[Customer ID]],Hospitalisation_table[[#All],[Customer Age]],"Not Found",0)</f>
        <v>33</v>
      </c>
      <c r="M581" t="str" cm="1">
        <f t="array" ref="M581">_xlfn.XLOOKUP($A581,Hospitalisation_table[[#All],[Customer ID]],Hospitalisation_table[[#All],[Date of Birth]],"Not Found",0)</f>
        <v>8-Sep-1989</v>
      </c>
      <c r="N581" s="22" cm="1">
        <f t="array" ref="N581">_xlfn.XLOOKUP($A581,Hospitalisation_table[[#All],[Customer ID]],Hospitalisation_table[[#All],[charges]],"Not Found",0)</f>
        <v>38237.339999999997</v>
      </c>
      <c r="O581" t="str" cm="1">
        <f t="array" ref="O581">_xlfn.XLOOKUP($A581,Hospitalisation_table[[#All],[Customer ID]],Hospitalisation_table[[#All],[Hospital tier_Updated]],"Not Found",0)</f>
        <v>tier - 2</v>
      </c>
      <c r="P581" t="str" cm="1">
        <f t="array" ref="P581">_xlfn.XLOOKUP($A581,Hospitalisation_table[[#All],[Customer ID]],Hospitalisation_table[[#All],[City tier_updated]],"Not Found",0)</f>
        <v>tier - 3</v>
      </c>
      <c r="Q581" t="str" cm="1">
        <f t="array" ref="Q581">_xlfn.XLOOKUP($A581,Hospitalisation_table[[#All],[Customer ID]],Hospitalisation_table[[#All],[State ID Updated]],"Not Found",0)</f>
        <v>R1011</v>
      </c>
    </row>
    <row r="582" spans="1:17" x14ac:dyDescent="0.3">
      <c r="A582" s="13" t="s">
        <v>851</v>
      </c>
      <c r="B582" t="str" cm="1">
        <f t="array" ref="B582">_xlfn.XLOOKUP($A582,CustomersName[[#All],[Customer ID]],CustomersName[[#All],[First Name]],"Not Found",0)</f>
        <v>hngela J</v>
      </c>
      <c r="C582" cm="1">
        <f t="array" ref="C582">_xlfn.XLOOKUP($A582,MedExam_Table[[#Headers],[#Data],[Customer ID]],MedExam_Table[[#Headers],[#Data],[BMI]],"Not Found",0)</f>
        <v>19</v>
      </c>
      <c r="D582" cm="1">
        <f t="array" ref="D582">_xlfn.XLOOKUP($A582,MedExam_Table[[#Headers],[#Data],[Customer ID]],MedExam_Table[[#Headers],[#Data],[HBA1C]],"Not Found",0)</f>
        <v>5.46</v>
      </c>
      <c r="E582" t="str" cm="1">
        <f t="array" ref="E582">_xlfn.XLOOKUP($A582,MedExam_Table[[#Headers],[#Data],[Customer ID]],MedExam_Table[[#Headers],[#Data],[Heart Issues Updated]],"Not Found",0)</f>
        <v>Yes</v>
      </c>
      <c r="F582" t="str" cm="1">
        <f t="array" ref="F582">_xlfn.XLOOKUP($A582,MedExam_Table[[#Headers],[#Data],[Customer ID]],MedExam_Table[[#Headers],[#Data],[Any Transplants Update]],"Not Found",0)</f>
        <v>No</v>
      </c>
      <c r="G582" t="str" cm="1">
        <f t="array" ref="G582">_xlfn.XLOOKUP($A582,MedExam_Table[[#Headers],[#Data],[Customer ID]],MedExam_Table[[#Headers],[#Data],[Cancer history]],"Not Found",0)</f>
        <v>No</v>
      </c>
      <c r="H582" cm="1">
        <f t="array" ref="H582">_xlfn.XLOOKUP($A582,MedExam_Table[[#Headers],[#Data],[Customer ID]],MedExam_Table[[#Headers],[#Data],[NumberOfMajorSurgeries_updated]],"Not Found",0)</f>
        <v>1</v>
      </c>
      <c r="I582" t="str" cm="1">
        <f t="array" ref="I582">_xlfn.XLOOKUP($A582,MedExam_Table[[#Headers],[#Data],[Customer ID]],MedExam_Table[[#Headers],[#Data],[Smoker Updated]],"Not Found",0)</f>
        <v>No</v>
      </c>
      <c r="J582" t="str" cm="1">
        <f t="array" ref="J582">_xlfn.XLOOKUP($A582,MedExam_Table[[#Headers],[#Data],[Customer ID]],MedExam_Table[[#Headers],[#Data],[Weight Status]],"Not Found",0)</f>
        <v>NormalWeight</v>
      </c>
      <c r="K582" t="str" cm="1">
        <f t="array" ref="K582">_xlfn.XLOOKUP($A582,MedExam_Table[[#Headers],[#Data],[Customer ID]],MedExam_Table[[#Headers],[#Data],[Diabetes Status]],"Not Found",0)</f>
        <v>Normal</v>
      </c>
      <c r="L582" cm="1">
        <f t="array" ref="L582">_xlfn.XLOOKUP($A582,Hospitalisation_table[[#All],[Customer ID]],Hospitalisation_table[[#All],[Customer Age]],"Not Found",0)</f>
        <v>34</v>
      </c>
      <c r="M582" t="str" cm="1">
        <f t="array" ref="M582">_xlfn.XLOOKUP($A582,Hospitalisation_table[[#All],[Customer ID]],Hospitalisation_table[[#All],[Date of Birth]],"Not Found",0)</f>
        <v>10-Oct-1988</v>
      </c>
      <c r="N582" s="22" cm="1">
        <f t="array" ref="N582">_xlfn.XLOOKUP($A582,Hospitalisation_table[[#All],[Customer ID]],Hospitalisation_table[[#All],[charges]],"Not Found",0)</f>
        <v>6753.04</v>
      </c>
      <c r="O582" t="str" cm="1">
        <f t="array" ref="O582">_xlfn.XLOOKUP($A582,Hospitalisation_table[[#All],[Customer ID]],Hospitalisation_table[[#All],[Hospital tier_Updated]],"Not Found",0)</f>
        <v>tier - 2</v>
      </c>
      <c r="P582" t="str" cm="1">
        <f t="array" ref="P582">_xlfn.XLOOKUP($A582,Hospitalisation_table[[#All],[Customer ID]],Hospitalisation_table[[#All],[City tier_updated]],"Not Found",0)</f>
        <v>tier - 2</v>
      </c>
      <c r="Q582" t="str" cm="1">
        <f t="array" ref="Q582">_xlfn.XLOOKUP($A582,Hospitalisation_table[[#All],[Customer ID]],Hospitalisation_table[[#All],[State ID Updated]],"Not Found",0)</f>
        <v>R1024</v>
      </c>
    </row>
    <row r="583" spans="1:17" x14ac:dyDescent="0.3">
      <c r="A583" s="14" t="s">
        <v>850</v>
      </c>
      <c r="B583" t="str" cm="1">
        <f t="array" ref="B583">_xlfn.XLOOKUP($A583,CustomersName[[#All],[Customer ID]],CustomersName[[#All],[First Name]],"Not Found",0)</f>
        <v>Jonahhan D.</v>
      </c>
      <c r="C583" cm="1">
        <f t="array" ref="C583">_xlfn.XLOOKUP($A583,MedExam_Table[[#Headers],[#Data],[Customer ID]],MedExam_Table[[#Headers],[#Data],[BMI]],"Not Found",0)</f>
        <v>16.13</v>
      </c>
      <c r="D583" cm="1">
        <f t="array" ref="D583">_xlfn.XLOOKUP($A583,MedExam_Table[[#Headers],[#Data],[Customer ID]],MedExam_Table[[#Headers],[#Data],[HBA1C]],"Not Found",0)</f>
        <v>4.54</v>
      </c>
      <c r="E583" t="str" cm="1">
        <f t="array" ref="E583">_xlfn.XLOOKUP($A583,MedExam_Table[[#Headers],[#Data],[Customer ID]],MedExam_Table[[#Headers],[#Data],[Heart Issues Updated]],"Not Found",0)</f>
        <v>Yes</v>
      </c>
      <c r="F583" t="str" cm="1">
        <f t="array" ref="F583">_xlfn.XLOOKUP($A583,MedExam_Table[[#Headers],[#Data],[Customer ID]],MedExam_Table[[#Headers],[#Data],[Any Transplants Update]],"Not Found",0)</f>
        <v>No</v>
      </c>
      <c r="G583" t="str" cm="1">
        <f t="array" ref="G583">_xlfn.XLOOKUP($A583,MedExam_Table[[#Headers],[#Data],[Customer ID]],MedExam_Table[[#Headers],[#Data],[Cancer history]],"Not Found",0)</f>
        <v>No</v>
      </c>
      <c r="H583" cm="1">
        <f t="array" ref="H583">_xlfn.XLOOKUP($A583,MedExam_Table[[#Headers],[#Data],[Customer ID]],MedExam_Table[[#Headers],[#Data],[NumberOfMajorSurgeries_updated]],"Not Found",0)</f>
        <v>2</v>
      </c>
      <c r="I583" t="str" cm="1">
        <f t="array" ref="I583">_xlfn.XLOOKUP($A583,MedExam_Table[[#Headers],[#Data],[Customer ID]],MedExam_Table[[#Headers],[#Data],[Smoker Updated]],"Not Found",0)</f>
        <v>No</v>
      </c>
      <c r="J583" t="str" cm="1">
        <f t="array" ref="J583">_xlfn.XLOOKUP($A583,MedExam_Table[[#Headers],[#Data],[Customer ID]],MedExam_Table[[#Headers],[#Data],[Weight Status]],"Not Found",0)</f>
        <v>Underweight</v>
      </c>
      <c r="K583" t="str" cm="1">
        <f t="array" ref="K583">_xlfn.XLOOKUP($A583,MedExam_Table[[#Headers],[#Data],[Customer ID]],MedExam_Table[[#Headers],[#Data],[Diabetes Status]],"Not Found",0)</f>
        <v>Normal</v>
      </c>
      <c r="L583" cm="1">
        <f t="array" ref="L583">_xlfn.XLOOKUP($A583,Hospitalisation_table[[#All],[Customer ID]],Hospitalisation_table[[#All],[Customer Age]],"Not Found",0)</f>
        <v>56</v>
      </c>
      <c r="M583" t="str" cm="1">
        <f t="array" ref="M583">_xlfn.XLOOKUP($A583,Hospitalisation_table[[#All],[Customer ID]],Hospitalisation_table[[#All],[Date of Birth]],"Not Found",0)</f>
        <v>9-Dec-1966</v>
      </c>
      <c r="N583" s="22" cm="1">
        <f t="array" ref="N583">_xlfn.XLOOKUP($A583,Hospitalisation_table[[#All],[Customer ID]],Hospitalisation_table[[#All],[charges]],"Not Found",0)</f>
        <v>6750.27</v>
      </c>
      <c r="O583" t="str" cm="1">
        <f t="array" ref="O583">_xlfn.XLOOKUP($A583,Hospitalisation_table[[#All],[Customer ID]],Hospitalisation_table[[#All],[Hospital tier_Updated]],"Not Found",0)</f>
        <v>tier - 3</v>
      </c>
      <c r="P583" t="str" cm="1">
        <f t="array" ref="P583">_xlfn.XLOOKUP($A583,Hospitalisation_table[[#All],[Customer ID]],Hospitalisation_table[[#All],[City tier_updated]],"Not Found",0)</f>
        <v>tier - 2</v>
      </c>
      <c r="Q583" t="str" cm="1">
        <f t="array" ref="Q583">_xlfn.XLOOKUP($A583,Hospitalisation_table[[#All],[Customer ID]],Hospitalisation_table[[#All],[State ID Updated]],"Not Found",0)</f>
        <v>R1013</v>
      </c>
    </row>
    <row r="584" spans="1:17" x14ac:dyDescent="0.3">
      <c r="A584" s="13" t="s">
        <v>849</v>
      </c>
      <c r="B584" t="str" cm="1">
        <f t="array" ref="B584">_xlfn.XLOOKUP($A584,CustomersName[[#All],[Customer ID]],CustomersName[[#All],[First Name]],"Not Found",0)</f>
        <v>Victoria</v>
      </c>
      <c r="C584" cm="1">
        <f t="array" ref="C584">_xlfn.XLOOKUP($A584,MedExam_Table[[#Headers],[#Data],[Customer ID]],MedExam_Table[[#Headers],[#Data],[BMI]],"Not Found",0)</f>
        <v>18.77</v>
      </c>
      <c r="D584" cm="1">
        <f t="array" ref="D584">_xlfn.XLOOKUP($A584,MedExam_Table[[#Headers],[#Data],[Customer ID]],MedExam_Table[[#Headers],[#Data],[HBA1C]],"Not Found",0)</f>
        <v>11.98</v>
      </c>
      <c r="E584" t="str" cm="1">
        <f t="array" ref="E584">_xlfn.XLOOKUP($A584,MedExam_Table[[#Headers],[#Data],[Customer ID]],MedExam_Table[[#Headers],[#Data],[Heart Issues Updated]],"Not Found",0)</f>
        <v>Yes</v>
      </c>
      <c r="F584" t="str" cm="1">
        <f t="array" ref="F584">_xlfn.XLOOKUP($A584,MedExam_Table[[#Headers],[#Data],[Customer ID]],MedExam_Table[[#Headers],[#Data],[Any Transplants Update]],"Not Found",0)</f>
        <v>No</v>
      </c>
      <c r="G584" t="str" cm="1">
        <f t="array" ref="G584">_xlfn.XLOOKUP($A584,MedExam_Table[[#Headers],[#Data],[Customer ID]],MedExam_Table[[#Headers],[#Data],[Cancer history]],"Not Found",0)</f>
        <v>No</v>
      </c>
      <c r="H584" cm="1">
        <f t="array" ref="H584">_xlfn.XLOOKUP($A584,MedExam_Table[[#Headers],[#Data],[Customer ID]],MedExam_Table[[#Headers],[#Data],[NumberOfMajorSurgeries_updated]],"Not Found",0)</f>
        <v>2</v>
      </c>
      <c r="I584" t="str" cm="1">
        <f t="array" ref="I584">_xlfn.XLOOKUP($A584,MedExam_Table[[#Headers],[#Data],[Customer ID]],MedExam_Table[[#Headers],[#Data],[Smoker Updated]],"Not Found",0)</f>
        <v>No</v>
      </c>
      <c r="J584" t="str" cm="1">
        <f t="array" ref="J584">_xlfn.XLOOKUP($A584,MedExam_Table[[#Headers],[#Data],[Customer ID]],MedExam_Table[[#Headers],[#Data],[Weight Status]],"Not Found",0)</f>
        <v>NormalWeight</v>
      </c>
      <c r="K584" t="str" cm="1">
        <f t="array" ref="K584">_xlfn.XLOOKUP($A584,MedExam_Table[[#Headers],[#Data],[Customer ID]],MedExam_Table[[#Headers],[#Data],[Diabetes Status]],"Not Found",0)</f>
        <v>Diabetes</v>
      </c>
      <c r="L584" cm="1">
        <f t="array" ref="L584">_xlfn.XLOOKUP($A584,Hospitalisation_table[[#All],[Customer ID]],Hospitalisation_table[[#All],[Customer Age]],"Not Found",0)</f>
        <v>52</v>
      </c>
      <c r="M584" t="str" cm="1">
        <f t="array" ref="M584">_xlfn.XLOOKUP($A584,Hospitalisation_table[[#All],[Customer ID]],Hospitalisation_table[[#All],[Date of Birth]],"Not Found",0)</f>
        <v>17-Jun-1970</v>
      </c>
      <c r="N584" s="22" cm="1">
        <f t="array" ref="N584">_xlfn.XLOOKUP($A584,Hospitalisation_table[[#All],[Customer ID]],Hospitalisation_table[[#All],[charges]],"Not Found",0)</f>
        <v>6749.63</v>
      </c>
      <c r="O584" t="str" cm="1">
        <f t="array" ref="O584">_xlfn.XLOOKUP($A584,Hospitalisation_table[[#All],[Customer ID]],Hospitalisation_table[[#All],[Hospital tier_Updated]],"Not Found",0)</f>
        <v>tier - 2</v>
      </c>
      <c r="P584" t="str" cm="1">
        <f t="array" ref="P584">_xlfn.XLOOKUP($A584,Hospitalisation_table[[#All],[Customer ID]],Hospitalisation_table[[#All],[City tier_updated]],"Not Found",0)</f>
        <v>tier - 1</v>
      </c>
      <c r="Q584" t="str" cm="1">
        <f t="array" ref="Q584">_xlfn.XLOOKUP($A584,Hospitalisation_table[[#All],[Customer ID]],Hospitalisation_table[[#All],[State ID Updated]],"Not Found",0)</f>
        <v>R1013</v>
      </c>
    </row>
    <row r="585" spans="1:17" x14ac:dyDescent="0.3">
      <c r="A585" s="14" t="s">
        <v>848</v>
      </c>
      <c r="B585" t="str" cm="1">
        <f t="array" ref="B585">_xlfn.XLOOKUP($A585,CustomersName[[#All],[Customer ID]],CustomersName[[#All],[First Name]],"Not Found",0)</f>
        <v>Adhian R.</v>
      </c>
      <c r="C585" cm="1">
        <f t="array" ref="C585">_xlfn.XLOOKUP($A585,MedExam_Table[[#Headers],[#Data],[Customer ID]],MedExam_Table[[#Headers],[#Data],[BMI]],"Not Found",0)</f>
        <v>28.88</v>
      </c>
      <c r="D585" cm="1">
        <f t="array" ref="D585">_xlfn.XLOOKUP($A585,MedExam_Table[[#Headers],[#Data],[Customer ID]],MedExam_Table[[#Headers],[#Data],[HBA1C]],"Not Found",0)</f>
        <v>6.59</v>
      </c>
      <c r="E585" t="str" cm="1">
        <f t="array" ref="E585">_xlfn.XLOOKUP($A585,MedExam_Table[[#Headers],[#Data],[Customer ID]],MedExam_Table[[#Headers],[#Data],[Heart Issues Updated]],"Not Found",0)</f>
        <v>Yes</v>
      </c>
      <c r="F585" t="str" cm="1">
        <f t="array" ref="F585">_xlfn.XLOOKUP($A585,MedExam_Table[[#Headers],[#Data],[Customer ID]],MedExam_Table[[#Headers],[#Data],[Any Transplants Update]],"Not Found",0)</f>
        <v>No</v>
      </c>
      <c r="G585" t="str" cm="1">
        <f t="array" ref="G585">_xlfn.XLOOKUP($A585,MedExam_Table[[#Headers],[#Data],[Customer ID]],MedExam_Table[[#Headers],[#Data],[Cancer history]],"Not Found",0)</f>
        <v>No</v>
      </c>
      <c r="H585" cm="1">
        <f t="array" ref="H585">_xlfn.XLOOKUP($A585,MedExam_Table[[#Headers],[#Data],[Customer ID]],MedExam_Table[[#Headers],[#Data],[NumberOfMajorSurgeries_updated]],"Not Found",0)</f>
        <v>1</v>
      </c>
      <c r="I585" t="str" cm="1">
        <f t="array" ref="I585">_xlfn.XLOOKUP($A585,MedExam_Table[[#Headers],[#Data],[Customer ID]],MedExam_Table[[#Headers],[#Data],[Smoker Updated]],"Not Found",0)</f>
        <v>No</v>
      </c>
      <c r="J585" t="str" cm="1">
        <f t="array" ref="J585">_xlfn.XLOOKUP($A585,MedExam_Table[[#Headers],[#Data],[Customer ID]],MedExam_Table[[#Headers],[#Data],[Weight Status]],"Not Found",0)</f>
        <v>OverWeight</v>
      </c>
      <c r="K585" t="str" cm="1">
        <f t="array" ref="K585">_xlfn.XLOOKUP($A585,MedExam_Table[[#Headers],[#Data],[Customer ID]],MedExam_Table[[#Headers],[#Data],[Diabetes Status]],"Not Found",0)</f>
        <v>Diabetes</v>
      </c>
      <c r="L585" cm="1">
        <f t="array" ref="L585">_xlfn.XLOOKUP($A585,Hospitalisation_table[[#All],[Customer ID]],Hospitalisation_table[[#All],[Customer Age]],"Not Found",0)</f>
        <v>37</v>
      </c>
      <c r="M585" t="str" cm="1">
        <f t="array" ref="M585">_xlfn.XLOOKUP($A585,Hospitalisation_table[[#All],[Customer ID]],Hospitalisation_table[[#All],[Date of Birth]],"Not Found",0)</f>
        <v>5-Jun-1986</v>
      </c>
      <c r="N585" s="22" cm="1">
        <f t="array" ref="N585">_xlfn.XLOOKUP($A585,Hospitalisation_table[[#All],[Customer ID]],Hospitalisation_table[[#All],[charges]],"Not Found",0)</f>
        <v>6748.59</v>
      </c>
      <c r="O585" t="str" cm="1">
        <f t="array" ref="O585">_xlfn.XLOOKUP($A585,Hospitalisation_table[[#All],[Customer ID]],Hospitalisation_table[[#All],[Hospital tier_Updated]],"Not Found",0)</f>
        <v>tier - 3</v>
      </c>
      <c r="P585" t="str" cm="1">
        <f t="array" ref="P585">_xlfn.XLOOKUP($A585,Hospitalisation_table[[#All],[Customer ID]],Hospitalisation_table[[#All],[City tier_updated]],"Not Found",0)</f>
        <v>tier - 1</v>
      </c>
      <c r="Q585" t="str" cm="1">
        <f t="array" ref="Q585">_xlfn.XLOOKUP($A585,Hospitalisation_table[[#All],[Customer ID]],Hospitalisation_table[[#All],[State ID Updated]],"Not Found",0)</f>
        <v>R1016</v>
      </c>
    </row>
    <row r="586" spans="1:17" x14ac:dyDescent="0.3">
      <c r="A586" s="13" t="s">
        <v>847</v>
      </c>
      <c r="B586" t="str" cm="1">
        <f t="array" ref="B586">_xlfn.XLOOKUP($A586,CustomersName[[#All],[Customer ID]],CustomersName[[#All],[First Name]],"Not Found",0)</f>
        <v>Andrew</v>
      </c>
      <c r="C586" cm="1">
        <f t="array" ref="C586">_xlfn.XLOOKUP($A586,MedExam_Table[[#Headers],[#Data],[Customer ID]],MedExam_Table[[#Headers],[#Data],[BMI]],"Not Found",0)</f>
        <v>27.55</v>
      </c>
      <c r="D586" cm="1">
        <f t="array" ref="D586">_xlfn.XLOOKUP($A586,MedExam_Table[[#Headers],[#Data],[Customer ID]],MedExam_Table[[#Headers],[#Data],[HBA1C]],"Not Found",0)</f>
        <v>10.83</v>
      </c>
      <c r="E586" t="str" cm="1">
        <f t="array" ref="E586">_xlfn.XLOOKUP($A586,MedExam_Table[[#Headers],[#Data],[Customer ID]],MedExam_Table[[#Headers],[#Data],[Heart Issues Updated]],"Not Found",0)</f>
        <v>Yes</v>
      </c>
      <c r="F586" t="str" cm="1">
        <f t="array" ref="F586">_xlfn.XLOOKUP($A586,MedExam_Table[[#Headers],[#Data],[Customer ID]],MedExam_Table[[#Headers],[#Data],[Any Transplants Update]],"Not Found",0)</f>
        <v>No</v>
      </c>
      <c r="G586" t="str" cm="1">
        <f t="array" ref="G586">_xlfn.XLOOKUP($A586,MedExam_Table[[#Headers],[#Data],[Customer ID]],MedExam_Table[[#Headers],[#Data],[Cancer history]],"Not Found",0)</f>
        <v>No</v>
      </c>
      <c r="H586" cm="1">
        <f t="array" ref="H586">_xlfn.XLOOKUP($A586,MedExam_Table[[#Headers],[#Data],[Customer ID]],MedExam_Table[[#Headers],[#Data],[NumberOfMajorSurgeries_updated]],"Not Found",0)</f>
        <v>1</v>
      </c>
      <c r="I586" t="str" cm="1">
        <f t="array" ref="I586">_xlfn.XLOOKUP($A586,MedExam_Table[[#Headers],[#Data],[Customer ID]],MedExam_Table[[#Headers],[#Data],[Smoker Updated]],"Not Found",0)</f>
        <v>No</v>
      </c>
      <c r="J586" t="str" cm="1">
        <f t="array" ref="J586">_xlfn.XLOOKUP($A586,MedExam_Table[[#Headers],[#Data],[Customer ID]],MedExam_Table[[#Headers],[#Data],[Weight Status]],"Not Found",0)</f>
        <v>OverWeight</v>
      </c>
      <c r="K586" t="str" cm="1">
        <f t="array" ref="K586">_xlfn.XLOOKUP($A586,MedExam_Table[[#Headers],[#Data],[Customer ID]],MedExam_Table[[#Headers],[#Data],[Diabetes Status]],"Not Found",0)</f>
        <v>Diabetes</v>
      </c>
      <c r="L586" cm="1">
        <f t="array" ref="L586">_xlfn.XLOOKUP($A586,Hospitalisation_table[[#All],[Customer ID]],Hospitalisation_table[[#All],[Customer Age]],"Not Found",0)</f>
        <v>36</v>
      </c>
      <c r="M586" t="str" cm="1">
        <f t="array" ref="M586">_xlfn.XLOOKUP($A586,Hospitalisation_table[[#All],[Customer ID]],Hospitalisation_table[[#All],[Date of Birth]],"Not Found",0)</f>
        <v>7-Aug-1986</v>
      </c>
      <c r="N586" s="22" cm="1">
        <f t="array" ref="N586">_xlfn.XLOOKUP($A586,Hospitalisation_table[[#All],[Customer ID]],Hospitalisation_table[[#All],[charges]],"Not Found",0)</f>
        <v>6746.74</v>
      </c>
      <c r="O586" t="str" cm="1">
        <f t="array" ref="O586">_xlfn.XLOOKUP($A586,Hospitalisation_table[[#All],[Customer ID]],Hospitalisation_table[[#All],[Hospital tier_Updated]],"Not Found",0)</f>
        <v>tier - 3</v>
      </c>
      <c r="P586" t="str" cm="1">
        <f t="array" ref="P586">_xlfn.XLOOKUP($A586,Hospitalisation_table[[#All],[Customer ID]],Hospitalisation_table[[#All],[City tier_updated]],"Not Found",0)</f>
        <v>tier - 2</v>
      </c>
      <c r="Q586" t="str" cm="1">
        <f t="array" ref="Q586">_xlfn.XLOOKUP($A586,Hospitalisation_table[[#All],[Customer ID]],Hospitalisation_table[[#All],[State ID Updated]],"Not Found",0)</f>
        <v>R1016</v>
      </c>
    </row>
    <row r="587" spans="1:17" x14ac:dyDescent="0.3">
      <c r="A587" s="14" t="s">
        <v>846</v>
      </c>
      <c r="B587" t="str" cm="1">
        <f t="array" ref="B587">_xlfn.XLOOKUP($A587,CustomersName[[#All],[Customer ID]],CustomersName[[#All],[First Name]],"Not Found",0)</f>
        <v>hason A.</v>
      </c>
      <c r="C587" cm="1">
        <f t="array" ref="C587">_xlfn.XLOOKUP($A587,MedExam_Table[[#Headers],[#Data],[Customer ID]],MedExam_Table[[#Headers],[#Data],[BMI]],"Not Found",0)</f>
        <v>15.6</v>
      </c>
      <c r="D587" cm="1">
        <f t="array" ref="D587">_xlfn.XLOOKUP($A587,MedExam_Table[[#Headers],[#Data],[Customer ID]],MedExam_Table[[#Headers],[#Data],[HBA1C]],"Not Found",0)</f>
        <v>8.6</v>
      </c>
      <c r="E587" t="str" cm="1">
        <f t="array" ref="E587">_xlfn.XLOOKUP($A587,MedExam_Table[[#Headers],[#Data],[Customer ID]],MedExam_Table[[#Headers],[#Data],[Heart Issues Updated]],"Not Found",0)</f>
        <v>No</v>
      </c>
      <c r="F587" t="str" cm="1">
        <f t="array" ref="F587">_xlfn.XLOOKUP($A587,MedExam_Table[[#Headers],[#Data],[Customer ID]],MedExam_Table[[#Headers],[#Data],[Any Transplants Update]],"Not Found",0)</f>
        <v>No</v>
      </c>
      <c r="G587" t="str" cm="1">
        <f t="array" ref="G587">_xlfn.XLOOKUP($A587,MedExam_Table[[#Headers],[#Data],[Customer ID]],MedExam_Table[[#Headers],[#Data],[Cancer history]],"Not Found",0)</f>
        <v>No</v>
      </c>
      <c r="H587" cm="1">
        <f t="array" ref="H587">_xlfn.XLOOKUP($A587,MedExam_Table[[#Headers],[#Data],[Customer ID]],MedExam_Table[[#Headers],[#Data],[NumberOfMajorSurgeries_updated]],"Not Found",0)</f>
        <v>0</v>
      </c>
      <c r="I587" t="str" cm="1">
        <f t="array" ref="I587">_xlfn.XLOOKUP($A587,MedExam_Table[[#Headers],[#Data],[Customer ID]],MedExam_Table[[#Headers],[#Data],[Smoker Updated]],"Not Found",0)</f>
        <v>No</v>
      </c>
      <c r="J587" t="str" cm="1">
        <f t="array" ref="J587">_xlfn.XLOOKUP($A587,MedExam_Table[[#Headers],[#Data],[Customer ID]],MedExam_Table[[#Headers],[#Data],[Weight Status]],"Not Found",0)</f>
        <v>Underweight</v>
      </c>
      <c r="K587" t="str" cm="1">
        <f t="array" ref="K587">_xlfn.XLOOKUP($A587,MedExam_Table[[#Headers],[#Data],[Customer ID]],MedExam_Table[[#Headers],[#Data],[Diabetes Status]],"Not Found",0)</f>
        <v>Diabetes</v>
      </c>
      <c r="L587" cm="1">
        <f t="array" ref="L587">_xlfn.XLOOKUP($A587,Hospitalisation_table[[#All],[Customer ID]],Hospitalisation_table[[#All],[Customer Age]],"Not Found",0)</f>
        <v>54</v>
      </c>
      <c r="M587" t="str" cm="1">
        <f t="array" ref="M587">_xlfn.XLOOKUP($A587,Hospitalisation_table[[#All],[Customer ID]],Hospitalisation_table[[#All],[Date of Birth]],"Not Found",0)</f>
        <v>18-Jul-1968</v>
      </c>
      <c r="N587" s="22" cm="1">
        <f t="array" ref="N587">_xlfn.XLOOKUP($A587,Hospitalisation_table[[#All],[Customer ID]],Hospitalisation_table[[#All],[charges]],"Not Found",0)</f>
        <v>6738.84</v>
      </c>
      <c r="O587" t="str" cm="1">
        <f t="array" ref="O587">_xlfn.XLOOKUP($A587,Hospitalisation_table[[#All],[Customer ID]],Hospitalisation_table[[#All],[Hospital tier_Updated]],"Not Found",0)</f>
        <v>tier - 3</v>
      </c>
      <c r="P587" t="str" cm="1">
        <f t="array" ref="P587">_xlfn.XLOOKUP($A587,Hospitalisation_table[[#All],[Customer ID]],Hospitalisation_table[[#All],[City tier_updated]],"Not Found",0)</f>
        <v>tier - 1</v>
      </c>
      <c r="Q587" t="str" cm="1">
        <f t="array" ref="Q587">_xlfn.XLOOKUP($A587,Hospitalisation_table[[#All],[Customer ID]],Hospitalisation_table[[#All],[State ID Updated]],"Not Found",0)</f>
        <v>R1012</v>
      </c>
    </row>
    <row r="588" spans="1:17" x14ac:dyDescent="0.3">
      <c r="A588" s="13" t="s">
        <v>845</v>
      </c>
      <c r="B588" t="str" cm="1">
        <f t="array" ref="B588">_xlfn.XLOOKUP($A588,CustomersName[[#All],[Customer ID]],CustomersName[[#All],[First Name]],"Not Found",0)</f>
        <v>Rachel</v>
      </c>
      <c r="C588" cm="1">
        <f t="array" ref="C588">_xlfn.XLOOKUP($A588,MedExam_Table[[#Headers],[#Data],[Customer ID]],MedExam_Table[[#Headers],[#Data],[BMI]],"Not Found",0)</f>
        <v>21.99</v>
      </c>
      <c r="D588" cm="1">
        <f t="array" ref="D588">_xlfn.XLOOKUP($A588,MedExam_Table[[#Headers],[#Data],[Customer ID]],MedExam_Table[[#Headers],[#Data],[HBA1C]],"Not Found",0)</f>
        <v>11.17</v>
      </c>
      <c r="E588" t="str" cm="1">
        <f t="array" ref="E588">_xlfn.XLOOKUP($A588,MedExam_Table[[#Headers],[#Data],[Customer ID]],MedExam_Table[[#Headers],[#Data],[Heart Issues Updated]],"Not Found",0)</f>
        <v>No</v>
      </c>
      <c r="F588" t="str" cm="1">
        <f t="array" ref="F588">_xlfn.XLOOKUP($A588,MedExam_Table[[#Headers],[#Data],[Customer ID]],MedExam_Table[[#Headers],[#Data],[Any Transplants Update]],"Not Found",0)</f>
        <v>No</v>
      </c>
      <c r="G588" t="str" cm="1">
        <f t="array" ref="G588">_xlfn.XLOOKUP($A588,MedExam_Table[[#Headers],[#Data],[Customer ID]],MedExam_Table[[#Headers],[#Data],[Cancer history]],"Not Found",0)</f>
        <v>No</v>
      </c>
      <c r="H588" cm="1">
        <f t="array" ref="H588">_xlfn.XLOOKUP($A588,MedExam_Table[[#Headers],[#Data],[Customer ID]],MedExam_Table[[#Headers],[#Data],[NumberOfMajorSurgeries_updated]],"Not Found",0)</f>
        <v>0</v>
      </c>
      <c r="I588" t="str" cm="1">
        <f t="array" ref="I588">_xlfn.XLOOKUP($A588,MedExam_Table[[#Headers],[#Data],[Customer ID]],MedExam_Table[[#Headers],[#Data],[Smoker Updated]],"Not Found",0)</f>
        <v>No</v>
      </c>
      <c r="J588" t="str" cm="1">
        <f t="array" ref="J588">_xlfn.XLOOKUP($A588,MedExam_Table[[#Headers],[#Data],[Customer ID]],MedExam_Table[[#Headers],[#Data],[Weight Status]],"Not Found",0)</f>
        <v>NormalWeight</v>
      </c>
      <c r="K588" t="str" cm="1">
        <f t="array" ref="K588">_xlfn.XLOOKUP($A588,MedExam_Table[[#Headers],[#Data],[Customer ID]],MedExam_Table[[#Headers],[#Data],[Diabetes Status]],"Not Found",0)</f>
        <v>Diabetes</v>
      </c>
      <c r="L588" cm="1">
        <f t="array" ref="L588">_xlfn.XLOOKUP($A588,Hospitalisation_table[[#All],[Customer ID]],Hospitalisation_table[[#All],[Customer Age]],"Not Found",0)</f>
        <v>44</v>
      </c>
      <c r="M588" t="str" cm="1">
        <f t="array" ref="M588">_xlfn.XLOOKUP($A588,Hospitalisation_table[[#All],[Customer ID]],Hospitalisation_table[[#All],[Date of Birth]],"Not Found",0)</f>
        <v>21-Oct-1978</v>
      </c>
      <c r="N588" s="22" cm="1">
        <f t="array" ref="N588">_xlfn.XLOOKUP($A588,Hospitalisation_table[[#All],[Customer ID]],Hospitalisation_table[[#All],[charges]],"Not Found",0)</f>
        <v>6737.98</v>
      </c>
      <c r="O588" t="str" cm="1">
        <f t="array" ref="O588">_xlfn.XLOOKUP($A588,Hospitalisation_table[[#All],[Customer ID]],Hospitalisation_table[[#All],[Hospital tier_Updated]],"Not Found",0)</f>
        <v>tier - 2</v>
      </c>
      <c r="P588" t="str" cm="1">
        <f t="array" ref="P588">_xlfn.XLOOKUP($A588,Hospitalisation_table[[#All],[Customer ID]],Hospitalisation_table[[#All],[City tier_updated]],"Not Found",0)</f>
        <v>tier - 3</v>
      </c>
      <c r="Q588" t="str" cm="1">
        <f t="array" ref="Q588">_xlfn.XLOOKUP($A588,Hospitalisation_table[[#All],[Customer ID]],Hospitalisation_table[[#All],[State ID Updated]],"Not Found",0)</f>
        <v>R1013</v>
      </c>
    </row>
    <row r="589" spans="1:17" x14ac:dyDescent="0.3">
      <c r="A589" s="14" t="s">
        <v>844</v>
      </c>
      <c r="B589" t="str" cm="1">
        <f t="array" ref="B589">_xlfn.XLOOKUP($A589,CustomersName[[#All],[Customer ID]],CustomersName[[#All],[First Name]],"Not Found",0)</f>
        <v>Susan</v>
      </c>
      <c r="C589" cm="1">
        <f t="array" ref="C589">_xlfn.XLOOKUP($A589,MedExam_Table[[#Headers],[#Data],[Customer ID]],MedExam_Table[[#Headers],[#Data],[BMI]],"Not Found",0)</f>
        <v>34.85</v>
      </c>
      <c r="D589" cm="1">
        <f t="array" ref="D589">_xlfn.XLOOKUP($A589,MedExam_Table[[#Headers],[#Data],[Customer ID]],MedExam_Table[[#Headers],[#Data],[HBA1C]],"Not Found",0)</f>
        <v>5.75</v>
      </c>
      <c r="E589" t="str" cm="1">
        <f t="array" ref="E589">_xlfn.XLOOKUP($A589,MedExam_Table[[#Headers],[#Data],[Customer ID]],MedExam_Table[[#Headers],[#Data],[Heart Issues Updated]],"Not Found",0)</f>
        <v>No</v>
      </c>
      <c r="F589" t="str" cm="1">
        <f t="array" ref="F589">_xlfn.XLOOKUP($A589,MedExam_Table[[#Headers],[#Data],[Customer ID]],MedExam_Table[[#Headers],[#Data],[Any Transplants Update]],"Not Found",0)</f>
        <v>No</v>
      </c>
      <c r="G589" t="str" cm="1">
        <f t="array" ref="G589">_xlfn.XLOOKUP($A589,MedExam_Table[[#Headers],[#Data],[Customer ID]],MedExam_Table[[#Headers],[#Data],[Cancer history]],"Not Found",0)</f>
        <v>No</v>
      </c>
      <c r="H589" cm="1">
        <f t="array" ref="H589">_xlfn.XLOOKUP($A589,MedExam_Table[[#Headers],[#Data],[Customer ID]],MedExam_Table[[#Headers],[#Data],[NumberOfMajorSurgeries_updated]],"Not Found",0)</f>
        <v>0</v>
      </c>
      <c r="I589" t="str" cm="1">
        <f t="array" ref="I589">_xlfn.XLOOKUP($A589,MedExam_Table[[#Headers],[#Data],[Customer ID]],MedExam_Table[[#Headers],[#Data],[Smoker Updated]],"Not Found",0)</f>
        <v>No</v>
      </c>
      <c r="J589" t="str" cm="1">
        <f t="array" ref="J589">_xlfn.XLOOKUP($A589,MedExam_Table[[#Headers],[#Data],[Customer ID]],MedExam_Table[[#Headers],[#Data],[Weight Status]],"Not Found",0)</f>
        <v>Obesity</v>
      </c>
      <c r="K589" t="str" cm="1">
        <f t="array" ref="K589">_xlfn.XLOOKUP($A589,MedExam_Table[[#Headers],[#Data],[Customer ID]],MedExam_Table[[#Headers],[#Data],[Diabetes Status]],"Not Found",0)</f>
        <v>Prediabetes</v>
      </c>
      <c r="L589" cm="1">
        <f t="array" ref="L589">_xlfn.XLOOKUP($A589,Hospitalisation_table[[#All],[Customer ID]],Hospitalisation_table[[#All],[Customer Age]],"Not Found",0)</f>
        <v>28</v>
      </c>
      <c r="M589" t="str" cm="1">
        <f t="array" ref="M589">_xlfn.XLOOKUP($A589,Hospitalisation_table[[#All],[Customer ID]],Hospitalisation_table[[#All],[Date of Birth]],"Not Found",0)</f>
        <v>13-Jun-1994</v>
      </c>
      <c r="N589" s="22" cm="1">
        <f t="array" ref="N589">_xlfn.XLOOKUP($A589,Hospitalisation_table[[#All],[Customer ID]],Hospitalisation_table[[#All],[charges]],"Not Found",0)</f>
        <v>6721.37</v>
      </c>
      <c r="O589" t="str" cm="1">
        <f t="array" ref="O589">_xlfn.XLOOKUP($A589,Hospitalisation_table[[#All],[Customer ID]],Hospitalisation_table[[#All],[Hospital tier_Updated]],"Not Found",0)</f>
        <v>tier - 2</v>
      </c>
      <c r="P589" t="str" cm="1">
        <f t="array" ref="P589">_xlfn.XLOOKUP($A589,Hospitalisation_table[[#All],[Customer ID]],Hospitalisation_table[[#All],[City tier_updated]],"Not Found",0)</f>
        <v>tier - 1</v>
      </c>
      <c r="Q589" t="str" cm="1">
        <f t="array" ref="Q589">_xlfn.XLOOKUP($A589,Hospitalisation_table[[#All],[Customer ID]],Hospitalisation_table[[#All],[State ID Updated]],"Not Found",0)</f>
        <v>R1012</v>
      </c>
    </row>
    <row r="590" spans="1:17" x14ac:dyDescent="0.3">
      <c r="A590" s="13" t="s">
        <v>843</v>
      </c>
      <c r="B590" t="str" cm="1">
        <f t="array" ref="B590">_xlfn.XLOOKUP($A590,CustomersName[[#All],[Customer ID]],CustomersName[[#All],[First Name]],"Not Found",0)</f>
        <v>Chmeron M.</v>
      </c>
      <c r="C590" cm="1">
        <f t="array" ref="C590">_xlfn.XLOOKUP($A590,MedExam_Table[[#Headers],[#Data],[Customer ID]],MedExam_Table[[#Headers],[#Data],[BMI]],"Not Found",0)</f>
        <v>24.51</v>
      </c>
      <c r="D590" cm="1">
        <f t="array" ref="D590">_xlfn.XLOOKUP($A590,MedExam_Table[[#Headers],[#Data],[Customer ID]],MedExam_Table[[#Headers],[#Data],[HBA1C]],"Not Found",0)</f>
        <v>4.83</v>
      </c>
      <c r="E590" t="str" cm="1">
        <f t="array" ref="E590">_xlfn.XLOOKUP($A590,MedExam_Table[[#Headers],[#Data],[Customer ID]],MedExam_Table[[#Headers],[#Data],[Heart Issues Updated]],"Not Found",0)</f>
        <v>Yes</v>
      </c>
      <c r="F590" t="str" cm="1">
        <f t="array" ref="F590">_xlfn.XLOOKUP($A590,MedExam_Table[[#Headers],[#Data],[Customer ID]],MedExam_Table[[#Headers],[#Data],[Any Transplants Update]],"Not Found",0)</f>
        <v>No</v>
      </c>
      <c r="G590" t="str" cm="1">
        <f t="array" ref="G590">_xlfn.XLOOKUP($A590,MedExam_Table[[#Headers],[#Data],[Customer ID]],MedExam_Table[[#Headers],[#Data],[Cancer history]],"Not Found",0)</f>
        <v>Yes</v>
      </c>
      <c r="H590" cm="1">
        <f t="array" ref="H590">_xlfn.XLOOKUP($A590,MedExam_Table[[#Headers],[#Data],[Customer ID]],MedExam_Table[[#Headers],[#Data],[NumberOfMajorSurgeries_updated]],"Not Found",0)</f>
        <v>1</v>
      </c>
      <c r="I590" t="str" cm="1">
        <f t="array" ref="I590">_xlfn.XLOOKUP($A590,MedExam_Table[[#Headers],[#Data],[Customer ID]],MedExam_Table[[#Headers],[#Data],[Smoker Updated]],"Not Found",0)</f>
        <v>No</v>
      </c>
      <c r="J590" t="str" cm="1">
        <f t="array" ref="J590">_xlfn.XLOOKUP($A590,MedExam_Table[[#Headers],[#Data],[Customer ID]],MedExam_Table[[#Headers],[#Data],[Weight Status]],"Not Found",0)</f>
        <v>NormalWeight</v>
      </c>
      <c r="K590" t="str" cm="1">
        <f t="array" ref="K590">_xlfn.XLOOKUP($A590,MedExam_Table[[#Headers],[#Data],[Customer ID]],MedExam_Table[[#Headers],[#Data],[Diabetes Status]],"Not Found",0)</f>
        <v>Normal</v>
      </c>
      <c r="L590" cm="1">
        <f t="array" ref="L590">_xlfn.XLOOKUP($A590,Hospitalisation_table[[#All],[Customer ID]],Hospitalisation_table[[#All],[Customer Age]],"Not Found",0)</f>
        <v>39</v>
      </c>
      <c r="M590" t="str" cm="1">
        <f t="array" ref="M590">_xlfn.XLOOKUP($A590,Hospitalisation_table[[#All],[Customer ID]],Hospitalisation_table[[#All],[Date of Birth]],"Not Found",0)</f>
        <v>12-Jun-1983</v>
      </c>
      <c r="N590" s="22" cm="1">
        <f t="array" ref="N590">_xlfn.XLOOKUP($A590,Hospitalisation_table[[#All],[Customer ID]],Hospitalisation_table[[#All],[charges]],"Not Found",0)</f>
        <v>6710.19</v>
      </c>
      <c r="O590" t="str" cm="1">
        <f t="array" ref="O590">_xlfn.XLOOKUP($A590,Hospitalisation_table[[#All],[Customer ID]],Hospitalisation_table[[#All],[Hospital tier_Updated]],"Not Found",0)</f>
        <v>tier - 3</v>
      </c>
      <c r="P590" t="str" cm="1">
        <f t="array" ref="P590">_xlfn.XLOOKUP($A590,Hospitalisation_table[[#All],[Customer ID]],Hospitalisation_table[[#All],[City tier_updated]],"Not Found",0)</f>
        <v>tier - 3</v>
      </c>
      <c r="Q590" t="str" cm="1">
        <f t="array" ref="Q590">_xlfn.XLOOKUP($A590,Hospitalisation_table[[#All],[Customer ID]],Hospitalisation_table[[#All],[State ID Updated]],"Not Found",0)</f>
        <v>R1012</v>
      </c>
    </row>
    <row r="591" spans="1:17" x14ac:dyDescent="0.3">
      <c r="A591" s="14" t="s">
        <v>842</v>
      </c>
      <c r="B591" t="str" cm="1">
        <f t="array" ref="B591">_xlfn.XLOOKUP($A591,CustomersName[[#All],[Customer ID]],CustomersName[[#All],[First Name]],"Not Found",0)</f>
        <v>hlaudia A.</v>
      </c>
      <c r="C591" cm="1">
        <f t="array" ref="C591">_xlfn.XLOOKUP($A591,MedExam_Table[[#Headers],[#Data],[Customer ID]],MedExam_Table[[#Headers],[#Data],[BMI]],"Not Found",0)</f>
        <v>19.399999999999999</v>
      </c>
      <c r="D591" cm="1">
        <f t="array" ref="D591">_xlfn.XLOOKUP($A591,MedExam_Table[[#Headers],[#Data],[Customer ID]],MedExam_Table[[#Headers],[#Data],[HBA1C]],"Not Found",0)</f>
        <v>11.93</v>
      </c>
      <c r="E591" t="str" cm="1">
        <f t="array" ref="E591">_xlfn.XLOOKUP($A591,MedExam_Table[[#Headers],[#Data],[Customer ID]],MedExam_Table[[#Headers],[#Data],[Heart Issues Updated]],"Not Found",0)</f>
        <v>No</v>
      </c>
      <c r="F591" t="str" cm="1">
        <f t="array" ref="F591">_xlfn.XLOOKUP($A591,MedExam_Table[[#Headers],[#Data],[Customer ID]],MedExam_Table[[#Headers],[#Data],[Any Transplants Update]],"Not Found",0)</f>
        <v>No</v>
      </c>
      <c r="G591" t="str" cm="1">
        <f t="array" ref="G591">_xlfn.XLOOKUP($A591,MedExam_Table[[#Headers],[#Data],[Customer ID]],MedExam_Table[[#Headers],[#Data],[Cancer history]],"Not Found",0)</f>
        <v>No</v>
      </c>
      <c r="H591" cm="1">
        <f t="array" ref="H591">_xlfn.XLOOKUP($A591,MedExam_Table[[#Headers],[#Data],[Customer ID]],MedExam_Table[[#Headers],[#Data],[NumberOfMajorSurgeries_updated]],"Not Found",0)</f>
        <v>0</v>
      </c>
      <c r="I591" t="str" cm="1">
        <f t="array" ref="I591">_xlfn.XLOOKUP($A591,MedExam_Table[[#Headers],[#Data],[Customer ID]],MedExam_Table[[#Headers],[#Data],[Smoker Updated]],"Not Found",0)</f>
        <v>No</v>
      </c>
      <c r="J591" t="str" cm="1">
        <f t="array" ref="J591">_xlfn.XLOOKUP($A591,MedExam_Table[[#Headers],[#Data],[Customer ID]],MedExam_Table[[#Headers],[#Data],[Weight Status]],"Not Found",0)</f>
        <v>NormalWeight</v>
      </c>
      <c r="K591" t="str" cm="1">
        <f t="array" ref="K591">_xlfn.XLOOKUP($A591,MedExam_Table[[#Headers],[#Data],[Customer ID]],MedExam_Table[[#Headers],[#Data],[Diabetes Status]],"Not Found",0)</f>
        <v>Diabetes</v>
      </c>
      <c r="L591" cm="1">
        <f t="array" ref="L591">_xlfn.XLOOKUP($A591,Hospitalisation_table[[#All],[Customer ID]],Hospitalisation_table[[#All],[Customer Age]],"Not Found",0)</f>
        <v>51</v>
      </c>
      <c r="M591" t="str" cm="1">
        <f t="array" ref="M591">_xlfn.XLOOKUP($A591,Hospitalisation_table[[#All],[Customer ID]],Hospitalisation_table[[#All],[Date of Birth]],"Not Found",0)</f>
        <v>12-Dec-1971</v>
      </c>
      <c r="N591" s="22" cm="1">
        <f t="array" ref="N591">_xlfn.XLOOKUP($A591,Hospitalisation_table[[#All],[Customer ID]],Hospitalisation_table[[#All],[charges]],"Not Found",0)</f>
        <v>6706.47</v>
      </c>
      <c r="O591" t="str" cm="1">
        <f t="array" ref="O591">_xlfn.XLOOKUP($A591,Hospitalisation_table[[#All],[Customer ID]],Hospitalisation_table[[#All],[Hospital tier_Updated]],"Not Found",0)</f>
        <v>tier - 2</v>
      </c>
      <c r="P591" t="str" cm="1">
        <f t="array" ref="P591">_xlfn.XLOOKUP($A591,Hospitalisation_table[[#All],[Customer ID]],Hospitalisation_table[[#All],[City tier_updated]],"Not Found",0)</f>
        <v>tier - 1</v>
      </c>
      <c r="Q591" t="str" cm="1">
        <f t="array" ref="Q591">_xlfn.XLOOKUP($A591,Hospitalisation_table[[#All],[Customer ID]],Hospitalisation_table[[#All],[State ID Updated]],"Not Found",0)</f>
        <v>R1013</v>
      </c>
    </row>
    <row r="592" spans="1:17" x14ac:dyDescent="0.3">
      <c r="A592" s="13" t="s">
        <v>2220</v>
      </c>
      <c r="B592" t="str" cm="1">
        <f t="array" ref="B592">_xlfn.XLOOKUP($A592,CustomersName[[#All],[Customer ID]],CustomersName[[#All],[First Name]],"Not Found",0)</f>
        <v>Paul</v>
      </c>
      <c r="C592" cm="1">
        <f t="array" ref="C592">_xlfn.XLOOKUP($A592,MedExam_Table[[#Headers],[#Data],[Customer ID]],MedExam_Table[[#Headers],[#Data],[BMI]],"Not Found",0)</f>
        <v>42.83</v>
      </c>
      <c r="D592" cm="1">
        <f t="array" ref="D592">_xlfn.XLOOKUP($A592,MedExam_Table[[#Headers],[#Data],[Customer ID]],MedExam_Table[[#Headers],[#Data],[HBA1C]],"Not Found",0)</f>
        <v>6.04</v>
      </c>
      <c r="E592" t="str" cm="1">
        <f t="array" ref="E592">_xlfn.XLOOKUP($A592,MedExam_Table[[#Headers],[#Data],[Customer ID]],MedExam_Table[[#Headers],[#Data],[Heart Issues Updated]],"Not Found",0)</f>
        <v>No</v>
      </c>
      <c r="F592" t="str" cm="1">
        <f t="array" ref="F592">_xlfn.XLOOKUP($A592,MedExam_Table[[#Headers],[#Data],[Customer ID]],MedExam_Table[[#Headers],[#Data],[Any Transplants Update]],"Not Found",0)</f>
        <v>No</v>
      </c>
      <c r="G592" t="str" cm="1">
        <f t="array" ref="G592">_xlfn.XLOOKUP($A592,MedExam_Table[[#Headers],[#Data],[Customer ID]],MedExam_Table[[#Headers],[#Data],[Cancer history]],"Not Found",0)</f>
        <v>No</v>
      </c>
      <c r="H592" cm="1">
        <f t="array" ref="H592">_xlfn.XLOOKUP($A592,MedExam_Table[[#Headers],[#Data],[Customer ID]],MedExam_Table[[#Headers],[#Data],[NumberOfMajorSurgeries_updated]],"Not Found",0)</f>
        <v>2</v>
      </c>
      <c r="I592" t="str" cm="1">
        <f t="array" ref="I592">_xlfn.XLOOKUP($A592,MedExam_Table[[#Headers],[#Data],[Customer ID]],MedExam_Table[[#Headers],[#Data],[Smoker Updated]],"Not Found",0)</f>
        <v>Yes</v>
      </c>
      <c r="J592" t="str" cm="1">
        <f t="array" ref="J592">_xlfn.XLOOKUP($A592,MedExam_Table[[#Headers],[#Data],[Customer ID]],MedExam_Table[[#Headers],[#Data],[Weight Status]],"Not Found",0)</f>
        <v>Obesity</v>
      </c>
      <c r="K592" t="str" cm="1">
        <f t="array" ref="K592">_xlfn.XLOOKUP($A592,MedExam_Table[[#Headers],[#Data],[Customer ID]],MedExam_Table[[#Headers],[#Data],[Diabetes Status]],"Not Found",0)</f>
        <v>Prediabetes</v>
      </c>
      <c r="L592" cm="1">
        <f t="array" ref="L592">_xlfn.XLOOKUP($A592,Hospitalisation_table[[#All],[Customer ID]],Hospitalisation_table[[#All],[Customer Age]],"Not Found",0)</f>
        <v>50</v>
      </c>
      <c r="M592" t="str" cm="1">
        <f t="array" ref="M592">_xlfn.XLOOKUP($A592,Hospitalisation_table[[#All],[Customer ID]],Hospitalisation_table[[#All],[Date of Birth]],"Not Found",0)</f>
        <v>19-Nov-1972</v>
      </c>
      <c r="N592" s="22" cm="1">
        <f t="array" ref="N592">_xlfn.XLOOKUP($A592,Hospitalisation_table[[#All],[Customer ID]],Hospitalisation_table[[#All],[charges]],"Not Found",0)</f>
        <v>38189.1</v>
      </c>
      <c r="O592" t="str" cm="1">
        <f t="array" ref="O592">_xlfn.XLOOKUP($A592,Hospitalisation_table[[#All],[Customer ID]],Hospitalisation_table[[#All],[Hospital tier_Updated]],"Not Found",0)</f>
        <v>tier - 2</v>
      </c>
      <c r="P592" t="str" cm="1">
        <f t="array" ref="P592">_xlfn.XLOOKUP($A592,Hospitalisation_table[[#All],[Customer ID]],Hospitalisation_table[[#All],[City tier_updated]],"Not Found",0)</f>
        <v>tier - 2</v>
      </c>
      <c r="Q592" t="str" cm="1">
        <f t="array" ref="Q592">_xlfn.XLOOKUP($A592,Hospitalisation_table[[#All],[Customer ID]],Hospitalisation_table[[#All],[State ID Updated]],"Not Found",0)</f>
        <v>R1011</v>
      </c>
    </row>
    <row r="593" spans="1:17" x14ac:dyDescent="0.3">
      <c r="A593" s="14" t="s">
        <v>841</v>
      </c>
      <c r="B593" t="str" cm="1">
        <f t="array" ref="B593">_xlfn.XLOOKUP($A593,CustomersName[[#All],[Customer ID]],CustomersName[[#All],[First Name]],"Not Found",0)</f>
        <v>Kate</v>
      </c>
      <c r="C593" cm="1">
        <f t="array" ref="C593">_xlfn.XLOOKUP($A593,MedExam_Table[[#Headers],[#Data],[Customer ID]],MedExam_Table[[#Headers],[#Data],[BMI]],"Not Found",0)</f>
        <v>15.1</v>
      </c>
      <c r="D593" cm="1">
        <f t="array" ref="D593">_xlfn.XLOOKUP($A593,MedExam_Table[[#Headers],[#Data],[Customer ID]],MedExam_Table[[#Headers],[#Data],[HBA1C]],"Not Found",0)</f>
        <v>8.41</v>
      </c>
      <c r="E593" t="str" cm="1">
        <f t="array" ref="E593">_xlfn.XLOOKUP($A593,MedExam_Table[[#Headers],[#Data],[Customer ID]],MedExam_Table[[#Headers],[#Data],[Heart Issues Updated]],"Not Found",0)</f>
        <v>No</v>
      </c>
      <c r="F593" t="str" cm="1">
        <f t="array" ref="F593">_xlfn.XLOOKUP($A593,MedExam_Table[[#Headers],[#Data],[Customer ID]],MedExam_Table[[#Headers],[#Data],[Any Transplants Update]],"Not Found",0)</f>
        <v>No</v>
      </c>
      <c r="G593" t="str" cm="1">
        <f t="array" ref="G593">_xlfn.XLOOKUP($A593,MedExam_Table[[#Headers],[#Data],[Customer ID]],MedExam_Table[[#Headers],[#Data],[Cancer history]],"Not Found",0)</f>
        <v>No</v>
      </c>
      <c r="H593" cm="1">
        <f t="array" ref="H593">_xlfn.XLOOKUP($A593,MedExam_Table[[#Headers],[#Data],[Customer ID]],MedExam_Table[[#Headers],[#Data],[NumberOfMajorSurgeries_updated]],"Not Found",0)</f>
        <v>0</v>
      </c>
      <c r="I593" t="str" cm="1">
        <f t="array" ref="I593">_xlfn.XLOOKUP($A593,MedExam_Table[[#Headers],[#Data],[Customer ID]],MedExam_Table[[#Headers],[#Data],[Smoker Updated]],"Not Found",0)</f>
        <v>No</v>
      </c>
      <c r="J593" t="str" cm="1">
        <f t="array" ref="J593">_xlfn.XLOOKUP($A593,MedExam_Table[[#Headers],[#Data],[Customer ID]],MedExam_Table[[#Headers],[#Data],[Weight Status]],"Not Found",0)</f>
        <v>Underweight</v>
      </c>
      <c r="K593" t="str" cm="1">
        <f t="array" ref="K593">_xlfn.XLOOKUP($A593,MedExam_Table[[#Headers],[#Data],[Customer ID]],MedExam_Table[[#Headers],[#Data],[Diabetes Status]],"Not Found",0)</f>
        <v>Diabetes</v>
      </c>
      <c r="L593" cm="1">
        <f t="array" ref="L593">_xlfn.XLOOKUP($A593,Hospitalisation_table[[#All],[Customer ID]],Hospitalisation_table[[#All],[Customer Age]],"Not Found",0)</f>
        <v>54</v>
      </c>
      <c r="M593" t="str" cm="1">
        <f t="array" ref="M593">_xlfn.XLOOKUP($A593,Hospitalisation_table[[#All],[Customer ID]],Hospitalisation_table[[#All],[Date of Birth]],"Not Found",0)</f>
        <v>13-Jul-1968</v>
      </c>
      <c r="N593" s="22" cm="1">
        <f t="array" ref="N593">_xlfn.XLOOKUP($A593,Hospitalisation_table[[#All],[Customer ID]],Hospitalisation_table[[#All],[charges]],"Not Found",0)</f>
        <v>6700.56</v>
      </c>
      <c r="O593" t="str" cm="1">
        <f t="array" ref="O593">_xlfn.XLOOKUP($A593,Hospitalisation_table[[#All],[Customer ID]],Hospitalisation_table[[#All],[Hospital tier_Updated]],"Not Found",0)</f>
        <v>tier - 3</v>
      </c>
      <c r="P593" t="str" cm="1">
        <f t="array" ref="P593">_xlfn.XLOOKUP($A593,Hospitalisation_table[[#All],[Customer ID]],Hospitalisation_table[[#All],[City tier_updated]],"Not Found",0)</f>
        <v>tier - 1</v>
      </c>
      <c r="Q593" t="str" cm="1">
        <f t="array" ref="Q593">_xlfn.XLOOKUP($A593,Hospitalisation_table[[#All],[Customer ID]],Hospitalisation_table[[#All],[State ID Updated]],"Not Found",0)</f>
        <v>R1012</v>
      </c>
    </row>
    <row r="594" spans="1:17" x14ac:dyDescent="0.3">
      <c r="A594" s="13" t="s">
        <v>840</v>
      </c>
      <c r="B594" t="str" cm="1">
        <f t="array" ref="B594">_xlfn.XLOOKUP($A594,CustomersName[[#All],[Customer ID]],CustomersName[[#All],[First Name]],"Not Found",0)</f>
        <v>Nicohe M.</v>
      </c>
      <c r="C594" cm="1">
        <f t="array" ref="C594">_xlfn.XLOOKUP($A594,MedExam_Table[[#Headers],[#Data],[Customer ID]],MedExam_Table[[#Headers],[#Data],[BMI]],"Not Found",0)</f>
        <v>23.37</v>
      </c>
      <c r="D594" cm="1">
        <f t="array" ref="D594">_xlfn.XLOOKUP($A594,MedExam_Table[[#Headers],[#Data],[Customer ID]],MedExam_Table[[#Headers],[#Data],[HBA1C]],"Not Found",0)</f>
        <v>5.59</v>
      </c>
      <c r="E594" t="str" cm="1">
        <f t="array" ref="E594">_xlfn.XLOOKUP($A594,MedExam_Table[[#Headers],[#Data],[Customer ID]],MedExam_Table[[#Headers],[#Data],[Heart Issues Updated]],"Not Found",0)</f>
        <v>Yes</v>
      </c>
      <c r="F594" t="str" cm="1">
        <f t="array" ref="F594">_xlfn.XLOOKUP($A594,MedExam_Table[[#Headers],[#Data],[Customer ID]],MedExam_Table[[#Headers],[#Data],[Any Transplants Update]],"Not Found",0)</f>
        <v>No</v>
      </c>
      <c r="G594" t="str" cm="1">
        <f t="array" ref="G594">_xlfn.XLOOKUP($A594,MedExam_Table[[#Headers],[#Data],[Customer ID]],MedExam_Table[[#Headers],[#Data],[Cancer history]],"Not Found",0)</f>
        <v>No</v>
      </c>
      <c r="H594" cm="1">
        <f t="array" ref="H594">_xlfn.XLOOKUP($A594,MedExam_Table[[#Headers],[#Data],[Customer ID]],MedExam_Table[[#Headers],[#Data],[NumberOfMajorSurgeries_updated]],"Not Found",0)</f>
        <v>0</v>
      </c>
      <c r="I594" t="str" cm="1">
        <f t="array" ref="I594">_xlfn.XLOOKUP($A594,MedExam_Table[[#Headers],[#Data],[Customer ID]],MedExam_Table[[#Headers],[#Data],[Smoker Updated]],"Not Found",0)</f>
        <v>No</v>
      </c>
      <c r="J594" t="str" cm="1">
        <f t="array" ref="J594">_xlfn.XLOOKUP($A594,MedExam_Table[[#Headers],[#Data],[Customer ID]],MedExam_Table[[#Headers],[#Data],[Weight Status]],"Not Found",0)</f>
        <v>NormalWeight</v>
      </c>
      <c r="K594" t="str" cm="1">
        <f t="array" ref="K594">_xlfn.XLOOKUP($A594,MedExam_Table[[#Headers],[#Data],[Customer ID]],MedExam_Table[[#Headers],[#Data],[Diabetes Status]],"Not Found",0)</f>
        <v>Normal</v>
      </c>
      <c r="L594" cm="1">
        <f t="array" ref="L594">_xlfn.XLOOKUP($A594,Hospitalisation_table[[#All],[Customer ID]],Hospitalisation_table[[#All],[Customer Age]],"Not Found",0)</f>
        <v>37</v>
      </c>
      <c r="M594" t="str" cm="1">
        <f t="array" ref="M594">_xlfn.XLOOKUP($A594,Hospitalisation_table[[#All],[Customer ID]],Hospitalisation_table[[#All],[Date of Birth]],"Not Found",0)</f>
        <v>9-Jul-1985</v>
      </c>
      <c r="N594" s="22" cm="1">
        <f t="array" ref="N594">_xlfn.XLOOKUP($A594,Hospitalisation_table[[#All],[Customer ID]],Hospitalisation_table[[#All],[charges]],"Not Found",0)</f>
        <v>6686.43</v>
      </c>
      <c r="O594" t="str" cm="1">
        <f t="array" ref="O594">_xlfn.XLOOKUP($A594,Hospitalisation_table[[#All],[Customer ID]],Hospitalisation_table[[#All],[Hospital tier_Updated]],"Not Found",0)</f>
        <v>tier - 2</v>
      </c>
      <c r="P594" t="str" cm="1">
        <f t="array" ref="P594">_xlfn.XLOOKUP($A594,Hospitalisation_table[[#All],[Customer ID]],Hospitalisation_table[[#All],[City tier_updated]],"Not Found",0)</f>
        <v>tier - 3</v>
      </c>
      <c r="Q594" t="str" cm="1">
        <f t="array" ref="Q594">_xlfn.XLOOKUP($A594,Hospitalisation_table[[#All],[Customer ID]],Hospitalisation_table[[#All],[State ID Updated]],"Not Found",0)</f>
        <v>R1012</v>
      </c>
    </row>
    <row r="595" spans="1:17" x14ac:dyDescent="0.3">
      <c r="A595" s="14" t="s">
        <v>839</v>
      </c>
      <c r="B595" t="str" cm="1">
        <f t="array" ref="B595">_xlfn.XLOOKUP($A595,CustomersName[[#All],[Customer ID]],CustomersName[[#All],[First Name]],"Not Found",0)</f>
        <v>Jack</v>
      </c>
      <c r="C595" cm="1">
        <f t="array" ref="C595">_xlfn.XLOOKUP($A595,MedExam_Table[[#Headers],[#Data],[Customer ID]],MedExam_Table[[#Headers],[#Data],[BMI]],"Not Found",0)</f>
        <v>42.4</v>
      </c>
      <c r="D595" cm="1">
        <f t="array" ref="D595">_xlfn.XLOOKUP($A595,MedExam_Table[[#Headers],[#Data],[Customer ID]],MedExam_Table[[#Headers],[#Data],[HBA1C]],"Not Found",0)</f>
        <v>4.0599999999999996</v>
      </c>
      <c r="E595" t="str" cm="1">
        <f t="array" ref="E595">_xlfn.XLOOKUP($A595,MedExam_Table[[#Headers],[#Data],[Customer ID]],MedExam_Table[[#Headers],[#Data],[Heart Issues Updated]],"Not Found",0)</f>
        <v>No</v>
      </c>
      <c r="F595" t="str" cm="1">
        <f t="array" ref="F595">_xlfn.XLOOKUP($A595,MedExam_Table[[#Headers],[#Data],[Customer ID]],MedExam_Table[[#Headers],[#Data],[Any Transplants Update]],"Not Found",0)</f>
        <v>No</v>
      </c>
      <c r="G595" t="str" cm="1">
        <f t="array" ref="G595">_xlfn.XLOOKUP($A595,MedExam_Table[[#Headers],[#Data],[Customer ID]],MedExam_Table[[#Headers],[#Data],[Cancer history]],"Not Found",0)</f>
        <v>No</v>
      </c>
      <c r="H595" cm="1">
        <f t="array" ref="H595">_xlfn.XLOOKUP($A595,MedExam_Table[[#Headers],[#Data],[Customer ID]],MedExam_Table[[#Headers],[#Data],[NumberOfMajorSurgeries_updated]],"Not Found",0)</f>
        <v>0</v>
      </c>
      <c r="I595" t="str" cm="1">
        <f t="array" ref="I595">_xlfn.XLOOKUP($A595,MedExam_Table[[#Headers],[#Data],[Customer ID]],MedExam_Table[[#Headers],[#Data],[Smoker Updated]],"Not Found",0)</f>
        <v>No</v>
      </c>
      <c r="J595" t="str" cm="1">
        <f t="array" ref="J595">_xlfn.XLOOKUP($A595,MedExam_Table[[#Headers],[#Data],[Customer ID]],MedExam_Table[[#Headers],[#Data],[Weight Status]],"Not Found",0)</f>
        <v>Obesity</v>
      </c>
      <c r="K595" t="str" cm="1">
        <f t="array" ref="K595">_xlfn.XLOOKUP($A595,MedExam_Table[[#Headers],[#Data],[Customer ID]],MedExam_Table[[#Headers],[#Data],[Diabetes Status]],"Not Found",0)</f>
        <v>Normal</v>
      </c>
      <c r="L595" cm="1">
        <f t="array" ref="L595">_xlfn.XLOOKUP($A595,Hospitalisation_table[[#All],[Customer ID]],Hospitalisation_table[[#All],[Customer Age]],"Not Found",0)</f>
        <v>33</v>
      </c>
      <c r="M595" t="str" cm="1">
        <f t="array" ref="M595">_xlfn.XLOOKUP($A595,Hospitalisation_table[[#All],[Customer ID]],Hospitalisation_table[[#All],[Date of Birth]],"Not Found",0)</f>
        <v>20-Oct-1989</v>
      </c>
      <c r="N595" s="22" cm="1">
        <f t="array" ref="N595">_xlfn.XLOOKUP($A595,Hospitalisation_table[[#All],[Customer ID]],Hospitalisation_table[[#All],[charges]],"Not Found",0)</f>
        <v>6666.24</v>
      </c>
      <c r="O595" t="str" cm="1">
        <f t="array" ref="O595">_xlfn.XLOOKUP($A595,Hospitalisation_table[[#All],[Customer ID]],Hospitalisation_table[[#All],[Hospital tier_Updated]],"Not Found",0)</f>
        <v>tier - 3</v>
      </c>
      <c r="P595" t="str" cm="1">
        <f t="array" ref="P595">_xlfn.XLOOKUP($A595,Hospitalisation_table[[#All],[Customer ID]],Hospitalisation_table[[#All],[City tier_updated]],"Not Found",0)</f>
        <v>tier - 1</v>
      </c>
      <c r="Q595" t="str" cm="1">
        <f t="array" ref="Q595">_xlfn.XLOOKUP($A595,Hospitalisation_table[[#All],[Customer ID]],Hospitalisation_table[[#All],[State ID Updated]],"Not Found",0)</f>
        <v>R1011</v>
      </c>
    </row>
    <row r="596" spans="1:17" x14ac:dyDescent="0.3">
      <c r="A596" s="13" t="s">
        <v>838</v>
      </c>
      <c r="B596" t="str" cm="1">
        <f t="array" ref="B596">_xlfn.XLOOKUP($A596,CustomersName[[#All],[Customer ID]],CustomersName[[#All],[First Name]],"Not Found",0)</f>
        <v>Gregory</v>
      </c>
      <c r="C596" cm="1">
        <f t="array" ref="C596">_xlfn.XLOOKUP($A596,MedExam_Table[[#Headers],[#Data],[Customer ID]],MedExam_Table[[#Headers],[#Data],[BMI]],"Not Found",0)</f>
        <v>28.405000000000001</v>
      </c>
      <c r="D596" cm="1">
        <f t="array" ref="D596">_xlfn.XLOOKUP($A596,MedExam_Table[[#Headers],[#Data],[Customer ID]],MedExam_Table[[#Headers],[#Data],[HBA1C]],"Not Found",0)</f>
        <v>7.02</v>
      </c>
      <c r="E596" t="str" cm="1">
        <f t="array" ref="E596">_xlfn.XLOOKUP($A596,MedExam_Table[[#Headers],[#Data],[Customer ID]],MedExam_Table[[#Headers],[#Data],[Heart Issues Updated]],"Not Found",0)</f>
        <v>Yes</v>
      </c>
      <c r="F596" t="str" cm="1">
        <f t="array" ref="F596">_xlfn.XLOOKUP($A596,MedExam_Table[[#Headers],[#Data],[Customer ID]],MedExam_Table[[#Headers],[#Data],[Any Transplants Update]],"Not Found",0)</f>
        <v>No</v>
      </c>
      <c r="G596" t="str" cm="1">
        <f t="array" ref="G596">_xlfn.XLOOKUP($A596,MedExam_Table[[#Headers],[#Data],[Customer ID]],MedExam_Table[[#Headers],[#Data],[Cancer history]],"Not Found",0)</f>
        <v>No</v>
      </c>
      <c r="H596" cm="1">
        <f t="array" ref="H596">_xlfn.XLOOKUP($A596,MedExam_Table[[#Headers],[#Data],[Customer ID]],MedExam_Table[[#Headers],[#Data],[NumberOfMajorSurgeries_updated]],"Not Found",0)</f>
        <v>0</v>
      </c>
      <c r="I596" t="str" cm="1">
        <f t="array" ref="I596">_xlfn.XLOOKUP($A596,MedExam_Table[[#Headers],[#Data],[Customer ID]],MedExam_Table[[#Headers],[#Data],[Smoker Updated]],"Not Found",0)</f>
        <v>No</v>
      </c>
      <c r="J596" t="str" cm="1">
        <f t="array" ref="J596">_xlfn.XLOOKUP($A596,MedExam_Table[[#Headers],[#Data],[Customer ID]],MedExam_Table[[#Headers],[#Data],[Weight Status]],"Not Found",0)</f>
        <v>OverWeight</v>
      </c>
      <c r="K596" t="str" cm="1">
        <f t="array" ref="K596">_xlfn.XLOOKUP($A596,MedExam_Table[[#Headers],[#Data],[Customer ID]],MedExam_Table[[#Headers],[#Data],[Diabetes Status]],"Not Found",0)</f>
        <v>Diabetes</v>
      </c>
      <c r="L596" cm="1">
        <f t="array" ref="L596">_xlfn.XLOOKUP($A596,Hospitalisation_table[[#All],[Customer ID]],Hospitalisation_table[[#All],[Customer Age]],"Not Found",0)</f>
        <v>41</v>
      </c>
      <c r="M596" t="str" cm="1">
        <f t="array" ref="M596">_xlfn.XLOOKUP($A596,Hospitalisation_table[[#All],[Customer ID]],Hospitalisation_table[[#All],[Date of Birth]],"Not Found",0)</f>
        <v>17-Sep-1981</v>
      </c>
      <c r="N596" s="22" cm="1">
        <f t="array" ref="N596">_xlfn.XLOOKUP($A596,Hospitalisation_table[[#All],[Customer ID]],Hospitalisation_table[[#All],[charges]],"Not Found",0)</f>
        <v>6664.69</v>
      </c>
      <c r="O596" t="str" cm="1">
        <f t="array" ref="O596">_xlfn.XLOOKUP($A596,Hospitalisation_table[[#All],[Customer ID]],Hospitalisation_table[[#All],[Hospital tier_Updated]],"Not Found",0)</f>
        <v>tier - 3</v>
      </c>
      <c r="P596" t="str" cm="1">
        <f t="array" ref="P596">_xlfn.XLOOKUP($A596,Hospitalisation_table[[#All],[Customer ID]],Hospitalisation_table[[#All],[City tier_updated]],"Not Found",0)</f>
        <v>tier - 1</v>
      </c>
      <c r="Q596" t="str" cm="1">
        <f t="array" ref="Q596">_xlfn.XLOOKUP($A596,Hospitalisation_table[[#All],[Customer ID]],Hospitalisation_table[[#All],[State ID Updated]],"Not Found",0)</f>
        <v>R1012</v>
      </c>
    </row>
    <row r="597" spans="1:17" x14ac:dyDescent="0.3">
      <c r="A597" s="14" t="s">
        <v>837</v>
      </c>
      <c r="B597" t="str" cm="1">
        <f t="array" ref="B597">_xlfn.XLOOKUP($A597,CustomersName[[#All],[Customer ID]],CustomersName[[#All],[First Name]],"Not Found",0)</f>
        <v>Rebecca</v>
      </c>
      <c r="C597" cm="1">
        <f t="array" ref="C597">_xlfn.XLOOKUP($A597,MedExam_Table[[#Headers],[#Data],[Customer ID]],MedExam_Table[[#Headers],[#Data],[BMI]],"Not Found",0)</f>
        <v>23.4</v>
      </c>
      <c r="D597" cm="1">
        <f t="array" ref="D597">_xlfn.XLOOKUP($A597,MedExam_Table[[#Headers],[#Data],[Customer ID]],MedExam_Table[[#Headers],[#Data],[HBA1C]],"Not Found",0)</f>
        <v>4.47</v>
      </c>
      <c r="E597" t="str" cm="1">
        <f t="array" ref="E597">_xlfn.XLOOKUP($A597,MedExam_Table[[#Headers],[#Data],[Customer ID]],MedExam_Table[[#Headers],[#Data],[Heart Issues Updated]],"Not Found",0)</f>
        <v>No</v>
      </c>
      <c r="F597" t="str" cm="1">
        <f t="array" ref="F597">_xlfn.XLOOKUP($A597,MedExam_Table[[#Headers],[#Data],[Customer ID]],MedExam_Table[[#Headers],[#Data],[Any Transplants Update]],"Not Found",0)</f>
        <v>No</v>
      </c>
      <c r="G597" t="str" cm="1">
        <f t="array" ref="G597">_xlfn.XLOOKUP($A597,MedExam_Table[[#Headers],[#Data],[Customer ID]],MedExam_Table[[#Headers],[#Data],[Cancer history]],"Not Found",0)</f>
        <v>No</v>
      </c>
      <c r="H597" cm="1">
        <f t="array" ref="H597">_xlfn.XLOOKUP($A597,MedExam_Table[[#Headers],[#Data],[Customer ID]],MedExam_Table[[#Headers],[#Data],[NumberOfMajorSurgeries_updated]],"Not Found",0)</f>
        <v>0</v>
      </c>
      <c r="I597" t="str" cm="1">
        <f t="array" ref="I597">_xlfn.XLOOKUP($A597,MedExam_Table[[#Headers],[#Data],[Customer ID]],MedExam_Table[[#Headers],[#Data],[Smoker Updated]],"Not Found",0)</f>
        <v>No</v>
      </c>
      <c r="J597" t="str" cm="1">
        <f t="array" ref="J597">_xlfn.XLOOKUP($A597,MedExam_Table[[#Headers],[#Data],[Customer ID]],MedExam_Table[[#Headers],[#Data],[Weight Status]],"Not Found",0)</f>
        <v>NormalWeight</v>
      </c>
      <c r="K597" t="str" cm="1">
        <f t="array" ref="K597">_xlfn.XLOOKUP($A597,MedExam_Table[[#Headers],[#Data],[Customer ID]],MedExam_Table[[#Headers],[#Data],[Diabetes Status]],"Not Found",0)</f>
        <v>Normal</v>
      </c>
      <c r="L597" cm="1">
        <f t="array" ref="L597">_xlfn.XLOOKUP($A597,Hospitalisation_table[[#All],[Customer ID]],Hospitalisation_table[[#All],[Customer Age]],"Not Found",0)</f>
        <v>40</v>
      </c>
      <c r="M597" t="str" cm="1">
        <f t="array" ref="M597">_xlfn.XLOOKUP($A597,Hospitalisation_table[[#All],[Customer ID]],Hospitalisation_table[[#All],[Date of Birth]],"Not Found",0)</f>
        <v>27-Sep-1982</v>
      </c>
      <c r="N597" s="22" cm="1">
        <f t="array" ref="N597">_xlfn.XLOOKUP($A597,Hospitalisation_table[[#All],[Customer ID]],Hospitalisation_table[[#All],[charges]],"Not Found",0)</f>
        <v>6664.32</v>
      </c>
      <c r="O597" t="str" cm="1">
        <f t="array" ref="O597">_xlfn.XLOOKUP($A597,Hospitalisation_table[[#All],[Customer ID]],Hospitalisation_table[[#All],[Hospital tier_Updated]],"Not Found",0)</f>
        <v>tier - 2</v>
      </c>
      <c r="P597" t="str" cm="1">
        <f t="array" ref="P597">_xlfn.XLOOKUP($A597,Hospitalisation_table[[#All],[Customer ID]],Hospitalisation_table[[#All],[City tier_updated]],"Not Found",0)</f>
        <v>tier - 2</v>
      </c>
      <c r="Q597" t="str" cm="1">
        <f t="array" ref="Q597">_xlfn.XLOOKUP($A597,Hospitalisation_table[[#All],[Customer ID]],Hospitalisation_table[[#All],[State ID Updated]],"Not Found",0)</f>
        <v>R1013</v>
      </c>
    </row>
    <row r="598" spans="1:17" x14ac:dyDescent="0.3">
      <c r="A598" s="13" t="s">
        <v>836</v>
      </c>
      <c r="B598" t="str" cm="1">
        <f t="array" ref="B598">_xlfn.XLOOKUP($A598,CustomersName[[#All],[Customer ID]],CustomersName[[#All],[First Name]],"Not Found",0)</f>
        <v>Adam</v>
      </c>
      <c r="C598" cm="1">
        <f t="array" ref="C598">_xlfn.XLOOKUP($A598,MedExam_Table[[#Headers],[#Data],[Customer ID]],MedExam_Table[[#Headers],[#Data],[BMI]],"Not Found",0)</f>
        <v>33.44</v>
      </c>
      <c r="D598" cm="1">
        <f t="array" ref="D598">_xlfn.XLOOKUP($A598,MedExam_Table[[#Headers],[#Data],[Customer ID]],MedExam_Table[[#Headers],[#Data],[HBA1C]],"Not Found",0)</f>
        <v>4.54</v>
      </c>
      <c r="E598" t="str" cm="1">
        <f t="array" ref="E598">_xlfn.XLOOKUP($A598,MedExam_Table[[#Headers],[#Data],[Customer ID]],MedExam_Table[[#Headers],[#Data],[Heart Issues Updated]],"Not Found",0)</f>
        <v>No</v>
      </c>
      <c r="F598" t="str" cm="1">
        <f t="array" ref="F598">_xlfn.XLOOKUP($A598,MedExam_Table[[#Headers],[#Data],[Customer ID]],MedExam_Table[[#Headers],[#Data],[Any Transplants Update]],"Not Found",0)</f>
        <v>No</v>
      </c>
      <c r="G598" t="str" cm="1">
        <f t="array" ref="G598">_xlfn.XLOOKUP($A598,MedExam_Table[[#Headers],[#Data],[Customer ID]],MedExam_Table[[#Headers],[#Data],[Cancer history]],"Not Found",0)</f>
        <v>No</v>
      </c>
      <c r="H598" cm="1">
        <f t="array" ref="H598">_xlfn.XLOOKUP($A598,MedExam_Table[[#Headers],[#Data],[Customer ID]],MedExam_Table[[#Headers],[#Data],[NumberOfMajorSurgeries_updated]],"Not Found",0)</f>
        <v>0</v>
      </c>
      <c r="I598" t="str" cm="1">
        <f t="array" ref="I598">_xlfn.XLOOKUP($A598,MedExam_Table[[#Headers],[#Data],[Customer ID]],MedExam_Table[[#Headers],[#Data],[Smoker Updated]],"Not Found",0)</f>
        <v>No</v>
      </c>
      <c r="J598" t="str" cm="1">
        <f t="array" ref="J598">_xlfn.XLOOKUP($A598,MedExam_Table[[#Headers],[#Data],[Customer ID]],MedExam_Table[[#Headers],[#Data],[Weight Status]],"Not Found",0)</f>
        <v>Obesity</v>
      </c>
      <c r="K598" t="str" cm="1">
        <f t="array" ref="K598">_xlfn.XLOOKUP($A598,MedExam_Table[[#Headers],[#Data],[Customer ID]],MedExam_Table[[#Headers],[#Data],[Diabetes Status]],"Not Found",0)</f>
        <v>Normal</v>
      </c>
      <c r="L598" cm="1">
        <f t="array" ref="L598">_xlfn.XLOOKUP($A598,Hospitalisation_table[[#All],[Customer ID]],Hospitalisation_table[[#All],[Customer Age]],"Not Found",0)</f>
        <v>33</v>
      </c>
      <c r="M598" t="str" cm="1">
        <f t="array" ref="M598">_xlfn.XLOOKUP($A598,Hospitalisation_table[[#All],[Customer ID]],Hospitalisation_table[[#All],[Date of Birth]],"Not Found",0)</f>
        <v>19-Nov-1989</v>
      </c>
      <c r="N598" s="22" cm="1">
        <f t="array" ref="N598">_xlfn.XLOOKUP($A598,Hospitalisation_table[[#All],[Customer ID]],Hospitalisation_table[[#All],[charges]],"Not Found",0)</f>
        <v>6653.79</v>
      </c>
      <c r="O598" t="str" cm="1">
        <f t="array" ref="O598">_xlfn.XLOOKUP($A598,Hospitalisation_table[[#All],[Customer ID]],Hospitalisation_table[[#All],[Hospital tier_Updated]],"Not Found",0)</f>
        <v>tier - 2</v>
      </c>
      <c r="P598" t="str" cm="1">
        <f t="array" ref="P598">_xlfn.XLOOKUP($A598,Hospitalisation_table[[#All],[Customer ID]],Hospitalisation_table[[#All],[City tier_updated]],"Not Found",0)</f>
        <v>tier - 1</v>
      </c>
      <c r="Q598" t="str" cm="1">
        <f t="array" ref="Q598">_xlfn.XLOOKUP($A598,Hospitalisation_table[[#All],[Customer ID]],Hospitalisation_table[[#All],[State ID Updated]],"Not Found",0)</f>
        <v>R1013</v>
      </c>
    </row>
    <row r="599" spans="1:17" x14ac:dyDescent="0.3">
      <c r="A599" s="14" t="s">
        <v>835</v>
      </c>
      <c r="B599" t="str" cm="1">
        <f t="array" ref="B599">_xlfn.XLOOKUP($A599,CustomersName[[#All],[Customer ID]],CustomersName[[#All],[First Name]],"Not Found",0)</f>
        <v>Ryan</v>
      </c>
      <c r="C599" cm="1">
        <f t="array" ref="C599">_xlfn.XLOOKUP($A599,MedExam_Table[[#Headers],[#Data],[Customer ID]],MedExam_Table[[#Headers],[#Data],[BMI]],"Not Found",0)</f>
        <v>21.12</v>
      </c>
      <c r="D599" cm="1">
        <f t="array" ref="D599">_xlfn.XLOOKUP($A599,MedExam_Table[[#Headers],[#Data],[Customer ID]],MedExam_Table[[#Headers],[#Data],[HBA1C]],"Not Found",0)</f>
        <v>4.99</v>
      </c>
      <c r="E599" t="str" cm="1">
        <f t="array" ref="E599">_xlfn.XLOOKUP($A599,MedExam_Table[[#Headers],[#Data],[Customer ID]],MedExam_Table[[#Headers],[#Data],[Heart Issues Updated]],"Not Found",0)</f>
        <v>No</v>
      </c>
      <c r="F599" t="str" cm="1">
        <f t="array" ref="F599">_xlfn.XLOOKUP($A599,MedExam_Table[[#Headers],[#Data],[Customer ID]],MedExam_Table[[#Headers],[#Data],[Any Transplants Update]],"Not Found",0)</f>
        <v>No</v>
      </c>
      <c r="G599" t="str" cm="1">
        <f t="array" ref="G599">_xlfn.XLOOKUP($A599,MedExam_Table[[#Headers],[#Data],[Customer ID]],MedExam_Table[[#Headers],[#Data],[Cancer history]],"Not Found",0)</f>
        <v>No</v>
      </c>
      <c r="H599" cm="1">
        <f t="array" ref="H599">_xlfn.XLOOKUP($A599,MedExam_Table[[#Headers],[#Data],[Customer ID]],MedExam_Table[[#Headers],[#Data],[NumberOfMajorSurgeries_updated]],"Not Found",0)</f>
        <v>1</v>
      </c>
      <c r="I599" t="str" cm="1">
        <f t="array" ref="I599">_xlfn.XLOOKUP($A599,MedExam_Table[[#Headers],[#Data],[Customer ID]],MedExam_Table[[#Headers],[#Data],[Smoker Updated]],"Not Found",0)</f>
        <v>No</v>
      </c>
      <c r="J599" t="str" cm="1">
        <f t="array" ref="J599">_xlfn.XLOOKUP($A599,MedExam_Table[[#Headers],[#Data],[Customer ID]],MedExam_Table[[#Headers],[#Data],[Weight Status]],"Not Found",0)</f>
        <v>NormalWeight</v>
      </c>
      <c r="K599" t="str" cm="1">
        <f t="array" ref="K599">_xlfn.XLOOKUP($A599,MedExam_Table[[#Headers],[#Data],[Customer ID]],MedExam_Table[[#Headers],[#Data],[Diabetes Status]],"Not Found",0)</f>
        <v>Normal</v>
      </c>
      <c r="L599" cm="1">
        <f t="array" ref="L599">_xlfn.XLOOKUP($A599,Hospitalisation_table[[#All],[Customer ID]],Hospitalisation_table[[#All],[Customer Age]],"Not Found",0)</f>
        <v>38</v>
      </c>
      <c r="M599" t="str" cm="1">
        <f t="array" ref="M599">_xlfn.XLOOKUP($A599,Hospitalisation_table[[#All],[Customer ID]],Hospitalisation_table[[#All],[Date of Birth]],"Not Found",0)</f>
        <v>1-Jul-1984</v>
      </c>
      <c r="N599" s="22" cm="1">
        <f t="array" ref="N599">_xlfn.XLOOKUP($A599,Hospitalisation_table[[#All],[Customer ID]],Hospitalisation_table[[#All],[charges]],"Not Found",0)</f>
        <v>6652.53</v>
      </c>
      <c r="O599" t="str" cm="1">
        <f t="array" ref="O599">_xlfn.XLOOKUP($A599,Hospitalisation_table[[#All],[Customer ID]],Hospitalisation_table[[#All],[Hospital tier_Updated]],"Not Found",0)</f>
        <v>tier - 3</v>
      </c>
      <c r="P599" t="str" cm="1">
        <f t="array" ref="P599">_xlfn.XLOOKUP($A599,Hospitalisation_table[[#All],[Customer ID]],Hospitalisation_table[[#All],[City tier_updated]],"Not Found",0)</f>
        <v>tier - 2</v>
      </c>
      <c r="Q599" t="str" cm="1">
        <f t="array" ref="Q599">_xlfn.XLOOKUP($A599,Hospitalisation_table[[#All],[Customer ID]],Hospitalisation_table[[#All],[State ID Updated]],"Not Found",0)</f>
        <v>R1013</v>
      </c>
    </row>
    <row r="600" spans="1:17" x14ac:dyDescent="0.3">
      <c r="A600" s="13" t="s">
        <v>834</v>
      </c>
      <c r="B600" t="str" cm="1">
        <f t="array" ref="B600">_xlfn.XLOOKUP($A600,CustomersName[[#All],[Customer ID]],CustomersName[[#All],[First Name]],"Not Found",0)</f>
        <v>Jachie K.</v>
      </c>
      <c r="C600" cm="1">
        <f t="array" ref="C600">_xlfn.XLOOKUP($A600,MedExam_Table[[#Headers],[#Data],[Customer ID]],MedExam_Table[[#Headers],[#Data],[BMI]],"Not Found",0)</f>
        <v>18.48</v>
      </c>
      <c r="D600" cm="1">
        <f t="array" ref="D600">_xlfn.XLOOKUP($A600,MedExam_Table[[#Headers],[#Data],[Customer ID]],MedExam_Table[[#Headers],[#Data],[HBA1C]],"Not Found",0)</f>
        <v>10.84</v>
      </c>
      <c r="E600" t="str" cm="1">
        <f t="array" ref="E600">_xlfn.XLOOKUP($A600,MedExam_Table[[#Headers],[#Data],[Customer ID]],MedExam_Table[[#Headers],[#Data],[Heart Issues Updated]],"Not Found",0)</f>
        <v>Yes</v>
      </c>
      <c r="F600" t="str" cm="1">
        <f t="array" ref="F600">_xlfn.XLOOKUP($A600,MedExam_Table[[#Headers],[#Data],[Customer ID]],MedExam_Table[[#Headers],[#Data],[Any Transplants Update]],"Not Found",0)</f>
        <v>No</v>
      </c>
      <c r="G600" t="str" cm="1">
        <f t="array" ref="G600">_xlfn.XLOOKUP($A600,MedExam_Table[[#Headers],[#Data],[Customer ID]],MedExam_Table[[#Headers],[#Data],[Cancer history]],"Not Found",0)</f>
        <v>No</v>
      </c>
      <c r="H600" cm="1">
        <f t="array" ref="H600">_xlfn.XLOOKUP($A600,MedExam_Table[[#Headers],[#Data],[Customer ID]],MedExam_Table[[#Headers],[#Data],[NumberOfMajorSurgeries_updated]],"Not Found",0)</f>
        <v>2</v>
      </c>
      <c r="I600" t="str" cm="1">
        <f t="array" ref="I600">_xlfn.XLOOKUP($A600,MedExam_Table[[#Headers],[#Data],[Customer ID]],MedExam_Table[[#Headers],[#Data],[Smoker Updated]],"Not Found",0)</f>
        <v>No</v>
      </c>
      <c r="J600" t="str" cm="1">
        <f t="array" ref="J600">_xlfn.XLOOKUP($A600,MedExam_Table[[#Headers],[#Data],[Customer ID]],MedExam_Table[[#Headers],[#Data],[Weight Status]],"Not Found",0)</f>
        <v>Underweight</v>
      </c>
      <c r="K600" t="str" cm="1">
        <f t="array" ref="K600">_xlfn.XLOOKUP($A600,MedExam_Table[[#Headers],[#Data],[Customer ID]],MedExam_Table[[#Headers],[#Data],[Diabetes Status]],"Not Found",0)</f>
        <v>Diabetes</v>
      </c>
      <c r="L600" cm="1">
        <f t="array" ref="L600">_xlfn.XLOOKUP($A600,Hospitalisation_table[[#All],[Customer ID]],Hospitalisation_table[[#All],[Customer Age]],"Not Found",0)</f>
        <v>52</v>
      </c>
      <c r="M600" t="str" cm="1">
        <f t="array" ref="M600">_xlfn.XLOOKUP($A600,Hospitalisation_table[[#All],[Customer ID]],Hospitalisation_table[[#All],[Date of Birth]],"Not Found",0)</f>
        <v>8-Nov-1970</v>
      </c>
      <c r="N600" s="22" cm="1">
        <f t="array" ref="N600">_xlfn.XLOOKUP($A600,Hospitalisation_table[[#All],[Customer ID]],Hospitalisation_table[[#All],[charges]],"Not Found",0)</f>
        <v>6651.26</v>
      </c>
      <c r="O600" t="str" cm="1">
        <f t="array" ref="O600">_xlfn.XLOOKUP($A600,Hospitalisation_table[[#All],[Customer ID]],Hospitalisation_table[[#All],[Hospital tier_Updated]],"Not Found",0)</f>
        <v>tier - 2</v>
      </c>
      <c r="P600" t="str" cm="1">
        <f t="array" ref="P600">_xlfn.XLOOKUP($A600,Hospitalisation_table[[#All],[Customer ID]],Hospitalisation_table[[#All],[City tier_updated]],"Not Found",0)</f>
        <v>tier - 3</v>
      </c>
      <c r="Q600" t="str" cm="1">
        <f t="array" ref="Q600">_xlfn.XLOOKUP($A600,Hospitalisation_table[[#All],[Customer ID]],Hospitalisation_table[[#All],[State ID Updated]],"Not Found",0)</f>
        <v>R1013</v>
      </c>
    </row>
    <row r="601" spans="1:17" x14ac:dyDescent="0.3">
      <c r="A601" s="14" t="s">
        <v>833</v>
      </c>
      <c r="B601" t="str" cm="1">
        <f t="array" ref="B601">_xlfn.XLOOKUP($A601,CustomersName[[#All],[Customer ID]],CustomersName[[#All],[First Name]],"Not Found",0)</f>
        <v>Chris</v>
      </c>
      <c r="C601" cm="1">
        <f t="array" ref="C601">_xlfn.XLOOKUP($A601,MedExam_Table[[#Headers],[#Data],[Customer ID]],MedExam_Table[[#Headers],[#Data],[BMI]],"Not Found",0)</f>
        <v>16.815000000000001</v>
      </c>
      <c r="D601" cm="1">
        <f t="array" ref="D601">_xlfn.XLOOKUP($A601,MedExam_Table[[#Headers],[#Data],[Customer ID]],MedExam_Table[[#Headers],[#Data],[HBA1C]],"Not Found",0)</f>
        <v>5.63</v>
      </c>
      <c r="E601" t="str" cm="1">
        <f t="array" ref="E601">_xlfn.XLOOKUP($A601,MedExam_Table[[#Headers],[#Data],[Customer ID]],MedExam_Table[[#Headers],[#Data],[Heart Issues Updated]],"Not Found",0)</f>
        <v>No</v>
      </c>
      <c r="F601" t="str" cm="1">
        <f t="array" ref="F601">_xlfn.XLOOKUP($A601,MedExam_Table[[#Headers],[#Data],[Customer ID]],MedExam_Table[[#Headers],[#Data],[Any Transplants Update]],"Not Found",0)</f>
        <v>No</v>
      </c>
      <c r="G601" t="str" cm="1">
        <f t="array" ref="G601">_xlfn.XLOOKUP($A601,MedExam_Table[[#Headers],[#Data],[Customer ID]],MedExam_Table[[#Headers],[#Data],[Cancer history]],"Not Found",0)</f>
        <v>No</v>
      </c>
      <c r="H601" cm="1">
        <f t="array" ref="H601">_xlfn.XLOOKUP($A601,MedExam_Table[[#Headers],[#Data],[Customer ID]],MedExam_Table[[#Headers],[#Data],[NumberOfMajorSurgeries_updated]],"Not Found",0)</f>
        <v>1</v>
      </c>
      <c r="I601" t="str" cm="1">
        <f t="array" ref="I601">_xlfn.XLOOKUP($A601,MedExam_Table[[#Headers],[#Data],[Customer ID]],MedExam_Table[[#Headers],[#Data],[Smoker Updated]],"Not Found",0)</f>
        <v>No</v>
      </c>
      <c r="J601" t="str" cm="1">
        <f t="array" ref="J601">_xlfn.XLOOKUP($A601,MedExam_Table[[#Headers],[#Data],[Customer ID]],MedExam_Table[[#Headers],[#Data],[Weight Status]],"Not Found",0)</f>
        <v>Underweight</v>
      </c>
      <c r="K601" t="str" cm="1">
        <f t="array" ref="K601">_xlfn.XLOOKUP($A601,MedExam_Table[[#Headers],[#Data],[Customer ID]],MedExam_Table[[#Headers],[#Data],[Diabetes Status]],"Not Found",0)</f>
        <v>Normal</v>
      </c>
      <c r="L601" cm="1">
        <f t="array" ref="L601">_xlfn.XLOOKUP($A601,Hospitalisation_table[[#All],[Customer ID]],Hospitalisation_table[[#All],[Customer Age]],"Not Found",0)</f>
        <v>38</v>
      </c>
      <c r="M601" t="str" cm="1">
        <f t="array" ref="M601">_xlfn.XLOOKUP($A601,Hospitalisation_table[[#All],[Customer ID]],Hospitalisation_table[[#All],[Date of Birth]],"Not Found",0)</f>
        <v>8-Dec-1984</v>
      </c>
      <c r="N601" s="22" cm="1">
        <f t="array" ref="N601">_xlfn.XLOOKUP($A601,Hospitalisation_table[[#All],[Customer ID]],Hospitalisation_table[[#All],[charges]],"Not Found",0)</f>
        <v>6640.54</v>
      </c>
      <c r="O601" t="str" cm="1">
        <f t="array" ref="O601">_xlfn.XLOOKUP($A601,Hospitalisation_table[[#All],[Customer ID]],Hospitalisation_table[[#All],[Hospital tier_Updated]],"Not Found",0)</f>
        <v>tier - 2</v>
      </c>
      <c r="P601" t="str" cm="1">
        <f t="array" ref="P601">_xlfn.XLOOKUP($A601,Hospitalisation_table[[#All],[Customer ID]],Hospitalisation_table[[#All],[City tier_updated]],"Not Found",0)</f>
        <v>tier - 3</v>
      </c>
      <c r="Q601" t="str" cm="1">
        <f t="array" ref="Q601">_xlfn.XLOOKUP($A601,Hospitalisation_table[[#All],[Customer ID]],Hospitalisation_table[[#All],[State ID Updated]],"Not Found",0)</f>
        <v>R1019</v>
      </c>
    </row>
    <row r="602" spans="1:17" x14ac:dyDescent="0.3">
      <c r="A602" s="13" t="s">
        <v>832</v>
      </c>
      <c r="B602" t="str" cm="1">
        <f t="array" ref="B602">_xlfn.XLOOKUP($A602,CustomersName[[#All],[Customer ID]],CustomersName[[#All],[First Name]],"Not Found",0)</f>
        <v>Tyher C</v>
      </c>
      <c r="C602" cm="1">
        <f t="array" ref="C602">_xlfn.XLOOKUP($A602,MedExam_Table[[#Headers],[#Data],[Customer ID]],MedExam_Table[[#Headers],[#Data],[BMI]],"Not Found",0)</f>
        <v>26.72</v>
      </c>
      <c r="D602" cm="1">
        <f t="array" ref="D602">_xlfn.XLOOKUP($A602,MedExam_Table[[#Headers],[#Data],[Customer ID]],MedExam_Table[[#Headers],[#Data],[HBA1C]],"Not Found",0)</f>
        <v>4.1399999999999997</v>
      </c>
      <c r="E602" t="str" cm="1">
        <f t="array" ref="E602">_xlfn.XLOOKUP($A602,MedExam_Table[[#Headers],[#Data],[Customer ID]],MedExam_Table[[#Headers],[#Data],[Heart Issues Updated]],"Not Found",0)</f>
        <v>No</v>
      </c>
      <c r="F602" t="str" cm="1">
        <f t="array" ref="F602">_xlfn.XLOOKUP($A602,MedExam_Table[[#Headers],[#Data],[Customer ID]],MedExam_Table[[#Headers],[#Data],[Any Transplants Update]],"Not Found",0)</f>
        <v>No</v>
      </c>
      <c r="G602" t="str" cm="1">
        <f t="array" ref="G602">_xlfn.XLOOKUP($A602,MedExam_Table[[#Headers],[#Data],[Customer ID]],MedExam_Table[[#Headers],[#Data],[Cancer history]],"Not Found",0)</f>
        <v>No</v>
      </c>
      <c r="H602" cm="1">
        <f t="array" ref="H602">_xlfn.XLOOKUP($A602,MedExam_Table[[#Headers],[#Data],[Customer ID]],MedExam_Table[[#Headers],[#Data],[NumberOfMajorSurgeries_updated]],"Not Found",0)</f>
        <v>0</v>
      </c>
      <c r="I602" t="str" cm="1">
        <f t="array" ref="I602">_xlfn.XLOOKUP($A602,MedExam_Table[[#Headers],[#Data],[Customer ID]],MedExam_Table[[#Headers],[#Data],[Smoker Updated]],"Not Found",0)</f>
        <v>No</v>
      </c>
      <c r="J602" t="str" cm="1">
        <f t="array" ref="J602">_xlfn.XLOOKUP($A602,MedExam_Table[[#Headers],[#Data],[Customer ID]],MedExam_Table[[#Headers],[#Data],[Weight Status]],"Not Found",0)</f>
        <v>OverWeight</v>
      </c>
      <c r="K602" t="str" cm="1">
        <f t="array" ref="K602">_xlfn.XLOOKUP($A602,MedExam_Table[[#Headers],[#Data],[Customer ID]],MedExam_Table[[#Headers],[#Data],[Diabetes Status]],"Not Found",0)</f>
        <v>Normal</v>
      </c>
      <c r="L602" cm="1">
        <f t="array" ref="L602">_xlfn.XLOOKUP($A602,Hospitalisation_table[[#All],[Customer ID]],Hospitalisation_table[[#All],[Customer Age]],"Not Found",0)</f>
        <v>33</v>
      </c>
      <c r="M602" t="str" cm="1">
        <f t="array" ref="M602">_xlfn.XLOOKUP($A602,Hospitalisation_table[[#All],[Customer ID]],Hospitalisation_table[[#All],[Date of Birth]],"Not Found",0)</f>
        <v>6-Jun-1990</v>
      </c>
      <c r="N602" s="22" cm="1">
        <f t="array" ref="N602">_xlfn.XLOOKUP($A602,Hospitalisation_table[[#All],[Customer ID]],Hospitalisation_table[[#All],[charges]],"Not Found",0)</f>
        <v>6639.3</v>
      </c>
      <c r="O602" t="str" cm="1">
        <f t="array" ref="O602">_xlfn.XLOOKUP($A602,Hospitalisation_table[[#All],[Customer ID]],Hospitalisation_table[[#All],[Hospital tier_Updated]],"Not Found",0)</f>
        <v>tier - 2</v>
      </c>
      <c r="P602" t="str" cm="1">
        <f t="array" ref="P602">_xlfn.XLOOKUP($A602,Hospitalisation_table[[#All],[Customer ID]],Hospitalisation_table[[#All],[City tier_updated]],"Not Found",0)</f>
        <v>tier - 2</v>
      </c>
      <c r="Q602" t="str" cm="1">
        <f t="array" ref="Q602">_xlfn.XLOOKUP($A602,Hospitalisation_table[[#All],[Customer ID]],Hospitalisation_table[[#All],[State ID Updated]],"Not Found",0)</f>
        <v>R1021</v>
      </c>
    </row>
    <row r="603" spans="1:17" x14ac:dyDescent="0.3">
      <c r="A603" s="14" t="s">
        <v>2219</v>
      </c>
      <c r="B603" t="str" cm="1">
        <f t="array" ref="B603">_xlfn.XLOOKUP($A603,CustomersName[[#All],[Customer ID]],CustomersName[[#All],[First Name]],"Not Found",0)</f>
        <v>Michael</v>
      </c>
      <c r="C603" cm="1">
        <f t="array" ref="C603">_xlfn.XLOOKUP($A603,MedExam_Table[[#Headers],[#Data],[Customer ID]],MedExam_Table[[#Headers],[#Data],[BMI]],"Not Found",0)</f>
        <v>40.15</v>
      </c>
      <c r="D603" cm="1">
        <f t="array" ref="D603">_xlfn.XLOOKUP($A603,MedExam_Table[[#Headers],[#Data],[Customer ID]],MedExam_Table[[#Headers],[#Data],[HBA1C]],"Not Found",0)</f>
        <v>5.76</v>
      </c>
      <c r="E603" t="str" cm="1">
        <f t="array" ref="E603">_xlfn.XLOOKUP($A603,MedExam_Table[[#Headers],[#Data],[Customer ID]],MedExam_Table[[#Headers],[#Data],[Heart Issues Updated]],"Not Found",0)</f>
        <v>No</v>
      </c>
      <c r="F603" t="str" cm="1">
        <f t="array" ref="F603">_xlfn.XLOOKUP($A603,MedExam_Table[[#Headers],[#Data],[Customer ID]],MedExam_Table[[#Headers],[#Data],[Any Transplants Update]],"Not Found",0)</f>
        <v>No</v>
      </c>
      <c r="G603" t="str" cm="1">
        <f t="array" ref="G603">_xlfn.XLOOKUP($A603,MedExam_Table[[#Headers],[#Data],[Customer ID]],MedExam_Table[[#Headers],[#Data],[Cancer history]],"Not Found",0)</f>
        <v>No</v>
      </c>
      <c r="H603" cm="1">
        <f t="array" ref="H603">_xlfn.XLOOKUP($A603,MedExam_Table[[#Headers],[#Data],[Customer ID]],MedExam_Table[[#Headers],[#Data],[NumberOfMajorSurgeries_updated]],"Not Found",0)</f>
        <v>1</v>
      </c>
      <c r="I603" t="str" cm="1">
        <f t="array" ref="I603">_xlfn.XLOOKUP($A603,MedExam_Table[[#Headers],[#Data],[Customer ID]],MedExam_Table[[#Headers],[#Data],[Smoker Updated]],"Not Found",0)</f>
        <v>Yes</v>
      </c>
      <c r="J603" t="str" cm="1">
        <f t="array" ref="J603">_xlfn.XLOOKUP($A603,MedExam_Table[[#Headers],[#Data],[Customer ID]],MedExam_Table[[#Headers],[#Data],[Weight Status]],"Not Found",0)</f>
        <v>Obesity</v>
      </c>
      <c r="K603" t="str" cm="1">
        <f t="array" ref="K603">_xlfn.XLOOKUP($A603,MedExam_Table[[#Headers],[#Data],[Customer ID]],MedExam_Table[[#Headers],[#Data],[Diabetes Status]],"Not Found",0)</f>
        <v>Prediabetes</v>
      </c>
      <c r="L603" cm="1">
        <f t="array" ref="L603">_xlfn.XLOOKUP($A603,Hospitalisation_table[[#All],[Customer ID]],Hospitalisation_table[[#All],[Customer Age]],"Not Found",0)</f>
        <v>24</v>
      </c>
      <c r="M603" t="str" cm="1">
        <f t="array" ref="M603">_xlfn.XLOOKUP($A603,Hospitalisation_table[[#All],[Customer ID]],Hospitalisation_table[[#All],[Date of Birth]],"Not Found",0)</f>
        <v>29-Jul-1998</v>
      </c>
      <c r="N603" s="22" cm="1">
        <f t="array" ref="N603">_xlfn.XLOOKUP($A603,Hospitalisation_table[[#All],[Customer ID]],Hospitalisation_table[[#All],[charges]],"Not Found",0)</f>
        <v>38126.25</v>
      </c>
      <c r="O603" t="str" cm="1">
        <f t="array" ref="O603">_xlfn.XLOOKUP($A603,Hospitalisation_table[[#All],[Customer ID]],Hospitalisation_table[[#All],[Hospital tier_Updated]],"Not Found",0)</f>
        <v>tier - 1</v>
      </c>
      <c r="P603" t="str" cm="1">
        <f t="array" ref="P603">_xlfn.XLOOKUP($A603,Hospitalisation_table[[#All],[Customer ID]],Hospitalisation_table[[#All],[City tier_updated]],"Not Found",0)</f>
        <v>tier - 3</v>
      </c>
      <c r="Q603" t="str" cm="1">
        <f t="array" ref="Q603">_xlfn.XLOOKUP($A603,Hospitalisation_table[[#All],[Customer ID]],Hospitalisation_table[[#All],[State ID Updated]],"Not Found",0)</f>
        <v>R1013</v>
      </c>
    </row>
    <row r="604" spans="1:17" x14ac:dyDescent="0.3">
      <c r="A604" s="13" t="s">
        <v>831</v>
      </c>
      <c r="B604" t="str" cm="1">
        <f t="array" ref="B604">_xlfn.XLOOKUP($A604,CustomersName[[#All],[Customer ID]],CustomersName[[#All],[First Name]],"Not Found",0)</f>
        <v>Yoshie</v>
      </c>
      <c r="C604" cm="1">
        <f t="array" ref="C604">_xlfn.XLOOKUP($A604,MedExam_Table[[#Headers],[#Data],[Customer ID]],MedExam_Table[[#Headers],[#Data],[BMI]],"Not Found",0)</f>
        <v>41.42</v>
      </c>
      <c r="D604" cm="1">
        <f t="array" ref="D604">_xlfn.XLOOKUP($A604,MedExam_Table[[#Headers],[#Data],[Customer ID]],MedExam_Table[[#Headers],[#Data],[HBA1C]],"Not Found",0)</f>
        <v>5.17</v>
      </c>
      <c r="E604" t="str" cm="1">
        <f t="array" ref="E604">_xlfn.XLOOKUP($A604,MedExam_Table[[#Headers],[#Data],[Customer ID]],MedExam_Table[[#Headers],[#Data],[Heart Issues Updated]],"Not Found",0)</f>
        <v>No</v>
      </c>
      <c r="F604" t="str" cm="1">
        <f t="array" ref="F604">_xlfn.XLOOKUP($A604,MedExam_Table[[#Headers],[#Data],[Customer ID]],MedExam_Table[[#Headers],[#Data],[Any Transplants Update]],"Not Found",0)</f>
        <v>No</v>
      </c>
      <c r="G604" t="str" cm="1">
        <f t="array" ref="G604">_xlfn.XLOOKUP($A604,MedExam_Table[[#Headers],[#Data],[Customer ID]],MedExam_Table[[#Headers],[#Data],[Cancer history]],"Not Found",0)</f>
        <v>Yes</v>
      </c>
      <c r="H604" cm="1">
        <f t="array" ref="H604">_xlfn.XLOOKUP($A604,MedExam_Table[[#Headers],[#Data],[Customer ID]],MedExam_Table[[#Headers],[#Data],[NumberOfMajorSurgeries_updated]],"Not Found",0)</f>
        <v>1</v>
      </c>
      <c r="I604" t="str" cm="1">
        <f t="array" ref="I604">_xlfn.XLOOKUP($A604,MedExam_Table[[#Headers],[#Data],[Customer ID]],MedExam_Table[[#Headers],[#Data],[Smoker Updated]],"Not Found",0)</f>
        <v>No</v>
      </c>
      <c r="J604" t="str" cm="1">
        <f t="array" ref="J604">_xlfn.XLOOKUP($A604,MedExam_Table[[#Headers],[#Data],[Customer ID]],MedExam_Table[[#Headers],[#Data],[Weight Status]],"Not Found",0)</f>
        <v>Obesity</v>
      </c>
      <c r="K604" t="str" cm="1">
        <f t="array" ref="K604">_xlfn.XLOOKUP($A604,MedExam_Table[[#Headers],[#Data],[Customer ID]],MedExam_Table[[#Headers],[#Data],[Diabetes Status]],"Not Found",0)</f>
        <v>Normal</v>
      </c>
      <c r="L604" cm="1">
        <f t="array" ref="L604">_xlfn.XLOOKUP($A604,Hospitalisation_table[[#All],[Customer ID]],Hospitalisation_table[[#All],[Customer Age]],"Not Found",0)</f>
        <v>19</v>
      </c>
      <c r="M604" t="str" cm="1">
        <f t="array" ref="M604">_xlfn.XLOOKUP($A604,Hospitalisation_table[[#All],[Customer ID]],Hospitalisation_table[[#All],[Date of Birth]],"Not Found",0)</f>
        <v>4-Sep-2003</v>
      </c>
      <c r="N604" s="22" cm="1">
        <f t="array" ref="N604">_xlfn.XLOOKUP($A604,Hospitalisation_table[[#All],[Customer ID]],Hospitalisation_table[[#All],[charges]],"Not Found",0)</f>
        <v>6638.16</v>
      </c>
      <c r="O604" t="str" cm="1">
        <f t="array" ref="O604">_xlfn.XLOOKUP($A604,Hospitalisation_table[[#All],[Customer ID]],Hospitalisation_table[[#All],[Hospital tier_Updated]],"Not Found",0)</f>
        <v>tier - 2</v>
      </c>
      <c r="P604" t="str" cm="1">
        <f t="array" ref="P604">_xlfn.XLOOKUP($A604,Hospitalisation_table[[#All],[Customer ID]],Hospitalisation_table[[#All],[City tier_updated]],"Not Found",0)</f>
        <v>tier - 1</v>
      </c>
      <c r="Q604" t="str" cm="1">
        <f t="array" ref="Q604">_xlfn.XLOOKUP($A604,Hospitalisation_table[[#All],[Customer ID]],Hospitalisation_table[[#All],[State ID Updated]],"Not Found",0)</f>
        <v>R1012</v>
      </c>
    </row>
    <row r="605" spans="1:17" x14ac:dyDescent="0.3">
      <c r="A605" s="14" t="s">
        <v>830</v>
      </c>
      <c r="B605" t="str" cm="1">
        <f t="array" ref="B605">_xlfn.XLOOKUP($A605,CustomersName[[#All],[Customer ID]],CustomersName[[#All],[First Name]],"Not Found",0)</f>
        <v>Lauhen A</v>
      </c>
      <c r="C605" cm="1">
        <f t="array" ref="C605">_xlfn.XLOOKUP($A605,MedExam_Table[[#Headers],[#Data],[Customer ID]],MedExam_Table[[#Headers],[#Data],[BMI]],"Not Found",0)</f>
        <v>20.69</v>
      </c>
      <c r="D605" cm="1">
        <f t="array" ref="D605">_xlfn.XLOOKUP($A605,MedExam_Table[[#Headers],[#Data],[Customer ID]],MedExam_Table[[#Headers],[#Data],[HBA1C]],"Not Found",0)</f>
        <v>6.93</v>
      </c>
      <c r="E605" t="str" cm="1">
        <f t="array" ref="E605">_xlfn.XLOOKUP($A605,MedExam_Table[[#Headers],[#Data],[Customer ID]],MedExam_Table[[#Headers],[#Data],[Heart Issues Updated]],"Not Found",0)</f>
        <v>No</v>
      </c>
      <c r="F605" t="str" cm="1">
        <f t="array" ref="F605">_xlfn.XLOOKUP($A605,MedExam_Table[[#Headers],[#Data],[Customer ID]],MedExam_Table[[#Headers],[#Data],[Any Transplants Update]],"Not Found",0)</f>
        <v>No</v>
      </c>
      <c r="G605" t="str" cm="1">
        <f t="array" ref="G605">_xlfn.XLOOKUP($A605,MedExam_Table[[#Headers],[#Data],[Customer ID]],MedExam_Table[[#Headers],[#Data],[Cancer history]],"Not Found",0)</f>
        <v>No</v>
      </c>
      <c r="H605" cm="1">
        <f t="array" ref="H605">_xlfn.XLOOKUP($A605,MedExam_Table[[#Headers],[#Data],[Customer ID]],MedExam_Table[[#Headers],[#Data],[NumberOfMajorSurgeries_updated]],"Not Found",0)</f>
        <v>2</v>
      </c>
      <c r="I605" t="str" cm="1">
        <f t="array" ref="I605">_xlfn.XLOOKUP($A605,MedExam_Table[[#Headers],[#Data],[Customer ID]],MedExam_Table[[#Headers],[#Data],[Smoker Updated]],"Not Found",0)</f>
        <v>No</v>
      </c>
      <c r="J605" t="str" cm="1">
        <f t="array" ref="J605">_xlfn.XLOOKUP($A605,MedExam_Table[[#Headers],[#Data],[Customer ID]],MedExam_Table[[#Headers],[#Data],[Weight Status]],"Not Found",0)</f>
        <v>NormalWeight</v>
      </c>
      <c r="K605" t="str" cm="1">
        <f t="array" ref="K605">_xlfn.XLOOKUP($A605,MedExam_Table[[#Headers],[#Data],[Customer ID]],MedExam_Table[[#Headers],[#Data],[Diabetes Status]],"Not Found",0)</f>
        <v>Diabetes</v>
      </c>
      <c r="L605" cm="1">
        <f t="array" ref="L605">_xlfn.XLOOKUP($A605,Hospitalisation_table[[#All],[Customer ID]],Hospitalisation_table[[#All],[Customer Age]],"Not Found",0)</f>
        <v>49</v>
      </c>
      <c r="M605" t="str" cm="1">
        <f t="array" ref="M605">_xlfn.XLOOKUP($A605,Hospitalisation_table[[#All],[Customer ID]],Hospitalisation_table[[#All],[Date of Birth]],"Not Found",0)</f>
        <v>29-Aug-1973</v>
      </c>
      <c r="N605" s="22" cm="1">
        <f t="array" ref="N605">_xlfn.XLOOKUP($A605,Hospitalisation_table[[#All],[Customer ID]],Hospitalisation_table[[#All],[charges]],"Not Found",0)</f>
        <v>6630.31</v>
      </c>
      <c r="O605" t="str" cm="1">
        <f t="array" ref="O605">_xlfn.XLOOKUP($A605,Hospitalisation_table[[#All],[Customer ID]],Hospitalisation_table[[#All],[Hospital tier_Updated]],"Not Found",0)</f>
        <v>tier - 2</v>
      </c>
      <c r="P605" t="str" cm="1">
        <f t="array" ref="P605">_xlfn.XLOOKUP($A605,Hospitalisation_table[[#All],[Customer ID]],Hospitalisation_table[[#All],[City tier_updated]],"Not Found",0)</f>
        <v>tier - 1</v>
      </c>
      <c r="Q605" t="str" cm="1">
        <f t="array" ref="Q605">_xlfn.XLOOKUP($A605,Hospitalisation_table[[#All],[Customer ID]],Hospitalisation_table[[#All],[State ID Updated]],"Not Found",0)</f>
        <v>R1013</v>
      </c>
    </row>
    <row r="606" spans="1:17" x14ac:dyDescent="0.3">
      <c r="A606" s="13" t="s">
        <v>829</v>
      </c>
      <c r="B606" t="str" cm="1">
        <f t="array" ref="B606">_xlfn.XLOOKUP($A606,CustomersName[[#All],[Customer ID]],CustomersName[[#All],[First Name]],"Not Found",0)</f>
        <v>Masoh D.</v>
      </c>
      <c r="C606" cm="1">
        <f t="array" ref="C606">_xlfn.XLOOKUP($A606,MedExam_Table[[#Headers],[#Data],[Customer ID]],MedExam_Table[[#Headers],[#Data],[BMI]],"Not Found",0)</f>
        <v>41.23</v>
      </c>
      <c r="D606" cm="1">
        <f t="array" ref="D606">_xlfn.XLOOKUP($A606,MedExam_Table[[#Headers],[#Data],[Customer ID]],MedExam_Table[[#Headers],[#Data],[HBA1C]],"Not Found",0)</f>
        <v>4.24</v>
      </c>
      <c r="E606" t="str" cm="1">
        <f t="array" ref="E606">_xlfn.XLOOKUP($A606,MedExam_Table[[#Headers],[#Data],[Customer ID]],MedExam_Table[[#Headers],[#Data],[Heart Issues Updated]],"Not Found",0)</f>
        <v>No</v>
      </c>
      <c r="F606" t="str" cm="1">
        <f t="array" ref="F606">_xlfn.XLOOKUP($A606,MedExam_Table[[#Headers],[#Data],[Customer ID]],MedExam_Table[[#Headers],[#Data],[Any Transplants Update]],"Not Found",0)</f>
        <v>No</v>
      </c>
      <c r="G606" t="str" cm="1">
        <f t="array" ref="G606">_xlfn.XLOOKUP($A606,MedExam_Table[[#Headers],[#Data],[Customer ID]],MedExam_Table[[#Headers],[#Data],[Cancer history]],"Not Found",0)</f>
        <v>No</v>
      </c>
      <c r="H606" cm="1">
        <f t="array" ref="H606">_xlfn.XLOOKUP($A606,MedExam_Table[[#Headers],[#Data],[Customer ID]],MedExam_Table[[#Headers],[#Data],[NumberOfMajorSurgeries_updated]],"Not Found",0)</f>
        <v>0</v>
      </c>
      <c r="I606" t="str" cm="1">
        <f t="array" ref="I606">_xlfn.XLOOKUP($A606,MedExam_Table[[#Headers],[#Data],[Customer ID]],MedExam_Table[[#Headers],[#Data],[Smoker Updated]],"Not Found",0)</f>
        <v>No</v>
      </c>
      <c r="J606" t="str" cm="1">
        <f t="array" ref="J606">_xlfn.XLOOKUP($A606,MedExam_Table[[#Headers],[#Data],[Customer ID]],MedExam_Table[[#Headers],[#Data],[Weight Status]],"Not Found",0)</f>
        <v>Obesity</v>
      </c>
      <c r="K606" t="str" cm="1">
        <f t="array" ref="K606">_xlfn.XLOOKUP($A606,MedExam_Table[[#Headers],[#Data],[Customer ID]],MedExam_Table[[#Headers],[#Data],[Diabetes Status]],"Not Found",0)</f>
        <v>Normal</v>
      </c>
      <c r="L606" cm="1">
        <f t="array" ref="L606">_xlfn.XLOOKUP($A606,Hospitalisation_table[[#All],[Customer ID]],Hospitalisation_table[[#All],[Customer Age]],"Not Found",0)</f>
        <v>40</v>
      </c>
      <c r="M606" t="str" cm="1">
        <f t="array" ref="M606">_xlfn.XLOOKUP($A606,Hospitalisation_table[[#All],[Customer ID]],Hospitalisation_table[[#All],[Date of Birth]],"Not Found",0)</f>
        <v>28-Aug-1982</v>
      </c>
      <c r="N606" s="22" cm="1">
        <f t="array" ref="N606">_xlfn.XLOOKUP($A606,Hospitalisation_table[[#All],[Customer ID]],Hospitalisation_table[[#All],[charges]],"Not Found",0)</f>
        <v>6610.11</v>
      </c>
      <c r="O606" t="str" cm="1">
        <f t="array" ref="O606">_xlfn.XLOOKUP($A606,Hospitalisation_table[[#All],[Customer ID]],Hospitalisation_table[[#All],[Hospital tier_Updated]],"Not Found",0)</f>
        <v>tier - 3</v>
      </c>
      <c r="P606" t="str" cm="1">
        <f t="array" ref="P606">_xlfn.XLOOKUP($A606,Hospitalisation_table[[#All],[Customer ID]],Hospitalisation_table[[#All],[City tier_updated]],"Not Found",0)</f>
        <v>tier - 2</v>
      </c>
      <c r="Q606" t="str" cm="1">
        <f t="array" ref="Q606">_xlfn.XLOOKUP($A606,Hospitalisation_table[[#All],[Customer ID]],Hospitalisation_table[[#All],[State ID Updated]],"Not Found",0)</f>
        <v>R1015</v>
      </c>
    </row>
    <row r="607" spans="1:17" x14ac:dyDescent="0.3">
      <c r="A607" s="14" t="s">
        <v>828</v>
      </c>
      <c r="B607" t="str" cm="1">
        <f t="array" ref="B607">_xlfn.XLOOKUP($A607,CustomersName[[#All],[Customer ID]],CustomersName[[#All],[First Name]],"Not Found",0)</f>
        <v>Ryan</v>
      </c>
      <c r="C607" cm="1">
        <f t="array" ref="C607">_xlfn.XLOOKUP($A607,MedExam_Table[[#Headers],[#Data],[Customer ID]],MedExam_Table[[#Headers],[#Data],[BMI]],"Not Found",0)</f>
        <v>29.9</v>
      </c>
      <c r="D607" cm="1">
        <f t="array" ref="D607">_xlfn.XLOOKUP($A607,MedExam_Table[[#Headers],[#Data],[Customer ID]],MedExam_Table[[#Headers],[#Data],[HBA1C]],"Not Found",0)</f>
        <v>5.91</v>
      </c>
      <c r="E607" t="str" cm="1">
        <f t="array" ref="E607">_xlfn.XLOOKUP($A607,MedExam_Table[[#Headers],[#Data],[Customer ID]],MedExam_Table[[#Headers],[#Data],[Heart Issues Updated]],"Not Found",0)</f>
        <v>No</v>
      </c>
      <c r="F607" t="str" cm="1">
        <f t="array" ref="F607">_xlfn.XLOOKUP($A607,MedExam_Table[[#Headers],[#Data],[Customer ID]],MedExam_Table[[#Headers],[#Data],[Any Transplants Update]],"Not Found",0)</f>
        <v>No</v>
      </c>
      <c r="G607" t="str" cm="1">
        <f t="array" ref="G607">_xlfn.XLOOKUP($A607,MedExam_Table[[#Headers],[#Data],[Customer ID]],MedExam_Table[[#Headers],[#Data],[Cancer history]],"Not Found",0)</f>
        <v>No</v>
      </c>
      <c r="H607" cm="1">
        <f t="array" ref="H607">_xlfn.XLOOKUP($A607,MedExam_Table[[#Headers],[#Data],[Customer ID]],MedExam_Table[[#Headers],[#Data],[NumberOfMajorSurgeries_updated]],"Not Found",0)</f>
        <v>0</v>
      </c>
      <c r="I607" t="str" cm="1">
        <f t="array" ref="I607">_xlfn.XLOOKUP($A607,MedExam_Table[[#Headers],[#Data],[Customer ID]],MedExam_Table[[#Headers],[#Data],[Smoker Updated]],"Not Found",0)</f>
        <v>No</v>
      </c>
      <c r="J607" t="str" cm="1">
        <f t="array" ref="J607">_xlfn.XLOOKUP($A607,MedExam_Table[[#Headers],[#Data],[Customer ID]],MedExam_Table[[#Headers],[#Data],[Weight Status]],"Not Found",0)</f>
        <v>OverWeight</v>
      </c>
      <c r="K607" t="str" cm="1">
        <f t="array" ref="K607">_xlfn.XLOOKUP($A607,MedExam_Table[[#Headers],[#Data],[Customer ID]],MedExam_Table[[#Headers],[#Data],[Diabetes Status]],"Not Found",0)</f>
        <v>Prediabetes</v>
      </c>
      <c r="L607" cm="1">
        <f t="array" ref="L607">_xlfn.XLOOKUP($A607,Hospitalisation_table[[#All],[Customer ID]],Hospitalisation_table[[#All],[Customer Age]],"Not Found",0)</f>
        <v>40</v>
      </c>
      <c r="M607" t="str" cm="1">
        <f t="array" ref="M607">_xlfn.XLOOKUP($A607,Hospitalisation_table[[#All],[Customer ID]],Hospitalisation_table[[#All],[Date of Birth]],"Not Found",0)</f>
        <v>7-Nov-1982</v>
      </c>
      <c r="N607" s="22" cm="1">
        <f t="array" ref="N607">_xlfn.XLOOKUP($A607,Hospitalisation_table[[#All],[Customer ID]],Hospitalisation_table[[#All],[charges]],"Not Found",0)</f>
        <v>6600.36</v>
      </c>
      <c r="O607" t="str" cm="1">
        <f t="array" ref="O607">_xlfn.XLOOKUP($A607,Hospitalisation_table[[#All],[Customer ID]],Hospitalisation_table[[#All],[Hospital tier_Updated]],"Not Found",0)</f>
        <v>tier - 2</v>
      </c>
      <c r="P607" t="str" cm="1">
        <f t="array" ref="P607">_xlfn.XLOOKUP($A607,Hospitalisation_table[[#All],[Customer ID]],Hospitalisation_table[[#All],[City tier_updated]],"Not Found",0)</f>
        <v>tier - 3</v>
      </c>
      <c r="Q607" t="str" cm="1">
        <f t="array" ref="Q607">_xlfn.XLOOKUP($A607,Hospitalisation_table[[#All],[Customer ID]],Hospitalisation_table[[#All],[State ID Updated]],"Not Found",0)</f>
        <v>R1011</v>
      </c>
    </row>
    <row r="608" spans="1:17" x14ac:dyDescent="0.3">
      <c r="A608" s="13" t="s">
        <v>827</v>
      </c>
      <c r="B608" t="str" cm="1">
        <f t="array" ref="B608">_xlfn.XLOOKUP($A608,CustomersName[[#All],[Customer ID]],CustomersName[[#All],[First Name]],"Not Found",0)</f>
        <v>hrturo</v>
      </c>
      <c r="C608" cm="1">
        <f t="array" ref="C608">_xlfn.XLOOKUP($A608,MedExam_Table[[#Headers],[#Data],[Customer ID]],MedExam_Table[[#Headers],[#Data],[BMI]],"Not Found",0)</f>
        <v>34.104999999999997</v>
      </c>
      <c r="D608" cm="1">
        <f t="array" ref="D608">_xlfn.XLOOKUP($A608,MedExam_Table[[#Headers],[#Data],[Customer ID]],MedExam_Table[[#Headers],[#Data],[HBA1C]],"Not Found",0)</f>
        <v>5.93</v>
      </c>
      <c r="E608" t="str" cm="1">
        <f t="array" ref="E608">_xlfn.XLOOKUP($A608,MedExam_Table[[#Headers],[#Data],[Customer ID]],MedExam_Table[[#Headers],[#Data],[Heart Issues Updated]],"Not Found",0)</f>
        <v>No</v>
      </c>
      <c r="F608" t="str" cm="1">
        <f t="array" ref="F608">_xlfn.XLOOKUP($A608,MedExam_Table[[#Headers],[#Data],[Customer ID]],MedExam_Table[[#Headers],[#Data],[Any Transplants Update]],"Not Found",0)</f>
        <v>No</v>
      </c>
      <c r="G608" t="str" cm="1">
        <f t="array" ref="G608">_xlfn.XLOOKUP($A608,MedExam_Table[[#Headers],[#Data],[Customer ID]],MedExam_Table[[#Headers],[#Data],[Cancer history]],"Not Found",0)</f>
        <v>No</v>
      </c>
      <c r="H608" cm="1">
        <f t="array" ref="H608">_xlfn.XLOOKUP($A608,MedExam_Table[[#Headers],[#Data],[Customer ID]],MedExam_Table[[#Headers],[#Data],[NumberOfMajorSurgeries_updated]],"Not Found",0)</f>
        <v>0</v>
      </c>
      <c r="I608" t="str" cm="1">
        <f t="array" ref="I608">_xlfn.XLOOKUP($A608,MedExam_Table[[#Headers],[#Data],[Customer ID]],MedExam_Table[[#Headers],[#Data],[Smoker Updated]],"Not Found",0)</f>
        <v>No</v>
      </c>
      <c r="J608" t="str" cm="1">
        <f t="array" ref="J608">_xlfn.XLOOKUP($A608,MedExam_Table[[#Headers],[#Data],[Customer ID]],MedExam_Table[[#Headers],[#Data],[Weight Status]],"Not Found",0)</f>
        <v>Obesity</v>
      </c>
      <c r="K608" t="str" cm="1">
        <f t="array" ref="K608">_xlfn.XLOOKUP($A608,MedExam_Table[[#Headers],[#Data],[Customer ID]],MedExam_Table[[#Headers],[#Data],[Diabetes Status]],"Not Found",0)</f>
        <v>Prediabetes</v>
      </c>
      <c r="L608" cm="1">
        <f t="array" ref="L608">_xlfn.XLOOKUP($A608,Hospitalisation_table[[#All],[Customer ID]],Hospitalisation_table[[#All],[Customer Age]],"Not Found",0)</f>
        <v>40</v>
      </c>
      <c r="M608" t="str" cm="1">
        <f t="array" ref="M608">_xlfn.XLOOKUP($A608,Hospitalisation_table[[#All],[Customer ID]],Hospitalisation_table[[#All],[Date of Birth]],"Not Found",0)</f>
        <v>29-Dec-1982</v>
      </c>
      <c r="N608" s="22" cm="1">
        <f t="array" ref="N608">_xlfn.XLOOKUP($A608,Hospitalisation_table[[#All],[Customer ID]],Hospitalisation_table[[#All],[charges]],"Not Found",0)</f>
        <v>6600.21</v>
      </c>
      <c r="O608" t="str" cm="1">
        <f t="array" ref="O608">_xlfn.XLOOKUP($A608,Hospitalisation_table[[#All],[Customer ID]],Hospitalisation_table[[#All],[Hospital tier_Updated]],"Not Found",0)</f>
        <v>tier - 3</v>
      </c>
      <c r="P608" t="str" cm="1">
        <f t="array" ref="P608">_xlfn.XLOOKUP($A608,Hospitalisation_table[[#All],[Customer ID]],Hospitalisation_table[[#All],[City tier_updated]],"Not Found",0)</f>
        <v>tier - 2</v>
      </c>
      <c r="Q608" t="str" cm="1">
        <f t="array" ref="Q608">_xlfn.XLOOKUP($A608,Hospitalisation_table[[#All],[Customer ID]],Hospitalisation_table[[#All],[State ID Updated]],"Not Found",0)</f>
        <v>R1016</v>
      </c>
    </row>
    <row r="609" spans="1:17" x14ac:dyDescent="0.3">
      <c r="A609" s="14" t="s">
        <v>826</v>
      </c>
      <c r="B609" t="str" cm="1">
        <f t="array" ref="B609">_xlfn.XLOOKUP($A609,CustomersName[[#All],[Customer ID]],CustomersName[[#All],[First Name]],"Not Found",0)</f>
        <v>Jake</v>
      </c>
      <c r="C609" cm="1">
        <f t="array" ref="C609">_xlfn.XLOOKUP($A609,MedExam_Table[[#Headers],[#Data],[Customer ID]],MedExam_Table[[#Headers],[#Data],[BMI]],"Not Found",0)</f>
        <v>24.97</v>
      </c>
      <c r="D609" cm="1">
        <f t="array" ref="D609">_xlfn.XLOOKUP($A609,MedExam_Table[[#Headers],[#Data],[Customer ID]],MedExam_Table[[#Headers],[#Data],[HBA1C]],"Not Found",0)</f>
        <v>5.66</v>
      </c>
      <c r="E609" t="str" cm="1">
        <f t="array" ref="E609">_xlfn.XLOOKUP($A609,MedExam_Table[[#Headers],[#Data],[Customer ID]],MedExam_Table[[#Headers],[#Data],[Heart Issues Updated]],"Not Found",0)</f>
        <v>No</v>
      </c>
      <c r="F609" t="str" cm="1">
        <f t="array" ref="F609">_xlfn.XLOOKUP($A609,MedExam_Table[[#Headers],[#Data],[Customer ID]],MedExam_Table[[#Headers],[#Data],[Any Transplants Update]],"Not Found",0)</f>
        <v>No</v>
      </c>
      <c r="G609" t="str" cm="1">
        <f t="array" ref="G609">_xlfn.XLOOKUP($A609,MedExam_Table[[#Headers],[#Data],[Customer ID]],MedExam_Table[[#Headers],[#Data],[Cancer history]],"Not Found",0)</f>
        <v>No</v>
      </c>
      <c r="H609" cm="1">
        <f t="array" ref="H609">_xlfn.XLOOKUP($A609,MedExam_Table[[#Headers],[#Data],[Customer ID]],MedExam_Table[[#Headers],[#Data],[NumberOfMajorSurgeries_updated]],"Not Found",0)</f>
        <v>0</v>
      </c>
      <c r="I609" t="str" cm="1">
        <f t="array" ref="I609">_xlfn.XLOOKUP($A609,MedExam_Table[[#Headers],[#Data],[Customer ID]],MedExam_Table[[#Headers],[#Data],[Smoker Updated]],"Not Found",0)</f>
        <v>No</v>
      </c>
      <c r="J609" t="str" cm="1">
        <f t="array" ref="J609">_xlfn.XLOOKUP($A609,MedExam_Table[[#Headers],[#Data],[Customer ID]],MedExam_Table[[#Headers],[#Data],[Weight Status]],"Not Found",0)</f>
        <v>NormalWeight</v>
      </c>
      <c r="K609" t="str" cm="1">
        <f t="array" ref="K609">_xlfn.XLOOKUP($A609,MedExam_Table[[#Headers],[#Data],[Customer ID]],MedExam_Table[[#Headers],[#Data],[Diabetes Status]],"Not Found",0)</f>
        <v>Normal</v>
      </c>
      <c r="L609" cm="1">
        <f t="array" ref="L609">_xlfn.XLOOKUP($A609,Hospitalisation_table[[#All],[Customer ID]],Hospitalisation_table[[#All],[Customer Age]],"Not Found",0)</f>
        <v>40</v>
      </c>
      <c r="M609" t="str" cm="1">
        <f t="array" ref="M609">_xlfn.XLOOKUP($A609,Hospitalisation_table[[#All],[Customer ID]],Hospitalisation_table[[#All],[Date of Birth]],"Not Found",0)</f>
        <v>22-Nov-1982</v>
      </c>
      <c r="N609" s="22" cm="1">
        <f t="array" ref="N609">_xlfn.XLOOKUP($A609,Hospitalisation_table[[#All],[Customer ID]],Hospitalisation_table[[#All],[charges]],"Not Found",0)</f>
        <v>6593.51</v>
      </c>
      <c r="O609" t="str" cm="1">
        <f t="array" ref="O609">_xlfn.XLOOKUP($A609,Hospitalisation_table[[#All],[Customer ID]],Hospitalisation_table[[#All],[Hospital tier_Updated]],"Not Found",0)</f>
        <v>tier - 2</v>
      </c>
      <c r="P609" t="str" cm="1">
        <f t="array" ref="P609">_xlfn.XLOOKUP($A609,Hospitalisation_table[[#All],[Customer ID]],Hospitalisation_table[[#All],[City tier_updated]],"Not Found",0)</f>
        <v>tier - 1</v>
      </c>
      <c r="Q609" t="str" cm="1">
        <f t="array" ref="Q609">_xlfn.XLOOKUP($A609,Hospitalisation_table[[#All],[Customer ID]],Hospitalisation_table[[#All],[State ID Updated]],"Not Found",0)</f>
        <v>R1013</v>
      </c>
    </row>
    <row r="610" spans="1:17" x14ac:dyDescent="0.3">
      <c r="A610" s="13" t="s">
        <v>825</v>
      </c>
      <c r="B610" t="str" cm="1">
        <f t="array" ref="B610">_xlfn.XLOOKUP($A610,CustomersName[[#All],[Customer ID]],CustomersName[[#All],[First Name]],"Not Found",0)</f>
        <v>Sahah E</v>
      </c>
      <c r="C610" cm="1">
        <f t="array" ref="C610">_xlfn.XLOOKUP($A610,MedExam_Table[[#Headers],[#Data],[Customer ID]],MedExam_Table[[#Headers],[#Data],[BMI]],"Not Found",0)</f>
        <v>34.799999999999997</v>
      </c>
      <c r="D610" cm="1">
        <f t="array" ref="D610">_xlfn.XLOOKUP($A610,MedExam_Table[[#Headers],[#Data],[Customer ID]],MedExam_Table[[#Headers],[#Data],[HBA1C]],"Not Found",0)</f>
        <v>4.1900000000000004</v>
      </c>
      <c r="E610" t="str" cm="1">
        <f t="array" ref="E610">_xlfn.XLOOKUP($A610,MedExam_Table[[#Headers],[#Data],[Customer ID]],MedExam_Table[[#Headers],[#Data],[Heart Issues Updated]],"Not Found",0)</f>
        <v>No</v>
      </c>
      <c r="F610" t="str" cm="1">
        <f t="array" ref="F610">_xlfn.XLOOKUP($A610,MedExam_Table[[#Headers],[#Data],[Customer ID]],MedExam_Table[[#Headers],[#Data],[Any Transplants Update]],"Not Found",0)</f>
        <v>No</v>
      </c>
      <c r="G610" t="str" cm="1">
        <f t="array" ref="G610">_xlfn.XLOOKUP($A610,MedExam_Table[[#Headers],[#Data],[Customer ID]],MedExam_Table[[#Headers],[#Data],[Cancer history]],"Not Found",0)</f>
        <v>No</v>
      </c>
      <c r="H610" cm="1">
        <f t="array" ref="H610">_xlfn.XLOOKUP($A610,MedExam_Table[[#Headers],[#Data],[Customer ID]],MedExam_Table[[#Headers],[#Data],[NumberOfMajorSurgeries_updated]],"Not Found",0)</f>
        <v>1</v>
      </c>
      <c r="I610" t="str" cm="1">
        <f t="array" ref="I610">_xlfn.XLOOKUP($A610,MedExam_Table[[#Headers],[#Data],[Customer ID]],MedExam_Table[[#Headers],[#Data],[Smoker Updated]],"Not Found",0)</f>
        <v>No</v>
      </c>
      <c r="J610" t="str" cm="1">
        <f t="array" ref="J610">_xlfn.XLOOKUP($A610,MedExam_Table[[#Headers],[#Data],[Customer ID]],MedExam_Table[[#Headers],[#Data],[Weight Status]],"Not Found",0)</f>
        <v>Obesity</v>
      </c>
      <c r="K610" t="str" cm="1">
        <f t="array" ref="K610">_xlfn.XLOOKUP($A610,MedExam_Table[[#Headers],[#Data],[Customer ID]],MedExam_Table[[#Headers],[#Data],[Diabetes Status]],"Not Found",0)</f>
        <v>Normal</v>
      </c>
      <c r="L610" cm="1">
        <f t="array" ref="L610">_xlfn.XLOOKUP($A610,Hospitalisation_table[[#All],[Customer ID]],Hospitalisation_table[[#All],[Customer Age]],"Not Found",0)</f>
        <v>38</v>
      </c>
      <c r="M610" t="str" cm="1">
        <f t="array" ref="M610">_xlfn.XLOOKUP($A610,Hospitalisation_table[[#All],[Customer ID]],Hospitalisation_table[[#All],[Date of Birth]],"Not Found",0)</f>
        <v>5-Oct-1984</v>
      </c>
      <c r="N610" s="22" cm="1">
        <f t="array" ref="N610">_xlfn.XLOOKUP($A610,Hospitalisation_table[[#All],[Customer ID]],Hospitalisation_table[[#All],[charges]],"Not Found",0)</f>
        <v>6571.54</v>
      </c>
      <c r="O610" t="str" cm="1">
        <f t="array" ref="O610">_xlfn.XLOOKUP($A610,Hospitalisation_table[[#All],[Customer ID]],Hospitalisation_table[[#All],[Hospital tier_Updated]],"Not Found",0)</f>
        <v>tier - 2</v>
      </c>
      <c r="P610" t="str" cm="1">
        <f t="array" ref="P610">_xlfn.XLOOKUP($A610,Hospitalisation_table[[#All],[Customer ID]],Hospitalisation_table[[#All],[City tier_updated]],"Not Found",0)</f>
        <v>tier - 3</v>
      </c>
      <c r="Q610" t="str" cm="1">
        <f t="array" ref="Q610">_xlfn.XLOOKUP($A610,Hospitalisation_table[[#All],[Customer ID]],Hospitalisation_table[[#All],[State ID Updated]],"Not Found",0)</f>
        <v>R1011</v>
      </c>
    </row>
    <row r="611" spans="1:17" x14ac:dyDescent="0.3">
      <c r="A611" s="14" t="s">
        <v>824</v>
      </c>
      <c r="B611" t="str" cm="1">
        <f t="array" ref="B611">_xlfn.XLOOKUP($A611,CustomersName[[#All],[Customer ID]],CustomersName[[#All],[First Name]],"Not Found",0)</f>
        <v>Alishn L.</v>
      </c>
      <c r="C611" cm="1">
        <f t="array" ref="C611">_xlfn.XLOOKUP($A611,MedExam_Table[[#Headers],[#Data],[Customer ID]],MedExam_Table[[#Headers],[#Data],[BMI]],"Not Found",0)</f>
        <v>32.965000000000003</v>
      </c>
      <c r="D611" cm="1">
        <f t="array" ref="D611">_xlfn.XLOOKUP($A611,MedExam_Table[[#Headers],[#Data],[Customer ID]],MedExam_Table[[#Headers],[#Data],[HBA1C]],"Not Found",0)</f>
        <v>9.2100000000000009</v>
      </c>
      <c r="E611" t="str" cm="1">
        <f t="array" ref="E611">_xlfn.XLOOKUP($A611,MedExam_Table[[#Headers],[#Data],[Customer ID]],MedExam_Table[[#Headers],[#Data],[Heart Issues Updated]],"Not Found",0)</f>
        <v>Yes</v>
      </c>
      <c r="F611" t="str" cm="1">
        <f t="array" ref="F611">_xlfn.XLOOKUP($A611,MedExam_Table[[#Headers],[#Data],[Customer ID]],MedExam_Table[[#Headers],[#Data],[Any Transplants Update]],"Not Found",0)</f>
        <v>No</v>
      </c>
      <c r="G611" t="str" cm="1">
        <f t="array" ref="G611">_xlfn.XLOOKUP($A611,MedExam_Table[[#Headers],[#Data],[Customer ID]],MedExam_Table[[#Headers],[#Data],[Cancer history]],"Not Found",0)</f>
        <v>No</v>
      </c>
      <c r="H611" cm="1">
        <f t="array" ref="H611">_xlfn.XLOOKUP($A611,MedExam_Table[[#Headers],[#Data],[Customer ID]],MedExam_Table[[#Headers],[#Data],[NumberOfMajorSurgeries_updated]],"Not Found",0)</f>
        <v>0</v>
      </c>
      <c r="I611" t="str" cm="1">
        <f t="array" ref="I611">_xlfn.XLOOKUP($A611,MedExam_Table[[#Headers],[#Data],[Customer ID]],MedExam_Table[[#Headers],[#Data],[Smoker Updated]],"Not Found",0)</f>
        <v>No</v>
      </c>
      <c r="J611" t="str" cm="1">
        <f t="array" ref="J611">_xlfn.XLOOKUP($A611,MedExam_Table[[#Headers],[#Data],[Customer ID]],MedExam_Table[[#Headers],[#Data],[Weight Status]],"Not Found",0)</f>
        <v>Obesity</v>
      </c>
      <c r="K611" t="str" cm="1">
        <f t="array" ref="K611">_xlfn.XLOOKUP($A611,MedExam_Table[[#Headers],[#Data],[Customer ID]],MedExam_Table[[#Headers],[#Data],[Diabetes Status]],"Not Found",0)</f>
        <v>Diabetes</v>
      </c>
      <c r="L611" cm="1">
        <f t="array" ref="L611">_xlfn.XLOOKUP($A611,Hospitalisation_table[[#All],[Customer ID]],Hospitalisation_table[[#All],[Customer Age]],"Not Found",0)</f>
        <v>41</v>
      </c>
      <c r="M611" t="str" cm="1">
        <f t="array" ref="M611">_xlfn.XLOOKUP($A611,Hospitalisation_table[[#All],[Customer ID]],Hospitalisation_table[[#All],[Date of Birth]],"Not Found",0)</f>
        <v>20-Jul-1981</v>
      </c>
      <c r="N611" s="22" cm="1">
        <f t="array" ref="N611">_xlfn.XLOOKUP($A611,Hospitalisation_table[[#All],[Customer ID]],Hospitalisation_table[[#All],[charges]],"Not Found",0)</f>
        <v>6571.02</v>
      </c>
      <c r="O611" t="str" cm="1">
        <f t="array" ref="O611">_xlfn.XLOOKUP($A611,Hospitalisation_table[[#All],[Customer ID]],Hospitalisation_table[[#All],[Hospital tier_Updated]],"Not Found",0)</f>
        <v>tier - 2</v>
      </c>
      <c r="P611" t="str" cm="1">
        <f t="array" ref="P611">_xlfn.XLOOKUP($A611,Hospitalisation_table[[#All],[Customer ID]],Hospitalisation_table[[#All],[City tier_updated]],"Not Found",0)</f>
        <v>tier - 1</v>
      </c>
      <c r="Q611" t="str" cm="1">
        <f t="array" ref="Q611">_xlfn.XLOOKUP($A611,Hospitalisation_table[[#All],[Customer ID]],Hospitalisation_table[[#All],[State ID Updated]],"Not Found",0)</f>
        <v>R1012</v>
      </c>
    </row>
    <row r="612" spans="1:17" x14ac:dyDescent="0.3">
      <c r="A612" s="13" t="s">
        <v>823</v>
      </c>
      <c r="B612" t="str" cm="1">
        <f t="array" ref="B612">_xlfn.XLOOKUP($A612,CustomersName[[#All],[Customer ID]],CustomersName[[#All],[First Name]],"Not Found",0)</f>
        <v>Kahen A.</v>
      </c>
      <c r="C612" cm="1">
        <f t="array" ref="C612">_xlfn.XLOOKUP($A612,MedExam_Table[[#Headers],[#Data],[Customer ID]],MedExam_Table[[#Headers],[#Data],[BMI]],"Not Found",0)</f>
        <v>27.265000000000001</v>
      </c>
      <c r="D612" cm="1">
        <f t="array" ref="D612">_xlfn.XLOOKUP($A612,MedExam_Table[[#Headers],[#Data],[Customer ID]],MedExam_Table[[#Headers],[#Data],[HBA1C]],"Not Found",0)</f>
        <v>5.51</v>
      </c>
      <c r="E612" t="str" cm="1">
        <f t="array" ref="E612">_xlfn.XLOOKUP($A612,MedExam_Table[[#Headers],[#Data],[Customer ID]],MedExam_Table[[#Headers],[#Data],[Heart Issues Updated]],"Not Found",0)</f>
        <v>No</v>
      </c>
      <c r="F612" t="str" cm="1">
        <f t="array" ref="F612">_xlfn.XLOOKUP($A612,MedExam_Table[[#Headers],[#Data],[Customer ID]],MedExam_Table[[#Headers],[#Data],[Any Transplants Update]],"Not Found",0)</f>
        <v>No</v>
      </c>
      <c r="G612" t="str" cm="1">
        <f t="array" ref="G612">_xlfn.XLOOKUP($A612,MedExam_Table[[#Headers],[#Data],[Customer ID]],MedExam_Table[[#Headers],[#Data],[Cancer history]],"Not Found",0)</f>
        <v>No</v>
      </c>
      <c r="H612" cm="1">
        <f t="array" ref="H612">_xlfn.XLOOKUP($A612,MedExam_Table[[#Headers],[#Data],[Customer ID]],MedExam_Table[[#Headers],[#Data],[NumberOfMajorSurgeries_updated]],"Not Found",0)</f>
        <v>1</v>
      </c>
      <c r="I612" t="str" cm="1">
        <f t="array" ref="I612">_xlfn.XLOOKUP($A612,MedExam_Table[[#Headers],[#Data],[Customer ID]],MedExam_Table[[#Headers],[#Data],[Smoker Updated]],"Not Found",0)</f>
        <v>No</v>
      </c>
      <c r="J612" t="str" cm="1">
        <f t="array" ref="J612">_xlfn.XLOOKUP($A612,MedExam_Table[[#Headers],[#Data],[Customer ID]],MedExam_Table[[#Headers],[#Data],[Weight Status]],"Not Found",0)</f>
        <v>OverWeight</v>
      </c>
      <c r="K612" t="str" cm="1">
        <f t="array" ref="K612">_xlfn.XLOOKUP($A612,MedExam_Table[[#Headers],[#Data],[Customer ID]],MedExam_Table[[#Headers],[#Data],[Diabetes Status]],"Not Found",0)</f>
        <v>Normal</v>
      </c>
      <c r="L612" cm="1">
        <f t="array" ref="L612">_xlfn.XLOOKUP($A612,Hospitalisation_table[[#All],[Customer ID]],Hospitalisation_table[[#All],[Customer Age]],"Not Found",0)</f>
        <v>38</v>
      </c>
      <c r="M612" t="str" cm="1">
        <f t="array" ref="M612">_xlfn.XLOOKUP($A612,Hospitalisation_table[[#All],[Customer ID]],Hospitalisation_table[[#All],[Date of Birth]],"Not Found",0)</f>
        <v>20-Sep-1984</v>
      </c>
      <c r="N612" s="22" cm="1">
        <f t="array" ref="N612">_xlfn.XLOOKUP($A612,Hospitalisation_table[[#All],[Customer ID]],Hospitalisation_table[[#All],[charges]],"Not Found",0)</f>
        <v>6555.07</v>
      </c>
      <c r="O612" t="str" cm="1">
        <f t="array" ref="O612">_xlfn.XLOOKUP($A612,Hospitalisation_table[[#All],[Customer ID]],Hospitalisation_table[[#All],[Hospital tier_Updated]],"Not Found",0)</f>
        <v>tier - 2</v>
      </c>
      <c r="P612" t="str" cm="1">
        <f t="array" ref="P612">_xlfn.XLOOKUP($A612,Hospitalisation_table[[#All],[Customer ID]],Hospitalisation_table[[#All],[City tier_updated]],"Not Found",0)</f>
        <v>tier - 2</v>
      </c>
      <c r="Q612" t="str" cm="1">
        <f t="array" ref="Q612">_xlfn.XLOOKUP($A612,Hospitalisation_table[[#All],[Customer ID]],Hospitalisation_table[[#All],[State ID Updated]],"Not Found",0)</f>
        <v>R1024</v>
      </c>
    </row>
    <row r="613" spans="1:17" x14ac:dyDescent="0.3">
      <c r="A613" s="14" t="s">
        <v>822</v>
      </c>
      <c r="B613" t="str" cm="1">
        <f t="array" ref="B613">_xlfn.XLOOKUP($A613,CustomersName[[#All],[Customer ID]],CustomersName[[#All],[First Name]],"Not Found",0)</f>
        <v>Thomas R</v>
      </c>
      <c r="C613" cm="1">
        <f t="array" ref="C613">_xlfn.XLOOKUP($A613,MedExam_Table[[#Headers],[#Data],[Customer ID]],MedExam_Table[[#Headers],[#Data],[BMI]],"Not Found",0)</f>
        <v>17.059999999999999</v>
      </c>
      <c r="D613" cm="1">
        <f t="array" ref="D613">_xlfn.XLOOKUP($A613,MedExam_Table[[#Headers],[#Data],[Customer ID]],MedExam_Table[[#Headers],[#Data],[HBA1C]],"Not Found",0)</f>
        <v>8.5</v>
      </c>
      <c r="E613" t="str" cm="1">
        <f t="array" ref="E613">_xlfn.XLOOKUP($A613,MedExam_Table[[#Headers],[#Data],[Customer ID]],MedExam_Table[[#Headers],[#Data],[Heart Issues Updated]],"Not Found",0)</f>
        <v>No</v>
      </c>
      <c r="F613" t="str" cm="1">
        <f t="array" ref="F613">_xlfn.XLOOKUP($A613,MedExam_Table[[#Headers],[#Data],[Customer ID]],MedExam_Table[[#Headers],[#Data],[Any Transplants Update]],"Not Found",0)</f>
        <v>No</v>
      </c>
      <c r="G613" t="str" cm="1">
        <f t="array" ref="G613">_xlfn.XLOOKUP($A613,MedExam_Table[[#Headers],[#Data],[Customer ID]],MedExam_Table[[#Headers],[#Data],[Cancer history]],"Not Found",0)</f>
        <v>No</v>
      </c>
      <c r="H613" cm="1">
        <f t="array" ref="H613">_xlfn.XLOOKUP($A613,MedExam_Table[[#Headers],[#Data],[Customer ID]],MedExam_Table[[#Headers],[#Data],[NumberOfMajorSurgeries_updated]],"Not Found",0)</f>
        <v>0</v>
      </c>
      <c r="I613" t="str" cm="1">
        <f t="array" ref="I613">_xlfn.XLOOKUP($A613,MedExam_Table[[#Headers],[#Data],[Customer ID]],MedExam_Table[[#Headers],[#Data],[Smoker Updated]],"Not Found",0)</f>
        <v>No</v>
      </c>
      <c r="J613" t="str" cm="1">
        <f t="array" ref="J613">_xlfn.XLOOKUP($A613,MedExam_Table[[#Headers],[#Data],[Customer ID]],MedExam_Table[[#Headers],[#Data],[Weight Status]],"Not Found",0)</f>
        <v>Underweight</v>
      </c>
      <c r="K613" t="str" cm="1">
        <f t="array" ref="K613">_xlfn.XLOOKUP($A613,MedExam_Table[[#Headers],[#Data],[Customer ID]],MedExam_Table[[#Headers],[#Data],[Diabetes Status]],"Not Found",0)</f>
        <v>Diabetes</v>
      </c>
      <c r="L613" cm="1">
        <f t="array" ref="L613">_xlfn.XLOOKUP($A613,Hospitalisation_table[[#All],[Customer ID]],Hospitalisation_table[[#All],[Customer Age]],"Not Found",0)</f>
        <v>54</v>
      </c>
      <c r="M613" t="str" cm="1">
        <f t="array" ref="M613">_xlfn.XLOOKUP($A613,Hospitalisation_table[[#All],[Customer ID]],Hospitalisation_table[[#All],[Date of Birth]],"Not Found",0)</f>
        <v>11-Dec-1968</v>
      </c>
      <c r="N613" s="22" cm="1">
        <f t="array" ref="N613">_xlfn.XLOOKUP($A613,Hospitalisation_table[[#All],[Customer ID]],Hospitalisation_table[[#All],[charges]],"Not Found",0)</f>
        <v>6552.01</v>
      </c>
      <c r="O613" t="str" cm="1">
        <f t="array" ref="O613">_xlfn.XLOOKUP($A613,Hospitalisation_table[[#All],[Customer ID]],Hospitalisation_table[[#All],[Hospital tier_Updated]],"Not Found",0)</f>
        <v>tier - 3</v>
      </c>
      <c r="P613" t="str" cm="1">
        <f t="array" ref="P613">_xlfn.XLOOKUP($A613,Hospitalisation_table[[#All],[Customer ID]],Hospitalisation_table[[#All],[City tier_updated]],"Not Found",0)</f>
        <v>tier - 2</v>
      </c>
      <c r="Q613" t="str" cm="1">
        <f t="array" ref="Q613">_xlfn.XLOOKUP($A613,Hospitalisation_table[[#All],[Customer ID]],Hospitalisation_table[[#All],[State ID Updated]],"Not Found",0)</f>
        <v>R1013</v>
      </c>
    </row>
    <row r="614" spans="1:17" x14ac:dyDescent="0.3">
      <c r="A614" s="13" t="s">
        <v>2218</v>
      </c>
      <c r="B614" t="str" cm="1">
        <f t="array" ref="B614">_xlfn.XLOOKUP($A614,CustomersName[[#All],[Customer ID]],CustomersName[[#All],[First Name]],"Not Found",0)</f>
        <v>Samuel</v>
      </c>
      <c r="C614" cm="1">
        <f t="array" ref="C614">_xlfn.XLOOKUP($A614,MedExam_Table[[#Headers],[#Data],[Customer ID]],MedExam_Table[[#Headers],[#Data],[BMI]],"Not Found",0)</f>
        <v>27.8</v>
      </c>
      <c r="D614" cm="1">
        <f t="array" ref="D614">_xlfn.XLOOKUP($A614,MedExam_Table[[#Headers],[#Data],[Customer ID]],MedExam_Table[[#Headers],[#Data],[HBA1C]],"Not Found",0)</f>
        <v>4.3600000000000003</v>
      </c>
      <c r="E614" t="str" cm="1">
        <f t="array" ref="E614">_xlfn.XLOOKUP($A614,MedExam_Table[[#Headers],[#Data],[Customer ID]],MedExam_Table[[#Headers],[#Data],[Heart Issues Updated]],"Not Found",0)</f>
        <v>No</v>
      </c>
      <c r="F614" t="str" cm="1">
        <f t="array" ref="F614">_xlfn.XLOOKUP($A614,MedExam_Table[[#Headers],[#Data],[Customer ID]],MedExam_Table[[#Headers],[#Data],[Any Transplants Update]],"Not Found",0)</f>
        <v>No</v>
      </c>
      <c r="G614" t="str" cm="1">
        <f t="array" ref="G614">_xlfn.XLOOKUP($A614,MedExam_Table[[#Headers],[#Data],[Customer ID]],MedExam_Table[[#Headers],[#Data],[Cancer history]],"Not Found",0)</f>
        <v>Yes</v>
      </c>
      <c r="H614" cm="1">
        <f t="array" ref="H614">_xlfn.XLOOKUP($A614,MedExam_Table[[#Headers],[#Data],[Customer ID]],MedExam_Table[[#Headers],[#Data],[NumberOfMajorSurgeries_updated]],"Not Found",0)</f>
        <v>1</v>
      </c>
      <c r="I614" t="str" cm="1">
        <f t="array" ref="I614">_xlfn.XLOOKUP($A614,MedExam_Table[[#Headers],[#Data],[Customer ID]],MedExam_Table[[#Headers],[#Data],[Smoker Updated]],"Not Found",0)</f>
        <v>Yes</v>
      </c>
      <c r="J614" t="str" cm="1">
        <f t="array" ref="J614">_xlfn.XLOOKUP($A614,MedExam_Table[[#Headers],[#Data],[Customer ID]],MedExam_Table[[#Headers],[#Data],[Weight Status]],"Not Found",0)</f>
        <v>OverWeight</v>
      </c>
      <c r="K614" t="str" cm="1">
        <f t="array" ref="K614">_xlfn.XLOOKUP($A614,MedExam_Table[[#Headers],[#Data],[Customer ID]],MedExam_Table[[#Headers],[#Data],[Diabetes Status]],"Not Found",0)</f>
        <v>Normal</v>
      </c>
      <c r="L614" cm="1">
        <f t="array" ref="L614">_xlfn.XLOOKUP($A614,Hospitalisation_table[[#All],[Customer ID]],Hospitalisation_table[[#All],[Customer Age]],"Not Found",0)</f>
        <v>43</v>
      </c>
      <c r="M614" t="str" cm="1">
        <f t="array" ref="M614">_xlfn.XLOOKUP($A614,Hospitalisation_table[[#All],[Customer ID]],Hospitalisation_table[[#All],[Date of Birth]],"Not Found",0)</f>
        <v>9-Sep-1979</v>
      </c>
      <c r="N614" s="22" cm="1">
        <f t="array" ref="N614">_xlfn.XLOOKUP($A614,Hospitalisation_table[[#All],[Customer ID]],Hospitalisation_table[[#All],[charges]],"Not Found",0)</f>
        <v>37829.72</v>
      </c>
      <c r="O614" t="str" cm="1">
        <f t="array" ref="O614">_xlfn.XLOOKUP($A614,Hospitalisation_table[[#All],[Customer ID]],Hospitalisation_table[[#All],[Hospital tier_Updated]],"Not Found",0)</f>
        <v>tier - 1</v>
      </c>
      <c r="P614" t="str" cm="1">
        <f t="array" ref="P614">_xlfn.XLOOKUP($A614,Hospitalisation_table[[#All],[Customer ID]],Hospitalisation_table[[#All],[City tier_updated]],"Not Found",0)</f>
        <v>tier - 2</v>
      </c>
      <c r="Q614" t="str" cm="1">
        <f t="array" ref="Q614">_xlfn.XLOOKUP($A614,Hospitalisation_table[[#All],[Customer ID]],Hospitalisation_table[[#All],[State ID Updated]],"Not Found",0)</f>
        <v>R1011</v>
      </c>
    </row>
    <row r="615" spans="1:17" x14ac:dyDescent="0.3">
      <c r="A615" s="14" t="s">
        <v>821</v>
      </c>
      <c r="B615" t="str" cm="1">
        <f t="array" ref="B615">_xlfn.XLOOKUP($A615,CustomersName[[#All],[Customer ID]],CustomersName[[#All],[First Name]],"Not Found",0)</f>
        <v>Stephanie W.</v>
      </c>
      <c r="C615" cm="1">
        <f t="array" ref="C615">_xlfn.XLOOKUP($A615,MedExam_Table[[#Headers],[#Data],[Customer ID]],MedExam_Table[[#Headers],[#Data],[BMI]],"Not Found",0)</f>
        <v>36.29</v>
      </c>
      <c r="D615" cm="1">
        <f t="array" ref="D615">_xlfn.XLOOKUP($A615,MedExam_Table[[#Headers],[#Data],[Customer ID]],MedExam_Table[[#Headers],[#Data],[HBA1C]],"Not Found",0)</f>
        <v>6.23</v>
      </c>
      <c r="E615" t="str" cm="1">
        <f t="array" ref="E615">_xlfn.XLOOKUP($A615,MedExam_Table[[#Headers],[#Data],[Customer ID]],MedExam_Table[[#Headers],[#Data],[Heart Issues Updated]],"Not Found",0)</f>
        <v>No</v>
      </c>
      <c r="F615" t="str" cm="1">
        <f t="array" ref="F615">_xlfn.XLOOKUP($A615,MedExam_Table[[#Headers],[#Data],[Customer ID]],MedExam_Table[[#Headers],[#Data],[Any Transplants Update]],"Not Found",0)</f>
        <v>No</v>
      </c>
      <c r="G615" t="str" cm="1">
        <f t="array" ref="G615">_xlfn.XLOOKUP($A615,MedExam_Table[[#Headers],[#Data],[Customer ID]],MedExam_Table[[#Headers],[#Data],[Cancer history]],"Not Found",0)</f>
        <v>No</v>
      </c>
      <c r="H615" cm="1">
        <f t="array" ref="H615">_xlfn.XLOOKUP($A615,MedExam_Table[[#Headers],[#Data],[Customer ID]],MedExam_Table[[#Headers],[#Data],[NumberOfMajorSurgeries_updated]],"Not Found",0)</f>
        <v>0</v>
      </c>
      <c r="I615" t="str" cm="1">
        <f t="array" ref="I615">_xlfn.XLOOKUP($A615,MedExam_Table[[#Headers],[#Data],[Customer ID]],MedExam_Table[[#Headers],[#Data],[Smoker Updated]],"Not Found",0)</f>
        <v>No</v>
      </c>
      <c r="J615" t="str" cm="1">
        <f t="array" ref="J615">_xlfn.XLOOKUP($A615,MedExam_Table[[#Headers],[#Data],[Customer ID]],MedExam_Table[[#Headers],[#Data],[Weight Status]],"Not Found",0)</f>
        <v>Obesity</v>
      </c>
      <c r="K615" t="str" cm="1">
        <f t="array" ref="K615">_xlfn.XLOOKUP($A615,MedExam_Table[[#Headers],[#Data],[Customer ID]],MedExam_Table[[#Headers],[#Data],[Diabetes Status]],"Not Found",0)</f>
        <v>Prediabetes</v>
      </c>
      <c r="L615" cm="1">
        <f t="array" ref="L615">_xlfn.XLOOKUP($A615,Hospitalisation_table[[#All],[Customer ID]],Hospitalisation_table[[#All],[Customer Age]],"Not Found",0)</f>
        <v>33</v>
      </c>
      <c r="M615" t="str" cm="1">
        <f t="array" ref="M615">_xlfn.XLOOKUP($A615,Hospitalisation_table[[#All],[Customer ID]],Hospitalisation_table[[#All],[Date of Birth]],"Not Found",0)</f>
        <v>6-Aug-1989</v>
      </c>
      <c r="N615" s="22" cm="1">
        <f t="array" ref="N615">_xlfn.XLOOKUP($A615,Hospitalisation_table[[#All],[Customer ID]],Hospitalisation_table[[#All],[charges]],"Not Found",0)</f>
        <v>6551.75</v>
      </c>
      <c r="O615" t="str" cm="1">
        <f t="array" ref="O615">_xlfn.XLOOKUP($A615,Hospitalisation_table[[#All],[Customer ID]],Hospitalisation_table[[#All],[Hospital tier_Updated]],"Not Found",0)</f>
        <v>tier - 2</v>
      </c>
      <c r="P615" t="str" cm="1">
        <f t="array" ref="P615">_xlfn.XLOOKUP($A615,Hospitalisation_table[[#All],[Customer ID]],Hospitalisation_table[[#All],[City tier_updated]],"Not Found",0)</f>
        <v>tier - 2</v>
      </c>
      <c r="Q615" t="str" cm="1">
        <f t="array" ref="Q615">_xlfn.XLOOKUP($A615,Hospitalisation_table[[#All],[Customer ID]],Hospitalisation_table[[#All],[State ID Updated]],"Not Found",0)</f>
        <v>R1024</v>
      </c>
    </row>
    <row r="616" spans="1:17" x14ac:dyDescent="0.3">
      <c r="A616" s="13" t="s">
        <v>820</v>
      </c>
      <c r="B616" t="str" cm="1">
        <f t="array" ref="B616">_xlfn.XLOOKUP($A616,CustomersName[[#All],[Customer ID]],CustomersName[[#All],[First Name]],"Not Found",0)</f>
        <v>Ezra</v>
      </c>
      <c r="C616" cm="1">
        <f t="array" ref="C616">_xlfn.XLOOKUP($A616,MedExam_Table[[#Headers],[#Data],[Customer ID]],MedExam_Table[[#Headers],[#Data],[BMI]],"Not Found",0)</f>
        <v>28.594999999999999</v>
      </c>
      <c r="D616" cm="1">
        <f t="array" ref="D616">_xlfn.XLOOKUP($A616,MedExam_Table[[#Headers],[#Data],[Customer ID]],MedExam_Table[[#Headers],[#Data],[HBA1C]],"Not Found",0)</f>
        <v>8.5299999999999994</v>
      </c>
      <c r="E616" t="str" cm="1">
        <f t="array" ref="E616">_xlfn.XLOOKUP($A616,MedExam_Table[[#Headers],[#Data],[Customer ID]],MedExam_Table[[#Headers],[#Data],[Heart Issues Updated]],"Not Found",0)</f>
        <v>Yes</v>
      </c>
      <c r="F616" t="str" cm="1">
        <f t="array" ref="F616">_xlfn.XLOOKUP($A616,MedExam_Table[[#Headers],[#Data],[Customer ID]],MedExam_Table[[#Headers],[#Data],[Any Transplants Update]],"Not Found",0)</f>
        <v>No</v>
      </c>
      <c r="G616" t="str" cm="1">
        <f t="array" ref="G616">_xlfn.XLOOKUP($A616,MedExam_Table[[#Headers],[#Data],[Customer ID]],MedExam_Table[[#Headers],[#Data],[Cancer history]],"Not Found",0)</f>
        <v>No</v>
      </c>
      <c r="H616" cm="1">
        <f t="array" ref="H616">_xlfn.XLOOKUP($A616,MedExam_Table[[#Headers],[#Data],[Customer ID]],MedExam_Table[[#Headers],[#Data],[NumberOfMajorSurgeries_updated]],"Not Found",0)</f>
        <v>1</v>
      </c>
      <c r="I616" t="str" cm="1">
        <f t="array" ref="I616">_xlfn.XLOOKUP($A616,MedExam_Table[[#Headers],[#Data],[Customer ID]],MedExam_Table[[#Headers],[#Data],[Smoker Updated]],"Not Found",0)</f>
        <v>No</v>
      </c>
      <c r="J616" t="str" cm="1">
        <f t="array" ref="J616">_xlfn.XLOOKUP($A616,MedExam_Table[[#Headers],[#Data],[Customer ID]],MedExam_Table[[#Headers],[#Data],[Weight Status]],"Not Found",0)</f>
        <v>OverWeight</v>
      </c>
      <c r="K616" t="str" cm="1">
        <f t="array" ref="K616">_xlfn.XLOOKUP($A616,MedExam_Table[[#Headers],[#Data],[Customer ID]],MedExam_Table[[#Headers],[#Data],[Diabetes Status]],"Not Found",0)</f>
        <v>Diabetes</v>
      </c>
      <c r="L616" cm="1">
        <f t="array" ref="L616">_xlfn.XLOOKUP($A616,Hospitalisation_table[[#All],[Customer ID]],Hospitalisation_table[[#All],[Customer Age]],"Not Found",0)</f>
        <v>36</v>
      </c>
      <c r="M616" t="str" cm="1">
        <f t="array" ref="M616">_xlfn.XLOOKUP($A616,Hospitalisation_table[[#All],[Customer ID]],Hospitalisation_table[[#All],[Date of Birth]],"Not Found",0)</f>
        <v>18-Dec-1986</v>
      </c>
      <c r="N616" s="22" cm="1">
        <f t="array" ref="N616">_xlfn.XLOOKUP($A616,Hospitalisation_table[[#All],[Customer ID]],Hospitalisation_table[[#All],[charges]],"Not Found",0)</f>
        <v>6548.2</v>
      </c>
      <c r="O616" t="str" cm="1">
        <f t="array" ref="O616">_xlfn.XLOOKUP($A616,Hospitalisation_table[[#All],[Customer ID]],Hospitalisation_table[[#All],[Hospital tier_Updated]],"Not Found",0)</f>
        <v>tier - 2</v>
      </c>
      <c r="P616" t="str" cm="1">
        <f t="array" ref="P616">_xlfn.XLOOKUP($A616,Hospitalisation_table[[#All],[Customer ID]],Hospitalisation_table[[#All],[City tier_updated]],"Not Found",0)</f>
        <v>tier - 3</v>
      </c>
      <c r="Q616" t="str" cm="1">
        <f t="array" ref="Q616">_xlfn.XLOOKUP($A616,Hospitalisation_table[[#All],[Customer ID]],Hospitalisation_table[[#All],[State ID Updated]],"Not Found",0)</f>
        <v>R1012</v>
      </c>
    </row>
    <row r="617" spans="1:17" x14ac:dyDescent="0.3">
      <c r="A617" s="14" t="s">
        <v>819</v>
      </c>
      <c r="B617" t="str" cm="1">
        <f t="array" ref="B617">_xlfn.XLOOKUP($A617,CustomersName[[#All],[Customer ID]],CustomersName[[#All],[First Name]],"Not Found",0)</f>
        <v>Jim</v>
      </c>
      <c r="C617" cm="1">
        <f t="array" ref="C617">_xlfn.XLOOKUP($A617,MedExam_Table[[#Headers],[#Data],[Customer ID]],MedExam_Table[[#Headers],[#Data],[BMI]],"Not Found",0)</f>
        <v>17.8</v>
      </c>
      <c r="D617" cm="1">
        <f t="array" ref="D617">_xlfn.XLOOKUP($A617,MedExam_Table[[#Headers],[#Data],[Customer ID]],MedExam_Table[[#Headers],[#Data],[HBA1C]],"Not Found",0)</f>
        <v>5.75</v>
      </c>
      <c r="E617" t="str" cm="1">
        <f t="array" ref="E617">_xlfn.XLOOKUP($A617,MedExam_Table[[#Headers],[#Data],[Customer ID]],MedExam_Table[[#Headers],[#Data],[Heart Issues Updated]],"Not Found",0)</f>
        <v>Yes</v>
      </c>
      <c r="F617" t="str" cm="1">
        <f t="array" ref="F617">_xlfn.XLOOKUP($A617,MedExam_Table[[#Headers],[#Data],[Customer ID]],MedExam_Table[[#Headers],[#Data],[Any Transplants Update]],"Not Found",0)</f>
        <v>No</v>
      </c>
      <c r="G617" t="str" cm="1">
        <f t="array" ref="G617">_xlfn.XLOOKUP($A617,MedExam_Table[[#Headers],[#Data],[Customer ID]],MedExam_Table[[#Headers],[#Data],[Cancer history]],"Not Found",0)</f>
        <v>Yes</v>
      </c>
      <c r="H617" cm="1">
        <f t="array" ref="H617">_xlfn.XLOOKUP($A617,MedExam_Table[[#Headers],[#Data],[Customer ID]],MedExam_Table[[#Headers],[#Data],[NumberOfMajorSurgeries_updated]],"Not Found",0)</f>
        <v>1</v>
      </c>
      <c r="I617" t="str" cm="1">
        <f t="array" ref="I617">_xlfn.XLOOKUP($A617,MedExam_Table[[#Headers],[#Data],[Customer ID]],MedExam_Table[[#Headers],[#Data],[Smoker Updated]],"Not Found",0)</f>
        <v>No</v>
      </c>
      <c r="J617" t="str" cm="1">
        <f t="array" ref="J617">_xlfn.XLOOKUP($A617,MedExam_Table[[#Headers],[#Data],[Customer ID]],MedExam_Table[[#Headers],[#Data],[Weight Status]],"Not Found",0)</f>
        <v>Underweight</v>
      </c>
      <c r="K617" t="str" cm="1">
        <f t="array" ref="K617">_xlfn.XLOOKUP($A617,MedExam_Table[[#Headers],[#Data],[Customer ID]],MedExam_Table[[#Headers],[#Data],[Diabetes Status]],"Not Found",0)</f>
        <v>Prediabetes</v>
      </c>
      <c r="L617" cm="1">
        <f t="array" ref="L617">_xlfn.XLOOKUP($A617,Hospitalisation_table[[#All],[Customer ID]],Hospitalisation_table[[#All],[Customer Age]],"Not Found",0)</f>
        <v>53</v>
      </c>
      <c r="M617" t="str" cm="1">
        <f t="array" ref="M617">_xlfn.XLOOKUP($A617,Hospitalisation_table[[#All],[Customer ID]],Hospitalisation_table[[#All],[Date of Birth]],"Not Found",0)</f>
        <v>3-Dec-1969</v>
      </c>
      <c r="N617" s="22" cm="1">
        <f t="array" ref="N617">_xlfn.XLOOKUP($A617,Hospitalisation_table[[#All],[Customer ID]],Hospitalisation_table[[#All],[charges]],"Not Found",0)</f>
        <v>6546.16</v>
      </c>
      <c r="O617" t="str" cm="1">
        <f t="array" ref="O617">_xlfn.XLOOKUP($A617,Hospitalisation_table[[#All],[Customer ID]],Hospitalisation_table[[#All],[Hospital tier_Updated]],"Not Found",0)</f>
        <v>tier - 2</v>
      </c>
      <c r="P617" t="str" cm="1">
        <f t="array" ref="P617">_xlfn.XLOOKUP($A617,Hospitalisation_table[[#All],[Customer ID]],Hospitalisation_table[[#All],[City tier_updated]],"Not Found",0)</f>
        <v>tier - 3</v>
      </c>
      <c r="Q617" t="str" cm="1">
        <f t="array" ref="Q617">_xlfn.XLOOKUP($A617,Hospitalisation_table[[#All],[Customer ID]],Hospitalisation_table[[#All],[State ID Updated]],"Not Found",0)</f>
        <v>R1013</v>
      </c>
    </row>
    <row r="618" spans="1:17" x14ac:dyDescent="0.3">
      <c r="A618" s="13" t="s">
        <v>818</v>
      </c>
      <c r="B618" t="str" cm="1">
        <f t="array" ref="B618">_xlfn.XLOOKUP($A618,CustomersName[[#All],[Customer ID]],CustomersName[[#All],[First Name]],"Not Found",0)</f>
        <v>Ari h.</v>
      </c>
      <c r="C618" cm="1">
        <f t="array" ref="C618">_xlfn.XLOOKUP($A618,MedExam_Table[[#Headers],[#Data],[Customer ID]],MedExam_Table[[#Headers],[#Data],[BMI]],"Not Found",0)</f>
        <v>21.4</v>
      </c>
      <c r="D618" cm="1">
        <f t="array" ref="D618">_xlfn.XLOOKUP($A618,MedExam_Table[[#Headers],[#Data],[Customer ID]],MedExam_Table[[#Headers],[#Data],[HBA1C]],"Not Found",0)</f>
        <v>5.6</v>
      </c>
      <c r="E618" t="str" cm="1">
        <f t="array" ref="E618">_xlfn.XLOOKUP($A618,MedExam_Table[[#Headers],[#Data],[Customer ID]],MedExam_Table[[#Headers],[#Data],[Heart Issues Updated]],"Not Found",0)</f>
        <v>No</v>
      </c>
      <c r="F618" t="str" cm="1">
        <f t="array" ref="F618">_xlfn.XLOOKUP($A618,MedExam_Table[[#Headers],[#Data],[Customer ID]],MedExam_Table[[#Headers],[#Data],[Any Transplants Update]],"Not Found",0)</f>
        <v>No</v>
      </c>
      <c r="G618" t="str" cm="1">
        <f t="array" ref="G618">_xlfn.XLOOKUP($A618,MedExam_Table[[#Headers],[#Data],[Customer ID]],MedExam_Table[[#Headers],[#Data],[Cancer history]],"Not Found",0)</f>
        <v>No</v>
      </c>
      <c r="H618" cm="1">
        <f t="array" ref="H618">_xlfn.XLOOKUP($A618,MedExam_Table[[#Headers],[#Data],[Customer ID]],MedExam_Table[[#Headers],[#Data],[NumberOfMajorSurgeries_updated]],"Not Found",0)</f>
        <v>0</v>
      </c>
      <c r="I618" t="str" cm="1">
        <f t="array" ref="I618">_xlfn.XLOOKUP($A618,MedExam_Table[[#Headers],[#Data],[Customer ID]],MedExam_Table[[#Headers],[#Data],[Smoker Updated]],"Not Found",0)</f>
        <v>No</v>
      </c>
      <c r="J618" t="str" cm="1">
        <f t="array" ref="J618">_xlfn.XLOOKUP($A618,MedExam_Table[[#Headers],[#Data],[Customer ID]],MedExam_Table[[#Headers],[#Data],[Weight Status]],"Not Found",0)</f>
        <v>NormalWeight</v>
      </c>
      <c r="K618" t="str" cm="1">
        <f t="array" ref="K618">_xlfn.XLOOKUP($A618,MedExam_Table[[#Headers],[#Data],[Customer ID]],MedExam_Table[[#Headers],[#Data],[Diabetes Status]],"Not Found",0)</f>
        <v>Normal</v>
      </c>
      <c r="L618" cm="1">
        <f t="array" ref="L618">_xlfn.XLOOKUP($A618,Hospitalisation_table[[#All],[Customer ID]],Hospitalisation_table[[#All],[Customer Age]],"Not Found",0)</f>
        <v>40</v>
      </c>
      <c r="M618" t="str" cm="1">
        <f t="array" ref="M618">_xlfn.XLOOKUP($A618,Hospitalisation_table[[#All],[Customer ID]],Hospitalisation_table[[#All],[Date of Birth]],"Not Found",0)</f>
        <v>2-Oct-1982</v>
      </c>
      <c r="N618" s="22" cm="1">
        <f t="array" ref="N618">_xlfn.XLOOKUP($A618,Hospitalisation_table[[#All],[Customer ID]],Hospitalisation_table[[#All],[charges]],"Not Found",0)</f>
        <v>6536.68</v>
      </c>
      <c r="O618" t="str" cm="1">
        <f t="array" ref="O618">_xlfn.XLOOKUP($A618,Hospitalisation_table[[#All],[Customer ID]],Hospitalisation_table[[#All],[Hospital tier_Updated]],"Not Found",0)</f>
        <v>tier - 2</v>
      </c>
      <c r="P618" t="str" cm="1">
        <f t="array" ref="P618">_xlfn.XLOOKUP($A618,Hospitalisation_table[[#All],[Customer ID]],Hospitalisation_table[[#All],[City tier_updated]],"Not Found",0)</f>
        <v>tier - 2</v>
      </c>
      <c r="Q618" t="str" cm="1">
        <f t="array" ref="Q618">_xlfn.XLOOKUP($A618,Hospitalisation_table[[#All],[Customer ID]],Hospitalisation_table[[#All],[State ID Updated]],"Not Found",0)</f>
        <v>R1012</v>
      </c>
    </row>
    <row r="619" spans="1:17" x14ac:dyDescent="0.3">
      <c r="A619" s="14" t="s">
        <v>817</v>
      </c>
      <c r="B619" t="str" cm="1">
        <f t="array" ref="B619">_xlfn.XLOOKUP($A619,CustomersName[[#All],[Customer ID]],CustomersName[[#All],[First Name]],"Not Found",0)</f>
        <v>Fanny</v>
      </c>
      <c r="C619" cm="1">
        <f t="array" ref="C619">_xlfn.XLOOKUP($A619,MedExam_Table[[#Headers],[#Data],[Customer ID]],MedExam_Table[[#Headers],[#Data],[BMI]],"Not Found",0)</f>
        <v>23.01</v>
      </c>
      <c r="D619" cm="1">
        <f t="array" ref="D619">_xlfn.XLOOKUP($A619,MedExam_Table[[#Headers],[#Data],[Customer ID]],MedExam_Table[[#Headers],[#Data],[HBA1C]],"Not Found",0)</f>
        <v>4.68</v>
      </c>
      <c r="E619" t="str" cm="1">
        <f t="array" ref="E619">_xlfn.XLOOKUP($A619,MedExam_Table[[#Headers],[#Data],[Customer ID]],MedExam_Table[[#Headers],[#Data],[Heart Issues Updated]],"Not Found",0)</f>
        <v>No</v>
      </c>
      <c r="F619" t="str" cm="1">
        <f t="array" ref="F619">_xlfn.XLOOKUP($A619,MedExam_Table[[#Headers],[#Data],[Customer ID]],MedExam_Table[[#Headers],[#Data],[Any Transplants Update]],"Not Found",0)</f>
        <v>No</v>
      </c>
      <c r="G619" t="str" cm="1">
        <f t="array" ref="G619">_xlfn.XLOOKUP($A619,MedExam_Table[[#Headers],[#Data],[Customer ID]],MedExam_Table[[#Headers],[#Data],[Cancer history]],"Not Found",0)</f>
        <v>No</v>
      </c>
      <c r="H619" cm="1">
        <f t="array" ref="H619">_xlfn.XLOOKUP($A619,MedExam_Table[[#Headers],[#Data],[Customer ID]],MedExam_Table[[#Headers],[#Data],[NumberOfMajorSurgeries_updated]],"Not Found",0)</f>
        <v>0</v>
      </c>
      <c r="I619" t="str" cm="1">
        <f t="array" ref="I619">_xlfn.XLOOKUP($A619,MedExam_Table[[#Headers],[#Data],[Customer ID]],MedExam_Table[[#Headers],[#Data],[Smoker Updated]],"Not Found",0)</f>
        <v>No</v>
      </c>
      <c r="J619" t="str" cm="1">
        <f t="array" ref="J619">_xlfn.XLOOKUP($A619,MedExam_Table[[#Headers],[#Data],[Customer ID]],MedExam_Table[[#Headers],[#Data],[Weight Status]],"Not Found",0)</f>
        <v>NormalWeight</v>
      </c>
      <c r="K619" t="str" cm="1">
        <f t="array" ref="K619">_xlfn.XLOOKUP($A619,MedExam_Table[[#Headers],[#Data],[Customer ID]],MedExam_Table[[#Headers],[#Data],[Diabetes Status]],"Not Found",0)</f>
        <v>Normal</v>
      </c>
      <c r="L619" cm="1">
        <f t="array" ref="L619">_xlfn.XLOOKUP($A619,Hospitalisation_table[[#All],[Customer ID]],Hospitalisation_table[[#All],[Customer Age]],"Not Found",0)</f>
        <v>40</v>
      </c>
      <c r="M619" t="str" cm="1">
        <f t="array" ref="M619">_xlfn.XLOOKUP($A619,Hospitalisation_table[[#All],[Customer ID]],Hospitalisation_table[[#All],[Date of Birth]],"Not Found",0)</f>
        <v>12-Aug-1982</v>
      </c>
      <c r="N619" s="22" cm="1">
        <f t="array" ref="N619">_xlfn.XLOOKUP($A619,Hospitalisation_table[[#All],[Customer ID]],Hospitalisation_table[[#All],[charges]],"Not Found",0)</f>
        <v>6532.04</v>
      </c>
      <c r="O619" t="str" cm="1">
        <f t="array" ref="O619">_xlfn.XLOOKUP($A619,Hospitalisation_table[[#All],[Customer ID]],Hospitalisation_table[[#All],[Hospital tier_Updated]],"Not Found",0)</f>
        <v>tier - 2</v>
      </c>
      <c r="P619" t="str" cm="1">
        <f t="array" ref="P619">_xlfn.XLOOKUP($A619,Hospitalisation_table[[#All],[Customer ID]],Hospitalisation_table[[#All],[City tier_updated]],"Not Found",0)</f>
        <v>tier - 1</v>
      </c>
      <c r="Q619" t="str" cm="1">
        <f t="array" ref="Q619">_xlfn.XLOOKUP($A619,Hospitalisation_table[[#All],[Customer ID]],Hospitalisation_table[[#All],[State ID Updated]],"Not Found",0)</f>
        <v>R1013</v>
      </c>
    </row>
    <row r="620" spans="1:17" x14ac:dyDescent="0.3">
      <c r="A620" s="13" t="s">
        <v>816</v>
      </c>
      <c r="B620" t="str" cm="1">
        <f t="array" ref="B620">_xlfn.XLOOKUP($A620,CustomersName[[#All],[Customer ID]],CustomersName[[#All],[First Name]],"Not Found",0)</f>
        <v>heather</v>
      </c>
      <c r="C620" cm="1">
        <f t="array" ref="C620">_xlfn.XLOOKUP($A620,MedExam_Table[[#Headers],[#Data],[Customer ID]],MedExam_Table[[#Headers],[#Data],[BMI]],"Not Found",0)</f>
        <v>19.86</v>
      </c>
      <c r="D620" cm="1">
        <f t="array" ref="D620">_xlfn.XLOOKUP($A620,MedExam_Table[[#Headers],[#Data],[Customer ID]],MedExam_Table[[#Headers],[#Data],[HBA1C]],"Not Found",0)</f>
        <v>5.62</v>
      </c>
      <c r="E620" t="str" cm="1">
        <f t="array" ref="E620">_xlfn.XLOOKUP($A620,MedExam_Table[[#Headers],[#Data],[Customer ID]],MedExam_Table[[#Headers],[#Data],[Heart Issues Updated]],"Not Found",0)</f>
        <v>Yes</v>
      </c>
      <c r="F620" t="str" cm="1">
        <f t="array" ref="F620">_xlfn.XLOOKUP($A620,MedExam_Table[[#Headers],[#Data],[Customer ID]],MedExam_Table[[#Headers],[#Data],[Any Transplants Update]],"Not Found",0)</f>
        <v>No</v>
      </c>
      <c r="G620" t="str" cm="1">
        <f t="array" ref="G620">_xlfn.XLOOKUP($A620,MedExam_Table[[#Headers],[#Data],[Customer ID]],MedExam_Table[[#Headers],[#Data],[Cancer history]],"Not Found",0)</f>
        <v>No</v>
      </c>
      <c r="H620" cm="1">
        <f t="array" ref="H620">_xlfn.XLOOKUP($A620,MedExam_Table[[#Headers],[#Data],[Customer ID]],MedExam_Table[[#Headers],[#Data],[NumberOfMajorSurgeries_updated]],"Not Found",0)</f>
        <v>0</v>
      </c>
      <c r="I620" t="str" cm="1">
        <f t="array" ref="I620">_xlfn.XLOOKUP($A620,MedExam_Table[[#Headers],[#Data],[Customer ID]],MedExam_Table[[#Headers],[#Data],[Smoker Updated]],"Not Found",0)</f>
        <v>No</v>
      </c>
      <c r="J620" t="str" cm="1">
        <f t="array" ref="J620">_xlfn.XLOOKUP($A620,MedExam_Table[[#Headers],[#Data],[Customer ID]],MedExam_Table[[#Headers],[#Data],[Weight Status]],"Not Found",0)</f>
        <v>NormalWeight</v>
      </c>
      <c r="K620" t="str" cm="1">
        <f t="array" ref="K620">_xlfn.XLOOKUP($A620,MedExam_Table[[#Headers],[#Data],[Customer ID]],MedExam_Table[[#Headers],[#Data],[Diabetes Status]],"Not Found",0)</f>
        <v>Normal</v>
      </c>
      <c r="L620" cm="1">
        <f t="array" ref="L620">_xlfn.XLOOKUP($A620,Hospitalisation_table[[#All],[Customer ID]],Hospitalisation_table[[#All],[Customer Age]],"Not Found",0)</f>
        <v>46</v>
      </c>
      <c r="M620" t="str" cm="1">
        <f t="array" ref="M620">_xlfn.XLOOKUP($A620,Hospitalisation_table[[#All],[Customer ID]],Hospitalisation_table[[#All],[Date of Birth]],"Not Found",0)</f>
        <v>23-Oct-1976</v>
      </c>
      <c r="N620" s="22" cm="1">
        <f t="array" ref="N620">_xlfn.XLOOKUP($A620,Hospitalisation_table[[#All],[Customer ID]],Hospitalisation_table[[#All],[charges]],"Not Found",0)</f>
        <v>6529.21</v>
      </c>
      <c r="O620" t="str" cm="1">
        <f t="array" ref="O620">_xlfn.XLOOKUP($A620,Hospitalisation_table[[#All],[Customer ID]],Hospitalisation_table[[#All],[Hospital tier_Updated]],"Not Found",0)</f>
        <v>tier - 2</v>
      </c>
      <c r="P620" t="str" cm="1">
        <f t="array" ref="P620">_xlfn.XLOOKUP($A620,Hospitalisation_table[[#All],[Customer ID]],Hospitalisation_table[[#All],[City tier_updated]],"Not Found",0)</f>
        <v>tier - 1</v>
      </c>
      <c r="Q620" t="str" cm="1">
        <f t="array" ref="Q620">_xlfn.XLOOKUP($A620,Hospitalisation_table[[#All],[Customer ID]],Hospitalisation_table[[#All],[State ID Updated]],"Not Found",0)</f>
        <v>R1013</v>
      </c>
    </row>
    <row r="621" spans="1:17" x14ac:dyDescent="0.3">
      <c r="A621" s="14" t="s">
        <v>815</v>
      </c>
      <c r="B621" t="str" cm="1">
        <f t="array" ref="B621">_xlfn.XLOOKUP($A621,CustomersName[[#All],[Customer ID]],CustomersName[[#All],[First Name]],"Not Found",0)</f>
        <v>Peter W</v>
      </c>
      <c r="C621" cm="1">
        <f t="array" ref="C621">_xlfn.XLOOKUP($A621,MedExam_Table[[#Headers],[#Data],[Customer ID]],MedExam_Table[[#Headers],[#Data],[BMI]],"Not Found",0)</f>
        <v>33.58</v>
      </c>
      <c r="D621" cm="1">
        <f t="array" ref="D621">_xlfn.XLOOKUP($A621,MedExam_Table[[#Headers],[#Data],[Customer ID]],MedExam_Table[[#Headers],[#Data],[HBA1C]],"Not Found",0)</f>
        <v>5.08</v>
      </c>
      <c r="E621" t="str" cm="1">
        <f t="array" ref="E621">_xlfn.XLOOKUP($A621,MedExam_Table[[#Headers],[#Data],[Customer ID]],MedExam_Table[[#Headers],[#Data],[Heart Issues Updated]],"Not Found",0)</f>
        <v>No</v>
      </c>
      <c r="F621" t="str" cm="1">
        <f t="array" ref="F621">_xlfn.XLOOKUP($A621,MedExam_Table[[#Headers],[#Data],[Customer ID]],MedExam_Table[[#Headers],[#Data],[Any Transplants Update]],"Not Found",0)</f>
        <v>No</v>
      </c>
      <c r="G621" t="str" cm="1">
        <f t="array" ref="G621">_xlfn.XLOOKUP($A621,MedExam_Table[[#Headers],[#Data],[Customer ID]],MedExam_Table[[#Headers],[#Data],[Cancer history]],"Not Found",0)</f>
        <v>No</v>
      </c>
      <c r="H621" cm="1">
        <f t="array" ref="H621">_xlfn.XLOOKUP($A621,MedExam_Table[[#Headers],[#Data],[Customer ID]],MedExam_Table[[#Headers],[#Data],[NumberOfMajorSurgeries_updated]],"Not Found",0)</f>
        <v>0</v>
      </c>
      <c r="I621" t="str" cm="1">
        <f t="array" ref="I621">_xlfn.XLOOKUP($A621,MedExam_Table[[#Headers],[#Data],[Customer ID]],MedExam_Table[[#Headers],[#Data],[Smoker Updated]],"Not Found",0)</f>
        <v>No</v>
      </c>
      <c r="J621" t="str" cm="1">
        <f t="array" ref="J621">_xlfn.XLOOKUP($A621,MedExam_Table[[#Headers],[#Data],[Customer ID]],MedExam_Table[[#Headers],[#Data],[Weight Status]],"Not Found",0)</f>
        <v>Obesity</v>
      </c>
      <c r="K621" t="str" cm="1">
        <f t="array" ref="K621">_xlfn.XLOOKUP($A621,MedExam_Table[[#Headers],[#Data],[Customer ID]],MedExam_Table[[#Headers],[#Data],[Diabetes Status]],"Not Found",0)</f>
        <v>Normal</v>
      </c>
      <c r="L621" cm="1">
        <f t="array" ref="L621">_xlfn.XLOOKUP($A621,Hospitalisation_table[[#All],[Customer ID]],Hospitalisation_table[[#All],[Customer Age]],"Not Found",0)</f>
        <v>28</v>
      </c>
      <c r="M621" t="str" cm="1">
        <f t="array" ref="M621">_xlfn.XLOOKUP($A621,Hospitalisation_table[[#All],[Customer ID]],Hospitalisation_table[[#All],[Date of Birth]],"Not Found",0)</f>
        <v>7-Jul-1994</v>
      </c>
      <c r="N621" s="22" cm="1">
        <f t="array" ref="N621">_xlfn.XLOOKUP($A621,Hospitalisation_table[[#All],[Customer ID]],Hospitalisation_table[[#All],[charges]],"Not Found",0)</f>
        <v>6512.24</v>
      </c>
      <c r="O621" t="str" cm="1">
        <f t="array" ref="O621">_xlfn.XLOOKUP($A621,Hospitalisation_table[[#All],[Customer ID]],Hospitalisation_table[[#All],[Hospital tier_Updated]],"Not Found",0)</f>
        <v>tier - 2</v>
      </c>
      <c r="P621" t="str" cm="1">
        <f t="array" ref="P621">_xlfn.XLOOKUP($A621,Hospitalisation_table[[#All],[Customer ID]],Hospitalisation_table[[#All],[City tier_updated]],"Not Found",0)</f>
        <v>tier - 1</v>
      </c>
      <c r="Q621" t="str" cm="1">
        <f t="array" ref="Q621">_xlfn.XLOOKUP($A621,Hospitalisation_table[[#All],[Customer ID]],Hospitalisation_table[[#All],[State ID Updated]],"Not Found",0)</f>
        <v>R1021</v>
      </c>
    </row>
    <row r="622" spans="1:17" x14ac:dyDescent="0.3">
      <c r="A622" s="13" t="s">
        <v>814</v>
      </c>
      <c r="B622" t="str" cm="1">
        <f t="array" ref="B622">_xlfn.XLOOKUP($A622,CustomersName[[#All],[Customer ID]],CustomersName[[#All],[First Name]],"Not Found",0)</f>
        <v>Chtherine A</v>
      </c>
      <c r="C622" cm="1">
        <f t="array" ref="C622">_xlfn.XLOOKUP($A622,MedExam_Table[[#Headers],[#Data],[Customer ID]],MedExam_Table[[#Headers],[#Data],[BMI]],"Not Found",0)</f>
        <v>29.81</v>
      </c>
      <c r="D622" cm="1">
        <f t="array" ref="D622">_xlfn.XLOOKUP($A622,MedExam_Table[[#Headers],[#Data],[Customer ID]],MedExam_Table[[#Headers],[#Data],[HBA1C]],"Not Found",0)</f>
        <v>5.28</v>
      </c>
      <c r="E622" t="str" cm="1">
        <f t="array" ref="E622">_xlfn.XLOOKUP($A622,MedExam_Table[[#Headers],[#Data],[Customer ID]],MedExam_Table[[#Headers],[#Data],[Heart Issues Updated]],"Not Found",0)</f>
        <v>No</v>
      </c>
      <c r="F622" t="str" cm="1">
        <f t="array" ref="F622">_xlfn.XLOOKUP($A622,MedExam_Table[[#Headers],[#Data],[Customer ID]],MedExam_Table[[#Headers],[#Data],[Any Transplants Update]],"Not Found",0)</f>
        <v>No</v>
      </c>
      <c r="G622" t="str" cm="1">
        <f t="array" ref="G622">_xlfn.XLOOKUP($A622,MedExam_Table[[#Headers],[#Data],[Customer ID]],MedExam_Table[[#Headers],[#Data],[Cancer history]],"Not Found",0)</f>
        <v>No</v>
      </c>
      <c r="H622" cm="1">
        <f t="array" ref="H622">_xlfn.XLOOKUP($A622,MedExam_Table[[#Headers],[#Data],[Customer ID]],MedExam_Table[[#Headers],[#Data],[NumberOfMajorSurgeries_updated]],"Not Found",0)</f>
        <v>0</v>
      </c>
      <c r="I622" t="str" cm="1">
        <f t="array" ref="I622">_xlfn.XLOOKUP($A622,MedExam_Table[[#Headers],[#Data],[Customer ID]],MedExam_Table[[#Headers],[#Data],[Smoker Updated]],"Not Found",0)</f>
        <v>No</v>
      </c>
      <c r="J622" t="str" cm="1">
        <f t="array" ref="J622">_xlfn.XLOOKUP($A622,MedExam_Table[[#Headers],[#Data],[Customer ID]],MedExam_Table[[#Headers],[#Data],[Weight Status]],"Not Found",0)</f>
        <v>OverWeight</v>
      </c>
      <c r="K622" t="str" cm="1">
        <f t="array" ref="K622">_xlfn.XLOOKUP($A622,MedExam_Table[[#Headers],[#Data],[Customer ID]],MedExam_Table[[#Headers],[#Data],[Diabetes Status]],"Not Found",0)</f>
        <v>Normal</v>
      </c>
      <c r="L622" cm="1">
        <f t="array" ref="L622">_xlfn.XLOOKUP($A622,Hospitalisation_table[[#All],[Customer ID]],Hospitalisation_table[[#All],[Customer Age]],"Not Found",0)</f>
        <v>40</v>
      </c>
      <c r="M622" t="str" cm="1">
        <f t="array" ref="M622">_xlfn.XLOOKUP($A622,Hospitalisation_table[[#All],[Customer ID]],Hospitalisation_table[[#All],[Date of Birth]],"Not Found",0)</f>
        <v>28-Aug-1982</v>
      </c>
      <c r="N622" s="22" cm="1">
        <f t="array" ref="N622">_xlfn.XLOOKUP($A622,Hospitalisation_table[[#All],[Customer ID]],Hospitalisation_table[[#All],[charges]],"Not Found",0)</f>
        <v>6500.24</v>
      </c>
      <c r="O622" t="str" cm="1">
        <f t="array" ref="O622">_xlfn.XLOOKUP($A622,Hospitalisation_table[[#All],[Customer ID]],Hospitalisation_table[[#All],[Hospital tier_Updated]],"Not Found",0)</f>
        <v>tier - 2</v>
      </c>
      <c r="P622" t="str" cm="1">
        <f t="array" ref="P622">_xlfn.XLOOKUP($A622,Hospitalisation_table[[#All],[Customer ID]],Hospitalisation_table[[#All],[City tier_updated]],"Not Found",0)</f>
        <v>tier - 2</v>
      </c>
      <c r="Q622" t="str" cm="1">
        <f t="array" ref="Q622">_xlfn.XLOOKUP($A622,Hospitalisation_table[[#All],[Customer ID]],Hospitalisation_table[[#All],[State ID Updated]],"Not Found",0)</f>
        <v>R1013</v>
      </c>
    </row>
    <row r="623" spans="1:17" x14ac:dyDescent="0.3">
      <c r="A623" s="14" t="s">
        <v>813</v>
      </c>
      <c r="B623" t="str" cm="1">
        <f t="array" ref="B623">_xlfn.XLOOKUP($A623,CustomersName[[#All],[Customer ID]],CustomersName[[#All],[First Name]],"Not Found",0)</f>
        <v>KellyhA</v>
      </c>
      <c r="C623" cm="1">
        <f t="array" ref="C623">_xlfn.XLOOKUP($A623,MedExam_Table[[#Headers],[#Data],[Customer ID]],MedExam_Table[[#Headers],[#Data],[BMI]],"Not Found",0)</f>
        <v>27.4</v>
      </c>
      <c r="D623" cm="1">
        <f t="array" ref="D623">_xlfn.XLOOKUP($A623,MedExam_Table[[#Headers],[#Data],[Customer ID]],MedExam_Table[[#Headers],[#Data],[HBA1C]],"Not Found",0)</f>
        <v>4.6100000000000003</v>
      </c>
      <c r="E623" t="str" cm="1">
        <f t="array" ref="E623">_xlfn.XLOOKUP($A623,MedExam_Table[[#Headers],[#Data],[Customer ID]],MedExam_Table[[#Headers],[#Data],[Heart Issues Updated]],"Not Found",0)</f>
        <v>No</v>
      </c>
      <c r="F623" t="str" cm="1">
        <f t="array" ref="F623">_xlfn.XLOOKUP($A623,MedExam_Table[[#Headers],[#Data],[Customer ID]],MedExam_Table[[#Headers],[#Data],[Any Transplants Update]],"Not Found",0)</f>
        <v>No</v>
      </c>
      <c r="G623" t="str" cm="1">
        <f t="array" ref="G623">_xlfn.XLOOKUP($A623,MedExam_Table[[#Headers],[#Data],[Customer ID]],MedExam_Table[[#Headers],[#Data],[Cancer history]],"Not Found",0)</f>
        <v>No</v>
      </c>
      <c r="H623" cm="1">
        <f t="array" ref="H623">_xlfn.XLOOKUP($A623,MedExam_Table[[#Headers],[#Data],[Customer ID]],MedExam_Table[[#Headers],[#Data],[NumberOfMajorSurgeries_updated]],"Not Found",0)</f>
        <v>0</v>
      </c>
      <c r="I623" t="str" cm="1">
        <f t="array" ref="I623">_xlfn.XLOOKUP($A623,MedExam_Table[[#Headers],[#Data],[Customer ID]],MedExam_Table[[#Headers],[#Data],[Smoker Updated]],"Not Found",0)</f>
        <v>No</v>
      </c>
      <c r="J623" t="str" cm="1">
        <f t="array" ref="J623">_xlfn.XLOOKUP($A623,MedExam_Table[[#Headers],[#Data],[Customer ID]],MedExam_Table[[#Headers],[#Data],[Weight Status]],"Not Found",0)</f>
        <v>OverWeight</v>
      </c>
      <c r="K623" t="str" cm="1">
        <f t="array" ref="K623">_xlfn.XLOOKUP($A623,MedExam_Table[[#Headers],[#Data],[Customer ID]],MedExam_Table[[#Headers],[#Data],[Diabetes Status]],"Not Found",0)</f>
        <v>Normal</v>
      </c>
      <c r="L623" cm="1">
        <f t="array" ref="L623">_xlfn.XLOOKUP($A623,Hospitalisation_table[[#All],[Customer ID]],Hospitalisation_table[[#All],[Customer Age]],"Not Found",0)</f>
        <v>40</v>
      </c>
      <c r="M623" t="str" cm="1">
        <f t="array" ref="M623">_xlfn.XLOOKUP($A623,Hospitalisation_table[[#All],[Customer ID]],Hospitalisation_table[[#All],[Date of Birth]],"Not Found",0)</f>
        <v>9-Oct-1982</v>
      </c>
      <c r="N623" s="22" cm="1">
        <f t="array" ref="N623">_xlfn.XLOOKUP($A623,Hospitalisation_table[[#All],[Customer ID]],Hospitalisation_table[[#All],[charges]],"Not Found",0)</f>
        <v>6496.89</v>
      </c>
      <c r="O623" t="str" cm="1">
        <f t="array" ref="O623">_xlfn.XLOOKUP($A623,Hospitalisation_table[[#All],[Customer ID]],Hospitalisation_table[[#All],[Hospital tier_Updated]],"Not Found",0)</f>
        <v>tier - 2</v>
      </c>
      <c r="P623" t="str" cm="1">
        <f t="array" ref="P623">_xlfn.XLOOKUP($A623,Hospitalisation_table[[#All],[Customer ID]],Hospitalisation_table[[#All],[City tier_updated]],"Not Found",0)</f>
        <v>tier - 3</v>
      </c>
      <c r="Q623" t="str" cm="1">
        <f t="array" ref="Q623">_xlfn.XLOOKUP($A623,Hospitalisation_table[[#All],[Customer ID]],Hospitalisation_table[[#All],[State ID Updated]],"Not Found",0)</f>
        <v>R1011</v>
      </c>
    </row>
    <row r="624" spans="1:17" x14ac:dyDescent="0.3">
      <c r="A624" s="13" t="s">
        <v>812</v>
      </c>
      <c r="B624" t="str" cm="1">
        <f t="array" ref="B624">_xlfn.XLOOKUP($A624,CustomersName[[#All],[Customer ID]],CustomersName[[#All],[First Name]],"Not Found",0)</f>
        <v>Janeh N.</v>
      </c>
      <c r="C624" cm="1">
        <f t="array" ref="C624">_xlfn.XLOOKUP($A624,MedExam_Table[[#Headers],[#Data],[Customer ID]],MedExam_Table[[#Headers],[#Data],[BMI]],"Not Found",0)</f>
        <v>17.98</v>
      </c>
      <c r="D624" cm="1">
        <f t="array" ref="D624">_xlfn.XLOOKUP($A624,MedExam_Table[[#Headers],[#Data],[Customer ID]],MedExam_Table[[#Headers],[#Data],[HBA1C]],"Not Found",0)</f>
        <v>6.57</v>
      </c>
      <c r="E624" t="str" cm="1">
        <f t="array" ref="E624">_xlfn.XLOOKUP($A624,MedExam_Table[[#Headers],[#Data],[Customer ID]],MedExam_Table[[#Headers],[#Data],[Heart Issues Updated]],"Not Found",0)</f>
        <v>Yes</v>
      </c>
      <c r="F624" t="str" cm="1">
        <f t="array" ref="F624">_xlfn.XLOOKUP($A624,MedExam_Table[[#Headers],[#Data],[Customer ID]],MedExam_Table[[#Headers],[#Data],[Any Transplants Update]],"Not Found",0)</f>
        <v>No</v>
      </c>
      <c r="G624" t="str" cm="1">
        <f t="array" ref="G624">_xlfn.XLOOKUP($A624,MedExam_Table[[#Headers],[#Data],[Customer ID]],MedExam_Table[[#Headers],[#Data],[Cancer history]],"Not Found",0)</f>
        <v>No</v>
      </c>
      <c r="H624" cm="1">
        <f t="array" ref="H624">_xlfn.XLOOKUP($A624,MedExam_Table[[#Headers],[#Data],[Customer ID]],MedExam_Table[[#Headers],[#Data],[NumberOfMajorSurgeries_updated]],"Not Found",0)</f>
        <v>2</v>
      </c>
      <c r="I624" t="str" cm="1">
        <f t="array" ref="I624">_xlfn.XLOOKUP($A624,MedExam_Table[[#Headers],[#Data],[Customer ID]],MedExam_Table[[#Headers],[#Data],[Smoker Updated]],"Not Found",0)</f>
        <v>No</v>
      </c>
      <c r="J624" t="str" cm="1">
        <f t="array" ref="J624">_xlfn.XLOOKUP($A624,MedExam_Table[[#Headers],[#Data],[Customer ID]],MedExam_Table[[#Headers],[#Data],[Weight Status]],"Not Found",0)</f>
        <v>Underweight</v>
      </c>
      <c r="K624" t="str" cm="1">
        <f t="array" ref="K624">_xlfn.XLOOKUP($A624,MedExam_Table[[#Headers],[#Data],[Customer ID]],MedExam_Table[[#Headers],[#Data],[Diabetes Status]],"Not Found",0)</f>
        <v>Diabetes</v>
      </c>
      <c r="L624" cm="1">
        <f t="array" ref="L624">_xlfn.XLOOKUP($A624,Hospitalisation_table[[#All],[Customer ID]],Hospitalisation_table[[#All],[Customer Age]],"Not Found",0)</f>
        <v>52</v>
      </c>
      <c r="M624" t="str" cm="1">
        <f t="array" ref="M624">_xlfn.XLOOKUP($A624,Hospitalisation_table[[#All],[Customer ID]],Hospitalisation_table[[#All],[Date of Birth]],"Not Found",0)</f>
        <v>1-Dec-1970</v>
      </c>
      <c r="N624" s="22" cm="1">
        <f t="array" ref="N624">_xlfn.XLOOKUP($A624,Hospitalisation_table[[#All],[Customer ID]],Hospitalisation_table[[#All],[charges]],"Not Found",0)</f>
        <v>6481.67</v>
      </c>
      <c r="O624" t="str" cm="1">
        <f t="array" ref="O624">_xlfn.XLOOKUP($A624,Hospitalisation_table[[#All],[Customer ID]],Hospitalisation_table[[#All],[Hospital tier_Updated]],"Not Found",0)</f>
        <v>tier - 2</v>
      </c>
      <c r="P624" t="str" cm="1">
        <f t="array" ref="P624">_xlfn.XLOOKUP($A624,Hospitalisation_table[[#All],[Customer ID]],Hospitalisation_table[[#All],[City tier_updated]],"Not Found",0)</f>
        <v>tier - 2</v>
      </c>
      <c r="Q624" t="str" cm="1">
        <f t="array" ref="Q624">_xlfn.XLOOKUP($A624,Hospitalisation_table[[#All],[Customer ID]],Hospitalisation_table[[#All],[State ID Updated]],"Not Found",0)</f>
        <v>R1013</v>
      </c>
    </row>
    <row r="625" spans="1:17" x14ac:dyDescent="0.3">
      <c r="A625" s="14" t="s">
        <v>2217</v>
      </c>
      <c r="B625" t="str" cm="1">
        <f t="array" ref="B625">_xlfn.XLOOKUP($A625,CustomersName[[#All],[Customer ID]],CustomersName[[#All],[First Name]],"Not Found",0)</f>
        <v>Matthew</v>
      </c>
      <c r="C625" cm="1">
        <f t="array" ref="C625">_xlfn.XLOOKUP($A625,MedExam_Table[[#Headers],[#Data],[Customer ID]],MedExam_Table[[#Headers],[#Data],[BMI]],"Not Found",0)</f>
        <v>45.81</v>
      </c>
      <c r="D625" cm="1">
        <f t="array" ref="D625">_xlfn.XLOOKUP($A625,MedExam_Table[[#Headers],[#Data],[Customer ID]],MedExam_Table[[#Headers],[#Data],[HBA1C]],"Not Found",0)</f>
        <v>4.76</v>
      </c>
      <c r="E625" t="str" cm="1">
        <f t="array" ref="E625">_xlfn.XLOOKUP($A625,MedExam_Table[[#Headers],[#Data],[Customer ID]],MedExam_Table[[#Headers],[#Data],[Heart Issues Updated]],"Not Found",0)</f>
        <v>Yes</v>
      </c>
      <c r="F625" t="str" cm="1">
        <f t="array" ref="F625">_xlfn.XLOOKUP($A625,MedExam_Table[[#Headers],[#Data],[Customer ID]],MedExam_Table[[#Headers],[#Data],[Any Transplants Update]],"Not Found",0)</f>
        <v>No</v>
      </c>
      <c r="G625" t="str" cm="1">
        <f t="array" ref="G625">_xlfn.XLOOKUP($A625,MedExam_Table[[#Headers],[#Data],[Customer ID]],MedExam_Table[[#Headers],[#Data],[Cancer history]],"Not Found",0)</f>
        <v>Yes</v>
      </c>
      <c r="H625" cm="1">
        <f t="array" ref="H625">_xlfn.XLOOKUP($A625,MedExam_Table[[#Headers],[#Data],[Customer ID]],MedExam_Table[[#Headers],[#Data],[NumberOfMajorSurgeries_updated]],"Not Found",0)</f>
        <v>1</v>
      </c>
      <c r="I625" t="str" cm="1">
        <f t="array" ref="I625">_xlfn.XLOOKUP($A625,MedExam_Table[[#Headers],[#Data],[Customer ID]],MedExam_Table[[#Headers],[#Data],[Smoker Updated]],"Not Found",0)</f>
        <v>Yes</v>
      </c>
      <c r="J625" t="str" cm="1">
        <f t="array" ref="J625">_xlfn.XLOOKUP($A625,MedExam_Table[[#Headers],[#Data],[Customer ID]],MedExam_Table[[#Headers],[#Data],[Weight Status]],"Not Found",0)</f>
        <v>Obesity</v>
      </c>
      <c r="K625" t="str" cm="1">
        <f t="array" ref="K625">_xlfn.XLOOKUP($A625,MedExam_Table[[#Headers],[#Data],[Customer ID]],MedExam_Table[[#Headers],[#Data],[Diabetes Status]],"Not Found",0)</f>
        <v>Normal</v>
      </c>
      <c r="L625" cm="1">
        <f t="array" ref="L625">_xlfn.XLOOKUP($A625,Hospitalisation_table[[#All],[Customer ID]],Hospitalisation_table[[#All],[Customer Age]],"Not Found",0)</f>
        <v>39</v>
      </c>
      <c r="M625" t="str" cm="1">
        <f t="array" ref="M625">_xlfn.XLOOKUP($A625,Hospitalisation_table[[#All],[Customer ID]],Hospitalisation_table[[#All],[Date of Birth]],"Not Found",0)</f>
        <v>26-Jul-1983</v>
      </c>
      <c r="N625" s="22" cm="1">
        <f t="array" ref="N625">_xlfn.XLOOKUP($A625,Hospitalisation_table[[#All],[Customer ID]],Hospitalisation_table[[#All],[charges]],"Not Found",0)</f>
        <v>37800.980000000003</v>
      </c>
      <c r="O625" t="str" cm="1">
        <f t="array" ref="O625">_xlfn.XLOOKUP($A625,Hospitalisation_table[[#All],[Customer ID]],Hospitalisation_table[[#All],[Hospital tier_Updated]],"Not Found",0)</f>
        <v>tier - 2</v>
      </c>
      <c r="P625" t="str" cm="1">
        <f t="array" ref="P625">_xlfn.XLOOKUP($A625,Hospitalisation_table[[#All],[Customer ID]],Hospitalisation_table[[#All],[City tier_updated]],"Not Found",0)</f>
        <v>tier - 2</v>
      </c>
      <c r="Q625" t="str" cm="1">
        <f t="array" ref="Q625">_xlfn.XLOOKUP($A625,Hospitalisation_table[[#All],[Customer ID]],Hospitalisation_table[[#All],[State ID Updated]],"Not Found",0)</f>
        <v>R1011</v>
      </c>
    </row>
    <row r="626" spans="1:17" x14ac:dyDescent="0.3">
      <c r="A626" s="13" t="s">
        <v>811</v>
      </c>
      <c r="B626" t="str" cm="1">
        <f t="array" ref="B626">_xlfn.XLOOKUP($A626,CustomersName[[#All],[Customer ID]],CustomersName[[#All],[First Name]],"Not Found",0)</f>
        <v>Yann Kah</v>
      </c>
      <c r="C626" cm="1">
        <f t="array" ref="C626">_xlfn.XLOOKUP($A626,MedExam_Table[[#Headers],[#Data],[Customer ID]],MedExam_Table[[#Headers],[#Data],[BMI]],"Not Found",0)</f>
        <v>37.9</v>
      </c>
      <c r="D626" cm="1">
        <f t="array" ref="D626">_xlfn.XLOOKUP($A626,MedExam_Table[[#Headers],[#Data],[Customer ID]],MedExam_Table[[#Headers],[#Data],[HBA1C]],"Not Found",0)</f>
        <v>5.83</v>
      </c>
      <c r="E626" t="str" cm="1">
        <f t="array" ref="E626">_xlfn.XLOOKUP($A626,MedExam_Table[[#Headers],[#Data],[Customer ID]],MedExam_Table[[#Headers],[#Data],[Heart Issues Updated]],"Not Found",0)</f>
        <v>No</v>
      </c>
      <c r="F626" t="str" cm="1">
        <f t="array" ref="F626">_xlfn.XLOOKUP($A626,MedExam_Table[[#Headers],[#Data],[Customer ID]],MedExam_Table[[#Headers],[#Data],[Any Transplants Update]],"Not Found",0)</f>
        <v>No</v>
      </c>
      <c r="G626" t="str" cm="1">
        <f t="array" ref="G626">_xlfn.XLOOKUP($A626,MedExam_Table[[#Headers],[#Data],[Customer ID]],MedExam_Table[[#Headers],[#Data],[Cancer history]],"Not Found",0)</f>
        <v>No</v>
      </c>
      <c r="H626" cm="1">
        <f t="array" ref="H626">_xlfn.XLOOKUP($A626,MedExam_Table[[#Headers],[#Data],[Customer ID]],MedExam_Table[[#Headers],[#Data],[NumberOfMajorSurgeries_updated]],"Not Found",0)</f>
        <v>0</v>
      </c>
      <c r="I626" t="str" cm="1">
        <f t="array" ref="I626">_xlfn.XLOOKUP($A626,MedExam_Table[[#Headers],[#Data],[Customer ID]],MedExam_Table[[#Headers],[#Data],[Smoker Updated]],"Not Found",0)</f>
        <v>No</v>
      </c>
      <c r="J626" t="str" cm="1">
        <f t="array" ref="J626">_xlfn.XLOOKUP($A626,MedExam_Table[[#Headers],[#Data],[Customer ID]],MedExam_Table[[#Headers],[#Data],[Weight Status]],"Not Found",0)</f>
        <v>Obesity</v>
      </c>
      <c r="K626" t="str" cm="1">
        <f t="array" ref="K626">_xlfn.XLOOKUP($A626,MedExam_Table[[#Headers],[#Data],[Customer ID]],MedExam_Table[[#Headers],[#Data],[Diabetes Status]],"Not Found",0)</f>
        <v>Prediabetes</v>
      </c>
      <c r="L626" cm="1">
        <f t="array" ref="L626">_xlfn.XLOOKUP($A626,Hospitalisation_table[[#All],[Customer ID]],Hospitalisation_table[[#All],[Customer Age]],"Not Found",0)</f>
        <v>43</v>
      </c>
      <c r="M626" t="str" cm="1">
        <f t="array" ref="M626">_xlfn.XLOOKUP($A626,Hospitalisation_table[[#All],[Customer ID]],Hospitalisation_table[[#All],[Date of Birth]],"Not Found",0)</f>
        <v>8-Jun-1980</v>
      </c>
      <c r="N626" s="22" cm="1">
        <f t="array" ref="N626">_xlfn.XLOOKUP($A626,Hospitalisation_table[[#All],[Customer ID]],Hospitalisation_table[[#All],[charges]],"Not Found",0)</f>
        <v>6474.01</v>
      </c>
      <c r="O626" t="str" cm="1">
        <f t="array" ref="O626">_xlfn.XLOOKUP($A626,Hospitalisation_table[[#All],[Customer ID]],Hospitalisation_table[[#All],[Hospital tier_Updated]],"Not Found",0)</f>
        <v>tier - 2</v>
      </c>
      <c r="P626" t="str" cm="1">
        <f t="array" ref="P626">_xlfn.XLOOKUP($A626,Hospitalisation_table[[#All],[Customer ID]],Hospitalisation_table[[#All],[City tier_updated]],"Not Found",0)</f>
        <v>tier - 3</v>
      </c>
      <c r="Q626" t="str" cm="1">
        <f t="array" ref="Q626">_xlfn.XLOOKUP($A626,Hospitalisation_table[[#All],[Customer ID]],Hospitalisation_table[[#All],[State ID Updated]],"Not Found",0)</f>
        <v>R1011</v>
      </c>
    </row>
    <row r="627" spans="1:17" x14ac:dyDescent="0.3">
      <c r="A627" s="14" t="s">
        <v>810</v>
      </c>
      <c r="B627" t="str" cm="1">
        <f t="array" ref="B627">_xlfn.XLOOKUP($A627,CustomersName[[#All],[Customer ID]],CustomersName[[#All],[First Name]],"Not Found",0)</f>
        <v>Zahhary R.</v>
      </c>
      <c r="C627" cm="1">
        <f t="array" ref="C627">_xlfn.XLOOKUP($A627,MedExam_Table[[#Headers],[#Data],[Customer ID]],MedExam_Table[[#Headers],[#Data],[BMI]],"Not Found",0)</f>
        <v>25.27</v>
      </c>
      <c r="D627" cm="1">
        <f t="array" ref="D627">_xlfn.XLOOKUP($A627,MedExam_Table[[#Headers],[#Data],[Customer ID]],MedExam_Table[[#Headers],[#Data],[HBA1C]],"Not Found",0)</f>
        <v>6.98</v>
      </c>
      <c r="E627" t="str" cm="1">
        <f t="array" ref="E627">_xlfn.XLOOKUP($A627,MedExam_Table[[#Headers],[#Data],[Customer ID]],MedExam_Table[[#Headers],[#Data],[Heart Issues Updated]],"Not Found",0)</f>
        <v>Yes</v>
      </c>
      <c r="F627" t="str" cm="1">
        <f t="array" ref="F627">_xlfn.XLOOKUP($A627,MedExam_Table[[#Headers],[#Data],[Customer ID]],MedExam_Table[[#Headers],[#Data],[Any Transplants Update]],"Not Found",0)</f>
        <v>No</v>
      </c>
      <c r="G627" t="str" cm="1">
        <f t="array" ref="G627">_xlfn.XLOOKUP($A627,MedExam_Table[[#Headers],[#Data],[Customer ID]],MedExam_Table[[#Headers],[#Data],[Cancer history]],"Not Found",0)</f>
        <v>No</v>
      </c>
      <c r="H627" cm="1">
        <f t="array" ref="H627">_xlfn.XLOOKUP($A627,MedExam_Table[[#Headers],[#Data],[Customer ID]],MedExam_Table[[#Headers],[#Data],[NumberOfMajorSurgeries_updated]],"Not Found",0)</f>
        <v>0</v>
      </c>
      <c r="I627" t="str" cm="1">
        <f t="array" ref="I627">_xlfn.XLOOKUP($A627,MedExam_Table[[#Headers],[#Data],[Customer ID]],MedExam_Table[[#Headers],[#Data],[Smoker Updated]],"Not Found",0)</f>
        <v>No</v>
      </c>
      <c r="J627" t="str" cm="1">
        <f t="array" ref="J627">_xlfn.XLOOKUP($A627,MedExam_Table[[#Headers],[#Data],[Customer ID]],MedExam_Table[[#Headers],[#Data],[Weight Status]],"Not Found",0)</f>
        <v>OverWeight</v>
      </c>
      <c r="K627" t="str" cm="1">
        <f t="array" ref="K627">_xlfn.XLOOKUP($A627,MedExam_Table[[#Headers],[#Data],[Customer ID]],MedExam_Table[[#Headers],[#Data],[Diabetes Status]],"Not Found",0)</f>
        <v>Diabetes</v>
      </c>
      <c r="L627" cm="1">
        <f t="array" ref="L627">_xlfn.XLOOKUP($A627,Hospitalisation_table[[#All],[Customer ID]],Hospitalisation_table[[#All],[Customer Age]],"Not Found",0)</f>
        <v>41</v>
      </c>
      <c r="M627" t="str" cm="1">
        <f t="array" ref="M627">_xlfn.XLOOKUP($A627,Hospitalisation_table[[#All],[Customer ID]],Hospitalisation_table[[#All],[Date of Birth]],"Not Found",0)</f>
        <v>27-Jul-1981</v>
      </c>
      <c r="N627" s="22" cm="1">
        <f t="array" ref="N627">_xlfn.XLOOKUP($A627,Hospitalisation_table[[#All],[Customer ID]],Hospitalisation_table[[#All],[charges]],"Not Found",0)</f>
        <v>6473.15</v>
      </c>
      <c r="O627" t="str" cm="1">
        <f t="array" ref="O627">_xlfn.XLOOKUP($A627,Hospitalisation_table[[#All],[Customer ID]],Hospitalisation_table[[#All],[Hospital tier_Updated]],"Not Found",0)</f>
        <v>tier - 2</v>
      </c>
      <c r="P627" t="str" cm="1">
        <f t="array" ref="P627">_xlfn.XLOOKUP($A627,Hospitalisation_table[[#All],[Customer ID]],Hospitalisation_table[[#All],[City tier_updated]],"Not Found",0)</f>
        <v>tier - 2</v>
      </c>
      <c r="Q627" t="str" cm="1">
        <f t="array" ref="Q627">_xlfn.XLOOKUP($A627,Hospitalisation_table[[#All],[Customer ID]],Hospitalisation_table[[#All],[State ID Updated]],"Not Found",0)</f>
        <v>R1013</v>
      </c>
    </row>
    <row r="628" spans="1:17" x14ac:dyDescent="0.3">
      <c r="A628" s="13" t="s">
        <v>809</v>
      </c>
      <c r="B628" t="str" cm="1">
        <f t="array" ref="B628">_xlfn.XLOOKUP($A628,CustomersName[[#All],[Customer ID]],CustomersName[[#All],[First Name]],"Not Found",0)</f>
        <v>Alejandro Sr</v>
      </c>
      <c r="C628" cm="1">
        <f t="array" ref="C628">_xlfn.XLOOKUP($A628,MedExam_Table[[#Headers],[#Data],[Customer ID]],MedExam_Table[[#Headers],[#Data],[BMI]],"Not Found",0)</f>
        <v>29.26</v>
      </c>
      <c r="D628" cm="1">
        <f t="array" ref="D628">_xlfn.XLOOKUP($A628,MedExam_Table[[#Headers],[#Data],[Customer ID]],MedExam_Table[[#Headers],[#Data],[HBA1C]],"Not Found",0)</f>
        <v>4.03</v>
      </c>
      <c r="E628" t="str" cm="1">
        <f t="array" ref="E628">_xlfn.XLOOKUP($A628,MedExam_Table[[#Headers],[#Data],[Customer ID]],MedExam_Table[[#Headers],[#Data],[Heart Issues Updated]],"Not Found",0)</f>
        <v>No</v>
      </c>
      <c r="F628" t="str" cm="1">
        <f t="array" ref="F628">_xlfn.XLOOKUP($A628,MedExam_Table[[#Headers],[#Data],[Customer ID]],MedExam_Table[[#Headers],[#Data],[Any Transplants Update]],"Not Found",0)</f>
        <v>No</v>
      </c>
      <c r="G628" t="str" cm="1">
        <f t="array" ref="G628">_xlfn.XLOOKUP($A628,MedExam_Table[[#Headers],[#Data],[Customer ID]],MedExam_Table[[#Headers],[#Data],[Cancer history]],"Not Found",0)</f>
        <v>No</v>
      </c>
      <c r="H628" cm="1">
        <f t="array" ref="H628">_xlfn.XLOOKUP($A628,MedExam_Table[[#Headers],[#Data],[Customer ID]],MedExam_Table[[#Headers],[#Data],[NumberOfMajorSurgeries_updated]],"Not Found",0)</f>
        <v>1</v>
      </c>
      <c r="I628" t="str" cm="1">
        <f t="array" ref="I628">_xlfn.XLOOKUP($A628,MedExam_Table[[#Headers],[#Data],[Customer ID]],MedExam_Table[[#Headers],[#Data],[Smoker Updated]],"Not Found",0)</f>
        <v>No</v>
      </c>
      <c r="J628" t="str" cm="1">
        <f t="array" ref="J628">_xlfn.XLOOKUP($A628,MedExam_Table[[#Headers],[#Data],[Customer ID]],MedExam_Table[[#Headers],[#Data],[Weight Status]],"Not Found",0)</f>
        <v>OverWeight</v>
      </c>
      <c r="K628" t="str" cm="1">
        <f t="array" ref="K628">_xlfn.XLOOKUP($A628,MedExam_Table[[#Headers],[#Data],[Customer ID]],MedExam_Table[[#Headers],[#Data],[Diabetes Status]],"Not Found",0)</f>
        <v>Normal</v>
      </c>
      <c r="L628" cm="1">
        <f t="array" ref="L628">_xlfn.XLOOKUP($A628,Hospitalisation_table[[#All],[Customer ID]],Hospitalisation_table[[#All],[Customer Age]],"Not Found",0)</f>
        <v>38</v>
      </c>
      <c r="M628" t="str" cm="1">
        <f t="array" ref="M628">_xlfn.XLOOKUP($A628,Hospitalisation_table[[#All],[Customer ID]],Hospitalisation_table[[#All],[Date of Birth]],"Not Found",0)</f>
        <v>1-Nov-1984</v>
      </c>
      <c r="N628" s="22" cm="1">
        <f t="array" ref="N628">_xlfn.XLOOKUP($A628,Hospitalisation_table[[#All],[Customer ID]],Hospitalisation_table[[#All],[charges]],"Not Found",0)</f>
        <v>6457.84</v>
      </c>
      <c r="O628" t="str" cm="1">
        <f t="array" ref="O628">_xlfn.XLOOKUP($A628,Hospitalisation_table[[#All],[Customer ID]],Hospitalisation_table[[#All],[Hospital tier_Updated]],"Not Found",0)</f>
        <v>tier - 2</v>
      </c>
      <c r="P628" t="str" cm="1">
        <f t="array" ref="P628">_xlfn.XLOOKUP($A628,Hospitalisation_table[[#All],[Customer ID]],Hospitalisation_table[[#All],[City tier_updated]],"Not Found",0)</f>
        <v>tier - 3</v>
      </c>
      <c r="Q628" t="str" cm="1">
        <f t="array" ref="Q628">_xlfn.XLOOKUP($A628,Hospitalisation_table[[#All],[Customer ID]],Hospitalisation_table[[#All],[State ID Updated]],"Not Found",0)</f>
        <v>R1012</v>
      </c>
    </row>
    <row r="629" spans="1:17" x14ac:dyDescent="0.3">
      <c r="A629" s="14" t="s">
        <v>808</v>
      </c>
      <c r="B629" t="str" cm="1">
        <f t="array" ref="B629">_xlfn.XLOOKUP($A629,CustomersName[[#All],[Customer ID]],CustomersName[[#All],[First Name]],"Not Found",0)</f>
        <v>Nhcholas R.</v>
      </c>
      <c r="C629" cm="1">
        <f t="array" ref="C629">_xlfn.XLOOKUP($A629,MedExam_Table[[#Headers],[#Data],[Customer ID]],MedExam_Table[[#Headers],[#Data],[BMI]],"Not Found",0)</f>
        <v>27.835000000000001</v>
      </c>
      <c r="D629" cm="1">
        <f t="array" ref="D629">_xlfn.XLOOKUP($A629,MedExam_Table[[#Headers],[#Data],[Customer ID]],MedExam_Table[[#Headers],[#Data],[HBA1C]],"Not Found",0)</f>
        <v>4.5599999999999996</v>
      </c>
      <c r="E629" t="str" cm="1">
        <f t="array" ref="E629">_xlfn.XLOOKUP($A629,MedExam_Table[[#Headers],[#Data],[Customer ID]],MedExam_Table[[#Headers],[#Data],[Heart Issues Updated]],"Not Found",0)</f>
        <v>No</v>
      </c>
      <c r="F629" t="str" cm="1">
        <f t="array" ref="F629">_xlfn.XLOOKUP($A629,MedExam_Table[[#Headers],[#Data],[Customer ID]],MedExam_Table[[#Headers],[#Data],[Any Transplants Update]],"Not Found",0)</f>
        <v>No</v>
      </c>
      <c r="G629" t="str" cm="1">
        <f t="array" ref="G629">_xlfn.XLOOKUP($A629,MedExam_Table[[#Headers],[#Data],[Customer ID]],MedExam_Table[[#Headers],[#Data],[Cancer history]],"Not Found",0)</f>
        <v>No</v>
      </c>
      <c r="H629" cm="1">
        <f t="array" ref="H629">_xlfn.XLOOKUP($A629,MedExam_Table[[#Headers],[#Data],[Customer ID]],MedExam_Table[[#Headers],[#Data],[NumberOfMajorSurgeries_updated]],"Not Found",0)</f>
        <v>1</v>
      </c>
      <c r="I629" t="str" cm="1">
        <f t="array" ref="I629">_xlfn.XLOOKUP($A629,MedExam_Table[[#Headers],[#Data],[Customer ID]],MedExam_Table[[#Headers],[#Data],[Smoker Updated]],"Not Found",0)</f>
        <v>No</v>
      </c>
      <c r="J629" t="str" cm="1">
        <f t="array" ref="J629">_xlfn.XLOOKUP($A629,MedExam_Table[[#Headers],[#Data],[Customer ID]],MedExam_Table[[#Headers],[#Data],[Weight Status]],"Not Found",0)</f>
        <v>OverWeight</v>
      </c>
      <c r="K629" t="str" cm="1">
        <f t="array" ref="K629">_xlfn.XLOOKUP($A629,MedExam_Table[[#Headers],[#Data],[Customer ID]],MedExam_Table[[#Headers],[#Data],[Diabetes Status]],"Not Found",0)</f>
        <v>Normal</v>
      </c>
      <c r="L629" cm="1">
        <f t="array" ref="L629">_xlfn.XLOOKUP($A629,Hospitalisation_table[[#All],[Customer ID]],Hospitalisation_table[[#All],[Customer Age]],"Not Found",0)</f>
        <v>38</v>
      </c>
      <c r="M629" t="str" cm="1">
        <f t="array" ref="M629">_xlfn.XLOOKUP($A629,Hospitalisation_table[[#All],[Customer ID]],Hospitalisation_table[[#All],[Date of Birth]],"Not Found",0)</f>
        <v>26-Aug-1984</v>
      </c>
      <c r="N629" s="22" cm="1">
        <f t="array" ref="N629">_xlfn.XLOOKUP($A629,Hospitalisation_table[[#All],[Customer ID]],Hospitalisation_table[[#All],[charges]],"Not Found",0)</f>
        <v>6455.86</v>
      </c>
      <c r="O629" t="str" cm="1">
        <f t="array" ref="O629">_xlfn.XLOOKUP($A629,Hospitalisation_table[[#All],[Customer ID]],Hospitalisation_table[[#All],[Hospital tier_Updated]],"Not Found",0)</f>
        <v>tier - 3</v>
      </c>
      <c r="P629" t="str" cm="1">
        <f t="array" ref="P629">_xlfn.XLOOKUP($A629,Hospitalisation_table[[#All],[Customer ID]],Hospitalisation_table[[#All],[City tier_updated]],"Not Found",0)</f>
        <v>tier - 3</v>
      </c>
      <c r="Q629" t="str" cm="1">
        <f t="array" ref="Q629">_xlfn.XLOOKUP($A629,Hospitalisation_table[[#All],[Customer ID]],Hospitalisation_table[[#All],[State ID Updated]],"Not Found",0)</f>
        <v>R1012</v>
      </c>
    </row>
    <row r="630" spans="1:17" x14ac:dyDescent="0.3">
      <c r="A630" s="13" t="s">
        <v>807</v>
      </c>
      <c r="B630" t="str" cm="1">
        <f t="array" ref="B630">_xlfn.XLOOKUP($A630,CustomersName[[#All],[Customer ID]],CustomersName[[#All],[First Name]],"Not Found",0)</f>
        <v>Paul</v>
      </c>
      <c r="C630" cm="1">
        <f t="array" ref="C630">_xlfn.XLOOKUP($A630,MedExam_Table[[#Headers],[#Data],[Customer ID]],MedExam_Table[[#Headers],[#Data],[BMI]],"Not Found",0)</f>
        <v>46.53</v>
      </c>
      <c r="D630" cm="1">
        <f t="array" ref="D630">_xlfn.XLOOKUP($A630,MedExam_Table[[#Headers],[#Data],[Customer ID]],MedExam_Table[[#Headers],[#Data],[HBA1C]],"Not Found",0)</f>
        <v>5.38</v>
      </c>
      <c r="E630" t="str" cm="1">
        <f t="array" ref="E630">_xlfn.XLOOKUP($A630,MedExam_Table[[#Headers],[#Data],[Customer ID]],MedExam_Table[[#Headers],[#Data],[Heart Issues Updated]],"Not Found",0)</f>
        <v>Yes</v>
      </c>
      <c r="F630" t="str" cm="1">
        <f t="array" ref="F630">_xlfn.XLOOKUP($A630,MedExam_Table[[#Headers],[#Data],[Customer ID]],MedExam_Table[[#Headers],[#Data],[Any Transplants Update]],"Not Found",0)</f>
        <v>No</v>
      </c>
      <c r="G630" t="str" cm="1">
        <f t="array" ref="G630">_xlfn.XLOOKUP($A630,MedExam_Table[[#Headers],[#Data],[Customer ID]],MedExam_Table[[#Headers],[#Data],[Cancer history]],"Not Found",0)</f>
        <v>No</v>
      </c>
      <c r="H630" cm="1">
        <f t="array" ref="H630">_xlfn.XLOOKUP($A630,MedExam_Table[[#Headers],[#Data],[Customer ID]],MedExam_Table[[#Headers],[#Data],[NumberOfMajorSurgeries_updated]],"Not Found",0)</f>
        <v>0</v>
      </c>
      <c r="I630" t="str" cm="1">
        <f t="array" ref="I630">_xlfn.XLOOKUP($A630,MedExam_Table[[#Headers],[#Data],[Customer ID]],MedExam_Table[[#Headers],[#Data],[Smoker Updated]],"Not Found",0)</f>
        <v>No</v>
      </c>
      <c r="J630" t="str" cm="1">
        <f t="array" ref="J630">_xlfn.XLOOKUP($A630,MedExam_Table[[#Headers],[#Data],[Customer ID]],MedExam_Table[[#Headers],[#Data],[Weight Status]],"Not Found",0)</f>
        <v>Obesity</v>
      </c>
      <c r="K630" t="str" cm="1">
        <f t="array" ref="K630">_xlfn.XLOOKUP($A630,MedExam_Table[[#Headers],[#Data],[Customer ID]],MedExam_Table[[#Headers],[#Data],[Diabetes Status]],"Not Found",0)</f>
        <v>Normal</v>
      </c>
      <c r="L630" cm="1">
        <f t="array" ref="L630">_xlfn.XLOOKUP($A630,Hospitalisation_table[[#All],[Customer ID]],Hospitalisation_table[[#All],[Customer Age]],"Not Found",0)</f>
        <v>37</v>
      </c>
      <c r="M630" t="str" cm="1">
        <f t="array" ref="M630">_xlfn.XLOOKUP($A630,Hospitalisation_table[[#All],[Customer ID]],Hospitalisation_table[[#All],[Date of Birth]],"Not Found",0)</f>
        <v>22-Jul-1985</v>
      </c>
      <c r="N630" s="22" cm="1">
        <f t="array" ref="N630">_xlfn.XLOOKUP($A630,Hospitalisation_table[[#All],[Customer ID]],Hospitalisation_table[[#All],[charges]],"Not Found",0)</f>
        <v>6435.62</v>
      </c>
      <c r="O630" t="str" cm="1">
        <f t="array" ref="O630">_xlfn.XLOOKUP($A630,Hospitalisation_table[[#All],[Customer ID]],Hospitalisation_table[[#All],[Hospital tier_Updated]],"Not Found",0)</f>
        <v>tier - 3</v>
      </c>
      <c r="P630" t="str" cm="1">
        <f t="array" ref="P630">_xlfn.XLOOKUP($A630,Hospitalisation_table[[#All],[Customer ID]],Hospitalisation_table[[#All],[City tier_updated]],"Not Found",0)</f>
        <v>tier - 2</v>
      </c>
      <c r="Q630" t="str" cm="1">
        <f t="array" ref="Q630">_xlfn.XLOOKUP($A630,Hospitalisation_table[[#All],[Customer ID]],Hospitalisation_table[[#All],[State ID Updated]],"Not Found",0)</f>
        <v>R1013</v>
      </c>
    </row>
    <row r="631" spans="1:17" x14ac:dyDescent="0.3">
      <c r="A631" s="14" t="s">
        <v>806</v>
      </c>
      <c r="B631" t="str" cm="1">
        <f t="array" ref="B631">_xlfn.XLOOKUP($A631,CustomersName[[#All],[Customer ID]],CustomersName[[#All],[First Name]],"Not Found",0)</f>
        <v>Mihhael D</v>
      </c>
      <c r="C631" cm="1">
        <f t="array" ref="C631">_xlfn.XLOOKUP($A631,MedExam_Table[[#Headers],[#Data],[Customer ID]],MedExam_Table[[#Headers],[#Data],[BMI]],"Not Found",0)</f>
        <v>20.58</v>
      </c>
      <c r="D631" cm="1">
        <f t="array" ref="D631">_xlfn.XLOOKUP($A631,MedExam_Table[[#Headers],[#Data],[Customer ID]],MedExam_Table[[#Headers],[#Data],[HBA1C]],"Not Found",0)</f>
        <v>11.04</v>
      </c>
      <c r="E631" t="str" cm="1">
        <f t="array" ref="E631">_xlfn.XLOOKUP($A631,MedExam_Table[[#Headers],[#Data],[Customer ID]],MedExam_Table[[#Headers],[#Data],[Heart Issues Updated]],"Not Found",0)</f>
        <v>Yes</v>
      </c>
      <c r="F631" t="str" cm="1">
        <f t="array" ref="F631">_xlfn.XLOOKUP($A631,MedExam_Table[[#Headers],[#Data],[Customer ID]],MedExam_Table[[#Headers],[#Data],[Any Transplants Update]],"Not Found",0)</f>
        <v>No</v>
      </c>
      <c r="G631" t="str" cm="1">
        <f t="array" ref="G631">_xlfn.XLOOKUP($A631,MedExam_Table[[#Headers],[#Data],[Customer ID]],MedExam_Table[[#Headers],[#Data],[Cancer history]],"Not Found",0)</f>
        <v>No</v>
      </c>
      <c r="H631" cm="1">
        <f t="array" ref="H631">_xlfn.XLOOKUP($A631,MedExam_Table[[#Headers],[#Data],[Customer ID]],MedExam_Table[[#Headers],[#Data],[NumberOfMajorSurgeries_updated]],"Not Found",0)</f>
        <v>1</v>
      </c>
      <c r="I631" t="str" cm="1">
        <f t="array" ref="I631">_xlfn.XLOOKUP($A631,MedExam_Table[[#Headers],[#Data],[Customer ID]],MedExam_Table[[#Headers],[#Data],[Smoker Updated]],"Not Found",0)</f>
        <v>No</v>
      </c>
      <c r="J631" t="str" cm="1">
        <f t="array" ref="J631">_xlfn.XLOOKUP($A631,MedExam_Table[[#Headers],[#Data],[Customer ID]],MedExam_Table[[#Headers],[#Data],[Weight Status]],"Not Found",0)</f>
        <v>NormalWeight</v>
      </c>
      <c r="K631" t="str" cm="1">
        <f t="array" ref="K631">_xlfn.XLOOKUP($A631,MedExam_Table[[#Headers],[#Data],[Customer ID]],MedExam_Table[[#Headers],[#Data],[Diabetes Status]],"Not Found",0)</f>
        <v>Diabetes</v>
      </c>
      <c r="L631" cm="1">
        <f t="array" ref="L631">_xlfn.XLOOKUP($A631,Hospitalisation_table[[#All],[Customer ID]],Hospitalisation_table[[#All],[Customer Age]],"Not Found",0)</f>
        <v>47</v>
      </c>
      <c r="M631" t="str" cm="1">
        <f t="array" ref="M631">_xlfn.XLOOKUP($A631,Hospitalisation_table[[#All],[Customer ID]],Hospitalisation_table[[#All],[Date of Birth]],"Not Found",0)</f>
        <v>5-Aug-1975</v>
      </c>
      <c r="N631" s="22" cm="1">
        <f t="array" ref="N631">_xlfn.XLOOKUP($A631,Hospitalisation_table[[#All],[Customer ID]],Hospitalisation_table[[#All],[charges]],"Not Found",0)</f>
        <v>6423.48</v>
      </c>
      <c r="O631" t="str" cm="1">
        <f t="array" ref="O631">_xlfn.XLOOKUP($A631,Hospitalisation_table[[#All],[Customer ID]],Hospitalisation_table[[#All],[Hospital tier_Updated]],"Not Found",0)</f>
        <v>tier - 2</v>
      </c>
      <c r="P631" t="str" cm="1">
        <f t="array" ref="P631">_xlfn.XLOOKUP($A631,Hospitalisation_table[[#All],[Customer ID]],Hospitalisation_table[[#All],[City tier_updated]],"Not Found",0)</f>
        <v>tier - 3</v>
      </c>
      <c r="Q631" t="str" cm="1">
        <f t="array" ref="Q631">_xlfn.XLOOKUP($A631,Hospitalisation_table[[#All],[Customer ID]],Hospitalisation_table[[#All],[State ID Updated]],"Not Found",0)</f>
        <v>R1013</v>
      </c>
    </row>
    <row r="632" spans="1:17" x14ac:dyDescent="0.3">
      <c r="A632" s="13" t="s">
        <v>805</v>
      </c>
      <c r="B632" t="str" cm="1">
        <f t="array" ref="B632">_xlfn.XLOOKUP($A632,CustomersName[[#All],[Customer ID]],CustomersName[[#All],[First Name]],"Not Found",0)</f>
        <v>Marina</v>
      </c>
      <c r="C632" cm="1">
        <f t="array" ref="C632">_xlfn.XLOOKUP($A632,MedExam_Table[[#Headers],[#Data],[Customer ID]],MedExam_Table[[#Headers],[#Data],[BMI]],"Not Found",0)</f>
        <v>19.53</v>
      </c>
      <c r="D632" cm="1">
        <f t="array" ref="D632">_xlfn.XLOOKUP($A632,MedExam_Table[[#Headers],[#Data],[Customer ID]],MedExam_Table[[#Headers],[#Data],[HBA1C]],"Not Found",0)</f>
        <v>6.09</v>
      </c>
      <c r="E632" t="str" cm="1">
        <f t="array" ref="E632">_xlfn.XLOOKUP($A632,MedExam_Table[[#Headers],[#Data],[Customer ID]],MedExam_Table[[#Headers],[#Data],[Heart Issues Updated]],"Not Found",0)</f>
        <v>Yes</v>
      </c>
      <c r="F632" t="str" cm="1">
        <f t="array" ref="F632">_xlfn.XLOOKUP($A632,MedExam_Table[[#Headers],[#Data],[Customer ID]],MedExam_Table[[#Headers],[#Data],[Any Transplants Update]],"Not Found",0)</f>
        <v>No</v>
      </c>
      <c r="G632" t="str" cm="1">
        <f t="array" ref="G632">_xlfn.XLOOKUP($A632,MedExam_Table[[#Headers],[#Data],[Customer ID]],MedExam_Table[[#Headers],[#Data],[Cancer history]],"Not Found",0)</f>
        <v>No</v>
      </c>
      <c r="H632" cm="1">
        <f t="array" ref="H632">_xlfn.XLOOKUP($A632,MedExam_Table[[#Headers],[#Data],[Customer ID]],MedExam_Table[[#Headers],[#Data],[NumberOfMajorSurgeries_updated]],"Not Found",0)</f>
        <v>0</v>
      </c>
      <c r="I632" t="str" cm="1">
        <f t="array" ref="I632">_xlfn.XLOOKUP($A632,MedExam_Table[[#Headers],[#Data],[Customer ID]],MedExam_Table[[#Headers],[#Data],[Smoker Updated]],"Not Found",0)</f>
        <v>No</v>
      </c>
      <c r="J632" t="str" cm="1">
        <f t="array" ref="J632">_xlfn.XLOOKUP($A632,MedExam_Table[[#Headers],[#Data],[Customer ID]],MedExam_Table[[#Headers],[#Data],[Weight Status]],"Not Found",0)</f>
        <v>NormalWeight</v>
      </c>
      <c r="K632" t="str" cm="1">
        <f t="array" ref="K632">_xlfn.XLOOKUP($A632,MedExam_Table[[#Headers],[#Data],[Customer ID]],MedExam_Table[[#Headers],[#Data],[Diabetes Status]],"Not Found",0)</f>
        <v>Prediabetes</v>
      </c>
      <c r="L632" cm="1">
        <f t="array" ref="L632">_xlfn.XLOOKUP($A632,Hospitalisation_table[[#All],[Customer ID]],Hospitalisation_table[[#All],[Customer Age]],"Not Found",0)</f>
        <v>46</v>
      </c>
      <c r="M632" t="str" cm="1">
        <f t="array" ref="M632">_xlfn.XLOOKUP($A632,Hospitalisation_table[[#All],[Customer ID]],Hospitalisation_table[[#All],[Date of Birth]],"Not Found",0)</f>
        <v>30-Dec-1976</v>
      </c>
      <c r="N632" s="22" cm="1">
        <f t="array" ref="N632">_xlfn.XLOOKUP($A632,Hospitalisation_table[[#All],[Customer ID]],Hospitalisation_table[[#All],[charges]],"Not Found",0)</f>
        <v>6417.28</v>
      </c>
      <c r="O632" t="str" cm="1">
        <f t="array" ref="O632">_xlfn.XLOOKUP($A632,Hospitalisation_table[[#All],[Customer ID]],Hospitalisation_table[[#All],[Hospital tier_Updated]],"Not Found",0)</f>
        <v>tier - 2</v>
      </c>
      <c r="P632" t="str" cm="1">
        <f t="array" ref="P632">_xlfn.XLOOKUP($A632,Hospitalisation_table[[#All],[Customer ID]],Hospitalisation_table[[#All],[City tier_updated]],"Not Found",0)</f>
        <v>tier - 3</v>
      </c>
      <c r="Q632" t="str" cm="1">
        <f t="array" ref="Q632">_xlfn.XLOOKUP($A632,Hospitalisation_table[[#All],[Customer ID]],Hospitalisation_table[[#All],[State ID Updated]],"Not Found",0)</f>
        <v>R1013</v>
      </c>
    </row>
    <row r="633" spans="1:17" x14ac:dyDescent="0.3">
      <c r="A633" s="14" t="s">
        <v>804</v>
      </c>
      <c r="B633" t="str" cm="1">
        <f t="array" ref="B633">_xlfn.XLOOKUP($A633,CustomersName[[#All],[Customer ID]],CustomersName[[#All],[First Name]],"Not Found",0)</f>
        <v>Caroline</v>
      </c>
      <c r="C633" cm="1">
        <f t="array" ref="C633">_xlfn.XLOOKUP($A633,MedExam_Table[[#Headers],[#Data],[Customer ID]],MedExam_Table[[#Headers],[#Data],[BMI]],"Not Found",0)</f>
        <v>27.7</v>
      </c>
      <c r="D633" cm="1">
        <f t="array" ref="D633">_xlfn.XLOOKUP($A633,MedExam_Table[[#Headers],[#Data],[Customer ID]],MedExam_Table[[#Headers],[#Data],[HBA1C]],"Not Found",0)</f>
        <v>4.71</v>
      </c>
      <c r="E633" t="str" cm="1">
        <f t="array" ref="E633">_xlfn.XLOOKUP($A633,MedExam_Table[[#Headers],[#Data],[Customer ID]],MedExam_Table[[#Headers],[#Data],[Heart Issues Updated]],"Not Found",0)</f>
        <v>No</v>
      </c>
      <c r="F633" t="str" cm="1">
        <f t="array" ref="F633">_xlfn.XLOOKUP($A633,MedExam_Table[[#Headers],[#Data],[Customer ID]],MedExam_Table[[#Headers],[#Data],[Any Transplants Update]],"Not Found",0)</f>
        <v>No</v>
      </c>
      <c r="G633" t="str" cm="1">
        <f t="array" ref="G633">_xlfn.XLOOKUP($A633,MedExam_Table[[#Headers],[#Data],[Customer ID]],MedExam_Table[[#Headers],[#Data],[Cancer history]],"Not Found",0)</f>
        <v>No</v>
      </c>
      <c r="H633" cm="1">
        <f t="array" ref="H633">_xlfn.XLOOKUP($A633,MedExam_Table[[#Headers],[#Data],[Customer ID]],MedExam_Table[[#Headers],[#Data],[NumberOfMajorSurgeries_updated]],"Not Found",0)</f>
        <v>1</v>
      </c>
      <c r="I633" t="str" cm="1">
        <f t="array" ref="I633">_xlfn.XLOOKUP($A633,MedExam_Table[[#Headers],[#Data],[Customer ID]],MedExam_Table[[#Headers],[#Data],[Smoker Updated]],"Not Found",0)</f>
        <v>No</v>
      </c>
      <c r="J633" t="str" cm="1">
        <f t="array" ref="J633">_xlfn.XLOOKUP($A633,MedExam_Table[[#Headers],[#Data],[Customer ID]],MedExam_Table[[#Headers],[#Data],[Weight Status]],"Not Found",0)</f>
        <v>OverWeight</v>
      </c>
      <c r="K633" t="str" cm="1">
        <f t="array" ref="K633">_xlfn.XLOOKUP($A633,MedExam_Table[[#Headers],[#Data],[Customer ID]],MedExam_Table[[#Headers],[#Data],[Diabetes Status]],"Not Found",0)</f>
        <v>Normal</v>
      </c>
      <c r="L633" cm="1">
        <f t="array" ref="L633">_xlfn.XLOOKUP($A633,Hospitalisation_table[[#All],[Customer ID]],Hospitalisation_table[[#All],[Customer Age]],"Not Found",0)</f>
        <v>35</v>
      </c>
      <c r="M633" t="str" cm="1">
        <f t="array" ref="M633">_xlfn.XLOOKUP($A633,Hospitalisation_table[[#All],[Customer ID]],Hospitalisation_table[[#All],[Date of Birth]],"Not Found",0)</f>
        <v>4-Sep-1987</v>
      </c>
      <c r="N633" s="22" cm="1">
        <f t="array" ref="N633">_xlfn.XLOOKUP($A633,Hospitalisation_table[[#All],[Customer ID]],Hospitalisation_table[[#All],[charges]],"Not Found",0)</f>
        <v>6414.18</v>
      </c>
      <c r="O633" t="str" cm="1">
        <f t="array" ref="O633">_xlfn.XLOOKUP($A633,Hospitalisation_table[[#All],[Customer ID]],Hospitalisation_table[[#All],[Hospital tier_Updated]],"Not Found",0)</f>
        <v>tier - 2</v>
      </c>
      <c r="P633" t="str" cm="1">
        <f t="array" ref="P633">_xlfn.XLOOKUP($A633,Hospitalisation_table[[#All],[Customer ID]],Hospitalisation_table[[#All],[City tier_updated]],"Not Found",0)</f>
        <v>tier - 2</v>
      </c>
      <c r="Q633" t="str" cm="1">
        <f t="array" ref="Q633">_xlfn.XLOOKUP($A633,Hospitalisation_table[[#All],[Customer ID]],Hospitalisation_table[[#All],[State ID Updated]],"Not Found",0)</f>
        <v>R1011</v>
      </c>
    </row>
    <row r="634" spans="1:17" x14ac:dyDescent="0.3">
      <c r="A634" s="13" t="s">
        <v>803</v>
      </c>
      <c r="B634" t="str" cm="1">
        <f t="array" ref="B634">_xlfn.XLOOKUP($A634,CustomersName[[#All],[Customer ID]],CustomersName[[#All],[First Name]],"Not Found",0)</f>
        <v>hoss P</v>
      </c>
      <c r="C634" cm="1">
        <f t="array" ref="C634">_xlfn.XLOOKUP($A634,MedExam_Table[[#Headers],[#Data],[Customer ID]],MedExam_Table[[#Headers],[#Data],[BMI]],"Not Found",0)</f>
        <v>18.920000000000002</v>
      </c>
      <c r="D634" cm="1">
        <f t="array" ref="D634">_xlfn.XLOOKUP($A634,MedExam_Table[[#Headers],[#Data],[Customer ID]],MedExam_Table[[#Headers],[#Data],[HBA1C]],"Not Found",0)</f>
        <v>8.18</v>
      </c>
      <c r="E634" t="str" cm="1">
        <f t="array" ref="E634">_xlfn.XLOOKUP($A634,MedExam_Table[[#Headers],[#Data],[Customer ID]],MedExam_Table[[#Headers],[#Data],[Heart Issues Updated]],"Not Found",0)</f>
        <v>No</v>
      </c>
      <c r="F634" t="str" cm="1">
        <f t="array" ref="F634">_xlfn.XLOOKUP($A634,MedExam_Table[[#Headers],[#Data],[Customer ID]],MedExam_Table[[#Headers],[#Data],[Any Transplants Update]],"Not Found",0)</f>
        <v>No</v>
      </c>
      <c r="G634" t="str" cm="1">
        <f t="array" ref="G634">_xlfn.XLOOKUP($A634,MedExam_Table[[#Headers],[#Data],[Customer ID]],MedExam_Table[[#Headers],[#Data],[Cancer history]],"Not Found",0)</f>
        <v>No</v>
      </c>
      <c r="H634" cm="1">
        <f t="array" ref="H634">_xlfn.XLOOKUP($A634,MedExam_Table[[#Headers],[#Data],[Customer ID]],MedExam_Table[[#Headers],[#Data],[NumberOfMajorSurgeries_updated]],"Not Found",0)</f>
        <v>0</v>
      </c>
      <c r="I634" t="str" cm="1">
        <f t="array" ref="I634">_xlfn.XLOOKUP($A634,MedExam_Table[[#Headers],[#Data],[Customer ID]],MedExam_Table[[#Headers],[#Data],[Smoker Updated]],"Not Found",0)</f>
        <v>No</v>
      </c>
      <c r="J634" t="str" cm="1">
        <f t="array" ref="J634">_xlfn.XLOOKUP($A634,MedExam_Table[[#Headers],[#Data],[Customer ID]],MedExam_Table[[#Headers],[#Data],[Weight Status]],"Not Found",0)</f>
        <v>NormalWeight</v>
      </c>
      <c r="K634" t="str" cm="1">
        <f t="array" ref="K634">_xlfn.XLOOKUP($A634,MedExam_Table[[#Headers],[#Data],[Customer ID]],MedExam_Table[[#Headers],[#Data],[Diabetes Status]],"Not Found",0)</f>
        <v>Diabetes</v>
      </c>
      <c r="L634" cm="1">
        <f t="array" ref="L634">_xlfn.XLOOKUP($A634,Hospitalisation_table[[#All],[Customer ID]],Hospitalisation_table[[#All],[Customer Age]],"Not Found",0)</f>
        <v>51</v>
      </c>
      <c r="M634" t="str" cm="1">
        <f t="array" ref="M634">_xlfn.XLOOKUP($A634,Hospitalisation_table[[#All],[Customer ID]],Hospitalisation_table[[#All],[Date of Birth]],"Not Found",0)</f>
        <v>22-Aug-1971</v>
      </c>
      <c r="N634" s="22" cm="1">
        <f t="array" ref="N634">_xlfn.XLOOKUP($A634,Hospitalisation_table[[#All],[Customer ID]],Hospitalisation_table[[#All],[charges]],"Not Found",0)</f>
        <v>6412.34</v>
      </c>
      <c r="O634" t="str" cm="1">
        <f t="array" ref="O634">_xlfn.XLOOKUP($A634,Hospitalisation_table[[#All],[Customer ID]],Hospitalisation_table[[#All],[Hospital tier_Updated]],"Not Found",0)</f>
        <v>tier - 2</v>
      </c>
      <c r="P634" t="str" cm="1">
        <f t="array" ref="P634">_xlfn.XLOOKUP($A634,Hospitalisation_table[[#All],[Customer ID]],Hospitalisation_table[[#All],[City tier_updated]],"Not Found",0)</f>
        <v>tier - 3</v>
      </c>
      <c r="Q634" t="str" cm="1">
        <f t="array" ref="Q634">_xlfn.XLOOKUP($A634,Hospitalisation_table[[#All],[Customer ID]],Hospitalisation_table[[#All],[State ID Updated]],"Not Found",0)</f>
        <v>R1013</v>
      </c>
    </row>
    <row r="635" spans="1:17" x14ac:dyDescent="0.3">
      <c r="A635" s="14" t="s">
        <v>802</v>
      </c>
      <c r="B635" t="str" cm="1">
        <f t="array" ref="B635">_xlfn.XLOOKUP($A635,CustomersName[[#All],[Customer ID]],CustomersName[[#All],[First Name]],"Not Found",0)</f>
        <v>Aoife</v>
      </c>
      <c r="C635" cm="1">
        <f t="array" ref="C635">_xlfn.XLOOKUP($A635,MedExam_Table[[#Headers],[#Data],[Customer ID]],MedExam_Table[[#Headers],[#Data],[BMI]],"Not Found",0)</f>
        <v>17.760000000000002</v>
      </c>
      <c r="D635" cm="1">
        <f t="array" ref="D635">_xlfn.XLOOKUP($A635,MedExam_Table[[#Headers],[#Data],[Customer ID]],MedExam_Table[[#Headers],[#Data],[HBA1C]],"Not Found",0)</f>
        <v>11.18</v>
      </c>
      <c r="E635" t="str" cm="1">
        <f t="array" ref="E635">_xlfn.XLOOKUP($A635,MedExam_Table[[#Headers],[#Data],[Customer ID]],MedExam_Table[[#Headers],[#Data],[Heart Issues Updated]],"Not Found",0)</f>
        <v>Yes</v>
      </c>
      <c r="F635" t="str" cm="1">
        <f t="array" ref="F635">_xlfn.XLOOKUP($A635,MedExam_Table[[#Headers],[#Data],[Customer ID]],MedExam_Table[[#Headers],[#Data],[Any Transplants Update]],"Not Found",0)</f>
        <v>No</v>
      </c>
      <c r="G635" t="str" cm="1">
        <f t="array" ref="G635">_xlfn.XLOOKUP($A635,MedExam_Table[[#Headers],[#Data],[Customer ID]],MedExam_Table[[#Headers],[#Data],[Cancer history]],"Not Found",0)</f>
        <v>No</v>
      </c>
      <c r="H635" cm="1">
        <f t="array" ref="H635">_xlfn.XLOOKUP($A635,MedExam_Table[[#Headers],[#Data],[Customer ID]],MedExam_Table[[#Headers],[#Data],[NumberOfMajorSurgeries_updated]],"Not Found",0)</f>
        <v>2</v>
      </c>
      <c r="I635" t="str" cm="1">
        <f t="array" ref="I635">_xlfn.XLOOKUP($A635,MedExam_Table[[#Headers],[#Data],[Customer ID]],MedExam_Table[[#Headers],[#Data],[Smoker Updated]],"Not Found",0)</f>
        <v>No</v>
      </c>
      <c r="J635" t="str" cm="1">
        <f t="array" ref="J635">_xlfn.XLOOKUP($A635,MedExam_Table[[#Headers],[#Data],[Customer ID]],MedExam_Table[[#Headers],[#Data],[Weight Status]],"Not Found",0)</f>
        <v>Underweight</v>
      </c>
      <c r="K635" t="str" cm="1">
        <f t="array" ref="K635">_xlfn.XLOOKUP($A635,MedExam_Table[[#Headers],[#Data],[Customer ID]],MedExam_Table[[#Headers],[#Data],[Diabetes Status]],"Not Found",0)</f>
        <v>Diabetes</v>
      </c>
      <c r="L635" cm="1">
        <f t="array" ref="L635">_xlfn.XLOOKUP($A635,Hospitalisation_table[[#All],[Customer ID]],Hospitalisation_table[[#All],[Customer Age]],"Not Found",0)</f>
        <v>52</v>
      </c>
      <c r="M635" t="str" cm="1">
        <f t="array" ref="M635">_xlfn.XLOOKUP($A635,Hospitalisation_table[[#All],[Customer ID]],Hospitalisation_table[[#All],[Date of Birth]],"Not Found",0)</f>
        <v>20-Aug-1970</v>
      </c>
      <c r="N635" s="22" cm="1">
        <f t="array" ref="N635">_xlfn.XLOOKUP($A635,Hospitalisation_table[[#All],[Customer ID]],Hospitalisation_table[[#All],[charges]],"Not Found",0)</f>
        <v>6407.05</v>
      </c>
      <c r="O635" t="str" cm="1">
        <f t="array" ref="O635">_xlfn.XLOOKUP($A635,Hospitalisation_table[[#All],[Customer ID]],Hospitalisation_table[[#All],[Hospital tier_Updated]],"Not Found",0)</f>
        <v>tier - 2</v>
      </c>
      <c r="P635" t="str" cm="1">
        <f t="array" ref="P635">_xlfn.XLOOKUP($A635,Hospitalisation_table[[#All],[Customer ID]],Hospitalisation_table[[#All],[City tier_updated]],"Not Found",0)</f>
        <v>tier - 1</v>
      </c>
      <c r="Q635" t="str" cm="1">
        <f t="array" ref="Q635">_xlfn.XLOOKUP($A635,Hospitalisation_table[[#All],[Customer ID]],Hospitalisation_table[[#All],[State ID Updated]],"Not Found",0)</f>
        <v>R1013</v>
      </c>
    </row>
    <row r="636" spans="1:17" x14ac:dyDescent="0.3">
      <c r="A636" s="13" t="s">
        <v>2216</v>
      </c>
      <c r="B636" t="str" cm="1">
        <f t="array" ref="B636">_xlfn.XLOOKUP($A636,CustomersName[[#All],[Customer ID]],CustomersName[[#All],[First Name]],"Not Found",0)</f>
        <v>Daniel</v>
      </c>
      <c r="C636" cm="1">
        <f t="array" ref="C636">_xlfn.XLOOKUP($A636,MedExam_Table[[#Headers],[#Data],[Customer ID]],MedExam_Table[[#Headers],[#Data],[BMI]],"Not Found",0)</f>
        <v>34.43</v>
      </c>
      <c r="D636" cm="1">
        <f t="array" ref="D636">_xlfn.XLOOKUP($A636,MedExam_Table[[#Headers],[#Data],[Customer ID]],MedExam_Table[[#Headers],[#Data],[HBA1C]],"Not Found",0)</f>
        <v>10.82</v>
      </c>
      <c r="E636" t="str" cm="1">
        <f t="array" ref="E636">_xlfn.XLOOKUP($A636,MedExam_Table[[#Headers],[#Data],[Customer ID]],MedExam_Table[[#Headers],[#Data],[Heart Issues Updated]],"Not Found",0)</f>
        <v>Yes</v>
      </c>
      <c r="F636" t="str" cm="1">
        <f t="array" ref="F636">_xlfn.XLOOKUP($A636,MedExam_Table[[#Headers],[#Data],[Customer ID]],MedExam_Table[[#Headers],[#Data],[Any Transplants Update]],"Not Found",0)</f>
        <v>No</v>
      </c>
      <c r="G636" t="str" cm="1">
        <f t="array" ref="G636">_xlfn.XLOOKUP($A636,MedExam_Table[[#Headers],[#Data],[Customer ID]],MedExam_Table[[#Headers],[#Data],[Cancer history]],"Not Found",0)</f>
        <v>No</v>
      </c>
      <c r="H636" cm="1">
        <f t="array" ref="H636">_xlfn.XLOOKUP($A636,MedExam_Table[[#Headers],[#Data],[Customer ID]],MedExam_Table[[#Headers],[#Data],[NumberOfMajorSurgeries_updated]],"Not Found",0)</f>
        <v>1</v>
      </c>
      <c r="I636" t="str" cm="1">
        <f t="array" ref="I636">_xlfn.XLOOKUP($A636,MedExam_Table[[#Headers],[#Data],[Customer ID]],MedExam_Table[[#Headers],[#Data],[Smoker Updated]],"Not Found",0)</f>
        <v>Yes</v>
      </c>
      <c r="J636" t="str" cm="1">
        <f t="array" ref="J636">_xlfn.XLOOKUP($A636,MedExam_Table[[#Headers],[#Data],[Customer ID]],MedExam_Table[[#Headers],[#Data],[Weight Status]],"Not Found",0)</f>
        <v>Obesity</v>
      </c>
      <c r="K636" t="str" cm="1">
        <f t="array" ref="K636">_xlfn.XLOOKUP($A636,MedExam_Table[[#Headers],[#Data],[Customer ID]],MedExam_Table[[#Headers],[#Data],[Diabetes Status]],"Not Found",0)</f>
        <v>Diabetes</v>
      </c>
      <c r="L636" cm="1">
        <f t="array" ref="L636">_xlfn.XLOOKUP($A636,Hospitalisation_table[[#All],[Customer ID]],Hospitalisation_table[[#All],[Customer Age]],"Not Found",0)</f>
        <v>36</v>
      </c>
      <c r="M636" t="str" cm="1">
        <f t="array" ref="M636">_xlfn.XLOOKUP($A636,Hospitalisation_table[[#All],[Customer ID]],Hospitalisation_table[[#All],[Date of Birth]],"Not Found",0)</f>
        <v>15-Aug-1986</v>
      </c>
      <c r="N636" s="22" cm="1">
        <f t="array" ref="N636">_xlfn.XLOOKUP($A636,Hospitalisation_table[[#All],[Customer ID]],Hospitalisation_table[[#All],[charges]],"Not Found",0)</f>
        <v>37742.58</v>
      </c>
      <c r="O636" t="str" cm="1">
        <f t="array" ref="O636">_xlfn.XLOOKUP($A636,Hospitalisation_table[[#All],[Customer ID]],Hospitalisation_table[[#All],[Hospital tier_Updated]],"Not Found",0)</f>
        <v>tier - 1</v>
      </c>
      <c r="P636" t="str" cm="1">
        <f t="array" ref="P636">_xlfn.XLOOKUP($A636,Hospitalisation_table[[#All],[Customer ID]],Hospitalisation_table[[#All],[City tier_updated]],"Not Found",0)</f>
        <v>tier - 1</v>
      </c>
      <c r="Q636" t="str" cm="1">
        <f t="array" ref="Q636">_xlfn.XLOOKUP($A636,Hospitalisation_table[[#All],[Customer ID]],Hospitalisation_table[[#All],[State ID Updated]],"Not Found",0)</f>
        <v>R1013</v>
      </c>
    </row>
    <row r="637" spans="1:17" x14ac:dyDescent="0.3">
      <c r="A637" s="14" t="s">
        <v>801</v>
      </c>
      <c r="B637" t="str" cm="1">
        <f t="array" ref="B637">_xlfn.XLOOKUP($A637,CustomersName[[#All],[Customer ID]],CustomersName[[#All],[First Name]],"Not Found",0)</f>
        <v>Wesley</v>
      </c>
      <c r="C637" cm="1">
        <f t="array" ref="C637">_xlfn.XLOOKUP($A637,MedExam_Table[[#Headers],[#Data],[Customer ID]],MedExam_Table[[#Headers],[#Data],[BMI]],"Not Found",0)</f>
        <v>29.83</v>
      </c>
      <c r="D637" cm="1">
        <f t="array" ref="D637">_xlfn.XLOOKUP($A637,MedExam_Table[[#Headers],[#Data],[Customer ID]],MedExam_Table[[#Headers],[#Data],[HBA1C]],"Not Found",0)</f>
        <v>5.03</v>
      </c>
      <c r="E637" t="str" cm="1">
        <f t="array" ref="E637">_xlfn.XLOOKUP($A637,MedExam_Table[[#Headers],[#Data],[Customer ID]],MedExam_Table[[#Headers],[#Data],[Heart Issues Updated]],"Not Found",0)</f>
        <v>Yes</v>
      </c>
      <c r="F637" t="str" cm="1">
        <f t="array" ref="F637">_xlfn.XLOOKUP($A637,MedExam_Table[[#Headers],[#Data],[Customer ID]],MedExam_Table[[#Headers],[#Data],[Any Transplants Update]],"Not Found",0)</f>
        <v>No</v>
      </c>
      <c r="G637" t="str" cm="1">
        <f t="array" ref="G637">_xlfn.XLOOKUP($A637,MedExam_Table[[#Headers],[#Data],[Customer ID]],MedExam_Table[[#Headers],[#Data],[Cancer history]],"Not Found",0)</f>
        <v>No</v>
      </c>
      <c r="H637" cm="1">
        <f t="array" ref="H637">_xlfn.XLOOKUP($A637,MedExam_Table[[#Headers],[#Data],[Customer ID]],MedExam_Table[[#Headers],[#Data],[NumberOfMajorSurgeries_updated]],"Not Found",0)</f>
        <v>0</v>
      </c>
      <c r="I637" t="str" cm="1">
        <f t="array" ref="I637">_xlfn.XLOOKUP($A637,MedExam_Table[[#Headers],[#Data],[Customer ID]],MedExam_Table[[#Headers],[#Data],[Smoker Updated]],"Not Found",0)</f>
        <v>No</v>
      </c>
      <c r="J637" t="str" cm="1">
        <f t="array" ref="J637">_xlfn.XLOOKUP($A637,MedExam_Table[[#Headers],[#Data],[Customer ID]],MedExam_Table[[#Headers],[#Data],[Weight Status]],"Not Found",0)</f>
        <v>OverWeight</v>
      </c>
      <c r="K637" t="str" cm="1">
        <f t="array" ref="K637">_xlfn.XLOOKUP($A637,MedExam_Table[[#Headers],[#Data],[Customer ID]],MedExam_Table[[#Headers],[#Data],[Diabetes Status]],"Not Found",0)</f>
        <v>Normal</v>
      </c>
      <c r="L637" cm="1">
        <f t="array" ref="L637">_xlfn.XLOOKUP($A637,Hospitalisation_table[[#All],[Customer ID]],Hospitalisation_table[[#All],[Customer Age]],"Not Found",0)</f>
        <v>37</v>
      </c>
      <c r="M637" t="str" cm="1">
        <f t="array" ref="M637">_xlfn.XLOOKUP($A637,Hospitalisation_table[[#All],[Customer ID]],Hospitalisation_table[[#All],[Date of Birth]],"Not Found",0)</f>
        <v>10-Dec-1985</v>
      </c>
      <c r="N637" s="22" cm="1">
        <f t="array" ref="N637">_xlfn.XLOOKUP($A637,Hospitalisation_table[[#All],[Customer ID]],Hospitalisation_table[[#All],[charges]],"Not Found",0)</f>
        <v>6406.41</v>
      </c>
      <c r="O637" t="str" cm="1">
        <f t="array" ref="O637">_xlfn.XLOOKUP($A637,Hospitalisation_table[[#All],[Customer ID]],Hospitalisation_table[[#All],[Hospital tier_Updated]],"Not Found",0)</f>
        <v>tier - 1</v>
      </c>
      <c r="P637" t="str" cm="1">
        <f t="array" ref="P637">_xlfn.XLOOKUP($A637,Hospitalisation_table[[#All],[Customer ID]],Hospitalisation_table[[#All],[City tier_updated]],"Not Found",0)</f>
        <v>tier - 3</v>
      </c>
      <c r="Q637" t="str" cm="1">
        <f t="array" ref="Q637">_xlfn.XLOOKUP($A637,Hospitalisation_table[[#All],[Customer ID]],Hospitalisation_table[[#All],[State ID Updated]],"Not Found",0)</f>
        <v>R1014</v>
      </c>
    </row>
    <row r="638" spans="1:17" x14ac:dyDescent="0.3">
      <c r="A638" s="13" t="s">
        <v>800</v>
      </c>
      <c r="B638" t="str" cm="1">
        <f t="array" ref="B638">_xlfn.XLOOKUP($A638,CustomersName[[#All],[Customer ID]],CustomersName[[#All],[First Name]],"Not Found",0)</f>
        <v>Rebehca J</v>
      </c>
      <c r="C638" cm="1">
        <f t="array" ref="C638">_xlfn.XLOOKUP($A638,MedExam_Table[[#Headers],[#Data],[Customer ID]],MedExam_Table[[#Headers],[#Data],[BMI]],"Not Found",0)</f>
        <v>23.465</v>
      </c>
      <c r="D638" cm="1">
        <f t="array" ref="D638">_xlfn.XLOOKUP($A638,MedExam_Table[[#Headers],[#Data],[Customer ID]],MedExam_Table[[#Headers],[#Data],[HBA1C]],"Not Found",0)</f>
        <v>5.56</v>
      </c>
      <c r="E638" t="str" cm="1">
        <f t="array" ref="E638">_xlfn.XLOOKUP($A638,MedExam_Table[[#Headers],[#Data],[Customer ID]],MedExam_Table[[#Headers],[#Data],[Heart Issues Updated]],"Not Found",0)</f>
        <v>No</v>
      </c>
      <c r="F638" t="str" cm="1">
        <f t="array" ref="F638">_xlfn.XLOOKUP($A638,MedExam_Table[[#Headers],[#Data],[Customer ID]],MedExam_Table[[#Headers],[#Data],[Any Transplants Update]],"Not Found",0)</f>
        <v>No</v>
      </c>
      <c r="G638" t="str" cm="1">
        <f t="array" ref="G638">_xlfn.XLOOKUP($A638,MedExam_Table[[#Headers],[#Data],[Customer ID]],MedExam_Table[[#Headers],[#Data],[Cancer history]],"Not Found",0)</f>
        <v>No</v>
      </c>
      <c r="H638" cm="1">
        <f t="array" ref="H638">_xlfn.XLOOKUP($A638,MedExam_Table[[#Headers],[#Data],[Customer ID]],MedExam_Table[[#Headers],[#Data],[NumberOfMajorSurgeries_updated]],"Not Found",0)</f>
        <v>1</v>
      </c>
      <c r="I638" t="str" cm="1">
        <f t="array" ref="I638">_xlfn.XLOOKUP($A638,MedExam_Table[[#Headers],[#Data],[Customer ID]],MedExam_Table[[#Headers],[#Data],[Smoker Updated]],"Not Found",0)</f>
        <v>No</v>
      </c>
      <c r="J638" t="str" cm="1">
        <f t="array" ref="J638">_xlfn.XLOOKUP($A638,MedExam_Table[[#Headers],[#Data],[Customer ID]],MedExam_Table[[#Headers],[#Data],[Weight Status]],"Not Found",0)</f>
        <v>NormalWeight</v>
      </c>
      <c r="K638" t="str" cm="1">
        <f t="array" ref="K638">_xlfn.XLOOKUP($A638,MedExam_Table[[#Headers],[#Data],[Customer ID]],MedExam_Table[[#Headers],[#Data],[Diabetes Status]],"Not Found",0)</f>
        <v>Normal</v>
      </c>
      <c r="L638" cm="1">
        <f t="array" ref="L638">_xlfn.XLOOKUP($A638,Hospitalisation_table[[#All],[Customer ID]],Hospitalisation_table[[#All],[Customer Age]],"Not Found",0)</f>
        <v>35</v>
      </c>
      <c r="M638" t="str" cm="1">
        <f t="array" ref="M638">_xlfn.XLOOKUP($A638,Hospitalisation_table[[#All],[Customer ID]],Hospitalisation_table[[#All],[Date of Birth]],"Not Found",0)</f>
        <v>9-Sep-1987</v>
      </c>
      <c r="N638" s="22" cm="1">
        <f t="array" ref="N638">_xlfn.XLOOKUP($A638,Hospitalisation_table[[#All],[Customer ID]],Hospitalisation_table[[#All],[charges]],"Not Found",0)</f>
        <v>6402.29</v>
      </c>
      <c r="O638" t="str" cm="1">
        <f t="array" ref="O638">_xlfn.XLOOKUP($A638,Hospitalisation_table[[#All],[Customer ID]],Hospitalisation_table[[#All],[Hospital tier_Updated]],"Not Found",0)</f>
        <v>tier - 2</v>
      </c>
      <c r="P638" t="str" cm="1">
        <f t="array" ref="P638">_xlfn.XLOOKUP($A638,Hospitalisation_table[[#All],[Customer ID]],Hospitalisation_table[[#All],[City tier_updated]],"Not Found",0)</f>
        <v>tier - 3</v>
      </c>
      <c r="Q638" t="str" cm="1">
        <f t="array" ref="Q638">_xlfn.XLOOKUP($A638,Hospitalisation_table[[#All],[Customer ID]],Hospitalisation_table[[#All],[State ID Updated]],"Not Found",0)</f>
        <v>R1024</v>
      </c>
    </row>
    <row r="639" spans="1:17" x14ac:dyDescent="0.3">
      <c r="A639" s="14" t="s">
        <v>799</v>
      </c>
      <c r="B639" t="str" cm="1">
        <f t="array" ref="B639">_xlfn.XLOOKUP($A639,CustomersName[[#All],[Customer ID]],CustomersName[[#All],[First Name]],"Not Found",0)</f>
        <v>Barrh P.</v>
      </c>
      <c r="C639" cm="1">
        <f t="array" ref="C639">_xlfn.XLOOKUP($A639,MedExam_Table[[#Headers],[#Data],[Customer ID]],MedExam_Table[[#Headers],[#Data],[BMI]],"Not Found",0)</f>
        <v>29.355</v>
      </c>
      <c r="D639" cm="1">
        <f t="array" ref="D639">_xlfn.XLOOKUP($A639,MedExam_Table[[#Headers],[#Data],[Customer ID]],MedExam_Table[[#Headers],[#Data],[HBA1C]],"Not Found",0)</f>
        <v>4.33</v>
      </c>
      <c r="E639" t="str" cm="1">
        <f t="array" ref="E639">_xlfn.XLOOKUP($A639,MedExam_Table[[#Headers],[#Data],[Customer ID]],MedExam_Table[[#Headers],[#Data],[Heart Issues Updated]],"Not Found",0)</f>
        <v>No</v>
      </c>
      <c r="F639" t="str" cm="1">
        <f t="array" ref="F639">_xlfn.XLOOKUP($A639,MedExam_Table[[#Headers],[#Data],[Customer ID]],MedExam_Table[[#Headers],[#Data],[Any Transplants Update]],"Not Found",0)</f>
        <v>No</v>
      </c>
      <c r="G639" t="str" cm="1">
        <f t="array" ref="G639">_xlfn.XLOOKUP($A639,MedExam_Table[[#Headers],[#Data],[Customer ID]],MedExam_Table[[#Headers],[#Data],[Cancer history]],"Not Found",0)</f>
        <v>No</v>
      </c>
      <c r="H639" cm="1">
        <f t="array" ref="H639">_xlfn.XLOOKUP($A639,MedExam_Table[[#Headers],[#Data],[Customer ID]],MedExam_Table[[#Headers],[#Data],[NumberOfMajorSurgeries_updated]],"Not Found",0)</f>
        <v>0</v>
      </c>
      <c r="I639" t="str" cm="1">
        <f t="array" ref="I639">_xlfn.XLOOKUP($A639,MedExam_Table[[#Headers],[#Data],[Customer ID]],MedExam_Table[[#Headers],[#Data],[Smoker Updated]],"Not Found",0)</f>
        <v>No</v>
      </c>
      <c r="J639" t="str" cm="1">
        <f t="array" ref="J639">_xlfn.XLOOKUP($A639,MedExam_Table[[#Headers],[#Data],[Customer ID]],MedExam_Table[[#Headers],[#Data],[Weight Status]],"Not Found",0)</f>
        <v>OverWeight</v>
      </c>
      <c r="K639" t="str" cm="1">
        <f t="array" ref="K639">_xlfn.XLOOKUP($A639,MedExam_Table[[#Headers],[#Data],[Customer ID]],MedExam_Table[[#Headers],[#Data],[Diabetes Status]],"Not Found",0)</f>
        <v>Normal</v>
      </c>
      <c r="L639" cm="1">
        <f t="array" ref="L639">_xlfn.XLOOKUP($A639,Hospitalisation_table[[#All],[Customer ID]],Hospitalisation_table[[#All],[Customer Age]],"Not Found",0)</f>
        <v>40</v>
      </c>
      <c r="M639" t="str" cm="1">
        <f t="array" ref="M639">_xlfn.XLOOKUP($A639,Hospitalisation_table[[#All],[Customer ID]],Hospitalisation_table[[#All],[Date of Birth]],"Not Found",0)</f>
        <v>28-Oct-1982</v>
      </c>
      <c r="N639" s="22" cm="1">
        <f t="array" ref="N639">_xlfn.XLOOKUP($A639,Hospitalisation_table[[#All],[Customer ID]],Hospitalisation_table[[#All],[charges]],"Not Found",0)</f>
        <v>6393.6</v>
      </c>
      <c r="O639" t="str" cm="1">
        <f t="array" ref="O639">_xlfn.XLOOKUP($A639,Hospitalisation_table[[#All],[Customer ID]],Hospitalisation_table[[#All],[Hospital tier_Updated]],"Not Found",0)</f>
        <v>tier - 2</v>
      </c>
      <c r="P639" t="str" cm="1">
        <f t="array" ref="P639">_xlfn.XLOOKUP($A639,Hospitalisation_table[[#All],[Customer ID]],Hospitalisation_table[[#All],[City tier_updated]],"Not Found",0)</f>
        <v>tier - 1</v>
      </c>
      <c r="Q639" t="str" cm="1">
        <f t="array" ref="Q639">_xlfn.XLOOKUP($A639,Hospitalisation_table[[#All],[Customer ID]],Hospitalisation_table[[#All],[State ID Updated]],"Not Found",0)</f>
        <v>R1012</v>
      </c>
    </row>
    <row r="640" spans="1:17" x14ac:dyDescent="0.3">
      <c r="A640" s="13" t="s">
        <v>798</v>
      </c>
      <c r="B640" t="str" cm="1">
        <f t="array" ref="B640">_xlfn.XLOOKUP($A640,CustomersName[[#All],[Customer ID]],CustomersName[[#All],[First Name]],"Not Found",0)</f>
        <v>Maciej</v>
      </c>
      <c r="C640" cm="1">
        <f t="array" ref="C640">_xlfn.XLOOKUP($A640,MedExam_Table[[#Headers],[#Data],[Customer ID]],MedExam_Table[[#Headers],[#Data],[BMI]],"Not Found",0)</f>
        <v>35.49</v>
      </c>
      <c r="D640" cm="1">
        <f t="array" ref="D640">_xlfn.XLOOKUP($A640,MedExam_Table[[#Headers],[#Data],[Customer ID]],MedExam_Table[[#Headers],[#Data],[HBA1C]],"Not Found",0)</f>
        <v>5.21</v>
      </c>
      <c r="E640" t="str" cm="1">
        <f t="array" ref="E640">_xlfn.XLOOKUP($A640,MedExam_Table[[#Headers],[#Data],[Customer ID]],MedExam_Table[[#Headers],[#Data],[Heart Issues Updated]],"Not Found",0)</f>
        <v>Yes</v>
      </c>
      <c r="F640" t="str" cm="1">
        <f t="array" ref="F640">_xlfn.XLOOKUP($A640,MedExam_Table[[#Headers],[#Data],[Customer ID]],MedExam_Table[[#Headers],[#Data],[Any Transplants Update]],"Not Found",0)</f>
        <v>No</v>
      </c>
      <c r="G640" t="str" cm="1">
        <f t="array" ref="G640">_xlfn.XLOOKUP($A640,MedExam_Table[[#Headers],[#Data],[Customer ID]],MedExam_Table[[#Headers],[#Data],[Cancer history]],"Not Found",0)</f>
        <v>Yes</v>
      </c>
      <c r="H640" cm="1">
        <f t="array" ref="H640">_xlfn.XLOOKUP($A640,MedExam_Table[[#Headers],[#Data],[Customer ID]],MedExam_Table[[#Headers],[#Data],[NumberOfMajorSurgeries_updated]],"Not Found",0)</f>
        <v>1</v>
      </c>
      <c r="I640" t="str" cm="1">
        <f t="array" ref="I640">_xlfn.XLOOKUP($A640,MedExam_Table[[#Headers],[#Data],[Customer ID]],MedExam_Table[[#Headers],[#Data],[Smoker Updated]],"Not Found",0)</f>
        <v>No</v>
      </c>
      <c r="J640" t="str" cm="1">
        <f t="array" ref="J640">_xlfn.XLOOKUP($A640,MedExam_Table[[#Headers],[#Data],[Customer ID]],MedExam_Table[[#Headers],[#Data],[Weight Status]],"Not Found",0)</f>
        <v>Obesity</v>
      </c>
      <c r="K640" t="str" cm="1">
        <f t="array" ref="K640">_xlfn.XLOOKUP($A640,MedExam_Table[[#Headers],[#Data],[Customer ID]],MedExam_Table[[#Headers],[#Data],[Diabetes Status]],"Not Found",0)</f>
        <v>Normal</v>
      </c>
      <c r="L640" cm="1">
        <f t="array" ref="L640">_xlfn.XLOOKUP($A640,Hospitalisation_table[[#All],[Customer ID]],Hospitalisation_table[[#All],[Customer Age]],"Not Found",0)</f>
        <v>25</v>
      </c>
      <c r="M640" t="str" cm="1">
        <f t="array" ref="M640">_xlfn.XLOOKUP($A640,Hospitalisation_table[[#All],[Customer ID]],Hospitalisation_table[[#All],[Date of Birth]],"Not Found",0)</f>
        <v>16-Aug-1997</v>
      </c>
      <c r="N640" s="22" cm="1">
        <f t="array" ref="N640">_xlfn.XLOOKUP($A640,Hospitalisation_table[[#All],[Customer ID]],Hospitalisation_table[[#All],[charges]],"Not Found",0)</f>
        <v>6389.53</v>
      </c>
      <c r="O640" t="str" cm="1">
        <f t="array" ref="O640">_xlfn.XLOOKUP($A640,Hospitalisation_table[[#All],[Customer ID]],Hospitalisation_table[[#All],[Hospital tier_Updated]],"Not Found",0)</f>
        <v>tier - 2</v>
      </c>
      <c r="P640" t="str" cm="1">
        <f t="array" ref="P640">_xlfn.XLOOKUP($A640,Hospitalisation_table[[#All],[Customer ID]],Hospitalisation_table[[#All],[City tier_updated]],"Not Found",0)</f>
        <v>tier - 2</v>
      </c>
      <c r="Q640" t="str" cm="1">
        <f t="array" ref="Q640">_xlfn.XLOOKUP($A640,Hospitalisation_table[[#All],[Customer ID]],Hospitalisation_table[[#All],[State ID Updated]],"Not Found",0)</f>
        <v>R1021</v>
      </c>
    </row>
    <row r="641" spans="1:17" x14ac:dyDescent="0.3">
      <c r="A641" s="14" t="s">
        <v>797</v>
      </c>
      <c r="B641" t="str" cm="1">
        <f t="array" ref="B641">_xlfn.XLOOKUP($A641,CustomersName[[#All],[Customer ID]],CustomersName[[#All],[First Name]],"Not Found",0)</f>
        <v>Jhrry D.</v>
      </c>
      <c r="C641" cm="1">
        <f t="array" ref="C641">_xlfn.XLOOKUP($A641,MedExam_Table[[#Headers],[#Data],[Customer ID]],MedExam_Table[[#Headers],[#Data],[BMI]],"Not Found",0)</f>
        <v>26.315000000000001</v>
      </c>
      <c r="D641" cm="1">
        <f t="array" ref="D641">_xlfn.XLOOKUP($A641,MedExam_Table[[#Headers],[#Data],[Customer ID]],MedExam_Table[[#Headers],[#Data],[HBA1C]],"Not Found",0)</f>
        <v>5.89</v>
      </c>
      <c r="E641" t="str" cm="1">
        <f t="array" ref="E641">_xlfn.XLOOKUP($A641,MedExam_Table[[#Headers],[#Data],[Customer ID]],MedExam_Table[[#Headers],[#Data],[Heart Issues Updated]],"Not Found",0)</f>
        <v>No</v>
      </c>
      <c r="F641" t="str" cm="1">
        <f t="array" ref="F641">_xlfn.XLOOKUP($A641,MedExam_Table[[#Headers],[#Data],[Customer ID]],MedExam_Table[[#Headers],[#Data],[Any Transplants Update]],"Not Found",0)</f>
        <v>No</v>
      </c>
      <c r="G641" t="str" cm="1">
        <f t="array" ref="G641">_xlfn.XLOOKUP($A641,MedExam_Table[[#Headers],[#Data],[Customer ID]],MedExam_Table[[#Headers],[#Data],[Cancer history]],"Not Found",0)</f>
        <v>No</v>
      </c>
      <c r="H641" cm="1">
        <f t="array" ref="H641">_xlfn.XLOOKUP($A641,MedExam_Table[[#Headers],[#Data],[Customer ID]],MedExam_Table[[#Headers],[#Data],[NumberOfMajorSurgeries_updated]],"Not Found",0)</f>
        <v>0</v>
      </c>
      <c r="I641" t="str" cm="1">
        <f t="array" ref="I641">_xlfn.XLOOKUP($A641,MedExam_Table[[#Headers],[#Data],[Customer ID]],MedExam_Table[[#Headers],[#Data],[Smoker Updated]],"Not Found",0)</f>
        <v>No</v>
      </c>
      <c r="J641" t="str" cm="1">
        <f t="array" ref="J641">_xlfn.XLOOKUP($A641,MedExam_Table[[#Headers],[#Data],[Customer ID]],MedExam_Table[[#Headers],[#Data],[Weight Status]],"Not Found",0)</f>
        <v>OverWeight</v>
      </c>
      <c r="K641" t="str" cm="1">
        <f t="array" ref="K641">_xlfn.XLOOKUP($A641,MedExam_Table[[#Headers],[#Data],[Customer ID]],MedExam_Table[[#Headers],[#Data],[Diabetes Status]],"Not Found",0)</f>
        <v>Prediabetes</v>
      </c>
      <c r="L641" cm="1">
        <f t="array" ref="L641">_xlfn.XLOOKUP($A641,Hospitalisation_table[[#All],[Customer ID]],Hospitalisation_table[[#All],[Customer Age]],"Not Found",0)</f>
        <v>40</v>
      </c>
      <c r="M641" t="str" cm="1">
        <f t="array" ref="M641">_xlfn.XLOOKUP($A641,Hospitalisation_table[[#All],[Customer ID]],Hospitalisation_table[[#All],[Date of Birth]],"Not Found",0)</f>
        <v>6-Aug-1982</v>
      </c>
      <c r="N641" s="22" cm="1">
        <f t="array" ref="N641">_xlfn.XLOOKUP($A641,Hospitalisation_table[[#All],[Customer ID]],Hospitalisation_table[[#All],[charges]],"Not Found",0)</f>
        <v>6389.38</v>
      </c>
      <c r="O641" t="str" cm="1">
        <f t="array" ref="O641">_xlfn.XLOOKUP($A641,Hospitalisation_table[[#All],[Customer ID]],Hospitalisation_table[[#All],[Hospital tier_Updated]],"Not Found",0)</f>
        <v>tier - 1</v>
      </c>
      <c r="P641" t="str" cm="1">
        <f t="array" ref="P641">_xlfn.XLOOKUP($A641,Hospitalisation_table[[#All],[Customer ID]],Hospitalisation_table[[#All],[City tier_updated]],"Not Found",0)</f>
        <v>tier - 2</v>
      </c>
      <c r="Q641" t="str" cm="1">
        <f t="array" ref="Q641">_xlfn.XLOOKUP($A641,Hospitalisation_table[[#All],[Customer ID]],Hospitalisation_table[[#All],[State ID Updated]],"Not Found",0)</f>
        <v>R1012</v>
      </c>
    </row>
    <row r="642" spans="1:17" x14ac:dyDescent="0.3">
      <c r="A642" s="13" t="s">
        <v>796</v>
      </c>
      <c r="B642" t="str" cm="1">
        <f t="array" ref="B642">_xlfn.XLOOKUP($A642,CustomersName[[#All],[Customer ID]],CustomersName[[#All],[First Name]],"Not Found",0)</f>
        <v>Ehic A.</v>
      </c>
      <c r="C642" cm="1">
        <f t="array" ref="C642">_xlfn.XLOOKUP($A642,MedExam_Table[[#Headers],[#Data],[Customer ID]],MedExam_Table[[#Headers],[#Data],[BMI]],"Not Found",0)</f>
        <v>19.79</v>
      </c>
      <c r="D642" cm="1">
        <f t="array" ref="D642">_xlfn.XLOOKUP($A642,MedExam_Table[[#Headers],[#Data],[Customer ID]],MedExam_Table[[#Headers],[#Data],[HBA1C]],"Not Found",0)</f>
        <v>4.8099999999999996</v>
      </c>
      <c r="E642" t="str" cm="1">
        <f t="array" ref="E642">_xlfn.XLOOKUP($A642,MedExam_Table[[#Headers],[#Data],[Customer ID]],MedExam_Table[[#Headers],[#Data],[Heart Issues Updated]],"Not Found",0)</f>
        <v>Yes</v>
      </c>
      <c r="F642" t="str" cm="1">
        <f t="array" ref="F642">_xlfn.XLOOKUP($A642,MedExam_Table[[#Headers],[#Data],[Customer ID]],MedExam_Table[[#Headers],[#Data],[Any Transplants Update]],"Not Found",0)</f>
        <v>No</v>
      </c>
      <c r="G642" t="str" cm="1">
        <f t="array" ref="G642">_xlfn.XLOOKUP($A642,MedExam_Table[[#Headers],[#Data],[Customer ID]],MedExam_Table[[#Headers],[#Data],[Cancer history]],"Not Found",0)</f>
        <v>No</v>
      </c>
      <c r="H642" cm="1">
        <f t="array" ref="H642">_xlfn.XLOOKUP($A642,MedExam_Table[[#Headers],[#Data],[Customer ID]],MedExam_Table[[#Headers],[#Data],[NumberOfMajorSurgeries_updated]],"Not Found",0)</f>
        <v>0</v>
      </c>
      <c r="I642" t="str" cm="1">
        <f t="array" ref="I642">_xlfn.XLOOKUP($A642,MedExam_Table[[#Headers],[#Data],[Customer ID]],MedExam_Table[[#Headers],[#Data],[Smoker Updated]],"Not Found",0)</f>
        <v>No</v>
      </c>
      <c r="J642" t="str" cm="1">
        <f t="array" ref="J642">_xlfn.XLOOKUP($A642,MedExam_Table[[#Headers],[#Data],[Customer ID]],MedExam_Table[[#Headers],[#Data],[Weight Status]],"Not Found",0)</f>
        <v>NormalWeight</v>
      </c>
      <c r="K642" t="str" cm="1">
        <f t="array" ref="K642">_xlfn.XLOOKUP($A642,MedExam_Table[[#Headers],[#Data],[Customer ID]],MedExam_Table[[#Headers],[#Data],[Diabetes Status]],"Not Found",0)</f>
        <v>Normal</v>
      </c>
      <c r="L642" cm="1">
        <f t="array" ref="L642">_xlfn.XLOOKUP($A642,Hospitalisation_table[[#All],[Customer ID]],Hospitalisation_table[[#All],[Customer Age]],"Not Found",0)</f>
        <v>46</v>
      </c>
      <c r="M642" t="str" cm="1">
        <f t="array" ref="M642">_xlfn.XLOOKUP($A642,Hospitalisation_table[[#All],[Customer ID]],Hospitalisation_table[[#All],[Date of Birth]],"Not Found",0)</f>
        <v>18-Nov-1976</v>
      </c>
      <c r="N642" s="22" cm="1">
        <f t="array" ref="N642">_xlfn.XLOOKUP($A642,Hospitalisation_table[[#All],[Customer ID]],Hospitalisation_table[[#All],[charges]],"Not Found",0)</f>
        <v>6374.16</v>
      </c>
      <c r="O642" t="str" cm="1">
        <f t="array" ref="O642">_xlfn.XLOOKUP($A642,Hospitalisation_table[[#All],[Customer ID]],Hospitalisation_table[[#All],[Hospital tier_Updated]],"Not Found",0)</f>
        <v>tier - 2</v>
      </c>
      <c r="P642" t="str" cm="1">
        <f t="array" ref="P642">_xlfn.XLOOKUP($A642,Hospitalisation_table[[#All],[Customer ID]],Hospitalisation_table[[#All],[City tier_updated]],"Not Found",0)</f>
        <v>tier - 2</v>
      </c>
      <c r="Q642" t="str" cm="1">
        <f t="array" ref="Q642">_xlfn.XLOOKUP($A642,Hospitalisation_table[[#All],[Customer ID]],Hospitalisation_table[[#All],[State ID Updated]],"Not Found",0)</f>
        <v>R1013</v>
      </c>
    </row>
    <row r="643" spans="1:17" x14ac:dyDescent="0.3">
      <c r="A643" s="14" t="s">
        <v>795</v>
      </c>
      <c r="B643" t="str" cm="1">
        <f t="array" ref="B643">_xlfn.XLOOKUP($A643,CustomersName[[#All],[Customer ID]],CustomersName[[#All],[First Name]],"Not Found",0)</f>
        <v>Cathi</v>
      </c>
      <c r="C643" cm="1">
        <f t="array" ref="C643">_xlfn.XLOOKUP($A643,MedExam_Table[[#Headers],[#Data],[Customer ID]],MedExam_Table[[#Headers],[#Data],[BMI]],"Not Found",0)</f>
        <v>40.564999999999998</v>
      </c>
      <c r="D643" cm="1">
        <f t="array" ref="D643">_xlfn.XLOOKUP($A643,MedExam_Table[[#Headers],[#Data],[Customer ID]],MedExam_Table[[#Headers],[#Data],[HBA1C]],"Not Found",0)</f>
        <v>5.66</v>
      </c>
      <c r="E643" t="str" cm="1">
        <f t="array" ref="E643">_xlfn.XLOOKUP($A643,MedExam_Table[[#Headers],[#Data],[Customer ID]],MedExam_Table[[#Headers],[#Data],[Heart Issues Updated]],"Not Found",0)</f>
        <v>No</v>
      </c>
      <c r="F643" t="str" cm="1">
        <f t="array" ref="F643">_xlfn.XLOOKUP($A643,MedExam_Table[[#Headers],[#Data],[Customer ID]],MedExam_Table[[#Headers],[#Data],[Any Transplants Update]],"Not Found",0)</f>
        <v>No</v>
      </c>
      <c r="G643" t="str" cm="1">
        <f t="array" ref="G643">_xlfn.XLOOKUP($A643,MedExam_Table[[#Headers],[#Data],[Customer ID]],MedExam_Table[[#Headers],[#Data],[Cancer history]],"Not Found",0)</f>
        <v>No</v>
      </c>
      <c r="H643" cm="1">
        <f t="array" ref="H643">_xlfn.XLOOKUP($A643,MedExam_Table[[#Headers],[#Data],[Customer ID]],MedExam_Table[[#Headers],[#Data],[NumberOfMajorSurgeries_updated]],"Not Found",0)</f>
        <v>1</v>
      </c>
      <c r="I643" t="str" cm="1">
        <f t="array" ref="I643">_xlfn.XLOOKUP($A643,MedExam_Table[[#Headers],[#Data],[Customer ID]],MedExam_Table[[#Headers],[#Data],[Smoker Updated]],"Not Found",0)</f>
        <v>No</v>
      </c>
      <c r="J643" t="str" cm="1">
        <f t="array" ref="J643">_xlfn.XLOOKUP($A643,MedExam_Table[[#Headers],[#Data],[Customer ID]],MedExam_Table[[#Headers],[#Data],[Weight Status]],"Not Found",0)</f>
        <v>Obesity</v>
      </c>
      <c r="K643" t="str" cm="1">
        <f t="array" ref="K643">_xlfn.XLOOKUP($A643,MedExam_Table[[#Headers],[#Data],[Customer ID]],MedExam_Table[[#Headers],[#Data],[Diabetes Status]],"Not Found",0)</f>
        <v>Normal</v>
      </c>
      <c r="L643" cm="1">
        <f t="array" ref="L643">_xlfn.XLOOKUP($A643,Hospitalisation_table[[#All],[Customer ID]],Hospitalisation_table[[#All],[Customer Age]],"Not Found",0)</f>
        <v>38</v>
      </c>
      <c r="M643" t="str" cm="1">
        <f t="array" ref="M643">_xlfn.XLOOKUP($A643,Hospitalisation_table[[#All],[Customer ID]],Hospitalisation_table[[#All],[Date of Birth]],"Not Found",0)</f>
        <v>13-Aug-1984</v>
      </c>
      <c r="N643" s="22" cm="1">
        <f t="array" ref="N643">_xlfn.XLOOKUP($A643,Hospitalisation_table[[#All],[Customer ID]],Hospitalisation_table[[#All],[charges]],"Not Found",0)</f>
        <v>6373.56</v>
      </c>
      <c r="O643" t="str" cm="1">
        <f t="array" ref="O643">_xlfn.XLOOKUP($A643,Hospitalisation_table[[#All],[Customer ID]],Hospitalisation_table[[#All],[Hospital tier_Updated]],"Not Found",0)</f>
        <v>tier - 2</v>
      </c>
      <c r="P643" t="str" cm="1">
        <f t="array" ref="P643">_xlfn.XLOOKUP($A643,Hospitalisation_table[[#All],[Customer ID]],Hospitalisation_table[[#All],[City tier_updated]],"Not Found",0)</f>
        <v>tier - 1</v>
      </c>
      <c r="Q643" t="str" cm="1">
        <f t="array" ref="Q643">_xlfn.XLOOKUP($A643,Hospitalisation_table[[#All],[Customer ID]],Hospitalisation_table[[#All],[State ID Updated]],"Not Found",0)</f>
        <v>R1012</v>
      </c>
    </row>
    <row r="644" spans="1:17" x14ac:dyDescent="0.3">
      <c r="A644" s="13" t="s">
        <v>794</v>
      </c>
      <c r="B644" t="str" cm="1">
        <f t="array" ref="B644">_xlfn.XLOOKUP($A644,CustomersName[[#All],[Customer ID]],CustomersName[[#All],[First Name]],"Not Found",0)</f>
        <v>Alhx M</v>
      </c>
      <c r="C644" cm="1">
        <f t="array" ref="C644">_xlfn.XLOOKUP($A644,MedExam_Table[[#Headers],[#Data],[Customer ID]],MedExam_Table[[#Headers],[#Data],[BMI]],"Not Found",0)</f>
        <v>18.03</v>
      </c>
      <c r="D644" cm="1">
        <f t="array" ref="D644">_xlfn.XLOOKUP($A644,MedExam_Table[[#Headers],[#Data],[Customer ID]],MedExam_Table[[#Headers],[#Data],[HBA1C]],"Not Found",0)</f>
        <v>10.66</v>
      </c>
      <c r="E644" t="str" cm="1">
        <f t="array" ref="E644">_xlfn.XLOOKUP($A644,MedExam_Table[[#Headers],[#Data],[Customer ID]],MedExam_Table[[#Headers],[#Data],[Heart Issues Updated]],"Not Found",0)</f>
        <v>Yes</v>
      </c>
      <c r="F644" t="str" cm="1">
        <f t="array" ref="F644">_xlfn.XLOOKUP($A644,MedExam_Table[[#Headers],[#Data],[Customer ID]],MedExam_Table[[#Headers],[#Data],[Any Transplants Update]],"Not Found",0)</f>
        <v>No</v>
      </c>
      <c r="G644" t="str" cm="1">
        <f t="array" ref="G644">_xlfn.XLOOKUP($A644,MedExam_Table[[#Headers],[#Data],[Customer ID]],MedExam_Table[[#Headers],[#Data],[Cancer history]],"Not Found",0)</f>
        <v>No</v>
      </c>
      <c r="H644" cm="1">
        <f t="array" ref="H644">_xlfn.XLOOKUP($A644,MedExam_Table[[#Headers],[#Data],[Customer ID]],MedExam_Table[[#Headers],[#Data],[NumberOfMajorSurgeries_updated]],"Not Found",0)</f>
        <v>2</v>
      </c>
      <c r="I644" t="str" cm="1">
        <f t="array" ref="I644">_xlfn.XLOOKUP($A644,MedExam_Table[[#Headers],[#Data],[Customer ID]],MedExam_Table[[#Headers],[#Data],[Smoker Updated]],"Not Found",0)</f>
        <v>No</v>
      </c>
      <c r="J644" t="str" cm="1">
        <f t="array" ref="J644">_xlfn.XLOOKUP($A644,MedExam_Table[[#Headers],[#Data],[Customer ID]],MedExam_Table[[#Headers],[#Data],[Weight Status]],"Not Found",0)</f>
        <v>Underweight</v>
      </c>
      <c r="K644" t="str" cm="1">
        <f t="array" ref="K644">_xlfn.XLOOKUP($A644,MedExam_Table[[#Headers],[#Data],[Customer ID]],MedExam_Table[[#Headers],[#Data],[Diabetes Status]],"Not Found",0)</f>
        <v>Diabetes</v>
      </c>
      <c r="L644" cm="1">
        <f t="array" ref="L644">_xlfn.XLOOKUP($A644,Hospitalisation_table[[#All],[Customer ID]],Hospitalisation_table[[#All],[Customer Age]],"Not Found",0)</f>
        <v>52</v>
      </c>
      <c r="M644" t="str" cm="1">
        <f t="array" ref="M644">_xlfn.XLOOKUP($A644,Hospitalisation_table[[#All],[Customer ID]],Hospitalisation_table[[#All],[Date of Birth]],"Not Found",0)</f>
        <v>9-Nov-1970</v>
      </c>
      <c r="N644" s="22" cm="1">
        <f t="array" ref="N644">_xlfn.XLOOKUP($A644,Hospitalisation_table[[#All],[Customer ID]],Hospitalisation_table[[#All],[charges]],"Not Found",0)</f>
        <v>6367.31</v>
      </c>
      <c r="O644" t="str" cm="1">
        <f t="array" ref="O644">_xlfn.XLOOKUP($A644,Hospitalisation_table[[#All],[Customer ID]],Hospitalisation_table[[#All],[Hospital tier_Updated]],"Not Found",0)</f>
        <v>tier - 2</v>
      </c>
      <c r="P644" t="str" cm="1">
        <f t="array" ref="P644">_xlfn.XLOOKUP($A644,Hospitalisation_table[[#All],[Customer ID]],Hospitalisation_table[[#All],[City tier_updated]],"Not Found",0)</f>
        <v>tier - 1</v>
      </c>
      <c r="Q644" t="str" cm="1">
        <f t="array" ref="Q644">_xlfn.XLOOKUP($A644,Hospitalisation_table[[#All],[Customer ID]],Hospitalisation_table[[#All],[State ID Updated]],"Not Found",0)</f>
        <v>R1013</v>
      </c>
    </row>
    <row r="645" spans="1:17" x14ac:dyDescent="0.3">
      <c r="A645" s="14" t="s">
        <v>793</v>
      </c>
      <c r="B645" t="str" cm="1">
        <f t="array" ref="B645">_xlfn.XLOOKUP($A645,CustomersName[[#All],[Customer ID]],CustomersName[[#All],[First Name]],"Not Found",0)</f>
        <v>Liang</v>
      </c>
      <c r="C645" cm="1">
        <f t="array" ref="C645">_xlfn.XLOOKUP($A645,MedExam_Table[[#Headers],[#Data],[Customer ID]],MedExam_Table[[#Headers],[#Data],[BMI]],"Not Found",0)</f>
        <v>34.65</v>
      </c>
      <c r="D645" cm="1">
        <f t="array" ref="D645">_xlfn.XLOOKUP($A645,MedExam_Table[[#Headers],[#Data],[Customer ID]],MedExam_Table[[#Headers],[#Data],[HBA1C]],"Not Found",0)</f>
        <v>5.98</v>
      </c>
      <c r="E645" t="str" cm="1">
        <f t="array" ref="E645">_xlfn.XLOOKUP($A645,MedExam_Table[[#Headers],[#Data],[Customer ID]],MedExam_Table[[#Headers],[#Data],[Heart Issues Updated]],"Not Found",0)</f>
        <v>Yes</v>
      </c>
      <c r="F645" t="str" cm="1">
        <f t="array" ref="F645">_xlfn.XLOOKUP($A645,MedExam_Table[[#Headers],[#Data],[Customer ID]],MedExam_Table[[#Headers],[#Data],[Any Transplants Update]],"Not Found",0)</f>
        <v>No</v>
      </c>
      <c r="G645" t="str" cm="1">
        <f t="array" ref="G645">_xlfn.XLOOKUP($A645,MedExam_Table[[#Headers],[#Data],[Customer ID]],MedExam_Table[[#Headers],[#Data],[Cancer history]],"Not Found",0)</f>
        <v>No</v>
      </c>
      <c r="H645" cm="1">
        <f t="array" ref="H645">_xlfn.XLOOKUP($A645,MedExam_Table[[#Headers],[#Data],[Customer ID]],MedExam_Table[[#Headers],[#Data],[NumberOfMajorSurgeries_updated]],"Not Found",0)</f>
        <v>0</v>
      </c>
      <c r="I645" t="str" cm="1">
        <f t="array" ref="I645">_xlfn.XLOOKUP($A645,MedExam_Table[[#Headers],[#Data],[Customer ID]],MedExam_Table[[#Headers],[#Data],[Smoker Updated]],"Not Found",0)</f>
        <v>No</v>
      </c>
      <c r="J645" t="str" cm="1">
        <f t="array" ref="J645">_xlfn.XLOOKUP($A645,MedExam_Table[[#Headers],[#Data],[Customer ID]],MedExam_Table[[#Headers],[#Data],[Weight Status]],"Not Found",0)</f>
        <v>Obesity</v>
      </c>
      <c r="K645" t="str" cm="1">
        <f t="array" ref="K645">_xlfn.XLOOKUP($A645,MedExam_Table[[#Headers],[#Data],[Customer ID]],MedExam_Table[[#Headers],[#Data],[Diabetes Status]],"Not Found",0)</f>
        <v>Prediabetes</v>
      </c>
      <c r="L645" cm="1">
        <f t="array" ref="L645">_xlfn.XLOOKUP($A645,Hospitalisation_table[[#All],[Customer ID]],Hospitalisation_table[[#All],[Customer Age]],"Not Found",0)</f>
        <v>26</v>
      </c>
      <c r="M645" t="str" cm="1">
        <f t="array" ref="M645">_xlfn.XLOOKUP($A645,Hospitalisation_table[[#All],[Customer ID]],Hospitalisation_table[[#All],[Date of Birth]],"Not Found",0)</f>
        <v>7-Jul-1996</v>
      </c>
      <c r="N645" s="22" cm="1">
        <f t="array" ref="N645">_xlfn.XLOOKUP($A645,Hospitalisation_table[[#All],[Customer ID]],Hospitalisation_table[[#All],[charges]],"Not Found",0)</f>
        <v>6361.47</v>
      </c>
      <c r="O645" t="str" cm="1">
        <f t="array" ref="O645">_xlfn.XLOOKUP($A645,Hospitalisation_table[[#All],[Customer ID]],Hospitalisation_table[[#All],[Hospital tier_Updated]],"Not Found",0)</f>
        <v>tier - 2</v>
      </c>
      <c r="P645" t="str" cm="1">
        <f t="array" ref="P645">_xlfn.XLOOKUP($A645,Hospitalisation_table[[#All],[Customer ID]],Hospitalisation_table[[#All],[City tier_updated]],"Not Found",0)</f>
        <v>tier - 3</v>
      </c>
      <c r="Q645" t="str" cm="1">
        <f t="array" ref="Q645">_xlfn.XLOOKUP($A645,Hospitalisation_table[[#All],[Customer ID]],Hospitalisation_table[[#All],[State ID Updated]],"Not Found",0)</f>
        <v>R1021</v>
      </c>
    </row>
    <row r="646" spans="1:17" x14ac:dyDescent="0.3">
      <c r="A646" s="13" t="s">
        <v>792</v>
      </c>
      <c r="B646" t="str" cm="1">
        <f t="array" ref="B646">_xlfn.XLOOKUP($A646,CustomersName[[#All],[Customer ID]],CustomersName[[#All],[First Name]],"Not Found",0)</f>
        <v>Lexy</v>
      </c>
      <c r="C646" cm="1">
        <f t="array" ref="C646">_xlfn.XLOOKUP($A646,MedExam_Table[[#Headers],[#Data],[Customer ID]],MedExam_Table[[#Headers],[#Data],[BMI]],"Not Found",0)</f>
        <v>42.94</v>
      </c>
      <c r="D646" cm="1">
        <f t="array" ref="D646">_xlfn.XLOOKUP($A646,MedExam_Table[[#Headers],[#Data],[Customer ID]],MedExam_Table[[#Headers],[#Data],[HBA1C]],"Not Found",0)</f>
        <v>4.34</v>
      </c>
      <c r="E646" t="str" cm="1">
        <f t="array" ref="E646">_xlfn.XLOOKUP($A646,MedExam_Table[[#Headers],[#Data],[Customer ID]],MedExam_Table[[#Headers],[#Data],[Heart Issues Updated]],"Not Found",0)</f>
        <v>No</v>
      </c>
      <c r="F646" t="str" cm="1">
        <f t="array" ref="F646">_xlfn.XLOOKUP($A646,MedExam_Table[[#Headers],[#Data],[Customer ID]],MedExam_Table[[#Headers],[#Data],[Any Transplants Update]],"Not Found",0)</f>
        <v>No</v>
      </c>
      <c r="G646" t="str" cm="1">
        <f t="array" ref="G646">_xlfn.XLOOKUP($A646,MedExam_Table[[#Headers],[#Data],[Customer ID]],MedExam_Table[[#Headers],[#Data],[Cancer history]],"Not Found",0)</f>
        <v>No</v>
      </c>
      <c r="H646" cm="1">
        <f t="array" ref="H646">_xlfn.XLOOKUP($A646,MedExam_Table[[#Headers],[#Data],[Customer ID]],MedExam_Table[[#Headers],[#Data],[NumberOfMajorSurgeries_updated]],"Not Found",0)</f>
        <v>0</v>
      </c>
      <c r="I646" t="str" cm="1">
        <f t="array" ref="I646">_xlfn.XLOOKUP($A646,MedExam_Table[[#Headers],[#Data],[Customer ID]],MedExam_Table[[#Headers],[#Data],[Smoker Updated]],"Not Found",0)</f>
        <v>No</v>
      </c>
      <c r="J646" t="str" cm="1">
        <f t="array" ref="J646">_xlfn.XLOOKUP($A646,MedExam_Table[[#Headers],[#Data],[Customer ID]],MedExam_Table[[#Headers],[#Data],[Weight Status]],"Not Found",0)</f>
        <v>Obesity</v>
      </c>
      <c r="K646" t="str" cm="1">
        <f t="array" ref="K646">_xlfn.XLOOKUP($A646,MedExam_Table[[#Headers],[#Data],[Customer ID]],MedExam_Table[[#Headers],[#Data],[Diabetes Status]],"Not Found",0)</f>
        <v>Normal</v>
      </c>
      <c r="L646" cm="1">
        <f t="array" ref="L646">_xlfn.XLOOKUP($A646,Hospitalisation_table[[#All],[Customer ID]],Hospitalisation_table[[#All],[Customer Age]],"Not Found",0)</f>
        <v>33</v>
      </c>
      <c r="M646" t="str" cm="1">
        <f t="array" ref="M646">_xlfn.XLOOKUP($A646,Hospitalisation_table[[#All],[Customer ID]],Hospitalisation_table[[#All],[Date of Birth]],"Not Found",0)</f>
        <v>24-Jun-1989</v>
      </c>
      <c r="N646" s="22" cm="1">
        <f t="array" ref="N646">_xlfn.XLOOKUP($A646,Hospitalisation_table[[#All],[Customer ID]],Hospitalisation_table[[#All],[charges]],"Not Found",0)</f>
        <v>6360.99</v>
      </c>
      <c r="O646" t="str" cm="1">
        <f t="array" ref="O646">_xlfn.XLOOKUP($A646,Hospitalisation_table[[#All],[Customer ID]],Hospitalisation_table[[#All],[Hospital tier_Updated]],"Not Found",0)</f>
        <v>tier - 2</v>
      </c>
      <c r="P646" t="str" cm="1">
        <f t="array" ref="P646">_xlfn.XLOOKUP($A646,Hospitalisation_table[[#All],[Customer ID]],Hospitalisation_table[[#All],[City tier_updated]],"Not Found",0)</f>
        <v>tier - 2</v>
      </c>
      <c r="Q646" t="str" cm="1">
        <f t="array" ref="Q646">_xlfn.XLOOKUP($A646,Hospitalisation_table[[#All],[Customer ID]],Hospitalisation_table[[#All],[State ID Updated]],"Not Found",0)</f>
        <v>R1012</v>
      </c>
    </row>
    <row r="647" spans="1:17" x14ac:dyDescent="0.3">
      <c r="A647" s="14" t="s">
        <v>2215</v>
      </c>
      <c r="B647" t="str" cm="1">
        <f t="array" ref="B647">_xlfn.XLOOKUP($A647,CustomersName[[#All],[Customer ID]],CustomersName[[#All],[First Name]],"Not Found",0)</f>
        <v>Syndy</v>
      </c>
      <c r="C647" cm="1">
        <f t="array" ref="C647">_xlfn.XLOOKUP($A647,MedExam_Table[[#Headers],[#Data],[Customer ID]],MedExam_Table[[#Headers],[#Data],[BMI]],"Not Found",0)</f>
        <v>41.33</v>
      </c>
      <c r="D647" cm="1">
        <f t="array" ref="D647">_xlfn.XLOOKUP($A647,MedExam_Table[[#Headers],[#Data],[Customer ID]],MedExam_Table[[#Headers],[#Data],[HBA1C]],"Not Found",0)</f>
        <v>4.01</v>
      </c>
      <c r="E647" t="str" cm="1">
        <f t="array" ref="E647">_xlfn.XLOOKUP($A647,MedExam_Table[[#Headers],[#Data],[Customer ID]],MedExam_Table[[#Headers],[#Data],[Heart Issues Updated]],"Not Found",0)</f>
        <v>Yes</v>
      </c>
      <c r="F647" t="str" cm="1">
        <f t="array" ref="F647">_xlfn.XLOOKUP($A647,MedExam_Table[[#Headers],[#Data],[Customer ID]],MedExam_Table[[#Headers],[#Data],[Any Transplants Update]],"Not Found",0)</f>
        <v>No</v>
      </c>
      <c r="G647" t="str" cm="1">
        <f t="array" ref="G647">_xlfn.XLOOKUP($A647,MedExam_Table[[#Headers],[#Data],[Customer ID]],MedExam_Table[[#Headers],[#Data],[Cancer history]],"Not Found",0)</f>
        <v>No</v>
      </c>
      <c r="H647" cm="1">
        <f t="array" ref="H647">_xlfn.XLOOKUP($A647,MedExam_Table[[#Headers],[#Data],[Customer ID]],MedExam_Table[[#Headers],[#Data],[NumberOfMajorSurgeries_updated]],"Not Found",0)</f>
        <v>0</v>
      </c>
      <c r="I647" t="str" cm="1">
        <f t="array" ref="I647">_xlfn.XLOOKUP($A647,MedExam_Table[[#Headers],[#Data],[Customer ID]],MedExam_Table[[#Headers],[#Data],[Smoker Updated]],"Not Found",0)</f>
        <v>Yes</v>
      </c>
      <c r="J647" t="str" cm="1">
        <f t="array" ref="J647">_xlfn.XLOOKUP($A647,MedExam_Table[[#Headers],[#Data],[Customer ID]],MedExam_Table[[#Headers],[#Data],[Weight Status]],"Not Found",0)</f>
        <v>Obesity</v>
      </c>
      <c r="K647" t="str" cm="1">
        <f t="array" ref="K647">_xlfn.XLOOKUP($A647,MedExam_Table[[#Headers],[#Data],[Customer ID]],MedExam_Table[[#Headers],[#Data],[Diabetes Status]],"Not Found",0)</f>
        <v>Normal</v>
      </c>
      <c r="L647" cm="1">
        <f t="array" ref="L647">_xlfn.XLOOKUP($A647,Hospitalisation_table[[#All],[Customer ID]],Hospitalisation_table[[#All],[Customer Age]],"Not Found",0)</f>
        <v>46</v>
      </c>
      <c r="M647" t="str" cm="1">
        <f t="array" ref="M647">_xlfn.XLOOKUP($A647,Hospitalisation_table[[#All],[Customer ID]],Hospitalisation_table[[#All],[Date of Birth]],"Not Found",0)</f>
        <v>18-Sep-1976</v>
      </c>
      <c r="N647" s="22" cm="1">
        <f t="array" ref="N647">_xlfn.XLOOKUP($A647,Hospitalisation_table[[#All],[Customer ID]],Hospitalisation_table[[#All],[charges]],"Not Found",0)</f>
        <v>37735.199999999997</v>
      </c>
      <c r="O647" t="str" cm="1">
        <f t="array" ref="O647">_xlfn.XLOOKUP($A647,Hospitalisation_table[[#All],[Customer ID]],Hospitalisation_table[[#All],[Hospital tier_Updated]],"Not Found",0)</f>
        <v>tier - 2</v>
      </c>
      <c r="P647" t="str" cm="1">
        <f t="array" ref="P647">_xlfn.XLOOKUP($A647,Hospitalisation_table[[#All],[Customer ID]],Hospitalisation_table[[#All],[City tier_updated]],"Not Found",0)</f>
        <v>tier - 2</v>
      </c>
      <c r="Q647" t="str" cm="1">
        <f t="array" ref="Q647">_xlfn.XLOOKUP($A647,Hospitalisation_table[[#All],[Customer ID]],Hospitalisation_table[[#All],[State ID Updated]],"Not Found",0)</f>
        <v>R1011</v>
      </c>
    </row>
    <row r="648" spans="1:17" x14ac:dyDescent="0.3">
      <c r="A648" s="13" t="s">
        <v>791</v>
      </c>
      <c r="B648" t="str" cm="1">
        <f t="array" ref="B648">_xlfn.XLOOKUP($A648,CustomersName[[#All],[Customer ID]],CustomersName[[#All],[First Name]],"Not Found",0)</f>
        <v>Michael</v>
      </c>
      <c r="C648" cm="1">
        <f t="array" ref="C648">_xlfn.XLOOKUP($A648,MedExam_Table[[#Headers],[#Data],[Customer ID]],MedExam_Table[[#Headers],[#Data],[BMI]],"Not Found",0)</f>
        <v>31.254999999999999</v>
      </c>
      <c r="D648" cm="1">
        <f t="array" ref="D648">_xlfn.XLOOKUP($A648,MedExam_Table[[#Headers],[#Data],[Customer ID]],MedExam_Table[[#Headers],[#Data],[HBA1C]],"Not Found",0)</f>
        <v>5.17</v>
      </c>
      <c r="E648" t="str" cm="1">
        <f t="array" ref="E648">_xlfn.XLOOKUP($A648,MedExam_Table[[#Headers],[#Data],[Customer ID]],MedExam_Table[[#Headers],[#Data],[Heart Issues Updated]],"Not Found",0)</f>
        <v>No</v>
      </c>
      <c r="F648" t="str" cm="1">
        <f t="array" ref="F648">_xlfn.XLOOKUP($A648,MedExam_Table[[#Headers],[#Data],[Customer ID]],MedExam_Table[[#Headers],[#Data],[Any Transplants Update]],"Not Found",0)</f>
        <v>No</v>
      </c>
      <c r="G648" t="str" cm="1">
        <f t="array" ref="G648">_xlfn.XLOOKUP($A648,MedExam_Table[[#Headers],[#Data],[Customer ID]],MedExam_Table[[#Headers],[#Data],[Cancer history]],"Not Found",0)</f>
        <v>No</v>
      </c>
      <c r="H648" cm="1">
        <f t="array" ref="H648">_xlfn.XLOOKUP($A648,MedExam_Table[[#Headers],[#Data],[Customer ID]],MedExam_Table[[#Headers],[#Data],[NumberOfMajorSurgeries_updated]],"Not Found",0)</f>
        <v>0</v>
      </c>
      <c r="I648" t="str" cm="1">
        <f t="array" ref="I648">_xlfn.XLOOKUP($A648,MedExam_Table[[#Headers],[#Data],[Customer ID]],MedExam_Table[[#Headers],[#Data],[Smoker Updated]],"Not Found",0)</f>
        <v>No</v>
      </c>
      <c r="J648" t="str" cm="1">
        <f t="array" ref="J648">_xlfn.XLOOKUP($A648,MedExam_Table[[#Headers],[#Data],[Customer ID]],MedExam_Table[[#Headers],[#Data],[Weight Status]],"Not Found",0)</f>
        <v>Obesity</v>
      </c>
      <c r="K648" t="str" cm="1">
        <f t="array" ref="K648">_xlfn.XLOOKUP($A648,MedExam_Table[[#Headers],[#Data],[Customer ID]],MedExam_Table[[#Headers],[#Data],[Diabetes Status]],"Not Found",0)</f>
        <v>Normal</v>
      </c>
      <c r="L648" cm="1">
        <f t="array" ref="L648">_xlfn.XLOOKUP($A648,Hospitalisation_table[[#All],[Customer ID]],Hospitalisation_table[[#All],[Customer Age]],"Not Found",0)</f>
        <v>42</v>
      </c>
      <c r="M648" t="str" cm="1">
        <f t="array" ref="M648">_xlfn.XLOOKUP($A648,Hospitalisation_table[[#All],[Customer ID]],Hospitalisation_table[[#All],[Date of Birth]],"Not Found",0)</f>
        <v>30-Oct-1980</v>
      </c>
      <c r="N648" s="22" cm="1">
        <f t="array" ref="N648">_xlfn.XLOOKUP($A648,Hospitalisation_table[[#All],[Customer ID]],Hospitalisation_table[[#All],[charges]],"Not Found",0)</f>
        <v>6358.78</v>
      </c>
      <c r="O648" t="str" cm="1">
        <f t="array" ref="O648">_xlfn.XLOOKUP($A648,Hospitalisation_table[[#All],[Customer ID]],Hospitalisation_table[[#All],[Hospital tier_Updated]],"Not Found",0)</f>
        <v>tier - 2</v>
      </c>
      <c r="P648" t="str" cm="1">
        <f t="array" ref="P648">_xlfn.XLOOKUP($A648,Hospitalisation_table[[#All],[Customer ID]],Hospitalisation_table[[#All],[City tier_updated]],"Not Found",0)</f>
        <v>tier - 1</v>
      </c>
      <c r="Q648" t="str" cm="1">
        <f t="array" ref="Q648">_xlfn.XLOOKUP($A648,Hospitalisation_table[[#All],[Customer ID]],Hospitalisation_table[[#All],[State ID Updated]],"Not Found",0)</f>
        <v>R1012</v>
      </c>
    </row>
    <row r="649" spans="1:17" x14ac:dyDescent="0.3">
      <c r="A649" s="14" t="s">
        <v>790</v>
      </c>
      <c r="B649" t="str" cm="1">
        <f t="array" ref="B649">_xlfn.XLOOKUP($A649,CustomersName[[#All],[Customer ID]],CustomersName[[#All],[First Name]],"Not Found",0)</f>
        <v>Shmuel L</v>
      </c>
      <c r="C649" cm="1">
        <f t="array" ref="C649">_xlfn.XLOOKUP($A649,MedExam_Table[[#Headers],[#Data],[Customer ID]],MedExam_Table[[#Headers],[#Data],[BMI]],"Not Found",0)</f>
        <v>45.43</v>
      </c>
      <c r="D649" cm="1">
        <f t="array" ref="D649">_xlfn.XLOOKUP($A649,MedExam_Table[[#Headers],[#Data],[Customer ID]],MedExam_Table[[#Headers],[#Data],[HBA1C]],"Not Found",0)</f>
        <v>4.2300000000000004</v>
      </c>
      <c r="E649" t="str" cm="1">
        <f t="array" ref="E649">_xlfn.XLOOKUP($A649,MedExam_Table[[#Headers],[#Data],[Customer ID]],MedExam_Table[[#Headers],[#Data],[Heart Issues Updated]],"Not Found",0)</f>
        <v>Yes</v>
      </c>
      <c r="F649" t="str" cm="1">
        <f t="array" ref="F649">_xlfn.XLOOKUP($A649,MedExam_Table[[#Headers],[#Data],[Customer ID]],MedExam_Table[[#Headers],[#Data],[Any Transplants Update]],"Not Found",0)</f>
        <v>No</v>
      </c>
      <c r="G649" t="str" cm="1">
        <f t="array" ref="G649">_xlfn.XLOOKUP($A649,MedExam_Table[[#Headers],[#Data],[Customer ID]],MedExam_Table[[#Headers],[#Data],[Cancer history]],"Not Found",0)</f>
        <v>Yes</v>
      </c>
      <c r="H649" cm="1">
        <f t="array" ref="H649">_xlfn.XLOOKUP($A649,MedExam_Table[[#Headers],[#Data],[Customer ID]],MedExam_Table[[#Headers],[#Data],[NumberOfMajorSurgeries_updated]],"Not Found",0)</f>
        <v>1</v>
      </c>
      <c r="I649" t="str" cm="1">
        <f t="array" ref="I649">_xlfn.XLOOKUP($A649,MedExam_Table[[#Headers],[#Data],[Customer ID]],MedExam_Table[[#Headers],[#Data],[Smoker Updated]],"Not Found",0)</f>
        <v>No</v>
      </c>
      <c r="J649" t="str" cm="1">
        <f t="array" ref="J649">_xlfn.XLOOKUP($A649,MedExam_Table[[#Headers],[#Data],[Customer ID]],MedExam_Table[[#Headers],[#Data],[Weight Status]],"Not Found",0)</f>
        <v>Obesity</v>
      </c>
      <c r="K649" t="str" cm="1">
        <f t="array" ref="K649">_xlfn.XLOOKUP($A649,MedExam_Table[[#Headers],[#Data],[Customer ID]],MedExam_Table[[#Headers],[#Data],[Diabetes Status]],"Not Found",0)</f>
        <v>Normal</v>
      </c>
      <c r="L649" cm="1">
        <f t="array" ref="L649">_xlfn.XLOOKUP($A649,Hospitalisation_table[[#All],[Customer ID]],Hospitalisation_table[[#All],[Customer Age]],"Not Found",0)</f>
        <v>39</v>
      </c>
      <c r="M649" t="str" cm="1">
        <f t="array" ref="M649">_xlfn.XLOOKUP($A649,Hospitalisation_table[[#All],[Customer ID]],Hospitalisation_table[[#All],[Date of Birth]],"Not Found",0)</f>
        <v>19-Aug-1983</v>
      </c>
      <c r="N649" s="22" cm="1">
        <f t="array" ref="N649">_xlfn.XLOOKUP($A649,Hospitalisation_table[[#All],[Customer ID]],Hospitalisation_table[[#All],[charges]],"Not Found",0)</f>
        <v>6356.27</v>
      </c>
      <c r="O649" t="str" cm="1">
        <f t="array" ref="O649">_xlfn.XLOOKUP($A649,Hospitalisation_table[[#All],[Customer ID]],Hospitalisation_table[[#All],[Hospital tier_Updated]],"Not Found",0)</f>
        <v>tier - 3</v>
      </c>
      <c r="P649" t="str" cm="1">
        <f t="array" ref="P649">_xlfn.XLOOKUP($A649,Hospitalisation_table[[#All],[Customer ID]],Hospitalisation_table[[#All],[City tier_updated]],"Not Found",0)</f>
        <v>tier - 2</v>
      </c>
      <c r="Q649" t="str" cm="1">
        <f t="array" ref="Q649">_xlfn.XLOOKUP($A649,Hospitalisation_table[[#All],[Customer ID]],Hospitalisation_table[[#All],[State ID Updated]],"Not Found",0)</f>
        <v>R1013</v>
      </c>
    </row>
    <row r="650" spans="1:17" x14ac:dyDescent="0.3">
      <c r="A650" s="13" t="s">
        <v>789</v>
      </c>
      <c r="B650" t="str" cm="1">
        <f t="array" ref="B650">_xlfn.XLOOKUP($A650,CustomersName[[#All],[Customer ID]],CustomersName[[#All],[First Name]],"Not Found",0)</f>
        <v>Spehcer A.</v>
      </c>
      <c r="C650" cm="1">
        <f t="array" ref="C650">_xlfn.XLOOKUP($A650,MedExam_Table[[#Headers],[#Data],[Customer ID]],MedExam_Table[[#Headers],[#Data],[BMI]],"Not Found",0)</f>
        <v>32.340000000000003</v>
      </c>
      <c r="D650" cm="1">
        <f t="array" ref="D650">_xlfn.XLOOKUP($A650,MedExam_Table[[#Headers],[#Data],[Customer ID]],MedExam_Table[[#Headers],[#Data],[HBA1C]],"Not Found",0)</f>
        <v>4.88</v>
      </c>
      <c r="E650" t="str" cm="1">
        <f t="array" ref="E650">_xlfn.XLOOKUP($A650,MedExam_Table[[#Headers],[#Data],[Customer ID]],MedExam_Table[[#Headers],[#Data],[Heart Issues Updated]],"Not Found",0)</f>
        <v>Yes</v>
      </c>
      <c r="F650" t="str" cm="1">
        <f t="array" ref="F650">_xlfn.XLOOKUP($A650,MedExam_Table[[#Headers],[#Data],[Customer ID]],MedExam_Table[[#Headers],[#Data],[Any Transplants Update]],"Not Found",0)</f>
        <v>No</v>
      </c>
      <c r="G650" t="str" cm="1">
        <f t="array" ref="G650">_xlfn.XLOOKUP($A650,MedExam_Table[[#Headers],[#Data],[Customer ID]],MedExam_Table[[#Headers],[#Data],[Cancer history]],"Not Found",0)</f>
        <v>Yes</v>
      </c>
      <c r="H650" cm="1">
        <f t="array" ref="H650">_xlfn.XLOOKUP($A650,MedExam_Table[[#Headers],[#Data],[Customer ID]],MedExam_Table[[#Headers],[#Data],[NumberOfMajorSurgeries_updated]],"Not Found",0)</f>
        <v>1</v>
      </c>
      <c r="I650" t="str" cm="1">
        <f t="array" ref="I650">_xlfn.XLOOKUP($A650,MedExam_Table[[#Headers],[#Data],[Customer ID]],MedExam_Table[[#Headers],[#Data],[Smoker Updated]],"Not Found",0)</f>
        <v>No</v>
      </c>
      <c r="J650" t="str" cm="1">
        <f t="array" ref="J650">_xlfn.XLOOKUP($A650,MedExam_Table[[#Headers],[#Data],[Customer ID]],MedExam_Table[[#Headers],[#Data],[Weight Status]],"Not Found",0)</f>
        <v>Obesity</v>
      </c>
      <c r="K650" t="str" cm="1">
        <f t="array" ref="K650">_xlfn.XLOOKUP($A650,MedExam_Table[[#Headers],[#Data],[Customer ID]],MedExam_Table[[#Headers],[#Data],[Diabetes Status]],"Not Found",0)</f>
        <v>Normal</v>
      </c>
      <c r="L650" cm="1">
        <f t="array" ref="L650">_xlfn.XLOOKUP($A650,Hospitalisation_table[[#All],[Customer ID]],Hospitalisation_table[[#All],[Customer Age]],"Not Found",0)</f>
        <v>39</v>
      </c>
      <c r="M650" t="str" cm="1">
        <f t="array" ref="M650">_xlfn.XLOOKUP($A650,Hospitalisation_table[[#All],[Customer ID]],Hospitalisation_table[[#All],[Date of Birth]],"Not Found",0)</f>
        <v>21-Oct-1983</v>
      </c>
      <c r="N650" s="22" cm="1">
        <f t="array" ref="N650">_xlfn.XLOOKUP($A650,Hospitalisation_table[[#All],[Customer ID]],Hospitalisation_table[[#All],[charges]],"Not Found",0)</f>
        <v>6338.08</v>
      </c>
      <c r="O650" t="str" cm="1">
        <f t="array" ref="O650">_xlfn.XLOOKUP($A650,Hospitalisation_table[[#All],[Customer ID]],Hospitalisation_table[[#All],[Hospital tier_Updated]],"Not Found",0)</f>
        <v>tier - 2</v>
      </c>
      <c r="P650" t="str" cm="1">
        <f t="array" ref="P650">_xlfn.XLOOKUP($A650,Hospitalisation_table[[#All],[Customer ID]],Hospitalisation_table[[#All],[City tier_updated]],"Not Found",0)</f>
        <v>tier - 1</v>
      </c>
      <c r="Q650" t="str" cm="1">
        <f t="array" ref="Q650">_xlfn.XLOOKUP($A650,Hospitalisation_table[[#All],[Customer ID]],Hospitalisation_table[[#All],[State ID Updated]],"Not Found",0)</f>
        <v>R1013</v>
      </c>
    </row>
    <row r="651" spans="1:17" x14ac:dyDescent="0.3">
      <c r="A651" s="14" t="s">
        <v>788</v>
      </c>
      <c r="B651" t="str" cm="1">
        <f t="array" ref="B651">_xlfn.XLOOKUP($A651,CustomersName[[#All],[Customer ID]],CustomersName[[#All],[First Name]],"Not Found",0)</f>
        <v>Rochelle</v>
      </c>
      <c r="C651" cm="1">
        <f t="array" ref="C651">_xlfn.XLOOKUP($A651,MedExam_Table[[#Headers],[#Data],[Customer ID]],MedExam_Table[[#Headers],[#Data],[BMI]],"Not Found",0)</f>
        <v>25.46</v>
      </c>
      <c r="D651" cm="1">
        <f t="array" ref="D651">_xlfn.XLOOKUP($A651,MedExam_Table[[#Headers],[#Data],[Customer ID]],MedExam_Table[[#Headers],[#Data],[HBA1C]],"Not Found",0)</f>
        <v>9.7100000000000009</v>
      </c>
      <c r="E651" t="str" cm="1">
        <f t="array" ref="E651">_xlfn.XLOOKUP($A651,MedExam_Table[[#Headers],[#Data],[Customer ID]],MedExam_Table[[#Headers],[#Data],[Heart Issues Updated]],"Not Found",0)</f>
        <v>Yes</v>
      </c>
      <c r="F651" t="str" cm="1">
        <f t="array" ref="F651">_xlfn.XLOOKUP($A651,MedExam_Table[[#Headers],[#Data],[Customer ID]],MedExam_Table[[#Headers],[#Data],[Any Transplants Update]],"Not Found",0)</f>
        <v>No</v>
      </c>
      <c r="G651" t="str" cm="1">
        <f t="array" ref="G651">_xlfn.XLOOKUP($A651,MedExam_Table[[#Headers],[#Data],[Customer ID]],MedExam_Table[[#Headers],[#Data],[Cancer history]],"Not Found",0)</f>
        <v>No</v>
      </c>
      <c r="H651" cm="1">
        <f t="array" ref="H651">_xlfn.XLOOKUP($A651,MedExam_Table[[#Headers],[#Data],[Customer ID]],MedExam_Table[[#Headers],[#Data],[NumberOfMajorSurgeries_updated]],"Not Found",0)</f>
        <v>1</v>
      </c>
      <c r="I651" t="str" cm="1">
        <f t="array" ref="I651">_xlfn.XLOOKUP($A651,MedExam_Table[[#Headers],[#Data],[Customer ID]],MedExam_Table[[#Headers],[#Data],[Smoker Updated]],"Not Found",0)</f>
        <v>No</v>
      </c>
      <c r="J651" t="str" cm="1">
        <f t="array" ref="J651">_xlfn.XLOOKUP($A651,MedExam_Table[[#Headers],[#Data],[Customer ID]],MedExam_Table[[#Headers],[#Data],[Weight Status]],"Not Found",0)</f>
        <v>OverWeight</v>
      </c>
      <c r="K651" t="str" cm="1">
        <f t="array" ref="K651">_xlfn.XLOOKUP($A651,MedExam_Table[[#Headers],[#Data],[Customer ID]],MedExam_Table[[#Headers],[#Data],[Diabetes Status]],"Not Found",0)</f>
        <v>Diabetes</v>
      </c>
      <c r="L651" cm="1">
        <f t="array" ref="L651">_xlfn.XLOOKUP($A651,Hospitalisation_table[[#All],[Customer ID]],Hospitalisation_table[[#All],[Customer Age]],"Not Found",0)</f>
        <v>36</v>
      </c>
      <c r="M651" t="str" cm="1">
        <f t="array" ref="M651">_xlfn.XLOOKUP($A651,Hospitalisation_table[[#All],[Customer ID]],Hospitalisation_table[[#All],[Date of Birth]],"Not Found",0)</f>
        <v>25-Sep-1986</v>
      </c>
      <c r="N651" s="22" cm="1">
        <f t="array" ref="N651">_xlfn.XLOOKUP($A651,Hospitalisation_table[[#All],[Customer ID]],Hospitalisation_table[[#All],[charges]],"Not Found",0)</f>
        <v>6335.64</v>
      </c>
      <c r="O651" t="str" cm="1">
        <f t="array" ref="O651">_xlfn.XLOOKUP($A651,Hospitalisation_table[[#All],[Customer ID]],Hospitalisation_table[[#All],[Hospital tier_Updated]],"Not Found",0)</f>
        <v>tier - 2</v>
      </c>
      <c r="P651" t="str" cm="1">
        <f t="array" ref="P651">_xlfn.XLOOKUP($A651,Hospitalisation_table[[#All],[Customer ID]],Hospitalisation_table[[#All],[City tier_updated]],"Not Found",0)</f>
        <v>tier - 2</v>
      </c>
      <c r="Q651" t="str" cm="1">
        <f t="array" ref="Q651">_xlfn.XLOOKUP($A651,Hospitalisation_table[[#All],[Customer ID]],Hospitalisation_table[[#All],[State ID Updated]],"Not Found",0)</f>
        <v>R1013</v>
      </c>
    </row>
    <row r="652" spans="1:17" x14ac:dyDescent="0.3">
      <c r="A652" s="13" t="s">
        <v>787</v>
      </c>
      <c r="B652" t="str" cm="1">
        <f t="array" ref="B652">_xlfn.XLOOKUP($A652,CustomersName[[#All],[Customer ID]],CustomersName[[#All],[First Name]],"Not Found",0)</f>
        <v>Paula</v>
      </c>
      <c r="C652" cm="1">
        <f t="array" ref="C652">_xlfn.XLOOKUP($A652,MedExam_Table[[#Headers],[#Data],[Customer ID]],MedExam_Table[[#Headers],[#Data],[BMI]],"Not Found",0)</f>
        <v>37.145000000000003</v>
      </c>
      <c r="D652" cm="1">
        <f t="array" ref="D652">_xlfn.XLOOKUP($A652,MedExam_Table[[#Headers],[#Data],[Customer ID]],MedExam_Table[[#Headers],[#Data],[HBA1C]],"Not Found",0)</f>
        <v>5.32</v>
      </c>
      <c r="E652" t="str" cm="1">
        <f t="array" ref="E652">_xlfn.XLOOKUP($A652,MedExam_Table[[#Headers],[#Data],[Customer ID]],MedExam_Table[[#Headers],[#Data],[Heart Issues Updated]],"Not Found",0)</f>
        <v>No</v>
      </c>
      <c r="F652" t="str" cm="1">
        <f t="array" ref="F652">_xlfn.XLOOKUP($A652,MedExam_Table[[#Headers],[#Data],[Customer ID]],MedExam_Table[[#Headers],[#Data],[Any Transplants Update]],"Not Found",0)</f>
        <v>No</v>
      </c>
      <c r="G652" t="str" cm="1">
        <f t="array" ref="G652">_xlfn.XLOOKUP($A652,MedExam_Table[[#Headers],[#Data],[Customer ID]],MedExam_Table[[#Headers],[#Data],[Cancer history]],"Not Found",0)</f>
        <v>No</v>
      </c>
      <c r="H652" cm="1">
        <f t="array" ref="H652">_xlfn.XLOOKUP($A652,MedExam_Table[[#Headers],[#Data],[Customer ID]],MedExam_Table[[#Headers],[#Data],[NumberOfMajorSurgeries_updated]],"Not Found",0)</f>
        <v>0</v>
      </c>
      <c r="I652" t="str" cm="1">
        <f t="array" ref="I652">_xlfn.XLOOKUP($A652,MedExam_Table[[#Headers],[#Data],[Customer ID]],MedExam_Table[[#Headers],[#Data],[Smoker Updated]],"Not Found",0)</f>
        <v>No</v>
      </c>
      <c r="J652" t="str" cm="1">
        <f t="array" ref="J652">_xlfn.XLOOKUP($A652,MedExam_Table[[#Headers],[#Data],[Customer ID]],MedExam_Table[[#Headers],[#Data],[Weight Status]],"Not Found",0)</f>
        <v>Obesity</v>
      </c>
      <c r="K652" t="str" cm="1">
        <f t="array" ref="K652">_xlfn.XLOOKUP($A652,MedExam_Table[[#Headers],[#Data],[Customer ID]],MedExam_Table[[#Headers],[#Data],[Diabetes Status]],"Not Found",0)</f>
        <v>Normal</v>
      </c>
      <c r="L652" cm="1">
        <f t="array" ref="L652">_xlfn.XLOOKUP($A652,Hospitalisation_table[[#All],[Customer ID]],Hospitalisation_table[[#All],[Customer Age]],"Not Found",0)</f>
        <v>32</v>
      </c>
      <c r="M652" t="str" cm="1">
        <f t="array" ref="M652">_xlfn.XLOOKUP($A652,Hospitalisation_table[[#All],[Customer ID]],Hospitalisation_table[[#All],[Date of Birth]],"Not Found",0)</f>
        <v>13-Aug-1990</v>
      </c>
      <c r="N652" s="22" cm="1">
        <f t="array" ref="N652">_xlfn.XLOOKUP($A652,Hospitalisation_table[[#All],[Customer ID]],Hospitalisation_table[[#All],[charges]],"Not Found",0)</f>
        <v>6334.34</v>
      </c>
      <c r="O652" t="str" cm="1">
        <f t="array" ref="O652">_xlfn.XLOOKUP($A652,Hospitalisation_table[[#All],[Customer ID]],Hospitalisation_table[[#All],[Hospital tier_Updated]],"Not Found",0)</f>
        <v>tier - 2</v>
      </c>
      <c r="P652" t="str" cm="1">
        <f t="array" ref="P652">_xlfn.XLOOKUP($A652,Hospitalisation_table[[#All],[Customer ID]],Hospitalisation_table[[#All],[City tier_updated]],"Not Found",0)</f>
        <v>tier - 2</v>
      </c>
      <c r="Q652" t="str" cm="1">
        <f t="array" ref="Q652">_xlfn.XLOOKUP($A652,Hospitalisation_table[[#All],[Customer ID]],Hospitalisation_table[[#All],[State ID Updated]],"Not Found",0)</f>
        <v>R1024</v>
      </c>
    </row>
    <row r="653" spans="1:17" x14ac:dyDescent="0.3">
      <c r="A653" s="14" t="s">
        <v>786</v>
      </c>
      <c r="B653" t="str" cm="1">
        <f t="array" ref="B653">_xlfn.XLOOKUP($A653,CustomersName[[#All],[Customer ID]],CustomersName[[#All],[First Name]],"Not Found",0)</f>
        <v>Madhline E.</v>
      </c>
      <c r="C653" cm="1">
        <f t="array" ref="C653">_xlfn.XLOOKUP($A653,MedExam_Table[[#Headers],[#Data],[Customer ID]],MedExam_Table[[#Headers],[#Data],[BMI]],"Not Found",0)</f>
        <v>30.8</v>
      </c>
      <c r="D653" cm="1">
        <f t="array" ref="D653">_xlfn.XLOOKUP($A653,MedExam_Table[[#Headers],[#Data],[Customer ID]],MedExam_Table[[#Headers],[#Data],[HBA1C]],"Not Found",0)</f>
        <v>5.83</v>
      </c>
      <c r="E653" t="str" cm="1">
        <f t="array" ref="E653">_xlfn.XLOOKUP($A653,MedExam_Table[[#Headers],[#Data],[Customer ID]],MedExam_Table[[#Headers],[#Data],[Heart Issues Updated]],"Not Found",0)</f>
        <v>Yes</v>
      </c>
      <c r="F653" t="str" cm="1">
        <f t="array" ref="F653">_xlfn.XLOOKUP($A653,MedExam_Table[[#Headers],[#Data],[Customer ID]],MedExam_Table[[#Headers],[#Data],[Any Transplants Update]],"Not Found",0)</f>
        <v>No</v>
      </c>
      <c r="G653" t="str" cm="1">
        <f t="array" ref="G653">_xlfn.XLOOKUP($A653,MedExam_Table[[#Headers],[#Data],[Customer ID]],MedExam_Table[[#Headers],[#Data],[Cancer history]],"Not Found",0)</f>
        <v>No</v>
      </c>
      <c r="H653" cm="1">
        <f t="array" ref="H653">_xlfn.XLOOKUP($A653,MedExam_Table[[#Headers],[#Data],[Customer ID]],MedExam_Table[[#Headers],[#Data],[NumberOfMajorSurgeries_updated]],"Not Found",0)</f>
        <v>0</v>
      </c>
      <c r="I653" t="str" cm="1">
        <f t="array" ref="I653">_xlfn.XLOOKUP($A653,MedExam_Table[[#Headers],[#Data],[Customer ID]],MedExam_Table[[#Headers],[#Data],[Smoker Updated]],"Not Found",0)</f>
        <v>No</v>
      </c>
      <c r="J653" t="str" cm="1">
        <f t="array" ref="J653">_xlfn.XLOOKUP($A653,MedExam_Table[[#Headers],[#Data],[Customer ID]],MedExam_Table[[#Headers],[#Data],[Weight Status]],"Not Found",0)</f>
        <v>Obesity</v>
      </c>
      <c r="K653" t="str" cm="1">
        <f t="array" ref="K653">_xlfn.XLOOKUP($A653,MedExam_Table[[#Headers],[#Data],[Customer ID]],MedExam_Table[[#Headers],[#Data],[Diabetes Status]],"Not Found",0)</f>
        <v>Prediabetes</v>
      </c>
      <c r="L653" cm="1">
        <f t="array" ref="L653">_xlfn.XLOOKUP($A653,Hospitalisation_table[[#All],[Customer ID]],Hospitalisation_table[[#All],[Customer Age]],"Not Found",0)</f>
        <v>37</v>
      </c>
      <c r="M653" t="str" cm="1">
        <f t="array" ref="M653">_xlfn.XLOOKUP($A653,Hospitalisation_table[[#All],[Customer ID]],Hospitalisation_table[[#All],[Date of Birth]],"Not Found",0)</f>
        <v>15-Dec-1985</v>
      </c>
      <c r="N653" s="22" cm="1">
        <f t="array" ref="N653">_xlfn.XLOOKUP($A653,Hospitalisation_table[[#All],[Customer ID]],Hospitalisation_table[[#All],[charges]],"Not Found",0)</f>
        <v>6313.76</v>
      </c>
      <c r="O653" t="str" cm="1">
        <f t="array" ref="O653">_xlfn.XLOOKUP($A653,Hospitalisation_table[[#All],[Customer ID]],Hospitalisation_table[[#All],[Hospital tier_Updated]],"Not Found",0)</f>
        <v>tier - 2</v>
      </c>
      <c r="P653" t="str" cm="1">
        <f t="array" ref="P653">_xlfn.XLOOKUP($A653,Hospitalisation_table[[#All],[Customer ID]],Hospitalisation_table[[#All],[City tier_updated]],"Not Found",0)</f>
        <v>tier - 1</v>
      </c>
      <c r="Q653" t="str" cm="1">
        <f t="array" ref="Q653">_xlfn.XLOOKUP($A653,Hospitalisation_table[[#All],[Customer ID]],Hospitalisation_table[[#All],[State ID Updated]],"Not Found",0)</f>
        <v>R1013</v>
      </c>
    </row>
    <row r="654" spans="1:17" x14ac:dyDescent="0.3">
      <c r="A654" s="13" t="s">
        <v>785</v>
      </c>
      <c r="B654" t="str" cm="1">
        <f t="array" ref="B654">_xlfn.XLOOKUP($A654,CustomersName[[#All],[Customer ID]],CustomersName[[#All],[First Name]],"Not Found",0)</f>
        <v>Mahia Isabel</v>
      </c>
      <c r="C654" cm="1">
        <f t="array" ref="C654">_xlfn.XLOOKUP($A654,MedExam_Table[[#Headers],[#Data],[Customer ID]],MedExam_Table[[#Headers],[#Data],[BMI]],"Not Found",0)</f>
        <v>29.5</v>
      </c>
      <c r="D654" cm="1">
        <f t="array" ref="D654">_xlfn.XLOOKUP($A654,MedExam_Table[[#Headers],[#Data],[Customer ID]],MedExam_Table[[#Headers],[#Data],[HBA1C]],"Not Found",0)</f>
        <v>5.54</v>
      </c>
      <c r="E654" t="str" cm="1">
        <f t="array" ref="E654">_xlfn.XLOOKUP($A654,MedExam_Table[[#Headers],[#Data],[Customer ID]],MedExam_Table[[#Headers],[#Data],[Heart Issues Updated]],"Not Found",0)</f>
        <v>Yes</v>
      </c>
      <c r="F654" t="str" cm="1">
        <f t="array" ref="F654">_xlfn.XLOOKUP($A654,MedExam_Table[[#Headers],[#Data],[Customer ID]],MedExam_Table[[#Headers],[#Data],[Any Transplants Update]],"Not Found",0)</f>
        <v>No</v>
      </c>
      <c r="G654" t="str" cm="1">
        <f t="array" ref="G654">_xlfn.XLOOKUP($A654,MedExam_Table[[#Headers],[#Data],[Customer ID]],MedExam_Table[[#Headers],[#Data],[Cancer history]],"Not Found",0)</f>
        <v>No</v>
      </c>
      <c r="H654" cm="1">
        <f t="array" ref="H654">_xlfn.XLOOKUP($A654,MedExam_Table[[#Headers],[#Data],[Customer ID]],MedExam_Table[[#Headers],[#Data],[NumberOfMajorSurgeries_updated]],"Not Found",0)</f>
        <v>0</v>
      </c>
      <c r="I654" t="str" cm="1">
        <f t="array" ref="I654">_xlfn.XLOOKUP($A654,MedExam_Table[[#Headers],[#Data],[Customer ID]],MedExam_Table[[#Headers],[#Data],[Smoker Updated]],"Not Found",0)</f>
        <v>No</v>
      </c>
      <c r="J654" t="str" cm="1">
        <f t="array" ref="J654">_xlfn.XLOOKUP($A654,MedExam_Table[[#Headers],[#Data],[Customer ID]],MedExam_Table[[#Headers],[#Data],[Weight Status]],"Not Found",0)</f>
        <v>OverWeight</v>
      </c>
      <c r="K654" t="str" cm="1">
        <f t="array" ref="K654">_xlfn.XLOOKUP($A654,MedExam_Table[[#Headers],[#Data],[Customer ID]],MedExam_Table[[#Headers],[#Data],[Diabetes Status]],"Not Found",0)</f>
        <v>Normal</v>
      </c>
      <c r="L654" cm="1">
        <f t="array" ref="L654">_xlfn.XLOOKUP($A654,Hospitalisation_table[[#All],[Customer ID]],Hospitalisation_table[[#All],[Customer Age]],"Not Found",0)</f>
        <v>37</v>
      </c>
      <c r="M654" t="str" cm="1">
        <f t="array" ref="M654">_xlfn.XLOOKUP($A654,Hospitalisation_table[[#All],[Customer ID]],Hospitalisation_table[[#All],[Date of Birth]],"Not Found",0)</f>
        <v>19-Nov-1985</v>
      </c>
      <c r="N654" s="22" cm="1">
        <f t="array" ref="N654">_xlfn.XLOOKUP($A654,Hospitalisation_table[[#All],[Customer ID]],Hospitalisation_table[[#All],[charges]],"Not Found",0)</f>
        <v>6311.95</v>
      </c>
      <c r="O654" t="str" cm="1">
        <f t="array" ref="O654">_xlfn.XLOOKUP($A654,Hospitalisation_table[[#All],[Customer ID]],Hospitalisation_table[[#All],[Hospital tier_Updated]],"Not Found",0)</f>
        <v>tier - 2</v>
      </c>
      <c r="P654" t="str" cm="1">
        <f t="array" ref="P654">_xlfn.XLOOKUP($A654,Hospitalisation_table[[#All],[Customer ID]],Hospitalisation_table[[#All],[City tier_updated]],"Not Found",0)</f>
        <v>tier - 1</v>
      </c>
      <c r="Q654" t="str" cm="1">
        <f t="array" ref="Q654">_xlfn.XLOOKUP($A654,Hospitalisation_table[[#All],[Customer ID]],Hospitalisation_table[[#All],[State ID Updated]],"Not Found",0)</f>
        <v>R1011</v>
      </c>
    </row>
    <row r="655" spans="1:17" x14ac:dyDescent="0.3">
      <c r="A655" s="14" t="s">
        <v>784</v>
      </c>
      <c r="B655" t="str" cm="1">
        <f t="array" ref="B655">_xlfn.XLOOKUP($A655,CustomersName[[#All],[Customer ID]],CustomersName[[#All],[First Name]],"Not Found",0)</f>
        <v>Arthhr M.</v>
      </c>
      <c r="C655" cm="1">
        <f t="array" ref="C655">_xlfn.XLOOKUP($A655,MedExam_Table[[#Headers],[#Data],[Customer ID]],MedExam_Table[[#Headers],[#Data],[BMI]],"Not Found",0)</f>
        <v>43.39</v>
      </c>
      <c r="D655" cm="1">
        <f t="array" ref="D655">_xlfn.XLOOKUP($A655,MedExam_Table[[#Headers],[#Data],[Customer ID]],MedExam_Table[[#Headers],[#Data],[HBA1C]],"Not Found",0)</f>
        <v>5.85</v>
      </c>
      <c r="E655" t="str" cm="1">
        <f t="array" ref="E655">_xlfn.XLOOKUP($A655,MedExam_Table[[#Headers],[#Data],[Customer ID]],MedExam_Table[[#Headers],[#Data],[Heart Issues Updated]],"Not Found",0)</f>
        <v>No</v>
      </c>
      <c r="F655" t="str" cm="1">
        <f t="array" ref="F655">_xlfn.XLOOKUP($A655,MedExam_Table[[#Headers],[#Data],[Customer ID]],MedExam_Table[[#Headers],[#Data],[Any Transplants Update]],"Not Found",0)</f>
        <v>Yes</v>
      </c>
      <c r="G655" t="str" cm="1">
        <f t="array" ref="G655">_xlfn.XLOOKUP($A655,MedExam_Table[[#Headers],[#Data],[Customer ID]],MedExam_Table[[#Headers],[#Data],[Cancer history]],"Not Found",0)</f>
        <v>No</v>
      </c>
      <c r="H655" cm="1">
        <f t="array" ref="H655">_xlfn.XLOOKUP($A655,MedExam_Table[[#Headers],[#Data],[Customer ID]],MedExam_Table[[#Headers],[#Data],[NumberOfMajorSurgeries_updated]],"Not Found",0)</f>
        <v>1</v>
      </c>
      <c r="I655" t="str" cm="1">
        <f t="array" ref="I655">_xlfn.XLOOKUP($A655,MedExam_Table[[#Headers],[#Data],[Customer ID]],MedExam_Table[[#Headers],[#Data],[Smoker Updated]],"Not Found",0)</f>
        <v>No</v>
      </c>
      <c r="J655" t="str" cm="1">
        <f t="array" ref="J655">_xlfn.XLOOKUP($A655,MedExam_Table[[#Headers],[#Data],[Customer ID]],MedExam_Table[[#Headers],[#Data],[Weight Status]],"Not Found",0)</f>
        <v>Obesity</v>
      </c>
      <c r="K655" t="str" cm="1">
        <f t="array" ref="K655">_xlfn.XLOOKUP($A655,MedExam_Table[[#Headers],[#Data],[Customer ID]],MedExam_Table[[#Headers],[#Data],[Diabetes Status]],"Not Found",0)</f>
        <v>Prediabetes</v>
      </c>
      <c r="L655" cm="1">
        <f t="array" ref="L655">_xlfn.XLOOKUP($A655,Hospitalisation_table[[#All],[Customer ID]],Hospitalisation_table[[#All],[Customer Age]],"Not Found",0)</f>
        <v>18</v>
      </c>
      <c r="M655" t="str" cm="1">
        <f t="array" ref="M655">_xlfn.XLOOKUP($A655,Hospitalisation_table[[#All],[Customer ID]],Hospitalisation_table[[#All],[Date of Birth]],"Not Found",0)</f>
        <v>27-Jul-2004</v>
      </c>
      <c r="N655" s="22" cm="1">
        <f t="array" ref="N655">_xlfn.XLOOKUP($A655,Hospitalisation_table[[#All],[Customer ID]],Hospitalisation_table[[#All],[charges]],"Not Found",0)</f>
        <v>6311.11</v>
      </c>
      <c r="O655" t="str" cm="1">
        <f t="array" ref="O655">_xlfn.XLOOKUP($A655,Hospitalisation_table[[#All],[Customer ID]],Hospitalisation_table[[#All],[Hospital tier_Updated]],"Not Found",0)</f>
        <v>tier - 2</v>
      </c>
      <c r="P655" t="str" cm="1">
        <f t="array" ref="P655">_xlfn.XLOOKUP($A655,Hospitalisation_table[[#All],[Customer ID]],Hospitalisation_table[[#All],[City tier_updated]],"Not Found",0)</f>
        <v>tier - 2</v>
      </c>
      <c r="Q655" t="str" cm="1">
        <f t="array" ref="Q655">_xlfn.XLOOKUP($A655,Hospitalisation_table[[#All],[Customer ID]],Hospitalisation_table[[#All],[State ID Updated]],"Not Found",0)</f>
        <v>R1011</v>
      </c>
    </row>
    <row r="656" spans="1:17" x14ac:dyDescent="0.3">
      <c r="A656" s="13" t="s">
        <v>783</v>
      </c>
      <c r="B656" t="str" cm="1">
        <f t="array" ref="B656">_xlfn.XLOOKUP($A656,CustomersName[[#All],[Customer ID]],CustomersName[[#All],[First Name]],"Not Found",0)</f>
        <v>hoseph R.</v>
      </c>
      <c r="C656" cm="1">
        <f t="array" ref="C656">_xlfn.XLOOKUP($A656,MedExam_Table[[#Headers],[#Data],[Customer ID]],MedExam_Table[[#Headers],[#Data],[BMI]],"Not Found",0)</f>
        <v>15.08</v>
      </c>
      <c r="D656" cm="1">
        <f t="array" ref="D656">_xlfn.XLOOKUP($A656,MedExam_Table[[#Headers],[#Data],[Customer ID]],MedExam_Table[[#Headers],[#Data],[HBA1C]],"Not Found",0)</f>
        <v>4.8499999999999996</v>
      </c>
      <c r="E656" t="str" cm="1">
        <f t="array" ref="E656">_xlfn.XLOOKUP($A656,MedExam_Table[[#Headers],[#Data],[Customer ID]],MedExam_Table[[#Headers],[#Data],[Heart Issues Updated]],"Not Found",0)</f>
        <v>Yes</v>
      </c>
      <c r="F656" t="str" cm="1">
        <f t="array" ref="F656">_xlfn.XLOOKUP($A656,MedExam_Table[[#Headers],[#Data],[Customer ID]],MedExam_Table[[#Headers],[#Data],[Any Transplants Update]],"Not Found",0)</f>
        <v>No</v>
      </c>
      <c r="G656" t="str" cm="1">
        <f t="array" ref="G656">_xlfn.XLOOKUP($A656,MedExam_Table[[#Headers],[#Data],[Customer ID]],MedExam_Table[[#Headers],[#Data],[Cancer history]],"Not Found",0)</f>
        <v>Yes</v>
      </c>
      <c r="H656" cm="1">
        <f t="array" ref="H656">_xlfn.XLOOKUP($A656,MedExam_Table[[#Headers],[#Data],[Customer ID]],MedExam_Table[[#Headers],[#Data],[NumberOfMajorSurgeries_updated]],"Not Found",0)</f>
        <v>1</v>
      </c>
      <c r="I656" t="str" cm="1">
        <f t="array" ref="I656">_xlfn.XLOOKUP($A656,MedExam_Table[[#Headers],[#Data],[Customer ID]],MedExam_Table[[#Headers],[#Data],[Smoker Updated]],"Not Found",0)</f>
        <v>No</v>
      </c>
      <c r="J656" t="str" cm="1">
        <f t="array" ref="J656">_xlfn.XLOOKUP($A656,MedExam_Table[[#Headers],[#Data],[Customer ID]],MedExam_Table[[#Headers],[#Data],[Weight Status]],"Not Found",0)</f>
        <v>Underweight</v>
      </c>
      <c r="K656" t="str" cm="1">
        <f t="array" ref="K656">_xlfn.XLOOKUP($A656,MedExam_Table[[#Headers],[#Data],[Customer ID]],MedExam_Table[[#Headers],[#Data],[Diabetes Status]],"Not Found",0)</f>
        <v>Normal</v>
      </c>
      <c r="L656" cm="1">
        <f t="array" ref="L656">_xlfn.XLOOKUP($A656,Hospitalisation_table[[#All],[Customer ID]],Hospitalisation_table[[#All],[Customer Age]],"Not Found",0)</f>
        <v>53</v>
      </c>
      <c r="M656" t="str" cm="1">
        <f t="array" ref="M656">_xlfn.XLOOKUP($A656,Hospitalisation_table[[#All],[Customer ID]],Hospitalisation_table[[#All],[Date of Birth]],"Not Found",0)</f>
        <v>4-Sep-1969</v>
      </c>
      <c r="N656" s="22" cm="1">
        <f t="array" ref="N656">_xlfn.XLOOKUP($A656,Hospitalisation_table[[#All],[Customer ID]],Hospitalisation_table[[#All],[charges]],"Not Found",0)</f>
        <v>6305.61</v>
      </c>
      <c r="O656" t="str" cm="1">
        <f t="array" ref="O656">_xlfn.XLOOKUP($A656,Hospitalisation_table[[#All],[Customer ID]],Hospitalisation_table[[#All],[Hospital tier_Updated]],"Not Found",0)</f>
        <v>tier - 2</v>
      </c>
      <c r="P656" t="str" cm="1">
        <f t="array" ref="P656">_xlfn.XLOOKUP($A656,Hospitalisation_table[[#All],[Customer ID]],Hospitalisation_table[[#All],[City tier_updated]],"Not Found",0)</f>
        <v>tier - 2</v>
      </c>
      <c r="Q656" t="str" cm="1">
        <f t="array" ref="Q656">_xlfn.XLOOKUP($A656,Hospitalisation_table[[#All],[Customer ID]],Hospitalisation_table[[#All],[State ID Updated]],"Not Found",0)</f>
        <v>R1012</v>
      </c>
    </row>
    <row r="657" spans="1:17" x14ac:dyDescent="0.3">
      <c r="A657" s="14" t="s">
        <v>782</v>
      </c>
      <c r="B657" t="str" cm="1">
        <f t="array" ref="B657">_xlfn.XLOOKUP($A657,CustomersName[[#All],[Customer ID]],CustomersName[[#All],[First Name]],"Not Found",0)</f>
        <v>Sachiko</v>
      </c>
      <c r="C657" cm="1">
        <f t="array" ref="C657">_xlfn.XLOOKUP($A657,MedExam_Table[[#Headers],[#Data],[Customer ID]],MedExam_Table[[#Headers],[#Data],[BMI]],"Not Found",0)</f>
        <v>20.48</v>
      </c>
      <c r="D657" cm="1">
        <f t="array" ref="D657">_xlfn.XLOOKUP($A657,MedExam_Table[[#Headers],[#Data],[Customer ID]],MedExam_Table[[#Headers],[#Data],[HBA1C]],"Not Found",0)</f>
        <v>11.09</v>
      </c>
      <c r="E657" t="str" cm="1">
        <f t="array" ref="E657">_xlfn.XLOOKUP($A657,MedExam_Table[[#Headers],[#Data],[Customer ID]],MedExam_Table[[#Headers],[#Data],[Heart Issues Updated]],"Not Found",0)</f>
        <v>No</v>
      </c>
      <c r="F657" t="str" cm="1">
        <f t="array" ref="F657">_xlfn.XLOOKUP($A657,MedExam_Table[[#Headers],[#Data],[Customer ID]],MedExam_Table[[#Headers],[#Data],[Any Transplants Update]],"Not Found",0)</f>
        <v>No</v>
      </c>
      <c r="G657" t="str" cm="1">
        <f t="array" ref="G657">_xlfn.XLOOKUP($A657,MedExam_Table[[#Headers],[#Data],[Customer ID]],MedExam_Table[[#Headers],[#Data],[Cancer history]],"Not Found",0)</f>
        <v>No</v>
      </c>
      <c r="H657" cm="1">
        <f t="array" ref="H657">_xlfn.XLOOKUP($A657,MedExam_Table[[#Headers],[#Data],[Customer ID]],MedExam_Table[[#Headers],[#Data],[NumberOfMajorSurgeries_updated]],"Not Found",0)</f>
        <v>0</v>
      </c>
      <c r="I657" t="str" cm="1">
        <f t="array" ref="I657">_xlfn.XLOOKUP($A657,MedExam_Table[[#Headers],[#Data],[Customer ID]],MedExam_Table[[#Headers],[#Data],[Smoker Updated]],"Not Found",0)</f>
        <v>No</v>
      </c>
      <c r="J657" t="str" cm="1">
        <f t="array" ref="J657">_xlfn.XLOOKUP($A657,MedExam_Table[[#Headers],[#Data],[Customer ID]],MedExam_Table[[#Headers],[#Data],[Weight Status]],"Not Found",0)</f>
        <v>NormalWeight</v>
      </c>
      <c r="K657" t="str" cm="1">
        <f t="array" ref="K657">_xlfn.XLOOKUP($A657,MedExam_Table[[#Headers],[#Data],[Customer ID]],MedExam_Table[[#Headers],[#Data],[Diabetes Status]],"Not Found",0)</f>
        <v>Diabetes</v>
      </c>
      <c r="L657" cm="1">
        <f t="array" ref="L657">_xlfn.XLOOKUP($A657,Hospitalisation_table[[#All],[Customer ID]],Hospitalisation_table[[#All],[Customer Age]],"Not Found",0)</f>
        <v>48</v>
      </c>
      <c r="M657" t="str" cm="1">
        <f t="array" ref="M657">_xlfn.XLOOKUP($A657,Hospitalisation_table[[#All],[Customer ID]],Hospitalisation_table[[#All],[Date of Birth]],"Not Found",0)</f>
        <v>17-Sep-1974</v>
      </c>
      <c r="N657" s="22" cm="1">
        <f t="array" ref="N657">_xlfn.XLOOKUP($A657,Hospitalisation_table[[#All],[Customer ID]],Hospitalisation_table[[#All],[charges]],"Not Found",0)</f>
        <v>6302.23</v>
      </c>
      <c r="O657" t="str" cm="1">
        <f t="array" ref="O657">_xlfn.XLOOKUP($A657,Hospitalisation_table[[#All],[Customer ID]],Hospitalisation_table[[#All],[Hospital tier_Updated]],"Not Found",0)</f>
        <v>tier - 2</v>
      </c>
      <c r="P657" t="str" cm="1">
        <f t="array" ref="P657">_xlfn.XLOOKUP($A657,Hospitalisation_table[[#All],[Customer ID]],Hospitalisation_table[[#All],[City tier_updated]],"Not Found",0)</f>
        <v>tier - 1</v>
      </c>
      <c r="Q657" t="str" cm="1">
        <f t="array" ref="Q657">_xlfn.XLOOKUP($A657,Hospitalisation_table[[#All],[Customer ID]],Hospitalisation_table[[#All],[State ID Updated]],"Not Found",0)</f>
        <v>R1013</v>
      </c>
    </row>
    <row r="658" spans="1:17" x14ac:dyDescent="0.3">
      <c r="A658" s="13" t="s">
        <v>2214</v>
      </c>
      <c r="B658" t="str" cm="1">
        <f t="array" ref="B658">_xlfn.XLOOKUP($A658,CustomersName[[#All],[Customer ID]],CustomersName[[#All],[First Name]],"Not Found",0)</f>
        <v>Aleksandra</v>
      </c>
      <c r="C658" cm="1">
        <f t="array" ref="C658">_xlfn.XLOOKUP($A658,MedExam_Table[[#Headers],[#Data],[Customer ID]],MedExam_Table[[#Headers],[#Data],[BMI]],"Not Found",0)</f>
        <v>31.92</v>
      </c>
      <c r="D658" cm="1">
        <f t="array" ref="D658">_xlfn.XLOOKUP($A658,MedExam_Table[[#Headers],[#Data],[Customer ID]],MedExam_Table[[#Headers],[#Data],[HBA1C]],"Not Found",0)</f>
        <v>5.12</v>
      </c>
      <c r="E658" t="str" cm="1">
        <f t="array" ref="E658">_xlfn.XLOOKUP($A658,MedExam_Table[[#Headers],[#Data],[Customer ID]],MedExam_Table[[#Headers],[#Data],[Heart Issues Updated]],"Not Found",0)</f>
        <v>Yes</v>
      </c>
      <c r="F658" t="str" cm="1">
        <f t="array" ref="F658">_xlfn.XLOOKUP($A658,MedExam_Table[[#Headers],[#Data],[Customer ID]],MedExam_Table[[#Headers],[#Data],[Any Transplants Update]],"Not Found",0)</f>
        <v>No</v>
      </c>
      <c r="G658" t="str" cm="1">
        <f t="array" ref="G658">_xlfn.XLOOKUP($A658,MedExam_Table[[#Headers],[#Data],[Customer ID]],MedExam_Table[[#Headers],[#Data],[Cancer history]],"Not Found",0)</f>
        <v>No</v>
      </c>
      <c r="H658" cm="1">
        <f t="array" ref="H658">_xlfn.XLOOKUP($A658,MedExam_Table[[#Headers],[#Data],[Customer ID]],MedExam_Table[[#Headers],[#Data],[NumberOfMajorSurgeries_updated]],"Not Found",0)</f>
        <v>1</v>
      </c>
      <c r="I658" t="str" cm="1">
        <f t="array" ref="I658">_xlfn.XLOOKUP($A658,MedExam_Table[[#Headers],[#Data],[Customer ID]],MedExam_Table[[#Headers],[#Data],[Smoker Updated]],"Not Found",0)</f>
        <v>Yes</v>
      </c>
      <c r="J658" t="str" cm="1">
        <f t="array" ref="J658">_xlfn.XLOOKUP($A658,MedExam_Table[[#Headers],[#Data],[Customer ID]],MedExam_Table[[#Headers],[#Data],[Weight Status]],"Not Found",0)</f>
        <v>Obesity</v>
      </c>
      <c r="K658" t="str" cm="1">
        <f t="array" ref="K658">_xlfn.XLOOKUP($A658,MedExam_Table[[#Headers],[#Data],[Customer ID]],MedExam_Table[[#Headers],[#Data],[Diabetes Status]],"Not Found",0)</f>
        <v>Normal</v>
      </c>
      <c r="L658" cm="1">
        <f t="array" ref="L658">_xlfn.XLOOKUP($A658,Hospitalisation_table[[#All],[Customer ID]],Hospitalisation_table[[#All],[Customer Age]],"Not Found",0)</f>
        <v>34</v>
      </c>
      <c r="M658" t="str" cm="1">
        <f t="array" ref="M658">_xlfn.XLOOKUP($A658,Hospitalisation_table[[#All],[Customer ID]],Hospitalisation_table[[#All],[Date of Birth]],"Not Found",0)</f>
        <v>10-Oct-1988</v>
      </c>
      <c r="N658" s="22" cm="1">
        <f t="array" ref="N658">_xlfn.XLOOKUP($A658,Hospitalisation_table[[#All],[Customer ID]],Hospitalisation_table[[#All],[charges]],"Not Found",0)</f>
        <v>37701.879999999997</v>
      </c>
      <c r="O658" t="str" cm="1">
        <f t="array" ref="O658">_xlfn.XLOOKUP($A658,Hospitalisation_table[[#All],[Customer ID]],Hospitalisation_table[[#All],[Hospital tier_Updated]],"Not Found",0)</f>
        <v>tier - 2</v>
      </c>
      <c r="P658" t="str" cm="1">
        <f t="array" ref="P658">_xlfn.XLOOKUP($A658,Hospitalisation_table[[#All],[Customer ID]],Hospitalisation_table[[#All],[City tier_updated]],"Not Found",0)</f>
        <v>tier - 3</v>
      </c>
      <c r="Q658" t="str" cm="1">
        <f t="array" ref="Q658">_xlfn.XLOOKUP($A658,Hospitalisation_table[[#All],[Customer ID]],Hospitalisation_table[[#All],[State ID Updated]],"Not Found",0)</f>
        <v>R1023</v>
      </c>
    </row>
    <row r="659" spans="1:17" x14ac:dyDescent="0.3">
      <c r="A659" s="14" t="s">
        <v>781</v>
      </c>
      <c r="B659" t="str" cm="1">
        <f t="array" ref="B659">_xlfn.XLOOKUP($A659,CustomersName[[#All],[Customer ID]],CustomersName[[#All],[First Name]],"Not Found",0)</f>
        <v>Christopher</v>
      </c>
      <c r="C659" cm="1">
        <f t="array" ref="C659">_xlfn.XLOOKUP($A659,MedExam_Table[[#Headers],[#Data],[Customer ID]],MedExam_Table[[#Headers],[#Data],[BMI]],"Not Found",0)</f>
        <v>34.450000000000003</v>
      </c>
      <c r="D659" cm="1">
        <f t="array" ref="D659">_xlfn.XLOOKUP($A659,MedExam_Table[[#Headers],[#Data],[Customer ID]],MedExam_Table[[#Headers],[#Data],[HBA1C]],"Not Found",0)</f>
        <v>5.58</v>
      </c>
      <c r="E659" t="str" cm="1">
        <f t="array" ref="E659">_xlfn.XLOOKUP($A659,MedExam_Table[[#Headers],[#Data],[Customer ID]],MedExam_Table[[#Headers],[#Data],[Heart Issues Updated]],"Not Found",0)</f>
        <v>Yes</v>
      </c>
      <c r="F659" t="str" cm="1">
        <f t="array" ref="F659">_xlfn.XLOOKUP($A659,MedExam_Table[[#Headers],[#Data],[Customer ID]],MedExam_Table[[#Headers],[#Data],[Any Transplants Update]],"Not Found",0)</f>
        <v>No</v>
      </c>
      <c r="G659" t="str" cm="1">
        <f t="array" ref="G659">_xlfn.XLOOKUP($A659,MedExam_Table[[#Headers],[#Data],[Customer ID]],MedExam_Table[[#Headers],[#Data],[Cancer history]],"Not Found",0)</f>
        <v>No</v>
      </c>
      <c r="H659" cm="1">
        <f t="array" ref="H659">_xlfn.XLOOKUP($A659,MedExam_Table[[#Headers],[#Data],[Customer ID]],MedExam_Table[[#Headers],[#Data],[NumberOfMajorSurgeries_updated]],"Not Found",0)</f>
        <v>0</v>
      </c>
      <c r="I659" t="str" cm="1">
        <f t="array" ref="I659">_xlfn.XLOOKUP($A659,MedExam_Table[[#Headers],[#Data],[Customer ID]],MedExam_Table[[#Headers],[#Data],[Smoker Updated]],"Not Found",0)</f>
        <v>No</v>
      </c>
      <c r="J659" t="str" cm="1">
        <f t="array" ref="J659">_xlfn.XLOOKUP($A659,MedExam_Table[[#Headers],[#Data],[Customer ID]],MedExam_Table[[#Headers],[#Data],[Weight Status]],"Not Found",0)</f>
        <v>Obesity</v>
      </c>
      <c r="K659" t="str" cm="1">
        <f t="array" ref="K659">_xlfn.XLOOKUP($A659,MedExam_Table[[#Headers],[#Data],[Customer ID]],MedExam_Table[[#Headers],[#Data],[Diabetes Status]],"Not Found",0)</f>
        <v>Normal</v>
      </c>
      <c r="L659" cm="1">
        <f t="array" ref="L659">_xlfn.XLOOKUP($A659,Hospitalisation_table[[#All],[Customer ID]],Hospitalisation_table[[#All],[Customer Age]],"Not Found",0)</f>
        <v>26</v>
      </c>
      <c r="M659" t="str" cm="1">
        <f t="array" ref="M659">_xlfn.XLOOKUP($A659,Hospitalisation_table[[#All],[Customer ID]],Hospitalisation_table[[#All],[Date of Birth]],"Not Found",0)</f>
        <v>4-Jul-1996</v>
      </c>
      <c r="N659" s="22" cm="1">
        <f t="array" ref="N659">_xlfn.XLOOKUP($A659,Hospitalisation_table[[#All],[Customer ID]],Hospitalisation_table[[#All],[charges]],"Not Found",0)</f>
        <v>6293.63</v>
      </c>
      <c r="O659" t="str" cm="1">
        <f t="array" ref="O659">_xlfn.XLOOKUP($A659,Hospitalisation_table[[#All],[Customer ID]],Hospitalisation_table[[#All],[Hospital tier_Updated]],"Not Found",0)</f>
        <v>tier - 2</v>
      </c>
      <c r="P659" t="str" cm="1">
        <f t="array" ref="P659">_xlfn.XLOOKUP($A659,Hospitalisation_table[[#All],[Customer ID]],Hospitalisation_table[[#All],[City tier_updated]],"Not Found",0)</f>
        <v>tier - 3</v>
      </c>
      <c r="Q659" t="str" cm="1">
        <f t="array" ref="Q659">_xlfn.XLOOKUP($A659,Hospitalisation_table[[#All],[Customer ID]],Hospitalisation_table[[#All],[State ID Updated]],"Not Found",0)</f>
        <v>R1021</v>
      </c>
    </row>
    <row r="660" spans="1:17" x14ac:dyDescent="0.3">
      <c r="A660" s="13" t="s">
        <v>780</v>
      </c>
      <c r="B660" t="str" cm="1">
        <f t="array" ref="B660">_xlfn.XLOOKUP($A660,CustomersName[[#All],[Customer ID]],CustomersName[[#All],[First Name]],"Not Found",0)</f>
        <v>Joseph</v>
      </c>
      <c r="C660" cm="1">
        <f t="array" ref="C660">_xlfn.XLOOKUP($A660,MedExam_Table[[#Headers],[#Data],[Customer ID]],MedExam_Table[[#Headers],[#Data],[BMI]],"Not Found",0)</f>
        <v>34.21</v>
      </c>
      <c r="D660" cm="1">
        <f t="array" ref="D660">_xlfn.XLOOKUP($A660,MedExam_Table[[#Headers],[#Data],[Customer ID]],MedExam_Table[[#Headers],[#Data],[HBA1C]],"Not Found",0)</f>
        <v>9.7200000000000006</v>
      </c>
      <c r="E660" t="str" cm="1">
        <f t="array" ref="E660">_xlfn.XLOOKUP($A660,MedExam_Table[[#Headers],[#Data],[Customer ID]],MedExam_Table[[#Headers],[#Data],[Heart Issues Updated]],"Not Found",0)</f>
        <v>Yes</v>
      </c>
      <c r="F660" t="str" cm="1">
        <f t="array" ref="F660">_xlfn.XLOOKUP($A660,MedExam_Table[[#Headers],[#Data],[Customer ID]],MedExam_Table[[#Headers],[#Data],[Any Transplants Update]],"Not Found",0)</f>
        <v>No</v>
      </c>
      <c r="G660" t="str" cm="1">
        <f t="array" ref="G660">_xlfn.XLOOKUP($A660,MedExam_Table[[#Headers],[#Data],[Customer ID]],MedExam_Table[[#Headers],[#Data],[Cancer history]],"Not Found",0)</f>
        <v>No</v>
      </c>
      <c r="H660" cm="1">
        <f t="array" ref="H660">_xlfn.XLOOKUP($A660,MedExam_Table[[#Headers],[#Data],[Customer ID]],MedExam_Table[[#Headers],[#Data],[NumberOfMajorSurgeries_updated]],"Not Found",0)</f>
        <v>0</v>
      </c>
      <c r="I660" t="str" cm="1">
        <f t="array" ref="I660">_xlfn.XLOOKUP($A660,MedExam_Table[[#Headers],[#Data],[Customer ID]],MedExam_Table[[#Headers],[#Data],[Smoker Updated]],"Not Found",0)</f>
        <v>No</v>
      </c>
      <c r="J660" t="str" cm="1">
        <f t="array" ref="J660">_xlfn.XLOOKUP($A660,MedExam_Table[[#Headers],[#Data],[Customer ID]],MedExam_Table[[#Headers],[#Data],[Weight Status]],"Not Found",0)</f>
        <v>Obesity</v>
      </c>
      <c r="K660" t="str" cm="1">
        <f t="array" ref="K660">_xlfn.XLOOKUP($A660,MedExam_Table[[#Headers],[#Data],[Customer ID]],MedExam_Table[[#Headers],[#Data],[Diabetes Status]],"Not Found",0)</f>
        <v>Diabetes</v>
      </c>
      <c r="L660" cm="1">
        <f t="array" ref="L660">_xlfn.XLOOKUP($A660,Hospitalisation_table[[#All],[Customer ID]],Hospitalisation_table[[#All],[Customer Age]],"Not Found",0)</f>
        <v>41</v>
      </c>
      <c r="M660" t="str" cm="1">
        <f t="array" ref="M660">_xlfn.XLOOKUP($A660,Hospitalisation_table[[#All],[Customer ID]],Hospitalisation_table[[#All],[Date of Birth]],"Not Found",0)</f>
        <v>26-Aug-1981</v>
      </c>
      <c r="N660" s="22" cm="1">
        <f t="array" ref="N660">_xlfn.XLOOKUP($A660,Hospitalisation_table[[#All],[Customer ID]],Hospitalisation_table[[#All],[charges]],"Not Found",0)</f>
        <v>6289.75</v>
      </c>
      <c r="O660" t="str" cm="1">
        <f t="array" ref="O660">_xlfn.XLOOKUP($A660,Hospitalisation_table[[#All],[Customer ID]],Hospitalisation_table[[#All],[Hospital tier_Updated]],"Not Found",0)</f>
        <v>tier - 2</v>
      </c>
      <c r="P660" t="str" cm="1">
        <f t="array" ref="P660">_xlfn.XLOOKUP($A660,Hospitalisation_table[[#All],[Customer ID]],Hospitalisation_table[[#All],[City tier_updated]],"Not Found",0)</f>
        <v>tier - 3</v>
      </c>
      <c r="Q660" t="str" cm="1">
        <f t="array" ref="Q660">_xlfn.XLOOKUP($A660,Hospitalisation_table[[#All],[Customer ID]],Hospitalisation_table[[#All],[State ID Updated]],"Not Found",0)</f>
        <v>R1013</v>
      </c>
    </row>
    <row r="661" spans="1:17" x14ac:dyDescent="0.3">
      <c r="A661" s="14" t="s">
        <v>779</v>
      </c>
      <c r="B661" t="str" cm="1">
        <f t="array" ref="B661">_xlfn.XLOOKUP($A661,CustomersName[[#All],[Customer ID]],CustomersName[[#All],[First Name]],"Not Found",0)</f>
        <v>Lawrence</v>
      </c>
      <c r="C661" cm="1">
        <f t="array" ref="C661">_xlfn.XLOOKUP($A661,MedExam_Table[[#Headers],[#Data],[Customer ID]],MedExam_Table[[#Headers],[#Data],[BMI]],"Not Found",0)</f>
        <v>28.8</v>
      </c>
      <c r="D661" cm="1">
        <f t="array" ref="D661">_xlfn.XLOOKUP($A661,MedExam_Table[[#Headers],[#Data],[Customer ID]],MedExam_Table[[#Headers],[#Data],[HBA1C]],"Not Found",0)</f>
        <v>11.41</v>
      </c>
      <c r="E661" t="str" cm="1">
        <f t="array" ref="E661">_xlfn.XLOOKUP($A661,MedExam_Table[[#Headers],[#Data],[Customer ID]],MedExam_Table[[#Headers],[#Data],[Heart Issues Updated]],"Not Found",0)</f>
        <v>Yes</v>
      </c>
      <c r="F661" t="str" cm="1">
        <f t="array" ref="F661">_xlfn.XLOOKUP($A661,MedExam_Table[[#Headers],[#Data],[Customer ID]],MedExam_Table[[#Headers],[#Data],[Any Transplants Update]],"Not Found",0)</f>
        <v>No</v>
      </c>
      <c r="G661" t="str" cm="1">
        <f t="array" ref="G661">_xlfn.XLOOKUP($A661,MedExam_Table[[#Headers],[#Data],[Customer ID]],MedExam_Table[[#Headers],[#Data],[Cancer history]],"Not Found",0)</f>
        <v>No</v>
      </c>
      <c r="H661" cm="1">
        <f t="array" ref="H661">_xlfn.XLOOKUP($A661,MedExam_Table[[#Headers],[#Data],[Customer ID]],MedExam_Table[[#Headers],[#Data],[NumberOfMajorSurgeries_updated]],"Not Found",0)</f>
        <v>0</v>
      </c>
      <c r="I661" t="str" cm="1">
        <f t="array" ref="I661">_xlfn.XLOOKUP($A661,MedExam_Table[[#Headers],[#Data],[Customer ID]],MedExam_Table[[#Headers],[#Data],[Smoker Updated]],"Not Found",0)</f>
        <v>No</v>
      </c>
      <c r="J661" t="str" cm="1">
        <f t="array" ref="J661">_xlfn.XLOOKUP($A661,MedExam_Table[[#Headers],[#Data],[Customer ID]],MedExam_Table[[#Headers],[#Data],[Weight Status]],"Not Found",0)</f>
        <v>OverWeight</v>
      </c>
      <c r="K661" t="str" cm="1">
        <f t="array" ref="K661">_xlfn.XLOOKUP($A661,MedExam_Table[[#Headers],[#Data],[Customer ID]],MedExam_Table[[#Headers],[#Data],[Diabetes Status]],"Not Found",0)</f>
        <v>Diabetes</v>
      </c>
      <c r="L661" cm="1">
        <f t="array" ref="L661">_xlfn.XLOOKUP($A661,Hospitalisation_table[[#All],[Customer ID]],Hospitalisation_table[[#All],[Customer Age]],"Not Found",0)</f>
        <v>41</v>
      </c>
      <c r="M661" t="str" cm="1">
        <f t="array" ref="M661">_xlfn.XLOOKUP($A661,Hospitalisation_table[[#All],[Customer ID]],Hospitalisation_table[[#All],[Date of Birth]],"Not Found",0)</f>
        <v>24-Nov-1981</v>
      </c>
      <c r="N661" s="22" cm="1">
        <f t="array" ref="N661">_xlfn.XLOOKUP($A661,Hospitalisation_table[[#All],[Customer ID]],Hospitalisation_table[[#All],[charges]],"Not Found",0)</f>
        <v>6282.24</v>
      </c>
      <c r="O661" t="str" cm="1">
        <f t="array" ref="O661">_xlfn.XLOOKUP($A661,Hospitalisation_table[[#All],[Customer ID]],Hospitalisation_table[[#All],[Hospital tier_Updated]],"Not Found",0)</f>
        <v>tier - 2</v>
      </c>
      <c r="P661" t="str" cm="1">
        <f t="array" ref="P661">_xlfn.XLOOKUP($A661,Hospitalisation_table[[#All],[Customer ID]],Hospitalisation_table[[#All],[City tier_updated]],"Not Found",0)</f>
        <v>tier - 1</v>
      </c>
      <c r="Q661" t="str" cm="1">
        <f t="array" ref="Q661">_xlfn.XLOOKUP($A661,Hospitalisation_table[[#All],[Customer ID]],Hospitalisation_table[[#All],[State ID Updated]],"Not Found",0)</f>
        <v>R1011</v>
      </c>
    </row>
    <row r="662" spans="1:17" x14ac:dyDescent="0.3">
      <c r="A662" s="13" t="s">
        <v>778</v>
      </c>
      <c r="B662" t="str" cm="1">
        <f t="array" ref="B662">_xlfn.XLOOKUP($A662,CustomersName[[#All],[Customer ID]],CustomersName[[#All],[First Name]],"Not Found",0)</f>
        <v>Katie</v>
      </c>
      <c r="C662" cm="1">
        <f t="array" ref="C662">_xlfn.XLOOKUP($A662,MedExam_Table[[#Headers],[#Data],[Customer ID]],MedExam_Table[[#Headers],[#Data],[BMI]],"Not Found",0)</f>
        <v>31.74</v>
      </c>
      <c r="D662" cm="1">
        <f t="array" ref="D662">_xlfn.XLOOKUP($A662,MedExam_Table[[#Headers],[#Data],[Customer ID]],MedExam_Table[[#Headers],[#Data],[HBA1C]],"Not Found",0)</f>
        <v>4.46</v>
      </c>
      <c r="E662" t="str" cm="1">
        <f t="array" ref="E662">_xlfn.XLOOKUP($A662,MedExam_Table[[#Headers],[#Data],[Customer ID]],MedExam_Table[[#Headers],[#Data],[Heart Issues Updated]],"Not Found",0)</f>
        <v>No</v>
      </c>
      <c r="F662" t="str" cm="1">
        <f t="array" ref="F662">_xlfn.XLOOKUP($A662,MedExam_Table[[#Headers],[#Data],[Customer ID]],MedExam_Table[[#Headers],[#Data],[Any Transplants Update]],"Not Found",0)</f>
        <v>No</v>
      </c>
      <c r="G662" t="str" cm="1">
        <f t="array" ref="G662">_xlfn.XLOOKUP($A662,MedExam_Table[[#Headers],[#Data],[Customer ID]],MedExam_Table[[#Headers],[#Data],[Cancer history]],"Not Found",0)</f>
        <v>Yes</v>
      </c>
      <c r="H662" cm="1">
        <f t="array" ref="H662">_xlfn.XLOOKUP($A662,MedExam_Table[[#Headers],[#Data],[Customer ID]],MedExam_Table[[#Headers],[#Data],[NumberOfMajorSurgeries_updated]],"Not Found",0)</f>
        <v>1</v>
      </c>
      <c r="I662" t="str" cm="1">
        <f t="array" ref="I662">_xlfn.XLOOKUP($A662,MedExam_Table[[#Headers],[#Data],[Customer ID]],MedExam_Table[[#Headers],[#Data],[Smoker Updated]],"Not Found",0)</f>
        <v>No</v>
      </c>
      <c r="J662" t="str" cm="1">
        <f t="array" ref="J662">_xlfn.XLOOKUP($A662,MedExam_Table[[#Headers],[#Data],[Customer ID]],MedExam_Table[[#Headers],[#Data],[Weight Status]],"Not Found",0)</f>
        <v>Obesity</v>
      </c>
      <c r="K662" t="str" cm="1">
        <f t="array" ref="K662">_xlfn.XLOOKUP($A662,MedExam_Table[[#Headers],[#Data],[Customer ID]],MedExam_Table[[#Headers],[#Data],[Diabetes Status]],"Not Found",0)</f>
        <v>Normal</v>
      </c>
      <c r="L662" cm="1">
        <f t="array" ref="L662">_xlfn.XLOOKUP($A662,Hospitalisation_table[[#All],[Customer ID]],Hospitalisation_table[[#All],[Customer Age]],"Not Found",0)</f>
        <v>29</v>
      </c>
      <c r="M662" t="str" cm="1">
        <f t="array" ref="M662">_xlfn.XLOOKUP($A662,Hospitalisation_table[[#All],[Customer ID]],Hospitalisation_table[[#All],[Date of Birth]],"Not Found",0)</f>
        <v>16-Oct-1993</v>
      </c>
      <c r="N662" s="22" cm="1">
        <f t="array" ref="N662">_xlfn.XLOOKUP($A662,Hospitalisation_table[[#All],[Customer ID]],Hospitalisation_table[[#All],[charges]],"Not Found",0)</f>
        <v>6276.3</v>
      </c>
      <c r="O662" t="str" cm="1">
        <f t="array" ref="O662">_xlfn.XLOOKUP($A662,Hospitalisation_table[[#All],[Customer ID]],Hospitalisation_table[[#All],[Hospital tier_Updated]],"Not Found",0)</f>
        <v>tier - 2</v>
      </c>
      <c r="P662" t="str" cm="1">
        <f t="array" ref="P662">_xlfn.XLOOKUP($A662,Hospitalisation_table[[#All],[Customer ID]],Hospitalisation_table[[#All],[City tier_updated]],"Not Found",0)</f>
        <v>tier - 1</v>
      </c>
      <c r="Q662" t="str" cm="1">
        <f t="array" ref="Q662">_xlfn.XLOOKUP($A662,Hospitalisation_table[[#All],[Customer ID]],Hospitalisation_table[[#All],[State ID Updated]],"Not Found",0)</f>
        <v>R1025</v>
      </c>
    </row>
    <row r="663" spans="1:17" x14ac:dyDescent="0.3">
      <c r="A663" s="14" t="s">
        <v>777</v>
      </c>
      <c r="B663" t="str" cm="1">
        <f t="array" ref="B663">_xlfn.XLOOKUP($A663,CustomersName[[#All],[Customer ID]],CustomersName[[#All],[First Name]],"Not Found",0)</f>
        <v>Ruben</v>
      </c>
      <c r="C663" cm="1">
        <f t="array" ref="C663">_xlfn.XLOOKUP($A663,MedExam_Table[[#Headers],[#Data],[Customer ID]],MedExam_Table[[#Headers],[#Data],[BMI]],"Not Found",0)</f>
        <v>21.78</v>
      </c>
      <c r="D663" cm="1">
        <f t="array" ref="D663">_xlfn.XLOOKUP($A663,MedExam_Table[[#Headers],[#Data],[Customer ID]],MedExam_Table[[#Headers],[#Data],[HBA1C]],"Not Found",0)</f>
        <v>9.31</v>
      </c>
      <c r="E663" t="str" cm="1">
        <f t="array" ref="E663">_xlfn.XLOOKUP($A663,MedExam_Table[[#Headers],[#Data],[Customer ID]],MedExam_Table[[#Headers],[#Data],[Heart Issues Updated]],"Not Found",0)</f>
        <v>Yes</v>
      </c>
      <c r="F663" t="str" cm="1">
        <f t="array" ref="F663">_xlfn.XLOOKUP($A663,MedExam_Table[[#Headers],[#Data],[Customer ID]],MedExam_Table[[#Headers],[#Data],[Any Transplants Update]],"Not Found",0)</f>
        <v>No</v>
      </c>
      <c r="G663" t="str" cm="1">
        <f t="array" ref="G663">_xlfn.XLOOKUP($A663,MedExam_Table[[#Headers],[#Data],[Customer ID]],MedExam_Table[[#Headers],[#Data],[Cancer history]],"Not Found",0)</f>
        <v>No</v>
      </c>
      <c r="H663" cm="1">
        <f t="array" ref="H663">_xlfn.XLOOKUP($A663,MedExam_Table[[#Headers],[#Data],[Customer ID]],MedExam_Table[[#Headers],[#Data],[NumberOfMajorSurgeries_updated]],"Not Found",0)</f>
        <v>0</v>
      </c>
      <c r="I663" t="str" cm="1">
        <f t="array" ref="I663">_xlfn.XLOOKUP($A663,MedExam_Table[[#Headers],[#Data],[Customer ID]],MedExam_Table[[#Headers],[#Data],[Smoker Updated]],"Not Found",0)</f>
        <v>No</v>
      </c>
      <c r="J663" t="str" cm="1">
        <f t="array" ref="J663">_xlfn.XLOOKUP($A663,MedExam_Table[[#Headers],[#Data],[Customer ID]],MedExam_Table[[#Headers],[#Data],[Weight Status]],"Not Found",0)</f>
        <v>NormalWeight</v>
      </c>
      <c r="K663" t="str" cm="1">
        <f t="array" ref="K663">_xlfn.XLOOKUP($A663,MedExam_Table[[#Headers],[#Data],[Customer ID]],MedExam_Table[[#Headers],[#Data],[Diabetes Status]],"Not Found",0)</f>
        <v>Diabetes</v>
      </c>
      <c r="L663" cm="1">
        <f t="array" ref="L663">_xlfn.XLOOKUP($A663,Hospitalisation_table[[#All],[Customer ID]],Hospitalisation_table[[#All],[Customer Age]],"Not Found",0)</f>
        <v>41</v>
      </c>
      <c r="M663" t="str" cm="1">
        <f t="array" ref="M663">_xlfn.XLOOKUP($A663,Hospitalisation_table[[#All],[Customer ID]],Hospitalisation_table[[#All],[Date of Birth]],"Not Found",0)</f>
        <v>30-Jun-1981</v>
      </c>
      <c r="N663" s="22" cm="1">
        <f t="array" ref="N663">_xlfn.XLOOKUP($A663,Hospitalisation_table[[#All],[Customer ID]],Hospitalisation_table[[#All],[charges]],"Not Found",0)</f>
        <v>6272.48</v>
      </c>
      <c r="O663" t="str" cm="1">
        <f t="array" ref="O663">_xlfn.XLOOKUP($A663,Hospitalisation_table[[#All],[Customer ID]],Hospitalisation_table[[#All],[Hospital tier_Updated]],"Not Found",0)</f>
        <v>tier - 1</v>
      </c>
      <c r="P663" t="str" cm="1">
        <f t="array" ref="P663">_xlfn.XLOOKUP($A663,Hospitalisation_table[[#All],[Customer ID]],Hospitalisation_table[[#All],[City tier_updated]],"Not Found",0)</f>
        <v>tier - 3</v>
      </c>
      <c r="Q663" t="str" cm="1">
        <f t="array" ref="Q663">_xlfn.XLOOKUP($A663,Hospitalisation_table[[#All],[Customer ID]],Hospitalisation_table[[#All],[State ID Updated]],"Not Found",0)</f>
        <v>R1013</v>
      </c>
    </row>
    <row r="664" spans="1:17" x14ac:dyDescent="0.3">
      <c r="A664" s="13" t="s">
        <v>776</v>
      </c>
      <c r="B664" t="str" cm="1">
        <f t="array" ref="B664">_xlfn.XLOOKUP($A664,CustomersName[[#All],[Customer ID]],CustomersName[[#All],[First Name]],"Not Found",0)</f>
        <v>Sarah</v>
      </c>
      <c r="C664" cm="1">
        <f t="array" ref="C664">_xlfn.XLOOKUP($A664,MedExam_Table[[#Headers],[#Data],[Customer ID]],MedExam_Table[[#Headers],[#Data],[BMI]],"Not Found",0)</f>
        <v>23.75</v>
      </c>
      <c r="D664" cm="1">
        <f t="array" ref="D664">_xlfn.XLOOKUP($A664,MedExam_Table[[#Headers],[#Data],[Customer ID]],MedExam_Table[[#Headers],[#Data],[HBA1C]],"Not Found",0)</f>
        <v>5.03</v>
      </c>
      <c r="E664" t="str" cm="1">
        <f t="array" ref="E664">_xlfn.XLOOKUP($A664,MedExam_Table[[#Headers],[#Data],[Customer ID]],MedExam_Table[[#Headers],[#Data],[Heart Issues Updated]],"Not Found",0)</f>
        <v>No</v>
      </c>
      <c r="F664" t="str" cm="1">
        <f t="array" ref="F664">_xlfn.XLOOKUP($A664,MedExam_Table[[#Headers],[#Data],[Customer ID]],MedExam_Table[[#Headers],[#Data],[Any Transplants Update]],"Not Found",0)</f>
        <v>No</v>
      </c>
      <c r="G664" t="str" cm="1">
        <f t="array" ref="G664">_xlfn.XLOOKUP($A664,MedExam_Table[[#Headers],[#Data],[Customer ID]],MedExam_Table[[#Headers],[#Data],[Cancer history]],"Not Found",0)</f>
        <v>No</v>
      </c>
      <c r="H664" cm="1">
        <f t="array" ref="H664">_xlfn.XLOOKUP($A664,MedExam_Table[[#Headers],[#Data],[Customer ID]],MedExam_Table[[#Headers],[#Data],[NumberOfMajorSurgeries_updated]],"Not Found",0)</f>
        <v>1</v>
      </c>
      <c r="I664" t="str" cm="1">
        <f t="array" ref="I664">_xlfn.XLOOKUP($A664,MedExam_Table[[#Headers],[#Data],[Customer ID]],MedExam_Table[[#Headers],[#Data],[Smoker Updated]],"Not Found",0)</f>
        <v>No</v>
      </c>
      <c r="J664" t="str" cm="1">
        <f t="array" ref="J664">_xlfn.XLOOKUP($A664,MedExam_Table[[#Headers],[#Data],[Customer ID]],MedExam_Table[[#Headers],[#Data],[Weight Status]],"Not Found",0)</f>
        <v>NormalWeight</v>
      </c>
      <c r="K664" t="str" cm="1">
        <f t="array" ref="K664">_xlfn.XLOOKUP($A664,MedExam_Table[[#Headers],[#Data],[Customer ID]],MedExam_Table[[#Headers],[#Data],[Diabetes Status]],"Not Found",0)</f>
        <v>Normal</v>
      </c>
      <c r="L664" cm="1">
        <f t="array" ref="L664">_xlfn.XLOOKUP($A664,Hospitalisation_table[[#All],[Customer ID]],Hospitalisation_table[[#All],[Customer Age]],"Not Found",0)</f>
        <v>38</v>
      </c>
      <c r="M664" t="str" cm="1">
        <f t="array" ref="M664">_xlfn.XLOOKUP($A664,Hospitalisation_table[[#All],[Customer ID]],Hospitalisation_table[[#All],[Date of Birth]],"Not Found",0)</f>
        <v>25-Sep-1984</v>
      </c>
      <c r="N664" s="22" cm="1">
        <f t="array" ref="N664">_xlfn.XLOOKUP($A664,Hospitalisation_table[[#All],[Customer ID]],Hospitalisation_table[[#All],[charges]],"Not Found",0)</f>
        <v>6269.33</v>
      </c>
      <c r="O664" t="str" cm="1">
        <f t="array" ref="O664">_xlfn.XLOOKUP($A664,Hospitalisation_table[[#All],[Customer ID]],Hospitalisation_table[[#All],[Hospital tier_Updated]],"Not Found",0)</f>
        <v>tier - 2</v>
      </c>
      <c r="P664" t="str" cm="1">
        <f t="array" ref="P664">_xlfn.XLOOKUP($A664,Hospitalisation_table[[#All],[Customer ID]],Hospitalisation_table[[#All],[City tier_updated]],"Not Found",0)</f>
        <v>tier - 1</v>
      </c>
      <c r="Q664" t="str" cm="1">
        <f t="array" ref="Q664">_xlfn.XLOOKUP($A664,Hospitalisation_table[[#All],[Customer ID]],Hospitalisation_table[[#All],[State ID Updated]],"Not Found",0)</f>
        <v>R1013</v>
      </c>
    </row>
    <row r="665" spans="1:17" x14ac:dyDescent="0.3">
      <c r="A665" s="14" t="s">
        <v>775</v>
      </c>
      <c r="B665" t="str" cm="1">
        <f t="array" ref="B665">_xlfn.XLOOKUP($A665,CustomersName[[#All],[Customer ID]],CustomersName[[#All],[First Name]],"Not Found",0)</f>
        <v>Anhela R.</v>
      </c>
      <c r="C665" cm="1">
        <f t="array" ref="C665">_xlfn.XLOOKUP($A665,MedExam_Table[[#Headers],[#Data],[Customer ID]],MedExam_Table[[#Headers],[#Data],[BMI]],"Not Found",0)</f>
        <v>33.21</v>
      </c>
      <c r="D665" cm="1">
        <f t="array" ref="D665">_xlfn.XLOOKUP($A665,MedExam_Table[[#Headers],[#Data],[Customer ID]],MedExam_Table[[#Headers],[#Data],[HBA1C]],"Not Found",0)</f>
        <v>5.07</v>
      </c>
      <c r="E665" t="str" cm="1">
        <f t="array" ref="E665">_xlfn.XLOOKUP($A665,MedExam_Table[[#Headers],[#Data],[Customer ID]],MedExam_Table[[#Headers],[#Data],[Heart Issues Updated]],"Not Found",0)</f>
        <v>Yes</v>
      </c>
      <c r="F665" t="str" cm="1">
        <f t="array" ref="F665">_xlfn.XLOOKUP($A665,MedExam_Table[[#Headers],[#Data],[Customer ID]],MedExam_Table[[#Headers],[#Data],[Any Transplants Update]],"Not Found",0)</f>
        <v>No</v>
      </c>
      <c r="G665" t="str" cm="1">
        <f t="array" ref="G665">_xlfn.XLOOKUP($A665,MedExam_Table[[#Headers],[#Data],[Customer ID]],MedExam_Table[[#Headers],[#Data],[Cancer history]],"Not Found",0)</f>
        <v>No</v>
      </c>
      <c r="H665" cm="1">
        <f t="array" ref="H665">_xlfn.XLOOKUP($A665,MedExam_Table[[#Headers],[#Data],[Customer ID]],MedExam_Table[[#Headers],[#Data],[NumberOfMajorSurgeries_updated]],"Not Found",0)</f>
        <v>1</v>
      </c>
      <c r="I665" t="str" cm="1">
        <f t="array" ref="I665">_xlfn.XLOOKUP($A665,MedExam_Table[[#Headers],[#Data],[Customer ID]],MedExam_Table[[#Headers],[#Data],[Smoker Updated]],"Not Found",0)</f>
        <v>No</v>
      </c>
      <c r="J665" t="str" cm="1">
        <f t="array" ref="J665">_xlfn.XLOOKUP($A665,MedExam_Table[[#Headers],[#Data],[Customer ID]],MedExam_Table[[#Headers],[#Data],[Weight Status]],"Not Found",0)</f>
        <v>Obesity</v>
      </c>
      <c r="K665" t="str" cm="1">
        <f t="array" ref="K665">_xlfn.XLOOKUP($A665,MedExam_Table[[#Headers],[#Data],[Customer ID]],MedExam_Table[[#Headers],[#Data],[Diabetes Status]],"Not Found",0)</f>
        <v>Normal</v>
      </c>
      <c r="L665" cm="1">
        <f t="array" ref="L665">_xlfn.XLOOKUP($A665,Hospitalisation_table[[#All],[Customer ID]],Hospitalisation_table[[#All],[Customer Age]],"Not Found",0)</f>
        <v>27</v>
      </c>
      <c r="M665" t="str" cm="1">
        <f t="array" ref="M665">_xlfn.XLOOKUP($A665,Hospitalisation_table[[#All],[Customer ID]],Hospitalisation_table[[#All],[Date of Birth]],"Not Found",0)</f>
        <v>17-Oct-1995</v>
      </c>
      <c r="N665" s="22" cm="1">
        <f t="array" ref="N665">_xlfn.XLOOKUP($A665,Hospitalisation_table[[#All],[Customer ID]],Hospitalisation_table[[#All],[charges]],"Not Found",0)</f>
        <v>6261.2</v>
      </c>
      <c r="O665" t="str" cm="1">
        <f t="array" ref="O665">_xlfn.XLOOKUP($A665,Hospitalisation_table[[#All],[Customer ID]],Hospitalisation_table[[#All],[Hospital tier_Updated]],"Not Found",0)</f>
        <v>tier - 2</v>
      </c>
      <c r="P665" t="str" cm="1">
        <f t="array" ref="P665">_xlfn.XLOOKUP($A665,Hospitalisation_table[[#All],[Customer ID]],Hospitalisation_table[[#All],[City tier_updated]],"Not Found",0)</f>
        <v>tier - 1</v>
      </c>
      <c r="Q665" t="str" cm="1">
        <f t="array" ref="Q665">_xlfn.XLOOKUP($A665,Hospitalisation_table[[#All],[Customer ID]],Hospitalisation_table[[#All],[State ID Updated]],"Not Found",0)</f>
        <v>R1026</v>
      </c>
    </row>
    <row r="666" spans="1:17" x14ac:dyDescent="0.3">
      <c r="A666" s="13" t="s">
        <v>774</v>
      </c>
      <c r="B666" t="str" cm="1">
        <f t="array" ref="B666">_xlfn.XLOOKUP($A666,CustomersName[[#All],[Customer ID]],CustomersName[[#All],[First Name]],"Not Found",0)</f>
        <v>Chatham</v>
      </c>
      <c r="C666" cm="1">
        <f t="array" ref="C666">_xlfn.XLOOKUP($A666,MedExam_Table[[#Headers],[#Data],[Customer ID]],MedExam_Table[[#Headers],[#Data],[BMI]],"Not Found",0)</f>
        <v>17.7</v>
      </c>
      <c r="D666" cm="1">
        <f t="array" ref="D666">_xlfn.XLOOKUP($A666,MedExam_Table[[#Headers],[#Data],[Customer ID]],MedExam_Table[[#Headers],[#Data],[HBA1C]],"Not Found",0)</f>
        <v>10.42</v>
      </c>
      <c r="E666" t="str" cm="1">
        <f t="array" ref="E666">_xlfn.XLOOKUP($A666,MedExam_Table[[#Headers],[#Data],[Customer ID]],MedExam_Table[[#Headers],[#Data],[Heart Issues Updated]],"Not Found",0)</f>
        <v>Yes</v>
      </c>
      <c r="F666" t="str" cm="1">
        <f t="array" ref="F666">_xlfn.XLOOKUP($A666,MedExam_Table[[#Headers],[#Data],[Customer ID]],MedExam_Table[[#Headers],[#Data],[Any Transplants Update]],"Not Found",0)</f>
        <v>No</v>
      </c>
      <c r="G666" t="str" cm="1">
        <f t="array" ref="G666">_xlfn.XLOOKUP($A666,MedExam_Table[[#Headers],[#Data],[Customer ID]],MedExam_Table[[#Headers],[#Data],[Cancer history]],"Not Found",0)</f>
        <v>No</v>
      </c>
      <c r="H666" cm="1">
        <f t="array" ref="H666">_xlfn.XLOOKUP($A666,MedExam_Table[[#Headers],[#Data],[Customer ID]],MedExam_Table[[#Headers],[#Data],[NumberOfMajorSurgeries_updated]],"Not Found",0)</f>
        <v>2</v>
      </c>
      <c r="I666" t="str" cm="1">
        <f t="array" ref="I666">_xlfn.XLOOKUP($A666,MedExam_Table[[#Headers],[#Data],[Customer ID]],MedExam_Table[[#Headers],[#Data],[Smoker Updated]],"Not Found",0)</f>
        <v>No</v>
      </c>
      <c r="J666" t="str" cm="1">
        <f t="array" ref="J666">_xlfn.XLOOKUP($A666,MedExam_Table[[#Headers],[#Data],[Customer ID]],MedExam_Table[[#Headers],[#Data],[Weight Status]],"Not Found",0)</f>
        <v>Underweight</v>
      </c>
      <c r="K666" t="str" cm="1">
        <f t="array" ref="K666">_xlfn.XLOOKUP($A666,MedExam_Table[[#Headers],[#Data],[Customer ID]],MedExam_Table[[#Headers],[#Data],[Diabetes Status]],"Not Found",0)</f>
        <v>Diabetes</v>
      </c>
      <c r="L666" cm="1">
        <f t="array" ref="L666">_xlfn.XLOOKUP($A666,Hospitalisation_table[[#All],[Customer ID]],Hospitalisation_table[[#All],[Customer Age]],"Not Found",0)</f>
        <v>52</v>
      </c>
      <c r="M666" t="str" cm="1">
        <f t="array" ref="M666">_xlfn.XLOOKUP($A666,Hospitalisation_table[[#All],[Customer ID]],Hospitalisation_table[[#All],[Date of Birth]],"Not Found",0)</f>
        <v>11-Oct-1970</v>
      </c>
      <c r="N666" s="22" cm="1">
        <f t="array" ref="N666">_xlfn.XLOOKUP($A666,Hospitalisation_table[[#All],[Customer ID]],Hospitalisation_table[[#All],[charges]],"Not Found",0)</f>
        <v>6255.38</v>
      </c>
      <c r="O666" t="str" cm="1">
        <f t="array" ref="O666">_xlfn.XLOOKUP($A666,Hospitalisation_table[[#All],[Customer ID]],Hospitalisation_table[[#All],[Hospital tier_Updated]],"Not Found",0)</f>
        <v>tier - 2</v>
      </c>
      <c r="P666" t="str" cm="1">
        <f t="array" ref="P666">_xlfn.XLOOKUP($A666,Hospitalisation_table[[#All],[Customer ID]],Hospitalisation_table[[#All],[City tier_updated]],"Not Found",0)</f>
        <v>tier - 2</v>
      </c>
      <c r="Q666" t="str" cm="1">
        <f t="array" ref="Q666">_xlfn.XLOOKUP($A666,Hospitalisation_table[[#All],[Customer ID]],Hospitalisation_table[[#All],[State ID Updated]],"Not Found",0)</f>
        <v>R1013</v>
      </c>
    </row>
    <row r="667" spans="1:17" x14ac:dyDescent="0.3">
      <c r="A667" s="14" t="s">
        <v>773</v>
      </c>
      <c r="B667" t="str" cm="1">
        <f t="array" ref="B667">_xlfn.XLOOKUP($A667,CustomersName[[#All],[Customer ID]],CustomersName[[#All],[First Name]],"Not Found",0)</f>
        <v>Derek</v>
      </c>
      <c r="C667" cm="1">
        <f t="array" ref="C667">_xlfn.XLOOKUP($A667,MedExam_Table[[#Headers],[#Data],[Customer ID]],MedExam_Table[[#Headers],[#Data],[BMI]],"Not Found",0)</f>
        <v>17.2</v>
      </c>
      <c r="D667" cm="1">
        <f t="array" ref="D667">_xlfn.XLOOKUP($A667,MedExam_Table[[#Headers],[#Data],[Customer ID]],MedExam_Table[[#Headers],[#Data],[HBA1C]],"Not Found",0)</f>
        <v>6.45</v>
      </c>
      <c r="E667" t="str" cm="1">
        <f t="array" ref="E667">_xlfn.XLOOKUP($A667,MedExam_Table[[#Headers],[#Data],[Customer ID]],MedExam_Table[[#Headers],[#Data],[Heart Issues Updated]],"Not Found",0)</f>
        <v>No</v>
      </c>
      <c r="F667" t="str" cm="1">
        <f t="array" ref="F667">_xlfn.XLOOKUP($A667,MedExam_Table[[#Headers],[#Data],[Customer ID]],MedExam_Table[[#Headers],[#Data],[Any Transplants Update]],"Not Found",0)</f>
        <v>No</v>
      </c>
      <c r="G667" t="str" cm="1">
        <f t="array" ref="G667">_xlfn.XLOOKUP($A667,MedExam_Table[[#Headers],[#Data],[Customer ID]],MedExam_Table[[#Headers],[#Data],[Cancer history]],"Not Found",0)</f>
        <v>No</v>
      </c>
      <c r="H667" cm="1">
        <f t="array" ref="H667">_xlfn.XLOOKUP($A667,MedExam_Table[[#Headers],[#Data],[Customer ID]],MedExam_Table[[#Headers],[#Data],[NumberOfMajorSurgeries_updated]],"Not Found",0)</f>
        <v>2</v>
      </c>
      <c r="I667" t="str" cm="1">
        <f t="array" ref="I667">_xlfn.XLOOKUP($A667,MedExam_Table[[#Headers],[#Data],[Customer ID]],MedExam_Table[[#Headers],[#Data],[Smoker Updated]],"Not Found",0)</f>
        <v>No</v>
      </c>
      <c r="J667" t="str" cm="1">
        <f t="array" ref="J667">_xlfn.XLOOKUP($A667,MedExam_Table[[#Headers],[#Data],[Customer ID]],MedExam_Table[[#Headers],[#Data],[Weight Status]],"Not Found",0)</f>
        <v>Underweight</v>
      </c>
      <c r="K667" t="str" cm="1">
        <f t="array" ref="K667">_xlfn.XLOOKUP($A667,MedExam_Table[[#Headers],[#Data],[Customer ID]],MedExam_Table[[#Headers],[#Data],[Diabetes Status]],"Not Found",0)</f>
        <v>Diabetes</v>
      </c>
      <c r="L667" cm="1">
        <f t="array" ref="L667">_xlfn.XLOOKUP($A667,Hospitalisation_table[[#All],[Customer ID]],Hospitalisation_table[[#All],[Customer Age]],"Not Found",0)</f>
        <v>50</v>
      </c>
      <c r="M667" t="str" cm="1">
        <f t="array" ref="M667">_xlfn.XLOOKUP($A667,Hospitalisation_table[[#All],[Customer ID]],Hospitalisation_table[[#All],[Date of Birth]],"Not Found",0)</f>
        <v>8-Sep-1972</v>
      </c>
      <c r="N667" s="22" cm="1">
        <f t="array" ref="N667">_xlfn.XLOOKUP($A667,Hospitalisation_table[[#All],[Customer ID]],Hospitalisation_table[[#All],[charges]],"Not Found",0)</f>
        <v>6254.13</v>
      </c>
      <c r="O667" t="str" cm="1">
        <f t="array" ref="O667">_xlfn.XLOOKUP($A667,Hospitalisation_table[[#All],[Customer ID]],Hospitalisation_table[[#All],[Hospital tier_Updated]],"Not Found",0)</f>
        <v>tier - 2</v>
      </c>
      <c r="P667" t="str" cm="1">
        <f t="array" ref="P667">_xlfn.XLOOKUP($A667,Hospitalisation_table[[#All],[Customer ID]],Hospitalisation_table[[#All],[City tier_updated]],"Not Found",0)</f>
        <v>tier - 2</v>
      </c>
      <c r="Q667" t="str" cm="1">
        <f t="array" ref="Q667">_xlfn.XLOOKUP($A667,Hospitalisation_table[[#All],[Customer ID]],Hospitalisation_table[[#All],[State ID Updated]],"Not Found",0)</f>
        <v>R1012</v>
      </c>
    </row>
    <row r="668" spans="1:17" x14ac:dyDescent="0.3">
      <c r="A668" s="13" t="s">
        <v>772</v>
      </c>
      <c r="B668" t="str" cm="1">
        <f t="array" ref="B668">_xlfn.XLOOKUP($A668,CustomersName[[#All],[Customer ID]],CustomersName[[#All],[First Name]],"Not Found",0)</f>
        <v>Kalhin J.</v>
      </c>
      <c r="C668" cm="1">
        <f t="array" ref="C668">_xlfn.XLOOKUP($A668,MedExam_Table[[#Headers],[#Data],[Customer ID]],MedExam_Table[[#Headers],[#Data],[BMI]],"Not Found",0)</f>
        <v>19.21</v>
      </c>
      <c r="D668" cm="1">
        <f t="array" ref="D668">_xlfn.XLOOKUP($A668,MedExam_Table[[#Headers],[#Data],[Customer ID]],MedExam_Table[[#Headers],[#Data],[HBA1C]],"Not Found",0)</f>
        <v>5.52</v>
      </c>
      <c r="E668" t="str" cm="1">
        <f t="array" ref="E668">_xlfn.XLOOKUP($A668,MedExam_Table[[#Headers],[#Data],[Customer ID]],MedExam_Table[[#Headers],[#Data],[Heart Issues Updated]],"Not Found",0)</f>
        <v>No</v>
      </c>
      <c r="F668" t="str" cm="1">
        <f t="array" ref="F668">_xlfn.XLOOKUP($A668,MedExam_Table[[#Headers],[#Data],[Customer ID]],MedExam_Table[[#Headers],[#Data],[Any Transplants Update]],"Not Found",0)</f>
        <v>No</v>
      </c>
      <c r="G668" t="str" cm="1">
        <f t="array" ref="G668">_xlfn.XLOOKUP($A668,MedExam_Table[[#Headers],[#Data],[Customer ID]],MedExam_Table[[#Headers],[#Data],[Cancer history]],"Not Found",0)</f>
        <v>No</v>
      </c>
      <c r="H668" cm="1">
        <f t="array" ref="H668">_xlfn.XLOOKUP($A668,MedExam_Table[[#Headers],[#Data],[Customer ID]],MedExam_Table[[#Headers],[#Data],[NumberOfMajorSurgeries_updated]],"Not Found",0)</f>
        <v>2</v>
      </c>
      <c r="I668" t="str" cm="1">
        <f t="array" ref="I668">_xlfn.XLOOKUP($A668,MedExam_Table[[#Headers],[#Data],[Customer ID]],MedExam_Table[[#Headers],[#Data],[Smoker Updated]],"Not Found",0)</f>
        <v>No</v>
      </c>
      <c r="J668" t="str" cm="1">
        <f t="array" ref="J668">_xlfn.XLOOKUP($A668,MedExam_Table[[#Headers],[#Data],[Customer ID]],MedExam_Table[[#Headers],[#Data],[Weight Status]],"Not Found",0)</f>
        <v>NormalWeight</v>
      </c>
      <c r="K668" t="str" cm="1">
        <f t="array" ref="K668">_xlfn.XLOOKUP($A668,MedExam_Table[[#Headers],[#Data],[Customer ID]],MedExam_Table[[#Headers],[#Data],[Diabetes Status]],"Not Found",0)</f>
        <v>Normal</v>
      </c>
      <c r="L668" cm="1">
        <f t="array" ref="L668">_xlfn.XLOOKUP($A668,Hospitalisation_table[[#All],[Customer ID]],Hospitalisation_table[[#All],[Customer Age]],"Not Found",0)</f>
        <v>50</v>
      </c>
      <c r="M668" t="str" cm="1">
        <f t="array" ref="M668">_xlfn.XLOOKUP($A668,Hospitalisation_table[[#All],[Customer ID]],Hospitalisation_table[[#All],[Date of Birth]],"Not Found",0)</f>
        <v>11-Nov-1972</v>
      </c>
      <c r="N668" s="22" cm="1">
        <f t="array" ref="N668">_xlfn.XLOOKUP($A668,Hospitalisation_table[[#All],[Customer ID]],Hospitalisation_table[[#All],[charges]],"Not Found",0)</f>
        <v>6253.85</v>
      </c>
      <c r="O668" t="str" cm="1">
        <f t="array" ref="O668">_xlfn.XLOOKUP($A668,Hospitalisation_table[[#All],[Customer ID]],Hospitalisation_table[[#All],[Hospital tier_Updated]],"Not Found",0)</f>
        <v>tier - 2</v>
      </c>
      <c r="P668" t="str" cm="1">
        <f t="array" ref="P668">_xlfn.XLOOKUP($A668,Hospitalisation_table[[#All],[Customer ID]],Hospitalisation_table[[#All],[City tier_updated]],"Not Found",0)</f>
        <v>tier - 2</v>
      </c>
      <c r="Q668" t="str" cm="1">
        <f t="array" ref="Q668">_xlfn.XLOOKUP($A668,Hospitalisation_table[[#All],[Customer ID]],Hospitalisation_table[[#All],[State ID Updated]],"Not Found",0)</f>
        <v>R1013</v>
      </c>
    </row>
    <row r="669" spans="1:17" x14ac:dyDescent="0.3">
      <c r="A669" s="14" t="s">
        <v>2357</v>
      </c>
      <c r="B669" t="str" cm="1">
        <f t="array" ref="B669">_xlfn.XLOOKUP($A669,CustomersName[[#All],[Customer ID]],CustomersName[[#All],[First Name]],"Not Found",0)</f>
        <v>Philippe</v>
      </c>
      <c r="C669" cm="1">
        <f t="array" ref="C669">_xlfn.XLOOKUP($A669,MedExam_Table[[#Headers],[#Data],[Customer ID]],MedExam_Table[[#Headers],[#Data],[BMI]],"Not Found",0)</f>
        <v>39.9</v>
      </c>
      <c r="D669" cm="1">
        <f t="array" ref="D669">_xlfn.XLOOKUP($A669,MedExam_Table[[#Headers],[#Data],[Customer ID]],MedExam_Table[[#Headers],[#Data],[HBA1C]],"Not Found",0)</f>
        <v>11.32</v>
      </c>
      <c r="E669" t="str" cm="1">
        <f t="array" ref="E669">_xlfn.XLOOKUP($A669,MedExam_Table[[#Headers],[#Data],[Customer ID]],MedExam_Table[[#Headers],[#Data],[Heart Issues Updated]],"Not Found",0)</f>
        <v>No</v>
      </c>
      <c r="F669" t="str" cm="1">
        <f t="array" ref="F669">_xlfn.XLOOKUP($A669,MedExam_Table[[#Headers],[#Data],[Customer ID]],MedExam_Table[[#Headers],[#Data],[Any Transplants Update]],"Not Found",0)</f>
        <v>No</v>
      </c>
      <c r="G669" t="str" cm="1">
        <f t="array" ref="G669">_xlfn.XLOOKUP($A669,MedExam_Table[[#Headers],[#Data],[Customer ID]],MedExam_Table[[#Headers],[#Data],[Cancer history]],"Not Found",0)</f>
        <v>No</v>
      </c>
      <c r="H669" cm="1">
        <f t="array" ref="H669">_xlfn.XLOOKUP($A669,MedExam_Table[[#Headers],[#Data],[Customer ID]],MedExam_Table[[#Headers],[#Data],[NumberOfMajorSurgeries_updated]],"Not Found",0)</f>
        <v>0</v>
      </c>
      <c r="I669" t="str" cm="1">
        <f t="array" ref="I669">_xlfn.XLOOKUP($A669,MedExam_Table[[#Headers],[#Data],[Customer ID]],MedExam_Table[[#Headers],[#Data],[Smoker Updated]],"Not Found",0)</f>
        <v>Yes</v>
      </c>
      <c r="J669" t="str" cm="1">
        <f t="array" ref="J669">_xlfn.XLOOKUP($A669,MedExam_Table[[#Headers],[#Data],[Customer ID]],MedExam_Table[[#Headers],[#Data],[Weight Status]],"Not Found",0)</f>
        <v>Obesity</v>
      </c>
      <c r="K669" t="str" cm="1">
        <f t="array" ref="K669">_xlfn.XLOOKUP($A669,MedExam_Table[[#Headers],[#Data],[Customer ID]],MedExam_Table[[#Headers],[#Data],[Diabetes Status]],"Not Found",0)</f>
        <v>Diabetes</v>
      </c>
      <c r="L669" cm="1">
        <f t="array" ref="L669">_xlfn.XLOOKUP($A669,Hospitalisation_table[[#All],[Customer ID]],Hospitalisation_table[[#All],[Customer Age]],"Not Found",0)</f>
        <v>60</v>
      </c>
      <c r="M669" t="str" cm="1">
        <f t="array" ref="M669">_xlfn.XLOOKUP($A669,Hospitalisation_table[[#All],[Customer ID]],Hospitalisation_table[[#All],[Date of Birth]],"Not Found",0)</f>
        <v>27-Aug-1962</v>
      </c>
      <c r="N669" s="22" cm="1">
        <f t="array" ref="N669">_xlfn.XLOOKUP($A669,Hospitalisation_table[[#All],[Customer ID]],Hospitalisation_table[[#All],[charges]],"Not Found",0)</f>
        <v>48173.36</v>
      </c>
      <c r="O669" t="str" cm="1">
        <f t="array" ref="O669">_xlfn.XLOOKUP($A669,Hospitalisation_table[[#All],[Customer ID]],Hospitalisation_table[[#All],[Hospital tier_Updated]],"Not Found",0)</f>
        <v>tier - 1</v>
      </c>
      <c r="P669" t="str" cm="1">
        <f t="array" ref="P669">_xlfn.XLOOKUP($A669,Hospitalisation_table[[#All],[Customer ID]],Hospitalisation_table[[#All],[City tier_updated]],"Not Found",0)</f>
        <v>tier - 3</v>
      </c>
      <c r="Q669" t="str" cm="1">
        <f t="array" ref="Q669">_xlfn.XLOOKUP($A669,Hospitalisation_table[[#All],[Customer ID]],Hospitalisation_table[[#All],[State ID Updated]],"Not Found",0)</f>
        <v>R1011</v>
      </c>
    </row>
    <row r="670" spans="1:17" x14ac:dyDescent="0.3">
      <c r="A670" s="13" t="s">
        <v>2213</v>
      </c>
      <c r="B670" t="str" cm="1">
        <f t="array" ref="B670">_xlfn.XLOOKUP($A670,CustomersName[[#All],[Customer ID]],CustomersName[[#All],[First Name]],"Not Found",0)</f>
        <v>Steeve T Sr</v>
      </c>
      <c r="C670" cm="1">
        <f t="array" ref="C670">_xlfn.XLOOKUP($A670,MedExam_Table[[#Headers],[#Data],[Customer ID]],MedExam_Table[[#Headers],[#Data],[BMI]],"Not Found",0)</f>
        <v>39.799999999999997</v>
      </c>
      <c r="D670" cm="1">
        <f t="array" ref="D670">_xlfn.XLOOKUP($A670,MedExam_Table[[#Headers],[#Data],[Customer ID]],MedExam_Table[[#Headers],[#Data],[HBA1C]],"Not Found",0)</f>
        <v>10.54</v>
      </c>
      <c r="E670" t="str" cm="1">
        <f t="array" ref="E670">_xlfn.XLOOKUP($A670,MedExam_Table[[#Headers],[#Data],[Customer ID]],MedExam_Table[[#Headers],[#Data],[Heart Issues Updated]],"Not Found",0)</f>
        <v>Yes</v>
      </c>
      <c r="F670" t="str" cm="1">
        <f t="array" ref="F670">_xlfn.XLOOKUP($A670,MedExam_Table[[#Headers],[#Data],[Customer ID]],MedExam_Table[[#Headers],[#Data],[Any Transplants Update]],"Not Found",0)</f>
        <v>No</v>
      </c>
      <c r="G670" t="str" cm="1">
        <f t="array" ref="G670">_xlfn.XLOOKUP($A670,MedExam_Table[[#Headers],[#Data],[Customer ID]],MedExam_Table[[#Headers],[#Data],[Cancer history]],"Not Found",0)</f>
        <v>No</v>
      </c>
      <c r="H670" cm="1">
        <f t="array" ref="H670">_xlfn.XLOOKUP($A670,MedExam_Table[[#Headers],[#Data],[Customer ID]],MedExam_Table[[#Headers],[#Data],[NumberOfMajorSurgeries_updated]],"Not Found",0)</f>
        <v>2</v>
      </c>
      <c r="I670" t="str" cm="1">
        <f t="array" ref="I670">_xlfn.XLOOKUP($A670,MedExam_Table[[#Headers],[#Data],[Customer ID]],MedExam_Table[[#Headers],[#Data],[Smoker Updated]],"Not Found",0)</f>
        <v>Yes</v>
      </c>
      <c r="J670" t="str" cm="1">
        <f t="array" ref="J670">_xlfn.XLOOKUP($A670,MedExam_Table[[#Headers],[#Data],[Customer ID]],MedExam_Table[[#Headers],[#Data],[Weight Status]],"Not Found",0)</f>
        <v>Obesity</v>
      </c>
      <c r="K670" t="str" cm="1">
        <f t="array" ref="K670">_xlfn.XLOOKUP($A670,MedExam_Table[[#Headers],[#Data],[Customer ID]],MedExam_Table[[#Headers],[#Data],[Diabetes Status]],"Not Found",0)</f>
        <v>Diabetes</v>
      </c>
      <c r="L670" cm="1">
        <f t="array" ref="L670">_xlfn.XLOOKUP($A670,Hospitalisation_table[[#All],[Customer ID]],Hospitalisation_table[[#All],[Customer Age]],"Not Found",0)</f>
        <v>52</v>
      </c>
      <c r="M670" t="str" cm="1">
        <f t="array" ref="M670">_xlfn.XLOOKUP($A670,Hospitalisation_table[[#All],[Customer ID]],Hospitalisation_table[[#All],[Date of Birth]],"Not Found",0)</f>
        <v>28-Oct-1970</v>
      </c>
      <c r="N670" s="22" cm="1">
        <f t="array" ref="N670">_xlfn.XLOOKUP($A670,Hospitalisation_table[[#All],[Customer ID]],Hospitalisation_table[[#All],[charges]],"Not Found",0)</f>
        <v>37675.06</v>
      </c>
      <c r="O670" t="str" cm="1">
        <f t="array" ref="O670">_xlfn.XLOOKUP($A670,Hospitalisation_table[[#All],[Customer ID]],Hospitalisation_table[[#All],[Hospital tier_Updated]],"Not Found",0)</f>
        <v>tier - 2</v>
      </c>
      <c r="P670" t="str" cm="1">
        <f t="array" ref="P670">_xlfn.XLOOKUP($A670,Hospitalisation_table[[#All],[Customer ID]],Hospitalisation_table[[#All],[City tier_updated]],"Not Found",0)</f>
        <v>tier - 3</v>
      </c>
      <c r="Q670" t="str" cm="1">
        <f t="array" ref="Q670">_xlfn.XLOOKUP($A670,Hospitalisation_table[[#All],[Customer ID]],Hospitalisation_table[[#All],[State ID Updated]],"Not Found",0)</f>
        <v>R1011</v>
      </c>
    </row>
    <row r="671" spans="1:17" x14ac:dyDescent="0.3">
      <c r="A671" s="14" t="s">
        <v>771</v>
      </c>
      <c r="B671" t="str" cm="1">
        <f t="array" ref="B671">_xlfn.XLOOKUP($A671,CustomersName[[#All],[Customer ID]],CustomersName[[#All],[First Name]],"Not Found",0)</f>
        <v>Dave</v>
      </c>
      <c r="C671" cm="1">
        <f t="array" ref="C671">_xlfn.XLOOKUP($A671,MedExam_Table[[#Headers],[#Data],[Customer ID]],MedExam_Table[[#Headers],[#Data],[BMI]],"Not Found",0)</f>
        <v>23.2</v>
      </c>
      <c r="D671" cm="1">
        <f t="array" ref="D671">_xlfn.XLOOKUP($A671,MedExam_Table[[#Headers],[#Data],[Customer ID]],MedExam_Table[[#Headers],[#Data],[HBA1C]],"Not Found",0)</f>
        <v>4.41</v>
      </c>
      <c r="E671" t="str" cm="1">
        <f t="array" ref="E671">_xlfn.XLOOKUP($A671,MedExam_Table[[#Headers],[#Data],[Customer ID]],MedExam_Table[[#Headers],[#Data],[Heart Issues Updated]],"Not Found",0)</f>
        <v>No</v>
      </c>
      <c r="F671" t="str" cm="1">
        <f t="array" ref="F671">_xlfn.XLOOKUP($A671,MedExam_Table[[#Headers],[#Data],[Customer ID]],MedExam_Table[[#Headers],[#Data],[Any Transplants Update]],"Not Found",0)</f>
        <v>No</v>
      </c>
      <c r="G671" t="str" cm="1">
        <f t="array" ref="G671">_xlfn.XLOOKUP($A671,MedExam_Table[[#Headers],[#Data],[Customer ID]],MedExam_Table[[#Headers],[#Data],[Cancer history]],"Not Found",0)</f>
        <v>Yes</v>
      </c>
      <c r="H671" cm="1">
        <f t="array" ref="H671">_xlfn.XLOOKUP($A671,MedExam_Table[[#Headers],[#Data],[Customer ID]],MedExam_Table[[#Headers],[#Data],[NumberOfMajorSurgeries_updated]],"Not Found",0)</f>
        <v>1</v>
      </c>
      <c r="I671" t="str" cm="1">
        <f t="array" ref="I671">_xlfn.XLOOKUP($A671,MedExam_Table[[#Headers],[#Data],[Customer ID]],MedExam_Table[[#Headers],[#Data],[Smoker Updated]],"Not Found",0)</f>
        <v>No</v>
      </c>
      <c r="J671" t="str" cm="1">
        <f t="array" ref="J671">_xlfn.XLOOKUP($A671,MedExam_Table[[#Headers],[#Data],[Customer ID]],MedExam_Table[[#Headers],[#Data],[Weight Status]],"Not Found",0)</f>
        <v>NormalWeight</v>
      </c>
      <c r="K671" t="str" cm="1">
        <f t="array" ref="K671">_xlfn.XLOOKUP($A671,MedExam_Table[[#Headers],[#Data],[Customer ID]],MedExam_Table[[#Headers],[#Data],[Diabetes Status]],"Not Found",0)</f>
        <v>Normal</v>
      </c>
      <c r="L671" cm="1">
        <f t="array" ref="L671">_xlfn.XLOOKUP($A671,Hospitalisation_table[[#All],[Customer ID]],Hospitalisation_table[[#All],[Customer Age]],"Not Found",0)</f>
        <v>43</v>
      </c>
      <c r="M671" t="str" cm="1">
        <f t="array" ref="M671">_xlfn.XLOOKUP($A671,Hospitalisation_table[[#All],[Customer ID]],Hospitalisation_table[[#All],[Date of Birth]],"Not Found",0)</f>
        <v>10-Oct-1979</v>
      </c>
      <c r="N671" s="22" cm="1">
        <f t="array" ref="N671">_xlfn.XLOOKUP($A671,Hospitalisation_table[[#All],[Customer ID]],Hospitalisation_table[[#All],[charges]],"Not Found",0)</f>
        <v>6250.44</v>
      </c>
      <c r="O671" t="str" cm="1">
        <f t="array" ref="O671">_xlfn.XLOOKUP($A671,Hospitalisation_table[[#All],[Customer ID]],Hospitalisation_table[[#All],[Hospital tier_Updated]],"Not Found",0)</f>
        <v>tier - 2</v>
      </c>
      <c r="P671" t="str" cm="1">
        <f t="array" ref="P671">_xlfn.XLOOKUP($A671,Hospitalisation_table[[#All],[Customer ID]],Hospitalisation_table[[#All],[City tier_updated]],"Not Found",0)</f>
        <v>tier - 1</v>
      </c>
      <c r="Q671" t="str" cm="1">
        <f t="array" ref="Q671">_xlfn.XLOOKUP($A671,Hospitalisation_table[[#All],[Customer ID]],Hospitalisation_table[[#All],[State ID Updated]],"Not Found",0)</f>
        <v>R1011</v>
      </c>
    </row>
    <row r="672" spans="1:17" x14ac:dyDescent="0.3">
      <c r="A672" s="13" t="s">
        <v>770</v>
      </c>
      <c r="B672" t="str" cm="1">
        <f t="array" ref="B672">_xlfn.XLOOKUP($A672,CustomersName[[#All],[Customer ID]],CustomersName[[#All],[First Name]],"Not Found",0)</f>
        <v>Barhara G.</v>
      </c>
      <c r="C672" cm="1">
        <f t="array" ref="C672">_xlfn.XLOOKUP($A672,MedExam_Table[[#Headers],[#Data],[Customer ID]],MedExam_Table[[#Headers],[#Data],[BMI]],"Not Found",0)</f>
        <v>32.5</v>
      </c>
      <c r="D672" cm="1">
        <f t="array" ref="D672">_xlfn.XLOOKUP($A672,MedExam_Table[[#Headers],[#Data],[Customer ID]],MedExam_Table[[#Headers],[#Data],[HBA1C]],"Not Found",0)</f>
        <v>4.6900000000000004</v>
      </c>
      <c r="E672" t="str" cm="1">
        <f t="array" ref="E672">_xlfn.XLOOKUP($A672,MedExam_Table[[#Headers],[#Data],[Customer ID]],MedExam_Table[[#Headers],[#Data],[Heart Issues Updated]],"Not Found",0)</f>
        <v>Yes</v>
      </c>
      <c r="F672" t="str" cm="1">
        <f t="array" ref="F672">_xlfn.XLOOKUP($A672,MedExam_Table[[#Headers],[#Data],[Customer ID]],MedExam_Table[[#Headers],[#Data],[Any Transplants Update]],"Not Found",0)</f>
        <v>No</v>
      </c>
      <c r="G672" t="str" cm="1">
        <f t="array" ref="G672">_xlfn.XLOOKUP($A672,MedExam_Table[[#Headers],[#Data],[Customer ID]],MedExam_Table[[#Headers],[#Data],[Cancer history]],"Not Found",0)</f>
        <v>Yes</v>
      </c>
      <c r="H672" cm="1">
        <f t="array" ref="H672">_xlfn.XLOOKUP($A672,MedExam_Table[[#Headers],[#Data],[Customer ID]],MedExam_Table[[#Headers],[#Data],[NumberOfMajorSurgeries_updated]],"Not Found",0)</f>
        <v>1</v>
      </c>
      <c r="I672" t="str" cm="1">
        <f t="array" ref="I672">_xlfn.XLOOKUP($A672,MedExam_Table[[#Headers],[#Data],[Customer ID]],MedExam_Table[[#Headers],[#Data],[Smoker Updated]],"Not Found",0)</f>
        <v>No</v>
      </c>
      <c r="J672" t="str" cm="1">
        <f t="array" ref="J672">_xlfn.XLOOKUP($A672,MedExam_Table[[#Headers],[#Data],[Customer ID]],MedExam_Table[[#Headers],[#Data],[Weight Status]],"Not Found",0)</f>
        <v>Obesity</v>
      </c>
      <c r="K672" t="str" cm="1">
        <f t="array" ref="K672">_xlfn.XLOOKUP($A672,MedExam_Table[[#Headers],[#Data],[Customer ID]],MedExam_Table[[#Headers],[#Data],[Diabetes Status]],"Not Found",0)</f>
        <v>Normal</v>
      </c>
      <c r="L672" cm="1">
        <f t="array" ref="L672">_xlfn.XLOOKUP($A672,Hospitalisation_table[[#All],[Customer ID]],Hospitalisation_table[[#All],[Customer Age]],"Not Found",0)</f>
        <v>39</v>
      </c>
      <c r="M672" t="str" cm="1">
        <f t="array" ref="M672">_xlfn.XLOOKUP($A672,Hospitalisation_table[[#All],[Customer ID]],Hospitalisation_table[[#All],[Date of Birth]],"Not Found",0)</f>
        <v>11-Aug-1983</v>
      </c>
      <c r="N672" s="22" cm="1">
        <f t="array" ref="N672">_xlfn.XLOOKUP($A672,Hospitalisation_table[[#All],[Customer ID]],Hospitalisation_table[[#All],[charges]],"Not Found",0)</f>
        <v>6238.3</v>
      </c>
      <c r="O672" t="str" cm="1">
        <f t="array" ref="O672">_xlfn.XLOOKUP($A672,Hospitalisation_table[[#All],[Customer ID]],Hospitalisation_table[[#All],[Hospital tier_Updated]],"Not Found",0)</f>
        <v>tier - 2</v>
      </c>
      <c r="P672" t="str" cm="1">
        <f t="array" ref="P672">_xlfn.XLOOKUP($A672,Hospitalisation_table[[#All],[Customer ID]],Hospitalisation_table[[#All],[City tier_updated]],"Not Found",0)</f>
        <v>tier - 1</v>
      </c>
      <c r="Q672" t="str" cm="1">
        <f t="array" ref="Q672">_xlfn.XLOOKUP($A672,Hospitalisation_table[[#All],[Customer ID]],Hospitalisation_table[[#All],[State ID Updated]],"Not Found",0)</f>
        <v>R1011</v>
      </c>
    </row>
    <row r="673" spans="1:17" x14ac:dyDescent="0.3">
      <c r="A673" s="14" t="s">
        <v>769</v>
      </c>
      <c r="B673" t="str" cm="1">
        <f t="array" ref="B673">_xlfn.XLOOKUP($A673,CustomersName[[#All],[Customer ID]],CustomersName[[#All],[First Name]],"Not Found",0)</f>
        <v>Skylar</v>
      </c>
      <c r="C673" cm="1">
        <f t="array" ref="C673">_xlfn.XLOOKUP($A673,MedExam_Table[[#Headers],[#Data],[Customer ID]],MedExam_Table[[#Headers],[#Data],[BMI]],"Not Found",0)</f>
        <v>20.9</v>
      </c>
      <c r="D673" cm="1">
        <f t="array" ref="D673">_xlfn.XLOOKUP($A673,MedExam_Table[[#Headers],[#Data],[Customer ID]],MedExam_Table[[#Headers],[#Data],[HBA1C]],"Not Found",0)</f>
        <v>6.94</v>
      </c>
      <c r="E673" t="str" cm="1">
        <f t="array" ref="E673">_xlfn.XLOOKUP($A673,MedExam_Table[[#Headers],[#Data],[Customer ID]],MedExam_Table[[#Headers],[#Data],[Heart Issues Updated]],"Not Found",0)</f>
        <v>No</v>
      </c>
      <c r="F673" t="str" cm="1">
        <f t="array" ref="F673">_xlfn.XLOOKUP($A673,MedExam_Table[[#Headers],[#Data],[Customer ID]],MedExam_Table[[#Headers],[#Data],[Any Transplants Update]],"Not Found",0)</f>
        <v>No</v>
      </c>
      <c r="G673" t="str" cm="1">
        <f t="array" ref="G673">_xlfn.XLOOKUP($A673,MedExam_Table[[#Headers],[#Data],[Customer ID]],MedExam_Table[[#Headers],[#Data],[Cancer history]],"Not Found",0)</f>
        <v>No</v>
      </c>
      <c r="H673" cm="1">
        <f t="array" ref="H673">_xlfn.XLOOKUP($A673,MedExam_Table[[#Headers],[#Data],[Customer ID]],MedExam_Table[[#Headers],[#Data],[NumberOfMajorSurgeries_updated]],"Not Found",0)</f>
        <v>0</v>
      </c>
      <c r="I673" t="str" cm="1">
        <f t="array" ref="I673">_xlfn.XLOOKUP($A673,MedExam_Table[[#Headers],[#Data],[Customer ID]],MedExam_Table[[#Headers],[#Data],[Smoker Updated]],"Not Found",0)</f>
        <v>No</v>
      </c>
      <c r="J673" t="str" cm="1">
        <f t="array" ref="J673">_xlfn.XLOOKUP($A673,MedExam_Table[[#Headers],[#Data],[Customer ID]],MedExam_Table[[#Headers],[#Data],[Weight Status]],"Not Found",0)</f>
        <v>NormalWeight</v>
      </c>
      <c r="K673" t="str" cm="1">
        <f t="array" ref="K673">_xlfn.XLOOKUP($A673,MedExam_Table[[#Headers],[#Data],[Customer ID]],MedExam_Table[[#Headers],[#Data],[Diabetes Status]],"Not Found",0)</f>
        <v>Diabetes</v>
      </c>
      <c r="L673" cm="1">
        <f t="array" ref="L673">_xlfn.XLOOKUP($A673,Hospitalisation_table[[#All],[Customer ID]],Hospitalisation_table[[#All],[Customer Age]],"Not Found",0)</f>
        <v>44</v>
      </c>
      <c r="M673" t="str" cm="1">
        <f t="array" ref="M673">_xlfn.XLOOKUP($A673,Hospitalisation_table[[#All],[Customer ID]],Hospitalisation_table[[#All],[Date of Birth]],"Not Found",0)</f>
        <v>19-Sep-1978</v>
      </c>
      <c r="N673" s="22" cm="1">
        <f t="array" ref="N673">_xlfn.XLOOKUP($A673,Hospitalisation_table[[#All],[Customer ID]],Hospitalisation_table[[#All],[charges]],"Not Found",0)</f>
        <v>6236.95</v>
      </c>
      <c r="O673" t="str" cm="1">
        <f t="array" ref="O673">_xlfn.XLOOKUP($A673,Hospitalisation_table[[#All],[Customer ID]],Hospitalisation_table[[#All],[Hospital tier_Updated]],"Not Found",0)</f>
        <v>tier - 2</v>
      </c>
      <c r="P673" t="str" cm="1">
        <f t="array" ref="P673">_xlfn.XLOOKUP($A673,Hospitalisation_table[[#All],[Customer ID]],Hospitalisation_table[[#All],[City tier_updated]],"Not Found",0)</f>
        <v>tier - 2</v>
      </c>
      <c r="Q673" t="str" cm="1">
        <f t="array" ref="Q673">_xlfn.XLOOKUP($A673,Hospitalisation_table[[#All],[Customer ID]],Hospitalisation_table[[#All],[State ID Updated]],"Not Found",0)</f>
        <v>R1013</v>
      </c>
    </row>
    <row r="674" spans="1:17" x14ac:dyDescent="0.3">
      <c r="A674" s="13" t="s">
        <v>768</v>
      </c>
      <c r="B674" t="str" cm="1">
        <f t="array" ref="B674">_xlfn.XLOOKUP($A674,CustomersName[[#All],[Customer ID]],CustomersName[[#All],[First Name]],"Not Found",0)</f>
        <v>Nick</v>
      </c>
      <c r="C674" cm="1">
        <f t="array" ref="C674">_xlfn.XLOOKUP($A674,MedExam_Table[[#Headers],[#Data],[Customer ID]],MedExam_Table[[#Headers],[#Data],[BMI]],"Not Found",0)</f>
        <v>19.11</v>
      </c>
      <c r="D674" cm="1">
        <f t="array" ref="D674">_xlfn.XLOOKUP($A674,MedExam_Table[[#Headers],[#Data],[Customer ID]],MedExam_Table[[#Headers],[#Data],[HBA1C]],"Not Found",0)</f>
        <v>4.3499999999999996</v>
      </c>
      <c r="E674" t="str" cm="1">
        <f t="array" ref="E674">_xlfn.XLOOKUP($A674,MedExam_Table[[#Headers],[#Data],[Customer ID]],MedExam_Table[[#Headers],[#Data],[Heart Issues Updated]],"Not Found",0)</f>
        <v>No</v>
      </c>
      <c r="F674" t="str" cm="1">
        <f t="array" ref="F674">_xlfn.XLOOKUP($A674,MedExam_Table[[#Headers],[#Data],[Customer ID]],MedExam_Table[[#Headers],[#Data],[Any Transplants Update]],"Not Found",0)</f>
        <v>No</v>
      </c>
      <c r="G674" t="str" cm="1">
        <f t="array" ref="G674">_xlfn.XLOOKUP($A674,MedExam_Table[[#Headers],[#Data],[Customer ID]],MedExam_Table[[#Headers],[#Data],[Cancer history]],"Not Found",0)</f>
        <v>No</v>
      </c>
      <c r="H674" cm="1">
        <f t="array" ref="H674">_xlfn.XLOOKUP($A674,MedExam_Table[[#Headers],[#Data],[Customer ID]],MedExam_Table[[#Headers],[#Data],[NumberOfMajorSurgeries_updated]],"Not Found",0)</f>
        <v>2</v>
      </c>
      <c r="I674" t="str" cm="1">
        <f t="array" ref="I674">_xlfn.XLOOKUP($A674,MedExam_Table[[#Headers],[#Data],[Customer ID]],MedExam_Table[[#Headers],[#Data],[Smoker Updated]],"Not Found",0)</f>
        <v>No</v>
      </c>
      <c r="J674" t="str" cm="1">
        <f t="array" ref="J674">_xlfn.XLOOKUP($A674,MedExam_Table[[#Headers],[#Data],[Customer ID]],MedExam_Table[[#Headers],[#Data],[Weight Status]],"Not Found",0)</f>
        <v>NormalWeight</v>
      </c>
      <c r="K674" t="str" cm="1">
        <f t="array" ref="K674">_xlfn.XLOOKUP($A674,MedExam_Table[[#Headers],[#Data],[Customer ID]],MedExam_Table[[#Headers],[#Data],[Diabetes Status]],"Not Found",0)</f>
        <v>Normal</v>
      </c>
      <c r="L674" cm="1">
        <f t="array" ref="L674">_xlfn.XLOOKUP($A674,Hospitalisation_table[[#All],[Customer ID]],Hospitalisation_table[[#All],[Customer Age]],"Not Found",0)</f>
        <v>50</v>
      </c>
      <c r="M674" t="str" cm="1">
        <f t="array" ref="M674">_xlfn.XLOOKUP($A674,Hospitalisation_table[[#All],[Customer ID]],Hospitalisation_table[[#All],[Date of Birth]],"Not Found",0)</f>
        <v>29-Jun-1972</v>
      </c>
      <c r="N674" s="22" cm="1">
        <f t="array" ref="N674">_xlfn.XLOOKUP($A674,Hospitalisation_table[[#All],[Customer ID]],Hospitalisation_table[[#All],[charges]],"Not Found",0)</f>
        <v>6219.93</v>
      </c>
      <c r="O674" t="str" cm="1">
        <f t="array" ref="O674">_xlfn.XLOOKUP($A674,Hospitalisation_table[[#All],[Customer ID]],Hospitalisation_table[[#All],[Hospital tier_Updated]],"Not Found",0)</f>
        <v>tier - 2</v>
      </c>
      <c r="P674" t="str" cm="1">
        <f t="array" ref="P674">_xlfn.XLOOKUP($A674,Hospitalisation_table[[#All],[Customer ID]],Hospitalisation_table[[#All],[City tier_updated]],"Not Found",0)</f>
        <v>tier - 2</v>
      </c>
      <c r="Q674" t="str" cm="1">
        <f t="array" ref="Q674">_xlfn.XLOOKUP($A674,Hospitalisation_table[[#All],[Customer ID]],Hospitalisation_table[[#All],[State ID Updated]],"Not Found",0)</f>
        <v>R1013</v>
      </c>
    </row>
    <row r="675" spans="1:17" x14ac:dyDescent="0.3">
      <c r="A675" s="14" t="s">
        <v>767</v>
      </c>
      <c r="B675" t="str" cm="1">
        <f t="array" ref="B675">_xlfn.XLOOKUP($A675,CustomersName[[#All],[Customer ID]],CustomersName[[#All],[First Name]],"Not Found",0)</f>
        <v>Sunnh S</v>
      </c>
      <c r="C675" cm="1">
        <f t="array" ref="C675">_xlfn.XLOOKUP($A675,MedExam_Table[[#Headers],[#Data],[Customer ID]],MedExam_Table[[#Headers],[#Data],[BMI]],"Not Found",0)</f>
        <v>31.17</v>
      </c>
      <c r="D675" cm="1">
        <f t="array" ref="D675">_xlfn.XLOOKUP($A675,MedExam_Table[[#Headers],[#Data],[Customer ID]],MedExam_Table[[#Headers],[#Data],[HBA1C]],"Not Found",0)</f>
        <v>5.28</v>
      </c>
      <c r="E675" t="str" cm="1">
        <f t="array" ref="E675">_xlfn.XLOOKUP($A675,MedExam_Table[[#Headers],[#Data],[Customer ID]],MedExam_Table[[#Headers],[#Data],[Heart Issues Updated]],"Not Found",0)</f>
        <v>No</v>
      </c>
      <c r="F675" t="str" cm="1">
        <f t="array" ref="F675">_xlfn.XLOOKUP($A675,MedExam_Table[[#Headers],[#Data],[Customer ID]],MedExam_Table[[#Headers],[#Data],[Any Transplants Update]],"Not Found",0)</f>
        <v>No</v>
      </c>
      <c r="G675" t="str" cm="1">
        <f t="array" ref="G675">_xlfn.XLOOKUP($A675,MedExam_Table[[#Headers],[#Data],[Customer ID]],MedExam_Table[[#Headers],[#Data],[Cancer history]],"Not Found",0)</f>
        <v>No</v>
      </c>
      <c r="H675" cm="1">
        <f t="array" ref="H675">_xlfn.XLOOKUP($A675,MedExam_Table[[#Headers],[#Data],[Customer ID]],MedExam_Table[[#Headers],[#Data],[NumberOfMajorSurgeries_updated]],"Not Found",0)</f>
        <v>1</v>
      </c>
      <c r="I675" t="str" cm="1">
        <f t="array" ref="I675">_xlfn.XLOOKUP($A675,MedExam_Table[[#Headers],[#Data],[Customer ID]],MedExam_Table[[#Headers],[#Data],[Smoker Updated]],"Not Found",0)</f>
        <v>No</v>
      </c>
      <c r="J675" t="str" cm="1">
        <f t="array" ref="J675">_xlfn.XLOOKUP($A675,MedExam_Table[[#Headers],[#Data],[Customer ID]],MedExam_Table[[#Headers],[#Data],[Weight Status]],"Not Found",0)</f>
        <v>Obesity</v>
      </c>
      <c r="K675" t="str" cm="1">
        <f t="array" ref="K675">_xlfn.XLOOKUP($A675,MedExam_Table[[#Headers],[#Data],[Customer ID]],MedExam_Table[[#Headers],[#Data],[Diabetes Status]],"Not Found",0)</f>
        <v>Normal</v>
      </c>
      <c r="L675" cm="1">
        <f t="array" ref="L675">_xlfn.XLOOKUP($A675,Hospitalisation_table[[#All],[Customer ID]],Hospitalisation_table[[#All],[Customer Age]],"Not Found",0)</f>
        <v>30</v>
      </c>
      <c r="M675" t="str" cm="1">
        <f t="array" ref="M675">_xlfn.XLOOKUP($A675,Hospitalisation_table[[#All],[Customer ID]],Hospitalisation_table[[#All],[Date of Birth]],"Not Found",0)</f>
        <v>12-Aug-1992</v>
      </c>
      <c r="N675" s="22" cm="1">
        <f t="array" ref="N675">_xlfn.XLOOKUP($A675,Hospitalisation_table[[#All],[Customer ID]],Hospitalisation_table[[#All],[charges]],"Not Found",0)</f>
        <v>6208.5</v>
      </c>
      <c r="O675" t="str" cm="1">
        <f t="array" ref="O675">_xlfn.XLOOKUP($A675,Hospitalisation_table[[#All],[Customer ID]],Hospitalisation_table[[#All],[Hospital tier_Updated]],"Not Found",0)</f>
        <v>tier - 2</v>
      </c>
      <c r="P675" t="str" cm="1">
        <f t="array" ref="P675">_xlfn.XLOOKUP($A675,Hospitalisation_table[[#All],[Customer ID]],Hospitalisation_table[[#All],[City tier_updated]],"Not Found",0)</f>
        <v>tier - 1</v>
      </c>
      <c r="Q675" t="str" cm="1">
        <f t="array" ref="Q675">_xlfn.XLOOKUP($A675,Hospitalisation_table[[#All],[Customer ID]],Hospitalisation_table[[#All],[State ID Updated]],"Not Found",0)</f>
        <v>R1021</v>
      </c>
    </row>
    <row r="676" spans="1:17" x14ac:dyDescent="0.3">
      <c r="A676" s="13" t="s">
        <v>766</v>
      </c>
      <c r="B676" t="str" cm="1">
        <f t="array" ref="B676">_xlfn.XLOOKUP($A676,CustomersName[[#All],[Customer ID]],CustomersName[[#All],[First Name]],"Not Found",0)</f>
        <v>Anne-Marie</v>
      </c>
      <c r="C676" cm="1">
        <f t="array" ref="C676">_xlfn.XLOOKUP($A676,MedExam_Table[[#Headers],[#Data],[Customer ID]],MedExam_Table[[#Headers],[#Data],[BMI]],"Not Found",0)</f>
        <v>36.08</v>
      </c>
      <c r="D676" cm="1">
        <f t="array" ref="D676">_xlfn.XLOOKUP($A676,MedExam_Table[[#Headers],[#Data],[Customer ID]],MedExam_Table[[#Headers],[#Data],[HBA1C]],"Not Found",0)</f>
        <v>4.29</v>
      </c>
      <c r="E676" t="str" cm="1">
        <f t="array" ref="E676">_xlfn.XLOOKUP($A676,MedExam_Table[[#Headers],[#Data],[Customer ID]],MedExam_Table[[#Headers],[#Data],[Heart Issues Updated]],"Not Found",0)</f>
        <v>No</v>
      </c>
      <c r="F676" t="str" cm="1">
        <f t="array" ref="F676">_xlfn.XLOOKUP($A676,MedExam_Table[[#Headers],[#Data],[Customer ID]],MedExam_Table[[#Headers],[#Data],[Any Transplants Update]],"Not Found",0)</f>
        <v>No</v>
      </c>
      <c r="G676" t="str" cm="1">
        <f t="array" ref="G676">_xlfn.XLOOKUP($A676,MedExam_Table[[#Headers],[#Data],[Customer ID]],MedExam_Table[[#Headers],[#Data],[Cancer history]],"Not Found",0)</f>
        <v>No</v>
      </c>
      <c r="H676" cm="1">
        <f t="array" ref="H676">_xlfn.XLOOKUP($A676,MedExam_Table[[#Headers],[#Data],[Customer ID]],MedExam_Table[[#Headers],[#Data],[NumberOfMajorSurgeries_updated]],"Not Found",0)</f>
        <v>0</v>
      </c>
      <c r="I676" t="str" cm="1">
        <f t="array" ref="I676">_xlfn.XLOOKUP($A676,MedExam_Table[[#Headers],[#Data],[Customer ID]],MedExam_Table[[#Headers],[#Data],[Smoker Updated]],"Not Found",0)</f>
        <v>No</v>
      </c>
      <c r="J676" t="str" cm="1">
        <f t="array" ref="J676">_xlfn.XLOOKUP($A676,MedExam_Table[[#Headers],[#Data],[Customer ID]],MedExam_Table[[#Headers],[#Data],[Weight Status]],"Not Found",0)</f>
        <v>Obesity</v>
      </c>
      <c r="K676" t="str" cm="1">
        <f t="array" ref="K676">_xlfn.XLOOKUP($A676,MedExam_Table[[#Headers],[#Data],[Customer ID]],MedExam_Table[[#Headers],[#Data],[Diabetes Status]],"Not Found",0)</f>
        <v>Normal</v>
      </c>
      <c r="L676" cm="1">
        <f t="array" ref="L676">_xlfn.XLOOKUP($A676,Hospitalisation_table[[#All],[Customer ID]],Hospitalisation_table[[#All],[Customer Age]],"Not Found",0)</f>
        <v>23</v>
      </c>
      <c r="M676" t="str" cm="1">
        <f t="array" ref="M676">_xlfn.XLOOKUP($A676,Hospitalisation_table[[#All],[Customer ID]],Hospitalisation_table[[#All],[Date of Birth]],"Not Found",0)</f>
        <v>10-Sep-1999</v>
      </c>
      <c r="N676" s="22" cm="1">
        <f t="array" ref="N676">_xlfn.XLOOKUP($A676,Hospitalisation_table[[#All],[Customer ID]],Hospitalisation_table[[#All],[charges]],"Not Found",0)</f>
        <v>6207.26</v>
      </c>
      <c r="O676" t="str" cm="1">
        <f t="array" ref="O676">_xlfn.XLOOKUP($A676,Hospitalisation_table[[#All],[Customer ID]],Hospitalisation_table[[#All],[Hospital tier_Updated]],"Not Found",0)</f>
        <v>tier - 2</v>
      </c>
      <c r="P676" t="str" cm="1">
        <f t="array" ref="P676">_xlfn.XLOOKUP($A676,Hospitalisation_table[[#All],[Customer ID]],Hospitalisation_table[[#All],[City tier_updated]],"Not Found",0)</f>
        <v>tier - 2</v>
      </c>
      <c r="Q676" t="str" cm="1">
        <f t="array" ref="Q676">_xlfn.XLOOKUP($A676,Hospitalisation_table[[#All],[Customer ID]],Hospitalisation_table[[#All],[State ID Updated]],"Not Found",0)</f>
        <v>R1026</v>
      </c>
    </row>
    <row r="677" spans="1:17" x14ac:dyDescent="0.3">
      <c r="A677" s="14" t="s">
        <v>765</v>
      </c>
      <c r="B677" t="str" cm="1">
        <f t="array" ref="B677">_xlfn.XLOOKUP($A677,CustomersName[[#All],[Customer ID]],CustomersName[[#All],[First Name]],"Not Found",0)</f>
        <v>Nicholas</v>
      </c>
      <c r="C677" cm="1">
        <f t="array" ref="C677">_xlfn.XLOOKUP($A677,MedExam_Table[[#Headers],[#Data],[Customer ID]],MedExam_Table[[#Headers],[#Data],[BMI]],"Not Found",0)</f>
        <v>28.024999999999999</v>
      </c>
      <c r="D677" cm="1">
        <f t="array" ref="D677">_xlfn.XLOOKUP($A677,MedExam_Table[[#Headers],[#Data],[Customer ID]],MedExam_Table[[#Headers],[#Data],[HBA1C]],"Not Found",0)</f>
        <v>5.69</v>
      </c>
      <c r="E677" t="str" cm="1">
        <f t="array" ref="E677">_xlfn.XLOOKUP($A677,MedExam_Table[[#Headers],[#Data],[Customer ID]],MedExam_Table[[#Headers],[#Data],[Heart Issues Updated]],"Not Found",0)</f>
        <v>Yes</v>
      </c>
      <c r="F677" t="str" cm="1">
        <f t="array" ref="F677">_xlfn.XLOOKUP($A677,MedExam_Table[[#Headers],[#Data],[Customer ID]],MedExam_Table[[#Headers],[#Data],[Any Transplants Update]],"Not Found",0)</f>
        <v>No</v>
      </c>
      <c r="G677" t="str" cm="1">
        <f t="array" ref="G677">_xlfn.XLOOKUP($A677,MedExam_Table[[#Headers],[#Data],[Customer ID]],MedExam_Table[[#Headers],[#Data],[Cancer history]],"Not Found",0)</f>
        <v>No</v>
      </c>
      <c r="H677" cm="1">
        <f t="array" ref="H677">_xlfn.XLOOKUP($A677,MedExam_Table[[#Headers],[#Data],[Customer ID]],MedExam_Table[[#Headers],[#Data],[NumberOfMajorSurgeries_updated]],"Not Found",0)</f>
        <v>0</v>
      </c>
      <c r="I677" t="str" cm="1">
        <f t="array" ref="I677">_xlfn.XLOOKUP($A677,MedExam_Table[[#Headers],[#Data],[Customer ID]],MedExam_Table[[#Headers],[#Data],[Smoker Updated]],"Not Found",0)</f>
        <v>No</v>
      </c>
      <c r="J677" t="str" cm="1">
        <f t="array" ref="J677">_xlfn.XLOOKUP($A677,MedExam_Table[[#Headers],[#Data],[Customer ID]],MedExam_Table[[#Headers],[#Data],[Weight Status]],"Not Found",0)</f>
        <v>OverWeight</v>
      </c>
      <c r="K677" t="str" cm="1">
        <f t="array" ref="K677">_xlfn.XLOOKUP($A677,MedExam_Table[[#Headers],[#Data],[Customer ID]],MedExam_Table[[#Headers],[#Data],[Diabetes Status]],"Not Found",0)</f>
        <v>Normal</v>
      </c>
      <c r="L677" cm="1">
        <f t="array" ref="L677">_xlfn.XLOOKUP($A677,Hospitalisation_table[[#All],[Customer ID]],Hospitalisation_table[[#All],[Customer Age]],"Not Found",0)</f>
        <v>37</v>
      </c>
      <c r="M677" t="str" cm="1">
        <f t="array" ref="M677">_xlfn.XLOOKUP($A677,Hospitalisation_table[[#All],[Customer ID]],Hospitalisation_table[[#All],[Date of Birth]],"Not Found",0)</f>
        <v>22-Sep-1985</v>
      </c>
      <c r="N677" s="22" cm="1">
        <f t="array" ref="N677">_xlfn.XLOOKUP($A677,Hospitalisation_table[[#All],[Customer ID]],Hospitalisation_table[[#All],[charges]],"Not Found",0)</f>
        <v>6203.9</v>
      </c>
      <c r="O677" t="str" cm="1">
        <f t="array" ref="O677">_xlfn.XLOOKUP($A677,Hospitalisation_table[[#All],[Customer ID]],Hospitalisation_table[[#All],[Hospital tier_Updated]],"Not Found",0)</f>
        <v>tier - 2</v>
      </c>
      <c r="P677" t="str" cm="1">
        <f t="array" ref="P677">_xlfn.XLOOKUP($A677,Hospitalisation_table[[#All],[Customer ID]],Hospitalisation_table[[#All],[City tier_updated]],"Not Found",0)</f>
        <v>tier - 2</v>
      </c>
      <c r="Q677" t="str" cm="1">
        <f t="array" ref="Q677">_xlfn.XLOOKUP($A677,Hospitalisation_table[[#All],[Customer ID]],Hospitalisation_table[[#All],[State ID Updated]],"Not Found",0)</f>
        <v>R1012</v>
      </c>
    </row>
    <row r="678" spans="1:17" x14ac:dyDescent="0.3">
      <c r="A678" s="13" t="s">
        <v>764</v>
      </c>
      <c r="B678" t="str" cm="1">
        <f t="array" ref="B678">_xlfn.XLOOKUP($A678,CustomersName[[#All],[Customer ID]],CustomersName[[#All],[First Name]],"Not Found",0)</f>
        <v>ScotthM.</v>
      </c>
      <c r="C678" cm="1">
        <f t="array" ref="C678">_xlfn.XLOOKUP($A678,MedExam_Table[[#Headers],[#Data],[Customer ID]],MedExam_Table[[#Headers],[#Data],[BMI]],"Not Found",0)</f>
        <v>24.32</v>
      </c>
      <c r="D678" cm="1">
        <f t="array" ref="D678">_xlfn.XLOOKUP($A678,MedExam_Table[[#Headers],[#Data],[Customer ID]],MedExam_Table[[#Headers],[#Data],[HBA1C]],"Not Found",0)</f>
        <v>5.56</v>
      </c>
      <c r="E678" t="str" cm="1">
        <f t="array" ref="E678">_xlfn.XLOOKUP($A678,MedExam_Table[[#Headers],[#Data],[Customer ID]],MedExam_Table[[#Headers],[#Data],[Heart Issues Updated]],"Not Found",0)</f>
        <v>Yes</v>
      </c>
      <c r="F678" t="str" cm="1">
        <f t="array" ref="F678">_xlfn.XLOOKUP($A678,MedExam_Table[[#Headers],[#Data],[Customer ID]],MedExam_Table[[#Headers],[#Data],[Any Transplants Update]],"Not Found",0)</f>
        <v>No</v>
      </c>
      <c r="G678" t="str" cm="1">
        <f t="array" ref="G678">_xlfn.XLOOKUP($A678,MedExam_Table[[#Headers],[#Data],[Customer ID]],MedExam_Table[[#Headers],[#Data],[Cancer history]],"Not Found",0)</f>
        <v>No</v>
      </c>
      <c r="H678" cm="1">
        <f t="array" ref="H678">_xlfn.XLOOKUP($A678,MedExam_Table[[#Headers],[#Data],[Customer ID]],MedExam_Table[[#Headers],[#Data],[NumberOfMajorSurgeries_updated]],"Not Found",0)</f>
        <v>0</v>
      </c>
      <c r="I678" t="str" cm="1">
        <f t="array" ref="I678">_xlfn.XLOOKUP($A678,MedExam_Table[[#Headers],[#Data],[Customer ID]],MedExam_Table[[#Headers],[#Data],[Smoker Updated]],"Not Found",0)</f>
        <v>No</v>
      </c>
      <c r="J678" t="str" cm="1">
        <f t="array" ref="J678">_xlfn.XLOOKUP($A678,MedExam_Table[[#Headers],[#Data],[Customer ID]],MedExam_Table[[#Headers],[#Data],[Weight Status]],"Not Found",0)</f>
        <v>NormalWeight</v>
      </c>
      <c r="K678" t="str" cm="1">
        <f t="array" ref="K678">_xlfn.XLOOKUP($A678,MedExam_Table[[#Headers],[#Data],[Customer ID]],MedExam_Table[[#Headers],[#Data],[Diabetes Status]],"Not Found",0)</f>
        <v>Normal</v>
      </c>
      <c r="L678" cm="1">
        <f t="array" ref="L678">_xlfn.XLOOKUP($A678,Hospitalisation_table[[#All],[Customer ID]],Hospitalisation_table[[#All],[Customer Age]],"Not Found",0)</f>
        <v>37</v>
      </c>
      <c r="M678" t="str" cm="1">
        <f t="array" ref="M678">_xlfn.XLOOKUP($A678,Hospitalisation_table[[#All],[Customer ID]],Hospitalisation_table[[#All],[Date of Birth]],"Not Found",0)</f>
        <v>22-Jul-1985</v>
      </c>
      <c r="N678" s="22" cm="1">
        <f t="array" ref="N678">_xlfn.XLOOKUP($A678,Hospitalisation_table[[#All],[Customer ID]],Hospitalisation_table[[#All],[charges]],"Not Found",0)</f>
        <v>6198.75</v>
      </c>
      <c r="O678" t="str" cm="1">
        <f t="array" ref="O678">_xlfn.XLOOKUP($A678,Hospitalisation_table[[#All],[Customer ID]],Hospitalisation_table[[#All],[Hospital tier_Updated]],"Not Found",0)</f>
        <v>tier - 2</v>
      </c>
      <c r="P678" t="str" cm="1">
        <f t="array" ref="P678">_xlfn.XLOOKUP($A678,Hospitalisation_table[[#All],[Customer ID]],Hospitalisation_table[[#All],[City tier_updated]],"Not Found",0)</f>
        <v>tier - 1</v>
      </c>
      <c r="Q678" t="str" cm="1">
        <f t="array" ref="Q678">_xlfn.XLOOKUP($A678,Hospitalisation_table[[#All],[Customer ID]],Hospitalisation_table[[#All],[State ID Updated]],"Not Found",0)</f>
        <v>R1012</v>
      </c>
    </row>
    <row r="679" spans="1:17" x14ac:dyDescent="0.3">
      <c r="A679" s="14" t="s">
        <v>763</v>
      </c>
      <c r="B679" t="str" cm="1">
        <f t="array" ref="B679">_xlfn.XLOOKUP($A679,CustomersName[[#All],[Customer ID]],CustomersName[[#All],[First Name]],"Not Found",0)</f>
        <v>Mariha A</v>
      </c>
      <c r="C679" cm="1">
        <f t="array" ref="C679">_xlfn.XLOOKUP($A679,MedExam_Table[[#Headers],[#Data],[Customer ID]],MedExam_Table[[#Headers],[#Data],[BMI]],"Not Found",0)</f>
        <v>38</v>
      </c>
      <c r="D679" cm="1">
        <f t="array" ref="D679">_xlfn.XLOOKUP($A679,MedExam_Table[[#Headers],[#Data],[Customer ID]],MedExam_Table[[#Headers],[#Data],[HBA1C]],"Not Found",0)</f>
        <v>5.41</v>
      </c>
      <c r="E679" t="str" cm="1">
        <f t="array" ref="E679">_xlfn.XLOOKUP($A679,MedExam_Table[[#Headers],[#Data],[Customer ID]],MedExam_Table[[#Headers],[#Data],[Heart Issues Updated]],"Not Found",0)</f>
        <v>Yes</v>
      </c>
      <c r="F679" t="str" cm="1">
        <f t="array" ref="F679">_xlfn.XLOOKUP($A679,MedExam_Table[[#Headers],[#Data],[Customer ID]],MedExam_Table[[#Headers],[#Data],[Any Transplants Update]],"Not Found",0)</f>
        <v>No</v>
      </c>
      <c r="G679" t="str" cm="1">
        <f t="array" ref="G679">_xlfn.XLOOKUP($A679,MedExam_Table[[#Headers],[#Data],[Customer ID]],MedExam_Table[[#Headers],[#Data],[Cancer history]],"Not Found",0)</f>
        <v>No</v>
      </c>
      <c r="H679" cm="1">
        <f t="array" ref="H679">_xlfn.XLOOKUP($A679,MedExam_Table[[#Headers],[#Data],[Customer ID]],MedExam_Table[[#Headers],[#Data],[NumberOfMajorSurgeries_updated]],"Not Found",0)</f>
        <v>1</v>
      </c>
      <c r="I679" t="str" cm="1">
        <f t="array" ref="I679">_xlfn.XLOOKUP($A679,MedExam_Table[[#Headers],[#Data],[Customer ID]],MedExam_Table[[#Headers],[#Data],[Smoker Updated]],"Not Found",0)</f>
        <v>No</v>
      </c>
      <c r="J679" t="str" cm="1">
        <f t="array" ref="J679">_xlfn.XLOOKUP($A679,MedExam_Table[[#Headers],[#Data],[Customer ID]],MedExam_Table[[#Headers],[#Data],[Weight Status]],"Not Found",0)</f>
        <v>Obesity</v>
      </c>
      <c r="K679" t="str" cm="1">
        <f t="array" ref="K679">_xlfn.XLOOKUP($A679,MedExam_Table[[#Headers],[#Data],[Customer ID]],MedExam_Table[[#Headers],[#Data],[Diabetes Status]],"Not Found",0)</f>
        <v>Normal</v>
      </c>
      <c r="L679" cm="1">
        <f t="array" ref="L679">_xlfn.XLOOKUP($A679,Hospitalisation_table[[#All],[Customer ID]],Hospitalisation_table[[#All],[Customer Age]],"Not Found",0)</f>
        <v>34</v>
      </c>
      <c r="M679" t="str" cm="1">
        <f t="array" ref="M679">_xlfn.XLOOKUP($A679,Hospitalisation_table[[#All],[Customer ID]],Hospitalisation_table[[#All],[Date of Birth]],"Not Found",0)</f>
        <v>23-Oct-1988</v>
      </c>
      <c r="N679" s="22" cm="1">
        <f t="array" ref="N679">_xlfn.XLOOKUP($A679,Hospitalisation_table[[#All],[Customer ID]],Hospitalisation_table[[#All],[charges]],"Not Found",0)</f>
        <v>6196.45</v>
      </c>
      <c r="O679" t="str" cm="1">
        <f t="array" ref="O679">_xlfn.XLOOKUP($A679,Hospitalisation_table[[#All],[Customer ID]],Hospitalisation_table[[#All],[Hospital tier_Updated]],"Not Found",0)</f>
        <v>tier - 2</v>
      </c>
      <c r="P679" t="str" cm="1">
        <f t="array" ref="P679">_xlfn.XLOOKUP($A679,Hospitalisation_table[[#All],[Customer ID]],Hospitalisation_table[[#All],[City tier_updated]],"Not Found",0)</f>
        <v>tier - 1</v>
      </c>
      <c r="Q679" t="str" cm="1">
        <f t="array" ref="Q679">_xlfn.XLOOKUP($A679,Hospitalisation_table[[#All],[Customer ID]],Hospitalisation_table[[#All],[State ID Updated]],"Not Found",0)</f>
        <v>R1011</v>
      </c>
    </row>
    <row r="680" spans="1:17" x14ac:dyDescent="0.3">
      <c r="A680" s="13" t="s">
        <v>762</v>
      </c>
      <c r="B680" t="str" cm="1">
        <f t="array" ref="B680">_xlfn.XLOOKUP($A680,CustomersName[[#All],[Customer ID]],CustomersName[[#All],[First Name]],"Not Found",0)</f>
        <v>Katie</v>
      </c>
      <c r="C680" cm="1">
        <f t="array" ref="C680">_xlfn.XLOOKUP($A680,MedExam_Table[[#Headers],[#Data],[Customer ID]],MedExam_Table[[#Headers],[#Data],[BMI]],"Not Found",0)</f>
        <v>31.6</v>
      </c>
      <c r="D680" cm="1">
        <f t="array" ref="D680">_xlfn.XLOOKUP($A680,MedExam_Table[[#Headers],[#Data],[Customer ID]],MedExam_Table[[#Headers],[#Data],[HBA1C]],"Not Found",0)</f>
        <v>10.85</v>
      </c>
      <c r="E680" t="str" cm="1">
        <f t="array" ref="E680">_xlfn.XLOOKUP($A680,MedExam_Table[[#Headers],[#Data],[Customer ID]],MedExam_Table[[#Headers],[#Data],[Heart Issues Updated]],"Not Found",0)</f>
        <v>Yes</v>
      </c>
      <c r="F680" t="str" cm="1">
        <f t="array" ref="F680">_xlfn.XLOOKUP($A680,MedExam_Table[[#Headers],[#Data],[Customer ID]],MedExam_Table[[#Headers],[#Data],[Any Transplants Update]],"Not Found",0)</f>
        <v>No</v>
      </c>
      <c r="G680" t="str" cm="1">
        <f t="array" ref="G680">_xlfn.XLOOKUP($A680,MedExam_Table[[#Headers],[#Data],[Customer ID]],MedExam_Table[[#Headers],[#Data],[Cancer history]],"Not Found",0)</f>
        <v>No</v>
      </c>
      <c r="H680" cm="1">
        <f t="array" ref="H680">_xlfn.XLOOKUP($A680,MedExam_Table[[#Headers],[#Data],[Customer ID]],MedExam_Table[[#Headers],[#Data],[NumberOfMajorSurgeries_updated]],"Not Found",0)</f>
        <v>0</v>
      </c>
      <c r="I680" t="str" cm="1">
        <f t="array" ref="I680">_xlfn.XLOOKUP($A680,MedExam_Table[[#Headers],[#Data],[Customer ID]],MedExam_Table[[#Headers],[#Data],[Smoker Updated]],"Not Found",0)</f>
        <v>No</v>
      </c>
      <c r="J680" t="str" cm="1">
        <f t="array" ref="J680">_xlfn.XLOOKUP($A680,MedExam_Table[[#Headers],[#Data],[Customer ID]],MedExam_Table[[#Headers],[#Data],[Weight Status]],"Not Found",0)</f>
        <v>Obesity</v>
      </c>
      <c r="K680" t="str" cm="1">
        <f t="array" ref="K680">_xlfn.XLOOKUP($A680,MedExam_Table[[#Headers],[#Data],[Customer ID]],MedExam_Table[[#Headers],[#Data],[Diabetes Status]],"Not Found",0)</f>
        <v>Diabetes</v>
      </c>
      <c r="L680" cm="1">
        <f t="array" ref="L680">_xlfn.XLOOKUP($A680,Hospitalisation_table[[#All],[Customer ID]],Hospitalisation_table[[#All],[Customer Age]],"Not Found",0)</f>
        <v>41</v>
      </c>
      <c r="M680" t="str" cm="1">
        <f t="array" ref="M680">_xlfn.XLOOKUP($A680,Hospitalisation_table[[#All],[Customer ID]],Hospitalisation_table[[#All],[Date of Birth]],"Not Found",0)</f>
        <v>1-Oct-1981</v>
      </c>
      <c r="N680" s="22" cm="1">
        <f t="array" ref="N680">_xlfn.XLOOKUP($A680,Hospitalisation_table[[#All],[Customer ID]],Hospitalisation_table[[#All],[charges]],"Not Found",0)</f>
        <v>6186.13</v>
      </c>
      <c r="O680" t="str" cm="1">
        <f t="array" ref="O680">_xlfn.XLOOKUP($A680,Hospitalisation_table[[#All],[Customer ID]],Hospitalisation_table[[#All],[Hospital tier_Updated]],"Not Found",0)</f>
        <v>tier - 2</v>
      </c>
      <c r="P680" t="str" cm="1">
        <f t="array" ref="P680">_xlfn.XLOOKUP($A680,Hospitalisation_table[[#All],[Customer ID]],Hospitalisation_table[[#All],[City tier_updated]],"Not Found",0)</f>
        <v>tier - 3</v>
      </c>
      <c r="Q680" t="str" cm="1">
        <f t="array" ref="Q680">_xlfn.XLOOKUP($A680,Hospitalisation_table[[#All],[Customer ID]],Hospitalisation_table[[#All],[State ID Updated]],"Not Found",0)</f>
        <v>R1011</v>
      </c>
    </row>
    <row r="681" spans="1:17" x14ac:dyDescent="0.3">
      <c r="A681" s="14" t="s">
        <v>2212</v>
      </c>
      <c r="B681" t="str" cm="1">
        <f t="array" ref="B681">_xlfn.XLOOKUP($A681,CustomersName[[#All],[Customer ID]],CustomersName[[#All],[First Name]],"Not Found",0)</f>
        <v>Richard</v>
      </c>
      <c r="C681" cm="1">
        <f t="array" ref="C681">_xlfn.XLOOKUP($A681,MedExam_Table[[#Headers],[#Data],[Customer ID]],MedExam_Table[[#Headers],[#Data],[BMI]],"Not Found",0)</f>
        <v>42.82</v>
      </c>
      <c r="D681" cm="1">
        <f t="array" ref="D681">_xlfn.XLOOKUP($A681,MedExam_Table[[#Headers],[#Data],[Customer ID]],MedExam_Table[[#Headers],[#Data],[HBA1C]],"Not Found",0)</f>
        <v>4.21</v>
      </c>
      <c r="E681" t="str" cm="1">
        <f t="array" ref="E681">_xlfn.XLOOKUP($A681,MedExam_Table[[#Headers],[#Data],[Customer ID]],MedExam_Table[[#Headers],[#Data],[Heart Issues Updated]],"Not Found",0)</f>
        <v>No</v>
      </c>
      <c r="F681" t="str" cm="1">
        <f t="array" ref="F681">_xlfn.XLOOKUP($A681,MedExam_Table[[#Headers],[#Data],[Customer ID]],MedExam_Table[[#Headers],[#Data],[Any Transplants Update]],"Not Found",0)</f>
        <v>No</v>
      </c>
      <c r="G681" t="str" cm="1">
        <f t="array" ref="G681">_xlfn.XLOOKUP($A681,MedExam_Table[[#Headers],[#Data],[Customer ID]],MedExam_Table[[#Headers],[#Data],[Cancer history]],"Not Found",0)</f>
        <v>No</v>
      </c>
      <c r="H681" cm="1">
        <f t="array" ref="H681">_xlfn.XLOOKUP($A681,MedExam_Table[[#Headers],[#Data],[Customer ID]],MedExam_Table[[#Headers],[#Data],[NumberOfMajorSurgeries_updated]],"Not Found",0)</f>
        <v>0</v>
      </c>
      <c r="I681" t="str" cm="1">
        <f t="array" ref="I681">_xlfn.XLOOKUP($A681,MedExam_Table[[#Headers],[#Data],[Customer ID]],MedExam_Table[[#Headers],[#Data],[Smoker Updated]],"Not Found",0)</f>
        <v>Yes</v>
      </c>
      <c r="J681" t="str" cm="1">
        <f t="array" ref="J681">_xlfn.XLOOKUP($A681,MedExam_Table[[#Headers],[#Data],[Customer ID]],MedExam_Table[[#Headers],[#Data],[Weight Status]],"Not Found",0)</f>
        <v>Obesity</v>
      </c>
      <c r="K681" t="str" cm="1">
        <f t="array" ref="K681">_xlfn.XLOOKUP($A681,MedExam_Table[[#Headers],[#Data],[Customer ID]],MedExam_Table[[#Headers],[#Data],[Diabetes Status]],"Not Found",0)</f>
        <v>Normal</v>
      </c>
      <c r="L681" cm="1">
        <f t="array" ref="L681">_xlfn.XLOOKUP($A681,Hospitalisation_table[[#All],[Customer ID]],Hospitalisation_table[[#All],[Customer Age]],"Not Found",0)</f>
        <v>40</v>
      </c>
      <c r="M681" t="str" cm="1">
        <f t="array" ref="M681">_xlfn.XLOOKUP($A681,Hospitalisation_table[[#All],[Customer ID]],Hospitalisation_table[[#All],[Date of Birth]],"Not Found",0)</f>
        <v>20-Jun-1982</v>
      </c>
      <c r="N681" s="22" cm="1">
        <f t="array" ref="N681">_xlfn.XLOOKUP($A681,Hospitalisation_table[[#All],[Customer ID]],Hospitalisation_table[[#All],[charges]],"Not Found",0)</f>
        <v>37650.74</v>
      </c>
      <c r="O681" t="str" cm="1">
        <f t="array" ref="O681">_xlfn.XLOOKUP($A681,Hospitalisation_table[[#All],[Customer ID]],Hospitalisation_table[[#All],[Hospital tier_Updated]],"Not Found",0)</f>
        <v>tier - 2</v>
      </c>
      <c r="P681" t="str" cm="1">
        <f t="array" ref="P681">_xlfn.XLOOKUP($A681,Hospitalisation_table[[#All],[Customer ID]],Hospitalisation_table[[#All],[City tier_updated]],"Not Found",0)</f>
        <v>tier - 2</v>
      </c>
      <c r="Q681" t="str" cm="1">
        <f t="array" ref="Q681">_xlfn.XLOOKUP($A681,Hospitalisation_table[[#All],[Customer ID]],Hospitalisation_table[[#All],[State ID Updated]],"Not Found",0)</f>
        <v>R1012</v>
      </c>
    </row>
    <row r="682" spans="1:17" x14ac:dyDescent="0.3">
      <c r="A682" s="13" t="s">
        <v>761</v>
      </c>
      <c r="B682" t="str" cm="1">
        <f t="array" ref="B682">_xlfn.XLOOKUP($A682,CustomersName[[#All],[Customer ID]],CustomersName[[#All],[First Name]],"Not Found",0)</f>
        <v>Amy h</v>
      </c>
      <c r="C682" cm="1">
        <f t="array" ref="C682">_xlfn.XLOOKUP($A682,MedExam_Table[[#Headers],[#Data],[Customer ID]],MedExam_Table[[#Headers],[#Data],[BMI]],"Not Found",0)</f>
        <v>31.02</v>
      </c>
      <c r="D682" cm="1">
        <f t="array" ref="D682">_xlfn.XLOOKUP($A682,MedExam_Table[[#Headers],[#Data],[Customer ID]],MedExam_Table[[#Headers],[#Data],[HBA1C]],"Not Found",0)</f>
        <v>11.63</v>
      </c>
      <c r="E682" t="str" cm="1">
        <f t="array" ref="E682">_xlfn.XLOOKUP($A682,MedExam_Table[[#Headers],[#Data],[Customer ID]],MedExam_Table[[#Headers],[#Data],[Heart Issues Updated]],"Not Found",0)</f>
        <v>Yes</v>
      </c>
      <c r="F682" t="str" cm="1">
        <f t="array" ref="F682">_xlfn.XLOOKUP($A682,MedExam_Table[[#Headers],[#Data],[Customer ID]],MedExam_Table[[#Headers],[#Data],[Any Transplants Update]],"Not Found",0)</f>
        <v>No</v>
      </c>
      <c r="G682" t="str" cm="1">
        <f t="array" ref="G682">_xlfn.XLOOKUP($A682,MedExam_Table[[#Headers],[#Data],[Customer ID]],MedExam_Table[[#Headers],[#Data],[Cancer history]],"Not Found",0)</f>
        <v>No</v>
      </c>
      <c r="H682" cm="1">
        <f t="array" ref="H682">_xlfn.XLOOKUP($A682,MedExam_Table[[#Headers],[#Data],[Customer ID]],MedExam_Table[[#Headers],[#Data],[NumberOfMajorSurgeries_updated]],"Not Found",0)</f>
        <v>0</v>
      </c>
      <c r="I682" t="str" cm="1">
        <f t="array" ref="I682">_xlfn.XLOOKUP($A682,MedExam_Table[[#Headers],[#Data],[Customer ID]],MedExam_Table[[#Headers],[#Data],[Smoker Updated]],"Not Found",0)</f>
        <v>No</v>
      </c>
      <c r="J682" t="str" cm="1">
        <f t="array" ref="J682">_xlfn.XLOOKUP($A682,MedExam_Table[[#Headers],[#Data],[Customer ID]],MedExam_Table[[#Headers],[#Data],[Weight Status]],"Not Found",0)</f>
        <v>Obesity</v>
      </c>
      <c r="K682" t="str" cm="1">
        <f t="array" ref="K682">_xlfn.XLOOKUP($A682,MedExam_Table[[#Headers],[#Data],[Customer ID]],MedExam_Table[[#Headers],[#Data],[Diabetes Status]],"Not Found",0)</f>
        <v>Diabetes</v>
      </c>
      <c r="L682" cm="1">
        <f t="array" ref="L682">_xlfn.XLOOKUP($A682,Hospitalisation_table[[#All],[Customer ID]],Hospitalisation_table[[#All],[Customer Age]],"Not Found",0)</f>
        <v>41</v>
      </c>
      <c r="M682" t="str" cm="1">
        <f t="array" ref="M682">_xlfn.XLOOKUP($A682,Hospitalisation_table[[#All],[Customer ID]],Hospitalisation_table[[#All],[Date of Birth]],"Not Found",0)</f>
        <v>22-Nov-1981</v>
      </c>
      <c r="N682" s="22" cm="1">
        <f t="array" ref="N682">_xlfn.XLOOKUP($A682,Hospitalisation_table[[#All],[Customer ID]],Hospitalisation_table[[#All],[charges]],"Not Found",0)</f>
        <v>6185.32</v>
      </c>
      <c r="O682" t="str" cm="1">
        <f t="array" ref="O682">_xlfn.XLOOKUP($A682,Hospitalisation_table[[#All],[Customer ID]],Hospitalisation_table[[#All],[Hospital tier_Updated]],"Not Found",0)</f>
        <v>tier - 2</v>
      </c>
      <c r="P682" t="str" cm="1">
        <f t="array" ref="P682">_xlfn.XLOOKUP($A682,Hospitalisation_table[[#All],[Customer ID]],Hospitalisation_table[[#All],[City tier_updated]],"Not Found",0)</f>
        <v>tier - 1</v>
      </c>
      <c r="Q682" t="str" cm="1">
        <f t="array" ref="Q682">_xlfn.XLOOKUP($A682,Hospitalisation_table[[#All],[Customer ID]],Hospitalisation_table[[#All],[State ID Updated]],"Not Found",0)</f>
        <v>R1013</v>
      </c>
    </row>
    <row r="683" spans="1:17" x14ac:dyDescent="0.3">
      <c r="A683" s="14" t="s">
        <v>760</v>
      </c>
      <c r="B683" t="str" cm="1">
        <f t="array" ref="B683">_xlfn.XLOOKUP($A683,CustomersName[[#All],[Customer ID]],CustomersName[[#All],[First Name]],"Not Found",0)</f>
        <v>Jennh M</v>
      </c>
      <c r="C683" cm="1">
        <f t="array" ref="C683">_xlfn.XLOOKUP($A683,MedExam_Table[[#Headers],[#Data],[Customer ID]],MedExam_Table[[#Headers],[#Data],[BMI]],"Not Found",0)</f>
        <v>29.26</v>
      </c>
      <c r="D683" cm="1">
        <f t="array" ref="D683">_xlfn.XLOOKUP($A683,MedExam_Table[[#Headers],[#Data],[Customer ID]],MedExam_Table[[#Headers],[#Data],[HBA1C]],"Not Found",0)</f>
        <v>5.68</v>
      </c>
      <c r="E683" t="str" cm="1">
        <f t="array" ref="E683">_xlfn.XLOOKUP($A683,MedExam_Table[[#Headers],[#Data],[Customer ID]],MedExam_Table[[#Headers],[#Data],[Heart Issues Updated]],"Not Found",0)</f>
        <v>Yes</v>
      </c>
      <c r="F683" t="str" cm="1">
        <f t="array" ref="F683">_xlfn.XLOOKUP($A683,MedExam_Table[[#Headers],[#Data],[Customer ID]],MedExam_Table[[#Headers],[#Data],[Any Transplants Update]],"Not Found",0)</f>
        <v>No</v>
      </c>
      <c r="G683" t="str" cm="1">
        <f t="array" ref="G683">_xlfn.XLOOKUP($A683,MedExam_Table[[#Headers],[#Data],[Customer ID]],MedExam_Table[[#Headers],[#Data],[Cancer history]],"Not Found",0)</f>
        <v>No</v>
      </c>
      <c r="H683" cm="1">
        <f t="array" ref="H683">_xlfn.XLOOKUP($A683,MedExam_Table[[#Headers],[#Data],[Customer ID]],MedExam_Table[[#Headers],[#Data],[NumberOfMajorSurgeries_updated]],"Not Found",0)</f>
        <v>1</v>
      </c>
      <c r="I683" t="str" cm="1">
        <f t="array" ref="I683">_xlfn.XLOOKUP($A683,MedExam_Table[[#Headers],[#Data],[Customer ID]],MedExam_Table[[#Headers],[#Data],[Smoker Updated]],"Not Found",0)</f>
        <v>No</v>
      </c>
      <c r="J683" t="str" cm="1">
        <f t="array" ref="J683">_xlfn.XLOOKUP($A683,MedExam_Table[[#Headers],[#Data],[Customer ID]],MedExam_Table[[#Headers],[#Data],[Weight Status]],"Not Found",0)</f>
        <v>OverWeight</v>
      </c>
      <c r="K683" t="str" cm="1">
        <f t="array" ref="K683">_xlfn.XLOOKUP($A683,MedExam_Table[[#Headers],[#Data],[Customer ID]],MedExam_Table[[#Headers],[#Data],[Diabetes Status]],"Not Found",0)</f>
        <v>Normal</v>
      </c>
      <c r="L683" cm="1">
        <f t="array" ref="L683">_xlfn.XLOOKUP($A683,Hospitalisation_table[[#All],[Customer ID]],Hospitalisation_table[[#All],[Customer Age]],"Not Found",0)</f>
        <v>34</v>
      </c>
      <c r="M683" t="str" cm="1">
        <f t="array" ref="M683">_xlfn.XLOOKUP($A683,Hospitalisation_table[[#All],[Customer ID]],Hospitalisation_table[[#All],[Date of Birth]],"Not Found",0)</f>
        <v>1-Nov-1988</v>
      </c>
      <c r="N683" s="22" cm="1">
        <f t="array" ref="N683">_xlfn.XLOOKUP($A683,Hospitalisation_table[[#All],[Customer ID]],Hospitalisation_table[[#All],[charges]],"Not Found",0)</f>
        <v>6184.3</v>
      </c>
      <c r="O683" t="str" cm="1">
        <f t="array" ref="O683">_xlfn.XLOOKUP($A683,Hospitalisation_table[[#All],[Customer ID]],Hospitalisation_table[[#All],[Hospital tier_Updated]],"Not Found",0)</f>
        <v>tier - 2</v>
      </c>
      <c r="P683" t="str" cm="1">
        <f t="array" ref="P683">_xlfn.XLOOKUP($A683,Hospitalisation_table[[#All],[Customer ID]],Hospitalisation_table[[#All],[City tier_updated]],"Not Found",0)</f>
        <v>tier - 3</v>
      </c>
      <c r="Q683" t="str" cm="1">
        <f t="array" ref="Q683">_xlfn.XLOOKUP($A683,Hospitalisation_table[[#All],[Customer ID]],Hospitalisation_table[[#All],[State ID Updated]],"Not Found",0)</f>
        <v>R1013</v>
      </c>
    </row>
    <row r="684" spans="1:17" x14ac:dyDescent="0.3">
      <c r="A684" s="13" t="s">
        <v>759</v>
      </c>
      <c r="B684" t="str" cm="1">
        <f t="array" ref="B684">_xlfn.XLOOKUP($A684,CustomersName[[#All],[Customer ID]],CustomersName[[#All],[First Name]],"Not Found",0)</f>
        <v>Elhzabeth M.</v>
      </c>
      <c r="C684" cm="1">
        <f t="array" ref="C684">_xlfn.XLOOKUP($A684,MedExam_Table[[#Headers],[#Data],[Customer ID]],MedExam_Table[[#Headers],[#Data],[BMI]],"Not Found",0)</f>
        <v>15.09</v>
      </c>
      <c r="D684" cm="1">
        <f t="array" ref="D684">_xlfn.XLOOKUP($A684,MedExam_Table[[#Headers],[#Data],[Customer ID]],MedExam_Table[[#Headers],[#Data],[HBA1C]],"Not Found",0)</f>
        <v>7.59</v>
      </c>
      <c r="E684" t="str" cm="1">
        <f t="array" ref="E684">_xlfn.XLOOKUP($A684,MedExam_Table[[#Headers],[#Data],[Customer ID]],MedExam_Table[[#Headers],[#Data],[Heart Issues Updated]],"Not Found",0)</f>
        <v>Yes</v>
      </c>
      <c r="F684" t="str" cm="1">
        <f t="array" ref="F684">_xlfn.XLOOKUP($A684,MedExam_Table[[#Headers],[#Data],[Customer ID]],MedExam_Table[[#Headers],[#Data],[Any Transplants Update]],"Not Found",0)</f>
        <v>No</v>
      </c>
      <c r="G684" t="str" cm="1">
        <f t="array" ref="G684">_xlfn.XLOOKUP($A684,MedExam_Table[[#Headers],[#Data],[Customer ID]],MedExam_Table[[#Headers],[#Data],[Cancer history]],"Not Found",0)</f>
        <v>No</v>
      </c>
      <c r="H684" cm="1">
        <f t="array" ref="H684">_xlfn.XLOOKUP($A684,MedExam_Table[[#Headers],[#Data],[Customer ID]],MedExam_Table[[#Headers],[#Data],[NumberOfMajorSurgeries_updated]],"Not Found",0)</f>
        <v>2</v>
      </c>
      <c r="I684" t="str" cm="1">
        <f t="array" ref="I684">_xlfn.XLOOKUP($A684,MedExam_Table[[#Headers],[#Data],[Customer ID]],MedExam_Table[[#Headers],[#Data],[Smoker Updated]],"Not Found",0)</f>
        <v>No</v>
      </c>
      <c r="J684" t="str" cm="1">
        <f t="array" ref="J684">_xlfn.XLOOKUP($A684,MedExam_Table[[#Headers],[#Data],[Customer ID]],MedExam_Table[[#Headers],[#Data],[Weight Status]],"Not Found",0)</f>
        <v>Underweight</v>
      </c>
      <c r="K684" t="str" cm="1">
        <f t="array" ref="K684">_xlfn.XLOOKUP($A684,MedExam_Table[[#Headers],[#Data],[Customer ID]],MedExam_Table[[#Headers],[#Data],[Diabetes Status]],"Not Found",0)</f>
        <v>Diabetes</v>
      </c>
      <c r="L684" cm="1">
        <f t="array" ref="L684">_xlfn.XLOOKUP($A684,Hospitalisation_table[[#All],[Customer ID]],Hospitalisation_table[[#All],[Customer Age]],"Not Found",0)</f>
        <v>52</v>
      </c>
      <c r="M684" t="str" cm="1">
        <f t="array" ref="M684">_xlfn.XLOOKUP($A684,Hospitalisation_table[[#All],[Customer ID]],Hospitalisation_table[[#All],[Date of Birth]],"Not Found",0)</f>
        <v>5-Oct-1970</v>
      </c>
      <c r="N684" s="22" cm="1">
        <f t="array" ref="N684">_xlfn.XLOOKUP($A684,Hospitalisation_table[[#All],[Customer ID]],Hospitalisation_table[[#All],[charges]],"Not Found",0)</f>
        <v>6183.46</v>
      </c>
      <c r="O684" t="str" cm="1">
        <f t="array" ref="O684">_xlfn.XLOOKUP($A684,Hospitalisation_table[[#All],[Customer ID]],Hospitalisation_table[[#All],[Hospital tier_Updated]],"Not Found",0)</f>
        <v>tier - 2</v>
      </c>
      <c r="P684" t="str" cm="1">
        <f t="array" ref="P684">_xlfn.XLOOKUP($A684,Hospitalisation_table[[#All],[Customer ID]],Hospitalisation_table[[#All],[City tier_updated]],"Not Found",0)</f>
        <v>tier - 2</v>
      </c>
      <c r="Q684" t="str" cm="1">
        <f t="array" ref="Q684">_xlfn.XLOOKUP($A684,Hospitalisation_table[[#All],[Customer ID]],Hospitalisation_table[[#All],[State ID Updated]],"Not Found",0)</f>
        <v>R1012</v>
      </c>
    </row>
    <row r="685" spans="1:17" x14ac:dyDescent="0.3">
      <c r="A685" s="14" t="s">
        <v>758</v>
      </c>
      <c r="B685" t="str" cm="1">
        <f t="array" ref="B685">_xlfn.XLOOKUP($A685,CustomersName[[#All],[Customer ID]],CustomersName[[#All],[First Name]],"Not Found",0)</f>
        <v>Lyazid</v>
      </c>
      <c r="C685" cm="1">
        <f t="array" ref="C685">_xlfn.XLOOKUP($A685,MedExam_Table[[#Headers],[#Data],[Customer ID]],MedExam_Table[[#Headers],[#Data],[BMI]],"Not Found",0)</f>
        <v>22.63</v>
      </c>
      <c r="D685" cm="1">
        <f t="array" ref="D685">_xlfn.XLOOKUP($A685,MedExam_Table[[#Headers],[#Data],[Customer ID]],MedExam_Table[[#Headers],[#Data],[HBA1C]],"Not Found",0)</f>
        <v>5.09</v>
      </c>
      <c r="E685" t="str" cm="1">
        <f t="array" ref="E685">_xlfn.XLOOKUP($A685,MedExam_Table[[#Headers],[#Data],[Customer ID]],MedExam_Table[[#Headers],[#Data],[Heart Issues Updated]],"Not Found",0)</f>
        <v>Yes</v>
      </c>
      <c r="F685" t="str" cm="1">
        <f t="array" ref="F685">_xlfn.XLOOKUP($A685,MedExam_Table[[#Headers],[#Data],[Customer ID]],MedExam_Table[[#Headers],[#Data],[Any Transplants Update]],"Not Found",0)</f>
        <v>No</v>
      </c>
      <c r="G685" t="str" cm="1">
        <f t="array" ref="G685">_xlfn.XLOOKUP($A685,MedExam_Table[[#Headers],[#Data],[Customer ID]],MedExam_Table[[#Headers],[#Data],[Cancer history]],"Not Found",0)</f>
        <v>No</v>
      </c>
      <c r="H685" cm="1">
        <f t="array" ref="H685">_xlfn.XLOOKUP($A685,MedExam_Table[[#Headers],[#Data],[Customer ID]],MedExam_Table[[#Headers],[#Data],[NumberOfMajorSurgeries_updated]],"Not Found",0)</f>
        <v>0</v>
      </c>
      <c r="I685" t="str" cm="1">
        <f t="array" ref="I685">_xlfn.XLOOKUP($A685,MedExam_Table[[#Headers],[#Data],[Customer ID]],MedExam_Table[[#Headers],[#Data],[Smoker Updated]],"Not Found",0)</f>
        <v>No</v>
      </c>
      <c r="J685" t="str" cm="1">
        <f t="array" ref="J685">_xlfn.XLOOKUP($A685,MedExam_Table[[#Headers],[#Data],[Customer ID]],MedExam_Table[[#Headers],[#Data],[Weight Status]],"Not Found",0)</f>
        <v>NormalWeight</v>
      </c>
      <c r="K685" t="str" cm="1">
        <f t="array" ref="K685">_xlfn.XLOOKUP($A685,MedExam_Table[[#Headers],[#Data],[Customer ID]],MedExam_Table[[#Headers],[#Data],[Diabetes Status]],"Not Found",0)</f>
        <v>Normal</v>
      </c>
      <c r="L685" cm="1">
        <f t="array" ref="L685">_xlfn.XLOOKUP($A685,Hospitalisation_table[[#All],[Customer ID]],Hospitalisation_table[[#All],[Customer Age]],"Not Found",0)</f>
        <v>37</v>
      </c>
      <c r="M685" t="str" cm="1">
        <f t="array" ref="M685">_xlfn.XLOOKUP($A685,Hospitalisation_table[[#All],[Customer ID]],Hospitalisation_table[[#All],[Date of Birth]],"Not Found",0)</f>
        <v>9-Aug-1985</v>
      </c>
      <c r="N685" s="22" cm="1">
        <f t="array" ref="N685">_xlfn.XLOOKUP($A685,Hospitalisation_table[[#All],[Customer ID]],Hospitalisation_table[[#All],[charges]],"Not Found",0)</f>
        <v>6183.32</v>
      </c>
      <c r="O685" t="str" cm="1">
        <f t="array" ref="O685">_xlfn.XLOOKUP($A685,Hospitalisation_table[[#All],[Customer ID]],Hospitalisation_table[[#All],[Hospital tier_Updated]],"Not Found",0)</f>
        <v>tier - 2</v>
      </c>
      <c r="P685" t="str" cm="1">
        <f t="array" ref="P685">_xlfn.XLOOKUP($A685,Hospitalisation_table[[#All],[Customer ID]],Hospitalisation_table[[#All],[City tier_updated]],"Not Found",0)</f>
        <v>tier - 2</v>
      </c>
      <c r="Q685" t="str" cm="1">
        <f t="array" ref="Q685">_xlfn.XLOOKUP($A685,Hospitalisation_table[[#All],[Customer ID]],Hospitalisation_table[[#All],[State ID Updated]],"Not Found",0)</f>
        <v>R1012</v>
      </c>
    </row>
    <row r="686" spans="1:17" x14ac:dyDescent="0.3">
      <c r="A686" s="13" t="s">
        <v>757</v>
      </c>
      <c r="B686" t="str" cm="1">
        <f t="array" ref="B686">_xlfn.XLOOKUP($A686,CustomersName[[#All],[Customer ID]],CustomersName[[#All],[First Name]],"Not Found",0)</f>
        <v>Linhsey A.</v>
      </c>
      <c r="C686" cm="1">
        <f t="array" ref="C686">_xlfn.XLOOKUP($A686,MedExam_Table[[#Headers],[#Data],[Customer ID]],MedExam_Table[[#Headers],[#Data],[BMI]],"Not Found",0)</f>
        <v>23.46</v>
      </c>
      <c r="D686" cm="1">
        <f t="array" ref="D686">_xlfn.XLOOKUP($A686,MedExam_Table[[#Headers],[#Data],[Customer ID]],MedExam_Table[[#Headers],[#Data],[HBA1C]],"Not Found",0)</f>
        <v>4.21</v>
      </c>
      <c r="E686" t="str" cm="1">
        <f t="array" ref="E686">_xlfn.XLOOKUP($A686,MedExam_Table[[#Headers],[#Data],[Customer ID]],MedExam_Table[[#Headers],[#Data],[Heart Issues Updated]],"Not Found",0)</f>
        <v>No</v>
      </c>
      <c r="F686" t="str" cm="1">
        <f t="array" ref="F686">_xlfn.XLOOKUP($A686,MedExam_Table[[#Headers],[#Data],[Customer ID]],MedExam_Table[[#Headers],[#Data],[Any Transplants Update]],"Not Found",0)</f>
        <v>No</v>
      </c>
      <c r="G686" t="str" cm="1">
        <f t="array" ref="G686">_xlfn.XLOOKUP($A686,MedExam_Table[[#Headers],[#Data],[Customer ID]],MedExam_Table[[#Headers],[#Data],[Cancer history]],"Not Found",0)</f>
        <v>No</v>
      </c>
      <c r="H686" cm="1">
        <f t="array" ref="H686">_xlfn.XLOOKUP($A686,MedExam_Table[[#Headers],[#Data],[Customer ID]],MedExam_Table[[#Headers],[#Data],[NumberOfMajorSurgeries_updated]],"Not Found",0)</f>
        <v>1</v>
      </c>
      <c r="I686" t="str" cm="1">
        <f t="array" ref="I686">_xlfn.XLOOKUP($A686,MedExam_Table[[#Headers],[#Data],[Customer ID]],MedExam_Table[[#Headers],[#Data],[Smoker Updated]],"Not Found",0)</f>
        <v>No</v>
      </c>
      <c r="J686" t="str" cm="1">
        <f t="array" ref="J686">_xlfn.XLOOKUP($A686,MedExam_Table[[#Headers],[#Data],[Customer ID]],MedExam_Table[[#Headers],[#Data],[Weight Status]],"Not Found",0)</f>
        <v>NormalWeight</v>
      </c>
      <c r="K686" t="str" cm="1">
        <f t="array" ref="K686">_xlfn.XLOOKUP($A686,MedExam_Table[[#Headers],[#Data],[Customer ID]],MedExam_Table[[#Headers],[#Data],[Diabetes Status]],"Not Found",0)</f>
        <v>Normal</v>
      </c>
      <c r="L686" cm="1">
        <f t="array" ref="L686">_xlfn.XLOOKUP($A686,Hospitalisation_table[[#All],[Customer ID]],Hospitalisation_table[[#All],[Customer Age]],"Not Found",0)</f>
        <v>38</v>
      </c>
      <c r="M686" t="str" cm="1">
        <f t="array" ref="M686">_xlfn.XLOOKUP($A686,Hospitalisation_table[[#All],[Customer ID]],Hospitalisation_table[[#All],[Date of Birth]],"Not Found",0)</f>
        <v>6-Oct-1984</v>
      </c>
      <c r="N686" s="22" cm="1">
        <f t="array" ref="N686">_xlfn.XLOOKUP($A686,Hospitalisation_table[[#All],[Customer ID]],Hospitalisation_table[[#All],[charges]],"Not Found",0)</f>
        <v>6170.96</v>
      </c>
      <c r="O686" t="str" cm="1">
        <f t="array" ref="O686">_xlfn.XLOOKUP($A686,Hospitalisation_table[[#All],[Customer ID]],Hospitalisation_table[[#All],[Hospital tier_Updated]],"Not Found",0)</f>
        <v>tier - 2</v>
      </c>
      <c r="P686" t="str" cm="1">
        <f t="array" ref="P686">_xlfn.XLOOKUP($A686,Hospitalisation_table[[#All],[Customer ID]],Hospitalisation_table[[#All],[City tier_updated]],"Not Found",0)</f>
        <v>tier - 1</v>
      </c>
      <c r="Q686" t="str" cm="1">
        <f t="array" ref="Q686">_xlfn.XLOOKUP($A686,Hospitalisation_table[[#All],[Customer ID]],Hospitalisation_table[[#All],[State ID Updated]],"Not Found",0)</f>
        <v>R1013</v>
      </c>
    </row>
    <row r="687" spans="1:17" x14ac:dyDescent="0.3">
      <c r="A687" s="14" t="s">
        <v>756</v>
      </c>
      <c r="B687" t="str" cm="1">
        <f t="array" ref="B687">_xlfn.XLOOKUP($A687,CustomersName[[#All],[Customer ID]],CustomersName[[#All],[First Name]],"Not Found",0)</f>
        <v>Chris</v>
      </c>
      <c r="C687" cm="1">
        <f t="array" ref="C687">_xlfn.XLOOKUP($A687,MedExam_Table[[#Headers],[#Data],[Customer ID]],MedExam_Table[[#Headers],[#Data],[BMI]],"Not Found",0)</f>
        <v>22.56</v>
      </c>
      <c r="D687" cm="1">
        <f t="array" ref="D687">_xlfn.XLOOKUP($A687,MedExam_Table[[#Headers],[#Data],[Customer ID]],MedExam_Table[[#Headers],[#Data],[HBA1C]],"Not Found",0)</f>
        <v>4.34</v>
      </c>
      <c r="E687" t="str" cm="1">
        <f t="array" ref="E687">_xlfn.XLOOKUP($A687,MedExam_Table[[#Headers],[#Data],[Customer ID]],MedExam_Table[[#Headers],[#Data],[Heart Issues Updated]],"Not Found",0)</f>
        <v>Yes</v>
      </c>
      <c r="F687" t="str" cm="1">
        <f t="array" ref="F687">_xlfn.XLOOKUP($A687,MedExam_Table[[#Headers],[#Data],[Customer ID]],MedExam_Table[[#Headers],[#Data],[Any Transplants Update]],"Not Found",0)</f>
        <v>No</v>
      </c>
      <c r="G687" t="str" cm="1">
        <f t="array" ref="G687">_xlfn.XLOOKUP($A687,MedExam_Table[[#Headers],[#Data],[Customer ID]],MedExam_Table[[#Headers],[#Data],[Cancer history]],"Not Found",0)</f>
        <v>No</v>
      </c>
      <c r="H687" cm="1">
        <f t="array" ref="H687">_xlfn.XLOOKUP($A687,MedExam_Table[[#Headers],[#Data],[Customer ID]],MedExam_Table[[#Headers],[#Data],[NumberOfMajorSurgeries_updated]],"Not Found",0)</f>
        <v>0</v>
      </c>
      <c r="I687" t="str" cm="1">
        <f t="array" ref="I687">_xlfn.XLOOKUP($A687,MedExam_Table[[#Headers],[#Data],[Customer ID]],MedExam_Table[[#Headers],[#Data],[Smoker Updated]],"Not Found",0)</f>
        <v>No</v>
      </c>
      <c r="J687" t="str" cm="1">
        <f t="array" ref="J687">_xlfn.XLOOKUP($A687,MedExam_Table[[#Headers],[#Data],[Customer ID]],MedExam_Table[[#Headers],[#Data],[Weight Status]],"Not Found",0)</f>
        <v>NormalWeight</v>
      </c>
      <c r="K687" t="str" cm="1">
        <f t="array" ref="K687">_xlfn.XLOOKUP($A687,MedExam_Table[[#Headers],[#Data],[Customer ID]],MedExam_Table[[#Headers],[#Data],[Diabetes Status]],"Not Found",0)</f>
        <v>Normal</v>
      </c>
      <c r="L687" cm="1">
        <f t="array" ref="L687">_xlfn.XLOOKUP($A687,Hospitalisation_table[[#All],[Customer ID]],Hospitalisation_table[[#All],[Customer Age]],"Not Found",0)</f>
        <v>37</v>
      </c>
      <c r="M687" t="str" cm="1">
        <f t="array" ref="M687">_xlfn.XLOOKUP($A687,Hospitalisation_table[[#All],[Customer ID]],Hospitalisation_table[[#All],[Date of Birth]],"Not Found",0)</f>
        <v>15-Oct-1985</v>
      </c>
      <c r="N687" s="22" cm="1">
        <f t="array" ref="N687">_xlfn.XLOOKUP($A687,Hospitalisation_table[[#All],[Customer ID]],Hospitalisation_table[[#All],[charges]],"Not Found",0)</f>
        <v>6159.57</v>
      </c>
      <c r="O687" t="str" cm="1">
        <f t="array" ref="O687">_xlfn.XLOOKUP($A687,Hospitalisation_table[[#All],[Customer ID]],Hospitalisation_table[[#All],[Hospital tier_Updated]],"Not Found",0)</f>
        <v>tier - 2</v>
      </c>
      <c r="P687" t="str" cm="1">
        <f t="array" ref="P687">_xlfn.XLOOKUP($A687,Hospitalisation_table[[#All],[Customer ID]],Hospitalisation_table[[#All],[City tier_updated]],"Not Found",0)</f>
        <v>tier - 1</v>
      </c>
      <c r="Q687" t="str" cm="1">
        <f t="array" ref="Q687">_xlfn.XLOOKUP($A687,Hospitalisation_table[[#All],[Customer ID]],Hospitalisation_table[[#All],[State ID Updated]],"Not Found",0)</f>
        <v>R1012</v>
      </c>
    </row>
    <row r="688" spans="1:17" x14ac:dyDescent="0.3">
      <c r="A688" s="13" t="s">
        <v>755</v>
      </c>
      <c r="B688" t="str" cm="1">
        <f t="array" ref="B688">_xlfn.XLOOKUP($A688,CustomersName[[#All],[Customer ID]],CustomersName[[#All],[First Name]],"Not Found",0)</f>
        <v>Jennhfer A</v>
      </c>
      <c r="C688" cm="1">
        <f t="array" ref="C688">_xlfn.XLOOKUP($A688,MedExam_Table[[#Headers],[#Data],[Customer ID]],MedExam_Table[[#Headers],[#Data],[BMI]],"Not Found",0)</f>
        <v>19.28</v>
      </c>
      <c r="D688" cm="1">
        <f t="array" ref="D688">_xlfn.XLOOKUP($A688,MedExam_Table[[#Headers],[#Data],[Customer ID]],MedExam_Table[[#Headers],[#Data],[HBA1C]],"Not Found",0)</f>
        <v>11.85</v>
      </c>
      <c r="E688" t="str" cm="1">
        <f t="array" ref="E688">_xlfn.XLOOKUP($A688,MedExam_Table[[#Headers],[#Data],[Customer ID]],MedExam_Table[[#Headers],[#Data],[Heart Issues Updated]],"Not Found",0)</f>
        <v>No</v>
      </c>
      <c r="F688" t="str" cm="1">
        <f t="array" ref="F688">_xlfn.XLOOKUP($A688,MedExam_Table[[#Headers],[#Data],[Customer ID]],MedExam_Table[[#Headers],[#Data],[Any Transplants Update]],"Not Found",0)</f>
        <v>No</v>
      </c>
      <c r="G688" t="str" cm="1">
        <f t="array" ref="G688">_xlfn.XLOOKUP($A688,MedExam_Table[[#Headers],[#Data],[Customer ID]],MedExam_Table[[#Headers],[#Data],[Cancer history]],"Not Found",0)</f>
        <v>No</v>
      </c>
      <c r="H688" cm="1">
        <f t="array" ref="H688">_xlfn.XLOOKUP($A688,MedExam_Table[[#Headers],[#Data],[Customer ID]],MedExam_Table[[#Headers],[#Data],[NumberOfMajorSurgeries_updated]],"Not Found",0)</f>
        <v>2</v>
      </c>
      <c r="I688" t="str" cm="1">
        <f t="array" ref="I688">_xlfn.XLOOKUP($A688,MedExam_Table[[#Headers],[#Data],[Customer ID]],MedExam_Table[[#Headers],[#Data],[Smoker Updated]],"Not Found",0)</f>
        <v>No</v>
      </c>
      <c r="J688" t="str" cm="1">
        <f t="array" ref="J688">_xlfn.XLOOKUP($A688,MedExam_Table[[#Headers],[#Data],[Customer ID]],MedExam_Table[[#Headers],[#Data],[Weight Status]],"Not Found",0)</f>
        <v>NormalWeight</v>
      </c>
      <c r="K688" t="str" cm="1">
        <f t="array" ref="K688">_xlfn.XLOOKUP($A688,MedExam_Table[[#Headers],[#Data],[Customer ID]],MedExam_Table[[#Headers],[#Data],[Diabetes Status]],"Not Found",0)</f>
        <v>Diabetes</v>
      </c>
      <c r="L688" cm="1">
        <f t="array" ref="L688">_xlfn.XLOOKUP($A688,Hospitalisation_table[[#All],[Customer ID]],Hospitalisation_table[[#All],[Customer Age]],"Not Found",0)</f>
        <v>49</v>
      </c>
      <c r="M688" t="str" cm="1">
        <f t="array" ref="M688">_xlfn.XLOOKUP($A688,Hospitalisation_table[[#All],[Customer ID]],Hospitalisation_table[[#All],[Date of Birth]],"Not Found",0)</f>
        <v>6-Nov-1973</v>
      </c>
      <c r="N688" s="22" cm="1">
        <f t="array" ref="N688">_xlfn.XLOOKUP($A688,Hospitalisation_table[[#All],[Customer ID]],Hospitalisation_table[[#All],[charges]],"Not Found",0)</f>
        <v>6152.05</v>
      </c>
      <c r="O688" t="str" cm="1">
        <f t="array" ref="O688">_xlfn.XLOOKUP($A688,Hospitalisation_table[[#All],[Customer ID]],Hospitalisation_table[[#All],[Hospital tier_Updated]],"Not Found",0)</f>
        <v>tier - 2</v>
      </c>
      <c r="P688" t="str" cm="1">
        <f t="array" ref="P688">_xlfn.XLOOKUP($A688,Hospitalisation_table[[#All],[Customer ID]],Hospitalisation_table[[#All],[City tier_updated]],"Not Found",0)</f>
        <v>tier - 3</v>
      </c>
      <c r="Q688" t="str" cm="1">
        <f t="array" ref="Q688">_xlfn.XLOOKUP($A688,Hospitalisation_table[[#All],[Customer ID]],Hospitalisation_table[[#All],[State ID Updated]],"Not Found",0)</f>
        <v>R1013</v>
      </c>
    </row>
    <row r="689" spans="1:17" x14ac:dyDescent="0.3">
      <c r="A689" s="14" t="s">
        <v>754</v>
      </c>
      <c r="B689" t="str" cm="1">
        <f t="array" ref="B689">_xlfn.XLOOKUP($A689,CustomersName[[#All],[Customer ID]],CustomersName[[#All],[First Name]],"Not Found",0)</f>
        <v>Leih S.</v>
      </c>
      <c r="C689" cm="1">
        <f t="array" ref="C689">_xlfn.XLOOKUP($A689,MedExam_Table[[#Headers],[#Data],[Customer ID]],MedExam_Table[[#Headers],[#Data],[BMI]],"Not Found",0)</f>
        <v>15.37</v>
      </c>
      <c r="D689" cm="1">
        <f t="array" ref="D689">_xlfn.XLOOKUP($A689,MedExam_Table[[#Headers],[#Data],[Customer ID]],MedExam_Table[[#Headers],[#Data],[HBA1C]],"Not Found",0)</f>
        <v>9.61</v>
      </c>
      <c r="E689" t="str" cm="1">
        <f t="array" ref="E689">_xlfn.XLOOKUP($A689,MedExam_Table[[#Headers],[#Data],[Customer ID]],MedExam_Table[[#Headers],[#Data],[Heart Issues Updated]],"Not Found",0)</f>
        <v>Yes</v>
      </c>
      <c r="F689" t="str" cm="1">
        <f t="array" ref="F689">_xlfn.XLOOKUP($A689,MedExam_Table[[#Headers],[#Data],[Customer ID]],MedExam_Table[[#Headers],[#Data],[Any Transplants Update]],"Not Found",0)</f>
        <v>No</v>
      </c>
      <c r="G689" t="str" cm="1">
        <f t="array" ref="G689">_xlfn.XLOOKUP($A689,MedExam_Table[[#Headers],[#Data],[Customer ID]],MedExam_Table[[#Headers],[#Data],[Cancer history]],"Not Found",0)</f>
        <v>No</v>
      </c>
      <c r="H689" cm="1">
        <f t="array" ref="H689">_xlfn.XLOOKUP($A689,MedExam_Table[[#Headers],[#Data],[Customer ID]],MedExam_Table[[#Headers],[#Data],[NumberOfMajorSurgeries_updated]],"Not Found",0)</f>
        <v>2</v>
      </c>
      <c r="I689" t="str" cm="1">
        <f t="array" ref="I689">_xlfn.XLOOKUP($A689,MedExam_Table[[#Headers],[#Data],[Customer ID]],MedExam_Table[[#Headers],[#Data],[Smoker Updated]],"Not Found",0)</f>
        <v>No</v>
      </c>
      <c r="J689" t="str" cm="1">
        <f t="array" ref="J689">_xlfn.XLOOKUP($A689,MedExam_Table[[#Headers],[#Data],[Customer ID]],MedExam_Table[[#Headers],[#Data],[Weight Status]],"Not Found",0)</f>
        <v>Underweight</v>
      </c>
      <c r="K689" t="str" cm="1">
        <f t="array" ref="K689">_xlfn.XLOOKUP($A689,MedExam_Table[[#Headers],[#Data],[Customer ID]],MedExam_Table[[#Headers],[#Data],[Diabetes Status]],"Not Found",0)</f>
        <v>Diabetes</v>
      </c>
      <c r="L689" cm="1">
        <f t="array" ref="L689">_xlfn.XLOOKUP($A689,Hospitalisation_table[[#All],[Customer ID]],Hospitalisation_table[[#All],[Customer Age]],"Not Found",0)</f>
        <v>52</v>
      </c>
      <c r="M689" t="str" cm="1">
        <f t="array" ref="M689">_xlfn.XLOOKUP($A689,Hospitalisation_table[[#All],[Customer ID]],Hospitalisation_table[[#All],[Date of Birth]],"Not Found",0)</f>
        <v>14-Oct-1970</v>
      </c>
      <c r="N689" s="22" cm="1">
        <f t="array" ref="N689">_xlfn.XLOOKUP($A689,Hospitalisation_table[[#All],[Customer ID]],Hospitalisation_table[[#All],[charges]],"Not Found",0)</f>
        <v>6147.12</v>
      </c>
      <c r="O689" t="str" cm="1">
        <f t="array" ref="O689">_xlfn.XLOOKUP($A689,Hospitalisation_table[[#All],[Customer ID]],Hospitalisation_table[[#All],[Hospital tier_Updated]],"Not Found",0)</f>
        <v>tier - 2</v>
      </c>
      <c r="P689" t="str" cm="1">
        <f t="array" ref="P689">_xlfn.XLOOKUP($A689,Hospitalisation_table[[#All],[Customer ID]],Hospitalisation_table[[#All],[City tier_updated]],"Not Found",0)</f>
        <v>tier - 3</v>
      </c>
      <c r="Q689" t="str" cm="1">
        <f t="array" ref="Q689">_xlfn.XLOOKUP($A689,Hospitalisation_table[[#All],[Customer ID]],Hospitalisation_table[[#All],[State ID Updated]],"Not Found",0)</f>
        <v>R1012</v>
      </c>
    </row>
    <row r="690" spans="1:17" x14ac:dyDescent="0.3">
      <c r="A690" s="13" t="s">
        <v>753</v>
      </c>
      <c r="B690" t="str" cm="1">
        <f t="array" ref="B690">_xlfn.XLOOKUP($A690,CustomersName[[#All],[Customer ID]],CustomersName[[#All],[First Name]],"Not Found",0)</f>
        <v>htephanie A</v>
      </c>
      <c r="C690" cm="1">
        <f t="array" ref="C690">_xlfn.XLOOKUP($A690,MedExam_Table[[#Headers],[#Data],[Customer ID]],MedExam_Table[[#Headers],[#Data],[BMI]],"Not Found",0)</f>
        <v>18.71</v>
      </c>
      <c r="D690" cm="1">
        <f t="array" ref="D690">_xlfn.XLOOKUP($A690,MedExam_Table[[#Headers],[#Data],[Customer ID]],MedExam_Table[[#Headers],[#Data],[HBA1C]],"Not Found",0)</f>
        <v>5.29</v>
      </c>
      <c r="E690" t="str" cm="1">
        <f t="array" ref="E690">_xlfn.XLOOKUP($A690,MedExam_Table[[#Headers],[#Data],[Customer ID]],MedExam_Table[[#Headers],[#Data],[Heart Issues Updated]],"Not Found",0)</f>
        <v>Yes</v>
      </c>
      <c r="F690" t="str" cm="1">
        <f t="array" ref="F690">_xlfn.XLOOKUP($A690,MedExam_Table[[#Headers],[#Data],[Customer ID]],MedExam_Table[[#Headers],[#Data],[Any Transplants Update]],"Not Found",0)</f>
        <v>No</v>
      </c>
      <c r="G690" t="str" cm="1">
        <f t="array" ref="G690">_xlfn.XLOOKUP($A690,MedExam_Table[[#Headers],[#Data],[Customer ID]],MedExam_Table[[#Headers],[#Data],[Cancer history]],"Not Found",0)</f>
        <v>No</v>
      </c>
      <c r="H690" cm="1">
        <f t="array" ref="H690">_xlfn.XLOOKUP($A690,MedExam_Table[[#Headers],[#Data],[Customer ID]],MedExam_Table[[#Headers],[#Data],[NumberOfMajorSurgeries_updated]],"Not Found",0)</f>
        <v>0</v>
      </c>
      <c r="I690" t="str" cm="1">
        <f t="array" ref="I690">_xlfn.XLOOKUP($A690,MedExam_Table[[#Headers],[#Data],[Customer ID]],MedExam_Table[[#Headers],[#Data],[Smoker Updated]],"Not Found",0)</f>
        <v>No</v>
      </c>
      <c r="J690" t="str" cm="1">
        <f t="array" ref="J690">_xlfn.XLOOKUP($A690,MedExam_Table[[#Headers],[#Data],[Customer ID]],MedExam_Table[[#Headers],[#Data],[Weight Status]],"Not Found",0)</f>
        <v>NormalWeight</v>
      </c>
      <c r="K690" t="str" cm="1">
        <f t="array" ref="K690">_xlfn.XLOOKUP($A690,MedExam_Table[[#Headers],[#Data],[Customer ID]],MedExam_Table[[#Headers],[#Data],[Diabetes Status]],"Not Found",0)</f>
        <v>Normal</v>
      </c>
      <c r="L690" cm="1">
        <f t="array" ref="L690">_xlfn.XLOOKUP($A690,Hospitalisation_table[[#All],[Customer ID]],Hospitalisation_table[[#All],[Customer Age]],"Not Found",0)</f>
        <v>46</v>
      </c>
      <c r="M690" t="str" cm="1">
        <f t="array" ref="M690">_xlfn.XLOOKUP($A690,Hospitalisation_table[[#All],[Customer ID]],Hospitalisation_table[[#All],[Date of Birth]],"Not Found",0)</f>
        <v>12-Dec-1976</v>
      </c>
      <c r="N690" s="22" cm="1">
        <f t="array" ref="N690">_xlfn.XLOOKUP($A690,Hospitalisation_table[[#All],[Customer ID]],Hospitalisation_table[[#All],[charges]],"Not Found",0)</f>
        <v>6139.14</v>
      </c>
      <c r="O690" t="str" cm="1">
        <f t="array" ref="O690">_xlfn.XLOOKUP($A690,Hospitalisation_table[[#All],[Customer ID]],Hospitalisation_table[[#All],[Hospital tier_Updated]],"Not Found",0)</f>
        <v>tier - 2</v>
      </c>
      <c r="P690" t="str" cm="1">
        <f t="array" ref="P690">_xlfn.XLOOKUP($A690,Hospitalisation_table[[#All],[Customer ID]],Hospitalisation_table[[#All],[City tier_updated]],"Not Found",0)</f>
        <v>tier - 3</v>
      </c>
      <c r="Q690" t="str" cm="1">
        <f t="array" ref="Q690">_xlfn.XLOOKUP($A690,Hospitalisation_table[[#All],[Customer ID]],Hospitalisation_table[[#All],[State ID Updated]],"Not Found",0)</f>
        <v>R1013</v>
      </c>
    </row>
    <row r="691" spans="1:17" x14ac:dyDescent="0.3">
      <c r="A691" s="14" t="s">
        <v>752</v>
      </c>
      <c r="B691" t="str" cm="1">
        <f t="array" ref="B691">_xlfn.XLOOKUP($A691,CustomersName[[#All],[Customer ID]],CustomersName[[#All],[First Name]],"Not Found",0)</f>
        <v>Bo</v>
      </c>
      <c r="C691" cm="1">
        <f t="array" ref="C691">_xlfn.XLOOKUP($A691,MedExam_Table[[#Headers],[#Data],[Customer ID]],MedExam_Table[[#Headers],[#Data],[BMI]],"Not Found",0)</f>
        <v>20.61</v>
      </c>
      <c r="D691" cm="1">
        <f t="array" ref="D691">_xlfn.XLOOKUP($A691,MedExam_Table[[#Headers],[#Data],[Customer ID]],MedExam_Table[[#Headers],[#Data],[HBA1C]],"Not Found",0)</f>
        <v>6.89</v>
      </c>
      <c r="E691" t="str" cm="1">
        <f t="array" ref="E691">_xlfn.XLOOKUP($A691,MedExam_Table[[#Headers],[#Data],[Customer ID]],MedExam_Table[[#Headers],[#Data],[Heart Issues Updated]],"Not Found",0)</f>
        <v>No</v>
      </c>
      <c r="F691" t="str" cm="1">
        <f t="array" ref="F691">_xlfn.XLOOKUP($A691,MedExam_Table[[#Headers],[#Data],[Customer ID]],MedExam_Table[[#Headers],[#Data],[Any Transplants Update]],"Not Found",0)</f>
        <v>No</v>
      </c>
      <c r="G691" t="str" cm="1">
        <f t="array" ref="G691">_xlfn.XLOOKUP($A691,MedExam_Table[[#Headers],[#Data],[Customer ID]],MedExam_Table[[#Headers],[#Data],[Cancer history]],"Not Found",0)</f>
        <v>No</v>
      </c>
      <c r="H691" cm="1">
        <f t="array" ref="H691">_xlfn.XLOOKUP($A691,MedExam_Table[[#Headers],[#Data],[Customer ID]],MedExam_Table[[#Headers],[#Data],[NumberOfMajorSurgeries_updated]],"Not Found",0)</f>
        <v>0</v>
      </c>
      <c r="I691" t="str" cm="1">
        <f t="array" ref="I691">_xlfn.XLOOKUP($A691,MedExam_Table[[#Headers],[#Data],[Customer ID]],MedExam_Table[[#Headers],[#Data],[Smoker Updated]],"Not Found",0)</f>
        <v>No</v>
      </c>
      <c r="J691" t="str" cm="1">
        <f t="array" ref="J691">_xlfn.XLOOKUP($A691,MedExam_Table[[#Headers],[#Data],[Customer ID]],MedExam_Table[[#Headers],[#Data],[Weight Status]],"Not Found",0)</f>
        <v>NormalWeight</v>
      </c>
      <c r="K691" t="str" cm="1">
        <f t="array" ref="K691">_xlfn.XLOOKUP($A691,MedExam_Table[[#Headers],[#Data],[Customer ID]],MedExam_Table[[#Headers],[#Data],[Diabetes Status]],"Not Found",0)</f>
        <v>Diabetes</v>
      </c>
      <c r="L691" cm="1">
        <f t="array" ref="L691">_xlfn.XLOOKUP($A691,Hospitalisation_table[[#All],[Customer ID]],Hospitalisation_table[[#All],[Customer Age]],"Not Found",0)</f>
        <v>44</v>
      </c>
      <c r="M691" t="str" cm="1">
        <f t="array" ref="M691">_xlfn.XLOOKUP($A691,Hospitalisation_table[[#All],[Customer ID]],Hospitalisation_table[[#All],[Date of Birth]],"Not Found",0)</f>
        <v>5-Sep-1978</v>
      </c>
      <c r="N691" s="22" cm="1">
        <f t="array" ref="N691">_xlfn.XLOOKUP($A691,Hospitalisation_table[[#All],[Customer ID]],Hospitalisation_table[[#All],[charges]],"Not Found",0)</f>
        <v>6138.58</v>
      </c>
      <c r="O691" t="str" cm="1">
        <f t="array" ref="O691">_xlfn.XLOOKUP($A691,Hospitalisation_table[[#All],[Customer ID]],Hospitalisation_table[[#All],[Hospital tier_Updated]],"Not Found",0)</f>
        <v>tier - 2</v>
      </c>
      <c r="P691" t="str" cm="1">
        <f t="array" ref="P691">_xlfn.XLOOKUP($A691,Hospitalisation_table[[#All],[Customer ID]],Hospitalisation_table[[#All],[City tier_updated]],"Not Found",0)</f>
        <v>tier - 1</v>
      </c>
      <c r="Q691" t="str" cm="1">
        <f t="array" ref="Q691">_xlfn.XLOOKUP($A691,Hospitalisation_table[[#All],[Customer ID]],Hospitalisation_table[[#All],[State ID Updated]],"Not Found",0)</f>
        <v>R1013</v>
      </c>
    </row>
    <row r="692" spans="1:17" x14ac:dyDescent="0.3">
      <c r="A692" s="13" t="s">
        <v>2211</v>
      </c>
      <c r="B692" t="str" cm="1">
        <f t="array" ref="B692">_xlfn.XLOOKUP($A692,CustomersName[[#All],[Customer ID]],CustomersName[[#All],[First Name]],"Not Found",0)</f>
        <v>Aarhn T</v>
      </c>
      <c r="C692" cm="1">
        <f t="array" ref="C692">_xlfn.XLOOKUP($A692,MedExam_Table[[#Headers],[#Data],[Customer ID]],MedExam_Table[[#Headers],[#Data],[BMI]],"Not Found",0)</f>
        <v>33.630000000000003</v>
      </c>
      <c r="D692" cm="1">
        <f t="array" ref="D692">_xlfn.XLOOKUP($A692,MedExam_Table[[#Headers],[#Data],[Customer ID]],MedExam_Table[[#Headers],[#Data],[HBA1C]],"Not Found",0)</f>
        <v>5.42</v>
      </c>
      <c r="E692" t="str" cm="1">
        <f t="array" ref="E692">_xlfn.XLOOKUP($A692,MedExam_Table[[#Headers],[#Data],[Customer ID]],MedExam_Table[[#Headers],[#Data],[Heart Issues Updated]],"Not Found",0)</f>
        <v>No</v>
      </c>
      <c r="F692" t="str" cm="1">
        <f t="array" ref="F692">_xlfn.XLOOKUP($A692,MedExam_Table[[#Headers],[#Data],[Customer ID]],MedExam_Table[[#Headers],[#Data],[Any Transplants Update]],"Not Found",0)</f>
        <v>No</v>
      </c>
      <c r="G692" t="str" cm="1">
        <f t="array" ref="G692">_xlfn.XLOOKUP($A692,MedExam_Table[[#Headers],[#Data],[Customer ID]],MedExam_Table[[#Headers],[#Data],[Cancer history]],"Not Found",0)</f>
        <v>No</v>
      </c>
      <c r="H692" cm="1">
        <f t="array" ref="H692">_xlfn.XLOOKUP($A692,MedExam_Table[[#Headers],[#Data],[Customer ID]],MedExam_Table[[#Headers],[#Data],[NumberOfMajorSurgeries_updated]],"Not Found",0)</f>
        <v>0</v>
      </c>
      <c r="I692" t="str" cm="1">
        <f t="array" ref="I692">_xlfn.XLOOKUP($A692,MedExam_Table[[#Headers],[#Data],[Customer ID]],MedExam_Table[[#Headers],[#Data],[Smoker Updated]],"Not Found",0)</f>
        <v>Yes</v>
      </c>
      <c r="J692" t="str" cm="1">
        <f t="array" ref="J692">_xlfn.XLOOKUP($A692,MedExam_Table[[#Headers],[#Data],[Customer ID]],MedExam_Table[[#Headers],[#Data],[Weight Status]],"Not Found",0)</f>
        <v>Obesity</v>
      </c>
      <c r="K692" t="str" cm="1">
        <f t="array" ref="K692">_xlfn.XLOOKUP($A692,MedExam_Table[[#Headers],[#Data],[Customer ID]],MedExam_Table[[#Headers],[#Data],[Diabetes Status]],"Not Found",0)</f>
        <v>Normal</v>
      </c>
      <c r="L692" cm="1">
        <f t="array" ref="L692">_xlfn.XLOOKUP($A692,Hospitalisation_table[[#All],[Customer ID]],Hospitalisation_table[[#All],[Customer Age]],"Not Found",0)</f>
        <v>32</v>
      </c>
      <c r="M692" t="str" cm="1">
        <f t="array" ref="M692">_xlfn.XLOOKUP($A692,Hospitalisation_table[[#All],[Customer ID]],Hospitalisation_table[[#All],[Date of Birth]],"Not Found",0)</f>
        <v>16-Nov-1990</v>
      </c>
      <c r="N692" s="22" cm="1">
        <f t="array" ref="N692">_xlfn.XLOOKUP($A692,Hospitalisation_table[[#All],[Customer ID]],Hospitalisation_table[[#All],[charges]],"Not Found",0)</f>
        <v>37607.53</v>
      </c>
      <c r="O692" t="str" cm="1">
        <f t="array" ref="O692">_xlfn.XLOOKUP($A692,Hospitalisation_table[[#All],[Customer ID]],Hospitalisation_table[[#All],[Hospital tier_Updated]],"Not Found",0)</f>
        <v>tier - 1</v>
      </c>
      <c r="P692" t="str" cm="1">
        <f t="array" ref="P692">_xlfn.XLOOKUP($A692,Hospitalisation_table[[#All],[Customer ID]],Hospitalisation_table[[#All],[City tier_updated]],"Not Found",0)</f>
        <v>tier - 2</v>
      </c>
      <c r="Q692" t="str" cm="1">
        <f t="array" ref="Q692">_xlfn.XLOOKUP($A692,Hospitalisation_table[[#All],[Customer ID]],Hospitalisation_table[[#All],[State ID Updated]],"Not Found",0)</f>
        <v>R1019</v>
      </c>
    </row>
    <row r="693" spans="1:17" x14ac:dyDescent="0.3">
      <c r="A693" s="14" t="s">
        <v>751</v>
      </c>
      <c r="B693" t="str" cm="1">
        <f t="array" ref="B693">_xlfn.XLOOKUP($A693,CustomersName[[#All],[Customer ID]],CustomersName[[#All],[First Name]],"Not Found",0)</f>
        <v>Leah</v>
      </c>
      <c r="C693" cm="1">
        <f t="array" ref="C693">_xlfn.XLOOKUP($A693,MedExam_Table[[#Headers],[#Data],[Customer ID]],MedExam_Table[[#Headers],[#Data],[BMI]],"Not Found",0)</f>
        <v>15.99</v>
      </c>
      <c r="D693" cm="1">
        <f t="array" ref="D693">_xlfn.XLOOKUP($A693,MedExam_Table[[#Headers],[#Data],[Customer ID]],MedExam_Table[[#Headers],[#Data],[HBA1C]],"Not Found",0)</f>
        <v>4.57</v>
      </c>
      <c r="E693" t="str" cm="1">
        <f t="array" ref="E693">_xlfn.XLOOKUP($A693,MedExam_Table[[#Headers],[#Data],[Customer ID]],MedExam_Table[[#Headers],[#Data],[Heart Issues Updated]],"Not Found",0)</f>
        <v>Yes</v>
      </c>
      <c r="F693" t="str" cm="1">
        <f t="array" ref="F693">_xlfn.XLOOKUP($A693,MedExam_Table[[#Headers],[#Data],[Customer ID]],MedExam_Table[[#Headers],[#Data],[Any Transplants Update]],"Not Found",0)</f>
        <v>No</v>
      </c>
      <c r="G693" t="str" cm="1">
        <f t="array" ref="G693">_xlfn.XLOOKUP($A693,MedExam_Table[[#Headers],[#Data],[Customer ID]],MedExam_Table[[#Headers],[#Data],[Cancer history]],"Not Found",0)</f>
        <v>Yes</v>
      </c>
      <c r="H693" cm="1">
        <f t="array" ref="H693">_xlfn.XLOOKUP($A693,MedExam_Table[[#Headers],[#Data],[Customer ID]],MedExam_Table[[#Headers],[#Data],[NumberOfMajorSurgeries_updated]],"Not Found",0)</f>
        <v>1</v>
      </c>
      <c r="I693" t="str" cm="1">
        <f t="array" ref="I693">_xlfn.XLOOKUP($A693,MedExam_Table[[#Headers],[#Data],[Customer ID]],MedExam_Table[[#Headers],[#Data],[Smoker Updated]],"Not Found",0)</f>
        <v>No</v>
      </c>
      <c r="J693" t="str" cm="1">
        <f t="array" ref="J693">_xlfn.XLOOKUP($A693,MedExam_Table[[#Headers],[#Data],[Customer ID]],MedExam_Table[[#Headers],[#Data],[Weight Status]],"Not Found",0)</f>
        <v>Underweight</v>
      </c>
      <c r="K693" t="str" cm="1">
        <f t="array" ref="K693">_xlfn.XLOOKUP($A693,MedExam_Table[[#Headers],[#Data],[Customer ID]],MedExam_Table[[#Headers],[#Data],[Diabetes Status]],"Not Found",0)</f>
        <v>Normal</v>
      </c>
      <c r="L693" cm="1">
        <f t="array" ref="L693">_xlfn.XLOOKUP($A693,Hospitalisation_table[[#All],[Customer ID]],Hospitalisation_table[[#All],[Customer Age]],"Not Found",0)</f>
        <v>53</v>
      </c>
      <c r="M693" t="str" cm="1">
        <f t="array" ref="M693">_xlfn.XLOOKUP($A693,Hospitalisation_table[[#All],[Customer ID]],Hospitalisation_table[[#All],[Date of Birth]],"Not Found",0)</f>
        <v>9-Nov-1969</v>
      </c>
      <c r="N693" s="22" cm="1">
        <f t="array" ref="N693">_xlfn.XLOOKUP($A693,Hospitalisation_table[[#All],[Customer ID]],Hospitalisation_table[[#All],[charges]],"Not Found",0)</f>
        <v>6138.5</v>
      </c>
      <c r="O693" t="str" cm="1">
        <f t="array" ref="O693">_xlfn.XLOOKUP($A693,Hospitalisation_table[[#All],[Customer ID]],Hospitalisation_table[[#All],[Hospital tier_Updated]],"Not Found",0)</f>
        <v>tier - 2</v>
      </c>
      <c r="P693" t="str" cm="1">
        <f t="array" ref="P693">_xlfn.XLOOKUP($A693,Hospitalisation_table[[#All],[Customer ID]],Hospitalisation_table[[#All],[City tier_updated]],"Not Found",0)</f>
        <v>tier - 2</v>
      </c>
      <c r="Q693" t="str" cm="1">
        <f t="array" ref="Q693">_xlfn.XLOOKUP($A693,Hospitalisation_table[[#All],[Customer ID]],Hospitalisation_table[[#All],[State ID Updated]],"Not Found",0)</f>
        <v>R1011</v>
      </c>
    </row>
    <row r="694" spans="1:17" x14ac:dyDescent="0.3">
      <c r="A694" s="13" t="s">
        <v>750</v>
      </c>
      <c r="B694" t="str" cm="1">
        <f t="array" ref="B694">_xlfn.XLOOKUP($A694,CustomersName[[#All],[Customer ID]],CustomersName[[#All],[First Name]],"Not Found",0)</f>
        <v>Kaha Lynne</v>
      </c>
      <c r="C694" cm="1">
        <f t="array" ref="C694">_xlfn.XLOOKUP($A694,MedExam_Table[[#Headers],[#Data],[Customer ID]],MedExam_Table[[#Headers],[#Data],[BMI]],"Not Found",0)</f>
        <v>33.155000000000001</v>
      </c>
      <c r="D694" cm="1">
        <f t="array" ref="D694">_xlfn.XLOOKUP($A694,MedExam_Table[[#Headers],[#Data],[Customer ID]],MedExam_Table[[#Headers],[#Data],[HBA1C]],"Not Found",0)</f>
        <v>4.32</v>
      </c>
      <c r="E694" t="str" cm="1">
        <f t="array" ref="E694">_xlfn.XLOOKUP($A694,MedExam_Table[[#Headers],[#Data],[Customer ID]],MedExam_Table[[#Headers],[#Data],[Heart Issues Updated]],"Not Found",0)</f>
        <v>No</v>
      </c>
      <c r="F694" t="str" cm="1">
        <f t="array" ref="F694">_xlfn.XLOOKUP($A694,MedExam_Table[[#Headers],[#Data],[Customer ID]],MedExam_Table[[#Headers],[#Data],[Any Transplants Update]],"Not Found",0)</f>
        <v>No</v>
      </c>
      <c r="G694" t="str" cm="1">
        <f t="array" ref="G694">_xlfn.XLOOKUP($A694,MedExam_Table[[#Headers],[#Data],[Customer ID]],MedExam_Table[[#Headers],[#Data],[Cancer history]],"Not Found",0)</f>
        <v>No</v>
      </c>
      <c r="H694" cm="1">
        <f t="array" ref="H694">_xlfn.XLOOKUP($A694,MedExam_Table[[#Headers],[#Data],[Customer ID]],MedExam_Table[[#Headers],[#Data],[NumberOfMajorSurgeries_updated]],"Not Found",0)</f>
        <v>0</v>
      </c>
      <c r="I694" t="str" cm="1">
        <f t="array" ref="I694">_xlfn.XLOOKUP($A694,MedExam_Table[[#Headers],[#Data],[Customer ID]],MedExam_Table[[#Headers],[#Data],[Smoker Updated]],"Not Found",0)</f>
        <v>No</v>
      </c>
      <c r="J694" t="str" cm="1">
        <f t="array" ref="J694">_xlfn.XLOOKUP($A694,MedExam_Table[[#Headers],[#Data],[Customer ID]],MedExam_Table[[#Headers],[#Data],[Weight Status]],"Not Found",0)</f>
        <v>Obesity</v>
      </c>
      <c r="K694" t="str" cm="1">
        <f t="array" ref="K694">_xlfn.XLOOKUP($A694,MedExam_Table[[#Headers],[#Data],[Customer ID]],MedExam_Table[[#Headers],[#Data],[Diabetes Status]],"Not Found",0)</f>
        <v>Normal</v>
      </c>
      <c r="L694" cm="1">
        <f t="array" ref="L694">_xlfn.XLOOKUP($A694,Hospitalisation_table[[#All],[Customer ID]],Hospitalisation_table[[#All],[Customer Age]],"Not Found",0)</f>
        <v>32</v>
      </c>
      <c r="M694" t="str" cm="1">
        <f t="array" ref="M694">_xlfn.XLOOKUP($A694,Hospitalisation_table[[#All],[Customer ID]],Hospitalisation_table[[#All],[Date of Birth]],"Not Found",0)</f>
        <v>18-Aug-1990</v>
      </c>
      <c r="N694" s="22" cm="1">
        <f t="array" ref="N694">_xlfn.XLOOKUP($A694,Hospitalisation_table[[#All],[Customer ID]],Hospitalisation_table[[#All],[charges]],"Not Found",0)</f>
        <v>6128.8</v>
      </c>
      <c r="O694" t="str" cm="1">
        <f t="array" ref="O694">_xlfn.XLOOKUP($A694,Hospitalisation_table[[#All],[Customer ID]],Hospitalisation_table[[#All],[Hospital tier_Updated]],"Not Found",0)</f>
        <v>tier - 2</v>
      </c>
      <c r="P694" t="str" cm="1">
        <f t="array" ref="P694">_xlfn.XLOOKUP($A694,Hospitalisation_table[[#All],[Customer ID]],Hospitalisation_table[[#All],[City tier_updated]],"Not Found",0)</f>
        <v>tier - 3</v>
      </c>
      <c r="Q694" t="str" cm="1">
        <f t="array" ref="Q694">_xlfn.XLOOKUP($A694,Hospitalisation_table[[#All],[Customer ID]],Hospitalisation_table[[#All],[State ID Updated]],"Not Found",0)</f>
        <v>R1012</v>
      </c>
    </row>
    <row r="695" spans="1:17" x14ac:dyDescent="0.3">
      <c r="A695" s="14" t="s">
        <v>749</v>
      </c>
      <c r="B695" t="str" cm="1">
        <f t="array" ref="B695">_xlfn.XLOOKUP($A695,CustomersName[[#All],[Customer ID]],CustomersName[[#All],[First Name]],"Not Found",0)</f>
        <v>Jeffrey</v>
      </c>
      <c r="C695" cm="1">
        <f t="array" ref="C695">_xlfn.XLOOKUP($A695,MedExam_Table[[#Headers],[#Data],[Customer ID]],MedExam_Table[[#Headers],[#Data],[BMI]],"Not Found",0)</f>
        <v>26.22</v>
      </c>
      <c r="D695" cm="1">
        <f t="array" ref="D695">_xlfn.XLOOKUP($A695,MedExam_Table[[#Headers],[#Data],[Customer ID]],MedExam_Table[[#Headers],[#Data],[HBA1C]],"Not Found",0)</f>
        <v>5.57</v>
      </c>
      <c r="E695" t="str" cm="1">
        <f t="array" ref="E695">_xlfn.XLOOKUP($A695,MedExam_Table[[#Headers],[#Data],[Customer ID]],MedExam_Table[[#Headers],[#Data],[Heart Issues Updated]],"Not Found",0)</f>
        <v>Yes</v>
      </c>
      <c r="F695" t="str" cm="1">
        <f t="array" ref="F695">_xlfn.XLOOKUP($A695,MedExam_Table[[#Headers],[#Data],[Customer ID]],MedExam_Table[[#Headers],[#Data],[Any Transplants Update]],"Not Found",0)</f>
        <v>No</v>
      </c>
      <c r="G695" t="str" cm="1">
        <f t="array" ref="G695">_xlfn.XLOOKUP($A695,MedExam_Table[[#Headers],[#Data],[Customer ID]],MedExam_Table[[#Headers],[#Data],[Cancer history]],"Not Found",0)</f>
        <v>Yes</v>
      </c>
      <c r="H695" cm="1">
        <f t="array" ref="H695">_xlfn.XLOOKUP($A695,MedExam_Table[[#Headers],[#Data],[Customer ID]],MedExam_Table[[#Headers],[#Data],[NumberOfMajorSurgeries_updated]],"Not Found",0)</f>
        <v>1</v>
      </c>
      <c r="I695" t="str" cm="1">
        <f t="array" ref="I695">_xlfn.XLOOKUP($A695,MedExam_Table[[#Headers],[#Data],[Customer ID]],MedExam_Table[[#Headers],[#Data],[Smoker Updated]],"Not Found",0)</f>
        <v>No</v>
      </c>
      <c r="J695" t="str" cm="1">
        <f t="array" ref="J695">_xlfn.XLOOKUP($A695,MedExam_Table[[#Headers],[#Data],[Customer ID]],MedExam_Table[[#Headers],[#Data],[Weight Status]],"Not Found",0)</f>
        <v>OverWeight</v>
      </c>
      <c r="K695" t="str" cm="1">
        <f t="array" ref="K695">_xlfn.XLOOKUP($A695,MedExam_Table[[#Headers],[#Data],[Customer ID]],MedExam_Table[[#Headers],[#Data],[Diabetes Status]],"Not Found",0)</f>
        <v>Normal</v>
      </c>
      <c r="L695" cm="1">
        <f t="array" ref="L695">_xlfn.XLOOKUP($A695,Hospitalisation_table[[#All],[Customer ID]],Hospitalisation_table[[#All],[Customer Age]],"Not Found",0)</f>
        <v>39</v>
      </c>
      <c r="M695" t="str" cm="1">
        <f t="array" ref="M695">_xlfn.XLOOKUP($A695,Hospitalisation_table[[#All],[Customer ID]],Hospitalisation_table[[#All],[Date of Birth]],"Not Found",0)</f>
        <v>16-Nov-1983</v>
      </c>
      <c r="N695" s="22" cm="1">
        <f t="array" ref="N695">_xlfn.XLOOKUP($A695,Hospitalisation_table[[#All],[Customer ID]],Hospitalisation_table[[#All],[charges]],"Not Found",0)</f>
        <v>6123.57</v>
      </c>
      <c r="O695" t="str" cm="1">
        <f t="array" ref="O695">_xlfn.XLOOKUP($A695,Hospitalisation_table[[#All],[Customer ID]],Hospitalisation_table[[#All],[Hospital tier_Updated]],"Not Found",0)</f>
        <v>tier - 3</v>
      </c>
      <c r="P695" t="str" cm="1">
        <f t="array" ref="P695">_xlfn.XLOOKUP($A695,Hospitalisation_table[[#All],[Customer ID]],Hospitalisation_table[[#All],[City tier_updated]],"Not Found",0)</f>
        <v>tier - 2</v>
      </c>
      <c r="Q695" t="str" cm="1">
        <f t="array" ref="Q695">_xlfn.XLOOKUP($A695,Hospitalisation_table[[#All],[Customer ID]],Hospitalisation_table[[#All],[State ID Updated]],"Not Found",0)</f>
        <v>R1012</v>
      </c>
    </row>
    <row r="696" spans="1:17" x14ac:dyDescent="0.3">
      <c r="A696" s="13" t="s">
        <v>748</v>
      </c>
      <c r="B696" t="str" cm="1">
        <f t="array" ref="B696">_xlfn.XLOOKUP($A696,CustomersName[[#All],[Customer ID]],CustomersName[[#All],[First Name]],"Not Found",0)</f>
        <v>Justin</v>
      </c>
      <c r="C696" cm="1">
        <f t="array" ref="C696">_xlfn.XLOOKUP($A696,MedExam_Table[[#Headers],[#Data],[Customer ID]],MedExam_Table[[#Headers],[#Data],[BMI]],"Not Found",0)</f>
        <v>21.85</v>
      </c>
      <c r="D696" cm="1">
        <f t="array" ref="D696">_xlfn.XLOOKUP($A696,MedExam_Table[[#Headers],[#Data],[Customer ID]],MedExam_Table[[#Headers],[#Data],[HBA1C]],"Not Found",0)</f>
        <v>5.26</v>
      </c>
      <c r="E696" t="str" cm="1">
        <f t="array" ref="E696">_xlfn.XLOOKUP($A696,MedExam_Table[[#Headers],[#Data],[Customer ID]],MedExam_Table[[#Headers],[#Data],[Heart Issues Updated]],"Not Found",0)</f>
        <v>Yes</v>
      </c>
      <c r="F696" t="str" cm="1">
        <f t="array" ref="F696">_xlfn.XLOOKUP($A696,MedExam_Table[[#Headers],[#Data],[Customer ID]],MedExam_Table[[#Headers],[#Data],[Any Transplants Update]],"Not Found",0)</f>
        <v>No</v>
      </c>
      <c r="G696" t="str" cm="1">
        <f t="array" ref="G696">_xlfn.XLOOKUP($A696,MedExam_Table[[#Headers],[#Data],[Customer ID]],MedExam_Table[[#Headers],[#Data],[Cancer history]],"Not Found",0)</f>
        <v>Yes</v>
      </c>
      <c r="H696" cm="1">
        <f t="array" ref="H696">_xlfn.XLOOKUP($A696,MedExam_Table[[#Headers],[#Data],[Customer ID]],MedExam_Table[[#Headers],[#Data],[NumberOfMajorSurgeries_updated]],"Not Found",0)</f>
        <v>1</v>
      </c>
      <c r="I696" t="str" cm="1">
        <f t="array" ref="I696">_xlfn.XLOOKUP($A696,MedExam_Table[[#Headers],[#Data],[Customer ID]],MedExam_Table[[#Headers],[#Data],[Smoker Updated]],"Not Found",0)</f>
        <v>No</v>
      </c>
      <c r="J696" t="str" cm="1">
        <f t="array" ref="J696">_xlfn.XLOOKUP($A696,MedExam_Table[[#Headers],[#Data],[Customer ID]],MedExam_Table[[#Headers],[#Data],[Weight Status]],"Not Found",0)</f>
        <v>NormalWeight</v>
      </c>
      <c r="K696" t="str" cm="1">
        <f t="array" ref="K696">_xlfn.XLOOKUP($A696,MedExam_Table[[#Headers],[#Data],[Customer ID]],MedExam_Table[[#Headers],[#Data],[Diabetes Status]],"Not Found",0)</f>
        <v>Normal</v>
      </c>
      <c r="L696" cm="1">
        <f t="array" ref="L696">_xlfn.XLOOKUP($A696,Hospitalisation_table[[#All],[Customer ID]],Hospitalisation_table[[#All],[Customer Age]],"Not Found",0)</f>
        <v>39</v>
      </c>
      <c r="M696" t="str" cm="1">
        <f t="array" ref="M696">_xlfn.XLOOKUP($A696,Hospitalisation_table[[#All],[Customer ID]],Hospitalisation_table[[#All],[Date of Birth]],"Not Found",0)</f>
        <v>11-Aug-1983</v>
      </c>
      <c r="N696" s="22" cm="1">
        <f t="array" ref="N696">_xlfn.XLOOKUP($A696,Hospitalisation_table[[#All],[Customer ID]],Hospitalisation_table[[#All],[charges]],"Not Found",0)</f>
        <v>6117.49</v>
      </c>
      <c r="O696" t="str" cm="1">
        <f t="array" ref="O696">_xlfn.XLOOKUP($A696,Hospitalisation_table[[#All],[Customer ID]],Hospitalisation_table[[#All],[Hospital tier_Updated]],"Not Found",0)</f>
        <v>tier - 2</v>
      </c>
      <c r="P696" t="str" cm="1">
        <f t="array" ref="P696">_xlfn.XLOOKUP($A696,Hospitalisation_table[[#All],[Customer ID]],Hospitalisation_table[[#All],[City tier_updated]],"Not Found",0)</f>
        <v>tier - 3</v>
      </c>
      <c r="Q696" t="str" cm="1">
        <f t="array" ref="Q696">_xlfn.XLOOKUP($A696,Hospitalisation_table[[#All],[Customer ID]],Hospitalisation_table[[#All],[State ID Updated]],"Not Found",0)</f>
        <v>R1012</v>
      </c>
    </row>
    <row r="697" spans="1:17" x14ac:dyDescent="0.3">
      <c r="A697" s="14" t="s">
        <v>747</v>
      </c>
      <c r="B697" t="str" cm="1">
        <f t="array" ref="B697">_xlfn.XLOOKUP($A697,CustomersName[[#All],[Customer ID]],CustomersName[[#All],[First Name]],"Not Found",0)</f>
        <v>Emily</v>
      </c>
      <c r="C697" cm="1">
        <f t="array" ref="C697">_xlfn.XLOOKUP($A697,MedExam_Table[[#Headers],[#Data],[Customer ID]],MedExam_Table[[#Headers],[#Data],[BMI]],"Not Found",0)</f>
        <v>30.495000000000001</v>
      </c>
      <c r="D697" cm="1">
        <f t="array" ref="D697">_xlfn.XLOOKUP($A697,MedExam_Table[[#Headers],[#Data],[Customer ID]],MedExam_Table[[#Headers],[#Data],[HBA1C]],"Not Found",0)</f>
        <v>6.25</v>
      </c>
      <c r="E697" t="str" cm="1">
        <f t="array" ref="E697">_xlfn.XLOOKUP($A697,MedExam_Table[[#Headers],[#Data],[Customer ID]],MedExam_Table[[#Headers],[#Data],[Heart Issues Updated]],"Not Found",0)</f>
        <v>No</v>
      </c>
      <c r="F697" t="str" cm="1">
        <f t="array" ref="F697">_xlfn.XLOOKUP($A697,MedExam_Table[[#Headers],[#Data],[Customer ID]],MedExam_Table[[#Headers],[#Data],[Any Transplants Update]],"Not Found",0)</f>
        <v>No</v>
      </c>
      <c r="G697" t="str" cm="1">
        <f t="array" ref="G697">_xlfn.XLOOKUP($A697,MedExam_Table[[#Headers],[#Data],[Customer ID]],MedExam_Table[[#Headers],[#Data],[Cancer history]],"Not Found",0)</f>
        <v>No</v>
      </c>
      <c r="H697" cm="1">
        <f t="array" ref="H697">_xlfn.XLOOKUP($A697,MedExam_Table[[#Headers],[#Data],[Customer ID]],MedExam_Table[[#Headers],[#Data],[NumberOfMajorSurgeries_updated]],"Not Found",0)</f>
        <v>0</v>
      </c>
      <c r="I697" t="str" cm="1">
        <f t="array" ref="I697">_xlfn.XLOOKUP($A697,MedExam_Table[[#Headers],[#Data],[Customer ID]],MedExam_Table[[#Headers],[#Data],[Smoker Updated]],"Not Found",0)</f>
        <v>No</v>
      </c>
      <c r="J697" t="str" cm="1">
        <f t="array" ref="J697">_xlfn.XLOOKUP($A697,MedExam_Table[[#Headers],[#Data],[Customer ID]],MedExam_Table[[#Headers],[#Data],[Weight Status]],"Not Found",0)</f>
        <v>Obesity</v>
      </c>
      <c r="K697" t="str" cm="1">
        <f t="array" ref="K697">_xlfn.XLOOKUP($A697,MedExam_Table[[#Headers],[#Data],[Customer ID]],MedExam_Table[[#Headers],[#Data],[Diabetes Status]],"Not Found",0)</f>
        <v>Prediabetes</v>
      </c>
      <c r="L697" cm="1">
        <f t="array" ref="L697">_xlfn.XLOOKUP($A697,Hospitalisation_table[[#All],[Customer ID]],Hospitalisation_table[[#All],[Customer Age]],"Not Found",0)</f>
        <v>31</v>
      </c>
      <c r="M697" t="str" cm="1">
        <f t="array" ref="M697">_xlfn.XLOOKUP($A697,Hospitalisation_table[[#All],[Customer ID]],Hospitalisation_table[[#All],[Date of Birth]],"Not Found",0)</f>
        <v>25-Jul-1991</v>
      </c>
      <c r="N697" s="22" cm="1">
        <f t="array" ref="N697">_xlfn.XLOOKUP($A697,Hospitalisation_table[[#All],[Customer ID]],Hospitalisation_table[[#All],[charges]],"Not Found",0)</f>
        <v>6113.23</v>
      </c>
      <c r="O697" t="str" cm="1">
        <f t="array" ref="O697">_xlfn.XLOOKUP($A697,Hospitalisation_table[[#All],[Customer ID]],Hospitalisation_table[[#All],[Hospital tier_Updated]],"Not Found",0)</f>
        <v>tier - 2</v>
      </c>
      <c r="P697" t="str" cm="1">
        <f t="array" ref="P697">_xlfn.XLOOKUP($A697,Hospitalisation_table[[#All],[Customer ID]],Hospitalisation_table[[#All],[City tier_updated]],"Not Found",0)</f>
        <v>tier - 2</v>
      </c>
      <c r="Q697" t="str" cm="1">
        <f t="array" ref="Q697">_xlfn.XLOOKUP($A697,Hospitalisation_table[[#All],[Customer ID]],Hospitalisation_table[[#All],[State ID Updated]],"Not Found",0)</f>
        <v>R1024</v>
      </c>
    </row>
    <row r="698" spans="1:17" x14ac:dyDescent="0.3">
      <c r="A698" s="13" t="s">
        <v>746</v>
      </c>
      <c r="B698" t="str" cm="1">
        <f t="array" ref="B698">_xlfn.XLOOKUP($A698,CustomersName[[#All],[Customer ID]],CustomersName[[#All],[First Name]],"Not Found",0)</f>
        <v>Rebecca</v>
      </c>
      <c r="C698" cm="1">
        <f t="array" ref="C698">_xlfn.XLOOKUP($A698,MedExam_Table[[#Headers],[#Data],[Customer ID]],MedExam_Table[[#Headers],[#Data],[BMI]],"Not Found",0)</f>
        <v>34.104999999999997</v>
      </c>
      <c r="D698" cm="1">
        <f t="array" ref="D698">_xlfn.XLOOKUP($A698,MedExam_Table[[#Headers],[#Data],[Customer ID]],MedExam_Table[[#Headers],[#Data],[HBA1C]],"Not Found",0)</f>
        <v>5.67</v>
      </c>
      <c r="E698" t="str" cm="1">
        <f t="array" ref="E698">_xlfn.XLOOKUP($A698,MedExam_Table[[#Headers],[#Data],[Customer ID]],MedExam_Table[[#Headers],[#Data],[Heart Issues Updated]],"Not Found",0)</f>
        <v>Yes</v>
      </c>
      <c r="F698" t="str" cm="1">
        <f t="array" ref="F698">_xlfn.XLOOKUP($A698,MedExam_Table[[#Headers],[#Data],[Customer ID]],MedExam_Table[[#Headers],[#Data],[Any Transplants Update]],"Not Found",0)</f>
        <v>No</v>
      </c>
      <c r="G698" t="str" cm="1">
        <f t="array" ref="G698">_xlfn.XLOOKUP($A698,MedExam_Table[[#Headers],[#Data],[Customer ID]],MedExam_Table[[#Headers],[#Data],[Cancer history]],"Not Found",0)</f>
        <v>No</v>
      </c>
      <c r="H698" cm="1">
        <f t="array" ref="H698">_xlfn.XLOOKUP($A698,MedExam_Table[[#Headers],[#Data],[Customer ID]],MedExam_Table[[#Headers],[#Data],[NumberOfMajorSurgeries_updated]],"Not Found",0)</f>
        <v>0</v>
      </c>
      <c r="I698" t="str" cm="1">
        <f t="array" ref="I698">_xlfn.XLOOKUP($A698,MedExam_Table[[#Headers],[#Data],[Customer ID]],MedExam_Table[[#Headers],[#Data],[Smoker Updated]],"Not Found",0)</f>
        <v>No</v>
      </c>
      <c r="J698" t="str" cm="1">
        <f t="array" ref="J698">_xlfn.XLOOKUP($A698,MedExam_Table[[#Headers],[#Data],[Customer ID]],MedExam_Table[[#Headers],[#Data],[Weight Status]],"Not Found",0)</f>
        <v>Obesity</v>
      </c>
      <c r="K698" t="str" cm="1">
        <f t="array" ref="K698">_xlfn.XLOOKUP($A698,MedExam_Table[[#Headers],[#Data],[Customer ID]],MedExam_Table[[#Headers],[#Data],[Diabetes Status]],"Not Found",0)</f>
        <v>Normal</v>
      </c>
      <c r="L698" cm="1">
        <f t="array" ref="L698">_xlfn.XLOOKUP($A698,Hospitalisation_table[[#All],[Customer ID]],Hospitalisation_table[[#All],[Customer Age]],"Not Found",0)</f>
        <v>37</v>
      </c>
      <c r="M698" t="str" cm="1">
        <f t="array" ref="M698">_xlfn.XLOOKUP($A698,Hospitalisation_table[[#All],[Customer ID]],Hospitalisation_table[[#All],[Date of Birth]],"Not Found",0)</f>
        <v>21-Jul-1985</v>
      </c>
      <c r="N698" s="22" cm="1">
        <f t="array" ref="N698">_xlfn.XLOOKUP($A698,Hospitalisation_table[[#All],[Customer ID]],Hospitalisation_table[[#All],[charges]],"Not Found",0)</f>
        <v>6112.35</v>
      </c>
      <c r="O698" t="str" cm="1">
        <f t="array" ref="O698">_xlfn.XLOOKUP($A698,Hospitalisation_table[[#All],[Customer ID]],Hospitalisation_table[[#All],[Hospital tier_Updated]],"Not Found",0)</f>
        <v>tier - 2</v>
      </c>
      <c r="P698" t="str" cm="1">
        <f t="array" ref="P698">_xlfn.XLOOKUP($A698,Hospitalisation_table[[#All],[Customer ID]],Hospitalisation_table[[#All],[City tier_updated]],"Not Found",0)</f>
        <v>tier - 1</v>
      </c>
      <c r="Q698" t="str" cm="1">
        <f t="array" ref="Q698">_xlfn.XLOOKUP($A698,Hospitalisation_table[[#All],[Customer ID]],Hospitalisation_table[[#All],[State ID Updated]],"Not Found",0)</f>
        <v>R1012</v>
      </c>
    </row>
    <row r="699" spans="1:17" x14ac:dyDescent="0.3">
      <c r="A699" s="14" t="s">
        <v>745</v>
      </c>
      <c r="B699" t="str" cm="1">
        <f t="array" ref="B699">_xlfn.XLOOKUP($A699,CustomersName[[#All],[Customer ID]],CustomersName[[#All],[First Name]],"Not Found",0)</f>
        <v>Allie</v>
      </c>
      <c r="C699" cm="1">
        <f t="array" ref="C699">_xlfn.XLOOKUP($A699,MedExam_Table[[#Headers],[#Data],[Customer ID]],MedExam_Table[[#Headers],[#Data],[BMI]],"Not Found",0)</f>
        <v>32.770000000000003</v>
      </c>
      <c r="D699" cm="1">
        <f t="array" ref="D699">_xlfn.XLOOKUP($A699,MedExam_Table[[#Headers],[#Data],[Customer ID]],MedExam_Table[[#Headers],[#Data],[HBA1C]],"Not Found",0)</f>
        <v>4.42</v>
      </c>
      <c r="E699" t="str" cm="1">
        <f t="array" ref="E699">_xlfn.XLOOKUP($A699,MedExam_Table[[#Headers],[#Data],[Customer ID]],MedExam_Table[[#Headers],[#Data],[Heart Issues Updated]],"Not Found",0)</f>
        <v>Yes</v>
      </c>
      <c r="F699" t="str" cm="1">
        <f t="array" ref="F699">_xlfn.XLOOKUP($A699,MedExam_Table[[#Headers],[#Data],[Customer ID]],MedExam_Table[[#Headers],[#Data],[Any Transplants Update]],"Not Found",0)</f>
        <v>No</v>
      </c>
      <c r="G699" t="str" cm="1">
        <f t="array" ref="G699">_xlfn.XLOOKUP($A699,MedExam_Table[[#Headers],[#Data],[Customer ID]],MedExam_Table[[#Headers],[#Data],[Cancer history]],"Not Found",0)</f>
        <v>No</v>
      </c>
      <c r="H699" cm="1">
        <f t="array" ref="H699">_xlfn.XLOOKUP($A699,MedExam_Table[[#Headers],[#Data],[Customer ID]],MedExam_Table[[#Headers],[#Data],[NumberOfMajorSurgeries_updated]],"Not Found",0)</f>
        <v>1</v>
      </c>
      <c r="I699" t="str" cm="1">
        <f t="array" ref="I699">_xlfn.XLOOKUP($A699,MedExam_Table[[#Headers],[#Data],[Customer ID]],MedExam_Table[[#Headers],[#Data],[Smoker Updated]],"Not Found",0)</f>
        <v>No</v>
      </c>
      <c r="J699" t="str" cm="1">
        <f t="array" ref="J699">_xlfn.XLOOKUP($A699,MedExam_Table[[#Headers],[#Data],[Customer ID]],MedExam_Table[[#Headers],[#Data],[Weight Status]],"Not Found",0)</f>
        <v>Obesity</v>
      </c>
      <c r="K699" t="str" cm="1">
        <f t="array" ref="K699">_xlfn.XLOOKUP($A699,MedExam_Table[[#Headers],[#Data],[Customer ID]],MedExam_Table[[#Headers],[#Data],[Diabetes Status]],"Not Found",0)</f>
        <v>Normal</v>
      </c>
      <c r="L699" cm="1">
        <f t="array" ref="L699">_xlfn.XLOOKUP($A699,Hospitalisation_table[[#All],[Customer ID]],Hospitalisation_table[[#All],[Customer Age]],"Not Found",0)</f>
        <v>27</v>
      </c>
      <c r="M699" t="str" cm="1">
        <f t="array" ref="M699">_xlfn.XLOOKUP($A699,Hospitalisation_table[[#All],[Customer ID]],Hospitalisation_table[[#All],[Date of Birth]],"Not Found",0)</f>
        <v>9-Sep-1995</v>
      </c>
      <c r="N699" s="22" cm="1">
        <f t="array" ref="N699">_xlfn.XLOOKUP($A699,Hospitalisation_table[[#All],[Customer ID]],Hospitalisation_table[[#All],[charges]],"Not Found",0)</f>
        <v>6111.95</v>
      </c>
      <c r="O699" t="str" cm="1">
        <f t="array" ref="O699">_xlfn.XLOOKUP($A699,Hospitalisation_table[[#All],[Customer ID]],Hospitalisation_table[[#All],[Hospital tier_Updated]],"Not Found",0)</f>
        <v>tier - 2</v>
      </c>
      <c r="P699" t="str" cm="1">
        <f t="array" ref="P699">_xlfn.XLOOKUP($A699,Hospitalisation_table[[#All],[Customer ID]],Hospitalisation_table[[#All],[City tier_updated]],"Not Found",0)</f>
        <v>tier - 3</v>
      </c>
      <c r="Q699" t="str" cm="1">
        <f t="array" ref="Q699">_xlfn.XLOOKUP($A699,Hospitalisation_table[[#All],[Customer ID]],Hospitalisation_table[[#All],[State ID Updated]],"Not Found",0)</f>
        <v>R1026</v>
      </c>
    </row>
    <row r="700" spans="1:17" x14ac:dyDescent="0.3">
      <c r="A700" s="13" t="s">
        <v>744</v>
      </c>
      <c r="B700" t="str" cm="1">
        <f t="array" ref="B700">_xlfn.XLOOKUP($A700,CustomersName[[#All],[Customer ID]],CustomersName[[#All],[First Name]],"Not Found",0)</f>
        <v>Trasi</v>
      </c>
      <c r="C700" cm="1">
        <f t="array" ref="C700">_xlfn.XLOOKUP($A700,MedExam_Table[[#Headers],[#Data],[Customer ID]],MedExam_Table[[#Headers],[#Data],[BMI]],"Not Found",0)</f>
        <v>16.850000000000001</v>
      </c>
      <c r="D700" cm="1">
        <f t="array" ref="D700">_xlfn.XLOOKUP($A700,MedExam_Table[[#Headers],[#Data],[Customer ID]],MedExam_Table[[#Headers],[#Data],[HBA1C]],"Not Found",0)</f>
        <v>11.75</v>
      </c>
      <c r="E700" t="str" cm="1">
        <f t="array" ref="E700">_xlfn.XLOOKUP($A700,MedExam_Table[[#Headers],[#Data],[Customer ID]],MedExam_Table[[#Headers],[#Data],[Heart Issues Updated]],"Not Found",0)</f>
        <v>Yes</v>
      </c>
      <c r="F700" t="str" cm="1">
        <f t="array" ref="F700">_xlfn.XLOOKUP($A700,MedExam_Table[[#Headers],[#Data],[Customer ID]],MedExam_Table[[#Headers],[#Data],[Any Transplants Update]],"Not Found",0)</f>
        <v>No</v>
      </c>
      <c r="G700" t="str" cm="1">
        <f t="array" ref="G700">_xlfn.XLOOKUP($A700,MedExam_Table[[#Headers],[#Data],[Customer ID]],MedExam_Table[[#Headers],[#Data],[Cancer history]],"Not Found",0)</f>
        <v>No</v>
      </c>
      <c r="H700" cm="1">
        <f t="array" ref="H700">_xlfn.XLOOKUP($A700,MedExam_Table[[#Headers],[#Data],[Customer ID]],MedExam_Table[[#Headers],[#Data],[NumberOfMajorSurgeries_updated]],"Not Found",0)</f>
        <v>2</v>
      </c>
      <c r="I700" t="str" cm="1">
        <f t="array" ref="I700">_xlfn.XLOOKUP($A700,MedExam_Table[[#Headers],[#Data],[Customer ID]],MedExam_Table[[#Headers],[#Data],[Smoker Updated]],"Not Found",0)</f>
        <v>No</v>
      </c>
      <c r="J700" t="str" cm="1">
        <f t="array" ref="J700">_xlfn.XLOOKUP($A700,MedExam_Table[[#Headers],[#Data],[Customer ID]],MedExam_Table[[#Headers],[#Data],[Weight Status]],"Not Found",0)</f>
        <v>Underweight</v>
      </c>
      <c r="K700" t="str" cm="1">
        <f t="array" ref="K700">_xlfn.XLOOKUP($A700,MedExam_Table[[#Headers],[#Data],[Customer ID]],MedExam_Table[[#Headers],[#Data],[Diabetes Status]],"Not Found",0)</f>
        <v>Diabetes</v>
      </c>
      <c r="L700" cm="1">
        <f t="array" ref="L700">_xlfn.XLOOKUP($A700,Hospitalisation_table[[#All],[Customer ID]],Hospitalisation_table[[#All],[Customer Age]],"Not Found",0)</f>
        <v>52</v>
      </c>
      <c r="M700" t="str" cm="1">
        <f t="array" ref="M700">_xlfn.XLOOKUP($A700,Hospitalisation_table[[#All],[Customer ID]],Hospitalisation_table[[#All],[Date of Birth]],"Not Found",0)</f>
        <v>9-Jun-1970</v>
      </c>
      <c r="N700" s="22" cm="1">
        <f t="array" ref="N700">_xlfn.XLOOKUP($A700,Hospitalisation_table[[#All],[Customer ID]],Hospitalisation_table[[#All],[charges]],"Not Found",0)</f>
        <v>6098.38</v>
      </c>
      <c r="O700" t="str" cm="1">
        <f t="array" ref="O700">_xlfn.XLOOKUP($A700,Hospitalisation_table[[#All],[Customer ID]],Hospitalisation_table[[#All],[Hospital tier_Updated]],"Not Found",0)</f>
        <v>tier - 2</v>
      </c>
      <c r="P700" t="str" cm="1">
        <f t="array" ref="P700">_xlfn.XLOOKUP($A700,Hospitalisation_table[[#All],[Customer ID]],Hospitalisation_table[[#All],[City tier_updated]],"Not Found",0)</f>
        <v>tier - 2</v>
      </c>
      <c r="Q700" t="str" cm="1">
        <f t="array" ref="Q700">_xlfn.XLOOKUP($A700,Hospitalisation_table[[#All],[Customer ID]],Hospitalisation_table[[#All],[State ID Updated]],"Not Found",0)</f>
        <v>R1013</v>
      </c>
    </row>
    <row r="701" spans="1:17" x14ac:dyDescent="0.3">
      <c r="A701" s="14" t="s">
        <v>743</v>
      </c>
      <c r="B701" t="str" cm="1">
        <f t="array" ref="B701">_xlfn.XLOOKUP($A701,CustomersName[[#All],[Customer ID]],CustomersName[[#All],[First Name]],"Not Found",0)</f>
        <v>Kevin</v>
      </c>
      <c r="C701" cm="1">
        <f t="array" ref="C701">_xlfn.XLOOKUP($A701,MedExam_Table[[#Headers],[#Data],[Customer ID]],MedExam_Table[[#Headers],[#Data],[BMI]],"Not Found",0)</f>
        <v>34.700000000000003</v>
      </c>
      <c r="D701" cm="1">
        <f t="array" ref="D701">_xlfn.XLOOKUP($A701,MedExam_Table[[#Headers],[#Data],[Customer ID]],MedExam_Table[[#Headers],[#Data],[HBA1C]],"Not Found",0)</f>
        <v>6.06</v>
      </c>
      <c r="E701" t="str" cm="1">
        <f t="array" ref="E701">_xlfn.XLOOKUP($A701,MedExam_Table[[#Headers],[#Data],[Customer ID]],MedExam_Table[[#Headers],[#Data],[Heart Issues Updated]],"Not Found",0)</f>
        <v>No</v>
      </c>
      <c r="F701" t="str" cm="1">
        <f t="array" ref="F701">_xlfn.XLOOKUP($A701,MedExam_Table[[#Headers],[#Data],[Customer ID]],MedExam_Table[[#Headers],[#Data],[Any Transplants Update]],"Not Found",0)</f>
        <v>No</v>
      </c>
      <c r="G701" t="str" cm="1">
        <f t="array" ref="G701">_xlfn.XLOOKUP($A701,MedExam_Table[[#Headers],[#Data],[Customer ID]],MedExam_Table[[#Headers],[#Data],[Cancer history]],"Not Found",0)</f>
        <v>No</v>
      </c>
      <c r="H701" cm="1">
        <f t="array" ref="H701">_xlfn.XLOOKUP($A701,MedExam_Table[[#Headers],[#Data],[Customer ID]],MedExam_Table[[#Headers],[#Data],[NumberOfMajorSurgeries_updated]],"Not Found",0)</f>
        <v>1</v>
      </c>
      <c r="I701" t="str" cm="1">
        <f t="array" ref="I701">_xlfn.XLOOKUP($A701,MedExam_Table[[#Headers],[#Data],[Customer ID]],MedExam_Table[[#Headers],[#Data],[Smoker Updated]],"Not Found",0)</f>
        <v>No</v>
      </c>
      <c r="J701" t="str" cm="1">
        <f t="array" ref="J701">_xlfn.XLOOKUP($A701,MedExam_Table[[#Headers],[#Data],[Customer ID]],MedExam_Table[[#Headers],[#Data],[Weight Status]],"Not Found",0)</f>
        <v>Obesity</v>
      </c>
      <c r="K701" t="str" cm="1">
        <f t="array" ref="K701">_xlfn.XLOOKUP($A701,MedExam_Table[[#Headers],[#Data],[Customer ID]],MedExam_Table[[#Headers],[#Data],[Diabetes Status]],"Not Found",0)</f>
        <v>Prediabetes</v>
      </c>
      <c r="L701" cm="1">
        <f t="array" ref="L701">_xlfn.XLOOKUP($A701,Hospitalisation_table[[#All],[Customer ID]],Hospitalisation_table[[#All],[Customer Age]],"Not Found",0)</f>
        <v>38</v>
      </c>
      <c r="M701" t="str" cm="1">
        <f t="array" ref="M701">_xlfn.XLOOKUP($A701,Hospitalisation_table[[#All],[Customer ID]],Hospitalisation_table[[#All],[Date of Birth]],"Not Found",0)</f>
        <v>25-Jul-1984</v>
      </c>
      <c r="N701" s="22" cm="1">
        <f t="array" ref="N701">_xlfn.XLOOKUP($A701,Hospitalisation_table[[#All],[Customer ID]],Hospitalisation_table[[#All],[charges]],"Not Found",0)</f>
        <v>6082.41</v>
      </c>
      <c r="O701" t="str" cm="1">
        <f t="array" ref="O701">_xlfn.XLOOKUP($A701,Hospitalisation_table[[#All],[Customer ID]],Hospitalisation_table[[#All],[Hospital tier_Updated]],"Not Found",0)</f>
        <v>tier - 1</v>
      </c>
      <c r="P701" t="str" cm="1">
        <f t="array" ref="P701">_xlfn.XLOOKUP($A701,Hospitalisation_table[[#All],[Customer ID]],Hospitalisation_table[[#All],[City tier_updated]],"Not Found",0)</f>
        <v>tier - 2</v>
      </c>
      <c r="Q701" t="str" cm="1">
        <f t="array" ref="Q701">_xlfn.XLOOKUP($A701,Hospitalisation_table[[#All],[Customer ID]],Hospitalisation_table[[#All],[State ID Updated]],"Not Found",0)</f>
        <v>R1011</v>
      </c>
    </row>
    <row r="702" spans="1:17" x14ac:dyDescent="0.3">
      <c r="A702" s="13" t="s">
        <v>742</v>
      </c>
      <c r="B702" t="str" cm="1">
        <f t="array" ref="B702">_xlfn.XLOOKUP($A702,CustomersName[[#All],[Customer ID]],CustomersName[[#All],[First Name]],"Not Found",0)</f>
        <v>Fernando</v>
      </c>
      <c r="C702" cm="1">
        <f t="array" ref="C702">_xlfn.XLOOKUP($A702,MedExam_Table[[#Headers],[#Data],[Customer ID]],MedExam_Table[[#Headers],[#Data],[BMI]],"Not Found",0)</f>
        <v>37.049999999999997</v>
      </c>
      <c r="D702" cm="1">
        <f t="array" ref="D702">_xlfn.XLOOKUP($A702,MedExam_Table[[#Headers],[#Data],[Customer ID]],MedExam_Table[[#Headers],[#Data],[HBA1C]],"Not Found",0)</f>
        <v>5.48</v>
      </c>
      <c r="E702" t="str" cm="1">
        <f t="array" ref="E702">_xlfn.XLOOKUP($A702,MedExam_Table[[#Headers],[#Data],[Customer ID]],MedExam_Table[[#Headers],[#Data],[Heart Issues Updated]],"Not Found",0)</f>
        <v>No</v>
      </c>
      <c r="F702" t="str" cm="1">
        <f t="array" ref="F702">_xlfn.XLOOKUP($A702,MedExam_Table[[#Headers],[#Data],[Customer ID]],MedExam_Table[[#Headers],[#Data],[Any Transplants Update]],"Not Found",0)</f>
        <v>No</v>
      </c>
      <c r="G702" t="str" cm="1">
        <f t="array" ref="G702">_xlfn.XLOOKUP($A702,MedExam_Table[[#Headers],[#Data],[Customer ID]],MedExam_Table[[#Headers],[#Data],[Cancer history]],"Not Found",0)</f>
        <v>No</v>
      </c>
      <c r="H702" cm="1">
        <f t="array" ref="H702">_xlfn.XLOOKUP($A702,MedExam_Table[[#Headers],[#Data],[Customer ID]],MedExam_Table[[#Headers],[#Data],[NumberOfMajorSurgeries_updated]],"Not Found",0)</f>
        <v>1</v>
      </c>
      <c r="I702" t="str" cm="1">
        <f t="array" ref="I702">_xlfn.XLOOKUP($A702,MedExam_Table[[#Headers],[#Data],[Customer ID]],MedExam_Table[[#Headers],[#Data],[Smoker Updated]],"Not Found",0)</f>
        <v>No</v>
      </c>
      <c r="J702" t="str" cm="1">
        <f t="array" ref="J702">_xlfn.XLOOKUP($A702,MedExam_Table[[#Headers],[#Data],[Customer ID]],MedExam_Table[[#Headers],[#Data],[Weight Status]],"Not Found",0)</f>
        <v>Obesity</v>
      </c>
      <c r="K702" t="str" cm="1">
        <f t="array" ref="K702">_xlfn.XLOOKUP($A702,MedExam_Table[[#Headers],[#Data],[Customer ID]],MedExam_Table[[#Headers],[#Data],[Diabetes Status]],"Not Found",0)</f>
        <v>Normal</v>
      </c>
      <c r="L702" cm="1">
        <f t="array" ref="L702">_xlfn.XLOOKUP($A702,Hospitalisation_table[[#All],[Customer ID]],Hospitalisation_table[[#All],[Customer Age]],"Not Found",0)</f>
        <v>38</v>
      </c>
      <c r="M702" t="str" cm="1">
        <f t="array" ref="M702">_xlfn.XLOOKUP($A702,Hospitalisation_table[[#All],[Customer ID]],Hospitalisation_table[[#All],[Date of Birth]],"Not Found",0)</f>
        <v>14-Oct-1984</v>
      </c>
      <c r="N702" s="22" cm="1">
        <f t="array" ref="N702">_xlfn.XLOOKUP($A702,Hospitalisation_table[[#All],[Customer ID]],Hospitalisation_table[[#All],[charges]],"Not Found",0)</f>
        <v>6079.67</v>
      </c>
      <c r="O702" t="str" cm="1">
        <f t="array" ref="O702">_xlfn.XLOOKUP($A702,Hospitalisation_table[[#All],[Customer ID]],Hospitalisation_table[[#All],[Hospital tier_Updated]],"Not Found",0)</f>
        <v>tier - 1</v>
      </c>
      <c r="P702" t="str" cm="1">
        <f t="array" ref="P702">_xlfn.XLOOKUP($A702,Hospitalisation_table[[#All],[Customer ID]],Hospitalisation_table[[#All],[City tier_updated]],"Not Found",0)</f>
        <v>tier - 1</v>
      </c>
      <c r="Q702" t="str" cm="1">
        <f t="array" ref="Q702">_xlfn.XLOOKUP($A702,Hospitalisation_table[[#All],[Customer ID]],Hospitalisation_table[[#All],[State ID Updated]],"Not Found",0)</f>
        <v>R1014</v>
      </c>
    </row>
    <row r="703" spans="1:17" x14ac:dyDescent="0.3">
      <c r="A703" s="14" t="s">
        <v>2210</v>
      </c>
      <c r="B703" t="str" cm="1">
        <f t="array" ref="B703">_xlfn.XLOOKUP($A703,CustomersName[[#All],[Customer ID]],CustomersName[[#All],[First Name]],"Not Found",0)</f>
        <v>Akira</v>
      </c>
      <c r="C703" cm="1">
        <f t="array" ref="C703">_xlfn.XLOOKUP($A703,MedExam_Table[[#Headers],[#Data],[Customer ID]],MedExam_Table[[#Headers],[#Data],[BMI]],"Not Found",0)</f>
        <v>37.07</v>
      </c>
      <c r="D703" cm="1">
        <f t="array" ref="D703">_xlfn.XLOOKUP($A703,MedExam_Table[[#Headers],[#Data],[Customer ID]],MedExam_Table[[#Headers],[#Data],[HBA1C]],"Not Found",0)</f>
        <v>4.28</v>
      </c>
      <c r="E703" t="str" cm="1">
        <f t="array" ref="E703">_xlfn.XLOOKUP($A703,MedExam_Table[[#Headers],[#Data],[Customer ID]],MedExam_Table[[#Headers],[#Data],[Heart Issues Updated]],"Not Found",0)</f>
        <v>No</v>
      </c>
      <c r="F703" t="str" cm="1">
        <f t="array" ref="F703">_xlfn.XLOOKUP($A703,MedExam_Table[[#Headers],[#Data],[Customer ID]],MedExam_Table[[#Headers],[#Data],[Any Transplants Update]],"Not Found",0)</f>
        <v>Yes</v>
      </c>
      <c r="G703" t="str" cm="1">
        <f t="array" ref="G703">_xlfn.XLOOKUP($A703,MedExam_Table[[#Headers],[#Data],[Customer ID]],MedExam_Table[[#Headers],[#Data],[Cancer history]],"Not Found",0)</f>
        <v>No</v>
      </c>
      <c r="H703" cm="1">
        <f t="array" ref="H703">_xlfn.XLOOKUP($A703,MedExam_Table[[#Headers],[#Data],[Customer ID]],MedExam_Table[[#Headers],[#Data],[NumberOfMajorSurgeries_updated]],"Not Found",0)</f>
        <v>1</v>
      </c>
      <c r="I703" t="str" cm="1">
        <f t="array" ref="I703">_xlfn.XLOOKUP($A703,MedExam_Table[[#Headers],[#Data],[Customer ID]],MedExam_Table[[#Headers],[#Data],[Smoker Updated]],"Not Found",0)</f>
        <v>Yes</v>
      </c>
      <c r="J703" t="str" cm="1">
        <f t="array" ref="J703">_xlfn.XLOOKUP($A703,MedExam_Table[[#Headers],[#Data],[Customer ID]],MedExam_Table[[#Headers],[#Data],[Weight Status]],"Not Found",0)</f>
        <v>Obesity</v>
      </c>
      <c r="K703" t="str" cm="1">
        <f t="array" ref="K703">_xlfn.XLOOKUP($A703,MedExam_Table[[#Headers],[#Data],[Customer ID]],MedExam_Table[[#Headers],[#Data],[Diabetes Status]],"Not Found",0)</f>
        <v>Normal</v>
      </c>
      <c r="L703" cm="1">
        <f t="array" ref="L703">_xlfn.XLOOKUP($A703,Hospitalisation_table[[#All],[Customer ID]],Hospitalisation_table[[#All],[Customer Age]],"Not Found",0)</f>
        <v>22</v>
      </c>
      <c r="M703" t="str" cm="1">
        <f t="array" ref="M703">_xlfn.XLOOKUP($A703,Hospitalisation_table[[#All],[Customer ID]],Hospitalisation_table[[#All],[Date of Birth]],"Not Found",0)</f>
        <v>12-Oct-2000</v>
      </c>
      <c r="N703" s="22" cm="1">
        <f t="array" ref="N703">_xlfn.XLOOKUP($A703,Hospitalisation_table[[#All],[Customer ID]],Hospitalisation_table[[#All],[charges]],"Not Found",0)</f>
        <v>37484.449999999997</v>
      </c>
      <c r="O703" t="str" cm="1">
        <f t="array" ref="O703">_xlfn.XLOOKUP($A703,Hospitalisation_table[[#All],[Customer ID]],Hospitalisation_table[[#All],[Hospital tier_Updated]],"Not Found",0)</f>
        <v>tier - 1</v>
      </c>
      <c r="P703" t="str" cm="1">
        <f t="array" ref="P703">_xlfn.XLOOKUP($A703,Hospitalisation_table[[#All],[Customer ID]],Hospitalisation_table[[#All],[City tier_updated]],"Not Found",0)</f>
        <v>tier - 1</v>
      </c>
      <c r="Q703" t="str" cm="1">
        <f t="array" ref="Q703">_xlfn.XLOOKUP($A703,Hospitalisation_table[[#All],[Customer ID]],Hospitalisation_table[[#All],[State ID Updated]],"Not Found",0)</f>
        <v>R1013</v>
      </c>
    </row>
    <row r="704" spans="1:17" x14ac:dyDescent="0.3">
      <c r="A704" s="13" t="s">
        <v>741</v>
      </c>
      <c r="B704" t="str" cm="1">
        <f t="array" ref="B704">_xlfn.XLOOKUP($A704,CustomersName[[#All],[Customer ID]],CustomersName[[#All],[First Name]],"Not Found",0)</f>
        <v>Ieva</v>
      </c>
      <c r="C704" cm="1">
        <f t="array" ref="C704">_xlfn.XLOOKUP($A704,MedExam_Table[[#Headers],[#Data],[Customer ID]],MedExam_Table[[#Headers],[#Data],[BMI]],"Not Found",0)</f>
        <v>18.78</v>
      </c>
      <c r="D704" cm="1">
        <f t="array" ref="D704">_xlfn.XLOOKUP($A704,MedExam_Table[[#Headers],[#Data],[Customer ID]],MedExam_Table[[#Headers],[#Data],[HBA1C]],"Not Found",0)</f>
        <v>4.45</v>
      </c>
      <c r="E704" t="str" cm="1">
        <f t="array" ref="E704">_xlfn.XLOOKUP($A704,MedExam_Table[[#Headers],[#Data],[Customer ID]],MedExam_Table[[#Headers],[#Data],[Heart Issues Updated]],"Not Found",0)</f>
        <v>No</v>
      </c>
      <c r="F704" t="str" cm="1">
        <f t="array" ref="F704">_xlfn.XLOOKUP($A704,MedExam_Table[[#Headers],[#Data],[Customer ID]],MedExam_Table[[#Headers],[#Data],[Any Transplants Update]],"Not Found",0)</f>
        <v>No</v>
      </c>
      <c r="G704" t="str" cm="1">
        <f t="array" ref="G704">_xlfn.XLOOKUP($A704,MedExam_Table[[#Headers],[#Data],[Customer ID]],MedExam_Table[[#Headers],[#Data],[Cancer history]],"Not Found",0)</f>
        <v>Yes</v>
      </c>
      <c r="H704" cm="1">
        <f t="array" ref="H704">_xlfn.XLOOKUP($A704,MedExam_Table[[#Headers],[#Data],[Customer ID]],MedExam_Table[[#Headers],[#Data],[NumberOfMajorSurgeries_updated]],"Not Found",0)</f>
        <v>1</v>
      </c>
      <c r="I704" t="str" cm="1">
        <f t="array" ref="I704">_xlfn.XLOOKUP($A704,MedExam_Table[[#Headers],[#Data],[Customer ID]],MedExam_Table[[#Headers],[#Data],[Smoker Updated]],"Not Found",0)</f>
        <v>No</v>
      </c>
      <c r="J704" t="str" cm="1">
        <f t="array" ref="J704">_xlfn.XLOOKUP($A704,MedExam_Table[[#Headers],[#Data],[Customer ID]],MedExam_Table[[#Headers],[#Data],[Weight Status]],"Not Found",0)</f>
        <v>NormalWeight</v>
      </c>
      <c r="K704" t="str" cm="1">
        <f t="array" ref="K704">_xlfn.XLOOKUP($A704,MedExam_Table[[#Headers],[#Data],[Customer ID]],MedExam_Table[[#Headers],[#Data],[Diabetes Status]],"Not Found",0)</f>
        <v>Normal</v>
      </c>
      <c r="L704" cm="1">
        <f t="array" ref="L704">_xlfn.XLOOKUP($A704,Hospitalisation_table[[#All],[Customer ID]],Hospitalisation_table[[#All],[Customer Age]],"Not Found",0)</f>
        <v>43</v>
      </c>
      <c r="M704" t="str" cm="1">
        <f t="array" ref="M704">_xlfn.XLOOKUP($A704,Hospitalisation_table[[#All],[Customer ID]],Hospitalisation_table[[#All],[Date of Birth]],"Not Found",0)</f>
        <v>8-Aug-1979</v>
      </c>
      <c r="N704" s="22" cm="1">
        <f t="array" ref="N704">_xlfn.XLOOKUP($A704,Hospitalisation_table[[#All],[Customer ID]],Hospitalisation_table[[#All],[charges]],"Not Found",0)</f>
        <v>6074.37</v>
      </c>
      <c r="O704" t="str" cm="1">
        <f t="array" ref="O704">_xlfn.XLOOKUP($A704,Hospitalisation_table[[#All],[Customer ID]],Hospitalisation_table[[#All],[Hospital tier_Updated]],"Not Found",0)</f>
        <v>tier - 2</v>
      </c>
      <c r="P704" t="str" cm="1">
        <f t="array" ref="P704">_xlfn.XLOOKUP($A704,Hospitalisation_table[[#All],[Customer ID]],Hospitalisation_table[[#All],[City tier_updated]],"Not Found",0)</f>
        <v>tier - 2</v>
      </c>
      <c r="Q704" t="str" cm="1">
        <f t="array" ref="Q704">_xlfn.XLOOKUP($A704,Hospitalisation_table[[#All],[Customer ID]],Hospitalisation_table[[#All],[State ID Updated]],"Not Found",0)</f>
        <v>R1012</v>
      </c>
    </row>
    <row r="705" spans="1:17" x14ac:dyDescent="0.3">
      <c r="A705" s="14" t="s">
        <v>740</v>
      </c>
      <c r="B705" t="str" cm="1">
        <f t="array" ref="B705">_xlfn.XLOOKUP($A705,CustomersName[[#All],[Customer ID]],CustomersName[[#All],[First Name]],"Not Found",0)</f>
        <v>Chris</v>
      </c>
      <c r="C705" cm="1">
        <f t="array" ref="C705">_xlfn.XLOOKUP($A705,MedExam_Table[[#Headers],[#Data],[Customer ID]],MedExam_Table[[#Headers],[#Data],[BMI]],"Not Found",0)</f>
        <v>28.024999999999999</v>
      </c>
      <c r="D705" cm="1">
        <f t="array" ref="D705">_xlfn.XLOOKUP($A705,MedExam_Table[[#Headers],[#Data],[Customer ID]],MedExam_Table[[#Headers],[#Data],[HBA1C]],"Not Found",0)</f>
        <v>5</v>
      </c>
      <c r="E705" t="str" cm="1">
        <f t="array" ref="E705">_xlfn.XLOOKUP($A705,MedExam_Table[[#Headers],[#Data],[Customer ID]],MedExam_Table[[#Headers],[#Data],[Heart Issues Updated]],"Not Found",0)</f>
        <v>No</v>
      </c>
      <c r="F705" t="str" cm="1">
        <f t="array" ref="F705">_xlfn.XLOOKUP($A705,MedExam_Table[[#Headers],[#Data],[Customer ID]],MedExam_Table[[#Headers],[#Data],[Any Transplants Update]],"Not Found",0)</f>
        <v>No</v>
      </c>
      <c r="G705" t="str" cm="1">
        <f t="array" ref="G705">_xlfn.XLOOKUP($A705,MedExam_Table[[#Headers],[#Data],[Customer ID]],MedExam_Table[[#Headers],[#Data],[Cancer history]],"Not Found",0)</f>
        <v>No</v>
      </c>
      <c r="H705" cm="1">
        <f t="array" ref="H705">_xlfn.XLOOKUP($A705,MedExam_Table[[#Headers],[#Data],[Customer ID]],MedExam_Table[[#Headers],[#Data],[NumberOfMajorSurgeries_updated]],"Not Found",0)</f>
        <v>1</v>
      </c>
      <c r="I705" t="str" cm="1">
        <f t="array" ref="I705">_xlfn.XLOOKUP($A705,MedExam_Table[[#Headers],[#Data],[Customer ID]],MedExam_Table[[#Headers],[#Data],[Smoker Updated]],"Not Found",0)</f>
        <v>No</v>
      </c>
      <c r="J705" t="str" cm="1">
        <f t="array" ref="J705">_xlfn.XLOOKUP($A705,MedExam_Table[[#Headers],[#Data],[Customer ID]],MedExam_Table[[#Headers],[#Data],[Weight Status]],"Not Found",0)</f>
        <v>OverWeight</v>
      </c>
      <c r="K705" t="str" cm="1">
        <f t="array" ref="K705">_xlfn.XLOOKUP($A705,MedExam_Table[[#Headers],[#Data],[Customer ID]],MedExam_Table[[#Headers],[#Data],[Diabetes Status]],"Not Found",0)</f>
        <v>Normal</v>
      </c>
      <c r="L705" cm="1">
        <f t="array" ref="L705">_xlfn.XLOOKUP($A705,Hospitalisation_table[[#All],[Customer ID]],Hospitalisation_table[[#All],[Customer Age]],"Not Found",0)</f>
        <v>38</v>
      </c>
      <c r="M705" t="str" cm="1">
        <f t="array" ref="M705">_xlfn.XLOOKUP($A705,Hospitalisation_table[[#All],[Customer ID]],Hospitalisation_table[[#All],[Date of Birth]],"Not Found",0)</f>
        <v>21-Sep-1984</v>
      </c>
      <c r="N705" s="22" cm="1">
        <f t="array" ref="N705">_xlfn.XLOOKUP($A705,Hospitalisation_table[[#All],[Customer ID]],Hospitalisation_table[[#All],[charges]],"Not Found",0)</f>
        <v>6067.13</v>
      </c>
      <c r="O705" t="str" cm="1">
        <f t="array" ref="O705">_xlfn.XLOOKUP($A705,Hospitalisation_table[[#All],[Customer ID]],Hospitalisation_table[[#All],[Hospital tier_Updated]],"Not Found",0)</f>
        <v>tier - 3</v>
      </c>
      <c r="P705" t="str" cm="1">
        <f t="array" ref="P705">_xlfn.XLOOKUP($A705,Hospitalisation_table[[#All],[Customer ID]],Hospitalisation_table[[#All],[City tier_updated]],"Not Found",0)</f>
        <v>tier - 1</v>
      </c>
      <c r="Q705" t="str" cm="1">
        <f t="array" ref="Q705">_xlfn.XLOOKUP($A705,Hospitalisation_table[[#All],[Customer ID]],Hospitalisation_table[[#All],[State ID Updated]],"Not Found",0)</f>
        <v>R1016</v>
      </c>
    </row>
    <row r="706" spans="1:17" x14ac:dyDescent="0.3">
      <c r="A706" s="13" t="s">
        <v>739</v>
      </c>
      <c r="B706" t="str" cm="1">
        <f t="array" ref="B706">_xlfn.XLOOKUP($A706,CustomersName[[#All],[Customer ID]],CustomersName[[#All],[First Name]],"Not Found",0)</f>
        <v>Dreh L.</v>
      </c>
      <c r="C706" cm="1">
        <f t="array" ref="C706">_xlfn.XLOOKUP($A706,MedExam_Table[[#Headers],[#Data],[Customer ID]],MedExam_Table[[#Headers],[#Data],[BMI]],"Not Found",0)</f>
        <v>35.090000000000003</v>
      </c>
      <c r="D706" cm="1">
        <f t="array" ref="D706">_xlfn.XLOOKUP($A706,MedExam_Table[[#Headers],[#Data],[Customer ID]],MedExam_Table[[#Headers],[#Data],[HBA1C]],"Not Found",0)</f>
        <v>5.84</v>
      </c>
      <c r="E706" t="str" cm="1">
        <f t="array" ref="E706">_xlfn.XLOOKUP($A706,MedExam_Table[[#Headers],[#Data],[Customer ID]],MedExam_Table[[#Headers],[#Data],[Heart Issues Updated]],"Not Found",0)</f>
        <v>No</v>
      </c>
      <c r="F706" t="str" cm="1">
        <f t="array" ref="F706">_xlfn.XLOOKUP($A706,MedExam_Table[[#Headers],[#Data],[Customer ID]],MedExam_Table[[#Headers],[#Data],[Any Transplants Update]],"Not Found",0)</f>
        <v>No</v>
      </c>
      <c r="G706" t="str" cm="1">
        <f t="array" ref="G706">_xlfn.XLOOKUP($A706,MedExam_Table[[#Headers],[#Data],[Customer ID]],MedExam_Table[[#Headers],[#Data],[Cancer history]],"Not Found",0)</f>
        <v>No</v>
      </c>
      <c r="H706" cm="1">
        <f t="array" ref="H706">_xlfn.XLOOKUP($A706,MedExam_Table[[#Headers],[#Data],[Customer ID]],MedExam_Table[[#Headers],[#Data],[NumberOfMajorSurgeries_updated]],"Not Found",0)</f>
        <v>0</v>
      </c>
      <c r="I706" t="str" cm="1">
        <f t="array" ref="I706">_xlfn.XLOOKUP($A706,MedExam_Table[[#Headers],[#Data],[Customer ID]],MedExam_Table[[#Headers],[#Data],[Smoker Updated]],"Not Found",0)</f>
        <v>No</v>
      </c>
      <c r="J706" t="str" cm="1">
        <f t="array" ref="J706">_xlfn.XLOOKUP($A706,MedExam_Table[[#Headers],[#Data],[Customer ID]],MedExam_Table[[#Headers],[#Data],[Weight Status]],"Not Found",0)</f>
        <v>Obesity</v>
      </c>
      <c r="K706" t="str" cm="1">
        <f t="array" ref="K706">_xlfn.XLOOKUP($A706,MedExam_Table[[#Headers],[#Data],[Customer ID]],MedExam_Table[[#Headers],[#Data],[Diabetes Status]],"Not Found",0)</f>
        <v>Prediabetes</v>
      </c>
      <c r="L706" cm="1">
        <f t="array" ref="L706">_xlfn.XLOOKUP($A706,Hospitalisation_table[[#All],[Customer ID]],Hospitalisation_table[[#All],[Customer Age]],"Not Found",0)</f>
        <v>28</v>
      </c>
      <c r="M706" t="str" cm="1">
        <f t="array" ref="M706">_xlfn.XLOOKUP($A706,Hospitalisation_table[[#All],[Customer ID]],Hospitalisation_table[[#All],[Date of Birth]],"Not Found",0)</f>
        <v>8-Nov-1994</v>
      </c>
      <c r="N706" s="22" cm="1">
        <f t="array" ref="N706">_xlfn.XLOOKUP($A706,Hospitalisation_table[[#All],[Customer ID]],Hospitalisation_table[[#All],[charges]],"Not Found",0)</f>
        <v>6064.37</v>
      </c>
      <c r="O706" t="str" cm="1">
        <f t="array" ref="O706">_xlfn.XLOOKUP($A706,Hospitalisation_table[[#All],[Customer ID]],Hospitalisation_table[[#All],[Hospital tier_Updated]],"Not Found",0)</f>
        <v>tier - 2</v>
      </c>
      <c r="P706" t="str" cm="1">
        <f t="array" ref="P706">_xlfn.XLOOKUP($A706,Hospitalisation_table[[#All],[Customer ID]],Hospitalisation_table[[#All],[City tier_updated]],"Not Found",0)</f>
        <v>tier - 2</v>
      </c>
      <c r="Q706" t="str" cm="1">
        <f t="array" ref="Q706">_xlfn.XLOOKUP($A706,Hospitalisation_table[[#All],[Customer ID]],Hospitalisation_table[[#All],[State ID Updated]],"Not Found",0)</f>
        <v>R1011</v>
      </c>
    </row>
    <row r="707" spans="1:17" x14ac:dyDescent="0.3">
      <c r="A707" s="14" t="s">
        <v>738</v>
      </c>
      <c r="B707" t="str" cm="1">
        <f t="array" ref="B707">_xlfn.XLOOKUP($A707,CustomersName[[#All],[Customer ID]],CustomersName[[#All],[First Name]],"Not Found",0)</f>
        <v>Christina</v>
      </c>
      <c r="C707" cm="1">
        <f t="array" ref="C707">_xlfn.XLOOKUP($A707,MedExam_Table[[#Headers],[#Data],[Customer ID]],MedExam_Table[[#Headers],[#Data],[BMI]],"Not Found",0)</f>
        <v>34.42</v>
      </c>
      <c r="D707" cm="1">
        <f t="array" ref="D707">_xlfn.XLOOKUP($A707,MedExam_Table[[#Headers],[#Data],[Customer ID]],MedExam_Table[[#Headers],[#Data],[HBA1C]],"Not Found",0)</f>
        <v>5.21</v>
      </c>
      <c r="E707" t="str" cm="1">
        <f t="array" ref="E707">_xlfn.XLOOKUP($A707,MedExam_Table[[#Headers],[#Data],[Customer ID]],MedExam_Table[[#Headers],[#Data],[Heart Issues Updated]],"Not Found",0)</f>
        <v>Yes</v>
      </c>
      <c r="F707" t="str" cm="1">
        <f t="array" ref="F707">_xlfn.XLOOKUP($A707,MedExam_Table[[#Headers],[#Data],[Customer ID]],MedExam_Table[[#Headers],[#Data],[Any Transplants Update]],"Not Found",0)</f>
        <v>No</v>
      </c>
      <c r="G707" t="str" cm="1">
        <f t="array" ref="G707">_xlfn.XLOOKUP($A707,MedExam_Table[[#Headers],[#Data],[Customer ID]],MedExam_Table[[#Headers],[#Data],[Cancer history]],"Not Found",0)</f>
        <v>No</v>
      </c>
      <c r="H707" cm="1">
        <f t="array" ref="H707">_xlfn.XLOOKUP($A707,MedExam_Table[[#Headers],[#Data],[Customer ID]],MedExam_Table[[#Headers],[#Data],[NumberOfMajorSurgeries_updated]],"Not Found",0)</f>
        <v>0</v>
      </c>
      <c r="I707" t="str" cm="1">
        <f t="array" ref="I707">_xlfn.XLOOKUP($A707,MedExam_Table[[#Headers],[#Data],[Customer ID]],MedExam_Table[[#Headers],[#Data],[Smoker Updated]],"Not Found",0)</f>
        <v>No</v>
      </c>
      <c r="J707" t="str" cm="1">
        <f t="array" ref="J707">_xlfn.XLOOKUP($A707,MedExam_Table[[#Headers],[#Data],[Customer ID]],MedExam_Table[[#Headers],[#Data],[Weight Status]],"Not Found",0)</f>
        <v>Obesity</v>
      </c>
      <c r="K707" t="str" cm="1">
        <f t="array" ref="K707">_xlfn.XLOOKUP($A707,MedExam_Table[[#Headers],[#Data],[Customer ID]],MedExam_Table[[#Headers],[#Data],[Diabetes Status]],"Not Found",0)</f>
        <v>Normal</v>
      </c>
      <c r="L707" cm="1">
        <f t="array" ref="L707">_xlfn.XLOOKUP($A707,Hospitalisation_table[[#All],[Customer ID]],Hospitalisation_table[[#All],[Customer Age]],"Not Found",0)</f>
        <v>26</v>
      </c>
      <c r="M707" t="str" cm="1">
        <f t="array" ref="M707">_xlfn.XLOOKUP($A707,Hospitalisation_table[[#All],[Customer ID]],Hospitalisation_table[[#All],[Date of Birth]],"Not Found",0)</f>
        <v>28-Jul-1996</v>
      </c>
      <c r="N707" s="22" cm="1">
        <f t="array" ref="N707">_xlfn.XLOOKUP($A707,Hospitalisation_table[[#All],[Customer ID]],Hospitalisation_table[[#All],[charges]],"Not Found",0)</f>
        <v>6061.8</v>
      </c>
      <c r="O707" t="str" cm="1">
        <f t="array" ref="O707">_xlfn.XLOOKUP($A707,Hospitalisation_table[[#All],[Customer ID]],Hospitalisation_table[[#All],[Hospital tier_Updated]],"Not Found",0)</f>
        <v>tier - 2</v>
      </c>
      <c r="P707" t="str" cm="1">
        <f t="array" ref="P707">_xlfn.XLOOKUP($A707,Hospitalisation_table[[#All],[Customer ID]],Hospitalisation_table[[#All],[City tier_updated]],"Not Found",0)</f>
        <v>tier - 3</v>
      </c>
      <c r="Q707" t="str" cm="1">
        <f t="array" ref="Q707">_xlfn.XLOOKUP($A707,Hospitalisation_table[[#All],[Customer ID]],Hospitalisation_table[[#All],[State ID Updated]],"Not Found",0)</f>
        <v>R1012</v>
      </c>
    </row>
    <row r="708" spans="1:17" x14ac:dyDescent="0.3">
      <c r="A708" s="13" t="s">
        <v>737</v>
      </c>
      <c r="B708" t="str" cm="1">
        <f t="array" ref="B708">_xlfn.XLOOKUP($A708,CustomersName[[#All],[Customer ID]],CustomersName[[#All],[First Name]],"Not Found",0)</f>
        <v>Alexah  Alexander G</v>
      </c>
      <c r="C708" cm="1">
        <f t="array" ref="C708">_xlfn.XLOOKUP($A708,MedExam_Table[[#Headers],[#Data],[Customer ID]],MedExam_Table[[#Headers],[#Data],[BMI]],"Not Found",0)</f>
        <v>29.4</v>
      </c>
      <c r="D708" cm="1">
        <f t="array" ref="D708">_xlfn.XLOOKUP($A708,MedExam_Table[[#Headers],[#Data],[Customer ID]],MedExam_Table[[#Headers],[#Data],[HBA1C]],"Not Found",0)</f>
        <v>4.26</v>
      </c>
      <c r="E708" t="str" cm="1">
        <f t="array" ref="E708">_xlfn.XLOOKUP($A708,MedExam_Table[[#Headers],[#Data],[Customer ID]],MedExam_Table[[#Headers],[#Data],[Heart Issues Updated]],"Not Found",0)</f>
        <v>No</v>
      </c>
      <c r="F708" t="str" cm="1">
        <f t="array" ref="F708">_xlfn.XLOOKUP($A708,MedExam_Table[[#Headers],[#Data],[Customer ID]],MedExam_Table[[#Headers],[#Data],[Any Transplants Update]],"Not Found",0)</f>
        <v>No</v>
      </c>
      <c r="G708" t="str" cm="1">
        <f t="array" ref="G708">_xlfn.XLOOKUP($A708,MedExam_Table[[#Headers],[#Data],[Customer ID]],MedExam_Table[[#Headers],[#Data],[Cancer history]],"Not Found",0)</f>
        <v>No</v>
      </c>
      <c r="H708" cm="1">
        <f t="array" ref="H708">_xlfn.XLOOKUP($A708,MedExam_Table[[#Headers],[#Data],[Customer ID]],MedExam_Table[[#Headers],[#Data],[NumberOfMajorSurgeries_updated]],"Not Found",0)</f>
        <v>0</v>
      </c>
      <c r="I708" t="str" cm="1">
        <f t="array" ref="I708">_xlfn.XLOOKUP($A708,MedExam_Table[[#Headers],[#Data],[Customer ID]],MedExam_Table[[#Headers],[#Data],[Smoker Updated]],"Not Found",0)</f>
        <v>No</v>
      </c>
      <c r="J708" t="str" cm="1">
        <f t="array" ref="J708">_xlfn.XLOOKUP($A708,MedExam_Table[[#Headers],[#Data],[Customer ID]],MedExam_Table[[#Headers],[#Data],[Weight Status]],"Not Found",0)</f>
        <v>OverWeight</v>
      </c>
      <c r="K708" t="str" cm="1">
        <f t="array" ref="K708">_xlfn.XLOOKUP($A708,MedExam_Table[[#Headers],[#Data],[Customer ID]],MedExam_Table[[#Headers],[#Data],[Diabetes Status]],"Not Found",0)</f>
        <v>Normal</v>
      </c>
      <c r="L708" cm="1">
        <f t="array" ref="L708">_xlfn.XLOOKUP($A708,Hospitalisation_table[[#All],[Customer ID]],Hospitalisation_table[[#All],[Customer Age]],"Not Found",0)</f>
        <v>33</v>
      </c>
      <c r="M708" t="str" cm="1">
        <f t="array" ref="M708">_xlfn.XLOOKUP($A708,Hospitalisation_table[[#All],[Customer ID]],Hospitalisation_table[[#All],[Date of Birth]],"Not Found",0)</f>
        <v>16-Aug-1989</v>
      </c>
      <c r="N708" s="22" cm="1">
        <f t="array" ref="N708">_xlfn.XLOOKUP($A708,Hospitalisation_table[[#All],[Customer ID]],Hospitalisation_table[[#All],[charges]],"Not Found",0)</f>
        <v>6059.17</v>
      </c>
      <c r="O708" t="str" cm="1">
        <f t="array" ref="O708">_xlfn.XLOOKUP($A708,Hospitalisation_table[[#All],[Customer ID]],Hospitalisation_table[[#All],[Hospital tier_Updated]],"Not Found",0)</f>
        <v>tier - 2</v>
      </c>
      <c r="P708" t="str" cm="1">
        <f t="array" ref="P708">_xlfn.XLOOKUP($A708,Hospitalisation_table[[#All],[Customer ID]],Hospitalisation_table[[#All],[City tier_updated]],"Not Found",0)</f>
        <v>tier - 1</v>
      </c>
      <c r="Q708" t="str" cm="1">
        <f t="array" ref="Q708">_xlfn.XLOOKUP($A708,Hospitalisation_table[[#All],[Customer ID]],Hospitalisation_table[[#All],[State ID Updated]],"Not Found",0)</f>
        <v>R1011</v>
      </c>
    </row>
    <row r="709" spans="1:17" x14ac:dyDescent="0.3">
      <c r="A709" s="14" t="s">
        <v>736</v>
      </c>
      <c r="B709" t="str" cm="1">
        <f t="array" ref="B709">_xlfn.XLOOKUP($A709,CustomersName[[#All],[Customer ID]],CustomersName[[#All],[First Name]],"Not Found",0)</f>
        <v>Meaghan</v>
      </c>
      <c r="C709" cm="1">
        <f t="array" ref="C709">_xlfn.XLOOKUP($A709,MedExam_Table[[#Headers],[#Data],[Customer ID]],MedExam_Table[[#Headers],[#Data],[BMI]],"Not Found",0)</f>
        <v>21.31</v>
      </c>
      <c r="D709" cm="1">
        <f t="array" ref="D709">_xlfn.XLOOKUP($A709,MedExam_Table[[#Headers],[#Data],[Customer ID]],MedExam_Table[[#Headers],[#Data],[HBA1C]],"Not Found",0)</f>
        <v>4.17</v>
      </c>
      <c r="E709" t="str" cm="1">
        <f t="array" ref="E709">_xlfn.XLOOKUP($A709,MedExam_Table[[#Headers],[#Data],[Customer ID]],MedExam_Table[[#Headers],[#Data],[Heart Issues Updated]],"Not Found",0)</f>
        <v>No</v>
      </c>
      <c r="F709" t="str" cm="1">
        <f t="array" ref="F709">_xlfn.XLOOKUP($A709,MedExam_Table[[#Headers],[#Data],[Customer ID]],MedExam_Table[[#Headers],[#Data],[Any Transplants Update]],"Not Found",0)</f>
        <v>No</v>
      </c>
      <c r="G709" t="str" cm="1">
        <f t="array" ref="G709">_xlfn.XLOOKUP($A709,MedExam_Table[[#Headers],[#Data],[Customer ID]],MedExam_Table[[#Headers],[#Data],[Cancer history]],"Not Found",0)</f>
        <v>No</v>
      </c>
      <c r="H709" cm="1">
        <f t="array" ref="H709">_xlfn.XLOOKUP($A709,MedExam_Table[[#Headers],[#Data],[Customer ID]],MedExam_Table[[#Headers],[#Data],[NumberOfMajorSurgeries_updated]],"Not Found",0)</f>
        <v>0</v>
      </c>
      <c r="I709" t="str" cm="1">
        <f t="array" ref="I709">_xlfn.XLOOKUP($A709,MedExam_Table[[#Headers],[#Data],[Customer ID]],MedExam_Table[[#Headers],[#Data],[Smoker Updated]],"Not Found",0)</f>
        <v>No</v>
      </c>
      <c r="J709" t="str" cm="1">
        <f t="array" ref="J709">_xlfn.XLOOKUP($A709,MedExam_Table[[#Headers],[#Data],[Customer ID]],MedExam_Table[[#Headers],[#Data],[Weight Status]],"Not Found",0)</f>
        <v>NormalWeight</v>
      </c>
      <c r="K709" t="str" cm="1">
        <f t="array" ref="K709">_xlfn.XLOOKUP($A709,MedExam_Table[[#Headers],[#Data],[Customer ID]],MedExam_Table[[#Headers],[#Data],[Diabetes Status]],"Not Found",0)</f>
        <v>Normal</v>
      </c>
      <c r="L709" cm="1">
        <f t="array" ref="L709">_xlfn.XLOOKUP($A709,Hospitalisation_table[[#All],[Customer ID]],Hospitalisation_table[[#All],[Customer Age]],"Not Found",0)</f>
        <v>42</v>
      </c>
      <c r="M709" t="str" cm="1">
        <f t="array" ref="M709">_xlfn.XLOOKUP($A709,Hospitalisation_table[[#All],[Customer ID]],Hospitalisation_table[[#All],[Date of Birth]],"Not Found",0)</f>
        <v>8-Aug-1980</v>
      </c>
      <c r="N709" s="22" cm="1">
        <f t="array" ref="N709">_xlfn.XLOOKUP($A709,Hospitalisation_table[[#All],[Customer ID]],Hospitalisation_table[[#All],[charges]],"Not Found",0)</f>
        <v>5993.62</v>
      </c>
      <c r="O709" t="str" cm="1">
        <f t="array" ref="O709">_xlfn.XLOOKUP($A709,Hospitalisation_table[[#All],[Customer ID]],Hospitalisation_table[[#All],[Hospital tier_Updated]],"Not Found",0)</f>
        <v>tier - 2</v>
      </c>
      <c r="P709" t="str" cm="1">
        <f t="array" ref="P709">_xlfn.XLOOKUP($A709,Hospitalisation_table[[#All],[Customer ID]],Hospitalisation_table[[#All],[City tier_updated]],"Not Found",0)</f>
        <v>tier - 3</v>
      </c>
      <c r="Q709" t="str" cm="1">
        <f t="array" ref="Q709">_xlfn.XLOOKUP($A709,Hospitalisation_table[[#All],[Customer ID]],Hospitalisation_table[[#All],[State ID Updated]],"Not Found",0)</f>
        <v>R1013</v>
      </c>
    </row>
    <row r="710" spans="1:17" x14ac:dyDescent="0.3">
      <c r="A710" s="13" t="s">
        <v>735</v>
      </c>
      <c r="B710" t="str" cm="1">
        <f t="array" ref="B710">_xlfn.XLOOKUP($A710,CustomersName[[#All],[Customer ID]],CustomersName[[#All],[First Name]],"Not Found",0)</f>
        <v>Kristin</v>
      </c>
      <c r="C710" cm="1">
        <f t="array" ref="C710">_xlfn.XLOOKUP($A710,MedExam_Table[[#Headers],[#Data],[Customer ID]],MedExam_Table[[#Headers],[#Data],[BMI]],"Not Found",0)</f>
        <v>19.559999999999999</v>
      </c>
      <c r="D710" cm="1">
        <f t="array" ref="D710">_xlfn.XLOOKUP($A710,MedExam_Table[[#Headers],[#Data],[Customer ID]],MedExam_Table[[#Headers],[#Data],[HBA1C]],"Not Found",0)</f>
        <v>11.96</v>
      </c>
      <c r="E710" t="str" cm="1">
        <f t="array" ref="E710">_xlfn.XLOOKUP($A710,MedExam_Table[[#Headers],[#Data],[Customer ID]],MedExam_Table[[#Headers],[#Data],[Heart Issues Updated]],"Not Found",0)</f>
        <v>No</v>
      </c>
      <c r="F710" t="str" cm="1">
        <f t="array" ref="F710">_xlfn.XLOOKUP($A710,MedExam_Table[[#Headers],[#Data],[Customer ID]],MedExam_Table[[#Headers],[#Data],[Any Transplants Update]],"Not Found",0)</f>
        <v>No</v>
      </c>
      <c r="G710" t="str" cm="1">
        <f t="array" ref="G710">_xlfn.XLOOKUP($A710,MedExam_Table[[#Headers],[#Data],[Customer ID]],MedExam_Table[[#Headers],[#Data],[Cancer history]],"Not Found",0)</f>
        <v>No</v>
      </c>
      <c r="H710" cm="1">
        <f t="array" ref="H710">_xlfn.XLOOKUP($A710,MedExam_Table[[#Headers],[#Data],[Customer ID]],MedExam_Table[[#Headers],[#Data],[NumberOfMajorSurgeries_updated]],"Not Found",0)</f>
        <v>0</v>
      </c>
      <c r="I710" t="str" cm="1">
        <f t="array" ref="I710">_xlfn.XLOOKUP($A710,MedExam_Table[[#Headers],[#Data],[Customer ID]],MedExam_Table[[#Headers],[#Data],[Smoker Updated]],"Not Found",0)</f>
        <v>No</v>
      </c>
      <c r="J710" t="str" cm="1">
        <f t="array" ref="J710">_xlfn.XLOOKUP($A710,MedExam_Table[[#Headers],[#Data],[Customer ID]],MedExam_Table[[#Headers],[#Data],[Weight Status]],"Not Found",0)</f>
        <v>NormalWeight</v>
      </c>
      <c r="K710" t="str" cm="1">
        <f t="array" ref="K710">_xlfn.XLOOKUP($A710,MedExam_Table[[#Headers],[#Data],[Customer ID]],MedExam_Table[[#Headers],[#Data],[Diabetes Status]],"Not Found",0)</f>
        <v>Diabetes</v>
      </c>
      <c r="L710" cm="1">
        <f t="array" ref="L710">_xlfn.XLOOKUP($A710,Hospitalisation_table[[#All],[Customer ID]],Hospitalisation_table[[#All],[Customer Age]],"Not Found",0)</f>
        <v>48</v>
      </c>
      <c r="M710" t="str" cm="1">
        <f t="array" ref="M710">_xlfn.XLOOKUP($A710,Hospitalisation_table[[#All],[Customer ID]],Hospitalisation_table[[#All],[Date of Birth]],"Not Found",0)</f>
        <v>17-Aug-1974</v>
      </c>
      <c r="N710" s="22" cm="1">
        <f t="array" ref="N710">_xlfn.XLOOKUP($A710,Hospitalisation_table[[#All],[Customer ID]],Hospitalisation_table[[#All],[charges]],"Not Found",0)</f>
        <v>5990.17</v>
      </c>
      <c r="O710" t="str" cm="1">
        <f t="array" ref="O710">_xlfn.XLOOKUP($A710,Hospitalisation_table[[#All],[Customer ID]],Hospitalisation_table[[#All],[Hospital tier_Updated]],"Not Found",0)</f>
        <v>tier - 2</v>
      </c>
      <c r="P710" t="str" cm="1">
        <f t="array" ref="P710">_xlfn.XLOOKUP($A710,Hospitalisation_table[[#All],[Customer ID]],Hospitalisation_table[[#All],[City tier_updated]],"Not Found",0)</f>
        <v>tier - 2</v>
      </c>
      <c r="Q710" t="str" cm="1">
        <f t="array" ref="Q710">_xlfn.XLOOKUP($A710,Hospitalisation_table[[#All],[Customer ID]],Hospitalisation_table[[#All],[State ID Updated]],"Not Found",0)</f>
        <v>R1013</v>
      </c>
    </row>
    <row r="711" spans="1:17" x14ac:dyDescent="0.3">
      <c r="A711" s="14" t="s">
        <v>734</v>
      </c>
      <c r="B711" t="str" cm="1">
        <f t="array" ref="B711">_xlfn.XLOOKUP($A711,CustomersName[[#All],[Customer ID]],CustomersName[[#All],[First Name]],"Not Found",0)</f>
        <v>Anhrea K.</v>
      </c>
      <c r="C711" cm="1">
        <f t="array" ref="C711">_xlfn.XLOOKUP($A711,MedExam_Table[[#Headers],[#Data],[Customer ID]],MedExam_Table[[#Headers],[#Data],[BMI]],"Not Found",0)</f>
        <v>37.335000000000001</v>
      </c>
      <c r="D711" cm="1">
        <f t="array" ref="D711">_xlfn.XLOOKUP($A711,MedExam_Table[[#Headers],[#Data],[Customer ID]],MedExam_Table[[#Headers],[#Data],[HBA1C]],"Not Found",0)</f>
        <v>6.26</v>
      </c>
      <c r="E711" t="str" cm="1">
        <f t="array" ref="E711">_xlfn.XLOOKUP($A711,MedExam_Table[[#Headers],[#Data],[Customer ID]],MedExam_Table[[#Headers],[#Data],[Heart Issues Updated]],"Not Found",0)</f>
        <v>Yes</v>
      </c>
      <c r="F711" t="str" cm="1">
        <f t="array" ref="F711">_xlfn.XLOOKUP($A711,MedExam_Table[[#Headers],[#Data],[Customer ID]],MedExam_Table[[#Headers],[#Data],[Any Transplants Update]],"Not Found",0)</f>
        <v>No</v>
      </c>
      <c r="G711" t="str" cm="1">
        <f t="array" ref="G711">_xlfn.XLOOKUP($A711,MedExam_Table[[#Headers],[#Data],[Customer ID]],MedExam_Table[[#Headers],[#Data],[Cancer history]],"Not Found",0)</f>
        <v>No</v>
      </c>
      <c r="H711" cm="1">
        <f t="array" ref="H711">_xlfn.XLOOKUP($A711,MedExam_Table[[#Headers],[#Data],[Customer ID]],MedExam_Table[[#Headers],[#Data],[NumberOfMajorSurgeries_updated]],"Not Found",0)</f>
        <v>1</v>
      </c>
      <c r="I711" t="str" cm="1">
        <f t="array" ref="I711">_xlfn.XLOOKUP($A711,MedExam_Table[[#Headers],[#Data],[Customer ID]],MedExam_Table[[#Headers],[#Data],[Smoker Updated]],"Not Found",0)</f>
        <v>No</v>
      </c>
      <c r="J711" t="str" cm="1">
        <f t="array" ref="J711">_xlfn.XLOOKUP($A711,MedExam_Table[[#Headers],[#Data],[Customer ID]],MedExam_Table[[#Headers],[#Data],[Weight Status]],"Not Found",0)</f>
        <v>Obesity</v>
      </c>
      <c r="K711" t="str" cm="1">
        <f t="array" ref="K711">_xlfn.XLOOKUP($A711,MedExam_Table[[#Headers],[#Data],[Customer ID]],MedExam_Table[[#Headers],[#Data],[Diabetes Status]],"Not Found",0)</f>
        <v>Prediabetes</v>
      </c>
      <c r="L711" cm="1">
        <f t="array" ref="L711">_xlfn.XLOOKUP($A711,Hospitalisation_table[[#All],[Customer ID]],Hospitalisation_table[[#All],[Customer Age]],"Not Found",0)</f>
        <v>34</v>
      </c>
      <c r="M711" t="str" cm="1">
        <f t="array" ref="M711">_xlfn.XLOOKUP($A711,Hospitalisation_table[[#All],[Customer ID]],Hospitalisation_table[[#All],[Date of Birth]],"Not Found",0)</f>
        <v>10-Jun-1988</v>
      </c>
      <c r="N711" s="22" cm="1">
        <f t="array" ref="N711">_xlfn.XLOOKUP($A711,Hospitalisation_table[[#All],[Customer ID]],Hospitalisation_table[[#All],[charges]],"Not Found",0)</f>
        <v>5989.52</v>
      </c>
      <c r="O711" t="str" cm="1">
        <f t="array" ref="O711">_xlfn.XLOOKUP($A711,Hospitalisation_table[[#All],[Customer ID]],Hospitalisation_table[[#All],[Hospital tier_Updated]],"Not Found",0)</f>
        <v>tier - 2</v>
      </c>
      <c r="P711" t="str" cm="1">
        <f t="array" ref="P711">_xlfn.XLOOKUP($A711,Hospitalisation_table[[#All],[Customer ID]],Hospitalisation_table[[#All],[City tier_updated]],"Not Found",0)</f>
        <v>tier - 1</v>
      </c>
      <c r="Q711" t="str" cm="1">
        <f t="array" ref="Q711">_xlfn.XLOOKUP($A711,Hospitalisation_table[[#All],[Customer ID]],Hospitalisation_table[[#All],[State ID Updated]],"Not Found",0)</f>
        <v>R1012</v>
      </c>
    </row>
    <row r="712" spans="1:17" x14ac:dyDescent="0.3">
      <c r="A712" s="13" t="s">
        <v>733</v>
      </c>
      <c r="B712" t="str" cm="1">
        <f t="array" ref="B712">_xlfn.XLOOKUP($A712,CustomersName[[#All],[Customer ID]],CustomersName[[#All],[First Name]],"Not Found",0)</f>
        <v>Kris</v>
      </c>
      <c r="C712" cm="1">
        <f t="array" ref="C712">_xlfn.XLOOKUP($A712,MedExam_Table[[#Headers],[#Data],[Customer ID]],MedExam_Table[[#Headers],[#Data],[BMI]],"Not Found",0)</f>
        <v>19.53</v>
      </c>
      <c r="D712" cm="1">
        <f t="array" ref="D712">_xlfn.XLOOKUP($A712,MedExam_Table[[#Headers],[#Data],[Customer ID]],MedExam_Table[[#Headers],[#Data],[HBA1C]],"Not Found",0)</f>
        <v>11.68</v>
      </c>
      <c r="E712" t="str" cm="1">
        <f t="array" ref="E712">_xlfn.XLOOKUP($A712,MedExam_Table[[#Headers],[#Data],[Customer ID]],MedExam_Table[[#Headers],[#Data],[Heart Issues Updated]],"Not Found",0)</f>
        <v>No</v>
      </c>
      <c r="F712" t="str" cm="1">
        <f t="array" ref="F712">_xlfn.XLOOKUP($A712,MedExam_Table[[#Headers],[#Data],[Customer ID]],MedExam_Table[[#Headers],[#Data],[Any Transplants Update]],"Not Found",0)</f>
        <v>No</v>
      </c>
      <c r="G712" t="str" cm="1">
        <f t="array" ref="G712">_xlfn.XLOOKUP($A712,MedExam_Table[[#Headers],[#Data],[Customer ID]],MedExam_Table[[#Headers],[#Data],[Cancer history]],"Not Found",0)</f>
        <v>No</v>
      </c>
      <c r="H712" cm="1">
        <f t="array" ref="H712">_xlfn.XLOOKUP($A712,MedExam_Table[[#Headers],[#Data],[Customer ID]],MedExam_Table[[#Headers],[#Data],[NumberOfMajorSurgeries_updated]],"Not Found",0)</f>
        <v>0</v>
      </c>
      <c r="I712" t="str" cm="1">
        <f t="array" ref="I712">_xlfn.XLOOKUP($A712,MedExam_Table[[#Headers],[#Data],[Customer ID]],MedExam_Table[[#Headers],[#Data],[Smoker Updated]],"Not Found",0)</f>
        <v>No</v>
      </c>
      <c r="J712" t="str" cm="1">
        <f t="array" ref="J712">_xlfn.XLOOKUP($A712,MedExam_Table[[#Headers],[#Data],[Customer ID]],MedExam_Table[[#Headers],[#Data],[Weight Status]],"Not Found",0)</f>
        <v>NormalWeight</v>
      </c>
      <c r="K712" t="str" cm="1">
        <f t="array" ref="K712">_xlfn.XLOOKUP($A712,MedExam_Table[[#Headers],[#Data],[Customer ID]],MedExam_Table[[#Headers],[#Data],[Diabetes Status]],"Not Found",0)</f>
        <v>Diabetes</v>
      </c>
      <c r="L712" cm="1">
        <f t="array" ref="L712">_xlfn.XLOOKUP($A712,Hospitalisation_table[[#All],[Customer ID]],Hospitalisation_table[[#All],[Customer Age]],"Not Found",0)</f>
        <v>48</v>
      </c>
      <c r="M712" t="str" cm="1">
        <f t="array" ref="M712">_xlfn.XLOOKUP($A712,Hospitalisation_table[[#All],[Customer ID]],Hospitalisation_table[[#All],[Date of Birth]],"Not Found",0)</f>
        <v>11-Oct-1974</v>
      </c>
      <c r="N712" s="22" cm="1">
        <f t="array" ref="N712">_xlfn.XLOOKUP($A712,Hospitalisation_table[[#All],[Customer ID]],Hospitalisation_table[[#All],[charges]],"Not Found",0)</f>
        <v>5979.99</v>
      </c>
      <c r="O712" t="str" cm="1">
        <f t="array" ref="O712">_xlfn.XLOOKUP($A712,Hospitalisation_table[[#All],[Customer ID]],Hospitalisation_table[[#All],[Hospital tier_Updated]],"Not Found",0)</f>
        <v>tier - 2</v>
      </c>
      <c r="P712" t="str" cm="1">
        <f t="array" ref="P712">_xlfn.XLOOKUP($A712,Hospitalisation_table[[#All],[Customer ID]],Hospitalisation_table[[#All],[City tier_updated]],"Not Found",0)</f>
        <v>tier - 3</v>
      </c>
      <c r="Q712" t="str" cm="1">
        <f t="array" ref="Q712">_xlfn.XLOOKUP($A712,Hospitalisation_table[[#All],[Customer ID]],Hospitalisation_table[[#All],[State ID Updated]],"Not Found",0)</f>
        <v>R1013</v>
      </c>
    </row>
    <row r="713" spans="1:17" x14ac:dyDescent="0.3">
      <c r="A713" s="14" t="s">
        <v>732</v>
      </c>
      <c r="B713" t="str" cm="1">
        <f t="array" ref="B713">_xlfn.XLOOKUP($A713,CustomersName[[#All],[Customer ID]],CustomersName[[#All],[First Name]],"Not Found",0)</f>
        <v>AldenhW</v>
      </c>
      <c r="C713" cm="1">
        <f t="array" ref="C713">_xlfn.XLOOKUP($A713,MedExam_Table[[#Headers],[#Data],[Customer ID]],MedExam_Table[[#Headers],[#Data],[BMI]],"Not Found",0)</f>
        <v>34.1</v>
      </c>
      <c r="D713" cm="1">
        <f t="array" ref="D713">_xlfn.XLOOKUP($A713,MedExam_Table[[#Headers],[#Data],[Customer ID]],MedExam_Table[[#Headers],[#Data],[HBA1C]],"Not Found",0)</f>
        <v>5.16</v>
      </c>
      <c r="E713" t="str" cm="1">
        <f t="array" ref="E713">_xlfn.XLOOKUP($A713,MedExam_Table[[#Headers],[#Data],[Customer ID]],MedExam_Table[[#Headers],[#Data],[Heart Issues Updated]],"Not Found",0)</f>
        <v>No</v>
      </c>
      <c r="F713" t="str" cm="1">
        <f t="array" ref="F713">_xlfn.XLOOKUP($A713,MedExam_Table[[#Headers],[#Data],[Customer ID]],MedExam_Table[[#Headers],[#Data],[Any Transplants Update]],"Not Found",0)</f>
        <v>No</v>
      </c>
      <c r="G713" t="str" cm="1">
        <f t="array" ref="G713">_xlfn.XLOOKUP($A713,MedExam_Table[[#Headers],[#Data],[Customer ID]],MedExam_Table[[#Headers],[#Data],[Cancer history]],"Not Found",0)</f>
        <v>No</v>
      </c>
      <c r="H713" cm="1">
        <f t="array" ref="H713">_xlfn.XLOOKUP($A713,MedExam_Table[[#Headers],[#Data],[Customer ID]],MedExam_Table[[#Headers],[#Data],[NumberOfMajorSurgeries_updated]],"Not Found",0)</f>
        <v>0</v>
      </c>
      <c r="I713" t="str" cm="1">
        <f t="array" ref="I713">_xlfn.XLOOKUP($A713,MedExam_Table[[#Headers],[#Data],[Customer ID]],MedExam_Table[[#Headers],[#Data],[Smoker Updated]],"Not Found",0)</f>
        <v>No</v>
      </c>
      <c r="J713" t="str" cm="1">
        <f t="array" ref="J713">_xlfn.XLOOKUP($A713,MedExam_Table[[#Headers],[#Data],[Customer ID]],MedExam_Table[[#Headers],[#Data],[Weight Status]],"Not Found",0)</f>
        <v>Obesity</v>
      </c>
      <c r="K713" t="str" cm="1">
        <f t="array" ref="K713">_xlfn.XLOOKUP($A713,MedExam_Table[[#Headers],[#Data],[Customer ID]],MedExam_Table[[#Headers],[#Data],[Diabetes Status]],"Not Found",0)</f>
        <v>Normal</v>
      </c>
      <c r="L713" cm="1">
        <f t="array" ref="L713">_xlfn.XLOOKUP($A713,Hospitalisation_table[[#All],[Customer ID]],Hospitalisation_table[[#All],[Customer Age]],"Not Found",0)</f>
        <v>42</v>
      </c>
      <c r="M713" t="str" cm="1">
        <f t="array" ref="M713">_xlfn.XLOOKUP($A713,Hospitalisation_table[[#All],[Customer ID]],Hospitalisation_table[[#All],[Date of Birth]],"Not Found",0)</f>
        <v>10-Oct-1980</v>
      </c>
      <c r="N713" s="22" cm="1">
        <f t="array" ref="N713">_xlfn.XLOOKUP($A713,Hospitalisation_table[[#All],[Customer ID]],Hospitalisation_table[[#All],[charges]],"Not Found",0)</f>
        <v>5979.73</v>
      </c>
      <c r="O713" t="str" cm="1">
        <f t="array" ref="O713">_xlfn.XLOOKUP($A713,Hospitalisation_table[[#All],[Customer ID]],Hospitalisation_table[[#All],[Hospital tier_Updated]],"Not Found",0)</f>
        <v>tier - 2</v>
      </c>
      <c r="P713" t="str" cm="1">
        <f t="array" ref="P713">_xlfn.XLOOKUP($A713,Hospitalisation_table[[#All],[Customer ID]],Hospitalisation_table[[#All],[City tier_updated]],"Not Found",0)</f>
        <v>tier - 2</v>
      </c>
      <c r="Q713" t="str" cm="1">
        <f t="array" ref="Q713">_xlfn.XLOOKUP($A713,Hospitalisation_table[[#All],[Customer ID]],Hospitalisation_table[[#All],[State ID Updated]],"Not Found",0)</f>
        <v>R1011</v>
      </c>
    </row>
    <row r="714" spans="1:17" x14ac:dyDescent="0.3">
      <c r="A714" s="13" t="s">
        <v>2209</v>
      </c>
      <c r="B714" t="str" cm="1">
        <f t="array" ref="B714">_xlfn.XLOOKUP($A714,CustomersName[[#All],[Customer ID]],CustomersName[[#All],[First Name]],"Not Found",0)</f>
        <v>Ben</v>
      </c>
      <c r="C714" cm="1">
        <f t="array" ref="C714">_xlfn.XLOOKUP($A714,MedExam_Table[[#Headers],[#Data],[Customer ID]],MedExam_Table[[#Headers],[#Data],[BMI]],"Not Found",0)</f>
        <v>35.625</v>
      </c>
      <c r="D714" cm="1">
        <f t="array" ref="D714">_xlfn.XLOOKUP($A714,MedExam_Table[[#Headers],[#Data],[Customer ID]],MedExam_Table[[#Headers],[#Data],[HBA1C]],"Not Found",0)</f>
        <v>8.9</v>
      </c>
      <c r="E714" t="str" cm="1">
        <f t="array" ref="E714">_xlfn.XLOOKUP($A714,MedExam_Table[[#Headers],[#Data],[Customer ID]],MedExam_Table[[#Headers],[#Data],[Heart Issues Updated]],"Not Found",0)</f>
        <v>No</v>
      </c>
      <c r="F714" t="str" cm="1">
        <f t="array" ref="F714">_xlfn.XLOOKUP($A714,MedExam_Table[[#Headers],[#Data],[Customer ID]],MedExam_Table[[#Headers],[#Data],[Any Transplants Update]],"Not Found",0)</f>
        <v>No</v>
      </c>
      <c r="G714" t="str" cm="1">
        <f t="array" ref="G714">_xlfn.XLOOKUP($A714,MedExam_Table[[#Headers],[#Data],[Customer ID]],MedExam_Table[[#Headers],[#Data],[Cancer history]],"Not Found",0)</f>
        <v>No</v>
      </c>
      <c r="H714" cm="1">
        <f t="array" ref="H714">_xlfn.XLOOKUP($A714,MedExam_Table[[#Headers],[#Data],[Customer ID]],MedExam_Table[[#Headers],[#Data],[NumberOfMajorSurgeries_updated]],"Not Found",0)</f>
        <v>0</v>
      </c>
      <c r="I714" t="str" cm="1">
        <f t="array" ref="I714">_xlfn.XLOOKUP($A714,MedExam_Table[[#Headers],[#Data],[Customer ID]],MedExam_Table[[#Headers],[#Data],[Smoker Updated]],"Not Found",0)</f>
        <v>Yes</v>
      </c>
      <c r="J714" t="str" cm="1">
        <f t="array" ref="J714">_xlfn.XLOOKUP($A714,MedExam_Table[[#Headers],[#Data],[Customer ID]],MedExam_Table[[#Headers],[#Data],[Weight Status]],"Not Found",0)</f>
        <v>Obesity</v>
      </c>
      <c r="K714" t="str" cm="1">
        <f t="array" ref="K714">_xlfn.XLOOKUP($A714,MedExam_Table[[#Headers],[#Data],[Customer ID]],MedExam_Table[[#Headers],[#Data],[Diabetes Status]],"Not Found",0)</f>
        <v>Diabetes</v>
      </c>
      <c r="L714" cm="1">
        <f t="array" ref="L714">_xlfn.XLOOKUP($A714,Hospitalisation_table[[#All],[Customer ID]],Hospitalisation_table[[#All],[Customer Age]],"Not Found",0)</f>
        <v>20</v>
      </c>
      <c r="M714" t="str" cm="1">
        <f t="array" ref="M714">_xlfn.XLOOKUP($A714,Hospitalisation_table[[#All],[Customer ID]],Hospitalisation_table[[#All],[Date of Birth]],"Not Found",0)</f>
        <v>27-Sep-2002</v>
      </c>
      <c r="N714" s="22" cm="1">
        <f t="array" ref="N714">_xlfn.XLOOKUP($A714,Hospitalisation_table[[#All],[Customer ID]],Hospitalisation_table[[#All],[charges]],"Not Found",0)</f>
        <v>37465.339999999997</v>
      </c>
      <c r="O714" t="str" cm="1">
        <f t="array" ref="O714">_xlfn.XLOOKUP($A714,Hospitalisation_table[[#All],[Customer ID]],Hospitalisation_table[[#All],[Hospital tier_Updated]],"Not Found",0)</f>
        <v>tier - 1</v>
      </c>
      <c r="P714" t="str" cm="1">
        <f t="array" ref="P714">_xlfn.XLOOKUP($A714,Hospitalisation_table[[#All],[Customer ID]],Hospitalisation_table[[#All],[City tier_updated]],"Not Found",0)</f>
        <v>tier - 2</v>
      </c>
      <c r="Q714" t="str" cm="1">
        <f t="array" ref="Q714">_xlfn.XLOOKUP($A714,Hospitalisation_table[[#All],[Customer ID]],Hospitalisation_table[[#All],[State ID Updated]],"Not Found",0)</f>
        <v>R1012</v>
      </c>
    </row>
    <row r="715" spans="1:17" x14ac:dyDescent="0.3">
      <c r="A715" s="14" t="s">
        <v>731</v>
      </c>
      <c r="B715" t="str" cm="1">
        <f t="array" ref="B715">_xlfn.XLOOKUP($A715,CustomersName[[#All],[Customer ID]],CustomersName[[#All],[First Name]],"Not Found",0)</f>
        <v>Suzahne M</v>
      </c>
      <c r="C715" cm="1">
        <f t="array" ref="C715">_xlfn.XLOOKUP($A715,MedExam_Table[[#Headers],[#Data],[Customer ID]],MedExam_Table[[#Headers],[#Data],[BMI]],"Not Found",0)</f>
        <v>16.5</v>
      </c>
      <c r="D715" cm="1">
        <f t="array" ref="D715">_xlfn.XLOOKUP($A715,MedExam_Table[[#Headers],[#Data],[Customer ID]],MedExam_Table[[#Headers],[#Data],[HBA1C]],"Not Found",0)</f>
        <v>6.9</v>
      </c>
      <c r="E715" t="str" cm="1">
        <f t="array" ref="E715">_xlfn.XLOOKUP($A715,MedExam_Table[[#Headers],[#Data],[Customer ID]],MedExam_Table[[#Headers],[#Data],[Heart Issues Updated]],"Not Found",0)</f>
        <v>Yes</v>
      </c>
      <c r="F715" t="str" cm="1">
        <f t="array" ref="F715">_xlfn.XLOOKUP($A715,MedExam_Table[[#Headers],[#Data],[Customer ID]],MedExam_Table[[#Headers],[#Data],[Any Transplants Update]],"Not Found",0)</f>
        <v>No</v>
      </c>
      <c r="G715" t="str" cm="1">
        <f t="array" ref="G715">_xlfn.XLOOKUP($A715,MedExam_Table[[#Headers],[#Data],[Customer ID]],MedExam_Table[[#Headers],[#Data],[Cancer history]],"Not Found",0)</f>
        <v>No</v>
      </c>
      <c r="H715" cm="1">
        <f t="array" ref="H715">_xlfn.XLOOKUP($A715,MedExam_Table[[#Headers],[#Data],[Customer ID]],MedExam_Table[[#Headers],[#Data],[NumberOfMajorSurgeries_updated]],"Not Found",0)</f>
        <v>2</v>
      </c>
      <c r="I715" t="str" cm="1">
        <f t="array" ref="I715">_xlfn.XLOOKUP($A715,MedExam_Table[[#Headers],[#Data],[Customer ID]],MedExam_Table[[#Headers],[#Data],[Smoker Updated]],"Not Found",0)</f>
        <v>No</v>
      </c>
      <c r="J715" t="str" cm="1">
        <f t="array" ref="J715">_xlfn.XLOOKUP($A715,MedExam_Table[[#Headers],[#Data],[Customer ID]],MedExam_Table[[#Headers],[#Data],[Weight Status]],"Not Found",0)</f>
        <v>Underweight</v>
      </c>
      <c r="K715" t="str" cm="1">
        <f t="array" ref="K715">_xlfn.XLOOKUP($A715,MedExam_Table[[#Headers],[#Data],[Customer ID]],MedExam_Table[[#Headers],[#Data],[Diabetes Status]],"Not Found",0)</f>
        <v>Diabetes</v>
      </c>
      <c r="L715" cm="1">
        <f t="array" ref="L715">_xlfn.XLOOKUP($A715,Hospitalisation_table[[#All],[Customer ID]],Hospitalisation_table[[#All],[Customer Age]],"Not Found",0)</f>
        <v>52</v>
      </c>
      <c r="M715" t="str" cm="1">
        <f t="array" ref="M715">_xlfn.XLOOKUP($A715,Hospitalisation_table[[#All],[Customer ID]],Hospitalisation_table[[#All],[Date of Birth]],"Not Found",0)</f>
        <v>25-Jun-1970</v>
      </c>
      <c r="N715" s="22" cm="1">
        <f t="array" ref="N715">_xlfn.XLOOKUP($A715,Hospitalisation_table[[#All],[Customer ID]],Hospitalisation_table[[#All],[charges]],"Not Found",0)</f>
        <v>5979.66</v>
      </c>
      <c r="O715" t="str" cm="1">
        <f t="array" ref="O715">_xlfn.XLOOKUP($A715,Hospitalisation_table[[#All],[Customer ID]],Hospitalisation_table[[#All],[Hospital tier_Updated]],"Not Found",0)</f>
        <v>tier - 2</v>
      </c>
      <c r="P715" t="str" cm="1">
        <f t="array" ref="P715">_xlfn.XLOOKUP($A715,Hospitalisation_table[[#All],[Customer ID]],Hospitalisation_table[[#All],[City tier_updated]],"Not Found",0)</f>
        <v>tier - 3</v>
      </c>
      <c r="Q715" t="str" cm="1">
        <f t="array" ref="Q715">_xlfn.XLOOKUP($A715,Hospitalisation_table[[#All],[Customer ID]],Hospitalisation_table[[#All],[State ID Updated]],"Not Found",0)</f>
        <v>R1013</v>
      </c>
    </row>
    <row r="716" spans="1:17" x14ac:dyDescent="0.3">
      <c r="A716" s="13" t="s">
        <v>730</v>
      </c>
      <c r="B716" t="str" cm="1">
        <f t="array" ref="B716">_xlfn.XLOOKUP($A716,CustomersName[[#All],[Customer ID]],CustomersName[[#All],[First Name]],"Not Found",0)</f>
        <v>Hehdi Z.</v>
      </c>
      <c r="C716" cm="1">
        <f t="array" ref="C716">_xlfn.XLOOKUP($A716,MedExam_Table[[#Headers],[#Data],[Customer ID]],MedExam_Table[[#Headers],[#Data],[BMI]],"Not Found",0)</f>
        <v>30.69</v>
      </c>
      <c r="D716" cm="1">
        <f t="array" ref="D716">_xlfn.XLOOKUP($A716,MedExam_Table[[#Headers],[#Data],[Customer ID]],MedExam_Table[[#Headers],[#Data],[HBA1C]],"Not Found",0)</f>
        <v>4.83</v>
      </c>
      <c r="E716" t="str" cm="1">
        <f t="array" ref="E716">_xlfn.XLOOKUP($A716,MedExam_Table[[#Headers],[#Data],[Customer ID]],MedExam_Table[[#Headers],[#Data],[Heart Issues Updated]],"Not Found",0)</f>
        <v>No</v>
      </c>
      <c r="F716" t="str" cm="1">
        <f t="array" ref="F716">_xlfn.XLOOKUP($A716,MedExam_Table[[#Headers],[#Data],[Customer ID]],MedExam_Table[[#Headers],[#Data],[Any Transplants Update]],"Not Found",0)</f>
        <v>No</v>
      </c>
      <c r="G716" t="str" cm="1">
        <f t="array" ref="G716">_xlfn.XLOOKUP($A716,MedExam_Table[[#Headers],[#Data],[Customer ID]],MedExam_Table[[#Headers],[#Data],[Cancer history]],"Not Found",0)</f>
        <v>No</v>
      </c>
      <c r="H716" cm="1">
        <f t="array" ref="H716">_xlfn.XLOOKUP($A716,MedExam_Table[[#Headers],[#Data],[Customer ID]],MedExam_Table[[#Headers],[#Data],[NumberOfMajorSurgeries_updated]],"Not Found",0)</f>
        <v>1</v>
      </c>
      <c r="I716" t="str" cm="1">
        <f t="array" ref="I716">_xlfn.XLOOKUP($A716,MedExam_Table[[#Headers],[#Data],[Customer ID]],MedExam_Table[[#Headers],[#Data],[Smoker Updated]],"Not Found",0)</f>
        <v>No</v>
      </c>
      <c r="J716" t="str" cm="1">
        <f t="array" ref="J716">_xlfn.XLOOKUP($A716,MedExam_Table[[#Headers],[#Data],[Customer ID]],MedExam_Table[[#Headers],[#Data],[Weight Status]],"Not Found",0)</f>
        <v>Obesity</v>
      </c>
      <c r="K716" t="str" cm="1">
        <f t="array" ref="K716">_xlfn.XLOOKUP($A716,MedExam_Table[[#Headers],[#Data],[Customer ID]],MedExam_Table[[#Headers],[#Data],[Diabetes Status]],"Not Found",0)</f>
        <v>Normal</v>
      </c>
      <c r="L716" cm="1">
        <f t="array" ref="L716">_xlfn.XLOOKUP($A716,Hospitalisation_table[[#All],[Customer ID]],Hospitalisation_table[[#All],[Customer Age]],"Not Found",0)</f>
        <v>38</v>
      </c>
      <c r="M716" t="str" cm="1">
        <f t="array" ref="M716">_xlfn.XLOOKUP($A716,Hospitalisation_table[[#All],[Customer ID]],Hospitalisation_table[[#All],[Date of Birth]],"Not Found",0)</f>
        <v>11-Nov-1984</v>
      </c>
      <c r="N716" s="22" cm="1">
        <f t="array" ref="N716">_xlfn.XLOOKUP($A716,Hospitalisation_table[[#All],[Customer ID]],Hospitalisation_table[[#All],[charges]],"Not Found",0)</f>
        <v>5976.83</v>
      </c>
      <c r="O716" t="str" cm="1">
        <f t="array" ref="O716">_xlfn.XLOOKUP($A716,Hospitalisation_table[[#All],[Customer ID]],Hospitalisation_table[[#All],[Hospital tier_Updated]],"Not Found",0)</f>
        <v>tier - 2</v>
      </c>
      <c r="P716" t="str" cm="1">
        <f t="array" ref="P716">_xlfn.XLOOKUP($A716,Hospitalisation_table[[#All],[Customer ID]],Hospitalisation_table[[#All],[City tier_updated]],"Not Found",0)</f>
        <v>tier - 2</v>
      </c>
      <c r="Q716" t="str" cm="1">
        <f t="array" ref="Q716">_xlfn.XLOOKUP($A716,Hospitalisation_table[[#All],[Customer ID]],Hospitalisation_table[[#All],[State ID Updated]],"Not Found",0)</f>
        <v>R1013</v>
      </c>
    </row>
    <row r="717" spans="1:17" x14ac:dyDescent="0.3">
      <c r="A717" s="14" t="s">
        <v>729</v>
      </c>
      <c r="B717" t="str" cm="1">
        <f t="array" ref="B717">_xlfn.XLOOKUP($A717,CustomersName[[#All],[Customer ID]],CustomersName[[#All],[First Name]],"Not Found",0)</f>
        <v>Carolyn</v>
      </c>
      <c r="C717" cm="1">
        <f t="array" ref="C717">_xlfn.XLOOKUP($A717,MedExam_Table[[#Headers],[#Data],[Customer ID]],MedExam_Table[[#Headers],[#Data],[BMI]],"Not Found",0)</f>
        <v>28.93</v>
      </c>
      <c r="D717" cm="1">
        <f t="array" ref="D717">_xlfn.XLOOKUP($A717,MedExam_Table[[#Headers],[#Data],[Customer ID]],MedExam_Table[[#Headers],[#Data],[HBA1C]],"Not Found",0)</f>
        <v>4.87</v>
      </c>
      <c r="E717" t="str" cm="1">
        <f t="array" ref="E717">_xlfn.XLOOKUP($A717,MedExam_Table[[#Headers],[#Data],[Customer ID]],MedExam_Table[[#Headers],[#Data],[Heart Issues Updated]],"Not Found",0)</f>
        <v>No</v>
      </c>
      <c r="F717" t="str" cm="1">
        <f t="array" ref="F717">_xlfn.XLOOKUP($A717,MedExam_Table[[#Headers],[#Data],[Customer ID]],MedExam_Table[[#Headers],[#Data],[Any Transplants Update]],"Not Found",0)</f>
        <v>No</v>
      </c>
      <c r="G717" t="str" cm="1">
        <f t="array" ref="G717">_xlfn.XLOOKUP($A717,MedExam_Table[[#Headers],[#Data],[Customer ID]],MedExam_Table[[#Headers],[#Data],[Cancer history]],"Not Found",0)</f>
        <v>No</v>
      </c>
      <c r="H717" cm="1">
        <f t="array" ref="H717">_xlfn.XLOOKUP($A717,MedExam_Table[[#Headers],[#Data],[Customer ID]],MedExam_Table[[#Headers],[#Data],[NumberOfMajorSurgeries_updated]],"Not Found",0)</f>
        <v>1</v>
      </c>
      <c r="I717" t="str" cm="1">
        <f t="array" ref="I717">_xlfn.XLOOKUP($A717,MedExam_Table[[#Headers],[#Data],[Customer ID]],MedExam_Table[[#Headers],[#Data],[Smoker Updated]],"Not Found",0)</f>
        <v>No</v>
      </c>
      <c r="J717" t="str" cm="1">
        <f t="array" ref="J717">_xlfn.XLOOKUP($A717,MedExam_Table[[#Headers],[#Data],[Customer ID]],MedExam_Table[[#Headers],[#Data],[Weight Status]],"Not Found",0)</f>
        <v>OverWeight</v>
      </c>
      <c r="K717" t="str" cm="1">
        <f t="array" ref="K717">_xlfn.XLOOKUP($A717,MedExam_Table[[#Headers],[#Data],[Customer ID]],MedExam_Table[[#Headers],[#Data],[Diabetes Status]],"Not Found",0)</f>
        <v>Normal</v>
      </c>
      <c r="L717" cm="1">
        <f t="array" ref="L717">_xlfn.XLOOKUP($A717,Hospitalisation_table[[#All],[Customer ID]],Hospitalisation_table[[#All],[Customer Age]],"Not Found",0)</f>
        <v>38</v>
      </c>
      <c r="M717" t="str" cm="1">
        <f t="array" ref="M717">_xlfn.XLOOKUP($A717,Hospitalisation_table[[#All],[Customer ID]],Hospitalisation_table[[#All],[Date of Birth]],"Not Found",0)</f>
        <v>19-Sep-1984</v>
      </c>
      <c r="N717" s="22" cm="1">
        <f t="array" ref="N717">_xlfn.XLOOKUP($A717,Hospitalisation_table[[#All],[Customer ID]],Hospitalisation_table[[#All],[charges]],"Not Found",0)</f>
        <v>5974.38</v>
      </c>
      <c r="O717" t="str" cm="1">
        <f t="array" ref="O717">_xlfn.XLOOKUP($A717,Hospitalisation_table[[#All],[Customer ID]],Hospitalisation_table[[#All],[Hospital tier_Updated]],"Not Found",0)</f>
        <v>tier - 2</v>
      </c>
      <c r="P717" t="str" cm="1">
        <f t="array" ref="P717">_xlfn.XLOOKUP($A717,Hospitalisation_table[[#All],[Customer ID]],Hospitalisation_table[[#All],[City tier_updated]],"Not Found",0)</f>
        <v>tier - 3</v>
      </c>
      <c r="Q717" t="str" cm="1">
        <f t="array" ref="Q717">_xlfn.XLOOKUP($A717,Hospitalisation_table[[#All],[Customer ID]],Hospitalisation_table[[#All],[State ID Updated]],"Not Found",0)</f>
        <v>R1013</v>
      </c>
    </row>
    <row r="718" spans="1:17" x14ac:dyDescent="0.3">
      <c r="A718" s="13" t="s">
        <v>728</v>
      </c>
      <c r="B718" t="str" cm="1">
        <f t="array" ref="B718">_xlfn.XLOOKUP($A718,CustomersName[[#All],[Customer ID]],CustomersName[[#All],[First Name]],"Not Found",0)</f>
        <v>Sabine</v>
      </c>
      <c r="C718" cm="1">
        <f t="array" ref="C718">_xlfn.XLOOKUP($A718,MedExam_Table[[#Headers],[#Data],[Customer ID]],MedExam_Table[[#Headers],[#Data],[BMI]],"Not Found",0)</f>
        <v>38.9</v>
      </c>
      <c r="D718" cm="1">
        <f t="array" ref="D718">_xlfn.XLOOKUP($A718,MedExam_Table[[#Headers],[#Data],[Customer ID]],MedExam_Table[[#Headers],[#Data],[HBA1C]],"Not Found",0)</f>
        <v>4.28</v>
      </c>
      <c r="E718" t="str" cm="1">
        <f t="array" ref="E718">_xlfn.XLOOKUP($A718,MedExam_Table[[#Headers],[#Data],[Customer ID]],MedExam_Table[[#Headers],[#Data],[Heart Issues Updated]],"Not Found",0)</f>
        <v>No</v>
      </c>
      <c r="F718" t="str" cm="1">
        <f t="array" ref="F718">_xlfn.XLOOKUP($A718,MedExam_Table[[#Headers],[#Data],[Customer ID]],MedExam_Table[[#Headers],[#Data],[Any Transplants Update]],"Not Found",0)</f>
        <v>No</v>
      </c>
      <c r="G718" t="str" cm="1">
        <f t="array" ref="G718">_xlfn.XLOOKUP($A718,MedExam_Table[[#Headers],[#Data],[Customer ID]],MedExam_Table[[#Headers],[#Data],[Cancer history]],"Not Found",0)</f>
        <v>No</v>
      </c>
      <c r="H718" cm="1">
        <f t="array" ref="H718">_xlfn.XLOOKUP($A718,MedExam_Table[[#Headers],[#Data],[Customer ID]],MedExam_Table[[#Headers],[#Data],[NumberOfMajorSurgeries_updated]],"Not Found",0)</f>
        <v>0</v>
      </c>
      <c r="I718" t="str" cm="1">
        <f t="array" ref="I718">_xlfn.XLOOKUP($A718,MedExam_Table[[#Headers],[#Data],[Customer ID]],MedExam_Table[[#Headers],[#Data],[Smoker Updated]],"Not Found",0)</f>
        <v>No</v>
      </c>
      <c r="J718" t="str" cm="1">
        <f t="array" ref="J718">_xlfn.XLOOKUP($A718,MedExam_Table[[#Headers],[#Data],[Customer ID]],MedExam_Table[[#Headers],[#Data],[Weight Status]],"Not Found",0)</f>
        <v>Obesity</v>
      </c>
      <c r="K718" t="str" cm="1">
        <f t="array" ref="K718">_xlfn.XLOOKUP($A718,MedExam_Table[[#Headers],[#Data],[Customer ID]],MedExam_Table[[#Headers],[#Data],[Diabetes Status]],"Not Found",0)</f>
        <v>Normal</v>
      </c>
      <c r="L718" cm="1">
        <f t="array" ref="L718">_xlfn.XLOOKUP($A718,Hospitalisation_table[[#All],[Customer ID]],Hospitalisation_table[[#All],[Customer Age]],"Not Found",0)</f>
        <v>33</v>
      </c>
      <c r="M718" t="str" cm="1">
        <f t="array" ref="M718">_xlfn.XLOOKUP($A718,Hospitalisation_table[[#All],[Customer ID]],Hospitalisation_table[[#All],[Date of Birth]],"Not Found",0)</f>
        <v>22-Jul-1989</v>
      </c>
      <c r="N718" s="22" cm="1">
        <f t="array" ref="N718">_xlfn.XLOOKUP($A718,Hospitalisation_table[[#All],[Customer ID]],Hospitalisation_table[[#All],[charges]],"Not Found",0)</f>
        <v>5972.38</v>
      </c>
      <c r="O718" t="str" cm="1">
        <f t="array" ref="O718">_xlfn.XLOOKUP($A718,Hospitalisation_table[[#All],[Customer ID]],Hospitalisation_table[[#All],[Hospital tier_Updated]],"Not Found",0)</f>
        <v>tier - 2</v>
      </c>
      <c r="P718" t="str" cm="1">
        <f t="array" ref="P718">_xlfn.XLOOKUP($A718,Hospitalisation_table[[#All],[Customer ID]],Hospitalisation_table[[#All],[City tier_updated]],"Not Found",0)</f>
        <v>tier - 2</v>
      </c>
      <c r="Q718" t="str" cm="1">
        <f t="array" ref="Q718">_xlfn.XLOOKUP($A718,Hospitalisation_table[[#All],[Customer ID]],Hospitalisation_table[[#All],[State ID Updated]],"Not Found",0)</f>
        <v>R1011</v>
      </c>
    </row>
    <row r="719" spans="1:17" x14ac:dyDescent="0.3">
      <c r="A719" s="14" t="s">
        <v>727</v>
      </c>
      <c r="B719" t="str" cm="1">
        <f t="array" ref="B719">_xlfn.XLOOKUP($A719,CustomersName[[#All],[Customer ID]],CustomersName[[#All],[First Name]],"Not Found",0)</f>
        <v>Bobby</v>
      </c>
      <c r="C719" cm="1">
        <f t="array" ref="C719">_xlfn.XLOOKUP($A719,MedExam_Table[[#Headers],[#Data],[Customer ID]],MedExam_Table[[#Headers],[#Data],[BMI]],"Not Found",0)</f>
        <v>26.9</v>
      </c>
      <c r="D719" cm="1">
        <f t="array" ref="D719">_xlfn.XLOOKUP($A719,MedExam_Table[[#Headers],[#Data],[Customer ID]],MedExam_Table[[#Headers],[#Data],[HBA1C]],"Not Found",0)</f>
        <v>4.07</v>
      </c>
      <c r="E719" t="str" cm="1">
        <f t="array" ref="E719">_xlfn.XLOOKUP($A719,MedExam_Table[[#Headers],[#Data],[Customer ID]],MedExam_Table[[#Headers],[#Data],[Heart Issues Updated]],"Not Found",0)</f>
        <v>No</v>
      </c>
      <c r="F719" t="str" cm="1">
        <f t="array" ref="F719">_xlfn.XLOOKUP($A719,MedExam_Table[[#Headers],[#Data],[Customer ID]],MedExam_Table[[#Headers],[#Data],[Any Transplants Update]],"Not Found",0)</f>
        <v>No</v>
      </c>
      <c r="G719" t="str" cm="1">
        <f t="array" ref="G719">_xlfn.XLOOKUP($A719,MedExam_Table[[#Headers],[#Data],[Customer ID]],MedExam_Table[[#Headers],[#Data],[Cancer history]],"Not Found",0)</f>
        <v>No</v>
      </c>
      <c r="H719" cm="1">
        <f t="array" ref="H719">_xlfn.XLOOKUP($A719,MedExam_Table[[#Headers],[#Data],[Customer ID]],MedExam_Table[[#Headers],[#Data],[NumberOfMajorSurgeries_updated]],"Not Found",0)</f>
        <v>0</v>
      </c>
      <c r="I719" t="str" cm="1">
        <f t="array" ref="I719">_xlfn.XLOOKUP($A719,MedExam_Table[[#Headers],[#Data],[Customer ID]],MedExam_Table[[#Headers],[#Data],[Smoker Updated]],"Not Found",0)</f>
        <v>No</v>
      </c>
      <c r="J719" t="str" cm="1">
        <f t="array" ref="J719">_xlfn.XLOOKUP($A719,MedExam_Table[[#Headers],[#Data],[Customer ID]],MedExam_Table[[#Headers],[#Data],[Weight Status]],"Not Found",0)</f>
        <v>OverWeight</v>
      </c>
      <c r="K719" t="str" cm="1">
        <f t="array" ref="K719">_xlfn.XLOOKUP($A719,MedExam_Table[[#Headers],[#Data],[Customer ID]],MedExam_Table[[#Headers],[#Data],[Diabetes Status]],"Not Found",0)</f>
        <v>Normal</v>
      </c>
      <c r="L719" cm="1">
        <f t="array" ref="L719">_xlfn.XLOOKUP($A719,Hospitalisation_table[[#All],[Customer ID]],Hospitalisation_table[[#All],[Customer Age]],"Not Found",0)</f>
        <v>42</v>
      </c>
      <c r="M719" t="str" cm="1">
        <f t="array" ref="M719">_xlfn.XLOOKUP($A719,Hospitalisation_table[[#All],[Customer ID]],Hospitalisation_table[[#All],[Date of Birth]],"Not Found",0)</f>
        <v>21-Jul-1980</v>
      </c>
      <c r="N719" s="22" cm="1">
        <f t="array" ref="N719">_xlfn.XLOOKUP($A719,Hospitalisation_table[[#All],[Customer ID]],Hospitalisation_table[[#All],[charges]],"Not Found",0)</f>
        <v>5969.72</v>
      </c>
      <c r="O719" t="str" cm="1">
        <f t="array" ref="O719">_xlfn.XLOOKUP($A719,Hospitalisation_table[[#All],[Customer ID]],Hospitalisation_table[[#All],[Hospital tier_Updated]],"Not Found",0)</f>
        <v>tier - 3</v>
      </c>
      <c r="P719" t="str" cm="1">
        <f t="array" ref="P719">_xlfn.XLOOKUP($A719,Hospitalisation_table[[#All],[Customer ID]],Hospitalisation_table[[#All],[City tier_updated]],"Not Found",0)</f>
        <v>tier - 3</v>
      </c>
      <c r="Q719" t="str" cm="1">
        <f t="array" ref="Q719">_xlfn.XLOOKUP($A719,Hospitalisation_table[[#All],[Customer ID]],Hospitalisation_table[[#All],[State ID Updated]],"Not Found",0)</f>
        <v>R1011</v>
      </c>
    </row>
    <row r="720" spans="1:17" x14ac:dyDescent="0.3">
      <c r="A720" s="13" t="s">
        <v>726</v>
      </c>
      <c r="B720" t="str" cm="1">
        <f t="array" ref="B720">_xlfn.XLOOKUP($A720,CustomersName[[#All],[Customer ID]],CustomersName[[#All],[First Name]],"Not Found",0)</f>
        <v>Fan</v>
      </c>
      <c r="C720" cm="1">
        <f t="array" ref="C720">_xlfn.XLOOKUP($A720,MedExam_Table[[#Headers],[#Data],[Customer ID]],MedExam_Table[[#Headers],[#Data],[BMI]],"Not Found",0)</f>
        <v>24.86</v>
      </c>
      <c r="D720" cm="1">
        <f t="array" ref="D720">_xlfn.XLOOKUP($A720,MedExam_Table[[#Headers],[#Data],[Customer ID]],MedExam_Table[[#Headers],[#Data],[HBA1C]],"Not Found",0)</f>
        <v>6.23</v>
      </c>
      <c r="E720" t="str" cm="1">
        <f t="array" ref="E720">_xlfn.XLOOKUP($A720,MedExam_Table[[#Headers],[#Data],[Customer ID]],MedExam_Table[[#Headers],[#Data],[Heart Issues Updated]],"Not Found",0)</f>
        <v>No</v>
      </c>
      <c r="F720" t="str" cm="1">
        <f t="array" ref="F720">_xlfn.XLOOKUP($A720,MedExam_Table[[#Headers],[#Data],[Customer ID]],MedExam_Table[[#Headers],[#Data],[Any Transplants Update]],"Not Found",0)</f>
        <v>No</v>
      </c>
      <c r="G720" t="str" cm="1">
        <f t="array" ref="G720">_xlfn.XLOOKUP($A720,MedExam_Table[[#Headers],[#Data],[Customer ID]],MedExam_Table[[#Headers],[#Data],[Cancer history]],"Not Found",0)</f>
        <v>No</v>
      </c>
      <c r="H720" cm="1">
        <f t="array" ref="H720">_xlfn.XLOOKUP($A720,MedExam_Table[[#Headers],[#Data],[Customer ID]],MedExam_Table[[#Headers],[#Data],[NumberOfMajorSurgeries_updated]],"Not Found",0)</f>
        <v>0</v>
      </c>
      <c r="I720" t="str" cm="1">
        <f t="array" ref="I720">_xlfn.XLOOKUP($A720,MedExam_Table[[#Headers],[#Data],[Customer ID]],MedExam_Table[[#Headers],[#Data],[Smoker Updated]],"Not Found",0)</f>
        <v>No</v>
      </c>
      <c r="J720" t="str" cm="1">
        <f t="array" ref="J720">_xlfn.XLOOKUP($A720,MedExam_Table[[#Headers],[#Data],[Customer ID]],MedExam_Table[[#Headers],[#Data],[Weight Status]],"Not Found",0)</f>
        <v>NormalWeight</v>
      </c>
      <c r="K720" t="str" cm="1">
        <f t="array" ref="K720">_xlfn.XLOOKUP($A720,MedExam_Table[[#Headers],[#Data],[Customer ID]],MedExam_Table[[#Headers],[#Data],[Diabetes Status]],"Not Found",0)</f>
        <v>Prediabetes</v>
      </c>
      <c r="L720" cm="1">
        <f t="array" ref="L720">_xlfn.XLOOKUP($A720,Hospitalisation_table[[#All],[Customer ID]],Hospitalisation_table[[#All],[Customer Age]],"Not Found",0)</f>
        <v>42</v>
      </c>
      <c r="M720" t="str" cm="1">
        <f t="array" ref="M720">_xlfn.XLOOKUP($A720,Hospitalisation_table[[#All],[Customer ID]],Hospitalisation_table[[#All],[Date of Birth]],"Not Found",0)</f>
        <v>5-Aug-1980</v>
      </c>
      <c r="N720" s="22" cm="1">
        <f t="array" ref="N720">_xlfn.XLOOKUP($A720,Hospitalisation_table[[#All],[Customer ID]],Hospitalisation_table[[#All],[charges]],"Not Found",0)</f>
        <v>5966.89</v>
      </c>
      <c r="O720" t="str" cm="1">
        <f t="array" ref="O720">_xlfn.XLOOKUP($A720,Hospitalisation_table[[#All],[Customer ID]],Hospitalisation_table[[#All],[Hospital tier_Updated]],"Not Found",0)</f>
        <v>tier - 2</v>
      </c>
      <c r="P720" t="str" cm="1">
        <f t="array" ref="P720">_xlfn.XLOOKUP($A720,Hospitalisation_table[[#All],[Customer ID]],Hospitalisation_table[[#All],[City tier_updated]],"Not Found",0)</f>
        <v>tier - 3</v>
      </c>
      <c r="Q720" t="str" cm="1">
        <f t="array" ref="Q720">_xlfn.XLOOKUP($A720,Hospitalisation_table[[#All],[Customer ID]],Hospitalisation_table[[#All],[State ID Updated]],"Not Found",0)</f>
        <v>R1013</v>
      </c>
    </row>
    <row r="721" spans="1:17" x14ac:dyDescent="0.3">
      <c r="A721" s="14" t="s">
        <v>725</v>
      </c>
      <c r="B721" t="str" cm="1">
        <f t="array" ref="B721">_xlfn.XLOOKUP($A721,CustomersName[[#All],[Customer ID]],CustomersName[[#All],[First Name]],"Not Found",0)</f>
        <v>Rahhel M</v>
      </c>
      <c r="C721" cm="1">
        <f t="array" ref="C721">_xlfn.XLOOKUP($A721,MedExam_Table[[#Headers],[#Data],[Customer ID]],MedExam_Table[[#Headers],[#Data],[BMI]],"Not Found",0)</f>
        <v>39.14</v>
      </c>
      <c r="D721" cm="1">
        <f t="array" ref="D721">_xlfn.XLOOKUP($A721,MedExam_Table[[#Headers],[#Data],[Customer ID]],MedExam_Table[[#Headers],[#Data],[HBA1C]],"Not Found",0)</f>
        <v>6.24</v>
      </c>
      <c r="E721" t="str" cm="1">
        <f t="array" ref="E721">_xlfn.XLOOKUP($A721,MedExam_Table[[#Headers],[#Data],[Customer ID]],MedExam_Table[[#Headers],[#Data],[Heart Issues Updated]],"Not Found",0)</f>
        <v>No</v>
      </c>
      <c r="F721" t="str" cm="1">
        <f t="array" ref="F721">_xlfn.XLOOKUP($A721,MedExam_Table[[#Headers],[#Data],[Customer ID]],MedExam_Table[[#Headers],[#Data],[Any Transplants Update]],"Not Found",0)</f>
        <v>Yes</v>
      </c>
      <c r="G721" t="str" cm="1">
        <f t="array" ref="G721">_xlfn.XLOOKUP($A721,MedExam_Table[[#Headers],[#Data],[Customer ID]],MedExam_Table[[#Headers],[#Data],[Cancer history]],"Not Found",0)</f>
        <v>No</v>
      </c>
      <c r="H721" cm="1">
        <f t="array" ref="H721">_xlfn.XLOOKUP($A721,MedExam_Table[[#Headers],[#Data],[Customer ID]],MedExam_Table[[#Headers],[#Data],[NumberOfMajorSurgeries_updated]],"Not Found",0)</f>
        <v>1</v>
      </c>
      <c r="I721" t="str" cm="1">
        <f t="array" ref="I721">_xlfn.XLOOKUP($A721,MedExam_Table[[#Headers],[#Data],[Customer ID]],MedExam_Table[[#Headers],[#Data],[Smoker Updated]],"Not Found",0)</f>
        <v>No</v>
      </c>
      <c r="J721" t="str" cm="1">
        <f t="array" ref="J721">_xlfn.XLOOKUP($A721,MedExam_Table[[#Headers],[#Data],[Customer ID]],MedExam_Table[[#Headers],[#Data],[Weight Status]],"Not Found",0)</f>
        <v>Obesity</v>
      </c>
      <c r="K721" t="str" cm="1">
        <f t="array" ref="K721">_xlfn.XLOOKUP($A721,MedExam_Table[[#Headers],[#Data],[Customer ID]],MedExam_Table[[#Headers],[#Data],[Diabetes Status]],"Not Found",0)</f>
        <v>Prediabetes</v>
      </c>
      <c r="L721" cm="1">
        <f t="array" ref="L721">_xlfn.XLOOKUP($A721,Hospitalisation_table[[#All],[Customer ID]],Hospitalisation_table[[#All],[Customer Age]],"Not Found",0)</f>
        <v>18</v>
      </c>
      <c r="M721" t="str" cm="1">
        <f t="array" ref="M721">_xlfn.XLOOKUP($A721,Hospitalisation_table[[#All],[Customer ID]],Hospitalisation_table[[#All],[Date of Birth]],"Not Found",0)</f>
        <v>15-Jul-2004</v>
      </c>
      <c r="N721" s="22" cm="1">
        <f t="array" ref="N721">_xlfn.XLOOKUP($A721,Hospitalisation_table[[#All],[Customer ID]],Hospitalisation_table[[#All],[charges]],"Not Found",0)</f>
        <v>5960.91</v>
      </c>
      <c r="O721" t="str" cm="1">
        <f t="array" ref="O721">_xlfn.XLOOKUP($A721,Hospitalisation_table[[#All],[Customer ID]],Hospitalisation_table[[#All],[Hospital tier_Updated]],"Not Found",0)</f>
        <v>tier - 2</v>
      </c>
      <c r="P721" t="str" cm="1">
        <f t="array" ref="P721">_xlfn.XLOOKUP($A721,Hospitalisation_table[[#All],[Customer ID]],Hospitalisation_table[[#All],[City tier_updated]],"Not Found",0)</f>
        <v>tier - 1</v>
      </c>
      <c r="Q721" t="str" cm="1">
        <f t="array" ref="Q721">_xlfn.XLOOKUP($A721,Hospitalisation_table[[#All],[Customer ID]],Hospitalisation_table[[#All],[State ID Updated]],"Not Found",0)</f>
        <v>R1026</v>
      </c>
    </row>
    <row r="722" spans="1:17" x14ac:dyDescent="0.3">
      <c r="A722" s="13" t="s">
        <v>724</v>
      </c>
      <c r="B722" t="str" cm="1">
        <f t="array" ref="B722">_xlfn.XLOOKUP($A722,CustomersName[[#All],[Customer ID]],CustomersName[[#All],[First Name]],"Not Found",0)</f>
        <v>Greg</v>
      </c>
      <c r="C722" cm="1">
        <f t="array" ref="C722">_xlfn.XLOOKUP($A722,MedExam_Table[[#Headers],[#Data],[Customer ID]],MedExam_Table[[#Headers],[#Data],[BMI]],"Not Found",0)</f>
        <v>39.799999999999997</v>
      </c>
      <c r="D722" cm="1">
        <f t="array" ref="D722">_xlfn.XLOOKUP($A722,MedExam_Table[[#Headers],[#Data],[Customer ID]],MedExam_Table[[#Headers],[#Data],[HBA1C]],"Not Found",0)</f>
        <v>6.17</v>
      </c>
      <c r="E722" t="str" cm="1">
        <f t="array" ref="E722">_xlfn.XLOOKUP($A722,MedExam_Table[[#Headers],[#Data],[Customer ID]],MedExam_Table[[#Headers],[#Data],[Heart Issues Updated]],"Not Found",0)</f>
        <v>No</v>
      </c>
      <c r="F722" t="str" cm="1">
        <f t="array" ref="F722">_xlfn.XLOOKUP($A722,MedExam_Table[[#Headers],[#Data],[Customer ID]],MedExam_Table[[#Headers],[#Data],[Any Transplants Update]],"Not Found",0)</f>
        <v>No</v>
      </c>
      <c r="G722" t="str" cm="1">
        <f t="array" ref="G722">_xlfn.XLOOKUP($A722,MedExam_Table[[#Headers],[#Data],[Customer ID]],MedExam_Table[[#Headers],[#Data],[Cancer history]],"Not Found",0)</f>
        <v>Yes</v>
      </c>
      <c r="H722" cm="1">
        <f t="array" ref="H722">_xlfn.XLOOKUP($A722,MedExam_Table[[#Headers],[#Data],[Customer ID]],MedExam_Table[[#Headers],[#Data],[NumberOfMajorSurgeries_updated]],"Not Found",0)</f>
        <v>1</v>
      </c>
      <c r="I722" t="str" cm="1">
        <f t="array" ref="I722">_xlfn.XLOOKUP($A722,MedExam_Table[[#Headers],[#Data],[Customer ID]],MedExam_Table[[#Headers],[#Data],[Smoker Updated]],"Not Found",0)</f>
        <v>No</v>
      </c>
      <c r="J722" t="str" cm="1">
        <f t="array" ref="J722">_xlfn.XLOOKUP($A722,MedExam_Table[[#Headers],[#Data],[Customer ID]],MedExam_Table[[#Headers],[#Data],[Weight Status]],"Not Found",0)</f>
        <v>Obesity</v>
      </c>
      <c r="K722" t="str" cm="1">
        <f t="array" ref="K722">_xlfn.XLOOKUP($A722,MedExam_Table[[#Headers],[#Data],[Customer ID]],MedExam_Table[[#Headers],[#Data],[Diabetes Status]],"Not Found",0)</f>
        <v>Prediabetes</v>
      </c>
      <c r="L722" cm="1">
        <f t="array" ref="L722">_xlfn.XLOOKUP($A722,Hospitalisation_table[[#All],[Customer ID]],Hospitalisation_table[[#All],[Customer Age]],"Not Found",0)</f>
        <v>19</v>
      </c>
      <c r="M722" t="str" cm="1">
        <f t="array" ref="M722">_xlfn.XLOOKUP($A722,Hospitalisation_table[[#All],[Customer ID]],Hospitalisation_table[[#All],[Date of Birth]],"Not Found",0)</f>
        <v>13-Aug-2003</v>
      </c>
      <c r="N722" s="22" cm="1">
        <f t="array" ref="N722">_xlfn.XLOOKUP($A722,Hospitalisation_table[[#All],[Customer ID]],Hospitalisation_table[[#All],[charges]],"Not Found",0)</f>
        <v>5957.35</v>
      </c>
      <c r="O722" t="str" cm="1">
        <f t="array" ref="O722">_xlfn.XLOOKUP($A722,Hospitalisation_table[[#All],[Customer ID]],Hospitalisation_table[[#All],[Hospital tier_Updated]],"Not Found",0)</f>
        <v>tier - 2</v>
      </c>
      <c r="P722" t="str" cm="1">
        <f t="array" ref="P722">_xlfn.XLOOKUP($A722,Hospitalisation_table[[#All],[Customer ID]],Hospitalisation_table[[#All],[City tier_updated]],"Not Found",0)</f>
        <v>tier - 2</v>
      </c>
      <c r="Q722" t="str" cm="1">
        <f t="array" ref="Q722">_xlfn.XLOOKUP($A722,Hospitalisation_table[[#All],[Customer ID]],Hospitalisation_table[[#All],[State ID Updated]],"Not Found",0)</f>
        <v>R1012</v>
      </c>
    </row>
    <row r="723" spans="1:17" x14ac:dyDescent="0.3">
      <c r="A723" s="14" t="s">
        <v>723</v>
      </c>
      <c r="B723" t="str" cm="1">
        <f t="array" ref="B723">_xlfn.XLOOKUP($A723,CustomersName[[#All],[Customer ID]],CustomersName[[#All],[First Name]],"Not Found",0)</f>
        <v>Dan</v>
      </c>
      <c r="C723" cm="1">
        <f t="array" ref="C723">_xlfn.XLOOKUP($A723,MedExam_Table[[#Headers],[#Data],[Customer ID]],MedExam_Table[[#Headers],[#Data],[BMI]],"Not Found",0)</f>
        <v>34.32</v>
      </c>
      <c r="D723" cm="1">
        <f t="array" ref="D723">_xlfn.XLOOKUP($A723,MedExam_Table[[#Headers],[#Data],[Customer ID]],MedExam_Table[[#Headers],[#Data],[HBA1C]],"Not Found",0)</f>
        <v>5.16</v>
      </c>
      <c r="E723" t="str" cm="1">
        <f t="array" ref="E723">_xlfn.XLOOKUP($A723,MedExam_Table[[#Headers],[#Data],[Customer ID]],MedExam_Table[[#Headers],[#Data],[Heart Issues Updated]],"Not Found",0)</f>
        <v>No</v>
      </c>
      <c r="F723" t="str" cm="1">
        <f t="array" ref="F723">_xlfn.XLOOKUP($A723,MedExam_Table[[#Headers],[#Data],[Customer ID]],MedExam_Table[[#Headers],[#Data],[Any Transplants Update]],"Not Found",0)</f>
        <v>No</v>
      </c>
      <c r="G723" t="str" cm="1">
        <f t="array" ref="G723">_xlfn.XLOOKUP($A723,MedExam_Table[[#Headers],[#Data],[Customer ID]],MedExam_Table[[#Headers],[#Data],[Cancer history]],"Not Found",0)</f>
        <v>No</v>
      </c>
      <c r="H723" cm="1">
        <f t="array" ref="H723">_xlfn.XLOOKUP($A723,MedExam_Table[[#Headers],[#Data],[Customer ID]],MedExam_Table[[#Headers],[#Data],[NumberOfMajorSurgeries_updated]],"Not Found",0)</f>
        <v>1</v>
      </c>
      <c r="I723" t="str" cm="1">
        <f t="array" ref="I723">_xlfn.XLOOKUP($A723,MedExam_Table[[#Headers],[#Data],[Customer ID]],MedExam_Table[[#Headers],[#Data],[Smoker Updated]],"Not Found",0)</f>
        <v>No</v>
      </c>
      <c r="J723" t="str" cm="1">
        <f t="array" ref="J723">_xlfn.XLOOKUP($A723,MedExam_Table[[#Headers],[#Data],[Customer ID]],MedExam_Table[[#Headers],[#Data],[Weight Status]],"Not Found",0)</f>
        <v>Obesity</v>
      </c>
      <c r="K723" t="str" cm="1">
        <f t="array" ref="K723">_xlfn.XLOOKUP($A723,MedExam_Table[[#Headers],[#Data],[Customer ID]],MedExam_Table[[#Headers],[#Data],[Diabetes Status]],"Not Found",0)</f>
        <v>Normal</v>
      </c>
      <c r="L723" cm="1">
        <f t="array" ref="L723">_xlfn.XLOOKUP($A723,Hospitalisation_table[[#All],[Customer ID]],Hospitalisation_table[[#All],[Customer Age]],"Not Found",0)</f>
        <v>35</v>
      </c>
      <c r="M723" t="str" cm="1">
        <f t="array" ref="M723">_xlfn.XLOOKUP($A723,Hospitalisation_table[[#All],[Customer ID]],Hospitalisation_table[[#All],[Date of Birth]],"Not Found",0)</f>
        <v>14-Jul-1987</v>
      </c>
      <c r="N723" s="22" cm="1">
        <f t="array" ref="N723">_xlfn.XLOOKUP($A723,Hospitalisation_table[[#All],[Customer ID]],Hospitalisation_table[[#All],[charges]],"Not Found",0)</f>
        <v>5934.38</v>
      </c>
      <c r="O723" t="str" cm="1">
        <f t="array" ref="O723">_xlfn.XLOOKUP($A723,Hospitalisation_table[[#All],[Customer ID]],Hospitalisation_table[[#All],[Hospital tier_Updated]],"Not Found",0)</f>
        <v>tier - 3</v>
      </c>
      <c r="P723" t="str" cm="1">
        <f t="array" ref="P723">_xlfn.XLOOKUP($A723,Hospitalisation_table[[#All],[Customer ID]],Hospitalisation_table[[#All],[City tier_updated]],"Not Found",0)</f>
        <v>tier - 2</v>
      </c>
      <c r="Q723" t="str" cm="1">
        <f t="array" ref="Q723">_xlfn.XLOOKUP($A723,Hospitalisation_table[[#All],[Customer ID]],Hospitalisation_table[[#All],[State ID Updated]],"Not Found",0)</f>
        <v>R1013</v>
      </c>
    </row>
    <row r="724" spans="1:17" x14ac:dyDescent="0.3">
      <c r="A724" s="13" t="s">
        <v>722</v>
      </c>
      <c r="B724" t="str" cm="1">
        <f t="array" ref="B724">_xlfn.XLOOKUP($A724,CustomersName[[#All],[Customer ID]],CustomersName[[#All],[First Name]],"Not Found",0)</f>
        <v>Jenniher A</v>
      </c>
      <c r="C724" cm="1">
        <f t="array" ref="C724">_xlfn.XLOOKUP($A724,MedExam_Table[[#Headers],[#Data],[Customer ID]],MedExam_Table[[#Headers],[#Data],[BMI]],"Not Found",0)</f>
        <v>32.51</v>
      </c>
      <c r="D724" cm="1">
        <f t="array" ref="D724">_xlfn.XLOOKUP($A724,MedExam_Table[[#Headers],[#Data],[Customer ID]],MedExam_Table[[#Headers],[#Data],[HBA1C]],"Not Found",0)</f>
        <v>4.3</v>
      </c>
      <c r="E724" t="str" cm="1">
        <f t="array" ref="E724">_xlfn.XLOOKUP($A724,MedExam_Table[[#Headers],[#Data],[Customer ID]],MedExam_Table[[#Headers],[#Data],[Heart Issues Updated]],"Not Found",0)</f>
        <v>No</v>
      </c>
      <c r="F724" t="str" cm="1">
        <f t="array" ref="F724">_xlfn.XLOOKUP($A724,MedExam_Table[[#Headers],[#Data],[Customer ID]],MedExam_Table[[#Headers],[#Data],[Any Transplants Update]],"Not Found",0)</f>
        <v>No</v>
      </c>
      <c r="G724" t="str" cm="1">
        <f t="array" ref="G724">_xlfn.XLOOKUP($A724,MedExam_Table[[#Headers],[#Data],[Customer ID]],MedExam_Table[[#Headers],[#Data],[Cancer history]],"Not Found",0)</f>
        <v>No</v>
      </c>
      <c r="H724" cm="1">
        <f t="array" ref="H724">_xlfn.XLOOKUP($A724,MedExam_Table[[#Headers],[#Data],[Customer ID]],MedExam_Table[[#Headers],[#Data],[NumberOfMajorSurgeries_updated]],"Not Found",0)</f>
        <v>0</v>
      </c>
      <c r="I724" t="str" cm="1">
        <f t="array" ref="I724">_xlfn.XLOOKUP($A724,MedExam_Table[[#Headers],[#Data],[Customer ID]],MedExam_Table[[#Headers],[#Data],[Smoker Updated]],"Not Found",0)</f>
        <v>No</v>
      </c>
      <c r="J724" t="str" cm="1">
        <f t="array" ref="J724">_xlfn.XLOOKUP($A724,MedExam_Table[[#Headers],[#Data],[Customer ID]],MedExam_Table[[#Headers],[#Data],[Weight Status]],"Not Found",0)</f>
        <v>Obesity</v>
      </c>
      <c r="K724" t="str" cm="1">
        <f t="array" ref="K724">_xlfn.XLOOKUP($A724,MedExam_Table[[#Headers],[#Data],[Customer ID]],MedExam_Table[[#Headers],[#Data],[Diabetes Status]],"Not Found",0)</f>
        <v>Normal</v>
      </c>
      <c r="L724" cm="1">
        <f t="array" ref="L724">_xlfn.XLOOKUP($A724,Hospitalisation_table[[#All],[Customer ID]],Hospitalisation_table[[#All],[Customer Age]],"Not Found",0)</f>
        <v>28</v>
      </c>
      <c r="M724" t="str" cm="1">
        <f t="array" ref="M724">_xlfn.XLOOKUP($A724,Hospitalisation_table[[#All],[Customer ID]],Hospitalisation_table[[#All],[Date of Birth]],"Not Found",0)</f>
        <v>30-Jul-1994</v>
      </c>
      <c r="N724" s="22" cm="1">
        <f t="array" ref="N724">_xlfn.XLOOKUP($A724,Hospitalisation_table[[#All],[Customer ID]],Hospitalisation_table[[#All],[charges]],"Not Found",0)</f>
        <v>5927.65</v>
      </c>
      <c r="O724" t="str" cm="1">
        <f t="array" ref="O724">_xlfn.XLOOKUP($A724,Hospitalisation_table[[#All],[Customer ID]],Hospitalisation_table[[#All],[Hospital tier_Updated]],"Not Found",0)</f>
        <v>tier - 2</v>
      </c>
      <c r="P724" t="str" cm="1">
        <f t="array" ref="P724">_xlfn.XLOOKUP($A724,Hospitalisation_table[[#All],[Customer ID]],Hospitalisation_table[[#All],[City tier_updated]],"Not Found",0)</f>
        <v>tier - 1</v>
      </c>
      <c r="Q724" t="str" cm="1">
        <f t="array" ref="Q724">_xlfn.XLOOKUP($A724,Hospitalisation_table[[#All],[Customer ID]],Hospitalisation_table[[#All],[State ID Updated]],"Not Found",0)</f>
        <v>R1012</v>
      </c>
    </row>
    <row r="725" spans="1:17" x14ac:dyDescent="0.3">
      <c r="A725" s="14" t="s">
        <v>2208</v>
      </c>
      <c r="B725" t="str" cm="1">
        <f t="array" ref="B725">_xlfn.XLOOKUP($A725,CustomersName[[#All],[Customer ID]],CustomersName[[#All],[First Name]],"Not Found",0)</f>
        <v>Jana</v>
      </c>
      <c r="C725" cm="1">
        <f t="array" ref="C725">_xlfn.XLOOKUP($A725,MedExam_Table[[#Headers],[#Data],[Customer ID]],MedExam_Table[[#Headers],[#Data],[BMI]],"Not Found",0)</f>
        <v>42.69</v>
      </c>
      <c r="D725" cm="1">
        <f t="array" ref="D725">_xlfn.XLOOKUP($A725,MedExam_Table[[#Headers],[#Data],[Customer ID]],MedExam_Table[[#Headers],[#Data],[HBA1C]],"Not Found",0)</f>
        <v>4.8899999999999997</v>
      </c>
      <c r="E725" t="str" cm="1">
        <f t="array" ref="E725">_xlfn.XLOOKUP($A725,MedExam_Table[[#Headers],[#Data],[Customer ID]],MedExam_Table[[#Headers],[#Data],[Heart Issues Updated]],"Not Found",0)</f>
        <v>No</v>
      </c>
      <c r="F725" t="str" cm="1">
        <f t="array" ref="F725">_xlfn.XLOOKUP($A725,MedExam_Table[[#Headers],[#Data],[Customer ID]],MedExam_Table[[#Headers],[#Data],[Any Transplants Update]],"Not Found",0)</f>
        <v>No</v>
      </c>
      <c r="G725" t="str" cm="1">
        <f t="array" ref="G725">_xlfn.XLOOKUP($A725,MedExam_Table[[#Headers],[#Data],[Customer ID]],MedExam_Table[[#Headers],[#Data],[Cancer history]],"Not Found",0)</f>
        <v>Yes</v>
      </c>
      <c r="H725" cm="1">
        <f t="array" ref="H725">_xlfn.XLOOKUP($A725,MedExam_Table[[#Headers],[#Data],[Customer ID]],MedExam_Table[[#Headers],[#Data],[NumberOfMajorSurgeries_updated]],"Not Found",0)</f>
        <v>1</v>
      </c>
      <c r="I725" t="str" cm="1">
        <f t="array" ref="I725">_xlfn.XLOOKUP($A725,MedExam_Table[[#Headers],[#Data],[Customer ID]],MedExam_Table[[#Headers],[#Data],[Smoker Updated]],"Not Found",0)</f>
        <v>Yes</v>
      </c>
      <c r="J725" t="str" cm="1">
        <f t="array" ref="J725">_xlfn.XLOOKUP($A725,MedExam_Table[[#Headers],[#Data],[Customer ID]],MedExam_Table[[#Headers],[#Data],[Weight Status]],"Not Found",0)</f>
        <v>Obesity</v>
      </c>
      <c r="K725" t="str" cm="1">
        <f t="array" ref="K725">_xlfn.XLOOKUP($A725,MedExam_Table[[#Headers],[#Data],[Customer ID]],MedExam_Table[[#Headers],[#Data],[Diabetes Status]],"Not Found",0)</f>
        <v>Normal</v>
      </c>
      <c r="L725" cm="1">
        <f t="array" ref="L725">_xlfn.XLOOKUP($A725,Hospitalisation_table[[#All],[Customer ID]],Hospitalisation_table[[#All],[Customer Age]],"Not Found",0)</f>
        <v>43</v>
      </c>
      <c r="M725" t="str" cm="1">
        <f t="array" ref="M725">_xlfn.XLOOKUP($A725,Hospitalisation_table[[#All],[Customer ID]],Hospitalisation_table[[#All],[Date of Birth]],"Not Found",0)</f>
        <v>3-Aug-1979</v>
      </c>
      <c r="N725" s="22" cm="1">
        <f t="array" ref="N725">_xlfn.XLOOKUP($A725,Hospitalisation_table[[#All],[Customer ID]],Hospitalisation_table[[#All],[charges]],"Not Found",0)</f>
        <v>37425.94</v>
      </c>
      <c r="O725" t="str" cm="1">
        <f t="array" ref="O725">_xlfn.XLOOKUP($A725,Hospitalisation_table[[#All],[Customer ID]],Hospitalisation_table[[#All],[Hospital tier_Updated]],"Not Found",0)</f>
        <v>tier - 2</v>
      </c>
      <c r="P725" t="str" cm="1">
        <f t="array" ref="P725">_xlfn.XLOOKUP($A725,Hospitalisation_table[[#All],[Customer ID]],Hospitalisation_table[[#All],[City tier_updated]],"Not Found",0)</f>
        <v>tier - 1</v>
      </c>
      <c r="Q725" t="str" cm="1">
        <f t="array" ref="Q725">_xlfn.XLOOKUP($A725,Hospitalisation_table[[#All],[Customer ID]],Hospitalisation_table[[#All],[State ID Updated]],"Not Found",0)</f>
        <v>R1011</v>
      </c>
    </row>
    <row r="726" spans="1:17" x14ac:dyDescent="0.3">
      <c r="A726" s="13" t="s">
        <v>721</v>
      </c>
      <c r="B726" t="str" cm="1">
        <f t="array" ref="B726">_xlfn.XLOOKUP($A726,CustomersName[[#All],[Customer ID]],CustomersName[[#All],[First Name]],"Not Found",0)</f>
        <v>Jessica</v>
      </c>
      <c r="C726" cm="1">
        <f t="array" ref="C726">_xlfn.XLOOKUP($A726,MedExam_Table[[#Headers],[#Data],[Customer ID]],MedExam_Table[[#Headers],[#Data],[BMI]],"Not Found",0)</f>
        <v>30.71</v>
      </c>
      <c r="D726" cm="1">
        <f t="array" ref="D726">_xlfn.XLOOKUP($A726,MedExam_Table[[#Headers],[#Data],[Customer ID]],MedExam_Table[[#Headers],[#Data],[HBA1C]],"Not Found",0)</f>
        <v>6.14</v>
      </c>
      <c r="E726" t="str" cm="1">
        <f t="array" ref="E726">_xlfn.XLOOKUP($A726,MedExam_Table[[#Headers],[#Data],[Customer ID]],MedExam_Table[[#Headers],[#Data],[Heart Issues Updated]],"Not Found",0)</f>
        <v>No</v>
      </c>
      <c r="F726" t="str" cm="1">
        <f t="array" ref="F726">_xlfn.XLOOKUP($A726,MedExam_Table[[#Headers],[#Data],[Customer ID]],MedExam_Table[[#Headers],[#Data],[Any Transplants Update]],"Not Found",0)</f>
        <v>No</v>
      </c>
      <c r="G726" t="str" cm="1">
        <f t="array" ref="G726">_xlfn.XLOOKUP($A726,MedExam_Table[[#Headers],[#Data],[Customer ID]],MedExam_Table[[#Headers],[#Data],[Cancer history]],"Not Found",0)</f>
        <v>Yes</v>
      </c>
      <c r="H726" cm="1">
        <f t="array" ref="H726">_xlfn.XLOOKUP($A726,MedExam_Table[[#Headers],[#Data],[Customer ID]],MedExam_Table[[#Headers],[#Data],[NumberOfMajorSurgeries_updated]],"Not Found",0)</f>
        <v>1</v>
      </c>
      <c r="I726" t="str" cm="1">
        <f t="array" ref="I726">_xlfn.XLOOKUP($A726,MedExam_Table[[#Headers],[#Data],[Customer ID]],MedExam_Table[[#Headers],[#Data],[Smoker Updated]],"Not Found",0)</f>
        <v>No</v>
      </c>
      <c r="J726" t="str" cm="1">
        <f t="array" ref="J726">_xlfn.XLOOKUP($A726,MedExam_Table[[#Headers],[#Data],[Customer ID]],MedExam_Table[[#Headers],[#Data],[Weight Status]],"Not Found",0)</f>
        <v>Obesity</v>
      </c>
      <c r="K726" t="str" cm="1">
        <f t="array" ref="K726">_xlfn.XLOOKUP($A726,MedExam_Table[[#Headers],[#Data],[Customer ID]],MedExam_Table[[#Headers],[#Data],[Diabetes Status]],"Not Found",0)</f>
        <v>Prediabetes</v>
      </c>
      <c r="L726" cm="1">
        <f t="array" ref="L726">_xlfn.XLOOKUP($A726,Hospitalisation_table[[#All],[Customer ID]],Hospitalisation_table[[#All],[Customer Age]],"Not Found",0)</f>
        <v>29</v>
      </c>
      <c r="M726" t="str" cm="1">
        <f t="array" ref="M726">_xlfn.XLOOKUP($A726,Hospitalisation_table[[#All],[Customer ID]],Hospitalisation_table[[#All],[Date of Birth]],"Not Found",0)</f>
        <v>13-Aug-1993</v>
      </c>
      <c r="N726" s="22" cm="1">
        <f t="array" ref="N726">_xlfn.XLOOKUP($A726,Hospitalisation_table[[#All],[Customer ID]],Hospitalisation_table[[#All],[charges]],"Not Found",0)</f>
        <v>5926.93</v>
      </c>
      <c r="O726" t="str" cm="1">
        <f t="array" ref="O726">_xlfn.XLOOKUP($A726,Hospitalisation_table[[#All],[Customer ID]],Hospitalisation_table[[#All],[Hospital tier_Updated]],"Not Found",0)</f>
        <v>tier - 2</v>
      </c>
      <c r="P726" t="str" cm="1">
        <f t="array" ref="P726">_xlfn.XLOOKUP($A726,Hospitalisation_table[[#All],[Customer ID]],Hospitalisation_table[[#All],[City tier_updated]],"Not Found",0)</f>
        <v>tier - 2</v>
      </c>
      <c r="Q726" t="str" cm="1">
        <f t="array" ref="Q726">_xlfn.XLOOKUP($A726,Hospitalisation_table[[#All],[Customer ID]],Hospitalisation_table[[#All],[State ID Updated]],"Not Found",0)</f>
        <v>R1025</v>
      </c>
    </row>
    <row r="727" spans="1:17" x14ac:dyDescent="0.3">
      <c r="A727" s="14" t="s">
        <v>720</v>
      </c>
      <c r="B727" t="str" cm="1">
        <f t="array" ref="B727">_xlfn.XLOOKUP($A727,CustomersName[[#All],[Customer ID]],CustomersName[[#All],[First Name]],"Not Found",0)</f>
        <v>Chaiwat</v>
      </c>
      <c r="C727" cm="1">
        <f t="array" ref="C727">_xlfn.XLOOKUP($A727,MedExam_Table[[#Headers],[#Data],[Customer ID]],MedExam_Table[[#Headers],[#Data],[BMI]],"Not Found",0)</f>
        <v>28.9</v>
      </c>
      <c r="D727" cm="1">
        <f t="array" ref="D727">_xlfn.XLOOKUP($A727,MedExam_Table[[#Headers],[#Data],[Customer ID]],MedExam_Table[[#Headers],[#Data],[HBA1C]],"Not Found",0)</f>
        <v>5.36</v>
      </c>
      <c r="E727" t="str" cm="1">
        <f t="array" ref="E727">_xlfn.XLOOKUP($A727,MedExam_Table[[#Headers],[#Data],[Customer ID]],MedExam_Table[[#Headers],[#Data],[Heart Issues Updated]],"Not Found",0)</f>
        <v>No</v>
      </c>
      <c r="F727" t="str" cm="1">
        <f t="array" ref="F727">_xlfn.XLOOKUP($A727,MedExam_Table[[#Headers],[#Data],[Customer ID]],MedExam_Table[[#Headers],[#Data],[Any Transplants Update]],"Not Found",0)</f>
        <v>No</v>
      </c>
      <c r="G727" t="str" cm="1">
        <f t="array" ref="G727">_xlfn.XLOOKUP($A727,MedExam_Table[[#Headers],[#Data],[Customer ID]],MedExam_Table[[#Headers],[#Data],[Cancer history]],"Not Found",0)</f>
        <v>No</v>
      </c>
      <c r="H727" cm="1">
        <f t="array" ref="H727">_xlfn.XLOOKUP($A727,MedExam_Table[[#Headers],[#Data],[Customer ID]],MedExam_Table[[#Headers],[#Data],[NumberOfMajorSurgeries_updated]],"Not Found",0)</f>
        <v>1</v>
      </c>
      <c r="I727" t="str" cm="1">
        <f t="array" ref="I727">_xlfn.XLOOKUP($A727,MedExam_Table[[#Headers],[#Data],[Customer ID]],MedExam_Table[[#Headers],[#Data],[Smoker Updated]],"Not Found",0)</f>
        <v>No</v>
      </c>
      <c r="J727" t="str" cm="1">
        <f t="array" ref="J727">_xlfn.XLOOKUP($A727,MedExam_Table[[#Headers],[#Data],[Customer ID]],MedExam_Table[[#Headers],[#Data],[Weight Status]],"Not Found",0)</f>
        <v>OverWeight</v>
      </c>
      <c r="K727" t="str" cm="1">
        <f t="array" ref="K727">_xlfn.XLOOKUP($A727,MedExam_Table[[#Headers],[#Data],[Customer ID]],MedExam_Table[[#Headers],[#Data],[Diabetes Status]],"Not Found",0)</f>
        <v>Normal</v>
      </c>
      <c r="L727" cm="1">
        <f t="array" ref="L727">_xlfn.XLOOKUP($A727,Hospitalisation_table[[#All],[Customer ID]],Hospitalisation_table[[#All],[Customer Age]],"Not Found",0)</f>
        <v>35</v>
      </c>
      <c r="M727" t="str" cm="1">
        <f t="array" ref="M727">_xlfn.XLOOKUP($A727,Hospitalisation_table[[#All],[Customer ID]],Hospitalisation_table[[#All],[Date of Birth]],"Not Found",0)</f>
        <v>29-Jul-1987</v>
      </c>
      <c r="N727" s="22" cm="1">
        <f t="array" ref="N727">_xlfn.XLOOKUP($A727,Hospitalisation_table[[#All],[Customer ID]],Hospitalisation_table[[#All],[charges]],"Not Found",0)</f>
        <v>5926.85</v>
      </c>
      <c r="O727" t="str" cm="1">
        <f t="array" ref="O727">_xlfn.XLOOKUP($A727,Hospitalisation_table[[#All],[Customer ID]],Hospitalisation_table[[#All],[Hospital tier_Updated]],"Not Found",0)</f>
        <v>tier - 3</v>
      </c>
      <c r="P727" t="str" cm="1">
        <f t="array" ref="P727">_xlfn.XLOOKUP($A727,Hospitalisation_table[[#All],[Customer ID]],Hospitalisation_table[[#All],[City tier_updated]],"Not Found",0)</f>
        <v>tier - 3</v>
      </c>
      <c r="Q727" t="str" cm="1">
        <f t="array" ref="Q727">_xlfn.XLOOKUP($A727,Hospitalisation_table[[#All],[Customer ID]],Hospitalisation_table[[#All],[State ID Updated]],"Not Found",0)</f>
        <v>R1011</v>
      </c>
    </row>
    <row r="728" spans="1:17" x14ac:dyDescent="0.3">
      <c r="A728" s="13" t="s">
        <v>719</v>
      </c>
      <c r="B728" t="str" cm="1">
        <f t="array" ref="B728">_xlfn.XLOOKUP($A728,CustomersName[[#All],[Customer ID]],CustomersName[[#All],[First Name]],"Not Found",0)</f>
        <v>Kerri</v>
      </c>
      <c r="C728" cm="1">
        <f t="array" ref="C728">_xlfn.XLOOKUP($A728,MedExam_Table[[#Headers],[#Data],[Customer ID]],MedExam_Table[[#Headers],[#Data],[BMI]],"Not Found",0)</f>
        <v>36.19</v>
      </c>
      <c r="D728" cm="1">
        <f t="array" ref="D728">_xlfn.XLOOKUP($A728,MedExam_Table[[#Headers],[#Data],[Customer ID]],MedExam_Table[[#Headers],[#Data],[HBA1C]],"Not Found",0)</f>
        <v>4.3</v>
      </c>
      <c r="E728" t="str" cm="1">
        <f t="array" ref="E728">_xlfn.XLOOKUP($A728,MedExam_Table[[#Headers],[#Data],[Customer ID]],MedExam_Table[[#Headers],[#Data],[Heart Issues Updated]],"Not Found",0)</f>
        <v>No</v>
      </c>
      <c r="F728" t="str" cm="1">
        <f t="array" ref="F728">_xlfn.XLOOKUP($A728,MedExam_Table[[#Headers],[#Data],[Customer ID]],MedExam_Table[[#Headers],[#Data],[Any Transplants Update]],"Not Found",0)</f>
        <v>No</v>
      </c>
      <c r="G728" t="str" cm="1">
        <f t="array" ref="G728">_xlfn.XLOOKUP($A728,MedExam_Table[[#Headers],[#Data],[Customer ID]],MedExam_Table[[#Headers],[#Data],[Cancer history]],"Not Found",0)</f>
        <v>No</v>
      </c>
      <c r="H728" cm="1">
        <f t="array" ref="H728">_xlfn.XLOOKUP($A728,MedExam_Table[[#Headers],[#Data],[Customer ID]],MedExam_Table[[#Headers],[#Data],[NumberOfMajorSurgeries_updated]],"Not Found",0)</f>
        <v>0</v>
      </c>
      <c r="I728" t="str" cm="1">
        <f t="array" ref="I728">_xlfn.XLOOKUP($A728,MedExam_Table[[#Headers],[#Data],[Customer ID]],MedExam_Table[[#Headers],[#Data],[Smoker Updated]],"Not Found",0)</f>
        <v>No</v>
      </c>
      <c r="J728" t="str" cm="1">
        <f t="array" ref="J728">_xlfn.XLOOKUP($A728,MedExam_Table[[#Headers],[#Data],[Customer ID]],MedExam_Table[[#Headers],[#Data],[Weight Status]],"Not Found",0)</f>
        <v>Obesity</v>
      </c>
      <c r="K728" t="str" cm="1">
        <f t="array" ref="K728">_xlfn.XLOOKUP($A728,MedExam_Table[[#Headers],[#Data],[Customer ID]],MedExam_Table[[#Headers],[#Data],[Diabetes Status]],"Not Found",0)</f>
        <v>Normal</v>
      </c>
      <c r="L728" cm="1">
        <f t="array" ref="L728">_xlfn.XLOOKUP($A728,Hospitalisation_table[[#All],[Customer ID]],Hospitalisation_table[[#All],[Customer Age]],"Not Found",0)</f>
        <v>40</v>
      </c>
      <c r="M728" t="str" cm="1">
        <f t="array" ref="M728">_xlfn.XLOOKUP($A728,Hospitalisation_table[[#All],[Customer ID]],Hospitalisation_table[[#All],[Date of Birth]],"Not Found",0)</f>
        <v>21-Dec-1982</v>
      </c>
      <c r="N728" s="22" cm="1">
        <f t="array" ref="N728">_xlfn.XLOOKUP($A728,Hospitalisation_table[[#All],[Customer ID]],Hospitalisation_table[[#All],[charges]],"Not Found",0)</f>
        <v>5920.1</v>
      </c>
      <c r="O728" t="str" cm="1">
        <f t="array" ref="O728">_xlfn.XLOOKUP($A728,Hospitalisation_table[[#All],[Customer ID]],Hospitalisation_table[[#All],[Hospital tier_Updated]],"Not Found",0)</f>
        <v>tier - 2</v>
      </c>
      <c r="P728" t="str" cm="1">
        <f t="array" ref="P728">_xlfn.XLOOKUP($A728,Hospitalisation_table[[#All],[Customer ID]],Hospitalisation_table[[#All],[City tier_updated]],"Not Found",0)</f>
        <v>tier - 1</v>
      </c>
      <c r="Q728" t="str" cm="1">
        <f t="array" ref="Q728">_xlfn.XLOOKUP($A728,Hospitalisation_table[[#All],[Customer ID]],Hospitalisation_table[[#All],[State ID Updated]],"Not Found",0)</f>
        <v>R1013</v>
      </c>
    </row>
    <row r="729" spans="1:17" x14ac:dyDescent="0.3">
      <c r="A729" s="14" t="s">
        <v>718</v>
      </c>
      <c r="B729" t="str" cm="1">
        <f t="array" ref="B729">_xlfn.XLOOKUP($A729,CustomersName[[#All],[Customer ID]],CustomersName[[#All],[First Name]],"Not Found",0)</f>
        <v>Lisa</v>
      </c>
      <c r="C729" cm="1">
        <f t="array" ref="C729">_xlfn.XLOOKUP($A729,MedExam_Table[[#Headers],[#Data],[Customer ID]],MedExam_Table[[#Headers],[#Data],[BMI]],"Not Found",0)</f>
        <v>29.6</v>
      </c>
      <c r="D729" cm="1">
        <f t="array" ref="D729">_xlfn.XLOOKUP($A729,MedExam_Table[[#Headers],[#Data],[Customer ID]],MedExam_Table[[#Headers],[#Data],[HBA1C]],"Not Found",0)</f>
        <v>4.09</v>
      </c>
      <c r="E729" t="str" cm="1">
        <f t="array" ref="E729">_xlfn.XLOOKUP($A729,MedExam_Table[[#Headers],[#Data],[Customer ID]],MedExam_Table[[#Headers],[#Data],[Heart Issues Updated]],"Not Found",0)</f>
        <v>No</v>
      </c>
      <c r="F729" t="str" cm="1">
        <f t="array" ref="F729">_xlfn.XLOOKUP($A729,MedExam_Table[[#Headers],[#Data],[Customer ID]],MedExam_Table[[#Headers],[#Data],[Any Transplants Update]],"Not Found",0)</f>
        <v>No</v>
      </c>
      <c r="G729" t="str" cm="1">
        <f t="array" ref="G729">_xlfn.XLOOKUP($A729,MedExam_Table[[#Headers],[#Data],[Customer ID]],MedExam_Table[[#Headers],[#Data],[Cancer history]],"Not Found",0)</f>
        <v>No</v>
      </c>
      <c r="H729" cm="1">
        <f t="array" ref="H729">_xlfn.XLOOKUP($A729,MedExam_Table[[#Headers],[#Data],[Customer ID]],MedExam_Table[[#Headers],[#Data],[NumberOfMajorSurgeries_updated]],"Not Found",0)</f>
        <v>0</v>
      </c>
      <c r="I729" t="str" cm="1">
        <f t="array" ref="I729">_xlfn.XLOOKUP($A729,MedExam_Table[[#Headers],[#Data],[Customer ID]],MedExam_Table[[#Headers],[#Data],[Smoker Updated]],"Not Found",0)</f>
        <v>No</v>
      </c>
      <c r="J729" t="str" cm="1">
        <f t="array" ref="J729">_xlfn.XLOOKUP($A729,MedExam_Table[[#Headers],[#Data],[Customer ID]],MedExam_Table[[#Headers],[#Data],[Weight Status]],"Not Found",0)</f>
        <v>OverWeight</v>
      </c>
      <c r="K729" t="str" cm="1">
        <f t="array" ref="K729">_xlfn.XLOOKUP($A729,MedExam_Table[[#Headers],[#Data],[Customer ID]],MedExam_Table[[#Headers],[#Data],[Diabetes Status]],"Not Found",0)</f>
        <v>Normal</v>
      </c>
      <c r="L729" cm="1">
        <f t="array" ref="L729">_xlfn.XLOOKUP($A729,Hospitalisation_table[[#All],[Customer ID]],Hospitalisation_table[[#All],[Customer Age]],"Not Found",0)</f>
        <v>40</v>
      </c>
      <c r="M729" t="str" cm="1">
        <f t="array" ref="M729">_xlfn.XLOOKUP($A729,Hospitalisation_table[[#All],[Customer ID]],Hospitalisation_table[[#All],[Date of Birth]],"Not Found",0)</f>
        <v>8-Jul-1982</v>
      </c>
      <c r="N729" s="22" cm="1">
        <f t="array" ref="N729">_xlfn.XLOOKUP($A729,Hospitalisation_table[[#All],[Customer ID]],Hospitalisation_table[[#All],[charges]],"Not Found",0)</f>
        <v>5910.94</v>
      </c>
      <c r="O729" t="str" cm="1">
        <f t="array" ref="O729">_xlfn.XLOOKUP($A729,Hospitalisation_table[[#All],[Customer ID]],Hospitalisation_table[[#All],[Hospital tier_Updated]],"Not Found",0)</f>
        <v>tier - 2</v>
      </c>
      <c r="P729" t="str" cm="1">
        <f t="array" ref="P729">_xlfn.XLOOKUP($A729,Hospitalisation_table[[#All],[Customer ID]],Hospitalisation_table[[#All],[City tier_updated]],"Not Found",0)</f>
        <v>tier - 1</v>
      </c>
      <c r="Q729" t="str" cm="1">
        <f t="array" ref="Q729">_xlfn.XLOOKUP($A729,Hospitalisation_table[[#All],[Customer ID]],Hospitalisation_table[[#All],[State ID Updated]],"Not Found",0)</f>
        <v>R1011</v>
      </c>
    </row>
    <row r="730" spans="1:17" x14ac:dyDescent="0.3">
      <c r="A730" s="13" t="s">
        <v>717</v>
      </c>
      <c r="B730" t="str" cm="1">
        <f t="array" ref="B730">_xlfn.XLOOKUP($A730,CustomersName[[#All],[Customer ID]],CustomersName[[#All],[First Name]],"Not Found",0)</f>
        <v>NichhNicholas G</v>
      </c>
      <c r="C730" cm="1">
        <f t="array" ref="C730">_xlfn.XLOOKUP($A730,MedExam_Table[[#Headers],[#Data],[Customer ID]],MedExam_Table[[#Headers],[#Data],[BMI]],"Not Found",0)</f>
        <v>30.95</v>
      </c>
      <c r="D730" cm="1">
        <f t="array" ref="D730">_xlfn.XLOOKUP($A730,MedExam_Table[[#Headers],[#Data],[Customer ID]],MedExam_Table[[#Headers],[#Data],[HBA1C]],"Not Found",0)</f>
        <v>6.27</v>
      </c>
      <c r="E730" t="str" cm="1">
        <f t="array" ref="E730">_xlfn.XLOOKUP($A730,MedExam_Table[[#Headers],[#Data],[Customer ID]],MedExam_Table[[#Headers],[#Data],[Heart Issues Updated]],"Not Found",0)</f>
        <v>No</v>
      </c>
      <c r="F730" t="str" cm="1">
        <f t="array" ref="F730">_xlfn.XLOOKUP($A730,MedExam_Table[[#Headers],[#Data],[Customer ID]],MedExam_Table[[#Headers],[#Data],[Any Transplants Update]],"Not Found",0)</f>
        <v>No</v>
      </c>
      <c r="G730" t="str" cm="1">
        <f t="array" ref="G730">_xlfn.XLOOKUP($A730,MedExam_Table[[#Headers],[#Data],[Customer ID]],MedExam_Table[[#Headers],[#Data],[Cancer history]],"Not Found",0)</f>
        <v>Yes</v>
      </c>
      <c r="H730" cm="1">
        <f t="array" ref="H730">_xlfn.XLOOKUP($A730,MedExam_Table[[#Headers],[#Data],[Customer ID]],MedExam_Table[[#Headers],[#Data],[NumberOfMajorSurgeries_updated]],"Not Found",0)</f>
        <v>1</v>
      </c>
      <c r="I730" t="str" cm="1">
        <f t="array" ref="I730">_xlfn.XLOOKUP($A730,MedExam_Table[[#Headers],[#Data],[Customer ID]],MedExam_Table[[#Headers],[#Data],[Smoker Updated]],"Not Found",0)</f>
        <v>No</v>
      </c>
      <c r="J730" t="str" cm="1">
        <f t="array" ref="J730">_xlfn.XLOOKUP($A730,MedExam_Table[[#Headers],[#Data],[Customer ID]],MedExam_Table[[#Headers],[#Data],[Weight Status]],"Not Found",0)</f>
        <v>Obesity</v>
      </c>
      <c r="K730" t="str" cm="1">
        <f t="array" ref="K730">_xlfn.XLOOKUP($A730,MedExam_Table[[#Headers],[#Data],[Customer ID]],MedExam_Table[[#Headers],[#Data],[Diabetes Status]],"Not Found",0)</f>
        <v>Prediabetes</v>
      </c>
      <c r="L730" cm="1">
        <f t="array" ref="L730">_xlfn.XLOOKUP($A730,Hospitalisation_table[[#All],[Customer ID]],Hospitalisation_table[[#All],[Customer Age]],"Not Found",0)</f>
        <v>29</v>
      </c>
      <c r="M730" t="str" cm="1">
        <f t="array" ref="M730">_xlfn.XLOOKUP($A730,Hospitalisation_table[[#All],[Customer ID]],Hospitalisation_table[[#All],[Date of Birth]],"Not Found",0)</f>
        <v>19-Oct-1993</v>
      </c>
      <c r="N730" s="22" cm="1">
        <f t="array" ref="N730">_xlfn.XLOOKUP($A730,Hospitalisation_table[[#All],[Customer ID]],Hospitalisation_table[[#All],[charges]],"Not Found",0)</f>
        <v>5877.02</v>
      </c>
      <c r="O730" t="str" cm="1">
        <f t="array" ref="O730">_xlfn.XLOOKUP($A730,Hospitalisation_table[[#All],[Customer ID]],Hospitalisation_table[[#All],[Hospital tier_Updated]],"Not Found",0)</f>
        <v>tier - 2</v>
      </c>
      <c r="P730" t="str" cm="1">
        <f t="array" ref="P730">_xlfn.XLOOKUP($A730,Hospitalisation_table[[#All],[Customer ID]],Hospitalisation_table[[#All],[City tier_updated]],"Not Found",0)</f>
        <v>tier - 2</v>
      </c>
      <c r="Q730" t="str" cm="1">
        <f t="array" ref="Q730">_xlfn.XLOOKUP($A730,Hospitalisation_table[[#All],[Customer ID]],Hospitalisation_table[[#All],[State ID Updated]],"Not Found",0)</f>
        <v>R1021</v>
      </c>
    </row>
    <row r="731" spans="1:17" x14ac:dyDescent="0.3">
      <c r="A731" s="14" t="s">
        <v>716</v>
      </c>
      <c r="B731" t="str" cm="1">
        <f t="array" ref="B731">_xlfn.XLOOKUP($A731,CustomersName[[#All],[Customer ID]],CustomersName[[#All],[First Name]],"Not Found",0)</f>
        <v>Vhsilis S</v>
      </c>
      <c r="C731" cm="1">
        <f t="array" ref="C731">_xlfn.XLOOKUP($A731,MedExam_Table[[#Headers],[#Data],[Customer ID]],MedExam_Table[[#Headers],[#Data],[BMI]],"Not Found",0)</f>
        <v>19.95</v>
      </c>
      <c r="D731" cm="1">
        <f t="array" ref="D731">_xlfn.XLOOKUP($A731,MedExam_Table[[#Headers],[#Data],[Customer ID]],MedExam_Table[[#Headers],[#Data],[HBA1C]],"Not Found",0)</f>
        <v>5.39</v>
      </c>
      <c r="E731" t="str" cm="1">
        <f t="array" ref="E731">_xlfn.XLOOKUP($A731,MedExam_Table[[#Headers],[#Data],[Customer ID]],MedExam_Table[[#Headers],[#Data],[Heart Issues Updated]],"Not Found",0)</f>
        <v>No</v>
      </c>
      <c r="F731" t="str" cm="1">
        <f t="array" ref="F731">_xlfn.XLOOKUP($A731,MedExam_Table[[#Headers],[#Data],[Customer ID]],MedExam_Table[[#Headers],[#Data],[Any Transplants Update]],"Not Found",0)</f>
        <v>No</v>
      </c>
      <c r="G731" t="str" cm="1">
        <f t="array" ref="G731">_xlfn.XLOOKUP($A731,MedExam_Table[[#Headers],[#Data],[Customer ID]],MedExam_Table[[#Headers],[#Data],[Cancer history]],"Not Found",0)</f>
        <v>No</v>
      </c>
      <c r="H731" cm="1">
        <f t="array" ref="H731">_xlfn.XLOOKUP($A731,MedExam_Table[[#Headers],[#Data],[Customer ID]],MedExam_Table[[#Headers],[#Data],[NumberOfMajorSurgeries_updated]],"Not Found",0)</f>
        <v>1</v>
      </c>
      <c r="I731" t="str" cm="1">
        <f t="array" ref="I731">_xlfn.XLOOKUP($A731,MedExam_Table[[#Headers],[#Data],[Customer ID]],MedExam_Table[[#Headers],[#Data],[Smoker Updated]],"Not Found",0)</f>
        <v>No</v>
      </c>
      <c r="J731" t="str" cm="1">
        <f t="array" ref="J731">_xlfn.XLOOKUP($A731,MedExam_Table[[#Headers],[#Data],[Customer ID]],MedExam_Table[[#Headers],[#Data],[Weight Status]],"Not Found",0)</f>
        <v>NormalWeight</v>
      </c>
      <c r="K731" t="str" cm="1">
        <f t="array" ref="K731">_xlfn.XLOOKUP($A731,MedExam_Table[[#Headers],[#Data],[Customer ID]],MedExam_Table[[#Headers],[#Data],[Diabetes Status]],"Not Found",0)</f>
        <v>Normal</v>
      </c>
      <c r="L731" cm="1">
        <f t="array" ref="L731">_xlfn.XLOOKUP($A731,Hospitalisation_table[[#All],[Customer ID]],Hospitalisation_table[[#All],[Customer Age]],"Not Found",0)</f>
        <v>38</v>
      </c>
      <c r="M731" t="str" cm="1">
        <f t="array" ref="M731">_xlfn.XLOOKUP($A731,Hospitalisation_table[[#All],[Customer ID]],Hospitalisation_table[[#All],[Date of Birth]],"Not Found",0)</f>
        <v>22-Nov-1984</v>
      </c>
      <c r="N731" s="22" cm="1">
        <f t="array" ref="N731">_xlfn.XLOOKUP($A731,Hospitalisation_table[[#All],[Customer ID]],Hospitalisation_table[[#All],[charges]],"Not Found",0)</f>
        <v>5855.9</v>
      </c>
      <c r="O731" t="str" cm="1">
        <f t="array" ref="O731">_xlfn.XLOOKUP($A731,Hospitalisation_table[[#All],[Customer ID]],Hospitalisation_table[[#All],[Hospital tier_Updated]],"Not Found",0)</f>
        <v>tier - 2</v>
      </c>
      <c r="P731" t="str" cm="1">
        <f t="array" ref="P731">_xlfn.XLOOKUP($A731,Hospitalisation_table[[#All],[Customer ID]],Hospitalisation_table[[#All],[City tier_updated]],"Not Found",0)</f>
        <v>tier - 3</v>
      </c>
      <c r="Q731" t="str" cm="1">
        <f t="array" ref="Q731">_xlfn.XLOOKUP($A731,Hospitalisation_table[[#All],[Customer ID]],Hospitalisation_table[[#All],[State ID Updated]],"Not Found",0)</f>
        <v>R1012</v>
      </c>
    </row>
    <row r="732" spans="1:17" x14ac:dyDescent="0.3">
      <c r="A732" s="13" t="s">
        <v>715</v>
      </c>
      <c r="B732" t="str" cm="1">
        <f t="array" ref="B732">_xlfn.XLOOKUP($A732,CustomersName[[#All],[Customer ID]],CustomersName[[#All],[First Name]],"Not Found",0)</f>
        <v>Michael P</v>
      </c>
      <c r="C732" cm="1">
        <f t="array" ref="C732">_xlfn.XLOOKUP($A732,MedExam_Table[[#Headers],[#Data],[Customer ID]],MedExam_Table[[#Headers],[#Data],[BMI]],"Not Found",0)</f>
        <v>23.65</v>
      </c>
      <c r="D732" cm="1">
        <f t="array" ref="D732">_xlfn.XLOOKUP($A732,MedExam_Table[[#Headers],[#Data],[Customer ID]],MedExam_Table[[#Headers],[#Data],[HBA1C]],"Not Found",0)</f>
        <v>5.75</v>
      </c>
      <c r="E732" t="str" cm="1">
        <f t="array" ref="E732">_xlfn.XLOOKUP($A732,MedExam_Table[[#Headers],[#Data],[Customer ID]],MedExam_Table[[#Headers],[#Data],[Heart Issues Updated]],"Not Found",0)</f>
        <v>Yes</v>
      </c>
      <c r="F732" t="str" cm="1">
        <f t="array" ref="F732">_xlfn.XLOOKUP($A732,MedExam_Table[[#Headers],[#Data],[Customer ID]],MedExam_Table[[#Headers],[#Data],[Any Transplants Update]],"Not Found",0)</f>
        <v>No</v>
      </c>
      <c r="G732" t="str" cm="1">
        <f t="array" ref="G732">_xlfn.XLOOKUP($A732,MedExam_Table[[#Headers],[#Data],[Customer ID]],MedExam_Table[[#Headers],[#Data],[Cancer history]],"Not Found",0)</f>
        <v>No</v>
      </c>
      <c r="H732" cm="1">
        <f t="array" ref="H732">_xlfn.XLOOKUP($A732,MedExam_Table[[#Headers],[#Data],[Customer ID]],MedExam_Table[[#Headers],[#Data],[NumberOfMajorSurgeries_updated]],"Not Found",0)</f>
        <v>0</v>
      </c>
      <c r="I732" t="str" cm="1">
        <f t="array" ref="I732">_xlfn.XLOOKUP($A732,MedExam_Table[[#Headers],[#Data],[Customer ID]],MedExam_Table[[#Headers],[#Data],[Smoker Updated]],"Not Found",0)</f>
        <v>No</v>
      </c>
      <c r="J732" t="str" cm="1">
        <f t="array" ref="J732">_xlfn.XLOOKUP($A732,MedExam_Table[[#Headers],[#Data],[Customer ID]],MedExam_Table[[#Headers],[#Data],[Weight Status]],"Not Found",0)</f>
        <v>NormalWeight</v>
      </c>
      <c r="K732" t="str" cm="1">
        <f t="array" ref="K732">_xlfn.XLOOKUP($A732,MedExam_Table[[#Headers],[#Data],[Customer ID]],MedExam_Table[[#Headers],[#Data],[Diabetes Status]],"Not Found",0)</f>
        <v>Prediabetes</v>
      </c>
      <c r="L732" cm="1">
        <f t="array" ref="L732">_xlfn.XLOOKUP($A732,Hospitalisation_table[[#All],[Customer ID]],Hospitalisation_table[[#All],[Customer Age]],"Not Found",0)</f>
        <v>37</v>
      </c>
      <c r="M732" t="str" cm="1">
        <f t="array" ref="M732">_xlfn.XLOOKUP($A732,Hospitalisation_table[[#All],[Customer ID]],Hospitalisation_table[[#All],[Date of Birth]],"Not Found",0)</f>
        <v>18-Jun-1985</v>
      </c>
      <c r="N732" s="22" cm="1">
        <f t="array" ref="N732">_xlfn.XLOOKUP($A732,Hospitalisation_table[[#All],[Customer ID]],Hospitalisation_table[[#All],[charges]],"Not Found",0)</f>
        <v>5847.24</v>
      </c>
      <c r="O732" t="str" cm="1">
        <f t="array" ref="O732">_xlfn.XLOOKUP($A732,Hospitalisation_table[[#All],[Customer ID]],Hospitalisation_table[[#All],[Hospital tier_Updated]],"Not Found",0)</f>
        <v>tier - 2</v>
      </c>
      <c r="P732" t="str" cm="1">
        <f t="array" ref="P732">_xlfn.XLOOKUP($A732,Hospitalisation_table[[#All],[Customer ID]],Hospitalisation_table[[#All],[City tier_updated]],"Not Found",0)</f>
        <v>tier - 1</v>
      </c>
      <c r="Q732" t="str" cm="1">
        <f t="array" ref="Q732">_xlfn.XLOOKUP($A732,Hospitalisation_table[[#All],[Customer ID]],Hospitalisation_table[[#All],[State ID Updated]],"Not Found",0)</f>
        <v>R1013</v>
      </c>
    </row>
    <row r="733" spans="1:17" x14ac:dyDescent="0.3">
      <c r="A733" s="14" t="s">
        <v>714</v>
      </c>
      <c r="B733" t="str" cm="1">
        <f t="array" ref="B733">_xlfn.XLOOKUP($A733,CustomersName[[#All],[Customer ID]],CustomersName[[#All],[First Name]],"Not Found",0)</f>
        <v>Collhen C.</v>
      </c>
      <c r="C733" cm="1">
        <f t="array" ref="C733">_xlfn.XLOOKUP($A733,MedExam_Table[[#Headers],[#Data],[Customer ID]],MedExam_Table[[#Headers],[#Data],[BMI]],"Not Found",0)</f>
        <v>43.34</v>
      </c>
      <c r="D733" cm="1">
        <f t="array" ref="D733">_xlfn.XLOOKUP($A733,MedExam_Table[[#Headers],[#Data],[Customer ID]],MedExam_Table[[#Headers],[#Data],[HBA1C]],"Not Found",0)</f>
        <v>4.91</v>
      </c>
      <c r="E733" t="str" cm="1">
        <f t="array" ref="E733">_xlfn.XLOOKUP($A733,MedExam_Table[[#Headers],[#Data],[Customer ID]],MedExam_Table[[#Headers],[#Data],[Heart Issues Updated]],"Not Found",0)</f>
        <v>No</v>
      </c>
      <c r="F733" t="str" cm="1">
        <f t="array" ref="F733">_xlfn.XLOOKUP($A733,MedExam_Table[[#Headers],[#Data],[Customer ID]],MedExam_Table[[#Headers],[#Data],[Any Transplants Update]],"Not Found",0)</f>
        <v>No</v>
      </c>
      <c r="G733" t="str" cm="1">
        <f t="array" ref="G733">_xlfn.XLOOKUP($A733,MedExam_Table[[#Headers],[#Data],[Customer ID]],MedExam_Table[[#Headers],[#Data],[Cancer history]],"Not Found",0)</f>
        <v>No</v>
      </c>
      <c r="H733" cm="1">
        <f t="array" ref="H733">_xlfn.XLOOKUP($A733,MedExam_Table[[#Headers],[#Data],[Customer ID]],MedExam_Table[[#Headers],[#Data],[NumberOfMajorSurgeries_updated]],"Not Found",0)</f>
        <v>1</v>
      </c>
      <c r="I733" t="str" cm="1">
        <f t="array" ref="I733">_xlfn.XLOOKUP($A733,MedExam_Table[[#Headers],[#Data],[Customer ID]],MedExam_Table[[#Headers],[#Data],[Smoker Updated]],"Not Found",0)</f>
        <v>No</v>
      </c>
      <c r="J733" t="str" cm="1">
        <f t="array" ref="J733">_xlfn.XLOOKUP($A733,MedExam_Table[[#Headers],[#Data],[Customer ID]],MedExam_Table[[#Headers],[#Data],[Weight Status]],"Not Found",0)</f>
        <v>Obesity</v>
      </c>
      <c r="K733" t="str" cm="1">
        <f t="array" ref="K733">_xlfn.XLOOKUP($A733,MedExam_Table[[#Headers],[#Data],[Customer ID]],MedExam_Table[[#Headers],[#Data],[Diabetes Status]],"Not Found",0)</f>
        <v>Normal</v>
      </c>
      <c r="L733" cm="1">
        <f t="array" ref="L733">_xlfn.XLOOKUP($A733,Hospitalisation_table[[#All],[Customer ID]],Hospitalisation_table[[#All],[Customer Age]],"Not Found",0)</f>
        <v>35</v>
      </c>
      <c r="M733" t="str" cm="1">
        <f t="array" ref="M733">_xlfn.XLOOKUP($A733,Hospitalisation_table[[#All],[Customer ID]],Hospitalisation_table[[#All],[Date of Birth]],"Not Found",0)</f>
        <v>30-Sep-1987</v>
      </c>
      <c r="N733" s="22" cm="1">
        <f t="array" ref="N733">_xlfn.XLOOKUP($A733,Hospitalisation_table[[#All],[Customer ID]],Hospitalisation_table[[#All],[charges]],"Not Found",0)</f>
        <v>5846.92</v>
      </c>
      <c r="O733" t="str" cm="1">
        <f t="array" ref="O733">_xlfn.XLOOKUP($A733,Hospitalisation_table[[#All],[Customer ID]],Hospitalisation_table[[#All],[Hospital tier_Updated]],"Not Found",0)</f>
        <v>tier - 2</v>
      </c>
      <c r="P733" t="str" cm="1">
        <f t="array" ref="P733">_xlfn.XLOOKUP($A733,Hospitalisation_table[[#All],[Customer ID]],Hospitalisation_table[[#All],[City tier_updated]],"Not Found",0)</f>
        <v>tier - 2</v>
      </c>
      <c r="Q733" t="str" cm="1">
        <f t="array" ref="Q733">_xlfn.XLOOKUP($A733,Hospitalisation_table[[#All],[Customer ID]],Hospitalisation_table[[#All],[State ID Updated]],"Not Found",0)</f>
        <v>R1013</v>
      </c>
    </row>
    <row r="734" spans="1:17" x14ac:dyDescent="0.3">
      <c r="A734" s="13" t="s">
        <v>713</v>
      </c>
      <c r="B734" t="str" cm="1">
        <f t="array" ref="B734">_xlfn.XLOOKUP($A734,CustomersName[[#All],[Customer ID]],CustomersName[[#All],[First Name]],"Not Found",0)</f>
        <v>Annika</v>
      </c>
      <c r="C734" cm="1">
        <f t="array" ref="C734">_xlfn.XLOOKUP($A734,MedExam_Table[[#Headers],[#Data],[Customer ID]],MedExam_Table[[#Headers],[#Data],[BMI]],"Not Found",0)</f>
        <v>31.98</v>
      </c>
      <c r="D734" cm="1">
        <f t="array" ref="D734">_xlfn.XLOOKUP($A734,MedExam_Table[[#Headers],[#Data],[Customer ID]],MedExam_Table[[#Headers],[#Data],[HBA1C]],"Not Found",0)</f>
        <v>4.46</v>
      </c>
      <c r="E734" t="str" cm="1">
        <f t="array" ref="E734">_xlfn.XLOOKUP($A734,MedExam_Table[[#Headers],[#Data],[Customer ID]],MedExam_Table[[#Headers],[#Data],[Heart Issues Updated]],"Not Found",0)</f>
        <v>Yes</v>
      </c>
      <c r="F734" t="str" cm="1">
        <f t="array" ref="F734">_xlfn.XLOOKUP($A734,MedExam_Table[[#Headers],[#Data],[Customer ID]],MedExam_Table[[#Headers],[#Data],[Any Transplants Update]],"Not Found",0)</f>
        <v>No</v>
      </c>
      <c r="G734" t="str" cm="1">
        <f t="array" ref="G734">_xlfn.XLOOKUP($A734,MedExam_Table[[#Headers],[#Data],[Customer ID]],MedExam_Table[[#Headers],[#Data],[Cancer history]],"Not Found",0)</f>
        <v>No</v>
      </c>
      <c r="H734" cm="1">
        <f t="array" ref="H734">_xlfn.XLOOKUP($A734,MedExam_Table[[#Headers],[#Data],[Customer ID]],MedExam_Table[[#Headers],[#Data],[NumberOfMajorSurgeries_updated]],"Not Found",0)</f>
        <v>1</v>
      </c>
      <c r="I734" t="str" cm="1">
        <f t="array" ref="I734">_xlfn.XLOOKUP($A734,MedExam_Table[[#Headers],[#Data],[Customer ID]],MedExam_Table[[#Headers],[#Data],[Smoker Updated]],"Not Found",0)</f>
        <v>No</v>
      </c>
      <c r="J734" t="str" cm="1">
        <f t="array" ref="J734">_xlfn.XLOOKUP($A734,MedExam_Table[[#Headers],[#Data],[Customer ID]],MedExam_Table[[#Headers],[#Data],[Weight Status]],"Not Found",0)</f>
        <v>Obesity</v>
      </c>
      <c r="K734" t="str" cm="1">
        <f t="array" ref="K734">_xlfn.XLOOKUP($A734,MedExam_Table[[#Headers],[#Data],[Customer ID]],MedExam_Table[[#Headers],[#Data],[Diabetes Status]],"Not Found",0)</f>
        <v>Normal</v>
      </c>
      <c r="L734" cm="1">
        <f t="array" ref="L734">_xlfn.XLOOKUP($A734,Hospitalisation_table[[#All],[Customer ID]],Hospitalisation_table[[#All],[Customer Age]],"Not Found",0)</f>
        <v>27</v>
      </c>
      <c r="M734" t="str" cm="1">
        <f t="array" ref="M734">_xlfn.XLOOKUP($A734,Hospitalisation_table[[#All],[Customer ID]],Hospitalisation_table[[#All],[Date of Birth]],"Not Found",0)</f>
        <v>20-Aug-1995</v>
      </c>
      <c r="N734" s="22" cm="1">
        <f t="array" ref="N734">_xlfn.XLOOKUP($A734,Hospitalisation_table[[#All],[Customer ID]],Hospitalisation_table[[#All],[charges]],"Not Found",0)</f>
        <v>5843.99</v>
      </c>
      <c r="O734" t="str" cm="1">
        <f t="array" ref="O734">_xlfn.XLOOKUP($A734,Hospitalisation_table[[#All],[Customer ID]],Hospitalisation_table[[#All],[Hospital tier_Updated]],"Not Found",0)</f>
        <v>tier - 2</v>
      </c>
      <c r="P734" t="str" cm="1">
        <f t="array" ref="P734">_xlfn.XLOOKUP($A734,Hospitalisation_table[[#All],[Customer ID]],Hospitalisation_table[[#All],[City tier_updated]],"Not Found",0)</f>
        <v>tier - 2</v>
      </c>
      <c r="Q734" t="str" cm="1">
        <f t="array" ref="Q734">_xlfn.XLOOKUP($A734,Hospitalisation_table[[#All],[Customer ID]],Hospitalisation_table[[#All],[State ID Updated]],"Not Found",0)</f>
        <v>R1025</v>
      </c>
    </row>
    <row r="735" spans="1:17" x14ac:dyDescent="0.3">
      <c r="A735" s="14" t="s">
        <v>712</v>
      </c>
      <c r="B735" t="str" cm="1">
        <f t="array" ref="B735">_xlfn.XLOOKUP($A735,CustomersName[[#All],[Customer ID]],CustomersName[[#All],[First Name]],"Not Found",0)</f>
        <v>Kelly</v>
      </c>
      <c r="C735" cm="1">
        <f t="array" ref="C735">_xlfn.XLOOKUP($A735,MedExam_Table[[#Headers],[#Data],[Customer ID]],MedExam_Table[[#Headers],[#Data],[BMI]],"Not Found",0)</f>
        <v>35.86</v>
      </c>
      <c r="D735" cm="1">
        <f t="array" ref="D735">_xlfn.XLOOKUP($A735,MedExam_Table[[#Headers],[#Data],[Customer ID]],MedExam_Table[[#Headers],[#Data],[HBA1C]],"Not Found",0)</f>
        <v>6.22</v>
      </c>
      <c r="E735" t="str" cm="1">
        <f t="array" ref="E735">_xlfn.XLOOKUP($A735,MedExam_Table[[#Headers],[#Data],[Customer ID]],MedExam_Table[[#Headers],[#Data],[Heart Issues Updated]],"Not Found",0)</f>
        <v>No</v>
      </c>
      <c r="F735" t="str" cm="1">
        <f t="array" ref="F735">_xlfn.XLOOKUP($A735,MedExam_Table[[#Headers],[#Data],[Customer ID]],MedExam_Table[[#Headers],[#Data],[Any Transplants Update]],"Not Found",0)</f>
        <v>No</v>
      </c>
      <c r="G735" t="str" cm="1">
        <f t="array" ref="G735">_xlfn.XLOOKUP($A735,MedExam_Table[[#Headers],[#Data],[Customer ID]],MedExam_Table[[#Headers],[#Data],[Cancer history]],"Not Found",0)</f>
        <v>No</v>
      </c>
      <c r="H735" cm="1">
        <f t="array" ref="H735">_xlfn.XLOOKUP($A735,MedExam_Table[[#Headers],[#Data],[Customer ID]],MedExam_Table[[#Headers],[#Data],[NumberOfMajorSurgeries_updated]],"Not Found",0)</f>
        <v>1</v>
      </c>
      <c r="I735" t="str" cm="1">
        <f t="array" ref="I735">_xlfn.XLOOKUP($A735,MedExam_Table[[#Headers],[#Data],[Customer ID]],MedExam_Table[[#Headers],[#Data],[Smoker Updated]],"Not Found",0)</f>
        <v>No</v>
      </c>
      <c r="J735" t="str" cm="1">
        <f t="array" ref="J735">_xlfn.XLOOKUP($A735,MedExam_Table[[#Headers],[#Data],[Customer ID]],MedExam_Table[[#Headers],[#Data],[Weight Status]],"Not Found",0)</f>
        <v>Obesity</v>
      </c>
      <c r="K735" t="str" cm="1">
        <f t="array" ref="K735">_xlfn.XLOOKUP($A735,MedExam_Table[[#Headers],[#Data],[Customer ID]],MedExam_Table[[#Headers],[#Data],[Diabetes Status]],"Not Found",0)</f>
        <v>Prediabetes</v>
      </c>
      <c r="L735" cm="1">
        <f t="array" ref="L735">_xlfn.XLOOKUP($A735,Hospitalisation_table[[#All],[Customer ID]],Hospitalisation_table[[#All],[Customer Age]],"Not Found",0)</f>
        <v>35</v>
      </c>
      <c r="M735" t="str" cm="1">
        <f t="array" ref="M735">_xlfn.XLOOKUP($A735,Hospitalisation_table[[#All],[Customer ID]],Hospitalisation_table[[#All],[Date of Birth]],"Not Found",0)</f>
        <v>27-Jul-1987</v>
      </c>
      <c r="N735" s="22" cm="1">
        <f t="array" ref="N735">_xlfn.XLOOKUP($A735,Hospitalisation_table[[#All],[Customer ID]],Hospitalisation_table[[#All],[charges]],"Not Found",0)</f>
        <v>5836.52</v>
      </c>
      <c r="O735" t="str" cm="1">
        <f t="array" ref="O735">_xlfn.XLOOKUP($A735,Hospitalisation_table[[#All],[Customer ID]],Hospitalisation_table[[#All],[Hospital tier_Updated]],"Not Found",0)</f>
        <v>tier - 2</v>
      </c>
      <c r="P735" t="str" cm="1">
        <f t="array" ref="P735">_xlfn.XLOOKUP($A735,Hospitalisation_table[[#All],[Customer ID]],Hospitalisation_table[[#All],[City tier_updated]],"Not Found",0)</f>
        <v>tier - 3</v>
      </c>
      <c r="Q735" t="str" cm="1">
        <f t="array" ref="Q735">_xlfn.XLOOKUP($A735,Hospitalisation_table[[#All],[Customer ID]],Hospitalisation_table[[#All],[State ID Updated]],"Not Found",0)</f>
        <v>R1013</v>
      </c>
    </row>
    <row r="736" spans="1:17" x14ac:dyDescent="0.3">
      <c r="A736" s="13" t="s">
        <v>2207</v>
      </c>
      <c r="B736" t="str" cm="1">
        <f t="array" ref="B736">_xlfn.XLOOKUP($A736,CustomersName[[#All],[Customer ID]],CustomersName[[#All],[First Name]],"Not Found",0)</f>
        <v>Jhy T.</v>
      </c>
      <c r="C736" cm="1">
        <f t="array" ref="C736">_xlfn.XLOOKUP($A736,MedExam_Table[[#Headers],[#Data],[Customer ID]],MedExam_Table[[#Headers],[#Data],[BMI]],"Not Found",0)</f>
        <v>37.869999999999997</v>
      </c>
      <c r="D736" cm="1">
        <f t="array" ref="D736">_xlfn.XLOOKUP($A736,MedExam_Table[[#Headers],[#Data],[Customer ID]],MedExam_Table[[#Headers],[#Data],[HBA1C]],"Not Found",0)</f>
        <v>4.29</v>
      </c>
      <c r="E736" t="str" cm="1">
        <f t="array" ref="E736">_xlfn.XLOOKUP($A736,MedExam_Table[[#Headers],[#Data],[Customer ID]],MedExam_Table[[#Headers],[#Data],[Heart Issues Updated]],"Not Found",0)</f>
        <v>Yes</v>
      </c>
      <c r="F736" t="str" cm="1">
        <f t="array" ref="F736">_xlfn.XLOOKUP($A736,MedExam_Table[[#Headers],[#Data],[Customer ID]],MedExam_Table[[#Headers],[#Data],[Any Transplants Update]],"Not Found",0)</f>
        <v>No</v>
      </c>
      <c r="G736" t="str" cm="1">
        <f t="array" ref="G736">_xlfn.XLOOKUP($A736,MedExam_Table[[#Headers],[#Data],[Customer ID]],MedExam_Table[[#Headers],[#Data],[Cancer history]],"Not Found",0)</f>
        <v>Yes</v>
      </c>
      <c r="H736" cm="1">
        <f t="array" ref="H736">_xlfn.XLOOKUP($A736,MedExam_Table[[#Headers],[#Data],[Customer ID]],MedExam_Table[[#Headers],[#Data],[NumberOfMajorSurgeries_updated]],"Not Found",0)</f>
        <v>1</v>
      </c>
      <c r="I736" t="str" cm="1">
        <f t="array" ref="I736">_xlfn.XLOOKUP($A736,MedExam_Table[[#Headers],[#Data],[Customer ID]],MedExam_Table[[#Headers],[#Data],[Smoker Updated]],"Not Found",0)</f>
        <v>Yes</v>
      </c>
      <c r="J736" t="str" cm="1">
        <f t="array" ref="J736">_xlfn.XLOOKUP($A736,MedExam_Table[[#Headers],[#Data],[Customer ID]],MedExam_Table[[#Headers],[#Data],[Weight Status]],"Not Found",0)</f>
        <v>Obesity</v>
      </c>
      <c r="K736" t="str" cm="1">
        <f t="array" ref="K736">_xlfn.XLOOKUP($A736,MedExam_Table[[#Headers],[#Data],[Customer ID]],MedExam_Table[[#Headers],[#Data],[Diabetes Status]],"Not Found",0)</f>
        <v>Normal</v>
      </c>
      <c r="L736" cm="1">
        <f t="array" ref="L736">_xlfn.XLOOKUP($A736,Hospitalisation_table[[#All],[Customer ID]],Hospitalisation_table[[#All],[Customer Age]],"Not Found",0)</f>
        <v>53</v>
      </c>
      <c r="M736" t="str" cm="1">
        <f t="array" ref="M736">_xlfn.XLOOKUP($A736,Hospitalisation_table[[#All],[Customer ID]],Hospitalisation_table[[#All],[Date of Birth]],"Not Found",0)</f>
        <v>30-Oct-1969</v>
      </c>
      <c r="N736" s="22" cm="1">
        <f t="array" ref="N736">_xlfn.XLOOKUP($A736,Hospitalisation_table[[#All],[Customer ID]],Hospitalisation_table[[#All],[charges]],"Not Found",0)</f>
        <v>37277.269999999997</v>
      </c>
      <c r="O736" t="str" cm="1">
        <f t="array" ref="O736">_xlfn.XLOOKUP($A736,Hospitalisation_table[[#All],[Customer ID]],Hospitalisation_table[[#All],[Hospital tier_Updated]],"Not Found",0)</f>
        <v>tier - 1</v>
      </c>
      <c r="P736" t="str" cm="1">
        <f t="array" ref="P736">_xlfn.XLOOKUP($A736,Hospitalisation_table[[#All],[Customer ID]],Hospitalisation_table[[#All],[City tier_updated]],"Not Found",0)</f>
        <v>tier - 3</v>
      </c>
      <c r="Q736" t="str" cm="1">
        <f t="array" ref="Q736">_xlfn.XLOOKUP($A736,Hospitalisation_table[[#All],[Customer ID]],Hospitalisation_table[[#All],[State ID Updated]],"Not Found",0)</f>
        <v>R1011</v>
      </c>
    </row>
    <row r="737" spans="1:17" x14ac:dyDescent="0.3">
      <c r="A737" s="14" t="s">
        <v>711</v>
      </c>
      <c r="B737" t="str" cm="1">
        <f t="array" ref="B737">_xlfn.XLOOKUP($A737,CustomersName[[#All],[Customer ID]],CustomersName[[#All],[First Name]],"Not Found",0)</f>
        <v>Nicholas C.</v>
      </c>
      <c r="C737" cm="1">
        <f t="array" ref="C737">_xlfn.XLOOKUP($A737,MedExam_Table[[#Headers],[#Data],[Customer ID]],MedExam_Table[[#Headers],[#Data],[BMI]],"Not Found",0)</f>
        <v>15.2</v>
      </c>
      <c r="D737" cm="1">
        <f t="array" ref="D737">_xlfn.XLOOKUP($A737,MedExam_Table[[#Headers],[#Data],[Customer ID]],MedExam_Table[[#Headers],[#Data],[HBA1C]],"Not Found",0)</f>
        <v>8.82</v>
      </c>
      <c r="E737" t="str" cm="1">
        <f t="array" ref="E737">_xlfn.XLOOKUP($A737,MedExam_Table[[#Headers],[#Data],[Customer ID]],MedExam_Table[[#Headers],[#Data],[Heart Issues Updated]],"Not Found",0)</f>
        <v>No</v>
      </c>
      <c r="F737" t="str" cm="1">
        <f t="array" ref="F737">_xlfn.XLOOKUP($A737,MedExam_Table[[#Headers],[#Data],[Customer ID]],MedExam_Table[[#Headers],[#Data],[Any Transplants Update]],"Not Found",0)</f>
        <v>No</v>
      </c>
      <c r="G737" t="str" cm="1">
        <f t="array" ref="G737">_xlfn.XLOOKUP($A737,MedExam_Table[[#Headers],[#Data],[Customer ID]],MedExam_Table[[#Headers],[#Data],[Cancer history]],"Not Found",0)</f>
        <v>No</v>
      </c>
      <c r="H737" cm="1">
        <f t="array" ref="H737">_xlfn.XLOOKUP($A737,MedExam_Table[[#Headers],[#Data],[Customer ID]],MedExam_Table[[#Headers],[#Data],[NumberOfMajorSurgeries_updated]],"Not Found",0)</f>
        <v>0</v>
      </c>
      <c r="I737" t="str" cm="1">
        <f t="array" ref="I737">_xlfn.XLOOKUP($A737,MedExam_Table[[#Headers],[#Data],[Customer ID]],MedExam_Table[[#Headers],[#Data],[Smoker Updated]],"Not Found",0)</f>
        <v>No</v>
      </c>
      <c r="J737" t="str" cm="1">
        <f t="array" ref="J737">_xlfn.XLOOKUP($A737,MedExam_Table[[#Headers],[#Data],[Customer ID]],MedExam_Table[[#Headers],[#Data],[Weight Status]],"Not Found",0)</f>
        <v>Underweight</v>
      </c>
      <c r="K737" t="str" cm="1">
        <f t="array" ref="K737">_xlfn.XLOOKUP($A737,MedExam_Table[[#Headers],[#Data],[Customer ID]],MedExam_Table[[#Headers],[#Data],[Diabetes Status]],"Not Found",0)</f>
        <v>Diabetes</v>
      </c>
      <c r="L737" cm="1">
        <f t="array" ref="L737">_xlfn.XLOOKUP($A737,Hospitalisation_table[[#All],[Customer ID]],Hospitalisation_table[[#All],[Customer Age]],"Not Found",0)</f>
        <v>51</v>
      </c>
      <c r="M737" t="str" cm="1">
        <f t="array" ref="M737">_xlfn.XLOOKUP($A737,Hospitalisation_table[[#All],[Customer ID]],Hospitalisation_table[[#All],[Date of Birth]],"Not Found",0)</f>
        <v>27-Sep-1971</v>
      </c>
      <c r="N737" s="22" cm="1">
        <f t="array" ref="N737">_xlfn.XLOOKUP($A737,Hospitalisation_table[[#All],[Customer ID]],Hospitalisation_table[[#All],[charges]],"Not Found",0)</f>
        <v>5832.6</v>
      </c>
      <c r="O737" t="str" cm="1">
        <f t="array" ref="O737">_xlfn.XLOOKUP($A737,Hospitalisation_table[[#All],[Customer ID]],Hospitalisation_table[[#All],[Hospital tier_Updated]],"Not Found",0)</f>
        <v>tier - 2</v>
      </c>
      <c r="P737" t="str" cm="1">
        <f t="array" ref="P737">_xlfn.XLOOKUP($A737,Hospitalisation_table[[#All],[Customer ID]],Hospitalisation_table[[#All],[City tier_updated]],"Not Found",0)</f>
        <v>tier - 3</v>
      </c>
      <c r="Q737" t="str" cm="1">
        <f t="array" ref="Q737">_xlfn.XLOOKUP($A737,Hospitalisation_table[[#All],[Customer ID]],Hospitalisation_table[[#All],[State ID Updated]],"Not Found",0)</f>
        <v>R1012</v>
      </c>
    </row>
    <row r="738" spans="1:17" x14ac:dyDescent="0.3">
      <c r="A738" s="13" t="s">
        <v>710</v>
      </c>
      <c r="B738" t="str" cm="1">
        <f t="array" ref="B738">_xlfn.XLOOKUP($A738,CustomersName[[#All],[Customer ID]],CustomersName[[#All],[First Name]],"Not Found",0)</f>
        <v>KhKelly K</v>
      </c>
      <c r="C738" cm="1">
        <f t="array" ref="C738">_xlfn.XLOOKUP($A738,MedExam_Table[[#Headers],[#Data],[Customer ID]],MedExam_Table[[#Headers],[#Data],[BMI]],"Not Found",0)</f>
        <v>37.200000000000003</v>
      </c>
      <c r="D738" cm="1">
        <f t="array" ref="D738">_xlfn.XLOOKUP($A738,MedExam_Table[[#Headers],[#Data],[Customer ID]],MedExam_Table[[#Headers],[#Data],[HBA1C]],"Not Found",0)</f>
        <v>10.14</v>
      </c>
      <c r="E738" t="str" cm="1">
        <f t="array" ref="E738">_xlfn.XLOOKUP($A738,MedExam_Table[[#Headers],[#Data],[Customer ID]],MedExam_Table[[#Headers],[#Data],[Heart Issues Updated]],"Not Found",0)</f>
        <v>No</v>
      </c>
      <c r="F738" t="str" cm="1">
        <f t="array" ref="F738">_xlfn.XLOOKUP($A738,MedExam_Table[[#Headers],[#Data],[Customer ID]],MedExam_Table[[#Headers],[#Data],[Any Transplants Update]],"Not Found",0)</f>
        <v>No</v>
      </c>
      <c r="G738" t="str" cm="1">
        <f t="array" ref="G738">_xlfn.XLOOKUP($A738,MedExam_Table[[#Headers],[#Data],[Customer ID]],MedExam_Table[[#Headers],[#Data],[Cancer history]],"Not Found",0)</f>
        <v>No</v>
      </c>
      <c r="H738" cm="1">
        <f t="array" ref="H738">_xlfn.XLOOKUP($A738,MedExam_Table[[#Headers],[#Data],[Customer ID]],MedExam_Table[[#Headers],[#Data],[NumberOfMajorSurgeries_updated]],"Not Found",0)</f>
        <v>0</v>
      </c>
      <c r="I738" t="str" cm="1">
        <f t="array" ref="I738">_xlfn.XLOOKUP($A738,MedExam_Table[[#Headers],[#Data],[Customer ID]],MedExam_Table[[#Headers],[#Data],[Smoker Updated]],"Not Found",0)</f>
        <v>No</v>
      </c>
      <c r="J738" t="str" cm="1">
        <f t="array" ref="J738">_xlfn.XLOOKUP($A738,MedExam_Table[[#Headers],[#Data],[Customer ID]],MedExam_Table[[#Headers],[#Data],[Weight Status]],"Not Found",0)</f>
        <v>Obesity</v>
      </c>
      <c r="K738" t="str" cm="1">
        <f t="array" ref="K738">_xlfn.XLOOKUP($A738,MedExam_Table[[#Headers],[#Data],[Customer ID]],MedExam_Table[[#Headers],[#Data],[Diabetes Status]],"Not Found",0)</f>
        <v>Diabetes</v>
      </c>
      <c r="L738" cm="1">
        <f t="array" ref="L738">_xlfn.XLOOKUP($A738,Hospitalisation_table[[#All],[Customer ID]],Hospitalisation_table[[#All],[Customer Age]],"Not Found",0)</f>
        <v>20</v>
      </c>
      <c r="M738" t="str" cm="1">
        <f t="array" ref="M738">_xlfn.XLOOKUP($A738,Hospitalisation_table[[#All],[Customer ID]],Hospitalisation_table[[#All],[Date of Birth]],"Not Found",0)</f>
        <v>22-Jul-2002</v>
      </c>
      <c r="N738" s="22" cm="1">
        <f t="array" ref="N738">_xlfn.XLOOKUP($A738,Hospitalisation_table[[#All],[Customer ID]],Hospitalisation_table[[#All],[charges]],"Not Found",0)</f>
        <v>5816.58</v>
      </c>
      <c r="O738" t="str" cm="1">
        <f t="array" ref="O738">_xlfn.XLOOKUP($A738,Hospitalisation_table[[#All],[Customer ID]],Hospitalisation_table[[#All],[Hospital tier_Updated]],"Not Found",0)</f>
        <v>tier - 2</v>
      </c>
      <c r="P738" t="str" cm="1">
        <f t="array" ref="P738">_xlfn.XLOOKUP($A738,Hospitalisation_table[[#All],[Customer ID]],Hospitalisation_table[[#All],[City tier_updated]],"Not Found",0)</f>
        <v>tier - 2</v>
      </c>
      <c r="Q738" t="str" cm="1">
        <f t="array" ref="Q738">_xlfn.XLOOKUP($A738,Hospitalisation_table[[#All],[Customer ID]],Hospitalisation_table[[#All],[State ID Updated]],"Not Found",0)</f>
        <v>R1026</v>
      </c>
    </row>
    <row r="739" spans="1:17" x14ac:dyDescent="0.3">
      <c r="A739" s="14" t="s">
        <v>709</v>
      </c>
      <c r="B739" t="str" cm="1">
        <f t="array" ref="B739">_xlfn.XLOOKUP($A739,CustomersName[[#All],[Customer ID]],CustomersName[[#All],[First Name]],"Not Found",0)</f>
        <v>Andrew</v>
      </c>
      <c r="C739" cm="1">
        <f t="array" ref="C739">_xlfn.XLOOKUP($A739,MedExam_Table[[#Headers],[#Data],[Customer ID]],MedExam_Table[[#Headers],[#Data],[BMI]],"Not Found",0)</f>
        <v>17.91</v>
      </c>
      <c r="D739" cm="1">
        <f t="array" ref="D739">_xlfn.XLOOKUP($A739,MedExam_Table[[#Headers],[#Data],[Customer ID]],MedExam_Table[[#Headers],[#Data],[HBA1C]],"Not Found",0)</f>
        <v>4.66</v>
      </c>
      <c r="E739" t="str" cm="1">
        <f t="array" ref="E739">_xlfn.XLOOKUP($A739,MedExam_Table[[#Headers],[#Data],[Customer ID]],MedExam_Table[[#Headers],[#Data],[Heart Issues Updated]],"Not Found",0)</f>
        <v>No</v>
      </c>
      <c r="F739" t="str" cm="1">
        <f t="array" ref="F739">_xlfn.XLOOKUP($A739,MedExam_Table[[#Headers],[#Data],[Customer ID]],MedExam_Table[[#Headers],[#Data],[Any Transplants Update]],"Not Found",0)</f>
        <v>No</v>
      </c>
      <c r="G739" t="str" cm="1">
        <f t="array" ref="G739">_xlfn.XLOOKUP($A739,MedExam_Table[[#Headers],[#Data],[Customer ID]],MedExam_Table[[#Headers],[#Data],[Cancer history]],"Not Found",0)</f>
        <v>No</v>
      </c>
      <c r="H739" cm="1">
        <f t="array" ref="H739">_xlfn.XLOOKUP($A739,MedExam_Table[[#Headers],[#Data],[Customer ID]],MedExam_Table[[#Headers],[#Data],[NumberOfMajorSurgeries_updated]],"Not Found",0)</f>
        <v>2</v>
      </c>
      <c r="I739" t="str" cm="1">
        <f t="array" ref="I739">_xlfn.XLOOKUP($A739,MedExam_Table[[#Headers],[#Data],[Customer ID]],MedExam_Table[[#Headers],[#Data],[Smoker Updated]],"Not Found",0)</f>
        <v>No</v>
      </c>
      <c r="J739" t="str" cm="1">
        <f t="array" ref="J739">_xlfn.XLOOKUP($A739,MedExam_Table[[#Headers],[#Data],[Customer ID]],MedExam_Table[[#Headers],[#Data],[Weight Status]],"Not Found",0)</f>
        <v>Underweight</v>
      </c>
      <c r="K739" t="str" cm="1">
        <f t="array" ref="K739">_xlfn.XLOOKUP($A739,MedExam_Table[[#Headers],[#Data],[Customer ID]],MedExam_Table[[#Headers],[#Data],[Diabetes Status]],"Not Found",0)</f>
        <v>Normal</v>
      </c>
      <c r="L739" cm="1">
        <f t="array" ref="L739">_xlfn.XLOOKUP($A739,Hospitalisation_table[[#All],[Customer ID]],Hospitalisation_table[[#All],[Customer Age]],"Not Found",0)</f>
        <v>50</v>
      </c>
      <c r="M739" t="str" cm="1">
        <f t="array" ref="M739">_xlfn.XLOOKUP($A739,Hospitalisation_table[[#All],[Customer ID]],Hospitalisation_table[[#All],[Date of Birth]],"Not Found",0)</f>
        <v>2-Nov-1972</v>
      </c>
      <c r="N739" s="22" cm="1">
        <f t="array" ref="N739">_xlfn.XLOOKUP($A739,Hospitalisation_table[[#All],[Customer ID]],Hospitalisation_table[[#All],[charges]],"Not Found",0)</f>
        <v>5812.9</v>
      </c>
      <c r="O739" t="str" cm="1">
        <f t="array" ref="O739">_xlfn.XLOOKUP($A739,Hospitalisation_table[[#All],[Customer ID]],Hospitalisation_table[[#All],[Hospital tier_Updated]],"Not Found",0)</f>
        <v>tier - 2</v>
      </c>
      <c r="P739" t="str" cm="1">
        <f t="array" ref="P739">_xlfn.XLOOKUP($A739,Hospitalisation_table[[#All],[Customer ID]],Hospitalisation_table[[#All],[City tier_updated]],"Not Found",0)</f>
        <v>tier - 2</v>
      </c>
      <c r="Q739" t="str" cm="1">
        <f t="array" ref="Q739">_xlfn.XLOOKUP($A739,Hospitalisation_table[[#All],[Customer ID]],Hospitalisation_table[[#All],[State ID Updated]],"Not Found",0)</f>
        <v>R1013</v>
      </c>
    </row>
    <row r="740" spans="1:17" x14ac:dyDescent="0.3">
      <c r="A740" s="13" t="s">
        <v>708</v>
      </c>
      <c r="B740" t="str" cm="1">
        <f t="array" ref="B740">_xlfn.XLOOKUP($A740,CustomersName[[#All],[Customer ID]],CustomersName[[#All],[First Name]],"Not Found",0)</f>
        <v>Hannah</v>
      </c>
      <c r="C740" cm="1">
        <f t="array" ref="C740">_xlfn.XLOOKUP($A740,MedExam_Table[[#Headers],[#Data],[Customer ID]],MedExam_Table[[#Headers],[#Data],[BMI]],"Not Found",0)</f>
        <v>20.76</v>
      </c>
      <c r="D740" cm="1">
        <f t="array" ref="D740">_xlfn.XLOOKUP($A740,MedExam_Table[[#Headers],[#Data],[Customer ID]],MedExam_Table[[#Headers],[#Data],[HBA1C]],"Not Found",0)</f>
        <v>6.26</v>
      </c>
      <c r="E740" t="str" cm="1">
        <f t="array" ref="E740">_xlfn.XLOOKUP($A740,MedExam_Table[[#Headers],[#Data],[Customer ID]],MedExam_Table[[#Headers],[#Data],[Heart Issues Updated]],"Not Found",0)</f>
        <v>No</v>
      </c>
      <c r="F740" t="str" cm="1">
        <f t="array" ref="F740">_xlfn.XLOOKUP($A740,MedExam_Table[[#Headers],[#Data],[Customer ID]],MedExam_Table[[#Headers],[#Data],[Any Transplants Update]],"Not Found",0)</f>
        <v>No</v>
      </c>
      <c r="G740" t="str" cm="1">
        <f t="array" ref="G740">_xlfn.XLOOKUP($A740,MedExam_Table[[#Headers],[#Data],[Customer ID]],MedExam_Table[[#Headers],[#Data],[Cancer history]],"Not Found",0)</f>
        <v>No</v>
      </c>
      <c r="H740" cm="1">
        <f t="array" ref="H740">_xlfn.XLOOKUP($A740,MedExam_Table[[#Headers],[#Data],[Customer ID]],MedExam_Table[[#Headers],[#Data],[NumberOfMajorSurgeries_updated]],"Not Found",0)</f>
        <v>0</v>
      </c>
      <c r="I740" t="str" cm="1">
        <f t="array" ref="I740">_xlfn.XLOOKUP($A740,MedExam_Table[[#Headers],[#Data],[Customer ID]],MedExam_Table[[#Headers],[#Data],[Smoker Updated]],"Not Found",0)</f>
        <v>No</v>
      </c>
      <c r="J740" t="str" cm="1">
        <f t="array" ref="J740">_xlfn.XLOOKUP($A740,MedExam_Table[[#Headers],[#Data],[Customer ID]],MedExam_Table[[#Headers],[#Data],[Weight Status]],"Not Found",0)</f>
        <v>NormalWeight</v>
      </c>
      <c r="K740" t="str" cm="1">
        <f t="array" ref="K740">_xlfn.XLOOKUP($A740,MedExam_Table[[#Headers],[#Data],[Customer ID]],MedExam_Table[[#Headers],[#Data],[Diabetes Status]],"Not Found",0)</f>
        <v>Prediabetes</v>
      </c>
      <c r="L740" cm="1">
        <f t="array" ref="L740">_xlfn.XLOOKUP($A740,Hospitalisation_table[[#All],[Customer ID]],Hospitalisation_table[[#All],[Customer Age]],"Not Found",0)</f>
        <v>42</v>
      </c>
      <c r="M740" t="str" cm="1">
        <f t="array" ref="M740">_xlfn.XLOOKUP($A740,Hospitalisation_table[[#All],[Customer ID]],Hospitalisation_table[[#All],[Date of Birth]],"Not Found",0)</f>
        <v>18-Sep-1980</v>
      </c>
      <c r="N740" s="22" cm="1">
        <f t="array" ref="N740">_xlfn.XLOOKUP($A740,Hospitalisation_table[[#All],[Customer ID]],Hospitalisation_table[[#All],[charges]],"Not Found",0)</f>
        <v>5807.06</v>
      </c>
      <c r="O740" t="str" cm="1">
        <f t="array" ref="O740">_xlfn.XLOOKUP($A740,Hospitalisation_table[[#All],[Customer ID]],Hospitalisation_table[[#All],[Hospital tier_Updated]],"Not Found",0)</f>
        <v>tier - 2</v>
      </c>
      <c r="P740" t="str" cm="1">
        <f t="array" ref="P740">_xlfn.XLOOKUP($A740,Hospitalisation_table[[#All],[Customer ID]],Hospitalisation_table[[#All],[City tier_updated]],"Not Found",0)</f>
        <v>tier - 3</v>
      </c>
      <c r="Q740" t="str" cm="1">
        <f t="array" ref="Q740">_xlfn.XLOOKUP($A740,Hospitalisation_table[[#All],[Customer ID]],Hospitalisation_table[[#All],[State ID Updated]],"Not Found",0)</f>
        <v>R1013</v>
      </c>
    </row>
    <row r="741" spans="1:17" x14ac:dyDescent="0.3">
      <c r="A741" s="14" t="s">
        <v>707</v>
      </c>
      <c r="B741" t="str" cm="1">
        <f t="array" ref="B741">_xlfn.XLOOKUP($A741,CustomersName[[#All],[Customer ID]],CustomersName[[#All],[First Name]],"Not Found",0)</f>
        <v>Pathicio Sr.</v>
      </c>
      <c r="C741" cm="1">
        <f t="array" ref="C741">_xlfn.XLOOKUP($A741,MedExam_Table[[#Headers],[#Data],[Customer ID]],MedExam_Table[[#Headers],[#Data],[BMI]],"Not Found",0)</f>
        <v>38.99</v>
      </c>
      <c r="D741" cm="1">
        <f t="array" ref="D741">_xlfn.XLOOKUP($A741,MedExam_Table[[#Headers],[#Data],[Customer ID]],MedExam_Table[[#Headers],[#Data],[HBA1C]],"Not Found",0)</f>
        <v>5.21</v>
      </c>
      <c r="E741" t="str" cm="1">
        <f t="array" ref="E741">_xlfn.XLOOKUP($A741,MedExam_Table[[#Headers],[#Data],[Customer ID]],MedExam_Table[[#Headers],[#Data],[Heart Issues Updated]],"Not Found",0)</f>
        <v>No</v>
      </c>
      <c r="F741" t="str" cm="1">
        <f t="array" ref="F741">_xlfn.XLOOKUP($A741,MedExam_Table[[#Headers],[#Data],[Customer ID]],MedExam_Table[[#Headers],[#Data],[Any Transplants Update]],"Not Found",0)</f>
        <v>Yes</v>
      </c>
      <c r="G741" t="str" cm="1">
        <f t="array" ref="G741">_xlfn.XLOOKUP($A741,MedExam_Table[[#Headers],[#Data],[Customer ID]],MedExam_Table[[#Headers],[#Data],[Cancer history]],"Not Found",0)</f>
        <v>No</v>
      </c>
      <c r="H741" cm="1">
        <f t="array" ref="H741">_xlfn.XLOOKUP($A741,MedExam_Table[[#Headers],[#Data],[Customer ID]],MedExam_Table[[#Headers],[#Data],[NumberOfMajorSurgeries_updated]],"Not Found",0)</f>
        <v>1</v>
      </c>
      <c r="I741" t="str" cm="1">
        <f t="array" ref="I741">_xlfn.XLOOKUP($A741,MedExam_Table[[#Headers],[#Data],[Customer ID]],MedExam_Table[[#Headers],[#Data],[Smoker Updated]],"Not Found",0)</f>
        <v>No</v>
      </c>
      <c r="J741" t="str" cm="1">
        <f t="array" ref="J741">_xlfn.XLOOKUP($A741,MedExam_Table[[#Headers],[#Data],[Customer ID]],MedExam_Table[[#Headers],[#Data],[Weight Status]],"Not Found",0)</f>
        <v>Obesity</v>
      </c>
      <c r="K741" t="str" cm="1">
        <f t="array" ref="K741">_xlfn.XLOOKUP($A741,MedExam_Table[[#Headers],[#Data],[Customer ID]],MedExam_Table[[#Headers],[#Data],[Diabetes Status]],"Not Found",0)</f>
        <v>Normal</v>
      </c>
      <c r="L741" cm="1">
        <f t="array" ref="L741">_xlfn.XLOOKUP($A741,Hospitalisation_table[[#All],[Customer ID]],Hospitalisation_table[[#All],[Customer Age]],"Not Found",0)</f>
        <v>18</v>
      </c>
      <c r="M741" t="str" cm="1">
        <f t="array" ref="M741">_xlfn.XLOOKUP($A741,Hospitalisation_table[[#All],[Customer ID]],Hospitalisation_table[[#All],[Date of Birth]],"Not Found",0)</f>
        <v>1-Nov-2004</v>
      </c>
      <c r="N741" s="22" cm="1">
        <f t="array" ref="N741">_xlfn.XLOOKUP($A741,Hospitalisation_table[[#All],[Customer ID]],Hospitalisation_table[[#All],[charges]],"Not Found",0)</f>
        <v>5778.71</v>
      </c>
      <c r="O741" t="str" cm="1">
        <f t="array" ref="O741">_xlfn.XLOOKUP($A741,Hospitalisation_table[[#All],[Customer ID]],Hospitalisation_table[[#All],[Hospital tier_Updated]],"Not Found",0)</f>
        <v>tier - 2</v>
      </c>
      <c r="P741" t="str" cm="1">
        <f t="array" ref="P741">_xlfn.XLOOKUP($A741,Hospitalisation_table[[#All],[Customer ID]],Hospitalisation_table[[#All],[City tier_updated]],"Not Found",0)</f>
        <v>tier - 3</v>
      </c>
      <c r="Q741" t="str" cm="1">
        <f t="array" ref="Q741">_xlfn.XLOOKUP($A741,Hospitalisation_table[[#All],[Customer ID]],Hospitalisation_table[[#All],[State ID Updated]],"Not Found",0)</f>
        <v>R1022</v>
      </c>
    </row>
    <row r="742" spans="1:17" x14ac:dyDescent="0.3">
      <c r="A742" s="13" t="s">
        <v>706</v>
      </c>
      <c r="B742" t="str" cm="1">
        <f t="array" ref="B742">_xlfn.XLOOKUP($A742,CustomersName[[#All],[Customer ID]],CustomersName[[#All],[First Name]],"Not Found",0)</f>
        <v>Robeht B</v>
      </c>
      <c r="C742" cm="1">
        <f t="array" ref="C742">_xlfn.XLOOKUP($A742,MedExam_Table[[#Headers],[#Data],[Customer ID]],MedExam_Table[[#Headers],[#Data],[BMI]],"Not Found",0)</f>
        <v>42.655000000000001</v>
      </c>
      <c r="D742" cm="1">
        <f t="array" ref="D742">_xlfn.XLOOKUP($A742,MedExam_Table[[#Headers],[#Data],[Customer ID]],MedExam_Table[[#Headers],[#Data],[HBA1C]],"Not Found",0)</f>
        <v>5.94</v>
      </c>
      <c r="E742" t="str" cm="1">
        <f t="array" ref="E742">_xlfn.XLOOKUP($A742,MedExam_Table[[#Headers],[#Data],[Customer ID]],MedExam_Table[[#Headers],[#Data],[Heart Issues Updated]],"Not Found",0)</f>
        <v>Yes</v>
      </c>
      <c r="F742" t="str" cm="1">
        <f t="array" ref="F742">_xlfn.XLOOKUP($A742,MedExam_Table[[#Headers],[#Data],[Customer ID]],MedExam_Table[[#Headers],[#Data],[Any Transplants Update]],"Not Found",0)</f>
        <v>No</v>
      </c>
      <c r="G742" t="str" cm="1">
        <f t="array" ref="G742">_xlfn.XLOOKUP($A742,MedExam_Table[[#Headers],[#Data],[Customer ID]],MedExam_Table[[#Headers],[#Data],[Cancer history]],"Not Found",0)</f>
        <v>Yes</v>
      </c>
      <c r="H742" cm="1">
        <f t="array" ref="H742">_xlfn.XLOOKUP($A742,MedExam_Table[[#Headers],[#Data],[Customer ID]],MedExam_Table[[#Headers],[#Data],[NumberOfMajorSurgeries_updated]],"Not Found",0)</f>
        <v>1</v>
      </c>
      <c r="I742" t="str" cm="1">
        <f t="array" ref="I742">_xlfn.XLOOKUP($A742,MedExam_Table[[#Headers],[#Data],[Customer ID]],MedExam_Table[[#Headers],[#Data],[Smoker Updated]],"Not Found",0)</f>
        <v>No</v>
      </c>
      <c r="J742" t="str" cm="1">
        <f t="array" ref="J742">_xlfn.XLOOKUP($A742,MedExam_Table[[#Headers],[#Data],[Customer ID]],MedExam_Table[[#Headers],[#Data],[Weight Status]],"Not Found",0)</f>
        <v>Obesity</v>
      </c>
      <c r="K742" t="str" cm="1">
        <f t="array" ref="K742">_xlfn.XLOOKUP($A742,MedExam_Table[[#Headers],[#Data],[Customer ID]],MedExam_Table[[#Headers],[#Data],[Diabetes Status]],"Not Found",0)</f>
        <v>Prediabetes</v>
      </c>
      <c r="L742" cm="1">
        <f t="array" ref="L742">_xlfn.XLOOKUP($A742,Hospitalisation_table[[#All],[Customer ID]],Hospitalisation_table[[#All],[Customer Age]],"Not Found",0)</f>
        <v>39</v>
      </c>
      <c r="M742" t="str" cm="1">
        <f t="array" ref="M742">_xlfn.XLOOKUP($A742,Hospitalisation_table[[#All],[Customer ID]],Hospitalisation_table[[#All],[Date of Birth]],"Not Found",0)</f>
        <v>30-Aug-1983</v>
      </c>
      <c r="N742" s="22" cm="1">
        <f t="array" ref="N742">_xlfn.XLOOKUP($A742,Hospitalisation_table[[#All],[Customer ID]],Hospitalisation_table[[#All],[charges]],"Not Found",0)</f>
        <v>5757.41</v>
      </c>
      <c r="O742" t="str" cm="1">
        <f t="array" ref="O742">_xlfn.XLOOKUP($A742,Hospitalisation_table[[#All],[Customer ID]],Hospitalisation_table[[#All],[Hospital tier_Updated]],"Not Found",0)</f>
        <v>tier - 2</v>
      </c>
      <c r="P742" t="str" cm="1">
        <f t="array" ref="P742">_xlfn.XLOOKUP($A742,Hospitalisation_table[[#All],[Customer ID]],Hospitalisation_table[[#All],[City tier_updated]],"Not Found",0)</f>
        <v>tier - 3</v>
      </c>
      <c r="Q742" t="str" cm="1">
        <f t="array" ref="Q742">_xlfn.XLOOKUP($A742,Hospitalisation_table[[#All],[Customer ID]],Hospitalisation_table[[#All],[State ID Updated]],"Not Found",0)</f>
        <v>R1019</v>
      </c>
    </row>
    <row r="743" spans="1:17" x14ac:dyDescent="0.3">
      <c r="A743" s="14" t="s">
        <v>705</v>
      </c>
      <c r="B743" t="str" cm="1">
        <f t="array" ref="B743">_xlfn.XLOOKUP($A743,CustomersName[[#All],[Customer ID]],CustomersName[[#All],[First Name]],"Not Found",0)</f>
        <v>Behjamin M</v>
      </c>
      <c r="C743" cm="1">
        <f t="array" ref="C743">_xlfn.XLOOKUP($A743,MedExam_Table[[#Headers],[#Data],[Customer ID]],MedExam_Table[[#Headers],[#Data],[BMI]],"Not Found",0)</f>
        <v>30.57</v>
      </c>
      <c r="D743" cm="1">
        <f t="array" ref="D743">_xlfn.XLOOKUP($A743,MedExam_Table[[#Headers],[#Data],[Customer ID]],MedExam_Table[[#Headers],[#Data],[HBA1C]],"Not Found",0)</f>
        <v>5.34</v>
      </c>
      <c r="E743" t="str" cm="1">
        <f t="array" ref="E743">_xlfn.XLOOKUP($A743,MedExam_Table[[#Headers],[#Data],[Customer ID]],MedExam_Table[[#Headers],[#Data],[Heart Issues Updated]],"Not Found",0)</f>
        <v>No</v>
      </c>
      <c r="F743" t="str" cm="1">
        <f t="array" ref="F743">_xlfn.XLOOKUP($A743,MedExam_Table[[#Headers],[#Data],[Customer ID]],MedExam_Table[[#Headers],[#Data],[Any Transplants Update]],"Not Found",0)</f>
        <v>No</v>
      </c>
      <c r="G743" t="str" cm="1">
        <f t="array" ref="G743">_xlfn.XLOOKUP($A743,MedExam_Table[[#Headers],[#Data],[Customer ID]],MedExam_Table[[#Headers],[#Data],[Cancer history]],"Not Found",0)</f>
        <v>Yes</v>
      </c>
      <c r="H743" cm="1">
        <f t="array" ref="H743">_xlfn.XLOOKUP($A743,MedExam_Table[[#Headers],[#Data],[Customer ID]],MedExam_Table[[#Headers],[#Data],[NumberOfMajorSurgeries_updated]],"Not Found",0)</f>
        <v>1</v>
      </c>
      <c r="I743" t="str" cm="1">
        <f t="array" ref="I743">_xlfn.XLOOKUP($A743,MedExam_Table[[#Headers],[#Data],[Customer ID]],MedExam_Table[[#Headers],[#Data],[Smoker Updated]],"Not Found",0)</f>
        <v>No</v>
      </c>
      <c r="J743" t="str" cm="1">
        <f t="array" ref="J743">_xlfn.XLOOKUP($A743,MedExam_Table[[#Headers],[#Data],[Customer ID]],MedExam_Table[[#Headers],[#Data],[Weight Status]],"Not Found",0)</f>
        <v>Obesity</v>
      </c>
      <c r="K743" t="str" cm="1">
        <f t="array" ref="K743">_xlfn.XLOOKUP($A743,MedExam_Table[[#Headers],[#Data],[Customer ID]],MedExam_Table[[#Headers],[#Data],[Diabetes Status]],"Not Found",0)</f>
        <v>Normal</v>
      </c>
      <c r="L743" cm="1">
        <f t="array" ref="L743">_xlfn.XLOOKUP($A743,Hospitalisation_table[[#All],[Customer ID]],Hospitalisation_table[[#All],[Customer Age]],"Not Found",0)</f>
        <v>29</v>
      </c>
      <c r="M743" t="str" cm="1">
        <f t="array" ref="M743">_xlfn.XLOOKUP($A743,Hospitalisation_table[[#All],[Customer ID]],Hospitalisation_table[[#All],[Date of Birth]],"Not Found",0)</f>
        <v>10-Jun-1993</v>
      </c>
      <c r="N743" s="22" cm="1">
        <f t="array" ref="N743">_xlfn.XLOOKUP($A743,Hospitalisation_table[[#All],[Customer ID]],Hospitalisation_table[[#All],[charges]],"Not Found",0)</f>
        <v>5748.13</v>
      </c>
      <c r="O743" t="str" cm="1">
        <f t="array" ref="O743">_xlfn.XLOOKUP($A743,Hospitalisation_table[[#All],[Customer ID]],Hospitalisation_table[[#All],[Hospital tier_Updated]],"Not Found",0)</f>
        <v>tier - 2</v>
      </c>
      <c r="P743" t="str" cm="1">
        <f t="array" ref="P743">_xlfn.XLOOKUP($A743,Hospitalisation_table[[#All],[Customer ID]],Hospitalisation_table[[#All],[City tier_updated]],"Not Found",0)</f>
        <v>tier - 1</v>
      </c>
      <c r="Q743" t="str" cm="1">
        <f t="array" ref="Q743">_xlfn.XLOOKUP($A743,Hospitalisation_table[[#All],[Customer ID]],Hospitalisation_table[[#All],[State ID Updated]],"Not Found",0)</f>
        <v>R1021</v>
      </c>
    </row>
    <row r="744" spans="1:17" x14ac:dyDescent="0.3">
      <c r="A744" s="13" t="s">
        <v>704</v>
      </c>
      <c r="B744" t="str" cm="1">
        <f t="array" ref="B744">_xlfn.XLOOKUP($A744,CustomersName[[#All],[Customer ID]],CustomersName[[#All],[First Name]],"Not Found",0)</f>
        <v>Robert</v>
      </c>
      <c r="C744" cm="1">
        <f t="array" ref="C744">_xlfn.XLOOKUP($A744,MedExam_Table[[#Headers],[#Data],[Customer ID]],MedExam_Table[[#Headers],[#Data],[BMI]],"Not Found",0)</f>
        <v>17.7</v>
      </c>
      <c r="D744" cm="1">
        <f t="array" ref="D744">_xlfn.XLOOKUP($A744,MedExam_Table[[#Headers],[#Data],[Customer ID]],MedExam_Table[[#Headers],[#Data],[HBA1C]],"Not Found",0)</f>
        <v>6.38</v>
      </c>
      <c r="E744" t="str" cm="1">
        <f t="array" ref="E744">_xlfn.XLOOKUP($A744,MedExam_Table[[#Headers],[#Data],[Customer ID]],MedExam_Table[[#Headers],[#Data],[Heart Issues Updated]],"Not Found",0)</f>
        <v>No</v>
      </c>
      <c r="F744" t="str" cm="1">
        <f t="array" ref="F744">_xlfn.XLOOKUP($A744,MedExam_Table[[#Headers],[#Data],[Customer ID]],MedExam_Table[[#Headers],[#Data],[Any Transplants Update]],"Not Found",0)</f>
        <v>No</v>
      </c>
      <c r="G744" t="str" cm="1">
        <f t="array" ref="G744">_xlfn.XLOOKUP($A744,MedExam_Table[[#Headers],[#Data],[Customer ID]],MedExam_Table[[#Headers],[#Data],[Cancer history]],"Not Found",0)</f>
        <v>No</v>
      </c>
      <c r="H744" cm="1">
        <f t="array" ref="H744">_xlfn.XLOOKUP($A744,MedExam_Table[[#Headers],[#Data],[Customer ID]],MedExam_Table[[#Headers],[#Data],[NumberOfMajorSurgeries_updated]],"Not Found",0)</f>
        <v>2</v>
      </c>
      <c r="I744" t="str" cm="1">
        <f t="array" ref="I744">_xlfn.XLOOKUP($A744,MedExam_Table[[#Headers],[#Data],[Customer ID]],MedExam_Table[[#Headers],[#Data],[Smoker Updated]],"Not Found",0)</f>
        <v>No</v>
      </c>
      <c r="J744" t="str" cm="1">
        <f t="array" ref="J744">_xlfn.XLOOKUP($A744,MedExam_Table[[#Headers],[#Data],[Customer ID]],MedExam_Table[[#Headers],[#Data],[Weight Status]],"Not Found",0)</f>
        <v>Underweight</v>
      </c>
      <c r="K744" t="str" cm="1">
        <f t="array" ref="K744">_xlfn.XLOOKUP($A744,MedExam_Table[[#Headers],[#Data],[Customer ID]],MedExam_Table[[#Headers],[#Data],[Diabetes Status]],"Not Found",0)</f>
        <v>Prediabetes</v>
      </c>
      <c r="L744" cm="1">
        <f t="array" ref="L744">_xlfn.XLOOKUP($A744,Hospitalisation_table[[#All],[Customer ID]],Hospitalisation_table[[#All],[Customer Age]],"Not Found",0)</f>
        <v>50</v>
      </c>
      <c r="M744" t="str" cm="1">
        <f t="array" ref="M744">_xlfn.XLOOKUP($A744,Hospitalisation_table[[#All],[Customer ID]],Hospitalisation_table[[#All],[Date of Birth]],"Not Found",0)</f>
        <v>21-Aug-1972</v>
      </c>
      <c r="N744" s="22" cm="1">
        <f t="array" ref="N744">_xlfn.XLOOKUP($A744,Hospitalisation_table[[#All],[Customer ID]],Hospitalisation_table[[#All],[charges]],"Not Found",0)</f>
        <v>5741.67</v>
      </c>
      <c r="O744" t="str" cm="1">
        <f t="array" ref="O744">_xlfn.XLOOKUP($A744,Hospitalisation_table[[#All],[Customer ID]],Hospitalisation_table[[#All],[Hospital tier_Updated]],"Not Found",0)</f>
        <v>tier - 2</v>
      </c>
      <c r="P744" t="str" cm="1">
        <f t="array" ref="P744">_xlfn.XLOOKUP($A744,Hospitalisation_table[[#All],[Customer ID]],Hospitalisation_table[[#All],[City tier_updated]],"Not Found",0)</f>
        <v>tier - 3</v>
      </c>
      <c r="Q744" t="str" cm="1">
        <f t="array" ref="Q744">_xlfn.XLOOKUP($A744,Hospitalisation_table[[#All],[Customer ID]],Hospitalisation_table[[#All],[State ID Updated]],"Not Found",0)</f>
        <v>R1013</v>
      </c>
    </row>
    <row r="745" spans="1:17" x14ac:dyDescent="0.3">
      <c r="A745" s="14" t="s">
        <v>703</v>
      </c>
      <c r="B745" t="str" cm="1">
        <f t="array" ref="B745">_xlfn.XLOOKUP($A745,CustomersName[[#All],[Customer ID]],CustomersName[[#All],[First Name]],"Not Found",0)</f>
        <v>Ehic R.</v>
      </c>
      <c r="C745" cm="1">
        <f t="array" ref="C745">_xlfn.XLOOKUP($A745,MedExam_Table[[#Headers],[#Data],[Customer ID]],MedExam_Table[[#Headers],[#Data],[BMI]],"Not Found",0)</f>
        <v>34.770000000000003</v>
      </c>
      <c r="D745" cm="1">
        <f t="array" ref="D745">_xlfn.XLOOKUP($A745,MedExam_Table[[#Headers],[#Data],[Customer ID]],MedExam_Table[[#Headers],[#Data],[HBA1C]],"Not Found",0)</f>
        <v>4.47</v>
      </c>
      <c r="E745" t="str" cm="1">
        <f t="array" ref="E745">_xlfn.XLOOKUP($A745,MedExam_Table[[#Headers],[#Data],[Customer ID]],MedExam_Table[[#Headers],[#Data],[Heart Issues Updated]],"Not Found",0)</f>
        <v>No</v>
      </c>
      <c r="F745" t="str" cm="1">
        <f t="array" ref="F745">_xlfn.XLOOKUP($A745,MedExam_Table[[#Headers],[#Data],[Customer ID]],MedExam_Table[[#Headers],[#Data],[Any Transplants Update]],"Not Found",0)</f>
        <v>No</v>
      </c>
      <c r="G745" t="str" cm="1">
        <f t="array" ref="G745">_xlfn.XLOOKUP($A745,MedExam_Table[[#Headers],[#Data],[Customer ID]],MedExam_Table[[#Headers],[#Data],[Cancer history]],"Not Found",0)</f>
        <v>No</v>
      </c>
      <c r="H745" cm="1">
        <f t="array" ref="H745">_xlfn.XLOOKUP($A745,MedExam_Table[[#Headers],[#Data],[Customer ID]],MedExam_Table[[#Headers],[#Data],[NumberOfMajorSurgeries_updated]],"Not Found",0)</f>
        <v>1</v>
      </c>
      <c r="I745" t="str" cm="1">
        <f t="array" ref="I745">_xlfn.XLOOKUP($A745,MedExam_Table[[#Headers],[#Data],[Customer ID]],MedExam_Table[[#Headers],[#Data],[Smoker Updated]],"Not Found",0)</f>
        <v>No</v>
      </c>
      <c r="J745" t="str" cm="1">
        <f t="array" ref="J745">_xlfn.XLOOKUP($A745,MedExam_Table[[#Headers],[#Data],[Customer ID]],MedExam_Table[[#Headers],[#Data],[Weight Status]],"Not Found",0)</f>
        <v>Obesity</v>
      </c>
      <c r="K745" t="str" cm="1">
        <f t="array" ref="K745">_xlfn.XLOOKUP($A745,MedExam_Table[[#Headers],[#Data],[Customer ID]],MedExam_Table[[#Headers],[#Data],[Diabetes Status]],"Not Found",0)</f>
        <v>Normal</v>
      </c>
      <c r="L745" cm="1">
        <f t="array" ref="L745">_xlfn.XLOOKUP($A745,Hospitalisation_table[[#All],[Customer ID]],Hospitalisation_table[[#All],[Customer Age]],"Not Found",0)</f>
        <v>35</v>
      </c>
      <c r="M745" t="str" cm="1">
        <f t="array" ref="M745">_xlfn.XLOOKUP($A745,Hospitalisation_table[[#All],[Customer ID]],Hospitalisation_table[[#All],[Date of Birth]],"Not Found",0)</f>
        <v>19-Oct-1987</v>
      </c>
      <c r="N745" s="22" cm="1">
        <f t="array" ref="N745">_xlfn.XLOOKUP($A745,Hospitalisation_table[[#All],[Customer ID]],Hospitalisation_table[[#All],[charges]],"Not Found",0)</f>
        <v>5729.01</v>
      </c>
      <c r="O745" t="str" cm="1">
        <f t="array" ref="O745">_xlfn.XLOOKUP($A745,Hospitalisation_table[[#All],[Customer ID]],Hospitalisation_table[[#All],[Hospital tier_Updated]],"Not Found",0)</f>
        <v>tier - 1</v>
      </c>
      <c r="P745" t="str" cm="1">
        <f t="array" ref="P745">_xlfn.XLOOKUP($A745,Hospitalisation_table[[#All],[Customer ID]],Hospitalisation_table[[#All],[City tier_updated]],"Not Found",0)</f>
        <v>tier - 2</v>
      </c>
      <c r="Q745" t="str" cm="1">
        <f t="array" ref="Q745">_xlfn.XLOOKUP($A745,Hospitalisation_table[[#All],[Customer ID]],Hospitalisation_table[[#All],[State ID Updated]],"Not Found",0)</f>
        <v>R1012</v>
      </c>
    </row>
    <row r="746" spans="1:17" x14ac:dyDescent="0.3">
      <c r="A746" s="13" t="s">
        <v>702</v>
      </c>
      <c r="B746" t="str" cm="1">
        <f t="array" ref="B746">_xlfn.XLOOKUP($A746,CustomersName[[#All],[Customer ID]],CustomersName[[#All],[First Name]],"Not Found",0)</f>
        <v>Matthew</v>
      </c>
      <c r="C746" cm="1">
        <f t="array" ref="C746">_xlfn.XLOOKUP($A746,MedExam_Table[[#Headers],[#Data],[Customer ID]],MedExam_Table[[#Headers],[#Data],[BMI]],"Not Found",0)</f>
        <v>16.88</v>
      </c>
      <c r="D746" cm="1">
        <f t="array" ref="D746">_xlfn.XLOOKUP($A746,MedExam_Table[[#Headers],[#Data],[Customer ID]],MedExam_Table[[#Headers],[#Data],[HBA1C]],"Not Found",0)</f>
        <v>9.9600000000000009</v>
      </c>
      <c r="E746" t="str" cm="1">
        <f t="array" ref="E746">_xlfn.XLOOKUP($A746,MedExam_Table[[#Headers],[#Data],[Customer ID]],MedExam_Table[[#Headers],[#Data],[Heart Issues Updated]],"Not Found",0)</f>
        <v>No</v>
      </c>
      <c r="F746" t="str" cm="1">
        <f t="array" ref="F746">_xlfn.XLOOKUP($A746,MedExam_Table[[#Headers],[#Data],[Customer ID]],MedExam_Table[[#Headers],[#Data],[Any Transplants Update]],"Not Found",0)</f>
        <v>No</v>
      </c>
      <c r="G746" t="str" cm="1">
        <f t="array" ref="G746">_xlfn.XLOOKUP($A746,MedExam_Table[[#Headers],[#Data],[Customer ID]],MedExam_Table[[#Headers],[#Data],[Cancer history]],"Not Found",0)</f>
        <v>No</v>
      </c>
      <c r="H746" cm="1">
        <f t="array" ref="H746">_xlfn.XLOOKUP($A746,MedExam_Table[[#Headers],[#Data],[Customer ID]],MedExam_Table[[#Headers],[#Data],[NumberOfMajorSurgeries_updated]],"Not Found",0)</f>
        <v>0</v>
      </c>
      <c r="I746" t="str" cm="1">
        <f t="array" ref="I746">_xlfn.XLOOKUP($A746,MedExam_Table[[#Headers],[#Data],[Customer ID]],MedExam_Table[[#Headers],[#Data],[Smoker Updated]],"Not Found",0)</f>
        <v>No</v>
      </c>
      <c r="J746" t="str" cm="1">
        <f t="array" ref="J746">_xlfn.XLOOKUP($A746,MedExam_Table[[#Headers],[#Data],[Customer ID]],MedExam_Table[[#Headers],[#Data],[Weight Status]],"Not Found",0)</f>
        <v>Underweight</v>
      </c>
      <c r="K746" t="str" cm="1">
        <f t="array" ref="K746">_xlfn.XLOOKUP($A746,MedExam_Table[[#Headers],[#Data],[Customer ID]],MedExam_Table[[#Headers],[#Data],[Diabetes Status]],"Not Found",0)</f>
        <v>Diabetes</v>
      </c>
      <c r="L746" cm="1">
        <f t="array" ref="L746">_xlfn.XLOOKUP($A746,Hospitalisation_table[[#All],[Customer ID]],Hospitalisation_table[[#All],[Customer Age]],"Not Found",0)</f>
        <v>51</v>
      </c>
      <c r="M746" t="str" cm="1">
        <f t="array" ref="M746">_xlfn.XLOOKUP($A746,Hospitalisation_table[[#All],[Customer ID]],Hospitalisation_table[[#All],[Date of Birth]],"Not Found",0)</f>
        <v>18-Dec-1971</v>
      </c>
      <c r="N746" s="22" cm="1">
        <f t="array" ref="N746">_xlfn.XLOOKUP($A746,Hospitalisation_table[[#All],[Customer ID]],Hospitalisation_table[[#All],[charges]],"Not Found",0)</f>
        <v>5720.38</v>
      </c>
      <c r="O746" t="str" cm="1">
        <f t="array" ref="O746">_xlfn.XLOOKUP($A746,Hospitalisation_table[[#All],[Customer ID]],Hospitalisation_table[[#All],[Hospital tier_Updated]],"Not Found",0)</f>
        <v>tier - 2</v>
      </c>
      <c r="P746" t="str" cm="1">
        <f t="array" ref="P746">_xlfn.XLOOKUP($A746,Hospitalisation_table[[#All],[Customer ID]],Hospitalisation_table[[#All],[City tier_updated]],"Not Found",0)</f>
        <v>tier - 1</v>
      </c>
      <c r="Q746" t="str" cm="1">
        <f t="array" ref="Q746">_xlfn.XLOOKUP($A746,Hospitalisation_table[[#All],[Customer ID]],Hospitalisation_table[[#All],[State ID Updated]],"Not Found",0)</f>
        <v>R1013</v>
      </c>
    </row>
    <row r="747" spans="1:17" x14ac:dyDescent="0.3">
      <c r="A747" s="14" t="s">
        <v>2206</v>
      </c>
      <c r="B747" t="str" cm="1">
        <f t="array" ref="B747">_xlfn.XLOOKUP($A747,CustomersName[[#All],[Customer ID]],CustomersName[[#All],[First Name]],"Not Found",0)</f>
        <v>Marie-Helene</v>
      </c>
      <c r="C747" cm="1">
        <f t="array" ref="C747">_xlfn.XLOOKUP($A747,MedExam_Table[[#Headers],[#Data],[Customer ID]],MedExam_Table[[#Headers],[#Data],[BMI]],"Not Found",0)</f>
        <v>40.61</v>
      </c>
      <c r="D747" cm="1">
        <f t="array" ref="D747">_xlfn.XLOOKUP($A747,MedExam_Table[[#Headers],[#Data],[Customer ID]],MedExam_Table[[#Headers],[#Data],[HBA1C]],"Not Found",0)</f>
        <v>8</v>
      </c>
      <c r="E747" t="str" cm="1">
        <f t="array" ref="E747">_xlfn.XLOOKUP($A747,MedExam_Table[[#Headers],[#Data],[Customer ID]],MedExam_Table[[#Headers],[#Data],[Heart Issues Updated]],"Not Found",0)</f>
        <v>Yes</v>
      </c>
      <c r="F747" t="str" cm="1">
        <f t="array" ref="F747">_xlfn.XLOOKUP($A747,MedExam_Table[[#Headers],[#Data],[Customer ID]],MedExam_Table[[#Headers],[#Data],[Any Transplants Update]],"Not Found",0)</f>
        <v>No</v>
      </c>
      <c r="G747" t="str" cm="1">
        <f t="array" ref="G747">_xlfn.XLOOKUP($A747,MedExam_Table[[#Headers],[#Data],[Customer ID]],MedExam_Table[[#Headers],[#Data],[Cancer history]],"Not Found",0)</f>
        <v>No</v>
      </c>
      <c r="H747" cm="1">
        <f t="array" ref="H747">_xlfn.XLOOKUP($A747,MedExam_Table[[#Headers],[#Data],[Customer ID]],MedExam_Table[[#Headers],[#Data],[NumberOfMajorSurgeries_updated]],"Not Found",0)</f>
        <v>1</v>
      </c>
      <c r="I747" t="str" cm="1">
        <f t="array" ref="I747">_xlfn.XLOOKUP($A747,MedExam_Table[[#Headers],[#Data],[Customer ID]],MedExam_Table[[#Headers],[#Data],[Smoker Updated]],"Not Found",0)</f>
        <v>Yes</v>
      </c>
      <c r="J747" t="str" cm="1">
        <f t="array" ref="J747">_xlfn.XLOOKUP($A747,MedExam_Table[[#Headers],[#Data],[Customer ID]],MedExam_Table[[#Headers],[#Data],[Weight Status]],"Not Found",0)</f>
        <v>Obesity</v>
      </c>
      <c r="K747" t="str" cm="1">
        <f t="array" ref="K747">_xlfn.XLOOKUP($A747,MedExam_Table[[#Headers],[#Data],[Customer ID]],MedExam_Table[[#Headers],[#Data],[Diabetes Status]],"Not Found",0)</f>
        <v>Diabetes</v>
      </c>
      <c r="L747" cm="1">
        <f t="array" ref="L747">_xlfn.XLOOKUP($A747,Hospitalisation_table[[#All],[Customer ID]],Hospitalisation_table[[#All],[Customer Age]],"Not Found",0)</f>
        <v>47</v>
      </c>
      <c r="M747" t="str" cm="1">
        <f t="array" ref="M747">_xlfn.XLOOKUP($A747,Hospitalisation_table[[#All],[Customer ID]],Hospitalisation_table[[#All],[Date of Birth]],"Not Found",0)</f>
        <v>9-Nov-1975</v>
      </c>
      <c r="N747" s="22" cm="1">
        <f t="array" ref="N747">_xlfn.XLOOKUP($A747,Hospitalisation_table[[#All],[Customer ID]],Hospitalisation_table[[#All],[charges]],"Not Found",0)</f>
        <v>37272.339999999997</v>
      </c>
      <c r="O747" t="str" cm="1">
        <f t="array" ref="O747">_xlfn.XLOOKUP($A747,Hospitalisation_table[[#All],[Customer ID]],Hospitalisation_table[[#All],[Hospital tier_Updated]],"Not Found",0)</f>
        <v>tier - 2</v>
      </c>
      <c r="P747" t="str" cm="1">
        <f t="array" ref="P747">_xlfn.XLOOKUP($A747,Hospitalisation_table[[#All],[Customer ID]],Hospitalisation_table[[#All],[City tier_updated]],"Not Found",0)</f>
        <v>tier - 3</v>
      </c>
      <c r="Q747" t="str" cm="1">
        <f t="array" ref="Q747">_xlfn.XLOOKUP($A747,Hospitalisation_table[[#All],[Customer ID]],Hospitalisation_table[[#All],[State ID Updated]],"Not Found",0)</f>
        <v>R1011</v>
      </c>
    </row>
    <row r="748" spans="1:17" x14ac:dyDescent="0.3">
      <c r="A748" s="13" t="s">
        <v>701</v>
      </c>
      <c r="B748" t="str" cm="1">
        <f t="array" ref="B748">_xlfn.XLOOKUP($A748,CustomersName[[#All],[Customer ID]],CustomersName[[#All],[First Name]],"Not Found",0)</f>
        <v>Bob h</v>
      </c>
      <c r="C748" cm="1">
        <f t="array" ref="C748">_xlfn.XLOOKUP($A748,MedExam_Table[[#Headers],[#Data],[Customer ID]],MedExam_Table[[#Headers],[#Data],[BMI]],"Not Found",0)</f>
        <v>40.26</v>
      </c>
      <c r="D748" cm="1">
        <f t="array" ref="D748">_xlfn.XLOOKUP($A748,MedExam_Table[[#Headers],[#Data],[Customer ID]],MedExam_Table[[#Headers],[#Data],[HBA1C]],"Not Found",0)</f>
        <v>9.92</v>
      </c>
      <c r="E748" t="str" cm="1">
        <f t="array" ref="E748">_xlfn.XLOOKUP($A748,MedExam_Table[[#Headers],[#Data],[Customer ID]],MedExam_Table[[#Headers],[#Data],[Heart Issues Updated]],"Not Found",0)</f>
        <v>Yes</v>
      </c>
      <c r="F748" t="str" cm="1">
        <f t="array" ref="F748">_xlfn.XLOOKUP($A748,MedExam_Table[[#Headers],[#Data],[Customer ID]],MedExam_Table[[#Headers],[#Data],[Any Transplants Update]],"Not Found",0)</f>
        <v>No</v>
      </c>
      <c r="G748" t="str" cm="1">
        <f t="array" ref="G748">_xlfn.XLOOKUP($A748,MedExam_Table[[#Headers],[#Data],[Customer ID]],MedExam_Table[[#Headers],[#Data],[Cancer history]],"Not Found",0)</f>
        <v>No</v>
      </c>
      <c r="H748" cm="1">
        <f t="array" ref="H748">_xlfn.XLOOKUP($A748,MedExam_Table[[#Headers],[#Data],[Customer ID]],MedExam_Table[[#Headers],[#Data],[NumberOfMajorSurgeries_updated]],"Not Found",0)</f>
        <v>0</v>
      </c>
      <c r="I748" t="str" cm="1">
        <f t="array" ref="I748">_xlfn.XLOOKUP($A748,MedExam_Table[[#Headers],[#Data],[Customer ID]],MedExam_Table[[#Headers],[#Data],[Smoker Updated]],"Not Found",0)</f>
        <v>No</v>
      </c>
      <c r="J748" t="str" cm="1">
        <f t="array" ref="J748">_xlfn.XLOOKUP($A748,MedExam_Table[[#Headers],[#Data],[Customer ID]],MedExam_Table[[#Headers],[#Data],[Weight Status]],"Not Found",0)</f>
        <v>Obesity</v>
      </c>
      <c r="K748" t="str" cm="1">
        <f t="array" ref="K748">_xlfn.XLOOKUP($A748,MedExam_Table[[#Headers],[#Data],[Customer ID]],MedExam_Table[[#Headers],[#Data],[Diabetes Status]],"Not Found",0)</f>
        <v>Diabetes</v>
      </c>
      <c r="L748" cm="1">
        <f t="array" ref="L748">_xlfn.XLOOKUP($A748,Hospitalisation_table[[#All],[Customer ID]],Hospitalisation_table[[#All],[Customer Age]],"Not Found",0)</f>
        <v>41</v>
      </c>
      <c r="M748" t="str" cm="1">
        <f t="array" ref="M748">_xlfn.XLOOKUP($A748,Hospitalisation_table[[#All],[Customer ID]],Hospitalisation_table[[#All],[Date of Birth]],"Not Found",0)</f>
        <v>30-Aug-1981</v>
      </c>
      <c r="N748" s="22" cm="1">
        <f t="array" ref="N748">_xlfn.XLOOKUP($A748,Hospitalisation_table[[#All],[Customer ID]],Hospitalisation_table[[#All],[charges]],"Not Found",0)</f>
        <v>5709.16</v>
      </c>
      <c r="O748" t="str" cm="1">
        <f t="array" ref="O748">_xlfn.XLOOKUP($A748,Hospitalisation_table[[#All],[Customer ID]],Hospitalisation_table[[#All],[Hospital tier_Updated]],"Not Found",0)</f>
        <v>tier - 3</v>
      </c>
      <c r="P748" t="str" cm="1">
        <f t="array" ref="P748">_xlfn.XLOOKUP($A748,Hospitalisation_table[[#All],[Customer ID]],Hospitalisation_table[[#All],[City tier_updated]],"Not Found",0)</f>
        <v>tier - 3</v>
      </c>
      <c r="Q748" t="str" cm="1">
        <f t="array" ref="Q748">_xlfn.XLOOKUP($A748,Hospitalisation_table[[#All],[Customer ID]],Hospitalisation_table[[#All],[State ID Updated]],"Not Found",0)</f>
        <v>R1013</v>
      </c>
    </row>
    <row r="749" spans="1:17" x14ac:dyDescent="0.3">
      <c r="A749" s="14" t="s">
        <v>700</v>
      </c>
      <c r="B749" t="str" cm="1">
        <f t="array" ref="B749">_xlfn.XLOOKUP($A749,CustomersName[[#All],[Customer ID]],CustomersName[[#All],[First Name]],"Not Found",0)</f>
        <v>Stephanie J.</v>
      </c>
      <c r="C749" cm="1">
        <f t="array" ref="C749">_xlfn.XLOOKUP($A749,MedExam_Table[[#Headers],[#Data],[Customer ID]],MedExam_Table[[#Headers],[#Data],[BMI]],"Not Found",0)</f>
        <v>25.6</v>
      </c>
      <c r="D749" cm="1">
        <f t="array" ref="D749">_xlfn.XLOOKUP($A749,MedExam_Table[[#Headers],[#Data],[Customer ID]],MedExam_Table[[#Headers],[#Data],[HBA1C]],"Not Found",0)</f>
        <v>6.03</v>
      </c>
      <c r="E749" t="str" cm="1">
        <f t="array" ref="E749">_xlfn.XLOOKUP($A749,MedExam_Table[[#Headers],[#Data],[Customer ID]],MedExam_Table[[#Headers],[#Data],[Heart Issues Updated]],"Not Found",0)</f>
        <v>No</v>
      </c>
      <c r="F749" t="str" cm="1">
        <f t="array" ref="F749">_xlfn.XLOOKUP($A749,MedExam_Table[[#Headers],[#Data],[Customer ID]],MedExam_Table[[#Headers],[#Data],[Any Transplants Update]],"Not Found",0)</f>
        <v>No</v>
      </c>
      <c r="G749" t="str" cm="1">
        <f t="array" ref="G749">_xlfn.XLOOKUP($A749,MedExam_Table[[#Headers],[#Data],[Customer ID]],MedExam_Table[[#Headers],[#Data],[Cancer history]],"Not Found",0)</f>
        <v>Yes</v>
      </c>
      <c r="H749" cm="1">
        <f t="array" ref="H749">_xlfn.XLOOKUP($A749,MedExam_Table[[#Headers],[#Data],[Customer ID]],MedExam_Table[[#Headers],[#Data],[NumberOfMajorSurgeries_updated]],"Not Found",0)</f>
        <v>1</v>
      </c>
      <c r="I749" t="str" cm="1">
        <f t="array" ref="I749">_xlfn.XLOOKUP($A749,MedExam_Table[[#Headers],[#Data],[Customer ID]],MedExam_Table[[#Headers],[#Data],[Smoker Updated]],"Not Found",0)</f>
        <v>No</v>
      </c>
      <c r="J749" t="str" cm="1">
        <f t="array" ref="J749">_xlfn.XLOOKUP($A749,MedExam_Table[[#Headers],[#Data],[Customer ID]],MedExam_Table[[#Headers],[#Data],[Weight Status]],"Not Found",0)</f>
        <v>OverWeight</v>
      </c>
      <c r="K749" t="str" cm="1">
        <f t="array" ref="K749">_xlfn.XLOOKUP($A749,MedExam_Table[[#Headers],[#Data],[Customer ID]],MedExam_Table[[#Headers],[#Data],[Diabetes Status]],"Not Found",0)</f>
        <v>Prediabetes</v>
      </c>
      <c r="L749" cm="1">
        <f t="array" ref="L749">_xlfn.XLOOKUP($A749,Hospitalisation_table[[#All],[Customer ID]],Hospitalisation_table[[#All],[Customer Age]],"Not Found",0)</f>
        <v>29</v>
      </c>
      <c r="M749" t="str" cm="1">
        <f t="array" ref="M749">_xlfn.XLOOKUP($A749,Hospitalisation_table[[#All],[Customer ID]],Hospitalisation_table[[#All],[Date of Birth]],"Not Found",0)</f>
        <v>3-Nov-1993</v>
      </c>
      <c r="N749" s="22" cm="1">
        <f t="array" ref="N749">_xlfn.XLOOKUP($A749,Hospitalisation_table[[#All],[Customer ID]],Hospitalisation_table[[#All],[charges]],"Not Found",0)</f>
        <v>5708.87</v>
      </c>
      <c r="O749" t="str" cm="1">
        <f t="array" ref="O749">_xlfn.XLOOKUP($A749,Hospitalisation_table[[#All],[Customer ID]],Hospitalisation_table[[#All],[Hospital tier_Updated]],"Not Found",0)</f>
        <v>tier - 2</v>
      </c>
      <c r="P749" t="str" cm="1">
        <f t="array" ref="P749">_xlfn.XLOOKUP($A749,Hospitalisation_table[[#All],[Customer ID]],Hospitalisation_table[[#All],[City tier_updated]],"Not Found",0)</f>
        <v>tier - 1</v>
      </c>
      <c r="Q749" t="str" cm="1">
        <f t="array" ref="Q749">_xlfn.XLOOKUP($A749,Hospitalisation_table[[#All],[Customer ID]],Hospitalisation_table[[#All],[State ID Updated]],"Not Found",0)</f>
        <v>R1011</v>
      </c>
    </row>
    <row r="750" spans="1:17" x14ac:dyDescent="0.3">
      <c r="A750" s="13" t="s">
        <v>699</v>
      </c>
      <c r="B750" t="str" cm="1">
        <f t="array" ref="B750">_xlfn.XLOOKUP($A750,CustomersName[[#All],[Customer ID]],CustomersName[[#All],[First Name]],"Not Found",0)</f>
        <v>Jake</v>
      </c>
      <c r="C750" cm="1">
        <f t="array" ref="C750">_xlfn.XLOOKUP($A750,MedExam_Table[[#Headers],[#Data],[Customer ID]],MedExam_Table[[#Headers],[#Data],[BMI]],"Not Found",0)</f>
        <v>33.549999999999997</v>
      </c>
      <c r="D750" cm="1">
        <f t="array" ref="D750">_xlfn.XLOOKUP($A750,MedExam_Table[[#Headers],[#Data],[Customer ID]],MedExam_Table[[#Headers],[#Data],[HBA1C]],"Not Found",0)</f>
        <v>10.9</v>
      </c>
      <c r="E750" t="str" cm="1">
        <f t="array" ref="E750">_xlfn.XLOOKUP($A750,MedExam_Table[[#Headers],[#Data],[Customer ID]],MedExam_Table[[#Headers],[#Data],[Heart Issues Updated]],"Not Found",0)</f>
        <v>Yes</v>
      </c>
      <c r="F750" t="str" cm="1">
        <f t="array" ref="F750">_xlfn.XLOOKUP($A750,MedExam_Table[[#Headers],[#Data],[Customer ID]],MedExam_Table[[#Headers],[#Data],[Any Transplants Update]],"Not Found",0)</f>
        <v>No</v>
      </c>
      <c r="G750" t="str" cm="1">
        <f t="array" ref="G750">_xlfn.XLOOKUP($A750,MedExam_Table[[#Headers],[#Data],[Customer ID]],MedExam_Table[[#Headers],[#Data],[Cancer history]],"Not Found",0)</f>
        <v>No</v>
      </c>
      <c r="H750" cm="1">
        <f t="array" ref="H750">_xlfn.XLOOKUP($A750,MedExam_Table[[#Headers],[#Data],[Customer ID]],MedExam_Table[[#Headers],[#Data],[NumberOfMajorSurgeries_updated]],"Not Found",0)</f>
        <v>0</v>
      </c>
      <c r="I750" t="str" cm="1">
        <f t="array" ref="I750">_xlfn.XLOOKUP($A750,MedExam_Table[[#Headers],[#Data],[Customer ID]],MedExam_Table[[#Headers],[#Data],[Smoker Updated]],"Not Found",0)</f>
        <v>No</v>
      </c>
      <c r="J750" t="str" cm="1">
        <f t="array" ref="J750">_xlfn.XLOOKUP($A750,MedExam_Table[[#Headers],[#Data],[Customer ID]],MedExam_Table[[#Headers],[#Data],[Weight Status]],"Not Found",0)</f>
        <v>Obesity</v>
      </c>
      <c r="K750" t="str" cm="1">
        <f t="array" ref="K750">_xlfn.XLOOKUP($A750,MedExam_Table[[#Headers],[#Data],[Customer ID]],MedExam_Table[[#Headers],[#Data],[Diabetes Status]],"Not Found",0)</f>
        <v>Diabetes</v>
      </c>
      <c r="L750" cm="1">
        <f t="array" ref="L750">_xlfn.XLOOKUP($A750,Hospitalisation_table[[#All],[Customer ID]],Hospitalisation_table[[#All],[Customer Age]],"Not Found",0)</f>
        <v>41</v>
      </c>
      <c r="M750" t="str" cm="1">
        <f t="array" ref="M750">_xlfn.XLOOKUP($A750,Hospitalisation_table[[#All],[Customer ID]],Hospitalisation_table[[#All],[Date of Birth]],"Not Found",0)</f>
        <v>15-Jun-1981</v>
      </c>
      <c r="N750" s="22" cm="1">
        <f t="array" ref="N750">_xlfn.XLOOKUP($A750,Hospitalisation_table[[#All],[Customer ID]],Hospitalisation_table[[#All],[charges]],"Not Found",0)</f>
        <v>5699.84</v>
      </c>
      <c r="O750" t="str" cm="1">
        <f t="array" ref="O750">_xlfn.XLOOKUP($A750,Hospitalisation_table[[#All],[Customer ID]],Hospitalisation_table[[#All],[Hospital tier_Updated]],"Not Found",0)</f>
        <v>tier - 2</v>
      </c>
      <c r="P750" t="str" cm="1">
        <f t="array" ref="P750">_xlfn.XLOOKUP($A750,Hospitalisation_table[[#All],[Customer ID]],Hospitalisation_table[[#All],[City tier_updated]],"Not Found",0)</f>
        <v>tier - 3</v>
      </c>
      <c r="Q750" t="str" cm="1">
        <f t="array" ref="Q750">_xlfn.XLOOKUP($A750,Hospitalisation_table[[#All],[Customer ID]],Hospitalisation_table[[#All],[State ID Updated]],"Not Found",0)</f>
        <v>R1013</v>
      </c>
    </row>
    <row r="751" spans="1:17" x14ac:dyDescent="0.3">
      <c r="A751" s="14" t="s">
        <v>698</v>
      </c>
      <c r="B751" t="str" cm="1">
        <f t="array" ref="B751">_xlfn.XLOOKUP($A751,CustomersName[[#All],[Customer ID]],CustomersName[[#All],[First Name]],"Not Found",0)</f>
        <v>Alhson L.</v>
      </c>
      <c r="C751" cm="1">
        <f t="array" ref="C751">_xlfn.XLOOKUP($A751,MedExam_Table[[#Headers],[#Data],[Customer ID]],MedExam_Table[[#Headers],[#Data],[BMI]],"Not Found",0)</f>
        <v>16.690000000000001</v>
      </c>
      <c r="D751" cm="1">
        <f t="array" ref="D751">_xlfn.XLOOKUP($A751,MedExam_Table[[#Headers],[#Data],[Customer ID]],MedExam_Table[[#Headers],[#Data],[HBA1C]],"Not Found",0)</f>
        <v>10.66</v>
      </c>
      <c r="E751" t="str" cm="1">
        <f t="array" ref="E751">_xlfn.XLOOKUP($A751,MedExam_Table[[#Headers],[#Data],[Customer ID]],MedExam_Table[[#Headers],[#Data],[Heart Issues Updated]],"Not Found",0)</f>
        <v>No</v>
      </c>
      <c r="F751" t="str" cm="1">
        <f t="array" ref="F751">_xlfn.XLOOKUP($A751,MedExam_Table[[#Headers],[#Data],[Customer ID]],MedExam_Table[[#Headers],[#Data],[Any Transplants Update]],"Not Found",0)</f>
        <v>No</v>
      </c>
      <c r="G751" t="str" cm="1">
        <f t="array" ref="G751">_xlfn.XLOOKUP($A751,MedExam_Table[[#Headers],[#Data],[Customer ID]],MedExam_Table[[#Headers],[#Data],[Cancer history]],"Not Found",0)</f>
        <v>No</v>
      </c>
      <c r="H751" cm="1">
        <f t="array" ref="H751">_xlfn.XLOOKUP($A751,MedExam_Table[[#Headers],[#Data],[Customer ID]],MedExam_Table[[#Headers],[#Data],[NumberOfMajorSurgeries_updated]],"Not Found",0)</f>
        <v>0</v>
      </c>
      <c r="I751" t="str" cm="1">
        <f t="array" ref="I751">_xlfn.XLOOKUP($A751,MedExam_Table[[#Headers],[#Data],[Customer ID]],MedExam_Table[[#Headers],[#Data],[Smoker Updated]],"Not Found",0)</f>
        <v>No</v>
      </c>
      <c r="J751" t="str" cm="1">
        <f t="array" ref="J751">_xlfn.XLOOKUP($A751,MedExam_Table[[#Headers],[#Data],[Customer ID]],MedExam_Table[[#Headers],[#Data],[Weight Status]],"Not Found",0)</f>
        <v>Underweight</v>
      </c>
      <c r="K751" t="str" cm="1">
        <f t="array" ref="K751">_xlfn.XLOOKUP($A751,MedExam_Table[[#Headers],[#Data],[Customer ID]],MedExam_Table[[#Headers],[#Data],[Diabetes Status]],"Not Found",0)</f>
        <v>Diabetes</v>
      </c>
      <c r="L751" cm="1">
        <f t="array" ref="L751">_xlfn.XLOOKUP($A751,Hospitalisation_table[[#All],[Customer ID]],Hospitalisation_table[[#All],[Customer Age]],"Not Found",0)</f>
        <v>48</v>
      </c>
      <c r="M751" t="str" cm="1">
        <f t="array" ref="M751">_xlfn.XLOOKUP($A751,Hospitalisation_table[[#All],[Customer ID]],Hospitalisation_table[[#All],[Date of Birth]],"Not Found",0)</f>
        <v>6-Jul-1974</v>
      </c>
      <c r="N751" s="22" cm="1">
        <f t="array" ref="N751">_xlfn.XLOOKUP($A751,Hospitalisation_table[[#All],[Customer ID]],Hospitalisation_table[[#All],[charges]],"Not Found",0)</f>
        <v>5698.74</v>
      </c>
      <c r="O751" t="str" cm="1">
        <f t="array" ref="O751">_xlfn.XLOOKUP($A751,Hospitalisation_table[[#All],[Customer ID]],Hospitalisation_table[[#All],[Hospital tier_Updated]],"Not Found",0)</f>
        <v>tier - 2</v>
      </c>
      <c r="P751" t="str" cm="1">
        <f t="array" ref="P751">_xlfn.XLOOKUP($A751,Hospitalisation_table[[#All],[Customer ID]],Hospitalisation_table[[#All],[City tier_updated]],"Not Found",0)</f>
        <v>tier - 2</v>
      </c>
      <c r="Q751" t="str" cm="1">
        <f t="array" ref="Q751">_xlfn.XLOOKUP($A751,Hospitalisation_table[[#All],[Customer ID]],Hospitalisation_table[[#All],[State ID Updated]],"Not Found",0)</f>
        <v>R1012</v>
      </c>
    </row>
    <row r="752" spans="1:17" x14ac:dyDescent="0.3">
      <c r="A752" s="13" t="s">
        <v>697</v>
      </c>
      <c r="B752" t="str" cm="1">
        <f t="array" ref="B752">_xlfn.XLOOKUP($A752,CustomersName[[#All],[Customer ID]],CustomersName[[#All],[First Name]],"Not Found",0)</f>
        <v>Lindhay M</v>
      </c>
      <c r="C752" cm="1">
        <f t="array" ref="C752">_xlfn.XLOOKUP($A752,MedExam_Table[[#Headers],[#Data],[Customer ID]],MedExam_Table[[#Headers],[#Data],[BMI]],"Not Found",0)</f>
        <v>19.95</v>
      </c>
      <c r="D752" cm="1">
        <f t="array" ref="D752">_xlfn.XLOOKUP($A752,MedExam_Table[[#Headers],[#Data],[Customer ID]],MedExam_Table[[#Headers],[#Data],[HBA1C]],"Not Found",0)</f>
        <v>4.05</v>
      </c>
      <c r="E752" t="str" cm="1">
        <f t="array" ref="E752">_xlfn.XLOOKUP($A752,MedExam_Table[[#Headers],[#Data],[Customer ID]],MedExam_Table[[#Headers],[#Data],[Heart Issues Updated]],"Not Found",0)</f>
        <v>No</v>
      </c>
      <c r="F752" t="str" cm="1">
        <f t="array" ref="F752">_xlfn.XLOOKUP($A752,MedExam_Table[[#Headers],[#Data],[Customer ID]],MedExam_Table[[#Headers],[#Data],[Any Transplants Update]],"Not Found",0)</f>
        <v>No</v>
      </c>
      <c r="G752" t="str" cm="1">
        <f t="array" ref="G752">_xlfn.XLOOKUP($A752,MedExam_Table[[#Headers],[#Data],[Customer ID]],MedExam_Table[[#Headers],[#Data],[Cancer history]],"Not Found",0)</f>
        <v>No</v>
      </c>
      <c r="H752" cm="1">
        <f t="array" ref="H752">_xlfn.XLOOKUP($A752,MedExam_Table[[#Headers],[#Data],[Customer ID]],MedExam_Table[[#Headers],[#Data],[NumberOfMajorSurgeries_updated]],"Not Found",0)</f>
        <v>1</v>
      </c>
      <c r="I752" t="str" cm="1">
        <f t="array" ref="I752">_xlfn.XLOOKUP($A752,MedExam_Table[[#Headers],[#Data],[Customer ID]],MedExam_Table[[#Headers],[#Data],[Smoker Updated]],"Not Found",0)</f>
        <v>No</v>
      </c>
      <c r="J752" t="str" cm="1">
        <f t="array" ref="J752">_xlfn.XLOOKUP($A752,MedExam_Table[[#Headers],[#Data],[Customer ID]],MedExam_Table[[#Headers],[#Data],[Weight Status]],"Not Found",0)</f>
        <v>NormalWeight</v>
      </c>
      <c r="K752" t="str" cm="1">
        <f t="array" ref="K752">_xlfn.XLOOKUP($A752,MedExam_Table[[#Headers],[#Data],[Customer ID]],MedExam_Table[[#Headers],[#Data],[Diabetes Status]],"Not Found",0)</f>
        <v>Normal</v>
      </c>
      <c r="L752" cm="1">
        <f t="array" ref="L752">_xlfn.XLOOKUP($A752,Hospitalisation_table[[#All],[Customer ID]],Hospitalisation_table[[#All],[Customer Age]],"Not Found",0)</f>
        <v>30</v>
      </c>
      <c r="M752" t="str" cm="1">
        <f t="array" ref="M752">_xlfn.XLOOKUP($A752,Hospitalisation_table[[#All],[Customer ID]],Hospitalisation_table[[#All],[Date of Birth]],"Not Found",0)</f>
        <v>3-Nov-1992</v>
      </c>
      <c r="N752" s="22" cm="1">
        <f t="array" ref="N752">_xlfn.XLOOKUP($A752,Hospitalisation_table[[#All],[Customer ID]],Hospitalisation_table[[#All],[charges]],"Not Found",0)</f>
        <v>5693.43</v>
      </c>
      <c r="O752" t="str" cm="1">
        <f t="array" ref="O752">_xlfn.XLOOKUP($A752,Hospitalisation_table[[#All],[Customer ID]],Hospitalisation_table[[#All],[Hospital tier_Updated]],"Not Found",0)</f>
        <v>tier - 2</v>
      </c>
      <c r="P752" t="str" cm="1">
        <f t="array" ref="P752">_xlfn.XLOOKUP($A752,Hospitalisation_table[[#All],[Customer ID]],Hospitalisation_table[[#All],[City tier_updated]],"Not Found",0)</f>
        <v>tier - 3</v>
      </c>
      <c r="Q752" t="str" cm="1">
        <f t="array" ref="Q752">_xlfn.XLOOKUP($A752,Hospitalisation_table[[#All],[Customer ID]],Hospitalisation_table[[#All],[State ID Updated]],"Not Found",0)</f>
        <v>R1012</v>
      </c>
    </row>
    <row r="753" spans="1:17" x14ac:dyDescent="0.3">
      <c r="A753" s="14" t="s">
        <v>696</v>
      </c>
      <c r="B753" t="str" cm="1">
        <f t="array" ref="B753">_xlfn.XLOOKUP($A753,CustomersName[[#All],[Customer ID]],CustomersName[[#All],[First Name]],"Not Found",0)</f>
        <v>Guillaume</v>
      </c>
      <c r="C753" cm="1">
        <f t="array" ref="C753">_xlfn.XLOOKUP($A753,MedExam_Table[[#Headers],[#Data],[Customer ID]],MedExam_Table[[#Headers],[#Data],[BMI]],"Not Found",0)</f>
        <v>17.55</v>
      </c>
      <c r="D753" cm="1">
        <f t="array" ref="D753">_xlfn.XLOOKUP($A753,MedExam_Table[[#Headers],[#Data],[Customer ID]],MedExam_Table[[#Headers],[#Data],[HBA1C]],"Not Found",0)</f>
        <v>4.2300000000000004</v>
      </c>
      <c r="E753" t="str" cm="1">
        <f t="array" ref="E753">_xlfn.XLOOKUP($A753,MedExam_Table[[#Headers],[#Data],[Customer ID]],MedExam_Table[[#Headers],[#Data],[Heart Issues Updated]],"Not Found",0)</f>
        <v>No</v>
      </c>
      <c r="F753" t="str" cm="1">
        <f t="array" ref="F753">_xlfn.XLOOKUP($A753,MedExam_Table[[#Headers],[#Data],[Customer ID]],MedExam_Table[[#Headers],[#Data],[Any Transplants Update]],"Not Found",0)</f>
        <v>No</v>
      </c>
      <c r="G753" t="str" cm="1">
        <f t="array" ref="G753">_xlfn.XLOOKUP($A753,MedExam_Table[[#Headers],[#Data],[Customer ID]],MedExam_Table[[#Headers],[#Data],[Cancer history]],"Not Found",0)</f>
        <v>No</v>
      </c>
      <c r="H753" cm="1">
        <f t="array" ref="H753">_xlfn.XLOOKUP($A753,MedExam_Table[[#Headers],[#Data],[Customer ID]],MedExam_Table[[#Headers],[#Data],[NumberOfMajorSurgeries_updated]],"Not Found",0)</f>
        <v>2</v>
      </c>
      <c r="I753" t="str" cm="1">
        <f t="array" ref="I753">_xlfn.XLOOKUP($A753,MedExam_Table[[#Headers],[#Data],[Customer ID]],MedExam_Table[[#Headers],[#Data],[Smoker Updated]],"Not Found",0)</f>
        <v>No</v>
      </c>
      <c r="J753" t="str" cm="1">
        <f t="array" ref="J753">_xlfn.XLOOKUP($A753,MedExam_Table[[#Headers],[#Data],[Customer ID]],MedExam_Table[[#Headers],[#Data],[Weight Status]],"Not Found",0)</f>
        <v>Underweight</v>
      </c>
      <c r="K753" t="str" cm="1">
        <f t="array" ref="K753">_xlfn.XLOOKUP($A753,MedExam_Table[[#Headers],[#Data],[Customer ID]],MedExam_Table[[#Headers],[#Data],[Diabetes Status]],"Not Found",0)</f>
        <v>Normal</v>
      </c>
      <c r="L753" cm="1">
        <f t="array" ref="L753">_xlfn.XLOOKUP($A753,Hospitalisation_table[[#All],[Customer ID]],Hospitalisation_table[[#All],[Customer Age]],"Not Found",0)</f>
        <v>50</v>
      </c>
      <c r="M753" t="str" cm="1">
        <f t="array" ref="M753">_xlfn.XLOOKUP($A753,Hospitalisation_table[[#All],[Customer ID]],Hospitalisation_table[[#All],[Date of Birth]],"Not Found",0)</f>
        <v>28-Oct-1972</v>
      </c>
      <c r="N753" s="22" cm="1">
        <f t="array" ref="N753">_xlfn.XLOOKUP($A753,Hospitalisation_table[[#All],[Customer ID]],Hospitalisation_table[[#All],[charges]],"Not Found",0)</f>
        <v>5690.79</v>
      </c>
      <c r="O753" t="str" cm="1">
        <f t="array" ref="O753">_xlfn.XLOOKUP($A753,Hospitalisation_table[[#All],[Customer ID]],Hospitalisation_table[[#All],[Hospital tier_Updated]],"Not Found",0)</f>
        <v>tier - 2</v>
      </c>
      <c r="P753" t="str" cm="1">
        <f t="array" ref="P753">_xlfn.XLOOKUP($A753,Hospitalisation_table[[#All],[Customer ID]],Hospitalisation_table[[#All],[City tier_updated]],"Not Found",0)</f>
        <v>tier - 1</v>
      </c>
      <c r="Q753" t="str" cm="1">
        <f t="array" ref="Q753">_xlfn.XLOOKUP($A753,Hospitalisation_table[[#All],[Customer ID]],Hospitalisation_table[[#All],[State ID Updated]],"Not Found",0)</f>
        <v>R1013</v>
      </c>
    </row>
    <row r="754" spans="1:17" x14ac:dyDescent="0.3">
      <c r="A754" s="13" t="s">
        <v>695</v>
      </c>
      <c r="B754" t="str" cm="1">
        <f t="array" ref="B754">_xlfn.XLOOKUP($A754,CustomersName[[#All],[Customer ID]],CustomersName[[#All],[First Name]],"Not Found",0)</f>
        <v>Kaylee</v>
      </c>
      <c r="C754" cm="1">
        <f t="array" ref="C754">_xlfn.XLOOKUP($A754,MedExam_Table[[#Headers],[#Data],[Customer ID]],MedExam_Table[[#Headers],[#Data],[BMI]],"Not Found",0)</f>
        <v>22.01</v>
      </c>
      <c r="D754" cm="1">
        <f t="array" ref="D754">_xlfn.XLOOKUP($A754,MedExam_Table[[#Headers],[#Data],[Customer ID]],MedExam_Table[[#Headers],[#Data],[HBA1C]],"Not Found",0)</f>
        <v>5.01</v>
      </c>
      <c r="E754" t="str" cm="1">
        <f t="array" ref="E754">_xlfn.XLOOKUP($A754,MedExam_Table[[#Headers],[#Data],[Customer ID]],MedExam_Table[[#Headers],[#Data],[Heart Issues Updated]],"Not Found",0)</f>
        <v>No</v>
      </c>
      <c r="F754" t="str" cm="1">
        <f t="array" ref="F754">_xlfn.XLOOKUP($A754,MedExam_Table[[#Headers],[#Data],[Customer ID]],MedExam_Table[[#Headers],[#Data],[Any Transplants Update]],"Not Found",0)</f>
        <v>No</v>
      </c>
      <c r="G754" t="str" cm="1">
        <f t="array" ref="G754">_xlfn.XLOOKUP($A754,MedExam_Table[[#Headers],[#Data],[Customer ID]],MedExam_Table[[#Headers],[#Data],[Cancer history]],"Not Found",0)</f>
        <v>No</v>
      </c>
      <c r="H754" cm="1">
        <f t="array" ref="H754">_xlfn.XLOOKUP($A754,MedExam_Table[[#Headers],[#Data],[Customer ID]],MedExam_Table[[#Headers],[#Data],[NumberOfMajorSurgeries_updated]],"Not Found",0)</f>
        <v>1</v>
      </c>
      <c r="I754" t="str" cm="1">
        <f t="array" ref="I754">_xlfn.XLOOKUP($A754,MedExam_Table[[#Headers],[#Data],[Customer ID]],MedExam_Table[[#Headers],[#Data],[Smoker Updated]],"Not Found",0)</f>
        <v>No</v>
      </c>
      <c r="J754" t="str" cm="1">
        <f t="array" ref="J754">_xlfn.XLOOKUP($A754,MedExam_Table[[#Headers],[#Data],[Customer ID]],MedExam_Table[[#Headers],[#Data],[Weight Status]],"Not Found",0)</f>
        <v>NormalWeight</v>
      </c>
      <c r="K754" t="str" cm="1">
        <f t="array" ref="K754">_xlfn.XLOOKUP($A754,MedExam_Table[[#Headers],[#Data],[Customer ID]],MedExam_Table[[#Headers],[#Data],[Diabetes Status]],"Not Found",0)</f>
        <v>Normal</v>
      </c>
      <c r="L754" cm="1">
        <f t="array" ref="L754">_xlfn.XLOOKUP($A754,Hospitalisation_table[[#All],[Customer ID]],Hospitalisation_table[[#All],[Customer Age]],"Not Found",0)</f>
        <v>38</v>
      </c>
      <c r="M754" t="str" cm="1">
        <f t="array" ref="M754">_xlfn.XLOOKUP($A754,Hospitalisation_table[[#All],[Customer ID]],Hospitalisation_table[[#All],[Date of Birth]],"Not Found",0)</f>
        <v>12-Aug-1984</v>
      </c>
      <c r="N754" s="22" cm="1">
        <f t="array" ref="N754">_xlfn.XLOOKUP($A754,Hospitalisation_table[[#All],[Customer ID]],Hospitalisation_table[[#All],[charges]],"Not Found",0)</f>
        <v>5679.13</v>
      </c>
      <c r="O754" t="str" cm="1">
        <f t="array" ref="O754">_xlfn.XLOOKUP($A754,Hospitalisation_table[[#All],[Customer ID]],Hospitalisation_table[[#All],[Hospital tier_Updated]],"Not Found",0)</f>
        <v>tier - 2</v>
      </c>
      <c r="P754" t="str" cm="1">
        <f t="array" ref="P754">_xlfn.XLOOKUP($A754,Hospitalisation_table[[#All],[Customer ID]],Hospitalisation_table[[#All],[City tier_updated]],"Not Found",0)</f>
        <v>tier - 2</v>
      </c>
      <c r="Q754" t="str" cm="1">
        <f t="array" ref="Q754">_xlfn.XLOOKUP($A754,Hospitalisation_table[[#All],[Customer ID]],Hospitalisation_table[[#All],[State ID Updated]],"Not Found",0)</f>
        <v>R1013</v>
      </c>
    </row>
    <row r="755" spans="1:17" x14ac:dyDescent="0.3">
      <c r="A755" s="14" t="s">
        <v>694</v>
      </c>
      <c r="B755" t="str" cm="1">
        <f t="array" ref="B755">_xlfn.XLOOKUP($A755,CustomersName[[#All],[Customer ID]],CustomersName[[#All],[First Name]],"Not Found",0)</f>
        <v>Theresa</v>
      </c>
      <c r="C755" cm="1">
        <f t="array" ref="C755">_xlfn.XLOOKUP($A755,MedExam_Table[[#Headers],[#Data],[Customer ID]],MedExam_Table[[#Headers],[#Data],[BMI]],"Not Found",0)</f>
        <v>41.8</v>
      </c>
      <c r="D755" cm="1">
        <f t="array" ref="D755">_xlfn.XLOOKUP($A755,MedExam_Table[[#Headers],[#Data],[Customer ID]],MedExam_Table[[#Headers],[#Data],[HBA1C]],"Not Found",0)</f>
        <v>5.82</v>
      </c>
      <c r="E755" t="str" cm="1">
        <f t="array" ref="E755">_xlfn.XLOOKUP($A755,MedExam_Table[[#Headers],[#Data],[Customer ID]],MedExam_Table[[#Headers],[#Data],[Heart Issues Updated]],"Not Found",0)</f>
        <v>Yes</v>
      </c>
      <c r="F755" t="str" cm="1">
        <f t="array" ref="F755">_xlfn.XLOOKUP($A755,MedExam_Table[[#Headers],[#Data],[Customer ID]],MedExam_Table[[#Headers],[#Data],[Any Transplants Update]],"Not Found",0)</f>
        <v>No</v>
      </c>
      <c r="G755" t="str" cm="1">
        <f t="array" ref="G755">_xlfn.XLOOKUP($A755,MedExam_Table[[#Headers],[#Data],[Customer ID]],MedExam_Table[[#Headers],[#Data],[Cancer history]],"Not Found",0)</f>
        <v>Yes</v>
      </c>
      <c r="H755" cm="1">
        <f t="array" ref="H755">_xlfn.XLOOKUP($A755,MedExam_Table[[#Headers],[#Data],[Customer ID]],MedExam_Table[[#Headers],[#Data],[NumberOfMajorSurgeries_updated]],"Not Found",0)</f>
        <v>1</v>
      </c>
      <c r="I755" t="str" cm="1">
        <f t="array" ref="I755">_xlfn.XLOOKUP($A755,MedExam_Table[[#Headers],[#Data],[Customer ID]],MedExam_Table[[#Headers],[#Data],[Smoker Updated]],"Not Found",0)</f>
        <v>No</v>
      </c>
      <c r="J755" t="str" cm="1">
        <f t="array" ref="J755">_xlfn.XLOOKUP($A755,MedExam_Table[[#Headers],[#Data],[Customer ID]],MedExam_Table[[#Headers],[#Data],[Weight Status]],"Not Found",0)</f>
        <v>Obesity</v>
      </c>
      <c r="K755" t="str" cm="1">
        <f t="array" ref="K755">_xlfn.XLOOKUP($A755,MedExam_Table[[#Headers],[#Data],[Customer ID]],MedExam_Table[[#Headers],[#Data],[Diabetes Status]],"Not Found",0)</f>
        <v>Prediabetes</v>
      </c>
      <c r="L755" cm="1">
        <f t="array" ref="L755">_xlfn.XLOOKUP($A755,Hospitalisation_table[[#All],[Customer ID]],Hospitalisation_table[[#All],[Customer Age]],"Not Found",0)</f>
        <v>39</v>
      </c>
      <c r="M755" t="str" cm="1">
        <f t="array" ref="M755">_xlfn.XLOOKUP($A755,Hospitalisation_table[[#All],[Customer ID]],Hospitalisation_table[[#All],[Date of Birth]],"Not Found",0)</f>
        <v>3-Sep-1983</v>
      </c>
      <c r="N755" s="22" cm="1">
        <f t="array" ref="N755">_xlfn.XLOOKUP($A755,Hospitalisation_table[[#All],[Customer ID]],Hospitalisation_table[[#All],[charges]],"Not Found",0)</f>
        <v>5662.23</v>
      </c>
      <c r="O755" t="str" cm="1">
        <f t="array" ref="O755">_xlfn.XLOOKUP($A755,Hospitalisation_table[[#All],[Customer ID]],Hospitalisation_table[[#All],[Hospital tier_Updated]],"Not Found",0)</f>
        <v>tier - 2</v>
      </c>
      <c r="P755" t="str" cm="1">
        <f t="array" ref="P755">_xlfn.XLOOKUP($A755,Hospitalisation_table[[#All],[Customer ID]],Hospitalisation_table[[#All],[City tier_updated]],"Not Found",0)</f>
        <v>tier - 1</v>
      </c>
      <c r="Q755" t="str" cm="1">
        <f t="array" ref="Q755">_xlfn.XLOOKUP($A755,Hospitalisation_table[[#All],[Customer ID]],Hospitalisation_table[[#All],[State ID Updated]],"Not Found",0)</f>
        <v>R1013</v>
      </c>
    </row>
    <row r="756" spans="1:17" x14ac:dyDescent="0.3">
      <c r="A756" s="13" t="s">
        <v>693</v>
      </c>
      <c r="B756" t="str" cm="1">
        <f t="array" ref="B756">_xlfn.XLOOKUP($A756,CustomersName[[#All],[Customer ID]],CustomersName[[#All],[First Name]],"Not Found",0)</f>
        <v>TrahMr.  Travis G.</v>
      </c>
      <c r="C756" cm="1">
        <f t="array" ref="C756">_xlfn.XLOOKUP($A756,MedExam_Table[[#Headers],[#Data],[Customer ID]],MedExam_Table[[#Headers],[#Data],[BMI]],"Not Found",0)</f>
        <v>19.170000000000002</v>
      </c>
      <c r="D756" cm="1">
        <f t="array" ref="D756">_xlfn.XLOOKUP($A756,MedExam_Table[[#Headers],[#Data],[Customer ID]],MedExam_Table[[#Headers],[#Data],[HBA1C]],"Not Found",0)</f>
        <v>7.94</v>
      </c>
      <c r="E756" t="str" cm="1">
        <f t="array" ref="E756">_xlfn.XLOOKUP($A756,MedExam_Table[[#Headers],[#Data],[Customer ID]],MedExam_Table[[#Headers],[#Data],[Heart Issues Updated]],"Not Found",0)</f>
        <v>No</v>
      </c>
      <c r="F756" t="str" cm="1">
        <f t="array" ref="F756">_xlfn.XLOOKUP($A756,MedExam_Table[[#Headers],[#Data],[Customer ID]],MedExam_Table[[#Headers],[#Data],[Any Transplants Update]],"Not Found",0)</f>
        <v>No</v>
      </c>
      <c r="G756" t="str" cm="1">
        <f t="array" ref="G756">_xlfn.XLOOKUP($A756,MedExam_Table[[#Headers],[#Data],[Customer ID]],MedExam_Table[[#Headers],[#Data],[Cancer history]],"Not Found",0)</f>
        <v>No</v>
      </c>
      <c r="H756" cm="1">
        <f t="array" ref="H756">_xlfn.XLOOKUP($A756,MedExam_Table[[#Headers],[#Data],[Customer ID]],MedExam_Table[[#Headers],[#Data],[NumberOfMajorSurgeries_updated]],"Not Found",0)</f>
        <v>0</v>
      </c>
      <c r="I756" t="str" cm="1">
        <f t="array" ref="I756">_xlfn.XLOOKUP($A756,MedExam_Table[[#Headers],[#Data],[Customer ID]],MedExam_Table[[#Headers],[#Data],[Smoker Updated]],"Not Found",0)</f>
        <v>No</v>
      </c>
      <c r="J756" t="str" cm="1">
        <f t="array" ref="J756">_xlfn.XLOOKUP($A756,MedExam_Table[[#Headers],[#Data],[Customer ID]],MedExam_Table[[#Headers],[#Data],[Weight Status]],"Not Found",0)</f>
        <v>NormalWeight</v>
      </c>
      <c r="K756" t="str" cm="1">
        <f t="array" ref="K756">_xlfn.XLOOKUP($A756,MedExam_Table[[#Headers],[#Data],[Customer ID]],MedExam_Table[[#Headers],[#Data],[Diabetes Status]],"Not Found",0)</f>
        <v>Diabetes</v>
      </c>
      <c r="L756" cm="1">
        <f t="array" ref="L756">_xlfn.XLOOKUP($A756,Hospitalisation_table[[#All],[Customer ID]],Hospitalisation_table[[#All],[Customer Age]],"Not Found",0)</f>
        <v>44</v>
      </c>
      <c r="M756" t="str" cm="1">
        <f t="array" ref="M756">_xlfn.XLOOKUP($A756,Hospitalisation_table[[#All],[Customer ID]],Hospitalisation_table[[#All],[Date of Birth]],"Not Found",0)</f>
        <v>27-Sep-1978</v>
      </c>
      <c r="N756" s="22" cm="1">
        <f t="array" ref="N756">_xlfn.XLOOKUP($A756,Hospitalisation_table[[#All],[Customer ID]],Hospitalisation_table[[#All],[charges]],"Not Found",0)</f>
        <v>5650.14</v>
      </c>
      <c r="O756" t="str" cm="1">
        <f t="array" ref="O756">_xlfn.XLOOKUP($A756,Hospitalisation_table[[#All],[Customer ID]],Hospitalisation_table[[#All],[Hospital tier_Updated]],"Not Found",0)</f>
        <v>tier - 2</v>
      </c>
      <c r="P756" t="str" cm="1">
        <f t="array" ref="P756">_xlfn.XLOOKUP($A756,Hospitalisation_table[[#All],[Customer ID]],Hospitalisation_table[[#All],[City tier_updated]],"Not Found",0)</f>
        <v>tier - 1</v>
      </c>
      <c r="Q756" t="str" cm="1">
        <f t="array" ref="Q756">_xlfn.XLOOKUP($A756,Hospitalisation_table[[#All],[Customer ID]],Hospitalisation_table[[#All],[State ID Updated]],"Not Found",0)</f>
        <v>R1013</v>
      </c>
    </row>
    <row r="757" spans="1:17" x14ac:dyDescent="0.3">
      <c r="A757" s="14" t="s">
        <v>692</v>
      </c>
      <c r="B757" t="str" cm="1">
        <f t="array" ref="B757">_xlfn.XLOOKUP($A757,CustomersName[[#All],[Customer ID]],CustomersName[[#All],[First Name]],"Not Found",0)</f>
        <v>Ehma L.</v>
      </c>
      <c r="C757" cm="1">
        <f t="array" ref="C757">_xlfn.XLOOKUP($A757,MedExam_Table[[#Headers],[#Data],[Customer ID]],MedExam_Table[[#Headers],[#Data],[BMI]],"Not Found",0)</f>
        <v>32.799999999999997</v>
      </c>
      <c r="D757" cm="1">
        <f t="array" ref="D757">_xlfn.XLOOKUP($A757,MedExam_Table[[#Headers],[#Data],[Customer ID]],MedExam_Table[[#Headers],[#Data],[HBA1C]],"Not Found",0)</f>
        <v>6.16</v>
      </c>
      <c r="E757" t="str" cm="1">
        <f t="array" ref="E757">_xlfn.XLOOKUP($A757,MedExam_Table[[#Headers],[#Data],[Customer ID]],MedExam_Table[[#Headers],[#Data],[Heart Issues Updated]],"Not Found",0)</f>
        <v>Yes</v>
      </c>
      <c r="F757" t="str" cm="1">
        <f t="array" ref="F757">_xlfn.XLOOKUP($A757,MedExam_Table[[#Headers],[#Data],[Customer ID]],MedExam_Table[[#Headers],[#Data],[Any Transplants Update]],"Not Found",0)</f>
        <v>No</v>
      </c>
      <c r="G757" t="str" cm="1">
        <f t="array" ref="G757">_xlfn.XLOOKUP($A757,MedExam_Table[[#Headers],[#Data],[Customer ID]],MedExam_Table[[#Headers],[#Data],[Cancer history]],"Not Found",0)</f>
        <v>Yes</v>
      </c>
      <c r="H757" cm="1">
        <f t="array" ref="H757">_xlfn.XLOOKUP($A757,MedExam_Table[[#Headers],[#Data],[Customer ID]],MedExam_Table[[#Headers],[#Data],[NumberOfMajorSurgeries_updated]],"Not Found",0)</f>
        <v>1</v>
      </c>
      <c r="I757" t="str" cm="1">
        <f t="array" ref="I757">_xlfn.XLOOKUP($A757,MedExam_Table[[#Headers],[#Data],[Customer ID]],MedExam_Table[[#Headers],[#Data],[Smoker Updated]],"Not Found",0)</f>
        <v>No</v>
      </c>
      <c r="J757" t="str" cm="1">
        <f t="array" ref="J757">_xlfn.XLOOKUP($A757,MedExam_Table[[#Headers],[#Data],[Customer ID]],MedExam_Table[[#Headers],[#Data],[Weight Status]],"Not Found",0)</f>
        <v>Obesity</v>
      </c>
      <c r="K757" t="str" cm="1">
        <f t="array" ref="K757">_xlfn.XLOOKUP($A757,MedExam_Table[[#Headers],[#Data],[Customer ID]],MedExam_Table[[#Headers],[#Data],[Diabetes Status]],"Not Found",0)</f>
        <v>Prediabetes</v>
      </c>
      <c r="L757" cm="1">
        <f t="array" ref="L757">_xlfn.XLOOKUP($A757,Hospitalisation_table[[#All],[Customer ID]],Hospitalisation_table[[#All],[Customer Age]],"Not Found",0)</f>
        <v>40</v>
      </c>
      <c r="M757" t="str" cm="1">
        <f t="array" ref="M757">_xlfn.XLOOKUP($A757,Hospitalisation_table[[#All],[Customer ID]],Hospitalisation_table[[#All],[Date of Birth]],"Not Found",0)</f>
        <v>8-Jun-1983</v>
      </c>
      <c r="N757" s="22" cm="1">
        <f t="array" ref="N757">_xlfn.XLOOKUP($A757,Hospitalisation_table[[#All],[Customer ID]],Hospitalisation_table[[#All],[charges]],"Not Found",0)</f>
        <v>5649.72</v>
      </c>
      <c r="O757" t="str" cm="1">
        <f t="array" ref="O757">_xlfn.XLOOKUP($A757,Hospitalisation_table[[#All],[Customer ID]],Hospitalisation_table[[#All],[Hospital tier_Updated]],"Not Found",0)</f>
        <v>tier - 2</v>
      </c>
      <c r="P757" t="str" cm="1">
        <f t="array" ref="P757">_xlfn.XLOOKUP($A757,Hospitalisation_table[[#All],[Customer ID]],Hospitalisation_table[[#All],[City tier_updated]],"Not Found",0)</f>
        <v>tier - 3</v>
      </c>
      <c r="Q757" t="str" cm="1">
        <f t="array" ref="Q757">_xlfn.XLOOKUP($A757,Hospitalisation_table[[#All],[Customer ID]],Hospitalisation_table[[#All],[State ID Updated]],"Not Found",0)</f>
        <v>R1011</v>
      </c>
    </row>
    <row r="758" spans="1:17" x14ac:dyDescent="0.3">
      <c r="A758" s="13" t="s">
        <v>2205</v>
      </c>
      <c r="B758" t="str" cm="1">
        <f t="array" ref="B758">_xlfn.XLOOKUP($A758,CustomersName[[#All],[Customer ID]],CustomersName[[#All],[First Name]],"Not Found",0)</f>
        <v>Bhet R</v>
      </c>
      <c r="C758" cm="1">
        <f t="array" ref="C758">_xlfn.XLOOKUP($A758,MedExam_Table[[#Headers],[#Data],[Customer ID]],MedExam_Table[[#Headers],[#Data],[BMI]],"Not Found",0)</f>
        <v>30.78</v>
      </c>
      <c r="D758" cm="1">
        <f t="array" ref="D758">_xlfn.XLOOKUP($A758,MedExam_Table[[#Headers],[#Data],[Customer ID]],MedExam_Table[[#Headers],[#Data],[HBA1C]],"Not Found",0)</f>
        <v>4.67</v>
      </c>
      <c r="E758" t="str" cm="1">
        <f t="array" ref="E758">_xlfn.XLOOKUP($A758,MedExam_Table[[#Headers],[#Data],[Customer ID]],MedExam_Table[[#Headers],[#Data],[Heart Issues Updated]],"Not Found",0)</f>
        <v>Yes</v>
      </c>
      <c r="F758" t="str" cm="1">
        <f t="array" ref="F758">_xlfn.XLOOKUP($A758,MedExam_Table[[#Headers],[#Data],[Customer ID]],MedExam_Table[[#Headers],[#Data],[Any Transplants Update]],"Not Found",0)</f>
        <v>No</v>
      </c>
      <c r="G758" t="str" cm="1">
        <f t="array" ref="G758">_xlfn.XLOOKUP($A758,MedExam_Table[[#Headers],[#Data],[Customer ID]],MedExam_Table[[#Headers],[#Data],[Cancer history]],"Not Found",0)</f>
        <v>No</v>
      </c>
      <c r="H758" cm="1">
        <f t="array" ref="H758">_xlfn.XLOOKUP($A758,MedExam_Table[[#Headers],[#Data],[Customer ID]],MedExam_Table[[#Headers],[#Data],[NumberOfMajorSurgeries_updated]],"Not Found",0)</f>
        <v>0</v>
      </c>
      <c r="I758" t="str" cm="1">
        <f t="array" ref="I758">_xlfn.XLOOKUP($A758,MedExam_Table[[#Headers],[#Data],[Customer ID]],MedExam_Table[[#Headers],[#Data],[Smoker Updated]],"Not Found",0)</f>
        <v>Yes</v>
      </c>
      <c r="J758" t="str" cm="1">
        <f t="array" ref="J758">_xlfn.XLOOKUP($A758,MedExam_Table[[#Headers],[#Data],[Customer ID]],MedExam_Table[[#Headers],[#Data],[Weight Status]],"Not Found",0)</f>
        <v>Obesity</v>
      </c>
      <c r="K758" t="str" cm="1">
        <f t="array" ref="K758">_xlfn.XLOOKUP($A758,MedExam_Table[[#Headers],[#Data],[Customer ID]],MedExam_Table[[#Headers],[#Data],[Diabetes Status]],"Not Found",0)</f>
        <v>Normal</v>
      </c>
      <c r="L758" cm="1">
        <f t="array" ref="L758">_xlfn.XLOOKUP($A758,Hospitalisation_table[[#All],[Customer ID]],Hospitalisation_table[[#All],[Customer Age]],"Not Found",0)</f>
        <v>37</v>
      </c>
      <c r="M758" t="str" cm="1">
        <f t="array" ref="M758">_xlfn.XLOOKUP($A758,Hospitalisation_table[[#All],[Customer ID]],Hospitalisation_table[[#All],[Date of Birth]],"Not Found",0)</f>
        <v>17-Nov-1985</v>
      </c>
      <c r="N758" s="22" cm="1">
        <f t="array" ref="N758">_xlfn.XLOOKUP($A758,Hospitalisation_table[[#All],[Customer ID]],Hospitalisation_table[[#All],[charges]],"Not Found",0)</f>
        <v>37270.15</v>
      </c>
      <c r="O758" t="str" cm="1">
        <f t="array" ref="O758">_xlfn.XLOOKUP($A758,Hospitalisation_table[[#All],[Customer ID]],Hospitalisation_table[[#All],[Hospital tier_Updated]],"Not Found",0)</f>
        <v>tier - 2</v>
      </c>
      <c r="P758" t="str" cm="1">
        <f t="array" ref="P758">_xlfn.XLOOKUP($A758,Hospitalisation_table[[#All],[Customer ID]],Hospitalisation_table[[#All],[City tier_updated]],"Not Found",0)</f>
        <v>tier - 1</v>
      </c>
      <c r="Q758" t="str" cm="1">
        <f t="array" ref="Q758">_xlfn.XLOOKUP($A758,Hospitalisation_table[[#All],[Customer ID]],Hospitalisation_table[[#All],[State ID Updated]],"Not Found",0)</f>
        <v>R1024</v>
      </c>
    </row>
    <row r="759" spans="1:17" x14ac:dyDescent="0.3">
      <c r="A759" s="14" t="s">
        <v>691</v>
      </c>
      <c r="B759" t="str" cm="1">
        <f t="array" ref="B759">_xlfn.XLOOKUP($A759,CustomersName[[#All],[Customer ID]],CustomersName[[#All],[First Name]],"Not Found",0)</f>
        <v>Linda</v>
      </c>
      <c r="C759" cm="1">
        <f t="array" ref="C759">_xlfn.XLOOKUP($A759,MedExam_Table[[#Headers],[#Data],[Customer ID]],MedExam_Table[[#Headers],[#Data],[BMI]],"Not Found",0)</f>
        <v>35.814999999999998</v>
      </c>
      <c r="D759" cm="1">
        <f t="array" ref="D759">_xlfn.XLOOKUP($A759,MedExam_Table[[#Headers],[#Data],[Customer ID]],MedExam_Table[[#Headers],[#Data],[HBA1C]],"Not Found",0)</f>
        <v>4.1500000000000004</v>
      </c>
      <c r="E759" t="str" cm="1">
        <f t="array" ref="E759">_xlfn.XLOOKUP($A759,MedExam_Table[[#Headers],[#Data],[Customer ID]],MedExam_Table[[#Headers],[#Data],[Heart Issues Updated]],"Not Found",0)</f>
        <v>No</v>
      </c>
      <c r="F759" t="str" cm="1">
        <f t="array" ref="F759">_xlfn.XLOOKUP($A759,MedExam_Table[[#Headers],[#Data],[Customer ID]],MedExam_Table[[#Headers],[#Data],[Any Transplants Update]],"Not Found",0)</f>
        <v>No</v>
      </c>
      <c r="G759" t="str" cm="1">
        <f t="array" ref="G759">_xlfn.XLOOKUP($A759,MedExam_Table[[#Headers],[#Data],[Customer ID]],MedExam_Table[[#Headers],[#Data],[Cancer history]],"Not Found",0)</f>
        <v>No</v>
      </c>
      <c r="H759" cm="1">
        <f t="array" ref="H759">_xlfn.XLOOKUP($A759,MedExam_Table[[#Headers],[#Data],[Customer ID]],MedExam_Table[[#Headers],[#Data],[NumberOfMajorSurgeries_updated]],"Not Found",0)</f>
        <v>1</v>
      </c>
      <c r="I759" t="str" cm="1">
        <f t="array" ref="I759">_xlfn.XLOOKUP($A759,MedExam_Table[[#Headers],[#Data],[Customer ID]],MedExam_Table[[#Headers],[#Data],[Smoker Updated]],"Not Found",0)</f>
        <v>No</v>
      </c>
      <c r="J759" t="str" cm="1">
        <f t="array" ref="J759">_xlfn.XLOOKUP($A759,MedExam_Table[[#Headers],[#Data],[Customer ID]],MedExam_Table[[#Headers],[#Data],[Weight Status]],"Not Found",0)</f>
        <v>Obesity</v>
      </c>
      <c r="K759" t="str" cm="1">
        <f t="array" ref="K759">_xlfn.XLOOKUP($A759,MedExam_Table[[#Headers],[#Data],[Customer ID]],MedExam_Table[[#Headers],[#Data],[Diabetes Status]],"Not Found",0)</f>
        <v>Normal</v>
      </c>
      <c r="L759" cm="1">
        <f t="array" ref="L759">_xlfn.XLOOKUP($A759,Hospitalisation_table[[#All],[Customer ID]],Hospitalisation_table[[#All],[Customer Age]],"Not Found",0)</f>
        <v>35</v>
      </c>
      <c r="M759" t="str" cm="1">
        <f t="array" ref="M759">_xlfn.XLOOKUP($A759,Hospitalisation_table[[#All],[Customer ID]],Hospitalisation_table[[#All],[Date of Birth]],"Not Found",0)</f>
        <v>9-Dec-1987</v>
      </c>
      <c r="N759" s="22" cm="1">
        <f t="array" ref="N759">_xlfn.XLOOKUP($A759,Hospitalisation_table[[#All],[Customer ID]],Hospitalisation_table[[#All],[charges]],"Not Found",0)</f>
        <v>5630.46</v>
      </c>
      <c r="O759" t="str" cm="1">
        <f t="array" ref="O759">_xlfn.XLOOKUP($A759,Hospitalisation_table[[#All],[Customer ID]],Hospitalisation_table[[#All],[Hospital tier_Updated]],"Not Found",0)</f>
        <v>tier - 2</v>
      </c>
      <c r="P759" t="str" cm="1">
        <f t="array" ref="P759">_xlfn.XLOOKUP($A759,Hospitalisation_table[[#All],[Customer ID]],Hospitalisation_table[[#All],[City tier_updated]],"Not Found",0)</f>
        <v>tier - 3</v>
      </c>
      <c r="Q759" t="str" cm="1">
        <f t="array" ref="Q759">_xlfn.XLOOKUP($A759,Hospitalisation_table[[#All],[Customer ID]],Hospitalisation_table[[#All],[State ID Updated]],"Not Found",0)</f>
        <v>R1012</v>
      </c>
    </row>
    <row r="760" spans="1:17" x14ac:dyDescent="0.3">
      <c r="A760" s="13" t="s">
        <v>690</v>
      </c>
      <c r="B760" t="str" cm="1">
        <f t="array" ref="B760">_xlfn.XLOOKUP($A760,CustomersName[[#All],[Customer ID]],CustomersName[[#All],[First Name]],"Not Found",0)</f>
        <v>Oweh R</v>
      </c>
      <c r="C760" cm="1">
        <f t="array" ref="C760">_xlfn.XLOOKUP($A760,MedExam_Table[[#Headers],[#Data],[Customer ID]],MedExam_Table[[#Headers],[#Data],[BMI]],"Not Found",0)</f>
        <v>24.3</v>
      </c>
      <c r="D760" cm="1">
        <f t="array" ref="D760">_xlfn.XLOOKUP($A760,MedExam_Table[[#Headers],[#Data],[Customer ID]],MedExam_Table[[#Headers],[#Data],[HBA1C]],"Not Found",0)</f>
        <v>6.23</v>
      </c>
      <c r="E760" t="str" cm="1">
        <f t="array" ref="E760">_xlfn.XLOOKUP($A760,MedExam_Table[[#Headers],[#Data],[Customer ID]],MedExam_Table[[#Headers],[#Data],[Heart Issues Updated]],"Not Found",0)</f>
        <v>No</v>
      </c>
      <c r="F760" t="str" cm="1">
        <f t="array" ref="F760">_xlfn.XLOOKUP($A760,MedExam_Table[[#Headers],[#Data],[Customer ID]],MedExam_Table[[#Headers],[#Data],[Any Transplants Update]],"Not Found",0)</f>
        <v>No</v>
      </c>
      <c r="G760" t="str" cm="1">
        <f t="array" ref="G760">_xlfn.XLOOKUP($A760,MedExam_Table[[#Headers],[#Data],[Customer ID]],MedExam_Table[[#Headers],[#Data],[Cancer history]],"Not Found",0)</f>
        <v>No</v>
      </c>
      <c r="H760" cm="1">
        <f t="array" ref="H760">_xlfn.XLOOKUP($A760,MedExam_Table[[#Headers],[#Data],[Customer ID]],MedExam_Table[[#Headers],[#Data],[NumberOfMajorSurgeries_updated]],"Not Found",0)</f>
        <v>0</v>
      </c>
      <c r="I760" t="str" cm="1">
        <f t="array" ref="I760">_xlfn.XLOOKUP($A760,MedExam_Table[[#Headers],[#Data],[Customer ID]],MedExam_Table[[#Headers],[#Data],[Smoker Updated]],"Not Found",0)</f>
        <v>No</v>
      </c>
      <c r="J760" t="str" cm="1">
        <f t="array" ref="J760">_xlfn.XLOOKUP($A760,MedExam_Table[[#Headers],[#Data],[Customer ID]],MedExam_Table[[#Headers],[#Data],[Weight Status]],"Not Found",0)</f>
        <v>NormalWeight</v>
      </c>
      <c r="K760" t="str" cm="1">
        <f t="array" ref="K760">_xlfn.XLOOKUP($A760,MedExam_Table[[#Headers],[#Data],[Customer ID]],MedExam_Table[[#Headers],[#Data],[Diabetes Status]],"Not Found",0)</f>
        <v>Prediabetes</v>
      </c>
      <c r="L760" cm="1">
        <f t="array" ref="L760">_xlfn.XLOOKUP($A760,Hospitalisation_table[[#All],[Customer ID]],Hospitalisation_table[[#All],[Customer Age]],"Not Found",0)</f>
        <v>28</v>
      </c>
      <c r="M760" t="str" cm="1">
        <f t="array" ref="M760">_xlfn.XLOOKUP($A760,Hospitalisation_table[[#All],[Customer ID]],Hospitalisation_table[[#All],[Date of Birth]],"Not Found",0)</f>
        <v>15-Nov-1994</v>
      </c>
      <c r="N760" s="22" cm="1">
        <f t="array" ref="N760">_xlfn.XLOOKUP($A760,Hospitalisation_table[[#All],[Customer ID]],Hospitalisation_table[[#All],[charges]],"Not Found",0)</f>
        <v>5615.37</v>
      </c>
      <c r="O760" t="str" cm="1">
        <f t="array" ref="O760">_xlfn.XLOOKUP($A760,Hospitalisation_table[[#All],[Customer ID]],Hospitalisation_table[[#All],[Hospital tier_Updated]],"Not Found",0)</f>
        <v>tier - 2</v>
      </c>
      <c r="P760" t="str" cm="1">
        <f t="array" ref="P760">_xlfn.XLOOKUP($A760,Hospitalisation_table[[#All],[Customer ID]],Hospitalisation_table[[#All],[City tier_updated]],"Not Found",0)</f>
        <v>tier - 3</v>
      </c>
      <c r="Q760" t="str" cm="1">
        <f t="array" ref="Q760">_xlfn.XLOOKUP($A760,Hospitalisation_table[[#All],[Customer ID]],Hospitalisation_table[[#All],[State ID Updated]],"Not Found",0)</f>
        <v>R1011</v>
      </c>
    </row>
    <row r="761" spans="1:17" x14ac:dyDescent="0.3">
      <c r="A761" s="14" t="s">
        <v>689</v>
      </c>
      <c r="B761" t="str" cm="1">
        <f t="array" ref="B761">_xlfn.XLOOKUP($A761,CustomersName[[#All],[Customer ID]],CustomersName[[#All],[First Name]],"Not Found",0)</f>
        <v>Jacob</v>
      </c>
      <c r="C761" cm="1">
        <f t="array" ref="C761">_xlfn.XLOOKUP($A761,MedExam_Table[[#Headers],[#Data],[Customer ID]],MedExam_Table[[#Headers],[#Data],[BMI]],"Not Found",0)</f>
        <v>19.059999999999999</v>
      </c>
      <c r="D761" cm="1">
        <f t="array" ref="D761">_xlfn.XLOOKUP($A761,MedExam_Table[[#Headers],[#Data],[Customer ID]],MedExam_Table[[#Headers],[#Data],[HBA1C]],"Not Found",0)</f>
        <v>7.41</v>
      </c>
      <c r="E761" t="str" cm="1">
        <f t="array" ref="E761">_xlfn.XLOOKUP($A761,MedExam_Table[[#Headers],[#Data],[Customer ID]],MedExam_Table[[#Headers],[#Data],[Heart Issues Updated]],"Not Found",0)</f>
        <v>No</v>
      </c>
      <c r="F761" t="str" cm="1">
        <f t="array" ref="F761">_xlfn.XLOOKUP($A761,MedExam_Table[[#Headers],[#Data],[Customer ID]],MedExam_Table[[#Headers],[#Data],[Any Transplants Update]],"Not Found",0)</f>
        <v>No</v>
      </c>
      <c r="G761" t="str" cm="1">
        <f t="array" ref="G761">_xlfn.XLOOKUP($A761,MedExam_Table[[#Headers],[#Data],[Customer ID]],MedExam_Table[[#Headers],[#Data],[Cancer history]],"Not Found",0)</f>
        <v>No</v>
      </c>
      <c r="H761" cm="1">
        <f t="array" ref="H761">_xlfn.XLOOKUP($A761,MedExam_Table[[#Headers],[#Data],[Customer ID]],MedExam_Table[[#Headers],[#Data],[NumberOfMajorSurgeries_updated]],"Not Found",0)</f>
        <v>0</v>
      </c>
      <c r="I761" t="str" cm="1">
        <f t="array" ref="I761">_xlfn.XLOOKUP($A761,MedExam_Table[[#Headers],[#Data],[Customer ID]],MedExam_Table[[#Headers],[#Data],[Smoker Updated]],"Not Found",0)</f>
        <v>No</v>
      </c>
      <c r="J761" t="str" cm="1">
        <f t="array" ref="J761">_xlfn.XLOOKUP($A761,MedExam_Table[[#Headers],[#Data],[Customer ID]],MedExam_Table[[#Headers],[#Data],[Weight Status]],"Not Found",0)</f>
        <v>NormalWeight</v>
      </c>
      <c r="K761" t="str" cm="1">
        <f t="array" ref="K761">_xlfn.XLOOKUP($A761,MedExam_Table[[#Headers],[#Data],[Customer ID]],MedExam_Table[[#Headers],[#Data],[Diabetes Status]],"Not Found",0)</f>
        <v>Diabetes</v>
      </c>
      <c r="L761" cm="1">
        <f t="array" ref="L761">_xlfn.XLOOKUP($A761,Hospitalisation_table[[#All],[Customer ID]],Hospitalisation_table[[#All],[Customer Age]],"Not Found",0)</f>
        <v>44</v>
      </c>
      <c r="M761" t="str" cm="1">
        <f t="array" ref="M761">_xlfn.XLOOKUP($A761,Hospitalisation_table[[#All],[Customer ID]],Hospitalisation_table[[#All],[Date of Birth]],"Not Found",0)</f>
        <v>11-Sep-1978</v>
      </c>
      <c r="N761" s="22" cm="1">
        <f t="array" ref="N761">_xlfn.XLOOKUP($A761,Hospitalisation_table[[#All],[Customer ID]],Hospitalisation_table[[#All],[charges]],"Not Found",0)</f>
        <v>5612.83</v>
      </c>
      <c r="O761" t="str" cm="1">
        <f t="array" ref="O761">_xlfn.XLOOKUP($A761,Hospitalisation_table[[#All],[Customer ID]],Hospitalisation_table[[#All],[Hospital tier_Updated]],"Not Found",0)</f>
        <v>tier - 2</v>
      </c>
      <c r="P761" t="str" cm="1">
        <f t="array" ref="P761">_xlfn.XLOOKUP($A761,Hospitalisation_table[[#All],[Customer ID]],Hospitalisation_table[[#All],[City tier_updated]],"Not Found",0)</f>
        <v>tier - 3</v>
      </c>
      <c r="Q761" t="str" cm="1">
        <f t="array" ref="Q761">_xlfn.XLOOKUP($A761,Hospitalisation_table[[#All],[Customer ID]],Hospitalisation_table[[#All],[State ID Updated]],"Not Found",0)</f>
        <v>R1013</v>
      </c>
    </row>
    <row r="762" spans="1:17" x14ac:dyDescent="0.3">
      <c r="A762" s="13" t="s">
        <v>688</v>
      </c>
      <c r="B762" t="str" cm="1">
        <f t="array" ref="B762">_xlfn.XLOOKUP($A762,CustomersName[[#All],[Customer ID]],CustomersName[[#All],[First Name]],"Not Found",0)</f>
        <v>Jacqueline</v>
      </c>
      <c r="C762" cm="1">
        <f t="array" ref="C762">_xlfn.XLOOKUP($A762,MedExam_Table[[#Headers],[#Data],[Customer ID]],MedExam_Table[[#Headers],[#Data],[BMI]],"Not Found",0)</f>
        <v>33.25</v>
      </c>
      <c r="D762" cm="1">
        <f t="array" ref="D762">_xlfn.XLOOKUP($A762,MedExam_Table[[#Headers],[#Data],[Customer ID]],MedExam_Table[[#Headers],[#Data],[HBA1C]],"Not Found",0)</f>
        <v>5.62</v>
      </c>
      <c r="E762" t="str" cm="1">
        <f t="array" ref="E762">_xlfn.XLOOKUP($A762,MedExam_Table[[#Headers],[#Data],[Customer ID]],MedExam_Table[[#Headers],[#Data],[Heart Issues Updated]],"Not Found",0)</f>
        <v>Yes</v>
      </c>
      <c r="F762" t="str" cm="1">
        <f t="array" ref="F762">_xlfn.XLOOKUP($A762,MedExam_Table[[#Headers],[#Data],[Customer ID]],MedExam_Table[[#Headers],[#Data],[Any Transplants Update]],"Not Found",0)</f>
        <v>No</v>
      </c>
      <c r="G762" t="str" cm="1">
        <f t="array" ref="G762">_xlfn.XLOOKUP($A762,MedExam_Table[[#Headers],[#Data],[Customer ID]],MedExam_Table[[#Headers],[#Data],[Cancer history]],"Not Found",0)</f>
        <v>No</v>
      </c>
      <c r="H762" cm="1">
        <f t="array" ref="H762">_xlfn.XLOOKUP($A762,MedExam_Table[[#Headers],[#Data],[Customer ID]],MedExam_Table[[#Headers],[#Data],[NumberOfMajorSurgeries_updated]],"Not Found",0)</f>
        <v>1</v>
      </c>
      <c r="I762" t="str" cm="1">
        <f t="array" ref="I762">_xlfn.XLOOKUP($A762,MedExam_Table[[#Headers],[#Data],[Customer ID]],MedExam_Table[[#Headers],[#Data],[Smoker Updated]],"Not Found",0)</f>
        <v>No</v>
      </c>
      <c r="J762" t="str" cm="1">
        <f t="array" ref="J762">_xlfn.XLOOKUP($A762,MedExam_Table[[#Headers],[#Data],[Customer ID]],MedExam_Table[[#Headers],[#Data],[Weight Status]],"Not Found",0)</f>
        <v>Obesity</v>
      </c>
      <c r="K762" t="str" cm="1">
        <f t="array" ref="K762">_xlfn.XLOOKUP($A762,MedExam_Table[[#Headers],[#Data],[Customer ID]],MedExam_Table[[#Headers],[#Data],[Diabetes Status]],"Not Found",0)</f>
        <v>Normal</v>
      </c>
      <c r="L762" cm="1">
        <f t="array" ref="L762">_xlfn.XLOOKUP($A762,Hospitalisation_table[[#All],[Customer ID]],Hospitalisation_table[[#All],[Customer Age]],"Not Found",0)</f>
        <v>34</v>
      </c>
      <c r="M762" t="str" cm="1">
        <f t="array" ref="M762">_xlfn.XLOOKUP($A762,Hospitalisation_table[[#All],[Customer ID]],Hospitalisation_table[[#All],[Date of Birth]],"Not Found",0)</f>
        <v>18-Nov-1988</v>
      </c>
      <c r="N762" s="22" cm="1">
        <f t="array" ref="N762">_xlfn.XLOOKUP($A762,Hospitalisation_table[[#All],[Customer ID]],Hospitalisation_table[[#All],[charges]],"Not Found",0)</f>
        <v>5594.85</v>
      </c>
      <c r="O762" t="str" cm="1">
        <f t="array" ref="O762">_xlfn.XLOOKUP($A762,Hospitalisation_table[[#All],[Customer ID]],Hospitalisation_table[[#All],[Hospital tier_Updated]],"Not Found",0)</f>
        <v>tier - 2</v>
      </c>
      <c r="P762" t="str" cm="1">
        <f t="array" ref="P762">_xlfn.XLOOKUP($A762,Hospitalisation_table[[#All],[Customer ID]],Hospitalisation_table[[#All],[City tier_updated]],"Not Found",0)</f>
        <v>tier - 3</v>
      </c>
      <c r="Q762" t="str" cm="1">
        <f t="array" ref="Q762">_xlfn.XLOOKUP($A762,Hospitalisation_table[[#All],[Customer ID]],Hospitalisation_table[[#All],[State ID Updated]],"Not Found",0)</f>
        <v>R1024</v>
      </c>
    </row>
    <row r="763" spans="1:17" x14ac:dyDescent="0.3">
      <c r="A763" s="14" t="s">
        <v>687</v>
      </c>
      <c r="B763" t="str" cm="1">
        <f t="array" ref="B763">_xlfn.XLOOKUP($A763,CustomersName[[#All],[Customer ID]],CustomersName[[#All],[First Name]],"Not Found",0)</f>
        <v>Yefeng</v>
      </c>
      <c r="C763" cm="1">
        <f t="array" ref="C763">_xlfn.XLOOKUP($A763,MedExam_Table[[#Headers],[#Data],[Customer ID]],MedExam_Table[[#Headers],[#Data],[BMI]],"Not Found",0)</f>
        <v>21.37</v>
      </c>
      <c r="D763" cm="1">
        <f t="array" ref="D763">_xlfn.XLOOKUP($A763,MedExam_Table[[#Headers],[#Data],[Customer ID]],MedExam_Table[[#Headers],[#Data],[HBA1C]],"Not Found",0)</f>
        <v>4.54</v>
      </c>
      <c r="E763" t="str" cm="1">
        <f t="array" ref="E763">_xlfn.XLOOKUP($A763,MedExam_Table[[#Headers],[#Data],[Customer ID]],MedExam_Table[[#Headers],[#Data],[Heart Issues Updated]],"Not Found",0)</f>
        <v>Yes</v>
      </c>
      <c r="F763" t="str" cm="1">
        <f t="array" ref="F763">_xlfn.XLOOKUP($A763,MedExam_Table[[#Headers],[#Data],[Customer ID]],MedExam_Table[[#Headers],[#Data],[Any Transplants Update]],"Not Found",0)</f>
        <v>No</v>
      </c>
      <c r="G763" t="str" cm="1">
        <f t="array" ref="G763">_xlfn.XLOOKUP($A763,MedExam_Table[[#Headers],[#Data],[Customer ID]],MedExam_Table[[#Headers],[#Data],[Cancer history]],"Not Found",0)</f>
        <v>Yes</v>
      </c>
      <c r="H763" cm="1">
        <f t="array" ref="H763">_xlfn.XLOOKUP($A763,MedExam_Table[[#Headers],[#Data],[Customer ID]],MedExam_Table[[#Headers],[#Data],[NumberOfMajorSurgeries_updated]],"Not Found",0)</f>
        <v>1</v>
      </c>
      <c r="I763" t="str" cm="1">
        <f t="array" ref="I763">_xlfn.XLOOKUP($A763,MedExam_Table[[#Headers],[#Data],[Customer ID]],MedExam_Table[[#Headers],[#Data],[Smoker Updated]],"Not Found",0)</f>
        <v>No</v>
      </c>
      <c r="J763" t="str" cm="1">
        <f t="array" ref="J763">_xlfn.XLOOKUP($A763,MedExam_Table[[#Headers],[#Data],[Customer ID]],MedExam_Table[[#Headers],[#Data],[Weight Status]],"Not Found",0)</f>
        <v>NormalWeight</v>
      </c>
      <c r="K763" t="str" cm="1">
        <f t="array" ref="K763">_xlfn.XLOOKUP($A763,MedExam_Table[[#Headers],[#Data],[Customer ID]],MedExam_Table[[#Headers],[#Data],[Diabetes Status]],"Not Found",0)</f>
        <v>Normal</v>
      </c>
      <c r="L763" cm="1">
        <f t="array" ref="L763">_xlfn.XLOOKUP($A763,Hospitalisation_table[[#All],[Customer ID]],Hospitalisation_table[[#All],[Customer Age]],"Not Found",0)</f>
        <v>39</v>
      </c>
      <c r="M763" t="str" cm="1">
        <f t="array" ref="M763">_xlfn.XLOOKUP($A763,Hospitalisation_table[[#All],[Customer ID]],Hospitalisation_table[[#All],[Date of Birth]],"Not Found",0)</f>
        <v>3-Oct-1983</v>
      </c>
      <c r="N763" s="22" cm="1">
        <f t="array" ref="N763">_xlfn.XLOOKUP($A763,Hospitalisation_table[[#All],[Customer ID]],Hospitalisation_table[[#All],[charges]],"Not Found",0)</f>
        <v>5587.59</v>
      </c>
      <c r="O763" t="str" cm="1">
        <f t="array" ref="O763">_xlfn.XLOOKUP($A763,Hospitalisation_table[[#All],[Customer ID]],Hospitalisation_table[[#All],[Hospital tier_Updated]],"Not Found",0)</f>
        <v>tier - 2</v>
      </c>
      <c r="P763" t="str" cm="1">
        <f t="array" ref="P763">_xlfn.XLOOKUP($A763,Hospitalisation_table[[#All],[Customer ID]],Hospitalisation_table[[#All],[City tier_updated]],"Not Found",0)</f>
        <v>tier - 1</v>
      </c>
      <c r="Q763" t="str" cm="1">
        <f t="array" ref="Q763">_xlfn.XLOOKUP($A763,Hospitalisation_table[[#All],[Customer ID]],Hospitalisation_table[[#All],[State ID Updated]],"Not Found",0)</f>
        <v>R1013</v>
      </c>
    </row>
    <row r="764" spans="1:17" x14ac:dyDescent="0.3">
      <c r="A764" s="13" t="s">
        <v>686</v>
      </c>
      <c r="B764" t="str" cm="1">
        <f t="array" ref="B764">_xlfn.XLOOKUP($A764,CustomersName[[#All],[Customer ID]],CustomersName[[#All],[First Name]],"Not Found",0)</f>
        <v>Thhmas J</v>
      </c>
      <c r="C764" cm="1">
        <f t="array" ref="C764">_xlfn.XLOOKUP($A764,MedExam_Table[[#Headers],[#Data],[Customer ID]],MedExam_Table[[#Headers],[#Data],[BMI]],"Not Found",0)</f>
        <v>34.43</v>
      </c>
      <c r="D764" cm="1">
        <f t="array" ref="D764">_xlfn.XLOOKUP($A764,MedExam_Table[[#Headers],[#Data],[Customer ID]],MedExam_Table[[#Headers],[#Data],[HBA1C]],"Not Found",0)</f>
        <v>8.6199999999999992</v>
      </c>
      <c r="E764" t="str" cm="1">
        <f t="array" ref="E764">_xlfn.XLOOKUP($A764,MedExam_Table[[#Headers],[#Data],[Customer ID]],MedExam_Table[[#Headers],[#Data],[Heart Issues Updated]],"Not Found",0)</f>
        <v>Yes</v>
      </c>
      <c r="F764" t="str" cm="1">
        <f t="array" ref="F764">_xlfn.XLOOKUP($A764,MedExam_Table[[#Headers],[#Data],[Customer ID]],MedExam_Table[[#Headers],[#Data],[Any Transplants Update]],"Not Found",0)</f>
        <v>No</v>
      </c>
      <c r="G764" t="str" cm="1">
        <f t="array" ref="G764">_xlfn.XLOOKUP($A764,MedExam_Table[[#Headers],[#Data],[Customer ID]],MedExam_Table[[#Headers],[#Data],[Cancer history]],"Not Found",0)</f>
        <v>No</v>
      </c>
      <c r="H764" cm="1">
        <f t="array" ref="H764">_xlfn.XLOOKUP($A764,MedExam_Table[[#Headers],[#Data],[Customer ID]],MedExam_Table[[#Headers],[#Data],[NumberOfMajorSurgeries_updated]],"Not Found",0)</f>
        <v>1</v>
      </c>
      <c r="I764" t="str" cm="1">
        <f t="array" ref="I764">_xlfn.XLOOKUP($A764,MedExam_Table[[#Headers],[#Data],[Customer ID]],MedExam_Table[[#Headers],[#Data],[Smoker Updated]],"Not Found",0)</f>
        <v>No</v>
      </c>
      <c r="J764" t="str" cm="1">
        <f t="array" ref="J764">_xlfn.XLOOKUP($A764,MedExam_Table[[#Headers],[#Data],[Customer ID]],MedExam_Table[[#Headers],[#Data],[Weight Status]],"Not Found",0)</f>
        <v>Obesity</v>
      </c>
      <c r="K764" t="str" cm="1">
        <f t="array" ref="K764">_xlfn.XLOOKUP($A764,MedExam_Table[[#Headers],[#Data],[Customer ID]],MedExam_Table[[#Headers],[#Data],[Diabetes Status]],"Not Found",0)</f>
        <v>Diabetes</v>
      </c>
      <c r="L764" cm="1">
        <f t="array" ref="L764">_xlfn.XLOOKUP($A764,Hospitalisation_table[[#All],[Customer ID]],Hospitalisation_table[[#All],[Customer Age]],"Not Found",0)</f>
        <v>36</v>
      </c>
      <c r="M764" t="str" cm="1">
        <f t="array" ref="M764">_xlfn.XLOOKUP($A764,Hospitalisation_table[[#All],[Customer ID]],Hospitalisation_table[[#All],[Date of Birth]],"Not Found",0)</f>
        <v>21-Nov-1986</v>
      </c>
      <c r="N764" s="22" cm="1">
        <f t="array" ref="N764">_xlfn.XLOOKUP($A764,Hospitalisation_table[[#All],[Customer ID]],Hospitalisation_table[[#All],[charges]],"Not Found",0)</f>
        <v>5584.31</v>
      </c>
      <c r="O764" t="str" cm="1">
        <f t="array" ref="O764">_xlfn.XLOOKUP($A764,Hospitalisation_table[[#All],[Customer ID]],Hospitalisation_table[[#All],[Hospital tier_Updated]],"Not Found",0)</f>
        <v>tier - 3</v>
      </c>
      <c r="P764" t="str" cm="1">
        <f t="array" ref="P764">_xlfn.XLOOKUP($A764,Hospitalisation_table[[#All],[Customer ID]],Hospitalisation_table[[#All],[City tier_updated]],"Not Found",0)</f>
        <v>tier - 1</v>
      </c>
      <c r="Q764" t="str" cm="1">
        <f t="array" ref="Q764">_xlfn.XLOOKUP($A764,Hospitalisation_table[[#All],[Customer ID]],Hospitalisation_table[[#All],[State ID Updated]],"Not Found",0)</f>
        <v>R1013</v>
      </c>
    </row>
    <row r="765" spans="1:17" x14ac:dyDescent="0.3">
      <c r="A765" s="14" t="s">
        <v>685</v>
      </c>
      <c r="B765" t="str" cm="1">
        <f t="array" ref="B765">_xlfn.XLOOKUP($A765,CustomersName[[#All],[Customer ID]],CustomersName[[#All],[First Name]],"Not Found",0)</f>
        <v>Ken</v>
      </c>
      <c r="C765" cm="1">
        <f t="array" ref="C765">_xlfn.XLOOKUP($A765,MedExam_Table[[#Headers],[#Data],[Customer ID]],MedExam_Table[[#Headers],[#Data],[BMI]],"Not Found",0)</f>
        <v>20.86</v>
      </c>
      <c r="D765" cm="1">
        <f t="array" ref="D765">_xlfn.XLOOKUP($A765,MedExam_Table[[#Headers],[#Data],[Customer ID]],MedExam_Table[[#Headers],[#Data],[HBA1C]],"Not Found",0)</f>
        <v>4.3600000000000003</v>
      </c>
      <c r="E765" t="str" cm="1">
        <f t="array" ref="E765">_xlfn.XLOOKUP($A765,MedExam_Table[[#Headers],[#Data],[Customer ID]],MedExam_Table[[#Headers],[#Data],[Heart Issues Updated]],"Not Found",0)</f>
        <v>Yes</v>
      </c>
      <c r="F765" t="str" cm="1">
        <f t="array" ref="F765">_xlfn.XLOOKUP($A765,MedExam_Table[[#Headers],[#Data],[Customer ID]],MedExam_Table[[#Headers],[#Data],[Any Transplants Update]],"Not Found",0)</f>
        <v>No</v>
      </c>
      <c r="G765" t="str" cm="1">
        <f t="array" ref="G765">_xlfn.XLOOKUP($A765,MedExam_Table[[#Headers],[#Data],[Customer ID]],MedExam_Table[[#Headers],[#Data],[Cancer history]],"Not Found",0)</f>
        <v>No</v>
      </c>
      <c r="H765" cm="1">
        <f t="array" ref="H765">_xlfn.XLOOKUP($A765,MedExam_Table[[#Headers],[#Data],[Customer ID]],MedExam_Table[[#Headers],[#Data],[NumberOfMajorSurgeries_updated]],"Not Found",0)</f>
        <v>0</v>
      </c>
      <c r="I765" t="str" cm="1">
        <f t="array" ref="I765">_xlfn.XLOOKUP($A765,MedExam_Table[[#Headers],[#Data],[Customer ID]],MedExam_Table[[#Headers],[#Data],[Smoker Updated]],"Not Found",0)</f>
        <v>No</v>
      </c>
      <c r="J765" t="str" cm="1">
        <f t="array" ref="J765">_xlfn.XLOOKUP($A765,MedExam_Table[[#Headers],[#Data],[Customer ID]],MedExam_Table[[#Headers],[#Data],[Weight Status]],"Not Found",0)</f>
        <v>NormalWeight</v>
      </c>
      <c r="K765" t="str" cm="1">
        <f t="array" ref="K765">_xlfn.XLOOKUP($A765,MedExam_Table[[#Headers],[#Data],[Customer ID]],MedExam_Table[[#Headers],[#Data],[Diabetes Status]],"Not Found",0)</f>
        <v>Normal</v>
      </c>
      <c r="L765" cm="1">
        <f t="array" ref="L765">_xlfn.XLOOKUP($A765,Hospitalisation_table[[#All],[Customer ID]],Hospitalisation_table[[#All],[Customer Age]],"Not Found",0)</f>
        <v>37</v>
      </c>
      <c r="M765" t="str" cm="1">
        <f t="array" ref="M765">_xlfn.XLOOKUP($A765,Hospitalisation_table[[#All],[Customer ID]],Hospitalisation_table[[#All],[Date of Birth]],"Not Found",0)</f>
        <v>5-Sep-1985</v>
      </c>
      <c r="N765" s="22" cm="1">
        <f t="array" ref="N765">_xlfn.XLOOKUP($A765,Hospitalisation_table[[#All],[Customer ID]],Hospitalisation_table[[#All],[charges]],"Not Found",0)</f>
        <v>5582.95</v>
      </c>
      <c r="O765" t="str" cm="1">
        <f t="array" ref="O765">_xlfn.XLOOKUP($A765,Hospitalisation_table[[#All],[Customer ID]],Hospitalisation_table[[#All],[Hospital tier_Updated]],"Not Found",0)</f>
        <v>tier - 2</v>
      </c>
      <c r="P765" t="str" cm="1">
        <f t="array" ref="P765">_xlfn.XLOOKUP($A765,Hospitalisation_table[[#All],[Customer ID]],Hospitalisation_table[[#All],[City tier_updated]],"Not Found",0)</f>
        <v>tier - 1</v>
      </c>
      <c r="Q765" t="str" cm="1">
        <f t="array" ref="Q765">_xlfn.XLOOKUP($A765,Hospitalisation_table[[#All],[Customer ID]],Hospitalisation_table[[#All],[State ID Updated]],"Not Found",0)</f>
        <v>R1012</v>
      </c>
    </row>
    <row r="766" spans="1:17" x14ac:dyDescent="0.3">
      <c r="A766" s="13" t="s">
        <v>684</v>
      </c>
      <c r="B766" t="str" cm="1">
        <f t="array" ref="B766">_xlfn.XLOOKUP($A766,CustomersName[[#All],[Customer ID]],CustomersName[[#All],[First Name]],"Not Found",0)</f>
        <v>Anhie E</v>
      </c>
      <c r="C766" cm="1">
        <f t="array" ref="C766">_xlfn.XLOOKUP($A766,MedExam_Table[[#Headers],[#Data],[Customer ID]],MedExam_Table[[#Headers],[#Data],[BMI]],"Not Found",0)</f>
        <v>18.34</v>
      </c>
      <c r="D766" cm="1">
        <f t="array" ref="D766">_xlfn.XLOOKUP($A766,MedExam_Table[[#Headers],[#Data],[Customer ID]],MedExam_Table[[#Headers],[#Data],[HBA1C]],"Not Found",0)</f>
        <v>10.01</v>
      </c>
      <c r="E766" t="str" cm="1">
        <f t="array" ref="E766">_xlfn.XLOOKUP($A766,MedExam_Table[[#Headers],[#Data],[Customer ID]],MedExam_Table[[#Headers],[#Data],[Heart Issues Updated]],"Not Found",0)</f>
        <v>No</v>
      </c>
      <c r="F766" t="str" cm="1">
        <f t="array" ref="F766">_xlfn.XLOOKUP($A766,MedExam_Table[[#Headers],[#Data],[Customer ID]],MedExam_Table[[#Headers],[#Data],[Any Transplants Update]],"Not Found",0)</f>
        <v>No</v>
      </c>
      <c r="G766" t="str" cm="1">
        <f t="array" ref="G766">_xlfn.XLOOKUP($A766,MedExam_Table[[#Headers],[#Data],[Customer ID]],MedExam_Table[[#Headers],[#Data],[Cancer history]],"Not Found",0)</f>
        <v>No</v>
      </c>
      <c r="H766" cm="1">
        <f t="array" ref="H766">_xlfn.XLOOKUP($A766,MedExam_Table[[#Headers],[#Data],[Customer ID]],MedExam_Table[[#Headers],[#Data],[NumberOfMajorSurgeries_updated]],"Not Found",0)</f>
        <v>0</v>
      </c>
      <c r="I766" t="str" cm="1">
        <f t="array" ref="I766">_xlfn.XLOOKUP($A766,MedExam_Table[[#Headers],[#Data],[Customer ID]],MedExam_Table[[#Headers],[#Data],[Smoker Updated]],"Not Found",0)</f>
        <v>No</v>
      </c>
      <c r="J766" t="str" cm="1">
        <f t="array" ref="J766">_xlfn.XLOOKUP($A766,MedExam_Table[[#Headers],[#Data],[Customer ID]],MedExam_Table[[#Headers],[#Data],[Weight Status]],"Not Found",0)</f>
        <v>Underweight</v>
      </c>
      <c r="K766" t="str" cm="1">
        <f t="array" ref="K766">_xlfn.XLOOKUP($A766,MedExam_Table[[#Headers],[#Data],[Customer ID]],MedExam_Table[[#Headers],[#Data],[Diabetes Status]],"Not Found",0)</f>
        <v>Diabetes</v>
      </c>
      <c r="L766" cm="1">
        <f t="array" ref="L766">_xlfn.XLOOKUP($A766,Hospitalisation_table[[#All],[Customer ID]],Hospitalisation_table[[#All],[Customer Age]],"Not Found",0)</f>
        <v>48</v>
      </c>
      <c r="M766" t="str" cm="1">
        <f t="array" ref="M766">_xlfn.XLOOKUP($A766,Hospitalisation_table[[#All],[Customer ID]],Hospitalisation_table[[#All],[Date of Birth]],"Not Found",0)</f>
        <v>18-Sep-1974</v>
      </c>
      <c r="N766" s="22" cm="1">
        <f t="array" ref="N766">_xlfn.XLOOKUP($A766,Hospitalisation_table[[#All],[Customer ID]],Hospitalisation_table[[#All],[charges]],"Not Found",0)</f>
        <v>5576.35</v>
      </c>
      <c r="O766" t="str" cm="1">
        <f t="array" ref="O766">_xlfn.XLOOKUP($A766,Hospitalisation_table[[#All],[Customer ID]],Hospitalisation_table[[#All],[Hospital tier_Updated]],"Not Found",0)</f>
        <v>tier - 2</v>
      </c>
      <c r="P766" t="str" cm="1">
        <f t="array" ref="P766">_xlfn.XLOOKUP($A766,Hospitalisation_table[[#All],[Customer ID]],Hospitalisation_table[[#All],[City tier_updated]],"Not Found",0)</f>
        <v>tier - 3</v>
      </c>
      <c r="Q766" t="str" cm="1">
        <f t="array" ref="Q766">_xlfn.XLOOKUP($A766,Hospitalisation_table[[#All],[Customer ID]],Hospitalisation_table[[#All],[State ID Updated]],"Not Found",0)</f>
        <v>R1013</v>
      </c>
    </row>
    <row r="767" spans="1:17" x14ac:dyDescent="0.3">
      <c r="A767" s="14" t="s">
        <v>683</v>
      </c>
      <c r="B767" t="str" cm="1">
        <f t="array" ref="B767">_xlfn.XLOOKUP($A767,CustomersName[[#All],[Customer ID]],CustomersName[[#All],[First Name]],"Not Found",0)</f>
        <v>NhNoel K.</v>
      </c>
      <c r="C767" cm="1">
        <f t="array" ref="C767">_xlfn.XLOOKUP($A767,MedExam_Table[[#Headers],[#Data],[Customer ID]],MedExam_Table[[#Headers],[#Data],[BMI]],"Not Found",0)</f>
        <v>34.15</v>
      </c>
      <c r="D767" cm="1">
        <f t="array" ref="D767">_xlfn.XLOOKUP($A767,MedExam_Table[[#Headers],[#Data],[Customer ID]],MedExam_Table[[#Headers],[#Data],[HBA1C]],"Not Found",0)</f>
        <v>5.42</v>
      </c>
      <c r="E767" t="str" cm="1">
        <f t="array" ref="E767">_xlfn.XLOOKUP($A767,MedExam_Table[[#Headers],[#Data],[Customer ID]],MedExam_Table[[#Headers],[#Data],[Heart Issues Updated]],"Not Found",0)</f>
        <v>No</v>
      </c>
      <c r="F767" t="str" cm="1">
        <f t="array" ref="F767">_xlfn.XLOOKUP($A767,MedExam_Table[[#Headers],[#Data],[Customer ID]],MedExam_Table[[#Headers],[#Data],[Any Transplants Update]],"Not Found",0)</f>
        <v>No</v>
      </c>
      <c r="G767" t="str" cm="1">
        <f t="array" ref="G767">_xlfn.XLOOKUP($A767,MedExam_Table[[#Headers],[#Data],[Customer ID]],MedExam_Table[[#Headers],[#Data],[Cancer history]],"Not Found",0)</f>
        <v>No</v>
      </c>
      <c r="H767" cm="1">
        <f t="array" ref="H767">_xlfn.XLOOKUP($A767,MedExam_Table[[#Headers],[#Data],[Customer ID]],MedExam_Table[[#Headers],[#Data],[NumberOfMajorSurgeries_updated]],"Not Found",0)</f>
        <v>0</v>
      </c>
      <c r="I767" t="str" cm="1">
        <f t="array" ref="I767">_xlfn.XLOOKUP($A767,MedExam_Table[[#Headers],[#Data],[Customer ID]],MedExam_Table[[#Headers],[#Data],[Smoker Updated]],"Not Found",0)</f>
        <v>No</v>
      </c>
      <c r="J767" t="str" cm="1">
        <f t="array" ref="J767">_xlfn.XLOOKUP($A767,MedExam_Table[[#Headers],[#Data],[Customer ID]],MedExam_Table[[#Headers],[#Data],[Weight Status]],"Not Found",0)</f>
        <v>Obesity</v>
      </c>
      <c r="K767" t="str" cm="1">
        <f t="array" ref="K767">_xlfn.XLOOKUP($A767,MedExam_Table[[#Headers],[#Data],[Customer ID]],MedExam_Table[[#Headers],[#Data],[Diabetes Status]],"Not Found",0)</f>
        <v>Normal</v>
      </c>
      <c r="L767" cm="1">
        <f t="array" ref="L767">_xlfn.XLOOKUP($A767,Hospitalisation_table[[#All],[Customer ID]],Hospitalisation_table[[#All],[Customer Age]],"Not Found",0)</f>
        <v>23</v>
      </c>
      <c r="M767" t="str" cm="1">
        <f t="array" ref="M767">_xlfn.XLOOKUP($A767,Hospitalisation_table[[#All],[Customer ID]],Hospitalisation_table[[#All],[Date of Birth]],"Not Found",0)</f>
        <v>22-Sep-1999</v>
      </c>
      <c r="N767" s="22" cm="1">
        <f t="array" ref="N767">_xlfn.XLOOKUP($A767,Hospitalisation_table[[#All],[Customer ID]],Hospitalisation_table[[#All],[charges]],"Not Found",0)</f>
        <v>5552.61</v>
      </c>
      <c r="O767" t="str" cm="1">
        <f t="array" ref="O767">_xlfn.XLOOKUP($A767,Hospitalisation_table[[#All],[Customer ID]],Hospitalisation_table[[#All],[Hospital tier_Updated]],"Not Found",0)</f>
        <v>tier - 2</v>
      </c>
      <c r="P767" t="str" cm="1">
        <f t="array" ref="P767">_xlfn.XLOOKUP($A767,Hospitalisation_table[[#All],[Customer ID]],Hospitalisation_table[[#All],[City tier_updated]],"Not Found",0)</f>
        <v>tier - 3</v>
      </c>
      <c r="Q767" t="str" cm="1">
        <f t="array" ref="Q767">_xlfn.XLOOKUP($A767,Hospitalisation_table[[#All],[Customer ID]],Hospitalisation_table[[#All],[State ID Updated]],"Not Found",0)</f>
        <v>R1026</v>
      </c>
    </row>
    <row r="768" spans="1:17" x14ac:dyDescent="0.3">
      <c r="A768" s="13" t="s">
        <v>682</v>
      </c>
      <c r="B768" t="str" cm="1">
        <f t="array" ref="B768">_xlfn.XLOOKUP($A768,CustomersName[[#All],[Customer ID]],CustomersName[[#All],[First Name]],"Not Found",0)</f>
        <v>Marh S</v>
      </c>
      <c r="C768" cm="1">
        <f t="array" ref="C768">_xlfn.XLOOKUP($A768,MedExam_Table[[#Headers],[#Data],[Customer ID]],MedExam_Table[[#Headers],[#Data],[BMI]],"Not Found",0)</f>
        <v>18.350000000000001</v>
      </c>
      <c r="D768" cm="1">
        <f t="array" ref="D768">_xlfn.XLOOKUP($A768,MedExam_Table[[#Headers],[#Data],[Customer ID]],MedExam_Table[[#Headers],[#Data],[HBA1C]],"Not Found",0)</f>
        <v>5.12</v>
      </c>
      <c r="E768" t="str" cm="1">
        <f t="array" ref="E768">_xlfn.XLOOKUP($A768,MedExam_Table[[#Headers],[#Data],[Customer ID]],MedExam_Table[[#Headers],[#Data],[Heart Issues Updated]],"Not Found",0)</f>
        <v>No</v>
      </c>
      <c r="F768" t="str" cm="1">
        <f t="array" ref="F768">_xlfn.XLOOKUP($A768,MedExam_Table[[#Headers],[#Data],[Customer ID]],MedExam_Table[[#Headers],[#Data],[Any Transplants Update]],"Not Found",0)</f>
        <v>No</v>
      </c>
      <c r="G768" t="str" cm="1">
        <f t="array" ref="G768">_xlfn.XLOOKUP($A768,MedExam_Table[[#Headers],[#Data],[Customer ID]],MedExam_Table[[#Headers],[#Data],[Cancer history]],"Not Found",0)</f>
        <v>No</v>
      </c>
      <c r="H768" cm="1">
        <f t="array" ref="H768">_xlfn.XLOOKUP($A768,MedExam_Table[[#Headers],[#Data],[Customer ID]],MedExam_Table[[#Headers],[#Data],[NumberOfMajorSurgeries_updated]],"Not Found",0)</f>
        <v>0</v>
      </c>
      <c r="I768" t="str" cm="1">
        <f t="array" ref="I768">_xlfn.XLOOKUP($A768,MedExam_Table[[#Headers],[#Data],[Customer ID]],MedExam_Table[[#Headers],[#Data],[Smoker Updated]],"Not Found",0)</f>
        <v>No</v>
      </c>
      <c r="J768" t="str" cm="1">
        <f t="array" ref="J768">_xlfn.XLOOKUP($A768,MedExam_Table[[#Headers],[#Data],[Customer ID]],MedExam_Table[[#Headers],[#Data],[Weight Status]],"Not Found",0)</f>
        <v>Underweight</v>
      </c>
      <c r="K768" t="str" cm="1">
        <f t="array" ref="K768">_xlfn.XLOOKUP($A768,MedExam_Table[[#Headers],[#Data],[Customer ID]],MedExam_Table[[#Headers],[#Data],[Diabetes Status]],"Not Found",0)</f>
        <v>Normal</v>
      </c>
      <c r="L768" cm="1">
        <f t="array" ref="L768">_xlfn.XLOOKUP($A768,Hospitalisation_table[[#All],[Customer ID]],Hospitalisation_table[[#All],[Customer Age]],"Not Found",0)</f>
        <v>42</v>
      </c>
      <c r="M768" t="str" cm="1">
        <f t="array" ref="M768">_xlfn.XLOOKUP($A768,Hospitalisation_table[[#All],[Customer ID]],Hospitalisation_table[[#All],[Date of Birth]],"Not Found",0)</f>
        <v>7-Dec-1980</v>
      </c>
      <c r="N768" s="22" cm="1">
        <f t="array" ref="N768">_xlfn.XLOOKUP($A768,Hospitalisation_table[[#All],[Customer ID]],Hospitalisation_table[[#All],[charges]],"Not Found",0)</f>
        <v>5540.35</v>
      </c>
      <c r="O768" t="str" cm="1">
        <f t="array" ref="O768">_xlfn.XLOOKUP($A768,Hospitalisation_table[[#All],[Customer ID]],Hospitalisation_table[[#All],[Hospital tier_Updated]],"Not Found",0)</f>
        <v>tier - 2</v>
      </c>
      <c r="P768" t="str" cm="1">
        <f t="array" ref="P768">_xlfn.XLOOKUP($A768,Hospitalisation_table[[#All],[Customer ID]],Hospitalisation_table[[#All],[City tier_updated]],"Not Found",0)</f>
        <v>tier - 2</v>
      </c>
      <c r="Q768" t="str" cm="1">
        <f t="array" ref="Q768">_xlfn.XLOOKUP($A768,Hospitalisation_table[[#All],[Customer ID]],Hospitalisation_table[[#All],[State ID Updated]],"Not Found",0)</f>
        <v>R1012</v>
      </c>
    </row>
    <row r="769" spans="1:17" x14ac:dyDescent="0.3">
      <c r="A769" s="14" t="s">
        <v>2204</v>
      </c>
      <c r="B769" t="str" cm="1">
        <f t="array" ref="B769">_xlfn.XLOOKUP($A769,CustomersName[[#All],[Customer ID]],CustomersName[[#All],[First Name]],"Not Found",0)</f>
        <v>Gardnhr L</v>
      </c>
      <c r="C769" cm="1">
        <f t="array" ref="C769">_xlfn.XLOOKUP($A769,MedExam_Table[[#Headers],[#Data],[Customer ID]],MedExam_Table[[#Headers],[#Data],[BMI]],"Not Found",0)</f>
        <v>49.49</v>
      </c>
      <c r="D769" cm="1">
        <f t="array" ref="D769">_xlfn.XLOOKUP($A769,MedExam_Table[[#Headers],[#Data],[Customer ID]],MedExam_Table[[#Headers],[#Data],[HBA1C]],"Not Found",0)</f>
        <v>4.5</v>
      </c>
      <c r="E769" t="str" cm="1">
        <f t="array" ref="E769">_xlfn.XLOOKUP($A769,MedExam_Table[[#Headers],[#Data],[Customer ID]],MedExam_Table[[#Headers],[#Data],[Heart Issues Updated]],"Not Found",0)</f>
        <v>No</v>
      </c>
      <c r="F769" t="str" cm="1">
        <f t="array" ref="F769">_xlfn.XLOOKUP($A769,MedExam_Table[[#Headers],[#Data],[Customer ID]],MedExam_Table[[#Headers],[#Data],[Any Transplants Update]],"Not Found",0)</f>
        <v>No</v>
      </c>
      <c r="G769" t="str" cm="1">
        <f t="array" ref="G769">_xlfn.XLOOKUP($A769,MedExam_Table[[#Headers],[#Data],[Customer ID]],MedExam_Table[[#Headers],[#Data],[Cancer history]],"Not Found",0)</f>
        <v>No</v>
      </c>
      <c r="H769" cm="1">
        <f t="array" ref="H769">_xlfn.XLOOKUP($A769,MedExam_Table[[#Headers],[#Data],[Customer ID]],MedExam_Table[[#Headers],[#Data],[NumberOfMajorSurgeries_updated]],"Not Found",0)</f>
        <v>0</v>
      </c>
      <c r="I769" t="str" cm="1">
        <f t="array" ref="I769">_xlfn.XLOOKUP($A769,MedExam_Table[[#Headers],[#Data],[Customer ID]],MedExam_Table[[#Headers],[#Data],[Smoker Updated]],"Not Found",0)</f>
        <v>Yes</v>
      </c>
      <c r="J769" t="str" cm="1">
        <f t="array" ref="J769">_xlfn.XLOOKUP($A769,MedExam_Table[[#Headers],[#Data],[Customer ID]],MedExam_Table[[#Headers],[#Data],[Weight Status]],"Not Found",0)</f>
        <v>Obesity</v>
      </c>
      <c r="K769" t="str" cm="1">
        <f t="array" ref="K769">_xlfn.XLOOKUP($A769,MedExam_Table[[#Headers],[#Data],[Customer ID]],MedExam_Table[[#Headers],[#Data],[Diabetes Status]],"Not Found",0)</f>
        <v>Normal</v>
      </c>
      <c r="L769" cm="1">
        <f t="array" ref="L769">_xlfn.XLOOKUP($A769,Hospitalisation_table[[#All],[Customer ID]],Hospitalisation_table[[#All],[Customer Age]],"Not Found",0)</f>
        <v>32</v>
      </c>
      <c r="M769" t="str" cm="1">
        <f t="array" ref="M769">_xlfn.XLOOKUP($A769,Hospitalisation_table[[#All],[Customer ID]],Hospitalisation_table[[#All],[Date of Birth]],"Not Found",0)</f>
        <v>17-Oct-1990</v>
      </c>
      <c r="N769" s="22" cm="1">
        <f t="array" ref="N769">_xlfn.XLOOKUP($A769,Hospitalisation_table[[#All],[Customer ID]],Hospitalisation_table[[#All],[charges]],"Not Found",0)</f>
        <v>37251.22</v>
      </c>
      <c r="O769" t="str" cm="1">
        <f t="array" ref="O769">_xlfn.XLOOKUP($A769,Hospitalisation_table[[#All],[Customer ID]],Hospitalisation_table[[#All],[Hospital tier_Updated]],"Not Found",0)</f>
        <v>tier - 2</v>
      </c>
      <c r="P769" t="str" cm="1">
        <f t="array" ref="P769">_xlfn.XLOOKUP($A769,Hospitalisation_table[[#All],[Customer ID]],Hospitalisation_table[[#All],[City tier_updated]],"Not Found",0)</f>
        <v>tier - 2</v>
      </c>
      <c r="Q769" t="str" cm="1">
        <f t="array" ref="Q769">_xlfn.XLOOKUP($A769,Hospitalisation_table[[#All],[Customer ID]],Hospitalisation_table[[#All],[State ID Updated]],"Not Found",0)</f>
        <v>R1011</v>
      </c>
    </row>
    <row r="770" spans="1:17" x14ac:dyDescent="0.3">
      <c r="A770" s="13" t="s">
        <v>681</v>
      </c>
      <c r="B770" t="str" cm="1">
        <f t="array" ref="B770">_xlfn.XLOOKUP($A770,CustomersName[[#All],[Customer ID]],CustomersName[[#All],[First Name]],"Not Found",0)</f>
        <v>Federica</v>
      </c>
      <c r="C770" cm="1">
        <f t="array" ref="C770">_xlfn.XLOOKUP($A770,MedExam_Table[[#Headers],[#Data],[Customer ID]],MedExam_Table[[#Headers],[#Data],[BMI]],"Not Found",0)</f>
        <v>22.13</v>
      </c>
      <c r="D770" cm="1">
        <f t="array" ref="D770">_xlfn.XLOOKUP($A770,MedExam_Table[[#Headers],[#Data],[Customer ID]],MedExam_Table[[#Headers],[#Data],[HBA1C]],"Not Found",0)</f>
        <v>9.1999999999999993</v>
      </c>
      <c r="E770" t="str" cm="1">
        <f t="array" ref="E770">_xlfn.XLOOKUP($A770,MedExam_Table[[#Headers],[#Data],[Customer ID]],MedExam_Table[[#Headers],[#Data],[Heart Issues Updated]],"Not Found",0)</f>
        <v>Yes</v>
      </c>
      <c r="F770" t="str" cm="1">
        <f t="array" ref="F770">_xlfn.XLOOKUP($A770,MedExam_Table[[#Headers],[#Data],[Customer ID]],MedExam_Table[[#Headers],[#Data],[Any Transplants Update]],"Not Found",0)</f>
        <v>No</v>
      </c>
      <c r="G770" t="str" cm="1">
        <f t="array" ref="G770">_xlfn.XLOOKUP($A770,MedExam_Table[[#Headers],[#Data],[Customer ID]],MedExam_Table[[#Headers],[#Data],[Cancer history]],"Not Found",0)</f>
        <v>No</v>
      </c>
      <c r="H770" cm="1">
        <f t="array" ref="H770">_xlfn.XLOOKUP($A770,MedExam_Table[[#Headers],[#Data],[Customer ID]],MedExam_Table[[#Headers],[#Data],[NumberOfMajorSurgeries_updated]],"Not Found",0)</f>
        <v>0</v>
      </c>
      <c r="I770" t="str" cm="1">
        <f t="array" ref="I770">_xlfn.XLOOKUP($A770,MedExam_Table[[#Headers],[#Data],[Customer ID]],MedExam_Table[[#Headers],[#Data],[Smoker Updated]],"Not Found",0)</f>
        <v>No</v>
      </c>
      <c r="J770" t="str" cm="1">
        <f t="array" ref="J770">_xlfn.XLOOKUP($A770,MedExam_Table[[#Headers],[#Data],[Customer ID]],MedExam_Table[[#Headers],[#Data],[Weight Status]],"Not Found",0)</f>
        <v>NormalWeight</v>
      </c>
      <c r="K770" t="str" cm="1">
        <f t="array" ref="K770">_xlfn.XLOOKUP($A770,MedExam_Table[[#Headers],[#Data],[Customer ID]],MedExam_Table[[#Headers],[#Data],[Diabetes Status]],"Not Found",0)</f>
        <v>Diabetes</v>
      </c>
      <c r="L770" cm="1">
        <f t="array" ref="L770">_xlfn.XLOOKUP($A770,Hospitalisation_table[[#All],[Customer ID]],Hospitalisation_table[[#All],[Customer Age]],"Not Found",0)</f>
        <v>41</v>
      </c>
      <c r="M770" t="str" cm="1">
        <f t="array" ref="M770">_xlfn.XLOOKUP($A770,Hospitalisation_table[[#All],[Customer ID]],Hospitalisation_table[[#All],[Date of Birth]],"Not Found",0)</f>
        <v>7-Nov-1981</v>
      </c>
      <c r="N770" s="22" cm="1">
        <f t="array" ref="N770">_xlfn.XLOOKUP($A770,Hospitalisation_table[[#All],[Customer ID]],Hospitalisation_table[[#All],[charges]],"Not Found",0)</f>
        <v>5539.4</v>
      </c>
      <c r="O770" t="str" cm="1">
        <f t="array" ref="O770">_xlfn.XLOOKUP($A770,Hospitalisation_table[[#All],[Customer ID]],Hospitalisation_table[[#All],[Hospital tier_Updated]],"Not Found",0)</f>
        <v>tier - 2</v>
      </c>
      <c r="P770" t="str" cm="1">
        <f t="array" ref="P770">_xlfn.XLOOKUP($A770,Hospitalisation_table[[#All],[Customer ID]],Hospitalisation_table[[#All],[City tier_updated]],"Not Found",0)</f>
        <v>tier - 2</v>
      </c>
      <c r="Q770" t="str" cm="1">
        <f t="array" ref="Q770">_xlfn.XLOOKUP($A770,Hospitalisation_table[[#All],[Customer ID]],Hospitalisation_table[[#All],[State ID Updated]],"Not Found",0)</f>
        <v>R1013</v>
      </c>
    </row>
    <row r="771" spans="1:17" x14ac:dyDescent="0.3">
      <c r="A771" s="14" t="s">
        <v>680</v>
      </c>
      <c r="B771" t="str" cm="1">
        <f t="array" ref="B771">_xlfn.XLOOKUP($A771,CustomersName[[#All],[Customer ID]],CustomersName[[#All],[First Name]],"Not Found",0)</f>
        <v>Pahela L</v>
      </c>
      <c r="C771" cm="1">
        <f t="array" ref="C771">_xlfn.XLOOKUP($A771,MedExam_Table[[#Headers],[#Data],[Customer ID]],MedExam_Table[[#Headers],[#Data],[BMI]],"Not Found",0)</f>
        <v>22.51</v>
      </c>
      <c r="D771" cm="1">
        <f t="array" ref="D771">_xlfn.XLOOKUP($A771,MedExam_Table[[#Headers],[#Data],[Customer ID]],MedExam_Table[[#Headers],[#Data],[HBA1C]],"Not Found",0)</f>
        <v>6.08</v>
      </c>
      <c r="E771" t="str" cm="1">
        <f t="array" ref="E771">_xlfn.XLOOKUP($A771,MedExam_Table[[#Headers],[#Data],[Customer ID]],MedExam_Table[[#Headers],[#Data],[Heart Issues Updated]],"Not Found",0)</f>
        <v>Yes</v>
      </c>
      <c r="F771" t="str" cm="1">
        <f t="array" ref="F771">_xlfn.XLOOKUP($A771,MedExam_Table[[#Headers],[#Data],[Customer ID]],MedExam_Table[[#Headers],[#Data],[Any Transplants Update]],"Not Found",0)</f>
        <v>No</v>
      </c>
      <c r="G771" t="str" cm="1">
        <f t="array" ref="G771">_xlfn.XLOOKUP($A771,MedExam_Table[[#Headers],[#Data],[Customer ID]],MedExam_Table[[#Headers],[#Data],[Cancer history]],"Not Found",0)</f>
        <v>No</v>
      </c>
      <c r="H771" cm="1">
        <f t="array" ref="H771">_xlfn.XLOOKUP($A771,MedExam_Table[[#Headers],[#Data],[Customer ID]],MedExam_Table[[#Headers],[#Data],[NumberOfMajorSurgeries_updated]],"Not Found",0)</f>
        <v>1</v>
      </c>
      <c r="I771" t="str" cm="1">
        <f t="array" ref="I771">_xlfn.XLOOKUP($A771,MedExam_Table[[#Headers],[#Data],[Customer ID]],MedExam_Table[[#Headers],[#Data],[Smoker Updated]],"Not Found",0)</f>
        <v>No</v>
      </c>
      <c r="J771" t="str" cm="1">
        <f t="array" ref="J771">_xlfn.XLOOKUP($A771,MedExam_Table[[#Headers],[#Data],[Customer ID]],MedExam_Table[[#Headers],[#Data],[Weight Status]],"Not Found",0)</f>
        <v>NormalWeight</v>
      </c>
      <c r="K771" t="str" cm="1">
        <f t="array" ref="K771">_xlfn.XLOOKUP($A771,MedExam_Table[[#Headers],[#Data],[Customer ID]],MedExam_Table[[#Headers],[#Data],[Diabetes Status]],"Not Found",0)</f>
        <v>Prediabetes</v>
      </c>
      <c r="L771" cm="1">
        <f t="array" ref="L771">_xlfn.XLOOKUP($A771,Hospitalisation_table[[#All],[Customer ID]],Hospitalisation_table[[#All],[Customer Age]],"Not Found",0)</f>
        <v>34</v>
      </c>
      <c r="M771" t="str" cm="1">
        <f t="array" ref="M771">_xlfn.XLOOKUP($A771,Hospitalisation_table[[#All],[Customer ID]],Hospitalisation_table[[#All],[Date of Birth]],"Not Found",0)</f>
        <v>29-Jul-1988</v>
      </c>
      <c r="N771" s="22" cm="1">
        <f t="array" ref="N771">_xlfn.XLOOKUP($A771,Hospitalisation_table[[#All],[Customer ID]],Hospitalisation_table[[#All],[charges]],"Not Found",0)</f>
        <v>5503.36</v>
      </c>
      <c r="O771" t="str" cm="1">
        <f t="array" ref="O771">_xlfn.XLOOKUP($A771,Hospitalisation_table[[#All],[Customer ID]],Hospitalisation_table[[#All],[Hospital tier_Updated]],"Not Found",0)</f>
        <v>tier - 2</v>
      </c>
      <c r="P771" t="str" cm="1">
        <f t="array" ref="P771">_xlfn.XLOOKUP($A771,Hospitalisation_table[[#All],[Customer ID]],Hospitalisation_table[[#All],[City tier_updated]],"Not Found",0)</f>
        <v>tier - 2</v>
      </c>
      <c r="Q771" t="str" cm="1">
        <f t="array" ref="Q771">_xlfn.XLOOKUP($A771,Hospitalisation_table[[#All],[Customer ID]],Hospitalisation_table[[#All],[State ID Updated]],"Not Found",0)</f>
        <v>R1012</v>
      </c>
    </row>
    <row r="772" spans="1:17" x14ac:dyDescent="0.3">
      <c r="A772" s="13" t="s">
        <v>679</v>
      </c>
      <c r="B772" t="str" cm="1">
        <f t="array" ref="B772">_xlfn.XLOOKUP($A772,CustomersName[[#All],[Customer ID]],CustomersName[[#All],[First Name]],"Not Found",0)</f>
        <v>hndrew W.</v>
      </c>
      <c r="C772" cm="1">
        <f t="array" ref="C772">_xlfn.XLOOKUP($A772,MedExam_Table[[#Headers],[#Data],[Customer ID]],MedExam_Table[[#Headers],[#Data],[BMI]],"Not Found",0)</f>
        <v>31</v>
      </c>
      <c r="D772" cm="1">
        <f t="array" ref="D772">_xlfn.XLOOKUP($A772,MedExam_Table[[#Headers],[#Data],[Customer ID]],MedExam_Table[[#Headers],[#Data],[HBA1C]],"Not Found",0)</f>
        <v>4.7699999999999996</v>
      </c>
      <c r="E772" t="str" cm="1">
        <f t="array" ref="E772">_xlfn.XLOOKUP($A772,MedExam_Table[[#Headers],[#Data],[Customer ID]],MedExam_Table[[#Headers],[#Data],[Heart Issues Updated]],"Not Found",0)</f>
        <v>No</v>
      </c>
      <c r="F772" t="str" cm="1">
        <f t="array" ref="F772">_xlfn.XLOOKUP($A772,MedExam_Table[[#Headers],[#Data],[Customer ID]],MedExam_Table[[#Headers],[#Data],[Any Transplants Update]],"Not Found",0)</f>
        <v>No</v>
      </c>
      <c r="G772" t="str" cm="1">
        <f t="array" ref="G772">_xlfn.XLOOKUP($A772,MedExam_Table[[#Headers],[#Data],[Customer ID]],MedExam_Table[[#Headers],[#Data],[Cancer history]],"Not Found",0)</f>
        <v>No</v>
      </c>
      <c r="H772" cm="1">
        <f t="array" ref="H772">_xlfn.XLOOKUP($A772,MedExam_Table[[#Headers],[#Data],[Customer ID]],MedExam_Table[[#Headers],[#Data],[NumberOfMajorSurgeries_updated]],"Not Found",0)</f>
        <v>1</v>
      </c>
      <c r="I772" t="str" cm="1">
        <f t="array" ref="I772">_xlfn.XLOOKUP($A772,MedExam_Table[[#Headers],[#Data],[Customer ID]],MedExam_Table[[#Headers],[#Data],[Smoker Updated]],"Not Found",0)</f>
        <v>No</v>
      </c>
      <c r="J772" t="str" cm="1">
        <f t="array" ref="J772">_xlfn.XLOOKUP($A772,MedExam_Table[[#Headers],[#Data],[Customer ID]],MedExam_Table[[#Headers],[#Data],[Weight Status]],"Not Found",0)</f>
        <v>Obesity</v>
      </c>
      <c r="K772" t="str" cm="1">
        <f t="array" ref="K772">_xlfn.XLOOKUP($A772,MedExam_Table[[#Headers],[#Data],[Customer ID]],MedExam_Table[[#Headers],[#Data],[Diabetes Status]],"Not Found",0)</f>
        <v>Normal</v>
      </c>
      <c r="L772" cm="1">
        <f t="array" ref="L772">_xlfn.XLOOKUP($A772,Hospitalisation_table[[#All],[Customer ID]],Hospitalisation_table[[#All],[Customer Age]],"Not Found",0)</f>
        <v>38</v>
      </c>
      <c r="M772" t="str" cm="1">
        <f t="array" ref="M772">_xlfn.XLOOKUP($A772,Hospitalisation_table[[#All],[Customer ID]],Hospitalisation_table[[#All],[Date of Birth]],"Not Found",0)</f>
        <v>17-Aug-1984</v>
      </c>
      <c r="N772" s="22" cm="1">
        <f t="array" ref="N772">_xlfn.XLOOKUP($A772,Hospitalisation_table[[#All],[Customer ID]],Hospitalisation_table[[#All],[charges]],"Not Found",0)</f>
        <v>5488.26</v>
      </c>
      <c r="O772" t="str" cm="1">
        <f t="array" ref="O772">_xlfn.XLOOKUP($A772,Hospitalisation_table[[#All],[Customer ID]],Hospitalisation_table[[#All],[Hospital tier_Updated]],"Not Found",0)</f>
        <v>tier - 2</v>
      </c>
      <c r="P772" t="str" cm="1">
        <f t="array" ref="P772">_xlfn.XLOOKUP($A772,Hospitalisation_table[[#All],[Customer ID]],Hospitalisation_table[[#All],[City tier_updated]],"Not Found",0)</f>
        <v>tier - 3</v>
      </c>
      <c r="Q772" t="str" cm="1">
        <f t="array" ref="Q772">_xlfn.XLOOKUP($A772,Hospitalisation_table[[#All],[Customer ID]],Hospitalisation_table[[#All],[State ID Updated]],"Not Found",0)</f>
        <v>R1011</v>
      </c>
    </row>
    <row r="773" spans="1:17" x14ac:dyDescent="0.3">
      <c r="A773" s="14" t="s">
        <v>678</v>
      </c>
      <c r="B773" t="str" cm="1">
        <f t="array" ref="B773">_xlfn.XLOOKUP($A773,CustomersName[[#All],[Customer ID]],CustomersName[[#All],[First Name]],"Not Found",0)</f>
        <v>Randall</v>
      </c>
      <c r="C773" cm="1">
        <f t="array" ref="C773">_xlfn.XLOOKUP($A773,MedExam_Table[[#Headers],[#Data],[Customer ID]],MedExam_Table[[#Headers],[#Data],[BMI]],"Not Found",0)</f>
        <v>28.27</v>
      </c>
      <c r="D773" cm="1">
        <f t="array" ref="D773">_xlfn.XLOOKUP($A773,MedExam_Table[[#Headers],[#Data],[Customer ID]],MedExam_Table[[#Headers],[#Data],[HBA1C]],"Not Found",0)</f>
        <v>4.62</v>
      </c>
      <c r="E773" t="str" cm="1">
        <f t="array" ref="E773">_xlfn.XLOOKUP($A773,MedExam_Table[[#Headers],[#Data],[Customer ID]],MedExam_Table[[#Headers],[#Data],[Heart Issues Updated]],"Not Found",0)</f>
        <v>No</v>
      </c>
      <c r="F773" t="str" cm="1">
        <f t="array" ref="F773">_xlfn.XLOOKUP($A773,MedExam_Table[[#Headers],[#Data],[Customer ID]],MedExam_Table[[#Headers],[#Data],[Any Transplants Update]],"Not Found",0)</f>
        <v>No</v>
      </c>
      <c r="G773" t="str" cm="1">
        <f t="array" ref="G773">_xlfn.XLOOKUP($A773,MedExam_Table[[#Headers],[#Data],[Customer ID]],MedExam_Table[[#Headers],[#Data],[Cancer history]],"Not Found",0)</f>
        <v>No</v>
      </c>
      <c r="H773" cm="1">
        <f t="array" ref="H773">_xlfn.XLOOKUP($A773,MedExam_Table[[#Headers],[#Data],[Customer ID]],MedExam_Table[[#Headers],[#Data],[NumberOfMajorSurgeries_updated]],"Not Found",0)</f>
        <v>1</v>
      </c>
      <c r="I773" t="str" cm="1">
        <f t="array" ref="I773">_xlfn.XLOOKUP($A773,MedExam_Table[[#Headers],[#Data],[Customer ID]],MedExam_Table[[#Headers],[#Data],[Smoker Updated]],"Not Found",0)</f>
        <v>No</v>
      </c>
      <c r="J773" t="str" cm="1">
        <f t="array" ref="J773">_xlfn.XLOOKUP($A773,MedExam_Table[[#Headers],[#Data],[Customer ID]],MedExam_Table[[#Headers],[#Data],[Weight Status]],"Not Found",0)</f>
        <v>OverWeight</v>
      </c>
      <c r="K773" t="str" cm="1">
        <f t="array" ref="K773">_xlfn.XLOOKUP($A773,MedExam_Table[[#Headers],[#Data],[Customer ID]],MedExam_Table[[#Headers],[#Data],[Diabetes Status]],"Not Found",0)</f>
        <v>Normal</v>
      </c>
      <c r="L773" cm="1">
        <f t="array" ref="L773">_xlfn.XLOOKUP($A773,Hospitalisation_table[[#All],[Customer ID]],Hospitalisation_table[[#All],[Customer Age]],"Not Found",0)</f>
        <v>38</v>
      </c>
      <c r="M773" t="str" cm="1">
        <f t="array" ref="M773">_xlfn.XLOOKUP($A773,Hospitalisation_table[[#All],[Customer ID]],Hospitalisation_table[[#All],[Date of Birth]],"Not Found",0)</f>
        <v>26-Aug-1984</v>
      </c>
      <c r="N773" s="22" cm="1">
        <f t="array" ref="N773">_xlfn.XLOOKUP($A773,Hospitalisation_table[[#All],[Customer ID]],Hospitalisation_table[[#All],[charges]],"Not Found",0)</f>
        <v>5484.47</v>
      </c>
      <c r="O773" t="str" cm="1">
        <f t="array" ref="O773">_xlfn.XLOOKUP($A773,Hospitalisation_table[[#All],[Customer ID]],Hospitalisation_table[[#All],[Hospital tier_Updated]],"Not Found",0)</f>
        <v>tier - 2</v>
      </c>
      <c r="P773" t="str" cm="1">
        <f t="array" ref="P773">_xlfn.XLOOKUP($A773,Hospitalisation_table[[#All],[Customer ID]],Hospitalisation_table[[#All],[City tier_updated]],"Not Found",0)</f>
        <v>tier - 2</v>
      </c>
      <c r="Q773" t="str" cm="1">
        <f t="array" ref="Q773">_xlfn.XLOOKUP($A773,Hospitalisation_table[[#All],[Customer ID]],Hospitalisation_table[[#All],[State ID Updated]],"Not Found",0)</f>
        <v>R1013</v>
      </c>
    </row>
    <row r="774" spans="1:17" x14ac:dyDescent="0.3">
      <c r="A774" s="13" t="s">
        <v>677</v>
      </c>
      <c r="B774" t="str" cm="1">
        <f t="array" ref="B774">_xlfn.XLOOKUP($A774,CustomersName[[#All],[Customer ID]],CustomersName[[#All],[First Name]],"Not Found",0)</f>
        <v>Trahy L</v>
      </c>
      <c r="C774" cm="1">
        <f t="array" ref="C774">_xlfn.XLOOKUP($A774,MedExam_Table[[#Headers],[#Data],[Customer ID]],MedExam_Table[[#Headers],[#Data],[BMI]],"Not Found",0)</f>
        <v>29.92</v>
      </c>
      <c r="D774" cm="1">
        <f t="array" ref="D774">_xlfn.XLOOKUP($A774,MedExam_Table[[#Headers],[#Data],[Customer ID]],MedExam_Table[[#Headers],[#Data],[HBA1C]],"Not Found",0)</f>
        <v>9.07</v>
      </c>
      <c r="E774" t="str" cm="1">
        <f t="array" ref="E774">_xlfn.XLOOKUP($A774,MedExam_Table[[#Headers],[#Data],[Customer ID]],MedExam_Table[[#Headers],[#Data],[Heart Issues Updated]],"Not Found",0)</f>
        <v>Yes</v>
      </c>
      <c r="F774" t="str" cm="1">
        <f t="array" ref="F774">_xlfn.XLOOKUP($A774,MedExam_Table[[#Headers],[#Data],[Customer ID]],MedExam_Table[[#Headers],[#Data],[Any Transplants Update]],"Not Found",0)</f>
        <v>No</v>
      </c>
      <c r="G774" t="str" cm="1">
        <f t="array" ref="G774">_xlfn.XLOOKUP($A774,MedExam_Table[[#Headers],[#Data],[Customer ID]],MedExam_Table[[#Headers],[#Data],[Cancer history]],"Not Found",0)</f>
        <v>No</v>
      </c>
      <c r="H774" cm="1">
        <f t="array" ref="H774">_xlfn.XLOOKUP($A774,MedExam_Table[[#Headers],[#Data],[Customer ID]],MedExam_Table[[#Headers],[#Data],[NumberOfMajorSurgeries_updated]],"Not Found",0)</f>
        <v>1</v>
      </c>
      <c r="I774" t="str" cm="1">
        <f t="array" ref="I774">_xlfn.XLOOKUP($A774,MedExam_Table[[#Headers],[#Data],[Customer ID]],MedExam_Table[[#Headers],[#Data],[Smoker Updated]],"Not Found",0)</f>
        <v>No</v>
      </c>
      <c r="J774" t="str" cm="1">
        <f t="array" ref="J774">_xlfn.XLOOKUP($A774,MedExam_Table[[#Headers],[#Data],[Customer ID]],MedExam_Table[[#Headers],[#Data],[Weight Status]],"Not Found",0)</f>
        <v>OverWeight</v>
      </c>
      <c r="K774" t="str" cm="1">
        <f t="array" ref="K774">_xlfn.XLOOKUP($A774,MedExam_Table[[#Headers],[#Data],[Customer ID]],MedExam_Table[[#Headers],[#Data],[Diabetes Status]],"Not Found",0)</f>
        <v>Diabetes</v>
      </c>
      <c r="L774" cm="1">
        <f t="array" ref="L774">_xlfn.XLOOKUP($A774,Hospitalisation_table[[#All],[Customer ID]],Hospitalisation_table[[#All],[Customer Age]],"Not Found",0)</f>
        <v>36</v>
      </c>
      <c r="M774" t="str" cm="1">
        <f t="array" ref="M774">_xlfn.XLOOKUP($A774,Hospitalisation_table[[#All],[Customer ID]],Hospitalisation_table[[#All],[Date of Birth]],"Not Found",0)</f>
        <v>30-Sep-1986</v>
      </c>
      <c r="N774" s="22" cm="1">
        <f t="array" ref="N774">_xlfn.XLOOKUP($A774,Hospitalisation_table[[#All],[Customer ID]],Hospitalisation_table[[#All],[charges]],"Not Found",0)</f>
        <v>5478.04</v>
      </c>
      <c r="O774" t="str" cm="1">
        <f t="array" ref="O774">_xlfn.XLOOKUP($A774,Hospitalisation_table[[#All],[Customer ID]],Hospitalisation_table[[#All],[Hospital tier_Updated]],"Not Found",0)</f>
        <v>tier - 2</v>
      </c>
      <c r="P774" t="str" cm="1">
        <f t="array" ref="P774">_xlfn.XLOOKUP($A774,Hospitalisation_table[[#All],[Customer ID]],Hospitalisation_table[[#All],[City tier_updated]],"Not Found",0)</f>
        <v>tier - 3</v>
      </c>
      <c r="Q774" t="str" cm="1">
        <f t="array" ref="Q774">_xlfn.XLOOKUP($A774,Hospitalisation_table[[#All],[Customer ID]],Hospitalisation_table[[#All],[State ID Updated]],"Not Found",0)</f>
        <v>R1013</v>
      </c>
    </row>
    <row r="775" spans="1:17" x14ac:dyDescent="0.3">
      <c r="A775" s="14" t="s">
        <v>676</v>
      </c>
      <c r="B775" t="str" cm="1">
        <f t="array" ref="B775">_xlfn.XLOOKUP($A775,CustomersName[[#All],[Customer ID]],CustomersName[[#All],[First Name]],"Not Found",0)</f>
        <v>Azelie</v>
      </c>
      <c r="C775" cm="1">
        <f t="array" ref="C775">_xlfn.XLOOKUP($A775,MedExam_Table[[#Headers],[#Data],[Customer ID]],MedExam_Table[[#Headers],[#Data],[BMI]],"Not Found",0)</f>
        <v>25.9</v>
      </c>
      <c r="D775" cm="1">
        <f t="array" ref="D775">_xlfn.XLOOKUP($A775,MedExam_Table[[#Headers],[#Data],[Customer ID]],MedExam_Table[[#Headers],[#Data],[HBA1C]],"Not Found",0)</f>
        <v>9.1199999999999992</v>
      </c>
      <c r="E775" t="str" cm="1">
        <f t="array" ref="E775">_xlfn.XLOOKUP($A775,MedExam_Table[[#Headers],[#Data],[Customer ID]],MedExam_Table[[#Headers],[#Data],[Heart Issues Updated]],"Not Found",0)</f>
        <v>Yes</v>
      </c>
      <c r="F775" t="str" cm="1">
        <f t="array" ref="F775">_xlfn.XLOOKUP($A775,MedExam_Table[[#Headers],[#Data],[Customer ID]],MedExam_Table[[#Headers],[#Data],[Any Transplants Update]],"Not Found",0)</f>
        <v>No</v>
      </c>
      <c r="G775" t="str" cm="1">
        <f t="array" ref="G775">_xlfn.XLOOKUP($A775,MedExam_Table[[#Headers],[#Data],[Customer ID]],MedExam_Table[[#Headers],[#Data],[Cancer history]],"Not Found",0)</f>
        <v>No</v>
      </c>
      <c r="H775" cm="1">
        <f t="array" ref="H775">_xlfn.XLOOKUP($A775,MedExam_Table[[#Headers],[#Data],[Customer ID]],MedExam_Table[[#Headers],[#Data],[NumberOfMajorSurgeries_updated]],"Not Found",0)</f>
        <v>1</v>
      </c>
      <c r="I775" t="str" cm="1">
        <f t="array" ref="I775">_xlfn.XLOOKUP($A775,MedExam_Table[[#Headers],[#Data],[Customer ID]],MedExam_Table[[#Headers],[#Data],[Smoker Updated]],"Not Found",0)</f>
        <v>No</v>
      </c>
      <c r="J775" t="str" cm="1">
        <f t="array" ref="J775">_xlfn.XLOOKUP($A775,MedExam_Table[[#Headers],[#Data],[Customer ID]],MedExam_Table[[#Headers],[#Data],[Weight Status]],"Not Found",0)</f>
        <v>OverWeight</v>
      </c>
      <c r="K775" t="str" cm="1">
        <f t="array" ref="K775">_xlfn.XLOOKUP($A775,MedExam_Table[[#Headers],[#Data],[Customer ID]],MedExam_Table[[#Headers],[#Data],[Diabetes Status]],"Not Found",0)</f>
        <v>Diabetes</v>
      </c>
      <c r="L775" cm="1">
        <f t="array" ref="L775">_xlfn.XLOOKUP($A775,Hospitalisation_table[[#All],[Customer ID]],Hospitalisation_table[[#All],[Customer Age]],"Not Found",0)</f>
        <v>36</v>
      </c>
      <c r="M775" t="str" cm="1">
        <f t="array" ref="M775">_xlfn.XLOOKUP($A775,Hospitalisation_table[[#All],[Customer ID]],Hospitalisation_table[[#All],[Date of Birth]],"Not Found",0)</f>
        <v>12-Jul-1986</v>
      </c>
      <c r="N775" s="22" cm="1">
        <f t="array" ref="N775">_xlfn.XLOOKUP($A775,Hospitalisation_table[[#All],[Customer ID]],Hospitalisation_table[[#All],[charges]],"Not Found",0)</f>
        <v>5472.45</v>
      </c>
      <c r="O775" t="str" cm="1">
        <f t="array" ref="O775">_xlfn.XLOOKUP($A775,Hospitalisation_table[[#All],[Customer ID]],Hospitalisation_table[[#All],[Hospital tier_Updated]],"Not Found",0)</f>
        <v>tier - 2</v>
      </c>
      <c r="P775" t="str" cm="1">
        <f t="array" ref="P775">_xlfn.XLOOKUP($A775,Hospitalisation_table[[#All],[Customer ID]],Hospitalisation_table[[#All],[City tier_updated]],"Not Found",0)</f>
        <v>tier - 3</v>
      </c>
      <c r="Q775" t="str" cm="1">
        <f t="array" ref="Q775">_xlfn.XLOOKUP($A775,Hospitalisation_table[[#All],[Customer ID]],Hospitalisation_table[[#All],[State ID Updated]],"Not Found",0)</f>
        <v>R1011</v>
      </c>
    </row>
    <row r="776" spans="1:17" x14ac:dyDescent="0.3">
      <c r="A776" s="13" t="s">
        <v>675</v>
      </c>
      <c r="B776" t="str" cm="1">
        <f t="array" ref="B776">_xlfn.XLOOKUP($A776,CustomersName[[#All],[Customer ID]],CustomersName[[#All],[First Name]],"Not Found",0)</f>
        <v>honica M.</v>
      </c>
      <c r="C776" cm="1">
        <f t="array" ref="C776">_xlfn.XLOOKUP($A776,MedExam_Table[[#Headers],[#Data],[Customer ID]],MedExam_Table[[#Headers],[#Data],[BMI]],"Not Found",0)</f>
        <v>27.74</v>
      </c>
      <c r="D776" cm="1">
        <f t="array" ref="D776">_xlfn.XLOOKUP($A776,MedExam_Table[[#Headers],[#Data],[Customer ID]],MedExam_Table[[#Headers],[#Data],[HBA1C]],"Not Found",0)</f>
        <v>7.32</v>
      </c>
      <c r="E776" t="str" cm="1">
        <f t="array" ref="E776">_xlfn.XLOOKUP($A776,MedExam_Table[[#Headers],[#Data],[Customer ID]],MedExam_Table[[#Headers],[#Data],[Heart Issues Updated]],"Not Found",0)</f>
        <v>Yes</v>
      </c>
      <c r="F776" t="str" cm="1">
        <f t="array" ref="F776">_xlfn.XLOOKUP($A776,MedExam_Table[[#Headers],[#Data],[Customer ID]],MedExam_Table[[#Headers],[#Data],[Any Transplants Update]],"Not Found",0)</f>
        <v>No</v>
      </c>
      <c r="G776" t="str" cm="1">
        <f t="array" ref="G776">_xlfn.XLOOKUP($A776,MedExam_Table[[#Headers],[#Data],[Customer ID]],MedExam_Table[[#Headers],[#Data],[Cancer history]],"Not Found",0)</f>
        <v>No</v>
      </c>
      <c r="H776" cm="1">
        <f t="array" ref="H776">_xlfn.XLOOKUP($A776,MedExam_Table[[#Headers],[#Data],[Customer ID]],MedExam_Table[[#Headers],[#Data],[NumberOfMajorSurgeries_updated]],"Not Found",0)</f>
        <v>1</v>
      </c>
      <c r="I776" t="str" cm="1">
        <f t="array" ref="I776">_xlfn.XLOOKUP($A776,MedExam_Table[[#Headers],[#Data],[Customer ID]],MedExam_Table[[#Headers],[#Data],[Smoker Updated]],"Not Found",0)</f>
        <v>No</v>
      </c>
      <c r="J776" t="str" cm="1">
        <f t="array" ref="J776">_xlfn.XLOOKUP($A776,MedExam_Table[[#Headers],[#Data],[Customer ID]],MedExam_Table[[#Headers],[#Data],[Weight Status]],"Not Found",0)</f>
        <v>OverWeight</v>
      </c>
      <c r="K776" t="str" cm="1">
        <f t="array" ref="K776">_xlfn.XLOOKUP($A776,MedExam_Table[[#Headers],[#Data],[Customer ID]],MedExam_Table[[#Headers],[#Data],[Diabetes Status]],"Not Found",0)</f>
        <v>Diabetes</v>
      </c>
      <c r="L776" cm="1">
        <f t="array" ref="L776">_xlfn.XLOOKUP($A776,Hospitalisation_table[[#All],[Customer ID]],Hospitalisation_table[[#All],[Customer Age]],"Not Found",0)</f>
        <v>36</v>
      </c>
      <c r="M776" t="str" cm="1">
        <f t="array" ref="M776">_xlfn.XLOOKUP($A776,Hospitalisation_table[[#All],[Customer ID]],Hospitalisation_table[[#All],[Date of Birth]],"Not Found",0)</f>
        <v>2-Dec-1986</v>
      </c>
      <c r="N776" s="22" cm="1">
        <f t="array" ref="N776">_xlfn.XLOOKUP($A776,Hospitalisation_table[[#All],[Customer ID]],Hospitalisation_table[[#All],[charges]],"Not Found",0)</f>
        <v>5469.01</v>
      </c>
      <c r="O776" t="str" cm="1">
        <f t="array" ref="O776">_xlfn.XLOOKUP($A776,Hospitalisation_table[[#All],[Customer ID]],Hospitalisation_table[[#All],[Hospital tier_Updated]],"Not Found",0)</f>
        <v>tier - 2</v>
      </c>
      <c r="P776" t="str" cm="1">
        <f t="array" ref="P776">_xlfn.XLOOKUP($A776,Hospitalisation_table[[#All],[Customer ID]],Hospitalisation_table[[#All],[City tier_updated]],"Not Found",0)</f>
        <v>tier - 2</v>
      </c>
      <c r="Q776" t="str" cm="1">
        <f t="array" ref="Q776">_xlfn.XLOOKUP($A776,Hospitalisation_table[[#All],[Customer ID]],Hospitalisation_table[[#All],[State ID Updated]],"Not Found",0)</f>
        <v>R1024</v>
      </c>
    </row>
    <row r="777" spans="1:17" x14ac:dyDescent="0.3">
      <c r="A777" s="14" t="s">
        <v>674</v>
      </c>
      <c r="B777" t="str" cm="1">
        <f t="array" ref="B777">_xlfn.XLOOKUP($A777,CustomersName[[#All],[Customer ID]],CustomersName[[#All],[First Name]],"Not Found",0)</f>
        <v>Kaharina K.</v>
      </c>
      <c r="C777" cm="1">
        <f t="array" ref="C777">_xlfn.XLOOKUP($A777,MedExam_Table[[#Headers],[#Data],[Customer ID]],MedExam_Table[[#Headers],[#Data],[BMI]],"Not Found",0)</f>
        <v>17.260000000000002</v>
      </c>
      <c r="D777" cm="1">
        <f t="array" ref="D777">_xlfn.XLOOKUP($A777,MedExam_Table[[#Headers],[#Data],[Customer ID]],MedExam_Table[[#Headers],[#Data],[HBA1C]],"Not Found",0)</f>
        <v>11.73</v>
      </c>
      <c r="E777" t="str" cm="1">
        <f t="array" ref="E777">_xlfn.XLOOKUP($A777,MedExam_Table[[#Headers],[#Data],[Customer ID]],MedExam_Table[[#Headers],[#Data],[Heart Issues Updated]],"Not Found",0)</f>
        <v>No</v>
      </c>
      <c r="F777" t="str" cm="1">
        <f t="array" ref="F777">_xlfn.XLOOKUP($A777,MedExam_Table[[#Headers],[#Data],[Customer ID]],MedExam_Table[[#Headers],[#Data],[Any Transplants Update]],"Not Found",0)</f>
        <v>No</v>
      </c>
      <c r="G777" t="str" cm="1">
        <f t="array" ref="G777">_xlfn.XLOOKUP($A777,MedExam_Table[[#Headers],[#Data],[Customer ID]],MedExam_Table[[#Headers],[#Data],[Cancer history]],"Not Found",0)</f>
        <v>No</v>
      </c>
      <c r="H777" cm="1">
        <f t="array" ref="H777">_xlfn.XLOOKUP($A777,MedExam_Table[[#Headers],[#Data],[Customer ID]],MedExam_Table[[#Headers],[#Data],[NumberOfMajorSurgeries_updated]],"Not Found",0)</f>
        <v>2</v>
      </c>
      <c r="I777" t="str" cm="1">
        <f t="array" ref="I777">_xlfn.XLOOKUP($A777,MedExam_Table[[#Headers],[#Data],[Customer ID]],MedExam_Table[[#Headers],[#Data],[Smoker Updated]],"Not Found",0)</f>
        <v>No</v>
      </c>
      <c r="J777" t="str" cm="1">
        <f t="array" ref="J777">_xlfn.XLOOKUP($A777,MedExam_Table[[#Headers],[#Data],[Customer ID]],MedExam_Table[[#Headers],[#Data],[Weight Status]],"Not Found",0)</f>
        <v>Underweight</v>
      </c>
      <c r="K777" t="str" cm="1">
        <f t="array" ref="K777">_xlfn.XLOOKUP($A777,MedExam_Table[[#Headers],[#Data],[Customer ID]],MedExam_Table[[#Headers],[#Data],[Diabetes Status]],"Not Found",0)</f>
        <v>Diabetes</v>
      </c>
      <c r="L777" cm="1">
        <f t="array" ref="L777">_xlfn.XLOOKUP($A777,Hospitalisation_table[[#All],[Customer ID]],Hospitalisation_table[[#All],[Customer Age]],"Not Found",0)</f>
        <v>49</v>
      </c>
      <c r="M777" t="str" cm="1">
        <f t="array" ref="M777">_xlfn.XLOOKUP($A777,Hospitalisation_table[[#All],[Customer ID]],Hospitalisation_table[[#All],[Date of Birth]],"Not Found",0)</f>
        <v>24-Oct-1973</v>
      </c>
      <c r="N777" s="22" cm="1">
        <f t="array" ref="N777">_xlfn.XLOOKUP($A777,Hospitalisation_table[[#All],[Customer ID]],Hospitalisation_table[[#All],[charges]],"Not Found",0)</f>
        <v>5466.88</v>
      </c>
      <c r="O777" t="str" cm="1">
        <f t="array" ref="O777">_xlfn.XLOOKUP($A777,Hospitalisation_table[[#All],[Customer ID]],Hospitalisation_table[[#All],[Hospital tier_Updated]],"Not Found",0)</f>
        <v>tier - 2</v>
      </c>
      <c r="P777" t="str" cm="1">
        <f t="array" ref="P777">_xlfn.XLOOKUP($A777,Hospitalisation_table[[#All],[Customer ID]],Hospitalisation_table[[#All],[City tier_updated]],"Not Found",0)</f>
        <v>tier - 2</v>
      </c>
      <c r="Q777" t="str" cm="1">
        <f t="array" ref="Q777">_xlfn.XLOOKUP($A777,Hospitalisation_table[[#All],[Customer ID]],Hospitalisation_table[[#All],[State ID Updated]],"Not Found",0)</f>
        <v>R1013</v>
      </c>
    </row>
    <row r="778" spans="1:17" x14ac:dyDescent="0.3">
      <c r="A778" s="13" t="s">
        <v>673</v>
      </c>
      <c r="B778" t="str" cm="1">
        <f t="array" ref="B778">_xlfn.XLOOKUP($A778,CustomersName[[#All],[Customer ID]],CustomersName[[#All],[First Name]],"Not Found",0)</f>
        <v>Jahie L.</v>
      </c>
      <c r="C778" cm="1">
        <f t="array" ref="C778">_xlfn.XLOOKUP($A778,MedExam_Table[[#Headers],[#Data],[Customer ID]],MedExam_Table[[#Headers],[#Data],[BMI]],"Not Found",0)</f>
        <v>19.855</v>
      </c>
      <c r="D778" cm="1">
        <f t="array" ref="D778">_xlfn.XLOOKUP($A778,MedExam_Table[[#Headers],[#Data],[Customer ID]],MedExam_Table[[#Headers],[#Data],[HBA1C]],"Not Found",0)</f>
        <v>6.64</v>
      </c>
      <c r="E778" t="str" cm="1">
        <f t="array" ref="E778">_xlfn.XLOOKUP($A778,MedExam_Table[[#Headers],[#Data],[Customer ID]],MedExam_Table[[#Headers],[#Data],[Heart Issues Updated]],"Not Found",0)</f>
        <v>Yes</v>
      </c>
      <c r="F778" t="str" cm="1">
        <f t="array" ref="F778">_xlfn.XLOOKUP($A778,MedExam_Table[[#Headers],[#Data],[Customer ID]],MedExam_Table[[#Headers],[#Data],[Any Transplants Update]],"Not Found",0)</f>
        <v>No</v>
      </c>
      <c r="G778" t="str" cm="1">
        <f t="array" ref="G778">_xlfn.XLOOKUP($A778,MedExam_Table[[#Headers],[#Data],[Customer ID]],MedExam_Table[[#Headers],[#Data],[Cancer history]],"Not Found",0)</f>
        <v>No</v>
      </c>
      <c r="H778" cm="1">
        <f t="array" ref="H778">_xlfn.XLOOKUP($A778,MedExam_Table[[#Headers],[#Data],[Customer ID]],MedExam_Table[[#Headers],[#Data],[NumberOfMajorSurgeries_updated]],"Not Found",0)</f>
        <v>1</v>
      </c>
      <c r="I778" t="str" cm="1">
        <f t="array" ref="I778">_xlfn.XLOOKUP($A778,MedExam_Table[[#Headers],[#Data],[Customer ID]],MedExam_Table[[#Headers],[#Data],[Smoker Updated]],"Not Found",0)</f>
        <v>No</v>
      </c>
      <c r="J778" t="str" cm="1">
        <f t="array" ref="J778">_xlfn.XLOOKUP($A778,MedExam_Table[[#Headers],[#Data],[Customer ID]],MedExam_Table[[#Headers],[#Data],[Weight Status]],"Not Found",0)</f>
        <v>NormalWeight</v>
      </c>
      <c r="K778" t="str" cm="1">
        <f t="array" ref="K778">_xlfn.XLOOKUP($A778,MedExam_Table[[#Headers],[#Data],[Customer ID]],MedExam_Table[[#Headers],[#Data],[Diabetes Status]],"Not Found",0)</f>
        <v>Diabetes</v>
      </c>
      <c r="L778" cm="1">
        <f t="array" ref="L778">_xlfn.XLOOKUP($A778,Hospitalisation_table[[#All],[Customer ID]],Hospitalisation_table[[#All],[Customer Age]],"Not Found",0)</f>
        <v>36</v>
      </c>
      <c r="M778" t="str" cm="1">
        <f t="array" ref="M778">_xlfn.XLOOKUP($A778,Hospitalisation_table[[#All],[Customer ID]],Hospitalisation_table[[#All],[Date of Birth]],"Not Found",0)</f>
        <v>25-Dec-1986</v>
      </c>
      <c r="N778" s="22" cm="1">
        <f t="array" ref="N778">_xlfn.XLOOKUP($A778,Hospitalisation_table[[#All],[Customer ID]],Hospitalisation_table[[#All],[charges]],"Not Found",0)</f>
        <v>5458.05</v>
      </c>
      <c r="O778" t="str" cm="1">
        <f t="array" ref="O778">_xlfn.XLOOKUP($A778,Hospitalisation_table[[#All],[Customer ID]],Hospitalisation_table[[#All],[Hospital tier_Updated]],"Not Found",0)</f>
        <v>tier - 2</v>
      </c>
      <c r="P778" t="str" cm="1">
        <f t="array" ref="P778">_xlfn.XLOOKUP($A778,Hospitalisation_table[[#All],[Customer ID]],Hospitalisation_table[[#All],[City tier_updated]],"Not Found",0)</f>
        <v>tier - 2</v>
      </c>
      <c r="Q778" t="str" cm="1">
        <f t="array" ref="Q778">_xlfn.XLOOKUP($A778,Hospitalisation_table[[#All],[Customer ID]],Hospitalisation_table[[#All],[State ID Updated]],"Not Found",0)</f>
        <v>R1024</v>
      </c>
    </row>
    <row r="779" spans="1:17" x14ac:dyDescent="0.3">
      <c r="A779" s="14" t="s">
        <v>672</v>
      </c>
      <c r="B779" t="str" cm="1">
        <f t="array" ref="B779">_xlfn.XLOOKUP($A779,CustomersName[[#All],[Customer ID]],CustomersName[[#All],[First Name]],"Not Found",0)</f>
        <v>Brian</v>
      </c>
      <c r="C779" cm="1">
        <f t="array" ref="C779">_xlfn.XLOOKUP($A779,MedExam_Table[[#Headers],[#Data],[Customer ID]],MedExam_Table[[#Headers],[#Data],[BMI]],"Not Found",0)</f>
        <v>41.69</v>
      </c>
      <c r="D779" cm="1">
        <f t="array" ref="D779">_xlfn.XLOOKUP($A779,MedExam_Table[[#Headers],[#Data],[Customer ID]],MedExam_Table[[#Headers],[#Data],[HBA1C]],"Not Found",0)</f>
        <v>5.78</v>
      </c>
      <c r="E779" t="str" cm="1">
        <f t="array" ref="E779">_xlfn.XLOOKUP($A779,MedExam_Table[[#Headers],[#Data],[Customer ID]],MedExam_Table[[#Headers],[#Data],[Heart Issues Updated]],"Not Found",0)</f>
        <v>No</v>
      </c>
      <c r="F779" t="str" cm="1">
        <f t="array" ref="F779">_xlfn.XLOOKUP($A779,MedExam_Table[[#Headers],[#Data],[Customer ID]],MedExam_Table[[#Headers],[#Data],[Any Transplants Update]],"Not Found",0)</f>
        <v>No</v>
      </c>
      <c r="G779" t="str" cm="1">
        <f t="array" ref="G779">_xlfn.XLOOKUP($A779,MedExam_Table[[#Headers],[#Data],[Customer ID]],MedExam_Table[[#Headers],[#Data],[Cancer history]],"Not Found",0)</f>
        <v>No</v>
      </c>
      <c r="H779" cm="1">
        <f t="array" ref="H779">_xlfn.XLOOKUP($A779,MedExam_Table[[#Headers],[#Data],[Customer ID]],MedExam_Table[[#Headers],[#Data],[NumberOfMajorSurgeries_updated]],"Not Found",0)</f>
        <v>0</v>
      </c>
      <c r="I779" t="str" cm="1">
        <f t="array" ref="I779">_xlfn.XLOOKUP($A779,MedExam_Table[[#Headers],[#Data],[Customer ID]],MedExam_Table[[#Headers],[#Data],[Smoker Updated]],"Not Found",0)</f>
        <v>No</v>
      </c>
      <c r="J779" t="str" cm="1">
        <f t="array" ref="J779">_xlfn.XLOOKUP($A779,MedExam_Table[[#Headers],[#Data],[Customer ID]],MedExam_Table[[#Headers],[#Data],[Weight Status]],"Not Found",0)</f>
        <v>Obesity</v>
      </c>
      <c r="K779" t="str" cm="1">
        <f t="array" ref="K779">_xlfn.XLOOKUP($A779,MedExam_Table[[#Headers],[#Data],[Customer ID]],MedExam_Table[[#Headers],[#Data],[Diabetes Status]],"Not Found",0)</f>
        <v>Prediabetes</v>
      </c>
      <c r="L779" cm="1">
        <f t="array" ref="L779">_xlfn.XLOOKUP($A779,Hospitalisation_table[[#All],[Customer ID]],Hospitalisation_table[[#All],[Customer Age]],"Not Found",0)</f>
        <v>40</v>
      </c>
      <c r="M779" t="str" cm="1">
        <f t="array" ref="M779">_xlfn.XLOOKUP($A779,Hospitalisation_table[[#All],[Customer ID]],Hospitalisation_table[[#All],[Date of Birth]],"Not Found",0)</f>
        <v>25-Aug-1982</v>
      </c>
      <c r="N779" s="22" cm="1">
        <f t="array" ref="N779">_xlfn.XLOOKUP($A779,Hospitalisation_table[[#All],[Customer ID]],Hospitalisation_table[[#All],[charges]],"Not Found",0)</f>
        <v>5438.75</v>
      </c>
      <c r="O779" t="str" cm="1">
        <f t="array" ref="O779">_xlfn.XLOOKUP($A779,Hospitalisation_table[[#All],[Customer ID]],Hospitalisation_table[[#All],[Hospital tier_Updated]],"Not Found",0)</f>
        <v>tier - 3</v>
      </c>
      <c r="P779" t="str" cm="1">
        <f t="array" ref="P779">_xlfn.XLOOKUP($A779,Hospitalisation_table[[#All],[Customer ID]],Hospitalisation_table[[#All],[City tier_updated]],"Not Found",0)</f>
        <v>tier - 2</v>
      </c>
      <c r="Q779" t="str" cm="1">
        <f t="array" ref="Q779">_xlfn.XLOOKUP($A779,Hospitalisation_table[[#All],[Customer ID]],Hospitalisation_table[[#All],[State ID Updated]],"Not Found",0)</f>
        <v>R1013</v>
      </c>
    </row>
    <row r="780" spans="1:17" x14ac:dyDescent="0.3">
      <c r="A780" s="13" t="s">
        <v>2356</v>
      </c>
      <c r="B780" t="str" cm="1">
        <f t="array" ref="B780">_xlfn.XLOOKUP($A780,CustomersName[[#All],[Customer ID]],CustomersName[[#All],[First Name]],"Not Found",0)</f>
        <v>Jenhifer A.</v>
      </c>
      <c r="C780" cm="1">
        <f t="array" ref="C780">_xlfn.XLOOKUP($A780,MedExam_Table[[#Headers],[#Data],[Customer ID]],MedExam_Table[[#Headers],[#Data],[BMI]],"Not Found",0)</f>
        <v>33.799999999999997</v>
      </c>
      <c r="D780" cm="1">
        <f t="array" ref="D780">_xlfn.XLOOKUP($A780,MedExam_Table[[#Headers],[#Data],[Customer ID]],MedExam_Table[[#Headers],[#Data],[HBA1C]],"Not Found",0)</f>
        <v>7.67</v>
      </c>
      <c r="E780" t="str" cm="1">
        <f t="array" ref="E780">_xlfn.XLOOKUP($A780,MedExam_Table[[#Headers],[#Data],[Customer ID]],MedExam_Table[[#Headers],[#Data],[Heart Issues Updated]],"Not Found",0)</f>
        <v>No</v>
      </c>
      <c r="F780" t="str" cm="1">
        <f t="array" ref="F780">_xlfn.XLOOKUP($A780,MedExam_Table[[#Headers],[#Data],[Customer ID]],MedExam_Table[[#Headers],[#Data],[Any Transplants Update]],"Not Found",0)</f>
        <v>No</v>
      </c>
      <c r="G780" t="str" cm="1">
        <f t="array" ref="G780">_xlfn.XLOOKUP($A780,MedExam_Table[[#Headers],[#Data],[Customer ID]],MedExam_Table[[#Headers],[#Data],[Cancer history]],"Not Found",0)</f>
        <v>No</v>
      </c>
      <c r="H780" cm="1">
        <f t="array" ref="H780">_xlfn.XLOOKUP($A780,MedExam_Table[[#Headers],[#Data],[Customer ID]],MedExam_Table[[#Headers],[#Data],[NumberOfMajorSurgeries_updated]],"Not Found",0)</f>
        <v>3</v>
      </c>
      <c r="I780" t="str" cm="1">
        <f t="array" ref="I780">_xlfn.XLOOKUP($A780,MedExam_Table[[#Headers],[#Data],[Customer ID]],MedExam_Table[[#Headers],[#Data],[Smoker Updated]],"Not Found",0)</f>
        <v>Yes</v>
      </c>
      <c r="J780" t="str" cm="1">
        <f t="array" ref="J780">_xlfn.XLOOKUP($A780,MedExam_Table[[#Headers],[#Data],[Customer ID]],MedExam_Table[[#Headers],[#Data],[Weight Status]],"Not Found",0)</f>
        <v>Obesity</v>
      </c>
      <c r="K780" t="str" cm="1">
        <f t="array" ref="K780">_xlfn.XLOOKUP($A780,MedExam_Table[[#Headers],[#Data],[Customer ID]],MedExam_Table[[#Headers],[#Data],[Diabetes Status]],"Not Found",0)</f>
        <v>Diabetes</v>
      </c>
      <c r="L780" cm="1">
        <f t="array" ref="L780">_xlfn.XLOOKUP($A780,Hospitalisation_table[[#All],[Customer ID]],Hospitalisation_table[[#All],[Customer Age]],"Not Found",0)</f>
        <v>64</v>
      </c>
      <c r="M780" t="str" cm="1">
        <f t="array" ref="M780">_xlfn.XLOOKUP($A780,Hospitalisation_table[[#All],[Customer ID]],Hospitalisation_table[[#All],[Date of Birth]],"Not Found",0)</f>
        <v>16-Nov-1958</v>
      </c>
      <c r="N780" s="22" cm="1">
        <f t="array" ref="N780">_xlfn.XLOOKUP($A780,Hospitalisation_table[[#All],[Customer ID]],Hospitalisation_table[[#All],[charges]],"Not Found",0)</f>
        <v>47928.03</v>
      </c>
      <c r="O780" t="str" cm="1">
        <f t="array" ref="O780">_xlfn.XLOOKUP($A780,Hospitalisation_table[[#All],[Customer ID]],Hospitalisation_table[[#All],[Hospital tier_Updated]],"Not Found",0)</f>
        <v>tier - 2</v>
      </c>
      <c r="P780" t="str" cm="1">
        <f t="array" ref="P780">_xlfn.XLOOKUP($A780,Hospitalisation_table[[#All],[Customer ID]],Hospitalisation_table[[#All],[City tier_updated]],"Not Found",0)</f>
        <v>tier - 3</v>
      </c>
      <c r="Q780" t="str" cm="1">
        <f t="array" ref="Q780">_xlfn.XLOOKUP($A780,Hospitalisation_table[[#All],[Customer ID]],Hospitalisation_table[[#All],[State ID Updated]],"Not Found",0)</f>
        <v>R1011</v>
      </c>
    </row>
    <row r="781" spans="1:17" x14ac:dyDescent="0.3">
      <c r="A781" s="14" t="s">
        <v>2203</v>
      </c>
      <c r="B781" t="str" cm="1">
        <f t="array" ref="B781">_xlfn.XLOOKUP($A781,CustomersName[[#All],[Customer ID]],CustomersName[[#All],[First Name]],"Not Found",0)</f>
        <v>Bobby</v>
      </c>
      <c r="C781" cm="1">
        <f t="array" ref="C781">_xlfn.XLOOKUP($A781,MedExam_Table[[#Headers],[#Data],[Customer ID]],MedExam_Table[[#Headers],[#Data],[BMI]],"Not Found",0)</f>
        <v>37.619999999999997</v>
      </c>
      <c r="D781" cm="1">
        <f t="array" ref="D781">_xlfn.XLOOKUP($A781,MedExam_Table[[#Headers],[#Data],[Customer ID]],MedExam_Table[[#Headers],[#Data],[HBA1C]],"Not Found",0)</f>
        <v>6.32</v>
      </c>
      <c r="E781" t="str" cm="1">
        <f t="array" ref="E781">_xlfn.XLOOKUP($A781,MedExam_Table[[#Headers],[#Data],[Customer ID]],MedExam_Table[[#Headers],[#Data],[Heart Issues Updated]],"Not Found",0)</f>
        <v>Yes</v>
      </c>
      <c r="F781" t="str" cm="1">
        <f t="array" ref="F781">_xlfn.XLOOKUP($A781,MedExam_Table[[#Headers],[#Data],[Customer ID]],MedExam_Table[[#Headers],[#Data],[Any Transplants Update]],"Not Found",0)</f>
        <v>Yes</v>
      </c>
      <c r="G781" t="str" cm="1">
        <f t="array" ref="G781">_xlfn.XLOOKUP($A781,MedExam_Table[[#Headers],[#Data],[Customer ID]],MedExam_Table[[#Headers],[#Data],[Cancer history]],"Not Found",0)</f>
        <v>No</v>
      </c>
      <c r="H781" cm="1">
        <f t="array" ref="H781">_xlfn.XLOOKUP($A781,MedExam_Table[[#Headers],[#Data],[Customer ID]],MedExam_Table[[#Headers],[#Data],[NumberOfMajorSurgeries_updated]],"Not Found",0)</f>
        <v>2</v>
      </c>
      <c r="I781" t="str" cm="1">
        <f t="array" ref="I781">_xlfn.XLOOKUP($A781,MedExam_Table[[#Headers],[#Data],[Customer ID]],MedExam_Table[[#Headers],[#Data],[Smoker Updated]],"Not Found",0)</f>
        <v>Yes</v>
      </c>
      <c r="J781" t="str" cm="1">
        <f t="array" ref="J781">_xlfn.XLOOKUP($A781,MedExam_Table[[#Headers],[#Data],[Customer ID]],MedExam_Table[[#Headers],[#Data],[Weight Status]],"Not Found",0)</f>
        <v>Obesity</v>
      </c>
      <c r="K781" t="str" cm="1">
        <f t="array" ref="K781">_xlfn.XLOOKUP($A781,MedExam_Table[[#Headers],[#Data],[Customer ID]],MedExam_Table[[#Headers],[#Data],[Diabetes Status]],"Not Found",0)</f>
        <v>Prediabetes</v>
      </c>
      <c r="L781" cm="1">
        <f t="array" ref="L781">_xlfn.XLOOKUP($A781,Hospitalisation_table[[#All],[Customer ID]],Hospitalisation_table[[#All],[Customer Age]],"Not Found",0)</f>
        <v>22</v>
      </c>
      <c r="M781" t="str" cm="1">
        <f t="array" ref="M781">_xlfn.XLOOKUP($A781,Hospitalisation_table[[#All],[Customer ID]],Hospitalisation_table[[#All],[Date of Birth]],"Not Found",0)</f>
        <v>5-Sep-2000</v>
      </c>
      <c r="N781" s="22" cm="1">
        <f t="array" ref="N781">_xlfn.XLOOKUP($A781,Hospitalisation_table[[#All],[Customer ID]],Hospitalisation_table[[#All],[charges]],"Not Found",0)</f>
        <v>37165.160000000003</v>
      </c>
      <c r="O781" t="str" cm="1">
        <f t="array" ref="O781">_xlfn.XLOOKUP($A781,Hospitalisation_table[[#All],[Customer ID]],Hospitalisation_table[[#All],[Hospital tier_Updated]],"Not Found",0)</f>
        <v>tier - 1</v>
      </c>
      <c r="P781" t="str" cm="1">
        <f t="array" ref="P781">_xlfn.XLOOKUP($A781,Hospitalisation_table[[#All],[Customer ID]],Hospitalisation_table[[#All],[City tier_updated]],"Not Found",0)</f>
        <v>tier - 3</v>
      </c>
      <c r="Q781" t="str" cm="1">
        <f t="array" ref="Q781">_xlfn.XLOOKUP($A781,Hospitalisation_table[[#All],[Customer ID]],Hospitalisation_table[[#All],[State ID Updated]],"Not Found",0)</f>
        <v>Unknown</v>
      </c>
    </row>
    <row r="782" spans="1:17" x14ac:dyDescent="0.3">
      <c r="A782" s="13" t="s">
        <v>671</v>
      </c>
      <c r="B782" t="str" cm="1">
        <f t="array" ref="B782">_xlfn.XLOOKUP($A782,CustomersName[[#All],[Customer ID]],CustomersName[[#All],[First Name]],"Not Found",0)</f>
        <v>Stahey L.</v>
      </c>
      <c r="C782" cm="1">
        <f t="array" ref="C782">_xlfn.XLOOKUP($A782,MedExam_Table[[#Headers],[#Data],[Customer ID]],MedExam_Table[[#Headers],[#Data],[BMI]],"Not Found",0)</f>
        <v>16.12</v>
      </c>
      <c r="D782" cm="1">
        <f t="array" ref="D782">_xlfn.XLOOKUP($A782,MedExam_Table[[#Headers],[#Data],[Customer ID]],MedExam_Table[[#Headers],[#Data],[HBA1C]],"Not Found",0)</f>
        <v>10.45</v>
      </c>
      <c r="E782" t="str" cm="1">
        <f t="array" ref="E782">_xlfn.XLOOKUP($A782,MedExam_Table[[#Headers],[#Data],[Customer ID]],MedExam_Table[[#Headers],[#Data],[Heart Issues Updated]],"Not Found",0)</f>
        <v>No</v>
      </c>
      <c r="F782" t="str" cm="1">
        <f t="array" ref="F782">_xlfn.XLOOKUP($A782,MedExam_Table[[#Headers],[#Data],[Customer ID]],MedExam_Table[[#Headers],[#Data],[Any Transplants Update]],"Not Found",0)</f>
        <v>No</v>
      </c>
      <c r="G782" t="str" cm="1">
        <f t="array" ref="G782">_xlfn.XLOOKUP($A782,MedExam_Table[[#Headers],[#Data],[Customer ID]],MedExam_Table[[#Headers],[#Data],[Cancer history]],"Not Found",0)</f>
        <v>No</v>
      </c>
      <c r="H782" cm="1">
        <f t="array" ref="H782">_xlfn.XLOOKUP($A782,MedExam_Table[[#Headers],[#Data],[Customer ID]],MedExam_Table[[#Headers],[#Data],[NumberOfMajorSurgeries_updated]],"Not Found",0)</f>
        <v>0</v>
      </c>
      <c r="I782" t="str" cm="1">
        <f t="array" ref="I782">_xlfn.XLOOKUP($A782,MedExam_Table[[#Headers],[#Data],[Customer ID]],MedExam_Table[[#Headers],[#Data],[Smoker Updated]],"Not Found",0)</f>
        <v>No</v>
      </c>
      <c r="J782" t="str" cm="1">
        <f t="array" ref="J782">_xlfn.XLOOKUP($A782,MedExam_Table[[#Headers],[#Data],[Customer ID]],MedExam_Table[[#Headers],[#Data],[Weight Status]],"Not Found",0)</f>
        <v>Underweight</v>
      </c>
      <c r="K782" t="str" cm="1">
        <f t="array" ref="K782">_xlfn.XLOOKUP($A782,MedExam_Table[[#Headers],[#Data],[Customer ID]],MedExam_Table[[#Headers],[#Data],[Diabetes Status]],"Not Found",0)</f>
        <v>Diabetes</v>
      </c>
      <c r="L782" cm="1">
        <f t="array" ref="L782">_xlfn.XLOOKUP($A782,Hospitalisation_table[[#All],[Customer ID]],Hospitalisation_table[[#All],[Customer Age]],"Not Found",0)</f>
        <v>45</v>
      </c>
      <c r="M782" t="str" cm="1">
        <f t="array" ref="M782">_xlfn.XLOOKUP($A782,Hospitalisation_table[[#All],[Customer ID]],Hospitalisation_table[[#All],[Date of Birth]],"Not Found",0)</f>
        <v>8-Jun-1978</v>
      </c>
      <c r="N782" s="22" cm="1">
        <f t="array" ref="N782">_xlfn.XLOOKUP($A782,Hospitalisation_table[[#All],[Customer ID]],Hospitalisation_table[[#All],[charges]],"Not Found",0)</f>
        <v>5428.98</v>
      </c>
      <c r="O782" t="str" cm="1">
        <f t="array" ref="O782">_xlfn.XLOOKUP($A782,Hospitalisation_table[[#All],[Customer ID]],Hospitalisation_table[[#All],[Hospital tier_Updated]],"Not Found",0)</f>
        <v>tier - 2</v>
      </c>
      <c r="P782" t="str" cm="1">
        <f t="array" ref="P782">_xlfn.XLOOKUP($A782,Hospitalisation_table[[#All],[Customer ID]],Hospitalisation_table[[#All],[City tier_updated]],"Not Found",0)</f>
        <v>tier - 2</v>
      </c>
      <c r="Q782" t="str" cm="1">
        <f t="array" ref="Q782">_xlfn.XLOOKUP($A782,Hospitalisation_table[[#All],[Customer ID]],Hospitalisation_table[[#All],[State ID Updated]],"Not Found",0)</f>
        <v>R1012</v>
      </c>
    </row>
    <row r="783" spans="1:17" x14ac:dyDescent="0.3">
      <c r="A783" s="14" t="s">
        <v>670</v>
      </c>
      <c r="B783" t="str" cm="1">
        <f t="array" ref="B783">_xlfn.XLOOKUP($A783,CustomersName[[#All],[Customer ID]],CustomersName[[#All],[First Name]],"Not Found",0)</f>
        <v>Stephen</v>
      </c>
      <c r="C783" cm="1">
        <f t="array" ref="C783">_xlfn.XLOOKUP($A783,MedExam_Table[[#Headers],[#Data],[Customer ID]],MedExam_Table[[#Headers],[#Data],[BMI]],"Not Found",0)</f>
        <v>37.43</v>
      </c>
      <c r="D783" cm="1">
        <f t="array" ref="D783">_xlfn.XLOOKUP($A783,MedExam_Table[[#Headers],[#Data],[Customer ID]],MedExam_Table[[#Headers],[#Data],[HBA1C]],"Not Found",0)</f>
        <v>4.5199999999999996</v>
      </c>
      <c r="E783" t="str" cm="1">
        <f t="array" ref="E783">_xlfn.XLOOKUP($A783,MedExam_Table[[#Headers],[#Data],[Customer ID]],MedExam_Table[[#Headers],[#Data],[Heart Issues Updated]],"Not Found",0)</f>
        <v>No</v>
      </c>
      <c r="F783" t="str" cm="1">
        <f t="array" ref="F783">_xlfn.XLOOKUP($A783,MedExam_Table[[#Headers],[#Data],[Customer ID]],MedExam_Table[[#Headers],[#Data],[Any Transplants Update]],"Not Found",0)</f>
        <v>No</v>
      </c>
      <c r="G783" t="str" cm="1">
        <f t="array" ref="G783">_xlfn.XLOOKUP($A783,MedExam_Table[[#Headers],[#Data],[Customer ID]],MedExam_Table[[#Headers],[#Data],[Cancer history]],"Not Found",0)</f>
        <v>No</v>
      </c>
      <c r="H783" cm="1">
        <f t="array" ref="H783">_xlfn.XLOOKUP($A783,MedExam_Table[[#Headers],[#Data],[Customer ID]],MedExam_Table[[#Headers],[#Data],[NumberOfMajorSurgeries_updated]],"Not Found",0)</f>
        <v>1</v>
      </c>
      <c r="I783" t="str" cm="1">
        <f t="array" ref="I783">_xlfn.XLOOKUP($A783,MedExam_Table[[#Headers],[#Data],[Customer ID]],MedExam_Table[[#Headers],[#Data],[Smoker Updated]],"Not Found",0)</f>
        <v>No</v>
      </c>
      <c r="J783" t="str" cm="1">
        <f t="array" ref="J783">_xlfn.XLOOKUP($A783,MedExam_Table[[#Headers],[#Data],[Customer ID]],MedExam_Table[[#Headers],[#Data],[Weight Status]],"Not Found",0)</f>
        <v>Obesity</v>
      </c>
      <c r="K783" t="str" cm="1">
        <f t="array" ref="K783">_xlfn.XLOOKUP($A783,MedExam_Table[[#Headers],[#Data],[Customer ID]],MedExam_Table[[#Headers],[#Data],[Diabetes Status]],"Not Found",0)</f>
        <v>Normal</v>
      </c>
      <c r="L783" cm="1">
        <f t="array" ref="L783">_xlfn.XLOOKUP($A783,Hospitalisation_table[[#All],[Customer ID]],Hospitalisation_table[[#All],[Customer Age]],"Not Found",0)</f>
        <v>30</v>
      </c>
      <c r="M783" t="str" cm="1">
        <f t="array" ref="M783">_xlfn.XLOOKUP($A783,Hospitalisation_table[[#All],[Customer ID]],Hospitalisation_table[[#All],[Date of Birth]],"Not Found",0)</f>
        <v>17-Sep-1992</v>
      </c>
      <c r="N783" s="22" cm="1">
        <f t="array" ref="N783">_xlfn.XLOOKUP($A783,Hospitalisation_table[[#All],[Customer ID]],Hospitalisation_table[[#All],[charges]],"Not Found",0)</f>
        <v>5428.73</v>
      </c>
      <c r="O783" t="str" cm="1">
        <f t="array" ref="O783">_xlfn.XLOOKUP($A783,Hospitalisation_table[[#All],[Customer ID]],Hospitalisation_table[[#All],[Hospital tier_Updated]],"Not Found",0)</f>
        <v>tier - 3</v>
      </c>
      <c r="P783" t="str" cm="1">
        <f t="array" ref="P783">_xlfn.XLOOKUP($A783,Hospitalisation_table[[#All],[Customer ID]],Hospitalisation_table[[#All],[City tier_updated]],"Not Found",0)</f>
        <v>tier - 1</v>
      </c>
      <c r="Q783" t="str" cm="1">
        <f t="array" ref="Q783">_xlfn.XLOOKUP($A783,Hospitalisation_table[[#All],[Customer ID]],Hospitalisation_table[[#All],[State ID Updated]],"Not Found",0)</f>
        <v>R1017</v>
      </c>
    </row>
    <row r="784" spans="1:17" x14ac:dyDescent="0.3">
      <c r="A784" s="13" t="s">
        <v>669</v>
      </c>
      <c r="B784" t="str" cm="1">
        <f t="array" ref="B784">_xlfn.XLOOKUP($A784,CustomersName[[#All],[Customer ID]],CustomersName[[#All],[First Name]],"Not Found",0)</f>
        <v>Joshua</v>
      </c>
      <c r="C784" cm="1">
        <f t="array" ref="C784">_xlfn.XLOOKUP($A784,MedExam_Table[[#Headers],[#Data],[Customer ID]],MedExam_Table[[#Headers],[#Data],[BMI]],"Not Found",0)</f>
        <v>31.065000000000001</v>
      </c>
      <c r="D784" cm="1">
        <f t="array" ref="D784">_xlfn.XLOOKUP($A784,MedExam_Table[[#Headers],[#Data],[Customer ID]],MedExam_Table[[#Headers],[#Data],[HBA1C]],"Not Found",0)</f>
        <v>5.71</v>
      </c>
      <c r="E784" t="str" cm="1">
        <f t="array" ref="E784">_xlfn.XLOOKUP($A784,MedExam_Table[[#Headers],[#Data],[Customer ID]],MedExam_Table[[#Headers],[#Data],[Heart Issues Updated]],"Not Found",0)</f>
        <v>No</v>
      </c>
      <c r="F784" t="str" cm="1">
        <f t="array" ref="F784">_xlfn.XLOOKUP($A784,MedExam_Table[[#Headers],[#Data],[Customer ID]],MedExam_Table[[#Headers],[#Data],[Any Transplants Update]],"Not Found",0)</f>
        <v>No</v>
      </c>
      <c r="G784" t="str" cm="1">
        <f t="array" ref="G784">_xlfn.XLOOKUP($A784,MedExam_Table[[#Headers],[#Data],[Customer ID]],MedExam_Table[[#Headers],[#Data],[Cancer history]],"Not Found",0)</f>
        <v>No</v>
      </c>
      <c r="H784" cm="1">
        <f t="array" ref="H784">_xlfn.XLOOKUP($A784,MedExam_Table[[#Headers],[#Data],[Customer ID]],MedExam_Table[[#Headers],[#Data],[NumberOfMajorSurgeries_updated]],"Not Found",0)</f>
        <v>0</v>
      </c>
      <c r="I784" t="str" cm="1">
        <f t="array" ref="I784">_xlfn.XLOOKUP($A784,MedExam_Table[[#Headers],[#Data],[Customer ID]],MedExam_Table[[#Headers],[#Data],[Smoker Updated]],"Not Found",0)</f>
        <v>No</v>
      </c>
      <c r="J784" t="str" cm="1">
        <f t="array" ref="J784">_xlfn.XLOOKUP($A784,MedExam_Table[[#Headers],[#Data],[Customer ID]],MedExam_Table[[#Headers],[#Data],[Weight Status]],"Not Found",0)</f>
        <v>Obesity</v>
      </c>
      <c r="K784" t="str" cm="1">
        <f t="array" ref="K784">_xlfn.XLOOKUP($A784,MedExam_Table[[#Headers],[#Data],[Customer ID]],MedExam_Table[[#Headers],[#Data],[Diabetes Status]],"Not Found",0)</f>
        <v>Prediabetes</v>
      </c>
      <c r="L784" cm="1">
        <f t="array" ref="L784">_xlfn.XLOOKUP($A784,Hospitalisation_table[[#All],[Customer ID]],Hospitalisation_table[[#All],[Customer Age]],"Not Found",0)</f>
        <v>31</v>
      </c>
      <c r="M784" t="str" cm="1">
        <f t="array" ref="M784">_xlfn.XLOOKUP($A784,Hospitalisation_table[[#All],[Customer ID]],Hospitalisation_table[[#All],[Date of Birth]],"Not Found",0)</f>
        <v>6-Jul-1991</v>
      </c>
      <c r="N784" s="22" cm="1">
        <f t="array" ref="N784">_xlfn.XLOOKUP($A784,Hospitalisation_table[[#All],[Customer ID]],Hospitalisation_table[[#All],[charges]],"Not Found",0)</f>
        <v>5425.02</v>
      </c>
      <c r="O784" t="str" cm="1">
        <f t="array" ref="O784">_xlfn.XLOOKUP($A784,Hospitalisation_table[[#All],[Customer ID]],Hospitalisation_table[[#All],[Hospital tier_Updated]],"Not Found",0)</f>
        <v>tier - 2</v>
      </c>
      <c r="P784" t="str" cm="1">
        <f t="array" ref="P784">_xlfn.XLOOKUP($A784,Hospitalisation_table[[#All],[Customer ID]],Hospitalisation_table[[#All],[City tier_updated]],"Not Found",0)</f>
        <v>tier - 1</v>
      </c>
      <c r="Q784" t="str" cm="1">
        <f t="array" ref="Q784">_xlfn.XLOOKUP($A784,Hospitalisation_table[[#All],[Customer ID]],Hospitalisation_table[[#All],[State ID Updated]],"Not Found",0)</f>
        <v>R1012</v>
      </c>
    </row>
    <row r="785" spans="1:17" x14ac:dyDescent="0.3">
      <c r="A785" s="14" t="s">
        <v>668</v>
      </c>
      <c r="B785" t="str" cm="1">
        <f t="array" ref="B785">_xlfn.XLOOKUP($A785,CustomersName[[#All],[Customer ID]],CustomersName[[#All],[First Name]],"Not Found",0)</f>
        <v>Josh</v>
      </c>
      <c r="C785" cm="1">
        <f t="array" ref="C785">_xlfn.XLOOKUP($A785,MedExam_Table[[#Headers],[#Data],[Customer ID]],MedExam_Table[[#Headers],[#Data],[BMI]],"Not Found",0)</f>
        <v>25.08</v>
      </c>
      <c r="D785" cm="1">
        <f t="array" ref="D785">_xlfn.XLOOKUP($A785,MedExam_Table[[#Headers],[#Data],[Customer ID]],MedExam_Table[[#Headers],[#Data],[HBA1C]],"Not Found",0)</f>
        <v>4.7699999999999996</v>
      </c>
      <c r="E785" t="str" cm="1">
        <f t="array" ref="E785">_xlfn.XLOOKUP($A785,MedExam_Table[[#Headers],[#Data],[Customer ID]],MedExam_Table[[#Headers],[#Data],[Heart Issues Updated]],"Not Found",0)</f>
        <v>No</v>
      </c>
      <c r="F785" t="str" cm="1">
        <f t="array" ref="F785">_xlfn.XLOOKUP($A785,MedExam_Table[[#Headers],[#Data],[Customer ID]],MedExam_Table[[#Headers],[#Data],[Any Transplants Update]],"Not Found",0)</f>
        <v>No</v>
      </c>
      <c r="G785" t="str" cm="1">
        <f t="array" ref="G785">_xlfn.XLOOKUP($A785,MedExam_Table[[#Headers],[#Data],[Customer ID]],MedExam_Table[[#Headers],[#Data],[Cancer history]],"Not Found",0)</f>
        <v>No</v>
      </c>
      <c r="H785" cm="1">
        <f t="array" ref="H785">_xlfn.XLOOKUP($A785,MedExam_Table[[#Headers],[#Data],[Customer ID]],MedExam_Table[[#Headers],[#Data],[NumberOfMajorSurgeries_updated]],"Not Found",0)</f>
        <v>0</v>
      </c>
      <c r="I785" t="str" cm="1">
        <f t="array" ref="I785">_xlfn.XLOOKUP($A785,MedExam_Table[[#Headers],[#Data],[Customer ID]],MedExam_Table[[#Headers],[#Data],[Smoker Updated]],"Not Found",0)</f>
        <v>No</v>
      </c>
      <c r="J785" t="str" cm="1">
        <f t="array" ref="J785">_xlfn.XLOOKUP($A785,MedExam_Table[[#Headers],[#Data],[Customer ID]],MedExam_Table[[#Headers],[#Data],[Weight Status]],"Not Found",0)</f>
        <v>OverWeight</v>
      </c>
      <c r="K785" t="str" cm="1">
        <f t="array" ref="K785">_xlfn.XLOOKUP($A785,MedExam_Table[[#Headers],[#Data],[Customer ID]],MedExam_Table[[#Headers],[#Data],[Diabetes Status]],"Not Found",0)</f>
        <v>Normal</v>
      </c>
      <c r="L785" cm="1">
        <f t="array" ref="L785">_xlfn.XLOOKUP($A785,Hospitalisation_table[[#All],[Customer ID]],Hospitalisation_table[[#All],[Customer Age]],"Not Found",0)</f>
        <v>40</v>
      </c>
      <c r="M785" t="str" cm="1">
        <f t="array" ref="M785">_xlfn.XLOOKUP($A785,Hospitalisation_table[[#All],[Customer ID]],Hospitalisation_table[[#All],[Date of Birth]],"Not Found",0)</f>
        <v>27-Sep-1982</v>
      </c>
      <c r="N785" s="22" cm="1">
        <f t="array" ref="N785">_xlfn.XLOOKUP($A785,Hospitalisation_table[[#All],[Customer ID]],Hospitalisation_table[[#All],[charges]],"Not Found",0)</f>
        <v>5415.66</v>
      </c>
      <c r="O785" t="str" cm="1">
        <f t="array" ref="O785">_xlfn.XLOOKUP($A785,Hospitalisation_table[[#All],[Customer ID]],Hospitalisation_table[[#All],[Hospital tier_Updated]],"Not Found",0)</f>
        <v>tier - 2</v>
      </c>
      <c r="P785" t="str" cm="1">
        <f t="array" ref="P785">_xlfn.XLOOKUP($A785,Hospitalisation_table[[#All],[Customer ID]],Hospitalisation_table[[#All],[City tier_updated]],"Not Found",0)</f>
        <v>tier - 3</v>
      </c>
      <c r="Q785" t="str" cm="1">
        <f t="array" ref="Q785">_xlfn.XLOOKUP($A785,Hospitalisation_table[[#All],[Customer ID]],Hospitalisation_table[[#All],[State ID Updated]],"Not Found",0)</f>
        <v>R1013</v>
      </c>
    </row>
    <row r="786" spans="1:17" x14ac:dyDescent="0.3">
      <c r="A786" s="13" t="s">
        <v>667</v>
      </c>
      <c r="B786" t="str" cm="1">
        <f t="array" ref="B786">_xlfn.XLOOKUP($A786,CustomersName[[#All],[Customer ID]],CustomersName[[#All],[First Name]],"Not Found",0)</f>
        <v>Heather</v>
      </c>
      <c r="C786" cm="1">
        <f t="array" ref="C786">_xlfn.XLOOKUP($A786,MedExam_Table[[#Headers],[#Data],[Customer ID]],MedExam_Table[[#Headers],[#Data],[BMI]],"Not Found",0)</f>
        <v>15.2</v>
      </c>
      <c r="D786" cm="1">
        <f t="array" ref="D786">_xlfn.XLOOKUP($A786,MedExam_Table[[#Headers],[#Data],[Customer ID]],MedExam_Table[[#Headers],[#Data],[HBA1C]],"Not Found",0)</f>
        <v>7.81</v>
      </c>
      <c r="E786" t="str" cm="1">
        <f t="array" ref="E786">_xlfn.XLOOKUP($A786,MedExam_Table[[#Headers],[#Data],[Customer ID]],MedExam_Table[[#Headers],[#Data],[Heart Issues Updated]],"Not Found",0)</f>
        <v>Yes</v>
      </c>
      <c r="F786" t="str" cm="1">
        <f t="array" ref="F786">_xlfn.XLOOKUP($A786,MedExam_Table[[#Headers],[#Data],[Customer ID]],MedExam_Table[[#Headers],[#Data],[Any Transplants Update]],"Not Found",0)</f>
        <v>No</v>
      </c>
      <c r="G786" t="str" cm="1">
        <f t="array" ref="G786">_xlfn.XLOOKUP($A786,MedExam_Table[[#Headers],[#Data],[Customer ID]],MedExam_Table[[#Headers],[#Data],[Cancer history]],"Not Found",0)</f>
        <v>No</v>
      </c>
      <c r="H786" cm="1">
        <f t="array" ref="H786">_xlfn.XLOOKUP($A786,MedExam_Table[[#Headers],[#Data],[Customer ID]],MedExam_Table[[#Headers],[#Data],[NumberOfMajorSurgeries_updated]],"Not Found",0)</f>
        <v>1</v>
      </c>
      <c r="I786" t="str" cm="1">
        <f t="array" ref="I786">_xlfn.XLOOKUP($A786,MedExam_Table[[#Headers],[#Data],[Customer ID]],MedExam_Table[[#Headers],[#Data],[Smoker Updated]],"Not Found",0)</f>
        <v>No</v>
      </c>
      <c r="J786" t="str" cm="1">
        <f t="array" ref="J786">_xlfn.XLOOKUP($A786,MedExam_Table[[#Headers],[#Data],[Customer ID]],MedExam_Table[[#Headers],[#Data],[Weight Status]],"Not Found",0)</f>
        <v>Underweight</v>
      </c>
      <c r="K786" t="str" cm="1">
        <f t="array" ref="K786">_xlfn.XLOOKUP($A786,MedExam_Table[[#Headers],[#Data],[Customer ID]],MedExam_Table[[#Headers],[#Data],[Diabetes Status]],"Not Found",0)</f>
        <v>Diabetes</v>
      </c>
      <c r="L786" cm="1">
        <f t="array" ref="L786">_xlfn.XLOOKUP($A786,Hospitalisation_table[[#All],[Customer ID]],Hospitalisation_table[[#All],[Customer Age]],"Not Found",0)</f>
        <v>47</v>
      </c>
      <c r="M786" t="str" cm="1">
        <f t="array" ref="M786">_xlfn.XLOOKUP($A786,Hospitalisation_table[[#All],[Customer ID]],Hospitalisation_table[[#All],[Date of Birth]],"Not Found",0)</f>
        <v>27-Sep-1975</v>
      </c>
      <c r="N786" s="22" cm="1">
        <f t="array" ref="N786">_xlfn.XLOOKUP($A786,Hospitalisation_table[[#All],[Customer ID]],Hospitalisation_table[[#All],[charges]],"Not Found",0)</f>
        <v>5411.99</v>
      </c>
      <c r="O786" t="str" cm="1">
        <f t="array" ref="O786">_xlfn.XLOOKUP($A786,Hospitalisation_table[[#All],[Customer ID]],Hospitalisation_table[[#All],[Hospital tier_Updated]],"Not Found",0)</f>
        <v>tier - 2</v>
      </c>
      <c r="P786" t="str" cm="1">
        <f t="array" ref="P786">_xlfn.XLOOKUP($A786,Hospitalisation_table[[#All],[Customer ID]],Hospitalisation_table[[#All],[City tier_updated]],"Not Found",0)</f>
        <v>tier - 3</v>
      </c>
      <c r="Q786" t="str" cm="1">
        <f t="array" ref="Q786">_xlfn.XLOOKUP($A786,Hospitalisation_table[[#All],[Customer ID]],Hospitalisation_table[[#All],[State ID Updated]],"Not Found",0)</f>
        <v>R1012</v>
      </c>
    </row>
    <row r="787" spans="1:17" x14ac:dyDescent="0.3">
      <c r="A787" s="14" t="s">
        <v>666</v>
      </c>
      <c r="B787" t="str" cm="1">
        <f t="array" ref="B787">_xlfn.XLOOKUP($A787,CustomersName[[#All],[Customer ID]],CustomersName[[#All],[First Name]],"Not Found",0)</f>
        <v>hames C.</v>
      </c>
      <c r="C787" cm="1">
        <f t="array" ref="C787">_xlfn.XLOOKUP($A787,MedExam_Table[[#Headers],[#Data],[Customer ID]],MedExam_Table[[#Headers],[#Data],[BMI]],"Not Found",0)</f>
        <v>22.34</v>
      </c>
      <c r="D787" cm="1">
        <f t="array" ref="D787">_xlfn.XLOOKUP($A787,MedExam_Table[[#Headers],[#Data],[Customer ID]],MedExam_Table[[#Headers],[#Data],[HBA1C]],"Not Found",0)</f>
        <v>5.19</v>
      </c>
      <c r="E787" t="str" cm="1">
        <f t="array" ref="E787">_xlfn.XLOOKUP($A787,MedExam_Table[[#Headers],[#Data],[Customer ID]],MedExam_Table[[#Headers],[#Data],[Heart Issues Updated]],"Not Found",0)</f>
        <v>Yes</v>
      </c>
      <c r="F787" t="str" cm="1">
        <f t="array" ref="F787">_xlfn.XLOOKUP($A787,MedExam_Table[[#Headers],[#Data],[Customer ID]],MedExam_Table[[#Headers],[#Data],[Any Transplants Update]],"Not Found",0)</f>
        <v>No</v>
      </c>
      <c r="G787" t="str" cm="1">
        <f t="array" ref="G787">_xlfn.XLOOKUP($A787,MedExam_Table[[#Headers],[#Data],[Customer ID]],MedExam_Table[[#Headers],[#Data],[Cancer history]],"Not Found",0)</f>
        <v>No</v>
      </c>
      <c r="H787" cm="1">
        <f t="array" ref="H787">_xlfn.XLOOKUP($A787,MedExam_Table[[#Headers],[#Data],[Customer ID]],MedExam_Table[[#Headers],[#Data],[NumberOfMajorSurgeries_updated]],"Not Found",0)</f>
        <v>0</v>
      </c>
      <c r="I787" t="str" cm="1">
        <f t="array" ref="I787">_xlfn.XLOOKUP($A787,MedExam_Table[[#Headers],[#Data],[Customer ID]],MedExam_Table[[#Headers],[#Data],[Smoker Updated]],"Not Found",0)</f>
        <v>No</v>
      </c>
      <c r="J787" t="str" cm="1">
        <f t="array" ref="J787">_xlfn.XLOOKUP($A787,MedExam_Table[[#Headers],[#Data],[Customer ID]],MedExam_Table[[#Headers],[#Data],[Weight Status]],"Not Found",0)</f>
        <v>NormalWeight</v>
      </c>
      <c r="K787" t="str" cm="1">
        <f t="array" ref="K787">_xlfn.XLOOKUP($A787,MedExam_Table[[#Headers],[#Data],[Customer ID]],MedExam_Table[[#Headers],[#Data],[Diabetes Status]],"Not Found",0)</f>
        <v>Normal</v>
      </c>
      <c r="L787" cm="1">
        <f t="array" ref="L787">_xlfn.XLOOKUP($A787,Hospitalisation_table[[#All],[Customer ID]],Hospitalisation_table[[#All],[Customer Age]],"Not Found",0)</f>
        <v>37</v>
      </c>
      <c r="M787" t="str" cm="1">
        <f t="array" ref="M787">_xlfn.XLOOKUP($A787,Hospitalisation_table[[#All],[Customer ID]],Hospitalisation_table[[#All],[Date of Birth]],"Not Found",0)</f>
        <v>23-Dec-1985</v>
      </c>
      <c r="N787" s="22" cm="1">
        <f t="array" ref="N787">_xlfn.XLOOKUP($A787,Hospitalisation_table[[#All],[Customer ID]],Hospitalisation_table[[#All],[charges]],"Not Found",0)</f>
        <v>5402.89</v>
      </c>
      <c r="O787" t="str" cm="1">
        <f t="array" ref="O787">_xlfn.XLOOKUP($A787,Hospitalisation_table[[#All],[Customer ID]],Hospitalisation_table[[#All],[Hospital tier_Updated]],"Not Found",0)</f>
        <v>tier - 2</v>
      </c>
      <c r="P787" t="str" cm="1">
        <f t="array" ref="P787">_xlfn.XLOOKUP($A787,Hospitalisation_table[[#All],[Customer ID]],Hospitalisation_table[[#All],[City tier_updated]],"Not Found",0)</f>
        <v>tier - 1</v>
      </c>
      <c r="Q787" t="str" cm="1">
        <f t="array" ref="Q787">_xlfn.XLOOKUP($A787,Hospitalisation_table[[#All],[Customer ID]],Hospitalisation_table[[#All],[State ID Updated]],"Not Found",0)</f>
        <v>R1013</v>
      </c>
    </row>
    <row r="788" spans="1:17" x14ac:dyDescent="0.3">
      <c r="A788" s="13" t="s">
        <v>665</v>
      </c>
      <c r="B788" t="str" cm="1">
        <f t="array" ref="B788">_xlfn.XLOOKUP($A788,CustomersName[[#All],[Customer ID]],CustomersName[[#All],[First Name]],"Not Found",0)</f>
        <v>Kim</v>
      </c>
      <c r="C788" cm="1">
        <f t="array" ref="C788">_xlfn.XLOOKUP($A788,MedExam_Table[[#Headers],[#Data],[Customer ID]],MedExam_Table[[#Headers],[#Data],[BMI]],"Not Found",0)</f>
        <v>40.15</v>
      </c>
      <c r="D788" cm="1">
        <f t="array" ref="D788">_xlfn.XLOOKUP($A788,MedExam_Table[[#Headers],[#Data],[Customer ID]],MedExam_Table[[#Headers],[#Data],[HBA1C]],"Not Found",0)</f>
        <v>5.93</v>
      </c>
      <c r="E788" t="str" cm="1">
        <f t="array" ref="E788">_xlfn.XLOOKUP($A788,MedExam_Table[[#Headers],[#Data],[Customer ID]],MedExam_Table[[#Headers],[#Data],[Heart Issues Updated]],"Not Found",0)</f>
        <v>No</v>
      </c>
      <c r="F788" t="str" cm="1">
        <f t="array" ref="F788">_xlfn.XLOOKUP($A788,MedExam_Table[[#Headers],[#Data],[Customer ID]],MedExam_Table[[#Headers],[#Data],[Any Transplants Update]],"Not Found",0)</f>
        <v>No</v>
      </c>
      <c r="G788" t="str" cm="1">
        <f t="array" ref="G788">_xlfn.XLOOKUP($A788,MedExam_Table[[#Headers],[#Data],[Customer ID]],MedExam_Table[[#Headers],[#Data],[Cancer history]],"Not Found",0)</f>
        <v>No</v>
      </c>
      <c r="H788" cm="1">
        <f t="array" ref="H788">_xlfn.XLOOKUP($A788,MedExam_Table[[#Headers],[#Data],[Customer ID]],MedExam_Table[[#Headers],[#Data],[NumberOfMajorSurgeries_updated]],"Not Found",0)</f>
        <v>1</v>
      </c>
      <c r="I788" t="str" cm="1">
        <f t="array" ref="I788">_xlfn.XLOOKUP($A788,MedExam_Table[[#Headers],[#Data],[Customer ID]],MedExam_Table[[#Headers],[#Data],[Smoker Updated]],"Not Found",0)</f>
        <v>No</v>
      </c>
      <c r="J788" t="str" cm="1">
        <f t="array" ref="J788">_xlfn.XLOOKUP($A788,MedExam_Table[[#Headers],[#Data],[Customer ID]],MedExam_Table[[#Headers],[#Data],[Weight Status]],"Not Found",0)</f>
        <v>Obesity</v>
      </c>
      <c r="K788" t="str" cm="1">
        <f t="array" ref="K788">_xlfn.XLOOKUP($A788,MedExam_Table[[#Headers],[#Data],[Customer ID]],MedExam_Table[[#Headers],[#Data],[Diabetes Status]],"Not Found",0)</f>
        <v>Prediabetes</v>
      </c>
      <c r="L788" cm="1">
        <f t="array" ref="L788">_xlfn.XLOOKUP($A788,Hospitalisation_table[[#All],[Customer ID]],Hospitalisation_table[[#All],[Customer Age]],"Not Found",0)</f>
        <v>38</v>
      </c>
      <c r="M788" t="str" cm="1">
        <f t="array" ref="M788">_xlfn.XLOOKUP($A788,Hospitalisation_table[[#All],[Customer ID]],Hospitalisation_table[[#All],[Date of Birth]],"Not Found",0)</f>
        <v>1-Aug-1984</v>
      </c>
      <c r="N788" s="22" cm="1">
        <f t="array" ref="N788">_xlfn.XLOOKUP($A788,Hospitalisation_table[[#All],[Customer ID]],Hospitalisation_table[[#All],[charges]],"Not Found",0)</f>
        <v>5400.98</v>
      </c>
      <c r="O788" t="str" cm="1">
        <f t="array" ref="O788">_xlfn.XLOOKUP($A788,Hospitalisation_table[[#All],[Customer ID]],Hospitalisation_table[[#All],[Hospital tier_Updated]],"Not Found",0)</f>
        <v>tier - 2</v>
      </c>
      <c r="P788" t="str" cm="1">
        <f t="array" ref="P788">_xlfn.XLOOKUP($A788,Hospitalisation_table[[#All],[Customer ID]],Hospitalisation_table[[#All],[City tier_updated]],"Not Found",0)</f>
        <v>tier - 2</v>
      </c>
      <c r="Q788" t="str" cm="1">
        <f t="array" ref="Q788">_xlfn.XLOOKUP($A788,Hospitalisation_table[[#All],[Customer ID]],Hospitalisation_table[[#All],[State ID Updated]],"Not Found",0)</f>
        <v>R1013</v>
      </c>
    </row>
    <row r="789" spans="1:17" x14ac:dyDescent="0.3">
      <c r="A789" s="14" t="s">
        <v>664</v>
      </c>
      <c r="B789" t="str" cm="1">
        <f t="array" ref="B789">_xlfn.XLOOKUP($A789,CustomersName[[#All],[Customer ID]],CustomersName[[#All],[First Name]],"Not Found",0)</f>
        <v>Mahie E.</v>
      </c>
      <c r="C789" cm="1">
        <f t="array" ref="C789">_xlfn.XLOOKUP($A789,MedExam_Table[[#Headers],[#Data],[Customer ID]],MedExam_Table[[#Headers],[#Data],[BMI]],"Not Found",0)</f>
        <v>37.729999999999997</v>
      </c>
      <c r="D789" cm="1">
        <f t="array" ref="D789">_xlfn.XLOOKUP($A789,MedExam_Table[[#Headers],[#Data],[Customer ID]],MedExam_Table[[#Headers],[#Data],[HBA1C]],"Not Found",0)</f>
        <v>6.29</v>
      </c>
      <c r="E789" t="str" cm="1">
        <f t="array" ref="E789">_xlfn.XLOOKUP($A789,MedExam_Table[[#Headers],[#Data],[Customer ID]],MedExam_Table[[#Headers],[#Data],[Heart Issues Updated]],"Not Found",0)</f>
        <v>No</v>
      </c>
      <c r="F789" t="str" cm="1">
        <f t="array" ref="F789">_xlfn.XLOOKUP($A789,MedExam_Table[[#Headers],[#Data],[Customer ID]],MedExam_Table[[#Headers],[#Data],[Any Transplants Update]],"Not Found",0)</f>
        <v>No</v>
      </c>
      <c r="G789" t="str" cm="1">
        <f t="array" ref="G789">_xlfn.XLOOKUP($A789,MedExam_Table[[#Headers],[#Data],[Customer ID]],MedExam_Table[[#Headers],[#Data],[Cancer history]],"Not Found",0)</f>
        <v>No</v>
      </c>
      <c r="H789" cm="1">
        <f t="array" ref="H789">_xlfn.XLOOKUP($A789,MedExam_Table[[#Headers],[#Data],[Customer ID]],MedExam_Table[[#Headers],[#Data],[NumberOfMajorSurgeries_updated]],"Not Found",0)</f>
        <v>1</v>
      </c>
      <c r="I789" t="str" cm="1">
        <f t="array" ref="I789">_xlfn.XLOOKUP($A789,MedExam_Table[[#Headers],[#Data],[Customer ID]],MedExam_Table[[#Headers],[#Data],[Smoker Updated]],"Not Found",0)</f>
        <v>No</v>
      </c>
      <c r="J789" t="str" cm="1">
        <f t="array" ref="J789">_xlfn.XLOOKUP($A789,MedExam_Table[[#Headers],[#Data],[Customer ID]],MedExam_Table[[#Headers],[#Data],[Weight Status]],"Not Found",0)</f>
        <v>Obesity</v>
      </c>
      <c r="K789" t="str" cm="1">
        <f t="array" ref="K789">_xlfn.XLOOKUP($A789,MedExam_Table[[#Headers],[#Data],[Customer ID]],MedExam_Table[[#Headers],[#Data],[Diabetes Status]],"Not Found",0)</f>
        <v>Prediabetes</v>
      </c>
      <c r="L789" cm="1">
        <f t="array" ref="L789">_xlfn.XLOOKUP($A789,Hospitalisation_table[[#All],[Customer ID]],Hospitalisation_table[[#All],[Customer Age]],"Not Found",0)</f>
        <v>38</v>
      </c>
      <c r="M789" t="str" cm="1">
        <f t="array" ref="M789">_xlfn.XLOOKUP($A789,Hospitalisation_table[[#All],[Customer ID]],Hospitalisation_table[[#All],[Date of Birth]],"Not Found",0)</f>
        <v>3-Sep-1984</v>
      </c>
      <c r="N789" s="22" cm="1">
        <f t="array" ref="N789">_xlfn.XLOOKUP($A789,Hospitalisation_table[[#All],[Customer ID]],Hospitalisation_table[[#All],[charges]],"Not Found",0)</f>
        <v>5397.62</v>
      </c>
      <c r="O789" t="str" cm="1">
        <f t="array" ref="O789">_xlfn.XLOOKUP($A789,Hospitalisation_table[[#All],[Customer ID]],Hospitalisation_table[[#All],[Hospital tier_Updated]],"Not Found",0)</f>
        <v>tier - 2</v>
      </c>
      <c r="P789" t="str" cm="1">
        <f t="array" ref="P789">_xlfn.XLOOKUP($A789,Hospitalisation_table[[#All],[Customer ID]],Hospitalisation_table[[#All],[City tier_updated]],"Not Found",0)</f>
        <v>tier - 2</v>
      </c>
      <c r="Q789" t="str" cm="1">
        <f t="array" ref="Q789">_xlfn.XLOOKUP($A789,Hospitalisation_table[[#All],[Customer ID]],Hospitalisation_table[[#All],[State ID Updated]],"Not Found",0)</f>
        <v>R1013</v>
      </c>
    </row>
    <row r="790" spans="1:17" x14ac:dyDescent="0.3">
      <c r="A790" s="13" t="s">
        <v>663</v>
      </c>
      <c r="B790" t="str" cm="1">
        <f t="array" ref="B790">_xlfn.XLOOKUP($A790,CustomersName[[#All],[Customer ID]],CustomersName[[#All],[First Name]],"Not Found",0)</f>
        <v>Dariusz</v>
      </c>
      <c r="C790" cm="1">
        <f t="array" ref="C790">_xlfn.XLOOKUP($A790,MedExam_Table[[#Headers],[#Data],[Customer ID]],MedExam_Table[[#Headers],[#Data],[BMI]],"Not Found",0)</f>
        <v>25.35</v>
      </c>
      <c r="D790" cm="1">
        <f t="array" ref="D790">_xlfn.XLOOKUP($A790,MedExam_Table[[#Headers],[#Data],[Customer ID]],MedExam_Table[[#Headers],[#Data],[HBA1C]],"Not Found",0)</f>
        <v>4.9000000000000004</v>
      </c>
      <c r="E790" t="str" cm="1">
        <f t="array" ref="E790">_xlfn.XLOOKUP($A790,MedExam_Table[[#Headers],[#Data],[Customer ID]],MedExam_Table[[#Headers],[#Data],[Heart Issues Updated]],"Not Found",0)</f>
        <v>No</v>
      </c>
      <c r="F790" t="str" cm="1">
        <f t="array" ref="F790">_xlfn.XLOOKUP($A790,MedExam_Table[[#Headers],[#Data],[Customer ID]],MedExam_Table[[#Headers],[#Data],[Any Transplants Update]],"Not Found",0)</f>
        <v>No</v>
      </c>
      <c r="G790" t="str" cm="1">
        <f t="array" ref="G790">_xlfn.XLOOKUP($A790,MedExam_Table[[#Headers],[#Data],[Customer ID]],MedExam_Table[[#Headers],[#Data],[Cancer history]],"Not Found",0)</f>
        <v>No</v>
      </c>
      <c r="H790" cm="1">
        <f t="array" ref="H790">_xlfn.XLOOKUP($A790,MedExam_Table[[#Headers],[#Data],[Customer ID]],MedExam_Table[[#Headers],[#Data],[NumberOfMajorSurgeries_updated]],"Not Found",0)</f>
        <v>0</v>
      </c>
      <c r="I790" t="str" cm="1">
        <f t="array" ref="I790">_xlfn.XLOOKUP($A790,MedExam_Table[[#Headers],[#Data],[Customer ID]],MedExam_Table[[#Headers],[#Data],[Smoker Updated]],"Not Found",0)</f>
        <v>No</v>
      </c>
      <c r="J790" t="str" cm="1">
        <f t="array" ref="J790">_xlfn.XLOOKUP($A790,MedExam_Table[[#Headers],[#Data],[Customer ID]],MedExam_Table[[#Headers],[#Data],[Weight Status]],"Not Found",0)</f>
        <v>OverWeight</v>
      </c>
      <c r="K790" t="str" cm="1">
        <f t="array" ref="K790">_xlfn.XLOOKUP($A790,MedExam_Table[[#Headers],[#Data],[Customer ID]],MedExam_Table[[#Headers],[#Data],[Diabetes Status]],"Not Found",0)</f>
        <v>Normal</v>
      </c>
      <c r="L790" cm="1">
        <f t="array" ref="L790">_xlfn.XLOOKUP($A790,Hospitalisation_table[[#All],[Customer ID]],Hospitalisation_table[[#All],[Customer Age]],"Not Found",0)</f>
        <v>33</v>
      </c>
      <c r="M790" t="str" cm="1">
        <f t="array" ref="M790">_xlfn.XLOOKUP($A790,Hospitalisation_table[[#All],[Customer ID]],Hospitalisation_table[[#All],[Date of Birth]],"Not Found",0)</f>
        <v>6-Nov-1989</v>
      </c>
      <c r="N790" s="22" cm="1">
        <f t="array" ref="N790">_xlfn.XLOOKUP($A790,Hospitalisation_table[[#All],[Customer ID]],Hospitalisation_table[[#All],[charges]],"Not Found",0)</f>
        <v>5396.44</v>
      </c>
      <c r="O790" t="str" cm="1">
        <f t="array" ref="O790">_xlfn.XLOOKUP($A790,Hospitalisation_table[[#All],[Customer ID]],Hospitalisation_table[[#All],[Hospital tier_Updated]],"Not Found",0)</f>
        <v>tier - 2</v>
      </c>
      <c r="P790" t="str" cm="1">
        <f t="array" ref="P790">_xlfn.XLOOKUP($A790,Hospitalisation_table[[#All],[Customer ID]],Hospitalisation_table[[#All],[City tier_updated]],"Not Found",0)</f>
        <v>tier - 3</v>
      </c>
      <c r="Q790" t="str" cm="1">
        <f t="array" ref="Q790">_xlfn.XLOOKUP($A790,Hospitalisation_table[[#All],[Customer ID]],Hospitalisation_table[[#All],[State ID Updated]],"Not Found",0)</f>
        <v>R1013</v>
      </c>
    </row>
    <row r="791" spans="1:17" x14ac:dyDescent="0.3">
      <c r="A791" s="14" t="s">
        <v>662</v>
      </c>
      <c r="B791" t="str" cm="1">
        <f t="array" ref="B791">_xlfn.XLOOKUP($A791,CustomersName[[#All],[Customer ID]],CustomersName[[#All],[First Name]],"Not Found",0)</f>
        <v>Jehsica E.</v>
      </c>
      <c r="C791" cm="1">
        <f t="array" ref="C791">_xlfn.XLOOKUP($A791,MedExam_Table[[#Headers],[#Data],[Customer ID]],MedExam_Table[[#Headers],[#Data],[BMI]],"Not Found",0)</f>
        <v>26.41</v>
      </c>
      <c r="D791" cm="1">
        <f t="array" ref="D791">_xlfn.XLOOKUP($A791,MedExam_Table[[#Headers],[#Data],[Customer ID]],MedExam_Table[[#Headers],[#Data],[HBA1C]],"Not Found",0)</f>
        <v>5.07</v>
      </c>
      <c r="E791" t="str" cm="1">
        <f t="array" ref="E791">_xlfn.XLOOKUP($A791,MedExam_Table[[#Headers],[#Data],[Customer ID]],MedExam_Table[[#Headers],[#Data],[Heart Issues Updated]],"Not Found",0)</f>
        <v>Yes</v>
      </c>
      <c r="F791" t="str" cm="1">
        <f t="array" ref="F791">_xlfn.XLOOKUP($A791,MedExam_Table[[#Headers],[#Data],[Customer ID]],MedExam_Table[[#Headers],[#Data],[Any Transplants Update]],"Not Found",0)</f>
        <v>No</v>
      </c>
      <c r="G791" t="str" cm="1">
        <f t="array" ref="G791">_xlfn.XLOOKUP($A791,MedExam_Table[[#Headers],[#Data],[Customer ID]],MedExam_Table[[#Headers],[#Data],[Cancer history]],"Not Found",0)</f>
        <v>No</v>
      </c>
      <c r="H791" cm="1">
        <f t="array" ref="H791">_xlfn.XLOOKUP($A791,MedExam_Table[[#Headers],[#Data],[Customer ID]],MedExam_Table[[#Headers],[#Data],[NumberOfMajorSurgeries_updated]],"Not Found",0)</f>
        <v>1</v>
      </c>
      <c r="I791" t="str" cm="1">
        <f t="array" ref="I791">_xlfn.XLOOKUP($A791,MedExam_Table[[#Headers],[#Data],[Customer ID]],MedExam_Table[[#Headers],[#Data],[Smoker Updated]],"Not Found",0)</f>
        <v>No</v>
      </c>
      <c r="J791" t="str" cm="1">
        <f t="array" ref="J791">_xlfn.XLOOKUP($A791,MedExam_Table[[#Headers],[#Data],[Customer ID]],MedExam_Table[[#Headers],[#Data],[Weight Status]],"Not Found",0)</f>
        <v>OverWeight</v>
      </c>
      <c r="K791" t="str" cm="1">
        <f t="array" ref="K791">_xlfn.XLOOKUP($A791,MedExam_Table[[#Headers],[#Data],[Customer ID]],MedExam_Table[[#Headers],[#Data],[Diabetes Status]],"Not Found",0)</f>
        <v>Normal</v>
      </c>
      <c r="L791" cm="1">
        <f t="array" ref="L791">_xlfn.XLOOKUP($A791,Hospitalisation_table[[#All],[Customer ID]],Hospitalisation_table[[#All],[Customer Age]],"Not Found",0)</f>
        <v>34</v>
      </c>
      <c r="M791" t="str" cm="1">
        <f t="array" ref="M791">_xlfn.XLOOKUP($A791,Hospitalisation_table[[#All],[Customer ID]],Hospitalisation_table[[#All],[Date of Birth]],"Not Found",0)</f>
        <v>8-Aug-1988</v>
      </c>
      <c r="N791" s="22" cm="1">
        <f t="array" ref="N791">_xlfn.XLOOKUP($A791,Hospitalisation_table[[#All],[Customer ID]],Hospitalisation_table[[#All],[charges]],"Not Found",0)</f>
        <v>5385.34</v>
      </c>
      <c r="O791" t="str" cm="1">
        <f t="array" ref="O791">_xlfn.XLOOKUP($A791,Hospitalisation_table[[#All],[Customer ID]],Hospitalisation_table[[#All],[Hospital tier_Updated]],"Not Found",0)</f>
        <v>tier - 2</v>
      </c>
      <c r="P791" t="str" cm="1">
        <f t="array" ref="P791">_xlfn.XLOOKUP($A791,Hospitalisation_table[[#All],[Customer ID]],Hospitalisation_table[[#All],[City tier_updated]],"Not Found",0)</f>
        <v>tier - 3</v>
      </c>
      <c r="Q791" t="str" cm="1">
        <f t="array" ref="Q791">_xlfn.XLOOKUP($A791,Hospitalisation_table[[#All],[Customer ID]],Hospitalisation_table[[#All],[State ID Updated]],"Not Found",0)</f>
        <v>R1012</v>
      </c>
    </row>
    <row r="792" spans="1:17" x14ac:dyDescent="0.3">
      <c r="A792" s="13" t="s">
        <v>2202</v>
      </c>
      <c r="B792" t="str" cm="1">
        <f t="array" ref="B792">_xlfn.XLOOKUP($A792,CustomersName[[#All],[Customer ID]],CustomersName[[#All],[First Name]],"Not Found",0)</f>
        <v>Natalie</v>
      </c>
      <c r="C792" cm="1">
        <f t="array" ref="C792">_xlfn.XLOOKUP($A792,MedExam_Table[[#Headers],[#Data],[Customer ID]],MedExam_Table[[#Headers],[#Data],[BMI]],"Not Found",0)</f>
        <v>36.08</v>
      </c>
      <c r="D792" cm="1">
        <f t="array" ref="D792">_xlfn.XLOOKUP($A792,MedExam_Table[[#Headers],[#Data],[Customer ID]],MedExam_Table[[#Headers],[#Data],[HBA1C]],"Not Found",0)</f>
        <v>6.1</v>
      </c>
      <c r="E792" t="str" cm="1">
        <f t="array" ref="E792">_xlfn.XLOOKUP($A792,MedExam_Table[[#Headers],[#Data],[Customer ID]],MedExam_Table[[#Headers],[#Data],[Heart Issues Updated]],"Not Found",0)</f>
        <v>Yes</v>
      </c>
      <c r="F792" t="str" cm="1">
        <f t="array" ref="F792">_xlfn.XLOOKUP($A792,MedExam_Table[[#Headers],[#Data],[Customer ID]],MedExam_Table[[#Headers],[#Data],[Any Transplants Update]],"Not Found",0)</f>
        <v>No</v>
      </c>
      <c r="G792" t="str" cm="1">
        <f t="array" ref="G792">_xlfn.XLOOKUP($A792,MedExam_Table[[#Headers],[#Data],[Customer ID]],MedExam_Table[[#Headers],[#Data],[Cancer history]],"Not Found",0)</f>
        <v>No</v>
      </c>
      <c r="H792" cm="1">
        <f t="array" ref="H792">_xlfn.XLOOKUP($A792,MedExam_Table[[#Headers],[#Data],[Customer ID]],MedExam_Table[[#Headers],[#Data],[NumberOfMajorSurgeries_updated]],"Not Found",0)</f>
        <v>1</v>
      </c>
      <c r="I792" t="str" cm="1">
        <f t="array" ref="I792">_xlfn.XLOOKUP($A792,MedExam_Table[[#Headers],[#Data],[Customer ID]],MedExam_Table[[#Headers],[#Data],[Smoker Updated]],"Not Found",0)</f>
        <v>Yes</v>
      </c>
      <c r="J792" t="str" cm="1">
        <f t="array" ref="J792">_xlfn.XLOOKUP($A792,MedExam_Table[[#Headers],[#Data],[Customer ID]],MedExam_Table[[#Headers],[#Data],[Weight Status]],"Not Found",0)</f>
        <v>Obesity</v>
      </c>
      <c r="K792" t="str" cm="1">
        <f t="array" ref="K792">_xlfn.XLOOKUP($A792,MedExam_Table[[#Headers],[#Data],[Customer ID]],MedExam_Table[[#Headers],[#Data],[Diabetes Status]],"Not Found",0)</f>
        <v>Prediabetes</v>
      </c>
      <c r="L792" cm="1">
        <f t="array" ref="L792">_xlfn.XLOOKUP($A792,Hospitalisation_table[[#All],[Customer ID]],Hospitalisation_table[[#All],[Customer Age]],"Not Found",0)</f>
        <v>27</v>
      </c>
      <c r="M792" t="str" cm="1">
        <f t="array" ref="M792">_xlfn.XLOOKUP($A792,Hospitalisation_table[[#All],[Customer ID]],Hospitalisation_table[[#All],[Date of Birth]],"Not Found",0)</f>
        <v>30-Oct-1995</v>
      </c>
      <c r="N792" s="22" cm="1">
        <f t="array" ref="N792">_xlfn.XLOOKUP($A792,Hospitalisation_table[[#All],[Customer ID]],Hospitalisation_table[[#All],[charges]],"Not Found",0)</f>
        <v>37133.9</v>
      </c>
      <c r="O792" t="str" cm="1">
        <f t="array" ref="O792">_xlfn.XLOOKUP($A792,Hospitalisation_table[[#All],[Customer ID]],Hospitalisation_table[[#All],[Hospital tier_Updated]],"Not Found",0)</f>
        <v>tier - 2</v>
      </c>
      <c r="P792" t="str" cm="1">
        <f t="array" ref="P792">_xlfn.XLOOKUP($A792,Hospitalisation_table[[#All],[Customer ID]],Hospitalisation_table[[#All],[City tier_updated]],"Not Found",0)</f>
        <v>tier - 2</v>
      </c>
      <c r="Q792" t="str" cm="1">
        <f t="array" ref="Q792">_xlfn.XLOOKUP($A792,Hospitalisation_table[[#All],[Customer ID]],Hospitalisation_table[[#All],[State ID Updated]],"Not Found",0)</f>
        <v>R1013</v>
      </c>
    </row>
    <row r="793" spans="1:17" x14ac:dyDescent="0.3">
      <c r="A793" s="14" t="s">
        <v>661</v>
      </c>
      <c r="B793" t="str" cm="1">
        <f t="array" ref="B793">_xlfn.XLOOKUP($A793,CustomersName[[#All],[Customer ID]],CustomersName[[#All],[First Name]],"Not Found",0)</f>
        <v>Kristen</v>
      </c>
      <c r="C793" cm="1">
        <f t="array" ref="C793">_xlfn.XLOOKUP($A793,MedExam_Table[[#Headers],[#Data],[Customer ID]],MedExam_Table[[#Headers],[#Data],[BMI]],"Not Found",0)</f>
        <v>27.6</v>
      </c>
      <c r="D793" cm="1">
        <f t="array" ref="D793">_xlfn.XLOOKUP($A793,MedExam_Table[[#Headers],[#Data],[Customer ID]],MedExam_Table[[#Headers],[#Data],[HBA1C]],"Not Found",0)</f>
        <v>5.33</v>
      </c>
      <c r="E793" t="str" cm="1">
        <f t="array" ref="E793">_xlfn.XLOOKUP($A793,MedExam_Table[[#Headers],[#Data],[Customer ID]],MedExam_Table[[#Headers],[#Data],[Heart Issues Updated]],"Not Found",0)</f>
        <v>No</v>
      </c>
      <c r="F793" t="str" cm="1">
        <f t="array" ref="F793">_xlfn.XLOOKUP($A793,MedExam_Table[[#Headers],[#Data],[Customer ID]],MedExam_Table[[#Headers],[#Data],[Any Transplants Update]],"Not Found",0)</f>
        <v>No</v>
      </c>
      <c r="G793" t="str" cm="1">
        <f t="array" ref="G793">_xlfn.XLOOKUP($A793,MedExam_Table[[#Headers],[#Data],[Customer ID]],MedExam_Table[[#Headers],[#Data],[Cancer history]],"Not Found",0)</f>
        <v>No</v>
      </c>
      <c r="H793" cm="1">
        <f t="array" ref="H793">_xlfn.XLOOKUP($A793,MedExam_Table[[#Headers],[#Data],[Customer ID]],MedExam_Table[[#Headers],[#Data],[NumberOfMajorSurgeries_updated]],"Not Found",0)</f>
        <v>1</v>
      </c>
      <c r="I793" t="str" cm="1">
        <f t="array" ref="I793">_xlfn.XLOOKUP($A793,MedExam_Table[[#Headers],[#Data],[Customer ID]],MedExam_Table[[#Headers],[#Data],[Smoker Updated]],"Not Found",0)</f>
        <v>No</v>
      </c>
      <c r="J793" t="str" cm="1">
        <f t="array" ref="J793">_xlfn.XLOOKUP($A793,MedExam_Table[[#Headers],[#Data],[Customer ID]],MedExam_Table[[#Headers],[#Data],[Weight Status]],"Not Found",0)</f>
        <v>OverWeight</v>
      </c>
      <c r="K793" t="str" cm="1">
        <f t="array" ref="K793">_xlfn.XLOOKUP($A793,MedExam_Table[[#Headers],[#Data],[Customer ID]],MedExam_Table[[#Headers],[#Data],[Diabetes Status]],"Not Found",0)</f>
        <v>Normal</v>
      </c>
      <c r="L793" cm="1">
        <f t="array" ref="L793">_xlfn.XLOOKUP($A793,Hospitalisation_table[[#All],[Customer ID]],Hospitalisation_table[[#All],[Customer Age]],"Not Found",0)</f>
        <v>39</v>
      </c>
      <c r="M793" t="str" cm="1">
        <f t="array" ref="M793">_xlfn.XLOOKUP($A793,Hospitalisation_table[[#All],[Customer ID]],Hospitalisation_table[[#All],[Date of Birth]],"Not Found",0)</f>
        <v>1-Jun-1984</v>
      </c>
      <c r="N793" s="22" cm="1">
        <f t="array" ref="N793">_xlfn.XLOOKUP($A793,Hospitalisation_table[[#All],[Customer ID]],Hospitalisation_table[[#All],[charges]],"Not Found",0)</f>
        <v>5383.54</v>
      </c>
      <c r="O793" t="str" cm="1">
        <f t="array" ref="O793">_xlfn.XLOOKUP($A793,Hospitalisation_table[[#All],[Customer ID]],Hospitalisation_table[[#All],[Hospital tier_Updated]],"Not Found",0)</f>
        <v>tier - 2</v>
      </c>
      <c r="P793" t="str" cm="1">
        <f t="array" ref="P793">_xlfn.XLOOKUP($A793,Hospitalisation_table[[#All],[Customer ID]],Hospitalisation_table[[#All],[City tier_updated]],"Not Found",0)</f>
        <v>tier - 3</v>
      </c>
      <c r="Q793" t="str" cm="1">
        <f t="array" ref="Q793">_xlfn.XLOOKUP($A793,Hospitalisation_table[[#All],[Customer ID]],Hospitalisation_table[[#All],[State ID Updated]],"Not Found",0)</f>
        <v>R1011</v>
      </c>
    </row>
    <row r="794" spans="1:17" x14ac:dyDescent="0.3">
      <c r="A794" s="13" t="s">
        <v>660</v>
      </c>
      <c r="B794" t="str" cm="1">
        <f t="array" ref="B794">_xlfn.XLOOKUP($A794,CustomersName[[#All],[Customer ID]],CustomersName[[#All],[First Name]],"Not Found",0)</f>
        <v>Jose Guadalupe P</v>
      </c>
      <c r="C794" cm="1">
        <f t="array" ref="C794">_xlfn.XLOOKUP($A794,MedExam_Table[[#Headers],[#Data],[Customer ID]],MedExam_Table[[#Headers],[#Data],[BMI]],"Not Found",0)</f>
        <v>33.82</v>
      </c>
      <c r="D794" cm="1">
        <f t="array" ref="D794">_xlfn.XLOOKUP($A794,MedExam_Table[[#Headers],[#Data],[Customer ID]],MedExam_Table[[#Headers],[#Data],[HBA1C]],"Not Found",0)</f>
        <v>8.93</v>
      </c>
      <c r="E794" t="str" cm="1">
        <f t="array" ref="E794">_xlfn.XLOOKUP($A794,MedExam_Table[[#Headers],[#Data],[Customer ID]],MedExam_Table[[#Headers],[#Data],[Heart Issues Updated]],"Not Found",0)</f>
        <v>Yes</v>
      </c>
      <c r="F794" t="str" cm="1">
        <f t="array" ref="F794">_xlfn.XLOOKUP($A794,MedExam_Table[[#Headers],[#Data],[Customer ID]],MedExam_Table[[#Headers],[#Data],[Any Transplants Update]],"Not Found",0)</f>
        <v>No</v>
      </c>
      <c r="G794" t="str" cm="1">
        <f t="array" ref="G794">_xlfn.XLOOKUP($A794,MedExam_Table[[#Headers],[#Data],[Customer ID]],MedExam_Table[[#Headers],[#Data],[Cancer history]],"Not Found",0)</f>
        <v>No</v>
      </c>
      <c r="H794" cm="1">
        <f t="array" ref="H794">_xlfn.XLOOKUP($A794,MedExam_Table[[#Headers],[#Data],[Customer ID]],MedExam_Table[[#Headers],[#Data],[NumberOfMajorSurgeries_updated]],"Not Found",0)</f>
        <v>1</v>
      </c>
      <c r="I794" t="str" cm="1">
        <f t="array" ref="I794">_xlfn.XLOOKUP($A794,MedExam_Table[[#Headers],[#Data],[Customer ID]],MedExam_Table[[#Headers],[#Data],[Smoker Updated]],"Not Found",0)</f>
        <v>No</v>
      </c>
      <c r="J794" t="str" cm="1">
        <f t="array" ref="J794">_xlfn.XLOOKUP($A794,MedExam_Table[[#Headers],[#Data],[Customer ID]],MedExam_Table[[#Headers],[#Data],[Weight Status]],"Not Found",0)</f>
        <v>Obesity</v>
      </c>
      <c r="K794" t="str" cm="1">
        <f t="array" ref="K794">_xlfn.XLOOKUP($A794,MedExam_Table[[#Headers],[#Data],[Customer ID]],MedExam_Table[[#Headers],[#Data],[Diabetes Status]],"Not Found",0)</f>
        <v>Diabetes</v>
      </c>
      <c r="L794" cm="1">
        <f t="array" ref="L794">_xlfn.XLOOKUP($A794,Hospitalisation_table[[#All],[Customer ID]],Hospitalisation_table[[#All],[Customer Age]],"Not Found",0)</f>
        <v>36</v>
      </c>
      <c r="M794" t="str" cm="1">
        <f t="array" ref="M794">_xlfn.XLOOKUP($A794,Hospitalisation_table[[#All],[Customer ID]],Hospitalisation_table[[#All],[Date of Birth]],"Not Found",0)</f>
        <v>22-Jul-1986</v>
      </c>
      <c r="N794" s="22" cm="1">
        <f t="array" ref="N794">_xlfn.XLOOKUP($A794,Hospitalisation_table[[#All],[Customer ID]],Hospitalisation_table[[#All],[charges]],"Not Found",0)</f>
        <v>5377.46</v>
      </c>
      <c r="O794" t="str" cm="1">
        <f t="array" ref="O794">_xlfn.XLOOKUP($A794,Hospitalisation_table[[#All],[Customer ID]],Hospitalisation_table[[#All],[Hospital tier_Updated]],"Not Found",0)</f>
        <v>tier - 2</v>
      </c>
      <c r="P794" t="str" cm="1">
        <f t="array" ref="P794">_xlfn.XLOOKUP($A794,Hospitalisation_table[[#All],[Customer ID]],Hospitalisation_table[[#All],[City tier_updated]],"Not Found",0)</f>
        <v>tier - 3</v>
      </c>
      <c r="Q794" t="str" cm="1">
        <f t="array" ref="Q794">_xlfn.XLOOKUP($A794,Hospitalisation_table[[#All],[Customer ID]],Hospitalisation_table[[#All],[State ID Updated]],"Not Found",0)</f>
        <v>R1012</v>
      </c>
    </row>
    <row r="795" spans="1:17" x14ac:dyDescent="0.3">
      <c r="A795" s="14" t="s">
        <v>659</v>
      </c>
      <c r="B795" t="str" cm="1">
        <f t="array" ref="B795">_xlfn.XLOOKUP($A795,CustomersName[[#All],[Customer ID]],CustomersName[[#All],[First Name]],"Not Found",0)</f>
        <v>Cynthia</v>
      </c>
      <c r="C795" cm="1">
        <f t="array" ref="C795">_xlfn.XLOOKUP($A795,MedExam_Table[[#Headers],[#Data],[Customer ID]],MedExam_Table[[#Headers],[#Data],[BMI]],"Not Found",0)</f>
        <v>32.9</v>
      </c>
      <c r="D795" cm="1">
        <f t="array" ref="D795">_xlfn.XLOOKUP($A795,MedExam_Table[[#Headers],[#Data],[Customer ID]],MedExam_Table[[#Headers],[#Data],[HBA1C]],"Not Found",0)</f>
        <v>4.3499999999999996</v>
      </c>
      <c r="E795" t="str" cm="1">
        <f t="array" ref="E795">_xlfn.XLOOKUP($A795,MedExam_Table[[#Headers],[#Data],[Customer ID]],MedExam_Table[[#Headers],[#Data],[Heart Issues Updated]],"Not Found",0)</f>
        <v>No</v>
      </c>
      <c r="F795" t="str" cm="1">
        <f t="array" ref="F795">_xlfn.XLOOKUP($A795,MedExam_Table[[#Headers],[#Data],[Customer ID]],MedExam_Table[[#Headers],[#Data],[Any Transplants Update]],"Not Found",0)</f>
        <v>No</v>
      </c>
      <c r="G795" t="str" cm="1">
        <f t="array" ref="G795">_xlfn.XLOOKUP($A795,MedExam_Table[[#Headers],[#Data],[Customer ID]],MedExam_Table[[#Headers],[#Data],[Cancer history]],"Not Found",0)</f>
        <v>No</v>
      </c>
      <c r="H795" cm="1">
        <f t="array" ref="H795">_xlfn.XLOOKUP($A795,MedExam_Table[[#Headers],[#Data],[Customer ID]],MedExam_Table[[#Headers],[#Data],[NumberOfMajorSurgeries_updated]],"Not Found",0)</f>
        <v>0</v>
      </c>
      <c r="I795" t="str" cm="1">
        <f t="array" ref="I795">_xlfn.XLOOKUP($A795,MedExam_Table[[#Headers],[#Data],[Customer ID]],MedExam_Table[[#Headers],[#Data],[Smoker Updated]],"Not Found",0)</f>
        <v>No</v>
      </c>
      <c r="J795" t="str" cm="1">
        <f t="array" ref="J795">_xlfn.XLOOKUP($A795,MedExam_Table[[#Headers],[#Data],[Customer ID]],MedExam_Table[[#Headers],[#Data],[Weight Status]],"Not Found",0)</f>
        <v>Obesity</v>
      </c>
      <c r="K795" t="str" cm="1">
        <f t="array" ref="K795">_xlfn.XLOOKUP($A795,MedExam_Table[[#Headers],[#Data],[Customer ID]],MedExam_Table[[#Headers],[#Data],[Diabetes Status]],"Not Found",0)</f>
        <v>Normal</v>
      </c>
      <c r="L795" cm="1">
        <f t="array" ref="L795">_xlfn.XLOOKUP($A795,Hospitalisation_table[[#All],[Customer ID]],Hospitalisation_table[[#All],[Customer Age]],"Not Found",0)</f>
        <v>33</v>
      </c>
      <c r="M795" t="str" cm="1">
        <f t="array" ref="M795">_xlfn.XLOOKUP($A795,Hospitalisation_table[[#All],[Customer ID]],Hospitalisation_table[[#All],[Date of Birth]],"Not Found",0)</f>
        <v>18-Nov-1989</v>
      </c>
      <c r="N795" s="22" cm="1">
        <f t="array" ref="N795">_xlfn.XLOOKUP($A795,Hospitalisation_table[[#All],[Customer ID]],Hospitalisation_table[[#All],[charges]],"Not Found",0)</f>
        <v>5375.04</v>
      </c>
      <c r="O795" t="str" cm="1">
        <f t="array" ref="O795">_xlfn.XLOOKUP($A795,Hospitalisation_table[[#All],[Customer ID]],Hospitalisation_table[[#All],[Hospital tier_Updated]],"Not Found",0)</f>
        <v>tier - 2</v>
      </c>
      <c r="P795" t="str" cm="1">
        <f t="array" ref="P795">_xlfn.XLOOKUP($A795,Hospitalisation_table[[#All],[Customer ID]],Hospitalisation_table[[#All],[City tier_updated]],"Not Found",0)</f>
        <v>tier - 1</v>
      </c>
      <c r="Q795" t="str" cm="1">
        <f t="array" ref="Q795">_xlfn.XLOOKUP($A795,Hospitalisation_table[[#All],[Customer ID]],Hospitalisation_table[[#All],[State ID Updated]],"Not Found",0)</f>
        <v>R1011</v>
      </c>
    </row>
    <row r="796" spans="1:17" x14ac:dyDescent="0.3">
      <c r="A796" s="13" t="s">
        <v>658</v>
      </c>
      <c r="B796" t="str" cm="1">
        <f t="array" ref="B796">_xlfn.XLOOKUP($A796,CustomersName[[#All],[Customer ID]],CustomersName[[#All],[First Name]],"Not Found",0)</f>
        <v>Tyler</v>
      </c>
      <c r="C796" cm="1">
        <f t="array" ref="C796">_xlfn.XLOOKUP($A796,MedExam_Table[[#Headers],[#Data],[Customer ID]],MedExam_Table[[#Headers],[#Data],[BMI]],"Not Found",0)</f>
        <v>30.875</v>
      </c>
      <c r="D796" cm="1">
        <f t="array" ref="D796">_xlfn.XLOOKUP($A796,MedExam_Table[[#Headers],[#Data],[Customer ID]],MedExam_Table[[#Headers],[#Data],[HBA1C]],"Not Found",0)</f>
        <v>9.5399999999999991</v>
      </c>
      <c r="E796" t="str" cm="1">
        <f t="array" ref="E796">_xlfn.XLOOKUP($A796,MedExam_Table[[#Headers],[#Data],[Customer ID]],MedExam_Table[[#Headers],[#Data],[Heart Issues Updated]],"Not Found",0)</f>
        <v>Yes</v>
      </c>
      <c r="F796" t="str" cm="1">
        <f t="array" ref="F796">_xlfn.XLOOKUP($A796,MedExam_Table[[#Headers],[#Data],[Customer ID]],MedExam_Table[[#Headers],[#Data],[Any Transplants Update]],"Not Found",0)</f>
        <v>No</v>
      </c>
      <c r="G796" t="str" cm="1">
        <f t="array" ref="G796">_xlfn.XLOOKUP($A796,MedExam_Table[[#Headers],[#Data],[Customer ID]],MedExam_Table[[#Headers],[#Data],[Cancer history]],"Not Found",0)</f>
        <v>No</v>
      </c>
      <c r="H796" cm="1">
        <f t="array" ref="H796">_xlfn.XLOOKUP($A796,MedExam_Table[[#Headers],[#Data],[Customer ID]],MedExam_Table[[#Headers],[#Data],[NumberOfMajorSurgeries_updated]],"Not Found",0)</f>
        <v>1</v>
      </c>
      <c r="I796" t="str" cm="1">
        <f t="array" ref="I796">_xlfn.XLOOKUP($A796,MedExam_Table[[#Headers],[#Data],[Customer ID]],MedExam_Table[[#Headers],[#Data],[Smoker Updated]],"Not Found",0)</f>
        <v>No</v>
      </c>
      <c r="J796" t="str" cm="1">
        <f t="array" ref="J796">_xlfn.XLOOKUP($A796,MedExam_Table[[#Headers],[#Data],[Customer ID]],MedExam_Table[[#Headers],[#Data],[Weight Status]],"Not Found",0)</f>
        <v>Obesity</v>
      </c>
      <c r="K796" t="str" cm="1">
        <f t="array" ref="K796">_xlfn.XLOOKUP($A796,MedExam_Table[[#Headers],[#Data],[Customer ID]],MedExam_Table[[#Headers],[#Data],[Diabetes Status]],"Not Found",0)</f>
        <v>Diabetes</v>
      </c>
      <c r="L796" cm="1">
        <f t="array" ref="L796">_xlfn.XLOOKUP($A796,Hospitalisation_table[[#All],[Customer ID]],Hospitalisation_table[[#All],[Customer Age]],"Not Found",0)</f>
        <v>37</v>
      </c>
      <c r="M796" t="str" cm="1">
        <f t="array" ref="M796">_xlfn.XLOOKUP($A796,Hospitalisation_table[[#All],[Customer ID]],Hospitalisation_table[[#All],[Date of Birth]],"Not Found",0)</f>
        <v>1-Jun-1986</v>
      </c>
      <c r="N796" s="22" cm="1">
        <f t="array" ref="N796">_xlfn.XLOOKUP($A796,Hospitalisation_table[[#All],[Customer ID]],Hospitalisation_table[[#All],[charges]],"Not Found",0)</f>
        <v>5373.36</v>
      </c>
      <c r="O796" t="str" cm="1">
        <f t="array" ref="O796">_xlfn.XLOOKUP($A796,Hospitalisation_table[[#All],[Customer ID]],Hospitalisation_table[[#All],[Hospital tier_Updated]],"Not Found",0)</f>
        <v>tier - 2</v>
      </c>
      <c r="P796" t="str" cm="1">
        <f t="array" ref="P796">_xlfn.XLOOKUP($A796,Hospitalisation_table[[#All],[Customer ID]],Hospitalisation_table[[#All],[City tier_updated]],"Not Found",0)</f>
        <v>tier - 2</v>
      </c>
      <c r="Q796" t="str" cm="1">
        <f t="array" ref="Q796">_xlfn.XLOOKUP($A796,Hospitalisation_table[[#All],[Customer ID]],Hospitalisation_table[[#All],[State ID Updated]],"Not Found",0)</f>
        <v>R1012</v>
      </c>
    </row>
    <row r="797" spans="1:17" x14ac:dyDescent="0.3">
      <c r="A797" s="14" t="s">
        <v>657</v>
      </c>
      <c r="B797" t="str" cm="1">
        <f t="array" ref="B797">_xlfn.XLOOKUP($A797,CustomersName[[#All],[Customer ID]],CustomersName[[#All],[First Name]],"Not Found",0)</f>
        <v>HollyhJ</v>
      </c>
      <c r="C797" cm="1">
        <f t="array" ref="C797">_xlfn.XLOOKUP($A797,MedExam_Table[[#Headers],[#Data],[Customer ID]],MedExam_Table[[#Headers],[#Data],[BMI]],"Not Found",0)</f>
        <v>32.64</v>
      </c>
      <c r="D797" cm="1">
        <f t="array" ref="D797">_xlfn.XLOOKUP($A797,MedExam_Table[[#Headers],[#Data],[Customer ID]],MedExam_Table[[#Headers],[#Data],[HBA1C]],"Not Found",0)</f>
        <v>5.91</v>
      </c>
      <c r="E797" t="str" cm="1">
        <f t="array" ref="E797">_xlfn.XLOOKUP($A797,MedExam_Table[[#Headers],[#Data],[Customer ID]],MedExam_Table[[#Headers],[#Data],[Heart Issues Updated]],"Not Found",0)</f>
        <v>No</v>
      </c>
      <c r="F797" t="str" cm="1">
        <f t="array" ref="F797">_xlfn.XLOOKUP($A797,MedExam_Table[[#Headers],[#Data],[Customer ID]],MedExam_Table[[#Headers],[#Data],[Any Transplants Update]],"Not Found",0)</f>
        <v>No</v>
      </c>
      <c r="G797" t="str" cm="1">
        <f t="array" ref="G797">_xlfn.XLOOKUP($A797,MedExam_Table[[#Headers],[#Data],[Customer ID]],MedExam_Table[[#Headers],[#Data],[Cancer history]],"Not Found",0)</f>
        <v>No</v>
      </c>
      <c r="H797" cm="1">
        <f t="array" ref="H797">_xlfn.XLOOKUP($A797,MedExam_Table[[#Headers],[#Data],[Customer ID]],MedExam_Table[[#Headers],[#Data],[NumberOfMajorSurgeries_updated]],"Not Found",0)</f>
        <v>0</v>
      </c>
      <c r="I797" t="str" cm="1">
        <f t="array" ref="I797">_xlfn.XLOOKUP($A797,MedExam_Table[[#Headers],[#Data],[Customer ID]],MedExam_Table[[#Headers],[#Data],[Smoker Updated]],"Not Found",0)</f>
        <v>No</v>
      </c>
      <c r="J797" t="str" cm="1">
        <f t="array" ref="J797">_xlfn.XLOOKUP($A797,MedExam_Table[[#Headers],[#Data],[Customer ID]],MedExam_Table[[#Headers],[#Data],[Weight Status]],"Not Found",0)</f>
        <v>Obesity</v>
      </c>
      <c r="K797" t="str" cm="1">
        <f t="array" ref="K797">_xlfn.XLOOKUP($A797,MedExam_Table[[#Headers],[#Data],[Customer ID]],MedExam_Table[[#Headers],[#Data],[Diabetes Status]],"Not Found",0)</f>
        <v>Prediabetes</v>
      </c>
      <c r="L797" cm="1">
        <f t="array" ref="L797">_xlfn.XLOOKUP($A797,Hospitalisation_table[[#All],[Customer ID]],Hospitalisation_table[[#All],[Customer Age]],"Not Found",0)</f>
        <v>28</v>
      </c>
      <c r="M797" t="str" cm="1">
        <f t="array" ref="M797">_xlfn.XLOOKUP($A797,Hospitalisation_table[[#All],[Customer ID]],Hospitalisation_table[[#All],[Date of Birth]],"Not Found",0)</f>
        <v>7-Dec-1994</v>
      </c>
      <c r="N797" s="22" cm="1">
        <f t="array" ref="N797">_xlfn.XLOOKUP($A797,Hospitalisation_table[[#All],[Customer ID]],Hospitalisation_table[[#All],[charges]],"Not Found",0)</f>
        <v>5364.66</v>
      </c>
      <c r="O797" t="str" cm="1">
        <f t="array" ref="O797">_xlfn.XLOOKUP($A797,Hospitalisation_table[[#All],[Customer ID]],Hospitalisation_table[[#All],[Hospital tier_Updated]],"Not Found",0)</f>
        <v>tier - 2</v>
      </c>
      <c r="P797" t="str" cm="1">
        <f t="array" ref="P797">_xlfn.XLOOKUP($A797,Hospitalisation_table[[#All],[Customer ID]],Hospitalisation_table[[#All],[City tier_updated]],"Not Found",0)</f>
        <v>tier - 1</v>
      </c>
      <c r="Q797" t="str" cm="1">
        <f t="array" ref="Q797">_xlfn.XLOOKUP($A797,Hospitalisation_table[[#All],[Customer ID]],Hospitalisation_table[[#All],[State ID Updated]],"Not Found",0)</f>
        <v>R1011</v>
      </c>
    </row>
    <row r="798" spans="1:17" x14ac:dyDescent="0.3">
      <c r="A798" s="13" t="s">
        <v>656</v>
      </c>
      <c r="B798" t="str" cm="1">
        <f t="array" ref="B798">_xlfn.XLOOKUP($A798,CustomersName[[#All],[Customer ID]],CustomersName[[#All],[First Name]],"Not Found",0)</f>
        <v>Kristen</v>
      </c>
      <c r="C798" cm="1">
        <f t="array" ref="C798">_xlfn.XLOOKUP($A798,MedExam_Table[[#Headers],[#Data],[Customer ID]],MedExam_Table[[#Headers],[#Data],[BMI]],"Not Found",0)</f>
        <v>22.135000000000002</v>
      </c>
      <c r="D798" cm="1">
        <f t="array" ref="D798">_xlfn.XLOOKUP($A798,MedExam_Table[[#Headers],[#Data],[Customer ID]],MedExam_Table[[#Headers],[#Data],[HBA1C]],"Not Found",0)</f>
        <v>5.0999999999999996</v>
      </c>
      <c r="E798" t="str" cm="1">
        <f t="array" ref="E798">_xlfn.XLOOKUP($A798,MedExam_Table[[#Headers],[#Data],[Customer ID]],MedExam_Table[[#Headers],[#Data],[Heart Issues Updated]],"Not Found",0)</f>
        <v>No</v>
      </c>
      <c r="F798" t="str" cm="1">
        <f t="array" ref="F798">_xlfn.XLOOKUP($A798,MedExam_Table[[#Headers],[#Data],[Customer ID]],MedExam_Table[[#Headers],[#Data],[Any Transplants Update]],"Not Found",0)</f>
        <v>No</v>
      </c>
      <c r="G798" t="str" cm="1">
        <f t="array" ref="G798">_xlfn.XLOOKUP($A798,MedExam_Table[[#Headers],[#Data],[Customer ID]],MedExam_Table[[#Headers],[#Data],[Cancer history]],"Not Found",0)</f>
        <v>No</v>
      </c>
      <c r="H798" cm="1">
        <f t="array" ref="H798">_xlfn.XLOOKUP($A798,MedExam_Table[[#Headers],[#Data],[Customer ID]],MedExam_Table[[#Headers],[#Data],[NumberOfMajorSurgeries_updated]],"Not Found",0)</f>
        <v>0</v>
      </c>
      <c r="I798" t="str" cm="1">
        <f t="array" ref="I798">_xlfn.XLOOKUP($A798,MedExam_Table[[#Headers],[#Data],[Customer ID]],MedExam_Table[[#Headers],[#Data],[Smoker Updated]],"Not Found",0)</f>
        <v>No</v>
      </c>
      <c r="J798" t="str" cm="1">
        <f t="array" ref="J798">_xlfn.XLOOKUP($A798,MedExam_Table[[#Headers],[#Data],[Customer ID]],MedExam_Table[[#Headers],[#Data],[Weight Status]],"Not Found",0)</f>
        <v>NormalWeight</v>
      </c>
      <c r="K798" t="str" cm="1">
        <f t="array" ref="K798">_xlfn.XLOOKUP($A798,MedExam_Table[[#Headers],[#Data],[Customer ID]],MedExam_Table[[#Headers],[#Data],[Diabetes Status]],"Not Found",0)</f>
        <v>Normal</v>
      </c>
      <c r="L798" cm="1">
        <f t="array" ref="L798">_xlfn.XLOOKUP($A798,Hospitalisation_table[[#All],[Customer ID]],Hospitalisation_table[[#All],[Customer Age]],"Not Found",0)</f>
        <v>33</v>
      </c>
      <c r="M798" t="str" cm="1">
        <f t="array" ref="M798">_xlfn.XLOOKUP($A798,Hospitalisation_table[[#All],[Customer ID]],Hospitalisation_table[[#All],[Date of Birth]],"Not Found",0)</f>
        <v>7-Nov-1989</v>
      </c>
      <c r="N798" s="22" cm="1">
        <f t="array" ref="N798">_xlfn.XLOOKUP($A798,Hospitalisation_table[[#All],[Customer ID]],Hospitalisation_table[[#All],[charges]],"Not Found",0)</f>
        <v>5354.07</v>
      </c>
      <c r="O798" t="str" cm="1">
        <f t="array" ref="O798">_xlfn.XLOOKUP($A798,Hospitalisation_table[[#All],[Customer ID]],Hospitalisation_table[[#All],[Hospital tier_Updated]],"Not Found",0)</f>
        <v>tier - 2</v>
      </c>
      <c r="P798" t="str" cm="1">
        <f t="array" ref="P798">_xlfn.XLOOKUP($A798,Hospitalisation_table[[#All],[Customer ID]],Hospitalisation_table[[#All],[City tier_updated]],"Not Found",0)</f>
        <v>tier - 3</v>
      </c>
      <c r="Q798" t="str" cm="1">
        <f t="array" ref="Q798">_xlfn.XLOOKUP($A798,Hospitalisation_table[[#All],[Customer ID]],Hospitalisation_table[[#All],[State ID Updated]],"Not Found",0)</f>
        <v>R1024</v>
      </c>
    </row>
    <row r="799" spans="1:17" x14ac:dyDescent="0.3">
      <c r="A799" s="14" t="s">
        <v>655</v>
      </c>
      <c r="B799" t="str" cm="1">
        <f t="array" ref="B799">_xlfn.XLOOKUP($A799,CustomersName[[#All],[Customer ID]],CustomersName[[#All],[First Name]],"Not Found",0)</f>
        <v>Thomas</v>
      </c>
      <c r="C799" cm="1">
        <f t="array" ref="C799">_xlfn.XLOOKUP($A799,MedExam_Table[[#Headers],[#Data],[Customer ID]],MedExam_Table[[#Headers],[#Data],[BMI]],"Not Found",0)</f>
        <v>16.53</v>
      </c>
      <c r="D799" cm="1">
        <f t="array" ref="D799">_xlfn.XLOOKUP($A799,MedExam_Table[[#Headers],[#Data],[Customer ID]],MedExam_Table[[#Headers],[#Data],[HBA1C]],"Not Found",0)</f>
        <v>5.08</v>
      </c>
      <c r="E799" t="str" cm="1">
        <f t="array" ref="E799">_xlfn.XLOOKUP($A799,MedExam_Table[[#Headers],[#Data],[Customer ID]],MedExam_Table[[#Headers],[#Data],[Heart Issues Updated]],"Not Found",0)</f>
        <v>No</v>
      </c>
      <c r="F799" t="str" cm="1">
        <f t="array" ref="F799">_xlfn.XLOOKUP($A799,MedExam_Table[[#Headers],[#Data],[Customer ID]],MedExam_Table[[#Headers],[#Data],[Any Transplants Update]],"Not Found",0)</f>
        <v>No</v>
      </c>
      <c r="G799" t="str" cm="1">
        <f t="array" ref="G799">_xlfn.XLOOKUP($A799,MedExam_Table[[#Headers],[#Data],[Customer ID]],MedExam_Table[[#Headers],[#Data],[Cancer history]],"Not Found",0)</f>
        <v>No</v>
      </c>
      <c r="H799" cm="1">
        <f t="array" ref="H799">_xlfn.XLOOKUP($A799,MedExam_Table[[#Headers],[#Data],[Customer ID]],MedExam_Table[[#Headers],[#Data],[NumberOfMajorSurgeries_updated]],"Not Found",0)</f>
        <v>2</v>
      </c>
      <c r="I799" t="str" cm="1">
        <f t="array" ref="I799">_xlfn.XLOOKUP($A799,MedExam_Table[[#Headers],[#Data],[Customer ID]],MedExam_Table[[#Headers],[#Data],[Smoker Updated]],"Not Found",0)</f>
        <v>No</v>
      </c>
      <c r="J799" t="str" cm="1">
        <f t="array" ref="J799">_xlfn.XLOOKUP($A799,MedExam_Table[[#Headers],[#Data],[Customer ID]],MedExam_Table[[#Headers],[#Data],[Weight Status]],"Not Found",0)</f>
        <v>Underweight</v>
      </c>
      <c r="K799" t="str" cm="1">
        <f t="array" ref="K799">_xlfn.XLOOKUP($A799,MedExam_Table[[#Headers],[#Data],[Customer ID]],MedExam_Table[[#Headers],[#Data],[Diabetes Status]],"Not Found",0)</f>
        <v>Normal</v>
      </c>
      <c r="L799" cm="1">
        <f t="array" ref="L799">_xlfn.XLOOKUP($A799,Hospitalisation_table[[#All],[Customer ID]],Hospitalisation_table[[#All],[Customer Age]],"Not Found",0)</f>
        <v>50</v>
      </c>
      <c r="M799" t="str" cm="1">
        <f t="array" ref="M799">_xlfn.XLOOKUP($A799,Hospitalisation_table[[#All],[Customer ID]],Hospitalisation_table[[#All],[Date of Birth]],"Not Found",0)</f>
        <v>15-Dec-1972</v>
      </c>
      <c r="N799" s="22" cm="1">
        <f t="array" ref="N799">_xlfn.XLOOKUP($A799,Hospitalisation_table[[#All],[Customer ID]],Hospitalisation_table[[#All],[charges]],"Not Found",0)</f>
        <v>5344.81</v>
      </c>
      <c r="O799" t="str" cm="1">
        <f t="array" ref="O799">_xlfn.XLOOKUP($A799,Hospitalisation_table[[#All],[Customer ID]],Hospitalisation_table[[#All],[Hospital tier_Updated]],"Not Found",0)</f>
        <v>tier - 2</v>
      </c>
      <c r="P799" t="str" cm="1">
        <f t="array" ref="P799">_xlfn.XLOOKUP($A799,Hospitalisation_table[[#All],[Customer ID]],Hospitalisation_table[[#All],[City tier_updated]],"Not Found",0)</f>
        <v>tier - 3</v>
      </c>
      <c r="Q799" t="str" cm="1">
        <f t="array" ref="Q799">_xlfn.XLOOKUP($A799,Hospitalisation_table[[#All],[Customer ID]],Hospitalisation_table[[#All],[State ID Updated]],"Not Found",0)</f>
        <v>R1013</v>
      </c>
    </row>
    <row r="800" spans="1:17" x14ac:dyDescent="0.3">
      <c r="A800" s="13" t="s">
        <v>654</v>
      </c>
      <c r="B800" t="str" cm="1">
        <f t="array" ref="B800">_xlfn.XLOOKUP($A800,CustomersName[[#All],[Customer ID]],CustomersName[[#All],[First Name]],"Not Found",0)</f>
        <v>Trihity M</v>
      </c>
      <c r="C800" cm="1">
        <f t="array" ref="C800">_xlfn.XLOOKUP($A800,MedExam_Table[[#Headers],[#Data],[Customer ID]],MedExam_Table[[#Headers],[#Data],[BMI]],"Not Found",0)</f>
        <v>32.774999999999999</v>
      </c>
      <c r="D800" cm="1">
        <f t="array" ref="D800">_xlfn.XLOOKUP($A800,MedExam_Table[[#Headers],[#Data],[Customer ID]],MedExam_Table[[#Headers],[#Data],[HBA1C]],"Not Found",0)</f>
        <v>4.75</v>
      </c>
      <c r="E800" t="str" cm="1">
        <f t="array" ref="E800">_xlfn.XLOOKUP($A800,MedExam_Table[[#Headers],[#Data],[Customer ID]],MedExam_Table[[#Headers],[#Data],[Heart Issues Updated]],"Not Found",0)</f>
        <v>No</v>
      </c>
      <c r="F800" t="str" cm="1">
        <f t="array" ref="F800">_xlfn.XLOOKUP($A800,MedExam_Table[[#Headers],[#Data],[Customer ID]],MedExam_Table[[#Headers],[#Data],[Any Transplants Update]],"Not Found",0)</f>
        <v>No</v>
      </c>
      <c r="G800" t="str" cm="1">
        <f t="array" ref="G800">_xlfn.XLOOKUP($A800,MedExam_Table[[#Headers],[#Data],[Customer ID]],MedExam_Table[[#Headers],[#Data],[Cancer history]],"Not Found",0)</f>
        <v>No</v>
      </c>
      <c r="H800" cm="1">
        <f t="array" ref="H800">_xlfn.XLOOKUP($A800,MedExam_Table[[#Headers],[#Data],[Customer ID]],MedExam_Table[[#Headers],[#Data],[NumberOfMajorSurgeries_updated]],"Not Found",0)</f>
        <v>0</v>
      </c>
      <c r="I800" t="str" cm="1">
        <f t="array" ref="I800">_xlfn.XLOOKUP($A800,MedExam_Table[[#Headers],[#Data],[Customer ID]],MedExam_Table[[#Headers],[#Data],[Smoker Updated]],"Not Found",0)</f>
        <v>No</v>
      </c>
      <c r="J800" t="str" cm="1">
        <f t="array" ref="J800">_xlfn.XLOOKUP($A800,MedExam_Table[[#Headers],[#Data],[Customer ID]],MedExam_Table[[#Headers],[#Data],[Weight Status]],"Not Found",0)</f>
        <v>Obesity</v>
      </c>
      <c r="K800" t="str" cm="1">
        <f t="array" ref="K800">_xlfn.XLOOKUP($A800,MedExam_Table[[#Headers],[#Data],[Customer ID]],MedExam_Table[[#Headers],[#Data],[Diabetes Status]],"Not Found",0)</f>
        <v>Normal</v>
      </c>
      <c r="L800" cm="1">
        <f t="array" ref="L800">_xlfn.XLOOKUP($A800,Hospitalisation_table[[#All],[Customer ID]],Hospitalisation_table[[#All],[Customer Age]],"Not Found",0)</f>
        <v>31</v>
      </c>
      <c r="M800" t="str" cm="1">
        <f t="array" ref="M800">_xlfn.XLOOKUP($A800,Hospitalisation_table[[#All],[Customer ID]],Hospitalisation_table[[#All],[Date of Birth]],"Not Found",0)</f>
        <v>28-Aug-1991</v>
      </c>
      <c r="N800" s="22" cm="1">
        <f t="array" ref="N800">_xlfn.XLOOKUP($A800,Hospitalisation_table[[#All],[Customer ID]],Hospitalisation_table[[#All],[charges]],"Not Found",0)</f>
        <v>5327.4</v>
      </c>
      <c r="O800" t="str" cm="1">
        <f t="array" ref="O800">_xlfn.XLOOKUP($A800,Hospitalisation_table[[#All],[Customer ID]],Hospitalisation_table[[#All],[Hospital tier_Updated]],"Not Found",0)</f>
        <v>tier - 2</v>
      </c>
      <c r="P800" t="str" cm="1">
        <f t="array" ref="P800">_xlfn.XLOOKUP($A800,Hospitalisation_table[[#All],[Customer ID]],Hospitalisation_table[[#All],[City tier_updated]],"Not Found",0)</f>
        <v>tier - 1</v>
      </c>
      <c r="Q800" t="str" cm="1">
        <f t="array" ref="Q800">_xlfn.XLOOKUP($A800,Hospitalisation_table[[#All],[Customer ID]],Hospitalisation_table[[#All],[State ID Updated]],"Not Found",0)</f>
        <v>R1012</v>
      </c>
    </row>
    <row r="801" spans="1:17" x14ac:dyDescent="0.3">
      <c r="A801" s="14" t="s">
        <v>653</v>
      </c>
      <c r="B801" t="str" cm="1">
        <f t="array" ref="B801">_xlfn.XLOOKUP($A801,CustomersName[[#All],[Customer ID]],CustomersName[[#All],[First Name]],"Not Found",0)</f>
        <v>ShSarah A</v>
      </c>
      <c r="C801" cm="1">
        <f t="array" ref="C801">_xlfn.XLOOKUP($A801,MedExam_Table[[#Headers],[#Data],[Customer ID]],MedExam_Table[[#Headers],[#Data],[BMI]],"Not Found",0)</f>
        <v>30.9</v>
      </c>
      <c r="D801" cm="1">
        <f t="array" ref="D801">_xlfn.XLOOKUP($A801,MedExam_Table[[#Headers],[#Data],[Customer ID]],MedExam_Table[[#Headers],[#Data],[HBA1C]],"Not Found",0)</f>
        <v>6.05</v>
      </c>
      <c r="E801" t="str" cm="1">
        <f t="array" ref="E801">_xlfn.XLOOKUP($A801,MedExam_Table[[#Headers],[#Data],[Customer ID]],MedExam_Table[[#Headers],[#Data],[Heart Issues Updated]],"Not Found",0)</f>
        <v>No</v>
      </c>
      <c r="F801" t="str" cm="1">
        <f t="array" ref="F801">_xlfn.XLOOKUP($A801,MedExam_Table[[#Headers],[#Data],[Customer ID]],MedExam_Table[[#Headers],[#Data],[Any Transplants Update]],"Not Found",0)</f>
        <v>No</v>
      </c>
      <c r="G801" t="str" cm="1">
        <f t="array" ref="G801">_xlfn.XLOOKUP($A801,MedExam_Table[[#Headers],[#Data],[Customer ID]],MedExam_Table[[#Headers],[#Data],[Cancer history]],"Not Found",0)</f>
        <v>No</v>
      </c>
      <c r="H801" cm="1">
        <f t="array" ref="H801">_xlfn.XLOOKUP($A801,MedExam_Table[[#Headers],[#Data],[Customer ID]],MedExam_Table[[#Headers],[#Data],[NumberOfMajorSurgeries_updated]],"Not Found",0)</f>
        <v>1</v>
      </c>
      <c r="I801" t="str" cm="1">
        <f t="array" ref="I801">_xlfn.XLOOKUP($A801,MedExam_Table[[#Headers],[#Data],[Customer ID]],MedExam_Table[[#Headers],[#Data],[Smoker Updated]],"Not Found",0)</f>
        <v>No</v>
      </c>
      <c r="J801" t="str" cm="1">
        <f t="array" ref="J801">_xlfn.XLOOKUP($A801,MedExam_Table[[#Headers],[#Data],[Customer ID]],MedExam_Table[[#Headers],[#Data],[Weight Status]],"Not Found",0)</f>
        <v>Obesity</v>
      </c>
      <c r="K801" t="str" cm="1">
        <f t="array" ref="K801">_xlfn.XLOOKUP($A801,MedExam_Table[[#Headers],[#Data],[Customer ID]],MedExam_Table[[#Headers],[#Data],[Diabetes Status]],"Not Found",0)</f>
        <v>Prediabetes</v>
      </c>
      <c r="L801" cm="1">
        <f t="array" ref="L801">_xlfn.XLOOKUP($A801,Hospitalisation_table[[#All],[Customer ID]],Hospitalisation_table[[#All],[Customer Age]],"Not Found",0)</f>
        <v>30</v>
      </c>
      <c r="M801" t="str" cm="1">
        <f t="array" ref="M801">_xlfn.XLOOKUP($A801,Hospitalisation_table[[#All],[Customer ID]],Hospitalisation_table[[#All],[Date of Birth]],"Not Found",0)</f>
        <v>18-Jun-1992</v>
      </c>
      <c r="N801" s="22" cm="1">
        <f t="array" ref="N801">_xlfn.XLOOKUP($A801,Hospitalisation_table[[#All],[Customer ID]],Hospitalisation_table[[#All],[charges]],"Not Found",0)</f>
        <v>5325.65</v>
      </c>
      <c r="O801" t="str" cm="1">
        <f t="array" ref="O801">_xlfn.XLOOKUP($A801,Hospitalisation_table[[#All],[Customer ID]],Hospitalisation_table[[#All],[Hospital tier_Updated]],"Not Found",0)</f>
        <v>tier - 2</v>
      </c>
      <c r="P801" t="str" cm="1">
        <f t="array" ref="P801">_xlfn.XLOOKUP($A801,Hospitalisation_table[[#All],[Customer ID]],Hospitalisation_table[[#All],[City tier_updated]],"Not Found",0)</f>
        <v>tier - 1</v>
      </c>
      <c r="Q801" t="str" cm="1">
        <f t="array" ref="Q801">_xlfn.XLOOKUP($A801,Hospitalisation_table[[#All],[Customer ID]],Hospitalisation_table[[#All],[State ID Updated]],"Not Found",0)</f>
        <v>R1011</v>
      </c>
    </row>
    <row r="802" spans="1:17" x14ac:dyDescent="0.3">
      <c r="A802" s="13" t="s">
        <v>652</v>
      </c>
      <c r="B802" t="str" cm="1">
        <f t="array" ref="B802">_xlfn.XLOOKUP($A802,CustomersName[[#All],[Customer ID]],CustomersName[[#All],[First Name]],"Not Found",0)</f>
        <v>Lish M.</v>
      </c>
      <c r="C802" cm="1">
        <f t="array" ref="C802">_xlfn.XLOOKUP($A802,MedExam_Table[[#Headers],[#Data],[Customer ID]],MedExam_Table[[#Headers],[#Data],[BMI]],"Not Found",0)</f>
        <v>15.58</v>
      </c>
      <c r="D802" cm="1">
        <f t="array" ref="D802">_xlfn.XLOOKUP($A802,MedExam_Table[[#Headers],[#Data],[Customer ID]],MedExam_Table[[#Headers],[#Data],[HBA1C]],"Not Found",0)</f>
        <v>11.56</v>
      </c>
      <c r="E802" t="str" cm="1">
        <f t="array" ref="E802">_xlfn.XLOOKUP($A802,MedExam_Table[[#Headers],[#Data],[Customer ID]],MedExam_Table[[#Headers],[#Data],[Heart Issues Updated]],"Not Found",0)</f>
        <v>No</v>
      </c>
      <c r="F802" t="str" cm="1">
        <f t="array" ref="F802">_xlfn.XLOOKUP($A802,MedExam_Table[[#Headers],[#Data],[Customer ID]],MedExam_Table[[#Headers],[#Data],[Any Transplants Update]],"Not Found",0)</f>
        <v>No</v>
      </c>
      <c r="G802" t="str" cm="1">
        <f t="array" ref="G802">_xlfn.XLOOKUP($A802,MedExam_Table[[#Headers],[#Data],[Customer ID]],MedExam_Table[[#Headers],[#Data],[Cancer history]],"Not Found",0)</f>
        <v>No</v>
      </c>
      <c r="H802" cm="1">
        <f t="array" ref="H802">_xlfn.XLOOKUP($A802,MedExam_Table[[#Headers],[#Data],[Customer ID]],MedExam_Table[[#Headers],[#Data],[NumberOfMajorSurgeries_updated]],"Not Found",0)</f>
        <v>0</v>
      </c>
      <c r="I802" t="str" cm="1">
        <f t="array" ref="I802">_xlfn.XLOOKUP($A802,MedExam_Table[[#Headers],[#Data],[Customer ID]],MedExam_Table[[#Headers],[#Data],[Smoker Updated]],"Not Found",0)</f>
        <v>No</v>
      </c>
      <c r="J802" t="str" cm="1">
        <f t="array" ref="J802">_xlfn.XLOOKUP($A802,MedExam_Table[[#Headers],[#Data],[Customer ID]],MedExam_Table[[#Headers],[#Data],[Weight Status]],"Not Found",0)</f>
        <v>Underweight</v>
      </c>
      <c r="K802" t="str" cm="1">
        <f t="array" ref="K802">_xlfn.XLOOKUP($A802,MedExam_Table[[#Headers],[#Data],[Customer ID]],MedExam_Table[[#Headers],[#Data],[Diabetes Status]],"Not Found",0)</f>
        <v>Diabetes</v>
      </c>
      <c r="L802" cm="1">
        <f t="array" ref="L802">_xlfn.XLOOKUP($A802,Hospitalisation_table[[#All],[Customer ID]],Hospitalisation_table[[#All],[Customer Age]],"Not Found",0)</f>
        <v>48</v>
      </c>
      <c r="M802" t="str" cm="1">
        <f t="array" ref="M802">_xlfn.XLOOKUP($A802,Hospitalisation_table[[#All],[Customer ID]],Hospitalisation_table[[#All],[Date of Birth]],"Not Found",0)</f>
        <v>2-Sep-1974</v>
      </c>
      <c r="N802" s="22" cm="1">
        <f t="array" ref="N802">_xlfn.XLOOKUP($A802,Hospitalisation_table[[#All],[Customer ID]],Hospitalisation_table[[#All],[charges]],"Not Found",0)</f>
        <v>5322.24</v>
      </c>
      <c r="O802" t="str" cm="1">
        <f t="array" ref="O802">_xlfn.XLOOKUP($A802,Hospitalisation_table[[#All],[Customer ID]],Hospitalisation_table[[#All],[Hospital tier_Updated]],"Not Found",0)</f>
        <v>tier - 2</v>
      </c>
      <c r="P802" t="str" cm="1">
        <f t="array" ref="P802">_xlfn.XLOOKUP($A802,Hospitalisation_table[[#All],[Customer ID]],Hospitalisation_table[[#All],[City tier_updated]],"Not Found",0)</f>
        <v>tier - 1</v>
      </c>
      <c r="Q802" t="str" cm="1">
        <f t="array" ref="Q802">_xlfn.XLOOKUP($A802,Hospitalisation_table[[#All],[Customer ID]],Hospitalisation_table[[#All],[State ID Updated]],"Not Found",0)</f>
        <v>R1012</v>
      </c>
    </row>
    <row r="803" spans="1:17" x14ac:dyDescent="0.3">
      <c r="A803" s="14" t="s">
        <v>2201</v>
      </c>
      <c r="B803" t="str" cm="1">
        <f t="array" ref="B803">_xlfn.XLOOKUP($A803,CustomersName[[#All],[Customer ID]],CustomersName[[#All],[First Name]],"Not Found",0)</f>
        <v>Lina</v>
      </c>
      <c r="C803" cm="1">
        <f t="array" ref="C803">_xlfn.XLOOKUP($A803,MedExam_Table[[#Headers],[#Data],[Customer ID]],MedExam_Table[[#Headers],[#Data],[BMI]],"Not Found",0)</f>
        <v>33.5</v>
      </c>
      <c r="D803" cm="1">
        <f t="array" ref="D803">_xlfn.XLOOKUP($A803,MedExam_Table[[#Headers],[#Data],[Customer ID]],MedExam_Table[[#Headers],[#Data],[HBA1C]],"Not Found",0)</f>
        <v>5.4</v>
      </c>
      <c r="E803" t="str" cm="1">
        <f t="array" ref="E803">_xlfn.XLOOKUP($A803,MedExam_Table[[#Headers],[#Data],[Customer ID]],MedExam_Table[[#Headers],[#Data],[Heart Issues Updated]],"Not Found",0)</f>
        <v>No</v>
      </c>
      <c r="F803" t="str" cm="1">
        <f t="array" ref="F803">_xlfn.XLOOKUP($A803,MedExam_Table[[#Headers],[#Data],[Customer ID]],MedExam_Table[[#Headers],[#Data],[Any Transplants Update]],"Not Found",0)</f>
        <v>No</v>
      </c>
      <c r="G803" t="str" cm="1">
        <f t="array" ref="G803">_xlfn.XLOOKUP($A803,MedExam_Table[[#Headers],[#Data],[Customer ID]],MedExam_Table[[#Headers],[#Data],[Cancer history]],"Not Found",0)</f>
        <v>No</v>
      </c>
      <c r="H803" cm="1">
        <f t="array" ref="H803">_xlfn.XLOOKUP($A803,MedExam_Table[[#Headers],[#Data],[Customer ID]],MedExam_Table[[#Headers],[#Data],[NumberOfMajorSurgeries_updated]],"Not Found",0)</f>
        <v>0</v>
      </c>
      <c r="I803" t="str" cm="1">
        <f t="array" ref="I803">_xlfn.XLOOKUP($A803,MedExam_Table[[#Headers],[#Data],[Customer ID]],MedExam_Table[[#Headers],[#Data],[Smoker Updated]],"Not Found",0)</f>
        <v>Yes</v>
      </c>
      <c r="J803" t="str" cm="1">
        <f t="array" ref="J803">_xlfn.XLOOKUP($A803,MedExam_Table[[#Headers],[#Data],[Customer ID]],MedExam_Table[[#Headers],[#Data],[Weight Status]],"Not Found",0)</f>
        <v>Obesity</v>
      </c>
      <c r="K803" t="str" cm="1">
        <f t="array" ref="K803">_xlfn.XLOOKUP($A803,MedExam_Table[[#Headers],[#Data],[Customer ID]],MedExam_Table[[#Headers],[#Data],[Diabetes Status]],"Not Found",0)</f>
        <v>Normal</v>
      </c>
      <c r="L803" cm="1">
        <f t="array" ref="L803">_xlfn.XLOOKUP($A803,Hospitalisation_table[[#All],[Customer ID]],Hospitalisation_table[[#All],[Customer Age]],"Not Found",0)</f>
        <v>33</v>
      </c>
      <c r="M803" t="str" cm="1">
        <f t="array" ref="M803">_xlfn.XLOOKUP($A803,Hospitalisation_table[[#All],[Customer ID]],Hospitalisation_table[[#All],[Date of Birth]],"Not Found",0)</f>
        <v>10-Jun-1989</v>
      </c>
      <c r="N803" s="22" cm="1">
        <f t="array" ref="N803">_xlfn.XLOOKUP($A803,Hospitalisation_table[[#All],[Customer ID]],Hospitalisation_table[[#All],[charges]],"Not Found",0)</f>
        <v>37079.370000000003</v>
      </c>
      <c r="O803" t="str" cm="1">
        <f t="array" ref="O803">_xlfn.XLOOKUP($A803,Hospitalisation_table[[#All],[Customer ID]],Hospitalisation_table[[#All],[Hospital tier_Updated]],"Not Found",0)</f>
        <v>tier - 2</v>
      </c>
      <c r="P803" t="str" cm="1">
        <f t="array" ref="P803">_xlfn.XLOOKUP($A803,Hospitalisation_table[[#All],[Customer ID]],Hospitalisation_table[[#All],[City tier_updated]],"Not Found",0)</f>
        <v>tier - 3</v>
      </c>
      <c r="Q803" t="str" cm="1">
        <f t="array" ref="Q803">_xlfn.XLOOKUP($A803,Hospitalisation_table[[#All],[Customer ID]],Hospitalisation_table[[#All],[State ID Updated]],"Not Found",0)</f>
        <v>R1011</v>
      </c>
    </row>
    <row r="804" spans="1:17" x14ac:dyDescent="0.3">
      <c r="A804" s="13" t="s">
        <v>651</v>
      </c>
      <c r="B804" t="str" cm="1">
        <f t="array" ref="B804">_xlfn.XLOOKUP($A804,CustomersName[[#All],[Customer ID]],CustomersName[[#All],[First Name]],"Not Found",0)</f>
        <v>Thacy A.</v>
      </c>
      <c r="C804" cm="1">
        <f t="array" ref="C804">_xlfn.XLOOKUP($A804,MedExam_Table[[#Headers],[#Data],[Customer ID]],MedExam_Table[[#Headers],[#Data],[BMI]],"Not Found",0)</f>
        <v>26.315000000000001</v>
      </c>
      <c r="D804" cm="1">
        <f t="array" ref="D804">_xlfn.XLOOKUP($A804,MedExam_Table[[#Headers],[#Data],[Customer ID]],MedExam_Table[[#Headers],[#Data],[HBA1C]],"Not Found",0)</f>
        <v>5.76</v>
      </c>
      <c r="E804" t="str" cm="1">
        <f t="array" ref="E804">_xlfn.XLOOKUP($A804,MedExam_Table[[#Headers],[#Data],[Customer ID]],MedExam_Table[[#Headers],[#Data],[Heart Issues Updated]],"Not Found",0)</f>
        <v>No</v>
      </c>
      <c r="F804" t="str" cm="1">
        <f t="array" ref="F804">_xlfn.XLOOKUP($A804,MedExam_Table[[#Headers],[#Data],[Customer ID]],MedExam_Table[[#Headers],[#Data],[Any Transplants Update]],"Not Found",0)</f>
        <v>No</v>
      </c>
      <c r="G804" t="str" cm="1">
        <f t="array" ref="G804">_xlfn.XLOOKUP($A804,MedExam_Table[[#Headers],[#Data],[Customer ID]],MedExam_Table[[#Headers],[#Data],[Cancer history]],"Not Found",0)</f>
        <v>No</v>
      </c>
      <c r="H804" cm="1">
        <f t="array" ref="H804">_xlfn.XLOOKUP($A804,MedExam_Table[[#Headers],[#Data],[Customer ID]],MedExam_Table[[#Headers],[#Data],[NumberOfMajorSurgeries_updated]],"Not Found",0)</f>
        <v>0</v>
      </c>
      <c r="I804" t="str" cm="1">
        <f t="array" ref="I804">_xlfn.XLOOKUP($A804,MedExam_Table[[#Headers],[#Data],[Customer ID]],MedExam_Table[[#Headers],[#Data],[Smoker Updated]],"Not Found",0)</f>
        <v>No</v>
      </c>
      <c r="J804" t="str" cm="1">
        <f t="array" ref="J804">_xlfn.XLOOKUP($A804,MedExam_Table[[#Headers],[#Data],[Customer ID]],MedExam_Table[[#Headers],[#Data],[Weight Status]],"Not Found",0)</f>
        <v>OverWeight</v>
      </c>
      <c r="K804" t="str" cm="1">
        <f t="array" ref="K804">_xlfn.XLOOKUP($A804,MedExam_Table[[#Headers],[#Data],[Customer ID]],MedExam_Table[[#Headers],[#Data],[Diabetes Status]],"Not Found",0)</f>
        <v>Prediabetes</v>
      </c>
      <c r="L804" cm="1">
        <f t="array" ref="L804">_xlfn.XLOOKUP($A804,Hospitalisation_table[[#All],[Customer ID]],Hospitalisation_table[[#All],[Customer Age]],"Not Found",0)</f>
        <v>28</v>
      </c>
      <c r="M804" t="str" cm="1">
        <f t="array" ref="M804">_xlfn.XLOOKUP($A804,Hospitalisation_table[[#All],[Customer ID]],Hospitalisation_table[[#All],[Date of Birth]],"Not Found",0)</f>
        <v>13-Nov-1994</v>
      </c>
      <c r="N804" s="22" cm="1">
        <f t="array" ref="N804">_xlfn.XLOOKUP($A804,Hospitalisation_table[[#All],[Customer ID]],Hospitalisation_table[[#All],[charges]],"Not Found",0)</f>
        <v>5312.17</v>
      </c>
      <c r="O804" t="str" cm="1">
        <f t="array" ref="O804">_xlfn.XLOOKUP($A804,Hospitalisation_table[[#All],[Customer ID]],Hospitalisation_table[[#All],[Hospital tier_Updated]],"Not Found",0)</f>
        <v>tier - 2</v>
      </c>
      <c r="P804" t="str" cm="1">
        <f t="array" ref="P804">_xlfn.XLOOKUP($A804,Hospitalisation_table[[#All],[Customer ID]],Hospitalisation_table[[#All],[City tier_updated]],"Not Found",0)</f>
        <v>tier - 2</v>
      </c>
      <c r="Q804" t="str" cm="1">
        <f t="array" ref="Q804">_xlfn.XLOOKUP($A804,Hospitalisation_table[[#All],[Customer ID]],Hospitalisation_table[[#All],[State ID Updated]],"Not Found",0)</f>
        <v>R1012</v>
      </c>
    </row>
    <row r="805" spans="1:17" x14ac:dyDescent="0.3">
      <c r="A805" s="14" t="s">
        <v>650</v>
      </c>
      <c r="B805" t="str" cm="1">
        <f t="array" ref="B805">_xlfn.XLOOKUP($A805,CustomersName[[#All],[Customer ID]],CustomersName[[#All],[First Name]],"Not Found",0)</f>
        <v>Patrick</v>
      </c>
      <c r="C805" cm="1">
        <f t="array" ref="C805">_xlfn.XLOOKUP($A805,MedExam_Table[[#Headers],[#Data],[Customer ID]],MedExam_Table[[#Headers],[#Data],[BMI]],"Not Found",0)</f>
        <v>35.61</v>
      </c>
      <c r="D805" cm="1">
        <f t="array" ref="D805">_xlfn.XLOOKUP($A805,MedExam_Table[[#Headers],[#Data],[Customer ID]],MedExam_Table[[#Headers],[#Data],[HBA1C]],"Not Found",0)</f>
        <v>5.65</v>
      </c>
      <c r="E805" t="str" cm="1">
        <f t="array" ref="E805">_xlfn.XLOOKUP($A805,MedExam_Table[[#Headers],[#Data],[Customer ID]],MedExam_Table[[#Headers],[#Data],[Heart Issues Updated]],"Not Found",0)</f>
        <v>No</v>
      </c>
      <c r="F805" t="str" cm="1">
        <f t="array" ref="F805">_xlfn.XLOOKUP($A805,MedExam_Table[[#Headers],[#Data],[Customer ID]],MedExam_Table[[#Headers],[#Data],[Any Transplants Update]],"Not Found",0)</f>
        <v>Yes</v>
      </c>
      <c r="G805" t="str" cm="1">
        <f t="array" ref="G805">_xlfn.XLOOKUP($A805,MedExam_Table[[#Headers],[#Data],[Customer ID]],MedExam_Table[[#Headers],[#Data],[Cancer history]],"Not Found",0)</f>
        <v>No</v>
      </c>
      <c r="H805" cm="1">
        <f t="array" ref="H805">_xlfn.XLOOKUP($A805,MedExam_Table[[#Headers],[#Data],[Customer ID]],MedExam_Table[[#Headers],[#Data],[NumberOfMajorSurgeries_updated]],"Not Found",0)</f>
        <v>1</v>
      </c>
      <c r="I805" t="str" cm="1">
        <f t="array" ref="I805">_xlfn.XLOOKUP($A805,MedExam_Table[[#Headers],[#Data],[Customer ID]],MedExam_Table[[#Headers],[#Data],[Smoker Updated]],"Not Found",0)</f>
        <v>No</v>
      </c>
      <c r="J805" t="str" cm="1">
        <f t="array" ref="J805">_xlfn.XLOOKUP($A805,MedExam_Table[[#Headers],[#Data],[Customer ID]],MedExam_Table[[#Headers],[#Data],[Weight Status]],"Not Found",0)</f>
        <v>Obesity</v>
      </c>
      <c r="K805" t="str" cm="1">
        <f t="array" ref="K805">_xlfn.XLOOKUP($A805,MedExam_Table[[#Headers],[#Data],[Customer ID]],MedExam_Table[[#Headers],[#Data],[Diabetes Status]],"Not Found",0)</f>
        <v>Normal</v>
      </c>
      <c r="L805" cm="1">
        <f t="array" ref="L805">_xlfn.XLOOKUP($A805,Hospitalisation_table[[#All],[Customer ID]],Hospitalisation_table[[#All],[Customer Age]],"Not Found",0)</f>
        <v>22</v>
      </c>
      <c r="M805" t="str" cm="1">
        <f t="array" ref="M805">_xlfn.XLOOKUP($A805,Hospitalisation_table[[#All],[Customer ID]],Hospitalisation_table[[#All],[Date of Birth]],"Not Found",0)</f>
        <v>9-Sep-2000</v>
      </c>
      <c r="N805" s="22" cm="1">
        <f t="array" ref="N805">_xlfn.XLOOKUP($A805,Hospitalisation_table[[#All],[Customer ID]],Hospitalisation_table[[#All],[charges]],"Not Found",0)</f>
        <v>5306.7</v>
      </c>
      <c r="O805" t="str" cm="1">
        <f t="array" ref="O805">_xlfn.XLOOKUP($A805,Hospitalisation_table[[#All],[Customer ID]],Hospitalisation_table[[#All],[Hospital tier_Updated]],"Not Found",0)</f>
        <v>tier - 2</v>
      </c>
      <c r="P805" t="str" cm="1">
        <f t="array" ref="P805">_xlfn.XLOOKUP($A805,Hospitalisation_table[[#All],[Customer ID]],Hospitalisation_table[[#All],[City tier_updated]],"Not Found",0)</f>
        <v>tier - 3</v>
      </c>
      <c r="Q805" t="str" cm="1">
        <f t="array" ref="Q805">_xlfn.XLOOKUP($A805,Hospitalisation_table[[#All],[Customer ID]],Hospitalisation_table[[#All],[State ID Updated]],"Not Found",0)</f>
        <v>R1012</v>
      </c>
    </row>
    <row r="806" spans="1:17" x14ac:dyDescent="0.3">
      <c r="A806" s="13" t="s">
        <v>649</v>
      </c>
      <c r="B806" t="str" cm="1">
        <f t="array" ref="B806">_xlfn.XLOOKUP($A806,CustomersName[[#All],[Customer ID]],CustomersName[[#All],[First Name]],"Not Found",0)</f>
        <v>Trent</v>
      </c>
      <c r="C806" cm="1">
        <f t="array" ref="C806">_xlfn.XLOOKUP($A806,MedExam_Table[[#Headers],[#Data],[Customer ID]],MedExam_Table[[#Headers],[#Data],[BMI]],"Not Found",0)</f>
        <v>37.56</v>
      </c>
      <c r="D806" cm="1">
        <f t="array" ref="D806">_xlfn.XLOOKUP($A806,MedExam_Table[[#Headers],[#Data],[Customer ID]],MedExam_Table[[#Headers],[#Data],[HBA1C]],"Not Found",0)</f>
        <v>5.88</v>
      </c>
      <c r="E806" t="str" cm="1">
        <f t="array" ref="E806">_xlfn.XLOOKUP($A806,MedExam_Table[[#Headers],[#Data],[Customer ID]],MedExam_Table[[#Headers],[#Data],[Heart Issues Updated]],"Not Found",0)</f>
        <v>No</v>
      </c>
      <c r="F806" t="str" cm="1">
        <f t="array" ref="F806">_xlfn.XLOOKUP($A806,MedExam_Table[[#Headers],[#Data],[Customer ID]],MedExam_Table[[#Headers],[#Data],[Any Transplants Update]],"Not Found",0)</f>
        <v>Yes</v>
      </c>
      <c r="G806" t="str" cm="1">
        <f t="array" ref="G806">_xlfn.XLOOKUP($A806,MedExam_Table[[#Headers],[#Data],[Customer ID]],MedExam_Table[[#Headers],[#Data],[Cancer history]],"Not Found",0)</f>
        <v>No</v>
      </c>
      <c r="H806" cm="1">
        <f t="array" ref="H806">_xlfn.XLOOKUP($A806,MedExam_Table[[#Headers],[#Data],[Customer ID]],MedExam_Table[[#Headers],[#Data],[NumberOfMajorSurgeries_updated]],"Not Found",0)</f>
        <v>1</v>
      </c>
      <c r="I806" t="str" cm="1">
        <f t="array" ref="I806">_xlfn.XLOOKUP($A806,MedExam_Table[[#Headers],[#Data],[Customer ID]],MedExam_Table[[#Headers],[#Data],[Smoker Updated]],"Not Found",0)</f>
        <v>No</v>
      </c>
      <c r="J806" t="str" cm="1">
        <f t="array" ref="J806">_xlfn.XLOOKUP($A806,MedExam_Table[[#Headers],[#Data],[Customer ID]],MedExam_Table[[#Headers],[#Data],[Weight Status]],"Not Found",0)</f>
        <v>Obesity</v>
      </c>
      <c r="K806" t="str" cm="1">
        <f t="array" ref="K806">_xlfn.XLOOKUP($A806,MedExam_Table[[#Headers],[#Data],[Customer ID]],MedExam_Table[[#Headers],[#Data],[Diabetes Status]],"Not Found",0)</f>
        <v>Prediabetes</v>
      </c>
      <c r="L806" cm="1">
        <f t="array" ref="L806">_xlfn.XLOOKUP($A806,Hospitalisation_table[[#All],[Customer ID]],Hospitalisation_table[[#All],[Customer Age]],"Not Found",0)</f>
        <v>18</v>
      </c>
      <c r="M806" t="str" cm="1">
        <f t="array" ref="M806">_xlfn.XLOOKUP($A806,Hospitalisation_table[[#All],[Customer ID]],Hospitalisation_table[[#All],[Date of Birth]],"Not Found",0)</f>
        <v>22-Aug-2004</v>
      </c>
      <c r="N806" s="22" cm="1">
        <f t="array" ref="N806">_xlfn.XLOOKUP($A806,Hospitalisation_table[[#All],[Customer ID]],Hospitalisation_table[[#All],[charges]],"Not Found",0)</f>
        <v>5293.67</v>
      </c>
      <c r="O806" t="str" cm="1">
        <f t="array" ref="O806">_xlfn.XLOOKUP($A806,Hospitalisation_table[[#All],[Customer ID]],Hospitalisation_table[[#All],[Hospital tier_Updated]],"Not Found",0)</f>
        <v>tier - 2</v>
      </c>
      <c r="P806" t="str" cm="1">
        <f t="array" ref="P806">_xlfn.XLOOKUP($A806,Hospitalisation_table[[#All],[Customer ID]],Hospitalisation_table[[#All],[City tier_updated]],"Not Found",0)</f>
        <v>tier - 2</v>
      </c>
      <c r="Q806" t="str" cm="1">
        <f t="array" ref="Q806">_xlfn.XLOOKUP($A806,Hospitalisation_table[[#All],[Customer ID]],Hospitalisation_table[[#All],[State ID Updated]],"Not Found",0)</f>
        <v>R1022</v>
      </c>
    </row>
    <row r="807" spans="1:17" x14ac:dyDescent="0.3">
      <c r="A807" s="14" t="s">
        <v>648</v>
      </c>
      <c r="B807" t="str" cm="1">
        <f t="array" ref="B807">_xlfn.XLOOKUP($A807,CustomersName[[#All],[Customer ID]],CustomersName[[#All],[First Name]],"Not Found",0)</f>
        <v>Julie</v>
      </c>
      <c r="C807" cm="1">
        <f t="array" ref="C807">_xlfn.XLOOKUP($A807,MedExam_Table[[#Headers],[#Data],[Customer ID]],MedExam_Table[[#Headers],[#Data],[BMI]],"Not Found",0)</f>
        <v>15.49</v>
      </c>
      <c r="D807" cm="1">
        <f t="array" ref="D807">_xlfn.XLOOKUP($A807,MedExam_Table[[#Headers],[#Data],[Customer ID]],MedExam_Table[[#Headers],[#Data],[HBA1C]],"Not Found",0)</f>
        <v>9.6</v>
      </c>
      <c r="E807" t="str" cm="1">
        <f t="array" ref="E807">_xlfn.XLOOKUP($A807,MedExam_Table[[#Headers],[#Data],[Customer ID]],MedExam_Table[[#Headers],[#Data],[Heart Issues Updated]],"Not Found",0)</f>
        <v>No</v>
      </c>
      <c r="F807" t="str" cm="1">
        <f t="array" ref="F807">_xlfn.XLOOKUP($A807,MedExam_Table[[#Headers],[#Data],[Customer ID]],MedExam_Table[[#Headers],[#Data],[Any Transplants Update]],"Not Found",0)</f>
        <v>No</v>
      </c>
      <c r="G807" t="str" cm="1">
        <f t="array" ref="G807">_xlfn.XLOOKUP($A807,MedExam_Table[[#Headers],[#Data],[Customer ID]],MedExam_Table[[#Headers],[#Data],[Cancer history]],"Not Found",0)</f>
        <v>No</v>
      </c>
      <c r="H807" cm="1">
        <f t="array" ref="H807">_xlfn.XLOOKUP($A807,MedExam_Table[[#Headers],[#Data],[Customer ID]],MedExam_Table[[#Headers],[#Data],[NumberOfMajorSurgeries_updated]],"Not Found",0)</f>
        <v>0</v>
      </c>
      <c r="I807" t="str" cm="1">
        <f t="array" ref="I807">_xlfn.XLOOKUP($A807,MedExam_Table[[#Headers],[#Data],[Customer ID]],MedExam_Table[[#Headers],[#Data],[Smoker Updated]],"Not Found",0)</f>
        <v>No</v>
      </c>
      <c r="J807" t="str" cm="1">
        <f t="array" ref="J807">_xlfn.XLOOKUP($A807,MedExam_Table[[#Headers],[#Data],[Customer ID]],MedExam_Table[[#Headers],[#Data],[Weight Status]],"Not Found",0)</f>
        <v>Underweight</v>
      </c>
      <c r="K807" t="str" cm="1">
        <f t="array" ref="K807">_xlfn.XLOOKUP($A807,MedExam_Table[[#Headers],[#Data],[Customer ID]],MedExam_Table[[#Headers],[#Data],[Diabetes Status]],"Not Found",0)</f>
        <v>Diabetes</v>
      </c>
      <c r="L807" cm="1">
        <f t="array" ref="L807">_xlfn.XLOOKUP($A807,Hospitalisation_table[[#All],[Customer ID]],Hospitalisation_table[[#All],[Customer Age]],"Not Found",0)</f>
        <v>48</v>
      </c>
      <c r="M807" t="str" cm="1">
        <f t="array" ref="M807">_xlfn.XLOOKUP($A807,Hospitalisation_table[[#All],[Customer ID]],Hospitalisation_table[[#All],[Date of Birth]],"Not Found",0)</f>
        <v>12-Nov-1974</v>
      </c>
      <c r="N807" s="22" cm="1">
        <f t="array" ref="N807">_xlfn.XLOOKUP($A807,Hospitalisation_table[[#All],[Customer ID]],Hospitalisation_table[[#All],[charges]],"Not Found",0)</f>
        <v>5291.71</v>
      </c>
      <c r="O807" t="str" cm="1">
        <f t="array" ref="O807">_xlfn.XLOOKUP($A807,Hospitalisation_table[[#All],[Customer ID]],Hospitalisation_table[[#All],[Hospital tier_Updated]],"Not Found",0)</f>
        <v>tier - 2</v>
      </c>
      <c r="P807" t="str" cm="1">
        <f t="array" ref="P807">_xlfn.XLOOKUP($A807,Hospitalisation_table[[#All],[Customer ID]],Hospitalisation_table[[#All],[City tier_updated]],"Not Found",0)</f>
        <v>tier - 2</v>
      </c>
      <c r="Q807" t="str" cm="1">
        <f t="array" ref="Q807">_xlfn.XLOOKUP($A807,Hospitalisation_table[[#All],[Customer ID]],Hospitalisation_table[[#All],[State ID Updated]],"Not Found",0)</f>
        <v>R1012</v>
      </c>
    </row>
    <row r="808" spans="1:17" x14ac:dyDescent="0.3">
      <c r="A808" s="13" t="s">
        <v>647</v>
      </c>
      <c r="B808" t="str" cm="1">
        <f t="array" ref="B808">_xlfn.XLOOKUP($A808,CustomersName[[#All],[Customer ID]],CustomersName[[#All],[First Name]],"Not Found",0)</f>
        <v>Sawomir</v>
      </c>
      <c r="C808" cm="1">
        <f t="array" ref="C808">_xlfn.XLOOKUP($A808,MedExam_Table[[#Headers],[#Data],[Customer ID]],MedExam_Table[[#Headers],[#Data],[BMI]],"Not Found",0)</f>
        <v>23.48</v>
      </c>
      <c r="D808" cm="1">
        <f t="array" ref="D808">_xlfn.XLOOKUP($A808,MedExam_Table[[#Headers],[#Data],[Customer ID]],MedExam_Table[[#Headers],[#Data],[HBA1C]],"Not Found",0)</f>
        <v>6.24</v>
      </c>
      <c r="E808" t="str" cm="1">
        <f t="array" ref="E808">_xlfn.XLOOKUP($A808,MedExam_Table[[#Headers],[#Data],[Customer ID]],MedExam_Table[[#Headers],[#Data],[Heart Issues Updated]],"Not Found",0)</f>
        <v>No</v>
      </c>
      <c r="F808" t="str" cm="1">
        <f t="array" ref="F808">_xlfn.XLOOKUP($A808,MedExam_Table[[#Headers],[#Data],[Customer ID]],MedExam_Table[[#Headers],[#Data],[Any Transplants Update]],"Not Found",0)</f>
        <v>No</v>
      </c>
      <c r="G808" t="str" cm="1">
        <f t="array" ref="G808">_xlfn.XLOOKUP($A808,MedExam_Table[[#Headers],[#Data],[Customer ID]],MedExam_Table[[#Headers],[#Data],[Cancer history]],"Not Found",0)</f>
        <v>No</v>
      </c>
      <c r="H808" cm="1">
        <f t="array" ref="H808">_xlfn.XLOOKUP($A808,MedExam_Table[[#Headers],[#Data],[Customer ID]],MedExam_Table[[#Headers],[#Data],[NumberOfMajorSurgeries_updated]],"Not Found",0)</f>
        <v>1</v>
      </c>
      <c r="I808" t="str" cm="1">
        <f t="array" ref="I808">_xlfn.XLOOKUP($A808,MedExam_Table[[#Headers],[#Data],[Customer ID]],MedExam_Table[[#Headers],[#Data],[Smoker Updated]],"Not Found",0)</f>
        <v>No</v>
      </c>
      <c r="J808" t="str" cm="1">
        <f t="array" ref="J808">_xlfn.XLOOKUP($A808,MedExam_Table[[#Headers],[#Data],[Customer ID]],MedExam_Table[[#Headers],[#Data],[Weight Status]],"Not Found",0)</f>
        <v>NormalWeight</v>
      </c>
      <c r="K808" t="str" cm="1">
        <f t="array" ref="K808">_xlfn.XLOOKUP($A808,MedExam_Table[[#Headers],[#Data],[Customer ID]],MedExam_Table[[#Headers],[#Data],[Diabetes Status]],"Not Found",0)</f>
        <v>Prediabetes</v>
      </c>
      <c r="L808" cm="1">
        <f t="array" ref="L808">_xlfn.XLOOKUP($A808,Hospitalisation_table[[#All],[Customer ID]],Hospitalisation_table[[#All],[Customer Age]],"Not Found",0)</f>
        <v>35</v>
      </c>
      <c r="M808" t="str" cm="1">
        <f t="array" ref="M808">_xlfn.XLOOKUP($A808,Hospitalisation_table[[#All],[Customer ID]],Hospitalisation_table[[#All],[Date of Birth]],"Not Found",0)</f>
        <v>1-Sep-1987</v>
      </c>
      <c r="N808" s="22" cm="1">
        <f t="array" ref="N808">_xlfn.XLOOKUP($A808,Hospitalisation_table[[#All],[Customer ID]],Hospitalisation_table[[#All],[charges]],"Not Found",0)</f>
        <v>5275.86</v>
      </c>
      <c r="O808" t="str" cm="1">
        <f t="array" ref="O808">_xlfn.XLOOKUP($A808,Hospitalisation_table[[#All],[Customer ID]],Hospitalisation_table[[#All],[Hospital tier_Updated]],"Not Found",0)</f>
        <v>tier - 2</v>
      </c>
      <c r="P808" t="str" cm="1">
        <f t="array" ref="P808">_xlfn.XLOOKUP($A808,Hospitalisation_table[[#All],[Customer ID]],Hospitalisation_table[[#All],[City tier_updated]],"Not Found",0)</f>
        <v>tier - 2</v>
      </c>
      <c r="Q808" t="str" cm="1">
        <f t="array" ref="Q808">_xlfn.XLOOKUP($A808,Hospitalisation_table[[#All],[Customer ID]],Hospitalisation_table[[#All],[State ID Updated]],"Not Found",0)</f>
        <v>R1013</v>
      </c>
    </row>
    <row r="809" spans="1:17" x14ac:dyDescent="0.3">
      <c r="A809" s="14" t="s">
        <v>646</v>
      </c>
      <c r="B809" t="str" cm="1">
        <f t="array" ref="B809">_xlfn.XLOOKUP($A809,CustomersName[[#All],[Customer ID]],CustomersName[[#All],[First Name]],"Not Found",0)</f>
        <v>Micah</v>
      </c>
      <c r="C809" cm="1">
        <f t="array" ref="C809">_xlfn.XLOOKUP($A809,MedExam_Table[[#Headers],[#Data],[Customer ID]],MedExam_Table[[#Headers],[#Data],[BMI]],"Not Found",0)</f>
        <v>30.02</v>
      </c>
      <c r="D809" cm="1">
        <f t="array" ref="D809">_xlfn.XLOOKUP($A809,MedExam_Table[[#Headers],[#Data],[Customer ID]],MedExam_Table[[#Headers],[#Data],[HBA1C]],"Not Found",0)</f>
        <v>7.63</v>
      </c>
      <c r="E809" t="str" cm="1">
        <f t="array" ref="E809">_xlfn.XLOOKUP($A809,MedExam_Table[[#Headers],[#Data],[Customer ID]],MedExam_Table[[#Headers],[#Data],[Heart Issues Updated]],"Not Found",0)</f>
        <v>Yes</v>
      </c>
      <c r="F809" t="str" cm="1">
        <f t="array" ref="F809">_xlfn.XLOOKUP($A809,MedExam_Table[[#Headers],[#Data],[Customer ID]],MedExam_Table[[#Headers],[#Data],[Any Transplants Update]],"Not Found",0)</f>
        <v>No</v>
      </c>
      <c r="G809" t="str" cm="1">
        <f t="array" ref="G809">_xlfn.XLOOKUP($A809,MedExam_Table[[#Headers],[#Data],[Customer ID]],MedExam_Table[[#Headers],[#Data],[Cancer history]],"Not Found",0)</f>
        <v>No</v>
      </c>
      <c r="H809" cm="1">
        <f t="array" ref="H809">_xlfn.XLOOKUP($A809,MedExam_Table[[#Headers],[#Data],[Customer ID]],MedExam_Table[[#Headers],[#Data],[NumberOfMajorSurgeries_updated]],"Not Found",0)</f>
        <v>1</v>
      </c>
      <c r="I809" t="str" cm="1">
        <f t="array" ref="I809">_xlfn.XLOOKUP($A809,MedExam_Table[[#Headers],[#Data],[Customer ID]],MedExam_Table[[#Headers],[#Data],[Smoker Updated]],"Not Found",0)</f>
        <v>No</v>
      </c>
      <c r="J809" t="str" cm="1">
        <f t="array" ref="J809">_xlfn.XLOOKUP($A809,MedExam_Table[[#Headers],[#Data],[Customer ID]],MedExam_Table[[#Headers],[#Data],[Weight Status]],"Not Found",0)</f>
        <v>Obesity</v>
      </c>
      <c r="K809" t="str" cm="1">
        <f t="array" ref="K809">_xlfn.XLOOKUP($A809,MedExam_Table[[#Headers],[#Data],[Customer ID]],MedExam_Table[[#Headers],[#Data],[Diabetes Status]],"Not Found",0)</f>
        <v>Diabetes</v>
      </c>
      <c r="L809" cm="1">
        <f t="array" ref="L809">_xlfn.XLOOKUP($A809,Hospitalisation_table[[#All],[Customer ID]],Hospitalisation_table[[#All],[Customer Age]],"Not Found",0)</f>
        <v>36</v>
      </c>
      <c r="M809" t="str" cm="1">
        <f t="array" ref="M809">_xlfn.XLOOKUP($A809,Hospitalisation_table[[#All],[Customer ID]],Hospitalisation_table[[#All],[Date of Birth]],"Not Found",0)</f>
        <v>20-Oct-1986</v>
      </c>
      <c r="N809" s="22" cm="1">
        <f t="array" ref="N809">_xlfn.XLOOKUP($A809,Hospitalisation_table[[#All],[Customer ID]],Hospitalisation_table[[#All],[charges]],"Not Found",0)</f>
        <v>5272.18</v>
      </c>
      <c r="O809" t="str" cm="1">
        <f t="array" ref="O809">_xlfn.XLOOKUP($A809,Hospitalisation_table[[#All],[Customer ID]],Hospitalisation_table[[#All],[Hospital tier_Updated]],"Not Found",0)</f>
        <v>tier - 2</v>
      </c>
      <c r="P809" t="str" cm="1">
        <f t="array" ref="P809">_xlfn.XLOOKUP($A809,Hospitalisation_table[[#All],[Customer ID]],Hospitalisation_table[[#All],[City tier_updated]],"Not Found",0)</f>
        <v>tier - 3</v>
      </c>
      <c r="Q809" t="str" cm="1">
        <f t="array" ref="Q809">_xlfn.XLOOKUP($A809,Hospitalisation_table[[#All],[Customer ID]],Hospitalisation_table[[#All],[State ID Updated]],"Not Found",0)</f>
        <v>R1012</v>
      </c>
    </row>
    <row r="810" spans="1:17" x14ac:dyDescent="0.3">
      <c r="A810" s="13" t="s">
        <v>645</v>
      </c>
      <c r="B810" t="str" cm="1">
        <f t="array" ref="B810">_xlfn.XLOOKUP($A810,CustomersName[[#All],[Customer ID]],CustomersName[[#All],[First Name]],"Not Found",0)</f>
        <v>Kehly H.</v>
      </c>
      <c r="C810" cm="1">
        <f t="array" ref="C810">_xlfn.XLOOKUP($A810,MedExam_Table[[#Headers],[#Data],[Customer ID]],MedExam_Table[[#Headers],[#Data],[BMI]],"Not Found",0)</f>
        <v>26.885000000000002</v>
      </c>
      <c r="D810" cm="1">
        <f t="array" ref="D810">_xlfn.XLOOKUP($A810,MedExam_Table[[#Headers],[#Data],[Customer ID]],MedExam_Table[[#Headers],[#Data],[HBA1C]],"Not Found",0)</f>
        <v>8.66</v>
      </c>
      <c r="E810" t="str" cm="1">
        <f t="array" ref="E810">_xlfn.XLOOKUP($A810,MedExam_Table[[#Headers],[#Data],[Customer ID]],MedExam_Table[[#Headers],[#Data],[Heart Issues Updated]],"Not Found",0)</f>
        <v>Yes</v>
      </c>
      <c r="F810" t="str" cm="1">
        <f t="array" ref="F810">_xlfn.XLOOKUP($A810,MedExam_Table[[#Headers],[#Data],[Customer ID]],MedExam_Table[[#Headers],[#Data],[Any Transplants Update]],"Not Found",0)</f>
        <v>No</v>
      </c>
      <c r="G810" t="str" cm="1">
        <f t="array" ref="G810">_xlfn.XLOOKUP($A810,MedExam_Table[[#Headers],[#Data],[Customer ID]],MedExam_Table[[#Headers],[#Data],[Cancer history]],"Not Found",0)</f>
        <v>No</v>
      </c>
      <c r="H810" cm="1">
        <f t="array" ref="H810">_xlfn.XLOOKUP($A810,MedExam_Table[[#Headers],[#Data],[Customer ID]],MedExam_Table[[#Headers],[#Data],[NumberOfMajorSurgeries_updated]],"Not Found",0)</f>
        <v>1</v>
      </c>
      <c r="I810" t="str" cm="1">
        <f t="array" ref="I810">_xlfn.XLOOKUP($A810,MedExam_Table[[#Headers],[#Data],[Customer ID]],MedExam_Table[[#Headers],[#Data],[Smoker Updated]],"Not Found",0)</f>
        <v>No</v>
      </c>
      <c r="J810" t="str" cm="1">
        <f t="array" ref="J810">_xlfn.XLOOKUP($A810,MedExam_Table[[#Headers],[#Data],[Customer ID]],MedExam_Table[[#Headers],[#Data],[Weight Status]],"Not Found",0)</f>
        <v>OverWeight</v>
      </c>
      <c r="K810" t="str" cm="1">
        <f t="array" ref="K810">_xlfn.XLOOKUP($A810,MedExam_Table[[#Headers],[#Data],[Customer ID]],MedExam_Table[[#Headers],[#Data],[Diabetes Status]],"Not Found",0)</f>
        <v>Diabetes</v>
      </c>
      <c r="L810" cm="1">
        <f t="array" ref="L810">_xlfn.XLOOKUP($A810,Hospitalisation_table[[#All],[Customer ID]],Hospitalisation_table[[#All],[Customer Age]],"Not Found",0)</f>
        <v>36</v>
      </c>
      <c r="M810" t="str" cm="1">
        <f t="array" ref="M810">_xlfn.XLOOKUP($A810,Hospitalisation_table[[#All],[Customer ID]],Hospitalisation_table[[#All],[Date of Birth]],"Not Found",0)</f>
        <v>20-Sep-1986</v>
      </c>
      <c r="N810" s="22" cm="1">
        <f t="array" ref="N810">_xlfn.XLOOKUP($A810,Hospitalisation_table[[#All],[Customer ID]],Hospitalisation_table[[#All],[charges]],"Not Found",0)</f>
        <v>5267.82</v>
      </c>
      <c r="O810" t="str" cm="1">
        <f t="array" ref="O810">_xlfn.XLOOKUP($A810,Hospitalisation_table[[#All],[Customer ID]],Hospitalisation_table[[#All],[Hospital tier_Updated]],"Not Found",0)</f>
        <v>tier - 2</v>
      </c>
      <c r="P810" t="str" cm="1">
        <f t="array" ref="P810">_xlfn.XLOOKUP($A810,Hospitalisation_table[[#All],[Customer ID]],Hospitalisation_table[[#All],[City tier_updated]],"Not Found",0)</f>
        <v>tier - 2</v>
      </c>
      <c r="Q810" t="str" cm="1">
        <f t="array" ref="Q810">_xlfn.XLOOKUP($A810,Hospitalisation_table[[#All],[Customer ID]],Hospitalisation_table[[#All],[State ID Updated]],"Not Found",0)</f>
        <v>R1012</v>
      </c>
    </row>
    <row r="811" spans="1:17" x14ac:dyDescent="0.3">
      <c r="A811" s="14" t="s">
        <v>644</v>
      </c>
      <c r="B811" t="str" cm="1">
        <f t="array" ref="B811">_xlfn.XLOOKUP($A811,CustomersName[[#All],[Customer ID]],CustomersName[[#All],[First Name]],"Not Found",0)</f>
        <v>Lihdsay M.</v>
      </c>
      <c r="C811" cm="1">
        <f t="array" ref="C811">_xlfn.XLOOKUP($A811,MedExam_Table[[#Headers],[#Data],[Customer ID]],MedExam_Table[[#Headers],[#Data],[BMI]],"Not Found",0)</f>
        <v>25.84</v>
      </c>
      <c r="D811" cm="1">
        <f t="array" ref="D811">_xlfn.XLOOKUP($A811,MedExam_Table[[#Headers],[#Data],[Customer ID]],MedExam_Table[[#Headers],[#Data],[HBA1C]],"Not Found",0)</f>
        <v>8.5500000000000007</v>
      </c>
      <c r="E811" t="str" cm="1">
        <f t="array" ref="E811">_xlfn.XLOOKUP($A811,MedExam_Table[[#Headers],[#Data],[Customer ID]],MedExam_Table[[#Headers],[#Data],[Heart Issues Updated]],"Not Found",0)</f>
        <v>Yes</v>
      </c>
      <c r="F811" t="str" cm="1">
        <f t="array" ref="F811">_xlfn.XLOOKUP($A811,MedExam_Table[[#Headers],[#Data],[Customer ID]],MedExam_Table[[#Headers],[#Data],[Any Transplants Update]],"Not Found",0)</f>
        <v>No</v>
      </c>
      <c r="G811" t="str" cm="1">
        <f t="array" ref="G811">_xlfn.XLOOKUP($A811,MedExam_Table[[#Headers],[#Data],[Customer ID]],MedExam_Table[[#Headers],[#Data],[Cancer history]],"Not Found",0)</f>
        <v>No</v>
      </c>
      <c r="H811" cm="1">
        <f t="array" ref="H811">_xlfn.XLOOKUP($A811,MedExam_Table[[#Headers],[#Data],[Customer ID]],MedExam_Table[[#Headers],[#Data],[NumberOfMajorSurgeries_updated]],"Not Found",0)</f>
        <v>1</v>
      </c>
      <c r="I811" t="str" cm="1">
        <f t="array" ref="I811">_xlfn.XLOOKUP($A811,MedExam_Table[[#Headers],[#Data],[Customer ID]],MedExam_Table[[#Headers],[#Data],[Smoker Updated]],"Not Found",0)</f>
        <v>No</v>
      </c>
      <c r="J811" t="str" cm="1">
        <f t="array" ref="J811">_xlfn.XLOOKUP($A811,MedExam_Table[[#Headers],[#Data],[Customer ID]],MedExam_Table[[#Headers],[#Data],[Weight Status]],"Not Found",0)</f>
        <v>OverWeight</v>
      </c>
      <c r="K811" t="str" cm="1">
        <f t="array" ref="K811">_xlfn.XLOOKUP($A811,MedExam_Table[[#Headers],[#Data],[Customer ID]],MedExam_Table[[#Headers],[#Data],[Diabetes Status]],"Not Found",0)</f>
        <v>Diabetes</v>
      </c>
      <c r="L811" cm="1">
        <f t="array" ref="L811">_xlfn.XLOOKUP($A811,Hospitalisation_table[[#All],[Customer ID]],Hospitalisation_table[[#All],[Customer Age]],"Not Found",0)</f>
        <v>36</v>
      </c>
      <c r="M811" t="str" cm="1">
        <f t="array" ref="M811">_xlfn.XLOOKUP($A811,Hospitalisation_table[[#All],[Customer ID]],Hospitalisation_table[[#All],[Date of Birth]],"Not Found",0)</f>
        <v>25-Oct-1986</v>
      </c>
      <c r="N811" s="22" cm="1">
        <f t="array" ref="N811">_xlfn.XLOOKUP($A811,Hospitalisation_table[[#All],[Customer ID]],Hospitalisation_table[[#All],[charges]],"Not Found",0)</f>
        <v>5266.37</v>
      </c>
      <c r="O811" t="str" cm="1">
        <f t="array" ref="O811">_xlfn.XLOOKUP($A811,Hospitalisation_table[[#All],[Customer ID]],Hospitalisation_table[[#All],[Hospital tier_Updated]],"Not Found",0)</f>
        <v>tier - 2</v>
      </c>
      <c r="P811" t="str" cm="1">
        <f t="array" ref="P811">_xlfn.XLOOKUP($A811,Hospitalisation_table[[#All],[Customer ID]],Hospitalisation_table[[#All],[City tier_updated]],"Not Found",0)</f>
        <v>tier - 2</v>
      </c>
      <c r="Q811" t="str" cm="1">
        <f t="array" ref="Q811">_xlfn.XLOOKUP($A811,Hospitalisation_table[[#All],[Customer ID]],Hospitalisation_table[[#All],[State ID Updated]],"Not Found",0)</f>
        <v>R1012</v>
      </c>
    </row>
    <row r="812" spans="1:17" x14ac:dyDescent="0.3">
      <c r="A812" s="13" t="s">
        <v>643</v>
      </c>
      <c r="B812" t="str" cm="1">
        <f t="array" ref="B812">_xlfn.XLOOKUP($A812,CustomersName[[#All],[Customer ID]],CustomersName[[#All],[First Name]],"Not Found",0)</f>
        <v>husten G</v>
      </c>
      <c r="C812" cm="1">
        <f t="array" ref="C812">_xlfn.XLOOKUP($A812,MedExam_Table[[#Headers],[#Data],[Customer ID]],MedExam_Table[[#Headers],[#Data],[BMI]],"Not Found",0)</f>
        <v>27.454999999999998</v>
      </c>
      <c r="D812" cm="1">
        <f t="array" ref="D812">_xlfn.XLOOKUP($A812,MedExam_Table[[#Headers],[#Data],[Customer ID]],MedExam_Table[[#Headers],[#Data],[HBA1C]],"Not Found",0)</f>
        <v>4.54</v>
      </c>
      <c r="E812" t="str" cm="1">
        <f t="array" ref="E812">_xlfn.XLOOKUP($A812,MedExam_Table[[#Headers],[#Data],[Customer ID]],MedExam_Table[[#Headers],[#Data],[Heart Issues Updated]],"Not Found",0)</f>
        <v>No</v>
      </c>
      <c r="F812" t="str" cm="1">
        <f t="array" ref="F812">_xlfn.XLOOKUP($A812,MedExam_Table[[#Headers],[#Data],[Customer ID]],MedExam_Table[[#Headers],[#Data],[Any Transplants Update]],"Not Found",0)</f>
        <v>No</v>
      </c>
      <c r="G812" t="str" cm="1">
        <f t="array" ref="G812">_xlfn.XLOOKUP($A812,MedExam_Table[[#Headers],[#Data],[Customer ID]],MedExam_Table[[#Headers],[#Data],[Cancer history]],"Not Found",0)</f>
        <v>No</v>
      </c>
      <c r="H812" cm="1">
        <f t="array" ref="H812">_xlfn.XLOOKUP($A812,MedExam_Table[[#Headers],[#Data],[Customer ID]],MedExam_Table[[#Headers],[#Data],[NumberOfMajorSurgeries_updated]],"Not Found",0)</f>
        <v>0</v>
      </c>
      <c r="I812" t="str" cm="1">
        <f t="array" ref="I812">_xlfn.XLOOKUP($A812,MedExam_Table[[#Headers],[#Data],[Customer ID]],MedExam_Table[[#Headers],[#Data],[Smoker Updated]],"Not Found",0)</f>
        <v>No</v>
      </c>
      <c r="J812" t="str" cm="1">
        <f t="array" ref="J812">_xlfn.XLOOKUP($A812,MedExam_Table[[#Headers],[#Data],[Customer ID]],MedExam_Table[[#Headers],[#Data],[Weight Status]],"Not Found",0)</f>
        <v>OverWeight</v>
      </c>
      <c r="K812" t="str" cm="1">
        <f t="array" ref="K812">_xlfn.XLOOKUP($A812,MedExam_Table[[#Headers],[#Data],[Customer ID]],MedExam_Table[[#Headers],[#Data],[Diabetes Status]],"Not Found",0)</f>
        <v>Normal</v>
      </c>
      <c r="L812" cm="1">
        <f t="array" ref="L812">_xlfn.XLOOKUP($A812,Hospitalisation_table[[#All],[Customer ID]],Hospitalisation_table[[#All],[Customer Age]],"Not Found",0)</f>
        <v>33</v>
      </c>
      <c r="M812" t="str" cm="1">
        <f t="array" ref="M812">_xlfn.XLOOKUP($A812,Hospitalisation_table[[#All],[Customer ID]],Hospitalisation_table[[#All],[Date of Birth]],"Not Found",0)</f>
        <v>19-Jul-1989</v>
      </c>
      <c r="N812" s="22" cm="1">
        <f t="array" ref="N812">_xlfn.XLOOKUP($A812,Hospitalisation_table[[#All],[Customer ID]],Hospitalisation_table[[#All],[charges]],"Not Found",0)</f>
        <v>5261.47</v>
      </c>
      <c r="O812" t="str" cm="1">
        <f t="array" ref="O812">_xlfn.XLOOKUP($A812,Hospitalisation_table[[#All],[Customer ID]],Hospitalisation_table[[#All],[Hospital tier_Updated]],"Not Found",0)</f>
        <v>tier - 2</v>
      </c>
      <c r="P812" t="str" cm="1">
        <f t="array" ref="P812">_xlfn.XLOOKUP($A812,Hospitalisation_table[[#All],[Customer ID]],Hospitalisation_table[[#All],[City tier_updated]],"Not Found",0)</f>
        <v>tier - 2</v>
      </c>
      <c r="Q812" t="str" cm="1">
        <f t="array" ref="Q812">_xlfn.XLOOKUP($A812,Hospitalisation_table[[#All],[Customer ID]],Hospitalisation_table[[#All],[State ID Updated]],"Not Found",0)</f>
        <v>R1012</v>
      </c>
    </row>
    <row r="813" spans="1:17" x14ac:dyDescent="0.3">
      <c r="A813" s="14" t="s">
        <v>642</v>
      </c>
      <c r="B813" t="str" cm="1">
        <f t="array" ref="B813">_xlfn.XLOOKUP($A813,CustomersName[[#All],[Customer ID]],CustomersName[[#All],[First Name]],"Not Found",0)</f>
        <v>Thry J.</v>
      </c>
      <c r="C813" cm="1">
        <f t="array" ref="C813">_xlfn.XLOOKUP($A813,MedExam_Table[[#Headers],[#Data],[Customer ID]],MedExam_Table[[#Headers],[#Data],[BMI]],"Not Found",0)</f>
        <v>24.605</v>
      </c>
      <c r="D813" cm="1">
        <f t="array" ref="D813">_xlfn.XLOOKUP($A813,MedExam_Table[[#Headers],[#Data],[Customer ID]],MedExam_Table[[#Headers],[#Data],[HBA1C]],"Not Found",0)</f>
        <v>5.7</v>
      </c>
      <c r="E813" t="str" cm="1">
        <f t="array" ref="E813">_xlfn.XLOOKUP($A813,MedExam_Table[[#Headers],[#Data],[Customer ID]],MedExam_Table[[#Headers],[#Data],[Heart Issues Updated]],"Not Found",0)</f>
        <v>No</v>
      </c>
      <c r="F813" t="str" cm="1">
        <f t="array" ref="F813">_xlfn.XLOOKUP($A813,MedExam_Table[[#Headers],[#Data],[Customer ID]],MedExam_Table[[#Headers],[#Data],[Any Transplants Update]],"Not Found",0)</f>
        <v>No</v>
      </c>
      <c r="G813" t="str" cm="1">
        <f t="array" ref="G813">_xlfn.XLOOKUP($A813,MedExam_Table[[#Headers],[#Data],[Customer ID]],MedExam_Table[[#Headers],[#Data],[Cancer history]],"Not Found",0)</f>
        <v>No</v>
      </c>
      <c r="H813" cm="1">
        <f t="array" ref="H813">_xlfn.XLOOKUP($A813,MedExam_Table[[#Headers],[#Data],[Customer ID]],MedExam_Table[[#Headers],[#Data],[NumberOfMajorSurgeries_updated]],"Not Found",0)</f>
        <v>0</v>
      </c>
      <c r="I813" t="str" cm="1">
        <f t="array" ref="I813">_xlfn.XLOOKUP($A813,MedExam_Table[[#Headers],[#Data],[Customer ID]],MedExam_Table[[#Headers],[#Data],[Smoker Updated]],"Not Found",0)</f>
        <v>No</v>
      </c>
      <c r="J813" t="str" cm="1">
        <f t="array" ref="J813">_xlfn.XLOOKUP($A813,MedExam_Table[[#Headers],[#Data],[Customer ID]],MedExam_Table[[#Headers],[#Data],[Weight Status]],"Not Found",0)</f>
        <v>NormalWeight</v>
      </c>
      <c r="K813" t="str" cm="1">
        <f t="array" ref="K813">_xlfn.XLOOKUP($A813,MedExam_Table[[#Headers],[#Data],[Customer ID]],MedExam_Table[[#Headers],[#Data],[Diabetes Status]],"Not Found",0)</f>
        <v>Prediabetes</v>
      </c>
      <c r="L813" cm="1">
        <f t="array" ref="L813">_xlfn.XLOOKUP($A813,Hospitalisation_table[[#All],[Customer ID]],Hospitalisation_table[[#All],[Customer Age]],"Not Found",0)</f>
        <v>33</v>
      </c>
      <c r="M813" t="str" cm="1">
        <f t="array" ref="M813">_xlfn.XLOOKUP($A813,Hospitalisation_table[[#All],[Customer ID]],Hospitalisation_table[[#All],[Date of Birth]],"Not Found",0)</f>
        <v>25-Nov-1989</v>
      </c>
      <c r="N813" s="22" cm="1">
        <f t="array" ref="N813">_xlfn.XLOOKUP($A813,Hospitalisation_table[[#All],[Customer ID]],Hospitalisation_table[[#All],[charges]],"Not Found",0)</f>
        <v>5257.51</v>
      </c>
      <c r="O813" t="str" cm="1">
        <f t="array" ref="O813">_xlfn.XLOOKUP($A813,Hospitalisation_table[[#All],[Customer ID]],Hospitalisation_table[[#All],[Hospital tier_Updated]],"Not Found",0)</f>
        <v>tier - 2</v>
      </c>
      <c r="P813" t="str" cm="1">
        <f t="array" ref="P813">_xlfn.XLOOKUP($A813,Hospitalisation_table[[#All],[Customer ID]],Hospitalisation_table[[#All],[City tier_updated]],"Not Found",0)</f>
        <v>tier - 2</v>
      </c>
      <c r="Q813" t="str" cm="1">
        <f t="array" ref="Q813">_xlfn.XLOOKUP($A813,Hospitalisation_table[[#All],[Customer ID]],Hospitalisation_table[[#All],[State ID Updated]],"Not Found",0)</f>
        <v>R1012</v>
      </c>
    </row>
    <row r="814" spans="1:17" x14ac:dyDescent="0.3">
      <c r="A814" s="13" t="s">
        <v>2200</v>
      </c>
      <c r="B814" t="str" cm="1">
        <f t="array" ref="B814">_xlfn.XLOOKUP($A814,CustomersName[[#All],[Customer ID]],CustomersName[[#All],[First Name]],"Not Found",0)</f>
        <v>Zebulon</v>
      </c>
      <c r="C814" cm="1">
        <f t="array" ref="C814">_xlfn.XLOOKUP($A814,MedExam_Table[[#Headers],[#Data],[Customer ID]],MedExam_Table[[#Headers],[#Data],[BMI]],"Not Found",0)</f>
        <v>47.46</v>
      </c>
      <c r="D814" cm="1">
        <f t="array" ref="D814">_xlfn.XLOOKUP($A814,MedExam_Table[[#Headers],[#Data],[Customer ID]],MedExam_Table[[#Headers],[#Data],[HBA1C]],"Not Found",0)</f>
        <v>6.24</v>
      </c>
      <c r="E814" t="str" cm="1">
        <f t="array" ref="E814">_xlfn.XLOOKUP($A814,MedExam_Table[[#Headers],[#Data],[Customer ID]],MedExam_Table[[#Headers],[#Data],[Heart Issues Updated]],"Not Found",0)</f>
        <v>Yes</v>
      </c>
      <c r="F814" t="str" cm="1">
        <f t="array" ref="F814">_xlfn.XLOOKUP($A814,MedExam_Table[[#Headers],[#Data],[Customer ID]],MedExam_Table[[#Headers],[#Data],[Any Transplants Update]],"Not Found",0)</f>
        <v>No</v>
      </c>
      <c r="G814" t="str" cm="1">
        <f t="array" ref="G814">_xlfn.XLOOKUP($A814,MedExam_Table[[#Headers],[#Data],[Customer ID]],MedExam_Table[[#Headers],[#Data],[Cancer history]],"Not Found",0)</f>
        <v>No</v>
      </c>
      <c r="H814" cm="1">
        <f t="array" ref="H814">_xlfn.XLOOKUP($A814,MedExam_Table[[#Headers],[#Data],[Customer ID]],MedExam_Table[[#Headers],[#Data],[NumberOfMajorSurgeries_updated]],"Not Found",0)</f>
        <v>1</v>
      </c>
      <c r="I814" t="str" cm="1">
        <f t="array" ref="I814">_xlfn.XLOOKUP($A814,MedExam_Table[[#Headers],[#Data],[Customer ID]],MedExam_Table[[#Headers],[#Data],[Smoker Updated]],"Not Found",0)</f>
        <v>Yes</v>
      </c>
      <c r="J814" t="str" cm="1">
        <f t="array" ref="J814">_xlfn.XLOOKUP($A814,MedExam_Table[[#Headers],[#Data],[Customer ID]],MedExam_Table[[#Headers],[#Data],[Weight Status]],"Not Found",0)</f>
        <v>Obesity</v>
      </c>
      <c r="K814" t="str" cm="1">
        <f t="array" ref="K814">_xlfn.XLOOKUP($A814,MedExam_Table[[#Headers],[#Data],[Customer ID]],MedExam_Table[[#Headers],[#Data],[Diabetes Status]],"Not Found",0)</f>
        <v>Prediabetes</v>
      </c>
      <c r="L814" cm="1">
        <f t="array" ref="L814">_xlfn.XLOOKUP($A814,Hospitalisation_table[[#All],[Customer ID]],Hospitalisation_table[[#All],[Customer Age]],"Not Found",0)</f>
        <v>34</v>
      </c>
      <c r="M814" t="str" cm="1">
        <f t="array" ref="M814">_xlfn.XLOOKUP($A814,Hospitalisation_table[[#All],[Customer ID]],Hospitalisation_table[[#All],[Date of Birth]],"Not Found",0)</f>
        <v>17-Dec-1988</v>
      </c>
      <c r="N814" s="22" cm="1">
        <f t="array" ref="N814">_xlfn.XLOOKUP($A814,Hospitalisation_table[[#All],[Customer ID]],Hospitalisation_table[[#All],[charges]],"Not Found",0)</f>
        <v>37076.370000000003</v>
      </c>
      <c r="O814" t="str" cm="1">
        <f t="array" ref="O814">_xlfn.XLOOKUP($A814,Hospitalisation_table[[#All],[Customer ID]],Hospitalisation_table[[#All],[Hospital tier_Updated]],"Not Found",0)</f>
        <v>tier - 2</v>
      </c>
      <c r="P814" t="str" cm="1">
        <f t="array" ref="P814">_xlfn.XLOOKUP($A814,Hospitalisation_table[[#All],[Customer ID]],Hospitalisation_table[[#All],[City tier_updated]],"Not Found",0)</f>
        <v>tier - 1</v>
      </c>
      <c r="Q814" t="str" cm="1">
        <f t="array" ref="Q814">_xlfn.XLOOKUP($A814,Hospitalisation_table[[#All],[Customer ID]],Hospitalisation_table[[#All],[State ID Updated]],"Not Found",0)</f>
        <v>R1011</v>
      </c>
    </row>
    <row r="815" spans="1:17" x14ac:dyDescent="0.3">
      <c r="A815" s="14" t="s">
        <v>641</v>
      </c>
      <c r="B815" t="str" cm="1">
        <f t="array" ref="B815">_xlfn.XLOOKUP($A815,CustomersName[[#All],[Customer ID]],CustomersName[[#All],[First Name]],"Not Found",0)</f>
        <v>Roberh J.</v>
      </c>
      <c r="C815" cm="1">
        <f t="array" ref="C815">_xlfn.XLOOKUP($A815,MedExam_Table[[#Headers],[#Data],[Customer ID]],MedExam_Table[[#Headers],[#Data],[BMI]],"Not Found",0)</f>
        <v>30.8</v>
      </c>
      <c r="D815" cm="1">
        <f t="array" ref="D815">_xlfn.XLOOKUP($A815,MedExam_Table[[#Headers],[#Data],[Customer ID]],MedExam_Table[[#Headers],[#Data],[HBA1C]],"Not Found",0)</f>
        <v>5.07</v>
      </c>
      <c r="E815" t="str" cm="1">
        <f t="array" ref="E815">_xlfn.XLOOKUP($A815,MedExam_Table[[#Headers],[#Data],[Customer ID]],MedExam_Table[[#Headers],[#Data],[Heart Issues Updated]],"Not Found",0)</f>
        <v>No</v>
      </c>
      <c r="F815" t="str" cm="1">
        <f t="array" ref="F815">_xlfn.XLOOKUP($A815,MedExam_Table[[#Headers],[#Data],[Customer ID]],MedExam_Table[[#Headers],[#Data],[Any Transplants Update]],"Not Found",0)</f>
        <v>No</v>
      </c>
      <c r="G815" t="str" cm="1">
        <f t="array" ref="G815">_xlfn.XLOOKUP($A815,MedExam_Table[[#Headers],[#Data],[Customer ID]],MedExam_Table[[#Headers],[#Data],[Cancer history]],"Not Found",0)</f>
        <v>No</v>
      </c>
      <c r="H815" cm="1">
        <f t="array" ref="H815">_xlfn.XLOOKUP($A815,MedExam_Table[[#Headers],[#Data],[Customer ID]],MedExam_Table[[#Headers],[#Data],[NumberOfMajorSurgeries_updated]],"Not Found",0)</f>
        <v>0</v>
      </c>
      <c r="I815" t="str" cm="1">
        <f t="array" ref="I815">_xlfn.XLOOKUP($A815,MedExam_Table[[#Headers],[#Data],[Customer ID]],MedExam_Table[[#Headers],[#Data],[Smoker Updated]],"Not Found",0)</f>
        <v>No</v>
      </c>
      <c r="J815" t="str" cm="1">
        <f t="array" ref="J815">_xlfn.XLOOKUP($A815,MedExam_Table[[#Headers],[#Data],[Customer ID]],MedExam_Table[[#Headers],[#Data],[Weight Status]],"Not Found",0)</f>
        <v>Obesity</v>
      </c>
      <c r="K815" t="str" cm="1">
        <f t="array" ref="K815">_xlfn.XLOOKUP($A815,MedExam_Table[[#Headers],[#Data],[Customer ID]],MedExam_Table[[#Headers],[#Data],[Diabetes Status]],"Not Found",0)</f>
        <v>Normal</v>
      </c>
      <c r="L815" cm="1">
        <f t="array" ref="L815">_xlfn.XLOOKUP($A815,Hospitalisation_table[[#All],[Customer ID]],Hospitalisation_table[[#All],[Customer Age]],"Not Found",0)</f>
        <v>32</v>
      </c>
      <c r="M815" t="str" cm="1">
        <f t="array" ref="M815">_xlfn.XLOOKUP($A815,Hospitalisation_table[[#All],[Customer ID]],Hospitalisation_table[[#All],[Date of Birth]],"Not Found",0)</f>
        <v>6-Jul-1990</v>
      </c>
      <c r="N815" s="22" cm="1">
        <f t="array" ref="N815">_xlfn.XLOOKUP($A815,Hospitalisation_table[[#All],[Customer ID]],Hospitalisation_table[[#All],[charges]],"Not Found",0)</f>
        <v>5253.52</v>
      </c>
      <c r="O815" t="str" cm="1">
        <f t="array" ref="O815">_xlfn.XLOOKUP($A815,Hospitalisation_table[[#All],[Customer ID]],Hospitalisation_table[[#All],[Hospital tier_Updated]],"Not Found",0)</f>
        <v>tier - 3</v>
      </c>
      <c r="P815" t="str" cm="1">
        <f t="array" ref="P815">_xlfn.XLOOKUP($A815,Hospitalisation_table[[#All],[Customer ID]],Hospitalisation_table[[#All],[City tier_updated]],"Not Found",0)</f>
        <v>tier - 3</v>
      </c>
      <c r="Q815" t="str" cm="1">
        <f t="array" ref="Q815">_xlfn.XLOOKUP($A815,Hospitalisation_table[[#All],[Customer ID]],Hospitalisation_table[[#All],[State ID Updated]],"Not Found",0)</f>
        <v>R1011</v>
      </c>
    </row>
    <row r="816" spans="1:17" x14ac:dyDescent="0.3">
      <c r="A816" s="13" t="s">
        <v>640</v>
      </c>
      <c r="B816" t="str" cm="1">
        <f t="array" ref="B816">_xlfn.XLOOKUP($A816,CustomersName[[#All],[Customer ID]],CustomersName[[#All],[First Name]],"Not Found",0)</f>
        <v>Steph</v>
      </c>
      <c r="C816" cm="1">
        <f t="array" ref="C816">_xlfn.XLOOKUP($A816,MedExam_Table[[#Headers],[#Data],[Customer ID]],MedExam_Table[[#Headers],[#Data],[BMI]],"Not Found",0)</f>
        <v>34.799999999999997</v>
      </c>
      <c r="D816" cm="1">
        <f t="array" ref="D816">_xlfn.XLOOKUP($A816,MedExam_Table[[#Headers],[#Data],[Customer ID]],MedExam_Table[[#Headers],[#Data],[HBA1C]],"Not Found",0)</f>
        <v>4.38</v>
      </c>
      <c r="E816" t="str" cm="1">
        <f t="array" ref="E816">_xlfn.XLOOKUP($A816,MedExam_Table[[#Headers],[#Data],[Customer ID]],MedExam_Table[[#Headers],[#Data],[Heart Issues Updated]],"Not Found",0)</f>
        <v>No</v>
      </c>
      <c r="F816" t="str" cm="1">
        <f t="array" ref="F816">_xlfn.XLOOKUP($A816,MedExam_Table[[#Headers],[#Data],[Customer ID]],MedExam_Table[[#Headers],[#Data],[Any Transplants Update]],"Not Found",0)</f>
        <v>No</v>
      </c>
      <c r="G816" t="str" cm="1">
        <f t="array" ref="G816">_xlfn.XLOOKUP($A816,MedExam_Table[[#Headers],[#Data],[Customer ID]],MedExam_Table[[#Headers],[#Data],[Cancer history]],"Not Found",0)</f>
        <v>No</v>
      </c>
      <c r="H816" cm="1">
        <f t="array" ref="H816">_xlfn.XLOOKUP($A816,MedExam_Table[[#Headers],[#Data],[Customer ID]],MedExam_Table[[#Headers],[#Data],[NumberOfMajorSurgeries_updated]],"Not Found",0)</f>
        <v>1</v>
      </c>
      <c r="I816" t="str" cm="1">
        <f t="array" ref="I816">_xlfn.XLOOKUP($A816,MedExam_Table[[#Headers],[#Data],[Customer ID]],MedExam_Table[[#Headers],[#Data],[Smoker Updated]],"Not Found",0)</f>
        <v>No</v>
      </c>
      <c r="J816" t="str" cm="1">
        <f t="array" ref="J816">_xlfn.XLOOKUP($A816,MedExam_Table[[#Headers],[#Data],[Customer ID]],MedExam_Table[[#Headers],[#Data],[Weight Status]],"Not Found",0)</f>
        <v>Obesity</v>
      </c>
      <c r="K816" t="str" cm="1">
        <f t="array" ref="K816">_xlfn.XLOOKUP($A816,MedExam_Table[[#Headers],[#Data],[Customer ID]],MedExam_Table[[#Headers],[#Data],[Diabetes Status]],"Not Found",0)</f>
        <v>Normal</v>
      </c>
      <c r="L816" cm="1">
        <f t="array" ref="L816">_xlfn.XLOOKUP($A816,Hospitalisation_table[[#All],[Customer ID]],Hospitalisation_table[[#All],[Customer Age]],"Not Found",0)</f>
        <v>35</v>
      </c>
      <c r="M816" t="str" cm="1">
        <f t="array" ref="M816">_xlfn.XLOOKUP($A816,Hospitalisation_table[[#All],[Customer ID]],Hospitalisation_table[[#All],[Date of Birth]],"Not Found",0)</f>
        <v>9-Sep-1987</v>
      </c>
      <c r="N816" s="22" cm="1">
        <f t="array" ref="N816">_xlfn.XLOOKUP($A816,Hospitalisation_table[[#All],[Customer ID]],Hospitalisation_table[[#All],[charges]],"Not Found",0)</f>
        <v>5246.05</v>
      </c>
      <c r="O816" t="str" cm="1">
        <f t="array" ref="O816">_xlfn.XLOOKUP($A816,Hospitalisation_table[[#All],[Customer ID]],Hospitalisation_table[[#All],[Hospital tier_Updated]],"Not Found",0)</f>
        <v>tier - 2</v>
      </c>
      <c r="P816" t="str" cm="1">
        <f t="array" ref="P816">_xlfn.XLOOKUP($A816,Hospitalisation_table[[#All],[Customer ID]],Hospitalisation_table[[#All],[City tier_updated]],"Not Found",0)</f>
        <v>tier - 3</v>
      </c>
      <c r="Q816" t="str" cm="1">
        <f t="array" ref="Q816">_xlfn.XLOOKUP($A816,Hospitalisation_table[[#All],[Customer ID]],Hospitalisation_table[[#All],[State ID Updated]],"Not Found",0)</f>
        <v>R1011</v>
      </c>
    </row>
    <row r="817" spans="1:17" x14ac:dyDescent="0.3">
      <c r="A817" s="14" t="s">
        <v>639</v>
      </c>
      <c r="B817" t="str" cm="1">
        <f t="array" ref="B817">_xlfn.XLOOKUP($A817,CustomersName[[#All],[Customer ID]],CustomersName[[#All],[First Name]],"Not Found",0)</f>
        <v>Kate</v>
      </c>
      <c r="C817" cm="1">
        <f t="array" ref="C817">_xlfn.XLOOKUP($A817,MedExam_Table[[#Headers],[#Data],[Customer ID]],MedExam_Table[[#Headers],[#Data],[BMI]],"Not Found",0)</f>
        <v>34.21</v>
      </c>
      <c r="D817" cm="1">
        <f t="array" ref="D817">_xlfn.XLOOKUP($A817,MedExam_Table[[#Headers],[#Data],[Customer ID]],MedExam_Table[[#Headers],[#Data],[HBA1C]],"Not Found",0)</f>
        <v>4.54</v>
      </c>
      <c r="E817" t="str" cm="1">
        <f t="array" ref="E817">_xlfn.XLOOKUP($A817,MedExam_Table[[#Headers],[#Data],[Customer ID]],MedExam_Table[[#Headers],[#Data],[Heart Issues Updated]],"Not Found",0)</f>
        <v>No</v>
      </c>
      <c r="F817" t="str" cm="1">
        <f t="array" ref="F817">_xlfn.XLOOKUP($A817,MedExam_Table[[#Headers],[#Data],[Customer ID]],MedExam_Table[[#Headers],[#Data],[Any Transplants Update]],"Not Found",0)</f>
        <v>No</v>
      </c>
      <c r="G817" t="str" cm="1">
        <f t="array" ref="G817">_xlfn.XLOOKUP($A817,MedExam_Table[[#Headers],[#Data],[Customer ID]],MedExam_Table[[#Headers],[#Data],[Cancer history]],"Not Found",0)</f>
        <v>No</v>
      </c>
      <c r="H817" cm="1">
        <f t="array" ref="H817">_xlfn.XLOOKUP($A817,MedExam_Table[[#Headers],[#Data],[Customer ID]],MedExam_Table[[#Headers],[#Data],[NumberOfMajorSurgeries_updated]],"Not Found",0)</f>
        <v>1</v>
      </c>
      <c r="I817" t="str" cm="1">
        <f t="array" ref="I817">_xlfn.XLOOKUP($A817,MedExam_Table[[#Headers],[#Data],[Customer ID]],MedExam_Table[[#Headers],[#Data],[Smoker Updated]],"Not Found",0)</f>
        <v>No</v>
      </c>
      <c r="J817" t="str" cm="1">
        <f t="array" ref="J817">_xlfn.XLOOKUP($A817,MedExam_Table[[#Headers],[#Data],[Customer ID]],MedExam_Table[[#Headers],[#Data],[Weight Status]],"Not Found",0)</f>
        <v>Obesity</v>
      </c>
      <c r="K817" t="str" cm="1">
        <f t="array" ref="K817">_xlfn.XLOOKUP($A817,MedExam_Table[[#Headers],[#Data],[Customer ID]],MedExam_Table[[#Headers],[#Data],[Diabetes Status]],"Not Found",0)</f>
        <v>Normal</v>
      </c>
      <c r="L817" cm="1">
        <f t="array" ref="L817">_xlfn.XLOOKUP($A817,Hospitalisation_table[[#All],[Customer ID]],Hospitalisation_table[[#All],[Customer Age]],"Not Found",0)</f>
        <v>35</v>
      </c>
      <c r="M817" t="str" cm="1">
        <f t="array" ref="M817">_xlfn.XLOOKUP($A817,Hospitalisation_table[[#All],[Customer ID]],Hospitalisation_table[[#All],[Date of Birth]],"Not Found",0)</f>
        <v>5-Jul-1987</v>
      </c>
      <c r="N817" s="22" cm="1">
        <f t="array" ref="N817">_xlfn.XLOOKUP($A817,Hospitalisation_table[[#All],[Customer ID]],Hospitalisation_table[[#All],[charges]],"Not Found",0)</f>
        <v>5245.23</v>
      </c>
      <c r="O817" t="str" cm="1">
        <f t="array" ref="O817">_xlfn.XLOOKUP($A817,Hospitalisation_table[[#All],[Customer ID]],Hospitalisation_table[[#All],[Hospital tier_Updated]],"Not Found",0)</f>
        <v>tier - 2</v>
      </c>
      <c r="P817" t="str" cm="1">
        <f t="array" ref="P817">_xlfn.XLOOKUP($A817,Hospitalisation_table[[#All],[Customer ID]],Hospitalisation_table[[#All],[City tier_updated]],"Not Found",0)</f>
        <v>tier - 2</v>
      </c>
      <c r="Q817" t="str" cm="1">
        <f t="array" ref="Q817">_xlfn.XLOOKUP($A817,Hospitalisation_table[[#All],[Customer ID]],Hospitalisation_table[[#All],[State ID Updated]],"Not Found",0)</f>
        <v>R1013</v>
      </c>
    </row>
    <row r="818" spans="1:17" x14ac:dyDescent="0.3">
      <c r="A818" s="13" t="s">
        <v>638</v>
      </c>
      <c r="B818" t="str" cm="1">
        <f t="array" ref="B818">_xlfn.XLOOKUP($A818,CustomersName[[#All],[Customer ID]],CustomersName[[#All],[First Name]],"Not Found",0)</f>
        <v>Kristina</v>
      </c>
      <c r="C818" cm="1">
        <f t="array" ref="C818">_xlfn.XLOOKUP($A818,MedExam_Table[[#Headers],[#Data],[Customer ID]],MedExam_Table[[#Headers],[#Data],[BMI]],"Not Found",0)</f>
        <v>31</v>
      </c>
      <c r="D818" cm="1">
        <f t="array" ref="D818">_xlfn.XLOOKUP($A818,MedExam_Table[[#Headers],[#Data],[Customer ID]],MedExam_Table[[#Headers],[#Data],[HBA1C]],"Not Found",0)</f>
        <v>5.38</v>
      </c>
      <c r="E818" t="str" cm="1">
        <f t="array" ref="E818">_xlfn.XLOOKUP($A818,MedExam_Table[[#Headers],[#Data],[Customer ID]],MedExam_Table[[#Headers],[#Data],[Heart Issues Updated]],"Not Found",0)</f>
        <v>No</v>
      </c>
      <c r="F818" t="str" cm="1">
        <f t="array" ref="F818">_xlfn.XLOOKUP($A818,MedExam_Table[[#Headers],[#Data],[Customer ID]],MedExam_Table[[#Headers],[#Data],[Any Transplants Update]],"Not Found",0)</f>
        <v>No</v>
      </c>
      <c r="G818" t="str" cm="1">
        <f t="array" ref="G818">_xlfn.XLOOKUP($A818,MedExam_Table[[#Headers],[#Data],[Customer ID]],MedExam_Table[[#Headers],[#Data],[Cancer history]],"Not Found",0)</f>
        <v>No</v>
      </c>
      <c r="H818" cm="1">
        <f t="array" ref="H818">_xlfn.XLOOKUP($A818,MedExam_Table[[#Headers],[#Data],[Customer ID]],MedExam_Table[[#Headers],[#Data],[NumberOfMajorSurgeries_updated]],"Not Found",0)</f>
        <v>1</v>
      </c>
      <c r="I818" t="str" cm="1">
        <f t="array" ref="I818">_xlfn.XLOOKUP($A818,MedExam_Table[[#Headers],[#Data],[Customer ID]],MedExam_Table[[#Headers],[#Data],[Smoker Updated]],"Not Found",0)</f>
        <v>No</v>
      </c>
      <c r="J818" t="str" cm="1">
        <f t="array" ref="J818">_xlfn.XLOOKUP($A818,MedExam_Table[[#Headers],[#Data],[Customer ID]],MedExam_Table[[#Headers],[#Data],[Weight Status]],"Not Found",0)</f>
        <v>Obesity</v>
      </c>
      <c r="K818" t="str" cm="1">
        <f t="array" ref="K818">_xlfn.XLOOKUP($A818,MedExam_Table[[#Headers],[#Data],[Customer ID]],MedExam_Table[[#Headers],[#Data],[Diabetes Status]],"Not Found",0)</f>
        <v>Normal</v>
      </c>
      <c r="L818" cm="1">
        <f t="array" ref="L818">_xlfn.XLOOKUP($A818,Hospitalisation_table[[#All],[Customer ID]],Hospitalisation_table[[#All],[Customer Age]],"Not Found",0)</f>
        <v>35</v>
      </c>
      <c r="M818" t="str" cm="1">
        <f t="array" ref="M818">_xlfn.XLOOKUP($A818,Hospitalisation_table[[#All],[Customer ID]],Hospitalisation_table[[#All],[Date of Birth]],"Not Found",0)</f>
        <v>26-Dec-1987</v>
      </c>
      <c r="N818" s="22" cm="1">
        <f t="array" ref="N818">_xlfn.XLOOKUP($A818,Hospitalisation_table[[#All],[Customer ID]],Hospitalisation_table[[#All],[charges]],"Not Found",0)</f>
        <v>5240.7700000000004</v>
      </c>
      <c r="O818" t="str" cm="1">
        <f t="array" ref="O818">_xlfn.XLOOKUP($A818,Hospitalisation_table[[#All],[Customer ID]],Hospitalisation_table[[#All],[Hospital tier_Updated]],"Not Found",0)</f>
        <v>tier - 2</v>
      </c>
      <c r="P818" t="str" cm="1">
        <f t="array" ref="P818">_xlfn.XLOOKUP($A818,Hospitalisation_table[[#All],[Customer ID]],Hospitalisation_table[[#All],[City tier_updated]],"Not Found",0)</f>
        <v>tier - 2</v>
      </c>
      <c r="Q818" t="str" cm="1">
        <f t="array" ref="Q818">_xlfn.XLOOKUP($A818,Hospitalisation_table[[#All],[Customer ID]],Hospitalisation_table[[#All],[State ID Updated]],"Not Found",0)</f>
        <v>R1011</v>
      </c>
    </row>
    <row r="819" spans="1:17" x14ac:dyDescent="0.3">
      <c r="A819" s="14" t="s">
        <v>637</v>
      </c>
      <c r="B819" t="str" cm="1">
        <f t="array" ref="B819">_xlfn.XLOOKUP($A819,CustomersName[[#All],[Customer ID]],CustomersName[[#All],[First Name]],"Not Found",0)</f>
        <v>Flo</v>
      </c>
      <c r="C819" cm="1">
        <f t="array" ref="C819">_xlfn.XLOOKUP($A819,MedExam_Table[[#Headers],[#Data],[Customer ID]],MedExam_Table[[#Headers],[#Data],[BMI]],"Not Found",0)</f>
        <v>26.125</v>
      </c>
      <c r="D819" cm="1">
        <f t="array" ref="D819">_xlfn.XLOOKUP($A819,MedExam_Table[[#Headers],[#Data],[Customer ID]],MedExam_Table[[#Headers],[#Data],[HBA1C]],"Not Found",0)</f>
        <v>5.55</v>
      </c>
      <c r="E819" t="str" cm="1">
        <f t="array" ref="E819">_xlfn.XLOOKUP($A819,MedExam_Table[[#Headers],[#Data],[Customer ID]],MedExam_Table[[#Headers],[#Data],[Heart Issues Updated]],"Not Found",0)</f>
        <v>No</v>
      </c>
      <c r="F819" t="str" cm="1">
        <f t="array" ref="F819">_xlfn.XLOOKUP($A819,MedExam_Table[[#Headers],[#Data],[Customer ID]],MedExam_Table[[#Headers],[#Data],[Any Transplants Update]],"Not Found",0)</f>
        <v>No</v>
      </c>
      <c r="G819" t="str" cm="1">
        <f t="array" ref="G819">_xlfn.XLOOKUP($A819,MedExam_Table[[#Headers],[#Data],[Customer ID]],MedExam_Table[[#Headers],[#Data],[Cancer history]],"Not Found",0)</f>
        <v>No</v>
      </c>
      <c r="H819" cm="1">
        <f t="array" ref="H819">_xlfn.XLOOKUP($A819,MedExam_Table[[#Headers],[#Data],[Customer ID]],MedExam_Table[[#Headers],[#Data],[NumberOfMajorSurgeries_updated]],"Not Found",0)</f>
        <v>1</v>
      </c>
      <c r="I819" t="str" cm="1">
        <f t="array" ref="I819">_xlfn.XLOOKUP($A819,MedExam_Table[[#Headers],[#Data],[Customer ID]],MedExam_Table[[#Headers],[#Data],[Smoker Updated]],"Not Found",0)</f>
        <v>No</v>
      </c>
      <c r="J819" t="str" cm="1">
        <f t="array" ref="J819">_xlfn.XLOOKUP($A819,MedExam_Table[[#Headers],[#Data],[Customer ID]],MedExam_Table[[#Headers],[#Data],[Weight Status]],"Not Found",0)</f>
        <v>OverWeight</v>
      </c>
      <c r="K819" t="str" cm="1">
        <f t="array" ref="K819">_xlfn.XLOOKUP($A819,MedExam_Table[[#Headers],[#Data],[Customer ID]],MedExam_Table[[#Headers],[#Data],[Diabetes Status]],"Not Found",0)</f>
        <v>Normal</v>
      </c>
      <c r="L819" cm="1">
        <f t="array" ref="L819">_xlfn.XLOOKUP($A819,Hospitalisation_table[[#All],[Customer ID]],Hospitalisation_table[[#All],[Customer Age]],"Not Found",0)</f>
        <v>35</v>
      </c>
      <c r="M819" t="str" cm="1">
        <f t="array" ref="M819">_xlfn.XLOOKUP($A819,Hospitalisation_table[[#All],[Customer ID]],Hospitalisation_table[[#All],[Date of Birth]],"Not Found",0)</f>
        <v>29-Jun-1987</v>
      </c>
      <c r="N819" s="22" cm="1">
        <f t="array" ref="N819">_xlfn.XLOOKUP($A819,Hospitalisation_table[[#All],[Customer ID]],Hospitalisation_table[[#All],[charges]],"Not Found",0)</f>
        <v>5227.99</v>
      </c>
      <c r="O819" t="str" cm="1">
        <f t="array" ref="O819">_xlfn.XLOOKUP($A819,Hospitalisation_table[[#All],[Customer ID]],Hospitalisation_table[[#All],[Hospital tier_Updated]],"Not Found",0)</f>
        <v>tier - 2</v>
      </c>
      <c r="P819" t="str" cm="1">
        <f t="array" ref="P819">_xlfn.XLOOKUP($A819,Hospitalisation_table[[#All],[Customer ID]],Hospitalisation_table[[#All],[City tier_updated]],"Not Found",0)</f>
        <v>tier - 1</v>
      </c>
      <c r="Q819" t="str" cm="1">
        <f t="array" ref="Q819">_xlfn.XLOOKUP($A819,Hospitalisation_table[[#All],[Customer ID]],Hospitalisation_table[[#All],[State ID Updated]],"Not Found",0)</f>
        <v>R1024</v>
      </c>
    </row>
    <row r="820" spans="1:17" x14ac:dyDescent="0.3">
      <c r="A820" s="13" t="s">
        <v>636</v>
      </c>
      <c r="B820" t="str" cm="1">
        <f t="array" ref="B820">_xlfn.XLOOKUP($A820,CustomersName[[#All],[Customer ID]],CustomersName[[#All],[First Name]],"Not Found",0)</f>
        <v>Sahah P.</v>
      </c>
      <c r="C820" cm="1">
        <f t="array" ref="C820">_xlfn.XLOOKUP($A820,MedExam_Table[[#Headers],[#Data],[Customer ID]],MedExam_Table[[#Headers],[#Data],[BMI]],"Not Found",0)</f>
        <v>30.13</v>
      </c>
      <c r="D820" cm="1">
        <f t="array" ref="D820">_xlfn.XLOOKUP($A820,MedExam_Table[[#Headers],[#Data],[Customer ID]],MedExam_Table[[#Headers],[#Data],[HBA1C]],"Not Found",0)</f>
        <v>4.03</v>
      </c>
      <c r="E820" t="str" cm="1">
        <f t="array" ref="E820">_xlfn.XLOOKUP($A820,MedExam_Table[[#Headers],[#Data],[Customer ID]],MedExam_Table[[#Headers],[#Data],[Heart Issues Updated]],"Not Found",0)</f>
        <v>Yes</v>
      </c>
      <c r="F820" t="str" cm="1">
        <f t="array" ref="F820">_xlfn.XLOOKUP($A820,MedExam_Table[[#Headers],[#Data],[Customer ID]],MedExam_Table[[#Headers],[#Data],[Any Transplants Update]],"Not Found",0)</f>
        <v>No</v>
      </c>
      <c r="G820" t="str" cm="1">
        <f t="array" ref="G820">_xlfn.XLOOKUP($A820,MedExam_Table[[#Headers],[#Data],[Customer ID]],MedExam_Table[[#Headers],[#Data],[Cancer history]],"Not Found",0)</f>
        <v>No</v>
      </c>
      <c r="H820" cm="1">
        <f t="array" ref="H820">_xlfn.XLOOKUP($A820,MedExam_Table[[#Headers],[#Data],[Customer ID]],MedExam_Table[[#Headers],[#Data],[NumberOfMajorSurgeries_updated]],"Not Found",0)</f>
        <v>1</v>
      </c>
      <c r="I820" t="str" cm="1">
        <f t="array" ref="I820">_xlfn.XLOOKUP($A820,MedExam_Table[[#Headers],[#Data],[Customer ID]],MedExam_Table[[#Headers],[#Data],[Smoker Updated]],"Not Found",0)</f>
        <v>No</v>
      </c>
      <c r="J820" t="str" cm="1">
        <f t="array" ref="J820">_xlfn.XLOOKUP($A820,MedExam_Table[[#Headers],[#Data],[Customer ID]],MedExam_Table[[#Headers],[#Data],[Weight Status]],"Not Found",0)</f>
        <v>Obesity</v>
      </c>
      <c r="K820" t="str" cm="1">
        <f t="array" ref="K820">_xlfn.XLOOKUP($A820,MedExam_Table[[#Headers],[#Data],[Customer ID]],MedExam_Table[[#Headers],[#Data],[Diabetes Status]],"Not Found",0)</f>
        <v>Normal</v>
      </c>
      <c r="L820" cm="1">
        <f t="array" ref="L820">_xlfn.XLOOKUP($A820,Hospitalisation_table[[#All],[Customer ID]],Hospitalisation_table[[#All],[Customer Age]],"Not Found",0)</f>
        <v>28</v>
      </c>
      <c r="M820" t="str" cm="1">
        <f t="array" ref="M820">_xlfn.XLOOKUP($A820,Hospitalisation_table[[#All],[Customer ID]],Hospitalisation_table[[#All],[Date of Birth]],"Not Found",0)</f>
        <v>6-Jun-1995</v>
      </c>
      <c r="N820" s="22" cm="1">
        <f t="array" ref="N820">_xlfn.XLOOKUP($A820,Hospitalisation_table[[#All],[Customer ID]],Hospitalisation_table[[#All],[charges]],"Not Found",0)</f>
        <v>5216.4799999999996</v>
      </c>
      <c r="O820" t="str" cm="1">
        <f t="array" ref="O820">_xlfn.XLOOKUP($A820,Hospitalisation_table[[#All],[Customer ID]],Hospitalisation_table[[#All],[Hospital tier_Updated]],"Not Found",0)</f>
        <v>tier - 2</v>
      </c>
      <c r="P820" t="str" cm="1">
        <f t="array" ref="P820">_xlfn.XLOOKUP($A820,Hospitalisation_table[[#All],[Customer ID]],Hospitalisation_table[[#All],[City tier_updated]],"Not Found",0)</f>
        <v>tier - 2</v>
      </c>
      <c r="Q820" t="str" cm="1">
        <f t="array" ref="Q820">_xlfn.XLOOKUP($A820,Hospitalisation_table[[#All],[Customer ID]],Hospitalisation_table[[#All],[State ID Updated]],"Not Found",0)</f>
        <v>R1025</v>
      </c>
    </row>
    <row r="821" spans="1:17" x14ac:dyDescent="0.3">
      <c r="A821" s="14" t="s">
        <v>635</v>
      </c>
      <c r="B821" t="str" cm="1">
        <f t="array" ref="B821">_xlfn.XLOOKUP($A821,CustomersName[[#All],[Customer ID]],CustomersName[[#All],[First Name]],"Not Found",0)</f>
        <v>Anabel</v>
      </c>
      <c r="C821" cm="1">
        <f t="array" ref="C821">_xlfn.XLOOKUP($A821,MedExam_Table[[#Headers],[#Data],[Customer ID]],MedExam_Table[[#Headers],[#Data],[BMI]],"Not Found",0)</f>
        <v>34.19</v>
      </c>
      <c r="D821" cm="1">
        <f t="array" ref="D821">_xlfn.XLOOKUP($A821,MedExam_Table[[#Headers],[#Data],[Customer ID]],MedExam_Table[[#Headers],[#Data],[HBA1C]],"Not Found",0)</f>
        <v>4.1900000000000004</v>
      </c>
      <c r="E821" t="str" cm="1">
        <f t="array" ref="E821">_xlfn.XLOOKUP($A821,MedExam_Table[[#Headers],[#Data],[Customer ID]],MedExam_Table[[#Headers],[#Data],[Heart Issues Updated]],"Not Found",0)</f>
        <v>No</v>
      </c>
      <c r="F821" t="str" cm="1">
        <f t="array" ref="F821">_xlfn.XLOOKUP($A821,MedExam_Table[[#Headers],[#Data],[Customer ID]],MedExam_Table[[#Headers],[#Data],[Any Transplants Update]],"Not Found",0)</f>
        <v>No</v>
      </c>
      <c r="G821" t="str" cm="1">
        <f t="array" ref="G821">_xlfn.XLOOKUP($A821,MedExam_Table[[#Headers],[#Data],[Customer ID]],MedExam_Table[[#Headers],[#Data],[Cancer history]],"Not Found",0)</f>
        <v>No</v>
      </c>
      <c r="H821" cm="1">
        <f t="array" ref="H821">_xlfn.XLOOKUP($A821,MedExam_Table[[#Headers],[#Data],[Customer ID]],MedExam_Table[[#Headers],[#Data],[NumberOfMajorSurgeries_updated]],"Not Found",0)</f>
        <v>0</v>
      </c>
      <c r="I821" t="str" cm="1">
        <f t="array" ref="I821">_xlfn.XLOOKUP($A821,MedExam_Table[[#Headers],[#Data],[Customer ID]],MedExam_Table[[#Headers],[#Data],[Smoker Updated]],"Not Found",0)</f>
        <v>No</v>
      </c>
      <c r="J821" t="str" cm="1">
        <f t="array" ref="J821">_xlfn.XLOOKUP($A821,MedExam_Table[[#Headers],[#Data],[Customer ID]],MedExam_Table[[#Headers],[#Data],[Weight Status]],"Not Found",0)</f>
        <v>Obesity</v>
      </c>
      <c r="K821" t="str" cm="1">
        <f t="array" ref="K821">_xlfn.XLOOKUP($A821,MedExam_Table[[#Headers],[#Data],[Customer ID]],MedExam_Table[[#Headers],[#Data],[Diabetes Status]],"Not Found",0)</f>
        <v>Normal</v>
      </c>
      <c r="L821" cm="1">
        <f t="array" ref="L821">_xlfn.XLOOKUP($A821,Hospitalisation_table[[#All],[Customer ID]],Hospitalisation_table[[#All],[Customer Age]],"Not Found",0)</f>
        <v>23</v>
      </c>
      <c r="M821" t="str" cm="1">
        <f t="array" ref="M821">_xlfn.XLOOKUP($A821,Hospitalisation_table[[#All],[Customer ID]],Hospitalisation_table[[#All],[Date of Birth]],"Not Found",0)</f>
        <v>1-Dec-1999</v>
      </c>
      <c r="N821" s="22" cm="1">
        <f t="array" ref="N821">_xlfn.XLOOKUP($A821,Hospitalisation_table[[#All],[Customer ID]],Hospitalisation_table[[#All],[charges]],"Not Found",0)</f>
        <v>5213.22</v>
      </c>
      <c r="O821" t="str" cm="1">
        <f t="array" ref="O821">_xlfn.XLOOKUP($A821,Hospitalisation_table[[#All],[Customer ID]],Hospitalisation_table[[#All],[Hospital tier_Updated]],"Not Found",0)</f>
        <v>tier - 2</v>
      </c>
      <c r="P821" t="str" cm="1">
        <f t="array" ref="P821">_xlfn.XLOOKUP($A821,Hospitalisation_table[[#All],[Customer ID]],Hospitalisation_table[[#All],[City tier_updated]],"Not Found",0)</f>
        <v>tier - 1</v>
      </c>
      <c r="Q821" t="str" cm="1">
        <f t="array" ref="Q821">_xlfn.XLOOKUP($A821,Hospitalisation_table[[#All],[Customer ID]],Hospitalisation_table[[#All],[State ID Updated]],"Not Found",0)</f>
        <v>R1012</v>
      </c>
    </row>
    <row r="822" spans="1:17" x14ac:dyDescent="0.3">
      <c r="A822" s="13" t="s">
        <v>634</v>
      </c>
      <c r="B822" t="str" cm="1">
        <f t="array" ref="B822">_xlfn.XLOOKUP($A822,CustomersName[[#All],[Customer ID]],CustomersName[[#All],[First Name]],"Not Found",0)</f>
        <v>Ian</v>
      </c>
      <c r="C822" cm="1">
        <f t="array" ref="C822">_xlfn.XLOOKUP($A822,MedExam_Table[[#Headers],[#Data],[Customer ID]],MedExam_Table[[#Headers],[#Data],[BMI]],"Not Found",0)</f>
        <v>22.515000000000001</v>
      </c>
      <c r="D822" cm="1">
        <f t="array" ref="D822">_xlfn.XLOOKUP($A822,MedExam_Table[[#Headers],[#Data],[Customer ID]],MedExam_Table[[#Headers],[#Data],[HBA1C]],"Not Found",0)</f>
        <v>4.37</v>
      </c>
      <c r="E822" t="str" cm="1">
        <f t="array" ref="E822">_xlfn.XLOOKUP($A822,MedExam_Table[[#Headers],[#Data],[Customer ID]],MedExam_Table[[#Headers],[#Data],[Heart Issues Updated]],"Not Found",0)</f>
        <v>No</v>
      </c>
      <c r="F822" t="str" cm="1">
        <f t="array" ref="F822">_xlfn.XLOOKUP($A822,MedExam_Table[[#Headers],[#Data],[Customer ID]],MedExam_Table[[#Headers],[#Data],[Any Transplants Update]],"Not Found",0)</f>
        <v>No</v>
      </c>
      <c r="G822" t="str" cm="1">
        <f t="array" ref="G822">_xlfn.XLOOKUP($A822,MedExam_Table[[#Headers],[#Data],[Customer ID]],MedExam_Table[[#Headers],[#Data],[Cancer history]],"Not Found",0)</f>
        <v>Yes</v>
      </c>
      <c r="H822" cm="1">
        <f t="array" ref="H822">_xlfn.XLOOKUP($A822,MedExam_Table[[#Headers],[#Data],[Customer ID]],MedExam_Table[[#Headers],[#Data],[NumberOfMajorSurgeries_updated]],"Not Found",0)</f>
        <v>1</v>
      </c>
      <c r="I822" t="str" cm="1">
        <f t="array" ref="I822">_xlfn.XLOOKUP($A822,MedExam_Table[[#Headers],[#Data],[Customer ID]],MedExam_Table[[#Headers],[#Data],[Smoker Updated]],"Not Found",0)</f>
        <v>No</v>
      </c>
      <c r="J822" t="str" cm="1">
        <f t="array" ref="J822">_xlfn.XLOOKUP($A822,MedExam_Table[[#Headers],[#Data],[Customer ID]],MedExam_Table[[#Headers],[#Data],[Weight Status]],"Not Found",0)</f>
        <v>NormalWeight</v>
      </c>
      <c r="K822" t="str" cm="1">
        <f t="array" ref="K822">_xlfn.XLOOKUP($A822,MedExam_Table[[#Headers],[#Data],[Customer ID]],MedExam_Table[[#Headers],[#Data],[Diabetes Status]],"Not Found",0)</f>
        <v>Normal</v>
      </c>
      <c r="L822" cm="1">
        <f t="array" ref="L822">_xlfn.XLOOKUP($A822,Hospitalisation_table[[#All],[Customer ID]],Hospitalisation_table[[#All],[Customer Age]],"Not Found",0)</f>
        <v>29</v>
      </c>
      <c r="M822" t="str" cm="1">
        <f t="array" ref="M822">_xlfn.XLOOKUP($A822,Hospitalisation_table[[#All],[Customer ID]],Hospitalisation_table[[#All],[Date of Birth]],"Not Found",0)</f>
        <v>17-Jun-1993</v>
      </c>
      <c r="N822" s="22" cm="1">
        <f t="array" ref="N822">_xlfn.XLOOKUP($A822,Hospitalisation_table[[#All],[Customer ID]],Hospitalisation_table[[#All],[charges]],"Not Found",0)</f>
        <v>5209.58</v>
      </c>
      <c r="O822" t="str" cm="1">
        <f t="array" ref="O822">_xlfn.XLOOKUP($A822,Hospitalisation_table[[#All],[Customer ID]],Hospitalisation_table[[#All],[Hospital tier_Updated]],"Not Found",0)</f>
        <v>tier - 3</v>
      </c>
      <c r="P822" t="str" cm="1">
        <f t="array" ref="P822">_xlfn.XLOOKUP($A822,Hospitalisation_table[[#All],[Customer ID]],Hospitalisation_table[[#All],[City tier_updated]],"Not Found",0)</f>
        <v>tier - 3</v>
      </c>
      <c r="Q822" t="str" cm="1">
        <f t="array" ref="Q822">_xlfn.XLOOKUP($A822,Hospitalisation_table[[#All],[Customer ID]],Hospitalisation_table[[#All],[State ID Updated]],"Not Found",0)</f>
        <v>R1017</v>
      </c>
    </row>
    <row r="823" spans="1:17" x14ac:dyDescent="0.3">
      <c r="A823" s="14" t="s">
        <v>633</v>
      </c>
      <c r="B823" t="str" cm="1">
        <f t="array" ref="B823">_xlfn.XLOOKUP($A823,CustomersName[[#All],[Customer ID]],CustomersName[[#All],[First Name]],"Not Found",0)</f>
        <v>Alex</v>
      </c>
      <c r="C823" cm="1">
        <f t="array" ref="C823">_xlfn.XLOOKUP($A823,MedExam_Table[[#Headers],[#Data],[Customer ID]],MedExam_Table[[#Headers],[#Data],[BMI]],"Not Found",0)</f>
        <v>18.239999999999998</v>
      </c>
      <c r="D823" cm="1">
        <f t="array" ref="D823">_xlfn.XLOOKUP($A823,MedExam_Table[[#Headers],[#Data],[Customer ID]],MedExam_Table[[#Headers],[#Data],[HBA1C]],"Not Found",0)</f>
        <v>5.31</v>
      </c>
      <c r="E823" t="str" cm="1">
        <f t="array" ref="E823">_xlfn.XLOOKUP($A823,MedExam_Table[[#Headers],[#Data],[Customer ID]],MedExam_Table[[#Headers],[#Data],[Heart Issues Updated]],"Not Found",0)</f>
        <v>Yes</v>
      </c>
      <c r="F823" t="str" cm="1">
        <f t="array" ref="F823">_xlfn.XLOOKUP($A823,MedExam_Table[[#Headers],[#Data],[Customer ID]],MedExam_Table[[#Headers],[#Data],[Any Transplants Update]],"Not Found",0)</f>
        <v>No</v>
      </c>
      <c r="G823" t="str" cm="1">
        <f t="array" ref="G823">_xlfn.XLOOKUP($A823,MedExam_Table[[#Headers],[#Data],[Customer ID]],MedExam_Table[[#Headers],[#Data],[Cancer history]],"Not Found",0)</f>
        <v>Yes</v>
      </c>
      <c r="H823" cm="1">
        <f t="array" ref="H823">_xlfn.XLOOKUP($A823,MedExam_Table[[#Headers],[#Data],[Customer ID]],MedExam_Table[[#Headers],[#Data],[NumberOfMajorSurgeries_updated]],"Not Found",0)</f>
        <v>1</v>
      </c>
      <c r="I823" t="str" cm="1">
        <f t="array" ref="I823">_xlfn.XLOOKUP($A823,MedExam_Table[[#Headers],[#Data],[Customer ID]],MedExam_Table[[#Headers],[#Data],[Smoker Updated]],"Not Found",0)</f>
        <v>No</v>
      </c>
      <c r="J823" t="str" cm="1">
        <f t="array" ref="J823">_xlfn.XLOOKUP($A823,MedExam_Table[[#Headers],[#Data],[Customer ID]],MedExam_Table[[#Headers],[#Data],[Weight Status]],"Not Found",0)</f>
        <v>Underweight</v>
      </c>
      <c r="K823" t="str" cm="1">
        <f t="array" ref="K823">_xlfn.XLOOKUP($A823,MedExam_Table[[#Headers],[#Data],[Customer ID]],MedExam_Table[[#Headers],[#Data],[Diabetes Status]],"Not Found",0)</f>
        <v>Normal</v>
      </c>
      <c r="L823" cm="1">
        <f t="array" ref="L823">_xlfn.XLOOKUP($A823,Hospitalisation_table[[#All],[Customer ID]],Hospitalisation_table[[#All],[Customer Age]],"Not Found",0)</f>
        <v>39</v>
      </c>
      <c r="M823" t="str" cm="1">
        <f t="array" ref="M823">_xlfn.XLOOKUP($A823,Hospitalisation_table[[#All],[Customer ID]],Hospitalisation_table[[#All],[Date of Birth]],"Not Found",0)</f>
        <v>24-Oct-1983</v>
      </c>
      <c r="N823" s="22" cm="1">
        <f t="array" ref="N823">_xlfn.XLOOKUP($A823,Hospitalisation_table[[#All],[Customer ID]],Hospitalisation_table[[#All],[charges]],"Not Found",0)</f>
        <v>5207.97</v>
      </c>
      <c r="O823" t="str" cm="1">
        <f t="array" ref="O823">_xlfn.XLOOKUP($A823,Hospitalisation_table[[#All],[Customer ID]],Hospitalisation_table[[#All],[Hospital tier_Updated]],"Not Found",0)</f>
        <v>tier - 2</v>
      </c>
      <c r="P823" t="str" cm="1">
        <f t="array" ref="P823">_xlfn.XLOOKUP($A823,Hospitalisation_table[[#All],[Customer ID]],Hospitalisation_table[[#All],[City tier_updated]],"Not Found",0)</f>
        <v>tier - 2</v>
      </c>
      <c r="Q823" t="str" cm="1">
        <f t="array" ref="Q823">_xlfn.XLOOKUP($A823,Hospitalisation_table[[#All],[Customer ID]],Hospitalisation_table[[#All],[State ID Updated]],"Not Found",0)</f>
        <v>R1012</v>
      </c>
    </row>
    <row r="824" spans="1:17" x14ac:dyDescent="0.3">
      <c r="A824" s="13" t="s">
        <v>631</v>
      </c>
      <c r="B824" t="str" cm="1">
        <f t="array" ref="B824">_xlfn.XLOOKUP($A824,CustomersName[[#All],[Customer ID]],CustomersName[[#All],[First Name]],"Not Found",0)</f>
        <v>Rhchard J</v>
      </c>
      <c r="C824" cm="1">
        <f t="array" ref="C824">_xlfn.XLOOKUP($A824,MedExam_Table[[#Headers],[#Data],[Customer ID]],MedExam_Table[[#Headers],[#Data],[BMI]],"Not Found",0)</f>
        <v>37.28</v>
      </c>
      <c r="D824" cm="1">
        <f t="array" ref="D824">_xlfn.XLOOKUP($A824,MedExam_Table[[#Headers],[#Data],[Customer ID]],MedExam_Table[[#Headers],[#Data],[HBA1C]],"Not Found",0)</f>
        <v>4.66</v>
      </c>
      <c r="E824" t="str" cm="1">
        <f t="array" ref="E824">_xlfn.XLOOKUP($A824,MedExam_Table[[#Headers],[#Data],[Customer ID]],MedExam_Table[[#Headers],[#Data],[Heart Issues Updated]],"Not Found",0)</f>
        <v>No</v>
      </c>
      <c r="F824" t="str" cm="1">
        <f t="array" ref="F824">_xlfn.XLOOKUP($A824,MedExam_Table[[#Headers],[#Data],[Customer ID]],MedExam_Table[[#Headers],[#Data],[Any Transplants Update]],"Not Found",0)</f>
        <v>Yes</v>
      </c>
      <c r="G824" t="str" cm="1">
        <f t="array" ref="G824">_xlfn.XLOOKUP($A824,MedExam_Table[[#Headers],[#Data],[Customer ID]],MedExam_Table[[#Headers],[#Data],[Cancer history]],"Not Found",0)</f>
        <v>No</v>
      </c>
      <c r="H824" cm="1">
        <f t="array" ref="H824">_xlfn.XLOOKUP($A824,MedExam_Table[[#Headers],[#Data],[Customer ID]],MedExam_Table[[#Headers],[#Data],[NumberOfMajorSurgeries_updated]],"Not Found",0)</f>
        <v>1</v>
      </c>
      <c r="I824" t="str" cm="1">
        <f t="array" ref="I824">_xlfn.XLOOKUP($A824,MedExam_Table[[#Headers],[#Data],[Customer ID]],MedExam_Table[[#Headers],[#Data],[Smoker Updated]],"Not Found",0)</f>
        <v>No</v>
      </c>
      <c r="J824" t="str" cm="1">
        <f t="array" ref="J824">_xlfn.XLOOKUP($A824,MedExam_Table[[#Headers],[#Data],[Customer ID]],MedExam_Table[[#Headers],[#Data],[Weight Status]],"Not Found",0)</f>
        <v>Obesity</v>
      </c>
      <c r="K824" t="str" cm="1">
        <f t="array" ref="K824">_xlfn.XLOOKUP($A824,MedExam_Table[[#Headers],[#Data],[Customer ID]],MedExam_Table[[#Headers],[#Data],[Diabetes Status]],"Not Found",0)</f>
        <v>Normal</v>
      </c>
      <c r="L824" cm="1">
        <f t="array" ref="L824">_xlfn.XLOOKUP($A824,Hospitalisation_table[[#All],[Customer ID]],Hospitalisation_table[[#All],[Customer Age]],"Not Found",0)</f>
        <v>19</v>
      </c>
      <c r="M824" t="str" cm="1">
        <f t="array" ref="M824">_xlfn.XLOOKUP($A824,Hospitalisation_table[[#All],[Customer ID]],Hospitalisation_table[[#All],[Date of Birth]],"Not Found",0)</f>
        <v>6-Jun-2004</v>
      </c>
      <c r="N824" s="22" cm="1">
        <f t="array" ref="N824">_xlfn.XLOOKUP($A824,Hospitalisation_table[[#All],[Customer ID]],Hospitalisation_table[[#All],[charges]],"Not Found",0)</f>
        <v>5198.6899999999996</v>
      </c>
      <c r="O824" t="str" cm="1">
        <f t="array" ref="O824">_xlfn.XLOOKUP($A824,Hospitalisation_table[[#All],[Customer ID]],Hospitalisation_table[[#All],[Hospital tier_Updated]],"Not Found",0)</f>
        <v>tier - 2</v>
      </c>
      <c r="P824" t="str" cm="1">
        <f t="array" ref="P824">_xlfn.XLOOKUP($A824,Hospitalisation_table[[#All],[Customer ID]],Hospitalisation_table[[#All],[City tier_updated]],"Not Found",0)</f>
        <v>tier - 2</v>
      </c>
      <c r="Q824" t="str" cm="1">
        <f t="array" ref="Q824">_xlfn.XLOOKUP($A824,Hospitalisation_table[[#All],[Customer ID]],Hospitalisation_table[[#All],[State ID Updated]],"Not Found",0)</f>
        <v>R1022</v>
      </c>
    </row>
    <row r="825" spans="1:17" x14ac:dyDescent="0.3">
      <c r="A825" s="14" t="s">
        <v>2199</v>
      </c>
      <c r="B825" t="str" cm="1">
        <f t="array" ref="B825">_xlfn.XLOOKUP($A825,CustomersName[[#All],[Customer ID]],CustomersName[[#All],[First Name]],"Not Found",0)</f>
        <v>Amanda</v>
      </c>
      <c r="C825" cm="1">
        <f t="array" ref="C825">_xlfn.XLOOKUP($A825,MedExam_Table[[#Headers],[#Data],[Customer ID]],MedExam_Table[[#Headers],[#Data],[BMI]],"Not Found",0)</f>
        <v>49.24</v>
      </c>
      <c r="D825" cm="1">
        <f t="array" ref="D825">_xlfn.XLOOKUP($A825,MedExam_Table[[#Headers],[#Data],[Customer ID]],MedExam_Table[[#Headers],[#Data],[HBA1C]],"Not Found",0)</f>
        <v>4.45</v>
      </c>
      <c r="E825" t="str" cm="1">
        <f t="array" ref="E825">_xlfn.XLOOKUP($A825,MedExam_Table[[#Headers],[#Data],[Customer ID]],MedExam_Table[[#Headers],[#Data],[Heart Issues Updated]],"Not Found",0)</f>
        <v>No</v>
      </c>
      <c r="F825" t="str" cm="1">
        <f t="array" ref="F825">_xlfn.XLOOKUP($A825,MedExam_Table[[#Headers],[#Data],[Customer ID]],MedExam_Table[[#Headers],[#Data],[Any Transplants Update]],"Not Found",0)</f>
        <v>No</v>
      </c>
      <c r="G825" t="str" cm="1">
        <f t="array" ref="G825">_xlfn.XLOOKUP($A825,MedExam_Table[[#Headers],[#Data],[Customer ID]],MedExam_Table[[#Headers],[#Data],[Cancer history]],"Not Found",0)</f>
        <v>No</v>
      </c>
      <c r="H825" cm="1">
        <f t="array" ref="H825">_xlfn.XLOOKUP($A825,MedExam_Table[[#Headers],[#Data],[Customer ID]],MedExam_Table[[#Headers],[#Data],[NumberOfMajorSurgeries_updated]],"Not Found",0)</f>
        <v>0</v>
      </c>
      <c r="I825" t="str" cm="1">
        <f t="array" ref="I825">_xlfn.XLOOKUP($A825,MedExam_Table[[#Headers],[#Data],[Customer ID]],MedExam_Table[[#Headers],[#Data],[Smoker Updated]],"Not Found",0)</f>
        <v>Yes</v>
      </c>
      <c r="J825" t="str" cm="1">
        <f t="array" ref="J825">_xlfn.XLOOKUP($A825,MedExam_Table[[#Headers],[#Data],[Customer ID]],MedExam_Table[[#Headers],[#Data],[Weight Status]],"Not Found",0)</f>
        <v>Obesity</v>
      </c>
      <c r="K825" t="str" cm="1">
        <f t="array" ref="K825">_xlfn.XLOOKUP($A825,MedExam_Table[[#Headers],[#Data],[Customer ID]],MedExam_Table[[#Headers],[#Data],[Diabetes Status]],"Not Found",0)</f>
        <v>Normal</v>
      </c>
      <c r="L825" cm="1">
        <f t="array" ref="L825">_xlfn.XLOOKUP($A825,Hospitalisation_table[[#All],[Customer ID]],Hospitalisation_table[[#All],[Customer Age]],"Not Found",0)</f>
        <v>31</v>
      </c>
      <c r="M825" t="str" cm="1">
        <f t="array" ref="M825">_xlfn.XLOOKUP($A825,Hospitalisation_table[[#All],[Customer ID]],Hospitalisation_table[[#All],[Date of Birth]],"Not Found",0)</f>
        <v>1-Nov-1991</v>
      </c>
      <c r="N825" s="22" cm="1">
        <f t="array" ref="N825">_xlfn.XLOOKUP($A825,Hospitalisation_table[[#All],[Customer ID]],Hospitalisation_table[[#All],[charges]],"Not Found",0)</f>
        <v>37040.879999999997</v>
      </c>
      <c r="O825" t="str" cm="1">
        <f t="array" ref="O825">_xlfn.XLOOKUP($A825,Hospitalisation_table[[#All],[Customer ID]],Hospitalisation_table[[#All],[Hospital tier_Updated]],"Not Found",0)</f>
        <v>tier - 2</v>
      </c>
      <c r="P825" t="str" cm="1">
        <f t="array" ref="P825">_xlfn.XLOOKUP($A825,Hospitalisation_table[[#All],[Customer ID]],Hospitalisation_table[[#All],[City tier_updated]],"Not Found",0)</f>
        <v>tier - 2</v>
      </c>
      <c r="Q825" t="str" cm="1">
        <f t="array" ref="Q825">_xlfn.XLOOKUP($A825,Hospitalisation_table[[#All],[Customer ID]],Hospitalisation_table[[#All],[State ID Updated]],"Not Found",0)</f>
        <v>R1011</v>
      </c>
    </row>
    <row r="826" spans="1:17" x14ac:dyDescent="0.3">
      <c r="A826" s="13" t="s">
        <v>630</v>
      </c>
      <c r="B826" t="str" cm="1">
        <f t="array" ref="B826">_xlfn.XLOOKUP($A826,CustomersName[[#All],[Customer ID]],CustomersName[[#All],[First Name]],"Not Found",0)</f>
        <v>Jahqueline N.</v>
      </c>
      <c r="C826" cm="1">
        <f t="array" ref="C826">_xlfn.XLOOKUP($A826,MedExam_Table[[#Headers],[#Data],[Customer ID]],MedExam_Table[[#Headers],[#Data],[BMI]],"Not Found",0)</f>
        <v>18.2</v>
      </c>
      <c r="D826" cm="1">
        <f t="array" ref="D826">_xlfn.XLOOKUP($A826,MedExam_Table[[#Headers],[#Data],[Customer ID]],MedExam_Table[[#Headers],[#Data],[HBA1C]],"Not Found",0)</f>
        <v>6.19</v>
      </c>
      <c r="E826" t="str" cm="1">
        <f t="array" ref="E826">_xlfn.XLOOKUP($A826,MedExam_Table[[#Headers],[#Data],[Customer ID]],MedExam_Table[[#Headers],[#Data],[Heart Issues Updated]],"Not Found",0)</f>
        <v>No</v>
      </c>
      <c r="F826" t="str" cm="1">
        <f t="array" ref="F826">_xlfn.XLOOKUP($A826,MedExam_Table[[#Headers],[#Data],[Customer ID]],MedExam_Table[[#Headers],[#Data],[Any Transplants Update]],"Not Found",0)</f>
        <v>No</v>
      </c>
      <c r="G826" t="str" cm="1">
        <f t="array" ref="G826">_xlfn.XLOOKUP($A826,MedExam_Table[[#Headers],[#Data],[Customer ID]],MedExam_Table[[#Headers],[#Data],[Cancer history]],"Not Found",0)</f>
        <v>Yes</v>
      </c>
      <c r="H826" cm="1">
        <f t="array" ref="H826">_xlfn.XLOOKUP($A826,MedExam_Table[[#Headers],[#Data],[Customer ID]],MedExam_Table[[#Headers],[#Data],[NumberOfMajorSurgeries_updated]],"Not Found",0)</f>
        <v>1</v>
      </c>
      <c r="I826" t="str" cm="1">
        <f t="array" ref="I826">_xlfn.XLOOKUP($A826,MedExam_Table[[#Headers],[#Data],[Customer ID]],MedExam_Table[[#Headers],[#Data],[Smoker Updated]],"Not Found",0)</f>
        <v>No</v>
      </c>
      <c r="J826" t="str" cm="1">
        <f t="array" ref="J826">_xlfn.XLOOKUP($A826,MedExam_Table[[#Headers],[#Data],[Customer ID]],MedExam_Table[[#Headers],[#Data],[Weight Status]],"Not Found",0)</f>
        <v>Underweight</v>
      </c>
      <c r="K826" t="str" cm="1">
        <f t="array" ref="K826">_xlfn.XLOOKUP($A826,MedExam_Table[[#Headers],[#Data],[Customer ID]],MedExam_Table[[#Headers],[#Data],[Diabetes Status]],"Not Found",0)</f>
        <v>Prediabetes</v>
      </c>
      <c r="L826" cm="1">
        <f t="array" ref="L826">_xlfn.XLOOKUP($A826,Hospitalisation_table[[#All],[Customer ID]],Hospitalisation_table[[#All],[Customer Age]],"Not Found",0)</f>
        <v>43</v>
      </c>
      <c r="M826" t="str" cm="1">
        <f t="array" ref="M826">_xlfn.XLOOKUP($A826,Hospitalisation_table[[#All],[Customer ID]],Hospitalisation_table[[#All],[Date of Birth]],"Not Found",0)</f>
        <v>12-Sep-1979</v>
      </c>
      <c r="N826" s="22" cm="1">
        <f t="array" ref="N826">_xlfn.XLOOKUP($A826,Hospitalisation_table[[#All],[Customer ID]],Hospitalisation_table[[#All],[charges]],"Not Found",0)</f>
        <v>5195.58</v>
      </c>
      <c r="O826" t="str" cm="1">
        <f t="array" ref="O826">_xlfn.XLOOKUP($A826,Hospitalisation_table[[#All],[Customer ID]],Hospitalisation_table[[#All],[Hospital tier_Updated]],"Not Found",0)</f>
        <v>tier - 2</v>
      </c>
      <c r="P826" t="str" cm="1">
        <f t="array" ref="P826">_xlfn.XLOOKUP($A826,Hospitalisation_table[[#All],[Customer ID]],Hospitalisation_table[[#All],[City tier_updated]],"Not Found",0)</f>
        <v>tier - 2</v>
      </c>
      <c r="Q826" t="str" cm="1">
        <f t="array" ref="Q826">_xlfn.XLOOKUP($A826,Hospitalisation_table[[#All],[Customer ID]],Hospitalisation_table[[#All],[State ID Updated]],"Not Found",0)</f>
        <v>R1013</v>
      </c>
    </row>
    <row r="827" spans="1:17" x14ac:dyDescent="0.3">
      <c r="A827" s="14" t="s">
        <v>629</v>
      </c>
      <c r="B827" t="str" cm="1">
        <f t="array" ref="B827">_xlfn.XLOOKUP($A827,CustomersName[[#All],[Customer ID]],CustomersName[[#All],[First Name]],"Not Found",0)</f>
        <v>Cindy</v>
      </c>
      <c r="C827" cm="1">
        <f t="array" ref="C827">_xlfn.XLOOKUP($A827,MedExam_Table[[#Headers],[#Data],[Customer ID]],MedExam_Table[[#Headers],[#Data],[BMI]],"Not Found",0)</f>
        <v>20.53</v>
      </c>
      <c r="D827" cm="1">
        <f t="array" ref="D827">_xlfn.XLOOKUP($A827,MedExam_Table[[#Headers],[#Data],[Customer ID]],MedExam_Table[[#Headers],[#Data],[HBA1C]],"Not Found",0)</f>
        <v>4.8600000000000003</v>
      </c>
      <c r="E827" t="str" cm="1">
        <f t="array" ref="E827">_xlfn.XLOOKUP($A827,MedExam_Table[[#Headers],[#Data],[Customer ID]],MedExam_Table[[#Headers],[#Data],[Heart Issues Updated]],"Not Found",0)</f>
        <v>No</v>
      </c>
      <c r="F827" t="str" cm="1">
        <f t="array" ref="F827">_xlfn.XLOOKUP($A827,MedExam_Table[[#Headers],[#Data],[Customer ID]],MedExam_Table[[#Headers],[#Data],[Any Transplants Update]],"Not Found",0)</f>
        <v>No</v>
      </c>
      <c r="G827" t="str" cm="1">
        <f t="array" ref="G827">_xlfn.XLOOKUP($A827,MedExam_Table[[#Headers],[#Data],[Customer ID]],MedExam_Table[[#Headers],[#Data],[Cancer history]],"Not Found",0)</f>
        <v>No</v>
      </c>
      <c r="H827" cm="1">
        <f t="array" ref="H827">_xlfn.XLOOKUP($A827,MedExam_Table[[#Headers],[#Data],[Customer ID]],MedExam_Table[[#Headers],[#Data],[NumberOfMajorSurgeries_updated]],"Not Found",0)</f>
        <v>1</v>
      </c>
      <c r="I827" t="str" cm="1">
        <f t="array" ref="I827">_xlfn.XLOOKUP($A827,MedExam_Table[[#Headers],[#Data],[Customer ID]],MedExam_Table[[#Headers],[#Data],[Smoker Updated]],"Not Found",0)</f>
        <v>No</v>
      </c>
      <c r="J827" t="str" cm="1">
        <f t="array" ref="J827">_xlfn.XLOOKUP($A827,MedExam_Table[[#Headers],[#Data],[Customer ID]],MedExam_Table[[#Headers],[#Data],[Weight Status]],"Not Found",0)</f>
        <v>NormalWeight</v>
      </c>
      <c r="K827" t="str" cm="1">
        <f t="array" ref="K827">_xlfn.XLOOKUP($A827,MedExam_Table[[#Headers],[#Data],[Customer ID]],MedExam_Table[[#Headers],[#Data],[Diabetes Status]],"Not Found",0)</f>
        <v>Normal</v>
      </c>
      <c r="L827" cm="1">
        <f t="array" ref="L827">_xlfn.XLOOKUP($A827,Hospitalisation_table[[#All],[Customer ID]],Hospitalisation_table[[#All],[Customer Age]],"Not Found",0)</f>
        <v>38</v>
      </c>
      <c r="M827" t="str" cm="1">
        <f t="array" ref="M827">_xlfn.XLOOKUP($A827,Hospitalisation_table[[#All],[Customer ID]],Hospitalisation_table[[#All],[Date of Birth]],"Not Found",0)</f>
        <v>16-Oct-1984</v>
      </c>
      <c r="N827" s="22" cm="1">
        <f t="array" ref="N827">_xlfn.XLOOKUP($A827,Hospitalisation_table[[#All],[Customer ID]],Hospitalisation_table[[#All],[charges]],"Not Found",0)</f>
        <v>5177.12</v>
      </c>
      <c r="O827" t="str" cm="1">
        <f t="array" ref="O827">_xlfn.XLOOKUP($A827,Hospitalisation_table[[#All],[Customer ID]],Hospitalisation_table[[#All],[Hospital tier_Updated]],"Not Found",0)</f>
        <v>tier - 2</v>
      </c>
      <c r="P827" t="str" cm="1">
        <f t="array" ref="P827">_xlfn.XLOOKUP($A827,Hospitalisation_table[[#All],[Customer ID]],Hospitalisation_table[[#All],[City tier_updated]],"Not Found",0)</f>
        <v>tier - 1</v>
      </c>
      <c r="Q827" t="str" cm="1">
        <f t="array" ref="Q827">_xlfn.XLOOKUP($A827,Hospitalisation_table[[#All],[Customer ID]],Hospitalisation_table[[#All],[State ID Updated]],"Not Found",0)</f>
        <v>R1013</v>
      </c>
    </row>
    <row r="828" spans="1:17" x14ac:dyDescent="0.3">
      <c r="A828" s="13" t="s">
        <v>628</v>
      </c>
      <c r="B828" t="str" cm="1">
        <f t="array" ref="B828">_xlfn.XLOOKUP($A828,CustomersName[[#All],[Customer ID]],CustomersName[[#All],[First Name]],"Not Found",0)</f>
        <v>Marcia</v>
      </c>
      <c r="C828" cm="1">
        <f t="array" ref="C828">_xlfn.XLOOKUP($A828,MedExam_Table[[#Headers],[#Data],[Customer ID]],MedExam_Table[[#Headers],[#Data],[BMI]],"Not Found",0)</f>
        <v>23.79</v>
      </c>
      <c r="D828" cm="1">
        <f t="array" ref="D828">_xlfn.XLOOKUP($A828,MedExam_Table[[#Headers],[#Data],[Customer ID]],MedExam_Table[[#Headers],[#Data],[HBA1C]],"Not Found",0)</f>
        <v>4.74</v>
      </c>
      <c r="E828" t="str" cm="1">
        <f t="array" ref="E828">_xlfn.XLOOKUP($A828,MedExam_Table[[#Headers],[#Data],[Customer ID]],MedExam_Table[[#Headers],[#Data],[Heart Issues Updated]],"Not Found",0)</f>
        <v>No</v>
      </c>
      <c r="F828" t="str" cm="1">
        <f t="array" ref="F828">_xlfn.XLOOKUP($A828,MedExam_Table[[#Headers],[#Data],[Customer ID]],MedExam_Table[[#Headers],[#Data],[Any Transplants Update]],"Not Found",0)</f>
        <v>No</v>
      </c>
      <c r="G828" t="str" cm="1">
        <f t="array" ref="G828">_xlfn.XLOOKUP($A828,MedExam_Table[[#Headers],[#Data],[Customer ID]],MedExam_Table[[#Headers],[#Data],[Cancer history]],"Not Found",0)</f>
        <v>No</v>
      </c>
      <c r="H828" cm="1">
        <f t="array" ref="H828">_xlfn.XLOOKUP($A828,MedExam_Table[[#Headers],[#Data],[Customer ID]],MedExam_Table[[#Headers],[#Data],[NumberOfMajorSurgeries_updated]],"Not Found",0)</f>
        <v>0</v>
      </c>
      <c r="I828" t="str" cm="1">
        <f t="array" ref="I828">_xlfn.XLOOKUP($A828,MedExam_Table[[#Headers],[#Data],[Customer ID]],MedExam_Table[[#Headers],[#Data],[Smoker Updated]],"Not Found",0)</f>
        <v>No</v>
      </c>
      <c r="J828" t="str" cm="1">
        <f t="array" ref="J828">_xlfn.XLOOKUP($A828,MedExam_Table[[#Headers],[#Data],[Customer ID]],MedExam_Table[[#Headers],[#Data],[Weight Status]],"Not Found",0)</f>
        <v>NormalWeight</v>
      </c>
      <c r="K828" t="str" cm="1">
        <f t="array" ref="K828">_xlfn.XLOOKUP($A828,MedExam_Table[[#Headers],[#Data],[Customer ID]],MedExam_Table[[#Headers],[#Data],[Diabetes Status]],"Not Found",0)</f>
        <v>Normal</v>
      </c>
      <c r="L828" cm="1">
        <f t="array" ref="L828">_xlfn.XLOOKUP($A828,Hospitalisation_table[[#All],[Customer ID]],Hospitalisation_table[[#All],[Customer Age]],"Not Found",0)</f>
        <v>31</v>
      </c>
      <c r="M828" t="str" cm="1">
        <f t="array" ref="M828">_xlfn.XLOOKUP($A828,Hospitalisation_table[[#All],[Customer ID]],Hospitalisation_table[[#All],[Date of Birth]],"Not Found",0)</f>
        <v>29-Aug-1991</v>
      </c>
      <c r="N828" s="22" cm="1">
        <f t="array" ref="N828">_xlfn.XLOOKUP($A828,Hospitalisation_table[[#All],[Customer ID]],Hospitalisation_table[[#All],[charges]],"Not Found",0)</f>
        <v>5166.96</v>
      </c>
      <c r="O828" t="str" cm="1">
        <f t="array" ref="O828">_xlfn.XLOOKUP($A828,Hospitalisation_table[[#All],[Customer ID]],Hospitalisation_table[[#All],[Hospital tier_Updated]],"Not Found",0)</f>
        <v>tier - 2</v>
      </c>
      <c r="P828" t="str" cm="1">
        <f t="array" ref="P828">_xlfn.XLOOKUP($A828,Hospitalisation_table[[#All],[Customer ID]],Hospitalisation_table[[#All],[City tier_updated]],"Not Found",0)</f>
        <v>tier - 2</v>
      </c>
      <c r="Q828" t="str" cm="1">
        <f t="array" ref="Q828">_xlfn.XLOOKUP($A828,Hospitalisation_table[[#All],[Customer ID]],Hospitalisation_table[[#All],[State ID Updated]],"Not Found",0)</f>
        <v>R1012</v>
      </c>
    </row>
    <row r="829" spans="1:17" x14ac:dyDescent="0.3">
      <c r="A829" s="14" t="s">
        <v>627</v>
      </c>
      <c r="B829" t="str" cm="1">
        <f t="array" ref="B829">_xlfn.XLOOKUP($A829,CustomersName[[#All],[Customer ID]],CustomersName[[#All],[First Name]],"Not Found",0)</f>
        <v>Samahtha R.</v>
      </c>
      <c r="C829" cm="1">
        <f t="array" ref="C829">_xlfn.XLOOKUP($A829,MedExam_Table[[#Headers],[#Data],[Customer ID]],MedExam_Table[[#Headers],[#Data],[BMI]],"Not Found",0)</f>
        <v>29.8</v>
      </c>
      <c r="D829" cm="1">
        <f t="array" ref="D829">_xlfn.XLOOKUP($A829,MedExam_Table[[#Headers],[#Data],[Customer ID]],MedExam_Table[[#Headers],[#Data],[HBA1C]],"Not Found",0)</f>
        <v>6.03</v>
      </c>
      <c r="E829" t="str" cm="1">
        <f t="array" ref="E829">_xlfn.XLOOKUP($A829,MedExam_Table[[#Headers],[#Data],[Customer ID]],MedExam_Table[[#Headers],[#Data],[Heart Issues Updated]],"Not Found",0)</f>
        <v>No</v>
      </c>
      <c r="F829" t="str" cm="1">
        <f t="array" ref="F829">_xlfn.XLOOKUP($A829,MedExam_Table[[#Headers],[#Data],[Customer ID]],MedExam_Table[[#Headers],[#Data],[Any Transplants Update]],"Not Found",0)</f>
        <v>No</v>
      </c>
      <c r="G829" t="str" cm="1">
        <f t="array" ref="G829">_xlfn.XLOOKUP($A829,MedExam_Table[[#Headers],[#Data],[Customer ID]],MedExam_Table[[#Headers],[#Data],[Cancer history]],"Not Found",0)</f>
        <v>No</v>
      </c>
      <c r="H829" cm="1">
        <f t="array" ref="H829">_xlfn.XLOOKUP($A829,MedExam_Table[[#Headers],[#Data],[Customer ID]],MedExam_Table[[#Headers],[#Data],[NumberOfMajorSurgeries_updated]],"Not Found",0)</f>
        <v>0</v>
      </c>
      <c r="I829" t="str" cm="1">
        <f t="array" ref="I829">_xlfn.XLOOKUP($A829,MedExam_Table[[#Headers],[#Data],[Customer ID]],MedExam_Table[[#Headers],[#Data],[Smoker Updated]],"Not Found",0)</f>
        <v>No</v>
      </c>
      <c r="J829" t="str" cm="1">
        <f t="array" ref="J829">_xlfn.XLOOKUP($A829,MedExam_Table[[#Headers],[#Data],[Customer ID]],MedExam_Table[[#Headers],[#Data],[Weight Status]],"Not Found",0)</f>
        <v>OverWeight</v>
      </c>
      <c r="K829" t="str" cm="1">
        <f t="array" ref="K829">_xlfn.XLOOKUP($A829,MedExam_Table[[#Headers],[#Data],[Customer ID]],MedExam_Table[[#Headers],[#Data],[Diabetes Status]],"Not Found",0)</f>
        <v>Prediabetes</v>
      </c>
      <c r="L829" cm="1">
        <f t="array" ref="L829">_xlfn.XLOOKUP($A829,Hospitalisation_table[[#All],[Customer ID]],Hospitalisation_table[[#All],[Customer Age]],"Not Found",0)</f>
        <v>32</v>
      </c>
      <c r="M829" t="str" cm="1">
        <f t="array" ref="M829">_xlfn.XLOOKUP($A829,Hospitalisation_table[[#All],[Customer ID]],Hospitalisation_table[[#All],[Date of Birth]],"Not Found",0)</f>
        <v>9-Oct-1990</v>
      </c>
      <c r="N829" s="22" cm="1">
        <f t="array" ref="N829">_xlfn.XLOOKUP($A829,Hospitalisation_table[[#All],[Customer ID]],Hospitalisation_table[[#All],[charges]],"Not Found",0)</f>
        <v>5152.13</v>
      </c>
      <c r="O829" t="str" cm="1">
        <f t="array" ref="O829">_xlfn.XLOOKUP($A829,Hospitalisation_table[[#All],[Customer ID]],Hospitalisation_table[[#All],[Hospital tier_Updated]],"Not Found",0)</f>
        <v>tier - 2</v>
      </c>
      <c r="P829" t="str" cm="1">
        <f t="array" ref="P829">_xlfn.XLOOKUP($A829,Hospitalisation_table[[#All],[Customer ID]],Hospitalisation_table[[#All],[City tier_updated]],"Not Found",0)</f>
        <v>tier - 2</v>
      </c>
      <c r="Q829" t="str" cm="1">
        <f t="array" ref="Q829">_xlfn.XLOOKUP($A829,Hospitalisation_table[[#All],[Customer ID]],Hospitalisation_table[[#All],[State ID Updated]],"Not Found",0)</f>
        <v>R1011</v>
      </c>
    </row>
    <row r="830" spans="1:17" x14ac:dyDescent="0.3">
      <c r="A830" s="13" t="s">
        <v>626</v>
      </c>
      <c r="B830" t="str" cm="1">
        <f t="array" ref="B830">_xlfn.XLOOKUP($A830,CustomersName[[#All],[Customer ID]],CustomersName[[#All],[First Name]],"Not Found",0)</f>
        <v>Katie</v>
      </c>
      <c r="C830" cm="1">
        <f t="array" ref="C830">_xlfn.XLOOKUP($A830,MedExam_Table[[#Headers],[#Data],[Customer ID]],MedExam_Table[[#Headers],[#Data],[BMI]],"Not Found",0)</f>
        <v>31.54</v>
      </c>
      <c r="D830" cm="1">
        <f t="array" ref="D830">_xlfn.XLOOKUP($A830,MedExam_Table[[#Headers],[#Data],[Customer ID]],MedExam_Table[[#Headers],[#Data],[HBA1C]],"Not Found",0)</f>
        <v>4.71</v>
      </c>
      <c r="E830" t="str" cm="1">
        <f t="array" ref="E830">_xlfn.XLOOKUP($A830,MedExam_Table[[#Headers],[#Data],[Customer ID]],MedExam_Table[[#Headers],[#Data],[Heart Issues Updated]],"Not Found",0)</f>
        <v>No</v>
      </c>
      <c r="F830" t="str" cm="1">
        <f t="array" ref="F830">_xlfn.XLOOKUP($A830,MedExam_Table[[#Headers],[#Data],[Customer ID]],MedExam_Table[[#Headers],[#Data],[Any Transplants Update]],"Not Found",0)</f>
        <v>No</v>
      </c>
      <c r="G830" t="str" cm="1">
        <f t="array" ref="G830">_xlfn.XLOOKUP($A830,MedExam_Table[[#Headers],[#Data],[Customer ID]],MedExam_Table[[#Headers],[#Data],[Cancer history]],"Not Found",0)</f>
        <v>No</v>
      </c>
      <c r="H830" cm="1">
        <f t="array" ref="H830">_xlfn.XLOOKUP($A830,MedExam_Table[[#Headers],[#Data],[Customer ID]],MedExam_Table[[#Headers],[#Data],[NumberOfMajorSurgeries_updated]],"Not Found",0)</f>
        <v>0</v>
      </c>
      <c r="I830" t="str" cm="1">
        <f t="array" ref="I830">_xlfn.XLOOKUP($A830,MedExam_Table[[#Headers],[#Data],[Customer ID]],MedExam_Table[[#Headers],[#Data],[Smoker Updated]],"Not Found",0)</f>
        <v>No</v>
      </c>
      <c r="J830" t="str" cm="1">
        <f t="array" ref="J830">_xlfn.XLOOKUP($A830,MedExam_Table[[#Headers],[#Data],[Customer ID]],MedExam_Table[[#Headers],[#Data],[Weight Status]],"Not Found",0)</f>
        <v>Obesity</v>
      </c>
      <c r="K830" t="str" cm="1">
        <f t="array" ref="K830">_xlfn.XLOOKUP($A830,MedExam_Table[[#Headers],[#Data],[Customer ID]],MedExam_Table[[#Headers],[#Data],[Diabetes Status]],"Not Found",0)</f>
        <v>Normal</v>
      </c>
      <c r="L830" cm="1">
        <f t="array" ref="L830">_xlfn.XLOOKUP($A830,Hospitalisation_table[[#All],[Customer ID]],Hospitalisation_table[[#All],[Customer Age]],"Not Found",0)</f>
        <v>32</v>
      </c>
      <c r="M830" t="str" cm="1">
        <f t="array" ref="M830">_xlfn.XLOOKUP($A830,Hospitalisation_table[[#All],[Customer ID]],Hospitalisation_table[[#All],[Date of Birth]],"Not Found",0)</f>
        <v>22-Aug-1990</v>
      </c>
      <c r="N830" s="22" cm="1">
        <f t="array" ref="N830">_xlfn.XLOOKUP($A830,Hospitalisation_table[[#All],[Customer ID]],Hospitalisation_table[[#All],[charges]],"Not Found",0)</f>
        <v>5148.55</v>
      </c>
      <c r="O830" t="str" cm="1">
        <f t="array" ref="O830">_xlfn.XLOOKUP($A830,Hospitalisation_table[[#All],[Customer ID]],Hospitalisation_table[[#All],[Hospital tier_Updated]],"Not Found",0)</f>
        <v>tier - 2</v>
      </c>
      <c r="P830" t="str" cm="1">
        <f t="array" ref="P830">_xlfn.XLOOKUP($A830,Hospitalisation_table[[#All],[Customer ID]],Hospitalisation_table[[#All],[City tier_updated]],"Not Found",0)</f>
        <v>tier - 2</v>
      </c>
      <c r="Q830" t="str" cm="1">
        <f t="array" ref="Q830">_xlfn.XLOOKUP($A830,Hospitalisation_table[[#All],[Customer ID]],Hospitalisation_table[[#All],[State ID Updated]],"Not Found",0)</f>
        <v>R1024</v>
      </c>
    </row>
    <row r="831" spans="1:17" x14ac:dyDescent="0.3">
      <c r="A831" s="14" t="s">
        <v>625</v>
      </c>
      <c r="B831" t="str" cm="1">
        <f t="array" ref="B831">_xlfn.XLOOKUP($A831,CustomersName[[#All],[Customer ID]],CustomersName[[#All],[First Name]],"Not Found",0)</f>
        <v>Johh P</v>
      </c>
      <c r="C831" cm="1">
        <f t="array" ref="C831">_xlfn.XLOOKUP($A831,MedExam_Table[[#Headers],[#Data],[Customer ID]],MedExam_Table[[#Headers],[#Data],[BMI]],"Not Found",0)</f>
        <v>20.82</v>
      </c>
      <c r="D831" cm="1">
        <f t="array" ref="D831">_xlfn.XLOOKUP($A831,MedExam_Table[[#Headers],[#Data],[Customer ID]],MedExam_Table[[#Headers],[#Data],[HBA1C]],"Not Found",0)</f>
        <v>5.55</v>
      </c>
      <c r="E831" t="str" cm="1">
        <f t="array" ref="E831">_xlfn.XLOOKUP($A831,MedExam_Table[[#Headers],[#Data],[Customer ID]],MedExam_Table[[#Headers],[#Data],[Heart Issues Updated]],"Not Found",0)</f>
        <v>No</v>
      </c>
      <c r="F831" t="str" cm="1">
        <f t="array" ref="F831">_xlfn.XLOOKUP($A831,MedExam_Table[[#Headers],[#Data],[Customer ID]],MedExam_Table[[#Headers],[#Data],[Any Transplants Update]],"Not Found",0)</f>
        <v>No</v>
      </c>
      <c r="G831" t="str" cm="1">
        <f t="array" ref="G831">_xlfn.XLOOKUP($A831,MedExam_Table[[#Headers],[#Data],[Customer ID]],MedExam_Table[[#Headers],[#Data],[Cancer history]],"Not Found",0)</f>
        <v>No</v>
      </c>
      <c r="H831" cm="1">
        <f t="array" ref="H831">_xlfn.XLOOKUP($A831,MedExam_Table[[#Headers],[#Data],[Customer ID]],MedExam_Table[[#Headers],[#Data],[NumberOfMajorSurgeries_updated]],"Not Found",0)</f>
        <v>1</v>
      </c>
      <c r="I831" t="str" cm="1">
        <f t="array" ref="I831">_xlfn.XLOOKUP($A831,MedExam_Table[[#Headers],[#Data],[Customer ID]],MedExam_Table[[#Headers],[#Data],[Smoker Updated]],"Not Found",0)</f>
        <v>No</v>
      </c>
      <c r="J831" t="str" cm="1">
        <f t="array" ref="J831">_xlfn.XLOOKUP($A831,MedExam_Table[[#Headers],[#Data],[Customer ID]],MedExam_Table[[#Headers],[#Data],[Weight Status]],"Not Found",0)</f>
        <v>NormalWeight</v>
      </c>
      <c r="K831" t="str" cm="1">
        <f t="array" ref="K831">_xlfn.XLOOKUP($A831,MedExam_Table[[#Headers],[#Data],[Customer ID]],MedExam_Table[[#Headers],[#Data],[Diabetes Status]],"Not Found",0)</f>
        <v>Normal</v>
      </c>
      <c r="L831" cm="1">
        <f t="array" ref="L831">_xlfn.XLOOKUP($A831,Hospitalisation_table[[#All],[Customer ID]],Hospitalisation_table[[#All],[Customer Age]],"Not Found",0)</f>
        <v>38</v>
      </c>
      <c r="M831" t="str" cm="1">
        <f t="array" ref="M831">_xlfn.XLOOKUP($A831,Hospitalisation_table[[#All],[Customer ID]],Hospitalisation_table[[#All],[Date of Birth]],"Not Found",0)</f>
        <v>22-Aug-1984</v>
      </c>
      <c r="N831" s="22" cm="1">
        <f t="array" ref="N831">_xlfn.XLOOKUP($A831,Hospitalisation_table[[#All],[Customer ID]],Hospitalisation_table[[#All],[charges]],"Not Found",0)</f>
        <v>5144.18</v>
      </c>
      <c r="O831" t="str" cm="1">
        <f t="array" ref="O831">_xlfn.XLOOKUP($A831,Hospitalisation_table[[#All],[Customer ID]],Hospitalisation_table[[#All],[Hospital tier_Updated]],"Not Found",0)</f>
        <v>tier - 2</v>
      </c>
      <c r="P831" t="str" cm="1">
        <f t="array" ref="P831">_xlfn.XLOOKUP($A831,Hospitalisation_table[[#All],[Customer ID]],Hospitalisation_table[[#All],[City tier_updated]],"Not Found",0)</f>
        <v>tier - 1</v>
      </c>
      <c r="Q831" t="str" cm="1">
        <f t="array" ref="Q831">_xlfn.XLOOKUP($A831,Hospitalisation_table[[#All],[Customer ID]],Hospitalisation_table[[#All],[State ID Updated]],"Not Found",0)</f>
        <v>R1013</v>
      </c>
    </row>
    <row r="832" spans="1:17" x14ac:dyDescent="0.3">
      <c r="A832" s="13" t="s">
        <v>624</v>
      </c>
      <c r="B832" t="str" cm="1">
        <f t="array" ref="B832">_xlfn.XLOOKUP($A832,CustomersName[[#All],[Customer ID]],CustomersName[[#All],[First Name]],"Not Found",0)</f>
        <v>Rachel</v>
      </c>
      <c r="C832" cm="1">
        <f t="array" ref="C832">_xlfn.XLOOKUP($A832,MedExam_Table[[#Headers],[#Data],[Customer ID]],MedExam_Table[[#Headers],[#Data],[BMI]],"Not Found",0)</f>
        <v>38.83</v>
      </c>
      <c r="D832" cm="1">
        <f t="array" ref="D832">_xlfn.XLOOKUP($A832,MedExam_Table[[#Headers],[#Data],[Customer ID]],MedExam_Table[[#Headers],[#Data],[HBA1C]],"Not Found",0)</f>
        <v>4.78</v>
      </c>
      <c r="E832" t="str" cm="1">
        <f t="array" ref="E832">_xlfn.XLOOKUP($A832,MedExam_Table[[#Headers],[#Data],[Customer ID]],MedExam_Table[[#Headers],[#Data],[Heart Issues Updated]],"Not Found",0)</f>
        <v>No</v>
      </c>
      <c r="F832" t="str" cm="1">
        <f t="array" ref="F832">_xlfn.XLOOKUP($A832,MedExam_Table[[#Headers],[#Data],[Customer ID]],MedExam_Table[[#Headers],[#Data],[Any Transplants Update]],"Not Found",0)</f>
        <v>No</v>
      </c>
      <c r="G832" t="str" cm="1">
        <f t="array" ref="G832">_xlfn.XLOOKUP($A832,MedExam_Table[[#Headers],[#Data],[Customer ID]],MedExam_Table[[#Headers],[#Data],[Cancer history]],"Not Found",0)</f>
        <v>Yes</v>
      </c>
      <c r="H832" cm="1">
        <f t="array" ref="H832">_xlfn.XLOOKUP($A832,MedExam_Table[[#Headers],[#Data],[Customer ID]],MedExam_Table[[#Headers],[#Data],[NumberOfMajorSurgeries_updated]],"Not Found",0)</f>
        <v>1</v>
      </c>
      <c r="I832" t="str" cm="1">
        <f t="array" ref="I832">_xlfn.XLOOKUP($A832,MedExam_Table[[#Headers],[#Data],[Customer ID]],MedExam_Table[[#Headers],[#Data],[Smoker Updated]],"Not Found",0)</f>
        <v>No</v>
      </c>
      <c r="J832" t="str" cm="1">
        <f t="array" ref="J832">_xlfn.XLOOKUP($A832,MedExam_Table[[#Headers],[#Data],[Customer ID]],MedExam_Table[[#Headers],[#Data],[Weight Status]],"Not Found",0)</f>
        <v>Obesity</v>
      </c>
      <c r="K832" t="str" cm="1">
        <f t="array" ref="K832">_xlfn.XLOOKUP($A832,MedExam_Table[[#Headers],[#Data],[Customer ID]],MedExam_Table[[#Headers],[#Data],[Diabetes Status]],"Not Found",0)</f>
        <v>Normal</v>
      </c>
      <c r="L832" cm="1">
        <f t="array" ref="L832">_xlfn.XLOOKUP($A832,Hospitalisation_table[[#All],[Customer ID]],Hospitalisation_table[[#All],[Customer Age]],"Not Found",0)</f>
        <v>29</v>
      </c>
      <c r="M832" t="str" cm="1">
        <f t="array" ref="M832">_xlfn.XLOOKUP($A832,Hospitalisation_table[[#All],[Customer ID]],Hospitalisation_table[[#All],[Date of Birth]],"Not Found",0)</f>
        <v>10-Dec-1993</v>
      </c>
      <c r="N832" s="22" cm="1">
        <f t="array" ref="N832">_xlfn.XLOOKUP($A832,Hospitalisation_table[[#All],[Customer ID]],Hospitalisation_table[[#All],[charges]],"Not Found",0)</f>
        <v>5138.26</v>
      </c>
      <c r="O832" t="str" cm="1">
        <f t="array" ref="O832">_xlfn.XLOOKUP($A832,Hospitalisation_table[[#All],[Customer ID]],Hospitalisation_table[[#All],[Hospital tier_Updated]],"Not Found",0)</f>
        <v>tier - 2</v>
      </c>
      <c r="P832" t="str" cm="1">
        <f t="array" ref="P832">_xlfn.XLOOKUP($A832,Hospitalisation_table[[#All],[Customer ID]],Hospitalisation_table[[#All],[City tier_updated]],"Not Found",0)</f>
        <v>tier - 2</v>
      </c>
      <c r="Q832" t="str" cm="1">
        <f t="array" ref="Q832">_xlfn.XLOOKUP($A832,Hospitalisation_table[[#All],[Customer ID]],Hospitalisation_table[[#All],[State ID Updated]],"Not Found",0)</f>
        <v>R1013</v>
      </c>
    </row>
    <row r="833" spans="1:17" x14ac:dyDescent="0.3">
      <c r="A833" s="14" t="s">
        <v>623</v>
      </c>
      <c r="B833" t="str" cm="1">
        <f t="array" ref="B833">_xlfn.XLOOKUP($A833,CustomersName[[#All],[Customer ID]],CustomersName[[#All],[First Name]],"Not Found",0)</f>
        <v>Isabelle</v>
      </c>
      <c r="C833" cm="1">
        <f t="array" ref="C833">_xlfn.XLOOKUP($A833,MedExam_Table[[#Headers],[#Data],[Customer ID]],MedExam_Table[[#Headers],[#Data],[BMI]],"Not Found",0)</f>
        <v>23.44</v>
      </c>
      <c r="D833" cm="1">
        <f t="array" ref="D833">_xlfn.XLOOKUP($A833,MedExam_Table[[#Headers],[#Data],[Customer ID]],MedExam_Table[[#Headers],[#Data],[HBA1C]],"Not Found",0)</f>
        <v>4.6500000000000004</v>
      </c>
      <c r="E833" t="str" cm="1">
        <f t="array" ref="E833">_xlfn.XLOOKUP($A833,MedExam_Table[[#Headers],[#Data],[Customer ID]],MedExam_Table[[#Headers],[#Data],[Heart Issues Updated]],"Not Found",0)</f>
        <v>Yes</v>
      </c>
      <c r="F833" t="str" cm="1">
        <f t="array" ref="F833">_xlfn.XLOOKUP($A833,MedExam_Table[[#Headers],[#Data],[Customer ID]],MedExam_Table[[#Headers],[#Data],[Any Transplants Update]],"Not Found",0)</f>
        <v>No</v>
      </c>
      <c r="G833" t="str" cm="1">
        <f t="array" ref="G833">_xlfn.XLOOKUP($A833,MedExam_Table[[#Headers],[#Data],[Customer ID]],MedExam_Table[[#Headers],[#Data],[Cancer history]],"Not Found",0)</f>
        <v>No</v>
      </c>
      <c r="H833" cm="1">
        <f t="array" ref="H833">_xlfn.XLOOKUP($A833,MedExam_Table[[#Headers],[#Data],[Customer ID]],MedExam_Table[[#Headers],[#Data],[NumberOfMajorSurgeries_updated]],"Not Found",0)</f>
        <v>1</v>
      </c>
      <c r="I833" t="str" cm="1">
        <f t="array" ref="I833">_xlfn.XLOOKUP($A833,MedExam_Table[[#Headers],[#Data],[Customer ID]],MedExam_Table[[#Headers],[#Data],[Smoker Updated]],"Not Found",0)</f>
        <v>No</v>
      </c>
      <c r="J833" t="str" cm="1">
        <f t="array" ref="J833">_xlfn.XLOOKUP($A833,MedExam_Table[[#Headers],[#Data],[Customer ID]],MedExam_Table[[#Headers],[#Data],[Weight Status]],"Not Found",0)</f>
        <v>NormalWeight</v>
      </c>
      <c r="K833" t="str" cm="1">
        <f t="array" ref="K833">_xlfn.XLOOKUP($A833,MedExam_Table[[#Headers],[#Data],[Customer ID]],MedExam_Table[[#Headers],[#Data],[Diabetes Status]],"Not Found",0)</f>
        <v>Normal</v>
      </c>
      <c r="L833" cm="1">
        <f t="array" ref="L833">_xlfn.XLOOKUP($A833,Hospitalisation_table[[#All],[Customer ID]],Hospitalisation_table[[#All],[Customer Age]],"Not Found",0)</f>
        <v>34</v>
      </c>
      <c r="M833" t="str" cm="1">
        <f t="array" ref="M833">_xlfn.XLOOKUP($A833,Hospitalisation_table[[#All],[Customer ID]],Hospitalisation_table[[#All],[Date of Birth]],"Not Found",0)</f>
        <v>15-Sep-1988</v>
      </c>
      <c r="N833" s="22" cm="1">
        <f t="array" ref="N833">_xlfn.XLOOKUP($A833,Hospitalisation_table[[#All],[Customer ID]],Hospitalisation_table[[#All],[charges]],"Not Found",0)</f>
        <v>5136.75</v>
      </c>
      <c r="O833" t="str" cm="1">
        <f t="array" ref="O833">_xlfn.XLOOKUP($A833,Hospitalisation_table[[#All],[Customer ID]],Hospitalisation_table[[#All],[Hospital tier_Updated]],"Not Found",0)</f>
        <v>tier - 2</v>
      </c>
      <c r="P833" t="str" cm="1">
        <f t="array" ref="P833">_xlfn.XLOOKUP($A833,Hospitalisation_table[[#All],[Customer ID]],Hospitalisation_table[[#All],[City tier_updated]],"Not Found",0)</f>
        <v>tier - 1</v>
      </c>
      <c r="Q833" t="str" cm="1">
        <f t="array" ref="Q833">_xlfn.XLOOKUP($A833,Hospitalisation_table[[#All],[Customer ID]],Hospitalisation_table[[#All],[State ID Updated]],"Not Found",0)</f>
        <v>R1013</v>
      </c>
    </row>
    <row r="834" spans="1:17" x14ac:dyDescent="0.3">
      <c r="A834" s="13" t="s">
        <v>622</v>
      </c>
      <c r="B834" t="str" cm="1">
        <f t="array" ref="B834">_xlfn.XLOOKUP($A834,CustomersName[[#All],[Customer ID]],CustomersName[[#All],[First Name]],"Not Found",0)</f>
        <v>Neil</v>
      </c>
      <c r="C834" cm="1">
        <f t="array" ref="C834">_xlfn.XLOOKUP($A834,MedExam_Table[[#Headers],[#Data],[Customer ID]],MedExam_Table[[#Headers],[#Data],[BMI]],"Not Found",0)</f>
        <v>24.13</v>
      </c>
      <c r="D834" cm="1">
        <f t="array" ref="D834">_xlfn.XLOOKUP($A834,MedExam_Table[[#Headers],[#Data],[Customer ID]],MedExam_Table[[#Headers],[#Data],[HBA1C]],"Not Found",0)</f>
        <v>5.2</v>
      </c>
      <c r="E834" t="str" cm="1">
        <f t="array" ref="E834">_xlfn.XLOOKUP($A834,MedExam_Table[[#Headers],[#Data],[Customer ID]],MedExam_Table[[#Headers],[#Data],[Heart Issues Updated]],"Not Found",0)</f>
        <v>No</v>
      </c>
      <c r="F834" t="str" cm="1">
        <f t="array" ref="F834">_xlfn.XLOOKUP($A834,MedExam_Table[[#Headers],[#Data],[Customer ID]],MedExam_Table[[#Headers],[#Data],[Any Transplants Update]],"Not Found",0)</f>
        <v>No</v>
      </c>
      <c r="G834" t="str" cm="1">
        <f t="array" ref="G834">_xlfn.XLOOKUP($A834,MedExam_Table[[#Headers],[#Data],[Customer ID]],MedExam_Table[[#Headers],[#Data],[Cancer history]],"Not Found",0)</f>
        <v>No</v>
      </c>
      <c r="H834" cm="1">
        <f t="array" ref="H834">_xlfn.XLOOKUP($A834,MedExam_Table[[#Headers],[#Data],[Customer ID]],MedExam_Table[[#Headers],[#Data],[NumberOfMajorSurgeries_updated]],"Not Found",0)</f>
        <v>1</v>
      </c>
      <c r="I834" t="str" cm="1">
        <f t="array" ref="I834">_xlfn.XLOOKUP($A834,MedExam_Table[[#Headers],[#Data],[Customer ID]],MedExam_Table[[#Headers],[#Data],[Smoker Updated]],"Not Found",0)</f>
        <v>No</v>
      </c>
      <c r="J834" t="str" cm="1">
        <f t="array" ref="J834">_xlfn.XLOOKUP($A834,MedExam_Table[[#Headers],[#Data],[Customer ID]],MedExam_Table[[#Headers],[#Data],[Weight Status]],"Not Found",0)</f>
        <v>NormalWeight</v>
      </c>
      <c r="K834" t="str" cm="1">
        <f t="array" ref="K834">_xlfn.XLOOKUP($A834,MedExam_Table[[#Headers],[#Data],[Customer ID]],MedExam_Table[[#Headers],[#Data],[Diabetes Status]],"Not Found",0)</f>
        <v>Normal</v>
      </c>
      <c r="L834" cm="1">
        <f t="array" ref="L834">_xlfn.XLOOKUP($A834,Hospitalisation_table[[#All],[Customer ID]],Hospitalisation_table[[#All],[Customer Age]],"Not Found",0)</f>
        <v>35</v>
      </c>
      <c r="M834" t="str" cm="1">
        <f t="array" ref="M834">_xlfn.XLOOKUP($A834,Hospitalisation_table[[#All],[Customer ID]],Hospitalisation_table[[#All],[Date of Birth]],"Not Found",0)</f>
        <v>13-Sep-1987</v>
      </c>
      <c r="N834" s="22" cm="1">
        <f t="array" ref="N834">_xlfn.XLOOKUP($A834,Hospitalisation_table[[#All],[Customer ID]],Hospitalisation_table[[#All],[charges]],"Not Found",0)</f>
        <v>5125.22</v>
      </c>
      <c r="O834" t="str" cm="1">
        <f t="array" ref="O834">_xlfn.XLOOKUP($A834,Hospitalisation_table[[#All],[Customer ID]],Hospitalisation_table[[#All],[Hospital tier_Updated]],"Not Found",0)</f>
        <v>tier - 1</v>
      </c>
      <c r="P834" t="str" cm="1">
        <f t="array" ref="P834">_xlfn.XLOOKUP($A834,Hospitalisation_table[[#All],[Customer ID]],Hospitalisation_table[[#All],[City tier_updated]],"Not Found",0)</f>
        <v>tier - 2</v>
      </c>
      <c r="Q834" t="str" cm="1">
        <f t="array" ref="Q834">_xlfn.XLOOKUP($A834,Hospitalisation_table[[#All],[Customer ID]],Hospitalisation_table[[#All],[State ID Updated]],"Not Found",0)</f>
        <v>R1012</v>
      </c>
    </row>
    <row r="835" spans="1:17" x14ac:dyDescent="0.3">
      <c r="A835" s="14" t="s">
        <v>621</v>
      </c>
      <c r="B835" t="str" cm="1">
        <f t="array" ref="B835">_xlfn.XLOOKUP($A835,CustomersName[[#All],[Customer ID]],CustomersName[[#All],[First Name]],"Not Found",0)</f>
        <v>Tom</v>
      </c>
      <c r="C835" cm="1">
        <f t="array" ref="C835">_xlfn.XLOOKUP($A835,MedExam_Table[[#Headers],[#Data],[Customer ID]],MedExam_Table[[#Headers],[#Data],[BMI]],"Not Found",0)</f>
        <v>42.13</v>
      </c>
      <c r="D835" cm="1">
        <f t="array" ref="D835">_xlfn.XLOOKUP($A835,MedExam_Table[[#Headers],[#Data],[Customer ID]],MedExam_Table[[#Headers],[#Data],[HBA1C]],"Not Found",0)</f>
        <v>4.54</v>
      </c>
      <c r="E835" t="str" cm="1">
        <f t="array" ref="E835">_xlfn.XLOOKUP($A835,MedExam_Table[[#Headers],[#Data],[Customer ID]],MedExam_Table[[#Headers],[#Data],[Heart Issues Updated]],"Not Found",0)</f>
        <v>Yes</v>
      </c>
      <c r="F835" t="str" cm="1">
        <f t="array" ref="F835">_xlfn.XLOOKUP($A835,MedExam_Table[[#Headers],[#Data],[Customer ID]],MedExam_Table[[#Headers],[#Data],[Any Transplants Update]],"Not Found",0)</f>
        <v>No</v>
      </c>
      <c r="G835" t="str" cm="1">
        <f t="array" ref="G835">_xlfn.XLOOKUP($A835,MedExam_Table[[#Headers],[#Data],[Customer ID]],MedExam_Table[[#Headers],[#Data],[Cancer history]],"Not Found",0)</f>
        <v>No</v>
      </c>
      <c r="H835" cm="1">
        <f t="array" ref="H835">_xlfn.XLOOKUP($A835,MedExam_Table[[#Headers],[#Data],[Customer ID]],MedExam_Table[[#Headers],[#Data],[NumberOfMajorSurgeries_updated]],"Not Found",0)</f>
        <v>1</v>
      </c>
      <c r="I835" t="str" cm="1">
        <f t="array" ref="I835">_xlfn.XLOOKUP($A835,MedExam_Table[[#Headers],[#Data],[Customer ID]],MedExam_Table[[#Headers],[#Data],[Smoker Updated]],"Not Found",0)</f>
        <v>No</v>
      </c>
      <c r="J835" t="str" cm="1">
        <f t="array" ref="J835">_xlfn.XLOOKUP($A835,MedExam_Table[[#Headers],[#Data],[Customer ID]],MedExam_Table[[#Headers],[#Data],[Weight Status]],"Not Found",0)</f>
        <v>Obesity</v>
      </c>
      <c r="K835" t="str" cm="1">
        <f t="array" ref="K835">_xlfn.XLOOKUP($A835,MedExam_Table[[#Headers],[#Data],[Customer ID]],MedExam_Table[[#Headers],[#Data],[Diabetes Status]],"Not Found",0)</f>
        <v>Normal</v>
      </c>
      <c r="L835" cm="1">
        <f t="array" ref="L835">_xlfn.XLOOKUP($A835,Hospitalisation_table[[#All],[Customer ID]],Hospitalisation_table[[#All],[Customer Age]],"Not Found",0)</f>
        <v>34</v>
      </c>
      <c r="M835" t="str" cm="1">
        <f t="array" ref="M835">_xlfn.XLOOKUP($A835,Hospitalisation_table[[#All],[Customer ID]],Hospitalisation_table[[#All],[Date of Birth]],"Not Found",0)</f>
        <v>1-Nov-1988</v>
      </c>
      <c r="N835" s="22" cm="1">
        <f t="array" ref="N835">_xlfn.XLOOKUP($A835,Hospitalisation_table[[#All],[Customer ID]],Hospitalisation_table[[#All],[charges]],"Not Found",0)</f>
        <v>5124.1899999999996</v>
      </c>
      <c r="O835" t="str" cm="1">
        <f t="array" ref="O835">_xlfn.XLOOKUP($A835,Hospitalisation_table[[#All],[Customer ID]],Hospitalisation_table[[#All],[Hospital tier_Updated]],"Not Found",0)</f>
        <v>tier - 2</v>
      </c>
      <c r="P835" t="str" cm="1">
        <f t="array" ref="P835">_xlfn.XLOOKUP($A835,Hospitalisation_table[[#All],[Customer ID]],Hospitalisation_table[[#All],[City tier_updated]],"Not Found",0)</f>
        <v>tier - 3</v>
      </c>
      <c r="Q835" t="str" cm="1">
        <f t="array" ref="Q835">_xlfn.XLOOKUP($A835,Hospitalisation_table[[#All],[Customer ID]],Hospitalisation_table[[#All],[State ID Updated]],"Not Found",0)</f>
        <v>R1013</v>
      </c>
    </row>
    <row r="836" spans="1:17" x14ac:dyDescent="0.3">
      <c r="A836" s="13" t="s">
        <v>2198</v>
      </c>
      <c r="B836" t="str" cm="1">
        <f t="array" ref="B836">_xlfn.XLOOKUP($A836,CustomersName[[#All],[Customer ID]],CustomersName[[#All],[First Name]],"Not Found",0)</f>
        <v>Greg</v>
      </c>
      <c r="C836" cm="1">
        <f t="array" ref="C836">_xlfn.XLOOKUP($A836,MedExam_Table[[#Headers],[#Data],[Customer ID]],MedExam_Table[[#Headers],[#Data],[BMI]],"Not Found",0)</f>
        <v>54.4</v>
      </c>
      <c r="D836" cm="1">
        <f t="array" ref="D836">_xlfn.XLOOKUP($A836,MedExam_Table[[#Headers],[#Data],[Customer ID]],MedExam_Table[[#Headers],[#Data],[HBA1C]],"Not Found",0)</f>
        <v>5.22</v>
      </c>
      <c r="E836" t="str" cm="1">
        <f t="array" ref="E836">_xlfn.XLOOKUP($A836,MedExam_Table[[#Headers],[#Data],[Customer ID]],MedExam_Table[[#Headers],[#Data],[Heart Issues Updated]],"Not Found",0)</f>
        <v>No</v>
      </c>
      <c r="F836" t="str" cm="1">
        <f t="array" ref="F836">_xlfn.XLOOKUP($A836,MedExam_Table[[#Headers],[#Data],[Customer ID]],MedExam_Table[[#Headers],[#Data],[Any Transplants Update]],"Not Found",0)</f>
        <v>No</v>
      </c>
      <c r="G836" t="str" cm="1">
        <f t="array" ref="G836">_xlfn.XLOOKUP($A836,MedExam_Table[[#Headers],[#Data],[Customer ID]],MedExam_Table[[#Headers],[#Data],[Cancer history]],"Not Found",0)</f>
        <v>No</v>
      </c>
      <c r="H836" cm="1">
        <f t="array" ref="H836">_xlfn.XLOOKUP($A836,MedExam_Table[[#Headers],[#Data],[Customer ID]],MedExam_Table[[#Headers],[#Data],[NumberOfMajorSurgeries_updated]],"Not Found",0)</f>
        <v>1</v>
      </c>
      <c r="I836" t="str" cm="1">
        <f t="array" ref="I836">_xlfn.XLOOKUP($A836,MedExam_Table[[#Headers],[#Data],[Customer ID]],MedExam_Table[[#Headers],[#Data],[Smoker Updated]],"Not Found",0)</f>
        <v>Yes</v>
      </c>
      <c r="J836" t="str" cm="1">
        <f t="array" ref="J836">_xlfn.XLOOKUP($A836,MedExam_Table[[#Headers],[#Data],[Customer ID]],MedExam_Table[[#Headers],[#Data],[Weight Status]],"Not Found",0)</f>
        <v>Obesity</v>
      </c>
      <c r="K836" t="str" cm="1">
        <f t="array" ref="K836">_xlfn.XLOOKUP($A836,MedExam_Table[[#Headers],[#Data],[Customer ID]],MedExam_Table[[#Headers],[#Data],[Diabetes Status]],"Not Found",0)</f>
        <v>Normal</v>
      </c>
      <c r="L836" cm="1">
        <f t="array" ref="L836">_xlfn.XLOOKUP($A836,Hospitalisation_table[[#All],[Customer ID]],Hospitalisation_table[[#All],[Customer Age]],"Not Found",0)</f>
        <v>30</v>
      </c>
      <c r="M836" t="str" cm="1">
        <f t="array" ref="M836">_xlfn.XLOOKUP($A836,Hospitalisation_table[[#All],[Customer ID]],Hospitalisation_table[[#All],[Date of Birth]],"Not Found",0)</f>
        <v>13-Sep-1992</v>
      </c>
      <c r="N836" s="22" cm="1">
        <f t="array" ref="N836">_xlfn.XLOOKUP($A836,Hospitalisation_table[[#All],[Customer ID]],Hospitalisation_table[[#All],[charges]],"Not Found",0)</f>
        <v>36976.449999999997</v>
      </c>
      <c r="O836" t="str" cm="1">
        <f t="array" ref="O836">_xlfn.XLOOKUP($A836,Hospitalisation_table[[#All],[Customer ID]],Hospitalisation_table[[#All],[Hospital tier_Updated]],"Not Found",0)</f>
        <v>tier - 2</v>
      </c>
      <c r="P836" t="str" cm="1">
        <f t="array" ref="P836">_xlfn.XLOOKUP($A836,Hospitalisation_table[[#All],[Customer ID]],Hospitalisation_table[[#All],[City tier_updated]],"Not Found",0)</f>
        <v>tier - 3</v>
      </c>
      <c r="Q836" t="str" cm="1">
        <f t="array" ref="Q836">_xlfn.XLOOKUP($A836,Hospitalisation_table[[#All],[Customer ID]],Hospitalisation_table[[#All],[State ID Updated]],"Not Found",0)</f>
        <v>R1011</v>
      </c>
    </row>
    <row r="837" spans="1:17" x14ac:dyDescent="0.3">
      <c r="A837" s="14" t="s">
        <v>620</v>
      </c>
      <c r="B837" t="str" cm="1">
        <f t="array" ref="B837">_xlfn.XLOOKUP($A837,CustomersName[[#All],[Customer ID]],CustomersName[[#All],[First Name]],"Not Found",0)</f>
        <v>Nathan</v>
      </c>
      <c r="C837" cm="1">
        <f t="array" ref="C837">_xlfn.XLOOKUP($A837,MedExam_Table[[#Headers],[#Data],[Customer ID]],MedExam_Table[[#Headers],[#Data],[BMI]],"Not Found",0)</f>
        <v>17.86</v>
      </c>
      <c r="D837" cm="1">
        <f t="array" ref="D837">_xlfn.XLOOKUP($A837,MedExam_Table[[#Headers],[#Data],[Customer ID]],MedExam_Table[[#Headers],[#Data],[HBA1C]],"Not Found",0)</f>
        <v>4.1100000000000003</v>
      </c>
      <c r="E837" t="str" cm="1">
        <f t="array" ref="E837">_xlfn.XLOOKUP($A837,MedExam_Table[[#Headers],[#Data],[Customer ID]],MedExam_Table[[#Headers],[#Data],[Heart Issues Updated]],"Not Found",0)</f>
        <v>No</v>
      </c>
      <c r="F837" t="str" cm="1">
        <f t="array" ref="F837">_xlfn.XLOOKUP($A837,MedExam_Table[[#Headers],[#Data],[Customer ID]],MedExam_Table[[#Headers],[#Data],[Any Transplants Update]],"Not Found",0)</f>
        <v>No</v>
      </c>
      <c r="G837" t="str" cm="1">
        <f t="array" ref="G837">_xlfn.XLOOKUP($A837,MedExam_Table[[#Headers],[#Data],[Customer ID]],MedExam_Table[[#Headers],[#Data],[Cancer history]],"Not Found",0)</f>
        <v>No</v>
      </c>
      <c r="H837" cm="1">
        <f t="array" ref="H837">_xlfn.XLOOKUP($A837,MedExam_Table[[#Headers],[#Data],[Customer ID]],MedExam_Table[[#Headers],[#Data],[NumberOfMajorSurgeries_updated]],"Not Found",0)</f>
        <v>1</v>
      </c>
      <c r="I837" t="str" cm="1">
        <f t="array" ref="I837">_xlfn.XLOOKUP($A837,MedExam_Table[[#Headers],[#Data],[Customer ID]],MedExam_Table[[#Headers],[#Data],[Smoker Updated]],"Not Found",0)</f>
        <v>No</v>
      </c>
      <c r="J837" t="str" cm="1">
        <f t="array" ref="J837">_xlfn.XLOOKUP($A837,MedExam_Table[[#Headers],[#Data],[Customer ID]],MedExam_Table[[#Headers],[#Data],[Weight Status]],"Not Found",0)</f>
        <v>Underweight</v>
      </c>
      <c r="K837" t="str" cm="1">
        <f t="array" ref="K837">_xlfn.XLOOKUP($A837,MedExam_Table[[#Headers],[#Data],[Customer ID]],MedExam_Table[[#Headers],[#Data],[Diabetes Status]],"Not Found",0)</f>
        <v>Normal</v>
      </c>
      <c r="L837" cm="1">
        <f t="array" ref="L837">_xlfn.XLOOKUP($A837,Hospitalisation_table[[#All],[Customer ID]],Hospitalisation_table[[#All],[Customer Age]],"Not Found",0)</f>
        <v>35</v>
      </c>
      <c r="M837" t="str" cm="1">
        <f t="array" ref="M837">_xlfn.XLOOKUP($A837,Hospitalisation_table[[#All],[Customer ID]],Hospitalisation_table[[#All],[Date of Birth]],"Not Found",0)</f>
        <v>18-Nov-1987</v>
      </c>
      <c r="N837" s="22" cm="1">
        <f t="array" ref="N837">_xlfn.XLOOKUP($A837,Hospitalisation_table[[#All],[Customer ID]],Hospitalisation_table[[#All],[charges]],"Not Found",0)</f>
        <v>5116.5</v>
      </c>
      <c r="O837" t="str" cm="1">
        <f t="array" ref="O837">_xlfn.XLOOKUP($A837,Hospitalisation_table[[#All],[Customer ID]],Hospitalisation_table[[#All],[Hospital tier_Updated]],"Not Found",0)</f>
        <v>tier - 2</v>
      </c>
      <c r="P837" t="str" cm="1">
        <f t="array" ref="P837">_xlfn.XLOOKUP($A837,Hospitalisation_table[[#All],[Customer ID]],Hospitalisation_table[[#All],[City tier_updated]],"Not Found",0)</f>
        <v>tier - 2</v>
      </c>
      <c r="Q837" t="str" cm="1">
        <f t="array" ref="Q837">_xlfn.XLOOKUP($A837,Hospitalisation_table[[#All],[Customer ID]],Hospitalisation_table[[#All],[State ID Updated]],"Not Found",0)</f>
        <v>R1012</v>
      </c>
    </row>
    <row r="838" spans="1:17" x14ac:dyDescent="0.3">
      <c r="A838" s="13" t="s">
        <v>619</v>
      </c>
      <c r="B838" t="str" cm="1">
        <f t="array" ref="B838">_xlfn.XLOOKUP($A838,CustomersName[[#All],[Customer ID]],CustomersName[[#All],[First Name]],"Not Found",0)</f>
        <v>KellihN</v>
      </c>
      <c r="C838" cm="1">
        <f t="array" ref="C838">_xlfn.XLOOKUP($A838,MedExam_Table[[#Headers],[#Data],[Customer ID]],MedExam_Table[[#Headers],[#Data],[BMI]],"Not Found",0)</f>
        <v>32.78</v>
      </c>
      <c r="D838" cm="1">
        <f t="array" ref="D838">_xlfn.XLOOKUP($A838,MedExam_Table[[#Headers],[#Data],[Customer ID]],MedExam_Table[[#Headers],[#Data],[HBA1C]],"Not Found",0)</f>
        <v>4.63</v>
      </c>
      <c r="E838" t="str" cm="1">
        <f t="array" ref="E838">_xlfn.XLOOKUP($A838,MedExam_Table[[#Headers],[#Data],[Customer ID]],MedExam_Table[[#Headers],[#Data],[Heart Issues Updated]],"Not Found",0)</f>
        <v>No</v>
      </c>
      <c r="F838" t="str" cm="1">
        <f t="array" ref="F838">_xlfn.XLOOKUP($A838,MedExam_Table[[#Headers],[#Data],[Customer ID]],MedExam_Table[[#Headers],[#Data],[Any Transplants Update]],"Not Found",0)</f>
        <v>No</v>
      </c>
      <c r="G838" t="str" cm="1">
        <f t="array" ref="G838">_xlfn.XLOOKUP($A838,MedExam_Table[[#Headers],[#Data],[Customer ID]],MedExam_Table[[#Headers],[#Data],[Cancer history]],"Not Found",0)</f>
        <v>No</v>
      </c>
      <c r="H838" cm="1">
        <f t="array" ref="H838">_xlfn.XLOOKUP($A838,MedExam_Table[[#Headers],[#Data],[Customer ID]],MedExam_Table[[#Headers],[#Data],[NumberOfMajorSurgeries_updated]],"Not Found",0)</f>
        <v>0</v>
      </c>
      <c r="I838" t="str" cm="1">
        <f t="array" ref="I838">_xlfn.XLOOKUP($A838,MedExam_Table[[#Headers],[#Data],[Customer ID]],MedExam_Table[[#Headers],[#Data],[Smoker Updated]],"Not Found",0)</f>
        <v>No</v>
      </c>
      <c r="J838" t="str" cm="1">
        <f t="array" ref="J838">_xlfn.XLOOKUP($A838,MedExam_Table[[#Headers],[#Data],[Customer ID]],MedExam_Table[[#Headers],[#Data],[Weight Status]],"Not Found",0)</f>
        <v>Obesity</v>
      </c>
      <c r="K838" t="str" cm="1">
        <f t="array" ref="K838">_xlfn.XLOOKUP($A838,MedExam_Table[[#Headers],[#Data],[Customer ID]],MedExam_Table[[#Headers],[#Data],[Diabetes Status]],"Not Found",0)</f>
        <v>Normal</v>
      </c>
      <c r="L838" cm="1">
        <f t="array" ref="L838">_xlfn.XLOOKUP($A838,Hospitalisation_table[[#All],[Customer ID]],Hospitalisation_table[[#All],[Customer Age]],"Not Found",0)</f>
        <v>23</v>
      </c>
      <c r="M838" t="str" cm="1">
        <f t="array" ref="M838">_xlfn.XLOOKUP($A838,Hospitalisation_table[[#All],[Customer ID]],Hospitalisation_table[[#All],[Date of Birth]],"Not Found",0)</f>
        <v>19-Jun-1999</v>
      </c>
      <c r="N838" s="22" cm="1">
        <f t="array" ref="N838">_xlfn.XLOOKUP($A838,Hospitalisation_table[[#All],[Customer ID]],Hospitalisation_table[[#All],[charges]],"Not Found",0)</f>
        <v>5087.92</v>
      </c>
      <c r="O838" t="str" cm="1">
        <f t="array" ref="O838">_xlfn.XLOOKUP($A838,Hospitalisation_table[[#All],[Customer ID]],Hospitalisation_table[[#All],[Hospital tier_Updated]],"Not Found",0)</f>
        <v>tier - 2</v>
      </c>
      <c r="P838" t="str" cm="1">
        <f t="array" ref="P838">_xlfn.XLOOKUP($A838,Hospitalisation_table[[#All],[Customer ID]],Hospitalisation_table[[#All],[City tier_updated]],"Not Found",0)</f>
        <v>tier - 2</v>
      </c>
      <c r="Q838" t="str" cm="1">
        <f t="array" ref="Q838">_xlfn.XLOOKUP($A838,Hospitalisation_table[[#All],[Customer ID]],Hospitalisation_table[[#All],[State ID Updated]],"Not Found",0)</f>
        <v>R1026</v>
      </c>
    </row>
    <row r="839" spans="1:17" x14ac:dyDescent="0.3">
      <c r="A839" s="14" t="s">
        <v>618</v>
      </c>
      <c r="B839" t="str" cm="1">
        <f t="array" ref="B839">_xlfn.XLOOKUP($A839,CustomersName[[#All],[Customer ID]],CustomersName[[#All],[First Name]],"Not Found",0)</f>
        <v>Scoht M.</v>
      </c>
      <c r="C839" cm="1">
        <f t="array" ref="C839">_xlfn.XLOOKUP($A839,MedExam_Table[[#Headers],[#Data],[Customer ID]],MedExam_Table[[#Headers],[#Data],[BMI]],"Not Found",0)</f>
        <v>23.9</v>
      </c>
      <c r="D839" cm="1">
        <f t="array" ref="D839">_xlfn.XLOOKUP($A839,MedExam_Table[[#Headers],[#Data],[Customer ID]],MedExam_Table[[#Headers],[#Data],[HBA1C]],"Not Found",0)</f>
        <v>6.06</v>
      </c>
      <c r="E839" t="str" cm="1">
        <f t="array" ref="E839">_xlfn.XLOOKUP($A839,MedExam_Table[[#Headers],[#Data],[Customer ID]],MedExam_Table[[#Headers],[#Data],[Heart Issues Updated]],"Not Found",0)</f>
        <v>Yes</v>
      </c>
      <c r="F839" t="str" cm="1">
        <f t="array" ref="F839">_xlfn.XLOOKUP($A839,MedExam_Table[[#Headers],[#Data],[Customer ID]],MedExam_Table[[#Headers],[#Data],[Any Transplants Update]],"Not Found",0)</f>
        <v>No</v>
      </c>
      <c r="G839" t="str" cm="1">
        <f t="array" ref="G839">_xlfn.XLOOKUP($A839,MedExam_Table[[#Headers],[#Data],[Customer ID]],MedExam_Table[[#Headers],[#Data],[Cancer history]],"Not Found",0)</f>
        <v>Yes</v>
      </c>
      <c r="H839" cm="1">
        <f t="array" ref="H839">_xlfn.XLOOKUP($A839,MedExam_Table[[#Headers],[#Data],[Customer ID]],MedExam_Table[[#Headers],[#Data],[NumberOfMajorSurgeries_updated]],"Not Found",0)</f>
        <v>1</v>
      </c>
      <c r="I839" t="str" cm="1">
        <f t="array" ref="I839">_xlfn.XLOOKUP($A839,MedExam_Table[[#Headers],[#Data],[Customer ID]],MedExam_Table[[#Headers],[#Data],[Smoker Updated]],"Not Found",0)</f>
        <v>No</v>
      </c>
      <c r="J839" t="str" cm="1">
        <f t="array" ref="J839">_xlfn.XLOOKUP($A839,MedExam_Table[[#Headers],[#Data],[Customer ID]],MedExam_Table[[#Headers],[#Data],[Weight Status]],"Not Found",0)</f>
        <v>NormalWeight</v>
      </c>
      <c r="K839" t="str" cm="1">
        <f t="array" ref="K839">_xlfn.XLOOKUP($A839,MedExam_Table[[#Headers],[#Data],[Customer ID]],MedExam_Table[[#Headers],[#Data],[Diabetes Status]],"Not Found",0)</f>
        <v>Prediabetes</v>
      </c>
      <c r="L839" cm="1">
        <f t="array" ref="L839">_xlfn.XLOOKUP($A839,Hospitalisation_table[[#All],[Customer ID]],Hospitalisation_table[[#All],[Customer Age]],"Not Found",0)</f>
        <v>25</v>
      </c>
      <c r="M839" t="str" cm="1">
        <f t="array" ref="M839">_xlfn.XLOOKUP($A839,Hospitalisation_table[[#All],[Customer ID]],Hospitalisation_table[[#All],[Date of Birth]],"Not Found",0)</f>
        <v>14-Jul-1997</v>
      </c>
      <c r="N839" s="22" cm="1">
        <f t="array" ref="N839">_xlfn.XLOOKUP($A839,Hospitalisation_table[[#All],[Customer ID]],Hospitalisation_table[[#All],[charges]],"Not Found",0)</f>
        <v>5080.1000000000004</v>
      </c>
      <c r="O839" t="str" cm="1">
        <f t="array" ref="O839">_xlfn.XLOOKUP($A839,Hospitalisation_table[[#All],[Customer ID]],Hospitalisation_table[[#All],[Hospital tier_Updated]],"Not Found",0)</f>
        <v>tier - 3</v>
      </c>
      <c r="P839" t="str" cm="1">
        <f t="array" ref="P839">_xlfn.XLOOKUP($A839,Hospitalisation_table[[#All],[Customer ID]],Hospitalisation_table[[#All],[City tier_updated]],"Not Found",0)</f>
        <v>tier - 2</v>
      </c>
      <c r="Q839" t="str" cm="1">
        <f t="array" ref="Q839">_xlfn.XLOOKUP($A839,Hospitalisation_table[[#All],[Customer ID]],Hospitalisation_table[[#All],[State ID Updated]],"Not Found",0)</f>
        <v>R1011</v>
      </c>
    </row>
    <row r="840" spans="1:17" x14ac:dyDescent="0.3">
      <c r="A840" s="13" t="s">
        <v>617</v>
      </c>
      <c r="B840" t="str" cm="1">
        <f t="array" ref="B840">_xlfn.XLOOKUP($A840,CustomersName[[#All],[Customer ID]],CustomersName[[#All],[First Name]],"Not Found",0)</f>
        <v>Granh A</v>
      </c>
      <c r="C840" cm="1">
        <f t="array" ref="C840">_xlfn.XLOOKUP($A840,MedExam_Table[[#Headers],[#Data],[Customer ID]],MedExam_Table[[#Headers],[#Data],[BMI]],"Not Found",0)</f>
        <v>15.47</v>
      </c>
      <c r="D840" cm="1">
        <f t="array" ref="D840">_xlfn.XLOOKUP($A840,MedExam_Table[[#Headers],[#Data],[Customer ID]],MedExam_Table[[#Headers],[#Data],[HBA1C]],"Not Found",0)</f>
        <v>8.43</v>
      </c>
      <c r="E840" t="str" cm="1">
        <f t="array" ref="E840">_xlfn.XLOOKUP($A840,MedExam_Table[[#Headers],[#Data],[Customer ID]],MedExam_Table[[#Headers],[#Data],[Heart Issues Updated]],"Not Found",0)</f>
        <v>No</v>
      </c>
      <c r="F840" t="str" cm="1">
        <f t="array" ref="F840">_xlfn.XLOOKUP($A840,MedExam_Table[[#Headers],[#Data],[Customer ID]],MedExam_Table[[#Headers],[#Data],[Any Transplants Update]],"Not Found",0)</f>
        <v>No</v>
      </c>
      <c r="G840" t="str" cm="1">
        <f t="array" ref="G840">_xlfn.XLOOKUP($A840,MedExam_Table[[#Headers],[#Data],[Customer ID]],MedExam_Table[[#Headers],[#Data],[Cancer history]],"Not Found",0)</f>
        <v>No</v>
      </c>
      <c r="H840" cm="1">
        <f t="array" ref="H840">_xlfn.XLOOKUP($A840,MedExam_Table[[#Headers],[#Data],[Customer ID]],MedExam_Table[[#Headers],[#Data],[NumberOfMajorSurgeries_updated]],"Not Found",0)</f>
        <v>0</v>
      </c>
      <c r="I840" t="str" cm="1">
        <f t="array" ref="I840">_xlfn.XLOOKUP($A840,MedExam_Table[[#Headers],[#Data],[Customer ID]],MedExam_Table[[#Headers],[#Data],[Smoker Updated]],"Not Found",0)</f>
        <v>No</v>
      </c>
      <c r="J840" t="str" cm="1">
        <f t="array" ref="J840">_xlfn.XLOOKUP($A840,MedExam_Table[[#Headers],[#Data],[Customer ID]],MedExam_Table[[#Headers],[#Data],[Weight Status]],"Not Found",0)</f>
        <v>Underweight</v>
      </c>
      <c r="K840" t="str" cm="1">
        <f t="array" ref="K840">_xlfn.XLOOKUP($A840,MedExam_Table[[#Headers],[#Data],[Customer ID]],MedExam_Table[[#Headers],[#Data],[Diabetes Status]],"Not Found",0)</f>
        <v>Diabetes</v>
      </c>
      <c r="L840" cm="1">
        <f t="array" ref="L840">_xlfn.XLOOKUP($A840,Hospitalisation_table[[#All],[Customer ID]],Hospitalisation_table[[#All],[Customer Age]],"Not Found",0)</f>
        <v>44</v>
      </c>
      <c r="M840" t="str" cm="1">
        <f t="array" ref="M840">_xlfn.XLOOKUP($A840,Hospitalisation_table[[#All],[Customer ID]],Hospitalisation_table[[#All],[Date of Birth]],"Not Found",0)</f>
        <v>22-Nov-1978</v>
      </c>
      <c r="N840" s="22" cm="1">
        <f t="array" ref="N840">_xlfn.XLOOKUP($A840,Hospitalisation_table[[#All],[Customer ID]],Hospitalisation_table[[#All],[charges]],"Not Found",0)</f>
        <v>5077.1899999999996</v>
      </c>
      <c r="O840" t="str" cm="1">
        <f t="array" ref="O840">_xlfn.XLOOKUP($A840,Hospitalisation_table[[#All],[Customer ID]],Hospitalisation_table[[#All],[Hospital tier_Updated]],"Not Found",0)</f>
        <v>tier - 2</v>
      </c>
      <c r="P840" t="str" cm="1">
        <f t="array" ref="P840">_xlfn.XLOOKUP($A840,Hospitalisation_table[[#All],[Customer ID]],Hospitalisation_table[[#All],[City tier_updated]],"Not Found",0)</f>
        <v>tier - 3</v>
      </c>
      <c r="Q840" t="str" cm="1">
        <f t="array" ref="Q840">_xlfn.XLOOKUP($A840,Hospitalisation_table[[#All],[Customer ID]],Hospitalisation_table[[#All],[State ID Updated]],"Not Found",0)</f>
        <v>R1012</v>
      </c>
    </row>
    <row r="841" spans="1:17" x14ac:dyDescent="0.3">
      <c r="A841" s="14" t="s">
        <v>616</v>
      </c>
      <c r="B841" t="str" cm="1">
        <f t="array" ref="B841">_xlfn.XLOOKUP($A841,CustomersName[[#All],[Customer ID]],CustomersName[[#All],[First Name]],"Not Found",0)</f>
        <v>Jonahhan C</v>
      </c>
      <c r="C841" cm="1">
        <f t="array" ref="C841">_xlfn.XLOOKUP($A841,MedExam_Table[[#Headers],[#Data],[Customer ID]],MedExam_Table[[#Headers],[#Data],[BMI]],"Not Found",0)</f>
        <v>28.54</v>
      </c>
      <c r="D841" cm="1">
        <f t="array" ref="D841">_xlfn.XLOOKUP($A841,MedExam_Table[[#Headers],[#Data],[Customer ID]],MedExam_Table[[#Headers],[#Data],[HBA1C]],"Not Found",0)</f>
        <v>5.51</v>
      </c>
      <c r="E841" t="str" cm="1">
        <f t="array" ref="E841">_xlfn.XLOOKUP($A841,MedExam_Table[[#Headers],[#Data],[Customer ID]],MedExam_Table[[#Headers],[#Data],[Heart Issues Updated]],"Not Found",0)</f>
        <v>No</v>
      </c>
      <c r="F841" t="str" cm="1">
        <f t="array" ref="F841">_xlfn.XLOOKUP($A841,MedExam_Table[[#Headers],[#Data],[Customer ID]],MedExam_Table[[#Headers],[#Data],[Any Transplants Update]],"Not Found",0)</f>
        <v>No</v>
      </c>
      <c r="G841" t="str" cm="1">
        <f t="array" ref="G841">_xlfn.XLOOKUP($A841,MedExam_Table[[#Headers],[#Data],[Customer ID]],MedExam_Table[[#Headers],[#Data],[Cancer history]],"Not Found",0)</f>
        <v>Yes</v>
      </c>
      <c r="H841" cm="1">
        <f t="array" ref="H841">_xlfn.XLOOKUP($A841,MedExam_Table[[#Headers],[#Data],[Customer ID]],MedExam_Table[[#Headers],[#Data],[NumberOfMajorSurgeries_updated]],"Not Found",0)</f>
        <v>1</v>
      </c>
      <c r="I841" t="str" cm="1">
        <f t="array" ref="I841">_xlfn.XLOOKUP($A841,MedExam_Table[[#Headers],[#Data],[Customer ID]],MedExam_Table[[#Headers],[#Data],[Smoker Updated]],"Not Found",0)</f>
        <v>No</v>
      </c>
      <c r="J841" t="str" cm="1">
        <f t="array" ref="J841">_xlfn.XLOOKUP($A841,MedExam_Table[[#Headers],[#Data],[Customer ID]],MedExam_Table[[#Headers],[#Data],[Weight Status]],"Not Found",0)</f>
        <v>OverWeight</v>
      </c>
      <c r="K841" t="str" cm="1">
        <f t="array" ref="K841">_xlfn.XLOOKUP($A841,MedExam_Table[[#Headers],[#Data],[Customer ID]],MedExam_Table[[#Headers],[#Data],[Diabetes Status]],"Not Found",0)</f>
        <v>Normal</v>
      </c>
      <c r="L841" cm="1">
        <f t="array" ref="L841">_xlfn.XLOOKUP($A841,Hospitalisation_table[[#All],[Customer ID]],Hospitalisation_table[[#All],[Customer Age]],"Not Found",0)</f>
        <v>29</v>
      </c>
      <c r="M841" t="str" cm="1">
        <f t="array" ref="M841">_xlfn.XLOOKUP($A841,Hospitalisation_table[[#All],[Customer ID]],Hospitalisation_table[[#All],[Date of Birth]],"Not Found",0)</f>
        <v>11-Jun-1993</v>
      </c>
      <c r="N841" s="22" cm="1">
        <f t="array" ref="N841">_xlfn.XLOOKUP($A841,Hospitalisation_table[[#All],[Customer ID]],Hospitalisation_table[[#All],[charges]],"Not Found",0)</f>
        <v>5059.5600000000004</v>
      </c>
      <c r="O841" t="str" cm="1">
        <f t="array" ref="O841">_xlfn.XLOOKUP($A841,Hospitalisation_table[[#All],[Customer ID]],Hospitalisation_table[[#All],[Hospital tier_Updated]],"Not Found",0)</f>
        <v>tier - 2</v>
      </c>
      <c r="P841" t="str" cm="1">
        <f t="array" ref="P841">_xlfn.XLOOKUP($A841,Hospitalisation_table[[#All],[Customer ID]],Hospitalisation_table[[#All],[City tier_updated]],"Not Found",0)</f>
        <v>tier - 1</v>
      </c>
      <c r="Q841" t="str" cm="1">
        <f t="array" ref="Q841">_xlfn.XLOOKUP($A841,Hospitalisation_table[[#All],[Customer ID]],Hospitalisation_table[[#All],[State ID Updated]],"Not Found",0)</f>
        <v>R1021</v>
      </c>
    </row>
    <row r="842" spans="1:17" x14ac:dyDescent="0.3">
      <c r="A842" s="13" t="s">
        <v>615</v>
      </c>
      <c r="B842" t="str" cm="1">
        <f t="array" ref="B842">_xlfn.XLOOKUP($A842,CustomersName[[#All],[Customer ID]],CustomersName[[#All],[First Name]],"Not Found",0)</f>
        <v>Rahhael M.</v>
      </c>
      <c r="C842" cm="1">
        <f t="array" ref="C842">_xlfn.XLOOKUP($A842,MedExam_Table[[#Headers],[#Data],[Customer ID]],MedExam_Table[[#Headers],[#Data],[BMI]],"Not Found",0)</f>
        <v>18.54</v>
      </c>
      <c r="D842" cm="1">
        <f t="array" ref="D842">_xlfn.XLOOKUP($A842,MedExam_Table[[#Headers],[#Data],[Customer ID]],MedExam_Table[[#Headers],[#Data],[HBA1C]],"Not Found",0)</f>
        <v>4.95</v>
      </c>
      <c r="E842" t="str" cm="1">
        <f t="array" ref="E842">_xlfn.XLOOKUP($A842,MedExam_Table[[#Headers],[#Data],[Customer ID]],MedExam_Table[[#Headers],[#Data],[Heart Issues Updated]],"Not Found",0)</f>
        <v>No</v>
      </c>
      <c r="F842" t="str" cm="1">
        <f t="array" ref="F842">_xlfn.XLOOKUP($A842,MedExam_Table[[#Headers],[#Data],[Customer ID]],MedExam_Table[[#Headers],[#Data],[Any Transplants Update]],"Not Found",0)</f>
        <v>No</v>
      </c>
      <c r="G842" t="str" cm="1">
        <f t="array" ref="G842">_xlfn.XLOOKUP($A842,MedExam_Table[[#Headers],[#Data],[Customer ID]],MedExam_Table[[#Headers],[#Data],[Cancer history]],"Not Found",0)</f>
        <v>No</v>
      </c>
      <c r="H842" cm="1">
        <f t="array" ref="H842">_xlfn.XLOOKUP($A842,MedExam_Table[[#Headers],[#Data],[Customer ID]],MedExam_Table[[#Headers],[#Data],[NumberOfMajorSurgeries_updated]],"Not Found",0)</f>
        <v>0</v>
      </c>
      <c r="I842" t="str" cm="1">
        <f t="array" ref="I842">_xlfn.XLOOKUP($A842,MedExam_Table[[#Headers],[#Data],[Customer ID]],MedExam_Table[[#Headers],[#Data],[Smoker Updated]],"Not Found",0)</f>
        <v>No</v>
      </c>
      <c r="J842" t="str" cm="1">
        <f t="array" ref="J842">_xlfn.XLOOKUP($A842,MedExam_Table[[#Headers],[#Data],[Customer ID]],MedExam_Table[[#Headers],[#Data],[Weight Status]],"Not Found",0)</f>
        <v>NormalWeight</v>
      </c>
      <c r="K842" t="str" cm="1">
        <f t="array" ref="K842">_xlfn.XLOOKUP($A842,MedExam_Table[[#Headers],[#Data],[Customer ID]],MedExam_Table[[#Headers],[#Data],[Diabetes Status]],"Not Found",0)</f>
        <v>Normal</v>
      </c>
      <c r="L842" cm="1">
        <f t="array" ref="L842">_xlfn.XLOOKUP($A842,Hospitalisation_table[[#All],[Customer ID]],Hospitalisation_table[[#All],[Customer Age]],"Not Found",0)</f>
        <v>42</v>
      </c>
      <c r="M842" t="str" cm="1">
        <f t="array" ref="M842">_xlfn.XLOOKUP($A842,Hospitalisation_table[[#All],[Customer ID]],Hospitalisation_table[[#All],[Date of Birth]],"Not Found",0)</f>
        <v>7-Sep-1980</v>
      </c>
      <c r="N842" s="22" cm="1">
        <f t="array" ref="N842">_xlfn.XLOOKUP($A842,Hospitalisation_table[[#All],[Customer ID]],Hospitalisation_table[[#All],[charges]],"Not Found",0)</f>
        <v>5054.05</v>
      </c>
      <c r="O842" t="str" cm="1">
        <f t="array" ref="O842">_xlfn.XLOOKUP($A842,Hospitalisation_table[[#All],[Customer ID]],Hospitalisation_table[[#All],[Hospital tier_Updated]],"Not Found",0)</f>
        <v>tier - 2</v>
      </c>
      <c r="P842" t="str" cm="1">
        <f t="array" ref="P842">_xlfn.XLOOKUP($A842,Hospitalisation_table[[#All],[Customer ID]],Hospitalisation_table[[#All],[City tier_updated]],"Not Found",0)</f>
        <v>tier - 2</v>
      </c>
      <c r="Q842" t="str" cm="1">
        <f t="array" ref="Q842">_xlfn.XLOOKUP($A842,Hospitalisation_table[[#All],[Customer ID]],Hospitalisation_table[[#All],[State ID Updated]],"Not Found",0)</f>
        <v>R1013</v>
      </c>
    </row>
    <row r="843" spans="1:17" x14ac:dyDescent="0.3">
      <c r="A843" s="14" t="s">
        <v>614</v>
      </c>
      <c r="B843" t="str" cm="1">
        <f t="array" ref="B843">_xlfn.XLOOKUP($A843,CustomersName[[#All],[Customer ID]],CustomersName[[#All],[First Name]],"Not Found",0)</f>
        <v>Pilar</v>
      </c>
      <c r="C843" cm="1">
        <f t="array" ref="C843">_xlfn.XLOOKUP($A843,MedExam_Table[[#Headers],[#Data],[Customer ID]],MedExam_Table[[#Headers],[#Data],[BMI]],"Not Found",0)</f>
        <v>32.18</v>
      </c>
      <c r="D843" cm="1">
        <f t="array" ref="D843">_xlfn.XLOOKUP($A843,MedExam_Table[[#Headers],[#Data],[Customer ID]],MedExam_Table[[#Headers],[#Data],[HBA1C]],"Not Found",0)</f>
        <v>6.44</v>
      </c>
      <c r="E843" t="str" cm="1">
        <f t="array" ref="E843">_xlfn.XLOOKUP($A843,MedExam_Table[[#Headers],[#Data],[Customer ID]],MedExam_Table[[#Headers],[#Data],[Heart Issues Updated]],"Not Found",0)</f>
        <v>Yes</v>
      </c>
      <c r="F843" t="str" cm="1">
        <f t="array" ref="F843">_xlfn.XLOOKUP($A843,MedExam_Table[[#Headers],[#Data],[Customer ID]],MedExam_Table[[#Headers],[#Data],[Any Transplants Update]],"Not Found",0)</f>
        <v>No</v>
      </c>
      <c r="G843" t="str" cm="1">
        <f t="array" ref="G843">_xlfn.XLOOKUP($A843,MedExam_Table[[#Headers],[#Data],[Customer ID]],MedExam_Table[[#Headers],[#Data],[Cancer history]],"Not Found",0)</f>
        <v>Yes</v>
      </c>
      <c r="H843" cm="1">
        <f t="array" ref="H843">_xlfn.XLOOKUP($A843,MedExam_Table[[#Headers],[#Data],[Customer ID]],MedExam_Table[[#Headers],[#Data],[NumberOfMajorSurgeries_updated]],"Not Found",0)</f>
        <v>1</v>
      </c>
      <c r="I843" t="str" cm="1">
        <f t="array" ref="I843">_xlfn.XLOOKUP($A843,MedExam_Table[[#Headers],[#Data],[Customer ID]],MedExam_Table[[#Headers],[#Data],[Smoker Updated]],"Not Found",0)</f>
        <v>No</v>
      </c>
      <c r="J843" t="str" cm="1">
        <f t="array" ref="J843">_xlfn.XLOOKUP($A843,MedExam_Table[[#Headers],[#Data],[Customer ID]],MedExam_Table[[#Headers],[#Data],[Weight Status]],"Not Found",0)</f>
        <v>Obesity</v>
      </c>
      <c r="K843" t="str" cm="1">
        <f t="array" ref="K843">_xlfn.XLOOKUP($A843,MedExam_Table[[#Headers],[#Data],[Customer ID]],MedExam_Table[[#Headers],[#Data],[Diabetes Status]],"Not Found",0)</f>
        <v>Diabetes</v>
      </c>
      <c r="L843" cm="1">
        <f t="array" ref="L843">_xlfn.XLOOKUP($A843,Hospitalisation_table[[#All],[Customer ID]],Hospitalisation_table[[#All],[Customer Age]],"Not Found",0)</f>
        <v>25</v>
      </c>
      <c r="M843" t="str" cm="1">
        <f t="array" ref="M843">_xlfn.XLOOKUP($A843,Hospitalisation_table[[#All],[Customer ID]],Hospitalisation_table[[#All],[Date of Birth]],"Not Found",0)</f>
        <v>29-Jul-1997</v>
      </c>
      <c r="N843" s="22" cm="1">
        <f t="array" ref="N843">_xlfn.XLOOKUP($A843,Hospitalisation_table[[#All],[Customer ID]],Hospitalisation_table[[#All],[charges]],"Not Found",0)</f>
        <v>5045.1499999999996</v>
      </c>
      <c r="O843" t="str" cm="1">
        <f t="array" ref="O843">_xlfn.XLOOKUP($A843,Hospitalisation_table[[#All],[Customer ID]],Hospitalisation_table[[#All],[Hospital tier_Updated]],"Not Found",0)</f>
        <v>tier - 2</v>
      </c>
      <c r="P843" t="str" cm="1">
        <f t="array" ref="P843">_xlfn.XLOOKUP($A843,Hospitalisation_table[[#All],[Customer ID]],Hospitalisation_table[[#All],[City tier_updated]],"Not Found",0)</f>
        <v>tier - 2</v>
      </c>
      <c r="Q843" t="str" cm="1">
        <f t="array" ref="Q843">_xlfn.XLOOKUP($A843,Hospitalisation_table[[#All],[Customer ID]],Hospitalisation_table[[#All],[State ID Updated]],"Not Found",0)</f>
        <v>R1012</v>
      </c>
    </row>
    <row r="844" spans="1:17" x14ac:dyDescent="0.3">
      <c r="A844" s="13" t="s">
        <v>613</v>
      </c>
      <c r="B844" t="str" cm="1">
        <f t="array" ref="B844">_xlfn.XLOOKUP($A844,CustomersName[[#All],[Customer ID]],CustomersName[[#All],[First Name]],"Not Found",0)</f>
        <v>Kyle h</v>
      </c>
      <c r="C844" cm="1">
        <f t="array" ref="C844">_xlfn.XLOOKUP($A844,MedExam_Table[[#Headers],[#Data],[Customer ID]],MedExam_Table[[#Headers],[#Data],[BMI]],"Not Found",0)</f>
        <v>37.380000000000003</v>
      </c>
      <c r="D844" cm="1">
        <f t="array" ref="D844">_xlfn.XLOOKUP($A844,MedExam_Table[[#Headers],[#Data],[Customer ID]],MedExam_Table[[#Headers],[#Data],[HBA1C]],"Not Found",0)</f>
        <v>6.05</v>
      </c>
      <c r="E844" t="str" cm="1">
        <f t="array" ref="E844">_xlfn.XLOOKUP($A844,MedExam_Table[[#Headers],[#Data],[Customer ID]],MedExam_Table[[#Headers],[#Data],[Heart Issues Updated]],"Not Found",0)</f>
        <v>Yes</v>
      </c>
      <c r="F844" t="str" cm="1">
        <f t="array" ref="F844">_xlfn.XLOOKUP($A844,MedExam_Table[[#Headers],[#Data],[Customer ID]],MedExam_Table[[#Headers],[#Data],[Any Transplants Update]],"Not Found",0)</f>
        <v>No</v>
      </c>
      <c r="G844" t="str" cm="1">
        <f t="array" ref="G844">_xlfn.XLOOKUP($A844,MedExam_Table[[#Headers],[#Data],[Customer ID]],MedExam_Table[[#Headers],[#Data],[Cancer history]],"Not Found",0)</f>
        <v>No</v>
      </c>
      <c r="H844" cm="1">
        <f t="array" ref="H844">_xlfn.XLOOKUP($A844,MedExam_Table[[#Headers],[#Data],[Customer ID]],MedExam_Table[[#Headers],[#Data],[NumberOfMajorSurgeries_updated]],"Not Found",0)</f>
        <v>0</v>
      </c>
      <c r="I844" t="str" cm="1">
        <f t="array" ref="I844">_xlfn.XLOOKUP($A844,MedExam_Table[[#Headers],[#Data],[Customer ID]],MedExam_Table[[#Headers],[#Data],[Smoker Updated]],"Not Found",0)</f>
        <v>No</v>
      </c>
      <c r="J844" t="str" cm="1">
        <f t="array" ref="J844">_xlfn.XLOOKUP($A844,MedExam_Table[[#Headers],[#Data],[Customer ID]],MedExam_Table[[#Headers],[#Data],[Weight Status]],"Not Found",0)</f>
        <v>Obesity</v>
      </c>
      <c r="K844" t="str" cm="1">
        <f t="array" ref="K844">_xlfn.XLOOKUP($A844,MedExam_Table[[#Headers],[#Data],[Customer ID]],MedExam_Table[[#Headers],[#Data],[Diabetes Status]],"Not Found",0)</f>
        <v>Prediabetes</v>
      </c>
      <c r="L844" cm="1">
        <f t="array" ref="L844">_xlfn.XLOOKUP($A844,Hospitalisation_table[[#All],[Customer ID]],Hospitalisation_table[[#All],[Customer Age]],"Not Found",0)</f>
        <v>21</v>
      </c>
      <c r="M844" t="str" cm="1">
        <f t="array" ref="M844">_xlfn.XLOOKUP($A844,Hospitalisation_table[[#All],[Customer ID]],Hospitalisation_table[[#All],[Date of Birth]],"Not Found",0)</f>
        <v>16-Oct-2001</v>
      </c>
      <c r="N844" s="22" cm="1">
        <f t="array" ref="N844">_xlfn.XLOOKUP($A844,Hospitalisation_table[[#All],[Customer ID]],Hospitalisation_table[[#All],[charges]],"Not Found",0)</f>
        <v>5043.13</v>
      </c>
      <c r="O844" t="str" cm="1">
        <f t="array" ref="O844">_xlfn.XLOOKUP($A844,Hospitalisation_table[[#All],[Customer ID]],Hospitalisation_table[[#All],[Hospital tier_Updated]],"Not Found",0)</f>
        <v>tier - 2</v>
      </c>
      <c r="P844" t="str" cm="1">
        <f t="array" ref="P844">_xlfn.XLOOKUP($A844,Hospitalisation_table[[#All],[Customer ID]],Hospitalisation_table[[#All],[City tier_updated]],"Not Found",0)</f>
        <v>tier - 3</v>
      </c>
      <c r="Q844" t="str" cm="1">
        <f t="array" ref="Q844">_xlfn.XLOOKUP($A844,Hospitalisation_table[[#All],[Customer ID]],Hospitalisation_table[[#All],[State ID Updated]],"Not Found",0)</f>
        <v>R1011</v>
      </c>
    </row>
    <row r="845" spans="1:17" x14ac:dyDescent="0.3">
      <c r="A845" s="14" t="s">
        <v>612</v>
      </c>
      <c r="B845" t="str" cm="1">
        <f t="array" ref="B845">_xlfn.XLOOKUP($A845,CustomersName[[#All],[Customer ID]],CustomersName[[#All],[First Name]],"Not Found",0)</f>
        <v>hhristie</v>
      </c>
      <c r="C845" cm="1">
        <f t="array" ref="C845">_xlfn.XLOOKUP($A845,MedExam_Table[[#Headers],[#Data],[Customer ID]],MedExam_Table[[#Headers],[#Data],[BMI]],"Not Found",0)</f>
        <v>31.12</v>
      </c>
      <c r="D845" cm="1">
        <f t="array" ref="D845">_xlfn.XLOOKUP($A845,MedExam_Table[[#Headers],[#Data],[Customer ID]],MedExam_Table[[#Headers],[#Data],[HBA1C]],"Not Found",0)</f>
        <v>4.76</v>
      </c>
      <c r="E845" t="str" cm="1">
        <f t="array" ref="E845">_xlfn.XLOOKUP($A845,MedExam_Table[[#Headers],[#Data],[Customer ID]],MedExam_Table[[#Headers],[#Data],[Heart Issues Updated]],"Not Found",0)</f>
        <v>Yes</v>
      </c>
      <c r="F845" t="str" cm="1">
        <f t="array" ref="F845">_xlfn.XLOOKUP($A845,MedExam_Table[[#Headers],[#Data],[Customer ID]],MedExam_Table[[#Headers],[#Data],[Any Transplants Update]],"Not Found",0)</f>
        <v>No</v>
      </c>
      <c r="G845" t="str" cm="1">
        <f t="array" ref="G845">_xlfn.XLOOKUP($A845,MedExam_Table[[#Headers],[#Data],[Customer ID]],MedExam_Table[[#Headers],[#Data],[Cancer history]],"Not Found",0)</f>
        <v>Yes</v>
      </c>
      <c r="H845" cm="1">
        <f t="array" ref="H845">_xlfn.XLOOKUP($A845,MedExam_Table[[#Headers],[#Data],[Customer ID]],MedExam_Table[[#Headers],[#Data],[NumberOfMajorSurgeries_updated]],"Not Found",0)</f>
        <v>1</v>
      </c>
      <c r="I845" t="str" cm="1">
        <f t="array" ref="I845">_xlfn.XLOOKUP($A845,MedExam_Table[[#Headers],[#Data],[Customer ID]],MedExam_Table[[#Headers],[#Data],[Smoker Updated]],"Not Found",0)</f>
        <v>No</v>
      </c>
      <c r="J845" t="str" cm="1">
        <f t="array" ref="J845">_xlfn.XLOOKUP($A845,MedExam_Table[[#Headers],[#Data],[Customer ID]],MedExam_Table[[#Headers],[#Data],[Weight Status]],"Not Found",0)</f>
        <v>Obesity</v>
      </c>
      <c r="K845" t="str" cm="1">
        <f t="array" ref="K845">_xlfn.XLOOKUP($A845,MedExam_Table[[#Headers],[#Data],[Customer ID]],MedExam_Table[[#Headers],[#Data],[Diabetes Status]],"Not Found",0)</f>
        <v>Normal</v>
      </c>
      <c r="L845" cm="1">
        <f t="array" ref="L845">_xlfn.XLOOKUP($A845,Hospitalisation_table[[#All],[Customer ID]],Hospitalisation_table[[#All],[Customer Age]],"Not Found",0)</f>
        <v>25</v>
      </c>
      <c r="M845" t="str" cm="1">
        <f t="array" ref="M845">_xlfn.XLOOKUP($A845,Hospitalisation_table[[#All],[Customer ID]],Hospitalisation_table[[#All],[Date of Birth]],"Not Found",0)</f>
        <v>4-Dec-1997</v>
      </c>
      <c r="N845" s="22" cm="1">
        <f t="array" ref="N845">_xlfn.XLOOKUP($A845,Hospitalisation_table[[#All],[Customer ID]],Hospitalisation_table[[#All],[charges]],"Not Found",0)</f>
        <v>5038.57</v>
      </c>
      <c r="O845" t="str" cm="1">
        <f t="array" ref="O845">_xlfn.XLOOKUP($A845,Hospitalisation_table[[#All],[Customer ID]],Hospitalisation_table[[#All],[Hospital tier_Updated]],"Not Found",0)</f>
        <v>tier - 2</v>
      </c>
      <c r="P845" t="str" cm="1">
        <f t="array" ref="P845">_xlfn.XLOOKUP($A845,Hospitalisation_table[[#All],[Customer ID]],Hospitalisation_table[[#All],[City tier_updated]],"Not Found",0)</f>
        <v>tier - 2</v>
      </c>
      <c r="Q845" t="str" cm="1">
        <f t="array" ref="Q845">_xlfn.XLOOKUP($A845,Hospitalisation_table[[#All],[Customer ID]],Hospitalisation_table[[#All],[State ID Updated]],"Not Found",0)</f>
        <v>R1025</v>
      </c>
    </row>
    <row r="846" spans="1:17" x14ac:dyDescent="0.3">
      <c r="A846" s="13" t="s">
        <v>611</v>
      </c>
      <c r="B846" t="str" cm="1">
        <f t="array" ref="B846">_xlfn.XLOOKUP($A846,CustomersName[[#All],[Customer ID]],CustomersName[[#All],[First Name]],"Not Found",0)</f>
        <v>Davih A.</v>
      </c>
      <c r="C846" cm="1">
        <f t="array" ref="C846">_xlfn.XLOOKUP($A846,MedExam_Table[[#Headers],[#Data],[Customer ID]],MedExam_Table[[#Headers],[#Data],[BMI]],"Not Found",0)</f>
        <v>22.01</v>
      </c>
      <c r="D846" cm="1">
        <f t="array" ref="D846">_xlfn.XLOOKUP($A846,MedExam_Table[[#Headers],[#Data],[Customer ID]],MedExam_Table[[#Headers],[#Data],[HBA1C]],"Not Found",0)</f>
        <v>6.72</v>
      </c>
      <c r="E846" t="str" cm="1">
        <f t="array" ref="E846">_xlfn.XLOOKUP($A846,MedExam_Table[[#Headers],[#Data],[Customer ID]],MedExam_Table[[#Headers],[#Data],[Heart Issues Updated]],"Not Found",0)</f>
        <v>Yes</v>
      </c>
      <c r="F846" t="str" cm="1">
        <f t="array" ref="F846">_xlfn.XLOOKUP($A846,MedExam_Table[[#Headers],[#Data],[Customer ID]],MedExam_Table[[#Headers],[#Data],[Any Transplants Update]],"Not Found",0)</f>
        <v>No</v>
      </c>
      <c r="G846" t="str" cm="1">
        <f t="array" ref="G846">_xlfn.XLOOKUP($A846,MedExam_Table[[#Headers],[#Data],[Customer ID]],MedExam_Table[[#Headers],[#Data],[Cancer history]],"Not Found",0)</f>
        <v>No</v>
      </c>
      <c r="H846" cm="1">
        <f t="array" ref="H846">_xlfn.XLOOKUP($A846,MedExam_Table[[#Headers],[#Data],[Customer ID]],MedExam_Table[[#Headers],[#Data],[NumberOfMajorSurgeries_updated]],"Not Found",0)</f>
        <v>1</v>
      </c>
      <c r="I846" t="str" cm="1">
        <f t="array" ref="I846">_xlfn.XLOOKUP($A846,MedExam_Table[[#Headers],[#Data],[Customer ID]],MedExam_Table[[#Headers],[#Data],[Smoker Updated]],"Not Found",0)</f>
        <v>No</v>
      </c>
      <c r="J846" t="str" cm="1">
        <f t="array" ref="J846">_xlfn.XLOOKUP($A846,MedExam_Table[[#Headers],[#Data],[Customer ID]],MedExam_Table[[#Headers],[#Data],[Weight Status]],"Not Found",0)</f>
        <v>NormalWeight</v>
      </c>
      <c r="K846" t="str" cm="1">
        <f t="array" ref="K846">_xlfn.XLOOKUP($A846,MedExam_Table[[#Headers],[#Data],[Customer ID]],MedExam_Table[[#Headers],[#Data],[Diabetes Status]],"Not Found",0)</f>
        <v>Diabetes</v>
      </c>
      <c r="L846" cm="1">
        <f t="array" ref="L846">_xlfn.XLOOKUP($A846,Hospitalisation_table[[#All],[Customer ID]],Hospitalisation_table[[#All],[Customer Age]],"Not Found",0)</f>
        <v>36</v>
      </c>
      <c r="M846" t="str" cm="1">
        <f t="array" ref="M846">_xlfn.XLOOKUP($A846,Hospitalisation_table[[#All],[Customer ID]],Hospitalisation_table[[#All],[Date of Birth]],"Not Found",0)</f>
        <v>29-Jun-1986</v>
      </c>
      <c r="N846" s="22" cm="1">
        <f t="array" ref="N846">_xlfn.XLOOKUP($A846,Hospitalisation_table[[#All],[Customer ID]],Hospitalisation_table[[#All],[charges]],"Not Found",0)</f>
        <v>5034.1000000000004</v>
      </c>
      <c r="O846" t="str" cm="1">
        <f t="array" ref="O846">_xlfn.XLOOKUP($A846,Hospitalisation_table[[#All],[Customer ID]],Hospitalisation_table[[#All],[Hospital tier_Updated]],"Not Found",0)</f>
        <v>tier - 2</v>
      </c>
      <c r="P846" t="str" cm="1">
        <f t="array" ref="P846">_xlfn.XLOOKUP($A846,Hospitalisation_table[[#All],[Customer ID]],Hospitalisation_table[[#All],[City tier_updated]],"Not Found",0)</f>
        <v>tier - 2</v>
      </c>
      <c r="Q846" t="str" cm="1">
        <f t="array" ref="Q846">_xlfn.XLOOKUP($A846,Hospitalisation_table[[#All],[Customer ID]],Hospitalisation_table[[#All],[State ID Updated]],"Not Found",0)</f>
        <v>R1013</v>
      </c>
    </row>
    <row r="847" spans="1:17" x14ac:dyDescent="0.3">
      <c r="A847" s="14" t="s">
        <v>2197</v>
      </c>
      <c r="B847" t="str" cm="1">
        <f t="array" ref="B847">_xlfn.XLOOKUP($A847,CustomersName[[#All],[Customer ID]],CustomersName[[#All],[First Name]],"Not Found",0)</f>
        <v>John</v>
      </c>
      <c r="C847" cm="1">
        <f t="array" ref="C847">_xlfn.XLOOKUP($A847,MedExam_Table[[#Headers],[#Data],[Customer ID]],MedExam_Table[[#Headers],[#Data],[BMI]],"Not Found",0)</f>
        <v>35.53</v>
      </c>
      <c r="D847" cm="1">
        <f t="array" ref="D847">_xlfn.XLOOKUP($A847,MedExam_Table[[#Headers],[#Data],[Customer ID]],MedExam_Table[[#Headers],[#Data],[HBA1C]],"Not Found",0)</f>
        <v>4.6100000000000003</v>
      </c>
      <c r="E847" t="str" cm="1">
        <f t="array" ref="E847">_xlfn.XLOOKUP($A847,MedExam_Table[[#Headers],[#Data],[Customer ID]],MedExam_Table[[#Headers],[#Data],[Heart Issues Updated]],"Not Found",0)</f>
        <v>No</v>
      </c>
      <c r="F847" t="str" cm="1">
        <f t="array" ref="F847">_xlfn.XLOOKUP($A847,MedExam_Table[[#Headers],[#Data],[Customer ID]],MedExam_Table[[#Headers],[#Data],[Any Transplants Update]],"Not Found",0)</f>
        <v>No</v>
      </c>
      <c r="G847" t="str" cm="1">
        <f t="array" ref="G847">_xlfn.XLOOKUP($A847,MedExam_Table[[#Headers],[#Data],[Customer ID]],MedExam_Table[[#Headers],[#Data],[Cancer history]],"Not Found",0)</f>
        <v>No</v>
      </c>
      <c r="H847" cm="1">
        <f t="array" ref="H847">_xlfn.XLOOKUP($A847,MedExam_Table[[#Headers],[#Data],[Customer ID]],MedExam_Table[[#Headers],[#Data],[NumberOfMajorSurgeries_updated]],"Not Found",0)</f>
        <v>1</v>
      </c>
      <c r="I847" t="str" cm="1">
        <f t="array" ref="I847">_xlfn.XLOOKUP($A847,MedExam_Table[[#Headers],[#Data],[Customer ID]],MedExam_Table[[#Headers],[#Data],[Smoker Updated]],"Not Found",0)</f>
        <v>Yes</v>
      </c>
      <c r="J847" t="str" cm="1">
        <f t="array" ref="J847">_xlfn.XLOOKUP($A847,MedExam_Table[[#Headers],[#Data],[Customer ID]],MedExam_Table[[#Headers],[#Data],[Weight Status]],"Not Found",0)</f>
        <v>Obesity</v>
      </c>
      <c r="K847" t="str" cm="1">
        <f t="array" ref="K847">_xlfn.XLOOKUP($A847,MedExam_Table[[#Headers],[#Data],[Customer ID]],MedExam_Table[[#Headers],[#Data],[Diabetes Status]],"Not Found",0)</f>
        <v>Normal</v>
      </c>
      <c r="L847" cm="1">
        <f t="array" ref="L847">_xlfn.XLOOKUP($A847,Hospitalisation_table[[#All],[Customer ID]],Hospitalisation_table[[#All],[Customer Age]],"Not Found",0)</f>
        <v>30</v>
      </c>
      <c r="M847" t="str" cm="1">
        <f t="array" ref="M847">_xlfn.XLOOKUP($A847,Hospitalisation_table[[#All],[Customer ID]],Hospitalisation_table[[#All],[Date of Birth]],"Not Found",0)</f>
        <v>25-Aug-1992</v>
      </c>
      <c r="N847" s="22" cm="1">
        <f t="array" ref="N847">_xlfn.XLOOKUP($A847,Hospitalisation_table[[#All],[Customer ID]],Hospitalisation_table[[#All],[charges]],"Not Found",0)</f>
        <v>36950.26</v>
      </c>
      <c r="O847" t="str" cm="1">
        <f t="array" ref="O847">_xlfn.XLOOKUP($A847,Hospitalisation_table[[#All],[Customer ID]],Hospitalisation_table[[#All],[Hospital tier_Updated]],"Not Found",0)</f>
        <v>tier - 1</v>
      </c>
      <c r="P847" t="str" cm="1">
        <f t="array" ref="P847">_xlfn.XLOOKUP($A847,Hospitalisation_table[[#All],[Customer ID]],Hospitalisation_table[[#All],[City tier_updated]],"Not Found",0)</f>
        <v>tier - 1</v>
      </c>
      <c r="Q847" t="str" cm="1">
        <f t="array" ref="Q847">_xlfn.XLOOKUP($A847,Hospitalisation_table[[#All],[Customer ID]],Hospitalisation_table[[#All],[State ID Updated]],"Not Found",0)</f>
        <v>R1013</v>
      </c>
    </row>
    <row r="848" spans="1:17" x14ac:dyDescent="0.3">
      <c r="A848" s="13" t="s">
        <v>610</v>
      </c>
      <c r="B848" t="str" cm="1">
        <f t="array" ref="B848">_xlfn.XLOOKUP($A848,CustomersName[[#All],[Customer ID]],CustomersName[[#All],[First Name]],"Not Found",0)</f>
        <v>Masahiro</v>
      </c>
      <c r="C848" cm="1">
        <f t="array" ref="C848">_xlfn.XLOOKUP($A848,MedExam_Table[[#Headers],[#Data],[Customer ID]],MedExam_Table[[#Headers],[#Data],[BMI]],"Not Found",0)</f>
        <v>27.645</v>
      </c>
      <c r="D848" cm="1">
        <f t="array" ref="D848">_xlfn.XLOOKUP($A848,MedExam_Table[[#Headers],[#Data],[Customer ID]],MedExam_Table[[#Headers],[#Data],[HBA1C]],"Not Found",0)</f>
        <v>5.7</v>
      </c>
      <c r="E848" t="str" cm="1">
        <f t="array" ref="E848">_xlfn.XLOOKUP($A848,MedExam_Table[[#Headers],[#Data],[Customer ID]],MedExam_Table[[#Headers],[#Data],[Heart Issues Updated]],"Not Found",0)</f>
        <v>No</v>
      </c>
      <c r="F848" t="str" cm="1">
        <f t="array" ref="F848">_xlfn.XLOOKUP($A848,MedExam_Table[[#Headers],[#Data],[Customer ID]],MedExam_Table[[#Headers],[#Data],[Any Transplants Update]],"Not Found",0)</f>
        <v>No</v>
      </c>
      <c r="G848" t="str" cm="1">
        <f t="array" ref="G848">_xlfn.XLOOKUP($A848,MedExam_Table[[#Headers],[#Data],[Customer ID]],MedExam_Table[[#Headers],[#Data],[Cancer history]],"Not Found",0)</f>
        <v>No</v>
      </c>
      <c r="H848" cm="1">
        <f t="array" ref="H848">_xlfn.XLOOKUP($A848,MedExam_Table[[#Headers],[#Data],[Customer ID]],MedExam_Table[[#Headers],[#Data],[NumberOfMajorSurgeries_updated]],"Not Found",0)</f>
        <v>0</v>
      </c>
      <c r="I848" t="str" cm="1">
        <f t="array" ref="I848">_xlfn.XLOOKUP($A848,MedExam_Table[[#Headers],[#Data],[Customer ID]],MedExam_Table[[#Headers],[#Data],[Smoker Updated]],"Not Found",0)</f>
        <v>No</v>
      </c>
      <c r="J848" t="str" cm="1">
        <f t="array" ref="J848">_xlfn.XLOOKUP($A848,MedExam_Table[[#Headers],[#Data],[Customer ID]],MedExam_Table[[#Headers],[#Data],[Weight Status]],"Not Found",0)</f>
        <v>OverWeight</v>
      </c>
      <c r="K848" t="str" cm="1">
        <f t="array" ref="K848">_xlfn.XLOOKUP($A848,MedExam_Table[[#Headers],[#Data],[Customer ID]],MedExam_Table[[#Headers],[#Data],[Diabetes Status]],"Not Found",0)</f>
        <v>Prediabetes</v>
      </c>
      <c r="L848" cm="1">
        <f t="array" ref="L848">_xlfn.XLOOKUP($A848,Hospitalisation_table[[#All],[Customer ID]],Hospitalisation_table[[#All],[Customer Age]],"Not Found",0)</f>
        <v>31</v>
      </c>
      <c r="M848" t="str" cm="1">
        <f t="array" ref="M848">_xlfn.XLOOKUP($A848,Hospitalisation_table[[#All],[Customer ID]],Hospitalisation_table[[#All],[Date of Birth]],"Not Found",0)</f>
        <v>10-Sep-1991</v>
      </c>
      <c r="N848" s="22" cm="1">
        <f t="array" ref="N848">_xlfn.XLOOKUP($A848,Hospitalisation_table[[#All],[Customer ID]],Hospitalisation_table[[#All],[charges]],"Not Found",0)</f>
        <v>5031.2700000000004</v>
      </c>
      <c r="O848" t="str" cm="1">
        <f t="array" ref="O848">_xlfn.XLOOKUP($A848,Hospitalisation_table[[#All],[Customer ID]],Hospitalisation_table[[#All],[Hospital tier_Updated]],"Not Found",0)</f>
        <v>tier - 3</v>
      </c>
      <c r="P848" t="str" cm="1">
        <f t="array" ref="P848">_xlfn.XLOOKUP($A848,Hospitalisation_table[[#All],[Customer ID]],Hospitalisation_table[[#All],[City tier_updated]],"Not Found",0)</f>
        <v>tier - 1</v>
      </c>
      <c r="Q848" t="str" cm="1">
        <f t="array" ref="Q848">_xlfn.XLOOKUP($A848,Hospitalisation_table[[#All],[Customer ID]],Hospitalisation_table[[#All],[State ID Updated]],"Not Found",0)</f>
        <v>R1016</v>
      </c>
    </row>
    <row r="849" spans="1:17" x14ac:dyDescent="0.3">
      <c r="A849" s="14" t="s">
        <v>609</v>
      </c>
      <c r="B849" t="str" cm="1">
        <f t="array" ref="B849">_xlfn.XLOOKUP($A849,CustomersName[[#All],[Customer ID]],CustomersName[[#All],[First Name]],"Not Found",0)</f>
        <v>Lohan B.</v>
      </c>
      <c r="C849" cm="1">
        <f t="array" ref="C849">_xlfn.XLOOKUP($A849,MedExam_Table[[#Headers],[#Data],[Customer ID]],MedExam_Table[[#Headers],[#Data],[BMI]],"Not Found",0)</f>
        <v>29.64</v>
      </c>
      <c r="D849" cm="1">
        <f t="array" ref="D849">_xlfn.XLOOKUP($A849,MedExam_Table[[#Headers],[#Data],[Customer ID]],MedExam_Table[[#Headers],[#Data],[HBA1C]],"Not Found",0)</f>
        <v>5.31</v>
      </c>
      <c r="E849" t="str" cm="1">
        <f t="array" ref="E849">_xlfn.XLOOKUP($A849,MedExam_Table[[#Headers],[#Data],[Customer ID]],MedExam_Table[[#Headers],[#Data],[Heart Issues Updated]],"Not Found",0)</f>
        <v>Yes</v>
      </c>
      <c r="F849" t="str" cm="1">
        <f t="array" ref="F849">_xlfn.XLOOKUP($A849,MedExam_Table[[#Headers],[#Data],[Customer ID]],MedExam_Table[[#Headers],[#Data],[Any Transplants Update]],"Not Found",0)</f>
        <v>No</v>
      </c>
      <c r="G849" t="str" cm="1">
        <f t="array" ref="G849">_xlfn.XLOOKUP($A849,MedExam_Table[[#Headers],[#Data],[Customer ID]],MedExam_Table[[#Headers],[#Data],[Cancer history]],"Not Found",0)</f>
        <v>No</v>
      </c>
      <c r="H849" cm="1">
        <f t="array" ref="H849">_xlfn.XLOOKUP($A849,MedExam_Table[[#Headers],[#Data],[Customer ID]],MedExam_Table[[#Headers],[#Data],[NumberOfMajorSurgeries_updated]],"Not Found",0)</f>
        <v>0</v>
      </c>
      <c r="I849" t="str" cm="1">
        <f t="array" ref="I849">_xlfn.XLOOKUP($A849,MedExam_Table[[#Headers],[#Data],[Customer ID]],MedExam_Table[[#Headers],[#Data],[Smoker Updated]],"Not Found",0)</f>
        <v>No</v>
      </c>
      <c r="J849" t="str" cm="1">
        <f t="array" ref="J849">_xlfn.XLOOKUP($A849,MedExam_Table[[#Headers],[#Data],[Customer ID]],MedExam_Table[[#Headers],[#Data],[Weight Status]],"Not Found",0)</f>
        <v>OverWeight</v>
      </c>
      <c r="K849" t="str" cm="1">
        <f t="array" ref="K849">_xlfn.XLOOKUP($A849,MedExam_Table[[#Headers],[#Data],[Customer ID]],MedExam_Table[[#Headers],[#Data],[Diabetes Status]],"Not Found",0)</f>
        <v>Normal</v>
      </c>
      <c r="L849" cm="1">
        <f t="array" ref="L849">_xlfn.XLOOKUP($A849,Hospitalisation_table[[#All],[Customer ID]],Hospitalisation_table[[#All],[Customer Age]],"Not Found",0)</f>
        <v>37</v>
      </c>
      <c r="M849" t="str" cm="1">
        <f t="array" ref="M849">_xlfn.XLOOKUP($A849,Hospitalisation_table[[#All],[Customer ID]],Hospitalisation_table[[#All],[Date of Birth]],"Not Found",0)</f>
        <v>28-Dec-1985</v>
      </c>
      <c r="N849" s="22" cm="1">
        <f t="array" ref="N849">_xlfn.XLOOKUP($A849,Hospitalisation_table[[#All],[Customer ID]],Hospitalisation_table[[#All],[charges]],"Not Found",0)</f>
        <v>5028.1499999999996</v>
      </c>
      <c r="O849" t="str" cm="1">
        <f t="array" ref="O849">_xlfn.XLOOKUP($A849,Hospitalisation_table[[#All],[Customer ID]],Hospitalisation_table[[#All],[Hospital tier_Updated]],"Not Found",0)</f>
        <v>tier - 1</v>
      </c>
      <c r="P849" t="str" cm="1">
        <f t="array" ref="P849">_xlfn.XLOOKUP($A849,Hospitalisation_table[[#All],[Customer ID]],Hospitalisation_table[[#All],[City tier_updated]],"Not Found",0)</f>
        <v>tier - 2</v>
      </c>
      <c r="Q849" t="str" cm="1">
        <f t="array" ref="Q849">_xlfn.XLOOKUP($A849,Hospitalisation_table[[#All],[Customer ID]],Hospitalisation_table[[#All],[State ID Updated]],"Not Found",0)</f>
        <v>R1012</v>
      </c>
    </row>
    <row r="850" spans="1:17" x14ac:dyDescent="0.3">
      <c r="A850" s="13" t="s">
        <v>608</v>
      </c>
      <c r="B850" t="str" cm="1">
        <f t="array" ref="B850">_xlfn.XLOOKUP($A850,CustomersName[[#All],[Customer ID]],CustomersName[[#All],[First Name]],"Not Found",0)</f>
        <v>Stephanie L.</v>
      </c>
      <c r="C850" cm="1">
        <f t="array" ref="C850">_xlfn.XLOOKUP($A850,MedExam_Table[[#Headers],[#Data],[Customer ID]],MedExam_Table[[#Headers],[#Data],[BMI]],"Not Found",0)</f>
        <v>33.700000000000003</v>
      </c>
      <c r="D850" cm="1">
        <f t="array" ref="D850">_xlfn.XLOOKUP($A850,MedExam_Table[[#Headers],[#Data],[Customer ID]],MedExam_Table[[#Headers],[#Data],[HBA1C]],"Not Found",0)</f>
        <v>4.32</v>
      </c>
      <c r="E850" t="str" cm="1">
        <f t="array" ref="E850">_xlfn.XLOOKUP($A850,MedExam_Table[[#Headers],[#Data],[Customer ID]],MedExam_Table[[#Headers],[#Data],[Heart Issues Updated]],"Not Found",0)</f>
        <v>Yes</v>
      </c>
      <c r="F850" t="str" cm="1">
        <f t="array" ref="F850">_xlfn.XLOOKUP($A850,MedExam_Table[[#Headers],[#Data],[Customer ID]],MedExam_Table[[#Headers],[#Data],[Any Transplants Update]],"Not Found",0)</f>
        <v>No</v>
      </c>
      <c r="G850" t="str" cm="1">
        <f t="array" ref="G850">_xlfn.XLOOKUP($A850,MedExam_Table[[#Headers],[#Data],[Customer ID]],MedExam_Table[[#Headers],[#Data],[Cancer history]],"Not Found",0)</f>
        <v>No</v>
      </c>
      <c r="H850" cm="1">
        <f t="array" ref="H850">_xlfn.XLOOKUP($A850,MedExam_Table[[#Headers],[#Data],[Customer ID]],MedExam_Table[[#Headers],[#Data],[NumberOfMajorSurgeries_updated]],"Not Found",0)</f>
        <v>1</v>
      </c>
      <c r="I850" t="str" cm="1">
        <f t="array" ref="I850">_xlfn.XLOOKUP($A850,MedExam_Table[[#Headers],[#Data],[Customer ID]],MedExam_Table[[#Headers],[#Data],[Smoker Updated]],"Not Found",0)</f>
        <v>No</v>
      </c>
      <c r="J850" t="str" cm="1">
        <f t="array" ref="J850">_xlfn.XLOOKUP($A850,MedExam_Table[[#Headers],[#Data],[Customer ID]],MedExam_Table[[#Headers],[#Data],[Weight Status]],"Not Found",0)</f>
        <v>Obesity</v>
      </c>
      <c r="K850" t="str" cm="1">
        <f t="array" ref="K850">_xlfn.XLOOKUP($A850,MedExam_Table[[#Headers],[#Data],[Customer ID]],MedExam_Table[[#Headers],[#Data],[Diabetes Status]],"Not Found",0)</f>
        <v>Normal</v>
      </c>
      <c r="L850" cm="1">
        <f t="array" ref="L850">_xlfn.XLOOKUP($A850,Hospitalisation_table[[#All],[Customer ID]],Hospitalisation_table[[#All],[Customer Age]],"Not Found",0)</f>
        <v>34</v>
      </c>
      <c r="M850" t="str" cm="1">
        <f t="array" ref="M850">_xlfn.XLOOKUP($A850,Hospitalisation_table[[#All],[Customer ID]],Hospitalisation_table[[#All],[Date of Birth]],"Not Found",0)</f>
        <v>9-Nov-1988</v>
      </c>
      <c r="N850" s="22" cm="1">
        <f t="array" ref="N850">_xlfn.XLOOKUP($A850,Hospitalisation_table[[#All],[Customer ID]],Hospitalisation_table[[#All],[charges]],"Not Found",0)</f>
        <v>5012.47</v>
      </c>
      <c r="O850" t="str" cm="1">
        <f t="array" ref="O850">_xlfn.XLOOKUP($A850,Hospitalisation_table[[#All],[Customer ID]],Hospitalisation_table[[#All],[Hospital tier_Updated]],"Not Found",0)</f>
        <v>tier - 2</v>
      </c>
      <c r="P850" t="str" cm="1">
        <f t="array" ref="P850">_xlfn.XLOOKUP($A850,Hospitalisation_table[[#All],[Customer ID]],Hospitalisation_table[[#All],[City tier_updated]],"Not Found",0)</f>
        <v>tier - 3</v>
      </c>
      <c r="Q850" t="str" cm="1">
        <f t="array" ref="Q850">_xlfn.XLOOKUP($A850,Hospitalisation_table[[#All],[Customer ID]],Hospitalisation_table[[#All],[State ID Updated]],"Not Found",0)</f>
        <v>R1011</v>
      </c>
    </row>
    <row r="851" spans="1:17" x14ac:dyDescent="0.3">
      <c r="A851" s="14" t="s">
        <v>607</v>
      </c>
      <c r="B851" t="str" cm="1">
        <f t="array" ref="B851">_xlfn.XLOOKUP($A851,CustomersName[[#All],[Customer ID]],CustomersName[[#All],[First Name]],"Not Found",0)</f>
        <v>Angeha H</v>
      </c>
      <c r="C851" cm="1">
        <f t="array" ref="C851">_xlfn.XLOOKUP($A851,MedExam_Table[[#Headers],[#Data],[Customer ID]],MedExam_Table[[#Headers],[#Data],[BMI]],"Not Found",0)</f>
        <v>27.5</v>
      </c>
      <c r="D851" cm="1">
        <f t="array" ref="D851">_xlfn.XLOOKUP($A851,MedExam_Table[[#Headers],[#Data],[Customer ID]],MedExam_Table[[#Headers],[#Data],[HBA1C]],"Not Found",0)</f>
        <v>4.2300000000000004</v>
      </c>
      <c r="E851" t="str" cm="1">
        <f t="array" ref="E851">_xlfn.XLOOKUP($A851,MedExam_Table[[#Headers],[#Data],[Customer ID]],MedExam_Table[[#Headers],[#Data],[Heart Issues Updated]],"Not Found",0)</f>
        <v>Yes</v>
      </c>
      <c r="F851" t="str" cm="1">
        <f t="array" ref="F851">_xlfn.XLOOKUP($A851,MedExam_Table[[#Headers],[#Data],[Customer ID]],MedExam_Table[[#Headers],[#Data],[Any Transplants Update]],"Not Found",0)</f>
        <v>No</v>
      </c>
      <c r="G851" t="str" cm="1">
        <f t="array" ref="G851">_xlfn.XLOOKUP($A851,MedExam_Table[[#Headers],[#Data],[Customer ID]],MedExam_Table[[#Headers],[#Data],[Cancer history]],"Not Found",0)</f>
        <v>No</v>
      </c>
      <c r="H851" cm="1">
        <f t="array" ref="H851">_xlfn.XLOOKUP($A851,MedExam_Table[[#Headers],[#Data],[Customer ID]],MedExam_Table[[#Headers],[#Data],[NumberOfMajorSurgeries_updated]],"Not Found",0)</f>
        <v>1</v>
      </c>
      <c r="I851" t="str" cm="1">
        <f t="array" ref="I851">_xlfn.XLOOKUP($A851,MedExam_Table[[#Headers],[#Data],[Customer ID]],MedExam_Table[[#Headers],[#Data],[Smoker Updated]],"Not Found",0)</f>
        <v>No</v>
      </c>
      <c r="J851" t="str" cm="1">
        <f t="array" ref="J851">_xlfn.XLOOKUP($A851,MedExam_Table[[#Headers],[#Data],[Customer ID]],MedExam_Table[[#Headers],[#Data],[Weight Status]],"Not Found",0)</f>
        <v>OverWeight</v>
      </c>
      <c r="K851" t="str" cm="1">
        <f t="array" ref="K851">_xlfn.XLOOKUP($A851,MedExam_Table[[#Headers],[#Data],[Customer ID]],MedExam_Table[[#Headers],[#Data],[Diabetes Status]],"Not Found",0)</f>
        <v>Normal</v>
      </c>
      <c r="L851" cm="1">
        <f t="array" ref="L851">_xlfn.XLOOKUP($A851,Hospitalisation_table[[#All],[Customer ID]],Hospitalisation_table[[#All],[Customer Age]],"Not Found",0)</f>
        <v>34</v>
      </c>
      <c r="M851" t="str" cm="1">
        <f t="array" ref="M851">_xlfn.XLOOKUP($A851,Hospitalisation_table[[#All],[Customer ID]],Hospitalisation_table[[#All],[Date of Birth]],"Not Found",0)</f>
        <v>8-Jul-1988</v>
      </c>
      <c r="N851" s="22" cm="1">
        <f t="array" ref="N851">_xlfn.XLOOKUP($A851,Hospitalisation_table[[#All],[Customer ID]],Hospitalisation_table[[#All],[charges]],"Not Found",0)</f>
        <v>5003.8500000000004</v>
      </c>
      <c r="O851" t="str" cm="1">
        <f t="array" ref="O851">_xlfn.XLOOKUP($A851,Hospitalisation_table[[#All],[Customer ID]],Hospitalisation_table[[#All],[Hospital tier_Updated]],"Not Found",0)</f>
        <v>tier - 2</v>
      </c>
      <c r="P851" t="str" cm="1">
        <f t="array" ref="P851">_xlfn.XLOOKUP($A851,Hospitalisation_table[[#All],[Customer ID]],Hospitalisation_table[[#All],[City tier_updated]],"Not Found",0)</f>
        <v>tier - 3</v>
      </c>
      <c r="Q851" t="str" cm="1">
        <f t="array" ref="Q851">_xlfn.XLOOKUP($A851,Hospitalisation_table[[#All],[Customer ID]],Hospitalisation_table[[#All],[State ID Updated]],"Not Found",0)</f>
        <v>R1011</v>
      </c>
    </row>
    <row r="852" spans="1:17" x14ac:dyDescent="0.3">
      <c r="A852" s="13" t="s">
        <v>606</v>
      </c>
      <c r="B852" t="str" cm="1">
        <f t="array" ref="B852">_xlfn.XLOOKUP($A852,CustomersName[[#All],[Customer ID]],CustomersName[[#All],[First Name]],"Not Found",0)</f>
        <v>Bhitt K</v>
      </c>
      <c r="C852" cm="1">
        <f t="array" ref="C852">_xlfn.XLOOKUP($A852,MedExam_Table[[#Headers],[#Data],[Customer ID]],MedExam_Table[[#Headers],[#Data],[BMI]],"Not Found",0)</f>
        <v>16.12</v>
      </c>
      <c r="D852" cm="1">
        <f t="array" ref="D852">_xlfn.XLOOKUP($A852,MedExam_Table[[#Headers],[#Data],[Customer ID]],MedExam_Table[[#Headers],[#Data],[HBA1C]],"Not Found",0)</f>
        <v>6.09</v>
      </c>
      <c r="E852" t="str" cm="1">
        <f t="array" ref="E852">_xlfn.XLOOKUP($A852,MedExam_Table[[#Headers],[#Data],[Customer ID]],MedExam_Table[[#Headers],[#Data],[Heart Issues Updated]],"Not Found",0)</f>
        <v>No</v>
      </c>
      <c r="F852" t="str" cm="1">
        <f t="array" ref="F852">_xlfn.XLOOKUP($A852,MedExam_Table[[#Headers],[#Data],[Customer ID]],MedExam_Table[[#Headers],[#Data],[Any Transplants Update]],"Not Found",0)</f>
        <v>No</v>
      </c>
      <c r="G852" t="str" cm="1">
        <f t="array" ref="G852">_xlfn.XLOOKUP($A852,MedExam_Table[[#Headers],[#Data],[Customer ID]],MedExam_Table[[#Headers],[#Data],[Cancer history]],"Not Found",0)</f>
        <v>No</v>
      </c>
      <c r="H852" cm="1">
        <f t="array" ref="H852">_xlfn.XLOOKUP($A852,MedExam_Table[[#Headers],[#Data],[Customer ID]],MedExam_Table[[#Headers],[#Data],[NumberOfMajorSurgeries_updated]],"Not Found",0)</f>
        <v>0</v>
      </c>
      <c r="I852" t="str" cm="1">
        <f t="array" ref="I852">_xlfn.XLOOKUP($A852,MedExam_Table[[#Headers],[#Data],[Customer ID]],MedExam_Table[[#Headers],[#Data],[Smoker Updated]],"Not Found",0)</f>
        <v>No</v>
      </c>
      <c r="J852" t="str" cm="1">
        <f t="array" ref="J852">_xlfn.XLOOKUP($A852,MedExam_Table[[#Headers],[#Data],[Customer ID]],MedExam_Table[[#Headers],[#Data],[Weight Status]],"Not Found",0)</f>
        <v>Underweight</v>
      </c>
      <c r="K852" t="str" cm="1">
        <f t="array" ref="K852">_xlfn.XLOOKUP($A852,MedExam_Table[[#Headers],[#Data],[Customer ID]],MedExam_Table[[#Headers],[#Data],[Diabetes Status]],"Not Found",0)</f>
        <v>Prediabetes</v>
      </c>
      <c r="L852" cm="1">
        <f t="array" ref="L852">_xlfn.XLOOKUP($A852,Hospitalisation_table[[#All],[Customer ID]],Hospitalisation_table[[#All],[Customer Age]],"Not Found",0)</f>
        <v>45</v>
      </c>
      <c r="M852" t="str" cm="1">
        <f t="array" ref="M852">_xlfn.XLOOKUP($A852,Hospitalisation_table[[#All],[Customer ID]],Hospitalisation_table[[#All],[Date of Birth]],"Not Found",0)</f>
        <v>9-Jun-1977</v>
      </c>
      <c r="N852" s="22" cm="1">
        <f t="array" ref="N852">_xlfn.XLOOKUP($A852,Hospitalisation_table[[#All],[Customer ID]],Hospitalisation_table[[#All],[charges]],"Not Found",0)</f>
        <v>5003.7700000000004</v>
      </c>
      <c r="O852" t="str" cm="1">
        <f t="array" ref="O852">_xlfn.XLOOKUP($A852,Hospitalisation_table[[#All],[Customer ID]],Hospitalisation_table[[#All],[Hospital tier_Updated]],"Not Found",0)</f>
        <v>tier - 2</v>
      </c>
      <c r="P852" t="str" cm="1">
        <f t="array" ref="P852">_xlfn.XLOOKUP($A852,Hospitalisation_table[[#All],[Customer ID]],Hospitalisation_table[[#All],[City tier_updated]],"Not Found",0)</f>
        <v>tier - 3</v>
      </c>
      <c r="Q852" t="str" cm="1">
        <f t="array" ref="Q852">_xlfn.XLOOKUP($A852,Hospitalisation_table[[#All],[Customer ID]],Hospitalisation_table[[#All],[State ID Updated]],"Not Found",0)</f>
        <v>R1013</v>
      </c>
    </row>
    <row r="853" spans="1:17" x14ac:dyDescent="0.3">
      <c r="A853" s="14" t="s">
        <v>605</v>
      </c>
      <c r="B853" t="str" cm="1">
        <f t="array" ref="B853">_xlfn.XLOOKUP($A853,CustomersName[[#All],[Customer ID]],CustomersName[[#All],[First Name]],"Not Found",0)</f>
        <v>Joyhe R.</v>
      </c>
      <c r="C853" cm="1">
        <f t="array" ref="C853">_xlfn.XLOOKUP($A853,MedExam_Table[[#Headers],[#Data],[Customer ID]],MedExam_Table[[#Headers],[#Data],[BMI]],"Not Found",0)</f>
        <v>26.73</v>
      </c>
      <c r="D853" cm="1">
        <f t="array" ref="D853">_xlfn.XLOOKUP($A853,MedExam_Table[[#Headers],[#Data],[Customer ID]],MedExam_Table[[#Headers],[#Data],[HBA1C]],"Not Found",0)</f>
        <v>4.74</v>
      </c>
      <c r="E853" t="str" cm="1">
        <f t="array" ref="E853">_xlfn.XLOOKUP($A853,MedExam_Table[[#Headers],[#Data],[Customer ID]],MedExam_Table[[#Headers],[#Data],[Heart Issues Updated]],"Not Found",0)</f>
        <v>Yes</v>
      </c>
      <c r="F853" t="str" cm="1">
        <f t="array" ref="F853">_xlfn.XLOOKUP($A853,MedExam_Table[[#Headers],[#Data],[Customer ID]],MedExam_Table[[#Headers],[#Data],[Any Transplants Update]],"Not Found",0)</f>
        <v>No</v>
      </c>
      <c r="G853" t="str" cm="1">
        <f t="array" ref="G853">_xlfn.XLOOKUP($A853,MedExam_Table[[#Headers],[#Data],[Customer ID]],MedExam_Table[[#Headers],[#Data],[Cancer history]],"Not Found",0)</f>
        <v>No</v>
      </c>
      <c r="H853" cm="1">
        <f t="array" ref="H853">_xlfn.XLOOKUP($A853,MedExam_Table[[#Headers],[#Data],[Customer ID]],MedExam_Table[[#Headers],[#Data],[NumberOfMajorSurgeries_updated]],"Not Found",0)</f>
        <v>1</v>
      </c>
      <c r="I853" t="str" cm="1">
        <f t="array" ref="I853">_xlfn.XLOOKUP($A853,MedExam_Table[[#Headers],[#Data],[Customer ID]],MedExam_Table[[#Headers],[#Data],[Smoker Updated]],"Not Found",0)</f>
        <v>No</v>
      </c>
      <c r="J853" t="str" cm="1">
        <f t="array" ref="J853">_xlfn.XLOOKUP($A853,MedExam_Table[[#Headers],[#Data],[Customer ID]],MedExam_Table[[#Headers],[#Data],[Weight Status]],"Not Found",0)</f>
        <v>OverWeight</v>
      </c>
      <c r="K853" t="str" cm="1">
        <f t="array" ref="K853">_xlfn.XLOOKUP($A853,MedExam_Table[[#Headers],[#Data],[Customer ID]],MedExam_Table[[#Headers],[#Data],[Diabetes Status]],"Not Found",0)</f>
        <v>Normal</v>
      </c>
      <c r="L853" cm="1">
        <f t="array" ref="L853">_xlfn.XLOOKUP($A853,Hospitalisation_table[[#All],[Customer ID]],Hospitalisation_table[[#All],[Customer Age]],"Not Found",0)</f>
        <v>34</v>
      </c>
      <c r="M853" t="str" cm="1">
        <f t="array" ref="M853">_xlfn.XLOOKUP($A853,Hospitalisation_table[[#All],[Customer ID]],Hospitalisation_table[[#All],[Date of Birth]],"Not Found",0)</f>
        <v>4-Sep-1988</v>
      </c>
      <c r="N853" s="22" cm="1">
        <f t="array" ref="N853">_xlfn.XLOOKUP($A853,Hospitalisation_table[[#All],[Customer ID]],Hospitalisation_table[[#All],[charges]],"Not Found",0)</f>
        <v>5002.78</v>
      </c>
      <c r="O853" t="str" cm="1">
        <f t="array" ref="O853">_xlfn.XLOOKUP($A853,Hospitalisation_table[[#All],[Customer ID]],Hospitalisation_table[[#All],[Hospital tier_Updated]],"Not Found",0)</f>
        <v>tier - 2</v>
      </c>
      <c r="P853" t="str" cm="1">
        <f t="array" ref="P853">_xlfn.XLOOKUP($A853,Hospitalisation_table[[#All],[Customer ID]],Hospitalisation_table[[#All],[City tier_updated]],"Not Found",0)</f>
        <v>tier - 2</v>
      </c>
      <c r="Q853" t="str" cm="1">
        <f t="array" ref="Q853">_xlfn.XLOOKUP($A853,Hospitalisation_table[[#All],[Customer ID]],Hospitalisation_table[[#All],[State ID Updated]],"Not Found",0)</f>
        <v>R1013</v>
      </c>
    </row>
    <row r="854" spans="1:17" x14ac:dyDescent="0.3">
      <c r="A854" s="13" t="s">
        <v>604</v>
      </c>
      <c r="B854" t="str" cm="1">
        <f t="array" ref="B854">_xlfn.XLOOKUP($A854,CustomersName[[#All],[Customer ID]],CustomersName[[#All],[First Name]],"Not Found",0)</f>
        <v>Ben</v>
      </c>
      <c r="C854" cm="1">
        <f t="array" ref="C854">_xlfn.XLOOKUP($A854,MedExam_Table[[#Headers],[#Data],[Customer ID]],MedExam_Table[[#Headers],[#Data],[BMI]],"Not Found",0)</f>
        <v>37.25</v>
      </c>
      <c r="D854" cm="1">
        <f t="array" ref="D854">_xlfn.XLOOKUP($A854,MedExam_Table[[#Headers],[#Data],[Customer ID]],MedExam_Table[[#Headers],[#Data],[HBA1C]],"Not Found",0)</f>
        <v>6.23</v>
      </c>
      <c r="E854" t="str" cm="1">
        <f t="array" ref="E854">_xlfn.XLOOKUP($A854,MedExam_Table[[#Headers],[#Data],[Customer ID]],MedExam_Table[[#Headers],[#Data],[Heart Issues Updated]],"Not Found",0)</f>
        <v>Yes</v>
      </c>
      <c r="F854" t="str" cm="1">
        <f t="array" ref="F854">_xlfn.XLOOKUP($A854,MedExam_Table[[#Headers],[#Data],[Customer ID]],MedExam_Table[[#Headers],[#Data],[Any Transplants Update]],"Not Found",0)</f>
        <v>No</v>
      </c>
      <c r="G854" t="str" cm="1">
        <f t="array" ref="G854">_xlfn.XLOOKUP($A854,MedExam_Table[[#Headers],[#Data],[Customer ID]],MedExam_Table[[#Headers],[#Data],[Cancer history]],"Not Found",0)</f>
        <v>No</v>
      </c>
      <c r="H854" cm="1">
        <f t="array" ref="H854">_xlfn.XLOOKUP($A854,MedExam_Table[[#Headers],[#Data],[Customer ID]],MedExam_Table[[#Headers],[#Data],[NumberOfMajorSurgeries_updated]],"Not Found",0)</f>
        <v>0</v>
      </c>
      <c r="I854" t="str" cm="1">
        <f t="array" ref="I854">_xlfn.XLOOKUP($A854,MedExam_Table[[#Headers],[#Data],[Customer ID]],MedExam_Table[[#Headers],[#Data],[Smoker Updated]],"Not Found",0)</f>
        <v>No</v>
      </c>
      <c r="J854" t="str" cm="1">
        <f t="array" ref="J854">_xlfn.XLOOKUP($A854,MedExam_Table[[#Headers],[#Data],[Customer ID]],MedExam_Table[[#Headers],[#Data],[Weight Status]],"Not Found",0)</f>
        <v>Obesity</v>
      </c>
      <c r="K854" t="str" cm="1">
        <f t="array" ref="K854">_xlfn.XLOOKUP($A854,MedExam_Table[[#Headers],[#Data],[Customer ID]],MedExam_Table[[#Headers],[#Data],[Diabetes Status]],"Not Found",0)</f>
        <v>Prediabetes</v>
      </c>
      <c r="L854" cm="1">
        <f t="array" ref="L854">_xlfn.XLOOKUP($A854,Hospitalisation_table[[#All],[Customer ID]],Hospitalisation_table[[#All],[Customer Age]],"Not Found",0)</f>
        <v>21</v>
      </c>
      <c r="M854" t="str" cm="1">
        <f t="array" ref="M854">_xlfn.XLOOKUP($A854,Hospitalisation_table[[#All],[Customer ID]],Hospitalisation_table[[#All],[Date of Birth]],"Not Found",0)</f>
        <v>5-Oct-2001</v>
      </c>
      <c r="N854" s="22" cm="1">
        <f t="array" ref="N854">_xlfn.XLOOKUP($A854,Hospitalisation_table[[#All],[Customer ID]],Hospitalisation_table[[#All],[charges]],"Not Found",0)</f>
        <v>4999.04</v>
      </c>
      <c r="O854" t="str" cm="1">
        <f t="array" ref="O854">_xlfn.XLOOKUP($A854,Hospitalisation_table[[#All],[Customer ID]],Hospitalisation_table[[#All],[Hospital tier_Updated]],"Not Found",0)</f>
        <v>tier - 2</v>
      </c>
      <c r="P854" t="str" cm="1">
        <f t="array" ref="P854">_xlfn.XLOOKUP($A854,Hospitalisation_table[[#All],[Customer ID]],Hospitalisation_table[[#All],[City tier_updated]],"Not Found",0)</f>
        <v>tier - 2</v>
      </c>
      <c r="Q854" t="str" cm="1">
        <f t="array" ref="Q854">_xlfn.XLOOKUP($A854,Hospitalisation_table[[#All],[Customer ID]],Hospitalisation_table[[#All],[State ID Updated]],"Not Found",0)</f>
        <v>R1011</v>
      </c>
    </row>
    <row r="855" spans="1:17" x14ac:dyDescent="0.3">
      <c r="A855" s="14" t="s">
        <v>603</v>
      </c>
      <c r="B855" t="str" cm="1">
        <f t="array" ref="B855">_xlfn.XLOOKUP($A855,CustomersName[[#All],[Customer ID]],CustomersName[[#All],[First Name]],"Not Found",0)</f>
        <v>SarahhM.</v>
      </c>
      <c r="C855" cm="1">
        <f t="array" ref="C855">_xlfn.XLOOKUP($A855,MedExam_Table[[#Headers],[#Data],[Customer ID]],MedExam_Table[[#Headers],[#Data],[BMI]],"Not Found",0)</f>
        <v>23.56</v>
      </c>
      <c r="D855" cm="1">
        <f t="array" ref="D855">_xlfn.XLOOKUP($A855,MedExam_Table[[#Headers],[#Data],[Customer ID]],MedExam_Table[[#Headers],[#Data],[HBA1C]],"Not Found",0)</f>
        <v>5.45</v>
      </c>
      <c r="E855" t="str" cm="1">
        <f t="array" ref="E855">_xlfn.XLOOKUP($A855,MedExam_Table[[#Headers],[#Data],[Customer ID]],MedExam_Table[[#Headers],[#Data],[Heart Issues Updated]],"Not Found",0)</f>
        <v>Yes</v>
      </c>
      <c r="F855" t="str" cm="1">
        <f t="array" ref="F855">_xlfn.XLOOKUP($A855,MedExam_Table[[#Headers],[#Data],[Customer ID]],MedExam_Table[[#Headers],[#Data],[Any Transplants Update]],"Not Found",0)</f>
        <v>No</v>
      </c>
      <c r="G855" t="str" cm="1">
        <f t="array" ref="G855">_xlfn.XLOOKUP($A855,MedExam_Table[[#Headers],[#Data],[Customer ID]],MedExam_Table[[#Headers],[#Data],[Cancer history]],"Not Found",0)</f>
        <v>No</v>
      </c>
      <c r="H855" cm="1">
        <f t="array" ref="H855">_xlfn.XLOOKUP($A855,MedExam_Table[[#Headers],[#Data],[Customer ID]],MedExam_Table[[#Headers],[#Data],[NumberOfMajorSurgeries_updated]],"Not Found",0)</f>
        <v>1</v>
      </c>
      <c r="I855" t="str" cm="1">
        <f t="array" ref="I855">_xlfn.XLOOKUP($A855,MedExam_Table[[#Headers],[#Data],[Customer ID]],MedExam_Table[[#Headers],[#Data],[Smoker Updated]],"Not Found",0)</f>
        <v>No</v>
      </c>
      <c r="J855" t="str" cm="1">
        <f t="array" ref="J855">_xlfn.XLOOKUP($A855,MedExam_Table[[#Headers],[#Data],[Customer ID]],MedExam_Table[[#Headers],[#Data],[Weight Status]],"Not Found",0)</f>
        <v>NormalWeight</v>
      </c>
      <c r="K855" t="str" cm="1">
        <f t="array" ref="K855">_xlfn.XLOOKUP($A855,MedExam_Table[[#Headers],[#Data],[Customer ID]],MedExam_Table[[#Headers],[#Data],[Diabetes Status]],"Not Found",0)</f>
        <v>Normal</v>
      </c>
      <c r="L855" cm="1">
        <f t="array" ref="L855">_xlfn.XLOOKUP($A855,Hospitalisation_table[[#All],[Customer ID]],Hospitalisation_table[[#All],[Customer Age]],"Not Found",0)</f>
        <v>34</v>
      </c>
      <c r="M855" t="str" cm="1">
        <f t="array" ref="M855">_xlfn.XLOOKUP($A855,Hospitalisation_table[[#All],[Customer ID]],Hospitalisation_table[[#All],[Date of Birth]],"Not Found",0)</f>
        <v>24-Jun-1988</v>
      </c>
      <c r="N855" s="22" cm="1">
        <f t="array" ref="N855">_xlfn.XLOOKUP($A855,Hospitalisation_table[[#All],[Customer ID]],Hospitalisation_table[[#All],[charges]],"Not Found",0)</f>
        <v>4992.38</v>
      </c>
      <c r="O855" t="str" cm="1">
        <f t="array" ref="O855">_xlfn.XLOOKUP($A855,Hospitalisation_table[[#All],[Customer ID]],Hospitalisation_table[[#All],[Hospital tier_Updated]],"Not Found",0)</f>
        <v>tier - 2</v>
      </c>
      <c r="P855" t="str" cm="1">
        <f t="array" ref="P855">_xlfn.XLOOKUP($A855,Hospitalisation_table[[#All],[Customer ID]],Hospitalisation_table[[#All],[City tier_updated]],"Not Found",0)</f>
        <v>tier - 3</v>
      </c>
      <c r="Q855" t="str" cm="1">
        <f t="array" ref="Q855">_xlfn.XLOOKUP($A855,Hospitalisation_table[[#All],[Customer ID]],Hospitalisation_table[[#All],[State ID Updated]],"Not Found",0)</f>
        <v>R1024</v>
      </c>
    </row>
    <row r="856" spans="1:17" x14ac:dyDescent="0.3">
      <c r="A856" s="13" t="s">
        <v>602</v>
      </c>
      <c r="B856" t="str" cm="1">
        <f t="array" ref="B856">_xlfn.XLOOKUP($A856,CustomersName[[#All],[Customer ID]],CustomersName[[#All],[First Name]],"Not Found",0)</f>
        <v>Sarah</v>
      </c>
      <c r="C856" cm="1">
        <f t="array" ref="C856">_xlfn.XLOOKUP($A856,MedExam_Table[[#Headers],[#Data],[Customer ID]],MedExam_Table[[#Headers],[#Data],[BMI]],"Not Found",0)</f>
        <v>15.84</v>
      </c>
      <c r="D856" cm="1">
        <f t="array" ref="D856">_xlfn.XLOOKUP($A856,MedExam_Table[[#Headers],[#Data],[Customer ID]],MedExam_Table[[#Headers],[#Data],[HBA1C]],"Not Found",0)</f>
        <v>10.34</v>
      </c>
      <c r="E856" t="str" cm="1">
        <f t="array" ref="E856">_xlfn.XLOOKUP($A856,MedExam_Table[[#Headers],[#Data],[Customer ID]],MedExam_Table[[#Headers],[#Data],[Heart Issues Updated]],"Not Found",0)</f>
        <v>No</v>
      </c>
      <c r="F856" t="str" cm="1">
        <f t="array" ref="F856">_xlfn.XLOOKUP($A856,MedExam_Table[[#Headers],[#Data],[Customer ID]],MedExam_Table[[#Headers],[#Data],[Any Transplants Update]],"Not Found",0)</f>
        <v>No</v>
      </c>
      <c r="G856" t="str" cm="1">
        <f t="array" ref="G856">_xlfn.XLOOKUP($A856,MedExam_Table[[#Headers],[#Data],[Customer ID]],MedExam_Table[[#Headers],[#Data],[Cancer history]],"Not Found",0)</f>
        <v>No</v>
      </c>
      <c r="H856" cm="1">
        <f t="array" ref="H856">_xlfn.XLOOKUP($A856,MedExam_Table[[#Headers],[#Data],[Customer ID]],MedExam_Table[[#Headers],[#Data],[NumberOfMajorSurgeries_updated]],"Not Found",0)</f>
        <v>2</v>
      </c>
      <c r="I856" t="str" cm="1">
        <f t="array" ref="I856">_xlfn.XLOOKUP($A856,MedExam_Table[[#Headers],[#Data],[Customer ID]],MedExam_Table[[#Headers],[#Data],[Smoker Updated]],"Not Found",0)</f>
        <v>No</v>
      </c>
      <c r="J856" t="str" cm="1">
        <f t="array" ref="J856">_xlfn.XLOOKUP($A856,MedExam_Table[[#Headers],[#Data],[Customer ID]],MedExam_Table[[#Headers],[#Data],[Weight Status]],"Not Found",0)</f>
        <v>Underweight</v>
      </c>
      <c r="K856" t="str" cm="1">
        <f t="array" ref="K856">_xlfn.XLOOKUP($A856,MedExam_Table[[#Headers],[#Data],[Customer ID]],MedExam_Table[[#Headers],[#Data],[Diabetes Status]],"Not Found",0)</f>
        <v>Diabetes</v>
      </c>
      <c r="L856" cm="1">
        <f t="array" ref="L856">_xlfn.XLOOKUP($A856,Hospitalisation_table[[#All],[Customer ID]],Hospitalisation_table[[#All],[Customer Age]],"Not Found",0)</f>
        <v>49</v>
      </c>
      <c r="M856" t="str" cm="1">
        <f t="array" ref="M856">_xlfn.XLOOKUP($A856,Hospitalisation_table[[#All],[Customer ID]],Hospitalisation_table[[#All],[Date of Birth]],"Not Found",0)</f>
        <v>7-Nov-1973</v>
      </c>
      <c r="N856" s="22" cm="1">
        <f t="array" ref="N856">_xlfn.XLOOKUP($A856,Hospitalisation_table[[#All],[Customer ID]],Hospitalisation_table[[#All],[charges]],"Not Found",0)</f>
        <v>4985.22</v>
      </c>
      <c r="O856" t="str" cm="1">
        <f t="array" ref="O856">_xlfn.XLOOKUP($A856,Hospitalisation_table[[#All],[Customer ID]],Hospitalisation_table[[#All],[Hospital tier_Updated]],"Not Found",0)</f>
        <v>tier - 2</v>
      </c>
      <c r="P856" t="str" cm="1">
        <f t="array" ref="P856">_xlfn.XLOOKUP($A856,Hospitalisation_table[[#All],[Customer ID]],Hospitalisation_table[[#All],[City tier_updated]],"Not Found",0)</f>
        <v>tier - 3</v>
      </c>
      <c r="Q856" t="str" cm="1">
        <f t="array" ref="Q856">_xlfn.XLOOKUP($A856,Hospitalisation_table[[#All],[Customer ID]],Hospitalisation_table[[#All],[State ID Updated]],"Not Found",0)</f>
        <v>R1013</v>
      </c>
    </row>
    <row r="857" spans="1:17" x14ac:dyDescent="0.3">
      <c r="A857" s="14" t="s">
        <v>601</v>
      </c>
      <c r="B857" t="str" cm="1">
        <f t="array" ref="B857">_xlfn.XLOOKUP($A857,CustomersName[[#All],[Customer ID]],CustomersName[[#All],[First Name]],"Not Found",0)</f>
        <v>Katie</v>
      </c>
      <c r="C857" cm="1">
        <f t="array" ref="C857">_xlfn.XLOOKUP($A857,MedExam_Table[[#Headers],[#Data],[Customer ID]],MedExam_Table[[#Headers],[#Data],[BMI]],"Not Found",0)</f>
        <v>36.630000000000003</v>
      </c>
      <c r="D857" cm="1">
        <f t="array" ref="D857">_xlfn.XLOOKUP($A857,MedExam_Table[[#Headers],[#Data],[Customer ID]],MedExam_Table[[#Headers],[#Data],[HBA1C]],"Not Found",0)</f>
        <v>5.15</v>
      </c>
      <c r="E857" t="str" cm="1">
        <f t="array" ref="E857">_xlfn.XLOOKUP($A857,MedExam_Table[[#Headers],[#Data],[Customer ID]],MedExam_Table[[#Headers],[#Data],[Heart Issues Updated]],"Not Found",0)</f>
        <v>No</v>
      </c>
      <c r="F857" t="str" cm="1">
        <f t="array" ref="F857">_xlfn.XLOOKUP($A857,MedExam_Table[[#Headers],[#Data],[Customer ID]],MedExam_Table[[#Headers],[#Data],[Any Transplants Update]],"Not Found",0)</f>
        <v>No</v>
      </c>
      <c r="G857" t="str" cm="1">
        <f t="array" ref="G857">_xlfn.XLOOKUP($A857,MedExam_Table[[#Headers],[#Data],[Customer ID]],MedExam_Table[[#Headers],[#Data],[Cancer history]],"Not Found",0)</f>
        <v>No</v>
      </c>
      <c r="H857" cm="1">
        <f t="array" ref="H857">_xlfn.XLOOKUP($A857,MedExam_Table[[#Headers],[#Data],[Customer ID]],MedExam_Table[[#Headers],[#Data],[NumberOfMajorSurgeries_updated]],"Not Found",0)</f>
        <v>0</v>
      </c>
      <c r="I857" t="str" cm="1">
        <f t="array" ref="I857">_xlfn.XLOOKUP($A857,MedExam_Table[[#Headers],[#Data],[Customer ID]],MedExam_Table[[#Headers],[#Data],[Smoker Updated]],"Not Found",0)</f>
        <v>No</v>
      </c>
      <c r="J857" t="str" cm="1">
        <f t="array" ref="J857">_xlfn.XLOOKUP($A857,MedExam_Table[[#Headers],[#Data],[Customer ID]],MedExam_Table[[#Headers],[#Data],[Weight Status]],"Not Found",0)</f>
        <v>Obesity</v>
      </c>
      <c r="K857" t="str" cm="1">
        <f t="array" ref="K857">_xlfn.XLOOKUP($A857,MedExam_Table[[#Headers],[#Data],[Customer ID]],MedExam_Table[[#Headers],[#Data],[Diabetes Status]],"Not Found",0)</f>
        <v>Normal</v>
      </c>
      <c r="L857" cm="1">
        <f t="array" ref="L857">_xlfn.XLOOKUP($A857,Hospitalisation_table[[#All],[Customer ID]],Hospitalisation_table[[#All],[Customer Age]],"Not Found",0)</f>
        <v>31</v>
      </c>
      <c r="M857" t="str" cm="1">
        <f t="array" ref="M857">_xlfn.XLOOKUP($A857,Hospitalisation_table[[#All],[Customer ID]],Hospitalisation_table[[#All],[Date of Birth]],"Not Found",0)</f>
        <v>30-Aug-1991</v>
      </c>
      <c r="N857" s="22" cm="1">
        <f t="array" ref="N857">_xlfn.XLOOKUP($A857,Hospitalisation_table[[#All],[Customer ID]],Hospitalisation_table[[#All],[charges]],"Not Found",0)</f>
        <v>4949.76</v>
      </c>
      <c r="O857" t="str" cm="1">
        <f t="array" ref="O857">_xlfn.XLOOKUP($A857,Hospitalisation_table[[#All],[Customer ID]],Hospitalisation_table[[#All],[Hospital tier_Updated]],"Not Found",0)</f>
        <v>tier - 2</v>
      </c>
      <c r="P857" t="str" cm="1">
        <f t="array" ref="P857">_xlfn.XLOOKUP($A857,Hospitalisation_table[[#All],[Customer ID]],Hospitalisation_table[[#All],[City tier_updated]],"Not Found",0)</f>
        <v>tier - 1</v>
      </c>
      <c r="Q857" t="str" cm="1">
        <f t="array" ref="Q857">_xlfn.XLOOKUP($A857,Hospitalisation_table[[#All],[Customer ID]],Hospitalisation_table[[#All],[State ID Updated]],"Not Found",0)</f>
        <v>R1013</v>
      </c>
    </row>
    <row r="858" spans="1:17" x14ac:dyDescent="0.3">
      <c r="A858" s="13" t="s">
        <v>2196</v>
      </c>
      <c r="B858" t="str" cm="1">
        <f t="array" ref="B858">_xlfn.XLOOKUP($A858,CustomersName[[#All],[Customer ID]],CustomersName[[#All],[First Name]],"Not Found",0)</f>
        <v>Kelhey A.</v>
      </c>
      <c r="C858" cm="1">
        <f t="array" ref="C858">_xlfn.XLOOKUP($A858,MedExam_Table[[#Headers],[#Data],[Customer ID]],MedExam_Table[[#Headers],[#Data],[BMI]],"Not Found",0)</f>
        <v>39.729999999999997</v>
      </c>
      <c r="D858" cm="1">
        <f t="array" ref="D858">_xlfn.XLOOKUP($A858,MedExam_Table[[#Headers],[#Data],[Customer ID]],MedExam_Table[[#Headers],[#Data],[HBA1C]],"Not Found",0)</f>
        <v>6.24</v>
      </c>
      <c r="E858" t="str" cm="1">
        <f t="array" ref="E858">_xlfn.XLOOKUP($A858,MedExam_Table[[#Headers],[#Data],[Customer ID]],MedExam_Table[[#Headers],[#Data],[Heart Issues Updated]],"Not Found",0)</f>
        <v>No</v>
      </c>
      <c r="F858" t="str" cm="1">
        <f t="array" ref="F858">_xlfn.XLOOKUP($A858,MedExam_Table[[#Headers],[#Data],[Customer ID]],MedExam_Table[[#Headers],[#Data],[Any Transplants Update]],"Not Found",0)</f>
        <v>No</v>
      </c>
      <c r="G858" t="str" cm="1">
        <f t="array" ref="G858">_xlfn.XLOOKUP($A858,MedExam_Table[[#Headers],[#Data],[Customer ID]],MedExam_Table[[#Headers],[#Data],[Cancer history]],"Not Found",0)</f>
        <v>No</v>
      </c>
      <c r="H858" cm="1">
        <f t="array" ref="H858">_xlfn.XLOOKUP($A858,MedExam_Table[[#Headers],[#Data],[Customer ID]],MedExam_Table[[#Headers],[#Data],[NumberOfMajorSurgeries_updated]],"Not Found",0)</f>
        <v>0</v>
      </c>
      <c r="I858" t="str" cm="1">
        <f t="array" ref="I858">_xlfn.XLOOKUP($A858,MedExam_Table[[#Headers],[#Data],[Customer ID]],MedExam_Table[[#Headers],[#Data],[Smoker Updated]],"Not Found",0)</f>
        <v>Yes</v>
      </c>
      <c r="J858" t="str" cm="1">
        <f t="array" ref="J858">_xlfn.XLOOKUP($A858,MedExam_Table[[#Headers],[#Data],[Customer ID]],MedExam_Table[[#Headers],[#Data],[Weight Status]],"Not Found",0)</f>
        <v>Obesity</v>
      </c>
      <c r="K858" t="str" cm="1">
        <f t="array" ref="K858">_xlfn.XLOOKUP($A858,MedExam_Table[[#Headers],[#Data],[Customer ID]],MedExam_Table[[#Headers],[#Data],[Diabetes Status]],"Not Found",0)</f>
        <v>Prediabetes</v>
      </c>
      <c r="L858" cm="1">
        <f t="array" ref="L858">_xlfn.XLOOKUP($A858,Hospitalisation_table[[#All],[Customer ID]],Hospitalisation_table[[#All],[Customer Age]],"Not Found",0)</f>
        <v>45</v>
      </c>
      <c r="M858" t="str" cm="1">
        <f t="array" ref="M858">_xlfn.XLOOKUP($A858,Hospitalisation_table[[#All],[Customer ID]],Hospitalisation_table[[#All],[Date of Birth]],"Not Found",0)</f>
        <v>13-Aug-1977</v>
      </c>
      <c r="N858" s="22" cm="1">
        <f t="array" ref="N858">_xlfn.XLOOKUP($A858,Hospitalisation_table[[#All],[Customer ID]],Hospitalisation_table[[#All],[charges]],"Not Found",0)</f>
        <v>36935.64</v>
      </c>
      <c r="O858" t="str" cm="1">
        <f t="array" ref="O858">_xlfn.XLOOKUP($A858,Hospitalisation_table[[#All],[Customer ID]],Hospitalisation_table[[#All],[Hospital tier_Updated]],"Not Found",0)</f>
        <v>tier - 2</v>
      </c>
      <c r="P858" t="str" cm="1">
        <f t="array" ref="P858">_xlfn.XLOOKUP($A858,Hospitalisation_table[[#All],[Customer ID]],Hospitalisation_table[[#All],[City tier_updated]],"Not Found",0)</f>
        <v>tier - 1</v>
      </c>
      <c r="Q858" t="str" cm="1">
        <f t="array" ref="Q858">_xlfn.XLOOKUP($A858,Hospitalisation_table[[#All],[Customer ID]],Hospitalisation_table[[#All],[State ID Updated]],"Not Found",0)</f>
        <v>R1011</v>
      </c>
    </row>
    <row r="859" spans="1:17" x14ac:dyDescent="0.3">
      <c r="A859" s="14" t="s">
        <v>600</v>
      </c>
      <c r="B859" t="str" cm="1">
        <f t="array" ref="B859">_xlfn.XLOOKUP($A859,CustomersName[[#All],[Customer ID]],CustomersName[[#All],[First Name]],"Not Found",0)</f>
        <v>Mhchaela L</v>
      </c>
      <c r="C859" cm="1">
        <f t="array" ref="C859">_xlfn.XLOOKUP($A859,MedExam_Table[[#Headers],[#Data],[Customer ID]],MedExam_Table[[#Headers],[#Data],[BMI]],"Not Found",0)</f>
        <v>16.47</v>
      </c>
      <c r="D859" cm="1">
        <f t="array" ref="D859">_xlfn.XLOOKUP($A859,MedExam_Table[[#Headers],[#Data],[Customer ID]],MedExam_Table[[#Headers],[#Data],[HBA1C]],"Not Found",0)</f>
        <v>11.72</v>
      </c>
      <c r="E859" t="str" cm="1">
        <f t="array" ref="E859">_xlfn.XLOOKUP($A859,MedExam_Table[[#Headers],[#Data],[Customer ID]],MedExam_Table[[#Headers],[#Data],[Heart Issues Updated]],"Not Found",0)</f>
        <v>No</v>
      </c>
      <c r="F859" t="str" cm="1">
        <f t="array" ref="F859">_xlfn.XLOOKUP($A859,MedExam_Table[[#Headers],[#Data],[Customer ID]],MedExam_Table[[#Headers],[#Data],[Any Transplants Update]],"Not Found",0)</f>
        <v>No</v>
      </c>
      <c r="G859" t="str" cm="1">
        <f t="array" ref="G859">_xlfn.XLOOKUP($A859,MedExam_Table[[#Headers],[#Data],[Customer ID]],MedExam_Table[[#Headers],[#Data],[Cancer history]],"Not Found",0)</f>
        <v>No</v>
      </c>
      <c r="H859" cm="1">
        <f t="array" ref="H859">_xlfn.XLOOKUP($A859,MedExam_Table[[#Headers],[#Data],[Customer ID]],MedExam_Table[[#Headers],[#Data],[NumberOfMajorSurgeries_updated]],"Not Found",0)</f>
        <v>0</v>
      </c>
      <c r="I859" t="str" cm="1">
        <f t="array" ref="I859">_xlfn.XLOOKUP($A859,MedExam_Table[[#Headers],[#Data],[Customer ID]],MedExam_Table[[#Headers],[#Data],[Smoker Updated]],"Not Found",0)</f>
        <v>No</v>
      </c>
      <c r="J859" t="str" cm="1">
        <f t="array" ref="J859">_xlfn.XLOOKUP($A859,MedExam_Table[[#Headers],[#Data],[Customer ID]],MedExam_Table[[#Headers],[#Data],[Weight Status]],"Not Found",0)</f>
        <v>Underweight</v>
      </c>
      <c r="K859" t="str" cm="1">
        <f t="array" ref="K859">_xlfn.XLOOKUP($A859,MedExam_Table[[#Headers],[#Data],[Customer ID]],MedExam_Table[[#Headers],[#Data],[Diabetes Status]],"Not Found",0)</f>
        <v>Diabetes</v>
      </c>
      <c r="L859" cm="1">
        <f t="array" ref="L859">_xlfn.XLOOKUP($A859,Hospitalisation_table[[#All],[Customer ID]],Hospitalisation_table[[#All],[Customer Age]],"Not Found",0)</f>
        <v>48</v>
      </c>
      <c r="M859" t="str" cm="1">
        <f t="array" ref="M859">_xlfn.XLOOKUP($A859,Hospitalisation_table[[#All],[Customer ID]],Hospitalisation_table[[#All],[Date of Birth]],"Not Found",0)</f>
        <v>26-Jun-1974</v>
      </c>
      <c r="N859" s="22" cm="1">
        <f t="array" ref="N859">_xlfn.XLOOKUP($A859,Hospitalisation_table[[#All],[Customer ID]],Hospitalisation_table[[#All],[charges]],"Not Found",0)</f>
        <v>4942.0600000000004</v>
      </c>
      <c r="O859" t="str" cm="1">
        <f t="array" ref="O859">_xlfn.XLOOKUP($A859,Hospitalisation_table[[#All],[Customer ID]],Hospitalisation_table[[#All],[Hospital tier_Updated]],"Not Found",0)</f>
        <v>tier - 2</v>
      </c>
      <c r="P859" t="str" cm="1">
        <f t="array" ref="P859">_xlfn.XLOOKUP($A859,Hospitalisation_table[[#All],[Customer ID]],Hospitalisation_table[[#All],[City tier_updated]],"Not Found",0)</f>
        <v>tier - 2</v>
      </c>
      <c r="Q859" t="str" cm="1">
        <f t="array" ref="Q859">_xlfn.XLOOKUP($A859,Hospitalisation_table[[#All],[Customer ID]],Hospitalisation_table[[#All],[State ID Updated]],"Not Found",0)</f>
        <v>R1013</v>
      </c>
    </row>
    <row r="860" spans="1:17" x14ac:dyDescent="0.3">
      <c r="A860" s="13" t="s">
        <v>599</v>
      </c>
      <c r="B860" t="str" cm="1">
        <f t="array" ref="B860">_xlfn.XLOOKUP($A860,CustomersName[[#All],[Customer ID]],CustomersName[[#All],[First Name]],"Not Found",0)</f>
        <v>Shalaleh</v>
      </c>
      <c r="C860" cm="1">
        <f t="array" ref="C860">_xlfn.XLOOKUP($A860,MedExam_Table[[#Headers],[#Data],[Customer ID]],MedExam_Table[[#Headers],[#Data],[BMI]],"Not Found",0)</f>
        <v>25.8</v>
      </c>
      <c r="D860" cm="1">
        <f t="array" ref="D860">_xlfn.XLOOKUP($A860,MedExam_Table[[#Headers],[#Data],[Customer ID]],MedExam_Table[[#Headers],[#Data],[HBA1C]],"Not Found",0)</f>
        <v>5.29</v>
      </c>
      <c r="E860" t="str" cm="1">
        <f t="array" ref="E860">_xlfn.XLOOKUP($A860,MedExam_Table[[#Headers],[#Data],[Customer ID]],MedExam_Table[[#Headers],[#Data],[Heart Issues Updated]],"Not Found",0)</f>
        <v>No</v>
      </c>
      <c r="F860" t="str" cm="1">
        <f t="array" ref="F860">_xlfn.XLOOKUP($A860,MedExam_Table[[#Headers],[#Data],[Customer ID]],MedExam_Table[[#Headers],[#Data],[Any Transplants Update]],"Not Found",0)</f>
        <v>No</v>
      </c>
      <c r="G860" t="str" cm="1">
        <f t="array" ref="G860">_xlfn.XLOOKUP($A860,MedExam_Table[[#Headers],[#Data],[Customer ID]],MedExam_Table[[#Headers],[#Data],[Cancer history]],"Not Found",0)</f>
        <v>No</v>
      </c>
      <c r="H860" cm="1">
        <f t="array" ref="H860">_xlfn.XLOOKUP($A860,MedExam_Table[[#Headers],[#Data],[Customer ID]],MedExam_Table[[#Headers],[#Data],[NumberOfMajorSurgeries_updated]],"Not Found",0)</f>
        <v>0</v>
      </c>
      <c r="I860" t="str" cm="1">
        <f t="array" ref="I860">_xlfn.XLOOKUP($A860,MedExam_Table[[#Headers],[#Data],[Customer ID]],MedExam_Table[[#Headers],[#Data],[Smoker Updated]],"Not Found",0)</f>
        <v>No</v>
      </c>
      <c r="J860" t="str" cm="1">
        <f t="array" ref="J860">_xlfn.XLOOKUP($A860,MedExam_Table[[#Headers],[#Data],[Customer ID]],MedExam_Table[[#Headers],[#Data],[Weight Status]],"Not Found",0)</f>
        <v>OverWeight</v>
      </c>
      <c r="K860" t="str" cm="1">
        <f t="array" ref="K860">_xlfn.XLOOKUP($A860,MedExam_Table[[#Headers],[#Data],[Customer ID]],MedExam_Table[[#Headers],[#Data],[Diabetes Status]],"Not Found",0)</f>
        <v>Normal</v>
      </c>
      <c r="L860" cm="1">
        <f t="array" ref="L860">_xlfn.XLOOKUP($A860,Hospitalisation_table[[#All],[Customer ID]],Hospitalisation_table[[#All],[Customer Age]],"Not Found",0)</f>
        <v>31</v>
      </c>
      <c r="M860" t="str" cm="1">
        <f t="array" ref="M860">_xlfn.XLOOKUP($A860,Hospitalisation_table[[#All],[Customer ID]],Hospitalisation_table[[#All],[Date of Birth]],"Not Found",0)</f>
        <v>27-Nov-1991</v>
      </c>
      <c r="N860" s="22" cm="1">
        <f t="array" ref="N860">_xlfn.XLOOKUP($A860,Hospitalisation_table[[#All],[Customer ID]],Hospitalisation_table[[#All],[charges]],"Not Found",0)</f>
        <v>4934.71</v>
      </c>
      <c r="O860" t="str" cm="1">
        <f t="array" ref="O860">_xlfn.XLOOKUP($A860,Hospitalisation_table[[#All],[Customer ID]],Hospitalisation_table[[#All],[Hospital tier_Updated]],"Not Found",0)</f>
        <v>tier - 2</v>
      </c>
      <c r="P860" t="str" cm="1">
        <f t="array" ref="P860">_xlfn.XLOOKUP($A860,Hospitalisation_table[[#All],[Customer ID]],Hospitalisation_table[[#All],[City tier_updated]],"Not Found",0)</f>
        <v>tier - 3</v>
      </c>
      <c r="Q860" t="str" cm="1">
        <f t="array" ref="Q860">_xlfn.XLOOKUP($A860,Hospitalisation_table[[#All],[Customer ID]],Hospitalisation_table[[#All],[State ID Updated]],"Not Found",0)</f>
        <v>R1011</v>
      </c>
    </row>
    <row r="861" spans="1:17" x14ac:dyDescent="0.3">
      <c r="A861" s="14" t="s">
        <v>598</v>
      </c>
      <c r="B861" t="str" cm="1">
        <f t="array" ref="B861">_xlfn.XLOOKUP($A861,CustomersName[[#All],[Customer ID]],CustomersName[[#All],[First Name]],"Not Found",0)</f>
        <v>Karen</v>
      </c>
      <c r="C861" cm="1">
        <f t="array" ref="C861">_xlfn.XLOOKUP($A861,MedExam_Table[[#Headers],[#Data],[Customer ID]],MedExam_Table[[#Headers],[#Data],[BMI]],"Not Found",0)</f>
        <v>23.6</v>
      </c>
      <c r="D861" cm="1">
        <f t="array" ref="D861">_xlfn.XLOOKUP($A861,MedExam_Table[[#Headers],[#Data],[Customer ID]],MedExam_Table[[#Headers],[#Data],[HBA1C]],"Not Found",0)</f>
        <v>4.33</v>
      </c>
      <c r="E861" t="str" cm="1">
        <f t="array" ref="E861">_xlfn.XLOOKUP($A861,MedExam_Table[[#Headers],[#Data],[Customer ID]],MedExam_Table[[#Headers],[#Data],[Heart Issues Updated]],"Not Found",0)</f>
        <v>No</v>
      </c>
      <c r="F861" t="str" cm="1">
        <f t="array" ref="F861">_xlfn.XLOOKUP($A861,MedExam_Table[[#Headers],[#Data],[Customer ID]],MedExam_Table[[#Headers],[#Data],[Any Transplants Update]],"Not Found",0)</f>
        <v>No</v>
      </c>
      <c r="G861" t="str" cm="1">
        <f t="array" ref="G861">_xlfn.XLOOKUP($A861,MedExam_Table[[#Headers],[#Data],[Customer ID]],MedExam_Table[[#Headers],[#Data],[Cancer history]],"Not Found",0)</f>
        <v>No</v>
      </c>
      <c r="H861" cm="1">
        <f t="array" ref="H861">_xlfn.XLOOKUP($A861,MedExam_Table[[#Headers],[#Data],[Customer ID]],MedExam_Table[[#Headers],[#Data],[NumberOfMajorSurgeries_updated]],"Not Found",0)</f>
        <v>0</v>
      </c>
      <c r="I861" t="str" cm="1">
        <f t="array" ref="I861">_xlfn.XLOOKUP($A861,MedExam_Table[[#Headers],[#Data],[Customer ID]],MedExam_Table[[#Headers],[#Data],[Smoker Updated]],"Not Found",0)</f>
        <v>No</v>
      </c>
      <c r="J861" t="str" cm="1">
        <f t="array" ref="J861">_xlfn.XLOOKUP($A861,MedExam_Table[[#Headers],[#Data],[Customer ID]],MedExam_Table[[#Headers],[#Data],[Weight Status]],"Not Found",0)</f>
        <v>NormalWeight</v>
      </c>
      <c r="K861" t="str" cm="1">
        <f t="array" ref="K861">_xlfn.XLOOKUP($A861,MedExam_Table[[#Headers],[#Data],[Customer ID]],MedExam_Table[[#Headers],[#Data],[Diabetes Status]],"Not Found",0)</f>
        <v>Normal</v>
      </c>
      <c r="L861" cm="1">
        <f t="array" ref="L861">_xlfn.XLOOKUP($A861,Hospitalisation_table[[#All],[Customer ID]],Hospitalisation_table[[#All],[Customer Age]],"Not Found",0)</f>
        <v>31</v>
      </c>
      <c r="M861" t="str" cm="1">
        <f t="array" ref="M861">_xlfn.XLOOKUP($A861,Hospitalisation_table[[#All],[Customer ID]],Hospitalisation_table[[#All],[Date of Birth]],"Not Found",0)</f>
        <v>23-Aug-1991</v>
      </c>
      <c r="N861" s="22" cm="1">
        <f t="array" ref="N861">_xlfn.XLOOKUP($A861,Hospitalisation_table[[#All],[Customer ID]],Hospitalisation_table[[#All],[charges]],"Not Found",0)</f>
        <v>4931.6499999999996</v>
      </c>
      <c r="O861" t="str" cm="1">
        <f t="array" ref="O861">_xlfn.XLOOKUP($A861,Hospitalisation_table[[#All],[Customer ID]],Hospitalisation_table[[#All],[Hospital tier_Updated]],"Not Found",0)</f>
        <v>tier - 2</v>
      </c>
      <c r="P861" t="str" cm="1">
        <f t="array" ref="P861">_xlfn.XLOOKUP($A861,Hospitalisation_table[[#All],[Customer ID]],Hospitalisation_table[[#All],[City tier_updated]],"Not Found",0)</f>
        <v>tier - 3</v>
      </c>
      <c r="Q861" t="str" cm="1">
        <f t="array" ref="Q861">_xlfn.XLOOKUP($A861,Hospitalisation_table[[#All],[Customer ID]],Hospitalisation_table[[#All],[State ID Updated]],"Not Found",0)</f>
        <v>R1011</v>
      </c>
    </row>
    <row r="862" spans="1:17" x14ac:dyDescent="0.3">
      <c r="A862" s="13" t="s">
        <v>597</v>
      </c>
      <c r="B862" t="str" cm="1">
        <f t="array" ref="B862">_xlfn.XLOOKUP($A862,CustomersName[[#All],[Customer ID]],CustomersName[[#All],[First Name]],"Not Found",0)</f>
        <v>Zuzana</v>
      </c>
      <c r="C862" cm="1">
        <f t="array" ref="C862">_xlfn.XLOOKUP($A862,MedExam_Table[[#Headers],[#Data],[Customer ID]],MedExam_Table[[#Headers],[#Data],[BMI]],"Not Found",0)</f>
        <v>32.11</v>
      </c>
      <c r="D862" cm="1">
        <f t="array" ref="D862">_xlfn.XLOOKUP($A862,MedExam_Table[[#Headers],[#Data],[Customer ID]],MedExam_Table[[#Headers],[#Data],[HBA1C]],"Not Found",0)</f>
        <v>6.24</v>
      </c>
      <c r="E862" t="str" cm="1">
        <f t="array" ref="E862">_xlfn.XLOOKUP($A862,MedExam_Table[[#Headers],[#Data],[Customer ID]],MedExam_Table[[#Headers],[#Data],[Heart Issues Updated]],"Not Found",0)</f>
        <v>No</v>
      </c>
      <c r="F862" t="str" cm="1">
        <f t="array" ref="F862">_xlfn.XLOOKUP($A862,MedExam_Table[[#Headers],[#Data],[Customer ID]],MedExam_Table[[#Headers],[#Data],[Any Transplants Update]],"Not Found",0)</f>
        <v>No</v>
      </c>
      <c r="G862" t="str" cm="1">
        <f t="array" ref="G862">_xlfn.XLOOKUP($A862,MedExam_Table[[#Headers],[#Data],[Customer ID]],MedExam_Table[[#Headers],[#Data],[Cancer history]],"Not Found",0)</f>
        <v>Yes</v>
      </c>
      <c r="H862" cm="1">
        <f t="array" ref="H862">_xlfn.XLOOKUP($A862,MedExam_Table[[#Headers],[#Data],[Customer ID]],MedExam_Table[[#Headers],[#Data],[NumberOfMajorSurgeries_updated]],"Not Found",0)</f>
        <v>1</v>
      </c>
      <c r="I862" t="str" cm="1">
        <f t="array" ref="I862">_xlfn.XLOOKUP($A862,MedExam_Table[[#Headers],[#Data],[Customer ID]],MedExam_Table[[#Headers],[#Data],[Smoker Updated]],"Not Found",0)</f>
        <v>No</v>
      </c>
      <c r="J862" t="str" cm="1">
        <f t="array" ref="J862">_xlfn.XLOOKUP($A862,MedExam_Table[[#Headers],[#Data],[Customer ID]],MedExam_Table[[#Headers],[#Data],[Weight Status]],"Not Found",0)</f>
        <v>Obesity</v>
      </c>
      <c r="K862" t="str" cm="1">
        <f t="array" ref="K862">_xlfn.XLOOKUP($A862,MedExam_Table[[#Headers],[#Data],[Customer ID]],MedExam_Table[[#Headers],[#Data],[Diabetes Status]],"Not Found",0)</f>
        <v>Prediabetes</v>
      </c>
      <c r="L862" cm="1">
        <f t="array" ref="L862">_xlfn.XLOOKUP($A862,Hospitalisation_table[[#All],[Customer ID]],Hospitalisation_table[[#All],[Customer Age]],"Not Found",0)</f>
        <v>29</v>
      </c>
      <c r="M862" t="str" cm="1">
        <f t="array" ref="M862">_xlfn.XLOOKUP($A862,Hospitalisation_table[[#All],[Customer ID]],Hospitalisation_table[[#All],[Date of Birth]],"Not Found",0)</f>
        <v>10-Aug-1993</v>
      </c>
      <c r="N862" s="22" cm="1">
        <f t="array" ref="N862">_xlfn.XLOOKUP($A862,Hospitalisation_table[[#All],[Customer ID]],Hospitalisation_table[[#All],[charges]],"Not Found",0)</f>
        <v>4922.92</v>
      </c>
      <c r="O862" t="str" cm="1">
        <f t="array" ref="O862">_xlfn.XLOOKUP($A862,Hospitalisation_table[[#All],[Customer ID]],Hospitalisation_table[[#All],[Hospital tier_Updated]],"Not Found",0)</f>
        <v>tier - 2</v>
      </c>
      <c r="P862" t="str" cm="1">
        <f t="array" ref="P862">_xlfn.XLOOKUP($A862,Hospitalisation_table[[#All],[Customer ID]],Hospitalisation_table[[#All],[City tier_updated]],"Not Found",0)</f>
        <v>tier - 2</v>
      </c>
      <c r="Q862" t="str" cm="1">
        <f t="array" ref="Q862">_xlfn.XLOOKUP($A862,Hospitalisation_table[[#All],[Customer ID]],Hospitalisation_table[[#All],[State ID Updated]],"Not Found",0)</f>
        <v>R1012</v>
      </c>
    </row>
    <row r="863" spans="1:17" x14ac:dyDescent="0.3">
      <c r="A863" s="14" t="s">
        <v>596</v>
      </c>
      <c r="B863" t="str" cm="1">
        <f t="array" ref="B863">_xlfn.XLOOKUP($A863,CustomersName[[#All],[Customer ID]],CustomersName[[#All],[First Name]],"Not Found",0)</f>
        <v>Dahiel J.</v>
      </c>
      <c r="C863" cm="1">
        <f t="array" ref="C863">_xlfn.XLOOKUP($A863,MedExam_Table[[#Headers],[#Data],[Customer ID]],MedExam_Table[[#Headers],[#Data],[BMI]],"Not Found",0)</f>
        <v>30.114999999999998</v>
      </c>
      <c r="D863" cm="1">
        <f t="array" ref="D863">_xlfn.XLOOKUP($A863,MedExam_Table[[#Headers],[#Data],[Customer ID]],MedExam_Table[[#Headers],[#Data],[HBA1C]],"Not Found",0)</f>
        <v>11.61</v>
      </c>
      <c r="E863" t="str" cm="1">
        <f t="array" ref="E863">_xlfn.XLOOKUP($A863,MedExam_Table[[#Headers],[#Data],[Customer ID]],MedExam_Table[[#Headers],[#Data],[Heart Issues Updated]],"Not Found",0)</f>
        <v>No</v>
      </c>
      <c r="F863" t="str" cm="1">
        <f t="array" ref="F863">_xlfn.XLOOKUP($A863,MedExam_Table[[#Headers],[#Data],[Customer ID]],MedExam_Table[[#Headers],[#Data],[Any Transplants Update]],"Not Found",0)</f>
        <v>No</v>
      </c>
      <c r="G863" t="str" cm="1">
        <f t="array" ref="G863">_xlfn.XLOOKUP($A863,MedExam_Table[[#Headers],[#Data],[Customer ID]],MedExam_Table[[#Headers],[#Data],[Cancer history]],"Not Found",0)</f>
        <v>No</v>
      </c>
      <c r="H863" cm="1">
        <f t="array" ref="H863">_xlfn.XLOOKUP($A863,MedExam_Table[[#Headers],[#Data],[Customer ID]],MedExam_Table[[#Headers],[#Data],[NumberOfMajorSurgeries_updated]],"Not Found",0)</f>
        <v>0</v>
      </c>
      <c r="I863" t="str" cm="1">
        <f t="array" ref="I863">_xlfn.XLOOKUP($A863,MedExam_Table[[#Headers],[#Data],[Customer ID]],MedExam_Table[[#Headers],[#Data],[Smoker Updated]],"Not Found",0)</f>
        <v>No</v>
      </c>
      <c r="J863" t="str" cm="1">
        <f t="array" ref="J863">_xlfn.XLOOKUP($A863,MedExam_Table[[#Headers],[#Data],[Customer ID]],MedExam_Table[[#Headers],[#Data],[Weight Status]],"Not Found",0)</f>
        <v>Obesity</v>
      </c>
      <c r="K863" t="str" cm="1">
        <f t="array" ref="K863">_xlfn.XLOOKUP($A863,MedExam_Table[[#Headers],[#Data],[Customer ID]],MedExam_Table[[#Headers],[#Data],[Diabetes Status]],"Not Found",0)</f>
        <v>Diabetes</v>
      </c>
      <c r="L863" cm="1">
        <f t="array" ref="L863">_xlfn.XLOOKUP($A863,Hospitalisation_table[[#All],[Customer ID]],Hospitalisation_table[[#All],[Customer Age]],"Not Found",0)</f>
        <v>20</v>
      </c>
      <c r="M863" t="str" cm="1">
        <f t="array" ref="M863">_xlfn.XLOOKUP($A863,Hospitalisation_table[[#All],[Customer ID]],Hospitalisation_table[[#All],[Date of Birth]],"Not Found",0)</f>
        <v>21-Aug-2002</v>
      </c>
      <c r="N863" s="22" cm="1">
        <f t="array" ref="N863">_xlfn.XLOOKUP($A863,Hospitalisation_table[[#All],[Customer ID]],Hospitalisation_table[[#All],[charges]],"Not Found",0)</f>
        <v>4915.0600000000004</v>
      </c>
      <c r="O863" t="str" cm="1">
        <f t="array" ref="O863">_xlfn.XLOOKUP($A863,Hospitalisation_table[[#All],[Customer ID]],Hospitalisation_table[[#All],[Hospital tier_Updated]],"Not Found",0)</f>
        <v>tier - 2</v>
      </c>
      <c r="P863" t="str" cm="1">
        <f t="array" ref="P863">_xlfn.XLOOKUP($A863,Hospitalisation_table[[#All],[Customer ID]],Hospitalisation_table[[#All],[City tier_updated]],"Not Found",0)</f>
        <v>tier - 1</v>
      </c>
      <c r="Q863" t="str" cm="1">
        <f t="array" ref="Q863">_xlfn.XLOOKUP($A863,Hospitalisation_table[[#All],[Customer ID]],Hospitalisation_table[[#All],[State ID Updated]],"Not Found",0)</f>
        <v>R1017</v>
      </c>
    </row>
    <row r="864" spans="1:17" x14ac:dyDescent="0.3">
      <c r="A864" s="13" t="s">
        <v>595</v>
      </c>
      <c r="B864" t="str" cm="1">
        <f t="array" ref="B864">_xlfn.XLOOKUP($A864,CustomersName[[#All],[Customer ID]],CustomersName[[#All],[First Name]],"Not Found",0)</f>
        <v>Alexandra</v>
      </c>
      <c r="C864" cm="1">
        <f t="array" ref="C864">_xlfn.XLOOKUP($A864,MedExam_Table[[#Headers],[#Data],[Customer ID]],MedExam_Table[[#Headers],[#Data],[BMI]],"Not Found",0)</f>
        <v>20.28</v>
      </c>
      <c r="D864" cm="1">
        <f t="array" ref="D864">_xlfn.XLOOKUP($A864,MedExam_Table[[#Headers],[#Data],[Customer ID]],MedExam_Table[[#Headers],[#Data],[HBA1C]],"Not Found",0)</f>
        <v>11.07</v>
      </c>
      <c r="E864" t="str" cm="1">
        <f t="array" ref="E864">_xlfn.XLOOKUP($A864,MedExam_Table[[#Headers],[#Data],[Customer ID]],MedExam_Table[[#Headers],[#Data],[Heart Issues Updated]],"Not Found",0)</f>
        <v>Yes</v>
      </c>
      <c r="F864" t="str" cm="1">
        <f t="array" ref="F864">_xlfn.XLOOKUP($A864,MedExam_Table[[#Headers],[#Data],[Customer ID]],MedExam_Table[[#Headers],[#Data],[Any Transplants Update]],"Not Found",0)</f>
        <v>No</v>
      </c>
      <c r="G864" t="str" cm="1">
        <f t="array" ref="G864">_xlfn.XLOOKUP($A864,MedExam_Table[[#Headers],[#Data],[Customer ID]],MedExam_Table[[#Headers],[#Data],[Cancer history]],"Not Found",0)</f>
        <v>No</v>
      </c>
      <c r="H864" cm="1">
        <f t="array" ref="H864">_xlfn.XLOOKUP($A864,MedExam_Table[[#Headers],[#Data],[Customer ID]],MedExam_Table[[#Headers],[#Data],[NumberOfMajorSurgeries_updated]],"Not Found",0)</f>
        <v>0</v>
      </c>
      <c r="I864" t="str" cm="1">
        <f t="array" ref="I864">_xlfn.XLOOKUP($A864,MedExam_Table[[#Headers],[#Data],[Customer ID]],MedExam_Table[[#Headers],[#Data],[Smoker Updated]],"Not Found",0)</f>
        <v>No</v>
      </c>
      <c r="J864" t="str" cm="1">
        <f t="array" ref="J864">_xlfn.XLOOKUP($A864,MedExam_Table[[#Headers],[#Data],[Customer ID]],MedExam_Table[[#Headers],[#Data],[Weight Status]],"Not Found",0)</f>
        <v>NormalWeight</v>
      </c>
      <c r="K864" t="str" cm="1">
        <f t="array" ref="K864">_xlfn.XLOOKUP($A864,MedExam_Table[[#Headers],[#Data],[Customer ID]],MedExam_Table[[#Headers],[#Data],[Diabetes Status]],"Not Found",0)</f>
        <v>Diabetes</v>
      </c>
      <c r="L864" cm="1">
        <f t="array" ref="L864">_xlfn.XLOOKUP($A864,Hospitalisation_table[[#All],[Customer ID]],Hospitalisation_table[[#All],[Customer Age]],"Not Found",0)</f>
        <v>41</v>
      </c>
      <c r="M864" t="str" cm="1">
        <f t="array" ref="M864">_xlfn.XLOOKUP($A864,Hospitalisation_table[[#All],[Customer ID]],Hospitalisation_table[[#All],[Date of Birth]],"Not Found",0)</f>
        <v>18-Oct-1981</v>
      </c>
      <c r="N864" s="22" cm="1">
        <f t="array" ref="N864">_xlfn.XLOOKUP($A864,Hospitalisation_table[[#All],[Customer ID]],Hospitalisation_table[[#All],[charges]],"Not Found",0)</f>
        <v>4911.8900000000003</v>
      </c>
      <c r="O864" t="str" cm="1">
        <f t="array" ref="O864">_xlfn.XLOOKUP($A864,Hospitalisation_table[[#All],[Customer ID]],Hospitalisation_table[[#All],[Hospital tier_Updated]],"Not Found",0)</f>
        <v>tier - 2</v>
      </c>
      <c r="P864" t="str" cm="1">
        <f t="array" ref="P864">_xlfn.XLOOKUP($A864,Hospitalisation_table[[#All],[Customer ID]],Hospitalisation_table[[#All],[City tier_updated]],"Not Found",0)</f>
        <v>tier - 3</v>
      </c>
      <c r="Q864" t="str" cm="1">
        <f t="array" ref="Q864">_xlfn.XLOOKUP($A864,Hospitalisation_table[[#All],[Customer ID]],Hospitalisation_table[[#All],[State ID Updated]],"Not Found",0)</f>
        <v>R1013</v>
      </c>
    </row>
    <row r="865" spans="1:17" x14ac:dyDescent="0.3">
      <c r="A865" s="14" t="s">
        <v>594</v>
      </c>
      <c r="B865" t="str" cm="1">
        <f t="array" ref="B865">_xlfn.XLOOKUP($A865,CustomersName[[#All],[Customer ID]],CustomersName[[#All],[First Name]],"Not Found",0)</f>
        <v>Jessica</v>
      </c>
      <c r="C865" cm="1">
        <f t="array" ref="C865">_xlfn.XLOOKUP($A865,MedExam_Table[[#Headers],[#Data],[Customer ID]],MedExam_Table[[#Headers],[#Data],[BMI]],"Not Found",0)</f>
        <v>20.234999999999999</v>
      </c>
      <c r="D865" cm="1">
        <f t="array" ref="D865">_xlfn.XLOOKUP($A865,MedExam_Table[[#Headers],[#Data],[Customer ID]],MedExam_Table[[#Headers],[#Data],[HBA1C]],"Not Found",0)</f>
        <v>5.19</v>
      </c>
      <c r="E865" t="str" cm="1">
        <f t="array" ref="E865">_xlfn.XLOOKUP($A865,MedExam_Table[[#Headers],[#Data],[Customer ID]],MedExam_Table[[#Headers],[#Data],[Heart Issues Updated]],"Not Found",0)</f>
        <v>No</v>
      </c>
      <c r="F865" t="str" cm="1">
        <f t="array" ref="F865">_xlfn.XLOOKUP($A865,MedExam_Table[[#Headers],[#Data],[Customer ID]],MedExam_Table[[#Headers],[#Data],[Any Transplants Update]],"Not Found",0)</f>
        <v>No</v>
      </c>
      <c r="G865" t="str" cm="1">
        <f t="array" ref="G865">_xlfn.XLOOKUP($A865,MedExam_Table[[#Headers],[#Data],[Customer ID]],MedExam_Table[[#Headers],[#Data],[Cancer history]],"Not Found",0)</f>
        <v>Yes</v>
      </c>
      <c r="H865" cm="1">
        <f t="array" ref="H865">_xlfn.XLOOKUP($A865,MedExam_Table[[#Headers],[#Data],[Customer ID]],MedExam_Table[[#Headers],[#Data],[NumberOfMajorSurgeries_updated]],"Not Found",0)</f>
        <v>1</v>
      </c>
      <c r="I865" t="str" cm="1">
        <f t="array" ref="I865">_xlfn.XLOOKUP($A865,MedExam_Table[[#Headers],[#Data],[Customer ID]],MedExam_Table[[#Headers],[#Data],[Smoker Updated]],"Not Found",0)</f>
        <v>No</v>
      </c>
      <c r="J865" t="str" cm="1">
        <f t="array" ref="J865">_xlfn.XLOOKUP($A865,MedExam_Table[[#Headers],[#Data],[Customer ID]],MedExam_Table[[#Headers],[#Data],[Weight Status]],"Not Found",0)</f>
        <v>NormalWeight</v>
      </c>
      <c r="K865" t="str" cm="1">
        <f t="array" ref="K865">_xlfn.XLOOKUP($A865,MedExam_Table[[#Headers],[#Data],[Customer ID]],MedExam_Table[[#Headers],[#Data],[Diabetes Status]],"Not Found",0)</f>
        <v>Normal</v>
      </c>
      <c r="L865" cm="1">
        <f t="array" ref="L865">_xlfn.XLOOKUP($A865,Hospitalisation_table[[#All],[Customer ID]],Hospitalisation_table[[#All],[Customer Age]],"Not Found",0)</f>
        <v>29</v>
      </c>
      <c r="M865" t="str" cm="1">
        <f t="array" ref="M865">_xlfn.XLOOKUP($A865,Hospitalisation_table[[#All],[Customer ID]],Hospitalisation_table[[#All],[Date of Birth]],"Not Found",0)</f>
        <v>10-Jul-1993</v>
      </c>
      <c r="N865" s="22" cm="1">
        <f t="array" ref="N865">_xlfn.XLOOKUP($A865,Hospitalisation_table[[#All],[Customer ID]],Hospitalisation_table[[#All],[charges]],"Not Found",0)</f>
        <v>4906.41</v>
      </c>
      <c r="O865" t="str" cm="1">
        <f t="array" ref="O865">_xlfn.XLOOKUP($A865,Hospitalisation_table[[#All],[Customer ID]],Hospitalisation_table[[#All],[Hospital tier_Updated]],"Not Found",0)</f>
        <v>tier - 2</v>
      </c>
      <c r="P865" t="str" cm="1">
        <f t="array" ref="P865">_xlfn.XLOOKUP($A865,Hospitalisation_table[[#All],[Customer ID]],Hospitalisation_table[[#All],[City tier_updated]],"Not Found",0)</f>
        <v>tier - 1</v>
      </c>
      <c r="Q865" t="str" cm="1">
        <f t="array" ref="Q865">_xlfn.XLOOKUP($A865,Hospitalisation_table[[#All],[Customer ID]],Hospitalisation_table[[#All],[State ID Updated]],"Not Found",0)</f>
        <v>R1012</v>
      </c>
    </row>
    <row r="866" spans="1:17" x14ac:dyDescent="0.3">
      <c r="A866" s="13" t="s">
        <v>593</v>
      </c>
      <c r="B866" t="str" cm="1">
        <f t="array" ref="B866">_xlfn.XLOOKUP($A866,CustomersName[[#All],[Customer ID]],CustomersName[[#All],[First Name]],"Not Found",0)</f>
        <v>Mathhew M</v>
      </c>
      <c r="C866" cm="1">
        <f t="array" ref="C866">_xlfn.XLOOKUP($A866,MedExam_Table[[#Headers],[#Data],[Customer ID]],MedExam_Table[[#Headers],[#Data],[BMI]],"Not Found",0)</f>
        <v>25.27</v>
      </c>
      <c r="D866" cm="1">
        <f t="array" ref="D866">_xlfn.XLOOKUP($A866,MedExam_Table[[#Headers],[#Data],[Customer ID]],MedExam_Table[[#Headers],[#Data],[HBA1C]],"Not Found",0)</f>
        <v>5.7</v>
      </c>
      <c r="E866" t="str" cm="1">
        <f t="array" ref="E866">_xlfn.XLOOKUP($A866,MedExam_Table[[#Headers],[#Data],[Customer ID]],MedExam_Table[[#Headers],[#Data],[Heart Issues Updated]],"Not Found",0)</f>
        <v>Yes</v>
      </c>
      <c r="F866" t="str" cm="1">
        <f t="array" ref="F866">_xlfn.XLOOKUP($A866,MedExam_Table[[#Headers],[#Data],[Customer ID]],MedExam_Table[[#Headers],[#Data],[Any Transplants Update]],"Not Found",0)</f>
        <v>No</v>
      </c>
      <c r="G866" t="str" cm="1">
        <f t="array" ref="G866">_xlfn.XLOOKUP($A866,MedExam_Table[[#Headers],[#Data],[Customer ID]],MedExam_Table[[#Headers],[#Data],[Cancer history]],"Not Found",0)</f>
        <v>No</v>
      </c>
      <c r="H866" cm="1">
        <f t="array" ref="H866">_xlfn.XLOOKUP($A866,MedExam_Table[[#Headers],[#Data],[Customer ID]],MedExam_Table[[#Headers],[#Data],[NumberOfMajorSurgeries_updated]],"Not Found",0)</f>
        <v>1</v>
      </c>
      <c r="I866" t="str" cm="1">
        <f t="array" ref="I866">_xlfn.XLOOKUP($A866,MedExam_Table[[#Headers],[#Data],[Customer ID]],MedExam_Table[[#Headers],[#Data],[Smoker Updated]],"Not Found",0)</f>
        <v>No</v>
      </c>
      <c r="J866" t="str" cm="1">
        <f t="array" ref="J866">_xlfn.XLOOKUP($A866,MedExam_Table[[#Headers],[#Data],[Customer ID]],MedExam_Table[[#Headers],[#Data],[Weight Status]],"Not Found",0)</f>
        <v>OverWeight</v>
      </c>
      <c r="K866" t="str" cm="1">
        <f t="array" ref="K866">_xlfn.XLOOKUP($A866,MedExam_Table[[#Headers],[#Data],[Customer ID]],MedExam_Table[[#Headers],[#Data],[Diabetes Status]],"Not Found",0)</f>
        <v>Prediabetes</v>
      </c>
      <c r="L866" cm="1">
        <f t="array" ref="L866">_xlfn.XLOOKUP($A866,Hospitalisation_table[[#All],[Customer ID]],Hospitalisation_table[[#All],[Customer Age]],"Not Found",0)</f>
        <v>34</v>
      </c>
      <c r="M866" t="str" cm="1">
        <f t="array" ref="M866">_xlfn.XLOOKUP($A866,Hospitalisation_table[[#All],[Customer ID]],Hospitalisation_table[[#All],[Date of Birth]],"Not Found",0)</f>
        <v>23-Sep-1988</v>
      </c>
      <c r="N866" s="22" cm="1">
        <f t="array" ref="N866">_xlfn.XLOOKUP($A866,Hospitalisation_table[[#All],[Customer ID]],Hospitalisation_table[[#All],[charges]],"Not Found",0)</f>
        <v>4894.75</v>
      </c>
      <c r="O866" t="str" cm="1">
        <f t="array" ref="O866">_xlfn.XLOOKUP($A866,Hospitalisation_table[[#All],[Customer ID]],Hospitalisation_table[[#All],[Hospital tier_Updated]],"Not Found",0)</f>
        <v>tier - 3</v>
      </c>
      <c r="P866" t="str" cm="1">
        <f t="array" ref="P866">_xlfn.XLOOKUP($A866,Hospitalisation_table[[#All],[Customer ID]],Hospitalisation_table[[#All],[City tier_updated]],"Not Found",0)</f>
        <v>tier - 3</v>
      </c>
      <c r="Q866" t="str" cm="1">
        <f t="array" ref="Q866">_xlfn.XLOOKUP($A866,Hospitalisation_table[[#All],[Customer ID]],Hospitalisation_table[[#All],[State ID Updated]],"Not Found",0)</f>
        <v>R1012</v>
      </c>
    </row>
    <row r="867" spans="1:17" x14ac:dyDescent="0.3">
      <c r="A867" s="14" t="s">
        <v>592</v>
      </c>
      <c r="B867" t="str" cm="1">
        <f t="array" ref="B867">_xlfn.XLOOKUP($A867,CustomersName[[#All],[Customer ID]],CustomersName[[#All],[First Name]],"Not Found",0)</f>
        <v>Nhdine A.</v>
      </c>
      <c r="C867" cm="1">
        <f t="array" ref="C867">_xlfn.XLOOKUP($A867,MedExam_Table[[#Headers],[#Data],[Customer ID]],MedExam_Table[[#Headers],[#Data],[BMI]],"Not Found",0)</f>
        <v>24.24</v>
      </c>
      <c r="D867" cm="1">
        <f t="array" ref="D867">_xlfn.XLOOKUP($A867,MedExam_Table[[#Headers],[#Data],[Customer ID]],MedExam_Table[[#Headers],[#Data],[HBA1C]],"Not Found",0)</f>
        <v>6.15</v>
      </c>
      <c r="E867" t="str" cm="1">
        <f t="array" ref="E867">_xlfn.XLOOKUP($A867,MedExam_Table[[#Headers],[#Data],[Customer ID]],MedExam_Table[[#Headers],[#Data],[Heart Issues Updated]],"Not Found",0)</f>
        <v>No</v>
      </c>
      <c r="F867" t="str" cm="1">
        <f t="array" ref="F867">_xlfn.XLOOKUP($A867,MedExam_Table[[#Headers],[#Data],[Customer ID]],MedExam_Table[[#Headers],[#Data],[Any Transplants Update]],"Not Found",0)</f>
        <v>No</v>
      </c>
      <c r="G867" t="str" cm="1">
        <f t="array" ref="G867">_xlfn.XLOOKUP($A867,MedExam_Table[[#Headers],[#Data],[Customer ID]],MedExam_Table[[#Headers],[#Data],[Cancer history]],"Not Found",0)</f>
        <v>No</v>
      </c>
      <c r="H867" cm="1">
        <f t="array" ref="H867">_xlfn.XLOOKUP($A867,MedExam_Table[[#Headers],[#Data],[Customer ID]],MedExam_Table[[#Headers],[#Data],[NumberOfMajorSurgeries_updated]],"Not Found",0)</f>
        <v>0</v>
      </c>
      <c r="I867" t="str" cm="1">
        <f t="array" ref="I867">_xlfn.XLOOKUP($A867,MedExam_Table[[#Headers],[#Data],[Customer ID]],MedExam_Table[[#Headers],[#Data],[Smoker Updated]],"Not Found",0)</f>
        <v>No</v>
      </c>
      <c r="J867" t="str" cm="1">
        <f t="array" ref="J867">_xlfn.XLOOKUP($A867,MedExam_Table[[#Headers],[#Data],[Customer ID]],MedExam_Table[[#Headers],[#Data],[Weight Status]],"Not Found",0)</f>
        <v>NormalWeight</v>
      </c>
      <c r="K867" t="str" cm="1">
        <f t="array" ref="K867">_xlfn.XLOOKUP($A867,MedExam_Table[[#Headers],[#Data],[Customer ID]],MedExam_Table[[#Headers],[#Data],[Diabetes Status]],"Not Found",0)</f>
        <v>Prediabetes</v>
      </c>
      <c r="L867" cm="1">
        <f t="array" ref="L867">_xlfn.XLOOKUP($A867,Hospitalisation_table[[#All],[Customer ID]],Hospitalisation_table[[#All],[Customer Age]],"Not Found",0)</f>
        <v>32</v>
      </c>
      <c r="M867" t="str" cm="1">
        <f t="array" ref="M867">_xlfn.XLOOKUP($A867,Hospitalisation_table[[#All],[Customer ID]],Hospitalisation_table[[#All],[Date of Birth]],"Not Found",0)</f>
        <v>28-Nov-1990</v>
      </c>
      <c r="N867" s="22" cm="1">
        <f t="array" ref="N867">_xlfn.XLOOKUP($A867,Hospitalisation_table[[#All],[Customer ID]],Hospitalisation_table[[#All],[charges]],"Not Found",0)</f>
        <v>4894.3900000000003</v>
      </c>
      <c r="O867" t="str" cm="1">
        <f t="array" ref="O867">_xlfn.XLOOKUP($A867,Hospitalisation_table[[#All],[Customer ID]],Hospitalisation_table[[#All],[Hospital tier_Updated]],"Not Found",0)</f>
        <v>tier - 2</v>
      </c>
      <c r="P867" t="str" cm="1">
        <f t="array" ref="P867">_xlfn.XLOOKUP($A867,Hospitalisation_table[[#All],[Customer ID]],Hospitalisation_table[[#All],[City tier_updated]],"Not Found",0)</f>
        <v>tier - 3</v>
      </c>
      <c r="Q867" t="str" cm="1">
        <f t="array" ref="Q867">_xlfn.XLOOKUP($A867,Hospitalisation_table[[#All],[Customer ID]],Hospitalisation_table[[#All],[State ID Updated]],"Not Found",0)</f>
        <v>R1013</v>
      </c>
    </row>
    <row r="868" spans="1:17" x14ac:dyDescent="0.3">
      <c r="A868" s="13" t="s">
        <v>591</v>
      </c>
      <c r="B868" t="str" cm="1">
        <f t="array" ref="B868">_xlfn.XLOOKUP($A868,CustomersName[[#All],[Customer ID]],CustomersName[[#All],[First Name]],"Not Found",0)</f>
        <v>Peter J</v>
      </c>
      <c r="C868" cm="1">
        <f t="array" ref="C868">_xlfn.XLOOKUP($A868,MedExam_Table[[#Headers],[#Data],[Customer ID]],MedExam_Table[[#Headers],[#Data],[BMI]],"Not Found",0)</f>
        <v>35.75</v>
      </c>
      <c r="D868" cm="1">
        <f t="array" ref="D868">_xlfn.XLOOKUP($A868,MedExam_Table[[#Headers],[#Data],[Customer ID]],MedExam_Table[[#Headers],[#Data],[HBA1C]],"Not Found",0)</f>
        <v>5.07</v>
      </c>
      <c r="E868" t="str" cm="1">
        <f t="array" ref="E868">_xlfn.XLOOKUP($A868,MedExam_Table[[#Headers],[#Data],[Customer ID]],MedExam_Table[[#Headers],[#Data],[Heart Issues Updated]],"Not Found",0)</f>
        <v>No</v>
      </c>
      <c r="F868" t="str" cm="1">
        <f t="array" ref="F868">_xlfn.XLOOKUP($A868,MedExam_Table[[#Headers],[#Data],[Customer ID]],MedExam_Table[[#Headers],[#Data],[Any Transplants Update]],"Not Found",0)</f>
        <v>No</v>
      </c>
      <c r="G868" t="str" cm="1">
        <f t="array" ref="G868">_xlfn.XLOOKUP($A868,MedExam_Table[[#Headers],[#Data],[Customer ID]],MedExam_Table[[#Headers],[#Data],[Cancer history]],"Not Found",0)</f>
        <v>No</v>
      </c>
      <c r="H868" cm="1">
        <f t="array" ref="H868">_xlfn.XLOOKUP($A868,MedExam_Table[[#Headers],[#Data],[Customer ID]],MedExam_Table[[#Headers],[#Data],[NumberOfMajorSurgeries_updated]],"Not Found",0)</f>
        <v>0</v>
      </c>
      <c r="I868" t="str" cm="1">
        <f t="array" ref="I868">_xlfn.XLOOKUP($A868,MedExam_Table[[#Headers],[#Data],[Customer ID]],MedExam_Table[[#Headers],[#Data],[Smoker Updated]],"Not Found",0)</f>
        <v>No</v>
      </c>
      <c r="J868" t="str" cm="1">
        <f t="array" ref="J868">_xlfn.XLOOKUP($A868,MedExam_Table[[#Headers],[#Data],[Customer ID]],MedExam_Table[[#Headers],[#Data],[Weight Status]],"Not Found",0)</f>
        <v>Obesity</v>
      </c>
      <c r="K868" t="str" cm="1">
        <f t="array" ref="K868">_xlfn.XLOOKUP($A868,MedExam_Table[[#Headers],[#Data],[Customer ID]],MedExam_Table[[#Headers],[#Data],[Diabetes Status]],"Not Found",0)</f>
        <v>Normal</v>
      </c>
      <c r="L868" cm="1">
        <f t="array" ref="L868">_xlfn.XLOOKUP($A868,Hospitalisation_table[[#All],[Customer ID]],Hospitalisation_table[[#All],[Customer Age]],"Not Found",0)</f>
        <v>33</v>
      </c>
      <c r="M868" t="str" cm="1">
        <f t="array" ref="M868">_xlfn.XLOOKUP($A868,Hospitalisation_table[[#All],[Customer ID]],Hospitalisation_table[[#All],[Date of Birth]],"Not Found",0)</f>
        <v>10-Jul-1989</v>
      </c>
      <c r="N868" s="22" cm="1">
        <f t="array" ref="N868">_xlfn.XLOOKUP($A868,Hospitalisation_table[[#All],[Customer ID]],Hospitalisation_table[[#All],[charges]],"Not Found",0)</f>
        <v>4890</v>
      </c>
      <c r="O868" t="str" cm="1">
        <f t="array" ref="O868">_xlfn.XLOOKUP($A868,Hospitalisation_table[[#All],[Customer ID]],Hospitalisation_table[[#All],[Hospital tier_Updated]],"Not Found",0)</f>
        <v>tier - 3</v>
      </c>
      <c r="P868" t="str" cm="1">
        <f t="array" ref="P868">_xlfn.XLOOKUP($A868,Hospitalisation_table[[#All],[Customer ID]],Hospitalisation_table[[#All],[City tier_updated]],"Not Found",0)</f>
        <v>tier - 2</v>
      </c>
      <c r="Q868" t="str" cm="1">
        <f t="array" ref="Q868">_xlfn.XLOOKUP($A868,Hospitalisation_table[[#All],[Customer ID]],Hospitalisation_table[[#All],[State ID Updated]],"Not Found",0)</f>
        <v>R1013</v>
      </c>
    </row>
    <row r="869" spans="1:17" x14ac:dyDescent="0.3">
      <c r="A869" s="14" t="s">
        <v>2195</v>
      </c>
      <c r="B869" t="str" cm="1">
        <f t="array" ref="B869">_xlfn.XLOOKUP($A869,CustomersName[[#All],[Customer ID]],CustomersName[[#All],[First Name]],"Not Found",0)</f>
        <v>Brohs.  Bronwen L</v>
      </c>
      <c r="C869" cm="1">
        <f t="array" ref="C869">_xlfn.XLOOKUP($A869,MedExam_Table[[#Headers],[#Data],[Customer ID]],MedExam_Table[[#Headers],[#Data],[BMI]],"Not Found",0)</f>
        <v>35.68</v>
      </c>
      <c r="D869" cm="1">
        <f t="array" ref="D869">_xlfn.XLOOKUP($A869,MedExam_Table[[#Headers],[#Data],[Customer ID]],MedExam_Table[[#Headers],[#Data],[HBA1C]],"Not Found",0)</f>
        <v>10.039999999999999</v>
      </c>
      <c r="E869" t="str" cm="1">
        <f t="array" ref="E869">_xlfn.XLOOKUP($A869,MedExam_Table[[#Headers],[#Data],[Customer ID]],MedExam_Table[[#Headers],[#Data],[Heart Issues Updated]],"Not Found",0)</f>
        <v>No</v>
      </c>
      <c r="F869" t="str" cm="1">
        <f t="array" ref="F869">_xlfn.XLOOKUP($A869,MedExam_Table[[#Headers],[#Data],[Customer ID]],MedExam_Table[[#Headers],[#Data],[Any Transplants Update]],"Not Found",0)</f>
        <v>No</v>
      </c>
      <c r="G869" t="str" cm="1">
        <f t="array" ref="G869">_xlfn.XLOOKUP($A869,MedExam_Table[[#Headers],[#Data],[Customer ID]],MedExam_Table[[#Headers],[#Data],[Cancer history]],"Not Found",0)</f>
        <v>No</v>
      </c>
      <c r="H869" cm="1">
        <f t="array" ref="H869">_xlfn.XLOOKUP($A869,MedExam_Table[[#Headers],[#Data],[Customer ID]],MedExam_Table[[#Headers],[#Data],[NumberOfMajorSurgeries_updated]],"Not Found",0)</f>
        <v>0</v>
      </c>
      <c r="I869" t="str" cm="1">
        <f t="array" ref="I869">_xlfn.XLOOKUP($A869,MedExam_Table[[#Headers],[#Data],[Customer ID]],MedExam_Table[[#Headers],[#Data],[Smoker Updated]],"Not Found",0)</f>
        <v>Yes</v>
      </c>
      <c r="J869" t="str" cm="1">
        <f t="array" ref="J869">_xlfn.XLOOKUP($A869,MedExam_Table[[#Headers],[#Data],[Customer ID]],MedExam_Table[[#Headers],[#Data],[Weight Status]],"Not Found",0)</f>
        <v>Obesity</v>
      </c>
      <c r="K869" t="str" cm="1">
        <f t="array" ref="K869">_xlfn.XLOOKUP($A869,MedExam_Table[[#Headers],[#Data],[Customer ID]],MedExam_Table[[#Headers],[#Data],[Diabetes Status]],"Not Found",0)</f>
        <v>Diabetes</v>
      </c>
      <c r="L869" cm="1">
        <f t="array" ref="L869">_xlfn.XLOOKUP($A869,Hospitalisation_table[[#All],[Customer ID]],Hospitalisation_table[[#All],[Customer Age]],"Not Found",0)</f>
        <v>54</v>
      </c>
      <c r="M869" t="str" cm="1">
        <f t="array" ref="M869">_xlfn.XLOOKUP($A869,Hospitalisation_table[[#All],[Customer ID]],Hospitalisation_table[[#All],[Date of Birth]],"Not Found",0)</f>
        <v>22-Oct-1968</v>
      </c>
      <c r="N869" s="22" cm="1">
        <f t="array" ref="N869">_xlfn.XLOOKUP($A869,Hospitalisation_table[[#All],[Customer ID]],Hospitalisation_table[[#All],[charges]],"Not Found",0)</f>
        <v>36922.61</v>
      </c>
      <c r="O869" t="str" cm="1">
        <f t="array" ref="O869">_xlfn.XLOOKUP($A869,Hospitalisation_table[[#All],[Customer ID]],Hospitalisation_table[[#All],[Hospital tier_Updated]],"Not Found",0)</f>
        <v>tier - 2</v>
      </c>
      <c r="P869" t="str" cm="1">
        <f t="array" ref="P869">_xlfn.XLOOKUP($A869,Hospitalisation_table[[#All],[Customer ID]],Hospitalisation_table[[#All],[City tier_updated]],"Not Found",0)</f>
        <v>tier - 1</v>
      </c>
      <c r="Q869" t="str" cm="1">
        <f t="array" ref="Q869">_xlfn.XLOOKUP($A869,Hospitalisation_table[[#All],[Customer ID]],Hospitalisation_table[[#All],[State ID Updated]],"Not Found",0)</f>
        <v>R1011</v>
      </c>
    </row>
    <row r="870" spans="1:17" x14ac:dyDescent="0.3">
      <c r="A870" s="13" t="s">
        <v>590</v>
      </c>
      <c r="B870" t="str" cm="1">
        <f t="array" ref="B870">_xlfn.XLOOKUP($A870,CustomersName[[#All],[Customer ID]],CustomersName[[#All],[First Name]],"Not Found",0)</f>
        <v>Colheen M</v>
      </c>
      <c r="C870" cm="1">
        <f t="array" ref="C870">_xlfn.XLOOKUP($A870,MedExam_Table[[#Headers],[#Data],[Customer ID]],MedExam_Table[[#Headers],[#Data],[BMI]],"Not Found",0)</f>
        <v>29.92</v>
      </c>
      <c r="D870" cm="1">
        <f t="array" ref="D870">_xlfn.XLOOKUP($A870,MedExam_Table[[#Headers],[#Data],[Customer ID]],MedExam_Table[[#Headers],[#Data],[HBA1C]],"Not Found",0)</f>
        <v>10.97</v>
      </c>
      <c r="E870" t="str" cm="1">
        <f t="array" ref="E870">_xlfn.XLOOKUP($A870,MedExam_Table[[#Headers],[#Data],[Customer ID]],MedExam_Table[[#Headers],[#Data],[Heart Issues Updated]],"Not Found",0)</f>
        <v>Yes</v>
      </c>
      <c r="F870" t="str" cm="1">
        <f t="array" ref="F870">_xlfn.XLOOKUP($A870,MedExam_Table[[#Headers],[#Data],[Customer ID]],MedExam_Table[[#Headers],[#Data],[Any Transplants Update]],"Not Found",0)</f>
        <v>No</v>
      </c>
      <c r="G870" t="str" cm="1">
        <f t="array" ref="G870">_xlfn.XLOOKUP($A870,MedExam_Table[[#Headers],[#Data],[Customer ID]],MedExam_Table[[#Headers],[#Data],[Cancer history]],"Not Found",0)</f>
        <v>No</v>
      </c>
      <c r="H870" cm="1">
        <f t="array" ref="H870">_xlfn.XLOOKUP($A870,MedExam_Table[[#Headers],[#Data],[Customer ID]],MedExam_Table[[#Headers],[#Data],[NumberOfMajorSurgeries_updated]],"Not Found",0)</f>
        <v>1</v>
      </c>
      <c r="I870" t="str" cm="1">
        <f t="array" ref="I870">_xlfn.XLOOKUP($A870,MedExam_Table[[#Headers],[#Data],[Customer ID]],MedExam_Table[[#Headers],[#Data],[Smoker Updated]],"Not Found",0)</f>
        <v>No</v>
      </c>
      <c r="J870" t="str" cm="1">
        <f t="array" ref="J870">_xlfn.XLOOKUP($A870,MedExam_Table[[#Headers],[#Data],[Customer ID]],MedExam_Table[[#Headers],[#Data],[Weight Status]],"Not Found",0)</f>
        <v>OverWeight</v>
      </c>
      <c r="K870" t="str" cm="1">
        <f t="array" ref="K870">_xlfn.XLOOKUP($A870,MedExam_Table[[#Headers],[#Data],[Customer ID]],MedExam_Table[[#Headers],[#Data],[Diabetes Status]],"Not Found",0)</f>
        <v>Diabetes</v>
      </c>
      <c r="L870" cm="1">
        <f t="array" ref="L870">_xlfn.XLOOKUP($A870,Hospitalisation_table[[#All],[Customer ID]],Hospitalisation_table[[#All],[Customer Age]],"Not Found",0)</f>
        <v>36</v>
      </c>
      <c r="M870" t="str" cm="1">
        <f t="array" ref="M870">_xlfn.XLOOKUP($A870,Hospitalisation_table[[#All],[Customer ID]],Hospitalisation_table[[#All],[Date of Birth]],"Not Found",0)</f>
        <v>27-Oct-1986</v>
      </c>
      <c r="N870" s="22" cm="1">
        <f t="array" ref="N870">_xlfn.XLOOKUP($A870,Hospitalisation_table[[#All],[Customer ID]],Hospitalisation_table[[#All],[charges]],"Not Found",0)</f>
        <v>4889.04</v>
      </c>
      <c r="O870" t="str" cm="1">
        <f t="array" ref="O870">_xlfn.XLOOKUP($A870,Hospitalisation_table[[#All],[Customer ID]],Hospitalisation_table[[#All],[Hospital tier_Updated]],"Not Found",0)</f>
        <v>tier - 2</v>
      </c>
      <c r="P870" t="str" cm="1">
        <f t="array" ref="P870">_xlfn.XLOOKUP($A870,Hospitalisation_table[[#All],[Customer ID]],Hospitalisation_table[[#All],[City tier_updated]],"Not Found",0)</f>
        <v>tier - 1</v>
      </c>
      <c r="Q870" t="str" cm="1">
        <f t="array" ref="Q870">_xlfn.XLOOKUP($A870,Hospitalisation_table[[#All],[Customer ID]],Hospitalisation_table[[#All],[State ID Updated]],"Not Found",0)</f>
        <v>R1013</v>
      </c>
    </row>
    <row r="871" spans="1:17" x14ac:dyDescent="0.3">
      <c r="A871" s="14" t="s">
        <v>589</v>
      </c>
      <c r="B871" t="str" cm="1">
        <f t="array" ref="B871">_xlfn.XLOOKUP($A871,CustomersName[[#All],[Customer ID]],CustomersName[[#All],[First Name]],"Not Found",0)</f>
        <v>Julih A.</v>
      </c>
      <c r="C871" cm="1">
        <f t="array" ref="C871">_xlfn.XLOOKUP($A871,MedExam_Table[[#Headers],[#Data],[Customer ID]],MedExam_Table[[#Headers],[#Data],[BMI]],"Not Found",0)</f>
        <v>26.2</v>
      </c>
      <c r="D871" cm="1">
        <f t="array" ref="D871">_xlfn.XLOOKUP($A871,MedExam_Table[[#Headers],[#Data],[Customer ID]],MedExam_Table[[#Headers],[#Data],[HBA1C]],"Not Found",0)</f>
        <v>10.93</v>
      </c>
      <c r="E871" t="str" cm="1">
        <f t="array" ref="E871">_xlfn.XLOOKUP($A871,MedExam_Table[[#Headers],[#Data],[Customer ID]],MedExam_Table[[#Headers],[#Data],[Heart Issues Updated]],"Not Found",0)</f>
        <v>Yes</v>
      </c>
      <c r="F871" t="str" cm="1">
        <f t="array" ref="F871">_xlfn.XLOOKUP($A871,MedExam_Table[[#Headers],[#Data],[Customer ID]],MedExam_Table[[#Headers],[#Data],[Any Transplants Update]],"Not Found",0)</f>
        <v>No</v>
      </c>
      <c r="G871" t="str" cm="1">
        <f t="array" ref="G871">_xlfn.XLOOKUP($A871,MedExam_Table[[#Headers],[#Data],[Customer ID]],MedExam_Table[[#Headers],[#Data],[Cancer history]],"Not Found",0)</f>
        <v>No</v>
      </c>
      <c r="H871" cm="1">
        <f t="array" ref="H871">_xlfn.XLOOKUP($A871,MedExam_Table[[#Headers],[#Data],[Customer ID]],MedExam_Table[[#Headers],[#Data],[NumberOfMajorSurgeries_updated]],"Not Found",0)</f>
        <v>1</v>
      </c>
      <c r="I871" t="str" cm="1">
        <f t="array" ref="I871">_xlfn.XLOOKUP($A871,MedExam_Table[[#Headers],[#Data],[Customer ID]],MedExam_Table[[#Headers],[#Data],[Smoker Updated]],"Not Found",0)</f>
        <v>No</v>
      </c>
      <c r="J871" t="str" cm="1">
        <f t="array" ref="J871">_xlfn.XLOOKUP($A871,MedExam_Table[[#Headers],[#Data],[Customer ID]],MedExam_Table[[#Headers],[#Data],[Weight Status]],"Not Found",0)</f>
        <v>OverWeight</v>
      </c>
      <c r="K871" t="str" cm="1">
        <f t="array" ref="K871">_xlfn.XLOOKUP($A871,MedExam_Table[[#Headers],[#Data],[Customer ID]],MedExam_Table[[#Headers],[#Data],[Diabetes Status]],"Not Found",0)</f>
        <v>Diabetes</v>
      </c>
      <c r="L871" cm="1">
        <f t="array" ref="L871">_xlfn.XLOOKUP($A871,Hospitalisation_table[[#All],[Customer ID]],Hospitalisation_table[[#All],[Customer Age]],"Not Found",0)</f>
        <v>36</v>
      </c>
      <c r="M871" t="str" cm="1">
        <f t="array" ref="M871">_xlfn.XLOOKUP($A871,Hospitalisation_table[[#All],[Customer ID]],Hospitalisation_table[[#All],[Date of Birth]],"Not Found",0)</f>
        <v>23-Dec-1986</v>
      </c>
      <c r="N871" s="22" cm="1">
        <f t="array" ref="N871">_xlfn.XLOOKUP($A871,Hospitalisation_table[[#All],[Customer ID]],Hospitalisation_table[[#All],[charges]],"Not Found",0)</f>
        <v>4883.87</v>
      </c>
      <c r="O871" t="str" cm="1">
        <f t="array" ref="O871">_xlfn.XLOOKUP($A871,Hospitalisation_table[[#All],[Customer ID]],Hospitalisation_table[[#All],[Hospital tier_Updated]],"Not Found",0)</f>
        <v>tier - 2</v>
      </c>
      <c r="P871" t="str" cm="1">
        <f t="array" ref="P871">_xlfn.XLOOKUP($A871,Hospitalisation_table[[#All],[Customer ID]],Hospitalisation_table[[#All],[City tier_updated]],"Not Found",0)</f>
        <v>tier - 1</v>
      </c>
      <c r="Q871" t="str" cm="1">
        <f t="array" ref="Q871">_xlfn.XLOOKUP($A871,Hospitalisation_table[[#All],[Customer ID]],Hospitalisation_table[[#All],[State ID Updated]],"Not Found",0)</f>
        <v>R1011</v>
      </c>
    </row>
    <row r="872" spans="1:17" x14ac:dyDescent="0.3">
      <c r="A872" s="13" t="s">
        <v>588</v>
      </c>
      <c r="B872" t="str" cm="1">
        <f t="array" ref="B872">_xlfn.XLOOKUP($A872,CustomersName[[#All],[Customer ID]],CustomersName[[#All],[First Name]],"Not Found",0)</f>
        <v>Douhlas W</v>
      </c>
      <c r="C872" cm="1">
        <f t="array" ref="C872">_xlfn.XLOOKUP($A872,MedExam_Table[[#Headers],[#Data],[Customer ID]],MedExam_Table[[#Headers],[#Data],[BMI]],"Not Found",0)</f>
        <v>26.695</v>
      </c>
      <c r="D872" cm="1">
        <f t="array" ref="D872">_xlfn.XLOOKUP($A872,MedExam_Table[[#Headers],[#Data],[Customer ID]],MedExam_Table[[#Headers],[#Data],[HBA1C]],"Not Found",0)</f>
        <v>4.21</v>
      </c>
      <c r="E872" t="str" cm="1">
        <f t="array" ref="E872">_xlfn.XLOOKUP($A872,MedExam_Table[[#Headers],[#Data],[Customer ID]],MedExam_Table[[#Headers],[#Data],[Heart Issues Updated]],"Not Found",0)</f>
        <v>Yes</v>
      </c>
      <c r="F872" t="str" cm="1">
        <f t="array" ref="F872">_xlfn.XLOOKUP($A872,MedExam_Table[[#Headers],[#Data],[Customer ID]],MedExam_Table[[#Headers],[#Data],[Any Transplants Update]],"Not Found",0)</f>
        <v>No</v>
      </c>
      <c r="G872" t="str" cm="1">
        <f t="array" ref="G872">_xlfn.XLOOKUP($A872,MedExam_Table[[#Headers],[#Data],[Customer ID]],MedExam_Table[[#Headers],[#Data],[Cancer history]],"Not Found",0)</f>
        <v>Yes</v>
      </c>
      <c r="H872" cm="1">
        <f t="array" ref="H872">_xlfn.XLOOKUP($A872,MedExam_Table[[#Headers],[#Data],[Customer ID]],MedExam_Table[[#Headers],[#Data],[NumberOfMajorSurgeries_updated]],"Not Found",0)</f>
        <v>1</v>
      </c>
      <c r="I872" t="str" cm="1">
        <f t="array" ref="I872">_xlfn.XLOOKUP($A872,MedExam_Table[[#Headers],[#Data],[Customer ID]],MedExam_Table[[#Headers],[#Data],[Smoker Updated]],"Not Found",0)</f>
        <v>No</v>
      </c>
      <c r="J872" t="str" cm="1">
        <f t="array" ref="J872">_xlfn.XLOOKUP($A872,MedExam_Table[[#Headers],[#Data],[Customer ID]],MedExam_Table[[#Headers],[#Data],[Weight Status]],"Not Found",0)</f>
        <v>OverWeight</v>
      </c>
      <c r="K872" t="str" cm="1">
        <f t="array" ref="K872">_xlfn.XLOOKUP($A872,MedExam_Table[[#Headers],[#Data],[Customer ID]],MedExam_Table[[#Headers],[#Data],[Diabetes Status]],"Not Found",0)</f>
        <v>Normal</v>
      </c>
      <c r="L872" cm="1">
        <f t="array" ref="L872">_xlfn.XLOOKUP($A872,Hospitalisation_table[[#All],[Customer ID]],Hospitalisation_table[[#All],[Customer Age]],"Not Found",0)</f>
        <v>25</v>
      </c>
      <c r="M872" t="str" cm="1">
        <f t="array" ref="M872">_xlfn.XLOOKUP($A872,Hospitalisation_table[[#All],[Customer ID]],Hospitalisation_table[[#All],[Date of Birth]],"Not Found",0)</f>
        <v>29-Sep-1997</v>
      </c>
      <c r="N872" s="22" cm="1">
        <f t="array" ref="N872">_xlfn.XLOOKUP($A872,Hospitalisation_table[[#All],[Customer ID]],Hospitalisation_table[[#All],[charges]],"Not Found",0)</f>
        <v>4877.9799999999996</v>
      </c>
      <c r="O872" t="str" cm="1">
        <f t="array" ref="O872">_xlfn.XLOOKUP($A872,Hospitalisation_table[[#All],[Customer ID]],Hospitalisation_table[[#All],[Hospital tier_Updated]],"Not Found",0)</f>
        <v>tier - 2</v>
      </c>
      <c r="P872" t="str" cm="1">
        <f t="array" ref="P872">_xlfn.XLOOKUP($A872,Hospitalisation_table[[#All],[Customer ID]],Hospitalisation_table[[#All],[City tier_updated]],"Not Found",0)</f>
        <v>tier - 3</v>
      </c>
      <c r="Q872" t="str" cm="1">
        <f t="array" ref="Q872">_xlfn.XLOOKUP($A872,Hospitalisation_table[[#All],[Customer ID]],Hospitalisation_table[[#All],[State ID Updated]],"Not Found",0)</f>
        <v>R1012</v>
      </c>
    </row>
    <row r="873" spans="1:17" x14ac:dyDescent="0.3">
      <c r="A873" s="14" t="s">
        <v>587</v>
      </c>
      <c r="B873" t="str" cm="1">
        <f t="array" ref="B873">_xlfn.XLOOKUP($A873,CustomersName[[#All],[Customer ID]],CustomersName[[#All],[First Name]],"Not Found",0)</f>
        <v>Catherine</v>
      </c>
      <c r="C873" cm="1">
        <f t="array" ref="C873">_xlfn.XLOOKUP($A873,MedExam_Table[[#Headers],[#Data],[Customer ID]],MedExam_Table[[#Headers],[#Data],[BMI]],"Not Found",0)</f>
        <v>23.16</v>
      </c>
      <c r="D873" cm="1">
        <f t="array" ref="D873">_xlfn.XLOOKUP($A873,MedExam_Table[[#Headers],[#Data],[Customer ID]],MedExam_Table[[#Headers],[#Data],[HBA1C]],"Not Found",0)</f>
        <v>5.5</v>
      </c>
      <c r="E873" t="str" cm="1">
        <f t="array" ref="E873">_xlfn.XLOOKUP($A873,MedExam_Table[[#Headers],[#Data],[Customer ID]],MedExam_Table[[#Headers],[#Data],[Heart Issues Updated]],"Not Found",0)</f>
        <v>No</v>
      </c>
      <c r="F873" t="str" cm="1">
        <f t="array" ref="F873">_xlfn.XLOOKUP($A873,MedExam_Table[[#Headers],[#Data],[Customer ID]],MedExam_Table[[#Headers],[#Data],[Any Transplants Update]],"Not Found",0)</f>
        <v>No</v>
      </c>
      <c r="G873" t="str" cm="1">
        <f t="array" ref="G873">_xlfn.XLOOKUP($A873,MedExam_Table[[#Headers],[#Data],[Customer ID]],MedExam_Table[[#Headers],[#Data],[Cancer history]],"Not Found",0)</f>
        <v>No</v>
      </c>
      <c r="H873" cm="1">
        <f t="array" ref="H873">_xlfn.XLOOKUP($A873,MedExam_Table[[#Headers],[#Data],[Customer ID]],MedExam_Table[[#Headers],[#Data],[NumberOfMajorSurgeries_updated]],"Not Found",0)</f>
        <v>0</v>
      </c>
      <c r="I873" t="str" cm="1">
        <f t="array" ref="I873">_xlfn.XLOOKUP($A873,MedExam_Table[[#Headers],[#Data],[Customer ID]],MedExam_Table[[#Headers],[#Data],[Smoker Updated]],"Not Found",0)</f>
        <v>No</v>
      </c>
      <c r="J873" t="str" cm="1">
        <f t="array" ref="J873">_xlfn.XLOOKUP($A873,MedExam_Table[[#Headers],[#Data],[Customer ID]],MedExam_Table[[#Headers],[#Data],[Weight Status]],"Not Found",0)</f>
        <v>NormalWeight</v>
      </c>
      <c r="K873" t="str" cm="1">
        <f t="array" ref="K873">_xlfn.XLOOKUP($A873,MedExam_Table[[#Headers],[#Data],[Customer ID]],MedExam_Table[[#Headers],[#Data],[Diabetes Status]],"Not Found",0)</f>
        <v>Normal</v>
      </c>
      <c r="L873" cm="1">
        <f t="array" ref="L873">_xlfn.XLOOKUP($A873,Hospitalisation_table[[#All],[Customer ID]],Hospitalisation_table[[#All],[Customer Age]],"Not Found",0)</f>
        <v>33</v>
      </c>
      <c r="M873" t="str" cm="1">
        <f t="array" ref="M873">_xlfn.XLOOKUP($A873,Hospitalisation_table[[#All],[Customer ID]],Hospitalisation_table[[#All],[Date of Birth]],"Not Found",0)</f>
        <v>1-Sep-1989</v>
      </c>
      <c r="N873" s="22" cm="1">
        <f t="array" ref="N873">_xlfn.XLOOKUP($A873,Hospitalisation_table[[#All],[Customer ID]],Hospitalisation_table[[#All],[charges]],"Not Found",0)</f>
        <v>4859.8900000000003</v>
      </c>
      <c r="O873" t="str" cm="1">
        <f t="array" ref="O873">_xlfn.XLOOKUP($A873,Hospitalisation_table[[#All],[Customer ID]],Hospitalisation_table[[#All],[Hospital tier_Updated]],"Not Found",0)</f>
        <v>tier - 2</v>
      </c>
      <c r="P873" t="str" cm="1">
        <f t="array" ref="P873">_xlfn.XLOOKUP($A873,Hospitalisation_table[[#All],[Customer ID]],Hospitalisation_table[[#All],[City tier_updated]],"Not Found",0)</f>
        <v>tier - 3</v>
      </c>
      <c r="Q873" t="str" cm="1">
        <f t="array" ref="Q873">_xlfn.XLOOKUP($A873,Hospitalisation_table[[#All],[Customer ID]],Hospitalisation_table[[#All],[State ID Updated]],"Not Found",0)</f>
        <v>R1011</v>
      </c>
    </row>
    <row r="874" spans="1:17" x14ac:dyDescent="0.3">
      <c r="A874" s="13" t="s">
        <v>586</v>
      </c>
      <c r="B874" t="str" cm="1">
        <f t="array" ref="B874">_xlfn.XLOOKUP($A874,CustomersName[[#All],[Customer ID]],CustomersName[[#All],[First Name]],"Not Found",0)</f>
        <v>Jamhs A</v>
      </c>
      <c r="C874" cm="1">
        <f t="array" ref="C874">_xlfn.XLOOKUP($A874,MedExam_Table[[#Headers],[#Data],[Customer ID]],MedExam_Table[[#Headers],[#Data],[BMI]],"Not Found",0)</f>
        <v>32.585000000000001</v>
      </c>
      <c r="D874" cm="1">
        <f t="array" ref="D874">_xlfn.XLOOKUP($A874,MedExam_Table[[#Headers],[#Data],[Customer ID]],MedExam_Table[[#Headers],[#Data],[HBA1C]],"Not Found",0)</f>
        <v>4.93</v>
      </c>
      <c r="E874" t="str" cm="1">
        <f t="array" ref="E874">_xlfn.XLOOKUP($A874,MedExam_Table[[#Headers],[#Data],[Customer ID]],MedExam_Table[[#Headers],[#Data],[Heart Issues Updated]],"Not Found",0)</f>
        <v>Yes</v>
      </c>
      <c r="F874" t="str" cm="1">
        <f t="array" ref="F874">_xlfn.XLOOKUP($A874,MedExam_Table[[#Headers],[#Data],[Customer ID]],MedExam_Table[[#Headers],[#Data],[Any Transplants Update]],"Not Found",0)</f>
        <v>No</v>
      </c>
      <c r="G874" t="str" cm="1">
        <f t="array" ref="G874">_xlfn.XLOOKUP($A874,MedExam_Table[[#Headers],[#Data],[Customer ID]],MedExam_Table[[#Headers],[#Data],[Cancer history]],"Not Found",0)</f>
        <v>No</v>
      </c>
      <c r="H874" cm="1">
        <f t="array" ref="H874">_xlfn.XLOOKUP($A874,MedExam_Table[[#Headers],[#Data],[Customer ID]],MedExam_Table[[#Headers],[#Data],[NumberOfMajorSurgeries_updated]],"Not Found",0)</f>
        <v>1</v>
      </c>
      <c r="I874" t="str" cm="1">
        <f t="array" ref="I874">_xlfn.XLOOKUP($A874,MedExam_Table[[#Headers],[#Data],[Customer ID]],MedExam_Table[[#Headers],[#Data],[Smoker Updated]],"Not Found",0)</f>
        <v>No</v>
      </c>
      <c r="J874" t="str" cm="1">
        <f t="array" ref="J874">_xlfn.XLOOKUP($A874,MedExam_Table[[#Headers],[#Data],[Customer ID]],MedExam_Table[[#Headers],[#Data],[Weight Status]],"Not Found",0)</f>
        <v>Obesity</v>
      </c>
      <c r="K874" t="str" cm="1">
        <f t="array" ref="K874">_xlfn.XLOOKUP($A874,MedExam_Table[[#Headers],[#Data],[Customer ID]],MedExam_Table[[#Headers],[#Data],[Diabetes Status]],"Not Found",0)</f>
        <v>Normal</v>
      </c>
      <c r="L874" cm="1">
        <f t="array" ref="L874">_xlfn.XLOOKUP($A874,Hospitalisation_table[[#All],[Customer ID]],Hospitalisation_table[[#All],[Customer Age]],"Not Found",0)</f>
        <v>27</v>
      </c>
      <c r="M874" t="str" cm="1">
        <f t="array" ref="M874">_xlfn.XLOOKUP($A874,Hospitalisation_table[[#All],[Customer ID]],Hospitalisation_table[[#All],[Date of Birth]],"Not Found",0)</f>
        <v>27-Dec-1995</v>
      </c>
      <c r="N874" s="22" cm="1">
        <f t="array" ref="N874">_xlfn.XLOOKUP($A874,Hospitalisation_table[[#All],[Customer ID]],Hospitalisation_table[[#All],[charges]],"Not Found",0)</f>
        <v>4846.92</v>
      </c>
      <c r="O874" t="str" cm="1">
        <f t="array" ref="O874">_xlfn.XLOOKUP($A874,Hospitalisation_table[[#All],[Customer ID]],Hospitalisation_table[[#All],[Hospital tier_Updated]],"Not Found",0)</f>
        <v>tier - 2</v>
      </c>
      <c r="P874" t="str" cm="1">
        <f t="array" ref="P874">_xlfn.XLOOKUP($A874,Hospitalisation_table[[#All],[Customer ID]],Hospitalisation_table[[#All],[City tier_updated]],"Not Found",0)</f>
        <v>tier - 3</v>
      </c>
      <c r="Q874" t="str" cm="1">
        <f t="array" ref="Q874">_xlfn.XLOOKUP($A874,Hospitalisation_table[[#All],[Customer ID]],Hospitalisation_table[[#All],[State ID Updated]],"Not Found",0)</f>
        <v>R1017</v>
      </c>
    </row>
    <row r="875" spans="1:17" x14ac:dyDescent="0.3">
      <c r="A875" s="14" t="s">
        <v>585</v>
      </c>
      <c r="B875" t="str" cm="1">
        <f t="array" ref="B875">_xlfn.XLOOKUP($A875,CustomersName[[#All],[Customer ID]],CustomersName[[#All],[First Name]],"Not Found",0)</f>
        <v>Youngseong</v>
      </c>
      <c r="C875" cm="1">
        <f t="array" ref="C875">_xlfn.XLOOKUP($A875,MedExam_Table[[#Headers],[#Data],[Customer ID]],MedExam_Table[[#Headers],[#Data],[BMI]],"Not Found",0)</f>
        <v>33.97</v>
      </c>
      <c r="D875" cm="1">
        <f t="array" ref="D875">_xlfn.XLOOKUP($A875,MedExam_Table[[#Headers],[#Data],[Customer ID]],MedExam_Table[[#Headers],[#Data],[HBA1C]],"Not Found",0)</f>
        <v>5.6</v>
      </c>
      <c r="E875" t="str" cm="1">
        <f t="array" ref="E875">_xlfn.XLOOKUP($A875,MedExam_Table[[#Headers],[#Data],[Customer ID]],MedExam_Table[[#Headers],[#Data],[Heart Issues Updated]],"Not Found",0)</f>
        <v>Yes</v>
      </c>
      <c r="F875" t="str" cm="1">
        <f t="array" ref="F875">_xlfn.XLOOKUP($A875,MedExam_Table[[#Headers],[#Data],[Customer ID]],MedExam_Table[[#Headers],[#Data],[Any Transplants Update]],"Not Found",0)</f>
        <v>No</v>
      </c>
      <c r="G875" t="str" cm="1">
        <f t="array" ref="G875">_xlfn.XLOOKUP($A875,MedExam_Table[[#Headers],[#Data],[Customer ID]],MedExam_Table[[#Headers],[#Data],[Cancer history]],"Not Found",0)</f>
        <v>No</v>
      </c>
      <c r="H875" cm="1">
        <f t="array" ref="H875">_xlfn.XLOOKUP($A875,MedExam_Table[[#Headers],[#Data],[Customer ID]],MedExam_Table[[#Headers],[#Data],[NumberOfMajorSurgeries_updated]],"Not Found",0)</f>
        <v>0</v>
      </c>
      <c r="I875" t="str" cm="1">
        <f t="array" ref="I875">_xlfn.XLOOKUP($A875,MedExam_Table[[#Headers],[#Data],[Customer ID]],MedExam_Table[[#Headers],[#Data],[Smoker Updated]],"Not Found",0)</f>
        <v>No</v>
      </c>
      <c r="J875" t="str" cm="1">
        <f t="array" ref="J875">_xlfn.XLOOKUP($A875,MedExam_Table[[#Headers],[#Data],[Customer ID]],MedExam_Table[[#Headers],[#Data],[Weight Status]],"Not Found",0)</f>
        <v>Obesity</v>
      </c>
      <c r="K875" t="str" cm="1">
        <f t="array" ref="K875">_xlfn.XLOOKUP($A875,MedExam_Table[[#Headers],[#Data],[Customer ID]],MedExam_Table[[#Headers],[#Data],[Diabetes Status]],"Not Found",0)</f>
        <v>Normal</v>
      </c>
      <c r="L875" cm="1">
        <f t="array" ref="L875">_xlfn.XLOOKUP($A875,Hospitalisation_table[[#All],[Customer ID]],Hospitalisation_table[[#All],[Customer Age]],"Not Found",0)</f>
        <v>22</v>
      </c>
      <c r="M875" t="str" cm="1">
        <f t="array" ref="M875">_xlfn.XLOOKUP($A875,Hospitalisation_table[[#All],[Customer ID]],Hospitalisation_table[[#All],[Date of Birth]],"Not Found",0)</f>
        <v>7-Jun-2001</v>
      </c>
      <c r="N875" s="22" cm="1">
        <f t="array" ref="N875">_xlfn.XLOOKUP($A875,Hospitalisation_table[[#All],[Customer ID]],Hospitalisation_table[[#All],[charges]],"Not Found",0)</f>
        <v>4846.53</v>
      </c>
      <c r="O875" t="str" cm="1">
        <f t="array" ref="O875">_xlfn.XLOOKUP($A875,Hospitalisation_table[[#All],[Customer ID]],Hospitalisation_table[[#All],[Hospital tier_Updated]],"Not Found",0)</f>
        <v>tier - 2</v>
      </c>
      <c r="P875" t="str" cm="1">
        <f t="array" ref="P875">_xlfn.XLOOKUP($A875,Hospitalisation_table[[#All],[Customer ID]],Hospitalisation_table[[#All],[City tier_updated]],"Not Found",0)</f>
        <v>tier - 3</v>
      </c>
      <c r="Q875" t="str" cm="1">
        <f t="array" ref="Q875">_xlfn.XLOOKUP($A875,Hospitalisation_table[[#All],[Customer ID]],Hospitalisation_table[[#All],[State ID Updated]],"Not Found",0)</f>
        <v>R1021</v>
      </c>
    </row>
    <row r="876" spans="1:17" x14ac:dyDescent="0.3">
      <c r="A876" s="13" t="s">
        <v>584</v>
      </c>
      <c r="B876" t="str" cm="1">
        <f t="array" ref="B876">_xlfn.XLOOKUP($A876,CustomersName[[#All],[Customer ID]],CustomersName[[#All],[First Name]],"Not Found",0)</f>
        <v>John</v>
      </c>
      <c r="C876" cm="1">
        <f t="array" ref="C876">_xlfn.XLOOKUP($A876,MedExam_Table[[#Headers],[#Data],[Customer ID]],MedExam_Table[[#Headers],[#Data],[BMI]],"Not Found",0)</f>
        <v>16.57</v>
      </c>
      <c r="D876" cm="1">
        <f t="array" ref="D876">_xlfn.XLOOKUP($A876,MedExam_Table[[#Headers],[#Data],[Customer ID]],MedExam_Table[[#Headers],[#Data],[HBA1C]],"Not Found",0)</f>
        <v>9.99</v>
      </c>
      <c r="E876" t="str" cm="1">
        <f t="array" ref="E876">_xlfn.XLOOKUP($A876,MedExam_Table[[#Headers],[#Data],[Customer ID]],MedExam_Table[[#Headers],[#Data],[Heart Issues Updated]],"Not Found",0)</f>
        <v>No</v>
      </c>
      <c r="F876" t="str" cm="1">
        <f t="array" ref="F876">_xlfn.XLOOKUP($A876,MedExam_Table[[#Headers],[#Data],[Customer ID]],MedExam_Table[[#Headers],[#Data],[Any Transplants Update]],"Not Found",0)</f>
        <v>No</v>
      </c>
      <c r="G876" t="str" cm="1">
        <f t="array" ref="G876">_xlfn.XLOOKUP($A876,MedExam_Table[[#Headers],[#Data],[Customer ID]],MedExam_Table[[#Headers],[#Data],[Cancer history]],"Not Found",0)</f>
        <v>No</v>
      </c>
      <c r="H876" cm="1">
        <f t="array" ref="H876">_xlfn.XLOOKUP($A876,MedExam_Table[[#Headers],[#Data],[Customer ID]],MedExam_Table[[#Headers],[#Data],[NumberOfMajorSurgeries_updated]],"Not Found",0)</f>
        <v>0</v>
      </c>
      <c r="I876" t="str" cm="1">
        <f t="array" ref="I876">_xlfn.XLOOKUP($A876,MedExam_Table[[#Headers],[#Data],[Customer ID]],MedExam_Table[[#Headers],[#Data],[Smoker Updated]],"Not Found",0)</f>
        <v>No</v>
      </c>
      <c r="J876" t="str" cm="1">
        <f t="array" ref="J876">_xlfn.XLOOKUP($A876,MedExam_Table[[#Headers],[#Data],[Customer ID]],MedExam_Table[[#Headers],[#Data],[Weight Status]],"Not Found",0)</f>
        <v>Underweight</v>
      </c>
      <c r="K876" t="str" cm="1">
        <f t="array" ref="K876">_xlfn.XLOOKUP($A876,MedExam_Table[[#Headers],[#Data],[Customer ID]],MedExam_Table[[#Headers],[#Data],[Diabetes Status]],"Not Found",0)</f>
        <v>Diabetes</v>
      </c>
      <c r="L876" cm="1">
        <f t="array" ref="L876">_xlfn.XLOOKUP($A876,Hospitalisation_table[[#All],[Customer ID]],Hospitalisation_table[[#All],[Customer Age]],"Not Found",0)</f>
        <v>48</v>
      </c>
      <c r="M876" t="str" cm="1">
        <f t="array" ref="M876">_xlfn.XLOOKUP($A876,Hospitalisation_table[[#All],[Customer ID]],Hospitalisation_table[[#All],[Date of Birth]],"Not Found",0)</f>
        <v>11-Sep-1974</v>
      </c>
      <c r="N876" s="22" cm="1">
        <f t="array" ref="N876">_xlfn.XLOOKUP($A876,Hospitalisation_table[[#All],[Customer ID]],Hospitalisation_table[[#All],[charges]],"Not Found",0)</f>
        <v>4844.67</v>
      </c>
      <c r="O876" t="str" cm="1">
        <f t="array" ref="O876">_xlfn.XLOOKUP($A876,Hospitalisation_table[[#All],[Customer ID]],Hospitalisation_table[[#All],[Hospital tier_Updated]],"Not Found",0)</f>
        <v>tier - 2</v>
      </c>
      <c r="P876" t="str" cm="1">
        <f t="array" ref="P876">_xlfn.XLOOKUP($A876,Hospitalisation_table[[#All],[Customer ID]],Hospitalisation_table[[#All],[City tier_updated]],"Not Found",0)</f>
        <v>tier - 2</v>
      </c>
      <c r="Q876" t="str" cm="1">
        <f t="array" ref="Q876">_xlfn.XLOOKUP($A876,Hospitalisation_table[[#All],[Customer ID]],Hospitalisation_table[[#All],[State ID Updated]],"Not Found",0)</f>
        <v>R1013</v>
      </c>
    </row>
    <row r="877" spans="1:17" x14ac:dyDescent="0.3">
      <c r="A877" s="14" t="s">
        <v>583</v>
      </c>
      <c r="B877" t="str" cm="1">
        <f t="array" ref="B877">_xlfn.XLOOKUP($A877,CustomersName[[#All],[Customer ID]],CustomersName[[#All],[First Name]],"Not Found",0)</f>
        <v>Brahdon S.</v>
      </c>
      <c r="C877" cm="1">
        <f t="array" ref="C877">_xlfn.XLOOKUP($A877,MedExam_Table[[#Headers],[#Data],[Customer ID]],MedExam_Table[[#Headers],[#Data],[BMI]],"Not Found",0)</f>
        <v>17.55</v>
      </c>
      <c r="D877" cm="1">
        <f t="array" ref="D877">_xlfn.XLOOKUP($A877,MedExam_Table[[#Headers],[#Data],[Customer ID]],MedExam_Table[[#Headers],[#Data],[HBA1C]],"Not Found",0)</f>
        <v>5.93</v>
      </c>
      <c r="E877" t="str" cm="1">
        <f t="array" ref="E877">_xlfn.XLOOKUP($A877,MedExam_Table[[#Headers],[#Data],[Customer ID]],MedExam_Table[[#Headers],[#Data],[Heart Issues Updated]],"Not Found",0)</f>
        <v>No</v>
      </c>
      <c r="F877" t="str" cm="1">
        <f t="array" ref="F877">_xlfn.XLOOKUP($A877,MedExam_Table[[#Headers],[#Data],[Customer ID]],MedExam_Table[[#Headers],[#Data],[Any Transplants Update]],"Not Found",0)</f>
        <v>No</v>
      </c>
      <c r="G877" t="str" cm="1">
        <f t="array" ref="G877">_xlfn.XLOOKUP($A877,MedExam_Table[[#Headers],[#Data],[Customer ID]],MedExam_Table[[#Headers],[#Data],[Cancer history]],"Not Found",0)</f>
        <v>Yes</v>
      </c>
      <c r="H877" cm="1">
        <f t="array" ref="H877">_xlfn.XLOOKUP($A877,MedExam_Table[[#Headers],[#Data],[Customer ID]],MedExam_Table[[#Headers],[#Data],[NumberOfMajorSurgeries_updated]],"Not Found",0)</f>
        <v>1</v>
      </c>
      <c r="I877" t="str" cm="1">
        <f t="array" ref="I877">_xlfn.XLOOKUP($A877,MedExam_Table[[#Headers],[#Data],[Customer ID]],MedExam_Table[[#Headers],[#Data],[Smoker Updated]],"Not Found",0)</f>
        <v>No</v>
      </c>
      <c r="J877" t="str" cm="1">
        <f t="array" ref="J877">_xlfn.XLOOKUP($A877,MedExam_Table[[#Headers],[#Data],[Customer ID]],MedExam_Table[[#Headers],[#Data],[Weight Status]],"Not Found",0)</f>
        <v>Underweight</v>
      </c>
      <c r="K877" t="str" cm="1">
        <f t="array" ref="K877">_xlfn.XLOOKUP($A877,MedExam_Table[[#Headers],[#Data],[Customer ID]],MedExam_Table[[#Headers],[#Data],[Diabetes Status]],"Not Found",0)</f>
        <v>Prediabetes</v>
      </c>
      <c r="L877" cm="1">
        <f t="array" ref="L877">_xlfn.XLOOKUP($A877,Hospitalisation_table[[#All],[Customer ID]],Hospitalisation_table[[#All],[Customer Age]],"Not Found",0)</f>
        <v>43</v>
      </c>
      <c r="M877" t="str" cm="1">
        <f t="array" ref="M877">_xlfn.XLOOKUP($A877,Hospitalisation_table[[#All],[Customer ID]],Hospitalisation_table[[#All],[Date of Birth]],"Not Found",0)</f>
        <v>13-Dec-1979</v>
      </c>
      <c r="N877" s="22" cm="1">
        <f t="array" ref="N877">_xlfn.XLOOKUP($A877,Hospitalisation_table[[#All],[Customer ID]],Hospitalisation_table[[#All],[charges]],"Not Found",0)</f>
        <v>4843.79</v>
      </c>
      <c r="O877" t="str" cm="1">
        <f t="array" ref="O877">_xlfn.XLOOKUP($A877,Hospitalisation_table[[#All],[Customer ID]],Hospitalisation_table[[#All],[Hospital tier_Updated]],"Not Found",0)</f>
        <v>tier - 2</v>
      </c>
      <c r="P877" t="str" cm="1">
        <f t="array" ref="P877">_xlfn.XLOOKUP($A877,Hospitalisation_table[[#All],[Customer ID]],Hospitalisation_table[[#All],[City tier_updated]],"Not Found",0)</f>
        <v>tier - 3</v>
      </c>
      <c r="Q877" t="str" cm="1">
        <f t="array" ref="Q877">_xlfn.XLOOKUP($A877,Hospitalisation_table[[#All],[Customer ID]],Hospitalisation_table[[#All],[State ID Updated]],"Not Found",0)</f>
        <v>R1013</v>
      </c>
    </row>
    <row r="878" spans="1:17" x14ac:dyDescent="0.3">
      <c r="A878" s="13" t="s">
        <v>582</v>
      </c>
      <c r="B878" t="str" cm="1">
        <f t="array" ref="B878">_xlfn.XLOOKUP($A878,CustomersName[[#All],[Customer ID]],CustomersName[[#All],[First Name]],"Not Found",0)</f>
        <v>Sehn P</v>
      </c>
      <c r="C878" cm="1">
        <f t="array" ref="C878">_xlfn.XLOOKUP($A878,MedExam_Table[[#Headers],[#Data],[Customer ID]],MedExam_Table[[#Headers],[#Data],[BMI]],"Not Found",0)</f>
        <v>29.41</v>
      </c>
      <c r="D878" cm="1">
        <f t="array" ref="D878">_xlfn.XLOOKUP($A878,MedExam_Table[[#Headers],[#Data],[Customer ID]],MedExam_Table[[#Headers],[#Data],[HBA1C]],"Not Found",0)</f>
        <v>6.29</v>
      </c>
      <c r="E878" t="str" cm="1">
        <f t="array" ref="E878">_xlfn.XLOOKUP($A878,MedExam_Table[[#Headers],[#Data],[Customer ID]],MedExam_Table[[#Headers],[#Data],[Heart Issues Updated]],"Not Found",0)</f>
        <v>Yes</v>
      </c>
      <c r="F878" t="str" cm="1">
        <f t="array" ref="F878">_xlfn.XLOOKUP($A878,MedExam_Table[[#Headers],[#Data],[Customer ID]],MedExam_Table[[#Headers],[#Data],[Any Transplants Update]],"Not Found",0)</f>
        <v>No</v>
      </c>
      <c r="G878" t="str" cm="1">
        <f t="array" ref="G878">_xlfn.XLOOKUP($A878,MedExam_Table[[#Headers],[#Data],[Customer ID]],MedExam_Table[[#Headers],[#Data],[Cancer history]],"Not Found",0)</f>
        <v>No</v>
      </c>
      <c r="H878" cm="1">
        <f t="array" ref="H878">_xlfn.XLOOKUP($A878,MedExam_Table[[#Headers],[#Data],[Customer ID]],MedExam_Table[[#Headers],[#Data],[NumberOfMajorSurgeries_updated]],"Not Found",0)</f>
        <v>1</v>
      </c>
      <c r="I878" t="str" cm="1">
        <f t="array" ref="I878">_xlfn.XLOOKUP($A878,MedExam_Table[[#Headers],[#Data],[Customer ID]],MedExam_Table[[#Headers],[#Data],[Smoker Updated]],"Not Found",0)</f>
        <v>No</v>
      </c>
      <c r="J878" t="str" cm="1">
        <f t="array" ref="J878">_xlfn.XLOOKUP($A878,MedExam_Table[[#Headers],[#Data],[Customer ID]],MedExam_Table[[#Headers],[#Data],[Weight Status]],"Not Found",0)</f>
        <v>OverWeight</v>
      </c>
      <c r="K878" t="str" cm="1">
        <f t="array" ref="K878">_xlfn.XLOOKUP($A878,MedExam_Table[[#Headers],[#Data],[Customer ID]],MedExam_Table[[#Headers],[#Data],[Diabetes Status]],"Not Found",0)</f>
        <v>Prediabetes</v>
      </c>
      <c r="L878" cm="1">
        <f t="array" ref="L878">_xlfn.XLOOKUP($A878,Hospitalisation_table[[#All],[Customer ID]],Hospitalisation_table[[#All],[Customer Age]],"Not Found",0)</f>
        <v>27</v>
      </c>
      <c r="M878" t="str" cm="1">
        <f t="array" ref="M878">_xlfn.XLOOKUP($A878,Hospitalisation_table[[#All],[Customer ID]],Hospitalisation_table[[#All],[Date of Birth]],"Not Found",0)</f>
        <v>29-Sep-1995</v>
      </c>
      <c r="N878" s="22" cm="1">
        <f t="array" ref="N878">_xlfn.XLOOKUP($A878,Hospitalisation_table[[#All],[Customer ID]],Hospitalisation_table[[#All],[charges]],"Not Found",0)</f>
        <v>4840.95</v>
      </c>
      <c r="O878" t="str" cm="1">
        <f t="array" ref="O878">_xlfn.XLOOKUP($A878,Hospitalisation_table[[#All],[Customer ID]],Hospitalisation_table[[#All],[Hospital tier_Updated]],"Not Found",0)</f>
        <v>tier - 2</v>
      </c>
      <c r="P878" t="str" cm="1">
        <f t="array" ref="P878">_xlfn.XLOOKUP($A878,Hospitalisation_table[[#All],[Customer ID]],Hospitalisation_table[[#All],[City tier_updated]],"Not Found",0)</f>
        <v>tier - 1</v>
      </c>
      <c r="Q878" t="str" cm="1">
        <f t="array" ref="Q878">_xlfn.XLOOKUP($A878,Hospitalisation_table[[#All],[Customer ID]],Hospitalisation_table[[#All],[State ID Updated]],"Not Found",0)</f>
        <v>R1021</v>
      </c>
    </row>
    <row r="879" spans="1:17" x14ac:dyDescent="0.3">
      <c r="A879" s="14" t="s">
        <v>581</v>
      </c>
      <c r="B879" t="str" cm="1">
        <f t="array" ref="B879">_xlfn.XLOOKUP($A879,CustomersName[[#All],[Customer ID]],CustomersName[[#All],[First Name]],"Not Found",0)</f>
        <v>Scott</v>
      </c>
      <c r="C879" cm="1">
        <f t="array" ref="C879">_xlfn.XLOOKUP($A879,MedExam_Table[[#Headers],[#Data],[Customer ID]],MedExam_Table[[#Headers],[#Data],[BMI]],"Not Found",0)</f>
        <v>17.91</v>
      </c>
      <c r="D879" cm="1">
        <f t="array" ref="D879">_xlfn.XLOOKUP($A879,MedExam_Table[[#Headers],[#Data],[Customer ID]],MedExam_Table[[#Headers],[#Data],[HBA1C]],"Not Found",0)</f>
        <v>5.65</v>
      </c>
      <c r="E879" t="str" cm="1">
        <f t="array" ref="E879">_xlfn.XLOOKUP($A879,MedExam_Table[[#Headers],[#Data],[Customer ID]],MedExam_Table[[#Headers],[#Data],[Heart Issues Updated]],"Not Found",0)</f>
        <v>No</v>
      </c>
      <c r="F879" t="str" cm="1">
        <f t="array" ref="F879">_xlfn.XLOOKUP($A879,MedExam_Table[[#Headers],[#Data],[Customer ID]],MedExam_Table[[#Headers],[#Data],[Any Transplants Update]],"Not Found",0)</f>
        <v>No</v>
      </c>
      <c r="G879" t="str" cm="1">
        <f t="array" ref="G879">_xlfn.XLOOKUP($A879,MedExam_Table[[#Headers],[#Data],[Customer ID]],MedExam_Table[[#Headers],[#Data],[Cancer history]],"Not Found",0)</f>
        <v>No</v>
      </c>
      <c r="H879" cm="1">
        <f t="array" ref="H879">_xlfn.XLOOKUP($A879,MedExam_Table[[#Headers],[#Data],[Customer ID]],MedExam_Table[[#Headers],[#Data],[NumberOfMajorSurgeries_updated]],"Not Found",0)</f>
        <v>1</v>
      </c>
      <c r="I879" t="str" cm="1">
        <f t="array" ref="I879">_xlfn.XLOOKUP($A879,MedExam_Table[[#Headers],[#Data],[Customer ID]],MedExam_Table[[#Headers],[#Data],[Smoker Updated]],"Not Found",0)</f>
        <v>No</v>
      </c>
      <c r="J879" t="str" cm="1">
        <f t="array" ref="J879">_xlfn.XLOOKUP($A879,MedExam_Table[[#Headers],[#Data],[Customer ID]],MedExam_Table[[#Headers],[#Data],[Weight Status]],"Not Found",0)</f>
        <v>Underweight</v>
      </c>
      <c r="K879" t="str" cm="1">
        <f t="array" ref="K879">_xlfn.XLOOKUP($A879,MedExam_Table[[#Headers],[#Data],[Customer ID]],MedExam_Table[[#Headers],[#Data],[Diabetes Status]],"Not Found",0)</f>
        <v>Normal</v>
      </c>
      <c r="L879" cm="1">
        <f t="array" ref="L879">_xlfn.XLOOKUP($A879,Hospitalisation_table[[#All],[Customer ID]],Hospitalisation_table[[#All],[Customer Age]],"Not Found",0)</f>
        <v>38</v>
      </c>
      <c r="M879" t="str" cm="1">
        <f t="array" ref="M879">_xlfn.XLOOKUP($A879,Hospitalisation_table[[#All],[Customer ID]],Hospitalisation_table[[#All],[Date of Birth]],"Not Found",0)</f>
        <v>15-Oct-1984</v>
      </c>
      <c r="N879" s="22" cm="1">
        <f t="array" ref="N879">_xlfn.XLOOKUP($A879,Hospitalisation_table[[#All],[Customer ID]],Hospitalisation_table[[#All],[charges]],"Not Found",0)</f>
        <v>4839.18</v>
      </c>
      <c r="O879" t="str" cm="1">
        <f t="array" ref="O879">_xlfn.XLOOKUP($A879,Hospitalisation_table[[#All],[Customer ID]],Hospitalisation_table[[#All],[Hospital tier_Updated]],"Not Found",0)</f>
        <v>tier - 2</v>
      </c>
      <c r="P879" t="str" cm="1">
        <f t="array" ref="P879">_xlfn.XLOOKUP($A879,Hospitalisation_table[[#All],[Customer ID]],Hospitalisation_table[[#All],[City tier_updated]],"Not Found",0)</f>
        <v>tier - 1</v>
      </c>
      <c r="Q879" t="str" cm="1">
        <f t="array" ref="Q879">_xlfn.XLOOKUP($A879,Hospitalisation_table[[#All],[Customer ID]],Hospitalisation_table[[#All],[State ID Updated]],"Not Found",0)</f>
        <v>R1012</v>
      </c>
    </row>
    <row r="880" spans="1:17" x14ac:dyDescent="0.3">
      <c r="A880" s="13" t="s">
        <v>2194</v>
      </c>
      <c r="B880" t="str" cm="1">
        <f t="array" ref="B880">_xlfn.XLOOKUP($A880,CustomersName[[#All],[Customer ID]],CustomersName[[#All],[First Name]],"Not Found",0)</f>
        <v>Manuela</v>
      </c>
      <c r="C880" cm="1">
        <f t="array" ref="C880">_xlfn.XLOOKUP($A880,MedExam_Table[[#Headers],[#Data],[Customer ID]],MedExam_Table[[#Headers],[#Data],[BMI]],"Not Found",0)</f>
        <v>48.86</v>
      </c>
      <c r="D880" cm="1">
        <f t="array" ref="D880">_xlfn.XLOOKUP($A880,MedExam_Table[[#Headers],[#Data],[Customer ID]],MedExam_Table[[#Headers],[#Data],[HBA1C]],"Not Found",0)</f>
        <v>6.09</v>
      </c>
      <c r="E880" t="str" cm="1">
        <f t="array" ref="E880">_xlfn.XLOOKUP($A880,MedExam_Table[[#Headers],[#Data],[Customer ID]],MedExam_Table[[#Headers],[#Data],[Heart Issues Updated]],"Not Found",0)</f>
        <v>No</v>
      </c>
      <c r="F880" t="str" cm="1">
        <f t="array" ref="F880">_xlfn.XLOOKUP($A880,MedExam_Table[[#Headers],[#Data],[Customer ID]],MedExam_Table[[#Headers],[#Data],[Any Transplants Update]],"Not Found",0)</f>
        <v>No</v>
      </c>
      <c r="G880" t="str" cm="1">
        <f t="array" ref="G880">_xlfn.XLOOKUP($A880,MedExam_Table[[#Headers],[#Data],[Customer ID]],MedExam_Table[[#Headers],[#Data],[Cancer history]],"Not Found",0)</f>
        <v>No</v>
      </c>
      <c r="H880" cm="1">
        <f t="array" ref="H880">_xlfn.XLOOKUP($A880,MedExam_Table[[#Headers],[#Data],[Customer ID]],MedExam_Table[[#Headers],[#Data],[NumberOfMajorSurgeries_updated]],"Not Found",0)</f>
        <v>0</v>
      </c>
      <c r="I880" t="str" cm="1">
        <f t="array" ref="I880">_xlfn.XLOOKUP($A880,MedExam_Table[[#Headers],[#Data],[Customer ID]],MedExam_Table[[#Headers],[#Data],[Smoker Updated]],"Not Found",0)</f>
        <v>Yes</v>
      </c>
      <c r="J880" t="str" cm="1">
        <f t="array" ref="J880">_xlfn.XLOOKUP($A880,MedExam_Table[[#Headers],[#Data],[Customer ID]],MedExam_Table[[#Headers],[#Data],[Weight Status]],"Not Found",0)</f>
        <v>Obesity</v>
      </c>
      <c r="K880" t="str" cm="1">
        <f t="array" ref="K880">_xlfn.XLOOKUP($A880,MedExam_Table[[#Headers],[#Data],[Customer ID]],MedExam_Table[[#Headers],[#Data],[Diabetes Status]],"Not Found",0)</f>
        <v>Prediabetes</v>
      </c>
      <c r="L880" cm="1">
        <f t="array" ref="L880">_xlfn.XLOOKUP($A880,Hospitalisation_table[[#All],[Customer ID]],Hospitalisation_table[[#All],[Customer Age]],"Not Found",0)</f>
        <v>31</v>
      </c>
      <c r="M880" t="str" cm="1">
        <f t="array" ref="M880">_xlfn.XLOOKUP($A880,Hospitalisation_table[[#All],[Customer ID]],Hospitalisation_table[[#All],[Date of Birth]],"Not Found",0)</f>
        <v>10-Jun-1991</v>
      </c>
      <c r="N880" s="22" cm="1">
        <f t="array" ref="N880">_xlfn.XLOOKUP($A880,Hospitalisation_table[[#All],[Customer ID]],Hospitalisation_table[[#All],[charges]],"Not Found",0)</f>
        <v>36911.99</v>
      </c>
      <c r="O880" t="str" cm="1">
        <f t="array" ref="O880">_xlfn.XLOOKUP($A880,Hospitalisation_table[[#All],[Customer ID]],Hospitalisation_table[[#All],[Hospital tier_Updated]],"Not Found",0)</f>
        <v>tier - 2</v>
      </c>
      <c r="P880" t="str" cm="1">
        <f t="array" ref="P880">_xlfn.XLOOKUP($A880,Hospitalisation_table[[#All],[Customer ID]],Hospitalisation_table[[#All],[City tier_updated]],"Not Found",0)</f>
        <v>tier - 2</v>
      </c>
      <c r="Q880" t="str" cm="1">
        <f t="array" ref="Q880">_xlfn.XLOOKUP($A880,Hospitalisation_table[[#All],[Customer ID]],Hospitalisation_table[[#All],[State ID Updated]],"Not Found",0)</f>
        <v>R1011</v>
      </c>
    </row>
    <row r="881" spans="1:17" x14ac:dyDescent="0.3">
      <c r="A881" s="14" t="s">
        <v>580</v>
      </c>
      <c r="B881" t="str" cm="1">
        <f t="array" ref="B881">_xlfn.XLOOKUP($A881,CustomersName[[#All],[Customer ID]],CustomersName[[#All],[First Name]],"Not Found",0)</f>
        <v>Janez</v>
      </c>
      <c r="C881" cm="1">
        <f t="array" ref="C881">_xlfn.XLOOKUP($A881,MedExam_Table[[#Headers],[#Data],[Customer ID]],MedExam_Table[[#Headers],[#Data],[BMI]],"Not Found",0)</f>
        <v>31.57</v>
      </c>
      <c r="D881" cm="1">
        <f t="array" ref="D881">_xlfn.XLOOKUP($A881,MedExam_Table[[#Headers],[#Data],[Customer ID]],MedExam_Table[[#Headers],[#Data],[HBA1C]],"Not Found",0)</f>
        <v>6.15</v>
      </c>
      <c r="E881" t="str" cm="1">
        <f t="array" ref="E881">_xlfn.XLOOKUP($A881,MedExam_Table[[#Headers],[#Data],[Customer ID]],MedExam_Table[[#Headers],[#Data],[Heart Issues Updated]],"Not Found",0)</f>
        <v>No</v>
      </c>
      <c r="F881" t="str" cm="1">
        <f t="array" ref="F881">_xlfn.XLOOKUP($A881,MedExam_Table[[#Headers],[#Data],[Customer ID]],MedExam_Table[[#Headers],[#Data],[Any Transplants Update]],"Not Found",0)</f>
        <v>No</v>
      </c>
      <c r="G881" t="str" cm="1">
        <f t="array" ref="G881">_xlfn.XLOOKUP($A881,MedExam_Table[[#Headers],[#Data],[Customer ID]],MedExam_Table[[#Headers],[#Data],[Cancer history]],"Not Found",0)</f>
        <v>No</v>
      </c>
      <c r="H881" cm="1">
        <f t="array" ref="H881">_xlfn.XLOOKUP($A881,MedExam_Table[[#Headers],[#Data],[Customer ID]],MedExam_Table[[#Headers],[#Data],[NumberOfMajorSurgeries_updated]],"Not Found",0)</f>
        <v>1</v>
      </c>
      <c r="I881" t="str" cm="1">
        <f t="array" ref="I881">_xlfn.XLOOKUP($A881,MedExam_Table[[#Headers],[#Data],[Customer ID]],MedExam_Table[[#Headers],[#Data],[Smoker Updated]],"Not Found",0)</f>
        <v>No</v>
      </c>
      <c r="J881" t="str" cm="1">
        <f t="array" ref="J881">_xlfn.XLOOKUP($A881,MedExam_Table[[#Headers],[#Data],[Customer ID]],MedExam_Table[[#Headers],[#Data],[Weight Status]],"Not Found",0)</f>
        <v>Obesity</v>
      </c>
      <c r="K881" t="str" cm="1">
        <f t="array" ref="K881">_xlfn.XLOOKUP($A881,MedExam_Table[[#Headers],[#Data],[Customer ID]],MedExam_Table[[#Headers],[#Data],[Diabetes Status]],"Not Found",0)</f>
        <v>Prediabetes</v>
      </c>
      <c r="L881" cm="1">
        <f t="array" ref="L881">_xlfn.XLOOKUP($A881,Hospitalisation_table[[#All],[Customer ID]],Hospitalisation_table[[#All],[Customer Age]],"Not Found",0)</f>
        <v>30</v>
      </c>
      <c r="M881" t="str" cm="1">
        <f t="array" ref="M881">_xlfn.XLOOKUP($A881,Hospitalisation_table[[#All],[Customer ID]],Hospitalisation_table[[#All],[Date of Birth]],"Not Found",0)</f>
        <v>10-Sep-1992</v>
      </c>
      <c r="N881" s="22" cm="1">
        <f t="array" ref="N881">_xlfn.XLOOKUP($A881,Hospitalisation_table[[#All],[Customer ID]],Hospitalisation_table[[#All],[charges]],"Not Found",0)</f>
        <v>4837.58</v>
      </c>
      <c r="O881" t="str" cm="1">
        <f t="array" ref="O881">_xlfn.XLOOKUP($A881,Hospitalisation_table[[#All],[Customer ID]],Hospitalisation_table[[#All],[Hospital tier_Updated]],"Not Found",0)</f>
        <v>tier - 3</v>
      </c>
      <c r="P881" t="str" cm="1">
        <f t="array" ref="P881">_xlfn.XLOOKUP($A881,Hospitalisation_table[[#All],[Customer ID]],Hospitalisation_table[[#All],[City tier_updated]],"Not Found",0)</f>
        <v>tier - 2</v>
      </c>
      <c r="Q881" t="str" cm="1">
        <f t="array" ref="Q881">_xlfn.XLOOKUP($A881,Hospitalisation_table[[#All],[Customer ID]],Hospitalisation_table[[#All],[State ID Updated]],"Not Found",0)</f>
        <v>R1013</v>
      </c>
    </row>
    <row r="882" spans="1:17" x14ac:dyDescent="0.3">
      <c r="A882" s="13" t="s">
        <v>579</v>
      </c>
      <c r="B882" t="str" cm="1">
        <f t="array" ref="B882">_xlfn.XLOOKUP($A882,CustomersName[[#All],[Customer ID]],CustomersName[[#All],[First Name]],"Not Found",0)</f>
        <v>John I</v>
      </c>
      <c r="C882" cm="1">
        <f t="array" ref="C882">_xlfn.XLOOKUP($A882,MedExam_Table[[#Headers],[#Data],[Customer ID]],MedExam_Table[[#Headers],[#Data],[BMI]],"Not Found",0)</f>
        <v>33.18</v>
      </c>
      <c r="D882" cm="1">
        <f t="array" ref="D882">_xlfn.XLOOKUP($A882,MedExam_Table[[#Headers],[#Data],[Customer ID]],MedExam_Table[[#Headers],[#Data],[HBA1C]],"Not Found",0)</f>
        <v>5.22</v>
      </c>
      <c r="E882" t="str" cm="1">
        <f t="array" ref="E882">_xlfn.XLOOKUP($A882,MedExam_Table[[#Headers],[#Data],[Customer ID]],MedExam_Table[[#Headers],[#Data],[Heart Issues Updated]],"Not Found",0)</f>
        <v>No</v>
      </c>
      <c r="F882" t="str" cm="1">
        <f t="array" ref="F882">_xlfn.XLOOKUP($A882,MedExam_Table[[#Headers],[#Data],[Customer ID]],MedExam_Table[[#Headers],[#Data],[Any Transplants Update]],"Not Found",0)</f>
        <v>Yes</v>
      </c>
      <c r="G882" t="str" cm="1">
        <f t="array" ref="G882">_xlfn.XLOOKUP($A882,MedExam_Table[[#Headers],[#Data],[Customer ID]],MedExam_Table[[#Headers],[#Data],[Cancer history]],"Not Found",0)</f>
        <v>No</v>
      </c>
      <c r="H882" cm="1">
        <f t="array" ref="H882">_xlfn.XLOOKUP($A882,MedExam_Table[[#Headers],[#Data],[Customer ID]],MedExam_Table[[#Headers],[#Data],[NumberOfMajorSurgeries_updated]],"Not Found",0)</f>
        <v>1</v>
      </c>
      <c r="I882" t="str" cm="1">
        <f t="array" ref="I882">_xlfn.XLOOKUP($A882,MedExam_Table[[#Headers],[#Data],[Customer ID]],MedExam_Table[[#Headers],[#Data],[Smoker Updated]],"Not Found",0)</f>
        <v>No</v>
      </c>
      <c r="J882" t="str" cm="1">
        <f t="array" ref="J882">_xlfn.XLOOKUP($A882,MedExam_Table[[#Headers],[#Data],[Customer ID]],MedExam_Table[[#Headers],[#Data],[Weight Status]],"Not Found",0)</f>
        <v>Obesity</v>
      </c>
      <c r="K882" t="str" cm="1">
        <f t="array" ref="K882">_xlfn.XLOOKUP($A882,MedExam_Table[[#Headers],[#Data],[Customer ID]],MedExam_Table[[#Headers],[#Data],[Diabetes Status]],"Not Found",0)</f>
        <v>Normal</v>
      </c>
      <c r="L882" cm="1">
        <f t="array" ref="L882">_xlfn.XLOOKUP($A882,Hospitalisation_table[[#All],[Customer ID]],Hospitalisation_table[[#All],[Customer Age]],"Not Found",0)</f>
        <v>22</v>
      </c>
      <c r="M882" t="str" cm="1">
        <f t="array" ref="M882">_xlfn.XLOOKUP($A882,Hospitalisation_table[[#All],[Customer ID]],Hospitalisation_table[[#All],[Date of Birth]],"Not Found",0)</f>
        <v>11-Dec-2000</v>
      </c>
      <c r="N882" s="22" cm="1">
        <f t="array" ref="N882">_xlfn.XLOOKUP($A882,Hospitalisation_table[[#All],[Customer ID]],Hospitalisation_table[[#All],[charges]],"Not Found",0)</f>
        <v>4835.43</v>
      </c>
      <c r="O882" t="str" cm="1">
        <f t="array" ref="O882">_xlfn.XLOOKUP($A882,Hospitalisation_table[[#All],[Customer ID]],Hospitalisation_table[[#All],[Hospital tier_Updated]],"Not Found",0)</f>
        <v>tier - 2</v>
      </c>
      <c r="P882" t="str" cm="1">
        <f t="array" ref="P882">_xlfn.XLOOKUP($A882,Hospitalisation_table[[#All],[Customer ID]],Hospitalisation_table[[#All],[City tier_updated]],"Not Found",0)</f>
        <v>tier - 2</v>
      </c>
      <c r="Q882" t="str" cm="1">
        <f t="array" ref="Q882">_xlfn.XLOOKUP($A882,Hospitalisation_table[[#All],[Customer ID]],Hospitalisation_table[[#All],[State ID Updated]],"Not Found",0)</f>
        <v>R1021</v>
      </c>
    </row>
    <row r="883" spans="1:17" x14ac:dyDescent="0.3">
      <c r="A883" s="14" t="s">
        <v>578</v>
      </c>
      <c r="B883" t="str" cm="1">
        <f t="array" ref="B883">_xlfn.XLOOKUP($A883,CustomersName[[#All],[Customer ID]],CustomersName[[#All],[First Name]],"Not Found",0)</f>
        <v>Heather</v>
      </c>
      <c r="C883" cm="1">
        <f t="array" ref="C883">_xlfn.XLOOKUP($A883,MedExam_Table[[#Headers],[#Data],[Customer ID]],MedExam_Table[[#Headers],[#Data],[BMI]],"Not Found",0)</f>
        <v>37</v>
      </c>
      <c r="D883" cm="1">
        <f t="array" ref="D883">_xlfn.XLOOKUP($A883,MedExam_Table[[#Headers],[#Data],[Customer ID]],MedExam_Table[[#Headers],[#Data],[HBA1C]],"Not Found",0)</f>
        <v>11.66</v>
      </c>
      <c r="E883" t="str" cm="1">
        <f t="array" ref="E883">_xlfn.XLOOKUP($A883,MedExam_Table[[#Headers],[#Data],[Customer ID]],MedExam_Table[[#Headers],[#Data],[Heart Issues Updated]],"Not Found",0)</f>
        <v>No</v>
      </c>
      <c r="F883" t="str" cm="1">
        <f t="array" ref="F883">_xlfn.XLOOKUP($A883,MedExam_Table[[#Headers],[#Data],[Customer ID]],MedExam_Table[[#Headers],[#Data],[Any Transplants Update]],"Not Found",0)</f>
        <v>No</v>
      </c>
      <c r="G883" t="str" cm="1">
        <f t="array" ref="G883">_xlfn.XLOOKUP($A883,MedExam_Table[[#Headers],[#Data],[Customer ID]],MedExam_Table[[#Headers],[#Data],[Cancer history]],"Not Found",0)</f>
        <v>No</v>
      </c>
      <c r="H883" cm="1">
        <f t="array" ref="H883">_xlfn.XLOOKUP($A883,MedExam_Table[[#Headers],[#Data],[Customer ID]],MedExam_Table[[#Headers],[#Data],[NumberOfMajorSurgeries_updated]],"Not Found",0)</f>
        <v>0</v>
      </c>
      <c r="I883" t="str" cm="1">
        <f t="array" ref="I883">_xlfn.XLOOKUP($A883,MedExam_Table[[#Headers],[#Data],[Customer ID]],MedExam_Table[[#Headers],[#Data],[Smoker Updated]],"Not Found",0)</f>
        <v>No</v>
      </c>
      <c r="J883" t="str" cm="1">
        <f t="array" ref="J883">_xlfn.XLOOKUP($A883,MedExam_Table[[#Headers],[#Data],[Customer ID]],MedExam_Table[[#Headers],[#Data],[Weight Status]],"Not Found",0)</f>
        <v>Obesity</v>
      </c>
      <c r="K883" t="str" cm="1">
        <f t="array" ref="K883">_xlfn.XLOOKUP($A883,MedExam_Table[[#Headers],[#Data],[Customer ID]],MedExam_Table[[#Headers],[#Data],[Diabetes Status]],"Not Found",0)</f>
        <v>Diabetes</v>
      </c>
      <c r="L883" cm="1">
        <f t="array" ref="L883">_xlfn.XLOOKUP($A883,Hospitalisation_table[[#All],[Customer ID]],Hospitalisation_table[[#All],[Customer Age]],"Not Found",0)</f>
        <v>20</v>
      </c>
      <c r="M883" t="str" cm="1">
        <f t="array" ref="M883">_xlfn.XLOOKUP($A883,Hospitalisation_table[[#All],[Customer ID]],Hospitalisation_table[[#All],[Date of Birth]],"Not Found",0)</f>
        <v>27-Jun-2002</v>
      </c>
      <c r="N883" s="22" cm="1">
        <f t="array" ref="N883">_xlfn.XLOOKUP($A883,Hospitalisation_table[[#All],[Customer ID]],Hospitalisation_table[[#All],[charges]],"Not Found",0)</f>
        <v>4830.63</v>
      </c>
      <c r="O883" t="str" cm="1">
        <f t="array" ref="O883">_xlfn.XLOOKUP($A883,Hospitalisation_table[[#All],[Customer ID]],Hospitalisation_table[[#All],[Hospital tier_Updated]],"Not Found",0)</f>
        <v>tier - 2</v>
      </c>
      <c r="P883" t="str" cm="1">
        <f t="array" ref="P883">_xlfn.XLOOKUP($A883,Hospitalisation_table[[#All],[Customer ID]],Hospitalisation_table[[#All],[City tier_updated]],"Not Found",0)</f>
        <v>tier - 1</v>
      </c>
      <c r="Q883" t="str" cm="1">
        <f t="array" ref="Q883">_xlfn.XLOOKUP($A883,Hospitalisation_table[[#All],[Customer ID]],Hospitalisation_table[[#All],[State ID Updated]],"Not Found",0)</f>
        <v>R1011</v>
      </c>
    </row>
    <row r="884" spans="1:17" x14ac:dyDescent="0.3">
      <c r="A884" s="13" t="s">
        <v>577</v>
      </c>
      <c r="B884" t="str" cm="1">
        <f t="array" ref="B884">_xlfn.XLOOKUP($A884,CustomersName[[#All],[Customer ID]],CustomersName[[#All],[First Name]],"Not Found",0)</f>
        <v>Michael</v>
      </c>
      <c r="C884" cm="1">
        <f t="array" ref="C884">_xlfn.XLOOKUP($A884,MedExam_Table[[#Headers],[#Data],[Customer ID]],MedExam_Table[[#Headers],[#Data],[BMI]],"Not Found",0)</f>
        <v>18.905000000000001</v>
      </c>
      <c r="D884" cm="1">
        <f t="array" ref="D884">_xlfn.XLOOKUP($A884,MedExam_Table[[#Headers],[#Data],[Customer ID]],MedExam_Table[[#Headers],[#Data],[HBA1C]],"Not Found",0)</f>
        <v>4.91</v>
      </c>
      <c r="E884" t="str" cm="1">
        <f t="array" ref="E884">_xlfn.XLOOKUP($A884,MedExam_Table[[#Headers],[#Data],[Customer ID]],MedExam_Table[[#Headers],[#Data],[Heart Issues Updated]],"Not Found",0)</f>
        <v>Yes</v>
      </c>
      <c r="F884" t="str" cm="1">
        <f t="array" ref="F884">_xlfn.XLOOKUP($A884,MedExam_Table[[#Headers],[#Data],[Customer ID]],MedExam_Table[[#Headers],[#Data],[Any Transplants Update]],"Not Found",0)</f>
        <v>No</v>
      </c>
      <c r="G884" t="str" cm="1">
        <f t="array" ref="G884">_xlfn.XLOOKUP($A884,MedExam_Table[[#Headers],[#Data],[Customer ID]],MedExam_Table[[#Headers],[#Data],[Cancer history]],"Not Found",0)</f>
        <v>No</v>
      </c>
      <c r="H884" cm="1">
        <f t="array" ref="H884">_xlfn.XLOOKUP($A884,MedExam_Table[[#Headers],[#Data],[Customer ID]],MedExam_Table[[#Headers],[#Data],[NumberOfMajorSurgeries_updated]],"Not Found",0)</f>
        <v>1</v>
      </c>
      <c r="I884" t="str" cm="1">
        <f t="array" ref="I884">_xlfn.XLOOKUP($A884,MedExam_Table[[#Headers],[#Data],[Customer ID]],MedExam_Table[[#Headers],[#Data],[Smoker Updated]],"Not Found",0)</f>
        <v>No</v>
      </c>
      <c r="J884" t="str" cm="1">
        <f t="array" ref="J884">_xlfn.XLOOKUP($A884,MedExam_Table[[#Headers],[#Data],[Customer ID]],MedExam_Table[[#Headers],[#Data],[Weight Status]],"Not Found",0)</f>
        <v>NormalWeight</v>
      </c>
      <c r="K884" t="str" cm="1">
        <f t="array" ref="K884">_xlfn.XLOOKUP($A884,MedExam_Table[[#Headers],[#Data],[Customer ID]],MedExam_Table[[#Headers],[#Data],[Diabetes Status]],"Not Found",0)</f>
        <v>Normal</v>
      </c>
      <c r="L884" cm="1">
        <f t="array" ref="L884">_xlfn.XLOOKUP($A884,Hospitalisation_table[[#All],[Customer ID]],Hospitalisation_table[[#All],[Customer Age]],"Not Found",0)</f>
        <v>27</v>
      </c>
      <c r="M884" t="str" cm="1">
        <f t="array" ref="M884">_xlfn.XLOOKUP($A884,Hospitalisation_table[[#All],[Customer ID]],Hospitalisation_table[[#All],[Date of Birth]],"Not Found",0)</f>
        <v>1-Dec-1995</v>
      </c>
      <c r="N884" s="22" cm="1">
        <f t="array" ref="N884">_xlfn.XLOOKUP($A884,Hospitalisation_table[[#All],[Customer ID]],Hospitalisation_table[[#All],[charges]],"Not Found",0)</f>
        <v>4827.8999999999996</v>
      </c>
      <c r="O884" t="str" cm="1">
        <f t="array" ref="O884">_xlfn.XLOOKUP($A884,Hospitalisation_table[[#All],[Customer ID]],Hospitalisation_table[[#All],[Hospital tier_Updated]],"Not Found",0)</f>
        <v>tier - 1</v>
      </c>
      <c r="P884" t="str" cm="1">
        <f t="array" ref="P884">_xlfn.XLOOKUP($A884,Hospitalisation_table[[#All],[Customer ID]],Hospitalisation_table[[#All],[City tier_updated]],"Not Found",0)</f>
        <v>tier - 2</v>
      </c>
      <c r="Q884" t="str" cm="1">
        <f t="array" ref="Q884">_xlfn.XLOOKUP($A884,Hospitalisation_table[[#All],[Customer ID]],Hospitalisation_table[[#All],[State ID Updated]],"Not Found",0)</f>
        <v>Unknown</v>
      </c>
    </row>
    <row r="885" spans="1:17" x14ac:dyDescent="0.3">
      <c r="A885" s="14" t="s">
        <v>576</v>
      </c>
      <c r="B885" t="str" cm="1">
        <f t="array" ref="B885">_xlfn.XLOOKUP($A885,CustomersName[[#All],[Customer ID]],CustomersName[[#All],[First Name]],"Not Found",0)</f>
        <v>Kathleen</v>
      </c>
      <c r="C885" cm="1">
        <f t="array" ref="C885">_xlfn.XLOOKUP($A885,MedExam_Table[[#Headers],[#Data],[Customer ID]],MedExam_Table[[#Headers],[#Data],[BMI]],"Not Found",0)</f>
        <v>20.03</v>
      </c>
      <c r="D885" cm="1">
        <f t="array" ref="D885">_xlfn.XLOOKUP($A885,MedExam_Table[[#Headers],[#Data],[Customer ID]],MedExam_Table[[#Headers],[#Data],[HBA1C]],"Not Found",0)</f>
        <v>9.25</v>
      </c>
      <c r="E885" t="str" cm="1">
        <f t="array" ref="E885">_xlfn.XLOOKUP($A885,MedExam_Table[[#Headers],[#Data],[Customer ID]],MedExam_Table[[#Headers],[#Data],[Heart Issues Updated]],"Not Found",0)</f>
        <v>Yes</v>
      </c>
      <c r="F885" t="str" cm="1">
        <f t="array" ref="F885">_xlfn.XLOOKUP($A885,MedExam_Table[[#Headers],[#Data],[Customer ID]],MedExam_Table[[#Headers],[#Data],[Any Transplants Update]],"Not Found",0)</f>
        <v>No</v>
      </c>
      <c r="G885" t="str" cm="1">
        <f t="array" ref="G885">_xlfn.XLOOKUP($A885,MedExam_Table[[#Headers],[#Data],[Customer ID]],MedExam_Table[[#Headers],[#Data],[Cancer history]],"Not Found",0)</f>
        <v>No</v>
      </c>
      <c r="H885" cm="1">
        <f t="array" ref="H885">_xlfn.XLOOKUP($A885,MedExam_Table[[#Headers],[#Data],[Customer ID]],MedExam_Table[[#Headers],[#Data],[NumberOfMajorSurgeries_updated]],"Not Found",0)</f>
        <v>0</v>
      </c>
      <c r="I885" t="str" cm="1">
        <f t="array" ref="I885">_xlfn.XLOOKUP($A885,MedExam_Table[[#Headers],[#Data],[Customer ID]],MedExam_Table[[#Headers],[#Data],[Smoker Updated]],"Not Found",0)</f>
        <v>No</v>
      </c>
      <c r="J885" t="str" cm="1">
        <f t="array" ref="J885">_xlfn.XLOOKUP($A885,MedExam_Table[[#Headers],[#Data],[Customer ID]],MedExam_Table[[#Headers],[#Data],[Weight Status]],"Not Found",0)</f>
        <v>NormalWeight</v>
      </c>
      <c r="K885" t="str" cm="1">
        <f t="array" ref="K885">_xlfn.XLOOKUP($A885,MedExam_Table[[#Headers],[#Data],[Customer ID]],MedExam_Table[[#Headers],[#Data],[Diabetes Status]],"Not Found",0)</f>
        <v>Diabetes</v>
      </c>
      <c r="L885" cm="1">
        <f t="array" ref="L885">_xlfn.XLOOKUP($A885,Hospitalisation_table[[#All],[Customer ID]],Hospitalisation_table[[#All],[Customer Age]],"Not Found",0)</f>
        <v>41</v>
      </c>
      <c r="M885" t="str" cm="1">
        <f t="array" ref="M885">_xlfn.XLOOKUP($A885,Hospitalisation_table[[#All],[Customer ID]],Hospitalisation_table[[#All],[Date of Birth]],"Not Found",0)</f>
        <v>3-Jul-1981</v>
      </c>
      <c r="N885" s="22" cm="1">
        <f t="array" ref="N885">_xlfn.XLOOKUP($A885,Hospitalisation_table[[#All],[Customer ID]],Hospitalisation_table[[#All],[charges]],"Not Found",0)</f>
        <v>4827.1000000000004</v>
      </c>
      <c r="O885" t="str" cm="1">
        <f t="array" ref="O885">_xlfn.XLOOKUP($A885,Hospitalisation_table[[#All],[Customer ID]],Hospitalisation_table[[#All],[Hospital tier_Updated]],"Not Found",0)</f>
        <v>tier - 2</v>
      </c>
      <c r="P885" t="str" cm="1">
        <f t="array" ref="P885">_xlfn.XLOOKUP($A885,Hospitalisation_table[[#All],[Customer ID]],Hospitalisation_table[[#All],[City tier_updated]],"Not Found",0)</f>
        <v>tier - 1</v>
      </c>
      <c r="Q885" t="str" cm="1">
        <f t="array" ref="Q885">_xlfn.XLOOKUP($A885,Hospitalisation_table[[#All],[Customer ID]],Hospitalisation_table[[#All],[State ID Updated]],"Not Found",0)</f>
        <v>R1013</v>
      </c>
    </row>
    <row r="886" spans="1:17" x14ac:dyDescent="0.3">
      <c r="A886" s="13" t="s">
        <v>575</v>
      </c>
      <c r="B886" t="str" cm="1">
        <f t="array" ref="B886">_xlfn.XLOOKUP($A886,CustomersName[[#All],[Customer ID]],CustomersName[[#All],[First Name]],"Not Found",0)</f>
        <v>Ryah M</v>
      </c>
      <c r="C886" cm="1">
        <f t="array" ref="C886">_xlfn.XLOOKUP($A886,MedExam_Table[[#Headers],[#Data],[Customer ID]],MedExam_Table[[#Headers],[#Data],[BMI]],"Not Found",0)</f>
        <v>16.7</v>
      </c>
      <c r="D886" cm="1">
        <f t="array" ref="D886">_xlfn.XLOOKUP($A886,MedExam_Table[[#Headers],[#Data],[Customer ID]],MedExam_Table[[#Headers],[#Data],[HBA1C]],"Not Found",0)</f>
        <v>11.48</v>
      </c>
      <c r="E886" t="str" cm="1">
        <f t="array" ref="E886">_xlfn.XLOOKUP($A886,MedExam_Table[[#Headers],[#Data],[Customer ID]],MedExam_Table[[#Headers],[#Data],[Heart Issues Updated]],"Not Found",0)</f>
        <v>No</v>
      </c>
      <c r="F886" t="str" cm="1">
        <f t="array" ref="F886">_xlfn.XLOOKUP($A886,MedExam_Table[[#Headers],[#Data],[Customer ID]],MedExam_Table[[#Headers],[#Data],[Any Transplants Update]],"Not Found",0)</f>
        <v>No</v>
      </c>
      <c r="G886" t="str" cm="1">
        <f t="array" ref="G886">_xlfn.XLOOKUP($A886,MedExam_Table[[#Headers],[#Data],[Customer ID]],MedExam_Table[[#Headers],[#Data],[Cancer history]],"Not Found",0)</f>
        <v>No</v>
      </c>
      <c r="H886" cm="1">
        <f t="array" ref="H886">_xlfn.XLOOKUP($A886,MedExam_Table[[#Headers],[#Data],[Customer ID]],MedExam_Table[[#Headers],[#Data],[NumberOfMajorSurgeries_updated]],"Not Found",0)</f>
        <v>0</v>
      </c>
      <c r="I886" t="str" cm="1">
        <f t="array" ref="I886">_xlfn.XLOOKUP($A886,MedExam_Table[[#Headers],[#Data],[Customer ID]],MedExam_Table[[#Headers],[#Data],[Smoker Updated]],"Not Found",0)</f>
        <v>No</v>
      </c>
      <c r="J886" t="str" cm="1">
        <f t="array" ref="J886">_xlfn.XLOOKUP($A886,MedExam_Table[[#Headers],[#Data],[Customer ID]],MedExam_Table[[#Headers],[#Data],[Weight Status]],"Not Found",0)</f>
        <v>Underweight</v>
      </c>
      <c r="K886" t="str" cm="1">
        <f t="array" ref="K886">_xlfn.XLOOKUP($A886,MedExam_Table[[#Headers],[#Data],[Customer ID]],MedExam_Table[[#Headers],[#Data],[Diabetes Status]],"Not Found",0)</f>
        <v>Diabetes</v>
      </c>
      <c r="L886" cm="1">
        <f t="array" ref="L886">_xlfn.XLOOKUP($A886,Hospitalisation_table[[#All],[Customer ID]],Hospitalisation_table[[#All],[Customer Age]],"Not Found",0)</f>
        <v>44</v>
      </c>
      <c r="M886" t="str" cm="1">
        <f t="array" ref="M886">_xlfn.XLOOKUP($A886,Hospitalisation_table[[#All],[Customer ID]],Hospitalisation_table[[#All],[Date of Birth]],"Not Found",0)</f>
        <v>3-Oct-1978</v>
      </c>
      <c r="N886" s="22" cm="1">
        <f t="array" ref="N886">_xlfn.XLOOKUP($A886,Hospitalisation_table[[#All],[Customer ID]],Hospitalisation_table[[#All],[charges]],"Not Found",0)</f>
        <v>4812.34</v>
      </c>
      <c r="O886" t="str" cm="1">
        <f t="array" ref="O886">_xlfn.XLOOKUP($A886,Hospitalisation_table[[#All],[Customer ID]],Hospitalisation_table[[#All],[Hospital tier_Updated]],"Not Found",0)</f>
        <v>tier - 2</v>
      </c>
      <c r="P886" t="str" cm="1">
        <f t="array" ref="P886">_xlfn.XLOOKUP($A886,Hospitalisation_table[[#All],[Customer ID]],Hospitalisation_table[[#All],[City tier_updated]],"Not Found",0)</f>
        <v>tier - 3</v>
      </c>
      <c r="Q886" t="str" cm="1">
        <f t="array" ref="Q886">_xlfn.XLOOKUP($A886,Hospitalisation_table[[#All],[Customer ID]],Hospitalisation_table[[#All],[State ID Updated]],"Not Found",0)</f>
        <v>R1013</v>
      </c>
    </row>
    <row r="887" spans="1:17" x14ac:dyDescent="0.3">
      <c r="A887" s="14" t="s">
        <v>574</v>
      </c>
      <c r="B887" t="str" cm="1">
        <f t="array" ref="B887">_xlfn.XLOOKUP($A887,CustomersName[[#All],[Customer ID]],CustomersName[[#All],[First Name]],"Not Found",0)</f>
        <v>Sara</v>
      </c>
      <c r="C887" cm="1">
        <f t="array" ref="C887">_xlfn.XLOOKUP($A887,MedExam_Table[[#Headers],[#Data],[Customer ID]],MedExam_Table[[#Headers],[#Data],[BMI]],"Not Found",0)</f>
        <v>39.82</v>
      </c>
      <c r="D887" cm="1">
        <f t="array" ref="D887">_xlfn.XLOOKUP($A887,MedExam_Table[[#Headers],[#Data],[Customer ID]],MedExam_Table[[#Headers],[#Data],[HBA1C]],"Not Found",0)</f>
        <v>6.06</v>
      </c>
      <c r="E887" t="str" cm="1">
        <f t="array" ref="E887">_xlfn.XLOOKUP($A887,MedExam_Table[[#Headers],[#Data],[Customer ID]],MedExam_Table[[#Headers],[#Data],[Heart Issues Updated]],"Not Found",0)</f>
        <v>No</v>
      </c>
      <c r="F887" t="str" cm="1">
        <f t="array" ref="F887">_xlfn.XLOOKUP($A887,MedExam_Table[[#Headers],[#Data],[Customer ID]],MedExam_Table[[#Headers],[#Data],[Any Transplants Update]],"Not Found",0)</f>
        <v>No</v>
      </c>
      <c r="G887" t="str" cm="1">
        <f t="array" ref="G887">_xlfn.XLOOKUP($A887,MedExam_Table[[#Headers],[#Data],[Customer ID]],MedExam_Table[[#Headers],[#Data],[Cancer history]],"Not Found",0)</f>
        <v>No</v>
      </c>
      <c r="H887" cm="1">
        <f t="array" ref="H887">_xlfn.XLOOKUP($A887,MedExam_Table[[#Headers],[#Data],[Customer ID]],MedExam_Table[[#Headers],[#Data],[NumberOfMajorSurgeries_updated]],"Not Found",0)</f>
        <v>0</v>
      </c>
      <c r="I887" t="str" cm="1">
        <f t="array" ref="I887">_xlfn.XLOOKUP($A887,MedExam_Table[[#Headers],[#Data],[Customer ID]],MedExam_Table[[#Headers],[#Data],[Smoker Updated]],"Not Found",0)</f>
        <v>No</v>
      </c>
      <c r="J887" t="str" cm="1">
        <f t="array" ref="J887">_xlfn.XLOOKUP($A887,MedExam_Table[[#Headers],[#Data],[Customer ID]],MedExam_Table[[#Headers],[#Data],[Weight Status]],"Not Found",0)</f>
        <v>Obesity</v>
      </c>
      <c r="K887" t="str" cm="1">
        <f t="array" ref="K887">_xlfn.XLOOKUP($A887,MedExam_Table[[#Headers],[#Data],[Customer ID]],MedExam_Table[[#Headers],[#Data],[Diabetes Status]],"Not Found",0)</f>
        <v>Prediabetes</v>
      </c>
      <c r="L887" cm="1">
        <f t="array" ref="L887">_xlfn.XLOOKUP($A887,Hospitalisation_table[[#All],[Customer ID]],Hospitalisation_table[[#All],[Customer Age]],"Not Found",0)</f>
        <v>33</v>
      </c>
      <c r="M887" t="str" cm="1">
        <f t="array" ref="M887">_xlfn.XLOOKUP($A887,Hospitalisation_table[[#All],[Customer ID]],Hospitalisation_table[[#All],[Date of Birth]],"Not Found",0)</f>
        <v>16-Dec-1989</v>
      </c>
      <c r="N887" s="22" cm="1">
        <f t="array" ref="N887">_xlfn.XLOOKUP($A887,Hospitalisation_table[[#All],[Customer ID]],Hospitalisation_table[[#All],[charges]],"Not Found",0)</f>
        <v>4795.66</v>
      </c>
      <c r="O887" t="str" cm="1">
        <f t="array" ref="O887">_xlfn.XLOOKUP($A887,Hospitalisation_table[[#All],[Customer ID]],Hospitalisation_table[[#All],[Hospital tier_Updated]],"Not Found",0)</f>
        <v>tier - 2</v>
      </c>
      <c r="P887" t="str" cm="1">
        <f t="array" ref="P887">_xlfn.XLOOKUP($A887,Hospitalisation_table[[#All],[Customer ID]],Hospitalisation_table[[#All],[City tier_updated]],"Not Found",0)</f>
        <v>tier - 1</v>
      </c>
      <c r="Q887" t="str" cm="1">
        <f t="array" ref="Q887">_xlfn.XLOOKUP($A887,Hospitalisation_table[[#All],[Customer ID]],Hospitalisation_table[[#All],[State ID Updated]],"Not Found",0)</f>
        <v>R1013</v>
      </c>
    </row>
    <row r="888" spans="1:17" x14ac:dyDescent="0.3">
      <c r="A888" s="13" t="s">
        <v>573</v>
      </c>
      <c r="B888" t="str" cm="1">
        <f t="array" ref="B888">_xlfn.XLOOKUP($A888,CustomersName[[#All],[Customer ID]],CustomersName[[#All],[First Name]],"Not Found",0)</f>
        <v>Deniz</v>
      </c>
      <c r="C888" cm="1">
        <f t="array" ref="C888">_xlfn.XLOOKUP($A888,MedExam_Table[[#Headers],[#Data],[Customer ID]],MedExam_Table[[#Headers],[#Data],[BMI]],"Not Found",0)</f>
        <v>22.04</v>
      </c>
      <c r="D888" cm="1">
        <f t="array" ref="D888">_xlfn.XLOOKUP($A888,MedExam_Table[[#Headers],[#Data],[Customer ID]],MedExam_Table[[#Headers],[#Data],[HBA1C]],"Not Found",0)</f>
        <v>5.86</v>
      </c>
      <c r="E888" t="str" cm="1">
        <f t="array" ref="E888">_xlfn.XLOOKUP($A888,MedExam_Table[[#Headers],[#Data],[Customer ID]],MedExam_Table[[#Headers],[#Data],[Heart Issues Updated]],"Not Found",0)</f>
        <v>No</v>
      </c>
      <c r="F888" t="str" cm="1">
        <f t="array" ref="F888">_xlfn.XLOOKUP($A888,MedExam_Table[[#Headers],[#Data],[Customer ID]],MedExam_Table[[#Headers],[#Data],[Any Transplants Update]],"Not Found",0)</f>
        <v>No</v>
      </c>
      <c r="G888" t="str" cm="1">
        <f t="array" ref="G888">_xlfn.XLOOKUP($A888,MedExam_Table[[#Headers],[#Data],[Customer ID]],MedExam_Table[[#Headers],[#Data],[Cancer history]],"Not Found",0)</f>
        <v>No</v>
      </c>
      <c r="H888" cm="1">
        <f t="array" ref="H888">_xlfn.XLOOKUP($A888,MedExam_Table[[#Headers],[#Data],[Customer ID]],MedExam_Table[[#Headers],[#Data],[NumberOfMajorSurgeries_updated]],"Not Found",0)</f>
        <v>1</v>
      </c>
      <c r="I888" t="str" cm="1">
        <f t="array" ref="I888">_xlfn.XLOOKUP($A888,MedExam_Table[[#Headers],[#Data],[Customer ID]],MedExam_Table[[#Headers],[#Data],[Smoker Updated]],"Not Found",0)</f>
        <v>No</v>
      </c>
      <c r="J888" t="str" cm="1">
        <f t="array" ref="J888">_xlfn.XLOOKUP($A888,MedExam_Table[[#Headers],[#Data],[Customer ID]],MedExam_Table[[#Headers],[#Data],[Weight Status]],"Not Found",0)</f>
        <v>NormalWeight</v>
      </c>
      <c r="K888" t="str" cm="1">
        <f t="array" ref="K888">_xlfn.XLOOKUP($A888,MedExam_Table[[#Headers],[#Data],[Customer ID]],MedExam_Table[[#Headers],[#Data],[Diabetes Status]],"Not Found",0)</f>
        <v>Prediabetes</v>
      </c>
      <c r="L888" cm="1">
        <f t="array" ref="L888">_xlfn.XLOOKUP($A888,Hospitalisation_table[[#All],[Customer ID]],Hospitalisation_table[[#All],[Customer Age]],"Not Found",0)</f>
        <v>35</v>
      </c>
      <c r="M888" t="str" cm="1">
        <f t="array" ref="M888">_xlfn.XLOOKUP($A888,Hospitalisation_table[[#All],[Customer ID]],Hospitalisation_table[[#All],[Date of Birth]],"Not Found",0)</f>
        <v>22-Jun-1987</v>
      </c>
      <c r="N888" s="22" cm="1">
        <f t="array" ref="N888">_xlfn.XLOOKUP($A888,Hospitalisation_table[[#All],[Customer ID]],Hospitalisation_table[[#All],[charges]],"Not Found",0)</f>
        <v>4787.42</v>
      </c>
      <c r="O888" t="str" cm="1">
        <f t="array" ref="O888">_xlfn.XLOOKUP($A888,Hospitalisation_table[[#All],[Customer ID]],Hospitalisation_table[[#All],[Hospital tier_Updated]],"Not Found",0)</f>
        <v>tier - 2</v>
      </c>
      <c r="P888" t="str" cm="1">
        <f t="array" ref="P888">_xlfn.XLOOKUP($A888,Hospitalisation_table[[#All],[Customer ID]],Hospitalisation_table[[#All],[City tier_updated]],"Not Found",0)</f>
        <v>tier - 3</v>
      </c>
      <c r="Q888" t="str" cm="1">
        <f t="array" ref="Q888">_xlfn.XLOOKUP($A888,Hospitalisation_table[[#All],[Customer ID]],Hospitalisation_table[[#All],[State ID Updated]],"Not Found",0)</f>
        <v>R1013</v>
      </c>
    </row>
    <row r="889" spans="1:17" x14ac:dyDescent="0.3">
      <c r="A889" s="14" t="s">
        <v>572</v>
      </c>
      <c r="B889" t="str" cm="1">
        <f t="array" ref="B889">_xlfn.XLOOKUP($A889,CustomersName[[#All],[Customer ID]],CustomersName[[#All],[First Name]],"Not Found",0)</f>
        <v>ShanhShannon L.</v>
      </c>
      <c r="C889" cm="1">
        <f t="array" ref="C889">_xlfn.XLOOKUP($A889,MedExam_Table[[#Headers],[#Data],[Customer ID]],MedExam_Table[[#Headers],[#Data],[BMI]],"Not Found",0)</f>
        <v>28.27</v>
      </c>
      <c r="D889" cm="1">
        <f t="array" ref="D889">_xlfn.XLOOKUP($A889,MedExam_Table[[#Headers],[#Data],[Customer ID]],MedExam_Table[[#Headers],[#Data],[HBA1C]],"Not Found",0)</f>
        <v>5.33</v>
      </c>
      <c r="E889" t="str" cm="1">
        <f t="array" ref="E889">_xlfn.XLOOKUP($A889,MedExam_Table[[#Headers],[#Data],[Customer ID]],MedExam_Table[[#Headers],[#Data],[Heart Issues Updated]],"Not Found",0)</f>
        <v>No</v>
      </c>
      <c r="F889" t="str" cm="1">
        <f t="array" ref="F889">_xlfn.XLOOKUP($A889,MedExam_Table[[#Headers],[#Data],[Customer ID]],MedExam_Table[[#Headers],[#Data],[Any Transplants Update]],"Not Found",0)</f>
        <v>No</v>
      </c>
      <c r="G889" t="str" cm="1">
        <f t="array" ref="G889">_xlfn.XLOOKUP($A889,MedExam_Table[[#Headers],[#Data],[Customer ID]],MedExam_Table[[#Headers],[#Data],[Cancer history]],"Not Found",0)</f>
        <v>No</v>
      </c>
      <c r="H889" cm="1">
        <f t="array" ref="H889">_xlfn.XLOOKUP($A889,MedExam_Table[[#Headers],[#Data],[Customer ID]],MedExam_Table[[#Headers],[#Data],[NumberOfMajorSurgeries_updated]],"Not Found",0)</f>
        <v>0</v>
      </c>
      <c r="I889" t="str" cm="1">
        <f t="array" ref="I889">_xlfn.XLOOKUP($A889,MedExam_Table[[#Headers],[#Data],[Customer ID]],MedExam_Table[[#Headers],[#Data],[Smoker Updated]],"Not Found",0)</f>
        <v>No</v>
      </c>
      <c r="J889" t="str" cm="1">
        <f t="array" ref="J889">_xlfn.XLOOKUP($A889,MedExam_Table[[#Headers],[#Data],[Customer ID]],MedExam_Table[[#Headers],[#Data],[Weight Status]],"Not Found",0)</f>
        <v>OverWeight</v>
      </c>
      <c r="K889" t="str" cm="1">
        <f t="array" ref="K889">_xlfn.XLOOKUP($A889,MedExam_Table[[#Headers],[#Data],[Customer ID]],MedExam_Table[[#Headers],[#Data],[Diabetes Status]],"Not Found",0)</f>
        <v>Normal</v>
      </c>
      <c r="L889" cm="1">
        <f t="array" ref="L889">_xlfn.XLOOKUP($A889,Hospitalisation_table[[#All],[Customer ID]],Hospitalisation_table[[#All],[Customer Age]],"Not Found",0)</f>
        <v>33</v>
      </c>
      <c r="M889" t="str" cm="1">
        <f t="array" ref="M889">_xlfn.XLOOKUP($A889,Hospitalisation_table[[#All],[Customer ID]],Hospitalisation_table[[#All],[Date of Birth]],"Not Found",0)</f>
        <v>9-Dec-1989</v>
      </c>
      <c r="N889" s="22" cm="1">
        <f t="array" ref="N889">_xlfn.XLOOKUP($A889,Hospitalisation_table[[#All],[Customer ID]],Hospitalisation_table[[#All],[charges]],"Not Found",0)</f>
        <v>4779.6000000000004</v>
      </c>
      <c r="O889" t="str" cm="1">
        <f t="array" ref="O889">_xlfn.XLOOKUP($A889,Hospitalisation_table[[#All],[Customer ID]],Hospitalisation_table[[#All],[Hospital tier_Updated]],"Not Found",0)</f>
        <v>tier - 2</v>
      </c>
      <c r="P889" t="str" cm="1">
        <f t="array" ref="P889">_xlfn.XLOOKUP($A889,Hospitalisation_table[[#All],[Customer ID]],Hospitalisation_table[[#All],[City tier_updated]],"Not Found",0)</f>
        <v>tier - 3</v>
      </c>
      <c r="Q889" t="str" cm="1">
        <f t="array" ref="Q889">_xlfn.XLOOKUP($A889,Hospitalisation_table[[#All],[Customer ID]],Hospitalisation_table[[#All],[State ID Updated]],"Not Found",0)</f>
        <v>R1013</v>
      </c>
    </row>
    <row r="890" spans="1:17" x14ac:dyDescent="0.3">
      <c r="A890" s="13" t="s">
        <v>571</v>
      </c>
      <c r="B890" t="str" cm="1">
        <f t="array" ref="B890">_xlfn.XLOOKUP($A890,CustomersName[[#All],[Customer ID]],CustomersName[[#All],[First Name]],"Not Found",0)</f>
        <v>Kaihlin M.</v>
      </c>
      <c r="C890" cm="1">
        <f t="array" ref="C890">_xlfn.XLOOKUP($A890,MedExam_Table[[#Headers],[#Data],[Customer ID]],MedExam_Table[[#Headers],[#Data],[BMI]],"Not Found",0)</f>
        <v>18.5</v>
      </c>
      <c r="D890" cm="1">
        <f t="array" ref="D890">_xlfn.XLOOKUP($A890,MedExam_Table[[#Headers],[#Data],[Customer ID]],MedExam_Table[[#Headers],[#Data],[HBA1C]],"Not Found",0)</f>
        <v>5.33</v>
      </c>
      <c r="E890" t="str" cm="1">
        <f t="array" ref="E890">_xlfn.XLOOKUP($A890,MedExam_Table[[#Headers],[#Data],[Customer ID]],MedExam_Table[[#Headers],[#Data],[Heart Issues Updated]],"Not Found",0)</f>
        <v>No</v>
      </c>
      <c r="F890" t="str" cm="1">
        <f t="array" ref="F890">_xlfn.XLOOKUP($A890,MedExam_Table[[#Headers],[#Data],[Customer ID]],MedExam_Table[[#Headers],[#Data],[Any Transplants Update]],"Not Found",0)</f>
        <v>No</v>
      </c>
      <c r="G890" t="str" cm="1">
        <f t="array" ref="G890">_xlfn.XLOOKUP($A890,MedExam_Table[[#Headers],[#Data],[Customer ID]],MedExam_Table[[#Headers],[#Data],[Cancer history]],"Not Found",0)</f>
        <v>No</v>
      </c>
      <c r="H890" cm="1">
        <f t="array" ref="H890">_xlfn.XLOOKUP($A890,MedExam_Table[[#Headers],[#Data],[Customer ID]],MedExam_Table[[#Headers],[#Data],[NumberOfMajorSurgeries_updated]],"Not Found",0)</f>
        <v>0</v>
      </c>
      <c r="I890" t="str" cm="1">
        <f t="array" ref="I890">_xlfn.XLOOKUP($A890,MedExam_Table[[#Headers],[#Data],[Customer ID]],MedExam_Table[[#Headers],[#Data],[Smoker Updated]],"Not Found",0)</f>
        <v>No</v>
      </c>
      <c r="J890" t="str" cm="1">
        <f t="array" ref="J890">_xlfn.XLOOKUP($A890,MedExam_Table[[#Headers],[#Data],[Customer ID]],MedExam_Table[[#Headers],[#Data],[Weight Status]],"Not Found",0)</f>
        <v>NormalWeight</v>
      </c>
      <c r="K890" t="str" cm="1">
        <f t="array" ref="K890">_xlfn.XLOOKUP($A890,MedExam_Table[[#Headers],[#Data],[Customer ID]],MedExam_Table[[#Headers],[#Data],[Diabetes Status]],"Not Found",0)</f>
        <v>Normal</v>
      </c>
      <c r="L890" cm="1">
        <f t="array" ref="L890">_xlfn.XLOOKUP($A890,Hospitalisation_table[[#All],[Customer ID]],Hospitalisation_table[[#All],[Customer Age]],"Not Found",0)</f>
        <v>33</v>
      </c>
      <c r="M890" t="str" cm="1">
        <f t="array" ref="M890">_xlfn.XLOOKUP($A890,Hospitalisation_table[[#All],[Customer ID]],Hospitalisation_table[[#All],[Date of Birth]],"Not Found",0)</f>
        <v>1-Aug-1989</v>
      </c>
      <c r="N890" s="22" cm="1">
        <f t="array" ref="N890">_xlfn.XLOOKUP($A890,Hospitalisation_table[[#All],[Customer ID]],Hospitalisation_table[[#All],[charges]],"Not Found",0)</f>
        <v>4766.0200000000004</v>
      </c>
      <c r="O890" t="str" cm="1">
        <f t="array" ref="O890">_xlfn.XLOOKUP($A890,Hospitalisation_table[[#All],[Customer ID]],Hospitalisation_table[[#All],[Hospital tier_Updated]],"Not Found",0)</f>
        <v>tier - 2</v>
      </c>
      <c r="P890" t="str" cm="1">
        <f t="array" ref="P890">_xlfn.XLOOKUP($A890,Hospitalisation_table[[#All],[Customer ID]],Hospitalisation_table[[#All],[City tier_updated]],"Not Found",0)</f>
        <v>tier - 3</v>
      </c>
      <c r="Q890" t="str" cm="1">
        <f t="array" ref="Q890">_xlfn.XLOOKUP($A890,Hospitalisation_table[[#All],[Customer ID]],Hospitalisation_table[[#All],[State ID Updated]],"Not Found",0)</f>
        <v>R1011</v>
      </c>
    </row>
    <row r="891" spans="1:17" x14ac:dyDescent="0.3">
      <c r="A891" s="14" t="s">
        <v>2355</v>
      </c>
      <c r="B891" t="str" cm="1">
        <f t="array" ref="B891">_xlfn.XLOOKUP($A891,CustomersName[[#All],[Customer ID]],CustomersName[[#All],[First Name]],"Not Found",0)</f>
        <v>hhristina M.</v>
      </c>
      <c r="C891" cm="1">
        <f t="array" ref="C891">_xlfn.XLOOKUP($A891,MedExam_Table[[#Headers],[#Data],[Customer ID]],MedExam_Table[[#Headers],[#Data],[BMI]],"Not Found",0)</f>
        <v>36.765000000000001</v>
      </c>
      <c r="D891" cm="1">
        <f t="array" ref="D891">_xlfn.XLOOKUP($A891,MedExam_Table[[#Headers],[#Data],[Customer ID]],MedExam_Table[[#Headers],[#Data],[HBA1C]],"Not Found",0)</f>
        <v>7.29</v>
      </c>
      <c r="E891" t="str" cm="1">
        <f t="array" ref="E891">_xlfn.XLOOKUP($A891,MedExam_Table[[#Headers],[#Data],[Customer ID]],MedExam_Table[[#Headers],[#Data],[Heart Issues Updated]],"Not Found",0)</f>
        <v>Yes</v>
      </c>
      <c r="F891" t="str" cm="1">
        <f t="array" ref="F891">_xlfn.XLOOKUP($A891,MedExam_Table[[#Headers],[#Data],[Customer ID]],MedExam_Table[[#Headers],[#Data],[Any Transplants Update]],"Not Found",0)</f>
        <v>No</v>
      </c>
      <c r="G891" t="str" cm="1">
        <f t="array" ref="G891">_xlfn.XLOOKUP($A891,MedExam_Table[[#Headers],[#Data],[Customer ID]],MedExam_Table[[#Headers],[#Data],[Cancer history]],"Not Found",0)</f>
        <v>Yes</v>
      </c>
      <c r="H891" cm="1">
        <f t="array" ref="H891">_xlfn.XLOOKUP($A891,MedExam_Table[[#Headers],[#Data],[Customer ID]],MedExam_Table[[#Headers],[#Data],[NumberOfMajorSurgeries_updated]],"Not Found",0)</f>
        <v>1</v>
      </c>
      <c r="I891" t="str" cm="1">
        <f t="array" ref="I891">_xlfn.XLOOKUP($A891,MedExam_Table[[#Headers],[#Data],[Customer ID]],MedExam_Table[[#Headers],[#Data],[Smoker Updated]],"Not Found",0)</f>
        <v>Yes</v>
      </c>
      <c r="J891" t="str" cm="1">
        <f t="array" ref="J891">_xlfn.XLOOKUP($A891,MedExam_Table[[#Headers],[#Data],[Customer ID]],MedExam_Table[[#Headers],[#Data],[Weight Status]],"Not Found",0)</f>
        <v>Obesity</v>
      </c>
      <c r="K891" t="str" cm="1">
        <f t="array" ref="K891">_xlfn.XLOOKUP($A891,MedExam_Table[[#Headers],[#Data],[Customer ID]],MedExam_Table[[#Headers],[#Data],[Diabetes Status]],"Not Found",0)</f>
        <v>Diabetes</v>
      </c>
      <c r="L891" cm="1">
        <f t="array" ref="L891">_xlfn.XLOOKUP($A891,Hospitalisation_table[[#All],[Customer ID]],Hospitalisation_table[[#All],[Customer Age]],"Not Found",0)</f>
        <v>59</v>
      </c>
      <c r="M891" t="str" cm="1">
        <f t="array" ref="M891">_xlfn.XLOOKUP($A891,Hospitalisation_table[[#All],[Customer ID]],Hospitalisation_table[[#All],[Date of Birth]],"Not Found",0)</f>
        <v>5-Aug-1963</v>
      </c>
      <c r="N891" s="22" cm="1">
        <f t="array" ref="N891">_xlfn.XLOOKUP($A891,Hospitalisation_table[[#All],[Customer ID]],Hospitalisation_table[[#All],[charges]],"Not Found",0)</f>
        <v>47896.79</v>
      </c>
      <c r="O891" t="str" cm="1">
        <f t="array" ref="O891">_xlfn.XLOOKUP($A891,Hospitalisation_table[[#All],[Customer ID]],Hospitalisation_table[[#All],[Hospital tier_Updated]],"Not Found",0)</f>
        <v>tier - 1</v>
      </c>
      <c r="P891" t="str" cm="1">
        <f t="array" ref="P891">_xlfn.XLOOKUP($A891,Hospitalisation_table[[#All],[Customer ID]],Hospitalisation_table[[#All],[City tier_updated]],"Not Found",0)</f>
        <v>tier - 3</v>
      </c>
      <c r="Q891" t="str" cm="1">
        <f t="array" ref="Q891">_xlfn.XLOOKUP($A891,Hospitalisation_table[[#All],[Customer ID]],Hospitalisation_table[[#All],[State ID Updated]],"Not Found",0)</f>
        <v>R1024</v>
      </c>
    </row>
    <row r="892" spans="1:17" x14ac:dyDescent="0.3">
      <c r="A892" s="13" t="s">
        <v>2193</v>
      </c>
      <c r="B892" t="str" cm="1">
        <f t="array" ref="B892">_xlfn.XLOOKUP($A892,CustomersName[[#All],[Customer ID]],CustomersName[[#All],[First Name]],"Not Found",0)</f>
        <v>Jenniher L</v>
      </c>
      <c r="C892" cm="1">
        <f t="array" ref="C892">_xlfn.XLOOKUP($A892,MedExam_Table[[#Headers],[#Data],[Customer ID]],MedExam_Table[[#Headers],[#Data],[BMI]],"Not Found",0)</f>
        <v>34.799999999999997</v>
      </c>
      <c r="D892" cm="1">
        <f t="array" ref="D892">_xlfn.XLOOKUP($A892,MedExam_Table[[#Headers],[#Data],[Customer ID]],MedExam_Table[[#Headers],[#Data],[HBA1C]],"Not Found",0)</f>
        <v>11.4</v>
      </c>
      <c r="E892" t="str" cm="1">
        <f t="array" ref="E892">_xlfn.XLOOKUP($A892,MedExam_Table[[#Headers],[#Data],[Customer ID]],MedExam_Table[[#Headers],[#Data],[Heart Issues Updated]],"Not Found",0)</f>
        <v>Yes</v>
      </c>
      <c r="F892" t="str" cm="1">
        <f t="array" ref="F892">_xlfn.XLOOKUP($A892,MedExam_Table[[#Headers],[#Data],[Customer ID]],MedExam_Table[[#Headers],[#Data],[Any Transplants Update]],"Not Found",0)</f>
        <v>No</v>
      </c>
      <c r="G892" t="str" cm="1">
        <f t="array" ref="G892">_xlfn.XLOOKUP($A892,MedExam_Table[[#Headers],[#Data],[Customer ID]],MedExam_Table[[#Headers],[#Data],[Cancer history]],"Not Found",0)</f>
        <v>Yes</v>
      </c>
      <c r="H892" cm="1">
        <f t="array" ref="H892">_xlfn.XLOOKUP($A892,MedExam_Table[[#Headers],[#Data],[Customer ID]],MedExam_Table[[#Headers],[#Data],[NumberOfMajorSurgeries_updated]],"Not Found",0)</f>
        <v>1</v>
      </c>
      <c r="I892" t="str" cm="1">
        <f t="array" ref="I892">_xlfn.XLOOKUP($A892,MedExam_Table[[#Headers],[#Data],[Customer ID]],MedExam_Table[[#Headers],[#Data],[Smoker Updated]],"Not Found",0)</f>
        <v>No</v>
      </c>
      <c r="J892" t="str" cm="1">
        <f t="array" ref="J892">_xlfn.XLOOKUP($A892,MedExam_Table[[#Headers],[#Data],[Customer ID]],MedExam_Table[[#Headers],[#Data],[Weight Status]],"Not Found",0)</f>
        <v>Obesity</v>
      </c>
      <c r="K892" t="str" cm="1">
        <f t="array" ref="K892">_xlfn.XLOOKUP($A892,MedExam_Table[[#Headers],[#Data],[Customer ID]],MedExam_Table[[#Headers],[#Data],[Diabetes Status]],"Not Found",0)</f>
        <v>Diabetes</v>
      </c>
      <c r="L892" cm="1">
        <f t="array" ref="L892">_xlfn.XLOOKUP($A892,Hospitalisation_table[[#All],[Customer ID]],Hospitalisation_table[[#All],[Customer Age]],"Not Found",0)</f>
        <v>59</v>
      </c>
      <c r="M892" t="str" cm="1">
        <f t="array" ref="M892">_xlfn.XLOOKUP($A892,Hospitalisation_table[[#All],[Customer ID]],Hospitalisation_table[[#All],[Date of Birth]],"Not Found",0)</f>
        <v>24-Jul-1963</v>
      </c>
      <c r="N892" s="22" cm="1">
        <f t="array" ref="N892">_xlfn.XLOOKUP($A892,Hospitalisation_table[[#All],[Customer ID]],Hospitalisation_table[[#All],[charges]],"Not Found",0)</f>
        <v>36910.61</v>
      </c>
      <c r="O892" t="str" cm="1">
        <f t="array" ref="O892">_xlfn.XLOOKUP($A892,Hospitalisation_table[[#All],[Customer ID]],Hospitalisation_table[[#All],[Hospital tier_Updated]],"Not Found",0)</f>
        <v>tier - 2</v>
      </c>
      <c r="P892" t="str" cm="1">
        <f t="array" ref="P892">_xlfn.XLOOKUP($A892,Hospitalisation_table[[#All],[Customer ID]],Hospitalisation_table[[#All],[City tier_updated]],"Not Found",0)</f>
        <v>tier - 2</v>
      </c>
      <c r="Q892" t="str" cm="1">
        <f t="array" ref="Q892">_xlfn.XLOOKUP($A892,Hospitalisation_table[[#All],[Customer ID]],Hospitalisation_table[[#All],[State ID Updated]],"Not Found",0)</f>
        <v>R1011</v>
      </c>
    </row>
    <row r="893" spans="1:17" x14ac:dyDescent="0.3">
      <c r="A893" s="14" t="s">
        <v>570</v>
      </c>
      <c r="B893" t="str" cm="1">
        <f t="array" ref="B893">_xlfn.XLOOKUP($A893,CustomersName[[#All],[Customer ID]],CustomersName[[#All],[First Name]],"Not Found",0)</f>
        <v>hlfredo</v>
      </c>
      <c r="C893" cm="1">
        <f t="array" ref="C893">_xlfn.XLOOKUP($A893,MedExam_Table[[#Headers],[#Data],[Customer ID]],MedExam_Table[[#Headers],[#Data],[BMI]],"Not Found",0)</f>
        <v>38.6</v>
      </c>
      <c r="D893" cm="1">
        <f t="array" ref="D893">_xlfn.XLOOKUP($A893,MedExam_Table[[#Headers],[#Data],[Customer ID]],MedExam_Table[[#Headers],[#Data],[HBA1C]],"Not Found",0)</f>
        <v>6.02</v>
      </c>
      <c r="E893" t="str" cm="1">
        <f t="array" ref="E893">_xlfn.XLOOKUP($A893,MedExam_Table[[#Headers],[#Data],[Customer ID]],MedExam_Table[[#Headers],[#Data],[Heart Issues Updated]],"Not Found",0)</f>
        <v>No</v>
      </c>
      <c r="F893" t="str" cm="1">
        <f t="array" ref="F893">_xlfn.XLOOKUP($A893,MedExam_Table[[#Headers],[#Data],[Customer ID]],MedExam_Table[[#Headers],[#Data],[Any Transplants Update]],"Not Found",0)</f>
        <v>No</v>
      </c>
      <c r="G893" t="str" cm="1">
        <f t="array" ref="G893">_xlfn.XLOOKUP($A893,MedExam_Table[[#Headers],[#Data],[Customer ID]],MedExam_Table[[#Headers],[#Data],[Cancer history]],"Not Found",0)</f>
        <v>No</v>
      </c>
      <c r="H893" cm="1">
        <f t="array" ref="H893">_xlfn.XLOOKUP($A893,MedExam_Table[[#Headers],[#Data],[Customer ID]],MedExam_Table[[#Headers],[#Data],[NumberOfMajorSurgeries_updated]],"Not Found",0)</f>
        <v>1</v>
      </c>
      <c r="I893" t="str" cm="1">
        <f t="array" ref="I893">_xlfn.XLOOKUP($A893,MedExam_Table[[#Headers],[#Data],[Customer ID]],MedExam_Table[[#Headers],[#Data],[Smoker Updated]],"Not Found",0)</f>
        <v>No</v>
      </c>
      <c r="J893" t="str" cm="1">
        <f t="array" ref="J893">_xlfn.XLOOKUP($A893,MedExam_Table[[#Headers],[#Data],[Customer ID]],MedExam_Table[[#Headers],[#Data],[Weight Status]],"Not Found",0)</f>
        <v>Obesity</v>
      </c>
      <c r="K893" t="str" cm="1">
        <f t="array" ref="K893">_xlfn.XLOOKUP($A893,MedExam_Table[[#Headers],[#Data],[Customer ID]],MedExam_Table[[#Headers],[#Data],[Diabetes Status]],"Not Found",0)</f>
        <v>Prediabetes</v>
      </c>
      <c r="L893" cm="1">
        <f t="array" ref="L893">_xlfn.XLOOKUP($A893,Hospitalisation_table[[#All],[Customer ID]],Hospitalisation_table[[#All],[Customer Age]],"Not Found",0)</f>
        <v>35</v>
      </c>
      <c r="M893" t="str" cm="1">
        <f t="array" ref="M893">_xlfn.XLOOKUP($A893,Hospitalisation_table[[#All],[Customer ID]],Hospitalisation_table[[#All],[Date of Birth]],"Not Found",0)</f>
        <v>27-Sep-1987</v>
      </c>
      <c r="N893" s="22" cm="1">
        <f t="array" ref="N893">_xlfn.XLOOKUP($A893,Hospitalisation_table[[#All],[Customer ID]],Hospitalisation_table[[#All],[charges]],"Not Found",0)</f>
        <v>4762.33</v>
      </c>
      <c r="O893" t="str" cm="1">
        <f t="array" ref="O893">_xlfn.XLOOKUP($A893,Hospitalisation_table[[#All],[Customer ID]],Hospitalisation_table[[#All],[Hospital tier_Updated]],"Not Found",0)</f>
        <v>tier - 3</v>
      </c>
      <c r="P893" t="str" cm="1">
        <f t="array" ref="P893">_xlfn.XLOOKUP($A893,Hospitalisation_table[[#All],[Customer ID]],Hospitalisation_table[[#All],[City tier_updated]],"Not Found",0)</f>
        <v>tier - 3</v>
      </c>
      <c r="Q893" t="str" cm="1">
        <f t="array" ref="Q893">_xlfn.XLOOKUP($A893,Hospitalisation_table[[#All],[Customer ID]],Hospitalisation_table[[#All],[State ID Updated]],"Not Found",0)</f>
        <v>R1011</v>
      </c>
    </row>
    <row r="894" spans="1:17" x14ac:dyDescent="0.3">
      <c r="A894" s="13" t="s">
        <v>569</v>
      </c>
      <c r="B894" t="str" cm="1">
        <f t="array" ref="B894">_xlfn.XLOOKUP($A894,CustomersName[[#All],[Customer ID]],CustomersName[[#All],[First Name]],"Not Found",0)</f>
        <v>Kristen</v>
      </c>
      <c r="C894" cm="1">
        <f t="array" ref="C894">_xlfn.XLOOKUP($A894,MedExam_Table[[#Headers],[#Data],[Customer ID]],MedExam_Table[[#Headers],[#Data],[BMI]],"Not Found",0)</f>
        <v>43.12</v>
      </c>
      <c r="D894" cm="1">
        <f t="array" ref="D894">_xlfn.XLOOKUP($A894,MedExam_Table[[#Headers],[#Data],[Customer ID]],MedExam_Table[[#Headers],[#Data],[HBA1C]],"Not Found",0)</f>
        <v>6.25</v>
      </c>
      <c r="E894" t="str" cm="1">
        <f t="array" ref="E894">_xlfn.XLOOKUP($A894,MedExam_Table[[#Headers],[#Data],[Customer ID]],MedExam_Table[[#Headers],[#Data],[Heart Issues Updated]],"Not Found",0)</f>
        <v>No</v>
      </c>
      <c r="F894" t="str" cm="1">
        <f t="array" ref="F894">_xlfn.XLOOKUP($A894,MedExam_Table[[#Headers],[#Data],[Customer ID]],MedExam_Table[[#Headers],[#Data],[Any Transplants Update]],"Not Found",0)</f>
        <v>No</v>
      </c>
      <c r="G894" t="str" cm="1">
        <f t="array" ref="G894">_xlfn.XLOOKUP($A894,MedExam_Table[[#Headers],[#Data],[Customer ID]],MedExam_Table[[#Headers],[#Data],[Cancer history]],"Not Found",0)</f>
        <v>No</v>
      </c>
      <c r="H894" cm="1">
        <f t="array" ref="H894">_xlfn.XLOOKUP($A894,MedExam_Table[[#Headers],[#Data],[Customer ID]],MedExam_Table[[#Headers],[#Data],[NumberOfMajorSurgeries_updated]],"Not Found",0)</f>
        <v>1</v>
      </c>
      <c r="I894" t="str" cm="1">
        <f t="array" ref="I894">_xlfn.XLOOKUP($A894,MedExam_Table[[#Headers],[#Data],[Customer ID]],MedExam_Table[[#Headers],[#Data],[Smoker Updated]],"Not Found",0)</f>
        <v>No</v>
      </c>
      <c r="J894" t="str" cm="1">
        <f t="array" ref="J894">_xlfn.XLOOKUP($A894,MedExam_Table[[#Headers],[#Data],[Customer ID]],MedExam_Table[[#Headers],[#Data],[Weight Status]],"Not Found",0)</f>
        <v>Obesity</v>
      </c>
      <c r="K894" t="str" cm="1">
        <f t="array" ref="K894">_xlfn.XLOOKUP($A894,MedExam_Table[[#Headers],[#Data],[Customer ID]],MedExam_Table[[#Headers],[#Data],[Diabetes Status]],"Not Found",0)</f>
        <v>Prediabetes</v>
      </c>
      <c r="L894" cm="1">
        <f t="array" ref="L894">_xlfn.XLOOKUP($A894,Hospitalisation_table[[#All],[Customer ID]],Hospitalisation_table[[#All],[Customer Age]],"Not Found",0)</f>
        <v>30</v>
      </c>
      <c r="M894" t="str" cm="1">
        <f t="array" ref="M894">_xlfn.XLOOKUP($A894,Hospitalisation_table[[#All],[Customer ID]],Hospitalisation_table[[#All],[Date of Birth]],"Not Found",0)</f>
        <v>16-Aug-1992</v>
      </c>
      <c r="N894" s="22" cm="1">
        <f t="array" ref="N894">_xlfn.XLOOKUP($A894,Hospitalisation_table[[#All],[Customer ID]],Hospitalisation_table[[#All],[charges]],"Not Found",0)</f>
        <v>4753.6400000000003</v>
      </c>
      <c r="O894" t="str" cm="1">
        <f t="array" ref="O894">_xlfn.XLOOKUP($A894,Hospitalisation_table[[#All],[Customer ID]],Hospitalisation_table[[#All],[Hospital tier_Updated]],"Not Found",0)</f>
        <v>tier - 2</v>
      </c>
      <c r="P894" t="str" cm="1">
        <f t="array" ref="P894">_xlfn.XLOOKUP($A894,Hospitalisation_table[[#All],[Customer ID]],Hospitalisation_table[[#All],[City tier_updated]],"Not Found",0)</f>
        <v>tier - 3</v>
      </c>
      <c r="Q894" t="str" cm="1">
        <f t="array" ref="Q894">_xlfn.XLOOKUP($A894,Hospitalisation_table[[#All],[Customer ID]],Hospitalisation_table[[#All],[State ID Updated]],"Not Found",0)</f>
        <v>R1013</v>
      </c>
    </row>
    <row r="895" spans="1:17" x14ac:dyDescent="0.3">
      <c r="A895" s="14" t="s">
        <v>568</v>
      </c>
      <c r="B895" t="str" cm="1">
        <f t="array" ref="B895">_xlfn.XLOOKUP($A895,CustomersName[[#All],[Customer ID]],CustomersName[[#All],[First Name]],"Not Found",0)</f>
        <v>Daniel</v>
      </c>
      <c r="C895" cm="1">
        <f t="array" ref="C895">_xlfn.XLOOKUP($A895,MedExam_Table[[#Headers],[#Data],[Customer ID]],MedExam_Table[[#Headers],[#Data],[BMI]],"Not Found",0)</f>
        <v>30.5</v>
      </c>
      <c r="D895" cm="1">
        <f t="array" ref="D895">_xlfn.XLOOKUP($A895,MedExam_Table[[#Headers],[#Data],[Customer ID]],MedExam_Table[[#Headers],[#Data],[HBA1C]],"Not Found",0)</f>
        <v>4.8099999999999996</v>
      </c>
      <c r="E895" t="str" cm="1">
        <f t="array" ref="E895">_xlfn.XLOOKUP($A895,MedExam_Table[[#Headers],[#Data],[Customer ID]],MedExam_Table[[#Headers],[#Data],[Heart Issues Updated]],"Not Found",0)</f>
        <v>No</v>
      </c>
      <c r="F895" t="str" cm="1">
        <f t="array" ref="F895">_xlfn.XLOOKUP($A895,MedExam_Table[[#Headers],[#Data],[Customer ID]],MedExam_Table[[#Headers],[#Data],[Any Transplants Update]],"Not Found",0)</f>
        <v>No</v>
      </c>
      <c r="G895" t="str" cm="1">
        <f t="array" ref="G895">_xlfn.XLOOKUP($A895,MedExam_Table[[#Headers],[#Data],[Customer ID]],MedExam_Table[[#Headers],[#Data],[Cancer history]],"Not Found",0)</f>
        <v>No</v>
      </c>
      <c r="H895" cm="1">
        <f t="array" ref="H895">_xlfn.XLOOKUP($A895,MedExam_Table[[#Headers],[#Data],[Customer ID]],MedExam_Table[[#Headers],[#Data],[NumberOfMajorSurgeries_updated]],"Not Found",0)</f>
        <v>1</v>
      </c>
      <c r="I895" t="str" cm="1">
        <f t="array" ref="I895">_xlfn.XLOOKUP($A895,MedExam_Table[[#Headers],[#Data],[Customer ID]],MedExam_Table[[#Headers],[#Data],[Smoker Updated]],"Not Found",0)</f>
        <v>No</v>
      </c>
      <c r="J895" t="str" cm="1">
        <f t="array" ref="J895">_xlfn.XLOOKUP($A895,MedExam_Table[[#Headers],[#Data],[Customer ID]],MedExam_Table[[#Headers],[#Data],[Weight Status]],"Not Found",0)</f>
        <v>Obesity</v>
      </c>
      <c r="K895" t="str" cm="1">
        <f t="array" ref="K895">_xlfn.XLOOKUP($A895,MedExam_Table[[#Headers],[#Data],[Customer ID]],MedExam_Table[[#Headers],[#Data],[Diabetes Status]],"Not Found",0)</f>
        <v>Normal</v>
      </c>
      <c r="L895" cm="1">
        <f t="array" ref="L895">_xlfn.XLOOKUP($A895,Hospitalisation_table[[#All],[Customer ID]],Hospitalisation_table[[#All],[Customer Age]],"Not Found",0)</f>
        <v>35</v>
      </c>
      <c r="M895" t="str" cm="1">
        <f t="array" ref="M895">_xlfn.XLOOKUP($A895,Hospitalisation_table[[#All],[Customer ID]],Hospitalisation_table[[#All],[Date of Birth]],"Not Found",0)</f>
        <v>22-Nov-1987</v>
      </c>
      <c r="N895" s="22" cm="1">
        <f t="array" ref="N895">_xlfn.XLOOKUP($A895,Hospitalisation_table[[#All],[Customer ID]],Hospitalisation_table[[#All],[charges]],"Not Found",0)</f>
        <v>4751.07</v>
      </c>
      <c r="O895" t="str" cm="1">
        <f t="array" ref="O895">_xlfn.XLOOKUP($A895,Hospitalisation_table[[#All],[Customer ID]],Hospitalisation_table[[#All],[Hospital tier_Updated]],"Not Found",0)</f>
        <v>tier - 3</v>
      </c>
      <c r="P895" t="str" cm="1">
        <f t="array" ref="P895">_xlfn.XLOOKUP($A895,Hospitalisation_table[[#All],[Customer ID]],Hospitalisation_table[[#All],[City tier_updated]],"Not Found",0)</f>
        <v>tier - 1</v>
      </c>
      <c r="Q895" t="str" cm="1">
        <f t="array" ref="Q895">_xlfn.XLOOKUP($A895,Hospitalisation_table[[#All],[Customer ID]],Hospitalisation_table[[#All],[State ID Updated]],"Not Found",0)</f>
        <v>R1011</v>
      </c>
    </row>
    <row r="896" spans="1:17" x14ac:dyDescent="0.3">
      <c r="A896" s="13" t="s">
        <v>567</v>
      </c>
      <c r="B896" t="str" cm="1">
        <f t="array" ref="B896">_xlfn.XLOOKUP($A896,CustomersName[[#All],[Customer ID]],CustomersName[[#All],[First Name]],"Not Found",0)</f>
        <v>Jonathan</v>
      </c>
      <c r="C896" cm="1">
        <f t="array" ref="C896">_xlfn.XLOOKUP($A896,MedExam_Table[[#Headers],[#Data],[Customer ID]],MedExam_Table[[#Headers],[#Data],[BMI]],"Not Found",0)</f>
        <v>27.61</v>
      </c>
      <c r="D896" cm="1">
        <f t="array" ref="D896">_xlfn.XLOOKUP($A896,MedExam_Table[[#Headers],[#Data],[Customer ID]],MedExam_Table[[#Headers],[#Data],[HBA1C]],"Not Found",0)</f>
        <v>4.5999999999999996</v>
      </c>
      <c r="E896" t="str" cm="1">
        <f t="array" ref="E896">_xlfn.XLOOKUP($A896,MedExam_Table[[#Headers],[#Data],[Customer ID]],MedExam_Table[[#Headers],[#Data],[Heart Issues Updated]],"Not Found",0)</f>
        <v>No</v>
      </c>
      <c r="F896" t="str" cm="1">
        <f t="array" ref="F896">_xlfn.XLOOKUP($A896,MedExam_Table[[#Headers],[#Data],[Customer ID]],MedExam_Table[[#Headers],[#Data],[Any Transplants Update]],"Not Found",0)</f>
        <v>No</v>
      </c>
      <c r="G896" t="str" cm="1">
        <f t="array" ref="G896">_xlfn.XLOOKUP($A896,MedExam_Table[[#Headers],[#Data],[Customer ID]],MedExam_Table[[#Headers],[#Data],[Cancer history]],"Not Found",0)</f>
        <v>No</v>
      </c>
      <c r="H896" cm="1">
        <f t="array" ref="H896">_xlfn.XLOOKUP($A896,MedExam_Table[[#Headers],[#Data],[Customer ID]],MedExam_Table[[#Headers],[#Data],[NumberOfMajorSurgeries_updated]],"Not Found",0)</f>
        <v>1</v>
      </c>
      <c r="I896" t="str" cm="1">
        <f t="array" ref="I896">_xlfn.XLOOKUP($A896,MedExam_Table[[#Headers],[#Data],[Customer ID]],MedExam_Table[[#Headers],[#Data],[Smoker Updated]],"Not Found",0)</f>
        <v>No</v>
      </c>
      <c r="J896" t="str" cm="1">
        <f t="array" ref="J896">_xlfn.XLOOKUP($A896,MedExam_Table[[#Headers],[#Data],[Customer ID]],MedExam_Table[[#Headers],[#Data],[Weight Status]],"Not Found",0)</f>
        <v>OverWeight</v>
      </c>
      <c r="K896" t="str" cm="1">
        <f t="array" ref="K896">_xlfn.XLOOKUP($A896,MedExam_Table[[#Headers],[#Data],[Customer ID]],MedExam_Table[[#Headers],[#Data],[Diabetes Status]],"Not Found",0)</f>
        <v>Normal</v>
      </c>
      <c r="L896" cm="1">
        <f t="array" ref="L896">_xlfn.XLOOKUP($A896,Hospitalisation_table[[#All],[Customer ID]],Hospitalisation_table[[#All],[Customer Age]],"Not Found",0)</f>
        <v>35</v>
      </c>
      <c r="M896" t="str" cm="1">
        <f t="array" ref="M896">_xlfn.XLOOKUP($A896,Hospitalisation_table[[#All],[Customer ID]],Hospitalisation_table[[#All],[Date of Birth]],"Not Found",0)</f>
        <v>2-Sep-1987</v>
      </c>
      <c r="N896" s="22" cm="1">
        <f t="array" ref="N896">_xlfn.XLOOKUP($A896,Hospitalisation_table[[#All],[Customer ID]],Hospitalisation_table[[#All],[charges]],"Not Found",0)</f>
        <v>4747.05</v>
      </c>
      <c r="O896" t="str" cm="1">
        <f t="array" ref="O896">_xlfn.XLOOKUP($A896,Hospitalisation_table[[#All],[Customer ID]],Hospitalisation_table[[#All],[Hospital tier_Updated]],"Not Found",0)</f>
        <v>tier - 2</v>
      </c>
      <c r="P896" t="str" cm="1">
        <f t="array" ref="P896">_xlfn.XLOOKUP($A896,Hospitalisation_table[[#All],[Customer ID]],Hospitalisation_table[[#All],[City tier_updated]],"Not Found",0)</f>
        <v>tier - 2</v>
      </c>
      <c r="Q896" t="str" cm="1">
        <f t="array" ref="Q896">_xlfn.XLOOKUP($A896,Hospitalisation_table[[#All],[Customer ID]],Hospitalisation_table[[#All],[State ID Updated]],"Not Found",0)</f>
        <v>R1013</v>
      </c>
    </row>
    <row r="897" spans="1:17" x14ac:dyDescent="0.3">
      <c r="A897" s="14" t="s">
        <v>566</v>
      </c>
      <c r="B897" t="str" cm="1">
        <f t="array" ref="B897">_xlfn.XLOOKUP($A897,CustomersName[[#All],[Customer ID]],CustomersName[[#All],[First Name]],"Not Found",0)</f>
        <v>Troy</v>
      </c>
      <c r="C897" cm="1">
        <f t="array" ref="C897">_xlfn.XLOOKUP($A897,MedExam_Table[[#Headers],[#Data],[Customer ID]],MedExam_Table[[#Headers],[#Data],[BMI]],"Not Found",0)</f>
        <v>27.1</v>
      </c>
      <c r="D897" cm="1">
        <f t="array" ref="D897">_xlfn.XLOOKUP($A897,MedExam_Table[[#Headers],[#Data],[Customer ID]],MedExam_Table[[#Headers],[#Data],[HBA1C]],"Not Found",0)</f>
        <v>5.08</v>
      </c>
      <c r="E897" t="str" cm="1">
        <f t="array" ref="E897">_xlfn.XLOOKUP($A897,MedExam_Table[[#Headers],[#Data],[Customer ID]],MedExam_Table[[#Headers],[#Data],[Heart Issues Updated]],"Not Found",0)</f>
        <v>No</v>
      </c>
      <c r="F897" t="str" cm="1">
        <f t="array" ref="F897">_xlfn.XLOOKUP($A897,MedExam_Table[[#Headers],[#Data],[Customer ID]],MedExam_Table[[#Headers],[#Data],[Any Transplants Update]],"Not Found",0)</f>
        <v>No</v>
      </c>
      <c r="G897" t="str" cm="1">
        <f t="array" ref="G897">_xlfn.XLOOKUP($A897,MedExam_Table[[#Headers],[#Data],[Customer ID]],MedExam_Table[[#Headers],[#Data],[Cancer history]],"Not Found",0)</f>
        <v>No</v>
      </c>
      <c r="H897" cm="1">
        <f t="array" ref="H897">_xlfn.XLOOKUP($A897,MedExam_Table[[#Headers],[#Data],[Customer ID]],MedExam_Table[[#Headers],[#Data],[NumberOfMajorSurgeries_updated]],"Not Found",0)</f>
        <v>1</v>
      </c>
      <c r="I897" t="str" cm="1">
        <f t="array" ref="I897">_xlfn.XLOOKUP($A897,MedExam_Table[[#Headers],[#Data],[Customer ID]],MedExam_Table[[#Headers],[#Data],[Smoker Updated]],"Not Found",0)</f>
        <v>No</v>
      </c>
      <c r="J897" t="str" cm="1">
        <f t="array" ref="J897">_xlfn.XLOOKUP($A897,MedExam_Table[[#Headers],[#Data],[Customer ID]],MedExam_Table[[#Headers],[#Data],[Weight Status]],"Not Found",0)</f>
        <v>OverWeight</v>
      </c>
      <c r="K897" t="str" cm="1">
        <f t="array" ref="K897">_xlfn.XLOOKUP($A897,MedExam_Table[[#Headers],[#Data],[Customer ID]],MedExam_Table[[#Headers],[#Data],[Diabetes Status]],"Not Found",0)</f>
        <v>Normal</v>
      </c>
      <c r="L897" cm="1">
        <f t="array" ref="L897">_xlfn.XLOOKUP($A897,Hospitalisation_table[[#All],[Customer ID]],Hospitalisation_table[[#All],[Customer Age]],"Not Found",0)</f>
        <v>36</v>
      </c>
      <c r="M897" t="str" cm="1">
        <f t="array" ref="M897">_xlfn.XLOOKUP($A897,Hospitalisation_table[[#All],[Customer ID]],Hospitalisation_table[[#All],[Date of Birth]],"Not Found",0)</f>
        <v>5-Jun-1987</v>
      </c>
      <c r="N897" s="22" cm="1">
        <f t="array" ref="N897">_xlfn.XLOOKUP($A897,Hospitalisation_table[[#All],[Customer ID]],Hospitalisation_table[[#All],[charges]],"Not Found",0)</f>
        <v>4746.34</v>
      </c>
      <c r="O897" t="str" cm="1">
        <f t="array" ref="O897">_xlfn.XLOOKUP($A897,Hospitalisation_table[[#All],[Customer ID]],Hospitalisation_table[[#All],[Hospital tier_Updated]],"Not Found",0)</f>
        <v>tier - 2</v>
      </c>
      <c r="P897" t="str" cm="1">
        <f t="array" ref="P897">_xlfn.XLOOKUP($A897,Hospitalisation_table[[#All],[Customer ID]],Hospitalisation_table[[#All],[City tier_updated]],"Not Found",0)</f>
        <v>tier - 2</v>
      </c>
      <c r="Q897" t="str" cm="1">
        <f t="array" ref="Q897">_xlfn.XLOOKUP($A897,Hospitalisation_table[[#All],[Customer ID]],Hospitalisation_table[[#All],[State ID Updated]],"Not Found",0)</f>
        <v>R1011</v>
      </c>
    </row>
    <row r="898" spans="1:17" x14ac:dyDescent="0.3">
      <c r="A898" s="13" t="s">
        <v>565</v>
      </c>
      <c r="B898" t="str" cm="1">
        <f t="array" ref="B898">_xlfn.XLOOKUP($A898,CustomersName[[#All],[Customer ID]],CustomersName[[#All],[First Name]],"Not Found",0)</f>
        <v>Danihl C</v>
      </c>
      <c r="C898" cm="1">
        <f t="array" ref="C898">_xlfn.XLOOKUP($A898,MedExam_Table[[#Headers],[#Data],[Customer ID]],MedExam_Table[[#Headers],[#Data],[BMI]],"Not Found",0)</f>
        <v>35.93</v>
      </c>
      <c r="D898" cm="1">
        <f t="array" ref="D898">_xlfn.XLOOKUP($A898,MedExam_Table[[#Headers],[#Data],[Customer ID]],MedExam_Table[[#Headers],[#Data],[HBA1C]],"Not Found",0)</f>
        <v>5.43</v>
      </c>
      <c r="E898" t="str" cm="1">
        <f t="array" ref="E898">_xlfn.XLOOKUP($A898,MedExam_Table[[#Headers],[#Data],[Customer ID]],MedExam_Table[[#Headers],[#Data],[Heart Issues Updated]],"Not Found",0)</f>
        <v>No</v>
      </c>
      <c r="F898" t="str" cm="1">
        <f t="array" ref="F898">_xlfn.XLOOKUP($A898,MedExam_Table[[#Headers],[#Data],[Customer ID]],MedExam_Table[[#Headers],[#Data],[Any Transplants Update]],"Not Found",0)</f>
        <v>Yes</v>
      </c>
      <c r="G898" t="str" cm="1">
        <f t="array" ref="G898">_xlfn.XLOOKUP($A898,MedExam_Table[[#Headers],[#Data],[Customer ID]],MedExam_Table[[#Headers],[#Data],[Cancer history]],"Not Found",0)</f>
        <v>No</v>
      </c>
      <c r="H898" cm="1">
        <f t="array" ref="H898">_xlfn.XLOOKUP($A898,MedExam_Table[[#Headers],[#Data],[Customer ID]],MedExam_Table[[#Headers],[#Data],[NumberOfMajorSurgeries_updated]],"Not Found",0)</f>
        <v>1</v>
      </c>
      <c r="I898" t="str" cm="1">
        <f t="array" ref="I898">_xlfn.XLOOKUP($A898,MedExam_Table[[#Headers],[#Data],[Customer ID]],MedExam_Table[[#Headers],[#Data],[Smoker Updated]],"Not Found",0)</f>
        <v>No</v>
      </c>
      <c r="J898" t="str" cm="1">
        <f t="array" ref="J898">_xlfn.XLOOKUP($A898,MedExam_Table[[#Headers],[#Data],[Customer ID]],MedExam_Table[[#Headers],[#Data],[Weight Status]],"Not Found",0)</f>
        <v>Obesity</v>
      </c>
      <c r="K898" t="str" cm="1">
        <f t="array" ref="K898">_xlfn.XLOOKUP($A898,MedExam_Table[[#Headers],[#Data],[Customer ID]],MedExam_Table[[#Headers],[#Data],[Diabetes Status]],"Not Found",0)</f>
        <v>Normal</v>
      </c>
      <c r="L898" cm="1">
        <f t="array" ref="L898">_xlfn.XLOOKUP($A898,Hospitalisation_table[[#All],[Customer ID]],Hospitalisation_table[[#All],[Customer Age]],"Not Found",0)</f>
        <v>18</v>
      </c>
      <c r="M898" t="str" cm="1">
        <f t="array" ref="M898">_xlfn.XLOOKUP($A898,Hospitalisation_table[[#All],[Customer ID]],Hospitalisation_table[[#All],[Date of Birth]],"Not Found",0)</f>
        <v>24-Nov-2004</v>
      </c>
      <c r="N898" s="22" cm="1">
        <f t="array" ref="N898">_xlfn.XLOOKUP($A898,Hospitalisation_table[[#All],[Customer ID]],Hospitalisation_table[[#All],[charges]],"Not Found",0)</f>
        <v>4740.78</v>
      </c>
      <c r="O898" t="str" cm="1">
        <f t="array" ref="O898">_xlfn.XLOOKUP($A898,Hospitalisation_table[[#All],[Customer ID]],Hospitalisation_table[[#All],[Hospital tier_Updated]],"Not Found",0)</f>
        <v>tier - 2</v>
      </c>
      <c r="P898" t="str" cm="1">
        <f t="array" ref="P898">_xlfn.XLOOKUP($A898,Hospitalisation_table[[#All],[Customer ID]],Hospitalisation_table[[#All],[City tier_updated]],"Not Found",0)</f>
        <v>tier - 3</v>
      </c>
      <c r="Q898" t="str" cm="1">
        <f t="array" ref="Q898">_xlfn.XLOOKUP($A898,Hospitalisation_table[[#All],[Customer ID]],Hospitalisation_table[[#All],[State ID Updated]],"Not Found",0)</f>
        <v>R1021</v>
      </c>
    </row>
    <row r="899" spans="1:17" x14ac:dyDescent="0.3">
      <c r="A899" s="14" t="s">
        <v>564</v>
      </c>
      <c r="B899" t="str" cm="1">
        <f t="array" ref="B899">_xlfn.XLOOKUP($A899,CustomersName[[#All],[Customer ID]],CustomersName[[#All],[First Name]],"Not Found",0)</f>
        <v>Lauren</v>
      </c>
      <c r="C899" cm="1">
        <f t="array" ref="C899">_xlfn.XLOOKUP($A899,MedExam_Table[[#Headers],[#Data],[Customer ID]],MedExam_Table[[#Headers],[#Data],[BMI]],"Not Found",0)</f>
        <v>32.68</v>
      </c>
      <c r="D899" cm="1">
        <f t="array" ref="D899">_xlfn.XLOOKUP($A899,MedExam_Table[[#Headers],[#Data],[Customer ID]],MedExam_Table[[#Headers],[#Data],[HBA1C]],"Not Found",0)</f>
        <v>5.44</v>
      </c>
      <c r="E899" t="str" cm="1">
        <f t="array" ref="E899">_xlfn.XLOOKUP($A899,MedExam_Table[[#Headers],[#Data],[Customer ID]],MedExam_Table[[#Headers],[#Data],[Heart Issues Updated]],"Not Found",0)</f>
        <v>No</v>
      </c>
      <c r="F899" t="str" cm="1">
        <f t="array" ref="F899">_xlfn.XLOOKUP($A899,MedExam_Table[[#Headers],[#Data],[Customer ID]],MedExam_Table[[#Headers],[#Data],[Any Transplants Update]],"Not Found",0)</f>
        <v>No</v>
      </c>
      <c r="G899" t="str" cm="1">
        <f t="array" ref="G899">_xlfn.XLOOKUP($A899,MedExam_Table[[#Headers],[#Data],[Customer ID]],MedExam_Table[[#Headers],[#Data],[Cancer history]],"Not Found",0)</f>
        <v>No</v>
      </c>
      <c r="H899" cm="1">
        <f t="array" ref="H899">_xlfn.XLOOKUP($A899,MedExam_Table[[#Headers],[#Data],[Customer ID]],MedExam_Table[[#Headers],[#Data],[NumberOfMajorSurgeries_updated]],"Not Found",0)</f>
        <v>0</v>
      </c>
      <c r="I899" t="str" cm="1">
        <f t="array" ref="I899">_xlfn.XLOOKUP($A899,MedExam_Table[[#Headers],[#Data],[Customer ID]],MedExam_Table[[#Headers],[#Data],[Smoker Updated]],"Not Found",0)</f>
        <v>No</v>
      </c>
      <c r="J899" t="str" cm="1">
        <f t="array" ref="J899">_xlfn.XLOOKUP($A899,MedExam_Table[[#Headers],[#Data],[Customer ID]],MedExam_Table[[#Headers],[#Data],[Weight Status]],"Not Found",0)</f>
        <v>Obesity</v>
      </c>
      <c r="K899" t="str" cm="1">
        <f t="array" ref="K899">_xlfn.XLOOKUP($A899,MedExam_Table[[#Headers],[#Data],[Customer ID]],MedExam_Table[[#Headers],[#Data],[Diabetes Status]],"Not Found",0)</f>
        <v>Normal</v>
      </c>
      <c r="L899" cm="1">
        <f t="array" ref="L899">_xlfn.XLOOKUP($A899,Hospitalisation_table[[#All],[Customer ID]],Hospitalisation_table[[#All],[Customer Age]],"Not Found",0)</f>
        <v>31</v>
      </c>
      <c r="M899" t="str" cm="1">
        <f t="array" ref="M899">_xlfn.XLOOKUP($A899,Hospitalisation_table[[#All],[Customer ID]],Hospitalisation_table[[#All],[Date of Birth]],"Not Found",0)</f>
        <v>12-Oct-1991</v>
      </c>
      <c r="N899" s="22" cm="1">
        <f t="array" ref="N899">_xlfn.XLOOKUP($A899,Hospitalisation_table[[#All],[Customer ID]],Hospitalisation_table[[#All],[charges]],"Not Found",0)</f>
        <v>4738.2700000000004</v>
      </c>
      <c r="O899" t="str" cm="1">
        <f t="array" ref="O899">_xlfn.XLOOKUP($A899,Hospitalisation_table[[#All],[Customer ID]],Hospitalisation_table[[#All],[Hospital tier_Updated]],"Not Found",0)</f>
        <v>tier - 2</v>
      </c>
      <c r="P899" t="str" cm="1">
        <f t="array" ref="P899">_xlfn.XLOOKUP($A899,Hospitalisation_table[[#All],[Customer ID]],Hospitalisation_table[[#All],[City tier_updated]],"Not Found",0)</f>
        <v>tier - 3</v>
      </c>
      <c r="Q899" t="str" cm="1">
        <f t="array" ref="Q899">_xlfn.XLOOKUP($A899,Hospitalisation_table[[#All],[Customer ID]],Hospitalisation_table[[#All],[State ID Updated]],"Not Found",0)</f>
        <v>R1012</v>
      </c>
    </row>
    <row r="900" spans="1:17" x14ac:dyDescent="0.3">
      <c r="A900" s="13" t="s">
        <v>563</v>
      </c>
      <c r="B900" t="str" cm="1">
        <f t="array" ref="B900">_xlfn.XLOOKUP($A900,CustomersName[[#All],[Customer ID]],CustomersName[[#All],[First Name]],"Not Found",0)</f>
        <v>Jennefer</v>
      </c>
      <c r="C900" cm="1">
        <f t="array" ref="C900">_xlfn.XLOOKUP($A900,MedExam_Table[[#Headers],[#Data],[Customer ID]],MedExam_Table[[#Headers],[#Data],[BMI]],"Not Found",0)</f>
        <v>20.74</v>
      </c>
      <c r="D900" cm="1">
        <f t="array" ref="D900">_xlfn.XLOOKUP($A900,MedExam_Table[[#Headers],[#Data],[Customer ID]],MedExam_Table[[#Headers],[#Data],[HBA1C]],"Not Found",0)</f>
        <v>11.69</v>
      </c>
      <c r="E900" t="str" cm="1">
        <f t="array" ref="E900">_xlfn.XLOOKUP($A900,MedExam_Table[[#Headers],[#Data],[Customer ID]],MedExam_Table[[#Headers],[#Data],[Heart Issues Updated]],"Not Found",0)</f>
        <v>Yes</v>
      </c>
      <c r="F900" t="str" cm="1">
        <f t="array" ref="F900">_xlfn.XLOOKUP($A900,MedExam_Table[[#Headers],[#Data],[Customer ID]],MedExam_Table[[#Headers],[#Data],[Any Transplants Update]],"Not Found",0)</f>
        <v>No</v>
      </c>
      <c r="G900" t="str" cm="1">
        <f t="array" ref="G900">_xlfn.XLOOKUP($A900,MedExam_Table[[#Headers],[#Data],[Customer ID]],MedExam_Table[[#Headers],[#Data],[Cancer history]],"Not Found",0)</f>
        <v>No</v>
      </c>
      <c r="H900" cm="1">
        <f t="array" ref="H900">_xlfn.XLOOKUP($A900,MedExam_Table[[#Headers],[#Data],[Customer ID]],MedExam_Table[[#Headers],[#Data],[NumberOfMajorSurgeries_updated]],"Not Found",0)</f>
        <v>1</v>
      </c>
      <c r="I900" t="str" cm="1">
        <f t="array" ref="I900">_xlfn.XLOOKUP($A900,MedExam_Table[[#Headers],[#Data],[Customer ID]],MedExam_Table[[#Headers],[#Data],[Smoker Updated]],"Not Found",0)</f>
        <v>No</v>
      </c>
      <c r="J900" t="str" cm="1">
        <f t="array" ref="J900">_xlfn.XLOOKUP($A900,MedExam_Table[[#Headers],[#Data],[Customer ID]],MedExam_Table[[#Headers],[#Data],[Weight Status]],"Not Found",0)</f>
        <v>NormalWeight</v>
      </c>
      <c r="K900" t="str" cm="1">
        <f t="array" ref="K900">_xlfn.XLOOKUP($A900,MedExam_Table[[#Headers],[#Data],[Customer ID]],MedExam_Table[[#Headers],[#Data],[Diabetes Status]],"Not Found",0)</f>
        <v>Diabetes</v>
      </c>
      <c r="L900" cm="1">
        <f t="array" ref="L900">_xlfn.XLOOKUP($A900,Hospitalisation_table[[#All],[Customer ID]],Hospitalisation_table[[#All],[Customer Age]],"Not Found",0)</f>
        <v>36</v>
      </c>
      <c r="M900" t="str" cm="1">
        <f t="array" ref="M900">_xlfn.XLOOKUP($A900,Hospitalisation_table[[#All],[Customer ID]],Hospitalisation_table[[#All],[Date of Birth]],"Not Found",0)</f>
        <v>5-Sep-1986</v>
      </c>
      <c r="N900" s="22" cm="1">
        <f t="array" ref="N900">_xlfn.XLOOKUP($A900,Hospitalisation_table[[#All],[Customer ID]],Hospitalisation_table[[#All],[charges]],"Not Found",0)</f>
        <v>4734.6400000000003</v>
      </c>
      <c r="O900" t="str" cm="1">
        <f t="array" ref="O900">_xlfn.XLOOKUP($A900,Hospitalisation_table[[#All],[Customer ID]],Hospitalisation_table[[#All],[Hospital tier_Updated]],"Not Found",0)</f>
        <v>tier - 2</v>
      </c>
      <c r="P900" t="str" cm="1">
        <f t="array" ref="P900">_xlfn.XLOOKUP($A900,Hospitalisation_table[[#All],[Customer ID]],Hospitalisation_table[[#All],[City tier_updated]],"Not Found",0)</f>
        <v>tier - 1</v>
      </c>
      <c r="Q900" t="str" cm="1">
        <f t="array" ref="Q900">_xlfn.XLOOKUP($A900,Hospitalisation_table[[#All],[Customer ID]],Hospitalisation_table[[#All],[State ID Updated]],"Not Found",0)</f>
        <v>R1013</v>
      </c>
    </row>
    <row r="901" spans="1:17" x14ac:dyDescent="0.3">
      <c r="A901" s="14" t="s">
        <v>562</v>
      </c>
      <c r="B901" t="str" cm="1">
        <f t="array" ref="B901">_xlfn.XLOOKUP($A901,CustomersName[[#All],[Customer ID]],CustomersName[[#All],[First Name]],"Not Found",0)</f>
        <v>Traceh L.</v>
      </c>
      <c r="C901" cm="1">
        <f t="array" ref="C901">_xlfn.XLOOKUP($A901,MedExam_Table[[#Headers],[#Data],[Customer ID]],MedExam_Table[[#Headers],[#Data],[BMI]],"Not Found",0)</f>
        <v>15.57</v>
      </c>
      <c r="D901" cm="1">
        <f t="array" ref="D901">_xlfn.XLOOKUP($A901,MedExam_Table[[#Headers],[#Data],[Customer ID]],MedExam_Table[[#Headers],[#Data],[HBA1C]],"Not Found",0)</f>
        <v>6.07</v>
      </c>
      <c r="E901" t="str" cm="1">
        <f t="array" ref="E901">_xlfn.XLOOKUP($A901,MedExam_Table[[#Headers],[#Data],[Customer ID]],MedExam_Table[[#Headers],[#Data],[Heart Issues Updated]],"Not Found",0)</f>
        <v>No</v>
      </c>
      <c r="F901" t="str" cm="1">
        <f t="array" ref="F901">_xlfn.XLOOKUP($A901,MedExam_Table[[#Headers],[#Data],[Customer ID]],MedExam_Table[[#Headers],[#Data],[Any Transplants Update]],"Not Found",0)</f>
        <v>No</v>
      </c>
      <c r="G901" t="str" cm="1">
        <f t="array" ref="G901">_xlfn.XLOOKUP($A901,MedExam_Table[[#Headers],[#Data],[Customer ID]],MedExam_Table[[#Headers],[#Data],[Cancer history]],"Not Found",0)</f>
        <v>No</v>
      </c>
      <c r="H901" cm="1">
        <f t="array" ref="H901">_xlfn.XLOOKUP($A901,MedExam_Table[[#Headers],[#Data],[Customer ID]],MedExam_Table[[#Headers],[#Data],[NumberOfMajorSurgeries_updated]],"Not Found",0)</f>
        <v>0</v>
      </c>
      <c r="I901" t="str" cm="1">
        <f t="array" ref="I901">_xlfn.XLOOKUP($A901,MedExam_Table[[#Headers],[#Data],[Customer ID]],MedExam_Table[[#Headers],[#Data],[Smoker Updated]],"Not Found",0)</f>
        <v>No</v>
      </c>
      <c r="J901" t="str" cm="1">
        <f t="array" ref="J901">_xlfn.XLOOKUP($A901,MedExam_Table[[#Headers],[#Data],[Customer ID]],MedExam_Table[[#Headers],[#Data],[Weight Status]],"Not Found",0)</f>
        <v>Underweight</v>
      </c>
      <c r="K901" t="str" cm="1">
        <f t="array" ref="K901">_xlfn.XLOOKUP($A901,MedExam_Table[[#Headers],[#Data],[Customer ID]],MedExam_Table[[#Headers],[#Data],[Diabetes Status]],"Not Found",0)</f>
        <v>Prediabetes</v>
      </c>
      <c r="L901" cm="1">
        <f t="array" ref="L901">_xlfn.XLOOKUP($A901,Hospitalisation_table[[#All],[Customer ID]],Hospitalisation_table[[#All],[Customer Age]],"Not Found",0)</f>
        <v>42</v>
      </c>
      <c r="M901" t="str" cm="1">
        <f t="array" ref="M901">_xlfn.XLOOKUP($A901,Hospitalisation_table[[#All],[Customer ID]],Hospitalisation_table[[#All],[Date of Birth]],"Not Found",0)</f>
        <v>2-Jul-1980</v>
      </c>
      <c r="N901" s="22" cm="1">
        <f t="array" ref="N901">_xlfn.XLOOKUP($A901,Hospitalisation_table[[#All],[Customer ID]],Hospitalisation_table[[#All],[charges]],"Not Found",0)</f>
        <v>4728.71</v>
      </c>
      <c r="O901" t="str" cm="1">
        <f t="array" ref="O901">_xlfn.XLOOKUP($A901,Hospitalisation_table[[#All],[Customer ID]],Hospitalisation_table[[#All],[Hospital tier_Updated]],"Not Found",0)</f>
        <v>tier - 2</v>
      </c>
      <c r="P901" t="str" cm="1">
        <f t="array" ref="P901">_xlfn.XLOOKUP($A901,Hospitalisation_table[[#All],[Customer ID]],Hospitalisation_table[[#All],[City tier_updated]],"Not Found",0)</f>
        <v>tier - 3</v>
      </c>
      <c r="Q901" t="str" cm="1">
        <f t="array" ref="Q901">_xlfn.XLOOKUP($A901,Hospitalisation_table[[#All],[Customer ID]],Hospitalisation_table[[#All],[State ID Updated]],"Not Found",0)</f>
        <v>R1012</v>
      </c>
    </row>
    <row r="902" spans="1:17" x14ac:dyDescent="0.3">
      <c r="A902" s="13" t="s">
        <v>561</v>
      </c>
      <c r="B902" t="str" cm="1">
        <f t="array" ref="B902">_xlfn.XLOOKUP($A902,CustomersName[[#All],[Customer ID]],CustomersName[[#All],[First Name]],"Not Found",0)</f>
        <v>Ashley</v>
      </c>
      <c r="C902" cm="1">
        <f t="array" ref="C902">_xlfn.XLOOKUP($A902,MedExam_Table[[#Headers],[#Data],[Customer ID]],MedExam_Table[[#Headers],[#Data],[BMI]],"Not Found",0)</f>
        <v>23.844999999999999</v>
      </c>
      <c r="D902" cm="1">
        <f t="array" ref="D902">_xlfn.XLOOKUP($A902,MedExam_Table[[#Headers],[#Data],[Customer ID]],MedExam_Table[[#Headers],[#Data],[HBA1C]],"Not Found",0)</f>
        <v>4.3600000000000003</v>
      </c>
      <c r="E902" t="str" cm="1">
        <f t="array" ref="E902">_xlfn.XLOOKUP($A902,MedExam_Table[[#Headers],[#Data],[Customer ID]],MedExam_Table[[#Headers],[#Data],[Heart Issues Updated]],"Not Found",0)</f>
        <v>No</v>
      </c>
      <c r="F902" t="str" cm="1">
        <f t="array" ref="F902">_xlfn.XLOOKUP($A902,MedExam_Table[[#Headers],[#Data],[Customer ID]],MedExam_Table[[#Headers],[#Data],[Any Transplants Update]],"Not Found",0)</f>
        <v>No</v>
      </c>
      <c r="G902" t="str" cm="1">
        <f t="array" ref="G902">_xlfn.XLOOKUP($A902,MedExam_Table[[#Headers],[#Data],[Customer ID]],MedExam_Table[[#Headers],[#Data],[Cancer history]],"Not Found",0)</f>
        <v>No</v>
      </c>
      <c r="H902" cm="1">
        <f t="array" ref="H902">_xlfn.XLOOKUP($A902,MedExam_Table[[#Headers],[#Data],[Customer ID]],MedExam_Table[[#Headers],[#Data],[NumberOfMajorSurgeries_updated]],"Not Found",0)</f>
        <v>0</v>
      </c>
      <c r="I902" t="str" cm="1">
        <f t="array" ref="I902">_xlfn.XLOOKUP($A902,MedExam_Table[[#Headers],[#Data],[Customer ID]],MedExam_Table[[#Headers],[#Data],[Smoker Updated]],"Not Found",0)</f>
        <v>No</v>
      </c>
      <c r="J902" t="str" cm="1">
        <f t="array" ref="J902">_xlfn.XLOOKUP($A902,MedExam_Table[[#Headers],[#Data],[Customer ID]],MedExam_Table[[#Headers],[#Data],[Weight Status]],"Not Found",0)</f>
        <v>NormalWeight</v>
      </c>
      <c r="K902" t="str" cm="1">
        <f t="array" ref="K902">_xlfn.XLOOKUP($A902,MedExam_Table[[#Headers],[#Data],[Customer ID]],MedExam_Table[[#Headers],[#Data],[Diabetes Status]],"Not Found",0)</f>
        <v>Normal</v>
      </c>
      <c r="L902" cm="1">
        <f t="array" ref="L902">_xlfn.XLOOKUP($A902,Hospitalisation_table[[#All],[Customer ID]],Hospitalisation_table[[#All],[Customer Age]],"Not Found",0)</f>
        <v>28</v>
      </c>
      <c r="M902" t="str" cm="1">
        <f t="array" ref="M902">_xlfn.XLOOKUP($A902,Hospitalisation_table[[#All],[Customer ID]],Hospitalisation_table[[#All],[Date of Birth]],"Not Found",0)</f>
        <v>12-Aug-1994</v>
      </c>
      <c r="N902" s="22" cm="1">
        <f t="array" ref="N902">_xlfn.XLOOKUP($A902,Hospitalisation_table[[#All],[Customer ID]],Hospitalisation_table[[#All],[charges]],"Not Found",0)</f>
        <v>4719.74</v>
      </c>
      <c r="O902" t="str" cm="1">
        <f t="array" ref="O902">_xlfn.XLOOKUP($A902,Hospitalisation_table[[#All],[Customer ID]],Hospitalisation_table[[#All],[Hospital tier_Updated]],"Not Found",0)</f>
        <v>tier - 2</v>
      </c>
      <c r="P902" t="str" cm="1">
        <f t="array" ref="P902">_xlfn.XLOOKUP($A902,Hospitalisation_table[[#All],[Customer ID]],Hospitalisation_table[[#All],[City tier_updated]],"Not Found",0)</f>
        <v>tier - 1</v>
      </c>
      <c r="Q902" t="str" cm="1">
        <f t="array" ref="Q902">_xlfn.XLOOKUP($A902,Hospitalisation_table[[#All],[Customer ID]],Hospitalisation_table[[#All],[State ID Updated]],"Not Found",0)</f>
        <v>R1012</v>
      </c>
    </row>
    <row r="903" spans="1:17" x14ac:dyDescent="0.3">
      <c r="A903" s="14" t="s">
        <v>2192</v>
      </c>
      <c r="B903" t="str" cm="1">
        <f t="array" ref="B903">_xlfn.XLOOKUP($A903,CustomersName[[#All],[Customer ID]],CustomersName[[#All],[First Name]],"Not Found",0)</f>
        <v>hbby W.</v>
      </c>
      <c r="C903" cm="1">
        <f t="array" ref="C903">_xlfn.XLOOKUP($A903,MedExam_Table[[#Headers],[#Data],[Customer ID]],MedExam_Table[[#Headers],[#Data],[BMI]],"Not Found",0)</f>
        <v>32.49</v>
      </c>
      <c r="D903" cm="1">
        <f t="array" ref="D903">_xlfn.XLOOKUP($A903,MedExam_Table[[#Headers],[#Data],[Customer ID]],MedExam_Table[[#Headers],[#Data],[HBA1C]],"Not Found",0)</f>
        <v>4.29</v>
      </c>
      <c r="E903" t="str" cm="1">
        <f t="array" ref="E903">_xlfn.XLOOKUP($A903,MedExam_Table[[#Headers],[#Data],[Customer ID]],MedExam_Table[[#Headers],[#Data],[Heart Issues Updated]],"Not Found",0)</f>
        <v>No</v>
      </c>
      <c r="F903" t="str" cm="1">
        <f t="array" ref="F903">_xlfn.XLOOKUP($A903,MedExam_Table[[#Headers],[#Data],[Customer ID]],MedExam_Table[[#Headers],[#Data],[Any Transplants Update]],"Not Found",0)</f>
        <v>No</v>
      </c>
      <c r="G903" t="str" cm="1">
        <f t="array" ref="G903">_xlfn.XLOOKUP($A903,MedExam_Table[[#Headers],[#Data],[Customer ID]],MedExam_Table[[#Headers],[#Data],[Cancer history]],"Not Found",0)</f>
        <v>Yes</v>
      </c>
      <c r="H903" cm="1">
        <f t="array" ref="H903">_xlfn.XLOOKUP($A903,MedExam_Table[[#Headers],[#Data],[Customer ID]],MedExam_Table[[#Headers],[#Data],[NumberOfMajorSurgeries_updated]],"Not Found",0)</f>
        <v>1</v>
      </c>
      <c r="I903" t="str" cm="1">
        <f t="array" ref="I903">_xlfn.XLOOKUP($A903,MedExam_Table[[#Headers],[#Data],[Customer ID]],MedExam_Table[[#Headers],[#Data],[Smoker Updated]],"Not Found",0)</f>
        <v>Yes</v>
      </c>
      <c r="J903" t="str" cm="1">
        <f t="array" ref="J903">_xlfn.XLOOKUP($A903,MedExam_Table[[#Headers],[#Data],[Customer ID]],MedExam_Table[[#Headers],[#Data],[Weight Status]],"Not Found",0)</f>
        <v>Obesity</v>
      </c>
      <c r="K903" t="str" cm="1">
        <f t="array" ref="K903">_xlfn.XLOOKUP($A903,MedExam_Table[[#Headers],[#Data],[Customer ID]],MedExam_Table[[#Headers],[#Data],[Diabetes Status]],"Not Found",0)</f>
        <v>Normal</v>
      </c>
      <c r="L903" cm="1">
        <f t="array" ref="L903">_xlfn.XLOOKUP($A903,Hospitalisation_table[[#All],[Customer ID]],Hospitalisation_table[[#All],[Customer Age]],"Not Found",0)</f>
        <v>19</v>
      </c>
      <c r="M903" t="str" cm="1">
        <f t="array" ref="M903">_xlfn.XLOOKUP($A903,Hospitalisation_table[[#All],[Customer ID]],Hospitalisation_table[[#All],[Date of Birth]],"Not Found",0)</f>
        <v>21-Jun-2003</v>
      </c>
      <c r="N903" s="22" cm="1">
        <f t="array" ref="N903">_xlfn.XLOOKUP($A903,Hospitalisation_table[[#All],[Customer ID]],Hospitalisation_table[[#All],[charges]],"Not Found",0)</f>
        <v>36898.730000000003</v>
      </c>
      <c r="O903" t="str" cm="1">
        <f t="array" ref="O903">_xlfn.XLOOKUP($A903,Hospitalisation_table[[#All],[Customer ID]],Hospitalisation_table[[#All],[Hospital tier_Updated]],"Not Found",0)</f>
        <v>tier - 2</v>
      </c>
      <c r="P903" t="str" cm="1">
        <f t="array" ref="P903">_xlfn.XLOOKUP($A903,Hospitalisation_table[[#All],[Customer ID]],Hospitalisation_table[[#All],[City tier_updated]],"Not Found",0)</f>
        <v>tier - 1</v>
      </c>
      <c r="Q903" t="str" cm="1">
        <f t="array" ref="Q903">_xlfn.XLOOKUP($A903,Hospitalisation_table[[#All],[Customer ID]],Hospitalisation_table[[#All],[State ID Updated]],"Not Found",0)</f>
        <v>R1012</v>
      </c>
    </row>
    <row r="904" spans="1:17" x14ac:dyDescent="0.3">
      <c r="A904" s="13" t="s">
        <v>560</v>
      </c>
      <c r="B904" t="str" cm="1">
        <f t="array" ref="B904">_xlfn.XLOOKUP($A904,CustomersName[[#All],[Customer ID]],CustomersName[[#All],[First Name]],"Not Found",0)</f>
        <v>Cindy</v>
      </c>
      <c r="C904" cm="1">
        <f t="array" ref="C904">_xlfn.XLOOKUP($A904,MedExam_Table[[#Headers],[#Data],[Customer ID]],MedExam_Table[[#Headers],[#Data],[BMI]],"Not Found",0)</f>
        <v>22.895</v>
      </c>
      <c r="D904" cm="1">
        <f t="array" ref="D904">_xlfn.XLOOKUP($A904,MedExam_Table[[#Headers],[#Data],[Customer ID]],MedExam_Table[[#Headers],[#Data],[HBA1C]],"Not Found",0)</f>
        <v>5.24</v>
      </c>
      <c r="E904" t="str" cm="1">
        <f t="array" ref="E904">_xlfn.XLOOKUP($A904,MedExam_Table[[#Headers],[#Data],[Customer ID]],MedExam_Table[[#Headers],[#Data],[Heart Issues Updated]],"Not Found",0)</f>
        <v>No</v>
      </c>
      <c r="F904" t="str" cm="1">
        <f t="array" ref="F904">_xlfn.XLOOKUP($A904,MedExam_Table[[#Headers],[#Data],[Customer ID]],MedExam_Table[[#Headers],[#Data],[Any Transplants Update]],"Not Found",0)</f>
        <v>No</v>
      </c>
      <c r="G904" t="str" cm="1">
        <f t="array" ref="G904">_xlfn.XLOOKUP($A904,MedExam_Table[[#Headers],[#Data],[Customer ID]],MedExam_Table[[#Headers],[#Data],[Cancer history]],"Not Found",0)</f>
        <v>No</v>
      </c>
      <c r="H904" cm="1">
        <f t="array" ref="H904">_xlfn.XLOOKUP($A904,MedExam_Table[[#Headers],[#Data],[Customer ID]],MedExam_Table[[#Headers],[#Data],[NumberOfMajorSurgeries_updated]],"Not Found",0)</f>
        <v>1</v>
      </c>
      <c r="I904" t="str" cm="1">
        <f t="array" ref="I904">_xlfn.XLOOKUP($A904,MedExam_Table[[#Headers],[#Data],[Customer ID]],MedExam_Table[[#Headers],[#Data],[Smoker Updated]],"Not Found",0)</f>
        <v>No</v>
      </c>
      <c r="J904" t="str" cm="1">
        <f t="array" ref="J904">_xlfn.XLOOKUP($A904,MedExam_Table[[#Headers],[#Data],[Customer ID]],MedExam_Table[[#Headers],[#Data],[Weight Status]],"Not Found",0)</f>
        <v>NormalWeight</v>
      </c>
      <c r="K904" t="str" cm="1">
        <f t="array" ref="K904">_xlfn.XLOOKUP($A904,MedExam_Table[[#Headers],[#Data],[Customer ID]],MedExam_Table[[#Headers],[#Data],[Diabetes Status]],"Not Found",0)</f>
        <v>Normal</v>
      </c>
      <c r="L904" cm="1">
        <f t="array" ref="L904">_xlfn.XLOOKUP($A904,Hospitalisation_table[[#All],[Customer ID]],Hospitalisation_table[[#All],[Customer Age]],"Not Found",0)</f>
        <v>30</v>
      </c>
      <c r="M904" t="str" cm="1">
        <f t="array" ref="M904">_xlfn.XLOOKUP($A904,Hospitalisation_table[[#All],[Customer ID]],Hospitalisation_table[[#All],[Date of Birth]],"Not Found",0)</f>
        <v>28-Sep-1992</v>
      </c>
      <c r="N904" s="22" cm="1">
        <f t="array" ref="N904">_xlfn.XLOOKUP($A904,Hospitalisation_table[[#All],[Customer ID]],Hospitalisation_table[[#All],[charges]],"Not Found",0)</f>
        <v>4719.5200000000004</v>
      </c>
      <c r="O904" t="str" cm="1">
        <f t="array" ref="O904">_xlfn.XLOOKUP($A904,Hospitalisation_table[[#All],[Customer ID]],Hospitalisation_table[[#All],[Hospital tier_Updated]],"Not Found",0)</f>
        <v>tier - 2</v>
      </c>
      <c r="P904" t="str" cm="1">
        <f t="array" ref="P904">_xlfn.XLOOKUP($A904,Hospitalisation_table[[#All],[Customer ID]],Hospitalisation_table[[#All],[City tier_updated]],"Not Found",0)</f>
        <v>tier - 2</v>
      </c>
      <c r="Q904" t="str" cm="1">
        <f t="array" ref="Q904">_xlfn.XLOOKUP($A904,Hospitalisation_table[[#All],[Customer ID]],Hospitalisation_table[[#All],[State ID Updated]],"Not Found",0)</f>
        <v>R1024</v>
      </c>
    </row>
    <row r="905" spans="1:17" x14ac:dyDescent="0.3">
      <c r="A905" s="14" t="s">
        <v>559</v>
      </c>
      <c r="B905" t="str" cm="1">
        <f t="array" ref="B905">_xlfn.XLOOKUP($A905,CustomersName[[#All],[Customer ID]],CustomersName[[#All],[First Name]],"Not Found",0)</f>
        <v>Esther</v>
      </c>
      <c r="C905" cm="1">
        <f t="array" ref="C905">_xlfn.XLOOKUP($A905,MedExam_Table[[#Headers],[#Data],[Customer ID]],MedExam_Table[[#Headers],[#Data],[BMI]],"Not Found",0)</f>
        <v>21.945</v>
      </c>
      <c r="D905" cm="1">
        <f t="array" ref="D905">_xlfn.XLOOKUP($A905,MedExam_Table[[#Headers],[#Data],[Customer ID]],MedExam_Table[[#Headers],[#Data],[HBA1C]],"Not Found",0)</f>
        <v>5.37</v>
      </c>
      <c r="E905" t="str" cm="1">
        <f t="array" ref="E905">_xlfn.XLOOKUP($A905,MedExam_Table[[#Headers],[#Data],[Customer ID]],MedExam_Table[[#Headers],[#Data],[Heart Issues Updated]],"Not Found",0)</f>
        <v>No</v>
      </c>
      <c r="F905" t="str" cm="1">
        <f t="array" ref="F905">_xlfn.XLOOKUP($A905,MedExam_Table[[#Headers],[#Data],[Customer ID]],MedExam_Table[[#Headers],[#Data],[Any Transplants Update]],"Not Found",0)</f>
        <v>No</v>
      </c>
      <c r="G905" t="str" cm="1">
        <f t="array" ref="G905">_xlfn.XLOOKUP($A905,MedExam_Table[[#Headers],[#Data],[Customer ID]],MedExam_Table[[#Headers],[#Data],[Cancer history]],"Not Found",0)</f>
        <v>No</v>
      </c>
      <c r="H905" cm="1">
        <f t="array" ref="H905">_xlfn.XLOOKUP($A905,MedExam_Table[[#Headers],[#Data],[Customer ID]],MedExam_Table[[#Headers],[#Data],[NumberOfMajorSurgeries_updated]],"Not Found",0)</f>
        <v>1</v>
      </c>
      <c r="I905" t="str" cm="1">
        <f t="array" ref="I905">_xlfn.XLOOKUP($A905,MedExam_Table[[#Headers],[#Data],[Customer ID]],MedExam_Table[[#Headers],[#Data],[Smoker Updated]],"Not Found",0)</f>
        <v>No</v>
      </c>
      <c r="J905" t="str" cm="1">
        <f t="array" ref="J905">_xlfn.XLOOKUP($A905,MedExam_Table[[#Headers],[#Data],[Customer ID]],MedExam_Table[[#Headers],[#Data],[Weight Status]],"Not Found",0)</f>
        <v>NormalWeight</v>
      </c>
      <c r="K905" t="str" cm="1">
        <f t="array" ref="K905">_xlfn.XLOOKUP($A905,MedExam_Table[[#Headers],[#Data],[Customer ID]],MedExam_Table[[#Headers],[#Data],[Diabetes Status]],"Not Found",0)</f>
        <v>Normal</v>
      </c>
      <c r="L905" cm="1">
        <f t="array" ref="L905">_xlfn.XLOOKUP($A905,Hospitalisation_table[[#All],[Customer ID]],Hospitalisation_table[[#All],[Customer Age]],"Not Found",0)</f>
        <v>30</v>
      </c>
      <c r="M905" t="str" cm="1">
        <f t="array" ref="M905">_xlfn.XLOOKUP($A905,Hospitalisation_table[[#All],[Customer ID]],Hospitalisation_table[[#All],[Date of Birth]],"Not Found",0)</f>
        <v>9-Oct-1992</v>
      </c>
      <c r="N905" s="22" cm="1">
        <f t="array" ref="N905">_xlfn.XLOOKUP($A905,Hospitalisation_table[[#All],[Customer ID]],Hospitalisation_table[[#All],[charges]],"Not Found",0)</f>
        <v>4718.2</v>
      </c>
      <c r="O905" t="str" cm="1">
        <f t="array" ref="O905">_xlfn.XLOOKUP($A905,Hospitalisation_table[[#All],[Customer ID]],Hospitalisation_table[[#All],[Hospital tier_Updated]],"Not Found",0)</f>
        <v>tier - 2</v>
      </c>
      <c r="P905" t="str" cm="1">
        <f t="array" ref="P905">_xlfn.XLOOKUP($A905,Hospitalisation_table[[#All],[Customer ID]],Hospitalisation_table[[#All],[City tier_updated]],"Not Found",0)</f>
        <v>tier - 3</v>
      </c>
      <c r="Q905" t="str" cm="1">
        <f t="array" ref="Q905">_xlfn.XLOOKUP($A905,Hospitalisation_table[[#All],[Customer ID]],Hospitalisation_table[[#All],[State ID Updated]],"Not Found",0)</f>
        <v>R1024</v>
      </c>
    </row>
    <row r="906" spans="1:17" x14ac:dyDescent="0.3">
      <c r="A906" s="13" t="s">
        <v>558</v>
      </c>
      <c r="B906" t="str" cm="1">
        <f t="array" ref="B906">_xlfn.XLOOKUP($A906,CustomersName[[#All],[Customer ID]],CustomersName[[#All],[First Name]],"Not Found",0)</f>
        <v>Jackie</v>
      </c>
      <c r="C906" cm="1">
        <f t="array" ref="C906">_xlfn.XLOOKUP($A906,MedExam_Table[[#Headers],[#Data],[Customer ID]],MedExam_Table[[#Headers],[#Data],[BMI]],"Not Found",0)</f>
        <v>19.47</v>
      </c>
      <c r="D906" cm="1">
        <f t="array" ref="D906">_xlfn.XLOOKUP($A906,MedExam_Table[[#Headers],[#Data],[Customer ID]],MedExam_Table[[#Headers],[#Data],[HBA1C]],"Not Found",0)</f>
        <v>6.6</v>
      </c>
      <c r="E906" t="str" cm="1">
        <f t="array" ref="E906">_xlfn.XLOOKUP($A906,MedExam_Table[[#Headers],[#Data],[Customer ID]],MedExam_Table[[#Headers],[#Data],[Heart Issues Updated]],"Not Found",0)</f>
        <v>Yes</v>
      </c>
      <c r="F906" t="str" cm="1">
        <f t="array" ref="F906">_xlfn.XLOOKUP($A906,MedExam_Table[[#Headers],[#Data],[Customer ID]],MedExam_Table[[#Headers],[#Data],[Any Transplants Update]],"Not Found",0)</f>
        <v>No</v>
      </c>
      <c r="G906" t="str" cm="1">
        <f t="array" ref="G906">_xlfn.XLOOKUP($A906,MedExam_Table[[#Headers],[#Data],[Customer ID]],MedExam_Table[[#Headers],[#Data],[Cancer history]],"Not Found",0)</f>
        <v>No</v>
      </c>
      <c r="H906" cm="1">
        <f t="array" ref="H906">_xlfn.XLOOKUP($A906,MedExam_Table[[#Headers],[#Data],[Customer ID]],MedExam_Table[[#Headers],[#Data],[NumberOfMajorSurgeries_updated]],"Not Found",0)</f>
        <v>0</v>
      </c>
      <c r="I906" t="str" cm="1">
        <f t="array" ref="I906">_xlfn.XLOOKUP($A906,MedExam_Table[[#Headers],[#Data],[Customer ID]],MedExam_Table[[#Headers],[#Data],[Smoker Updated]],"Not Found",0)</f>
        <v>No</v>
      </c>
      <c r="J906" t="str" cm="1">
        <f t="array" ref="J906">_xlfn.XLOOKUP($A906,MedExam_Table[[#Headers],[#Data],[Customer ID]],MedExam_Table[[#Headers],[#Data],[Weight Status]],"Not Found",0)</f>
        <v>NormalWeight</v>
      </c>
      <c r="K906" t="str" cm="1">
        <f t="array" ref="K906">_xlfn.XLOOKUP($A906,MedExam_Table[[#Headers],[#Data],[Customer ID]],MedExam_Table[[#Headers],[#Data],[Diabetes Status]],"Not Found",0)</f>
        <v>Diabetes</v>
      </c>
      <c r="L906" cm="1">
        <f t="array" ref="L906">_xlfn.XLOOKUP($A906,Hospitalisation_table[[#All],[Customer ID]],Hospitalisation_table[[#All],[Customer Age]],"Not Found",0)</f>
        <v>41</v>
      </c>
      <c r="M906" t="str" cm="1">
        <f t="array" ref="M906">_xlfn.XLOOKUP($A906,Hospitalisation_table[[#All],[Customer ID]],Hospitalisation_table[[#All],[Date of Birth]],"Not Found",0)</f>
        <v>12-Aug-1981</v>
      </c>
      <c r="N906" s="22" cm="1">
        <f t="array" ref="N906">_xlfn.XLOOKUP($A906,Hospitalisation_table[[#All],[Customer ID]],Hospitalisation_table[[#All],[charges]],"Not Found",0)</f>
        <v>4712.12</v>
      </c>
      <c r="O906" t="str" cm="1">
        <f t="array" ref="O906">_xlfn.XLOOKUP($A906,Hospitalisation_table[[#All],[Customer ID]],Hospitalisation_table[[#All],[Hospital tier_Updated]],"Not Found",0)</f>
        <v>tier - 2</v>
      </c>
      <c r="P906" t="str" cm="1">
        <f t="array" ref="P906">_xlfn.XLOOKUP($A906,Hospitalisation_table[[#All],[Customer ID]],Hospitalisation_table[[#All],[City tier_updated]],"Not Found",0)</f>
        <v>tier - 3</v>
      </c>
      <c r="Q906" t="str" cm="1">
        <f t="array" ref="Q906">_xlfn.XLOOKUP($A906,Hospitalisation_table[[#All],[Customer ID]],Hospitalisation_table[[#All],[State ID Updated]],"Not Found",0)</f>
        <v>R1011</v>
      </c>
    </row>
    <row r="907" spans="1:17" x14ac:dyDescent="0.3">
      <c r="A907" s="14" t="s">
        <v>557</v>
      </c>
      <c r="B907" t="str" cm="1">
        <f t="array" ref="B907">_xlfn.XLOOKUP($A907,CustomersName[[#All],[Customer ID]],CustomersName[[#All],[First Name]],"Not Found",0)</f>
        <v>Tihothy P.</v>
      </c>
      <c r="C907" cm="1">
        <f t="array" ref="C907">_xlfn.XLOOKUP($A907,MedExam_Table[[#Headers],[#Data],[Customer ID]],MedExam_Table[[#Headers],[#Data],[BMI]],"Not Found",0)</f>
        <v>15.61</v>
      </c>
      <c r="D907" cm="1">
        <f t="array" ref="D907">_xlfn.XLOOKUP($A907,MedExam_Table[[#Headers],[#Data],[Customer ID]],MedExam_Table[[#Headers],[#Data],[HBA1C]],"Not Found",0)</f>
        <v>5.77</v>
      </c>
      <c r="E907" t="str" cm="1">
        <f t="array" ref="E907">_xlfn.XLOOKUP($A907,MedExam_Table[[#Headers],[#Data],[Customer ID]],MedExam_Table[[#Headers],[#Data],[Heart Issues Updated]],"Not Found",0)</f>
        <v>No</v>
      </c>
      <c r="F907" t="str" cm="1">
        <f t="array" ref="F907">_xlfn.XLOOKUP($A907,MedExam_Table[[#Headers],[#Data],[Customer ID]],MedExam_Table[[#Headers],[#Data],[Any Transplants Update]],"Not Found",0)</f>
        <v>No</v>
      </c>
      <c r="G907" t="str" cm="1">
        <f t="array" ref="G907">_xlfn.XLOOKUP($A907,MedExam_Table[[#Headers],[#Data],[Customer ID]],MedExam_Table[[#Headers],[#Data],[Cancer history]],"Not Found",0)</f>
        <v>No</v>
      </c>
      <c r="H907" cm="1">
        <f t="array" ref="H907">_xlfn.XLOOKUP($A907,MedExam_Table[[#Headers],[#Data],[Customer ID]],MedExam_Table[[#Headers],[#Data],[NumberOfMajorSurgeries_updated]],"Not Found",0)</f>
        <v>0</v>
      </c>
      <c r="I907" t="str" cm="1">
        <f t="array" ref="I907">_xlfn.XLOOKUP($A907,MedExam_Table[[#Headers],[#Data],[Customer ID]],MedExam_Table[[#Headers],[#Data],[Smoker Updated]],"Not Found",0)</f>
        <v>No</v>
      </c>
      <c r="J907" t="str" cm="1">
        <f t="array" ref="J907">_xlfn.XLOOKUP($A907,MedExam_Table[[#Headers],[#Data],[Customer ID]],MedExam_Table[[#Headers],[#Data],[Weight Status]],"Not Found",0)</f>
        <v>Underweight</v>
      </c>
      <c r="K907" t="str" cm="1">
        <f t="array" ref="K907">_xlfn.XLOOKUP($A907,MedExam_Table[[#Headers],[#Data],[Customer ID]],MedExam_Table[[#Headers],[#Data],[Diabetes Status]],"Not Found",0)</f>
        <v>Prediabetes</v>
      </c>
      <c r="L907" cm="1">
        <f t="array" ref="L907">_xlfn.XLOOKUP($A907,Hospitalisation_table[[#All],[Customer ID]],Hospitalisation_table[[#All],[Customer Age]],"Not Found",0)</f>
        <v>45</v>
      </c>
      <c r="M907" t="str" cm="1">
        <f t="array" ref="M907">_xlfn.XLOOKUP($A907,Hospitalisation_table[[#All],[Customer ID]],Hospitalisation_table[[#All],[Date of Birth]],"Not Found",0)</f>
        <v>4-Dec-1977</v>
      </c>
      <c r="N907" s="22" cm="1">
        <f t="array" ref="N907">_xlfn.XLOOKUP($A907,Hospitalisation_table[[#All],[Customer ID]],Hospitalisation_table[[#All],[charges]],"Not Found",0)</f>
        <v>4699.47</v>
      </c>
      <c r="O907" t="str" cm="1">
        <f t="array" ref="O907">_xlfn.XLOOKUP($A907,Hospitalisation_table[[#All],[Customer ID]],Hospitalisation_table[[#All],[Hospital tier_Updated]],"Not Found",0)</f>
        <v>tier - 2</v>
      </c>
      <c r="P907" t="str" cm="1">
        <f t="array" ref="P907">_xlfn.XLOOKUP($A907,Hospitalisation_table[[#All],[Customer ID]],Hospitalisation_table[[#All],[City tier_updated]],"Not Found",0)</f>
        <v>tier - 3</v>
      </c>
      <c r="Q907" t="str" cm="1">
        <f t="array" ref="Q907">_xlfn.XLOOKUP($A907,Hospitalisation_table[[#All],[Customer ID]],Hospitalisation_table[[#All],[State ID Updated]],"Not Found",0)</f>
        <v>R1013</v>
      </c>
    </row>
    <row r="908" spans="1:17" x14ac:dyDescent="0.3">
      <c r="A908" s="13" t="s">
        <v>556</v>
      </c>
      <c r="B908" t="str" cm="1">
        <f t="array" ref="B908">_xlfn.XLOOKUP($A908,CustomersName[[#All],[Customer ID]],CustomersName[[#All],[First Name]],"Not Found",0)</f>
        <v>Lauren</v>
      </c>
      <c r="C908" cm="1">
        <f t="array" ref="C908">_xlfn.XLOOKUP($A908,MedExam_Table[[#Headers],[#Data],[Customer ID]],MedExam_Table[[#Headers],[#Data],[BMI]],"Not Found",0)</f>
        <v>28.6</v>
      </c>
      <c r="D908" cm="1">
        <f t="array" ref="D908">_xlfn.XLOOKUP($A908,MedExam_Table[[#Headers],[#Data],[Customer ID]],MedExam_Table[[#Headers],[#Data],[HBA1C]],"Not Found",0)</f>
        <v>6.08</v>
      </c>
      <c r="E908" t="str" cm="1">
        <f t="array" ref="E908">_xlfn.XLOOKUP($A908,MedExam_Table[[#Headers],[#Data],[Customer ID]],MedExam_Table[[#Headers],[#Data],[Heart Issues Updated]],"Not Found",0)</f>
        <v>No</v>
      </c>
      <c r="F908" t="str" cm="1">
        <f t="array" ref="F908">_xlfn.XLOOKUP($A908,MedExam_Table[[#Headers],[#Data],[Customer ID]],MedExam_Table[[#Headers],[#Data],[Any Transplants Update]],"Not Found",0)</f>
        <v>No</v>
      </c>
      <c r="G908" t="str" cm="1">
        <f t="array" ref="G908">_xlfn.XLOOKUP($A908,MedExam_Table[[#Headers],[#Data],[Customer ID]],MedExam_Table[[#Headers],[#Data],[Cancer history]],"Not Found",0)</f>
        <v>Yes</v>
      </c>
      <c r="H908" cm="1">
        <f t="array" ref="H908">_xlfn.XLOOKUP($A908,MedExam_Table[[#Headers],[#Data],[Customer ID]],MedExam_Table[[#Headers],[#Data],[NumberOfMajorSurgeries_updated]],"Not Found",0)</f>
        <v>1</v>
      </c>
      <c r="I908" t="str" cm="1">
        <f t="array" ref="I908">_xlfn.XLOOKUP($A908,MedExam_Table[[#Headers],[#Data],[Customer ID]],MedExam_Table[[#Headers],[#Data],[Smoker Updated]],"Not Found",0)</f>
        <v>No</v>
      </c>
      <c r="J908" t="str" cm="1">
        <f t="array" ref="J908">_xlfn.XLOOKUP($A908,MedExam_Table[[#Headers],[#Data],[Customer ID]],MedExam_Table[[#Headers],[#Data],[Weight Status]],"Not Found",0)</f>
        <v>OverWeight</v>
      </c>
      <c r="K908" t="str" cm="1">
        <f t="array" ref="K908">_xlfn.XLOOKUP($A908,MedExam_Table[[#Headers],[#Data],[Customer ID]],MedExam_Table[[#Headers],[#Data],[Diabetes Status]],"Not Found",0)</f>
        <v>Prediabetes</v>
      </c>
      <c r="L908" cm="1">
        <f t="array" ref="L908">_xlfn.XLOOKUP($A908,Hospitalisation_table[[#All],[Customer ID]],Hospitalisation_table[[#All],[Customer Age]],"Not Found",0)</f>
        <v>19</v>
      </c>
      <c r="M908" t="str" cm="1">
        <f t="array" ref="M908">_xlfn.XLOOKUP($A908,Hospitalisation_table[[#All],[Customer ID]],Hospitalisation_table[[#All],[Date of Birth]],"Not Found",0)</f>
        <v>22-Jun-2003</v>
      </c>
      <c r="N908" s="22" cm="1">
        <f t="array" ref="N908">_xlfn.XLOOKUP($A908,Hospitalisation_table[[#All],[Customer ID]],Hospitalisation_table[[#All],[charges]],"Not Found",0)</f>
        <v>4687.8</v>
      </c>
      <c r="O908" t="str" cm="1">
        <f t="array" ref="O908">_xlfn.XLOOKUP($A908,Hospitalisation_table[[#All],[Customer ID]],Hospitalisation_table[[#All],[Hospital tier_Updated]],"Not Found",0)</f>
        <v>tier - 2</v>
      </c>
      <c r="P908" t="str" cm="1">
        <f t="array" ref="P908">_xlfn.XLOOKUP($A908,Hospitalisation_table[[#All],[Customer ID]],Hospitalisation_table[[#All],[City tier_updated]],"Not Found",0)</f>
        <v>tier - 3</v>
      </c>
      <c r="Q908" t="str" cm="1">
        <f t="array" ref="Q908">_xlfn.XLOOKUP($A908,Hospitalisation_table[[#All],[Customer ID]],Hospitalisation_table[[#All],[State ID Updated]],"Not Found",0)</f>
        <v>R1011</v>
      </c>
    </row>
    <row r="909" spans="1:17" x14ac:dyDescent="0.3">
      <c r="A909" s="14" t="s">
        <v>555</v>
      </c>
      <c r="B909" t="str" cm="1">
        <f t="array" ref="B909">_xlfn.XLOOKUP($A909,CustomersName[[#All],[Customer ID]],CustomersName[[#All],[First Name]],"Not Found",0)</f>
        <v>Benjamin</v>
      </c>
      <c r="C909" cm="1">
        <f t="array" ref="C909">_xlfn.XLOOKUP($A909,MedExam_Table[[#Headers],[#Data],[Customer ID]],MedExam_Table[[#Headers],[#Data],[BMI]],"Not Found",0)</f>
        <v>46.53</v>
      </c>
      <c r="D909" cm="1">
        <f t="array" ref="D909">_xlfn.XLOOKUP($A909,MedExam_Table[[#Headers],[#Data],[Customer ID]],MedExam_Table[[#Headers],[#Data],[HBA1C]],"Not Found",0)</f>
        <v>4.16</v>
      </c>
      <c r="E909" t="str" cm="1">
        <f t="array" ref="E909">_xlfn.XLOOKUP($A909,MedExam_Table[[#Headers],[#Data],[Customer ID]],MedExam_Table[[#Headers],[#Data],[Heart Issues Updated]],"Not Found",0)</f>
        <v>No</v>
      </c>
      <c r="F909" t="str" cm="1">
        <f t="array" ref="F909">_xlfn.XLOOKUP($A909,MedExam_Table[[#Headers],[#Data],[Customer ID]],MedExam_Table[[#Headers],[#Data],[Any Transplants Update]],"Not Found",0)</f>
        <v>No</v>
      </c>
      <c r="G909" t="str" cm="1">
        <f t="array" ref="G909">_xlfn.XLOOKUP($A909,MedExam_Table[[#Headers],[#Data],[Customer ID]],MedExam_Table[[#Headers],[#Data],[Cancer history]],"Not Found",0)</f>
        <v>No</v>
      </c>
      <c r="H909" cm="1">
        <f t="array" ref="H909">_xlfn.XLOOKUP($A909,MedExam_Table[[#Headers],[#Data],[Customer ID]],MedExam_Table[[#Headers],[#Data],[NumberOfMajorSurgeries_updated]],"Not Found",0)</f>
        <v>0</v>
      </c>
      <c r="I909" t="str" cm="1">
        <f t="array" ref="I909">_xlfn.XLOOKUP($A909,MedExam_Table[[#Headers],[#Data],[Customer ID]],MedExam_Table[[#Headers],[#Data],[Smoker Updated]],"Not Found",0)</f>
        <v>No</v>
      </c>
      <c r="J909" t="str" cm="1">
        <f t="array" ref="J909">_xlfn.XLOOKUP($A909,MedExam_Table[[#Headers],[#Data],[Customer ID]],MedExam_Table[[#Headers],[#Data],[Weight Status]],"Not Found",0)</f>
        <v>Obesity</v>
      </c>
      <c r="K909" t="str" cm="1">
        <f t="array" ref="K909">_xlfn.XLOOKUP($A909,MedExam_Table[[#Headers],[#Data],[Customer ID]],MedExam_Table[[#Headers],[#Data],[Diabetes Status]],"Not Found",0)</f>
        <v>Normal</v>
      </c>
      <c r="L909" cm="1">
        <f t="array" ref="L909">_xlfn.XLOOKUP($A909,Hospitalisation_table[[#All],[Customer ID]],Hospitalisation_table[[#All],[Customer Age]],"Not Found",0)</f>
        <v>32</v>
      </c>
      <c r="M909" t="str" cm="1">
        <f t="array" ref="M909">_xlfn.XLOOKUP($A909,Hospitalisation_table[[#All],[Customer ID]],Hospitalisation_table[[#All],[Date of Birth]],"Not Found",0)</f>
        <v>4-Sep-1990</v>
      </c>
      <c r="N909" s="22" cm="1">
        <f t="array" ref="N909">_xlfn.XLOOKUP($A909,Hospitalisation_table[[#All],[Customer ID]],Hospitalisation_table[[#All],[charges]],"Not Found",0)</f>
        <v>4686.3900000000003</v>
      </c>
      <c r="O909" t="str" cm="1">
        <f t="array" ref="O909">_xlfn.XLOOKUP($A909,Hospitalisation_table[[#All],[Customer ID]],Hospitalisation_table[[#All],[Hospital tier_Updated]],"Not Found",0)</f>
        <v>tier - 3</v>
      </c>
      <c r="P909" t="str" cm="1">
        <f t="array" ref="P909">_xlfn.XLOOKUP($A909,Hospitalisation_table[[#All],[Customer ID]],Hospitalisation_table[[#All],[City tier_updated]],"Not Found",0)</f>
        <v>tier - 3</v>
      </c>
      <c r="Q909" t="str" cm="1">
        <f t="array" ref="Q909">_xlfn.XLOOKUP($A909,Hospitalisation_table[[#All],[Customer ID]],Hospitalisation_table[[#All],[State ID Updated]],"Not Found",0)</f>
        <v>R1013</v>
      </c>
    </row>
    <row r="910" spans="1:17" x14ac:dyDescent="0.3">
      <c r="A910" s="13" t="s">
        <v>554</v>
      </c>
      <c r="B910" t="str" cm="1">
        <f t="array" ref="B910">_xlfn.XLOOKUP($A910,CustomersName[[#All],[Customer ID]],CustomersName[[#All],[First Name]],"Not Found",0)</f>
        <v>HugohM</v>
      </c>
      <c r="C910" cm="1">
        <f t="array" ref="C910">_xlfn.XLOOKUP($A910,MedExam_Table[[#Headers],[#Data],[Customer ID]],MedExam_Table[[#Headers],[#Data],[BMI]],"Not Found",0)</f>
        <v>34.99</v>
      </c>
      <c r="D910" cm="1">
        <f t="array" ref="D910">_xlfn.XLOOKUP($A910,MedExam_Table[[#Headers],[#Data],[Customer ID]],MedExam_Table[[#Headers],[#Data],[HBA1C]],"Not Found",0)</f>
        <v>5.0999999999999996</v>
      </c>
      <c r="E910" t="str" cm="1">
        <f t="array" ref="E910">_xlfn.XLOOKUP($A910,MedExam_Table[[#Headers],[#Data],[Customer ID]],MedExam_Table[[#Headers],[#Data],[Heart Issues Updated]],"Not Found",0)</f>
        <v>No</v>
      </c>
      <c r="F910" t="str" cm="1">
        <f t="array" ref="F910">_xlfn.XLOOKUP($A910,MedExam_Table[[#Headers],[#Data],[Customer ID]],MedExam_Table[[#Headers],[#Data],[Any Transplants Update]],"Not Found",0)</f>
        <v>No</v>
      </c>
      <c r="G910" t="str" cm="1">
        <f t="array" ref="G910">_xlfn.XLOOKUP($A910,MedExam_Table[[#Headers],[#Data],[Customer ID]],MedExam_Table[[#Headers],[#Data],[Cancer history]],"Not Found",0)</f>
        <v>Yes</v>
      </c>
      <c r="H910" cm="1">
        <f t="array" ref="H910">_xlfn.XLOOKUP($A910,MedExam_Table[[#Headers],[#Data],[Customer ID]],MedExam_Table[[#Headers],[#Data],[NumberOfMajorSurgeries_updated]],"Not Found",0)</f>
        <v>1</v>
      </c>
      <c r="I910" t="str" cm="1">
        <f t="array" ref="I910">_xlfn.XLOOKUP($A910,MedExam_Table[[#Headers],[#Data],[Customer ID]],MedExam_Table[[#Headers],[#Data],[Smoker Updated]],"Not Found",0)</f>
        <v>No</v>
      </c>
      <c r="J910" t="str" cm="1">
        <f t="array" ref="J910">_xlfn.XLOOKUP($A910,MedExam_Table[[#Headers],[#Data],[Customer ID]],MedExam_Table[[#Headers],[#Data],[Weight Status]],"Not Found",0)</f>
        <v>Obesity</v>
      </c>
      <c r="K910" t="str" cm="1">
        <f t="array" ref="K910">_xlfn.XLOOKUP($A910,MedExam_Table[[#Headers],[#Data],[Customer ID]],MedExam_Table[[#Headers],[#Data],[Diabetes Status]],"Not Found",0)</f>
        <v>Normal</v>
      </c>
      <c r="L910" cm="1">
        <f t="array" ref="L910">_xlfn.XLOOKUP($A910,Hospitalisation_table[[#All],[Customer ID]],Hospitalisation_table[[#All],[Customer Age]],"Not Found",0)</f>
        <v>19</v>
      </c>
      <c r="M910" t="str" cm="1">
        <f t="array" ref="M910">_xlfn.XLOOKUP($A910,Hospitalisation_table[[#All],[Customer ID]],Hospitalisation_table[[#All],[Date of Birth]],"Not Found",0)</f>
        <v>4-Oct-2003</v>
      </c>
      <c r="N910" s="22" cm="1">
        <f t="array" ref="N910">_xlfn.XLOOKUP($A910,Hospitalisation_table[[#All],[Customer ID]],Hospitalisation_table[[#All],[charges]],"Not Found",0)</f>
        <v>4678.8</v>
      </c>
      <c r="O910" t="str" cm="1">
        <f t="array" ref="O910">_xlfn.XLOOKUP($A910,Hospitalisation_table[[#All],[Customer ID]],Hospitalisation_table[[#All],[Hospital tier_Updated]],"Not Found",0)</f>
        <v>tier - 2</v>
      </c>
      <c r="P910" t="str" cm="1">
        <f t="array" ref="P910">_xlfn.XLOOKUP($A910,Hospitalisation_table[[#All],[Customer ID]],Hospitalisation_table[[#All],[City tier_updated]],"Not Found",0)</f>
        <v>tier - 1</v>
      </c>
      <c r="Q910" t="str" cm="1">
        <f t="array" ref="Q910">_xlfn.XLOOKUP($A910,Hospitalisation_table[[#All],[Customer ID]],Hospitalisation_table[[#All],[State ID Updated]],"Not Found",0)</f>
        <v>R1021</v>
      </c>
    </row>
    <row r="911" spans="1:17" x14ac:dyDescent="0.3">
      <c r="A911" s="14" t="s">
        <v>553</v>
      </c>
      <c r="B911" t="str" cm="1">
        <f t="array" ref="B911">_xlfn.XLOOKUP($A911,CustomersName[[#All],[Customer ID]],CustomersName[[#All],[First Name]],"Not Found",0)</f>
        <v>Daniel J</v>
      </c>
      <c r="C911" cm="1">
        <f t="array" ref="C911">_xlfn.XLOOKUP($A911,MedExam_Table[[#Headers],[#Data],[Customer ID]],MedExam_Table[[#Headers],[#Data],[BMI]],"Not Found",0)</f>
        <v>17.05</v>
      </c>
      <c r="D911" cm="1">
        <f t="array" ref="D911">_xlfn.XLOOKUP($A911,MedExam_Table[[#Headers],[#Data],[Customer ID]],MedExam_Table[[#Headers],[#Data],[HBA1C]],"Not Found",0)</f>
        <v>5.3</v>
      </c>
      <c r="E911" t="str" cm="1">
        <f t="array" ref="E911">_xlfn.XLOOKUP($A911,MedExam_Table[[#Headers],[#Data],[Customer ID]],MedExam_Table[[#Headers],[#Data],[Heart Issues Updated]],"Not Found",0)</f>
        <v>No</v>
      </c>
      <c r="F911" t="str" cm="1">
        <f t="array" ref="F911">_xlfn.XLOOKUP($A911,MedExam_Table[[#Headers],[#Data],[Customer ID]],MedExam_Table[[#Headers],[#Data],[Any Transplants Update]],"Not Found",0)</f>
        <v>No</v>
      </c>
      <c r="G911" t="str" cm="1">
        <f t="array" ref="G911">_xlfn.XLOOKUP($A911,MedExam_Table[[#Headers],[#Data],[Customer ID]],MedExam_Table[[#Headers],[#Data],[Cancer history]],"Not Found",0)</f>
        <v>Yes</v>
      </c>
      <c r="H911" cm="1">
        <f t="array" ref="H911">_xlfn.XLOOKUP($A911,MedExam_Table[[#Headers],[#Data],[Customer ID]],MedExam_Table[[#Headers],[#Data],[NumberOfMajorSurgeries_updated]],"Not Found",0)</f>
        <v>1</v>
      </c>
      <c r="I911" t="str" cm="1">
        <f t="array" ref="I911">_xlfn.XLOOKUP($A911,MedExam_Table[[#Headers],[#Data],[Customer ID]],MedExam_Table[[#Headers],[#Data],[Smoker Updated]],"Not Found",0)</f>
        <v>No</v>
      </c>
      <c r="J911" t="str" cm="1">
        <f t="array" ref="J911">_xlfn.XLOOKUP($A911,MedExam_Table[[#Headers],[#Data],[Customer ID]],MedExam_Table[[#Headers],[#Data],[Weight Status]],"Not Found",0)</f>
        <v>Underweight</v>
      </c>
      <c r="K911" t="str" cm="1">
        <f t="array" ref="K911">_xlfn.XLOOKUP($A911,MedExam_Table[[#Headers],[#Data],[Customer ID]],MedExam_Table[[#Headers],[#Data],[Diabetes Status]],"Not Found",0)</f>
        <v>Normal</v>
      </c>
      <c r="L911" cm="1">
        <f t="array" ref="L911">_xlfn.XLOOKUP($A911,Hospitalisation_table[[#All],[Customer ID]],Hospitalisation_table[[#All],[Customer Age]],"Not Found",0)</f>
        <v>43</v>
      </c>
      <c r="M911" t="str" cm="1">
        <f t="array" ref="M911">_xlfn.XLOOKUP($A911,Hospitalisation_table[[#All],[Customer ID]],Hospitalisation_table[[#All],[Date of Birth]],"Not Found",0)</f>
        <v>18-Oct-1979</v>
      </c>
      <c r="N911" s="22" cm="1">
        <f t="array" ref="N911">_xlfn.XLOOKUP($A911,Hospitalisation_table[[#All],[Customer ID]],Hospitalisation_table[[#All],[charges]],"Not Found",0)</f>
        <v>4674.2</v>
      </c>
      <c r="O911" t="str" cm="1">
        <f t="array" ref="O911">_xlfn.XLOOKUP($A911,Hospitalisation_table[[#All],[Customer ID]],Hospitalisation_table[[#All],[Hospital tier_Updated]],"Not Found",0)</f>
        <v>tier - 2</v>
      </c>
      <c r="P911" t="str" cm="1">
        <f t="array" ref="P911">_xlfn.XLOOKUP($A911,Hospitalisation_table[[#All],[Customer ID]],Hospitalisation_table[[#All],[City tier_updated]],"Not Found",0)</f>
        <v>tier - 1</v>
      </c>
      <c r="Q911" t="str" cm="1">
        <f t="array" ref="Q911">_xlfn.XLOOKUP($A911,Hospitalisation_table[[#All],[Customer ID]],Hospitalisation_table[[#All],[State ID Updated]],"Not Found",0)</f>
        <v>R1013</v>
      </c>
    </row>
    <row r="912" spans="1:17" x14ac:dyDescent="0.3">
      <c r="A912" s="13" t="s">
        <v>552</v>
      </c>
      <c r="B912" t="str" cm="1">
        <f t="array" ref="B912">_xlfn.XLOOKUP($A912,CustomersName[[#All],[Customer ID]],CustomersName[[#All],[First Name]],"Not Found",0)</f>
        <v>Jushin R</v>
      </c>
      <c r="C912" cm="1">
        <f t="array" ref="C912">_xlfn.XLOOKUP($A912,MedExam_Table[[#Headers],[#Data],[Customer ID]],MedExam_Table[[#Headers],[#Data],[BMI]],"Not Found",0)</f>
        <v>37.18</v>
      </c>
      <c r="D912" cm="1">
        <f t="array" ref="D912">_xlfn.XLOOKUP($A912,MedExam_Table[[#Headers],[#Data],[Customer ID]],MedExam_Table[[#Headers],[#Data],[HBA1C]],"Not Found",0)</f>
        <v>4.9000000000000004</v>
      </c>
      <c r="E912" t="str" cm="1">
        <f t="array" ref="E912">_xlfn.XLOOKUP($A912,MedExam_Table[[#Headers],[#Data],[Customer ID]],MedExam_Table[[#Headers],[#Data],[Heart Issues Updated]],"Not Found",0)</f>
        <v>No</v>
      </c>
      <c r="F912" t="str" cm="1">
        <f t="array" ref="F912">_xlfn.XLOOKUP($A912,MedExam_Table[[#Headers],[#Data],[Customer ID]],MedExam_Table[[#Headers],[#Data],[Any Transplants Update]],"Not Found",0)</f>
        <v>No</v>
      </c>
      <c r="G912" t="str" cm="1">
        <f t="array" ref="G912">_xlfn.XLOOKUP($A912,MedExam_Table[[#Headers],[#Data],[Customer ID]],MedExam_Table[[#Headers],[#Data],[Cancer history]],"Not Found",0)</f>
        <v>No</v>
      </c>
      <c r="H912" cm="1">
        <f t="array" ref="H912">_xlfn.XLOOKUP($A912,MedExam_Table[[#Headers],[#Data],[Customer ID]],MedExam_Table[[#Headers],[#Data],[NumberOfMajorSurgeries_updated]],"Not Found",0)</f>
        <v>0</v>
      </c>
      <c r="I912" t="str" cm="1">
        <f t="array" ref="I912">_xlfn.XLOOKUP($A912,MedExam_Table[[#Headers],[#Data],[Customer ID]],MedExam_Table[[#Headers],[#Data],[Smoker Updated]],"Not Found",0)</f>
        <v>No</v>
      </c>
      <c r="J912" t="str" cm="1">
        <f t="array" ref="J912">_xlfn.XLOOKUP($A912,MedExam_Table[[#Headers],[#Data],[Customer ID]],MedExam_Table[[#Headers],[#Data],[Weight Status]],"Not Found",0)</f>
        <v>Obesity</v>
      </c>
      <c r="K912" t="str" cm="1">
        <f t="array" ref="K912">_xlfn.XLOOKUP($A912,MedExam_Table[[#Headers],[#Data],[Customer ID]],MedExam_Table[[#Headers],[#Data],[Diabetes Status]],"Not Found",0)</f>
        <v>Normal</v>
      </c>
      <c r="L912" cm="1">
        <f t="array" ref="L912">_xlfn.XLOOKUP($A912,Hospitalisation_table[[#All],[Customer ID]],Hospitalisation_table[[#All],[Customer Age]],"Not Found",0)</f>
        <v>32</v>
      </c>
      <c r="M912" t="str" cm="1">
        <f t="array" ref="M912">_xlfn.XLOOKUP($A912,Hospitalisation_table[[#All],[Customer ID]],Hospitalisation_table[[#All],[Date of Birth]],"Not Found",0)</f>
        <v>13-Jul-1990</v>
      </c>
      <c r="N912" s="22" cm="1">
        <f t="array" ref="N912">_xlfn.XLOOKUP($A912,Hospitalisation_table[[#All],[Customer ID]],Hospitalisation_table[[#All],[charges]],"Not Found",0)</f>
        <v>4673.3900000000003</v>
      </c>
      <c r="O912" t="str" cm="1">
        <f t="array" ref="O912">_xlfn.XLOOKUP($A912,Hospitalisation_table[[#All],[Customer ID]],Hospitalisation_table[[#All],[Hospital tier_Updated]],"Not Found",0)</f>
        <v>tier - 2</v>
      </c>
      <c r="P912" t="str" cm="1">
        <f t="array" ref="P912">_xlfn.XLOOKUP($A912,Hospitalisation_table[[#All],[Customer ID]],Hospitalisation_table[[#All],[City tier_updated]],"Not Found",0)</f>
        <v>tier - 1</v>
      </c>
      <c r="Q912" t="str" cm="1">
        <f t="array" ref="Q912">_xlfn.XLOOKUP($A912,Hospitalisation_table[[#All],[Customer ID]],Hospitalisation_table[[#All],[State ID Updated]],"Not Found",0)</f>
        <v>R1013</v>
      </c>
    </row>
    <row r="913" spans="1:17" x14ac:dyDescent="0.3">
      <c r="A913" s="14" t="s">
        <v>551</v>
      </c>
      <c r="B913" t="str" cm="1">
        <f t="array" ref="B913">_xlfn.XLOOKUP($A913,CustomersName[[#All],[Customer ID]],CustomersName[[#All],[First Name]],"Not Found",0)</f>
        <v>Colin</v>
      </c>
      <c r="C913" cm="1">
        <f t="array" ref="C913">_xlfn.XLOOKUP($A913,MedExam_Table[[#Headers],[#Data],[Customer ID]],MedExam_Table[[#Headers],[#Data],[BMI]],"Not Found",0)</f>
        <v>35.200000000000003</v>
      </c>
      <c r="D913" cm="1">
        <f t="array" ref="D913">_xlfn.XLOOKUP($A913,MedExam_Table[[#Headers],[#Data],[Customer ID]],MedExam_Table[[#Headers],[#Data],[HBA1C]],"Not Found",0)</f>
        <v>5.55</v>
      </c>
      <c r="E913" t="str" cm="1">
        <f t="array" ref="E913">_xlfn.XLOOKUP($A913,MedExam_Table[[#Headers],[#Data],[Customer ID]],MedExam_Table[[#Headers],[#Data],[Heart Issues Updated]],"Not Found",0)</f>
        <v>No</v>
      </c>
      <c r="F913" t="str" cm="1">
        <f t="array" ref="F913">_xlfn.XLOOKUP($A913,MedExam_Table[[#Headers],[#Data],[Customer ID]],MedExam_Table[[#Headers],[#Data],[Any Transplants Update]],"Not Found",0)</f>
        <v>No</v>
      </c>
      <c r="G913" t="str" cm="1">
        <f t="array" ref="G913">_xlfn.XLOOKUP($A913,MedExam_Table[[#Headers],[#Data],[Customer ID]],MedExam_Table[[#Headers],[#Data],[Cancer history]],"Not Found",0)</f>
        <v>No</v>
      </c>
      <c r="H913" cm="1">
        <f t="array" ref="H913">_xlfn.XLOOKUP($A913,MedExam_Table[[#Headers],[#Data],[Customer ID]],MedExam_Table[[#Headers],[#Data],[NumberOfMajorSurgeries_updated]],"Not Found",0)</f>
        <v>0</v>
      </c>
      <c r="I913" t="str" cm="1">
        <f t="array" ref="I913">_xlfn.XLOOKUP($A913,MedExam_Table[[#Headers],[#Data],[Customer ID]],MedExam_Table[[#Headers],[#Data],[Smoker Updated]],"Not Found",0)</f>
        <v>No</v>
      </c>
      <c r="J913" t="str" cm="1">
        <f t="array" ref="J913">_xlfn.XLOOKUP($A913,MedExam_Table[[#Headers],[#Data],[Customer ID]],MedExam_Table[[#Headers],[#Data],[Weight Status]],"Not Found",0)</f>
        <v>Obesity</v>
      </c>
      <c r="K913" t="str" cm="1">
        <f t="array" ref="K913">_xlfn.XLOOKUP($A913,MedExam_Table[[#Headers],[#Data],[Customer ID]],MedExam_Table[[#Headers],[#Data],[Diabetes Status]],"Not Found",0)</f>
        <v>Normal</v>
      </c>
      <c r="L913" cm="1">
        <f t="array" ref="L913">_xlfn.XLOOKUP($A913,Hospitalisation_table[[#All],[Customer ID]],Hospitalisation_table[[#All],[Customer Age]],"Not Found",0)</f>
        <v>32</v>
      </c>
      <c r="M913" t="str" cm="1">
        <f t="array" ref="M913">_xlfn.XLOOKUP($A913,Hospitalisation_table[[#All],[Customer ID]],Hospitalisation_table[[#All],[Date of Birth]],"Not Found",0)</f>
        <v>26-Sep-1990</v>
      </c>
      <c r="N913" s="22" cm="1">
        <f t="array" ref="N913">_xlfn.XLOOKUP($A913,Hospitalisation_table[[#All],[Customer ID]],Hospitalisation_table[[#All],[charges]],"Not Found",0)</f>
        <v>4670.6400000000003</v>
      </c>
      <c r="O913" t="str" cm="1">
        <f t="array" ref="O913">_xlfn.XLOOKUP($A913,Hospitalisation_table[[#All],[Customer ID]],Hospitalisation_table[[#All],[Hospital tier_Updated]],"Not Found",0)</f>
        <v>tier - 2</v>
      </c>
      <c r="P913" t="str" cm="1">
        <f t="array" ref="P913">_xlfn.XLOOKUP($A913,Hospitalisation_table[[#All],[Customer ID]],Hospitalisation_table[[#All],[City tier_updated]],"Not Found",0)</f>
        <v>tier - 2</v>
      </c>
      <c r="Q913" t="str" cm="1">
        <f t="array" ref="Q913">_xlfn.XLOOKUP($A913,Hospitalisation_table[[#All],[Customer ID]],Hospitalisation_table[[#All],[State ID Updated]],"Not Found",0)</f>
        <v>R1011</v>
      </c>
    </row>
    <row r="914" spans="1:17" x14ac:dyDescent="0.3">
      <c r="A914" s="13" t="s">
        <v>2191</v>
      </c>
      <c r="B914" t="str" cm="1">
        <f t="array" ref="B914">_xlfn.XLOOKUP($A914,CustomersName[[#All],[Customer ID]],CustomersName[[#All],[First Name]],"Not Found",0)</f>
        <v>Tyler</v>
      </c>
      <c r="C914" cm="1">
        <f t="array" ref="C914">_xlfn.XLOOKUP($A914,MedExam_Table[[#Headers],[#Data],[Customer ID]],MedExam_Table[[#Headers],[#Data],[BMI]],"Not Found",0)</f>
        <v>39</v>
      </c>
      <c r="D914" cm="1">
        <f t="array" ref="D914">_xlfn.XLOOKUP($A914,MedExam_Table[[#Headers],[#Data],[Customer ID]],MedExam_Table[[#Headers],[#Data],[HBA1C]],"Not Found",0)</f>
        <v>5.7</v>
      </c>
      <c r="E914" t="str" cm="1">
        <f t="array" ref="E914">_xlfn.XLOOKUP($A914,MedExam_Table[[#Headers],[#Data],[Customer ID]],MedExam_Table[[#Headers],[#Data],[Heart Issues Updated]],"Not Found",0)</f>
        <v>No</v>
      </c>
      <c r="F914" t="str" cm="1">
        <f t="array" ref="F914">_xlfn.XLOOKUP($A914,MedExam_Table[[#Headers],[#Data],[Customer ID]],MedExam_Table[[#Headers],[#Data],[Any Transplants Update]],"Not Found",0)</f>
        <v>No</v>
      </c>
      <c r="G914" t="str" cm="1">
        <f t="array" ref="G914">_xlfn.XLOOKUP($A914,MedExam_Table[[#Headers],[#Data],[Customer ID]],MedExam_Table[[#Headers],[#Data],[Cancer history]],"Not Found",0)</f>
        <v>No</v>
      </c>
      <c r="H914" cm="1">
        <f t="array" ref="H914">_xlfn.XLOOKUP($A914,MedExam_Table[[#Headers],[#Data],[Customer ID]],MedExam_Table[[#Headers],[#Data],[NumberOfMajorSurgeries_updated]],"Not Found",0)</f>
        <v>2</v>
      </c>
      <c r="I914" t="str" cm="1">
        <f t="array" ref="I914">_xlfn.XLOOKUP($A914,MedExam_Table[[#Headers],[#Data],[Customer ID]],MedExam_Table[[#Headers],[#Data],[Smoker Updated]],"Not Found",0)</f>
        <v>Yes</v>
      </c>
      <c r="J914" t="str" cm="1">
        <f t="array" ref="J914">_xlfn.XLOOKUP($A914,MedExam_Table[[#Headers],[#Data],[Customer ID]],MedExam_Table[[#Headers],[#Data],[Weight Status]],"Not Found",0)</f>
        <v>Obesity</v>
      </c>
      <c r="K914" t="str" cm="1">
        <f t="array" ref="K914">_xlfn.XLOOKUP($A914,MedExam_Table[[#Headers],[#Data],[Customer ID]],MedExam_Table[[#Headers],[#Data],[Diabetes Status]],"Not Found",0)</f>
        <v>Prediabetes</v>
      </c>
      <c r="L914" cm="1">
        <f t="array" ref="L914">_xlfn.XLOOKUP($A914,Hospitalisation_table[[#All],[Customer ID]],Hospitalisation_table[[#All],[Customer Age]],"Not Found",0)</f>
        <v>50</v>
      </c>
      <c r="M914" t="str" cm="1">
        <f t="array" ref="M914">_xlfn.XLOOKUP($A914,Hospitalisation_table[[#All],[Customer ID]],Hospitalisation_table[[#All],[Date of Birth]],"Not Found",0)</f>
        <v>5-Dec-1972</v>
      </c>
      <c r="N914" s="22" cm="1">
        <f t="array" ref="N914">_xlfn.XLOOKUP($A914,Hospitalisation_table[[#All],[Customer ID]],Hospitalisation_table[[#All],[charges]],"Not Found",0)</f>
        <v>36889.99</v>
      </c>
      <c r="O914" t="str" cm="1">
        <f t="array" ref="O914">_xlfn.XLOOKUP($A914,Hospitalisation_table[[#All],[Customer ID]],Hospitalisation_table[[#All],[Hospital tier_Updated]],"Not Found",0)</f>
        <v>tier - 1</v>
      </c>
      <c r="P914" t="str" cm="1">
        <f t="array" ref="P914">_xlfn.XLOOKUP($A914,Hospitalisation_table[[#All],[Customer ID]],Hospitalisation_table[[#All],[City tier_updated]],"Not Found",0)</f>
        <v>tier - 3</v>
      </c>
      <c r="Q914" t="str" cm="1">
        <f t="array" ref="Q914">_xlfn.XLOOKUP($A914,Hospitalisation_table[[#All],[Customer ID]],Hospitalisation_table[[#All],[State ID Updated]],"Not Found",0)</f>
        <v>R1011</v>
      </c>
    </row>
    <row r="915" spans="1:17" x14ac:dyDescent="0.3">
      <c r="A915" s="14" t="s">
        <v>550</v>
      </c>
      <c r="B915" t="str" cm="1">
        <f t="array" ref="B915">_xlfn.XLOOKUP($A915,CustomersName[[#All],[Customer ID]],CustomersName[[#All],[First Name]],"Not Found",0)</f>
        <v>Rob</v>
      </c>
      <c r="C915" cm="1">
        <f t="array" ref="C915">_xlfn.XLOOKUP($A915,MedExam_Table[[#Headers],[#Data],[Customer ID]],MedExam_Table[[#Headers],[#Data],[BMI]],"Not Found",0)</f>
        <v>37.335000000000001</v>
      </c>
      <c r="D915" cm="1">
        <f t="array" ref="D915">_xlfn.XLOOKUP($A915,MedExam_Table[[#Headers],[#Data],[Customer ID]],MedExam_Table[[#Headers],[#Data],[HBA1C]],"Not Found",0)</f>
        <v>4.95</v>
      </c>
      <c r="E915" t="str" cm="1">
        <f t="array" ref="E915">_xlfn.XLOOKUP($A915,MedExam_Table[[#Headers],[#Data],[Customer ID]],MedExam_Table[[#Headers],[#Data],[Heart Issues Updated]],"Not Found",0)</f>
        <v>No</v>
      </c>
      <c r="F915" t="str" cm="1">
        <f t="array" ref="F915">_xlfn.XLOOKUP($A915,MedExam_Table[[#Headers],[#Data],[Customer ID]],MedExam_Table[[#Headers],[#Data],[Any Transplants Update]],"Not Found",0)</f>
        <v>No</v>
      </c>
      <c r="G915" t="str" cm="1">
        <f t="array" ref="G915">_xlfn.XLOOKUP($A915,MedExam_Table[[#Headers],[#Data],[Customer ID]],MedExam_Table[[#Headers],[#Data],[Cancer history]],"Not Found",0)</f>
        <v>No</v>
      </c>
      <c r="H915" cm="1">
        <f t="array" ref="H915">_xlfn.XLOOKUP($A915,MedExam_Table[[#Headers],[#Data],[Customer ID]],MedExam_Table[[#Headers],[#Data],[NumberOfMajorSurgeries_updated]],"Not Found",0)</f>
        <v>0</v>
      </c>
      <c r="I915" t="str" cm="1">
        <f t="array" ref="I915">_xlfn.XLOOKUP($A915,MedExam_Table[[#Headers],[#Data],[Customer ID]],MedExam_Table[[#Headers],[#Data],[Smoker Updated]],"Not Found",0)</f>
        <v>No</v>
      </c>
      <c r="J915" t="str" cm="1">
        <f t="array" ref="J915">_xlfn.XLOOKUP($A915,MedExam_Table[[#Headers],[#Data],[Customer ID]],MedExam_Table[[#Headers],[#Data],[Weight Status]],"Not Found",0)</f>
        <v>Obesity</v>
      </c>
      <c r="K915" t="str" cm="1">
        <f t="array" ref="K915">_xlfn.XLOOKUP($A915,MedExam_Table[[#Headers],[#Data],[Customer ID]],MedExam_Table[[#Headers],[#Data],[Diabetes Status]],"Not Found",0)</f>
        <v>Normal</v>
      </c>
      <c r="L915" cm="1">
        <f t="array" ref="L915">_xlfn.XLOOKUP($A915,Hospitalisation_table[[#All],[Customer ID]],Hospitalisation_table[[#All],[Customer Age]],"Not Found",0)</f>
        <v>32</v>
      </c>
      <c r="M915" t="str" cm="1">
        <f t="array" ref="M915">_xlfn.XLOOKUP($A915,Hospitalisation_table[[#All],[Customer ID]],Hospitalisation_table[[#All],[Date of Birth]],"Not Found",0)</f>
        <v>5-Aug-1990</v>
      </c>
      <c r="N915" s="22" cm="1">
        <f t="array" ref="N915">_xlfn.XLOOKUP($A915,Hospitalisation_table[[#All],[Customer ID]],Hospitalisation_table[[#All],[charges]],"Not Found",0)</f>
        <v>4667.6099999999997</v>
      </c>
      <c r="O915" t="str" cm="1">
        <f t="array" ref="O915">_xlfn.XLOOKUP($A915,Hospitalisation_table[[#All],[Customer ID]],Hospitalisation_table[[#All],[Hospital tier_Updated]],"Not Found",0)</f>
        <v>tier - 3</v>
      </c>
      <c r="P915" t="str" cm="1">
        <f t="array" ref="P915">_xlfn.XLOOKUP($A915,Hospitalisation_table[[#All],[Customer ID]],Hospitalisation_table[[#All],[City tier_updated]],"Not Found",0)</f>
        <v>tier - 3</v>
      </c>
      <c r="Q915" t="str" cm="1">
        <f t="array" ref="Q915">_xlfn.XLOOKUP($A915,Hospitalisation_table[[#All],[Customer ID]],Hospitalisation_table[[#All],[State ID Updated]],"Not Found",0)</f>
        <v>R1016</v>
      </c>
    </row>
    <row r="916" spans="1:17" x14ac:dyDescent="0.3">
      <c r="A916" s="13" t="s">
        <v>549</v>
      </c>
      <c r="B916" t="str" cm="1">
        <f t="array" ref="B916">_xlfn.XLOOKUP($A916,CustomersName[[#All],[Customer ID]],CustomersName[[#All],[First Name]],"Not Found",0)</f>
        <v>Patrick</v>
      </c>
      <c r="C916" cm="1">
        <f t="array" ref="C916">_xlfn.XLOOKUP($A916,MedExam_Table[[#Headers],[#Data],[Customer ID]],MedExam_Table[[#Headers],[#Data],[BMI]],"Not Found",0)</f>
        <v>27.265000000000001</v>
      </c>
      <c r="D916" cm="1">
        <f t="array" ref="D916">_xlfn.XLOOKUP($A916,MedExam_Table[[#Headers],[#Data],[Customer ID]],MedExam_Table[[#Headers],[#Data],[HBA1C]],"Not Found",0)</f>
        <v>6.46</v>
      </c>
      <c r="E916" t="str" cm="1">
        <f t="array" ref="E916">_xlfn.XLOOKUP($A916,MedExam_Table[[#Headers],[#Data],[Customer ID]],MedExam_Table[[#Headers],[#Data],[Heart Issues Updated]],"Not Found",0)</f>
        <v>Yes</v>
      </c>
      <c r="F916" t="str" cm="1">
        <f t="array" ref="F916">_xlfn.XLOOKUP($A916,MedExam_Table[[#Headers],[#Data],[Customer ID]],MedExam_Table[[#Headers],[#Data],[Any Transplants Update]],"Not Found",0)</f>
        <v>No</v>
      </c>
      <c r="G916" t="str" cm="1">
        <f t="array" ref="G916">_xlfn.XLOOKUP($A916,MedExam_Table[[#Headers],[#Data],[Customer ID]],MedExam_Table[[#Headers],[#Data],[Cancer history]],"Not Found",0)</f>
        <v>No</v>
      </c>
      <c r="H916" cm="1">
        <f t="array" ref="H916">_xlfn.XLOOKUP($A916,MedExam_Table[[#Headers],[#Data],[Customer ID]],MedExam_Table[[#Headers],[#Data],[NumberOfMajorSurgeries_updated]],"Not Found",0)</f>
        <v>0</v>
      </c>
      <c r="I916" t="str" cm="1">
        <f t="array" ref="I916">_xlfn.XLOOKUP($A916,MedExam_Table[[#Headers],[#Data],[Customer ID]],MedExam_Table[[#Headers],[#Data],[Smoker Updated]],"Not Found",0)</f>
        <v>No</v>
      </c>
      <c r="J916" t="str" cm="1">
        <f t="array" ref="J916">_xlfn.XLOOKUP($A916,MedExam_Table[[#Headers],[#Data],[Customer ID]],MedExam_Table[[#Headers],[#Data],[Weight Status]],"Not Found",0)</f>
        <v>OverWeight</v>
      </c>
      <c r="K916" t="str" cm="1">
        <f t="array" ref="K916">_xlfn.XLOOKUP($A916,MedExam_Table[[#Headers],[#Data],[Customer ID]],MedExam_Table[[#Headers],[#Data],[Diabetes Status]],"Not Found",0)</f>
        <v>Diabetes</v>
      </c>
      <c r="L916" cm="1">
        <f t="array" ref="L916">_xlfn.XLOOKUP($A916,Hospitalisation_table[[#All],[Customer ID]],Hospitalisation_table[[#All],[Customer Age]],"Not Found",0)</f>
        <v>26</v>
      </c>
      <c r="M916" t="str" cm="1">
        <f t="array" ref="M916">_xlfn.XLOOKUP($A916,Hospitalisation_table[[#All],[Customer ID]],Hospitalisation_table[[#All],[Date of Birth]],"Not Found",0)</f>
        <v>25-Oct-1996</v>
      </c>
      <c r="N916" s="22" cm="1">
        <f t="array" ref="N916">_xlfn.XLOOKUP($A916,Hospitalisation_table[[#All],[Customer ID]],Hospitalisation_table[[#All],[charges]],"Not Found",0)</f>
        <v>4661.29</v>
      </c>
      <c r="O916" t="str" cm="1">
        <f t="array" ref="O916">_xlfn.XLOOKUP($A916,Hospitalisation_table[[#All],[Customer ID]],Hospitalisation_table[[#All],[Hospital tier_Updated]],"Not Found",0)</f>
        <v>tier - 2</v>
      </c>
      <c r="P916" t="str" cm="1">
        <f t="array" ref="P916">_xlfn.XLOOKUP($A916,Hospitalisation_table[[#All],[Customer ID]],Hospitalisation_table[[#All],[City tier_updated]],"Not Found",0)</f>
        <v>tier - 1</v>
      </c>
      <c r="Q916" t="str" cm="1">
        <f t="array" ref="Q916">_xlfn.XLOOKUP($A916,Hospitalisation_table[[#All],[Customer ID]],Hospitalisation_table[[#All],[State ID Updated]],"Not Found",0)</f>
        <v>R1017</v>
      </c>
    </row>
    <row r="917" spans="1:17" x14ac:dyDescent="0.3">
      <c r="A917" s="14" t="s">
        <v>548</v>
      </c>
      <c r="B917" t="str" cm="1">
        <f t="array" ref="B917">_xlfn.XLOOKUP($A917,CustomersName[[#All],[Customer ID]],CustomersName[[#All],[First Name]],"Not Found",0)</f>
        <v>Auhtin D</v>
      </c>
      <c r="C917" cm="1">
        <f t="array" ref="C917">_xlfn.XLOOKUP($A917,MedExam_Table[[#Headers],[#Data],[Customer ID]],MedExam_Table[[#Headers],[#Data],[BMI]],"Not Found",0)</f>
        <v>30.8</v>
      </c>
      <c r="D917" cm="1">
        <f t="array" ref="D917">_xlfn.XLOOKUP($A917,MedExam_Table[[#Headers],[#Data],[Customer ID]],MedExam_Table[[#Headers],[#Data],[HBA1C]],"Not Found",0)</f>
        <v>4.9000000000000004</v>
      </c>
      <c r="E917" t="str" cm="1">
        <f t="array" ref="E917">_xlfn.XLOOKUP($A917,MedExam_Table[[#Headers],[#Data],[Customer ID]],MedExam_Table[[#Headers],[#Data],[Heart Issues Updated]],"Not Found",0)</f>
        <v>Yes</v>
      </c>
      <c r="F917" t="str" cm="1">
        <f t="array" ref="F917">_xlfn.XLOOKUP($A917,MedExam_Table[[#Headers],[#Data],[Customer ID]],MedExam_Table[[#Headers],[#Data],[Any Transplants Update]],"Not Found",0)</f>
        <v>No</v>
      </c>
      <c r="G917" t="str" cm="1">
        <f t="array" ref="G917">_xlfn.XLOOKUP($A917,MedExam_Table[[#Headers],[#Data],[Customer ID]],MedExam_Table[[#Headers],[#Data],[Cancer history]],"Not Found",0)</f>
        <v>No</v>
      </c>
      <c r="H917" cm="1">
        <f t="array" ref="H917">_xlfn.XLOOKUP($A917,MedExam_Table[[#Headers],[#Data],[Customer ID]],MedExam_Table[[#Headers],[#Data],[NumberOfMajorSurgeries_updated]],"Not Found",0)</f>
        <v>0</v>
      </c>
      <c r="I917" t="str" cm="1">
        <f t="array" ref="I917">_xlfn.XLOOKUP($A917,MedExam_Table[[#Headers],[#Data],[Customer ID]],MedExam_Table[[#Headers],[#Data],[Smoker Updated]],"Not Found",0)</f>
        <v>No</v>
      </c>
      <c r="J917" t="str" cm="1">
        <f t="array" ref="J917">_xlfn.XLOOKUP($A917,MedExam_Table[[#Headers],[#Data],[Customer ID]],MedExam_Table[[#Headers],[#Data],[Weight Status]],"Not Found",0)</f>
        <v>Obesity</v>
      </c>
      <c r="K917" t="str" cm="1">
        <f t="array" ref="K917">_xlfn.XLOOKUP($A917,MedExam_Table[[#Headers],[#Data],[Customer ID]],MedExam_Table[[#Headers],[#Data],[Diabetes Status]],"Not Found",0)</f>
        <v>Normal</v>
      </c>
      <c r="L917" cm="1">
        <f t="array" ref="L917">_xlfn.XLOOKUP($A917,Hospitalisation_table[[#All],[Customer ID]],Hospitalisation_table[[#All],[Customer Age]],"Not Found",0)</f>
        <v>37</v>
      </c>
      <c r="M917" t="str" cm="1">
        <f t="array" ref="M917">_xlfn.XLOOKUP($A917,Hospitalisation_table[[#All],[Customer ID]],Hospitalisation_table[[#All],[Date of Birth]],"Not Found",0)</f>
        <v>22-Jun-1985</v>
      </c>
      <c r="N917" s="22" cm="1">
        <f t="array" ref="N917">_xlfn.XLOOKUP($A917,Hospitalisation_table[[#All],[Customer ID]],Hospitalisation_table[[#All],[charges]],"Not Found",0)</f>
        <v>4646.76</v>
      </c>
      <c r="O917" t="str" cm="1">
        <f t="array" ref="O917">_xlfn.XLOOKUP($A917,Hospitalisation_table[[#All],[Customer ID]],Hospitalisation_table[[#All],[Hospital tier_Updated]],"Not Found",0)</f>
        <v>tier - 1</v>
      </c>
      <c r="P917" t="str" cm="1">
        <f t="array" ref="P917">_xlfn.XLOOKUP($A917,Hospitalisation_table[[#All],[Customer ID]],Hospitalisation_table[[#All],[City tier_updated]],"Not Found",0)</f>
        <v>tier - 1</v>
      </c>
      <c r="Q917" t="str" cm="1">
        <f t="array" ref="Q917">_xlfn.XLOOKUP($A917,Hospitalisation_table[[#All],[Customer ID]],Hospitalisation_table[[#All],[State ID Updated]],"Not Found",0)</f>
        <v>R1011</v>
      </c>
    </row>
    <row r="918" spans="1:17" x14ac:dyDescent="0.3">
      <c r="A918" s="13" t="s">
        <v>547</v>
      </c>
      <c r="B918" t="str" cm="1">
        <f t="array" ref="B918">_xlfn.XLOOKUP($A918,CustomersName[[#All],[Customer ID]],CustomersName[[#All],[First Name]],"Not Found",0)</f>
        <v>hrittany</v>
      </c>
      <c r="C918" cm="1">
        <f t="array" ref="C918">_xlfn.XLOOKUP($A918,MedExam_Table[[#Headers],[#Data],[Customer ID]],MedExam_Table[[#Headers],[#Data],[BMI]],"Not Found",0)</f>
        <v>30.21</v>
      </c>
      <c r="D918" cm="1">
        <f t="array" ref="D918">_xlfn.XLOOKUP($A918,MedExam_Table[[#Headers],[#Data],[Customer ID]],MedExam_Table[[#Headers],[#Data],[HBA1C]],"Not Found",0)</f>
        <v>5.21</v>
      </c>
      <c r="E918" t="str" cm="1">
        <f t="array" ref="E918">_xlfn.XLOOKUP($A918,MedExam_Table[[#Headers],[#Data],[Customer ID]],MedExam_Table[[#Headers],[#Data],[Heart Issues Updated]],"Not Found",0)</f>
        <v>No</v>
      </c>
      <c r="F918" t="str" cm="1">
        <f t="array" ref="F918">_xlfn.XLOOKUP($A918,MedExam_Table[[#Headers],[#Data],[Customer ID]],MedExam_Table[[#Headers],[#Data],[Any Transplants Update]],"Not Found",0)</f>
        <v>No</v>
      </c>
      <c r="G918" t="str" cm="1">
        <f t="array" ref="G918">_xlfn.XLOOKUP($A918,MedExam_Table[[#Headers],[#Data],[Customer ID]],MedExam_Table[[#Headers],[#Data],[Cancer history]],"Not Found",0)</f>
        <v>No</v>
      </c>
      <c r="H918" cm="1">
        <f t="array" ref="H918">_xlfn.XLOOKUP($A918,MedExam_Table[[#Headers],[#Data],[Customer ID]],MedExam_Table[[#Headers],[#Data],[NumberOfMajorSurgeries_updated]],"Not Found",0)</f>
        <v>1</v>
      </c>
      <c r="I918" t="str" cm="1">
        <f t="array" ref="I918">_xlfn.XLOOKUP($A918,MedExam_Table[[#Headers],[#Data],[Customer ID]],MedExam_Table[[#Headers],[#Data],[Smoker Updated]],"Not Found",0)</f>
        <v>No</v>
      </c>
      <c r="J918" t="str" cm="1">
        <f t="array" ref="J918">_xlfn.XLOOKUP($A918,MedExam_Table[[#Headers],[#Data],[Customer ID]],MedExam_Table[[#Headers],[#Data],[Weight Status]],"Not Found",0)</f>
        <v>Obesity</v>
      </c>
      <c r="K918" t="str" cm="1">
        <f t="array" ref="K918">_xlfn.XLOOKUP($A918,MedExam_Table[[#Headers],[#Data],[Customer ID]],MedExam_Table[[#Headers],[#Data],[Diabetes Status]],"Not Found",0)</f>
        <v>Normal</v>
      </c>
      <c r="L918" cm="1">
        <f t="array" ref="L918">_xlfn.XLOOKUP($A918,Hospitalisation_table[[#All],[Customer ID]],Hospitalisation_table[[#All],[Customer Age]],"Not Found",0)</f>
        <v>24</v>
      </c>
      <c r="M918" t="str" cm="1">
        <f t="array" ref="M918">_xlfn.XLOOKUP($A918,Hospitalisation_table[[#All],[Customer ID]],Hospitalisation_table[[#All],[Date of Birth]],"Not Found",0)</f>
        <v>29-Jun-1998</v>
      </c>
      <c r="N918" s="22" cm="1">
        <f t="array" ref="N918">_xlfn.XLOOKUP($A918,Hospitalisation_table[[#All],[Customer ID]],Hospitalisation_table[[#All],[charges]],"Not Found",0)</f>
        <v>4618.08</v>
      </c>
      <c r="O918" t="str" cm="1">
        <f t="array" ref="O918">_xlfn.XLOOKUP($A918,Hospitalisation_table[[#All],[Customer ID]],Hospitalisation_table[[#All],[Hospital tier_Updated]],"Not Found",0)</f>
        <v>tier - 2</v>
      </c>
      <c r="P918" t="str" cm="1">
        <f t="array" ref="P918">_xlfn.XLOOKUP($A918,Hospitalisation_table[[#All],[Customer ID]],Hospitalisation_table[[#All],[City tier_updated]],"Not Found",0)</f>
        <v>tier - 1</v>
      </c>
      <c r="Q918" t="str" cm="1">
        <f t="array" ref="Q918">_xlfn.XLOOKUP($A918,Hospitalisation_table[[#All],[Customer ID]],Hospitalisation_table[[#All],[State ID Updated]],"Not Found",0)</f>
        <v>R1012</v>
      </c>
    </row>
    <row r="919" spans="1:17" x14ac:dyDescent="0.3">
      <c r="A919" s="14" t="s">
        <v>546</v>
      </c>
      <c r="B919" t="str" cm="1">
        <f t="array" ref="B919">_xlfn.XLOOKUP($A919,CustomersName[[#All],[Customer ID]],CustomersName[[#All],[First Name]],"Not Found",0)</f>
        <v>Mahthew T</v>
      </c>
      <c r="C919" cm="1">
        <f t="array" ref="C919">_xlfn.XLOOKUP($A919,MedExam_Table[[#Headers],[#Data],[Customer ID]],MedExam_Table[[#Headers],[#Data],[BMI]],"Not Found",0)</f>
        <v>35.340000000000003</v>
      </c>
      <c r="D919" cm="1">
        <f t="array" ref="D919">_xlfn.XLOOKUP($A919,MedExam_Table[[#Headers],[#Data],[Customer ID]],MedExam_Table[[#Headers],[#Data],[HBA1C]],"Not Found",0)</f>
        <v>4.13</v>
      </c>
      <c r="E919" t="str" cm="1">
        <f t="array" ref="E919">_xlfn.XLOOKUP($A919,MedExam_Table[[#Headers],[#Data],[Customer ID]],MedExam_Table[[#Headers],[#Data],[Heart Issues Updated]],"Not Found",0)</f>
        <v>No</v>
      </c>
      <c r="F919" t="str" cm="1">
        <f t="array" ref="F919">_xlfn.XLOOKUP($A919,MedExam_Table[[#Headers],[#Data],[Customer ID]],MedExam_Table[[#Headers],[#Data],[Any Transplants Update]],"Not Found",0)</f>
        <v>Yes</v>
      </c>
      <c r="G919" t="str" cm="1">
        <f t="array" ref="G919">_xlfn.XLOOKUP($A919,MedExam_Table[[#Headers],[#Data],[Customer ID]],MedExam_Table[[#Headers],[#Data],[Cancer history]],"Not Found",0)</f>
        <v>No</v>
      </c>
      <c r="H919" cm="1">
        <f t="array" ref="H919">_xlfn.XLOOKUP($A919,MedExam_Table[[#Headers],[#Data],[Customer ID]],MedExam_Table[[#Headers],[#Data],[NumberOfMajorSurgeries_updated]],"Not Found",0)</f>
        <v>1</v>
      </c>
      <c r="I919" t="str" cm="1">
        <f t="array" ref="I919">_xlfn.XLOOKUP($A919,MedExam_Table[[#Headers],[#Data],[Customer ID]],MedExam_Table[[#Headers],[#Data],[Smoker Updated]],"Not Found",0)</f>
        <v>No</v>
      </c>
      <c r="J919" t="str" cm="1">
        <f t="array" ref="J919">_xlfn.XLOOKUP($A919,MedExam_Table[[#Headers],[#Data],[Customer ID]],MedExam_Table[[#Headers],[#Data],[Weight Status]],"Not Found",0)</f>
        <v>Obesity</v>
      </c>
      <c r="K919" t="str" cm="1">
        <f t="array" ref="K919">_xlfn.XLOOKUP($A919,MedExam_Table[[#Headers],[#Data],[Customer ID]],MedExam_Table[[#Headers],[#Data],[Diabetes Status]],"Not Found",0)</f>
        <v>Normal</v>
      </c>
      <c r="L919" cm="1">
        <f t="array" ref="L919">_xlfn.XLOOKUP($A919,Hospitalisation_table[[#All],[Customer ID]],Hospitalisation_table[[#All],[Customer Age]],"Not Found",0)</f>
        <v>22</v>
      </c>
      <c r="M919" t="str" cm="1">
        <f t="array" ref="M919">_xlfn.XLOOKUP($A919,Hospitalisation_table[[#All],[Customer ID]],Hospitalisation_table[[#All],[Date of Birth]],"Not Found",0)</f>
        <v>2-Jul-2000</v>
      </c>
      <c r="N919" s="22" cm="1">
        <f t="array" ref="N919">_xlfn.XLOOKUP($A919,Hospitalisation_table[[#All],[Customer ID]],Hospitalisation_table[[#All],[charges]],"Not Found",0)</f>
        <v>4608.03</v>
      </c>
      <c r="O919" t="str" cm="1">
        <f t="array" ref="O919">_xlfn.XLOOKUP($A919,Hospitalisation_table[[#All],[Customer ID]],Hospitalisation_table[[#All],[Hospital tier_Updated]],"Not Found",0)</f>
        <v>tier - 2</v>
      </c>
      <c r="P919" t="str" cm="1">
        <f t="array" ref="P919">_xlfn.XLOOKUP($A919,Hospitalisation_table[[#All],[Customer ID]],Hospitalisation_table[[#All],[City tier_updated]],"Not Found",0)</f>
        <v>tier - 3</v>
      </c>
      <c r="Q919" t="str" cm="1">
        <f t="array" ref="Q919">_xlfn.XLOOKUP($A919,Hospitalisation_table[[#All],[Customer ID]],Hospitalisation_table[[#All],[State ID Updated]],"Not Found",0)</f>
        <v>R1011</v>
      </c>
    </row>
    <row r="920" spans="1:17" x14ac:dyDescent="0.3">
      <c r="A920" s="13" t="s">
        <v>545</v>
      </c>
      <c r="B920" t="str" cm="1">
        <f t="array" ref="B920">_xlfn.XLOOKUP($A920,CustomersName[[#All],[Customer ID]],CustomersName[[#All],[First Name]],"Not Found",0)</f>
        <v>Bechy G.</v>
      </c>
      <c r="C920" cm="1">
        <f t="array" ref="C920">_xlfn.XLOOKUP($A920,MedExam_Table[[#Headers],[#Data],[Customer ID]],MedExam_Table[[#Headers],[#Data],[BMI]],"Not Found",0)</f>
        <v>26.695</v>
      </c>
      <c r="D920" cm="1">
        <f t="array" ref="D920">_xlfn.XLOOKUP($A920,MedExam_Table[[#Headers],[#Data],[Customer ID]],MedExam_Table[[#Headers],[#Data],[HBA1C]],"Not Found",0)</f>
        <v>5.28</v>
      </c>
      <c r="E920" t="str" cm="1">
        <f t="array" ref="E920">_xlfn.XLOOKUP($A920,MedExam_Table[[#Headers],[#Data],[Customer ID]],MedExam_Table[[#Headers],[#Data],[Heart Issues Updated]],"Not Found",0)</f>
        <v>No</v>
      </c>
      <c r="F920" t="str" cm="1">
        <f t="array" ref="F920">_xlfn.XLOOKUP($A920,MedExam_Table[[#Headers],[#Data],[Customer ID]],MedExam_Table[[#Headers],[#Data],[Any Transplants Update]],"Not Found",0)</f>
        <v>No</v>
      </c>
      <c r="G920" t="str" cm="1">
        <f t="array" ref="G920">_xlfn.XLOOKUP($A920,MedExam_Table[[#Headers],[#Data],[Customer ID]],MedExam_Table[[#Headers],[#Data],[Cancer history]],"Not Found",0)</f>
        <v>No</v>
      </c>
      <c r="H920" cm="1">
        <f t="array" ref="H920">_xlfn.XLOOKUP($A920,MedExam_Table[[#Headers],[#Data],[Customer ID]],MedExam_Table[[#Headers],[#Data],[NumberOfMajorSurgeries_updated]],"Not Found",0)</f>
        <v>0</v>
      </c>
      <c r="I920" t="str" cm="1">
        <f t="array" ref="I920">_xlfn.XLOOKUP($A920,MedExam_Table[[#Headers],[#Data],[Customer ID]],MedExam_Table[[#Headers],[#Data],[Smoker Updated]],"Not Found",0)</f>
        <v>No</v>
      </c>
      <c r="J920" t="str" cm="1">
        <f t="array" ref="J920">_xlfn.XLOOKUP($A920,MedExam_Table[[#Headers],[#Data],[Customer ID]],MedExam_Table[[#Headers],[#Data],[Weight Status]],"Not Found",0)</f>
        <v>OverWeight</v>
      </c>
      <c r="K920" t="str" cm="1">
        <f t="array" ref="K920">_xlfn.XLOOKUP($A920,MedExam_Table[[#Headers],[#Data],[Customer ID]],MedExam_Table[[#Headers],[#Data],[Diabetes Status]],"Not Found",0)</f>
        <v>Normal</v>
      </c>
      <c r="L920" cm="1">
        <f t="array" ref="L920">_xlfn.XLOOKUP($A920,Hospitalisation_table[[#All],[Customer ID]],Hospitalisation_table[[#All],[Customer Age]],"Not Found",0)</f>
        <v>33</v>
      </c>
      <c r="M920" t="str" cm="1">
        <f t="array" ref="M920">_xlfn.XLOOKUP($A920,Hospitalisation_table[[#All],[Customer ID]],Hospitalisation_table[[#All],[Date of Birth]],"Not Found",0)</f>
        <v>18-Sep-1989</v>
      </c>
      <c r="N920" s="22" cm="1">
        <f t="array" ref="N920">_xlfn.XLOOKUP($A920,Hospitalisation_table[[#All],[Customer ID]],Hospitalisation_table[[#All],[charges]],"Not Found",0)</f>
        <v>4571.41</v>
      </c>
      <c r="O920" t="str" cm="1">
        <f t="array" ref="O920">_xlfn.XLOOKUP($A920,Hospitalisation_table[[#All],[Customer ID]],Hospitalisation_table[[#All],[Hospital tier_Updated]],"Not Found",0)</f>
        <v>tier - 2</v>
      </c>
      <c r="P920" t="str" cm="1">
        <f t="array" ref="P920">_xlfn.XLOOKUP($A920,Hospitalisation_table[[#All],[Customer ID]],Hospitalisation_table[[#All],[City tier_updated]],"Not Found",0)</f>
        <v>tier - 2</v>
      </c>
      <c r="Q920" t="str" cm="1">
        <f t="array" ref="Q920">_xlfn.XLOOKUP($A920,Hospitalisation_table[[#All],[Customer ID]],Hospitalisation_table[[#All],[State ID Updated]],"Not Found",0)</f>
        <v>R1012</v>
      </c>
    </row>
    <row r="921" spans="1:17" x14ac:dyDescent="0.3">
      <c r="A921" s="14" t="s">
        <v>544</v>
      </c>
      <c r="B921" t="str" cm="1">
        <f t="array" ref="B921">_xlfn.XLOOKUP($A921,CustomersName[[#All],[Customer ID]],CustomersName[[#All],[First Name]],"Not Found",0)</f>
        <v>Virginie</v>
      </c>
      <c r="C921" cm="1">
        <f t="array" ref="C921">_xlfn.XLOOKUP($A921,MedExam_Table[[#Headers],[#Data],[Customer ID]],MedExam_Table[[#Headers],[#Data],[BMI]],"Not Found",0)</f>
        <v>29.355</v>
      </c>
      <c r="D921" cm="1">
        <f t="array" ref="D921">_xlfn.XLOOKUP($A921,MedExam_Table[[#Headers],[#Data],[Customer ID]],MedExam_Table[[#Headers],[#Data],[HBA1C]],"Not Found",0)</f>
        <v>4.68</v>
      </c>
      <c r="E921" t="str" cm="1">
        <f t="array" ref="E921">_xlfn.XLOOKUP($A921,MedExam_Table[[#Headers],[#Data],[Customer ID]],MedExam_Table[[#Headers],[#Data],[Heart Issues Updated]],"Not Found",0)</f>
        <v>Yes</v>
      </c>
      <c r="F921" t="str" cm="1">
        <f t="array" ref="F921">_xlfn.XLOOKUP($A921,MedExam_Table[[#Headers],[#Data],[Customer ID]],MedExam_Table[[#Headers],[#Data],[Any Transplants Update]],"Not Found",0)</f>
        <v>No</v>
      </c>
      <c r="G921" t="str" cm="1">
        <f t="array" ref="G921">_xlfn.XLOOKUP($A921,MedExam_Table[[#Headers],[#Data],[Customer ID]],MedExam_Table[[#Headers],[#Data],[Cancer history]],"Not Found",0)</f>
        <v>No</v>
      </c>
      <c r="H921" cm="1">
        <f t="array" ref="H921">_xlfn.XLOOKUP($A921,MedExam_Table[[#Headers],[#Data],[Customer ID]],MedExam_Table[[#Headers],[#Data],[NumberOfMajorSurgeries_updated]],"Not Found",0)</f>
        <v>0</v>
      </c>
      <c r="I921" t="str" cm="1">
        <f t="array" ref="I921">_xlfn.XLOOKUP($A921,MedExam_Table[[#Headers],[#Data],[Customer ID]],MedExam_Table[[#Headers],[#Data],[Smoker Updated]],"Not Found",0)</f>
        <v>No</v>
      </c>
      <c r="J921" t="str" cm="1">
        <f t="array" ref="J921">_xlfn.XLOOKUP($A921,MedExam_Table[[#Headers],[#Data],[Customer ID]],MedExam_Table[[#Headers],[#Data],[Weight Status]],"Not Found",0)</f>
        <v>OverWeight</v>
      </c>
      <c r="K921" t="str" cm="1">
        <f t="array" ref="K921">_xlfn.XLOOKUP($A921,MedExam_Table[[#Headers],[#Data],[Customer ID]],MedExam_Table[[#Headers],[#Data],[Diabetes Status]],"Not Found",0)</f>
        <v>Normal</v>
      </c>
      <c r="L921" cm="1">
        <f t="array" ref="L921">_xlfn.XLOOKUP($A921,Hospitalisation_table[[#All],[Customer ID]],Hospitalisation_table[[#All],[Customer Age]],"Not Found",0)</f>
        <v>26</v>
      </c>
      <c r="M921" t="str" cm="1">
        <f t="array" ref="M921">_xlfn.XLOOKUP($A921,Hospitalisation_table[[#All],[Customer ID]],Hospitalisation_table[[#All],[Date of Birth]],"Not Found",0)</f>
        <v>25-Dec-1996</v>
      </c>
      <c r="N921" s="22" cm="1">
        <f t="array" ref="N921">_xlfn.XLOOKUP($A921,Hospitalisation_table[[#All],[Customer ID]],Hospitalisation_table[[#All],[charges]],"Not Found",0)</f>
        <v>4564.1899999999996</v>
      </c>
      <c r="O921" t="str" cm="1">
        <f t="array" ref="O921">_xlfn.XLOOKUP($A921,Hospitalisation_table[[#All],[Customer ID]],Hospitalisation_table[[#All],[Hospital tier_Updated]],"Not Found",0)</f>
        <v>tier - 2</v>
      </c>
      <c r="P921" t="str" cm="1">
        <f t="array" ref="P921">_xlfn.XLOOKUP($A921,Hospitalisation_table[[#All],[Customer ID]],Hospitalisation_table[[#All],[City tier_updated]],"Not Found",0)</f>
        <v>tier - 2</v>
      </c>
      <c r="Q921" t="str" cm="1">
        <f t="array" ref="Q921">_xlfn.XLOOKUP($A921,Hospitalisation_table[[#All],[Customer ID]],Hospitalisation_table[[#All],[State ID Updated]],"Not Found",0)</f>
        <v>R1024</v>
      </c>
    </row>
    <row r="922" spans="1:17" x14ac:dyDescent="0.3">
      <c r="A922" s="13" t="s">
        <v>543</v>
      </c>
      <c r="B922" t="str" cm="1">
        <f t="array" ref="B922">_xlfn.XLOOKUP($A922,CustomersName[[#All],[Customer ID]],CustomersName[[#All],[First Name]],"Not Found",0)</f>
        <v>Allihon A</v>
      </c>
      <c r="C922" cm="1">
        <f t="array" ref="C922">_xlfn.XLOOKUP($A922,MedExam_Table[[#Headers],[#Data],[Customer ID]],MedExam_Table[[#Headers],[#Data],[BMI]],"Not Found",0)</f>
        <v>29.59</v>
      </c>
      <c r="D922" cm="1">
        <f t="array" ref="D922">_xlfn.XLOOKUP($A922,MedExam_Table[[#Headers],[#Data],[Customer ID]],MedExam_Table[[#Headers],[#Data],[HBA1C]],"Not Found",0)</f>
        <v>4.0599999999999996</v>
      </c>
      <c r="E922" t="str" cm="1">
        <f t="array" ref="E922">_xlfn.XLOOKUP($A922,MedExam_Table[[#Headers],[#Data],[Customer ID]],MedExam_Table[[#Headers],[#Data],[Heart Issues Updated]],"Not Found",0)</f>
        <v>No</v>
      </c>
      <c r="F922" t="str" cm="1">
        <f t="array" ref="F922">_xlfn.XLOOKUP($A922,MedExam_Table[[#Headers],[#Data],[Customer ID]],MedExam_Table[[#Headers],[#Data],[Any Transplants Update]],"Not Found",0)</f>
        <v>No</v>
      </c>
      <c r="G922" t="str" cm="1">
        <f t="array" ref="G922">_xlfn.XLOOKUP($A922,MedExam_Table[[#Headers],[#Data],[Customer ID]],MedExam_Table[[#Headers],[#Data],[Cancer history]],"Not Found",0)</f>
        <v>No</v>
      </c>
      <c r="H922" cm="1">
        <f t="array" ref="H922">_xlfn.XLOOKUP($A922,MedExam_Table[[#Headers],[#Data],[Customer ID]],MedExam_Table[[#Headers],[#Data],[NumberOfMajorSurgeries_updated]],"Not Found",0)</f>
        <v>0</v>
      </c>
      <c r="I922" t="str" cm="1">
        <f t="array" ref="I922">_xlfn.XLOOKUP($A922,MedExam_Table[[#Headers],[#Data],[Customer ID]],MedExam_Table[[#Headers],[#Data],[Smoker Updated]],"Not Found",0)</f>
        <v>No</v>
      </c>
      <c r="J922" t="str" cm="1">
        <f t="array" ref="J922">_xlfn.XLOOKUP($A922,MedExam_Table[[#Headers],[#Data],[Customer ID]],MedExam_Table[[#Headers],[#Data],[Weight Status]],"Not Found",0)</f>
        <v>OverWeight</v>
      </c>
      <c r="K922" t="str" cm="1">
        <f t="array" ref="K922">_xlfn.XLOOKUP($A922,MedExam_Table[[#Headers],[#Data],[Customer ID]],MedExam_Table[[#Headers],[#Data],[Diabetes Status]],"Not Found",0)</f>
        <v>Normal</v>
      </c>
      <c r="L922" cm="1">
        <f t="array" ref="L922">_xlfn.XLOOKUP($A922,Hospitalisation_table[[#All],[Customer ID]],Hospitalisation_table[[#All],[Customer Age]],"Not Found",0)</f>
        <v>32</v>
      </c>
      <c r="M922" t="str" cm="1">
        <f t="array" ref="M922">_xlfn.XLOOKUP($A922,Hospitalisation_table[[#All],[Customer ID]],Hospitalisation_table[[#All],[Date of Birth]],"Not Found",0)</f>
        <v>20-Sep-1990</v>
      </c>
      <c r="N922" s="22" cm="1">
        <f t="array" ref="N922">_xlfn.XLOOKUP($A922,Hospitalisation_table[[#All],[Customer ID]],Hospitalisation_table[[#All],[charges]],"Not Found",0)</f>
        <v>4562.84</v>
      </c>
      <c r="O922" t="str" cm="1">
        <f t="array" ref="O922">_xlfn.XLOOKUP($A922,Hospitalisation_table[[#All],[Customer ID]],Hospitalisation_table[[#All],[Hospital tier_Updated]],"Not Found",0)</f>
        <v>tier - 2</v>
      </c>
      <c r="P922" t="str" cm="1">
        <f t="array" ref="P922">_xlfn.XLOOKUP($A922,Hospitalisation_table[[#All],[Customer ID]],Hospitalisation_table[[#All],[City tier_updated]],"Not Found",0)</f>
        <v>tier - 2</v>
      </c>
      <c r="Q922" t="str" cm="1">
        <f t="array" ref="Q922">_xlfn.XLOOKUP($A922,Hospitalisation_table[[#All],[Customer ID]],Hospitalisation_table[[#All],[State ID Updated]],"Not Found",0)</f>
        <v>R1013</v>
      </c>
    </row>
    <row r="923" spans="1:17" x14ac:dyDescent="0.3">
      <c r="A923" s="14" t="s">
        <v>542</v>
      </c>
      <c r="B923" t="str" cm="1">
        <f t="array" ref="B923">_xlfn.XLOOKUP($A923,CustomersName[[#All],[Customer ID]],CustomersName[[#All],[First Name]],"Not Found",0)</f>
        <v>Julie</v>
      </c>
      <c r="C923" cm="1">
        <f t="array" ref="C923">_xlfn.XLOOKUP($A923,MedExam_Table[[#Headers],[#Data],[Customer ID]],MedExam_Table[[#Headers],[#Data],[BMI]],"Not Found",0)</f>
        <v>31.35</v>
      </c>
      <c r="D923" cm="1">
        <f t="array" ref="D923">_xlfn.XLOOKUP($A923,MedExam_Table[[#Headers],[#Data],[Customer ID]],MedExam_Table[[#Headers],[#Data],[HBA1C]],"Not Found",0)</f>
        <v>4.2</v>
      </c>
      <c r="E923" t="str" cm="1">
        <f t="array" ref="E923">_xlfn.XLOOKUP($A923,MedExam_Table[[#Headers],[#Data],[Customer ID]],MedExam_Table[[#Headers],[#Data],[Heart Issues Updated]],"Not Found",0)</f>
        <v>No</v>
      </c>
      <c r="F923" t="str" cm="1">
        <f t="array" ref="F923">_xlfn.XLOOKUP($A923,MedExam_Table[[#Headers],[#Data],[Customer ID]],MedExam_Table[[#Headers],[#Data],[Any Transplants Update]],"Not Found",0)</f>
        <v>Yes</v>
      </c>
      <c r="G923" t="str" cm="1">
        <f t="array" ref="G923">_xlfn.XLOOKUP($A923,MedExam_Table[[#Headers],[#Data],[Customer ID]],MedExam_Table[[#Headers],[#Data],[Cancer history]],"Not Found",0)</f>
        <v>No</v>
      </c>
      <c r="H923" cm="1">
        <f t="array" ref="H923">_xlfn.XLOOKUP($A923,MedExam_Table[[#Headers],[#Data],[Customer ID]],MedExam_Table[[#Headers],[#Data],[NumberOfMajorSurgeries_updated]],"Not Found",0)</f>
        <v>1</v>
      </c>
      <c r="I923" t="str" cm="1">
        <f t="array" ref="I923">_xlfn.XLOOKUP($A923,MedExam_Table[[#Headers],[#Data],[Customer ID]],MedExam_Table[[#Headers],[#Data],[Smoker Updated]],"Not Found",0)</f>
        <v>No</v>
      </c>
      <c r="J923" t="str" cm="1">
        <f t="array" ref="J923">_xlfn.XLOOKUP($A923,MedExam_Table[[#Headers],[#Data],[Customer ID]],MedExam_Table[[#Headers],[#Data],[Weight Status]],"Not Found",0)</f>
        <v>Obesity</v>
      </c>
      <c r="K923" t="str" cm="1">
        <f t="array" ref="K923">_xlfn.XLOOKUP($A923,MedExam_Table[[#Headers],[#Data],[Customer ID]],MedExam_Table[[#Headers],[#Data],[Diabetes Status]],"Not Found",0)</f>
        <v>Normal</v>
      </c>
      <c r="L923" cm="1">
        <f t="array" ref="L923">_xlfn.XLOOKUP($A923,Hospitalisation_table[[#All],[Customer ID]],Hospitalisation_table[[#All],[Customer Age]],"Not Found",0)</f>
        <v>18</v>
      </c>
      <c r="M923" t="str" cm="1">
        <f t="array" ref="M923">_xlfn.XLOOKUP($A923,Hospitalisation_table[[#All],[Customer ID]],Hospitalisation_table[[#All],[Date of Birth]],"Not Found",0)</f>
        <v>22-Dec-2004</v>
      </c>
      <c r="N923" s="22" cm="1">
        <f t="array" ref="N923">_xlfn.XLOOKUP($A923,Hospitalisation_table[[#All],[Customer ID]],Hospitalisation_table[[#All],[charges]],"Not Found",0)</f>
        <v>4561.1899999999996</v>
      </c>
      <c r="O923" t="str" cm="1">
        <f t="array" ref="O923">_xlfn.XLOOKUP($A923,Hospitalisation_table[[#All],[Customer ID]],Hospitalisation_table[[#All],[Hospital tier_Updated]],"Not Found",0)</f>
        <v>tier - 2</v>
      </c>
      <c r="P923" t="str" cm="1">
        <f t="array" ref="P923">_xlfn.XLOOKUP($A923,Hospitalisation_table[[#All],[Customer ID]],Hospitalisation_table[[#All],[City tier_updated]],"Not Found",0)</f>
        <v>tier - 2</v>
      </c>
      <c r="Q923" t="str" cm="1">
        <f t="array" ref="Q923">_xlfn.XLOOKUP($A923,Hospitalisation_table[[#All],[Customer ID]],Hospitalisation_table[[#All],[State ID Updated]],"Not Found",0)</f>
        <v>R1024</v>
      </c>
    </row>
    <row r="924" spans="1:17" x14ac:dyDescent="0.3">
      <c r="A924" s="13" t="s">
        <v>541</v>
      </c>
      <c r="B924" t="str" cm="1">
        <f t="array" ref="B924">_xlfn.XLOOKUP($A924,CustomersName[[#All],[Customer ID]],CustomersName[[#All],[First Name]],"Not Found",0)</f>
        <v>Katherine</v>
      </c>
      <c r="C924" cm="1">
        <f t="array" ref="C924">_xlfn.XLOOKUP($A924,MedExam_Table[[#Headers],[#Data],[Customer ID]],MedExam_Table[[#Headers],[#Data],[BMI]],"Not Found",0)</f>
        <v>20.52</v>
      </c>
      <c r="D924" cm="1">
        <f t="array" ref="D924">_xlfn.XLOOKUP($A924,MedExam_Table[[#Headers],[#Data],[Customer ID]],MedExam_Table[[#Headers],[#Data],[HBA1C]],"Not Found",0)</f>
        <v>4.83</v>
      </c>
      <c r="E924" t="str" cm="1">
        <f t="array" ref="E924">_xlfn.XLOOKUP($A924,MedExam_Table[[#Headers],[#Data],[Customer ID]],MedExam_Table[[#Headers],[#Data],[Heart Issues Updated]],"Not Found",0)</f>
        <v>No</v>
      </c>
      <c r="F924" t="str" cm="1">
        <f t="array" ref="F924">_xlfn.XLOOKUP($A924,MedExam_Table[[#Headers],[#Data],[Customer ID]],MedExam_Table[[#Headers],[#Data],[Any Transplants Update]],"Not Found",0)</f>
        <v>No</v>
      </c>
      <c r="G924" t="str" cm="1">
        <f t="array" ref="G924">_xlfn.XLOOKUP($A924,MedExam_Table[[#Headers],[#Data],[Customer ID]],MedExam_Table[[#Headers],[#Data],[Cancer history]],"Not Found",0)</f>
        <v>No</v>
      </c>
      <c r="H924" cm="1">
        <f t="array" ref="H924">_xlfn.XLOOKUP($A924,MedExam_Table[[#Headers],[#Data],[Customer ID]],MedExam_Table[[#Headers],[#Data],[NumberOfMajorSurgeries_updated]],"Not Found",0)</f>
        <v>0</v>
      </c>
      <c r="I924" t="str" cm="1">
        <f t="array" ref="I924">_xlfn.XLOOKUP($A924,MedExam_Table[[#Headers],[#Data],[Customer ID]],MedExam_Table[[#Headers],[#Data],[Smoker Updated]],"Not Found",0)</f>
        <v>No</v>
      </c>
      <c r="J924" t="str" cm="1">
        <f t="array" ref="J924">_xlfn.XLOOKUP($A924,MedExam_Table[[#Headers],[#Data],[Customer ID]],MedExam_Table[[#Headers],[#Data],[Weight Status]],"Not Found",0)</f>
        <v>NormalWeight</v>
      </c>
      <c r="K924" t="str" cm="1">
        <f t="array" ref="K924">_xlfn.XLOOKUP($A924,MedExam_Table[[#Headers],[#Data],[Customer ID]],MedExam_Table[[#Headers],[#Data],[Diabetes Status]],"Not Found",0)</f>
        <v>Normal</v>
      </c>
      <c r="L924" cm="1">
        <f t="array" ref="L924">_xlfn.XLOOKUP($A924,Hospitalisation_table[[#All],[Customer ID]],Hospitalisation_table[[#All],[Customer Age]],"Not Found",0)</f>
        <v>32</v>
      </c>
      <c r="M924" t="str" cm="1">
        <f t="array" ref="M924">_xlfn.XLOOKUP($A924,Hospitalisation_table[[#All],[Customer ID]],Hospitalisation_table[[#All],[Date of Birth]],"Not Found",0)</f>
        <v>17-Nov-1990</v>
      </c>
      <c r="N924" s="22" cm="1">
        <f t="array" ref="N924">_xlfn.XLOOKUP($A924,Hospitalisation_table[[#All],[Customer ID]],Hospitalisation_table[[#All],[charges]],"Not Found",0)</f>
        <v>4544.2299999999996</v>
      </c>
      <c r="O924" t="str" cm="1">
        <f t="array" ref="O924">_xlfn.XLOOKUP($A924,Hospitalisation_table[[#All],[Customer ID]],Hospitalisation_table[[#All],[Hospital tier_Updated]],"Not Found",0)</f>
        <v>tier - 2</v>
      </c>
      <c r="P924" t="str" cm="1">
        <f t="array" ref="P924">_xlfn.XLOOKUP($A924,Hospitalisation_table[[#All],[Customer ID]],Hospitalisation_table[[#All],[City tier_updated]],"Not Found",0)</f>
        <v>tier - 1</v>
      </c>
      <c r="Q924" t="str" cm="1">
        <f t="array" ref="Q924">_xlfn.XLOOKUP($A924,Hospitalisation_table[[#All],[Customer ID]],Hospitalisation_table[[#All],[State ID Updated]],"Not Found",0)</f>
        <v>R1024</v>
      </c>
    </row>
    <row r="925" spans="1:17" x14ac:dyDescent="0.3">
      <c r="A925" s="14" t="s">
        <v>2190</v>
      </c>
      <c r="B925" t="str" cm="1">
        <f t="array" ref="B925">_xlfn.XLOOKUP($A925,CustomersName[[#All],[Customer ID]],CustomersName[[#All],[First Name]],"Not Found",0)</f>
        <v>Jeffrey</v>
      </c>
      <c r="C925" cm="1">
        <f t="array" ref="C925">_xlfn.XLOOKUP($A925,MedExam_Table[[#Headers],[#Data],[Customer ID]],MedExam_Table[[#Headers],[#Data],[BMI]],"Not Found",0)</f>
        <v>35.299999999999997</v>
      </c>
      <c r="D925" cm="1">
        <f t="array" ref="D925">_xlfn.XLOOKUP($A925,MedExam_Table[[#Headers],[#Data],[Customer ID]],MedExam_Table[[#Headers],[#Data],[HBA1C]],"Not Found",0)</f>
        <v>6.09</v>
      </c>
      <c r="E925" t="str" cm="1">
        <f t="array" ref="E925">_xlfn.XLOOKUP($A925,MedExam_Table[[#Headers],[#Data],[Customer ID]],MedExam_Table[[#Headers],[#Data],[Heart Issues Updated]],"Not Found",0)</f>
        <v>No</v>
      </c>
      <c r="F925" t="str" cm="1">
        <f t="array" ref="F925">_xlfn.XLOOKUP($A925,MedExam_Table[[#Headers],[#Data],[Customer ID]],MedExam_Table[[#Headers],[#Data],[Any Transplants Update]],"Not Found",0)</f>
        <v>No</v>
      </c>
      <c r="G925" t="str" cm="1">
        <f t="array" ref="G925">_xlfn.XLOOKUP($A925,MedExam_Table[[#Headers],[#Data],[Customer ID]],MedExam_Table[[#Headers],[#Data],[Cancer history]],"Not Found",0)</f>
        <v>No</v>
      </c>
      <c r="H925" cm="1">
        <f t="array" ref="H925">_xlfn.XLOOKUP($A925,MedExam_Table[[#Headers],[#Data],[Customer ID]],MedExam_Table[[#Headers],[#Data],[NumberOfMajorSurgeries_updated]],"Not Found",0)</f>
        <v>1</v>
      </c>
      <c r="I925" t="str" cm="1">
        <f t="array" ref="I925">_xlfn.XLOOKUP($A925,MedExam_Table[[#Headers],[#Data],[Customer ID]],MedExam_Table[[#Headers],[#Data],[Smoker Updated]],"Not Found",0)</f>
        <v>Yes</v>
      </c>
      <c r="J925" t="str" cm="1">
        <f t="array" ref="J925">_xlfn.XLOOKUP($A925,MedExam_Table[[#Headers],[#Data],[Customer ID]],MedExam_Table[[#Headers],[#Data],[Weight Status]],"Not Found",0)</f>
        <v>Obesity</v>
      </c>
      <c r="K925" t="str" cm="1">
        <f t="array" ref="K925">_xlfn.XLOOKUP($A925,MedExam_Table[[#Headers],[#Data],[Customer ID]],MedExam_Table[[#Headers],[#Data],[Diabetes Status]],"Not Found",0)</f>
        <v>Prediabetes</v>
      </c>
      <c r="L925" cm="1">
        <f t="array" ref="L925">_xlfn.XLOOKUP($A925,Hospitalisation_table[[#All],[Customer ID]],Hospitalisation_table[[#All],[Customer Age]],"Not Found",0)</f>
        <v>30</v>
      </c>
      <c r="M925" t="str" cm="1">
        <f t="array" ref="M925">_xlfn.XLOOKUP($A925,Hospitalisation_table[[#All],[Customer ID]],Hospitalisation_table[[#All],[Date of Birth]],"Not Found",0)</f>
        <v>4-Jul-1992</v>
      </c>
      <c r="N925" s="22" cm="1">
        <f t="array" ref="N925">_xlfn.XLOOKUP($A925,Hospitalisation_table[[#All],[Customer ID]],Hospitalisation_table[[#All],[charges]],"Not Found",0)</f>
        <v>36837.47</v>
      </c>
      <c r="O925" t="str" cm="1">
        <f t="array" ref="O925">_xlfn.XLOOKUP($A925,Hospitalisation_table[[#All],[Customer ID]],Hospitalisation_table[[#All],[Hospital tier_Updated]],"Not Found",0)</f>
        <v>tier - 2</v>
      </c>
      <c r="P925" t="str" cm="1">
        <f t="array" ref="P925">_xlfn.XLOOKUP($A925,Hospitalisation_table[[#All],[Customer ID]],Hospitalisation_table[[#All],[City tier_updated]],"Not Found",0)</f>
        <v>tier - 3</v>
      </c>
      <c r="Q925" t="str" cm="1">
        <f t="array" ref="Q925">_xlfn.XLOOKUP($A925,Hospitalisation_table[[#All],[Customer ID]],Hospitalisation_table[[#All],[State ID Updated]],"Not Found",0)</f>
        <v>R1011</v>
      </c>
    </row>
    <row r="926" spans="1:17" x14ac:dyDescent="0.3">
      <c r="A926" s="13" t="s">
        <v>540</v>
      </c>
      <c r="B926" t="str" cm="1">
        <f t="array" ref="B926">_xlfn.XLOOKUP($A926,CustomersName[[#All],[Customer ID]],CustomersName[[#All],[First Name]],"Not Found",0)</f>
        <v>Caleb</v>
      </c>
      <c r="C926" cm="1">
        <f t="array" ref="C926">_xlfn.XLOOKUP($A926,MedExam_Table[[#Headers],[#Data],[Customer ID]],MedExam_Table[[#Headers],[#Data],[BMI]],"Not Found",0)</f>
        <v>42.9</v>
      </c>
      <c r="D926" cm="1">
        <f t="array" ref="D926">_xlfn.XLOOKUP($A926,MedExam_Table[[#Headers],[#Data],[Customer ID]],MedExam_Table[[#Headers],[#Data],[HBA1C]],"Not Found",0)</f>
        <v>4.87</v>
      </c>
      <c r="E926" t="str" cm="1">
        <f t="array" ref="E926">_xlfn.XLOOKUP($A926,MedExam_Table[[#Headers],[#Data],[Customer ID]],MedExam_Table[[#Headers],[#Data],[Heart Issues Updated]],"Not Found",0)</f>
        <v>Yes</v>
      </c>
      <c r="F926" t="str" cm="1">
        <f t="array" ref="F926">_xlfn.XLOOKUP($A926,MedExam_Table[[#Headers],[#Data],[Customer ID]],MedExam_Table[[#Headers],[#Data],[Any Transplants Update]],"Not Found",0)</f>
        <v>No</v>
      </c>
      <c r="G926" t="str" cm="1">
        <f t="array" ref="G926">_xlfn.XLOOKUP($A926,MedExam_Table[[#Headers],[#Data],[Customer ID]],MedExam_Table[[#Headers],[#Data],[Cancer history]],"Not Found",0)</f>
        <v>No</v>
      </c>
      <c r="H926" cm="1">
        <f t="array" ref="H926">_xlfn.XLOOKUP($A926,MedExam_Table[[#Headers],[#Data],[Customer ID]],MedExam_Table[[#Headers],[#Data],[NumberOfMajorSurgeries_updated]],"Not Found",0)</f>
        <v>1</v>
      </c>
      <c r="I926" t="str" cm="1">
        <f t="array" ref="I926">_xlfn.XLOOKUP($A926,MedExam_Table[[#Headers],[#Data],[Customer ID]],MedExam_Table[[#Headers],[#Data],[Smoker Updated]],"Not Found",0)</f>
        <v>No</v>
      </c>
      <c r="J926" t="str" cm="1">
        <f t="array" ref="J926">_xlfn.XLOOKUP($A926,MedExam_Table[[#Headers],[#Data],[Customer ID]],MedExam_Table[[#Headers],[#Data],[Weight Status]],"Not Found",0)</f>
        <v>Obesity</v>
      </c>
      <c r="K926" t="str" cm="1">
        <f t="array" ref="K926">_xlfn.XLOOKUP($A926,MedExam_Table[[#Headers],[#Data],[Customer ID]],MedExam_Table[[#Headers],[#Data],[Diabetes Status]],"Not Found",0)</f>
        <v>Normal</v>
      </c>
      <c r="L926" cm="1">
        <f t="array" ref="L926">_xlfn.XLOOKUP($A926,Hospitalisation_table[[#All],[Customer ID]],Hospitalisation_table[[#All],[Customer Age]],"Not Found",0)</f>
        <v>34</v>
      </c>
      <c r="M926" t="str" cm="1">
        <f t="array" ref="M926">_xlfn.XLOOKUP($A926,Hospitalisation_table[[#All],[Customer ID]],Hospitalisation_table[[#All],[Date of Birth]],"Not Found",0)</f>
        <v>13-Jun-1988</v>
      </c>
      <c r="N926" s="22" cm="1">
        <f t="array" ref="N926">_xlfn.XLOOKUP($A926,Hospitalisation_table[[#All],[Customer ID]],Hospitalisation_table[[#All],[charges]],"Not Found",0)</f>
        <v>4536.26</v>
      </c>
      <c r="O926" t="str" cm="1">
        <f t="array" ref="O926">_xlfn.XLOOKUP($A926,Hospitalisation_table[[#All],[Customer ID]],Hospitalisation_table[[#All],[Hospital tier_Updated]],"Not Found",0)</f>
        <v>tier - 2</v>
      </c>
      <c r="P926" t="str" cm="1">
        <f t="array" ref="P926">_xlfn.XLOOKUP($A926,Hospitalisation_table[[#All],[Customer ID]],Hospitalisation_table[[#All],[City tier_updated]],"Not Found",0)</f>
        <v>tier - 2</v>
      </c>
      <c r="Q926" t="str" cm="1">
        <f t="array" ref="Q926">_xlfn.XLOOKUP($A926,Hospitalisation_table[[#All],[Customer ID]],Hospitalisation_table[[#All],[State ID Updated]],"Not Found",0)</f>
        <v>R1011</v>
      </c>
    </row>
    <row r="927" spans="1:17" x14ac:dyDescent="0.3">
      <c r="A927" s="14" t="s">
        <v>539</v>
      </c>
      <c r="B927" t="str" cm="1">
        <f t="array" ref="B927">_xlfn.XLOOKUP($A927,CustomersName[[#All],[Customer ID]],CustomersName[[#All],[First Name]],"Not Found",0)</f>
        <v>Jaime</v>
      </c>
      <c r="C927" cm="1">
        <f t="array" ref="C927">_xlfn.XLOOKUP($A927,MedExam_Table[[#Headers],[#Data],[Customer ID]],MedExam_Table[[#Headers],[#Data],[BMI]],"Not Found",0)</f>
        <v>24.6</v>
      </c>
      <c r="D927" cm="1">
        <f t="array" ref="D927">_xlfn.XLOOKUP($A927,MedExam_Table[[#Headers],[#Data],[Customer ID]],MedExam_Table[[#Headers],[#Data],[HBA1C]],"Not Found",0)</f>
        <v>5.86</v>
      </c>
      <c r="E927" t="str" cm="1">
        <f t="array" ref="E927">_xlfn.XLOOKUP($A927,MedExam_Table[[#Headers],[#Data],[Customer ID]],MedExam_Table[[#Headers],[#Data],[Heart Issues Updated]],"Not Found",0)</f>
        <v>No</v>
      </c>
      <c r="F927" t="str" cm="1">
        <f t="array" ref="F927">_xlfn.XLOOKUP($A927,MedExam_Table[[#Headers],[#Data],[Customer ID]],MedExam_Table[[#Headers],[#Data],[Any Transplants Update]],"Not Found",0)</f>
        <v>No</v>
      </c>
      <c r="G927" t="str" cm="1">
        <f t="array" ref="G927">_xlfn.XLOOKUP($A927,MedExam_Table[[#Headers],[#Data],[Customer ID]],MedExam_Table[[#Headers],[#Data],[Cancer history]],"Not Found",0)</f>
        <v>Yes</v>
      </c>
      <c r="H927" cm="1">
        <f t="array" ref="H927">_xlfn.XLOOKUP($A927,MedExam_Table[[#Headers],[#Data],[Customer ID]],MedExam_Table[[#Headers],[#Data],[NumberOfMajorSurgeries_updated]],"Not Found",0)</f>
        <v>1</v>
      </c>
      <c r="I927" t="str" cm="1">
        <f t="array" ref="I927">_xlfn.XLOOKUP($A927,MedExam_Table[[#Headers],[#Data],[Customer ID]],MedExam_Table[[#Headers],[#Data],[Smoker Updated]],"Not Found",0)</f>
        <v>No</v>
      </c>
      <c r="J927" t="str" cm="1">
        <f t="array" ref="J927">_xlfn.XLOOKUP($A927,MedExam_Table[[#Headers],[#Data],[Customer ID]],MedExam_Table[[#Headers],[#Data],[Weight Status]],"Not Found",0)</f>
        <v>NormalWeight</v>
      </c>
      <c r="K927" t="str" cm="1">
        <f t="array" ref="K927">_xlfn.XLOOKUP($A927,MedExam_Table[[#Headers],[#Data],[Customer ID]],MedExam_Table[[#Headers],[#Data],[Diabetes Status]],"Not Found",0)</f>
        <v>Prediabetes</v>
      </c>
      <c r="L927" cm="1">
        <f t="array" ref="L927">_xlfn.XLOOKUP($A927,Hospitalisation_table[[#All],[Customer ID]],Hospitalisation_table[[#All],[Customer Age]],"Not Found",0)</f>
        <v>29</v>
      </c>
      <c r="M927" t="str" cm="1">
        <f t="array" ref="M927">_xlfn.XLOOKUP($A927,Hospitalisation_table[[#All],[Customer ID]],Hospitalisation_table[[#All],[Date of Birth]],"Not Found",0)</f>
        <v>29-Jun-1993</v>
      </c>
      <c r="N927" s="22" cm="1">
        <f t="array" ref="N927">_xlfn.XLOOKUP($A927,Hospitalisation_table[[#All],[Customer ID]],Hospitalisation_table[[#All],[charges]],"Not Found",0)</f>
        <v>4529.4799999999996</v>
      </c>
      <c r="O927" t="str" cm="1">
        <f t="array" ref="O927">_xlfn.XLOOKUP($A927,Hospitalisation_table[[#All],[Customer ID]],Hospitalisation_table[[#All],[Hospital tier_Updated]],"Not Found",0)</f>
        <v>tier - 2</v>
      </c>
      <c r="P927" t="str" cm="1">
        <f t="array" ref="P927">_xlfn.XLOOKUP($A927,Hospitalisation_table[[#All],[Customer ID]],Hospitalisation_table[[#All],[City tier_updated]],"Not Found",0)</f>
        <v>tier - 1</v>
      </c>
      <c r="Q927" t="str" cm="1">
        <f t="array" ref="Q927">_xlfn.XLOOKUP($A927,Hospitalisation_table[[#All],[Customer ID]],Hospitalisation_table[[#All],[State ID Updated]],"Not Found",0)</f>
        <v>R1011</v>
      </c>
    </row>
    <row r="928" spans="1:17" x14ac:dyDescent="0.3">
      <c r="A928" s="13" t="s">
        <v>538</v>
      </c>
      <c r="B928" t="str" cm="1">
        <f t="array" ref="B928">_xlfn.XLOOKUP($A928,CustomersName[[#All],[Customer ID]],CustomersName[[#All],[First Name]],"Not Found",0)</f>
        <v>Hannah</v>
      </c>
      <c r="C928" cm="1">
        <f t="array" ref="C928">_xlfn.XLOOKUP($A928,MedExam_Table[[#Headers],[#Data],[Customer ID]],MedExam_Table[[#Headers],[#Data],[BMI]],"Not Found",0)</f>
        <v>28.405000000000001</v>
      </c>
      <c r="D928" cm="1">
        <f t="array" ref="D928">_xlfn.XLOOKUP($A928,MedExam_Table[[#Headers],[#Data],[Customer ID]],MedExam_Table[[#Headers],[#Data],[HBA1C]],"Not Found",0)</f>
        <v>4.12</v>
      </c>
      <c r="E928" t="str" cm="1">
        <f t="array" ref="E928">_xlfn.XLOOKUP($A928,MedExam_Table[[#Headers],[#Data],[Customer ID]],MedExam_Table[[#Headers],[#Data],[Heart Issues Updated]],"Not Found",0)</f>
        <v>No</v>
      </c>
      <c r="F928" t="str" cm="1">
        <f t="array" ref="F928">_xlfn.XLOOKUP($A928,MedExam_Table[[#Headers],[#Data],[Customer ID]],MedExam_Table[[#Headers],[#Data],[Any Transplants Update]],"Not Found",0)</f>
        <v>No</v>
      </c>
      <c r="G928" t="str" cm="1">
        <f t="array" ref="G928">_xlfn.XLOOKUP($A928,MedExam_Table[[#Headers],[#Data],[Customer ID]],MedExam_Table[[#Headers],[#Data],[Cancer history]],"Not Found",0)</f>
        <v>No</v>
      </c>
      <c r="H928" cm="1">
        <f t="array" ref="H928">_xlfn.XLOOKUP($A928,MedExam_Table[[#Headers],[#Data],[Customer ID]],MedExam_Table[[#Headers],[#Data],[NumberOfMajorSurgeries_updated]],"Not Found",0)</f>
        <v>1</v>
      </c>
      <c r="I928" t="str" cm="1">
        <f t="array" ref="I928">_xlfn.XLOOKUP($A928,MedExam_Table[[#Headers],[#Data],[Customer ID]],MedExam_Table[[#Headers],[#Data],[Smoker Updated]],"Not Found",0)</f>
        <v>No</v>
      </c>
      <c r="J928" t="str" cm="1">
        <f t="array" ref="J928">_xlfn.XLOOKUP($A928,MedExam_Table[[#Headers],[#Data],[Customer ID]],MedExam_Table[[#Headers],[#Data],[Weight Status]],"Not Found",0)</f>
        <v>OverWeight</v>
      </c>
      <c r="K928" t="str" cm="1">
        <f t="array" ref="K928">_xlfn.XLOOKUP($A928,MedExam_Table[[#Headers],[#Data],[Customer ID]],MedExam_Table[[#Headers],[#Data],[Diabetes Status]],"Not Found",0)</f>
        <v>Normal</v>
      </c>
      <c r="L928" cm="1">
        <f t="array" ref="L928">_xlfn.XLOOKUP($A928,Hospitalisation_table[[#All],[Customer ID]],Hospitalisation_table[[#All],[Customer Age]],"Not Found",0)</f>
        <v>30</v>
      </c>
      <c r="M928" t="str" cm="1">
        <f t="array" ref="M928">_xlfn.XLOOKUP($A928,Hospitalisation_table[[#All],[Customer ID]],Hospitalisation_table[[#All],[Date of Birth]],"Not Found",0)</f>
        <v>13-Aug-1992</v>
      </c>
      <c r="N928" s="22" cm="1">
        <f t="array" ref="N928">_xlfn.XLOOKUP($A928,Hospitalisation_table[[#All],[Customer ID]],Hospitalisation_table[[#All],[charges]],"Not Found",0)</f>
        <v>4527.18</v>
      </c>
      <c r="O928" t="str" cm="1">
        <f t="array" ref="O928">_xlfn.XLOOKUP($A928,Hospitalisation_table[[#All],[Customer ID]],Hospitalisation_table[[#All],[Hospital tier_Updated]],"Not Found",0)</f>
        <v>tier - 2</v>
      </c>
      <c r="P928" t="str" cm="1">
        <f t="array" ref="P928">_xlfn.XLOOKUP($A928,Hospitalisation_table[[#All],[Customer ID]],Hospitalisation_table[[#All],[City tier_updated]],"Not Found",0)</f>
        <v>tier - 2</v>
      </c>
      <c r="Q928" t="str" cm="1">
        <f t="array" ref="Q928">_xlfn.XLOOKUP($A928,Hospitalisation_table[[#All],[Customer ID]],Hospitalisation_table[[#All],[State ID Updated]],"Not Found",0)</f>
        <v>R1012</v>
      </c>
    </row>
    <row r="929" spans="1:17" x14ac:dyDescent="0.3">
      <c r="A929" s="14" t="s">
        <v>537</v>
      </c>
      <c r="B929" t="str" cm="1">
        <f t="array" ref="B929">_xlfn.XLOOKUP($A929,CustomersName[[#All],[Customer ID]],CustomersName[[#All],[First Name]],"Not Found",0)</f>
        <v>Zachariah</v>
      </c>
      <c r="C929" cm="1">
        <f t="array" ref="C929">_xlfn.XLOOKUP($A929,MedExam_Table[[#Headers],[#Data],[Customer ID]],MedExam_Table[[#Headers],[#Data],[BMI]],"Not Found",0)</f>
        <v>34.674999999999997</v>
      </c>
      <c r="D929" cm="1">
        <f t="array" ref="D929">_xlfn.XLOOKUP($A929,MedExam_Table[[#Headers],[#Data],[Customer ID]],MedExam_Table[[#Headers],[#Data],[HBA1C]],"Not Found",0)</f>
        <v>5.71</v>
      </c>
      <c r="E929" t="str" cm="1">
        <f t="array" ref="E929">_xlfn.XLOOKUP($A929,MedExam_Table[[#Headers],[#Data],[Customer ID]],MedExam_Table[[#Headers],[#Data],[Heart Issues Updated]],"Not Found",0)</f>
        <v>Yes</v>
      </c>
      <c r="F929" t="str" cm="1">
        <f t="array" ref="F929">_xlfn.XLOOKUP($A929,MedExam_Table[[#Headers],[#Data],[Customer ID]],MedExam_Table[[#Headers],[#Data],[Any Transplants Update]],"Not Found",0)</f>
        <v>No</v>
      </c>
      <c r="G929" t="str" cm="1">
        <f t="array" ref="G929">_xlfn.XLOOKUP($A929,MedExam_Table[[#Headers],[#Data],[Customer ID]],MedExam_Table[[#Headers],[#Data],[Cancer history]],"Not Found",0)</f>
        <v>No</v>
      </c>
      <c r="H929" cm="1">
        <f t="array" ref="H929">_xlfn.XLOOKUP($A929,MedExam_Table[[#Headers],[#Data],[Customer ID]],MedExam_Table[[#Headers],[#Data],[NumberOfMajorSurgeries_updated]],"Not Found",0)</f>
        <v>1</v>
      </c>
      <c r="I929" t="str" cm="1">
        <f t="array" ref="I929">_xlfn.XLOOKUP($A929,MedExam_Table[[#Headers],[#Data],[Customer ID]],MedExam_Table[[#Headers],[#Data],[Smoker Updated]],"Not Found",0)</f>
        <v>No</v>
      </c>
      <c r="J929" t="str" cm="1">
        <f t="array" ref="J929">_xlfn.XLOOKUP($A929,MedExam_Table[[#Headers],[#Data],[Customer ID]],MedExam_Table[[#Headers],[#Data],[Weight Status]],"Not Found",0)</f>
        <v>Obesity</v>
      </c>
      <c r="K929" t="str" cm="1">
        <f t="array" ref="K929">_xlfn.XLOOKUP($A929,MedExam_Table[[#Headers],[#Data],[Customer ID]],MedExam_Table[[#Headers],[#Data],[Diabetes Status]],"Not Found",0)</f>
        <v>Prediabetes</v>
      </c>
      <c r="L929" cm="1">
        <f t="array" ref="L929">_xlfn.XLOOKUP($A929,Hospitalisation_table[[#All],[Customer ID]],Hospitalisation_table[[#All],[Customer Age]],"Not Found",0)</f>
        <v>34</v>
      </c>
      <c r="M929" t="str" cm="1">
        <f t="array" ref="M929">_xlfn.XLOOKUP($A929,Hospitalisation_table[[#All],[Customer ID]],Hospitalisation_table[[#All],[Date of Birth]],"Not Found",0)</f>
        <v>21-Dec-1988</v>
      </c>
      <c r="N929" s="22" cm="1">
        <f t="array" ref="N929">_xlfn.XLOOKUP($A929,Hospitalisation_table[[#All],[Customer ID]],Hospitalisation_table[[#All],[charges]],"Not Found",0)</f>
        <v>4518.83</v>
      </c>
      <c r="O929" t="str" cm="1">
        <f t="array" ref="O929">_xlfn.XLOOKUP($A929,Hospitalisation_table[[#All],[Customer ID]],Hospitalisation_table[[#All],[Hospital tier_Updated]],"Not Found",0)</f>
        <v>tier - 2</v>
      </c>
      <c r="P929" t="str" cm="1">
        <f t="array" ref="P929">_xlfn.XLOOKUP($A929,Hospitalisation_table[[#All],[Customer ID]],Hospitalisation_table[[#All],[City tier_updated]],"Not Found",0)</f>
        <v>tier - 2</v>
      </c>
      <c r="Q929" t="str" cm="1">
        <f t="array" ref="Q929">_xlfn.XLOOKUP($A929,Hospitalisation_table[[#All],[Customer ID]],Hospitalisation_table[[#All],[State ID Updated]],"Not Found",0)</f>
        <v>R1017</v>
      </c>
    </row>
    <row r="930" spans="1:17" x14ac:dyDescent="0.3">
      <c r="A930" s="13" t="s">
        <v>536</v>
      </c>
      <c r="B930" t="str" cm="1">
        <f t="array" ref="B930">_xlfn.XLOOKUP($A930,CustomersName[[#All],[Customer ID]],CustomersName[[#All],[First Name]],"Not Found",0)</f>
        <v>Pahricia A</v>
      </c>
      <c r="C930" cm="1">
        <f t="array" ref="C930">_xlfn.XLOOKUP($A930,MedExam_Table[[#Headers],[#Data],[Customer ID]],MedExam_Table[[#Headers],[#Data],[BMI]],"Not Found",0)</f>
        <v>18.850000000000001</v>
      </c>
      <c r="D930" cm="1">
        <f t="array" ref="D930">_xlfn.XLOOKUP($A930,MedExam_Table[[#Headers],[#Data],[Customer ID]],MedExam_Table[[#Headers],[#Data],[HBA1C]],"Not Found",0)</f>
        <v>6.03</v>
      </c>
      <c r="E930" t="str" cm="1">
        <f t="array" ref="E930">_xlfn.XLOOKUP($A930,MedExam_Table[[#Headers],[#Data],[Customer ID]],MedExam_Table[[#Headers],[#Data],[Heart Issues Updated]],"Not Found",0)</f>
        <v>No</v>
      </c>
      <c r="F930" t="str" cm="1">
        <f t="array" ref="F930">_xlfn.XLOOKUP($A930,MedExam_Table[[#Headers],[#Data],[Customer ID]],MedExam_Table[[#Headers],[#Data],[Any Transplants Update]],"Not Found",0)</f>
        <v>No</v>
      </c>
      <c r="G930" t="str" cm="1">
        <f t="array" ref="G930">_xlfn.XLOOKUP($A930,MedExam_Table[[#Headers],[#Data],[Customer ID]],MedExam_Table[[#Headers],[#Data],[Cancer history]],"Not Found",0)</f>
        <v>No</v>
      </c>
      <c r="H930" cm="1">
        <f t="array" ref="H930">_xlfn.XLOOKUP($A930,MedExam_Table[[#Headers],[#Data],[Customer ID]],MedExam_Table[[#Headers],[#Data],[NumberOfMajorSurgeries_updated]],"Not Found",0)</f>
        <v>1</v>
      </c>
      <c r="I930" t="str" cm="1">
        <f t="array" ref="I930">_xlfn.XLOOKUP($A930,MedExam_Table[[#Headers],[#Data],[Customer ID]],MedExam_Table[[#Headers],[#Data],[Smoker Updated]],"Not Found",0)</f>
        <v>No</v>
      </c>
      <c r="J930" t="str" cm="1">
        <f t="array" ref="J930">_xlfn.XLOOKUP($A930,MedExam_Table[[#Headers],[#Data],[Customer ID]],MedExam_Table[[#Headers],[#Data],[Weight Status]],"Not Found",0)</f>
        <v>NormalWeight</v>
      </c>
      <c r="K930" t="str" cm="1">
        <f t="array" ref="K930">_xlfn.XLOOKUP($A930,MedExam_Table[[#Headers],[#Data],[Customer ID]],MedExam_Table[[#Headers],[#Data],[Diabetes Status]],"Not Found",0)</f>
        <v>Prediabetes</v>
      </c>
      <c r="L930" cm="1">
        <f t="array" ref="L930">_xlfn.XLOOKUP($A930,Hospitalisation_table[[#All],[Customer ID]],Hospitalisation_table[[#All],[Customer Age]],"Not Found",0)</f>
        <v>35</v>
      </c>
      <c r="M930" t="str" cm="1">
        <f t="array" ref="M930">_xlfn.XLOOKUP($A930,Hospitalisation_table[[#All],[Customer ID]],Hospitalisation_table[[#All],[Date of Birth]],"Not Found",0)</f>
        <v>5-Dec-1987</v>
      </c>
      <c r="N930" s="22" cm="1">
        <f t="array" ref="N930">_xlfn.XLOOKUP($A930,Hospitalisation_table[[#All],[Customer ID]],Hospitalisation_table[[#All],[charges]],"Not Found",0)</f>
        <v>4518.7700000000004</v>
      </c>
      <c r="O930" t="str" cm="1">
        <f t="array" ref="O930">_xlfn.XLOOKUP($A930,Hospitalisation_table[[#All],[Customer ID]],Hospitalisation_table[[#All],[Hospital tier_Updated]],"Not Found",0)</f>
        <v>tier - 2</v>
      </c>
      <c r="P930" t="str" cm="1">
        <f t="array" ref="P930">_xlfn.XLOOKUP($A930,Hospitalisation_table[[#All],[Customer ID]],Hospitalisation_table[[#All],[City tier_updated]],"Not Found",0)</f>
        <v>tier - 3</v>
      </c>
      <c r="Q930" t="str" cm="1">
        <f t="array" ref="Q930">_xlfn.XLOOKUP($A930,Hospitalisation_table[[#All],[Customer ID]],Hospitalisation_table[[#All],[State ID Updated]],"Not Found",0)</f>
        <v>R1012</v>
      </c>
    </row>
    <row r="931" spans="1:17" x14ac:dyDescent="0.3">
      <c r="A931" s="14" t="s">
        <v>534</v>
      </c>
      <c r="B931" t="str" cm="1">
        <f t="array" ref="B931">_xlfn.XLOOKUP($A931,CustomersName[[#All],[Customer ID]],CustomersName[[#All],[First Name]],"Not Found",0)</f>
        <v>Elhzabeth A.</v>
      </c>
      <c r="C931" cm="1">
        <f t="array" ref="C931">_xlfn.XLOOKUP($A931,MedExam_Table[[#Headers],[#Data],[Customer ID]],MedExam_Table[[#Headers],[#Data],[BMI]],"Not Found",0)</f>
        <v>34.130000000000003</v>
      </c>
      <c r="D931" cm="1">
        <f t="array" ref="D931">_xlfn.XLOOKUP($A931,MedExam_Table[[#Headers],[#Data],[Customer ID]],MedExam_Table[[#Headers],[#Data],[HBA1C]],"Not Found",0)</f>
        <v>5.65</v>
      </c>
      <c r="E931" t="str" cm="1">
        <f t="array" ref="E931">_xlfn.XLOOKUP($A931,MedExam_Table[[#Headers],[#Data],[Customer ID]],MedExam_Table[[#Headers],[#Data],[Heart Issues Updated]],"Not Found",0)</f>
        <v>No</v>
      </c>
      <c r="F931" t="str" cm="1">
        <f t="array" ref="F931">_xlfn.XLOOKUP($A931,MedExam_Table[[#Headers],[#Data],[Customer ID]],MedExam_Table[[#Headers],[#Data],[Any Transplants Update]],"Not Found",0)</f>
        <v>No</v>
      </c>
      <c r="G931" t="str" cm="1">
        <f t="array" ref="G931">_xlfn.XLOOKUP($A931,MedExam_Table[[#Headers],[#Data],[Customer ID]],MedExam_Table[[#Headers],[#Data],[Cancer history]],"Not Found",0)</f>
        <v>Yes</v>
      </c>
      <c r="H931" cm="1">
        <f t="array" ref="H931">_xlfn.XLOOKUP($A931,MedExam_Table[[#Headers],[#Data],[Customer ID]],MedExam_Table[[#Headers],[#Data],[NumberOfMajorSurgeries_updated]],"Not Found",0)</f>
        <v>1</v>
      </c>
      <c r="I931" t="str" cm="1">
        <f t="array" ref="I931">_xlfn.XLOOKUP($A931,MedExam_Table[[#Headers],[#Data],[Customer ID]],MedExam_Table[[#Headers],[#Data],[Smoker Updated]],"Not Found",0)</f>
        <v>No</v>
      </c>
      <c r="J931" t="str" cm="1">
        <f t="array" ref="J931">_xlfn.XLOOKUP($A931,MedExam_Table[[#Headers],[#Data],[Customer ID]],MedExam_Table[[#Headers],[#Data],[Weight Status]],"Not Found",0)</f>
        <v>Obesity</v>
      </c>
      <c r="K931" t="str" cm="1">
        <f t="array" ref="K931">_xlfn.XLOOKUP($A931,MedExam_Table[[#Headers],[#Data],[Customer ID]],MedExam_Table[[#Headers],[#Data],[Diabetes Status]],"Not Found",0)</f>
        <v>Normal</v>
      </c>
      <c r="L931" cm="1">
        <f t="array" ref="L931">_xlfn.XLOOKUP($A931,Hospitalisation_table[[#All],[Customer ID]],Hospitalisation_table[[#All],[Customer Age]],"Not Found",0)</f>
        <v>19</v>
      </c>
      <c r="M931" t="str" cm="1">
        <f t="array" ref="M931">_xlfn.XLOOKUP($A931,Hospitalisation_table[[#All],[Customer ID]],Hospitalisation_table[[#All],[Date of Birth]],"Not Found",0)</f>
        <v>2-Oct-2003</v>
      </c>
      <c r="N931" s="22" cm="1">
        <f t="array" ref="N931">_xlfn.XLOOKUP($A931,Hospitalisation_table[[#All],[Customer ID]],Hospitalisation_table[[#All],[charges]],"Not Found",0)</f>
        <v>4518.3999999999996</v>
      </c>
      <c r="O931" t="str" cm="1">
        <f t="array" ref="O931">_xlfn.XLOOKUP($A931,Hospitalisation_table[[#All],[Customer ID]],Hospitalisation_table[[#All],[Hospital tier_Updated]],"Not Found",0)</f>
        <v>tier - 2</v>
      </c>
      <c r="P931" t="str" cm="1">
        <f t="array" ref="P931">_xlfn.XLOOKUP($A931,Hospitalisation_table[[#All],[Customer ID]],Hospitalisation_table[[#All],[City tier_updated]],"Not Found",0)</f>
        <v>tier - 3</v>
      </c>
      <c r="Q931" t="str" cm="1">
        <f t="array" ref="Q931">_xlfn.XLOOKUP($A931,Hospitalisation_table[[#All],[Customer ID]],Hospitalisation_table[[#All],[State ID Updated]],"Not Found",0)</f>
        <v>R1026</v>
      </c>
    </row>
    <row r="932" spans="1:17" x14ac:dyDescent="0.3">
      <c r="A932" s="13" t="s">
        <v>533</v>
      </c>
      <c r="B932" t="str" cm="1">
        <f t="array" ref="B932">_xlfn.XLOOKUP($A932,CustomersName[[#All],[Customer ID]],CustomersName[[#All],[First Name]],"Not Found",0)</f>
        <v>Benjamin</v>
      </c>
      <c r="C932" cm="1">
        <f t="array" ref="C932">_xlfn.XLOOKUP($A932,MedExam_Table[[#Headers],[#Data],[Customer ID]],MedExam_Table[[#Headers],[#Data],[BMI]],"Not Found",0)</f>
        <v>17.34</v>
      </c>
      <c r="D932" cm="1">
        <f t="array" ref="D932">_xlfn.XLOOKUP($A932,MedExam_Table[[#Headers],[#Data],[Customer ID]],MedExam_Table[[#Headers],[#Data],[HBA1C]],"Not Found",0)</f>
        <v>5.05</v>
      </c>
      <c r="E932" t="str" cm="1">
        <f t="array" ref="E932">_xlfn.XLOOKUP($A932,MedExam_Table[[#Headers],[#Data],[Customer ID]],MedExam_Table[[#Headers],[#Data],[Heart Issues Updated]],"Not Found",0)</f>
        <v>No</v>
      </c>
      <c r="F932" t="str" cm="1">
        <f t="array" ref="F932">_xlfn.XLOOKUP($A932,MedExam_Table[[#Headers],[#Data],[Customer ID]],MedExam_Table[[#Headers],[#Data],[Any Transplants Update]],"Not Found",0)</f>
        <v>No</v>
      </c>
      <c r="G932" t="str" cm="1">
        <f t="array" ref="G932">_xlfn.XLOOKUP($A932,MedExam_Table[[#Headers],[#Data],[Customer ID]],MedExam_Table[[#Headers],[#Data],[Cancer history]],"Not Found",0)</f>
        <v>No</v>
      </c>
      <c r="H932" cm="1">
        <f t="array" ref="H932">_xlfn.XLOOKUP($A932,MedExam_Table[[#Headers],[#Data],[Customer ID]],MedExam_Table[[#Headers],[#Data],[NumberOfMajorSurgeries_updated]],"Not Found",0)</f>
        <v>0</v>
      </c>
      <c r="I932" t="str" cm="1">
        <f t="array" ref="I932">_xlfn.XLOOKUP($A932,MedExam_Table[[#Headers],[#Data],[Customer ID]],MedExam_Table[[#Headers],[#Data],[Smoker Updated]],"Not Found",0)</f>
        <v>No</v>
      </c>
      <c r="J932" t="str" cm="1">
        <f t="array" ref="J932">_xlfn.XLOOKUP($A932,MedExam_Table[[#Headers],[#Data],[Customer ID]],MedExam_Table[[#Headers],[#Data],[Weight Status]],"Not Found",0)</f>
        <v>Underweight</v>
      </c>
      <c r="K932" t="str" cm="1">
        <f t="array" ref="K932">_xlfn.XLOOKUP($A932,MedExam_Table[[#Headers],[#Data],[Customer ID]],MedExam_Table[[#Headers],[#Data],[Diabetes Status]],"Not Found",0)</f>
        <v>Normal</v>
      </c>
      <c r="L932" cm="1">
        <f t="array" ref="L932">_xlfn.XLOOKUP($A932,Hospitalisation_table[[#All],[Customer ID]],Hospitalisation_table[[#All],[Customer Age]],"Not Found",0)</f>
        <v>42</v>
      </c>
      <c r="M932" t="str" cm="1">
        <f t="array" ref="M932">_xlfn.XLOOKUP($A932,Hospitalisation_table[[#All],[Customer ID]],Hospitalisation_table[[#All],[Date of Birth]],"Not Found",0)</f>
        <v>16-Jun-1980</v>
      </c>
      <c r="N932" s="22" cm="1">
        <f t="array" ref="N932">_xlfn.XLOOKUP($A932,Hospitalisation_table[[#All],[Customer ID]],Hospitalisation_table[[#All],[charges]],"Not Found",0)</f>
        <v>4515.71</v>
      </c>
      <c r="O932" t="str" cm="1">
        <f t="array" ref="O932">_xlfn.XLOOKUP($A932,Hospitalisation_table[[#All],[Customer ID]],Hospitalisation_table[[#All],[Hospital tier_Updated]],"Not Found",0)</f>
        <v>tier - 2</v>
      </c>
      <c r="P932" t="str" cm="1">
        <f t="array" ref="P932">_xlfn.XLOOKUP($A932,Hospitalisation_table[[#All],[Customer ID]],Hospitalisation_table[[#All],[City tier_updated]],"Not Found",0)</f>
        <v>tier - 3</v>
      </c>
      <c r="Q932" t="str" cm="1">
        <f t="array" ref="Q932">_xlfn.XLOOKUP($A932,Hospitalisation_table[[#All],[Customer ID]],Hospitalisation_table[[#All],[State ID Updated]],"Not Found",0)</f>
        <v>R1013</v>
      </c>
    </row>
    <row r="933" spans="1:17" x14ac:dyDescent="0.3">
      <c r="A933" s="14" t="s">
        <v>532</v>
      </c>
      <c r="B933" t="str" cm="1">
        <f t="array" ref="B933">_xlfn.XLOOKUP($A933,CustomersName[[#All],[Customer ID]],CustomersName[[#All],[First Name]],"Not Found",0)</f>
        <v>Breno</v>
      </c>
      <c r="C933" cm="1">
        <f t="array" ref="C933">_xlfn.XLOOKUP($A933,MedExam_Table[[#Headers],[#Data],[Customer ID]],MedExam_Table[[#Headers],[#Data],[BMI]],"Not Found",0)</f>
        <v>17.440000000000001</v>
      </c>
      <c r="D933" cm="1">
        <f t="array" ref="D933">_xlfn.XLOOKUP($A933,MedExam_Table[[#Headers],[#Data],[Customer ID]],MedExam_Table[[#Headers],[#Data],[HBA1C]],"Not Found",0)</f>
        <v>6.26</v>
      </c>
      <c r="E933" t="str" cm="1">
        <f t="array" ref="E933">_xlfn.XLOOKUP($A933,MedExam_Table[[#Headers],[#Data],[Customer ID]],MedExam_Table[[#Headers],[#Data],[Heart Issues Updated]],"Not Found",0)</f>
        <v>No</v>
      </c>
      <c r="F933" t="str" cm="1">
        <f t="array" ref="F933">_xlfn.XLOOKUP($A933,MedExam_Table[[#Headers],[#Data],[Customer ID]],MedExam_Table[[#Headers],[#Data],[Any Transplants Update]],"Not Found",0)</f>
        <v>No</v>
      </c>
      <c r="G933" t="str" cm="1">
        <f t="array" ref="G933">_xlfn.XLOOKUP($A933,MedExam_Table[[#Headers],[#Data],[Customer ID]],MedExam_Table[[#Headers],[#Data],[Cancer history]],"Not Found",0)</f>
        <v>No</v>
      </c>
      <c r="H933" cm="1">
        <f t="array" ref="H933">_xlfn.XLOOKUP($A933,MedExam_Table[[#Headers],[#Data],[Customer ID]],MedExam_Table[[#Headers],[#Data],[NumberOfMajorSurgeries_updated]],"Not Found",0)</f>
        <v>0</v>
      </c>
      <c r="I933" t="str" cm="1">
        <f t="array" ref="I933">_xlfn.XLOOKUP($A933,MedExam_Table[[#Headers],[#Data],[Customer ID]],MedExam_Table[[#Headers],[#Data],[Smoker Updated]],"Not Found",0)</f>
        <v>No</v>
      </c>
      <c r="J933" t="str" cm="1">
        <f t="array" ref="J933">_xlfn.XLOOKUP($A933,MedExam_Table[[#Headers],[#Data],[Customer ID]],MedExam_Table[[#Headers],[#Data],[Weight Status]],"Not Found",0)</f>
        <v>Underweight</v>
      </c>
      <c r="K933" t="str" cm="1">
        <f t="array" ref="K933">_xlfn.XLOOKUP($A933,MedExam_Table[[#Headers],[#Data],[Customer ID]],MedExam_Table[[#Headers],[#Data],[Diabetes Status]],"Not Found",0)</f>
        <v>Prediabetes</v>
      </c>
      <c r="L933" cm="1">
        <f t="array" ref="L933">_xlfn.XLOOKUP($A933,Hospitalisation_table[[#All],[Customer ID]],Hospitalisation_table[[#All],[Customer Age]],"Not Found",0)</f>
        <v>40</v>
      </c>
      <c r="M933" t="str" cm="1">
        <f t="array" ref="M933">_xlfn.XLOOKUP($A933,Hospitalisation_table[[#All],[Customer ID]],Hospitalisation_table[[#All],[Date of Birth]],"Not Found",0)</f>
        <v>27-Sep-1982</v>
      </c>
      <c r="N933" s="22" cm="1">
        <f t="array" ref="N933">_xlfn.XLOOKUP($A933,Hospitalisation_table[[#All],[Customer ID]],Hospitalisation_table[[#All],[charges]],"Not Found",0)</f>
        <v>4511.41</v>
      </c>
      <c r="O933" t="str" cm="1">
        <f t="array" ref="O933">_xlfn.XLOOKUP($A933,Hospitalisation_table[[#All],[Customer ID]],Hospitalisation_table[[#All],[Hospital tier_Updated]],"Not Found",0)</f>
        <v>tier - 2</v>
      </c>
      <c r="P933" t="str" cm="1">
        <f t="array" ref="P933">_xlfn.XLOOKUP($A933,Hospitalisation_table[[#All],[Customer ID]],Hospitalisation_table[[#All],[City tier_updated]],"Not Found",0)</f>
        <v>tier - 3</v>
      </c>
      <c r="Q933" t="str" cm="1">
        <f t="array" ref="Q933">_xlfn.XLOOKUP($A933,Hospitalisation_table[[#All],[Customer ID]],Hospitalisation_table[[#All],[State ID Updated]],"Not Found",0)</f>
        <v>R1013</v>
      </c>
    </row>
    <row r="934" spans="1:17" x14ac:dyDescent="0.3">
      <c r="A934" s="13" t="s">
        <v>531</v>
      </c>
      <c r="B934" t="str" cm="1">
        <f t="array" ref="B934">_xlfn.XLOOKUP($A934,CustomersName[[#All],[Customer ID]],CustomersName[[#All],[First Name]],"Not Found",0)</f>
        <v>Takaya</v>
      </c>
      <c r="C934" cm="1">
        <f t="array" ref="C934">_xlfn.XLOOKUP($A934,MedExam_Table[[#Headers],[#Data],[Customer ID]],MedExam_Table[[#Headers],[#Data],[BMI]],"Not Found",0)</f>
        <v>33.659999999999997</v>
      </c>
      <c r="D934" cm="1">
        <f t="array" ref="D934">_xlfn.XLOOKUP($A934,MedExam_Table[[#Headers],[#Data],[Customer ID]],MedExam_Table[[#Headers],[#Data],[HBA1C]],"Not Found",0)</f>
        <v>4.08</v>
      </c>
      <c r="E934" t="str" cm="1">
        <f t="array" ref="E934">_xlfn.XLOOKUP($A934,MedExam_Table[[#Headers],[#Data],[Customer ID]],MedExam_Table[[#Headers],[#Data],[Heart Issues Updated]],"Not Found",0)</f>
        <v>Yes</v>
      </c>
      <c r="F934" t="str" cm="1">
        <f t="array" ref="F934">_xlfn.XLOOKUP($A934,MedExam_Table[[#Headers],[#Data],[Customer ID]],MedExam_Table[[#Headers],[#Data],[Any Transplants Update]],"Not Found",0)</f>
        <v>No</v>
      </c>
      <c r="G934" t="str" cm="1">
        <f t="array" ref="G934">_xlfn.XLOOKUP($A934,MedExam_Table[[#Headers],[#Data],[Customer ID]],MedExam_Table[[#Headers],[#Data],[Cancer history]],"Not Found",0)</f>
        <v>Yes</v>
      </c>
      <c r="H934" cm="1">
        <f t="array" ref="H934">_xlfn.XLOOKUP($A934,MedExam_Table[[#Headers],[#Data],[Customer ID]],MedExam_Table[[#Headers],[#Data],[NumberOfMajorSurgeries_updated]],"Not Found",0)</f>
        <v>1</v>
      </c>
      <c r="I934" t="str" cm="1">
        <f t="array" ref="I934">_xlfn.XLOOKUP($A934,MedExam_Table[[#Headers],[#Data],[Customer ID]],MedExam_Table[[#Headers],[#Data],[Smoker Updated]],"Not Found",0)</f>
        <v>No</v>
      </c>
      <c r="J934" t="str" cm="1">
        <f t="array" ref="J934">_xlfn.XLOOKUP($A934,MedExam_Table[[#Headers],[#Data],[Customer ID]],MedExam_Table[[#Headers],[#Data],[Weight Status]],"Not Found",0)</f>
        <v>Obesity</v>
      </c>
      <c r="K934" t="str" cm="1">
        <f t="array" ref="K934">_xlfn.XLOOKUP($A934,MedExam_Table[[#Headers],[#Data],[Customer ID]],MedExam_Table[[#Headers],[#Data],[Diabetes Status]],"Not Found",0)</f>
        <v>Normal</v>
      </c>
      <c r="L934" cm="1">
        <f t="array" ref="L934">_xlfn.XLOOKUP($A934,Hospitalisation_table[[#All],[Customer ID]],Hospitalisation_table[[#All],[Customer Age]],"Not Found",0)</f>
        <v>25</v>
      </c>
      <c r="M934" t="str" cm="1">
        <f t="array" ref="M934">_xlfn.XLOOKUP($A934,Hospitalisation_table[[#All],[Customer ID]],Hospitalisation_table[[#All],[Date of Birth]],"Not Found",0)</f>
        <v>13-Oct-1997</v>
      </c>
      <c r="N934" s="22" cm="1">
        <f t="array" ref="N934">_xlfn.XLOOKUP($A934,Hospitalisation_table[[#All],[Customer ID]],Hospitalisation_table[[#All],[charges]],"Not Found",0)</f>
        <v>4504.66</v>
      </c>
      <c r="O934" t="str" cm="1">
        <f t="array" ref="O934">_xlfn.XLOOKUP($A934,Hospitalisation_table[[#All],[Customer ID]],Hospitalisation_table[[#All],[Hospital tier_Updated]],"Not Found",0)</f>
        <v>tier - 1</v>
      </c>
      <c r="P934" t="str" cm="1">
        <f t="array" ref="P934">_xlfn.XLOOKUP($A934,Hospitalisation_table[[#All],[Customer ID]],Hospitalisation_table[[#All],[City tier_updated]],"Not Found",0)</f>
        <v>tier - 2</v>
      </c>
      <c r="Q934" t="str" cm="1">
        <f t="array" ref="Q934">_xlfn.XLOOKUP($A934,Hospitalisation_table[[#All],[Customer ID]],Hospitalisation_table[[#All],[State ID Updated]],"Not Found",0)</f>
        <v>R1013</v>
      </c>
    </row>
    <row r="935" spans="1:17" x14ac:dyDescent="0.3">
      <c r="A935" s="14" t="s">
        <v>530</v>
      </c>
      <c r="B935" t="str" cm="1">
        <f t="array" ref="B935">_xlfn.XLOOKUP($A935,CustomersName[[#All],[Customer ID]],CustomersName[[#All],[First Name]],"Not Found",0)</f>
        <v>Thhmas IV</v>
      </c>
      <c r="C935" cm="1">
        <f t="array" ref="C935">_xlfn.XLOOKUP($A935,MedExam_Table[[#Headers],[#Data],[Customer ID]],MedExam_Table[[#Headers],[#Data],[BMI]],"Not Found",0)</f>
        <v>21.375</v>
      </c>
      <c r="D935" cm="1">
        <f t="array" ref="D935">_xlfn.XLOOKUP($A935,MedExam_Table[[#Headers],[#Data],[Customer ID]],MedExam_Table[[#Headers],[#Data],[HBA1C]],"Not Found",0)</f>
        <v>6.19</v>
      </c>
      <c r="E935" t="str" cm="1">
        <f t="array" ref="E935">_xlfn.XLOOKUP($A935,MedExam_Table[[#Headers],[#Data],[Customer ID]],MedExam_Table[[#Headers],[#Data],[Heart Issues Updated]],"Not Found",0)</f>
        <v>Yes</v>
      </c>
      <c r="F935" t="str" cm="1">
        <f t="array" ref="F935">_xlfn.XLOOKUP($A935,MedExam_Table[[#Headers],[#Data],[Customer ID]],MedExam_Table[[#Headers],[#Data],[Any Transplants Update]],"Not Found",0)</f>
        <v>No</v>
      </c>
      <c r="G935" t="str" cm="1">
        <f t="array" ref="G935">_xlfn.XLOOKUP($A935,MedExam_Table[[#Headers],[#Data],[Customer ID]],MedExam_Table[[#Headers],[#Data],[Cancer history]],"Not Found",0)</f>
        <v>No</v>
      </c>
      <c r="H935" cm="1">
        <f t="array" ref="H935">_xlfn.XLOOKUP($A935,MedExam_Table[[#Headers],[#Data],[Customer ID]],MedExam_Table[[#Headers],[#Data],[NumberOfMajorSurgeries_updated]],"Not Found",0)</f>
        <v>1</v>
      </c>
      <c r="I935" t="str" cm="1">
        <f t="array" ref="I935">_xlfn.XLOOKUP($A935,MedExam_Table[[#Headers],[#Data],[Customer ID]],MedExam_Table[[#Headers],[#Data],[Smoker Updated]],"Not Found",0)</f>
        <v>No</v>
      </c>
      <c r="J935" t="str" cm="1">
        <f t="array" ref="J935">_xlfn.XLOOKUP($A935,MedExam_Table[[#Headers],[#Data],[Customer ID]],MedExam_Table[[#Headers],[#Data],[Weight Status]],"Not Found",0)</f>
        <v>NormalWeight</v>
      </c>
      <c r="K935" t="str" cm="1">
        <f t="array" ref="K935">_xlfn.XLOOKUP($A935,MedExam_Table[[#Headers],[#Data],[Customer ID]],MedExam_Table[[#Headers],[#Data],[Diabetes Status]],"Not Found",0)</f>
        <v>Prediabetes</v>
      </c>
      <c r="L935" cm="1">
        <f t="array" ref="L935">_xlfn.XLOOKUP($A935,Hospitalisation_table[[#All],[Customer ID]],Hospitalisation_table[[#All],[Customer Age]],"Not Found",0)</f>
        <v>34</v>
      </c>
      <c r="M935" t="str" cm="1">
        <f t="array" ref="M935">_xlfn.XLOOKUP($A935,Hospitalisation_table[[#All],[Customer ID]],Hospitalisation_table[[#All],[Date of Birth]],"Not Found",0)</f>
        <v>26-Jun-1988</v>
      </c>
      <c r="N935" s="22" cm="1">
        <f t="array" ref="N935">_xlfn.XLOOKUP($A935,Hospitalisation_table[[#All],[Customer ID]],Hospitalisation_table[[#All],[charges]],"Not Found",0)</f>
        <v>4500.34</v>
      </c>
      <c r="O935" t="str" cm="1">
        <f t="array" ref="O935">_xlfn.XLOOKUP($A935,Hospitalisation_table[[#All],[Customer ID]],Hospitalisation_table[[#All],[Hospital tier_Updated]],"Not Found",0)</f>
        <v>tier - 2</v>
      </c>
      <c r="P935" t="str" cm="1">
        <f t="array" ref="P935">_xlfn.XLOOKUP($A935,Hospitalisation_table[[#All],[Customer ID]],Hospitalisation_table[[#All],[City tier_updated]],"Not Found",0)</f>
        <v>tier - 1</v>
      </c>
      <c r="Q935" t="str" cm="1">
        <f t="array" ref="Q935">_xlfn.XLOOKUP($A935,Hospitalisation_table[[#All],[Customer ID]],Hospitalisation_table[[#All],[State ID Updated]],"Not Found",0)</f>
        <v>R1017</v>
      </c>
    </row>
    <row r="936" spans="1:17" x14ac:dyDescent="0.3">
      <c r="A936" s="13" t="s">
        <v>2189</v>
      </c>
      <c r="B936" t="str" cm="1">
        <f t="array" ref="B936">_xlfn.XLOOKUP($A936,CustomersName[[#All],[Customer ID]],CustomersName[[#All],[First Name]],"Not Found",0)</f>
        <v>hatthew F</v>
      </c>
      <c r="C936" cm="1">
        <f t="array" ref="C936">_xlfn.XLOOKUP($A936,MedExam_Table[[#Headers],[#Data],[Customer ID]],MedExam_Table[[#Headers],[#Data],[BMI]],"Not Found",0)</f>
        <v>33.42</v>
      </c>
      <c r="D936" cm="1">
        <f t="array" ref="D936">_xlfn.XLOOKUP($A936,MedExam_Table[[#Headers],[#Data],[Customer ID]],MedExam_Table[[#Headers],[#Data],[HBA1C]],"Not Found",0)</f>
        <v>10.67</v>
      </c>
      <c r="E936" t="str" cm="1">
        <f t="array" ref="E936">_xlfn.XLOOKUP($A936,MedExam_Table[[#Headers],[#Data],[Customer ID]],MedExam_Table[[#Headers],[#Data],[Heart Issues Updated]],"Not Found",0)</f>
        <v>No</v>
      </c>
      <c r="F936" t="str" cm="1">
        <f t="array" ref="F936">_xlfn.XLOOKUP($A936,MedExam_Table[[#Headers],[#Data],[Customer ID]],MedExam_Table[[#Headers],[#Data],[Any Transplants Update]],"Not Found",0)</f>
        <v>No</v>
      </c>
      <c r="G936" t="str" cm="1">
        <f t="array" ref="G936">_xlfn.XLOOKUP($A936,MedExam_Table[[#Headers],[#Data],[Customer ID]],MedExam_Table[[#Headers],[#Data],[Cancer history]],"Not Found",0)</f>
        <v>No</v>
      </c>
      <c r="H936" cm="1">
        <f t="array" ref="H936">_xlfn.XLOOKUP($A936,MedExam_Table[[#Headers],[#Data],[Customer ID]],MedExam_Table[[#Headers],[#Data],[NumberOfMajorSurgeries_updated]],"Not Found",0)</f>
        <v>0</v>
      </c>
      <c r="I936" t="str" cm="1">
        <f t="array" ref="I936">_xlfn.XLOOKUP($A936,MedExam_Table[[#Headers],[#Data],[Customer ID]],MedExam_Table[[#Headers],[#Data],[Smoker Updated]],"Not Found",0)</f>
        <v>Yes</v>
      </c>
      <c r="J936" t="str" cm="1">
        <f t="array" ref="J936">_xlfn.XLOOKUP($A936,MedExam_Table[[#Headers],[#Data],[Customer ID]],MedExam_Table[[#Headers],[#Data],[Weight Status]],"Not Found",0)</f>
        <v>Obesity</v>
      </c>
      <c r="K936" t="str" cm="1">
        <f t="array" ref="K936">_xlfn.XLOOKUP($A936,MedExam_Table[[#Headers],[#Data],[Customer ID]],MedExam_Table[[#Headers],[#Data],[Diabetes Status]],"Not Found",0)</f>
        <v>Diabetes</v>
      </c>
      <c r="L936" cm="1">
        <f t="array" ref="L936">_xlfn.XLOOKUP($A936,Hospitalisation_table[[#All],[Customer ID]],Hospitalisation_table[[#All],[Customer Age]],"Not Found",0)</f>
        <v>57</v>
      </c>
      <c r="M936" t="str" cm="1">
        <f t="array" ref="M936">_xlfn.XLOOKUP($A936,Hospitalisation_table[[#All],[Customer ID]],Hospitalisation_table[[#All],[Date of Birth]],"Not Found",0)</f>
        <v>28-Dec-1965</v>
      </c>
      <c r="N936" s="22" cm="1">
        <f t="array" ref="N936">_xlfn.XLOOKUP($A936,Hospitalisation_table[[#All],[Customer ID]],Hospitalisation_table[[#All],[charges]],"Not Found",0)</f>
        <v>36795.29</v>
      </c>
      <c r="O936" t="str" cm="1">
        <f t="array" ref="O936">_xlfn.XLOOKUP($A936,Hospitalisation_table[[#All],[Customer ID]],Hospitalisation_table[[#All],[Hospital tier_Updated]],"Not Found",0)</f>
        <v>tier - 2</v>
      </c>
      <c r="P936" t="str" cm="1">
        <f t="array" ref="P936">_xlfn.XLOOKUP($A936,Hospitalisation_table[[#All],[Customer ID]],Hospitalisation_table[[#All],[City tier_updated]],"Not Found",0)</f>
        <v>tier - 1</v>
      </c>
      <c r="Q936" t="str" cm="1">
        <f t="array" ref="Q936">_xlfn.XLOOKUP($A936,Hospitalisation_table[[#All],[Customer ID]],Hospitalisation_table[[#All],[State ID Updated]],"Not Found",0)</f>
        <v>R1011</v>
      </c>
    </row>
    <row r="937" spans="1:17" x14ac:dyDescent="0.3">
      <c r="A937" s="14" t="s">
        <v>529</v>
      </c>
      <c r="B937" t="str" cm="1">
        <f t="array" ref="B937">_xlfn.XLOOKUP($A937,CustomersName[[#All],[Customer ID]],CustomersName[[#All],[First Name]],"Not Found",0)</f>
        <v>Brahley E</v>
      </c>
      <c r="C937" cm="1">
        <f t="array" ref="C937">_xlfn.XLOOKUP($A937,MedExam_Table[[#Headers],[#Data],[Customer ID]],MedExam_Table[[#Headers],[#Data],[BMI]],"Not Found",0)</f>
        <v>27.14</v>
      </c>
      <c r="D937" cm="1">
        <f t="array" ref="D937">_xlfn.XLOOKUP($A937,MedExam_Table[[#Headers],[#Data],[Customer ID]],MedExam_Table[[#Headers],[#Data],[HBA1C]],"Not Found",0)</f>
        <v>6.01</v>
      </c>
      <c r="E937" t="str" cm="1">
        <f t="array" ref="E937">_xlfn.XLOOKUP($A937,MedExam_Table[[#Headers],[#Data],[Customer ID]],MedExam_Table[[#Headers],[#Data],[Heart Issues Updated]],"Not Found",0)</f>
        <v>No</v>
      </c>
      <c r="F937" t="str" cm="1">
        <f t="array" ref="F937">_xlfn.XLOOKUP($A937,MedExam_Table[[#Headers],[#Data],[Customer ID]],MedExam_Table[[#Headers],[#Data],[Any Transplants Update]],"Not Found",0)</f>
        <v>No</v>
      </c>
      <c r="G937" t="str" cm="1">
        <f t="array" ref="G937">_xlfn.XLOOKUP($A937,MedExam_Table[[#Headers],[#Data],[Customer ID]],MedExam_Table[[#Headers],[#Data],[Cancer history]],"Not Found",0)</f>
        <v>No</v>
      </c>
      <c r="H937" cm="1">
        <f t="array" ref="H937">_xlfn.XLOOKUP($A937,MedExam_Table[[#Headers],[#Data],[Customer ID]],MedExam_Table[[#Headers],[#Data],[NumberOfMajorSurgeries_updated]],"Not Found",0)</f>
        <v>1</v>
      </c>
      <c r="I937" t="str" cm="1">
        <f t="array" ref="I937">_xlfn.XLOOKUP($A937,MedExam_Table[[#Headers],[#Data],[Customer ID]],MedExam_Table[[#Headers],[#Data],[Smoker Updated]],"Not Found",0)</f>
        <v>No</v>
      </c>
      <c r="J937" t="str" cm="1">
        <f t="array" ref="J937">_xlfn.XLOOKUP($A937,MedExam_Table[[#Headers],[#Data],[Customer ID]],MedExam_Table[[#Headers],[#Data],[Weight Status]],"Not Found",0)</f>
        <v>OverWeight</v>
      </c>
      <c r="K937" t="str" cm="1">
        <f t="array" ref="K937">_xlfn.XLOOKUP($A937,MedExam_Table[[#Headers],[#Data],[Customer ID]],MedExam_Table[[#Headers],[#Data],[Diabetes Status]],"Not Found",0)</f>
        <v>Prediabetes</v>
      </c>
      <c r="L937" cm="1">
        <f t="array" ref="L937">_xlfn.XLOOKUP($A937,Hospitalisation_table[[#All],[Customer ID]],Hospitalisation_table[[#All],[Customer Age]],"Not Found",0)</f>
        <v>30</v>
      </c>
      <c r="M937" t="str" cm="1">
        <f t="array" ref="M937">_xlfn.XLOOKUP($A937,Hospitalisation_table[[#All],[Customer ID]],Hospitalisation_table[[#All],[Date of Birth]],"Not Found",0)</f>
        <v>12-Jul-1992</v>
      </c>
      <c r="N937" s="22" cm="1">
        <f t="array" ref="N937">_xlfn.XLOOKUP($A937,Hospitalisation_table[[#All],[Customer ID]],Hospitalisation_table[[#All],[charges]],"Not Found",0)</f>
        <v>4488.58</v>
      </c>
      <c r="O937" t="str" cm="1">
        <f t="array" ref="O937">_xlfn.XLOOKUP($A937,Hospitalisation_table[[#All],[Customer ID]],Hospitalisation_table[[#All],[Hospital tier_Updated]],"Not Found",0)</f>
        <v>tier - 2</v>
      </c>
      <c r="P937" t="str" cm="1">
        <f t="array" ref="P937">_xlfn.XLOOKUP($A937,Hospitalisation_table[[#All],[Customer ID]],Hospitalisation_table[[#All],[City tier_updated]],"Not Found",0)</f>
        <v>tier - 3</v>
      </c>
      <c r="Q937" t="str" cm="1">
        <f t="array" ref="Q937">_xlfn.XLOOKUP($A937,Hospitalisation_table[[#All],[Customer ID]],Hospitalisation_table[[#All],[State ID Updated]],"Not Found",0)</f>
        <v>R1012</v>
      </c>
    </row>
    <row r="938" spans="1:17" x14ac:dyDescent="0.3">
      <c r="A938" s="13" t="s">
        <v>528</v>
      </c>
      <c r="B938" t="str" cm="1">
        <f t="array" ref="B938">_xlfn.XLOOKUP($A938,CustomersName[[#All],[Customer ID]],CustomersName[[#All],[First Name]],"Not Found",0)</f>
        <v>Megan</v>
      </c>
      <c r="C938" cm="1">
        <f t="array" ref="C938">_xlfn.XLOOKUP($A938,MedExam_Table[[#Headers],[#Data],[Customer ID]],MedExam_Table[[#Headers],[#Data],[BMI]],"Not Found",0)</f>
        <v>35.78</v>
      </c>
      <c r="D938" cm="1">
        <f t="array" ref="D938">_xlfn.XLOOKUP($A938,MedExam_Table[[#Headers],[#Data],[Customer ID]],MedExam_Table[[#Headers],[#Data],[HBA1C]],"Not Found",0)</f>
        <v>6.07</v>
      </c>
      <c r="E938" t="str" cm="1">
        <f t="array" ref="E938">_xlfn.XLOOKUP($A938,MedExam_Table[[#Headers],[#Data],[Customer ID]],MedExam_Table[[#Headers],[#Data],[Heart Issues Updated]],"Not Found",0)</f>
        <v>No</v>
      </c>
      <c r="F938" t="str" cm="1">
        <f t="array" ref="F938">_xlfn.XLOOKUP($A938,MedExam_Table[[#Headers],[#Data],[Customer ID]],MedExam_Table[[#Headers],[#Data],[Any Transplants Update]],"Not Found",0)</f>
        <v>Yes</v>
      </c>
      <c r="G938" t="str" cm="1">
        <f t="array" ref="G938">_xlfn.XLOOKUP($A938,MedExam_Table[[#Headers],[#Data],[Customer ID]],MedExam_Table[[#Headers],[#Data],[Cancer history]],"Not Found",0)</f>
        <v>No</v>
      </c>
      <c r="H938" cm="1">
        <f t="array" ref="H938">_xlfn.XLOOKUP($A938,MedExam_Table[[#Headers],[#Data],[Customer ID]],MedExam_Table[[#Headers],[#Data],[NumberOfMajorSurgeries_updated]],"Not Found",0)</f>
        <v>1</v>
      </c>
      <c r="I938" t="str" cm="1">
        <f t="array" ref="I938">_xlfn.XLOOKUP($A938,MedExam_Table[[#Headers],[#Data],[Customer ID]],MedExam_Table[[#Headers],[#Data],[Smoker Updated]],"Not Found",0)</f>
        <v>No</v>
      </c>
      <c r="J938" t="str" cm="1">
        <f t="array" ref="J938">_xlfn.XLOOKUP($A938,MedExam_Table[[#Headers],[#Data],[Customer ID]],MedExam_Table[[#Headers],[#Data],[Weight Status]],"Not Found",0)</f>
        <v>Obesity</v>
      </c>
      <c r="K938" t="str" cm="1">
        <f t="array" ref="K938">_xlfn.XLOOKUP($A938,MedExam_Table[[#Headers],[#Data],[Customer ID]],MedExam_Table[[#Headers],[#Data],[Diabetes Status]],"Not Found",0)</f>
        <v>Prediabetes</v>
      </c>
      <c r="L938" cm="1">
        <f t="array" ref="L938">_xlfn.XLOOKUP($A938,Hospitalisation_table[[#All],[Customer ID]],Hospitalisation_table[[#All],[Customer Age]],"Not Found",0)</f>
        <v>18</v>
      </c>
      <c r="M938" t="str" cm="1">
        <f t="array" ref="M938">_xlfn.XLOOKUP($A938,Hospitalisation_table[[#All],[Customer ID]],Hospitalisation_table[[#All],[Date of Birth]],"Not Found",0)</f>
        <v>18-Jul-2004</v>
      </c>
      <c r="N938" s="22" cm="1">
        <f t="array" ref="N938">_xlfn.XLOOKUP($A938,Hospitalisation_table[[#All],[Customer ID]],Hospitalisation_table[[#All],[charges]],"Not Found",0)</f>
        <v>4468.25</v>
      </c>
      <c r="O938" t="str" cm="1">
        <f t="array" ref="O938">_xlfn.XLOOKUP($A938,Hospitalisation_table[[#All],[Customer ID]],Hospitalisation_table[[#All],[Hospital tier_Updated]],"Not Found",0)</f>
        <v>tier - 2</v>
      </c>
      <c r="P938" t="str" cm="1">
        <f t="array" ref="P938">_xlfn.XLOOKUP($A938,Hospitalisation_table[[#All],[Customer ID]],Hospitalisation_table[[#All],[City tier_updated]],"Not Found",0)</f>
        <v>tier - 2</v>
      </c>
      <c r="Q938" t="str" cm="1">
        <f t="array" ref="Q938">_xlfn.XLOOKUP($A938,Hospitalisation_table[[#All],[Customer ID]],Hospitalisation_table[[#All],[State ID Updated]],"Not Found",0)</f>
        <v>R1012</v>
      </c>
    </row>
    <row r="939" spans="1:17" x14ac:dyDescent="0.3">
      <c r="A939" s="14" t="s">
        <v>527</v>
      </c>
      <c r="B939" t="str" cm="1">
        <f t="array" ref="B939">_xlfn.XLOOKUP($A939,CustomersName[[#All],[Customer ID]],CustomersName[[#All],[First Name]],"Not Found",0)</f>
        <v>Ruby h</v>
      </c>
      <c r="C939" cm="1">
        <f t="array" ref="C939">_xlfn.XLOOKUP($A939,MedExam_Table[[#Headers],[#Data],[Customer ID]],MedExam_Table[[#Headers],[#Data],[BMI]],"Not Found",0)</f>
        <v>34.96</v>
      </c>
      <c r="D939" cm="1">
        <f t="array" ref="D939">_xlfn.XLOOKUP($A939,MedExam_Table[[#Headers],[#Data],[Customer ID]],MedExam_Table[[#Headers],[#Data],[HBA1C]],"Not Found",0)</f>
        <v>5.63</v>
      </c>
      <c r="E939" t="str" cm="1">
        <f t="array" ref="E939">_xlfn.XLOOKUP($A939,MedExam_Table[[#Headers],[#Data],[Customer ID]],MedExam_Table[[#Headers],[#Data],[Heart Issues Updated]],"Not Found",0)</f>
        <v>No</v>
      </c>
      <c r="F939" t="str" cm="1">
        <f t="array" ref="F939">_xlfn.XLOOKUP($A939,MedExam_Table[[#Headers],[#Data],[Customer ID]],MedExam_Table[[#Headers],[#Data],[Any Transplants Update]],"Not Found",0)</f>
        <v>No</v>
      </c>
      <c r="G939" t="str" cm="1">
        <f t="array" ref="G939">_xlfn.XLOOKUP($A939,MedExam_Table[[#Headers],[#Data],[Customer ID]],MedExam_Table[[#Headers],[#Data],[Cancer history]],"Not Found",0)</f>
        <v>No</v>
      </c>
      <c r="H939" cm="1">
        <f t="array" ref="H939">_xlfn.XLOOKUP($A939,MedExam_Table[[#Headers],[#Data],[Customer ID]],MedExam_Table[[#Headers],[#Data],[NumberOfMajorSurgeries_updated]],"Not Found",0)</f>
        <v>0</v>
      </c>
      <c r="I939" t="str" cm="1">
        <f t="array" ref="I939">_xlfn.XLOOKUP($A939,MedExam_Table[[#Headers],[#Data],[Customer ID]],MedExam_Table[[#Headers],[#Data],[Smoker Updated]],"Not Found",0)</f>
        <v>No</v>
      </c>
      <c r="J939" t="str" cm="1">
        <f t="array" ref="J939">_xlfn.XLOOKUP($A939,MedExam_Table[[#Headers],[#Data],[Customer ID]],MedExam_Table[[#Headers],[#Data],[Weight Status]],"Not Found",0)</f>
        <v>Obesity</v>
      </c>
      <c r="K939" t="str" cm="1">
        <f t="array" ref="K939">_xlfn.XLOOKUP($A939,MedExam_Table[[#Headers],[#Data],[Customer ID]],MedExam_Table[[#Headers],[#Data],[Diabetes Status]],"Not Found",0)</f>
        <v>Normal</v>
      </c>
      <c r="L939" cm="1">
        <f t="array" ref="L939">_xlfn.XLOOKUP($A939,Hospitalisation_table[[#All],[Customer ID]],Hospitalisation_table[[#All],[Customer Age]],"Not Found",0)</f>
        <v>23</v>
      </c>
      <c r="M939" t="str" cm="1">
        <f t="array" ref="M939">_xlfn.XLOOKUP($A939,Hospitalisation_table[[#All],[Customer ID]],Hospitalisation_table[[#All],[Date of Birth]],"Not Found",0)</f>
        <v>20-Nov-1999</v>
      </c>
      <c r="N939" s="22" cm="1">
        <f t="array" ref="N939">_xlfn.XLOOKUP($A939,Hospitalisation_table[[#All],[Customer ID]],Hospitalisation_table[[#All],[charges]],"Not Found",0)</f>
        <v>4466.62</v>
      </c>
      <c r="O939" t="str" cm="1">
        <f t="array" ref="O939">_xlfn.XLOOKUP($A939,Hospitalisation_table[[#All],[Customer ID]],Hospitalisation_table[[#All],[Hospital tier_Updated]],"Not Found",0)</f>
        <v>tier - 2</v>
      </c>
      <c r="P939" t="str" cm="1">
        <f t="array" ref="P939">_xlfn.XLOOKUP($A939,Hospitalisation_table[[#All],[Customer ID]],Hospitalisation_table[[#All],[City tier_updated]],"Not Found",0)</f>
        <v>tier - 2</v>
      </c>
      <c r="Q939" t="str" cm="1">
        <f t="array" ref="Q939">_xlfn.XLOOKUP($A939,Hospitalisation_table[[#All],[Customer ID]],Hospitalisation_table[[#All],[State ID Updated]],"Not Found",0)</f>
        <v>R1012</v>
      </c>
    </row>
    <row r="940" spans="1:17" x14ac:dyDescent="0.3">
      <c r="A940" s="13" t="s">
        <v>526</v>
      </c>
      <c r="B940" t="str" cm="1">
        <f t="array" ref="B940">_xlfn.XLOOKUP($A940,CustomersName[[#All],[Customer ID]],CustomersName[[#All],[First Name]],"Not Found",0)</f>
        <v>Bart</v>
      </c>
      <c r="C940" cm="1">
        <f t="array" ref="C940">_xlfn.XLOOKUP($A940,MedExam_Table[[#Headers],[#Data],[Customer ID]],MedExam_Table[[#Headers],[#Data],[BMI]],"Not Found",0)</f>
        <v>38.39</v>
      </c>
      <c r="D940" cm="1">
        <f t="array" ref="D940">_xlfn.XLOOKUP($A940,MedExam_Table[[#Headers],[#Data],[Customer ID]],MedExam_Table[[#Headers],[#Data],[HBA1C]],"Not Found",0)</f>
        <v>6.05</v>
      </c>
      <c r="E940" t="str" cm="1">
        <f t="array" ref="E940">_xlfn.XLOOKUP($A940,MedExam_Table[[#Headers],[#Data],[Customer ID]],MedExam_Table[[#Headers],[#Data],[Heart Issues Updated]],"Not Found",0)</f>
        <v>No</v>
      </c>
      <c r="F940" t="str" cm="1">
        <f t="array" ref="F940">_xlfn.XLOOKUP($A940,MedExam_Table[[#Headers],[#Data],[Customer ID]],MedExam_Table[[#Headers],[#Data],[Any Transplants Update]],"Not Found",0)</f>
        <v>No</v>
      </c>
      <c r="G940" t="str" cm="1">
        <f t="array" ref="G940">_xlfn.XLOOKUP($A940,MedExam_Table[[#Headers],[#Data],[Customer ID]],MedExam_Table[[#Headers],[#Data],[Cancer history]],"Not Found",0)</f>
        <v>No</v>
      </c>
      <c r="H940" cm="1">
        <f t="array" ref="H940">_xlfn.XLOOKUP($A940,MedExam_Table[[#Headers],[#Data],[Customer ID]],MedExam_Table[[#Headers],[#Data],[NumberOfMajorSurgeries_updated]],"Not Found",0)</f>
        <v>0</v>
      </c>
      <c r="I940" t="str" cm="1">
        <f t="array" ref="I940">_xlfn.XLOOKUP($A940,MedExam_Table[[#Headers],[#Data],[Customer ID]],MedExam_Table[[#Headers],[#Data],[Smoker Updated]],"Not Found",0)</f>
        <v>No</v>
      </c>
      <c r="J940" t="str" cm="1">
        <f t="array" ref="J940">_xlfn.XLOOKUP($A940,MedExam_Table[[#Headers],[#Data],[Customer ID]],MedExam_Table[[#Headers],[#Data],[Weight Status]],"Not Found",0)</f>
        <v>Obesity</v>
      </c>
      <c r="K940" t="str" cm="1">
        <f t="array" ref="K940">_xlfn.XLOOKUP($A940,MedExam_Table[[#Headers],[#Data],[Customer ID]],MedExam_Table[[#Headers],[#Data],[Diabetes Status]],"Not Found",0)</f>
        <v>Prediabetes</v>
      </c>
      <c r="L940" cm="1">
        <f t="array" ref="L940">_xlfn.XLOOKUP($A940,Hospitalisation_table[[#All],[Customer ID]],Hospitalisation_table[[#All],[Customer Age]],"Not Found",0)</f>
        <v>31</v>
      </c>
      <c r="M940" t="str" cm="1">
        <f t="array" ref="M940">_xlfn.XLOOKUP($A940,Hospitalisation_table[[#All],[Customer ID]],Hospitalisation_table[[#All],[Date of Birth]],"Not Found",0)</f>
        <v>4-Jul-1991</v>
      </c>
      <c r="N940" s="22" cm="1">
        <f t="array" ref="N940">_xlfn.XLOOKUP($A940,Hospitalisation_table[[#All],[Customer ID]],Hospitalisation_table[[#All],[charges]],"Not Found",0)</f>
        <v>4463.21</v>
      </c>
      <c r="O940" t="str" cm="1">
        <f t="array" ref="O940">_xlfn.XLOOKUP($A940,Hospitalisation_table[[#All],[Customer ID]],Hospitalisation_table[[#All],[Hospital tier_Updated]],"Not Found",0)</f>
        <v>tier - 3</v>
      </c>
      <c r="P940" t="str" cm="1">
        <f t="array" ref="P940">_xlfn.XLOOKUP($A940,Hospitalisation_table[[#All],[Customer ID]],Hospitalisation_table[[#All],[City tier_updated]],"Not Found",0)</f>
        <v>tier - 3</v>
      </c>
      <c r="Q940" t="str" cm="1">
        <f t="array" ref="Q940">_xlfn.XLOOKUP($A940,Hospitalisation_table[[#All],[Customer ID]],Hospitalisation_table[[#All],[State ID Updated]],"Not Found",0)</f>
        <v>R1013</v>
      </c>
    </row>
    <row r="941" spans="1:17" x14ac:dyDescent="0.3">
      <c r="A941" s="14" t="s">
        <v>525</v>
      </c>
      <c r="B941" t="str" cm="1">
        <f t="array" ref="B941">_xlfn.XLOOKUP($A941,CustomersName[[#All],[Customer ID]],CustomersName[[#All],[First Name]],"Not Found",0)</f>
        <v>Rhbert A.</v>
      </c>
      <c r="C941" cm="1">
        <f t="array" ref="C941">_xlfn.XLOOKUP($A941,MedExam_Table[[#Headers],[#Data],[Customer ID]],MedExam_Table[[#Headers],[#Data],[BMI]],"Not Found",0)</f>
        <v>33.82</v>
      </c>
      <c r="D941" cm="1">
        <f t="array" ref="D941">_xlfn.XLOOKUP($A941,MedExam_Table[[#Headers],[#Data],[Customer ID]],MedExam_Table[[#Headers],[#Data],[HBA1C]],"Not Found",0)</f>
        <v>4.6500000000000004</v>
      </c>
      <c r="E941" t="str" cm="1">
        <f t="array" ref="E941">_xlfn.XLOOKUP($A941,MedExam_Table[[#Headers],[#Data],[Customer ID]],MedExam_Table[[#Headers],[#Data],[Heart Issues Updated]],"Not Found",0)</f>
        <v>No</v>
      </c>
      <c r="F941" t="str" cm="1">
        <f t="array" ref="F941">_xlfn.XLOOKUP($A941,MedExam_Table[[#Headers],[#Data],[Customer ID]],MedExam_Table[[#Headers],[#Data],[Any Transplants Update]],"Not Found",0)</f>
        <v>No</v>
      </c>
      <c r="G941" t="str" cm="1">
        <f t="array" ref="G941">_xlfn.XLOOKUP($A941,MedExam_Table[[#Headers],[#Data],[Customer ID]],MedExam_Table[[#Headers],[#Data],[Cancer history]],"Not Found",0)</f>
        <v>No</v>
      </c>
      <c r="H941" cm="1">
        <f t="array" ref="H941">_xlfn.XLOOKUP($A941,MedExam_Table[[#Headers],[#Data],[Customer ID]],MedExam_Table[[#Headers],[#Data],[NumberOfMajorSurgeries_updated]],"Not Found",0)</f>
        <v>0</v>
      </c>
      <c r="I941" t="str" cm="1">
        <f t="array" ref="I941">_xlfn.XLOOKUP($A941,MedExam_Table[[#Headers],[#Data],[Customer ID]],MedExam_Table[[#Headers],[#Data],[Smoker Updated]],"Not Found",0)</f>
        <v>No</v>
      </c>
      <c r="J941" t="str" cm="1">
        <f t="array" ref="J941">_xlfn.XLOOKUP($A941,MedExam_Table[[#Headers],[#Data],[Customer ID]],MedExam_Table[[#Headers],[#Data],[Weight Status]],"Not Found",0)</f>
        <v>Obesity</v>
      </c>
      <c r="K941" t="str" cm="1">
        <f t="array" ref="K941">_xlfn.XLOOKUP($A941,MedExam_Table[[#Headers],[#Data],[Customer ID]],MedExam_Table[[#Headers],[#Data],[Diabetes Status]],"Not Found",0)</f>
        <v>Normal</v>
      </c>
      <c r="L941" cm="1">
        <f t="array" ref="L941">_xlfn.XLOOKUP($A941,Hospitalisation_table[[#All],[Customer ID]],Hospitalisation_table[[#All],[Customer Age]],"Not Found",0)</f>
        <v>32</v>
      </c>
      <c r="M941" t="str" cm="1">
        <f t="array" ref="M941">_xlfn.XLOOKUP($A941,Hospitalisation_table[[#All],[Customer ID]],Hospitalisation_table[[#All],[Date of Birth]],"Not Found",0)</f>
        <v>15-Jul-1990</v>
      </c>
      <c r="N941" s="22" cm="1">
        <f t="array" ref="N941">_xlfn.XLOOKUP($A941,Hospitalisation_table[[#All],[Customer ID]],Hospitalisation_table[[#All],[charges]],"Not Found",0)</f>
        <v>4462.72</v>
      </c>
      <c r="O941" t="str" cm="1">
        <f t="array" ref="O941">_xlfn.XLOOKUP($A941,Hospitalisation_table[[#All],[Customer ID]],Hospitalisation_table[[#All],[Hospital tier_Updated]],"Not Found",0)</f>
        <v>tier - 2</v>
      </c>
      <c r="P941" t="str" cm="1">
        <f t="array" ref="P941">_xlfn.XLOOKUP($A941,Hospitalisation_table[[#All],[Customer ID]],Hospitalisation_table[[#All],[City tier_updated]],"Not Found",0)</f>
        <v>tier - 3</v>
      </c>
      <c r="Q941" t="str" cm="1">
        <f t="array" ref="Q941">_xlfn.XLOOKUP($A941,Hospitalisation_table[[#All],[Customer ID]],Hospitalisation_table[[#All],[State ID Updated]],"Not Found",0)</f>
        <v>R1012</v>
      </c>
    </row>
    <row r="942" spans="1:17" x14ac:dyDescent="0.3">
      <c r="A942" s="13" t="s">
        <v>524</v>
      </c>
      <c r="B942" t="str" cm="1">
        <f t="array" ref="B942">_xlfn.XLOOKUP($A942,CustomersName[[#All],[Customer ID]],CustomersName[[#All],[First Name]],"Not Found",0)</f>
        <v>Adam</v>
      </c>
      <c r="C942" cm="1">
        <f t="array" ref="C942">_xlfn.XLOOKUP($A942,MedExam_Table[[#Headers],[#Data],[Customer ID]],MedExam_Table[[#Headers],[#Data],[BMI]],"Not Found",0)</f>
        <v>27.835000000000001</v>
      </c>
      <c r="D942" cm="1">
        <f t="array" ref="D942">_xlfn.XLOOKUP($A942,MedExam_Table[[#Headers],[#Data],[Customer ID]],MedExam_Table[[#Headers],[#Data],[HBA1C]],"Not Found",0)</f>
        <v>5.37</v>
      </c>
      <c r="E942" t="str" cm="1">
        <f t="array" ref="E942">_xlfn.XLOOKUP($A942,MedExam_Table[[#Headers],[#Data],[Customer ID]],MedExam_Table[[#Headers],[#Data],[Heart Issues Updated]],"Not Found",0)</f>
        <v>No</v>
      </c>
      <c r="F942" t="str" cm="1">
        <f t="array" ref="F942">_xlfn.XLOOKUP($A942,MedExam_Table[[#Headers],[#Data],[Customer ID]],MedExam_Table[[#Headers],[#Data],[Any Transplants Update]],"Not Found",0)</f>
        <v>No</v>
      </c>
      <c r="G942" t="str" cm="1">
        <f t="array" ref="G942">_xlfn.XLOOKUP($A942,MedExam_Table[[#Headers],[#Data],[Customer ID]],MedExam_Table[[#Headers],[#Data],[Cancer history]],"Not Found",0)</f>
        <v>No</v>
      </c>
      <c r="H942" cm="1">
        <f t="array" ref="H942">_xlfn.XLOOKUP($A942,MedExam_Table[[#Headers],[#Data],[Customer ID]],MedExam_Table[[#Headers],[#Data],[NumberOfMajorSurgeries_updated]],"Not Found",0)</f>
        <v>0</v>
      </c>
      <c r="I942" t="str" cm="1">
        <f t="array" ref="I942">_xlfn.XLOOKUP($A942,MedExam_Table[[#Headers],[#Data],[Customer ID]],MedExam_Table[[#Headers],[#Data],[Smoker Updated]],"Not Found",0)</f>
        <v>No</v>
      </c>
      <c r="J942" t="str" cm="1">
        <f t="array" ref="J942">_xlfn.XLOOKUP($A942,MedExam_Table[[#Headers],[#Data],[Customer ID]],MedExam_Table[[#Headers],[#Data],[Weight Status]],"Not Found",0)</f>
        <v>OverWeight</v>
      </c>
      <c r="K942" t="str" cm="1">
        <f t="array" ref="K942">_xlfn.XLOOKUP($A942,MedExam_Table[[#Headers],[#Data],[Customer ID]],MedExam_Table[[#Headers],[#Data],[Diabetes Status]],"Not Found",0)</f>
        <v>Normal</v>
      </c>
      <c r="L942" cm="1">
        <f t="array" ref="L942">_xlfn.XLOOKUP($A942,Hospitalisation_table[[#All],[Customer ID]],Hospitalisation_table[[#All],[Customer Age]],"Not Found",0)</f>
        <v>32</v>
      </c>
      <c r="M942" t="str" cm="1">
        <f t="array" ref="M942">_xlfn.XLOOKUP($A942,Hospitalisation_table[[#All],[Customer ID]],Hospitalisation_table[[#All],[Date of Birth]],"Not Found",0)</f>
        <v>8-Aug-1990</v>
      </c>
      <c r="N942" s="22" cm="1">
        <f t="array" ref="N942">_xlfn.XLOOKUP($A942,Hospitalisation_table[[#All],[Customer ID]],Hospitalisation_table[[#All],[charges]],"Not Found",0)</f>
        <v>4454.3999999999996</v>
      </c>
      <c r="O942" t="str" cm="1">
        <f t="array" ref="O942">_xlfn.XLOOKUP($A942,Hospitalisation_table[[#All],[Customer ID]],Hospitalisation_table[[#All],[Hospital tier_Updated]],"Not Found",0)</f>
        <v>tier - 2</v>
      </c>
      <c r="P942" t="str" cm="1">
        <f t="array" ref="P942">_xlfn.XLOOKUP($A942,Hospitalisation_table[[#All],[Customer ID]],Hospitalisation_table[[#All],[City tier_updated]],"Not Found",0)</f>
        <v>tier - 3</v>
      </c>
      <c r="Q942" t="str" cm="1">
        <f t="array" ref="Q942">_xlfn.XLOOKUP($A942,Hospitalisation_table[[#All],[Customer ID]],Hospitalisation_table[[#All],[State ID Updated]],"Not Found",0)</f>
        <v>R1012</v>
      </c>
    </row>
    <row r="943" spans="1:17" x14ac:dyDescent="0.3">
      <c r="A943" s="14" t="s">
        <v>523</v>
      </c>
      <c r="B943" t="str" cm="1">
        <f t="array" ref="B943">_xlfn.XLOOKUP($A943,CustomersName[[#All],[Customer ID]],CustomersName[[#All],[First Name]],"Not Found",0)</f>
        <v>Yemhne Adhane</v>
      </c>
      <c r="C943" cm="1">
        <f t="array" ref="C943">_xlfn.XLOOKUP($A943,MedExam_Table[[#Headers],[#Data],[Customer ID]],MedExam_Table[[#Headers],[#Data],[BMI]],"Not Found",0)</f>
        <v>33</v>
      </c>
      <c r="D943" cm="1">
        <f t="array" ref="D943">_xlfn.XLOOKUP($A943,MedExam_Table[[#Headers],[#Data],[Customer ID]],MedExam_Table[[#Headers],[#Data],[HBA1C]],"Not Found",0)</f>
        <v>5.39</v>
      </c>
      <c r="E943" t="str" cm="1">
        <f t="array" ref="E943">_xlfn.XLOOKUP($A943,MedExam_Table[[#Headers],[#Data],[Customer ID]],MedExam_Table[[#Headers],[#Data],[Heart Issues Updated]],"Not Found",0)</f>
        <v>No</v>
      </c>
      <c r="F943" t="str" cm="1">
        <f t="array" ref="F943">_xlfn.XLOOKUP($A943,MedExam_Table[[#Headers],[#Data],[Customer ID]],MedExam_Table[[#Headers],[#Data],[Any Transplants Update]],"Not Found",0)</f>
        <v>No</v>
      </c>
      <c r="G943" t="str" cm="1">
        <f t="array" ref="G943">_xlfn.XLOOKUP($A943,MedExam_Table[[#Headers],[#Data],[Customer ID]],MedExam_Table[[#Headers],[#Data],[Cancer history]],"Not Found",0)</f>
        <v>No</v>
      </c>
      <c r="H943" cm="1">
        <f t="array" ref="H943">_xlfn.XLOOKUP($A943,MedExam_Table[[#Headers],[#Data],[Customer ID]],MedExam_Table[[#Headers],[#Data],[NumberOfMajorSurgeries_updated]],"Not Found",0)</f>
        <v>0</v>
      </c>
      <c r="I943" t="str" cm="1">
        <f t="array" ref="I943">_xlfn.XLOOKUP($A943,MedExam_Table[[#Headers],[#Data],[Customer ID]],MedExam_Table[[#Headers],[#Data],[Smoker Updated]],"Not Found",0)</f>
        <v>No</v>
      </c>
      <c r="J943" t="str" cm="1">
        <f t="array" ref="J943">_xlfn.XLOOKUP($A943,MedExam_Table[[#Headers],[#Data],[Customer ID]],MedExam_Table[[#Headers],[#Data],[Weight Status]],"Not Found",0)</f>
        <v>Obesity</v>
      </c>
      <c r="K943" t="str" cm="1">
        <f t="array" ref="K943">_xlfn.XLOOKUP($A943,MedExam_Table[[#Headers],[#Data],[Customer ID]],MedExam_Table[[#Headers],[#Data],[Diabetes Status]],"Not Found",0)</f>
        <v>Normal</v>
      </c>
      <c r="L943" cm="1">
        <f t="array" ref="L943">_xlfn.XLOOKUP($A943,Hospitalisation_table[[#All],[Customer ID]],Hospitalisation_table[[#All],[Customer Age]],"Not Found",0)</f>
        <v>28</v>
      </c>
      <c r="M943" t="str" cm="1">
        <f t="array" ref="M943">_xlfn.XLOOKUP($A943,Hospitalisation_table[[#All],[Customer ID]],Hospitalisation_table[[#All],[Date of Birth]],"Not Found",0)</f>
        <v>28-Jun-1994</v>
      </c>
      <c r="N943" s="22" cm="1">
        <f t="array" ref="N943">_xlfn.XLOOKUP($A943,Hospitalisation_table[[#All],[Customer ID]],Hospitalisation_table[[#All],[charges]],"Not Found",0)</f>
        <v>4449.46</v>
      </c>
      <c r="O943" t="str" cm="1">
        <f t="array" ref="O943">_xlfn.XLOOKUP($A943,Hospitalisation_table[[#All],[Customer ID]],Hospitalisation_table[[#All],[Hospital tier_Updated]],"Not Found",0)</f>
        <v>tier - 1</v>
      </c>
      <c r="P943" t="str" cm="1">
        <f t="array" ref="P943">_xlfn.XLOOKUP($A943,Hospitalisation_table[[#All],[Customer ID]],Hospitalisation_table[[#All],[City tier_updated]],"Not Found",0)</f>
        <v>tier - 2</v>
      </c>
      <c r="Q943" t="str" cm="1">
        <f t="array" ref="Q943">_xlfn.XLOOKUP($A943,Hospitalisation_table[[#All],[Customer ID]],Hospitalisation_table[[#All],[State ID Updated]],"Not Found",0)</f>
        <v>R1013</v>
      </c>
    </row>
    <row r="944" spans="1:17" x14ac:dyDescent="0.3">
      <c r="A944" s="13" t="s">
        <v>522</v>
      </c>
      <c r="B944" t="str" cm="1">
        <f t="array" ref="B944">_xlfn.XLOOKUP($A944,CustomersName[[#All],[Customer ID]],CustomersName[[#All],[First Name]],"Not Found",0)</f>
        <v>hesse A.</v>
      </c>
      <c r="C944" cm="1">
        <f t="array" ref="C944">_xlfn.XLOOKUP($A944,MedExam_Table[[#Headers],[#Data],[Customer ID]],MedExam_Table[[#Headers],[#Data],[BMI]],"Not Found",0)</f>
        <v>26.885000000000002</v>
      </c>
      <c r="D944" cm="1">
        <f t="array" ref="D944">_xlfn.XLOOKUP($A944,MedExam_Table[[#Headers],[#Data],[Customer ID]],MedExam_Table[[#Headers],[#Data],[HBA1C]],"Not Found",0)</f>
        <v>5.86</v>
      </c>
      <c r="E944" t="str" cm="1">
        <f t="array" ref="E944">_xlfn.XLOOKUP($A944,MedExam_Table[[#Headers],[#Data],[Customer ID]],MedExam_Table[[#Headers],[#Data],[Heart Issues Updated]],"Not Found",0)</f>
        <v>No</v>
      </c>
      <c r="F944" t="str" cm="1">
        <f t="array" ref="F944">_xlfn.XLOOKUP($A944,MedExam_Table[[#Headers],[#Data],[Customer ID]],MedExam_Table[[#Headers],[#Data],[Any Transplants Update]],"Not Found",0)</f>
        <v>No</v>
      </c>
      <c r="G944" t="str" cm="1">
        <f t="array" ref="G944">_xlfn.XLOOKUP($A944,MedExam_Table[[#Headers],[#Data],[Customer ID]],MedExam_Table[[#Headers],[#Data],[Cancer history]],"Not Found",0)</f>
        <v>No</v>
      </c>
      <c r="H944" cm="1">
        <f t="array" ref="H944">_xlfn.XLOOKUP($A944,MedExam_Table[[#Headers],[#Data],[Customer ID]],MedExam_Table[[#Headers],[#Data],[NumberOfMajorSurgeries_updated]],"Not Found",0)</f>
        <v>0</v>
      </c>
      <c r="I944" t="str" cm="1">
        <f t="array" ref="I944">_xlfn.XLOOKUP($A944,MedExam_Table[[#Headers],[#Data],[Customer ID]],MedExam_Table[[#Headers],[#Data],[Smoker Updated]],"Not Found",0)</f>
        <v>No</v>
      </c>
      <c r="J944" t="str" cm="1">
        <f t="array" ref="J944">_xlfn.XLOOKUP($A944,MedExam_Table[[#Headers],[#Data],[Customer ID]],MedExam_Table[[#Headers],[#Data],[Weight Status]],"Not Found",0)</f>
        <v>OverWeight</v>
      </c>
      <c r="K944" t="str" cm="1">
        <f t="array" ref="K944">_xlfn.XLOOKUP($A944,MedExam_Table[[#Headers],[#Data],[Customer ID]],MedExam_Table[[#Headers],[#Data],[Diabetes Status]],"Not Found",0)</f>
        <v>Prediabetes</v>
      </c>
      <c r="L944" cm="1">
        <f t="array" ref="L944">_xlfn.XLOOKUP($A944,Hospitalisation_table[[#All],[Customer ID]],Hospitalisation_table[[#All],[Customer Age]],"Not Found",0)</f>
        <v>31</v>
      </c>
      <c r="M944" t="str" cm="1">
        <f t="array" ref="M944">_xlfn.XLOOKUP($A944,Hospitalisation_table[[#All],[Customer ID]],Hospitalisation_table[[#All],[Date of Birth]],"Not Found",0)</f>
        <v>3-Sep-1991</v>
      </c>
      <c r="N944" s="22" cm="1">
        <f t="array" ref="N944">_xlfn.XLOOKUP($A944,Hospitalisation_table[[#All],[Customer ID]],Hospitalisation_table[[#All],[charges]],"Not Found",0)</f>
        <v>4441.21</v>
      </c>
      <c r="O944" t="str" cm="1">
        <f t="array" ref="O944">_xlfn.XLOOKUP($A944,Hospitalisation_table[[#All],[Customer ID]],Hospitalisation_table[[#All],[Hospital tier_Updated]],"Not Found",0)</f>
        <v>tier - 1</v>
      </c>
      <c r="P944" t="str" cm="1">
        <f t="array" ref="P944">_xlfn.XLOOKUP($A944,Hospitalisation_table[[#All],[Customer ID]],Hospitalisation_table[[#All],[City tier_updated]],"Not Found",0)</f>
        <v>tier - 2</v>
      </c>
      <c r="Q944" t="str" cm="1">
        <f t="array" ref="Q944">_xlfn.XLOOKUP($A944,Hospitalisation_table[[#All],[Customer ID]],Hospitalisation_table[[#All],[State ID Updated]],"Not Found",0)</f>
        <v>R1014</v>
      </c>
    </row>
    <row r="945" spans="1:17" x14ac:dyDescent="0.3">
      <c r="A945" s="14" t="s">
        <v>521</v>
      </c>
      <c r="B945" t="str" cm="1">
        <f t="array" ref="B945">_xlfn.XLOOKUP($A945,CustomersName[[#All],[Customer ID]],CustomersName[[#All],[First Name]],"Not Found",0)</f>
        <v>Bird</v>
      </c>
      <c r="C945" cm="1">
        <f t="array" ref="C945">_xlfn.XLOOKUP($A945,MedExam_Table[[#Headers],[#Data],[Customer ID]],MedExam_Table[[#Headers],[#Data],[BMI]],"Not Found",0)</f>
        <v>29.26</v>
      </c>
      <c r="D945" cm="1">
        <f t="array" ref="D945">_xlfn.XLOOKUP($A945,MedExam_Table[[#Headers],[#Data],[Customer ID]],MedExam_Table[[#Headers],[#Data],[HBA1C]],"Not Found",0)</f>
        <v>4.4400000000000004</v>
      </c>
      <c r="E945" t="str" cm="1">
        <f t="array" ref="E945">_xlfn.XLOOKUP($A945,MedExam_Table[[#Headers],[#Data],[Customer ID]],MedExam_Table[[#Headers],[#Data],[Heart Issues Updated]],"Not Found",0)</f>
        <v>No</v>
      </c>
      <c r="F945" t="str" cm="1">
        <f t="array" ref="F945">_xlfn.XLOOKUP($A945,MedExam_Table[[#Headers],[#Data],[Customer ID]],MedExam_Table[[#Headers],[#Data],[Any Transplants Update]],"Not Found",0)</f>
        <v>No</v>
      </c>
      <c r="G945" t="str" cm="1">
        <f t="array" ref="G945">_xlfn.XLOOKUP($A945,MedExam_Table[[#Headers],[#Data],[Customer ID]],MedExam_Table[[#Headers],[#Data],[Cancer history]],"Not Found",0)</f>
        <v>No</v>
      </c>
      <c r="H945" cm="1">
        <f t="array" ref="H945">_xlfn.XLOOKUP($A945,MedExam_Table[[#Headers],[#Data],[Customer ID]],MedExam_Table[[#Headers],[#Data],[NumberOfMajorSurgeries_updated]],"Not Found",0)</f>
        <v>0</v>
      </c>
      <c r="I945" t="str" cm="1">
        <f t="array" ref="I945">_xlfn.XLOOKUP($A945,MedExam_Table[[#Headers],[#Data],[Customer ID]],MedExam_Table[[#Headers],[#Data],[Smoker Updated]],"Not Found",0)</f>
        <v>No</v>
      </c>
      <c r="J945" t="str" cm="1">
        <f t="array" ref="J945">_xlfn.XLOOKUP($A945,MedExam_Table[[#Headers],[#Data],[Customer ID]],MedExam_Table[[#Headers],[#Data],[Weight Status]],"Not Found",0)</f>
        <v>OverWeight</v>
      </c>
      <c r="K945" t="str" cm="1">
        <f t="array" ref="K945">_xlfn.XLOOKUP($A945,MedExam_Table[[#Headers],[#Data],[Customer ID]],MedExam_Table[[#Headers],[#Data],[Diabetes Status]],"Not Found",0)</f>
        <v>Normal</v>
      </c>
      <c r="L945" cm="1">
        <f t="array" ref="L945">_xlfn.XLOOKUP($A945,Hospitalisation_table[[#All],[Customer ID]],Hospitalisation_table[[#All],[Customer Age]],"Not Found",0)</f>
        <v>28</v>
      </c>
      <c r="M945" t="str" cm="1">
        <f t="array" ref="M945">_xlfn.XLOOKUP($A945,Hospitalisation_table[[#All],[Customer ID]],Hospitalisation_table[[#All],[Date of Birth]],"Not Found",0)</f>
        <v>24-Oct-1994</v>
      </c>
      <c r="N945" s="22" cm="1">
        <f t="array" ref="N945">_xlfn.XLOOKUP($A945,Hospitalisation_table[[#All],[Customer ID]],Hospitalisation_table[[#All],[charges]],"Not Found",0)</f>
        <v>4438.26</v>
      </c>
      <c r="O945" t="str" cm="1">
        <f t="array" ref="O945">_xlfn.XLOOKUP($A945,Hospitalisation_table[[#All],[Customer ID]],Hospitalisation_table[[#All],[Hospital tier_Updated]],"Not Found",0)</f>
        <v>tier - 2</v>
      </c>
      <c r="P945" t="str" cm="1">
        <f t="array" ref="P945">_xlfn.XLOOKUP($A945,Hospitalisation_table[[#All],[Customer ID]],Hospitalisation_table[[#All],[City tier_updated]],"Not Found",0)</f>
        <v>tier - 3</v>
      </c>
      <c r="Q945" t="str" cm="1">
        <f t="array" ref="Q945">_xlfn.XLOOKUP($A945,Hospitalisation_table[[#All],[Customer ID]],Hospitalisation_table[[#All],[State ID Updated]],"Not Found",0)</f>
        <v>R1017</v>
      </c>
    </row>
    <row r="946" spans="1:17" x14ac:dyDescent="0.3">
      <c r="A946" s="13" t="s">
        <v>520</v>
      </c>
      <c r="B946" t="str" cm="1">
        <f t="array" ref="B946">_xlfn.XLOOKUP($A946,CustomersName[[#All],[Customer ID]],CustomersName[[#All],[First Name]],"Not Found",0)</f>
        <v>Phtrick M.</v>
      </c>
      <c r="C946" cm="1">
        <f t="array" ref="C946">_xlfn.XLOOKUP($A946,MedExam_Table[[#Headers],[#Data],[Customer ID]],MedExam_Table[[#Headers],[#Data],[BMI]],"Not Found",0)</f>
        <v>26.98</v>
      </c>
      <c r="D946" cm="1">
        <f t="array" ref="D946">_xlfn.XLOOKUP($A946,MedExam_Table[[#Headers],[#Data],[Customer ID]],MedExam_Table[[#Headers],[#Data],[HBA1C]],"Not Found",0)</f>
        <v>4.41</v>
      </c>
      <c r="E946" t="str" cm="1">
        <f t="array" ref="E946">_xlfn.XLOOKUP($A946,MedExam_Table[[#Headers],[#Data],[Customer ID]],MedExam_Table[[#Headers],[#Data],[Heart Issues Updated]],"Not Found",0)</f>
        <v>No</v>
      </c>
      <c r="F946" t="str" cm="1">
        <f t="array" ref="F946">_xlfn.XLOOKUP($A946,MedExam_Table[[#Headers],[#Data],[Customer ID]],MedExam_Table[[#Headers],[#Data],[Any Transplants Update]],"Not Found",0)</f>
        <v>No</v>
      </c>
      <c r="G946" t="str" cm="1">
        <f t="array" ref="G946">_xlfn.XLOOKUP($A946,MedExam_Table[[#Headers],[#Data],[Customer ID]],MedExam_Table[[#Headers],[#Data],[Cancer history]],"Not Found",0)</f>
        <v>No</v>
      </c>
      <c r="H946" cm="1">
        <f t="array" ref="H946">_xlfn.XLOOKUP($A946,MedExam_Table[[#Headers],[#Data],[Customer ID]],MedExam_Table[[#Headers],[#Data],[NumberOfMajorSurgeries_updated]],"Not Found",0)</f>
        <v>0</v>
      </c>
      <c r="I946" t="str" cm="1">
        <f t="array" ref="I946">_xlfn.XLOOKUP($A946,MedExam_Table[[#Headers],[#Data],[Customer ID]],MedExam_Table[[#Headers],[#Data],[Smoker Updated]],"Not Found",0)</f>
        <v>No</v>
      </c>
      <c r="J946" t="str" cm="1">
        <f t="array" ref="J946">_xlfn.XLOOKUP($A946,MedExam_Table[[#Headers],[#Data],[Customer ID]],MedExam_Table[[#Headers],[#Data],[Weight Status]],"Not Found",0)</f>
        <v>OverWeight</v>
      </c>
      <c r="K946" t="str" cm="1">
        <f t="array" ref="K946">_xlfn.XLOOKUP($A946,MedExam_Table[[#Headers],[#Data],[Customer ID]],MedExam_Table[[#Headers],[#Data],[Diabetes Status]],"Not Found",0)</f>
        <v>Normal</v>
      </c>
      <c r="L946" cm="1">
        <f t="array" ref="L946">_xlfn.XLOOKUP($A946,Hospitalisation_table[[#All],[Customer ID]],Hospitalisation_table[[#All],[Customer Age]],"Not Found",0)</f>
        <v>28</v>
      </c>
      <c r="M946" t="str" cm="1">
        <f t="array" ref="M946">_xlfn.XLOOKUP($A946,Hospitalisation_table[[#All],[Customer ID]],Hospitalisation_table[[#All],[Date of Birth]],"Not Found",0)</f>
        <v>8-Oct-1994</v>
      </c>
      <c r="N946" s="22" cm="1">
        <f t="array" ref="N946">_xlfn.XLOOKUP($A946,Hospitalisation_table[[#All],[Customer ID]],Hospitalisation_table[[#All],[charges]],"Not Found",0)</f>
        <v>4435.09</v>
      </c>
      <c r="O946" t="str" cm="1">
        <f t="array" ref="O946">_xlfn.XLOOKUP($A946,Hospitalisation_table[[#All],[Customer ID]],Hospitalisation_table[[#All],[Hospital tier_Updated]],"Not Found",0)</f>
        <v>tier - 3</v>
      </c>
      <c r="P946" t="str" cm="1">
        <f t="array" ref="P946">_xlfn.XLOOKUP($A946,Hospitalisation_table[[#All],[Customer ID]],Hospitalisation_table[[#All],[City tier_updated]],"Not Found",0)</f>
        <v>tier - 2</v>
      </c>
      <c r="Q946" t="str" cm="1">
        <f t="array" ref="Q946">_xlfn.XLOOKUP($A946,Hospitalisation_table[[#All],[Customer ID]],Hospitalisation_table[[#All],[State ID Updated]],"Not Found",0)</f>
        <v>R1016</v>
      </c>
    </row>
    <row r="947" spans="1:17" x14ac:dyDescent="0.3">
      <c r="A947" s="14" t="s">
        <v>2188</v>
      </c>
      <c r="B947" t="str" cm="1">
        <f t="array" ref="B947">_xlfn.XLOOKUP($A947,CustomersName[[#All],[Customer ID]],CustomersName[[#All],[First Name]],"Not Found",0)</f>
        <v>RyanhJ.</v>
      </c>
      <c r="C947" cm="1">
        <f t="array" ref="C947">_xlfn.XLOOKUP($A947,MedExam_Table[[#Headers],[#Data],[Customer ID]],MedExam_Table[[#Headers],[#Data],[BMI]],"Not Found",0)</f>
        <v>37.18</v>
      </c>
      <c r="D947" cm="1">
        <f t="array" ref="D947">_xlfn.XLOOKUP($A947,MedExam_Table[[#Headers],[#Data],[Customer ID]],MedExam_Table[[#Headers],[#Data],[HBA1C]],"Not Found",0)</f>
        <v>6.75</v>
      </c>
      <c r="E947" t="str" cm="1">
        <f t="array" ref="E947">_xlfn.XLOOKUP($A947,MedExam_Table[[#Headers],[#Data],[Customer ID]],MedExam_Table[[#Headers],[#Data],[Heart Issues Updated]],"Not Found",0)</f>
        <v>Yes</v>
      </c>
      <c r="F947" t="str" cm="1">
        <f t="array" ref="F947">_xlfn.XLOOKUP($A947,MedExam_Table[[#Headers],[#Data],[Customer ID]],MedExam_Table[[#Headers],[#Data],[Any Transplants Update]],"Not Found",0)</f>
        <v>No</v>
      </c>
      <c r="G947" t="str" cm="1">
        <f t="array" ref="G947">_xlfn.XLOOKUP($A947,MedExam_Table[[#Headers],[#Data],[Customer ID]],MedExam_Table[[#Headers],[#Data],[Cancer history]],"Not Found",0)</f>
        <v>No</v>
      </c>
      <c r="H947" cm="1">
        <f t="array" ref="H947">_xlfn.XLOOKUP($A947,MedExam_Table[[#Headers],[#Data],[Customer ID]],MedExam_Table[[#Headers],[#Data],[NumberOfMajorSurgeries_updated]],"Not Found",0)</f>
        <v>2</v>
      </c>
      <c r="I947" t="str" cm="1">
        <f t="array" ref="I947">_xlfn.XLOOKUP($A947,MedExam_Table[[#Headers],[#Data],[Customer ID]],MedExam_Table[[#Headers],[#Data],[Smoker Updated]],"Not Found",0)</f>
        <v>Yes</v>
      </c>
      <c r="J947" t="str" cm="1">
        <f t="array" ref="J947">_xlfn.XLOOKUP($A947,MedExam_Table[[#Headers],[#Data],[Customer ID]],MedExam_Table[[#Headers],[#Data],[Weight Status]],"Not Found",0)</f>
        <v>Obesity</v>
      </c>
      <c r="K947" t="str" cm="1">
        <f t="array" ref="K947">_xlfn.XLOOKUP($A947,MedExam_Table[[#Headers],[#Data],[Customer ID]],MedExam_Table[[#Headers],[#Data],[Diabetes Status]],"Not Found",0)</f>
        <v>Diabetes</v>
      </c>
      <c r="L947" cm="1">
        <f t="array" ref="L947">_xlfn.XLOOKUP($A947,Hospitalisation_table[[#All],[Customer ID]],Hospitalisation_table[[#All],[Customer Age]],"Not Found",0)</f>
        <v>52</v>
      </c>
      <c r="M947" t="str" cm="1">
        <f t="array" ref="M947">_xlfn.XLOOKUP($A947,Hospitalisation_table[[#All],[Customer ID]],Hospitalisation_table[[#All],[Date of Birth]],"Not Found",0)</f>
        <v>14-Jul-1970</v>
      </c>
      <c r="N947" s="22" cm="1">
        <f t="array" ref="N947">_xlfn.XLOOKUP($A947,Hospitalisation_table[[#All],[Customer ID]],Hospitalisation_table[[#All],[charges]],"Not Found",0)</f>
        <v>36786.370000000003</v>
      </c>
      <c r="O947" t="str" cm="1">
        <f t="array" ref="O947">_xlfn.XLOOKUP($A947,Hospitalisation_table[[#All],[Customer ID]],Hospitalisation_table[[#All],[Hospital tier_Updated]],"Not Found",0)</f>
        <v>tier - 1</v>
      </c>
      <c r="P947" t="str" cm="1">
        <f t="array" ref="P947">_xlfn.XLOOKUP($A947,Hospitalisation_table[[#All],[Customer ID]],Hospitalisation_table[[#All],[City tier_updated]],"Not Found",0)</f>
        <v>tier - 1</v>
      </c>
      <c r="Q947" t="str" cm="1">
        <f t="array" ref="Q947">_xlfn.XLOOKUP($A947,Hospitalisation_table[[#All],[Customer ID]],Hospitalisation_table[[#All],[State ID Updated]],"Not Found",0)</f>
        <v>R1011</v>
      </c>
    </row>
    <row r="948" spans="1:17" x14ac:dyDescent="0.3">
      <c r="A948" s="13" t="s">
        <v>519</v>
      </c>
      <c r="B948" t="str" cm="1">
        <f t="array" ref="B948">_xlfn.XLOOKUP($A948,CustomersName[[#All],[Customer ID]],CustomersName[[#All],[First Name]],"Not Found",0)</f>
        <v>Kyle</v>
      </c>
      <c r="C948" cm="1">
        <f t="array" ref="C948">_xlfn.XLOOKUP($A948,MedExam_Table[[#Headers],[#Data],[Customer ID]],MedExam_Table[[#Headers],[#Data],[BMI]],"Not Found",0)</f>
        <v>32.11</v>
      </c>
      <c r="D948" cm="1">
        <f t="array" ref="D948">_xlfn.XLOOKUP($A948,MedExam_Table[[#Headers],[#Data],[Customer ID]],MedExam_Table[[#Headers],[#Data],[HBA1C]],"Not Found",0)</f>
        <v>5.19</v>
      </c>
      <c r="E948" t="str" cm="1">
        <f t="array" ref="E948">_xlfn.XLOOKUP($A948,MedExam_Table[[#Headers],[#Data],[Customer ID]],MedExam_Table[[#Headers],[#Data],[Heart Issues Updated]],"Not Found",0)</f>
        <v>No</v>
      </c>
      <c r="F948" t="str" cm="1">
        <f t="array" ref="F948">_xlfn.XLOOKUP($A948,MedExam_Table[[#Headers],[#Data],[Customer ID]],MedExam_Table[[#Headers],[#Data],[Any Transplants Update]],"Not Found",0)</f>
        <v>No</v>
      </c>
      <c r="G948" t="str" cm="1">
        <f t="array" ref="G948">_xlfn.XLOOKUP($A948,MedExam_Table[[#Headers],[#Data],[Customer ID]],MedExam_Table[[#Headers],[#Data],[Cancer history]],"Not Found",0)</f>
        <v>Yes</v>
      </c>
      <c r="H948" cm="1">
        <f t="array" ref="H948">_xlfn.XLOOKUP($A948,MedExam_Table[[#Headers],[#Data],[Customer ID]],MedExam_Table[[#Headers],[#Data],[NumberOfMajorSurgeries_updated]],"Not Found",0)</f>
        <v>1</v>
      </c>
      <c r="I948" t="str" cm="1">
        <f t="array" ref="I948">_xlfn.XLOOKUP($A948,MedExam_Table[[#Headers],[#Data],[Customer ID]],MedExam_Table[[#Headers],[#Data],[Smoker Updated]],"Not Found",0)</f>
        <v>No</v>
      </c>
      <c r="J948" t="str" cm="1">
        <f t="array" ref="J948">_xlfn.XLOOKUP($A948,MedExam_Table[[#Headers],[#Data],[Customer ID]],MedExam_Table[[#Headers],[#Data],[Weight Status]],"Not Found",0)</f>
        <v>Obesity</v>
      </c>
      <c r="K948" t="str" cm="1">
        <f t="array" ref="K948">_xlfn.XLOOKUP($A948,MedExam_Table[[#Headers],[#Data],[Customer ID]],MedExam_Table[[#Headers],[#Data],[Diabetes Status]],"Not Found",0)</f>
        <v>Normal</v>
      </c>
      <c r="L948" cm="1">
        <f t="array" ref="L948">_xlfn.XLOOKUP($A948,Hospitalisation_table[[#All],[Customer ID]],Hospitalisation_table[[#All],[Customer Age]],"Not Found",0)</f>
        <v>29</v>
      </c>
      <c r="M948" t="str" cm="1">
        <f t="array" ref="M948">_xlfn.XLOOKUP($A948,Hospitalisation_table[[#All],[Customer ID]],Hospitalisation_table[[#All],[Date of Birth]],"Not Found",0)</f>
        <v>23-Dec-1993</v>
      </c>
      <c r="N948" s="22" cm="1">
        <f t="array" ref="N948">_xlfn.XLOOKUP($A948,Hospitalisation_table[[#All],[Customer ID]],Hospitalisation_table[[#All],[charges]],"Not Found",0)</f>
        <v>4433.92</v>
      </c>
      <c r="O948" t="str" cm="1">
        <f t="array" ref="O948">_xlfn.XLOOKUP($A948,Hospitalisation_table[[#All],[Customer ID]],Hospitalisation_table[[#All],[Hospital tier_Updated]],"Not Found",0)</f>
        <v>tier - 2</v>
      </c>
      <c r="P948" t="str" cm="1">
        <f t="array" ref="P948">_xlfn.XLOOKUP($A948,Hospitalisation_table[[#All],[Customer ID]],Hospitalisation_table[[#All],[City tier_updated]],"Not Found",0)</f>
        <v>tier - 2</v>
      </c>
      <c r="Q948" t="str" cm="1">
        <f t="array" ref="Q948">_xlfn.XLOOKUP($A948,Hospitalisation_table[[#All],[Customer ID]],Hospitalisation_table[[#All],[State ID Updated]],"Not Found",0)</f>
        <v>R1012</v>
      </c>
    </row>
    <row r="949" spans="1:17" x14ac:dyDescent="0.3">
      <c r="A949" s="14" t="s">
        <v>518</v>
      </c>
      <c r="B949" t="str" cm="1">
        <f t="array" ref="B949">_xlfn.XLOOKUP($A949,CustomersName[[#All],[Customer ID]],CustomersName[[#All],[First Name]],"Not Found",0)</f>
        <v>Ryan</v>
      </c>
      <c r="C949" cm="1">
        <f t="array" ref="C949">_xlfn.XLOOKUP($A949,MedExam_Table[[#Headers],[#Data],[Customer ID]],MedExam_Table[[#Headers],[#Data],[BMI]],"Not Found",0)</f>
        <v>31.73</v>
      </c>
      <c r="D949" cm="1">
        <f t="array" ref="D949">_xlfn.XLOOKUP($A949,MedExam_Table[[#Headers],[#Data],[Customer ID]],MedExam_Table[[#Headers],[#Data],[HBA1C]],"Not Found",0)</f>
        <v>5.16</v>
      </c>
      <c r="E949" t="str" cm="1">
        <f t="array" ref="E949">_xlfn.XLOOKUP($A949,MedExam_Table[[#Headers],[#Data],[Customer ID]],MedExam_Table[[#Headers],[#Data],[Heart Issues Updated]],"Not Found",0)</f>
        <v>No</v>
      </c>
      <c r="F949" t="str" cm="1">
        <f t="array" ref="F949">_xlfn.XLOOKUP($A949,MedExam_Table[[#Headers],[#Data],[Customer ID]],MedExam_Table[[#Headers],[#Data],[Any Transplants Update]],"Not Found",0)</f>
        <v>No</v>
      </c>
      <c r="G949" t="str" cm="1">
        <f t="array" ref="G949">_xlfn.XLOOKUP($A949,MedExam_Table[[#Headers],[#Data],[Customer ID]],MedExam_Table[[#Headers],[#Data],[Cancer history]],"Not Found",0)</f>
        <v>Yes</v>
      </c>
      <c r="H949" cm="1">
        <f t="array" ref="H949">_xlfn.XLOOKUP($A949,MedExam_Table[[#Headers],[#Data],[Customer ID]],MedExam_Table[[#Headers],[#Data],[NumberOfMajorSurgeries_updated]],"Not Found",0)</f>
        <v>1</v>
      </c>
      <c r="I949" t="str" cm="1">
        <f t="array" ref="I949">_xlfn.XLOOKUP($A949,MedExam_Table[[#Headers],[#Data],[Customer ID]],MedExam_Table[[#Headers],[#Data],[Smoker Updated]],"Not Found",0)</f>
        <v>No</v>
      </c>
      <c r="J949" t="str" cm="1">
        <f t="array" ref="J949">_xlfn.XLOOKUP($A949,MedExam_Table[[#Headers],[#Data],[Customer ID]],MedExam_Table[[#Headers],[#Data],[Weight Status]],"Not Found",0)</f>
        <v>Obesity</v>
      </c>
      <c r="K949" t="str" cm="1">
        <f t="array" ref="K949">_xlfn.XLOOKUP($A949,MedExam_Table[[#Headers],[#Data],[Customer ID]],MedExam_Table[[#Headers],[#Data],[Diabetes Status]],"Not Found",0)</f>
        <v>Normal</v>
      </c>
      <c r="L949" cm="1">
        <f t="array" ref="L949">_xlfn.XLOOKUP($A949,Hospitalisation_table[[#All],[Customer ID]],Hospitalisation_table[[#All],[Customer Age]],"Not Found",0)</f>
        <v>29</v>
      </c>
      <c r="M949" t="str" cm="1">
        <f t="array" ref="M949">_xlfn.XLOOKUP($A949,Hospitalisation_table[[#All],[Customer ID]],Hospitalisation_table[[#All],[Date of Birth]],"Not Found",0)</f>
        <v>4-Sep-1993</v>
      </c>
      <c r="N949" s="22" cm="1">
        <f t="array" ref="N949">_xlfn.XLOOKUP($A949,Hospitalisation_table[[#All],[Customer ID]],Hospitalisation_table[[#All],[charges]],"Not Found",0)</f>
        <v>4433.3900000000003</v>
      </c>
      <c r="O949" t="str" cm="1">
        <f t="array" ref="O949">_xlfn.XLOOKUP($A949,Hospitalisation_table[[#All],[Customer ID]],Hospitalisation_table[[#All],[Hospital tier_Updated]],"Not Found",0)</f>
        <v>tier - 2</v>
      </c>
      <c r="P949" t="str" cm="1">
        <f t="array" ref="P949">_xlfn.XLOOKUP($A949,Hospitalisation_table[[#All],[Customer ID]],Hospitalisation_table[[#All],[City tier_updated]],"Not Found",0)</f>
        <v>tier - 3</v>
      </c>
      <c r="Q949" t="str" cm="1">
        <f t="array" ref="Q949">_xlfn.XLOOKUP($A949,Hospitalisation_table[[#All],[Customer ID]],Hospitalisation_table[[#All],[State ID Updated]],"Not Found",0)</f>
        <v>R1012</v>
      </c>
    </row>
    <row r="950" spans="1:17" x14ac:dyDescent="0.3">
      <c r="A950" s="13" t="s">
        <v>517</v>
      </c>
      <c r="B950" t="str" cm="1">
        <f t="array" ref="B950">_xlfn.XLOOKUP($A950,CustomersName[[#All],[Customer ID]],CustomersName[[#All],[First Name]],"Not Found",0)</f>
        <v>Yuri</v>
      </c>
      <c r="C950" cm="1">
        <f t="array" ref="C950">_xlfn.XLOOKUP($A950,MedExam_Table[[#Headers],[#Data],[Customer ID]],MedExam_Table[[#Headers],[#Data],[BMI]],"Not Found",0)</f>
        <v>22.515000000000001</v>
      </c>
      <c r="D950" cm="1">
        <f t="array" ref="D950">_xlfn.XLOOKUP($A950,MedExam_Table[[#Headers],[#Data],[Customer ID]],MedExam_Table[[#Headers],[#Data],[HBA1C]],"Not Found",0)</f>
        <v>4.24</v>
      </c>
      <c r="E950" t="str" cm="1">
        <f t="array" ref="E950">_xlfn.XLOOKUP($A950,MedExam_Table[[#Headers],[#Data],[Customer ID]],MedExam_Table[[#Headers],[#Data],[Heart Issues Updated]],"Not Found",0)</f>
        <v>No</v>
      </c>
      <c r="F950" t="str" cm="1">
        <f t="array" ref="F950">_xlfn.XLOOKUP($A950,MedExam_Table[[#Headers],[#Data],[Customer ID]],MedExam_Table[[#Headers],[#Data],[Any Transplants Update]],"Not Found",0)</f>
        <v>No</v>
      </c>
      <c r="G950" t="str" cm="1">
        <f t="array" ref="G950">_xlfn.XLOOKUP($A950,MedExam_Table[[#Headers],[#Data],[Customer ID]],MedExam_Table[[#Headers],[#Data],[Cancer history]],"Not Found",0)</f>
        <v>No</v>
      </c>
      <c r="H950" cm="1">
        <f t="array" ref="H950">_xlfn.XLOOKUP($A950,MedExam_Table[[#Headers],[#Data],[Customer ID]],MedExam_Table[[#Headers],[#Data],[NumberOfMajorSurgeries_updated]],"Not Found",0)</f>
        <v>0</v>
      </c>
      <c r="I950" t="str" cm="1">
        <f t="array" ref="I950">_xlfn.XLOOKUP($A950,MedExam_Table[[#Headers],[#Data],[Customer ID]],MedExam_Table[[#Headers],[#Data],[Smoker Updated]],"Not Found",0)</f>
        <v>No</v>
      </c>
      <c r="J950" t="str" cm="1">
        <f t="array" ref="J950">_xlfn.XLOOKUP($A950,MedExam_Table[[#Headers],[#Data],[Customer ID]],MedExam_Table[[#Headers],[#Data],[Weight Status]],"Not Found",0)</f>
        <v>NormalWeight</v>
      </c>
      <c r="K950" t="str" cm="1">
        <f t="array" ref="K950">_xlfn.XLOOKUP($A950,MedExam_Table[[#Headers],[#Data],[Customer ID]],MedExam_Table[[#Headers],[#Data],[Diabetes Status]],"Not Found",0)</f>
        <v>Normal</v>
      </c>
      <c r="L950" cm="1">
        <f t="array" ref="L950">_xlfn.XLOOKUP($A950,Hospitalisation_table[[#All],[Customer ID]],Hospitalisation_table[[#All],[Customer Age]],"Not Found",0)</f>
        <v>28</v>
      </c>
      <c r="M950" t="str" cm="1">
        <f t="array" ref="M950">_xlfn.XLOOKUP($A950,Hospitalisation_table[[#All],[Customer ID]],Hospitalisation_table[[#All],[Date of Birth]],"Not Found",0)</f>
        <v>29-Dec-1994</v>
      </c>
      <c r="N950" s="22" cm="1">
        <f t="array" ref="N950">_xlfn.XLOOKUP($A950,Hospitalisation_table[[#All],[Customer ID]],Hospitalisation_table[[#All],[charges]],"Not Found",0)</f>
        <v>4428.8900000000003</v>
      </c>
      <c r="O950" t="str" cm="1">
        <f t="array" ref="O950">_xlfn.XLOOKUP($A950,Hospitalisation_table[[#All],[Customer ID]],Hospitalisation_table[[#All],[Hospital tier_Updated]],"Not Found",0)</f>
        <v>tier - 3</v>
      </c>
      <c r="P950" t="str" cm="1">
        <f t="array" ref="P950">_xlfn.XLOOKUP($A950,Hospitalisation_table[[#All],[Customer ID]],Hospitalisation_table[[#All],[City tier_updated]],"Not Found",0)</f>
        <v>tier - 1</v>
      </c>
      <c r="Q950" t="str" cm="1">
        <f t="array" ref="Q950">_xlfn.XLOOKUP($A950,Hospitalisation_table[[#All],[Customer ID]],Hospitalisation_table[[#All],[State ID Updated]],"Not Found",0)</f>
        <v>R1017</v>
      </c>
    </row>
    <row r="951" spans="1:17" x14ac:dyDescent="0.3">
      <c r="A951" s="14" t="s">
        <v>515</v>
      </c>
      <c r="B951" t="str" cm="1">
        <f t="array" ref="B951">_xlfn.XLOOKUP($A951,CustomersName[[#All],[Customer ID]],CustomersName[[#All],[First Name]],"Not Found",0)</f>
        <v>Ryan</v>
      </c>
      <c r="C951" cm="1">
        <f t="array" ref="C951">_xlfn.XLOOKUP($A951,MedExam_Table[[#Headers],[#Data],[Customer ID]],MedExam_Table[[#Headers],[#Data],[BMI]],"Not Found",0)</f>
        <v>25.9</v>
      </c>
      <c r="D951" cm="1">
        <f t="array" ref="D951">_xlfn.XLOOKUP($A951,MedExam_Table[[#Headers],[#Data],[Customer ID]],MedExam_Table[[#Headers],[#Data],[HBA1C]],"Not Found",0)</f>
        <v>5.45</v>
      </c>
      <c r="E951" t="str" cm="1">
        <f t="array" ref="E951">_xlfn.XLOOKUP($A951,MedExam_Table[[#Headers],[#Data],[Customer ID]],MedExam_Table[[#Headers],[#Data],[Heart Issues Updated]],"Not Found",0)</f>
        <v>No</v>
      </c>
      <c r="F951" t="str" cm="1">
        <f t="array" ref="F951">_xlfn.XLOOKUP($A951,MedExam_Table[[#Headers],[#Data],[Customer ID]],MedExam_Table[[#Headers],[#Data],[Any Transplants Update]],"Not Found",0)</f>
        <v>No</v>
      </c>
      <c r="G951" t="str" cm="1">
        <f t="array" ref="G951">_xlfn.XLOOKUP($A951,MedExam_Table[[#Headers],[#Data],[Customer ID]],MedExam_Table[[#Headers],[#Data],[Cancer history]],"Not Found",0)</f>
        <v>No</v>
      </c>
      <c r="H951" cm="1">
        <f t="array" ref="H951">_xlfn.XLOOKUP($A951,MedExam_Table[[#Headers],[#Data],[Customer ID]],MedExam_Table[[#Headers],[#Data],[NumberOfMajorSurgeries_updated]],"Not Found",0)</f>
        <v>1</v>
      </c>
      <c r="I951" t="str" cm="1">
        <f t="array" ref="I951">_xlfn.XLOOKUP($A951,MedExam_Table[[#Headers],[#Data],[Customer ID]],MedExam_Table[[#Headers],[#Data],[Smoker Updated]],"Not Found",0)</f>
        <v>No</v>
      </c>
      <c r="J951" t="str" cm="1">
        <f t="array" ref="J951">_xlfn.XLOOKUP($A951,MedExam_Table[[#Headers],[#Data],[Customer ID]],MedExam_Table[[#Headers],[#Data],[Weight Status]],"Not Found",0)</f>
        <v>OverWeight</v>
      </c>
      <c r="K951" t="str" cm="1">
        <f t="array" ref="K951">_xlfn.XLOOKUP($A951,MedExam_Table[[#Headers],[#Data],[Customer ID]],MedExam_Table[[#Headers],[#Data],[Diabetes Status]],"Not Found",0)</f>
        <v>Normal</v>
      </c>
      <c r="L951" cm="1">
        <f t="array" ref="L951">_xlfn.XLOOKUP($A951,Hospitalisation_table[[#All],[Customer ID]],Hospitalisation_table[[#All],[Customer Age]],"Not Found",0)</f>
        <v>30</v>
      </c>
      <c r="M951" t="str" cm="1">
        <f t="array" ref="M951">_xlfn.XLOOKUP($A951,Hospitalisation_table[[#All],[Customer ID]],Hospitalisation_table[[#All],[Date of Birth]],"Not Found",0)</f>
        <v>15-Aug-1992</v>
      </c>
      <c r="N951" s="22" cm="1">
        <f t="array" ref="N951">_xlfn.XLOOKUP($A951,Hospitalisation_table[[#All],[Customer ID]],Hospitalisation_table[[#All],[charges]],"Not Found",0)</f>
        <v>4420.95</v>
      </c>
      <c r="O951" t="str" cm="1">
        <f t="array" ref="O951">_xlfn.XLOOKUP($A951,Hospitalisation_table[[#All],[Customer ID]],Hospitalisation_table[[#All],[Hospital tier_Updated]],"Not Found",0)</f>
        <v>tier - 2</v>
      </c>
      <c r="P951" t="str" cm="1">
        <f t="array" ref="P951">_xlfn.XLOOKUP($A951,Hospitalisation_table[[#All],[Customer ID]],Hospitalisation_table[[#All],[City tier_updated]],"Not Found",0)</f>
        <v>tier - 3</v>
      </c>
      <c r="Q951" t="str" cm="1">
        <f t="array" ref="Q951">_xlfn.XLOOKUP($A951,Hospitalisation_table[[#All],[Customer ID]],Hospitalisation_table[[#All],[State ID Updated]],"Not Found",0)</f>
        <v>R1020</v>
      </c>
    </row>
    <row r="952" spans="1:17" x14ac:dyDescent="0.3">
      <c r="A952" s="13" t="s">
        <v>514</v>
      </c>
      <c r="B952" t="str" cm="1">
        <f t="array" ref="B952">_xlfn.XLOOKUP($A952,CustomersName[[#All],[Customer ID]],CustomersName[[#All],[First Name]],"Not Found",0)</f>
        <v>Debbie</v>
      </c>
      <c r="C952" cm="1">
        <f t="array" ref="C952">_xlfn.XLOOKUP($A952,MedExam_Table[[#Headers],[#Data],[Customer ID]],MedExam_Table[[#Headers],[#Data],[BMI]],"Not Found",0)</f>
        <v>27.72</v>
      </c>
      <c r="D952" cm="1">
        <f t="array" ref="D952">_xlfn.XLOOKUP($A952,MedExam_Table[[#Headers],[#Data],[Customer ID]],MedExam_Table[[#Headers],[#Data],[HBA1C]],"Not Found",0)</f>
        <v>5.03</v>
      </c>
      <c r="E952" t="str" cm="1">
        <f t="array" ref="E952">_xlfn.XLOOKUP($A952,MedExam_Table[[#Headers],[#Data],[Customer ID]],MedExam_Table[[#Headers],[#Data],[Heart Issues Updated]],"Not Found",0)</f>
        <v>Yes</v>
      </c>
      <c r="F952" t="str" cm="1">
        <f t="array" ref="F952">_xlfn.XLOOKUP($A952,MedExam_Table[[#Headers],[#Data],[Customer ID]],MedExam_Table[[#Headers],[#Data],[Any Transplants Update]],"Not Found",0)</f>
        <v>No</v>
      </c>
      <c r="G952" t="str" cm="1">
        <f t="array" ref="G952">_xlfn.XLOOKUP($A952,MedExam_Table[[#Headers],[#Data],[Customer ID]],MedExam_Table[[#Headers],[#Data],[Cancer history]],"Not Found",0)</f>
        <v>No</v>
      </c>
      <c r="H952" cm="1">
        <f t="array" ref="H952">_xlfn.XLOOKUP($A952,MedExam_Table[[#Headers],[#Data],[Customer ID]],MedExam_Table[[#Headers],[#Data],[NumberOfMajorSurgeries_updated]],"Not Found",0)</f>
        <v>1</v>
      </c>
      <c r="I952" t="str" cm="1">
        <f t="array" ref="I952">_xlfn.XLOOKUP($A952,MedExam_Table[[#Headers],[#Data],[Customer ID]],MedExam_Table[[#Headers],[#Data],[Smoker Updated]],"Not Found",0)</f>
        <v>No</v>
      </c>
      <c r="J952" t="str" cm="1">
        <f t="array" ref="J952">_xlfn.XLOOKUP($A952,MedExam_Table[[#Headers],[#Data],[Customer ID]],MedExam_Table[[#Headers],[#Data],[Weight Status]],"Not Found",0)</f>
        <v>OverWeight</v>
      </c>
      <c r="K952" t="str" cm="1">
        <f t="array" ref="K952">_xlfn.XLOOKUP($A952,MedExam_Table[[#Headers],[#Data],[Customer ID]],MedExam_Table[[#Headers],[#Data],[Diabetes Status]],"Not Found",0)</f>
        <v>Normal</v>
      </c>
      <c r="L952" cm="1">
        <f t="array" ref="L952">_xlfn.XLOOKUP($A952,Hospitalisation_table[[#All],[Customer ID]],Hospitalisation_table[[#All],[Customer Age]],"Not Found",0)</f>
        <v>34</v>
      </c>
      <c r="M952" t="str" cm="1">
        <f t="array" ref="M952">_xlfn.XLOOKUP($A952,Hospitalisation_table[[#All],[Customer ID]],Hospitalisation_table[[#All],[Date of Birth]],"Not Found",0)</f>
        <v>16-Sep-1988</v>
      </c>
      <c r="N952" s="22" cm="1">
        <f t="array" ref="N952">_xlfn.XLOOKUP($A952,Hospitalisation_table[[#All],[Customer ID]],Hospitalisation_table[[#All],[charges]],"Not Found",0)</f>
        <v>4415.16</v>
      </c>
      <c r="O952" t="str" cm="1">
        <f t="array" ref="O952">_xlfn.XLOOKUP($A952,Hospitalisation_table[[#All],[Customer ID]],Hospitalisation_table[[#All],[Hospital tier_Updated]],"Not Found",0)</f>
        <v>tier - 2</v>
      </c>
      <c r="P952" t="str" cm="1">
        <f t="array" ref="P952">_xlfn.XLOOKUP($A952,Hospitalisation_table[[#All],[Customer ID]],Hospitalisation_table[[#All],[City tier_updated]],"Not Found",0)</f>
        <v>tier - 1</v>
      </c>
      <c r="Q952" t="str" cm="1">
        <f t="array" ref="Q952">_xlfn.XLOOKUP($A952,Hospitalisation_table[[#All],[Customer ID]],Hospitalisation_table[[#All],[State ID Updated]],"Not Found",0)</f>
        <v>R1013</v>
      </c>
    </row>
    <row r="953" spans="1:17" x14ac:dyDescent="0.3">
      <c r="A953" s="14" t="s">
        <v>513</v>
      </c>
      <c r="B953" t="str" cm="1">
        <f t="array" ref="B953">_xlfn.XLOOKUP($A953,CustomersName[[#All],[Customer ID]],CustomersName[[#All],[First Name]],"Not Found",0)</f>
        <v>Mhrk D</v>
      </c>
      <c r="C953" cm="1">
        <f t="array" ref="C953">_xlfn.XLOOKUP($A953,MedExam_Table[[#Headers],[#Data],[Customer ID]],MedExam_Table[[#Headers],[#Data],[BMI]],"Not Found",0)</f>
        <v>31.5</v>
      </c>
      <c r="D953" cm="1">
        <f t="array" ref="D953">_xlfn.XLOOKUP($A953,MedExam_Table[[#Headers],[#Data],[Customer ID]],MedExam_Table[[#Headers],[#Data],[HBA1C]],"Not Found",0)</f>
        <v>9.6199999999999992</v>
      </c>
      <c r="E953" t="str" cm="1">
        <f t="array" ref="E953">_xlfn.XLOOKUP($A953,MedExam_Table[[#Headers],[#Data],[Customer ID]],MedExam_Table[[#Headers],[#Data],[Heart Issues Updated]],"Not Found",0)</f>
        <v>Yes</v>
      </c>
      <c r="F953" t="str" cm="1">
        <f t="array" ref="F953">_xlfn.XLOOKUP($A953,MedExam_Table[[#Headers],[#Data],[Customer ID]],MedExam_Table[[#Headers],[#Data],[Any Transplants Update]],"Not Found",0)</f>
        <v>No</v>
      </c>
      <c r="G953" t="str" cm="1">
        <f t="array" ref="G953">_xlfn.XLOOKUP($A953,MedExam_Table[[#Headers],[#Data],[Customer ID]],MedExam_Table[[#Headers],[#Data],[Cancer history]],"Not Found",0)</f>
        <v>No</v>
      </c>
      <c r="H953" cm="1">
        <f t="array" ref="H953">_xlfn.XLOOKUP($A953,MedExam_Table[[#Headers],[#Data],[Customer ID]],MedExam_Table[[#Headers],[#Data],[NumberOfMajorSurgeries_updated]],"Not Found",0)</f>
        <v>1</v>
      </c>
      <c r="I953" t="str" cm="1">
        <f t="array" ref="I953">_xlfn.XLOOKUP($A953,MedExam_Table[[#Headers],[#Data],[Customer ID]],MedExam_Table[[#Headers],[#Data],[Smoker Updated]],"Not Found",0)</f>
        <v>No</v>
      </c>
      <c r="J953" t="str" cm="1">
        <f t="array" ref="J953">_xlfn.XLOOKUP($A953,MedExam_Table[[#Headers],[#Data],[Customer ID]],MedExam_Table[[#Headers],[#Data],[Weight Status]],"Not Found",0)</f>
        <v>Obesity</v>
      </c>
      <c r="K953" t="str" cm="1">
        <f t="array" ref="K953">_xlfn.XLOOKUP($A953,MedExam_Table[[#Headers],[#Data],[Customer ID]],MedExam_Table[[#Headers],[#Data],[Diabetes Status]],"Not Found",0)</f>
        <v>Diabetes</v>
      </c>
      <c r="L953" cm="1">
        <f t="array" ref="L953">_xlfn.XLOOKUP($A953,Hospitalisation_table[[#All],[Customer ID]],Hospitalisation_table[[#All],[Customer Age]],"Not Found",0)</f>
        <v>36</v>
      </c>
      <c r="M953" t="str" cm="1">
        <f t="array" ref="M953">_xlfn.XLOOKUP($A953,Hospitalisation_table[[#All],[Customer ID]],Hospitalisation_table[[#All],[Date of Birth]],"Not Found",0)</f>
        <v>13-Jul-1986</v>
      </c>
      <c r="N953" s="22" cm="1">
        <f t="array" ref="N953">_xlfn.XLOOKUP($A953,Hospitalisation_table[[#All],[Customer ID]],Hospitalisation_table[[#All],[charges]],"Not Found",0)</f>
        <v>4402.2299999999996</v>
      </c>
      <c r="O953" t="str" cm="1">
        <f t="array" ref="O953">_xlfn.XLOOKUP($A953,Hospitalisation_table[[#All],[Customer ID]],Hospitalisation_table[[#All],[Hospital tier_Updated]],"Not Found",0)</f>
        <v>tier - 2</v>
      </c>
      <c r="P953" t="str" cm="1">
        <f t="array" ref="P953">_xlfn.XLOOKUP($A953,Hospitalisation_table[[#All],[Customer ID]],Hospitalisation_table[[#All],[City tier_updated]],"Not Found",0)</f>
        <v>tier - 2</v>
      </c>
      <c r="Q953" t="str" cm="1">
        <f t="array" ref="Q953">_xlfn.XLOOKUP($A953,Hospitalisation_table[[#All],[Customer ID]],Hospitalisation_table[[#All],[State ID Updated]],"Not Found",0)</f>
        <v>R1011</v>
      </c>
    </row>
    <row r="954" spans="1:17" x14ac:dyDescent="0.3">
      <c r="A954" s="13" t="s">
        <v>512</v>
      </c>
      <c r="B954" t="str" cm="1">
        <f t="array" ref="B954">_xlfn.XLOOKUP($A954,CustomersName[[#All],[Customer ID]],CustomersName[[#All],[First Name]],"Not Found",0)</f>
        <v>Christopher</v>
      </c>
      <c r="C954" cm="1">
        <f t="array" ref="C954">_xlfn.XLOOKUP($A954,MedExam_Table[[#Headers],[#Data],[Customer ID]],MedExam_Table[[#Headers],[#Data],[BMI]],"Not Found",0)</f>
        <v>29.7</v>
      </c>
      <c r="D954" cm="1">
        <f t="array" ref="D954">_xlfn.XLOOKUP($A954,MedExam_Table[[#Headers],[#Data],[Customer ID]],MedExam_Table[[#Headers],[#Data],[HBA1C]],"Not Found",0)</f>
        <v>6.77</v>
      </c>
      <c r="E954" t="str" cm="1">
        <f t="array" ref="E954">_xlfn.XLOOKUP($A954,MedExam_Table[[#Headers],[#Data],[Customer ID]],MedExam_Table[[#Headers],[#Data],[Heart Issues Updated]],"Not Found",0)</f>
        <v>Yes</v>
      </c>
      <c r="F954" t="str" cm="1">
        <f t="array" ref="F954">_xlfn.XLOOKUP($A954,MedExam_Table[[#Headers],[#Data],[Customer ID]],MedExam_Table[[#Headers],[#Data],[Any Transplants Update]],"Not Found",0)</f>
        <v>No</v>
      </c>
      <c r="G954" t="str" cm="1">
        <f t="array" ref="G954">_xlfn.XLOOKUP($A954,MedExam_Table[[#Headers],[#Data],[Customer ID]],MedExam_Table[[#Headers],[#Data],[Cancer history]],"Not Found",0)</f>
        <v>No</v>
      </c>
      <c r="H954" cm="1">
        <f t="array" ref="H954">_xlfn.XLOOKUP($A954,MedExam_Table[[#Headers],[#Data],[Customer ID]],MedExam_Table[[#Headers],[#Data],[NumberOfMajorSurgeries_updated]],"Not Found",0)</f>
        <v>1</v>
      </c>
      <c r="I954" t="str" cm="1">
        <f t="array" ref="I954">_xlfn.XLOOKUP($A954,MedExam_Table[[#Headers],[#Data],[Customer ID]],MedExam_Table[[#Headers],[#Data],[Smoker Updated]],"Not Found",0)</f>
        <v>No</v>
      </c>
      <c r="J954" t="str" cm="1">
        <f t="array" ref="J954">_xlfn.XLOOKUP($A954,MedExam_Table[[#Headers],[#Data],[Customer ID]],MedExam_Table[[#Headers],[#Data],[Weight Status]],"Not Found",0)</f>
        <v>OverWeight</v>
      </c>
      <c r="K954" t="str" cm="1">
        <f t="array" ref="K954">_xlfn.XLOOKUP($A954,MedExam_Table[[#Headers],[#Data],[Customer ID]],MedExam_Table[[#Headers],[#Data],[Diabetes Status]],"Not Found",0)</f>
        <v>Diabetes</v>
      </c>
      <c r="L954" cm="1">
        <f t="array" ref="L954">_xlfn.XLOOKUP($A954,Hospitalisation_table[[#All],[Customer ID]],Hospitalisation_table[[#All],[Customer Age]],"Not Found",0)</f>
        <v>36</v>
      </c>
      <c r="M954" t="str" cm="1">
        <f t="array" ref="M954">_xlfn.XLOOKUP($A954,Hospitalisation_table[[#All],[Customer ID]],Hospitalisation_table[[#All],[Date of Birth]],"Not Found",0)</f>
        <v>11-Aug-1986</v>
      </c>
      <c r="N954" s="22" cm="1">
        <f t="array" ref="N954">_xlfn.XLOOKUP($A954,Hospitalisation_table[[#All],[Customer ID]],Hospitalisation_table[[#All],[charges]],"Not Found",0)</f>
        <v>4399.7299999999996</v>
      </c>
      <c r="O954" t="str" cm="1">
        <f t="array" ref="O954">_xlfn.XLOOKUP($A954,Hospitalisation_table[[#All],[Customer ID]],Hospitalisation_table[[#All],[Hospital tier_Updated]],"Not Found",0)</f>
        <v>tier - 3</v>
      </c>
      <c r="P954" t="str" cm="1">
        <f t="array" ref="P954">_xlfn.XLOOKUP($A954,Hospitalisation_table[[#All],[Customer ID]],Hospitalisation_table[[#All],[City tier_updated]],"Not Found",0)</f>
        <v>tier - 2</v>
      </c>
      <c r="Q954" t="str" cm="1">
        <f t="array" ref="Q954">_xlfn.XLOOKUP($A954,Hospitalisation_table[[#All],[Customer ID]],Hospitalisation_table[[#All],[State ID Updated]],"Not Found",0)</f>
        <v>R1013</v>
      </c>
    </row>
    <row r="955" spans="1:17" x14ac:dyDescent="0.3">
      <c r="A955" s="14" t="s">
        <v>511</v>
      </c>
      <c r="B955" t="str" cm="1">
        <f t="array" ref="B955">_xlfn.XLOOKUP($A955,CustomersName[[#All],[Customer ID]],CustomersName[[#All],[First Name]],"Not Found",0)</f>
        <v>Danhell L</v>
      </c>
      <c r="C955" cm="1">
        <f t="array" ref="C955">_xlfn.XLOOKUP($A955,MedExam_Table[[#Headers],[#Data],[Customer ID]],MedExam_Table[[#Headers],[#Data],[BMI]],"Not Found",0)</f>
        <v>21.26</v>
      </c>
      <c r="D955" cm="1">
        <f t="array" ref="D955">_xlfn.XLOOKUP($A955,MedExam_Table[[#Headers],[#Data],[Customer ID]],MedExam_Table[[#Headers],[#Data],[HBA1C]],"Not Found",0)</f>
        <v>5.36</v>
      </c>
      <c r="E955" t="str" cm="1">
        <f t="array" ref="E955">_xlfn.XLOOKUP($A955,MedExam_Table[[#Headers],[#Data],[Customer ID]],MedExam_Table[[#Headers],[#Data],[Heart Issues Updated]],"Not Found",0)</f>
        <v>Yes</v>
      </c>
      <c r="F955" t="str" cm="1">
        <f t="array" ref="F955">_xlfn.XLOOKUP($A955,MedExam_Table[[#Headers],[#Data],[Customer ID]],MedExam_Table[[#Headers],[#Data],[Any Transplants Update]],"Not Found",0)</f>
        <v>No</v>
      </c>
      <c r="G955" t="str" cm="1">
        <f t="array" ref="G955">_xlfn.XLOOKUP($A955,MedExam_Table[[#Headers],[#Data],[Customer ID]],MedExam_Table[[#Headers],[#Data],[Cancer history]],"Not Found",0)</f>
        <v>No</v>
      </c>
      <c r="H955" cm="1">
        <f t="array" ref="H955">_xlfn.XLOOKUP($A955,MedExam_Table[[#Headers],[#Data],[Customer ID]],MedExam_Table[[#Headers],[#Data],[NumberOfMajorSurgeries_updated]],"Not Found",0)</f>
        <v>1</v>
      </c>
      <c r="I955" t="str" cm="1">
        <f t="array" ref="I955">_xlfn.XLOOKUP($A955,MedExam_Table[[#Headers],[#Data],[Customer ID]],MedExam_Table[[#Headers],[#Data],[Smoker Updated]],"Not Found",0)</f>
        <v>No</v>
      </c>
      <c r="J955" t="str" cm="1">
        <f t="array" ref="J955">_xlfn.XLOOKUP($A955,MedExam_Table[[#Headers],[#Data],[Customer ID]],MedExam_Table[[#Headers],[#Data],[Weight Status]],"Not Found",0)</f>
        <v>NormalWeight</v>
      </c>
      <c r="K955" t="str" cm="1">
        <f t="array" ref="K955">_xlfn.XLOOKUP($A955,MedExam_Table[[#Headers],[#Data],[Customer ID]],MedExam_Table[[#Headers],[#Data],[Diabetes Status]],"Not Found",0)</f>
        <v>Normal</v>
      </c>
      <c r="L955" cm="1">
        <f t="array" ref="L955">_xlfn.XLOOKUP($A955,Hospitalisation_table[[#All],[Customer ID]],Hospitalisation_table[[#All],[Customer Age]],"Not Found",0)</f>
        <v>34</v>
      </c>
      <c r="M955" t="str" cm="1">
        <f t="array" ref="M955">_xlfn.XLOOKUP($A955,Hospitalisation_table[[#All],[Customer ID]],Hospitalisation_table[[#All],[Date of Birth]],"Not Found",0)</f>
        <v>18-Jul-1988</v>
      </c>
      <c r="N955" s="22" cm="1">
        <f t="array" ref="N955">_xlfn.XLOOKUP($A955,Hospitalisation_table[[#All],[Customer ID]],Hospitalisation_table[[#All],[charges]],"Not Found",0)</f>
        <v>4397.3100000000004</v>
      </c>
      <c r="O955" t="str" cm="1">
        <f t="array" ref="O955">_xlfn.XLOOKUP($A955,Hospitalisation_table[[#All],[Customer ID]],Hospitalisation_table[[#All],[Hospital tier_Updated]],"Not Found",0)</f>
        <v>tier - 2</v>
      </c>
      <c r="P955" t="str" cm="1">
        <f t="array" ref="P955">_xlfn.XLOOKUP($A955,Hospitalisation_table[[#All],[Customer ID]],Hospitalisation_table[[#All],[City tier_updated]],"Not Found",0)</f>
        <v>tier - 2</v>
      </c>
      <c r="Q955" t="str" cm="1">
        <f t="array" ref="Q955">_xlfn.XLOOKUP($A955,Hospitalisation_table[[#All],[Customer ID]],Hospitalisation_table[[#All],[State ID Updated]],"Not Found",0)</f>
        <v>R1013</v>
      </c>
    </row>
    <row r="956" spans="1:17" x14ac:dyDescent="0.3">
      <c r="A956" s="13" t="s">
        <v>510</v>
      </c>
      <c r="B956" t="str" cm="1">
        <f t="array" ref="B956">_xlfn.XLOOKUP($A956,CustomersName[[#All],[Customer ID]],CustomersName[[#All],[First Name]],"Not Found",0)</f>
        <v>Janne</v>
      </c>
      <c r="C956" cm="1">
        <f t="array" ref="C956">_xlfn.XLOOKUP($A956,MedExam_Table[[#Headers],[#Data],[Customer ID]],MedExam_Table[[#Headers],[#Data],[BMI]],"Not Found",0)</f>
        <v>17.09</v>
      </c>
      <c r="D956" cm="1">
        <f t="array" ref="D956">_xlfn.XLOOKUP($A956,MedExam_Table[[#Headers],[#Data],[Customer ID]],MedExam_Table[[#Headers],[#Data],[HBA1C]],"Not Found",0)</f>
        <v>5.69</v>
      </c>
      <c r="E956" t="str" cm="1">
        <f t="array" ref="E956">_xlfn.XLOOKUP($A956,MedExam_Table[[#Headers],[#Data],[Customer ID]],MedExam_Table[[#Headers],[#Data],[Heart Issues Updated]],"Not Found",0)</f>
        <v>No</v>
      </c>
      <c r="F956" t="str" cm="1">
        <f t="array" ref="F956">_xlfn.XLOOKUP($A956,MedExam_Table[[#Headers],[#Data],[Customer ID]],MedExam_Table[[#Headers],[#Data],[Any Transplants Update]],"Not Found",0)</f>
        <v>No</v>
      </c>
      <c r="G956" t="str" cm="1">
        <f t="array" ref="G956">_xlfn.XLOOKUP($A956,MedExam_Table[[#Headers],[#Data],[Customer ID]],MedExam_Table[[#Headers],[#Data],[Cancer history]],"Not Found",0)</f>
        <v>No</v>
      </c>
      <c r="H956" cm="1">
        <f t="array" ref="H956">_xlfn.XLOOKUP($A956,MedExam_Table[[#Headers],[#Data],[Customer ID]],MedExam_Table[[#Headers],[#Data],[NumberOfMajorSurgeries_updated]],"Not Found",0)</f>
        <v>0</v>
      </c>
      <c r="I956" t="str" cm="1">
        <f t="array" ref="I956">_xlfn.XLOOKUP($A956,MedExam_Table[[#Headers],[#Data],[Customer ID]],MedExam_Table[[#Headers],[#Data],[Smoker Updated]],"Not Found",0)</f>
        <v>No</v>
      </c>
      <c r="J956" t="str" cm="1">
        <f t="array" ref="J956">_xlfn.XLOOKUP($A956,MedExam_Table[[#Headers],[#Data],[Customer ID]],MedExam_Table[[#Headers],[#Data],[Weight Status]],"Not Found",0)</f>
        <v>Underweight</v>
      </c>
      <c r="K956" t="str" cm="1">
        <f t="array" ref="K956">_xlfn.XLOOKUP($A956,MedExam_Table[[#Headers],[#Data],[Customer ID]],MedExam_Table[[#Headers],[#Data],[Diabetes Status]],"Not Found",0)</f>
        <v>Normal</v>
      </c>
      <c r="L956" cm="1">
        <f t="array" ref="L956">_xlfn.XLOOKUP($A956,Hospitalisation_table[[#All],[Customer ID]],Hospitalisation_table[[#All],[Customer Age]],"Not Found",0)</f>
        <v>40</v>
      </c>
      <c r="M956" t="str" cm="1">
        <f t="array" ref="M956">_xlfn.XLOOKUP($A956,Hospitalisation_table[[#All],[Customer ID]],Hospitalisation_table[[#All],[Date of Birth]],"Not Found",0)</f>
        <v>29-Jun-1982</v>
      </c>
      <c r="N956" s="22" cm="1">
        <f t="array" ref="N956">_xlfn.XLOOKUP($A956,Hospitalisation_table[[#All],[Customer ID]],Hospitalisation_table[[#All],[charges]],"Not Found",0)</f>
        <v>4392.7</v>
      </c>
      <c r="O956" t="str" cm="1">
        <f t="array" ref="O956">_xlfn.XLOOKUP($A956,Hospitalisation_table[[#All],[Customer ID]],Hospitalisation_table[[#All],[Hospital tier_Updated]],"Not Found",0)</f>
        <v>tier - 2</v>
      </c>
      <c r="P956" t="str" cm="1">
        <f t="array" ref="P956">_xlfn.XLOOKUP($A956,Hospitalisation_table[[#All],[Customer ID]],Hospitalisation_table[[#All],[City tier_updated]],"Not Found",0)</f>
        <v>tier - 2</v>
      </c>
      <c r="Q956" t="str" cm="1">
        <f t="array" ref="Q956">_xlfn.XLOOKUP($A956,Hospitalisation_table[[#All],[Customer ID]],Hospitalisation_table[[#All],[State ID Updated]],"Not Found",0)</f>
        <v>R1013</v>
      </c>
    </row>
    <row r="957" spans="1:17" x14ac:dyDescent="0.3">
      <c r="A957" s="14" t="s">
        <v>509</v>
      </c>
      <c r="B957" t="str" cm="1">
        <f t="array" ref="B957">_xlfn.XLOOKUP($A957,CustomersName[[#All],[Customer ID]],CustomersName[[#All],[First Name]],"Not Found",0)</f>
        <v>Martina</v>
      </c>
      <c r="C957" cm="1">
        <f t="array" ref="C957">_xlfn.XLOOKUP($A957,MedExam_Table[[#Headers],[#Data],[Customer ID]],MedExam_Table[[#Headers],[#Data],[BMI]],"Not Found",0)</f>
        <v>24.3</v>
      </c>
      <c r="D957" cm="1">
        <f t="array" ref="D957">_xlfn.XLOOKUP($A957,MedExam_Table[[#Headers],[#Data],[Customer ID]],MedExam_Table[[#Headers],[#Data],[HBA1C]],"Not Found",0)</f>
        <v>4.9000000000000004</v>
      </c>
      <c r="E957" t="str" cm="1">
        <f t="array" ref="E957">_xlfn.XLOOKUP($A957,MedExam_Table[[#Headers],[#Data],[Customer ID]],MedExam_Table[[#Headers],[#Data],[Heart Issues Updated]],"Not Found",0)</f>
        <v>Yes</v>
      </c>
      <c r="F957" t="str" cm="1">
        <f t="array" ref="F957">_xlfn.XLOOKUP($A957,MedExam_Table[[#Headers],[#Data],[Customer ID]],MedExam_Table[[#Headers],[#Data],[Any Transplants Update]],"Not Found",0)</f>
        <v>No</v>
      </c>
      <c r="G957" t="str" cm="1">
        <f t="array" ref="G957">_xlfn.XLOOKUP($A957,MedExam_Table[[#Headers],[#Data],[Customer ID]],MedExam_Table[[#Headers],[#Data],[Cancer history]],"Not Found",0)</f>
        <v>Yes</v>
      </c>
      <c r="H957" cm="1">
        <f t="array" ref="H957">_xlfn.XLOOKUP($A957,MedExam_Table[[#Headers],[#Data],[Customer ID]],MedExam_Table[[#Headers],[#Data],[NumberOfMajorSurgeries_updated]],"Not Found",0)</f>
        <v>1</v>
      </c>
      <c r="I957" t="str" cm="1">
        <f t="array" ref="I957">_xlfn.XLOOKUP($A957,MedExam_Table[[#Headers],[#Data],[Customer ID]],MedExam_Table[[#Headers],[#Data],[Smoker Updated]],"Not Found",0)</f>
        <v>No</v>
      </c>
      <c r="J957" t="str" cm="1">
        <f t="array" ref="J957">_xlfn.XLOOKUP($A957,MedExam_Table[[#Headers],[#Data],[Customer ID]],MedExam_Table[[#Headers],[#Data],[Weight Status]],"Not Found",0)</f>
        <v>NormalWeight</v>
      </c>
      <c r="K957" t="str" cm="1">
        <f t="array" ref="K957">_xlfn.XLOOKUP($A957,MedExam_Table[[#Headers],[#Data],[Customer ID]],MedExam_Table[[#Headers],[#Data],[Diabetes Status]],"Not Found",0)</f>
        <v>Normal</v>
      </c>
      <c r="L957" cm="1">
        <f t="array" ref="L957">_xlfn.XLOOKUP($A957,Hospitalisation_table[[#All],[Customer ID]],Hospitalisation_table[[#All],[Customer Age]],"Not Found",0)</f>
        <v>25</v>
      </c>
      <c r="M957" t="str" cm="1">
        <f t="array" ref="M957">_xlfn.XLOOKUP($A957,Hospitalisation_table[[#All],[Customer ID]],Hospitalisation_table[[#All],[Date of Birth]],"Not Found",0)</f>
        <v>29-Nov-1997</v>
      </c>
      <c r="N957" s="22" cm="1">
        <f t="array" ref="N957">_xlfn.XLOOKUP($A957,Hospitalisation_table[[#All],[Customer ID]],Hospitalisation_table[[#All],[charges]],"Not Found",0)</f>
        <v>4391.6499999999996</v>
      </c>
      <c r="O957" t="str" cm="1">
        <f t="array" ref="O957">_xlfn.XLOOKUP($A957,Hospitalisation_table[[#All],[Customer ID]],Hospitalisation_table[[#All],[Hospital tier_Updated]],"Not Found",0)</f>
        <v>tier - 2</v>
      </c>
      <c r="P957" t="str" cm="1">
        <f t="array" ref="P957">_xlfn.XLOOKUP($A957,Hospitalisation_table[[#All],[Customer ID]],Hospitalisation_table[[#All],[City tier_updated]],"Not Found",0)</f>
        <v>tier - 2</v>
      </c>
      <c r="Q957" t="str" cm="1">
        <f t="array" ref="Q957">_xlfn.XLOOKUP($A957,Hospitalisation_table[[#All],[Customer ID]],Hospitalisation_table[[#All],[State ID Updated]],"Not Found",0)</f>
        <v>R1011</v>
      </c>
    </row>
    <row r="958" spans="1:17" x14ac:dyDescent="0.3">
      <c r="A958" s="13" t="s">
        <v>2187</v>
      </c>
      <c r="B958" t="str" cm="1">
        <f t="array" ref="B958">_xlfn.XLOOKUP($A958,CustomersName[[#All],[Customer ID]],CustomersName[[#All],[First Name]],"Not Found",0)</f>
        <v>Amy</v>
      </c>
      <c r="C958" cm="1">
        <f t="array" ref="C958">_xlfn.XLOOKUP($A958,MedExam_Table[[#Headers],[#Data],[Customer ID]],MedExam_Table[[#Headers],[#Data],[BMI]],"Not Found",0)</f>
        <v>33.33</v>
      </c>
      <c r="D958" cm="1">
        <f t="array" ref="D958">_xlfn.XLOOKUP($A958,MedExam_Table[[#Headers],[#Data],[Customer ID]],MedExam_Table[[#Headers],[#Data],[HBA1C]],"Not Found",0)</f>
        <v>9.26</v>
      </c>
      <c r="E958" t="str" cm="1">
        <f t="array" ref="E958">_xlfn.XLOOKUP($A958,MedExam_Table[[#Headers],[#Data],[Customer ID]],MedExam_Table[[#Headers],[#Data],[Heart Issues Updated]],"Not Found",0)</f>
        <v>Yes</v>
      </c>
      <c r="F958" t="str" cm="1">
        <f t="array" ref="F958">_xlfn.XLOOKUP($A958,MedExam_Table[[#Headers],[#Data],[Customer ID]],MedExam_Table[[#Headers],[#Data],[Any Transplants Update]],"Not Found",0)</f>
        <v>No</v>
      </c>
      <c r="G958" t="str" cm="1">
        <f t="array" ref="G958">_xlfn.XLOOKUP($A958,MedExam_Table[[#Headers],[#Data],[Customer ID]],MedExam_Table[[#Headers],[#Data],[Cancer history]],"Not Found",0)</f>
        <v>No</v>
      </c>
      <c r="H958" cm="1">
        <f t="array" ref="H958">_xlfn.XLOOKUP($A958,MedExam_Table[[#Headers],[#Data],[Customer ID]],MedExam_Table[[#Headers],[#Data],[NumberOfMajorSurgeries_updated]],"Not Found",0)</f>
        <v>2</v>
      </c>
      <c r="I958" t="str" cm="1">
        <f t="array" ref="I958">_xlfn.XLOOKUP($A958,MedExam_Table[[#Headers],[#Data],[Customer ID]],MedExam_Table[[#Headers],[#Data],[Smoker Updated]],"Not Found",0)</f>
        <v>No</v>
      </c>
      <c r="J958" t="str" cm="1">
        <f t="array" ref="J958">_xlfn.XLOOKUP($A958,MedExam_Table[[#Headers],[#Data],[Customer ID]],MedExam_Table[[#Headers],[#Data],[Weight Status]],"Not Found",0)</f>
        <v>Obesity</v>
      </c>
      <c r="K958" t="str" cm="1">
        <f t="array" ref="K958">_xlfn.XLOOKUP($A958,MedExam_Table[[#Headers],[#Data],[Customer ID]],MedExam_Table[[#Headers],[#Data],[Diabetes Status]],"Not Found",0)</f>
        <v>Diabetes</v>
      </c>
      <c r="L958" cm="1">
        <f t="array" ref="L958">_xlfn.XLOOKUP($A958,Hospitalisation_table[[#All],[Customer ID]],Hospitalisation_table[[#All],[Customer Age]],"Not Found",0)</f>
        <v>61</v>
      </c>
      <c r="M958" t="str" cm="1">
        <f t="array" ref="M958">_xlfn.XLOOKUP($A958,Hospitalisation_table[[#All],[Customer ID]],Hospitalisation_table[[#All],[Date of Birth]],"Not Found",0)</f>
        <v>29-Jul-1961</v>
      </c>
      <c r="N958" s="22" cm="1">
        <f t="array" ref="N958">_xlfn.XLOOKUP($A958,Hospitalisation_table[[#All],[Customer ID]],Hospitalisation_table[[#All],[charges]],"Not Found",0)</f>
        <v>36580.28</v>
      </c>
      <c r="O958" t="str" cm="1">
        <f t="array" ref="O958">_xlfn.XLOOKUP($A958,Hospitalisation_table[[#All],[Customer ID]],Hospitalisation_table[[#All],[Hospital tier_Updated]],"Not Found",0)</f>
        <v>tier - 2</v>
      </c>
      <c r="P958" t="str" cm="1">
        <f t="array" ref="P958">_xlfn.XLOOKUP($A958,Hospitalisation_table[[#All],[Customer ID]],Hospitalisation_table[[#All],[City tier_updated]],"Not Found",0)</f>
        <v>tier - 2</v>
      </c>
      <c r="Q958" t="str" cm="1">
        <f t="array" ref="Q958">_xlfn.XLOOKUP($A958,Hospitalisation_table[[#All],[Customer ID]],Hospitalisation_table[[#All],[State ID Updated]],"Not Found",0)</f>
        <v>R1013</v>
      </c>
    </row>
    <row r="959" spans="1:17" x14ac:dyDescent="0.3">
      <c r="A959" s="14" t="s">
        <v>508</v>
      </c>
      <c r="B959" t="str" cm="1">
        <f t="array" ref="B959">_xlfn.XLOOKUP($A959,CustomersName[[#All],[Customer ID]],CustomersName[[#All],[First Name]],"Not Found",0)</f>
        <v>Elihabeth L</v>
      </c>
      <c r="C959" cm="1">
        <f t="array" ref="C959">_xlfn.XLOOKUP($A959,MedExam_Table[[#Headers],[#Data],[Customer ID]],MedExam_Table[[#Headers],[#Data],[BMI]],"Not Found",0)</f>
        <v>29.734999999999999</v>
      </c>
      <c r="D959" cm="1">
        <f t="array" ref="D959">_xlfn.XLOOKUP($A959,MedExam_Table[[#Headers],[#Data],[Customer ID]],MedExam_Table[[#Headers],[#Data],[HBA1C]],"Not Found",0)</f>
        <v>5.78</v>
      </c>
      <c r="E959" t="str" cm="1">
        <f t="array" ref="E959">_xlfn.XLOOKUP($A959,MedExam_Table[[#Headers],[#Data],[Customer ID]],MedExam_Table[[#Headers],[#Data],[Heart Issues Updated]],"Not Found",0)</f>
        <v>No</v>
      </c>
      <c r="F959" t="str" cm="1">
        <f t="array" ref="F959">_xlfn.XLOOKUP($A959,MedExam_Table[[#Headers],[#Data],[Customer ID]],MedExam_Table[[#Headers],[#Data],[Any Transplants Update]],"Not Found",0)</f>
        <v>No</v>
      </c>
      <c r="G959" t="str" cm="1">
        <f t="array" ref="G959">_xlfn.XLOOKUP($A959,MedExam_Table[[#Headers],[#Data],[Customer ID]],MedExam_Table[[#Headers],[#Data],[Cancer history]],"Not Found",0)</f>
        <v>No</v>
      </c>
      <c r="H959" cm="1">
        <f t="array" ref="H959">_xlfn.XLOOKUP($A959,MedExam_Table[[#Headers],[#Data],[Customer ID]],MedExam_Table[[#Headers],[#Data],[NumberOfMajorSurgeries_updated]],"Not Found",0)</f>
        <v>0</v>
      </c>
      <c r="I959" t="str" cm="1">
        <f t="array" ref="I959">_xlfn.XLOOKUP($A959,MedExam_Table[[#Headers],[#Data],[Customer ID]],MedExam_Table[[#Headers],[#Data],[Smoker Updated]],"Not Found",0)</f>
        <v>No</v>
      </c>
      <c r="J959" t="str" cm="1">
        <f t="array" ref="J959">_xlfn.XLOOKUP($A959,MedExam_Table[[#Headers],[#Data],[Customer ID]],MedExam_Table[[#Headers],[#Data],[Weight Status]],"Not Found",0)</f>
        <v>OverWeight</v>
      </c>
      <c r="K959" t="str" cm="1">
        <f t="array" ref="K959">_xlfn.XLOOKUP($A959,MedExam_Table[[#Headers],[#Data],[Customer ID]],MedExam_Table[[#Headers],[#Data],[Diabetes Status]],"Not Found",0)</f>
        <v>Prediabetes</v>
      </c>
      <c r="L959" cm="1">
        <f t="array" ref="L959">_xlfn.XLOOKUP($A959,Hospitalisation_table[[#All],[Customer ID]],Hospitalisation_table[[#All],[Customer Age]],"Not Found",0)</f>
        <v>32</v>
      </c>
      <c r="M959" t="str" cm="1">
        <f t="array" ref="M959">_xlfn.XLOOKUP($A959,Hospitalisation_table[[#All],[Customer ID]],Hospitalisation_table[[#All],[Date of Birth]],"Not Found",0)</f>
        <v>28-Aug-1990</v>
      </c>
      <c r="N959" s="22" cm="1">
        <f t="array" ref="N959">_xlfn.XLOOKUP($A959,Hospitalisation_table[[#All],[Customer ID]],Hospitalisation_table[[#All],[charges]],"Not Found",0)</f>
        <v>4357.04</v>
      </c>
      <c r="O959" t="str" cm="1">
        <f t="array" ref="O959">_xlfn.XLOOKUP($A959,Hospitalisation_table[[#All],[Customer ID]],Hospitalisation_table[[#All],[Hospital tier_Updated]],"Not Found",0)</f>
        <v>tier - 2</v>
      </c>
      <c r="P959" t="str" cm="1">
        <f t="array" ref="P959">_xlfn.XLOOKUP($A959,Hospitalisation_table[[#All],[Customer ID]],Hospitalisation_table[[#All],[City tier_updated]],"Not Found",0)</f>
        <v>tier - 3</v>
      </c>
      <c r="Q959" t="str" cm="1">
        <f t="array" ref="Q959">_xlfn.XLOOKUP($A959,Hospitalisation_table[[#All],[Customer ID]],Hospitalisation_table[[#All],[State ID Updated]],"Not Found",0)</f>
        <v>R1012</v>
      </c>
    </row>
    <row r="960" spans="1:17" x14ac:dyDescent="0.3">
      <c r="A960" s="13" t="s">
        <v>507</v>
      </c>
      <c r="B960" t="str" cm="1">
        <f t="array" ref="B960">_xlfn.XLOOKUP($A960,CustomersName[[#All],[Customer ID]],CustomersName[[#All],[First Name]],"Not Found",0)</f>
        <v>Sthphanie C.</v>
      </c>
      <c r="C960" cm="1">
        <f t="array" ref="C960">_xlfn.XLOOKUP($A960,MedExam_Table[[#Headers],[#Data],[Customer ID]],MedExam_Table[[#Headers],[#Data],[BMI]],"Not Found",0)</f>
        <v>29.26</v>
      </c>
      <c r="D960" cm="1">
        <f t="array" ref="D960">_xlfn.XLOOKUP($A960,MedExam_Table[[#Headers],[#Data],[Customer ID]],MedExam_Table[[#Headers],[#Data],[HBA1C]],"Not Found",0)</f>
        <v>4.7</v>
      </c>
      <c r="E960" t="str" cm="1">
        <f t="array" ref="E960">_xlfn.XLOOKUP($A960,MedExam_Table[[#Headers],[#Data],[Customer ID]],MedExam_Table[[#Headers],[#Data],[Heart Issues Updated]],"Not Found",0)</f>
        <v>No</v>
      </c>
      <c r="F960" t="str" cm="1">
        <f t="array" ref="F960">_xlfn.XLOOKUP($A960,MedExam_Table[[#Headers],[#Data],[Customer ID]],MedExam_Table[[#Headers],[#Data],[Any Transplants Update]],"Not Found",0)</f>
        <v>No</v>
      </c>
      <c r="G960" t="str" cm="1">
        <f t="array" ref="G960">_xlfn.XLOOKUP($A960,MedExam_Table[[#Headers],[#Data],[Customer ID]],MedExam_Table[[#Headers],[#Data],[Cancer history]],"Not Found",0)</f>
        <v>No</v>
      </c>
      <c r="H960" cm="1">
        <f t="array" ref="H960">_xlfn.XLOOKUP($A960,MedExam_Table[[#Headers],[#Data],[Customer ID]],MedExam_Table[[#Headers],[#Data],[NumberOfMajorSurgeries_updated]],"Not Found",0)</f>
        <v>0</v>
      </c>
      <c r="I960" t="str" cm="1">
        <f t="array" ref="I960">_xlfn.XLOOKUP($A960,MedExam_Table[[#Headers],[#Data],[Customer ID]],MedExam_Table[[#Headers],[#Data],[Smoker Updated]],"Not Found",0)</f>
        <v>No</v>
      </c>
      <c r="J960" t="str" cm="1">
        <f t="array" ref="J960">_xlfn.XLOOKUP($A960,MedExam_Table[[#Headers],[#Data],[Customer ID]],MedExam_Table[[#Headers],[#Data],[Weight Status]],"Not Found",0)</f>
        <v>OverWeight</v>
      </c>
      <c r="K960" t="str" cm="1">
        <f t="array" ref="K960">_xlfn.XLOOKUP($A960,MedExam_Table[[#Headers],[#Data],[Customer ID]],MedExam_Table[[#Headers],[#Data],[Diabetes Status]],"Not Found",0)</f>
        <v>Normal</v>
      </c>
      <c r="L960" cm="1">
        <f t="array" ref="L960">_xlfn.XLOOKUP($A960,Hospitalisation_table[[#All],[Customer ID]],Hospitalisation_table[[#All],[Customer Age]],"Not Found",0)</f>
        <v>31</v>
      </c>
      <c r="M960" t="str" cm="1">
        <f t="array" ref="M960">_xlfn.XLOOKUP($A960,Hospitalisation_table[[#All],[Customer ID]],Hospitalisation_table[[#All],[Date of Birth]],"Not Found",0)</f>
        <v>13-Sep-1991</v>
      </c>
      <c r="N960" s="22" cm="1">
        <f t="array" ref="N960">_xlfn.XLOOKUP($A960,Hospitalisation_table[[#All],[Customer ID]],Hospitalisation_table[[#All],[charges]],"Not Found",0)</f>
        <v>4350.51</v>
      </c>
      <c r="O960" t="str" cm="1">
        <f t="array" ref="O960">_xlfn.XLOOKUP($A960,Hospitalisation_table[[#All],[Customer ID]],Hospitalisation_table[[#All],[Hospital tier_Updated]],"Not Found",0)</f>
        <v>tier - 2</v>
      </c>
      <c r="P960" t="str" cm="1">
        <f t="array" ref="P960">_xlfn.XLOOKUP($A960,Hospitalisation_table[[#All],[Customer ID]],Hospitalisation_table[[#All],[City tier_updated]],"Not Found",0)</f>
        <v>tier - 2</v>
      </c>
      <c r="Q960" t="str" cm="1">
        <f t="array" ref="Q960">_xlfn.XLOOKUP($A960,Hospitalisation_table[[#All],[Customer ID]],Hospitalisation_table[[#All],[State ID Updated]],"Not Found",0)</f>
        <v>R1013</v>
      </c>
    </row>
    <row r="961" spans="1:17" x14ac:dyDescent="0.3">
      <c r="A961" s="14" t="s">
        <v>506</v>
      </c>
      <c r="B961" t="str" cm="1">
        <f t="array" ref="B961">_xlfn.XLOOKUP($A961,CustomersName[[#All],[Customer ID]],CustomersName[[#All],[First Name]],"Not Found",0)</f>
        <v>Katie</v>
      </c>
      <c r="C961" cm="1">
        <f t="array" ref="C961">_xlfn.XLOOKUP($A961,MedExam_Table[[#Headers],[#Data],[Customer ID]],MedExam_Table[[#Headers],[#Data],[BMI]],"Not Found",0)</f>
        <v>33</v>
      </c>
      <c r="D961" cm="1">
        <f t="array" ref="D961">_xlfn.XLOOKUP($A961,MedExam_Table[[#Headers],[#Data],[Customer ID]],MedExam_Table[[#Headers],[#Data],[HBA1C]],"Not Found",0)</f>
        <v>6.28</v>
      </c>
      <c r="E961" t="str" cm="1">
        <f t="array" ref="E961">_xlfn.XLOOKUP($A961,MedExam_Table[[#Headers],[#Data],[Customer ID]],MedExam_Table[[#Headers],[#Data],[Heart Issues Updated]],"Not Found",0)</f>
        <v>No</v>
      </c>
      <c r="F961" t="str" cm="1">
        <f t="array" ref="F961">_xlfn.XLOOKUP($A961,MedExam_Table[[#Headers],[#Data],[Customer ID]],MedExam_Table[[#Headers],[#Data],[Any Transplants Update]],"Not Found",0)</f>
        <v>No</v>
      </c>
      <c r="G961" t="str" cm="1">
        <f t="array" ref="G961">_xlfn.XLOOKUP($A961,MedExam_Table[[#Headers],[#Data],[Customer ID]],MedExam_Table[[#Headers],[#Data],[Cancer history]],"Not Found",0)</f>
        <v>No</v>
      </c>
      <c r="H961" cm="1">
        <f t="array" ref="H961">_xlfn.XLOOKUP($A961,MedExam_Table[[#Headers],[#Data],[Customer ID]],MedExam_Table[[#Headers],[#Data],[NumberOfMajorSurgeries_updated]],"Not Found",0)</f>
        <v>0</v>
      </c>
      <c r="I961" t="str" cm="1">
        <f t="array" ref="I961">_xlfn.XLOOKUP($A961,MedExam_Table[[#Headers],[#Data],[Customer ID]],MedExam_Table[[#Headers],[#Data],[Smoker Updated]],"Not Found",0)</f>
        <v>No</v>
      </c>
      <c r="J961" t="str" cm="1">
        <f t="array" ref="J961">_xlfn.XLOOKUP($A961,MedExam_Table[[#Headers],[#Data],[Customer ID]],MedExam_Table[[#Headers],[#Data],[Weight Status]],"Not Found",0)</f>
        <v>Obesity</v>
      </c>
      <c r="K961" t="str" cm="1">
        <f t="array" ref="K961">_xlfn.XLOOKUP($A961,MedExam_Table[[#Headers],[#Data],[Customer ID]],MedExam_Table[[#Headers],[#Data],[Diabetes Status]],"Not Found",0)</f>
        <v>Prediabetes</v>
      </c>
      <c r="L961" cm="1">
        <f t="array" ref="L961">_xlfn.XLOOKUP($A961,Hospitalisation_table[[#All],[Customer ID]],Hospitalisation_table[[#All],[Customer Age]],"Not Found",0)</f>
        <v>28</v>
      </c>
      <c r="M961" t="str" cm="1">
        <f t="array" ref="M961">_xlfn.XLOOKUP($A961,Hospitalisation_table[[#All],[Customer ID]],Hospitalisation_table[[#All],[Date of Birth]],"Not Found",0)</f>
        <v>1-Nov-1994</v>
      </c>
      <c r="N961" s="22" cm="1">
        <f t="array" ref="N961">_xlfn.XLOOKUP($A961,Hospitalisation_table[[#All],[Customer ID]],Hospitalisation_table[[#All],[charges]],"Not Found",0)</f>
        <v>4349.46</v>
      </c>
      <c r="O961" t="str" cm="1">
        <f t="array" ref="O961">_xlfn.XLOOKUP($A961,Hospitalisation_table[[#All],[Customer ID]],Hospitalisation_table[[#All],[Hospital tier_Updated]],"Not Found",0)</f>
        <v>tier - 2</v>
      </c>
      <c r="P961" t="str" cm="1">
        <f t="array" ref="P961">_xlfn.XLOOKUP($A961,Hospitalisation_table[[#All],[Customer ID]],Hospitalisation_table[[#All],[City tier_updated]],"Not Found",0)</f>
        <v>tier - 2</v>
      </c>
      <c r="Q961" t="str" cm="1">
        <f t="array" ref="Q961">_xlfn.XLOOKUP($A961,Hospitalisation_table[[#All],[Customer ID]],Hospitalisation_table[[#All],[State ID Updated]],"Not Found",0)</f>
        <v>R1013</v>
      </c>
    </row>
    <row r="962" spans="1:17" x14ac:dyDescent="0.3">
      <c r="A962" s="13" t="s">
        <v>505</v>
      </c>
      <c r="B962" t="str" cm="1">
        <f t="array" ref="B962">_xlfn.XLOOKUP($A962,CustomersName[[#All],[Customer ID]],CustomersName[[#All],[First Name]],"Not Found",0)</f>
        <v>Callie</v>
      </c>
      <c r="C962" cm="1">
        <f t="array" ref="C962">_xlfn.XLOOKUP($A962,MedExam_Table[[#Headers],[#Data],[Customer ID]],MedExam_Table[[#Headers],[#Data],[BMI]],"Not Found",0)</f>
        <v>31.065000000000001</v>
      </c>
      <c r="D962" cm="1">
        <f t="array" ref="D962">_xlfn.XLOOKUP($A962,MedExam_Table[[#Headers],[#Data],[Customer ID]],MedExam_Table[[#Headers],[#Data],[HBA1C]],"Not Found",0)</f>
        <v>4.2300000000000004</v>
      </c>
      <c r="E962" t="str" cm="1">
        <f t="array" ref="E962">_xlfn.XLOOKUP($A962,MedExam_Table[[#Headers],[#Data],[Customer ID]],MedExam_Table[[#Headers],[#Data],[Heart Issues Updated]],"Not Found",0)</f>
        <v>No</v>
      </c>
      <c r="F962" t="str" cm="1">
        <f t="array" ref="F962">_xlfn.XLOOKUP($A962,MedExam_Table[[#Headers],[#Data],[Customer ID]],MedExam_Table[[#Headers],[#Data],[Any Transplants Update]],"Not Found",0)</f>
        <v>No</v>
      </c>
      <c r="G962" t="str" cm="1">
        <f t="array" ref="G962">_xlfn.XLOOKUP($A962,MedExam_Table[[#Headers],[#Data],[Customer ID]],MedExam_Table[[#Headers],[#Data],[Cancer history]],"Not Found",0)</f>
        <v>No</v>
      </c>
      <c r="H962" cm="1">
        <f t="array" ref="H962">_xlfn.XLOOKUP($A962,MedExam_Table[[#Headers],[#Data],[Customer ID]],MedExam_Table[[#Headers],[#Data],[NumberOfMajorSurgeries_updated]],"Not Found",0)</f>
        <v>0</v>
      </c>
      <c r="I962" t="str" cm="1">
        <f t="array" ref="I962">_xlfn.XLOOKUP($A962,MedExam_Table[[#Headers],[#Data],[Customer ID]],MedExam_Table[[#Headers],[#Data],[Smoker Updated]],"Not Found",0)</f>
        <v>No</v>
      </c>
      <c r="J962" t="str" cm="1">
        <f t="array" ref="J962">_xlfn.XLOOKUP($A962,MedExam_Table[[#Headers],[#Data],[Customer ID]],MedExam_Table[[#Headers],[#Data],[Weight Status]],"Not Found",0)</f>
        <v>Obesity</v>
      </c>
      <c r="K962" t="str" cm="1">
        <f t="array" ref="K962">_xlfn.XLOOKUP($A962,MedExam_Table[[#Headers],[#Data],[Customer ID]],MedExam_Table[[#Headers],[#Data],[Diabetes Status]],"Not Found",0)</f>
        <v>Normal</v>
      </c>
      <c r="L962" cm="1">
        <f t="array" ref="L962">_xlfn.XLOOKUP($A962,Hospitalisation_table[[#All],[Customer ID]],Hospitalisation_table[[#All],[Customer Age]],"Not Found",0)</f>
        <v>32</v>
      </c>
      <c r="M962" t="str" cm="1">
        <f t="array" ref="M962">_xlfn.XLOOKUP($A962,Hospitalisation_table[[#All],[Customer ID]],Hospitalisation_table[[#All],[Date of Birth]],"Not Found",0)</f>
        <v>1-Jun-1991</v>
      </c>
      <c r="N962" s="22" cm="1">
        <f t="array" ref="N962">_xlfn.XLOOKUP($A962,Hospitalisation_table[[#All],[Customer ID]],Hospitalisation_table[[#All],[charges]],"Not Found",0)</f>
        <v>4347.0200000000004</v>
      </c>
      <c r="O962" t="str" cm="1">
        <f t="array" ref="O962">_xlfn.XLOOKUP($A962,Hospitalisation_table[[#All],[Customer ID]],Hospitalisation_table[[#All],[Hospital tier_Updated]],"Not Found",0)</f>
        <v>tier - 2</v>
      </c>
      <c r="P962" t="str" cm="1">
        <f t="array" ref="P962">_xlfn.XLOOKUP($A962,Hospitalisation_table[[#All],[Customer ID]],Hospitalisation_table[[#All],[City tier_updated]],"Not Found",0)</f>
        <v>tier - 1</v>
      </c>
      <c r="Q962" t="str" cm="1">
        <f t="array" ref="Q962">_xlfn.XLOOKUP($A962,Hospitalisation_table[[#All],[Customer ID]],Hospitalisation_table[[#All],[State ID Updated]],"Not Found",0)</f>
        <v>R1024</v>
      </c>
    </row>
    <row r="963" spans="1:17" x14ac:dyDescent="0.3">
      <c r="A963" s="14" t="s">
        <v>504</v>
      </c>
      <c r="B963" t="str" cm="1">
        <f t="array" ref="B963">_xlfn.XLOOKUP($A963,CustomersName[[#All],[Customer ID]],CustomersName[[#All],[First Name]],"Not Found",0)</f>
        <v>Inna</v>
      </c>
      <c r="C963" cm="1">
        <f t="array" ref="C963">_xlfn.XLOOKUP($A963,MedExam_Table[[#Headers],[#Data],[Customer ID]],MedExam_Table[[#Headers],[#Data],[BMI]],"Not Found",0)</f>
        <v>26.51</v>
      </c>
      <c r="D963" cm="1">
        <f t="array" ref="D963">_xlfn.XLOOKUP($A963,MedExam_Table[[#Headers],[#Data],[Customer ID]],MedExam_Table[[#Headers],[#Data],[HBA1C]],"Not Found",0)</f>
        <v>6.17</v>
      </c>
      <c r="E963" t="str" cm="1">
        <f t="array" ref="E963">_xlfn.XLOOKUP($A963,MedExam_Table[[#Headers],[#Data],[Customer ID]],MedExam_Table[[#Headers],[#Data],[Heart Issues Updated]],"Not Found",0)</f>
        <v>No</v>
      </c>
      <c r="F963" t="str" cm="1">
        <f t="array" ref="F963">_xlfn.XLOOKUP($A963,MedExam_Table[[#Headers],[#Data],[Customer ID]],MedExam_Table[[#Headers],[#Data],[Any Transplants Update]],"Not Found",0)</f>
        <v>No</v>
      </c>
      <c r="G963" t="str" cm="1">
        <f t="array" ref="G963">_xlfn.XLOOKUP($A963,MedExam_Table[[#Headers],[#Data],[Customer ID]],MedExam_Table[[#Headers],[#Data],[Cancer history]],"Not Found",0)</f>
        <v>No</v>
      </c>
      <c r="H963" cm="1">
        <f t="array" ref="H963">_xlfn.XLOOKUP($A963,MedExam_Table[[#Headers],[#Data],[Customer ID]],MedExam_Table[[#Headers],[#Data],[NumberOfMajorSurgeries_updated]],"Not Found",0)</f>
        <v>0</v>
      </c>
      <c r="I963" t="str" cm="1">
        <f t="array" ref="I963">_xlfn.XLOOKUP($A963,MedExam_Table[[#Headers],[#Data],[Customer ID]],MedExam_Table[[#Headers],[#Data],[Smoker Updated]],"Not Found",0)</f>
        <v>No</v>
      </c>
      <c r="J963" t="str" cm="1">
        <f t="array" ref="J963">_xlfn.XLOOKUP($A963,MedExam_Table[[#Headers],[#Data],[Customer ID]],MedExam_Table[[#Headers],[#Data],[Weight Status]],"Not Found",0)</f>
        <v>OverWeight</v>
      </c>
      <c r="K963" t="str" cm="1">
        <f t="array" ref="K963">_xlfn.XLOOKUP($A963,MedExam_Table[[#Headers],[#Data],[Customer ID]],MedExam_Table[[#Headers],[#Data],[Diabetes Status]],"Not Found",0)</f>
        <v>Prediabetes</v>
      </c>
      <c r="L963" cm="1">
        <f t="array" ref="L963">_xlfn.XLOOKUP($A963,Hospitalisation_table[[#All],[Customer ID]],Hospitalisation_table[[#All],[Customer Age]],"Not Found",0)</f>
        <v>28</v>
      </c>
      <c r="M963" t="str" cm="1">
        <f t="array" ref="M963">_xlfn.XLOOKUP($A963,Hospitalisation_table[[#All],[Customer ID]],Hospitalisation_table[[#All],[Date of Birth]],"Not Found",0)</f>
        <v>26-Oct-1994</v>
      </c>
      <c r="N963" s="22" cm="1">
        <f t="array" ref="N963">_xlfn.XLOOKUP($A963,Hospitalisation_table[[#All],[Customer ID]],Hospitalisation_table[[#All],[charges]],"Not Found",0)</f>
        <v>4340.4399999999996</v>
      </c>
      <c r="O963" t="str" cm="1">
        <f t="array" ref="O963">_xlfn.XLOOKUP($A963,Hospitalisation_table[[#All],[Customer ID]],Hospitalisation_table[[#All],[Hospital tier_Updated]],"Not Found",0)</f>
        <v>tier - 2</v>
      </c>
      <c r="P963" t="str" cm="1">
        <f t="array" ref="P963">_xlfn.XLOOKUP($A963,Hospitalisation_table[[#All],[Customer ID]],Hospitalisation_table[[#All],[City tier_updated]],"Not Found",0)</f>
        <v>tier - 1</v>
      </c>
      <c r="Q963" t="str" cm="1">
        <f t="array" ref="Q963">_xlfn.XLOOKUP($A963,Hospitalisation_table[[#All],[Customer ID]],Hospitalisation_table[[#All],[State ID Updated]],"Not Found",0)</f>
        <v>R1013</v>
      </c>
    </row>
    <row r="964" spans="1:17" x14ac:dyDescent="0.3">
      <c r="A964" s="13" t="s">
        <v>503</v>
      </c>
      <c r="B964" t="str" cm="1">
        <f t="array" ref="B964">_xlfn.XLOOKUP($A964,CustomersName[[#All],[Customer ID]],CustomersName[[#All],[First Name]],"Not Found",0)</f>
        <v>MaryhK.</v>
      </c>
      <c r="C964" cm="1">
        <f t="array" ref="C964">_xlfn.XLOOKUP($A964,MedExam_Table[[#Headers],[#Data],[Customer ID]],MedExam_Table[[#Headers],[#Data],[BMI]],"Not Found",0)</f>
        <v>28.88</v>
      </c>
      <c r="D964" cm="1">
        <f t="array" ref="D964">_xlfn.XLOOKUP($A964,MedExam_Table[[#Headers],[#Data],[Customer ID]],MedExam_Table[[#Headers],[#Data],[HBA1C]],"Not Found",0)</f>
        <v>4.96</v>
      </c>
      <c r="E964" t="str" cm="1">
        <f t="array" ref="E964">_xlfn.XLOOKUP($A964,MedExam_Table[[#Headers],[#Data],[Customer ID]],MedExam_Table[[#Headers],[#Data],[Heart Issues Updated]],"Not Found",0)</f>
        <v>No</v>
      </c>
      <c r="F964" t="str" cm="1">
        <f t="array" ref="F964">_xlfn.XLOOKUP($A964,MedExam_Table[[#Headers],[#Data],[Customer ID]],MedExam_Table[[#Headers],[#Data],[Any Transplants Update]],"Not Found",0)</f>
        <v>No</v>
      </c>
      <c r="G964" t="str" cm="1">
        <f t="array" ref="G964">_xlfn.XLOOKUP($A964,MedExam_Table[[#Headers],[#Data],[Customer ID]],MedExam_Table[[#Headers],[#Data],[Cancer history]],"Not Found",0)</f>
        <v>No</v>
      </c>
      <c r="H964" cm="1">
        <f t="array" ref="H964">_xlfn.XLOOKUP($A964,MedExam_Table[[#Headers],[#Data],[Customer ID]],MedExam_Table[[#Headers],[#Data],[NumberOfMajorSurgeries_updated]],"Not Found",0)</f>
        <v>0</v>
      </c>
      <c r="I964" t="str" cm="1">
        <f t="array" ref="I964">_xlfn.XLOOKUP($A964,MedExam_Table[[#Headers],[#Data],[Customer ID]],MedExam_Table[[#Headers],[#Data],[Smoker Updated]],"Not Found",0)</f>
        <v>No</v>
      </c>
      <c r="J964" t="str" cm="1">
        <f t="array" ref="J964">_xlfn.XLOOKUP($A964,MedExam_Table[[#Headers],[#Data],[Customer ID]],MedExam_Table[[#Headers],[#Data],[Weight Status]],"Not Found",0)</f>
        <v>OverWeight</v>
      </c>
      <c r="K964" t="str" cm="1">
        <f t="array" ref="K964">_xlfn.XLOOKUP($A964,MedExam_Table[[#Headers],[#Data],[Customer ID]],MedExam_Table[[#Headers],[#Data],[Diabetes Status]],"Not Found",0)</f>
        <v>Normal</v>
      </c>
      <c r="L964" cm="1">
        <f t="array" ref="L964">_xlfn.XLOOKUP($A964,Hospitalisation_table[[#All],[Customer ID]],Hospitalisation_table[[#All],[Customer Age]],"Not Found",0)</f>
        <v>28</v>
      </c>
      <c r="M964" t="str" cm="1">
        <f t="array" ref="M964">_xlfn.XLOOKUP($A964,Hospitalisation_table[[#All],[Customer ID]],Hospitalisation_table[[#All],[Date of Birth]],"Not Found",0)</f>
        <v>2-Nov-1994</v>
      </c>
      <c r="N964" s="22" cm="1">
        <f t="array" ref="N964">_xlfn.XLOOKUP($A964,Hospitalisation_table[[#All],[Customer ID]],Hospitalisation_table[[#All],[charges]],"Not Found",0)</f>
        <v>4337.74</v>
      </c>
      <c r="O964" t="str" cm="1">
        <f t="array" ref="O964">_xlfn.XLOOKUP($A964,Hospitalisation_table[[#All],[Customer ID]],Hospitalisation_table[[#All],[Hospital tier_Updated]],"Not Found",0)</f>
        <v>tier - 2</v>
      </c>
      <c r="P964" t="str" cm="1">
        <f t="array" ref="P964">_xlfn.XLOOKUP($A964,Hospitalisation_table[[#All],[Customer ID]],Hospitalisation_table[[#All],[City tier_updated]],"Not Found",0)</f>
        <v>tier - 1</v>
      </c>
      <c r="Q964" t="str" cm="1">
        <f t="array" ref="Q964">_xlfn.XLOOKUP($A964,Hospitalisation_table[[#All],[Customer ID]],Hospitalisation_table[[#All],[State ID Updated]],"Not Found",0)</f>
        <v>R1024</v>
      </c>
    </row>
    <row r="965" spans="1:17" x14ac:dyDescent="0.3">
      <c r="A965" s="14" t="s">
        <v>502</v>
      </c>
      <c r="B965" t="str" cm="1">
        <f t="array" ref="B965">_xlfn.XLOOKUP($A965,CustomersName[[#All],[Customer ID]],CustomersName[[#All],[First Name]],"Not Found",0)</f>
        <v>Samueh M.</v>
      </c>
      <c r="C965" cm="1">
        <f t="array" ref="C965">_xlfn.XLOOKUP($A965,MedExam_Table[[#Headers],[#Data],[Customer ID]],MedExam_Table[[#Headers],[#Data],[BMI]],"Not Found",0)</f>
        <v>35.814999999999998</v>
      </c>
      <c r="D965" cm="1">
        <f t="array" ref="D965">_xlfn.XLOOKUP($A965,MedExam_Table[[#Headers],[#Data],[Customer ID]],MedExam_Table[[#Headers],[#Data],[HBA1C]],"Not Found",0)</f>
        <v>5.1100000000000003</v>
      </c>
      <c r="E965" t="str" cm="1">
        <f t="array" ref="E965">_xlfn.XLOOKUP($A965,MedExam_Table[[#Headers],[#Data],[Customer ID]],MedExam_Table[[#Headers],[#Data],[Heart Issues Updated]],"Not Found",0)</f>
        <v>Yes</v>
      </c>
      <c r="F965" t="str" cm="1">
        <f t="array" ref="F965">_xlfn.XLOOKUP($A965,MedExam_Table[[#Headers],[#Data],[Customer ID]],MedExam_Table[[#Headers],[#Data],[Any Transplants Update]],"Not Found",0)</f>
        <v>No</v>
      </c>
      <c r="G965" t="str" cm="1">
        <f t="array" ref="G965">_xlfn.XLOOKUP($A965,MedExam_Table[[#Headers],[#Data],[Customer ID]],MedExam_Table[[#Headers],[#Data],[Cancer history]],"Not Found",0)</f>
        <v>No</v>
      </c>
      <c r="H965" cm="1">
        <f t="array" ref="H965">_xlfn.XLOOKUP($A965,MedExam_Table[[#Headers],[#Data],[Customer ID]],MedExam_Table[[#Headers],[#Data],[NumberOfMajorSurgeries_updated]],"Not Found",0)</f>
        <v>1</v>
      </c>
      <c r="I965" t="str" cm="1">
        <f t="array" ref="I965">_xlfn.XLOOKUP($A965,MedExam_Table[[#Headers],[#Data],[Customer ID]],MedExam_Table[[#Headers],[#Data],[Smoker Updated]],"Not Found",0)</f>
        <v>No</v>
      </c>
      <c r="J965" t="str" cm="1">
        <f t="array" ref="J965">_xlfn.XLOOKUP($A965,MedExam_Table[[#Headers],[#Data],[Customer ID]],MedExam_Table[[#Headers],[#Data],[Weight Status]],"Not Found",0)</f>
        <v>Obesity</v>
      </c>
      <c r="K965" t="str" cm="1">
        <f t="array" ref="K965">_xlfn.XLOOKUP($A965,MedExam_Table[[#Headers],[#Data],[Customer ID]],MedExam_Table[[#Headers],[#Data],[Diabetes Status]],"Not Found",0)</f>
        <v>Normal</v>
      </c>
      <c r="L965" cm="1">
        <f t="array" ref="L965">_xlfn.XLOOKUP($A965,Hospitalisation_table[[#All],[Customer ID]],Hospitalisation_table[[#All],[Customer Age]],"Not Found",0)</f>
        <v>34</v>
      </c>
      <c r="M965" t="str" cm="1">
        <f t="array" ref="M965">_xlfn.XLOOKUP($A965,Hospitalisation_table[[#All],[Customer ID]],Hospitalisation_table[[#All],[Date of Birth]],"Not Found",0)</f>
        <v>19-Dec-1988</v>
      </c>
      <c r="N965" s="22" cm="1">
        <f t="array" ref="N965">_xlfn.XLOOKUP($A965,Hospitalisation_table[[#All],[Customer ID]],Hospitalisation_table[[#All],[charges]],"Not Found",0)</f>
        <v>4320.41</v>
      </c>
      <c r="O965" t="str" cm="1">
        <f t="array" ref="O965">_xlfn.XLOOKUP($A965,Hospitalisation_table[[#All],[Customer ID]],Hospitalisation_table[[#All],[Hospital tier_Updated]],"Not Found",0)</f>
        <v>tier - 2</v>
      </c>
      <c r="P965" t="str" cm="1">
        <f t="array" ref="P965">_xlfn.XLOOKUP($A965,Hospitalisation_table[[#All],[Customer ID]],Hospitalisation_table[[#All],[City tier_updated]],"Not Found",0)</f>
        <v>tier - 1</v>
      </c>
      <c r="Q965" t="str" cm="1">
        <f t="array" ref="Q965">_xlfn.XLOOKUP($A965,Hospitalisation_table[[#All],[Customer ID]],Hospitalisation_table[[#All],[State ID Updated]],"Not Found",0)</f>
        <v>R1012</v>
      </c>
    </row>
    <row r="966" spans="1:17" x14ac:dyDescent="0.3">
      <c r="A966" s="13" t="s">
        <v>501</v>
      </c>
      <c r="B966" t="str" cm="1">
        <f t="array" ref="B966">_xlfn.XLOOKUP($A966,CustomersName[[#All],[Customer ID]],CustomersName[[#All],[First Name]],"Not Found",0)</f>
        <v>Kimberly</v>
      </c>
      <c r="C966" cm="1">
        <f t="array" ref="C966">_xlfn.XLOOKUP($A966,MedExam_Table[[#Headers],[#Data],[Customer ID]],MedExam_Table[[#Headers],[#Data],[BMI]],"Not Found",0)</f>
        <v>21.28</v>
      </c>
      <c r="D966" cm="1">
        <f t="array" ref="D966">_xlfn.XLOOKUP($A966,MedExam_Table[[#Headers],[#Data],[Customer ID]],MedExam_Table[[#Headers],[#Data],[HBA1C]],"Not Found",0)</f>
        <v>4.05</v>
      </c>
      <c r="E966" t="str" cm="1">
        <f t="array" ref="E966">_xlfn.XLOOKUP($A966,MedExam_Table[[#Headers],[#Data],[Customer ID]],MedExam_Table[[#Headers],[#Data],[Heart Issues Updated]],"Not Found",0)</f>
        <v>No</v>
      </c>
      <c r="F966" t="str" cm="1">
        <f t="array" ref="F966">_xlfn.XLOOKUP($A966,MedExam_Table[[#Headers],[#Data],[Customer ID]],MedExam_Table[[#Headers],[#Data],[Any Transplants Update]],"Not Found",0)</f>
        <v>Yes</v>
      </c>
      <c r="G966" t="str" cm="1">
        <f t="array" ref="G966">_xlfn.XLOOKUP($A966,MedExam_Table[[#Headers],[#Data],[Customer ID]],MedExam_Table[[#Headers],[#Data],[Cancer history]],"Not Found",0)</f>
        <v>No</v>
      </c>
      <c r="H966" cm="1">
        <f t="array" ref="H966">_xlfn.XLOOKUP($A966,MedExam_Table[[#Headers],[#Data],[Customer ID]],MedExam_Table[[#Headers],[#Data],[NumberOfMajorSurgeries_updated]],"Not Found",0)</f>
        <v>1</v>
      </c>
      <c r="I966" t="str" cm="1">
        <f t="array" ref="I966">_xlfn.XLOOKUP($A966,MedExam_Table[[#Headers],[#Data],[Customer ID]],MedExam_Table[[#Headers],[#Data],[Smoker Updated]],"Not Found",0)</f>
        <v>No</v>
      </c>
      <c r="J966" t="str" cm="1">
        <f t="array" ref="J966">_xlfn.XLOOKUP($A966,MedExam_Table[[#Headers],[#Data],[Customer ID]],MedExam_Table[[#Headers],[#Data],[Weight Status]],"Not Found",0)</f>
        <v>NormalWeight</v>
      </c>
      <c r="K966" t="str" cm="1">
        <f t="array" ref="K966">_xlfn.XLOOKUP($A966,MedExam_Table[[#Headers],[#Data],[Customer ID]],MedExam_Table[[#Headers],[#Data],[Diabetes Status]],"Not Found",0)</f>
        <v>Normal</v>
      </c>
      <c r="L966" cm="1">
        <f t="array" ref="L966">_xlfn.XLOOKUP($A966,Hospitalisation_table[[#All],[Customer ID]],Hospitalisation_table[[#All],[Customer Age]],"Not Found",0)</f>
        <v>22</v>
      </c>
      <c r="M966" t="str" cm="1">
        <f t="array" ref="M966">_xlfn.XLOOKUP($A966,Hospitalisation_table[[#All],[Customer ID]],Hospitalisation_table[[#All],[Date of Birth]],"Not Found",0)</f>
        <v>25-Nov-2000</v>
      </c>
      <c r="N966" s="22" cm="1">
        <f t="array" ref="N966">_xlfn.XLOOKUP($A966,Hospitalisation_table[[#All],[Customer ID]],Hospitalisation_table[[#All],[charges]],"Not Found",0)</f>
        <v>4296.2700000000004</v>
      </c>
      <c r="O966" t="str" cm="1">
        <f t="array" ref="O966">_xlfn.XLOOKUP($A966,Hospitalisation_table[[#All],[Customer ID]],Hospitalisation_table[[#All],[Hospital tier_Updated]],"Not Found",0)</f>
        <v>tier - 2</v>
      </c>
      <c r="P966" t="str" cm="1">
        <f t="array" ref="P966">_xlfn.XLOOKUP($A966,Hospitalisation_table[[#All],[Customer ID]],Hospitalisation_table[[#All],[City tier_updated]],"Not Found",0)</f>
        <v>tier - 3</v>
      </c>
      <c r="Q966" t="str" cm="1">
        <f t="array" ref="Q966">_xlfn.XLOOKUP($A966,Hospitalisation_table[[#All],[Customer ID]],Hospitalisation_table[[#All],[State ID Updated]],"Not Found",0)</f>
        <v>R1012</v>
      </c>
    </row>
    <row r="967" spans="1:17" x14ac:dyDescent="0.3">
      <c r="A967" s="14" t="s">
        <v>500</v>
      </c>
      <c r="B967" t="str" cm="1">
        <f t="array" ref="B967">_xlfn.XLOOKUP($A967,CustomersName[[#All],[Customer ID]],CustomersName[[#All],[First Name]],"Not Found",0)</f>
        <v>Tom h.</v>
      </c>
      <c r="C967" cm="1">
        <f t="array" ref="C967">_xlfn.XLOOKUP($A967,MedExam_Table[[#Headers],[#Data],[Customer ID]],MedExam_Table[[#Headers],[#Data],[BMI]],"Not Found",0)</f>
        <v>33.81</v>
      </c>
      <c r="D967" cm="1">
        <f t="array" ref="D967">_xlfn.XLOOKUP($A967,MedExam_Table[[#Headers],[#Data],[Customer ID]],MedExam_Table[[#Headers],[#Data],[HBA1C]],"Not Found",0)</f>
        <v>6.49</v>
      </c>
      <c r="E967" t="str" cm="1">
        <f t="array" ref="E967">_xlfn.XLOOKUP($A967,MedExam_Table[[#Headers],[#Data],[Customer ID]],MedExam_Table[[#Headers],[#Data],[Heart Issues Updated]],"Not Found",0)</f>
        <v>No</v>
      </c>
      <c r="F967" t="str" cm="1">
        <f t="array" ref="F967">_xlfn.XLOOKUP($A967,MedExam_Table[[#Headers],[#Data],[Customer ID]],MedExam_Table[[#Headers],[#Data],[Any Transplants Update]],"Not Found",0)</f>
        <v>No</v>
      </c>
      <c r="G967" t="str" cm="1">
        <f t="array" ref="G967">_xlfn.XLOOKUP($A967,MedExam_Table[[#Headers],[#Data],[Customer ID]],MedExam_Table[[#Headers],[#Data],[Cancer history]],"Not Found",0)</f>
        <v>Yes</v>
      </c>
      <c r="H967" cm="1">
        <f t="array" ref="H967">_xlfn.XLOOKUP($A967,MedExam_Table[[#Headers],[#Data],[Customer ID]],MedExam_Table[[#Headers],[#Data],[NumberOfMajorSurgeries_updated]],"Not Found",0)</f>
        <v>1</v>
      </c>
      <c r="I967" t="str" cm="1">
        <f t="array" ref="I967">_xlfn.XLOOKUP($A967,MedExam_Table[[#Headers],[#Data],[Customer ID]],MedExam_Table[[#Headers],[#Data],[Smoker Updated]],"Not Found",0)</f>
        <v>No</v>
      </c>
      <c r="J967" t="str" cm="1">
        <f t="array" ref="J967">_xlfn.XLOOKUP($A967,MedExam_Table[[#Headers],[#Data],[Customer ID]],MedExam_Table[[#Headers],[#Data],[Weight Status]],"Not Found",0)</f>
        <v>Obesity</v>
      </c>
      <c r="K967" t="str" cm="1">
        <f t="array" ref="K967">_xlfn.XLOOKUP($A967,MedExam_Table[[#Headers],[#Data],[Customer ID]],MedExam_Table[[#Headers],[#Data],[Diabetes Status]],"Not Found",0)</f>
        <v>Diabetes</v>
      </c>
      <c r="L967" cm="1">
        <f t="array" ref="L967">_xlfn.XLOOKUP($A967,Hospitalisation_table[[#All],[Customer ID]],Hospitalisation_table[[#All],[Customer Age]],"Not Found",0)</f>
        <v>20</v>
      </c>
      <c r="M967" t="str" cm="1">
        <f t="array" ref="M967">_xlfn.XLOOKUP($A967,Hospitalisation_table[[#All],[Customer ID]],Hospitalisation_table[[#All],[Date of Birth]],"Not Found",0)</f>
        <v>8-Jun-2003</v>
      </c>
      <c r="N967" s="22" cm="1">
        <f t="array" ref="N967">_xlfn.XLOOKUP($A967,Hospitalisation_table[[#All],[Customer ID]],Hospitalisation_table[[#All],[charges]],"Not Found",0)</f>
        <v>4278.55</v>
      </c>
      <c r="O967" t="str" cm="1">
        <f t="array" ref="O967">_xlfn.XLOOKUP($A967,Hospitalisation_table[[#All],[Customer ID]],Hospitalisation_table[[#All],[Hospital tier_Updated]],"Not Found",0)</f>
        <v>tier - 2</v>
      </c>
      <c r="P967" t="str" cm="1">
        <f t="array" ref="P967">_xlfn.XLOOKUP($A967,Hospitalisation_table[[#All],[Customer ID]],Hospitalisation_table[[#All],[City tier_updated]],"Not Found",0)</f>
        <v>tier - 1</v>
      </c>
      <c r="Q967" t="str" cm="1">
        <f t="array" ref="Q967">_xlfn.XLOOKUP($A967,Hospitalisation_table[[#All],[Customer ID]],Hospitalisation_table[[#All],[State ID Updated]],"Not Found",0)</f>
        <v>R1021</v>
      </c>
    </row>
    <row r="968" spans="1:17" x14ac:dyDescent="0.3">
      <c r="A968" s="13" t="s">
        <v>499</v>
      </c>
      <c r="B968" t="str" cm="1">
        <f t="array" ref="B968">_xlfn.XLOOKUP($A968,CustomersName[[#All],[Customer ID]],CustomersName[[#All],[First Name]],"Not Found",0)</f>
        <v>Zachary</v>
      </c>
      <c r="C968" cm="1">
        <f t="array" ref="C968">_xlfn.XLOOKUP($A968,MedExam_Table[[#Headers],[#Data],[Customer ID]],MedExam_Table[[#Headers],[#Data],[BMI]],"Not Found",0)</f>
        <v>44.22</v>
      </c>
      <c r="D968" cm="1">
        <f t="array" ref="D968">_xlfn.XLOOKUP($A968,MedExam_Table[[#Headers],[#Data],[Customer ID]],MedExam_Table[[#Headers],[#Data],[HBA1C]],"Not Found",0)</f>
        <v>4.1900000000000004</v>
      </c>
      <c r="E968" t="str" cm="1">
        <f t="array" ref="E968">_xlfn.XLOOKUP($A968,MedExam_Table[[#Headers],[#Data],[Customer ID]],MedExam_Table[[#Headers],[#Data],[Heart Issues Updated]],"Not Found",0)</f>
        <v>No</v>
      </c>
      <c r="F968" t="str" cm="1">
        <f t="array" ref="F968">_xlfn.XLOOKUP($A968,MedExam_Table[[#Headers],[#Data],[Customer ID]],MedExam_Table[[#Headers],[#Data],[Any Transplants Update]],"Not Found",0)</f>
        <v>No</v>
      </c>
      <c r="G968" t="str" cm="1">
        <f t="array" ref="G968">_xlfn.XLOOKUP($A968,MedExam_Table[[#Headers],[#Data],[Customer ID]],MedExam_Table[[#Headers],[#Data],[Cancer history]],"Not Found",0)</f>
        <v>No</v>
      </c>
      <c r="H968" cm="1">
        <f t="array" ref="H968">_xlfn.XLOOKUP($A968,MedExam_Table[[#Headers],[#Data],[Customer ID]],MedExam_Table[[#Headers],[#Data],[NumberOfMajorSurgeries_updated]],"Not Found",0)</f>
        <v>1</v>
      </c>
      <c r="I968" t="str" cm="1">
        <f t="array" ref="I968">_xlfn.XLOOKUP($A968,MedExam_Table[[#Headers],[#Data],[Customer ID]],MedExam_Table[[#Headers],[#Data],[Smoker Updated]],"Not Found",0)</f>
        <v>No</v>
      </c>
      <c r="J968" t="str" cm="1">
        <f t="array" ref="J968">_xlfn.XLOOKUP($A968,MedExam_Table[[#Headers],[#Data],[Customer ID]],MedExam_Table[[#Headers],[#Data],[Weight Status]],"Not Found",0)</f>
        <v>Obesity</v>
      </c>
      <c r="K968" t="str" cm="1">
        <f t="array" ref="K968">_xlfn.XLOOKUP($A968,MedExam_Table[[#Headers],[#Data],[Customer ID]],MedExam_Table[[#Headers],[#Data],[Diabetes Status]],"Not Found",0)</f>
        <v>Normal</v>
      </c>
      <c r="L968" cm="1">
        <f t="array" ref="L968">_xlfn.XLOOKUP($A968,Hospitalisation_table[[#All],[Customer ID]],Hospitalisation_table[[#All],[Customer Age]],"Not Found",0)</f>
        <v>30</v>
      </c>
      <c r="M968" t="str" cm="1">
        <f t="array" ref="M968">_xlfn.XLOOKUP($A968,Hospitalisation_table[[#All],[Customer ID]],Hospitalisation_table[[#All],[Date of Birth]],"Not Found",0)</f>
        <v>18-Jun-1992</v>
      </c>
      <c r="N968" s="22" cm="1">
        <f t="array" ref="N968">_xlfn.XLOOKUP($A968,Hospitalisation_table[[#All],[Customer ID]],Hospitalisation_table[[#All],[charges]],"Not Found",0)</f>
        <v>4266.17</v>
      </c>
      <c r="O968" t="str" cm="1">
        <f t="array" ref="O968">_xlfn.XLOOKUP($A968,Hospitalisation_table[[#All],[Customer ID]],Hospitalisation_table[[#All],[Hospital tier_Updated]],"Not Found",0)</f>
        <v>tier - 3</v>
      </c>
      <c r="P968" t="str" cm="1">
        <f t="array" ref="P968">_xlfn.XLOOKUP($A968,Hospitalisation_table[[#All],[Customer ID]],Hospitalisation_table[[#All],[City tier_updated]],"Not Found",0)</f>
        <v>tier - 2</v>
      </c>
      <c r="Q968" t="str" cm="1">
        <f t="array" ref="Q968">_xlfn.XLOOKUP($A968,Hospitalisation_table[[#All],[Customer ID]],Hospitalisation_table[[#All],[State ID Updated]],"Not Found",0)</f>
        <v>R1013</v>
      </c>
    </row>
    <row r="969" spans="1:17" x14ac:dyDescent="0.3">
      <c r="A969" s="14" t="s">
        <v>2186</v>
      </c>
      <c r="B969" t="str" cm="1">
        <f t="array" ref="B969">_xlfn.XLOOKUP($A969,CustomersName[[#All],[Customer ID]],CustomersName[[#All],[First Name]],"Not Found",0)</f>
        <v>Andhew P</v>
      </c>
      <c r="C969" cm="1">
        <f t="array" ref="C969">_xlfn.XLOOKUP($A969,MedExam_Table[[#Headers],[#Data],[Customer ID]],MedExam_Table[[#Headers],[#Data],[BMI]],"Not Found",0)</f>
        <v>53.21</v>
      </c>
      <c r="D969" cm="1">
        <f t="array" ref="D969">_xlfn.XLOOKUP($A969,MedExam_Table[[#Headers],[#Data],[Customer ID]],MedExam_Table[[#Headers],[#Data],[HBA1C]],"Not Found",0)</f>
        <v>4.2699999999999996</v>
      </c>
      <c r="E969" t="str" cm="1">
        <f t="array" ref="E969">_xlfn.XLOOKUP($A969,MedExam_Table[[#Headers],[#Data],[Customer ID]],MedExam_Table[[#Headers],[#Data],[Heart Issues Updated]],"Not Found",0)</f>
        <v>No</v>
      </c>
      <c r="F969" t="str" cm="1">
        <f t="array" ref="F969">_xlfn.XLOOKUP($A969,MedExam_Table[[#Headers],[#Data],[Customer ID]],MedExam_Table[[#Headers],[#Data],[Any Transplants Update]],"Not Found",0)</f>
        <v>No</v>
      </c>
      <c r="G969" t="str" cm="1">
        <f t="array" ref="G969">_xlfn.XLOOKUP($A969,MedExam_Table[[#Headers],[#Data],[Customer ID]],MedExam_Table[[#Headers],[#Data],[Cancer history]],"Not Found",0)</f>
        <v>No</v>
      </c>
      <c r="H969" cm="1">
        <f t="array" ref="H969">_xlfn.XLOOKUP($A969,MedExam_Table[[#Headers],[#Data],[Customer ID]],MedExam_Table[[#Headers],[#Data],[NumberOfMajorSurgeries_updated]],"Not Found",0)</f>
        <v>1</v>
      </c>
      <c r="I969" t="str" cm="1">
        <f t="array" ref="I969">_xlfn.XLOOKUP($A969,MedExam_Table[[#Headers],[#Data],[Customer ID]],MedExam_Table[[#Headers],[#Data],[Smoker Updated]],"Not Found",0)</f>
        <v>Yes</v>
      </c>
      <c r="J969" t="str" cm="1">
        <f t="array" ref="J969">_xlfn.XLOOKUP($A969,MedExam_Table[[#Headers],[#Data],[Customer ID]],MedExam_Table[[#Headers],[#Data],[Weight Status]],"Not Found",0)</f>
        <v>Obesity</v>
      </c>
      <c r="K969" t="str" cm="1">
        <f t="array" ref="K969">_xlfn.XLOOKUP($A969,MedExam_Table[[#Headers],[#Data],[Customer ID]],MedExam_Table[[#Headers],[#Data],[Diabetes Status]],"Not Found",0)</f>
        <v>Normal</v>
      </c>
      <c r="L969" cm="1">
        <f t="array" ref="L969">_xlfn.XLOOKUP($A969,Hospitalisation_table[[#All],[Customer ID]],Hospitalisation_table[[#All],[Customer Age]],"Not Found",0)</f>
        <v>30</v>
      </c>
      <c r="M969" t="str" cm="1">
        <f t="array" ref="M969">_xlfn.XLOOKUP($A969,Hospitalisation_table[[#All],[Customer ID]],Hospitalisation_table[[#All],[Date of Birth]],"Not Found",0)</f>
        <v>9-Oct-1992</v>
      </c>
      <c r="N969" s="22" cm="1">
        <f t="array" ref="N969">_xlfn.XLOOKUP($A969,Hospitalisation_table[[#All],[Customer ID]],Hospitalisation_table[[#All],[charges]],"Not Found",0)</f>
        <v>36572.800000000003</v>
      </c>
      <c r="O969" t="str" cm="1">
        <f t="array" ref="O969">_xlfn.XLOOKUP($A969,Hospitalisation_table[[#All],[Customer ID]],Hospitalisation_table[[#All],[Hospital tier_Updated]],"Not Found",0)</f>
        <v>tier - 1</v>
      </c>
      <c r="P969" t="str" cm="1">
        <f t="array" ref="P969">_xlfn.XLOOKUP($A969,Hospitalisation_table[[#All],[Customer ID]],Hospitalisation_table[[#All],[City tier_updated]],"Not Found",0)</f>
        <v>tier - 2</v>
      </c>
      <c r="Q969" t="str" cm="1">
        <f t="array" ref="Q969">_xlfn.XLOOKUP($A969,Hospitalisation_table[[#All],[Customer ID]],Hospitalisation_table[[#All],[State ID Updated]],"Not Found",0)</f>
        <v>R1011</v>
      </c>
    </row>
    <row r="970" spans="1:17" x14ac:dyDescent="0.3">
      <c r="A970" s="13" t="s">
        <v>498</v>
      </c>
      <c r="B970" t="str" cm="1">
        <f t="array" ref="B970">_xlfn.XLOOKUP($A970,CustomersName[[#All],[Customer ID]],CustomersName[[#All],[First Name]],"Not Found",0)</f>
        <v>Dane</v>
      </c>
      <c r="C970" cm="1">
        <f t="array" ref="C970">_xlfn.XLOOKUP($A970,MedExam_Table[[#Headers],[#Data],[Customer ID]],MedExam_Table[[#Headers],[#Data],[BMI]],"Not Found",0)</f>
        <v>15.46</v>
      </c>
      <c r="D970" cm="1">
        <f t="array" ref="D970">_xlfn.XLOOKUP($A970,MedExam_Table[[#Headers],[#Data],[Customer ID]],MedExam_Table[[#Headers],[#Data],[HBA1C]],"Not Found",0)</f>
        <v>4.99</v>
      </c>
      <c r="E970" t="str" cm="1">
        <f t="array" ref="E970">_xlfn.XLOOKUP($A970,MedExam_Table[[#Headers],[#Data],[Customer ID]],MedExam_Table[[#Headers],[#Data],[Heart Issues Updated]],"Not Found",0)</f>
        <v>Yes</v>
      </c>
      <c r="F970" t="str" cm="1">
        <f t="array" ref="F970">_xlfn.XLOOKUP($A970,MedExam_Table[[#Headers],[#Data],[Customer ID]],MedExam_Table[[#Headers],[#Data],[Any Transplants Update]],"Not Found",0)</f>
        <v>No</v>
      </c>
      <c r="G970" t="str" cm="1">
        <f t="array" ref="G970">_xlfn.XLOOKUP($A970,MedExam_Table[[#Headers],[#Data],[Customer ID]],MedExam_Table[[#Headers],[#Data],[Cancer history]],"Not Found",0)</f>
        <v>Yes</v>
      </c>
      <c r="H970" cm="1">
        <f t="array" ref="H970">_xlfn.XLOOKUP($A970,MedExam_Table[[#Headers],[#Data],[Customer ID]],MedExam_Table[[#Headers],[#Data],[NumberOfMajorSurgeries_updated]],"Not Found",0)</f>
        <v>1</v>
      </c>
      <c r="I970" t="str" cm="1">
        <f t="array" ref="I970">_xlfn.XLOOKUP($A970,MedExam_Table[[#Headers],[#Data],[Customer ID]],MedExam_Table[[#Headers],[#Data],[Smoker Updated]],"Not Found",0)</f>
        <v>No</v>
      </c>
      <c r="J970" t="str" cm="1">
        <f t="array" ref="J970">_xlfn.XLOOKUP($A970,MedExam_Table[[#Headers],[#Data],[Customer ID]],MedExam_Table[[#Headers],[#Data],[Weight Status]],"Not Found",0)</f>
        <v>Underweight</v>
      </c>
      <c r="K970" t="str" cm="1">
        <f t="array" ref="K970">_xlfn.XLOOKUP($A970,MedExam_Table[[#Headers],[#Data],[Customer ID]],MedExam_Table[[#Headers],[#Data],[Diabetes Status]],"Not Found",0)</f>
        <v>Normal</v>
      </c>
      <c r="L970" cm="1">
        <f t="array" ref="L970">_xlfn.XLOOKUP($A970,Hospitalisation_table[[#All],[Customer ID]],Hospitalisation_table[[#All],[Customer Age]],"Not Found",0)</f>
        <v>39</v>
      </c>
      <c r="M970" t="str" cm="1">
        <f t="array" ref="M970">_xlfn.XLOOKUP($A970,Hospitalisation_table[[#All],[Customer ID]],Hospitalisation_table[[#All],[Date of Birth]],"Not Found",0)</f>
        <v>20-Nov-1983</v>
      </c>
      <c r="N970" s="22" cm="1">
        <f t="array" ref="N970">_xlfn.XLOOKUP($A970,Hospitalisation_table[[#All],[Customer ID]],Hospitalisation_table[[#All],[charges]],"Not Found",0)</f>
        <v>4265.01</v>
      </c>
      <c r="O970" t="str" cm="1">
        <f t="array" ref="O970">_xlfn.XLOOKUP($A970,Hospitalisation_table[[#All],[Customer ID]],Hospitalisation_table[[#All],[Hospital tier_Updated]],"Not Found",0)</f>
        <v>tier - 2</v>
      </c>
      <c r="P970" t="str" cm="1">
        <f t="array" ref="P970">_xlfn.XLOOKUP($A970,Hospitalisation_table[[#All],[Customer ID]],Hospitalisation_table[[#All],[City tier_updated]],"Not Found",0)</f>
        <v>tier - 1</v>
      </c>
      <c r="Q970" t="str" cm="1">
        <f t="array" ref="Q970">_xlfn.XLOOKUP($A970,Hospitalisation_table[[#All],[Customer ID]],Hospitalisation_table[[#All],[State ID Updated]],"Not Found",0)</f>
        <v>R1012</v>
      </c>
    </row>
    <row r="971" spans="1:17" x14ac:dyDescent="0.3">
      <c r="A971" s="14" t="s">
        <v>497</v>
      </c>
      <c r="B971" t="str" cm="1">
        <f t="array" ref="B971">_xlfn.XLOOKUP($A971,CustomersName[[#All],[Customer ID]],CustomersName[[#All],[First Name]],"Not Found",0)</f>
        <v>Douhie J</v>
      </c>
      <c r="C971" cm="1">
        <f t="array" ref="C971">_xlfn.XLOOKUP($A971,MedExam_Table[[#Headers],[#Data],[Customer ID]],MedExam_Table[[#Headers],[#Data],[BMI]],"Not Found",0)</f>
        <v>30.3</v>
      </c>
      <c r="D971" cm="1">
        <f t="array" ref="D971">_xlfn.XLOOKUP($A971,MedExam_Table[[#Headers],[#Data],[Customer ID]],MedExam_Table[[#Headers],[#Data],[HBA1C]],"Not Found",0)</f>
        <v>4.7699999999999996</v>
      </c>
      <c r="E971" t="str" cm="1">
        <f t="array" ref="E971">_xlfn.XLOOKUP($A971,MedExam_Table[[#Headers],[#Data],[Customer ID]],MedExam_Table[[#Headers],[#Data],[Heart Issues Updated]],"Not Found",0)</f>
        <v>Yes</v>
      </c>
      <c r="F971" t="str" cm="1">
        <f t="array" ref="F971">_xlfn.XLOOKUP($A971,MedExam_Table[[#Headers],[#Data],[Customer ID]],MedExam_Table[[#Headers],[#Data],[Any Transplants Update]],"Not Found",0)</f>
        <v>No</v>
      </c>
      <c r="G971" t="str" cm="1">
        <f t="array" ref="G971">_xlfn.XLOOKUP($A971,MedExam_Table[[#Headers],[#Data],[Customer ID]],MedExam_Table[[#Headers],[#Data],[Cancer history]],"Not Found",0)</f>
        <v>No</v>
      </c>
      <c r="H971" cm="1">
        <f t="array" ref="H971">_xlfn.XLOOKUP($A971,MedExam_Table[[#Headers],[#Data],[Customer ID]],MedExam_Table[[#Headers],[#Data],[NumberOfMajorSurgeries_updated]],"Not Found",0)</f>
        <v>1</v>
      </c>
      <c r="I971" t="str" cm="1">
        <f t="array" ref="I971">_xlfn.XLOOKUP($A971,MedExam_Table[[#Headers],[#Data],[Customer ID]],MedExam_Table[[#Headers],[#Data],[Smoker Updated]],"Not Found",0)</f>
        <v>No</v>
      </c>
      <c r="J971" t="str" cm="1">
        <f t="array" ref="J971">_xlfn.XLOOKUP($A971,MedExam_Table[[#Headers],[#Data],[Customer ID]],MedExam_Table[[#Headers],[#Data],[Weight Status]],"Not Found",0)</f>
        <v>Obesity</v>
      </c>
      <c r="K971" t="str" cm="1">
        <f t="array" ref="K971">_xlfn.XLOOKUP($A971,MedExam_Table[[#Headers],[#Data],[Customer ID]],MedExam_Table[[#Headers],[#Data],[Diabetes Status]],"Not Found",0)</f>
        <v>Normal</v>
      </c>
      <c r="L971" cm="1">
        <f t="array" ref="L971">_xlfn.XLOOKUP($A971,Hospitalisation_table[[#All],[Customer ID]],Hospitalisation_table[[#All],[Customer Age]],"Not Found",0)</f>
        <v>27</v>
      </c>
      <c r="M971" t="str" cm="1">
        <f t="array" ref="M971">_xlfn.XLOOKUP($A971,Hospitalisation_table[[#All],[Customer ID]],Hospitalisation_table[[#All],[Date of Birth]],"Not Found",0)</f>
        <v>14-Oct-1995</v>
      </c>
      <c r="N971" s="22" cm="1">
        <f t="array" ref="N971">_xlfn.XLOOKUP($A971,Hospitalisation_table[[#All],[Customer ID]],Hospitalisation_table[[#All],[charges]],"Not Found",0)</f>
        <v>4260.74</v>
      </c>
      <c r="O971" t="str" cm="1">
        <f t="array" ref="O971">_xlfn.XLOOKUP($A971,Hospitalisation_table[[#All],[Customer ID]],Hospitalisation_table[[#All],[Hospital tier_Updated]],"Not Found",0)</f>
        <v>tier - 3</v>
      </c>
      <c r="P971" t="str" cm="1">
        <f t="array" ref="P971">_xlfn.XLOOKUP($A971,Hospitalisation_table[[#All],[Customer ID]],Hospitalisation_table[[#All],[City tier_updated]],"Not Found",0)</f>
        <v>tier - 2</v>
      </c>
      <c r="Q971" t="str" cm="1">
        <f t="array" ref="Q971">_xlfn.XLOOKUP($A971,Hospitalisation_table[[#All],[Customer ID]],Hospitalisation_table[[#All],[State ID Updated]],"Not Found",0)</f>
        <v>R1011</v>
      </c>
    </row>
    <row r="972" spans="1:17" x14ac:dyDescent="0.3">
      <c r="A972" s="13" t="s">
        <v>496</v>
      </c>
      <c r="B972" t="str" cm="1">
        <f t="array" ref="B972">_xlfn.XLOOKUP($A972,CustomersName[[#All],[Customer ID]],CustomersName[[#All],[First Name]],"Not Found",0)</f>
        <v>Jerehiah H</v>
      </c>
      <c r="C972" cm="1">
        <f t="array" ref="C972">_xlfn.XLOOKUP($A972,MedExam_Table[[#Headers],[#Data],[Customer ID]],MedExam_Table[[#Headers],[#Data],[BMI]],"Not Found",0)</f>
        <v>16.670000000000002</v>
      </c>
      <c r="D972" cm="1">
        <f t="array" ref="D972">_xlfn.XLOOKUP($A972,MedExam_Table[[#Headers],[#Data],[Customer ID]],MedExam_Table[[#Headers],[#Data],[HBA1C]],"Not Found",0)</f>
        <v>5.46</v>
      </c>
      <c r="E972" t="str" cm="1">
        <f t="array" ref="E972">_xlfn.XLOOKUP($A972,MedExam_Table[[#Headers],[#Data],[Customer ID]],MedExam_Table[[#Headers],[#Data],[Heart Issues Updated]],"Not Found",0)</f>
        <v>No</v>
      </c>
      <c r="F972" t="str" cm="1">
        <f t="array" ref="F972">_xlfn.XLOOKUP($A972,MedExam_Table[[#Headers],[#Data],[Customer ID]],MedExam_Table[[#Headers],[#Data],[Any Transplants Update]],"Not Found",0)</f>
        <v>No</v>
      </c>
      <c r="G972" t="str" cm="1">
        <f t="array" ref="G972">_xlfn.XLOOKUP($A972,MedExam_Table[[#Headers],[#Data],[Customer ID]],MedExam_Table[[#Headers],[#Data],[Cancer history]],"Not Found",0)</f>
        <v>No</v>
      </c>
      <c r="H972" cm="1">
        <f t="array" ref="H972">_xlfn.XLOOKUP($A972,MedExam_Table[[#Headers],[#Data],[Customer ID]],MedExam_Table[[#Headers],[#Data],[NumberOfMajorSurgeries_updated]],"Not Found",0)</f>
        <v>0</v>
      </c>
      <c r="I972" t="str" cm="1">
        <f t="array" ref="I972">_xlfn.XLOOKUP($A972,MedExam_Table[[#Headers],[#Data],[Customer ID]],MedExam_Table[[#Headers],[#Data],[Smoker Updated]],"Not Found",0)</f>
        <v>No</v>
      </c>
      <c r="J972" t="str" cm="1">
        <f t="array" ref="J972">_xlfn.XLOOKUP($A972,MedExam_Table[[#Headers],[#Data],[Customer ID]],MedExam_Table[[#Headers],[#Data],[Weight Status]],"Not Found",0)</f>
        <v>Underweight</v>
      </c>
      <c r="K972" t="str" cm="1">
        <f t="array" ref="K972">_xlfn.XLOOKUP($A972,MedExam_Table[[#Headers],[#Data],[Customer ID]],MedExam_Table[[#Headers],[#Data],[Diabetes Status]],"Not Found",0)</f>
        <v>Normal</v>
      </c>
      <c r="L972" cm="1">
        <f t="array" ref="L972">_xlfn.XLOOKUP($A972,Hospitalisation_table[[#All],[Customer ID]],Hospitalisation_table[[#All],[Customer Age]],"Not Found",0)</f>
        <v>40</v>
      </c>
      <c r="M972" t="str" cm="1">
        <f t="array" ref="M972">_xlfn.XLOOKUP($A972,Hospitalisation_table[[#All],[Customer ID]],Hospitalisation_table[[#All],[Date of Birth]],"Not Found",0)</f>
        <v>16-Jun-1982</v>
      </c>
      <c r="N972" s="22" cm="1">
        <f t="array" ref="N972">_xlfn.XLOOKUP($A972,Hospitalisation_table[[#All],[Customer ID]],Hospitalisation_table[[#All],[charges]],"Not Found",0)</f>
        <v>4250.24</v>
      </c>
      <c r="O972" t="str" cm="1">
        <f t="array" ref="O972">_xlfn.XLOOKUP($A972,Hospitalisation_table[[#All],[Customer ID]],Hospitalisation_table[[#All],[Hospital tier_Updated]],"Not Found",0)</f>
        <v>tier - 2</v>
      </c>
      <c r="P972" t="str" cm="1">
        <f t="array" ref="P972">_xlfn.XLOOKUP($A972,Hospitalisation_table[[#All],[Customer ID]],Hospitalisation_table[[#All],[City tier_updated]],"Not Found",0)</f>
        <v>tier - 3</v>
      </c>
      <c r="Q972" t="str" cm="1">
        <f t="array" ref="Q972">_xlfn.XLOOKUP($A972,Hospitalisation_table[[#All],[Customer ID]],Hospitalisation_table[[#All],[State ID Updated]],"Not Found",0)</f>
        <v>R1013</v>
      </c>
    </row>
    <row r="973" spans="1:17" x14ac:dyDescent="0.3">
      <c r="A973" s="14" t="s">
        <v>495</v>
      </c>
      <c r="B973" t="str" cm="1">
        <f t="array" ref="B973">_xlfn.XLOOKUP($A973,CustomersName[[#All],[Customer ID]],CustomersName[[#All],[First Name]],"Not Found",0)</f>
        <v>Ashlhy J.</v>
      </c>
      <c r="C973" cm="1">
        <f t="array" ref="C973">_xlfn.XLOOKUP($A973,MedExam_Table[[#Headers],[#Data],[Customer ID]],MedExam_Table[[#Headers],[#Data],[BMI]],"Not Found",0)</f>
        <v>28.594999999999999</v>
      </c>
      <c r="D973" cm="1">
        <f t="array" ref="D973">_xlfn.XLOOKUP($A973,MedExam_Table[[#Headers],[#Data],[Customer ID]],MedExam_Table[[#Headers],[#Data],[HBA1C]],"Not Found",0)</f>
        <v>5.43</v>
      </c>
      <c r="E973" t="str" cm="1">
        <f t="array" ref="E973">_xlfn.XLOOKUP($A973,MedExam_Table[[#Headers],[#Data],[Customer ID]],MedExam_Table[[#Headers],[#Data],[Heart Issues Updated]],"Not Found",0)</f>
        <v>No</v>
      </c>
      <c r="F973" t="str" cm="1">
        <f t="array" ref="F973">_xlfn.XLOOKUP($A973,MedExam_Table[[#Headers],[#Data],[Customer ID]],MedExam_Table[[#Headers],[#Data],[Any Transplants Update]],"Not Found",0)</f>
        <v>No</v>
      </c>
      <c r="G973" t="str" cm="1">
        <f t="array" ref="G973">_xlfn.XLOOKUP($A973,MedExam_Table[[#Headers],[#Data],[Customer ID]],MedExam_Table[[#Headers],[#Data],[Cancer history]],"Not Found",0)</f>
        <v>No</v>
      </c>
      <c r="H973" cm="1">
        <f t="array" ref="H973">_xlfn.XLOOKUP($A973,MedExam_Table[[#Headers],[#Data],[Customer ID]],MedExam_Table[[#Headers],[#Data],[NumberOfMajorSurgeries_updated]],"Not Found",0)</f>
        <v>0</v>
      </c>
      <c r="I973" t="str" cm="1">
        <f t="array" ref="I973">_xlfn.XLOOKUP($A973,MedExam_Table[[#Headers],[#Data],[Customer ID]],MedExam_Table[[#Headers],[#Data],[Smoker Updated]],"Not Found",0)</f>
        <v>No</v>
      </c>
      <c r="J973" t="str" cm="1">
        <f t="array" ref="J973">_xlfn.XLOOKUP($A973,MedExam_Table[[#Headers],[#Data],[Customer ID]],MedExam_Table[[#Headers],[#Data],[Weight Status]],"Not Found",0)</f>
        <v>OverWeight</v>
      </c>
      <c r="K973" t="str" cm="1">
        <f t="array" ref="K973">_xlfn.XLOOKUP($A973,MedExam_Table[[#Headers],[#Data],[Customer ID]],MedExam_Table[[#Headers],[#Data],[Diabetes Status]],"Not Found",0)</f>
        <v>Normal</v>
      </c>
      <c r="L973" cm="1">
        <f t="array" ref="L973">_xlfn.XLOOKUP($A973,Hospitalisation_table[[#All],[Customer ID]],Hospitalisation_table[[#All],[Customer Age]],"Not Found",0)</f>
        <v>31</v>
      </c>
      <c r="M973" t="str" cm="1">
        <f t="array" ref="M973">_xlfn.XLOOKUP($A973,Hospitalisation_table[[#All],[Customer ID]],Hospitalisation_table[[#All],[Date of Birth]],"Not Found",0)</f>
        <v>1-Dec-1991</v>
      </c>
      <c r="N973" s="22" cm="1">
        <f t="array" ref="N973">_xlfn.XLOOKUP($A973,Hospitalisation_table[[#All],[Customer ID]],Hospitalisation_table[[#All],[charges]],"Not Found",0)</f>
        <v>4243.59</v>
      </c>
      <c r="O973" t="str" cm="1">
        <f t="array" ref="O973">_xlfn.XLOOKUP($A973,Hospitalisation_table[[#All],[Customer ID]],Hospitalisation_table[[#All],[Hospital tier_Updated]],"Not Found",0)</f>
        <v>tier - 3</v>
      </c>
      <c r="P973" t="str" cm="1">
        <f t="array" ref="P973">_xlfn.XLOOKUP($A973,Hospitalisation_table[[#All],[Customer ID]],Hospitalisation_table[[#All],[City tier_updated]],"Not Found",0)</f>
        <v>tier - 1</v>
      </c>
      <c r="Q973" t="str" cm="1">
        <f t="array" ref="Q973">_xlfn.XLOOKUP($A973,Hospitalisation_table[[#All],[Customer ID]],Hospitalisation_table[[#All],[State ID Updated]],"Not Found",0)</f>
        <v>R1012</v>
      </c>
    </row>
    <row r="974" spans="1:17" x14ac:dyDescent="0.3">
      <c r="A974" s="13" t="s">
        <v>494</v>
      </c>
      <c r="B974" t="str" cm="1">
        <f t="array" ref="B974">_xlfn.XLOOKUP($A974,CustomersName[[#All],[Customer ID]],CustomersName[[#All],[First Name]],"Not Found",0)</f>
        <v>Turher J.</v>
      </c>
      <c r="C974" cm="1">
        <f t="array" ref="C974">_xlfn.XLOOKUP($A974,MedExam_Table[[#Headers],[#Data],[Customer ID]],MedExam_Table[[#Headers],[#Data],[BMI]],"Not Found",0)</f>
        <v>25.934999999999999</v>
      </c>
      <c r="D974" cm="1">
        <f t="array" ref="D974">_xlfn.XLOOKUP($A974,MedExam_Table[[#Headers],[#Data],[Customer ID]],MedExam_Table[[#Headers],[#Data],[HBA1C]],"Not Found",0)</f>
        <v>4.29</v>
      </c>
      <c r="E974" t="str" cm="1">
        <f t="array" ref="E974">_xlfn.XLOOKUP($A974,MedExam_Table[[#Headers],[#Data],[Customer ID]],MedExam_Table[[#Headers],[#Data],[Heart Issues Updated]],"Not Found",0)</f>
        <v>No</v>
      </c>
      <c r="F974" t="str" cm="1">
        <f t="array" ref="F974">_xlfn.XLOOKUP($A974,MedExam_Table[[#Headers],[#Data],[Customer ID]],MedExam_Table[[#Headers],[#Data],[Any Transplants Update]],"Not Found",0)</f>
        <v>No</v>
      </c>
      <c r="G974" t="str" cm="1">
        <f t="array" ref="G974">_xlfn.XLOOKUP($A974,MedExam_Table[[#Headers],[#Data],[Customer ID]],MedExam_Table[[#Headers],[#Data],[Cancer history]],"Not Found",0)</f>
        <v>No</v>
      </c>
      <c r="H974" cm="1">
        <f t="array" ref="H974">_xlfn.XLOOKUP($A974,MedExam_Table[[#Headers],[#Data],[Customer ID]],MedExam_Table[[#Headers],[#Data],[NumberOfMajorSurgeries_updated]],"Not Found",0)</f>
        <v>0</v>
      </c>
      <c r="I974" t="str" cm="1">
        <f t="array" ref="I974">_xlfn.XLOOKUP($A974,MedExam_Table[[#Headers],[#Data],[Customer ID]],MedExam_Table[[#Headers],[#Data],[Smoker Updated]],"Not Found",0)</f>
        <v>No</v>
      </c>
      <c r="J974" t="str" cm="1">
        <f t="array" ref="J974">_xlfn.XLOOKUP($A974,MedExam_Table[[#Headers],[#Data],[Customer ID]],MedExam_Table[[#Headers],[#Data],[Weight Status]],"Not Found",0)</f>
        <v>OverWeight</v>
      </c>
      <c r="K974" t="str" cm="1">
        <f t="array" ref="K974">_xlfn.XLOOKUP($A974,MedExam_Table[[#Headers],[#Data],[Customer ID]],MedExam_Table[[#Headers],[#Data],[Diabetes Status]],"Not Found",0)</f>
        <v>Normal</v>
      </c>
      <c r="L974" cm="1">
        <f t="array" ref="L974">_xlfn.XLOOKUP($A974,Hospitalisation_table[[#All],[Customer ID]],Hospitalisation_table[[#All],[Customer Age]],"Not Found",0)</f>
        <v>31</v>
      </c>
      <c r="M974" t="str" cm="1">
        <f t="array" ref="M974">_xlfn.XLOOKUP($A974,Hospitalisation_table[[#All],[Customer ID]],Hospitalisation_table[[#All],[Date of Birth]],"Not Found",0)</f>
        <v>3-Nov-1991</v>
      </c>
      <c r="N974" s="22" cm="1">
        <f t="array" ref="N974">_xlfn.XLOOKUP($A974,Hospitalisation_table[[#All],[Customer ID]],Hospitalisation_table[[#All],[charges]],"Not Found",0)</f>
        <v>4239.8900000000003</v>
      </c>
      <c r="O974" t="str" cm="1">
        <f t="array" ref="O974">_xlfn.XLOOKUP($A974,Hospitalisation_table[[#All],[Customer ID]],Hospitalisation_table[[#All],[Hospital tier_Updated]],"Not Found",0)</f>
        <v>tier - 2</v>
      </c>
      <c r="P974" t="str" cm="1">
        <f t="array" ref="P974">_xlfn.XLOOKUP($A974,Hospitalisation_table[[#All],[Customer ID]],Hospitalisation_table[[#All],[City tier_updated]],"Not Found",0)</f>
        <v>tier - 2</v>
      </c>
      <c r="Q974" t="str" cm="1">
        <f t="array" ref="Q974">_xlfn.XLOOKUP($A974,Hospitalisation_table[[#All],[Customer ID]],Hospitalisation_table[[#All],[State ID Updated]],"Not Found",0)</f>
        <v>R1012</v>
      </c>
    </row>
    <row r="975" spans="1:17" x14ac:dyDescent="0.3">
      <c r="A975" s="14" t="s">
        <v>493</v>
      </c>
      <c r="B975" t="str" cm="1">
        <f t="array" ref="B975">_xlfn.XLOOKUP($A975,CustomersName[[#All],[Customer ID]],CustomersName[[#All],[First Name]],"Not Found",0)</f>
        <v>Roger</v>
      </c>
      <c r="C975" cm="1">
        <f t="array" ref="C975">_xlfn.XLOOKUP($A975,MedExam_Table[[#Headers],[#Data],[Customer ID]],MedExam_Table[[#Headers],[#Data],[BMI]],"Not Found",0)</f>
        <v>27.645</v>
      </c>
      <c r="D975" cm="1">
        <f t="array" ref="D975">_xlfn.XLOOKUP($A975,MedExam_Table[[#Headers],[#Data],[Customer ID]],MedExam_Table[[#Headers],[#Data],[HBA1C]],"Not Found",0)</f>
        <v>5.25</v>
      </c>
      <c r="E975" t="str" cm="1">
        <f t="array" ref="E975">_xlfn.XLOOKUP($A975,MedExam_Table[[#Headers],[#Data],[Customer ID]],MedExam_Table[[#Headers],[#Data],[Heart Issues Updated]],"Not Found",0)</f>
        <v>No</v>
      </c>
      <c r="F975" t="str" cm="1">
        <f t="array" ref="F975">_xlfn.XLOOKUP($A975,MedExam_Table[[#Headers],[#Data],[Customer ID]],MedExam_Table[[#Headers],[#Data],[Any Transplants Update]],"Not Found",0)</f>
        <v>No</v>
      </c>
      <c r="G975" t="str" cm="1">
        <f t="array" ref="G975">_xlfn.XLOOKUP($A975,MedExam_Table[[#Headers],[#Data],[Customer ID]],MedExam_Table[[#Headers],[#Data],[Cancer history]],"Not Found",0)</f>
        <v>No</v>
      </c>
      <c r="H975" cm="1">
        <f t="array" ref="H975">_xlfn.XLOOKUP($A975,MedExam_Table[[#Headers],[#Data],[Customer ID]],MedExam_Table[[#Headers],[#Data],[NumberOfMajorSurgeries_updated]],"Not Found",0)</f>
        <v>1</v>
      </c>
      <c r="I975" t="str" cm="1">
        <f t="array" ref="I975">_xlfn.XLOOKUP($A975,MedExam_Table[[#Headers],[#Data],[Customer ID]],MedExam_Table[[#Headers],[#Data],[Smoker Updated]],"Not Found",0)</f>
        <v>No</v>
      </c>
      <c r="J975" t="str" cm="1">
        <f t="array" ref="J975">_xlfn.XLOOKUP($A975,MedExam_Table[[#Headers],[#Data],[Customer ID]],MedExam_Table[[#Headers],[#Data],[Weight Status]],"Not Found",0)</f>
        <v>OverWeight</v>
      </c>
      <c r="K975" t="str" cm="1">
        <f t="array" ref="K975">_xlfn.XLOOKUP($A975,MedExam_Table[[#Headers],[#Data],[Customer ID]],MedExam_Table[[#Headers],[#Data],[Diabetes Status]],"Not Found",0)</f>
        <v>Normal</v>
      </c>
      <c r="L975" cm="1">
        <f t="array" ref="L975">_xlfn.XLOOKUP($A975,Hospitalisation_table[[#All],[Customer ID]],Hospitalisation_table[[#All],[Customer Age]],"Not Found",0)</f>
        <v>30</v>
      </c>
      <c r="M975" t="str" cm="1">
        <f t="array" ref="M975">_xlfn.XLOOKUP($A975,Hospitalisation_table[[#All],[Customer ID]],Hospitalisation_table[[#All],[Date of Birth]],"Not Found",0)</f>
        <v>27-Jun-1992</v>
      </c>
      <c r="N975" s="22" cm="1">
        <f t="array" ref="N975">_xlfn.XLOOKUP($A975,Hospitalisation_table[[#All],[Customer ID]],Hospitalisation_table[[#All],[charges]],"Not Found",0)</f>
        <v>4237.13</v>
      </c>
      <c r="O975" t="str" cm="1">
        <f t="array" ref="O975">_xlfn.XLOOKUP($A975,Hospitalisation_table[[#All],[Customer ID]],Hospitalisation_table[[#All],[Hospital tier_Updated]],"Not Found",0)</f>
        <v>tier - 3</v>
      </c>
      <c r="P975" t="str" cm="1">
        <f t="array" ref="P975">_xlfn.XLOOKUP($A975,Hospitalisation_table[[#All],[Customer ID]],Hospitalisation_table[[#All],[City tier_updated]],"Not Found",0)</f>
        <v>tier - 1</v>
      </c>
      <c r="Q975" t="str" cm="1">
        <f t="array" ref="Q975">_xlfn.XLOOKUP($A975,Hospitalisation_table[[#All],[Customer ID]],Hospitalisation_table[[#All],[State ID Updated]],"Not Found",0)</f>
        <v>R1016</v>
      </c>
    </row>
    <row r="976" spans="1:17" x14ac:dyDescent="0.3">
      <c r="A976" s="13" t="s">
        <v>492</v>
      </c>
      <c r="B976" t="str" cm="1">
        <f t="array" ref="B976">_xlfn.XLOOKUP($A976,CustomersName[[#All],[Customer ID]],CustomersName[[#All],[First Name]],"Not Found",0)</f>
        <v>Pamela</v>
      </c>
      <c r="C976" cm="1">
        <f t="array" ref="C976">_xlfn.XLOOKUP($A976,MedExam_Table[[#Headers],[#Data],[Customer ID]],MedExam_Table[[#Headers],[#Data],[BMI]],"Not Found",0)</f>
        <v>30.1</v>
      </c>
      <c r="D976" cm="1">
        <f t="array" ref="D976">_xlfn.XLOOKUP($A976,MedExam_Table[[#Headers],[#Data],[Customer ID]],MedExam_Table[[#Headers],[#Data],[HBA1C]],"Not Found",0)</f>
        <v>4.04</v>
      </c>
      <c r="E976" t="str" cm="1">
        <f t="array" ref="E976">_xlfn.XLOOKUP($A976,MedExam_Table[[#Headers],[#Data],[Customer ID]],MedExam_Table[[#Headers],[#Data],[Heart Issues Updated]],"Not Found",0)</f>
        <v>No</v>
      </c>
      <c r="F976" t="str" cm="1">
        <f t="array" ref="F976">_xlfn.XLOOKUP($A976,MedExam_Table[[#Headers],[#Data],[Customer ID]],MedExam_Table[[#Headers],[#Data],[Any Transplants Update]],"Not Found",0)</f>
        <v>No</v>
      </c>
      <c r="G976" t="str" cm="1">
        <f t="array" ref="G976">_xlfn.XLOOKUP($A976,MedExam_Table[[#Headers],[#Data],[Customer ID]],MedExam_Table[[#Headers],[#Data],[Cancer history]],"Not Found",0)</f>
        <v>No</v>
      </c>
      <c r="H976" cm="1">
        <f t="array" ref="H976">_xlfn.XLOOKUP($A976,MedExam_Table[[#Headers],[#Data],[Customer ID]],MedExam_Table[[#Headers],[#Data],[NumberOfMajorSurgeries_updated]],"Not Found",0)</f>
        <v>1</v>
      </c>
      <c r="I976" t="str" cm="1">
        <f t="array" ref="I976">_xlfn.XLOOKUP($A976,MedExam_Table[[#Headers],[#Data],[Customer ID]],MedExam_Table[[#Headers],[#Data],[Smoker Updated]],"Not Found",0)</f>
        <v>No</v>
      </c>
      <c r="J976" t="str" cm="1">
        <f t="array" ref="J976">_xlfn.XLOOKUP($A976,MedExam_Table[[#Headers],[#Data],[Customer ID]],MedExam_Table[[#Headers],[#Data],[Weight Status]],"Not Found",0)</f>
        <v>Obesity</v>
      </c>
      <c r="K976" t="str" cm="1">
        <f t="array" ref="K976">_xlfn.XLOOKUP($A976,MedExam_Table[[#Headers],[#Data],[Customer ID]],MedExam_Table[[#Headers],[#Data],[Diabetes Status]],"Not Found",0)</f>
        <v>Normal</v>
      </c>
      <c r="L976" cm="1">
        <f t="array" ref="L976">_xlfn.XLOOKUP($A976,Hospitalisation_table[[#All],[Customer ID]],Hospitalisation_table[[#All],[Customer Age]],"Not Found",0)</f>
        <v>24</v>
      </c>
      <c r="M976" t="str" cm="1">
        <f t="array" ref="M976">_xlfn.XLOOKUP($A976,Hospitalisation_table[[#All],[Customer ID]],Hospitalisation_table[[#All],[Date of Birth]],"Not Found",0)</f>
        <v>14-Dec-1998</v>
      </c>
      <c r="N976" s="22" cm="1">
        <f t="array" ref="N976">_xlfn.XLOOKUP($A976,Hospitalisation_table[[#All],[Customer ID]],Hospitalisation_table[[#All],[charges]],"Not Found",0)</f>
        <v>4234.93</v>
      </c>
      <c r="O976" t="str" cm="1">
        <f t="array" ref="O976">_xlfn.XLOOKUP($A976,Hospitalisation_table[[#All],[Customer ID]],Hospitalisation_table[[#All],[Hospital tier_Updated]],"Not Found",0)</f>
        <v>tier - 2</v>
      </c>
      <c r="P976" t="str" cm="1">
        <f t="array" ref="P976">_xlfn.XLOOKUP($A976,Hospitalisation_table[[#All],[Customer ID]],Hospitalisation_table[[#All],[City tier_updated]],"Not Found",0)</f>
        <v>tier - 1</v>
      </c>
      <c r="Q976" t="str" cm="1">
        <f t="array" ref="Q976">_xlfn.XLOOKUP($A976,Hospitalisation_table[[#All],[Customer ID]],Hospitalisation_table[[#All],[State ID Updated]],"Not Found",0)</f>
        <v>R1011</v>
      </c>
    </row>
    <row r="977" spans="1:17" x14ac:dyDescent="0.3">
      <c r="A977" s="14" t="s">
        <v>491</v>
      </c>
      <c r="B977" t="str" cm="1">
        <f t="array" ref="B977">_xlfn.XLOOKUP($A977,CustomersName[[#All],[Customer ID]],CustomersName[[#All],[First Name]],"Not Found",0)</f>
        <v>Alhison M.</v>
      </c>
      <c r="C977" cm="1">
        <f t="array" ref="C977">_xlfn.XLOOKUP($A977,MedExam_Table[[#Headers],[#Data],[Customer ID]],MedExam_Table[[#Headers],[#Data],[BMI]],"Not Found",0)</f>
        <v>26.79</v>
      </c>
      <c r="D977" cm="1">
        <f t="array" ref="D977">_xlfn.XLOOKUP($A977,MedExam_Table[[#Headers],[#Data],[Customer ID]],MedExam_Table[[#Headers],[#Data],[HBA1C]],"Not Found",0)</f>
        <v>5</v>
      </c>
      <c r="E977" t="str" cm="1">
        <f t="array" ref="E977">_xlfn.XLOOKUP($A977,MedExam_Table[[#Headers],[#Data],[Customer ID]],MedExam_Table[[#Headers],[#Data],[Heart Issues Updated]],"Not Found",0)</f>
        <v>Yes</v>
      </c>
      <c r="F977" t="str" cm="1">
        <f t="array" ref="F977">_xlfn.XLOOKUP($A977,MedExam_Table[[#Headers],[#Data],[Customer ID]],MedExam_Table[[#Headers],[#Data],[Any Transplants Update]],"Not Found",0)</f>
        <v>No</v>
      </c>
      <c r="G977" t="str" cm="1">
        <f t="array" ref="G977">_xlfn.XLOOKUP($A977,MedExam_Table[[#Headers],[#Data],[Customer ID]],MedExam_Table[[#Headers],[#Data],[Cancer history]],"Not Found",0)</f>
        <v>Yes</v>
      </c>
      <c r="H977" cm="1">
        <f t="array" ref="H977">_xlfn.XLOOKUP($A977,MedExam_Table[[#Headers],[#Data],[Customer ID]],MedExam_Table[[#Headers],[#Data],[NumberOfMajorSurgeries_updated]],"Not Found",0)</f>
        <v>1</v>
      </c>
      <c r="I977" t="str" cm="1">
        <f t="array" ref="I977">_xlfn.XLOOKUP($A977,MedExam_Table[[#Headers],[#Data],[Customer ID]],MedExam_Table[[#Headers],[#Data],[Smoker Updated]],"Not Found",0)</f>
        <v>No</v>
      </c>
      <c r="J977" t="str" cm="1">
        <f t="array" ref="J977">_xlfn.XLOOKUP($A977,MedExam_Table[[#Headers],[#Data],[Customer ID]],MedExam_Table[[#Headers],[#Data],[Weight Status]],"Not Found",0)</f>
        <v>OverWeight</v>
      </c>
      <c r="K977" t="str" cm="1">
        <f t="array" ref="K977">_xlfn.XLOOKUP($A977,MedExam_Table[[#Headers],[#Data],[Customer ID]],MedExam_Table[[#Headers],[#Data],[Diabetes Status]],"Not Found",0)</f>
        <v>Normal</v>
      </c>
      <c r="L977" cm="1">
        <f t="array" ref="L977">_xlfn.XLOOKUP($A977,Hospitalisation_table[[#All],[Customer ID]],Hospitalisation_table[[#All],[Customer Age]],"Not Found",0)</f>
        <v>25</v>
      </c>
      <c r="M977" t="str" cm="1">
        <f t="array" ref="M977">_xlfn.XLOOKUP($A977,Hospitalisation_table[[#All],[Customer ID]],Hospitalisation_table[[#All],[Date of Birth]],"Not Found",0)</f>
        <v>6-Sep-1997</v>
      </c>
      <c r="N977" s="22" cm="1">
        <f t="array" ref="N977">_xlfn.XLOOKUP($A977,Hospitalisation_table[[#All],[Customer ID]],Hospitalisation_table[[#All],[charges]],"Not Found",0)</f>
        <v>4189.1099999999997</v>
      </c>
      <c r="O977" t="str" cm="1">
        <f t="array" ref="O977">_xlfn.XLOOKUP($A977,Hospitalisation_table[[#All],[Customer ID]],Hospitalisation_table[[#All],[Hospital tier_Updated]],"Not Found",0)</f>
        <v>tier - 2</v>
      </c>
      <c r="P977" t="str" cm="1">
        <f t="array" ref="P977">_xlfn.XLOOKUP($A977,Hospitalisation_table[[#All],[Customer ID]],Hospitalisation_table[[#All],[City tier_updated]],"Not Found",0)</f>
        <v>tier - 2</v>
      </c>
      <c r="Q977" t="str" cm="1">
        <f t="array" ref="Q977">_xlfn.XLOOKUP($A977,Hospitalisation_table[[#All],[Customer ID]],Hospitalisation_table[[#All],[State ID Updated]],"Not Found",0)</f>
        <v>R1012</v>
      </c>
    </row>
    <row r="978" spans="1:17" x14ac:dyDescent="0.3">
      <c r="A978" s="13" t="s">
        <v>490</v>
      </c>
      <c r="B978" t="str" cm="1">
        <f t="array" ref="B978">_xlfn.XLOOKUP($A978,CustomersName[[#All],[Customer ID]],CustomersName[[#All],[First Name]],"Not Found",0)</f>
        <v>KatherhKatherine H.</v>
      </c>
      <c r="C978" cm="1">
        <f t="array" ref="C978">_xlfn.XLOOKUP($A978,MedExam_Table[[#Headers],[#Data],[Customer ID]],MedExam_Table[[#Headers],[#Data],[BMI]],"Not Found",0)</f>
        <v>27.1</v>
      </c>
      <c r="D978" cm="1">
        <f t="array" ref="D978">_xlfn.XLOOKUP($A978,MedExam_Table[[#Headers],[#Data],[Customer ID]],MedExam_Table[[#Headers],[#Data],[HBA1C]],"Not Found",0)</f>
        <v>4.01</v>
      </c>
      <c r="E978" t="str" cm="1">
        <f t="array" ref="E978">_xlfn.XLOOKUP($A978,MedExam_Table[[#Headers],[#Data],[Customer ID]],MedExam_Table[[#Headers],[#Data],[Heart Issues Updated]],"Not Found",0)</f>
        <v>Yes</v>
      </c>
      <c r="F978" t="str" cm="1">
        <f t="array" ref="F978">_xlfn.XLOOKUP($A978,MedExam_Table[[#Headers],[#Data],[Customer ID]],MedExam_Table[[#Headers],[#Data],[Any Transplants Update]],"Not Found",0)</f>
        <v>No</v>
      </c>
      <c r="G978" t="str" cm="1">
        <f t="array" ref="G978">_xlfn.XLOOKUP($A978,MedExam_Table[[#Headers],[#Data],[Customer ID]],MedExam_Table[[#Headers],[#Data],[Cancer history]],"Not Found",0)</f>
        <v>No</v>
      </c>
      <c r="H978" cm="1">
        <f t="array" ref="H978">_xlfn.XLOOKUP($A978,MedExam_Table[[#Headers],[#Data],[Customer ID]],MedExam_Table[[#Headers],[#Data],[NumberOfMajorSurgeries_updated]],"Not Found",0)</f>
        <v>1</v>
      </c>
      <c r="I978" t="str" cm="1">
        <f t="array" ref="I978">_xlfn.XLOOKUP($A978,MedExam_Table[[#Headers],[#Data],[Customer ID]],MedExam_Table[[#Headers],[#Data],[Smoker Updated]],"Not Found",0)</f>
        <v>No</v>
      </c>
      <c r="J978" t="str" cm="1">
        <f t="array" ref="J978">_xlfn.XLOOKUP($A978,MedExam_Table[[#Headers],[#Data],[Customer ID]],MedExam_Table[[#Headers],[#Data],[Weight Status]],"Not Found",0)</f>
        <v>OverWeight</v>
      </c>
      <c r="K978" t="str" cm="1">
        <f t="array" ref="K978">_xlfn.XLOOKUP($A978,MedExam_Table[[#Headers],[#Data],[Customer ID]],MedExam_Table[[#Headers],[#Data],[Diabetes Status]],"Not Found",0)</f>
        <v>Normal</v>
      </c>
      <c r="L978" cm="1">
        <f t="array" ref="L978">_xlfn.XLOOKUP($A978,Hospitalisation_table[[#All],[Customer ID]],Hospitalisation_table[[#All],[Customer Age]],"Not Found",0)</f>
        <v>27</v>
      </c>
      <c r="M978" t="str" cm="1">
        <f t="array" ref="M978">_xlfn.XLOOKUP($A978,Hospitalisation_table[[#All],[Customer ID]],Hospitalisation_table[[#All],[Date of Birth]],"Not Found",0)</f>
        <v>3-Oct-1995</v>
      </c>
      <c r="N978" s="22" cm="1">
        <f t="array" ref="N978">_xlfn.XLOOKUP($A978,Hospitalisation_table[[#All],[Customer ID]],Hospitalisation_table[[#All],[charges]],"Not Found",0)</f>
        <v>4188.7299999999996</v>
      </c>
      <c r="O978" t="str" cm="1">
        <f t="array" ref="O978">_xlfn.XLOOKUP($A978,Hospitalisation_table[[#All],[Customer ID]],Hospitalisation_table[[#All],[Hospital tier_Updated]],"Not Found",0)</f>
        <v>tier - 2</v>
      </c>
      <c r="P978" t="str" cm="1">
        <f t="array" ref="P978">_xlfn.XLOOKUP($A978,Hospitalisation_table[[#All],[Customer ID]],Hospitalisation_table[[#All],[City tier_updated]],"Not Found",0)</f>
        <v>tier - 2</v>
      </c>
      <c r="Q978" t="str" cm="1">
        <f t="array" ref="Q978">_xlfn.XLOOKUP($A978,Hospitalisation_table[[#All],[Customer ID]],Hospitalisation_table[[#All],[State ID Updated]],"Not Found",0)</f>
        <v>R1025</v>
      </c>
    </row>
    <row r="979" spans="1:17" x14ac:dyDescent="0.3">
      <c r="A979" s="14" t="s">
        <v>489</v>
      </c>
      <c r="B979" t="str" cm="1">
        <f t="array" ref="B979">_xlfn.XLOOKUP($A979,CustomersName[[#All],[Customer ID]],CustomersName[[#All],[First Name]],"Not Found",0)</f>
        <v>Robin</v>
      </c>
      <c r="C979" cm="1">
        <f t="array" ref="C979">_xlfn.XLOOKUP($A979,MedExam_Table[[#Headers],[#Data],[Customer ID]],MedExam_Table[[#Headers],[#Data],[BMI]],"Not Found",0)</f>
        <v>24.31</v>
      </c>
      <c r="D979" cm="1">
        <f t="array" ref="D979">_xlfn.XLOOKUP($A979,MedExam_Table[[#Headers],[#Data],[Customer ID]],MedExam_Table[[#Headers],[#Data],[HBA1C]],"Not Found",0)</f>
        <v>5.4</v>
      </c>
      <c r="E979" t="str" cm="1">
        <f t="array" ref="E979">_xlfn.XLOOKUP($A979,MedExam_Table[[#Headers],[#Data],[Customer ID]],MedExam_Table[[#Headers],[#Data],[Heart Issues Updated]],"Not Found",0)</f>
        <v>No</v>
      </c>
      <c r="F979" t="str" cm="1">
        <f t="array" ref="F979">_xlfn.XLOOKUP($A979,MedExam_Table[[#Headers],[#Data],[Customer ID]],MedExam_Table[[#Headers],[#Data],[Any Transplants Update]],"Not Found",0)</f>
        <v>No</v>
      </c>
      <c r="G979" t="str" cm="1">
        <f t="array" ref="G979">_xlfn.XLOOKUP($A979,MedExam_Table[[#Headers],[#Data],[Customer ID]],MedExam_Table[[#Headers],[#Data],[Cancer history]],"Not Found",0)</f>
        <v>No</v>
      </c>
      <c r="H979" cm="1">
        <f t="array" ref="H979">_xlfn.XLOOKUP($A979,MedExam_Table[[#Headers],[#Data],[Customer ID]],MedExam_Table[[#Headers],[#Data],[NumberOfMajorSurgeries_updated]],"Not Found",0)</f>
        <v>0</v>
      </c>
      <c r="I979" t="str" cm="1">
        <f t="array" ref="I979">_xlfn.XLOOKUP($A979,MedExam_Table[[#Headers],[#Data],[Customer ID]],MedExam_Table[[#Headers],[#Data],[Smoker Updated]],"Not Found",0)</f>
        <v>No</v>
      </c>
      <c r="J979" t="str" cm="1">
        <f t="array" ref="J979">_xlfn.XLOOKUP($A979,MedExam_Table[[#Headers],[#Data],[Customer ID]],MedExam_Table[[#Headers],[#Data],[Weight Status]],"Not Found",0)</f>
        <v>NormalWeight</v>
      </c>
      <c r="K979" t="str" cm="1">
        <f t="array" ref="K979">_xlfn.XLOOKUP($A979,MedExam_Table[[#Headers],[#Data],[Customer ID]],MedExam_Table[[#Headers],[#Data],[Diabetes Status]],"Not Found",0)</f>
        <v>Normal</v>
      </c>
      <c r="L979" cm="1">
        <f t="array" ref="L979">_xlfn.XLOOKUP($A979,Hospitalisation_table[[#All],[Customer ID]],Hospitalisation_table[[#All],[Customer Age]],"Not Found",0)</f>
        <v>33</v>
      </c>
      <c r="M979" t="str" cm="1">
        <f t="array" ref="M979">_xlfn.XLOOKUP($A979,Hospitalisation_table[[#All],[Customer ID]],Hospitalisation_table[[#All],[Date of Birth]],"Not Found",0)</f>
        <v>25-Jun-1989</v>
      </c>
      <c r="N979" s="22" cm="1">
        <f t="array" ref="N979">_xlfn.XLOOKUP($A979,Hospitalisation_table[[#All],[Customer ID]],Hospitalisation_table[[#All],[charges]],"Not Found",0)</f>
        <v>4185.1000000000004</v>
      </c>
      <c r="O979" t="str" cm="1">
        <f t="array" ref="O979">_xlfn.XLOOKUP($A979,Hospitalisation_table[[#All],[Customer ID]],Hospitalisation_table[[#All],[Hospital tier_Updated]],"Not Found",0)</f>
        <v>tier - 2</v>
      </c>
      <c r="P979" t="str" cm="1">
        <f t="array" ref="P979">_xlfn.XLOOKUP($A979,Hospitalisation_table[[#All],[Customer ID]],Hospitalisation_table[[#All],[City tier_updated]],"Not Found",0)</f>
        <v>tier - 3</v>
      </c>
      <c r="Q979" t="str" cm="1">
        <f t="array" ref="Q979">_xlfn.XLOOKUP($A979,Hospitalisation_table[[#All],[Customer ID]],Hospitalisation_table[[#All],[State ID Updated]],"Not Found",0)</f>
        <v>R1013</v>
      </c>
    </row>
    <row r="980" spans="1:17" x14ac:dyDescent="0.3">
      <c r="A980" s="13" t="s">
        <v>2185</v>
      </c>
      <c r="B980" t="str" cm="1">
        <f t="array" ref="B980">_xlfn.XLOOKUP($A980,CustomersName[[#All],[Customer ID]],CustomersName[[#All],[First Name]],"Not Found",0)</f>
        <v>George M</v>
      </c>
      <c r="C980" cm="1">
        <f t="array" ref="C980">_xlfn.XLOOKUP($A980,MedExam_Table[[#Headers],[#Data],[Customer ID]],MedExam_Table[[#Headers],[#Data],[BMI]],"Not Found",0)</f>
        <v>38.729999999999997</v>
      </c>
      <c r="D980" cm="1">
        <f t="array" ref="D980">_xlfn.XLOOKUP($A980,MedExam_Table[[#Headers],[#Data],[Customer ID]],MedExam_Table[[#Headers],[#Data],[HBA1C]],"Not Found",0)</f>
        <v>11.51</v>
      </c>
      <c r="E980" t="str" cm="1">
        <f t="array" ref="E980">_xlfn.XLOOKUP($A980,MedExam_Table[[#Headers],[#Data],[Customer ID]],MedExam_Table[[#Headers],[#Data],[Heart Issues Updated]],"Not Found",0)</f>
        <v>No</v>
      </c>
      <c r="F980" t="str" cm="1">
        <f t="array" ref="F980">_xlfn.XLOOKUP($A980,MedExam_Table[[#Headers],[#Data],[Customer ID]],MedExam_Table[[#Headers],[#Data],[Any Transplants Update]],"Not Found",0)</f>
        <v>No</v>
      </c>
      <c r="G980" t="str" cm="1">
        <f t="array" ref="G980">_xlfn.XLOOKUP($A980,MedExam_Table[[#Headers],[#Data],[Customer ID]],MedExam_Table[[#Headers],[#Data],[Cancer history]],"Not Found",0)</f>
        <v>No</v>
      </c>
      <c r="H980" cm="1">
        <f t="array" ref="H980">_xlfn.XLOOKUP($A980,MedExam_Table[[#Headers],[#Data],[Customer ID]],MedExam_Table[[#Headers],[#Data],[NumberOfMajorSurgeries_updated]],"Not Found",0)</f>
        <v>2</v>
      </c>
      <c r="I980" t="str" cm="1">
        <f t="array" ref="I980">_xlfn.XLOOKUP($A980,MedExam_Table[[#Headers],[#Data],[Customer ID]],MedExam_Table[[#Headers],[#Data],[Smoker Updated]],"Not Found",0)</f>
        <v>Yes</v>
      </c>
      <c r="J980" t="str" cm="1">
        <f t="array" ref="J980">_xlfn.XLOOKUP($A980,MedExam_Table[[#Headers],[#Data],[Customer ID]],MedExam_Table[[#Headers],[#Data],[Weight Status]],"Not Found",0)</f>
        <v>Obesity</v>
      </c>
      <c r="K980" t="str" cm="1">
        <f t="array" ref="K980">_xlfn.XLOOKUP($A980,MedExam_Table[[#Headers],[#Data],[Customer ID]],MedExam_Table[[#Headers],[#Data],[Diabetes Status]],"Not Found",0)</f>
        <v>Diabetes</v>
      </c>
      <c r="L980" cm="1">
        <f t="array" ref="L980">_xlfn.XLOOKUP($A980,Hospitalisation_table[[#All],[Customer ID]],Hospitalisation_table[[#All],[Customer Age]],"Not Found",0)</f>
        <v>49</v>
      </c>
      <c r="M980" t="str" cm="1">
        <f t="array" ref="M980">_xlfn.XLOOKUP($A980,Hospitalisation_table[[#All],[Customer ID]],Hospitalisation_table[[#All],[Date of Birth]],"Not Found",0)</f>
        <v>9-Aug-1973</v>
      </c>
      <c r="N980" s="22" cm="1">
        <f t="array" ref="N980">_xlfn.XLOOKUP($A980,Hospitalisation_table[[#All],[Customer ID]],Hospitalisation_table[[#All],[charges]],"Not Found",0)</f>
        <v>36541.550000000003</v>
      </c>
      <c r="O980" t="str" cm="1">
        <f t="array" ref="O980">_xlfn.XLOOKUP($A980,Hospitalisation_table[[#All],[Customer ID]],Hospitalisation_table[[#All],[Hospital tier_Updated]],"Not Found",0)</f>
        <v>tier - 2</v>
      </c>
      <c r="P980" t="str" cm="1">
        <f t="array" ref="P980">_xlfn.XLOOKUP($A980,Hospitalisation_table[[#All],[Customer ID]],Hospitalisation_table[[#All],[City tier_updated]],"Not Found",0)</f>
        <v>tier - 3</v>
      </c>
      <c r="Q980" t="str" cm="1">
        <f t="array" ref="Q980">_xlfn.XLOOKUP($A980,Hospitalisation_table[[#All],[Customer ID]],Hospitalisation_table[[#All],[State ID Updated]],"Not Found",0)</f>
        <v>R1011</v>
      </c>
    </row>
    <row r="981" spans="1:17" x14ac:dyDescent="0.3">
      <c r="A981" s="14" t="s">
        <v>488</v>
      </c>
      <c r="B981" t="str" cm="1">
        <f t="array" ref="B981">_xlfn.XLOOKUP($A981,CustomersName[[#All],[Customer ID]],CustomersName[[#All],[First Name]],"Not Found",0)</f>
        <v>Terri</v>
      </c>
      <c r="C981" cm="1">
        <f t="array" ref="C981">_xlfn.XLOOKUP($A981,MedExam_Table[[#Headers],[#Data],[Customer ID]],MedExam_Table[[#Headers],[#Data],[BMI]],"Not Found",0)</f>
        <v>15.53</v>
      </c>
      <c r="D981" cm="1">
        <f t="array" ref="D981">_xlfn.XLOOKUP($A981,MedExam_Table[[#Headers],[#Data],[Customer ID]],MedExam_Table[[#Headers],[#Data],[HBA1C]],"Not Found",0)</f>
        <v>5.81</v>
      </c>
      <c r="E981" t="str" cm="1">
        <f t="array" ref="E981">_xlfn.XLOOKUP($A981,MedExam_Table[[#Headers],[#Data],[Customer ID]],MedExam_Table[[#Headers],[#Data],[Heart Issues Updated]],"Not Found",0)</f>
        <v>No</v>
      </c>
      <c r="F981" t="str" cm="1">
        <f t="array" ref="F981">_xlfn.XLOOKUP($A981,MedExam_Table[[#Headers],[#Data],[Customer ID]],MedExam_Table[[#Headers],[#Data],[Any Transplants Update]],"Not Found",0)</f>
        <v>No</v>
      </c>
      <c r="G981" t="str" cm="1">
        <f t="array" ref="G981">_xlfn.XLOOKUP($A981,MedExam_Table[[#Headers],[#Data],[Customer ID]],MedExam_Table[[#Headers],[#Data],[Cancer history]],"Not Found",0)</f>
        <v>No</v>
      </c>
      <c r="H981" cm="1">
        <f t="array" ref="H981">_xlfn.XLOOKUP($A981,MedExam_Table[[#Headers],[#Data],[Customer ID]],MedExam_Table[[#Headers],[#Data],[NumberOfMajorSurgeries_updated]],"Not Found",0)</f>
        <v>1</v>
      </c>
      <c r="I981" t="str" cm="1">
        <f t="array" ref="I981">_xlfn.XLOOKUP($A981,MedExam_Table[[#Headers],[#Data],[Customer ID]],MedExam_Table[[#Headers],[#Data],[Smoker Updated]],"Not Found",0)</f>
        <v>No</v>
      </c>
      <c r="J981" t="str" cm="1">
        <f t="array" ref="J981">_xlfn.XLOOKUP($A981,MedExam_Table[[#Headers],[#Data],[Customer ID]],MedExam_Table[[#Headers],[#Data],[Weight Status]],"Not Found",0)</f>
        <v>Underweight</v>
      </c>
      <c r="K981" t="str" cm="1">
        <f t="array" ref="K981">_xlfn.XLOOKUP($A981,MedExam_Table[[#Headers],[#Data],[Customer ID]],MedExam_Table[[#Headers],[#Data],[Diabetes Status]],"Not Found",0)</f>
        <v>Prediabetes</v>
      </c>
      <c r="L981" cm="1">
        <f t="array" ref="L981">_xlfn.XLOOKUP($A981,Hospitalisation_table[[#All],[Customer ID]],Hospitalisation_table[[#All],[Customer Age]],"Not Found",0)</f>
        <v>38</v>
      </c>
      <c r="M981" t="str" cm="1">
        <f t="array" ref="M981">_xlfn.XLOOKUP($A981,Hospitalisation_table[[#All],[Customer ID]],Hospitalisation_table[[#All],[Date of Birth]],"Not Found",0)</f>
        <v>16-Sep-1984</v>
      </c>
      <c r="N981" s="22" cm="1">
        <f t="array" ref="N981">_xlfn.XLOOKUP($A981,Hospitalisation_table[[#All],[Customer ID]],Hospitalisation_table[[#All],[charges]],"Not Found",0)</f>
        <v>4163.21</v>
      </c>
      <c r="O981" t="str" cm="1">
        <f t="array" ref="O981">_xlfn.XLOOKUP($A981,Hospitalisation_table[[#All],[Customer ID]],Hospitalisation_table[[#All],[Hospital tier_Updated]],"Not Found",0)</f>
        <v>tier - 2</v>
      </c>
      <c r="P981" t="str" cm="1">
        <f t="array" ref="P981">_xlfn.XLOOKUP($A981,Hospitalisation_table[[#All],[Customer ID]],Hospitalisation_table[[#All],[City tier_updated]],"Not Found",0)</f>
        <v>tier - 2</v>
      </c>
      <c r="Q981" t="str" cm="1">
        <f t="array" ref="Q981">_xlfn.XLOOKUP($A981,Hospitalisation_table[[#All],[Customer ID]],Hospitalisation_table[[#All],[State ID Updated]],"Not Found",0)</f>
        <v>R1012</v>
      </c>
    </row>
    <row r="982" spans="1:17" x14ac:dyDescent="0.3">
      <c r="A982" s="13" t="s">
        <v>487</v>
      </c>
      <c r="B982" t="str" cm="1">
        <f t="array" ref="B982">_xlfn.XLOOKUP($A982,CustomersName[[#All],[Customer ID]],CustomersName[[#All],[First Name]],"Not Found",0)</f>
        <v>Eddie</v>
      </c>
      <c r="C982" cm="1">
        <f t="array" ref="C982">_xlfn.XLOOKUP($A982,MedExam_Table[[#Headers],[#Data],[Customer ID]],MedExam_Table[[#Headers],[#Data],[BMI]],"Not Found",0)</f>
        <v>30.7</v>
      </c>
      <c r="D982" cm="1">
        <f t="array" ref="D982">_xlfn.XLOOKUP($A982,MedExam_Table[[#Headers],[#Data],[Customer ID]],MedExam_Table[[#Headers],[#Data],[HBA1C]],"Not Found",0)</f>
        <v>5.82</v>
      </c>
      <c r="E982" t="str" cm="1">
        <f t="array" ref="E982">_xlfn.XLOOKUP($A982,MedExam_Table[[#Headers],[#Data],[Customer ID]],MedExam_Table[[#Headers],[#Data],[Heart Issues Updated]],"Not Found",0)</f>
        <v>No</v>
      </c>
      <c r="F982" t="str" cm="1">
        <f t="array" ref="F982">_xlfn.XLOOKUP($A982,MedExam_Table[[#Headers],[#Data],[Customer ID]],MedExam_Table[[#Headers],[#Data],[Any Transplants Update]],"Not Found",0)</f>
        <v>No</v>
      </c>
      <c r="G982" t="str" cm="1">
        <f t="array" ref="G982">_xlfn.XLOOKUP($A982,MedExam_Table[[#Headers],[#Data],[Customer ID]],MedExam_Table[[#Headers],[#Data],[Cancer history]],"Not Found",0)</f>
        <v>No</v>
      </c>
      <c r="H982" cm="1">
        <f t="array" ref="H982">_xlfn.XLOOKUP($A982,MedExam_Table[[#Headers],[#Data],[Customer ID]],MedExam_Table[[#Headers],[#Data],[NumberOfMajorSurgeries_updated]],"Not Found",0)</f>
        <v>1</v>
      </c>
      <c r="I982" t="str" cm="1">
        <f t="array" ref="I982">_xlfn.XLOOKUP($A982,MedExam_Table[[#Headers],[#Data],[Customer ID]],MedExam_Table[[#Headers],[#Data],[Smoker Updated]],"Not Found",0)</f>
        <v>No</v>
      </c>
      <c r="J982" t="str" cm="1">
        <f t="array" ref="J982">_xlfn.XLOOKUP($A982,MedExam_Table[[#Headers],[#Data],[Customer ID]],MedExam_Table[[#Headers],[#Data],[Weight Status]],"Not Found",0)</f>
        <v>Obesity</v>
      </c>
      <c r="K982" t="str" cm="1">
        <f t="array" ref="K982">_xlfn.XLOOKUP($A982,MedExam_Table[[#Headers],[#Data],[Customer ID]],MedExam_Table[[#Headers],[#Data],[Diabetes Status]],"Not Found",0)</f>
        <v>Prediabetes</v>
      </c>
      <c r="L982" cm="1">
        <f t="array" ref="L982">_xlfn.XLOOKUP($A982,Hospitalisation_table[[#All],[Customer ID]],Hospitalisation_table[[#All],[Customer Age]],"Not Found",0)</f>
        <v>24</v>
      </c>
      <c r="M982" t="str" cm="1">
        <f t="array" ref="M982">_xlfn.XLOOKUP($A982,Hospitalisation_table[[#All],[Customer ID]],Hospitalisation_table[[#All],[Date of Birth]],"Not Found",0)</f>
        <v>26-Nov-1998</v>
      </c>
      <c r="N982" s="22" cm="1">
        <f t="array" ref="N982">_xlfn.XLOOKUP($A982,Hospitalisation_table[[#All],[Customer ID]],Hospitalisation_table[[#All],[charges]],"Not Found",0)</f>
        <v>4154.97</v>
      </c>
      <c r="O982" t="str" cm="1">
        <f t="array" ref="O982">_xlfn.XLOOKUP($A982,Hospitalisation_table[[#All],[Customer ID]],Hospitalisation_table[[#All],[Hospital tier_Updated]],"Not Found",0)</f>
        <v>tier - 2</v>
      </c>
      <c r="P982" t="str" cm="1">
        <f t="array" ref="P982">_xlfn.XLOOKUP($A982,Hospitalisation_table[[#All],[Customer ID]],Hospitalisation_table[[#All],[City tier_updated]],"Not Found",0)</f>
        <v>tier - 1</v>
      </c>
      <c r="Q982" t="str" cm="1">
        <f t="array" ref="Q982">_xlfn.XLOOKUP($A982,Hospitalisation_table[[#All],[Customer ID]],Hospitalisation_table[[#All],[State ID Updated]],"Not Found",0)</f>
        <v>R1012</v>
      </c>
    </row>
    <row r="983" spans="1:17" x14ac:dyDescent="0.3">
      <c r="A983" s="14" t="s">
        <v>486</v>
      </c>
      <c r="B983" t="str" cm="1">
        <f t="array" ref="B983">_xlfn.XLOOKUP($A983,CustomersName[[#All],[Customer ID]],CustomersName[[#All],[First Name]],"Not Found",0)</f>
        <v>Pamela</v>
      </c>
      <c r="C983" cm="1">
        <f t="array" ref="C983">_xlfn.XLOOKUP($A983,MedExam_Table[[#Headers],[#Data],[Customer ID]],MedExam_Table[[#Headers],[#Data],[BMI]],"Not Found",0)</f>
        <v>33.33</v>
      </c>
      <c r="D983" cm="1">
        <f t="array" ref="D983">_xlfn.XLOOKUP($A983,MedExam_Table[[#Headers],[#Data],[Customer ID]],MedExam_Table[[#Headers],[#Data],[HBA1C]],"Not Found",0)</f>
        <v>4.82</v>
      </c>
      <c r="E983" t="str" cm="1">
        <f t="array" ref="E983">_xlfn.XLOOKUP($A983,MedExam_Table[[#Headers],[#Data],[Customer ID]],MedExam_Table[[#Headers],[#Data],[Heart Issues Updated]],"Not Found",0)</f>
        <v>No</v>
      </c>
      <c r="F983" t="str" cm="1">
        <f t="array" ref="F983">_xlfn.XLOOKUP($A983,MedExam_Table[[#Headers],[#Data],[Customer ID]],MedExam_Table[[#Headers],[#Data],[Any Transplants Update]],"Not Found",0)</f>
        <v>No</v>
      </c>
      <c r="G983" t="str" cm="1">
        <f t="array" ref="G983">_xlfn.XLOOKUP($A983,MedExam_Table[[#Headers],[#Data],[Customer ID]],MedExam_Table[[#Headers],[#Data],[Cancer history]],"Not Found",0)</f>
        <v>No</v>
      </c>
      <c r="H983" cm="1">
        <f t="array" ref="H983">_xlfn.XLOOKUP($A983,MedExam_Table[[#Headers],[#Data],[Customer ID]],MedExam_Table[[#Headers],[#Data],[NumberOfMajorSurgeries_updated]],"Not Found",0)</f>
        <v>1</v>
      </c>
      <c r="I983" t="str" cm="1">
        <f t="array" ref="I983">_xlfn.XLOOKUP($A983,MedExam_Table[[#Headers],[#Data],[Customer ID]],MedExam_Table[[#Headers],[#Data],[Smoker Updated]],"Not Found",0)</f>
        <v>No</v>
      </c>
      <c r="J983" t="str" cm="1">
        <f t="array" ref="J983">_xlfn.XLOOKUP($A983,MedExam_Table[[#Headers],[#Data],[Customer ID]],MedExam_Table[[#Headers],[#Data],[Weight Status]],"Not Found",0)</f>
        <v>Obesity</v>
      </c>
      <c r="K983" t="str" cm="1">
        <f t="array" ref="K983">_xlfn.XLOOKUP($A983,MedExam_Table[[#Headers],[#Data],[Customer ID]],MedExam_Table[[#Headers],[#Data],[Diabetes Status]],"Not Found",0)</f>
        <v>Normal</v>
      </c>
      <c r="L983" cm="1">
        <f t="array" ref="L983">_xlfn.XLOOKUP($A983,Hospitalisation_table[[#All],[Customer ID]],Hospitalisation_table[[#All],[Customer Age]],"Not Found",0)</f>
        <v>30</v>
      </c>
      <c r="M983" t="str" cm="1">
        <f t="array" ref="M983">_xlfn.XLOOKUP($A983,Hospitalisation_table[[#All],[Customer ID]],Hospitalisation_table[[#All],[Date of Birth]],"Not Found",0)</f>
        <v>4-Aug-1992</v>
      </c>
      <c r="N983" s="22" cm="1">
        <f t="array" ref="N983">_xlfn.XLOOKUP($A983,Hospitalisation_table[[#All],[Customer ID]],Hospitalisation_table[[#All],[charges]],"Not Found",0)</f>
        <v>4151.03</v>
      </c>
      <c r="O983" t="str" cm="1">
        <f t="array" ref="O983">_xlfn.XLOOKUP($A983,Hospitalisation_table[[#All],[Customer ID]],Hospitalisation_table[[#All],[Hospital tier_Updated]],"Not Found",0)</f>
        <v>tier - 2</v>
      </c>
      <c r="P983" t="str" cm="1">
        <f t="array" ref="P983">_xlfn.XLOOKUP($A983,Hospitalisation_table[[#All],[Customer ID]],Hospitalisation_table[[#All],[City tier_updated]],"Not Found",0)</f>
        <v>tier - 2</v>
      </c>
      <c r="Q983" t="str" cm="1">
        <f t="array" ref="Q983">_xlfn.XLOOKUP($A983,Hospitalisation_table[[#All],[Customer ID]],Hospitalisation_table[[#All],[State ID Updated]],"Not Found",0)</f>
        <v>R1013</v>
      </c>
    </row>
    <row r="984" spans="1:17" x14ac:dyDescent="0.3">
      <c r="A984" s="13" t="s">
        <v>485</v>
      </c>
      <c r="B984" t="str" cm="1">
        <f t="array" ref="B984">_xlfn.XLOOKUP($A984,CustomersName[[#All],[Customer ID]],CustomersName[[#All],[First Name]],"Not Found",0)</f>
        <v>Joyce</v>
      </c>
      <c r="C984" cm="1">
        <f t="array" ref="C984">_xlfn.XLOOKUP($A984,MedExam_Table[[#Headers],[#Data],[Customer ID]],MedExam_Table[[#Headers],[#Data],[BMI]],"Not Found",0)</f>
        <v>32.4</v>
      </c>
      <c r="D984" cm="1">
        <f t="array" ref="D984">_xlfn.XLOOKUP($A984,MedExam_Table[[#Headers],[#Data],[Customer ID]],MedExam_Table[[#Headers],[#Data],[HBA1C]],"Not Found",0)</f>
        <v>5.08</v>
      </c>
      <c r="E984" t="str" cm="1">
        <f t="array" ref="E984">_xlfn.XLOOKUP($A984,MedExam_Table[[#Headers],[#Data],[Customer ID]],MedExam_Table[[#Headers],[#Data],[Heart Issues Updated]],"Not Found",0)</f>
        <v>No</v>
      </c>
      <c r="F984" t="str" cm="1">
        <f t="array" ref="F984">_xlfn.XLOOKUP($A984,MedExam_Table[[#Headers],[#Data],[Customer ID]],MedExam_Table[[#Headers],[#Data],[Any Transplants Update]],"Not Found",0)</f>
        <v>No</v>
      </c>
      <c r="G984" t="str" cm="1">
        <f t="array" ref="G984">_xlfn.XLOOKUP($A984,MedExam_Table[[#Headers],[#Data],[Customer ID]],MedExam_Table[[#Headers],[#Data],[Cancer history]],"Not Found",0)</f>
        <v>No</v>
      </c>
      <c r="H984" cm="1">
        <f t="array" ref="H984">_xlfn.XLOOKUP($A984,MedExam_Table[[#Headers],[#Data],[Customer ID]],MedExam_Table[[#Headers],[#Data],[NumberOfMajorSurgeries_updated]],"Not Found",0)</f>
        <v>1</v>
      </c>
      <c r="I984" t="str" cm="1">
        <f t="array" ref="I984">_xlfn.XLOOKUP($A984,MedExam_Table[[#Headers],[#Data],[Customer ID]],MedExam_Table[[#Headers],[#Data],[Smoker Updated]],"Not Found",0)</f>
        <v>No</v>
      </c>
      <c r="J984" t="str" cm="1">
        <f t="array" ref="J984">_xlfn.XLOOKUP($A984,MedExam_Table[[#Headers],[#Data],[Customer ID]],MedExam_Table[[#Headers],[#Data],[Weight Status]],"Not Found",0)</f>
        <v>Obesity</v>
      </c>
      <c r="K984" t="str" cm="1">
        <f t="array" ref="K984">_xlfn.XLOOKUP($A984,MedExam_Table[[#Headers],[#Data],[Customer ID]],MedExam_Table[[#Headers],[#Data],[Diabetes Status]],"Not Found",0)</f>
        <v>Normal</v>
      </c>
      <c r="L984" cm="1">
        <f t="array" ref="L984">_xlfn.XLOOKUP($A984,Hospitalisation_table[[#All],[Customer ID]],Hospitalisation_table[[#All],[Customer Age]],"Not Found",0)</f>
        <v>30</v>
      </c>
      <c r="M984" t="str" cm="1">
        <f t="array" ref="M984">_xlfn.XLOOKUP($A984,Hospitalisation_table[[#All],[Customer ID]],Hospitalisation_table[[#All],[Date of Birth]],"Not Found",0)</f>
        <v>28-Jun-1992</v>
      </c>
      <c r="N984" s="22" cm="1">
        <f t="array" ref="N984">_xlfn.XLOOKUP($A984,Hospitalisation_table[[#All],[Customer ID]],Hospitalisation_table[[#All],[charges]],"Not Found",0)</f>
        <v>4149.74</v>
      </c>
      <c r="O984" t="str" cm="1">
        <f t="array" ref="O984">_xlfn.XLOOKUP($A984,Hospitalisation_table[[#All],[Customer ID]],Hospitalisation_table[[#All],[Hospital tier_Updated]],"Not Found",0)</f>
        <v>tier - 2</v>
      </c>
      <c r="P984" t="str" cm="1">
        <f t="array" ref="P984">_xlfn.XLOOKUP($A984,Hospitalisation_table[[#All],[Customer ID]],Hospitalisation_table[[#All],[City tier_updated]],"Not Found",0)</f>
        <v>tier - 1</v>
      </c>
      <c r="Q984" t="str" cm="1">
        <f t="array" ref="Q984">_xlfn.XLOOKUP($A984,Hospitalisation_table[[#All],[Customer ID]],Hospitalisation_table[[#All],[State ID Updated]],"Not Found",0)</f>
        <v>R1011</v>
      </c>
    </row>
    <row r="985" spans="1:17" x14ac:dyDescent="0.3">
      <c r="A985" s="14" t="s">
        <v>484</v>
      </c>
      <c r="B985" t="str" cm="1">
        <f t="array" ref="B985">_xlfn.XLOOKUP($A985,CustomersName[[#All],[Customer ID]],CustomersName[[#All],[First Name]],"Not Found",0)</f>
        <v>Alihon W.</v>
      </c>
      <c r="C985" cm="1">
        <f t="array" ref="C985">_xlfn.XLOOKUP($A985,MedExam_Table[[#Headers],[#Data],[Customer ID]],MedExam_Table[[#Headers],[#Data],[BMI]],"Not Found",0)</f>
        <v>27.93</v>
      </c>
      <c r="D985" cm="1">
        <f t="array" ref="D985">_xlfn.XLOOKUP($A985,MedExam_Table[[#Headers],[#Data],[Customer ID]],MedExam_Table[[#Headers],[#Data],[HBA1C]],"Not Found",0)</f>
        <v>5.59</v>
      </c>
      <c r="E985" t="str" cm="1">
        <f t="array" ref="E985">_xlfn.XLOOKUP($A985,MedExam_Table[[#Headers],[#Data],[Customer ID]],MedExam_Table[[#Headers],[#Data],[Heart Issues Updated]],"Not Found",0)</f>
        <v>No</v>
      </c>
      <c r="F985" t="str" cm="1">
        <f t="array" ref="F985">_xlfn.XLOOKUP($A985,MedExam_Table[[#Headers],[#Data],[Customer ID]],MedExam_Table[[#Headers],[#Data],[Any Transplants Update]],"Not Found",0)</f>
        <v>No</v>
      </c>
      <c r="G985" t="str" cm="1">
        <f t="array" ref="G985">_xlfn.XLOOKUP($A985,MedExam_Table[[#Headers],[#Data],[Customer ID]],MedExam_Table[[#Headers],[#Data],[Cancer history]],"Not Found",0)</f>
        <v>No</v>
      </c>
      <c r="H985" cm="1">
        <f t="array" ref="H985">_xlfn.XLOOKUP($A985,MedExam_Table[[#Headers],[#Data],[Customer ID]],MedExam_Table[[#Headers],[#Data],[NumberOfMajorSurgeries_updated]],"Not Found",0)</f>
        <v>1</v>
      </c>
      <c r="I985" t="str" cm="1">
        <f t="array" ref="I985">_xlfn.XLOOKUP($A985,MedExam_Table[[#Headers],[#Data],[Customer ID]],MedExam_Table[[#Headers],[#Data],[Smoker Updated]],"Not Found",0)</f>
        <v>No</v>
      </c>
      <c r="J985" t="str" cm="1">
        <f t="array" ref="J985">_xlfn.XLOOKUP($A985,MedExam_Table[[#Headers],[#Data],[Customer ID]],MedExam_Table[[#Headers],[#Data],[Weight Status]],"Not Found",0)</f>
        <v>OverWeight</v>
      </c>
      <c r="K985" t="str" cm="1">
        <f t="array" ref="K985">_xlfn.XLOOKUP($A985,MedExam_Table[[#Headers],[#Data],[Customer ID]],MedExam_Table[[#Headers],[#Data],[Diabetes Status]],"Not Found",0)</f>
        <v>Normal</v>
      </c>
      <c r="L985" cm="1">
        <f t="array" ref="L985">_xlfn.XLOOKUP($A985,Hospitalisation_table[[#All],[Customer ID]],Hospitalisation_table[[#All],[Customer Age]],"Not Found",0)</f>
        <v>30</v>
      </c>
      <c r="M985" t="str" cm="1">
        <f t="array" ref="M985">_xlfn.XLOOKUP($A985,Hospitalisation_table[[#All],[Customer ID]],Hospitalisation_table[[#All],[Date of Birth]],"Not Found",0)</f>
        <v>18-Jun-1992</v>
      </c>
      <c r="N985" s="22" cm="1">
        <f t="array" ref="N985">_xlfn.XLOOKUP($A985,Hospitalisation_table[[#All],[Customer ID]],Hospitalisation_table[[#All],[charges]],"Not Found",0)</f>
        <v>4137.5200000000004</v>
      </c>
      <c r="O985" t="str" cm="1">
        <f t="array" ref="O985">_xlfn.XLOOKUP($A985,Hospitalisation_table[[#All],[Customer ID]],Hospitalisation_table[[#All],[Hospital tier_Updated]],"Not Found",0)</f>
        <v>tier - 2</v>
      </c>
      <c r="P985" t="str" cm="1">
        <f t="array" ref="P985">_xlfn.XLOOKUP($A985,Hospitalisation_table[[#All],[Customer ID]],Hospitalisation_table[[#All],[City tier_updated]],"Not Found",0)</f>
        <v>tier - 3</v>
      </c>
      <c r="Q985" t="str" cm="1">
        <f t="array" ref="Q985">_xlfn.XLOOKUP($A985,Hospitalisation_table[[#All],[Customer ID]],Hospitalisation_table[[#All],[State ID Updated]],"Not Found",0)</f>
        <v>R1024</v>
      </c>
    </row>
    <row r="986" spans="1:17" x14ac:dyDescent="0.3">
      <c r="A986" s="13" t="s">
        <v>483</v>
      </c>
      <c r="B986" t="str" cm="1">
        <f t="array" ref="B986">_xlfn.XLOOKUP($A986,CustomersName[[#All],[Customer ID]],CustomersName[[#All],[First Name]],"Not Found",0)</f>
        <v>Tahmara C</v>
      </c>
      <c r="C986" cm="1">
        <f t="array" ref="C986">_xlfn.XLOOKUP($A986,MedExam_Table[[#Headers],[#Data],[Customer ID]],MedExam_Table[[#Headers],[#Data],[BMI]],"Not Found",0)</f>
        <v>21.754999999999999</v>
      </c>
      <c r="D986" cm="1">
        <f t="array" ref="D986">_xlfn.XLOOKUP($A986,MedExam_Table[[#Headers],[#Data],[Customer ID]],MedExam_Table[[#Headers],[#Data],[HBA1C]],"Not Found",0)</f>
        <v>5.12</v>
      </c>
      <c r="E986" t="str" cm="1">
        <f t="array" ref="E986">_xlfn.XLOOKUP($A986,MedExam_Table[[#Headers],[#Data],[Customer ID]],MedExam_Table[[#Headers],[#Data],[Heart Issues Updated]],"Not Found",0)</f>
        <v>No</v>
      </c>
      <c r="F986" t="str" cm="1">
        <f t="array" ref="F986">_xlfn.XLOOKUP($A986,MedExam_Table[[#Headers],[#Data],[Customer ID]],MedExam_Table[[#Headers],[#Data],[Any Transplants Update]],"Not Found",0)</f>
        <v>No</v>
      </c>
      <c r="G986" t="str" cm="1">
        <f t="array" ref="G986">_xlfn.XLOOKUP($A986,MedExam_Table[[#Headers],[#Data],[Customer ID]],MedExam_Table[[#Headers],[#Data],[Cancer history]],"Not Found",0)</f>
        <v>No</v>
      </c>
      <c r="H986" cm="1">
        <f t="array" ref="H986">_xlfn.XLOOKUP($A986,MedExam_Table[[#Headers],[#Data],[Customer ID]],MedExam_Table[[#Headers],[#Data],[NumberOfMajorSurgeries_updated]],"Not Found",0)</f>
        <v>0</v>
      </c>
      <c r="I986" t="str" cm="1">
        <f t="array" ref="I986">_xlfn.XLOOKUP($A986,MedExam_Table[[#Headers],[#Data],[Customer ID]],MedExam_Table[[#Headers],[#Data],[Smoker Updated]],"Not Found",0)</f>
        <v>No</v>
      </c>
      <c r="J986" t="str" cm="1">
        <f t="array" ref="J986">_xlfn.XLOOKUP($A986,MedExam_Table[[#Headers],[#Data],[Customer ID]],MedExam_Table[[#Headers],[#Data],[Weight Status]],"Not Found",0)</f>
        <v>NormalWeight</v>
      </c>
      <c r="K986" t="str" cm="1">
        <f t="array" ref="K986">_xlfn.XLOOKUP($A986,MedExam_Table[[#Headers],[#Data],[Customer ID]],MedExam_Table[[#Headers],[#Data],[Diabetes Status]],"Not Found",0)</f>
        <v>Normal</v>
      </c>
      <c r="L986" cm="1">
        <f t="array" ref="L986">_xlfn.XLOOKUP($A986,Hospitalisation_table[[#All],[Customer ID]],Hospitalisation_table[[#All],[Customer Age]],"Not Found",0)</f>
        <v>31</v>
      </c>
      <c r="M986" t="str" cm="1">
        <f t="array" ref="M986">_xlfn.XLOOKUP($A986,Hospitalisation_table[[#All],[Customer ID]],Hospitalisation_table[[#All],[Date of Birth]],"Not Found",0)</f>
        <v>6-Aug-1991</v>
      </c>
      <c r="N986" s="22" cm="1">
        <f t="array" ref="N986">_xlfn.XLOOKUP($A986,Hospitalisation_table[[#All],[Customer ID]],Hospitalisation_table[[#All],[charges]],"Not Found",0)</f>
        <v>4134.08</v>
      </c>
      <c r="O986" t="str" cm="1">
        <f t="array" ref="O986">_xlfn.XLOOKUP($A986,Hospitalisation_table[[#All],[Customer ID]],Hospitalisation_table[[#All],[Hospital tier_Updated]],"Not Found",0)</f>
        <v>tier - 2</v>
      </c>
      <c r="P986" t="str" cm="1">
        <f t="array" ref="P986">_xlfn.XLOOKUP($A986,Hospitalisation_table[[#All],[Customer ID]],Hospitalisation_table[[#All],[City tier_updated]],"Not Found",0)</f>
        <v>tier - 1</v>
      </c>
      <c r="Q986" t="str" cm="1">
        <f t="array" ref="Q986">_xlfn.XLOOKUP($A986,Hospitalisation_table[[#All],[Customer ID]],Hospitalisation_table[[#All],[State ID Updated]],"Not Found",0)</f>
        <v>R1012</v>
      </c>
    </row>
    <row r="987" spans="1:17" x14ac:dyDescent="0.3">
      <c r="A987" s="14" t="s">
        <v>482</v>
      </c>
      <c r="B987" t="str" cm="1">
        <f t="array" ref="B987">_xlfn.XLOOKUP($A987,CustomersName[[#All],[Customer ID]],CustomersName[[#All],[First Name]],"Not Found",0)</f>
        <v>Dorota</v>
      </c>
      <c r="C987" cm="1">
        <f t="array" ref="C987">_xlfn.XLOOKUP($A987,MedExam_Table[[#Headers],[#Data],[Customer ID]],MedExam_Table[[#Headers],[#Data],[BMI]],"Not Found",0)</f>
        <v>25.934999999999999</v>
      </c>
      <c r="D987" cm="1">
        <f t="array" ref="D987">_xlfn.XLOOKUP($A987,MedExam_Table[[#Headers],[#Data],[Customer ID]],MedExam_Table[[#Headers],[#Data],[HBA1C]],"Not Found",0)</f>
        <v>4.95</v>
      </c>
      <c r="E987" t="str" cm="1">
        <f t="array" ref="E987">_xlfn.XLOOKUP($A987,MedExam_Table[[#Headers],[#Data],[Customer ID]],MedExam_Table[[#Headers],[#Data],[Heart Issues Updated]],"Not Found",0)</f>
        <v>No</v>
      </c>
      <c r="F987" t="str" cm="1">
        <f t="array" ref="F987">_xlfn.XLOOKUP($A987,MedExam_Table[[#Headers],[#Data],[Customer ID]],MedExam_Table[[#Headers],[#Data],[Any Transplants Update]],"Not Found",0)</f>
        <v>No</v>
      </c>
      <c r="G987" t="str" cm="1">
        <f t="array" ref="G987">_xlfn.XLOOKUP($A987,MedExam_Table[[#Headers],[#Data],[Customer ID]],MedExam_Table[[#Headers],[#Data],[Cancer history]],"Not Found",0)</f>
        <v>No</v>
      </c>
      <c r="H987" cm="1">
        <f t="array" ref="H987">_xlfn.XLOOKUP($A987,MedExam_Table[[#Headers],[#Data],[Customer ID]],MedExam_Table[[#Headers],[#Data],[NumberOfMajorSurgeries_updated]],"Not Found",0)</f>
        <v>0</v>
      </c>
      <c r="I987" t="str" cm="1">
        <f t="array" ref="I987">_xlfn.XLOOKUP($A987,MedExam_Table[[#Headers],[#Data],[Customer ID]],MedExam_Table[[#Headers],[#Data],[Smoker Updated]],"Not Found",0)</f>
        <v>No</v>
      </c>
      <c r="J987" t="str" cm="1">
        <f t="array" ref="J987">_xlfn.XLOOKUP($A987,MedExam_Table[[#Headers],[#Data],[Customer ID]],MedExam_Table[[#Headers],[#Data],[Weight Status]],"Not Found",0)</f>
        <v>OverWeight</v>
      </c>
      <c r="K987" t="str" cm="1">
        <f t="array" ref="K987">_xlfn.XLOOKUP($A987,MedExam_Table[[#Headers],[#Data],[Customer ID]],MedExam_Table[[#Headers],[#Data],[Diabetes Status]],"Not Found",0)</f>
        <v>Normal</v>
      </c>
      <c r="L987" cm="1">
        <f t="array" ref="L987">_xlfn.XLOOKUP($A987,Hospitalisation_table[[#All],[Customer ID]],Hospitalisation_table[[#All],[Customer Age]],"Not Found",0)</f>
        <v>28</v>
      </c>
      <c r="M987" t="str" cm="1">
        <f t="array" ref="M987">_xlfn.XLOOKUP($A987,Hospitalisation_table[[#All],[Customer ID]],Hospitalisation_table[[#All],[Date of Birth]],"Not Found",0)</f>
        <v>21-Aug-1994</v>
      </c>
      <c r="N987" s="22" cm="1">
        <f t="array" ref="N987">_xlfn.XLOOKUP($A987,Hospitalisation_table[[#All],[Customer ID]],Hospitalisation_table[[#All],[charges]],"Not Found",0)</f>
        <v>4133.6400000000003</v>
      </c>
      <c r="O987" t="str" cm="1">
        <f t="array" ref="O987">_xlfn.XLOOKUP($A987,Hospitalisation_table[[#All],[Customer ID]],Hospitalisation_table[[#All],[Hospital tier_Updated]],"Not Found",0)</f>
        <v>tier - 2</v>
      </c>
      <c r="P987" t="str" cm="1">
        <f t="array" ref="P987">_xlfn.XLOOKUP($A987,Hospitalisation_table[[#All],[Customer ID]],Hospitalisation_table[[#All],[City tier_updated]],"Not Found",0)</f>
        <v>tier - 3</v>
      </c>
      <c r="Q987" t="str" cm="1">
        <f t="array" ref="Q987">_xlfn.XLOOKUP($A987,Hospitalisation_table[[#All],[Customer ID]],Hospitalisation_table[[#All],[State ID Updated]],"Not Found",0)</f>
        <v>R1012</v>
      </c>
    </row>
    <row r="988" spans="1:17" x14ac:dyDescent="0.3">
      <c r="A988" s="13" t="s">
        <v>481</v>
      </c>
      <c r="B988" t="str" cm="1">
        <f t="array" ref="B988">_xlfn.XLOOKUP($A988,CustomersName[[#All],[Customer ID]],CustomersName[[#All],[First Name]],"Not Found",0)</f>
        <v>Jose Norberto Sr</v>
      </c>
      <c r="C988" cm="1">
        <f t="array" ref="C988">_xlfn.XLOOKUP($A988,MedExam_Table[[#Headers],[#Data],[Customer ID]],MedExam_Table[[#Headers],[#Data],[BMI]],"Not Found",0)</f>
        <v>31.5</v>
      </c>
      <c r="D988" cm="1">
        <f t="array" ref="D988">_xlfn.XLOOKUP($A988,MedExam_Table[[#Headers],[#Data],[Customer ID]],MedExam_Table[[#Headers],[#Data],[HBA1C]],"Not Found",0)</f>
        <v>6.16</v>
      </c>
      <c r="E988" t="str" cm="1">
        <f t="array" ref="E988">_xlfn.XLOOKUP($A988,MedExam_Table[[#Headers],[#Data],[Customer ID]],MedExam_Table[[#Headers],[#Data],[Heart Issues Updated]],"Not Found",0)</f>
        <v>No</v>
      </c>
      <c r="F988" t="str" cm="1">
        <f t="array" ref="F988">_xlfn.XLOOKUP($A988,MedExam_Table[[#Headers],[#Data],[Customer ID]],MedExam_Table[[#Headers],[#Data],[Any Transplants Update]],"Not Found",0)</f>
        <v>No</v>
      </c>
      <c r="G988" t="str" cm="1">
        <f t="array" ref="G988">_xlfn.XLOOKUP($A988,MedExam_Table[[#Headers],[#Data],[Customer ID]],MedExam_Table[[#Headers],[#Data],[Cancer history]],"Not Found",0)</f>
        <v>No</v>
      </c>
      <c r="H988" cm="1">
        <f t="array" ref="H988">_xlfn.XLOOKUP($A988,MedExam_Table[[#Headers],[#Data],[Customer ID]],MedExam_Table[[#Headers],[#Data],[NumberOfMajorSurgeries_updated]],"Not Found",0)</f>
        <v>0</v>
      </c>
      <c r="I988" t="str" cm="1">
        <f t="array" ref="I988">_xlfn.XLOOKUP($A988,MedExam_Table[[#Headers],[#Data],[Customer ID]],MedExam_Table[[#Headers],[#Data],[Smoker Updated]],"Not Found",0)</f>
        <v>No</v>
      </c>
      <c r="J988" t="str" cm="1">
        <f t="array" ref="J988">_xlfn.XLOOKUP($A988,MedExam_Table[[#Headers],[#Data],[Customer ID]],MedExam_Table[[#Headers],[#Data],[Weight Status]],"Not Found",0)</f>
        <v>Obesity</v>
      </c>
      <c r="K988" t="str" cm="1">
        <f t="array" ref="K988">_xlfn.XLOOKUP($A988,MedExam_Table[[#Headers],[#Data],[Customer ID]],MedExam_Table[[#Headers],[#Data],[Diabetes Status]],"Not Found",0)</f>
        <v>Prediabetes</v>
      </c>
      <c r="L988" cm="1">
        <f t="array" ref="L988">_xlfn.XLOOKUP($A988,Hospitalisation_table[[#All],[Customer ID]],Hospitalisation_table[[#All],[Customer Age]],"Not Found",0)</f>
        <v>32</v>
      </c>
      <c r="M988" t="str" cm="1">
        <f t="array" ref="M988">_xlfn.XLOOKUP($A988,Hospitalisation_table[[#All],[Customer ID]],Hospitalisation_table[[#All],[Date of Birth]],"Not Found",0)</f>
        <v>14-Dec-1990</v>
      </c>
      <c r="N988" s="22" cm="1">
        <f t="array" ref="N988">_xlfn.XLOOKUP($A988,Hospitalisation_table[[#All],[Customer ID]],Hospitalisation_table[[#All],[charges]],"Not Found",0)</f>
        <v>4076.5</v>
      </c>
      <c r="O988" t="str" cm="1">
        <f t="array" ref="O988">_xlfn.XLOOKUP($A988,Hospitalisation_table[[#All],[Customer ID]],Hospitalisation_table[[#All],[Hospital tier_Updated]],"Not Found",0)</f>
        <v>tier - 2</v>
      </c>
      <c r="P988" t="str" cm="1">
        <f t="array" ref="P988">_xlfn.XLOOKUP($A988,Hospitalisation_table[[#All],[Customer ID]],Hospitalisation_table[[#All],[City tier_updated]],"Not Found",0)</f>
        <v>tier - 3</v>
      </c>
      <c r="Q988" t="str" cm="1">
        <f t="array" ref="Q988">_xlfn.XLOOKUP($A988,Hospitalisation_table[[#All],[Customer ID]],Hospitalisation_table[[#All],[State ID Updated]],"Not Found",0)</f>
        <v>R1011</v>
      </c>
    </row>
    <row r="989" spans="1:17" x14ac:dyDescent="0.3">
      <c r="A989" s="14" t="s">
        <v>480</v>
      </c>
      <c r="B989" t="str" cm="1">
        <f t="array" ref="B989">_xlfn.XLOOKUP($A989,CustomersName[[#All],[Customer ID]],CustomersName[[#All],[First Name]],"Not Found",0)</f>
        <v>Peter</v>
      </c>
      <c r="C989" cm="1">
        <f t="array" ref="C989">_xlfn.XLOOKUP($A989,MedExam_Table[[#Headers],[#Data],[Customer ID]],MedExam_Table[[#Headers],[#Data],[BMI]],"Not Found",0)</f>
        <v>30.03</v>
      </c>
      <c r="D989" cm="1">
        <f t="array" ref="D989">_xlfn.XLOOKUP($A989,MedExam_Table[[#Headers],[#Data],[Customer ID]],MedExam_Table[[#Headers],[#Data],[HBA1C]],"Not Found",0)</f>
        <v>6.41</v>
      </c>
      <c r="E989" t="str" cm="1">
        <f t="array" ref="E989">_xlfn.XLOOKUP($A989,MedExam_Table[[#Headers],[#Data],[Customer ID]],MedExam_Table[[#Headers],[#Data],[Heart Issues Updated]],"Not Found",0)</f>
        <v>No</v>
      </c>
      <c r="F989" t="str" cm="1">
        <f t="array" ref="F989">_xlfn.XLOOKUP($A989,MedExam_Table[[#Headers],[#Data],[Customer ID]],MedExam_Table[[#Headers],[#Data],[Any Transplants Update]],"Not Found",0)</f>
        <v>No</v>
      </c>
      <c r="G989" t="str" cm="1">
        <f t="array" ref="G989">_xlfn.XLOOKUP($A989,MedExam_Table[[#Headers],[#Data],[Customer ID]],MedExam_Table[[#Headers],[#Data],[Cancer history]],"Not Found",0)</f>
        <v>No</v>
      </c>
      <c r="H989" cm="1">
        <f t="array" ref="H989">_xlfn.XLOOKUP($A989,MedExam_Table[[#Headers],[#Data],[Customer ID]],MedExam_Table[[#Headers],[#Data],[NumberOfMajorSurgeries_updated]],"Not Found",0)</f>
        <v>0</v>
      </c>
      <c r="I989" t="str" cm="1">
        <f t="array" ref="I989">_xlfn.XLOOKUP($A989,MedExam_Table[[#Headers],[#Data],[Customer ID]],MedExam_Table[[#Headers],[#Data],[Smoker Updated]],"Not Found",0)</f>
        <v>No</v>
      </c>
      <c r="J989" t="str" cm="1">
        <f t="array" ref="J989">_xlfn.XLOOKUP($A989,MedExam_Table[[#Headers],[#Data],[Customer ID]],MedExam_Table[[#Headers],[#Data],[Weight Status]],"Not Found",0)</f>
        <v>Obesity</v>
      </c>
      <c r="K989" t="str" cm="1">
        <f t="array" ref="K989">_xlfn.XLOOKUP($A989,MedExam_Table[[#Headers],[#Data],[Customer ID]],MedExam_Table[[#Headers],[#Data],[Diabetes Status]],"Not Found",0)</f>
        <v>Diabetes</v>
      </c>
      <c r="L989" cm="1">
        <f t="array" ref="L989">_xlfn.XLOOKUP($A989,Hospitalisation_table[[#All],[Customer ID]],Hospitalisation_table[[#All],[Customer Age]],"Not Found",0)</f>
        <v>32</v>
      </c>
      <c r="M989" t="str" cm="1">
        <f t="array" ref="M989">_xlfn.XLOOKUP($A989,Hospitalisation_table[[#All],[Customer ID]],Hospitalisation_table[[#All],[Date of Birth]],"Not Found",0)</f>
        <v>1-Dec-1990</v>
      </c>
      <c r="N989" s="22" cm="1">
        <f t="array" ref="N989">_xlfn.XLOOKUP($A989,Hospitalisation_table[[#All],[Customer ID]],Hospitalisation_table[[#All],[charges]],"Not Found",0)</f>
        <v>4074.45</v>
      </c>
      <c r="O989" t="str" cm="1">
        <f t="array" ref="O989">_xlfn.XLOOKUP($A989,Hospitalisation_table[[#All],[Customer ID]],Hospitalisation_table[[#All],[Hospital tier_Updated]],"Not Found",0)</f>
        <v>tier - 3</v>
      </c>
      <c r="P989" t="str" cm="1">
        <f t="array" ref="P989">_xlfn.XLOOKUP($A989,Hospitalisation_table[[#All],[Customer ID]],Hospitalisation_table[[#All],[City tier_updated]],"Not Found",0)</f>
        <v>tier - 2</v>
      </c>
      <c r="Q989" t="str" cm="1">
        <f t="array" ref="Q989">_xlfn.XLOOKUP($A989,Hospitalisation_table[[#All],[Customer ID]],Hospitalisation_table[[#All],[State ID Updated]],"Not Found",0)</f>
        <v>R1013</v>
      </c>
    </row>
    <row r="990" spans="1:17" x14ac:dyDescent="0.3">
      <c r="A990" s="13" t="s">
        <v>479</v>
      </c>
      <c r="B990" t="str" cm="1">
        <f t="array" ref="B990">_xlfn.XLOOKUP($A990,CustomersName[[#All],[Customer ID]],CustomersName[[#All],[First Name]],"Not Found",0)</f>
        <v>Bryant</v>
      </c>
      <c r="C990" cm="1">
        <f t="array" ref="C990">_xlfn.XLOOKUP($A990,MedExam_Table[[#Headers],[#Data],[Customer ID]],MedExam_Table[[#Headers],[#Data],[BMI]],"Not Found",0)</f>
        <v>33.479999999999997</v>
      </c>
      <c r="D990" cm="1">
        <f t="array" ref="D990">_xlfn.XLOOKUP($A990,MedExam_Table[[#Headers],[#Data],[Customer ID]],MedExam_Table[[#Headers],[#Data],[HBA1C]],"Not Found",0)</f>
        <v>8.94</v>
      </c>
      <c r="E990" t="str" cm="1">
        <f t="array" ref="E990">_xlfn.XLOOKUP($A990,MedExam_Table[[#Headers],[#Data],[Customer ID]],MedExam_Table[[#Headers],[#Data],[Heart Issues Updated]],"Not Found",0)</f>
        <v>No</v>
      </c>
      <c r="F990" t="str" cm="1">
        <f t="array" ref="F990">_xlfn.XLOOKUP($A990,MedExam_Table[[#Headers],[#Data],[Customer ID]],MedExam_Table[[#Headers],[#Data],[Any Transplants Update]],"Not Found",0)</f>
        <v>No</v>
      </c>
      <c r="G990" t="str" cm="1">
        <f t="array" ref="G990">_xlfn.XLOOKUP($A990,MedExam_Table[[#Headers],[#Data],[Customer ID]],MedExam_Table[[#Headers],[#Data],[Cancer history]],"Not Found",0)</f>
        <v>No</v>
      </c>
      <c r="H990" cm="1">
        <f t="array" ref="H990">_xlfn.XLOOKUP($A990,MedExam_Table[[#Headers],[#Data],[Customer ID]],MedExam_Table[[#Headers],[#Data],[NumberOfMajorSurgeries_updated]],"Not Found",0)</f>
        <v>0</v>
      </c>
      <c r="I990" t="str" cm="1">
        <f t="array" ref="I990">_xlfn.XLOOKUP($A990,MedExam_Table[[#Headers],[#Data],[Customer ID]],MedExam_Table[[#Headers],[#Data],[Smoker Updated]],"Not Found",0)</f>
        <v>No</v>
      </c>
      <c r="J990" t="str" cm="1">
        <f t="array" ref="J990">_xlfn.XLOOKUP($A990,MedExam_Table[[#Headers],[#Data],[Customer ID]],MedExam_Table[[#Headers],[#Data],[Weight Status]],"Not Found",0)</f>
        <v>Obesity</v>
      </c>
      <c r="K990" t="str" cm="1">
        <f t="array" ref="K990">_xlfn.XLOOKUP($A990,MedExam_Table[[#Headers],[#Data],[Customer ID]],MedExam_Table[[#Headers],[#Data],[Diabetes Status]],"Not Found",0)</f>
        <v>Diabetes</v>
      </c>
      <c r="L990" cm="1">
        <f t="array" ref="L990">_xlfn.XLOOKUP($A990,Hospitalisation_table[[#All],[Customer ID]],Hospitalisation_table[[#All],[Customer Age]],"Not Found",0)</f>
        <v>20</v>
      </c>
      <c r="M990" t="str" cm="1">
        <f t="array" ref="M990">_xlfn.XLOOKUP($A990,Hospitalisation_table[[#All],[Customer ID]],Hospitalisation_table[[#All],[Date of Birth]],"Not Found",0)</f>
        <v>18-Oct-2002</v>
      </c>
      <c r="N990" s="22" cm="1">
        <f t="array" ref="N990">_xlfn.XLOOKUP($A990,Hospitalisation_table[[#All],[Customer ID]],Hospitalisation_table[[#All],[charges]],"Not Found",0)</f>
        <v>4070.51</v>
      </c>
      <c r="O990" t="str" cm="1">
        <f t="array" ref="O990">_xlfn.XLOOKUP($A990,Hospitalisation_table[[#All],[Customer ID]],Hospitalisation_table[[#All],[Hospital tier_Updated]],"Not Found",0)</f>
        <v>tier - 2</v>
      </c>
      <c r="P990" t="str" cm="1">
        <f t="array" ref="P990">_xlfn.XLOOKUP($A990,Hospitalisation_table[[#All],[Customer ID]],Hospitalisation_table[[#All],[City tier_updated]],"Not Found",0)</f>
        <v>tier - 1</v>
      </c>
      <c r="Q990" t="str" cm="1">
        <f t="array" ref="Q990">_xlfn.XLOOKUP($A990,Hospitalisation_table[[#All],[Customer ID]],Hospitalisation_table[[#All],[State ID Updated]],"Not Found",0)</f>
        <v>R1012</v>
      </c>
    </row>
    <row r="991" spans="1:17" x14ac:dyDescent="0.3">
      <c r="A991" s="14" t="s">
        <v>2184</v>
      </c>
      <c r="B991" t="str" cm="1">
        <f t="array" ref="B991">_xlfn.XLOOKUP($A991,CustomersName[[#All],[Customer ID]],CustomersName[[#All],[First Name]],"Not Found",0)</f>
        <v>Sarah</v>
      </c>
      <c r="C991" cm="1">
        <f t="array" ref="C991">_xlfn.XLOOKUP($A991,MedExam_Table[[#Headers],[#Data],[Customer ID]],MedExam_Table[[#Headers],[#Data],[BMI]],"Not Found",0)</f>
        <v>29.73</v>
      </c>
      <c r="D991" cm="1">
        <f t="array" ref="D991">_xlfn.XLOOKUP($A991,MedExam_Table[[#Headers],[#Data],[Customer ID]],MedExam_Table[[#Headers],[#Data],[HBA1C]],"Not Found",0)</f>
        <v>7.22</v>
      </c>
      <c r="E991" t="str" cm="1">
        <f t="array" ref="E991">_xlfn.XLOOKUP($A991,MedExam_Table[[#Headers],[#Data],[Customer ID]],MedExam_Table[[#Headers],[#Data],[Heart Issues Updated]],"Not Found",0)</f>
        <v>No</v>
      </c>
      <c r="F991" t="str" cm="1">
        <f t="array" ref="F991">_xlfn.XLOOKUP($A991,MedExam_Table[[#Headers],[#Data],[Customer ID]],MedExam_Table[[#Headers],[#Data],[Any Transplants Update]],"Not Found",0)</f>
        <v>No</v>
      </c>
      <c r="G991" t="str" cm="1">
        <f t="array" ref="G991">_xlfn.XLOOKUP($A991,MedExam_Table[[#Headers],[#Data],[Customer ID]],MedExam_Table[[#Headers],[#Data],[Cancer history]],"Not Found",0)</f>
        <v>No</v>
      </c>
      <c r="H991" cm="1">
        <f t="array" ref="H991">_xlfn.XLOOKUP($A991,MedExam_Table[[#Headers],[#Data],[Customer ID]],MedExam_Table[[#Headers],[#Data],[NumberOfMajorSurgeries_updated]],"Not Found",0)</f>
        <v>0</v>
      </c>
      <c r="I991" t="str" cm="1">
        <f t="array" ref="I991">_xlfn.XLOOKUP($A991,MedExam_Table[[#Headers],[#Data],[Customer ID]],MedExam_Table[[#Headers],[#Data],[Smoker Updated]],"Not Found",0)</f>
        <v>Yes</v>
      </c>
      <c r="J991" t="str" cm="1">
        <f t="array" ref="J991">_xlfn.XLOOKUP($A991,MedExam_Table[[#Headers],[#Data],[Customer ID]],MedExam_Table[[#Headers],[#Data],[Weight Status]],"Not Found",0)</f>
        <v>OverWeight</v>
      </c>
      <c r="K991" t="str" cm="1">
        <f t="array" ref="K991">_xlfn.XLOOKUP($A991,MedExam_Table[[#Headers],[#Data],[Customer ID]],MedExam_Table[[#Headers],[#Data],[Diabetes Status]],"Not Found",0)</f>
        <v>Diabetes</v>
      </c>
      <c r="L991" cm="1">
        <f t="array" ref="L991">_xlfn.XLOOKUP($A991,Hospitalisation_table[[#All],[Customer ID]],Hospitalisation_table[[#All],[Customer Age]],"Not Found",0)</f>
        <v>60</v>
      </c>
      <c r="M991" t="str" cm="1">
        <f t="array" ref="M991">_xlfn.XLOOKUP($A991,Hospitalisation_table[[#All],[Customer ID]],Hospitalisation_table[[#All],[Date of Birth]],"Not Found",0)</f>
        <v>19-Nov-1962</v>
      </c>
      <c r="N991" s="22" cm="1">
        <f t="array" ref="N991">_xlfn.XLOOKUP($A991,Hospitalisation_table[[#All],[Customer ID]],Hospitalisation_table[[#All],[charges]],"Not Found",0)</f>
        <v>36445.550000000003</v>
      </c>
      <c r="O991" t="str" cm="1">
        <f t="array" ref="O991">_xlfn.XLOOKUP($A991,Hospitalisation_table[[#All],[Customer ID]],Hospitalisation_table[[#All],[Hospital tier_Updated]],"Not Found",0)</f>
        <v>tier - 2</v>
      </c>
      <c r="P991" t="str" cm="1">
        <f t="array" ref="P991">_xlfn.XLOOKUP($A991,Hospitalisation_table[[#All],[Customer ID]],Hospitalisation_table[[#All],[City tier_updated]],"Not Found",0)</f>
        <v>tier - 2</v>
      </c>
      <c r="Q991" t="str" cm="1">
        <f t="array" ref="Q991">_xlfn.XLOOKUP($A991,Hospitalisation_table[[#All],[Customer ID]],Hospitalisation_table[[#All],[State ID Updated]],"Not Found",0)</f>
        <v>R1011</v>
      </c>
    </row>
    <row r="992" spans="1:17" x14ac:dyDescent="0.3">
      <c r="A992" s="13" t="s">
        <v>478</v>
      </c>
      <c r="B992" t="str" cm="1">
        <f t="array" ref="B992">_xlfn.XLOOKUP($A992,CustomersName[[#All],[Customer ID]],CustomersName[[#All],[First Name]],"Not Found",0)</f>
        <v>Christina</v>
      </c>
      <c r="C992" cm="1">
        <f t="array" ref="C992">_xlfn.XLOOKUP($A992,MedExam_Table[[#Headers],[#Data],[Customer ID]],MedExam_Table[[#Headers],[#Data],[BMI]],"Not Found",0)</f>
        <v>16.510000000000002</v>
      </c>
      <c r="D992" cm="1">
        <f t="array" ref="D992">_xlfn.XLOOKUP($A992,MedExam_Table[[#Headers],[#Data],[Customer ID]],MedExam_Table[[#Headers],[#Data],[HBA1C]],"Not Found",0)</f>
        <v>4.42</v>
      </c>
      <c r="E992" t="str" cm="1">
        <f t="array" ref="E992">_xlfn.XLOOKUP($A992,MedExam_Table[[#Headers],[#Data],[Customer ID]],MedExam_Table[[#Headers],[#Data],[Heart Issues Updated]],"Not Found",0)</f>
        <v>Yes</v>
      </c>
      <c r="F992" t="str" cm="1">
        <f t="array" ref="F992">_xlfn.XLOOKUP($A992,MedExam_Table[[#Headers],[#Data],[Customer ID]],MedExam_Table[[#Headers],[#Data],[Any Transplants Update]],"Not Found",0)</f>
        <v>No</v>
      </c>
      <c r="G992" t="str" cm="1">
        <f t="array" ref="G992">_xlfn.XLOOKUP($A992,MedExam_Table[[#Headers],[#Data],[Customer ID]],MedExam_Table[[#Headers],[#Data],[Cancer history]],"Not Found",0)</f>
        <v>Yes</v>
      </c>
      <c r="H992" cm="1">
        <f t="array" ref="H992">_xlfn.XLOOKUP($A992,MedExam_Table[[#Headers],[#Data],[Customer ID]],MedExam_Table[[#Headers],[#Data],[NumberOfMajorSurgeries_updated]],"Not Found",0)</f>
        <v>1</v>
      </c>
      <c r="I992" t="str" cm="1">
        <f t="array" ref="I992">_xlfn.XLOOKUP($A992,MedExam_Table[[#Headers],[#Data],[Customer ID]],MedExam_Table[[#Headers],[#Data],[Smoker Updated]],"Not Found",0)</f>
        <v>No</v>
      </c>
      <c r="J992" t="str" cm="1">
        <f t="array" ref="J992">_xlfn.XLOOKUP($A992,MedExam_Table[[#Headers],[#Data],[Customer ID]],MedExam_Table[[#Headers],[#Data],[Weight Status]],"Not Found",0)</f>
        <v>Underweight</v>
      </c>
      <c r="K992" t="str" cm="1">
        <f t="array" ref="K992">_xlfn.XLOOKUP($A992,MedExam_Table[[#Headers],[#Data],[Customer ID]],MedExam_Table[[#Headers],[#Data],[Diabetes Status]],"Not Found",0)</f>
        <v>Normal</v>
      </c>
      <c r="L992" cm="1">
        <f t="array" ref="L992">_xlfn.XLOOKUP($A992,Hospitalisation_table[[#All],[Customer ID]],Hospitalisation_table[[#All],[Customer Age]],"Not Found",0)</f>
        <v>39</v>
      </c>
      <c r="M992" t="str" cm="1">
        <f t="array" ref="M992">_xlfn.XLOOKUP($A992,Hospitalisation_table[[#All],[Customer ID]],Hospitalisation_table[[#All],[Date of Birth]],"Not Found",0)</f>
        <v>16-Sep-1983</v>
      </c>
      <c r="N992" s="22" cm="1">
        <f t="array" ref="N992">_xlfn.XLOOKUP($A992,Hospitalisation_table[[#All],[Customer ID]],Hospitalisation_table[[#All],[charges]],"Not Found",0)</f>
        <v>4070.42</v>
      </c>
      <c r="O992" t="str" cm="1">
        <f t="array" ref="O992">_xlfn.XLOOKUP($A992,Hospitalisation_table[[#All],[Customer ID]],Hospitalisation_table[[#All],[Hospital tier_Updated]],"Not Found",0)</f>
        <v>tier - 2</v>
      </c>
      <c r="P992" t="str" cm="1">
        <f t="array" ref="P992">_xlfn.XLOOKUP($A992,Hospitalisation_table[[#All],[Customer ID]],Hospitalisation_table[[#All],[City tier_updated]],"Not Found",0)</f>
        <v>tier - 1</v>
      </c>
      <c r="Q992" t="str" cm="1">
        <f t="array" ref="Q992">_xlfn.XLOOKUP($A992,Hospitalisation_table[[#All],[Customer ID]],Hospitalisation_table[[#All],[State ID Updated]],"Not Found",0)</f>
        <v>R1013</v>
      </c>
    </row>
    <row r="993" spans="1:17" x14ac:dyDescent="0.3">
      <c r="A993" s="14" t="s">
        <v>477</v>
      </c>
      <c r="B993" t="str" cm="1">
        <f t="array" ref="B993">_xlfn.XLOOKUP($A993,CustomersName[[#All],[Customer ID]],CustomersName[[#All],[First Name]],"Not Found",0)</f>
        <v>John</v>
      </c>
      <c r="C993" cm="1">
        <f t="array" ref="C993">_xlfn.XLOOKUP($A993,MedExam_Table[[#Headers],[#Data],[Customer ID]],MedExam_Table[[#Headers],[#Data],[BMI]],"Not Found",0)</f>
        <v>33.155000000000001</v>
      </c>
      <c r="D993" cm="1">
        <f t="array" ref="D993">_xlfn.XLOOKUP($A993,MedExam_Table[[#Headers],[#Data],[Customer ID]],MedExam_Table[[#Headers],[#Data],[HBA1C]],"Not Found",0)</f>
        <v>5.3</v>
      </c>
      <c r="E993" t="str" cm="1">
        <f t="array" ref="E993">_xlfn.XLOOKUP($A993,MedExam_Table[[#Headers],[#Data],[Customer ID]],MedExam_Table[[#Headers],[#Data],[Heart Issues Updated]],"Not Found",0)</f>
        <v>Yes</v>
      </c>
      <c r="F993" t="str" cm="1">
        <f t="array" ref="F993">_xlfn.XLOOKUP($A993,MedExam_Table[[#Headers],[#Data],[Customer ID]],MedExam_Table[[#Headers],[#Data],[Any Transplants Update]],"Not Found",0)</f>
        <v>No</v>
      </c>
      <c r="G993" t="str" cm="1">
        <f t="array" ref="G993">_xlfn.XLOOKUP($A993,MedExam_Table[[#Headers],[#Data],[Customer ID]],MedExam_Table[[#Headers],[#Data],[Cancer history]],"Not Found",0)</f>
        <v>No</v>
      </c>
      <c r="H993" cm="1">
        <f t="array" ref="H993">_xlfn.XLOOKUP($A993,MedExam_Table[[#Headers],[#Data],[Customer ID]],MedExam_Table[[#Headers],[#Data],[NumberOfMajorSurgeries_updated]],"Not Found",0)</f>
        <v>1</v>
      </c>
      <c r="I993" t="str" cm="1">
        <f t="array" ref="I993">_xlfn.XLOOKUP($A993,MedExam_Table[[#Headers],[#Data],[Customer ID]],MedExam_Table[[#Headers],[#Data],[Smoker Updated]],"Not Found",0)</f>
        <v>No</v>
      </c>
      <c r="J993" t="str" cm="1">
        <f t="array" ref="J993">_xlfn.XLOOKUP($A993,MedExam_Table[[#Headers],[#Data],[Customer ID]],MedExam_Table[[#Headers],[#Data],[Weight Status]],"Not Found",0)</f>
        <v>Obesity</v>
      </c>
      <c r="K993" t="str" cm="1">
        <f t="array" ref="K993">_xlfn.XLOOKUP($A993,MedExam_Table[[#Headers],[#Data],[Customer ID]],MedExam_Table[[#Headers],[#Data],[Diabetes Status]],"Not Found",0)</f>
        <v>Normal</v>
      </c>
      <c r="L993" cm="1">
        <f t="array" ref="L993">_xlfn.XLOOKUP($A993,Hospitalisation_table[[#All],[Customer ID]],Hospitalisation_table[[#All],[Customer Age]],"Not Found",0)</f>
        <v>27</v>
      </c>
      <c r="M993" t="str" cm="1">
        <f t="array" ref="M993">_xlfn.XLOOKUP($A993,Hospitalisation_table[[#All],[Customer ID]],Hospitalisation_table[[#All],[Date of Birth]],"Not Found",0)</f>
        <v>14-Sep-1995</v>
      </c>
      <c r="N993" s="22" cm="1">
        <f t="array" ref="N993">_xlfn.XLOOKUP($A993,Hospitalisation_table[[#All],[Customer ID]],Hospitalisation_table[[#All],[charges]],"Not Found",0)</f>
        <v>4058.71</v>
      </c>
      <c r="O993" t="str" cm="1">
        <f t="array" ref="O993">_xlfn.XLOOKUP($A993,Hospitalisation_table[[#All],[Customer ID]],Hospitalisation_table[[#All],[Hospital tier_Updated]],"Not Found",0)</f>
        <v>tier - 3</v>
      </c>
      <c r="P993" t="str" cm="1">
        <f t="array" ref="P993">_xlfn.XLOOKUP($A993,Hospitalisation_table[[#All],[Customer ID]],Hospitalisation_table[[#All],[City tier_updated]],"Not Found",0)</f>
        <v>tier - 3</v>
      </c>
      <c r="Q993" t="str" cm="1">
        <f t="array" ref="Q993">_xlfn.XLOOKUP($A993,Hospitalisation_table[[#All],[Customer ID]],Hospitalisation_table[[#All],[State ID Updated]],"Not Found",0)</f>
        <v>R1012</v>
      </c>
    </row>
    <row r="994" spans="1:17" x14ac:dyDescent="0.3">
      <c r="A994" s="13" t="s">
        <v>476</v>
      </c>
      <c r="B994" t="str" cm="1">
        <f t="array" ref="B994">_xlfn.XLOOKUP($A994,CustomersName[[#All],[Customer ID]],CustomersName[[#All],[First Name]],"Not Found",0)</f>
        <v>Eduardo</v>
      </c>
      <c r="C994" cm="1">
        <f t="array" ref="C994">_xlfn.XLOOKUP($A994,MedExam_Table[[#Headers],[#Data],[Customer ID]],MedExam_Table[[#Headers],[#Data],[BMI]],"Not Found",0)</f>
        <v>37.29</v>
      </c>
      <c r="D994" cm="1">
        <f t="array" ref="D994">_xlfn.XLOOKUP($A994,MedExam_Table[[#Headers],[#Data],[Customer ID]],MedExam_Table[[#Headers],[#Data],[HBA1C]],"Not Found",0)</f>
        <v>4.6399999999999997</v>
      </c>
      <c r="E994" t="str" cm="1">
        <f t="array" ref="E994">_xlfn.XLOOKUP($A994,MedExam_Table[[#Headers],[#Data],[Customer ID]],MedExam_Table[[#Headers],[#Data],[Heart Issues Updated]],"Not Found",0)</f>
        <v>No</v>
      </c>
      <c r="F994" t="str" cm="1">
        <f t="array" ref="F994">_xlfn.XLOOKUP($A994,MedExam_Table[[#Headers],[#Data],[Customer ID]],MedExam_Table[[#Headers],[#Data],[Any Transplants Update]],"Not Found",0)</f>
        <v>No</v>
      </c>
      <c r="G994" t="str" cm="1">
        <f t="array" ref="G994">_xlfn.XLOOKUP($A994,MedExam_Table[[#Headers],[#Data],[Customer ID]],MedExam_Table[[#Headers],[#Data],[Cancer history]],"Not Found",0)</f>
        <v>Yes</v>
      </c>
      <c r="H994" cm="1">
        <f t="array" ref="H994">_xlfn.XLOOKUP($A994,MedExam_Table[[#Headers],[#Data],[Customer ID]],MedExam_Table[[#Headers],[#Data],[NumberOfMajorSurgeries_updated]],"Not Found",0)</f>
        <v>1</v>
      </c>
      <c r="I994" t="str" cm="1">
        <f t="array" ref="I994">_xlfn.XLOOKUP($A994,MedExam_Table[[#Headers],[#Data],[Customer ID]],MedExam_Table[[#Headers],[#Data],[Smoker Updated]],"Not Found",0)</f>
        <v>No</v>
      </c>
      <c r="J994" t="str" cm="1">
        <f t="array" ref="J994">_xlfn.XLOOKUP($A994,MedExam_Table[[#Headers],[#Data],[Customer ID]],MedExam_Table[[#Headers],[#Data],[Weight Status]],"Not Found",0)</f>
        <v>Obesity</v>
      </c>
      <c r="K994" t="str" cm="1">
        <f t="array" ref="K994">_xlfn.XLOOKUP($A994,MedExam_Table[[#Headers],[#Data],[Customer ID]],MedExam_Table[[#Headers],[#Data],[Diabetes Status]],"Not Found",0)</f>
        <v>Normal</v>
      </c>
      <c r="L994" cm="1">
        <f t="array" ref="L994">_xlfn.XLOOKUP($A994,Hospitalisation_table[[#All],[Customer ID]],Hospitalisation_table[[#All],[Customer Age]],"Not Found",0)</f>
        <v>29</v>
      </c>
      <c r="M994" t="str" cm="1">
        <f t="array" ref="M994">_xlfn.XLOOKUP($A994,Hospitalisation_table[[#All],[Customer ID]],Hospitalisation_table[[#All],[Date of Birth]],"Not Found",0)</f>
        <v>13-Aug-1993</v>
      </c>
      <c r="N994" s="22" cm="1">
        <f t="array" ref="N994">_xlfn.XLOOKUP($A994,Hospitalisation_table[[#All],[Customer ID]],Hospitalisation_table[[#All],[charges]],"Not Found",0)</f>
        <v>4058.12</v>
      </c>
      <c r="O994" t="str" cm="1">
        <f t="array" ref="O994">_xlfn.XLOOKUP($A994,Hospitalisation_table[[#All],[Customer ID]],Hospitalisation_table[[#All],[Hospital tier_Updated]],"Not Found",0)</f>
        <v>tier - 2</v>
      </c>
      <c r="P994" t="str" cm="1">
        <f t="array" ref="P994">_xlfn.XLOOKUP($A994,Hospitalisation_table[[#All],[Customer ID]],Hospitalisation_table[[#All],[City tier_updated]],"Not Found",0)</f>
        <v>tier - 1</v>
      </c>
      <c r="Q994" t="str" cm="1">
        <f t="array" ref="Q994">_xlfn.XLOOKUP($A994,Hospitalisation_table[[#All],[Customer ID]],Hospitalisation_table[[#All],[State ID Updated]],"Not Found",0)</f>
        <v>R1013</v>
      </c>
    </row>
    <row r="995" spans="1:17" x14ac:dyDescent="0.3">
      <c r="A995" s="14" t="s">
        <v>475</v>
      </c>
      <c r="B995" t="str" cm="1">
        <f t="array" ref="B995">_xlfn.XLOOKUP($A995,CustomersName[[#All],[Customer ID]],CustomersName[[#All],[First Name]],"Not Found",0)</f>
        <v>Laurh M.</v>
      </c>
      <c r="C995" cm="1">
        <f t="array" ref="C995">_xlfn.XLOOKUP($A995,MedExam_Table[[#Headers],[#Data],[Customer ID]],MedExam_Table[[#Headers],[#Data],[BMI]],"Not Found",0)</f>
        <v>20.23</v>
      </c>
      <c r="D995" cm="1">
        <f t="array" ref="D995">_xlfn.XLOOKUP($A995,MedExam_Table[[#Headers],[#Data],[Customer ID]],MedExam_Table[[#Headers],[#Data],[HBA1C]],"Not Found",0)</f>
        <v>6.16</v>
      </c>
      <c r="E995" t="str" cm="1">
        <f t="array" ref="E995">_xlfn.XLOOKUP($A995,MedExam_Table[[#Headers],[#Data],[Customer ID]],MedExam_Table[[#Headers],[#Data],[Heart Issues Updated]],"Not Found",0)</f>
        <v>Yes</v>
      </c>
      <c r="F995" t="str" cm="1">
        <f t="array" ref="F995">_xlfn.XLOOKUP($A995,MedExam_Table[[#Headers],[#Data],[Customer ID]],MedExam_Table[[#Headers],[#Data],[Any Transplants Update]],"Not Found",0)</f>
        <v>No</v>
      </c>
      <c r="G995" t="str" cm="1">
        <f t="array" ref="G995">_xlfn.XLOOKUP($A995,MedExam_Table[[#Headers],[#Data],[Customer ID]],MedExam_Table[[#Headers],[#Data],[Cancer history]],"Not Found",0)</f>
        <v>No</v>
      </c>
      <c r="H995" cm="1">
        <f t="array" ref="H995">_xlfn.XLOOKUP($A995,MedExam_Table[[#Headers],[#Data],[Customer ID]],MedExam_Table[[#Headers],[#Data],[NumberOfMajorSurgeries_updated]],"Not Found",0)</f>
        <v>1</v>
      </c>
      <c r="I995" t="str" cm="1">
        <f t="array" ref="I995">_xlfn.XLOOKUP($A995,MedExam_Table[[#Headers],[#Data],[Customer ID]],MedExam_Table[[#Headers],[#Data],[Smoker Updated]],"Not Found",0)</f>
        <v>No</v>
      </c>
      <c r="J995" t="str" cm="1">
        <f t="array" ref="J995">_xlfn.XLOOKUP($A995,MedExam_Table[[#Headers],[#Data],[Customer ID]],MedExam_Table[[#Headers],[#Data],[Weight Status]],"Not Found",0)</f>
        <v>NormalWeight</v>
      </c>
      <c r="K995" t="str" cm="1">
        <f t="array" ref="K995">_xlfn.XLOOKUP($A995,MedExam_Table[[#Headers],[#Data],[Customer ID]],MedExam_Table[[#Headers],[#Data],[Diabetes Status]],"Not Found",0)</f>
        <v>Prediabetes</v>
      </c>
      <c r="L995" cm="1">
        <f t="array" ref="L995">_xlfn.XLOOKUP($A995,Hospitalisation_table[[#All],[Customer ID]],Hospitalisation_table[[#All],[Customer Age]],"Not Found",0)</f>
        <v>34</v>
      </c>
      <c r="M995" t="str" cm="1">
        <f t="array" ref="M995">_xlfn.XLOOKUP($A995,Hospitalisation_table[[#All],[Customer ID]],Hospitalisation_table[[#All],[Date of Birth]],"Not Found",0)</f>
        <v>30-Nov-1988</v>
      </c>
      <c r="N995" s="22" cm="1">
        <f t="array" ref="N995">_xlfn.XLOOKUP($A995,Hospitalisation_table[[#All],[Customer ID]],Hospitalisation_table[[#All],[charges]],"Not Found",0)</f>
        <v>4047.94</v>
      </c>
      <c r="O995" t="str" cm="1">
        <f t="array" ref="O995">_xlfn.XLOOKUP($A995,Hospitalisation_table[[#All],[Customer ID]],Hospitalisation_table[[#All],[Hospital tier_Updated]],"Not Found",0)</f>
        <v>tier - 2</v>
      </c>
      <c r="P995" t="str" cm="1">
        <f t="array" ref="P995">_xlfn.XLOOKUP($A995,Hospitalisation_table[[#All],[Customer ID]],Hospitalisation_table[[#All],[City tier_updated]],"Not Found",0)</f>
        <v>tier - 1</v>
      </c>
      <c r="Q995" t="str" cm="1">
        <f t="array" ref="Q995">_xlfn.XLOOKUP($A995,Hospitalisation_table[[#All],[Customer ID]],Hospitalisation_table[[#All],[State ID Updated]],"Not Found",0)</f>
        <v>R1013</v>
      </c>
    </row>
    <row r="996" spans="1:17" x14ac:dyDescent="0.3">
      <c r="A996" s="13" t="s">
        <v>474</v>
      </c>
      <c r="B996" t="str" cm="1">
        <f t="array" ref="B996">_xlfn.XLOOKUP($A996,CustomersName[[#All],[Customer ID]],CustomersName[[#All],[First Name]],"Not Found",0)</f>
        <v>Charlie</v>
      </c>
      <c r="C996" cm="1">
        <f t="array" ref="C996">_xlfn.XLOOKUP($A996,MedExam_Table[[#Headers],[#Data],[Customer ID]],MedExam_Table[[#Headers],[#Data],[BMI]],"Not Found",0)</f>
        <v>28.975000000000001</v>
      </c>
      <c r="D996" cm="1">
        <f t="array" ref="D996">_xlfn.XLOOKUP($A996,MedExam_Table[[#Headers],[#Data],[Customer ID]],MedExam_Table[[#Headers],[#Data],[HBA1C]],"Not Found",0)</f>
        <v>4.12</v>
      </c>
      <c r="E996" t="str" cm="1">
        <f t="array" ref="E996">_xlfn.XLOOKUP($A996,MedExam_Table[[#Headers],[#Data],[Customer ID]],MedExam_Table[[#Headers],[#Data],[Heart Issues Updated]],"Not Found",0)</f>
        <v>No</v>
      </c>
      <c r="F996" t="str" cm="1">
        <f t="array" ref="F996">_xlfn.XLOOKUP($A996,MedExam_Table[[#Headers],[#Data],[Customer ID]],MedExam_Table[[#Headers],[#Data],[Any Transplants Update]],"Not Found",0)</f>
        <v>No</v>
      </c>
      <c r="G996" t="str" cm="1">
        <f t="array" ref="G996">_xlfn.XLOOKUP($A996,MedExam_Table[[#Headers],[#Data],[Customer ID]],MedExam_Table[[#Headers],[#Data],[Cancer history]],"Not Found",0)</f>
        <v>Yes</v>
      </c>
      <c r="H996" cm="1">
        <f t="array" ref="H996">_xlfn.XLOOKUP($A996,MedExam_Table[[#Headers],[#Data],[Customer ID]],MedExam_Table[[#Headers],[#Data],[NumberOfMajorSurgeries_updated]],"Not Found",0)</f>
        <v>1</v>
      </c>
      <c r="I996" t="str" cm="1">
        <f t="array" ref="I996">_xlfn.XLOOKUP($A996,MedExam_Table[[#Headers],[#Data],[Customer ID]],MedExam_Table[[#Headers],[#Data],[Smoker Updated]],"Not Found",0)</f>
        <v>No</v>
      </c>
      <c r="J996" t="str" cm="1">
        <f t="array" ref="J996">_xlfn.XLOOKUP($A996,MedExam_Table[[#Headers],[#Data],[Customer ID]],MedExam_Table[[#Headers],[#Data],[Weight Status]],"Not Found",0)</f>
        <v>OverWeight</v>
      </c>
      <c r="K996" t="str" cm="1">
        <f t="array" ref="K996">_xlfn.XLOOKUP($A996,MedExam_Table[[#Headers],[#Data],[Customer ID]],MedExam_Table[[#Headers],[#Data],[Diabetes Status]],"Not Found",0)</f>
        <v>Normal</v>
      </c>
      <c r="L996" cm="1">
        <f t="array" ref="L996">_xlfn.XLOOKUP($A996,Hospitalisation_table[[#All],[Customer ID]],Hospitalisation_table[[#All],[Customer Age]],"Not Found",0)</f>
        <v>29</v>
      </c>
      <c r="M996" t="str" cm="1">
        <f t="array" ref="M996">_xlfn.XLOOKUP($A996,Hospitalisation_table[[#All],[Customer ID]],Hospitalisation_table[[#All],[Date of Birth]],"Not Found",0)</f>
        <v>26-Dec-1993</v>
      </c>
      <c r="N996" s="22" cm="1">
        <f t="array" ref="N996">_xlfn.XLOOKUP($A996,Hospitalisation_table[[#All],[Customer ID]],Hospitalisation_table[[#All],[charges]],"Not Found",0)</f>
        <v>4040.56</v>
      </c>
      <c r="O996" t="str" cm="1">
        <f t="array" ref="O996">_xlfn.XLOOKUP($A996,Hospitalisation_table[[#All],[Customer ID]],Hospitalisation_table[[#All],[Hospital tier_Updated]],"Not Found",0)</f>
        <v>tier - 3</v>
      </c>
      <c r="P996" t="str" cm="1">
        <f t="array" ref="P996">_xlfn.XLOOKUP($A996,Hospitalisation_table[[#All],[Customer ID]],Hospitalisation_table[[#All],[City tier_updated]],"Not Found",0)</f>
        <v>tier - 3</v>
      </c>
      <c r="Q996" t="str" cm="1">
        <f t="array" ref="Q996">_xlfn.XLOOKUP($A996,Hospitalisation_table[[#All],[Customer ID]],Hospitalisation_table[[#All],[State ID Updated]],"Not Found",0)</f>
        <v>R1015</v>
      </c>
    </row>
    <row r="997" spans="1:17" x14ac:dyDescent="0.3">
      <c r="A997" s="14" t="s">
        <v>473</v>
      </c>
      <c r="B997" t="str" cm="1">
        <f t="array" ref="B997">_xlfn.XLOOKUP($A997,CustomersName[[#All],[Customer ID]],CustomersName[[#All],[First Name]],"Not Found",0)</f>
        <v>Melisha D.</v>
      </c>
      <c r="C997" cm="1">
        <f t="array" ref="C997">_xlfn.XLOOKUP($A997,MedExam_Table[[#Headers],[#Data],[Customer ID]],MedExam_Table[[#Headers],[#Data],[BMI]],"Not Found",0)</f>
        <v>16.420000000000002</v>
      </c>
      <c r="D997" cm="1">
        <f t="array" ref="D997">_xlfn.XLOOKUP($A997,MedExam_Table[[#Headers],[#Data],[Customer ID]],MedExam_Table[[#Headers],[#Data],[HBA1C]],"Not Found",0)</f>
        <v>5.77</v>
      </c>
      <c r="E997" t="str" cm="1">
        <f t="array" ref="E997">_xlfn.XLOOKUP($A997,MedExam_Table[[#Headers],[#Data],[Customer ID]],MedExam_Table[[#Headers],[#Data],[Heart Issues Updated]],"Not Found",0)</f>
        <v>Yes</v>
      </c>
      <c r="F997" t="str" cm="1">
        <f t="array" ref="F997">_xlfn.XLOOKUP($A997,MedExam_Table[[#Headers],[#Data],[Customer ID]],MedExam_Table[[#Headers],[#Data],[Any Transplants Update]],"Not Found",0)</f>
        <v>No</v>
      </c>
      <c r="G997" t="str" cm="1">
        <f t="array" ref="G997">_xlfn.XLOOKUP($A997,MedExam_Table[[#Headers],[#Data],[Customer ID]],MedExam_Table[[#Headers],[#Data],[Cancer history]],"Not Found",0)</f>
        <v>Yes</v>
      </c>
      <c r="H997" cm="1">
        <f t="array" ref="H997">_xlfn.XLOOKUP($A997,MedExam_Table[[#Headers],[#Data],[Customer ID]],MedExam_Table[[#Headers],[#Data],[NumberOfMajorSurgeries_updated]],"Not Found",0)</f>
        <v>1</v>
      </c>
      <c r="I997" t="str" cm="1">
        <f t="array" ref="I997">_xlfn.XLOOKUP($A997,MedExam_Table[[#Headers],[#Data],[Customer ID]],MedExam_Table[[#Headers],[#Data],[Smoker Updated]],"Not Found",0)</f>
        <v>No</v>
      </c>
      <c r="J997" t="str" cm="1">
        <f t="array" ref="J997">_xlfn.XLOOKUP($A997,MedExam_Table[[#Headers],[#Data],[Customer ID]],MedExam_Table[[#Headers],[#Data],[Weight Status]],"Not Found",0)</f>
        <v>Underweight</v>
      </c>
      <c r="K997" t="str" cm="1">
        <f t="array" ref="K997">_xlfn.XLOOKUP($A997,MedExam_Table[[#Headers],[#Data],[Customer ID]],MedExam_Table[[#Headers],[#Data],[Diabetes Status]],"Not Found",0)</f>
        <v>Prediabetes</v>
      </c>
      <c r="L997" cm="1">
        <f t="array" ref="L997">_xlfn.XLOOKUP($A997,Hospitalisation_table[[#All],[Customer ID]],Hospitalisation_table[[#All],[Customer Age]],"Not Found",0)</f>
        <v>39</v>
      </c>
      <c r="M997" t="str" cm="1">
        <f t="array" ref="M997">_xlfn.XLOOKUP($A997,Hospitalisation_table[[#All],[Customer ID]],Hospitalisation_table[[#All],[Date of Birth]],"Not Found",0)</f>
        <v>10-Nov-1983</v>
      </c>
      <c r="N997" s="22" cm="1">
        <f t="array" ref="N997">_xlfn.XLOOKUP($A997,Hospitalisation_table[[#All],[Customer ID]],Hospitalisation_table[[#All],[charges]],"Not Found",0)</f>
        <v>4039.9</v>
      </c>
      <c r="O997" t="str" cm="1">
        <f t="array" ref="O997">_xlfn.XLOOKUP($A997,Hospitalisation_table[[#All],[Customer ID]],Hospitalisation_table[[#All],[Hospital tier_Updated]],"Not Found",0)</f>
        <v>tier - 2</v>
      </c>
      <c r="P997" t="str" cm="1">
        <f t="array" ref="P997">_xlfn.XLOOKUP($A997,Hospitalisation_table[[#All],[Customer ID]],Hospitalisation_table[[#All],[City tier_updated]],"Not Found",0)</f>
        <v>tier - 1</v>
      </c>
      <c r="Q997" t="str" cm="1">
        <f t="array" ref="Q997">_xlfn.XLOOKUP($A997,Hospitalisation_table[[#All],[Customer ID]],Hospitalisation_table[[#All],[State ID Updated]],"Not Found",0)</f>
        <v>R1013</v>
      </c>
    </row>
    <row r="998" spans="1:17" x14ac:dyDescent="0.3">
      <c r="A998" s="13" t="s">
        <v>472</v>
      </c>
      <c r="B998" t="str" cm="1">
        <f t="array" ref="B998">_xlfn.XLOOKUP($A998,CustomersName[[#All],[Customer ID]],CustomersName[[#All],[First Name]],"Not Found",0)</f>
        <v>Dan C</v>
      </c>
      <c r="C998" cm="1">
        <f t="array" ref="C998">_xlfn.XLOOKUP($A998,MedExam_Table[[#Headers],[#Data],[Customer ID]],MedExam_Table[[#Headers],[#Data],[BMI]],"Not Found",0)</f>
        <v>17.559999999999999</v>
      </c>
      <c r="D998" cm="1">
        <f t="array" ref="D998">_xlfn.XLOOKUP($A998,MedExam_Table[[#Headers],[#Data],[Customer ID]],MedExam_Table[[#Headers],[#Data],[HBA1C]],"Not Found",0)</f>
        <v>6.2</v>
      </c>
      <c r="E998" t="str" cm="1">
        <f t="array" ref="E998">_xlfn.XLOOKUP($A998,MedExam_Table[[#Headers],[#Data],[Customer ID]],MedExam_Table[[#Headers],[#Data],[Heart Issues Updated]],"Not Found",0)</f>
        <v>No</v>
      </c>
      <c r="F998" t="str" cm="1">
        <f t="array" ref="F998">_xlfn.XLOOKUP($A998,MedExam_Table[[#Headers],[#Data],[Customer ID]],MedExam_Table[[#Headers],[#Data],[Any Transplants Update]],"Not Found",0)</f>
        <v>No</v>
      </c>
      <c r="G998" t="str" cm="1">
        <f t="array" ref="G998">_xlfn.XLOOKUP($A998,MedExam_Table[[#Headers],[#Data],[Customer ID]],MedExam_Table[[#Headers],[#Data],[Cancer history]],"Not Found",0)</f>
        <v>No</v>
      </c>
      <c r="H998" cm="1">
        <f t="array" ref="H998">_xlfn.XLOOKUP($A998,MedExam_Table[[#Headers],[#Data],[Customer ID]],MedExam_Table[[#Headers],[#Data],[NumberOfMajorSurgeries_updated]],"Not Found",0)</f>
        <v>1</v>
      </c>
      <c r="I998" t="str" cm="1">
        <f t="array" ref="I998">_xlfn.XLOOKUP($A998,MedExam_Table[[#Headers],[#Data],[Customer ID]],MedExam_Table[[#Headers],[#Data],[Smoker Updated]],"Not Found",0)</f>
        <v>No</v>
      </c>
      <c r="J998" t="str" cm="1">
        <f t="array" ref="J998">_xlfn.XLOOKUP($A998,MedExam_Table[[#Headers],[#Data],[Customer ID]],MedExam_Table[[#Headers],[#Data],[Weight Status]],"Not Found",0)</f>
        <v>Underweight</v>
      </c>
      <c r="K998" t="str" cm="1">
        <f t="array" ref="K998">_xlfn.XLOOKUP($A998,MedExam_Table[[#Headers],[#Data],[Customer ID]],MedExam_Table[[#Headers],[#Data],[Diabetes Status]],"Not Found",0)</f>
        <v>Prediabetes</v>
      </c>
      <c r="L998" cm="1">
        <f t="array" ref="L998">_xlfn.XLOOKUP($A998,Hospitalisation_table[[#All],[Customer ID]],Hospitalisation_table[[#All],[Customer Age]],"Not Found",0)</f>
        <v>38</v>
      </c>
      <c r="M998" t="str" cm="1">
        <f t="array" ref="M998">_xlfn.XLOOKUP($A998,Hospitalisation_table[[#All],[Customer ID]],Hospitalisation_table[[#All],[Date of Birth]],"Not Found",0)</f>
        <v>7-Jul-1984</v>
      </c>
      <c r="N998" s="22" cm="1">
        <f t="array" ref="N998">_xlfn.XLOOKUP($A998,Hospitalisation_table[[#All],[Customer ID]],Hospitalisation_table[[#All],[charges]],"Not Found",0)</f>
        <v>4038.41</v>
      </c>
      <c r="O998" t="str" cm="1">
        <f t="array" ref="O998">_xlfn.XLOOKUP($A998,Hospitalisation_table[[#All],[Customer ID]],Hospitalisation_table[[#All],[Hospital tier_Updated]],"Not Found",0)</f>
        <v>tier - 2</v>
      </c>
      <c r="P998" t="str" cm="1">
        <f t="array" ref="P998">_xlfn.XLOOKUP($A998,Hospitalisation_table[[#All],[Customer ID]],Hospitalisation_table[[#All],[City tier_updated]],"Not Found",0)</f>
        <v>tier - 1</v>
      </c>
      <c r="Q998" t="str" cm="1">
        <f t="array" ref="Q998">_xlfn.XLOOKUP($A998,Hospitalisation_table[[#All],[Customer ID]],Hospitalisation_table[[#All],[State ID Updated]],"Not Found",0)</f>
        <v>R1013</v>
      </c>
    </row>
    <row r="999" spans="1:17" x14ac:dyDescent="0.3">
      <c r="A999" s="14" t="s">
        <v>471</v>
      </c>
      <c r="B999" t="str" cm="1">
        <f t="array" ref="B999">_xlfn.XLOOKUP($A999,CustomersName[[#All],[Customer ID]],CustomersName[[#All],[First Name]],"Not Found",0)</f>
        <v>Matthew</v>
      </c>
      <c r="C999" cm="1">
        <f t="array" ref="C999">_xlfn.XLOOKUP($A999,MedExam_Table[[#Headers],[#Data],[Customer ID]],MedExam_Table[[#Headers],[#Data],[BMI]],"Not Found",0)</f>
        <v>24.13</v>
      </c>
      <c r="D999" cm="1">
        <f t="array" ref="D999">_xlfn.XLOOKUP($A999,MedExam_Table[[#Headers],[#Data],[Customer ID]],MedExam_Table[[#Headers],[#Data],[HBA1C]],"Not Found",0)</f>
        <v>4.3899999999999997</v>
      </c>
      <c r="E999" t="str" cm="1">
        <f t="array" ref="E999">_xlfn.XLOOKUP($A999,MedExam_Table[[#Headers],[#Data],[Customer ID]],MedExam_Table[[#Headers],[#Data],[Heart Issues Updated]],"Not Found",0)</f>
        <v>No</v>
      </c>
      <c r="F999" t="str" cm="1">
        <f t="array" ref="F999">_xlfn.XLOOKUP($A999,MedExam_Table[[#Headers],[#Data],[Customer ID]],MedExam_Table[[#Headers],[#Data],[Any Transplants Update]],"Not Found",0)</f>
        <v>No</v>
      </c>
      <c r="G999" t="str" cm="1">
        <f t="array" ref="G999">_xlfn.XLOOKUP($A999,MedExam_Table[[#Headers],[#Data],[Customer ID]],MedExam_Table[[#Headers],[#Data],[Cancer history]],"Not Found",0)</f>
        <v>No</v>
      </c>
      <c r="H999" cm="1">
        <f t="array" ref="H999">_xlfn.XLOOKUP($A999,MedExam_Table[[#Headers],[#Data],[Customer ID]],MedExam_Table[[#Headers],[#Data],[NumberOfMajorSurgeries_updated]],"Not Found",0)</f>
        <v>1</v>
      </c>
      <c r="I999" t="str" cm="1">
        <f t="array" ref="I999">_xlfn.XLOOKUP($A999,MedExam_Table[[#Headers],[#Data],[Customer ID]],MedExam_Table[[#Headers],[#Data],[Smoker Updated]],"Not Found",0)</f>
        <v>No</v>
      </c>
      <c r="J999" t="str" cm="1">
        <f t="array" ref="J999">_xlfn.XLOOKUP($A999,MedExam_Table[[#Headers],[#Data],[Customer ID]],MedExam_Table[[#Headers],[#Data],[Weight Status]],"Not Found",0)</f>
        <v>NormalWeight</v>
      </c>
      <c r="K999" t="str" cm="1">
        <f t="array" ref="K999">_xlfn.XLOOKUP($A999,MedExam_Table[[#Headers],[#Data],[Customer ID]],MedExam_Table[[#Headers],[#Data],[Diabetes Status]],"Not Found",0)</f>
        <v>Normal</v>
      </c>
      <c r="L999" cm="1">
        <f t="array" ref="L999">_xlfn.XLOOKUP($A999,Hospitalisation_table[[#All],[Customer ID]],Hospitalisation_table[[#All],[Customer Age]],"Not Found",0)</f>
        <v>30</v>
      </c>
      <c r="M999" t="str" cm="1">
        <f t="array" ref="M999">_xlfn.XLOOKUP($A999,Hospitalisation_table[[#All],[Customer ID]],Hospitalisation_table[[#All],[Date of Birth]],"Not Found",0)</f>
        <v>11-Oct-1992</v>
      </c>
      <c r="N999" s="22" cm="1">
        <f t="array" ref="N999">_xlfn.XLOOKUP($A999,Hospitalisation_table[[#All],[Customer ID]],Hospitalisation_table[[#All],[charges]],"Not Found",0)</f>
        <v>4032.24</v>
      </c>
      <c r="O999" t="str" cm="1">
        <f t="array" ref="O999">_xlfn.XLOOKUP($A999,Hospitalisation_table[[#All],[Customer ID]],Hospitalisation_table[[#All],[Hospital tier_Updated]],"Not Found",0)</f>
        <v>tier - 3</v>
      </c>
      <c r="P999" t="str" cm="1">
        <f t="array" ref="P999">_xlfn.XLOOKUP($A999,Hospitalisation_table[[#All],[Customer ID]],Hospitalisation_table[[#All],[City tier_updated]],"Not Found",0)</f>
        <v>tier - 3</v>
      </c>
      <c r="Q999" t="str" cm="1">
        <f t="array" ref="Q999">_xlfn.XLOOKUP($A999,Hospitalisation_table[[#All],[Customer ID]],Hospitalisation_table[[#All],[State ID Updated]],"Not Found",0)</f>
        <v>R1012</v>
      </c>
    </row>
    <row r="1000" spans="1:17" x14ac:dyDescent="0.3">
      <c r="A1000" s="13" t="s">
        <v>470</v>
      </c>
      <c r="B1000" t="str" cm="1">
        <f t="array" ref="B1000">_xlfn.XLOOKUP($A1000,CustomersName[[#All],[Customer ID]],CustomersName[[#All],[First Name]],"Not Found",0)</f>
        <v>Weshey C.</v>
      </c>
      <c r="C1000" cm="1">
        <f t="array" ref="C1000">_xlfn.XLOOKUP($A1000,MedExam_Table[[#Headers],[#Data],[Customer ID]],MedExam_Table[[#Headers],[#Data],[BMI]],"Not Found",0)</f>
        <v>19.95</v>
      </c>
      <c r="D1000" cm="1">
        <f t="array" ref="D1000">_xlfn.XLOOKUP($A1000,MedExam_Table[[#Headers],[#Data],[Customer ID]],MedExam_Table[[#Headers],[#Data],[HBA1C]],"Not Found",0)</f>
        <v>5.13</v>
      </c>
      <c r="E1000" t="str" cm="1">
        <f t="array" ref="E1000">_xlfn.XLOOKUP($A1000,MedExam_Table[[#Headers],[#Data],[Customer ID]],MedExam_Table[[#Headers],[#Data],[Heart Issues Updated]],"Not Found",0)</f>
        <v>No</v>
      </c>
      <c r="F1000" t="str" cm="1">
        <f t="array" ref="F1000">_xlfn.XLOOKUP($A1000,MedExam_Table[[#Headers],[#Data],[Customer ID]],MedExam_Table[[#Headers],[#Data],[Any Transplants Update]],"Not Found",0)</f>
        <v>Yes</v>
      </c>
      <c r="G1000" t="str" cm="1">
        <f t="array" ref="G1000">_xlfn.XLOOKUP($A1000,MedExam_Table[[#Headers],[#Data],[Customer ID]],MedExam_Table[[#Headers],[#Data],[Cancer history]],"Not Found",0)</f>
        <v>No</v>
      </c>
      <c r="H1000" cm="1">
        <f t="array" ref="H1000">_xlfn.XLOOKUP($A1000,MedExam_Table[[#Headers],[#Data],[Customer ID]],MedExam_Table[[#Headers],[#Data],[NumberOfMajorSurgeries_updated]],"Not Found",0)</f>
        <v>2</v>
      </c>
      <c r="I1000" t="str" cm="1">
        <f t="array" ref="I1000">_xlfn.XLOOKUP($A1000,MedExam_Table[[#Headers],[#Data],[Customer ID]],MedExam_Table[[#Headers],[#Data],[Smoker Updated]],"Not Found",0)</f>
        <v>No</v>
      </c>
      <c r="J1000" t="str" cm="1">
        <f t="array" ref="J1000">_xlfn.XLOOKUP($A1000,MedExam_Table[[#Headers],[#Data],[Customer ID]],MedExam_Table[[#Headers],[#Data],[Weight Status]],"Not Found",0)</f>
        <v>NormalWeight</v>
      </c>
      <c r="K1000" t="str" cm="1">
        <f t="array" ref="K1000">_xlfn.XLOOKUP($A1000,MedExam_Table[[#Headers],[#Data],[Customer ID]],MedExam_Table[[#Headers],[#Data],[Diabetes Status]],"Not Found",0)</f>
        <v>Normal</v>
      </c>
      <c r="L1000" cm="1">
        <f t="array" ref="L1000">_xlfn.XLOOKUP($A1000,Hospitalisation_table[[#All],[Customer ID]],Hospitalisation_table[[#All],[Customer Age]],"Not Found",0)</f>
        <v>22</v>
      </c>
      <c r="M1000" t="str" cm="1">
        <f t="array" ref="M1000">_xlfn.XLOOKUP($A1000,Hospitalisation_table[[#All],[Customer ID]],Hospitalisation_table[[#All],[Date of Birth]],"Not Found",0)</f>
        <v>13-Sep-2000</v>
      </c>
      <c r="N1000" s="22" cm="1">
        <f t="array" ref="N1000">_xlfn.XLOOKUP($A1000,Hospitalisation_table[[#All],[Customer ID]],Hospitalisation_table[[#All],[charges]],"Not Found",0)</f>
        <v>4005.42</v>
      </c>
      <c r="O1000" t="str" cm="1">
        <f t="array" ref="O1000">_xlfn.XLOOKUP($A1000,Hospitalisation_table[[#All],[Customer ID]],Hospitalisation_table[[#All],[Hospital tier_Updated]],"Not Found",0)</f>
        <v>tier - 2</v>
      </c>
      <c r="P1000" t="str" cm="1">
        <f t="array" ref="P1000">_xlfn.XLOOKUP($A1000,Hospitalisation_table[[#All],[Customer ID]],Hospitalisation_table[[#All],[City tier_updated]],"Not Found",0)</f>
        <v>tier - 1</v>
      </c>
      <c r="Q1000" t="str" cm="1">
        <f t="array" ref="Q1000">_xlfn.XLOOKUP($A1000,Hospitalisation_table[[#All],[Customer ID]],Hospitalisation_table[[#All],[State ID Updated]],"Not Found",0)</f>
        <v>R1015</v>
      </c>
    </row>
    <row r="1001" spans="1:17" x14ac:dyDescent="0.3">
      <c r="A1001" s="14" t="s">
        <v>469</v>
      </c>
      <c r="B1001" t="str" cm="1">
        <f t="array" ref="B1001">_xlfn.XLOOKUP($A1001,CustomersName[[#All],[Customer ID]],CustomersName[[#All],[First Name]],"Not Found",0)</f>
        <v>Christopher</v>
      </c>
      <c r="C1001" cm="1">
        <f t="array" ref="C1001">_xlfn.XLOOKUP($A1001,MedExam_Table[[#Headers],[#Data],[Customer ID]],MedExam_Table[[#Headers],[#Data],[BMI]],"Not Found",0)</f>
        <v>21.24</v>
      </c>
      <c r="D1001" cm="1">
        <f t="array" ref="D1001">_xlfn.XLOOKUP($A1001,MedExam_Table[[#Headers],[#Data],[Customer ID]],MedExam_Table[[#Headers],[#Data],[HBA1C]],"Not Found",0)</f>
        <v>4.49</v>
      </c>
      <c r="E1001" t="str" cm="1">
        <f t="array" ref="E1001">_xlfn.XLOOKUP($A1001,MedExam_Table[[#Headers],[#Data],[Customer ID]],MedExam_Table[[#Headers],[#Data],[Heart Issues Updated]],"Not Found",0)</f>
        <v>No</v>
      </c>
      <c r="F1001" t="str" cm="1">
        <f t="array" ref="F1001">_xlfn.XLOOKUP($A1001,MedExam_Table[[#Headers],[#Data],[Customer ID]],MedExam_Table[[#Headers],[#Data],[Any Transplants Update]],"Not Found",0)</f>
        <v>No</v>
      </c>
      <c r="G1001" t="str" cm="1">
        <f t="array" ref="G1001">_xlfn.XLOOKUP($A1001,MedExam_Table[[#Headers],[#Data],[Customer ID]],MedExam_Table[[#Headers],[#Data],[Cancer history]],"Not Found",0)</f>
        <v>No</v>
      </c>
      <c r="H1001" cm="1">
        <f t="array" ref="H1001">_xlfn.XLOOKUP($A1001,MedExam_Table[[#Headers],[#Data],[Customer ID]],MedExam_Table[[#Headers],[#Data],[NumberOfMajorSurgeries_updated]],"Not Found",0)</f>
        <v>0</v>
      </c>
      <c r="I1001" t="str" cm="1">
        <f t="array" ref="I1001">_xlfn.XLOOKUP($A1001,MedExam_Table[[#Headers],[#Data],[Customer ID]],MedExam_Table[[#Headers],[#Data],[Smoker Updated]],"Not Found",0)</f>
        <v>No</v>
      </c>
      <c r="J1001" t="str" cm="1">
        <f t="array" ref="J1001">_xlfn.XLOOKUP($A1001,MedExam_Table[[#Headers],[#Data],[Customer ID]],MedExam_Table[[#Headers],[#Data],[Weight Status]],"Not Found",0)</f>
        <v>NormalWeight</v>
      </c>
      <c r="K1001" t="str" cm="1">
        <f t="array" ref="K1001">_xlfn.XLOOKUP($A1001,MedExam_Table[[#Headers],[#Data],[Customer ID]],MedExam_Table[[#Headers],[#Data],[Diabetes Status]],"Not Found",0)</f>
        <v>Normal</v>
      </c>
      <c r="L1001" cm="1">
        <f t="array" ref="L1001">_xlfn.XLOOKUP($A1001,Hospitalisation_table[[#All],[Customer ID]],Hospitalisation_table[[#All],[Customer Age]],"Not Found",0)</f>
        <v>33</v>
      </c>
      <c r="M1001" t="str" cm="1">
        <f t="array" ref="M1001">_xlfn.XLOOKUP($A1001,Hospitalisation_table[[#All],[Customer ID]],Hospitalisation_table[[#All],[Date of Birth]],"Not Found",0)</f>
        <v>10-Jul-1989</v>
      </c>
      <c r="N1001" s="22" cm="1">
        <f t="array" ref="N1001">_xlfn.XLOOKUP($A1001,Hospitalisation_table[[#All],[Customer ID]],Hospitalisation_table[[#All],[charges]],"Not Found",0)</f>
        <v>4002.36</v>
      </c>
      <c r="O1001" t="str" cm="1">
        <f t="array" ref="O1001">_xlfn.XLOOKUP($A1001,Hospitalisation_table[[#All],[Customer ID]],Hospitalisation_table[[#All],[Hospital tier_Updated]],"Not Found",0)</f>
        <v>tier - 2</v>
      </c>
      <c r="P1001" t="str" cm="1">
        <f t="array" ref="P1001">_xlfn.XLOOKUP($A1001,Hospitalisation_table[[#All],[Customer ID]],Hospitalisation_table[[#All],[City tier_updated]],"Not Found",0)</f>
        <v>tier - 1</v>
      </c>
      <c r="Q1001" t="str" cm="1">
        <f t="array" ref="Q1001">_xlfn.XLOOKUP($A1001,Hospitalisation_table[[#All],[Customer ID]],Hospitalisation_table[[#All],[State ID Updated]],"Not Found",0)</f>
        <v>R1013</v>
      </c>
    </row>
    <row r="1002" spans="1:17" x14ac:dyDescent="0.3">
      <c r="A1002" s="13" t="s">
        <v>2354</v>
      </c>
      <c r="B1002" t="str" cm="1">
        <f t="array" ref="B1002">_xlfn.XLOOKUP($A1002,CustomersName[[#All],[Customer ID]],CustomersName[[#All],[First Name]],"Not Found",0)</f>
        <v>Shid Sr.</v>
      </c>
      <c r="C1002" cm="1">
        <f t="array" ref="C1002">_xlfn.XLOOKUP($A1002,MedExam_Table[[#Headers],[#Data],[Customer ID]],MedExam_Table[[#Headers],[#Data],[BMI]],"Not Found",0)</f>
        <v>36.954999999999998</v>
      </c>
      <c r="D1002" cm="1">
        <f t="array" ref="D1002">_xlfn.XLOOKUP($A1002,MedExam_Table[[#Headers],[#Data],[Customer ID]],MedExam_Table[[#Headers],[#Data],[HBA1C]],"Not Found",0)</f>
        <v>4.72</v>
      </c>
      <c r="E1002" t="str" cm="1">
        <f t="array" ref="E1002">_xlfn.XLOOKUP($A1002,MedExam_Table[[#Headers],[#Data],[Customer ID]],MedExam_Table[[#Headers],[#Data],[Heart Issues Updated]],"Not Found",0)</f>
        <v>Yes</v>
      </c>
      <c r="F1002" t="str" cm="1">
        <f t="array" ref="F1002">_xlfn.XLOOKUP($A1002,MedExam_Table[[#Headers],[#Data],[Customer ID]],MedExam_Table[[#Headers],[#Data],[Any Transplants Update]],"Not Found",0)</f>
        <v>No</v>
      </c>
      <c r="G1002" t="str" cm="1">
        <f t="array" ref="G1002">_xlfn.XLOOKUP($A1002,MedExam_Table[[#Headers],[#Data],[Customer ID]],MedExam_Table[[#Headers],[#Data],[Cancer history]],"Not Found",0)</f>
        <v>No</v>
      </c>
      <c r="H1002" cm="1">
        <f t="array" ref="H1002">_xlfn.XLOOKUP($A1002,MedExam_Table[[#Headers],[#Data],[Customer ID]],MedExam_Table[[#Headers],[#Data],[NumberOfMajorSurgeries_updated]],"Not Found",0)</f>
        <v>1</v>
      </c>
      <c r="I1002" t="str" cm="1">
        <f t="array" ref="I1002">_xlfn.XLOOKUP($A1002,MedExam_Table[[#Headers],[#Data],[Customer ID]],MedExam_Table[[#Headers],[#Data],[Smoker Updated]],"Not Found",0)</f>
        <v>Yes</v>
      </c>
      <c r="J1002" t="str" cm="1">
        <f t="array" ref="J1002">_xlfn.XLOOKUP($A1002,MedExam_Table[[#Headers],[#Data],[Customer ID]],MedExam_Table[[#Headers],[#Data],[Weight Status]],"Not Found",0)</f>
        <v>Obesity</v>
      </c>
      <c r="K1002" t="str" cm="1">
        <f t="array" ref="K1002">_xlfn.XLOOKUP($A1002,MedExam_Table[[#Headers],[#Data],[Customer ID]],MedExam_Table[[#Headers],[#Data],[Diabetes Status]],"Not Found",0)</f>
        <v>Normal</v>
      </c>
      <c r="L1002" cm="1">
        <f t="array" ref="L1002">_xlfn.XLOOKUP($A1002,Hospitalisation_table[[#All],[Customer ID]],Hospitalisation_table[[#All],[Customer Age]],"Not Found",0)</f>
        <v>58</v>
      </c>
      <c r="M1002" t="str" cm="1">
        <f t="array" ref="M1002">_xlfn.XLOOKUP($A1002,Hospitalisation_table[[#All],[Customer ID]],Hospitalisation_table[[#All],[Date of Birth]],"Not Found",0)</f>
        <v>7-Nov-1964</v>
      </c>
      <c r="N1002" s="22" cm="1">
        <f t="array" ref="N1002">_xlfn.XLOOKUP($A1002,Hospitalisation_table[[#All],[Customer ID]],Hospitalisation_table[[#All],[charges]],"Not Found",0)</f>
        <v>47496.49</v>
      </c>
      <c r="O1002" t="str" cm="1">
        <f t="array" ref="O1002">_xlfn.XLOOKUP($A1002,Hospitalisation_table[[#All],[Customer ID]],Hospitalisation_table[[#All],[Hospital tier_Updated]],"Not Found",0)</f>
        <v>tier - 1</v>
      </c>
      <c r="P1002" t="str" cm="1">
        <f t="array" ref="P1002">_xlfn.XLOOKUP($A1002,Hospitalisation_table[[#All],[Customer ID]],Hospitalisation_table[[#All],[City tier_updated]],"Not Found",0)</f>
        <v>tier - 3</v>
      </c>
      <c r="Q1002" t="str" cm="1">
        <f t="array" ref="Q1002">_xlfn.XLOOKUP($A1002,Hospitalisation_table[[#All],[Customer ID]],Hospitalisation_table[[#All],[State ID Updated]],"Not Found",0)</f>
        <v>R1012</v>
      </c>
    </row>
    <row r="1003" spans="1:17" x14ac:dyDescent="0.3">
      <c r="A1003" s="14" t="s">
        <v>2183</v>
      </c>
      <c r="B1003" t="str" cm="1">
        <f t="array" ref="B1003">_xlfn.XLOOKUP($A1003,CustomersName[[#All],[Customer ID]],CustomersName[[#All],[First Name]],"Not Found",0)</f>
        <v>Lara</v>
      </c>
      <c r="C1003" cm="1">
        <f t="array" ref="C1003">_xlfn.XLOOKUP($A1003,MedExam_Table[[#Headers],[#Data],[Customer ID]],MedExam_Table[[#Headers],[#Data],[BMI]],"Not Found",0)</f>
        <v>34.700000000000003</v>
      </c>
      <c r="D1003" cm="1">
        <f t="array" ref="D1003">_xlfn.XLOOKUP($A1003,MedExam_Table[[#Headers],[#Data],[Customer ID]],MedExam_Table[[#Headers],[#Data],[HBA1C]],"Not Found",0)</f>
        <v>4.37</v>
      </c>
      <c r="E1003" t="str" cm="1">
        <f t="array" ref="E1003">_xlfn.XLOOKUP($A1003,MedExam_Table[[#Headers],[#Data],[Customer ID]],MedExam_Table[[#Headers],[#Data],[Heart Issues Updated]],"Not Found",0)</f>
        <v>No</v>
      </c>
      <c r="F1003" t="str" cm="1">
        <f t="array" ref="F1003">_xlfn.XLOOKUP($A1003,MedExam_Table[[#Headers],[#Data],[Customer ID]],MedExam_Table[[#Headers],[#Data],[Any Transplants Update]],"Not Found",0)</f>
        <v>No</v>
      </c>
      <c r="G1003" t="str" cm="1">
        <f t="array" ref="G1003">_xlfn.XLOOKUP($A1003,MedExam_Table[[#Headers],[#Data],[Customer ID]],MedExam_Table[[#Headers],[#Data],[Cancer history]],"Not Found",0)</f>
        <v>Yes</v>
      </c>
      <c r="H1003" cm="1">
        <f t="array" ref="H1003">_xlfn.XLOOKUP($A1003,MedExam_Table[[#Headers],[#Data],[Customer ID]],MedExam_Table[[#Headers],[#Data],[NumberOfMajorSurgeries_updated]],"Not Found",0)</f>
        <v>1</v>
      </c>
      <c r="I1003" t="str" cm="1">
        <f t="array" ref="I1003">_xlfn.XLOOKUP($A1003,MedExam_Table[[#Headers],[#Data],[Customer ID]],MedExam_Table[[#Headers],[#Data],[Smoker Updated]],"Not Found",0)</f>
        <v>Yes</v>
      </c>
      <c r="J1003" t="str" cm="1">
        <f t="array" ref="J1003">_xlfn.XLOOKUP($A1003,MedExam_Table[[#Headers],[#Data],[Customer ID]],MedExam_Table[[#Headers],[#Data],[Weight Status]],"Not Found",0)</f>
        <v>Obesity</v>
      </c>
      <c r="K1003" t="str" cm="1">
        <f t="array" ref="K1003">_xlfn.XLOOKUP($A1003,MedExam_Table[[#Headers],[#Data],[Customer ID]],MedExam_Table[[#Headers],[#Data],[Diabetes Status]],"Not Found",0)</f>
        <v>Normal</v>
      </c>
      <c r="L1003" cm="1">
        <f t="array" ref="L1003">_xlfn.XLOOKUP($A1003,Hospitalisation_table[[#All],[Customer ID]],Hospitalisation_table[[#All],[Customer Age]],"Not Found",0)</f>
        <v>19</v>
      </c>
      <c r="M1003" t="str" cm="1">
        <f t="array" ref="M1003">_xlfn.XLOOKUP($A1003,Hospitalisation_table[[#All],[Customer ID]],Hospitalisation_table[[#All],[Date of Birth]],"Not Found",0)</f>
        <v>9-Dec-2003</v>
      </c>
      <c r="N1003" s="22" cm="1">
        <f t="array" ref="N1003">_xlfn.XLOOKUP($A1003,Hospitalisation_table[[#All],[Customer ID]],Hospitalisation_table[[#All],[charges]],"Not Found",0)</f>
        <v>36397.58</v>
      </c>
      <c r="O1003" t="str" cm="1">
        <f t="array" ref="O1003">_xlfn.XLOOKUP($A1003,Hospitalisation_table[[#All],[Customer ID]],Hospitalisation_table[[#All],[Hospital tier_Updated]],"Not Found",0)</f>
        <v>tier - 2</v>
      </c>
      <c r="P1003" t="str" cm="1">
        <f t="array" ref="P1003">_xlfn.XLOOKUP($A1003,Hospitalisation_table[[#All],[Customer ID]],Hospitalisation_table[[#All],[City tier_updated]],"Not Found",0)</f>
        <v>tier - 3</v>
      </c>
      <c r="Q1003" t="str" cm="1">
        <f t="array" ref="Q1003">_xlfn.XLOOKUP($A1003,Hospitalisation_table[[#All],[Customer ID]],Hospitalisation_table[[#All],[State ID Updated]],"Not Found",0)</f>
        <v>R1011</v>
      </c>
    </row>
    <row r="1004" spans="1:17" x14ac:dyDescent="0.3">
      <c r="A1004" s="13" t="s">
        <v>468</v>
      </c>
      <c r="B1004" t="str" cm="1">
        <f t="array" ref="B1004">_xlfn.XLOOKUP($A1004,CustomersName[[#All],[Customer ID]],CustomersName[[#All],[First Name]],"Not Found",0)</f>
        <v>Jessica</v>
      </c>
      <c r="C1004" cm="1">
        <f t="array" ref="C1004">_xlfn.XLOOKUP($A1004,MedExam_Table[[#Headers],[#Data],[Customer ID]],MedExam_Table[[#Headers],[#Data],[BMI]],"Not Found",0)</f>
        <v>44.22</v>
      </c>
      <c r="D1004" cm="1">
        <f t="array" ref="D1004">_xlfn.XLOOKUP($A1004,MedExam_Table[[#Headers],[#Data],[Customer ID]],MedExam_Table[[#Headers],[#Data],[HBA1C]],"Not Found",0)</f>
        <v>6.35</v>
      </c>
      <c r="E1004" t="str" cm="1">
        <f t="array" ref="E1004">_xlfn.XLOOKUP($A1004,MedExam_Table[[#Headers],[#Data],[Customer ID]],MedExam_Table[[#Headers],[#Data],[Heart Issues Updated]],"Not Found",0)</f>
        <v>No</v>
      </c>
      <c r="F1004" t="str" cm="1">
        <f t="array" ref="F1004">_xlfn.XLOOKUP($A1004,MedExam_Table[[#Headers],[#Data],[Customer ID]],MedExam_Table[[#Headers],[#Data],[Any Transplants Update]],"Not Found",0)</f>
        <v>No</v>
      </c>
      <c r="G1004" t="str" cm="1">
        <f t="array" ref="G1004">_xlfn.XLOOKUP($A1004,MedExam_Table[[#Headers],[#Data],[Customer ID]],MedExam_Table[[#Headers],[#Data],[Cancer history]],"Not Found",0)</f>
        <v>No</v>
      </c>
      <c r="H1004" cm="1">
        <f t="array" ref="H1004">_xlfn.XLOOKUP($A1004,MedExam_Table[[#Headers],[#Data],[Customer ID]],MedExam_Table[[#Headers],[#Data],[NumberOfMajorSurgeries_updated]],"Not Found",0)</f>
        <v>0</v>
      </c>
      <c r="I1004" t="str" cm="1">
        <f t="array" ref="I1004">_xlfn.XLOOKUP($A1004,MedExam_Table[[#Headers],[#Data],[Customer ID]],MedExam_Table[[#Headers],[#Data],[Smoker Updated]],"Not Found",0)</f>
        <v>No</v>
      </c>
      <c r="J1004" t="str" cm="1">
        <f t="array" ref="J1004">_xlfn.XLOOKUP($A1004,MedExam_Table[[#Headers],[#Data],[Customer ID]],MedExam_Table[[#Headers],[#Data],[Weight Status]],"Not Found",0)</f>
        <v>Obesity</v>
      </c>
      <c r="K1004" t="str" cm="1">
        <f t="array" ref="K1004">_xlfn.XLOOKUP($A1004,MedExam_Table[[#Headers],[#Data],[Customer ID]],MedExam_Table[[#Headers],[#Data],[Diabetes Status]],"Not Found",0)</f>
        <v>Prediabetes</v>
      </c>
      <c r="L1004" cm="1">
        <f t="array" ref="L1004">_xlfn.XLOOKUP($A1004,Hospitalisation_table[[#All],[Customer ID]],Hospitalisation_table[[#All],[Customer Age]],"Not Found",0)</f>
        <v>32</v>
      </c>
      <c r="M1004" t="str" cm="1">
        <f t="array" ref="M1004">_xlfn.XLOOKUP($A1004,Hospitalisation_table[[#All],[Customer ID]],Hospitalisation_table[[#All],[Date of Birth]],"Not Found",0)</f>
        <v>1-Nov-1990</v>
      </c>
      <c r="N1004" s="22" cm="1">
        <f t="array" ref="N1004">_xlfn.XLOOKUP($A1004,Hospitalisation_table[[#All],[Customer ID]],Hospitalisation_table[[#All],[charges]],"Not Found",0)</f>
        <v>3994.18</v>
      </c>
      <c r="O1004" t="str" cm="1">
        <f t="array" ref="O1004">_xlfn.XLOOKUP($A1004,Hospitalisation_table[[#All],[Customer ID]],Hospitalisation_table[[#All],[Hospital tier_Updated]],"Not Found",0)</f>
        <v>tier - 2</v>
      </c>
      <c r="P1004" t="str" cm="1">
        <f t="array" ref="P1004">_xlfn.XLOOKUP($A1004,Hospitalisation_table[[#All],[Customer ID]],Hospitalisation_table[[#All],[City tier_updated]],"Not Found",0)</f>
        <v>tier - 2</v>
      </c>
      <c r="Q1004" t="str" cm="1">
        <f t="array" ref="Q1004">_xlfn.XLOOKUP($A1004,Hospitalisation_table[[#All],[Customer ID]],Hospitalisation_table[[#All],[State ID Updated]],"Not Found",0)</f>
        <v>R1013</v>
      </c>
    </row>
    <row r="1005" spans="1:17" x14ac:dyDescent="0.3">
      <c r="A1005" s="14" t="s">
        <v>467</v>
      </c>
      <c r="B1005" t="str" cm="1">
        <f t="array" ref="B1005">_xlfn.XLOOKUP($A1005,CustomersName[[#All],[Customer ID]],CustomersName[[#All],[First Name]],"Not Found",0)</f>
        <v>Christin</v>
      </c>
      <c r="C1005" cm="1">
        <f t="array" ref="C1005">_xlfn.XLOOKUP($A1005,MedExam_Table[[#Headers],[#Data],[Customer ID]],MedExam_Table[[#Headers],[#Data],[BMI]],"Not Found",0)</f>
        <v>41.1</v>
      </c>
      <c r="D1005" cm="1">
        <f t="array" ref="D1005">_xlfn.XLOOKUP($A1005,MedExam_Table[[#Headers],[#Data],[Customer ID]],MedExam_Table[[#Headers],[#Data],[HBA1C]],"Not Found",0)</f>
        <v>5.79</v>
      </c>
      <c r="E1005" t="str" cm="1">
        <f t="array" ref="E1005">_xlfn.XLOOKUP($A1005,MedExam_Table[[#Headers],[#Data],[Customer ID]],MedExam_Table[[#Headers],[#Data],[Heart Issues Updated]],"Not Found",0)</f>
        <v>No</v>
      </c>
      <c r="F1005" t="str" cm="1">
        <f t="array" ref="F1005">_xlfn.XLOOKUP($A1005,MedExam_Table[[#Headers],[#Data],[Customer ID]],MedExam_Table[[#Headers],[#Data],[Any Transplants Update]],"Not Found",0)</f>
        <v>No</v>
      </c>
      <c r="G1005" t="str" cm="1">
        <f t="array" ref="G1005">_xlfn.XLOOKUP($A1005,MedExam_Table[[#Headers],[#Data],[Customer ID]],MedExam_Table[[#Headers],[#Data],[Cancer history]],"Not Found",0)</f>
        <v>No</v>
      </c>
      <c r="H1005" cm="1">
        <f t="array" ref="H1005">_xlfn.XLOOKUP($A1005,MedExam_Table[[#Headers],[#Data],[Customer ID]],MedExam_Table[[#Headers],[#Data],[NumberOfMajorSurgeries_updated]],"Not Found",0)</f>
        <v>0</v>
      </c>
      <c r="I1005" t="str" cm="1">
        <f t="array" ref="I1005">_xlfn.XLOOKUP($A1005,MedExam_Table[[#Headers],[#Data],[Customer ID]],MedExam_Table[[#Headers],[#Data],[Smoker Updated]],"Not Found",0)</f>
        <v>No</v>
      </c>
      <c r="J1005" t="str" cm="1">
        <f t="array" ref="J1005">_xlfn.XLOOKUP($A1005,MedExam_Table[[#Headers],[#Data],[Customer ID]],MedExam_Table[[#Headers],[#Data],[Weight Status]],"Not Found",0)</f>
        <v>Obesity</v>
      </c>
      <c r="K1005" t="str" cm="1">
        <f t="array" ref="K1005">_xlfn.XLOOKUP($A1005,MedExam_Table[[#Headers],[#Data],[Customer ID]],MedExam_Table[[#Headers],[#Data],[Diabetes Status]],"Not Found",0)</f>
        <v>Prediabetes</v>
      </c>
      <c r="L1005" cm="1">
        <f t="array" ref="L1005">_xlfn.XLOOKUP($A1005,Hospitalisation_table[[#All],[Customer ID]],Hospitalisation_table[[#All],[Customer Age]],"Not Found",0)</f>
        <v>32</v>
      </c>
      <c r="M1005" t="str" cm="1">
        <f t="array" ref="M1005">_xlfn.XLOOKUP($A1005,Hospitalisation_table[[#All],[Customer ID]],Hospitalisation_table[[#All],[Date of Birth]],"Not Found",0)</f>
        <v>22-Nov-1990</v>
      </c>
      <c r="N1005" s="22" cm="1">
        <f t="array" ref="N1005">_xlfn.XLOOKUP($A1005,Hospitalisation_table[[#All],[Customer ID]],Hospitalisation_table[[#All],[charges]],"Not Found",0)</f>
        <v>3989.84</v>
      </c>
      <c r="O1005" t="str" cm="1">
        <f t="array" ref="O1005">_xlfn.XLOOKUP($A1005,Hospitalisation_table[[#All],[Customer ID]],Hospitalisation_table[[#All],[Hospital tier_Updated]],"Not Found",0)</f>
        <v>tier - 2</v>
      </c>
      <c r="P1005" t="str" cm="1">
        <f t="array" ref="P1005">_xlfn.XLOOKUP($A1005,Hospitalisation_table[[#All],[Customer ID]],Hospitalisation_table[[#All],[City tier_updated]],"Not Found",0)</f>
        <v>tier - 2</v>
      </c>
      <c r="Q1005" t="str" cm="1">
        <f t="array" ref="Q1005">_xlfn.XLOOKUP($A1005,Hospitalisation_table[[#All],[Customer ID]],Hospitalisation_table[[#All],[State ID Updated]],"Not Found",0)</f>
        <v>R1011</v>
      </c>
    </row>
    <row r="1006" spans="1:17" x14ac:dyDescent="0.3">
      <c r="A1006" s="13" t="s">
        <v>466</v>
      </c>
      <c r="B1006" t="str" cm="1">
        <f t="array" ref="B1006">_xlfn.XLOOKUP($A1006,CustomersName[[#All],[Customer ID]],CustomersName[[#All],[First Name]],"Not Found",0)</f>
        <v>Sara</v>
      </c>
      <c r="C1006" cm="1">
        <f t="array" ref="C1006">_xlfn.XLOOKUP($A1006,MedExam_Table[[#Headers],[#Data],[Customer ID]],MedExam_Table[[#Headers],[#Data],[BMI]],"Not Found",0)</f>
        <v>34.200000000000003</v>
      </c>
      <c r="D1006" cm="1">
        <f t="array" ref="D1006">_xlfn.XLOOKUP($A1006,MedExam_Table[[#Headers],[#Data],[Customer ID]],MedExam_Table[[#Headers],[#Data],[HBA1C]],"Not Found",0)</f>
        <v>4.78</v>
      </c>
      <c r="E1006" t="str" cm="1">
        <f t="array" ref="E1006">_xlfn.XLOOKUP($A1006,MedExam_Table[[#Headers],[#Data],[Customer ID]],MedExam_Table[[#Headers],[#Data],[Heart Issues Updated]],"Not Found",0)</f>
        <v>Yes</v>
      </c>
      <c r="F1006" t="str" cm="1">
        <f t="array" ref="F1006">_xlfn.XLOOKUP($A1006,MedExam_Table[[#Headers],[#Data],[Customer ID]],MedExam_Table[[#Headers],[#Data],[Any Transplants Update]],"Not Found",0)</f>
        <v>No</v>
      </c>
      <c r="G1006" t="str" cm="1">
        <f t="array" ref="G1006">_xlfn.XLOOKUP($A1006,MedExam_Table[[#Headers],[#Data],[Customer ID]],MedExam_Table[[#Headers],[#Data],[Cancer history]],"Not Found",0)</f>
        <v>No</v>
      </c>
      <c r="H1006" cm="1">
        <f t="array" ref="H1006">_xlfn.XLOOKUP($A1006,MedExam_Table[[#Headers],[#Data],[Customer ID]],MedExam_Table[[#Headers],[#Data],[NumberOfMajorSurgeries_updated]],"Not Found",0)</f>
        <v>0</v>
      </c>
      <c r="I1006" t="str" cm="1">
        <f t="array" ref="I1006">_xlfn.XLOOKUP($A1006,MedExam_Table[[#Headers],[#Data],[Customer ID]],MedExam_Table[[#Headers],[#Data],[Smoker Updated]],"Not Found",0)</f>
        <v>No</v>
      </c>
      <c r="J1006" t="str" cm="1">
        <f t="array" ref="J1006">_xlfn.XLOOKUP($A1006,MedExam_Table[[#Headers],[#Data],[Customer ID]],MedExam_Table[[#Headers],[#Data],[Weight Status]],"Not Found",0)</f>
        <v>Obesity</v>
      </c>
      <c r="K1006" t="str" cm="1">
        <f t="array" ref="K1006">_xlfn.XLOOKUP($A1006,MedExam_Table[[#Headers],[#Data],[Customer ID]],MedExam_Table[[#Headers],[#Data],[Diabetes Status]],"Not Found",0)</f>
        <v>Normal</v>
      </c>
      <c r="L1006" cm="1">
        <f t="array" ref="L1006">_xlfn.XLOOKUP($A1006,Hospitalisation_table[[#All],[Customer ID]],Hospitalisation_table[[#All],[Customer Age]],"Not Found",0)</f>
        <v>26</v>
      </c>
      <c r="M1006" t="str" cm="1">
        <f t="array" ref="M1006">_xlfn.XLOOKUP($A1006,Hospitalisation_table[[#All],[Customer ID]],Hospitalisation_table[[#All],[Date of Birth]],"Not Found",0)</f>
        <v>8-Sep-1996</v>
      </c>
      <c r="N1006" s="22" cm="1">
        <f t="array" ref="N1006">_xlfn.XLOOKUP($A1006,Hospitalisation_table[[#All],[Customer ID]],Hospitalisation_table[[#All],[charges]],"Not Found",0)</f>
        <v>3987.93</v>
      </c>
      <c r="O1006" t="str" cm="1">
        <f t="array" ref="O1006">_xlfn.XLOOKUP($A1006,Hospitalisation_table[[#All],[Customer ID]],Hospitalisation_table[[#All],[Hospital tier_Updated]],"Not Found",0)</f>
        <v>tier - 2</v>
      </c>
      <c r="P1006" t="str" cm="1">
        <f t="array" ref="P1006">_xlfn.XLOOKUP($A1006,Hospitalisation_table[[#All],[Customer ID]],Hospitalisation_table[[#All],[City tier_updated]],"Not Found",0)</f>
        <v>tier - 2</v>
      </c>
      <c r="Q1006" t="str" cm="1">
        <f t="array" ref="Q1006">_xlfn.XLOOKUP($A1006,Hospitalisation_table[[#All],[Customer ID]],Hospitalisation_table[[#All],[State ID Updated]],"Not Found",0)</f>
        <v>R1011</v>
      </c>
    </row>
    <row r="1007" spans="1:17" x14ac:dyDescent="0.3">
      <c r="A1007" s="14" t="s">
        <v>465</v>
      </c>
      <c r="B1007" t="str" cm="1">
        <f t="array" ref="B1007">_xlfn.XLOOKUP($A1007,CustomersName[[#All],[Customer ID]],CustomersName[[#All],[First Name]],"Not Found",0)</f>
        <v>Elizabeth</v>
      </c>
      <c r="C1007" cm="1">
        <f t="array" ref="C1007">_xlfn.XLOOKUP($A1007,MedExam_Table[[#Headers],[#Data],[Customer ID]],MedExam_Table[[#Headers],[#Data],[BMI]],"Not Found",0)</f>
        <v>29.92</v>
      </c>
      <c r="D1007" cm="1">
        <f t="array" ref="D1007">_xlfn.XLOOKUP($A1007,MedExam_Table[[#Headers],[#Data],[Customer ID]],MedExam_Table[[#Headers],[#Data],[HBA1C]],"Not Found",0)</f>
        <v>6.02</v>
      </c>
      <c r="E1007" t="str" cm="1">
        <f t="array" ref="E1007">_xlfn.XLOOKUP($A1007,MedExam_Table[[#Headers],[#Data],[Customer ID]],MedExam_Table[[#Headers],[#Data],[Heart Issues Updated]],"Not Found",0)</f>
        <v>Yes</v>
      </c>
      <c r="F1007" t="str" cm="1">
        <f t="array" ref="F1007">_xlfn.XLOOKUP($A1007,MedExam_Table[[#Headers],[#Data],[Customer ID]],MedExam_Table[[#Headers],[#Data],[Any Transplants Update]],"Not Found",0)</f>
        <v>No</v>
      </c>
      <c r="G1007" t="str" cm="1">
        <f t="array" ref="G1007">_xlfn.XLOOKUP($A1007,MedExam_Table[[#Headers],[#Data],[Customer ID]],MedExam_Table[[#Headers],[#Data],[Cancer history]],"Not Found",0)</f>
        <v>No</v>
      </c>
      <c r="H1007" cm="1">
        <f t="array" ref="H1007">_xlfn.XLOOKUP($A1007,MedExam_Table[[#Headers],[#Data],[Customer ID]],MedExam_Table[[#Headers],[#Data],[NumberOfMajorSurgeries_updated]],"Not Found",0)</f>
        <v>0</v>
      </c>
      <c r="I1007" t="str" cm="1">
        <f t="array" ref="I1007">_xlfn.XLOOKUP($A1007,MedExam_Table[[#Headers],[#Data],[Customer ID]],MedExam_Table[[#Headers],[#Data],[Smoker Updated]],"Not Found",0)</f>
        <v>No</v>
      </c>
      <c r="J1007" t="str" cm="1">
        <f t="array" ref="J1007">_xlfn.XLOOKUP($A1007,MedExam_Table[[#Headers],[#Data],[Customer ID]],MedExam_Table[[#Headers],[#Data],[Weight Status]],"Not Found",0)</f>
        <v>OverWeight</v>
      </c>
      <c r="K1007" t="str" cm="1">
        <f t="array" ref="K1007">_xlfn.XLOOKUP($A1007,MedExam_Table[[#Headers],[#Data],[Customer ID]],MedExam_Table[[#Headers],[#Data],[Diabetes Status]],"Not Found",0)</f>
        <v>Prediabetes</v>
      </c>
      <c r="L1007" cm="1">
        <f t="array" ref="L1007">_xlfn.XLOOKUP($A1007,Hospitalisation_table[[#All],[Customer ID]],Hospitalisation_table[[#All],[Customer Age]],"Not Found",0)</f>
        <v>26</v>
      </c>
      <c r="M1007" t="str" cm="1">
        <f t="array" ref="M1007">_xlfn.XLOOKUP($A1007,Hospitalisation_table[[#All],[Customer ID]],Hospitalisation_table[[#All],[Date of Birth]],"Not Found",0)</f>
        <v>17-Aug-1996</v>
      </c>
      <c r="N1007" s="22" cm="1">
        <f t="array" ref="N1007">_xlfn.XLOOKUP($A1007,Hospitalisation_table[[#All],[Customer ID]],Hospitalisation_table[[#All],[charges]],"Not Found",0)</f>
        <v>3981.98</v>
      </c>
      <c r="O1007" t="str" cm="1">
        <f t="array" ref="O1007">_xlfn.XLOOKUP($A1007,Hospitalisation_table[[#All],[Customer ID]],Hospitalisation_table[[#All],[Hospital tier_Updated]],"Not Found",0)</f>
        <v>tier - 2</v>
      </c>
      <c r="P1007" t="str" cm="1">
        <f t="array" ref="P1007">_xlfn.XLOOKUP($A1007,Hospitalisation_table[[#All],[Customer ID]],Hospitalisation_table[[#All],[City tier_updated]],"Not Found",0)</f>
        <v>tier - 2</v>
      </c>
      <c r="Q1007" t="str" cm="1">
        <f t="array" ref="Q1007">_xlfn.XLOOKUP($A1007,Hospitalisation_table[[#All],[Customer ID]],Hospitalisation_table[[#All],[State ID Updated]],"Not Found",0)</f>
        <v>R1013</v>
      </c>
    </row>
    <row r="1008" spans="1:17" x14ac:dyDescent="0.3">
      <c r="A1008" s="13" t="s">
        <v>464</v>
      </c>
      <c r="B1008" t="str" cm="1">
        <f t="array" ref="B1008">_xlfn.XLOOKUP($A1008,CustomersName[[#All],[Customer ID]],CustomersName[[#All],[First Name]],"Not Found",0)</f>
        <v>Mahgaret P.</v>
      </c>
      <c r="C1008" cm="1">
        <f t="array" ref="C1008">_xlfn.XLOOKUP($A1008,MedExam_Table[[#Headers],[#Data],[Customer ID]],MedExam_Table[[#Headers],[#Data],[BMI]],"Not Found",0)</f>
        <v>28.93</v>
      </c>
      <c r="D1008" cm="1">
        <f t="array" ref="D1008">_xlfn.XLOOKUP($A1008,MedExam_Table[[#Headers],[#Data],[Customer ID]],MedExam_Table[[#Headers],[#Data],[HBA1C]],"Not Found",0)</f>
        <v>4.4400000000000004</v>
      </c>
      <c r="E1008" t="str" cm="1">
        <f t="array" ref="E1008">_xlfn.XLOOKUP($A1008,MedExam_Table[[#Headers],[#Data],[Customer ID]],MedExam_Table[[#Headers],[#Data],[Heart Issues Updated]],"Not Found",0)</f>
        <v>No</v>
      </c>
      <c r="F1008" t="str" cm="1">
        <f t="array" ref="F1008">_xlfn.XLOOKUP($A1008,MedExam_Table[[#Headers],[#Data],[Customer ID]],MedExam_Table[[#Headers],[#Data],[Any Transplants Update]],"Not Found",0)</f>
        <v>No</v>
      </c>
      <c r="G1008" t="str" cm="1">
        <f t="array" ref="G1008">_xlfn.XLOOKUP($A1008,MedExam_Table[[#Headers],[#Data],[Customer ID]],MedExam_Table[[#Headers],[#Data],[Cancer history]],"Not Found",0)</f>
        <v>No</v>
      </c>
      <c r="H1008" cm="1">
        <f t="array" ref="H1008">_xlfn.XLOOKUP($A1008,MedExam_Table[[#Headers],[#Data],[Customer ID]],MedExam_Table[[#Headers],[#Data],[NumberOfMajorSurgeries_updated]],"Not Found",0)</f>
        <v>0</v>
      </c>
      <c r="I1008" t="str" cm="1">
        <f t="array" ref="I1008">_xlfn.XLOOKUP($A1008,MedExam_Table[[#Headers],[#Data],[Customer ID]],MedExam_Table[[#Headers],[#Data],[Smoker Updated]],"Not Found",0)</f>
        <v>No</v>
      </c>
      <c r="J1008" t="str" cm="1">
        <f t="array" ref="J1008">_xlfn.XLOOKUP($A1008,MedExam_Table[[#Headers],[#Data],[Customer ID]],MedExam_Table[[#Headers],[#Data],[Weight Status]],"Not Found",0)</f>
        <v>OverWeight</v>
      </c>
      <c r="K1008" t="str" cm="1">
        <f t="array" ref="K1008">_xlfn.XLOOKUP($A1008,MedExam_Table[[#Headers],[#Data],[Customer ID]],MedExam_Table[[#Headers],[#Data],[Diabetes Status]],"Not Found",0)</f>
        <v>Normal</v>
      </c>
      <c r="L1008" cm="1">
        <f t="array" ref="L1008">_xlfn.XLOOKUP($A1008,Hospitalisation_table[[#All],[Customer ID]],Hospitalisation_table[[#All],[Customer Age]],"Not Found",0)</f>
        <v>32</v>
      </c>
      <c r="M1008" t="str" cm="1">
        <f t="array" ref="M1008">_xlfn.XLOOKUP($A1008,Hospitalisation_table[[#All],[Customer ID]],Hospitalisation_table[[#All],[Date of Birth]],"Not Found",0)</f>
        <v>29-Jul-1990</v>
      </c>
      <c r="N1008" s="22" cm="1">
        <f t="array" ref="N1008">_xlfn.XLOOKUP($A1008,Hospitalisation_table[[#All],[Customer ID]],Hospitalisation_table[[#All],[charges]],"Not Found",0)</f>
        <v>3972.92</v>
      </c>
      <c r="O1008" t="str" cm="1">
        <f t="array" ref="O1008">_xlfn.XLOOKUP($A1008,Hospitalisation_table[[#All],[Customer ID]],Hospitalisation_table[[#All],[Hospital tier_Updated]],"Not Found",0)</f>
        <v>tier - 2</v>
      </c>
      <c r="P1008" t="str" cm="1">
        <f t="array" ref="P1008">_xlfn.XLOOKUP($A1008,Hospitalisation_table[[#All],[Customer ID]],Hospitalisation_table[[#All],[City tier_updated]],"Not Found",0)</f>
        <v>tier - 3</v>
      </c>
      <c r="Q1008" t="str" cm="1">
        <f t="array" ref="Q1008">_xlfn.XLOOKUP($A1008,Hospitalisation_table[[#All],[Customer ID]],Hospitalisation_table[[#All],[State ID Updated]],"Not Found",0)</f>
        <v>R1013</v>
      </c>
    </row>
    <row r="1009" spans="1:17" x14ac:dyDescent="0.3">
      <c r="A1009" s="14" t="s">
        <v>463</v>
      </c>
      <c r="B1009" t="str" cm="1">
        <f t="array" ref="B1009">_xlfn.XLOOKUP($A1009,CustomersName[[#All],[Customer ID]],CustomersName[[#All],[First Name]],"Not Found",0)</f>
        <v>Tiffanh K</v>
      </c>
      <c r="C1009" cm="1">
        <f t="array" ref="C1009">_xlfn.XLOOKUP($A1009,MedExam_Table[[#Headers],[#Data],[Customer ID]],MedExam_Table[[#Headers],[#Data],[BMI]],"Not Found",0)</f>
        <v>31.254999999999999</v>
      </c>
      <c r="D1009" cm="1">
        <f t="array" ref="D1009">_xlfn.XLOOKUP($A1009,MedExam_Table[[#Headers],[#Data],[Customer ID]],MedExam_Table[[#Headers],[#Data],[HBA1C]],"Not Found",0)</f>
        <v>5.84</v>
      </c>
      <c r="E1009" t="str" cm="1">
        <f t="array" ref="E1009">_xlfn.XLOOKUP($A1009,MedExam_Table[[#Headers],[#Data],[Customer ID]],MedExam_Table[[#Headers],[#Data],[Heart Issues Updated]],"Not Found",0)</f>
        <v>Yes</v>
      </c>
      <c r="F1009" t="str" cm="1">
        <f t="array" ref="F1009">_xlfn.XLOOKUP($A1009,MedExam_Table[[#Headers],[#Data],[Customer ID]],MedExam_Table[[#Headers],[#Data],[Any Transplants Update]],"Not Found",0)</f>
        <v>No</v>
      </c>
      <c r="G1009" t="str" cm="1">
        <f t="array" ref="G1009">_xlfn.XLOOKUP($A1009,MedExam_Table[[#Headers],[#Data],[Customer ID]],MedExam_Table[[#Headers],[#Data],[Cancer history]],"Not Found",0)</f>
        <v>No</v>
      </c>
      <c r="H1009" cm="1">
        <f t="array" ref="H1009">_xlfn.XLOOKUP($A1009,MedExam_Table[[#Headers],[#Data],[Customer ID]],MedExam_Table[[#Headers],[#Data],[NumberOfMajorSurgeries_updated]],"Not Found",0)</f>
        <v>1</v>
      </c>
      <c r="I1009" t="str" cm="1">
        <f t="array" ref="I1009">_xlfn.XLOOKUP($A1009,MedExam_Table[[#Headers],[#Data],[Customer ID]],MedExam_Table[[#Headers],[#Data],[Smoker Updated]],"Not Found",0)</f>
        <v>No</v>
      </c>
      <c r="J1009" t="str" cm="1">
        <f t="array" ref="J1009">_xlfn.XLOOKUP($A1009,MedExam_Table[[#Headers],[#Data],[Customer ID]],MedExam_Table[[#Headers],[#Data],[Weight Status]],"Not Found",0)</f>
        <v>Obesity</v>
      </c>
      <c r="K1009" t="str" cm="1">
        <f t="array" ref="K1009">_xlfn.XLOOKUP($A1009,MedExam_Table[[#Headers],[#Data],[Customer ID]],MedExam_Table[[#Headers],[#Data],[Diabetes Status]],"Not Found",0)</f>
        <v>Prediabetes</v>
      </c>
      <c r="L1009" cm="1">
        <f t="array" ref="L1009">_xlfn.XLOOKUP($A1009,Hospitalisation_table[[#All],[Customer ID]],Hospitalisation_table[[#All],[Customer Age]],"Not Found",0)</f>
        <v>27</v>
      </c>
      <c r="M1009" t="str" cm="1">
        <f t="array" ref="M1009">_xlfn.XLOOKUP($A1009,Hospitalisation_table[[#All],[Customer ID]],Hospitalisation_table[[#All],[Date of Birth]],"Not Found",0)</f>
        <v>11-Jul-1995</v>
      </c>
      <c r="N1009" s="22" cm="1">
        <f t="array" ref="N1009">_xlfn.XLOOKUP($A1009,Hospitalisation_table[[#All],[Customer ID]],Hospitalisation_table[[#All],[charges]],"Not Found",0)</f>
        <v>3956.07</v>
      </c>
      <c r="O1009" t="str" cm="1">
        <f t="array" ref="O1009">_xlfn.XLOOKUP($A1009,Hospitalisation_table[[#All],[Customer ID]],Hospitalisation_table[[#All],[Hospital tier_Updated]],"Not Found",0)</f>
        <v>tier - 2</v>
      </c>
      <c r="P1009" t="str" cm="1">
        <f t="array" ref="P1009">_xlfn.XLOOKUP($A1009,Hospitalisation_table[[#All],[Customer ID]],Hospitalisation_table[[#All],[City tier_updated]],"Not Found",0)</f>
        <v>tier - 2</v>
      </c>
      <c r="Q1009" t="str" cm="1">
        <f t="array" ref="Q1009">_xlfn.XLOOKUP($A1009,Hospitalisation_table[[#All],[Customer ID]],Hospitalisation_table[[#All],[State ID Updated]],"Not Found",0)</f>
        <v>R1012</v>
      </c>
    </row>
    <row r="1010" spans="1:17" x14ac:dyDescent="0.3">
      <c r="A1010" s="13" t="s">
        <v>462</v>
      </c>
      <c r="B1010" t="str" cm="1">
        <f t="array" ref="B1010">_xlfn.XLOOKUP($A1010,CustomersName[[#All],[Customer ID]],CustomersName[[#All],[First Name]],"Not Found",0)</f>
        <v>Dahid M.</v>
      </c>
      <c r="C1010" cm="1">
        <f t="array" ref="C1010">_xlfn.XLOOKUP($A1010,MedExam_Table[[#Headers],[#Data],[Customer ID]],MedExam_Table[[#Headers],[#Data],[BMI]],"Not Found",0)</f>
        <v>29.83</v>
      </c>
      <c r="D1010" cm="1">
        <f t="array" ref="D1010">_xlfn.XLOOKUP($A1010,MedExam_Table[[#Headers],[#Data],[Customer ID]],MedExam_Table[[#Headers],[#Data],[HBA1C]],"Not Found",0)</f>
        <v>5.39</v>
      </c>
      <c r="E1010" t="str" cm="1">
        <f t="array" ref="E1010">_xlfn.XLOOKUP($A1010,MedExam_Table[[#Headers],[#Data],[Customer ID]],MedExam_Table[[#Headers],[#Data],[Heart Issues Updated]],"Not Found",0)</f>
        <v>No</v>
      </c>
      <c r="F1010" t="str" cm="1">
        <f t="array" ref="F1010">_xlfn.XLOOKUP($A1010,MedExam_Table[[#Headers],[#Data],[Customer ID]],MedExam_Table[[#Headers],[#Data],[Any Transplants Update]],"Not Found",0)</f>
        <v>No</v>
      </c>
      <c r="G1010" t="str" cm="1">
        <f t="array" ref="G1010">_xlfn.XLOOKUP($A1010,MedExam_Table[[#Headers],[#Data],[Customer ID]],MedExam_Table[[#Headers],[#Data],[Cancer history]],"Not Found",0)</f>
        <v>No</v>
      </c>
      <c r="H1010" cm="1">
        <f t="array" ref="H1010">_xlfn.XLOOKUP($A1010,MedExam_Table[[#Headers],[#Data],[Customer ID]],MedExam_Table[[#Headers],[#Data],[NumberOfMajorSurgeries_updated]],"Not Found",0)</f>
        <v>0</v>
      </c>
      <c r="I1010" t="str" cm="1">
        <f t="array" ref="I1010">_xlfn.XLOOKUP($A1010,MedExam_Table[[#Headers],[#Data],[Customer ID]],MedExam_Table[[#Headers],[#Data],[Smoker Updated]],"Not Found",0)</f>
        <v>No</v>
      </c>
      <c r="J1010" t="str" cm="1">
        <f t="array" ref="J1010">_xlfn.XLOOKUP($A1010,MedExam_Table[[#Headers],[#Data],[Customer ID]],MedExam_Table[[#Headers],[#Data],[Weight Status]],"Not Found",0)</f>
        <v>OverWeight</v>
      </c>
      <c r="K1010" t="str" cm="1">
        <f t="array" ref="K1010">_xlfn.XLOOKUP($A1010,MedExam_Table[[#Headers],[#Data],[Customer ID]],MedExam_Table[[#Headers],[#Data],[Diabetes Status]],"Not Found",0)</f>
        <v>Normal</v>
      </c>
      <c r="L1010" cm="1">
        <f t="array" ref="L1010">_xlfn.XLOOKUP($A1010,Hospitalisation_table[[#All],[Customer ID]],Hospitalisation_table[[#All],[Customer Age]],"Not Found",0)</f>
        <v>23</v>
      </c>
      <c r="M1010" t="str" cm="1">
        <f t="array" ref="M1010">_xlfn.XLOOKUP($A1010,Hospitalisation_table[[#All],[Customer ID]],Hospitalisation_table[[#All],[Date of Birth]],"Not Found",0)</f>
        <v>10-Jul-1999</v>
      </c>
      <c r="N1010" s="22" cm="1">
        <f t="array" ref="N1010">_xlfn.XLOOKUP($A1010,Hospitalisation_table[[#All],[Customer ID]],Hospitalisation_table[[#All],[charges]],"Not Found",0)</f>
        <v>3955.98</v>
      </c>
      <c r="O1010" t="str" cm="1">
        <f t="array" ref="O1010">_xlfn.XLOOKUP($A1010,Hospitalisation_table[[#All],[Customer ID]],Hospitalisation_table[[#All],[Hospital tier_Updated]],"Not Found",0)</f>
        <v>tier - 2</v>
      </c>
      <c r="P1010" t="str" cm="1">
        <f t="array" ref="P1010">_xlfn.XLOOKUP($A1010,Hospitalisation_table[[#All],[Customer ID]],Hospitalisation_table[[#All],[City tier_updated]],"Not Found",0)</f>
        <v>tier - 3</v>
      </c>
      <c r="Q1010" t="str" cm="1">
        <f t="array" ref="Q1010">_xlfn.XLOOKUP($A1010,Hospitalisation_table[[#All],[Customer ID]],Hospitalisation_table[[#All],[State ID Updated]],"Not Found",0)</f>
        <v>R1021</v>
      </c>
    </row>
    <row r="1011" spans="1:17" x14ac:dyDescent="0.3">
      <c r="A1011" s="14" t="s">
        <v>461</v>
      </c>
      <c r="B1011" t="str" cm="1">
        <f t="array" ref="B1011">_xlfn.XLOOKUP($A1011,CustomersName[[#All],[Customer ID]],CustomersName[[#All],[First Name]],"Not Found",0)</f>
        <v>Chrishine E</v>
      </c>
      <c r="C1011" cm="1">
        <f t="array" ref="C1011">_xlfn.XLOOKUP($A1011,MedExam_Table[[#Headers],[#Data],[Customer ID]],MedExam_Table[[#Headers],[#Data],[BMI]],"Not Found",0)</f>
        <v>29.59</v>
      </c>
      <c r="D1011" cm="1">
        <f t="array" ref="D1011">_xlfn.XLOOKUP($A1011,MedExam_Table[[#Headers],[#Data],[Customer ID]],MedExam_Table[[#Headers],[#Data],[HBA1C]],"Not Found",0)</f>
        <v>6.16</v>
      </c>
      <c r="E1011" t="str" cm="1">
        <f t="array" ref="E1011">_xlfn.XLOOKUP($A1011,MedExam_Table[[#Headers],[#Data],[Customer ID]],MedExam_Table[[#Headers],[#Data],[Heart Issues Updated]],"Not Found",0)</f>
        <v>No</v>
      </c>
      <c r="F1011" t="str" cm="1">
        <f t="array" ref="F1011">_xlfn.XLOOKUP($A1011,MedExam_Table[[#Headers],[#Data],[Customer ID]],MedExam_Table[[#Headers],[#Data],[Any Transplants Update]],"Not Found",0)</f>
        <v>No</v>
      </c>
      <c r="G1011" t="str" cm="1">
        <f t="array" ref="G1011">_xlfn.XLOOKUP($A1011,MedExam_Table[[#Headers],[#Data],[Customer ID]],MedExam_Table[[#Headers],[#Data],[Cancer history]],"Not Found",0)</f>
        <v>Yes</v>
      </c>
      <c r="H1011" cm="1">
        <f t="array" ref="H1011">_xlfn.XLOOKUP($A1011,MedExam_Table[[#Headers],[#Data],[Customer ID]],MedExam_Table[[#Headers],[#Data],[NumberOfMajorSurgeries_updated]],"Not Found",0)</f>
        <v>1</v>
      </c>
      <c r="I1011" t="str" cm="1">
        <f t="array" ref="I1011">_xlfn.XLOOKUP($A1011,MedExam_Table[[#Headers],[#Data],[Customer ID]],MedExam_Table[[#Headers],[#Data],[Smoker Updated]],"Not Found",0)</f>
        <v>No</v>
      </c>
      <c r="J1011" t="str" cm="1">
        <f t="array" ref="J1011">_xlfn.XLOOKUP($A1011,MedExam_Table[[#Headers],[#Data],[Customer ID]],MedExam_Table[[#Headers],[#Data],[Weight Status]],"Not Found",0)</f>
        <v>OverWeight</v>
      </c>
      <c r="K1011" t="str" cm="1">
        <f t="array" ref="K1011">_xlfn.XLOOKUP($A1011,MedExam_Table[[#Headers],[#Data],[Customer ID]],MedExam_Table[[#Headers],[#Data],[Diabetes Status]],"Not Found",0)</f>
        <v>Prediabetes</v>
      </c>
      <c r="L1011" cm="1">
        <f t="array" ref="L1011">_xlfn.XLOOKUP($A1011,Hospitalisation_table[[#All],[Customer ID]],Hospitalisation_table[[#All],[Customer Age]],"Not Found",0)</f>
        <v>29</v>
      </c>
      <c r="M1011" t="str" cm="1">
        <f t="array" ref="M1011">_xlfn.XLOOKUP($A1011,Hospitalisation_table[[#All],[Customer ID]],Hospitalisation_table[[#All],[Date of Birth]],"Not Found",0)</f>
        <v>11-Nov-1993</v>
      </c>
      <c r="N1011" s="22" cm="1">
        <f t="array" ref="N1011">_xlfn.XLOOKUP($A1011,Hospitalisation_table[[#All],[Customer ID]],Hospitalisation_table[[#All],[charges]],"Not Found",0)</f>
        <v>3947.41</v>
      </c>
      <c r="O1011" t="str" cm="1">
        <f t="array" ref="O1011">_xlfn.XLOOKUP($A1011,Hospitalisation_table[[#All],[Customer ID]],Hospitalisation_table[[#All],[Hospital tier_Updated]],"Not Found",0)</f>
        <v>tier - 2</v>
      </c>
      <c r="P1011" t="str" cm="1">
        <f t="array" ref="P1011">_xlfn.XLOOKUP($A1011,Hospitalisation_table[[#All],[Customer ID]],Hospitalisation_table[[#All],[City tier_updated]],"Not Found",0)</f>
        <v>tier - 2</v>
      </c>
      <c r="Q1011" t="str" cm="1">
        <f t="array" ref="Q1011">_xlfn.XLOOKUP($A1011,Hospitalisation_table[[#All],[Customer ID]],Hospitalisation_table[[#All],[State ID Updated]],"Not Found",0)</f>
        <v>R1013</v>
      </c>
    </row>
    <row r="1012" spans="1:17" x14ac:dyDescent="0.3">
      <c r="A1012" s="13" t="s">
        <v>460</v>
      </c>
      <c r="B1012" t="str" cm="1">
        <f t="array" ref="B1012">_xlfn.XLOOKUP($A1012,CustomersName[[#All],[Customer ID]],CustomersName[[#All],[First Name]],"Not Found",0)</f>
        <v>Donna</v>
      </c>
      <c r="C1012" cm="1">
        <f t="array" ref="C1012">_xlfn.XLOOKUP($A1012,MedExam_Table[[#Headers],[#Data],[Customer ID]],MedExam_Table[[#Headers],[#Data],[BMI]],"Not Found",0)</f>
        <v>31.16</v>
      </c>
      <c r="D1012" cm="1">
        <f t="array" ref="D1012">_xlfn.XLOOKUP($A1012,MedExam_Table[[#Headers],[#Data],[Customer ID]],MedExam_Table[[#Headers],[#Data],[HBA1C]],"Not Found",0)</f>
        <v>4.49</v>
      </c>
      <c r="E1012" t="str" cm="1">
        <f t="array" ref="E1012">_xlfn.XLOOKUP($A1012,MedExam_Table[[#Headers],[#Data],[Customer ID]],MedExam_Table[[#Headers],[#Data],[Heart Issues Updated]],"Not Found",0)</f>
        <v>No</v>
      </c>
      <c r="F1012" t="str" cm="1">
        <f t="array" ref="F1012">_xlfn.XLOOKUP($A1012,MedExam_Table[[#Headers],[#Data],[Customer ID]],MedExam_Table[[#Headers],[#Data],[Any Transplants Update]],"Not Found",0)</f>
        <v>No</v>
      </c>
      <c r="G1012" t="str" cm="1">
        <f t="array" ref="G1012">_xlfn.XLOOKUP($A1012,MedExam_Table[[#Headers],[#Data],[Customer ID]],MedExam_Table[[#Headers],[#Data],[Cancer history]],"Not Found",0)</f>
        <v>Yes</v>
      </c>
      <c r="H1012" cm="1">
        <f t="array" ref="H1012">_xlfn.XLOOKUP($A1012,MedExam_Table[[#Headers],[#Data],[Customer ID]],MedExam_Table[[#Headers],[#Data],[NumberOfMajorSurgeries_updated]],"Not Found",0)</f>
        <v>1</v>
      </c>
      <c r="I1012" t="str" cm="1">
        <f t="array" ref="I1012">_xlfn.XLOOKUP($A1012,MedExam_Table[[#Headers],[#Data],[Customer ID]],MedExam_Table[[#Headers],[#Data],[Smoker Updated]],"Not Found",0)</f>
        <v>No</v>
      </c>
      <c r="J1012" t="str" cm="1">
        <f t="array" ref="J1012">_xlfn.XLOOKUP($A1012,MedExam_Table[[#Headers],[#Data],[Customer ID]],MedExam_Table[[#Headers],[#Data],[Weight Status]],"Not Found",0)</f>
        <v>Obesity</v>
      </c>
      <c r="K1012" t="str" cm="1">
        <f t="array" ref="K1012">_xlfn.XLOOKUP($A1012,MedExam_Table[[#Headers],[#Data],[Customer ID]],MedExam_Table[[#Headers],[#Data],[Diabetes Status]],"Not Found",0)</f>
        <v>Normal</v>
      </c>
      <c r="L1012" cm="1">
        <f t="array" ref="L1012">_xlfn.XLOOKUP($A1012,Hospitalisation_table[[#All],[Customer ID]],Hospitalisation_table[[#All],[Customer Age]],"Not Found",0)</f>
        <v>29</v>
      </c>
      <c r="M1012" t="str" cm="1">
        <f t="array" ref="M1012">_xlfn.XLOOKUP($A1012,Hospitalisation_table[[#All],[Customer ID]],Hospitalisation_table[[#All],[Date of Birth]],"Not Found",0)</f>
        <v>29-Sep-1993</v>
      </c>
      <c r="N1012" s="22" cm="1">
        <f t="array" ref="N1012">_xlfn.XLOOKUP($A1012,Hospitalisation_table[[#All],[Customer ID]],Hospitalisation_table[[#All],[charges]],"Not Found",0)</f>
        <v>3943.6</v>
      </c>
      <c r="O1012" t="str" cm="1">
        <f t="array" ref="O1012">_xlfn.XLOOKUP($A1012,Hospitalisation_table[[#All],[Customer ID]],Hospitalisation_table[[#All],[Hospital tier_Updated]],"Not Found",0)</f>
        <v>tier - 2</v>
      </c>
      <c r="P1012" t="str" cm="1">
        <f t="array" ref="P1012">_xlfn.XLOOKUP($A1012,Hospitalisation_table[[#All],[Customer ID]],Hospitalisation_table[[#All],[City tier_updated]],"Not Found",0)</f>
        <v>tier - 3</v>
      </c>
      <c r="Q1012" t="str" cm="1">
        <f t="array" ref="Q1012">_xlfn.XLOOKUP($A1012,Hospitalisation_table[[#All],[Customer ID]],Hospitalisation_table[[#All],[State ID Updated]],"Not Found",0)</f>
        <v>R1024</v>
      </c>
    </row>
    <row r="1013" spans="1:17" x14ac:dyDescent="0.3">
      <c r="A1013" s="14" t="s">
        <v>459</v>
      </c>
      <c r="B1013" t="str" cm="1">
        <f t="array" ref="B1013">_xlfn.XLOOKUP($A1013,CustomersName[[#All],[Customer ID]],CustomersName[[#All],[First Name]],"Not Found",0)</f>
        <v>Rod</v>
      </c>
      <c r="C1013" cm="1">
        <f t="array" ref="C1013">_xlfn.XLOOKUP($A1013,MedExam_Table[[#Headers],[#Data],[Customer ID]],MedExam_Table[[#Headers],[#Data],[BMI]],"Not Found",0)</f>
        <v>34.21</v>
      </c>
      <c r="D1013" cm="1">
        <f t="array" ref="D1013">_xlfn.XLOOKUP($A1013,MedExam_Table[[#Headers],[#Data],[Customer ID]],MedExam_Table[[#Headers],[#Data],[HBA1C]],"Not Found",0)</f>
        <v>4.4800000000000004</v>
      </c>
      <c r="E1013" t="str" cm="1">
        <f t="array" ref="E1013">_xlfn.XLOOKUP($A1013,MedExam_Table[[#Headers],[#Data],[Customer ID]],MedExam_Table[[#Headers],[#Data],[Heart Issues Updated]],"Not Found",0)</f>
        <v>Yes</v>
      </c>
      <c r="F1013" t="str" cm="1">
        <f t="array" ref="F1013">_xlfn.XLOOKUP($A1013,MedExam_Table[[#Headers],[#Data],[Customer ID]],MedExam_Table[[#Headers],[#Data],[Any Transplants Update]],"Not Found",0)</f>
        <v>No</v>
      </c>
      <c r="G1013" t="str" cm="1">
        <f t="array" ref="G1013">_xlfn.XLOOKUP($A1013,MedExam_Table[[#Headers],[#Data],[Customer ID]],MedExam_Table[[#Headers],[#Data],[Cancer history]],"Not Found",0)</f>
        <v>No</v>
      </c>
      <c r="H1013" cm="1">
        <f t="array" ref="H1013">_xlfn.XLOOKUP($A1013,MedExam_Table[[#Headers],[#Data],[Customer ID]],MedExam_Table[[#Headers],[#Data],[NumberOfMajorSurgeries_updated]],"Not Found",0)</f>
        <v>1</v>
      </c>
      <c r="I1013" t="str" cm="1">
        <f t="array" ref="I1013">_xlfn.XLOOKUP($A1013,MedExam_Table[[#Headers],[#Data],[Customer ID]],MedExam_Table[[#Headers],[#Data],[Smoker Updated]],"Not Found",0)</f>
        <v>No</v>
      </c>
      <c r="J1013" t="str" cm="1">
        <f t="array" ref="J1013">_xlfn.XLOOKUP($A1013,MedExam_Table[[#Headers],[#Data],[Customer ID]],MedExam_Table[[#Headers],[#Data],[Weight Status]],"Not Found",0)</f>
        <v>Obesity</v>
      </c>
      <c r="K1013" t="str" cm="1">
        <f t="array" ref="K1013">_xlfn.XLOOKUP($A1013,MedExam_Table[[#Headers],[#Data],[Customer ID]],MedExam_Table[[#Headers],[#Data],[Diabetes Status]],"Not Found",0)</f>
        <v>Normal</v>
      </c>
      <c r="L1013" cm="1">
        <f t="array" ref="L1013">_xlfn.XLOOKUP($A1013,Hospitalisation_table[[#All],[Customer ID]],Hospitalisation_table[[#All],[Customer Age]],"Not Found",0)</f>
        <v>34</v>
      </c>
      <c r="M1013" t="str" cm="1">
        <f t="array" ref="M1013">_xlfn.XLOOKUP($A1013,Hospitalisation_table[[#All],[Customer ID]],Hospitalisation_table[[#All],[Date of Birth]],"Not Found",0)</f>
        <v>24-Oct-1988</v>
      </c>
      <c r="N1013" s="22" cm="1">
        <f t="array" ref="N1013">_xlfn.XLOOKUP($A1013,Hospitalisation_table[[#All],[Customer ID]],Hospitalisation_table[[#All],[charges]],"Not Found",0)</f>
        <v>3935.18</v>
      </c>
      <c r="O1013" t="str" cm="1">
        <f t="array" ref="O1013">_xlfn.XLOOKUP($A1013,Hospitalisation_table[[#All],[Customer ID]],Hospitalisation_table[[#All],[Hospital tier_Updated]],"Not Found",0)</f>
        <v>tier - 3</v>
      </c>
      <c r="P1013" t="str" cm="1">
        <f t="array" ref="P1013">_xlfn.XLOOKUP($A1013,Hospitalisation_table[[#All],[Customer ID]],Hospitalisation_table[[#All],[City tier_updated]],"Not Found",0)</f>
        <v>tier - 1</v>
      </c>
      <c r="Q1013" t="str" cm="1">
        <f t="array" ref="Q1013">_xlfn.XLOOKUP($A1013,Hospitalisation_table[[#All],[Customer ID]],Hospitalisation_table[[#All],[State ID Updated]],"Not Found",0)</f>
        <v>R1013</v>
      </c>
    </row>
    <row r="1014" spans="1:17" x14ac:dyDescent="0.3">
      <c r="A1014" s="13" t="s">
        <v>2182</v>
      </c>
      <c r="B1014" t="str" cm="1">
        <f t="array" ref="B1014">_xlfn.XLOOKUP($A1014,CustomersName[[#All],[Customer ID]],CustomersName[[#All],[First Name]],"Not Found",0)</f>
        <v>Sebastien</v>
      </c>
      <c r="C1014" cm="1">
        <f t="array" ref="C1014">_xlfn.XLOOKUP($A1014,MedExam_Table[[#Headers],[#Data],[Customer ID]],MedExam_Table[[#Headers],[#Data],[BMI]],"Not Found",0)</f>
        <v>38.28</v>
      </c>
      <c r="D1014" cm="1">
        <f t="array" ref="D1014">_xlfn.XLOOKUP($A1014,MedExam_Table[[#Headers],[#Data],[Customer ID]],MedExam_Table[[#Headers],[#Data],[HBA1C]],"Not Found",0)</f>
        <v>11.56</v>
      </c>
      <c r="E1014" t="str" cm="1">
        <f t="array" ref="E1014">_xlfn.XLOOKUP($A1014,MedExam_Table[[#Headers],[#Data],[Customer ID]],MedExam_Table[[#Headers],[#Data],[Heart Issues Updated]],"Not Found",0)</f>
        <v>Yes</v>
      </c>
      <c r="F1014" t="str" cm="1">
        <f t="array" ref="F1014">_xlfn.XLOOKUP($A1014,MedExam_Table[[#Headers],[#Data],[Customer ID]],MedExam_Table[[#Headers],[#Data],[Any Transplants Update]],"Not Found",0)</f>
        <v>No</v>
      </c>
      <c r="G1014" t="str" cm="1">
        <f t="array" ref="G1014">_xlfn.XLOOKUP($A1014,MedExam_Table[[#Headers],[#Data],[Customer ID]],MedExam_Table[[#Headers],[#Data],[Cancer history]],"Not Found",0)</f>
        <v>No</v>
      </c>
      <c r="H1014" cm="1">
        <f t="array" ref="H1014">_xlfn.XLOOKUP($A1014,MedExam_Table[[#Headers],[#Data],[Customer ID]],MedExam_Table[[#Headers],[#Data],[NumberOfMajorSurgeries_updated]],"Not Found",0)</f>
        <v>1</v>
      </c>
      <c r="I1014" t="str" cm="1">
        <f t="array" ref="I1014">_xlfn.XLOOKUP($A1014,MedExam_Table[[#Headers],[#Data],[Customer ID]],MedExam_Table[[#Headers],[#Data],[Smoker Updated]],"Not Found",0)</f>
        <v>Yes</v>
      </c>
      <c r="J1014" t="str" cm="1">
        <f t="array" ref="J1014">_xlfn.XLOOKUP($A1014,MedExam_Table[[#Headers],[#Data],[Customer ID]],MedExam_Table[[#Headers],[#Data],[Weight Status]],"Not Found",0)</f>
        <v>Obesity</v>
      </c>
      <c r="K1014" t="str" cm="1">
        <f t="array" ref="K1014">_xlfn.XLOOKUP($A1014,MedExam_Table[[#Headers],[#Data],[Customer ID]],MedExam_Table[[#Headers],[#Data],[Diabetes Status]],"Not Found",0)</f>
        <v>Diabetes</v>
      </c>
      <c r="L1014" cm="1">
        <f t="array" ref="L1014">_xlfn.XLOOKUP($A1014,Hospitalisation_table[[#All],[Customer ID]],Hospitalisation_table[[#All],[Customer Age]],"Not Found",0)</f>
        <v>48</v>
      </c>
      <c r="M1014" t="str" cm="1">
        <f t="array" ref="M1014">_xlfn.XLOOKUP($A1014,Hospitalisation_table[[#All],[Customer ID]],Hospitalisation_table[[#All],[Date of Birth]],"Not Found",0)</f>
        <v>5-Jun-1975</v>
      </c>
      <c r="N1014" s="22" cm="1">
        <f t="array" ref="N1014">_xlfn.XLOOKUP($A1014,Hospitalisation_table[[#All],[Customer ID]],Hospitalisation_table[[#All],[charges]],"Not Found",0)</f>
        <v>36350.71</v>
      </c>
      <c r="O1014" t="str" cm="1">
        <f t="array" ref="O1014">_xlfn.XLOOKUP($A1014,Hospitalisation_table[[#All],[Customer ID]],Hospitalisation_table[[#All],[Hospital tier_Updated]],"Not Found",0)</f>
        <v>tier - 1</v>
      </c>
      <c r="P1014" t="str" cm="1">
        <f t="array" ref="P1014">_xlfn.XLOOKUP($A1014,Hospitalisation_table[[#All],[Customer ID]],Hospitalisation_table[[#All],[City tier_updated]],"Not Found",0)</f>
        <v>tier - 2</v>
      </c>
      <c r="Q1014" t="str" cm="1">
        <f t="array" ref="Q1014">_xlfn.XLOOKUP($A1014,Hospitalisation_table[[#All],[Customer ID]],Hospitalisation_table[[#All],[State ID Updated]],"Not Found",0)</f>
        <v>R1011</v>
      </c>
    </row>
    <row r="1015" spans="1:17" x14ac:dyDescent="0.3">
      <c r="A1015" s="14" t="s">
        <v>458</v>
      </c>
      <c r="B1015" t="str" cm="1">
        <f t="array" ref="B1015">_xlfn.XLOOKUP($A1015,CustomersName[[#All],[Customer ID]],CustomersName[[#All],[First Name]],"Not Found",0)</f>
        <v>Joe</v>
      </c>
      <c r="C1015" cm="1">
        <f t="array" ref="C1015">_xlfn.XLOOKUP($A1015,MedExam_Table[[#Headers],[#Data],[Customer ID]],MedExam_Table[[#Headers],[#Data],[BMI]],"Not Found",0)</f>
        <v>34.86</v>
      </c>
      <c r="D1015" cm="1">
        <f t="array" ref="D1015">_xlfn.XLOOKUP($A1015,MedExam_Table[[#Headers],[#Data],[Customer ID]],MedExam_Table[[#Headers],[#Data],[HBA1C]],"Not Found",0)</f>
        <v>10.97</v>
      </c>
      <c r="E1015" t="str" cm="1">
        <f t="array" ref="E1015">_xlfn.XLOOKUP($A1015,MedExam_Table[[#Headers],[#Data],[Customer ID]],MedExam_Table[[#Headers],[#Data],[Heart Issues Updated]],"Not Found",0)</f>
        <v>No</v>
      </c>
      <c r="F1015" t="str" cm="1">
        <f t="array" ref="F1015">_xlfn.XLOOKUP($A1015,MedExam_Table[[#Headers],[#Data],[Customer ID]],MedExam_Table[[#Headers],[#Data],[Any Transplants Update]],"Not Found",0)</f>
        <v>No</v>
      </c>
      <c r="G1015" t="str" cm="1">
        <f t="array" ref="G1015">_xlfn.XLOOKUP($A1015,MedExam_Table[[#Headers],[#Data],[Customer ID]],MedExam_Table[[#Headers],[#Data],[Cancer history]],"Not Found",0)</f>
        <v>No</v>
      </c>
      <c r="H1015" cm="1">
        <f t="array" ref="H1015">_xlfn.XLOOKUP($A1015,MedExam_Table[[#Headers],[#Data],[Customer ID]],MedExam_Table[[#Headers],[#Data],[NumberOfMajorSurgeries_updated]],"Not Found",0)</f>
        <v>0</v>
      </c>
      <c r="I1015" t="str" cm="1">
        <f t="array" ref="I1015">_xlfn.XLOOKUP($A1015,MedExam_Table[[#Headers],[#Data],[Customer ID]],MedExam_Table[[#Headers],[#Data],[Smoker Updated]],"Not Found",0)</f>
        <v>No</v>
      </c>
      <c r="J1015" t="str" cm="1">
        <f t="array" ref="J1015">_xlfn.XLOOKUP($A1015,MedExam_Table[[#Headers],[#Data],[Customer ID]],MedExam_Table[[#Headers],[#Data],[Weight Status]],"Not Found",0)</f>
        <v>Obesity</v>
      </c>
      <c r="K1015" t="str" cm="1">
        <f t="array" ref="K1015">_xlfn.XLOOKUP($A1015,MedExam_Table[[#Headers],[#Data],[Customer ID]],MedExam_Table[[#Headers],[#Data],[Diabetes Status]],"Not Found",0)</f>
        <v>Diabetes</v>
      </c>
      <c r="L1015" cm="1">
        <f t="array" ref="L1015">_xlfn.XLOOKUP($A1015,Hospitalisation_table[[#All],[Customer ID]],Hospitalisation_table[[#All],[Customer Age]],"Not Found",0)</f>
        <v>20</v>
      </c>
      <c r="M1015" t="str" cm="1">
        <f t="array" ref="M1015">_xlfn.XLOOKUP($A1015,Hospitalisation_table[[#All],[Customer ID]],Hospitalisation_table[[#All],[Date of Birth]],"Not Found",0)</f>
        <v>15-Jun-2002</v>
      </c>
      <c r="N1015" s="22" cm="1">
        <f t="array" ref="N1015">_xlfn.XLOOKUP($A1015,Hospitalisation_table[[#All],[Customer ID]],Hospitalisation_table[[#All],[charges]],"Not Found",0)</f>
        <v>3931.51</v>
      </c>
      <c r="O1015" t="str" cm="1">
        <f t="array" ref="O1015">_xlfn.XLOOKUP($A1015,Hospitalisation_table[[#All],[Customer ID]],Hospitalisation_table[[#All],[Hospital tier_Updated]],"Not Found",0)</f>
        <v>tier - 2</v>
      </c>
      <c r="P1015" t="str" cm="1">
        <f t="array" ref="P1015">_xlfn.XLOOKUP($A1015,Hospitalisation_table[[#All],[Customer ID]],Hospitalisation_table[[#All],[City tier_updated]],"Not Found",0)</f>
        <v>tier - 3</v>
      </c>
      <c r="Q1015" t="str" cm="1">
        <f t="array" ref="Q1015">_xlfn.XLOOKUP($A1015,Hospitalisation_table[[#All],[Customer ID]],Hospitalisation_table[[#All],[State ID Updated]],"Not Found",0)</f>
        <v>R1011</v>
      </c>
    </row>
    <row r="1016" spans="1:17" x14ac:dyDescent="0.3">
      <c r="A1016" s="13" t="s">
        <v>457</v>
      </c>
      <c r="B1016" t="str" cm="1">
        <f t="array" ref="B1016">_xlfn.XLOOKUP($A1016,CustomersName[[#All],[Customer ID]],CustomersName[[#All],[First Name]],"Not Found",0)</f>
        <v>Kayleigh</v>
      </c>
      <c r="C1016" cm="1">
        <f t="array" ref="C1016">_xlfn.XLOOKUP($A1016,MedExam_Table[[#Headers],[#Data],[Customer ID]],MedExam_Table[[#Headers],[#Data],[BMI]],"Not Found",0)</f>
        <v>34.58</v>
      </c>
      <c r="D1016" cm="1">
        <f t="array" ref="D1016">_xlfn.XLOOKUP($A1016,MedExam_Table[[#Headers],[#Data],[Customer ID]],MedExam_Table[[#Headers],[#Data],[HBA1C]],"Not Found",0)</f>
        <v>5.14</v>
      </c>
      <c r="E1016" t="str" cm="1">
        <f t="array" ref="E1016">_xlfn.XLOOKUP($A1016,MedExam_Table[[#Headers],[#Data],[Customer ID]],MedExam_Table[[#Headers],[#Data],[Heart Issues Updated]],"Not Found",0)</f>
        <v>No</v>
      </c>
      <c r="F1016" t="str" cm="1">
        <f t="array" ref="F1016">_xlfn.XLOOKUP($A1016,MedExam_Table[[#Headers],[#Data],[Customer ID]],MedExam_Table[[#Headers],[#Data],[Any Transplants Update]],"Not Found",0)</f>
        <v>Yes</v>
      </c>
      <c r="G1016" t="str" cm="1">
        <f t="array" ref="G1016">_xlfn.XLOOKUP($A1016,MedExam_Table[[#Headers],[#Data],[Customer ID]],MedExam_Table[[#Headers],[#Data],[Cancer history]],"Not Found",0)</f>
        <v>No</v>
      </c>
      <c r="H1016" cm="1">
        <f t="array" ref="H1016">_xlfn.XLOOKUP($A1016,MedExam_Table[[#Headers],[#Data],[Customer ID]],MedExam_Table[[#Headers],[#Data],[NumberOfMajorSurgeries_updated]],"Not Found",0)</f>
        <v>2</v>
      </c>
      <c r="I1016" t="str" cm="1">
        <f t="array" ref="I1016">_xlfn.XLOOKUP($A1016,MedExam_Table[[#Headers],[#Data],[Customer ID]],MedExam_Table[[#Headers],[#Data],[Smoker Updated]],"Not Found",0)</f>
        <v>No</v>
      </c>
      <c r="J1016" t="str" cm="1">
        <f t="array" ref="J1016">_xlfn.XLOOKUP($A1016,MedExam_Table[[#Headers],[#Data],[Customer ID]],MedExam_Table[[#Headers],[#Data],[Weight Status]],"Not Found",0)</f>
        <v>Obesity</v>
      </c>
      <c r="K1016" t="str" cm="1">
        <f t="array" ref="K1016">_xlfn.XLOOKUP($A1016,MedExam_Table[[#Headers],[#Data],[Customer ID]],MedExam_Table[[#Headers],[#Data],[Diabetes Status]],"Not Found",0)</f>
        <v>Normal</v>
      </c>
      <c r="L1016" cm="1">
        <f t="array" ref="L1016">_xlfn.XLOOKUP($A1016,Hospitalisation_table[[#All],[Customer ID]],Hospitalisation_table[[#All],[Customer Age]],"Not Found",0)</f>
        <v>22</v>
      </c>
      <c r="M1016" t="str" cm="1">
        <f t="array" ref="M1016">_xlfn.XLOOKUP($A1016,Hospitalisation_table[[#All],[Customer ID]],Hospitalisation_table[[#All],[Date of Birth]],"Not Found",0)</f>
        <v>10-Jul-2000</v>
      </c>
      <c r="N1016" s="22" cm="1">
        <f t="array" ref="N1016">_xlfn.XLOOKUP($A1016,Hospitalisation_table[[#All],[Customer ID]],Hospitalisation_table[[#All],[charges]],"Not Found",0)</f>
        <v>3925.76</v>
      </c>
      <c r="O1016" t="str" cm="1">
        <f t="array" ref="O1016">_xlfn.XLOOKUP($A1016,Hospitalisation_table[[#All],[Customer ID]],Hospitalisation_table[[#All],[Hospital tier_Updated]],"Not Found",0)</f>
        <v>tier - 2</v>
      </c>
      <c r="P1016" t="str" cm="1">
        <f t="array" ref="P1016">_xlfn.XLOOKUP($A1016,Hospitalisation_table[[#All],[Customer ID]],Hospitalisation_table[[#All],[City tier_updated]],"Not Found",0)</f>
        <v>tier - 2</v>
      </c>
      <c r="Q1016" t="str" cm="1">
        <f t="array" ref="Q1016">_xlfn.XLOOKUP($A1016,Hospitalisation_table[[#All],[Customer ID]],Hospitalisation_table[[#All],[State ID Updated]],"Not Found",0)</f>
        <v>R1024</v>
      </c>
    </row>
    <row r="1017" spans="1:17" x14ac:dyDescent="0.3">
      <c r="A1017" s="14" t="s">
        <v>456</v>
      </c>
      <c r="B1017" t="str" cm="1">
        <f t="array" ref="B1017">_xlfn.XLOOKUP($A1017,CustomersName[[#All],[Customer ID]],CustomersName[[#All],[First Name]],"Not Found",0)</f>
        <v>Lorhan A.</v>
      </c>
      <c r="C1017" cm="1">
        <f t="array" ref="C1017">_xlfn.XLOOKUP($A1017,MedExam_Table[[#Headers],[#Data],[Customer ID]],MedExam_Table[[#Headers],[#Data],[BMI]],"Not Found",0)</f>
        <v>17.940000000000001</v>
      </c>
      <c r="D1017" cm="1">
        <f t="array" ref="D1017">_xlfn.XLOOKUP($A1017,MedExam_Table[[#Headers],[#Data],[Customer ID]],MedExam_Table[[#Headers],[#Data],[HBA1C]],"Not Found",0)</f>
        <v>5.17</v>
      </c>
      <c r="E1017" t="str" cm="1">
        <f t="array" ref="E1017">_xlfn.XLOOKUP($A1017,MedExam_Table[[#Headers],[#Data],[Customer ID]],MedExam_Table[[#Headers],[#Data],[Heart Issues Updated]],"Not Found",0)</f>
        <v>Yes</v>
      </c>
      <c r="F1017" t="str" cm="1">
        <f t="array" ref="F1017">_xlfn.XLOOKUP($A1017,MedExam_Table[[#Headers],[#Data],[Customer ID]],MedExam_Table[[#Headers],[#Data],[Any Transplants Update]],"Not Found",0)</f>
        <v>No</v>
      </c>
      <c r="G1017" t="str" cm="1">
        <f t="array" ref="G1017">_xlfn.XLOOKUP($A1017,MedExam_Table[[#Headers],[#Data],[Customer ID]],MedExam_Table[[#Headers],[#Data],[Cancer history]],"Not Found",0)</f>
        <v>No</v>
      </c>
      <c r="H1017" cm="1">
        <f t="array" ref="H1017">_xlfn.XLOOKUP($A1017,MedExam_Table[[#Headers],[#Data],[Customer ID]],MedExam_Table[[#Headers],[#Data],[NumberOfMajorSurgeries_updated]],"Not Found",0)</f>
        <v>0</v>
      </c>
      <c r="I1017" t="str" cm="1">
        <f t="array" ref="I1017">_xlfn.XLOOKUP($A1017,MedExam_Table[[#Headers],[#Data],[Customer ID]],MedExam_Table[[#Headers],[#Data],[Smoker Updated]],"Not Found",0)</f>
        <v>No</v>
      </c>
      <c r="J1017" t="str" cm="1">
        <f t="array" ref="J1017">_xlfn.XLOOKUP($A1017,MedExam_Table[[#Headers],[#Data],[Customer ID]],MedExam_Table[[#Headers],[#Data],[Weight Status]],"Not Found",0)</f>
        <v>Underweight</v>
      </c>
      <c r="K1017" t="str" cm="1">
        <f t="array" ref="K1017">_xlfn.XLOOKUP($A1017,MedExam_Table[[#Headers],[#Data],[Customer ID]],MedExam_Table[[#Headers],[#Data],[Diabetes Status]],"Not Found",0)</f>
        <v>Normal</v>
      </c>
      <c r="L1017" cm="1">
        <f t="array" ref="L1017">_xlfn.XLOOKUP($A1017,Hospitalisation_table[[#All],[Customer ID]],Hospitalisation_table[[#All],[Customer Age]],"Not Found",0)</f>
        <v>37</v>
      </c>
      <c r="M1017" t="str" cm="1">
        <f t="array" ref="M1017">_xlfn.XLOOKUP($A1017,Hospitalisation_table[[#All],[Customer ID]],Hospitalisation_table[[#All],[Date of Birth]],"Not Found",0)</f>
        <v>5-Jul-1985</v>
      </c>
      <c r="N1017" s="22" cm="1">
        <f t="array" ref="N1017">_xlfn.XLOOKUP($A1017,Hospitalisation_table[[#All],[Customer ID]],Hospitalisation_table[[#All],[charges]],"Not Found",0)</f>
        <v>3910.44</v>
      </c>
      <c r="O1017" t="str" cm="1">
        <f t="array" ref="O1017">_xlfn.XLOOKUP($A1017,Hospitalisation_table[[#All],[Customer ID]],Hospitalisation_table[[#All],[Hospital tier_Updated]],"Not Found",0)</f>
        <v>tier - 2</v>
      </c>
      <c r="P1017" t="str" cm="1">
        <f t="array" ref="P1017">_xlfn.XLOOKUP($A1017,Hospitalisation_table[[#All],[Customer ID]],Hospitalisation_table[[#All],[City tier_updated]],"Not Found",0)</f>
        <v>tier - 2</v>
      </c>
      <c r="Q1017" t="str" cm="1">
        <f t="array" ref="Q1017">_xlfn.XLOOKUP($A1017,Hospitalisation_table[[#All],[Customer ID]],Hospitalisation_table[[#All],[State ID Updated]],"Not Found",0)</f>
        <v>R1013</v>
      </c>
    </row>
    <row r="1018" spans="1:17" x14ac:dyDescent="0.3">
      <c r="A1018" s="13" t="s">
        <v>455</v>
      </c>
      <c r="B1018" t="str" cm="1">
        <f t="array" ref="B1018">_xlfn.XLOOKUP($A1018,CustomersName[[#All],[Customer ID]],CustomersName[[#All],[First Name]],"Not Found",0)</f>
        <v>Billy</v>
      </c>
      <c r="C1018" cm="1">
        <f t="array" ref="C1018">_xlfn.XLOOKUP($A1018,MedExam_Table[[#Headers],[#Data],[Customer ID]],MedExam_Table[[#Headers],[#Data],[BMI]],"Not Found",0)</f>
        <v>26.8</v>
      </c>
      <c r="D1018" cm="1">
        <f t="array" ref="D1018">_xlfn.XLOOKUP($A1018,MedExam_Table[[#Headers],[#Data],[Customer ID]],MedExam_Table[[#Headers],[#Data],[HBA1C]],"Not Found",0)</f>
        <v>6.18</v>
      </c>
      <c r="E1018" t="str" cm="1">
        <f t="array" ref="E1018">_xlfn.XLOOKUP($A1018,MedExam_Table[[#Headers],[#Data],[Customer ID]],MedExam_Table[[#Headers],[#Data],[Heart Issues Updated]],"Not Found",0)</f>
        <v>Yes</v>
      </c>
      <c r="F1018" t="str" cm="1">
        <f t="array" ref="F1018">_xlfn.XLOOKUP($A1018,MedExam_Table[[#Headers],[#Data],[Customer ID]],MedExam_Table[[#Headers],[#Data],[Any Transplants Update]],"Not Found",0)</f>
        <v>No</v>
      </c>
      <c r="G1018" t="str" cm="1">
        <f t="array" ref="G1018">_xlfn.XLOOKUP($A1018,MedExam_Table[[#Headers],[#Data],[Customer ID]],MedExam_Table[[#Headers],[#Data],[Cancer history]],"Not Found",0)</f>
        <v>Yes</v>
      </c>
      <c r="H1018" cm="1">
        <f t="array" ref="H1018">_xlfn.XLOOKUP($A1018,MedExam_Table[[#Headers],[#Data],[Customer ID]],MedExam_Table[[#Headers],[#Data],[NumberOfMajorSurgeries_updated]],"Not Found",0)</f>
        <v>1</v>
      </c>
      <c r="I1018" t="str" cm="1">
        <f t="array" ref="I1018">_xlfn.XLOOKUP($A1018,MedExam_Table[[#Headers],[#Data],[Customer ID]],MedExam_Table[[#Headers],[#Data],[Smoker Updated]],"Not Found",0)</f>
        <v>No</v>
      </c>
      <c r="J1018" t="str" cm="1">
        <f t="array" ref="J1018">_xlfn.XLOOKUP($A1018,MedExam_Table[[#Headers],[#Data],[Customer ID]],MedExam_Table[[#Headers],[#Data],[Weight Status]],"Not Found",0)</f>
        <v>OverWeight</v>
      </c>
      <c r="K1018" t="str" cm="1">
        <f t="array" ref="K1018">_xlfn.XLOOKUP($A1018,MedExam_Table[[#Headers],[#Data],[Customer ID]],MedExam_Table[[#Headers],[#Data],[Diabetes Status]],"Not Found",0)</f>
        <v>Prediabetes</v>
      </c>
      <c r="L1018" cm="1">
        <f t="array" ref="L1018">_xlfn.XLOOKUP($A1018,Hospitalisation_table[[#All],[Customer ID]],Hospitalisation_table[[#All],[Customer Age]],"Not Found",0)</f>
        <v>25</v>
      </c>
      <c r="M1018" t="str" cm="1">
        <f t="array" ref="M1018">_xlfn.XLOOKUP($A1018,Hospitalisation_table[[#All],[Customer ID]],Hospitalisation_table[[#All],[Date of Birth]],"Not Found",0)</f>
        <v>24-Nov-1997</v>
      </c>
      <c r="N1018" s="22" cm="1">
        <f t="array" ref="N1018">_xlfn.XLOOKUP($A1018,Hospitalisation_table[[#All],[Customer ID]],Hospitalisation_table[[#All],[charges]],"Not Found",0)</f>
        <v>3906.13</v>
      </c>
      <c r="O1018" t="str" cm="1">
        <f t="array" ref="O1018">_xlfn.XLOOKUP($A1018,Hospitalisation_table[[#All],[Customer ID]],Hospitalisation_table[[#All],[Hospital tier_Updated]],"Not Found",0)</f>
        <v>tier - 3</v>
      </c>
      <c r="P1018" t="str" cm="1">
        <f t="array" ref="P1018">_xlfn.XLOOKUP($A1018,Hospitalisation_table[[#All],[Customer ID]],Hospitalisation_table[[#All],[City tier_updated]],"Not Found",0)</f>
        <v>tier - 3</v>
      </c>
      <c r="Q1018" t="str" cm="1">
        <f t="array" ref="Q1018">_xlfn.XLOOKUP($A1018,Hospitalisation_table[[#All],[Customer ID]],Hospitalisation_table[[#All],[State ID Updated]],"Not Found",0)</f>
        <v>R1011</v>
      </c>
    </row>
    <row r="1019" spans="1:17" x14ac:dyDescent="0.3">
      <c r="A1019" s="14" t="s">
        <v>454</v>
      </c>
      <c r="B1019" t="str" cm="1">
        <f t="array" ref="B1019">_xlfn.XLOOKUP($A1019,CustomersName[[#All],[Customer ID]],CustomersName[[#All],[First Name]],"Not Found",0)</f>
        <v>Pauh M.</v>
      </c>
      <c r="C1019" cm="1">
        <f t="array" ref="C1019">_xlfn.XLOOKUP($A1019,MedExam_Table[[#Headers],[#Data],[Customer ID]],MedExam_Table[[#Headers],[#Data],[BMI]],"Not Found",0)</f>
        <v>17.690000000000001</v>
      </c>
      <c r="D1019" cm="1">
        <f t="array" ref="D1019">_xlfn.XLOOKUP($A1019,MedExam_Table[[#Headers],[#Data],[Customer ID]],MedExam_Table[[#Headers],[#Data],[HBA1C]],"Not Found",0)</f>
        <v>9.07</v>
      </c>
      <c r="E1019" t="str" cm="1">
        <f t="array" ref="E1019">_xlfn.XLOOKUP($A1019,MedExam_Table[[#Headers],[#Data],[Customer ID]],MedExam_Table[[#Headers],[#Data],[Heart Issues Updated]],"Not Found",0)</f>
        <v>Yes</v>
      </c>
      <c r="F1019" t="str" cm="1">
        <f t="array" ref="F1019">_xlfn.XLOOKUP($A1019,MedExam_Table[[#Headers],[#Data],[Customer ID]],MedExam_Table[[#Headers],[#Data],[Any Transplants Update]],"Not Found",0)</f>
        <v>No</v>
      </c>
      <c r="G1019" t="str" cm="1">
        <f t="array" ref="G1019">_xlfn.XLOOKUP($A1019,MedExam_Table[[#Headers],[#Data],[Customer ID]],MedExam_Table[[#Headers],[#Data],[Cancer history]],"Not Found",0)</f>
        <v>No</v>
      </c>
      <c r="H1019" cm="1">
        <f t="array" ref="H1019">_xlfn.XLOOKUP($A1019,MedExam_Table[[#Headers],[#Data],[Customer ID]],MedExam_Table[[#Headers],[#Data],[NumberOfMajorSurgeries_updated]],"Not Found",0)</f>
        <v>0</v>
      </c>
      <c r="I1019" t="str" cm="1">
        <f t="array" ref="I1019">_xlfn.XLOOKUP($A1019,MedExam_Table[[#Headers],[#Data],[Customer ID]],MedExam_Table[[#Headers],[#Data],[Smoker Updated]],"Not Found",0)</f>
        <v>No</v>
      </c>
      <c r="J1019" t="str" cm="1">
        <f t="array" ref="J1019">_xlfn.XLOOKUP($A1019,MedExam_Table[[#Headers],[#Data],[Customer ID]],MedExam_Table[[#Headers],[#Data],[Weight Status]],"Not Found",0)</f>
        <v>Underweight</v>
      </c>
      <c r="K1019" t="str" cm="1">
        <f t="array" ref="K1019">_xlfn.XLOOKUP($A1019,MedExam_Table[[#Headers],[#Data],[Customer ID]],MedExam_Table[[#Headers],[#Data],[Diabetes Status]],"Not Found",0)</f>
        <v>Diabetes</v>
      </c>
      <c r="L1019" cm="1">
        <f t="array" ref="L1019">_xlfn.XLOOKUP($A1019,Hospitalisation_table[[#All],[Customer ID]],Hospitalisation_table[[#All],[Customer Age]],"Not Found",0)</f>
        <v>41</v>
      </c>
      <c r="M1019" t="str" cm="1">
        <f t="array" ref="M1019">_xlfn.XLOOKUP($A1019,Hospitalisation_table[[#All],[Customer ID]],Hospitalisation_table[[#All],[Date of Birth]],"Not Found",0)</f>
        <v>27-Aug-1981</v>
      </c>
      <c r="N1019" s="22" cm="1">
        <f t="array" ref="N1019">_xlfn.XLOOKUP($A1019,Hospitalisation_table[[#All],[Customer ID]],Hospitalisation_table[[#All],[charges]],"Not Found",0)</f>
        <v>3902.07</v>
      </c>
      <c r="O1019" t="str" cm="1">
        <f t="array" ref="O1019">_xlfn.XLOOKUP($A1019,Hospitalisation_table[[#All],[Customer ID]],Hospitalisation_table[[#All],[Hospital tier_Updated]],"Not Found",0)</f>
        <v>tier - 2</v>
      </c>
      <c r="P1019" t="str" cm="1">
        <f t="array" ref="P1019">_xlfn.XLOOKUP($A1019,Hospitalisation_table[[#All],[Customer ID]],Hospitalisation_table[[#All],[City tier_updated]],"Not Found",0)</f>
        <v>tier - 2</v>
      </c>
      <c r="Q1019" t="str" cm="1">
        <f t="array" ref="Q1019">_xlfn.XLOOKUP($A1019,Hospitalisation_table[[#All],[Customer ID]],Hospitalisation_table[[#All],[State ID Updated]],"Not Found",0)</f>
        <v>R1013</v>
      </c>
    </row>
    <row r="1020" spans="1:17" x14ac:dyDescent="0.3">
      <c r="A1020" s="13" t="s">
        <v>453</v>
      </c>
      <c r="B1020" t="str" cm="1">
        <f t="array" ref="B1020">_xlfn.XLOOKUP($A1020,CustomersName[[#All],[Customer ID]],CustomersName[[#All],[First Name]],"Not Found",0)</f>
        <v>Brenha M.</v>
      </c>
      <c r="C1020" cm="1">
        <f t="array" ref="C1020">_xlfn.XLOOKUP($A1020,MedExam_Table[[#Headers],[#Data],[Customer ID]],MedExam_Table[[#Headers],[#Data],[BMI]],"Not Found",0)</f>
        <v>25.77</v>
      </c>
      <c r="D1020" cm="1">
        <f t="array" ref="D1020">_xlfn.XLOOKUP($A1020,MedExam_Table[[#Headers],[#Data],[Customer ID]],MedExam_Table[[#Headers],[#Data],[HBA1C]],"Not Found",0)</f>
        <v>4.43</v>
      </c>
      <c r="E1020" t="str" cm="1">
        <f t="array" ref="E1020">_xlfn.XLOOKUP($A1020,MedExam_Table[[#Headers],[#Data],[Customer ID]],MedExam_Table[[#Headers],[#Data],[Heart Issues Updated]],"Not Found",0)</f>
        <v>No</v>
      </c>
      <c r="F1020" t="str" cm="1">
        <f t="array" ref="F1020">_xlfn.XLOOKUP($A1020,MedExam_Table[[#Headers],[#Data],[Customer ID]],MedExam_Table[[#Headers],[#Data],[Any Transplants Update]],"Not Found",0)</f>
        <v>No</v>
      </c>
      <c r="G1020" t="str" cm="1">
        <f t="array" ref="G1020">_xlfn.XLOOKUP($A1020,MedExam_Table[[#Headers],[#Data],[Customer ID]],MedExam_Table[[#Headers],[#Data],[Cancer history]],"Not Found",0)</f>
        <v>Yes</v>
      </c>
      <c r="H1020" cm="1">
        <f t="array" ref="H1020">_xlfn.XLOOKUP($A1020,MedExam_Table[[#Headers],[#Data],[Customer ID]],MedExam_Table[[#Headers],[#Data],[NumberOfMajorSurgeries_updated]],"Not Found",0)</f>
        <v>1</v>
      </c>
      <c r="I1020" t="str" cm="1">
        <f t="array" ref="I1020">_xlfn.XLOOKUP($A1020,MedExam_Table[[#Headers],[#Data],[Customer ID]],MedExam_Table[[#Headers],[#Data],[Smoker Updated]],"Not Found",0)</f>
        <v>No</v>
      </c>
      <c r="J1020" t="str" cm="1">
        <f t="array" ref="J1020">_xlfn.XLOOKUP($A1020,MedExam_Table[[#Headers],[#Data],[Customer ID]],MedExam_Table[[#Headers],[#Data],[Weight Status]],"Not Found",0)</f>
        <v>OverWeight</v>
      </c>
      <c r="K1020" t="str" cm="1">
        <f t="array" ref="K1020">_xlfn.XLOOKUP($A1020,MedExam_Table[[#Headers],[#Data],[Customer ID]],MedExam_Table[[#Headers],[#Data],[Diabetes Status]],"Not Found",0)</f>
        <v>Normal</v>
      </c>
      <c r="L1020" cm="1">
        <f t="array" ref="L1020">_xlfn.XLOOKUP($A1020,Hospitalisation_table[[#All],[Customer ID]],Hospitalisation_table[[#All],[Customer Age]],"Not Found",0)</f>
        <v>29</v>
      </c>
      <c r="M1020" t="str" cm="1">
        <f t="array" ref="M1020">_xlfn.XLOOKUP($A1020,Hospitalisation_table[[#All],[Customer ID]],Hospitalisation_table[[#All],[Date of Birth]],"Not Found",0)</f>
        <v>14-Sep-1993</v>
      </c>
      <c r="N1020" s="22" cm="1">
        <f t="array" ref="N1020">_xlfn.XLOOKUP($A1020,Hospitalisation_table[[#All],[Customer ID]],Hospitalisation_table[[#All],[charges]],"Not Found",0)</f>
        <v>3898.35</v>
      </c>
      <c r="O1020" t="str" cm="1">
        <f t="array" ref="O1020">_xlfn.XLOOKUP($A1020,Hospitalisation_table[[#All],[Customer ID]],Hospitalisation_table[[#All],[Hospital tier_Updated]],"Not Found",0)</f>
        <v>tier - 2</v>
      </c>
      <c r="P1020" t="str" cm="1">
        <f t="array" ref="P1020">_xlfn.XLOOKUP($A1020,Hospitalisation_table[[#All],[Customer ID]],Hospitalisation_table[[#All],[City tier_updated]],"Not Found",0)</f>
        <v>tier - 2</v>
      </c>
      <c r="Q1020" t="str" cm="1">
        <f t="array" ref="Q1020">_xlfn.XLOOKUP($A1020,Hospitalisation_table[[#All],[Customer ID]],Hospitalisation_table[[#All],[State ID Updated]],"Not Found",0)</f>
        <v>R1012</v>
      </c>
    </row>
    <row r="1021" spans="1:17" x14ac:dyDescent="0.3">
      <c r="A1021" s="14" t="s">
        <v>452</v>
      </c>
      <c r="B1021" t="str" cm="1">
        <f t="array" ref="B1021">_xlfn.XLOOKUP($A1021,CustomersName[[#All],[Customer ID]],CustomersName[[#All],[First Name]],"Not Found",0)</f>
        <v>Jeff h</v>
      </c>
      <c r="C1021" cm="1">
        <f t="array" ref="C1021">_xlfn.XLOOKUP($A1021,MedExam_Table[[#Headers],[#Data],[Customer ID]],MedExam_Table[[#Headers],[#Data],[BMI]],"Not Found",0)</f>
        <v>34.46</v>
      </c>
      <c r="D1021" cm="1">
        <f t="array" ref="D1021">_xlfn.XLOOKUP($A1021,MedExam_Table[[#Headers],[#Data],[Customer ID]],MedExam_Table[[#Headers],[#Data],[HBA1C]],"Not Found",0)</f>
        <v>4.17</v>
      </c>
      <c r="E1021" t="str" cm="1">
        <f t="array" ref="E1021">_xlfn.XLOOKUP($A1021,MedExam_Table[[#Headers],[#Data],[Customer ID]],MedExam_Table[[#Headers],[#Data],[Heart Issues Updated]],"Not Found",0)</f>
        <v>No</v>
      </c>
      <c r="F1021" t="str" cm="1">
        <f t="array" ref="F1021">_xlfn.XLOOKUP($A1021,MedExam_Table[[#Headers],[#Data],[Customer ID]],MedExam_Table[[#Headers],[#Data],[Any Transplants Update]],"Not Found",0)</f>
        <v>Yes</v>
      </c>
      <c r="G1021" t="str" cm="1">
        <f t="array" ref="G1021">_xlfn.XLOOKUP($A1021,MedExam_Table[[#Headers],[#Data],[Customer ID]],MedExam_Table[[#Headers],[#Data],[Cancer history]],"Not Found",0)</f>
        <v>No</v>
      </c>
      <c r="H1021" cm="1">
        <f t="array" ref="H1021">_xlfn.XLOOKUP($A1021,MedExam_Table[[#Headers],[#Data],[Customer ID]],MedExam_Table[[#Headers],[#Data],[NumberOfMajorSurgeries_updated]],"Not Found",0)</f>
        <v>1</v>
      </c>
      <c r="I1021" t="str" cm="1">
        <f t="array" ref="I1021">_xlfn.XLOOKUP($A1021,MedExam_Table[[#Headers],[#Data],[Customer ID]],MedExam_Table[[#Headers],[#Data],[Smoker Updated]],"Not Found",0)</f>
        <v>No</v>
      </c>
      <c r="J1021" t="str" cm="1">
        <f t="array" ref="J1021">_xlfn.XLOOKUP($A1021,MedExam_Table[[#Headers],[#Data],[Customer ID]],MedExam_Table[[#Headers],[#Data],[Weight Status]],"Not Found",0)</f>
        <v>Obesity</v>
      </c>
      <c r="K1021" t="str" cm="1">
        <f t="array" ref="K1021">_xlfn.XLOOKUP($A1021,MedExam_Table[[#Headers],[#Data],[Customer ID]],MedExam_Table[[#Headers],[#Data],[Diabetes Status]],"Not Found",0)</f>
        <v>Normal</v>
      </c>
      <c r="L1021" cm="1">
        <f t="array" ref="L1021">_xlfn.XLOOKUP($A1021,Hospitalisation_table[[#All],[Customer ID]],Hospitalisation_table[[#All],[Customer Age]],"Not Found",0)</f>
        <v>18</v>
      </c>
      <c r="M1021" t="str" cm="1">
        <f t="array" ref="M1021">_xlfn.XLOOKUP($A1021,Hospitalisation_table[[#All],[Customer ID]],Hospitalisation_table[[#All],[Date of Birth]],"Not Found",0)</f>
        <v>13-Jul-2004</v>
      </c>
      <c r="N1021" s="22" cm="1">
        <f t="array" ref="N1021">_xlfn.XLOOKUP($A1021,Hospitalisation_table[[#All],[Customer ID]],Hospitalisation_table[[#All],[charges]],"Not Found",0)</f>
        <v>3889.2</v>
      </c>
      <c r="O1021" t="str" cm="1">
        <f t="array" ref="O1021">_xlfn.XLOOKUP($A1021,Hospitalisation_table[[#All],[Customer ID]],Hospitalisation_table[[#All],[Hospital tier_Updated]],"Not Found",0)</f>
        <v>tier - 2</v>
      </c>
      <c r="P1021" t="str" cm="1">
        <f t="array" ref="P1021">_xlfn.XLOOKUP($A1021,Hospitalisation_table[[#All],[Customer ID]],Hospitalisation_table[[#All],[City tier_updated]],"Not Found",0)</f>
        <v>tier - 2</v>
      </c>
      <c r="Q1021" t="str" cm="1">
        <f t="array" ref="Q1021">_xlfn.XLOOKUP($A1021,Hospitalisation_table[[#All],[Customer ID]],Hospitalisation_table[[#All],[State ID Updated]],"Not Found",0)</f>
        <v>R1012</v>
      </c>
    </row>
    <row r="1022" spans="1:17" x14ac:dyDescent="0.3">
      <c r="A1022" s="13" t="s">
        <v>451</v>
      </c>
      <c r="B1022" t="str" cm="1">
        <f t="array" ref="B1022">_xlfn.XLOOKUP($A1022,CustomersName[[#All],[Customer ID]],CustomersName[[#All],[First Name]],"Not Found",0)</f>
        <v>Michael</v>
      </c>
      <c r="C1022" cm="1">
        <f t="array" ref="C1022">_xlfn.XLOOKUP($A1022,MedExam_Table[[#Headers],[#Data],[Customer ID]],MedExam_Table[[#Headers],[#Data],[BMI]],"Not Found",0)</f>
        <v>30.875</v>
      </c>
      <c r="D1022" cm="1">
        <f t="array" ref="D1022">_xlfn.XLOOKUP($A1022,MedExam_Table[[#Headers],[#Data],[Customer ID]],MedExam_Table[[#Headers],[#Data],[HBA1C]],"Not Found",0)</f>
        <v>4.95</v>
      </c>
      <c r="E1022" t="str" cm="1">
        <f t="array" ref="E1022">_xlfn.XLOOKUP($A1022,MedExam_Table[[#Headers],[#Data],[Customer ID]],MedExam_Table[[#Headers],[#Data],[Heart Issues Updated]],"Not Found",0)</f>
        <v>Yes</v>
      </c>
      <c r="F1022" t="str" cm="1">
        <f t="array" ref="F1022">_xlfn.XLOOKUP($A1022,MedExam_Table[[#Headers],[#Data],[Customer ID]],MedExam_Table[[#Headers],[#Data],[Any Transplants Update]],"Not Found",0)</f>
        <v>No</v>
      </c>
      <c r="G1022" t="str" cm="1">
        <f t="array" ref="G1022">_xlfn.XLOOKUP($A1022,MedExam_Table[[#Headers],[#Data],[Customer ID]],MedExam_Table[[#Headers],[#Data],[Cancer history]],"Not Found",0)</f>
        <v>No</v>
      </c>
      <c r="H1022" cm="1">
        <f t="array" ref="H1022">_xlfn.XLOOKUP($A1022,MedExam_Table[[#Headers],[#Data],[Customer ID]],MedExam_Table[[#Headers],[#Data],[NumberOfMajorSurgeries_updated]],"Not Found",0)</f>
        <v>0</v>
      </c>
      <c r="I1022" t="str" cm="1">
        <f t="array" ref="I1022">_xlfn.XLOOKUP($A1022,MedExam_Table[[#Headers],[#Data],[Customer ID]],MedExam_Table[[#Headers],[#Data],[Smoker Updated]],"Not Found",0)</f>
        <v>No</v>
      </c>
      <c r="J1022" t="str" cm="1">
        <f t="array" ref="J1022">_xlfn.XLOOKUP($A1022,MedExam_Table[[#Headers],[#Data],[Customer ID]],MedExam_Table[[#Headers],[#Data],[Weight Status]],"Not Found",0)</f>
        <v>Obesity</v>
      </c>
      <c r="K1022" t="str" cm="1">
        <f t="array" ref="K1022">_xlfn.XLOOKUP($A1022,MedExam_Table[[#Headers],[#Data],[Customer ID]],MedExam_Table[[#Headers],[#Data],[Diabetes Status]],"Not Found",0)</f>
        <v>Normal</v>
      </c>
      <c r="L1022" cm="1">
        <f t="array" ref="L1022">_xlfn.XLOOKUP($A1022,Hospitalisation_table[[#All],[Customer ID]],Hospitalisation_table[[#All],[Customer Age]],"Not Found",0)</f>
        <v>26</v>
      </c>
      <c r="M1022" t="str" cm="1">
        <f t="array" ref="M1022">_xlfn.XLOOKUP($A1022,Hospitalisation_table[[#All],[Customer ID]],Hospitalisation_table[[#All],[Date of Birth]],"Not Found",0)</f>
        <v>23-Oct-1996</v>
      </c>
      <c r="N1022" s="22" cm="1">
        <f t="array" ref="N1022">_xlfn.XLOOKUP($A1022,Hospitalisation_table[[#All],[Customer ID]],Hospitalisation_table[[#All],[charges]],"Not Found",0)</f>
        <v>3877.3</v>
      </c>
      <c r="O1022" t="str" cm="1">
        <f t="array" ref="O1022">_xlfn.XLOOKUP($A1022,Hospitalisation_table[[#All],[Customer ID]],Hospitalisation_table[[#All],[Hospital tier_Updated]],"Not Found",0)</f>
        <v>tier - 1</v>
      </c>
      <c r="P1022" t="str" cm="1">
        <f t="array" ref="P1022">_xlfn.XLOOKUP($A1022,Hospitalisation_table[[#All],[Customer ID]],Hospitalisation_table[[#All],[City tier_updated]],"Not Found",0)</f>
        <v>tier - 3</v>
      </c>
      <c r="Q1022" t="str" cm="1">
        <f t="array" ref="Q1022">_xlfn.XLOOKUP($A1022,Hospitalisation_table[[#All],[Customer ID]],Hospitalisation_table[[#All],[State ID Updated]],"Not Found",0)</f>
        <v>R1012</v>
      </c>
    </row>
    <row r="1023" spans="1:17" x14ac:dyDescent="0.3">
      <c r="A1023" s="14" t="s">
        <v>450</v>
      </c>
      <c r="B1023" t="str" cm="1">
        <f t="array" ref="B1023">_xlfn.XLOOKUP($A1023,CustomersName[[#All],[Customer ID]],CustomersName[[#All],[First Name]],"Not Found",0)</f>
        <v>Jan</v>
      </c>
      <c r="C1023" cm="1">
        <f t="array" ref="C1023">_xlfn.XLOOKUP($A1023,MedExam_Table[[#Headers],[#Data],[Customer ID]],MedExam_Table[[#Headers],[#Data],[BMI]],"Not Found",0)</f>
        <v>39.49</v>
      </c>
      <c r="D1023" cm="1">
        <f t="array" ref="D1023">_xlfn.XLOOKUP($A1023,MedExam_Table[[#Headers],[#Data],[Customer ID]],MedExam_Table[[#Headers],[#Data],[HBA1C]],"Not Found",0)</f>
        <v>5.13</v>
      </c>
      <c r="E1023" t="str" cm="1">
        <f t="array" ref="E1023">_xlfn.XLOOKUP($A1023,MedExam_Table[[#Headers],[#Data],[Customer ID]],MedExam_Table[[#Headers],[#Data],[Heart Issues Updated]],"Not Found",0)</f>
        <v>No</v>
      </c>
      <c r="F1023" t="str" cm="1">
        <f t="array" ref="F1023">_xlfn.XLOOKUP($A1023,MedExam_Table[[#Headers],[#Data],[Customer ID]],MedExam_Table[[#Headers],[#Data],[Any Transplants Update]],"Not Found",0)</f>
        <v>No</v>
      </c>
      <c r="G1023" t="str" cm="1">
        <f t="array" ref="G1023">_xlfn.XLOOKUP($A1023,MedExam_Table[[#Headers],[#Data],[Customer ID]],MedExam_Table[[#Headers],[#Data],[Cancer history]],"Not Found",0)</f>
        <v>No</v>
      </c>
      <c r="H1023" cm="1">
        <f t="array" ref="H1023">_xlfn.XLOOKUP($A1023,MedExam_Table[[#Headers],[#Data],[Customer ID]],MedExam_Table[[#Headers],[#Data],[NumberOfMajorSurgeries_updated]],"Not Found",0)</f>
        <v>0</v>
      </c>
      <c r="I1023" t="str" cm="1">
        <f t="array" ref="I1023">_xlfn.XLOOKUP($A1023,MedExam_Table[[#Headers],[#Data],[Customer ID]],MedExam_Table[[#Headers],[#Data],[Smoker Updated]],"Not Found",0)</f>
        <v>No</v>
      </c>
      <c r="J1023" t="str" cm="1">
        <f t="array" ref="J1023">_xlfn.XLOOKUP($A1023,MedExam_Table[[#Headers],[#Data],[Customer ID]],MedExam_Table[[#Headers],[#Data],[Weight Status]],"Not Found",0)</f>
        <v>Obesity</v>
      </c>
      <c r="K1023" t="str" cm="1">
        <f t="array" ref="K1023">_xlfn.XLOOKUP($A1023,MedExam_Table[[#Headers],[#Data],[Customer ID]],MedExam_Table[[#Headers],[#Data],[Diabetes Status]],"Not Found",0)</f>
        <v>Normal</v>
      </c>
      <c r="L1023" cm="1">
        <f t="array" ref="L1023">_xlfn.XLOOKUP($A1023,Hospitalisation_table[[#All],[Customer ID]],Hospitalisation_table[[#All],[Customer Age]],"Not Found",0)</f>
        <v>31</v>
      </c>
      <c r="M1023" t="str" cm="1">
        <f t="array" ref="M1023">_xlfn.XLOOKUP($A1023,Hospitalisation_table[[#All],[Customer ID]],Hospitalisation_table[[#All],[Date of Birth]],"Not Found",0)</f>
        <v>25-Jul-1991</v>
      </c>
      <c r="N1023" s="22" cm="1">
        <f t="array" ref="N1023">_xlfn.XLOOKUP($A1023,Hospitalisation_table[[#All],[Customer ID]],Hospitalisation_table[[#All],[charges]],"Not Found",0)</f>
        <v>3875.73</v>
      </c>
      <c r="O1023" t="str" cm="1">
        <f t="array" ref="O1023">_xlfn.XLOOKUP($A1023,Hospitalisation_table[[#All],[Customer ID]],Hospitalisation_table[[#All],[Hospital tier_Updated]],"Not Found",0)</f>
        <v>tier - 2</v>
      </c>
      <c r="P1023" t="str" cm="1">
        <f t="array" ref="P1023">_xlfn.XLOOKUP($A1023,Hospitalisation_table[[#All],[Customer ID]],Hospitalisation_table[[#All],[City tier_updated]],"Not Found",0)</f>
        <v>tier - 3</v>
      </c>
      <c r="Q1023" t="str" cm="1">
        <f t="array" ref="Q1023">_xlfn.XLOOKUP($A1023,Hospitalisation_table[[#All],[Customer ID]],Hospitalisation_table[[#All],[State ID Updated]],"Not Found",0)</f>
        <v>R1013</v>
      </c>
    </row>
    <row r="1024" spans="1:17" x14ac:dyDescent="0.3">
      <c r="A1024" s="13" t="s">
        <v>449</v>
      </c>
      <c r="B1024" t="str" cm="1">
        <f t="array" ref="B1024">_xlfn.XLOOKUP($A1024,CustomersName[[#All],[Customer ID]],CustomersName[[#All],[First Name]],"Not Found",0)</f>
        <v>Bernard</v>
      </c>
      <c r="C1024" cm="1">
        <f t="array" ref="C1024">_xlfn.XLOOKUP($A1024,MedExam_Table[[#Headers],[#Data],[Customer ID]],MedExam_Table[[#Headers],[#Data],[BMI]],"Not Found",0)</f>
        <v>28.88</v>
      </c>
      <c r="D1024" cm="1">
        <f t="array" ref="D1024">_xlfn.XLOOKUP($A1024,MedExam_Table[[#Headers],[#Data],[Customer ID]],MedExam_Table[[#Headers],[#Data],[HBA1C]],"Not Found",0)</f>
        <v>4.0999999999999996</v>
      </c>
      <c r="E1024" t="str" cm="1">
        <f t="array" ref="E1024">_xlfn.XLOOKUP($A1024,MedExam_Table[[#Headers],[#Data],[Customer ID]],MedExam_Table[[#Headers],[#Data],[Heart Issues Updated]],"Not Found",0)</f>
        <v>No</v>
      </c>
      <c r="F1024" t="str" cm="1">
        <f t="array" ref="F1024">_xlfn.XLOOKUP($A1024,MedExam_Table[[#Headers],[#Data],[Customer ID]],MedExam_Table[[#Headers],[#Data],[Any Transplants Update]],"Not Found",0)</f>
        <v>No</v>
      </c>
      <c r="G1024" t="str" cm="1">
        <f t="array" ref="G1024">_xlfn.XLOOKUP($A1024,MedExam_Table[[#Headers],[#Data],[Customer ID]],MedExam_Table[[#Headers],[#Data],[Cancer history]],"Not Found",0)</f>
        <v>No</v>
      </c>
      <c r="H1024" cm="1">
        <f t="array" ref="H1024">_xlfn.XLOOKUP($A1024,MedExam_Table[[#Headers],[#Data],[Customer ID]],MedExam_Table[[#Headers],[#Data],[NumberOfMajorSurgeries_updated]],"Not Found",0)</f>
        <v>0</v>
      </c>
      <c r="I1024" t="str" cm="1">
        <f t="array" ref="I1024">_xlfn.XLOOKUP($A1024,MedExam_Table[[#Headers],[#Data],[Customer ID]],MedExam_Table[[#Headers],[#Data],[Smoker Updated]],"Not Found",0)</f>
        <v>No</v>
      </c>
      <c r="J1024" t="str" cm="1">
        <f t="array" ref="J1024">_xlfn.XLOOKUP($A1024,MedExam_Table[[#Headers],[#Data],[Customer ID]],MedExam_Table[[#Headers],[#Data],[Weight Status]],"Not Found",0)</f>
        <v>OverWeight</v>
      </c>
      <c r="K1024" t="str" cm="1">
        <f t="array" ref="K1024">_xlfn.XLOOKUP($A1024,MedExam_Table[[#Headers],[#Data],[Customer ID]],MedExam_Table[[#Headers],[#Data],[Diabetes Status]],"Not Found",0)</f>
        <v>Normal</v>
      </c>
      <c r="L1024" cm="1">
        <f t="array" ref="L1024">_xlfn.XLOOKUP($A1024,Hospitalisation_table[[#All],[Customer ID]],Hospitalisation_table[[#All],[Customer Age]],"Not Found",0)</f>
        <v>32</v>
      </c>
      <c r="M1024" t="str" cm="1">
        <f t="array" ref="M1024">_xlfn.XLOOKUP($A1024,Hospitalisation_table[[#All],[Customer ID]],Hospitalisation_table[[#All],[Date of Birth]],"Not Found",0)</f>
        <v>24-Jun-1990</v>
      </c>
      <c r="N1024" s="22" cm="1">
        <f t="array" ref="N1024">_xlfn.XLOOKUP($A1024,Hospitalisation_table[[#All],[Customer ID]],Hospitalisation_table[[#All],[charges]],"Not Found",0)</f>
        <v>3866.86</v>
      </c>
      <c r="O1024" t="str" cm="1">
        <f t="array" ref="O1024">_xlfn.XLOOKUP($A1024,Hospitalisation_table[[#All],[Customer ID]],Hospitalisation_table[[#All],[Hospital tier_Updated]],"Not Found",0)</f>
        <v>tier - 1</v>
      </c>
      <c r="P1024" t="str" cm="1">
        <f t="array" ref="P1024">_xlfn.XLOOKUP($A1024,Hospitalisation_table[[#All],[Customer ID]],Hospitalisation_table[[#All],[City tier_updated]],"Not Found",0)</f>
        <v>tier - 1</v>
      </c>
      <c r="Q1024" t="str" cm="1">
        <f t="array" ref="Q1024">_xlfn.XLOOKUP($A1024,Hospitalisation_table[[#All],[Customer ID]],Hospitalisation_table[[#All],[State ID Updated]],"Not Found",0)</f>
        <v>R1012</v>
      </c>
    </row>
    <row r="1025" spans="1:17" x14ac:dyDescent="0.3">
      <c r="A1025" s="14" t="s">
        <v>2181</v>
      </c>
      <c r="B1025" t="str" cm="1">
        <f t="array" ref="B1025">_xlfn.XLOOKUP($A1025,CustomersName[[#All],[Customer ID]],CustomersName[[#All],[First Name]],"Not Found",0)</f>
        <v>Padraig</v>
      </c>
      <c r="C1025" cm="1">
        <f t="array" ref="C1025">_xlfn.XLOOKUP($A1025,MedExam_Table[[#Headers],[#Data],[Customer ID]],MedExam_Table[[#Headers],[#Data],[BMI]],"Not Found",0)</f>
        <v>33.57</v>
      </c>
      <c r="D1025" cm="1">
        <f t="array" ref="D1025">_xlfn.XLOOKUP($A1025,MedExam_Table[[#Headers],[#Data],[Customer ID]],MedExam_Table[[#Headers],[#Data],[HBA1C]],"Not Found",0)</f>
        <v>8.82</v>
      </c>
      <c r="E1025" t="str" cm="1">
        <f t="array" ref="E1025">_xlfn.XLOOKUP($A1025,MedExam_Table[[#Headers],[#Data],[Customer ID]],MedExam_Table[[#Headers],[#Data],[Heart Issues Updated]],"Not Found",0)</f>
        <v>Yes</v>
      </c>
      <c r="F1025" t="str" cm="1">
        <f t="array" ref="F1025">_xlfn.XLOOKUP($A1025,MedExam_Table[[#Headers],[#Data],[Customer ID]],MedExam_Table[[#Headers],[#Data],[Any Transplants Update]],"Not Found",0)</f>
        <v>No</v>
      </c>
      <c r="G1025" t="str" cm="1">
        <f t="array" ref="G1025">_xlfn.XLOOKUP($A1025,MedExam_Table[[#Headers],[#Data],[Customer ID]],MedExam_Table[[#Headers],[#Data],[Cancer history]],"Not Found",0)</f>
        <v>No</v>
      </c>
      <c r="H1025" cm="1">
        <f t="array" ref="H1025">_xlfn.XLOOKUP($A1025,MedExam_Table[[#Headers],[#Data],[Customer ID]],MedExam_Table[[#Headers],[#Data],[NumberOfMajorSurgeries_updated]],"Not Found",0)</f>
        <v>0</v>
      </c>
      <c r="I1025" t="str" cm="1">
        <f t="array" ref="I1025">_xlfn.XLOOKUP($A1025,MedExam_Table[[#Headers],[#Data],[Customer ID]],MedExam_Table[[#Headers],[#Data],[Smoker Updated]],"Not Found",0)</f>
        <v>Yes</v>
      </c>
      <c r="J1025" t="str" cm="1">
        <f t="array" ref="J1025">_xlfn.XLOOKUP($A1025,MedExam_Table[[#Headers],[#Data],[Customer ID]],MedExam_Table[[#Headers],[#Data],[Weight Status]],"Not Found",0)</f>
        <v>Obesity</v>
      </c>
      <c r="K1025" t="str" cm="1">
        <f t="array" ref="K1025">_xlfn.XLOOKUP($A1025,MedExam_Table[[#Headers],[#Data],[Customer ID]],MedExam_Table[[#Headers],[#Data],[Diabetes Status]],"Not Found",0)</f>
        <v>Diabetes</v>
      </c>
      <c r="L1025" cm="1">
        <f t="array" ref="L1025">_xlfn.XLOOKUP($A1025,Hospitalisation_table[[#All],[Customer ID]],Hospitalisation_table[[#All],[Customer Age]],"Not Found",0)</f>
        <v>55</v>
      </c>
      <c r="M1025" t="str" cm="1">
        <f t="array" ref="M1025">_xlfn.XLOOKUP($A1025,Hospitalisation_table[[#All],[Customer ID]],Hospitalisation_table[[#All],[Date of Birth]],"Not Found",0)</f>
        <v>18-Oct-1967</v>
      </c>
      <c r="N1025" s="22" cm="1">
        <f t="array" ref="N1025">_xlfn.XLOOKUP($A1025,Hospitalisation_table[[#All],[Customer ID]],Hospitalisation_table[[#All],[charges]],"Not Found",0)</f>
        <v>36332.449999999997</v>
      </c>
      <c r="O1025" t="str" cm="1">
        <f t="array" ref="O1025">_xlfn.XLOOKUP($A1025,Hospitalisation_table[[#All],[Customer ID]],Hospitalisation_table[[#All],[Hospital tier_Updated]],"Not Found",0)</f>
        <v>tier - 1</v>
      </c>
      <c r="P1025" t="str" cm="1">
        <f t="array" ref="P1025">_xlfn.XLOOKUP($A1025,Hospitalisation_table[[#All],[Customer ID]],Hospitalisation_table[[#All],[City tier_updated]],"Not Found",0)</f>
        <v>tier - 3</v>
      </c>
      <c r="Q1025" t="str" cm="1">
        <f t="array" ref="Q1025">_xlfn.XLOOKUP($A1025,Hospitalisation_table[[#All],[Customer ID]],Hospitalisation_table[[#All],[State ID Updated]],"Not Found",0)</f>
        <v>R1011</v>
      </c>
    </row>
    <row r="1026" spans="1:17" x14ac:dyDescent="0.3">
      <c r="A1026" s="13" t="s">
        <v>448</v>
      </c>
      <c r="B1026" t="str" cm="1">
        <f t="array" ref="B1026">_xlfn.XLOOKUP($A1026,CustomersName[[#All],[Customer ID]],CustomersName[[#All],[First Name]],"Not Found",0)</f>
        <v>Craig</v>
      </c>
      <c r="C1026" cm="1">
        <f t="array" ref="C1026">_xlfn.XLOOKUP($A1026,MedExam_Table[[#Headers],[#Data],[Customer ID]],MedExam_Table[[#Headers],[#Data],[BMI]],"Not Found",0)</f>
        <v>20.234999999999999</v>
      </c>
      <c r="D1026" cm="1">
        <f t="array" ref="D1026">_xlfn.XLOOKUP($A1026,MedExam_Table[[#Headers],[#Data],[Customer ID]],MedExam_Table[[#Headers],[#Data],[HBA1C]],"Not Found",0)</f>
        <v>5.01</v>
      </c>
      <c r="E1026" t="str" cm="1">
        <f t="array" ref="E1026">_xlfn.XLOOKUP($A1026,MedExam_Table[[#Headers],[#Data],[Customer ID]],MedExam_Table[[#Headers],[#Data],[Heart Issues Updated]],"Not Found",0)</f>
        <v>Yes</v>
      </c>
      <c r="F1026" t="str" cm="1">
        <f t="array" ref="F1026">_xlfn.XLOOKUP($A1026,MedExam_Table[[#Headers],[#Data],[Customer ID]],MedExam_Table[[#Headers],[#Data],[Any Transplants Update]],"Not Found",0)</f>
        <v>No</v>
      </c>
      <c r="G1026" t="str" cm="1">
        <f t="array" ref="G1026">_xlfn.XLOOKUP($A1026,MedExam_Table[[#Headers],[#Data],[Customer ID]],MedExam_Table[[#Headers],[#Data],[Cancer history]],"Not Found",0)</f>
        <v>No</v>
      </c>
      <c r="H1026" cm="1">
        <f t="array" ref="H1026">_xlfn.XLOOKUP($A1026,MedExam_Table[[#Headers],[#Data],[Customer ID]],MedExam_Table[[#Headers],[#Data],[NumberOfMajorSurgeries_updated]],"Not Found",0)</f>
        <v>0</v>
      </c>
      <c r="I1026" t="str" cm="1">
        <f t="array" ref="I1026">_xlfn.XLOOKUP($A1026,MedExam_Table[[#Headers],[#Data],[Customer ID]],MedExam_Table[[#Headers],[#Data],[Smoker Updated]],"Not Found",0)</f>
        <v>No</v>
      </c>
      <c r="J1026" t="str" cm="1">
        <f t="array" ref="J1026">_xlfn.XLOOKUP($A1026,MedExam_Table[[#Headers],[#Data],[Customer ID]],MedExam_Table[[#Headers],[#Data],[Weight Status]],"Not Found",0)</f>
        <v>NormalWeight</v>
      </c>
      <c r="K1026" t="str" cm="1">
        <f t="array" ref="K1026">_xlfn.XLOOKUP($A1026,MedExam_Table[[#Headers],[#Data],[Customer ID]],MedExam_Table[[#Headers],[#Data],[Diabetes Status]],"Not Found",0)</f>
        <v>Normal</v>
      </c>
      <c r="L1026" cm="1">
        <f t="array" ref="L1026">_xlfn.XLOOKUP($A1026,Hospitalisation_table[[#All],[Customer ID]],Hospitalisation_table[[#All],[Customer Age]],"Not Found",0)</f>
        <v>21</v>
      </c>
      <c r="M1026" t="str" cm="1">
        <f t="array" ref="M1026">_xlfn.XLOOKUP($A1026,Hospitalisation_table[[#All],[Customer ID]],Hospitalisation_table[[#All],[Date of Birth]],"Not Found",0)</f>
        <v>18-Oct-2001</v>
      </c>
      <c r="N1026" s="22" cm="1">
        <f t="array" ref="N1026">_xlfn.XLOOKUP($A1026,Hospitalisation_table[[#All],[Customer ID]],Hospitalisation_table[[#All],[charges]],"Not Found",0)</f>
        <v>3861.21</v>
      </c>
      <c r="O1026" t="str" cm="1">
        <f t="array" ref="O1026">_xlfn.XLOOKUP($A1026,Hospitalisation_table[[#All],[Customer ID]],Hospitalisation_table[[#All],[Hospital tier_Updated]],"Not Found",0)</f>
        <v>tier - 2</v>
      </c>
      <c r="P1026" t="str" cm="1">
        <f t="array" ref="P1026">_xlfn.XLOOKUP($A1026,Hospitalisation_table[[#All],[Customer ID]],Hospitalisation_table[[#All],[City tier_updated]],"Not Found",0)</f>
        <v>tier - 2</v>
      </c>
      <c r="Q1026" t="str" cm="1">
        <f t="array" ref="Q1026">_xlfn.XLOOKUP($A1026,Hospitalisation_table[[#All],[Customer ID]],Hospitalisation_table[[#All],[State ID Updated]],"Not Found",0)</f>
        <v>R1016</v>
      </c>
    </row>
    <row r="1027" spans="1:17" x14ac:dyDescent="0.3">
      <c r="A1027" s="14" t="s">
        <v>447</v>
      </c>
      <c r="B1027" t="str" cm="1">
        <f t="array" ref="B1027">_xlfn.XLOOKUP($A1027,CustomersName[[#All],[Customer ID]],CustomersName[[#All],[First Name]],"Not Found",0)</f>
        <v>Bryn</v>
      </c>
      <c r="C1027" cm="1">
        <f t="array" ref="C1027">_xlfn.XLOOKUP($A1027,MedExam_Table[[#Headers],[#Data],[Customer ID]],MedExam_Table[[#Headers],[#Data],[BMI]],"Not Found",0)</f>
        <v>30.67</v>
      </c>
      <c r="D1027" cm="1">
        <f t="array" ref="D1027">_xlfn.XLOOKUP($A1027,MedExam_Table[[#Headers],[#Data],[Customer ID]],MedExam_Table[[#Headers],[#Data],[HBA1C]],"Not Found",0)</f>
        <v>5.09</v>
      </c>
      <c r="E1027" t="str" cm="1">
        <f t="array" ref="E1027">_xlfn.XLOOKUP($A1027,MedExam_Table[[#Headers],[#Data],[Customer ID]],MedExam_Table[[#Headers],[#Data],[Heart Issues Updated]],"Not Found",0)</f>
        <v>Yes</v>
      </c>
      <c r="F1027" t="str" cm="1">
        <f t="array" ref="F1027">_xlfn.XLOOKUP($A1027,MedExam_Table[[#Headers],[#Data],[Customer ID]],MedExam_Table[[#Headers],[#Data],[Any Transplants Update]],"Not Found",0)</f>
        <v>No</v>
      </c>
      <c r="G1027" t="str" cm="1">
        <f t="array" ref="G1027">_xlfn.XLOOKUP($A1027,MedExam_Table[[#Headers],[#Data],[Customer ID]],MedExam_Table[[#Headers],[#Data],[Cancer history]],"Not Found",0)</f>
        <v>No</v>
      </c>
      <c r="H1027" cm="1">
        <f t="array" ref="H1027">_xlfn.XLOOKUP($A1027,MedExam_Table[[#Headers],[#Data],[Customer ID]],MedExam_Table[[#Headers],[#Data],[NumberOfMajorSurgeries_updated]],"Not Found",0)</f>
        <v>0</v>
      </c>
      <c r="I1027" t="str" cm="1">
        <f t="array" ref="I1027">_xlfn.XLOOKUP($A1027,MedExam_Table[[#Headers],[#Data],[Customer ID]],MedExam_Table[[#Headers],[#Data],[Smoker Updated]],"Not Found",0)</f>
        <v>No</v>
      </c>
      <c r="J1027" t="str" cm="1">
        <f t="array" ref="J1027">_xlfn.XLOOKUP($A1027,MedExam_Table[[#Headers],[#Data],[Customer ID]],MedExam_Table[[#Headers],[#Data],[Weight Status]],"Not Found",0)</f>
        <v>Obesity</v>
      </c>
      <c r="K1027" t="str" cm="1">
        <f t="array" ref="K1027">_xlfn.XLOOKUP($A1027,MedExam_Table[[#Headers],[#Data],[Customer ID]],MedExam_Table[[#Headers],[#Data],[Diabetes Status]],"Not Found",0)</f>
        <v>Normal</v>
      </c>
      <c r="L1027" cm="1">
        <f t="array" ref="L1027">_xlfn.XLOOKUP($A1027,Hospitalisation_table[[#All],[Customer ID]],Hospitalisation_table[[#All],[Customer Age]],"Not Found",0)</f>
        <v>22</v>
      </c>
      <c r="M1027" t="str" cm="1">
        <f t="array" ref="M1027">_xlfn.XLOOKUP($A1027,Hospitalisation_table[[#All],[Customer ID]],Hospitalisation_table[[#All],[Date of Birth]],"Not Found",0)</f>
        <v>6-Jun-2001</v>
      </c>
      <c r="N1027" s="22" cm="1">
        <f t="array" ref="N1027">_xlfn.XLOOKUP($A1027,Hospitalisation_table[[#All],[Customer ID]],Hospitalisation_table[[#All],[charges]],"Not Found",0)</f>
        <v>3858.51</v>
      </c>
      <c r="O1027" t="str" cm="1">
        <f t="array" ref="O1027">_xlfn.XLOOKUP($A1027,Hospitalisation_table[[#All],[Customer ID]],Hospitalisation_table[[#All],[Hospital tier_Updated]],"Not Found",0)</f>
        <v>tier - 2</v>
      </c>
      <c r="P1027" t="str" cm="1">
        <f t="array" ref="P1027">_xlfn.XLOOKUP($A1027,Hospitalisation_table[[#All],[Customer ID]],Hospitalisation_table[[#All],[City tier_updated]],"Not Found",0)</f>
        <v>tier - 3</v>
      </c>
      <c r="Q1027" t="str" cm="1">
        <f t="array" ref="Q1027">_xlfn.XLOOKUP($A1027,Hospitalisation_table[[#All],[Customer ID]],Hospitalisation_table[[#All],[State ID Updated]],"Not Found",0)</f>
        <v>R1025</v>
      </c>
    </row>
    <row r="1028" spans="1:17" x14ac:dyDescent="0.3">
      <c r="A1028" s="13" t="s">
        <v>446</v>
      </c>
      <c r="B1028" t="str" cm="1">
        <f t="array" ref="B1028">_xlfn.XLOOKUP($A1028,CustomersName[[#All],[Customer ID]],CustomersName[[#All],[First Name]],"Not Found",0)</f>
        <v>Michael</v>
      </c>
      <c r="C1028" cm="1">
        <f t="array" ref="C1028">_xlfn.XLOOKUP($A1028,MedExam_Table[[#Headers],[#Data],[Customer ID]],MedExam_Table[[#Headers],[#Data],[BMI]],"Not Found",0)</f>
        <v>30.875</v>
      </c>
      <c r="D1028" cm="1">
        <f t="array" ref="D1028">_xlfn.XLOOKUP($A1028,MedExam_Table[[#Headers],[#Data],[Customer ID]],MedExam_Table[[#Headers],[#Data],[HBA1C]],"Not Found",0)</f>
        <v>6.49</v>
      </c>
      <c r="E1028" t="str" cm="1">
        <f t="array" ref="E1028">_xlfn.XLOOKUP($A1028,MedExam_Table[[#Headers],[#Data],[Customer ID]],MedExam_Table[[#Headers],[#Data],[Heart Issues Updated]],"Not Found",0)</f>
        <v>No</v>
      </c>
      <c r="F1028" t="str" cm="1">
        <f t="array" ref="F1028">_xlfn.XLOOKUP($A1028,MedExam_Table[[#Headers],[#Data],[Customer ID]],MedExam_Table[[#Headers],[#Data],[Any Transplants Update]],"Not Found",0)</f>
        <v>No</v>
      </c>
      <c r="G1028" t="str" cm="1">
        <f t="array" ref="G1028">_xlfn.XLOOKUP($A1028,MedExam_Table[[#Headers],[#Data],[Customer ID]],MedExam_Table[[#Headers],[#Data],[Cancer history]],"Not Found",0)</f>
        <v>No</v>
      </c>
      <c r="H1028" cm="1">
        <f t="array" ref="H1028">_xlfn.XLOOKUP($A1028,MedExam_Table[[#Headers],[#Data],[Customer ID]],MedExam_Table[[#Headers],[#Data],[NumberOfMajorSurgeries_updated]],"Not Found",0)</f>
        <v>0</v>
      </c>
      <c r="I1028" t="str" cm="1">
        <f t="array" ref="I1028">_xlfn.XLOOKUP($A1028,MedExam_Table[[#Headers],[#Data],[Customer ID]],MedExam_Table[[#Headers],[#Data],[Smoker Updated]],"Not Found",0)</f>
        <v>No</v>
      </c>
      <c r="J1028" t="str" cm="1">
        <f t="array" ref="J1028">_xlfn.XLOOKUP($A1028,MedExam_Table[[#Headers],[#Data],[Customer ID]],MedExam_Table[[#Headers],[#Data],[Weight Status]],"Not Found",0)</f>
        <v>Obesity</v>
      </c>
      <c r="K1028" t="str" cm="1">
        <f t="array" ref="K1028">_xlfn.XLOOKUP($A1028,MedExam_Table[[#Headers],[#Data],[Customer ID]],MedExam_Table[[#Headers],[#Data],[Diabetes Status]],"Not Found",0)</f>
        <v>Diabetes</v>
      </c>
      <c r="L1028" cm="1">
        <f t="array" ref="L1028">_xlfn.XLOOKUP($A1028,Hospitalisation_table[[#All],[Customer ID]],Hospitalisation_table[[#All],[Customer Age]],"Not Found",0)</f>
        <v>31</v>
      </c>
      <c r="M1028" t="str" cm="1">
        <f t="array" ref="M1028">_xlfn.XLOOKUP($A1028,Hospitalisation_table[[#All],[Customer ID]],Hospitalisation_table[[#All],[Date of Birth]],"Not Found",0)</f>
        <v>19-Aug-1991</v>
      </c>
      <c r="N1028" s="22" cm="1">
        <f t="array" ref="N1028">_xlfn.XLOOKUP($A1028,Hospitalisation_table[[#All],[Customer ID]],Hospitalisation_table[[#All],[charges]],"Not Found",0)</f>
        <v>3857.76</v>
      </c>
      <c r="O1028" t="str" cm="1">
        <f t="array" ref="O1028">_xlfn.XLOOKUP($A1028,Hospitalisation_table[[#All],[Customer ID]],Hospitalisation_table[[#All],[Hospital tier_Updated]],"Not Found",0)</f>
        <v>tier - 3</v>
      </c>
      <c r="P1028" t="str" cm="1">
        <f t="array" ref="P1028">_xlfn.XLOOKUP($A1028,Hospitalisation_table[[#All],[Customer ID]],Hospitalisation_table[[#All],[City tier_updated]],"Not Found",0)</f>
        <v>tier - 1</v>
      </c>
      <c r="Q1028" t="str" cm="1">
        <f t="array" ref="Q1028">_xlfn.XLOOKUP($A1028,Hospitalisation_table[[#All],[Customer ID]],Hospitalisation_table[[#All],[State ID Updated]],"Not Found",0)</f>
        <v>R1016</v>
      </c>
    </row>
    <row r="1029" spans="1:17" x14ac:dyDescent="0.3">
      <c r="A1029" s="14" t="s">
        <v>445</v>
      </c>
      <c r="B1029" t="str" cm="1">
        <f t="array" ref="B1029">_xlfn.XLOOKUP($A1029,CustomersName[[#All],[Customer ID]],CustomersName[[#All],[First Name]],"Not Found",0)</f>
        <v>Benjamin</v>
      </c>
      <c r="C1029" cm="1">
        <f t="array" ref="C1029">_xlfn.XLOOKUP($A1029,MedExam_Table[[#Headers],[#Data],[Customer ID]],MedExam_Table[[#Headers],[#Data],[BMI]],"Not Found",0)</f>
        <v>23.8</v>
      </c>
      <c r="D1029" cm="1">
        <f t="array" ref="D1029">_xlfn.XLOOKUP($A1029,MedExam_Table[[#Headers],[#Data],[Customer ID]],MedExam_Table[[#Headers],[#Data],[HBA1C]],"Not Found",0)</f>
        <v>4.08</v>
      </c>
      <c r="E1029" t="str" cm="1">
        <f t="array" ref="E1029">_xlfn.XLOOKUP($A1029,MedExam_Table[[#Headers],[#Data],[Customer ID]],MedExam_Table[[#Headers],[#Data],[Heart Issues Updated]],"Not Found",0)</f>
        <v>No</v>
      </c>
      <c r="F1029" t="str" cm="1">
        <f t="array" ref="F1029">_xlfn.XLOOKUP($A1029,MedExam_Table[[#Headers],[#Data],[Customer ID]],MedExam_Table[[#Headers],[#Data],[Any Transplants Update]],"Not Found",0)</f>
        <v>No</v>
      </c>
      <c r="G1029" t="str" cm="1">
        <f t="array" ref="G1029">_xlfn.XLOOKUP($A1029,MedExam_Table[[#Headers],[#Data],[Customer ID]],MedExam_Table[[#Headers],[#Data],[Cancer history]],"Not Found",0)</f>
        <v>No</v>
      </c>
      <c r="H1029" cm="1">
        <f t="array" ref="H1029">_xlfn.XLOOKUP($A1029,MedExam_Table[[#Headers],[#Data],[Customer ID]],MedExam_Table[[#Headers],[#Data],[NumberOfMajorSurgeries_updated]],"Not Found",0)</f>
        <v>0</v>
      </c>
      <c r="I1029" t="str" cm="1">
        <f t="array" ref="I1029">_xlfn.XLOOKUP($A1029,MedExam_Table[[#Headers],[#Data],[Customer ID]],MedExam_Table[[#Headers],[#Data],[Smoker Updated]],"Not Found",0)</f>
        <v>No</v>
      </c>
      <c r="J1029" t="str" cm="1">
        <f t="array" ref="J1029">_xlfn.XLOOKUP($A1029,MedExam_Table[[#Headers],[#Data],[Customer ID]],MedExam_Table[[#Headers],[#Data],[Weight Status]],"Not Found",0)</f>
        <v>NormalWeight</v>
      </c>
      <c r="K1029" t="str" cm="1">
        <f t="array" ref="K1029">_xlfn.XLOOKUP($A1029,MedExam_Table[[#Headers],[#Data],[Customer ID]],MedExam_Table[[#Headers],[#Data],[Diabetes Status]],"Not Found",0)</f>
        <v>Normal</v>
      </c>
      <c r="L1029" cm="1">
        <f t="array" ref="L1029">_xlfn.XLOOKUP($A1029,Hospitalisation_table[[#All],[Customer ID]],Hospitalisation_table[[#All],[Customer Age]],"Not Found",0)</f>
        <v>28</v>
      </c>
      <c r="M1029" t="str" cm="1">
        <f t="array" ref="M1029">_xlfn.XLOOKUP($A1029,Hospitalisation_table[[#All],[Customer ID]],Hospitalisation_table[[#All],[Date of Birth]],"Not Found",0)</f>
        <v>12-Aug-1994</v>
      </c>
      <c r="N1029" s="22" cm="1">
        <f t="array" ref="N1029">_xlfn.XLOOKUP($A1029,Hospitalisation_table[[#All],[Customer ID]],Hospitalisation_table[[#All],[charges]],"Not Found",0)</f>
        <v>3847.67</v>
      </c>
      <c r="O1029" t="str" cm="1">
        <f t="array" ref="O1029">_xlfn.XLOOKUP($A1029,Hospitalisation_table[[#All],[Customer ID]],Hospitalisation_table[[#All],[Hospital tier_Updated]],"Not Found",0)</f>
        <v>tier - 3</v>
      </c>
      <c r="P1029" t="str" cm="1">
        <f t="array" ref="P1029">_xlfn.XLOOKUP($A1029,Hospitalisation_table[[#All],[Customer ID]],Hospitalisation_table[[#All],[City tier_updated]],"Not Found",0)</f>
        <v>tier - 2</v>
      </c>
      <c r="Q1029" t="str" cm="1">
        <f t="array" ref="Q1029">_xlfn.XLOOKUP($A1029,Hospitalisation_table[[#All],[Customer ID]],Hospitalisation_table[[#All],[State ID Updated]],"Not Found",0)</f>
        <v>R1011</v>
      </c>
    </row>
    <row r="1030" spans="1:17" x14ac:dyDescent="0.3">
      <c r="A1030" s="13" t="s">
        <v>444</v>
      </c>
      <c r="B1030" t="str" cm="1">
        <f t="array" ref="B1030">_xlfn.XLOOKUP($A1030,CustomersName[[#All],[Customer ID]],CustomersName[[#All],[First Name]],"Not Found",0)</f>
        <v>Jay</v>
      </c>
      <c r="C1030" cm="1">
        <f t="array" ref="C1030">_xlfn.XLOOKUP($A1030,MedExam_Table[[#Headers],[#Data],[Customer ID]],MedExam_Table[[#Headers],[#Data],[BMI]],"Not Found",0)</f>
        <v>15.37</v>
      </c>
      <c r="D1030" cm="1">
        <f t="array" ref="D1030">_xlfn.XLOOKUP($A1030,MedExam_Table[[#Headers],[#Data],[Customer ID]],MedExam_Table[[#Headers],[#Data],[HBA1C]],"Not Found",0)</f>
        <v>8.6300000000000008</v>
      </c>
      <c r="E1030" t="str" cm="1">
        <f t="array" ref="E1030">_xlfn.XLOOKUP($A1030,MedExam_Table[[#Headers],[#Data],[Customer ID]],MedExam_Table[[#Headers],[#Data],[Heart Issues Updated]],"Not Found",0)</f>
        <v>Yes</v>
      </c>
      <c r="F1030" t="str" cm="1">
        <f t="array" ref="F1030">_xlfn.XLOOKUP($A1030,MedExam_Table[[#Headers],[#Data],[Customer ID]],MedExam_Table[[#Headers],[#Data],[Any Transplants Update]],"Not Found",0)</f>
        <v>No</v>
      </c>
      <c r="G1030" t="str" cm="1">
        <f t="array" ref="G1030">_xlfn.XLOOKUP($A1030,MedExam_Table[[#Headers],[#Data],[Customer ID]],MedExam_Table[[#Headers],[#Data],[Cancer history]],"Not Found",0)</f>
        <v>No</v>
      </c>
      <c r="H1030" cm="1">
        <f t="array" ref="H1030">_xlfn.XLOOKUP($A1030,MedExam_Table[[#Headers],[#Data],[Customer ID]],MedExam_Table[[#Headers],[#Data],[NumberOfMajorSurgeries_updated]],"Not Found",0)</f>
        <v>0</v>
      </c>
      <c r="I1030" t="str" cm="1">
        <f t="array" ref="I1030">_xlfn.XLOOKUP($A1030,MedExam_Table[[#Headers],[#Data],[Customer ID]],MedExam_Table[[#Headers],[#Data],[Smoker Updated]],"Not Found",0)</f>
        <v>No</v>
      </c>
      <c r="J1030" t="str" cm="1">
        <f t="array" ref="J1030">_xlfn.XLOOKUP($A1030,MedExam_Table[[#Headers],[#Data],[Customer ID]],MedExam_Table[[#Headers],[#Data],[Weight Status]],"Not Found",0)</f>
        <v>Underweight</v>
      </c>
      <c r="K1030" t="str" cm="1">
        <f t="array" ref="K1030">_xlfn.XLOOKUP($A1030,MedExam_Table[[#Headers],[#Data],[Customer ID]],MedExam_Table[[#Headers],[#Data],[Diabetes Status]],"Not Found",0)</f>
        <v>Diabetes</v>
      </c>
      <c r="L1030" cm="1">
        <f t="array" ref="L1030">_xlfn.XLOOKUP($A1030,Hospitalisation_table[[#All],[Customer ID]],Hospitalisation_table[[#All],[Customer Age]],"Not Found",0)</f>
        <v>41</v>
      </c>
      <c r="M1030" t="str" cm="1">
        <f t="array" ref="M1030">_xlfn.XLOOKUP($A1030,Hospitalisation_table[[#All],[Customer ID]],Hospitalisation_table[[#All],[Date of Birth]],"Not Found",0)</f>
        <v>29-Sep-1981</v>
      </c>
      <c r="N1030" s="22" cm="1">
        <f t="array" ref="N1030">_xlfn.XLOOKUP($A1030,Hospitalisation_table[[#All],[Customer ID]],Hospitalisation_table[[#All],[charges]],"Not Found",0)</f>
        <v>3797.2</v>
      </c>
      <c r="O1030" t="str" cm="1">
        <f t="array" ref="O1030">_xlfn.XLOOKUP($A1030,Hospitalisation_table[[#All],[Customer ID]],Hospitalisation_table[[#All],[Hospital tier_Updated]],"Not Found",0)</f>
        <v>tier - 2</v>
      </c>
      <c r="P1030" t="str" cm="1">
        <f t="array" ref="P1030">_xlfn.XLOOKUP($A1030,Hospitalisation_table[[#All],[Customer ID]],Hospitalisation_table[[#All],[City tier_updated]],"Not Found",0)</f>
        <v>tier - 3</v>
      </c>
      <c r="Q1030" t="str" cm="1">
        <f t="array" ref="Q1030">_xlfn.XLOOKUP($A1030,Hospitalisation_table[[#All],[Customer ID]],Hospitalisation_table[[#All],[State ID Updated]],"Not Found",0)</f>
        <v>R1012</v>
      </c>
    </row>
    <row r="1031" spans="1:17" x14ac:dyDescent="0.3">
      <c r="A1031" s="14" t="s">
        <v>443</v>
      </c>
      <c r="B1031" t="str" cm="1">
        <f t="array" ref="B1031">_xlfn.XLOOKUP($A1031,CustomersName[[#All],[Customer ID]],CustomersName[[#All],[First Name]],"Not Found",0)</f>
        <v>William</v>
      </c>
      <c r="C1031" cm="1">
        <f t="array" ref="C1031">_xlfn.XLOOKUP($A1031,MedExam_Table[[#Headers],[#Data],[Customer ID]],MedExam_Table[[#Headers],[#Data],[BMI]],"Not Found",0)</f>
        <v>30.4</v>
      </c>
      <c r="D1031" cm="1">
        <f t="array" ref="D1031">_xlfn.XLOOKUP($A1031,MedExam_Table[[#Headers],[#Data],[Customer ID]],MedExam_Table[[#Headers],[#Data],[HBA1C]],"Not Found",0)</f>
        <v>5.28</v>
      </c>
      <c r="E1031" t="str" cm="1">
        <f t="array" ref="E1031">_xlfn.XLOOKUP($A1031,MedExam_Table[[#Headers],[#Data],[Customer ID]],MedExam_Table[[#Headers],[#Data],[Heart Issues Updated]],"Not Found",0)</f>
        <v>No</v>
      </c>
      <c r="F1031" t="str" cm="1">
        <f t="array" ref="F1031">_xlfn.XLOOKUP($A1031,MedExam_Table[[#Headers],[#Data],[Customer ID]],MedExam_Table[[#Headers],[#Data],[Any Transplants Update]],"Not Found",0)</f>
        <v>No</v>
      </c>
      <c r="G1031" t="str" cm="1">
        <f t="array" ref="G1031">_xlfn.XLOOKUP($A1031,MedExam_Table[[#Headers],[#Data],[Customer ID]],MedExam_Table[[#Headers],[#Data],[Cancer history]],"Not Found",0)</f>
        <v>No</v>
      </c>
      <c r="H1031" cm="1">
        <f t="array" ref="H1031">_xlfn.XLOOKUP($A1031,MedExam_Table[[#Headers],[#Data],[Customer ID]],MedExam_Table[[#Headers],[#Data],[NumberOfMajorSurgeries_updated]],"Not Found",0)</f>
        <v>0</v>
      </c>
      <c r="I1031" t="str" cm="1">
        <f t="array" ref="I1031">_xlfn.XLOOKUP($A1031,MedExam_Table[[#Headers],[#Data],[Customer ID]],MedExam_Table[[#Headers],[#Data],[Smoker Updated]],"Not Found",0)</f>
        <v>No</v>
      </c>
      <c r="J1031" t="str" cm="1">
        <f t="array" ref="J1031">_xlfn.XLOOKUP($A1031,MedExam_Table[[#Headers],[#Data],[Customer ID]],MedExam_Table[[#Headers],[#Data],[Weight Status]],"Not Found",0)</f>
        <v>Obesity</v>
      </c>
      <c r="K1031" t="str" cm="1">
        <f t="array" ref="K1031">_xlfn.XLOOKUP($A1031,MedExam_Table[[#Headers],[#Data],[Customer ID]],MedExam_Table[[#Headers],[#Data],[Diabetes Status]],"Not Found",0)</f>
        <v>Normal</v>
      </c>
      <c r="L1031" cm="1">
        <f t="array" ref="L1031">_xlfn.XLOOKUP($A1031,Hospitalisation_table[[#All],[Customer ID]],Hospitalisation_table[[#All],[Customer Age]],"Not Found",0)</f>
        <v>23</v>
      </c>
      <c r="M1031" t="str" cm="1">
        <f t="array" ref="M1031">_xlfn.XLOOKUP($A1031,Hospitalisation_table[[#All],[Customer ID]],Hospitalisation_table[[#All],[Date of Birth]],"Not Found",0)</f>
        <v>24-Jun-1999</v>
      </c>
      <c r="N1031" s="22" cm="1">
        <f t="array" ref="N1031">_xlfn.XLOOKUP($A1031,Hospitalisation_table[[#All],[Customer ID]],Hospitalisation_table[[#All],[charges]],"Not Found",0)</f>
        <v>3796.36</v>
      </c>
      <c r="O1031" t="str" cm="1">
        <f t="array" ref="O1031">_xlfn.XLOOKUP($A1031,Hospitalisation_table[[#All],[Customer ID]],Hospitalisation_table[[#All],[Hospital tier_Updated]],"Not Found",0)</f>
        <v>tier - 2</v>
      </c>
      <c r="P1031" t="str" cm="1">
        <f t="array" ref="P1031">_xlfn.XLOOKUP($A1031,Hospitalisation_table[[#All],[Customer ID]],Hospitalisation_table[[#All],[City tier_updated]],"Not Found",0)</f>
        <v>tier - 3</v>
      </c>
      <c r="Q1031" t="str" cm="1">
        <f t="array" ref="Q1031">_xlfn.XLOOKUP($A1031,Hospitalisation_table[[#All],[Customer ID]],Hospitalisation_table[[#All],[State ID Updated]],"Not Found",0)</f>
        <v>R1012</v>
      </c>
    </row>
    <row r="1032" spans="1:17" x14ac:dyDescent="0.3">
      <c r="A1032" s="13" t="s">
        <v>442</v>
      </c>
      <c r="B1032" t="str" cm="1">
        <f t="array" ref="B1032">_xlfn.XLOOKUP($A1032,CustomersName[[#All],[Customer ID]],CustomersName[[#All],[First Name]],"Not Found",0)</f>
        <v>Shelley</v>
      </c>
      <c r="C1032" cm="1">
        <f t="array" ref="C1032">_xlfn.XLOOKUP($A1032,MedExam_Table[[#Headers],[#Data],[Customer ID]],MedExam_Table[[#Headers],[#Data],[BMI]],"Not Found",0)</f>
        <v>19.48</v>
      </c>
      <c r="D1032" cm="1">
        <f t="array" ref="D1032">_xlfn.XLOOKUP($A1032,MedExam_Table[[#Headers],[#Data],[Customer ID]],MedExam_Table[[#Headers],[#Data],[HBA1C]],"Not Found",0)</f>
        <v>5.63</v>
      </c>
      <c r="E1032" t="str" cm="1">
        <f t="array" ref="E1032">_xlfn.XLOOKUP($A1032,MedExam_Table[[#Headers],[#Data],[Customer ID]],MedExam_Table[[#Headers],[#Data],[Heart Issues Updated]],"Not Found",0)</f>
        <v>Yes</v>
      </c>
      <c r="F1032" t="str" cm="1">
        <f t="array" ref="F1032">_xlfn.XLOOKUP($A1032,MedExam_Table[[#Headers],[#Data],[Customer ID]],MedExam_Table[[#Headers],[#Data],[Any Transplants Update]],"Not Found",0)</f>
        <v>No</v>
      </c>
      <c r="G1032" t="str" cm="1">
        <f t="array" ref="G1032">_xlfn.XLOOKUP($A1032,MedExam_Table[[#Headers],[#Data],[Customer ID]],MedExam_Table[[#Headers],[#Data],[Cancer history]],"Not Found",0)</f>
        <v>No</v>
      </c>
      <c r="H1032" cm="1">
        <f t="array" ref="H1032">_xlfn.XLOOKUP($A1032,MedExam_Table[[#Headers],[#Data],[Customer ID]],MedExam_Table[[#Headers],[#Data],[NumberOfMajorSurgeries_updated]],"Not Found",0)</f>
        <v>1</v>
      </c>
      <c r="I1032" t="str" cm="1">
        <f t="array" ref="I1032">_xlfn.XLOOKUP($A1032,MedExam_Table[[#Headers],[#Data],[Customer ID]],MedExam_Table[[#Headers],[#Data],[Smoker Updated]],"Not Found",0)</f>
        <v>No</v>
      </c>
      <c r="J1032" t="str" cm="1">
        <f t="array" ref="J1032">_xlfn.XLOOKUP($A1032,MedExam_Table[[#Headers],[#Data],[Customer ID]],MedExam_Table[[#Headers],[#Data],[Weight Status]],"Not Found",0)</f>
        <v>NormalWeight</v>
      </c>
      <c r="K1032" t="str" cm="1">
        <f t="array" ref="K1032">_xlfn.XLOOKUP($A1032,MedExam_Table[[#Headers],[#Data],[Customer ID]],MedExam_Table[[#Headers],[#Data],[Diabetes Status]],"Not Found",0)</f>
        <v>Normal</v>
      </c>
      <c r="L1032" cm="1">
        <f t="array" ref="L1032">_xlfn.XLOOKUP($A1032,Hospitalisation_table[[#All],[Customer ID]],Hospitalisation_table[[#All],[Customer Age]],"Not Found",0)</f>
        <v>34</v>
      </c>
      <c r="M1032" t="str" cm="1">
        <f t="array" ref="M1032">_xlfn.XLOOKUP($A1032,Hospitalisation_table[[#All],[Customer ID]],Hospitalisation_table[[#All],[Date of Birth]],"Not Found",0)</f>
        <v>28-Aug-1988</v>
      </c>
      <c r="N1032" s="22" cm="1">
        <f t="array" ref="N1032">_xlfn.XLOOKUP($A1032,Hospitalisation_table[[#All],[Customer ID]],Hospitalisation_table[[#All],[charges]],"Not Found",0)</f>
        <v>3793.55</v>
      </c>
      <c r="O1032" t="str" cm="1">
        <f t="array" ref="O1032">_xlfn.XLOOKUP($A1032,Hospitalisation_table[[#All],[Customer ID]],Hospitalisation_table[[#All],[Hospital tier_Updated]],"Not Found",0)</f>
        <v>tier - 2</v>
      </c>
      <c r="P1032" t="str" cm="1">
        <f t="array" ref="P1032">_xlfn.XLOOKUP($A1032,Hospitalisation_table[[#All],[Customer ID]],Hospitalisation_table[[#All],[City tier_updated]],"Not Found",0)</f>
        <v>tier - 3</v>
      </c>
      <c r="Q1032" t="str" cm="1">
        <f t="array" ref="Q1032">_xlfn.XLOOKUP($A1032,Hospitalisation_table[[#All],[Customer ID]],Hospitalisation_table[[#All],[State ID Updated]],"Not Found",0)</f>
        <v>R1013</v>
      </c>
    </row>
    <row r="1033" spans="1:17" x14ac:dyDescent="0.3">
      <c r="A1033" s="14" t="s">
        <v>441</v>
      </c>
      <c r="B1033" t="str" cm="1">
        <f t="array" ref="B1033">_xlfn.XLOOKUP($A1033,CustomersName[[#All],[Customer ID]],CustomersName[[#All],[First Name]],"Not Found",0)</f>
        <v>Jekaterina</v>
      </c>
      <c r="C1033" cm="1">
        <f t="array" ref="C1033">_xlfn.XLOOKUP($A1033,MedExam_Table[[#Headers],[#Data],[Customer ID]],MedExam_Table[[#Headers],[#Data],[BMI]],"Not Found",0)</f>
        <v>16.96</v>
      </c>
      <c r="D1033" cm="1">
        <f t="array" ref="D1033">_xlfn.XLOOKUP($A1033,MedExam_Table[[#Headers],[#Data],[Customer ID]],MedExam_Table[[#Headers],[#Data],[HBA1C]],"Not Found",0)</f>
        <v>11.47</v>
      </c>
      <c r="E1033" t="str" cm="1">
        <f t="array" ref="E1033">_xlfn.XLOOKUP($A1033,MedExam_Table[[#Headers],[#Data],[Customer ID]],MedExam_Table[[#Headers],[#Data],[Heart Issues Updated]],"Not Found",0)</f>
        <v>Yes</v>
      </c>
      <c r="F1033" t="str" cm="1">
        <f t="array" ref="F1033">_xlfn.XLOOKUP($A1033,MedExam_Table[[#Headers],[#Data],[Customer ID]],MedExam_Table[[#Headers],[#Data],[Any Transplants Update]],"Not Found",0)</f>
        <v>No</v>
      </c>
      <c r="G1033" t="str" cm="1">
        <f t="array" ref="G1033">_xlfn.XLOOKUP($A1033,MedExam_Table[[#Headers],[#Data],[Customer ID]],MedExam_Table[[#Headers],[#Data],[Cancer history]],"Not Found",0)</f>
        <v>No</v>
      </c>
      <c r="H1033" cm="1">
        <f t="array" ref="H1033">_xlfn.XLOOKUP($A1033,MedExam_Table[[#Headers],[#Data],[Customer ID]],MedExam_Table[[#Headers],[#Data],[NumberOfMajorSurgeries_updated]],"Not Found",0)</f>
        <v>0</v>
      </c>
      <c r="I1033" t="str" cm="1">
        <f t="array" ref="I1033">_xlfn.XLOOKUP($A1033,MedExam_Table[[#Headers],[#Data],[Customer ID]],MedExam_Table[[#Headers],[#Data],[Smoker Updated]],"Not Found",0)</f>
        <v>No</v>
      </c>
      <c r="J1033" t="str" cm="1">
        <f t="array" ref="J1033">_xlfn.XLOOKUP($A1033,MedExam_Table[[#Headers],[#Data],[Customer ID]],MedExam_Table[[#Headers],[#Data],[Weight Status]],"Not Found",0)</f>
        <v>Underweight</v>
      </c>
      <c r="K1033" t="str" cm="1">
        <f t="array" ref="K1033">_xlfn.XLOOKUP($A1033,MedExam_Table[[#Headers],[#Data],[Customer ID]],MedExam_Table[[#Headers],[#Data],[Diabetes Status]],"Not Found",0)</f>
        <v>Diabetes</v>
      </c>
      <c r="L1033" cm="1">
        <f t="array" ref="L1033">_xlfn.XLOOKUP($A1033,Hospitalisation_table[[#All],[Customer ID]],Hospitalisation_table[[#All],[Customer Age]],"Not Found",0)</f>
        <v>41</v>
      </c>
      <c r="M1033" t="str" cm="1">
        <f t="array" ref="M1033">_xlfn.XLOOKUP($A1033,Hospitalisation_table[[#All],[Customer ID]],Hospitalisation_table[[#All],[Date of Birth]],"Not Found",0)</f>
        <v>13-Dec-1981</v>
      </c>
      <c r="N1033" s="22" cm="1">
        <f t="array" ref="N1033">_xlfn.XLOOKUP($A1033,Hospitalisation_table[[#All],[Customer ID]],Hospitalisation_table[[#All],[charges]],"Not Found",0)</f>
        <v>3785.77</v>
      </c>
      <c r="O1033" t="str" cm="1">
        <f t="array" ref="O1033">_xlfn.XLOOKUP($A1033,Hospitalisation_table[[#All],[Customer ID]],Hospitalisation_table[[#All],[Hospital tier_Updated]],"Not Found",0)</f>
        <v>tier - 2</v>
      </c>
      <c r="P1033" t="str" cm="1">
        <f t="array" ref="P1033">_xlfn.XLOOKUP($A1033,Hospitalisation_table[[#All],[Customer ID]],Hospitalisation_table[[#All],[City tier_updated]],"Not Found",0)</f>
        <v>tier - 1</v>
      </c>
      <c r="Q1033" t="str" cm="1">
        <f t="array" ref="Q1033">_xlfn.XLOOKUP($A1033,Hospitalisation_table[[#All],[Customer ID]],Hospitalisation_table[[#All],[State ID Updated]],"Not Found",0)</f>
        <v>R1013</v>
      </c>
    </row>
    <row r="1034" spans="1:17" x14ac:dyDescent="0.3">
      <c r="A1034" s="13" t="s">
        <v>440</v>
      </c>
      <c r="B1034" t="str" cm="1">
        <f t="array" ref="B1034">_xlfn.XLOOKUP($A1034,CustomersName[[#All],[Customer ID]],CustomersName[[#All],[First Name]],"Not Found",0)</f>
        <v>Daniel</v>
      </c>
      <c r="C1034" cm="1">
        <f t="array" ref="C1034">_xlfn.XLOOKUP($A1034,MedExam_Table[[#Headers],[#Data],[Customer ID]],MedExam_Table[[#Headers],[#Data],[BMI]],"Not Found",0)</f>
        <v>19.05</v>
      </c>
      <c r="D1034" cm="1">
        <f t="array" ref="D1034">_xlfn.XLOOKUP($A1034,MedExam_Table[[#Headers],[#Data],[Customer ID]],MedExam_Table[[#Headers],[#Data],[HBA1C]],"Not Found",0)</f>
        <v>4.92</v>
      </c>
      <c r="E1034" t="str" cm="1">
        <f t="array" ref="E1034">_xlfn.XLOOKUP($A1034,MedExam_Table[[#Headers],[#Data],[Customer ID]],MedExam_Table[[#Headers],[#Data],[Heart Issues Updated]],"Not Found",0)</f>
        <v>No</v>
      </c>
      <c r="F1034" t="str" cm="1">
        <f t="array" ref="F1034">_xlfn.XLOOKUP($A1034,MedExam_Table[[#Headers],[#Data],[Customer ID]],MedExam_Table[[#Headers],[#Data],[Any Transplants Update]],"Not Found",0)</f>
        <v>No</v>
      </c>
      <c r="G1034" t="str" cm="1">
        <f t="array" ref="G1034">_xlfn.XLOOKUP($A1034,MedExam_Table[[#Headers],[#Data],[Customer ID]],MedExam_Table[[#Headers],[#Data],[Cancer history]],"Not Found",0)</f>
        <v>No</v>
      </c>
      <c r="H1034" cm="1">
        <f t="array" ref="H1034">_xlfn.XLOOKUP($A1034,MedExam_Table[[#Headers],[#Data],[Customer ID]],MedExam_Table[[#Headers],[#Data],[NumberOfMajorSurgeries_updated]],"Not Found",0)</f>
        <v>1</v>
      </c>
      <c r="I1034" t="str" cm="1">
        <f t="array" ref="I1034">_xlfn.XLOOKUP($A1034,MedExam_Table[[#Headers],[#Data],[Customer ID]],MedExam_Table[[#Headers],[#Data],[Smoker Updated]],"Not Found",0)</f>
        <v>No</v>
      </c>
      <c r="J1034" t="str" cm="1">
        <f t="array" ref="J1034">_xlfn.XLOOKUP($A1034,MedExam_Table[[#Headers],[#Data],[Customer ID]],MedExam_Table[[#Headers],[#Data],[Weight Status]],"Not Found",0)</f>
        <v>NormalWeight</v>
      </c>
      <c r="K1034" t="str" cm="1">
        <f t="array" ref="K1034">_xlfn.XLOOKUP($A1034,MedExam_Table[[#Headers],[#Data],[Customer ID]],MedExam_Table[[#Headers],[#Data],[Diabetes Status]],"Not Found",0)</f>
        <v>Normal</v>
      </c>
      <c r="L1034" cm="1">
        <f t="array" ref="L1034">_xlfn.XLOOKUP($A1034,Hospitalisation_table[[#All],[Customer ID]],Hospitalisation_table[[#All],[Customer Age]],"Not Found",0)</f>
        <v>35</v>
      </c>
      <c r="M1034" t="str" cm="1">
        <f t="array" ref="M1034">_xlfn.XLOOKUP($A1034,Hospitalisation_table[[#All],[Customer ID]],Hospitalisation_table[[#All],[Date of Birth]],"Not Found",0)</f>
        <v>24-Oct-1987</v>
      </c>
      <c r="N1034" s="22" cm="1">
        <f t="array" ref="N1034">_xlfn.XLOOKUP($A1034,Hospitalisation_table[[#All],[Customer ID]],Hospitalisation_table[[#All],[charges]],"Not Found",0)</f>
        <v>3773.23</v>
      </c>
      <c r="O1034" t="str" cm="1">
        <f t="array" ref="O1034">_xlfn.XLOOKUP($A1034,Hospitalisation_table[[#All],[Customer ID]],Hospitalisation_table[[#All],[Hospital tier_Updated]],"Not Found",0)</f>
        <v>tier - 2</v>
      </c>
      <c r="P1034" t="str" cm="1">
        <f t="array" ref="P1034">_xlfn.XLOOKUP($A1034,Hospitalisation_table[[#All],[Customer ID]],Hospitalisation_table[[#All],[City tier_updated]],"Not Found",0)</f>
        <v>tier - 3</v>
      </c>
      <c r="Q1034" t="str" cm="1">
        <f t="array" ref="Q1034">_xlfn.XLOOKUP($A1034,Hospitalisation_table[[#All],[Customer ID]],Hospitalisation_table[[#All],[State ID Updated]],"Not Found",0)</f>
        <v>R1013</v>
      </c>
    </row>
    <row r="1035" spans="1:17" x14ac:dyDescent="0.3">
      <c r="A1035" s="14" t="s">
        <v>439</v>
      </c>
      <c r="B1035" t="str" cm="1">
        <f t="array" ref="B1035">_xlfn.XLOOKUP($A1035,CustomersName[[#All],[Customer ID]],CustomersName[[#All],[First Name]],"Not Found",0)</f>
        <v>Pauline</v>
      </c>
      <c r="C1035" cm="1">
        <f t="array" ref="C1035">_xlfn.XLOOKUP($A1035,MedExam_Table[[#Headers],[#Data],[Customer ID]],MedExam_Table[[#Headers],[#Data],[BMI]],"Not Found",0)</f>
        <v>37.619999999999997</v>
      </c>
      <c r="D1035" cm="1">
        <f t="array" ref="D1035">_xlfn.XLOOKUP($A1035,MedExam_Table[[#Headers],[#Data],[Customer ID]],MedExam_Table[[#Headers],[#Data],[HBA1C]],"Not Found",0)</f>
        <v>4.18</v>
      </c>
      <c r="E1035" t="str" cm="1">
        <f t="array" ref="E1035">_xlfn.XLOOKUP($A1035,MedExam_Table[[#Headers],[#Data],[Customer ID]],MedExam_Table[[#Headers],[#Data],[Heart Issues Updated]],"Not Found",0)</f>
        <v>No</v>
      </c>
      <c r="F1035" t="str" cm="1">
        <f t="array" ref="F1035">_xlfn.XLOOKUP($A1035,MedExam_Table[[#Headers],[#Data],[Customer ID]],MedExam_Table[[#Headers],[#Data],[Any Transplants Update]],"Not Found",0)</f>
        <v>No</v>
      </c>
      <c r="G1035" t="str" cm="1">
        <f t="array" ref="G1035">_xlfn.XLOOKUP($A1035,MedExam_Table[[#Headers],[#Data],[Customer ID]],MedExam_Table[[#Headers],[#Data],[Cancer history]],"Not Found",0)</f>
        <v>No</v>
      </c>
      <c r="H1035" cm="1">
        <f t="array" ref="H1035">_xlfn.XLOOKUP($A1035,MedExam_Table[[#Headers],[#Data],[Customer ID]],MedExam_Table[[#Headers],[#Data],[NumberOfMajorSurgeries_updated]],"Not Found",0)</f>
        <v>0</v>
      </c>
      <c r="I1035" t="str" cm="1">
        <f t="array" ref="I1035">_xlfn.XLOOKUP($A1035,MedExam_Table[[#Headers],[#Data],[Customer ID]],MedExam_Table[[#Headers],[#Data],[Smoker Updated]],"Not Found",0)</f>
        <v>No</v>
      </c>
      <c r="J1035" t="str" cm="1">
        <f t="array" ref="J1035">_xlfn.XLOOKUP($A1035,MedExam_Table[[#Headers],[#Data],[Customer ID]],MedExam_Table[[#Headers],[#Data],[Weight Status]],"Not Found",0)</f>
        <v>Obesity</v>
      </c>
      <c r="K1035" t="str" cm="1">
        <f t="array" ref="K1035">_xlfn.XLOOKUP($A1035,MedExam_Table[[#Headers],[#Data],[Customer ID]],MedExam_Table[[#Headers],[#Data],[Diabetes Status]],"Not Found",0)</f>
        <v>Normal</v>
      </c>
      <c r="L1035" cm="1">
        <f t="array" ref="L1035">_xlfn.XLOOKUP($A1035,Hospitalisation_table[[#All],[Customer ID]],Hospitalisation_table[[#All],[Customer Age]],"Not Found",0)</f>
        <v>28</v>
      </c>
      <c r="M1035" t="str" cm="1">
        <f t="array" ref="M1035">_xlfn.XLOOKUP($A1035,Hospitalisation_table[[#All],[Customer ID]],Hospitalisation_table[[#All],[Date of Birth]],"Not Found",0)</f>
        <v>21-Nov-1994</v>
      </c>
      <c r="N1035" s="22" cm="1">
        <f t="array" ref="N1035">_xlfn.XLOOKUP($A1035,Hospitalisation_table[[#All],[Customer ID]],Hospitalisation_table[[#All],[charges]],"Not Found",0)</f>
        <v>3766.88</v>
      </c>
      <c r="O1035" t="str" cm="1">
        <f t="array" ref="O1035">_xlfn.XLOOKUP($A1035,Hospitalisation_table[[#All],[Customer ID]],Hospitalisation_table[[#All],[Hospital tier_Updated]],"Not Found",0)</f>
        <v>tier - 2</v>
      </c>
      <c r="P1035" t="str" cm="1">
        <f t="array" ref="P1035">_xlfn.XLOOKUP($A1035,Hospitalisation_table[[#All],[Customer ID]],Hospitalisation_table[[#All],[City tier_updated]],"Not Found",0)</f>
        <v>tier - 1</v>
      </c>
      <c r="Q1035" t="str" cm="1">
        <f t="array" ref="Q1035">_xlfn.XLOOKUP($A1035,Hospitalisation_table[[#All],[Customer ID]],Hospitalisation_table[[#All],[State ID Updated]],"Not Found",0)</f>
        <v>R1013</v>
      </c>
    </row>
    <row r="1036" spans="1:17" x14ac:dyDescent="0.3">
      <c r="A1036" s="13" t="s">
        <v>2180</v>
      </c>
      <c r="B1036" t="str" cm="1">
        <f t="array" ref="B1036">_xlfn.XLOOKUP($A1036,CustomersName[[#All],[Customer ID]],CustomersName[[#All],[First Name]],"Not Found",0)</f>
        <v>Heather</v>
      </c>
      <c r="C1036" cm="1">
        <f t="array" ref="C1036">_xlfn.XLOOKUP($A1036,MedExam_Table[[#Headers],[#Data],[Customer ID]],MedExam_Table[[#Headers],[#Data],[BMI]],"Not Found",0)</f>
        <v>52.06</v>
      </c>
      <c r="D1036" cm="1">
        <f t="array" ref="D1036">_xlfn.XLOOKUP($A1036,MedExam_Table[[#Headers],[#Data],[Customer ID]],MedExam_Table[[#Headers],[#Data],[HBA1C]],"Not Found",0)</f>
        <v>4.6900000000000004</v>
      </c>
      <c r="E1036" t="str" cm="1">
        <f t="array" ref="E1036">_xlfn.XLOOKUP($A1036,MedExam_Table[[#Headers],[#Data],[Customer ID]],MedExam_Table[[#Headers],[#Data],[Heart Issues Updated]],"Not Found",0)</f>
        <v>No</v>
      </c>
      <c r="F1036" t="str" cm="1">
        <f t="array" ref="F1036">_xlfn.XLOOKUP($A1036,MedExam_Table[[#Headers],[#Data],[Customer ID]],MedExam_Table[[#Headers],[#Data],[Any Transplants Update]],"Not Found",0)</f>
        <v>No</v>
      </c>
      <c r="G1036" t="str" cm="1">
        <f t="array" ref="G1036">_xlfn.XLOOKUP($A1036,MedExam_Table[[#Headers],[#Data],[Customer ID]],MedExam_Table[[#Headers],[#Data],[Cancer history]],"Not Found",0)</f>
        <v>No</v>
      </c>
      <c r="H1036" cm="1">
        <f t="array" ref="H1036">_xlfn.XLOOKUP($A1036,MedExam_Table[[#Headers],[#Data],[Customer ID]],MedExam_Table[[#Headers],[#Data],[NumberOfMajorSurgeries_updated]],"Not Found",0)</f>
        <v>1</v>
      </c>
      <c r="I1036" t="str" cm="1">
        <f t="array" ref="I1036">_xlfn.XLOOKUP($A1036,MedExam_Table[[#Headers],[#Data],[Customer ID]],MedExam_Table[[#Headers],[#Data],[Smoker Updated]],"Not Found",0)</f>
        <v>Yes</v>
      </c>
      <c r="J1036" t="str" cm="1">
        <f t="array" ref="J1036">_xlfn.XLOOKUP($A1036,MedExam_Table[[#Headers],[#Data],[Customer ID]],MedExam_Table[[#Headers],[#Data],[Weight Status]],"Not Found",0)</f>
        <v>Obesity</v>
      </c>
      <c r="K1036" t="str" cm="1">
        <f t="array" ref="K1036">_xlfn.XLOOKUP($A1036,MedExam_Table[[#Headers],[#Data],[Customer ID]],MedExam_Table[[#Headers],[#Data],[Diabetes Status]],"Not Found",0)</f>
        <v>Normal</v>
      </c>
      <c r="L1036" cm="1">
        <f t="array" ref="L1036">_xlfn.XLOOKUP($A1036,Hospitalisation_table[[#All],[Customer ID]],Hospitalisation_table[[#All],[Customer Age]],"Not Found",0)</f>
        <v>30</v>
      </c>
      <c r="M1036" t="str" cm="1">
        <f t="array" ref="M1036">_xlfn.XLOOKUP($A1036,Hospitalisation_table[[#All],[Customer ID]],Hospitalisation_table[[#All],[Date of Birth]],"Not Found",0)</f>
        <v>16-Jun-1992</v>
      </c>
      <c r="N1036" s="22" cm="1">
        <f t="array" ref="N1036">_xlfn.XLOOKUP($A1036,Hospitalisation_table[[#All],[Customer ID]],Hospitalisation_table[[#All],[charges]],"Not Found",0)</f>
        <v>36314.050000000003</v>
      </c>
      <c r="O1036" t="str" cm="1">
        <f t="array" ref="O1036">_xlfn.XLOOKUP($A1036,Hospitalisation_table[[#All],[Customer ID]],Hospitalisation_table[[#All],[Hospital tier_Updated]],"Not Found",0)</f>
        <v>tier - 2</v>
      </c>
      <c r="P1036" t="str" cm="1">
        <f t="array" ref="P1036">_xlfn.XLOOKUP($A1036,Hospitalisation_table[[#All],[Customer ID]],Hospitalisation_table[[#All],[City tier_updated]],"Not Found",0)</f>
        <v>tier - 2</v>
      </c>
      <c r="Q1036" t="str" cm="1">
        <f t="array" ref="Q1036">_xlfn.XLOOKUP($A1036,Hospitalisation_table[[#All],[Customer ID]],Hospitalisation_table[[#All],[State ID Updated]],"Not Found",0)</f>
        <v>R1011</v>
      </c>
    </row>
    <row r="1037" spans="1:17" x14ac:dyDescent="0.3">
      <c r="A1037" s="14" t="s">
        <v>438</v>
      </c>
      <c r="B1037" t="str" cm="1">
        <f t="array" ref="B1037">_xlfn.XLOOKUP($A1037,CustomersName[[#All],[Customer ID]],CustomersName[[#All],[First Name]],"Not Found",0)</f>
        <v>Colleen</v>
      </c>
      <c r="C1037" cm="1">
        <f t="array" ref="C1037">_xlfn.XLOOKUP($A1037,MedExam_Table[[#Headers],[#Data],[Customer ID]],MedExam_Table[[#Headers],[#Data],[BMI]],"Not Found",0)</f>
        <v>29.1</v>
      </c>
      <c r="D1037" cm="1">
        <f t="array" ref="D1037">_xlfn.XLOOKUP($A1037,MedExam_Table[[#Headers],[#Data],[Customer ID]],MedExam_Table[[#Headers],[#Data],[HBA1C]],"Not Found",0)</f>
        <v>4.67</v>
      </c>
      <c r="E1037" t="str" cm="1">
        <f t="array" ref="E1037">_xlfn.XLOOKUP($A1037,MedExam_Table[[#Headers],[#Data],[Customer ID]],MedExam_Table[[#Headers],[#Data],[Heart Issues Updated]],"Not Found",0)</f>
        <v>No</v>
      </c>
      <c r="F1037" t="str" cm="1">
        <f t="array" ref="F1037">_xlfn.XLOOKUP($A1037,MedExam_Table[[#Headers],[#Data],[Customer ID]],MedExam_Table[[#Headers],[#Data],[Any Transplants Update]],"Not Found",0)</f>
        <v>No</v>
      </c>
      <c r="G1037" t="str" cm="1">
        <f t="array" ref="G1037">_xlfn.XLOOKUP($A1037,MedExam_Table[[#Headers],[#Data],[Customer ID]],MedExam_Table[[#Headers],[#Data],[Cancer history]],"Not Found",0)</f>
        <v>No</v>
      </c>
      <c r="H1037" cm="1">
        <f t="array" ref="H1037">_xlfn.XLOOKUP($A1037,MedExam_Table[[#Headers],[#Data],[Customer ID]],MedExam_Table[[#Headers],[#Data],[NumberOfMajorSurgeries_updated]],"Not Found",0)</f>
        <v>0</v>
      </c>
      <c r="I1037" t="str" cm="1">
        <f t="array" ref="I1037">_xlfn.XLOOKUP($A1037,MedExam_Table[[#Headers],[#Data],[Customer ID]],MedExam_Table[[#Headers],[#Data],[Smoker Updated]],"Not Found",0)</f>
        <v>No</v>
      </c>
      <c r="J1037" t="str" cm="1">
        <f t="array" ref="J1037">_xlfn.XLOOKUP($A1037,MedExam_Table[[#Headers],[#Data],[Customer ID]],MedExam_Table[[#Headers],[#Data],[Weight Status]],"Not Found",0)</f>
        <v>OverWeight</v>
      </c>
      <c r="K1037" t="str" cm="1">
        <f t="array" ref="K1037">_xlfn.XLOOKUP($A1037,MedExam_Table[[#Headers],[#Data],[Customer ID]],MedExam_Table[[#Headers],[#Data],[Diabetes Status]],"Not Found",0)</f>
        <v>Normal</v>
      </c>
      <c r="L1037" cm="1">
        <f t="array" ref="L1037">_xlfn.XLOOKUP($A1037,Hospitalisation_table[[#All],[Customer ID]],Hospitalisation_table[[#All],[Customer Age]],"Not Found",0)</f>
        <v>31</v>
      </c>
      <c r="M1037" t="str" cm="1">
        <f t="array" ref="M1037">_xlfn.XLOOKUP($A1037,Hospitalisation_table[[#All],[Customer ID]],Hospitalisation_table[[#All],[Date of Birth]],"Not Found",0)</f>
        <v>24-Oct-1991</v>
      </c>
      <c r="N1037" s="22" cm="1">
        <f t="array" ref="N1037">_xlfn.XLOOKUP($A1037,Hospitalisation_table[[#All],[Customer ID]],Hospitalisation_table[[#All],[charges]],"Not Found",0)</f>
        <v>3761.29</v>
      </c>
      <c r="O1037" t="str" cm="1">
        <f t="array" ref="O1037">_xlfn.XLOOKUP($A1037,Hospitalisation_table[[#All],[Customer ID]],Hospitalisation_table[[#All],[Hospital tier_Updated]],"Not Found",0)</f>
        <v>tier - 2</v>
      </c>
      <c r="P1037" t="str" cm="1">
        <f t="array" ref="P1037">_xlfn.XLOOKUP($A1037,Hospitalisation_table[[#All],[Customer ID]],Hospitalisation_table[[#All],[City tier_updated]],"Not Found",0)</f>
        <v>tier - 3</v>
      </c>
      <c r="Q1037" t="str" cm="1">
        <f t="array" ref="Q1037">_xlfn.XLOOKUP($A1037,Hospitalisation_table[[#All],[Customer ID]],Hospitalisation_table[[#All],[State ID Updated]],"Not Found",0)</f>
        <v>R1011</v>
      </c>
    </row>
    <row r="1038" spans="1:17" x14ac:dyDescent="0.3">
      <c r="A1038" s="13" t="s">
        <v>437</v>
      </c>
      <c r="B1038" t="str" cm="1">
        <f t="array" ref="B1038">_xlfn.XLOOKUP($A1038,CustomersName[[#All],[Customer ID]],CustomersName[[#All],[First Name]],"Not Found",0)</f>
        <v>hleah K</v>
      </c>
      <c r="C1038" cm="1">
        <f t="array" ref="C1038">_xlfn.XLOOKUP($A1038,MedExam_Table[[#Headers],[#Data],[Customer ID]],MedExam_Table[[#Headers],[#Data],[BMI]],"Not Found",0)</f>
        <v>26.62</v>
      </c>
      <c r="D1038" cm="1">
        <f t="array" ref="D1038">_xlfn.XLOOKUP($A1038,MedExam_Table[[#Headers],[#Data],[Customer ID]],MedExam_Table[[#Headers],[#Data],[HBA1C]],"Not Found",0)</f>
        <v>6.24</v>
      </c>
      <c r="E1038" t="str" cm="1">
        <f t="array" ref="E1038">_xlfn.XLOOKUP($A1038,MedExam_Table[[#Headers],[#Data],[Customer ID]],MedExam_Table[[#Headers],[#Data],[Heart Issues Updated]],"Not Found",0)</f>
        <v>No</v>
      </c>
      <c r="F1038" t="str" cm="1">
        <f t="array" ref="F1038">_xlfn.XLOOKUP($A1038,MedExam_Table[[#Headers],[#Data],[Customer ID]],MedExam_Table[[#Headers],[#Data],[Any Transplants Update]],"Not Found",0)</f>
        <v>No</v>
      </c>
      <c r="G1038" t="str" cm="1">
        <f t="array" ref="G1038">_xlfn.XLOOKUP($A1038,MedExam_Table[[#Headers],[#Data],[Customer ID]],MedExam_Table[[#Headers],[#Data],[Cancer history]],"Not Found",0)</f>
        <v>No</v>
      </c>
      <c r="H1038" cm="1">
        <f t="array" ref="H1038">_xlfn.XLOOKUP($A1038,MedExam_Table[[#Headers],[#Data],[Customer ID]],MedExam_Table[[#Headers],[#Data],[NumberOfMajorSurgeries_updated]],"Not Found",0)</f>
        <v>0</v>
      </c>
      <c r="I1038" t="str" cm="1">
        <f t="array" ref="I1038">_xlfn.XLOOKUP($A1038,MedExam_Table[[#Headers],[#Data],[Customer ID]],MedExam_Table[[#Headers],[#Data],[Smoker Updated]],"Not Found",0)</f>
        <v>No</v>
      </c>
      <c r="J1038" t="str" cm="1">
        <f t="array" ref="J1038">_xlfn.XLOOKUP($A1038,MedExam_Table[[#Headers],[#Data],[Customer ID]],MedExam_Table[[#Headers],[#Data],[Weight Status]],"Not Found",0)</f>
        <v>OverWeight</v>
      </c>
      <c r="K1038" t="str" cm="1">
        <f t="array" ref="K1038">_xlfn.XLOOKUP($A1038,MedExam_Table[[#Headers],[#Data],[Customer ID]],MedExam_Table[[#Headers],[#Data],[Diabetes Status]],"Not Found",0)</f>
        <v>Prediabetes</v>
      </c>
      <c r="L1038" cm="1">
        <f t="array" ref="L1038">_xlfn.XLOOKUP($A1038,Hospitalisation_table[[#All],[Customer ID]],Hospitalisation_table[[#All],[Customer Age]],"Not Found",0)</f>
        <v>31</v>
      </c>
      <c r="M1038" t="str" cm="1">
        <f t="array" ref="M1038">_xlfn.XLOOKUP($A1038,Hospitalisation_table[[#All],[Customer ID]],Hospitalisation_table[[#All],[Date of Birth]],"Not Found",0)</f>
        <v>25-Aug-1991</v>
      </c>
      <c r="N1038" s="22" cm="1">
        <f t="array" ref="N1038">_xlfn.XLOOKUP($A1038,Hospitalisation_table[[#All],[Customer ID]],Hospitalisation_table[[#All],[charges]],"Not Found",0)</f>
        <v>3757.84</v>
      </c>
      <c r="O1038" t="str" cm="1">
        <f t="array" ref="O1038">_xlfn.XLOOKUP($A1038,Hospitalisation_table[[#All],[Customer ID]],Hospitalisation_table[[#All],[Hospital tier_Updated]],"Not Found",0)</f>
        <v>tier - 2</v>
      </c>
      <c r="P1038" t="str" cm="1">
        <f t="array" ref="P1038">_xlfn.XLOOKUP($A1038,Hospitalisation_table[[#All],[Customer ID]],Hospitalisation_table[[#All],[City tier_updated]],"Not Found",0)</f>
        <v>tier - 1</v>
      </c>
      <c r="Q1038" t="str" cm="1">
        <f t="array" ref="Q1038">_xlfn.XLOOKUP($A1038,Hospitalisation_table[[#All],[Customer ID]],Hospitalisation_table[[#All],[State ID Updated]],"Not Found",0)</f>
        <v>R1013</v>
      </c>
    </row>
    <row r="1039" spans="1:17" x14ac:dyDescent="0.3">
      <c r="A1039" s="14" t="s">
        <v>436</v>
      </c>
      <c r="B1039" t="str" cm="1">
        <f t="array" ref="B1039">_xlfn.XLOOKUP($A1039,CustomersName[[#All],[Customer ID]],CustomersName[[#All],[First Name]],"Not Found",0)</f>
        <v>Mare</v>
      </c>
      <c r="C1039" cm="1">
        <f t="array" ref="C1039">_xlfn.XLOOKUP($A1039,MedExam_Table[[#Headers],[#Data],[Customer ID]],MedExam_Table[[#Headers],[#Data],[BMI]],"Not Found",0)</f>
        <v>25.74</v>
      </c>
      <c r="D1039" cm="1">
        <f t="array" ref="D1039">_xlfn.XLOOKUP($A1039,MedExam_Table[[#Headers],[#Data],[Customer ID]],MedExam_Table[[#Headers],[#Data],[HBA1C]],"Not Found",0)</f>
        <v>5.99</v>
      </c>
      <c r="E1039" t="str" cm="1">
        <f t="array" ref="E1039">_xlfn.XLOOKUP($A1039,MedExam_Table[[#Headers],[#Data],[Customer ID]],MedExam_Table[[#Headers],[#Data],[Heart Issues Updated]],"Not Found",0)</f>
        <v>No</v>
      </c>
      <c r="F1039" t="str" cm="1">
        <f t="array" ref="F1039">_xlfn.XLOOKUP($A1039,MedExam_Table[[#Headers],[#Data],[Customer ID]],MedExam_Table[[#Headers],[#Data],[Any Transplants Update]],"Not Found",0)</f>
        <v>No</v>
      </c>
      <c r="G1039" t="str" cm="1">
        <f t="array" ref="G1039">_xlfn.XLOOKUP($A1039,MedExam_Table[[#Headers],[#Data],[Customer ID]],MedExam_Table[[#Headers],[#Data],[Cancer history]],"Not Found",0)</f>
        <v>No</v>
      </c>
      <c r="H1039" cm="1">
        <f t="array" ref="H1039">_xlfn.XLOOKUP($A1039,MedExam_Table[[#Headers],[#Data],[Customer ID]],MedExam_Table[[#Headers],[#Data],[NumberOfMajorSurgeries_updated]],"Not Found",0)</f>
        <v>0</v>
      </c>
      <c r="I1039" t="str" cm="1">
        <f t="array" ref="I1039">_xlfn.XLOOKUP($A1039,MedExam_Table[[#Headers],[#Data],[Customer ID]],MedExam_Table[[#Headers],[#Data],[Smoker Updated]],"Not Found",0)</f>
        <v>No</v>
      </c>
      <c r="J1039" t="str" cm="1">
        <f t="array" ref="J1039">_xlfn.XLOOKUP($A1039,MedExam_Table[[#Headers],[#Data],[Customer ID]],MedExam_Table[[#Headers],[#Data],[Weight Status]],"Not Found",0)</f>
        <v>OverWeight</v>
      </c>
      <c r="K1039" t="str" cm="1">
        <f t="array" ref="K1039">_xlfn.XLOOKUP($A1039,MedExam_Table[[#Headers],[#Data],[Customer ID]],MedExam_Table[[#Headers],[#Data],[Diabetes Status]],"Not Found",0)</f>
        <v>Prediabetes</v>
      </c>
      <c r="L1039" cm="1">
        <f t="array" ref="L1039">_xlfn.XLOOKUP($A1039,Hospitalisation_table[[#All],[Customer ID]],Hospitalisation_table[[#All],[Customer Age]],"Not Found",0)</f>
        <v>31</v>
      </c>
      <c r="M1039" t="str" cm="1">
        <f t="array" ref="M1039">_xlfn.XLOOKUP($A1039,Hospitalisation_table[[#All],[Customer ID]],Hospitalisation_table[[#All],[Date of Birth]],"Not Found",0)</f>
        <v>28-Oct-1991</v>
      </c>
      <c r="N1039" s="22" cm="1">
        <f t="array" ref="N1039">_xlfn.XLOOKUP($A1039,Hospitalisation_table[[#All],[Customer ID]],Hospitalisation_table[[#All],[charges]],"Not Found",0)</f>
        <v>3756.62</v>
      </c>
      <c r="O1039" t="str" cm="1">
        <f t="array" ref="O1039">_xlfn.XLOOKUP($A1039,Hospitalisation_table[[#All],[Customer ID]],Hospitalisation_table[[#All],[Hospital tier_Updated]],"Not Found",0)</f>
        <v>tier - 2</v>
      </c>
      <c r="P1039" t="str" cm="1">
        <f t="array" ref="P1039">_xlfn.XLOOKUP($A1039,Hospitalisation_table[[#All],[Customer ID]],Hospitalisation_table[[#All],[City tier_updated]],"Not Found",0)</f>
        <v>tier - 2</v>
      </c>
      <c r="Q1039" t="str" cm="1">
        <f t="array" ref="Q1039">_xlfn.XLOOKUP($A1039,Hospitalisation_table[[#All],[Customer ID]],Hospitalisation_table[[#All],[State ID Updated]],"Not Found",0)</f>
        <v>R1013</v>
      </c>
    </row>
    <row r="1040" spans="1:17" x14ac:dyDescent="0.3">
      <c r="A1040" s="13" t="s">
        <v>435</v>
      </c>
      <c r="B1040" t="str" cm="1">
        <f t="array" ref="B1040">_xlfn.XLOOKUP($A1040,CustomersName[[#All],[Customer ID]],CustomersName[[#All],[First Name]],"Not Found",0)</f>
        <v>Kevin</v>
      </c>
      <c r="C1040" cm="1">
        <f t="array" ref="C1040">_xlfn.XLOOKUP($A1040,MedExam_Table[[#Headers],[#Data],[Customer ID]],MedExam_Table[[#Headers],[#Data],[BMI]],"Not Found",0)</f>
        <v>18.22</v>
      </c>
      <c r="D1040" cm="1">
        <f t="array" ref="D1040">_xlfn.XLOOKUP($A1040,MedExam_Table[[#Headers],[#Data],[Customer ID]],MedExam_Table[[#Headers],[#Data],[HBA1C]],"Not Found",0)</f>
        <v>10.27</v>
      </c>
      <c r="E1040" t="str" cm="1">
        <f t="array" ref="E1040">_xlfn.XLOOKUP($A1040,MedExam_Table[[#Headers],[#Data],[Customer ID]],MedExam_Table[[#Headers],[#Data],[Heart Issues Updated]],"Not Found",0)</f>
        <v>Yes</v>
      </c>
      <c r="F1040" t="str" cm="1">
        <f t="array" ref="F1040">_xlfn.XLOOKUP($A1040,MedExam_Table[[#Headers],[#Data],[Customer ID]],MedExam_Table[[#Headers],[#Data],[Any Transplants Update]],"Not Found",0)</f>
        <v>No</v>
      </c>
      <c r="G1040" t="str" cm="1">
        <f t="array" ref="G1040">_xlfn.XLOOKUP($A1040,MedExam_Table[[#Headers],[#Data],[Customer ID]],MedExam_Table[[#Headers],[#Data],[Cancer history]],"Not Found",0)</f>
        <v>No</v>
      </c>
      <c r="H1040" cm="1">
        <f t="array" ref="H1040">_xlfn.XLOOKUP($A1040,MedExam_Table[[#Headers],[#Data],[Customer ID]],MedExam_Table[[#Headers],[#Data],[NumberOfMajorSurgeries_updated]],"Not Found",0)</f>
        <v>1</v>
      </c>
      <c r="I1040" t="str" cm="1">
        <f t="array" ref="I1040">_xlfn.XLOOKUP($A1040,MedExam_Table[[#Headers],[#Data],[Customer ID]],MedExam_Table[[#Headers],[#Data],[Smoker Updated]],"Not Found",0)</f>
        <v>No</v>
      </c>
      <c r="J1040" t="str" cm="1">
        <f t="array" ref="J1040">_xlfn.XLOOKUP($A1040,MedExam_Table[[#Headers],[#Data],[Customer ID]],MedExam_Table[[#Headers],[#Data],[Weight Status]],"Not Found",0)</f>
        <v>Underweight</v>
      </c>
      <c r="K1040" t="str" cm="1">
        <f t="array" ref="K1040">_xlfn.XLOOKUP($A1040,MedExam_Table[[#Headers],[#Data],[Customer ID]],MedExam_Table[[#Headers],[#Data],[Diabetes Status]],"Not Found",0)</f>
        <v>Diabetes</v>
      </c>
      <c r="L1040" cm="1">
        <f t="array" ref="L1040">_xlfn.XLOOKUP($A1040,Hospitalisation_table[[#All],[Customer ID]],Hospitalisation_table[[#All],[Customer Age]],"Not Found",0)</f>
        <v>36</v>
      </c>
      <c r="M1040" t="str" cm="1">
        <f t="array" ref="M1040">_xlfn.XLOOKUP($A1040,Hospitalisation_table[[#All],[Customer ID]],Hospitalisation_table[[#All],[Date of Birth]],"Not Found",0)</f>
        <v>9-Sep-1986</v>
      </c>
      <c r="N1040" s="22" cm="1">
        <f t="array" ref="N1040">_xlfn.XLOOKUP($A1040,Hospitalisation_table[[#All],[Customer ID]],Hospitalisation_table[[#All],[charges]],"Not Found",0)</f>
        <v>3748.56</v>
      </c>
      <c r="O1040" t="str" cm="1">
        <f t="array" ref="O1040">_xlfn.XLOOKUP($A1040,Hospitalisation_table[[#All],[Customer ID]],Hospitalisation_table[[#All],[Hospital tier_Updated]],"Not Found",0)</f>
        <v>tier - 2</v>
      </c>
      <c r="P1040" t="str" cm="1">
        <f t="array" ref="P1040">_xlfn.XLOOKUP($A1040,Hospitalisation_table[[#All],[Customer ID]],Hospitalisation_table[[#All],[City tier_updated]],"Not Found",0)</f>
        <v>tier - 2</v>
      </c>
      <c r="Q1040" t="str" cm="1">
        <f t="array" ref="Q1040">_xlfn.XLOOKUP($A1040,Hospitalisation_table[[#All],[Customer ID]],Hospitalisation_table[[#All],[State ID Updated]],"Not Found",0)</f>
        <v>R1013</v>
      </c>
    </row>
    <row r="1041" spans="1:17" x14ac:dyDescent="0.3">
      <c r="A1041" s="14" t="s">
        <v>434</v>
      </c>
      <c r="B1041" t="str" cm="1">
        <f t="array" ref="B1041">_xlfn.XLOOKUP($A1041,CustomersName[[#All],[Customer ID]],CustomersName[[#All],[First Name]],"Not Found",0)</f>
        <v>Jessica</v>
      </c>
      <c r="C1041" cm="1">
        <f t="array" ref="C1041">_xlfn.XLOOKUP($A1041,MedExam_Table[[#Headers],[#Data],[Customer ID]],MedExam_Table[[#Headers],[#Data],[BMI]],"Not Found",0)</f>
        <v>26.03</v>
      </c>
      <c r="D1041" cm="1">
        <f t="array" ref="D1041">_xlfn.XLOOKUP($A1041,MedExam_Table[[#Headers],[#Data],[Customer ID]],MedExam_Table[[#Headers],[#Data],[HBA1C]],"Not Found",0)</f>
        <v>5.97</v>
      </c>
      <c r="E1041" t="str" cm="1">
        <f t="array" ref="E1041">_xlfn.XLOOKUP($A1041,MedExam_Table[[#Headers],[#Data],[Customer ID]],MedExam_Table[[#Headers],[#Data],[Heart Issues Updated]],"Not Found",0)</f>
        <v>No</v>
      </c>
      <c r="F1041" t="str" cm="1">
        <f t="array" ref="F1041">_xlfn.XLOOKUP($A1041,MedExam_Table[[#Headers],[#Data],[Customer ID]],MedExam_Table[[#Headers],[#Data],[Any Transplants Update]],"Not Found",0)</f>
        <v>No</v>
      </c>
      <c r="G1041" t="str" cm="1">
        <f t="array" ref="G1041">_xlfn.XLOOKUP($A1041,MedExam_Table[[#Headers],[#Data],[Customer ID]],MedExam_Table[[#Headers],[#Data],[Cancer history]],"Not Found",0)</f>
        <v>Yes</v>
      </c>
      <c r="H1041" cm="1">
        <f t="array" ref="H1041">_xlfn.XLOOKUP($A1041,MedExam_Table[[#Headers],[#Data],[Customer ID]],MedExam_Table[[#Headers],[#Data],[NumberOfMajorSurgeries_updated]],"Not Found",0)</f>
        <v>1</v>
      </c>
      <c r="I1041" t="str" cm="1">
        <f t="array" ref="I1041">_xlfn.XLOOKUP($A1041,MedExam_Table[[#Headers],[#Data],[Customer ID]],MedExam_Table[[#Headers],[#Data],[Smoker Updated]],"Not Found",0)</f>
        <v>No</v>
      </c>
      <c r="J1041" t="str" cm="1">
        <f t="array" ref="J1041">_xlfn.XLOOKUP($A1041,MedExam_Table[[#Headers],[#Data],[Customer ID]],MedExam_Table[[#Headers],[#Data],[Weight Status]],"Not Found",0)</f>
        <v>OverWeight</v>
      </c>
      <c r="K1041" t="str" cm="1">
        <f t="array" ref="K1041">_xlfn.XLOOKUP($A1041,MedExam_Table[[#Headers],[#Data],[Customer ID]],MedExam_Table[[#Headers],[#Data],[Diabetes Status]],"Not Found",0)</f>
        <v>Prediabetes</v>
      </c>
      <c r="L1041" cm="1">
        <f t="array" ref="L1041">_xlfn.XLOOKUP($A1041,Hospitalisation_table[[#All],[Customer ID]],Hospitalisation_table[[#All],[Customer Age]],"Not Found",0)</f>
        <v>29</v>
      </c>
      <c r="M1041" t="str" cm="1">
        <f t="array" ref="M1041">_xlfn.XLOOKUP($A1041,Hospitalisation_table[[#All],[Customer ID]],Hospitalisation_table[[#All],[Date of Birth]],"Not Found",0)</f>
        <v>22-Jun-1993</v>
      </c>
      <c r="N1041" s="22" cm="1">
        <f t="array" ref="N1041">_xlfn.XLOOKUP($A1041,Hospitalisation_table[[#All],[Customer ID]],Hospitalisation_table[[#All],[charges]],"Not Found",0)</f>
        <v>3736.46</v>
      </c>
      <c r="O1041" t="str" cm="1">
        <f t="array" ref="O1041">_xlfn.XLOOKUP($A1041,Hospitalisation_table[[#All],[Customer ID]],Hospitalisation_table[[#All],[Hospital tier_Updated]],"Not Found",0)</f>
        <v>tier - 2</v>
      </c>
      <c r="P1041" t="str" cm="1">
        <f t="array" ref="P1041">_xlfn.XLOOKUP($A1041,Hospitalisation_table[[#All],[Customer ID]],Hospitalisation_table[[#All],[City tier_updated]],"Not Found",0)</f>
        <v>tier - 2</v>
      </c>
      <c r="Q1041" t="str" cm="1">
        <f t="array" ref="Q1041">_xlfn.XLOOKUP($A1041,Hospitalisation_table[[#All],[Customer ID]],Hospitalisation_table[[#All],[State ID Updated]],"Not Found",0)</f>
        <v>R1012</v>
      </c>
    </row>
    <row r="1042" spans="1:17" x14ac:dyDescent="0.3">
      <c r="A1042" s="13" t="s">
        <v>433</v>
      </c>
      <c r="B1042" t="str" cm="1">
        <f t="array" ref="B1042">_xlfn.XLOOKUP($A1042,CustomersName[[#All],[Customer ID]],CustomersName[[#All],[First Name]],"Not Found",0)</f>
        <v>Amanha R</v>
      </c>
      <c r="C1042" cm="1">
        <f t="array" ref="C1042">_xlfn.XLOOKUP($A1042,MedExam_Table[[#Headers],[#Data],[Customer ID]],MedExam_Table[[#Headers],[#Data],[BMI]],"Not Found",0)</f>
        <v>17.29</v>
      </c>
      <c r="D1042" cm="1">
        <f t="array" ref="D1042">_xlfn.XLOOKUP($A1042,MedExam_Table[[#Headers],[#Data],[Customer ID]],MedExam_Table[[#Headers],[#Data],[HBA1C]],"Not Found",0)</f>
        <v>4.9800000000000004</v>
      </c>
      <c r="E1042" t="str" cm="1">
        <f t="array" ref="E1042">_xlfn.XLOOKUP($A1042,MedExam_Table[[#Headers],[#Data],[Customer ID]],MedExam_Table[[#Headers],[#Data],[Heart Issues Updated]],"Not Found",0)</f>
        <v>No</v>
      </c>
      <c r="F1042" t="str" cm="1">
        <f t="array" ref="F1042">_xlfn.XLOOKUP($A1042,MedExam_Table[[#Headers],[#Data],[Customer ID]],MedExam_Table[[#Headers],[#Data],[Any Transplants Update]],"Not Found",0)</f>
        <v>No</v>
      </c>
      <c r="G1042" t="str" cm="1">
        <f t="array" ref="G1042">_xlfn.XLOOKUP($A1042,MedExam_Table[[#Headers],[#Data],[Customer ID]],MedExam_Table[[#Headers],[#Data],[Cancer history]],"Not Found",0)</f>
        <v>No</v>
      </c>
      <c r="H1042" cm="1">
        <f t="array" ref="H1042">_xlfn.XLOOKUP($A1042,MedExam_Table[[#Headers],[#Data],[Customer ID]],MedExam_Table[[#Headers],[#Data],[NumberOfMajorSurgeries_updated]],"Not Found",0)</f>
        <v>0</v>
      </c>
      <c r="I1042" t="str" cm="1">
        <f t="array" ref="I1042">_xlfn.XLOOKUP($A1042,MedExam_Table[[#Headers],[#Data],[Customer ID]],MedExam_Table[[#Headers],[#Data],[Smoker Updated]],"Not Found",0)</f>
        <v>No</v>
      </c>
      <c r="J1042" t="str" cm="1">
        <f t="array" ref="J1042">_xlfn.XLOOKUP($A1042,MedExam_Table[[#Headers],[#Data],[Customer ID]],MedExam_Table[[#Headers],[#Data],[Weight Status]],"Not Found",0)</f>
        <v>Underweight</v>
      </c>
      <c r="K1042" t="str" cm="1">
        <f t="array" ref="K1042">_xlfn.XLOOKUP($A1042,MedExam_Table[[#Headers],[#Data],[Customer ID]],MedExam_Table[[#Headers],[#Data],[Diabetes Status]],"Not Found",0)</f>
        <v>Normal</v>
      </c>
      <c r="L1042" cm="1">
        <f t="array" ref="L1042">_xlfn.XLOOKUP($A1042,Hospitalisation_table[[#All],[Customer ID]],Hospitalisation_table[[#All],[Customer Age]],"Not Found",0)</f>
        <v>28</v>
      </c>
      <c r="M1042" t="str" cm="1">
        <f t="array" ref="M1042">_xlfn.XLOOKUP($A1042,Hospitalisation_table[[#All],[Customer ID]],Hospitalisation_table[[#All],[Date of Birth]],"Not Found",0)</f>
        <v>22-Aug-1994</v>
      </c>
      <c r="N1042" s="22" cm="1">
        <f t="array" ref="N1042">_xlfn.XLOOKUP($A1042,Hospitalisation_table[[#All],[Customer ID]],Hospitalisation_table[[#All],[charges]],"Not Found",0)</f>
        <v>3732.63</v>
      </c>
      <c r="O1042" t="str" cm="1">
        <f t="array" ref="O1042">_xlfn.XLOOKUP($A1042,Hospitalisation_table[[#All],[Customer ID]],Hospitalisation_table[[#All],[Hospital tier_Updated]],"Not Found",0)</f>
        <v>tier - 2</v>
      </c>
      <c r="P1042" t="str" cm="1">
        <f t="array" ref="P1042">_xlfn.XLOOKUP($A1042,Hospitalisation_table[[#All],[Customer ID]],Hospitalisation_table[[#All],[City tier_updated]],"Not Found",0)</f>
        <v>tier - 3</v>
      </c>
      <c r="Q1042" t="str" cm="1">
        <f t="array" ref="Q1042">_xlfn.XLOOKUP($A1042,Hospitalisation_table[[#All],[Customer ID]],Hospitalisation_table[[#All],[State ID Updated]],"Not Found",0)</f>
        <v>R1024</v>
      </c>
    </row>
    <row r="1043" spans="1:17" x14ac:dyDescent="0.3">
      <c r="A1043" s="14" t="s">
        <v>432</v>
      </c>
      <c r="B1043" t="str" cm="1">
        <f t="array" ref="B1043">_xlfn.XLOOKUP($A1043,CustomersName[[#All],[Customer ID]],CustomersName[[#All],[First Name]],"Not Found",0)</f>
        <v>MurhMurray W.</v>
      </c>
      <c r="C1043" cm="1">
        <f t="array" ref="C1043">_xlfn.XLOOKUP($A1043,MedExam_Table[[#Headers],[#Data],[Customer ID]],MedExam_Table[[#Headers],[#Data],[BMI]],"Not Found",0)</f>
        <v>18.170000000000002</v>
      </c>
      <c r="D1043" cm="1">
        <f t="array" ref="D1043">_xlfn.XLOOKUP($A1043,MedExam_Table[[#Headers],[#Data],[Customer ID]],MedExam_Table[[#Headers],[#Data],[HBA1C]],"Not Found",0)</f>
        <v>6.91</v>
      </c>
      <c r="E1043" t="str" cm="1">
        <f t="array" ref="E1043">_xlfn.XLOOKUP($A1043,MedExam_Table[[#Headers],[#Data],[Customer ID]],MedExam_Table[[#Headers],[#Data],[Heart Issues Updated]],"Not Found",0)</f>
        <v>Yes</v>
      </c>
      <c r="F1043" t="str" cm="1">
        <f t="array" ref="F1043">_xlfn.XLOOKUP($A1043,MedExam_Table[[#Headers],[#Data],[Customer ID]],MedExam_Table[[#Headers],[#Data],[Any Transplants Update]],"Not Found",0)</f>
        <v>No</v>
      </c>
      <c r="G1043" t="str" cm="1">
        <f t="array" ref="G1043">_xlfn.XLOOKUP($A1043,MedExam_Table[[#Headers],[#Data],[Customer ID]],MedExam_Table[[#Headers],[#Data],[Cancer history]],"Not Found",0)</f>
        <v>No</v>
      </c>
      <c r="H1043" cm="1">
        <f t="array" ref="H1043">_xlfn.XLOOKUP($A1043,MedExam_Table[[#Headers],[#Data],[Customer ID]],MedExam_Table[[#Headers],[#Data],[NumberOfMajorSurgeries_updated]],"Not Found",0)</f>
        <v>1</v>
      </c>
      <c r="I1043" t="str" cm="1">
        <f t="array" ref="I1043">_xlfn.XLOOKUP($A1043,MedExam_Table[[#Headers],[#Data],[Customer ID]],MedExam_Table[[#Headers],[#Data],[Smoker Updated]],"Not Found",0)</f>
        <v>No</v>
      </c>
      <c r="J1043" t="str" cm="1">
        <f t="array" ref="J1043">_xlfn.XLOOKUP($A1043,MedExam_Table[[#Headers],[#Data],[Customer ID]],MedExam_Table[[#Headers],[#Data],[Weight Status]],"Not Found",0)</f>
        <v>Underweight</v>
      </c>
      <c r="K1043" t="str" cm="1">
        <f t="array" ref="K1043">_xlfn.XLOOKUP($A1043,MedExam_Table[[#Headers],[#Data],[Customer ID]],MedExam_Table[[#Headers],[#Data],[Diabetes Status]],"Not Found",0)</f>
        <v>Diabetes</v>
      </c>
      <c r="L1043" cm="1">
        <f t="array" ref="L1043">_xlfn.XLOOKUP($A1043,Hospitalisation_table[[#All],[Customer ID]],Hospitalisation_table[[#All],[Customer Age]],"Not Found",0)</f>
        <v>36</v>
      </c>
      <c r="M1043" t="str" cm="1">
        <f t="array" ref="M1043">_xlfn.XLOOKUP($A1043,Hospitalisation_table[[#All],[Customer ID]],Hospitalisation_table[[#All],[Date of Birth]],"Not Found",0)</f>
        <v>1-Dec-1986</v>
      </c>
      <c r="N1043" s="22" cm="1">
        <f t="array" ref="N1043">_xlfn.XLOOKUP($A1043,Hospitalisation_table[[#All],[Customer ID]],Hospitalisation_table[[#All],[charges]],"Not Found",0)</f>
        <v>3731.6</v>
      </c>
      <c r="O1043" t="str" cm="1">
        <f t="array" ref="O1043">_xlfn.XLOOKUP($A1043,Hospitalisation_table[[#All],[Customer ID]],Hospitalisation_table[[#All],[Hospital tier_Updated]],"Not Found",0)</f>
        <v>tier - 2</v>
      </c>
      <c r="P1043" t="str" cm="1">
        <f t="array" ref="P1043">_xlfn.XLOOKUP($A1043,Hospitalisation_table[[#All],[Customer ID]],Hospitalisation_table[[#All],[City tier_updated]],"Not Found",0)</f>
        <v>tier - 2</v>
      </c>
      <c r="Q1043" t="str" cm="1">
        <f t="array" ref="Q1043">_xlfn.XLOOKUP($A1043,Hospitalisation_table[[#All],[Customer ID]],Hospitalisation_table[[#All],[State ID Updated]],"Not Found",0)</f>
        <v>R1013</v>
      </c>
    </row>
    <row r="1044" spans="1:17" x14ac:dyDescent="0.3">
      <c r="A1044" s="13" t="s">
        <v>431</v>
      </c>
      <c r="B1044" t="str" cm="1">
        <f t="array" ref="B1044">_xlfn.XLOOKUP($A1044,CustomersName[[#All],[Customer ID]],CustomersName[[#All],[First Name]],"Not Found",0)</f>
        <v>Mehhan P.</v>
      </c>
      <c r="C1044" cm="1">
        <f t="array" ref="C1044">_xlfn.XLOOKUP($A1044,MedExam_Table[[#Headers],[#Data],[Customer ID]],MedExam_Table[[#Headers],[#Data],[BMI]],"Not Found",0)</f>
        <v>32.54</v>
      </c>
      <c r="D1044" cm="1">
        <f t="array" ref="D1044">_xlfn.XLOOKUP($A1044,MedExam_Table[[#Headers],[#Data],[Customer ID]],MedExam_Table[[#Headers],[#Data],[HBA1C]],"Not Found",0)</f>
        <v>6.38</v>
      </c>
      <c r="E1044" t="str" cm="1">
        <f t="array" ref="E1044">_xlfn.XLOOKUP($A1044,MedExam_Table[[#Headers],[#Data],[Customer ID]],MedExam_Table[[#Headers],[#Data],[Heart Issues Updated]],"Not Found",0)</f>
        <v>No</v>
      </c>
      <c r="F1044" t="str" cm="1">
        <f t="array" ref="F1044">_xlfn.XLOOKUP($A1044,MedExam_Table[[#Headers],[#Data],[Customer ID]],MedExam_Table[[#Headers],[#Data],[Any Transplants Update]],"Not Found",0)</f>
        <v>Yes</v>
      </c>
      <c r="G1044" t="str" cm="1">
        <f t="array" ref="G1044">_xlfn.XLOOKUP($A1044,MedExam_Table[[#Headers],[#Data],[Customer ID]],MedExam_Table[[#Headers],[#Data],[Cancer history]],"Not Found",0)</f>
        <v>No</v>
      </c>
      <c r="H1044" cm="1">
        <f t="array" ref="H1044">_xlfn.XLOOKUP($A1044,MedExam_Table[[#Headers],[#Data],[Customer ID]],MedExam_Table[[#Headers],[#Data],[NumberOfMajorSurgeries_updated]],"Not Found",0)</f>
        <v>1</v>
      </c>
      <c r="I1044" t="str" cm="1">
        <f t="array" ref="I1044">_xlfn.XLOOKUP($A1044,MedExam_Table[[#Headers],[#Data],[Customer ID]],MedExam_Table[[#Headers],[#Data],[Smoker Updated]],"Not Found",0)</f>
        <v>No</v>
      </c>
      <c r="J1044" t="str" cm="1">
        <f t="array" ref="J1044">_xlfn.XLOOKUP($A1044,MedExam_Table[[#Headers],[#Data],[Customer ID]],MedExam_Table[[#Headers],[#Data],[Weight Status]],"Not Found",0)</f>
        <v>Obesity</v>
      </c>
      <c r="K1044" t="str" cm="1">
        <f t="array" ref="K1044">_xlfn.XLOOKUP($A1044,MedExam_Table[[#Headers],[#Data],[Customer ID]],MedExam_Table[[#Headers],[#Data],[Diabetes Status]],"Not Found",0)</f>
        <v>Prediabetes</v>
      </c>
      <c r="L1044" cm="1">
        <f t="array" ref="L1044">_xlfn.XLOOKUP($A1044,Hospitalisation_table[[#All],[Customer ID]],Hospitalisation_table[[#All],[Customer Age]],"Not Found",0)</f>
        <v>18</v>
      </c>
      <c r="M1044" t="str" cm="1">
        <f t="array" ref="M1044">_xlfn.XLOOKUP($A1044,Hospitalisation_table[[#All],[Customer ID]],Hospitalisation_table[[#All],[Date of Birth]],"Not Found",0)</f>
        <v>5-Nov-2004</v>
      </c>
      <c r="N1044" s="22" cm="1">
        <f t="array" ref="N1044">_xlfn.XLOOKUP($A1044,Hospitalisation_table[[#All],[Customer ID]],Hospitalisation_table[[#All],[charges]],"Not Found",0)</f>
        <v>3722.23</v>
      </c>
      <c r="O1044" t="str" cm="1">
        <f t="array" ref="O1044">_xlfn.XLOOKUP($A1044,Hospitalisation_table[[#All],[Customer ID]],Hospitalisation_table[[#All],[Hospital tier_Updated]],"Not Found",0)</f>
        <v>tier - 2</v>
      </c>
      <c r="P1044" t="str" cm="1">
        <f t="array" ref="P1044">_xlfn.XLOOKUP($A1044,Hospitalisation_table[[#All],[Customer ID]],Hospitalisation_table[[#All],[City tier_updated]],"Not Found",0)</f>
        <v>tier - 2</v>
      </c>
      <c r="Q1044" t="str" cm="1">
        <f t="array" ref="Q1044">_xlfn.XLOOKUP($A1044,Hospitalisation_table[[#All],[Customer ID]],Hospitalisation_table[[#All],[State ID Updated]],"Not Found",0)</f>
        <v>R1025</v>
      </c>
    </row>
    <row r="1045" spans="1:17" x14ac:dyDescent="0.3">
      <c r="A1045" s="14" t="s">
        <v>430</v>
      </c>
      <c r="B1045" t="str" cm="1">
        <f t="array" ref="B1045">_xlfn.XLOOKUP($A1045,CustomersName[[#All],[Customer ID]],CustomersName[[#All],[First Name]],"Not Found",0)</f>
        <v>David</v>
      </c>
      <c r="C1045" cm="1">
        <f t="array" ref="C1045">_xlfn.XLOOKUP($A1045,MedExam_Table[[#Headers],[#Data],[Customer ID]],MedExam_Table[[#Headers],[#Data],[BMI]],"Not Found",0)</f>
        <v>30.25</v>
      </c>
      <c r="D1045" cm="1">
        <f t="array" ref="D1045">_xlfn.XLOOKUP($A1045,MedExam_Table[[#Headers],[#Data],[Customer ID]],MedExam_Table[[#Headers],[#Data],[HBA1C]],"Not Found",0)</f>
        <v>4.7699999999999996</v>
      </c>
      <c r="E1045" t="str" cm="1">
        <f t="array" ref="E1045">_xlfn.XLOOKUP($A1045,MedExam_Table[[#Headers],[#Data],[Customer ID]],MedExam_Table[[#Headers],[#Data],[Heart Issues Updated]],"Not Found",0)</f>
        <v>No</v>
      </c>
      <c r="F1045" t="str" cm="1">
        <f t="array" ref="F1045">_xlfn.XLOOKUP($A1045,MedExam_Table[[#Headers],[#Data],[Customer ID]],MedExam_Table[[#Headers],[#Data],[Any Transplants Update]],"Not Found",0)</f>
        <v>No</v>
      </c>
      <c r="G1045" t="str" cm="1">
        <f t="array" ref="G1045">_xlfn.XLOOKUP($A1045,MedExam_Table[[#Headers],[#Data],[Customer ID]],MedExam_Table[[#Headers],[#Data],[Cancer history]],"Not Found",0)</f>
        <v>No</v>
      </c>
      <c r="H1045" cm="1">
        <f t="array" ref="H1045">_xlfn.XLOOKUP($A1045,MedExam_Table[[#Headers],[#Data],[Customer ID]],MedExam_Table[[#Headers],[#Data],[NumberOfMajorSurgeries_updated]],"Not Found",0)</f>
        <v>0</v>
      </c>
      <c r="I1045" t="str" cm="1">
        <f t="array" ref="I1045">_xlfn.XLOOKUP($A1045,MedExam_Table[[#Headers],[#Data],[Customer ID]],MedExam_Table[[#Headers],[#Data],[Smoker Updated]],"Not Found",0)</f>
        <v>No</v>
      </c>
      <c r="J1045" t="str" cm="1">
        <f t="array" ref="J1045">_xlfn.XLOOKUP($A1045,MedExam_Table[[#Headers],[#Data],[Customer ID]],MedExam_Table[[#Headers],[#Data],[Weight Status]],"Not Found",0)</f>
        <v>Obesity</v>
      </c>
      <c r="K1045" t="str" cm="1">
        <f t="array" ref="K1045">_xlfn.XLOOKUP($A1045,MedExam_Table[[#Headers],[#Data],[Customer ID]],MedExam_Table[[#Headers],[#Data],[Diabetes Status]],"Not Found",0)</f>
        <v>Normal</v>
      </c>
      <c r="L1045" cm="1">
        <f t="array" ref="L1045">_xlfn.XLOOKUP($A1045,Hospitalisation_table[[#All],[Customer ID]],Hospitalisation_table[[#All],[Customer Age]],"Not Found",0)</f>
        <v>33</v>
      </c>
      <c r="M1045" t="str" cm="1">
        <f t="array" ref="M1045">_xlfn.XLOOKUP($A1045,Hospitalisation_table[[#All],[Customer ID]],Hospitalisation_table[[#All],[Date of Birth]],"Not Found",0)</f>
        <v>2-Dec-1989</v>
      </c>
      <c r="N1045" s="22" cm="1">
        <f t="array" ref="N1045">_xlfn.XLOOKUP($A1045,Hospitalisation_table[[#All],[Customer ID]],Hospitalisation_table[[#All],[charges]],"Not Found",0)</f>
        <v>3704.35</v>
      </c>
      <c r="O1045" t="str" cm="1">
        <f t="array" ref="O1045">_xlfn.XLOOKUP($A1045,Hospitalisation_table[[#All],[Customer ID]],Hospitalisation_table[[#All],[Hospital tier_Updated]],"Not Found",0)</f>
        <v>tier - 2</v>
      </c>
      <c r="P1045" t="str" cm="1">
        <f t="array" ref="P1045">_xlfn.XLOOKUP($A1045,Hospitalisation_table[[#All],[Customer ID]],Hospitalisation_table[[#All],[City tier_updated]],"Not Found",0)</f>
        <v>tier - 2</v>
      </c>
      <c r="Q1045" t="str" cm="1">
        <f t="array" ref="Q1045">_xlfn.XLOOKUP($A1045,Hospitalisation_table[[#All],[Customer ID]],Hospitalisation_table[[#All],[State ID Updated]],"Not Found",0)</f>
        <v>R1013</v>
      </c>
    </row>
    <row r="1046" spans="1:17" x14ac:dyDescent="0.3">
      <c r="A1046" s="13" t="s">
        <v>429</v>
      </c>
      <c r="B1046" t="str" cm="1">
        <f t="array" ref="B1046">_xlfn.XLOOKUP($A1046,CustomersName[[#All],[Customer ID]],CustomersName[[#All],[First Name]],"Not Found",0)</f>
        <v>Seth</v>
      </c>
      <c r="C1046" cm="1">
        <f t="array" ref="C1046">_xlfn.XLOOKUP($A1046,MedExam_Table[[#Headers],[#Data],[Customer ID]],MedExam_Table[[#Headers],[#Data],[BMI]],"Not Found",0)</f>
        <v>19.59</v>
      </c>
      <c r="D1046" cm="1">
        <f t="array" ref="D1046">_xlfn.XLOOKUP($A1046,MedExam_Table[[#Headers],[#Data],[Customer ID]],MedExam_Table[[#Headers],[#Data],[HBA1C]],"Not Found",0)</f>
        <v>6.04</v>
      </c>
      <c r="E1046" t="str" cm="1">
        <f t="array" ref="E1046">_xlfn.XLOOKUP($A1046,MedExam_Table[[#Headers],[#Data],[Customer ID]],MedExam_Table[[#Headers],[#Data],[Heart Issues Updated]],"Not Found",0)</f>
        <v>Yes</v>
      </c>
      <c r="F1046" t="str" cm="1">
        <f t="array" ref="F1046">_xlfn.XLOOKUP($A1046,MedExam_Table[[#Headers],[#Data],[Customer ID]],MedExam_Table[[#Headers],[#Data],[Any Transplants Update]],"Not Found",0)</f>
        <v>No</v>
      </c>
      <c r="G1046" t="str" cm="1">
        <f t="array" ref="G1046">_xlfn.XLOOKUP($A1046,MedExam_Table[[#Headers],[#Data],[Customer ID]],MedExam_Table[[#Headers],[#Data],[Cancer history]],"Not Found",0)</f>
        <v>No</v>
      </c>
      <c r="H1046" cm="1">
        <f t="array" ref="H1046">_xlfn.XLOOKUP($A1046,MedExam_Table[[#Headers],[#Data],[Customer ID]],MedExam_Table[[#Headers],[#Data],[NumberOfMajorSurgeries_updated]],"Not Found",0)</f>
        <v>1</v>
      </c>
      <c r="I1046" t="str" cm="1">
        <f t="array" ref="I1046">_xlfn.XLOOKUP($A1046,MedExam_Table[[#Headers],[#Data],[Customer ID]],MedExam_Table[[#Headers],[#Data],[Smoker Updated]],"Not Found",0)</f>
        <v>No</v>
      </c>
      <c r="J1046" t="str" cm="1">
        <f t="array" ref="J1046">_xlfn.XLOOKUP($A1046,MedExam_Table[[#Headers],[#Data],[Customer ID]],MedExam_Table[[#Headers],[#Data],[Weight Status]],"Not Found",0)</f>
        <v>NormalWeight</v>
      </c>
      <c r="K1046" t="str" cm="1">
        <f t="array" ref="K1046">_xlfn.XLOOKUP($A1046,MedExam_Table[[#Headers],[#Data],[Customer ID]],MedExam_Table[[#Headers],[#Data],[Diabetes Status]],"Not Found",0)</f>
        <v>Prediabetes</v>
      </c>
      <c r="L1046" cm="1">
        <f t="array" ref="L1046">_xlfn.XLOOKUP($A1046,Hospitalisation_table[[#All],[Customer ID]],Hospitalisation_table[[#All],[Customer Age]],"Not Found",0)</f>
        <v>34</v>
      </c>
      <c r="M1046" t="str" cm="1">
        <f t="array" ref="M1046">_xlfn.XLOOKUP($A1046,Hospitalisation_table[[#All],[Customer ID]],Hospitalisation_table[[#All],[Date of Birth]],"Not Found",0)</f>
        <v>18-Aug-1988</v>
      </c>
      <c r="N1046" s="22" cm="1">
        <f t="array" ref="N1046">_xlfn.XLOOKUP($A1046,Hospitalisation_table[[#All],[Customer ID]],Hospitalisation_table[[#All],[charges]],"Not Found",0)</f>
        <v>3699.54</v>
      </c>
      <c r="O1046" t="str" cm="1">
        <f t="array" ref="O1046">_xlfn.XLOOKUP($A1046,Hospitalisation_table[[#All],[Customer ID]],Hospitalisation_table[[#All],[Hospital tier_Updated]],"Not Found",0)</f>
        <v>tier - 2</v>
      </c>
      <c r="P1046" t="str" cm="1">
        <f t="array" ref="P1046">_xlfn.XLOOKUP($A1046,Hospitalisation_table[[#All],[Customer ID]],Hospitalisation_table[[#All],[City tier_updated]],"Not Found",0)</f>
        <v>tier - 3</v>
      </c>
      <c r="Q1046" t="str" cm="1">
        <f t="array" ref="Q1046">_xlfn.XLOOKUP($A1046,Hospitalisation_table[[#All],[Customer ID]],Hospitalisation_table[[#All],[State ID Updated]],"Not Found",0)</f>
        <v>R1013</v>
      </c>
    </row>
    <row r="1047" spans="1:17" x14ac:dyDescent="0.3">
      <c r="A1047" s="14" t="s">
        <v>2179</v>
      </c>
      <c r="B1047" t="str" cm="1">
        <f t="array" ref="B1047">_xlfn.XLOOKUP($A1047,CustomersName[[#All],[Customer ID]],CustomersName[[#All],[First Name]],"Not Found",0)</f>
        <v>horge</v>
      </c>
      <c r="C1047" cm="1">
        <f t="array" ref="C1047">_xlfn.XLOOKUP($A1047,MedExam_Table[[#Headers],[#Data],[Customer ID]],MedExam_Table[[#Headers],[#Data],[BMI]],"Not Found",0)</f>
        <v>38.17</v>
      </c>
      <c r="D1047" cm="1">
        <f t="array" ref="D1047">_xlfn.XLOOKUP($A1047,MedExam_Table[[#Headers],[#Data],[Customer ID]],MedExam_Table[[#Headers],[#Data],[HBA1C]],"Not Found",0)</f>
        <v>4.53</v>
      </c>
      <c r="E1047" t="str" cm="1">
        <f t="array" ref="E1047">_xlfn.XLOOKUP($A1047,MedExam_Table[[#Headers],[#Data],[Customer ID]],MedExam_Table[[#Headers],[#Data],[Heart Issues Updated]],"Not Found",0)</f>
        <v>No</v>
      </c>
      <c r="F1047" t="str" cm="1">
        <f t="array" ref="F1047">_xlfn.XLOOKUP($A1047,MedExam_Table[[#Headers],[#Data],[Customer ID]],MedExam_Table[[#Headers],[#Data],[Any Transplants Update]],"Not Found",0)</f>
        <v>Yes</v>
      </c>
      <c r="G1047" t="str" cm="1">
        <f t="array" ref="G1047">_xlfn.XLOOKUP($A1047,MedExam_Table[[#Headers],[#Data],[Customer ID]],MedExam_Table[[#Headers],[#Data],[Cancer history]],"Not Found",0)</f>
        <v>No</v>
      </c>
      <c r="H1047" cm="1">
        <f t="array" ref="H1047">_xlfn.XLOOKUP($A1047,MedExam_Table[[#Headers],[#Data],[Customer ID]],MedExam_Table[[#Headers],[#Data],[NumberOfMajorSurgeries_updated]],"Not Found",0)</f>
        <v>1</v>
      </c>
      <c r="I1047" t="str" cm="1">
        <f t="array" ref="I1047">_xlfn.XLOOKUP($A1047,MedExam_Table[[#Headers],[#Data],[Customer ID]],MedExam_Table[[#Headers],[#Data],[Smoker Updated]],"Not Found",0)</f>
        <v>Yes</v>
      </c>
      <c r="J1047" t="str" cm="1">
        <f t="array" ref="J1047">_xlfn.XLOOKUP($A1047,MedExam_Table[[#Headers],[#Data],[Customer ID]],MedExam_Table[[#Headers],[#Data],[Weight Status]],"Not Found",0)</f>
        <v>Obesity</v>
      </c>
      <c r="K1047" t="str" cm="1">
        <f t="array" ref="K1047">_xlfn.XLOOKUP($A1047,MedExam_Table[[#Headers],[#Data],[Customer ID]],MedExam_Table[[#Headers],[#Data],[Diabetes Status]],"Not Found",0)</f>
        <v>Normal</v>
      </c>
      <c r="L1047" cm="1">
        <f t="array" ref="L1047">_xlfn.XLOOKUP($A1047,Hospitalisation_table[[#All],[Customer ID]],Hospitalisation_table[[#All],[Customer Age]],"Not Found",0)</f>
        <v>18</v>
      </c>
      <c r="M1047" t="str" cm="1">
        <f t="array" ref="M1047">_xlfn.XLOOKUP($A1047,Hospitalisation_table[[#All],[Customer ID]],Hospitalisation_table[[#All],[Date of Birth]],"Not Found",0)</f>
        <v>25-Dec-2004</v>
      </c>
      <c r="N1047" s="22" cm="1">
        <f t="array" ref="N1047">_xlfn.XLOOKUP($A1047,Hospitalisation_table[[#All],[Customer ID]],Hospitalisation_table[[#All],[charges]],"Not Found",0)</f>
        <v>36307.800000000003</v>
      </c>
      <c r="O1047" t="str" cm="1">
        <f t="array" ref="O1047">_xlfn.XLOOKUP($A1047,Hospitalisation_table[[#All],[Customer ID]],Hospitalisation_table[[#All],[Hospital tier_Updated]],"Not Found",0)</f>
        <v>tier - 1</v>
      </c>
      <c r="P1047" t="str" cm="1">
        <f t="array" ref="P1047">_xlfn.XLOOKUP($A1047,Hospitalisation_table[[#All],[Customer ID]],Hospitalisation_table[[#All],[City tier_updated]],"Not Found",0)</f>
        <v>tier - 2</v>
      </c>
      <c r="Q1047" t="str" cm="1">
        <f t="array" ref="Q1047">_xlfn.XLOOKUP($A1047,Hospitalisation_table[[#All],[Customer ID]],Hospitalisation_table[[#All],[State ID Updated]],"Not Found",0)</f>
        <v>R1013</v>
      </c>
    </row>
    <row r="1048" spans="1:17" x14ac:dyDescent="0.3">
      <c r="A1048" s="13" t="s">
        <v>428</v>
      </c>
      <c r="B1048" t="str" cm="1">
        <f t="array" ref="B1048">_xlfn.XLOOKUP($A1048,CustomersName[[#All],[Customer ID]],CustomersName[[#All],[First Name]],"Not Found",0)</f>
        <v>Michael P.</v>
      </c>
      <c r="C1048" cm="1">
        <f t="array" ref="C1048">_xlfn.XLOOKUP($A1048,MedExam_Table[[#Headers],[#Data],[Customer ID]],MedExam_Table[[#Headers],[#Data],[BMI]],"Not Found",0)</f>
        <v>45.9</v>
      </c>
      <c r="D1048" cm="1">
        <f t="array" ref="D1048">_xlfn.XLOOKUP($A1048,MedExam_Table[[#Headers],[#Data],[Customer ID]],MedExam_Table[[#Headers],[#Data],[HBA1C]],"Not Found",0)</f>
        <v>4.3</v>
      </c>
      <c r="E1048" t="str" cm="1">
        <f t="array" ref="E1048">_xlfn.XLOOKUP($A1048,MedExam_Table[[#Headers],[#Data],[Customer ID]],MedExam_Table[[#Headers],[#Data],[Heart Issues Updated]],"Not Found",0)</f>
        <v>Yes</v>
      </c>
      <c r="F1048" t="str" cm="1">
        <f t="array" ref="F1048">_xlfn.XLOOKUP($A1048,MedExam_Table[[#Headers],[#Data],[Customer ID]],MedExam_Table[[#Headers],[#Data],[Any Transplants Update]],"Not Found",0)</f>
        <v>No</v>
      </c>
      <c r="G1048" t="str" cm="1">
        <f t="array" ref="G1048">_xlfn.XLOOKUP($A1048,MedExam_Table[[#Headers],[#Data],[Customer ID]],MedExam_Table[[#Headers],[#Data],[Cancer history]],"Not Found",0)</f>
        <v>No</v>
      </c>
      <c r="H1048" cm="1">
        <f t="array" ref="H1048">_xlfn.XLOOKUP($A1048,MedExam_Table[[#Headers],[#Data],[Customer ID]],MedExam_Table[[#Headers],[#Data],[NumberOfMajorSurgeries_updated]],"Not Found",0)</f>
        <v>1</v>
      </c>
      <c r="I1048" t="str" cm="1">
        <f t="array" ref="I1048">_xlfn.XLOOKUP($A1048,MedExam_Table[[#Headers],[#Data],[Customer ID]],MedExam_Table[[#Headers],[#Data],[Smoker Updated]],"Not Found",0)</f>
        <v>No</v>
      </c>
      <c r="J1048" t="str" cm="1">
        <f t="array" ref="J1048">_xlfn.XLOOKUP($A1048,MedExam_Table[[#Headers],[#Data],[Customer ID]],MedExam_Table[[#Headers],[#Data],[Weight Status]],"Not Found",0)</f>
        <v>Obesity</v>
      </c>
      <c r="K1048" t="str" cm="1">
        <f t="array" ref="K1048">_xlfn.XLOOKUP($A1048,MedExam_Table[[#Headers],[#Data],[Customer ID]],MedExam_Table[[#Headers],[#Data],[Diabetes Status]],"Not Found",0)</f>
        <v>Normal</v>
      </c>
      <c r="L1048" cm="1">
        <f t="array" ref="L1048">_xlfn.XLOOKUP($A1048,Hospitalisation_table[[#All],[Customer ID]],Hospitalisation_table[[#All],[Customer Age]],"Not Found",0)</f>
        <v>27</v>
      </c>
      <c r="M1048" t="str" cm="1">
        <f t="array" ref="M1048">_xlfn.XLOOKUP($A1048,Hospitalisation_table[[#All],[Customer ID]],Hospitalisation_table[[#All],[Date of Birth]],"Not Found",0)</f>
        <v>21-Oct-1995</v>
      </c>
      <c r="N1048" s="22" cm="1">
        <f t="array" ref="N1048">_xlfn.XLOOKUP($A1048,Hospitalisation_table[[#All],[Customer ID]],Hospitalisation_table[[#All],[charges]],"Not Found",0)</f>
        <v>3693.43</v>
      </c>
      <c r="O1048" t="str" cm="1">
        <f t="array" ref="O1048">_xlfn.XLOOKUP($A1048,Hospitalisation_table[[#All],[Customer ID]],Hospitalisation_table[[#All],[Hospital tier_Updated]],"Not Found",0)</f>
        <v>tier - 2</v>
      </c>
      <c r="P1048" t="str" cm="1">
        <f t="array" ref="P1048">_xlfn.XLOOKUP($A1048,Hospitalisation_table[[#All],[Customer ID]],Hospitalisation_table[[#All],[City tier_updated]],"Not Found",0)</f>
        <v>tier - 3</v>
      </c>
      <c r="Q1048" t="str" cm="1">
        <f t="array" ref="Q1048">_xlfn.XLOOKUP($A1048,Hospitalisation_table[[#All],[Customer ID]],Hospitalisation_table[[#All],[State ID Updated]],"Not Found",0)</f>
        <v>R1011</v>
      </c>
    </row>
    <row r="1049" spans="1:17" x14ac:dyDescent="0.3">
      <c r="A1049" s="14" t="s">
        <v>427</v>
      </c>
      <c r="B1049" t="str" cm="1">
        <f t="array" ref="B1049">_xlfn.XLOOKUP($A1049,CustomersName[[#All],[Customer ID]],CustomersName[[#All],[First Name]],"Not Found",0)</f>
        <v>Russhll M</v>
      </c>
      <c r="C1049" cm="1">
        <f t="array" ref="C1049">_xlfn.XLOOKUP($A1049,MedExam_Table[[#Headers],[#Data],[Customer ID]],MedExam_Table[[#Headers],[#Data],[BMI]],"Not Found",0)</f>
        <v>17.059999999999999</v>
      </c>
      <c r="D1049" cm="1">
        <f t="array" ref="D1049">_xlfn.XLOOKUP($A1049,MedExam_Table[[#Headers],[#Data],[Customer ID]],MedExam_Table[[#Headers],[#Data],[HBA1C]],"Not Found",0)</f>
        <v>8.75</v>
      </c>
      <c r="E1049" t="str" cm="1">
        <f t="array" ref="E1049">_xlfn.XLOOKUP($A1049,MedExam_Table[[#Headers],[#Data],[Customer ID]],MedExam_Table[[#Headers],[#Data],[Heart Issues Updated]],"Not Found",0)</f>
        <v>Yes</v>
      </c>
      <c r="F1049" t="str" cm="1">
        <f t="array" ref="F1049">_xlfn.XLOOKUP($A1049,MedExam_Table[[#Headers],[#Data],[Customer ID]],MedExam_Table[[#Headers],[#Data],[Any Transplants Update]],"Not Found",0)</f>
        <v>No</v>
      </c>
      <c r="G1049" t="str" cm="1">
        <f t="array" ref="G1049">_xlfn.XLOOKUP($A1049,MedExam_Table[[#Headers],[#Data],[Customer ID]],MedExam_Table[[#Headers],[#Data],[Cancer history]],"Not Found",0)</f>
        <v>No</v>
      </c>
      <c r="H1049" cm="1">
        <f t="array" ref="H1049">_xlfn.XLOOKUP($A1049,MedExam_Table[[#Headers],[#Data],[Customer ID]],MedExam_Table[[#Headers],[#Data],[NumberOfMajorSurgeries_updated]],"Not Found",0)</f>
        <v>0</v>
      </c>
      <c r="I1049" t="str" cm="1">
        <f t="array" ref="I1049">_xlfn.XLOOKUP($A1049,MedExam_Table[[#Headers],[#Data],[Customer ID]],MedExam_Table[[#Headers],[#Data],[Smoker Updated]],"Not Found",0)</f>
        <v>No</v>
      </c>
      <c r="J1049" t="str" cm="1">
        <f t="array" ref="J1049">_xlfn.XLOOKUP($A1049,MedExam_Table[[#Headers],[#Data],[Customer ID]],MedExam_Table[[#Headers],[#Data],[Weight Status]],"Not Found",0)</f>
        <v>Underweight</v>
      </c>
      <c r="K1049" t="str" cm="1">
        <f t="array" ref="K1049">_xlfn.XLOOKUP($A1049,MedExam_Table[[#Headers],[#Data],[Customer ID]],MedExam_Table[[#Headers],[#Data],[Diabetes Status]],"Not Found",0)</f>
        <v>Diabetes</v>
      </c>
      <c r="L1049" cm="1">
        <f t="array" ref="L1049">_xlfn.XLOOKUP($A1049,Hospitalisation_table[[#All],[Customer ID]],Hospitalisation_table[[#All],[Customer Age]],"Not Found",0)</f>
        <v>41</v>
      </c>
      <c r="M1049" t="str" cm="1">
        <f t="array" ref="M1049">_xlfn.XLOOKUP($A1049,Hospitalisation_table[[#All],[Customer ID]],Hospitalisation_table[[#All],[Date of Birth]],"Not Found",0)</f>
        <v>14-Dec-1981</v>
      </c>
      <c r="N1049" s="22" cm="1">
        <f t="array" ref="N1049">_xlfn.XLOOKUP($A1049,Hospitalisation_table[[#All],[Customer ID]],Hospitalisation_table[[#All],[charges]],"Not Found",0)</f>
        <v>3688.38</v>
      </c>
      <c r="O1049" t="str" cm="1">
        <f t="array" ref="O1049">_xlfn.XLOOKUP($A1049,Hospitalisation_table[[#All],[Customer ID]],Hospitalisation_table[[#All],[Hospital tier_Updated]],"Not Found",0)</f>
        <v>tier - 2</v>
      </c>
      <c r="P1049" t="str" cm="1">
        <f t="array" ref="P1049">_xlfn.XLOOKUP($A1049,Hospitalisation_table[[#All],[Customer ID]],Hospitalisation_table[[#All],[City tier_updated]],"Not Found",0)</f>
        <v>tier - 2</v>
      </c>
      <c r="Q1049" t="str" cm="1">
        <f t="array" ref="Q1049">_xlfn.XLOOKUP($A1049,Hospitalisation_table[[#All],[Customer ID]],Hospitalisation_table[[#All],[State ID Updated]],"Not Found",0)</f>
        <v>R1013</v>
      </c>
    </row>
    <row r="1050" spans="1:17" x14ac:dyDescent="0.3">
      <c r="A1050" s="13" t="s">
        <v>426</v>
      </c>
      <c r="B1050" t="str" cm="1">
        <f t="array" ref="B1050">_xlfn.XLOOKUP($A1050,CustomersName[[#All],[Customer ID]],CustomersName[[#All],[First Name]],"Not Found",0)</f>
        <v>Martin</v>
      </c>
      <c r="C1050" cm="1">
        <f t="array" ref="C1050">_xlfn.XLOOKUP($A1050,MedExam_Table[[#Headers],[#Data],[Customer ID]],MedExam_Table[[#Headers],[#Data],[BMI]],"Not Found",0)</f>
        <v>32.07</v>
      </c>
      <c r="D1050" cm="1">
        <f t="array" ref="D1050">_xlfn.XLOOKUP($A1050,MedExam_Table[[#Headers],[#Data],[Customer ID]],MedExam_Table[[#Headers],[#Data],[HBA1C]],"Not Found",0)</f>
        <v>5.25</v>
      </c>
      <c r="E1050" t="str" cm="1">
        <f t="array" ref="E1050">_xlfn.XLOOKUP($A1050,MedExam_Table[[#Headers],[#Data],[Customer ID]],MedExam_Table[[#Headers],[#Data],[Heart Issues Updated]],"Not Found",0)</f>
        <v>No</v>
      </c>
      <c r="F1050" t="str" cm="1">
        <f t="array" ref="F1050">_xlfn.XLOOKUP($A1050,MedExam_Table[[#Headers],[#Data],[Customer ID]],MedExam_Table[[#Headers],[#Data],[Any Transplants Update]],"Not Found",0)</f>
        <v>No</v>
      </c>
      <c r="G1050" t="str" cm="1">
        <f t="array" ref="G1050">_xlfn.XLOOKUP($A1050,MedExam_Table[[#Headers],[#Data],[Customer ID]],MedExam_Table[[#Headers],[#Data],[Cancer history]],"Not Found",0)</f>
        <v>Yes</v>
      </c>
      <c r="H1050" cm="1">
        <f t="array" ref="H1050">_xlfn.XLOOKUP($A1050,MedExam_Table[[#Headers],[#Data],[Customer ID]],MedExam_Table[[#Headers],[#Data],[NumberOfMajorSurgeries_updated]],"Not Found",0)</f>
        <v>1</v>
      </c>
      <c r="I1050" t="str" cm="1">
        <f t="array" ref="I1050">_xlfn.XLOOKUP($A1050,MedExam_Table[[#Headers],[#Data],[Customer ID]],MedExam_Table[[#Headers],[#Data],[Smoker Updated]],"Not Found",0)</f>
        <v>No</v>
      </c>
      <c r="J1050" t="str" cm="1">
        <f t="array" ref="J1050">_xlfn.XLOOKUP($A1050,MedExam_Table[[#Headers],[#Data],[Customer ID]],MedExam_Table[[#Headers],[#Data],[Weight Status]],"Not Found",0)</f>
        <v>Obesity</v>
      </c>
      <c r="K1050" t="str" cm="1">
        <f t="array" ref="K1050">_xlfn.XLOOKUP($A1050,MedExam_Table[[#Headers],[#Data],[Customer ID]],MedExam_Table[[#Headers],[#Data],[Diabetes Status]],"Not Found",0)</f>
        <v>Normal</v>
      </c>
      <c r="L1050" cm="1">
        <f t="array" ref="L1050">_xlfn.XLOOKUP($A1050,Hospitalisation_table[[#All],[Customer ID]],Hospitalisation_table[[#All],[Customer Age]],"Not Found",0)</f>
        <v>19</v>
      </c>
      <c r="M1050" t="str" cm="1">
        <f t="array" ref="M1050">_xlfn.XLOOKUP($A1050,Hospitalisation_table[[#All],[Customer ID]],Hospitalisation_table[[#All],[Date of Birth]],"Not Found",0)</f>
        <v>10-Jul-2003</v>
      </c>
      <c r="N1050" s="22" cm="1">
        <f t="array" ref="N1050">_xlfn.XLOOKUP($A1050,Hospitalisation_table[[#All],[Customer ID]],Hospitalisation_table[[#All],[charges]],"Not Found",0)</f>
        <v>3688.35</v>
      </c>
      <c r="O1050" t="str" cm="1">
        <f t="array" ref="O1050">_xlfn.XLOOKUP($A1050,Hospitalisation_table[[#All],[Customer ID]],Hospitalisation_table[[#All],[Hospital tier_Updated]],"Not Found",0)</f>
        <v>tier - 2</v>
      </c>
      <c r="P1050" t="str" cm="1">
        <f t="array" ref="P1050">_xlfn.XLOOKUP($A1050,Hospitalisation_table[[#All],[Customer ID]],Hospitalisation_table[[#All],[City tier_updated]],"Not Found",0)</f>
        <v>tier - 2</v>
      </c>
      <c r="Q1050" t="str" cm="1">
        <f t="array" ref="Q1050">_xlfn.XLOOKUP($A1050,Hospitalisation_table[[#All],[Customer ID]],Hospitalisation_table[[#All],[State ID Updated]],"Not Found",0)</f>
        <v>R1021</v>
      </c>
    </row>
    <row r="1051" spans="1:17" x14ac:dyDescent="0.3">
      <c r="A1051" s="14" t="s">
        <v>425</v>
      </c>
      <c r="B1051" t="str" cm="1">
        <f t="array" ref="B1051">_xlfn.XLOOKUP($A1051,CustomersName[[#All],[Customer ID]],CustomersName[[#All],[First Name]],"Not Found",0)</f>
        <v>Michael</v>
      </c>
      <c r="C1051" cm="1">
        <f t="array" ref="C1051">_xlfn.XLOOKUP($A1051,MedExam_Table[[#Headers],[#Data],[Customer ID]],MedExam_Table[[#Headers],[#Data],[BMI]],"Not Found",0)</f>
        <v>16.5</v>
      </c>
      <c r="D1051" cm="1">
        <f t="array" ref="D1051">_xlfn.XLOOKUP($A1051,MedExam_Table[[#Headers],[#Data],[Customer ID]],MedExam_Table[[#Headers],[#Data],[HBA1C]],"Not Found",0)</f>
        <v>5.03</v>
      </c>
      <c r="E1051" t="str" cm="1">
        <f t="array" ref="E1051">_xlfn.XLOOKUP($A1051,MedExam_Table[[#Headers],[#Data],[Customer ID]],MedExam_Table[[#Headers],[#Data],[Heart Issues Updated]],"Not Found",0)</f>
        <v>No</v>
      </c>
      <c r="F1051" t="str" cm="1">
        <f t="array" ref="F1051">_xlfn.XLOOKUP($A1051,MedExam_Table[[#Headers],[#Data],[Customer ID]],MedExam_Table[[#Headers],[#Data],[Any Transplants Update]],"Not Found",0)</f>
        <v>No</v>
      </c>
      <c r="G1051" t="str" cm="1">
        <f t="array" ref="G1051">_xlfn.XLOOKUP($A1051,MedExam_Table[[#Headers],[#Data],[Customer ID]],MedExam_Table[[#Headers],[#Data],[Cancer history]],"Not Found",0)</f>
        <v>No</v>
      </c>
      <c r="H1051" cm="1">
        <f t="array" ref="H1051">_xlfn.XLOOKUP($A1051,MedExam_Table[[#Headers],[#Data],[Customer ID]],MedExam_Table[[#Headers],[#Data],[NumberOfMajorSurgeries_updated]],"Not Found",0)</f>
        <v>1</v>
      </c>
      <c r="I1051" t="str" cm="1">
        <f t="array" ref="I1051">_xlfn.XLOOKUP($A1051,MedExam_Table[[#Headers],[#Data],[Customer ID]],MedExam_Table[[#Headers],[#Data],[Smoker Updated]],"Not Found",0)</f>
        <v>No</v>
      </c>
      <c r="J1051" t="str" cm="1">
        <f t="array" ref="J1051">_xlfn.XLOOKUP($A1051,MedExam_Table[[#Headers],[#Data],[Customer ID]],MedExam_Table[[#Headers],[#Data],[Weight Status]],"Not Found",0)</f>
        <v>Underweight</v>
      </c>
      <c r="K1051" t="str" cm="1">
        <f t="array" ref="K1051">_xlfn.XLOOKUP($A1051,MedExam_Table[[#Headers],[#Data],[Customer ID]],MedExam_Table[[#Headers],[#Data],[Diabetes Status]],"Not Found",0)</f>
        <v>Normal</v>
      </c>
      <c r="L1051" cm="1">
        <f t="array" ref="L1051">_xlfn.XLOOKUP($A1051,Hospitalisation_table[[#All],[Customer ID]],Hospitalisation_table[[#All],[Customer Age]],"Not Found",0)</f>
        <v>38</v>
      </c>
      <c r="M1051" t="str" cm="1">
        <f t="array" ref="M1051">_xlfn.XLOOKUP($A1051,Hospitalisation_table[[#All],[Customer ID]],Hospitalisation_table[[#All],[Date of Birth]],"Not Found",0)</f>
        <v>6-Jul-1984</v>
      </c>
      <c r="N1051" s="22" cm="1">
        <f t="array" ref="N1051">_xlfn.XLOOKUP($A1051,Hospitalisation_table[[#All],[Customer ID]],Hospitalisation_table[[#All],[charges]],"Not Found",0)</f>
        <v>3678.86</v>
      </c>
      <c r="O1051" t="str" cm="1">
        <f t="array" ref="O1051">_xlfn.XLOOKUP($A1051,Hospitalisation_table[[#All],[Customer ID]],Hospitalisation_table[[#All],[Hospital tier_Updated]],"Not Found",0)</f>
        <v>tier - 2</v>
      </c>
      <c r="P1051" t="str" cm="1">
        <f t="array" ref="P1051">_xlfn.XLOOKUP($A1051,Hospitalisation_table[[#All],[Customer ID]],Hospitalisation_table[[#All],[City tier_updated]],"Not Found",0)</f>
        <v>tier - 3</v>
      </c>
      <c r="Q1051" t="str" cm="1">
        <f t="array" ref="Q1051">_xlfn.XLOOKUP($A1051,Hospitalisation_table[[#All],[Customer ID]],Hospitalisation_table[[#All],[State ID Updated]],"Not Found",0)</f>
        <v>R1013</v>
      </c>
    </row>
    <row r="1052" spans="1:17" x14ac:dyDescent="0.3">
      <c r="A1052" s="13" t="s">
        <v>424</v>
      </c>
      <c r="B1052" t="str" cm="1">
        <f t="array" ref="B1052">_xlfn.XLOOKUP($A1052,CustomersName[[#All],[Customer ID]],CustomersName[[#All],[First Name]],"Not Found",0)</f>
        <v>Miles</v>
      </c>
      <c r="C1052" cm="1">
        <f t="array" ref="C1052">_xlfn.XLOOKUP($A1052,MedExam_Table[[#Headers],[#Data],[Customer ID]],MedExam_Table[[#Headers],[#Data],[BMI]],"Not Found",0)</f>
        <v>31.4</v>
      </c>
      <c r="D1052" cm="1">
        <f t="array" ref="D1052">_xlfn.XLOOKUP($A1052,MedExam_Table[[#Headers],[#Data],[Customer ID]],MedExam_Table[[#Headers],[#Data],[HBA1C]],"Not Found",0)</f>
        <v>5.88</v>
      </c>
      <c r="E1052" t="str" cm="1">
        <f t="array" ref="E1052">_xlfn.XLOOKUP($A1052,MedExam_Table[[#Headers],[#Data],[Customer ID]],MedExam_Table[[#Headers],[#Data],[Heart Issues Updated]],"Not Found",0)</f>
        <v>No</v>
      </c>
      <c r="F1052" t="str" cm="1">
        <f t="array" ref="F1052">_xlfn.XLOOKUP($A1052,MedExam_Table[[#Headers],[#Data],[Customer ID]],MedExam_Table[[#Headers],[#Data],[Any Transplants Update]],"Not Found",0)</f>
        <v>No</v>
      </c>
      <c r="G1052" t="str" cm="1">
        <f t="array" ref="G1052">_xlfn.XLOOKUP($A1052,MedExam_Table[[#Headers],[#Data],[Customer ID]],MedExam_Table[[#Headers],[#Data],[Cancer history]],"Not Found",0)</f>
        <v>No</v>
      </c>
      <c r="H1052" cm="1">
        <f t="array" ref="H1052">_xlfn.XLOOKUP($A1052,MedExam_Table[[#Headers],[#Data],[Customer ID]],MedExam_Table[[#Headers],[#Data],[NumberOfMajorSurgeries_updated]],"Not Found",0)</f>
        <v>1</v>
      </c>
      <c r="I1052" t="str" cm="1">
        <f t="array" ref="I1052">_xlfn.XLOOKUP($A1052,MedExam_Table[[#Headers],[#Data],[Customer ID]],MedExam_Table[[#Headers],[#Data],[Smoker Updated]],"Not Found",0)</f>
        <v>No</v>
      </c>
      <c r="J1052" t="str" cm="1">
        <f t="array" ref="J1052">_xlfn.XLOOKUP($A1052,MedExam_Table[[#Headers],[#Data],[Customer ID]],MedExam_Table[[#Headers],[#Data],[Weight Status]],"Not Found",0)</f>
        <v>Obesity</v>
      </c>
      <c r="K1052" t="str" cm="1">
        <f t="array" ref="K1052">_xlfn.XLOOKUP($A1052,MedExam_Table[[#Headers],[#Data],[Customer ID]],MedExam_Table[[#Headers],[#Data],[Diabetes Status]],"Not Found",0)</f>
        <v>Prediabetes</v>
      </c>
      <c r="L1052" cm="1">
        <f t="array" ref="L1052">_xlfn.XLOOKUP($A1052,Hospitalisation_table[[#All],[Customer ID]],Hospitalisation_table[[#All],[Customer Age]],"Not Found",0)</f>
        <v>30</v>
      </c>
      <c r="M1052" t="str" cm="1">
        <f t="array" ref="M1052">_xlfn.XLOOKUP($A1052,Hospitalisation_table[[#All],[Customer ID]],Hospitalisation_table[[#All],[Date of Birth]],"Not Found",0)</f>
        <v>14-Sep-1992</v>
      </c>
      <c r="N1052" s="22" cm="1">
        <f t="array" ref="N1052">_xlfn.XLOOKUP($A1052,Hospitalisation_table[[#All],[Customer ID]],Hospitalisation_table[[#All],[charges]],"Not Found",0)</f>
        <v>3659.35</v>
      </c>
      <c r="O1052" t="str" cm="1">
        <f t="array" ref="O1052">_xlfn.XLOOKUP($A1052,Hospitalisation_table[[#All],[Customer ID]],Hospitalisation_table[[#All],[Hospital tier_Updated]],"Not Found",0)</f>
        <v>tier - 3</v>
      </c>
      <c r="P1052" t="str" cm="1">
        <f t="array" ref="P1052">_xlfn.XLOOKUP($A1052,Hospitalisation_table[[#All],[Customer ID]],Hospitalisation_table[[#All],[City tier_updated]],"Not Found",0)</f>
        <v>tier - 1</v>
      </c>
      <c r="Q1052" t="str" cm="1">
        <f t="array" ref="Q1052">_xlfn.XLOOKUP($A1052,Hospitalisation_table[[#All],[Customer ID]],Hospitalisation_table[[#All],[State ID Updated]],"Not Found",0)</f>
        <v>R1011</v>
      </c>
    </row>
    <row r="1053" spans="1:17" x14ac:dyDescent="0.3">
      <c r="A1053" s="14" t="s">
        <v>423</v>
      </c>
      <c r="B1053" t="str" cm="1">
        <f t="array" ref="B1053">_xlfn.XLOOKUP($A1053,CustomersName[[#All],[Customer ID]],CustomersName[[#All],[First Name]],"Not Found",0)</f>
        <v>Amanda</v>
      </c>
      <c r="C1053" cm="1">
        <f t="array" ref="C1053">_xlfn.XLOOKUP($A1053,MedExam_Table[[#Headers],[#Data],[Customer ID]],MedExam_Table[[#Headers],[#Data],[BMI]],"Not Found",0)</f>
        <v>20.36</v>
      </c>
      <c r="D1053" cm="1">
        <f t="array" ref="D1053">_xlfn.XLOOKUP($A1053,MedExam_Table[[#Headers],[#Data],[Customer ID]],MedExam_Table[[#Headers],[#Data],[HBA1C]],"Not Found",0)</f>
        <v>4.49</v>
      </c>
      <c r="E1053" t="str" cm="1">
        <f t="array" ref="E1053">_xlfn.XLOOKUP($A1053,MedExam_Table[[#Headers],[#Data],[Customer ID]],MedExam_Table[[#Headers],[#Data],[Heart Issues Updated]],"Not Found",0)</f>
        <v>No</v>
      </c>
      <c r="F1053" t="str" cm="1">
        <f t="array" ref="F1053">_xlfn.XLOOKUP($A1053,MedExam_Table[[#Headers],[#Data],[Customer ID]],MedExam_Table[[#Headers],[#Data],[Any Transplants Update]],"Not Found",0)</f>
        <v>No</v>
      </c>
      <c r="G1053" t="str" cm="1">
        <f t="array" ref="G1053">_xlfn.XLOOKUP($A1053,MedExam_Table[[#Headers],[#Data],[Customer ID]],MedExam_Table[[#Headers],[#Data],[Cancer history]],"Not Found",0)</f>
        <v>No</v>
      </c>
      <c r="H1053" cm="1">
        <f t="array" ref="H1053">_xlfn.XLOOKUP($A1053,MedExam_Table[[#Headers],[#Data],[Customer ID]],MedExam_Table[[#Headers],[#Data],[NumberOfMajorSurgeries_updated]],"Not Found",0)</f>
        <v>0</v>
      </c>
      <c r="I1053" t="str" cm="1">
        <f t="array" ref="I1053">_xlfn.XLOOKUP($A1053,MedExam_Table[[#Headers],[#Data],[Customer ID]],MedExam_Table[[#Headers],[#Data],[Smoker Updated]],"Not Found",0)</f>
        <v>No</v>
      </c>
      <c r="J1053" t="str" cm="1">
        <f t="array" ref="J1053">_xlfn.XLOOKUP($A1053,MedExam_Table[[#Headers],[#Data],[Customer ID]],MedExam_Table[[#Headers],[#Data],[Weight Status]],"Not Found",0)</f>
        <v>NormalWeight</v>
      </c>
      <c r="K1053" t="str" cm="1">
        <f t="array" ref="K1053">_xlfn.XLOOKUP($A1053,MedExam_Table[[#Headers],[#Data],[Customer ID]],MedExam_Table[[#Headers],[#Data],[Diabetes Status]],"Not Found",0)</f>
        <v>Normal</v>
      </c>
      <c r="L1053" cm="1">
        <f t="array" ref="L1053">_xlfn.XLOOKUP($A1053,Hospitalisation_table[[#All],[Customer ID]],Hospitalisation_table[[#All],[Customer Age]],"Not Found",0)</f>
        <v>32</v>
      </c>
      <c r="M1053" t="str" cm="1">
        <f t="array" ref="M1053">_xlfn.XLOOKUP($A1053,Hospitalisation_table[[#All],[Customer ID]],Hospitalisation_table[[#All],[Date of Birth]],"Not Found",0)</f>
        <v>8-Nov-1990</v>
      </c>
      <c r="N1053" s="22" cm="1">
        <f t="array" ref="N1053">_xlfn.XLOOKUP($A1053,Hospitalisation_table[[#All],[Customer ID]],Hospitalisation_table[[#All],[charges]],"Not Found",0)</f>
        <v>3653.29</v>
      </c>
      <c r="O1053" t="str" cm="1">
        <f t="array" ref="O1053">_xlfn.XLOOKUP($A1053,Hospitalisation_table[[#All],[Customer ID]],Hospitalisation_table[[#All],[Hospital tier_Updated]],"Not Found",0)</f>
        <v>tier - 2</v>
      </c>
      <c r="P1053" t="str" cm="1">
        <f t="array" ref="P1053">_xlfn.XLOOKUP($A1053,Hospitalisation_table[[#All],[Customer ID]],Hospitalisation_table[[#All],[City tier_updated]],"Not Found",0)</f>
        <v>tier - 3</v>
      </c>
      <c r="Q1053" t="str" cm="1">
        <f t="array" ref="Q1053">_xlfn.XLOOKUP($A1053,Hospitalisation_table[[#All],[Customer ID]],Hospitalisation_table[[#All],[State ID Updated]],"Not Found",0)</f>
        <v>R1011</v>
      </c>
    </row>
    <row r="1054" spans="1:17" x14ac:dyDescent="0.3">
      <c r="A1054" s="13" t="s">
        <v>422</v>
      </c>
      <c r="B1054" t="str" cm="1">
        <f t="array" ref="B1054">_xlfn.XLOOKUP($A1054,CustomersName[[#All],[Customer ID]],CustomersName[[#All],[First Name]],"Not Found",0)</f>
        <v>Roger</v>
      </c>
      <c r="C1054" cm="1">
        <f t="array" ref="C1054">_xlfn.XLOOKUP($A1054,MedExam_Table[[#Headers],[#Data],[Customer ID]],MedExam_Table[[#Headers],[#Data],[BMI]],"Not Found",0)</f>
        <v>25.46</v>
      </c>
      <c r="D1054" cm="1">
        <f t="array" ref="D1054">_xlfn.XLOOKUP($A1054,MedExam_Table[[#Headers],[#Data],[Customer ID]],MedExam_Table[[#Headers],[#Data],[HBA1C]],"Not Found",0)</f>
        <v>4.1399999999999997</v>
      </c>
      <c r="E1054" t="str" cm="1">
        <f t="array" ref="E1054">_xlfn.XLOOKUP($A1054,MedExam_Table[[#Headers],[#Data],[Customer ID]],MedExam_Table[[#Headers],[#Data],[Heart Issues Updated]],"Not Found",0)</f>
        <v>No</v>
      </c>
      <c r="F1054" t="str" cm="1">
        <f t="array" ref="F1054">_xlfn.XLOOKUP($A1054,MedExam_Table[[#Headers],[#Data],[Customer ID]],MedExam_Table[[#Headers],[#Data],[Any Transplants Update]],"Not Found",0)</f>
        <v>No</v>
      </c>
      <c r="G1054" t="str" cm="1">
        <f t="array" ref="G1054">_xlfn.XLOOKUP($A1054,MedExam_Table[[#Headers],[#Data],[Customer ID]],MedExam_Table[[#Headers],[#Data],[Cancer history]],"Not Found",0)</f>
        <v>No</v>
      </c>
      <c r="H1054" cm="1">
        <f t="array" ref="H1054">_xlfn.XLOOKUP($A1054,MedExam_Table[[#Headers],[#Data],[Customer ID]],MedExam_Table[[#Headers],[#Data],[NumberOfMajorSurgeries_updated]],"Not Found",0)</f>
        <v>1</v>
      </c>
      <c r="I1054" t="str" cm="1">
        <f t="array" ref="I1054">_xlfn.XLOOKUP($A1054,MedExam_Table[[#Headers],[#Data],[Customer ID]],MedExam_Table[[#Headers],[#Data],[Smoker Updated]],"Not Found",0)</f>
        <v>No</v>
      </c>
      <c r="J1054" t="str" cm="1">
        <f t="array" ref="J1054">_xlfn.XLOOKUP($A1054,MedExam_Table[[#Headers],[#Data],[Customer ID]],MedExam_Table[[#Headers],[#Data],[Weight Status]],"Not Found",0)</f>
        <v>OverWeight</v>
      </c>
      <c r="K1054" t="str" cm="1">
        <f t="array" ref="K1054">_xlfn.XLOOKUP($A1054,MedExam_Table[[#Headers],[#Data],[Customer ID]],MedExam_Table[[#Headers],[#Data],[Diabetes Status]],"Not Found",0)</f>
        <v>Normal</v>
      </c>
      <c r="L1054" cm="1">
        <f t="array" ref="L1054">_xlfn.XLOOKUP($A1054,Hospitalisation_table[[#All],[Customer ID]],Hospitalisation_table[[#All],[Customer Age]],"Not Found",0)</f>
        <v>30</v>
      </c>
      <c r="M1054" t="str" cm="1">
        <f t="array" ref="M1054">_xlfn.XLOOKUP($A1054,Hospitalisation_table[[#All],[Customer ID]],Hospitalisation_table[[#All],[Date of Birth]],"Not Found",0)</f>
        <v>17-Nov-1992</v>
      </c>
      <c r="N1054" s="22" cm="1">
        <f t="array" ref="N1054">_xlfn.XLOOKUP($A1054,Hospitalisation_table[[#All],[Customer ID]],Hospitalisation_table[[#All],[charges]],"Not Found",0)</f>
        <v>3645.09</v>
      </c>
      <c r="O1054" t="str" cm="1">
        <f t="array" ref="O1054">_xlfn.XLOOKUP($A1054,Hospitalisation_table[[#All],[Customer ID]],Hospitalisation_table[[#All],[Hospital tier_Updated]],"Not Found",0)</f>
        <v>tier - 1</v>
      </c>
      <c r="P1054" t="str" cm="1">
        <f t="array" ref="P1054">_xlfn.XLOOKUP($A1054,Hospitalisation_table[[#All],[Customer ID]],Hospitalisation_table[[#All],[City tier_updated]],"Not Found",0)</f>
        <v>tier - 2</v>
      </c>
      <c r="Q1054" t="str" cm="1">
        <f t="array" ref="Q1054">_xlfn.XLOOKUP($A1054,Hospitalisation_table[[#All],[Customer ID]],Hospitalisation_table[[#All],[State ID Updated]],"Not Found",0)</f>
        <v>R1014</v>
      </c>
    </row>
    <row r="1055" spans="1:17" x14ac:dyDescent="0.3">
      <c r="A1055" s="14" t="s">
        <v>421</v>
      </c>
      <c r="B1055" t="str" cm="1">
        <f t="array" ref="B1055">_xlfn.XLOOKUP($A1055,CustomersName[[#All],[Customer ID]],CustomersName[[#All],[First Name]],"Not Found",0)</f>
        <v>Brhck J</v>
      </c>
      <c r="C1055" cm="1">
        <f t="array" ref="C1055">_xlfn.XLOOKUP($A1055,MedExam_Table[[#Headers],[#Data],[Customer ID]],MedExam_Table[[#Headers],[#Data],[BMI]],"Not Found",0)</f>
        <v>17.09</v>
      </c>
      <c r="D1055" cm="1">
        <f t="array" ref="D1055">_xlfn.XLOOKUP($A1055,MedExam_Table[[#Headers],[#Data],[Customer ID]],MedExam_Table[[#Headers],[#Data],[HBA1C]],"Not Found",0)</f>
        <v>5.8</v>
      </c>
      <c r="E1055" t="str" cm="1">
        <f t="array" ref="E1055">_xlfn.XLOOKUP($A1055,MedExam_Table[[#Headers],[#Data],[Customer ID]],MedExam_Table[[#Headers],[#Data],[Heart Issues Updated]],"Not Found",0)</f>
        <v>Yes</v>
      </c>
      <c r="F1055" t="str" cm="1">
        <f t="array" ref="F1055">_xlfn.XLOOKUP($A1055,MedExam_Table[[#Headers],[#Data],[Customer ID]],MedExam_Table[[#Headers],[#Data],[Any Transplants Update]],"Not Found",0)</f>
        <v>No</v>
      </c>
      <c r="G1055" t="str" cm="1">
        <f t="array" ref="G1055">_xlfn.XLOOKUP($A1055,MedExam_Table[[#Headers],[#Data],[Customer ID]],MedExam_Table[[#Headers],[#Data],[Cancer history]],"Not Found",0)</f>
        <v>No</v>
      </c>
      <c r="H1055" cm="1">
        <f t="array" ref="H1055">_xlfn.XLOOKUP($A1055,MedExam_Table[[#Headers],[#Data],[Customer ID]],MedExam_Table[[#Headers],[#Data],[NumberOfMajorSurgeries_updated]],"Not Found",0)</f>
        <v>0</v>
      </c>
      <c r="I1055" t="str" cm="1">
        <f t="array" ref="I1055">_xlfn.XLOOKUP($A1055,MedExam_Table[[#Headers],[#Data],[Customer ID]],MedExam_Table[[#Headers],[#Data],[Smoker Updated]],"Not Found",0)</f>
        <v>No</v>
      </c>
      <c r="J1055" t="str" cm="1">
        <f t="array" ref="J1055">_xlfn.XLOOKUP($A1055,MedExam_Table[[#Headers],[#Data],[Customer ID]],MedExam_Table[[#Headers],[#Data],[Weight Status]],"Not Found",0)</f>
        <v>Underweight</v>
      </c>
      <c r="K1055" t="str" cm="1">
        <f t="array" ref="K1055">_xlfn.XLOOKUP($A1055,MedExam_Table[[#Headers],[#Data],[Customer ID]],MedExam_Table[[#Headers],[#Data],[Diabetes Status]],"Not Found",0)</f>
        <v>Prediabetes</v>
      </c>
      <c r="L1055" cm="1">
        <f t="array" ref="L1055">_xlfn.XLOOKUP($A1055,Hospitalisation_table[[#All],[Customer ID]],Hospitalisation_table[[#All],[Customer Age]],"Not Found",0)</f>
        <v>37</v>
      </c>
      <c r="M1055" t="str" cm="1">
        <f t="array" ref="M1055">_xlfn.XLOOKUP($A1055,Hospitalisation_table[[#All],[Customer ID]],Hospitalisation_table[[#All],[Date of Birth]],"Not Found",0)</f>
        <v>14-Jun-1985</v>
      </c>
      <c r="N1055" s="22" cm="1">
        <f t="array" ref="N1055">_xlfn.XLOOKUP($A1055,Hospitalisation_table[[#All],[Customer ID]],Hospitalisation_table[[#All],[charges]],"Not Found",0)</f>
        <v>3622.13</v>
      </c>
      <c r="O1055" t="str" cm="1">
        <f t="array" ref="O1055">_xlfn.XLOOKUP($A1055,Hospitalisation_table[[#All],[Customer ID]],Hospitalisation_table[[#All],[Hospital tier_Updated]],"Not Found",0)</f>
        <v>tier - 2</v>
      </c>
      <c r="P1055" t="str" cm="1">
        <f t="array" ref="P1055">_xlfn.XLOOKUP($A1055,Hospitalisation_table[[#All],[Customer ID]],Hospitalisation_table[[#All],[City tier_updated]],"Not Found",0)</f>
        <v>tier - 1</v>
      </c>
      <c r="Q1055" t="str" cm="1">
        <f t="array" ref="Q1055">_xlfn.XLOOKUP($A1055,Hospitalisation_table[[#All],[Customer ID]],Hospitalisation_table[[#All],[State ID Updated]],"Not Found",0)</f>
        <v>R1013</v>
      </c>
    </row>
    <row r="1056" spans="1:17" x14ac:dyDescent="0.3">
      <c r="A1056" s="13" t="s">
        <v>420</v>
      </c>
      <c r="B1056" t="str" cm="1">
        <f t="array" ref="B1056">_xlfn.XLOOKUP($A1056,CustomersName[[#All],[Customer ID]],CustomersName[[#All],[First Name]],"Not Found",0)</f>
        <v>Stephen F.</v>
      </c>
      <c r="C1056" cm="1">
        <f t="array" ref="C1056">_xlfn.XLOOKUP($A1056,MedExam_Table[[#Headers],[#Data],[Customer ID]],MedExam_Table[[#Headers],[#Data],[BMI]],"Not Found",0)</f>
        <v>20.83</v>
      </c>
      <c r="D1056" cm="1">
        <f t="array" ref="D1056">_xlfn.XLOOKUP($A1056,MedExam_Table[[#Headers],[#Data],[Customer ID]],MedExam_Table[[#Headers],[#Data],[HBA1C]],"Not Found",0)</f>
        <v>5.12</v>
      </c>
      <c r="E1056" t="str" cm="1">
        <f t="array" ref="E1056">_xlfn.XLOOKUP($A1056,MedExam_Table[[#Headers],[#Data],[Customer ID]],MedExam_Table[[#Headers],[#Data],[Heart Issues Updated]],"Not Found",0)</f>
        <v>No</v>
      </c>
      <c r="F1056" t="str" cm="1">
        <f t="array" ref="F1056">_xlfn.XLOOKUP($A1056,MedExam_Table[[#Headers],[#Data],[Customer ID]],MedExam_Table[[#Headers],[#Data],[Any Transplants Update]],"Not Found",0)</f>
        <v>No</v>
      </c>
      <c r="G1056" t="str" cm="1">
        <f t="array" ref="G1056">_xlfn.XLOOKUP($A1056,MedExam_Table[[#Headers],[#Data],[Customer ID]],MedExam_Table[[#Headers],[#Data],[Cancer history]],"Not Found",0)</f>
        <v>No</v>
      </c>
      <c r="H1056" cm="1">
        <f t="array" ref="H1056">_xlfn.XLOOKUP($A1056,MedExam_Table[[#Headers],[#Data],[Customer ID]],MedExam_Table[[#Headers],[#Data],[NumberOfMajorSurgeries_updated]],"Not Found",0)</f>
        <v>0</v>
      </c>
      <c r="I1056" t="str" cm="1">
        <f t="array" ref="I1056">_xlfn.XLOOKUP($A1056,MedExam_Table[[#Headers],[#Data],[Customer ID]],MedExam_Table[[#Headers],[#Data],[Smoker Updated]],"Not Found",0)</f>
        <v>No</v>
      </c>
      <c r="J1056" t="str" cm="1">
        <f t="array" ref="J1056">_xlfn.XLOOKUP($A1056,MedExam_Table[[#Headers],[#Data],[Customer ID]],MedExam_Table[[#Headers],[#Data],[Weight Status]],"Not Found",0)</f>
        <v>NormalWeight</v>
      </c>
      <c r="K1056" t="str" cm="1">
        <f t="array" ref="K1056">_xlfn.XLOOKUP($A1056,MedExam_Table[[#Headers],[#Data],[Customer ID]],MedExam_Table[[#Headers],[#Data],[Diabetes Status]],"Not Found",0)</f>
        <v>Normal</v>
      </c>
      <c r="L1056" cm="1">
        <f t="array" ref="L1056">_xlfn.XLOOKUP($A1056,Hospitalisation_table[[#All],[Customer ID]],Hospitalisation_table[[#All],[Customer Age]],"Not Found",0)</f>
        <v>32</v>
      </c>
      <c r="M1056" t="str" cm="1">
        <f t="array" ref="M1056">_xlfn.XLOOKUP($A1056,Hospitalisation_table[[#All],[Customer ID]],Hospitalisation_table[[#All],[Date of Birth]],"Not Found",0)</f>
        <v>11-Oct-1990</v>
      </c>
      <c r="N1056" s="22" cm="1">
        <f t="array" ref="N1056">_xlfn.XLOOKUP($A1056,Hospitalisation_table[[#All],[Customer ID]],Hospitalisation_table[[#All],[charges]],"Not Found",0)</f>
        <v>3606.43</v>
      </c>
      <c r="O1056" t="str" cm="1">
        <f t="array" ref="O1056">_xlfn.XLOOKUP($A1056,Hospitalisation_table[[#All],[Customer ID]],Hospitalisation_table[[#All],[Hospital tier_Updated]],"Not Found",0)</f>
        <v>tier - 2</v>
      </c>
      <c r="P1056" t="str" cm="1">
        <f t="array" ref="P1056">_xlfn.XLOOKUP($A1056,Hospitalisation_table[[#All],[Customer ID]],Hospitalisation_table[[#All],[City tier_updated]],"Not Found",0)</f>
        <v>tier - 1</v>
      </c>
      <c r="Q1056" t="str" cm="1">
        <f t="array" ref="Q1056">_xlfn.XLOOKUP($A1056,Hospitalisation_table[[#All],[Customer ID]],Hospitalisation_table[[#All],[State ID Updated]],"Not Found",0)</f>
        <v>R1013</v>
      </c>
    </row>
    <row r="1057" spans="1:17" x14ac:dyDescent="0.3">
      <c r="A1057" s="14" t="s">
        <v>419</v>
      </c>
      <c r="B1057" t="str" cm="1">
        <f t="array" ref="B1057">_xlfn.XLOOKUP($A1057,CustomersName[[#All],[Customer ID]],CustomersName[[#All],[First Name]],"Not Found",0)</f>
        <v>Missy</v>
      </c>
      <c r="C1057" cm="1">
        <f t="array" ref="C1057">_xlfn.XLOOKUP($A1057,MedExam_Table[[#Headers],[#Data],[Customer ID]],MedExam_Table[[#Headers],[#Data],[BMI]],"Not Found",0)</f>
        <v>18.920000000000002</v>
      </c>
      <c r="D1057" cm="1">
        <f t="array" ref="D1057">_xlfn.XLOOKUP($A1057,MedExam_Table[[#Headers],[#Data],[Customer ID]],MedExam_Table[[#Headers],[#Data],[HBA1C]],"Not Found",0)</f>
        <v>5.98</v>
      </c>
      <c r="E1057" t="str" cm="1">
        <f t="array" ref="E1057">_xlfn.XLOOKUP($A1057,MedExam_Table[[#Headers],[#Data],[Customer ID]],MedExam_Table[[#Headers],[#Data],[Heart Issues Updated]],"Not Found",0)</f>
        <v>Yes</v>
      </c>
      <c r="F1057" t="str" cm="1">
        <f t="array" ref="F1057">_xlfn.XLOOKUP($A1057,MedExam_Table[[#Headers],[#Data],[Customer ID]],MedExam_Table[[#Headers],[#Data],[Any Transplants Update]],"Not Found",0)</f>
        <v>No</v>
      </c>
      <c r="G1057" t="str" cm="1">
        <f t="array" ref="G1057">_xlfn.XLOOKUP($A1057,MedExam_Table[[#Headers],[#Data],[Customer ID]],MedExam_Table[[#Headers],[#Data],[Cancer history]],"Not Found",0)</f>
        <v>No</v>
      </c>
      <c r="H1057" cm="1">
        <f t="array" ref="H1057">_xlfn.XLOOKUP($A1057,MedExam_Table[[#Headers],[#Data],[Customer ID]],MedExam_Table[[#Headers],[#Data],[NumberOfMajorSurgeries_updated]],"Not Found",0)</f>
        <v>1</v>
      </c>
      <c r="I1057" t="str" cm="1">
        <f t="array" ref="I1057">_xlfn.XLOOKUP($A1057,MedExam_Table[[#Headers],[#Data],[Customer ID]],MedExam_Table[[#Headers],[#Data],[Smoker Updated]],"Not Found",0)</f>
        <v>No</v>
      </c>
      <c r="J1057" t="str" cm="1">
        <f t="array" ref="J1057">_xlfn.XLOOKUP($A1057,MedExam_Table[[#Headers],[#Data],[Customer ID]],MedExam_Table[[#Headers],[#Data],[Weight Status]],"Not Found",0)</f>
        <v>NormalWeight</v>
      </c>
      <c r="K1057" t="str" cm="1">
        <f t="array" ref="K1057">_xlfn.XLOOKUP($A1057,MedExam_Table[[#Headers],[#Data],[Customer ID]],MedExam_Table[[#Headers],[#Data],[Diabetes Status]],"Not Found",0)</f>
        <v>Prediabetes</v>
      </c>
      <c r="L1057" cm="1">
        <f t="array" ref="L1057">_xlfn.XLOOKUP($A1057,Hospitalisation_table[[#All],[Customer ID]],Hospitalisation_table[[#All],[Customer Age]],"Not Found",0)</f>
        <v>34</v>
      </c>
      <c r="M1057" t="str" cm="1">
        <f t="array" ref="M1057">_xlfn.XLOOKUP($A1057,Hospitalisation_table[[#All],[Customer ID]],Hospitalisation_table[[#All],[Date of Birth]],"Not Found",0)</f>
        <v>4-Nov-1988</v>
      </c>
      <c r="N1057" s="22" cm="1">
        <f t="array" ref="N1057">_xlfn.XLOOKUP($A1057,Hospitalisation_table[[#All],[Customer ID]],Hospitalisation_table[[#All],[charges]],"Not Found",0)</f>
        <v>3603.6</v>
      </c>
      <c r="O1057" t="str" cm="1">
        <f t="array" ref="O1057">_xlfn.XLOOKUP($A1057,Hospitalisation_table[[#All],[Customer ID]],Hospitalisation_table[[#All],[Hospital tier_Updated]],"Not Found",0)</f>
        <v>tier - 2</v>
      </c>
      <c r="P1057" t="str" cm="1">
        <f t="array" ref="P1057">_xlfn.XLOOKUP($A1057,Hospitalisation_table[[#All],[Customer ID]],Hospitalisation_table[[#All],[City tier_updated]],"Not Found",0)</f>
        <v>tier - 1</v>
      </c>
      <c r="Q1057" t="str" cm="1">
        <f t="array" ref="Q1057">_xlfn.XLOOKUP($A1057,Hospitalisation_table[[#All],[Customer ID]],Hospitalisation_table[[#All],[State ID Updated]],"Not Found",0)</f>
        <v>R1013</v>
      </c>
    </row>
    <row r="1058" spans="1:17" x14ac:dyDescent="0.3">
      <c r="A1058" s="13" t="s">
        <v>2178</v>
      </c>
      <c r="B1058" t="str" cm="1">
        <f t="array" ref="B1058">_xlfn.XLOOKUP($A1058,CustomersName[[#All],[Customer ID]],CustomersName[[#All],[First Name]],"Not Found",0)</f>
        <v>Jahk R</v>
      </c>
      <c r="C1058" cm="1">
        <f t="array" ref="C1058">_xlfn.XLOOKUP($A1058,MedExam_Table[[#Headers],[#Data],[Customer ID]],MedExam_Table[[#Headers],[#Data],[BMI]],"Not Found",0)</f>
        <v>36.954999999999998</v>
      </c>
      <c r="D1058" cm="1">
        <f t="array" ref="D1058">_xlfn.XLOOKUP($A1058,MedExam_Table[[#Headers],[#Data],[Customer ID]],MedExam_Table[[#Headers],[#Data],[HBA1C]],"Not Found",0)</f>
        <v>5.84</v>
      </c>
      <c r="E1058" t="str" cm="1">
        <f t="array" ref="E1058">_xlfn.XLOOKUP($A1058,MedExam_Table[[#Headers],[#Data],[Customer ID]],MedExam_Table[[#Headers],[#Data],[Heart Issues Updated]],"Not Found",0)</f>
        <v>No</v>
      </c>
      <c r="F1058" t="str" cm="1">
        <f t="array" ref="F1058">_xlfn.XLOOKUP($A1058,MedExam_Table[[#Headers],[#Data],[Customer ID]],MedExam_Table[[#Headers],[#Data],[Any Transplants Update]],"Not Found",0)</f>
        <v>No</v>
      </c>
      <c r="G1058" t="str" cm="1">
        <f t="array" ref="G1058">_xlfn.XLOOKUP($A1058,MedExam_Table[[#Headers],[#Data],[Customer ID]],MedExam_Table[[#Headers],[#Data],[Cancer history]],"Not Found",0)</f>
        <v>Yes</v>
      </c>
      <c r="H1058" cm="1">
        <f t="array" ref="H1058">_xlfn.XLOOKUP($A1058,MedExam_Table[[#Headers],[#Data],[Customer ID]],MedExam_Table[[#Headers],[#Data],[NumberOfMajorSurgeries_updated]],"Not Found",0)</f>
        <v>1</v>
      </c>
      <c r="I1058" t="str" cm="1">
        <f t="array" ref="I1058">_xlfn.XLOOKUP($A1058,MedExam_Table[[#Headers],[#Data],[Customer ID]],MedExam_Table[[#Headers],[#Data],[Smoker Updated]],"Not Found",0)</f>
        <v>Yes</v>
      </c>
      <c r="J1058" t="str" cm="1">
        <f t="array" ref="J1058">_xlfn.XLOOKUP($A1058,MedExam_Table[[#Headers],[#Data],[Customer ID]],MedExam_Table[[#Headers],[#Data],[Weight Status]],"Not Found",0)</f>
        <v>Obesity</v>
      </c>
      <c r="K1058" t="str" cm="1">
        <f t="array" ref="K1058">_xlfn.XLOOKUP($A1058,MedExam_Table[[#Headers],[#Data],[Customer ID]],MedExam_Table[[#Headers],[#Data],[Diabetes Status]],"Not Found",0)</f>
        <v>Prediabetes</v>
      </c>
      <c r="L1058" cm="1">
        <f t="array" ref="L1058">_xlfn.XLOOKUP($A1058,Hospitalisation_table[[#All],[Customer ID]],Hospitalisation_table[[#All],[Customer Age]],"Not Found",0)</f>
        <v>19</v>
      </c>
      <c r="M1058" t="str" cm="1">
        <f t="array" ref="M1058">_xlfn.XLOOKUP($A1058,Hospitalisation_table[[#All],[Customer ID]],Hospitalisation_table[[#All],[Date of Birth]],"Not Found",0)</f>
        <v>5-Sep-2003</v>
      </c>
      <c r="N1058" s="22" cm="1">
        <f t="array" ref="N1058">_xlfn.XLOOKUP($A1058,Hospitalisation_table[[#All],[Customer ID]],Hospitalisation_table[[#All],[charges]],"Not Found",0)</f>
        <v>36219.410000000003</v>
      </c>
      <c r="O1058" t="str" cm="1">
        <f t="array" ref="O1058">_xlfn.XLOOKUP($A1058,Hospitalisation_table[[#All],[Customer ID]],Hospitalisation_table[[#All],[Hospital tier_Updated]],"Not Found",0)</f>
        <v>tier - 1</v>
      </c>
      <c r="P1058" t="str" cm="1">
        <f t="array" ref="P1058">_xlfn.XLOOKUP($A1058,Hospitalisation_table[[#All],[Customer ID]],Hospitalisation_table[[#All],[City tier_updated]],"Not Found",0)</f>
        <v>tier - 1</v>
      </c>
      <c r="Q1058" t="str" cm="1">
        <f t="array" ref="Q1058">_xlfn.XLOOKUP($A1058,Hospitalisation_table[[#All],[Customer ID]],Hospitalisation_table[[#All],[State ID Updated]],"Not Found",0)</f>
        <v>R1012</v>
      </c>
    </row>
    <row r="1059" spans="1:17" x14ac:dyDescent="0.3">
      <c r="A1059" s="14" t="s">
        <v>418</v>
      </c>
      <c r="B1059" t="str" cm="1">
        <f t="array" ref="B1059">_xlfn.XLOOKUP($A1059,CustomersName[[#All],[Customer ID]],CustomersName[[#All],[First Name]],"Not Found",0)</f>
        <v>William</v>
      </c>
      <c r="C1059" cm="1">
        <f t="array" ref="C1059">_xlfn.XLOOKUP($A1059,MedExam_Table[[#Headers],[#Data],[Customer ID]],MedExam_Table[[#Headers],[#Data],[BMI]],"Not Found",0)</f>
        <v>37.1</v>
      </c>
      <c r="D1059" cm="1">
        <f t="array" ref="D1059">_xlfn.XLOOKUP($A1059,MedExam_Table[[#Headers],[#Data],[Customer ID]],MedExam_Table[[#Headers],[#Data],[HBA1C]],"Not Found",0)</f>
        <v>5.46</v>
      </c>
      <c r="E1059" t="str" cm="1">
        <f t="array" ref="E1059">_xlfn.XLOOKUP($A1059,MedExam_Table[[#Headers],[#Data],[Customer ID]],MedExam_Table[[#Headers],[#Data],[Heart Issues Updated]],"Not Found",0)</f>
        <v>No</v>
      </c>
      <c r="F1059" t="str" cm="1">
        <f t="array" ref="F1059">_xlfn.XLOOKUP($A1059,MedExam_Table[[#Headers],[#Data],[Customer ID]],MedExam_Table[[#Headers],[#Data],[Any Transplants Update]],"Not Found",0)</f>
        <v>No</v>
      </c>
      <c r="G1059" t="str" cm="1">
        <f t="array" ref="G1059">_xlfn.XLOOKUP($A1059,MedExam_Table[[#Headers],[#Data],[Customer ID]],MedExam_Table[[#Headers],[#Data],[Cancer history]],"Not Found",0)</f>
        <v>No</v>
      </c>
      <c r="H1059" cm="1">
        <f t="array" ref="H1059">_xlfn.XLOOKUP($A1059,MedExam_Table[[#Headers],[#Data],[Customer ID]],MedExam_Table[[#Headers],[#Data],[NumberOfMajorSurgeries_updated]],"Not Found",0)</f>
        <v>0</v>
      </c>
      <c r="I1059" t="str" cm="1">
        <f t="array" ref="I1059">_xlfn.XLOOKUP($A1059,MedExam_Table[[#Headers],[#Data],[Customer ID]],MedExam_Table[[#Headers],[#Data],[Smoker Updated]],"Not Found",0)</f>
        <v>No</v>
      </c>
      <c r="J1059" t="str" cm="1">
        <f t="array" ref="J1059">_xlfn.XLOOKUP($A1059,MedExam_Table[[#Headers],[#Data],[Customer ID]],MedExam_Table[[#Headers],[#Data],[Weight Status]],"Not Found",0)</f>
        <v>Obesity</v>
      </c>
      <c r="K1059" t="str" cm="1">
        <f t="array" ref="K1059">_xlfn.XLOOKUP($A1059,MedExam_Table[[#Headers],[#Data],[Customer ID]],MedExam_Table[[#Headers],[#Data],[Diabetes Status]],"Not Found",0)</f>
        <v>Normal</v>
      </c>
      <c r="L1059" cm="1">
        <f t="array" ref="L1059">_xlfn.XLOOKUP($A1059,Hospitalisation_table[[#All],[Customer ID]],Hospitalisation_table[[#All],[Customer Age]],"Not Found",0)</f>
        <v>23</v>
      </c>
      <c r="M1059" t="str" cm="1">
        <f t="array" ref="M1059">_xlfn.XLOOKUP($A1059,Hospitalisation_table[[#All],[Customer ID]],Hospitalisation_table[[#All],[Date of Birth]],"Not Found",0)</f>
        <v>12-Aug-1999</v>
      </c>
      <c r="N1059" s="22" cm="1">
        <f t="array" ref="N1059">_xlfn.XLOOKUP($A1059,Hospitalisation_table[[#All],[Customer ID]],Hospitalisation_table[[#All],[charges]],"Not Found",0)</f>
        <v>3597.6</v>
      </c>
      <c r="O1059" t="str" cm="1">
        <f t="array" ref="O1059">_xlfn.XLOOKUP($A1059,Hospitalisation_table[[#All],[Customer ID]],Hospitalisation_table[[#All],[Hospital tier_Updated]],"Not Found",0)</f>
        <v>tier - 2</v>
      </c>
      <c r="P1059" t="str" cm="1">
        <f t="array" ref="P1059">_xlfn.XLOOKUP($A1059,Hospitalisation_table[[#All],[Customer ID]],Hospitalisation_table[[#All],[City tier_updated]],"Not Found",0)</f>
        <v>tier - 2</v>
      </c>
      <c r="Q1059" t="str" cm="1">
        <f t="array" ref="Q1059">_xlfn.XLOOKUP($A1059,Hospitalisation_table[[#All],[Customer ID]],Hospitalisation_table[[#All],[State ID Updated]],"Not Found",0)</f>
        <v>R1011</v>
      </c>
    </row>
    <row r="1060" spans="1:17" x14ac:dyDescent="0.3">
      <c r="A1060" s="13" t="s">
        <v>417</v>
      </c>
      <c r="B1060" t="str" cm="1">
        <f t="array" ref="B1060">_xlfn.XLOOKUP($A1060,CustomersName[[#All],[Customer ID]],CustomersName[[#All],[First Name]],"Not Found",0)</f>
        <v>Lhuren M</v>
      </c>
      <c r="C1060" cm="1">
        <f t="array" ref="C1060">_xlfn.XLOOKUP($A1060,MedExam_Table[[#Headers],[#Data],[Customer ID]],MedExam_Table[[#Headers],[#Data],[BMI]],"Not Found",0)</f>
        <v>22.515000000000001</v>
      </c>
      <c r="D1060" cm="1">
        <f t="array" ref="D1060">_xlfn.XLOOKUP($A1060,MedExam_Table[[#Headers],[#Data],[Customer ID]],MedExam_Table[[#Headers],[#Data],[HBA1C]],"Not Found",0)</f>
        <v>4.91</v>
      </c>
      <c r="E1060" t="str" cm="1">
        <f t="array" ref="E1060">_xlfn.XLOOKUP($A1060,MedExam_Table[[#Headers],[#Data],[Customer ID]],MedExam_Table[[#Headers],[#Data],[Heart Issues Updated]],"Not Found",0)</f>
        <v>Yes</v>
      </c>
      <c r="F1060" t="str" cm="1">
        <f t="array" ref="F1060">_xlfn.XLOOKUP($A1060,MedExam_Table[[#Headers],[#Data],[Customer ID]],MedExam_Table[[#Headers],[#Data],[Any Transplants Update]],"Not Found",0)</f>
        <v>No</v>
      </c>
      <c r="G1060" t="str" cm="1">
        <f t="array" ref="G1060">_xlfn.XLOOKUP($A1060,MedExam_Table[[#Headers],[#Data],[Customer ID]],MedExam_Table[[#Headers],[#Data],[Cancer history]],"Not Found",0)</f>
        <v>Yes</v>
      </c>
      <c r="H1060" cm="1">
        <f t="array" ref="H1060">_xlfn.XLOOKUP($A1060,MedExam_Table[[#Headers],[#Data],[Customer ID]],MedExam_Table[[#Headers],[#Data],[NumberOfMajorSurgeries_updated]],"Not Found",0)</f>
        <v>1</v>
      </c>
      <c r="I1060" t="str" cm="1">
        <f t="array" ref="I1060">_xlfn.XLOOKUP($A1060,MedExam_Table[[#Headers],[#Data],[Customer ID]],MedExam_Table[[#Headers],[#Data],[Smoker Updated]],"Not Found",0)</f>
        <v>No</v>
      </c>
      <c r="J1060" t="str" cm="1">
        <f t="array" ref="J1060">_xlfn.XLOOKUP($A1060,MedExam_Table[[#Headers],[#Data],[Customer ID]],MedExam_Table[[#Headers],[#Data],[Weight Status]],"Not Found",0)</f>
        <v>NormalWeight</v>
      </c>
      <c r="K1060" t="str" cm="1">
        <f t="array" ref="K1060">_xlfn.XLOOKUP($A1060,MedExam_Table[[#Headers],[#Data],[Customer ID]],MedExam_Table[[#Headers],[#Data],[Diabetes Status]],"Not Found",0)</f>
        <v>Normal</v>
      </c>
      <c r="L1060" cm="1">
        <f t="array" ref="L1060">_xlfn.XLOOKUP($A1060,Hospitalisation_table[[#All],[Customer ID]],Hospitalisation_table[[#All],[Customer Age]],"Not Found",0)</f>
        <v>25</v>
      </c>
      <c r="M1060" t="str" cm="1">
        <f t="array" ref="M1060">_xlfn.XLOOKUP($A1060,Hospitalisation_table[[#All],[Customer ID]],Hospitalisation_table[[#All],[Date of Birth]],"Not Found",0)</f>
        <v>4-Nov-1997</v>
      </c>
      <c r="N1060" s="22" cm="1">
        <f t="array" ref="N1060">_xlfn.XLOOKUP($A1060,Hospitalisation_table[[#All],[Customer ID]],Hospitalisation_table[[#All],[charges]],"Not Found",0)</f>
        <v>3594.17</v>
      </c>
      <c r="O1060" t="str" cm="1">
        <f t="array" ref="O1060">_xlfn.XLOOKUP($A1060,Hospitalisation_table[[#All],[Customer ID]],Hospitalisation_table[[#All],[Hospital tier_Updated]],"Not Found",0)</f>
        <v>tier - 2</v>
      </c>
      <c r="P1060" t="str" cm="1">
        <f t="array" ref="P1060">_xlfn.XLOOKUP($A1060,Hospitalisation_table[[#All],[Customer ID]],Hospitalisation_table[[#All],[City tier_updated]],"Not Found",0)</f>
        <v>tier - 2</v>
      </c>
      <c r="Q1060" t="str" cm="1">
        <f t="array" ref="Q1060">_xlfn.XLOOKUP($A1060,Hospitalisation_table[[#All],[Customer ID]],Hospitalisation_table[[#All],[State ID Updated]],"Not Found",0)</f>
        <v>R1012</v>
      </c>
    </row>
    <row r="1061" spans="1:17" x14ac:dyDescent="0.3">
      <c r="A1061" s="14" t="s">
        <v>416</v>
      </c>
      <c r="B1061" t="str" cm="1">
        <f t="array" ref="B1061">_xlfn.XLOOKUP($A1061,CustomersName[[#All],[Customer ID]],CustomersName[[#All],[First Name]],"Not Found",0)</f>
        <v>Apolo U</v>
      </c>
      <c r="C1061" cm="1">
        <f t="array" ref="C1061">_xlfn.XLOOKUP($A1061,MedExam_Table[[#Headers],[#Data],[Customer ID]],MedExam_Table[[#Headers],[#Data],[BMI]],"Not Found",0)</f>
        <v>32.700000000000003</v>
      </c>
      <c r="D1061" cm="1">
        <f t="array" ref="D1061">_xlfn.XLOOKUP($A1061,MedExam_Table[[#Headers],[#Data],[Customer ID]],MedExam_Table[[#Headers],[#Data],[HBA1C]],"Not Found",0)</f>
        <v>4.66</v>
      </c>
      <c r="E1061" t="str" cm="1">
        <f t="array" ref="E1061">_xlfn.XLOOKUP($A1061,MedExam_Table[[#Headers],[#Data],[Customer ID]],MedExam_Table[[#Headers],[#Data],[Heart Issues Updated]],"Not Found",0)</f>
        <v>No</v>
      </c>
      <c r="F1061" t="str" cm="1">
        <f t="array" ref="F1061">_xlfn.XLOOKUP($A1061,MedExam_Table[[#Headers],[#Data],[Customer ID]],MedExam_Table[[#Headers],[#Data],[Any Transplants Update]],"Not Found",0)</f>
        <v>No</v>
      </c>
      <c r="G1061" t="str" cm="1">
        <f t="array" ref="G1061">_xlfn.XLOOKUP($A1061,MedExam_Table[[#Headers],[#Data],[Customer ID]],MedExam_Table[[#Headers],[#Data],[Cancer history]],"Not Found",0)</f>
        <v>No</v>
      </c>
      <c r="H1061" cm="1">
        <f t="array" ref="H1061">_xlfn.XLOOKUP($A1061,MedExam_Table[[#Headers],[#Data],[Customer ID]],MedExam_Table[[#Headers],[#Data],[NumberOfMajorSurgeries_updated]],"Not Found",0)</f>
        <v>0</v>
      </c>
      <c r="I1061" t="str" cm="1">
        <f t="array" ref="I1061">_xlfn.XLOOKUP($A1061,MedExam_Table[[#Headers],[#Data],[Customer ID]],MedExam_Table[[#Headers],[#Data],[Smoker Updated]],"Not Found",0)</f>
        <v>No</v>
      </c>
      <c r="J1061" t="str" cm="1">
        <f t="array" ref="J1061">_xlfn.XLOOKUP($A1061,MedExam_Table[[#Headers],[#Data],[Customer ID]],MedExam_Table[[#Headers],[#Data],[Weight Status]],"Not Found",0)</f>
        <v>Obesity</v>
      </c>
      <c r="K1061" t="str" cm="1">
        <f t="array" ref="K1061">_xlfn.XLOOKUP($A1061,MedExam_Table[[#Headers],[#Data],[Customer ID]],MedExam_Table[[#Headers],[#Data],[Diabetes Status]],"Not Found",0)</f>
        <v>Normal</v>
      </c>
      <c r="L1061" cm="1">
        <f t="array" ref="L1061">_xlfn.XLOOKUP($A1061,Hospitalisation_table[[#All],[Customer ID]],Hospitalisation_table[[#All],[Customer Age]],"Not Found",0)</f>
        <v>24</v>
      </c>
      <c r="M1061" t="str" cm="1">
        <f t="array" ref="M1061">_xlfn.XLOOKUP($A1061,Hospitalisation_table[[#All],[Customer ID]],Hospitalisation_table[[#All],[Date of Birth]],"Not Found",0)</f>
        <v>6-Jun-1999</v>
      </c>
      <c r="N1061" s="22" cm="1">
        <f t="array" ref="N1061">_xlfn.XLOOKUP($A1061,Hospitalisation_table[[#All],[Customer ID]],Hospitalisation_table[[#All],[charges]],"Not Found",0)</f>
        <v>3591.48</v>
      </c>
      <c r="O1061" t="str" cm="1">
        <f t="array" ref="O1061">_xlfn.XLOOKUP($A1061,Hospitalisation_table[[#All],[Customer ID]],Hospitalisation_table[[#All],[Hospital tier_Updated]],"Not Found",0)</f>
        <v>tier - 2</v>
      </c>
      <c r="P1061" t="str" cm="1">
        <f t="array" ref="P1061">_xlfn.XLOOKUP($A1061,Hospitalisation_table[[#All],[Customer ID]],Hospitalisation_table[[#All],[City tier_updated]],"Not Found",0)</f>
        <v>tier - 3</v>
      </c>
      <c r="Q1061" t="str" cm="1">
        <f t="array" ref="Q1061">_xlfn.XLOOKUP($A1061,Hospitalisation_table[[#All],[Customer ID]],Hospitalisation_table[[#All],[State ID Updated]],"Not Found",0)</f>
        <v>R1011</v>
      </c>
    </row>
    <row r="1062" spans="1:17" x14ac:dyDescent="0.3">
      <c r="A1062" s="13" t="s">
        <v>415</v>
      </c>
      <c r="B1062" t="str" cm="1">
        <f t="array" ref="B1062">_xlfn.XLOOKUP($A1062,CustomersName[[#All],[Customer ID]],CustomersName[[#All],[First Name]],"Not Found",0)</f>
        <v>Alfons</v>
      </c>
      <c r="C1062" cm="1">
        <f t="array" ref="C1062">_xlfn.XLOOKUP($A1062,MedExam_Table[[#Headers],[#Data],[Customer ID]],MedExam_Table[[#Headers],[#Data],[BMI]],"Not Found",0)</f>
        <v>17.75</v>
      </c>
      <c r="D1062" cm="1">
        <f t="array" ref="D1062">_xlfn.XLOOKUP($A1062,MedExam_Table[[#Headers],[#Data],[Customer ID]],MedExam_Table[[#Headers],[#Data],[HBA1C]],"Not Found",0)</f>
        <v>6.8</v>
      </c>
      <c r="E1062" t="str" cm="1">
        <f t="array" ref="E1062">_xlfn.XLOOKUP($A1062,MedExam_Table[[#Headers],[#Data],[Customer ID]],MedExam_Table[[#Headers],[#Data],[Heart Issues Updated]],"Not Found",0)</f>
        <v>Yes</v>
      </c>
      <c r="F1062" t="str" cm="1">
        <f t="array" ref="F1062">_xlfn.XLOOKUP($A1062,MedExam_Table[[#Headers],[#Data],[Customer ID]],MedExam_Table[[#Headers],[#Data],[Any Transplants Update]],"Not Found",0)</f>
        <v>No</v>
      </c>
      <c r="G1062" t="str" cm="1">
        <f t="array" ref="G1062">_xlfn.XLOOKUP($A1062,MedExam_Table[[#Headers],[#Data],[Customer ID]],MedExam_Table[[#Headers],[#Data],[Cancer history]],"Not Found",0)</f>
        <v>No</v>
      </c>
      <c r="H1062" cm="1">
        <f t="array" ref="H1062">_xlfn.XLOOKUP($A1062,MedExam_Table[[#Headers],[#Data],[Customer ID]],MedExam_Table[[#Headers],[#Data],[NumberOfMajorSurgeries_updated]],"Not Found",0)</f>
        <v>1</v>
      </c>
      <c r="I1062" t="str" cm="1">
        <f t="array" ref="I1062">_xlfn.XLOOKUP($A1062,MedExam_Table[[#Headers],[#Data],[Customer ID]],MedExam_Table[[#Headers],[#Data],[Smoker Updated]],"Not Found",0)</f>
        <v>No</v>
      </c>
      <c r="J1062" t="str" cm="1">
        <f t="array" ref="J1062">_xlfn.XLOOKUP($A1062,MedExam_Table[[#Headers],[#Data],[Customer ID]],MedExam_Table[[#Headers],[#Data],[Weight Status]],"Not Found",0)</f>
        <v>Underweight</v>
      </c>
      <c r="K1062" t="str" cm="1">
        <f t="array" ref="K1062">_xlfn.XLOOKUP($A1062,MedExam_Table[[#Headers],[#Data],[Customer ID]],MedExam_Table[[#Headers],[#Data],[Diabetes Status]],"Not Found",0)</f>
        <v>Diabetes</v>
      </c>
      <c r="L1062" cm="1">
        <f t="array" ref="L1062">_xlfn.XLOOKUP($A1062,Hospitalisation_table[[#All],[Customer ID]],Hospitalisation_table[[#All],[Customer Age]],"Not Found",0)</f>
        <v>36</v>
      </c>
      <c r="M1062" t="str" cm="1">
        <f t="array" ref="M1062">_xlfn.XLOOKUP($A1062,Hospitalisation_table[[#All],[Customer ID]],Hospitalisation_table[[#All],[Date of Birth]],"Not Found",0)</f>
        <v>27-Dec-1986</v>
      </c>
      <c r="N1062" s="22" cm="1">
        <f t="array" ref="N1062">_xlfn.XLOOKUP($A1062,Hospitalisation_table[[#All],[Customer ID]],Hospitalisation_table[[#All],[charges]],"Not Found",0)</f>
        <v>3589.14</v>
      </c>
      <c r="O1062" t="str" cm="1">
        <f t="array" ref="O1062">_xlfn.XLOOKUP($A1062,Hospitalisation_table[[#All],[Customer ID]],Hospitalisation_table[[#All],[Hospital tier_Updated]],"Not Found",0)</f>
        <v>tier - 2</v>
      </c>
      <c r="P1062" t="str" cm="1">
        <f t="array" ref="P1062">_xlfn.XLOOKUP($A1062,Hospitalisation_table[[#All],[Customer ID]],Hospitalisation_table[[#All],[City tier_updated]],"Not Found",0)</f>
        <v>tier - 2</v>
      </c>
      <c r="Q1062" t="str" cm="1">
        <f t="array" ref="Q1062">_xlfn.XLOOKUP($A1062,Hospitalisation_table[[#All],[Customer ID]],Hospitalisation_table[[#All],[State ID Updated]],"Not Found",0)</f>
        <v>R1013</v>
      </c>
    </row>
    <row r="1063" spans="1:17" x14ac:dyDescent="0.3">
      <c r="A1063" s="14" t="s">
        <v>414</v>
      </c>
      <c r="B1063" t="str" cm="1">
        <f t="array" ref="B1063">_xlfn.XLOOKUP($A1063,CustomersName[[#All],[Customer ID]],CustomersName[[#All],[First Name]],"Not Found",0)</f>
        <v>Amber</v>
      </c>
      <c r="C1063" cm="1">
        <f t="array" ref="C1063">_xlfn.XLOOKUP($A1063,MedExam_Table[[#Headers],[#Data],[Customer ID]],MedExam_Table[[#Headers],[#Data],[BMI]],"Not Found",0)</f>
        <v>33.630000000000003</v>
      </c>
      <c r="D1063" cm="1">
        <f t="array" ref="D1063">_xlfn.XLOOKUP($A1063,MedExam_Table[[#Headers],[#Data],[Customer ID]],MedExam_Table[[#Headers],[#Data],[HBA1C]],"Not Found",0)</f>
        <v>4.47</v>
      </c>
      <c r="E1063" t="str" cm="1">
        <f t="array" ref="E1063">_xlfn.XLOOKUP($A1063,MedExam_Table[[#Headers],[#Data],[Customer ID]],MedExam_Table[[#Headers],[#Data],[Heart Issues Updated]],"Not Found",0)</f>
        <v>Yes</v>
      </c>
      <c r="F1063" t="str" cm="1">
        <f t="array" ref="F1063">_xlfn.XLOOKUP($A1063,MedExam_Table[[#Headers],[#Data],[Customer ID]],MedExam_Table[[#Headers],[#Data],[Any Transplants Update]],"Not Found",0)</f>
        <v>No</v>
      </c>
      <c r="G1063" t="str" cm="1">
        <f t="array" ref="G1063">_xlfn.XLOOKUP($A1063,MedExam_Table[[#Headers],[#Data],[Customer ID]],MedExam_Table[[#Headers],[#Data],[Cancer history]],"Not Found",0)</f>
        <v>No</v>
      </c>
      <c r="H1063" cm="1">
        <f t="array" ref="H1063">_xlfn.XLOOKUP($A1063,MedExam_Table[[#Headers],[#Data],[Customer ID]],MedExam_Table[[#Headers],[#Data],[NumberOfMajorSurgeries_updated]],"Not Found",0)</f>
        <v>0</v>
      </c>
      <c r="I1063" t="str" cm="1">
        <f t="array" ref="I1063">_xlfn.XLOOKUP($A1063,MedExam_Table[[#Headers],[#Data],[Customer ID]],MedExam_Table[[#Headers],[#Data],[Smoker Updated]],"Not Found",0)</f>
        <v>No</v>
      </c>
      <c r="J1063" t="str" cm="1">
        <f t="array" ref="J1063">_xlfn.XLOOKUP($A1063,MedExam_Table[[#Headers],[#Data],[Customer ID]],MedExam_Table[[#Headers],[#Data],[Weight Status]],"Not Found",0)</f>
        <v>Obesity</v>
      </c>
      <c r="K1063" t="str" cm="1">
        <f t="array" ref="K1063">_xlfn.XLOOKUP($A1063,MedExam_Table[[#Headers],[#Data],[Customer ID]],MedExam_Table[[#Headers],[#Data],[Diabetes Status]],"Not Found",0)</f>
        <v>Normal</v>
      </c>
      <c r="L1063" cm="1">
        <f t="array" ref="L1063">_xlfn.XLOOKUP($A1063,Hospitalisation_table[[#All],[Customer ID]],Hospitalisation_table[[#All],[Customer Age]],"Not Found",0)</f>
        <v>21</v>
      </c>
      <c r="M1063" t="str" cm="1">
        <f t="array" ref="M1063">_xlfn.XLOOKUP($A1063,Hospitalisation_table[[#All],[Customer ID]],Hospitalisation_table[[#All],[Date of Birth]],"Not Found",0)</f>
        <v>11-Nov-2001</v>
      </c>
      <c r="N1063" s="22" cm="1">
        <f t="array" ref="N1063">_xlfn.XLOOKUP($A1063,Hospitalisation_table[[#All],[Customer ID]],Hospitalisation_table[[#All],[charges]],"Not Found",0)</f>
        <v>3579.83</v>
      </c>
      <c r="O1063" t="str" cm="1">
        <f t="array" ref="O1063">_xlfn.XLOOKUP($A1063,Hospitalisation_table[[#All],[Customer ID]],Hospitalisation_table[[#All],[Hospital tier_Updated]],"Not Found",0)</f>
        <v>tier - 2</v>
      </c>
      <c r="P1063" t="str" cm="1">
        <f t="array" ref="P1063">_xlfn.XLOOKUP($A1063,Hospitalisation_table[[#All],[Customer ID]],Hospitalisation_table[[#All],[City tier_updated]],"Not Found",0)</f>
        <v>tier - 2</v>
      </c>
      <c r="Q1063" t="str" cm="1">
        <f t="array" ref="Q1063">_xlfn.XLOOKUP($A1063,Hospitalisation_table[[#All],[Customer ID]],Hospitalisation_table[[#All],[State ID Updated]],"Not Found",0)</f>
        <v>R1012</v>
      </c>
    </row>
    <row r="1064" spans="1:17" x14ac:dyDescent="0.3">
      <c r="A1064" s="13" t="s">
        <v>413</v>
      </c>
      <c r="B1064" t="str" cm="1">
        <f t="array" ref="B1064">_xlfn.XLOOKUP($A1064,CustomersName[[#All],[Customer ID]],CustomersName[[#All],[First Name]],"Not Found",0)</f>
        <v>Lehh C.</v>
      </c>
      <c r="C1064" cm="1">
        <f t="array" ref="C1064">_xlfn.XLOOKUP($A1064,MedExam_Table[[#Headers],[#Data],[Customer ID]],MedExam_Table[[#Headers],[#Data],[BMI]],"Not Found",0)</f>
        <v>34.799999999999997</v>
      </c>
      <c r="D1064" cm="1">
        <f t="array" ref="D1064">_xlfn.XLOOKUP($A1064,MedExam_Table[[#Headers],[#Data],[Customer ID]],MedExam_Table[[#Headers],[#Data],[HBA1C]],"Not Found",0)</f>
        <v>4.08</v>
      </c>
      <c r="E1064" t="str" cm="1">
        <f t="array" ref="E1064">_xlfn.XLOOKUP($A1064,MedExam_Table[[#Headers],[#Data],[Customer ID]],MedExam_Table[[#Headers],[#Data],[Heart Issues Updated]],"Not Found",0)</f>
        <v>Yes</v>
      </c>
      <c r="F1064" t="str" cm="1">
        <f t="array" ref="F1064">_xlfn.XLOOKUP($A1064,MedExam_Table[[#Headers],[#Data],[Customer ID]],MedExam_Table[[#Headers],[#Data],[Any Transplants Update]],"Not Found",0)</f>
        <v>No</v>
      </c>
      <c r="G1064" t="str" cm="1">
        <f t="array" ref="G1064">_xlfn.XLOOKUP($A1064,MedExam_Table[[#Headers],[#Data],[Customer ID]],MedExam_Table[[#Headers],[#Data],[Cancer history]],"Not Found",0)</f>
        <v>No</v>
      </c>
      <c r="H1064" cm="1">
        <f t="array" ref="H1064">_xlfn.XLOOKUP($A1064,MedExam_Table[[#Headers],[#Data],[Customer ID]],MedExam_Table[[#Headers],[#Data],[NumberOfMajorSurgeries_updated]],"Not Found",0)</f>
        <v>1</v>
      </c>
      <c r="I1064" t="str" cm="1">
        <f t="array" ref="I1064">_xlfn.XLOOKUP($A1064,MedExam_Table[[#Headers],[#Data],[Customer ID]],MedExam_Table[[#Headers],[#Data],[Smoker Updated]],"Not Found",0)</f>
        <v>No</v>
      </c>
      <c r="J1064" t="str" cm="1">
        <f t="array" ref="J1064">_xlfn.XLOOKUP($A1064,MedExam_Table[[#Headers],[#Data],[Customer ID]],MedExam_Table[[#Headers],[#Data],[Weight Status]],"Not Found",0)</f>
        <v>Obesity</v>
      </c>
      <c r="K1064" t="str" cm="1">
        <f t="array" ref="K1064">_xlfn.XLOOKUP($A1064,MedExam_Table[[#Headers],[#Data],[Customer ID]],MedExam_Table[[#Headers],[#Data],[Diabetes Status]],"Not Found",0)</f>
        <v>Normal</v>
      </c>
      <c r="L1064" cm="1">
        <f t="array" ref="L1064">_xlfn.XLOOKUP($A1064,Hospitalisation_table[[#All],[Customer ID]],Hospitalisation_table[[#All],[Customer Age]],"Not Found",0)</f>
        <v>27</v>
      </c>
      <c r="M1064" t="str" cm="1">
        <f t="array" ref="M1064">_xlfn.XLOOKUP($A1064,Hospitalisation_table[[#All],[Customer ID]],Hospitalisation_table[[#All],[Date of Birth]],"Not Found",0)</f>
        <v>23-Aug-1995</v>
      </c>
      <c r="N1064" s="22" cm="1">
        <f t="array" ref="N1064">_xlfn.XLOOKUP($A1064,Hospitalisation_table[[#All],[Customer ID]],Hospitalisation_table[[#All],[charges]],"Not Found",0)</f>
        <v>3578</v>
      </c>
      <c r="O1064" t="str" cm="1">
        <f t="array" ref="O1064">_xlfn.XLOOKUP($A1064,Hospitalisation_table[[#All],[Customer ID]],Hospitalisation_table[[#All],[Hospital tier_Updated]],"Not Found",0)</f>
        <v>tier - 2</v>
      </c>
      <c r="P1064" t="str" cm="1">
        <f t="array" ref="P1064">_xlfn.XLOOKUP($A1064,Hospitalisation_table[[#All],[Customer ID]],Hospitalisation_table[[#All],[City tier_updated]],"Not Found",0)</f>
        <v>tier - 3</v>
      </c>
      <c r="Q1064" t="str" cm="1">
        <f t="array" ref="Q1064">_xlfn.XLOOKUP($A1064,Hospitalisation_table[[#All],[Customer ID]],Hospitalisation_table[[#All],[State ID Updated]],"Not Found",0)</f>
        <v>R1011</v>
      </c>
    </row>
    <row r="1065" spans="1:17" x14ac:dyDescent="0.3">
      <c r="A1065" s="14" t="s">
        <v>412</v>
      </c>
      <c r="B1065" t="str" cm="1">
        <f t="array" ref="B1065">_xlfn.XLOOKUP($A1065,CustomersName[[#All],[Customer ID]],CustomersName[[#All],[First Name]],"Not Found",0)</f>
        <v>Lilia</v>
      </c>
      <c r="C1065" cm="1">
        <f t="array" ref="C1065">_xlfn.XLOOKUP($A1065,MedExam_Table[[#Headers],[#Data],[Customer ID]],MedExam_Table[[#Headers],[#Data],[BMI]],"Not Found",0)</f>
        <v>16.809999999999999</v>
      </c>
      <c r="D1065" cm="1">
        <f t="array" ref="D1065">_xlfn.XLOOKUP($A1065,MedExam_Table[[#Headers],[#Data],[Customer ID]],MedExam_Table[[#Headers],[#Data],[HBA1C]],"Not Found",0)</f>
        <v>5.51</v>
      </c>
      <c r="E1065" t="str" cm="1">
        <f t="array" ref="E1065">_xlfn.XLOOKUP($A1065,MedExam_Table[[#Headers],[#Data],[Customer ID]],MedExam_Table[[#Headers],[#Data],[Heart Issues Updated]],"Not Found",0)</f>
        <v>Yes</v>
      </c>
      <c r="F1065" t="str" cm="1">
        <f t="array" ref="F1065">_xlfn.XLOOKUP($A1065,MedExam_Table[[#Headers],[#Data],[Customer ID]],MedExam_Table[[#Headers],[#Data],[Any Transplants Update]],"Not Found",0)</f>
        <v>No</v>
      </c>
      <c r="G1065" t="str" cm="1">
        <f t="array" ref="G1065">_xlfn.XLOOKUP($A1065,MedExam_Table[[#Headers],[#Data],[Customer ID]],MedExam_Table[[#Headers],[#Data],[Cancer history]],"Not Found",0)</f>
        <v>No</v>
      </c>
      <c r="H1065" cm="1">
        <f t="array" ref="H1065">_xlfn.XLOOKUP($A1065,MedExam_Table[[#Headers],[#Data],[Customer ID]],MedExam_Table[[#Headers],[#Data],[NumberOfMajorSurgeries_updated]],"Not Found",0)</f>
        <v>1</v>
      </c>
      <c r="I1065" t="str" cm="1">
        <f t="array" ref="I1065">_xlfn.XLOOKUP($A1065,MedExam_Table[[#Headers],[#Data],[Customer ID]],MedExam_Table[[#Headers],[#Data],[Smoker Updated]],"Not Found",0)</f>
        <v>No</v>
      </c>
      <c r="J1065" t="str" cm="1">
        <f t="array" ref="J1065">_xlfn.XLOOKUP($A1065,MedExam_Table[[#Headers],[#Data],[Customer ID]],MedExam_Table[[#Headers],[#Data],[Weight Status]],"Not Found",0)</f>
        <v>Underweight</v>
      </c>
      <c r="K1065" t="str" cm="1">
        <f t="array" ref="K1065">_xlfn.XLOOKUP($A1065,MedExam_Table[[#Headers],[#Data],[Customer ID]],MedExam_Table[[#Headers],[#Data],[Diabetes Status]],"Not Found",0)</f>
        <v>Normal</v>
      </c>
      <c r="L1065" cm="1">
        <f t="array" ref="L1065">_xlfn.XLOOKUP($A1065,Hospitalisation_table[[#All],[Customer ID]],Hospitalisation_table[[#All],[Customer Age]],"Not Found",0)</f>
        <v>34</v>
      </c>
      <c r="M1065" t="str" cm="1">
        <f t="array" ref="M1065">_xlfn.XLOOKUP($A1065,Hospitalisation_table[[#All],[Customer ID]],Hospitalisation_table[[#All],[Date of Birth]],"Not Found",0)</f>
        <v>18-Aug-1988</v>
      </c>
      <c r="N1065" s="22" cm="1">
        <f t="array" ref="N1065">_xlfn.XLOOKUP($A1065,Hospitalisation_table[[#All],[Customer ID]],Hospitalisation_table[[#All],[charges]],"Not Found",0)</f>
        <v>3569.96</v>
      </c>
      <c r="O1065" t="str" cm="1">
        <f t="array" ref="O1065">_xlfn.XLOOKUP($A1065,Hospitalisation_table[[#All],[Customer ID]],Hospitalisation_table[[#All],[Hospital tier_Updated]],"Not Found",0)</f>
        <v>tier - 2</v>
      </c>
      <c r="P1065" t="str" cm="1">
        <f t="array" ref="P1065">_xlfn.XLOOKUP($A1065,Hospitalisation_table[[#All],[Customer ID]],Hospitalisation_table[[#All],[City tier_updated]],"Not Found",0)</f>
        <v>tier - 1</v>
      </c>
      <c r="Q1065" t="str" cm="1">
        <f t="array" ref="Q1065">_xlfn.XLOOKUP($A1065,Hospitalisation_table[[#All],[Customer ID]],Hospitalisation_table[[#All],[State ID Updated]],"Not Found",0)</f>
        <v>R1012</v>
      </c>
    </row>
    <row r="1066" spans="1:17" x14ac:dyDescent="0.3">
      <c r="A1066" s="13" t="s">
        <v>411</v>
      </c>
      <c r="B1066" t="str" cm="1">
        <f t="array" ref="B1066">_xlfn.XLOOKUP($A1066,CustomersName[[#All],[Customer ID]],CustomersName[[#All],[First Name]],"Not Found",0)</f>
        <v>Danny</v>
      </c>
      <c r="C1066" cm="1">
        <f t="array" ref="C1066">_xlfn.XLOOKUP($A1066,MedExam_Table[[#Headers],[#Data],[Customer ID]],MedExam_Table[[#Headers],[#Data],[BMI]],"Not Found",0)</f>
        <v>16.690000000000001</v>
      </c>
      <c r="D1066" cm="1">
        <f t="array" ref="D1066">_xlfn.XLOOKUP($A1066,MedExam_Table[[#Headers],[#Data],[Customer ID]],MedExam_Table[[#Headers],[#Data],[HBA1C]],"Not Found",0)</f>
        <v>8.4</v>
      </c>
      <c r="E1066" t="str" cm="1">
        <f t="array" ref="E1066">_xlfn.XLOOKUP($A1066,MedExam_Table[[#Headers],[#Data],[Customer ID]],MedExam_Table[[#Headers],[#Data],[Heart Issues Updated]],"Not Found",0)</f>
        <v>Yes</v>
      </c>
      <c r="F1066" t="str" cm="1">
        <f t="array" ref="F1066">_xlfn.XLOOKUP($A1066,MedExam_Table[[#Headers],[#Data],[Customer ID]],MedExam_Table[[#Headers],[#Data],[Any Transplants Update]],"Not Found",0)</f>
        <v>No</v>
      </c>
      <c r="G1066" t="str" cm="1">
        <f t="array" ref="G1066">_xlfn.XLOOKUP($A1066,MedExam_Table[[#Headers],[#Data],[Customer ID]],MedExam_Table[[#Headers],[#Data],[Cancer history]],"Not Found",0)</f>
        <v>No</v>
      </c>
      <c r="H1066" cm="1">
        <f t="array" ref="H1066">_xlfn.XLOOKUP($A1066,MedExam_Table[[#Headers],[#Data],[Customer ID]],MedExam_Table[[#Headers],[#Data],[NumberOfMajorSurgeries_updated]],"Not Found",0)</f>
        <v>0</v>
      </c>
      <c r="I1066" t="str" cm="1">
        <f t="array" ref="I1066">_xlfn.XLOOKUP($A1066,MedExam_Table[[#Headers],[#Data],[Customer ID]],MedExam_Table[[#Headers],[#Data],[Smoker Updated]],"Not Found",0)</f>
        <v>No</v>
      </c>
      <c r="J1066" t="str" cm="1">
        <f t="array" ref="J1066">_xlfn.XLOOKUP($A1066,MedExam_Table[[#Headers],[#Data],[Customer ID]],MedExam_Table[[#Headers],[#Data],[Weight Status]],"Not Found",0)</f>
        <v>Underweight</v>
      </c>
      <c r="K1066" t="str" cm="1">
        <f t="array" ref="K1066">_xlfn.XLOOKUP($A1066,MedExam_Table[[#Headers],[#Data],[Customer ID]],MedExam_Table[[#Headers],[#Data],[Diabetes Status]],"Not Found",0)</f>
        <v>Diabetes</v>
      </c>
      <c r="L1066" cm="1">
        <f t="array" ref="L1066">_xlfn.XLOOKUP($A1066,Hospitalisation_table[[#All],[Customer ID]],Hospitalisation_table[[#All],[Customer Age]],"Not Found",0)</f>
        <v>41</v>
      </c>
      <c r="M1066" t="str" cm="1">
        <f t="array" ref="M1066">_xlfn.XLOOKUP($A1066,Hospitalisation_table[[#All],[Customer ID]],Hospitalisation_table[[#All],[Date of Birth]],"Not Found",0)</f>
        <v>10-Oct-1981</v>
      </c>
      <c r="N1066" s="22" cm="1">
        <f t="array" ref="N1066">_xlfn.XLOOKUP($A1066,Hospitalisation_table[[#All],[Customer ID]],Hospitalisation_table[[#All],[charges]],"Not Found",0)</f>
        <v>3562.87</v>
      </c>
      <c r="O1066" t="str" cm="1">
        <f t="array" ref="O1066">_xlfn.XLOOKUP($A1066,Hospitalisation_table[[#All],[Customer ID]],Hospitalisation_table[[#All],[Hospital tier_Updated]],"Not Found",0)</f>
        <v>tier - 2</v>
      </c>
      <c r="P1066" t="str" cm="1">
        <f t="array" ref="P1066">_xlfn.XLOOKUP($A1066,Hospitalisation_table[[#All],[Customer ID]],Hospitalisation_table[[#All],[City tier_updated]],"Not Found",0)</f>
        <v>tier - 1</v>
      </c>
      <c r="Q1066" t="str" cm="1">
        <f t="array" ref="Q1066">_xlfn.XLOOKUP($A1066,Hospitalisation_table[[#All],[Customer ID]],Hospitalisation_table[[#All],[State ID Updated]],"Not Found",0)</f>
        <v>R1013</v>
      </c>
    </row>
    <row r="1067" spans="1:17" x14ac:dyDescent="0.3">
      <c r="A1067" s="14" t="s">
        <v>410</v>
      </c>
      <c r="B1067" t="str" cm="1">
        <f t="array" ref="B1067">_xlfn.XLOOKUP($A1067,CustomersName[[#All],[Customer ID]],CustomersName[[#All],[First Name]],"Not Found",0)</f>
        <v>Lauren</v>
      </c>
      <c r="C1067" cm="1">
        <f t="array" ref="C1067">_xlfn.XLOOKUP($A1067,MedExam_Table[[#Headers],[#Data],[Customer ID]],MedExam_Table[[#Headers],[#Data],[BMI]],"Not Found",0)</f>
        <v>23.21</v>
      </c>
      <c r="D1067" cm="1">
        <f t="array" ref="D1067">_xlfn.XLOOKUP($A1067,MedExam_Table[[#Headers],[#Data],[Customer ID]],MedExam_Table[[#Headers],[#Data],[HBA1C]],"Not Found",0)</f>
        <v>5.14</v>
      </c>
      <c r="E1067" t="str" cm="1">
        <f t="array" ref="E1067">_xlfn.XLOOKUP($A1067,MedExam_Table[[#Headers],[#Data],[Customer ID]],MedExam_Table[[#Headers],[#Data],[Heart Issues Updated]],"Not Found",0)</f>
        <v>Yes</v>
      </c>
      <c r="F1067" t="str" cm="1">
        <f t="array" ref="F1067">_xlfn.XLOOKUP($A1067,MedExam_Table[[#Headers],[#Data],[Customer ID]],MedExam_Table[[#Headers],[#Data],[Any Transplants Update]],"Not Found",0)</f>
        <v>No</v>
      </c>
      <c r="G1067" t="str" cm="1">
        <f t="array" ref="G1067">_xlfn.XLOOKUP($A1067,MedExam_Table[[#Headers],[#Data],[Customer ID]],MedExam_Table[[#Headers],[#Data],[Cancer history]],"Not Found",0)</f>
        <v>No</v>
      </c>
      <c r="H1067" cm="1">
        <f t="array" ref="H1067">_xlfn.XLOOKUP($A1067,MedExam_Table[[#Headers],[#Data],[Customer ID]],MedExam_Table[[#Headers],[#Data],[NumberOfMajorSurgeries_updated]],"Not Found",0)</f>
        <v>1</v>
      </c>
      <c r="I1067" t="str" cm="1">
        <f t="array" ref="I1067">_xlfn.XLOOKUP($A1067,MedExam_Table[[#Headers],[#Data],[Customer ID]],MedExam_Table[[#Headers],[#Data],[Smoker Updated]],"Not Found",0)</f>
        <v>No</v>
      </c>
      <c r="J1067" t="str" cm="1">
        <f t="array" ref="J1067">_xlfn.XLOOKUP($A1067,MedExam_Table[[#Headers],[#Data],[Customer ID]],MedExam_Table[[#Headers],[#Data],[Weight Status]],"Not Found",0)</f>
        <v>NormalWeight</v>
      </c>
      <c r="K1067" t="str" cm="1">
        <f t="array" ref="K1067">_xlfn.XLOOKUP($A1067,MedExam_Table[[#Headers],[#Data],[Customer ID]],MedExam_Table[[#Headers],[#Data],[Diabetes Status]],"Not Found",0)</f>
        <v>Normal</v>
      </c>
      <c r="L1067" cm="1">
        <f t="array" ref="L1067">_xlfn.XLOOKUP($A1067,Hospitalisation_table[[#All],[Customer ID]],Hospitalisation_table[[#All],[Customer Age]],"Not Found",0)</f>
        <v>27</v>
      </c>
      <c r="M1067" t="str" cm="1">
        <f t="array" ref="M1067">_xlfn.XLOOKUP($A1067,Hospitalisation_table[[#All],[Customer ID]],Hospitalisation_table[[#All],[Date of Birth]],"Not Found",0)</f>
        <v>16-Jun-1995</v>
      </c>
      <c r="N1067" s="22" cm="1">
        <f t="array" ref="N1067">_xlfn.XLOOKUP($A1067,Hospitalisation_table[[#All],[Customer ID]],Hospitalisation_table[[#All],[charges]],"Not Found",0)</f>
        <v>3561.89</v>
      </c>
      <c r="O1067" t="str" cm="1">
        <f t="array" ref="O1067">_xlfn.XLOOKUP($A1067,Hospitalisation_table[[#All],[Customer ID]],Hospitalisation_table[[#All],[Hospital tier_Updated]],"Not Found",0)</f>
        <v>tier - 2</v>
      </c>
      <c r="P1067" t="str" cm="1">
        <f t="array" ref="P1067">_xlfn.XLOOKUP($A1067,Hospitalisation_table[[#All],[Customer ID]],Hospitalisation_table[[#All],[City tier_updated]],"Not Found",0)</f>
        <v>tier - 1</v>
      </c>
      <c r="Q1067" t="str" cm="1">
        <f t="array" ref="Q1067">_xlfn.XLOOKUP($A1067,Hospitalisation_table[[#All],[Customer ID]],Hospitalisation_table[[#All],[State ID Updated]],"Not Found",0)</f>
        <v>R1013</v>
      </c>
    </row>
    <row r="1068" spans="1:17" x14ac:dyDescent="0.3">
      <c r="A1068" s="13" t="s">
        <v>409</v>
      </c>
      <c r="B1068" t="str" cm="1">
        <f t="array" ref="B1068">_xlfn.XLOOKUP($A1068,CustomersName[[#All],[Customer ID]],CustomersName[[#All],[First Name]],"Not Found",0)</f>
        <v>Courtney</v>
      </c>
      <c r="C1068" cm="1">
        <f t="array" ref="C1068">_xlfn.XLOOKUP($A1068,MedExam_Table[[#Headers],[#Data],[Customer ID]],MedExam_Table[[#Headers],[#Data],[BMI]],"Not Found",0)</f>
        <v>25.175000000000001</v>
      </c>
      <c r="D1068" cm="1">
        <f t="array" ref="D1068">_xlfn.XLOOKUP($A1068,MedExam_Table[[#Headers],[#Data],[Customer ID]],MedExam_Table[[#Headers],[#Data],[HBA1C]],"Not Found",0)</f>
        <v>5.21</v>
      </c>
      <c r="E1068" t="str" cm="1">
        <f t="array" ref="E1068">_xlfn.XLOOKUP($A1068,MedExam_Table[[#Headers],[#Data],[Customer ID]],MedExam_Table[[#Headers],[#Data],[Heart Issues Updated]],"Not Found",0)</f>
        <v>Yes</v>
      </c>
      <c r="F1068" t="str" cm="1">
        <f t="array" ref="F1068">_xlfn.XLOOKUP($A1068,MedExam_Table[[#Headers],[#Data],[Customer ID]],MedExam_Table[[#Headers],[#Data],[Any Transplants Update]],"Not Found",0)</f>
        <v>No</v>
      </c>
      <c r="G1068" t="str" cm="1">
        <f t="array" ref="G1068">_xlfn.XLOOKUP($A1068,MedExam_Table[[#Headers],[#Data],[Customer ID]],MedExam_Table[[#Headers],[#Data],[Cancer history]],"Not Found",0)</f>
        <v>No</v>
      </c>
      <c r="H1068" cm="1">
        <f t="array" ref="H1068">_xlfn.XLOOKUP($A1068,MedExam_Table[[#Headers],[#Data],[Customer ID]],MedExam_Table[[#Headers],[#Data],[NumberOfMajorSurgeries_updated]],"Not Found",0)</f>
        <v>1</v>
      </c>
      <c r="I1068" t="str" cm="1">
        <f t="array" ref="I1068">_xlfn.XLOOKUP($A1068,MedExam_Table[[#Headers],[#Data],[Customer ID]],MedExam_Table[[#Headers],[#Data],[Smoker Updated]],"Not Found",0)</f>
        <v>No</v>
      </c>
      <c r="J1068" t="str" cm="1">
        <f t="array" ref="J1068">_xlfn.XLOOKUP($A1068,MedExam_Table[[#Headers],[#Data],[Customer ID]],MedExam_Table[[#Headers],[#Data],[Weight Status]],"Not Found",0)</f>
        <v>OverWeight</v>
      </c>
      <c r="K1068" t="str" cm="1">
        <f t="array" ref="K1068">_xlfn.XLOOKUP($A1068,MedExam_Table[[#Headers],[#Data],[Customer ID]],MedExam_Table[[#Headers],[#Data],[Diabetes Status]],"Not Found",0)</f>
        <v>Normal</v>
      </c>
      <c r="L1068" cm="1">
        <f t="array" ref="L1068">_xlfn.XLOOKUP($A1068,Hospitalisation_table[[#All],[Customer ID]],Hospitalisation_table[[#All],[Customer Age]],"Not Found",0)</f>
        <v>27</v>
      </c>
      <c r="M1068" t="str" cm="1">
        <f t="array" ref="M1068">_xlfn.XLOOKUP($A1068,Hospitalisation_table[[#All],[Customer ID]],Hospitalisation_table[[#All],[Date of Birth]],"Not Found",0)</f>
        <v>9-Oct-1995</v>
      </c>
      <c r="N1068" s="22" cm="1">
        <f t="array" ref="N1068">_xlfn.XLOOKUP($A1068,Hospitalisation_table[[#All],[Customer ID]],Hospitalisation_table[[#All],[charges]],"Not Found",0)</f>
        <v>3558.62</v>
      </c>
      <c r="O1068" t="str" cm="1">
        <f t="array" ref="O1068">_xlfn.XLOOKUP($A1068,Hospitalisation_table[[#All],[Customer ID]],Hospitalisation_table[[#All],[Hospital tier_Updated]],"Not Found",0)</f>
        <v>tier - 2</v>
      </c>
      <c r="P1068" t="str" cm="1">
        <f t="array" ref="P1068">_xlfn.XLOOKUP($A1068,Hospitalisation_table[[#All],[Customer ID]],Hospitalisation_table[[#All],[City tier_updated]],"Not Found",0)</f>
        <v>tier - 3</v>
      </c>
      <c r="Q1068" t="str" cm="1">
        <f t="array" ref="Q1068">_xlfn.XLOOKUP($A1068,Hospitalisation_table[[#All],[Customer ID]],Hospitalisation_table[[#All],[State ID Updated]],"Not Found",0)</f>
        <v>R1024</v>
      </c>
    </row>
    <row r="1069" spans="1:17" x14ac:dyDescent="0.3">
      <c r="A1069" s="14" t="s">
        <v>2177</v>
      </c>
      <c r="B1069" t="str" cm="1">
        <f t="array" ref="B1069">_xlfn.XLOOKUP($A1069,CustomersName[[#All],[Customer ID]],CustomersName[[#All],[First Name]],"Not Found",0)</f>
        <v>Felix</v>
      </c>
      <c r="C1069" cm="1">
        <f t="array" ref="C1069">_xlfn.XLOOKUP($A1069,MedExam_Table[[#Headers],[#Data],[Customer ID]],MedExam_Table[[#Headers],[#Data],[BMI]],"Not Found",0)</f>
        <v>34.4</v>
      </c>
      <c r="D1069" cm="1">
        <f t="array" ref="D1069">_xlfn.XLOOKUP($A1069,MedExam_Table[[#Headers],[#Data],[Customer ID]],MedExam_Table[[#Headers],[#Data],[HBA1C]],"Not Found",0)</f>
        <v>4.9000000000000004</v>
      </c>
      <c r="E1069" t="str" cm="1">
        <f t="array" ref="E1069">_xlfn.XLOOKUP($A1069,MedExam_Table[[#Headers],[#Data],[Customer ID]],MedExam_Table[[#Headers],[#Data],[Heart Issues Updated]],"Not Found",0)</f>
        <v>No</v>
      </c>
      <c r="F1069" t="str" cm="1">
        <f t="array" ref="F1069">_xlfn.XLOOKUP($A1069,MedExam_Table[[#Headers],[#Data],[Customer ID]],MedExam_Table[[#Headers],[#Data],[Any Transplants Update]],"Not Found",0)</f>
        <v>No</v>
      </c>
      <c r="G1069" t="str" cm="1">
        <f t="array" ref="G1069">_xlfn.XLOOKUP($A1069,MedExam_Table[[#Headers],[#Data],[Customer ID]],MedExam_Table[[#Headers],[#Data],[Cancer history]],"Not Found",0)</f>
        <v>Yes</v>
      </c>
      <c r="H1069" cm="1">
        <f t="array" ref="H1069">_xlfn.XLOOKUP($A1069,MedExam_Table[[#Headers],[#Data],[Customer ID]],MedExam_Table[[#Headers],[#Data],[NumberOfMajorSurgeries_updated]],"Not Found",0)</f>
        <v>1</v>
      </c>
      <c r="I1069" t="str" cm="1">
        <f t="array" ref="I1069">_xlfn.XLOOKUP($A1069,MedExam_Table[[#Headers],[#Data],[Customer ID]],MedExam_Table[[#Headers],[#Data],[Smoker Updated]],"Not Found",0)</f>
        <v>Yes</v>
      </c>
      <c r="J1069" t="str" cm="1">
        <f t="array" ref="J1069">_xlfn.XLOOKUP($A1069,MedExam_Table[[#Headers],[#Data],[Customer ID]],MedExam_Table[[#Headers],[#Data],[Weight Status]],"Not Found",0)</f>
        <v>Obesity</v>
      </c>
      <c r="K1069" t="str" cm="1">
        <f t="array" ref="K1069">_xlfn.XLOOKUP($A1069,MedExam_Table[[#Headers],[#Data],[Customer ID]],MedExam_Table[[#Headers],[#Data],[Diabetes Status]],"Not Found",0)</f>
        <v>Normal</v>
      </c>
      <c r="L1069" cm="1">
        <f t="array" ref="L1069">_xlfn.XLOOKUP($A1069,Hospitalisation_table[[#All],[Customer ID]],Hospitalisation_table[[#All],[Customer Age]],"Not Found",0)</f>
        <v>29</v>
      </c>
      <c r="M1069" t="str" cm="1">
        <f t="array" ref="M1069">_xlfn.XLOOKUP($A1069,Hospitalisation_table[[#All],[Customer ID]],Hospitalisation_table[[#All],[Date of Birth]],"Not Found",0)</f>
        <v>28-Dec-1993</v>
      </c>
      <c r="N1069" s="22" cm="1">
        <f t="array" ref="N1069">_xlfn.XLOOKUP($A1069,Hospitalisation_table[[#All],[Customer ID]],Hospitalisation_table[[#All],[charges]],"Not Found",0)</f>
        <v>36197.699999999997</v>
      </c>
      <c r="O1069" t="str" cm="1">
        <f t="array" ref="O1069">_xlfn.XLOOKUP($A1069,Hospitalisation_table[[#All],[Customer ID]],Hospitalisation_table[[#All],[Hospital tier_Updated]],"Not Found",0)</f>
        <v>tier - 1</v>
      </c>
      <c r="P1069" t="str" cm="1">
        <f t="array" ref="P1069">_xlfn.XLOOKUP($A1069,Hospitalisation_table[[#All],[Customer ID]],Hospitalisation_table[[#All],[City tier_updated]],"Not Found",0)</f>
        <v>tier - 3</v>
      </c>
      <c r="Q1069" t="str" cm="1">
        <f t="array" ref="Q1069">_xlfn.XLOOKUP($A1069,Hospitalisation_table[[#All],[Customer ID]],Hospitalisation_table[[#All],[State ID Updated]],"Not Found",0)</f>
        <v>R1011</v>
      </c>
    </row>
    <row r="1070" spans="1:17" x14ac:dyDescent="0.3">
      <c r="A1070" s="13" t="s">
        <v>408</v>
      </c>
      <c r="B1070" t="str" cm="1">
        <f t="array" ref="B1070">_xlfn.XLOOKUP($A1070,CustomersName[[#All],[Customer ID]],CustomersName[[#All],[First Name]],"Not Found",0)</f>
        <v>Elizabeth</v>
      </c>
      <c r="C1070" cm="1">
        <f t="array" ref="C1070">_xlfn.XLOOKUP($A1070,MedExam_Table[[#Headers],[#Data],[Customer ID]],MedExam_Table[[#Headers],[#Data],[BMI]],"Not Found",0)</f>
        <v>34.770000000000003</v>
      </c>
      <c r="D1070" cm="1">
        <f t="array" ref="D1070">_xlfn.XLOOKUP($A1070,MedExam_Table[[#Headers],[#Data],[Customer ID]],MedExam_Table[[#Headers],[#Data],[HBA1C]],"Not Found",0)</f>
        <v>6.23</v>
      </c>
      <c r="E1070" t="str" cm="1">
        <f t="array" ref="E1070">_xlfn.XLOOKUP($A1070,MedExam_Table[[#Headers],[#Data],[Customer ID]],MedExam_Table[[#Headers],[#Data],[Heart Issues Updated]],"Not Found",0)</f>
        <v>No</v>
      </c>
      <c r="F1070" t="str" cm="1">
        <f t="array" ref="F1070">_xlfn.XLOOKUP($A1070,MedExam_Table[[#Headers],[#Data],[Customer ID]],MedExam_Table[[#Headers],[#Data],[Any Transplants Update]],"Not Found",0)</f>
        <v>No</v>
      </c>
      <c r="G1070" t="str" cm="1">
        <f t="array" ref="G1070">_xlfn.XLOOKUP($A1070,MedExam_Table[[#Headers],[#Data],[Customer ID]],MedExam_Table[[#Headers],[#Data],[Cancer history]],"Not Found",0)</f>
        <v>No</v>
      </c>
      <c r="H1070" cm="1">
        <f t="array" ref="H1070">_xlfn.XLOOKUP($A1070,MedExam_Table[[#Headers],[#Data],[Customer ID]],MedExam_Table[[#Headers],[#Data],[NumberOfMajorSurgeries_updated]],"Not Found",0)</f>
        <v>0</v>
      </c>
      <c r="I1070" t="str" cm="1">
        <f t="array" ref="I1070">_xlfn.XLOOKUP($A1070,MedExam_Table[[#Headers],[#Data],[Customer ID]],MedExam_Table[[#Headers],[#Data],[Smoker Updated]],"Not Found",0)</f>
        <v>No</v>
      </c>
      <c r="J1070" t="str" cm="1">
        <f t="array" ref="J1070">_xlfn.XLOOKUP($A1070,MedExam_Table[[#Headers],[#Data],[Customer ID]],MedExam_Table[[#Headers],[#Data],[Weight Status]],"Not Found",0)</f>
        <v>Obesity</v>
      </c>
      <c r="K1070" t="str" cm="1">
        <f t="array" ref="K1070">_xlfn.XLOOKUP($A1070,MedExam_Table[[#Headers],[#Data],[Customer ID]],MedExam_Table[[#Headers],[#Data],[Diabetes Status]],"Not Found",0)</f>
        <v>Prediabetes</v>
      </c>
      <c r="L1070" cm="1">
        <f t="array" ref="L1070">_xlfn.XLOOKUP($A1070,Hospitalisation_table[[#All],[Customer ID]],Hospitalisation_table[[#All],[Customer Age]],"Not Found",0)</f>
        <v>28</v>
      </c>
      <c r="M1070" t="str" cm="1">
        <f t="array" ref="M1070">_xlfn.XLOOKUP($A1070,Hospitalisation_table[[#All],[Customer ID]],Hospitalisation_table[[#All],[Date of Birth]],"Not Found",0)</f>
        <v>24-Sep-1994</v>
      </c>
      <c r="N1070" s="22" cm="1">
        <f t="array" ref="N1070">_xlfn.XLOOKUP($A1070,Hospitalisation_table[[#All],[Customer ID]],Hospitalisation_table[[#All],[charges]],"Not Found",0)</f>
        <v>3556.92</v>
      </c>
      <c r="O1070" t="str" cm="1">
        <f t="array" ref="O1070">_xlfn.XLOOKUP($A1070,Hospitalisation_table[[#All],[Customer ID]],Hospitalisation_table[[#All],[Hospital tier_Updated]],"Not Found",0)</f>
        <v>tier - 2</v>
      </c>
      <c r="P1070" t="str" cm="1">
        <f t="array" ref="P1070">_xlfn.XLOOKUP($A1070,Hospitalisation_table[[#All],[Customer ID]],Hospitalisation_table[[#All],[City tier_updated]],"Not Found",0)</f>
        <v>tier - 3</v>
      </c>
      <c r="Q1070" t="str" cm="1">
        <f t="array" ref="Q1070">_xlfn.XLOOKUP($A1070,Hospitalisation_table[[#All],[Customer ID]],Hospitalisation_table[[#All],[State ID Updated]],"Not Found",0)</f>
        <v>R1012</v>
      </c>
    </row>
    <row r="1071" spans="1:17" x14ac:dyDescent="0.3">
      <c r="A1071" s="14" t="s">
        <v>407</v>
      </c>
      <c r="B1071" t="str" cm="1">
        <f t="array" ref="B1071">_xlfn.XLOOKUP($A1071,CustomersName[[#All],[Customer ID]],CustomersName[[#All],[First Name]],"Not Found",0)</f>
        <v>Satomi</v>
      </c>
      <c r="C1071" cm="1">
        <f t="array" ref="C1071">_xlfn.XLOOKUP($A1071,MedExam_Table[[#Headers],[#Data],[Customer ID]],MedExam_Table[[#Headers],[#Data],[BMI]],"Not Found",0)</f>
        <v>27.7</v>
      </c>
      <c r="D1071" cm="1">
        <f t="array" ref="D1071">_xlfn.XLOOKUP($A1071,MedExam_Table[[#Headers],[#Data],[Customer ID]],MedExam_Table[[#Headers],[#Data],[HBA1C]],"Not Found",0)</f>
        <v>5.6</v>
      </c>
      <c r="E1071" t="str" cm="1">
        <f t="array" ref="E1071">_xlfn.XLOOKUP($A1071,MedExam_Table[[#Headers],[#Data],[Customer ID]],MedExam_Table[[#Headers],[#Data],[Heart Issues Updated]],"Not Found",0)</f>
        <v>No</v>
      </c>
      <c r="F1071" t="str" cm="1">
        <f t="array" ref="F1071">_xlfn.XLOOKUP($A1071,MedExam_Table[[#Headers],[#Data],[Customer ID]],MedExam_Table[[#Headers],[#Data],[Any Transplants Update]],"Not Found",0)</f>
        <v>No</v>
      </c>
      <c r="G1071" t="str" cm="1">
        <f t="array" ref="G1071">_xlfn.XLOOKUP($A1071,MedExam_Table[[#Headers],[#Data],[Customer ID]],MedExam_Table[[#Headers],[#Data],[Cancer history]],"Not Found",0)</f>
        <v>No</v>
      </c>
      <c r="H1071" cm="1">
        <f t="array" ref="H1071">_xlfn.XLOOKUP($A1071,MedExam_Table[[#Headers],[#Data],[Customer ID]],MedExam_Table[[#Headers],[#Data],[NumberOfMajorSurgeries_updated]],"Not Found",0)</f>
        <v>1</v>
      </c>
      <c r="I1071" t="str" cm="1">
        <f t="array" ref="I1071">_xlfn.XLOOKUP($A1071,MedExam_Table[[#Headers],[#Data],[Customer ID]],MedExam_Table[[#Headers],[#Data],[Smoker Updated]],"Not Found",0)</f>
        <v>No</v>
      </c>
      <c r="J1071" t="str" cm="1">
        <f t="array" ref="J1071">_xlfn.XLOOKUP($A1071,MedExam_Table[[#Headers],[#Data],[Customer ID]],MedExam_Table[[#Headers],[#Data],[Weight Status]],"Not Found",0)</f>
        <v>OverWeight</v>
      </c>
      <c r="K1071" t="str" cm="1">
        <f t="array" ref="K1071">_xlfn.XLOOKUP($A1071,MedExam_Table[[#Headers],[#Data],[Customer ID]],MedExam_Table[[#Headers],[#Data],[Diabetes Status]],"Not Found",0)</f>
        <v>Normal</v>
      </c>
      <c r="L1071" cm="1">
        <f t="array" ref="L1071">_xlfn.XLOOKUP($A1071,Hospitalisation_table[[#All],[Customer ID]],Hospitalisation_table[[#All],[Customer Age]],"Not Found",0)</f>
        <v>30</v>
      </c>
      <c r="M1071" t="str" cm="1">
        <f t="array" ref="M1071">_xlfn.XLOOKUP($A1071,Hospitalisation_table[[#All],[Customer ID]],Hospitalisation_table[[#All],[Date of Birth]],"Not Found",0)</f>
        <v>22-Dec-1992</v>
      </c>
      <c r="N1071" s="22" cm="1">
        <f t="array" ref="N1071">_xlfn.XLOOKUP($A1071,Hospitalisation_table[[#All],[Customer ID]],Hospitalisation_table[[#All],[charges]],"Not Found",0)</f>
        <v>3554.2</v>
      </c>
      <c r="O1071" t="str" cm="1">
        <f t="array" ref="O1071">_xlfn.XLOOKUP($A1071,Hospitalisation_table[[#All],[Customer ID]],Hospitalisation_table[[#All],[Hospital tier_Updated]],"Not Found",0)</f>
        <v>tier - 2</v>
      </c>
      <c r="P1071" t="str" cm="1">
        <f t="array" ref="P1071">_xlfn.XLOOKUP($A1071,Hospitalisation_table[[#All],[Customer ID]],Hospitalisation_table[[#All],[City tier_updated]],"Not Found",0)</f>
        <v>tier - 3</v>
      </c>
      <c r="Q1071" t="str" cm="1">
        <f t="array" ref="Q1071">_xlfn.XLOOKUP($A1071,Hospitalisation_table[[#All],[Customer ID]],Hospitalisation_table[[#All],[State ID Updated]],"Not Found",0)</f>
        <v>R1011</v>
      </c>
    </row>
    <row r="1072" spans="1:17" x14ac:dyDescent="0.3">
      <c r="A1072" s="13" t="s">
        <v>406</v>
      </c>
      <c r="B1072" t="str" cm="1">
        <f t="array" ref="B1072">_xlfn.XLOOKUP($A1072,CustomersName[[#All],[Customer ID]],CustomersName[[#All],[First Name]],"Not Found",0)</f>
        <v>Mathhew D</v>
      </c>
      <c r="C1072" cm="1">
        <f t="array" ref="C1072">_xlfn.XLOOKUP($A1072,MedExam_Table[[#Headers],[#Data],[Customer ID]],MedExam_Table[[#Headers],[#Data],[BMI]],"Not Found",0)</f>
        <v>19.12</v>
      </c>
      <c r="D1072" cm="1">
        <f t="array" ref="D1072">_xlfn.XLOOKUP($A1072,MedExam_Table[[#Headers],[#Data],[Customer ID]],MedExam_Table[[#Headers],[#Data],[HBA1C]],"Not Found",0)</f>
        <v>4.72</v>
      </c>
      <c r="E1072" t="str" cm="1">
        <f t="array" ref="E1072">_xlfn.XLOOKUP($A1072,MedExam_Table[[#Headers],[#Data],[Customer ID]],MedExam_Table[[#Headers],[#Data],[Heart Issues Updated]],"Not Found",0)</f>
        <v>Yes</v>
      </c>
      <c r="F1072" t="str" cm="1">
        <f t="array" ref="F1072">_xlfn.XLOOKUP($A1072,MedExam_Table[[#Headers],[#Data],[Customer ID]],MedExam_Table[[#Headers],[#Data],[Any Transplants Update]],"Not Found",0)</f>
        <v>No</v>
      </c>
      <c r="G1072" t="str" cm="1">
        <f t="array" ref="G1072">_xlfn.XLOOKUP($A1072,MedExam_Table[[#Headers],[#Data],[Customer ID]],MedExam_Table[[#Headers],[#Data],[Cancer history]],"Not Found",0)</f>
        <v>No</v>
      </c>
      <c r="H1072" cm="1">
        <f t="array" ref="H1072">_xlfn.XLOOKUP($A1072,MedExam_Table[[#Headers],[#Data],[Customer ID]],MedExam_Table[[#Headers],[#Data],[NumberOfMajorSurgeries_updated]],"Not Found",0)</f>
        <v>1</v>
      </c>
      <c r="I1072" t="str" cm="1">
        <f t="array" ref="I1072">_xlfn.XLOOKUP($A1072,MedExam_Table[[#Headers],[#Data],[Customer ID]],MedExam_Table[[#Headers],[#Data],[Smoker Updated]],"Not Found",0)</f>
        <v>No</v>
      </c>
      <c r="J1072" t="str" cm="1">
        <f t="array" ref="J1072">_xlfn.XLOOKUP($A1072,MedExam_Table[[#Headers],[#Data],[Customer ID]],MedExam_Table[[#Headers],[#Data],[Weight Status]],"Not Found",0)</f>
        <v>NormalWeight</v>
      </c>
      <c r="K1072" t="str" cm="1">
        <f t="array" ref="K1072">_xlfn.XLOOKUP($A1072,MedExam_Table[[#Headers],[#Data],[Customer ID]],MedExam_Table[[#Headers],[#Data],[Diabetes Status]],"Not Found",0)</f>
        <v>Normal</v>
      </c>
      <c r="L1072" cm="1">
        <f t="array" ref="L1072">_xlfn.XLOOKUP($A1072,Hospitalisation_table[[#All],[Customer ID]],Hospitalisation_table[[#All],[Customer Age]],"Not Found",0)</f>
        <v>34</v>
      </c>
      <c r="M1072" t="str" cm="1">
        <f t="array" ref="M1072">_xlfn.XLOOKUP($A1072,Hospitalisation_table[[#All],[Customer ID]],Hospitalisation_table[[#All],[Date of Birth]],"Not Found",0)</f>
        <v>15-Oct-1988</v>
      </c>
      <c r="N1072" s="22" cm="1">
        <f t="array" ref="N1072">_xlfn.XLOOKUP($A1072,Hospitalisation_table[[#All],[Customer ID]],Hospitalisation_table[[#All],[charges]],"Not Found",0)</f>
        <v>3540.12</v>
      </c>
      <c r="O1072" t="str" cm="1">
        <f t="array" ref="O1072">_xlfn.XLOOKUP($A1072,Hospitalisation_table[[#All],[Customer ID]],Hospitalisation_table[[#All],[Hospital tier_Updated]],"Not Found",0)</f>
        <v>tier - 2</v>
      </c>
      <c r="P1072" t="str" cm="1">
        <f t="array" ref="P1072">_xlfn.XLOOKUP($A1072,Hospitalisation_table[[#All],[Customer ID]],Hospitalisation_table[[#All],[City tier_updated]],"Not Found",0)</f>
        <v>tier - 1</v>
      </c>
      <c r="Q1072" t="str" cm="1">
        <f t="array" ref="Q1072">_xlfn.XLOOKUP($A1072,Hospitalisation_table[[#All],[Customer ID]],Hospitalisation_table[[#All],[State ID Updated]],"Not Found",0)</f>
        <v>R1013</v>
      </c>
    </row>
    <row r="1073" spans="1:17" x14ac:dyDescent="0.3">
      <c r="A1073" s="14" t="s">
        <v>405</v>
      </c>
      <c r="B1073" t="str" cm="1">
        <f t="array" ref="B1073">_xlfn.XLOOKUP($A1073,CustomersName[[#All],[Customer ID]],CustomersName[[#All],[First Name]],"Not Found",0)</f>
        <v>Peter T II</v>
      </c>
      <c r="C1073" cm="1">
        <f t="array" ref="C1073">_xlfn.XLOOKUP($A1073,MedExam_Table[[#Headers],[#Data],[Customer ID]],MedExam_Table[[#Headers],[#Data],[BMI]],"Not Found",0)</f>
        <v>32.67</v>
      </c>
      <c r="D1073" cm="1">
        <f t="array" ref="D1073">_xlfn.XLOOKUP($A1073,MedExam_Table[[#Headers],[#Data],[Customer ID]],MedExam_Table[[#Headers],[#Data],[HBA1C]],"Not Found",0)</f>
        <v>4.67</v>
      </c>
      <c r="E1073" t="str" cm="1">
        <f t="array" ref="E1073">_xlfn.XLOOKUP($A1073,MedExam_Table[[#Headers],[#Data],[Customer ID]],MedExam_Table[[#Headers],[#Data],[Heart Issues Updated]],"Not Found",0)</f>
        <v>No</v>
      </c>
      <c r="F1073" t="str" cm="1">
        <f t="array" ref="F1073">_xlfn.XLOOKUP($A1073,MedExam_Table[[#Headers],[#Data],[Customer ID]],MedExam_Table[[#Headers],[#Data],[Any Transplants Update]],"Not Found",0)</f>
        <v>No</v>
      </c>
      <c r="G1073" t="str" cm="1">
        <f t="array" ref="G1073">_xlfn.XLOOKUP($A1073,MedExam_Table[[#Headers],[#Data],[Customer ID]],MedExam_Table[[#Headers],[#Data],[Cancer history]],"Not Found",0)</f>
        <v>Yes</v>
      </c>
      <c r="H1073" cm="1">
        <f t="array" ref="H1073">_xlfn.XLOOKUP($A1073,MedExam_Table[[#Headers],[#Data],[Customer ID]],MedExam_Table[[#Headers],[#Data],[NumberOfMajorSurgeries_updated]],"Not Found",0)</f>
        <v>1</v>
      </c>
      <c r="I1073" t="str" cm="1">
        <f t="array" ref="I1073">_xlfn.XLOOKUP($A1073,MedExam_Table[[#Headers],[#Data],[Customer ID]],MedExam_Table[[#Headers],[#Data],[Smoker Updated]],"Not Found",0)</f>
        <v>No</v>
      </c>
      <c r="J1073" t="str" cm="1">
        <f t="array" ref="J1073">_xlfn.XLOOKUP($A1073,MedExam_Table[[#Headers],[#Data],[Customer ID]],MedExam_Table[[#Headers],[#Data],[Weight Status]],"Not Found",0)</f>
        <v>Obesity</v>
      </c>
      <c r="K1073" t="str" cm="1">
        <f t="array" ref="K1073">_xlfn.XLOOKUP($A1073,MedExam_Table[[#Headers],[#Data],[Customer ID]],MedExam_Table[[#Headers],[#Data],[Diabetes Status]],"Not Found",0)</f>
        <v>Normal</v>
      </c>
      <c r="L1073" cm="1">
        <f t="array" ref="L1073">_xlfn.XLOOKUP($A1073,Hospitalisation_table[[#All],[Customer ID]],Hospitalisation_table[[#All],[Customer Age]],"Not Found",0)</f>
        <v>19</v>
      </c>
      <c r="M1073" t="str" cm="1">
        <f t="array" ref="M1073">_xlfn.XLOOKUP($A1073,Hospitalisation_table[[#All],[Customer ID]],Hospitalisation_table[[#All],[Date of Birth]],"Not Found",0)</f>
        <v>24-Aug-2003</v>
      </c>
      <c r="N1073" s="22" cm="1">
        <f t="array" ref="N1073">_xlfn.XLOOKUP($A1073,Hospitalisation_table[[#All],[Customer ID]],Hospitalisation_table[[#All],[charges]],"Not Found",0)</f>
        <v>3538.9</v>
      </c>
      <c r="O1073" t="str" cm="1">
        <f t="array" ref="O1073">_xlfn.XLOOKUP($A1073,Hospitalisation_table[[#All],[Customer ID]],Hospitalisation_table[[#All],[Hospital tier_Updated]],"Not Found",0)</f>
        <v>tier - 2</v>
      </c>
      <c r="P1073" t="str" cm="1">
        <f t="array" ref="P1073">_xlfn.XLOOKUP($A1073,Hospitalisation_table[[#All],[Customer ID]],Hospitalisation_table[[#All],[City tier_updated]],"Not Found",0)</f>
        <v>tier - 2</v>
      </c>
      <c r="Q1073" t="str" cm="1">
        <f t="array" ref="Q1073">_xlfn.XLOOKUP($A1073,Hospitalisation_table[[#All],[Customer ID]],Hospitalisation_table[[#All],[State ID Updated]],"Not Found",0)</f>
        <v>R1012</v>
      </c>
    </row>
    <row r="1074" spans="1:17" x14ac:dyDescent="0.3">
      <c r="A1074" s="13" t="s">
        <v>404</v>
      </c>
      <c r="B1074" t="str" cm="1">
        <f t="array" ref="B1074">_xlfn.XLOOKUP($A1074,CustomersName[[#All],[Customer ID]],CustomersName[[#All],[First Name]],"Not Found",0)</f>
        <v>Manuel</v>
      </c>
      <c r="C1074" cm="1">
        <f t="array" ref="C1074">_xlfn.XLOOKUP($A1074,MedExam_Table[[#Headers],[#Data],[Customer ID]],MedExam_Table[[#Headers],[#Data],[BMI]],"Not Found",0)</f>
        <v>28.5</v>
      </c>
      <c r="D1074" cm="1">
        <f t="array" ref="D1074">_xlfn.XLOOKUP($A1074,MedExam_Table[[#Headers],[#Data],[Customer ID]],MedExam_Table[[#Headers],[#Data],[HBA1C]],"Not Found",0)</f>
        <v>6.11</v>
      </c>
      <c r="E1074" t="str" cm="1">
        <f t="array" ref="E1074">_xlfn.XLOOKUP($A1074,MedExam_Table[[#Headers],[#Data],[Customer ID]],MedExam_Table[[#Headers],[#Data],[Heart Issues Updated]],"Not Found",0)</f>
        <v>No</v>
      </c>
      <c r="F1074" t="str" cm="1">
        <f t="array" ref="F1074">_xlfn.XLOOKUP($A1074,MedExam_Table[[#Headers],[#Data],[Customer ID]],MedExam_Table[[#Headers],[#Data],[Any Transplants Update]],"Not Found",0)</f>
        <v>No</v>
      </c>
      <c r="G1074" t="str" cm="1">
        <f t="array" ref="G1074">_xlfn.XLOOKUP($A1074,MedExam_Table[[#Headers],[#Data],[Customer ID]],MedExam_Table[[#Headers],[#Data],[Cancer history]],"Not Found",0)</f>
        <v>No</v>
      </c>
      <c r="H1074" cm="1">
        <f t="array" ref="H1074">_xlfn.XLOOKUP($A1074,MedExam_Table[[#Headers],[#Data],[Customer ID]],MedExam_Table[[#Headers],[#Data],[NumberOfMajorSurgeries_updated]],"Not Found",0)</f>
        <v>1</v>
      </c>
      <c r="I1074" t="str" cm="1">
        <f t="array" ref="I1074">_xlfn.XLOOKUP($A1074,MedExam_Table[[#Headers],[#Data],[Customer ID]],MedExam_Table[[#Headers],[#Data],[Smoker Updated]],"Not Found",0)</f>
        <v>No</v>
      </c>
      <c r="J1074" t="str" cm="1">
        <f t="array" ref="J1074">_xlfn.XLOOKUP($A1074,MedExam_Table[[#Headers],[#Data],[Customer ID]],MedExam_Table[[#Headers],[#Data],[Weight Status]],"Not Found",0)</f>
        <v>OverWeight</v>
      </c>
      <c r="K1074" t="str" cm="1">
        <f t="array" ref="K1074">_xlfn.XLOOKUP($A1074,MedExam_Table[[#Headers],[#Data],[Customer ID]],MedExam_Table[[#Headers],[#Data],[Diabetes Status]],"Not Found",0)</f>
        <v>Prediabetes</v>
      </c>
      <c r="L1074" cm="1">
        <f t="array" ref="L1074">_xlfn.XLOOKUP($A1074,Hospitalisation_table[[#All],[Customer ID]],Hospitalisation_table[[#All],[Customer Age]],"Not Found",0)</f>
        <v>24</v>
      </c>
      <c r="M1074" t="str" cm="1">
        <f t="array" ref="M1074">_xlfn.XLOOKUP($A1074,Hospitalisation_table[[#All],[Customer ID]],Hospitalisation_table[[#All],[Date of Birth]],"Not Found",0)</f>
        <v>16-Sep-1998</v>
      </c>
      <c r="N1074" s="22" cm="1">
        <f t="array" ref="N1074">_xlfn.XLOOKUP($A1074,Hospitalisation_table[[#All],[Customer ID]],Hospitalisation_table[[#All],[charges]],"Not Found",0)</f>
        <v>3537.7</v>
      </c>
      <c r="O1074" t="str" cm="1">
        <f t="array" ref="O1074">_xlfn.XLOOKUP($A1074,Hospitalisation_table[[#All],[Customer ID]],Hospitalisation_table[[#All],[Hospital tier_Updated]],"Not Found",0)</f>
        <v>tier - 3</v>
      </c>
      <c r="P1074" t="str" cm="1">
        <f t="array" ref="P1074">_xlfn.XLOOKUP($A1074,Hospitalisation_table[[#All],[Customer ID]],Hospitalisation_table[[#All],[City tier_updated]],"Not Found",0)</f>
        <v>tier - 3</v>
      </c>
      <c r="Q1074" t="str" cm="1">
        <f t="array" ref="Q1074">_xlfn.XLOOKUP($A1074,Hospitalisation_table[[#All],[Customer ID]],Hospitalisation_table[[#All],[State ID Updated]],"Not Found",0)</f>
        <v>R1012</v>
      </c>
    </row>
    <row r="1075" spans="1:17" x14ac:dyDescent="0.3">
      <c r="A1075" s="14" t="s">
        <v>403</v>
      </c>
      <c r="B1075" t="str" cm="1">
        <f t="array" ref="B1075">_xlfn.XLOOKUP($A1075,CustomersName[[#All],[Customer ID]],CustomersName[[#All],[First Name]],"Not Found",0)</f>
        <v>Kinhsey P.</v>
      </c>
      <c r="C1075" cm="1">
        <f t="array" ref="C1075">_xlfn.XLOOKUP($A1075,MedExam_Table[[#Headers],[#Data],[Customer ID]],MedExam_Table[[#Headers],[#Data],[BMI]],"Not Found",0)</f>
        <v>39.270000000000003</v>
      </c>
      <c r="D1075" cm="1">
        <f t="array" ref="D1075">_xlfn.XLOOKUP($A1075,MedExam_Table[[#Headers],[#Data],[Customer ID]],MedExam_Table[[#Headers],[#Data],[HBA1C]],"Not Found",0)</f>
        <v>6.25</v>
      </c>
      <c r="E1075" t="str" cm="1">
        <f t="array" ref="E1075">_xlfn.XLOOKUP($A1075,MedExam_Table[[#Headers],[#Data],[Customer ID]],MedExam_Table[[#Headers],[#Data],[Heart Issues Updated]],"Not Found",0)</f>
        <v>No</v>
      </c>
      <c r="F1075" t="str" cm="1">
        <f t="array" ref="F1075">_xlfn.XLOOKUP($A1075,MedExam_Table[[#Headers],[#Data],[Customer ID]],MedExam_Table[[#Headers],[#Data],[Any Transplants Update]],"Not Found",0)</f>
        <v>No</v>
      </c>
      <c r="G1075" t="str" cm="1">
        <f t="array" ref="G1075">_xlfn.XLOOKUP($A1075,MedExam_Table[[#Headers],[#Data],[Customer ID]],MedExam_Table[[#Headers],[#Data],[Cancer history]],"Not Found",0)</f>
        <v>No</v>
      </c>
      <c r="H1075" cm="1">
        <f t="array" ref="H1075">_xlfn.XLOOKUP($A1075,MedExam_Table[[#Headers],[#Data],[Customer ID]],MedExam_Table[[#Headers],[#Data],[NumberOfMajorSurgeries_updated]],"Not Found",0)</f>
        <v>0</v>
      </c>
      <c r="I1075" t="str" cm="1">
        <f t="array" ref="I1075">_xlfn.XLOOKUP($A1075,MedExam_Table[[#Headers],[#Data],[Customer ID]],MedExam_Table[[#Headers],[#Data],[Smoker Updated]],"Not Found",0)</f>
        <v>No</v>
      </c>
      <c r="J1075" t="str" cm="1">
        <f t="array" ref="J1075">_xlfn.XLOOKUP($A1075,MedExam_Table[[#Headers],[#Data],[Customer ID]],MedExam_Table[[#Headers],[#Data],[Weight Status]],"Not Found",0)</f>
        <v>Obesity</v>
      </c>
      <c r="K1075" t="str" cm="1">
        <f t="array" ref="K1075">_xlfn.XLOOKUP($A1075,MedExam_Table[[#Headers],[#Data],[Customer ID]],MedExam_Table[[#Headers],[#Data],[Diabetes Status]],"Not Found",0)</f>
        <v>Prediabetes</v>
      </c>
      <c r="L1075" cm="1">
        <f t="array" ref="L1075">_xlfn.XLOOKUP($A1075,Hospitalisation_table[[#All],[Customer ID]],Hospitalisation_table[[#All],[Customer Age]],"Not Found",0)</f>
        <v>23</v>
      </c>
      <c r="M1075" t="str" cm="1">
        <f t="array" ref="M1075">_xlfn.XLOOKUP($A1075,Hospitalisation_table[[#All],[Customer ID]],Hospitalisation_table[[#All],[Date of Birth]],"Not Found",0)</f>
        <v>22-Sep-1999</v>
      </c>
      <c r="N1075" s="22" cm="1">
        <f t="array" ref="N1075">_xlfn.XLOOKUP($A1075,Hospitalisation_table[[#All],[Customer ID]],Hospitalisation_table[[#All],[charges]],"Not Found",0)</f>
        <v>3500.61</v>
      </c>
      <c r="O1075" t="str" cm="1">
        <f t="array" ref="O1075">_xlfn.XLOOKUP($A1075,Hospitalisation_table[[#All],[Customer ID]],Hospitalisation_table[[#All],[Hospital tier_Updated]],"Not Found",0)</f>
        <v>tier - 2</v>
      </c>
      <c r="P1075" t="str" cm="1">
        <f t="array" ref="P1075">_xlfn.XLOOKUP($A1075,Hospitalisation_table[[#All],[Customer ID]],Hospitalisation_table[[#All],[City tier_updated]],"Not Found",0)</f>
        <v>tier - 2</v>
      </c>
      <c r="Q1075" t="str" cm="1">
        <f t="array" ref="Q1075">_xlfn.XLOOKUP($A1075,Hospitalisation_table[[#All],[Customer ID]],Hospitalisation_table[[#All],[State ID Updated]],"Not Found",0)</f>
        <v>R1013</v>
      </c>
    </row>
    <row r="1076" spans="1:17" x14ac:dyDescent="0.3">
      <c r="A1076" s="13" t="s">
        <v>402</v>
      </c>
      <c r="B1076" t="str" cm="1">
        <f t="array" ref="B1076">_xlfn.XLOOKUP($A1076,CustomersName[[#All],[Customer ID]],CustomersName[[#All],[First Name]],"Not Found",0)</f>
        <v>Thomas G.</v>
      </c>
      <c r="C1076" cm="1">
        <f t="array" ref="C1076">_xlfn.XLOOKUP($A1076,MedExam_Table[[#Headers],[#Data],[Customer ID]],MedExam_Table[[#Headers],[#Data],[BMI]],"Not Found",0)</f>
        <v>32.49</v>
      </c>
      <c r="D1076" cm="1">
        <f t="array" ref="D1076">_xlfn.XLOOKUP($A1076,MedExam_Table[[#Headers],[#Data],[Customer ID]],MedExam_Table[[#Headers],[#Data],[HBA1C]],"Not Found",0)</f>
        <v>4</v>
      </c>
      <c r="E1076" t="str" cm="1">
        <f t="array" ref="E1076">_xlfn.XLOOKUP($A1076,MedExam_Table[[#Headers],[#Data],[Customer ID]],MedExam_Table[[#Headers],[#Data],[Heart Issues Updated]],"Not Found",0)</f>
        <v>Yes</v>
      </c>
      <c r="F1076" t="str" cm="1">
        <f t="array" ref="F1076">_xlfn.XLOOKUP($A1076,MedExam_Table[[#Headers],[#Data],[Customer ID]],MedExam_Table[[#Headers],[#Data],[Any Transplants Update]],"Not Found",0)</f>
        <v>No</v>
      </c>
      <c r="G1076" t="str" cm="1">
        <f t="array" ref="G1076">_xlfn.XLOOKUP($A1076,MedExam_Table[[#Headers],[#Data],[Customer ID]],MedExam_Table[[#Headers],[#Data],[Cancer history]],"Not Found",0)</f>
        <v>No</v>
      </c>
      <c r="H1076" cm="1">
        <f t="array" ref="H1076">_xlfn.XLOOKUP($A1076,MedExam_Table[[#Headers],[#Data],[Customer ID]],MedExam_Table[[#Headers],[#Data],[NumberOfMajorSurgeries_updated]],"Not Found",0)</f>
        <v>0</v>
      </c>
      <c r="I1076" t="str" cm="1">
        <f t="array" ref="I1076">_xlfn.XLOOKUP($A1076,MedExam_Table[[#Headers],[#Data],[Customer ID]],MedExam_Table[[#Headers],[#Data],[Smoker Updated]],"Not Found",0)</f>
        <v>No</v>
      </c>
      <c r="J1076" t="str" cm="1">
        <f t="array" ref="J1076">_xlfn.XLOOKUP($A1076,MedExam_Table[[#Headers],[#Data],[Customer ID]],MedExam_Table[[#Headers],[#Data],[Weight Status]],"Not Found",0)</f>
        <v>Obesity</v>
      </c>
      <c r="K1076" t="str" cm="1">
        <f t="array" ref="K1076">_xlfn.XLOOKUP($A1076,MedExam_Table[[#Headers],[#Data],[Customer ID]],MedExam_Table[[#Headers],[#Data],[Diabetes Status]],"Not Found",0)</f>
        <v>Normal</v>
      </c>
      <c r="L1076" cm="1">
        <f t="array" ref="L1076">_xlfn.XLOOKUP($A1076,Hospitalisation_table[[#All],[Customer ID]],Hospitalisation_table[[#All],[Customer Age]],"Not Found",0)</f>
        <v>26</v>
      </c>
      <c r="M1076" t="str" cm="1">
        <f t="array" ref="M1076">_xlfn.XLOOKUP($A1076,Hospitalisation_table[[#All],[Customer ID]],Hospitalisation_table[[#All],[Date of Birth]],"Not Found",0)</f>
        <v>18-Sep-1996</v>
      </c>
      <c r="N1076" s="22" cm="1">
        <f t="array" ref="N1076">_xlfn.XLOOKUP($A1076,Hospitalisation_table[[#All],[Customer ID]],Hospitalisation_table[[#All],[charges]],"Not Found",0)</f>
        <v>3490.55</v>
      </c>
      <c r="O1076" t="str" cm="1">
        <f t="array" ref="O1076">_xlfn.XLOOKUP($A1076,Hospitalisation_table[[#All],[Customer ID]],Hospitalisation_table[[#All],[Hospital tier_Updated]],"Not Found",0)</f>
        <v>tier - 1</v>
      </c>
      <c r="P1076" t="str" cm="1">
        <f t="array" ref="P1076">_xlfn.XLOOKUP($A1076,Hospitalisation_table[[#All],[Customer ID]],Hospitalisation_table[[#All],[City tier_updated]],"Not Found",0)</f>
        <v>tier - 2</v>
      </c>
      <c r="Q1076" t="str" cm="1">
        <f t="array" ref="Q1076">_xlfn.XLOOKUP($A1076,Hospitalisation_table[[#All],[Customer ID]],Hospitalisation_table[[#All],[State ID Updated]],"Not Found",0)</f>
        <v>R1015</v>
      </c>
    </row>
    <row r="1077" spans="1:17" x14ac:dyDescent="0.3">
      <c r="A1077" s="14" t="s">
        <v>401</v>
      </c>
      <c r="B1077" t="str" cm="1">
        <f t="array" ref="B1077">_xlfn.XLOOKUP($A1077,CustomersName[[#All],[Customer ID]],CustomersName[[#All],[First Name]],"Not Found",0)</f>
        <v>KylehS</v>
      </c>
      <c r="C1077" cm="1">
        <f t="array" ref="C1077">_xlfn.XLOOKUP($A1077,MedExam_Table[[#Headers],[#Data],[Customer ID]],MedExam_Table[[#Headers],[#Data],[BMI]],"Not Found",0)</f>
        <v>23.7</v>
      </c>
      <c r="D1077" cm="1">
        <f t="array" ref="D1077">_xlfn.XLOOKUP($A1077,MedExam_Table[[#Headers],[#Data],[Customer ID]],MedExam_Table[[#Headers],[#Data],[HBA1C]],"Not Found",0)</f>
        <v>5.55</v>
      </c>
      <c r="E1077" t="str" cm="1">
        <f t="array" ref="E1077">_xlfn.XLOOKUP($A1077,MedExam_Table[[#Headers],[#Data],[Customer ID]],MedExam_Table[[#Headers],[#Data],[Heart Issues Updated]],"Not Found",0)</f>
        <v>Yes</v>
      </c>
      <c r="F1077" t="str" cm="1">
        <f t="array" ref="F1077">_xlfn.XLOOKUP($A1077,MedExam_Table[[#Headers],[#Data],[Customer ID]],MedExam_Table[[#Headers],[#Data],[Any Transplants Update]],"Not Found",0)</f>
        <v>No</v>
      </c>
      <c r="G1077" t="str" cm="1">
        <f t="array" ref="G1077">_xlfn.XLOOKUP($A1077,MedExam_Table[[#Headers],[#Data],[Customer ID]],MedExam_Table[[#Headers],[#Data],[Cancer history]],"Not Found",0)</f>
        <v>No</v>
      </c>
      <c r="H1077" cm="1">
        <f t="array" ref="H1077">_xlfn.XLOOKUP($A1077,MedExam_Table[[#Headers],[#Data],[Customer ID]],MedExam_Table[[#Headers],[#Data],[NumberOfMajorSurgeries_updated]],"Not Found",0)</f>
        <v>0</v>
      </c>
      <c r="I1077" t="str" cm="1">
        <f t="array" ref="I1077">_xlfn.XLOOKUP($A1077,MedExam_Table[[#Headers],[#Data],[Customer ID]],MedExam_Table[[#Headers],[#Data],[Smoker Updated]],"Not Found",0)</f>
        <v>No</v>
      </c>
      <c r="J1077" t="str" cm="1">
        <f t="array" ref="J1077">_xlfn.XLOOKUP($A1077,MedExam_Table[[#Headers],[#Data],[Customer ID]],MedExam_Table[[#Headers],[#Data],[Weight Status]],"Not Found",0)</f>
        <v>NormalWeight</v>
      </c>
      <c r="K1077" t="str" cm="1">
        <f t="array" ref="K1077">_xlfn.XLOOKUP($A1077,MedExam_Table[[#Headers],[#Data],[Customer ID]],MedExam_Table[[#Headers],[#Data],[Diabetes Status]],"Not Found",0)</f>
        <v>Normal</v>
      </c>
      <c r="L1077" cm="1">
        <f t="array" ref="L1077">_xlfn.XLOOKUP($A1077,Hospitalisation_table[[#All],[Customer ID]],Hospitalisation_table[[#All],[Customer Age]],"Not Found",0)</f>
        <v>26</v>
      </c>
      <c r="M1077" t="str" cm="1">
        <f t="array" ref="M1077">_xlfn.XLOOKUP($A1077,Hospitalisation_table[[#All],[Customer ID]],Hospitalisation_table[[#All],[Date of Birth]],"Not Found",0)</f>
        <v>19-Sep-1996</v>
      </c>
      <c r="N1077" s="22" cm="1">
        <f t="array" ref="N1077">_xlfn.XLOOKUP($A1077,Hospitalisation_table[[#All],[Customer ID]],Hospitalisation_table[[#All],[charges]],"Not Found",0)</f>
        <v>3484.33</v>
      </c>
      <c r="O1077" t="str" cm="1">
        <f t="array" ref="O1077">_xlfn.XLOOKUP($A1077,Hospitalisation_table[[#All],[Customer ID]],Hospitalisation_table[[#All],[Hospital tier_Updated]],"Not Found",0)</f>
        <v>tier - 3</v>
      </c>
      <c r="P1077" t="str" cm="1">
        <f t="array" ref="P1077">_xlfn.XLOOKUP($A1077,Hospitalisation_table[[#All],[Customer ID]],Hospitalisation_table[[#All],[City tier_updated]],"Not Found",0)</f>
        <v>tier - 3</v>
      </c>
      <c r="Q1077" t="str" cm="1">
        <f t="array" ref="Q1077">_xlfn.XLOOKUP($A1077,Hospitalisation_table[[#All],[Customer ID]],Hospitalisation_table[[#All],[State ID Updated]],"Not Found",0)</f>
        <v>R1011</v>
      </c>
    </row>
    <row r="1078" spans="1:17" x14ac:dyDescent="0.3">
      <c r="A1078" s="13" t="s">
        <v>400</v>
      </c>
      <c r="B1078" t="str" cm="1">
        <f t="array" ref="B1078">_xlfn.XLOOKUP($A1078,CustomersName[[#All],[Customer ID]],CustomersName[[#All],[First Name]],"Not Found",0)</f>
        <v>Alhxander J.</v>
      </c>
      <c r="C1078" cm="1">
        <f t="array" ref="C1078">_xlfn.XLOOKUP($A1078,MedExam_Table[[#Headers],[#Data],[Customer ID]],MedExam_Table[[#Headers],[#Data],[BMI]],"Not Found",0)</f>
        <v>30.4</v>
      </c>
      <c r="D1078" cm="1">
        <f t="array" ref="D1078">_xlfn.XLOOKUP($A1078,MedExam_Table[[#Headers],[#Data],[Customer ID]],MedExam_Table[[#Headers],[#Data],[HBA1C]],"Not Found",0)</f>
        <v>5.95</v>
      </c>
      <c r="E1078" t="str" cm="1">
        <f t="array" ref="E1078">_xlfn.XLOOKUP($A1078,MedExam_Table[[#Headers],[#Data],[Customer ID]],MedExam_Table[[#Headers],[#Data],[Heart Issues Updated]],"Not Found",0)</f>
        <v>No</v>
      </c>
      <c r="F1078" t="str" cm="1">
        <f t="array" ref="F1078">_xlfn.XLOOKUP($A1078,MedExam_Table[[#Headers],[#Data],[Customer ID]],MedExam_Table[[#Headers],[#Data],[Any Transplants Update]],"Not Found",0)</f>
        <v>Yes</v>
      </c>
      <c r="G1078" t="str" cm="1">
        <f t="array" ref="G1078">_xlfn.XLOOKUP($A1078,MedExam_Table[[#Headers],[#Data],[Customer ID]],MedExam_Table[[#Headers],[#Data],[Cancer history]],"Not Found",0)</f>
        <v>No</v>
      </c>
      <c r="H1078" cm="1">
        <f t="array" ref="H1078">_xlfn.XLOOKUP($A1078,MedExam_Table[[#Headers],[#Data],[Customer ID]],MedExam_Table[[#Headers],[#Data],[NumberOfMajorSurgeries_updated]],"Not Found",0)</f>
        <v>1</v>
      </c>
      <c r="I1078" t="str" cm="1">
        <f t="array" ref="I1078">_xlfn.XLOOKUP($A1078,MedExam_Table[[#Headers],[#Data],[Customer ID]],MedExam_Table[[#Headers],[#Data],[Smoker Updated]],"Not Found",0)</f>
        <v>No</v>
      </c>
      <c r="J1078" t="str" cm="1">
        <f t="array" ref="J1078">_xlfn.XLOOKUP($A1078,MedExam_Table[[#Headers],[#Data],[Customer ID]],MedExam_Table[[#Headers],[#Data],[Weight Status]],"Not Found",0)</f>
        <v>Obesity</v>
      </c>
      <c r="K1078" t="str" cm="1">
        <f t="array" ref="K1078">_xlfn.XLOOKUP($A1078,MedExam_Table[[#Headers],[#Data],[Customer ID]],MedExam_Table[[#Headers],[#Data],[Diabetes Status]],"Not Found",0)</f>
        <v>Prediabetes</v>
      </c>
      <c r="L1078" cm="1">
        <f t="array" ref="L1078">_xlfn.XLOOKUP($A1078,Hospitalisation_table[[#All],[Customer ID]],Hospitalisation_table[[#All],[Customer Age]],"Not Found",0)</f>
        <v>18</v>
      </c>
      <c r="M1078" t="str" cm="1">
        <f t="array" ref="M1078">_xlfn.XLOOKUP($A1078,Hospitalisation_table[[#All],[Customer ID]],Hospitalisation_table[[#All],[Date of Birth]],"Not Found",0)</f>
        <v>26-Jun-2004</v>
      </c>
      <c r="N1078" s="22" cm="1">
        <f t="array" ref="N1078">_xlfn.XLOOKUP($A1078,Hospitalisation_table[[#All],[Customer ID]],Hospitalisation_table[[#All],[charges]],"Not Found",0)</f>
        <v>3481.87</v>
      </c>
      <c r="O1078" t="str" cm="1">
        <f t="array" ref="O1078">_xlfn.XLOOKUP($A1078,Hospitalisation_table[[#All],[Customer ID]],Hospitalisation_table[[#All],[Hospital tier_Updated]],"Not Found",0)</f>
        <v>tier - 2</v>
      </c>
      <c r="P1078" t="str" cm="1">
        <f t="array" ref="P1078">_xlfn.XLOOKUP($A1078,Hospitalisation_table[[#All],[Customer ID]],Hospitalisation_table[[#All],[City tier_updated]],"Not Found",0)</f>
        <v>tier - 3</v>
      </c>
      <c r="Q1078" t="str" cm="1">
        <f t="array" ref="Q1078">_xlfn.XLOOKUP($A1078,Hospitalisation_table[[#All],[Customer ID]],Hospitalisation_table[[#All],[State ID Updated]],"Not Found",0)</f>
        <v>R1016</v>
      </c>
    </row>
    <row r="1079" spans="1:17" x14ac:dyDescent="0.3">
      <c r="A1079" s="14" t="s">
        <v>399</v>
      </c>
      <c r="B1079" t="str" cm="1">
        <f t="array" ref="B1079">_xlfn.XLOOKUP($A1079,CustomersName[[#All],[Customer ID]],CustomersName[[#All],[First Name]],"Not Found",0)</f>
        <v>Duhtin L</v>
      </c>
      <c r="C1079" cm="1">
        <f t="array" ref="C1079">_xlfn.XLOOKUP($A1079,MedExam_Table[[#Headers],[#Data],[Customer ID]],MedExam_Table[[#Headers],[#Data],[BMI]],"Not Found",0)</f>
        <v>38.94</v>
      </c>
      <c r="D1079" cm="1">
        <f t="array" ref="D1079">_xlfn.XLOOKUP($A1079,MedExam_Table[[#Headers],[#Data],[Customer ID]],MedExam_Table[[#Headers],[#Data],[HBA1C]],"Not Found",0)</f>
        <v>4.3600000000000003</v>
      </c>
      <c r="E1079" t="str" cm="1">
        <f t="array" ref="E1079">_xlfn.XLOOKUP($A1079,MedExam_Table[[#Headers],[#Data],[Customer ID]],MedExam_Table[[#Headers],[#Data],[Heart Issues Updated]],"Not Found",0)</f>
        <v>No</v>
      </c>
      <c r="F1079" t="str" cm="1">
        <f t="array" ref="F1079">_xlfn.XLOOKUP($A1079,MedExam_Table[[#Headers],[#Data],[Customer ID]],MedExam_Table[[#Headers],[#Data],[Any Transplants Update]],"Not Found",0)</f>
        <v>No</v>
      </c>
      <c r="G1079" t="str" cm="1">
        <f t="array" ref="G1079">_xlfn.XLOOKUP($A1079,MedExam_Table[[#Headers],[#Data],[Customer ID]],MedExam_Table[[#Headers],[#Data],[Cancer history]],"Not Found",0)</f>
        <v>Yes</v>
      </c>
      <c r="H1079" cm="1">
        <f t="array" ref="H1079">_xlfn.XLOOKUP($A1079,MedExam_Table[[#Headers],[#Data],[Customer ID]],MedExam_Table[[#Headers],[#Data],[NumberOfMajorSurgeries_updated]],"Not Found",0)</f>
        <v>1</v>
      </c>
      <c r="I1079" t="str" cm="1">
        <f t="array" ref="I1079">_xlfn.XLOOKUP($A1079,MedExam_Table[[#Headers],[#Data],[Customer ID]],MedExam_Table[[#Headers],[#Data],[Smoker Updated]],"Not Found",0)</f>
        <v>No</v>
      </c>
      <c r="J1079" t="str" cm="1">
        <f t="array" ref="J1079">_xlfn.XLOOKUP($A1079,MedExam_Table[[#Headers],[#Data],[Customer ID]],MedExam_Table[[#Headers],[#Data],[Weight Status]],"Not Found",0)</f>
        <v>Obesity</v>
      </c>
      <c r="K1079" t="str" cm="1">
        <f t="array" ref="K1079">_xlfn.XLOOKUP($A1079,MedExam_Table[[#Headers],[#Data],[Customer ID]],MedExam_Table[[#Headers],[#Data],[Diabetes Status]],"Not Found",0)</f>
        <v>Normal</v>
      </c>
      <c r="L1079" cm="1">
        <f t="array" ref="L1079">_xlfn.XLOOKUP($A1079,Hospitalisation_table[[#All],[Customer ID]],Hospitalisation_table[[#All],[Customer Age]],"Not Found",0)</f>
        <v>29</v>
      </c>
      <c r="M1079" t="str" cm="1">
        <f t="array" ref="M1079">_xlfn.XLOOKUP($A1079,Hospitalisation_table[[#All],[Customer ID]],Hospitalisation_table[[#All],[Date of Birth]],"Not Found",0)</f>
        <v>12-Oct-1993</v>
      </c>
      <c r="N1079" s="22" cm="1">
        <f t="array" ref="N1079">_xlfn.XLOOKUP($A1079,Hospitalisation_table[[#All],[Customer ID]],Hospitalisation_table[[#All],[charges]],"Not Found",0)</f>
        <v>3471.41</v>
      </c>
      <c r="O1079" t="str" cm="1">
        <f t="array" ref="O1079">_xlfn.XLOOKUP($A1079,Hospitalisation_table[[#All],[Customer ID]],Hospitalisation_table[[#All],[Hospital tier_Updated]],"Not Found",0)</f>
        <v>tier - 2</v>
      </c>
      <c r="P1079" t="str" cm="1">
        <f t="array" ref="P1079">_xlfn.XLOOKUP($A1079,Hospitalisation_table[[#All],[Customer ID]],Hospitalisation_table[[#All],[City tier_updated]],"Not Found",0)</f>
        <v>tier - 2</v>
      </c>
      <c r="Q1079" t="str" cm="1">
        <f t="array" ref="Q1079">_xlfn.XLOOKUP($A1079,Hospitalisation_table[[#All],[Customer ID]],Hospitalisation_table[[#All],[State ID Updated]],"Not Found",0)</f>
        <v>R1013</v>
      </c>
    </row>
    <row r="1080" spans="1:17" x14ac:dyDescent="0.3">
      <c r="A1080" s="13" t="s">
        <v>2176</v>
      </c>
      <c r="B1080" t="str" cm="1">
        <f t="array" ref="B1080">_xlfn.XLOOKUP($A1080,CustomersName[[#All],[Customer ID]],CustomersName[[#All],[First Name]],"Not Found",0)</f>
        <v>Chhistopher C</v>
      </c>
      <c r="C1080" cm="1">
        <f t="array" ref="C1080">_xlfn.XLOOKUP($A1080,MedExam_Table[[#Headers],[#Data],[Customer ID]],MedExam_Table[[#Headers],[#Data],[BMI]],"Not Found",0)</f>
        <v>31.73</v>
      </c>
      <c r="D1080" cm="1">
        <f t="array" ref="D1080">_xlfn.XLOOKUP($A1080,MedExam_Table[[#Headers],[#Data],[Customer ID]],MedExam_Table[[#Headers],[#Data],[HBA1C]],"Not Found",0)</f>
        <v>4.3</v>
      </c>
      <c r="E1080" t="str" cm="1">
        <f t="array" ref="E1080">_xlfn.XLOOKUP($A1080,MedExam_Table[[#Headers],[#Data],[Customer ID]],MedExam_Table[[#Headers],[#Data],[Heart Issues Updated]],"Not Found",0)</f>
        <v>No</v>
      </c>
      <c r="F1080" t="str" cm="1">
        <f t="array" ref="F1080">_xlfn.XLOOKUP($A1080,MedExam_Table[[#Headers],[#Data],[Customer ID]],MedExam_Table[[#Headers],[#Data],[Any Transplants Update]],"Not Found",0)</f>
        <v>No</v>
      </c>
      <c r="G1080" t="str" cm="1">
        <f t="array" ref="G1080">_xlfn.XLOOKUP($A1080,MedExam_Table[[#Headers],[#Data],[Customer ID]],MedExam_Table[[#Headers],[#Data],[Cancer history]],"Not Found",0)</f>
        <v>No</v>
      </c>
      <c r="H1080" cm="1">
        <f t="array" ref="H1080">_xlfn.XLOOKUP($A1080,MedExam_Table[[#Headers],[#Data],[Customer ID]],MedExam_Table[[#Headers],[#Data],[NumberOfMajorSurgeries_updated]],"Not Found",0)</f>
        <v>0</v>
      </c>
      <c r="I1080" t="str" cm="1">
        <f t="array" ref="I1080">_xlfn.XLOOKUP($A1080,MedExam_Table[[#Headers],[#Data],[Customer ID]],MedExam_Table[[#Headers],[#Data],[Smoker Updated]],"Not Found",0)</f>
        <v>Yes</v>
      </c>
      <c r="J1080" t="str" cm="1">
        <f t="array" ref="J1080">_xlfn.XLOOKUP($A1080,MedExam_Table[[#Headers],[#Data],[Customer ID]],MedExam_Table[[#Headers],[#Data],[Weight Status]],"Not Found",0)</f>
        <v>Obesity</v>
      </c>
      <c r="K1080" t="str" cm="1">
        <f t="array" ref="K1080">_xlfn.XLOOKUP($A1080,MedExam_Table[[#Headers],[#Data],[Customer ID]],MedExam_Table[[#Headers],[#Data],[Diabetes Status]],"Not Found",0)</f>
        <v>Normal</v>
      </c>
      <c r="L1080" cm="1">
        <f t="array" ref="L1080">_xlfn.XLOOKUP($A1080,Hospitalisation_table[[#All],[Customer ID]],Hospitalisation_table[[#All],[Customer Age]],"Not Found",0)</f>
        <v>23</v>
      </c>
      <c r="M1080" t="str" cm="1">
        <f t="array" ref="M1080">_xlfn.XLOOKUP($A1080,Hospitalisation_table[[#All],[Customer ID]],Hospitalisation_table[[#All],[Date of Birth]],"Not Found",0)</f>
        <v>1-Oct-1999</v>
      </c>
      <c r="N1080" s="22" cm="1">
        <f t="array" ref="N1080">_xlfn.XLOOKUP($A1080,Hospitalisation_table[[#All],[Customer ID]],Hospitalisation_table[[#All],[charges]],"Not Found",0)</f>
        <v>36189.1</v>
      </c>
      <c r="O1080" t="str" cm="1">
        <f t="array" ref="O1080">_xlfn.XLOOKUP($A1080,Hospitalisation_table[[#All],[Customer ID]],Hospitalisation_table[[#All],[Hospital tier_Updated]],"Not Found",0)</f>
        <v>tier - 1</v>
      </c>
      <c r="P1080" t="str" cm="1">
        <f t="array" ref="P1080">_xlfn.XLOOKUP($A1080,Hospitalisation_table[[#All],[Customer ID]],Hospitalisation_table[[#All],[City tier_updated]],"Not Found",0)</f>
        <v>tier - 3</v>
      </c>
      <c r="Q1080" t="str" cm="1">
        <f t="array" ref="Q1080">_xlfn.XLOOKUP($A1080,Hospitalisation_table[[#All],[Customer ID]],Hospitalisation_table[[#All],[State ID Updated]],"Not Found",0)</f>
        <v>R1016</v>
      </c>
    </row>
    <row r="1081" spans="1:17" x14ac:dyDescent="0.3">
      <c r="A1081" s="14" t="s">
        <v>398</v>
      </c>
      <c r="B1081" t="str" cm="1">
        <f t="array" ref="B1081">_xlfn.XLOOKUP($A1081,CustomersName[[#All],[Customer ID]],CustomersName[[#All],[First Name]],"Not Found",0)</f>
        <v>Chloe</v>
      </c>
      <c r="C1081" cm="1">
        <f t="array" ref="C1081">_xlfn.XLOOKUP($A1081,MedExam_Table[[#Headers],[#Data],[Customer ID]],MedExam_Table[[#Headers],[#Data],[BMI]],"Not Found",0)</f>
        <v>31.02</v>
      </c>
      <c r="D1081" cm="1">
        <f t="array" ref="D1081">_xlfn.XLOOKUP($A1081,MedExam_Table[[#Headers],[#Data],[Customer ID]],MedExam_Table[[#Headers],[#Data],[HBA1C]],"Not Found",0)</f>
        <v>4.84</v>
      </c>
      <c r="E1081" t="str" cm="1">
        <f t="array" ref="E1081">_xlfn.XLOOKUP($A1081,MedExam_Table[[#Headers],[#Data],[Customer ID]],MedExam_Table[[#Headers],[#Data],[Heart Issues Updated]],"Not Found",0)</f>
        <v>No</v>
      </c>
      <c r="F1081" t="str" cm="1">
        <f t="array" ref="F1081">_xlfn.XLOOKUP($A1081,MedExam_Table[[#Headers],[#Data],[Customer ID]],MedExam_Table[[#Headers],[#Data],[Any Transplants Update]],"Not Found",0)</f>
        <v>No</v>
      </c>
      <c r="G1081" t="str" cm="1">
        <f t="array" ref="G1081">_xlfn.XLOOKUP($A1081,MedExam_Table[[#Headers],[#Data],[Customer ID]],MedExam_Table[[#Headers],[#Data],[Cancer history]],"Not Found",0)</f>
        <v>Yes</v>
      </c>
      <c r="H1081" cm="1">
        <f t="array" ref="H1081">_xlfn.XLOOKUP($A1081,MedExam_Table[[#Headers],[#Data],[Customer ID]],MedExam_Table[[#Headers],[#Data],[NumberOfMajorSurgeries_updated]],"Not Found",0)</f>
        <v>1</v>
      </c>
      <c r="I1081" t="str" cm="1">
        <f t="array" ref="I1081">_xlfn.XLOOKUP($A1081,MedExam_Table[[#Headers],[#Data],[Customer ID]],MedExam_Table[[#Headers],[#Data],[Smoker Updated]],"Not Found",0)</f>
        <v>No</v>
      </c>
      <c r="J1081" t="str" cm="1">
        <f t="array" ref="J1081">_xlfn.XLOOKUP($A1081,MedExam_Table[[#Headers],[#Data],[Customer ID]],MedExam_Table[[#Headers],[#Data],[Weight Status]],"Not Found",0)</f>
        <v>Obesity</v>
      </c>
      <c r="K1081" t="str" cm="1">
        <f t="array" ref="K1081">_xlfn.XLOOKUP($A1081,MedExam_Table[[#Headers],[#Data],[Customer ID]],MedExam_Table[[#Headers],[#Data],[Diabetes Status]],"Not Found",0)</f>
        <v>Normal</v>
      </c>
      <c r="L1081" cm="1">
        <f t="array" ref="L1081">_xlfn.XLOOKUP($A1081,Hospitalisation_table[[#All],[Customer ID]],Hospitalisation_table[[#All],[Customer Age]],"Not Found",0)</f>
        <v>19</v>
      </c>
      <c r="M1081" t="str" cm="1">
        <f t="array" ref="M1081">_xlfn.XLOOKUP($A1081,Hospitalisation_table[[#All],[Customer ID]],Hospitalisation_table[[#All],[Date of Birth]],"Not Found",0)</f>
        <v>29-Jul-2003</v>
      </c>
      <c r="N1081" s="22" cm="1">
        <f t="array" ref="N1081">_xlfn.XLOOKUP($A1081,Hospitalisation_table[[#All],[Customer ID]],Hospitalisation_table[[#All],[charges]],"Not Found",0)</f>
        <v>3463.51</v>
      </c>
      <c r="O1081" t="str" cm="1">
        <f t="array" ref="O1081">_xlfn.XLOOKUP($A1081,Hospitalisation_table[[#All],[Customer ID]],Hospitalisation_table[[#All],[Hospital tier_Updated]],"Not Found",0)</f>
        <v>tier - 2</v>
      </c>
      <c r="P1081" t="str" cm="1">
        <f t="array" ref="P1081">_xlfn.XLOOKUP($A1081,Hospitalisation_table[[#All],[Customer ID]],Hospitalisation_table[[#All],[City tier_updated]],"Not Found",0)</f>
        <v>tier - 1</v>
      </c>
      <c r="Q1081" t="str" cm="1">
        <f t="array" ref="Q1081">_xlfn.XLOOKUP($A1081,Hospitalisation_table[[#All],[Customer ID]],Hospitalisation_table[[#All],[State ID Updated]],"Not Found",0)</f>
        <v>R1025</v>
      </c>
    </row>
    <row r="1082" spans="1:17" x14ac:dyDescent="0.3">
      <c r="A1082" s="13" t="s">
        <v>397</v>
      </c>
      <c r="B1082" t="str" cm="1">
        <f t="array" ref="B1082">_xlfn.XLOOKUP($A1082,CustomersName[[#All],[Customer ID]],CustomersName[[#All],[First Name]],"Not Found",0)</f>
        <v>Cailtlin</v>
      </c>
      <c r="C1082" cm="1">
        <f t="array" ref="C1082">_xlfn.XLOOKUP($A1082,MedExam_Table[[#Headers],[#Data],[Customer ID]],MedExam_Table[[#Headers],[#Data],[BMI]],"Not Found",0)</f>
        <v>17.5</v>
      </c>
      <c r="D1082" cm="1">
        <f t="array" ref="D1082">_xlfn.XLOOKUP($A1082,MedExam_Table[[#Headers],[#Data],[Customer ID]],MedExam_Table[[#Headers],[#Data],[HBA1C]],"Not Found",0)</f>
        <v>4.5599999999999996</v>
      </c>
      <c r="E1082" t="str" cm="1">
        <f t="array" ref="E1082">_xlfn.XLOOKUP($A1082,MedExam_Table[[#Headers],[#Data],[Customer ID]],MedExam_Table[[#Headers],[#Data],[Heart Issues Updated]],"Not Found",0)</f>
        <v>No</v>
      </c>
      <c r="F1082" t="str" cm="1">
        <f t="array" ref="F1082">_xlfn.XLOOKUP($A1082,MedExam_Table[[#Headers],[#Data],[Customer ID]],MedExam_Table[[#Headers],[#Data],[Any Transplants Update]],"Not Found",0)</f>
        <v>No</v>
      </c>
      <c r="G1082" t="str" cm="1">
        <f t="array" ref="G1082">_xlfn.XLOOKUP($A1082,MedExam_Table[[#Headers],[#Data],[Customer ID]],MedExam_Table[[#Headers],[#Data],[Cancer history]],"Not Found",0)</f>
        <v>No</v>
      </c>
      <c r="H1082" cm="1">
        <f t="array" ref="H1082">_xlfn.XLOOKUP($A1082,MedExam_Table[[#Headers],[#Data],[Customer ID]],MedExam_Table[[#Headers],[#Data],[NumberOfMajorSurgeries_updated]],"Not Found",0)</f>
        <v>1</v>
      </c>
      <c r="I1082" t="str" cm="1">
        <f t="array" ref="I1082">_xlfn.XLOOKUP($A1082,MedExam_Table[[#Headers],[#Data],[Customer ID]],MedExam_Table[[#Headers],[#Data],[Smoker Updated]],"Not Found",0)</f>
        <v>No</v>
      </c>
      <c r="J1082" t="str" cm="1">
        <f t="array" ref="J1082">_xlfn.XLOOKUP($A1082,MedExam_Table[[#Headers],[#Data],[Customer ID]],MedExam_Table[[#Headers],[#Data],[Weight Status]],"Not Found",0)</f>
        <v>Underweight</v>
      </c>
      <c r="K1082" t="str" cm="1">
        <f t="array" ref="K1082">_xlfn.XLOOKUP($A1082,MedExam_Table[[#Headers],[#Data],[Customer ID]],MedExam_Table[[#Headers],[#Data],[Diabetes Status]],"Not Found",0)</f>
        <v>Normal</v>
      </c>
      <c r="L1082" cm="1">
        <f t="array" ref="L1082">_xlfn.XLOOKUP($A1082,Hospitalisation_table[[#All],[Customer ID]],Hospitalisation_table[[#All],[Customer Age]],"Not Found",0)</f>
        <v>35</v>
      </c>
      <c r="M1082" t="str" cm="1">
        <f t="array" ref="M1082">_xlfn.XLOOKUP($A1082,Hospitalisation_table[[#All],[Customer ID]],Hospitalisation_table[[#All],[Date of Birth]],"Not Found",0)</f>
        <v>14-Sep-1987</v>
      </c>
      <c r="N1082" s="22" cm="1">
        <f t="array" ref="N1082">_xlfn.XLOOKUP($A1082,Hospitalisation_table[[#All],[Customer ID]],Hospitalisation_table[[#All],[charges]],"Not Found",0)</f>
        <v>3453.77</v>
      </c>
      <c r="O1082" t="str" cm="1">
        <f t="array" ref="O1082">_xlfn.XLOOKUP($A1082,Hospitalisation_table[[#All],[Customer ID]],Hospitalisation_table[[#All],[Hospital tier_Updated]],"Not Found",0)</f>
        <v>tier - 2</v>
      </c>
      <c r="P1082" t="str" cm="1">
        <f t="array" ref="P1082">_xlfn.XLOOKUP($A1082,Hospitalisation_table[[#All],[Customer ID]],Hospitalisation_table[[#All],[City tier_updated]],"Not Found",0)</f>
        <v>tier - 1</v>
      </c>
      <c r="Q1082" t="str" cm="1">
        <f t="array" ref="Q1082">_xlfn.XLOOKUP($A1082,Hospitalisation_table[[#All],[Customer ID]],Hospitalisation_table[[#All],[State ID Updated]],"Not Found",0)</f>
        <v>R1011</v>
      </c>
    </row>
    <row r="1083" spans="1:17" x14ac:dyDescent="0.3">
      <c r="A1083" s="14" t="s">
        <v>396</v>
      </c>
      <c r="B1083" t="str" cm="1">
        <f t="array" ref="B1083">_xlfn.XLOOKUP($A1083,CustomersName[[#All],[Customer ID]],CustomersName[[#All],[First Name]],"Not Found",0)</f>
        <v>Joshua</v>
      </c>
      <c r="C1083" cm="1">
        <f t="array" ref="C1083">_xlfn.XLOOKUP($A1083,MedExam_Table[[#Headers],[#Data],[Customer ID]],MedExam_Table[[#Headers],[#Data],[BMI]],"Not Found",0)</f>
        <v>34.799999999999997</v>
      </c>
      <c r="D1083" cm="1">
        <f t="array" ref="D1083">_xlfn.XLOOKUP($A1083,MedExam_Table[[#Headers],[#Data],[Customer ID]],MedExam_Table[[#Headers],[#Data],[HBA1C]],"Not Found",0)</f>
        <v>4.42</v>
      </c>
      <c r="E1083" t="str" cm="1">
        <f t="array" ref="E1083">_xlfn.XLOOKUP($A1083,MedExam_Table[[#Headers],[#Data],[Customer ID]],MedExam_Table[[#Headers],[#Data],[Heart Issues Updated]],"Not Found",0)</f>
        <v>Yes</v>
      </c>
      <c r="F1083" t="str" cm="1">
        <f t="array" ref="F1083">_xlfn.XLOOKUP($A1083,MedExam_Table[[#Headers],[#Data],[Customer ID]],MedExam_Table[[#Headers],[#Data],[Any Transplants Update]],"Not Found",0)</f>
        <v>Yes</v>
      </c>
      <c r="G1083" t="str" cm="1">
        <f t="array" ref="G1083">_xlfn.XLOOKUP($A1083,MedExam_Table[[#Headers],[#Data],[Customer ID]],MedExam_Table[[#Headers],[#Data],[Cancer history]],"Not Found",0)</f>
        <v>No</v>
      </c>
      <c r="H1083" cm="1">
        <f t="array" ref="H1083">_xlfn.XLOOKUP($A1083,MedExam_Table[[#Headers],[#Data],[Customer ID]],MedExam_Table[[#Headers],[#Data],[NumberOfMajorSurgeries_updated]],"Not Found",0)</f>
        <v>2</v>
      </c>
      <c r="I1083" t="str" cm="1">
        <f t="array" ref="I1083">_xlfn.XLOOKUP($A1083,MedExam_Table[[#Headers],[#Data],[Customer ID]],MedExam_Table[[#Headers],[#Data],[Smoker Updated]],"Not Found",0)</f>
        <v>No</v>
      </c>
      <c r="J1083" t="str" cm="1">
        <f t="array" ref="J1083">_xlfn.XLOOKUP($A1083,MedExam_Table[[#Headers],[#Data],[Customer ID]],MedExam_Table[[#Headers],[#Data],[Weight Status]],"Not Found",0)</f>
        <v>Obesity</v>
      </c>
      <c r="K1083" t="str" cm="1">
        <f t="array" ref="K1083">_xlfn.XLOOKUP($A1083,MedExam_Table[[#Headers],[#Data],[Customer ID]],MedExam_Table[[#Headers],[#Data],[Diabetes Status]],"Not Found",0)</f>
        <v>Normal</v>
      </c>
      <c r="L1083" cm="1">
        <f t="array" ref="L1083">_xlfn.XLOOKUP($A1083,Hospitalisation_table[[#All],[Customer ID]],Hospitalisation_table[[#All],[Customer Age]],"Not Found",0)</f>
        <v>22</v>
      </c>
      <c r="M1083" t="str" cm="1">
        <f t="array" ref="M1083">_xlfn.XLOOKUP($A1083,Hospitalisation_table[[#All],[Customer ID]],Hospitalisation_table[[#All],[Date of Birth]],"Not Found",0)</f>
        <v>20-Jun-2000</v>
      </c>
      <c r="N1083" s="22" cm="1">
        <f t="array" ref="N1083">_xlfn.XLOOKUP($A1083,Hospitalisation_table[[#All],[Customer ID]],Hospitalisation_table[[#All],[charges]],"Not Found",0)</f>
        <v>3443.06</v>
      </c>
      <c r="O1083" t="str" cm="1">
        <f t="array" ref="O1083">_xlfn.XLOOKUP($A1083,Hospitalisation_table[[#All],[Customer ID]],Hospitalisation_table[[#All],[Hospital tier_Updated]],"Not Found",0)</f>
        <v>tier - 2</v>
      </c>
      <c r="P1083" t="str" cm="1">
        <f t="array" ref="P1083">_xlfn.XLOOKUP($A1083,Hospitalisation_table[[#All],[Customer ID]],Hospitalisation_table[[#All],[City tier_updated]],"Not Found",0)</f>
        <v>tier - 1</v>
      </c>
      <c r="Q1083" t="str" cm="1">
        <f t="array" ref="Q1083">_xlfn.XLOOKUP($A1083,Hospitalisation_table[[#All],[Customer ID]],Hospitalisation_table[[#All],[State ID Updated]],"Not Found",0)</f>
        <v>R1011</v>
      </c>
    </row>
    <row r="1084" spans="1:17" x14ac:dyDescent="0.3">
      <c r="A1084" s="13" t="s">
        <v>395</v>
      </c>
      <c r="B1084" t="str" cm="1">
        <f t="array" ref="B1084">_xlfn.XLOOKUP($A1084,CustomersName[[#All],[Customer ID]],CustomersName[[#All],[First Name]],"Not Found",0)</f>
        <v>Chuy</v>
      </c>
      <c r="C1084" cm="1">
        <f t="array" ref="C1084">_xlfn.XLOOKUP($A1084,MedExam_Table[[#Headers],[#Data],[Customer ID]],MedExam_Table[[#Headers],[#Data],[BMI]],"Not Found",0)</f>
        <v>17.3</v>
      </c>
      <c r="D1084" cm="1">
        <f t="array" ref="D1084">_xlfn.XLOOKUP($A1084,MedExam_Table[[#Headers],[#Data],[Customer ID]],MedExam_Table[[#Headers],[#Data],[HBA1C]],"Not Found",0)</f>
        <v>7.66</v>
      </c>
      <c r="E1084" t="str" cm="1">
        <f t="array" ref="E1084">_xlfn.XLOOKUP($A1084,MedExam_Table[[#Headers],[#Data],[Customer ID]],MedExam_Table[[#Headers],[#Data],[Heart Issues Updated]],"Not Found",0)</f>
        <v>Yes</v>
      </c>
      <c r="F1084" t="str" cm="1">
        <f t="array" ref="F1084">_xlfn.XLOOKUP($A1084,MedExam_Table[[#Headers],[#Data],[Customer ID]],MedExam_Table[[#Headers],[#Data],[Any Transplants Update]],"Not Found",0)</f>
        <v>No</v>
      </c>
      <c r="G1084" t="str" cm="1">
        <f t="array" ref="G1084">_xlfn.XLOOKUP($A1084,MedExam_Table[[#Headers],[#Data],[Customer ID]],MedExam_Table[[#Headers],[#Data],[Cancer history]],"Not Found",0)</f>
        <v>No</v>
      </c>
      <c r="H1084" cm="1">
        <f t="array" ref="H1084">_xlfn.XLOOKUP($A1084,MedExam_Table[[#Headers],[#Data],[Customer ID]],MedExam_Table[[#Headers],[#Data],[NumberOfMajorSurgeries_updated]],"Not Found",0)</f>
        <v>1</v>
      </c>
      <c r="I1084" t="str" cm="1">
        <f t="array" ref="I1084">_xlfn.XLOOKUP($A1084,MedExam_Table[[#Headers],[#Data],[Customer ID]],MedExam_Table[[#Headers],[#Data],[Smoker Updated]],"Not Found",0)</f>
        <v>No</v>
      </c>
      <c r="J1084" t="str" cm="1">
        <f t="array" ref="J1084">_xlfn.XLOOKUP($A1084,MedExam_Table[[#Headers],[#Data],[Customer ID]],MedExam_Table[[#Headers],[#Data],[Weight Status]],"Not Found",0)</f>
        <v>Underweight</v>
      </c>
      <c r="K1084" t="str" cm="1">
        <f t="array" ref="K1084">_xlfn.XLOOKUP($A1084,MedExam_Table[[#Headers],[#Data],[Customer ID]],MedExam_Table[[#Headers],[#Data],[Diabetes Status]],"Not Found",0)</f>
        <v>Diabetes</v>
      </c>
      <c r="L1084" cm="1">
        <f t="array" ref="L1084">_xlfn.XLOOKUP($A1084,Hospitalisation_table[[#All],[Customer ID]],Hospitalisation_table[[#All],[Customer Age]],"Not Found",0)</f>
        <v>36</v>
      </c>
      <c r="M1084" t="str" cm="1">
        <f t="array" ref="M1084">_xlfn.XLOOKUP($A1084,Hospitalisation_table[[#All],[Customer ID]],Hospitalisation_table[[#All],[Date of Birth]],"Not Found",0)</f>
        <v>27-Aug-1986</v>
      </c>
      <c r="N1084" s="22" cm="1">
        <f t="array" ref="N1084">_xlfn.XLOOKUP($A1084,Hospitalisation_table[[#All],[Customer ID]],Hospitalisation_table[[#All],[charges]],"Not Found",0)</f>
        <v>3436.5</v>
      </c>
      <c r="O1084" t="str" cm="1">
        <f t="array" ref="O1084">_xlfn.XLOOKUP($A1084,Hospitalisation_table[[#All],[Customer ID]],Hospitalisation_table[[#All],[Hospital tier_Updated]],"Not Found",0)</f>
        <v>tier - 2</v>
      </c>
      <c r="P1084" t="str" cm="1">
        <f t="array" ref="P1084">_xlfn.XLOOKUP($A1084,Hospitalisation_table[[#All],[Customer ID]],Hospitalisation_table[[#All],[City tier_updated]],"Not Found",0)</f>
        <v>tier - 1</v>
      </c>
      <c r="Q1084" t="str" cm="1">
        <f t="array" ref="Q1084">_xlfn.XLOOKUP($A1084,Hospitalisation_table[[#All],[Customer ID]],Hospitalisation_table[[#All],[State ID Updated]],"Not Found",0)</f>
        <v>R1013</v>
      </c>
    </row>
    <row r="1085" spans="1:17" x14ac:dyDescent="0.3">
      <c r="A1085" s="14" t="s">
        <v>394</v>
      </c>
      <c r="B1085" t="str" cm="1">
        <f t="array" ref="B1085">_xlfn.XLOOKUP($A1085,CustomersName[[#All],[Customer ID]],CustomersName[[#All],[First Name]],"Not Found",0)</f>
        <v>Lhurie B</v>
      </c>
      <c r="C1085" cm="1">
        <f t="array" ref="C1085">_xlfn.XLOOKUP($A1085,MedExam_Table[[#Headers],[#Data],[Customer ID]],MedExam_Table[[#Headers],[#Data],[BMI]],"Not Found",0)</f>
        <v>32.25</v>
      </c>
      <c r="D1085" cm="1">
        <f t="array" ref="D1085">_xlfn.XLOOKUP($A1085,MedExam_Table[[#Headers],[#Data],[Customer ID]],MedExam_Table[[#Headers],[#Data],[HBA1C]],"Not Found",0)</f>
        <v>5.2</v>
      </c>
      <c r="E1085" t="str" cm="1">
        <f t="array" ref="E1085">_xlfn.XLOOKUP($A1085,MedExam_Table[[#Headers],[#Data],[Customer ID]],MedExam_Table[[#Headers],[#Data],[Heart Issues Updated]],"Not Found",0)</f>
        <v>Yes</v>
      </c>
      <c r="F1085" t="str" cm="1">
        <f t="array" ref="F1085">_xlfn.XLOOKUP($A1085,MedExam_Table[[#Headers],[#Data],[Customer ID]],MedExam_Table[[#Headers],[#Data],[Any Transplants Update]],"Not Found",0)</f>
        <v>No</v>
      </c>
      <c r="G1085" t="str" cm="1">
        <f t="array" ref="G1085">_xlfn.XLOOKUP($A1085,MedExam_Table[[#Headers],[#Data],[Customer ID]],MedExam_Table[[#Headers],[#Data],[Cancer history]],"Not Found",0)</f>
        <v>No</v>
      </c>
      <c r="H1085" cm="1">
        <f t="array" ref="H1085">_xlfn.XLOOKUP($A1085,MedExam_Table[[#Headers],[#Data],[Customer ID]],MedExam_Table[[#Headers],[#Data],[NumberOfMajorSurgeries_updated]],"Not Found",0)</f>
        <v>0</v>
      </c>
      <c r="I1085" t="str" cm="1">
        <f t="array" ref="I1085">_xlfn.XLOOKUP($A1085,MedExam_Table[[#Headers],[#Data],[Customer ID]],MedExam_Table[[#Headers],[#Data],[Smoker Updated]],"Not Found",0)</f>
        <v>No</v>
      </c>
      <c r="J1085" t="str" cm="1">
        <f t="array" ref="J1085">_xlfn.XLOOKUP($A1085,MedExam_Table[[#Headers],[#Data],[Customer ID]],MedExam_Table[[#Headers],[#Data],[Weight Status]],"Not Found",0)</f>
        <v>Obesity</v>
      </c>
      <c r="K1085" t="str" cm="1">
        <f t="array" ref="K1085">_xlfn.XLOOKUP($A1085,MedExam_Table[[#Headers],[#Data],[Customer ID]],MedExam_Table[[#Headers],[#Data],[Diabetes Status]],"Not Found",0)</f>
        <v>Normal</v>
      </c>
      <c r="L1085" cm="1">
        <f t="array" ref="L1085">_xlfn.XLOOKUP($A1085,Hospitalisation_table[[#All],[Customer ID]],Hospitalisation_table[[#All],[Customer Age]],"Not Found",0)</f>
        <v>21</v>
      </c>
      <c r="M1085" t="str" cm="1">
        <f t="array" ref="M1085">_xlfn.XLOOKUP($A1085,Hospitalisation_table[[#All],[Customer ID]],Hospitalisation_table[[#All],[Date of Birth]],"Not Found",0)</f>
        <v>26-Dec-2001</v>
      </c>
      <c r="N1085" s="22" cm="1">
        <f t="array" ref="N1085">_xlfn.XLOOKUP($A1085,Hospitalisation_table[[#All],[Customer ID]],Hospitalisation_table[[#All],[charges]],"Not Found",0)</f>
        <v>3434.38</v>
      </c>
      <c r="O1085" t="str" cm="1">
        <f t="array" ref="O1085">_xlfn.XLOOKUP($A1085,Hospitalisation_table[[#All],[Customer ID]],Hospitalisation_table[[#All],[Hospital tier_Updated]],"Not Found",0)</f>
        <v>tier - 2</v>
      </c>
      <c r="P1085" t="str" cm="1">
        <f t="array" ref="P1085">_xlfn.XLOOKUP($A1085,Hospitalisation_table[[#All],[Customer ID]],Hospitalisation_table[[#All],[City tier_updated]],"Not Found",0)</f>
        <v>tier - 2</v>
      </c>
      <c r="Q1085" t="str" cm="1">
        <f t="array" ref="Q1085">_xlfn.XLOOKUP($A1085,Hospitalisation_table[[#All],[Customer ID]],Hospitalisation_table[[#All],[State ID Updated]],"Not Found",0)</f>
        <v>R1011</v>
      </c>
    </row>
    <row r="1086" spans="1:17" x14ac:dyDescent="0.3">
      <c r="A1086" s="13" t="s">
        <v>393</v>
      </c>
      <c r="B1086" t="str" cm="1">
        <f t="array" ref="B1086">_xlfn.XLOOKUP($A1086,CustomersName[[#All],[Customer ID]],CustomersName[[#All],[First Name]],"Not Found",0)</f>
        <v>Rahhel B.</v>
      </c>
      <c r="C1086" cm="1">
        <f t="array" ref="C1086">_xlfn.XLOOKUP($A1086,MedExam_Table[[#Headers],[#Data],[Customer ID]],MedExam_Table[[#Headers],[#Data],[BMI]],"Not Found",0)</f>
        <v>42.4</v>
      </c>
      <c r="D1086" cm="1">
        <f t="array" ref="D1086">_xlfn.XLOOKUP($A1086,MedExam_Table[[#Headers],[#Data],[Customer ID]],MedExam_Table[[#Headers],[#Data],[HBA1C]],"Not Found",0)</f>
        <v>5.53</v>
      </c>
      <c r="E1086" t="str" cm="1">
        <f t="array" ref="E1086">_xlfn.XLOOKUP($A1086,MedExam_Table[[#Headers],[#Data],[Customer ID]],MedExam_Table[[#Headers],[#Data],[Heart Issues Updated]],"Not Found",0)</f>
        <v>Yes</v>
      </c>
      <c r="F1086" t="str" cm="1">
        <f t="array" ref="F1086">_xlfn.XLOOKUP($A1086,MedExam_Table[[#Headers],[#Data],[Customer ID]],MedExam_Table[[#Headers],[#Data],[Any Transplants Update]],"Not Found",0)</f>
        <v>No</v>
      </c>
      <c r="G1086" t="str" cm="1">
        <f t="array" ref="G1086">_xlfn.XLOOKUP($A1086,MedExam_Table[[#Headers],[#Data],[Customer ID]],MedExam_Table[[#Headers],[#Data],[Cancer history]],"Not Found",0)</f>
        <v>No</v>
      </c>
      <c r="H1086" cm="1">
        <f t="array" ref="H1086">_xlfn.XLOOKUP($A1086,MedExam_Table[[#Headers],[#Data],[Customer ID]],MedExam_Table[[#Headers],[#Data],[NumberOfMajorSurgeries_updated]],"Not Found",0)</f>
        <v>0</v>
      </c>
      <c r="I1086" t="str" cm="1">
        <f t="array" ref="I1086">_xlfn.XLOOKUP($A1086,MedExam_Table[[#Headers],[#Data],[Customer ID]],MedExam_Table[[#Headers],[#Data],[Smoker Updated]],"Not Found",0)</f>
        <v>No</v>
      </c>
      <c r="J1086" t="str" cm="1">
        <f t="array" ref="J1086">_xlfn.XLOOKUP($A1086,MedExam_Table[[#Headers],[#Data],[Customer ID]],MedExam_Table[[#Headers],[#Data],[Weight Status]],"Not Found",0)</f>
        <v>Obesity</v>
      </c>
      <c r="K1086" t="str" cm="1">
        <f t="array" ref="K1086">_xlfn.XLOOKUP($A1086,MedExam_Table[[#Headers],[#Data],[Customer ID]],MedExam_Table[[#Headers],[#Data],[Diabetes Status]],"Not Found",0)</f>
        <v>Normal</v>
      </c>
      <c r="L1086" cm="1">
        <f t="array" ref="L1086">_xlfn.XLOOKUP($A1086,Hospitalisation_table[[#All],[Customer ID]],Hospitalisation_table[[#All],[Customer Age]],"Not Found",0)</f>
        <v>26</v>
      </c>
      <c r="M1086" t="str" cm="1">
        <f t="array" ref="M1086">_xlfn.XLOOKUP($A1086,Hospitalisation_table[[#All],[Customer ID]],Hospitalisation_table[[#All],[Date of Birth]],"Not Found",0)</f>
        <v>19-Dec-1996</v>
      </c>
      <c r="N1086" s="22" cm="1">
        <f t="array" ref="N1086">_xlfn.XLOOKUP($A1086,Hospitalisation_table[[#All],[Customer ID]],Hospitalisation_table[[#All],[charges]],"Not Found",0)</f>
        <v>3410.32</v>
      </c>
      <c r="O1086" t="str" cm="1">
        <f t="array" ref="O1086">_xlfn.XLOOKUP($A1086,Hospitalisation_table[[#All],[Customer ID]],Hospitalisation_table[[#All],[Hospital tier_Updated]],"Not Found",0)</f>
        <v>tier - 2</v>
      </c>
      <c r="P1086" t="str" cm="1">
        <f t="array" ref="P1086">_xlfn.XLOOKUP($A1086,Hospitalisation_table[[#All],[Customer ID]],Hospitalisation_table[[#All],[City tier_updated]],"Not Found",0)</f>
        <v>tier - 2</v>
      </c>
      <c r="Q1086" t="str" cm="1">
        <f t="array" ref="Q1086">_xlfn.XLOOKUP($A1086,Hospitalisation_table[[#All],[Customer ID]],Hospitalisation_table[[#All],[State ID Updated]],"Not Found",0)</f>
        <v>R1011</v>
      </c>
    </row>
    <row r="1087" spans="1:17" x14ac:dyDescent="0.3">
      <c r="A1087" s="14" t="s">
        <v>392</v>
      </c>
      <c r="B1087" t="str" cm="1">
        <f t="array" ref="B1087">_xlfn.XLOOKUP($A1087,CustomersName[[#All],[Customer ID]],CustomersName[[#All],[First Name]],"Not Found",0)</f>
        <v>Liza</v>
      </c>
      <c r="C1087" cm="1">
        <f t="array" ref="C1087">_xlfn.XLOOKUP($A1087,MedExam_Table[[#Headers],[#Data],[Customer ID]],MedExam_Table[[#Headers],[#Data],[BMI]],"Not Found",0)</f>
        <v>38.664999999999999</v>
      </c>
      <c r="D1087" cm="1">
        <f t="array" ref="D1087">_xlfn.XLOOKUP($A1087,MedExam_Table[[#Headers],[#Data],[Customer ID]],MedExam_Table[[#Headers],[#Data],[HBA1C]],"Not Found",0)</f>
        <v>4.8600000000000003</v>
      </c>
      <c r="E1087" t="str" cm="1">
        <f t="array" ref="E1087">_xlfn.XLOOKUP($A1087,MedExam_Table[[#Headers],[#Data],[Customer ID]],MedExam_Table[[#Headers],[#Data],[Heart Issues Updated]],"Not Found",0)</f>
        <v>No</v>
      </c>
      <c r="F1087" t="str" cm="1">
        <f t="array" ref="F1087">_xlfn.XLOOKUP($A1087,MedExam_Table[[#Headers],[#Data],[Customer ID]],MedExam_Table[[#Headers],[#Data],[Any Transplants Update]],"Not Found",0)</f>
        <v>Yes</v>
      </c>
      <c r="G1087" t="str" cm="1">
        <f t="array" ref="G1087">_xlfn.XLOOKUP($A1087,MedExam_Table[[#Headers],[#Data],[Customer ID]],MedExam_Table[[#Headers],[#Data],[Cancer history]],"Not Found",0)</f>
        <v>No</v>
      </c>
      <c r="H1087" cm="1">
        <f t="array" ref="H1087">_xlfn.XLOOKUP($A1087,MedExam_Table[[#Headers],[#Data],[Customer ID]],MedExam_Table[[#Headers],[#Data],[NumberOfMajorSurgeries_updated]],"Not Found",0)</f>
        <v>1</v>
      </c>
      <c r="I1087" t="str" cm="1">
        <f t="array" ref="I1087">_xlfn.XLOOKUP($A1087,MedExam_Table[[#Headers],[#Data],[Customer ID]],MedExam_Table[[#Headers],[#Data],[Smoker Updated]],"Not Found",0)</f>
        <v>No</v>
      </c>
      <c r="J1087" t="str" cm="1">
        <f t="array" ref="J1087">_xlfn.XLOOKUP($A1087,MedExam_Table[[#Headers],[#Data],[Customer ID]],MedExam_Table[[#Headers],[#Data],[Weight Status]],"Not Found",0)</f>
        <v>Obesity</v>
      </c>
      <c r="K1087" t="str" cm="1">
        <f t="array" ref="K1087">_xlfn.XLOOKUP($A1087,MedExam_Table[[#Headers],[#Data],[Customer ID]],MedExam_Table[[#Headers],[#Data],[Diabetes Status]],"Not Found",0)</f>
        <v>Normal</v>
      </c>
      <c r="L1087" cm="1">
        <f t="array" ref="L1087">_xlfn.XLOOKUP($A1087,Hospitalisation_table[[#All],[Customer ID]],Hospitalisation_table[[#All],[Customer Age]],"Not Found",0)</f>
        <v>18</v>
      </c>
      <c r="M1087" t="str" cm="1">
        <f t="array" ref="M1087">_xlfn.XLOOKUP($A1087,Hospitalisation_table[[#All],[Customer ID]],Hospitalisation_table[[#All],[Date of Birth]],"Not Found",0)</f>
        <v>16-Jul-2004</v>
      </c>
      <c r="N1087" s="22" cm="1">
        <f t="array" ref="N1087">_xlfn.XLOOKUP($A1087,Hospitalisation_table[[#All],[Customer ID]],Hospitalisation_table[[#All],[charges]],"Not Found",0)</f>
        <v>3393.36</v>
      </c>
      <c r="O1087" t="str" cm="1">
        <f t="array" ref="O1087">_xlfn.XLOOKUP($A1087,Hospitalisation_table[[#All],[Customer ID]],Hospitalisation_table[[#All],[Hospital tier_Updated]],"Not Found",0)</f>
        <v>tier - 2</v>
      </c>
      <c r="P1087" t="str" cm="1">
        <f t="array" ref="P1087">_xlfn.XLOOKUP($A1087,Hospitalisation_table[[#All],[Customer ID]],Hospitalisation_table[[#All],[City tier_updated]],"Not Found",0)</f>
        <v>tier - 2</v>
      </c>
      <c r="Q1087" t="str" cm="1">
        <f t="array" ref="Q1087">_xlfn.XLOOKUP($A1087,Hospitalisation_table[[#All],[Customer ID]],Hospitalisation_table[[#All],[State ID Updated]],"Not Found",0)</f>
        <v>R1023</v>
      </c>
    </row>
    <row r="1088" spans="1:17" x14ac:dyDescent="0.3">
      <c r="A1088" s="13" t="s">
        <v>391</v>
      </c>
      <c r="B1088" t="str" cm="1">
        <f t="array" ref="B1088">_xlfn.XLOOKUP($A1088,CustomersName[[#All],[Customer ID]],CustomersName[[#All],[First Name]],"Not Found",0)</f>
        <v>Lindsey</v>
      </c>
      <c r="C1088" cm="1">
        <f t="array" ref="C1088">_xlfn.XLOOKUP($A1088,MedExam_Table[[#Headers],[#Data],[Customer ID]],MedExam_Table[[#Headers],[#Data],[BMI]],"Not Found",0)</f>
        <v>29.92</v>
      </c>
      <c r="D1088" cm="1">
        <f t="array" ref="D1088">_xlfn.XLOOKUP($A1088,MedExam_Table[[#Headers],[#Data],[Customer ID]],MedExam_Table[[#Headers],[#Data],[HBA1C]],"Not Found",0)</f>
        <v>5.49</v>
      </c>
      <c r="E1088" t="str" cm="1">
        <f t="array" ref="E1088">_xlfn.XLOOKUP($A1088,MedExam_Table[[#Headers],[#Data],[Customer ID]],MedExam_Table[[#Headers],[#Data],[Heart Issues Updated]],"Not Found",0)</f>
        <v>Yes</v>
      </c>
      <c r="F1088" t="str" cm="1">
        <f t="array" ref="F1088">_xlfn.XLOOKUP($A1088,MedExam_Table[[#Headers],[#Data],[Customer ID]],MedExam_Table[[#Headers],[#Data],[Any Transplants Update]],"Not Found",0)</f>
        <v>No</v>
      </c>
      <c r="G1088" t="str" cm="1">
        <f t="array" ref="G1088">_xlfn.XLOOKUP($A1088,MedExam_Table[[#Headers],[#Data],[Customer ID]],MedExam_Table[[#Headers],[#Data],[Cancer history]],"Not Found",0)</f>
        <v>No</v>
      </c>
      <c r="H1088" cm="1">
        <f t="array" ref="H1088">_xlfn.XLOOKUP($A1088,MedExam_Table[[#Headers],[#Data],[Customer ID]],MedExam_Table[[#Headers],[#Data],[NumberOfMajorSurgeries_updated]],"Not Found",0)</f>
        <v>0</v>
      </c>
      <c r="I1088" t="str" cm="1">
        <f t="array" ref="I1088">_xlfn.XLOOKUP($A1088,MedExam_Table[[#Headers],[#Data],[Customer ID]],MedExam_Table[[#Headers],[#Data],[Smoker Updated]],"Not Found",0)</f>
        <v>No</v>
      </c>
      <c r="J1088" t="str" cm="1">
        <f t="array" ref="J1088">_xlfn.XLOOKUP($A1088,MedExam_Table[[#Headers],[#Data],[Customer ID]],MedExam_Table[[#Headers],[#Data],[Weight Status]],"Not Found",0)</f>
        <v>OverWeight</v>
      </c>
      <c r="K1088" t="str" cm="1">
        <f t="array" ref="K1088">_xlfn.XLOOKUP($A1088,MedExam_Table[[#Headers],[#Data],[Customer ID]],MedExam_Table[[#Headers],[#Data],[Diabetes Status]],"Not Found",0)</f>
        <v>Normal</v>
      </c>
      <c r="L1088" cm="1">
        <f t="array" ref="L1088">_xlfn.XLOOKUP($A1088,Hospitalisation_table[[#All],[Customer ID]],Hospitalisation_table[[#All],[Customer Age]],"Not Found",0)</f>
        <v>26</v>
      </c>
      <c r="M1088" t="str" cm="1">
        <f t="array" ref="M1088">_xlfn.XLOOKUP($A1088,Hospitalisation_table[[#All],[Customer ID]],Hospitalisation_table[[#All],[Date of Birth]],"Not Found",0)</f>
        <v>27-Oct-1996</v>
      </c>
      <c r="N1088" s="22" cm="1">
        <f t="array" ref="N1088">_xlfn.XLOOKUP($A1088,Hospitalisation_table[[#All],[Customer ID]],Hospitalisation_table[[#All],[charges]],"Not Found",0)</f>
        <v>3392.98</v>
      </c>
      <c r="O1088" t="str" cm="1">
        <f t="array" ref="O1088">_xlfn.XLOOKUP($A1088,Hospitalisation_table[[#All],[Customer ID]],Hospitalisation_table[[#All],[Hospital tier_Updated]],"Not Found",0)</f>
        <v>tier - 2</v>
      </c>
      <c r="P1088" t="str" cm="1">
        <f t="array" ref="P1088">_xlfn.XLOOKUP($A1088,Hospitalisation_table[[#All],[Customer ID]],Hospitalisation_table[[#All],[City tier_updated]],"Not Found",0)</f>
        <v>tier - 3</v>
      </c>
      <c r="Q1088" t="str" cm="1">
        <f t="array" ref="Q1088">_xlfn.XLOOKUP($A1088,Hospitalisation_table[[#All],[Customer ID]],Hospitalisation_table[[#All],[State ID Updated]],"Not Found",0)</f>
        <v>R1013</v>
      </c>
    </row>
    <row r="1089" spans="1:17" x14ac:dyDescent="0.3">
      <c r="A1089" s="14" t="s">
        <v>390</v>
      </c>
      <c r="B1089" t="str" cm="1">
        <f t="array" ref="B1089">_xlfn.XLOOKUP($A1089,CustomersName[[#All],[Customer ID]],CustomersName[[#All],[First Name]],"Not Found",0)</f>
        <v>Lindhay E.</v>
      </c>
      <c r="C1089" cm="1">
        <f t="array" ref="C1089">_xlfn.XLOOKUP($A1089,MedExam_Table[[#Headers],[#Data],[Customer ID]],MedExam_Table[[#Headers],[#Data],[BMI]],"Not Found",0)</f>
        <v>29.48</v>
      </c>
      <c r="D1089" cm="1">
        <f t="array" ref="D1089">_xlfn.XLOOKUP($A1089,MedExam_Table[[#Headers],[#Data],[Customer ID]],MedExam_Table[[#Headers],[#Data],[HBA1C]],"Not Found",0)</f>
        <v>4.09</v>
      </c>
      <c r="E1089" t="str" cm="1">
        <f t="array" ref="E1089">_xlfn.XLOOKUP($A1089,MedExam_Table[[#Headers],[#Data],[Customer ID]],MedExam_Table[[#Headers],[#Data],[Heart Issues Updated]],"Not Found",0)</f>
        <v>Yes</v>
      </c>
      <c r="F1089" t="str" cm="1">
        <f t="array" ref="F1089">_xlfn.XLOOKUP($A1089,MedExam_Table[[#Headers],[#Data],[Customer ID]],MedExam_Table[[#Headers],[#Data],[Any Transplants Update]],"Not Found",0)</f>
        <v>No</v>
      </c>
      <c r="G1089" t="str" cm="1">
        <f t="array" ref="G1089">_xlfn.XLOOKUP($A1089,MedExam_Table[[#Headers],[#Data],[Customer ID]],MedExam_Table[[#Headers],[#Data],[Cancer history]],"Not Found",0)</f>
        <v>No</v>
      </c>
      <c r="H1089" cm="1">
        <f t="array" ref="H1089">_xlfn.XLOOKUP($A1089,MedExam_Table[[#Headers],[#Data],[Customer ID]],MedExam_Table[[#Headers],[#Data],[NumberOfMajorSurgeries_updated]],"Not Found",0)</f>
        <v>0</v>
      </c>
      <c r="I1089" t="str" cm="1">
        <f t="array" ref="I1089">_xlfn.XLOOKUP($A1089,MedExam_Table[[#Headers],[#Data],[Customer ID]],MedExam_Table[[#Headers],[#Data],[Smoker Updated]],"Not Found",0)</f>
        <v>No</v>
      </c>
      <c r="J1089" t="str" cm="1">
        <f t="array" ref="J1089">_xlfn.XLOOKUP($A1089,MedExam_Table[[#Headers],[#Data],[Customer ID]],MedExam_Table[[#Headers],[#Data],[Weight Status]],"Not Found",0)</f>
        <v>OverWeight</v>
      </c>
      <c r="K1089" t="str" cm="1">
        <f t="array" ref="K1089">_xlfn.XLOOKUP($A1089,MedExam_Table[[#Headers],[#Data],[Customer ID]],MedExam_Table[[#Headers],[#Data],[Diabetes Status]],"Not Found",0)</f>
        <v>Normal</v>
      </c>
      <c r="L1089" cm="1">
        <f t="array" ref="L1089">_xlfn.XLOOKUP($A1089,Hospitalisation_table[[#All],[Customer ID]],Hospitalisation_table[[#All],[Customer Age]],"Not Found",0)</f>
        <v>26</v>
      </c>
      <c r="M1089" t="str" cm="1">
        <f t="array" ref="M1089">_xlfn.XLOOKUP($A1089,Hospitalisation_table[[#All],[Customer ID]],Hospitalisation_table[[#All],[Date of Birth]],"Not Found",0)</f>
        <v>10-Aug-1996</v>
      </c>
      <c r="N1089" s="22" cm="1">
        <f t="array" ref="N1089">_xlfn.XLOOKUP($A1089,Hospitalisation_table[[#All],[Customer ID]],Hospitalisation_table[[#All],[charges]],"Not Found",0)</f>
        <v>3392.37</v>
      </c>
      <c r="O1089" t="str" cm="1">
        <f t="array" ref="O1089">_xlfn.XLOOKUP($A1089,Hospitalisation_table[[#All],[Customer ID]],Hospitalisation_table[[#All],[Hospital tier_Updated]],"Not Found",0)</f>
        <v>tier - 2</v>
      </c>
      <c r="P1089" t="str" cm="1">
        <f t="array" ref="P1089">_xlfn.XLOOKUP($A1089,Hospitalisation_table[[#All],[Customer ID]],Hospitalisation_table[[#All],[City tier_updated]],"Not Found",0)</f>
        <v>tier - 3</v>
      </c>
      <c r="Q1089" t="str" cm="1">
        <f t="array" ref="Q1089">_xlfn.XLOOKUP($A1089,Hospitalisation_table[[#All],[Customer ID]],Hospitalisation_table[[#All],[State ID Updated]],"Not Found",0)</f>
        <v>R1013</v>
      </c>
    </row>
    <row r="1090" spans="1:17" x14ac:dyDescent="0.3">
      <c r="A1090" s="13" t="s">
        <v>389</v>
      </c>
      <c r="B1090" t="str" cm="1">
        <f t="array" ref="B1090">_xlfn.XLOOKUP($A1090,CustomersName[[#All],[Customer ID]],CustomersName[[#All],[First Name]],"Not Found",0)</f>
        <v>Kathleen M.</v>
      </c>
      <c r="C1090" cm="1">
        <f t="array" ref="C1090">_xlfn.XLOOKUP($A1090,MedExam_Table[[#Headers],[#Data],[Customer ID]],MedExam_Table[[#Headers],[#Data],[BMI]],"Not Found",0)</f>
        <v>28.785</v>
      </c>
      <c r="D1090" cm="1">
        <f t="array" ref="D1090">_xlfn.XLOOKUP($A1090,MedExam_Table[[#Headers],[#Data],[Customer ID]],MedExam_Table[[#Headers],[#Data],[HBA1C]],"Not Found",0)</f>
        <v>4.3099999999999996</v>
      </c>
      <c r="E1090" t="str" cm="1">
        <f t="array" ref="E1090">_xlfn.XLOOKUP($A1090,MedExam_Table[[#Headers],[#Data],[Customer ID]],MedExam_Table[[#Headers],[#Data],[Heart Issues Updated]],"Not Found",0)</f>
        <v>Yes</v>
      </c>
      <c r="F1090" t="str" cm="1">
        <f t="array" ref="F1090">_xlfn.XLOOKUP($A1090,MedExam_Table[[#Headers],[#Data],[Customer ID]],MedExam_Table[[#Headers],[#Data],[Any Transplants Update]],"Not Found",0)</f>
        <v>No</v>
      </c>
      <c r="G1090" t="str" cm="1">
        <f t="array" ref="G1090">_xlfn.XLOOKUP($A1090,MedExam_Table[[#Headers],[#Data],[Customer ID]],MedExam_Table[[#Headers],[#Data],[Cancer history]],"Not Found",0)</f>
        <v>No</v>
      </c>
      <c r="H1090" cm="1">
        <f t="array" ref="H1090">_xlfn.XLOOKUP($A1090,MedExam_Table[[#Headers],[#Data],[Customer ID]],MedExam_Table[[#Headers],[#Data],[NumberOfMajorSurgeries_updated]],"Not Found",0)</f>
        <v>0</v>
      </c>
      <c r="I1090" t="str" cm="1">
        <f t="array" ref="I1090">_xlfn.XLOOKUP($A1090,MedExam_Table[[#Headers],[#Data],[Customer ID]],MedExam_Table[[#Headers],[#Data],[Smoker Updated]],"Not Found",0)</f>
        <v>No</v>
      </c>
      <c r="J1090" t="str" cm="1">
        <f t="array" ref="J1090">_xlfn.XLOOKUP($A1090,MedExam_Table[[#Headers],[#Data],[Customer ID]],MedExam_Table[[#Headers],[#Data],[Weight Status]],"Not Found",0)</f>
        <v>OverWeight</v>
      </c>
      <c r="K1090" t="str" cm="1">
        <f t="array" ref="K1090">_xlfn.XLOOKUP($A1090,MedExam_Table[[#Headers],[#Data],[Customer ID]],MedExam_Table[[#Headers],[#Data],[Diabetes Status]],"Not Found",0)</f>
        <v>Normal</v>
      </c>
      <c r="L1090" cm="1">
        <f t="array" ref="L1090">_xlfn.XLOOKUP($A1090,Hospitalisation_table[[#All],[Customer ID]],Hospitalisation_table[[#All],[Customer Age]],"Not Found",0)</f>
        <v>26</v>
      </c>
      <c r="M1090" t="str" cm="1">
        <f t="array" ref="M1090">_xlfn.XLOOKUP($A1090,Hospitalisation_table[[#All],[Customer ID]],Hospitalisation_table[[#All],[Date of Birth]],"Not Found",0)</f>
        <v>13-Nov-1996</v>
      </c>
      <c r="N1090" s="22" cm="1">
        <f t="array" ref="N1090">_xlfn.XLOOKUP($A1090,Hospitalisation_table[[#All],[Customer ID]],Hospitalisation_table[[#All],[charges]],"Not Found",0)</f>
        <v>3385.4</v>
      </c>
      <c r="O1090" t="str" cm="1">
        <f t="array" ref="O1090">_xlfn.XLOOKUP($A1090,Hospitalisation_table[[#All],[Customer ID]],Hospitalisation_table[[#All],[Hospital tier_Updated]],"Not Found",0)</f>
        <v>tier - 2</v>
      </c>
      <c r="P1090" t="str" cm="1">
        <f t="array" ref="P1090">_xlfn.XLOOKUP($A1090,Hospitalisation_table[[#All],[Customer ID]],Hospitalisation_table[[#All],[City tier_updated]],"Not Found",0)</f>
        <v>tier - 2</v>
      </c>
      <c r="Q1090" t="str" cm="1">
        <f t="array" ref="Q1090">_xlfn.XLOOKUP($A1090,Hospitalisation_table[[#All],[Customer ID]],Hospitalisation_table[[#All],[State ID Updated]],"Not Found",0)</f>
        <v>R1024</v>
      </c>
    </row>
    <row r="1091" spans="1:17" x14ac:dyDescent="0.3">
      <c r="A1091" s="14" t="s">
        <v>2175</v>
      </c>
      <c r="B1091" t="str" cm="1">
        <f t="array" ref="B1091">_xlfn.XLOOKUP($A1091,CustomersName[[#All],[Customer ID]],CustomersName[[#All],[First Name]],"Not Found",0)</f>
        <v>Jesse</v>
      </c>
      <c r="C1091" cm="1">
        <f t="array" ref="C1091">_xlfn.XLOOKUP($A1091,MedExam_Table[[#Headers],[#Data],[Customer ID]],MedExam_Table[[#Headers],[#Data],[BMI]],"Not Found",0)</f>
        <v>36.64</v>
      </c>
      <c r="D1091" cm="1">
        <f t="array" ref="D1091">_xlfn.XLOOKUP($A1091,MedExam_Table[[#Headers],[#Data],[Customer ID]],MedExam_Table[[#Headers],[#Data],[HBA1C]],"Not Found",0)</f>
        <v>11.34</v>
      </c>
      <c r="E1091" t="str" cm="1">
        <f t="array" ref="E1091">_xlfn.XLOOKUP($A1091,MedExam_Table[[#Headers],[#Data],[Customer ID]],MedExam_Table[[#Headers],[#Data],[Heart Issues Updated]],"Not Found",0)</f>
        <v>No</v>
      </c>
      <c r="F1091" t="str" cm="1">
        <f t="array" ref="F1091">_xlfn.XLOOKUP($A1091,MedExam_Table[[#Headers],[#Data],[Customer ID]],MedExam_Table[[#Headers],[#Data],[Any Transplants Update]],"Not Found",0)</f>
        <v>No</v>
      </c>
      <c r="G1091" t="str" cm="1">
        <f t="array" ref="G1091">_xlfn.XLOOKUP($A1091,MedExam_Table[[#Headers],[#Data],[Customer ID]],MedExam_Table[[#Headers],[#Data],[Cancer history]],"Not Found",0)</f>
        <v>No</v>
      </c>
      <c r="H1091" cm="1">
        <f t="array" ref="H1091">_xlfn.XLOOKUP($A1091,MedExam_Table[[#Headers],[#Data],[Customer ID]],MedExam_Table[[#Headers],[#Data],[NumberOfMajorSurgeries_updated]],"Not Found",0)</f>
        <v>0</v>
      </c>
      <c r="I1091" t="str" cm="1">
        <f t="array" ref="I1091">_xlfn.XLOOKUP($A1091,MedExam_Table[[#Headers],[#Data],[Customer ID]],MedExam_Table[[#Headers],[#Data],[Smoker Updated]],"Not Found",0)</f>
        <v>Yes</v>
      </c>
      <c r="J1091" t="str" cm="1">
        <f t="array" ref="J1091">_xlfn.XLOOKUP($A1091,MedExam_Table[[#Headers],[#Data],[Customer ID]],MedExam_Table[[#Headers],[#Data],[Weight Status]],"Not Found",0)</f>
        <v>Obesity</v>
      </c>
      <c r="K1091" t="str" cm="1">
        <f t="array" ref="K1091">_xlfn.XLOOKUP($A1091,MedExam_Table[[#Headers],[#Data],[Customer ID]],MedExam_Table[[#Headers],[#Data],[Diabetes Status]],"Not Found",0)</f>
        <v>Diabetes</v>
      </c>
      <c r="L1091" cm="1">
        <f t="array" ref="L1091">_xlfn.XLOOKUP($A1091,Hospitalisation_table[[#All],[Customer ID]],Hospitalisation_table[[#All],[Customer Age]],"Not Found",0)</f>
        <v>48</v>
      </c>
      <c r="M1091" t="str" cm="1">
        <f t="array" ref="M1091">_xlfn.XLOOKUP($A1091,Hospitalisation_table[[#All],[Customer ID]],Hospitalisation_table[[#All],[Date of Birth]],"Not Found",0)</f>
        <v>6-Dec-1974</v>
      </c>
      <c r="N1091" s="22" cm="1">
        <f t="array" ref="N1091">_xlfn.XLOOKUP($A1091,Hospitalisation_table[[#All],[Customer ID]],Hospitalisation_table[[#All],[charges]],"Not Found",0)</f>
        <v>36182.870000000003</v>
      </c>
      <c r="O1091" t="str" cm="1">
        <f t="array" ref="O1091">_xlfn.XLOOKUP($A1091,Hospitalisation_table[[#All],[Customer ID]],Hospitalisation_table[[#All],[Hospital tier_Updated]],"Not Found",0)</f>
        <v>tier - 2</v>
      </c>
      <c r="P1091" t="str" cm="1">
        <f t="array" ref="P1091">_xlfn.XLOOKUP($A1091,Hospitalisation_table[[#All],[Customer ID]],Hospitalisation_table[[#All],[City tier_updated]],"Not Found",0)</f>
        <v>tier - 3</v>
      </c>
      <c r="Q1091" t="str" cm="1">
        <f t="array" ref="Q1091">_xlfn.XLOOKUP($A1091,Hospitalisation_table[[#All],[Customer ID]],Hospitalisation_table[[#All],[State ID Updated]],"Not Found",0)</f>
        <v>R1012</v>
      </c>
    </row>
    <row r="1092" spans="1:17" x14ac:dyDescent="0.3">
      <c r="A1092" s="13" t="s">
        <v>388</v>
      </c>
      <c r="B1092" t="str" cm="1">
        <f t="array" ref="B1092">_xlfn.XLOOKUP($A1092,CustomersName[[#All],[Customer ID]],CustomersName[[#All],[First Name]],"Not Found",0)</f>
        <v>Aya</v>
      </c>
      <c r="C1092" cm="1">
        <f t="array" ref="C1092">_xlfn.XLOOKUP($A1092,MedExam_Table[[#Headers],[#Data],[Customer ID]],MedExam_Table[[#Headers],[#Data],[BMI]],"Not Found",0)</f>
        <v>19.8</v>
      </c>
      <c r="D1092" cm="1">
        <f t="array" ref="D1092">_xlfn.XLOOKUP($A1092,MedExam_Table[[#Headers],[#Data],[Customer ID]],MedExam_Table[[#Headers],[#Data],[HBA1C]],"Not Found",0)</f>
        <v>4</v>
      </c>
      <c r="E1092" t="str" cm="1">
        <f t="array" ref="E1092">_xlfn.XLOOKUP($A1092,MedExam_Table[[#Headers],[#Data],[Customer ID]],MedExam_Table[[#Headers],[#Data],[Heart Issues Updated]],"Not Found",0)</f>
        <v>Yes</v>
      </c>
      <c r="F1092" t="str" cm="1">
        <f t="array" ref="F1092">_xlfn.XLOOKUP($A1092,MedExam_Table[[#Headers],[#Data],[Customer ID]],MedExam_Table[[#Headers],[#Data],[Any Transplants Update]],"Not Found",0)</f>
        <v>No</v>
      </c>
      <c r="G1092" t="str" cm="1">
        <f t="array" ref="G1092">_xlfn.XLOOKUP($A1092,MedExam_Table[[#Headers],[#Data],[Customer ID]],MedExam_Table[[#Headers],[#Data],[Cancer history]],"Not Found",0)</f>
        <v>No</v>
      </c>
      <c r="H1092" cm="1">
        <f t="array" ref="H1092">_xlfn.XLOOKUP($A1092,MedExam_Table[[#Headers],[#Data],[Customer ID]],MedExam_Table[[#Headers],[#Data],[NumberOfMajorSurgeries_updated]],"Not Found",0)</f>
        <v>0</v>
      </c>
      <c r="I1092" t="str" cm="1">
        <f t="array" ref="I1092">_xlfn.XLOOKUP($A1092,MedExam_Table[[#Headers],[#Data],[Customer ID]],MedExam_Table[[#Headers],[#Data],[Smoker Updated]],"Not Found",0)</f>
        <v>No</v>
      </c>
      <c r="J1092" t="str" cm="1">
        <f t="array" ref="J1092">_xlfn.XLOOKUP($A1092,MedExam_Table[[#Headers],[#Data],[Customer ID]],MedExam_Table[[#Headers],[#Data],[Weight Status]],"Not Found",0)</f>
        <v>NormalWeight</v>
      </c>
      <c r="K1092" t="str" cm="1">
        <f t="array" ref="K1092">_xlfn.XLOOKUP($A1092,MedExam_Table[[#Headers],[#Data],[Customer ID]],MedExam_Table[[#Headers],[#Data],[Diabetes Status]],"Not Found",0)</f>
        <v>Normal</v>
      </c>
      <c r="L1092" cm="1">
        <f t="array" ref="L1092">_xlfn.XLOOKUP($A1092,Hospitalisation_table[[#All],[Customer ID]],Hospitalisation_table[[#All],[Customer Age]],"Not Found",0)</f>
        <v>26</v>
      </c>
      <c r="M1092" t="str" cm="1">
        <f t="array" ref="M1092">_xlfn.XLOOKUP($A1092,Hospitalisation_table[[#All],[Customer ID]],Hospitalisation_table[[#All],[Date of Birth]],"Not Found",0)</f>
        <v>14-Dec-1996</v>
      </c>
      <c r="N1092" s="22" cm="1">
        <f t="array" ref="N1092">_xlfn.XLOOKUP($A1092,Hospitalisation_table[[#All],[Customer ID]],Hospitalisation_table[[#All],[charges]],"Not Found",0)</f>
        <v>3378.91</v>
      </c>
      <c r="O1092" t="str" cm="1">
        <f t="array" ref="O1092">_xlfn.XLOOKUP($A1092,Hospitalisation_table[[#All],[Customer ID]],Hospitalisation_table[[#All],[Hospital tier_Updated]],"Not Found",0)</f>
        <v>tier - 2</v>
      </c>
      <c r="P1092" t="str" cm="1">
        <f t="array" ref="P1092">_xlfn.XLOOKUP($A1092,Hospitalisation_table[[#All],[Customer ID]],Hospitalisation_table[[#All],[City tier_updated]],"Not Found",0)</f>
        <v>tier - 1</v>
      </c>
      <c r="Q1092" t="str" cm="1">
        <f t="array" ref="Q1092">_xlfn.XLOOKUP($A1092,Hospitalisation_table[[#All],[Customer ID]],Hospitalisation_table[[#All],[State ID Updated]],"Not Found",0)</f>
        <v>R1011</v>
      </c>
    </row>
    <row r="1093" spans="1:17" x14ac:dyDescent="0.3">
      <c r="A1093" s="14" t="s">
        <v>387</v>
      </c>
      <c r="B1093" t="str" cm="1">
        <f t="array" ref="B1093">_xlfn.XLOOKUP($A1093,CustomersName[[#All],[Customer ID]],CustomersName[[#All],[First Name]],"Not Found",0)</f>
        <v>Carhlyn R</v>
      </c>
      <c r="C1093" cm="1">
        <f t="array" ref="C1093">_xlfn.XLOOKUP($A1093,MedExam_Table[[#Headers],[#Data],[Customer ID]],MedExam_Table[[#Headers],[#Data],[BMI]],"Not Found",0)</f>
        <v>35.53</v>
      </c>
      <c r="D1093" cm="1">
        <f t="array" ref="D1093">_xlfn.XLOOKUP($A1093,MedExam_Table[[#Headers],[#Data],[Customer ID]],MedExam_Table[[#Headers],[#Data],[HBA1C]],"Not Found",0)</f>
        <v>4.68</v>
      </c>
      <c r="E1093" t="str" cm="1">
        <f t="array" ref="E1093">_xlfn.XLOOKUP($A1093,MedExam_Table[[#Headers],[#Data],[Customer ID]],MedExam_Table[[#Headers],[#Data],[Heart Issues Updated]],"Not Found",0)</f>
        <v>No</v>
      </c>
      <c r="F1093" t="str" cm="1">
        <f t="array" ref="F1093">_xlfn.XLOOKUP($A1093,MedExam_Table[[#Headers],[#Data],[Customer ID]],MedExam_Table[[#Headers],[#Data],[Any Transplants Update]],"Not Found",0)</f>
        <v>No</v>
      </c>
      <c r="G1093" t="str" cm="1">
        <f t="array" ref="G1093">_xlfn.XLOOKUP($A1093,MedExam_Table[[#Headers],[#Data],[Customer ID]],MedExam_Table[[#Headers],[#Data],[Cancer history]],"Not Found",0)</f>
        <v>Yes</v>
      </c>
      <c r="H1093" cm="1">
        <f t="array" ref="H1093">_xlfn.XLOOKUP($A1093,MedExam_Table[[#Headers],[#Data],[Customer ID]],MedExam_Table[[#Headers],[#Data],[NumberOfMajorSurgeries_updated]],"Not Found",0)</f>
        <v>1</v>
      </c>
      <c r="I1093" t="str" cm="1">
        <f t="array" ref="I1093">_xlfn.XLOOKUP($A1093,MedExam_Table[[#Headers],[#Data],[Customer ID]],MedExam_Table[[#Headers],[#Data],[Smoker Updated]],"Not Found",0)</f>
        <v>No</v>
      </c>
      <c r="J1093" t="str" cm="1">
        <f t="array" ref="J1093">_xlfn.XLOOKUP($A1093,MedExam_Table[[#Headers],[#Data],[Customer ID]],MedExam_Table[[#Headers],[#Data],[Weight Status]],"Not Found",0)</f>
        <v>Obesity</v>
      </c>
      <c r="K1093" t="str" cm="1">
        <f t="array" ref="K1093">_xlfn.XLOOKUP($A1093,MedExam_Table[[#Headers],[#Data],[Customer ID]],MedExam_Table[[#Headers],[#Data],[Diabetes Status]],"Not Found",0)</f>
        <v>Normal</v>
      </c>
      <c r="L1093" cm="1">
        <f t="array" ref="L1093">_xlfn.XLOOKUP($A1093,Hospitalisation_table[[#All],[Customer ID]],Hospitalisation_table[[#All],[Customer Age]],"Not Found",0)</f>
        <v>29</v>
      </c>
      <c r="M1093" t="str" cm="1">
        <f t="array" ref="M1093">_xlfn.XLOOKUP($A1093,Hospitalisation_table[[#All],[Customer ID]],Hospitalisation_table[[#All],[Date of Birth]],"Not Found",0)</f>
        <v>7-Oct-1993</v>
      </c>
      <c r="N1093" s="22" cm="1">
        <f t="array" ref="N1093">_xlfn.XLOOKUP($A1093,Hospitalisation_table[[#All],[Customer ID]],Hospitalisation_table[[#All],[charges]],"Not Found",0)</f>
        <v>3366.67</v>
      </c>
      <c r="O1093" t="str" cm="1">
        <f t="array" ref="O1093">_xlfn.XLOOKUP($A1093,Hospitalisation_table[[#All],[Customer ID]],Hospitalisation_table[[#All],[Hospital tier_Updated]],"Not Found",0)</f>
        <v>tier - 2</v>
      </c>
      <c r="P1093" t="str" cm="1">
        <f t="array" ref="P1093">_xlfn.XLOOKUP($A1093,Hospitalisation_table[[#All],[Customer ID]],Hospitalisation_table[[#All],[City tier_updated]],"Not Found",0)</f>
        <v>tier - 2</v>
      </c>
      <c r="Q1093" t="str" cm="1">
        <f t="array" ref="Q1093">_xlfn.XLOOKUP($A1093,Hospitalisation_table[[#All],[Customer ID]],Hospitalisation_table[[#All],[State ID Updated]],"Not Found",0)</f>
        <v>R1013</v>
      </c>
    </row>
    <row r="1094" spans="1:17" x14ac:dyDescent="0.3">
      <c r="A1094" s="13" t="s">
        <v>386</v>
      </c>
      <c r="B1094" t="str" cm="1">
        <f t="array" ref="B1094">_xlfn.XLOOKUP($A1094,CustomersName[[#All],[Customer ID]],CustomersName[[#All],[First Name]],"Not Found",0)</f>
        <v>Bethany</v>
      </c>
      <c r="C1094" cm="1">
        <f t="array" ref="C1094">_xlfn.XLOOKUP($A1094,MedExam_Table[[#Headers],[#Data],[Customer ID]],MedExam_Table[[#Headers],[#Data],[BMI]],"Not Found",0)</f>
        <v>21.47</v>
      </c>
      <c r="D1094" cm="1">
        <f t="array" ref="D1094">_xlfn.XLOOKUP($A1094,MedExam_Table[[#Headers],[#Data],[Customer ID]],MedExam_Table[[#Headers],[#Data],[HBA1C]],"Not Found",0)</f>
        <v>4.0199999999999996</v>
      </c>
      <c r="E1094" t="str" cm="1">
        <f t="array" ref="E1094">_xlfn.XLOOKUP($A1094,MedExam_Table[[#Headers],[#Data],[Customer ID]],MedExam_Table[[#Headers],[#Data],[Heart Issues Updated]],"Not Found",0)</f>
        <v>Yes</v>
      </c>
      <c r="F1094" t="str" cm="1">
        <f t="array" ref="F1094">_xlfn.XLOOKUP($A1094,MedExam_Table[[#Headers],[#Data],[Customer ID]],MedExam_Table[[#Headers],[#Data],[Any Transplants Update]],"Not Found",0)</f>
        <v>No</v>
      </c>
      <c r="G1094" t="str" cm="1">
        <f t="array" ref="G1094">_xlfn.XLOOKUP($A1094,MedExam_Table[[#Headers],[#Data],[Customer ID]],MedExam_Table[[#Headers],[#Data],[Cancer history]],"Not Found",0)</f>
        <v>No</v>
      </c>
      <c r="H1094" cm="1">
        <f t="array" ref="H1094">_xlfn.XLOOKUP($A1094,MedExam_Table[[#Headers],[#Data],[Customer ID]],MedExam_Table[[#Headers],[#Data],[NumberOfMajorSurgeries_updated]],"Not Found",0)</f>
        <v>1</v>
      </c>
      <c r="I1094" t="str" cm="1">
        <f t="array" ref="I1094">_xlfn.XLOOKUP($A1094,MedExam_Table[[#Headers],[#Data],[Customer ID]],MedExam_Table[[#Headers],[#Data],[Smoker Updated]],"Not Found",0)</f>
        <v>No</v>
      </c>
      <c r="J1094" t="str" cm="1">
        <f t="array" ref="J1094">_xlfn.XLOOKUP($A1094,MedExam_Table[[#Headers],[#Data],[Customer ID]],MedExam_Table[[#Headers],[#Data],[Weight Status]],"Not Found",0)</f>
        <v>NormalWeight</v>
      </c>
      <c r="K1094" t="str" cm="1">
        <f t="array" ref="K1094">_xlfn.XLOOKUP($A1094,MedExam_Table[[#Headers],[#Data],[Customer ID]],MedExam_Table[[#Headers],[#Data],[Diabetes Status]],"Not Found",0)</f>
        <v>Normal</v>
      </c>
      <c r="L1094" cm="1">
        <f t="array" ref="L1094">_xlfn.XLOOKUP($A1094,Hospitalisation_table[[#All],[Customer ID]],Hospitalisation_table[[#All],[Customer Age]],"Not Found",0)</f>
        <v>27</v>
      </c>
      <c r="M1094" t="str" cm="1">
        <f t="array" ref="M1094">_xlfn.XLOOKUP($A1094,Hospitalisation_table[[#All],[Customer ID]],Hospitalisation_table[[#All],[Date of Birth]],"Not Found",0)</f>
        <v>23-Jun-1995</v>
      </c>
      <c r="N1094" s="22" cm="1">
        <f t="array" ref="N1094">_xlfn.XLOOKUP($A1094,Hospitalisation_table[[#All],[Customer ID]],Hospitalisation_table[[#All],[charges]],"Not Found",0)</f>
        <v>3353.47</v>
      </c>
      <c r="O1094" t="str" cm="1">
        <f t="array" ref="O1094">_xlfn.XLOOKUP($A1094,Hospitalisation_table[[#All],[Customer ID]],Hospitalisation_table[[#All],[Hospital tier_Updated]],"Not Found",0)</f>
        <v>tier - 2</v>
      </c>
      <c r="P1094" t="str" cm="1">
        <f t="array" ref="P1094">_xlfn.XLOOKUP($A1094,Hospitalisation_table[[#All],[Customer ID]],Hospitalisation_table[[#All],[City tier_updated]],"Not Found",0)</f>
        <v>tier - 3</v>
      </c>
      <c r="Q1094" t="str" cm="1">
        <f t="array" ref="Q1094">_xlfn.XLOOKUP($A1094,Hospitalisation_table[[#All],[Customer ID]],Hospitalisation_table[[#All],[State ID Updated]],"Not Found",0)</f>
        <v>R1012</v>
      </c>
    </row>
    <row r="1095" spans="1:17" x14ac:dyDescent="0.3">
      <c r="A1095" s="14" t="s">
        <v>385</v>
      </c>
      <c r="B1095" t="str" cm="1">
        <f t="array" ref="B1095">_xlfn.XLOOKUP($A1095,CustomersName[[#All],[Customer ID]],CustomersName[[#All],[First Name]],"Not Found",0)</f>
        <v>Hohly A</v>
      </c>
      <c r="C1095" cm="1">
        <f t="array" ref="C1095">_xlfn.XLOOKUP($A1095,MedExam_Table[[#Headers],[#Data],[Customer ID]],MedExam_Table[[#Headers],[#Data],[BMI]],"Not Found",0)</f>
        <v>25.9</v>
      </c>
      <c r="D1095" cm="1">
        <f t="array" ref="D1095">_xlfn.XLOOKUP($A1095,MedExam_Table[[#Headers],[#Data],[Customer ID]],MedExam_Table[[#Headers],[#Data],[HBA1C]],"Not Found",0)</f>
        <v>5.12</v>
      </c>
      <c r="E1095" t="str" cm="1">
        <f t="array" ref="E1095">_xlfn.XLOOKUP($A1095,MedExam_Table[[#Headers],[#Data],[Customer ID]],MedExam_Table[[#Headers],[#Data],[Heart Issues Updated]],"Not Found",0)</f>
        <v>No</v>
      </c>
      <c r="F1095" t="str" cm="1">
        <f t="array" ref="F1095">_xlfn.XLOOKUP($A1095,MedExam_Table[[#Headers],[#Data],[Customer ID]],MedExam_Table[[#Headers],[#Data],[Any Transplants Update]],"Not Found",0)</f>
        <v>No</v>
      </c>
      <c r="G1095" t="str" cm="1">
        <f t="array" ref="G1095">_xlfn.XLOOKUP($A1095,MedExam_Table[[#Headers],[#Data],[Customer ID]],MedExam_Table[[#Headers],[#Data],[Cancer history]],"Not Found",0)</f>
        <v>Yes</v>
      </c>
      <c r="H1095" cm="1">
        <f t="array" ref="H1095">_xlfn.XLOOKUP($A1095,MedExam_Table[[#Headers],[#Data],[Customer ID]],MedExam_Table[[#Headers],[#Data],[NumberOfMajorSurgeries_updated]],"Not Found",0)</f>
        <v>1</v>
      </c>
      <c r="I1095" t="str" cm="1">
        <f t="array" ref="I1095">_xlfn.XLOOKUP($A1095,MedExam_Table[[#Headers],[#Data],[Customer ID]],MedExam_Table[[#Headers],[#Data],[Smoker Updated]],"Not Found",0)</f>
        <v>No</v>
      </c>
      <c r="J1095" t="str" cm="1">
        <f t="array" ref="J1095">_xlfn.XLOOKUP($A1095,MedExam_Table[[#Headers],[#Data],[Customer ID]],MedExam_Table[[#Headers],[#Data],[Weight Status]],"Not Found",0)</f>
        <v>OverWeight</v>
      </c>
      <c r="K1095" t="str" cm="1">
        <f t="array" ref="K1095">_xlfn.XLOOKUP($A1095,MedExam_Table[[#Headers],[#Data],[Customer ID]],MedExam_Table[[#Headers],[#Data],[Diabetes Status]],"Not Found",0)</f>
        <v>Normal</v>
      </c>
      <c r="L1095" cm="1">
        <f t="array" ref="L1095">_xlfn.XLOOKUP($A1095,Hospitalisation_table[[#All],[Customer ID]],Hospitalisation_table[[#All],[Customer Age]],"Not Found",0)</f>
        <v>29</v>
      </c>
      <c r="M1095" t="str" cm="1">
        <f t="array" ref="M1095">_xlfn.XLOOKUP($A1095,Hospitalisation_table[[#All],[Customer ID]],Hospitalisation_table[[#All],[Date of Birth]],"Not Found",0)</f>
        <v>28-Oct-1993</v>
      </c>
      <c r="N1095" s="22" cm="1">
        <f t="array" ref="N1095">_xlfn.XLOOKUP($A1095,Hospitalisation_table[[#All],[Customer ID]],Hospitalisation_table[[#All],[charges]],"Not Found",0)</f>
        <v>3353.28</v>
      </c>
      <c r="O1095" t="str" cm="1">
        <f t="array" ref="O1095">_xlfn.XLOOKUP($A1095,Hospitalisation_table[[#All],[Customer ID]],Hospitalisation_table[[#All],[Hospital tier_Updated]],"Not Found",0)</f>
        <v>tier - 2</v>
      </c>
      <c r="P1095" t="str" cm="1">
        <f t="array" ref="P1095">_xlfn.XLOOKUP($A1095,Hospitalisation_table[[#All],[Customer ID]],Hospitalisation_table[[#All],[City tier_updated]],"Not Found",0)</f>
        <v>tier - 1</v>
      </c>
      <c r="Q1095" t="str" cm="1">
        <f t="array" ref="Q1095">_xlfn.XLOOKUP($A1095,Hospitalisation_table[[#All],[Customer ID]],Hospitalisation_table[[#All],[State ID Updated]],"Not Found",0)</f>
        <v>R1011</v>
      </c>
    </row>
    <row r="1096" spans="1:17" x14ac:dyDescent="0.3">
      <c r="A1096" s="13" t="s">
        <v>384</v>
      </c>
      <c r="B1096" t="str" cm="1">
        <f t="array" ref="B1096">_xlfn.XLOOKUP($A1096,CustomersName[[#All],[Customer ID]],CustomersName[[#All],[First Name]],"Not Found",0)</f>
        <v>Ping</v>
      </c>
      <c r="C1096" cm="1">
        <f t="array" ref="C1096">_xlfn.XLOOKUP($A1096,MedExam_Table[[#Headers],[#Data],[Customer ID]],MedExam_Table[[#Headers],[#Data],[BMI]],"Not Found",0)</f>
        <v>20.81</v>
      </c>
      <c r="D1096" cm="1">
        <f t="array" ref="D1096">_xlfn.XLOOKUP($A1096,MedExam_Table[[#Headers],[#Data],[Customer ID]],MedExam_Table[[#Headers],[#Data],[HBA1C]],"Not Found",0)</f>
        <v>5.52</v>
      </c>
      <c r="E1096" t="str" cm="1">
        <f t="array" ref="E1096">_xlfn.XLOOKUP($A1096,MedExam_Table[[#Headers],[#Data],[Customer ID]],MedExam_Table[[#Headers],[#Data],[Heart Issues Updated]],"Not Found",0)</f>
        <v>No</v>
      </c>
      <c r="F1096" t="str" cm="1">
        <f t="array" ref="F1096">_xlfn.XLOOKUP($A1096,MedExam_Table[[#Headers],[#Data],[Customer ID]],MedExam_Table[[#Headers],[#Data],[Any Transplants Update]],"Not Found",0)</f>
        <v>No</v>
      </c>
      <c r="G1096" t="str" cm="1">
        <f t="array" ref="G1096">_xlfn.XLOOKUP($A1096,MedExam_Table[[#Headers],[#Data],[Customer ID]],MedExam_Table[[#Headers],[#Data],[Cancer history]],"Not Found",0)</f>
        <v>No</v>
      </c>
      <c r="H1096" cm="1">
        <f t="array" ref="H1096">_xlfn.XLOOKUP($A1096,MedExam_Table[[#Headers],[#Data],[Customer ID]],MedExam_Table[[#Headers],[#Data],[NumberOfMajorSurgeries_updated]],"Not Found",0)</f>
        <v>0</v>
      </c>
      <c r="I1096" t="str" cm="1">
        <f t="array" ref="I1096">_xlfn.XLOOKUP($A1096,MedExam_Table[[#Headers],[#Data],[Customer ID]],MedExam_Table[[#Headers],[#Data],[Smoker Updated]],"Not Found",0)</f>
        <v>No</v>
      </c>
      <c r="J1096" t="str" cm="1">
        <f t="array" ref="J1096">_xlfn.XLOOKUP($A1096,MedExam_Table[[#Headers],[#Data],[Customer ID]],MedExam_Table[[#Headers],[#Data],[Weight Status]],"Not Found",0)</f>
        <v>NormalWeight</v>
      </c>
      <c r="K1096" t="str" cm="1">
        <f t="array" ref="K1096">_xlfn.XLOOKUP($A1096,MedExam_Table[[#Headers],[#Data],[Customer ID]],MedExam_Table[[#Headers],[#Data],[Diabetes Status]],"Not Found",0)</f>
        <v>Normal</v>
      </c>
      <c r="L1096" cm="1">
        <f t="array" ref="L1096">_xlfn.XLOOKUP($A1096,Hospitalisation_table[[#All],[Customer ID]],Hospitalisation_table[[#All],[Customer Age]],"Not Found",0)</f>
        <v>31</v>
      </c>
      <c r="M1096" t="str" cm="1">
        <f t="array" ref="M1096">_xlfn.XLOOKUP($A1096,Hospitalisation_table[[#All],[Customer ID]],Hospitalisation_table[[#All],[Date of Birth]],"Not Found",0)</f>
        <v>1-Sep-1991</v>
      </c>
      <c r="N1096" s="22" cm="1">
        <f t="array" ref="N1096">_xlfn.XLOOKUP($A1096,Hospitalisation_table[[#All],[Customer ID]],Hospitalisation_table[[#All],[charges]],"Not Found",0)</f>
        <v>3342.79</v>
      </c>
      <c r="O1096" t="str" cm="1">
        <f t="array" ref="O1096">_xlfn.XLOOKUP($A1096,Hospitalisation_table[[#All],[Customer ID]],Hospitalisation_table[[#All],[Hospital tier_Updated]],"Not Found",0)</f>
        <v>tier - 2</v>
      </c>
      <c r="P1096" t="str" cm="1">
        <f t="array" ref="P1096">_xlfn.XLOOKUP($A1096,Hospitalisation_table[[#All],[Customer ID]],Hospitalisation_table[[#All],[City tier_updated]],"Not Found",0)</f>
        <v>tier - 1</v>
      </c>
      <c r="Q1096" t="str" cm="1">
        <f t="array" ref="Q1096">_xlfn.XLOOKUP($A1096,Hospitalisation_table[[#All],[Customer ID]],Hospitalisation_table[[#All],[State ID Updated]],"Not Found",0)</f>
        <v>R1013</v>
      </c>
    </row>
    <row r="1097" spans="1:17" x14ac:dyDescent="0.3">
      <c r="A1097" s="14" t="s">
        <v>383</v>
      </c>
      <c r="B1097" t="str" cm="1">
        <f t="array" ref="B1097">_xlfn.XLOOKUP($A1097,CustomersName[[#All],[Customer ID]],CustomersName[[#All],[First Name]],"Not Found",0)</f>
        <v>Tim</v>
      </c>
      <c r="C1097" cm="1">
        <f t="array" ref="C1097">_xlfn.XLOOKUP($A1097,MedExam_Table[[#Headers],[#Data],[Customer ID]],MedExam_Table[[#Headers],[#Data],[BMI]],"Not Found",0)</f>
        <v>25.84</v>
      </c>
      <c r="D1097" cm="1">
        <f t="array" ref="D1097">_xlfn.XLOOKUP($A1097,MedExam_Table[[#Headers],[#Data],[Customer ID]],MedExam_Table[[#Headers],[#Data],[HBA1C]],"Not Found",0)</f>
        <v>5.81</v>
      </c>
      <c r="E1097" t="str" cm="1">
        <f t="array" ref="E1097">_xlfn.XLOOKUP($A1097,MedExam_Table[[#Headers],[#Data],[Customer ID]],MedExam_Table[[#Headers],[#Data],[Heart Issues Updated]],"Not Found",0)</f>
        <v>Yes</v>
      </c>
      <c r="F1097" t="str" cm="1">
        <f t="array" ref="F1097">_xlfn.XLOOKUP($A1097,MedExam_Table[[#Headers],[#Data],[Customer ID]],MedExam_Table[[#Headers],[#Data],[Any Transplants Update]],"Not Found",0)</f>
        <v>No</v>
      </c>
      <c r="G1097" t="str" cm="1">
        <f t="array" ref="G1097">_xlfn.XLOOKUP($A1097,MedExam_Table[[#Headers],[#Data],[Customer ID]],MedExam_Table[[#Headers],[#Data],[Cancer history]],"Not Found",0)</f>
        <v>Yes</v>
      </c>
      <c r="H1097" cm="1">
        <f t="array" ref="H1097">_xlfn.XLOOKUP($A1097,MedExam_Table[[#Headers],[#Data],[Customer ID]],MedExam_Table[[#Headers],[#Data],[NumberOfMajorSurgeries_updated]],"Not Found",0)</f>
        <v>1</v>
      </c>
      <c r="I1097" t="str" cm="1">
        <f t="array" ref="I1097">_xlfn.XLOOKUP($A1097,MedExam_Table[[#Headers],[#Data],[Customer ID]],MedExam_Table[[#Headers],[#Data],[Smoker Updated]],"Not Found",0)</f>
        <v>No</v>
      </c>
      <c r="J1097" t="str" cm="1">
        <f t="array" ref="J1097">_xlfn.XLOOKUP($A1097,MedExam_Table[[#Headers],[#Data],[Customer ID]],MedExam_Table[[#Headers],[#Data],[Weight Status]],"Not Found",0)</f>
        <v>OverWeight</v>
      </c>
      <c r="K1097" t="str" cm="1">
        <f t="array" ref="K1097">_xlfn.XLOOKUP($A1097,MedExam_Table[[#Headers],[#Data],[Customer ID]],MedExam_Table[[#Headers],[#Data],[Diabetes Status]],"Not Found",0)</f>
        <v>Prediabetes</v>
      </c>
      <c r="L1097" cm="1">
        <f t="array" ref="L1097">_xlfn.XLOOKUP($A1097,Hospitalisation_table[[#All],[Customer ID]],Hospitalisation_table[[#All],[Customer Age]],"Not Found",0)</f>
        <v>25</v>
      </c>
      <c r="M1097" t="str" cm="1">
        <f t="array" ref="M1097">_xlfn.XLOOKUP($A1097,Hospitalisation_table[[#All],[Customer ID]],Hospitalisation_table[[#All],[Date of Birth]],"Not Found",0)</f>
        <v>20-Jun-1997</v>
      </c>
      <c r="N1097" s="22" cm="1">
        <f t="array" ref="N1097">_xlfn.XLOOKUP($A1097,Hospitalisation_table[[#All],[Customer ID]],Hospitalisation_table[[#All],[charges]],"Not Found",0)</f>
        <v>3309.79</v>
      </c>
      <c r="O1097" t="str" cm="1">
        <f t="array" ref="O1097">_xlfn.XLOOKUP($A1097,Hospitalisation_table[[#All],[Customer ID]],Hospitalisation_table[[#All],[Hospital tier_Updated]],"Not Found",0)</f>
        <v>tier - 3</v>
      </c>
      <c r="P1097" t="str" cm="1">
        <f t="array" ref="P1097">_xlfn.XLOOKUP($A1097,Hospitalisation_table[[#All],[Customer ID]],Hospitalisation_table[[#All],[City tier_updated]],"Not Found",0)</f>
        <v>tier - 3</v>
      </c>
      <c r="Q1097" t="str" cm="1">
        <f t="array" ref="Q1097">_xlfn.XLOOKUP($A1097,Hospitalisation_table[[#All],[Customer ID]],Hospitalisation_table[[#All],[State ID Updated]],"Not Found",0)</f>
        <v>R1017</v>
      </c>
    </row>
    <row r="1098" spans="1:17" x14ac:dyDescent="0.3">
      <c r="A1098" s="13" t="s">
        <v>382</v>
      </c>
      <c r="B1098" t="str" cm="1">
        <f t="array" ref="B1098">_xlfn.XLOOKUP($A1098,CustomersName[[#All],[Customer ID]],CustomersName[[#All],[First Name]],"Not Found",0)</f>
        <v>John</v>
      </c>
      <c r="C1098" cm="1">
        <f t="array" ref="C1098">_xlfn.XLOOKUP($A1098,MedExam_Table[[#Headers],[#Data],[Customer ID]],MedExam_Table[[#Headers],[#Data],[BMI]],"Not Found",0)</f>
        <v>30.95</v>
      </c>
      <c r="D1098" cm="1">
        <f t="array" ref="D1098">_xlfn.XLOOKUP($A1098,MedExam_Table[[#Headers],[#Data],[Customer ID]],MedExam_Table[[#Headers],[#Data],[HBA1C]],"Not Found",0)</f>
        <v>5.16</v>
      </c>
      <c r="E1098" t="str" cm="1">
        <f t="array" ref="E1098">_xlfn.XLOOKUP($A1098,MedExam_Table[[#Headers],[#Data],[Customer ID]],MedExam_Table[[#Headers],[#Data],[Heart Issues Updated]],"Not Found",0)</f>
        <v>No</v>
      </c>
      <c r="F1098" t="str" cm="1">
        <f t="array" ref="F1098">_xlfn.XLOOKUP($A1098,MedExam_Table[[#Headers],[#Data],[Customer ID]],MedExam_Table[[#Headers],[#Data],[Any Transplants Update]],"Not Found",0)</f>
        <v>No</v>
      </c>
      <c r="G1098" t="str" cm="1">
        <f t="array" ref="G1098">_xlfn.XLOOKUP($A1098,MedExam_Table[[#Headers],[#Data],[Customer ID]],MedExam_Table[[#Headers],[#Data],[Cancer history]],"Not Found",0)</f>
        <v>Yes</v>
      </c>
      <c r="H1098" cm="1">
        <f t="array" ref="H1098">_xlfn.XLOOKUP($A1098,MedExam_Table[[#Headers],[#Data],[Customer ID]],MedExam_Table[[#Headers],[#Data],[NumberOfMajorSurgeries_updated]],"Not Found",0)</f>
        <v>1</v>
      </c>
      <c r="I1098" t="str" cm="1">
        <f t="array" ref="I1098">_xlfn.XLOOKUP($A1098,MedExam_Table[[#Headers],[#Data],[Customer ID]],MedExam_Table[[#Headers],[#Data],[Smoker Updated]],"Not Found",0)</f>
        <v>No</v>
      </c>
      <c r="J1098" t="str" cm="1">
        <f t="array" ref="J1098">_xlfn.XLOOKUP($A1098,MedExam_Table[[#Headers],[#Data],[Customer ID]],MedExam_Table[[#Headers],[#Data],[Weight Status]],"Not Found",0)</f>
        <v>Obesity</v>
      </c>
      <c r="K1098" t="str" cm="1">
        <f t="array" ref="K1098">_xlfn.XLOOKUP($A1098,MedExam_Table[[#Headers],[#Data],[Customer ID]],MedExam_Table[[#Headers],[#Data],[Diabetes Status]],"Not Found",0)</f>
        <v>Normal</v>
      </c>
      <c r="L1098" cm="1">
        <f t="array" ref="L1098">_xlfn.XLOOKUP($A1098,Hospitalisation_table[[#All],[Customer ID]],Hospitalisation_table[[#All],[Customer Age]],"Not Found",0)</f>
        <v>19</v>
      </c>
      <c r="M1098" t="str" cm="1">
        <f t="array" ref="M1098">_xlfn.XLOOKUP($A1098,Hospitalisation_table[[#All],[Customer ID]],Hospitalisation_table[[#All],[Date of Birth]],"Not Found",0)</f>
        <v>18-Nov-2003</v>
      </c>
      <c r="N1098" s="22" cm="1">
        <f t="array" ref="N1098">_xlfn.XLOOKUP($A1098,Hospitalisation_table[[#All],[Customer ID]],Hospitalisation_table[[#All],[charges]],"Not Found",0)</f>
        <v>3308.46</v>
      </c>
      <c r="O1098" t="str" cm="1">
        <f t="array" ref="O1098">_xlfn.XLOOKUP($A1098,Hospitalisation_table[[#All],[Customer ID]],Hospitalisation_table[[#All],[Hospital tier_Updated]],"Not Found",0)</f>
        <v>tier - 2</v>
      </c>
      <c r="P1098" t="str" cm="1">
        <f t="array" ref="P1098">_xlfn.XLOOKUP($A1098,Hospitalisation_table[[#All],[Customer ID]],Hospitalisation_table[[#All],[City tier_updated]],"Not Found",0)</f>
        <v>tier - 1</v>
      </c>
      <c r="Q1098" t="str" cm="1">
        <f t="array" ref="Q1098">_xlfn.XLOOKUP($A1098,Hospitalisation_table[[#All],[Customer ID]],Hospitalisation_table[[#All],[State ID Updated]],"Not Found",0)</f>
        <v>R1021</v>
      </c>
    </row>
    <row r="1099" spans="1:17" x14ac:dyDescent="0.3">
      <c r="A1099" s="14" t="s">
        <v>381</v>
      </c>
      <c r="B1099" t="str" cm="1">
        <f t="array" ref="B1099">_xlfn.XLOOKUP($A1099,CustomersName[[#All],[Customer ID]],CustomersName[[#All],[First Name]],"Not Found",0)</f>
        <v>Cynthia</v>
      </c>
      <c r="C1099" cm="1">
        <f t="array" ref="C1099">_xlfn.XLOOKUP($A1099,MedExam_Table[[#Headers],[#Data],[Customer ID]],MedExam_Table[[#Headers],[#Data],[BMI]],"Not Found",0)</f>
        <v>30.54</v>
      </c>
      <c r="D1099" cm="1">
        <f t="array" ref="D1099">_xlfn.XLOOKUP($A1099,MedExam_Table[[#Headers],[#Data],[Customer ID]],MedExam_Table[[#Headers],[#Data],[HBA1C]],"Not Found",0)</f>
        <v>5</v>
      </c>
      <c r="E1099" t="str" cm="1">
        <f t="array" ref="E1099">_xlfn.XLOOKUP($A1099,MedExam_Table[[#Headers],[#Data],[Customer ID]],MedExam_Table[[#Headers],[#Data],[Heart Issues Updated]],"Not Found",0)</f>
        <v>No</v>
      </c>
      <c r="F1099" t="str" cm="1">
        <f t="array" ref="F1099">_xlfn.XLOOKUP($A1099,MedExam_Table[[#Headers],[#Data],[Customer ID]],MedExam_Table[[#Headers],[#Data],[Any Transplants Update]],"Not Found",0)</f>
        <v>No</v>
      </c>
      <c r="G1099" t="str" cm="1">
        <f t="array" ref="G1099">_xlfn.XLOOKUP($A1099,MedExam_Table[[#Headers],[#Data],[Customer ID]],MedExam_Table[[#Headers],[#Data],[Cancer history]],"Not Found",0)</f>
        <v>Yes</v>
      </c>
      <c r="H1099" cm="1">
        <f t="array" ref="H1099">_xlfn.XLOOKUP($A1099,MedExam_Table[[#Headers],[#Data],[Customer ID]],MedExam_Table[[#Headers],[#Data],[NumberOfMajorSurgeries_updated]],"Not Found",0)</f>
        <v>1</v>
      </c>
      <c r="I1099" t="str" cm="1">
        <f t="array" ref="I1099">_xlfn.XLOOKUP($A1099,MedExam_Table[[#Headers],[#Data],[Customer ID]],MedExam_Table[[#Headers],[#Data],[Smoker Updated]],"Not Found",0)</f>
        <v>No</v>
      </c>
      <c r="J1099" t="str" cm="1">
        <f t="array" ref="J1099">_xlfn.XLOOKUP($A1099,MedExam_Table[[#Headers],[#Data],[Customer ID]],MedExam_Table[[#Headers],[#Data],[Weight Status]],"Not Found",0)</f>
        <v>Obesity</v>
      </c>
      <c r="K1099" t="str" cm="1">
        <f t="array" ref="K1099">_xlfn.XLOOKUP($A1099,MedExam_Table[[#Headers],[#Data],[Customer ID]],MedExam_Table[[#Headers],[#Data],[Diabetes Status]],"Not Found",0)</f>
        <v>Normal</v>
      </c>
      <c r="L1099" cm="1">
        <f t="array" ref="L1099">_xlfn.XLOOKUP($A1099,Hospitalisation_table[[#All],[Customer ID]],Hospitalisation_table[[#All],[Customer Age]],"Not Found",0)</f>
        <v>19</v>
      </c>
      <c r="M1099" t="str" cm="1">
        <f t="array" ref="M1099">_xlfn.XLOOKUP($A1099,Hospitalisation_table[[#All],[Customer ID]],Hospitalisation_table[[#All],[Date of Birth]],"Not Found",0)</f>
        <v>5-Dec-2003</v>
      </c>
      <c r="N1099" s="22" cm="1">
        <f t="array" ref="N1099">_xlfn.XLOOKUP($A1099,Hospitalisation_table[[#All],[Customer ID]],Hospitalisation_table[[#All],[charges]],"Not Found",0)</f>
        <v>3300.7</v>
      </c>
      <c r="O1099" t="str" cm="1">
        <f t="array" ref="O1099">_xlfn.XLOOKUP($A1099,Hospitalisation_table[[#All],[Customer ID]],Hospitalisation_table[[#All],[Hospital tier_Updated]],"Not Found",0)</f>
        <v>tier - 2</v>
      </c>
      <c r="P1099" t="str" cm="1">
        <f t="array" ref="P1099">_xlfn.XLOOKUP($A1099,Hospitalisation_table[[#All],[Customer ID]],Hospitalisation_table[[#All],[City tier_updated]],"Not Found",0)</f>
        <v>tier - 2</v>
      </c>
      <c r="Q1099" t="str" cm="1">
        <f t="array" ref="Q1099">_xlfn.XLOOKUP($A1099,Hospitalisation_table[[#All],[Customer ID]],Hospitalisation_table[[#All],[State ID Updated]],"Not Found",0)</f>
        <v>R1025</v>
      </c>
    </row>
    <row r="1100" spans="1:17" x14ac:dyDescent="0.3">
      <c r="A1100" s="13" t="s">
        <v>380</v>
      </c>
      <c r="B1100" t="str" cm="1">
        <f t="array" ref="B1100">_xlfn.XLOOKUP($A1100,CustomersName[[#All],[Customer ID]],CustomersName[[#All],[First Name]],"Not Found",0)</f>
        <v>Emmett</v>
      </c>
      <c r="C1100" cm="1">
        <f t="array" ref="C1100">_xlfn.XLOOKUP($A1100,MedExam_Table[[#Headers],[#Data],[Customer ID]],MedExam_Table[[#Headers],[#Data],[BMI]],"Not Found",0)</f>
        <v>33.914999999999999</v>
      </c>
      <c r="D1100" cm="1">
        <f t="array" ref="D1100">_xlfn.XLOOKUP($A1100,MedExam_Table[[#Headers],[#Data],[Customer ID]],MedExam_Table[[#Headers],[#Data],[HBA1C]],"Not Found",0)</f>
        <v>5.84</v>
      </c>
      <c r="E1100" t="str" cm="1">
        <f t="array" ref="E1100">_xlfn.XLOOKUP($A1100,MedExam_Table[[#Headers],[#Data],[Customer ID]],MedExam_Table[[#Headers],[#Data],[Heart Issues Updated]],"Not Found",0)</f>
        <v>Yes</v>
      </c>
      <c r="F1100" t="str" cm="1">
        <f t="array" ref="F1100">_xlfn.XLOOKUP($A1100,MedExam_Table[[#Headers],[#Data],[Customer ID]],MedExam_Table[[#Headers],[#Data],[Any Transplants Update]],"Not Found",0)</f>
        <v>No</v>
      </c>
      <c r="G1100" t="str" cm="1">
        <f t="array" ref="G1100">_xlfn.XLOOKUP($A1100,MedExam_Table[[#Headers],[#Data],[Customer ID]],MedExam_Table[[#Headers],[#Data],[Cancer history]],"Not Found",0)</f>
        <v>No</v>
      </c>
      <c r="H1100" cm="1">
        <f t="array" ref="H1100">_xlfn.XLOOKUP($A1100,MedExam_Table[[#Headers],[#Data],[Customer ID]],MedExam_Table[[#Headers],[#Data],[NumberOfMajorSurgeries_updated]],"Not Found",0)</f>
        <v>0</v>
      </c>
      <c r="I1100" t="str" cm="1">
        <f t="array" ref="I1100">_xlfn.XLOOKUP($A1100,MedExam_Table[[#Headers],[#Data],[Customer ID]],MedExam_Table[[#Headers],[#Data],[Smoker Updated]],"Not Found",0)</f>
        <v>No</v>
      </c>
      <c r="J1100" t="str" cm="1">
        <f t="array" ref="J1100">_xlfn.XLOOKUP($A1100,MedExam_Table[[#Headers],[#Data],[Customer ID]],MedExam_Table[[#Headers],[#Data],[Weight Status]],"Not Found",0)</f>
        <v>Obesity</v>
      </c>
      <c r="K1100" t="str" cm="1">
        <f t="array" ref="K1100">_xlfn.XLOOKUP($A1100,MedExam_Table[[#Headers],[#Data],[Customer ID]],MedExam_Table[[#Headers],[#Data],[Diabetes Status]],"Not Found",0)</f>
        <v>Prediabetes</v>
      </c>
      <c r="L1100" cm="1">
        <f t="array" ref="L1100">_xlfn.XLOOKUP($A1100,Hospitalisation_table[[#All],[Customer ID]],Hospitalisation_table[[#All],[Customer Age]],"Not Found",0)</f>
        <v>26</v>
      </c>
      <c r="M1100" t="str" cm="1">
        <f t="array" ref="M1100">_xlfn.XLOOKUP($A1100,Hospitalisation_table[[#All],[Customer ID]],Hospitalisation_table[[#All],[Date of Birth]],"Not Found",0)</f>
        <v>17-Nov-1996</v>
      </c>
      <c r="N1100" s="22" cm="1">
        <f t="array" ref="N1100">_xlfn.XLOOKUP($A1100,Hospitalisation_table[[#All],[Customer ID]],Hospitalisation_table[[#All],[charges]],"Not Found",0)</f>
        <v>3292.53</v>
      </c>
      <c r="O1100" t="str" cm="1">
        <f t="array" ref="O1100">_xlfn.XLOOKUP($A1100,Hospitalisation_table[[#All],[Customer ID]],Hospitalisation_table[[#All],[Hospital tier_Updated]],"Not Found",0)</f>
        <v>tier - 2</v>
      </c>
      <c r="P1100" t="str" cm="1">
        <f t="array" ref="P1100">_xlfn.XLOOKUP($A1100,Hospitalisation_table[[#All],[Customer ID]],Hospitalisation_table[[#All],[City tier_updated]],"Not Found",0)</f>
        <v>tier - 2</v>
      </c>
      <c r="Q1100" t="str" cm="1">
        <f t="array" ref="Q1100">_xlfn.XLOOKUP($A1100,Hospitalisation_table[[#All],[Customer ID]],Hospitalisation_table[[#All],[State ID Updated]],"Not Found",0)</f>
        <v>R1012</v>
      </c>
    </row>
    <row r="1101" spans="1:17" x14ac:dyDescent="0.3">
      <c r="A1101" s="14" t="s">
        <v>379</v>
      </c>
      <c r="B1101" t="str" cm="1">
        <f t="array" ref="B1101">_xlfn.XLOOKUP($A1101,CustomersName[[#All],[Customer ID]],CustomersName[[#All],[First Name]],"Not Found",0)</f>
        <v>Kate</v>
      </c>
      <c r="C1101" cm="1">
        <f t="array" ref="C1101">_xlfn.XLOOKUP($A1101,MedExam_Table[[#Headers],[#Data],[Customer ID]],MedExam_Table[[#Headers],[#Data],[BMI]],"Not Found",0)</f>
        <v>33.31</v>
      </c>
      <c r="D1101" cm="1">
        <f t="array" ref="D1101">_xlfn.XLOOKUP($A1101,MedExam_Table[[#Headers],[#Data],[Customer ID]],MedExam_Table[[#Headers],[#Data],[HBA1C]],"Not Found",0)</f>
        <v>4.1900000000000004</v>
      </c>
      <c r="E1101" t="str" cm="1">
        <f t="array" ref="E1101">_xlfn.XLOOKUP($A1101,MedExam_Table[[#Headers],[#Data],[Customer ID]],MedExam_Table[[#Headers],[#Data],[Heart Issues Updated]],"Not Found",0)</f>
        <v>No</v>
      </c>
      <c r="F1101" t="str" cm="1">
        <f t="array" ref="F1101">_xlfn.XLOOKUP($A1101,MedExam_Table[[#Headers],[#Data],[Customer ID]],MedExam_Table[[#Headers],[#Data],[Any Transplants Update]],"Not Found",0)</f>
        <v>No</v>
      </c>
      <c r="G1101" t="str" cm="1">
        <f t="array" ref="G1101">_xlfn.XLOOKUP($A1101,MedExam_Table[[#Headers],[#Data],[Customer ID]],MedExam_Table[[#Headers],[#Data],[Cancer history]],"Not Found",0)</f>
        <v>Yes</v>
      </c>
      <c r="H1101" cm="1">
        <f t="array" ref="H1101">_xlfn.XLOOKUP($A1101,MedExam_Table[[#Headers],[#Data],[Customer ID]],MedExam_Table[[#Headers],[#Data],[NumberOfMajorSurgeries_updated]],"Not Found",0)</f>
        <v>1</v>
      </c>
      <c r="I1101" t="str" cm="1">
        <f t="array" ref="I1101">_xlfn.XLOOKUP($A1101,MedExam_Table[[#Headers],[#Data],[Customer ID]],MedExam_Table[[#Headers],[#Data],[Smoker Updated]],"Not Found",0)</f>
        <v>No</v>
      </c>
      <c r="J1101" t="str" cm="1">
        <f t="array" ref="J1101">_xlfn.XLOOKUP($A1101,MedExam_Table[[#Headers],[#Data],[Customer ID]],MedExam_Table[[#Headers],[#Data],[Weight Status]],"Not Found",0)</f>
        <v>Obesity</v>
      </c>
      <c r="K1101" t="str" cm="1">
        <f t="array" ref="K1101">_xlfn.XLOOKUP($A1101,MedExam_Table[[#Headers],[#Data],[Customer ID]],MedExam_Table[[#Headers],[#Data],[Diabetes Status]],"Not Found",0)</f>
        <v>Normal</v>
      </c>
      <c r="L1101" cm="1">
        <f t="array" ref="L1101">_xlfn.XLOOKUP($A1101,Hospitalisation_table[[#All],[Customer ID]],Hospitalisation_table[[#All],[Customer Age]],"Not Found",0)</f>
        <v>19</v>
      </c>
      <c r="M1101" t="str" cm="1">
        <f t="array" ref="M1101">_xlfn.XLOOKUP($A1101,Hospitalisation_table[[#All],[Customer ID]],Hospitalisation_table[[#All],[Date of Birth]],"Not Found",0)</f>
        <v>3-Jul-2003</v>
      </c>
      <c r="N1101" s="22" cm="1">
        <f t="array" ref="N1101">_xlfn.XLOOKUP($A1101,Hospitalisation_table[[#All],[Customer ID]],Hospitalisation_table[[#All],[charges]],"Not Found",0)</f>
        <v>3280.22</v>
      </c>
      <c r="O1101" t="str" cm="1">
        <f t="array" ref="O1101">_xlfn.XLOOKUP($A1101,Hospitalisation_table[[#All],[Customer ID]],Hospitalisation_table[[#All],[Hospital tier_Updated]],"Not Found",0)</f>
        <v>tier - 2</v>
      </c>
      <c r="P1101" t="str" cm="1">
        <f t="array" ref="P1101">_xlfn.XLOOKUP($A1101,Hospitalisation_table[[#All],[Customer ID]],Hospitalisation_table[[#All],[City tier_updated]],"Not Found",0)</f>
        <v>tier - 3</v>
      </c>
      <c r="Q1101" t="str" cm="1">
        <f t="array" ref="Q1101">_xlfn.XLOOKUP($A1101,Hospitalisation_table[[#All],[Customer ID]],Hospitalisation_table[[#All],[State ID Updated]],"Not Found",0)</f>
        <v>R1011</v>
      </c>
    </row>
    <row r="1102" spans="1:17" x14ac:dyDescent="0.3">
      <c r="A1102" s="13" t="s">
        <v>2174</v>
      </c>
      <c r="B1102" t="str" cm="1">
        <f t="array" ref="B1102">_xlfn.XLOOKUP($A1102,CustomersName[[#All],[Customer ID]],CustomersName[[#All],[First Name]],"Not Found",0)</f>
        <v>Jill</v>
      </c>
      <c r="C1102" cm="1">
        <f t="array" ref="C1102">_xlfn.XLOOKUP($A1102,MedExam_Table[[#Headers],[#Data],[Customer ID]],MedExam_Table[[#Headers],[#Data],[BMI]],"Not Found",0)</f>
        <v>36.85</v>
      </c>
      <c r="D1102" cm="1">
        <f t="array" ref="D1102">_xlfn.XLOOKUP($A1102,MedExam_Table[[#Headers],[#Data],[Customer ID]],MedExam_Table[[#Headers],[#Data],[HBA1C]],"Not Found",0)</f>
        <v>5.88</v>
      </c>
      <c r="E1102" t="str" cm="1">
        <f t="array" ref="E1102">_xlfn.XLOOKUP($A1102,MedExam_Table[[#Headers],[#Data],[Customer ID]],MedExam_Table[[#Headers],[#Data],[Heart Issues Updated]],"Not Found",0)</f>
        <v>No</v>
      </c>
      <c r="F1102" t="str" cm="1">
        <f t="array" ref="F1102">_xlfn.XLOOKUP($A1102,MedExam_Table[[#Headers],[#Data],[Customer ID]],MedExam_Table[[#Headers],[#Data],[Any Transplants Update]],"Not Found",0)</f>
        <v>Yes</v>
      </c>
      <c r="G1102" t="str" cm="1">
        <f t="array" ref="G1102">_xlfn.XLOOKUP($A1102,MedExam_Table[[#Headers],[#Data],[Customer ID]],MedExam_Table[[#Headers],[#Data],[Cancer history]],"Not Found",0)</f>
        <v>No</v>
      </c>
      <c r="H1102" cm="1">
        <f t="array" ref="H1102">_xlfn.XLOOKUP($A1102,MedExam_Table[[#Headers],[#Data],[Customer ID]],MedExam_Table[[#Headers],[#Data],[NumberOfMajorSurgeries_updated]],"Not Found",0)</f>
        <v>1</v>
      </c>
      <c r="I1102" t="str" cm="1">
        <f t="array" ref="I1102">_xlfn.XLOOKUP($A1102,MedExam_Table[[#Headers],[#Data],[Customer ID]],MedExam_Table[[#Headers],[#Data],[Smoker Updated]],"Not Found",0)</f>
        <v>Yes</v>
      </c>
      <c r="J1102" t="str" cm="1">
        <f t="array" ref="J1102">_xlfn.XLOOKUP($A1102,MedExam_Table[[#Headers],[#Data],[Customer ID]],MedExam_Table[[#Headers],[#Data],[Weight Status]],"Not Found",0)</f>
        <v>Obesity</v>
      </c>
      <c r="K1102" t="str" cm="1">
        <f t="array" ref="K1102">_xlfn.XLOOKUP($A1102,MedExam_Table[[#Headers],[#Data],[Customer ID]],MedExam_Table[[#Headers],[#Data],[Diabetes Status]],"Not Found",0)</f>
        <v>Prediabetes</v>
      </c>
      <c r="L1102" cm="1">
        <f t="array" ref="L1102">_xlfn.XLOOKUP($A1102,Hospitalisation_table[[#All],[Customer ID]],Hospitalisation_table[[#All],[Customer Age]],"Not Found",0)</f>
        <v>18</v>
      </c>
      <c r="M1102" t="str" cm="1">
        <f t="array" ref="M1102">_xlfn.XLOOKUP($A1102,Hospitalisation_table[[#All],[Customer ID]],Hospitalisation_table[[#All],[Date of Birth]],"Not Found",0)</f>
        <v>30-Aug-2004</v>
      </c>
      <c r="N1102" s="22" cm="1">
        <f t="array" ref="N1102">_xlfn.XLOOKUP($A1102,Hospitalisation_table[[#All],[Customer ID]],Hospitalisation_table[[#All],[charges]],"Not Found",0)</f>
        <v>36149.480000000003</v>
      </c>
      <c r="O1102" t="str" cm="1">
        <f t="array" ref="O1102">_xlfn.XLOOKUP($A1102,Hospitalisation_table[[#All],[Customer ID]],Hospitalisation_table[[#All],[Hospital tier_Updated]],"Not Found",0)</f>
        <v>tier - 2</v>
      </c>
      <c r="P1102" t="str" cm="1">
        <f t="array" ref="P1102">_xlfn.XLOOKUP($A1102,Hospitalisation_table[[#All],[Customer ID]],Hospitalisation_table[[#All],[City tier_updated]],"Not Found",0)</f>
        <v>tier - 2</v>
      </c>
      <c r="Q1102" t="str" cm="1">
        <f t="array" ref="Q1102">_xlfn.XLOOKUP($A1102,Hospitalisation_table[[#All],[Customer ID]],Hospitalisation_table[[#All],[State ID Updated]],"Not Found",0)</f>
        <v>R1013</v>
      </c>
    </row>
    <row r="1103" spans="1:17" x14ac:dyDescent="0.3">
      <c r="A1103" s="14" t="s">
        <v>378</v>
      </c>
      <c r="B1103" t="str" cm="1">
        <f t="array" ref="B1103">_xlfn.XLOOKUP($A1103,CustomersName[[#All],[Customer ID]],CustomersName[[#All],[First Name]],"Not Found",0)</f>
        <v>Chrishopher L.</v>
      </c>
      <c r="C1103" cm="1">
        <f t="array" ref="C1103">_xlfn.XLOOKUP($A1103,MedExam_Table[[#Headers],[#Data],[Customer ID]],MedExam_Table[[#Headers],[#Data],[BMI]],"Not Found",0)</f>
        <v>25.745000000000001</v>
      </c>
      <c r="D1103" cm="1">
        <f t="array" ref="D1103">_xlfn.XLOOKUP($A1103,MedExam_Table[[#Headers],[#Data],[Customer ID]],MedExam_Table[[#Headers],[#Data],[HBA1C]],"Not Found",0)</f>
        <v>4.62</v>
      </c>
      <c r="E1103" t="str" cm="1">
        <f t="array" ref="E1103">_xlfn.XLOOKUP($A1103,MedExam_Table[[#Headers],[#Data],[Customer ID]],MedExam_Table[[#Headers],[#Data],[Heart Issues Updated]],"Not Found",0)</f>
        <v>Yes</v>
      </c>
      <c r="F1103" t="str" cm="1">
        <f t="array" ref="F1103">_xlfn.XLOOKUP($A1103,MedExam_Table[[#Headers],[#Data],[Customer ID]],MedExam_Table[[#Headers],[#Data],[Any Transplants Update]],"Not Found",0)</f>
        <v>No</v>
      </c>
      <c r="G1103" t="str" cm="1">
        <f t="array" ref="G1103">_xlfn.XLOOKUP($A1103,MedExam_Table[[#Headers],[#Data],[Customer ID]],MedExam_Table[[#Headers],[#Data],[Cancer history]],"Not Found",0)</f>
        <v>No</v>
      </c>
      <c r="H1103" cm="1">
        <f t="array" ref="H1103">_xlfn.XLOOKUP($A1103,MedExam_Table[[#Headers],[#Data],[Customer ID]],MedExam_Table[[#Headers],[#Data],[NumberOfMajorSurgeries_updated]],"Not Found",0)</f>
        <v>0</v>
      </c>
      <c r="I1103" t="str" cm="1">
        <f t="array" ref="I1103">_xlfn.XLOOKUP($A1103,MedExam_Table[[#Headers],[#Data],[Customer ID]],MedExam_Table[[#Headers],[#Data],[Smoker Updated]],"Not Found",0)</f>
        <v>No</v>
      </c>
      <c r="J1103" t="str" cm="1">
        <f t="array" ref="J1103">_xlfn.XLOOKUP($A1103,MedExam_Table[[#Headers],[#Data],[Customer ID]],MedExam_Table[[#Headers],[#Data],[Weight Status]],"Not Found",0)</f>
        <v>OverWeight</v>
      </c>
      <c r="K1103" t="str" cm="1">
        <f t="array" ref="K1103">_xlfn.XLOOKUP($A1103,MedExam_Table[[#Headers],[#Data],[Customer ID]],MedExam_Table[[#Headers],[#Data],[Diabetes Status]],"Not Found",0)</f>
        <v>Normal</v>
      </c>
      <c r="L1103" cm="1">
        <f t="array" ref="L1103">_xlfn.XLOOKUP($A1103,Hospitalisation_table[[#All],[Customer ID]],Hospitalisation_table[[#All],[Customer Age]],"Not Found",0)</f>
        <v>21</v>
      </c>
      <c r="M1103" t="str" cm="1">
        <f t="array" ref="M1103">_xlfn.XLOOKUP($A1103,Hospitalisation_table[[#All],[Customer ID]],Hospitalisation_table[[#All],[Date of Birth]],"Not Found",0)</f>
        <v>6-Oct-2001</v>
      </c>
      <c r="N1103" s="22" cm="1">
        <f t="array" ref="N1103">_xlfn.XLOOKUP($A1103,Hospitalisation_table[[#All],[Customer ID]],Hospitalisation_table[[#All],[charges]],"Not Found",0)</f>
        <v>3279.87</v>
      </c>
      <c r="O1103" t="str" cm="1">
        <f t="array" ref="O1103">_xlfn.XLOOKUP($A1103,Hospitalisation_table[[#All],[Customer ID]],Hospitalisation_table[[#All],[Hospital tier_Updated]],"Not Found",0)</f>
        <v>tier - 2</v>
      </c>
      <c r="P1103" t="str" cm="1">
        <f t="array" ref="P1103">_xlfn.XLOOKUP($A1103,Hospitalisation_table[[#All],[Customer ID]],Hospitalisation_table[[#All],[City tier_updated]],"Not Found",0)</f>
        <v>tier - 1</v>
      </c>
      <c r="Q1103" t="str" cm="1">
        <f t="array" ref="Q1103">_xlfn.XLOOKUP($A1103,Hospitalisation_table[[#All],[Customer ID]],Hospitalisation_table[[#All],[State ID Updated]],"Not Found",0)</f>
        <v>R1017</v>
      </c>
    </row>
    <row r="1104" spans="1:17" x14ac:dyDescent="0.3">
      <c r="A1104" s="13" t="s">
        <v>377</v>
      </c>
      <c r="B1104" t="str" cm="1">
        <f t="array" ref="B1104">_xlfn.XLOOKUP($A1104,CustomersName[[#All],[Customer ID]],CustomersName[[#All],[First Name]],"Not Found",0)</f>
        <v>Chhistopher P.</v>
      </c>
      <c r="C1104" cm="1">
        <f t="array" ref="C1104">_xlfn.XLOOKUP($A1104,MedExam_Table[[#Headers],[#Data],[Customer ID]],MedExam_Table[[#Headers],[#Data],[BMI]],"Not Found",0)</f>
        <v>37.1</v>
      </c>
      <c r="D1104" cm="1">
        <f t="array" ref="D1104">_xlfn.XLOOKUP($A1104,MedExam_Table[[#Headers],[#Data],[Customer ID]],MedExam_Table[[#Headers],[#Data],[HBA1C]],"Not Found",0)</f>
        <v>6.24</v>
      </c>
      <c r="E1104" t="str" cm="1">
        <f t="array" ref="E1104">_xlfn.XLOOKUP($A1104,MedExam_Table[[#Headers],[#Data],[Customer ID]],MedExam_Table[[#Headers],[#Data],[Heart Issues Updated]],"Not Found",0)</f>
        <v>No</v>
      </c>
      <c r="F1104" t="str" cm="1">
        <f t="array" ref="F1104">_xlfn.XLOOKUP($A1104,MedExam_Table[[#Headers],[#Data],[Customer ID]],MedExam_Table[[#Headers],[#Data],[Any Transplants Update]],"Not Found",0)</f>
        <v>No</v>
      </c>
      <c r="G1104" t="str" cm="1">
        <f t="array" ref="G1104">_xlfn.XLOOKUP($A1104,MedExam_Table[[#Headers],[#Data],[Customer ID]],MedExam_Table[[#Headers],[#Data],[Cancer history]],"Not Found",0)</f>
        <v>No</v>
      </c>
      <c r="H1104" cm="1">
        <f t="array" ref="H1104">_xlfn.XLOOKUP($A1104,MedExam_Table[[#Headers],[#Data],[Customer ID]],MedExam_Table[[#Headers],[#Data],[NumberOfMajorSurgeries_updated]],"Not Found",0)</f>
        <v>0</v>
      </c>
      <c r="I1104" t="str" cm="1">
        <f t="array" ref="I1104">_xlfn.XLOOKUP($A1104,MedExam_Table[[#Headers],[#Data],[Customer ID]],MedExam_Table[[#Headers],[#Data],[Smoker Updated]],"Not Found",0)</f>
        <v>No</v>
      </c>
      <c r="J1104" t="str" cm="1">
        <f t="array" ref="J1104">_xlfn.XLOOKUP($A1104,MedExam_Table[[#Headers],[#Data],[Customer ID]],MedExam_Table[[#Headers],[#Data],[Weight Status]],"Not Found",0)</f>
        <v>Obesity</v>
      </c>
      <c r="K1104" t="str" cm="1">
        <f t="array" ref="K1104">_xlfn.XLOOKUP($A1104,MedExam_Table[[#Headers],[#Data],[Customer ID]],MedExam_Table[[#Headers],[#Data],[Diabetes Status]],"Not Found",0)</f>
        <v>Prediabetes</v>
      </c>
      <c r="L1104" cm="1">
        <f t="array" ref="L1104">_xlfn.XLOOKUP($A1104,Hospitalisation_table[[#All],[Customer ID]],Hospitalisation_table[[#All],[Customer Age]],"Not Found",0)</f>
        <v>28</v>
      </c>
      <c r="M1104" t="str" cm="1">
        <f t="array" ref="M1104">_xlfn.XLOOKUP($A1104,Hospitalisation_table[[#All],[Customer ID]],Hospitalisation_table[[#All],[Date of Birth]],"Not Found",0)</f>
        <v>1-Jul-1994</v>
      </c>
      <c r="N1104" s="22" cm="1">
        <f t="array" ref="N1104">_xlfn.XLOOKUP($A1104,Hospitalisation_table[[#All],[Customer ID]],Hospitalisation_table[[#All],[charges]],"Not Found",0)</f>
        <v>3277.16</v>
      </c>
      <c r="O1104" t="str" cm="1">
        <f t="array" ref="O1104">_xlfn.XLOOKUP($A1104,Hospitalisation_table[[#All],[Customer ID]],Hospitalisation_table[[#All],[Hospital tier_Updated]],"Not Found",0)</f>
        <v>tier - 2</v>
      </c>
      <c r="P1104" t="str" cm="1">
        <f t="array" ref="P1104">_xlfn.XLOOKUP($A1104,Hospitalisation_table[[#All],[Customer ID]],Hospitalisation_table[[#All],[City tier_updated]],"Not Found",0)</f>
        <v>tier - 3</v>
      </c>
      <c r="Q1104" t="str" cm="1">
        <f t="array" ref="Q1104">_xlfn.XLOOKUP($A1104,Hospitalisation_table[[#All],[Customer ID]],Hospitalisation_table[[#All],[State ID Updated]],"Not Found",0)</f>
        <v>R1011</v>
      </c>
    </row>
    <row r="1105" spans="1:17" x14ac:dyDescent="0.3">
      <c r="A1105" s="14" t="s">
        <v>376</v>
      </c>
      <c r="B1105" t="str" cm="1">
        <f t="array" ref="B1105">_xlfn.XLOOKUP($A1105,CustomersName[[#All],[Customer ID]],CustomersName[[#All],[First Name]],"Not Found",0)</f>
        <v>Christoh  Christopher W</v>
      </c>
      <c r="C1105" cm="1">
        <f t="array" ref="C1105">_xlfn.XLOOKUP($A1105,MedExam_Table[[#Headers],[#Data],[Customer ID]],MedExam_Table[[#Headers],[#Data],[BMI]],"Not Found",0)</f>
        <v>35.435000000000002</v>
      </c>
      <c r="D1105" cm="1">
        <f t="array" ref="D1105">_xlfn.XLOOKUP($A1105,MedExam_Table[[#Headers],[#Data],[Customer ID]],MedExam_Table[[#Headers],[#Data],[HBA1C]],"Not Found",0)</f>
        <v>5.81</v>
      </c>
      <c r="E1105" t="str" cm="1">
        <f t="array" ref="E1105">_xlfn.XLOOKUP($A1105,MedExam_Table[[#Headers],[#Data],[Customer ID]],MedExam_Table[[#Headers],[#Data],[Heart Issues Updated]],"Not Found",0)</f>
        <v>No</v>
      </c>
      <c r="F1105" t="str" cm="1">
        <f t="array" ref="F1105">_xlfn.XLOOKUP($A1105,MedExam_Table[[#Headers],[#Data],[Customer ID]],MedExam_Table[[#Headers],[#Data],[Any Transplants Update]],"Not Found",0)</f>
        <v>No</v>
      </c>
      <c r="G1105" t="str" cm="1">
        <f t="array" ref="G1105">_xlfn.XLOOKUP($A1105,MedExam_Table[[#Headers],[#Data],[Customer ID]],MedExam_Table[[#Headers],[#Data],[Cancer history]],"Not Found",0)</f>
        <v>No</v>
      </c>
      <c r="H1105" cm="1">
        <f t="array" ref="H1105">_xlfn.XLOOKUP($A1105,MedExam_Table[[#Headers],[#Data],[Customer ID]],MedExam_Table[[#Headers],[#Data],[NumberOfMajorSurgeries_updated]],"Not Found",0)</f>
        <v>0</v>
      </c>
      <c r="I1105" t="str" cm="1">
        <f t="array" ref="I1105">_xlfn.XLOOKUP($A1105,MedExam_Table[[#Headers],[#Data],[Customer ID]],MedExam_Table[[#Headers],[#Data],[Smoker Updated]],"Not Found",0)</f>
        <v>No</v>
      </c>
      <c r="J1105" t="str" cm="1">
        <f t="array" ref="J1105">_xlfn.XLOOKUP($A1105,MedExam_Table[[#Headers],[#Data],[Customer ID]],MedExam_Table[[#Headers],[#Data],[Weight Status]],"Not Found",0)</f>
        <v>Obesity</v>
      </c>
      <c r="K1105" t="str" cm="1">
        <f t="array" ref="K1105">_xlfn.XLOOKUP($A1105,MedExam_Table[[#Headers],[#Data],[Customer ID]],MedExam_Table[[#Headers],[#Data],[Diabetes Status]],"Not Found",0)</f>
        <v>Prediabetes</v>
      </c>
      <c r="L1105" cm="1">
        <f t="array" ref="L1105">_xlfn.XLOOKUP($A1105,Hospitalisation_table[[#All],[Customer ID]],Hospitalisation_table[[#All],[Customer Age]],"Not Found",0)</f>
        <v>28</v>
      </c>
      <c r="M1105" t="str" cm="1">
        <f t="array" ref="M1105">_xlfn.XLOOKUP($A1105,Hospitalisation_table[[#All],[Customer ID]],Hospitalisation_table[[#All],[Date of Birth]],"Not Found",0)</f>
        <v>2-Dec-1994</v>
      </c>
      <c r="N1105" s="22" cm="1">
        <f t="array" ref="N1105">_xlfn.XLOOKUP($A1105,Hospitalisation_table[[#All],[Customer ID]],Hospitalisation_table[[#All],[charges]],"Not Found",0)</f>
        <v>3268.85</v>
      </c>
      <c r="O1105" t="str" cm="1">
        <f t="array" ref="O1105">_xlfn.XLOOKUP($A1105,Hospitalisation_table[[#All],[Customer ID]],Hospitalisation_table[[#All],[Hospital tier_Updated]],"Not Found",0)</f>
        <v>tier - 3</v>
      </c>
      <c r="P1105" t="str" cm="1">
        <f t="array" ref="P1105">_xlfn.XLOOKUP($A1105,Hospitalisation_table[[#All],[Customer ID]],Hospitalisation_table[[#All],[City tier_updated]],"Not Found",0)</f>
        <v>tier - 1</v>
      </c>
      <c r="Q1105" t="str" cm="1">
        <f t="array" ref="Q1105">_xlfn.XLOOKUP($A1105,Hospitalisation_table[[#All],[Customer ID]],Hospitalisation_table[[#All],[State ID Updated]],"Not Found",0)</f>
        <v>R1016</v>
      </c>
    </row>
    <row r="1106" spans="1:17" x14ac:dyDescent="0.3">
      <c r="A1106" s="13" t="s">
        <v>375</v>
      </c>
      <c r="B1106" t="str" cm="1">
        <f t="array" ref="B1106">_xlfn.XLOOKUP($A1106,CustomersName[[#All],[Customer ID]],CustomersName[[#All],[First Name]],"Not Found",0)</f>
        <v>Nhrman H.</v>
      </c>
      <c r="C1106" cm="1">
        <f t="array" ref="C1106">_xlfn.XLOOKUP($A1106,MedExam_Table[[#Headers],[#Data],[Customer ID]],MedExam_Table[[#Headers],[#Data],[BMI]],"Not Found",0)</f>
        <v>20.399999999999999</v>
      </c>
      <c r="D1106" cm="1">
        <f t="array" ref="D1106">_xlfn.XLOOKUP($A1106,MedExam_Table[[#Headers],[#Data],[Customer ID]],MedExam_Table[[#Headers],[#Data],[HBA1C]],"Not Found",0)</f>
        <v>4.83</v>
      </c>
      <c r="E1106" t="str" cm="1">
        <f t="array" ref="E1106">_xlfn.XLOOKUP($A1106,MedExam_Table[[#Headers],[#Data],[Customer ID]],MedExam_Table[[#Headers],[#Data],[Heart Issues Updated]],"Not Found",0)</f>
        <v>No</v>
      </c>
      <c r="F1106" t="str" cm="1">
        <f t="array" ref="F1106">_xlfn.XLOOKUP($A1106,MedExam_Table[[#Headers],[#Data],[Customer ID]],MedExam_Table[[#Headers],[#Data],[Any Transplants Update]],"Not Found",0)</f>
        <v>No</v>
      </c>
      <c r="G1106" t="str" cm="1">
        <f t="array" ref="G1106">_xlfn.XLOOKUP($A1106,MedExam_Table[[#Headers],[#Data],[Customer ID]],MedExam_Table[[#Headers],[#Data],[Cancer history]],"Not Found",0)</f>
        <v>No</v>
      </c>
      <c r="H1106" cm="1">
        <f t="array" ref="H1106">_xlfn.XLOOKUP($A1106,MedExam_Table[[#Headers],[#Data],[Customer ID]],MedExam_Table[[#Headers],[#Data],[NumberOfMajorSurgeries_updated]],"Not Found",0)</f>
        <v>0</v>
      </c>
      <c r="I1106" t="str" cm="1">
        <f t="array" ref="I1106">_xlfn.XLOOKUP($A1106,MedExam_Table[[#Headers],[#Data],[Customer ID]],MedExam_Table[[#Headers],[#Data],[Smoker Updated]],"Not Found",0)</f>
        <v>No</v>
      </c>
      <c r="J1106" t="str" cm="1">
        <f t="array" ref="J1106">_xlfn.XLOOKUP($A1106,MedExam_Table[[#Headers],[#Data],[Customer ID]],MedExam_Table[[#Headers],[#Data],[Weight Status]],"Not Found",0)</f>
        <v>NormalWeight</v>
      </c>
      <c r="K1106" t="str" cm="1">
        <f t="array" ref="K1106">_xlfn.XLOOKUP($A1106,MedExam_Table[[#Headers],[#Data],[Customer ID]],MedExam_Table[[#Headers],[#Data],[Diabetes Status]],"Not Found",0)</f>
        <v>Normal</v>
      </c>
      <c r="L1106" cm="1">
        <f t="array" ref="L1106">_xlfn.XLOOKUP($A1106,Hospitalisation_table[[#All],[Customer ID]],Hospitalisation_table[[#All],[Customer Age]],"Not Found",0)</f>
        <v>31</v>
      </c>
      <c r="M1106" t="str" cm="1">
        <f t="array" ref="M1106">_xlfn.XLOOKUP($A1106,Hospitalisation_table[[#All],[Customer ID]],Hospitalisation_table[[#All],[Date of Birth]],"Not Found",0)</f>
        <v>13-Nov-1991</v>
      </c>
      <c r="N1106" s="22" cm="1">
        <f t="array" ref="N1106">_xlfn.XLOOKUP($A1106,Hospitalisation_table[[#All],[Customer ID]],Hospitalisation_table[[#All],[charges]],"Not Found",0)</f>
        <v>3260.2</v>
      </c>
      <c r="O1106" t="str" cm="1">
        <f t="array" ref="O1106">_xlfn.XLOOKUP($A1106,Hospitalisation_table[[#All],[Customer ID]],Hospitalisation_table[[#All],[Hospital tier_Updated]],"Not Found",0)</f>
        <v>tier - 3</v>
      </c>
      <c r="P1106" t="str" cm="1">
        <f t="array" ref="P1106">_xlfn.XLOOKUP($A1106,Hospitalisation_table[[#All],[Customer ID]],Hospitalisation_table[[#All],[City tier_updated]],"Not Found",0)</f>
        <v>tier - 2</v>
      </c>
      <c r="Q1106" t="str" cm="1">
        <f t="array" ref="Q1106">_xlfn.XLOOKUP($A1106,Hospitalisation_table[[#All],[Customer ID]],Hospitalisation_table[[#All],[State ID Updated]],"Not Found",0)</f>
        <v>R1011</v>
      </c>
    </row>
    <row r="1107" spans="1:17" x14ac:dyDescent="0.3">
      <c r="A1107" s="14" t="s">
        <v>374</v>
      </c>
      <c r="B1107" t="str" cm="1">
        <f t="array" ref="B1107">_xlfn.XLOOKUP($A1107,CustomersName[[#All],[Customer ID]],CustomersName[[#All],[First Name]],"Not Found",0)</f>
        <v>Susan</v>
      </c>
      <c r="C1107" cm="1">
        <f t="array" ref="C1107">_xlfn.XLOOKUP($A1107,MedExam_Table[[#Headers],[#Data],[Customer ID]],MedExam_Table[[#Headers],[#Data],[BMI]],"Not Found",0)</f>
        <v>42.13</v>
      </c>
      <c r="D1107" cm="1">
        <f t="array" ref="D1107">_xlfn.XLOOKUP($A1107,MedExam_Table[[#Headers],[#Data],[Customer ID]],MedExam_Table[[#Headers],[#Data],[HBA1C]],"Not Found",0)</f>
        <v>5.72</v>
      </c>
      <c r="E1107" t="str" cm="1">
        <f t="array" ref="E1107">_xlfn.XLOOKUP($A1107,MedExam_Table[[#Headers],[#Data],[Customer ID]],MedExam_Table[[#Headers],[#Data],[Heart Issues Updated]],"Not Found",0)</f>
        <v>Yes</v>
      </c>
      <c r="F1107" t="str" cm="1">
        <f t="array" ref="F1107">_xlfn.XLOOKUP($A1107,MedExam_Table[[#Headers],[#Data],[Customer ID]],MedExam_Table[[#Headers],[#Data],[Any Transplants Update]],"Not Found",0)</f>
        <v>No</v>
      </c>
      <c r="G1107" t="str" cm="1">
        <f t="array" ref="G1107">_xlfn.XLOOKUP($A1107,MedExam_Table[[#Headers],[#Data],[Customer ID]],MedExam_Table[[#Headers],[#Data],[Cancer history]],"Not Found",0)</f>
        <v>Yes</v>
      </c>
      <c r="H1107" cm="1">
        <f t="array" ref="H1107">_xlfn.XLOOKUP($A1107,MedExam_Table[[#Headers],[#Data],[Customer ID]],MedExam_Table[[#Headers],[#Data],[NumberOfMajorSurgeries_updated]],"Not Found",0)</f>
        <v>1</v>
      </c>
      <c r="I1107" t="str" cm="1">
        <f t="array" ref="I1107">_xlfn.XLOOKUP($A1107,MedExam_Table[[#Headers],[#Data],[Customer ID]],MedExam_Table[[#Headers],[#Data],[Smoker Updated]],"Not Found",0)</f>
        <v>No</v>
      </c>
      <c r="J1107" t="str" cm="1">
        <f t="array" ref="J1107">_xlfn.XLOOKUP($A1107,MedExam_Table[[#Headers],[#Data],[Customer ID]],MedExam_Table[[#Headers],[#Data],[Weight Status]],"Not Found",0)</f>
        <v>Obesity</v>
      </c>
      <c r="K1107" t="str" cm="1">
        <f t="array" ref="K1107">_xlfn.XLOOKUP($A1107,MedExam_Table[[#Headers],[#Data],[Customer ID]],MedExam_Table[[#Headers],[#Data],[Diabetes Status]],"Not Found",0)</f>
        <v>Prediabetes</v>
      </c>
      <c r="L1107" cm="1">
        <f t="array" ref="L1107">_xlfn.XLOOKUP($A1107,Hospitalisation_table[[#All],[Customer ID]],Hospitalisation_table[[#All],[Customer Age]],"Not Found",0)</f>
        <v>25</v>
      </c>
      <c r="M1107" t="str" cm="1">
        <f t="array" ref="M1107">_xlfn.XLOOKUP($A1107,Hospitalisation_table[[#All],[Customer ID]],Hospitalisation_table[[#All],[Date of Birth]],"Not Found",0)</f>
        <v>2-Sep-1997</v>
      </c>
      <c r="N1107" s="22" cm="1">
        <f t="array" ref="N1107">_xlfn.XLOOKUP($A1107,Hospitalisation_table[[#All],[Customer ID]],Hospitalisation_table[[#All],[charges]],"Not Found",0)</f>
        <v>3238.44</v>
      </c>
      <c r="O1107" t="str" cm="1">
        <f t="array" ref="O1107">_xlfn.XLOOKUP($A1107,Hospitalisation_table[[#All],[Customer ID]],Hospitalisation_table[[#All],[Hospital tier_Updated]],"Not Found",0)</f>
        <v>tier - 2</v>
      </c>
      <c r="P1107" t="str" cm="1">
        <f t="array" ref="P1107">_xlfn.XLOOKUP($A1107,Hospitalisation_table[[#All],[Customer ID]],Hospitalisation_table[[#All],[City tier_updated]],"Not Found",0)</f>
        <v>tier - 3</v>
      </c>
      <c r="Q1107" t="str" cm="1">
        <f t="array" ref="Q1107">_xlfn.XLOOKUP($A1107,Hospitalisation_table[[#All],[Customer ID]],Hospitalisation_table[[#All],[State ID Updated]],"Not Found",0)</f>
        <v>R1013</v>
      </c>
    </row>
    <row r="1108" spans="1:17" x14ac:dyDescent="0.3">
      <c r="A1108" s="13" t="s">
        <v>373</v>
      </c>
      <c r="B1108" t="str" cm="1">
        <f t="array" ref="B1108">_xlfn.XLOOKUP($A1108,CustomersName[[#All],[Customer ID]],CustomersName[[#All],[First Name]],"Not Found",0)</f>
        <v>Tatyhna K</v>
      </c>
      <c r="C1108" cm="1">
        <f t="array" ref="C1108">_xlfn.XLOOKUP($A1108,MedExam_Table[[#Headers],[#Data],[Customer ID]],MedExam_Table[[#Headers],[#Data],[BMI]],"Not Found",0)</f>
        <v>33.99</v>
      </c>
      <c r="D1108" cm="1">
        <f t="array" ref="D1108">_xlfn.XLOOKUP($A1108,MedExam_Table[[#Headers],[#Data],[Customer ID]],MedExam_Table[[#Headers],[#Data],[HBA1C]],"Not Found",0)</f>
        <v>4.83</v>
      </c>
      <c r="E1108" t="str" cm="1">
        <f t="array" ref="E1108">_xlfn.XLOOKUP($A1108,MedExam_Table[[#Headers],[#Data],[Customer ID]],MedExam_Table[[#Headers],[#Data],[Heart Issues Updated]],"Not Found",0)</f>
        <v>Yes</v>
      </c>
      <c r="F1108" t="str" cm="1">
        <f t="array" ref="F1108">_xlfn.XLOOKUP($A1108,MedExam_Table[[#Headers],[#Data],[Customer ID]],MedExam_Table[[#Headers],[#Data],[Any Transplants Update]],"Not Found",0)</f>
        <v>No</v>
      </c>
      <c r="G1108" t="str" cm="1">
        <f t="array" ref="G1108">_xlfn.XLOOKUP($A1108,MedExam_Table[[#Headers],[#Data],[Customer ID]],MedExam_Table[[#Headers],[#Data],[Cancer history]],"Not Found",0)</f>
        <v>Yes</v>
      </c>
      <c r="H1108" cm="1">
        <f t="array" ref="H1108">_xlfn.XLOOKUP($A1108,MedExam_Table[[#Headers],[#Data],[Customer ID]],MedExam_Table[[#Headers],[#Data],[NumberOfMajorSurgeries_updated]],"Not Found",0)</f>
        <v>1</v>
      </c>
      <c r="I1108" t="str" cm="1">
        <f t="array" ref="I1108">_xlfn.XLOOKUP($A1108,MedExam_Table[[#Headers],[#Data],[Customer ID]],MedExam_Table[[#Headers],[#Data],[Smoker Updated]],"Not Found",0)</f>
        <v>No</v>
      </c>
      <c r="J1108" t="str" cm="1">
        <f t="array" ref="J1108">_xlfn.XLOOKUP($A1108,MedExam_Table[[#Headers],[#Data],[Customer ID]],MedExam_Table[[#Headers],[#Data],[Weight Status]],"Not Found",0)</f>
        <v>Obesity</v>
      </c>
      <c r="K1108" t="str" cm="1">
        <f t="array" ref="K1108">_xlfn.XLOOKUP($A1108,MedExam_Table[[#Headers],[#Data],[Customer ID]],MedExam_Table[[#Headers],[#Data],[Diabetes Status]],"Not Found",0)</f>
        <v>Normal</v>
      </c>
      <c r="L1108" cm="1">
        <f t="array" ref="L1108">_xlfn.XLOOKUP($A1108,Hospitalisation_table[[#All],[Customer ID]],Hospitalisation_table[[#All],[Customer Age]],"Not Found",0)</f>
        <v>25</v>
      </c>
      <c r="M1108" t="str" cm="1">
        <f t="array" ref="M1108">_xlfn.XLOOKUP($A1108,Hospitalisation_table[[#All],[Customer ID]],Hospitalisation_table[[#All],[Date of Birth]],"Not Found",0)</f>
        <v>2-Aug-1997</v>
      </c>
      <c r="N1108" s="22" cm="1">
        <f t="array" ref="N1108">_xlfn.XLOOKUP($A1108,Hospitalisation_table[[#All],[Customer ID]],Hospitalisation_table[[#All],[charges]],"Not Found",0)</f>
        <v>3227.12</v>
      </c>
      <c r="O1108" t="str" cm="1">
        <f t="array" ref="O1108">_xlfn.XLOOKUP($A1108,Hospitalisation_table[[#All],[Customer ID]],Hospitalisation_table[[#All],[Hospital tier_Updated]],"Not Found",0)</f>
        <v>tier - 2</v>
      </c>
      <c r="P1108" t="str" cm="1">
        <f t="array" ref="P1108">_xlfn.XLOOKUP($A1108,Hospitalisation_table[[#All],[Customer ID]],Hospitalisation_table[[#All],[City tier_updated]],"Not Found",0)</f>
        <v>tier - 3</v>
      </c>
      <c r="Q1108" t="str" cm="1">
        <f t="array" ref="Q1108">_xlfn.XLOOKUP($A1108,Hospitalisation_table[[#All],[Customer ID]],Hospitalisation_table[[#All],[State ID Updated]],"Not Found",0)</f>
        <v>R1013</v>
      </c>
    </row>
    <row r="1109" spans="1:17" x14ac:dyDescent="0.3">
      <c r="A1109" s="14" t="s">
        <v>372</v>
      </c>
      <c r="B1109" t="str" cm="1">
        <f t="array" ref="B1109">_xlfn.XLOOKUP($A1109,CustomersName[[#All],[Customer ID]],CustomersName[[#All],[First Name]],"Not Found",0)</f>
        <v>Chrissy</v>
      </c>
      <c r="C1109" cm="1">
        <f t="array" ref="C1109">_xlfn.XLOOKUP($A1109,MedExam_Table[[#Headers],[#Data],[Customer ID]],MedExam_Table[[#Headers],[#Data],[BMI]],"Not Found",0)</f>
        <v>28.594999999999999</v>
      </c>
      <c r="D1109" cm="1">
        <f t="array" ref="D1109">_xlfn.XLOOKUP($A1109,MedExam_Table[[#Headers],[#Data],[Customer ID]],MedExam_Table[[#Headers],[#Data],[HBA1C]],"Not Found",0)</f>
        <v>4.1399999999999997</v>
      </c>
      <c r="E1109" t="str" cm="1">
        <f t="array" ref="E1109">_xlfn.XLOOKUP($A1109,MedExam_Table[[#Headers],[#Data],[Customer ID]],MedExam_Table[[#Headers],[#Data],[Heart Issues Updated]],"Not Found",0)</f>
        <v>Yes</v>
      </c>
      <c r="F1109" t="str" cm="1">
        <f t="array" ref="F1109">_xlfn.XLOOKUP($A1109,MedExam_Table[[#Headers],[#Data],[Customer ID]],MedExam_Table[[#Headers],[#Data],[Any Transplants Update]],"Not Found",0)</f>
        <v>No</v>
      </c>
      <c r="G1109" t="str" cm="1">
        <f t="array" ref="G1109">_xlfn.XLOOKUP($A1109,MedExam_Table[[#Headers],[#Data],[Customer ID]],MedExam_Table[[#Headers],[#Data],[Cancer history]],"Not Found",0)</f>
        <v>Yes</v>
      </c>
      <c r="H1109" cm="1">
        <f t="array" ref="H1109">_xlfn.XLOOKUP($A1109,MedExam_Table[[#Headers],[#Data],[Customer ID]],MedExam_Table[[#Headers],[#Data],[NumberOfMajorSurgeries_updated]],"Not Found",0)</f>
        <v>1</v>
      </c>
      <c r="I1109" t="str" cm="1">
        <f t="array" ref="I1109">_xlfn.XLOOKUP($A1109,MedExam_Table[[#Headers],[#Data],[Customer ID]],MedExam_Table[[#Headers],[#Data],[Smoker Updated]],"Not Found",0)</f>
        <v>No</v>
      </c>
      <c r="J1109" t="str" cm="1">
        <f t="array" ref="J1109">_xlfn.XLOOKUP($A1109,MedExam_Table[[#Headers],[#Data],[Customer ID]],MedExam_Table[[#Headers],[#Data],[Weight Status]],"Not Found",0)</f>
        <v>OverWeight</v>
      </c>
      <c r="K1109" t="str" cm="1">
        <f t="array" ref="K1109">_xlfn.XLOOKUP($A1109,MedExam_Table[[#Headers],[#Data],[Customer ID]],MedExam_Table[[#Headers],[#Data],[Diabetes Status]],"Not Found",0)</f>
        <v>Normal</v>
      </c>
      <c r="L1109" cm="1">
        <f t="array" ref="L1109">_xlfn.XLOOKUP($A1109,Hospitalisation_table[[#All],[Customer ID]],Hospitalisation_table[[#All],[Customer Age]],"Not Found",0)</f>
        <v>25</v>
      </c>
      <c r="M1109" t="str" cm="1">
        <f t="array" ref="M1109">_xlfn.XLOOKUP($A1109,Hospitalisation_table[[#All],[Customer ID]],Hospitalisation_table[[#All],[Date of Birth]],"Not Found",0)</f>
        <v>6-Jul-1997</v>
      </c>
      <c r="N1109" s="22" cm="1">
        <f t="array" ref="N1109">_xlfn.XLOOKUP($A1109,Hospitalisation_table[[#All],[Customer ID]],Hospitalisation_table[[#All],[charges]],"Not Found",0)</f>
        <v>3213.62</v>
      </c>
      <c r="O1109" t="str" cm="1">
        <f t="array" ref="O1109">_xlfn.XLOOKUP($A1109,Hospitalisation_table[[#All],[Customer ID]],Hospitalisation_table[[#All],[Hospital tier_Updated]],"Not Found",0)</f>
        <v>tier - 2</v>
      </c>
      <c r="P1109" t="str" cm="1">
        <f t="array" ref="P1109">_xlfn.XLOOKUP($A1109,Hospitalisation_table[[#All],[Customer ID]],Hospitalisation_table[[#All],[City tier_updated]],"Not Found",0)</f>
        <v>tier - 2</v>
      </c>
      <c r="Q1109" t="str" cm="1">
        <f t="array" ref="Q1109">_xlfn.XLOOKUP($A1109,Hospitalisation_table[[#All],[Customer ID]],Hospitalisation_table[[#All],[State ID Updated]],"Not Found",0)</f>
        <v>R1024</v>
      </c>
    </row>
    <row r="1110" spans="1:17" x14ac:dyDescent="0.3">
      <c r="A1110" s="13" t="s">
        <v>371</v>
      </c>
      <c r="B1110" t="str" cm="1">
        <f t="array" ref="B1110">_xlfn.XLOOKUP($A1110,CustomersName[[#All],[Customer ID]],CustomersName[[#All],[First Name]],"Not Found",0)</f>
        <v>Carrie</v>
      </c>
      <c r="C1110" cm="1">
        <f t="array" ref="C1110">_xlfn.XLOOKUP($A1110,MedExam_Table[[#Headers],[#Data],[Customer ID]],MedExam_Table[[#Headers],[#Data],[BMI]],"Not Found",0)</f>
        <v>20.8</v>
      </c>
      <c r="D1110" cm="1">
        <f t="array" ref="D1110">_xlfn.XLOOKUP($A1110,MedExam_Table[[#Headers],[#Data],[Customer ID]],MedExam_Table[[#Headers],[#Data],[HBA1C]],"Not Found",0)</f>
        <v>4.07</v>
      </c>
      <c r="E1110" t="str" cm="1">
        <f t="array" ref="E1110">_xlfn.XLOOKUP($A1110,MedExam_Table[[#Headers],[#Data],[Customer ID]],MedExam_Table[[#Headers],[#Data],[Heart Issues Updated]],"Not Found",0)</f>
        <v>Yes</v>
      </c>
      <c r="F1110" t="str" cm="1">
        <f t="array" ref="F1110">_xlfn.XLOOKUP($A1110,MedExam_Table[[#Headers],[#Data],[Customer ID]],MedExam_Table[[#Headers],[#Data],[Any Transplants Update]],"Not Found",0)</f>
        <v>No</v>
      </c>
      <c r="G1110" t="str" cm="1">
        <f t="array" ref="G1110">_xlfn.XLOOKUP($A1110,MedExam_Table[[#Headers],[#Data],[Customer ID]],MedExam_Table[[#Headers],[#Data],[Cancer history]],"Not Found",0)</f>
        <v>Yes</v>
      </c>
      <c r="H1110" cm="1">
        <f t="array" ref="H1110">_xlfn.XLOOKUP($A1110,MedExam_Table[[#Headers],[#Data],[Customer ID]],MedExam_Table[[#Headers],[#Data],[NumberOfMajorSurgeries_updated]],"Not Found",0)</f>
        <v>1</v>
      </c>
      <c r="I1110" t="str" cm="1">
        <f t="array" ref="I1110">_xlfn.XLOOKUP($A1110,MedExam_Table[[#Headers],[#Data],[Customer ID]],MedExam_Table[[#Headers],[#Data],[Smoker Updated]],"Not Found",0)</f>
        <v>No</v>
      </c>
      <c r="J1110" t="str" cm="1">
        <f t="array" ref="J1110">_xlfn.XLOOKUP($A1110,MedExam_Table[[#Headers],[#Data],[Customer ID]],MedExam_Table[[#Headers],[#Data],[Weight Status]],"Not Found",0)</f>
        <v>NormalWeight</v>
      </c>
      <c r="K1110" t="str" cm="1">
        <f t="array" ref="K1110">_xlfn.XLOOKUP($A1110,MedExam_Table[[#Headers],[#Data],[Customer ID]],MedExam_Table[[#Headers],[#Data],[Diabetes Status]],"Not Found",0)</f>
        <v>Normal</v>
      </c>
      <c r="L1110" cm="1">
        <f t="array" ref="L1110">_xlfn.XLOOKUP($A1110,Hospitalisation_table[[#All],[Customer ID]],Hospitalisation_table[[#All],[Customer Age]],"Not Found",0)</f>
        <v>25</v>
      </c>
      <c r="M1110" t="str" cm="1">
        <f t="array" ref="M1110">_xlfn.XLOOKUP($A1110,Hospitalisation_table[[#All],[Customer ID]],Hospitalisation_table[[#All],[Date of Birth]],"Not Found",0)</f>
        <v>22-Dec-1997</v>
      </c>
      <c r="N1110" s="22" cm="1">
        <f t="array" ref="N1110">_xlfn.XLOOKUP($A1110,Hospitalisation_table[[#All],[Customer ID]],Hospitalisation_table[[#All],[charges]],"Not Found",0)</f>
        <v>3208.79</v>
      </c>
      <c r="O1110" t="str" cm="1">
        <f t="array" ref="O1110">_xlfn.XLOOKUP($A1110,Hospitalisation_table[[#All],[Customer ID]],Hospitalisation_table[[#All],[Hospital tier_Updated]],"Not Found",0)</f>
        <v>tier - 2</v>
      </c>
      <c r="P1110" t="str" cm="1">
        <f t="array" ref="P1110">_xlfn.XLOOKUP($A1110,Hospitalisation_table[[#All],[Customer ID]],Hospitalisation_table[[#All],[City tier_updated]],"Not Found",0)</f>
        <v>tier - 3</v>
      </c>
      <c r="Q1110" t="str" cm="1">
        <f t="array" ref="Q1110">_xlfn.XLOOKUP($A1110,Hospitalisation_table[[#All],[Customer ID]],Hospitalisation_table[[#All],[State ID Updated]],"Not Found",0)</f>
        <v>R1011</v>
      </c>
    </row>
    <row r="1111" spans="1:17" x14ac:dyDescent="0.3">
      <c r="A1111" s="14" t="s">
        <v>370</v>
      </c>
      <c r="B1111" t="str" cm="1">
        <f t="array" ref="B1111">_xlfn.XLOOKUP($A1111,CustomersName[[#All],[Customer ID]],CustomersName[[#All],[First Name]],"Not Found",0)</f>
        <v>Halle</v>
      </c>
      <c r="C1111" cm="1">
        <f t="array" ref="C1111">_xlfn.XLOOKUP($A1111,MedExam_Table[[#Headers],[#Data],[Customer ID]],MedExam_Table[[#Headers],[#Data],[BMI]],"Not Found",0)</f>
        <v>23.465</v>
      </c>
      <c r="D1111" cm="1">
        <f t="array" ref="D1111">_xlfn.XLOOKUP($A1111,MedExam_Table[[#Headers],[#Data],[Customer ID]],MedExam_Table[[#Headers],[#Data],[HBA1C]],"Not Found",0)</f>
        <v>6.26</v>
      </c>
      <c r="E1111" t="str" cm="1">
        <f t="array" ref="E1111">_xlfn.XLOOKUP($A1111,MedExam_Table[[#Headers],[#Data],[Customer ID]],MedExam_Table[[#Headers],[#Data],[Heart Issues Updated]],"Not Found",0)</f>
        <v>Yes</v>
      </c>
      <c r="F1111" t="str" cm="1">
        <f t="array" ref="F1111">_xlfn.XLOOKUP($A1111,MedExam_Table[[#Headers],[#Data],[Customer ID]],MedExam_Table[[#Headers],[#Data],[Any Transplants Update]],"Not Found",0)</f>
        <v>No</v>
      </c>
      <c r="G1111" t="str" cm="1">
        <f t="array" ref="G1111">_xlfn.XLOOKUP($A1111,MedExam_Table[[#Headers],[#Data],[Customer ID]],MedExam_Table[[#Headers],[#Data],[Cancer history]],"Not Found",0)</f>
        <v>Yes</v>
      </c>
      <c r="H1111" cm="1">
        <f t="array" ref="H1111">_xlfn.XLOOKUP($A1111,MedExam_Table[[#Headers],[#Data],[Customer ID]],MedExam_Table[[#Headers],[#Data],[NumberOfMajorSurgeries_updated]],"Not Found",0)</f>
        <v>1</v>
      </c>
      <c r="I1111" t="str" cm="1">
        <f t="array" ref="I1111">_xlfn.XLOOKUP($A1111,MedExam_Table[[#Headers],[#Data],[Customer ID]],MedExam_Table[[#Headers],[#Data],[Smoker Updated]],"Not Found",0)</f>
        <v>No</v>
      </c>
      <c r="J1111" t="str" cm="1">
        <f t="array" ref="J1111">_xlfn.XLOOKUP($A1111,MedExam_Table[[#Headers],[#Data],[Customer ID]],MedExam_Table[[#Headers],[#Data],[Weight Status]],"Not Found",0)</f>
        <v>NormalWeight</v>
      </c>
      <c r="K1111" t="str" cm="1">
        <f t="array" ref="K1111">_xlfn.XLOOKUP($A1111,MedExam_Table[[#Headers],[#Data],[Customer ID]],MedExam_Table[[#Headers],[#Data],[Diabetes Status]],"Not Found",0)</f>
        <v>Prediabetes</v>
      </c>
      <c r="L1111" cm="1">
        <f t="array" ref="L1111">_xlfn.XLOOKUP($A1111,Hospitalisation_table[[#All],[Customer ID]],Hospitalisation_table[[#All],[Customer Age]],"Not Found",0)</f>
        <v>25</v>
      </c>
      <c r="M1111" t="str" cm="1">
        <f t="array" ref="M1111">_xlfn.XLOOKUP($A1111,Hospitalisation_table[[#All],[Customer ID]],Hospitalisation_table[[#All],[Date of Birth]],"Not Found",0)</f>
        <v>5-Jul-1997</v>
      </c>
      <c r="N1111" s="22" cm="1">
        <f t="array" ref="N1111">_xlfn.XLOOKUP($A1111,Hospitalisation_table[[#All],[Customer ID]],Hospitalisation_table[[#All],[charges]],"Not Found",0)</f>
        <v>3206.49</v>
      </c>
      <c r="O1111" t="str" cm="1">
        <f t="array" ref="O1111">_xlfn.XLOOKUP($A1111,Hospitalisation_table[[#All],[Customer ID]],Hospitalisation_table[[#All],[Hospital tier_Updated]],"Not Found",0)</f>
        <v>tier - 2</v>
      </c>
      <c r="P1111" t="str" cm="1">
        <f t="array" ref="P1111">_xlfn.XLOOKUP($A1111,Hospitalisation_table[[#All],[Customer ID]],Hospitalisation_table[[#All],[City tier_updated]],"Not Found",0)</f>
        <v>tier - 3</v>
      </c>
      <c r="Q1111" t="str" cm="1">
        <f t="array" ref="Q1111">_xlfn.XLOOKUP($A1111,Hospitalisation_table[[#All],[Customer ID]],Hospitalisation_table[[#All],[State ID Updated]],"Not Found",0)</f>
        <v>R1024</v>
      </c>
    </row>
    <row r="1112" spans="1:17" x14ac:dyDescent="0.3">
      <c r="A1112" s="13" t="s">
        <v>369</v>
      </c>
      <c r="B1112" t="str" cm="1">
        <f t="array" ref="B1112">_xlfn.XLOOKUP($A1112,CustomersName[[#All],[Customer ID]],CustomersName[[#All],[First Name]],"Not Found",0)</f>
        <v>Carolyn</v>
      </c>
      <c r="C1112" cm="1">
        <f t="array" ref="C1112">_xlfn.XLOOKUP($A1112,MedExam_Table[[#Headers],[#Data],[Customer ID]],MedExam_Table[[#Headers],[#Data],[BMI]],"Not Found",0)</f>
        <v>40.185000000000002</v>
      </c>
      <c r="D1112" cm="1">
        <f t="array" ref="D1112">_xlfn.XLOOKUP($A1112,MedExam_Table[[#Headers],[#Data],[Customer ID]],MedExam_Table[[#Headers],[#Data],[HBA1C]],"Not Found",0)</f>
        <v>5.88</v>
      </c>
      <c r="E1112" t="str" cm="1">
        <f t="array" ref="E1112">_xlfn.XLOOKUP($A1112,MedExam_Table[[#Headers],[#Data],[Customer ID]],MedExam_Table[[#Headers],[#Data],[Heart Issues Updated]],"Not Found",0)</f>
        <v>Yes</v>
      </c>
      <c r="F1112" t="str" cm="1">
        <f t="array" ref="F1112">_xlfn.XLOOKUP($A1112,MedExam_Table[[#Headers],[#Data],[Customer ID]],MedExam_Table[[#Headers],[#Data],[Any Transplants Update]],"Not Found",0)</f>
        <v>No</v>
      </c>
      <c r="G1112" t="str" cm="1">
        <f t="array" ref="G1112">_xlfn.XLOOKUP($A1112,MedExam_Table[[#Headers],[#Data],[Customer ID]],MedExam_Table[[#Headers],[#Data],[Cancer history]],"Not Found",0)</f>
        <v>No</v>
      </c>
      <c r="H1112" cm="1">
        <f t="array" ref="H1112">_xlfn.XLOOKUP($A1112,MedExam_Table[[#Headers],[#Data],[Customer ID]],MedExam_Table[[#Headers],[#Data],[NumberOfMajorSurgeries_updated]],"Not Found",0)</f>
        <v>0</v>
      </c>
      <c r="I1112" t="str" cm="1">
        <f t="array" ref="I1112">_xlfn.XLOOKUP($A1112,MedExam_Table[[#Headers],[#Data],[Customer ID]],MedExam_Table[[#Headers],[#Data],[Smoker Updated]],"Not Found",0)</f>
        <v>No</v>
      </c>
      <c r="J1112" t="str" cm="1">
        <f t="array" ref="J1112">_xlfn.XLOOKUP($A1112,MedExam_Table[[#Headers],[#Data],[Customer ID]],MedExam_Table[[#Headers],[#Data],[Weight Status]],"Not Found",0)</f>
        <v>Obesity</v>
      </c>
      <c r="K1112" t="str" cm="1">
        <f t="array" ref="K1112">_xlfn.XLOOKUP($A1112,MedExam_Table[[#Headers],[#Data],[Customer ID]],MedExam_Table[[#Headers],[#Data],[Diabetes Status]],"Not Found",0)</f>
        <v>Prediabetes</v>
      </c>
      <c r="L1112" cm="1">
        <f t="array" ref="L1112">_xlfn.XLOOKUP($A1112,Hospitalisation_table[[#All],[Customer ID]],Hospitalisation_table[[#All],[Customer Age]],"Not Found",0)</f>
        <v>26</v>
      </c>
      <c r="M1112" t="str" cm="1">
        <f t="array" ref="M1112">_xlfn.XLOOKUP($A1112,Hospitalisation_table[[#All],[Customer ID]],Hospitalisation_table[[#All],[Date of Birth]],"Not Found",0)</f>
        <v>11-Oct-1996</v>
      </c>
      <c r="N1112" s="22" cm="1">
        <f t="array" ref="N1112">_xlfn.XLOOKUP($A1112,Hospitalisation_table[[#All],[Customer ID]],Hospitalisation_table[[#All],[charges]],"Not Found",0)</f>
        <v>3201.25</v>
      </c>
      <c r="O1112" t="str" cm="1">
        <f t="array" ref="O1112">_xlfn.XLOOKUP($A1112,Hospitalisation_table[[#All],[Customer ID]],Hospitalisation_table[[#All],[Hospital tier_Updated]],"Not Found",0)</f>
        <v>tier - 2</v>
      </c>
      <c r="P1112" t="str" cm="1">
        <f t="array" ref="P1112">_xlfn.XLOOKUP($A1112,Hospitalisation_table[[#All],[Customer ID]],Hospitalisation_table[[#All],[City tier_updated]],"Not Found",0)</f>
        <v>tier - 3</v>
      </c>
      <c r="Q1112" t="str" cm="1">
        <f t="array" ref="Q1112">_xlfn.XLOOKUP($A1112,Hospitalisation_table[[#All],[Customer ID]],Hospitalisation_table[[#All],[State ID Updated]],"Not Found",0)</f>
        <v>R1012</v>
      </c>
    </row>
    <row r="1113" spans="1:17" x14ac:dyDescent="0.3">
      <c r="A1113" s="14" t="s">
        <v>2371</v>
      </c>
      <c r="B1113" t="str" cm="1">
        <f t="array" ref="B1113">_xlfn.XLOOKUP($A1113,CustomersName[[#All],[Customer ID]],CustomersName[[#All],[First Name]],"Not Found",0)</f>
        <v>Mathhew D</v>
      </c>
      <c r="C1113" cm="1">
        <f t="array" ref="C1113">_xlfn.XLOOKUP($A1113,MedExam_Table[[#Headers],[#Data],[Customer ID]],MedExam_Table[[#Headers],[#Data],[BMI]],"Not Found",0)</f>
        <v>30.36</v>
      </c>
      <c r="D1113" cm="1">
        <f t="array" ref="D1113">_xlfn.XLOOKUP($A1113,MedExam_Table[[#Headers],[#Data],[Customer ID]],MedExam_Table[[#Headers],[#Data],[HBA1C]],"Not Found",0)</f>
        <v>5.77</v>
      </c>
      <c r="E1113" t="str" cm="1">
        <f t="array" ref="E1113">_xlfn.XLOOKUP($A1113,MedExam_Table[[#Headers],[#Data],[Customer ID]],MedExam_Table[[#Headers],[#Data],[Heart Issues Updated]],"Not Found",0)</f>
        <v>No</v>
      </c>
      <c r="F1113" t="str" cm="1">
        <f t="array" ref="F1113">_xlfn.XLOOKUP($A1113,MedExam_Table[[#Headers],[#Data],[Customer ID]],MedExam_Table[[#Headers],[#Data],[Any Transplants Update]],"Not Found",0)</f>
        <v>No</v>
      </c>
      <c r="G1113" t="str" cm="1">
        <f t="array" ref="G1113">_xlfn.XLOOKUP($A1113,MedExam_Table[[#Headers],[#Data],[Customer ID]],MedExam_Table[[#Headers],[#Data],[Cancer history]],"Not Found",0)</f>
        <v>No</v>
      </c>
      <c r="H1113" cm="1">
        <f t="array" ref="H1113">_xlfn.XLOOKUP($A1113,MedExam_Table[[#Headers],[#Data],[Customer ID]],MedExam_Table[[#Headers],[#Data],[NumberOfMajorSurgeries_updated]],"Not Found",0)</f>
        <v>0</v>
      </c>
      <c r="I1113" t="str" cm="1">
        <f t="array" ref="I1113">_xlfn.XLOOKUP($A1113,MedExam_Table[[#Headers],[#Data],[Customer ID]],MedExam_Table[[#Headers],[#Data],[Smoker Updated]],"Not Found",0)</f>
        <v>Yes</v>
      </c>
      <c r="J1113" t="str" cm="1">
        <f t="array" ref="J1113">_xlfn.XLOOKUP($A1113,MedExam_Table[[#Headers],[#Data],[Customer ID]],MedExam_Table[[#Headers],[#Data],[Weight Status]],"Not Found",0)</f>
        <v>Obesity</v>
      </c>
      <c r="K1113" t="str" cm="1">
        <f t="array" ref="K1113">_xlfn.XLOOKUP($A1113,MedExam_Table[[#Headers],[#Data],[Customer ID]],MedExam_Table[[#Headers],[#Data],[Diabetes Status]],"Not Found",0)</f>
        <v>Prediabetes</v>
      </c>
      <c r="L1113" cm="1">
        <f t="array" ref="L1113">_xlfn.XLOOKUP($A1113,Hospitalisation_table[[#All],[Customer ID]],Hospitalisation_table[[#All],[Customer Age]],"Not Found",0)</f>
        <v>46</v>
      </c>
      <c r="M1113" t="str" cm="1">
        <f t="array" ref="M1113">_xlfn.XLOOKUP($A1113,Hospitalisation_table[[#All],[Customer ID]],Hospitalisation_table[[#All],[Date of Birth]],"Not Found",0)</f>
        <v>8-Jun-1977</v>
      </c>
      <c r="N1113" s="22" cm="1">
        <f t="array" ref="N1113">_xlfn.XLOOKUP($A1113,Hospitalisation_table[[#All],[Customer ID]],Hospitalisation_table[[#All],[charges]],"Not Found",0)</f>
        <v>62592.87</v>
      </c>
      <c r="O1113" t="str" cm="1">
        <f t="array" ref="O1113">_xlfn.XLOOKUP($A1113,Hospitalisation_table[[#All],[Customer ID]],Hospitalisation_table[[#All],[Hospital tier_Updated]],"Not Found",0)</f>
        <v>tier - 2</v>
      </c>
      <c r="P1113" t="str" cm="1">
        <f t="array" ref="P1113">_xlfn.XLOOKUP($A1113,Hospitalisation_table[[#All],[Customer ID]],Hospitalisation_table[[#All],[City tier_updated]],"Not Found",0)</f>
        <v>tier - 3</v>
      </c>
      <c r="Q1113" t="str" cm="1">
        <f t="array" ref="Q1113">_xlfn.XLOOKUP($A1113,Hospitalisation_table[[#All],[Customer ID]],Hospitalisation_table[[#All],[State ID Updated]],"Not Found",0)</f>
        <v>R1013</v>
      </c>
    </row>
    <row r="1114" spans="1:17" x14ac:dyDescent="0.3">
      <c r="A1114" s="13" t="s">
        <v>2353</v>
      </c>
      <c r="B1114" t="str" cm="1">
        <f t="array" ref="B1114">_xlfn.XLOOKUP($A1114,CustomersName[[#All],[Customer ID]],CustomersName[[#All],[First Name]],"Not Found",0)</f>
        <v>John</v>
      </c>
      <c r="C1114" cm="1">
        <f t="array" ref="C1114">_xlfn.XLOOKUP($A1114,MedExam_Table[[#Headers],[#Data],[Customer ID]],MedExam_Table[[#Headers],[#Data],[BMI]],"Not Found",0)</f>
        <v>42.9</v>
      </c>
      <c r="D1114" cm="1">
        <f t="array" ref="D1114">_xlfn.XLOOKUP($A1114,MedExam_Table[[#Headers],[#Data],[Customer ID]],MedExam_Table[[#Headers],[#Data],[HBA1C]],"Not Found",0)</f>
        <v>11.41</v>
      </c>
      <c r="E1114" t="str" cm="1">
        <f t="array" ref="E1114">_xlfn.XLOOKUP($A1114,MedExam_Table[[#Headers],[#Data],[Customer ID]],MedExam_Table[[#Headers],[#Data],[Heart Issues Updated]],"Not Found",0)</f>
        <v>No</v>
      </c>
      <c r="F1114" t="str" cm="1">
        <f t="array" ref="F1114">_xlfn.XLOOKUP($A1114,MedExam_Table[[#Headers],[#Data],[Customer ID]],MedExam_Table[[#Headers],[#Data],[Any Transplants Update]],"Not Found",0)</f>
        <v>No</v>
      </c>
      <c r="G1114" t="str" cm="1">
        <f t="array" ref="G1114">_xlfn.XLOOKUP($A1114,MedExam_Table[[#Headers],[#Data],[Customer ID]],MedExam_Table[[#Headers],[#Data],[Cancer history]],"Not Found",0)</f>
        <v>No</v>
      </c>
      <c r="H1114" cm="1">
        <f t="array" ref="H1114">_xlfn.XLOOKUP($A1114,MedExam_Table[[#Headers],[#Data],[Customer ID]],MedExam_Table[[#Headers],[#Data],[NumberOfMajorSurgeries_updated]],"Not Found",0)</f>
        <v>0</v>
      </c>
      <c r="I1114" t="str" cm="1">
        <f t="array" ref="I1114">_xlfn.XLOOKUP($A1114,MedExam_Table[[#Headers],[#Data],[Customer ID]],MedExam_Table[[#Headers],[#Data],[Smoker Updated]],"Not Found",0)</f>
        <v>Yes</v>
      </c>
      <c r="J1114" t="str" cm="1">
        <f t="array" ref="J1114">_xlfn.XLOOKUP($A1114,MedExam_Table[[#Headers],[#Data],[Customer ID]],MedExam_Table[[#Headers],[#Data],[Weight Status]],"Not Found",0)</f>
        <v>Obesity</v>
      </c>
      <c r="K1114" t="str" cm="1">
        <f t="array" ref="K1114">_xlfn.XLOOKUP($A1114,MedExam_Table[[#Headers],[#Data],[Customer ID]],MedExam_Table[[#Headers],[#Data],[Diabetes Status]],"Not Found",0)</f>
        <v>Diabetes</v>
      </c>
      <c r="L1114" cm="1">
        <f t="array" ref="L1114">_xlfn.XLOOKUP($A1114,Hospitalisation_table[[#All],[Customer ID]],Hospitalisation_table[[#All],[Customer Age]],"Not Found",0)</f>
        <v>51</v>
      </c>
      <c r="M1114" t="str" cm="1">
        <f t="array" ref="M1114">_xlfn.XLOOKUP($A1114,Hospitalisation_table[[#All],[Customer ID]],Hospitalisation_table[[#All],[Date of Birth]],"Not Found",0)</f>
        <v>27-Sep-1971</v>
      </c>
      <c r="N1114" s="22" cm="1">
        <f t="array" ref="N1114">_xlfn.XLOOKUP($A1114,Hospitalisation_table[[#All],[Customer ID]],Hospitalisation_table[[#All],[charges]],"Not Found",0)</f>
        <v>47462.89</v>
      </c>
      <c r="O1114" t="str" cm="1">
        <f t="array" ref="O1114">_xlfn.XLOOKUP($A1114,Hospitalisation_table[[#All],[Customer ID]],Hospitalisation_table[[#All],[Hospital tier_Updated]],"Not Found",0)</f>
        <v>tier - 1</v>
      </c>
      <c r="P1114" t="str" cm="1">
        <f t="array" ref="P1114">_xlfn.XLOOKUP($A1114,Hospitalisation_table[[#All],[Customer ID]],Hospitalisation_table[[#All],[City tier_updated]],"Not Found",0)</f>
        <v>tier - 2</v>
      </c>
      <c r="Q1114" t="str" cm="1">
        <f t="array" ref="Q1114">_xlfn.XLOOKUP($A1114,Hospitalisation_table[[#All],[Customer ID]],Hospitalisation_table[[#All],[State ID Updated]],"Not Found",0)</f>
        <v>R1013</v>
      </c>
    </row>
    <row r="1115" spans="1:17" x14ac:dyDescent="0.3">
      <c r="A1115" s="14" t="s">
        <v>2173</v>
      </c>
      <c r="B1115" t="str" cm="1">
        <f t="array" ref="B1115">_xlfn.XLOOKUP($A1115,CustomersName[[#All],[Customer ID]],CustomersName[[#All],[First Name]],"Not Found",0)</f>
        <v>William</v>
      </c>
      <c r="C1115" cm="1">
        <f t="array" ref="C1115">_xlfn.XLOOKUP($A1115,MedExam_Table[[#Headers],[#Data],[Customer ID]],MedExam_Table[[#Headers],[#Data],[BMI]],"Not Found",0)</f>
        <v>33.33</v>
      </c>
      <c r="D1115" cm="1">
        <f t="array" ref="D1115">_xlfn.XLOOKUP($A1115,MedExam_Table[[#Headers],[#Data],[Customer ID]],MedExam_Table[[#Headers],[#Data],[HBA1C]],"Not Found",0)</f>
        <v>5.01</v>
      </c>
      <c r="E1115" t="str" cm="1">
        <f t="array" ref="E1115">_xlfn.XLOOKUP($A1115,MedExam_Table[[#Headers],[#Data],[Customer ID]],MedExam_Table[[#Headers],[#Data],[Heart Issues Updated]],"Not Found",0)</f>
        <v>Yes</v>
      </c>
      <c r="F1115" t="str" cm="1">
        <f t="array" ref="F1115">_xlfn.XLOOKUP($A1115,MedExam_Table[[#Headers],[#Data],[Customer ID]],MedExam_Table[[#Headers],[#Data],[Any Transplants Update]],"Not Found",0)</f>
        <v>No</v>
      </c>
      <c r="G1115" t="str" cm="1">
        <f t="array" ref="G1115">_xlfn.XLOOKUP($A1115,MedExam_Table[[#Headers],[#Data],[Customer ID]],MedExam_Table[[#Headers],[#Data],[Cancer history]],"Not Found",0)</f>
        <v>Yes</v>
      </c>
      <c r="H1115" cm="1">
        <f t="array" ref="H1115">_xlfn.XLOOKUP($A1115,MedExam_Table[[#Headers],[#Data],[Customer ID]],MedExam_Table[[#Headers],[#Data],[NumberOfMajorSurgeries_updated]],"Not Found",0)</f>
        <v>1</v>
      </c>
      <c r="I1115" t="str" cm="1">
        <f t="array" ref="I1115">_xlfn.XLOOKUP($A1115,MedExam_Table[[#Headers],[#Data],[Customer ID]],MedExam_Table[[#Headers],[#Data],[Smoker Updated]],"Not Found",0)</f>
        <v>Yes</v>
      </c>
      <c r="J1115" t="str" cm="1">
        <f t="array" ref="J1115">_xlfn.XLOOKUP($A1115,MedExam_Table[[#Headers],[#Data],[Customer ID]],MedExam_Table[[#Headers],[#Data],[Weight Status]],"Not Found",0)</f>
        <v>Obesity</v>
      </c>
      <c r="K1115" t="str" cm="1">
        <f t="array" ref="K1115">_xlfn.XLOOKUP($A1115,MedExam_Table[[#Headers],[#Data],[Customer ID]],MedExam_Table[[#Headers],[#Data],[Diabetes Status]],"Not Found",0)</f>
        <v>Normal</v>
      </c>
      <c r="L1115" cm="1">
        <f t="array" ref="L1115">_xlfn.XLOOKUP($A1115,Hospitalisation_table[[#All],[Customer ID]],Hospitalisation_table[[#All],[Customer Age]],"Not Found",0)</f>
        <v>25</v>
      </c>
      <c r="M1115" t="str" cm="1">
        <f t="array" ref="M1115">_xlfn.XLOOKUP($A1115,Hospitalisation_table[[#All],[Customer ID]],Hospitalisation_table[[#All],[Date of Birth]],"Not Found",0)</f>
        <v>12-Jun-1997</v>
      </c>
      <c r="N1115" s="22" cm="1">
        <f t="array" ref="N1115">_xlfn.XLOOKUP($A1115,Hospitalisation_table[[#All],[Customer ID]],Hospitalisation_table[[#All],[charges]],"Not Found",0)</f>
        <v>36124.57</v>
      </c>
      <c r="O1115" t="str" cm="1">
        <f t="array" ref="O1115">_xlfn.XLOOKUP($A1115,Hospitalisation_table[[#All],[Customer ID]],Hospitalisation_table[[#All],[Hospital tier_Updated]],"Not Found",0)</f>
        <v>tier - 1</v>
      </c>
      <c r="P1115" t="str" cm="1">
        <f t="array" ref="P1115">_xlfn.XLOOKUP($A1115,Hospitalisation_table[[#All],[Customer ID]],Hospitalisation_table[[#All],[City tier_updated]],"Not Found",0)</f>
        <v>tier - 3</v>
      </c>
      <c r="Q1115" t="str" cm="1">
        <f t="array" ref="Q1115">_xlfn.XLOOKUP($A1115,Hospitalisation_table[[#All],[Customer ID]],Hospitalisation_table[[#All],[State ID Updated]],"Not Found",0)</f>
        <v>R1013</v>
      </c>
    </row>
    <row r="1116" spans="1:17" x14ac:dyDescent="0.3">
      <c r="A1116" s="13" t="s">
        <v>368</v>
      </c>
      <c r="B1116" t="str" cm="1">
        <f t="array" ref="B1116">_xlfn.XLOOKUP($A1116,CustomersName[[#All],[Customer ID]],CustomersName[[#All],[First Name]],"Not Found",0)</f>
        <v>Taha D.</v>
      </c>
      <c r="C1116" cm="1">
        <f t="array" ref="C1116">_xlfn.XLOOKUP($A1116,MedExam_Table[[#Headers],[#Data],[Customer ID]],MedExam_Table[[#Headers],[#Data],[BMI]],"Not Found",0)</f>
        <v>21.89</v>
      </c>
      <c r="D1116" cm="1">
        <f t="array" ref="D1116">_xlfn.XLOOKUP($A1116,MedExam_Table[[#Headers],[#Data],[Customer ID]],MedExam_Table[[#Headers],[#Data],[HBA1C]],"Not Found",0)</f>
        <v>5.72</v>
      </c>
      <c r="E1116" t="str" cm="1">
        <f t="array" ref="E1116">_xlfn.XLOOKUP($A1116,MedExam_Table[[#Headers],[#Data],[Customer ID]],MedExam_Table[[#Headers],[#Data],[Heart Issues Updated]],"Not Found",0)</f>
        <v>Yes</v>
      </c>
      <c r="F1116" t="str" cm="1">
        <f t="array" ref="F1116">_xlfn.XLOOKUP($A1116,MedExam_Table[[#Headers],[#Data],[Customer ID]],MedExam_Table[[#Headers],[#Data],[Any Transplants Update]],"Not Found",0)</f>
        <v>No</v>
      </c>
      <c r="G1116" t="str" cm="1">
        <f t="array" ref="G1116">_xlfn.XLOOKUP($A1116,MedExam_Table[[#Headers],[#Data],[Customer ID]],MedExam_Table[[#Headers],[#Data],[Cancer history]],"Not Found",0)</f>
        <v>No</v>
      </c>
      <c r="H1116" cm="1">
        <f t="array" ref="H1116">_xlfn.XLOOKUP($A1116,MedExam_Table[[#Headers],[#Data],[Customer ID]],MedExam_Table[[#Headers],[#Data],[NumberOfMajorSurgeries_updated]],"Not Found",0)</f>
        <v>0</v>
      </c>
      <c r="I1116" t="str" cm="1">
        <f t="array" ref="I1116">_xlfn.XLOOKUP($A1116,MedExam_Table[[#Headers],[#Data],[Customer ID]],MedExam_Table[[#Headers],[#Data],[Smoker Updated]],"Not Found",0)</f>
        <v>No</v>
      </c>
      <c r="J1116" t="str" cm="1">
        <f t="array" ref="J1116">_xlfn.XLOOKUP($A1116,MedExam_Table[[#Headers],[#Data],[Customer ID]],MedExam_Table[[#Headers],[#Data],[Weight Status]],"Not Found",0)</f>
        <v>NormalWeight</v>
      </c>
      <c r="K1116" t="str" cm="1">
        <f t="array" ref="K1116">_xlfn.XLOOKUP($A1116,MedExam_Table[[#Headers],[#Data],[Customer ID]],MedExam_Table[[#Headers],[#Data],[Diabetes Status]],"Not Found",0)</f>
        <v>Prediabetes</v>
      </c>
      <c r="L1116" cm="1">
        <f t="array" ref="L1116">_xlfn.XLOOKUP($A1116,Hospitalisation_table[[#All],[Customer ID]],Hospitalisation_table[[#All],[Customer Age]],"Not Found",0)</f>
        <v>21</v>
      </c>
      <c r="M1116" t="str" cm="1">
        <f t="array" ref="M1116">_xlfn.XLOOKUP($A1116,Hospitalisation_table[[#All],[Customer ID]],Hospitalisation_table[[#All],[Date of Birth]],"Not Found",0)</f>
        <v>2-Sep-2001</v>
      </c>
      <c r="N1116" s="22" cm="1">
        <f t="array" ref="N1116">_xlfn.XLOOKUP($A1116,Hospitalisation_table[[#All],[Customer ID]],Hospitalisation_table[[#All],[charges]],"Not Found",0)</f>
        <v>3180.51</v>
      </c>
      <c r="O1116" t="str" cm="1">
        <f t="array" ref="O1116">_xlfn.XLOOKUP($A1116,Hospitalisation_table[[#All],[Customer ID]],Hospitalisation_table[[#All],[Hospital tier_Updated]],"Not Found",0)</f>
        <v>tier - 2</v>
      </c>
      <c r="P1116" t="str" cm="1">
        <f t="array" ref="P1116">_xlfn.XLOOKUP($A1116,Hospitalisation_table[[#All],[Customer ID]],Hospitalisation_table[[#All],[City tier_updated]],"Not Found",0)</f>
        <v>tier - 2</v>
      </c>
      <c r="Q1116" t="str" cm="1">
        <f t="array" ref="Q1116">_xlfn.XLOOKUP($A1116,Hospitalisation_table[[#All],[Customer ID]],Hospitalisation_table[[#All],[State ID Updated]],"Not Found",0)</f>
        <v>R1013</v>
      </c>
    </row>
    <row r="1117" spans="1:17" x14ac:dyDescent="0.3">
      <c r="A1117" s="14" t="s">
        <v>367</v>
      </c>
      <c r="B1117" t="str" cm="1">
        <f t="array" ref="B1117">_xlfn.XLOOKUP($A1117,CustomersName[[#All],[Customer ID]],CustomersName[[#All],[First Name]],"Not Found",0)</f>
        <v>Rasih M</v>
      </c>
      <c r="C1117" cm="1">
        <f t="array" ref="C1117">_xlfn.XLOOKUP($A1117,MedExam_Table[[#Headers],[#Data],[Customer ID]],MedExam_Table[[#Headers],[#Data],[BMI]],"Not Found",0)</f>
        <v>29.34</v>
      </c>
      <c r="D1117" cm="1">
        <f t="array" ref="D1117">_xlfn.XLOOKUP($A1117,MedExam_Table[[#Headers],[#Data],[Customer ID]],MedExam_Table[[#Headers],[#Data],[HBA1C]],"Not Found",0)</f>
        <v>6.09</v>
      </c>
      <c r="E1117" t="str" cm="1">
        <f t="array" ref="E1117">_xlfn.XLOOKUP($A1117,MedExam_Table[[#Headers],[#Data],[Customer ID]],MedExam_Table[[#Headers],[#Data],[Heart Issues Updated]],"Not Found",0)</f>
        <v>Yes</v>
      </c>
      <c r="F1117" t="str" cm="1">
        <f t="array" ref="F1117">_xlfn.XLOOKUP($A1117,MedExam_Table[[#Headers],[#Data],[Customer ID]],MedExam_Table[[#Headers],[#Data],[Any Transplants Update]],"Not Found",0)</f>
        <v>Yes</v>
      </c>
      <c r="G1117" t="str" cm="1">
        <f t="array" ref="G1117">_xlfn.XLOOKUP($A1117,MedExam_Table[[#Headers],[#Data],[Customer ID]],MedExam_Table[[#Headers],[#Data],[Cancer history]],"Not Found",0)</f>
        <v>No</v>
      </c>
      <c r="H1117" cm="1">
        <f t="array" ref="H1117">_xlfn.XLOOKUP($A1117,MedExam_Table[[#Headers],[#Data],[Customer ID]],MedExam_Table[[#Headers],[#Data],[NumberOfMajorSurgeries_updated]],"Not Found",0)</f>
        <v>2</v>
      </c>
      <c r="I1117" t="str" cm="1">
        <f t="array" ref="I1117">_xlfn.XLOOKUP($A1117,MedExam_Table[[#Headers],[#Data],[Customer ID]],MedExam_Table[[#Headers],[#Data],[Smoker Updated]],"Not Found",0)</f>
        <v>No</v>
      </c>
      <c r="J1117" t="str" cm="1">
        <f t="array" ref="J1117">_xlfn.XLOOKUP($A1117,MedExam_Table[[#Headers],[#Data],[Customer ID]],MedExam_Table[[#Headers],[#Data],[Weight Status]],"Not Found",0)</f>
        <v>OverWeight</v>
      </c>
      <c r="K1117" t="str" cm="1">
        <f t="array" ref="K1117">_xlfn.XLOOKUP($A1117,MedExam_Table[[#Headers],[#Data],[Customer ID]],MedExam_Table[[#Headers],[#Data],[Diabetes Status]],"Not Found",0)</f>
        <v>Prediabetes</v>
      </c>
      <c r="L1117" cm="1">
        <f t="array" ref="L1117">_xlfn.XLOOKUP($A1117,Hospitalisation_table[[#All],[Customer ID]],Hospitalisation_table[[#All],[Customer Age]],"Not Found",0)</f>
        <v>22</v>
      </c>
      <c r="M1117" t="str" cm="1">
        <f t="array" ref="M1117">_xlfn.XLOOKUP($A1117,Hospitalisation_table[[#All],[Customer ID]],Hospitalisation_table[[#All],[Date of Birth]],"Not Found",0)</f>
        <v>23-Sep-2000</v>
      </c>
      <c r="N1117" s="22" cm="1">
        <f t="array" ref="N1117">_xlfn.XLOOKUP($A1117,Hospitalisation_table[[#All],[Customer ID]],Hospitalisation_table[[#All],[charges]],"Not Found",0)</f>
        <v>3179.96</v>
      </c>
      <c r="O1117" t="str" cm="1">
        <f t="array" ref="O1117">_xlfn.XLOOKUP($A1117,Hospitalisation_table[[#All],[Customer ID]],Hospitalisation_table[[#All],[Hospital tier_Updated]],"Not Found",0)</f>
        <v>tier - 2</v>
      </c>
      <c r="P1117" t="str" cm="1">
        <f t="array" ref="P1117">_xlfn.XLOOKUP($A1117,Hospitalisation_table[[#All],[Customer ID]],Hospitalisation_table[[#All],[City tier_updated]],"Not Found",0)</f>
        <v>tier - 2</v>
      </c>
      <c r="Q1117" t="str" cm="1">
        <f t="array" ref="Q1117">_xlfn.XLOOKUP($A1117,Hospitalisation_table[[#All],[Customer ID]],Hospitalisation_table[[#All],[State ID Updated]],"Not Found",0)</f>
        <v>R1012</v>
      </c>
    </row>
    <row r="1118" spans="1:17" x14ac:dyDescent="0.3">
      <c r="A1118" s="13" t="s">
        <v>366</v>
      </c>
      <c r="B1118" t="str" cm="1">
        <f t="array" ref="B1118">_xlfn.XLOOKUP($A1118,CustomersName[[#All],[Customer ID]],CustomersName[[#All],[First Name]],"Not Found",0)</f>
        <v>Dina</v>
      </c>
      <c r="C1118" cm="1">
        <f t="array" ref="C1118">_xlfn.XLOOKUP($A1118,MedExam_Table[[#Headers],[#Data],[Customer ID]],MedExam_Table[[#Headers],[#Data],[BMI]],"Not Found",0)</f>
        <v>22.61</v>
      </c>
      <c r="D1118" cm="1">
        <f t="array" ref="D1118">_xlfn.XLOOKUP($A1118,MedExam_Table[[#Headers],[#Data],[Customer ID]],MedExam_Table[[#Headers],[#Data],[HBA1C]],"Not Found",0)</f>
        <v>4.25</v>
      </c>
      <c r="E1118" t="str" cm="1">
        <f t="array" ref="E1118">_xlfn.XLOOKUP($A1118,MedExam_Table[[#Headers],[#Data],[Customer ID]],MedExam_Table[[#Headers],[#Data],[Heart Issues Updated]],"Not Found",0)</f>
        <v>Yes</v>
      </c>
      <c r="F1118" t="str" cm="1">
        <f t="array" ref="F1118">_xlfn.XLOOKUP($A1118,MedExam_Table[[#Headers],[#Data],[Customer ID]],MedExam_Table[[#Headers],[#Data],[Any Transplants Update]],"Not Found",0)</f>
        <v>No</v>
      </c>
      <c r="G1118" t="str" cm="1">
        <f t="array" ref="G1118">_xlfn.XLOOKUP($A1118,MedExam_Table[[#Headers],[#Data],[Customer ID]],MedExam_Table[[#Headers],[#Data],[Cancer history]],"Not Found",0)</f>
        <v>No</v>
      </c>
      <c r="H1118" cm="1">
        <f t="array" ref="H1118">_xlfn.XLOOKUP($A1118,MedExam_Table[[#Headers],[#Data],[Customer ID]],MedExam_Table[[#Headers],[#Data],[NumberOfMajorSurgeries_updated]],"Not Found",0)</f>
        <v>0</v>
      </c>
      <c r="I1118" t="str" cm="1">
        <f t="array" ref="I1118">_xlfn.XLOOKUP($A1118,MedExam_Table[[#Headers],[#Data],[Customer ID]],MedExam_Table[[#Headers],[#Data],[Smoker Updated]],"Not Found",0)</f>
        <v>No</v>
      </c>
      <c r="J1118" t="str" cm="1">
        <f t="array" ref="J1118">_xlfn.XLOOKUP($A1118,MedExam_Table[[#Headers],[#Data],[Customer ID]],MedExam_Table[[#Headers],[#Data],[Weight Status]],"Not Found",0)</f>
        <v>NormalWeight</v>
      </c>
      <c r="K1118" t="str" cm="1">
        <f t="array" ref="K1118">_xlfn.XLOOKUP($A1118,MedExam_Table[[#Headers],[#Data],[Customer ID]],MedExam_Table[[#Headers],[#Data],[Diabetes Status]],"Not Found",0)</f>
        <v>Normal</v>
      </c>
      <c r="L1118" cm="1">
        <f t="array" ref="L1118">_xlfn.XLOOKUP($A1118,Hospitalisation_table[[#All],[Customer ID]],Hospitalisation_table[[#All],[Customer Age]],"Not Found",0)</f>
        <v>26</v>
      </c>
      <c r="M1118" t="str" cm="1">
        <f t="array" ref="M1118">_xlfn.XLOOKUP($A1118,Hospitalisation_table[[#All],[Customer ID]],Hospitalisation_table[[#All],[Date of Birth]],"Not Found",0)</f>
        <v>3-Jul-1996</v>
      </c>
      <c r="N1118" s="22" cm="1">
        <f t="array" ref="N1118">_xlfn.XLOOKUP($A1118,Hospitalisation_table[[#All],[Customer ID]],Hospitalisation_table[[#All],[charges]],"Not Found",0)</f>
        <v>3176.82</v>
      </c>
      <c r="O1118" t="str" cm="1">
        <f t="array" ref="O1118">_xlfn.XLOOKUP($A1118,Hospitalisation_table[[#All],[Customer ID]],Hospitalisation_table[[#All],[Hospital tier_Updated]],"Not Found",0)</f>
        <v>tier - 2</v>
      </c>
      <c r="P1118" t="str" cm="1">
        <f t="array" ref="P1118">_xlfn.XLOOKUP($A1118,Hospitalisation_table[[#All],[Customer ID]],Hospitalisation_table[[#All],[City tier_updated]],"Not Found",0)</f>
        <v>tier - 1</v>
      </c>
      <c r="Q1118" t="str" cm="1">
        <f t="array" ref="Q1118">_xlfn.XLOOKUP($A1118,Hospitalisation_table[[#All],[Customer ID]],Hospitalisation_table[[#All],[State ID Updated]],"Not Found",0)</f>
        <v>R1012</v>
      </c>
    </row>
    <row r="1119" spans="1:17" x14ac:dyDescent="0.3">
      <c r="A1119" s="14" t="s">
        <v>365</v>
      </c>
      <c r="B1119" t="str" cm="1">
        <f t="array" ref="B1119">_xlfn.XLOOKUP($A1119,CustomersName[[#All],[Customer ID]],CustomersName[[#All],[First Name]],"Not Found",0)</f>
        <v>Lisa</v>
      </c>
      <c r="C1119" cm="1">
        <f t="array" ref="C1119">_xlfn.XLOOKUP($A1119,MedExam_Table[[#Headers],[#Data],[Customer ID]],MedExam_Table[[#Headers],[#Data],[BMI]],"Not Found",0)</f>
        <v>22.23</v>
      </c>
      <c r="D1119" cm="1">
        <f t="array" ref="D1119">_xlfn.XLOOKUP($A1119,MedExam_Table[[#Headers],[#Data],[Customer ID]],MedExam_Table[[#Headers],[#Data],[HBA1C]],"Not Found",0)</f>
        <v>6.09</v>
      </c>
      <c r="E1119" t="str" cm="1">
        <f t="array" ref="E1119">_xlfn.XLOOKUP($A1119,MedExam_Table[[#Headers],[#Data],[Customer ID]],MedExam_Table[[#Headers],[#Data],[Heart Issues Updated]],"Not Found",0)</f>
        <v>Yes</v>
      </c>
      <c r="F1119" t="str" cm="1">
        <f t="array" ref="F1119">_xlfn.XLOOKUP($A1119,MedExam_Table[[#Headers],[#Data],[Customer ID]],MedExam_Table[[#Headers],[#Data],[Any Transplants Update]],"Not Found",0)</f>
        <v>No</v>
      </c>
      <c r="G1119" t="str" cm="1">
        <f t="array" ref="G1119">_xlfn.XLOOKUP($A1119,MedExam_Table[[#Headers],[#Data],[Customer ID]],MedExam_Table[[#Headers],[#Data],[Cancer history]],"Not Found",0)</f>
        <v>No</v>
      </c>
      <c r="H1119" cm="1">
        <f t="array" ref="H1119">_xlfn.XLOOKUP($A1119,MedExam_Table[[#Headers],[#Data],[Customer ID]],MedExam_Table[[#Headers],[#Data],[NumberOfMajorSurgeries_updated]],"Not Found",0)</f>
        <v>0</v>
      </c>
      <c r="I1119" t="str" cm="1">
        <f t="array" ref="I1119">_xlfn.XLOOKUP($A1119,MedExam_Table[[#Headers],[#Data],[Customer ID]],MedExam_Table[[#Headers],[#Data],[Smoker Updated]],"Not Found",0)</f>
        <v>No</v>
      </c>
      <c r="J1119" t="str" cm="1">
        <f t="array" ref="J1119">_xlfn.XLOOKUP($A1119,MedExam_Table[[#Headers],[#Data],[Customer ID]],MedExam_Table[[#Headers],[#Data],[Weight Status]],"Not Found",0)</f>
        <v>NormalWeight</v>
      </c>
      <c r="K1119" t="str" cm="1">
        <f t="array" ref="K1119">_xlfn.XLOOKUP($A1119,MedExam_Table[[#Headers],[#Data],[Customer ID]],MedExam_Table[[#Headers],[#Data],[Diabetes Status]],"Not Found",0)</f>
        <v>Prediabetes</v>
      </c>
      <c r="L1119" cm="1">
        <f t="array" ref="L1119">_xlfn.XLOOKUP($A1119,Hospitalisation_table[[#All],[Customer ID]],Hospitalisation_table[[#All],[Customer Age]],"Not Found",0)</f>
        <v>26</v>
      </c>
      <c r="M1119" t="str" cm="1">
        <f t="array" ref="M1119">_xlfn.XLOOKUP($A1119,Hospitalisation_table[[#All],[Customer ID]],Hospitalisation_table[[#All],[Date of Birth]],"Not Found",0)</f>
        <v>14-Aug-1996</v>
      </c>
      <c r="N1119" s="22" cm="1">
        <f t="array" ref="N1119">_xlfn.XLOOKUP($A1119,Hospitalisation_table[[#All],[Customer ID]],Hospitalisation_table[[#All],[charges]],"Not Found",0)</f>
        <v>3176.29</v>
      </c>
      <c r="O1119" t="str" cm="1">
        <f t="array" ref="O1119">_xlfn.XLOOKUP($A1119,Hospitalisation_table[[#All],[Customer ID]],Hospitalisation_table[[#All],[Hospital tier_Updated]],"Not Found",0)</f>
        <v>tier - 2</v>
      </c>
      <c r="P1119" t="str" cm="1">
        <f t="array" ref="P1119">_xlfn.XLOOKUP($A1119,Hospitalisation_table[[#All],[Customer ID]],Hospitalisation_table[[#All],[City tier_updated]],"Not Found",0)</f>
        <v>tier - 2</v>
      </c>
      <c r="Q1119" t="str" cm="1">
        <f t="array" ref="Q1119">_xlfn.XLOOKUP($A1119,Hospitalisation_table[[#All],[Customer ID]],Hospitalisation_table[[#All],[State ID Updated]],"Not Found",0)</f>
        <v>R1012</v>
      </c>
    </row>
    <row r="1120" spans="1:17" x14ac:dyDescent="0.3">
      <c r="A1120" s="13" t="s">
        <v>364</v>
      </c>
      <c r="B1120" t="str" cm="1">
        <f t="array" ref="B1120">_xlfn.XLOOKUP($A1120,CustomersName[[#All],[Customer ID]],CustomersName[[#All],[First Name]],"Not Found",0)</f>
        <v>Caitrin</v>
      </c>
      <c r="C1120" cm="1">
        <f t="array" ref="C1120">_xlfn.XLOOKUP($A1120,MedExam_Table[[#Headers],[#Data],[Customer ID]],MedExam_Table[[#Headers],[#Data],[BMI]],"Not Found",0)</f>
        <v>33.4</v>
      </c>
      <c r="D1120" cm="1">
        <f t="array" ref="D1120">_xlfn.XLOOKUP($A1120,MedExam_Table[[#Headers],[#Data],[Customer ID]],MedExam_Table[[#Headers],[#Data],[HBA1C]],"Not Found",0)</f>
        <v>5.51</v>
      </c>
      <c r="E1120" t="str" cm="1">
        <f t="array" ref="E1120">_xlfn.XLOOKUP($A1120,MedExam_Table[[#Headers],[#Data],[Customer ID]],MedExam_Table[[#Headers],[#Data],[Heart Issues Updated]],"Not Found",0)</f>
        <v>No</v>
      </c>
      <c r="F1120" t="str" cm="1">
        <f t="array" ref="F1120">_xlfn.XLOOKUP($A1120,MedExam_Table[[#Headers],[#Data],[Customer ID]],MedExam_Table[[#Headers],[#Data],[Any Transplants Update]],"Not Found",0)</f>
        <v>No</v>
      </c>
      <c r="G1120" t="str" cm="1">
        <f t="array" ref="G1120">_xlfn.XLOOKUP($A1120,MedExam_Table[[#Headers],[#Data],[Customer ID]],MedExam_Table[[#Headers],[#Data],[Cancer history]],"Not Found",0)</f>
        <v>No</v>
      </c>
      <c r="H1120" cm="1">
        <f t="array" ref="H1120">_xlfn.XLOOKUP($A1120,MedExam_Table[[#Headers],[#Data],[Customer ID]],MedExam_Table[[#Headers],[#Data],[NumberOfMajorSurgeries_updated]],"Not Found",0)</f>
        <v>0</v>
      </c>
      <c r="I1120" t="str" cm="1">
        <f t="array" ref="I1120">_xlfn.XLOOKUP($A1120,MedExam_Table[[#Headers],[#Data],[Customer ID]],MedExam_Table[[#Headers],[#Data],[Smoker Updated]],"Not Found",0)</f>
        <v>No</v>
      </c>
      <c r="J1120" t="str" cm="1">
        <f t="array" ref="J1120">_xlfn.XLOOKUP($A1120,MedExam_Table[[#Headers],[#Data],[Customer ID]],MedExam_Table[[#Headers],[#Data],[Weight Status]],"Not Found",0)</f>
        <v>Obesity</v>
      </c>
      <c r="K1120" t="str" cm="1">
        <f t="array" ref="K1120">_xlfn.XLOOKUP($A1120,MedExam_Table[[#Headers],[#Data],[Customer ID]],MedExam_Table[[#Headers],[#Data],[Diabetes Status]],"Not Found",0)</f>
        <v>Normal</v>
      </c>
      <c r="L1120" cm="1">
        <f t="array" ref="L1120">_xlfn.XLOOKUP($A1120,Hospitalisation_table[[#All],[Customer ID]],Hospitalisation_table[[#All],[Customer Age]],"Not Found",0)</f>
        <v>28</v>
      </c>
      <c r="M1120" t="str" cm="1">
        <f t="array" ref="M1120">_xlfn.XLOOKUP($A1120,Hospitalisation_table[[#All],[Customer ID]],Hospitalisation_table[[#All],[Date of Birth]],"Not Found",0)</f>
        <v>6-Jul-1994</v>
      </c>
      <c r="N1120" s="22" cm="1">
        <f t="array" ref="N1120">_xlfn.XLOOKUP($A1120,Hospitalisation_table[[#All],[Customer ID]],Hospitalisation_table[[#All],[charges]],"Not Found",0)</f>
        <v>3172.02</v>
      </c>
      <c r="O1120" t="str" cm="1">
        <f t="array" ref="O1120">_xlfn.XLOOKUP($A1120,Hospitalisation_table[[#All],[Customer ID]],Hospitalisation_table[[#All],[Hospital tier_Updated]],"Not Found",0)</f>
        <v>tier - 2</v>
      </c>
      <c r="P1120" t="str" cm="1">
        <f t="array" ref="P1120">_xlfn.XLOOKUP($A1120,Hospitalisation_table[[#All],[Customer ID]],Hospitalisation_table[[#All],[City tier_updated]],"Not Found",0)</f>
        <v>tier - 1</v>
      </c>
      <c r="Q1120" t="str" cm="1">
        <f t="array" ref="Q1120">_xlfn.XLOOKUP($A1120,Hospitalisation_table[[#All],[Customer ID]],Hospitalisation_table[[#All],[State ID Updated]],"Not Found",0)</f>
        <v>R1011</v>
      </c>
    </row>
    <row r="1121" spans="1:17" x14ac:dyDescent="0.3">
      <c r="A1121" s="14" t="s">
        <v>363</v>
      </c>
      <c r="B1121" t="str" cm="1">
        <f t="array" ref="B1121">_xlfn.XLOOKUP($A1121,CustomersName[[#All],[Customer ID]],CustomersName[[#All],[First Name]],"Not Found",0)</f>
        <v>Adriaha S</v>
      </c>
      <c r="C1121" cm="1">
        <f t="array" ref="C1121">_xlfn.XLOOKUP($A1121,MedExam_Table[[#Headers],[#Data],[Customer ID]],MedExam_Table[[#Headers],[#Data],[BMI]],"Not Found",0)</f>
        <v>33.11</v>
      </c>
      <c r="D1121" cm="1">
        <f t="array" ref="D1121">_xlfn.XLOOKUP($A1121,MedExam_Table[[#Headers],[#Data],[Customer ID]],MedExam_Table[[#Headers],[#Data],[HBA1C]],"Not Found",0)</f>
        <v>5.63</v>
      </c>
      <c r="E1121" t="str" cm="1">
        <f t="array" ref="E1121">_xlfn.XLOOKUP($A1121,MedExam_Table[[#Headers],[#Data],[Customer ID]],MedExam_Table[[#Headers],[#Data],[Heart Issues Updated]],"Not Found",0)</f>
        <v>No</v>
      </c>
      <c r="F1121" t="str" cm="1">
        <f t="array" ref="F1121">_xlfn.XLOOKUP($A1121,MedExam_Table[[#Headers],[#Data],[Customer ID]],MedExam_Table[[#Headers],[#Data],[Any Transplants Update]],"Not Found",0)</f>
        <v>No</v>
      </c>
      <c r="G1121" t="str" cm="1">
        <f t="array" ref="G1121">_xlfn.XLOOKUP($A1121,MedExam_Table[[#Headers],[#Data],[Customer ID]],MedExam_Table[[#Headers],[#Data],[Cancer history]],"Not Found",0)</f>
        <v>No</v>
      </c>
      <c r="H1121" cm="1">
        <f t="array" ref="H1121">_xlfn.XLOOKUP($A1121,MedExam_Table[[#Headers],[#Data],[Customer ID]],MedExam_Table[[#Headers],[#Data],[NumberOfMajorSurgeries_updated]],"Not Found",0)</f>
        <v>0</v>
      </c>
      <c r="I1121" t="str" cm="1">
        <f t="array" ref="I1121">_xlfn.XLOOKUP($A1121,MedExam_Table[[#Headers],[#Data],[Customer ID]],MedExam_Table[[#Headers],[#Data],[Smoker Updated]],"Not Found",0)</f>
        <v>No</v>
      </c>
      <c r="J1121" t="str" cm="1">
        <f t="array" ref="J1121">_xlfn.XLOOKUP($A1121,MedExam_Table[[#Headers],[#Data],[Customer ID]],MedExam_Table[[#Headers],[#Data],[Weight Status]],"Not Found",0)</f>
        <v>Obesity</v>
      </c>
      <c r="K1121" t="str" cm="1">
        <f t="array" ref="K1121">_xlfn.XLOOKUP($A1121,MedExam_Table[[#Headers],[#Data],[Customer ID]],MedExam_Table[[#Headers],[#Data],[Diabetes Status]],"Not Found",0)</f>
        <v>Normal</v>
      </c>
      <c r="L1121" cm="1">
        <f t="array" ref="L1121">_xlfn.XLOOKUP($A1121,Hospitalisation_table[[#All],[Customer ID]],Hospitalisation_table[[#All],[Customer Age]],"Not Found",0)</f>
        <v>28</v>
      </c>
      <c r="M1121" t="str" cm="1">
        <f t="array" ref="M1121">_xlfn.XLOOKUP($A1121,Hospitalisation_table[[#All],[Customer ID]],Hospitalisation_table[[#All],[Date of Birth]],"Not Found",0)</f>
        <v>25-Oct-1994</v>
      </c>
      <c r="N1121" s="22" cm="1">
        <f t="array" ref="N1121">_xlfn.XLOOKUP($A1121,Hospitalisation_table[[#All],[Customer ID]],Hospitalisation_table[[#All],[charges]],"Not Found",0)</f>
        <v>3171.61</v>
      </c>
      <c r="O1121" t="str" cm="1">
        <f t="array" ref="O1121">_xlfn.XLOOKUP($A1121,Hospitalisation_table[[#All],[Customer ID]],Hospitalisation_table[[#All],[Hospital tier_Updated]],"Not Found",0)</f>
        <v>tier - 2</v>
      </c>
      <c r="P1121" t="str" cm="1">
        <f t="array" ref="P1121">_xlfn.XLOOKUP($A1121,Hospitalisation_table[[#All],[Customer ID]],Hospitalisation_table[[#All],[City tier_updated]],"Not Found",0)</f>
        <v>tier - 3</v>
      </c>
      <c r="Q1121" t="str" cm="1">
        <f t="array" ref="Q1121">_xlfn.XLOOKUP($A1121,Hospitalisation_table[[#All],[Customer ID]],Hospitalisation_table[[#All],[State ID Updated]],"Not Found",0)</f>
        <v>R1013</v>
      </c>
    </row>
    <row r="1122" spans="1:17" x14ac:dyDescent="0.3">
      <c r="A1122" s="13" t="s">
        <v>362</v>
      </c>
      <c r="B1122" t="str" cm="1">
        <f t="array" ref="B1122">_xlfn.XLOOKUP($A1122,CustomersName[[#All],[Customer ID]],CustomersName[[#All],[First Name]],"Not Found",0)</f>
        <v>Megan</v>
      </c>
      <c r="C1122" cm="1">
        <f t="array" ref="C1122">_xlfn.XLOOKUP($A1122,MedExam_Table[[#Headers],[#Data],[Customer ID]],MedExam_Table[[#Headers],[#Data],[BMI]],"Not Found",0)</f>
        <v>16.815000000000001</v>
      </c>
      <c r="D1122" cm="1">
        <f t="array" ref="D1122">_xlfn.XLOOKUP($A1122,MedExam_Table[[#Headers],[#Data],[Customer ID]],MedExam_Table[[#Headers],[#Data],[HBA1C]],"Not Found",0)</f>
        <v>5.29</v>
      </c>
      <c r="E1122" t="str" cm="1">
        <f t="array" ref="E1122">_xlfn.XLOOKUP($A1122,MedExam_Table[[#Headers],[#Data],[Customer ID]],MedExam_Table[[#Headers],[#Data],[Heart Issues Updated]],"Not Found",0)</f>
        <v>Yes</v>
      </c>
      <c r="F1122" t="str" cm="1">
        <f t="array" ref="F1122">_xlfn.XLOOKUP($A1122,MedExam_Table[[#Headers],[#Data],[Customer ID]],MedExam_Table[[#Headers],[#Data],[Any Transplants Update]],"Not Found",0)</f>
        <v>No</v>
      </c>
      <c r="G1122" t="str" cm="1">
        <f t="array" ref="G1122">_xlfn.XLOOKUP($A1122,MedExam_Table[[#Headers],[#Data],[Customer ID]],MedExam_Table[[#Headers],[#Data],[Cancer history]],"Not Found",0)</f>
        <v>No</v>
      </c>
      <c r="H1122" cm="1">
        <f t="array" ref="H1122">_xlfn.XLOOKUP($A1122,MedExam_Table[[#Headers],[#Data],[Customer ID]],MedExam_Table[[#Headers],[#Data],[NumberOfMajorSurgeries_updated]],"Not Found",0)</f>
        <v>0</v>
      </c>
      <c r="I1122" t="str" cm="1">
        <f t="array" ref="I1122">_xlfn.XLOOKUP($A1122,MedExam_Table[[#Headers],[#Data],[Customer ID]],MedExam_Table[[#Headers],[#Data],[Smoker Updated]],"Not Found",0)</f>
        <v>No</v>
      </c>
      <c r="J1122" t="str" cm="1">
        <f t="array" ref="J1122">_xlfn.XLOOKUP($A1122,MedExam_Table[[#Headers],[#Data],[Customer ID]],MedExam_Table[[#Headers],[#Data],[Weight Status]],"Not Found",0)</f>
        <v>Underweight</v>
      </c>
      <c r="K1122" t="str" cm="1">
        <f t="array" ref="K1122">_xlfn.XLOOKUP($A1122,MedExam_Table[[#Headers],[#Data],[Customer ID]],MedExam_Table[[#Headers],[#Data],[Diabetes Status]],"Not Found",0)</f>
        <v>Normal</v>
      </c>
      <c r="L1122" cm="1">
        <f t="array" ref="L1122">_xlfn.XLOOKUP($A1122,Hospitalisation_table[[#All],[Customer ID]],Hospitalisation_table[[#All],[Customer Age]],"Not Found",0)</f>
        <v>21</v>
      </c>
      <c r="M1122" t="str" cm="1">
        <f t="array" ref="M1122">_xlfn.XLOOKUP($A1122,Hospitalisation_table[[#All],[Customer ID]],Hospitalisation_table[[#All],[Date of Birth]],"Not Found",0)</f>
        <v>29-Aug-2001</v>
      </c>
      <c r="N1122" s="22" cm="1">
        <f t="array" ref="N1122">_xlfn.XLOOKUP($A1122,Hospitalisation_table[[#All],[Customer ID]],Hospitalisation_table[[#All],[charges]],"Not Found",0)</f>
        <v>3167.46</v>
      </c>
      <c r="O1122" t="str" cm="1">
        <f t="array" ref="O1122">_xlfn.XLOOKUP($A1122,Hospitalisation_table[[#All],[Customer ID]],Hospitalisation_table[[#All],[Hospital tier_Updated]],"Not Found",0)</f>
        <v>tier - 2</v>
      </c>
      <c r="P1122" t="str" cm="1">
        <f t="array" ref="P1122">_xlfn.XLOOKUP($A1122,Hospitalisation_table[[#All],[Customer ID]],Hospitalisation_table[[#All],[City tier_updated]],"Not Found",0)</f>
        <v>tier - 3</v>
      </c>
      <c r="Q1122" t="str" cm="1">
        <f t="array" ref="Q1122">_xlfn.XLOOKUP($A1122,Hospitalisation_table[[#All],[Customer ID]],Hospitalisation_table[[#All],[State ID Updated]],"Not Found",0)</f>
        <v>R1024</v>
      </c>
    </row>
    <row r="1123" spans="1:17" x14ac:dyDescent="0.3">
      <c r="A1123" s="14" t="s">
        <v>361</v>
      </c>
      <c r="B1123" t="str" cm="1">
        <f t="array" ref="B1123">_xlfn.XLOOKUP($A1123,CustomersName[[#All],[Customer ID]],CustomersName[[#All],[First Name]],"Not Found",0)</f>
        <v>Krhsten M</v>
      </c>
      <c r="C1123" cm="1">
        <f t="array" ref="C1123">_xlfn.XLOOKUP($A1123,MedExam_Table[[#Headers],[#Data],[Customer ID]],MedExam_Table[[#Headers],[#Data],[BMI]],"Not Found",0)</f>
        <v>25.61</v>
      </c>
      <c r="D1123" cm="1">
        <f t="array" ref="D1123">_xlfn.XLOOKUP($A1123,MedExam_Table[[#Headers],[#Data],[Customer ID]],MedExam_Table[[#Headers],[#Data],[HBA1C]],"Not Found",0)</f>
        <v>4</v>
      </c>
      <c r="E1123" t="str" cm="1">
        <f t="array" ref="E1123">_xlfn.XLOOKUP($A1123,MedExam_Table[[#Headers],[#Data],[Customer ID]],MedExam_Table[[#Headers],[#Data],[Heart Issues Updated]],"Not Found",0)</f>
        <v>No</v>
      </c>
      <c r="F1123" t="str" cm="1">
        <f t="array" ref="F1123">_xlfn.XLOOKUP($A1123,MedExam_Table[[#Headers],[#Data],[Customer ID]],MedExam_Table[[#Headers],[#Data],[Any Transplants Update]],"Not Found",0)</f>
        <v>No</v>
      </c>
      <c r="G1123" t="str" cm="1">
        <f t="array" ref="G1123">_xlfn.XLOOKUP($A1123,MedExam_Table[[#Headers],[#Data],[Customer ID]],MedExam_Table[[#Headers],[#Data],[Cancer history]],"Not Found",0)</f>
        <v>Yes</v>
      </c>
      <c r="H1123" cm="1">
        <f t="array" ref="H1123">_xlfn.XLOOKUP($A1123,MedExam_Table[[#Headers],[#Data],[Customer ID]],MedExam_Table[[#Headers],[#Data],[NumberOfMajorSurgeries_updated]],"Not Found",0)</f>
        <v>1</v>
      </c>
      <c r="I1123" t="str" cm="1">
        <f t="array" ref="I1123">_xlfn.XLOOKUP($A1123,MedExam_Table[[#Headers],[#Data],[Customer ID]],MedExam_Table[[#Headers],[#Data],[Smoker Updated]],"Not Found",0)</f>
        <v>No</v>
      </c>
      <c r="J1123" t="str" cm="1">
        <f t="array" ref="J1123">_xlfn.XLOOKUP($A1123,MedExam_Table[[#Headers],[#Data],[Customer ID]],MedExam_Table[[#Headers],[#Data],[Weight Status]],"Not Found",0)</f>
        <v>OverWeight</v>
      </c>
      <c r="K1123" t="str" cm="1">
        <f t="array" ref="K1123">_xlfn.XLOOKUP($A1123,MedExam_Table[[#Headers],[#Data],[Customer ID]],MedExam_Table[[#Headers],[#Data],[Diabetes Status]],"Not Found",0)</f>
        <v>Normal</v>
      </c>
      <c r="L1123" cm="1">
        <f t="array" ref="L1123">_xlfn.XLOOKUP($A1123,Hospitalisation_table[[#All],[Customer ID]],Hospitalisation_table[[#All],[Customer Age]],"Not Found",0)</f>
        <v>29</v>
      </c>
      <c r="M1123" t="str" cm="1">
        <f t="array" ref="M1123">_xlfn.XLOOKUP($A1123,Hospitalisation_table[[#All],[Customer ID]],Hospitalisation_table[[#All],[Date of Birth]],"Not Found",0)</f>
        <v>25-Sep-1993</v>
      </c>
      <c r="N1123" s="22" cm="1">
        <f t="array" ref="N1123">_xlfn.XLOOKUP($A1123,Hospitalisation_table[[#All],[Customer ID]],Hospitalisation_table[[#All],[charges]],"Not Found",0)</f>
        <v>3162.02</v>
      </c>
      <c r="O1123" t="str" cm="1">
        <f t="array" ref="O1123">_xlfn.XLOOKUP($A1123,Hospitalisation_table[[#All],[Customer ID]],Hospitalisation_table[[#All],[Hospital tier_Updated]],"Not Found",0)</f>
        <v>tier - 2</v>
      </c>
      <c r="P1123" t="str" cm="1">
        <f t="array" ref="P1123">_xlfn.XLOOKUP($A1123,Hospitalisation_table[[#All],[Customer ID]],Hospitalisation_table[[#All],[City tier_updated]],"Not Found",0)</f>
        <v>tier - 3</v>
      </c>
      <c r="Q1123" t="str" cm="1">
        <f t="array" ref="Q1123">_xlfn.XLOOKUP($A1123,Hospitalisation_table[[#All],[Customer ID]],Hospitalisation_table[[#All],[State ID Updated]],"Not Found",0)</f>
        <v>R1013</v>
      </c>
    </row>
    <row r="1124" spans="1:17" x14ac:dyDescent="0.3">
      <c r="A1124" s="13" t="s">
        <v>360</v>
      </c>
      <c r="B1124" t="str" cm="1">
        <f t="array" ref="B1124">_xlfn.XLOOKUP($A1124,CustomersName[[#All],[Customer ID]],CustomersName[[#All],[First Name]],"Not Found",0)</f>
        <v>Alix</v>
      </c>
      <c r="C1124" cm="1">
        <f t="array" ref="C1124">_xlfn.XLOOKUP($A1124,MedExam_Table[[#Headers],[#Data],[Customer ID]],MedExam_Table[[#Headers],[#Data],[BMI]],"Not Found",0)</f>
        <v>25.8</v>
      </c>
      <c r="D1124" cm="1">
        <f t="array" ref="D1124">_xlfn.XLOOKUP($A1124,MedExam_Table[[#Headers],[#Data],[Customer ID]],MedExam_Table[[#Headers],[#Data],[HBA1C]],"Not Found",0)</f>
        <v>5.49</v>
      </c>
      <c r="E1124" t="str" cm="1">
        <f t="array" ref="E1124">_xlfn.XLOOKUP($A1124,MedExam_Table[[#Headers],[#Data],[Customer ID]],MedExam_Table[[#Headers],[#Data],[Heart Issues Updated]],"Not Found",0)</f>
        <v>No</v>
      </c>
      <c r="F1124" t="str" cm="1">
        <f t="array" ref="F1124">_xlfn.XLOOKUP($A1124,MedExam_Table[[#Headers],[#Data],[Customer ID]],MedExam_Table[[#Headers],[#Data],[Any Transplants Update]],"Not Found",0)</f>
        <v>No</v>
      </c>
      <c r="G1124" t="str" cm="1">
        <f t="array" ref="G1124">_xlfn.XLOOKUP($A1124,MedExam_Table[[#Headers],[#Data],[Customer ID]],MedExam_Table[[#Headers],[#Data],[Cancer history]],"Not Found",0)</f>
        <v>No</v>
      </c>
      <c r="H1124" cm="1">
        <f t="array" ref="H1124">_xlfn.XLOOKUP($A1124,MedExam_Table[[#Headers],[#Data],[Customer ID]],MedExam_Table[[#Headers],[#Data],[NumberOfMajorSurgeries_updated]],"Not Found",0)</f>
        <v>0</v>
      </c>
      <c r="I1124" t="str" cm="1">
        <f t="array" ref="I1124">_xlfn.XLOOKUP($A1124,MedExam_Table[[#Headers],[#Data],[Customer ID]],MedExam_Table[[#Headers],[#Data],[Smoker Updated]],"Not Found",0)</f>
        <v>No</v>
      </c>
      <c r="J1124" t="str" cm="1">
        <f t="array" ref="J1124">_xlfn.XLOOKUP($A1124,MedExam_Table[[#Headers],[#Data],[Customer ID]],MedExam_Table[[#Headers],[#Data],[Weight Status]],"Not Found",0)</f>
        <v>OverWeight</v>
      </c>
      <c r="K1124" t="str" cm="1">
        <f t="array" ref="K1124">_xlfn.XLOOKUP($A1124,MedExam_Table[[#Headers],[#Data],[Customer ID]],MedExam_Table[[#Headers],[#Data],[Diabetes Status]],"Not Found",0)</f>
        <v>Normal</v>
      </c>
      <c r="L1124" cm="1">
        <f t="array" ref="L1124">_xlfn.XLOOKUP($A1124,Hospitalisation_table[[#All],[Customer ID]],Hospitalisation_table[[#All],[Customer Age]],"Not Found",0)</f>
        <v>28</v>
      </c>
      <c r="M1124" t="str" cm="1">
        <f t="array" ref="M1124">_xlfn.XLOOKUP($A1124,Hospitalisation_table[[#All],[Customer ID]],Hospitalisation_table[[#All],[Date of Birth]],"Not Found",0)</f>
        <v>10-Jul-1994</v>
      </c>
      <c r="N1124" s="22" cm="1">
        <f t="array" ref="N1124">_xlfn.XLOOKUP($A1124,Hospitalisation_table[[#All],[Customer ID]],Hospitalisation_table[[#All],[charges]],"Not Found",0)</f>
        <v>3161.45</v>
      </c>
      <c r="O1124" t="str" cm="1">
        <f t="array" ref="O1124">_xlfn.XLOOKUP($A1124,Hospitalisation_table[[#All],[Customer ID]],Hospitalisation_table[[#All],[Hospital tier_Updated]],"Not Found",0)</f>
        <v>tier - 2</v>
      </c>
      <c r="P1124" t="str" cm="1">
        <f t="array" ref="P1124">_xlfn.XLOOKUP($A1124,Hospitalisation_table[[#All],[Customer ID]],Hospitalisation_table[[#All],[City tier_updated]],"Not Found",0)</f>
        <v>tier - 1</v>
      </c>
      <c r="Q1124" t="str" cm="1">
        <f t="array" ref="Q1124">_xlfn.XLOOKUP($A1124,Hospitalisation_table[[#All],[Customer ID]],Hospitalisation_table[[#All],[State ID Updated]],"Not Found",0)</f>
        <v>R1011</v>
      </c>
    </row>
    <row r="1125" spans="1:17" x14ac:dyDescent="0.3">
      <c r="A1125" s="14" t="s">
        <v>359</v>
      </c>
      <c r="B1125" t="str" cm="1">
        <f t="array" ref="B1125">_xlfn.XLOOKUP($A1125,CustomersName[[#All],[Customer ID]],CustomersName[[#All],[First Name]],"Not Found",0)</f>
        <v>Kakushin</v>
      </c>
      <c r="C1125" cm="1">
        <f t="array" ref="C1125">_xlfn.XLOOKUP($A1125,MedExam_Table[[#Headers],[#Data],[Customer ID]],MedExam_Table[[#Headers],[#Data],[BMI]],"Not Found",0)</f>
        <v>27.39</v>
      </c>
      <c r="D1125" cm="1">
        <f t="array" ref="D1125">_xlfn.XLOOKUP($A1125,MedExam_Table[[#Headers],[#Data],[Customer ID]],MedExam_Table[[#Headers],[#Data],[HBA1C]],"Not Found",0)</f>
        <v>5.34</v>
      </c>
      <c r="E1125" t="str" cm="1">
        <f t="array" ref="E1125">_xlfn.XLOOKUP($A1125,MedExam_Table[[#Headers],[#Data],[Customer ID]],MedExam_Table[[#Headers],[#Data],[Heart Issues Updated]],"Not Found",0)</f>
        <v>No</v>
      </c>
      <c r="F1125" t="str" cm="1">
        <f t="array" ref="F1125">_xlfn.XLOOKUP($A1125,MedExam_Table[[#Headers],[#Data],[Customer ID]],MedExam_Table[[#Headers],[#Data],[Any Transplants Update]],"Not Found",0)</f>
        <v>No</v>
      </c>
      <c r="G1125" t="str" cm="1">
        <f t="array" ref="G1125">_xlfn.XLOOKUP($A1125,MedExam_Table[[#Headers],[#Data],[Customer ID]],MedExam_Table[[#Headers],[#Data],[Cancer history]],"Not Found",0)</f>
        <v>No</v>
      </c>
      <c r="H1125" cm="1">
        <f t="array" ref="H1125">_xlfn.XLOOKUP($A1125,MedExam_Table[[#Headers],[#Data],[Customer ID]],MedExam_Table[[#Headers],[#Data],[NumberOfMajorSurgeries_updated]],"Not Found",0)</f>
        <v>0</v>
      </c>
      <c r="I1125" t="str" cm="1">
        <f t="array" ref="I1125">_xlfn.XLOOKUP($A1125,MedExam_Table[[#Headers],[#Data],[Customer ID]],MedExam_Table[[#Headers],[#Data],[Smoker Updated]],"Not Found",0)</f>
        <v>No</v>
      </c>
      <c r="J1125" t="str" cm="1">
        <f t="array" ref="J1125">_xlfn.XLOOKUP($A1125,MedExam_Table[[#Headers],[#Data],[Customer ID]],MedExam_Table[[#Headers],[#Data],[Weight Status]],"Not Found",0)</f>
        <v>OverWeight</v>
      </c>
      <c r="K1125" t="str" cm="1">
        <f t="array" ref="K1125">_xlfn.XLOOKUP($A1125,MedExam_Table[[#Headers],[#Data],[Customer ID]],MedExam_Table[[#Headers],[#Data],[Diabetes Status]],"Not Found",0)</f>
        <v>Normal</v>
      </c>
      <c r="L1125" cm="1">
        <f t="array" ref="L1125">_xlfn.XLOOKUP($A1125,Hospitalisation_table[[#All],[Customer ID]],Hospitalisation_table[[#All],[Customer Age]],"Not Found",0)</f>
        <v>23</v>
      </c>
      <c r="M1125" t="str" cm="1">
        <f t="array" ref="M1125">_xlfn.XLOOKUP($A1125,Hospitalisation_table[[#All],[Customer ID]],Hospitalisation_table[[#All],[Date of Birth]],"Not Found",0)</f>
        <v>25-Jun-1999</v>
      </c>
      <c r="N1125" s="22" cm="1">
        <f t="array" ref="N1125">_xlfn.XLOOKUP($A1125,Hospitalisation_table[[#All],[Customer ID]],Hospitalisation_table[[#All],[charges]],"Not Found",0)</f>
        <v>3128.35</v>
      </c>
      <c r="O1125" t="str" cm="1">
        <f t="array" ref="O1125">_xlfn.XLOOKUP($A1125,Hospitalisation_table[[#All],[Customer ID]],Hospitalisation_table[[#All],[Hospital tier_Updated]],"Not Found",0)</f>
        <v>tier - 2</v>
      </c>
      <c r="P1125" t="str" cm="1">
        <f t="array" ref="P1125">_xlfn.XLOOKUP($A1125,Hospitalisation_table[[#All],[Customer ID]],Hospitalisation_table[[#All],[City tier_updated]],"Not Found",0)</f>
        <v>tier - 3</v>
      </c>
      <c r="Q1125" t="str" cm="1">
        <f t="array" ref="Q1125">_xlfn.XLOOKUP($A1125,Hospitalisation_table[[#All],[Customer ID]],Hospitalisation_table[[#All],[State ID Updated]],"Not Found",0)</f>
        <v>R1021</v>
      </c>
    </row>
    <row r="1126" spans="1:17" x14ac:dyDescent="0.3">
      <c r="A1126" s="13" t="s">
        <v>2172</v>
      </c>
      <c r="B1126" t="str" cm="1">
        <f t="array" ref="B1126">_xlfn.XLOOKUP($A1126,CustomersName[[#All],[Customer ID]],CustomersName[[#All],[First Name]],"Not Found",0)</f>
        <v>Alejandro</v>
      </c>
      <c r="C1126" cm="1">
        <f t="array" ref="C1126">_xlfn.XLOOKUP($A1126,MedExam_Table[[#Headers],[#Data],[Customer ID]],MedExam_Table[[#Headers],[#Data],[BMI]],"Not Found",0)</f>
        <v>39.14</v>
      </c>
      <c r="D1126" cm="1">
        <f t="array" ref="D1126">_xlfn.XLOOKUP($A1126,MedExam_Table[[#Headers],[#Data],[Customer ID]],MedExam_Table[[#Headers],[#Data],[HBA1C]],"Not Found",0)</f>
        <v>4.4000000000000004</v>
      </c>
      <c r="E1126" t="str" cm="1">
        <f t="array" ref="E1126">_xlfn.XLOOKUP($A1126,MedExam_Table[[#Headers],[#Data],[Customer ID]],MedExam_Table[[#Headers],[#Data],[Heart Issues Updated]],"Not Found",0)</f>
        <v>No</v>
      </c>
      <c r="F1126" t="str" cm="1">
        <f t="array" ref="F1126">_xlfn.XLOOKUP($A1126,MedExam_Table[[#Headers],[#Data],[Customer ID]],MedExam_Table[[#Headers],[#Data],[Any Transplants Update]],"Not Found",0)</f>
        <v>No</v>
      </c>
      <c r="G1126" t="str" cm="1">
        <f t="array" ref="G1126">_xlfn.XLOOKUP($A1126,MedExam_Table[[#Headers],[#Data],[Customer ID]],MedExam_Table[[#Headers],[#Data],[Cancer history]],"Not Found",0)</f>
        <v>Yes</v>
      </c>
      <c r="H1126" cm="1">
        <f t="array" ref="H1126">_xlfn.XLOOKUP($A1126,MedExam_Table[[#Headers],[#Data],[Customer ID]],MedExam_Table[[#Headers],[#Data],[NumberOfMajorSurgeries_updated]],"Not Found",0)</f>
        <v>1</v>
      </c>
      <c r="I1126" t="str" cm="1">
        <f t="array" ref="I1126">_xlfn.XLOOKUP($A1126,MedExam_Table[[#Headers],[#Data],[Customer ID]],MedExam_Table[[#Headers],[#Data],[Smoker Updated]],"Not Found",0)</f>
        <v>Yes</v>
      </c>
      <c r="J1126" t="str" cm="1">
        <f t="array" ref="J1126">_xlfn.XLOOKUP($A1126,MedExam_Table[[#Headers],[#Data],[Customer ID]],MedExam_Table[[#Headers],[#Data],[Weight Status]],"Not Found",0)</f>
        <v>Obesity</v>
      </c>
      <c r="K1126" t="str" cm="1">
        <f t="array" ref="K1126">_xlfn.XLOOKUP($A1126,MedExam_Table[[#Headers],[#Data],[Customer ID]],MedExam_Table[[#Headers],[#Data],[Diabetes Status]],"Not Found",0)</f>
        <v>Normal</v>
      </c>
      <c r="L1126" cm="1">
        <f t="array" ref="L1126">_xlfn.XLOOKUP($A1126,Hospitalisation_table[[#All],[Customer ID]],Hospitalisation_table[[#All],[Customer Age]],"Not Found",0)</f>
        <v>43</v>
      </c>
      <c r="M1126" t="str" cm="1">
        <f t="array" ref="M1126">_xlfn.XLOOKUP($A1126,Hospitalisation_table[[#All],[Customer ID]],Hospitalisation_table[[#All],[Date of Birth]],"Not Found",0)</f>
        <v>4-Nov-1979</v>
      </c>
      <c r="N1126" s="22" cm="1">
        <f t="array" ref="N1126">_xlfn.XLOOKUP($A1126,Hospitalisation_table[[#All],[Customer ID]],Hospitalisation_table[[#All],[charges]],"Not Found",0)</f>
        <v>36090.49</v>
      </c>
      <c r="O1126" t="str" cm="1">
        <f t="array" ref="O1126">_xlfn.XLOOKUP($A1126,Hospitalisation_table[[#All],[Customer ID]],Hospitalisation_table[[#All],[Hospital tier_Updated]],"Not Found",0)</f>
        <v>tier - 2</v>
      </c>
      <c r="P1126" t="str" cm="1">
        <f t="array" ref="P1126">_xlfn.XLOOKUP($A1126,Hospitalisation_table[[#All],[Customer ID]],Hospitalisation_table[[#All],[City tier_updated]],"Not Found",0)</f>
        <v>tier - 2</v>
      </c>
      <c r="Q1126" t="str" cm="1">
        <f t="array" ref="Q1126">_xlfn.XLOOKUP($A1126,Hospitalisation_table[[#All],[Customer ID]],Hospitalisation_table[[#All],[State ID Updated]],"Not Found",0)</f>
        <v>R1011</v>
      </c>
    </row>
    <row r="1127" spans="1:17" x14ac:dyDescent="0.3">
      <c r="A1127" s="14" t="s">
        <v>358</v>
      </c>
      <c r="B1127" t="str" cm="1">
        <f t="array" ref="B1127">_xlfn.XLOOKUP($A1127,CustomersName[[#All],[Customer ID]],CustomersName[[#All],[First Name]],"Not Found",0)</f>
        <v>Michahl J</v>
      </c>
      <c r="C1127" cm="1">
        <f t="array" ref="C1127">_xlfn.XLOOKUP($A1127,MedExam_Table[[#Headers],[#Data],[Customer ID]],MedExam_Table[[#Headers],[#Data],[BMI]],"Not Found",0)</f>
        <v>17.03</v>
      </c>
      <c r="D1127" cm="1">
        <f t="array" ref="D1127">_xlfn.XLOOKUP($A1127,MedExam_Table[[#Headers],[#Data],[Customer ID]],MedExam_Table[[#Headers],[#Data],[HBA1C]],"Not Found",0)</f>
        <v>4.12</v>
      </c>
      <c r="E1127" t="str" cm="1">
        <f t="array" ref="E1127">_xlfn.XLOOKUP($A1127,MedExam_Table[[#Headers],[#Data],[Customer ID]],MedExam_Table[[#Headers],[#Data],[Heart Issues Updated]],"Not Found",0)</f>
        <v>No</v>
      </c>
      <c r="F1127" t="str" cm="1">
        <f t="array" ref="F1127">_xlfn.XLOOKUP($A1127,MedExam_Table[[#Headers],[#Data],[Customer ID]],MedExam_Table[[#Headers],[#Data],[Any Transplants Update]],"Not Found",0)</f>
        <v>No</v>
      </c>
      <c r="G1127" t="str" cm="1">
        <f t="array" ref="G1127">_xlfn.XLOOKUP($A1127,MedExam_Table[[#Headers],[#Data],[Customer ID]],MedExam_Table[[#Headers],[#Data],[Cancer history]],"Not Found",0)</f>
        <v>No</v>
      </c>
      <c r="H1127" cm="1">
        <f t="array" ref="H1127">_xlfn.XLOOKUP($A1127,MedExam_Table[[#Headers],[#Data],[Customer ID]],MedExam_Table[[#Headers],[#Data],[NumberOfMajorSurgeries_updated]],"Not Found",0)</f>
        <v>1</v>
      </c>
      <c r="I1127" t="str" cm="1">
        <f t="array" ref="I1127">_xlfn.XLOOKUP($A1127,MedExam_Table[[#Headers],[#Data],[Customer ID]],MedExam_Table[[#Headers],[#Data],[Smoker Updated]],"Not Found",0)</f>
        <v>No</v>
      </c>
      <c r="J1127" t="str" cm="1">
        <f t="array" ref="J1127">_xlfn.XLOOKUP($A1127,MedExam_Table[[#Headers],[#Data],[Customer ID]],MedExam_Table[[#Headers],[#Data],[Weight Status]],"Not Found",0)</f>
        <v>Underweight</v>
      </c>
      <c r="K1127" t="str" cm="1">
        <f t="array" ref="K1127">_xlfn.XLOOKUP($A1127,MedExam_Table[[#Headers],[#Data],[Customer ID]],MedExam_Table[[#Headers],[#Data],[Diabetes Status]],"Not Found",0)</f>
        <v>Normal</v>
      </c>
      <c r="L1127" cm="1">
        <f t="array" ref="L1127">_xlfn.XLOOKUP($A1127,Hospitalisation_table[[#All],[Customer ID]],Hospitalisation_table[[#All],[Customer Age]],"Not Found",0)</f>
        <v>35</v>
      </c>
      <c r="M1127" t="str" cm="1">
        <f t="array" ref="M1127">_xlfn.XLOOKUP($A1127,Hospitalisation_table[[#All],[Customer ID]],Hospitalisation_table[[#All],[Date of Birth]],"Not Found",0)</f>
        <v>1-Aug-1987</v>
      </c>
      <c r="N1127" s="22" cm="1">
        <f t="array" ref="N1127">_xlfn.XLOOKUP($A1127,Hospitalisation_table[[#All],[Customer ID]],Hospitalisation_table[[#All],[charges]],"Not Found",0)</f>
        <v>3088.06</v>
      </c>
      <c r="O1127" t="str" cm="1">
        <f t="array" ref="O1127">_xlfn.XLOOKUP($A1127,Hospitalisation_table[[#All],[Customer ID]],Hospitalisation_table[[#All],[Hospital tier_Updated]],"Not Found",0)</f>
        <v>tier - 2</v>
      </c>
      <c r="P1127" t="str" cm="1">
        <f t="array" ref="P1127">_xlfn.XLOOKUP($A1127,Hospitalisation_table[[#All],[Customer ID]],Hospitalisation_table[[#All],[City tier_updated]],"Not Found",0)</f>
        <v>tier - 2</v>
      </c>
      <c r="Q1127" t="str" cm="1">
        <f t="array" ref="Q1127">_xlfn.XLOOKUP($A1127,Hospitalisation_table[[#All],[Customer ID]],Hospitalisation_table[[#All],[State ID Updated]],"Not Found",0)</f>
        <v>R1013</v>
      </c>
    </row>
    <row r="1128" spans="1:17" x14ac:dyDescent="0.3">
      <c r="A1128" s="13" t="s">
        <v>357</v>
      </c>
      <c r="B1128" t="str" cm="1">
        <f t="array" ref="B1128">_xlfn.XLOOKUP($A1128,CustomersName[[#All],[Customer ID]],CustomersName[[#All],[First Name]],"Not Found",0)</f>
        <v>Bradley</v>
      </c>
      <c r="C1128" cm="1">
        <f t="array" ref="C1128">_xlfn.XLOOKUP($A1128,MedExam_Table[[#Headers],[#Data],[Customer ID]],MedExam_Table[[#Headers],[#Data],[BMI]],"Not Found",0)</f>
        <v>23.75</v>
      </c>
      <c r="D1128" cm="1">
        <f t="array" ref="D1128">_xlfn.XLOOKUP($A1128,MedExam_Table[[#Headers],[#Data],[Customer ID]],MedExam_Table[[#Headers],[#Data],[HBA1C]],"Not Found",0)</f>
        <v>5.49</v>
      </c>
      <c r="E1128" t="str" cm="1">
        <f t="array" ref="E1128">_xlfn.XLOOKUP($A1128,MedExam_Table[[#Headers],[#Data],[Customer ID]],MedExam_Table[[#Headers],[#Data],[Heart Issues Updated]],"Not Found",0)</f>
        <v>Yes</v>
      </c>
      <c r="F1128" t="str" cm="1">
        <f t="array" ref="F1128">_xlfn.XLOOKUP($A1128,MedExam_Table[[#Headers],[#Data],[Customer ID]],MedExam_Table[[#Headers],[#Data],[Any Transplants Update]],"Not Found",0)</f>
        <v>No</v>
      </c>
      <c r="G1128" t="str" cm="1">
        <f t="array" ref="G1128">_xlfn.XLOOKUP($A1128,MedExam_Table[[#Headers],[#Data],[Customer ID]],MedExam_Table[[#Headers],[#Data],[Cancer history]],"Not Found",0)</f>
        <v>No</v>
      </c>
      <c r="H1128" cm="1">
        <f t="array" ref="H1128">_xlfn.XLOOKUP($A1128,MedExam_Table[[#Headers],[#Data],[Customer ID]],MedExam_Table[[#Headers],[#Data],[NumberOfMajorSurgeries_updated]],"Not Found",0)</f>
        <v>0</v>
      </c>
      <c r="I1128" t="str" cm="1">
        <f t="array" ref="I1128">_xlfn.XLOOKUP($A1128,MedExam_Table[[#Headers],[#Data],[Customer ID]],MedExam_Table[[#Headers],[#Data],[Smoker Updated]],"Not Found",0)</f>
        <v>No</v>
      </c>
      <c r="J1128" t="str" cm="1">
        <f t="array" ref="J1128">_xlfn.XLOOKUP($A1128,MedExam_Table[[#Headers],[#Data],[Customer ID]],MedExam_Table[[#Headers],[#Data],[Weight Status]],"Not Found",0)</f>
        <v>NormalWeight</v>
      </c>
      <c r="K1128" t="str" cm="1">
        <f t="array" ref="K1128">_xlfn.XLOOKUP($A1128,MedExam_Table[[#Headers],[#Data],[Customer ID]],MedExam_Table[[#Headers],[#Data],[Diabetes Status]],"Not Found",0)</f>
        <v>Normal</v>
      </c>
      <c r="L1128" cm="1">
        <f t="array" ref="L1128">_xlfn.XLOOKUP($A1128,Hospitalisation_table[[#All],[Customer ID]],Hospitalisation_table[[#All],[Customer Age]],"Not Found",0)</f>
        <v>21</v>
      </c>
      <c r="M1128" t="str" cm="1">
        <f t="array" ref="M1128">_xlfn.XLOOKUP($A1128,Hospitalisation_table[[#All],[Customer ID]],Hospitalisation_table[[#All],[Date of Birth]],"Not Found",0)</f>
        <v>13-Oct-2001</v>
      </c>
      <c r="N1128" s="22" cm="1">
        <f t="array" ref="N1128">_xlfn.XLOOKUP($A1128,Hospitalisation_table[[#All],[Customer ID]],Hospitalisation_table[[#All],[charges]],"Not Found",0)</f>
        <v>3077.1</v>
      </c>
      <c r="O1128" t="str" cm="1">
        <f t="array" ref="O1128">_xlfn.XLOOKUP($A1128,Hospitalisation_table[[#All],[Customer ID]],Hospitalisation_table[[#All],[Hospital tier_Updated]],"Not Found",0)</f>
        <v>tier - 2</v>
      </c>
      <c r="P1128" t="str" cm="1">
        <f t="array" ref="P1128">_xlfn.XLOOKUP($A1128,Hospitalisation_table[[#All],[Customer ID]],Hospitalisation_table[[#All],[City tier_updated]],"Not Found",0)</f>
        <v>tier - 1</v>
      </c>
      <c r="Q1128" t="str" cm="1">
        <f t="array" ref="Q1128">_xlfn.XLOOKUP($A1128,Hospitalisation_table[[#All],[Customer ID]],Hospitalisation_table[[#All],[State ID Updated]],"Not Found",0)</f>
        <v>R1012</v>
      </c>
    </row>
    <row r="1129" spans="1:17" x14ac:dyDescent="0.3">
      <c r="A1129" s="14" t="s">
        <v>355</v>
      </c>
      <c r="B1129" t="str" cm="1">
        <f t="array" ref="B1129">_xlfn.XLOOKUP($A1129,CustomersName[[#All],[Customer ID]],CustomersName[[#All],[First Name]],"Not Found",0)</f>
        <v>Matt</v>
      </c>
      <c r="C1129" cm="1">
        <f t="array" ref="C1129">_xlfn.XLOOKUP($A1129,MedExam_Table[[#Headers],[#Data],[Customer ID]],MedExam_Table[[#Headers],[#Data],[BMI]],"Not Found",0)</f>
        <v>26.03</v>
      </c>
      <c r="D1129" cm="1">
        <f t="array" ref="D1129">_xlfn.XLOOKUP($A1129,MedExam_Table[[#Headers],[#Data],[Customer ID]],MedExam_Table[[#Headers],[#Data],[HBA1C]],"Not Found",0)</f>
        <v>5.1100000000000003</v>
      </c>
      <c r="E1129" t="str" cm="1">
        <f t="array" ref="E1129">_xlfn.XLOOKUP($A1129,MedExam_Table[[#Headers],[#Data],[Customer ID]],MedExam_Table[[#Headers],[#Data],[Heart Issues Updated]],"Not Found",0)</f>
        <v>Yes</v>
      </c>
      <c r="F1129" t="str" cm="1">
        <f t="array" ref="F1129">_xlfn.XLOOKUP($A1129,MedExam_Table[[#Headers],[#Data],[Customer ID]],MedExam_Table[[#Headers],[#Data],[Any Transplants Update]],"Not Found",0)</f>
        <v>No</v>
      </c>
      <c r="G1129" t="str" cm="1">
        <f t="array" ref="G1129">_xlfn.XLOOKUP($A1129,MedExam_Table[[#Headers],[#Data],[Customer ID]],MedExam_Table[[#Headers],[#Data],[Cancer history]],"Not Found",0)</f>
        <v>No</v>
      </c>
      <c r="H1129" cm="1">
        <f t="array" ref="H1129">_xlfn.XLOOKUP($A1129,MedExam_Table[[#Headers],[#Data],[Customer ID]],MedExam_Table[[#Headers],[#Data],[NumberOfMajorSurgeries_updated]],"Not Found",0)</f>
        <v>1</v>
      </c>
      <c r="I1129" t="str" cm="1">
        <f t="array" ref="I1129">_xlfn.XLOOKUP($A1129,MedExam_Table[[#Headers],[#Data],[Customer ID]],MedExam_Table[[#Headers],[#Data],[Smoker Updated]],"Not Found",0)</f>
        <v>No</v>
      </c>
      <c r="J1129" t="str" cm="1">
        <f t="array" ref="J1129">_xlfn.XLOOKUP($A1129,MedExam_Table[[#Headers],[#Data],[Customer ID]],MedExam_Table[[#Headers],[#Data],[Weight Status]],"Not Found",0)</f>
        <v>OverWeight</v>
      </c>
      <c r="K1129" t="str" cm="1">
        <f t="array" ref="K1129">_xlfn.XLOOKUP($A1129,MedExam_Table[[#Headers],[#Data],[Customer ID]],MedExam_Table[[#Headers],[#Data],[Diabetes Status]],"Not Found",0)</f>
        <v>Normal</v>
      </c>
      <c r="L1129" cm="1">
        <f t="array" ref="L1129">_xlfn.XLOOKUP($A1129,Hospitalisation_table[[#All],[Customer ID]],Hospitalisation_table[[#All],[Customer Age]],"Not Found",0)</f>
        <v>27</v>
      </c>
      <c r="M1129" t="str" cm="1">
        <f t="array" ref="M1129">_xlfn.XLOOKUP($A1129,Hospitalisation_table[[#All],[Customer ID]],Hospitalisation_table[[#All],[Date of Birth]],"Not Found",0)</f>
        <v>10-Sep-1995</v>
      </c>
      <c r="N1129" s="22" cm="1">
        <f t="array" ref="N1129">_xlfn.XLOOKUP($A1129,Hospitalisation_table[[#All],[Customer ID]],Hospitalisation_table[[#All],[charges]],"Not Found",0)</f>
        <v>3070.81</v>
      </c>
      <c r="O1129" t="str" cm="1">
        <f t="array" ref="O1129">_xlfn.XLOOKUP($A1129,Hospitalisation_table[[#All],[Customer ID]],Hospitalisation_table[[#All],[Hospital tier_Updated]],"Not Found",0)</f>
        <v>tier - 3</v>
      </c>
      <c r="P1129" t="str" cm="1">
        <f t="array" ref="P1129">_xlfn.XLOOKUP($A1129,Hospitalisation_table[[#All],[Customer ID]],Hospitalisation_table[[#All],[City tier_updated]],"Not Found",0)</f>
        <v>tier - 1</v>
      </c>
      <c r="Q1129" t="str" cm="1">
        <f t="array" ref="Q1129">_xlfn.XLOOKUP($A1129,Hospitalisation_table[[#All],[Customer ID]],Hospitalisation_table[[#All],[State ID Updated]],"Not Found",0)</f>
        <v>R1017</v>
      </c>
    </row>
    <row r="1130" spans="1:17" x14ac:dyDescent="0.3">
      <c r="A1130" s="13" t="s">
        <v>354</v>
      </c>
      <c r="B1130" t="str" cm="1">
        <f t="array" ref="B1130">_xlfn.XLOOKUP($A1130,CustomersName[[#All],[Customer ID]],CustomersName[[#All],[First Name]],"Not Found",0)</f>
        <v>Amandh C.</v>
      </c>
      <c r="C1130" cm="1">
        <f t="array" ref="C1130">_xlfn.XLOOKUP($A1130,MedExam_Table[[#Headers],[#Data],[Customer ID]],MedExam_Table[[#Headers],[#Data],[BMI]],"Not Found",0)</f>
        <v>16.079999999999998</v>
      </c>
      <c r="D1130" cm="1">
        <f t="array" ref="D1130">_xlfn.XLOOKUP($A1130,MedExam_Table[[#Headers],[#Data],[Customer ID]],MedExam_Table[[#Headers],[#Data],[HBA1C]],"Not Found",0)</f>
        <v>5.94</v>
      </c>
      <c r="E1130" t="str" cm="1">
        <f t="array" ref="E1130">_xlfn.XLOOKUP($A1130,MedExam_Table[[#Headers],[#Data],[Customer ID]],MedExam_Table[[#Headers],[#Data],[Heart Issues Updated]],"Not Found",0)</f>
        <v>No</v>
      </c>
      <c r="F1130" t="str" cm="1">
        <f t="array" ref="F1130">_xlfn.XLOOKUP($A1130,MedExam_Table[[#Headers],[#Data],[Customer ID]],MedExam_Table[[#Headers],[#Data],[Any Transplants Update]],"Not Found",0)</f>
        <v>No</v>
      </c>
      <c r="G1130" t="str" cm="1">
        <f t="array" ref="G1130">_xlfn.XLOOKUP($A1130,MedExam_Table[[#Headers],[#Data],[Customer ID]],MedExam_Table[[#Headers],[#Data],[Cancer history]],"Not Found",0)</f>
        <v>No</v>
      </c>
      <c r="H1130" cm="1">
        <f t="array" ref="H1130">_xlfn.XLOOKUP($A1130,MedExam_Table[[#Headers],[#Data],[Customer ID]],MedExam_Table[[#Headers],[#Data],[NumberOfMajorSurgeries_updated]],"Not Found",0)</f>
        <v>0</v>
      </c>
      <c r="I1130" t="str" cm="1">
        <f t="array" ref="I1130">_xlfn.XLOOKUP($A1130,MedExam_Table[[#Headers],[#Data],[Customer ID]],MedExam_Table[[#Headers],[#Data],[Smoker Updated]],"Not Found",0)</f>
        <v>No</v>
      </c>
      <c r="J1130" t="str" cm="1">
        <f t="array" ref="J1130">_xlfn.XLOOKUP($A1130,MedExam_Table[[#Headers],[#Data],[Customer ID]],MedExam_Table[[#Headers],[#Data],[Weight Status]],"Not Found",0)</f>
        <v>Underweight</v>
      </c>
      <c r="K1130" t="str" cm="1">
        <f t="array" ref="K1130">_xlfn.XLOOKUP($A1130,MedExam_Table[[#Headers],[#Data],[Customer ID]],MedExam_Table[[#Headers],[#Data],[Diabetes Status]],"Not Found",0)</f>
        <v>Prediabetes</v>
      </c>
      <c r="L1130" cm="1">
        <f t="array" ref="L1130">_xlfn.XLOOKUP($A1130,Hospitalisation_table[[#All],[Customer ID]],Hospitalisation_table[[#All],[Customer Age]],"Not Found",0)</f>
        <v>33</v>
      </c>
      <c r="M1130" t="str" cm="1">
        <f t="array" ref="M1130">_xlfn.XLOOKUP($A1130,Hospitalisation_table[[#All],[Customer ID]],Hospitalisation_table[[#All],[Date of Birth]],"Not Found",0)</f>
        <v>1-Oct-1989</v>
      </c>
      <c r="N1130" s="22" cm="1">
        <f t="array" ref="N1130">_xlfn.XLOOKUP($A1130,Hospitalisation_table[[#All],[Customer ID]],Hospitalisation_table[[#All],[charges]],"Not Found",0)</f>
        <v>3065.49</v>
      </c>
      <c r="O1130" t="str" cm="1">
        <f t="array" ref="O1130">_xlfn.XLOOKUP($A1130,Hospitalisation_table[[#All],[Customer ID]],Hospitalisation_table[[#All],[Hospital tier_Updated]],"Not Found",0)</f>
        <v>tier - 2</v>
      </c>
      <c r="P1130" t="str" cm="1">
        <f t="array" ref="P1130">_xlfn.XLOOKUP($A1130,Hospitalisation_table[[#All],[Customer ID]],Hospitalisation_table[[#All],[City tier_updated]],"Not Found",0)</f>
        <v>tier - 1</v>
      </c>
      <c r="Q1130" t="str" cm="1">
        <f t="array" ref="Q1130">_xlfn.XLOOKUP($A1130,Hospitalisation_table[[#All],[Customer ID]],Hospitalisation_table[[#All],[State ID Updated]],"Not Found",0)</f>
        <v>R1012</v>
      </c>
    </row>
    <row r="1131" spans="1:17" x14ac:dyDescent="0.3">
      <c r="A1131" s="14" t="s">
        <v>353</v>
      </c>
      <c r="B1131" t="str" cm="1">
        <f t="array" ref="B1131">_xlfn.XLOOKUP($A1131,CustomersName[[#All],[Customer ID]],CustomersName[[#All],[First Name]],"Not Found",0)</f>
        <v>Valur</v>
      </c>
      <c r="C1131" cm="1">
        <f t="array" ref="C1131">_xlfn.XLOOKUP($A1131,MedExam_Table[[#Headers],[#Data],[Customer ID]],MedExam_Table[[#Headers],[#Data],[BMI]],"Not Found",0)</f>
        <v>30.875</v>
      </c>
      <c r="D1131" cm="1">
        <f t="array" ref="D1131">_xlfn.XLOOKUP($A1131,MedExam_Table[[#Headers],[#Data],[Customer ID]],MedExam_Table[[#Headers],[#Data],[HBA1C]],"Not Found",0)</f>
        <v>5.54</v>
      </c>
      <c r="E1131" t="str" cm="1">
        <f t="array" ref="E1131">_xlfn.XLOOKUP($A1131,MedExam_Table[[#Headers],[#Data],[Customer ID]],MedExam_Table[[#Headers],[#Data],[Heart Issues Updated]],"Not Found",0)</f>
        <v>No</v>
      </c>
      <c r="F1131" t="str" cm="1">
        <f t="array" ref="F1131">_xlfn.XLOOKUP($A1131,MedExam_Table[[#Headers],[#Data],[Customer ID]],MedExam_Table[[#Headers],[#Data],[Any Transplants Update]],"Not Found",0)</f>
        <v>No</v>
      </c>
      <c r="G1131" t="str" cm="1">
        <f t="array" ref="G1131">_xlfn.XLOOKUP($A1131,MedExam_Table[[#Headers],[#Data],[Customer ID]],MedExam_Table[[#Headers],[#Data],[Cancer history]],"Not Found",0)</f>
        <v>No</v>
      </c>
      <c r="H1131" cm="1">
        <f t="array" ref="H1131">_xlfn.XLOOKUP($A1131,MedExam_Table[[#Headers],[#Data],[Customer ID]],MedExam_Table[[#Headers],[#Data],[NumberOfMajorSurgeries_updated]],"Not Found",0)</f>
        <v>0</v>
      </c>
      <c r="I1131" t="str" cm="1">
        <f t="array" ref="I1131">_xlfn.XLOOKUP($A1131,MedExam_Table[[#Headers],[#Data],[Customer ID]],MedExam_Table[[#Headers],[#Data],[Smoker Updated]],"Not Found",0)</f>
        <v>No</v>
      </c>
      <c r="J1131" t="str" cm="1">
        <f t="array" ref="J1131">_xlfn.XLOOKUP($A1131,MedExam_Table[[#Headers],[#Data],[Customer ID]],MedExam_Table[[#Headers],[#Data],[Weight Status]],"Not Found",0)</f>
        <v>Obesity</v>
      </c>
      <c r="K1131" t="str" cm="1">
        <f t="array" ref="K1131">_xlfn.XLOOKUP($A1131,MedExam_Table[[#Headers],[#Data],[Customer ID]],MedExam_Table[[#Headers],[#Data],[Diabetes Status]],"Not Found",0)</f>
        <v>Normal</v>
      </c>
      <c r="L1131" cm="1">
        <f t="array" ref="L1131">_xlfn.XLOOKUP($A1131,Hospitalisation_table[[#All],[Customer ID]],Hospitalisation_table[[#All],[Customer Age]],"Not Found",0)</f>
        <v>28</v>
      </c>
      <c r="M1131" t="str" cm="1">
        <f t="array" ref="M1131">_xlfn.XLOOKUP($A1131,Hospitalisation_table[[#All],[Customer ID]],Hospitalisation_table[[#All],[Date of Birth]],"Not Found",0)</f>
        <v>26-Sep-1994</v>
      </c>
      <c r="N1131" s="22" cm="1">
        <f t="array" ref="N1131">_xlfn.XLOOKUP($A1131,Hospitalisation_table[[#All],[Customer ID]],Hospitalisation_table[[#All],[charges]],"Not Found",0)</f>
        <v>3062.51</v>
      </c>
      <c r="O1131" t="str" cm="1">
        <f t="array" ref="O1131">_xlfn.XLOOKUP($A1131,Hospitalisation_table[[#All],[Customer ID]],Hospitalisation_table[[#All],[Hospital tier_Updated]],"Not Found",0)</f>
        <v>tier - 3</v>
      </c>
      <c r="P1131" t="str" cm="1">
        <f t="array" ref="P1131">_xlfn.XLOOKUP($A1131,Hospitalisation_table[[#All],[Customer ID]],Hospitalisation_table[[#All],[City tier_updated]],"Not Found",0)</f>
        <v>tier - 1</v>
      </c>
      <c r="Q1131" t="str" cm="1">
        <f t="array" ref="Q1131">_xlfn.XLOOKUP($A1131,Hospitalisation_table[[#All],[Customer ID]],Hospitalisation_table[[#All],[State ID Updated]],"Not Found",0)</f>
        <v>R1012</v>
      </c>
    </row>
    <row r="1132" spans="1:17" x14ac:dyDescent="0.3">
      <c r="A1132" s="13" t="s">
        <v>352</v>
      </c>
      <c r="B1132" t="str" cm="1">
        <f t="array" ref="B1132">_xlfn.XLOOKUP($A1132,CustomersName[[#All],[Customer ID]],CustomersName[[#All],[First Name]],"Not Found",0)</f>
        <v>Eriha J</v>
      </c>
      <c r="C1132" cm="1">
        <f t="array" ref="C1132">_xlfn.XLOOKUP($A1132,MedExam_Table[[#Headers],[#Data],[Customer ID]],MedExam_Table[[#Headers],[#Data],[BMI]],"Not Found",0)</f>
        <v>31.79</v>
      </c>
      <c r="D1132" cm="1">
        <f t="array" ref="D1132">_xlfn.XLOOKUP($A1132,MedExam_Table[[#Headers],[#Data],[Customer ID]],MedExam_Table[[#Headers],[#Data],[HBA1C]],"Not Found",0)</f>
        <v>7.09</v>
      </c>
      <c r="E1132" t="str" cm="1">
        <f t="array" ref="E1132">_xlfn.XLOOKUP($A1132,MedExam_Table[[#Headers],[#Data],[Customer ID]],MedExam_Table[[#Headers],[#Data],[Heart Issues Updated]],"Not Found",0)</f>
        <v>No</v>
      </c>
      <c r="F1132" t="str" cm="1">
        <f t="array" ref="F1132">_xlfn.XLOOKUP($A1132,MedExam_Table[[#Headers],[#Data],[Customer ID]],MedExam_Table[[#Headers],[#Data],[Any Transplants Update]],"Not Found",0)</f>
        <v>No</v>
      </c>
      <c r="G1132" t="str" cm="1">
        <f t="array" ref="G1132">_xlfn.XLOOKUP($A1132,MedExam_Table[[#Headers],[#Data],[Customer ID]],MedExam_Table[[#Headers],[#Data],[Cancer history]],"Not Found",0)</f>
        <v>No</v>
      </c>
      <c r="H1132" cm="1">
        <f t="array" ref="H1132">_xlfn.XLOOKUP($A1132,MedExam_Table[[#Headers],[#Data],[Customer ID]],MedExam_Table[[#Headers],[#Data],[NumberOfMajorSurgeries_updated]],"Not Found",0)</f>
        <v>0</v>
      </c>
      <c r="I1132" t="str" cm="1">
        <f t="array" ref="I1132">_xlfn.XLOOKUP($A1132,MedExam_Table[[#Headers],[#Data],[Customer ID]],MedExam_Table[[#Headers],[#Data],[Smoker Updated]],"Not Found",0)</f>
        <v>No</v>
      </c>
      <c r="J1132" t="str" cm="1">
        <f t="array" ref="J1132">_xlfn.XLOOKUP($A1132,MedExam_Table[[#Headers],[#Data],[Customer ID]],MedExam_Table[[#Headers],[#Data],[Weight Status]],"Not Found",0)</f>
        <v>Obesity</v>
      </c>
      <c r="K1132" t="str" cm="1">
        <f t="array" ref="K1132">_xlfn.XLOOKUP($A1132,MedExam_Table[[#Headers],[#Data],[Customer ID]],MedExam_Table[[#Headers],[#Data],[Diabetes Status]],"Not Found",0)</f>
        <v>Diabetes</v>
      </c>
      <c r="L1132" cm="1">
        <f t="array" ref="L1132">_xlfn.XLOOKUP($A1132,Hospitalisation_table[[#All],[Customer ID]],Hospitalisation_table[[#All],[Customer Age]],"Not Found",0)</f>
        <v>20</v>
      </c>
      <c r="M1132" t="str" cm="1">
        <f t="array" ref="M1132">_xlfn.XLOOKUP($A1132,Hospitalisation_table[[#All],[Customer ID]],Hospitalisation_table[[#All],[Date of Birth]],"Not Found",0)</f>
        <v>21-Jun-2002</v>
      </c>
      <c r="N1132" s="22" cm="1">
        <f t="array" ref="N1132">_xlfn.XLOOKUP($A1132,Hospitalisation_table[[#All],[Customer ID]],Hospitalisation_table[[#All],[charges]],"Not Found",0)</f>
        <v>3056.39</v>
      </c>
      <c r="O1132" t="str" cm="1">
        <f t="array" ref="O1132">_xlfn.XLOOKUP($A1132,Hospitalisation_table[[#All],[Customer ID]],Hospitalisation_table[[#All],[Hospital tier_Updated]],"Not Found",0)</f>
        <v>tier - 2</v>
      </c>
      <c r="P1132" t="str" cm="1">
        <f t="array" ref="P1132">_xlfn.XLOOKUP($A1132,Hospitalisation_table[[#All],[Customer ID]],Hospitalisation_table[[#All],[City tier_updated]],"Not Found",0)</f>
        <v>tier - 3</v>
      </c>
      <c r="Q1132" t="str" cm="1">
        <f t="array" ref="Q1132">_xlfn.XLOOKUP($A1132,Hospitalisation_table[[#All],[Customer ID]],Hospitalisation_table[[#All],[State ID Updated]],"Not Found",0)</f>
        <v>R1013</v>
      </c>
    </row>
    <row r="1133" spans="1:17" x14ac:dyDescent="0.3">
      <c r="A1133" s="14" t="s">
        <v>351</v>
      </c>
      <c r="B1133" t="str" cm="1">
        <f t="array" ref="B1133">_xlfn.XLOOKUP($A1133,CustomersName[[#All],[Customer ID]],CustomersName[[#All],[First Name]],"Not Found",0)</f>
        <v>Stehhen F.</v>
      </c>
      <c r="C1133" cm="1">
        <f t="array" ref="C1133">_xlfn.XLOOKUP($A1133,MedExam_Table[[#Headers],[#Data],[Customer ID]],MedExam_Table[[#Headers],[#Data],[BMI]],"Not Found",0)</f>
        <v>28.48</v>
      </c>
      <c r="D1133" cm="1">
        <f t="array" ref="D1133">_xlfn.XLOOKUP($A1133,MedExam_Table[[#Headers],[#Data],[Customer ID]],MedExam_Table[[#Headers],[#Data],[HBA1C]],"Not Found",0)</f>
        <v>6.22</v>
      </c>
      <c r="E1133" t="str" cm="1">
        <f t="array" ref="E1133">_xlfn.XLOOKUP($A1133,MedExam_Table[[#Headers],[#Data],[Customer ID]],MedExam_Table[[#Headers],[#Data],[Heart Issues Updated]],"Not Found",0)</f>
        <v>Yes</v>
      </c>
      <c r="F1133" t="str" cm="1">
        <f t="array" ref="F1133">_xlfn.XLOOKUP($A1133,MedExam_Table[[#Headers],[#Data],[Customer ID]],MedExam_Table[[#Headers],[#Data],[Any Transplants Update]],"Not Found",0)</f>
        <v>No</v>
      </c>
      <c r="G1133" t="str" cm="1">
        <f t="array" ref="G1133">_xlfn.XLOOKUP($A1133,MedExam_Table[[#Headers],[#Data],[Customer ID]],MedExam_Table[[#Headers],[#Data],[Cancer history]],"Not Found",0)</f>
        <v>Yes</v>
      </c>
      <c r="H1133" cm="1">
        <f t="array" ref="H1133">_xlfn.XLOOKUP($A1133,MedExam_Table[[#Headers],[#Data],[Customer ID]],MedExam_Table[[#Headers],[#Data],[NumberOfMajorSurgeries_updated]],"Not Found",0)</f>
        <v>1</v>
      </c>
      <c r="I1133" t="str" cm="1">
        <f t="array" ref="I1133">_xlfn.XLOOKUP($A1133,MedExam_Table[[#Headers],[#Data],[Customer ID]],MedExam_Table[[#Headers],[#Data],[Smoker Updated]],"Not Found",0)</f>
        <v>No</v>
      </c>
      <c r="J1133" t="str" cm="1">
        <f t="array" ref="J1133">_xlfn.XLOOKUP($A1133,MedExam_Table[[#Headers],[#Data],[Customer ID]],MedExam_Table[[#Headers],[#Data],[Weight Status]],"Not Found",0)</f>
        <v>OverWeight</v>
      </c>
      <c r="K1133" t="str" cm="1">
        <f t="array" ref="K1133">_xlfn.XLOOKUP($A1133,MedExam_Table[[#Headers],[#Data],[Customer ID]],MedExam_Table[[#Headers],[#Data],[Diabetes Status]],"Not Found",0)</f>
        <v>Prediabetes</v>
      </c>
      <c r="L1133" cm="1">
        <f t="array" ref="L1133">_xlfn.XLOOKUP($A1133,Hospitalisation_table[[#All],[Customer ID]],Hospitalisation_table[[#All],[Customer Age]],"Not Found",0)</f>
        <v>25</v>
      </c>
      <c r="M1133" t="str" cm="1">
        <f t="array" ref="M1133">_xlfn.XLOOKUP($A1133,Hospitalisation_table[[#All],[Customer ID]],Hospitalisation_table[[#All],[Date of Birth]],"Not Found",0)</f>
        <v>22-Dec-1997</v>
      </c>
      <c r="N1133" s="22" cm="1">
        <f t="array" ref="N1133">_xlfn.XLOOKUP($A1133,Hospitalisation_table[[#All],[Customer ID]],Hospitalisation_table[[#All],[charges]],"Not Found",0)</f>
        <v>3051.73</v>
      </c>
      <c r="O1133" t="str" cm="1">
        <f t="array" ref="O1133">_xlfn.XLOOKUP($A1133,Hospitalisation_table[[#All],[Customer ID]],Hospitalisation_table[[#All],[Hospital tier_Updated]],"Not Found",0)</f>
        <v>tier - 2</v>
      </c>
      <c r="P1133" t="str" cm="1">
        <f t="array" ref="P1133">_xlfn.XLOOKUP($A1133,Hospitalisation_table[[#All],[Customer ID]],Hospitalisation_table[[#All],[City tier_updated]],"Not Found",0)</f>
        <v>tier - 2</v>
      </c>
      <c r="Q1133" t="str" cm="1">
        <f t="array" ref="Q1133">_xlfn.XLOOKUP($A1133,Hospitalisation_table[[#All],[Customer ID]],Hospitalisation_table[[#All],[State ID Updated]],"Not Found",0)</f>
        <v>R1011</v>
      </c>
    </row>
    <row r="1134" spans="1:17" x14ac:dyDescent="0.3">
      <c r="A1134" s="13" t="s">
        <v>350</v>
      </c>
      <c r="B1134" t="str" cm="1">
        <f t="array" ref="B1134">_xlfn.XLOOKUP($A1134,CustomersName[[#All],[Customer ID]],CustomersName[[#All],[First Name]],"Not Found",0)</f>
        <v>Lissa</v>
      </c>
      <c r="C1134" cm="1">
        <f t="array" ref="C1134">_xlfn.XLOOKUP($A1134,MedExam_Table[[#Headers],[#Data],[Customer ID]],MedExam_Table[[#Headers],[#Data],[BMI]],"Not Found",0)</f>
        <v>26.6</v>
      </c>
      <c r="D1134" cm="1">
        <f t="array" ref="D1134">_xlfn.XLOOKUP($A1134,MedExam_Table[[#Headers],[#Data],[Customer ID]],MedExam_Table[[#Headers],[#Data],[HBA1C]],"Not Found",0)</f>
        <v>4.33</v>
      </c>
      <c r="E1134" t="str" cm="1">
        <f t="array" ref="E1134">_xlfn.XLOOKUP($A1134,MedExam_Table[[#Headers],[#Data],[Customer ID]],MedExam_Table[[#Headers],[#Data],[Heart Issues Updated]],"Not Found",0)</f>
        <v>No</v>
      </c>
      <c r="F1134" t="str" cm="1">
        <f t="array" ref="F1134">_xlfn.XLOOKUP($A1134,MedExam_Table[[#Headers],[#Data],[Customer ID]],MedExam_Table[[#Headers],[#Data],[Any Transplants Update]],"Not Found",0)</f>
        <v>No</v>
      </c>
      <c r="G1134" t="str" cm="1">
        <f t="array" ref="G1134">_xlfn.XLOOKUP($A1134,MedExam_Table[[#Headers],[#Data],[Customer ID]],MedExam_Table[[#Headers],[#Data],[Cancer history]],"Not Found",0)</f>
        <v>No</v>
      </c>
      <c r="H1134" cm="1">
        <f t="array" ref="H1134">_xlfn.XLOOKUP($A1134,MedExam_Table[[#Headers],[#Data],[Customer ID]],MedExam_Table[[#Headers],[#Data],[NumberOfMajorSurgeries_updated]],"Not Found",0)</f>
        <v>1</v>
      </c>
      <c r="I1134" t="str" cm="1">
        <f t="array" ref="I1134">_xlfn.XLOOKUP($A1134,MedExam_Table[[#Headers],[#Data],[Customer ID]],MedExam_Table[[#Headers],[#Data],[Smoker Updated]],"Not Found",0)</f>
        <v>No</v>
      </c>
      <c r="J1134" t="str" cm="1">
        <f t="array" ref="J1134">_xlfn.XLOOKUP($A1134,MedExam_Table[[#Headers],[#Data],[Customer ID]],MedExam_Table[[#Headers],[#Data],[Weight Status]],"Not Found",0)</f>
        <v>OverWeight</v>
      </c>
      <c r="K1134" t="str" cm="1">
        <f t="array" ref="K1134">_xlfn.XLOOKUP($A1134,MedExam_Table[[#Headers],[#Data],[Customer ID]],MedExam_Table[[#Headers],[#Data],[Diabetes Status]],"Not Found",0)</f>
        <v>Normal</v>
      </c>
      <c r="L1134" cm="1">
        <f t="array" ref="L1134">_xlfn.XLOOKUP($A1134,Hospitalisation_table[[#All],[Customer ID]],Hospitalisation_table[[#All],[Customer Age]],"Not Found",0)</f>
        <v>24</v>
      </c>
      <c r="M1134" t="str" cm="1">
        <f t="array" ref="M1134">_xlfn.XLOOKUP($A1134,Hospitalisation_table[[#All],[Customer ID]],Hospitalisation_table[[#All],[Date of Birth]],"Not Found",0)</f>
        <v>9-Aug-1998</v>
      </c>
      <c r="N1134" s="22" cm="1">
        <f t="array" ref="N1134">_xlfn.XLOOKUP($A1134,Hospitalisation_table[[#All],[Customer ID]],Hospitalisation_table[[#All],[charges]],"Not Found",0)</f>
        <v>3046.06</v>
      </c>
      <c r="O1134" t="str" cm="1">
        <f t="array" ref="O1134">_xlfn.XLOOKUP($A1134,Hospitalisation_table[[#All],[Customer ID]],Hospitalisation_table[[#All],[Hospital tier_Updated]],"Not Found",0)</f>
        <v>tier - 2</v>
      </c>
      <c r="P1134" t="str" cm="1">
        <f t="array" ref="P1134">_xlfn.XLOOKUP($A1134,Hospitalisation_table[[#All],[Customer ID]],Hospitalisation_table[[#All],[City tier_updated]],"Not Found",0)</f>
        <v>tier - 1</v>
      </c>
      <c r="Q1134" t="str" cm="1">
        <f t="array" ref="Q1134">_xlfn.XLOOKUP($A1134,Hospitalisation_table[[#All],[Customer ID]],Hospitalisation_table[[#All],[State ID Updated]],"Not Found",0)</f>
        <v>R1023</v>
      </c>
    </row>
    <row r="1135" spans="1:17" x14ac:dyDescent="0.3">
      <c r="A1135" s="14" t="s">
        <v>349</v>
      </c>
      <c r="B1135" t="str" cm="1">
        <f t="array" ref="B1135">_xlfn.XLOOKUP($A1135,CustomersName[[#All],[Customer ID]],CustomersName[[#All],[First Name]],"Not Found",0)</f>
        <v>Megan</v>
      </c>
      <c r="C1135" cm="1">
        <f t="array" ref="C1135">_xlfn.XLOOKUP($A1135,MedExam_Table[[#Headers],[#Data],[Customer ID]],MedExam_Table[[#Headers],[#Data],[BMI]],"Not Found",0)</f>
        <v>25.27</v>
      </c>
      <c r="D1135" cm="1">
        <f t="array" ref="D1135">_xlfn.XLOOKUP($A1135,MedExam_Table[[#Headers],[#Data],[Customer ID]],MedExam_Table[[#Headers],[#Data],[HBA1C]],"Not Found",0)</f>
        <v>5.83</v>
      </c>
      <c r="E1135" t="str" cm="1">
        <f t="array" ref="E1135">_xlfn.XLOOKUP($A1135,MedExam_Table[[#Headers],[#Data],[Customer ID]],MedExam_Table[[#Headers],[#Data],[Heart Issues Updated]],"Not Found",0)</f>
        <v>No</v>
      </c>
      <c r="F1135" t="str" cm="1">
        <f t="array" ref="F1135">_xlfn.XLOOKUP($A1135,MedExam_Table[[#Headers],[#Data],[Customer ID]],MedExam_Table[[#Headers],[#Data],[Any Transplants Update]],"Not Found",0)</f>
        <v>No</v>
      </c>
      <c r="G1135" t="str" cm="1">
        <f t="array" ref="G1135">_xlfn.XLOOKUP($A1135,MedExam_Table[[#Headers],[#Data],[Customer ID]],MedExam_Table[[#Headers],[#Data],[Cancer history]],"Not Found",0)</f>
        <v>No</v>
      </c>
      <c r="H1135" cm="1">
        <f t="array" ref="H1135">_xlfn.XLOOKUP($A1135,MedExam_Table[[#Headers],[#Data],[Customer ID]],MedExam_Table[[#Headers],[#Data],[NumberOfMajorSurgeries_updated]],"Not Found",0)</f>
        <v>1</v>
      </c>
      <c r="I1135" t="str" cm="1">
        <f t="array" ref="I1135">_xlfn.XLOOKUP($A1135,MedExam_Table[[#Headers],[#Data],[Customer ID]],MedExam_Table[[#Headers],[#Data],[Smoker Updated]],"Not Found",0)</f>
        <v>No</v>
      </c>
      <c r="J1135" t="str" cm="1">
        <f t="array" ref="J1135">_xlfn.XLOOKUP($A1135,MedExam_Table[[#Headers],[#Data],[Customer ID]],MedExam_Table[[#Headers],[#Data],[Weight Status]],"Not Found",0)</f>
        <v>OverWeight</v>
      </c>
      <c r="K1135" t="str" cm="1">
        <f t="array" ref="K1135">_xlfn.XLOOKUP($A1135,MedExam_Table[[#Headers],[#Data],[Customer ID]],MedExam_Table[[#Headers],[#Data],[Diabetes Status]],"Not Found",0)</f>
        <v>Prediabetes</v>
      </c>
      <c r="L1135" cm="1">
        <f t="array" ref="L1135">_xlfn.XLOOKUP($A1135,Hospitalisation_table[[#All],[Customer ID]],Hospitalisation_table[[#All],[Customer Age]],"Not Found",0)</f>
        <v>24</v>
      </c>
      <c r="M1135" t="str" cm="1">
        <f t="array" ref="M1135">_xlfn.XLOOKUP($A1135,Hospitalisation_table[[#All],[Customer ID]],Hospitalisation_table[[#All],[Date of Birth]],"Not Found",0)</f>
        <v>15-Sep-1998</v>
      </c>
      <c r="N1135" s="22" cm="1">
        <f t="array" ref="N1135">_xlfn.XLOOKUP($A1135,Hospitalisation_table[[#All],[Customer ID]],Hospitalisation_table[[#All],[charges]],"Not Found",0)</f>
        <v>3044.21</v>
      </c>
      <c r="O1135" t="str" cm="1">
        <f t="array" ref="O1135">_xlfn.XLOOKUP($A1135,Hospitalisation_table[[#All],[Customer ID]],Hospitalisation_table[[#All],[Hospital tier_Updated]],"Not Found",0)</f>
        <v>tier - 2</v>
      </c>
      <c r="P1135" t="str" cm="1">
        <f t="array" ref="P1135">_xlfn.XLOOKUP($A1135,Hospitalisation_table[[#All],[Customer ID]],Hospitalisation_table[[#All],[City tier_updated]],"Not Found",0)</f>
        <v>tier - 3</v>
      </c>
      <c r="Q1135" t="str" cm="1">
        <f t="array" ref="Q1135">_xlfn.XLOOKUP($A1135,Hospitalisation_table[[#All],[Customer ID]],Hospitalisation_table[[#All],[State ID Updated]],"Not Found",0)</f>
        <v>R1024</v>
      </c>
    </row>
    <row r="1136" spans="1:17" x14ac:dyDescent="0.3">
      <c r="A1136" s="13" t="s">
        <v>348</v>
      </c>
      <c r="B1136" t="str" cm="1">
        <f t="array" ref="B1136">_xlfn.XLOOKUP($A1136,CustomersName[[#All],[Customer ID]],CustomersName[[#All],[First Name]],"Not Found",0)</f>
        <v>Alyson</v>
      </c>
      <c r="C1136" cm="1">
        <f t="array" ref="C1136">_xlfn.XLOOKUP($A1136,MedExam_Table[[#Headers],[#Data],[Customer ID]],MedExam_Table[[#Headers],[#Data],[BMI]],"Not Found",0)</f>
        <v>34.484999999999999</v>
      </c>
      <c r="D1136" cm="1">
        <f t="array" ref="D1136">_xlfn.XLOOKUP($A1136,MedExam_Table[[#Headers],[#Data],[Customer ID]],MedExam_Table[[#Headers],[#Data],[HBA1C]],"Not Found",0)</f>
        <v>4.7</v>
      </c>
      <c r="E1136" t="str" cm="1">
        <f t="array" ref="E1136">_xlfn.XLOOKUP($A1136,MedExam_Table[[#Headers],[#Data],[Customer ID]],MedExam_Table[[#Headers],[#Data],[Heart Issues Updated]],"Not Found",0)</f>
        <v>Yes</v>
      </c>
      <c r="F1136" t="str" cm="1">
        <f t="array" ref="F1136">_xlfn.XLOOKUP($A1136,MedExam_Table[[#Headers],[#Data],[Customer ID]],MedExam_Table[[#Headers],[#Data],[Any Transplants Update]],"Not Found",0)</f>
        <v>No</v>
      </c>
      <c r="G1136" t="str" cm="1">
        <f t="array" ref="G1136">_xlfn.XLOOKUP($A1136,MedExam_Table[[#Headers],[#Data],[Customer ID]],MedExam_Table[[#Headers],[#Data],[Cancer history]],"Not Found",0)</f>
        <v>Yes</v>
      </c>
      <c r="H1136" cm="1">
        <f t="array" ref="H1136">_xlfn.XLOOKUP($A1136,MedExam_Table[[#Headers],[#Data],[Customer ID]],MedExam_Table[[#Headers],[#Data],[NumberOfMajorSurgeries_updated]],"Not Found",0)</f>
        <v>1</v>
      </c>
      <c r="I1136" t="str" cm="1">
        <f t="array" ref="I1136">_xlfn.XLOOKUP($A1136,MedExam_Table[[#Headers],[#Data],[Customer ID]],MedExam_Table[[#Headers],[#Data],[Smoker Updated]],"Not Found",0)</f>
        <v>No</v>
      </c>
      <c r="J1136" t="str" cm="1">
        <f t="array" ref="J1136">_xlfn.XLOOKUP($A1136,MedExam_Table[[#Headers],[#Data],[Customer ID]],MedExam_Table[[#Headers],[#Data],[Weight Status]],"Not Found",0)</f>
        <v>Obesity</v>
      </c>
      <c r="K1136" t="str" cm="1">
        <f t="array" ref="K1136">_xlfn.XLOOKUP($A1136,MedExam_Table[[#Headers],[#Data],[Customer ID]],MedExam_Table[[#Headers],[#Data],[Diabetes Status]],"Not Found",0)</f>
        <v>Normal</v>
      </c>
      <c r="L1136" cm="1">
        <f t="array" ref="L1136">_xlfn.XLOOKUP($A1136,Hospitalisation_table[[#All],[Customer ID]],Hospitalisation_table[[#All],[Customer Age]],"Not Found",0)</f>
        <v>25</v>
      </c>
      <c r="M1136" t="str" cm="1">
        <f t="array" ref="M1136">_xlfn.XLOOKUP($A1136,Hospitalisation_table[[#All],[Customer ID]],Hospitalisation_table[[#All],[Date of Birth]],"Not Found",0)</f>
        <v>19-Dec-1997</v>
      </c>
      <c r="N1136" s="22" cm="1">
        <f t="array" ref="N1136">_xlfn.XLOOKUP($A1136,Hospitalisation_table[[#All],[Customer ID]],Hospitalisation_table[[#All],[charges]],"Not Found",0)</f>
        <v>3021.81</v>
      </c>
      <c r="O1136" t="str" cm="1">
        <f t="array" ref="O1136">_xlfn.XLOOKUP($A1136,Hospitalisation_table[[#All],[Customer ID]],Hospitalisation_table[[#All],[Hospital tier_Updated]],"Not Found",0)</f>
        <v>tier - 2</v>
      </c>
      <c r="P1136" t="str" cm="1">
        <f t="array" ref="P1136">_xlfn.XLOOKUP($A1136,Hospitalisation_table[[#All],[Customer ID]],Hospitalisation_table[[#All],[City tier_updated]],"Not Found",0)</f>
        <v>tier - 3</v>
      </c>
      <c r="Q1136" t="str" cm="1">
        <f t="array" ref="Q1136">_xlfn.XLOOKUP($A1136,Hospitalisation_table[[#All],[Customer ID]],Hospitalisation_table[[#All],[State ID Updated]],"Not Found",0)</f>
        <v>R1012</v>
      </c>
    </row>
    <row r="1137" spans="1:17" x14ac:dyDescent="0.3">
      <c r="A1137" s="14" t="s">
        <v>2171</v>
      </c>
      <c r="B1137" t="str" cm="1">
        <f t="array" ref="B1137">_xlfn.XLOOKUP($A1137,CustomersName[[#All],[Customer ID]],CustomersName[[#All],[First Name]],"Not Found",0)</f>
        <v>Iah E.</v>
      </c>
      <c r="C1137" cm="1">
        <f t="array" ref="C1137">_xlfn.XLOOKUP($A1137,MedExam_Table[[#Headers],[#Data],[Customer ID]],MedExam_Table[[#Headers],[#Data],[BMI]],"Not Found",0)</f>
        <v>32.9</v>
      </c>
      <c r="D1137" cm="1">
        <f t="array" ref="D1137">_xlfn.XLOOKUP($A1137,MedExam_Table[[#Headers],[#Data],[Customer ID]],MedExam_Table[[#Headers],[#Data],[HBA1C]],"Not Found",0)</f>
        <v>6.26</v>
      </c>
      <c r="E1137" t="str" cm="1">
        <f t="array" ref="E1137">_xlfn.XLOOKUP($A1137,MedExam_Table[[#Headers],[#Data],[Customer ID]],MedExam_Table[[#Headers],[#Data],[Heart Issues Updated]],"Not Found",0)</f>
        <v>Yes</v>
      </c>
      <c r="F1137" t="str" cm="1">
        <f t="array" ref="F1137">_xlfn.XLOOKUP($A1137,MedExam_Table[[#Headers],[#Data],[Customer ID]],MedExam_Table[[#Headers],[#Data],[Any Transplants Update]],"Not Found",0)</f>
        <v>No</v>
      </c>
      <c r="G1137" t="str" cm="1">
        <f t="array" ref="G1137">_xlfn.XLOOKUP($A1137,MedExam_Table[[#Headers],[#Data],[Customer ID]],MedExam_Table[[#Headers],[#Data],[Cancer history]],"Not Found",0)</f>
        <v>No</v>
      </c>
      <c r="H1137" cm="1">
        <f t="array" ref="H1137">_xlfn.XLOOKUP($A1137,MedExam_Table[[#Headers],[#Data],[Customer ID]],MedExam_Table[[#Headers],[#Data],[NumberOfMajorSurgeries_updated]],"Not Found",0)</f>
        <v>0</v>
      </c>
      <c r="I1137" t="str" cm="1">
        <f t="array" ref="I1137">_xlfn.XLOOKUP($A1137,MedExam_Table[[#Headers],[#Data],[Customer ID]],MedExam_Table[[#Headers],[#Data],[Smoker Updated]],"Not Found",0)</f>
        <v>Yes</v>
      </c>
      <c r="J1137" t="str" cm="1">
        <f t="array" ref="J1137">_xlfn.XLOOKUP($A1137,MedExam_Table[[#Headers],[#Data],[Customer ID]],MedExam_Table[[#Headers],[#Data],[Weight Status]],"Not Found",0)</f>
        <v>Obesity</v>
      </c>
      <c r="K1137" t="str" cm="1">
        <f t="array" ref="K1137">_xlfn.XLOOKUP($A1137,MedExam_Table[[#Headers],[#Data],[Customer ID]],MedExam_Table[[#Headers],[#Data],[Diabetes Status]],"Not Found",0)</f>
        <v>Prediabetes</v>
      </c>
      <c r="L1137" cm="1">
        <f t="array" ref="L1137">_xlfn.XLOOKUP($A1137,Hospitalisation_table[[#All],[Customer ID]],Hospitalisation_table[[#All],[Customer Age]],"Not Found",0)</f>
        <v>26</v>
      </c>
      <c r="M1137" t="str" cm="1">
        <f t="array" ref="M1137">_xlfn.XLOOKUP($A1137,Hospitalisation_table[[#All],[Customer ID]],Hospitalisation_table[[#All],[Date of Birth]],"Not Found",0)</f>
        <v>20-Aug-1996</v>
      </c>
      <c r="N1137" s="22" cm="1">
        <f t="array" ref="N1137">_xlfn.XLOOKUP($A1137,Hospitalisation_table[[#All],[Customer ID]],Hospitalisation_table[[#All],[charges]],"Not Found",0)</f>
        <v>36085.22</v>
      </c>
      <c r="O1137" t="str" cm="1">
        <f t="array" ref="O1137">_xlfn.XLOOKUP($A1137,Hospitalisation_table[[#All],[Customer ID]],Hospitalisation_table[[#All],[Hospital tier_Updated]],"Not Found",0)</f>
        <v>tier - 1</v>
      </c>
      <c r="P1137" t="str" cm="1">
        <f t="array" ref="P1137">_xlfn.XLOOKUP($A1137,Hospitalisation_table[[#All],[Customer ID]],Hospitalisation_table[[#All],[City tier_updated]],"Not Found",0)</f>
        <v>tier - 1</v>
      </c>
      <c r="Q1137" t="str" cm="1">
        <f t="array" ref="Q1137">_xlfn.XLOOKUP($A1137,Hospitalisation_table[[#All],[Customer ID]],Hospitalisation_table[[#All],[State ID Updated]],"Not Found",0)</f>
        <v>R1011</v>
      </c>
    </row>
    <row r="1138" spans="1:17" x14ac:dyDescent="0.3">
      <c r="A1138" s="13" t="s">
        <v>347</v>
      </c>
      <c r="B1138" t="str" cm="1">
        <f t="array" ref="B1138">_xlfn.XLOOKUP($A1138,CustomersName[[#All],[Customer ID]],CustomersName[[#All],[First Name]],"Not Found",0)</f>
        <v>Chahce B</v>
      </c>
      <c r="C1138" cm="1">
        <f t="array" ref="C1138">_xlfn.XLOOKUP($A1138,MedExam_Table[[#Headers],[#Data],[Customer ID]],MedExam_Table[[#Headers],[#Data],[BMI]],"Not Found",0)</f>
        <v>15.57</v>
      </c>
      <c r="D1138" cm="1">
        <f t="array" ref="D1138">_xlfn.XLOOKUP($A1138,MedExam_Table[[#Headers],[#Data],[Customer ID]],MedExam_Table[[#Headers],[#Data],[HBA1C]],"Not Found",0)</f>
        <v>4.07</v>
      </c>
      <c r="E1138" t="str" cm="1">
        <f t="array" ref="E1138">_xlfn.XLOOKUP($A1138,MedExam_Table[[#Headers],[#Data],[Customer ID]],MedExam_Table[[#Headers],[#Data],[Heart Issues Updated]],"Not Found",0)</f>
        <v>Yes</v>
      </c>
      <c r="F1138" t="str" cm="1">
        <f t="array" ref="F1138">_xlfn.XLOOKUP($A1138,MedExam_Table[[#Headers],[#Data],[Customer ID]],MedExam_Table[[#Headers],[#Data],[Any Transplants Update]],"Not Found",0)</f>
        <v>No</v>
      </c>
      <c r="G1138" t="str" cm="1">
        <f t="array" ref="G1138">_xlfn.XLOOKUP($A1138,MedExam_Table[[#Headers],[#Data],[Customer ID]],MedExam_Table[[#Headers],[#Data],[Cancer history]],"Not Found",0)</f>
        <v>No</v>
      </c>
      <c r="H1138" cm="1">
        <f t="array" ref="H1138">_xlfn.XLOOKUP($A1138,MedExam_Table[[#Headers],[#Data],[Customer ID]],MedExam_Table[[#Headers],[#Data],[NumberOfMajorSurgeries_updated]],"Not Found",0)</f>
        <v>1</v>
      </c>
      <c r="I1138" t="str" cm="1">
        <f t="array" ref="I1138">_xlfn.XLOOKUP($A1138,MedExam_Table[[#Headers],[#Data],[Customer ID]],MedExam_Table[[#Headers],[#Data],[Smoker Updated]],"Not Found",0)</f>
        <v>No</v>
      </c>
      <c r="J1138" t="str" cm="1">
        <f t="array" ref="J1138">_xlfn.XLOOKUP($A1138,MedExam_Table[[#Headers],[#Data],[Customer ID]],MedExam_Table[[#Headers],[#Data],[Weight Status]],"Not Found",0)</f>
        <v>Underweight</v>
      </c>
      <c r="K1138" t="str" cm="1">
        <f t="array" ref="K1138">_xlfn.XLOOKUP($A1138,MedExam_Table[[#Headers],[#Data],[Customer ID]],MedExam_Table[[#Headers],[#Data],[Diabetes Status]],"Not Found",0)</f>
        <v>Normal</v>
      </c>
      <c r="L1138" cm="1">
        <f t="array" ref="L1138">_xlfn.XLOOKUP($A1138,Hospitalisation_table[[#All],[Customer ID]],Hospitalisation_table[[#All],[Customer Age]],"Not Found",0)</f>
        <v>34</v>
      </c>
      <c r="M1138" t="str" cm="1">
        <f t="array" ref="M1138">_xlfn.XLOOKUP($A1138,Hospitalisation_table[[#All],[Customer ID]],Hospitalisation_table[[#All],[Date of Birth]],"Not Found",0)</f>
        <v>28-Sep-1988</v>
      </c>
      <c r="N1138" s="22" cm="1">
        <f t="array" ref="N1138">_xlfn.XLOOKUP($A1138,Hospitalisation_table[[#All],[Customer ID]],Hospitalisation_table[[#All],[charges]],"Not Found",0)</f>
        <v>3018.04</v>
      </c>
      <c r="O1138" t="str" cm="1">
        <f t="array" ref="O1138">_xlfn.XLOOKUP($A1138,Hospitalisation_table[[#All],[Customer ID]],Hospitalisation_table[[#All],[Hospital tier_Updated]],"Not Found",0)</f>
        <v>tier - 2</v>
      </c>
      <c r="P1138" t="str" cm="1">
        <f t="array" ref="P1138">_xlfn.XLOOKUP($A1138,Hospitalisation_table[[#All],[Customer ID]],Hospitalisation_table[[#All],[City tier_updated]],"Not Found",0)</f>
        <v>tier - 2</v>
      </c>
      <c r="Q1138" t="str" cm="1">
        <f t="array" ref="Q1138">_xlfn.XLOOKUP($A1138,Hospitalisation_table[[#All],[Customer ID]],Hospitalisation_table[[#All],[State ID Updated]],"Not Found",0)</f>
        <v>R1012</v>
      </c>
    </row>
    <row r="1139" spans="1:17" x14ac:dyDescent="0.3">
      <c r="A1139" s="14" t="s">
        <v>346</v>
      </c>
      <c r="B1139" t="str" cm="1">
        <f t="array" ref="B1139">_xlfn.XLOOKUP($A1139,CustomersName[[#All],[Customer ID]],CustomersName[[#All],[First Name]],"Not Found",0)</f>
        <v>Shan P</v>
      </c>
      <c r="C1139" cm="1">
        <f t="array" ref="C1139">_xlfn.XLOOKUP($A1139,MedExam_Table[[#Headers],[#Data],[Customer ID]],MedExam_Table[[#Headers],[#Data],[BMI]],"Not Found",0)</f>
        <v>30.36</v>
      </c>
      <c r="D1139" cm="1">
        <f t="array" ref="D1139">_xlfn.XLOOKUP($A1139,MedExam_Table[[#Headers],[#Data],[Customer ID]],MedExam_Table[[#Headers],[#Data],[HBA1C]],"Not Found",0)</f>
        <v>9.39</v>
      </c>
      <c r="E1139" t="str" cm="1">
        <f t="array" ref="E1139">_xlfn.XLOOKUP($A1139,MedExam_Table[[#Headers],[#Data],[Customer ID]],MedExam_Table[[#Headers],[#Data],[Heart Issues Updated]],"Not Found",0)</f>
        <v>No</v>
      </c>
      <c r="F1139" t="str" cm="1">
        <f t="array" ref="F1139">_xlfn.XLOOKUP($A1139,MedExam_Table[[#Headers],[#Data],[Customer ID]],MedExam_Table[[#Headers],[#Data],[Any Transplants Update]],"Not Found",0)</f>
        <v>No</v>
      </c>
      <c r="G1139" t="str" cm="1">
        <f t="array" ref="G1139">_xlfn.XLOOKUP($A1139,MedExam_Table[[#Headers],[#Data],[Customer ID]],MedExam_Table[[#Headers],[#Data],[Cancer history]],"Not Found",0)</f>
        <v>No</v>
      </c>
      <c r="H1139" cm="1">
        <f t="array" ref="H1139">_xlfn.XLOOKUP($A1139,MedExam_Table[[#Headers],[#Data],[Customer ID]],MedExam_Table[[#Headers],[#Data],[NumberOfMajorSurgeries_updated]],"Not Found",0)</f>
        <v>0</v>
      </c>
      <c r="I1139" t="str" cm="1">
        <f t="array" ref="I1139">_xlfn.XLOOKUP($A1139,MedExam_Table[[#Headers],[#Data],[Customer ID]],MedExam_Table[[#Headers],[#Data],[Smoker Updated]],"Not Found",0)</f>
        <v>No</v>
      </c>
      <c r="J1139" t="str" cm="1">
        <f t="array" ref="J1139">_xlfn.XLOOKUP($A1139,MedExam_Table[[#Headers],[#Data],[Customer ID]],MedExam_Table[[#Headers],[#Data],[Weight Status]],"Not Found",0)</f>
        <v>Obesity</v>
      </c>
      <c r="K1139" t="str" cm="1">
        <f t="array" ref="K1139">_xlfn.XLOOKUP($A1139,MedExam_Table[[#Headers],[#Data],[Customer ID]],MedExam_Table[[#Headers],[#Data],[Diabetes Status]],"Not Found",0)</f>
        <v>Diabetes</v>
      </c>
      <c r="L1139" cm="1">
        <f t="array" ref="L1139">_xlfn.XLOOKUP($A1139,Hospitalisation_table[[#All],[Customer ID]],Hospitalisation_table[[#All],[Customer Age]],"Not Found",0)</f>
        <v>20</v>
      </c>
      <c r="M1139" t="str" cm="1">
        <f t="array" ref="M1139">_xlfn.XLOOKUP($A1139,Hospitalisation_table[[#All],[Customer ID]],Hospitalisation_table[[#All],[Date of Birth]],"Not Found",0)</f>
        <v>15-Dec-2002</v>
      </c>
      <c r="N1139" s="22" cm="1">
        <f t="array" ref="N1139">_xlfn.XLOOKUP($A1139,Hospitalisation_table[[#All],[Customer ID]],Hospitalisation_table[[#All],[charges]],"Not Found",0)</f>
        <v>3012.22</v>
      </c>
      <c r="O1139" t="str" cm="1">
        <f t="array" ref="O1139">_xlfn.XLOOKUP($A1139,Hospitalisation_table[[#All],[Customer ID]],Hospitalisation_table[[#All],[Hospital tier_Updated]],"Not Found",0)</f>
        <v>tier - 2</v>
      </c>
      <c r="P1139" t="str" cm="1">
        <f t="array" ref="P1139">_xlfn.XLOOKUP($A1139,Hospitalisation_table[[#All],[Customer ID]],Hospitalisation_table[[#All],[City tier_updated]],"Not Found",0)</f>
        <v>tier - 3</v>
      </c>
      <c r="Q1139" t="str" cm="1">
        <f t="array" ref="Q1139">_xlfn.XLOOKUP($A1139,Hospitalisation_table[[#All],[Customer ID]],Hospitalisation_table[[#All],[State ID Updated]],"Not Found",0)</f>
        <v>R1012</v>
      </c>
    </row>
    <row r="1140" spans="1:17" x14ac:dyDescent="0.3">
      <c r="A1140" s="13" t="s">
        <v>345</v>
      </c>
      <c r="B1140" t="str" cm="1">
        <f t="array" ref="B1140">_xlfn.XLOOKUP($A1140,CustomersName[[#All],[Customer ID]],CustomersName[[#All],[First Name]],"Not Found",0)</f>
        <v>Therese</v>
      </c>
      <c r="C1140" cm="1">
        <f t="array" ref="C1140">_xlfn.XLOOKUP($A1140,MedExam_Table[[#Headers],[#Data],[Customer ID]],MedExam_Table[[#Headers],[#Data],[BMI]],"Not Found",0)</f>
        <v>19.37</v>
      </c>
      <c r="D1140" cm="1">
        <f t="array" ref="D1140">_xlfn.XLOOKUP($A1140,MedExam_Table[[#Headers],[#Data],[Customer ID]],MedExam_Table[[#Headers],[#Data],[HBA1C]],"Not Found",0)</f>
        <v>4.18</v>
      </c>
      <c r="E1140" t="str" cm="1">
        <f t="array" ref="E1140">_xlfn.XLOOKUP($A1140,MedExam_Table[[#Headers],[#Data],[Customer ID]],MedExam_Table[[#Headers],[#Data],[Heart Issues Updated]],"Not Found",0)</f>
        <v>No</v>
      </c>
      <c r="F1140" t="str" cm="1">
        <f t="array" ref="F1140">_xlfn.XLOOKUP($A1140,MedExam_Table[[#Headers],[#Data],[Customer ID]],MedExam_Table[[#Headers],[#Data],[Any Transplants Update]],"Not Found",0)</f>
        <v>No</v>
      </c>
      <c r="G1140" t="str" cm="1">
        <f t="array" ref="G1140">_xlfn.XLOOKUP($A1140,MedExam_Table[[#Headers],[#Data],[Customer ID]],MedExam_Table[[#Headers],[#Data],[Cancer history]],"Not Found",0)</f>
        <v>No</v>
      </c>
      <c r="H1140" cm="1">
        <f t="array" ref="H1140">_xlfn.XLOOKUP($A1140,MedExam_Table[[#Headers],[#Data],[Customer ID]],MedExam_Table[[#Headers],[#Data],[NumberOfMajorSurgeries_updated]],"Not Found",0)</f>
        <v>0</v>
      </c>
      <c r="I1140" t="str" cm="1">
        <f t="array" ref="I1140">_xlfn.XLOOKUP($A1140,MedExam_Table[[#Headers],[#Data],[Customer ID]],MedExam_Table[[#Headers],[#Data],[Smoker Updated]],"Not Found",0)</f>
        <v>No</v>
      </c>
      <c r="J1140" t="str" cm="1">
        <f t="array" ref="J1140">_xlfn.XLOOKUP($A1140,MedExam_Table[[#Headers],[#Data],[Customer ID]],MedExam_Table[[#Headers],[#Data],[Weight Status]],"Not Found",0)</f>
        <v>NormalWeight</v>
      </c>
      <c r="K1140" t="str" cm="1">
        <f t="array" ref="K1140">_xlfn.XLOOKUP($A1140,MedExam_Table[[#Headers],[#Data],[Customer ID]],MedExam_Table[[#Headers],[#Data],[Diabetes Status]],"Not Found",0)</f>
        <v>Normal</v>
      </c>
      <c r="L1140" cm="1">
        <f t="array" ref="L1140">_xlfn.XLOOKUP($A1140,Hospitalisation_table[[#All],[Customer ID]],Hospitalisation_table[[#All],[Customer Age]],"Not Found",0)</f>
        <v>31</v>
      </c>
      <c r="M1140" t="str" cm="1">
        <f t="array" ref="M1140">_xlfn.XLOOKUP($A1140,Hospitalisation_table[[#All],[Customer ID]],Hospitalisation_table[[#All],[Date of Birth]],"Not Found",0)</f>
        <v>20-Nov-1991</v>
      </c>
      <c r="N1140" s="22" cm="1">
        <f t="array" ref="N1140">_xlfn.XLOOKUP($A1140,Hospitalisation_table[[#All],[Customer ID]],Hospitalisation_table[[#All],[charges]],"Not Found",0)</f>
        <v>2985.67</v>
      </c>
      <c r="O1140" t="str" cm="1">
        <f t="array" ref="O1140">_xlfn.XLOOKUP($A1140,Hospitalisation_table[[#All],[Customer ID]],Hospitalisation_table[[#All],[Hospital tier_Updated]],"Not Found",0)</f>
        <v>tier - 2</v>
      </c>
      <c r="P1140" t="str" cm="1">
        <f t="array" ref="P1140">_xlfn.XLOOKUP($A1140,Hospitalisation_table[[#All],[Customer ID]],Hospitalisation_table[[#All],[City tier_updated]],"Not Found",0)</f>
        <v>tier - 2</v>
      </c>
      <c r="Q1140" t="str" cm="1">
        <f t="array" ref="Q1140">_xlfn.XLOOKUP($A1140,Hospitalisation_table[[#All],[Customer ID]],Hospitalisation_table[[#All],[State ID Updated]],"Not Found",0)</f>
        <v>R1013</v>
      </c>
    </row>
    <row r="1141" spans="1:17" x14ac:dyDescent="0.3">
      <c r="A1141" s="14" t="s">
        <v>344</v>
      </c>
      <c r="B1141" t="str" cm="1">
        <f t="array" ref="B1141">_xlfn.XLOOKUP($A1141,CustomersName[[#All],[Customer ID]],CustomersName[[#All],[First Name]],"Not Found",0)</f>
        <v>Beau</v>
      </c>
      <c r="C1141" cm="1">
        <f t="array" ref="C1141">_xlfn.XLOOKUP($A1141,MedExam_Table[[#Headers],[#Data],[Customer ID]],MedExam_Table[[#Headers],[#Data],[BMI]],"Not Found",0)</f>
        <v>16.71</v>
      </c>
      <c r="D1141" cm="1">
        <f t="array" ref="D1141">_xlfn.XLOOKUP($A1141,MedExam_Table[[#Headers],[#Data],[Customer ID]],MedExam_Table[[#Headers],[#Data],[HBA1C]],"Not Found",0)</f>
        <v>4.18</v>
      </c>
      <c r="E1141" t="str" cm="1">
        <f t="array" ref="E1141">_xlfn.XLOOKUP($A1141,MedExam_Table[[#Headers],[#Data],[Customer ID]],MedExam_Table[[#Headers],[#Data],[Heart Issues Updated]],"Not Found",0)</f>
        <v>No</v>
      </c>
      <c r="F1141" t="str" cm="1">
        <f t="array" ref="F1141">_xlfn.XLOOKUP($A1141,MedExam_Table[[#Headers],[#Data],[Customer ID]],MedExam_Table[[#Headers],[#Data],[Any Transplants Update]],"Not Found",0)</f>
        <v>No</v>
      </c>
      <c r="G1141" t="str" cm="1">
        <f t="array" ref="G1141">_xlfn.XLOOKUP($A1141,MedExam_Table[[#Headers],[#Data],[Customer ID]],MedExam_Table[[#Headers],[#Data],[Cancer history]],"Not Found",0)</f>
        <v>No</v>
      </c>
      <c r="H1141" cm="1">
        <f t="array" ref="H1141">_xlfn.XLOOKUP($A1141,MedExam_Table[[#Headers],[#Data],[Customer ID]],MedExam_Table[[#Headers],[#Data],[NumberOfMajorSurgeries_updated]],"Not Found",0)</f>
        <v>1</v>
      </c>
      <c r="I1141" t="str" cm="1">
        <f t="array" ref="I1141">_xlfn.XLOOKUP($A1141,MedExam_Table[[#Headers],[#Data],[Customer ID]],MedExam_Table[[#Headers],[#Data],[Smoker Updated]],"Not Found",0)</f>
        <v>No</v>
      </c>
      <c r="J1141" t="str" cm="1">
        <f t="array" ref="J1141">_xlfn.XLOOKUP($A1141,MedExam_Table[[#Headers],[#Data],[Customer ID]],MedExam_Table[[#Headers],[#Data],[Weight Status]],"Not Found",0)</f>
        <v>Underweight</v>
      </c>
      <c r="K1141" t="str" cm="1">
        <f t="array" ref="K1141">_xlfn.XLOOKUP($A1141,MedExam_Table[[#Headers],[#Data],[Customer ID]],MedExam_Table[[#Headers],[#Data],[Diabetes Status]],"Not Found",0)</f>
        <v>Normal</v>
      </c>
      <c r="L1141" cm="1">
        <f t="array" ref="L1141">_xlfn.XLOOKUP($A1141,Hospitalisation_table[[#All],[Customer ID]],Hospitalisation_table[[#All],[Customer Age]],"Not Found",0)</f>
        <v>35</v>
      </c>
      <c r="M1141" t="str" cm="1">
        <f t="array" ref="M1141">_xlfn.XLOOKUP($A1141,Hospitalisation_table[[#All],[Customer ID]],Hospitalisation_table[[#All],[Date of Birth]],"Not Found",0)</f>
        <v>18-Jun-1987</v>
      </c>
      <c r="N1141" s="22" cm="1">
        <f t="array" ref="N1141">_xlfn.XLOOKUP($A1141,Hospitalisation_table[[#All],[Customer ID]],Hospitalisation_table[[#All],[charges]],"Not Found",0)</f>
        <v>2979.52</v>
      </c>
      <c r="O1141" t="str" cm="1">
        <f t="array" ref="O1141">_xlfn.XLOOKUP($A1141,Hospitalisation_table[[#All],[Customer ID]],Hospitalisation_table[[#All],[Hospital tier_Updated]],"Not Found",0)</f>
        <v>tier - 2</v>
      </c>
      <c r="P1141" t="str" cm="1">
        <f t="array" ref="P1141">_xlfn.XLOOKUP($A1141,Hospitalisation_table[[#All],[Customer ID]],Hospitalisation_table[[#All],[City tier_updated]],"Not Found",0)</f>
        <v>tier - 3</v>
      </c>
      <c r="Q1141" t="str" cm="1">
        <f t="array" ref="Q1141">_xlfn.XLOOKUP($A1141,Hospitalisation_table[[#All],[Customer ID]],Hospitalisation_table[[#All],[State ID Updated]],"Not Found",0)</f>
        <v>R1013</v>
      </c>
    </row>
    <row r="1142" spans="1:17" x14ac:dyDescent="0.3">
      <c r="A1142" s="13" t="s">
        <v>343</v>
      </c>
      <c r="B1142" t="str" cm="1">
        <f t="array" ref="B1142">_xlfn.XLOOKUP($A1142,CustomersName[[#All],[Customer ID]],CustomersName[[#All],[First Name]],"Not Found",0)</f>
        <v>Khlsey M</v>
      </c>
      <c r="C1142" cm="1">
        <f t="array" ref="C1142">_xlfn.XLOOKUP($A1142,MedExam_Table[[#Headers],[#Data],[Customer ID]],MedExam_Table[[#Headers],[#Data],[BMI]],"Not Found",0)</f>
        <v>24.1</v>
      </c>
      <c r="D1142" cm="1">
        <f t="array" ref="D1142">_xlfn.XLOOKUP($A1142,MedExam_Table[[#Headers],[#Data],[Customer ID]],MedExam_Table[[#Headers],[#Data],[HBA1C]],"Not Found",0)</f>
        <v>4.4000000000000004</v>
      </c>
      <c r="E1142" t="str" cm="1">
        <f t="array" ref="E1142">_xlfn.XLOOKUP($A1142,MedExam_Table[[#Headers],[#Data],[Customer ID]],MedExam_Table[[#Headers],[#Data],[Heart Issues Updated]],"Not Found",0)</f>
        <v>Yes</v>
      </c>
      <c r="F1142" t="str" cm="1">
        <f t="array" ref="F1142">_xlfn.XLOOKUP($A1142,MedExam_Table[[#Headers],[#Data],[Customer ID]],MedExam_Table[[#Headers],[#Data],[Any Transplants Update]],"Not Found",0)</f>
        <v>No</v>
      </c>
      <c r="G1142" t="str" cm="1">
        <f t="array" ref="G1142">_xlfn.XLOOKUP($A1142,MedExam_Table[[#Headers],[#Data],[Customer ID]],MedExam_Table[[#Headers],[#Data],[Cancer history]],"Not Found",0)</f>
        <v>No</v>
      </c>
      <c r="H1142" cm="1">
        <f t="array" ref="H1142">_xlfn.XLOOKUP($A1142,MedExam_Table[[#Headers],[#Data],[Customer ID]],MedExam_Table[[#Headers],[#Data],[NumberOfMajorSurgeries_updated]],"Not Found",0)</f>
        <v>1</v>
      </c>
      <c r="I1142" t="str" cm="1">
        <f t="array" ref="I1142">_xlfn.XLOOKUP($A1142,MedExam_Table[[#Headers],[#Data],[Customer ID]],MedExam_Table[[#Headers],[#Data],[Smoker Updated]],"Not Found",0)</f>
        <v>No</v>
      </c>
      <c r="J1142" t="str" cm="1">
        <f t="array" ref="J1142">_xlfn.XLOOKUP($A1142,MedExam_Table[[#Headers],[#Data],[Customer ID]],MedExam_Table[[#Headers],[#Data],[Weight Status]],"Not Found",0)</f>
        <v>NormalWeight</v>
      </c>
      <c r="K1142" t="str" cm="1">
        <f t="array" ref="K1142">_xlfn.XLOOKUP($A1142,MedExam_Table[[#Headers],[#Data],[Customer ID]],MedExam_Table[[#Headers],[#Data],[Diabetes Status]],"Not Found",0)</f>
        <v>Normal</v>
      </c>
      <c r="L1142" cm="1">
        <f t="array" ref="L1142">_xlfn.XLOOKUP($A1142,Hospitalisation_table[[#All],[Customer ID]],Hospitalisation_table[[#All],[Customer Age]],"Not Found",0)</f>
        <v>27</v>
      </c>
      <c r="M1142" t="str" cm="1">
        <f t="array" ref="M1142">_xlfn.XLOOKUP($A1142,Hospitalisation_table[[#All],[Customer ID]],Hospitalisation_table[[#All],[Date of Birth]],"Not Found",0)</f>
        <v>24-Sep-1995</v>
      </c>
      <c r="N1142" s="22" cm="1">
        <f t="array" ref="N1142">_xlfn.XLOOKUP($A1142,Hospitalisation_table[[#All],[Customer ID]],Hospitalisation_table[[#All],[charges]],"Not Found",0)</f>
        <v>2974.13</v>
      </c>
      <c r="O1142" t="str" cm="1">
        <f t="array" ref="O1142">_xlfn.XLOOKUP($A1142,Hospitalisation_table[[#All],[Customer ID]],Hospitalisation_table[[#All],[Hospital tier_Updated]],"Not Found",0)</f>
        <v>tier - 2</v>
      </c>
      <c r="P1142" t="str" cm="1">
        <f t="array" ref="P1142">_xlfn.XLOOKUP($A1142,Hospitalisation_table[[#All],[Customer ID]],Hospitalisation_table[[#All],[City tier_updated]],"Not Found",0)</f>
        <v>tier - 1</v>
      </c>
      <c r="Q1142" t="str" cm="1">
        <f t="array" ref="Q1142">_xlfn.XLOOKUP($A1142,Hospitalisation_table[[#All],[Customer ID]],Hospitalisation_table[[#All],[State ID Updated]],"Not Found",0)</f>
        <v>R1011</v>
      </c>
    </row>
    <row r="1143" spans="1:17" x14ac:dyDescent="0.3">
      <c r="A1143" s="14" t="s">
        <v>342</v>
      </c>
      <c r="B1143" t="str" cm="1">
        <f t="array" ref="B1143">_xlfn.XLOOKUP($A1143,CustomersName[[#All],[Customer ID]],CustomersName[[#All],[First Name]],"Not Found",0)</f>
        <v>Gretchen</v>
      </c>
      <c r="C1143" cm="1">
        <f t="array" ref="C1143">_xlfn.XLOOKUP($A1143,MedExam_Table[[#Headers],[#Data],[Customer ID]],MedExam_Table[[#Headers],[#Data],[BMI]],"Not Found",0)</f>
        <v>29.77</v>
      </c>
      <c r="D1143" cm="1">
        <f t="array" ref="D1143">_xlfn.XLOOKUP($A1143,MedExam_Table[[#Headers],[#Data],[Customer ID]],MedExam_Table[[#Headers],[#Data],[HBA1C]],"Not Found",0)</f>
        <v>9.9</v>
      </c>
      <c r="E1143" t="str" cm="1">
        <f t="array" ref="E1143">_xlfn.XLOOKUP($A1143,MedExam_Table[[#Headers],[#Data],[Customer ID]],MedExam_Table[[#Headers],[#Data],[Heart Issues Updated]],"Not Found",0)</f>
        <v>No</v>
      </c>
      <c r="F1143" t="str" cm="1">
        <f t="array" ref="F1143">_xlfn.XLOOKUP($A1143,MedExam_Table[[#Headers],[#Data],[Customer ID]],MedExam_Table[[#Headers],[#Data],[Any Transplants Update]],"Not Found",0)</f>
        <v>No</v>
      </c>
      <c r="G1143" t="str" cm="1">
        <f t="array" ref="G1143">_xlfn.XLOOKUP($A1143,MedExam_Table[[#Headers],[#Data],[Customer ID]],MedExam_Table[[#Headers],[#Data],[Cancer history]],"Not Found",0)</f>
        <v>No</v>
      </c>
      <c r="H1143" cm="1">
        <f t="array" ref="H1143">_xlfn.XLOOKUP($A1143,MedExam_Table[[#Headers],[#Data],[Customer ID]],MedExam_Table[[#Headers],[#Data],[NumberOfMajorSurgeries_updated]],"Not Found",0)</f>
        <v>0</v>
      </c>
      <c r="I1143" t="str" cm="1">
        <f t="array" ref="I1143">_xlfn.XLOOKUP($A1143,MedExam_Table[[#Headers],[#Data],[Customer ID]],MedExam_Table[[#Headers],[#Data],[Smoker Updated]],"Not Found",0)</f>
        <v>No</v>
      </c>
      <c r="J1143" t="str" cm="1">
        <f t="array" ref="J1143">_xlfn.XLOOKUP($A1143,MedExam_Table[[#Headers],[#Data],[Customer ID]],MedExam_Table[[#Headers],[#Data],[Weight Status]],"Not Found",0)</f>
        <v>OverWeight</v>
      </c>
      <c r="K1143" t="str" cm="1">
        <f t="array" ref="K1143">_xlfn.XLOOKUP($A1143,MedExam_Table[[#Headers],[#Data],[Customer ID]],MedExam_Table[[#Headers],[#Data],[Diabetes Status]],"Not Found",0)</f>
        <v>Diabetes</v>
      </c>
      <c r="L1143" cm="1">
        <f t="array" ref="L1143">_xlfn.XLOOKUP($A1143,Hospitalisation_table[[#All],[Customer ID]],Hospitalisation_table[[#All],[Customer Age]],"Not Found",0)</f>
        <v>20</v>
      </c>
      <c r="M1143" t="str" cm="1">
        <f t="array" ref="M1143">_xlfn.XLOOKUP($A1143,Hospitalisation_table[[#All],[Customer ID]],Hospitalisation_table[[#All],[Date of Birth]],"Not Found",0)</f>
        <v>30-Sep-2002</v>
      </c>
      <c r="N1143" s="22" cm="1">
        <f t="array" ref="N1143">_xlfn.XLOOKUP($A1143,Hospitalisation_table[[#All],[Customer ID]],Hospitalisation_table[[#All],[charges]],"Not Found",0)</f>
        <v>2943.41</v>
      </c>
      <c r="O1143" t="str" cm="1">
        <f t="array" ref="O1143">_xlfn.XLOOKUP($A1143,Hospitalisation_table[[#All],[Customer ID]],Hospitalisation_table[[#All],[Hospital tier_Updated]],"Not Found",0)</f>
        <v>tier - 2</v>
      </c>
      <c r="P1143" t="str" cm="1">
        <f t="array" ref="P1143">_xlfn.XLOOKUP($A1143,Hospitalisation_table[[#All],[Customer ID]],Hospitalisation_table[[#All],[City tier_updated]],"Not Found",0)</f>
        <v>tier - 3</v>
      </c>
      <c r="Q1143" t="str" cm="1">
        <f t="array" ref="Q1143">_xlfn.XLOOKUP($A1143,Hospitalisation_table[[#All],[Customer ID]],Hospitalisation_table[[#All],[State ID Updated]],"Not Found",0)</f>
        <v>R1012</v>
      </c>
    </row>
    <row r="1144" spans="1:17" x14ac:dyDescent="0.3">
      <c r="A1144" s="13" t="s">
        <v>341</v>
      </c>
      <c r="B1144" t="str" cm="1">
        <f t="array" ref="B1144">_xlfn.XLOOKUP($A1144,CustomersName[[#All],[Customer ID]],CustomersName[[#All],[First Name]],"Not Found",0)</f>
        <v>Nicholas E.</v>
      </c>
      <c r="C1144" cm="1">
        <f t="array" ref="C1144">_xlfn.XLOOKUP($A1144,MedExam_Table[[#Headers],[#Data],[Customer ID]],MedExam_Table[[#Headers],[#Data],[BMI]],"Not Found",0)</f>
        <v>46.53</v>
      </c>
      <c r="D1144" cm="1">
        <f t="array" ref="D1144">_xlfn.XLOOKUP($A1144,MedExam_Table[[#Headers],[#Data],[Customer ID]],MedExam_Table[[#Headers],[#Data],[HBA1C]],"Not Found",0)</f>
        <v>4.84</v>
      </c>
      <c r="E1144" t="str" cm="1">
        <f t="array" ref="E1144">_xlfn.XLOOKUP($A1144,MedExam_Table[[#Headers],[#Data],[Customer ID]],MedExam_Table[[#Headers],[#Data],[Heart Issues Updated]],"Not Found",0)</f>
        <v>Yes</v>
      </c>
      <c r="F1144" t="str" cm="1">
        <f t="array" ref="F1144">_xlfn.XLOOKUP($A1144,MedExam_Table[[#Headers],[#Data],[Customer ID]],MedExam_Table[[#Headers],[#Data],[Any Transplants Update]],"Not Found",0)</f>
        <v>No</v>
      </c>
      <c r="G1144" t="str" cm="1">
        <f t="array" ref="G1144">_xlfn.XLOOKUP($A1144,MedExam_Table[[#Headers],[#Data],[Customer ID]],MedExam_Table[[#Headers],[#Data],[Cancer history]],"Not Found",0)</f>
        <v>No</v>
      </c>
      <c r="H1144" cm="1">
        <f t="array" ref="H1144">_xlfn.XLOOKUP($A1144,MedExam_Table[[#Headers],[#Data],[Customer ID]],MedExam_Table[[#Headers],[#Data],[NumberOfMajorSurgeries_updated]],"Not Found",0)</f>
        <v>0</v>
      </c>
      <c r="I1144" t="str" cm="1">
        <f t="array" ref="I1144">_xlfn.XLOOKUP($A1144,MedExam_Table[[#Headers],[#Data],[Customer ID]],MedExam_Table[[#Headers],[#Data],[Smoker Updated]],"Not Found",0)</f>
        <v>No</v>
      </c>
      <c r="J1144" t="str" cm="1">
        <f t="array" ref="J1144">_xlfn.XLOOKUP($A1144,MedExam_Table[[#Headers],[#Data],[Customer ID]],MedExam_Table[[#Headers],[#Data],[Weight Status]],"Not Found",0)</f>
        <v>Obesity</v>
      </c>
      <c r="K1144" t="str" cm="1">
        <f t="array" ref="K1144">_xlfn.XLOOKUP($A1144,MedExam_Table[[#Headers],[#Data],[Customer ID]],MedExam_Table[[#Headers],[#Data],[Diabetes Status]],"Not Found",0)</f>
        <v>Normal</v>
      </c>
      <c r="L1144" cm="1">
        <f t="array" ref="L1144">_xlfn.XLOOKUP($A1144,Hospitalisation_table[[#All],[Customer ID]],Hospitalisation_table[[#All],[Customer Age]],"Not Found",0)</f>
        <v>26</v>
      </c>
      <c r="M1144" t="str" cm="1">
        <f t="array" ref="M1144">_xlfn.XLOOKUP($A1144,Hospitalisation_table[[#All],[Customer ID]],Hospitalisation_table[[#All],[Date of Birth]],"Not Found",0)</f>
        <v>30-Jun-1996</v>
      </c>
      <c r="N1144" s="22" cm="1">
        <f t="array" ref="N1144">_xlfn.XLOOKUP($A1144,Hospitalisation_table[[#All],[Customer ID]],Hospitalisation_table[[#All],[charges]],"Not Found",0)</f>
        <v>2927.06</v>
      </c>
      <c r="O1144" t="str" cm="1">
        <f t="array" ref="O1144">_xlfn.XLOOKUP($A1144,Hospitalisation_table[[#All],[Customer ID]],Hospitalisation_table[[#All],[Hospital tier_Updated]],"Not Found",0)</f>
        <v>tier - 2</v>
      </c>
      <c r="P1144" t="str" cm="1">
        <f t="array" ref="P1144">_xlfn.XLOOKUP($A1144,Hospitalisation_table[[#All],[Customer ID]],Hospitalisation_table[[#All],[City tier_updated]],"Not Found",0)</f>
        <v>tier - 2</v>
      </c>
      <c r="Q1144" t="str" cm="1">
        <f t="array" ref="Q1144">_xlfn.XLOOKUP($A1144,Hospitalisation_table[[#All],[Customer ID]],Hospitalisation_table[[#All],[State ID Updated]],"Not Found",0)</f>
        <v>R1013</v>
      </c>
    </row>
    <row r="1145" spans="1:17" x14ac:dyDescent="0.3">
      <c r="A1145" s="14" t="s">
        <v>340</v>
      </c>
      <c r="B1145" t="str" cm="1">
        <f t="array" ref="B1145">_xlfn.XLOOKUP($A1145,CustomersName[[#All],[Customer ID]],CustomersName[[#All],[First Name]],"Not Found",0)</f>
        <v>Deborah</v>
      </c>
      <c r="C1145" cm="1">
        <f t="array" ref="C1145">_xlfn.XLOOKUP($A1145,MedExam_Table[[#Headers],[#Data],[Customer ID]],MedExam_Table[[#Headers],[#Data],[BMI]],"Not Found",0)</f>
        <v>23.4</v>
      </c>
      <c r="D1145" cm="1">
        <f t="array" ref="D1145">_xlfn.XLOOKUP($A1145,MedExam_Table[[#Headers],[#Data],[Customer ID]],MedExam_Table[[#Headers],[#Data],[HBA1C]],"Not Found",0)</f>
        <v>5.53</v>
      </c>
      <c r="E1145" t="str" cm="1">
        <f t="array" ref="E1145">_xlfn.XLOOKUP($A1145,MedExam_Table[[#Headers],[#Data],[Customer ID]],MedExam_Table[[#Headers],[#Data],[Heart Issues Updated]],"Not Found",0)</f>
        <v>No</v>
      </c>
      <c r="F1145" t="str" cm="1">
        <f t="array" ref="F1145">_xlfn.XLOOKUP($A1145,MedExam_Table[[#Headers],[#Data],[Customer ID]],MedExam_Table[[#Headers],[#Data],[Any Transplants Update]],"Not Found",0)</f>
        <v>No</v>
      </c>
      <c r="G1145" t="str" cm="1">
        <f t="array" ref="G1145">_xlfn.XLOOKUP($A1145,MedExam_Table[[#Headers],[#Data],[Customer ID]],MedExam_Table[[#Headers],[#Data],[Cancer history]],"Not Found",0)</f>
        <v>Yes</v>
      </c>
      <c r="H1145" cm="1">
        <f t="array" ref="H1145">_xlfn.XLOOKUP($A1145,MedExam_Table[[#Headers],[#Data],[Customer ID]],MedExam_Table[[#Headers],[#Data],[NumberOfMajorSurgeries_updated]],"Not Found",0)</f>
        <v>1</v>
      </c>
      <c r="I1145" t="str" cm="1">
        <f t="array" ref="I1145">_xlfn.XLOOKUP($A1145,MedExam_Table[[#Headers],[#Data],[Customer ID]],MedExam_Table[[#Headers],[#Data],[Smoker Updated]],"Not Found",0)</f>
        <v>No</v>
      </c>
      <c r="J1145" t="str" cm="1">
        <f t="array" ref="J1145">_xlfn.XLOOKUP($A1145,MedExam_Table[[#Headers],[#Data],[Customer ID]],MedExam_Table[[#Headers],[#Data],[Weight Status]],"Not Found",0)</f>
        <v>NormalWeight</v>
      </c>
      <c r="K1145" t="str" cm="1">
        <f t="array" ref="K1145">_xlfn.XLOOKUP($A1145,MedExam_Table[[#Headers],[#Data],[Customer ID]],MedExam_Table[[#Headers],[#Data],[Diabetes Status]],"Not Found",0)</f>
        <v>Normal</v>
      </c>
      <c r="L1145" cm="1">
        <f t="array" ref="L1145">_xlfn.XLOOKUP($A1145,Hospitalisation_table[[#All],[Customer ID]],Hospitalisation_table[[#All],[Customer Age]],"Not Found",0)</f>
        <v>20</v>
      </c>
      <c r="M1145" t="str" cm="1">
        <f t="array" ref="M1145">_xlfn.XLOOKUP($A1145,Hospitalisation_table[[#All],[Customer ID]],Hospitalisation_table[[#All],[Date of Birth]],"Not Found",0)</f>
        <v>5-Jun-2003</v>
      </c>
      <c r="N1145" s="22" cm="1">
        <f t="array" ref="N1145">_xlfn.XLOOKUP($A1145,Hospitalisation_table[[#All],[Customer ID]],Hospitalisation_table[[#All],[charges]],"Not Found",0)</f>
        <v>2913.57</v>
      </c>
      <c r="O1145" t="str" cm="1">
        <f t="array" ref="O1145">_xlfn.XLOOKUP($A1145,Hospitalisation_table[[#All],[Customer ID]],Hospitalisation_table[[#All],[Hospital tier_Updated]],"Not Found",0)</f>
        <v>tier - 2</v>
      </c>
      <c r="P1145" t="str" cm="1">
        <f t="array" ref="P1145">_xlfn.XLOOKUP($A1145,Hospitalisation_table[[#All],[Customer ID]],Hospitalisation_table[[#All],[City tier_updated]],"Not Found",0)</f>
        <v>tier - 2</v>
      </c>
      <c r="Q1145" t="str" cm="1">
        <f t="array" ref="Q1145">_xlfn.XLOOKUP($A1145,Hospitalisation_table[[#All],[Customer ID]],Hospitalisation_table[[#All],[State ID Updated]],"Not Found",0)</f>
        <v>R1011</v>
      </c>
    </row>
    <row r="1146" spans="1:17" x14ac:dyDescent="0.3">
      <c r="A1146" s="13" t="s">
        <v>339</v>
      </c>
      <c r="B1146" t="str" cm="1">
        <f t="array" ref="B1146">_xlfn.XLOOKUP($A1146,CustomersName[[#All],[Customer ID]],CustomersName[[#All],[First Name]],"Not Found",0)</f>
        <v>Chuck W</v>
      </c>
      <c r="C1146" cm="1">
        <f t="array" ref="C1146">_xlfn.XLOOKUP($A1146,MedExam_Table[[#Headers],[#Data],[Customer ID]],MedExam_Table[[#Headers],[#Data],[BMI]],"Not Found",0)</f>
        <v>30</v>
      </c>
      <c r="D1146" cm="1">
        <f t="array" ref="D1146">_xlfn.XLOOKUP($A1146,MedExam_Table[[#Headers],[#Data],[Customer ID]],MedExam_Table[[#Headers],[#Data],[HBA1C]],"Not Found",0)</f>
        <v>4.33</v>
      </c>
      <c r="E1146" t="str" cm="1">
        <f t="array" ref="E1146">_xlfn.XLOOKUP($A1146,MedExam_Table[[#Headers],[#Data],[Customer ID]],MedExam_Table[[#Headers],[#Data],[Heart Issues Updated]],"Not Found",0)</f>
        <v>Yes</v>
      </c>
      <c r="F1146" t="str" cm="1">
        <f t="array" ref="F1146">_xlfn.XLOOKUP($A1146,MedExam_Table[[#Headers],[#Data],[Customer ID]],MedExam_Table[[#Headers],[#Data],[Any Transplants Update]],"Not Found",0)</f>
        <v>No</v>
      </c>
      <c r="G1146" t="str" cm="1">
        <f t="array" ref="G1146">_xlfn.XLOOKUP($A1146,MedExam_Table[[#Headers],[#Data],[Customer ID]],MedExam_Table[[#Headers],[#Data],[Cancer history]],"Not Found",0)</f>
        <v>No</v>
      </c>
      <c r="H1146" cm="1">
        <f t="array" ref="H1146">_xlfn.XLOOKUP($A1146,MedExam_Table[[#Headers],[#Data],[Customer ID]],MedExam_Table[[#Headers],[#Data],[NumberOfMajorSurgeries_updated]],"Not Found",0)</f>
        <v>0</v>
      </c>
      <c r="I1146" t="str" cm="1">
        <f t="array" ref="I1146">_xlfn.XLOOKUP($A1146,MedExam_Table[[#Headers],[#Data],[Customer ID]],MedExam_Table[[#Headers],[#Data],[Smoker Updated]],"Not Found",0)</f>
        <v>No</v>
      </c>
      <c r="J1146" t="str" cm="1">
        <f t="array" ref="J1146">_xlfn.XLOOKUP($A1146,MedExam_Table[[#Headers],[#Data],[Customer ID]],MedExam_Table[[#Headers],[#Data],[Weight Status]],"Not Found",0)</f>
        <v>OverWeight</v>
      </c>
      <c r="K1146" t="str" cm="1">
        <f t="array" ref="K1146">_xlfn.XLOOKUP($A1146,MedExam_Table[[#Headers],[#Data],[Customer ID]],MedExam_Table[[#Headers],[#Data],[Diabetes Status]],"Not Found",0)</f>
        <v>Normal</v>
      </c>
      <c r="L1146" cm="1">
        <f t="array" ref="L1146">_xlfn.XLOOKUP($A1146,Hospitalisation_table[[#All],[Customer ID]],Hospitalisation_table[[#All],[Customer Age]],"Not Found",0)</f>
        <v>26</v>
      </c>
      <c r="M1146" t="str" cm="1">
        <f t="array" ref="M1146">_xlfn.XLOOKUP($A1146,Hospitalisation_table[[#All],[Customer ID]],Hospitalisation_table[[#All],[Date of Birth]],"Not Found",0)</f>
        <v>13-Jun-1996</v>
      </c>
      <c r="N1146" s="22" cm="1">
        <f t="array" ref="N1146">_xlfn.XLOOKUP($A1146,Hospitalisation_table[[#All],[Customer ID]],Hospitalisation_table[[#All],[charges]],"Not Found",0)</f>
        <v>2904.09</v>
      </c>
      <c r="O1146" t="str" cm="1">
        <f t="array" ref="O1146">_xlfn.XLOOKUP($A1146,Hospitalisation_table[[#All],[Customer ID]],Hospitalisation_table[[#All],[Hospital tier_Updated]],"Not Found",0)</f>
        <v>tier - 2</v>
      </c>
      <c r="P1146" t="str" cm="1">
        <f t="array" ref="P1146">_xlfn.XLOOKUP($A1146,Hospitalisation_table[[#All],[Customer ID]],Hospitalisation_table[[#All],[City tier_updated]],"Not Found",0)</f>
        <v>tier - 2</v>
      </c>
      <c r="Q1146" t="str" cm="1">
        <f t="array" ref="Q1146">_xlfn.XLOOKUP($A1146,Hospitalisation_table[[#All],[Customer ID]],Hospitalisation_table[[#All],[State ID Updated]],"Not Found",0)</f>
        <v>R1011</v>
      </c>
    </row>
    <row r="1147" spans="1:17" x14ac:dyDescent="0.3">
      <c r="A1147" s="14" t="s">
        <v>338</v>
      </c>
      <c r="B1147" t="str" cm="1">
        <f t="array" ref="B1147">_xlfn.XLOOKUP($A1147,CustomersName[[#All],[Customer ID]],CustomersName[[#All],[First Name]],"Not Found",0)</f>
        <v>Daniel</v>
      </c>
      <c r="C1147" cm="1">
        <f t="array" ref="C1147">_xlfn.XLOOKUP($A1147,MedExam_Table[[#Headers],[#Data],[Customer ID]],MedExam_Table[[#Headers],[#Data],[BMI]],"Not Found",0)</f>
        <v>29.15</v>
      </c>
      <c r="D1147" cm="1">
        <f t="array" ref="D1147">_xlfn.XLOOKUP($A1147,MedExam_Table[[#Headers],[#Data],[Customer ID]],MedExam_Table[[#Headers],[#Data],[HBA1C]],"Not Found",0)</f>
        <v>4.91</v>
      </c>
      <c r="E1147" t="str" cm="1">
        <f t="array" ref="E1147">_xlfn.XLOOKUP($A1147,MedExam_Table[[#Headers],[#Data],[Customer ID]],MedExam_Table[[#Headers],[#Data],[Heart Issues Updated]],"Not Found",0)</f>
        <v>Yes</v>
      </c>
      <c r="F1147" t="str" cm="1">
        <f t="array" ref="F1147">_xlfn.XLOOKUP($A1147,MedExam_Table[[#Headers],[#Data],[Customer ID]],MedExam_Table[[#Headers],[#Data],[Any Transplants Update]],"Not Found",0)</f>
        <v>No</v>
      </c>
      <c r="G1147" t="str" cm="1">
        <f t="array" ref="G1147">_xlfn.XLOOKUP($A1147,MedExam_Table[[#Headers],[#Data],[Customer ID]],MedExam_Table[[#Headers],[#Data],[Cancer history]],"Not Found",0)</f>
        <v>No</v>
      </c>
      <c r="H1147" cm="1">
        <f t="array" ref="H1147">_xlfn.XLOOKUP($A1147,MedExam_Table[[#Headers],[#Data],[Customer ID]],MedExam_Table[[#Headers],[#Data],[NumberOfMajorSurgeries_updated]],"Not Found",0)</f>
        <v>0</v>
      </c>
      <c r="I1147" t="str" cm="1">
        <f t="array" ref="I1147">_xlfn.XLOOKUP($A1147,MedExam_Table[[#Headers],[#Data],[Customer ID]],MedExam_Table[[#Headers],[#Data],[Smoker Updated]],"Not Found",0)</f>
        <v>No</v>
      </c>
      <c r="J1147" t="str" cm="1">
        <f t="array" ref="J1147">_xlfn.XLOOKUP($A1147,MedExam_Table[[#Headers],[#Data],[Customer ID]],MedExam_Table[[#Headers],[#Data],[Weight Status]],"Not Found",0)</f>
        <v>OverWeight</v>
      </c>
      <c r="K1147" t="str" cm="1">
        <f t="array" ref="K1147">_xlfn.XLOOKUP($A1147,MedExam_Table[[#Headers],[#Data],[Customer ID]],MedExam_Table[[#Headers],[#Data],[Diabetes Status]],"Not Found",0)</f>
        <v>Normal</v>
      </c>
      <c r="L1147" cm="1">
        <f t="array" ref="L1147">_xlfn.XLOOKUP($A1147,Hospitalisation_table[[#All],[Customer ID]],Hospitalisation_table[[#All],[Customer Age]],"Not Found",0)</f>
        <v>26</v>
      </c>
      <c r="M1147" t="str" cm="1">
        <f t="array" ref="M1147">_xlfn.XLOOKUP($A1147,Hospitalisation_table[[#All],[Customer ID]],Hospitalisation_table[[#All],[Date of Birth]],"Not Found",0)</f>
        <v>24-Oct-1996</v>
      </c>
      <c r="N1147" s="22" cm="1">
        <f t="array" ref="N1147">_xlfn.XLOOKUP($A1147,Hospitalisation_table[[#All],[Customer ID]],Hospitalisation_table[[#All],[charges]],"Not Found",0)</f>
        <v>2902.91</v>
      </c>
      <c r="O1147" t="str" cm="1">
        <f t="array" ref="O1147">_xlfn.XLOOKUP($A1147,Hospitalisation_table[[#All],[Customer ID]],Hospitalisation_table[[#All],[Hospital tier_Updated]],"Not Found",0)</f>
        <v>tier - 2</v>
      </c>
      <c r="P1147" t="str" cm="1">
        <f t="array" ref="P1147">_xlfn.XLOOKUP($A1147,Hospitalisation_table[[#All],[Customer ID]],Hospitalisation_table[[#All],[City tier_updated]],"Not Found",0)</f>
        <v>tier - 2</v>
      </c>
      <c r="Q1147" t="str" cm="1">
        <f t="array" ref="Q1147">_xlfn.XLOOKUP($A1147,Hospitalisation_table[[#All],[Customer ID]],Hospitalisation_table[[#All],[State ID Updated]],"Not Found",0)</f>
        <v>R1013</v>
      </c>
    </row>
    <row r="1148" spans="1:17" x14ac:dyDescent="0.3">
      <c r="A1148" s="13" t="s">
        <v>2170</v>
      </c>
      <c r="B1148" t="str" cm="1">
        <f t="array" ref="B1148">_xlfn.XLOOKUP($A1148,CustomersName[[#All],[Customer ID]],CustomersName[[#All],[First Name]],"Not Found",0)</f>
        <v>Hechor Sr.</v>
      </c>
      <c r="C1148" cm="1">
        <f t="array" ref="C1148">_xlfn.XLOOKUP($A1148,MedExam_Table[[#Headers],[#Data],[Customer ID]],MedExam_Table[[#Headers],[#Data],[BMI]],"Not Found",0)</f>
        <v>29.78</v>
      </c>
      <c r="D1148" cm="1">
        <f t="array" ref="D1148">_xlfn.XLOOKUP($A1148,MedExam_Table[[#Headers],[#Data],[Customer ID]],MedExam_Table[[#Headers],[#Data],[HBA1C]],"Not Found",0)</f>
        <v>10.27</v>
      </c>
      <c r="E1148" t="str" cm="1">
        <f t="array" ref="E1148">_xlfn.XLOOKUP($A1148,MedExam_Table[[#Headers],[#Data],[Customer ID]],MedExam_Table[[#Headers],[#Data],[Heart Issues Updated]],"Not Found",0)</f>
        <v>Yes</v>
      </c>
      <c r="F1148" t="str" cm="1">
        <f t="array" ref="F1148">_xlfn.XLOOKUP($A1148,MedExam_Table[[#Headers],[#Data],[Customer ID]],MedExam_Table[[#Headers],[#Data],[Any Transplants Update]],"Not Found",0)</f>
        <v>No</v>
      </c>
      <c r="G1148" t="str" cm="1">
        <f t="array" ref="G1148">_xlfn.XLOOKUP($A1148,MedExam_Table[[#Headers],[#Data],[Customer ID]],MedExam_Table[[#Headers],[#Data],[Cancer history]],"Not Found",0)</f>
        <v>Yes</v>
      </c>
      <c r="H1148" cm="1">
        <f t="array" ref="H1148">_xlfn.XLOOKUP($A1148,MedExam_Table[[#Headers],[#Data],[Customer ID]],MedExam_Table[[#Headers],[#Data],[NumberOfMajorSurgeries_updated]],"Not Found",0)</f>
        <v>1</v>
      </c>
      <c r="I1148" t="str" cm="1">
        <f t="array" ref="I1148">_xlfn.XLOOKUP($A1148,MedExam_Table[[#Headers],[#Data],[Customer ID]],MedExam_Table[[#Headers],[#Data],[Smoker Updated]],"Not Found",0)</f>
        <v>Yes</v>
      </c>
      <c r="J1148" t="str" cm="1">
        <f t="array" ref="J1148">_xlfn.XLOOKUP($A1148,MedExam_Table[[#Headers],[#Data],[Customer ID]],MedExam_Table[[#Headers],[#Data],[Weight Status]],"Not Found",0)</f>
        <v>OverWeight</v>
      </c>
      <c r="K1148" t="str" cm="1">
        <f t="array" ref="K1148">_xlfn.XLOOKUP($A1148,MedExam_Table[[#Headers],[#Data],[Customer ID]],MedExam_Table[[#Headers],[#Data],[Diabetes Status]],"Not Found",0)</f>
        <v>Diabetes</v>
      </c>
      <c r="L1148" cm="1">
        <f t="array" ref="L1148">_xlfn.XLOOKUP($A1148,Hospitalisation_table[[#All],[Customer ID]],Hospitalisation_table[[#All],[Customer Age]],"Not Found",0)</f>
        <v>59</v>
      </c>
      <c r="M1148" t="str" cm="1">
        <f t="array" ref="M1148">_xlfn.XLOOKUP($A1148,Hospitalisation_table[[#All],[Customer ID]],Hospitalisation_table[[#All],[Date of Birth]],"Not Found",0)</f>
        <v>22-Jul-1963</v>
      </c>
      <c r="N1148" s="22" cm="1">
        <f t="array" ref="N1148">_xlfn.XLOOKUP($A1148,Hospitalisation_table[[#All],[Customer ID]],Hospitalisation_table[[#All],[charges]],"Not Found",0)</f>
        <v>36074.339999999997</v>
      </c>
      <c r="O1148" t="str" cm="1">
        <f t="array" ref="O1148">_xlfn.XLOOKUP($A1148,Hospitalisation_table[[#All],[Customer ID]],Hospitalisation_table[[#All],[Hospital tier_Updated]],"Not Found",0)</f>
        <v>tier - 2</v>
      </c>
      <c r="P1148" t="str" cm="1">
        <f t="array" ref="P1148">_xlfn.XLOOKUP($A1148,Hospitalisation_table[[#All],[Customer ID]],Hospitalisation_table[[#All],[City tier_updated]],"Not Found",0)</f>
        <v>tier - 1</v>
      </c>
      <c r="Q1148" t="str" cm="1">
        <f t="array" ref="Q1148">_xlfn.XLOOKUP($A1148,Hospitalisation_table[[#All],[Customer ID]],Hospitalisation_table[[#All],[State ID Updated]],"Not Found",0)</f>
        <v>R1011</v>
      </c>
    </row>
    <row r="1149" spans="1:17" x14ac:dyDescent="0.3">
      <c r="A1149" s="14" t="s">
        <v>337</v>
      </c>
      <c r="B1149" t="str" cm="1">
        <f t="array" ref="B1149">_xlfn.XLOOKUP($A1149,CustomersName[[#All],[Customer ID]],CustomersName[[#All],[First Name]],"Not Found",0)</f>
        <v>Amany</v>
      </c>
      <c r="C1149" cm="1">
        <f t="array" ref="C1149">_xlfn.XLOOKUP($A1149,MedExam_Table[[#Headers],[#Data],[Customer ID]],MedExam_Table[[#Headers],[#Data],[BMI]],"Not Found",0)</f>
        <v>34.865000000000002</v>
      </c>
      <c r="D1149" cm="1">
        <f t="array" ref="D1149">_xlfn.XLOOKUP($A1149,MedExam_Table[[#Headers],[#Data],[Customer ID]],MedExam_Table[[#Headers],[#Data],[HBA1C]],"Not Found",0)</f>
        <v>4.8</v>
      </c>
      <c r="E1149" t="str" cm="1">
        <f t="array" ref="E1149">_xlfn.XLOOKUP($A1149,MedExam_Table[[#Headers],[#Data],[Customer ID]],MedExam_Table[[#Headers],[#Data],[Heart Issues Updated]],"Not Found",0)</f>
        <v>No</v>
      </c>
      <c r="F1149" t="str" cm="1">
        <f t="array" ref="F1149">_xlfn.XLOOKUP($A1149,MedExam_Table[[#Headers],[#Data],[Customer ID]],MedExam_Table[[#Headers],[#Data],[Any Transplants Update]],"Not Found",0)</f>
        <v>No</v>
      </c>
      <c r="G1149" t="str" cm="1">
        <f t="array" ref="G1149">_xlfn.XLOOKUP($A1149,MedExam_Table[[#Headers],[#Data],[Customer ID]],MedExam_Table[[#Headers],[#Data],[Cancer history]],"Not Found",0)</f>
        <v>No</v>
      </c>
      <c r="H1149" cm="1">
        <f t="array" ref="H1149">_xlfn.XLOOKUP($A1149,MedExam_Table[[#Headers],[#Data],[Customer ID]],MedExam_Table[[#Headers],[#Data],[NumberOfMajorSurgeries_updated]],"Not Found",0)</f>
        <v>0</v>
      </c>
      <c r="I1149" t="str" cm="1">
        <f t="array" ref="I1149">_xlfn.XLOOKUP($A1149,MedExam_Table[[#Headers],[#Data],[Customer ID]],MedExam_Table[[#Headers],[#Data],[Smoker Updated]],"Not Found",0)</f>
        <v>No</v>
      </c>
      <c r="J1149" t="str" cm="1">
        <f t="array" ref="J1149">_xlfn.XLOOKUP($A1149,MedExam_Table[[#Headers],[#Data],[Customer ID]],MedExam_Table[[#Headers],[#Data],[Weight Status]],"Not Found",0)</f>
        <v>Obesity</v>
      </c>
      <c r="K1149" t="str" cm="1">
        <f t="array" ref="K1149">_xlfn.XLOOKUP($A1149,MedExam_Table[[#Headers],[#Data],[Customer ID]],MedExam_Table[[#Headers],[#Data],[Diabetes Status]],"Not Found",0)</f>
        <v>Normal</v>
      </c>
      <c r="L1149" cm="1">
        <f t="array" ref="L1149">_xlfn.XLOOKUP($A1149,Hospitalisation_table[[#All],[Customer ID]],Hospitalisation_table[[#All],[Customer Age]],"Not Found",0)</f>
        <v>23</v>
      </c>
      <c r="M1149" t="str" cm="1">
        <f t="array" ref="M1149">_xlfn.XLOOKUP($A1149,Hospitalisation_table[[#All],[Customer ID]],Hospitalisation_table[[#All],[Date of Birth]],"Not Found",0)</f>
        <v>1-Nov-1999</v>
      </c>
      <c r="N1149" s="22" cm="1">
        <f t="array" ref="N1149">_xlfn.XLOOKUP($A1149,Hospitalisation_table[[#All],[Customer ID]],Hospitalisation_table[[#All],[charges]],"Not Found",0)</f>
        <v>2899.49</v>
      </c>
      <c r="O1149" t="str" cm="1">
        <f t="array" ref="O1149">_xlfn.XLOOKUP($A1149,Hospitalisation_table[[#All],[Customer ID]],Hospitalisation_table[[#All],[Hospital tier_Updated]],"Not Found",0)</f>
        <v>tier - 2</v>
      </c>
      <c r="P1149" t="str" cm="1">
        <f t="array" ref="P1149">_xlfn.XLOOKUP($A1149,Hospitalisation_table[[#All],[Customer ID]],Hospitalisation_table[[#All],[City tier_updated]],"Not Found",0)</f>
        <v>tier - 2</v>
      </c>
      <c r="Q1149" t="str" cm="1">
        <f t="array" ref="Q1149">_xlfn.XLOOKUP($A1149,Hospitalisation_table[[#All],[Customer ID]],Hospitalisation_table[[#All],[State ID Updated]],"Not Found",0)</f>
        <v>R1024</v>
      </c>
    </row>
    <row r="1150" spans="1:17" x14ac:dyDescent="0.3">
      <c r="A1150" s="13" t="s">
        <v>336</v>
      </c>
      <c r="B1150" t="str" cm="1">
        <f t="array" ref="B1150">_xlfn.XLOOKUP($A1150,CustomersName[[#All],[Customer ID]],CustomersName[[#All],[First Name]],"Not Found",0)</f>
        <v>Kipling</v>
      </c>
      <c r="C1150" cm="1">
        <f t="array" ref="C1150">_xlfn.XLOOKUP($A1150,MedExam_Table[[#Headers],[#Data],[Customer ID]],MedExam_Table[[#Headers],[#Data],[BMI]],"Not Found",0)</f>
        <v>28.12</v>
      </c>
      <c r="D1150" cm="1">
        <f t="array" ref="D1150">_xlfn.XLOOKUP($A1150,MedExam_Table[[#Headers],[#Data],[Customer ID]],MedExam_Table[[#Headers],[#Data],[HBA1C]],"Not Found",0)</f>
        <v>5.55</v>
      </c>
      <c r="E1150" t="str" cm="1">
        <f t="array" ref="E1150">_xlfn.XLOOKUP($A1150,MedExam_Table[[#Headers],[#Data],[Customer ID]],MedExam_Table[[#Headers],[#Data],[Heart Issues Updated]],"Not Found",0)</f>
        <v>Yes</v>
      </c>
      <c r="F1150" t="str" cm="1">
        <f t="array" ref="F1150">_xlfn.XLOOKUP($A1150,MedExam_Table[[#Headers],[#Data],[Customer ID]],MedExam_Table[[#Headers],[#Data],[Any Transplants Update]],"Not Found",0)</f>
        <v>Yes</v>
      </c>
      <c r="G1150" t="str" cm="1">
        <f t="array" ref="G1150">_xlfn.XLOOKUP($A1150,MedExam_Table[[#Headers],[#Data],[Customer ID]],MedExam_Table[[#Headers],[#Data],[Cancer history]],"Not Found",0)</f>
        <v>No</v>
      </c>
      <c r="H1150" cm="1">
        <f t="array" ref="H1150">_xlfn.XLOOKUP($A1150,MedExam_Table[[#Headers],[#Data],[Customer ID]],MedExam_Table[[#Headers],[#Data],[NumberOfMajorSurgeries_updated]],"Not Found",0)</f>
        <v>2</v>
      </c>
      <c r="I1150" t="str" cm="1">
        <f t="array" ref="I1150">_xlfn.XLOOKUP($A1150,MedExam_Table[[#Headers],[#Data],[Customer ID]],MedExam_Table[[#Headers],[#Data],[Smoker Updated]],"Not Found",0)</f>
        <v>No</v>
      </c>
      <c r="J1150" t="str" cm="1">
        <f t="array" ref="J1150">_xlfn.XLOOKUP($A1150,MedExam_Table[[#Headers],[#Data],[Customer ID]],MedExam_Table[[#Headers],[#Data],[Weight Status]],"Not Found",0)</f>
        <v>OverWeight</v>
      </c>
      <c r="K1150" t="str" cm="1">
        <f t="array" ref="K1150">_xlfn.XLOOKUP($A1150,MedExam_Table[[#Headers],[#Data],[Customer ID]],MedExam_Table[[#Headers],[#Data],[Diabetes Status]],"Not Found",0)</f>
        <v>Normal</v>
      </c>
      <c r="L1150" cm="1">
        <f t="array" ref="L1150">_xlfn.XLOOKUP($A1150,Hospitalisation_table[[#All],[Customer ID]],Hospitalisation_table[[#All],[Customer Age]],"Not Found",0)</f>
        <v>22</v>
      </c>
      <c r="M1150" t="str" cm="1">
        <f t="array" ref="M1150">_xlfn.XLOOKUP($A1150,Hospitalisation_table[[#All],[Customer ID]],Hospitalisation_table[[#All],[Date of Birth]],"Not Found",0)</f>
        <v>14-Jul-2000</v>
      </c>
      <c r="N1150" s="22" cm="1">
        <f t="array" ref="N1150">_xlfn.XLOOKUP($A1150,Hospitalisation_table[[#All],[Customer ID]],Hospitalisation_table[[#All],[charges]],"Not Found",0)</f>
        <v>2897.46</v>
      </c>
      <c r="O1150" t="str" cm="1">
        <f t="array" ref="O1150">_xlfn.XLOOKUP($A1150,Hospitalisation_table[[#All],[Customer ID]],Hospitalisation_table[[#All],[Hospital tier_Updated]],"Not Found",0)</f>
        <v>tier - 2</v>
      </c>
      <c r="P1150" t="str" cm="1">
        <f t="array" ref="P1150">_xlfn.XLOOKUP($A1150,Hospitalisation_table[[#All],[Customer ID]],Hospitalisation_table[[#All],[City tier_updated]],"Not Found",0)</f>
        <v>tier - 1</v>
      </c>
      <c r="Q1150" t="str" cm="1">
        <f t="array" ref="Q1150">_xlfn.XLOOKUP($A1150,Hospitalisation_table[[#All],[Customer ID]],Hospitalisation_table[[#All],[State ID Updated]],"Not Found",0)</f>
        <v>R1012</v>
      </c>
    </row>
    <row r="1151" spans="1:17" x14ac:dyDescent="0.3">
      <c r="A1151" s="14" t="s">
        <v>335</v>
      </c>
      <c r="B1151" t="str" cm="1">
        <f t="array" ref="B1151">_xlfn.XLOOKUP($A1151,CustomersName[[#All],[Customer ID]],CustomersName[[#All],[First Name]],"Not Found",0)</f>
        <v>Duncan</v>
      </c>
      <c r="C1151" cm="1">
        <f t="array" ref="C1151">_xlfn.XLOOKUP($A1151,MedExam_Table[[#Headers],[#Data],[Customer ID]],MedExam_Table[[#Headers],[#Data],[BMI]],"Not Found",0)</f>
        <v>29.45</v>
      </c>
      <c r="D1151" cm="1">
        <f t="array" ref="D1151">_xlfn.XLOOKUP($A1151,MedExam_Table[[#Headers],[#Data],[Customer ID]],MedExam_Table[[#Headers],[#Data],[HBA1C]],"Not Found",0)</f>
        <v>5.24</v>
      </c>
      <c r="E1151" t="str" cm="1">
        <f t="array" ref="E1151">_xlfn.XLOOKUP($A1151,MedExam_Table[[#Headers],[#Data],[Customer ID]],MedExam_Table[[#Headers],[#Data],[Heart Issues Updated]],"Not Found",0)</f>
        <v>Yes</v>
      </c>
      <c r="F1151" t="str" cm="1">
        <f t="array" ref="F1151">_xlfn.XLOOKUP($A1151,MedExam_Table[[#Headers],[#Data],[Customer ID]],MedExam_Table[[#Headers],[#Data],[Any Transplants Update]],"Not Found",0)</f>
        <v>No</v>
      </c>
      <c r="G1151" t="str" cm="1">
        <f t="array" ref="G1151">_xlfn.XLOOKUP($A1151,MedExam_Table[[#Headers],[#Data],[Customer ID]],MedExam_Table[[#Headers],[#Data],[Cancer history]],"Not Found",0)</f>
        <v>No</v>
      </c>
      <c r="H1151" cm="1">
        <f t="array" ref="H1151">_xlfn.XLOOKUP($A1151,MedExam_Table[[#Headers],[#Data],[Customer ID]],MedExam_Table[[#Headers],[#Data],[NumberOfMajorSurgeries_updated]],"Not Found",0)</f>
        <v>0</v>
      </c>
      <c r="I1151" t="str" cm="1">
        <f t="array" ref="I1151">_xlfn.XLOOKUP($A1151,MedExam_Table[[#Headers],[#Data],[Customer ID]],MedExam_Table[[#Headers],[#Data],[Smoker Updated]],"Not Found",0)</f>
        <v>No</v>
      </c>
      <c r="J1151" t="str" cm="1">
        <f t="array" ref="J1151">_xlfn.XLOOKUP($A1151,MedExam_Table[[#Headers],[#Data],[Customer ID]],MedExam_Table[[#Headers],[#Data],[Weight Status]],"Not Found",0)</f>
        <v>OverWeight</v>
      </c>
      <c r="K1151" t="str" cm="1">
        <f t="array" ref="K1151">_xlfn.XLOOKUP($A1151,MedExam_Table[[#Headers],[#Data],[Customer ID]],MedExam_Table[[#Headers],[#Data],[Diabetes Status]],"Not Found",0)</f>
        <v>Normal</v>
      </c>
      <c r="L1151" cm="1">
        <f t="array" ref="L1151">_xlfn.XLOOKUP($A1151,Hospitalisation_table[[#All],[Customer ID]],Hospitalisation_table[[#All],[Customer Age]],"Not Found",0)</f>
        <v>26</v>
      </c>
      <c r="M1151" t="str" cm="1">
        <f t="array" ref="M1151">_xlfn.XLOOKUP($A1151,Hospitalisation_table[[#All],[Customer ID]],Hospitalisation_table[[#All],[Date of Birth]],"Not Found",0)</f>
        <v>21-Jun-1996</v>
      </c>
      <c r="N1151" s="22" cm="1">
        <f t="array" ref="N1151">_xlfn.XLOOKUP($A1151,Hospitalisation_table[[#All],[Customer ID]],Hospitalisation_table[[#All],[charges]],"Not Found",0)</f>
        <v>2897.32</v>
      </c>
      <c r="O1151" t="str" cm="1">
        <f t="array" ref="O1151">_xlfn.XLOOKUP($A1151,Hospitalisation_table[[#All],[Customer ID]],Hospitalisation_table[[#All],[Hospital tier_Updated]],"Not Found",0)</f>
        <v>tier - 3</v>
      </c>
      <c r="P1151" t="str" cm="1">
        <f t="array" ref="P1151">_xlfn.XLOOKUP($A1151,Hospitalisation_table[[#All],[Customer ID]],Hospitalisation_table[[#All],[City tier_updated]],"Not Found",0)</f>
        <v>tier - 3</v>
      </c>
      <c r="Q1151" t="str" cm="1">
        <f t="array" ref="Q1151">_xlfn.XLOOKUP($A1151,Hospitalisation_table[[#All],[Customer ID]],Hospitalisation_table[[#All],[State ID Updated]],"Not Found",0)</f>
        <v>R1016</v>
      </c>
    </row>
    <row r="1152" spans="1:17" x14ac:dyDescent="0.3">
      <c r="A1152" s="13" t="s">
        <v>334</v>
      </c>
      <c r="B1152" t="str" cm="1">
        <f t="array" ref="B1152">_xlfn.XLOOKUP($A1152,CustomersName[[#All],[Customer ID]],CustomersName[[#All],[First Name]],"Not Found",0)</f>
        <v>Lhuis C.</v>
      </c>
      <c r="C1152" cm="1">
        <f t="array" ref="C1152">_xlfn.XLOOKUP($A1152,MedExam_Table[[#Headers],[#Data],[Customer ID]],MedExam_Table[[#Headers],[#Data],[BMI]],"Not Found",0)</f>
        <v>27.94</v>
      </c>
      <c r="D1152" cm="1">
        <f t="array" ref="D1152">_xlfn.XLOOKUP($A1152,MedExam_Table[[#Headers],[#Data],[Customer ID]],MedExam_Table[[#Headers],[#Data],[HBA1C]],"Not Found",0)</f>
        <v>6.08</v>
      </c>
      <c r="E1152" t="str" cm="1">
        <f t="array" ref="E1152">_xlfn.XLOOKUP($A1152,MedExam_Table[[#Headers],[#Data],[Customer ID]],MedExam_Table[[#Headers],[#Data],[Heart Issues Updated]],"Not Found",0)</f>
        <v>No</v>
      </c>
      <c r="F1152" t="str" cm="1">
        <f t="array" ref="F1152">_xlfn.XLOOKUP($A1152,MedExam_Table[[#Headers],[#Data],[Customer ID]],MedExam_Table[[#Headers],[#Data],[Any Transplants Update]],"Not Found",0)</f>
        <v>No</v>
      </c>
      <c r="G1152" t="str" cm="1">
        <f t="array" ref="G1152">_xlfn.XLOOKUP($A1152,MedExam_Table[[#Headers],[#Data],[Customer ID]],MedExam_Table[[#Headers],[#Data],[Cancer history]],"Not Found",0)</f>
        <v>Yes</v>
      </c>
      <c r="H1152" cm="1">
        <f t="array" ref="H1152">_xlfn.XLOOKUP($A1152,MedExam_Table[[#Headers],[#Data],[Customer ID]],MedExam_Table[[#Headers],[#Data],[NumberOfMajorSurgeries_updated]],"Not Found",0)</f>
        <v>1</v>
      </c>
      <c r="I1152" t="str" cm="1">
        <f t="array" ref="I1152">_xlfn.XLOOKUP($A1152,MedExam_Table[[#Headers],[#Data],[Customer ID]],MedExam_Table[[#Headers],[#Data],[Smoker Updated]],"Not Found",0)</f>
        <v>No</v>
      </c>
      <c r="J1152" t="str" cm="1">
        <f t="array" ref="J1152">_xlfn.XLOOKUP($A1152,MedExam_Table[[#Headers],[#Data],[Customer ID]],MedExam_Table[[#Headers],[#Data],[Weight Status]],"Not Found",0)</f>
        <v>OverWeight</v>
      </c>
      <c r="K1152" t="str" cm="1">
        <f t="array" ref="K1152">_xlfn.XLOOKUP($A1152,MedExam_Table[[#Headers],[#Data],[Customer ID]],MedExam_Table[[#Headers],[#Data],[Diabetes Status]],"Not Found",0)</f>
        <v>Prediabetes</v>
      </c>
      <c r="L1152" cm="1">
        <f t="array" ref="L1152">_xlfn.XLOOKUP($A1152,Hospitalisation_table[[#All],[Customer ID]],Hospitalisation_table[[#All],[Customer Age]],"Not Found",0)</f>
        <v>29</v>
      </c>
      <c r="M1152" t="str" cm="1">
        <f t="array" ref="M1152">_xlfn.XLOOKUP($A1152,Hospitalisation_table[[#All],[Customer ID]],Hospitalisation_table[[#All],[Date of Birth]],"Not Found",0)</f>
        <v>12-Aug-1993</v>
      </c>
      <c r="N1152" s="22" cm="1">
        <f t="array" ref="N1152">_xlfn.XLOOKUP($A1152,Hospitalisation_table[[#All],[Customer ID]],Hospitalisation_table[[#All],[charges]],"Not Found",0)</f>
        <v>2867.12</v>
      </c>
      <c r="O1152" t="str" cm="1">
        <f t="array" ref="O1152">_xlfn.XLOOKUP($A1152,Hospitalisation_table[[#All],[Customer ID]],Hospitalisation_table[[#All],[Hospital tier_Updated]],"Not Found",0)</f>
        <v>tier - 1</v>
      </c>
      <c r="P1152" t="str" cm="1">
        <f t="array" ref="P1152">_xlfn.XLOOKUP($A1152,Hospitalisation_table[[#All],[Customer ID]],Hospitalisation_table[[#All],[City tier_updated]],"Not Found",0)</f>
        <v>tier - 3</v>
      </c>
      <c r="Q1152" t="str" cm="1">
        <f t="array" ref="Q1152">_xlfn.XLOOKUP($A1152,Hospitalisation_table[[#All],[Customer ID]],Hospitalisation_table[[#All],[State ID Updated]],"Not Found",0)</f>
        <v>R1013</v>
      </c>
    </row>
    <row r="1153" spans="1:17" x14ac:dyDescent="0.3">
      <c r="A1153" s="14" t="s">
        <v>333</v>
      </c>
      <c r="B1153" t="str" cm="1">
        <f t="array" ref="B1153">_xlfn.XLOOKUP($A1153,CustomersName[[#All],[Customer ID]],CustomersName[[#All],[First Name]],"Not Found",0)</f>
        <v>Danhel J</v>
      </c>
      <c r="C1153" cm="1">
        <f t="array" ref="C1153">_xlfn.XLOOKUP($A1153,MedExam_Table[[#Headers],[#Data],[Customer ID]],MedExam_Table[[#Headers],[#Data],[BMI]],"Not Found",0)</f>
        <v>27.2</v>
      </c>
      <c r="D1153" cm="1">
        <f t="array" ref="D1153">_xlfn.XLOOKUP($A1153,MedExam_Table[[#Headers],[#Data],[Customer ID]],MedExam_Table[[#Headers],[#Data],[HBA1C]],"Not Found",0)</f>
        <v>5.83</v>
      </c>
      <c r="E1153" t="str" cm="1">
        <f t="array" ref="E1153">_xlfn.XLOOKUP($A1153,MedExam_Table[[#Headers],[#Data],[Customer ID]],MedExam_Table[[#Headers],[#Data],[Heart Issues Updated]],"Not Found",0)</f>
        <v>No</v>
      </c>
      <c r="F1153" t="str" cm="1">
        <f t="array" ref="F1153">_xlfn.XLOOKUP($A1153,MedExam_Table[[#Headers],[#Data],[Customer ID]],MedExam_Table[[#Headers],[#Data],[Any Transplants Update]],"Not Found",0)</f>
        <v>No</v>
      </c>
      <c r="G1153" t="str" cm="1">
        <f t="array" ref="G1153">_xlfn.XLOOKUP($A1153,MedExam_Table[[#Headers],[#Data],[Customer ID]],MedExam_Table[[#Headers],[#Data],[Cancer history]],"Not Found",0)</f>
        <v>Yes</v>
      </c>
      <c r="H1153" cm="1">
        <f t="array" ref="H1153">_xlfn.XLOOKUP($A1153,MedExam_Table[[#Headers],[#Data],[Customer ID]],MedExam_Table[[#Headers],[#Data],[NumberOfMajorSurgeries_updated]],"Not Found",0)</f>
        <v>1</v>
      </c>
      <c r="I1153" t="str" cm="1">
        <f t="array" ref="I1153">_xlfn.XLOOKUP($A1153,MedExam_Table[[#Headers],[#Data],[Customer ID]],MedExam_Table[[#Headers],[#Data],[Smoker Updated]],"Not Found",0)</f>
        <v>No</v>
      </c>
      <c r="J1153" t="str" cm="1">
        <f t="array" ref="J1153">_xlfn.XLOOKUP($A1153,MedExam_Table[[#Headers],[#Data],[Customer ID]],MedExam_Table[[#Headers],[#Data],[Weight Status]],"Not Found",0)</f>
        <v>OverWeight</v>
      </c>
      <c r="K1153" t="str" cm="1">
        <f t="array" ref="K1153">_xlfn.XLOOKUP($A1153,MedExam_Table[[#Headers],[#Data],[Customer ID]],MedExam_Table[[#Headers],[#Data],[Diabetes Status]],"Not Found",0)</f>
        <v>Prediabetes</v>
      </c>
      <c r="L1153" cm="1">
        <f t="array" ref="L1153">_xlfn.XLOOKUP($A1153,Hospitalisation_table[[#All],[Customer ID]],Hospitalisation_table[[#All],[Customer Age]],"Not Found",0)</f>
        <v>29</v>
      </c>
      <c r="M1153" t="str" cm="1">
        <f t="array" ref="M1153">_xlfn.XLOOKUP($A1153,Hospitalisation_table[[#All],[Customer ID]],Hospitalisation_table[[#All],[Date of Birth]],"Not Found",0)</f>
        <v>1-Nov-1993</v>
      </c>
      <c r="N1153" s="22" cm="1">
        <f t="array" ref="N1153">_xlfn.XLOOKUP($A1153,Hospitalisation_table[[#All],[Customer ID]],Hospitalisation_table[[#All],[charges]],"Not Found",0)</f>
        <v>2866.09</v>
      </c>
      <c r="O1153" t="str" cm="1">
        <f t="array" ref="O1153">_xlfn.XLOOKUP($A1153,Hospitalisation_table[[#All],[Customer ID]],Hospitalisation_table[[#All],[Hospital tier_Updated]],"Not Found",0)</f>
        <v>tier - 3</v>
      </c>
      <c r="P1153" t="str" cm="1">
        <f t="array" ref="P1153">_xlfn.XLOOKUP($A1153,Hospitalisation_table[[#All],[Customer ID]],Hospitalisation_table[[#All],[City tier_updated]],"Not Found",0)</f>
        <v>tier - 3</v>
      </c>
      <c r="Q1153" t="str" cm="1">
        <f t="array" ref="Q1153">_xlfn.XLOOKUP($A1153,Hospitalisation_table[[#All],[Customer ID]],Hospitalisation_table[[#All],[State ID Updated]],"Not Found",0)</f>
        <v>R1011</v>
      </c>
    </row>
    <row r="1154" spans="1:17" x14ac:dyDescent="0.3">
      <c r="A1154" s="13" t="s">
        <v>332</v>
      </c>
      <c r="B1154" t="str" cm="1">
        <f t="array" ref="B1154">_xlfn.XLOOKUP($A1154,CustomersName[[#All],[Customer ID]],CustomersName[[#All],[First Name]],"Not Found",0)</f>
        <v>Ildikh M.</v>
      </c>
      <c r="C1154" cm="1">
        <f t="array" ref="C1154">_xlfn.XLOOKUP($A1154,MedExam_Table[[#Headers],[#Data],[Customer ID]],MedExam_Table[[#Headers],[#Data],[BMI]],"Not Found",0)</f>
        <v>33.344999999999999</v>
      </c>
      <c r="D1154" cm="1">
        <f t="array" ref="D1154">_xlfn.XLOOKUP($A1154,MedExam_Table[[#Headers],[#Data],[Customer ID]],MedExam_Table[[#Headers],[#Data],[HBA1C]],"Not Found",0)</f>
        <v>4.29</v>
      </c>
      <c r="E1154" t="str" cm="1">
        <f t="array" ref="E1154">_xlfn.XLOOKUP($A1154,MedExam_Table[[#Headers],[#Data],[Customer ID]],MedExam_Table[[#Headers],[#Data],[Heart Issues Updated]],"Not Found",0)</f>
        <v>No</v>
      </c>
      <c r="F1154" t="str" cm="1">
        <f t="array" ref="F1154">_xlfn.XLOOKUP($A1154,MedExam_Table[[#Headers],[#Data],[Customer ID]],MedExam_Table[[#Headers],[#Data],[Any Transplants Update]],"Not Found",0)</f>
        <v>No</v>
      </c>
      <c r="G1154" t="str" cm="1">
        <f t="array" ref="G1154">_xlfn.XLOOKUP($A1154,MedExam_Table[[#Headers],[#Data],[Customer ID]],MedExam_Table[[#Headers],[#Data],[Cancer history]],"Not Found",0)</f>
        <v>No</v>
      </c>
      <c r="H1154" cm="1">
        <f t="array" ref="H1154">_xlfn.XLOOKUP($A1154,MedExam_Table[[#Headers],[#Data],[Customer ID]],MedExam_Table[[#Headers],[#Data],[NumberOfMajorSurgeries_updated]],"Not Found",0)</f>
        <v>1</v>
      </c>
      <c r="I1154" t="str" cm="1">
        <f t="array" ref="I1154">_xlfn.XLOOKUP($A1154,MedExam_Table[[#Headers],[#Data],[Customer ID]],MedExam_Table[[#Headers],[#Data],[Smoker Updated]],"Not Found",0)</f>
        <v>No</v>
      </c>
      <c r="J1154" t="str" cm="1">
        <f t="array" ref="J1154">_xlfn.XLOOKUP($A1154,MedExam_Table[[#Headers],[#Data],[Customer ID]],MedExam_Table[[#Headers],[#Data],[Weight Status]],"Not Found",0)</f>
        <v>Obesity</v>
      </c>
      <c r="K1154" t="str" cm="1">
        <f t="array" ref="K1154">_xlfn.XLOOKUP($A1154,MedExam_Table[[#Headers],[#Data],[Customer ID]],MedExam_Table[[#Headers],[#Data],[Diabetes Status]],"Not Found",0)</f>
        <v>Normal</v>
      </c>
      <c r="L1154" cm="1">
        <f t="array" ref="L1154">_xlfn.XLOOKUP($A1154,Hospitalisation_table[[#All],[Customer ID]],Hospitalisation_table[[#All],[Customer Age]],"Not Found",0)</f>
        <v>24</v>
      </c>
      <c r="M1154" t="str" cm="1">
        <f t="array" ref="M1154">_xlfn.XLOOKUP($A1154,Hospitalisation_table[[#All],[Customer ID]],Hospitalisation_table[[#All],[Date of Birth]],"Not Found",0)</f>
        <v>4-Sep-1998</v>
      </c>
      <c r="N1154" s="22" cm="1">
        <f t="array" ref="N1154">_xlfn.XLOOKUP($A1154,Hospitalisation_table[[#All],[Customer ID]],Hospitalisation_table[[#All],[charges]],"Not Found",0)</f>
        <v>2855.44</v>
      </c>
      <c r="O1154" t="str" cm="1">
        <f t="array" ref="O1154">_xlfn.XLOOKUP($A1154,Hospitalisation_table[[#All],[Customer ID]],Hospitalisation_table[[#All],[Hospital tier_Updated]],"Not Found",0)</f>
        <v>tier - 2</v>
      </c>
      <c r="P1154" t="str" cm="1">
        <f t="array" ref="P1154">_xlfn.XLOOKUP($A1154,Hospitalisation_table[[#All],[Customer ID]],Hospitalisation_table[[#All],[City tier_updated]],"Not Found",0)</f>
        <v>tier - 3</v>
      </c>
      <c r="Q1154" t="str" cm="1">
        <f t="array" ref="Q1154">_xlfn.XLOOKUP($A1154,Hospitalisation_table[[#All],[Customer ID]],Hospitalisation_table[[#All],[State ID Updated]],"Not Found",0)</f>
        <v>R1012</v>
      </c>
    </row>
    <row r="1155" spans="1:17" x14ac:dyDescent="0.3">
      <c r="A1155" s="14" t="s">
        <v>331</v>
      </c>
      <c r="B1155" t="str" cm="1">
        <f t="array" ref="B1155">_xlfn.XLOOKUP($A1155,CustomersName[[#All],[Customer ID]],CustomersName[[#All],[First Name]],"Not Found",0)</f>
        <v>Melhnda E.</v>
      </c>
      <c r="C1155" cm="1">
        <f t="array" ref="C1155">_xlfn.XLOOKUP($A1155,MedExam_Table[[#Headers],[#Data],[Customer ID]],MedExam_Table[[#Headers],[#Data],[BMI]],"Not Found",0)</f>
        <v>29.925000000000001</v>
      </c>
      <c r="D1155" cm="1">
        <f t="array" ref="D1155">_xlfn.XLOOKUP($A1155,MedExam_Table[[#Headers],[#Data],[Customer ID]],MedExam_Table[[#Headers],[#Data],[HBA1C]],"Not Found",0)</f>
        <v>5.3</v>
      </c>
      <c r="E1155" t="str" cm="1">
        <f t="array" ref="E1155">_xlfn.XLOOKUP($A1155,MedExam_Table[[#Headers],[#Data],[Customer ID]],MedExam_Table[[#Headers],[#Data],[Heart Issues Updated]],"Not Found",0)</f>
        <v>No</v>
      </c>
      <c r="F1155" t="str" cm="1">
        <f t="array" ref="F1155">_xlfn.XLOOKUP($A1155,MedExam_Table[[#Headers],[#Data],[Customer ID]],MedExam_Table[[#Headers],[#Data],[Any Transplants Update]],"Not Found",0)</f>
        <v>No</v>
      </c>
      <c r="G1155" t="str" cm="1">
        <f t="array" ref="G1155">_xlfn.XLOOKUP($A1155,MedExam_Table[[#Headers],[#Data],[Customer ID]],MedExam_Table[[#Headers],[#Data],[Cancer history]],"Not Found",0)</f>
        <v>No</v>
      </c>
      <c r="H1155" cm="1">
        <f t="array" ref="H1155">_xlfn.XLOOKUP($A1155,MedExam_Table[[#Headers],[#Data],[Customer ID]],MedExam_Table[[#Headers],[#Data],[NumberOfMajorSurgeries_updated]],"Not Found",0)</f>
        <v>1</v>
      </c>
      <c r="I1155" t="str" cm="1">
        <f t="array" ref="I1155">_xlfn.XLOOKUP($A1155,MedExam_Table[[#Headers],[#Data],[Customer ID]],MedExam_Table[[#Headers],[#Data],[Smoker Updated]],"Not Found",0)</f>
        <v>No</v>
      </c>
      <c r="J1155" t="str" cm="1">
        <f t="array" ref="J1155">_xlfn.XLOOKUP($A1155,MedExam_Table[[#Headers],[#Data],[Customer ID]],MedExam_Table[[#Headers],[#Data],[Weight Status]],"Not Found",0)</f>
        <v>OverWeight</v>
      </c>
      <c r="K1155" t="str" cm="1">
        <f t="array" ref="K1155">_xlfn.XLOOKUP($A1155,MedExam_Table[[#Headers],[#Data],[Customer ID]],MedExam_Table[[#Headers],[#Data],[Diabetes Status]],"Not Found",0)</f>
        <v>Normal</v>
      </c>
      <c r="L1155" cm="1">
        <f t="array" ref="L1155">_xlfn.XLOOKUP($A1155,Hospitalisation_table[[#All],[Customer ID]],Hospitalisation_table[[#All],[Customer Age]],"Not Found",0)</f>
        <v>24</v>
      </c>
      <c r="M1155" t="str" cm="1">
        <f t="array" ref="M1155">_xlfn.XLOOKUP($A1155,Hospitalisation_table[[#All],[Customer ID]],Hospitalisation_table[[#All],[Date of Birth]],"Not Found",0)</f>
        <v>17-Jun-1998</v>
      </c>
      <c r="N1155" s="22" cm="1">
        <f t="array" ref="N1155">_xlfn.XLOOKUP($A1155,Hospitalisation_table[[#All],[Customer ID]],Hospitalisation_table[[#All],[charges]],"Not Found",0)</f>
        <v>2850.68</v>
      </c>
      <c r="O1155" t="str" cm="1">
        <f t="array" ref="O1155">_xlfn.XLOOKUP($A1155,Hospitalisation_table[[#All],[Customer ID]],Hospitalisation_table[[#All],[Hospital tier_Updated]],"Not Found",0)</f>
        <v>tier - 2</v>
      </c>
      <c r="P1155" t="str" cm="1">
        <f t="array" ref="P1155">_xlfn.XLOOKUP($A1155,Hospitalisation_table[[#All],[Customer ID]],Hospitalisation_table[[#All],[City tier_updated]],"Not Found",0)</f>
        <v>tier - 3</v>
      </c>
      <c r="Q1155" t="str" cm="1">
        <f t="array" ref="Q1155">_xlfn.XLOOKUP($A1155,Hospitalisation_table[[#All],[Customer ID]],Hospitalisation_table[[#All],[State ID Updated]],"Not Found",0)</f>
        <v>R1012</v>
      </c>
    </row>
    <row r="1156" spans="1:17" x14ac:dyDescent="0.3">
      <c r="A1156" s="13" t="s">
        <v>330</v>
      </c>
      <c r="B1156" t="str" cm="1">
        <f t="array" ref="B1156">_xlfn.XLOOKUP($A1156,CustomersName[[#All],[Customer ID]],CustomersName[[#All],[First Name]],"Not Found",0)</f>
        <v>Ashhey M</v>
      </c>
      <c r="C1156" cm="1">
        <f t="array" ref="C1156">_xlfn.XLOOKUP($A1156,MedExam_Table[[#Headers],[#Data],[Customer ID]],MedExam_Table[[#Headers],[#Data],[BMI]],"Not Found",0)</f>
        <v>24.225000000000001</v>
      </c>
      <c r="D1156" cm="1">
        <f t="array" ref="D1156">_xlfn.XLOOKUP($A1156,MedExam_Table[[#Headers],[#Data],[Customer ID]],MedExam_Table[[#Headers],[#Data],[HBA1C]],"Not Found",0)</f>
        <v>4.42</v>
      </c>
      <c r="E1156" t="str" cm="1">
        <f t="array" ref="E1156">_xlfn.XLOOKUP($A1156,MedExam_Table[[#Headers],[#Data],[Customer ID]],MedExam_Table[[#Headers],[#Data],[Heart Issues Updated]],"Not Found",0)</f>
        <v>No</v>
      </c>
      <c r="F1156" t="str" cm="1">
        <f t="array" ref="F1156">_xlfn.XLOOKUP($A1156,MedExam_Table[[#Headers],[#Data],[Customer ID]],MedExam_Table[[#Headers],[#Data],[Any Transplants Update]],"Not Found",0)</f>
        <v>No</v>
      </c>
      <c r="G1156" t="str" cm="1">
        <f t="array" ref="G1156">_xlfn.XLOOKUP($A1156,MedExam_Table[[#Headers],[#Data],[Customer ID]],MedExam_Table[[#Headers],[#Data],[Cancer history]],"Not Found",0)</f>
        <v>No</v>
      </c>
      <c r="H1156" cm="1">
        <f t="array" ref="H1156">_xlfn.XLOOKUP($A1156,MedExam_Table[[#Headers],[#Data],[Customer ID]],MedExam_Table[[#Headers],[#Data],[NumberOfMajorSurgeries_updated]],"Not Found",0)</f>
        <v>1</v>
      </c>
      <c r="I1156" t="str" cm="1">
        <f t="array" ref="I1156">_xlfn.XLOOKUP($A1156,MedExam_Table[[#Headers],[#Data],[Customer ID]],MedExam_Table[[#Headers],[#Data],[Smoker Updated]],"Not Found",0)</f>
        <v>No</v>
      </c>
      <c r="J1156" t="str" cm="1">
        <f t="array" ref="J1156">_xlfn.XLOOKUP($A1156,MedExam_Table[[#Headers],[#Data],[Customer ID]],MedExam_Table[[#Headers],[#Data],[Weight Status]],"Not Found",0)</f>
        <v>NormalWeight</v>
      </c>
      <c r="K1156" t="str" cm="1">
        <f t="array" ref="K1156">_xlfn.XLOOKUP($A1156,MedExam_Table[[#Headers],[#Data],[Customer ID]],MedExam_Table[[#Headers],[#Data],[Diabetes Status]],"Not Found",0)</f>
        <v>Normal</v>
      </c>
      <c r="L1156" cm="1">
        <f t="array" ref="L1156">_xlfn.XLOOKUP($A1156,Hospitalisation_table[[#All],[Customer ID]],Hospitalisation_table[[#All],[Customer Age]],"Not Found",0)</f>
        <v>24</v>
      </c>
      <c r="M1156" t="str" cm="1">
        <f t="array" ref="M1156">_xlfn.XLOOKUP($A1156,Hospitalisation_table[[#All],[Customer ID]],Hospitalisation_table[[#All],[Date of Birth]],"Not Found",0)</f>
        <v>15-Nov-1998</v>
      </c>
      <c r="N1156" s="22" cm="1">
        <f t="array" ref="N1156">_xlfn.XLOOKUP($A1156,Hospitalisation_table[[#All],[Customer ID]],Hospitalisation_table[[#All],[charges]],"Not Found",0)</f>
        <v>2842.76</v>
      </c>
      <c r="O1156" t="str" cm="1">
        <f t="array" ref="O1156">_xlfn.XLOOKUP($A1156,Hospitalisation_table[[#All],[Customer ID]],Hospitalisation_table[[#All],[Hospital tier_Updated]],"Not Found",0)</f>
        <v>tier - 2</v>
      </c>
      <c r="P1156" t="str" cm="1">
        <f t="array" ref="P1156">_xlfn.XLOOKUP($A1156,Hospitalisation_table[[#All],[Customer ID]],Hospitalisation_table[[#All],[City tier_updated]],"Not Found",0)</f>
        <v>tier - 3</v>
      </c>
      <c r="Q1156" t="str" cm="1">
        <f t="array" ref="Q1156">_xlfn.XLOOKUP($A1156,Hospitalisation_table[[#All],[Customer ID]],Hospitalisation_table[[#All],[State ID Updated]],"Not Found",0)</f>
        <v>R1012</v>
      </c>
    </row>
    <row r="1157" spans="1:17" x14ac:dyDescent="0.3">
      <c r="A1157" s="14" t="s">
        <v>329</v>
      </c>
      <c r="B1157" t="str" cm="1">
        <f t="array" ref="B1157">_xlfn.XLOOKUP($A1157,CustomersName[[#All],[Customer ID]],CustomersName[[#All],[First Name]],"Not Found",0)</f>
        <v>Stephanie</v>
      </c>
      <c r="C1157" cm="1">
        <f t="array" ref="C1157">_xlfn.XLOOKUP($A1157,MedExam_Table[[#Headers],[#Data],[Customer ID]],MedExam_Table[[#Headers],[#Data],[BMI]],"Not Found",0)</f>
        <v>29.68</v>
      </c>
      <c r="D1157" cm="1">
        <f t="array" ref="D1157">_xlfn.XLOOKUP($A1157,MedExam_Table[[#Headers],[#Data],[Customer ID]],MedExam_Table[[#Headers],[#Data],[HBA1C]],"Not Found",0)</f>
        <v>5.68</v>
      </c>
      <c r="E1157" t="str" cm="1">
        <f t="array" ref="E1157">_xlfn.XLOOKUP($A1157,MedExam_Table[[#Headers],[#Data],[Customer ID]],MedExam_Table[[#Headers],[#Data],[Heart Issues Updated]],"Not Found",0)</f>
        <v>No</v>
      </c>
      <c r="F1157" t="str" cm="1">
        <f t="array" ref="F1157">_xlfn.XLOOKUP($A1157,MedExam_Table[[#Headers],[#Data],[Customer ID]],MedExam_Table[[#Headers],[#Data],[Any Transplants Update]],"Not Found",0)</f>
        <v>Yes</v>
      </c>
      <c r="G1157" t="str" cm="1">
        <f t="array" ref="G1157">_xlfn.XLOOKUP($A1157,MedExam_Table[[#Headers],[#Data],[Customer ID]],MedExam_Table[[#Headers],[#Data],[Cancer history]],"Not Found",0)</f>
        <v>No</v>
      </c>
      <c r="H1157" cm="1">
        <f t="array" ref="H1157">_xlfn.XLOOKUP($A1157,MedExam_Table[[#Headers],[#Data],[Customer ID]],MedExam_Table[[#Headers],[#Data],[NumberOfMajorSurgeries_updated]],"Not Found",0)</f>
        <v>1</v>
      </c>
      <c r="I1157" t="str" cm="1">
        <f t="array" ref="I1157">_xlfn.XLOOKUP($A1157,MedExam_Table[[#Headers],[#Data],[Customer ID]],MedExam_Table[[#Headers],[#Data],[Smoker Updated]],"Not Found",0)</f>
        <v>No</v>
      </c>
      <c r="J1157" t="str" cm="1">
        <f t="array" ref="J1157">_xlfn.XLOOKUP($A1157,MedExam_Table[[#Headers],[#Data],[Customer ID]],MedExam_Table[[#Headers],[#Data],[Weight Status]],"Not Found",0)</f>
        <v>OverWeight</v>
      </c>
      <c r="K1157" t="str" cm="1">
        <f t="array" ref="K1157">_xlfn.XLOOKUP($A1157,MedExam_Table[[#Headers],[#Data],[Customer ID]],MedExam_Table[[#Headers],[#Data],[Diabetes Status]],"Not Found",0)</f>
        <v>Normal</v>
      </c>
      <c r="L1157" cm="1">
        <f t="array" ref="L1157">_xlfn.XLOOKUP($A1157,Hospitalisation_table[[#All],[Customer ID]],Hospitalisation_table[[#All],[Customer Age]],"Not Found",0)</f>
        <v>22</v>
      </c>
      <c r="M1157" t="str" cm="1">
        <f t="array" ref="M1157">_xlfn.XLOOKUP($A1157,Hospitalisation_table[[#All],[Customer ID]],Hospitalisation_table[[#All],[Date of Birth]],"Not Found",0)</f>
        <v>1-Oct-2000</v>
      </c>
      <c r="N1157" s="22" cm="1">
        <f t="array" ref="N1157">_xlfn.XLOOKUP($A1157,Hospitalisation_table[[#All],[Customer ID]],Hospitalisation_table[[#All],[charges]],"Not Found",0)</f>
        <v>2819.51</v>
      </c>
      <c r="O1157" t="str" cm="1">
        <f t="array" ref="O1157">_xlfn.XLOOKUP($A1157,Hospitalisation_table[[#All],[Customer ID]],Hospitalisation_table[[#All],[Hospital tier_Updated]],"Not Found",0)</f>
        <v>tier - 2</v>
      </c>
      <c r="P1157" t="str" cm="1">
        <f t="array" ref="P1157">_xlfn.XLOOKUP($A1157,Hospitalisation_table[[#All],[Customer ID]],Hospitalisation_table[[#All],[City tier_updated]],"Not Found",0)</f>
        <v>tier - 3</v>
      </c>
      <c r="Q1157" t="str" cm="1">
        <f t="array" ref="Q1157">_xlfn.XLOOKUP($A1157,Hospitalisation_table[[#All],[Customer ID]],Hospitalisation_table[[#All],[State ID Updated]],"Not Found",0)</f>
        <v>R1011</v>
      </c>
    </row>
    <row r="1158" spans="1:17" x14ac:dyDescent="0.3">
      <c r="A1158" s="13" t="s">
        <v>328</v>
      </c>
      <c r="B1158" t="str" cm="1">
        <f t="array" ref="B1158">_xlfn.XLOOKUP($A1158,CustomersName[[#All],[Customer ID]],CustomersName[[#All],[First Name]],"Not Found",0)</f>
        <v>Seah P.</v>
      </c>
      <c r="C1158" cm="1">
        <f t="array" ref="C1158">_xlfn.XLOOKUP($A1158,MedExam_Table[[#Headers],[#Data],[Customer ID]],MedExam_Table[[#Headers],[#Data],[BMI]],"Not Found",0)</f>
        <v>20.614999999999998</v>
      </c>
      <c r="D1158" cm="1">
        <f t="array" ref="D1158">_xlfn.XLOOKUP($A1158,MedExam_Table[[#Headers],[#Data],[Customer ID]],MedExam_Table[[#Headers],[#Data],[HBA1C]],"Not Found",0)</f>
        <v>6.05</v>
      </c>
      <c r="E1158" t="str" cm="1">
        <f t="array" ref="E1158">_xlfn.XLOOKUP($A1158,MedExam_Table[[#Headers],[#Data],[Customer ID]],MedExam_Table[[#Headers],[#Data],[Heart Issues Updated]],"Not Found",0)</f>
        <v>No</v>
      </c>
      <c r="F1158" t="str" cm="1">
        <f t="array" ref="F1158">_xlfn.XLOOKUP($A1158,MedExam_Table[[#Headers],[#Data],[Customer ID]],MedExam_Table[[#Headers],[#Data],[Any Transplants Update]],"Not Found",0)</f>
        <v>No</v>
      </c>
      <c r="G1158" t="str" cm="1">
        <f t="array" ref="G1158">_xlfn.XLOOKUP($A1158,MedExam_Table[[#Headers],[#Data],[Customer ID]],MedExam_Table[[#Headers],[#Data],[Cancer history]],"Not Found",0)</f>
        <v>Yes</v>
      </c>
      <c r="H1158" cm="1">
        <f t="array" ref="H1158">_xlfn.XLOOKUP($A1158,MedExam_Table[[#Headers],[#Data],[Customer ID]],MedExam_Table[[#Headers],[#Data],[NumberOfMajorSurgeries_updated]],"Not Found",0)</f>
        <v>1</v>
      </c>
      <c r="I1158" t="str" cm="1">
        <f t="array" ref="I1158">_xlfn.XLOOKUP($A1158,MedExam_Table[[#Headers],[#Data],[Customer ID]],MedExam_Table[[#Headers],[#Data],[Smoker Updated]],"Not Found",0)</f>
        <v>No</v>
      </c>
      <c r="J1158" t="str" cm="1">
        <f t="array" ref="J1158">_xlfn.XLOOKUP($A1158,MedExam_Table[[#Headers],[#Data],[Customer ID]],MedExam_Table[[#Headers],[#Data],[Weight Status]],"Not Found",0)</f>
        <v>NormalWeight</v>
      </c>
      <c r="K1158" t="str" cm="1">
        <f t="array" ref="K1158">_xlfn.XLOOKUP($A1158,MedExam_Table[[#Headers],[#Data],[Customer ID]],MedExam_Table[[#Headers],[#Data],[Diabetes Status]],"Not Found",0)</f>
        <v>Prediabetes</v>
      </c>
      <c r="L1158" cm="1">
        <f t="array" ref="L1158">_xlfn.XLOOKUP($A1158,Hospitalisation_table[[#All],[Customer ID]],Hospitalisation_table[[#All],[Customer Age]],"Not Found",0)</f>
        <v>19</v>
      </c>
      <c r="M1158" t="str" cm="1">
        <f t="array" ref="M1158">_xlfn.XLOOKUP($A1158,Hospitalisation_table[[#All],[Customer ID]],Hospitalisation_table[[#All],[Date of Birth]],"Not Found",0)</f>
        <v>23-Sep-2003</v>
      </c>
      <c r="N1158" s="22" cm="1">
        <f t="array" ref="N1158">_xlfn.XLOOKUP($A1158,Hospitalisation_table[[#All],[Customer ID]],Hospitalisation_table[[#All],[charges]],"Not Found",0)</f>
        <v>2803.7</v>
      </c>
      <c r="O1158" t="str" cm="1">
        <f t="array" ref="O1158">_xlfn.XLOOKUP($A1158,Hospitalisation_table[[#All],[Customer ID]],Hospitalisation_table[[#All],[Hospital tier_Updated]],"Not Found",0)</f>
        <v>tier - 2</v>
      </c>
      <c r="P1158" t="str" cm="1">
        <f t="array" ref="P1158">_xlfn.XLOOKUP($A1158,Hospitalisation_table[[#All],[Customer ID]],Hospitalisation_table[[#All],[City tier_updated]],"Not Found",0)</f>
        <v>tier - 1</v>
      </c>
      <c r="Q1158" t="str" cm="1">
        <f t="array" ref="Q1158">_xlfn.XLOOKUP($A1158,Hospitalisation_table[[#All],[Customer ID]],Hospitalisation_table[[#All],[State ID Updated]],"Not Found",0)</f>
        <v>R1012</v>
      </c>
    </row>
    <row r="1159" spans="1:17" x14ac:dyDescent="0.3">
      <c r="A1159" s="14" t="s">
        <v>2169</v>
      </c>
      <c r="B1159" t="str" cm="1">
        <f t="array" ref="B1159">_xlfn.XLOOKUP($A1159,CustomersName[[#All],[Customer ID]],CustomersName[[#All],[First Name]],"Not Found",0)</f>
        <v>Rebecca</v>
      </c>
      <c r="C1159" cm="1">
        <f t="array" ref="C1159">_xlfn.XLOOKUP($A1159,MedExam_Table[[#Headers],[#Data],[Customer ID]],MedExam_Table[[#Headers],[#Data],[BMI]],"Not Found",0)</f>
        <v>32.78</v>
      </c>
      <c r="D1159" cm="1">
        <f t="array" ref="D1159">_xlfn.XLOOKUP($A1159,MedExam_Table[[#Headers],[#Data],[Customer ID]],MedExam_Table[[#Headers],[#Data],[HBA1C]],"Not Found",0)</f>
        <v>5.27</v>
      </c>
      <c r="E1159" t="str" cm="1">
        <f t="array" ref="E1159">_xlfn.XLOOKUP($A1159,MedExam_Table[[#Headers],[#Data],[Customer ID]],MedExam_Table[[#Headers],[#Data],[Heart Issues Updated]],"Not Found",0)</f>
        <v>No</v>
      </c>
      <c r="F1159" t="str" cm="1">
        <f t="array" ref="F1159">_xlfn.XLOOKUP($A1159,MedExam_Table[[#Headers],[#Data],[Customer ID]],MedExam_Table[[#Headers],[#Data],[Any Transplants Update]],"Not Found",0)</f>
        <v>No</v>
      </c>
      <c r="G1159" t="str" cm="1">
        <f t="array" ref="G1159">_xlfn.XLOOKUP($A1159,MedExam_Table[[#Headers],[#Data],[Customer ID]],MedExam_Table[[#Headers],[#Data],[Cancer history]],"Not Found",0)</f>
        <v>No</v>
      </c>
      <c r="H1159" cm="1">
        <f t="array" ref="H1159">_xlfn.XLOOKUP($A1159,MedExam_Table[[#Headers],[#Data],[Customer ID]],MedExam_Table[[#Headers],[#Data],[NumberOfMajorSurgeries_updated]],"Not Found",0)</f>
        <v>0</v>
      </c>
      <c r="I1159" t="str" cm="1">
        <f t="array" ref="I1159">_xlfn.XLOOKUP($A1159,MedExam_Table[[#Headers],[#Data],[Customer ID]],MedExam_Table[[#Headers],[#Data],[Smoker Updated]],"Not Found",0)</f>
        <v>Yes</v>
      </c>
      <c r="J1159" t="str" cm="1">
        <f t="array" ref="J1159">_xlfn.XLOOKUP($A1159,MedExam_Table[[#Headers],[#Data],[Customer ID]],MedExam_Table[[#Headers],[#Data],[Weight Status]],"Not Found",0)</f>
        <v>Obesity</v>
      </c>
      <c r="K1159" t="str" cm="1">
        <f t="array" ref="K1159">_xlfn.XLOOKUP($A1159,MedExam_Table[[#Headers],[#Data],[Customer ID]],MedExam_Table[[#Headers],[#Data],[Diabetes Status]],"Not Found",0)</f>
        <v>Normal</v>
      </c>
      <c r="L1159" cm="1">
        <f t="array" ref="L1159">_xlfn.XLOOKUP($A1159,Hospitalisation_table[[#All],[Customer ID]],Hospitalisation_table[[#All],[Customer Age]],"Not Found",0)</f>
        <v>23</v>
      </c>
      <c r="M1159" t="str" cm="1">
        <f t="array" ref="M1159">_xlfn.XLOOKUP($A1159,Hospitalisation_table[[#All],[Customer ID]],Hospitalisation_table[[#All],[Date of Birth]],"Not Found",0)</f>
        <v>4-Sep-1999</v>
      </c>
      <c r="N1159" s="22" cm="1">
        <f t="array" ref="N1159">_xlfn.XLOOKUP($A1159,Hospitalisation_table[[#All],[Customer ID]],Hospitalisation_table[[#All],[charges]],"Not Found",0)</f>
        <v>36021.01</v>
      </c>
      <c r="O1159" t="str" cm="1">
        <f t="array" ref="O1159">_xlfn.XLOOKUP($A1159,Hospitalisation_table[[#All],[Customer ID]],Hospitalisation_table[[#All],[Hospital tier_Updated]],"Not Found",0)</f>
        <v>tier - 2</v>
      </c>
      <c r="P1159" t="str" cm="1">
        <f t="array" ref="P1159">_xlfn.XLOOKUP($A1159,Hospitalisation_table[[#All],[Customer ID]],Hospitalisation_table[[#All],[City tier_updated]],"Not Found",0)</f>
        <v>tier - 3</v>
      </c>
      <c r="Q1159" t="str" cm="1">
        <f t="array" ref="Q1159">_xlfn.XLOOKUP($A1159,Hospitalisation_table[[#All],[Customer ID]],Hospitalisation_table[[#All],[State ID Updated]],"Not Found",0)</f>
        <v>R1013</v>
      </c>
    </row>
    <row r="1160" spans="1:17" x14ac:dyDescent="0.3">
      <c r="A1160" s="13" t="s">
        <v>327</v>
      </c>
      <c r="B1160" t="str" cm="1">
        <f t="array" ref="B1160">_xlfn.XLOOKUP($A1160,CustomersName[[#All],[Customer ID]],CustomersName[[#All],[First Name]],"Not Found",0)</f>
        <v>Emhly G</v>
      </c>
      <c r="C1160" cm="1">
        <f t="array" ref="C1160">_xlfn.XLOOKUP($A1160,MedExam_Table[[#Headers],[#Data],[Customer ID]],MedExam_Table[[#Headers],[#Data],[BMI]],"Not Found",0)</f>
        <v>32.119999999999997</v>
      </c>
      <c r="D1160" cm="1">
        <f t="array" ref="D1160">_xlfn.XLOOKUP($A1160,MedExam_Table[[#Headers],[#Data],[Customer ID]],MedExam_Table[[#Headers],[#Data],[HBA1C]],"Not Found",0)</f>
        <v>5.33</v>
      </c>
      <c r="E1160" t="str" cm="1">
        <f t="array" ref="E1160">_xlfn.XLOOKUP($A1160,MedExam_Table[[#Headers],[#Data],[Customer ID]],MedExam_Table[[#Headers],[#Data],[Heart Issues Updated]],"Not Found",0)</f>
        <v>No</v>
      </c>
      <c r="F1160" t="str" cm="1">
        <f t="array" ref="F1160">_xlfn.XLOOKUP($A1160,MedExam_Table[[#Headers],[#Data],[Customer ID]],MedExam_Table[[#Headers],[#Data],[Any Transplants Update]],"Not Found",0)</f>
        <v>Yes</v>
      </c>
      <c r="G1160" t="str" cm="1">
        <f t="array" ref="G1160">_xlfn.XLOOKUP($A1160,MedExam_Table[[#Headers],[#Data],[Customer ID]],MedExam_Table[[#Headers],[#Data],[Cancer history]],"Not Found",0)</f>
        <v>No</v>
      </c>
      <c r="H1160" cm="1">
        <f t="array" ref="H1160">_xlfn.XLOOKUP($A1160,MedExam_Table[[#Headers],[#Data],[Customer ID]],MedExam_Table[[#Headers],[#Data],[NumberOfMajorSurgeries_updated]],"Not Found",0)</f>
        <v>1</v>
      </c>
      <c r="I1160" t="str" cm="1">
        <f t="array" ref="I1160">_xlfn.XLOOKUP($A1160,MedExam_Table[[#Headers],[#Data],[Customer ID]],MedExam_Table[[#Headers],[#Data],[Smoker Updated]],"Not Found",0)</f>
        <v>No</v>
      </c>
      <c r="J1160" t="str" cm="1">
        <f t="array" ref="J1160">_xlfn.XLOOKUP($A1160,MedExam_Table[[#Headers],[#Data],[Customer ID]],MedExam_Table[[#Headers],[#Data],[Weight Status]],"Not Found",0)</f>
        <v>Obesity</v>
      </c>
      <c r="K1160" t="str" cm="1">
        <f t="array" ref="K1160">_xlfn.XLOOKUP($A1160,MedExam_Table[[#Headers],[#Data],[Customer ID]],MedExam_Table[[#Headers],[#Data],[Diabetes Status]],"Not Found",0)</f>
        <v>Normal</v>
      </c>
      <c r="L1160" cm="1">
        <f t="array" ref="L1160">_xlfn.XLOOKUP($A1160,Hospitalisation_table[[#All],[Customer ID]],Hospitalisation_table[[#All],[Customer Age]],"Not Found",0)</f>
        <v>18</v>
      </c>
      <c r="M1160" t="str" cm="1">
        <f t="array" ref="M1160">_xlfn.XLOOKUP($A1160,Hospitalisation_table[[#All],[Customer ID]],Hospitalisation_table[[#All],[Date of Birth]],"Not Found",0)</f>
        <v>4-Aug-2004</v>
      </c>
      <c r="N1160" s="22" cm="1">
        <f t="array" ref="N1160">_xlfn.XLOOKUP($A1160,Hospitalisation_table[[#All],[Customer ID]],Hospitalisation_table[[#All],[charges]],"Not Found",0)</f>
        <v>2801.26</v>
      </c>
      <c r="O1160" t="str" cm="1">
        <f t="array" ref="O1160">_xlfn.XLOOKUP($A1160,Hospitalisation_table[[#All],[Customer ID]],Hospitalisation_table[[#All],[Hospital tier_Updated]],"Not Found",0)</f>
        <v>tier - 2</v>
      </c>
      <c r="P1160" t="str" cm="1">
        <f t="array" ref="P1160">_xlfn.XLOOKUP($A1160,Hospitalisation_table[[#All],[Customer ID]],Hospitalisation_table[[#All],[City tier_updated]],"Not Found",0)</f>
        <v>tier - 3</v>
      </c>
      <c r="Q1160" t="str" cm="1">
        <f t="array" ref="Q1160">_xlfn.XLOOKUP($A1160,Hospitalisation_table[[#All],[Customer ID]],Hospitalisation_table[[#All],[State ID Updated]],"Not Found",0)</f>
        <v>R1013</v>
      </c>
    </row>
    <row r="1161" spans="1:17" x14ac:dyDescent="0.3">
      <c r="A1161" s="14" t="s">
        <v>326</v>
      </c>
      <c r="B1161" t="str" cm="1">
        <f t="array" ref="B1161">_xlfn.XLOOKUP($A1161,CustomersName[[#All],[Customer ID]],CustomersName[[#All],[First Name]],"Not Found",0)</f>
        <v>Malcolm</v>
      </c>
      <c r="C1161" cm="1">
        <f t="array" ref="C1161">_xlfn.XLOOKUP($A1161,MedExam_Table[[#Headers],[#Data],[Customer ID]],MedExam_Table[[#Headers],[#Data],[BMI]],"Not Found",0)</f>
        <v>27.36</v>
      </c>
      <c r="D1161" cm="1">
        <f t="array" ref="D1161">_xlfn.XLOOKUP($A1161,MedExam_Table[[#Headers],[#Data],[Customer ID]],MedExam_Table[[#Headers],[#Data],[HBA1C]],"Not Found",0)</f>
        <v>6.22</v>
      </c>
      <c r="E1161" t="str" cm="1">
        <f t="array" ref="E1161">_xlfn.XLOOKUP($A1161,MedExam_Table[[#Headers],[#Data],[Customer ID]],MedExam_Table[[#Headers],[#Data],[Heart Issues Updated]],"Not Found",0)</f>
        <v>No</v>
      </c>
      <c r="F1161" t="str" cm="1">
        <f t="array" ref="F1161">_xlfn.XLOOKUP($A1161,MedExam_Table[[#Headers],[#Data],[Customer ID]],MedExam_Table[[#Headers],[#Data],[Any Transplants Update]],"Not Found",0)</f>
        <v>No</v>
      </c>
      <c r="G1161" t="str" cm="1">
        <f t="array" ref="G1161">_xlfn.XLOOKUP($A1161,MedExam_Table[[#Headers],[#Data],[Customer ID]],MedExam_Table[[#Headers],[#Data],[Cancer history]],"Not Found",0)</f>
        <v>No</v>
      </c>
      <c r="H1161" cm="1">
        <f t="array" ref="H1161">_xlfn.XLOOKUP($A1161,MedExam_Table[[#Headers],[#Data],[Customer ID]],MedExam_Table[[#Headers],[#Data],[NumberOfMajorSurgeries_updated]],"Not Found",0)</f>
        <v>0</v>
      </c>
      <c r="I1161" t="str" cm="1">
        <f t="array" ref="I1161">_xlfn.XLOOKUP($A1161,MedExam_Table[[#Headers],[#Data],[Customer ID]],MedExam_Table[[#Headers],[#Data],[Smoker Updated]],"Not Found",0)</f>
        <v>No</v>
      </c>
      <c r="J1161" t="str" cm="1">
        <f t="array" ref="J1161">_xlfn.XLOOKUP($A1161,MedExam_Table[[#Headers],[#Data],[Customer ID]],MedExam_Table[[#Headers],[#Data],[Weight Status]],"Not Found",0)</f>
        <v>OverWeight</v>
      </c>
      <c r="K1161" t="str" cm="1">
        <f t="array" ref="K1161">_xlfn.XLOOKUP($A1161,MedExam_Table[[#Headers],[#Data],[Customer ID]],MedExam_Table[[#Headers],[#Data],[Diabetes Status]],"Not Found",0)</f>
        <v>Prediabetes</v>
      </c>
      <c r="L1161" cm="1">
        <f t="array" ref="L1161">_xlfn.XLOOKUP($A1161,Hospitalisation_table[[#All],[Customer ID]],Hospitalisation_table[[#All],[Customer Age]],"Not Found",0)</f>
        <v>23</v>
      </c>
      <c r="M1161" t="str" cm="1">
        <f t="array" ref="M1161">_xlfn.XLOOKUP($A1161,Hospitalisation_table[[#All],[Customer ID]],Hospitalisation_table[[#All],[Date of Birth]],"Not Found",0)</f>
        <v>24-Dec-1999</v>
      </c>
      <c r="N1161" s="22" cm="1">
        <f t="array" ref="N1161">_xlfn.XLOOKUP($A1161,Hospitalisation_table[[#All],[Customer ID]],Hospitalisation_table[[#All],[charges]],"Not Found",0)</f>
        <v>2789.06</v>
      </c>
      <c r="O1161" t="str" cm="1">
        <f t="array" ref="O1161">_xlfn.XLOOKUP($A1161,Hospitalisation_table[[#All],[Customer ID]],Hospitalisation_table[[#All],[Hospital tier_Updated]],"Not Found",0)</f>
        <v>tier - 2</v>
      </c>
      <c r="P1161" t="str" cm="1">
        <f t="array" ref="P1161">_xlfn.XLOOKUP($A1161,Hospitalisation_table[[#All],[Customer ID]],Hospitalisation_table[[#All],[City tier_updated]],"Not Found",0)</f>
        <v>tier - 3</v>
      </c>
      <c r="Q1161" t="str" cm="1">
        <f t="array" ref="Q1161">_xlfn.XLOOKUP($A1161,Hospitalisation_table[[#All],[Customer ID]],Hospitalisation_table[[#All],[State ID Updated]],"Not Found",0)</f>
        <v>R1012</v>
      </c>
    </row>
    <row r="1162" spans="1:17" x14ac:dyDescent="0.3">
      <c r="A1162" s="13" t="s">
        <v>325</v>
      </c>
      <c r="B1162" t="str" cm="1">
        <f t="array" ref="B1162">_xlfn.XLOOKUP($A1162,CustomersName[[#All],[Customer ID]],CustomersName[[#All],[First Name]],"Not Found",0)</f>
        <v>Danilo</v>
      </c>
      <c r="C1162" cm="1">
        <f t="array" ref="C1162">_xlfn.XLOOKUP($A1162,MedExam_Table[[#Headers],[#Data],[Customer ID]],MedExam_Table[[#Headers],[#Data],[BMI]],"Not Found",0)</f>
        <v>17.385000000000002</v>
      </c>
      <c r="D1162" cm="1">
        <f t="array" ref="D1162">_xlfn.XLOOKUP($A1162,MedExam_Table[[#Headers],[#Data],[Customer ID]],MedExam_Table[[#Headers],[#Data],[HBA1C]],"Not Found",0)</f>
        <v>5.84</v>
      </c>
      <c r="E1162" t="str" cm="1">
        <f t="array" ref="E1162">_xlfn.XLOOKUP($A1162,MedExam_Table[[#Headers],[#Data],[Customer ID]],MedExam_Table[[#Headers],[#Data],[Heart Issues Updated]],"Not Found",0)</f>
        <v>No</v>
      </c>
      <c r="F1162" t="str" cm="1">
        <f t="array" ref="F1162">_xlfn.XLOOKUP($A1162,MedExam_Table[[#Headers],[#Data],[Customer ID]],MedExam_Table[[#Headers],[#Data],[Any Transplants Update]],"Not Found",0)</f>
        <v>No</v>
      </c>
      <c r="G1162" t="str" cm="1">
        <f t="array" ref="G1162">_xlfn.XLOOKUP($A1162,MedExam_Table[[#Headers],[#Data],[Customer ID]],MedExam_Table[[#Headers],[#Data],[Cancer history]],"Not Found",0)</f>
        <v>No</v>
      </c>
      <c r="H1162" cm="1">
        <f t="array" ref="H1162">_xlfn.XLOOKUP($A1162,MedExam_Table[[#Headers],[#Data],[Customer ID]],MedExam_Table[[#Headers],[#Data],[NumberOfMajorSurgeries_updated]],"Not Found",0)</f>
        <v>0</v>
      </c>
      <c r="I1162" t="str" cm="1">
        <f t="array" ref="I1162">_xlfn.XLOOKUP($A1162,MedExam_Table[[#Headers],[#Data],[Customer ID]],MedExam_Table[[#Headers],[#Data],[Smoker Updated]],"Not Found",0)</f>
        <v>No</v>
      </c>
      <c r="J1162" t="str" cm="1">
        <f t="array" ref="J1162">_xlfn.XLOOKUP($A1162,MedExam_Table[[#Headers],[#Data],[Customer ID]],MedExam_Table[[#Headers],[#Data],[Weight Status]],"Not Found",0)</f>
        <v>Underweight</v>
      </c>
      <c r="K1162" t="str" cm="1">
        <f t="array" ref="K1162">_xlfn.XLOOKUP($A1162,MedExam_Table[[#Headers],[#Data],[Customer ID]],MedExam_Table[[#Headers],[#Data],[Diabetes Status]],"Not Found",0)</f>
        <v>Prediabetes</v>
      </c>
      <c r="L1162" cm="1">
        <f t="array" ref="L1162">_xlfn.XLOOKUP($A1162,Hospitalisation_table[[#All],[Customer ID]],Hospitalisation_table[[#All],[Customer Age]],"Not Found",0)</f>
        <v>23</v>
      </c>
      <c r="M1162" t="str" cm="1">
        <f t="array" ref="M1162">_xlfn.XLOOKUP($A1162,Hospitalisation_table[[#All],[Customer ID]],Hospitalisation_table[[#All],[Date of Birth]],"Not Found",0)</f>
        <v>29-Aug-1999</v>
      </c>
      <c r="N1162" s="22" cm="1">
        <f t="array" ref="N1162">_xlfn.XLOOKUP($A1162,Hospitalisation_table[[#All],[Customer ID]],Hospitalisation_table[[#All],[charges]],"Not Found",0)</f>
        <v>2775.19</v>
      </c>
      <c r="O1162" t="str" cm="1">
        <f t="array" ref="O1162">_xlfn.XLOOKUP($A1162,Hospitalisation_table[[#All],[Customer ID]],Hospitalisation_table[[#All],[Hospital tier_Updated]],"Not Found",0)</f>
        <v>tier - 2</v>
      </c>
      <c r="P1162" t="str" cm="1">
        <f t="array" ref="P1162">_xlfn.XLOOKUP($A1162,Hospitalisation_table[[#All],[Customer ID]],Hospitalisation_table[[#All],[City tier_updated]],"Not Found",0)</f>
        <v>tier - 1</v>
      </c>
      <c r="Q1162" t="str" cm="1">
        <f t="array" ref="Q1162">_xlfn.XLOOKUP($A1162,Hospitalisation_table[[#All],[Customer ID]],Hospitalisation_table[[#All],[State ID Updated]],"Not Found",0)</f>
        <v>R1012</v>
      </c>
    </row>
    <row r="1163" spans="1:17" x14ac:dyDescent="0.3">
      <c r="A1163" s="14" t="s">
        <v>324</v>
      </c>
      <c r="B1163" t="str" cm="1">
        <f t="array" ref="B1163">_xlfn.XLOOKUP($A1163,CustomersName[[#All],[Customer ID]],CustomersName[[#All],[First Name]],"Not Found",0)</f>
        <v>Mikko</v>
      </c>
      <c r="C1163" cm="1">
        <f t="array" ref="C1163">_xlfn.XLOOKUP($A1163,MedExam_Table[[#Headers],[#Data],[Customer ID]],MedExam_Table[[#Headers],[#Data],[BMI]],"Not Found",0)</f>
        <v>30.13</v>
      </c>
      <c r="D1163" cm="1">
        <f t="array" ref="D1163">_xlfn.XLOOKUP($A1163,MedExam_Table[[#Headers],[#Data],[Customer ID]],MedExam_Table[[#Headers],[#Data],[HBA1C]],"Not Found",0)</f>
        <v>5.71</v>
      </c>
      <c r="E1163" t="str" cm="1">
        <f t="array" ref="E1163">_xlfn.XLOOKUP($A1163,MedExam_Table[[#Headers],[#Data],[Customer ID]],MedExam_Table[[#Headers],[#Data],[Heart Issues Updated]],"Not Found",0)</f>
        <v>No</v>
      </c>
      <c r="F1163" t="str" cm="1">
        <f t="array" ref="F1163">_xlfn.XLOOKUP($A1163,MedExam_Table[[#Headers],[#Data],[Customer ID]],MedExam_Table[[#Headers],[#Data],[Any Transplants Update]],"Not Found",0)</f>
        <v>Yes</v>
      </c>
      <c r="G1163" t="str" cm="1">
        <f t="array" ref="G1163">_xlfn.XLOOKUP($A1163,MedExam_Table[[#Headers],[#Data],[Customer ID]],MedExam_Table[[#Headers],[#Data],[Cancer history]],"Not Found",0)</f>
        <v>No</v>
      </c>
      <c r="H1163" cm="1">
        <f t="array" ref="H1163">_xlfn.XLOOKUP($A1163,MedExam_Table[[#Headers],[#Data],[Customer ID]],MedExam_Table[[#Headers],[#Data],[NumberOfMajorSurgeries_updated]],"Not Found",0)</f>
        <v>1</v>
      </c>
      <c r="I1163" t="str" cm="1">
        <f t="array" ref="I1163">_xlfn.XLOOKUP($A1163,MedExam_Table[[#Headers],[#Data],[Customer ID]],MedExam_Table[[#Headers],[#Data],[Smoker Updated]],"Not Found",0)</f>
        <v>No</v>
      </c>
      <c r="J1163" t="str" cm="1">
        <f t="array" ref="J1163">_xlfn.XLOOKUP($A1163,MedExam_Table[[#Headers],[#Data],[Customer ID]],MedExam_Table[[#Headers],[#Data],[Weight Status]],"Not Found",0)</f>
        <v>Obesity</v>
      </c>
      <c r="K1163" t="str" cm="1">
        <f t="array" ref="K1163">_xlfn.XLOOKUP($A1163,MedExam_Table[[#Headers],[#Data],[Customer ID]],MedExam_Table[[#Headers],[#Data],[Diabetes Status]],"Not Found",0)</f>
        <v>Prediabetes</v>
      </c>
      <c r="L1163" cm="1">
        <f t="array" ref="L1163">_xlfn.XLOOKUP($A1163,Hospitalisation_table[[#All],[Customer ID]],Hospitalisation_table[[#All],[Customer Age]],"Not Found",0)</f>
        <v>18</v>
      </c>
      <c r="M1163" t="str" cm="1">
        <f t="array" ref="M1163">_xlfn.XLOOKUP($A1163,Hospitalisation_table[[#All],[Customer ID]],Hospitalisation_table[[#All],[Date of Birth]],"Not Found",0)</f>
        <v>14-Nov-2004</v>
      </c>
      <c r="N1163" s="22" cm="1">
        <f t="array" ref="N1163">_xlfn.XLOOKUP($A1163,Hospitalisation_table[[#All],[Customer ID]],Hospitalisation_table[[#All],[charges]],"Not Found",0)</f>
        <v>2773.46</v>
      </c>
      <c r="O1163" t="str" cm="1">
        <f t="array" ref="O1163">_xlfn.XLOOKUP($A1163,Hospitalisation_table[[#All],[Customer ID]],Hospitalisation_table[[#All],[Hospital tier_Updated]],"Not Found",0)</f>
        <v>tier - 2</v>
      </c>
      <c r="P1163" t="str" cm="1">
        <f t="array" ref="P1163">_xlfn.XLOOKUP($A1163,Hospitalisation_table[[#All],[Customer ID]],Hospitalisation_table[[#All],[City tier_updated]],"Not Found",0)</f>
        <v>tier - 1</v>
      </c>
      <c r="Q1163" t="str" cm="1">
        <f t="array" ref="Q1163">_xlfn.XLOOKUP($A1163,Hospitalisation_table[[#All],[Customer ID]],Hospitalisation_table[[#All],[State ID Updated]],"Not Found",0)</f>
        <v>R1021</v>
      </c>
    </row>
    <row r="1164" spans="1:17" x14ac:dyDescent="0.3">
      <c r="A1164" s="13" t="s">
        <v>323</v>
      </c>
      <c r="B1164" t="str" cm="1">
        <f t="array" ref="B1164">_xlfn.XLOOKUP($A1164,CustomersName[[#All],[Customer ID]],CustomersName[[#All],[First Name]],"Not Found",0)</f>
        <v>PaulahC.</v>
      </c>
      <c r="C1164" cm="1">
        <f t="array" ref="C1164">_xlfn.XLOOKUP($A1164,MedExam_Table[[#Headers],[#Data],[Customer ID]],MedExam_Table[[#Headers],[#Data],[BMI]],"Not Found",0)</f>
        <v>25.44</v>
      </c>
      <c r="D1164" cm="1">
        <f t="array" ref="D1164">_xlfn.XLOOKUP($A1164,MedExam_Table[[#Headers],[#Data],[Customer ID]],MedExam_Table[[#Headers],[#Data],[HBA1C]],"Not Found",0)</f>
        <v>6.04</v>
      </c>
      <c r="E1164" t="str" cm="1">
        <f t="array" ref="E1164">_xlfn.XLOOKUP($A1164,MedExam_Table[[#Headers],[#Data],[Customer ID]],MedExam_Table[[#Headers],[#Data],[Heart Issues Updated]],"Not Found",0)</f>
        <v>Yes</v>
      </c>
      <c r="F1164" t="str" cm="1">
        <f t="array" ref="F1164">_xlfn.XLOOKUP($A1164,MedExam_Table[[#Headers],[#Data],[Customer ID]],MedExam_Table[[#Headers],[#Data],[Any Transplants Update]],"Not Found",0)</f>
        <v>No</v>
      </c>
      <c r="G1164" t="str" cm="1">
        <f t="array" ref="G1164">_xlfn.XLOOKUP($A1164,MedExam_Table[[#Headers],[#Data],[Customer ID]],MedExam_Table[[#Headers],[#Data],[Cancer history]],"Not Found",0)</f>
        <v>Yes</v>
      </c>
      <c r="H1164" cm="1">
        <f t="array" ref="H1164">_xlfn.XLOOKUP($A1164,MedExam_Table[[#Headers],[#Data],[Customer ID]],MedExam_Table[[#Headers],[#Data],[NumberOfMajorSurgeries_updated]],"Not Found",0)</f>
        <v>1</v>
      </c>
      <c r="I1164" t="str" cm="1">
        <f t="array" ref="I1164">_xlfn.XLOOKUP($A1164,MedExam_Table[[#Headers],[#Data],[Customer ID]],MedExam_Table[[#Headers],[#Data],[Smoker Updated]],"Not Found",0)</f>
        <v>No</v>
      </c>
      <c r="J1164" t="str" cm="1">
        <f t="array" ref="J1164">_xlfn.XLOOKUP($A1164,MedExam_Table[[#Headers],[#Data],[Customer ID]],MedExam_Table[[#Headers],[#Data],[Weight Status]],"Not Found",0)</f>
        <v>OverWeight</v>
      </c>
      <c r="K1164" t="str" cm="1">
        <f t="array" ref="K1164">_xlfn.XLOOKUP($A1164,MedExam_Table[[#Headers],[#Data],[Customer ID]],MedExam_Table[[#Headers],[#Data],[Diabetes Status]],"Not Found",0)</f>
        <v>Prediabetes</v>
      </c>
      <c r="L1164" cm="1">
        <f t="array" ref="L1164">_xlfn.XLOOKUP($A1164,Hospitalisation_table[[#All],[Customer ID]],Hospitalisation_table[[#All],[Customer Age]],"Not Found",0)</f>
        <v>25</v>
      </c>
      <c r="M1164" t="str" cm="1">
        <f t="array" ref="M1164">_xlfn.XLOOKUP($A1164,Hospitalisation_table[[#All],[Customer ID]],Hospitalisation_table[[#All],[Date of Birth]],"Not Found",0)</f>
        <v>10-Aug-1997</v>
      </c>
      <c r="N1164" s="22" cm="1">
        <f t="array" ref="N1164">_xlfn.XLOOKUP($A1164,Hospitalisation_table[[#All],[Customer ID]],Hospitalisation_table[[#All],[charges]],"Not Found",0)</f>
        <v>2758.99</v>
      </c>
      <c r="O1164" t="str" cm="1">
        <f t="array" ref="O1164">_xlfn.XLOOKUP($A1164,Hospitalisation_table[[#All],[Customer ID]],Hospitalisation_table[[#All],[Hospital tier_Updated]],"Not Found",0)</f>
        <v>tier - 2</v>
      </c>
      <c r="P1164" t="str" cm="1">
        <f t="array" ref="P1164">_xlfn.XLOOKUP($A1164,Hospitalisation_table[[#All],[Customer ID]],Hospitalisation_table[[#All],[City tier_updated]],"Not Found",0)</f>
        <v>tier - 1</v>
      </c>
      <c r="Q1164" t="str" cm="1">
        <f t="array" ref="Q1164">_xlfn.XLOOKUP($A1164,Hospitalisation_table[[#All],[Customer ID]],Hospitalisation_table[[#All],[State ID Updated]],"Not Found",0)</f>
        <v>R1012</v>
      </c>
    </row>
    <row r="1165" spans="1:17" x14ac:dyDescent="0.3">
      <c r="A1165" s="14" t="s">
        <v>322</v>
      </c>
      <c r="B1165" t="str" cm="1">
        <f t="array" ref="B1165">_xlfn.XLOOKUP($A1165,CustomersName[[#All],[Customer ID]],CustomersName[[#All],[First Name]],"Not Found",0)</f>
        <v>Kirshen N.</v>
      </c>
      <c r="C1165" cm="1">
        <f t="array" ref="C1165">_xlfn.XLOOKUP($A1165,MedExam_Table[[#Headers],[#Data],[Customer ID]],MedExam_Table[[#Headers],[#Data],[BMI]],"Not Found",0)</f>
        <v>39.805</v>
      </c>
      <c r="D1165" cm="1">
        <f t="array" ref="D1165">_xlfn.XLOOKUP($A1165,MedExam_Table[[#Headers],[#Data],[Customer ID]],MedExam_Table[[#Headers],[#Data],[HBA1C]],"Not Found",0)</f>
        <v>4.38</v>
      </c>
      <c r="E1165" t="str" cm="1">
        <f t="array" ref="E1165">_xlfn.XLOOKUP($A1165,MedExam_Table[[#Headers],[#Data],[Customer ID]],MedExam_Table[[#Headers],[#Data],[Heart Issues Updated]],"Not Found",0)</f>
        <v>No</v>
      </c>
      <c r="F1165" t="str" cm="1">
        <f t="array" ref="F1165">_xlfn.XLOOKUP($A1165,MedExam_Table[[#Headers],[#Data],[Customer ID]],MedExam_Table[[#Headers],[#Data],[Any Transplants Update]],"Not Found",0)</f>
        <v>Yes</v>
      </c>
      <c r="G1165" t="str" cm="1">
        <f t="array" ref="G1165">_xlfn.XLOOKUP($A1165,MedExam_Table[[#Headers],[#Data],[Customer ID]],MedExam_Table[[#Headers],[#Data],[Cancer history]],"Not Found",0)</f>
        <v>No</v>
      </c>
      <c r="H1165" cm="1">
        <f t="array" ref="H1165">_xlfn.XLOOKUP($A1165,MedExam_Table[[#Headers],[#Data],[Customer ID]],MedExam_Table[[#Headers],[#Data],[NumberOfMajorSurgeries_updated]],"Not Found",0)</f>
        <v>1</v>
      </c>
      <c r="I1165" t="str" cm="1">
        <f t="array" ref="I1165">_xlfn.XLOOKUP($A1165,MedExam_Table[[#Headers],[#Data],[Customer ID]],MedExam_Table[[#Headers],[#Data],[Smoker Updated]],"Not Found",0)</f>
        <v>No</v>
      </c>
      <c r="J1165" t="str" cm="1">
        <f t="array" ref="J1165">_xlfn.XLOOKUP($A1165,MedExam_Table[[#Headers],[#Data],[Customer ID]],MedExam_Table[[#Headers],[#Data],[Weight Status]],"Not Found",0)</f>
        <v>Obesity</v>
      </c>
      <c r="K1165" t="str" cm="1">
        <f t="array" ref="K1165">_xlfn.XLOOKUP($A1165,MedExam_Table[[#Headers],[#Data],[Customer ID]],MedExam_Table[[#Headers],[#Data],[Diabetes Status]],"Not Found",0)</f>
        <v>Normal</v>
      </c>
      <c r="L1165" cm="1">
        <f t="array" ref="L1165">_xlfn.XLOOKUP($A1165,Hospitalisation_table[[#All],[Customer ID]],Hospitalisation_table[[#All],[Customer Age]],"Not Found",0)</f>
        <v>22</v>
      </c>
      <c r="M1165" t="str" cm="1">
        <f t="array" ref="M1165">_xlfn.XLOOKUP($A1165,Hospitalisation_table[[#All],[Customer ID]],Hospitalisation_table[[#All],[Date of Birth]],"Not Found",0)</f>
        <v>11-Oct-2000</v>
      </c>
      <c r="N1165" s="22" cm="1">
        <f t="array" ref="N1165">_xlfn.XLOOKUP($A1165,Hospitalisation_table[[#All],[Customer ID]],Hospitalisation_table[[#All],[charges]],"Not Found",0)</f>
        <v>2755.02</v>
      </c>
      <c r="O1165" t="str" cm="1">
        <f t="array" ref="O1165">_xlfn.XLOOKUP($A1165,Hospitalisation_table[[#All],[Customer ID]],Hospitalisation_table[[#All],[Hospital tier_Updated]],"Not Found",0)</f>
        <v>tier - 2</v>
      </c>
      <c r="P1165" t="str" cm="1">
        <f t="array" ref="P1165">_xlfn.XLOOKUP($A1165,Hospitalisation_table[[#All],[Customer ID]],Hospitalisation_table[[#All],[City tier_updated]],"Not Found",0)</f>
        <v>tier - 1</v>
      </c>
      <c r="Q1165" t="str" cm="1">
        <f t="array" ref="Q1165">_xlfn.XLOOKUP($A1165,Hospitalisation_table[[#All],[Customer ID]],Hospitalisation_table[[#All],[State ID Updated]],"Not Found",0)</f>
        <v>R1024</v>
      </c>
    </row>
    <row r="1166" spans="1:17" x14ac:dyDescent="0.3">
      <c r="A1166" s="13" t="s">
        <v>321</v>
      </c>
      <c r="B1166" t="str" cm="1">
        <f t="array" ref="B1166">_xlfn.XLOOKUP($A1166,CustomersName[[#All],[Customer ID]],CustomersName[[#All],[First Name]],"Not Found",0)</f>
        <v>Christy</v>
      </c>
      <c r="C1166" cm="1">
        <f t="array" ref="C1166">_xlfn.XLOOKUP($A1166,MedExam_Table[[#Headers],[#Data],[Customer ID]],MedExam_Table[[#Headers],[#Data],[BMI]],"Not Found",0)</f>
        <v>30.4</v>
      </c>
      <c r="D1166" cm="1">
        <f t="array" ref="D1166">_xlfn.XLOOKUP($A1166,MedExam_Table[[#Headers],[#Data],[Customer ID]],MedExam_Table[[#Headers],[#Data],[HBA1C]],"Not Found",0)</f>
        <v>5.56</v>
      </c>
      <c r="E1166" t="str" cm="1">
        <f t="array" ref="E1166">_xlfn.XLOOKUP($A1166,MedExam_Table[[#Headers],[#Data],[Customer ID]],MedExam_Table[[#Headers],[#Data],[Heart Issues Updated]],"Not Found",0)</f>
        <v>Yes</v>
      </c>
      <c r="F1166" t="str" cm="1">
        <f t="array" ref="F1166">_xlfn.XLOOKUP($A1166,MedExam_Table[[#Headers],[#Data],[Customer ID]],MedExam_Table[[#Headers],[#Data],[Any Transplants Update]],"Not Found",0)</f>
        <v>Yes</v>
      </c>
      <c r="G1166" t="str" cm="1">
        <f t="array" ref="G1166">_xlfn.XLOOKUP($A1166,MedExam_Table[[#Headers],[#Data],[Customer ID]],MedExam_Table[[#Headers],[#Data],[Cancer history]],"Not Found",0)</f>
        <v>No</v>
      </c>
      <c r="H1166" cm="1">
        <f t="array" ref="H1166">_xlfn.XLOOKUP($A1166,MedExam_Table[[#Headers],[#Data],[Customer ID]],MedExam_Table[[#Headers],[#Data],[NumberOfMajorSurgeries_updated]],"Not Found",0)</f>
        <v>1</v>
      </c>
      <c r="I1166" t="str" cm="1">
        <f t="array" ref="I1166">_xlfn.XLOOKUP($A1166,MedExam_Table[[#Headers],[#Data],[Customer ID]],MedExam_Table[[#Headers],[#Data],[Smoker Updated]],"Not Found",0)</f>
        <v>No</v>
      </c>
      <c r="J1166" t="str" cm="1">
        <f t="array" ref="J1166">_xlfn.XLOOKUP($A1166,MedExam_Table[[#Headers],[#Data],[Customer ID]],MedExam_Table[[#Headers],[#Data],[Weight Status]],"Not Found",0)</f>
        <v>Obesity</v>
      </c>
      <c r="K1166" t="str" cm="1">
        <f t="array" ref="K1166">_xlfn.XLOOKUP($A1166,MedExam_Table[[#Headers],[#Data],[Customer ID]],MedExam_Table[[#Headers],[#Data],[Diabetes Status]],"Not Found",0)</f>
        <v>Normal</v>
      </c>
      <c r="L1166" cm="1">
        <f t="array" ref="L1166">_xlfn.XLOOKUP($A1166,Hospitalisation_table[[#All],[Customer ID]],Hospitalisation_table[[#All],[Customer Age]],"Not Found",0)</f>
        <v>22</v>
      </c>
      <c r="M1166" t="str" cm="1">
        <f t="array" ref="M1166">_xlfn.XLOOKUP($A1166,Hospitalisation_table[[#All],[Customer ID]],Hospitalisation_table[[#All],[Date of Birth]],"Not Found",0)</f>
        <v>3-Oct-2000</v>
      </c>
      <c r="N1166" s="22" cm="1">
        <f t="array" ref="N1166">_xlfn.XLOOKUP($A1166,Hospitalisation_table[[#All],[Customer ID]],Hospitalisation_table[[#All],[charges]],"Not Found",0)</f>
        <v>2741.95</v>
      </c>
      <c r="O1166" t="str" cm="1">
        <f t="array" ref="O1166">_xlfn.XLOOKUP($A1166,Hospitalisation_table[[#All],[Customer ID]],Hospitalisation_table[[#All],[Hospital tier_Updated]],"Not Found",0)</f>
        <v>tier - 2</v>
      </c>
      <c r="P1166" t="str" cm="1">
        <f t="array" ref="P1166">_xlfn.XLOOKUP($A1166,Hospitalisation_table[[#All],[Customer ID]],Hospitalisation_table[[#All],[City tier_updated]],"Not Found",0)</f>
        <v>tier - 3</v>
      </c>
      <c r="Q1166" t="str" cm="1">
        <f t="array" ref="Q1166">_xlfn.XLOOKUP($A1166,Hospitalisation_table[[#All],[Customer ID]],Hospitalisation_table[[#All],[State ID Updated]],"Not Found",0)</f>
        <v>R1024</v>
      </c>
    </row>
    <row r="1167" spans="1:17" x14ac:dyDescent="0.3">
      <c r="A1167" s="14" t="s">
        <v>320</v>
      </c>
      <c r="B1167" t="str" cm="1">
        <f t="array" ref="B1167">_xlfn.XLOOKUP($A1167,CustomersName[[#All],[Customer ID]],CustomersName[[#All],[First Name]],"Not Found",0)</f>
        <v>Jennifer</v>
      </c>
      <c r="C1167" cm="1">
        <f t="array" ref="C1167">_xlfn.XLOOKUP($A1167,MedExam_Table[[#Headers],[#Data],[Customer ID]],MedExam_Table[[#Headers],[#Data],[BMI]],"Not Found",0)</f>
        <v>23.18</v>
      </c>
      <c r="D1167" cm="1">
        <f t="array" ref="D1167">_xlfn.XLOOKUP($A1167,MedExam_Table[[#Headers],[#Data],[Customer ID]],MedExam_Table[[#Headers],[#Data],[HBA1C]],"Not Found",0)</f>
        <v>4.24</v>
      </c>
      <c r="E1167" t="str" cm="1">
        <f t="array" ref="E1167">_xlfn.XLOOKUP($A1167,MedExam_Table[[#Headers],[#Data],[Customer ID]],MedExam_Table[[#Headers],[#Data],[Heart Issues Updated]],"Not Found",0)</f>
        <v>No</v>
      </c>
      <c r="F1167" t="str" cm="1">
        <f t="array" ref="F1167">_xlfn.XLOOKUP($A1167,MedExam_Table[[#Headers],[#Data],[Customer ID]],MedExam_Table[[#Headers],[#Data],[Any Transplants Update]],"Not Found",0)</f>
        <v>Yes</v>
      </c>
      <c r="G1167" t="str" cm="1">
        <f t="array" ref="G1167">_xlfn.XLOOKUP($A1167,MedExam_Table[[#Headers],[#Data],[Customer ID]],MedExam_Table[[#Headers],[#Data],[Cancer history]],"Not Found",0)</f>
        <v>No</v>
      </c>
      <c r="H1167" cm="1">
        <f t="array" ref="H1167">_xlfn.XLOOKUP($A1167,MedExam_Table[[#Headers],[#Data],[Customer ID]],MedExam_Table[[#Headers],[#Data],[NumberOfMajorSurgeries_updated]],"Not Found",0)</f>
        <v>1</v>
      </c>
      <c r="I1167" t="str" cm="1">
        <f t="array" ref="I1167">_xlfn.XLOOKUP($A1167,MedExam_Table[[#Headers],[#Data],[Customer ID]],MedExam_Table[[#Headers],[#Data],[Smoker Updated]],"Not Found",0)</f>
        <v>No</v>
      </c>
      <c r="J1167" t="str" cm="1">
        <f t="array" ref="J1167">_xlfn.XLOOKUP($A1167,MedExam_Table[[#Headers],[#Data],[Customer ID]],MedExam_Table[[#Headers],[#Data],[Weight Status]],"Not Found",0)</f>
        <v>NormalWeight</v>
      </c>
      <c r="K1167" t="str" cm="1">
        <f t="array" ref="K1167">_xlfn.XLOOKUP($A1167,MedExam_Table[[#Headers],[#Data],[Customer ID]],MedExam_Table[[#Headers],[#Data],[Diabetes Status]],"Not Found",0)</f>
        <v>Normal</v>
      </c>
      <c r="L1167" cm="1">
        <f t="array" ref="L1167">_xlfn.XLOOKUP($A1167,Hospitalisation_table[[#All],[Customer ID]],Hospitalisation_table[[#All],[Customer Age]],"Not Found",0)</f>
        <v>22</v>
      </c>
      <c r="M1167" t="str" cm="1">
        <f t="array" ref="M1167">_xlfn.XLOOKUP($A1167,Hospitalisation_table[[#All],[Customer ID]],Hospitalisation_table[[#All],[Date of Birth]],"Not Found",0)</f>
        <v>17-Dec-2000</v>
      </c>
      <c r="N1167" s="22" cm="1">
        <f t="array" ref="N1167">_xlfn.XLOOKUP($A1167,Hospitalisation_table[[#All],[Customer ID]],Hospitalisation_table[[#All],[charges]],"Not Found",0)</f>
        <v>2731.91</v>
      </c>
      <c r="O1167" t="str" cm="1">
        <f t="array" ref="O1167">_xlfn.XLOOKUP($A1167,Hospitalisation_table[[#All],[Customer ID]],Hospitalisation_table[[#All],[Hospital tier_Updated]],"Not Found",0)</f>
        <v>tier - 2</v>
      </c>
      <c r="P1167" t="str" cm="1">
        <f t="array" ref="P1167">_xlfn.XLOOKUP($A1167,Hospitalisation_table[[#All],[Customer ID]],Hospitalisation_table[[#All],[City tier_updated]],"Not Found",0)</f>
        <v>tier - 3</v>
      </c>
      <c r="Q1167" t="str" cm="1">
        <f t="array" ref="Q1167">_xlfn.XLOOKUP($A1167,Hospitalisation_table[[#All],[Customer ID]],Hospitalisation_table[[#All],[State ID Updated]],"Not Found",0)</f>
        <v>R1024</v>
      </c>
    </row>
    <row r="1168" spans="1:17" x14ac:dyDescent="0.3">
      <c r="A1168" s="13" t="s">
        <v>319</v>
      </c>
      <c r="B1168" t="str" cm="1">
        <f t="array" ref="B1168">_xlfn.XLOOKUP($A1168,CustomersName[[#All],[Customer ID]],CustomersName[[#All],[First Name]],"Not Found",0)</f>
        <v>Jingjing</v>
      </c>
      <c r="C1168" cm="1">
        <f t="array" ref="C1168">_xlfn.XLOOKUP($A1168,MedExam_Table[[#Headers],[#Data],[Customer ID]],MedExam_Table[[#Headers],[#Data],[BMI]],"Not Found",0)</f>
        <v>39.615000000000002</v>
      </c>
      <c r="D1168" cm="1">
        <f t="array" ref="D1168">_xlfn.XLOOKUP($A1168,MedExam_Table[[#Headers],[#Data],[Customer ID]],MedExam_Table[[#Headers],[#Data],[HBA1C]],"Not Found",0)</f>
        <v>6.32</v>
      </c>
      <c r="E1168" t="str" cm="1">
        <f t="array" ref="E1168">_xlfn.XLOOKUP($A1168,MedExam_Table[[#Headers],[#Data],[Customer ID]],MedExam_Table[[#Headers],[#Data],[Heart Issues Updated]],"Not Found",0)</f>
        <v>No</v>
      </c>
      <c r="F1168" t="str" cm="1">
        <f t="array" ref="F1168">_xlfn.XLOOKUP($A1168,MedExam_Table[[#Headers],[#Data],[Customer ID]],MedExam_Table[[#Headers],[#Data],[Any Transplants Update]],"Not Found",0)</f>
        <v>No</v>
      </c>
      <c r="G1168" t="str" cm="1">
        <f t="array" ref="G1168">_xlfn.XLOOKUP($A1168,MedExam_Table[[#Headers],[#Data],[Customer ID]],MedExam_Table[[#Headers],[#Data],[Cancer history]],"Not Found",0)</f>
        <v>Yes</v>
      </c>
      <c r="H1168" cm="1">
        <f t="array" ref="H1168">_xlfn.XLOOKUP($A1168,MedExam_Table[[#Headers],[#Data],[Customer ID]],MedExam_Table[[#Headers],[#Data],[NumberOfMajorSurgeries_updated]],"Not Found",0)</f>
        <v>1</v>
      </c>
      <c r="I1168" t="str" cm="1">
        <f t="array" ref="I1168">_xlfn.XLOOKUP($A1168,MedExam_Table[[#Headers],[#Data],[Customer ID]],MedExam_Table[[#Headers],[#Data],[Smoker Updated]],"Not Found",0)</f>
        <v>No</v>
      </c>
      <c r="J1168" t="str" cm="1">
        <f t="array" ref="J1168">_xlfn.XLOOKUP($A1168,MedExam_Table[[#Headers],[#Data],[Customer ID]],MedExam_Table[[#Headers],[#Data],[Weight Status]],"Not Found",0)</f>
        <v>Obesity</v>
      </c>
      <c r="K1168" t="str" cm="1">
        <f t="array" ref="K1168">_xlfn.XLOOKUP($A1168,MedExam_Table[[#Headers],[#Data],[Customer ID]],MedExam_Table[[#Headers],[#Data],[Diabetes Status]],"Not Found",0)</f>
        <v>Prediabetes</v>
      </c>
      <c r="L1168" cm="1">
        <f t="array" ref="L1168">_xlfn.XLOOKUP($A1168,Hospitalisation_table[[#All],[Customer ID]],Hospitalisation_table[[#All],[Customer Age]],"Not Found",0)</f>
        <v>19</v>
      </c>
      <c r="M1168" t="str" cm="1">
        <f t="array" ref="M1168">_xlfn.XLOOKUP($A1168,Hospitalisation_table[[#All],[Customer ID]],Hospitalisation_table[[#All],[Date of Birth]],"Not Found",0)</f>
        <v>3-Dec-2003</v>
      </c>
      <c r="N1168" s="22" cm="1">
        <f t="array" ref="N1168">_xlfn.XLOOKUP($A1168,Hospitalisation_table[[#All],[Customer ID]],Hospitalisation_table[[#All],[charges]],"Not Found",0)</f>
        <v>2730.11</v>
      </c>
      <c r="O1168" t="str" cm="1">
        <f t="array" ref="O1168">_xlfn.XLOOKUP($A1168,Hospitalisation_table[[#All],[Customer ID]],Hospitalisation_table[[#All],[Hospital tier_Updated]],"Not Found",0)</f>
        <v>tier - 2</v>
      </c>
      <c r="P1168" t="str" cm="1">
        <f t="array" ref="P1168">_xlfn.XLOOKUP($A1168,Hospitalisation_table[[#All],[Customer ID]],Hospitalisation_table[[#All],[City tier_updated]],"Not Found",0)</f>
        <v>tier - 3</v>
      </c>
      <c r="Q1168" t="str" cm="1">
        <f t="array" ref="Q1168">_xlfn.XLOOKUP($A1168,Hospitalisation_table[[#All],[Customer ID]],Hospitalisation_table[[#All],[State ID Updated]],"Not Found",0)</f>
        <v>R1012</v>
      </c>
    </row>
    <row r="1169" spans="1:17" x14ac:dyDescent="0.3">
      <c r="A1169" s="14" t="s">
        <v>318</v>
      </c>
      <c r="B1169" t="str" cm="1">
        <f t="array" ref="B1169">_xlfn.XLOOKUP($A1169,CustomersName[[#All],[Customer ID]],CustomersName[[#All],[First Name]],"Not Found",0)</f>
        <v>Morgan</v>
      </c>
      <c r="C1169" cm="1">
        <f t="array" ref="C1169">_xlfn.XLOOKUP($A1169,MedExam_Table[[#Headers],[#Data],[Customer ID]],MedExam_Table[[#Headers],[#Data],[BMI]],"Not Found",0)</f>
        <v>30.59</v>
      </c>
      <c r="D1169" cm="1">
        <f t="array" ref="D1169">_xlfn.XLOOKUP($A1169,MedExam_Table[[#Headers],[#Data],[Customer ID]],MedExam_Table[[#Headers],[#Data],[HBA1C]],"Not Found",0)</f>
        <v>6.3</v>
      </c>
      <c r="E1169" t="str" cm="1">
        <f t="array" ref="E1169">_xlfn.XLOOKUP($A1169,MedExam_Table[[#Headers],[#Data],[Customer ID]],MedExam_Table[[#Headers],[#Data],[Heart Issues Updated]],"Not Found",0)</f>
        <v>Yes</v>
      </c>
      <c r="F1169" t="str" cm="1">
        <f t="array" ref="F1169">_xlfn.XLOOKUP($A1169,MedExam_Table[[#Headers],[#Data],[Customer ID]],MedExam_Table[[#Headers],[#Data],[Any Transplants Update]],"Not Found",0)</f>
        <v>No</v>
      </c>
      <c r="G1169" t="str" cm="1">
        <f t="array" ref="G1169">_xlfn.XLOOKUP($A1169,MedExam_Table[[#Headers],[#Data],[Customer ID]],MedExam_Table[[#Headers],[#Data],[Cancer history]],"Not Found",0)</f>
        <v>Yes</v>
      </c>
      <c r="H1169" cm="1">
        <f t="array" ref="H1169">_xlfn.XLOOKUP($A1169,MedExam_Table[[#Headers],[#Data],[Customer ID]],MedExam_Table[[#Headers],[#Data],[NumberOfMajorSurgeries_updated]],"Not Found",0)</f>
        <v>1</v>
      </c>
      <c r="I1169" t="str" cm="1">
        <f t="array" ref="I1169">_xlfn.XLOOKUP($A1169,MedExam_Table[[#Headers],[#Data],[Customer ID]],MedExam_Table[[#Headers],[#Data],[Smoker Updated]],"Not Found",0)</f>
        <v>No</v>
      </c>
      <c r="J1169" t="str" cm="1">
        <f t="array" ref="J1169">_xlfn.XLOOKUP($A1169,MedExam_Table[[#Headers],[#Data],[Customer ID]],MedExam_Table[[#Headers],[#Data],[Weight Status]],"Not Found",0)</f>
        <v>Obesity</v>
      </c>
      <c r="K1169" t="str" cm="1">
        <f t="array" ref="K1169">_xlfn.XLOOKUP($A1169,MedExam_Table[[#Headers],[#Data],[Customer ID]],MedExam_Table[[#Headers],[#Data],[Diabetes Status]],"Not Found",0)</f>
        <v>Prediabetes</v>
      </c>
      <c r="L1169" cm="1">
        <f t="array" ref="L1169">_xlfn.XLOOKUP($A1169,Hospitalisation_table[[#All],[Customer ID]],Hospitalisation_table[[#All],[Customer Age]],"Not Found",0)</f>
        <v>25</v>
      </c>
      <c r="M1169" t="str" cm="1">
        <f t="array" ref="M1169">_xlfn.XLOOKUP($A1169,Hospitalisation_table[[#All],[Customer ID]],Hospitalisation_table[[#All],[Date of Birth]],"Not Found",0)</f>
        <v>6-Oct-1997</v>
      </c>
      <c r="N1169" s="22" cm="1">
        <f t="array" ref="N1169">_xlfn.XLOOKUP($A1169,Hospitalisation_table[[#All],[Customer ID]],Hospitalisation_table[[#All],[charges]],"Not Found",0)</f>
        <v>2727.4</v>
      </c>
      <c r="O1169" t="str" cm="1">
        <f t="array" ref="O1169">_xlfn.XLOOKUP($A1169,Hospitalisation_table[[#All],[Customer ID]],Hospitalisation_table[[#All],[Hospital tier_Updated]],"Not Found",0)</f>
        <v>tier - 3</v>
      </c>
      <c r="P1169" t="str" cm="1">
        <f t="array" ref="P1169">_xlfn.XLOOKUP($A1169,Hospitalisation_table[[#All],[Customer ID]],Hospitalisation_table[[#All],[City tier_updated]],"Not Found",0)</f>
        <v>tier - 3</v>
      </c>
      <c r="Q1169" t="str" cm="1">
        <f t="array" ref="Q1169">_xlfn.XLOOKUP($A1169,Hospitalisation_table[[#All],[Customer ID]],Hospitalisation_table[[#All],[State ID Updated]],"Not Found",0)</f>
        <v>R1016</v>
      </c>
    </row>
    <row r="1170" spans="1:17" x14ac:dyDescent="0.3">
      <c r="A1170" s="13" t="s">
        <v>2168</v>
      </c>
      <c r="B1170" t="str" cm="1">
        <f t="array" ref="B1170">_xlfn.XLOOKUP($A1170,CustomersName[[#All],[Customer ID]],CustomersName[[#All],[First Name]],"Not Found",0)</f>
        <v>Matt</v>
      </c>
      <c r="C1170" cm="1">
        <f t="array" ref="C1170">_xlfn.XLOOKUP($A1170,MedExam_Table[[#Headers],[#Data],[Customer ID]],MedExam_Table[[#Headers],[#Data],[BMI]],"Not Found",0)</f>
        <v>41.65</v>
      </c>
      <c r="D1170" cm="1">
        <f t="array" ref="D1170">_xlfn.XLOOKUP($A1170,MedExam_Table[[#Headers],[#Data],[Customer ID]],MedExam_Table[[#Headers],[#Data],[HBA1C]],"Not Found",0)</f>
        <v>10.73</v>
      </c>
      <c r="E1170" t="str" cm="1">
        <f t="array" ref="E1170">_xlfn.XLOOKUP($A1170,MedExam_Table[[#Headers],[#Data],[Customer ID]],MedExam_Table[[#Headers],[#Data],[Heart Issues Updated]],"Not Found",0)</f>
        <v>Yes</v>
      </c>
      <c r="F1170" t="str" cm="1">
        <f t="array" ref="F1170">_xlfn.XLOOKUP($A1170,MedExam_Table[[#Headers],[#Data],[Customer ID]],MedExam_Table[[#Headers],[#Data],[Any Transplants Update]],"Not Found",0)</f>
        <v>No</v>
      </c>
      <c r="G1170" t="str" cm="1">
        <f t="array" ref="G1170">_xlfn.XLOOKUP($A1170,MedExam_Table[[#Headers],[#Data],[Customer ID]],MedExam_Table[[#Headers],[#Data],[Cancer history]],"Not Found",0)</f>
        <v>No</v>
      </c>
      <c r="H1170" cm="1">
        <f t="array" ref="H1170">_xlfn.XLOOKUP($A1170,MedExam_Table[[#Headers],[#Data],[Customer ID]],MedExam_Table[[#Headers],[#Data],[NumberOfMajorSurgeries_updated]],"Not Found",0)</f>
        <v>0</v>
      </c>
      <c r="I1170" t="str" cm="1">
        <f t="array" ref="I1170">_xlfn.XLOOKUP($A1170,MedExam_Table[[#Headers],[#Data],[Customer ID]],MedExam_Table[[#Headers],[#Data],[Smoker Updated]],"Not Found",0)</f>
        <v>Yes</v>
      </c>
      <c r="J1170" t="str" cm="1">
        <f t="array" ref="J1170">_xlfn.XLOOKUP($A1170,MedExam_Table[[#Headers],[#Data],[Customer ID]],MedExam_Table[[#Headers],[#Data],[Weight Status]],"Not Found",0)</f>
        <v>Obesity</v>
      </c>
      <c r="K1170" t="str" cm="1">
        <f t="array" ref="K1170">_xlfn.XLOOKUP($A1170,MedExam_Table[[#Headers],[#Data],[Customer ID]],MedExam_Table[[#Headers],[#Data],[Diabetes Status]],"Not Found",0)</f>
        <v>Diabetes</v>
      </c>
      <c r="L1170" cm="1">
        <f t="array" ref="L1170">_xlfn.XLOOKUP($A1170,Hospitalisation_table[[#All],[Customer ID]],Hospitalisation_table[[#All],[Customer Age]],"Not Found",0)</f>
        <v>41</v>
      </c>
      <c r="M1170" t="str" cm="1">
        <f t="array" ref="M1170">_xlfn.XLOOKUP($A1170,Hospitalisation_table[[#All],[Customer ID]],Hospitalisation_table[[#All],[Date of Birth]],"Not Found",0)</f>
        <v>22-Nov-1981</v>
      </c>
      <c r="N1170" s="22" cm="1">
        <f t="array" ref="N1170">_xlfn.XLOOKUP($A1170,Hospitalisation_table[[#All],[Customer ID]],Hospitalisation_table[[#All],[charges]],"Not Found",0)</f>
        <v>35952.65</v>
      </c>
      <c r="O1170" t="str" cm="1">
        <f t="array" ref="O1170">_xlfn.XLOOKUP($A1170,Hospitalisation_table[[#All],[Customer ID]],Hospitalisation_table[[#All],[Hospital tier_Updated]],"Not Found",0)</f>
        <v>tier - 1</v>
      </c>
      <c r="P1170" t="str" cm="1">
        <f t="array" ref="P1170">_xlfn.XLOOKUP($A1170,Hospitalisation_table[[#All],[Customer ID]],Hospitalisation_table[[#All],[City tier_updated]],"Not Found",0)</f>
        <v>tier - 3</v>
      </c>
      <c r="Q1170" t="str" cm="1">
        <f t="array" ref="Q1170">_xlfn.XLOOKUP($A1170,Hospitalisation_table[[#All],[Customer ID]],Hospitalisation_table[[#All],[State ID Updated]],"Not Found",0)</f>
        <v>R1011</v>
      </c>
    </row>
    <row r="1171" spans="1:17" x14ac:dyDescent="0.3">
      <c r="A1171" s="14" t="s">
        <v>317</v>
      </c>
      <c r="B1171" t="str" cm="1">
        <f t="array" ref="B1171">_xlfn.XLOOKUP($A1171,CustomersName[[#All],[Customer ID]],CustomersName[[#All],[First Name]],"Not Found",0)</f>
        <v>Pathick J.</v>
      </c>
      <c r="C1171" cm="1">
        <f t="array" ref="C1171">_xlfn.XLOOKUP($A1171,MedExam_Table[[#Headers],[#Data],[Customer ID]],MedExam_Table[[#Headers],[#Data],[BMI]],"Not Found",0)</f>
        <v>16.72</v>
      </c>
      <c r="D1171" cm="1">
        <f t="array" ref="D1171">_xlfn.XLOOKUP($A1171,MedExam_Table[[#Headers],[#Data],[Customer ID]],MedExam_Table[[#Headers],[#Data],[HBA1C]],"Not Found",0)</f>
        <v>4.38</v>
      </c>
      <c r="E1171" t="str" cm="1">
        <f t="array" ref="E1171">_xlfn.XLOOKUP($A1171,MedExam_Table[[#Headers],[#Data],[Customer ID]],MedExam_Table[[#Headers],[#Data],[Heart Issues Updated]],"Not Found",0)</f>
        <v>Yes</v>
      </c>
      <c r="F1171" t="str" cm="1">
        <f t="array" ref="F1171">_xlfn.XLOOKUP($A1171,MedExam_Table[[#Headers],[#Data],[Customer ID]],MedExam_Table[[#Headers],[#Data],[Any Transplants Update]],"Not Found",0)</f>
        <v>No</v>
      </c>
      <c r="G1171" t="str" cm="1">
        <f t="array" ref="G1171">_xlfn.XLOOKUP($A1171,MedExam_Table[[#Headers],[#Data],[Customer ID]],MedExam_Table[[#Headers],[#Data],[Cancer history]],"Not Found",0)</f>
        <v>No</v>
      </c>
      <c r="H1171" cm="1">
        <f t="array" ref="H1171">_xlfn.XLOOKUP($A1171,MedExam_Table[[#Headers],[#Data],[Customer ID]],MedExam_Table[[#Headers],[#Data],[NumberOfMajorSurgeries_updated]],"Not Found",0)</f>
        <v>1</v>
      </c>
      <c r="I1171" t="str" cm="1">
        <f t="array" ref="I1171">_xlfn.XLOOKUP($A1171,MedExam_Table[[#Headers],[#Data],[Customer ID]],MedExam_Table[[#Headers],[#Data],[Smoker Updated]],"Not Found",0)</f>
        <v>No</v>
      </c>
      <c r="J1171" t="str" cm="1">
        <f t="array" ref="J1171">_xlfn.XLOOKUP($A1171,MedExam_Table[[#Headers],[#Data],[Customer ID]],MedExam_Table[[#Headers],[#Data],[Weight Status]],"Not Found",0)</f>
        <v>Underweight</v>
      </c>
      <c r="K1171" t="str" cm="1">
        <f t="array" ref="K1171">_xlfn.XLOOKUP($A1171,MedExam_Table[[#Headers],[#Data],[Customer ID]],MedExam_Table[[#Headers],[#Data],[Diabetes Status]],"Not Found",0)</f>
        <v>Normal</v>
      </c>
      <c r="L1171" cm="1">
        <f t="array" ref="L1171">_xlfn.XLOOKUP($A1171,Hospitalisation_table[[#All],[Customer ID]],Hospitalisation_table[[#All],[Customer Age]],"Not Found",0)</f>
        <v>34</v>
      </c>
      <c r="M1171" t="str" cm="1">
        <f t="array" ref="M1171">_xlfn.XLOOKUP($A1171,Hospitalisation_table[[#All],[Customer ID]],Hospitalisation_table[[#All],[Date of Birth]],"Not Found",0)</f>
        <v>20-Aug-1988</v>
      </c>
      <c r="N1171" s="22" cm="1">
        <f t="array" ref="N1171">_xlfn.XLOOKUP($A1171,Hospitalisation_table[[#All],[Customer ID]],Hospitalisation_table[[#All],[charges]],"Not Found",0)</f>
        <v>2726.06</v>
      </c>
      <c r="O1171" t="str" cm="1">
        <f t="array" ref="O1171">_xlfn.XLOOKUP($A1171,Hospitalisation_table[[#All],[Customer ID]],Hospitalisation_table[[#All],[Hospital tier_Updated]],"Not Found",0)</f>
        <v>tier - 2</v>
      </c>
      <c r="P1171" t="str" cm="1">
        <f t="array" ref="P1171">_xlfn.XLOOKUP($A1171,Hospitalisation_table[[#All],[Customer ID]],Hospitalisation_table[[#All],[City tier_updated]],"Not Found",0)</f>
        <v>tier - 2</v>
      </c>
      <c r="Q1171" t="str" cm="1">
        <f t="array" ref="Q1171">_xlfn.XLOOKUP($A1171,Hospitalisation_table[[#All],[Customer ID]],Hospitalisation_table[[#All],[State ID Updated]],"Not Found",0)</f>
        <v>R1013</v>
      </c>
    </row>
    <row r="1172" spans="1:17" x14ac:dyDescent="0.3">
      <c r="A1172" s="13" t="s">
        <v>316</v>
      </c>
      <c r="B1172" t="str" cm="1">
        <f t="array" ref="B1172">_xlfn.XLOOKUP($A1172,CustomersName[[#All],[Customer ID]],CustomersName[[#All],[First Name]],"Not Found",0)</f>
        <v>Frankline</v>
      </c>
      <c r="C1172" cm="1">
        <f t="array" ref="C1172">_xlfn.XLOOKUP($A1172,MedExam_Table[[#Headers],[#Data],[Customer ID]],MedExam_Table[[#Headers],[#Data],[BMI]],"Not Found",0)</f>
        <v>26.22</v>
      </c>
      <c r="D1172" cm="1">
        <f t="array" ref="D1172">_xlfn.XLOOKUP($A1172,MedExam_Table[[#Headers],[#Data],[Customer ID]],MedExam_Table[[#Headers],[#Data],[HBA1C]],"Not Found",0)</f>
        <v>4.6500000000000004</v>
      </c>
      <c r="E1172" t="str" cm="1">
        <f t="array" ref="E1172">_xlfn.XLOOKUP($A1172,MedExam_Table[[#Headers],[#Data],[Customer ID]],MedExam_Table[[#Headers],[#Data],[Heart Issues Updated]],"Not Found",0)</f>
        <v>Yes</v>
      </c>
      <c r="F1172" t="str" cm="1">
        <f t="array" ref="F1172">_xlfn.XLOOKUP($A1172,MedExam_Table[[#Headers],[#Data],[Customer ID]],MedExam_Table[[#Headers],[#Data],[Any Transplants Update]],"Not Found",0)</f>
        <v>No</v>
      </c>
      <c r="G1172" t="str" cm="1">
        <f t="array" ref="G1172">_xlfn.XLOOKUP($A1172,MedExam_Table[[#Headers],[#Data],[Customer ID]],MedExam_Table[[#Headers],[#Data],[Cancer history]],"Not Found",0)</f>
        <v>Yes</v>
      </c>
      <c r="H1172" cm="1">
        <f t="array" ref="H1172">_xlfn.XLOOKUP($A1172,MedExam_Table[[#Headers],[#Data],[Customer ID]],MedExam_Table[[#Headers],[#Data],[NumberOfMajorSurgeries_updated]],"Not Found",0)</f>
        <v>1</v>
      </c>
      <c r="I1172" t="str" cm="1">
        <f t="array" ref="I1172">_xlfn.XLOOKUP($A1172,MedExam_Table[[#Headers],[#Data],[Customer ID]],MedExam_Table[[#Headers],[#Data],[Smoker Updated]],"Not Found",0)</f>
        <v>No</v>
      </c>
      <c r="J1172" t="str" cm="1">
        <f t="array" ref="J1172">_xlfn.XLOOKUP($A1172,MedExam_Table[[#Headers],[#Data],[Customer ID]],MedExam_Table[[#Headers],[#Data],[Weight Status]],"Not Found",0)</f>
        <v>OverWeight</v>
      </c>
      <c r="K1172" t="str" cm="1">
        <f t="array" ref="K1172">_xlfn.XLOOKUP($A1172,MedExam_Table[[#Headers],[#Data],[Customer ID]],MedExam_Table[[#Headers],[#Data],[Diabetes Status]],"Not Found",0)</f>
        <v>Normal</v>
      </c>
      <c r="L1172" cm="1">
        <f t="array" ref="L1172">_xlfn.XLOOKUP($A1172,Hospitalisation_table[[#All],[Customer ID]],Hospitalisation_table[[#All],[Customer Age]],"Not Found",0)</f>
        <v>25</v>
      </c>
      <c r="M1172" t="str" cm="1">
        <f t="array" ref="M1172">_xlfn.XLOOKUP($A1172,Hospitalisation_table[[#All],[Customer ID]],Hospitalisation_table[[#All],[Date of Birth]],"Not Found",0)</f>
        <v>30-Oct-1997</v>
      </c>
      <c r="N1172" s="22" cm="1">
        <f t="array" ref="N1172">_xlfn.XLOOKUP($A1172,Hospitalisation_table[[#All],[Customer ID]],Hospitalisation_table[[#All],[charges]],"Not Found",0)</f>
        <v>2721.32</v>
      </c>
      <c r="O1172" t="str" cm="1">
        <f t="array" ref="O1172">_xlfn.XLOOKUP($A1172,Hospitalisation_table[[#All],[Customer ID]],Hospitalisation_table[[#All],[Hospital tier_Updated]],"Not Found",0)</f>
        <v>tier - 1</v>
      </c>
      <c r="P1172" t="str" cm="1">
        <f t="array" ref="P1172">_xlfn.XLOOKUP($A1172,Hospitalisation_table[[#All],[Customer ID]],Hospitalisation_table[[#All],[City tier_updated]],"Not Found",0)</f>
        <v>tier - 3</v>
      </c>
      <c r="Q1172" t="str" cm="1">
        <f t="array" ref="Q1172">_xlfn.XLOOKUP($A1172,Hospitalisation_table[[#All],[Customer ID]],Hospitalisation_table[[#All],[State ID Updated]],"Not Found",0)</f>
        <v>R1014</v>
      </c>
    </row>
    <row r="1173" spans="1:17" x14ac:dyDescent="0.3">
      <c r="A1173" s="14" t="s">
        <v>315</v>
      </c>
      <c r="B1173" t="str" cm="1">
        <f t="array" ref="B1173">_xlfn.XLOOKUP($A1173,CustomersName[[#All],[Customer ID]],CustomersName[[#All],[First Name]],"Not Found",0)</f>
        <v>haura T.</v>
      </c>
      <c r="C1173" cm="1">
        <f t="array" ref="C1173">_xlfn.XLOOKUP($A1173,MedExam_Table[[#Headers],[#Data],[Customer ID]],MedExam_Table[[#Headers],[#Data],[BMI]],"Not Found",0)</f>
        <v>31.824999999999999</v>
      </c>
      <c r="D1173" cm="1">
        <f t="array" ref="D1173">_xlfn.XLOOKUP($A1173,MedExam_Table[[#Headers],[#Data],[Customer ID]],MedExam_Table[[#Headers],[#Data],[HBA1C]],"Not Found",0)</f>
        <v>4.7</v>
      </c>
      <c r="E1173" t="str" cm="1">
        <f t="array" ref="E1173">_xlfn.XLOOKUP($A1173,MedExam_Table[[#Headers],[#Data],[Customer ID]],MedExam_Table[[#Headers],[#Data],[Heart Issues Updated]],"Not Found",0)</f>
        <v>No</v>
      </c>
      <c r="F1173" t="str" cm="1">
        <f t="array" ref="F1173">_xlfn.XLOOKUP($A1173,MedExam_Table[[#Headers],[#Data],[Customer ID]],MedExam_Table[[#Headers],[#Data],[Any Transplants Update]],"Not Found",0)</f>
        <v>No</v>
      </c>
      <c r="G1173" t="str" cm="1">
        <f t="array" ref="G1173">_xlfn.XLOOKUP($A1173,MedExam_Table[[#Headers],[#Data],[Customer ID]],MedExam_Table[[#Headers],[#Data],[Cancer history]],"Not Found",0)</f>
        <v>Yes</v>
      </c>
      <c r="H1173" cm="1">
        <f t="array" ref="H1173">_xlfn.XLOOKUP($A1173,MedExam_Table[[#Headers],[#Data],[Customer ID]],MedExam_Table[[#Headers],[#Data],[NumberOfMajorSurgeries_updated]],"Not Found",0)</f>
        <v>1</v>
      </c>
      <c r="I1173" t="str" cm="1">
        <f t="array" ref="I1173">_xlfn.XLOOKUP($A1173,MedExam_Table[[#Headers],[#Data],[Customer ID]],MedExam_Table[[#Headers],[#Data],[Smoker Updated]],"Not Found",0)</f>
        <v>No</v>
      </c>
      <c r="J1173" t="str" cm="1">
        <f t="array" ref="J1173">_xlfn.XLOOKUP($A1173,MedExam_Table[[#Headers],[#Data],[Customer ID]],MedExam_Table[[#Headers],[#Data],[Weight Status]],"Not Found",0)</f>
        <v>Obesity</v>
      </c>
      <c r="K1173" t="str" cm="1">
        <f t="array" ref="K1173">_xlfn.XLOOKUP($A1173,MedExam_Table[[#Headers],[#Data],[Customer ID]],MedExam_Table[[#Headers],[#Data],[Diabetes Status]],"Not Found",0)</f>
        <v>Normal</v>
      </c>
      <c r="L1173" cm="1">
        <f t="array" ref="L1173">_xlfn.XLOOKUP($A1173,Hospitalisation_table[[#All],[Customer ID]],Hospitalisation_table[[#All],[Customer Age]],"Not Found",0)</f>
        <v>19</v>
      </c>
      <c r="M1173" t="str" cm="1">
        <f t="array" ref="M1173">_xlfn.XLOOKUP($A1173,Hospitalisation_table[[#All],[Customer ID]],Hospitalisation_table[[#All],[Date of Birth]],"Not Found",0)</f>
        <v>6-Aug-2003</v>
      </c>
      <c r="N1173" s="22" cm="1">
        <f t="array" ref="N1173">_xlfn.XLOOKUP($A1173,Hospitalisation_table[[#All],[Customer ID]],Hospitalisation_table[[#All],[charges]],"Not Found",0)</f>
        <v>2719.28</v>
      </c>
      <c r="O1173" t="str" cm="1">
        <f t="array" ref="O1173">_xlfn.XLOOKUP($A1173,Hospitalisation_table[[#All],[Customer ID]],Hospitalisation_table[[#All],[Hospital tier_Updated]],"Not Found",0)</f>
        <v>tier - 2</v>
      </c>
      <c r="P1173" t="str" cm="1">
        <f t="array" ref="P1173">_xlfn.XLOOKUP($A1173,Hospitalisation_table[[#All],[Customer ID]],Hospitalisation_table[[#All],[City tier_updated]],"Not Found",0)</f>
        <v>tier - 2</v>
      </c>
      <c r="Q1173" t="str" cm="1">
        <f t="array" ref="Q1173">_xlfn.XLOOKUP($A1173,Hospitalisation_table[[#All],[Customer ID]],Hospitalisation_table[[#All],[State ID Updated]],"Not Found",0)</f>
        <v>R1012</v>
      </c>
    </row>
    <row r="1174" spans="1:17" x14ac:dyDescent="0.3">
      <c r="A1174" s="13" t="s">
        <v>314</v>
      </c>
      <c r="B1174" t="str" cm="1">
        <f t="array" ref="B1174">_xlfn.XLOOKUP($A1174,CustomersName[[#All],[Customer ID]],CustomersName[[#All],[First Name]],"Not Found",0)</f>
        <v>Natalia</v>
      </c>
      <c r="C1174" cm="1">
        <f t="array" ref="C1174">_xlfn.XLOOKUP($A1174,MedExam_Table[[#Headers],[#Data],[Customer ID]],MedExam_Table[[#Headers],[#Data],[BMI]],"Not Found",0)</f>
        <v>25.745000000000001</v>
      </c>
      <c r="D1174" cm="1">
        <f t="array" ref="D1174">_xlfn.XLOOKUP($A1174,MedExam_Table[[#Headers],[#Data],[Customer ID]],MedExam_Table[[#Headers],[#Data],[HBA1C]],"Not Found",0)</f>
        <v>4.34</v>
      </c>
      <c r="E1174" t="str" cm="1">
        <f t="array" ref="E1174">_xlfn.XLOOKUP($A1174,MedExam_Table[[#Headers],[#Data],[Customer ID]],MedExam_Table[[#Headers],[#Data],[Heart Issues Updated]],"Not Found",0)</f>
        <v>No</v>
      </c>
      <c r="F1174" t="str" cm="1">
        <f t="array" ref="F1174">_xlfn.XLOOKUP($A1174,MedExam_Table[[#Headers],[#Data],[Customer ID]],MedExam_Table[[#Headers],[#Data],[Any Transplants Update]],"Not Found",0)</f>
        <v>No</v>
      </c>
      <c r="G1174" t="str" cm="1">
        <f t="array" ref="G1174">_xlfn.XLOOKUP($A1174,MedExam_Table[[#Headers],[#Data],[Customer ID]],MedExam_Table[[#Headers],[#Data],[Cancer history]],"Not Found",0)</f>
        <v>Yes</v>
      </c>
      <c r="H1174" cm="1">
        <f t="array" ref="H1174">_xlfn.XLOOKUP($A1174,MedExam_Table[[#Headers],[#Data],[Customer ID]],MedExam_Table[[#Headers],[#Data],[NumberOfMajorSurgeries_updated]],"Not Found",0)</f>
        <v>1</v>
      </c>
      <c r="I1174" t="str" cm="1">
        <f t="array" ref="I1174">_xlfn.XLOOKUP($A1174,MedExam_Table[[#Headers],[#Data],[Customer ID]],MedExam_Table[[#Headers],[#Data],[Smoker Updated]],"Not Found",0)</f>
        <v>No</v>
      </c>
      <c r="J1174" t="str" cm="1">
        <f t="array" ref="J1174">_xlfn.XLOOKUP($A1174,MedExam_Table[[#Headers],[#Data],[Customer ID]],MedExam_Table[[#Headers],[#Data],[Weight Status]],"Not Found",0)</f>
        <v>OverWeight</v>
      </c>
      <c r="K1174" t="str" cm="1">
        <f t="array" ref="K1174">_xlfn.XLOOKUP($A1174,MedExam_Table[[#Headers],[#Data],[Customer ID]],MedExam_Table[[#Headers],[#Data],[Diabetes Status]],"Not Found",0)</f>
        <v>Normal</v>
      </c>
      <c r="L1174" cm="1">
        <f t="array" ref="L1174">_xlfn.XLOOKUP($A1174,Hospitalisation_table[[#All],[Customer ID]],Hospitalisation_table[[#All],[Customer Age]],"Not Found",0)</f>
        <v>19</v>
      </c>
      <c r="M1174" t="str" cm="1">
        <f t="array" ref="M1174">_xlfn.XLOOKUP($A1174,Hospitalisation_table[[#All],[Customer ID]],Hospitalisation_table[[#All],[Date of Birth]],"Not Found",0)</f>
        <v>1-Dec-2003</v>
      </c>
      <c r="N1174" s="22" cm="1">
        <f t="array" ref="N1174">_xlfn.XLOOKUP($A1174,Hospitalisation_table[[#All],[Customer ID]],Hospitalisation_table[[#All],[charges]],"Not Found",0)</f>
        <v>2710.83</v>
      </c>
      <c r="O1174" t="str" cm="1">
        <f t="array" ref="O1174">_xlfn.XLOOKUP($A1174,Hospitalisation_table[[#All],[Customer ID]],Hospitalisation_table[[#All],[Hospital tier_Updated]],"Not Found",0)</f>
        <v>tier - 2</v>
      </c>
      <c r="P1174" t="str" cm="1">
        <f t="array" ref="P1174">_xlfn.XLOOKUP($A1174,Hospitalisation_table[[#All],[Customer ID]],Hospitalisation_table[[#All],[City tier_updated]],"Not Found",0)</f>
        <v>tier - 3</v>
      </c>
      <c r="Q1174" t="str" cm="1">
        <f t="array" ref="Q1174">_xlfn.XLOOKUP($A1174,Hospitalisation_table[[#All],[Customer ID]],Hospitalisation_table[[#All],[State ID Updated]],"Not Found",0)</f>
        <v>R1012</v>
      </c>
    </row>
    <row r="1175" spans="1:17" x14ac:dyDescent="0.3">
      <c r="A1175" s="14" t="s">
        <v>313</v>
      </c>
      <c r="B1175" t="str" cm="1">
        <f t="array" ref="B1175">_xlfn.XLOOKUP($A1175,CustomersName[[#All],[Customer ID]],CustomersName[[#All],[First Name]],"Not Found",0)</f>
        <v>Jennhfer L.</v>
      </c>
      <c r="C1175" cm="1">
        <f t="array" ref="C1175">_xlfn.XLOOKUP($A1175,MedExam_Table[[#Headers],[#Data],[Customer ID]],MedExam_Table[[#Headers],[#Data],[BMI]],"Not Found",0)</f>
        <v>24.605</v>
      </c>
      <c r="D1175" cm="1">
        <f t="array" ref="D1175">_xlfn.XLOOKUP($A1175,MedExam_Table[[#Headers],[#Data],[Customer ID]],MedExam_Table[[#Headers],[#Data],[HBA1C]],"Not Found",0)</f>
        <v>5.62</v>
      </c>
      <c r="E1175" t="str" cm="1">
        <f t="array" ref="E1175">_xlfn.XLOOKUP($A1175,MedExam_Table[[#Headers],[#Data],[Customer ID]],MedExam_Table[[#Headers],[#Data],[Heart Issues Updated]],"Not Found",0)</f>
        <v>No</v>
      </c>
      <c r="F1175" t="str" cm="1">
        <f t="array" ref="F1175">_xlfn.XLOOKUP($A1175,MedExam_Table[[#Headers],[#Data],[Customer ID]],MedExam_Table[[#Headers],[#Data],[Any Transplants Update]],"Not Found",0)</f>
        <v>No</v>
      </c>
      <c r="G1175" t="str" cm="1">
        <f t="array" ref="G1175">_xlfn.XLOOKUP($A1175,MedExam_Table[[#Headers],[#Data],[Customer ID]],MedExam_Table[[#Headers],[#Data],[Cancer history]],"Not Found",0)</f>
        <v>Yes</v>
      </c>
      <c r="H1175" cm="1">
        <f t="array" ref="H1175">_xlfn.XLOOKUP($A1175,MedExam_Table[[#Headers],[#Data],[Customer ID]],MedExam_Table[[#Headers],[#Data],[NumberOfMajorSurgeries_updated]],"Not Found",0)</f>
        <v>1</v>
      </c>
      <c r="I1175" t="str" cm="1">
        <f t="array" ref="I1175">_xlfn.XLOOKUP($A1175,MedExam_Table[[#Headers],[#Data],[Customer ID]],MedExam_Table[[#Headers],[#Data],[Smoker Updated]],"Not Found",0)</f>
        <v>No</v>
      </c>
      <c r="J1175" t="str" cm="1">
        <f t="array" ref="J1175">_xlfn.XLOOKUP($A1175,MedExam_Table[[#Headers],[#Data],[Customer ID]],MedExam_Table[[#Headers],[#Data],[Weight Status]],"Not Found",0)</f>
        <v>NormalWeight</v>
      </c>
      <c r="K1175" t="str" cm="1">
        <f t="array" ref="K1175">_xlfn.XLOOKUP($A1175,MedExam_Table[[#Headers],[#Data],[Customer ID]],MedExam_Table[[#Headers],[#Data],[Diabetes Status]],"Not Found",0)</f>
        <v>Normal</v>
      </c>
      <c r="L1175" cm="1">
        <f t="array" ref="L1175">_xlfn.XLOOKUP($A1175,Hospitalisation_table[[#All],[Customer ID]],Hospitalisation_table[[#All],[Customer Age]],"Not Found",0)</f>
        <v>19</v>
      </c>
      <c r="M1175" t="str" cm="1">
        <f t="array" ref="M1175">_xlfn.XLOOKUP($A1175,Hospitalisation_table[[#All],[Customer ID]],Hospitalisation_table[[#All],[Date of Birth]],"Not Found",0)</f>
        <v>21-Nov-2003</v>
      </c>
      <c r="N1175" s="22" cm="1">
        <f t="array" ref="N1175">_xlfn.XLOOKUP($A1175,Hospitalisation_table[[#All],[Customer ID]],Hospitalisation_table[[#All],[charges]],"Not Found",0)</f>
        <v>2709.24</v>
      </c>
      <c r="O1175" t="str" cm="1">
        <f t="array" ref="O1175">_xlfn.XLOOKUP($A1175,Hospitalisation_table[[#All],[Customer ID]],Hospitalisation_table[[#All],[Hospital tier_Updated]],"Not Found",0)</f>
        <v>tier - 2</v>
      </c>
      <c r="P1175" t="str" cm="1">
        <f t="array" ref="P1175">_xlfn.XLOOKUP($A1175,Hospitalisation_table[[#All],[Customer ID]],Hospitalisation_table[[#All],[City tier_updated]],"Not Found",0)</f>
        <v>tier - 2</v>
      </c>
      <c r="Q1175" t="str" cm="1">
        <f t="array" ref="Q1175">_xlfn.XLOOKUP($A1175,Hospitalisation_table[[#All],[Customer ID]],Hospitalisation_table[[#All],[State ID Updated]],"Not Found",0)</f>
        <v>R1012</v>
      </c>
    </row>
    <row r="1176" spans="1:17" x14ac:dyDescent="0.3">
      <c r="A1176" s="13" t="s">
        <v>312</v>
      </c>
      <c r="B1176" t="str" cm="1">
        <f t="array" ref="B1176">_xlfn.XLOOKUP($A1176,CustomersName[[#All],[Customer ID]],CustomersName[[#All],[First Name]],"Not Found",0)</f>
        <v>Brooke</v>
      </c>
      <c r="C1176" cm="1">
        <f t="array" ref="C1176">_xlfn.XLOOKUP($A1176,MedExam_Table[[#Headers],[#Data],[Customer ID]],MedExam_Table[[#Headers],[#Data],[BMI]],"Not Found",0)</f>
        <v>24.51</v>
      </c>
      <c r="D1176" cm="1">
        <f t="array" ref="D1176">_xlfn.XLOOKUP($A1176,MedExam_Table[[#Headers],[#Data],[Customer ID]],MedExam_Table[[#Headers],[#Data],[HBA1C]],"Not Found",0)</f>
        <v>4.24</v>
      </c>
      <c r="E1176" t="str" cm="1">
        <f t="array" ref="E1176">_xlfn.XLOOKUP($A1176,MedExam_Table[[#Headers],[#Data],[Customer ID]],MedExam_Table[[#Headers],[#Data],[Heart Issues Updated]],"Not Found",0)</f>
        <v>No</v>
      </c>
      <c r="F1176" t="str" cm="1">
        <f t="array" ref="F1176">_xlfn.XLOOKUP($A1176,MedExam_Table[[#Headers],[#Data],[Customer ID]],MedExam_Table[[#Headers],[#Data],[Any Transplants Update]],"Not Found",0)</f>
        <v>No</v>
      </c>
      <c r="G1176" t="str" cm="1">
        <f t="array" ref="G1176">_xlfn.XLOOKUP($A1176,MedExam_Table[[#Headers],[#Data],[Customer ID]],MedExam_Table[[#Headers],[#Data],[Cancer history]],"Not Found",0)</f>
        <v>Yes</v>
      </c>
      <c r="H1176" cm="1">
        <f t="array" ref="H1176">_xlfn.XLOOKUP($A1176,MedExam_Table[[#Headers],[#Data],[Customer ID]],MedExam_Table[[#Headers],[#Data],[NumberOfMajorSurgeries_updated]],"Not Found",0)</f>
        <v>1</v>
      </c>
      <c r="I1176" t="str" cm="1">
        <f t="array" ref="I1176">_xlfn.XLOOKUP($A1176,MedExam_Table[[#Headers],[#Data],[Customer ID]],MedExam_Table[[#Headers],[#Data],[Smoker Updated]],"Not Found",0)</f>
        <v>No</v>
      </c>
      <c r="J1176" t="str" cm="1">
        <f t="array" ref="J1176">_xlfn.XLOOKUP($A1176,MedExam_Table[[#Headers],[#Data],[Customer ID]],MedExam_Table[[#Headers],[#Data],[Weight Status]],"Not Found",0)</f>
        <v>NormalWeight</v>
      </c>
      <c r="K1176" t="str" cm="1">
        <f t="array" ref="K1176">_xlfn.XLOOKUP($A1176,MedExam_Table[[#Headers],[#Data],[Customer ID]],MedExam_Table[[#Headers],[#Data],[Diabetes Status]],"Not Found",0)</f>
        <v>Normal</v>
      </c>
      <c r="L1176" cm="1">
        <f t="array" ref="L1176">_xlfn.XLOOKUP($A1176,Hospitalisation_table[[#All],[Customer ID]],Hospitalisation_table[[#All],[Customer Age]],"Not Found",0)</f>
        <v>19</v>
      </c>
      <c r="M1176" t="str" cm="1">
        <f t="array" ref="M1176">_xlfn.XLOOKUP($A1176,Hospitalisation_table[[#All],[Customer ID]],Hospitalisation_table[[#All],[Date of Birth]],"Not Found",0)</f>
        <v>17-Jul-2003</v>
      </c>
      <c r="N1176" s="22" cm="1">
        <f t="array" ref="N1176">_xlfn.XLOOKUP($A1176,Hospitalisation_table[[#All],[Customer ID]],Hospitalisation_table[[#All],[charges]],"Not Found",0)</f>
        <v>2709.11</v>
      </c>
      <c r="O1176" t="str" cm="1">
        <f t="array" ref="O1176">_xlfn.XLOOKUP($A1176,Hospitalisation_table[[#All],[Customer ID]],Hospitalisation_table[[#All],[Hospital tier_Updated]],"Not Found",0)</f>
        <v>tier - 2</v>
      </c>
      <c r="P1176" t="str" cm="1">
        <f t="array" ref="P1176">_xlfn.XLOOKUP($A1176,Hospitalisation_table[[#All],[Customer ID]],Hospitalisation_table[[#All],[City tier_updated]],"Not Found",0)</f>
        <v>tier - 2</v>
      </c>
      <c r="Q1176" t="str" cm="1">
        <f t="array" ref="Q1176">_xlfn.XLOOKUP($A1176,Hospitalisation_table[[#All],[Customer ID]],Hospitalisation_table[[#All],[State ID Updated]],"Not Found",0)</f>
        <v>R1012</v>
      </c>
    </row>
    <row r="1177" spans="1:17" x14ac:dyDescent="0.3">
      <c r="A1177" s="14" t="s">
        <v>311</v>
      </c>
      <c r="B1177" t="str" cm="1">
        <f t="array" ref="B1177">_xlfn.XLOOKUP($A1177,CustomersName[[#All],[Customer ID]],CustomersName[[#All],[First Name]],"Not Found",0)</f>
        <v>Jeremh M</v>
      </c>
      <c r="C1177" cm="1">
        <f t="array" ref="C1177">_xlfn.XLOOKUP($A1177,MedExam_Table[[#Headers],[#Data],[Customer ID]],MedExam_Table[[#Headers],[#Data],[BMI]],"Not Found",0)</f>
        <v>31.065000000000001</v>
      </c>
      <c r="D1177" cm="1">
        <f t="array" ref="D1177">_xlfn.XLOOKUP($A1177,MedExam_Table[[#Headers],[#Data],[Customer ID]],MedExam_Table[[#Headers],[#Data],[HBA1C]],"Not Found",0)</f>
        <v>4.57</v>
      </c>
      <c r="E1177" t="str" cm="1">
        <f t="array" ref="E1177">_xlfn.XLOOKUP($A1177,MedExam_Table[[#Headers],[#Data],[Customer ID]],MedExam_Table[[#Headers],[#Data],[Heart Issues Updated]],"Not Found",0)</f>
        <v>Yes</v>
      </c>
      <c r="F1177" t="str" cm="1">
        <f t="array" ref="F1177">_xlfn.XLOOKUP($A1177,MedExam_Table[[#Headers],[#Data],[Customer ID]],MedExam_Table[[#Headers],[#Data],[Any Transplants Update]],"Not Found",0)</f>
        <v>No</v>
      </c>
      <c r="G1177" t="str" cm="1">
        <f t="array" ref="G1177">_xlfn.XLOOKUP($A1177,MedExam_Table[[#Headers],[#Data],[Customer ID]],MedExam_Table[[#Headers],[#Data],[Cancer history]],"Not Found",0)</f>
        <v>No</v>
      </c>
      <c r="H1177" cm="1">
        <f t="array" ref="H1177">_xlfn.XLOOKUP($A1177,MedExam_Table[[#Headers],[#Data],[Customer ID]],MedExam_Table[[#Headers],[#Data],[NumberOfMajorSurgeries_updated]],"Not Found",0)</f>
        <v>0</v>
      </c>
      <c r="I1177" t="str" cm="1">
        <f t="array" ref="I1177">_xlfn.XLOOKUP($A1177,MedExam_Table[[#Headers],[#Data],[Customer ID]],MedExam_Table[[#Headers],[#Data],[Smoker Updated]],"Not Found",0)</f>
        <v>No</v>
      </c>
      <c r="J1177" t="str" cm="1">
        <f t="array" ref="J1177">_xlfn.XLOOKUP($A1177,MedExam_Table[[#Headers],[#Data],[Customer ID]],MedExam_Table[[#Headers],[#Data],[Weight Status]],"Not Found",0)</f>
        <v>Obesity</v>
      </c>
      <c r="K1177" t="str" cm="1">
        <f t="array" ref="K1177">_xlfn.XLOOKUP($A1177,MedExam_Table[[#Headers],[#Data],[Customer ID]],MedExam_Table[[#Headers],[#Data],[Diabetes Status]],"Not Found",0)</f>
        <v>Normal</v>
      </c>
      <c r="L1177" cm="1">
        <f t="array" ref="L1177">_xlfn.XLOOKUP($A1177,Hospitalisation_table[[#All],[Customer ID]],Hospitalisation_table[[#All],[Customer Age]],"Not Found",0)</f>
        <v>26</v>
      </c>
      <c r="M1177" t="str" cm="1">
        <f t="array" ref="M1177">_xlfn.XLOOKUP($A1177,Hospitalisation_table[[#All],[Customer ID]],Hospitalisation_table[[#All],[Date of Birth]],"Not Found",0)</f>
        <v>13-Jun-1996</v>
      </c>
      <c r="N1177" s="22" cm="1">
        <f t="array" ref="N1177">_xlfn.XLOOKUP($A1177,Hospitalisation_table[[#All],[Customer ID]],Hospitalisation_table[[#All],[charges]],"Not Found",0)</f>
        <v>2699.57</v>
      </c>
      <c r="O1177" t="str" cm="1">
        <f t="array" ref="O1177">_xlfn.XLOOKUP($A1177,Hospitalisation_table[[#All],[Customer ID]],Hospitalisation_table[[#All],[Hospital tier_Updated]],"Not Found",0)</f>
        <v>tier - 2</v>
      </c>
      <c r="P1177" t="str" cm="1">
        <f t="array" ref="P1177">_xlfn.XLOOKUP($A1177,Hospitalisation_table[[#All],[Customer ID]],Hospitalisation_table[[#All],[City tier_updated]],"Not Found",0)</f>
        <v>tier - 1</v>
      </c>
      <c r="Q1177" t="str" cm="1">
        <f t="array" ref="Q1177">_xlfn.XLOOKUP($A1177,Hospitalisation_table[[#All],[Customer ID]],Hospitalisation_table[[#All],[State ID Updated]],"Not Found",0)</f>
        <v>R1012</v>
      </c>
    </row>
    <row r="1178" spans="1:17" x14ac:dyDescent="0.3">
      <c r="A1178" s="13" t="s">
        <v>310</v>
      </c>
      <c r="B1178" t="str" cm="1">
        <f t="array" ref="B1178">_xlfn.XLOOKUP($A1178,CustomersName[[#All],[Customer ID]],CustomersName[[#All],[First Name]],"Not Found",0)</f>
        <v>Megah L.</v>
      </c>
      <c r="C1178" cm="1">
        <f t="array" ref="C1178">_xlfn.XLOOKUP($A1178,MedExam_Table[[#Headers],[#Data],[Customer ID]],MedExam_Table[[#Headers],[#Data],[BMI]],"Not Found",0)</f>
        <v>28.12</v>
      </c>
      <c r="D1178" cm="1">
        <f t="array" ref="D1178">_xlfn.XLOOKUP($A1178,MedExam_Table[[#Headers],[#Data],[Customer ID]],MedExam_Table[[#Headers],[#Data],[HBA1C]],"Not Found",0)</f>
        <v>5.05</v>
      </c>
      <c r="E1178" t="str" cm="1">
        <f t="array" ref="E1178">_xlfn.XLOOKUP($A1178,MedExam_Table[[#Headers],[#Data],[Customer ID]],MedExam_Table[[#Headers],[#Data],[Heart Issues Updated]],"Not Found",0)</f>
        <v>No</v>
      </c>
      <c r="F1178" t="str" cm="1">
        <f t="array" ref="F1178">_xlfn.XLOOKUP($A1178,MedExam_Table[[#Headers],[#Data],[Customer ID]],MedExam_Table[[#Headers],[#Data],[Any Transplants Update]],"Not Found",0)</f>
        <v>No</v>
      </c>
      <c r="G1178" t="str" cm="1">
        <f t="array" ref="G1178">_xlfn.XLOOKUP($A1178,MedExam_Table[[#Headers],[#Data],[Customer ID]],MedExam_Table[[#Headers],[#Data],[Cancer history]],"Not Found",0)</f>
        <v>No</v>
      </c>
      <c r="H1178" cm="1">
        <f t="array" ref="H1178">_xlfn.XLOOKUP($A1178,MedExam_Table[[#Headers],[#Data],[Customer ID]],MedExam_Table[[#Headers],[#Data],[NumberOfMajorSurgeries_updated]],"Not Found",0)</f>
        <v>0</v>
      </c>
      <c r="I1178" t="str" cm="1">
        <f t="array" ref="I1178">_xlfn.XLOOKUP($A1178,MedExam_Table[[#Headers],[#Data],[Customer ID]],MedExam_Table[[#Headers],[#Data],[Smoker Updated]],"Not Found",0)</f>
        <v>No</v>
      </c>
      <c r="J1178" t="str" cm="1">
        <f t="array" ref="J1178">_xlfn.XLOOKUP($A1178,MedExam_Table[[#Headers],[#Data],[Customer ID]],MedExam_Table[[#Headers],[#Data],[Weight Status]],"Not Found",0)</f>
        <v>OverWeight</v>
      </c>
      <c r="K1178" t="str" cm="1">
        <f t="array" ref="K1178">_xlfn.XLOOKUP($A1178,MedExam_Table[[#Headers],[#Data],[Customer ID]],MedExam_Table[[#Headers],[#Data],[Diabetes Status]],"Not Found",0)</f>
        <v>Normal</v>
      </c>
      <c r="L1178" cm="1">
        <f t="array" ref="L1178">_xlfn.XLOOKUP($A1178,Hospitalisation_table[[#All],[Customer ID]],Hospitalisation_table[[#All],[Customer Age]],"Not Found",0)</f>
        <v>23</v>
      </c>
      <c r="M1178" t="str" cm="1">
        <f t="array" ref="M1178">_xlfn.XLOOKUP($A1178,Hospitalisation_table[[#All],[Customer ID]],Hospitalisation_table[[#All],[Date of Birth]],"Not Found",0)</f>
        <v>11-Jun-1999</v>
      </c>
      <c r="N1178" s="22" cm="1">
        <f t="array" ref="N1178">_xlfn.XLOOKUP($A1178,Hospitalisation_table[[#All],[Customer ID]],Hospitalisation_table[[#All],[charges]],"Not Found",0)</f>
        <v>2690.11</v>
      </c>
      <c r="O1178" t="str" cm="1">
        <f t="array" ref="O1178">_xlfn.XLOOKUP($A1178,Hospitalisation_table[[#All],[Customer ID]],Hospitalisation_table[[#All],[Hospital tier_Updated]],"Not Found",0)</f>
        <v>tier - 2</v>
      </c>
      <c r="P1178" t="str" cm="1">
        <f t="array" ref="P1178">_xlfn.XLOOKUP($A1178,Hospitalisation_table[[#All],[Customer ID]],Hospitalisation_table[[#All],[City tier_updated]],"Not Found",0)</f>
        <v>tier - 2</v>
      </c>
      <c r="Q1178" t="str" cm="1">
        <f t="array" ref="Q1178">_xlfn.XLOOKUP($A1178,Hospitalisation_table[[#All],[Customer ID]],Hospitalisation_table[[#All],[State ID Updated]],"Not Found",0)</f>
        <v>R1012</v>
      </c>
    </row>
    <row r="1179" spans="1:17" x14ac:dyDescent="0.3">
      <c r="A1179" s="14" t="s">
        <v>309</v>
      </c>
      <c r="B1179" t="str" cm="1">
        <f t="array" ref="B1179">_xlfn.XLOOKUP($A1179,CustomersName[[#All],[Customer ID]],CustomersName[[#All],[First Name]],"Not Found",0)</f>
        <v>Bryan</v>
      </c>
      <c r="C1179" cm="1">
        <f t="array" ref="C1179">_xlfn.XLOOKUP($A1179,MedExam_Table[[#Headers],[#Data],[Customer ID]],MedExam_Table[[#Headers],[#Data],[BMI]],"Not Found",0)</f>
        <v>38.06</v>
      </c>
      <c r="D1179" cm="1">
        <f t="array" ref="D1179">_xlfn.XLOOKUP($A1179,MedExam_Table[[#Headers],[#Data],[Customer ID]],MedExam_Table[[#Headers],[#Data],[HBA1C]],"Not Found",0)</f>
        <v>6.16</v>
      </c>
      <c r="E1179" t="str" cm="1">
        <f t="array" ref="E1179">_xlfn.XLOOKUP($A1179,MedExam_Table[[#Headers],[#Data],[Customer ID]],MedExam_Table[[#Headers],[#Data],[Heart Issues Updated]],"Not Found",0)</f>
        <v>No</v>
      </c>
      <c r="F1179" t="str" cm="1">
        <f t="array" ref="F1179">_xlfn.XLOOKUP($A1179,MedExam_Table[[#Headers],[#Data],[Customer ID]],MedExam_Table[[#Headers],[#Data],[Any Transplants Update]],"Not Found",0)</f>
        <v>No</v>
      </c>
      <c r="G1179" t="str" cm="1">
        <f t="array" ref="G1179">_xlfn.XLOOKUP($A1179,MedExam_Table[[#Headers],[#Data],[Customer ID]],MedExam_Table[[#Headers],[#Data],[Cancer history]],"Not Found",0)</f>
        <v>No</v>
      </c>
      <c r="H1179" cm="1">
        <f t="array" ref="H1179">_xlfn.XLOOKUP($A1179,MedExam_Table[[#Headers],[#Data],[Customer ID]],MedExam_Table[[#Headers],[#Data],[NumberOfMajorSurgeries_updated]],"Not Found",0)</f>
        <v>0</v>
      </c>
      <c r="I1179" t="str" cm="1">
        <f t="array" ref="I1179">_xlfn.XLOOKUP($A1179,MedExam_Table[[#Headers],[#Data],[Customer ID]],MedExam_Table[[#Headers],[#Data],[Smoker Updated]],"Not Found",0)</f>
        <v>No</v>
      </c>
      <c r="J1179" t="str" cm="1">
        <f t="array" ref="J1179">_xlfn.XLOOKUP($A1179,MedExam_Table[[#Headers],[#Data],[Customer ID]],MedExam_Table[[#Headers],[#Data],[Weight Status]],"Not Found",0)</f>
        <v>Obesity</v>
      </c>
      <c r="K1179" t="str" cm="1">
        <f t="array" ref="K1179">_xlfn.XLOOKUP($A1179,MedExam_Table[[#Headers],[#Data],[Customer ID]],MedExam_Table[[#Headers],[#Data],[Diabetes Status]],"Not Found",0)</f>
        <v>Prediabetes</v>
      </c>
      <c r="L1179" cm="1">
        <f t="array" ref="L1179">_xlfn.XLOOKUP($A1179,Hospitalisation_table[[#All],[Customer ID]],Hospitalisation_table[[#All],[Customer Age]],"Not Found",0)</f>
        <v>28</v>
      </c>
      <c r="M1179" t="str" cm="1">
        <f t="array" ref="M1179">_xlfn.XLOOKUP($A1179,Hospitalisation_table[[#All],[Customer ID]],Hospitalisation_table[[#All],[Date of Birth]],"Not Found",0)</f>
        <v>2-Oct-1994</v>
      </c>
      <c r="N1179" s="22" cm="1">
        <f t="array" ref="N1179">_xlfn.XLOOKUP($A1179,Hospitalisation_table[[#All],[Customer ID]],Hospitalisation_table[[#All],[charges]],"Not Found",0)</f>
        <v>2689.5</v>
      </c>
      <c r="O1179" t="str" cm="1">
        <f t="array" ref="O1179">_xlfn.XLOOKUP($A1179,Hospitalisation_table[[#All],[Customer ID]],Hospitalisation_table[[#All],[Hospital tier_Updated]],"Not Found",0)</f>
        <v>tier - 3</v>
      </c>
      <c r="P1179" t="str" cm="1">
        <f t="array" ref="P1179">_xlfn.XLOOKUP($A1179,Hospitalisation_table[[#All],[Customer ID]],Hospitalisation_table[[#All],[City tier_updated]],"Not Found",0)</f>
        <v>tier - 2</v>
      </c>
      <c r="Q1179" t="str" cm="1">
        <f t="array" ref="Q1179">_xlfn.XLOOKUP($A1179,Hospitalisation_table[[#All],[Customer ID]],Hospitalisation_table[[#All],[State ID Updated]],"Not Found",0)</f>
        <v>R1013</v>
      </c>
    </row>
    <row r="1180" spans="1:17" x14ac:dyDescent="0.3">
      <c r="A1180" s="13" t="s">
        <v>308</v>
      </c>
      <c r="B1180" t="str" cm="1">
        <f t="array" ref="B1180">_xlfn.XLOOKUP($A1180,CustomersName[[#All],[Customer ID]],CustomersName[[#All],[First Name]],"Not Found",0)</f>
        <v>Marny</v>
      </c>
      <c r="C1180" cm="1">
        <f t="array" ref="C1180">_xlfn.XLOOKUP($A1180,MedExam_Table[[#Headers],[#Data],[Customer ID]],MedExam_Table[[#Headers],[#Data],[BMI]],"Not Found",0)</f>
        <v>24.96</v>
      </c>
      <c r="D1180" cm="1">
        <f t="array" ref="D1180">_xlfn.XLOOKUP($A1180,MedExam_Table[[#Headers],[#Data],[Customer ID]],MedExam_Table[[#Headers],[#Data],[HBA1C]],"Not Found",0)</f>
        <v>4.57</v>
      </c>
      <c r="E1180" t="str" cm="1">
        <f t="array" ref="E1180">_xlfn.XLOOKUP($A1180,MedExam_Table[[#Headers],[#Data],[Customer ID]],MedExam_Table[[#Headers],[#Data],[Heart Issues Updated]],"Not Found",0)</f>
        <v>No</v>
      </c>
      <c r="F1180" t="str" cm="1">
        <f t="array" ref="F1180">_xlfn.XLOOKUP($A1180,MedExam_Table[[#Headers],[#Data],[Customer ID]],MedExam_Table[[#Headers],[#Data],[Any Transplants Update]],"Not Found",0)</f>
        <v>No</v>
      </c>
      <c r="G1180" t="str" cm="1">
        <f t="array" ref="G1180">_xlfn.XLOOKUP($A1180,MedExam_Table[[#Headers],[#Data],[Customer ID]],MedExam_Table[[#Headers],[#Data],[Cancer history]],"Not Found",0)</f>
        <v>No</v>
      </c>
      <c r="H1180" cm="1">
        <f t="array" ref="H1180">_xlfn.XLOOKUP($A1180,MedExam_Table[[#Headers],[#Data],[Customer ID]],MedExam_Table[[#Headers],[#Data],[NumberOfMajorSurgeries_updated]],"Not Found",0)</f>
        <v>0</v>
      </c>
      <c r="I1180" t="str" cm="1">
        <f t="array" ref="I1180">_xlfn.XLOOKUP($A1180,MedExam_Table[[#Headers],[#Data],[Customer ID]],MedExam_Table[[#Headers],[#Data],[Smoker Updated]],"Not Found",0)</f>
        <v>No</v>
      </c>
      <c r="J1180" t="str" cm="1">
        <f t="array" ref="J1180">_xlfn.XLOOKUP($A1180,MedExam_Table[[#Headers],[#Data],[Customer ID]],MedExam_Table[[#Headers],[#Data],[Weight Status]],"Not Found",0)</f>
        <v>NormalWeight</v>
      </c>
      <c r="K1180" t="str" cm="1">
        <f t="array" ref="K1180">_xlfn.XLOOKUP($A1180,MedExam_Table[[#Headers],[#Data],[Customer ID]],MedExam_Table[[#Headers],[#Data],[Diabetes Status]],"Not Found",0)</f>
        <v>Normal</v>
      </c>
      <c r="L1180" cm="1">
        <f t="array" ref="L1180">_xlfn.XLOOKUP($A1180,Hospitalisation_table[[#All],[Customer ID]],Hospitalisation_table[[#All],[Customer Age]],"Not Found",0)</f>
        <v>28</v>
      </c>
      <c r="M1180" t="str" cm="1">
        <f t="array" ref="M1180">_xlfn.XLOOKUP($A1180,Hospitalisation_table[[#All],[Customer ID]],Hospitalisation_table[[#All],[Date of Birth]],"Not Found",0)</f>
        <v>17-Sep-1994</v>
      </c>
      <c r="N1180" s="22" cm="1">
        <f t="array" ref="N1180">_xlfn.XLOOKUP($A1180,Hospitalisation_table[[#All],[Customer ID]],Hospitalisation_table[[#All],[charges]],"Not Found",0)</f>
        <v>2684.69</v>
      </c>
      <c r="O1180" t="str" cm="1">
        <f t="array" ref="O1180">_xlfn.XLOOKUP($A1180,Hospitalisation_table[[#All],[Customer ID]],Hospitalisation_table[[#All],[Hospital tier_Updated]],"Not Found",0)</f>
        <v>tier - 2</v>
      </c>
      <c r="P1180" t="str" cm="1">
        <f t="array" ref="P1180">_xlfn.XLOOKUP($A1180,Hospitalisation_table[[#All],[Customer ID]],Hospitalisation_table[[#All],[City tier_updated]],"Not Found",0)</f>
        <v>tier - 2</v>
      </c>
      <c r="Q1180" t="str" cm="1">
        <f t="array" ref="Q1180">_xlfn.XLOOKUP($A1180,Hospitalisation_table[[#All],[Customer ID]],Hospitalisation_table[[#All],[State ID Updated]],"Not Found",0)</f>
        <v>R1013</v>
      </c>
    </row>
    <row r="1181" spans="1:17" x14ac:dyDescent="0.3">
      <c r="A1181" s="14" t="s">
        <v>2167</v>
      </c>
      <c r="B1181" t="str" cm="1">
        <f t="array" ref="B1181">_xlfn.XLOOKUP($A1181,CustomersName[[#All],[Customer ID]],CustomersName[[#All],[First Name]],"Not Found",0)</f>
        <v>Ehizabeth H</v>
      </c>
      <c r="C1181" cm="1">
        <f t="array" ref="C1181">_xlfn.XLOOKUP($A1181,MedExam_Table[[#Headers],[#Data],[Customer ID]],MedExam_Table[[#Headers],[#Data],[BMI]],"Not Found",0)</f>
        <v>50.79</v>
      </c>
      <c r="D1181" cm="1">
        <f t="array" ref="D1181">_xlfn.XLOOKUP($A1181,MedExam_Table[[#Headers],[#Data],[Customer ID]],MedExam_Table[[#Headers],[#Data],[HBA1C]],"Not Found",0)</f>
        <v>4.45</v>
      </c>
      <c r="E1181" t="str" cm="1">
        <f t="array" ref="E1181">_xlfn.XLOOKUP($A1181,MedExam_Table[[#Headers],[#Data],[Customer ID]],MedExam_Table[[#Headers],[#Data],[Heart Issues Updated]],"Not Found",0)</f>
        <v>No</v>
      </c>
      <c r="F1181" t="str" cm="1">
        <f t="array" ref="F1181">_xlfn.XLOOKUP($A1181,MedExam_Table[[#Headers],[#Data],[Customer ID]],MedExam_Table[[#Headers],[#Data],[Any Transplants Update]],"Not Found",0)</f>
        <v>No</v>
      </c>
      <c r="G1181" t="str" cm="1">
        <f t="array" ref="G1181">_xlfn.XLOOKUP($A1181,MedExam_Table[[#Headers],[#Data],[Customer ID]],MedExam_Table[[#Headers],[#Data],[Cancer history]],"Not Found",0)</f>
        <v>No</v>
      </c>
      <c r="H1181" cm="1">
        <f t="array" ref="H1181">_xlfn.XLOOKUP($A1181,MedExam_Table[[#Headers],[#Data],[Customer ID]],MedExam_Table[[#Headers],[#Data],[NumberOfMajorSurgeries_updated]],"Not Found",0)</f>
        <v>1</v>
      </c>
      <c r="I1181" t="str" cm="1">
        <f t="array" ref="I1181">_xlfn.XLOOKUP($A1181,MedExam_Table[[#Headers],[#Data],[Customer ID]],MedExam_Table[[#Headers],[#Data],[Smoker Updated]],"Not Found",0)</f>
        <v>Yes</v>
      </c>
      <c r="J1181" t="str" cm="1">
        <f t="array" ref="J1181">_xlfn.XLOOKUP($A1181,MedExam_Table[[#Headers],[#Data],[Customer ID]],MedExam_Table[[#Headers],[#Data],[Weight Status]],"Not Found",0)</f>
        <v>Obesity</v>
      </c>
      <c r="K1181" t="str" cm="1">
        <f t="array" ref="K1181">_xlfn.XLOOKUP($A1181,MedExam_Table[[#Headers],[#Data],[Customer ID]],MedExam_Table[[#Headers],[#Data],[Diabetes Status]],"Not Found",0)</f>
        <v>Normal</v>
      </c>
      <c r="L1181" cm="1">
        <f t="array" ref="L1181">_xlfn.XLOOKUP($A1181,Hospitalisation_table[[#All],[Customer ID]],Hospitalisation_table[[#All],[Customer Age]],"Not Found",0)</f>
        <v>30</v>
      </c>
      <c r="M1181" t="str" cm="1">
        <f t="array" ref="M1181">_xlfn.XLOOKUP($A1181,Hospitalisation_table[[#All],[Customer ID]],Hospitalisation_table[[#All],[Date of Birth]],"Not Found",0)</f>
        <v>18-Jun-1992</v>
      </c>
      <c r="N1181" s="22" cm="1">
        <f t="array" ref="N1181">_xlfn.XLOOKUP($A1181,Hospitalisation_table[[#All],[Customer ID]],Hospitalisation_table[[#All],[charges]],"Not Found",0)</f>
        <v>35883.269999999997</v>
      </c>
      <c r="O1181" t="str" cm="1">
        <f t="array" ref="O1181">_xlfn.XLOOKUP($A1181,Hospitalisation_table[[#All],[Customer ID]],Hospitalisation_table[[#All],[Hospital tier_Updated]],"Not Found",0)</f>
        <v>tier - 2</v>
      </c>
      <c r="P1181" t="str" cm="1">
        <f t="array" ref="P1181">_xlfn.XLOOKUP($A1181,Hospitalisation_table[[#All],[Customer ID]],Hospitalisation_table[[#All],[City tier_updated]],"Not Found",0)</f>
        <v>tier - 1</v>
      </c>
      <c r="Q1181" t="str" cm="1">
        <f t="array" ref="Q1181">_xlfn.XLOOKUP($A1181,Hospitalisation_table[[#All],[Customer ID]],Hospitalisation_table[[#All],[State ID Updated]],"Not Found",0)</f>
        <v>R1011</v>
      </c>
    </row>
    <row r="1182" spans="1:17" x14ac:dyDescent="0.3">
      <c r="A1182" s="13" t="s">
        <v>307</v>
      </c>
      <c r="B1182" t="str" cm="1">
        <f t="array" ref="B1182">_xlfn.XLOOKUP($A1182,CustomersName[[#All],[Customer ID]],CustomersName[[#All],[First Name]],"Not Found",0)</f>
        <v>Marc</v>
      </c>
      <c r="C1182" cm="1">
        <f t="array" ref="C1182">_xlfn.XLOOKUP($A1182,MedExam_Table[[#Headers],[#Data],[Customer ID]],MedExam_Table[[#Headers],[#Data],[BMI]],"Not Found",0)</f>
        <v>17.670000000000002</v>
      </c>
      <c r="D1182" cm="1">
        <f t="array" ref="D1182">_xlfn.XLOOKUP($A1182,MedExam_Table[[#Headers],[#Data],[Customer ID]],MedExam_Table[[#Headers],[#Data],[HBA1C]],"Not Found",0)</f>
        <v>5.53</v>
      </c>
      <c r="E1182" t="str" cm="1">
        <f t="array" ref="E1182">_xlfn.XLOOKUP($A1182,MedExam_Table[[#Headers],[#Data],[Customer ID]],MedExam_Table[[#Headers],[#Data],[Heart Issues Updated]],"Not Found",0)</f>
        <v>Yes</v>
      </c>
      <c r="F1182" t="str" cm="1">
        <f t="array" ref="F1182">_xlfn.XLOOKUP($A1182,MedExam_Table[[#Headers],[#Data],[Customer ID]],MedExam_Table[[#Headers],[#Data],[Any Transplants Update]],"Not Found",0)</f>
        <v>No</v>
      </c>
      <c r="G1182" t="str" cm="1">
        <f t="array" ref="G1182">_xlfn.XLOOKUP($A1182,MedExam_Table[[#Headers],[#Data],[Customer ID]],MedExam_Table[[#Headers],[#Data],[Cancer history]],"Not Found",0)</f>
        <v>No</v>
      </c>
      <c r="H1182" cm="1">
        <f t="array" ref="H1182">_xlfn.XLOOKUP($A1182,MedExam_Table[[#Headers],[#Data],[Customer ID]],MedExam_Table[[#Headers],[#Data],[NumberOfMajorSurgeries_updated]],"Not Found",0)</f>
        <v>0</v>
      </c>
      <c r="I1182" t="str" cm="1">
        <f t="array" ref="I1182">_xlfn.XLOOKUP($A1182,MedExam_Table[[#Headers],[#Data],[Customer ID]],MedExam_Table[[#Headers],[#Data],[Smoker Updated]],"Not Found",0)</f>
        <v>No</v>
      </c>
      <c r="J1182" t="str" cm="1">
        <f t="array" ref="J1182">_xlfn.XLOOKUP($A1182,MedExam_Table[[#Headers],[#Data],[Customer ID]],MedExam_Table[[#Headers],[#Data],[Weight Status]],"Not Found",0)</f>
        <v>Underweight</v>
      </c>
      <c r="K1182" t="str" cm="1">
        <f t="array" ref="K1182">_xlfn.XLOOKUP($A1182,MedExam_Table[[#Headers],[#Data],[Customer ID]],MedExam_Table[[#Headers],[#Data],[Diabetes Status]],"Not Found",0)</f>
        <v>Normal</v>
      </c>
      <c r="L1182" cm="1">
        <f t="array" ref="L1182">_xlfn.XLOOKUP($A1182,Hospitalisation_table[[#All],[Customer ID]],Hospitalisation_table[[#All],[Customer Age]],"Not Found",0)</f>
        <v>26</v>
      </c>
      <c r="M1182" t="str" cm="1">
        <f t="array" ref="M1182">_xlfn.XLOOKUP($A1182,Hospitalisation_table[[#All],[Customer ID]],Hospitalisation_table[[#All],[Date of Birth]],"Not Found",0)</f>
        <v>5-Aug-1996</v>
      </c>
      <c r="N1182" s="22" cm="1">
        <f t="array" ref="N1182">_xlfn.XLOOKUP($A1182,Hospitalisation_table[[#All],[Customer ID]],Hospitalisation_table[[#All],[charges]],"Not Found",0)</f>
        <v>2680.95</v>
      </c>
      <c r="O1182" t="str" cm="1">
        <f t="array" ref="O1182">_xlfn.XLOOKUP($A1182,Hospitalisation_table[[#All],[Customer ID]],Hospitalisation_table[[#All],[Hospital tier_Updated]],"Not Found",0)</f>
        <v>tier - 3</v>
      </c>
      <c r="P1182" t="str" cm="1">
        <f t="array" ref="P1182">_xlfn.XLOOKUP($A1182,Hospitalisation_table[[#All],[Customer ID]],Hospitalisation_table[[#All],[City tier_updated]],"Not Found",0)</f>
        <v>tier - 2</v>
      </c>
      <c r="Q1182" t="str" cm="1">
        <f t="array" ref="Q1182">_xlfn.XLOOKUP($A1182,Hospitalisation_table[[#All],[Customer ID]],Hospitalisation_table[[#All],[State ID Updated]],"Not Found",0)</f>
        <v>R1012</v>
      </c>
    </row>
    <row r="1183" spans="1:17" x14ac:dyDescent="0.3">
      <c r="A1183" s="14" t="s">
        <v>306</v>
      </c>
      <c r="B1183" t="str" cm="1">
        <f t="array" ref="B1183">_xlfn.XLOOKUP($A1183,CustomersName[[#All],[Customer ID]],CustomersName[[#All],[First Name]],"Not Found",0)</f>
        <v>Behjamin L</v>
      </c>
      <c r="C1183" cm="1">
        <f t="array" ref="C1183">_xlfn.XLOOKUP($A1183,MedExam_Table[[#Headers],[#Data],[Customer ID]],MedExam_Table[[#Headers],[#Data],[BMI]],"Not Found",0)</f>
        <v>31.35</v>
      </c>
      <c r="D1183" cm="1">
        <f t="array" ref="D1183">_xlfn.XLOOKUP($A1183,MedExam_Table[[#Headers],[#Data],[Customer ID]],MedExam_Table[[#Headers],[#Data],[HBA1C]],"Not Found",0)</f>
        <v>5.84</v>
      </c>
      <c r="E1183" t="str" cm="1">
        <f t="array" ref="E1183">_xlfn.XLOOKUP($A1183,MedExam_Table[[#Headers],[#Data],[Customer ID]],MedExam_Table[[#Headers],[#Data],[Heart Issues Updated]],"Not Found",0)</f>
        <v>No</v>
      </c>
      <c r="F1183" t="str" cm="1">
        <f t="array" ref="F1183">_xlfn.XLOOKUP($A1183,MedExam_Table[[#Headers],[#Data],[Customer ID]],MedExam_Table[[#Headers],[#Data],[Any Transplants Update]],"Not Found",0)</f>
        <v>Yes</v>
      </c>
      <c r="G1183" t="str" cm="1">
        <f t="array" ref="G1183">_xlfn.XLOOKUP($A1183,MedExam_Table[[#Headers],[#Data],[Customer ID]],MedExam_Table[[#Headers],[#Data],[Cancer history]],"Not Found",0)</f>
        <v>No</v>
      </c>
      <c r="H1183" cm="1">
        <f t="array" ref="H1183">_xlfn.XLOOKUP($A1183,MedExam_Table[[#Headers],[#Data],[Customer ID]],MedExam_Table[[#Headers],[#Data],[NumberOfMajorSurgeries_updated]],"Not Found",0)</f>
        <v>1</v>
      </c>
      <c r="I1183" t="str" cm="1">
        <f t="array" ref="I1183">_xlfn.XLOOKUP($A1183,MedExam_Table[[#Headers],[#Data],[Customer ID]],MedExam_Table[[#Headers],[#Data],[Smoker Updated]],"Not Found",0)</f>
        <v>No</v>
      </c>
      <c r="J1183" t="str" cm="1">
        <f t="array" ref="J1183">_xlfn.XLOOKUP($A1183,MedExam_Table[[#Headers],[#Data],[Customer ID]],MedExam_Table[[#Headers],[#Data],[Weight Status]],"Not Found",0)</f>
        <v>Obesity</v>
      </c>
      <c r="K1183" t="str" cm="1">
        <f t="array" ref="K1183">_xlfn.XLOOKUP($A1183,MedExam_Table[[#Headers],[#Data],[Customer ID]],MedExam_Table[[#Headers],[#Data],[Diabetes Status]],"Not Found",0)</f>
        <v>Prediabetes</v>
      </c>
      <c r="L1183" cm="1">
        <f t="array" ref="L1183">_xlfn.XLOOKUP($A1183,Hospitalisation_table[[#All],[Customer ID]],Hospitalisation_table[[#All],[Customer Age]],"Not Found",0)</f>
        <v>22</v>
      </c>
      <c r="M1183" t="str" cm="1">
        <f t="array" ref="M1183">_xlfn.XLOOKUP($A1183,Hospitalisation_table[[#All],[Customer ID]],Hospitalisation_table[[#All],[Date of Birth]],"Not Found",0)</f>
        <v>9-Dec-2000</v>
      </c>
      <c r="N1183" s="22" cm="1">
        <f t="array" ref="N1183">_xlfn.XLOOKUP($A1183,Hospitalisation_table[[#All],[Customer ID]],Hospitalisation_table[[#All],[charges]],"Not Found",0)</f>
        <v>2643.27</v>
      </c>
      <c r="O1183" t="str" cm="1">
        <f t="array" ref="O1183">_xlfn.XLOOKUP($A1183,Hospitalisation_table[[#All],[Customer ID]],Hospitalisation_table[[#All],[Hospital tier_Updated]],"Not Found",0)</f>
        <v>tier - 2</v>
      </c>
      <c r="P1183" t="str" cm="1">
        <f t="array" ref="P1183">_xlfn.XLOOKUP($A1183,Hospitalisation_table[[#All],[Customer ID]],Hospitalisation_table[[#All],[City tier_updated]],"Not Found",0)</f>
        <v>tier - 1</v>
      </c>
      <c r="Q1183" t="str" cm="1">
        <f t="array" ref="Q1183">_xlfn.XLOOKUP($A1183,Hospitalisation_table[[#All],[Customer ID]],Hospitalisation_table[[#All],[State ID Updated]],"Not Found",0)</f>
        <v>R1012</v>
      </c>
    </row>
    <row r="1184" spans="1:17" x14ac:dyDescent="0.3">
      <c r="A1184" s="13" t="s">
        <v>305</v>
      </c>
      <c r="B1184" t="str" cm="1">
        <f t="array" ref="B1184">_xlfn.XLOOKUP($A1184,CustomersName[[#All],[Customer ID]],CustomersName[[#All],[First Name]],"Not Found",0)</f>
        <v>Roh G</v>
      </c>
      <c r="C1184" cm="1">
        <f t="array" ref="C1184">_xlfn.XLOOKUP($A1184,MedExam_Table[[#Headers],[#Data],[Customer ID]],MedExam_Table[[#Headers],[#Data],[BMI]],"Not Found",0)</f>
        <v>28.31</v>
      </c>
      <c r="D1184" cm="1">
        <f t="array" ref="D1184">_xlfn.XLOOKUP($A1184,MedExam_Table[[#Headers],[#Data],[Customer ID]],MedExam_Table[[#Headers],[#Data],[HBA1C]],"Not Found",0)</f>
        <v>6.41</v>
      </c>
      <c r="E1184" t="str" cm="1">
        <f t="array" ref="E1184">_xlfn.XLOOKUP($A1184,MedExam_Table[[#Headers],[#Data],[Customer ID]],MedExam_Table[[#Headers],[#Data],[Heart Issues Updated]],"Not Found",0)</f>
        <v>No</v>
      </c>
      <c r="F1184" t="str" cm="1">
        <f t="array" ref="F1184">_xlfn.XLOOKUP($A1184,MedExam_Table[[#Headers],[#Data],[Customer ID]],MedExam_Table[[#Headers],[#Data],[Any Transplants Update]],"Not Found",0)</f>
        <v>Yes</v>
      </c>
      <c r="G1184" t="str" cm="1">
        <f t="array" ref="G1184">_xlfn.XLOOKUP($A1184,MedExam_Table[[#Headers],[#Data],[Customer ID]],MedExam_Table[[#Headers],[#Data],[Cancer history]],"Not Found",0)</f>
        <v>No</v>
      </c>
      <c r="H1184" cm="1">
        <f t="array" ref="H1184">_xlfn.XLOOKUP($A1184,MedExam_Table[[#Headers],[#Data],[Customer ID]],MedExam_Table[[#Headers],[#Data],[NumberOfMajorSurgeries_updated]],"Not Found",0)</f>
        <v>1</v>
      </c>
      <c r="I1184" t="str" cm="1">
        <f t="array" ref="I1184">_xlfn.XLOOKUP($A1184,MedExam_Table[[#Headers],[#Data],[Customer ID]],MedExam_Table[[#Headers],[#Data],[Smoker Updated]],"Not Found",0)</f>
        <v>No</v>
      </c>
      <c r="J1184" t="str" cm="1">
        <f t="array" ref="J1184">_xlfn.XLOOKUP($A1184,MedExam_Table[[#Headers],[#Data],[Customer ID]],MedExam_Table[[#Headers],[#Data],[Weight Status]],"Not Found",0)</f>
        <v>OverWeight</v>
      </c>
      <c r="K1184" t="str" cm="1">
        <f t="array" ref="K1184">_xlfn.XLOOKUP($A1184,MedExam_Table[[#Headers],[#Data],[Customer ID]],MedExam_Table[[#Headers],[#Data],[Diabetes Status]],"Not Found",0)</f>
        <v>Diabetes</v>
      </c>
      <c r="L1184" cm="1">
        <f t="array" ref="L1184">_xlfn.XLOOKUP($A1184,Hospitalisation_table[[#All],[Customer ID]],Hospitalisation_table[[#All],[Customer Age]],"Not Found",0)</f>
        <v>22</v>
      </c>
      <c r="M1184" t="str" cm="1">
        <f t="array" ref="M1184">_xlfn.XLOOKUP($A1184,Hospitalisation_table[[#All],[Customer ID]],Hospitalisation_table[[#All],[Date of Birth]],"Not Found",0)</f>
        <v>24-Jun-2000</v>
      </c>
      <c r="N1184" s="22" cm="1">
        <f t="array" ref="N1184">_xlfn.XLOOKUP($A1184,Hospitalisation_table[[#All],[Customer ID]],Hospitalisation_table[[#All],[charges]],"Not Found",0)</f>
        <v>2639.04</v>
      </c>
      <c r="O1184" t="str" cm="1">
        <f t="array" ref="O1184">_xlfn.XLOOKUP($A1184,Hospitalisation_table[[#All],[Customer ID]],Hospitalisation_table[[#All],[Hospital tier_Updated]],"Not Found",0)</f>
        <v>tier - 2</v>
      </c>
      <c r="P1184" t="str" cm="1">
        <f t="array" ref="P1184">_xlfn.XLOOKUP($A1184,Hospitalisation_table[[#All],[Customer ID]],Hospitalisation_table[[#All],[City tier_updated]],"Not Found",0)</f>
        <v>tier - 2</v>
      </c>
      <c r="Q1184" t="str" cm="1">
        <f t="array" ref="Q1184">_xlfn.XLOOKUP($A1184,Hospitalisation_table[[#All],[Customer ID]],Hospitalisation_table[[#All],[State ID Updated]],"Not Found",0)</f>
        <v>R1012</v>
      </c>
    </row>
    <row r="1185" spans="1:17" x14ac:dyDescent="0.3">
      <c r="A1185" s="14" t="s">
        <v>304</v>
      </c>
      <c r="B1185" t="str" cm="1">
        <f t="array" ref="B1185">_xlfn.XLOOKUP($A1185,CustomersName[[#All],[Customer ID]],CustomersName[[#All],[First Name]],"Not Found",0)</f>
        <v>Stefhnie A</v>
      </c>
      <c r="C1185" cm="1">
        <f t="array" ref="C1185">_xlfn.XLOOKUP($A1185,MedExam_Table[[#Headers],[#Data],[Customer ID]],MedExam_Table[[#Headers],[#Data],[BMI]],"Not Found",0)</f>
        <v>30.3</v>
      </c>
      <c r="D1185" cm="1">
        <f t="array" ref="D1185">_xlfn.XLOOKUP($A1185,MedExam_Table[[#Headers],[#Data],[Customer ID]],MedExam_Table[[#Headers],[#Data],[HBA1C]],"Not Found",0)</f>
        <v>4.7300000000000004</v>
      </c>
      <c r="E1185" t="str" cm="1">
        <f t="array" ref="E1185">_xlfn.XLOOKUP($A1185,MedExam_Table[[#Headers],[#Data],[Customer ID]],MedExam_Table[[#Headers],[#Data],[Heart Issues Updated]],"Not Found",0)</f>
        <v>Yes</v>
      </c>
      <c r="F1185" t="str" cm="1">
        <f t="array" ref="F1185">_xlfn.XLOOKUP($A1185,MedExam_Table[[#Headers],[#Data],[Customer ID]],MedExam_Table[[#Headers],[#Data],[Any Transplants Update]],"Not Found",0)</f>
        <v>No</v>
      </c>
      <c r="G1185" t="str" cm="1">
        <f t="array" ref="G1185">_xlfn.XLOOKUP($A1185,MedExam_Table[[#Headers],[#Data],[Customer ID]],MedExam_Table[[#Headers],[#Data],[Cancer history]],"Not Found",0)</f>
        <v>Yes</v>
      </c>
      <c r="H1185" cm="1">
        <f t="array" ref="H1185">_xlfn.XLOOKUP($A1185,MedExam_Table[[#Headers],[#Data],[Customer ID]],MedExam_Table[[#Headers],[#Data],[NumberOfMajorSurgeries_updated]],"Not Found",0)</f>
        <v>1</v>
      </c>
      <c r="I1185" t="str" cm="1">
        <f t="array" ref="I1185">_xlfn.XLOOKUP($A1185,MedExam_Table[[#Headers],[#Data],[Customer ID]],MedExam_Table[[#Headers],[#Data],[Smoker Updated]],"Not Found",0)</f>
        <v>No</v>
      </c>
      <c r="J1185" t="str" cm="1">
        <f t="array" ref="J1185">_xlfn.XLOOKUP($A1185,MedExam_Table[[#Headers],[#Data],[Customer ID]],MedExam_Table[[#Headers],[#Data],[Weight Status]],"Not Found",0)</f>
        <v>Obesity</v>
      </c>
      <c r="K1185" t="str" cm="1">
        <f t="array" ref="K1185">_xlfn.XLOOKUP($A1185,MedExam_Table[[#Headers],[#Data],[Customer ID]],MedExam_Table[[#Headers],[#Data],[Diabetes Status]],"Not Found",0)</f>
        <v>Normal</v>
      </c>
      <c r="L1185" cm="1">
        <f t="array" ref="L1185">_xlfn.XLOOKUP($A1185,Hospitalisation_table[[#All],[Customer ID]],Hospitalisation_table[[#All],[Customer Age]],"Not Found",0)</f>
        <v>25</v>
      </c>
      <c r="M1185" t="str" cm="1">
        <f t="array" ref="M1185">_xlfn.XLOOKUP($A1185,Hospitalisation_table[[#All],[Customer ID]],Hospitalisation_table[[#All],[Date of Birth]],"Not Found",0)</f>
        <v>26-Aug-1997</v>
      </c>
      <c r="N1185" s="22" cm="1">
        <f t="array" ref="N1185">_xlfn.XLOOKUP($A1185,Hospitalisation_table[[#All],[Customer ID]],Hospitalisation_table[[#All],[charges]],"Not Found",0)</f>
        <v>2632.99</v>
      </c>
      <c r="O1185" t="str" cm="1">
        <f t="array" ref="O1185">_xlfn.XLOOKUP($A1185,Hospitalisation_table[[#All],[Customer ID]],Hospitalisation_table[[#All],[Hospital tier_Updated]],"Not Found",0)</f>
        <v>tier - 2</v>
      </c>
      <c r="P1185" t="str" cm="1">
        <f t="array" ref="P1185">_xlfn.XLOOKUP($A1185,Hospitalisation_table[[#All],[Customer ID]],Hospitalisation_table[[#All],[City tier_updated]],"Not Found",0)</f>
        <v>tier - 1</v>
      </c>
      <c r="Q1185" t="str" cm="1">
        <f t="array" ref="Q1185">_xlfn.XLOOKUP($A1185,Hospitalisation_table[[#All],[Customer ID]],Hospitalisation_table[[#All],[State ID Updated]],"Not Found",0)</f>
        <v>R1011</v>
      </c>
    </row>
    <row r="1186" spans="1:17" x14ac:dyDescent="0.3">
      <c r="A1186" s="13" t="s">
        <v>303</v>
      </c>
      <c r="B1186" t="str" cm="1">
        <f t="array" ref="B1186">_xlfn.XLOOKUP($A1186,CustomersName[[#All],[Customer ID]],CustomersName[[#All],[First Name]],"Not Found",0)</f>
        <v>Stephanie</v>
      </c>
      <c r="C1186" cm="1">
        <f t="array" ref="C1186">_xlfn.XLOOKUP($A1186,MedExam_Table[[#Headers],[#Data],[Customer ID]],MedExam_Table[[#Headers],[#Data],[BMI]],"Not Found",0)</f>
        <v>26.4</v>
      </c>
      <c r="D1186" cm="1">
        <f t="array" ref="D1186">_xlfn.XLOOKUP($A1186,MedExam_Table[[#Headers],[#Data],[Customer ID]],MedExam_Table[[#Headers],[#Data],[HBA1C]],"Not Found",0)</f>
        <v>6.22</v>
      </c>
      <c r="E1186" t="str" cm="1">
        <f t="array" ref="E1186">_xlfn.XLOOKUP($A1186,MedExam_Table[[#Headers],[#Data],[Customer ID]],MedExam_Table[[#Headers],[#Data],[Heart Issues Updated]],"Not Found",0)</f>
        <v>Yes</v>
      </c>
      <c r="F1186" t="str" cm="1">
        <f t="array" ref="F1186">_xlfn.XLOOKUP($A1186,MedExam_Table[[#Headers],[#Data],[Customer ID]],MedExam_Table[[#Headers],[#Data],[Any Transplants Update]],"Not Found",0)</f>
        <v>No</v>
      </c>
      <c r="G1186" t="str" cm="1">
        <f t="array" ref="G1186">_xlfn.XLOOKUP($A1186,MedExam_Table[[#Headers],[#Data],[Customer ID]],MedExam_Table[[#Headers],[#Data],[Cancer history]],"Not Found",0)</f>
        <v>No</v>
      </c>
      <c r="H1186" cm="1">
        <f t="array" ref="H1186">_xlfn.XLOOKUP($A1186,MedExam_Table[[#Headers],[#Data],[Customer ID]],MedExam_Table[[#Headers],[#Data],[NumberOfMajorSurgeries_updated]],"Not Found",0)</f>
        <v>0</v>
      </c>
      <c r="I1186" t="str" cm="1">
        <f t="array" ref="I1186">_xlfn.XLOOKUP($A1186,MedExam_Table[[#Headers],[#Data],[Customer ID]],MedExam_Table[[#Headers],[#Data],[Smoker Updated]],"Not Found",0)</f>
        <v>No</v>
      </c>
      <c r="J1186" t="str" cm="1">
        <f t="array" ref="J1186">_xlfn.XLOOKUP($A1186,MedExam_Table[[#Headers],[#Data],[Customer ID]],MedExam_Table[[#Headers],[#Data],[Weight Status]],"Not Found",0)</f>
        <v>OverWeight</v>
      </c>
      <c r="K1186" t="str" cm="1">
        <f t="array" ref="K1186">_xlfn.XLOOKUP($A1186,MedExam_Table[[#Headers],[#Data],[Customer ID]],MedExam_Table[[#Headers],[#Data],[Diabetes Status]],"Not Found",0)</f>
        <v>Prediabetes</v>
      </c>
      <c r="L1186" cm="1">
        <f t="array" ref="L1186">_xlfn.XLOOKUP($A1186,Hospitalisation_table[[#All],[Customer ID]],Hospitalisation_table[[#All],[Customer Age]],"Not Found",0)</f>
        <v>21</v>
      </c>
      <c r="M1186" t="str" cm="1">
        <f t="array" ref="M1186">_xlfn.XLOOKUP($A1186,Hospitalisation_table[[#All],[Customer ID]],Hospitalisation_table[[#All],[Date of Birth]],"Not Found",0)</f>
        <v>26-Aug-2001</v>
      </c>
      <c r="N1186" s="22" cm="1">
        <f t="array" ref="N1186">_xlfn.XLOOKUP($A1186,Hospitalisation_table[[#All],[Customer ID]],Hospitalisation_table[[#All],[charges]],"Not Found",0)</f>
        <v>2597.7800000000002</v>
      </c>
      <c r="O1186" t="str" cm="1">
        <f t="array" ref="O1186">_xlfn.XLOOKUP($A1186,Hospitalisation_table[[#All],[Customer ID]],Hospitalisation_table[[#All],[Hospital tier_Updated]],"Not Found",0)</f>
        <v>tier - 2</v>
      </c>
      <c r="P1186" t="str" cm="1">
        <f t="array" ref="P1186">_xlfn.XLOOKUP($A1186,Hospitalisation_table[[#All],[Customer ID]],Hospitalisation_table[[#All],[City tier_updated]],"Not Found",0)</f>
        <v>tier - 1</v>
      </c>
      <c r="Q1186" t="str" cm="1">
        <f t="array" ref="Q1186">_xlfn.XLOOKUP($A1186,Hospitalisation_table[[#All],[Customer ID]],Hospitalisation_table[[#All],[State ID Updated]],"Not Found",0)</f>
        <v>R1011</v>
      </c>
    </row>
    <row r="1187" spans="1:17" x14ac:dyDescent="0.3">
      <c r="A1187" s="14" t="s">
        <v>302</v>
      </c>
      <c r="B1187" t="str" cm="1">
        <f t="array" ref="B1187">_xlfn.XLOOKUP($A1187,CustomersName[[#All],[Customer ID]],CustomersName[[#All],[First Name]],"Not Found",0)</f>
        <v>Carohine F.</v>
      </c>
      <c r="C1187" cm="1">
        <f t="array" ref="C1187">_xlfn.XLOOKUP($A1187,MedExam_Table[[#Headers],[#Data],[Customer ID]],MedExam_Table[[#Headers],[#Data],[BMI]],"Not Found",0)</f>
        <v>22.135000000000002</v>
      </c>
      <c r="D1187" cm="1">
        <f t="array" ref="D1187">_xlfn.XLOOKUP($A1187,MedExam_Table[[#Headers],[#Data],[Customer ID]],MedExam_Table[[#Headers],[#Data],[HBA1C]],"Not Found",0)</f>
        <v>4.46</v>
      </c>
      <c r="E1187" t="str" cm="1">
        <f t="array" ref="E1187">_xlfn.XLOOKUP($A1187,MedExam_Table[[#Headers],[#Data],[Customer ID]],MedExam_Table[[#Headers],[#Data],[Heart Issues Updated]],"Not Found",0)</f>
        <v>Yes</v>
      </c>
      <c r="F1187" t="str" cm="1">
        <f t="array" ref="F1187">_xlfn.XLOOKUP($A1187,MedExam_Table[[#Headers],[#Data],[Customer ID]],MedExam_Table[[#Headers],[#Data],[Any Transplants Update]],"Not Found",0)</f>
        <v>No</v>
      </c>
      <c r="G1187" t="str" cm="1">
        <f t="array" ref="G1187">_xlfn.XLOOKUP($A1187,MedExam_Table[[#Headers],[#Data],[Customer ID]],MedExam_Table[[#Headers],[#Data],[Cancer history]],"Not Found",0)</f>
        <v>No</v>
      </c>
      <c r="H1187" cm="1">
        <f t="array" ref="H1187">_xlfn.XLOOKUP($A1187,MedExam_Table[[#Headers],[#Data],[Customer ID]],MedExam_Table[[#Headers],[#Data],[NumberOfMajorSurgeries_updated]],"Not Found",0)</f>
        <v>0</v>
      </c>
      <c r="I1187" t="str" cm="1">
        <f t="array" ref="I1187">_xlfn.XLOOKUP($A1187,MedExam_Table[[#Headers],[#Data],[Customer ID]],MedExam_Table[[#Headers],[#Data],[Smoker Updated]],"Not Found",0)</f>
        <v>No</v>
      </c>
      <c r="J1187" t="str" cm="1">
        <f t="array" ref="J1187">_xlfn.XLOOKUP($A1187,MedExam_Table[[#Headers],[#Data],[Customer ID]],MedExam_Table[[#Headers],[#Data],[Weight Status]],"Not Found",0)</f>
        <v>NormalWeight</v>
      </c>
      <c r="K1187" t="str" cm="1">
        <f t="array" ref="K1187">_xlfn.XLOOKUP($A1187,MedExam_Table[[#Headers],[#Data],[Customer ID]],MedExam_Table[[#Headers],[#Data],[Diabetes Status]],"Not Found",0)</f>
        <v>Normal</v>
      </c>
      <c r="L1187" cm="1">
        <f t="array" ref="L1187">_xlfn.XLOOKUP($A1187,Hospitalisation_table[[#All],[Customer ID]],Hospitalisation_table[[#All],[Customer Age]],"Not Found",0)</f>
        <v>21</v>
      </c>
      <c r="M1187" t="str" cm="1">
        <f t="array" ref="M1187">_xlfn.XLOOKUP($A1187,Hospitalisation_table[[#All],[Customer ID]],Hospitalisation_table[[#All],[Date of Birth]],"Not Found",0)</f>
        <v>28-Jul-2001</v>
      </c>
      <c r="N1187" s="22" cm="1">
        <f t="array" ref="N1187">_xlfn.XLOOKUP($A1187,Hospitalisation_table[[#All],[Customer ID]],Hospitalisation_table[[#All],[charges]],"Not Found",0)</f>
        <v>2585.85</v>
      </c>
      <c r="O1187" t="str" cm="1">
        <f t="array" ref="O1187">_xlfn.XLOOKUP($A1187,Hospitalisation_table[[#All],[Customer ID]],Hospitalisation_table[[#All],[Hospital tier_Updated]],"Not Found",0)</f>
        <v>tier - 2</v>
      </c>
      <c r="P1187" t="str" cm="1">
        <f t="array" ref="P1187">_xlfn.XLOOKUP($A1187,Hospitalisation_table[[#All],[Customer ID]],Hospitalisation_table[[#All],[City tier_updated]],"Not Found",0)</f>
        <v>tier - 2</v>
      </c>
      <c r="Q1187" t="str" cm="1">
        <f t="array" ref="Q1187">_xlfn.XLOOKUP($A1187,Hospitalisation_table[[#All],[Customer ID]],Hospitalisation_table[[#All],[State ID Updated]],"Not Found",0)</f>
        <v>R1024</v>
      </c>
    </row>
    <row r="1188" spans="1:17" x14ac:dyDescent="0.3">
      <c r="A1188" s="13" t="s">
        <v>301</v>
      </c>
      <c r="B1188" t="str" cm="1">
        <f t="array" ref="B1188">_xlfn.XLOOKUP($A1188,CustomersName[[#All],[Customer ID]],CustomersName[[#All],[First Name]],"Not Found",0)</f>
        <v>Julha J.</v>
      </c>
      <c r="C1188" cm="1">
        <f t="array" ref="C1188">_xlfn.XLOOKUP($A1188,MedExam_Table[[#Headers],[#Data],[Customer ID]],MedExam_Table[[#Headers],[#Data],[BMI]],"Not Found",0)</f>
        <v>17.399999999999999</v>
      </c>
      <c r="D1188" cm="1">
        <f t="array" ref="D1188">_xlfn.XLOOKUP($A1188,MedExam_Table[[#Headers],[#Data],[Customer ID]],MedExam_Table[[#Headers],[#Data],[HBA1C]],"Not Found",0)</f>
        <v>4.5</v>
      </c>
      <c r="E1188" t="str" cm="1">
        <f t="array" ref="E1188">_xlfn.XLOOKUP($A1188,MedExam_Table[[#Headers],[#Data],[Customer ID]],MedExam_Table[[#Headers],[#Data],[Heart Issues Updated]],"Not Found",0)</f>
        <v>Yes</v>
      </c>
      <c r="F1188" t="str" cm="1">
        <f t="array" ref="F1188">_xlfn.XLOOKUP($A1188,MedExam_Table[[#Headers],[#Data],[Customer ID]],MedExam_Table[[#Headers],[#Data],[Any Transplants Update]],"Not Found",0)</f>
        <v>No</v>
      </c>
      <c r="G1188" t="str" cm="1">
        <f t="array" ref="G1188">_xlfn.XLOOKUP($A1188,MedExam_Table[[#Headers],[#Data],[Customer ID]],MedExam_Table[[#Headers],[#Data],[Cancer history]],"Not Found",0)</f>
        <v>No</v>
      </c>
      <c r="H1188" cm="1">
        <f t="array" ref="H1188">_xlfn.XLOOKUP($A1188,MedExam_Table[[#Headers],[#Data],[Customer ID]],MedExam_Table[[#Headers],[#Data],[NumberOfMajorSurgeries_updated]],"Not Found",0)</f>
        <v>0</v>
      </c>
      <c r="I1188" t="str" cm="1">
        <f t="array" ref="I1188">_xlfn.XLOOKUP($A1188,MedExam_Table[[#Headers],[#Data],[Customer ID]],MedExam_Table[[#Headers],[#Data],[Smoker Updated]],"Not Found",0)</f>
        <v>No</v>
      </c>
      <c r="J1188" t="str" cm="1">
        <f t="array" ref="J1188">_xlfn.XLOOKUP($A1188,MedExam_Table[[#Headers],[#Data],[Customer ID]],MedExam_Table[[#Headers],[#Data],[Weight Status]],"Not Found",0)</f>
        <v>Underweight</v>
      </c>
      <c r="K1188" t="str" cm="1">
        <f t="array" ref="K1188">_xlfn.XLOOKUP($A1188,MedExam_Table[[#Headers],[#Data],[Customer ID]],MedExam_Table[[#Headers],[#Data],[Diabetes Status]],"Not Found",0)</f>
        <v>Normal</v>
      </c>
      <c r="L1188" cm="1">
        <f t="array" ref="L1188">_xlfn.XLOOKUP($A1188,Hospitalisation_table[[#All],[Customer ID]],Hospitalisation_table[[#All],[Customer Age]],"Not Found",0)</f>
        <v>21</v>
      </c>
      <c r="M1188" t="str" cm="1">
        <f t="array" ref="M1188">_xlfn.XLOOKUP($A1188,Hospitalisation_table[[#All],[Customer ID]],Hospitalisation_table[[#All],[Date of Birth]],"Not Found",0)</f>
        <v>15-Oct-2001</v>
      </c>
      <c r="N1188" s="22" cm="1">
        <f t="array" ref="N1188">_xlfn.XLOOKUP($A1188,Hospitalisation_table[[#All],[Customer ID]],Hospitalisation_table[[#All],[charges]],"Not Found",0)</f>
        <v>2585.27</v>
      </c>
      <c r="O1188" t="str" cm="1">
        <f t="array" ref="O1188">_xlfn.XLOOKUP($A1188,Hospitalisation_table[[#All],[Customer ID]],Hospitalisation_table[[#All],[Hospital tier_Updated]],"Not Found",0)</f>
        <v>tier - 2</v>
      </c>
      <c r="P1188" t="str" cm="1">
        <f t="array" ref="P1188">_xlfn.XLOOKUP($A1188,Hospitalisation_table[[#All],[Customer ID]],Hospitalisation_table[[#All],[City tier_updated]],"Not Found",0)</f>
        <v>tier - 3</v>
      </c>
      <c r="Q1188" t="str" cm="1">
        <f t="array" ref="Q1188">_xlfn.XLOOKUP($A1188,Hospitalisation_table[[#All],[Customer ID]],Hospitalisation_table[[#All],[State ID Updated]],"Not Found",0)</f>
        <v>R1011</v>
      </c>
    </row>
    <row r="1189" spans="1:17" x14ac:dyDescent="0.3">
      <c r="A1189" s="14" t="s">
        <v>299</v>
      </c>
      <c r="B1189" t="str" cm="1">
        <f t="array" ref="B1189">_xlfn.XLOOKUP($A1189,CustomersName[[#All],[Customer ID]],CustomersName[[#All],[First Name]],"Not Found",0)</f>
        <v>Jack</v>
      </c>
      <c r="C1189" cm="1">
        <f t="array" ref="C1189">_xlfn.XLOOKUP($A1189,MedExam_Table[[#Headers],[#Data],[Customer ID]],MedExam_Table[[#Headers],[#Data],[BMI]],"Not Found",0)</f>
        <v>28.06</v>
      </c>
      <c r="D1189" cm="1">
        <f t="array" ref="D1189">_xlfn.XLOOKUP($A1189,MedExam_Table[[#Headers],[#Data],[Customer ID]],MedExam_Table[[#Headers],[#Data],[HBA1C]],"Not Found",0)</f>
        <v>8.93</v>
      </c>
      <c r="E1189" t="str" cm="1">
        <f t="array" ref="E1189">_xlfn.XLOOKUP($A1189,MedExam_Table[[#Headers],[#Data],[Customer ID]],MedExam_Table[[#Headers],[#Data],[Heart Issues Updated]],"Not Found",0)</f>
        <v>No</v>
      </c>
      <c r="F1189" t="str" cm="1">
        <f t="array" ref="F1189">_xlfn.XLOOKUP($A1189,MedExam_Table[[#Headers],[#Data],[Customer ID]],MedExam_Table[[#Headers],[#Data],[Any Transplants Update]],"Not Found",0)</f>
        <v>No</v>
      </c>
      <c r="G1189" t="str" cm="1">
        <f t="array" ref="G1189">_xlfn.XLOOKUP($A1189,MedExam_Table[[#Headers],[#Data],[Customer ID]],MedExam_Table[[#Headers],[#Data],[Cancer history]],"Not Found",0)</f>
        <v>No</v>
      </c>
      <c r="H1189" cm="1">
        <f t="array" ref="H1189">_xlfn.XLOOKUP($A1189,MedExam_Table[[#Headers],[#Data],[Customer ID]],MedExam_Table[[#Headers],[#Data],[NumberOfMajorSurgeries_updated]],"Not Found",0)</f>
        <v>0</v>
      </c>
      <c r="I1189" t="str" cm="1">
        <f t="array" ref="I1189">_xlfn.XLOOKUP($A1189,MedExam_Table[[#Headers],[#Data],[Customer ID]],MedExam_Table[[#Headers],[#Data],[Smoker Updated]],"Not Found",0)</f>
        <v>No</v>
      </c>
      <c r="J1189" t="str" cm="1">
        <f t="array" ref="J1189">_xlfn.XLOOKUP($A1189,MedExam_Table[[#Headers],[#Data],[Customer ID]],MedExam_Table[[#Headers],[#Data],[Weight Status]],"Not Found",0)</f>
        <v>OverWeight</v>
      </c>
      <c r="K1189" t="str" cm="1">
        <f t="array" ref="K1189">_xlfn.XLOOKUP($A1189,MedExam_Table[[#Headers],[#Data],[Customer ID]],MedExam_Table[[#Headers],[#Data],[Diabetes Status]],"Not Found",0)</f>
        <v>Diabetes</v>
      </c>
      <c r="L1189" cm="1">
        <f t="array" ref="L1189">_xlfn.XLOOKUP($A1189,Hospitalisation_table[[#All],[Customer ID]],Hospitalisation_table[[#All],[Customer Age]],"Not Found",0)</f>
        <v>20</v>
      </c>
      <c r="M1189" t="str" cm="1">
        <f t="array" ref="M1189">_xlfn.XLOOKUP($A1189,Hospitalisation_table[[#All],[Customer ID]],Hospitalisation_table[[#All],[Date of Birth]],"Not Found",0)</f>
        <v>20-Jul-2002</v>
      </c>
      <c r="N1189" s="22" cm="1">
        <f t="array" ref="N1189">_xlfn.XLOOKUP($A1189,Hospitalisation_table[[#All],[Customer ID]],Hospitalisation_table[[#All],[charges]],"Not Found",0)</f>
        <v>2585.04</v>
      </c>
      <c r="O1189" t="str" cm="1">
        <f t="array" ref="O1189">_xlfn.XLOOKUP($A1189,Hospitalisation_table[[#All],[Customer ID]],Hospitalisation_table[[#All],[Hospital tier_Updated]],"Not Found",0)</f>
        <v>tier - 2</v>
      </c>
      <c r="P1189" t="str" cm="1">
        <f t="array" ref="P1189">_xlfn.XLOOKUP($A1189,Hospitalisation_table[[#All],[Customer ID]],Hospitalisation_table[[#All],[City tier_updated]],"Not Found",0)</f>
        <v>tier - 2</v>
      </c>
      <c r="Q1189" t="str" cm="1">
        <f t="array" ref="Q1189">_xlfn.XLOOKUP($A1189,Hospitalisation_table[[#All],[Customer ID]],Hospitalisation_table[[#All],[State ID Updated]],"Not Found",0)</f>
        <v>R1021</v>
      </c>
    </row>
    <row r="1190" spans="1:17" x14ac:dyDescent="0.3">
      <c r="A1190" s="13" t="s">
        <v>298</v>
      </c>
      <c r="B1190" t="str" cm="1">
        <f t="array" ref="B1190">_xlfn.XLOOKUP($A1190,CustomersName[[#All],[Customer ID]],CustomersName[[#All],[First Name]],"Not Found",0)</f>
        <v>Bernat</v>
      </c>
      <c r="C1190" cm="1">
        <f t="array" ref="C1190">_xlfn.XLOOKUP($A1190,MedExam_Table[[#Headers],[#Data],[Customer ID]],MedExam_Table[[#Headers],[#Data],[BMI]],"Not Found",0)</f>
        <v>31.13</v>
      </c>
      <c r="D1190" cm="1">
        <f t="array" ref="D1190">_xlfn.XLOOKUP($A1190,MedExam_Table[[#Headers],[#Data],[Customer ID]],MedExam_Table[[#Headers],[#Data],[HBA1C]],"Not Found",0)</f>
        <v>11.02</v>
      </c>
      <c r="E1190" t="str" cm="1">
        <f t="array" ref="E1190">_xlfn.XLOOKUP($A1190,MedExam_Table[[#Headers],[#Data],[Customer ID]],MedExam_Table[[#Headers],[#Data],[Heart Issues Updated]],"Not Found",0)</f>
        <v>No</v>
      </c>
      <c r="F1190" t="str" cm="1">
        <f t="array" ref="F1190">_xlfn.XLOOKUP($A1190,MedExam_Table[[#Headers],[#Data],[Customer ID]],MedExam_Table[[#Headers],[#Data],[Any Transplants Update]],"Not Found",0)</f>
        <v>No</v>
      </c>
      <c r="G1190" t="str" cm="1">
        <f t="array" ref="G1190">_xlfn.XLOOKUP($A1190,MedExam_Table[[#Headers],[#Data],[Customer ID]],MedExam_Table[[#Headers],[#Data],[Cancer history]],"Not Found",0)</f>
        <v>No</v>
      </c>
      <c r="H1190" cm="1">
        <f t="array" ref="H1190">_xlfn.XLOOKUP($A1190,MedExam_Table[[#Headers],[#Data],[Customer ID]],MedExam_Table[[#Headers],[#Data],[NumberOfMajorSurgeries_updated]],"Not Found",0)</f>
        <v>0</v>
      </c>
      <c r="I1190" t="str" cm="1">
        <f t="array" ref="I1190">_xlfn.XLOOKUP($A1190,MedExam_Table[[#Headers],[#Data],[Customer ID]],MedExam_Table[[#Headers],[#Data],[Smoker Updated]],"Not Found",0)</f>
        <v>No</v>
      </c>
      <c r="J1190" t="str" cm="1">
        <f t="array" ref="J1190">_xlfn.XLOOKUP($A1190,MedExam_Table[[#Headers],[#Data],[Customer ID]],MedExam_Table[[#Headers],[#Data],[Weight Status]],"Not Found",0)</f>
        <v>Obesity</v>
      </c>
      <c r="K1190" t="str" cm="1">
        <f t="array" ref="K1190">_xlfn.XLOOKUP($A1190,MedExam_Table[[#Headers],[#Data],[Customer ID]],MedExam_Table[[#Headers],[#Data],[Diabetes Status]],"Not Found",0)</f>
        <v>Diabetes</v>
      </c>
      <c r="L1190" cm="1">
        <f t="array" ref="L1190">_xlfn.XLOOKUP($A1190,Hospitalisation_table[[#All],[Customer ID]],Hospitalisation_table[[#All],[Customer Age]],"Not Found",0)</f>
        <v>20</v>
      </c>
      <c r="M1190" t="str" cm="1">
        <f t="array" ref="M1190">_xlfn.XLOOKUP($A1190,Hospitalisation_table[[#All],[Customer ID]],Hospitalisation_table[[#All],[Date of Birth]],"Not Found",0)</f>
        <v>11-Oct-2002</v>
      </c>
      <c r="N1190" s="22" cm="1">
        <f t="array" ref="N1190">_xlfn.XLOOKUP($A1190,Hospitalisation_table[[#All],[Customer ID]],Hospitalisation_table[[#All],[charges]],"Not Found",0)</f>
        <v>2566.4699999999998</v>
      </c>
      <c r="O1190" t="str" cm="1">
        <f t="array" ref="O1190">_xlfn.XLOOKUP($A1190,Hospitalisation_table[[#All],[Customer ID]],Hospitalisation_table[[#All],[Hospital tier_Updated]],"Not Found",0)</f>
        <v>tier - 2</v>
      </c>
      <c r="P1190" t="str" cm="1">
        <f t="array" ref="P1190">_xlfn.XLOOKUP($A1190,Hospitalisation_table[[#All],[Customer ID]],Hospitalisation_table[[#All],[City tier_updated]],"Not Found",0)</f>
        <v>tier - 3</v>
      </c>
      <c r="Q1190" t="str" cm="1">
        <f t="array" ref="Q1190">_xlfn.XLOOKUP($A1190,Hospitalisation_table[[#All],[Customer ID]],Hospitalisation_table[[#All],[State ID Updated]],"Not Found",0)</f>
        <v>R1013</v>
      </c>
    </row>
    <row r="1191" spans="1:17" x14ac:dyDescent="0.3">
      <c r="A1191" s="14" t="s">
        <v>297</v>
      </c>
      <c r="B1191" t="str" cm="1">
        <f t="array" ref="B1191">_xlfn.XLOOKUP($A1191,CustomersName[[#All],[Customer ID]],CustomersName[[#All],[First Name]],"Not Found",0)</f>
        <v>Hicham</v>
      </c>
      <c r="C1191" cm="1">
        <f t="array" ref="C1191">_xlfn.XLOOKUP($A1191,MedExam_Table[[#Headers],[#Data],[Customer ID]],MedExam_Table[[#Headers],[#Data],[BMI]],"Not Found",0)</f>
        <v>18.46</v>
      </c>
      <c r="D1191" cm="1">
        <f t="array" ref="D1191">_xlfn.XLOOKUP($A1191,MedExam_Table[[#Headers],[#Data],[Customer ID]],MedExam_Table[[#Headers],[#Data],[HBA1C]],"Not Found",0)</f>
        <v>5.25</v>
      </c>
      <c r="E1191" t="str" cm="1">
        <f t="array" ref="E1191">_xlfn.XLOOKUP($A1191,MedExam_Table[[#Headers],[#Data],[Customer ID]],MedExam_Table[[#Headers],[#Data],[Heart Issues Updated]],"Not Found",0)</f>
        <v>No</v>
      </c>
      <c r="F1191" t="str" cm="1">
        <f t="array" ref="F1191">_xlfn.XLOOKUP($A1191,MedExam_Table[[#Headers],[#Data],[Customer ID]],MedExam_Table[[#Headers],[#Data],[Any Transplants Update]],"Not Found",0)</f>
        <v>No</v>
      </c>
      <c r="G1191" t="str" cm="1">
        <f t="array" ref="G1191">_xlfn.XLOOKUP($A1191,MedExam_Table[[#Headers],[#Data],[Customer ID]],MedExam_Table[[#Headers],[#Data],[Cancer history]],"Not Found",0)</f>
        <v>No</v>
      </c>
      <c r="H1191" cm="1">
        <f t="array" ref="H1191">_xlfn.XLOOKUP($A1191,MedExam_Table[[#Headers],[#Data],[Customer ID]],MedExam_Table[[#Headers],[#Data],[NumberOfMajorSurgeries_updated]],"Not Found",0)</f>
        <v>0</v>
      </c>
      <c r="I1191" t="str" cm="1">
        <f t="array" ref="I1191">_xlfn.XLOOKUP($A1191,MedExam_Table[[#Headers],[#Data],[Customer ID]],MedExam_Table[[#Headers],[#Data],[Smoker Updated]],"Not Found",0)</f>
        <v>No</v>
      </c>
      <c r="J1191" t="str" cm="1">
        <f t="array" ref="J1191">_xlfn.XLOOKUP($A1191,MedExam_Table[[#Headers],[#Data],[Customer ID]],MedExam_Table[[#Headers],[#Data],[Weight Status]],"Not Found",0)</f>
        <v>Underweight</v>
      </c>
      <c r="K1191" t="str" cm="1">
        <f t="array" ref="K1191">_xlfn.XLOOKUP($A1191,MedExam_Table[[#Headers],[#Data],[Customer ID]],MedExam_Table[[#Headers],[#Data],[Diabetes Status]],"Not Found",0)</f>
        <v>Normal</v>
      </c>
      <c r="L1191" cm="1">
        <f t="array" ref="L1191">_xlfn.XLOOKUP($A1191,Hospitalisation_table[[#All],[Customer ID]],Hospitalisation_table[[#All],[Customer Age]],"Not Found",0)</f>
        <v>31</v>
      </c>
      <c r="M1191" t="str" cm="1">
        <f t="array" ref="M1191">_xlfn.XLOOKUP($A1191,Hospitalisation_table[[#All],[Customer ID]],Hospitalisation_table[[#All],[Date of Birth]],"Not Found",0)</f>
        <v>17-Nov-1991</v>
      </c>
      <c r="N1191" s="22" cm="1">
        <f t="array" ref="N1191">_xlfn.XLOOKUP($A1191,Hospitalisation_table[[#All],[Customer ID]],Hospitalisation_table[[#All],[charges]],"Not Found",0)</f>
        <v>2545.6799999999998</v>
      </c>
      <c r="O1191" t="str" cm="1">
        <f t="array" ref="O1191">_xlfn.XLOOKUP($A1191,Hospitalisation_table[[#All],[Customer ID]],Hospitalisation_table[[#All],[Hospital tier_Updated]],"Not Found",0)</f>
        <v>tier - 2</v>
      </c>
      <c r="P1191" t="str" cm="1">
        <f t="array" ref="P1191">_xlfn.XLOOKUP($A1191,Hospitalisation_table[[#All],[Customer ID]],Hospitalisation_table[[#All],[City tier_updated]],"Not Found",0)</f>
        <v>tier - 1</v>
      </c>
      <c r="Q1191" t="str" cm="1">
        <f t="array" ref="Q1191">_xlfn.XLOOKUP($A1191,Hospitalisation_table[[#All],[Customer ID]],Hospitalisation_table[[#All],[State ID Updated]],"Not Found",0)</f>
        <v>R1013</v>
      </c>
    </row>
    <row r="1192" spans="1:17" x14ac:dyDescent="0.3">
      <c r="A1192" s="13" t="s">
        <v>2166</v>
      </c>
      <c r="B1192" t="str" cm="1">
        <f t="array" ref="B1192">_xlfn.XLOOKUP($A1192,CustomersName[[#All],[Customer ID]],CustomersName[[#All],[First Name]],"Not Found",0)</f>
        <v>Grace</v>
      </c>
      <c r="C1192" cm="1">
        <f t="array" ref="C1192">_xlfn.XLOOKUP($A1192,MedExam_Table[[#Headers],[#Data],[Customer ID]],MedExam_Table[[#Headers],[#Data],[BMI]],"Not Found",0)</f>
        <v>35.43</v>
      </c>
      <c r="D1192" cm="1">
        <f t="array" ref="D1192">_xlfn.XLOOKUP($A1192,MedExam_Table[[#Headers],[#Data],[Customer ID]],MedExam_Table[[#Headers],[#Data],[HBA1C]],"Not Found",0)</f>
        <v>5.25</v>
      </c>
      <c r="E1192" t="str" cm="1">
        <f t="array" ref="E1192">_xlfn.XLOOKUP($A1192,MedExam_Table[[#Headers],[#Data],[Customer ID]],MedExam_Table[[#Headers],[#Data],[Heart Issues Updated]],"Not Found",0)</f>
        <v>Yes</v>
      </c>
      <c r="F1192" t="str" cm="1">
        <f t="array" ref="F1192">_xlfn.XLOOKUP($A1192,MedExam_Table[[#Headers],[#Data],[Customer ID]],MedExam_Table[[#Headers],[#Data],[Any Transplants Update]],"Not Found",0)</f>
        <v>No</v>
      </c>
      <c r="G1192" t="str" cm="1">
        <f t="array" ref="G1192">_xlfn.XLOOKUP($A1192,MedExam_Table[[#Headers],[#Data],[Customer ID]],MedExam_Table[[#Headers],[#Data],[Cancer history]],"Not Found",0)</f>
        <v>No</v>
      </c>
      <c r="H1192" cm="1">
        <f t="array" ref="H1192">_xlfn.XLOOKUP($A1192,MedExam_Table[[#Headers],[#Data],[Customer ID]],MedExam_Table[[#Headers],[#Data],[NumberOfMajorSurgeries_updated]],"Not Found",0)</f>
        <v>0</v>
      </c>
      <c r="I1192" t="str" cm="1">
        <f t="array" ref="I1192">_xlfn.XLOOKUP($A1192,MedExam_Table[[#Headers],[#Data],[Customer ID]],MedExam_Table[[#Headers],[#Data],[Smoker Updated]],"Not Found",0)</f>
        <v>Yes</v>
      </c>
      <c r="J1192" t="str" cm="1">
        <f t="array" ref="J1192">_xlfn.XLOOKUP($A1192,MedExam_Table[[#Headers],[#Data],[Customer ID]],MedExam_Table[[#Headers],[#Data],[Weight Status]],"Not Found",0)</f>
        <v>Obesity</v>
      </c>
      <c r="K1192" t="str" cm="1">
        <f t="array" ref="K1192">_xlfn.XLOOKUP($A1192,MedExam_Table[[#Headers],[#Data],[Customer ID]],MedExam_Table[[#Headers],[#Data],[Diabetes Status]],"Not Found",0)</f>
        <v>Normal</v>
      </c>
      <c r="L1192" cm="1">
        <f t="array" ref="L1192">_xlfn.XLOOKUP($A1192,Hospitalisation_table[[#All],[Customer ID]],Hospitalisation_table[[#All],[Customer Age]],"Not Found",0)</f>
        <v>46</v>
      </c>
      <c r="M1192" t="str" cm="1">
        <f t="array" ref="M1192">_xlfn.XLOOKUP($A1192,Hospitalisation_table[[#All],[Customer ID]],Hospitalisation_table[[#All],[Date of Birth]],"Not Found",0)</f>
        <v>4-Oct-1976</v>
      </c>
      <c r="N1192" s="22" cm="1">
        <f t="array" ref="N1192">_xlfn.XLOOKUP($A1192,Hospitalisation_table[[#All],[Customer ID]],Hospitalisation_table[[#All],[charges]],"Not Found",0)</f>
        <v>35733.96</v>
      </c>
      <c r="O1192" t="str" cm="1">
        <f t="array" ref="O1192">_xlfn.XLOOKUP($A1192,Hospitalisation_table[[#All],[Customer ID]],Hospitalisation_table[[#All],[Hospital tier_Updated]],"Not Found",0)</f>
        <v>tier - 2</v>
      </c>
      <c r="P1192" t="str" cm="1">
        <f t="array" ref="P1192">_xlfn.XLOOKUP($A1192,Hospitalisation_table[[#All],[Customer ID]],Hospitalisation_table[[#All],[City tier_updated]],"Not Found",0)</f>
        <v>tier - 2</v>
      </c>
      <c r="Q1192" t="str" cm="1">
        <f t="array" ref="Q1192">_xlfn.XLOOKUP($A1192,Hospitalisation_table[[#All],[Customer ID]],Hospitalisation_table[[#All],[State ID Updated]],"Not Found",0)</f>
        <v>R1011</v>
      </c>
    </row>
    <row r="1193" spans="1:17" x14ac:dyDescent="0.3">
      <c r="A1193" s="14" t="s">
        <v>296</v>
      </c>
      <c r="B1193" t="str" cm="1">
        <f t="array" ref="B1193">_xlfn.XLOOKUP($A1193,CustomersName[[#All],[Customer ID]],CustomersName[[#All],[First Name]],"Not Found",0)</f>
        <v>Sarah</v>
      </c>
      <c r="C1193" cm="1">
        <f t="array" ref="C1193">_xlfn.XLOOKUP($A1193,MedExam_Table[[#Headers],[#Data],[Customer ID]],MedExam_Table[[#Headers],[#Data],[BMI]],"Not Found",0)</f>
        <v>17.3</v>
      </c>
      <c r="D1193" cm="1">
        <f t="array" ref="D1193">_xlfn.XLOOKUP($A1193,MedExam_Table[[#Headers],[#Data],[Customer ID]],MedExam_Table[[#Headers],[#Data],[HBA1C]],"Not Found",0)</f>
        <v>4.75</v>
      </c>
      <c r="E1193" t="str" cm="1">
        <f t="array" ref="E1193">_xlfn.XLOOKUP($A1193,MedExam_Table[[#Headers],[#Data],[Customer ID]],MedExam_Table[[#Headers],[#Data],[Heart Issues Updated]],"Not Found",0)</f>
        <v>No</v>
      </c>
      <c r="F1193" t="str" cm="1">
        <f t="array" ref="F1193">_xlfn.XLOOKUP($A1193,MedExam_Table[[#Headers],[#Data],[Customer ID]],MedExam_Table[[#Headers],[#Data],[Any Transplants Update]],"Not Found",0)</f>
        <v>No</v>
      </c>
      <c r="G1193" t="str" cm="1">
        <f t="array" ref="G1193">_xlfn.XLOOKUP($A1193,MedExam_Table[[#Headers],[#Data],[Customer ID]],MedExam_Table[[#Headers],[#Data],[Cancer history]],"Not Found",0)</f>
        <v>No</v>
      </c>
      <c r="H1193" cm="1">
        <f t="array" ref="H1193">_xlfn.XLOOKUP($A1193,MedExam_Table[[#Headers],[#Data],[Customer ID]],MedExam_Table[[#Headers],[#Data],[NumberOfMajorSurgeries_updated]],"Not Found",0)</f>
        <v>0</v>
      </c>
      <c r="I1193" t="str" cm="1">
        <f t="array" ref="I1193">_xlfn.XLOOKUP($A1193,MedExam_Table[[#Headers],[#Data],[Customer ID]],MedExam_Table[[#Headers],[#Data],[Smoker Updated]],"Not Found",0)</f>
        <v>No</v>
      </c>
      <c r="J1193" t="str" cm="1">
        <f t="array" ref="J1193">_xlfn.XLOOKUP($A1193,MedExam_Table[[#Headers],[#Data],[Customer ID]],MedExam_Table[[#Headers],[#Data],[Weight Status]],"Not Found",0)</f>
        <v>Underweight</v>
      </c>
      <c r="K1193" t="str" cm="1">
        <f t="array" ref="K1193">_xlfn.XLOOKUP($A1193,MedExam_Table[[#Headers],[#Data],[Customer ID]],MedExam_Table[[#Headers],[#Data],[Diabetes Status]],"Not Found",0)</f>
        <v>Normal</v>
      </c>
      <c r="L1193" cm="1">
        <f t="array" ref="L1193">_xlfn.XLOOKUP($A1193,Hospitalisation_table[[#All],[Customer ID]],Hospitalisation_table[[#All],[Customer Age]],"Not Found",0)</f>
        <v>32</v>
      </c>
      <c r="M1193" t="str" cm="1">
        <f t="array" ref="M1193">_xlfn.XLOOKUP($A1193,Hospitalisation_table[[#All],[Customer ID]],Hospitalisation_table[[#All],[Date of Birth]],"Not Found",0)</f>
        <v>1-Oct-1990</v>
      </c>
      <c r="N1193" s="22" cm="1">
        <f t="array" ref="N1193">_xlfn.XLOOKUP($A1193,Hospitalisation_table[[#All],[Customer ID]],Hospitalisation_table[[#All],[charges]],"Not Found",0)</f>
        <v>2540.39</v>
      </c>
      <c r="O1193" t="str" cm="1">
        <f t="array" ref="O1193">_xlfn.XLOOKUP($A1193,Hospitalisation_table[[#All],[Customer ID]],Hospitalisation_table[[#All],[Hospital tier_Updated]],"Not Found",0)</f>
        <v>tier - 2</v>
      </c>
      <c r="P1193" t="str" cm="1">
        <f t="array" ref="P1193">_xlfn.XLOOKUP($A1193,Hospitalisation_table[[#All],[Customer ID]],Hospitalisation_table[[#All],[City tier_updated]],"Not Found",0)</f>
        <v>tier - 2</v>
      </c>
      <c r="Q1193" t="str" cm="1">
        <f t="array" ref="Q1193">_xlfn.XLOOKUP($A1193,Hospitalisation_table[[#All],[Customer ID]],Hospitalisation_table[[#All],[State ID Updated]],"Not Found",0)</f>
        <v>R1013</v>
      </c>
    </row>
    <row r="1194" spans="1:17" x14ac:dyDescent="0.3">
      <c r="A1194" s="13" t="s">
        <v>295</v>
      </c>
      <c r="B1194" t="str" cm="1">
        <f t="array" ref="B1194">_xlfn.XLOOKUP($A1194,CustomersName[[#All],[Customer ID]],CustomersName[[#All],[First Name]],"Not Found",0)</f>
        <v>Anthhny S</v>
      </c>
      <c r="C1194" cm="1">
        <f t="array" ref="C1194">_xlfn.XLOOKUP($A1194,MedExam_Table[[#Headers],[#Data],[Customer ID]],MedExam_Table[[#Headers],[#Data],[BMI]],"Not Found",0)</f>
        <v>35.625</v>
      </c>
      <c r="D1194" cm="1">
        <f t="array" ref="D1194">_xlfn.XLOOKUP($A1194,MedExam_Table[[#Headers],[#Data],[Customer ID]],MedExam_Table[[#Headers],[#Data],[HBA1C]],"Not Found",0)</f>
        <v>4.68</v>
      </c>
      <c r="E1194" t="str" cm="1">
        <f t="array" ref="E1194">_xlfn.XLOOKUP($A1194,MedExam_Table[[#Headers],[#Data],[Customer ID]],MedExam_Table[[#Headers],[#Data],[Heart Issues Updated]],"Not Found",0)</f>
        <v>Yes</v>
      </c>
      <c r="F1194" t="str" cm="1">
        <f t="array" ref="F1194">_xlfn.XLOOKUP($A1194,MedExam_Table[[#Headers],[#Data],[Customer ID]],MedExam_Table[[#Headers],[#Data],[Any Transplants Update]],"Not Found",0)</f>
        <v>No</v>
      </c>
      <c r="G1194" t="str" cm="1">
        <f t="array" ref="G1194">_xlfn.XLOOKUP($A1194,MedExam_Table[[#Headers],[#Data],[Customer ID]],MedExam_Table[[#Headers],[#Data],[Cancer history]],"Not Found",0)</f>
        <v>Yes</v>
      </c>
      <c r="H1194" cm="1">
        <f t="array" ref="H1194">_xlfn.XLOOKUP($A1194,MedExam_Table[[#Headers],[#Data],[Customer ID]],MedExam_Table[[#Headers],[#Data],[NumberOfMajorSurgeries_updated]],"Not Found",0)</f>
        <v>1</v>
      </c>
      <c r="I1194" t="str" cm="1">
        <f t="array" ref="I1194">_xlfn.XLOOKUP($A1194,MedExam_Table[[#Headers],[#Data],[Customer ID]],MedExam_Table[[#Headers],[#Data],[Smoker Updated]],"Not Found",0)</f>
        <v>No</v>
      </c>
      <c r="J1194" t="str" cm="1">
        <f t="array" ref="J1194">_xlfn.XLOOKUP($A1194,MedExam_Table[[#Headers],[#Data],[Customer ID]],MedExam_Table[[#Headers],[#Data],[Weight Status]],"Not Found",0)</f>
        <v>Obesity</v>
      </c>
      <c r="K1194" t="str" cm="1">
        <f t="array" ref="K1194">_xlfn.XLOOKUP($A1194,MedExam_Table[[#Headers],[#Data],[Customer ID]],MedExam_Table[[#Headers],[#Data],[Diabetes Status]],"Not Found",0)</f>
        <v>Normal</v>
      </c>
      <c r="L1194" cm="1">
        <f t="array" ref="L1194">_xlfn.XLOOKUP($A1194,Hospitalisation_table[[#All],[Customer ID]],Hospitalisation_table[[#All],[Customer Age]],"Not Found",0)</f>
        <v>25</v>
      </c>
      <c r="M1194" t="str" cm="1">
        <f t="array" ref="M1194">_xlfn.XLOOKUP($A1194,Hospitalisation_table[[#All],[Customer ID]],Hospitalisation_table[[#All],[Date of Birth]],"Not Found",0)</f>
        <v>28-Jul-1997</v>
      </c>
      <c r="N1194" s="22" cm="1">
        <f t="array" ref="N1194">_xlfn.XLOOKUP($A1194,Hospitalisation_table[[#All],[Customer ID]],Hospitalisation_table[[#All],[charges]],"Not Found",0)</f>
        <v>2534.39</v>
      </c>
      <c r="O1194" t="str" cm="1">
        <f t="array" ref="O1194">_xlfn.XLOOKUP($A1194,Hospitalisation_table[[#All],[Customer ID]],Hospitalisation_table[[#All],[Hospital tier_Updated]],"Not Found",0)</f>
        <v>tier - 3</v>
      </c>
      <c r="P1194" t="str" cm="1">
        <f t="array" ref="P1194">_xlfn.XLOOKUP($A1194,Hospitalisation_table[[#All],[Customer ID]],Hospitalisation_table[[#All],[City tier_updated]],"Not Found",0)</f>
        <v>tier - 3</v>
      </c>
      <c r="Q1194" t="str" cm="1">
        <f t="array" ref="Q1194">_xlfn.XLOOKUP($A1194,Hospitalisation_table[[#All],[Customer ID]],Hospitalisation_table[[#All],[State ID Updated]],"Not Found",0)</f>
        <v>R1012</v>
      </c>
    </row>
    <row r="1195" spans="1:17" x14ac:dyDescent="0.3">
      <c r="A1195" s="14" t="s">
        <v>294</v>
      </c>
      <c r="B1195" t="str" cm="1">
        <f t="array" ref="B1195">_xlfn.XLOOKUP($A1195,CustomersName[[#All],[Customer ID]],CustomersName[[#All],[First Name]],"Not Found",0)</f>
        <v>Elisabetta</v>
      </c>
      <c r="C1195" cm="1">
        <f t="array" ref="C1195">_xlfn.XLOOKUP($A1195,MedExam_Table[[#Headers],[#Data],[Customer ID]],MedExam_Table[[#Headers],[#Data],[BMI]],"Not Found",0)</f>
        <v>20.234999999999999</v>
      </c>
      <c r="D1195" cm="1">
        <f t="array" ref="D1195">_xlfn.XLOOKUP($A1195,MedExam_Table[[#Headers],[#Data],[Customer ID]],MedExam_Table[[#Headers],[#Data],[HBA1C]],"Not Found",0)</f>
        <v>6.17</v>
      </c>
      <c r="E1195" t="str" cm="1">
        <f t="array" ref="E1195">_xlfn.XLOOKUP($A1195,MedExam_Table[[#Headers],[#Data],[Customer ID]],MedExam_Table[[#Headers],[#Data],[Heart Issues Updated]],"Not Found",0)</f>
        <v>Yes</v>
      </c>
      <c r="F1195" t="str" cm="1">
        <f t="array" ref="F1195">_xlfn.XLOOKUP($A1195,MedExam_Table[[#Headers],[#Data],[Customer ID]],MedExam_Table[[#Headers],[#Data],[Any Transplants Update]],"Not Found",0)</f>
        <v>Yes</v>
      </c>
      <c r="G1195" t="str" cm="1">
        <f t="array" ref="G1195">_xlfn.XLOOKUP($A1195,MedExam_Table[[#Headers],[#Data],[Customer ID]],MedExam_Table[[#Headers],[#Data],[Cancer history]],"Not Found",0)</f>
        <v>No</v>
      </c>
      <c r="H1195" cm="1">
        <f t="array" ref="H1195">_xlfn.XLOOKUP($A1195,MedExam_Table[[#Headers],[#Data],[Customer ID]],MedExam_Table[[#Headers],[#Data],[NumberOfMajorSurgeries_updated]],"Not Found",0)</f>
        <v>2</v>
      </c>
      <c r="I1195" t="str" cm="1">
        <f t="array" ref="I1195">_xlfn.XLOOKUP($A1195,MedExam_Table[[#Headers],[#Data],[Customer ID]],MedExam_Table[[#Headers],[#Data],[Smoker Updated]],"Not Found",0)</f>
        <v>No</v>
      </c>
      <c r="J1195" t="str" cm="1">
        <f t="array" ref="J1195">_xlfn.XLOOKUP($A1195,MedExam_Table[[#Headers],[#Data],[Customer ID]],MedExam_Table[[#Headers],[#Data],[Weight Status]],"Not Found",0)</f>
        <v>NormalWeight</v>
      </c>
      <c r="K1195" t="str" cm="1">
        <f t="array" ref="K1195">_xlfn.XLOOKUP($A1195,MedExam_Table[[#Headers],[#Data],[Customer ID]],MedExam_Table[[#Headers],[#Data],[Diabetes Status]],"Not Found",0)</f>
        <v>Prediabetes</v>
      </c>
      <c r="L1195" cm="1">
        <f t="array" ref="L1195">_xlfn.XLOOKUP($A1195,Hospitalisation_table[[#All],[Customer ID]],Hospitalisation_table[[#All],[Customer Age]],"Not Found",0)</f>
        <v>22</v>
      </c>
      <c r="M1195" t="str" cm="1">
        <f t="array" ref="M1195">_xlfn.XLOOKUP($A1195,Hospitalisation_table[[#All],[Customer ID]],Hospitalisation_table[[#All],[Date of Birth]],"Not Found",0)</f>
        <v>25-Aug-2000</v>
      </c>
      <c r="N1195" s="22" cm="1">
        <f t="array" ref="N1195">_xlfn.XLOOKUP($A1195,Hospitalisation_table[[#All],[Customer ID]],Hospitalisation_table[[#All],[charges]],"Not Found",0)</f>
        <v>2527.8200000000002</v>
      </c>
      <c r="O1195" t="str" cm="1">
        <f t="array" ref="O1195">_xlfn.XLOOKUP($A1195,Hospitalisation_table[[#All],[Customer ID]],Hospitalisation_table[[#All],[Hospital tier_Updated]],"Not Found",0)</f>
        <v>tier - 2</v>
      </c>
      <c r="P1195" t="str" cm="1">
        <f t="array" ref="P1195">_xlfn.XLOOKUP($A1195,Hospitalisation_table[[#All],[Customer ID]],Hospitalisation_table[[#All],[City tier_updated]],"Not Found",0)</f>
        <v>tier - 3</v>
      </c>
      <c r="Q1195" t="str" cm="1">
        <f t="array" ref="Q1195">_xlfn.XLOOKUP($A1195,Hospitalisation_table[[#All],[Customer ID]],Hospitalisation_table[[#All],[State ID Updated]],"Not Found",0)</f>
        <v>R1012</v>
      </c>
    </row>
    <row r="1196" spans="1:17" x14ac:dyDescent="0.3">
      <c r="A1196" s="13" t="s">
        <v>293</v>
      </c>
      <c r="B1196" t="str" cm="1">
        <f t="array" ref="B1196">_xlfn.XLOOKUP($A1196,CustomersName[[#All],[Customer ID]],CustomersName[[#All],[First Name]],"Not Found",0)</f>
        <v>Trevhr N.</v>
      </c>
      <c r="C1196" cm="1">
        <f t="array" ref="C1196">_xlfn.XLOOKUP($A1196,MedExam_Table[[#Headers],[#Data],[Customer ID]],MedExam_Table[[#Headers],[#Data],[BMI]],"Not Found",0)</f>
        <v>27.55</v>
      </c>
      <c r="D1196" cm="1">
        <f t="array" ref="D1196">_xlfn.XLOOKUP($A1196,MedExam_Table[[#Headers],[#Data],[Customer ID]],MedExam_Table[[#Headers],[#Data],[HBA1C]],"Not Found",0)</f>
        <v>4.5599999999999996</v>
      </c>
      <c r="E1196" t="str" cm="1">
        <f t="array" ref="E1196">_xlfn.XLOOKUP($A1196,MedExam_Table[[#Headers],[#Data],[Customer ID]],MedExam_Table[[#Headers],[#Data],[Heart Issues Updated]],"Not Found",0)</f>
        <v>Yes</v>
      </c>
      <c r="F1196" t="str" cm="1">
        <f t="array" ref="F1196">_xlfn.XLOOKUP($A1196,MedExam_Table[[#Headers],[#Data],[Customer ID]],MedExam_Table[[#Headers],[#Data],[Any Transplants Update]],"Not Found",0)</f>
        <v>No</v>
      </c>
      <c r="G1196" t="str" cm="1">
        <f t="array" ref="G1196">_xlfn.XLOOKUP($A1196,MedExam_Table[[#Headers],[#Data],[Customer ID]],MedExam_Table[[#Headers],[#Data],[Cancer history]],"Not Found",0)</f>
        <v>Yes</v>
      </c>
      <c r="H1196" cm="1">
        <f t="array" ref="H1196">_xlfn.XLOOKUP($A1196,MedExam_Table[[#Headers],[#Data],[Customer ID]],MedExam_Table[[#Headers],[#Data],[NumberOfMajorSurgeries_updated]],"Not Found",0)</f>
        <v>1</v>
      </c>
      <c r="I1196" t="str" cm="1">
        <f t="array" ref="I1196">_xlfn.XLOOKUP($A1196,MedExam_Table[[#Headers],[#Data],[Customer ID]],MedExam_Table[[#Headers],[#Data],[Smoker Updated]],"Not Found",0)</f>
        <v>No</v>
      </c>
      <c r="J1196" t="str" cm="1">
        <f t="array" ref="J1196">_xlfn.XLOOKUP($A1196,MedExam_Table[[#Headers],[#Data],[Customer ID]],MedExam_Table[[#Headers],[#Data],[Weight Status]],"Not Found",0)</f>
        <v>OverWeight</v>
      </c>
      <c r="K1196" t="str" cm="1">
        <f t="array" ref="K1196">_xlfn.XLOOKUP($A1196,MedExam_Table[[#Headers],[#Data],[Customer ID]],MedExam_Table[[#Headers],[#Data],[Diabetes Status]],"Not Found",0)</f>
        <v>Normal</v>
      </c>
      <c r="L1196" cm="1">
        <f t="array" ref="L1196">_xlfn.XLOOKUP($A1196,Hospitalisation_table[[#All],[Customer ID]],Hospitalisation_table[[#All],[Customer Age]],"Not Found",0)</f>
        <v>25</v>
      </c>
      <c r="M1196" t="str" cm="1">
        <f t="array" ref="M1196">_xlfn.XLOOKUP($A1196,Hospitalisation_table[[#All],[Customer ID]],Hospitalisation_table[[#All],[Date of Birth]],"Not Found",0)</f>
        <v>2-Nov-1997</v>
      </c>
      <c r="N1196" s="22" cm="1">
        <f t="array" ref="N1196">_xlfn.XLOOKUP($A1196,Hospitalisation_table[[#All],[Customer ID]],Hospitalisation_table[[#All],[charges]],"Not Found",0)</f>
        <v>2523.17</v>
      </c>
      <c r="O1196" t="str" cm="1">
        <f t="array" ref="O1196">_xlfn.XLOOKUP($A1196,Hospitalisation_table[[#All],[Customer ID]],Hospitalisation_table[[#All],[Hospital tier_Updated]],"Not Found",0)</f>
        <v>tier - 3</v>
      </c>
      <c r="P1196" t="str" cm="1">
        <f t="array" ref="P1196">_xlfn.XLOOKUP($A1196,Hospitalisation_table[[#All],[Customer ID]],Hospitalisation_table[[#All],[City tier_updated]],"Not Found",0)</f>
        <v>tier - 1</v>
      </c>
      <c r="Q1196" t="str" cm="1">
        <f t="array" ref="Q1196">_xlfn.XLOOKUP($A1196,Hospitalisation_table[[#All],[Customer ID]],Hospitalisation_table[[#All],[State ID Updated]],"Not Found",0)</f>
        <v>R1012</v>
      </c>
    </row>
    <row r="1197" spans="1:17" x14ac:dyDescent="0.3">
      <c r="A1197" s="14" t="s">
        <v>292</v>
      </c>
      <c r="B1197" t="str" cm="1">
        <f t="array" ref="B1197">_xlfn.XLOOKUP($A1197,CustomersName[[#All],[Customer ID]],CustomersName[[#All],[First Name]],"Not Found",0)</f>
        <v>Nancy</v>
      </c>
      <c r="C1197" cm="1">
        <f t="array" ref="C1197">_xlfn.XLOOKUP($A1197,MedExam_Table[[#Headers],[#Data],[Customer ID]],MedExam_Table[[#Headers],[#Data],[BMI]],"Not Found",0)</f>
        <v>17.97</v>
      </c>
      <c r="D1197" cm="1">
        <f t="array" ref="D1197">_xlfn.XLOOKUP($A1197,MedExam_Table[[#Headers],[#Data],[Customer ID]],MedExam_Table[[#Headers],[#Data],[HBA1C]],"Not Found",0)</f>
        <v>6.3</v>
      </c>
      <c r="E1197" t="str" cm="1">
        <f t="array" ref="E1197">_xlfn.XLOOKUP($A1197,MedExam_Table[[#Headers],[#Data],[Customer ID]],MedExam_Table[[#Headers],[#Data],[Heart Issues Updated]],"Not Found",0)</f>
        <v>No</v>
      </c>
      <c r="F1197" t="str" cm="1">
        <f t="array" ref="F1197">_xlfn.XLOOKUP($A1197,MedExam_Table[[#Headers],[#Data],[Customer ID]],MedExam_Table[[#Headers],[#Data],[Any Transplants Update]],"Not Found",0)</f>
        <v>No</v>
      </c>
      <c r="G1197" t="str" cm="1">
        <f t="array" ref="G1197">_xlfn.XLOOKUP($A1197,MedExam_Table[[#Headers],[#Data],[Customer ID]],MedExam_Table[[#Headers],[#Data],[Cancer history]],"Not Found",0)</f>
        <v>No</v>
      </c>
      <c r="H1197" cm="1">
        <f t="array" ref="H1197">_xlfn.XLOOKUP($A1197,MedExam_Table[[#Headers],[#Data],[Customer ID]],MedExam_Table[[#Headers],[#Data],[NumberOfMajorSurgeries_updated]],"Not Found",0)</f>
        <v>0</v>
      </c>
      <c r="I1197" t="str" cm="1">
        <f t="array" ref="I1197">_xlfn.XLOOKUP($A1197,MedExam_Table[[#Headers],[#Data],[Customer ID]],MedExam_Table[[#Headers],[#Data],[Smoker Updated]],"Not Found",0)</f>
        <v>No</v>
      </c>
      <c r="J1197" t="str" cm="1">
        <f t="array" ref="J1197">_xlfn.XLOOKUP($A1197,MedExam_Table[[#Headers],[#Data],[Customer ID]],MedExam_Table[[#Headers],[#Data],[Weight Status]],"Not Found",0)</f>
        <v>Underweight</v>
      </c>
      <c r="K1197" t="str" cm="1">
        <f t="array" ref="K1197">_xlfn.XLOOKUP($A1197,MedExam_Table[[#Headers],[#Data],[Customer ID]],MedExam_Table[[#Headers],[#Data],[Diabetes Status]],"Not Found",0)</f>
        <v>Prediabetes</v>
      </c>
      <c r="L1197" cm="1">
        <f t="array" ref="L1197">_xlfn.XLOOKUP($A1197,Hospitalisation_table[[#All],[Customer ID]],Hospitalisation_table[[#All],[Customer Age]],"Not Found",0)</f>
        <v>31</v>
      </c>
      <c r="M1197" t="str" cm="1">
        <f t="array" ref="M1197">_xlfn.XLOOKUP($A1197,Hospitalisation_table[[#All],[Customer ID]],Hospitalisation_table[[#All],[Date of Birth]],"Not Found",0)</f>
        <v>5-Aug-1991</v>
      </c>
      <c r="N1197" s="22" cm="1">
        <f t="array" ref="N1197">_xlfn.XLOOKUP($A1197,Hospitalisation_table[[#All],[Customer ID]],Hospitalisation_table[[#All],[charges]],"Not Found",0)</f>
        <v>2510.79</v>
      </c>
      <c r="O1197" t="str" cm="1">
        <f t="array" ref="O1197">_xlfn.XLOOKUP($A1197,Hospitalisation_table[[#All],[Customer ID]],Hospitalisation_table[[#All],[Hospital tier_Updated]],"Not Found",0)</f>
        <v>tier - 2</v>
      </c>
      <c r="P1197" t="str" cm="1">
        <f t="array" ref="P1197">_xlfn.XLOOKUP($A1197,Hospitalisation_table[[#All],[Customer ID]],Hospitalisation_table[[#All],[City tier_updated]],"Not Found",0)</f>
        <v>tier - 1</v>
      </c>
      <c r="Q1197" t="str" cm="1">
        <f t="array" ref="Q1197">_xlfn.XLOOKUP($A1197,Hospitalisation_table[[#All],[Customer ID]],Hospitalisation_table[[#All],[State ID Updated]],"Not Found",0)</f>
        <v>R1013</v>
      </c>
    </row>
    <row r="1198" spans="1:17" x14ac:dyDescent="0.3">
      <c r="A1198" s="13" t="s">
        <v>291</v>
      </c>
      <c r="B1198" t="str" cm="1">
        <f t="array" ref="B1198">_xlfn.XLOOKUP($A1198,CustomersName[[#All],[Customer ID]],CustomersName[[#All],[First Name]],"Not Found",0)</f>
        <v>Allhson R.</v>
      </c>
      <c r="C1198" cm="1">
        <f t="array" ref="C1198">_xlfn.XLOOKUP($A1198,MedExam_Table[[#Headers],[#Data],[Customer ID]],MedExam_Table[[#Headers],[#Data],[BMI]],"Not Found",0)</f>
        <v>29.98</v>
      </c>
      <c r="D1198" cm="1">
        <f t="array" ref="D1198">_xlfn.XLOOKUP($A1198,MedExam_Table[[#Headers],[#Data],[Customer ID]],MedExam_Table[[#Headers],[#Data],[HBA1C]],"Not Found",0)</f>
        <v>6.03</v>
      </c>
      <c r="E1198" t="str" cm="1">
        <f t="array" ref="E1198">_xlfn.XLOOKUP($A1198,MedExam_Table[[#Headers],[#Data],[Customer ID]],MedExam_Table[[#Headers],[#Data],[Heart Issues Updated]],"Not Found",0)</f>
        <v>No</v>
      </c>
      <c r="F1198" t="str" cm="1">
        <f t="array" ref="F1198">_xlfn.XLOOKUP($A1198,MedExam_Table[[#Headers],[#Data],[Customer ID]],MedExam_Table[[#Headers],[#Data],[Any Transplants Update]],"Not Found",0)</f>
        <v>Yes</v>
      </c>
      <c r="G1198" t="str" cm="1">
        <f t="array" ref="G1198">_xlfn.XLOOKUP($A1198,MedExam_Table[[#Headers],[#Data],[Customer ID]],MedExam_Table[[#Headers],[#Data],[Cancer history]],"Not Found",0)</f>
        <v>No</v>
      </c>
      <c r="H1198" cm="1">
        <f t="array" ref="H1198">_xlfn.XLOOKUP($A1198,MedExam_Table[[#Headers],[#Data],[Customer ID]],MedExam_Table[[#Headers],[#Data],[NumberOfMajorSurgeries_updated]],"Not Found",0)</f>
        <v>1</v>
      </c>
      <c r="I1198" t="str" cm="1">
        <f t="array" ref="I1198">_xlfn.XLOOKUP($A1198,MedExam_Table[[#Headers],[#Data],[Customer ID]],MedExam_Table[[#Headers],[#Data],[Smoker Updated]],"Not Found",0)</f>
        <v>No</v>
      </c>
      <c r="J1198" t="str" cm="1">
        <f t="array" ref="J1198">_xlfn.XLOOKUP($A1198,MedExam_Table[[#Headers],[#Data],[Customer ID]],MedExam_Table[[#Headers],[#Data],[Weight Status]],"Not Found",0)</f>
        <v>OverWeight</v>
      </c>
      <c r="K1198" t="str" cm="1">
        <f t="array" ref="K1198">_xlfn.XLOOKUP($A1198,MedExam_Table[[#Headers],[#Data],[Customer ID]],MedExam_Table[[#Headers],[#Data],[Diabetes Status]],"Not Found",0)</f>
        <v>Prediabetes</v>
      </c>
      <c r="L1198" cm="1">
        <f t="array" ref="L1198">_xlfn.XLOOKUP($A1198,Hospitalisation_table[[#All],[Customer ID]],Hospitalisation_table[[#All],[Customer Age]],"Not Found",0)</f>
        <v>18</v>
      </c>
      <c r="M1198" t="str" cm="1">
        <f t="array" ref="M1198">_xlfn.XLOOKUP($A1198,Hospitalisation_table[[#All],[Customer ID]],Hospitalisation_table[[#All],[Date of Birth]],"Not Found",0)</f>
        <v>6-Sep-2004</v>
      </c>
      <c r="N1198" s="22" cm="1">
        <f t="array" ref="N1198">_xlfn.XLOOKUP($A1198,Hospitalisation_table[[#All],[Customer ID]],Hospitalisation_table[[#All],[charges]],"Not Found",0)</f>
        <v>2500.9299999999998</v>
      </c>
      <c r="O1198" t="str" cm="1">
        <f t="array" ref="O1198">_xlfn.XLOOKUP($A1198,Hospitalisation_table[[#All],[Customer ID]],Hospitalisation_table[[#All],[Hospital tier_Updated]],"Not Found",0)</f>
        <v>tier - 2</v>
      </c>
      <c r="P1198" t="str" cm="1">
        <f t="array" ref="P1198">_xlfn.XLOOKUP($A1198,Hospitalisation_table[[#All],[Customer ID]],Hospitalisation_table[[#All],[City tier_updated]],"Not Found",0)</f>
        <v>tier - 2</v>
      </c>
      <c r="Q1198" t="str" cm="1">
        <f t="array" ref="Q1198">_xlfn.XLOOKUP($A1198,Hospitalisation_table[[#All],[Customer ID]],Hospitalisation_table[[#All],[State ID Updated]],"Not Found",0)</f>
        <v>R1012</v>
      </c>
    </row>
    <row r="1199" spans="1:17" x14ac:dyDescent="0.3">
      <c r="A1199" s="14" t="s">
        <v>290</v>
      </c>
      <c r="B1199" t="str" cm="1">
        <f t="array" ref="B1199">_xlfn.XLOOKUP($A1199,CustomersName[[#All],[Customer ID]],CustomersName[[#All],[First Name]],"Not Found",0)</f>
        <v>Rhbert J.</v>
      </c>
      <c r="C1199" cm="1">
        <f t="array" ref="C1199">_xlfn.XLOOKUP($A1199,MedExam_Table[[#Headers],[#Data],[Customer ID]],MedExam_Table[[#Headers],[#Data],[BMI]],"Not Found",0)</f>
        <v>33.659999999999997</v>
      </c>
      <c r="D1199" cm="1">
        <f t="array" ref="D1199">_xlfn.XLOOKUP($A1199,MedExam_Table[[#Headers],[#Data],[Customer ID]],MedExam_Table[[#Headers],[#Data],[HBA1C]],"Not Found",0)</f>
        <v>4.2</v>
      </c>
      <c r="E1199" t="str" cm="1">
        <f t="array" ref="E1199">_xlfn.XLOOKUP($A1199,MedExam_Table[[#Headers],[#Data],[Customer ID]],MedExam_Table[[#Headers],[#Data],[Heart Issues Updated]],"Not Found",0)</f>
        <v>Yes</v>
      </c>
      <c r="F1199" t="str" cm="1">
        <f t="array" ref="F1199">_xlfn.XLOOKUP($A1199,MedExam_Table[[#Headers],[#Data],[Customer ID]],MedExam_Table[[#Headers],[#Data],[Any Transplants Update]],"Not Found",0)</f>
        <v>No</v>
      </c>
      <c r="G1199" t="str" cm="1">
        <f t="array" ref="G1199">_xlfn.XLOOKUP($A1199,MedExam_Table[[#Headers],[#Data],[Customer ID]],MedExam_Table[[#Headers],[#Data],[Cancer history]],"Not Found",0)</f>
        <v>No</v>
      </c>
      <c r="H1199" cm="1">
        <f t="array" ref="H1199">_xlfn.XLOOKUP($A1199,MedExam_Table[[#Headers],[#Data],[Customer ID]],MedExam_Table[[#Headers],[#Data],[NumberOfMajorSurgeries_updated]],"Not Found",0)</f>
        <v>1</v>
      </c>
      <c r="I1199" t="str" cm="1">
        <f t="array" ref="I1199">_xlfn.XLOOKUP($A1199,MedExam_Table[[#Headers],[#Data],[Customer ID]],MedExam_Table[[#Headers],[#Data],[Smoker Updated]],"Not Found",0)</f>
        <v>No</v>
      </c>
      <c r="J1199" t="str" cm="1">
        <f t="array" ref="J1199">_xlfn.XLOOKUP($A1199,MedExam_Table[[#Headers],[#Data],[Customer ID]],MedExam_Table[[#Headers],[#Data],[Weight Status]],"Not Found",0)</f>
        <v>Obesity</v>
      </c>
      <c r="K1199" t="str" cm="1">
        <f t="array" ref="K1199">_xlfn.XLOOKUP($A1199,MedExam_Table[[#Headers],[#Data],[Customer ID]],MedExam_Table[[#Headers],[#Data],[Diabetes Status]],"Not Found",0)</f>
        <v>Normal</v>
      </c>
      <c r="L1199" cm="1">
        <f t="array" ref="L1199">_xlfn.XLOOKUP($A1199,Hospitalisation_table[[#All],[Customer ID]],Hospitalisation_table[[#All],[Customer Age]],"Not Found",0)</f>
        <v>27</v>
      </c>
      <c r="M1199" t="str" cm="1">
        <f t="array" ref="M1199">_xlfn.XLOOKUP($A1199,Hospitalisation_table[[#All],[Customer ID]],Hospitalisation_table[[#All],[Date of Birth]],"Not Found",0)</f>
        <v>15-Oct-1995</v>
      </c>
      <c r="N1199" s="22" cm="1">
        <f t="array" ref="N1199">_xlfn.XLOOKUP($A1199,Hospitalisation_table[[#All],[Customer ID]],Hospitalisation_table[[#All],[charges]],"Not Found",0)</f>
        <v>2498.41</v>
      </c>
      <c r="O1199" t="str" cm="1">
        <f t="array" ref="O1199">_xlfn.XLOOKUP($A1199,Hospitalisation_table[[#All],[Customer ID]],Hospitalisation_table[[#All],[Hospital tier_Updated]],"Not Found",0)</f>
        <v>tier - 3</v>
      </c>
      <c r="P1199" t="str" cm="1">
        <f t="array" ref="P1199">_xlfn.XLOOKUP($A1199,Hospitalisation_table[[#All],[Customer ID]],Hospitalisation_table[[#All],[City tier_updated]],"Not Found",0)</f>
        <v>tier - 3</v>
      </c>
      <c r="Q1199" t="str" cm="1">
        <f t="array" ref="Q1199">_xlfn.XLOOKUP($A1199,Hospitalisation_table[[#All],[Customer ID]],Hospitalisation_table[[#All],[State ID Updated]],"Not Found",0)</f>
        <v>R1013</v>
      </c>
    </row>
    <row r="1200" spans="1:17" x14ac:dyDescent="0.3">
      <c r="A1200" s="13" t="s">
        <v>289</v>
      </c>
      <c r="B1200" t="str" cm="1">
        <f t="array" ref="B1200">_xlfn.XLOOKUP($A1200,CustomersName[[#All],[Customer ID]],CustomersName[[#All],[First Name]],"Not Found",0)</f>
        <v>Nicholas</v>
      </c>
      <c r="C1200" cm="1">
        <f t="array" ref="C1200">_xlfn.XLOOKUP($A1200,MedExam_Table[[#Headers],[#Data],[Customer ID]],MedExam_Table[[#Headers],[#Data],[BMI]],"Not Found",0)</f>
        <v>32.67</v>
      </c>
      <c r="D1200" cm="1">
        <f t="array" ref="D1200">_xlfn.XLOOKUP($A1200,MedExam_Table[[#Headers],[#Data],[Customer ID]],MedExam_Table[[#Headers],[#Data],[HBA1C]],"Not Found",0)</f>
        <v>5.61</v>
      </c>
      <c r="E1200" t="str" cm="1">
        <f t="array" ref="E1200">_xlfn.XLOOKUP($A1200,MedExam_Table[[#Headers],[#Data],[Customer ID]],MedExam_Table[[#Headers],[#Data],[Heart Issues Updated]],"Not Found",0)</f>
        <v>Yes</v>
      </c>
      <c r="F1200" t="str" cm="1">
        <f t="array" ref="F1200">_xlfn.XLOOKUP($A1200,MedExam_Table[[#Headers],[#Data],[Customer ID]],MedExam_Table[[#Headers],[#Data],[Any Transplants Update]],"Not Found",0)</f>
        <v>No</v>
      </c>
      <c r="G1200" t="str" cm="1">
        <f t="array" ref="G1200">_xlfn.XLOOKUP($A1200,MedExam_Table[[#Headers],[#Data],[Customer ID]],MedExam_Table[[#Headers],[#Data],[Cancer history]],"Not Found",0)</f>
        <v>No</v>
      </c>
      <c r="H1200" cm="1">
        <f t="array" ref="H1200">_xlfn.XLOOKUP($A1200,MedExam_Table[[#Headers],[#Data],[Customer ID]],MedExam_Table[[#Headers],[#Data],[NumberOfMajorSurgeries_updated]],"Not Found",0)</f>
        <v>1</v>
      </c>
      <c r="I1200" t="str" cm="1">
        <f t="array" ref="I1200">_xlfn.XLOOKUP($A1200,MedExam_Table[[#Headers],[#Data],[Customer ID]],MedExam_Table[[#Headers],[#Data],[Smoker Updated]],"Not Found",0)</f>
        <v>No</v>
      </c>
      <c r="J1200" t="str" cm="1">
        <f t="array" ref="J1200">_xlfn.XLOOKUP($A1200,MedExam_Table[[#Headers],[#Data],[Customer ID]],MedExam_Table[[#Headers],[#Data],[Weight Status]],"Not Found",0)</f>
        <v>Obesity</v>
      </c>
      <c r="K1200" t="str" cm="1">
        <f t="array" ref="K1200">_xlfn.XLOOKUP($A1200,MedExam_Table[[#Headers],[#Data],[Customer ID]],MedExam_Table[[#Headers],[#Data],[Diabetes Status]],"Not Found",0)</f>
        <v>Normal</v>
      </c>
      <c r="L1200" cm="1">
        <f t="array" ref="L1200">_xlfn.XLOOKUP($A1200,Hospitalisation_table[[#All],[Customer ID]],Hospitalisation_table[[#All],[Customer Age]],"Not Found",0)</f>
        <v>27</v>
      </c>
      <c r="M1200" t="str" cm="1">
        <f t="array" ref="M1200">_xlfn.XLOOKUP($A1200,Hospitalisation_table[[#All],[Customer ID]],Hospitalisation_table[[#All],[Date of Birth]],"Not Found",0)</f>
        <v>9-Jul-1995</v>
      </c>
      <c r="N1200" s="22" cm="1">
        <f t="array" ref="N1200">_xlfn.XLOOKUP($A1200,Hospitalisation_table[[#All],[Customer ID]],Hospitalisation_table[[#All],[charges]],"Not Found",0)</f>
        <v>2497.04</v>
      </c>
      <c r="O1200" t="str" cm="1">
        <f t="array" ref="O1200">_xlfn.XLOOKUP($A1200,Hospitalisation_table[[#All],[Customer ID]],Hospitalisation_table[[#All],[Hospital tier_Updated]],"Not Found",0)</f>
        <v>tier - 3</v>
      </c>
      <c r="P1200" t="str" cm="1">
        <f t="array" ref="P1200">_xlfn.XLOOKUP($A1200,Hospitalisation_table[[#All],[Customer ID]],Hospitalisation_table[[#All],[City tier_updated]],"Not Found",0)</f>
        <v>tier - 3</v>
      </c>
      <c r="Q1200" t="str" cm="1">
        <f t="array" ref="Q1200">_xlfn.XLOOKUP($A1200,Hospitalisation_table[[#All],[Customer ID]],Hospitalisation_table[[#All],[State ID Updated]],"Not Found",0)</f>
        <v>R1013</v>
      </c>
    </row>
    <row r="1201" spans="1:17" x14ac:dyDescent="0.3">
      <c r="A1201" s="14" t="s">
        <v>288</v>
      </c>
      <c r="B1201" t="str" cm="1">
        <f t="array" ref="B1201">_xlfn.XLOOKUP($A1201,CustomersName[[#All],[Customer ID]],CustomersName[[#All],[First Name]],"Not Found",0)</f>
        <v>Khvin L</v>
      </c>
      <c r="C1201" cm="1">
        <f t="array" ref="C1201">_xlfn.XLOOKUP($A1201,MedExam_Table[[#Headers],[#Data],[Customer ID]],MedExam_Table[[#Headers],[#Data],[BMI]],"Not Found",0)</f>
        <v>30.5</v>
      </c>
      <c r="D1201" cm="1">
        <f t="array" ref="D1201">_xlfn.XLOOKUP($A1201,MedExam_Table[[#Headers],[#Data],[Customer ID]],MedExam_Table[[#Headers],[#Data],[HBA1C]],"Not Found",0)</f>
        <v>5.88</v>
      </c>
      <c r="E1201" t="str" cm="1">
        <f t="array" ref="E1201">_xlfn.XLOOKUP($A1201,MedExam_Table[[#Headers],[#Data],[Customer ID]],MedExam_Table[[#Headers],[#Data],[Heart Issues Updated]],"Not Found",0)</f>
        <v>Yes</v>
      </c>
      <c r="F1201" t="str" cm="1">
        <f t="array" ref="F1201">_xlfn.XLOOKUP($A1201,MedExam_Table[[#Headers],[#Data],[Customer ID]],MedExam_Table[[#Headers],[#Data],[Any Transplants Update]],"Not Found",0)</f>
        <v>No</v>
      </c>
      <c r="G1201" t="str" cm="1">
        <f t="array" ref="G1201">_xlfn.XLOOKUP($A1201,MedExam_Table[[#Headers],[#Data],[Customer ID]],MedExam_Table[[#Headers],[#Data],[Cancer history]],"Not Found",0)</f>
        <v>No</v>
      </c>
      <c r="H1201" cm="1">
        <f t="array" ref="H1201">_xlfn.XLOOKUP($A1201,MedExam_Table[[#Headers],[#Data],[Customer ID]],MedExam_Table[[#Headers],[#Data],[NumberOfMajorSurgeries_updated]],"Not Found",0)</f>
        <v>1</v>
      </c>
      <c r="I1201" t="str" cm="1">
        <f t="array" ref="I1201">_xlfn.XLOOKUP($A1201,MedExam_Table[[#Headers],[#Data],[Customer ID]],MedExam_Table[[#Headers],[#Data],[Smoker Updated]],"Not Found",0)</f>
        <v>No</v>
      </c>
      <c r="J1201" t="str" cm="1">
        <f t="array" ref="J1201">_xlfn.XLOOKUP($A1201,MedExam_Table[[#Headers],[#Data],[Customer ID]],MedExam_Table[[#Headers],[#Data],[Weight Status]],"Not Found",0)</f>
        <v>Obesity</v>
      </c>
      <c r="K1201" t="str" cm="1">
        <f t="array" ref="K1201">_xlfn.XLOOKUP($A1201,MedExam_Table[[#Headers],[#Data],[Customer ID]],MedExam_Table[[#Headers],[#Data],[Diabetes Status]],"Not Found",0)</f>
        <v>Prediabetes</v>
      </c>
      <c r="L1201" cm="1">
        <f t="array" ref="L1201">_xlfn.XLOOKUP($A1201,Hospitalisation_table[[#All],[Customer ID]],Hospitalisation_table[[#All],[Customer Age]],"Not Found",0)</f>
        <v>27</v>
      </c>
      <c r="M1201" t="str" cm="1">
        <f t="array" ref="M1201">_xlfn.XLOOKUP($A1201,Hospitalisation_table[[#All],[Customer ID]],Hospitalisation_table[[#All],[Date of Birth]],"Not Found",0)</f>
        <v>14-Oct-1995</v>
      </c>
      <c r="N1201" s="22" cm="1">
        <f t="array" ref="N1201">_xlfn.XLOOKUP($A1201,Hospitalisation_table[[#All],[Customer ID]],Hospitalisation_table[[#All],[charges]],"Not Found",0)</f>
        <v>2494.02</v>
      </c>
      <c r="O1201" t="str" cm="1">
        <f t="array" ref="O1201">_xlfn.XLOOKUP($A1201,Hospitalisation_table[[#All],[Customer ID]],Hospitalisation_table[[#All],[Hospital tier_Updated]],"Not Found",0)</f>
        <v>tier - 3</v>
      </c>
      <c r="P1201" t="str" cm="1">
        <f t="array" ref="P1201">_xlfn.XLOOKUP($A1201,Hospitalisation_table[[#All],[Customer ID]],Hospitalisation_table[[#All],[City tier_updated]],"Not Found",0)</f>
        <v>tier - 1</v>
      </c>
      <c r="Q1201" t="str" cm="1">
        <f t="array" ref="Q1201">_xlfn.XLOOKUP($A1201,Hospitalisation_table[[#All],[Customer ID]],Hospitalisation_table[[#All],[State ID Updated]],"Not Found",0)</f>
        <v>R1011</v>
      </c>
    </row>
    <row r="1202" spans="1:17" x14ac:dyDescent="0.3">
      <c r="A1202" s="13" t="s">
        <v>287</v>
      </c>
      <c r="B1202" t="str" cm="1">
        <f t="array" ref="B1202">_xlfn.XLOOKUP($A1202,CustomersName[[#All],[Customer ID]],CustomersName[[#All],[First Name]],"Not Found",0)</f>
        <v>Bryan</v>
      </c>
      <c r="C1202" cm="1">
        <f t="array" ref="C1202">_xlfn.XLOOKUP($A1202,MedExam_Table[[#Headers],[#Data],[Customer ID]],MedExam_Table[[#Headers],[#Data],[BMI]],"Not Found",0)</f>
        <v>23.1</v>
      </c>
      <c r="D1202" cm="1">
        <f t="array" ref="D1202">_xlfn.XLOOKUP($A1202,MedExam_Table[[#Headers],[#Data],[Customer ID]],MedExam_Table[[#Headers],[#Data],[HBA1C]],"Not Found",0)</f>
        <v>5.92</v>
      </c>
      <c r="E1202" t="str" cm="1">
        <f t="array" ref="E1202">_xlfn.XLOOKUP($A1202,MedExam_Table[[#Headers],[#Data],[Customer ID]],MedExam_Table[[#Headers],[#Data],[Heart Issues Updated]],"Not Found",0)</f>
        <v>Yes</v>
      </c>
      <c r="F1202" t="str" cm="1">
        <f t="array" ref="F1202">_xlfn.XLOOKUP($A1202,MedExam_Table[[#Headers],[#Data],[Customer ID]],MedExam_Table[[#Headers],[#Data],[Any Transplants Update]],"Not Found",0)</f>
        <v>No</v>
      </c>
      <c r="G1202" t="str" cm="1">
        <f t="array" ref="G1202">_xlfn.XLOOKUP($A1202,MedExam_Table[[#Headers],[#Data],[Customer ID]],MedExam_Table[[#Headers],[#Data],[Cancer history]],"Not Found",0)</f>
        <v>No</v>
      </c>
      <c r="H1202" cm="1">
        <f t="array" ref="H1202">_xlfn.XLOOKUP($A1202,MedExam_Table[[#Headers],[#Data],[Customer ID]],MedExam_Table[[#Headers],[#Data],[NumberOfMajorSurgeries_updated]],"Not Found",0)</f>
        <v>1</v>
      </c>
      <c r="I1202" t="str" cm="1">
        <f t="array" ref="I1202">_xlfn.XLOOKUP($A1202,MedExam_Table[[#Headers],[#Data],[Customer ID]],MedExam_Table[[#Headers],[#Data],[Smoker Updated]],"Not Found",0)</f>
        <v>No</v>
      </c>
      <c r="J1202" t="str" cm="1">
        <f t="array" ref="J1202">_xlfn.XLOOKUP($A1202,MedExam_Table[[#Headers],[#Data],[Customer ID]],MedExam_Table[[#Headers],[#Data],[Weight Status]],"Not Found",0)</f>
        <v>NormalWeight</v>
      </c>
      <c r="K1202" t="str" cm="1">
        <f t="array" ref="K1202">_xlfn.XLOOKUP($A1202,MedExam_Table[[#Headers],[#Data],[Customer ID]],MedExam_Table[[#Headers],[#Data],[Diabetes Status]],"Not Found",0)</f>
        <v>Prediabetes</v>
      </c>
      <c r="L1202" cm="1">
        <f t="array" ref="L1202">_xlfn.XLOOKUP($A1202,Hospitalisation_table[[#All],[Customer ID]],Hospitalisation_table[[#All],[Customer Age]],"Not Found",0)</f>
        <v>27</v>
      </c>
      <c r="M1202" t="str" cm="1">
        <f t="array" ref="M1202">_xlfn.XLOOKUP($A1202,Hospitalisation_table[[#All],[Customer ID]],Hospitalisation_table[[#All],[Date of Birth]],"Not Found",0)</f>
        <v>6-Nov-1995</v>
      </c>
      <c r="N1202" s="22" cm="1">
        <f t="array" ref="N1202">_xlfn.XLOOKUP($A1202,Hospitalisation_table[[#All],[Customer ID]],Hospitalisation_table[[#All],[charges]],"Not Found",0)</f>
        <v>2483.7399999999998</v>
      </c>
      <c r="O1202" t="str" cm="1">
        <f t="array" ref="O1202">_xlfn.XLOOKUP($A1202,Hospitalisation_table[[#All],[Customer ID]],Hospitalisation_table[[#All],[Hospital tier_Updated]],"Not Found",0)</f>
        <v>tier - 3</v>
      </c>
      <c r="P1202" t="str" cm="1">
        <f t="array" ref="P1202">_xlfn.XLOOKUP($A1202,Hospitalisation_table[[#All],[Customer ID]],Hospitalisation_table[[#All],[City tier_updated]],"Not Found",0)</f>
        <v>tier - 2</v>
      </c>
      <c r="Q1202" t="str" cm="1">
        <f t="array" ref="Q1202">_xlfn.XLOOKUP($A1202,Hospitalisation_table[[#All],[Customer ID]],Hospitalisation_table[[#All],[State ID Updated]],"Not Found",0)</f>
        <v>R1013</v>
      </c>
    </row>
    <row r="1203" spans="1:17" x14ac:dyDescent="0.3">
      <c r="A1203" s="14" t="s">
        <v>2165</v>
      </c>
      <c r="B1203" t="str" cm="1">
        <f t="array" ref="B1203">_xlfn.XLOOKUP($A1203,CustomersName[[#All],[Customer ID]],CustomersName[[#All],[First Name]],"Not Found",0)</f>
        <v>Jaime</v>
      </c>
      <c r="C1203" cm="1">
        <f t="array" ref="C1203">_xlfn.XLOOKUP($A1203,MedExam_Table[[#Headers],[#Data],[Customer ID]],MedExam_Table[[#Headers],[#Data],[BMI]],"Not Found",0)</f>
        <v>35.25</v>
      </c>
      <c r="D1203" cm="1">
        <f t="array" ref="D1203">_xlfn.XLOOKUP($A1203,MedExam_Table[[#Headers],[#Data],[Customer ID]],MedExam_Table[[#Headers],[#Data],[HBA1C]],"Not Found",0)</f>
        <v>9.51</v>
      </c>
      <c r="E1203" t="str" cm="1">
        <f t="array" ref="E1203">_xlfn.XLOOKUP($A1203,MedExam_Table[[#Headers],[#Data],[Customer ID]],MedExam_Table[[#Headers],[#Data],[Heart Issues Updated]],"Not Found",0)</f>
        <v>No</v>
      </c>
      <c r="F1203" t="str" cm="1">
        <f t="array" ref="F1203">_xlfn.XLOOKUP($A1203,MedExam_Table[[#Headers],[#Data],[Customer ID]],MedExam_Table[[#Headers],[#Data],[Any Transplants Update]],"Not Found",0)</f>
        <v>No</v>
      </c>
      <c r="G1203" t="str" cm="1">
        <f t="array" ref="G1203">_xlfn.XLOOKUP($A1203,MedExam_Table[[#Headers],[#Data],[Customer ID]],MedExam_Table[[#Headers],[#Data],[Cancer history]],"Not Found",0)</f>
        <v>No</v>
      </c>
      <c r="H1203" cm="1">
        <f t="array" ref="H1203">_xlfn.XLOOKUP($A1203,MedExam_Table[[#Headers],[#Data],[Customer ID]],MedExam_Table[[#Headers],[#Data],[NumberOfMajorSurgeries_updated]],"Not Found",0)</f>
        <v>0</v>
      </c>
      <c r="I1203" t="str" cm="1">
        <f t="array" ref="I1203">_xlfn.XLOOKUP($A1203,MedExam_Table[[#Headers],[#Data],[Customer ID]],MedExam_Table[[#Headers],[#Data],[Smoker Updated]],"Not Found",0)</f>
        <v>Yes</v>
      </c>
      <c r="J1203" t="str" cm="1">
        <f t="array" ref="J1203">_xlfn.XLOOKUP($A1203,MedExam_Table[[#Headers],[#Data],[Customer ID]],MedExam_Table[[#Headers],[#Data],[Weight Status]],"Not Found",0)</f>
        <v>Obesity</v>
      </c>
      <c r="K1203" t="str" cm="1">
        <f t="array" ref="K1203">_xlfn.XLOOKUP($A1203,MedExam_Table[[#Headers],[#Data],[Customer ID]],MedExam_Table[[#Headers],[#Data],[Diabetes Status]],"Not Found",0)</f>
        <v>Diabetes</v>
      </c>
      <c r="L1203" cm="1">
        <f t="array" ref="L1203">_xlfn.XLOOKUP($A1203,Hospitalisation_table[[#All],[Customer ID]],Hospitalisation_table[[#All],[Customer Age]],"Not Found",0)</f>
        <v>48</v>
      </c>
      <c r="M1203" t="str" cm="1">
        <f t="array" ref="M1203">_xlfn.XLOOKUP($A1203,Hospitalisation_table[[#All],[Customer ID]],Hospitalisation_table[[#All],[Date of Birth]],"Not Found",0)</f>
        <v>15-Jul-1974</v>
      </c>
      <c r="N1203" s="22" cm="1">
        <f t="array" ref="N1203">_xlfn.XLOOKUP($A1203,Hospitalisation_table[[#All],[Customer ID]],Hospitalisation_table[[#All],[charges]],"Not Found",0)</f>
        <v>35711.39</v>
      </c>
      <c r="O1203" t="str" cm="1">
        <f t="array" ref="O1203">_xlfn.XLOOKUP($A1203,Hospitalisation_table[[#All],[Customer ID]],Hospitalisation_table[[#All],[Hospital tier_Updated]],"Not Found",0)</f>
        <v>tier - 2</v>
      </c>
      <c r="P1203" t="str" cm="1">
        <f t="array" ref="P1203">_xlfn.XLOOKUP($A1203,Hospitalisation_table[[#All],[Customer ID]],Hospitalisation_table[[#All],[City tier_updated]],"Not Found",0)</f>
        <v>tier - 3</v>
      </c>
      <c r="Q1203" t="str" cm="1">
        <f t="array" ref="Q1203">_xlfn.XLOOKUP($A1203,Hospitalisation_table[[#All],[Customer ID]],Hospitalisation_table[[#All],[State ID Updated]],"Not Found",0)</f>
        <v>R1012</v>
      </c>
    </row>
    <row r="1204" spans="1:17" x14ac:dyDescent="0.3">
      <c r="A1204" s="13" t="s">
        <v>286</v>
      </c>
      <c r="B1204" t="str" cm="1">
        <f t="array" ref="B1204">_xlfn.XLOOKUP($A1204,CustomersName[[#All],[Customer ID]],CustomersName[[#All],[First Name]],"Not Found",0)</f>
        <v>Janhe N.</v>
      </c>
      <c r="C1204" cm="1">
        <f t="array" ref="C1204">_xlfn.XLOOKUP($A1204,MedExam_Table[[#Headers],[#Data],[Customer ID]],MedExam_Table[[#Headers],[#Data],[BMI]],"Not Found",0)</f>
        <v>39.49</v>
      </c>
      <c r="D1204" cm="1">
        <f t="array" ref="D1204">_xlfn.XLOOKUP($A1204,MedExam_Table[[#Headers],[#Data],[Customer ID]],MedExam_Table[[#Headers],[#Data],[HBA1C]],"Not Found",0)</f>
        <v>4.8099999999999996</v>
      </c>
      <c r="E1204" t="str" cm="1">
        <f t="array" ref="E1204">_xlfn.XLOOKUP($A1204,MedExam_Table[[#Headers],[#Data],[Customer ID]],MedExam_Table[[#Headers],[#Data],[Heart Issues Updated]],"Not Found",0)</f>
        <v>No</v>
      </c>
      <c r="F1204" t="str" cm="1">
        <f t="array" ref="F1204">_xlfn.XLOOKUP($A1204,MedExam_Table[[#Headers],[#Data],[Customer ID]],MedExam_Table[[#Headers],[#Data],[Any Transplants Update]],"Not Found",0)</f>
        <v>No</v>
      </c>
      <c r="G1204" t="str" cm="1">
        <f t="array" ref="G1204">_xlfn.XLOOKUP($A1204,MedExam_Table[[#Headers],[#Data],[Customer ID]],MedExam_Table[[#Headers],[#Data],[Cancer history]],"Not Found",0)</f>
        <v>No</v>
      </c>
      <c r="H1204" cm="1">
        <f t="array" ref="H1204">_xlfn.XLOOKUP($A1204,MedExam_Table[[#Headers],[#Data],[Customer ID]],MedExam_Table[[#Headers],[#Data],[NumberOfMajorSurgeries_updated]],"Not Found",0)</f>
        <v>1</v>
      </c>
      <c r="I1204" t="str" cm="1">
        <f t="array" ref="I1204">_xlfn.XLOOKUP($A1204,MedExam_Table[[#Headers],[#Data],[Customer ID]],MedExam_Table[[#Headers],[#Data],[Smoker Updated]],"Not Found",0)</f>
        <v>No</v>
      </c>
      <c r="J1204" t="str" cm="1">
        <f t="array" ref="J1204">_xlfn.XLOOKUP($A1204,MedExam_Table[[#Headers],[#Data],[Customer ID]],MedExam_Table[[#Headers],[#Data],[Weight Status]],"Not Found",0)</f>
        <v>Obesity</v>
      </c>
      <c r="K1204" t="str" cm="1">
        <f t="array" ref="K1204">_xlfn.XLOOKUP($A1204,MedExam_Table[[#Headers],[#Data],[Customer ID]],MedExam_Table[[#Headers],[#Data],[Diabetes Status]],"Not Found",0)</f>
        <v>Normal</v>
      </c>
      <c r="L1204" cm="1">
        <f t="array" ref="L1204">_xlfn.XLOOKUP($A1204,Hospitalisation_table[[#All],[Customer ID]],Hospitalisation_table[[#All],[Customer Age]],"Not Found",0)</f>
        <v>24</v>
      </c>
      <c r="M1204" t="str" cm="1">
        <f t="array" ref="M1204">_xlfn.XLOOKUP($A1204,Hospitalisation_table[[#All],[Customer ID]],Hospitalisation_table[[#All],[Date of Birth]],"Not Found",0)</f>
        <v>20-Jun-1998</v>
      </c>
      <c r="N1204" s="22" cm="1">
        <f t="array" ref="N1204">_xlfn.XLOOKUP($A1204,Hospitalisation_table[[#All],[Customer ID]],Hospitalisation_table[[#All],[charges]],"Not Found",0)</f>
        <v>2480.98</v>
      </c>
      <c r="O1204" t="str" cm="1">
        <f t="array" ref="O1204">_xlfn.XLOOKUP($A1204,Hospitalisation_table[[#All],[Customer ID]],Hospitalisation_table[[#All],[Hospital tier_Updated]],"Not Found",0)</f>
        <v>tier - 2</v>
      </c>
      <c r="P1204" t="str" cm="1">
        <f t="array" ref="P1204">_xlfn.XLOOKUP($A1204,Hospitalisation_table[[#All],[Customer ID]],Hospitalisation_table[[#All],[City tier_updated]],"Not Found",0)</f>
        <v>tier - 2</v>
      </c>
      <c r="Q1204" t="str" cm="1">
        <f t="array" ref="Q1204">_xlfn.XLOOKUP($A1204,Hospitalisation_table[[#All],[Customer ID]],Hospitalisation_table[[#All],[State ID Updated]],"Not Found",0)</f>
        <v>R1013</v>
      </c>
    </row>
    <row r="1205" spans="1:17" x14ac:dyDescent="0.3">
      <c r="A1205" s="14" t="s">
        <v>285</v>
      </c>
      <c r="B1205" t="str" cm="1">
        <f t="array" ref="B1205">_xlfn.XLOOKUP($A1205,CustomersName[[#All],[Customer ID]],CustomersName[[#All],[First Name]],"Not Found",0)</f>
        <v>Audrey</v>
      </c>
      <c r="C1205" cm="1">
        <f t="array" ref="C1205">_xlfn.XLOOKUP($A1205,MedExam_Table[[#Headers],[#Data],[Customer ID]],MedExam_Table[[#Headers],[#Data],[BMI]],"Not Found",0)</f>
        <v>33.99</v>
      </c>
      <c r="D1205" cm="1">
        <f t="array" ref="D1205">_xlfn.XLOOKUP($A1205,MedExam_Table[[#Headers],[#Data],[Customer ID]],MedExam_Table[[#Headers],[#Data],[HBA1C]],"Not Found",0)</f>
        <v>4.55</v>
      </c>
      <c r="E1205" t="str" cm="1">
        <f t="array" ref="E1205">_xlfn.XLOOKUP($A1205,MedExam_Table[[#Headers],[#Data],[Customer ID]],MedExam_Table[[#Headers],[#Data],[Heart Issues Updated]],"Not Found",0)</f>
        <v>No</v>
      </c>
      <c r="F1205" t="str" cm="1">
        <f t="array" ref="F1205">_xlfn.XLOOKUP($A1205,MedExam_Table[[#Headers],[#Data],[Customer ID]],MedExam_Table[[#Headers],[#Data],[Any Transplants Update]],"Not Found",0)</f>
        <v>No</v>
      </c>
      <c r="G1205" t="str" cm="1">
        <f t="array" ref="G1205">_xlfn.XLOOKUP($A1205,MedExam_Table[[#Headers],[#Data],[Customer ID]],MedExam_Table[[#Headers],[#Data],[Cancer history]],"Not Found",0)</f>
        <v>No</v>
      </c>
      <c r="H1205" cm="1">
        <f t="array" ref="H1205">_xlfn.XLOOKUP($A1205,MedExam_Table[[#Headers],[#Data],[Customer ID]],MedExam_Table[[#Headers],[#Data],[NumberOfMajorSurgeries_updated]],"Not Found",0)</f>
        <v>1</v>
      </c>
      <c r="I1205" t="str" cm="1">
        <f t="array" ref="I1205">_xlfn.XLOOKUP($A1205,MedExam_Table[[#Headers],[#Data],[Customer ID]],MedExam_Table[[#Headers],[#Data],[Smoker Updated]],"Not Found",0)</f>
        <v>No</v>
      </c>
      <c r="J1205" t="str" cm="1">
        <f t="array" ref="J1205">_xlfn.XLOOKUP($A1205,MedExam_Table[[#Headers],[#Data],[Customer ID]],MedExam_Table[[#Headers],[#Data],[Weight Status]],"Not Found",0)</f>
        <v>Obesity</v>
      </c>
      <c r="K1205" t="str" cm="1">
        <f t="array" ref="K1205">_xlfn.XLOOKUP($A1205,MedExam_Table[[#Headers],[#Data],[Customer ID]],MedExam_Table[[#Headers],[#Data],[Diabetes Status]],"Not Found",0)</f>
        <v>Normal</v>
      </c>
      <c r="L1205" cm="1">
        <f t="array" ref="L1205">_xlfn.XLOOKUP($A1205,Hospitalisation_table[[#All],[Customer ID]],Hospitalisation_table[[#All],[Customer Age]],"Not Found",0)</f>
        <v>24</v>
      </c>
      <c r="M1205" t="str" cm="1">
        <f t="array" ref="M1205">_xlfn.XLOOKUP($A1205,Hospitalisation_table[[#All],[Customer ID]],Hospitalisation_table[[#All],[Date of Birth]],"Not Found",0)</f>
        <v>2-Jul-1998</v>
      </c>
      <c r="N1205" s="22" cm="1">
        <f t="array" ref="N1205">_xlfn.XLOOKUP($A1205,Hospitalisation_table[[#All],[Customer ID]],Hospitalisation_table[[#All],[charges]],"Not Found",0)</f>
        <v>2473.33</v>
      </c>
      <c r="O1205" t="str" cm="1">
        <f t="array" ref="O1205">_xlfn.XLOOKUP($A1205,Hospitalisation_table[[#All],[Customer ID]],Hospitalisation_table[[#All],[Hospital tier_Updated]],"Not Found",0)</f>
        <v>tier - 2</v>
      </c>
      <c r="P1205" t="str" cm="1">
        <f t="array" ref="P1205">_xlfn.XLOOKUP($A1205,Hospitalisation_table[[#All],[Customer ID]],Hospitalisation_table[[#All],[City tier_updated]],"Not Found",0)</f>
        <v>tier - 3</v>
      </c>
      <c r="Q1205" t="str" cm="1">
        <f t="array" ref="Q1205">_xlfn.XLOOKUP($A1205,Hospitalisation_table[[#All],[Customer ID]],Hospitalisation_table[[#All],[State ID Updated]],"Not Found",0)</f>
        <v>R1013</v>
      </c>
    </row>
    <row r="1206" spans="1:17" x14ac:dyDescent="0.3">
      <c r="A1206" s="13" t="s">
        <v>284</v>
      </c>
      <c r="B1206" t="str" cm="1">
        <f t="array" ref="B1206">_xlfn.XLOOKUP($A1206,CustomersName[[#All],[Customer ID]],CustomersName[[#All],[First Name]],"Not Found",0)</f>
        <v>Laura</v>
      </c>
      <c r="C1206" cm="1">
        <f t="array" ref="C1206">_xlfn.XLOOKUP($A1206,MedExam_Table[[#Headers],[#Data],[Customer ID]],MedExam_Table[[#Headers],[#Data],[BMI]],"Not Found",0)</f>
        <v>27.72</v>
      </c>
      <c r="D1206" cm="1">
        <f t="array" ref="D1206">_xlfn.XLOOKUP($A1206,MedExam_Table[[#Headers],[#Data],[Customer ID]],MedExam_Table[[#Headers],[#Data],[HBA1C]],"Not Found",0)</f>
        <v>6.43</v>
      </c>
      <c r="E1206" t="str" cm="1">
        <f t="array" ref="E1206">_xlfn.XLOOKUP($A1206,MedExam_Table[[#Headers],[#Data],[Customer ID]],MedExam_Table[[#Headers],[#Data],[Heart Issues Updated]],"Not Found",0)</f>
        <v>No</v>
      </c>
      <c r="F1206" t="str" cm="1">
        <f t="array" ref="F1206">_xlfn.XLOOKUP($A1206,MedExam_Table[[#Headers],[#Data],[Customer ID]],MedExam_Table[[#Headers],[#Data],[Any Transplants Update]],"Not Found",0)</f>
        <v>No</v>
      </c>
      <c r="G1206" t="str" cm="1">
        <f t="array" ref="G1206">_xlfn.XLOOKUP($A1206,MedExam_Table[[#Headers],[#Data],[Customer ID]],MedExam_Table[[#Headers],[#Data],[Cancer history]],"Not Found",0)</f>
        <v>No</v>
      </c>
      <c r="H1206" cm="1">
        <f t="array" ref="H1206">_xlfn.XLOOKUP($A1206,MedExam_Table[[#Headers],[#Data],[Customer ID]],MedExam_Table[[#Headers],[#Data],[NumberOfMajorSurgeries_updated]],"Not Found",0)</f>
        <v>1</v>
      </c>
      <c r="I1206" t="str" cm="1">
        <f t="array" ref="I1206">_xlfn.XLOOKUP($A1206,MedExam_Table[[#Headers],[#Data],[Customer ID]],MedExam_Table[[#Headers],[#Data],[Smoker Updated]],"Not Found",0)</f>
        <v>No</v>
      </c>
      <c r="J1206" t="str" cm="1">
        <f t="array" ref="J1206">_xlfn.XLOOKUP($A1206,MedExam_Table[[#Headers],[#Data],[Customer ID]],MedExam_Table[[#Headers],[#Data],[Weight Status]],"Not Found",0)</f>
        <v>OverWeight</v>
      </c>
      <c r="K1206" t="str" cm="1">
        <f t="array" ref="K1206">_xlfn.XLOOKUP($A1206,MedExam_Table[[#Headers],[#Data],[Customer ID]],MedExam_Table[[#Headers],[#Data],[Diabetes Status]],"Not Found",0)</f>
        <v>Diabetes</v>
      </c>
      <c r="L1206" cm="1">
        <f t="array" ref="L1206">_xlfn.XLOOKUP($A1206,Hospitalisation_table[[#All],[Customer ID]],Hospitalisation_table[[#All],[Customer Age]],"Not Found",0)</f>
        <v>24</v>
      </c>
      <c r="M1206" t="str" cm="1">
        <f t="array" ref="M1206">_xlfn.XLOOKUP($A1206,Hospitalisation_table[[#All],[Customer ID]],Hospitalisation_table[[#All],[Date of Birth]],"Not Found",0)</f>
        <v>17-Aug-1998</v>
      </c>
      <c r="N1206" s="22" cm="1">
        <f t="array" ref="N1206">_xlfn.XLOOKUP($A1206,Hospitalisation_table[[#All],[Customer ID]],Hospitalisation_table[[#All],[charges]],"Not Found",0)</f>
        <v>2464.62</v>
      </c>
      <c r="O1206" t="str" cm="1">
        <f t="array" ref="O1206">_xlfn.XLOOKUP($A1206,Hospitalisation_table[[#All],[Customer ID]],Hospitalisation_table[[#All],[Hospital tier_Updated]],"Not Found",0)</f>
        <v>tier - 2</v>
      </c>
      <c r="P1206" t="str" cm="1">
        <f t="array" ref="P1206">_xlfn.XLOOKUP($A1206,Hospitalisation_table[[#All],[Customer ID]],Hospitalisation_table[[#All],[City tier_updated]],"Not Found",0)</f>
        <v>tier - 3</v>
      </c>
      <c r="Q1206" t="str" cm="1">
        <f t="array" ref="Q1206">_xlfn.XLOOKUP($A1206,Hospitalisation_table[[#All],[Customer ID]],Hospitalisation_table[[#All],[State ID Updated]],"Not Found",0)</f>
        <v>R1013</v>
      </c>
    </row>
    <row r="1207" spans="1:17" x14ac:dyDescent="0.3">
      <c r="A1207" s="14" t="s">
        <v>283</v>
      </c>
      <c r="B1207" t="str" cm="1">
        <f t="array" ref="B1207">_xlfn.XLOOKUP($A1207,CustomersName[[#All],[Customer ID]],CustomersName[[#All],[First Name]],"Not Found",0)</f>
        <v>Nicolh F</v>
      </c>
      <c r="C1207" cm="1">
        <f t="array" ref="C1207">_xlfn.XLOOKUP($A1207,MedExam_Table[[#Headers],[#Data],[Customer ID]],MedExam_Table[[#Headers],[#Data],[BMI]],"Not Found",0)</f>
        <v>30.59</v>
      </c>
      <c r="D1207" cm="1">
        <f t="array" ref="D1207">_xlfn.XLOOKUP($A1207,MedExam_Table[[#Headers],[#Data],[Customer ID]],MedExam_Table[[#Headers],[#Data],[HBA1C]],"Not Found",0)</f>
        <v>11.62</v>
      </c>
      <c r="E1207" t="str" cm="1">
        <f t="array" ref="E1207">_xlfn.XLOOKUP($A1207,MedExam_Table[[#Headers],[#Data],[Customer ID]],MedExam_Table[[#Headers],[#Data],[Heart Issues Updated]],"Not Found",0)</f>
        <v>No</v>
      </c>
      <c r="F1207" t="str" cm="1">
        <f t="array" ref="F1207">_xlfn.XLOOKUP($A1207,MedExam_Table[[#Headers],[#Data],[Customer ID]],MedExam_Table[[#Headers],[#Data],[Any Transplants Update]],"Not Found",0)</f>
        <v>No</v>
      </c>
      <c r="G1207" t="str" cm="1">
        <f t="array" ref="G1207">_xlfn.XLOOKUP($A1207,MedExam_Table[[#Headers],[#Data],[Customer ID]],MedExam_Table[[#Headers],[#Data],[Cancer history]],"Not Found",0)</f>
        <v>No</v>
      </c>
      <c r="H1207" cm="1">
        <f t="array" ref="H1207">_xlfn.XLOOKUP($A1207,MedExam_Table[[#Headers],[#Data],[Customer ID]],MedExam_Table[[#Headers],[#Data],[NumberOfMajorSurgeries_updated]],"Not Found",0)</f>
        <v>0</v>
      </c>
      <c r="I1207" t="str" cm="1">
        <f t="array" ref="I1207">_xlfn.XLOOKUP($A1207,MedExam_Table[[#Headers],[#Data],[Customer ID]],MedExam_Table[[#Headers],[#Data],[Smoker Updated]],"Not Found",0)</f>
        <v>No</v>
      </c>
      <c r="J1207" t="str" cm="1">
        <f t="array" ref="J1207">_xlfn.XLOOKUP($A1207,MedExam_Table[[#Headers],[#Data],[Customer ID]],MedExam_Table[[#Headers],[#Data],[Weight Status]],"Not Found",0)</f>
        <v>Obesity</v>
      </c>
      <c r="K1207" t="str" cm="1">
        <f t="array" ref="K1207">_xlfn.XLOOKUP($A1207,MedExam_Table[[#Headers],[#Data],[Customer ID]],MedExam_Table[[#Headers],[#Data],[Diabetes Status]],"Not Found",0)</f>
        <v>Diabetes</v>
      </c>
      <c r="L1207" cm="1">
        <f t="array" ref="L1207">_xlfn.XLOOKUP($A1207,Hospitalisation_table[[#All],[Customer ID]],Hospitalisation_table[[#All],[Customer Age]],"Not Found",0)</f>
        <v>20</v>
      </c>
      <c r="M1207" t="str" cm="1">
        <f t="array" ref="M1207">_xlfn.XLOOKUP($A1207,Hospitalisation_table[[#All],[Customer ID]],Hospitalisation_table[[#All],[Date of Birth]],"Not Found",0)</f>
        <v>11-Jul-2002</v>
      </c>
      <c r="N1207" s="22" cm="1">
        <f t="array" ref="N1207">_xlfn.XLOOKUP($A1207,Hospitalisation_table[[#All],[Customer ID]],Hospitalisation_table[[#All],[charges]],"Not Found",0)</f>
        <v>2459.7199999999998</v>
      </c>
      <c r="O1207" t="str" cm="1">
        <f t="array" ref="O1207">_xlfn.XLOOKUP($A1207,Hospitalisation_table[[#All],[Customer ID]],Hospitalisation_table[[#All],[Hospital tier_Updated]],"Not Found",0)</f>
        <v>tier - 2</v>
      </c>
      <c r="P1207" t="str" cm="1">
        <f t="array" ref="P1207">_xlfn.XLOOKUP($A1207,Hospitalisation_table[[#All],[Customer ID]],Hospitalisation_table[[#All],[City tier_updated]],"Not Found",0)</f>
        <v>tier - 2</v>
      </c>
      <c r="Q1207" t="str" cm="1">
        <f t="array" ref="Q1207">_xlfn.XLOOKUP($A1207,Hospitalisation_table[[#All],[Customer ID]],Hospitalisation_table[[#All],[State ID Updated]],"Not Found",0)</f>
        <v>R1024</v>
      </c>
    </row>
    <row r="1208" spans="1:17" x14ac:dyDescent="0.3">
      <c r="A1208" s="13" t="s">
        <v>282</v>
      </c>
      <c r="B1208" t="str" cm="1">
        <f t="array" ref="B1208">_xlfn.XLOOKUP($A1208,CustomersName[[#All],[Customer ID]],CustomersName[[#All],[First Name]],"Not Found",0)</f>
        <v>Krhsta L</v>
      </c>
      <c r="C1208" cm="1">
        <f t="array" ref="C1208">_xlfn.XLOOKUP($A1208,MedExam_Table[[#Headers],[#Data],[Customer ID]],MedExam_Table[[#Headers],[#Data],[BMI]],"Not Found",0)</f>
        <v>22.6</v>
      </c>
      <c r="D1208" cm="1">
        <f t="array" ref="D1208">_xlfn.XLOOKUP($A1208,MedExam_Table[[#Headers],[#Data],[Customer ID]],MedExam_Table[[#Headers],[#Data],[HBA1C]],"Not Found",0)</f>
        <v>6.04</v>
      </c>
      <c r="E1208" t="str" cm="1">
        <f t="array" ref="E1208">_xlfn.XLOOKUP($A1208,MedExam_Table[[#Headers],[#Data],[Customer ID]],MedExam_Table[[#Headers],[#Data],[Heart Issues Updated]],"Not Found",0)</f>
        <v>No</v>
      </c>
      <c r="F1208" t="str" cm="1">
        <f t="array" ref="F1208">_xlfn.XLOOKUP($A1208,MedExam_Table[[#Headers],[#Data],[Customer ID]],MedExam_Table[[#Headers],[#Data],[Any Transplants Update]],"Not Found",0)</f>
        <v>No</v>
      </c>
      <c r="G1208" t="str" cm="1">
        <f t="array" ref="G1208">_xlfn.XLOOKUP($A1208,MedExam_Table[[#Headers],[#Data],[Customer ID]],MedExam_Table[[#Headers],[#Data],[Cancer history]],"Not Found",0)</f>
        <v>No</v>
      </c>
      <c r="H1208" cm="1">
        <f t="array" ref="H1208">_xlfn.XLOOKUP($A1208,MedExam_Table[[#Headers],[#Data],[Customer ID]],MedExam_Table[[#Headers],[#Data],[NumberOfMajorSurgeries_updated]],"Not Found",0)</f>
        <v>1</v>
      </c>
      <c r="I1208" t="str" cm="1">
        <f t="array" ref="I1208">_xlfn.XLOOKUP($A1208,MedExam_Table[[#Headers],[#Data],[Customer ID]],MedExam_Table[[#Headers],[#Data],[Smoker Updated]],"Not Found",0)</f>
        <v>No</v>
      </c>
      <c r="J1208" t="str" cm="1">
        <f t="array" ref="J1208">_xlfn.XLOOKUP($A1208,MedExam_Table[[#Headers],[#Data],[Customer ID]],MedExam_Table[[#Headers],[#Data],[Weight Status]],"Not Found",0)</f>
        <v>NormalWeight</v>
      </c>
      <c r="K1208" t="str" cm="1">
        <f t="array" ref="K1208">_xlfn.XLOOKUP($A1208,MedExam_Table[[#Headers],[#Data],[Customer ID]],MedExam_Table[[#Headers],[#Data],[Diabetes Status]],"Not Found",0)</f>
        <v>Prediabetes</v>
      </c>
      <c r="L1208" cm="1">
        <f t="array" ref="L1208">_xlfn.XLOOKUP($A1208,Hospitalisation_table[[#All],[Customer ID]],Hospitalisation_table[[#All],[Customer Age]],"Not Found",0)</f>
        <v>24</v>
      </c>
      <c r="M1208" t="str" cm="1">
        <f t="array" ref="M1208">_xlfn.XLOOKUP($A1208,Hospitalisation_table[[#All],[Customer ID]],Hospitalisation_table[[#All],[Date of Birth]],"Not Found",0)</f>
        <v>19-Nov-1998</v>
      </c>
      <c r="N1208" s="22" cm="1">
        <f t="array" ref="N1208">_xlfn.XLOOKUP($A1208,Hospitalisation_table[[#All],[Customer ID]],Hospitalisation_table[[#All],[charges]],"Not Found",0)</f>
        <v>2457.5</v>
      </c>
      <c r="O1208" t="str" cm="1">
        <f t="array" ref="O1208">_xlfn.XLOOKUP($A1208,Hospitalisation_table[[#All],[Customer ID]],Hospitalisation_table[[#All],[Hospital tier_Updated]],"Not Found",0)</f>
        <v>tier - 2</v>
      </c>
      <c r="P1208" t="str" cm="1">
        <f t="array" ref="P1208">_xlfn.XLOOKUP($A1208,Hospitalisation_table[[#All],[Customer ID]],Hospitalisation_table[[#All],[City tier_updated]],"Not Found",0)</f>
        <v>tier - 1</v>
      </c>
      <c r="Q1208" t="str" cm="1">
        <f t="array" ref="Q1208">_xlfn.XLOOKUP($A1208,Hospitalisation_table[[#All],[Customer ID]],Hospitalisation_table[[#All],[State ID Updated]],"Not Found",0)</f>
        <v>R1011</v>
      </c>
    </row>
    <row r="1209" spans="1:17" x14ac:dyDescent="0.3">
      <c r="A1209" s="14" t="s">
        <v>281</v>
      </c>
      <c r="B1209" t="str" cm="1">
        <f t="array" ref="B1209">_xlfn.XLOOKUP($A1209,CustomersName[[#All],[Customer ID]],CustomersName[[#All],[First Name]],"Not Found",0)</f>
        <v>Denise</v>
      </c>
      <c r="C1209" cm="1">
        <f t="array" ref="C1209">_xlfn.XLOOKUP($A1209,MedExam_Table[[#Headers],[#Data],[Customer ID]],MedExam_Table[[#Headers],[#Data],[BMI]],"Not Found",0)</f>
        <v>28.785</v>
      </c>
      <c r="D1209" cm="1">
        <f t="array" ref="D1209">_xlfn.XLOOKUP($A1209,MedExam_Table[[#Headers],[#Data],[Customer ID]],MedExam_Table[[#Headers],[#Data],[HBA1C]],"Not Found",0)</f>
        <v>8.82</v>
      </c>
      <c r="E1209" t="str" cm="1">
        <f t="array" ref="E1209">_xlfn.XLOOKUP($A1209,MedExam_Table[[#Headers],[#Data],[Customer ID]],MedExam_Table[[#Headers],[#Data],[Heart Issues Updated]],"Not Found",0)</f>
        <v>No</v>
      </c>
      <c r="F1209" t="str" cm="1">
        <f t="array" ref="F1209">_xlfn.XLOOKUP($A1209,MedExam_Table[[#Headers],[#Data],[Customer ID]],MedExam_Table[[#Headers],[#Data],[Any Transplants Update]],"Not Found",0)</f>
        <v>No</v>
      </c>
      <c r="G1209" t="str" cm="1">
        <f t="array" ref="G1209">_xlfn.XLOOKUP($A1209,MedExam_Table[[#Headers],[#Data],[Customer ID]],MedExam_Table[[#Headers],[#Data],[Cancer history]],"Not Found",0)</f>
        <v>No</v>
      </c>
      <c r="H1209" cm="1">
        <f t="array" ref="H1209">_xlfn.XLOOKUP($A1209,MedExam_Table[[#Headers],[#Data],[Customer ID]],MedExam_Table[[#Headers],[#Data],[NumberOfMajorSurgeries_updated]],"Not Found",0)</f>
        <v>0</v>
      </c>
      <c r="I1209" t="str" cm="1">
        <f t="array" ref="I1209">_xlfn.XLOOKUP($A1209,MedExam_Table[[#Headers],[#Data],[Customer ID]],MedExam_Table[[#Headers],[#Data],[Smoker Updated]],"Not Found",0)</f>
        <v>No</v>
      </c>
      <c r="J1209" t="str" cm="1">
        <f t="array" ref="J1209">_xlfn.XLOOKUP($A1209,MedExam_Table[[#Headers],[#Data],[Customer ID]],MedExam_Table[[#Headers],[#Data],[Weight Status]],"Not Found",0)</f>
        <v>OverWeight</v>
      </c>
      <c r="K1209" t="str" cm="1">
        <f t="array" ref="K1209">_xlfn.XLOOKUP($A1209,MedExam_Table[[#Headers],[#Data],[Customer ID]],MedExam_Table[[#Headers],[#Data],[Diabetes Status]],"Not Found",0)</f>
        <v>Diabetes</v>
      </c>
      <c r="L1209" cm="1">
        <f t="array" ref="L1209">_xlfn.XLOOKUP($A1209,Hospitalisation_table[[#All],[Customer ID]],Hospitalisation_table[[#All],[Customer Age]],"Not Found",0)</f>
        <v>20</v>
      </c>
      <c r="M1209" t="str" cm="1">
        <f t="array" ref="M1209">_xlfn.XLOOKUP($A1209,Hospitalisation_table[[#All],[Customer ID]],Hospitalisation_table[[#All],[Date of Birth]],"Not Found",0)</f>
        <v>29-Jul-2002</v>
      </c>
      <c r="N1209" s="22" cm="1">
        <f t="array" ref="N1209">_xlfn.XLOOKUP($A1209,Hospitalisation_table[[#All],[Customer ID]],Hospitalisation_table[[#All],[charges]],"Not Found",0)</f>
        <v>2457.21</v>
      </c>
      <c r="O1209" t="str" cm="1">
        <f t="array" ref="O1209">_xlfn.XLOOKUP($A1209,Hospitalisation_table[[#All],[Customer ID]],Hospitalisation_table[[#All],[Hospital tier_Updated]],"Not Found",0)</f>
        <v>tier - 2</v>
      </c>
      <c r="P1209" t="str" cm="1">
        <f t="array" ref="P1209">_xlfn.XLOOKUP($A1209,Hospitalisation_table[[#All],[Customer ID]],Hospitalisation_table[[#All],[City tier_updated]],"Not Found",0)</f>
        <v>tier - 1</v>
      </c>
      <c r="Q1209" t="str" cm="1">
        <f t="array" ref="Q1209">_xlfn.XLOOKUP($A1209,Hospitalisation_table[[#All],[Customer ID]],Hospitalisation_table[[#All],[State ID Updated]],"Not Found",0)</f>
        <v>R1024</v>
      </c>
    </row>
    <row r="1210" spans="1:17" x14ac:dyDescent="0.3">
      <c r="A1210" s="13" t="s">
        <v>280</v>
      </c>
      <c r="B1210" t="str" cm="1">
        <f t="array" ref="B1210">_xlfn.XLOOKUP($A1210,CustomersName[[#All],[Customer ID]],CustomersName[[#All],[First Name]],"Not Found",0)</f>
        <v>Ariel</v>
      </c>
      <c r="C1210" cm="1">
        <f t="array" ref="C1210">_xlfn.XLOOKUP($A1210,MedExam_Table[[#Headers],[#Data],[Customer ID]],MedExam_Table[[#Headers],[#Data],[BMI]],"Not Found",0)</f>
        <v>50.38</v>
      </c>
      <c r="D1210" cm="1">
        <f t="array" ref="D1210">_xlfn.XLOOKUP($A1210,MedExam_Table[[#Headers],[#Data],[Customer ID]],MedExam_Table[[#Headers],[#Data],[HBA1C]],"Not Found",0)</f>
        <v>5.8</v>
      </c>
      <c r="E1210" t="str" cm="1">
        <f t="array" ref="E1210">_xlfn.XLOOKUP($A1210,MedExam_Table[[#Headers],[#Data],[Customer ID]],MedExam_Table[[#Headers],[#Data],[Heart Issues Updated]],"Not Found",0)</f>
        <v>No</v>
      </c>
      <c r="F1210" t="str" cm="1">
        <f t="array" ref="F1210">_xlfn.XLOOKUP($A1210,MedExam_Table[[#Headers],[#Data],[Customer ID]],MedExam_Table[[#Headers],[#Data],[Any Transplants Update]],"Not Found",0)</f>
        <v>No</v>
      </c>
      <c r="G1210" t="str" cm="1">
        <f t="array" ref="G1210">_xlfn.XLOOKUP($A1210,MedExam_Table[[#Headers],[#Data],[Customer ID]],MedExam_Table[[#Headers],[#Data],[Cancer history]],"Not Found",0)</f>
        <v>No</v>
      </c>
      <c r="H1210" cm="1">
        <f t="array" ref="H1210">_xlfn.XLOOKUP($A1210,MedExam_Table[[#Headers],[#Data],[Customer ID]],MedExam_Table[[#Headers],[#Data],[NumberOfMajorSurgeries_updated]],"Not Found",0)</f>
        <v>0</v>
      </c>
      <c r="I1210" t="str" cm="1">
        <f t="array" ref="I1210">_xlfn.XLOOKUP($A1210,MedExam_Table[[#Headers],[#Data],[Customer ID]],MedExam_Table[[#Headers],[#Data],[Smoker Updated]],"Not Found",0)</f>
        <v>No</v>
      </c>
      <c r="J1210" t="str" cm="1">
        <f t="array" ref="J1210">_xlfn.XLOOKUP($A1210,MedExam_Table[[#Headers],[#Data],[Customer ID]],MedExam_Table[[#Headers],[#Data],[Weight Status]],"Not Found",0)</f>
        <v>Obesity</v>
      </c>
      <c r="K1210" t="str" cm="1">
        <f t="array" ref="K1210">_xlfn.XLOOKUP($A1210,MedExam_Table[[#Headers],[#Data],[Customer ID]],MedExam_Table[[#Headers],[#Data],[Diabetes Status]],"Not Found",0)</f>
        <v>Prediabetes</v>
      </c>
      <c r="L1210" cm="1">
        <f t="array" ref="L1210">_xlfn.XLOOKUP($A1210,Hospitalisation_table[[#All],[Customer ID]],Hospitalisation_table[[#All],[Customer Age]],"Not Found",0)</f>
        <v>23</v>
      </c>
      <c r="M1210" t="str" cm="1">
        <f t="array" ref="M1210">_xlfn.XLOOKUP($A1210,Hospitalisation_table[[#All],[Customer ID]],Hospitalisation_table[[#All],[Date of Birth]],"Not Found",0)</f>
        <v>21-Nov-1999</v>
      </c>
      <c r="N1210" s="22" cm="1">
        <f t="array" ref="N1210">_xlfn.XLOOKUP($A1210,Hospitalisation_table[[#All],[Customer ID]],Hospitalisation_table[[#All],[charges]],"Not Found",0)</f>
        <v>2438.06</v>
      </c>
      <c r="O1210" t="str" cm="1">
        <f t="array" ref="O1210">_xlfn.XLOOKUP($A1210,Hospitalisation_table[[#All],[Customer ID]],Hospitalisation_table[[#All],[Hospital tier_Updated]],"Not Found",0)</f>
        <v>tier - 2</v>
      </c>
      <c r="P1210" t="str" cm="1">
        <f t="array" ref="P1210">_xlfn.XLOOKUP($A1210,Hospitalisation_table[[#All],[Customer ID]],Hospitalisation_table[[#All],[City tier_updated]],"Not Found",0)</f>
        <v>tier - 2</v>
      </c>
      <c r="Q1210" t="str" cm="1">
        <f t="array" ref="Q1210">_xlfn.XLOOKUP($A1210,Hospitalisation_table[[#All],[Customer ID]],Hospitalisation_table[[#All],[State ID Updated]],"Not Found",0)</f>
        <v>R1013</v>
      </c>
    </row>
    <row r="1211" spans="1:17" x14ac:dyDescent="0.3">
      <c r="A1211" s="14" t="s">
        <v>279</v>
      </c>
      <c r="B1211" t="str" cm="1">
        <f t="array" ref="B1211">_xlfn.XLOOKUP($A1211,CustomersName[[#All],[Customer ID]],CustomersName[[#All],[First Name]],"Not Found",0)</f>
        <v>Jeremy</v>
      </c>
      <c r="C1211" cm="1">
        <f t="array" ref="C1211">_xlfn.XLOOKUP($A1211,MedExam_Table[[#Headers],[#Data],[Customer ID]],MedExam_Table[[#Headers],[#Data],[BMI]],"Not Found",0)</f>
        <v>35.200000000000003</v>
      </c>
      <c r="D1211" cm="1">
        <f t="array" ref="D1211">_xlfn.XLOOKUP($A1211,MedExam_Table[[#Headers],[#Data],[Customer ID]],MedExam_Table[[#Headers],[#Data],[HBA1C]],"Not Found",0)</f>
        <v>4.28</v>
      </c>
      <c r="E1211" t="str" cm="1">
        <f t="array" ref="E1211">_xlfn.XLOOKUP($A1211,MedExam_Table[[#Headers],[#Data],[Customer ID]],MedExam_Table[[#Headers],[#Data],[Heart Issues Updated]],"Not Found",0)</f>
        <v>No</v>
      </c>
      <c r="F1211" t="str" cm="1">
        <f t="array" ref="F1211">_xlfn.XLOOKUP($A1211,MedExam_Table[[#Headers],[#Data],[Customer ID]],MedExam_Table[[#Headers],[#Data],[Any Transplants Update]],"Not Found",0)</f>
        <v>No</v>
      </c>
      <c r="G1211" t="str" cm="1">
        <f t="array" ref="G1211">_xlfn.XLOOKUP($A1211,MedExam_Table[[#Headers],[#Data],[Customer ID]],MedExam_Table[[#Headers],[#Data],[Cancer history]],"Not Found",0)</f>
        <v>No</v>
      </c>
      <c r="H1211" cm="1">
        <f t="array" ref="H1211">_xlfn.XLOOKUP($A1211,MedExam_Table[[#Headers],[#Data],[Customer ID]],MedExam_Table[[#Headers],[#Data],[NumberOfMajorSurgeries_updated]],"Not Found",0)</f>
        <v>0</v>
      </c>
      <c r="I1211" t="str" cm="1">
        <f t="array" ref="I1211">_xlfn.XLOOKUP($A1211,MedExam_Table[[#Headers],[#Data],[Customer ID]],MedExam_Table[[#Headers],[#Data],[Smoker Updated]],"Not Found",0)</f>
        <v>No</v>
      </c>
      <c r="J1211" t="str" cm="1">
        <f t="array" ref="J1211">_xlfn.XLOOKUP($A1211,MedExam_Table[[#Headers],[#Data],[Customer ID]],MedExam_Table[[#Headers],[#Data],[Weight Status]],"Not Found",0)</f>
        <v>Obesity</v>
      </c>
      <c r="K1211" t="str" cm="1">
        <f t="array" ref="K1211">_xlfn.XLOOKUP($A1211,MedExam_Table[[#Headers],[#Data],[Customer ID]],MedExam_Table[[#Headers],[#Data],[Diabetes Status]],"Not Found",0)</f>
        <v>Normal</v>
      </c>
      <c r="L1211" cm="1">
        <f t="array" ref="L1211">_xlfn.XLOOKUP($A1211,Hospitalisation_table[[#All],[Customer ID]],Hospitalisation_table[[#All],[Customer Age]],"Not Found",0)</f>
        <v>23</v>
      </c>
      <c r="M1211" t="str" cm="1">
        <f t="array" ref="M1211">_xlfn.XLOOKUP($A1211,Hospitalisation_table[[#All],[Customer ID]],Hospitalisation_table[[#All],[Date of Birth]],"Not Found",0)</f>
        <v>12-Nov-1999</v>
      </c>
      <c r="N1211" s="22" cm="1">
        <f t="array" ref="N1211">_xlfn.XLOOKUP($A1211,Hospitalisation_table[[#All],[Customer ID]],Hospitalisation_table[[#All],[charges]],"Not Found",0)</f>
        <v>2416.96</v>
      </c>
      <c r="O1211" t="str" cm="1">
        <f t="array" ref="O1211">_xlfn.XLOOKUP($A1211,Hospitalisation_table[[#All],[Customer ID]],Hospitalisation_table[[#All],[Hospital tier_Updated]],"Not Found",0)</f>
        <v>tier - 2</v>
      </c>
      <c r="P1211" t="str" cm="1">
        <f t="array" ref="P1211">_xlfn.XLOOKUP($A1211,Hospitalisation_table[[#All],[Customer ID]],Hospitalisation_table[[#All],[City tier_updated]],"Not Found",0)</f>
        <v>tier - 2</v>
      </c>
      <c r="Q1211" t="str" cm="1">
        <f t="array" ref="Q1211">_xlfn.XLOOKUP($A1211,Hospitalisation_table[[#All],[Customer ID]],Hospitalisation_table[[#All],[State ID Updated]],"Not Found",0)</f>
        <v>R1011</v>
      </c>
    </row>
    <row r="1212" spans="1:17" x14ac:dyDescent="0.3">
      <c r="A1212" s="13" t="s">
        <v>278</v>
      </c>
      <c r="B1212" t="str" cm="1">
        <f t="array" ref="B1212">_xlfn.XLOOKUP($A1212,CustomersName[[#All],[Customer ID]],CustomersName[[#All],[First Name]],"Not Found",0)</f>
        <v>Rosalie</v>
      </c>
      <c r="C1212" cm="1">
        <f t="array" ref="C1212">_xlfn.XLOOKUP($A1212,MedExam_Table[[#Headers],[#Data],[Customer ID]],MedExam_Table[[#Headers],[#Data],[BMI]],"Not Found",0)</f>
        <v>35.72</v>
      </c>
      <c r="D1212" cm="1">
        <f t="array" ref="D1212">_xlfn.XLOOKUP($A1212,MedExam_Table[[#Headers],[#Data],[Customer ID]],MedExam_Table[[#Headers],[#Data],[HBA1C]],"Not Found",0)</f>
        <v>5.5</v>
      </c>
      <c r="E1212" t="str" cm="1">
        <f t="array" ref="E1212">_xlfn.XLOOKUP($A1212,MedExam_Table[[#Headers],[#Data],[Customer ID]],MedExam_Table[[#Headers],[#Data],[Heart Issues Updated]],"Not Found",0)</f>
        <v>Yes</v>
      </c>
      <c r="F1212" t="str" cm="1">
        <f t="array" ref="F1212">_xlfn.XLOOKUP($A1212,MedExam_Table[[#Headers],[#Data],[Customer ID]],MedExam_Table[[#Headers],[#Data],[Any Transplants Update]],"Not Found",0)</f>
        <v>No</v>
      </c>
      <c r="G1212" t="str" cm="1">
        <f t="array" ref="G1212">_xlfn.XLOOKUP($A1212,MedExam_Table[[#Headers],[#Data],[Customer ID]],MedExam_Table[[#Headers],[#Data],[Cancer history]],"Not Found",0)</f>
        <v>No</v>
      </c>
      <c r="H1212" cm="1">
        <f t="array" ref="H1212">_xlfn.XLOOKUP($A1212,MedExam_Table[[#Headers],[#Data],[Customer ID]],MedExam_Table[[#Headers],[#Data],[NumberOfMajorSurgeries_updated]],"Not Found",0)</f>
        <v>0</v>
      </c>
      <c r="I1212" t="str" cm="1">
        <f t="array" ref="I1212">_xlfn.XLOOKUP($A1212,MedExam_Table[[#Headers],[#Data],[Customer ID]],MedExam_Table[[#Headers],[#Data],[Smoker Updated]],"Not Found",0)</f>
        <v>No</v>
      </c>
      <c r="J1212" t="str" cm="1">
        <f t="array" ref="J1212">_xlfn.XLOOKUP($A1212,MedExam_Table[[#Headers],[#Data],[Customer ID]],MedExam_Table[[#Headers],[#Data],[Weight Status]],"Not Found",0)</f>
        <v>Obesity</v>
      </c>
      <c r="K1212" t="str" cm="1">
        <f t="array" ref="K1212">_xlfn.XLOOKUP($A1212,MedExam_Table[[#Headers],[#Data],[Customer ID]],MedExam_Table[[#Headers],[#Data],[Diabetes Status]],"Not Found",0)</f>
        <v>Normal</v>
      </c>
      <c r="L1212" cm="1">
        <f t="array" ref="L1212">_xlfn.XLOOKUP($A1212,Hospitalisation_table[[#All],[Customer ID]],Hospitalisation_table[[#All],[Customer Age]],"Not Found",0)</f>
        <v>22</v>
      </c>
      <c r="M1212" t="str" cm="1">
        <f t="array" ref="M1212">_xlfn.XLOOKUP($A1212,Hospitalisation_table[[#All],[Customer ID]],Hospitalisation_table[[#All],[Date of Birth]],"Not Found",0)</f>
        <v>3-Jun-2001</v>
      </c>
      <c r="N1212" s="22" cm="1">
        <f t="array" ref="N1212">_xlfn.XLOOKUP($A1212,Hospitalisation_table[[#All],[Customer ID]],Hospitalisation_table[[#All],[charges]],"Not Found",0)</f>
        <v>2404.73</v>
      </c>
      <c r="O1212" t="str" cm="1">
        <f t="array" ref="O1212">_xlfn.XLOOKUP($A1212,Hospitalisation_table[[#All],[Customer ID]],Hospitalisation_table[[#All],[Hospital tier_Updated]],"Not Found",0)</f>
        <v>tier - 2</v>
      </c>
      <c r="P1212" t="str" cm="1">
        <f t="array" ref="P1212">_xlfn.XLOOKUP($A1212,Hospitalisation_table[[#All],[Customer ID]],Hospitalisation_table[[#All],[City tier_updated]],"Not Found",0)</f>
        <v>tier - 3</v>
      </c>
      <c r="Q1212" t="str" cm="1">
        <f t="array" ref="Q1212">_xlfn.XLOOKUP($A1212,Hospitalisation_table[[#All],[Customer ID]],Hospitalisation_table[[#All],[State ID Updated]],"Not Found",0)</f>
        <v>R1012</v>
      </c>
    </row>
    <row r="1213" spans="1:17" x14ac:dyDescent="0.3">
      <c r="A1213" s="14" t="s">
        <v>277</v>
      </c>
      <c r="B1213" t="str" cm="1">
        <f t="array" ref="B1213">_xlfn.XLOOKUP($A1213,CustomersName[[#All],[Customer ID]],CustomersName[[#All],[First Name]],"Not Found",0)</f>
        <v>Jay</v>
      </c>
      <c r="C1213" cm="1">
        <f t="array" ref="C1213">_xlfn.XLOOKUP($A1213,MedExam_Table[[#Headers],[#Data],[Customer ID]],MedExam_Table[[#Headers],[#Data],[BMI]],"Not Found",0)</f>
        <v>24.51</v>
      </c>
      <c r="D1213" cm="1">
        <f t="array" ref="D1213">_xlfn.XLOOKUP($A1213,MedExam_Table[[#Headers],[#Data],[Customer ID]],MedExam_Table[[#Headers],[#Data],[HBA1C]],"Not Found",0)</f>
        <v>4.6900000000000004</v>
      </c>
      <c r="E1213" t="str" cm="1">
        <f t="array" ref="E1213">_xlfn.XLOOKUP($A1213,MedExam_Table[[#Headers],[#Data],[Customer ID]],MedExam_Table[[#Headers],[#Data],[Heart Issues Updated]],"Not Found",0)</f>
        <v>No</v>
      </c>
      <c r="F1213" t="str" cm="1">
        <f t="array" ref="F1213">_xlfn.XLOOKUP($A1213,MedExam_Table[[#Headers],[#Data],[Customer ID]],MedExam_Table[[#Headers],[#Data],[Any Transplants Update]],"Not Found",0)</f>
        <v>No</v>
      </c>
      <c r="G1213" t="str" cm="1">
        <f t="array" ref="G1213">_xlfn.XLOOKUP($A1213,MedExam_Table[[#Headers],[#Data],[Customer ID]],MedExam_Table[[#Headers],[#Data],[Cancer history]],"Not Found",0)</f>
        <v>No</v>
      </c>
      <c r="H1213" cm="1">
        <f t="array" ref="H1213">_xlfn.XLOOKUP($A1213,MedExam_Table[[#Headers],[#Data],[Customer ID]],MedExam_Table[[#Headers],[#Data],[NumberOfMajorSurgeries_updated]],"Not Found",0)</f>
        <v>0</v>
      </c>
      <c r="I1213" t="str" cm="1">
        <f t="array" ref="I1213">_xlfn.XLOOKUP($A1213,MedExam_Table[[#Headers],[#Data],[Customer ID]],MedExam_Table[[#Headers],[#Data],[Smoker Updated]],"Not Found",0)</f>
        <v>No</v>
      </c>
      <c r="J1213" t="str" cm="1">
        <f t="array" ref="J1213">_xlfn.XLOOKUP($A1213,MedExam_Table[[#Headers],[#Data],[Customer ID]],MedExam_Table[[#Headers],[#Data],[Weight Status]],"Not Found",0)</f>
        <v>NormalWeight</v>
      </c>
      <c r="K1213" t="str" cm="1">
        <f t="array" ref="K1213">_xlfn.XLOOKUP($A1213,MedExam_Table[[#Headers],[#Data],[Customer ID]],MedExam_Table[[#Headers],[#Data],[Diabetes Status]],"Not Found",0)</f>
        <v>Normal</v>
      </c>
      <c r="L1213" cm="1">
        <f t="array" ref="L1213">_xlfn.XLOOKUP($A1213,Hospitalisation_table[[#All],[Customer ID]],Hospitalisation_table[[#All],[Customer Age]],"Not Found",0)</f>
        <v>23</v>
      </c>
      <c r="M1213" t="str" cm="1">
        <f t="array" ref="M1213">_xlfn.XLOOKUP($A1213,Hospitalisation_table[[#All],[Customer ID]],Hospitalisation_table[[#All],[Date of Birth]],"Not Found",0)</f>
        <v>10-Aug-1999</v>
      </c>
      <c r="N1213" s="22" cm="1">
        <f t="array" ref="N1213">_xlfn.XLOOKUP($A1213,Hospitalisation_table[[#All],[Customer ID]],Hospitalisation_table[[#All],[charges]],"Not Found",0)</f>
        <v>2396.1</v>
      </c>
      <c r="O1213" t="str" cm="1">
        <f t="array" ref="O1213">_xlfn.XLOOKUP($A1213,Hospitalisation_table[[#All],[Customer ID]],Hospitalisation_table[[#All],[Hospital tier_Updated]],"Not Found",0)</f>
        <v>tier - 2</v>
      </c>
      <c r="P1213" t="str" cm="1">
        <f t="array" ref="P1213">_xlfn.XLOOKUP($A1213,Hospitalisation_table[[#All],[Customer ID]],Hospitalisation_table[[#All],[City tier_updated]],"Not Found",0)</f>
        <v>tier - 1</v>
      </c>
      <c r="Q1213" t="str" cm="1">
        <f t="array" ref="Q1213">_xlfn.XLOOKUP($A1213,Hospitalisation_table[[#All],[Customer ID]],Hospitalisation_table[[#All],[State ID Updated]],"Not Found",0)</f>
        <v>R1019</v>
      </c>
    </row>
    <row r="1214" spans="1:17" x14ac:dyDescent="0.3">
      <c r="A1214" s="13" t="s">
        <v>2164</v>
      </c>
      <c r="B1214" t="str" cm="1">
        <f t="array" ref="B1214">_xlfn.XLOOKUP($A1214,CustomersName[[#All],[Customer ID]],CustomersName[[#All],[First Name]],"Not Found",0)</f>
        <v>Calesse</v>
      </c>
      <c r="C1214" cm="1">
        <f t="array" ref="C1214">_xlfn.XLOOKUP($A1214,MedExam_Table[[#Headers],[#Data],[Customer ID]],MedExam_Table[[#Headers],[#Data],[BMI]],"Not Found",0)</f>
        <v>36.85</v>
      </c>
      <c r="D1214" cm="1">
        <f t="array" ref="D1214">_xlfn.XLOOKUP($A1214,MedExam_Table[[#Headers],[#Data],[Customer ID]],MedExam_Table[[#Headers],[#Data],[HBA1C]],"Not Found",0)</f>
        <v>11.12</v>
      </c>
      <c r="E1214" t="str" cm="1">
        <f t="array" ref="E1214">_xlfn.XLOOKUP($A1214,MedExam_Table[[#Headers],[#Data],[Customer ID]],MedExam_Table[[#Headers],[#Data],[Heart Issues Updated]],"Not Found",0)</f>
        <v>No</v>
      </c>
      <c r="F1214" t="str" cm="1">
        <f t="array" ref="F1214">_xlfn.XLOOKUP($A1214,MedExam_Table[[#Headers],[#Data],[Customer ID]],MedExam_Table[[#Headers],[#Data],[Any Transplants Update]],"Not Found",0)</f>
        <v>No</v>
      </c>
      <c r="G1214" t="str" cm="1">
        <f t="array" ref="G1214">_xlfn.XLOOKUP($A1214,MedExam_Table[[#Headers],[#Data],[Customer ID]],MedExam_Table[[#Headers],[#Data],[Cancer history]],"Not Found",0)</f>
        <v>No</v>
      </c>
      <c r="H1214" cm="1">
        <f t="array" ref="H1214">_xlfn.XLOOKUP($A1214,MedExam_Table[[#Headers],[#Data],[Customer ID]],MedExam_Table[[#Headers],[#Data],[NumberOfMajorSurgeries_updated]],"Not Found",0)</f>
        <v>0</v>
      </c>
      <c r="I1214" t="str" cm="1">
        <f t="array" ref="I1214">_xlfn.XLOOKUP($A1214,MedExam_Table[[#Headers],[#Data],[Customer ID]],MedExam_Table[[#Headers],[#Data],[Smoker Updated]],"Not Found",0)</f>
        <v>Yes</v>
      </c>
      <c r="J1214" t="str" cm="1">
        <f t="array" ref="J1214">_xlfn.XLOOKUP($A1214,MedExam_Table[[#Headers],[#Data],[Customer ID]],MedExam_Table[[#Headers],[#Data],[Weight Status]],"Not Found",0)</f>
        <v>Obesity</v>
      </c>
      <c r="K1214" t="str" cm="1">
        <f t="array" ref="K1214">_xlfn.XLOOKUP($A1214,MedExam_Table[[#Headers],[#Data],[Customer ID]],MedExam_Table[[#Headers],[#Data],[Diabetes Status]],"Not Found",0)</f>
        <v>Diabetes</v>
      </c>
      <c r="L1214" cm="1">
        <f t="array" ref="L1214">_xlfn.XLOOKUP($A1214,Hospitalisation_table[[#All],[Customer ID]],Hospitalisation_table[[#All],[Customer Age]],"Not Found",0)</f>
        <v>44</v>
      </c>
      <c r="M1214" t="str" cm="1">
        <f t="array" ref="M1214">_xlfn.XLOOKUP($A1214,Hospitalisation_table[[#All],[Customer ID]],Hospitalisation_table[[#All],[Date of Birth]],"Not Found",0)</f>
        <v>19-Dec-1978</v>
      </c>
      <c r="N1214" s="22" cm="1">
        <f t="array" ref="N1214">_xlfn.XLOOKUP($A1214,Hospitalisation_table[[#All],[Customer ID]],Hospitalisation_table[[#All],[charges]],"Not Found",0)</f>
        <v>35701.9</v>
      </c>
      <c r="O1214" t="str" cm="1">
        <f t="array" ref="O1214">_xlfn.XLOOKUP($A1214,Hospitalisation_table[[#All],[Customer ID]],Hospitalisation_table[[#All],[Hospital tier_Updated]],"Not Found",0)</f>
        <v>tier - 2</v>
      </c>
      <c r="P1214" t="str" cm="1">
        <f t="array" ref="P1214">_xlfn.XLOOKUP($A1214,Hospitalisation_table[[#All],[Customer ID]],Hospitalisation_table[[#All],[City tier_updated]],"Not Found",0)</f>
        <v>tier - 1</v>
      </c>
      <c r="Q1214" t="str" cm="1">
        <f t="array" ref="Q1214">_xlfn.XLOOKUP($A1214,Hospitalisation_table[[#All],[Customer ID]],Hospitalisation_table[[#All],[State ID Updated]],"Not Found",0)</f>
        <v>R1011</v>
      </c>
    </row>
    <row r="1215" spans="1:17" x14ac:dyDescent="0.3">
      <c r="A1215" s="14" t="s">
        <v>275</v>
      </c>
      <c r="B1215" t="str" cm="1">
        <f t="array" ref="B1215">_xlfn.XLOOKUP($A1215,CustomersName[[#All],[Customer ID]],CustomersName[[#All],[First Name]],"Not Found",0)</f>
        <v>Vitaliy</v>
      </c>
      <c r="C1215" cm="1">
        <f t="array" ref="C1215">_xlfn.XLOOKUP($A1215,MedExam_Table[[#Headers],[#Data],[Customer ID]],MedExam_Table[[#Headers],[#Data],[BMI]],"Not Found",0)</f>
        <v>23.844999999999999</v>
      </c>
      <c r="D1215" cm="1">
        <f t="array" ref="D1215">_xlfn.XLOOKUP($A1215,MedExam_Table[[#Headers],[#Data],[Customer ID]],MedExam_Table[[#Headers],[#Data],[HBA1C]],"Not Found",0)</f>
        <v>4.43</v>
      </c>
      <c r="E1215" t="str" cm="1">
        <f t="array" ref="E1215">_xlfn.XLOOKUP($A1215,MedExam_Table[[#Headers],[#Data],[Customer ID]],MedExam_Table[[#Headers],[#Data],[Heart Issues Updated]],"Not Found",0)</f>
        <v>No</v>
      </c>
      <c r="F1215" t="str" cm="1">
        <f t="array" ref="F1215">_xlfn.XLOOKUP($A1215,MedExam_Table[[#Headers],[#Data],[Customer ID]],MedExam_Table[[#Headers],[#Data],[Any Transplants Update]],"Not Found",0)</f>
        <v>No</v>
      </c>
      <c r="G1215" t="str" cm="1">
        <f t="array" ref="G1215">_xlfn.XLOOKUP($A1215,MedExam_Table[[#Headers],[#Data],[Customer ID]],MedExam_Table[[#Headers],[#Data],[Cancer history]],"Not Found",0)</f>
        <v>No</v>
      </c>
      <c r="H1215" cm="1">
        <f t="array" ref="H1215">_xlfn.XLOOKUP($A1215,MedExam_Table[[#Headers],[#Data],[Customer ID]],MedExam_Table[[#Headers],[#Data],[NumberOfMajorSurgeries_updated]],"Not Found",0)</f>
        <v>0</v>
      </c>
      <c r="I1215" t="str" cm="1">
        <f t="array" ref="I1215">_xlfn.XLOOKUP($A1215,MedExam_Table[[#Headers],[#Data],[Customer ID]],MedExam_Table[[#Headers],[#Data],[Smoker Updated]],"Not Found",0)</f>
        <v>No</v>
      </c>
      <c r="J1215" t="str" cm="1">
        <f t="array" ref="J1215">_xlfn.XLOOKUP($A1215,MedExam_Table[[#Headers],[#Data],[Customer ID]],MedExam_Table[[#Headers],[#Data],[Weight Status]],"Not Found",0)</f>
        <v>NormalWeight</v>
      </c>
      <c r="K1215" t="str" cm="1">
        <f t="array" ref="K1215">_xlfn.XLOOKUP($A1215,MedExam_Table[[#Headers],[#Data],[Customer ID]],MedExam_Table[[#Headers],[#Data],[Diabetes Status]],"Not Found",0)</f>
        <v>Normal</v>
      </c>
      <c r="L1215" cm="1">
        <f t="array" ref="L1215">_xlfn.XLOOKUP($A1215,Hospitalisation_table[[#All],[Customer ID]],Hospitalisation_table[[#All],[Customer Age]],"Not Found",0)</f>
        <v>23</v>
      </c>
      <c r="M1215" t="str" cm="1">
        <f t="array" ref="M1215">_xlfn.XLOOKUP($A1215,Hospitalisation_table[[#All],[Customer ID]],Hospitalisation_table[[#All],[Date of Birth]],"Not Found",0)</f>
        <v>17-Dec-1999</v>
      </c>
      <c r="N1215" s="22" cm="1">
        <f t="array" ref="N1215">_xlfn.XLOOKUP($A1215,Hospitalisation_table[[#All],[Customer ID]],Hospitalisation_table[[#All],[charges]],"Not Found",0)</f>
        <v>2395.17</v>
      </c>
      <c r="O1215" t="str" cm="1">
        <f t="array" ref="O1215">_xlfn.XLOOKUP($A1215,Hospitalisation_table[[#All],[Customer ID]],Hospitalisation_table[[#All],[Hospital tier_Updated]],"Not Found",0)</f>
        <v>tier - 2</v>
      </c>
      <c r="P1215" t="str" cm="1">
        <f t="array" ref="P1215">_xlfn.XLOOKUP($A1215,Hospitalisation_table[[#All],[Customer ID]],Hospitalisation_table[[#All],[City tier_updated]],"Not Found",0)</f>
        <v>tier - 1</v>
      </c>
      <c r="Q1215" t="str" cm="1">
        <f t="array" ref="Q1215">_xlfn.XLOOKUP($A1215,Hospitalisation_table[[#All],[Customer ID]],Hospitalisation_table[[#All],[State ID Updated]],"Not Found",0)</f>
        <v>R1014</v>
      </c>
    </row>
    <row r="1216" spans="1:17" x14ac:dyDescent="0.3">
      <c r="A1216" s="13" t="s">
        <v>274</v>
      </c>
      <c r="B1216" t="str" cm="1">
        <f t="array" ref="B1216">_xlfn.XLOOKUP($A1216,CustomersName[[#All],[Customer ID]],CustomersName[[#All],[First Name]],"Not Found",0)</f>
        <v>BenjahBenjamin W.</v>
      </c>
      <c r="C1216" cm="1">
        <f t="array" ref="C1216">_xlfn.XLOOKUP($A1216,MedExam_Table[[#Headers],[#Data],[Customer ID]],MedExam_Table[[#Headers],[#Data],[BMI]],"Not Found",0)</f>
        <v>15.68</v>
      </c>
      <c r="D1216" cm="1">
        <f t="array" ref="D1216">_xlfn.XLOOKUP($A1216,MedExam_Table[[#Headers],[#Data],[Customer ID]],MedExam_Table[[#Headers],[#Data],[HBA1C]],"Not Found",0)</f>
        <v>6.16</v>
      </c>
      <c r="E1216" t="str" cm="1">
        <f t="array" ref="E1216">_xlfn.XLOOKUP($A1216,MedExam_Table[[#Headers],[#Data],[Customer ID]],MedExam_Table[[#Headers],[#Data],[Heart Issues Updated]],"Not Found",0)</f>
        <v>Yes</v>
      </c>
      <c r="F1216" t="str" cm="1">
        <f t="array" ref="F1216">_xlfn.XLOOKUP($A1216,MedExam_Table[[#Headers],[#Data],[Customer ID]],MedExam_Table[[#Headers],[#Data],[Any Transplants Update]],"Not Found",0)</f>
        <v>No</v>
      </c>
      <c r="G1216" t="str" cm="1">
        <f t="array" ref="G1216">_xlfn.XLOOKUP($A1216,MedExam_Table[[#Headers],[#Data],[Customer ID]],MedExam_Table[[#Headers],[#Data],[Cancer history]],"Not Found",0)</f>
        <v>No</v>
      </c>
      <c r="H1216" cm="1">
        <f t="array" ref="H1216">_xlfn.XLOOKUP($A1216,MedExam_Table[[#Headers],[#Data],[Customer ID]],MedExam_Table[[#Headers],[#Data],[NumberOfMajorSurgeries_updated]],"Not Found",0)</f>
        <v>1</v>
      </c>
      <c r="I1216" t="str" cm="1">
        <f t="array" ref="I1216">_xlfn.XLOOKUP($A1216,MedExam_Table[[#Headers],[#Data],[Customer ID]],MedExam_Table[[#Headers],[#Data],[Smoker Updated]],"Not Found",0)</f>
        <v>No</v>
      </c>
      <c r="J1216" t="str" cm="1">
        <f t="array" ref="J1216">_xlfn.XLOOKUP($A1216,MedExam_Table[[#Headers],[#Data],[Customer ID]],MedExam_Table[[#Headers],[#Data],[Weight Status]],"Not Found",0)</f>
        <v>Underweight</v>
      </c>
      <c r="K1216" t="str" cm="1">
        <f t="array" ref="K1216">_xlfn.XLOOKUP($A1216,MedExam_Table[[#Headers],[#Data],[Customer ID]],MedExam_Table[[#Headers],[#Data],[Diabetes Status]],"Not Found",0)</f>
        <v>Prediabetes</v>
      </c>
      <c r="L1216" cm="1">
        <f t="array" ref="L1216">_xlfn.XLOOKUP($A1216,Hospitalisation_table[[#All],[Customer ID]],Hospitalisation_table[[#All],[Customer Age]],"Not Found",0)</f>
        <v>34</v>
      </c>
      <c r="M1216" t="str" cm="1">
        <f t="array" ref="M1216">_xlfn.XLOOKUP($A1216,Hospitalisation_table[[#All],[Customer ID]],Hospitalisation_table[[#All],[Date of Birth]],"Not Found",0)</f>
        <v>12-Dec-1988</v>
      </c>
      <c r="N1216" s="22" cm="1">
        <f t="array" ref="N1216">_xlfn.XLOOKUP($A1216,Hospitalisation_table[[#All],[Customer ID]],Hospitalisation_table[[#All],[charges]],"Not Found",0)</f>
        <v>2373.3000000000002</v>
      </c>
      <c r="O1216" t="str" cm="1">
        <f t="array" ref="O1216">_xlfn.XLOOKUP($A1216,Hospitalisation_table[[#All],[Customer ID]],Hospitalisation_table[[#All],[Hospital tier_Updated]],"Not Found",0)</f>
        <v>tier - 2</v>
      </c>
      <c r="P1216" t="str" cm="1">
        <f t="array" ref="P1216">_xlfn.XLOOKUP($A1216,Hospitalisation_table[[#All],[Customer ID]],Hospitalisation_table[[#All],[City tier_updated]],"Not Found",0)</f>
        <v>tier - 2</v>
      </c>
      <c r="Q1216" t="str" cm="1">
        <f t="array" ref="Q1216">_xlfn.XLOOKUP($A1216,Hospitalisation_table[[#All],[Customer ID]],Hospitalisation_table[[#All],[State ID Updated]],"Not Found",0)</f>
        <v>R1013</v>
      </c>
    </row>
    <row r="1217" spans="1:17" x14ac:dyDescent="0.3">
      <c r="A1217" s="14" t="s">
        <v>273</v>
      </c>
      <c r="B1217" t="str" cm="1">
        <f t="array" ref="B1217">_xlfn.XLOOKUP($A1217,CustomersName[[#All],[Customer ID]],CustomersName[[#All],[First Name]],"Not Found",0)</f>
        <v>Jesse</v>
      </c>
      <c r="C1217" cm="1">
        <f t="array" ref="C1217">_xlfn.XLOOKUP($A1217,MedExam_Table[[#Headers],[#Data],[Customer ID]],MedExam_Table[[#Headers],[#Data],[BMI]],"Not Found",0)</f>
        <v>32.395000000000003</v>
      </c>
      <c r="D1217" cm="1">
        <f t="array" ref="D1217">_xlfn.XLOOKUP($A1217,MedExam_Table[[#Headers],[#Data],[Customer ID]],MedExam_Table[[#Headers],[#Data],[HBA1C]],"Not Found",0)</f>
        <v>6.66</v>
      </c>
      <c r="E1217" t="str" cm="1">
        <f t="array" ref="E1217">_xlfn.XLOOKUP($A1217,MedExam_Table[[#Headers],[#Data],[Customer ID]],MedExam_Table[[#Headers],[#Data],[Heart Issues Updated]],"Not Found",0)</f>
        <v>No</v>
      </c>
      <c r="F1217" t="str" cm="1">
        <f t="array" ref="F1217">_xlfn.XLOOKUP($A1217,MedExam_Table[[#Headers],[#Data],[Customer ID]],MedExam_Table[[#Headers],[#Data],[Any Transplants Update]],"Not Found",0)</f>
        <v>No</v>
      </c>
      <c r="G1217" t="str" cm="1">
        <f t="array" ref="G1217">_xlfn.XLOOKUP($A1217,MedExam_Table[[#Headers],[#Data],[Customer ID]],MedExam_Table[[#Headers],[#Data],[Cancer history]],"Not Found",0)</f>
        <v>No</v>
      </c>
      <c r="H1217" cm="1">
        <f t="array" ref="H1217">_xlfn.XLOOKUP($A1217,MedExam_Table[[#Headers],[#Data],[Customer ID]],MedExam_Table[[#Headers],[#Data],[NumberOfMajorSurgeries_updated]],"Not Found",0)</f>
        <v>0</v>
      </c>
      <c r="I1217" t="str" cm="1">
        <f t="array" ref="I1217">_xlfn.XLOOKUP($A1217,MedExam_Table[[#Headers],[#Data],[Customer ID]],MedExam_Table[[#Headers],[#Data],[Smoker Updated]],"Not Found",0)</f>
        <v>No</v>
      </c>
      <c r="J1217" t="str" cm="1">
        <f t="array" ref="J1217">_xlfn.XLOOKUP($A1217,MedExam_Table[[#Headers],[#Data],[Customer ID]],MedExam_Table[[#Headers],[#Data],[Weight Status]],"Not Found",0)</f>
        <v>Obesity</v>
      </c>
      <c r="K1217" t="str" cm="1">
        <f t="array" ref="K1217">_xlfn.XLOOKUP($A1217,MedExam_Table[[#Headers],[#Data],[Customer ID]],MedExam_Table[[#Headers],[#Data],[Diabetes Status]],"Not Found",0)</f>
        <v>Diabetes</v>
      </c>
      <c r="L1217" cm="1">
        <f t="array" ref="L1217">_xlfn.XLOOKUP($A1217,Hospitalisation_table[[#All],[Customer ID]],Hospitalisation_table[[#All],[Customer Age]],"Not Found",0)</f>
        <v>20</v>
      </c>
      <c r="M1217" t="str" cm="1">
        <f t="array" ref="M1217">_xlfn.XLOOKUP($A1217,Hospitalisation_table[[#All],[Customer ID]],Hospitalisation_table[[#All],[Date of Birth]],"Not Found",0)</f>
        <v>5-Nov-2002</v>
      </c>
      <c r="N1217" s="22" cm="1">
        <f t="array" ref="N1217">_xlfn.XLOOKUP($A1217,Hospitalisation_table[[#All],[Customer ID]],Hospitalisation_table[[#All],[charges]],"Not Found",0)</f>
        <v>2362.23</v>
      </c>
      <c r="O1217" t="str" cm="1">
        <f t="array" ref="O1217">_xlfn.XLOOKUP($A1217,Hospitalisation_table[[#All],[Customer ID]],Hospitalisation_table[[#All],[Hospital tier_Updated]],"Not Found",0)</f>
        <v>tier - 2</v>
      </c>
      <c r="P1217" t="str" cm="1">
        <f t="array" ref="P1217">_xlfn.XLOOKUP($A1217,Hospitalisation_table[[#All],[Customer ID]],Hospitalisation_table[[#All],[City tier_updated]],"Not Found",0)</f>
        <v>tier - 1</v>
      </c>
      <c r="Q1217" t="str" cm="1">
        <f t="array" ref="Q1217">_xlfn.XLOOKUP($A1217,Hospitalisation_table[[#All],[Customer ID]],Hospitalisation_table[[#All],[State ID Updated]],"Not Found",0)</f>
        <v>R1012</v>
      </c>
    </row>
    <row r="1218" spans="1:17" x14ac:dyDescent="0.3">
      <c r="A1218" s="13" t="s">
        <v>272</v>
      </c>
      <c r="B1218" t="str" cm="1">
        <f t="array" ref="B1218">_xlfn.XLOOKUP($A1218,CustomersName[[#All],[Customer ID]],CustomersName[[#All],[First Name]],"Not Found",0)</f>
        <v>Mark</v>
      </c>
      <c r="C1218" cm="1">
        <f t="array" ref="C1218">_xlfn.XLOOKUP($A1218,MedExam_Table[[#Headers],[#Data],[Customer ID]],MedExam_Table[[#Headers],[#Data],[BMI]],"Not Found",0)</f>
        <v>23.655000000000001</v>
      </c>
      <c r="D1218" cm="1">
        <f t="array" ref="D1218">_xlfn.XLOOKUP($A1218,MedExam_Table[[#Headers],[#Data],[Customer ID]],MedExam_Table[[#Headers],[#Data],[HBA1C]],"Not Found",0)</f>
        <v>5.92</v>
      </c>
      <c r="E1218" t="str" cm="1">
        <f t="array" ref="E1218">_xlfn.XLOOKUP($A1218,MedExam_Table[[#Headers],[#Data],[Customer ID]],MedExam_Table[[#Headers],[#Data],[Heart Issues Updated]],"Not Found",0)</f>
        <v>No</v>
      </c>
      <c r="F1218" t="str" cm="1">
        <f t="array" ref="F1218">_xlfn.XLOOKUP($A1218,MedExam_Table[[#Headers],[#Data],[Customer ID]],MedExam_Table[[#Headers],[#Data],[Any Transplants Update]],"Not Found",0)</f>
        <v>No</v>
      </c>
      <c r="G1218" t="str" cm="1">
        <f t="array" ref="G1218">_xlfn.XLOOKUP($A1218,MedExam_Table[[#Headers],[#Data],[Customer ID]],MedExam_Table[[#Headers],[#Data],[Cancer history]],"Not Found",0)</f>
        <v>No</v>
      </c>
      <c r="H1218" cm="1">
        <f t="array" ref="H1218">_xlfn.XLOOKUP($A1218,MedExam_Table[[#Headers],[#Data],[Customer ID]],MedExam_Table[[#Headers],[#Data],[NumberOfMajorSurgeries_updated]],"Not Found",0)</f>
        <v>1</v>
      </c>
      <c r="I1218" t="str" cm="1">
        <f t="array" ref="I1218">_xlfn.XLOOKUP($A1218,MedExam_Table[[#Headers],[#Data],[Customer ID]],MedExam_Table[[#Headers],[#Data],[Smoker Updated]],"Not Found",0)</f>
        <v>No</v>
      </c>
      <c r="J1218" t="str" cm="1">
        <f t="array" ref="J1218">_xlfn.XLOOKUP($A1218,MedExam_Table[[#Headers],[#Data],[Customer ID]],MedExam_Table[[#Headers],[#Data],[Weight Status]],"Not Found",0)</f>
        <v>NormalWeight</v>
      </c>
      <c r="K1218" t="str" cm="1">
        <f t="array" ref="K1218">_xlfn.XLOOKUP($A1218,MedExam_Table[[#Headers],[#Data],[Customer ID]],MedExam_Table[[#Headers],[#Data],[Diabetes Status]],"Not Found",0)</f>
        <v>Prediabetes</v>
      </c>
      <c r="L1218" cm="1">
        <f t="array" ref="L1218">_xlfn.XLOOKUP($A1218,Hospitalisation_table[[#All],[Customer ID]],Hospitalisation_table[[#All],[Customer Age]],"Not Found",0)</f>
        <v>24</v>
      </c>
      <c r="M1218" t="str" cm="1">
        <f t="array" ref="M1218">_xlfn.XLOOKUP($A1218,Hospitalisation_table[[#All],[Customer ID]],Hospitalisation_table[[#All],[Date of Birth]],"Not Found",0)</f>
        <v>21-Oct-1998</v>
      </c>
      <c r="N1218" s="22" cm="1">
        <f t="array" ref="N1218">_xlfn.XLOOKUP($A1218,Hospitalisation_table[[#All],[Customer ID]],Hospitalisation_table[[#All],[charges]],"Not Found",0)</f>
        <v>2352.9699999999998</v>
      </c>
      <c r="O1218" t="str" cm="1">
        <f t="array" ref="O1218">_xlfn.XLOOKUP($A1218,Hospitalisation_table[[#All],[Customer ID]],Hospitalisation_table[[#All],[Hospital tier_Updated]],"Not Found",0)</f>
        <v>tier - 3</v>
      </c>
      <c r="P1218" t="str" cm="1">
        <f t="array" ref="P1218">_xlfn.XLOOKUP($A1218,Hospitalisation_table[[#All],[Customer ID]],Hospitalisation_table[[#All],[City tier_updated]],"Not Found",0)</f>
        <v>tier - 3</v>
      </c>
      <c r="Q1218" t="str" cm="1">
        <f t="array" ref="Q1218">_xlfn.XLOOKUP($A1218,Hospitalisation_table[[#All],[Customer ID]],Hospitalisation_table[[#All],[State ID Updated]],"Not Found",0)</f>
        <v>R1012</v>
      </c>
    </row>
    <row r="1219" spans="1:17" x14ac:dyDescent="0.3">
      <c r="A1219" s="14" t="s">
        <v>271</v>
      </c>
      <c r="B1219" t="str" cm="1">
        <f t="array" ref="B1219">_xlfn.XLOOKUP($A1219,CustomersName[[#All],[Customer ID]],CustomersName[[#All],[First Name]],"Not Found",0)</f>
        <v>Lauren</v>
      </c>
      <c r="C1219" cm="1">
        <f t="array" ref="C1219">_xlfn.XLOOKUP($A1219,MedExam_Table[[#Headers],[#Data],[Customer ID]],MedExam_Table[[#Headers],[#Data],[BMI]],"Not Found",0)</f>
        <v>28.4</v>
      </c>
      <c r="D1219" cm="1">
        <f t="array" ref="D1219">_xlfn.XLOOKUP($A1219,MedExam_Table[[#Headers],[#Data],[Customer ID]],MedExam_Table[[#Headers],[#Data],[HBA1C]],"Not Found",0)</f>
        <v>5.97</v>
      </c>
      <c r="E1219" t="str" cm="1">
        <f t="array" ref="E1219">_xlfn.XLOOKUP($A1219,MedExam_Table[[#Headers],[#Data],[Customer ID]],MedExam_Table[[#Headers],[#Data],[Heart Issues Updated]],"Not Found",0)</f>
        <v>No</v>
      </c>
      <c r="F1219" t="str" cm="1">
        <f t="array" ref="F1219">_xlfn.XLOOKUP($A1219,MedExam_Table[[#Headers],[#Data],[Customer ID]],MedExam_Table[[#Headers],[#Data],[Any Transplants Update]],"Not Found",0)</f>
        <v>No</v>
      </c>
      <c r="G1219" t="str" cm="1">
        <f t="array" ref="G1219">_xlfn.XLOOKUP($A1219,MedExam_Table[[#Headers],[#Data],[Customer ID]],MedExam_Table[[#Headers],[#Data],[Cancer history]],"Not Found",0)</f>
        <v>Yes</v>
      </c>
      <c r="H1219" cm="1">
        <f t="array" ref="H1219">_xlfn.XLOOKUP($A1219,MedExam_Table[[#Headers],[#Data],[Customer ID]],MedExam_Table[[#Headers],[#Data],[NumberOfMajorSurgeries_updated]],"Not Found",0)</f>
        <v>1</v>
      </c>
      <c r="I1219" t="str" cm="1">
        <f t="array" ref="I1219">_xlfn.XLOOKUP($A1219,MedExam_Table[[#Headers],[#Data],[Customer ID]],MedExam_Table[[#Headers],[#Data],[Smoker Updated]],"Not Found",0)</f>
        <v>No</v>
      </c>
      <c r="J1219" t="str" cm="1">
        <f t="array" ref="J1219">_xlfn.XLOOKUP($A1219,MedExam_Table[[#Headers],[#Data],[Customer ID]],MedExam_Table[[#Headers],[#Data],[Weight Status]],"Not Found",0)</f>
        <v>OverWeight</v>
      </c>
      <c r="K1219" t="str" cm="1">
        <f t="array" ref="K1219">_xlfn.XLOOKUP($A1219,MedExam_Table[[#Headers],[#Data],[Customer ID]],MedExam_Table[[#Headers],[#Data],[Diabetes Status]],"Not Found",0)</f>
        <v>Prediabetes</v>
      </c>
      <c r="L1219" cm="1">
        <f t="array" ref="L1219">_xlfn.XLOOKUP($A1219,Hospitalisation_table[[#All],[Customer ID]],Hospitalisation_table[[#All],[Customer Age]],"Not Found",0)</f>
        <v>19</v>
      </c>
      <c r="M1219" t="str" cm="1">
        <f t="array" ref="M1219">_xlfn.XLOOKUP($A1219,Hospitalisation_table[[#All],[Customer ID]],Hospitalisation_table[[#All],[Date of Birth]],"Not Found",0)</f>
        <v>18-Nov-2003</v>
      </c>
      <c r="N1219" s="22" cm="1">
        <f t="array" ref="N1219">_xlfn.XLOOKUP($A1219,Hospitalisation_table[[#All],[Customer ID]],Hospitalisation_table[[#All],[charges]],"Not Found",0)</f>
        <v>2331.52</v>
      </c>
      <c r="O1219" t="str" cm="1">
        <f t="array" ref="O1219">_xlfn.XLOOKUP($A1219,Hospitalisation_table[[#All],[Customer ID]],Hospitalisation_table[[#All],[Hospital tier_Updated]],"Not Found",0)</f>
        <v>tier - 2</v>
      </c>
      <c r="P1219" t="str" cm="1">
        <f t="array" ref="P1219">_xlfn.XLOOKUP($A1219,Hospitalisation_table[[#All],[Customer ID]],Hospitalisation_table[[#All],[City tier_updated]],"Not Found",0)</f>
        <v>tier - 3</v>
      </c>
      <c r="Q1219" t="str" cm="1">
        <f t="array" ref="Q1219">_xlfn.XLOOKUP($A1219,Hospitalisation_table[[#All],[Customer ID]],Hospitalisation_table[[#All],[State ID Updated]],"Not Found",0)</f>
        <v>R1011</v>
      </c>
    </row>
    <row r="1220" spans="1:17" x14ac:dyDescent="0.3">
      <c r="A1220" s="13" t="s">
        <v>270</v>
      </c>
      <c r="B1220" t="str" cm="1">
        <f t="array" ref="B1220">_xlfn.XLOOKUP($A1220,CustomersName[[#All],[Customer ID]],CustomersName[[#All],[First Name]],"Not Found",0)</f>
        <v>Massimiliano</v>
      </c>
      <c r="C1220" cm="1">
        <f t="array" ref="C1220">_xlfn.XLOOKUP($A1220,MedExam_Table[[#Headers],[#Data],[Customer ID]],MedExam_Table[[#Headers],[#Data],[BMI]],"Not Found",0)</f>
        <v>35.42</v>
      </c>
      <c r="D1220" cm="1">
        <f t="array" ref="D1220">_xlfn.XLOOKUP($A1220,MedExam_Table[[#Headers],[#Data],[Customer ID]],MedExam_Table[[#Headers],[#Data],[HBA1C]],"Not Found",0)</f>
        <v>4.6399999999999997</v>
      </c>
      <c r="E1220" t="str" cm="1">
        <f t="array" ref="E1220">_xlfn.XLOOKUP($A1220,MedExam_Table[[#Headers],[#Data],[Customer ID]],MedExam_Table[[#Headers],[#Data],[Heart Issues Updated]],"Not Found",0)</f>
        <v>Yes</v>
      </c>
      <c r="F1220" t="str" cm="1">
        <f t="array" ref="F1220">_xlfn.XLOOKUP($A1220,MedExam_Table[[#Headers],[#Data],[Customer ID]],MedExam_Table[[#Headers],[#Data],[Any Transplants Update]],"Not Found",0)</f>
        <v>No</v>
      </c>
      <c r="G1220" t="str" cm="1">
        <f t="array" ref="G1220">_xlfn.XLOOKUP($A1220,MedExam_Table[[#Headers],[#Data],[Customer ID]],MedExam_Table[[#Headers],[#Data],[Cancer history]],"Not Found",0)</f>
        <v>No</v>
      </c>
      <c r="H1220" cm="1">
        <f t="array" ref="H1220">_xlfn.XLOOKUP($A1220,MedExam_Table[[#Headers],[#Data],[Customer ID]],MedExam_Table[[#Headers],[#Data],[NumberOfMajorSurgeries_updated]],"Not Found",0)</f>
        <v>0</v>
      </c>
      <c r="I1220" t="str" cm="1">
        <f t="array" ref="I1220">_xlfn.XLOOKUP($A1220,MedExam_Table[[#Headers],[#Data],[Customer ID]],MedExam_Table[[#Headers],[#Data],[Smoker Updated]],"Not Found",0)</f>
        <v>No</v>
      </c>
      <c r="J1220" t="str" cm="1">
        <f t="array" ref="J1220">_xlfn.XLOOKUP($A1220,MedExam_Table[[#Headers],[#Data],[Customer ID]],MedExam_Table[[#Headers],[#Data],[Weight Status]],"Not Found",0)</f>
        <v>Obesity</v>
      </c>
      <c r="K1220" t="str" cm="1">
        <f t="array" ref="K1220">_xlfn.XLOOKUP($A1220,MedExam_Table[[#Headers],[#Data],[Customer ID]],MedExam_Table[[#Headers],[#Data],[Diabetes Status]],"Not Found",0)</f>
        <v>Normal</v>
      </c>
      <c r="L1220" cm="1">
        <f t="array" ref="L1220">_xlfn.XLOOKUP($A1220,Hospitalisation_table[[#All],[Customer ID]],Hospitalisation_table[[#All],[Customer Age]],"Not Found",0)</f>
        <v>26</v>
      </c>
      <c r="M1220" t="str" cm="1">
        <f t="array" ref="M1220">_xlfn.XLOOKUP($A1220,Hospitalisation_table[[#All],[Customer ID]],Hospitalisation_table[[#All],[Date of Birth]],"Not Found",0)</f>
        <v>17-Dec-1996</v>
      </c>
      <c r="N1220" s="22" cm="1">
        <f t="array" ref="N1220">_xlfn.XLOOKUP($A1220,Hospitalisation_table[[#All],[Customer ID]],Hospitalisation_table[[#All],[charges]],"Not Found",0)</f>
        <v>2322.62</v>
      </c>
      <c r="O1220" t="str" cm="1">
        <f t="array" ref="O1220">_xlfn.XLOOKUP($A1220,Hospitalisation_table[[#All],[Customer ID]],Hospitalisation_table[[#All],[Hospital tier_Updated]],"Not Found",0)</f>
        <v>tier - 2</v>
      </c>
      <c r="P1220" t="str" cm="1">
        <f t="array" ref="P1220">_xlfn.XLOOKUP($A1220,Hospitalisation_table[[#All],[Customer ID]],Hospitalisation_table[[#All],[City tier_updated]],"Not Found",0)</f>
        <v>tier - 1</v>
      </c>
      <c r="Q1220" t="str" cm="1">
        <f t="array" ref="Q1220">_xlfn.XLOOKUP($A1220,Hospitalisation_table[[#All],[Customer ID]],Hospitalisation_table[[#All],[State ID Updated]],"Not Found",0)</f>
        <v>R1013</v>
      </c>
    </row>
    <row r="1221" spans="1:17" x14ac:dyDescent="0.3">
      <c r="A1221" s="14" t="s">
        <v>269</v>
      </c>
      <c r="B1221" t="str" cm="1">
        <f t="array" ref="B1221">_xlfn.XLOOKUP($A1221,CustomersName[[#All],[Customer ID]],CustomersName[[#All],[First Name]],"Not Found",0)</f>
        <v>Josh</v>
      </c>
      <c r="C1221" cm="1">
        <f t="array" ref="C1221">_xlfn.XLOOKUP($A1221,MedExam_Table[[#Headers],[#Data],[Customer ID]],MedExam_Table[[#Headers],[#Data],[BMI]],"Not Found",0)</f>
        <v>26.18</v>
      </c>
      <c r="D1221" cm="1">
        <f t="array" ref="D1221">_xlfn.XLOOKUP($A1221,MedExam_Table[[#Headers],[#Data],[Customer ID]],MedExam_Table[[#Headers],[#Data],[HBA1C]],"Not Found",0)</f>
        <v>6.12</v>
      </c>
      <c r="E1221" t="str" cm="1">
        <f t="array" ref="E1221">_xlfn.XLOOKUP($A1221,MedExam_Table[[#Headers],[#Data],[Customer ID]],MedExam_Table[[#Headers],[#Data],[Heart Issues Updated]],"Not Found",0)</f>
        <v>No</v>
      </c>
      <c r="F1221" t="str" cm="1">
        <f t="array" ref="F1221">_xlfn.XLOOKUP($A1221,MedExam_Table[[#Headers],[#Data],[Customer ID]],MedExam_Table[[#Headers],[#Data],[Any Transplants Update]],"Not Found",0)</f>
        <v>Yes</v>
      </c>
      <c r="G1221" t="str" cm="1">
        <f t="array" ref="G1221">_xlfn.XLOOKUP($A1221,MedExam_Table[[#Headers],[#Data],[Customer ID]],MedExam_Table[[#Headers],[#Data],[Cancer history]],"Not Found",0)</f>
        <v>No</v>
      </c>
      <c r="H1221" cm="1">
        <f t="array" ref="H1221">_xlfn.XLOOKUP($A1221,MedExam_Table[[#Headers],[#Data],[Customer ID]],MedExam_Table[[#Headers],[#Data],[NumberOfMajorSurgeries_updated]],"Not Found",0)</f>
        <v>1</v>
      </c>
      <c r="I1221" t="str" cm="1">
        <f t="array" ref="I1221">_xlfn.XLOOKUP($A1221,MedExam_Table[[#Headers],[#Data],[Customer ID]],MedExam_Table[[#Headers],[#Data],[Smoker Updated]],"Not Found",0)</f>
        <v>No</v>
      </c>
      <c r="J1221" t="str" cm="1">
        <f t="array" ref="J1221">_xlfn.XLOOKUP($A1221,MedExam_Table[[#Headers],[#Data],[Customer ID]],MedExam_Table[[#Headers],[#Data],[Weight Status]],"Not Found",0)</f>
        <v>OverWeight</v>
      </c>
      <c r="K1221" t="str" cm="1">
        <f t="array" ref="K1221">_xlfn.XLOOKUP($A1221,MedExam_Table[[#Headers],[#Data],[Customer ID]],MedExam_Table[[#Headers],[#Data],[Diabetes Status]],"Not Found",0)</f>
        <v>Prediabetes</v>
      </c>
      <c r="L1221" cm="1">
        <f t="array" ref="L1221">_xlfn.XLOOKUP($A1221,Hospitalisation_table[[#All],[Customer ID]],Hospitalisation_table[[#All],[Customer Age]],"Not Found",0)</f>
        <v>18</v>
      </c>
      <c r="M1221" t="str" cm="1">
        <f t="array" ref="M1221">_xlfn.XLOOKUP($A1221,Hospitalisation_table[[#All],[Customer ID]],Hospitalisation_table[[#All],[Date of Birth]],"Not Found",0)</f>
        <v>6-Sep-2004</v>
      </c>
      <c r="N1221" s="22" cm="1">
        <f t="array" ref="N1221">_xlfn.XLOOKUP($A1221,Hospitalisation_table[[#All],[Customer ID]],Hospitalisation_table[[#All],[charges]],"Not Found",0)</f>
        <v>2304</v>
      </c>
      <c r="O1221" t="str" cm="1">
        <f t="array" ref="O1221">_xlfn.XLOOKUP($A1221,Hospitalisation_table[[#All],[Customer ID]],Hospitalisation_table[[#All],[Hospital tier_Updated]],"Not Found",0)</f>
        <v>tier - 2</v>
      </c>
      <c r="P1221" t="str" cm="1">
        <f t="array" ref="P1221">_xlfn.XLOOKUP($A1221,Hospitalisation_table[[#All],[Customer ID]],Hospitalisation_table[[#All],[City tier_updated]],"Not Found",0)</f>
        <v>tier - 3</v>
      </c>
      <c r="Q1221" t="str" cm="1">
        <f t="array" ref="Q1221">_xlfn.XLOOKUP($A1221,Hospitalisation_table[[#All],[Customer ID]],Hospitalisation_table[[#All],[State ID Updated]],"Not Found",0)</f>
        <v>R1013</v>
      </c>
    </row>
    <row r="1222" spans="1:17" x14ac:dyDescent="0.3">
      <c r="A1222" s="13" t="s">
        <v>268</v>
      </c>
      <c r="B1222" t="str" cm="1">
        <f t="array" ref="B1222">_xlfn.XLOOKUP($A1222,CustomersName[[#All],[Customer ID]],CustomersName[[#All],[First Name]],"Not Found",0)</f>
        <v>Kiyokatsu</v>
      </c>
      <c r="C1222" cm="1">
        <f t="array" ref="C1222">_xlfn.XLOOKUP($A1222,MedExam_Table[[#Headers],[#Data],[Customer ID]],MedExam_Table[[#Headers],[#Data],[BMI]],"Not Found",0)</f>
        <v>20.8</v>
      </c>
      <c r="D1222" cm="1">
        <f t="array" ref="D1222">_xlfn.XLOOKUP($A1222,MedExam_Table[[#Headers],[#Data],[Customer ID]],MedExam_Table[[#Headers],[#Data],[HBA1C]],"Not Found",0)</f>
        <v>4.87</v>
      </c>
      <c r="E1222" t="str" cm="1">
        <f t="array" ref="E1222">_xlfn.XLOOKUP($A1222,MedExam_Table[[#Headers],[#Data],[Customer ID]],MedExam_Table[[#Headers],[#Data],[Heart Issues Updated]],"Not Found",0)</f>
        <v>Yes</v>
      </c>
      <c r="F1222" t="str" cm="1">
        <f t="array" ref="F1222">_xlfn.XLOOKUP($A1222,MedExam_Table[[#Headers],[#Data],[Customer ID]],MedExam_Table[[#Headers],[#Data],[Any Transplants Update]],"Not Found",0)</f>
        <v>No</v>
      </c>
      <c r="G1222" t="str" cm="1">
        <f t="array" ref="G1222">_xlfn.XLOOKUP($A1222,MedExam_Table[[#Headers],[#Data],[Customer ID]],MedExam_Table[[#Headers],[#Data],[Cancer history]],"Not Found",0)</f>
        <v>No</v>
      </c>
      <c r="H1222" cm="1">
        <f t="array" ref="H1222">_xlfn.XLOOKUP($A1222,MedExam_Table[[#Headers],[#Data],[Customer ID]],MedExam_Table[[#Headers],[#Data],[NumberOfMajorSurgeries_updated]],"Not Found",0)</f>
        <v>0</v>
      </c>
      <c r="I1222" t="str" cm="1">
        <f t="array" ref="I1222">_xlfn.XLOOKUP($A1222,MedExam_Table[[#Headers],[#Data],[Customer ID]],MedExam_Table[[#Headers],[#Data],[Smoker Updated]],"Not Found",0)</f>
        <v>No</v>
      </c>
      <c r="J1222" t="str" cm="1">
        <f t="array" ref="J1222">_xlfn.XLOOKUP($A1222,MedExam_Table[[#Headers],[#Data],[Customer ID]],MedExam_Table[[#Headers],[#Data],[Weight Status]],"Not Found",0)</f>
        <v>NormalWeight</v>
      </c>
      <c r="K1222" t="str" cm="1">
        <f t="array" ref="K1222">_xlfn.XLOOKUP($A1222,MedExam_Table[[#Headers],[#Data],[Customer ID]],MedExam_Table[[#Headers],[#Data],[Diabetes Status]],"Not Found",0)</f>
        <v>Normal</v>
      </c>
      <c r="L1222" cm="1">
        <f t="array" ref="L1222">_xlfn.XLOOKUP($A1222,Hospitalisation_table[[#All],[Customer ID]],Hospitalisation_table[[#All],[Customer Age]],"Not Found",0)</f>
        <v>26</v>
      </c>
      <c r="M1222" t="str" cm="1">
        <f t="array" ref="M1222">_xlfn.XLOOKUP($A1222,Hospitalisation_table[[#All],[Customer ID]],Hospitalisation_table[[#All],[Date of Birth]],"Not Found",0)</f>
        <v>28-Nov-1996</v>
      </c>
      <c r="N1222" s="22" cm="1">
        <f t="array" ref="N1222">_xlfn.XLOOKUP($A1222,Hospitalisation_table[[#All],[Customer ID]],Hospitalisation_table[[#All],[charges]],"Not Found",0)</f>
        <v>2302.3000000000002</v>
      </c>
      <c r="O1222" t="str" cm="1">
        <f t="array" ref="O1222">_xlfn.XLOOKUP($A1222,Hospitalisation_table[[#All],[Customer ID]],Hospitalisation_table[[#All],[Hospital tier_Updated]],"Not Found",0)</f>
        <v>tier - 1</v>
      </c>
      <c r="P1222" t="str" cm="1">
        <f t="array" ref="P1222">_xlfn.XLOOKUP($A1222,Hospitalisation_table[[#All],[Customer ID]],Hospitalisation_table[[#All],[City tier_updated]],"Not Found",0)</f>
        <v>tier - 2</v>
      </c>
      <c r="Q1222" t="str" cm="1">
        <f t="array" ref="Q1222">_xlfn.XLOOKUP($A1222,Hospitalisation_table[[#All],[Customer ID]],Hospitalisation_table[[#All],[State ID Updated]],"Not Found",0)</f>
        <v>R1011</v>
      </c>
    </row>
    <row r="1223" spans="1:17" x14ac:dyDescent="0.3">
      <c r="A1223" s="14" t="s">
        <v>267</v>
      </c>
      <c r="B1223" t="str" cm="1">
        <f t="array" ref="B1223">_xlfn.XLOOKUP($A1223,CustomersName[[#All],[Customer ID]],CustomersName[[#All],[First Name]],"Not Found",0)</f>
        <v>Ahanda L</v>
      </c>
      <c r="C1223" cm="1">
        <f t="array" ref="C1223">_xlfn.XLOOKUP($A1223,MedExam_Table[[#Headers],[#Data],[Customer ID]],MedExam_Table[[#Headers],[#Data],[BMI]],"Not Found",0)</f>
        <v>15.82</v>
      </c>
      <c r="D1223" cm="1">
        <f t="array" ref="D1223">_xlfn.XLOOKUP($A1223,MedExam_Table[[#Headers],[#Data],[Customer ID]],MedExam_Table[[#Headers],[#Data],[HBA1C]],"Not Found",0)</f>
        <v>4.5999999999999996</v>
      </c>
      <c r="E1223" t="str" cm="1">
        <f t="array" ref="E1223">_xlfn.XLOOKUP($A1223,MedExam_Table[[#Headers],[#Data],[Customer ID]],MedExam_Table[[#Headers],[#Data],[Heart Issues Updated]],"Not Found",0)</f>
        <v>No</v>
      </c>
      <c r="F1223" t="str" cm="1">
        <f t="array" ref="F1223">_xlfn.XLOOKUP($A1223,MedExam_Table[[#Headers],[#Data],[Customer ID]],MedExam_Table[[#Headers],[#Data],[Any Transplants Update]],"Not Found",0)</f>
        <v>No</v>
      </c>
      <c r="G1223" t="str" cm="1">
        <f t="array" ref="G1223">_xlfn.XLOOKUP($A1223,MedExam_Table[[#Headers],[#Data],[Customer ID]],MedExam_Table[[#Headers],[#Data],[Cancer history]],"Not Found",0)</f>
        <v>No</v>
      </c>
      <c r="H1223" cm="1">
        <f t="array" ref="H1223">_xlfn.XLOOKUP($A1223,MedExam_Table[[#Headers],[#Data],[Customer ID]],MedExam_Table[[#Headers],[#Data],[NumberOfMajorSurgeries_updated]],"Not Found",0)</f>
        <v>0</v>
      </c>
      <c r="I1223" t="str" cm="1">
        <f t="array" ref="I1223">_xlfn.XLOOKUP($A1223,MedExam_Table[[#Headers],[#Data],[Customer ID]],MedExam_Table[[#Headers],[#Data],[Smoker Updated]],"Not Found",0)</f>
        <v>No</v>
      </c>
      <c r="J1223" t="str" cm="1">
        <f t="array" ref="J1223">_xlfn.XLOOKUP($A1223,MedExam_Table[[#Headers],[#Data],[Customer ID]],MedExam_Table[[#Headers],[#Data],[Weight Status]],"Not Found",0)</f>
        <v>Underweight</v>
      </c>
      <c r="K1223" t="str" cm="1">
        <f t="array" ref="K1223">_xlfn.XLOOKUP($A1223,MedExam_Table[[#Headers],[#Data],[Customer ID]],MedExam_Table[[#Headers],[#Data],[Diabetes Status]],"Not Found",0)</f>
        <v>Normal</v>
      </c>
      <c r="L1223" cm="1">
        <f t="array" ref="L1223">_xlfn.XLOOKUP($A1223,Hospitalisation_table[[#All],[Customer ID]],Hospitalisation_table[[#All],[Customer Age]],"Not Found",0)</f>
        <v>33</v>
      </c>
      <c r="M1223" t="str" cm="1">
        <f t="array" ref="M1223">_xlfn.XLOOKUP($A1223,Hospitalisation_table[[#All],[Customer ID]],Hospitalisation_table[[#All],[Date of Birth]],"Not Found",0)</f>
        <v>5-Oct-1989</v>
      </c>
      <c r="N1223" s="22" cm="1">
        <f t="array" ref="N1223">_xlfn.XLOOKUP($A1223,Hospitalisation_table[[#All],[Customer ID]],Hospitalisation_table[[#All],[charges]],"Not Found",0)</f>
        <v>2295.2399999999998</v>
      </c>
      <c r="O1223" t="str" cm="1">
        <f t="array" ref="O1223">_xlfn.XLOOKUP($A1223,Hospitalisation_table[[#All],[Customer ID]],Hospitalisation_table[[#All],[Hospital tier_Updated]],"Not Found",0)</f>
        <v>tier - 2</v>
      </c>
      <c r="P1223" t="str" cm="1">
        <f t="array" ref="P1223">_xlfn.XLOOKUP($A1223,Hospitalisation_table[[#All],[Customer ID]],Hospitalisation_table[[#All],[City tier_updated]],"Not Found",0)</f>
        <v>tier - 1</v>
      </c>
      <c r="Q1223" t="str" cm="1">
        <f t="array" ref="Q1223">_xlfn.XLOOKUP($A1223,Hospitalisation_table[[#All],[Customer ID]],Hospitalisation_table[[#All],[State ID Updated]],"Not Found",0)</f>
        <v>R1013</v>
      </c>
    </row>
    <row r="1224" spans="1:17" x14ac:dyDescent="0.3">
      <c r="A1224" s="13" t="s">
        <v>266</v>
      </c>
      <c r="B1224" t="str" cm="1">
        <f t="array" ref="B1224">_xlfn.XLOOKUP($A1224,CustomersName[[#All],[Customer ID]],CustomersName[[#All],[First Name]],"Not Found",0)</f>
        <v>Matthew</v>
      </c>
      <c r="C1224" cm="1">
        <f t="array" ref="C1224">_xlfn.XLOOKUP($A1224,MedExam_Table[[#Headers],[#Data],[Customer ID]],MedExam_Table[[#Headers],[#Data],[BMI]],"Not Found",0)</f>
        <v>17.670000000000002</v>
      </c>
      <c r="D1224" cm="1">
        <f t="array" ref="D1224">_xlfn.XLOOKUP($A1224,MedExam_Table[[#Headers],[#Data],[Customer ID]],MedExam_Table[[#Headers],[#Data],[HBA1C]],"Not Found",0)</f>
        <v>4.78</v>
      </c>
      <c r="E1224" t="str" cm="1">
        <f t="array" ref="E1224">_xlfn.XLOOKUP($A1224,MedExam_Table[[#Headers],[#Data],[Customer ID]],MedExam_Table[[#Headers],[#Data],[Heart Issues Updated]],"Not Found",0)</f>
        <v>No</v>
      </c>
      <c r="F1224" t="str" cm="1">
        <f t="array" ref="F1224">_xlfn.XLOOKUP($A1224,MedExam_Table[[#Headers],[#Data],[Customer ID]],MedExam_Table[[#Headers],[#Data],[Any Transplants Update]],"Not Found",0)</f>
        <v>No</v>
      </c>
      <c r="G1224" t="str" cm="1">
        <f t="array" ref="G1224">_xlfn.XLOOKUP($A1224,MedExam_Table[[#Headers],[#Data],[Customer ID]],MedExam_Table[[#Headers],[#Data],[Cancer history]],"Not Found",0)</f>
        <v>No</v>
      </c>
      <c r="H1224" cm="1">
        <f t="array" ref="H1224">_xlfn.XLOOKUP($A1224,MedExam_Table[[#Headers],[#Data],[Customer ID]],MedExam_Table[[#Headers],[#Data],[NumberOfMajorSurgeries_updated]],"Not Found",0)</f>
        <v>0</v>
      </c>
      <c r="I1224" t="str" cm="1">
        <f t="array" ref="I1224">_xlfn.XLOOKUP($A1224,MedExam_Table[[#Headers],[#Data],[Customer ID]],MedExam_Table[[#Headers],[#Data],[Smoker Updated]],"Not Found",0)</f>
        <v>No</v>
      </c>
      <c r="J1224" t="str" cm="1">
        <f t="array" ref="J1224">_xlfn.XLOOKUP($A1224,MedExam_Table[[#Headers],[#Data],[Customer ID]],MedExam_Table[[#Headers],[#Data],[Weight Status]],"Not Found",0)</f>
        <v>Underweight</v>
      </c>
      <c r="K1224" t="str" cm="1">
        <f t="array" ref="K1224">_xlfn.XLOOKUP($A1224,MedExam_Table[[#Headers],[#Data],[Customer ID]],MedExam_Table[[#Headers],[#Data],[Diabetes Status]],"Not Found",0)</f>
        <v>Normal</v>
      </c>
      <c r="L1224" cm="1">
        <f t="array" ref="L1224">_xlfn.XLOOKUP($A1224,Hospitalisation_table[[#All],[Customer ID]],Hospitalisation_table[[#All],[Customer Age]],"Not Found",0)</f>
        <v>31</v>
      </c>
      <c r="M1224" t="str" cm="1">
        <f t="array" ref="M1224">_xlfn.XLOOKUP($A1224,Hospitalisation_table[[#All],[Customer ID]],Hospitalisation_table[[#All],[Date of Birth]],"Not Found",0)</f>
        <v>16-Jun-1991</v>
      </c>
      <c r="N1224" s="22" cm="1">
        <f t="array" ref="N1224">_xlfn.XLOOKUP($A1224,Hospitalisation_table[[#All],[Customer ID]],Hospitalisation_table[[#All],[charges]],"Not Found",0)</f>
        <v>2277.7199999999998</v>
      </c>
      <c r="O1224" t="str" cm="1">
        <f t="array" ref="O1224">_xlfn.XLOOKUP($A1224,Hospitalisation_table[[#All],[Customer ID]],Hospitalisation_table[[#All],[Hospital tier_Updated]],"Not Found",0)</f>
        <v>tier - 2</v>
      </c>
      <c r="P1224" t="str" cm="1">
        <f t="array" ref="P1224">_xlfn.XLOOKUP($A1224,Hospitalisation_table[[#All],[Customer ID]],Hospitalisation_table[[#All],[City tier_updated]],"Not Found",0)</f>
        <v>tier - 1</v>
      </c>
      <c r="Q1224" t="str" cm="1">
        <f t="array" ref="Q1224">_xlfn.XLOOKUP($A1224,Hospitalisation_table[[#All],[Customer ID]],Hospitalisation_table[[#All],[State ID Updated]],"Not Found",0)</f>
        <v>R1013</v>
      </c>
    </row>
    <row r="1225" spans="1:17" x14ac:dyDescent="0.3">
      <c r="A1225" s="14" t="s">
        <v>2352</v>
      </c>
      <c r="B1225" t="str" cm="1">
        <f t="array" ref="B1225">_xlfn.XLOOKUP($A1225,CustomersName[[#All],[Customer ID]],CustomersName[[#All],[First Name]],"Not Found",0)</f>
        <v>Myles</v>
      </c>
      <c r="C1225" cm="1">
        <f t="array" ref="C1225">_xlfn.XLOOKUP($A1225,MedExam_Table[[#Headers],[#Data],[Customer ID]],MedExam_Table[[#Headers],[#Data],[BMI]],"Not Found",0)</f>
        <v>36.299999999999997</v>
      </c>
      <c r="D1225" cm="1">
        <f t="array" ref="D1225">_xlfn.XLOOKUP($A1225,MedExam_Table[[#Headers],[#Data],[Customer ID]],MedExam_Table[[#Headers],[#Data],[HBA1C]],"Not Found",0)</f>
        <v>11.5</v>
      </c>
      <c r="E1225" t="str" cm="1">
        <f t="array" ref="E1225">_xlfn.XLOOKUP($A1225,MedExam_Table[[#Headers],[#Data],[Customer ID]],MedExam_Table[[#Headers],[#Data],[Heart Issues Updated]],"Not Found",0)</f>
        <v>Yes</v>
      </c>
      <c r="F1225" t="str" cm="1">
        <f t="array" ref="F1225">_xlfn.XLOOKUP($A1225,MedExam_Table[[#Headers],[#Data],[Customer ID]],MedExam_Table[[#Headers],[#Data],[Any Transplants Update]],"Not Found",0)</f>
        <v>No</v>
      </c>
      <c r="G1225" t="str" cm="1">
        <f t="array" ref="G1225">_xlfn.XLOOKUP($A1225,MedExam_Table[[#Headers],[#Data],[Customer ID]],MedExam_Table[[#Headers],[#Data],[Cancer history]],"Not Found",0)</f>
        <v>No</v>
      </c>
      <c r="H1225" cm="1">
        <f t="array" ref="H1225">_xlfn.XLOOKUP($A1225,MedExam_Table[[#Headers],[#Data],[Customer ID]],MedExam_Table[[#Headers],[#Data],[NumberOfMajorSurgeries_updated]],"Not Found",0)</f>
        <v>2</v>
      </c>
      <c r="I1225" t="str" cm="1">
        <f t="array" ref="I1225">_xlfn.XLOOKUP($A1225,MedExam_Table[[#Headers],[#Data],[Customer ID]],MedExam_Table[[#Headers],[#Data],[Smoker Updated]],"Not Found",0)</f>
        <v>Yes</v>
      </c>
      <c r="J1225" t="str" cm="1">
        <f t="array" ref="J1225">_xlfn.XLOOKUP($A1225,MedExam_Table[[#Headers],[#Data],[Customer ID]],MedExam_Table[[#Headers],[#Data],[Weight Status]],"Not Found",0)</f>
        <v>Obesity</v>
      </c>
      <c r="K1225" t="str" cm="1">
        <f t="array" ref="K1225">_xlfn.XLOOKUP($A1225,MedExam_Table[[#Headers],[#Data],[Customer ID]],MedExam_Table[[#Headers],[#Data],[Diabetes Status]],"Not Found",0)</f>
        <v>Diabetes</v>
      </c>
      <c r="L1225" cm="1">
        <f t="array" ref="L1225">_xlfn.XLOOKUP($A1225,Hospitalisation_table[[#All],[Customer ID]],Hospitalisation_table[[#All],[Customer Age]],"Not Found",0)</f>
        <v>61</v>
      </c>
      <c r="M1225" t="str" cm="1">
        <f t="array" ref="M1225">_xlfn.XLOOKUP($A1225,Hospitalisation_table[[#All],[Customer ID]],Hospitalisation_table[[#All],[Date of Birth]],"Not Found",0)</f>
        <v>13-Jun-1961</v>
      </c>
      <c r="N1225" s="22" cm="1">
        <f t="array" ref="N1225">_xlfn.XLOOKUP($A1225,Hospitalisation_table[[#All],[Customer ID]],Hospitalisation_table[[#All],[charges]],"Not Found",0)</f>
        <v>47403.88</v>
      </c>
      <c r="O1225" t="str" cm="1">
        <f t="array" ref="O1225">_xlfn.XLOOKUP($A1225,Hospitalisation_table[[#All],[Customer ID]],Hospitalisation_table[[#All],[Hospital tier_Updated]],"Not Found",0)</f>
        <v>tier - 1</v>
      </c>
      <c r="P1225" t="str" cm="1">
        <f t="array" ref="P1225">_xlfn.XLOOKUP($A1225,Hospitalisation_table[[#All],[Customer ID]],Hospitalisation_table[[#All],[City tier_updated]],"Not Found",0)</f>
        <v>tier - 3</v>
      </c>
      <c r="Q1225" t="str" cm="1">
        <f t="array" ref="Q1225">_xlfn.XLOOKUP($A1225,Hospitalisation_table[[#All],[Customer ID]],Hospitalisation_table[[#All],[State ID Updated]],"Not Found",0)</f>
        <v>R1011</v>
      </c>
    </row>
    <row r="1226" spans="1:17" x14ac:dyDescent="0.3">
      <c r="A1226" s="13" t="s">
        <v>2163</v>
      </c>
      <c r="B1226" t="str" cm="1">
        <f t="array" ref="B1226">_xlfn.XLOOKUP($A1226,CustomersName[[#All],[Customer ID]],CustomersName[[#All],[First Name]],"Not Found",0)</f>
        <v>Kath L</v>
      </c>
      <c r="C1226" cm="1">
        <f t="array" ref="C1226">_xlfn.XLOOKUP($A1226,MedExam_Table[[#Headers],[#Data],[Customer ID]],MedExam_Table[[#Headers],[#Data],[BMI]],"Not Found",0)</f>
        <v>31.02</v>
      </c>
      <c r="D1226" cm="1">
        <f t="array" ref="D1226">_xlfn.XLOOKUP($A1226,MedExam_Table[[#Headers],[#Data],[Customer ID]],MedExam_Table[[#Headers],[#Data],[HBA1C]],"Not Found",0)</f>
        <v>4.5599999999999996</v>
      </c>
      <c r="E1226" t="str" cm="1">
        <f t="array" ref="E1226">_xlfn.XLOOKUP($A1226,MedExam_Table[[#Headers],[#Data],[Customer ID]],MedExam_Table[[#Headers],[#Data],[Heart Issues Updated]],"Not Found",0)</f>
        <v>No</v>
      </c>
      <c r="F1226" t="str" cm="1">
        <f t="array" ref="F1226">_xlfn.XLOOKUP($A1226,MedExam_Table[[#Headers],[#Data],[Customer ID]],MedExam_Table[[#Headers],[#Data],[Any Transplants Update]],"Not Found",0)</f>
        <v>Yes</v>
      </c>
      <c r="G1226" t="str" cm="1">
        <f t="array" ref="G1226">_xlfn.XLOOKUP($A1226,MedExam_Table[[#Headers],[#Data],[Customer ID]],MedExam_Table[[#Headers],[#Data],[Cancer history]],"Not Found",0)</f>
        <v>No</v>
      </c>
      <c r="H1226" cm="1">
        <f t="array" ref="H1226">_xlfn.XLOOKUP($A1226,MedExam_Table[[#Headers],[#Data],[Customer ID]],MedExam_Table[[#Headers],[#Data],[NumberOfMajorSurgeries_updated]],"Not Found",0)</f>
        <v>1</v>
      </c>
      <c r="I1226" t="str" cm="1">
        <f t="array" ref="I1226">_xlfn.XLOOKUP($A1226,MedExam_Table[[#Headers],[#Data],[Customer ID]],MedExam_Table[[#Headers],[#Data],[Smoker Updated]],"Not Found",0)</f>
        <v>Yes</v>
      </c>
      <c r="J1226" t="str" cm="1">
        <f t="array" ref="J1226">_xlfn.XLOOKUP($A1226,MedExam_Table[[#Headers],[#Data],[Customer ID]],MedExam_Table[[#Headers],[#Data],[Weight Status]],"Not Found",0)</f>
        <v>Obesity</v>
      </c>
      <c r="K1226" t="str" cm="1">
        <f t="array" ref="K1226">_xlfn.XLOOKUP($A1226,MedExam_Table[[#Headers],[#Data],[Customer ID]],MedExam_Table[[#Headers],[#Data],[Diabetes Status]],"Not Found",0)</f>
        <v>Normal</v>
      </c>
      <c r="L1226" cm="1">
        <f t="array" ref="L1226">_xlfn.XLOOKUP($A1226,Hospitalisation_table[[#All],[Customer ID]],Hospitalisation_table[[#All],[Customer Age]],"Not Found",0)</f>
        <v>22</v>
      </c>
      <c r="M1226" t="str" cm="1">
        <f t="array" ref="M1226">_xlfn.XLOOKUP($A1226,Hospitalisation_table[[#All],[Customer ID]],Hospitalisation_table[[#All],[Date of Birth]],"Not Found",0)</f>
        <v>17-Dec-2000</v>
      </c>
      <c r="N1226" s="22" cm="1">
        <f t="array" ref="N1226">_xlfn.XLOOKUP($A1226,Hospitalisation_table[[#All],[Customer ID]],Hospitalisation_table[[#All],[charges]],"Not Found",0)</f>
        <v>35595.589999999997</v>
      </c>
      <c r="O1226" t="str" cm="1">
        <f t="array" ref="O1226">_xlfn.XLOOKUP($A1226,Hospitalisation_table[[#All],[Customer ID]],Hospitalisation_table[[#All],[Hospital tier_Updated]],"Not Found",0)</f>
        <v>tier - 2</v>
      </c>
      <c r="P1226" t="str" cm="1">
        <f t="array" ref="P1226">_xlfn.XLOOKUP($A1226,Hospitalisation_table[[#All],[Customer ID]],Hospitalisation_table[[#All],[City tier_updated]],"Not Found",0)</f>
        <v>tier - 3</v>
      </c>
      <c r="Q1226" t="str" cm="1">
        <f t="array" ref="Q1226">_xlfn.XLOOKUP($A1226,Hospitalisation_table[[#All],[Customer ID]],Hospitalisation_table[[#All],[State ID Updated]],"Not Found",0)</f>
        <v>R1013</v>
      </c>
    </row>
    <row r="1227" spans="1:17" x14ac:dyDescent="0.3">
      <c r="A1227" s="14" t="s">
        <v>265</v>
      </c>
      <c r="B1227" t="str" cm="1">
        <f t="array" ref="B1227">_xlfn.XLOOKUP($A1227,CustomersName[[#All],[Customer ID]],CustomersName[[#All],[First Name]],"Not Found",0)</f>
        <v>Julha M</v>
      </c>
      <c r="C1227" cm="1">
        <f t="array" ref="C1227">_xlfn.XLOOKUP($A1227,MedExam_Table[[#Headers],[#Data],[Customer ID]],MedExam_Table[[#Headers],[#Data],[BMI]],"Not Found",0)</f>
        <v>31.92</v>
      </c>
      <c r="D1227" cm="1">
        <f t="array" ref="D1227">_xlfn.XLOOKUP($A1227,MedExam_Table[[#Headers],[#Data],[Customer ID]],MedExam_Table[[#Headers],[#Data],[HBA1C]],"Not Found",0)</f>
        <v>11.05</v>
      </c>
      <c r="E1227" t="str" cm="1">
        <f t="array" ref="E1227">_xlfn.XLOOKUP($A1227,MedExam_Table[[#Headers],[#Data],[Customer ID]],MedExam_Table[[#Headers],[#Data],[Heart Issues Updated]],"Not Found",0)</f>
        <v>No</v>
      </c>
      <c r="F1227" t="str" cm="1">
        <f t="array" ref="F1227">_xlfn.XLOOKUP($A1227,MedExam_Table[[#Headers],[#Data],[Customer ID]],MedExam_Table[[#Headers],[#Data],[Any Transplants Update]],"Not Found",0)</f>
        <v>No</v>
      </c>
      <c r="G1227" t="str" cm="1">
        <f t="array" ref="G1227">_xlfn.XLOOKUP($A1227,MedExam_Table[[#Headers],[#Data],[Customer ID]],MedExam_Table[[#Headers],[#Data],[Cancer history]],"Not Found",0)</f>
        <v>No</v>
      </c>
      <c r="H1227" cm="1">
        <f t="array" ref="H1227">_xlfn.XLOOKUP($A1227,MedExam_Table[[#Headers],[#Data],[Customer ID]],MedExam_Table[[#Headers],[#Data],[NumberOfMajorSurgeries_updated]],"Not Found",0)</f>
        <v>0</v>
      </c>
      <c r="I1227" t="str" cm="1">
        <f t="array" ref="I1227">_xlfn.XLOOKUP($A1227,MedExam_Table[[#Headers],[#Data],[Customer ID]],MedExam_Table[[#Headers],[#Data],[Smoker Updated]],"Not Found",0)</f>
        <v>No</v>
      </c>
      <c r="J1227" t="str" cm="1">
        <f t="array" ref="J1227">_xlfn.XLOOKUP($A1227,MedExam_Table[[#Headers],[#Data],[Customer ID]],MedExam_Table[[#Headers],[#Data],[Weight Status]],"Not Found",0)</f>
        <v>Obesity</v>
      </c>
      <c r="K1227" t="str" cm="1">
        <f t="array" ref="K1227">_xlfn.XLOOKUP($A1227,MedExam_Table[[#Headers],[#Data],[Customer ID]],MedExam_Table[[#Headers],[#Data],[Diabetes Status]],"Not Found",0)</f>
        <v>Diabetes</v>
      </c>
      <c r="L1227" cm="1">
        <f t="array" ref="L1227">_xlfn.XLOOKUP($A1227,Hospitalisation_table[[#All],[Customer ID]],Hospitalisation_table[[#All],[Customer Age]],"Not Found",0)</f>
        <v>20</v>
      </c>
      <c r="M1227" t="str" cm="1">
        <f t="array" ref="M1227">_xlfn.XLOOKUP($A1227,Hospitalisation_table[[#All],[Customer ID]],Hospitalisation_table[[#All],[Date of Birth]],"Not Found",0)</f>
        <v>12-Nov-2002</v>
      </c>
      <c r="N1227" s="22" cm="1">
        <f t="array" ref="N1227">_xlfn.XLOOKUP($A1227,Hospitalisation_table[[#All],[Customer ID]],Hospitalisation_table[[#All],[charges]],"Not Found",0)</f>
        <v>2261.5700000000002</v>
      </c>
      <c r="O1227" t="str" cm="1">
        <f t="array" ref="O1227">_xlfn.XLOOKUP($A1227,Hospitalisation_table[[#All],[Customer ID]],Hospitalisation_table[[#All],[Hospital tier_Updated]],"Not Found",0)</f>
        <v>tier - 2</v>
      </c>
      <c r="P1227" t="str" cm="1">
        <f t="array" ref="P1227">_xlfn.XLOOKUP($A1227,Hospitalisation_table[[#All],[Customer ID]],Hospitalisation_table[[#All],[City tier_updated]],"Not Found",0)</f>
        <v>tier - 1</v>
      </c>
      <c r="Q1227" t="str" cm="1">
        <f t="array" ref="Q1227">_xlfn.XLOOKUP($A1227,Hospitalisation_table[[#All],[Customer ID]],Hospitalisation_table[[#All],[State ID Updated]],"Not Found",0)</f>
        <v>R1012</v>
      </c>
    </row>
    <row r="1228" spans="1:17" x14ac:dyDescent="0.3">
      <c r="A1228" s="13" t="s">
        <v>264</v>
      </c>
      <c r="B1228" t="str" cm="1">
        <f t="array" ref="B1228">_xlfn.XLOOKUP($A1228,CustomersName[[#All],[Customer ID]],CustomersName[[#All],[First Name]],"Not Found",0)</f>
        <v>Rhea</v>
      </c>
      <c r="C1228" cm="1">
        <f t="array" ref="C1228">_xlfn.XLOOKUP($A1228,MedExam_Table[[#Headers],[#Data],[Customer ID]],MedExam_Table[[#Headers],[#Data],[BMI]],"Not Found",0)</f>
        <v>28.975000000000001</v>
      </c>
      <c r="D1228" cm="1">
        <f t="array" ref="D1228">_xlfn.XLOOKUP($A1228,MedExam_Table[[#Headers],[#Data],[Customer ID]],MedExam_Table[[#Headers],[#Data],[HBA1C]],"Not Found",0)</f>
        <v>7.62</v>
      </c>
      <c r="E1228" t="str" cm="1">
        <f t="array" ref="E1228">_xlfn.XLOOKUP($A1228,MedExam_Table[[#Headers],[#Data],[Customer ID]],MedExam_Table[[#Headers],[#Data],[Heart Issues Updated]],"Not Found",0)</f>
        <v>No</v>
      </c>
      <c r="F1228" t="str" cm="1">
        <f t="array" ref="F1228">_xlfn.XLOOKUP($A1228,MedExam_Table[[#Headers],[#Data],[Customer ID]],MedExam_Table[[#Headers],[#Data],[Any Transplants Update]],"Not Found",0)</f>
        <v>No</v>
      </c>
      <c r="G1228" t="str" cm="1">
        <f t="array" ref="G1228">_xlfn.XLOOKUP($A1228,MedExam_Table[[#Headers],[#Data],[Customer ID]],MedExam_Table[[#Headers],[#Data],[Cancer history]],"Not Found",0)</f>
        <v>No</v>
      </c>
      <c r="H1228" cm="1">
        <f t="array" ref="H1228">_xlfn.XLOOKUP($A1228,MedExam_Table[[#Headers],[#Data],[Customer ID]],MedExam_Table[[#Headers],[#Data],[NumberOfMajorSurgeries_updated]],"Not Found",0)</f>
        <v>0</v>
      </c>
      <c r="I1228" t="str" cm="1">
        <f t="array" ref="I1228">_xlfn.XLOOKUP($A1228,MedExam_Table[[#Headers],[#Data],[Customer ID]],MedExam_Table[[#Headers],[#Data],[Smoker Updated]],"Not Found",0)</f>
        <v>No</v>
      </c>
      <c r="J1228" t="str" cm="1">
        <f t="array" ref="J1228">_xlfn.XLOOKUP($A1228,MedExam_Table[[#Headers],[#Data],[Customer ID]],MedExam_Table[[#Headers],[#Data],[Weight Status]],"Not Found",0)</f>
        <v>OverWeight</v>
      </c>
      <c r="K1228" t="str" cm="1">
        <f t="array" ref="K1228">_xlfn.XLOOKUP($A1228,MedExam_Table[[#Headers],[#Data],[Customer ID]],MedExam_Table[[#Headers],[#Data],[Diabetes Status]],"Not Found",0)</f>
        <v>Diabetes</v>
      </c>
      <c r="L1228" cm="1">
        <f t="array" ref="L1228">_xlfn.XLOOKUP($A1228,Hospitalisation_table[[#All],[Customer ID]],Hospitalisation_table[[#All],[Customer Age]],"Not Found",0)</f>
        <v>20</v>
      </c>
      <c r="M1228" t="str" cm="1">
        <f t="array" ref="M1228">_xlfn.XLOOKUP($A1228,Hospitalisation_table[[#All],[Customer ID]],Hospitalisation_table[[#All],[Date of Birth]],"Not Found",0)</f>
        <v>15-Jul-2002</v>
      </c>
      <c r="N1228" s="22" cm="1">
        <f t="array" ref="N1228">_xlfn.XLOOKUP($A1228,Hospitalisation_table[[#All],[Customer ID]],Hospitalisation_table[[#All],[charges]],"Not Found",0)</f>
        <v>2257.48</v>
      </c>
      <c r="O1228" t="str" cm="1">
        <f t="array" ref="O1228">_xlfn.XLOOKUP($A1228,Hospitalisation_table[[#All],[Customer ID]],Hospitalisation_table[[#All],[Hospital tier_Updated]],"Not Found",0)</f>
        <v>tier - 2</v>
      </c>
      <c r="P1228" t="str" cm="1">
        <f t="array" ref="P1228">_xlfn.XLOOKUP($A1228,Hospitalisation_table[[#All],[Customer ID]],Hospitalisation_table[[#All],[City tier_updated]],"Not Found",0)</f>
        <v>tier - 1</v>
      </c>
      <c r="Q1228" t="str" cm="1">
        <f t="array" ref="Q1228">_xlfn.XLOOKUP($A1228,Hospitalisation_table[[#All],[Customer ID]],Hospitalisation_table[[#All],[State ID Updated]],"Not Found",0)</f>
        <v>R1012</v>
      </c>
    </row>
    <row r="1229" spans="1:17" x14ac:dyDescent="0.3">
      <c r="A1229" s="14" t="s">
        <v>263</v>
      </c>
      <c r="B1229" t="str" cm="1">
        <f t="array" ref="B1229">_xlfn.XLOOKUP($A1229,CustomersName[[#All],[Customer ID]],CustomersName[[#All],[First Name]],"Not Found",0)</f>
        <v>Justin</v>
      </c>
      <c r="C1229" cm="1">
        <f t="array" ref="C1229">_xlfn.XLOOKUP($A1229,MedExam_Table[[#Headers],[#Data],[Customer ID]],MedExam_Table[[#Headers],[#Data],[BMI]],"Not Found",0)</f>
        <v>31.73</v>
      </c>
      <c r="D1229" cm="1">
        <f t="array" ref="D1229">_xlfn.XLOOKUP($A1229,MedExam_Table[[#Headers],[#Data],[Customer ID]],MedExam_Table[[#Headers],[#Data],[HBA1C]],"Not Found",0)</f>
        <v>4.78</v>
      </c>
      <c r="E1229" t="str" cm="1">
        <f t="array" ref="E1229">_xlfn.XLOOKUP($A1229,MedExam_Table[[#Headers],[#Data],[Customer ID]],MedExam_Table[[#Headers],[#Data],[Heart Issues Updated]],"Not Found",0)</f>
        <v>Yes</v>
      </c>
      <c r="F1229" t="str" cm="1">
        <f t="array" ref="F1229">_xlfn.XLOOKUP($A1229,MedExam_Table[[#Headers],[#Data],[Customer ID]],MedExam_Table[[#Headers],[#Data],[Any Transplants Update]],"Not Found",0)</f>
        <v>Yes</v>
      </c>
      <c r="G1229" t="str" cm="1">
        <f t="array" ref="G1229">_xlfn.XLOOKUP($A1229,MedExam_Table[[#Headers],[#Data],[Customer ID]],MedExam_Table[[#Headers],[#Data],[Cancer history]],"Not Found",0)</f>
        <v>No</v>
      </c>
      <c r="H1229" cm="1">
        <f t="array" ref="H1229">_xlfn.XLOOKUP($A1229,MedExam_Table[[#Headers],[#Data],[Customer ID]],MedExam_Table[[#Headers],[#Data],[NumberOfMajorSurgeries_updated]],"Not Found",0)</f>
        <v>2</v>
      </c>
      <c r="I1229" t="str" cm="1">
        <f t="array" ref="I1229">_xlfn.XLOOKUP($A1229,MedExam_Table[[#Headers],[#Data],[Customer ID]],MedExam_Table[[#Headers],[#Data],[Smoker Updated]],"Not Found",0)</f>
        <v>No</v>
      </c>
      <c r="J1229" t="str" cm="1">
        <f t="array" ref="J1229">_xlfn.XLOOKUP($A1229,MedExam_Table[[#Headers],[#Data],[Customer ID]],MedExam_Table[[#Headers],[#Data],[Weight Status]],"Not Found",0)</f>
        <v>Obesity</v>
      </c>
      <c r="K1229" t="str" cm="1">
        <f t="array" ref="K1229">_xlfn.XLOOKUP($A1229,MedExam_Table[[#Headers],[#Data],[Customer ID]],MedExam_Table[[#Headers],[#Data],[Diabetes Status]],"Not Found",0)</f>
        <v>Normal</v>
      </c>
      <c r="L1229" cm="1">
        <f t="array" ref="L1229">_xlfn.XLOOKUP($A1229,Hospitalisation_table[[#All],[Customer ID]],Hospitalisation_table[[#All],[Customer Age]],"Not Found",0)</f>
        <v>22</v>
      </c>
      <c r="M1229" t="str" cm="1">
        <f t="array" ref="M1229">_xlfn.XLOOKUP($A1229,Hospitalisation_table[[#All],[Customer ID]],Hospitalisation_table[[#All],[Date of Birth]],"Not Found",0)</f>
        <v>11-Dec-2000</v>
      </c>
      <c r="N1229" s="22" cm="1">
        <f t="array" ref="N1229">_xlfn.XLOOKUP($A1229,Hospitalisation_table[[#All],[Customer ID]],Hospitalisation_table[[#All],[charges]],"Not Found",0)</f>
        <v>2254.8000000000002</v>
      </c>
      <c r="O1229" t="str" cm="1">
        <f t="array" ref="O1229">_xlfn.XLOOKUP($A1229,Hospitalisation_table[[#All],[Customer ID]],Hospitalisation_table[[#All],[Hospital tier_Updated]],"Not Found",0)</f>
        <v>tier - 2</v>
      </c>
      <c r="P1229" t="str" cm="1">
        <f t="array" ref="P1229">_xlfn.XLOOKUP($A1229,Hospitalisation_table[[#All],[Customer ID]],Hospitalisation_table[[#All],[City tier_updated]],"Not Found",0)</f>
        <v>tier - 3</v>
      </c>
      <c r="Q1229" t="str" cm="1">
        <f t="array" ref="Q1229">_xlfn.XLOOKUP($A1229,Hospitalisation_table[[#All],[Customer ID]],Hospitalisation_table[[#All],[State ID Updated]],"Not Found",0)</f>
        <v>R1016</v>
      </c>
    </row>
    <row r="1230" spans="1:17" x14ac:dyDescent="0.3">
      <c r="A1230" s="13" t="s">
        <v>262</v>
      </c>
      <c r="B1230" t="str" cm="1">
        <f t="array" ref="B1230">_xlfn.XLOOKUP($A1230,CustomersName[[#All],[Customer ID]],CustomersName[[#All],[First Name]],"Not Found",0)</f>
        <v>Shamhs M.</v>
      </c>
      <c r="C1230" cm="1">
        <f t="array" ref="C1230">_xlfn.XLOOKUP($A1230,MedExam_Table[[#Headers],[#Data],[Customer ID]],MedExam_Table[[#Headers],[#Data],[BMI]],"Not Found",0)</f>
        <v>28.88</v>
      </c>
      <c r="D1230" cm="1">
        <f t="array" ref="D1230">_xlfn.XLOOKUP($A1230,MedExam_Table[[#Headers],[#Data],[Customer ID]],MedExam_Table[[#Headers],[#Data],[HBA1C]],"Not Found",0)</f>
        <v>6.09</v>
      </c>
      <c r="E1230" t="str" cm="1">
        <f t="array" ref="E1230">_xlfn.XLOOKUP($A1230,MedExam_Table[[#Headers],[#Data],[Customer ID]],MedExam_Table[[#Headers],[#Data],[Heart Issues Updated]],"Not Found",0)</f>
        <v>Yes</v>
      </c>
      <c r="F1230" t="str" cm="1">
        <f t="array" ref="F1230">_xlfn.XLOOKUP($A1230,MedExam_Table[[#Headers],[#Data],[Customer ID]],MedExam_Table[[#Headers],[#Data],[Any Transplants Update]],"Not Found",0)</f>
        <v>Yes</v>
      </c>
      <c r="G1230" t="str" cm="1">
        <f t="array" ref="G1230">_xlfn.XLOOKUP($A1230,MedExam_Table[[#Headers],[#Data],[Customer ID]],MedExam_Table[[#Headers],[#Data],[Cancer history]],"Not Found",0)</f>
        <v>No</v>
      </c>
      <c r="H1230" cm="1">
        <f t="array" ref="H1230">_xlfn.XLOOKUP($A1230,MedExam_Table[[#Headers],[#Data],[Customer ID]],MedExam_Table[[#Headers],[#Data],[NumberOfMajorSurgeries_updated]],"Not Found",0)</f>
        <v>2</v>
      </c>
      <c r="I1230" t="str" cm="1">
        <f t="array" ref="I1230">_xlfn.XLOOKUP($A1230,MedExam_Table[[#Headers],[#Data],[Customer ID]],MedExam_Table[[#Headers],[#Data],[Smoker Updated]],"Not Found",0)</f>
        <v>No</v>
      </c>
      <c r="J1230" t="str" cm="1">
        <f t="array" ref="J1230">_xlfn.XLOOKUP($A1230,MedExam_Table[[#Headers],[#Data],[Customer ID]],MedExam_Table[[#Headers],[#Data],[Weight Status]],"Not Found",0)</f>
        <v>OverWeight</v>
      </c>
      <c r="K1230" t="str" cm="1">
        <f t="array" ref="K1230">_xlfn.XLOOKUP($A1230,MedExam_Table[[#Headers],[#Data],[Customer ID]],MedExam_Table[[#Headers],[#Data],[Diabetes Status]],"Not Found",0)</f>
        <v>Prediabetes</v>
      </c>
      <c r="L1230" cm="1">
        <f t="array" ref="L1230">_xlfn.XLOOKUP($A1230,Hospitalisation_table[[#All],[Customer ID]],Hospitalisation_table[[#All],[Customer Age]],"Not Found",0)</f>
        <v>22</v>
      </c>
      <c r="M1230" t="str" cm="1">
        <f t="array" ref="M1230">_xlfn.XLOOKUP($A1230,Hospitalisation_table[[#All],[Customer ID]],Hospitalisation_table[[#All],[Date of Birth]],"Not Found",0)</f>
        <v>30-Jun-2000</v>
      </c>
      <c r="N1230" s="22" cm="1">
        <f t="array" ref="N1230">_xlfn.XLOOKUP($A1230,Hospitalisation_table[[#All],[Customer ID]],Hospitalisation_table[[#All],[charges]],"Not Found",0)</f>
        <v>2250.84</v>
      </c>
      <c r="O1230" t="str" cm="1">
        <f t="array" ref="O1230">_xlfn.XLOOKUP($A1230,Hospitalisation_table[[#All],[Customer ID]],Hospitalisation_table[[#All],[Hospital tier_Updated]],"Not Found",0)</f>
        <v>tier - 2</v>
      </c>
      <c r="P1230" t="str" cm="1">
        <f t="array" ref="P1230">_xlfn.XLOOKUP($A1230,Hospitalisation_table[[#All],[Customer ID]],Hospitalisation_table[[#All],[City tier_updated]],"Not Found",0)</f>
        <v>tier - 2</v>
      </c>
      <c r="Q1230" t="str" cm="1">
        <f t="array" ref="Q1230">_xlfn.XLOOKUP($A1230,Hospitalisation_table[[#All],[Customer ID]],Hospitalisation_table[[#All],[State ID Updated]],"Not Found",0)</f>
        <v>R1018</v>
      </c>
    </row>
    <row r="1231" spans="1:17" x14ac:dyDescent="0.3">
      <c r="A1231" s="14" t="s">
        <v>261</v>
      </c>
      <c r="B1231" t="str" cm="1">
        <f t="array" ref="B1231">_xlfn.XLOOKUP($A1231,CustomersName[[#All],[Customer ID]],CustomersName[[#All],[First Name]],"Not Found",0)</f>
        <v>Mike</v>
      </c>
      <c r="C1231" cm="1">
        <f t="array" ref="C1231">_xlfn.XLOOKUP($A1231,MedExam_Table[[#Headers],[#Data],[Customer ID]],MedExam_Table[[#Headers],[#Data],[BMI]],"Not Found",0)</f>
        <v>25.555</v>
      </c>
      <c r="D1231" cm="1">
        <f t="array" ref="D1231">_xlfn.XLOOKUP($A1231,MedExam_Table[[#Headers],[#Data],[Customer ID]],MedExam_Table[[#Headers],[#Data],[HBA1C]],"Not Found",0)</f>
        <v>5.1100000000000003</v>
      </c>
      <c r="E1231" t="str" cm="1">
        <f t="array" ref="E1231">_xlfn.XLOOKUP($A1231,MedExam_Table[[#Headers],[#Data],[Customer ID]],MedExam_Table[[#Headers],[#Data],[Heart Issues Updated]],"Not Found",0)</f>
        <v>No</v>
      </c>
      <c r="F1231" t="str" cm="1">
        <f t="array" ref="F1231">_xlfn.XLOOKUP($A1231,MedExam_Table[[#Headers],[#Data],[Customer ID]],MedExam_Table[[#Headers],[#Data],[Any Transplants Update]],"Not Found",0)</f>
        <v>No</v>
      </c>
      <c r="G1231" t="str" cm="1">
        <f t="array" ref="G1231">_xlfn.XLOOKUP($A1231,MedExam_Table[[#Headers],[#Data],[Customer ID]],MedExam_Table[[#Headers],[#Data],[Cancer history]],"Not Found",0)</f>
        <v>Yes</v>
      </c>
      <c r="H1231" cm="1">
        <f t="array" ref="H1231">_xlfn.XLOOKUP($A1231,MedExam_Table[[#Headers],[#Data],[Customer ID]],MedExam_Table[[#Headers],[#Data],[NumberOfMajorSurgeries_updated]],"Not Found",0)</f>
        <v>1</v>
      </c>
      <c r="I1231" t="str" cm="1">
        <f t="array" ref="I1231">_xlfn.XLOOKUP($A1231,MedExam_Table[[#Headers],[#Data],[Customer ID]],MedExam_Table[[#Headers],[#Data],[Smoker Updated]],"Not Found",0)</f>
        <v>No</v>
      </c>
      <c r="J1231" t="str" cm="1">
        <f t="array" ref="J1231">_xlfn.XLOOKUP($A1231,MedExam_Table[[#Headers],[#Data],[Customer ID]],MedExam_Table[[#Headers],[#Data],[Weight Status]],"Not Found",0)</f>
        <v>OverWeight</v>
      </c>
      <c r="K1231" t="str" cm="1">
        <f t="array" ref="K1231">_xlfn.XLOOKUP($A1231,MedExam_Table[[#Headers],[#Data],[Customer ID]],MedExam_Table[[#Headers],[#Data],[Diabetes Status]],"Not Found",0)</f>
        <v>Normal</v>
      </c>
      <c r="L1231" cm="1">
        <f t="array" ref="L1231">_xlfn.XLOOKUP($A1231,Hospitalisation_table[[#All],[Customer ID]],Hospitalisation_table[[#All],[Customer Age]],"Not Found",0)</f>
        <v>19</v>
      </c>
      <c r="M1231" t="str" cm="1">
        <f t="array" ref="M1231">_xlfn.XLOOKUP($A1231,Hospitalisation_table[[#All],[Customer ID]],Hospitalisation_table[[#All],[Date of Birth]],"Not Found",0)</f>
        <v>10-Dec-2003</v>
      </c>
      <c r="N1231" s="22" cm="1">
        <f t="array" ref="N1231">_xlfn.XLOOKUP($A1231,Hospitalisation_table[[#All],[Customer ID]],Hospitalisation_table[[#All],[charges]],"Not Found",0)</f>
        <v>2221.56</v>
      </c>
      <c r="O1231" t="str" cm="1">
        <f t="array" ref="O1231">_xlfn.XLOOKUP($A1231,Hospitalisation_table[[#All],[Customer ID]],Hospitalisation_table[[#All],[Hospital tier_Updated]],"Not Found",0)</f>
        <v>tier - 2</v>
      </c>
      <c r="P1231" t="str" cm="1">
        <f t="array" ref="P1231">_xlfn.XLOOKUP($A1231,Hospitalisation_table[[#All],[Customer ID]],Hospitalisation_table[[#All],[City tier_updated]],"Not Found",0)</f>
        <v>tier - 3</v>
      </c>
      <c r="Q1231" t="str" cm="1">
        <f t="array" ref="Q1231">_xlfn.XLOOKUP($A1231,Hospitalisation_table[[#All],[Customer ID]],Hospitalisation_table[[#All],[State ID Updated]],"Not Found",0)</f>
        <v>R1012</v>
      </c>
    </row>
    <row r="1232" spans="1:17" x14ac:dyDescent="0.3">
      <c r="A1232" s="13" t="s">
        <v>260</v>
      </c>
      <c r="B1232" t="str" cm="1">
        <f t="array" ref="B1232">_xlfn.XLOOKUP($A1232,CustomersName[[#All],[Customer ID]],CustomersName[[#All],[First Name]],"Not Found",0)</f>
        <v>hary Beth</v>
      </c>
      <c r="C1232" cm="1">
        <f t="array" ref="C1232">_xlfn.XLOOKUP($A1232,MedExam_Table[[#Headers],[#Data],[Customer ID]],MedExam_Table[[#Headers],[#Data],[BMI]],"Not Found",0)</f>
        <v>37.29</v>
      </c>
      <c r="D1232" cm="1">
        <f t="array" ref="D1232">_xlfn.XLOOKUP($A1232,MedExam_Table[[#Headers],[#Data],[Customer ID]],MedExam_Table[[#Headers],[#Data],[HBA1C]],"Not Found",0)</f>
        <v>4.46</v>
      </c>
      <c r="E1232" t="str" cm="1">
        <f t="array" ref="E1232">_xlfn.XLOOKUP($A1232,MedExam_Table[[#Headers],[#Data],[Customer ID]],MedExam_Table[[#Headers],[#Data],[Heart Issues Updated]],"Not Found",0)</f>
        <v>No</v>
      </c>
      <c r="F1232" t="str" cm="1">
        <f t="array" ref="F1232">_xlfn.XLOOKUP($A1232,MedExam_Table[[#Headers],[#Data],[Customer ID]],MedExam_Table[[#Headers],[#Data],[Any Transplants Update]],"Not Found",0)</f>
        <v>Yes</v>
      </c>
      <c r="G1232" t="str" cm="1">
        <f t="array" ref="G1232">_xlfn.XLOOKUP($A1232,MedExam_Table[[#Headers],[#Data],[Customer ID]],MedExam_Table[[#Headers],[#Data],[Cancer history]],"Not Found",0)</f>
        <v>No</v>
      </c>
      <c r="H1232" cm="1">
        <f t="array" ref="H1232">_xlfn.XLOOKUP($A1232,MedExam_Table[[#Headers],[#Data],[Customer ID]],MedExam_Table[[#Headers],[#Data],[NumberOfMajorSurgeries_updated]],"Not Found",0)</f>
        <v>1</v>
      </c>
      <c r="I1232" t="str" cm="1">
        <f t="array" ref="I1232">_xlfn.XLOOKUP($A1232,MedExam_Table[[#Headers],[#Data],[Customer ID]],MedExam_Table[[#Headers],[#Data],[Smoker Updated]],"Not Found",0)</f>
        <v>No</v>
      </c>
      <c r="J1232" t="str" cm="1">
        <f t="array" ref="J1232">_xlfn.XLOOKUP($A1232,MedExam_Table[[#Headers],[#Data],[Customer ID]],MedExam_Table[[#Headers],[#Data],[Weight Status]],"Not Found",0)</f>
        <v>Obesity</v>
      </c>
      <c r="K1232" t="str" cm="1">
        <f t="array" ref="K1232">_xlfn.XLOOKUP($A1232,MedExam_Table[[#Headers],[#Data],[Customer ID]],MedExam_Table[[#Headers],[#Data],[Diabetes Status]],"Not Found",0)</f>
        <v>Normal</v>
      </c>
      <c r="L1232" cm="1">
        <f t="array" ref="L1232">_xlfn.XLOOKUP($A1232,Hospitalisation_table[[#All],[Customer ID]],Hospitalisation_table[[#All],[Customer Age]],"Not Found",0)</f>
        <v>18</v>
      </c>
      <c r="M1232" t="str" cm="1">
        <f t="array" ref="M1232">_xlfn.XLOOKUP($A1232,Hospitalisation_table[[#All],[Customer ID]],Hospitalisation_table[[#All],[Date of Birth]],"Not Found",0)</f>
        <v>12-Dec-2004</v>
      </c>
      <c r="N1232" s="22" cm="1">
        <f t="array" ref="N1232">_xlfn.XLOOKUP($A1232,Hospitalisation_table[[#All],[Customer ID]],Hospitalisation_table[[#All],[charges]],"Not Found",0)</f>
        <v>2219.4499999999998</v>
      </c>
      <c r="O1232" t="str" cm="1">
        <f t="array" ref="O1232">_xlfn.XLOOKUP($A1232,Hospitalisation_table[[#All],[Customer ID]],Hospitalisation_table[[#All],[Hospital tier_Updated]],"Not Found",0)</f>
        <v>tier - 2</v>
      </c>
      <c r="P1232" t="str" cm="1">
        <f t="array" ref="P1232">_xlfn.XLOOKUP($A1232,Hospitalisation_table[[#All],[Customer ID]],Hospitalisation_table[[#All],[City tier_updated]],"Not Found",0)</f>
        <v>tier - 1</v>
      </c>
      <c r="Q1232" t="str" cm="1">
        <f t="array" ref="Q1232">_xlfn.XLOOKUP($A1232,Hospitalisation_table[[#All],[Customer ID]],Hospitalisation_table[[#All],[State ID Updated]],"Not Found",0)</f>
        <v>R1013</v>
      </c>
    </row>
    <row r="1233" spans="1:17" x14ac:dyDescent="0.3">
      <c r="A1233" s="14" t="s">
        <v>259</v>
      </c>
      <c r="B1233" t="str" cm="1">
        <f t="array" ref="B1233">_xlfn.XLOOKUP($A1233,CustomersName[[#All],[Customer ID]],CustomersName[[#All],[First Name]],"Not Found",0)</f>
        <v>Erin</v>
      </c>
      <c r="C1233" cm="1">
        <f t="array" ref="C1233">_xlfn.XLOOKUP($A1233,MedExam_Table[[#Headers],[#Data],[Customer ID]],MedExam_Table[[#Headers],[#Data],[BMI]],"Not Found",0)</f>
        <v>40.28</v>
      </c>
      <c r="D1233" cm="1">
        <f t="array" ref="D1233">_xlfn.XLOOKUP($A1233,MedExam_Table[[#Headers],[#Data],[Customer ID]],MedExam_Table[[#Headers],[#Data],[HBA1C]],"Not Found",0)</f>
        <v>6.11</v>
      </c>
      <c r="E1233" t="str" cm="1">
        <f t="array" ref="E1233">_xlfn.XLOOKUP($A1233,MedExam_Table[[#Headers],[#Data],[Customer ID]],MedExam_Table[[#Headers],[#Data],[Heart Issues Updated]],"Not Found",0)</f>
        <v>No</v>
      </c>
      <c r="F1233" t="str" cm="1">
        <f t="array" ref="F1233">_xlfn.XLOOKUP($A1233,MedExam_Table[[#Headers],[#Data],[Customer ID]],MedExam_Table[[#Headers],[#Data],[Any Transplants Update]],"Not Found",0)</f>
        <v>Yes</v>
      </c>
      <c r="G1233" t="str" cm="1">
        <f t="array" ref="G1233">_xlfn.XLOOKUP($A1233,MedExam_Table[[#Headers],[#Data],[Customer ID]],MedExam_Table[[#Headers],[#Data],[Cancer history]],"Not Found",0)</f>
        <v>No</v>
      </c>
      <c r="H1233" cm="1">
        <f t="array" ref="H1233">_xlfn.XLOOKUP($A1233,MedExam_Table[[#Headers],[#Data],[Customer ID]],MedExam_Table[[#Headers],[#Data],[NumberOfMajorSurgeries_updated]],"Not Found",0)</f>
        <v>1</v>
      </c>
      <c r="I1233" t="str" cm="1">
        <f t="array" ref="I1233">_xlfn.XLOOKUP($A1233,MedExam_Table[[#Headers],[#Data],[Customer ID]],MedExam_Table[[#Headers],[#Data],[Smoker Updated]],"Not Found",0)</f>
        <v>No</v>
      </c>
      <c r="J1233" t="str" cm="1">
        <f t="array" ref="J1233">_xlfn.XLOOKUP($A1233,MedExam_Table[[#Headers],[#Data],[Customer ID]],MedExam_Table[[#Headers],[#Data],[Weight Status]],"Not Found",0)</f>
        <v>Obesity</v>
      </c>
      <c r="K1233" t="str" cm="1">
        <f t="array" ref="K1233">_xlfn.XLOOKUP($A1233,MedExam_Table[[#Headers],[#Data],[Customer ID]],MedExam_Table[[#Headers],[#Data],[Diabetes Status]],"Not Found",0)</f>
        <v>Prediabetes</v>
      </c>
      <c r="L1233" cm="1">
        <f t="array" ref="L1233">_xlfn.XLOOKUP($A1233,Hospitalisation_table[[#All],[Customer ID]],Hospitalisation_table[[#All],[Customer Age]],"Not Found",0)</f>
        <v>18</v>
      </c>
      <c r="M1233" t="str" cm="1">
        <f t="array" ref="M1233">_xlfn.XLOOKUP($A1233,Hospitalisation_table[[#All],[Customer ID]],Hospitalisation_table[[#All],[Date of Birth]],"Not Found",0)</f>
        <v>25-Sep-2004</v>
      </c>
      <c r="N1233" s="22" cm="1">
        <f t="array" ref="N1233">_xlfn.XLOOKUP($A1233,Hospitalisation_table[[#All],[Customer ID]],Hospitalisation_table[[#All],[charges]],"Not Found",0)</f>
        <v>2217.6</v>
      </c>
      <c r="O1233" t="str" cm="1">
        <f t="array" ref="O1233">_xlfn.XLOOKUP($A1233,Hospitalisation_table[[#All],[Customer ID]],Hospitalisation_table[[#All],[Hospital tier_Updated]],"Not Found",0)</f>
        <v>tier - 2</v>
      </c>
      <c r="P1233" t="str" cm="1">
        <f t="array" ref="P1233">_xlfn.XLOOKUP($A1233,Hospitalisation_table[[#All],[Customer ID]],Hospitalisation_table[[#All],[City tier_updated]],"Not Found",0)</f>
        <v>tier - 1</v>
      </c>
      <c r="Q1233" t="str" cm="1">
        <f t="array" ref="Q1233">_xlfn.XLOOKUP($A1233,Hospitalisation_table[[#All],[Customer ID]],Hospitalisation_table[[#All],[State ID Updated]],"Not Found",0)</f>
        <v>R1024</v>
      </c>
    </row>
    <row r="1234" spans="1:17" x14ac:dyDescent="0.3">
      <c r="A1234" s="13" t="s">
        <v>258</v>
      </c>
      <c r="B1234" t="str" cm="1">
        <f t="array" ref="B1234">_xlfn.XLOOKUP($A1234,CustomersName[[#All],[Customer ID]],CustomersName[[#All],[First Name]],"Not Found",0)</f>
        <v>hallie</v>
      </c>
      <c r="C1234" cm="1">
        <f t="array" ref="C1234">_xlfn.XLOOKUP($A1234,MedExam_Table[[#Headers],[#Data],[Customer ID]],MedExam_Table[[#Headers],[#Data],[BMI]],"Not Found",0)</f>
        <v>40.185000000000002</v>
      </c>
      <c r="D1234" cm="1">
        <f t="array" ref="D1234">_xlfn.XLOOKUP($A1234,MedExam_Table[[#Headers],[#Data],[Customer ID]],MedExam_Table[[#Headers],[#Data],[HBA1C]],"Not Found",0)</f>
        <v>4.66</v>
      </c>
      <c r="E1234" t="str" cm="1">
        <f t="array" ref="E1234">_xlfn.XLOOKUP($A1234,MedExam_Table[[#Headers],[#Data],[Customer ID]],MedExam_Table[[#Headers],[#Data],[Heart Issues Updated]],"Not Found",0)</f>
        <v>No</v>
      </c>
      <c r="F1234" t="str" cm="1">
        <f t="array" ref="F1234">_xlfn.XLOOKUP($A1234,MedExam_Table[[#Headers],[#Data],[Customer ID]],MedExam_Table[[#Headers],[#Data],[Any Transplants Update]],"Not Found",0)</f>
        <v>Yes</v>
      </c>
      <c r="G1234" t="str" cm="1">
        <f t="array" ref="G1234">_xlfn.XLOOKUP($A1234,MedExam_Table[[#Headers],[#Data],[Customer ID]],MedExam_Table[[#Headers],[#Data],[Cancer history]],"Not Found",0)</f>
        <v>No</v>
      </c>
      <c r="H1234" cm="1">
        <f t="array" ref="H1234">_xlfn.XLOOKUP($A1234,MedExam_Table[[#Headers],[#Data],[Customer ID]],MedExam_Table[[#Headers],[#Data],[NumberOfMajorSurgeries_updated]],"Not Found",0)</f>
        <v>1</v>
      </c>
      <c r="I1234" t="str" cm="1">
        <f t="array" ref="I1234">_xlfn.XLOOKUP($A1234,MedExam_Table[[#Headers],[#Data],[Customer ID]],MedExam_Table[[#Headers],[#Data],[Smoker Updated]],"Not Found",0)</f>
        <v>No</v>
      </c>
      <c r="J1234" t="str" cm="1">
        <f t="array" ref="J1234">_xlfn.XLOOKUP($A1234,MedExam_Table[[#Headers],[#Data],[Customer ID]],MedExam_Table[[#Headers],[#Data],[Weight Status]],"Not Found",0)</f>
        <v>Obesity</v>
      </c>
      <c r="K1234" t="str" cm="1">
        <f t="array" ref="K1234">_xlfn.XLOOKUP($A1234,MedExam_Table[[#Headers],[#Data],[Customer ID]],MedExam_Table[[#Headers],[#Data],[Diabetes Status]],"Not Found",0)</f>
        <v>Normal</v>
      </c>
      <c r="L1234" cm="1">
        <f t="array" ref="L1234">_xlfn.XLOOKUP($A1234,Hospitalisation_table[[#All],[Customer ID]],Hospitalisation_table[[#All],[Customer Age]],"Not Found",0)</f>
        <v>18</v>
      </c>
      <c r="M1234" t="str" cm="1">
        <f t="array" ref="M1234">_xlfn.XLOOKUP($A1234,Hospitalisation_table[[#All],[Customer ID]],Hospitalisation_table[[#All],[Date of Birth]],"Not Found",0)</f>
        <v>13-Jun-2004</v>
      </c>
      <c r="N1234" s="22" cm="1">
        <f t="array" ref="N1234">_xlfn.XLOOKUP($A1234,Hospitalisation_table[[#All],[Customer ID]],Hospitalisation_table[[#All],[charges]],"Not Found",0)</f>
        <v>2217.4699999999998</v>
      </c>
      <c r="O1234" t="str" cm="1">
        <f t="array" ref="O1234">_xlfn.XLOOKUP($A1234,Hospitalisation_table[[#All],[Customer ID]],Hospitalisation_table[[#All],[Hospital tier_Updated]],"Not Found",0)</f>
        <v>tier - 2</v>
      </c>
      <c r="P1234" t="str" cm="1">
        <f t="array" ref="P1234">_xlfn.XLOOKUP($A1234,Hospitalisation_table[[#All],[Customer ID]],Hospitalisation_table[[#All],[City tier_updated]],"Not Found",0)</f>
        <v>tier - 1</v>
      </c>
      <c r="Q1234" t="str" cm="1">
        <f t="array" ref="Q1234">_xlfn.XLOOKUP($A1234,Hospitalisation_table[[#All],[Customer ID]],Hospitalisation_table[[#All],[State ID Updated]],"Not Found",0)</f>
        <v>R1024</v>
      </c>
    </row>
    <row r="1235" spans="1:17" x14ac:dyDescent="0.3">
      <c r="A1235" s="14" t="s">
        <v>257</v>
      </c>
      <c r="B1235" t="str" cm="1">
        <f t="array" ref="B1235">_xlfn.XLOOKUP($A1235,CustomersName[[#All],[Customer ID]],CustomersName[[#All],[First Name]],"Not Found",0)</f>
        <v>Pahge P</v>
      </c>
      <c r="C1235" cm="1">
        <f t="array" ref="C1235">_xlfn.XLOOKUP($A1235,MedExam_Table[[#Headers],[#Data],[Customer ID]],MedExam_Table[[#Headers],[#Data],[BMI]],"Not Found",0)</f>
        <v>23.57</v>
      </c>
      <c r="D1235" cm="1">
        <f t="array" ref="D1235">_xlfn.XLOOKUP($A1235,MedExam_Table[[#Headers],[#Data],[Customer ID]],MedExam_Table[[#Headers],[#Data],[HBA1C]],"Not Found",0)</f>
        <v>6.14</v>
      </c>
      <c r="E1235" t="str" cm="1">
        <f t="array" ref="E1235">_xlfn.XLOOKUP($A1235,MedExam_Table[[#Headers],[#Data],[Customer ID]],MedExam_Table[[#Headers],[#Data],[Heart Issues Updated]],"Not Found",0)</f>
        <v>No</v>
      </c>
      <c r="F1235" t="str" cm="1">
        <f t="array" ref="F1235">_xlfn.XLOOKUP($A1235,MedExam_Table[[#Headers],[#Data],[Customer ID]],MedExam_Table[[#Headers],[#Data],[Any Transplants Update]],"Not Found",0)</f>
        <v>No</v>
      </c>
      <c r="G1235" t="str" cm="1">
        <f t="array" ref="G1235">_xlfn.XLOOKUP($A1235,MedExam_Table[[#Headers],[#Data],[Customer ID]],MedExam_Table[[#Headers],[#Data],[Cancer history]],"Not Found",0)</f>
        <v>No</v>
      </c>
      <c r="H1235" cm="1">
        <f t="array" ref="H1235">_xlfn.XLOOKUP($A1235,MedExam_Table[[#Headers],[#Data],[Customer ID]],MedExam_Table[[#Headers],[#Data],[NumberOfMajorSurgeries_updated]],"Not Found",0)</f>
        <v>0</v>
      </c>
      <c r="I1235" t="str" cm="1">
        <f t="array" ref="I1235">_xlfn.XLOOKUP($A1235,MedExam_Table[[#Headers],[#Data],[Customer ID]],MedExam_Table[[#Headers],[#Data],[Smoker Updated]],"Not Found",0)</f>
        <v>No</v>
      </c>
      <c r="J1235" t="str" cm="1">
        <f t="array" ref="J1235">_xlfn.XLOOKUP($A1235,MedExam_Table[[#Headers],[#Data],[Customer ID]],MedExam_Table[[#Headers],[#Data],[Weight Status]],"Not Found",0)</f>
        <v>NormalWeight</v>
      </c>
      <c r="K1235" t="str" cm="1">
        <f t="array" ref="K1235">_xlfn.XLOOKUP($A1235,MedExam_Table[[#Headers],[#Data],[Customer ID]],MedExam_Table[[#Headers],[#Data],[Diabetes Status]],"Not Found",0)</f>
        <v>Prediabetes</v>
      </c>
      <c r="L1235" cm="1">
        <f t="array" ref="L1235">_xlfn.XLOOKUP($A1235,Hospitalisation_table[[#All],[Customer ID]],Hospitalisation_table[[#All],[Customer Age]],"Not Found",0)</f>
        <v>28</v>
      </c>
      <c r="M1235" t="str" cm="1">
        <f t="array" ref="M1235">_xlfn.XLOOKUP($A1235,Hospitalisation_table[[#All],[Customer ID]],Hospitalisation_table[[#All],[Date of Birth]],"Not Found",0)</f>
        <v>17-Nov-1994</v>
      </c>
      <c r="N1235" s="22" cm="1">
        <f t="array" ref="N1235">_xlfn.XLOOKUP($A1235,Hospitalisation_table[[#All],[Customer ID]],Hospitalisation_table[[#All],[charges]],"Not Found",0)</f>
        <v>2213.21</v>
      </c>
      <c r="O1235" t="str" cm="1">
        <f t="array" ref="O1235">_xlfn.XLOOKUP($A1235,Hospitalisation_table[[#All],[Customer ID]],Hospitalisation_table[[#All],[Hospital tier_Updated]],"Not Found",0)</f>
        <v>tier - 2</v>
      </c>
      <c r="P1235" t="str" cm="1">
        <f t="array" ref="P1235">_xlfn.XLOOKUP($A1235,Hospitalisation_table[[#All],[Customer ID]],Hospitalisation_table[[#All],[City tier_updated]],"Not Found",0)</f>
        <v>tier - 2</v>
      </c>
      <c r="Q1235" t="str" cm="1">
        <f t="array" ref="Q1235">_xlfn.XLOOKUP($A1235,Hospitalisation_table[[#All],[Customer ID]],Hospitalisation_table[[#All],[State ID Updated]],"Not Found",0)</f>
        <v>R1013</v>
      </c>
    </row>
    <row r="1236" spans="1:17" x14ac:dyDescent="0.3">
      <c r="A1236" s="13" t="s">
        <v>256</v>
      </c>
      <c r="B1236" t="str" cm="1">
        <f t="array" ref="B1236">_xlfn.XLOOKUP($A1236,CustomersName[[#All],[Customer ID]],CustomersName[[#All],[First Name]],"Not Found",0)</f>
        <v>Ji</v>
      </c>
      <c r="C1236" cm="1">
        <f t="array" ref="C1236">_xlfn.XLOOKUP($A1236,MedExam_Table[[#Headers],[#Data],[Customer ID]],MedExam_Table[[#Headers],[#Data],[BMI]],"Not Found",0)</f>
        <v>35.625</v>
      </c>
      <c r="D1236" cm="1">
        <f t="array" ref="D1236">_xlfn.XLOOKUP($A1236,MedExam_Table[[#Headers],[#Data],[Customer ID]],MedExam_Table[[#Headers],[#Data],[HBA1C]],"Not Found",0)</f>
        <v>6.21</v>
      </c>
      <c r="E1236" t="str" cm="1">
        <f t="array" ref="E1236">_xlfn.XLOOKUP($A1236,MedExam_Table[[#Headers],[#Data],[Customer ID]],MedExam_Table[[#Headers],[#Data],[Heart Issues Updated]],"Not Found",0)</f>
        <v>No</v>
      </c>
      <c r="F1236" t="str" cm="1">
        <f t="array" ref="F1236">_xlfn.XLOOKUP($A1236,MedExam_Table[[#Headers],[#Data],[Customer ID]],MedExam_Table[[#Headers],[#Data],[Any Transplants Update]],"Not Found",0)</f>
        <v>Yes</v>
      </c>
      <c r="G1236" t="str" cm="1">
        <f t="array" ref="G1236">_xlfn.XLOOKUP($A1236,MedExam_Table[[#Headers],[#Data],[Customer ID]],MedExam_Table[[#Headers],[#Data],[Cancer history]],"Not Found",0)</f>
        <v>No</v>
      </c>
      <c r="H1236" cm="1">
        <f t="array" ref="H1236">_xlfn.XLOOKUP($A1236,MedExam_Table[[#Headers],[#Data],[Customer ID]],MedExam_Table[[#Headers],[#Data],[NumberOfMajorSurgeries_updated]],"Not Found",0)</f>
        <v>1</v>
      </c>
      <c r="I1236" t="str" cm="1">
        <f t="array" ref="I1236">_xlfn.XLOOKUP($A1236,MedExam_Table[[#Headers],[#Data],[Customer ID]],MedExam_Table[[#Headers],[#Data],[Smoker Updated]],"Not Found",0)</f>
        <v>No</v>
      </c>
      <c r="J1236" t="str" cm="1">
        <f t="array" ref="J1236">_xlfn.XLOOKUP($A1236,MedExam_Table[[#Headers],[#Data],[Customer ID]],MedExam_Table[[#Headers],[#Data],[Weight Status]],"Not Found",0)</f>
        <v>Obesity</v>
      </c>
      <c r="K1236" t="str" cm="1">
        <f t="array" ref="K1236">_xlfn.XLOOKUP($A1236,MedExam_Table[[#Headers],[#Data],[Customer ID]],MedExam_Table[[#Headers],[#Data],[Diabetes Status]],"Not Found",0)</f>
        <v>Prediabetes</v>
      </c>
      <c r="L1236" cm="1">
        <f t="array" ref="L1236">_xlfn.XLOOKUP($A1236,Hospitalisation_table[[#All],[Customer ID]],Hospitalisation_table[[#All],[Customer Age]],"Not Found",0)</f>
        <v>18</v>
      </c>
      <c r="M1236" t="str" cm="1">
        <f t="array" ref="M1236">_xlfn.XLOOKUP($A1236,Hospitalisation_table[[#All],[Customer ID]],Hospitalisation_table[[#All],[Date of Birth]],"Not Found",0)</f>
        <v>27-Jul-2004</v>
      </c>
      <c r="N1236" s="22" cm="1">
        <f t="array" ref="N1236">_xlfn.XLOOKUP($A1236,Hospitalisation_table[[#All],[Customer ID]],Hospitalisation_table[[#All],[charges]],"Not Found",0)</f>
        <v>2211.13</v>
      </c>
      <c r="O1236" t="str" cm="1">
        <f t="array" ref="O1236">_xlfn.XLOOKUP($A1236,Hospitalisation_table[[#All],[Customer ID]],Hospitalisation_table[[#All],[Hospital tier_Updated]],"Not Found",0)</f>
        <v>tier - 2</v>
      </c>
      <c r="P1236" t="str" cm="1">
        <f t="array" ref="P1236">_xlfn.XLOOKUP($A1236,Hospitalisation_table[[#All],[Customer ID]],Hospitalisation_table[[#All],[City tier_updated]],"Not Found",0)</f>
        <v>tier - 2</v>
      </c>
      <c r="Q1236" t="str" cm="1">
        <f t="array" ref="Q1236">_xlfn.XLOOKUP($A1236,Hospitalisation_table[[#All],[Customer ID]],Hospitalisation_table[[#All],[State ID Updated]],"Not Found",0)</f>
        <v>R1024</v>
      </c>
    </row>
    <row r="1237" spans="1:17" x14ac:dyDescent="0.3">
      <c r="A1237" s="14" t="s">
        <v>2162</v>
      </c>
      <c r="B1237" t="str" cm="1">
        <f t="array" ref="B1237">_xlfn.XLOOKUP($A1237,CustomersName[[#All],[Customer ID]],CustomersName[[#All],[First Name]],"Not Found",0)</f>
        <v>Sergey</v>
      </c>
      <c r="C1237" cm="1">
        <f t="array" ref="C1237">_xlfn.XLOOKUP($A1237,MedExam_Table[[#Headers],[#Data],[Customer ID]],MedExam_Table[[#Headers],[#Data],[BMI]],"Not Found",0)</f>
        <v>35.6</v>
      </c>
      <c r="D1237" cm="1">
        <f t="array" ref="D1237">_xlfn.XLOOKUP($A1237,MedExam_Table[[#Headers],[#Data],[Customer ID]],MedExam_Table[[#Headers],[#Data],[HBA1C]],"Not Found",0)</f>
        <v>4.0199999999999996</v>
      </c>
      <c r="E1237" t="str" cm="1">
        <f t="array" ref="E1237">_xlfn.XLOOKUP($A1237,MedExam_Table[[#Headers],[#Data],[Customer ID]],MedExam_Table[[#Headers],[#Data],[Heart Issues Updated]],"Not Found",0)</f>
        <v>Yes</v>
      </c>
      <c r="F1237" t="str" cm="1">
        <f t="array" ref="F1237">_xlfn.XLOOKUP($A1237,MedExam_Table[[#Headers],[#Data],[Customer ID]],MedExam_Table[[#Headers],[#Data],[Any Transplants Update]],"Not Found",0)</f>
        <v>Yes</v>
      </c>
      <c r="G1237" t="str" cm="1">
        <f t="array" ref="G1237">_xlfn.XLOOKUP($A1237,MedExam_Table[[#Headers],[#Data],[Customer ID]],MedExam_Table[[#Headers],[#Data],[Cancer history]],"Not Found",0)</f>
        <v>No</v>
      </c>
      <c r="H1237" cm="1">
        <f t="array" ref="H1237">_xlfn.XLOOKUP($A1237,MedExam_Table[[#Headers],[#Data],[Customer ID]],MedExam_Table[[#Headers],[#Data],[NumberOfMajorSurgeries_updated]],"Not Found",0)</f>
        <v>2</v>
      </c>
      <c r="I1237" t="str" cm="1">
        <f t="array" ref="I1237">_xlfn.XLOOKUP($A1237,MedExam_Table[[#Headers],[#Data],[Customer ID]],MedExam_Table[[#Headers],[#Data],[Smoker Updated]],"Not Found",0)</f>
        <v>Yes</v>
      </c>
      <c r="J1237" t="str" cm="1">
        <f t="array" ref="J1237">_xlfn.XLOOKUP($A1237,MedExam_Table[[#Headers],[#Data],[Customer ID]],MedExam_Table[[#Headers],[#Data],[Weight Status]],"Not Found",0)</f>
        <v>Obesity</v>
      </c>
      <c r="K1237" t="str" cm="1">
        <f t="array" ref="K1237">_xlfn.XLOOKUP($A1237,MedExam_Table[[#Headers],[#Data],[Customer ID]],MedExam_Table[[#Headers],[#Data],[Diabetes Status]],"Not Found",0)</f>
        <v>Normal</v>
      </c>
      <c r="L1237" cm="1">
        <f t="array" ref="L1237">_xlfn.XLOOKUP($A1237,Hospitalisation_table[[#All],[Customer ID]],Hospitalisation_table[[#All],[Customer Age]],"Not Found",0)</f>
        <v>22</v>
      </c>
      <c r="M1237" t="str" cm="1">
        <f t="array" ref="M1237">_xlfn.XLOOKUP($A1237,Hospitalisation_table[[#All],[Customer ID]],Hospitalisation_table[[#All],[Date of Birth]],"Not Found",0)</f>
        <v>19-Nov-2000</v>
      </c>
      <c r="N1237" s="22" cm="1">
        <f t="array" ref="N1237">_xlfn.XLOOKUP($A1237,Hospitalisation_table[[#All],[Customer ID]],Hospitalisation_table[[#All],[charges]],"Not Found",0)</f>
        <v>35585.58</v>
      </c>
      <c r="O1237" t="str" cm="1">
        <f t="array" ref="O1237">_xlfn.XLOOKUP($A1237,Hospitalisation_table[[#All],[Customer ID]],Hospitalisation_table[[#All],[Hospital tier_Updated]],"Not Found",0)</f>
        <v>tier - 2</v>
      </c>
      <c r="P1237" t="str" cm="1">
        <f t="array" ref="P1237">_xlfn.XLOOKUP($A1237,Hospitalisation_table[[#All],[Customer ID]],Hospitalisation_table[[#All],[City tier_updated]],"Not Found",0)</f>
        <v>tier - 3</v>
      </c>
      <c r="Q1237" t="str" cm="1">
        <f t="array" ref="Q1237">_xlfn.XLOOKUP($A1237,Hospitalisation_table[[#All],[Customer ID]],Hospitalisation_table[[#All],[State ID Updated]],"Not Found",0)</f>
        <v>R1011</v>
      </c>
    </row>
    <row r="1238" spans="1:17" x14ac:dyDescent="0.3">
      <c r="A1238" s="13" t="s">
        <v>255</v>
      </c>
      <c r="B1238" t="str" cm="1">
        <f t="array" ref="B1238">_xlfn.XLOOKUP($A1238,CustomersName[[#All],[Customer ID]],CustomersName[[#All],[First Name]],"Not Found",0)</f>
        <v>Carihsa A</v>
      </c>
      <c r="C1238" cm="1">
        <f t="array" ref="C1238">_xlfn.XLOOKUP($A1238,MedExam_Table[[#Headers],[#Data],[Customer ID]],MedExam_Table[[#Headers],[#Data],[BMI]],"Not Found",0)</f>
        <v>33.155000000000001</v>
      </c>
      <c r="D1238" cm="1">
        <f t="array" ref="D1238">_xlfn.XLOOKUP($A1238,MedExam_Table[[#Headers],[#Data],[Customer ID]],MedExam_Table[[#Headers],[#Data],[HBA1C]],"Not Found",0)</f>
        <v>4.5999999999999996</v>
      </c>
      <c r="E1238" t="str" cm="1">
        <f t="array" ref="E1238">_xlfn.XLOOKUP($A1238,MedExam_Table[[#Headers],[#Data],[Customer ID]],MedExam_Table[[#Headers],[#Data],[Heart Issues Updated]],"Not Found",0)</f>
        <v>No</v>
      </c>
      <c r="F1238" t="str" cm="1">
        <f t="array" ref="F1238">_xlfn.XLOOKUP($A1238,MedExam_Table[[#Headers],[#Data],[Customer ID]],MedExam_Table[[#Headers],[#Data],[Any Transplants Update]],"Not Found",0)</f>
        <v>Yes</v>
      </c>
      <c r="G1238" t="str" cm="1">
        <f t="array" ref="G1238">_xlfn.XLOOKUP($A1238,MedExam_Table[[#Headers],[#Data],[Customer ID]],MedExam_Table[[#Headers],[#Data],[Cancer history]],"Not Found",0)</f>
        <v>No</v>
      </c>
      <c r="H1238" cm="1">
        <f t="array" ref="H1238">_xlfn.XLOOKUP($A1238,MedExam_Table[[#Headers],[#Data],[Customer ID]],MedExam_Table[[#Headers],[#Data],[NumberOfMajorSurgeries_updated]],"Not Found",0)</f>
        <v>1</v>
      </c>
      <c r="I1238" t="str" cm="1">
        <f t="array" ref="I1238">_xlfn.XLOOKUP($A1238,MedExam_Table[[#Headers],[#Data],[Customer ID]],MedExam_Table[[#Headers],[#Data],[Smoker Updated]],"Not Found",0)</f>
        <v>No</v>
      </c>
      <c r="J1238" t="str" cm="1">
        <f t="array" ref="J1238">_xlfn.XLOOKUP($A1238,MedExam_Table[[#Headers],[#Data],[Customer ID]],MedExam_Table[[#Headers],[#Data],[Weight Status]],"Not Found",0)</f>
        <v>Obesity</v>
      </c>
      <c r="K1238" t="str" cm="1">
        <f t="array" ref="K1238">_xlfn.XLOOKUP($A1238,MedExam_Table[[#Headers],[#Data],[Customer ID]],MedExam_Table[[#Headers],[#Data],[Diabetes Status]],"Not Found",0)</f>
        <v>Normal</v>
      </c>
      <c r="L1238" cm="1">
        <f t="array" ref="L1238">_xlfn.XLOOKUP($A1238,Hospitalisation_table[[#All],[Customer ID]],Hospitalisation_table[[#All],[Customer Age]],"Not Found",0)</f>
        <v>18</v>
      </c>
      <c r="M1238" t="str" cm="1">
        <f t="array" ref="M1238">_xlfn.XLOOKUP($A1238,Hospitalisation_table[[#All],[Customer ID]],Hospitalisation_table[[#All],[Date of Birth]],"Not Found",0)</f>
        <v>6-Aug-2004</v>
      </c>
      <c r="N1238" s="22" cm="1">
        <f t="array" ref="N1238">_xlfn.XLOOKUP($A1238,Hospitalisation_table[[#All],[Customer ID]],Hospitalisation_table[[#All],[charges]],"Not Found",0)</f>
        <v>2207.6999999999998</v>
      </c>
      <c r="O1238" t="str" cm="1">
        <f t="array" ref="O1238">_xlfn.XLOOKUP($A1238,Hospitalisation_table[[#All],[Customer ID]],Hospitalisation_table[[#All],[Hospital tier_Updated]],"Not Found",0)</f>
        <v>tier - 2</v>
      </c>
      <c r="P1238" t="str" cm="1">
        <f t="array" ref="P1238">_xlfn.XLOOKUP($A1238,Hospitalisation_table[[#All],[Customer ID]],Hospitalisation_table[[#All],[City tier_updated]],"Not Found",0)</f>
        <v>tier - 2</v>
      </c>
      <c r="Q1238" t="str" cm="1">
        <f t="array" ref="Q1238">_xlfn.XLOOKUP($A1238,Hospitalisation_table[[#All],[Customer ID]],Hospitalisation_table[[#All],[State ID Updated]],"Not Found",0)</f>
        <v>R1024</v>
      </c>
    </row>
    <row r="1239" spans="1:17" x14ac:dyDescent="0.3">
      <c r="A1239" s="14" t="s">
        <v>254</v>
      </c>
      <c r="B1239" t="str" cm="1">
        <f t="array" ref="B1239">_xlfn.XLOOKUP($A1239,CustomersName[[#All],[Customer ID]],CustomersName[[#All],[First Name]],"Not Found",0)</f>
        <v>Mona</v>
      </c>
      <c r="C1239" cm="1">
        <f t="array" ref="C1239">_xlfn.XLOOKUP($A1239,MedExam_Table[[#Headers],[#Data],[Customer ID]],MedExam_Table[[#Headers],[#Data],[BMI]],"Not Found",0)</f>
        <v>31.92</v>
      </c>
      <c r="D1239" cm="1">
        <f t="array" ref="D1239">_xlfn.XLOOKUP($A1239,MedExam_Table[[#Headers],[#Data],[Customer ID]],MedExam_Table[[#Headers],[#Data],[HBA1C]],"Not Found",0)</f>
        <v>5.04</v>
      </c>
      <c r="E1239" t="str" cm="1">
        <f t="array" ref="E1239">_xlfn.XLOOKUP($A1239,MedExam_Table[[#Headers],[#Data],[Customer ID]],MedExam_Table[[#Headers],[#Data],[Heart Issues Updated]],"Not Found",0)</f>
        <v>No</v>
      </c>
      <c r="F1239" t="str" cm="1">
        <f t="array" ref="F1239">_xlfn.XLOOKUP($A1239,MedExam_Table[[#Headers],[#Data],[Customer ID]],MedExam_Table[[#Headers],[#Data],[Any Transplants Update]],"Not Found",0)</f>
        <v>Yes</v>
      </c>
      <c r="G1239" t="str" cm="1">
        <f t="array" ref="G1239">_xlfn.XLOOKUP($A1239,MedExam_Table[[#Headers],[#Data],[Customer ID]],MedExam_Table[[#Headers],[#Data],[Cancer history]],"Not Found",0)</f>
        <v>No</v>
      </c>
      <c r="H1239" cm="1">
        <f t="array" ref="H1239">_xlfn.XLOOKUP($A1239,MedExam_Table[[#Headers],[#Data],[Customer ID]],MedExam_Table[[#Headers],[#Data],[NumberOfMajorSurgeries_updated]],"Not Found",0)</f>
        <v>1</v>
      </c>
      <c r="I1239" t="str" cm="1">
        <f t="array" ref="I1239">_xlfn.XLOOKUP($A1239,MedExam_Table[[#Headers],[#Data],[Customer ID]],MedExam_Table[[#Headers],[#Data],[Smoker Updated]],"Not Found",0)</f>
        <v>No</v>
      </c>
      <c r="J1239" t="str" cm="1">
        <f t="array" ref="J1239">_xlfn.XLOOKUP($A1239,MedExam_Table[[#Headers],[#Data],[Customer ID]],MedExam_Table[[#Headers],[#Data],[Weight Status]],"Not Found",0)</f>
        <v>Obesity</v>
      </c>
      <c r="K1239" t="str" cm="1">
        <f t="array" ref="K1239">_xlfn.XLOOKUP($A1239,MedExam_Table[[#Headers],[#Data],[Customer ID]],MedExam_Table[[#Headers],[#Data],[Diabetes Status]],"Not Found",0)</f>
        <v>Normal</v>
      </c>
      <c r="L1239" cm="1">
        <f t="array" ref="L1239">_xlfn.XLOOKUP($A1239,Hospitalisation_table[[#All],[Customer ID]],Hospitalisation_table[[#All],[Customer Age]],"Not Found",0)</f>
        <v>18</v>
      </c>
      <c r="M1239" t="str" cm="1">
        <f t="array" ref="M1239">_xlfn.XLOOKUP($A1239,Hospitalisation_table[[#All],[Customer ID]],Hospitalisation_table[[#All],[Date of Birth]],"Not Found",0)</f>
        <v>13-Nov-2004</v>
      </c>
      <c r="N1239" s="22" cm="1">
        <f t="array" ref="N1239">_xlfn.XLOOKUP($A1239,Hospitalisation_table[[#All],[Customer ID]],Hospitalisation_table[[#All],[charges]],"Not Found",0)</f>
        <v>2205.98</v>
      </c>
      <c r="O1239" t="str" cm="1">
        <f t="array" ref="O1239">_xlfn.XLOOKUP($A1239,Hospitalisation_table[[#All],[Customer ID]],Hospitalisation_table[[#All],[Hospital tier_Updated]],"Not Found",0)</f>
        <v>tier - 2</v>
      </c>
      <c r="P1239" t="str" cm="1">
        <f t="array" ref="P1239">_xlfn.XLOOKUP($A1239,Hospitalisation_table[[#All],[Customer ID]],Hospitalisation_table[[#All],[City tier_updated]],"Not Found",0)</f>
        <v>tier - 3</v>
      </c>
      <c r="Q1239" t="str" cm="1">
        <f t="array" ref="Q1239">_xlfn.XLOOKUP($A1239,Hospitalisation_table[[#All],[Customer ID]],Hospitalisation_table[[#All],[State ID Updated]],"Not Found",0)</f>
        <v>R1024</v>
      </c>
    </row>
    <row r="1240" spans="1:17" x14ac:dyDescent="0.3">
      <c r="A1240" s="13" t="s">
        <v>253</v>
      </c>
      <c r="B1240" t="str" cm="1">
        <f t="array" ref="B1240">_xlfn.XLOOKUP($A1240,CustomersName[[#All],[Customer ID]],CustomersName[[#All],[First Name]],"Not Found",0)</f>
        <v>Krishin R.</v>
      </c>
      <c r="C1240" cm="1">
        <f t="array" ref="C1240">_xlfn.XLOOKUP($A1240,MedExam_Table[[#Headers],[#Data],[Customer ID]],MedExam_Table[[#Headers],[#Data],[BMI]],"Not Found",0)</f>
        <v>30.305</v>
      </c>
      <c r="D1240" cm="1">
        <f t="array" ref="D1240">_xlfn.XLOOKUP($A1240,MedExam_Table[[#Headers],[#Data],[Customer ID]],MedExam_Table[[#Headers],[#Data],[HBA1C]],"Not Found",0)</f>
        <v>5.08</v>
      </c>
      <c r="E1240" t="str" cm="1">
        <f t="array" ref="E1240">_xlfn.XLOOKUP($A1240,MedExam_Table[[#Headers],[#Data],[Customer ID]],MedExam_Table[[#Headers],[#Data],[Heart Issues Updated]],"Not Found",0)</f>
        <v>No</v>
      </c>
      <c r="F1240" t="str" cm="1">
        <f t="array" ref="F1240">_xlfn.XLOOKUP($A1240,MedExam_Table[[#Headers],[#Data],[Customer ID]],MedExam_Table[[#Headers],[#Data],[Any Transplants Update]],"Not Found",0)</f>
        <v>Yes</v>
      </c>
      <c r="G1240" t="str" cm="1">
        <f t="array" ref="G1240">_xlfn.XLOOKUP($A1240,MedExam_Table[[#Headers],[#Data],[Customer ID]],MedExam_Table[[#Headers],[#Data],[Cancer history]],"Not Found",0)</f>
        <v>No</v>
      </c>
      <c r="H1240" cm="1">
        <f t="array" ref="H1240">_xlfn.XLOOKUP($A1240,MedExam_Table[[#Headers],[#Data],[Customer ID]],MedExam_Table[[#Headers],[#Data],[NumberOfMajorSurgeries_updated]],"Not Found",0)</f>
        <v>1</v>
      </c>
      <c r="I1240" t="str" cm="1">
        <f t="array" ref="I1240">_xlfn.XLOOKUP($A1240,MedExam_Table[[#Headers],[#Data],[Customer ID]],MedExam_Table[[#Headers],[#Data],[Smoker Updated]],"Not Found",0)</f>
        <v>No</v>
      </c>
      <c r="J1240" t="str" cm="1">
        <f t="array" ref="J1240">_xlfn.XLOOKUP($A1240,MedExam_Table[[#Headers],[#Data],[Customer ID]],MedExam_Table[[#Headers],[#Data],[Weight Status]],"Not Found",0)</f>
        <v>Obesity</v>
      </c>
      <c r="K1240" t="str" cm="1">
        <f t="array" ref="K1240">_xlfn.XLOOKUP($A1240,MedExam_Table[[#Headers],[#Data],[Customer ID]],MedExam_Table[[#Headers],[#Data],[Diabetes Status]],"Not Found",0)</f>
        <v>Normal</v>
      </c>
      <c r="L1240" cm="1">
        <f t="array" ref="L1240">_xlfn.XLOOKUP($A1240,Hospitalisation_table[[#All],[Customer ID]],Hospitalisation_table[[#All],[Customer Age]],"Not Found",0)</f>
        <v>18</v>
      </c>
      <c r="M1240" t="str" cm="1">
        <f t="array" ref="M1240">_xlfn.XLOOKUP($A1240,Hospitalisation_table[[#All],[Customer ID]],Hospitalisation_table[[#All],[Date of Birth]],"Not Found",0)</f>
        <v>28-Oct-2004</v>
      </c>
      <c r="N1240" s="22" cm="1">
        <f t="array" ref="N1240">_xlfn.XLOOKUP($A1240,Hospitalisation_table[[#All],[Customer ID]],Hospitalisation_table[[#All],[charges]],"Not Found",0)</f>
        <v>2203.7399999999998</v>
      </c>
      <c r="O1240" t="str" cm="1">
        <f t="array" ref="O1240">_xlfn.XLOOKUP($A1240,Hospitalisation_table[[#All],[Customer ID]],Hospitalisation_table[[#All],[Hospital tier_Updated]],"Not Found",0)</f>
        <v>tier - 2</v>
      </c>
      <c r="P1240" t="str" cm="1">
        <f t="array" ref="P1240">_xlfn.XLOOKUP($A1240,Hospitalisation_table[[#All],[Customer ID]],Hospitalisation_table[[#All],[City tier_updated]],"Not Found",0)</f>
        <v>tier - 2</v>
      </c>
      <c r="Q1240" t="str" cm="1">
        <f t="array" ref="Q1240">_xlfn.XLOOKUP($A1240,Hospitalisation_table[[#All],[Customer ID]],Hospitalisation_table[[#All],[State ID Updated]],"Not Found",0)</f>
        <v>R1024</v>
      </c>
    </row>
    <row r="1241" spans="1:17" x14ac:dyDescent="0.3">
      <c r="A1241" s="14" t="s">
        <v>252</v>
      </c>
      <c r="B1241" t="str" cm="1">
        <f t="array" ref="B1241">_xlfn.XLOOKUP($A1241,CustomersName[[#All],[Customer ID]],CustomersName[[#All],[First Name]],"Not Found",0)</f>
        <v>Beth</v>
      </c>
      <c r="C1241" cm="1">
        <f t="array" ref="C1241">_xlfn.XLOOKUP($A1241,MedExam_Table[[#Headers],[#Data],[Customer ID]],MedExam_Table[[#Headers],[#Data],[BMI]],"Not Found",0)</f>
        <v>30.114999999999998</v>
      </c>
      <c r="D1241" cm="1">
        <f t="array" ref="D1241">_xlfn.XLOOKUP($A1241,MedExam_Table[[#Headers],[#Data],[Customer ID]],MedExam_Table[[#Headers],[#Data],[HBA1C]],"Not Found",0)</f>
        <v>4.38</v>
      </c>
      <c r="E1241" t="str" cm="1">
        <f t="array" ref="E1241">_xlfn.XLOOKUP($A1241,MedExam_Table[[#Headers],[#Data],[Customer ID]],MedExam_Table[[#Headers],[#Data],[Heart Issues Updated]],"Not Found",0)</f>
        <v>No</v>
      </c>
      <c r="F1241" t="str" cm="1">
        <f t="array" ref="F1241">_xlfn.XLOOKUP($A1241,MedExam_Table[[#Headers],[#Data],[Customer ID]],MedExam_Table[[#Headers],[#Data],[Any Transplants Update]],"Not Found",0)</f>
        <v>Yes</v>
      </c>
      <c r="G1241" t="str" cm="1">
        <f t="array" ref="G1241">_xlfn.XLOOKUP($A1241,MedExam_Table[[#Headers],[#Data],[Customer ID]],MedExam_Table[[#Headers],[#Data],[Cancer history]],"Not Found",0)</f>
        <v>No</v>
      </c>
      <c r="H1241" cm="1">
        <f t="array" ref="H1241">_xlfn.XLOOKUP($A1241,MedExam_Table[[#Headers],[#Data],[Customer ID]],MedExam_Table[[#Headers],[#Data],[NumberOfMajorSurgeries_updated]],"Not Found",0)</f>
        <v>1</v>
      </c>
      <c r="I1241" t="str" cm="1">
        <f t="array" ref="I1241">_xlfn.XLOOKUP($A1241,MedExam_Table[[#Headers],[#Data],[Customer ID]],MedExam_Table[[#Headers],[#Data],[Smoker Updated]],"Not Found",0)</f>
        <v>No</v>
      </c>
      <c r="J1241" t="str" cm="1">
        <f t="array" ref="J1241">_xlfn.XLOOKUP($A1241,MedExam_Table[[#Headers],[#Data],[Customer ID]],MedExam_Table[[#Headers],[#Data],[Weight Status]],"Not Found",0)</f>
        <v>Obesity</v>
      </c>
      <c r="K1241" t="str" cm="1">
        <f t="array" ref="K1241">_xlfn.XLOOKUP($A1241,MedExam_Table[[#Headers],[#Data],[Customer ID]],MedExam_Table[[#Headers],[#Data],[Diabetes Status]],"Not Found",0)</f>
        <v>Normal</v>
      </c>
      <c r="L1241" cm="1">
        <f t="array" ref="L1241">_xlfn.XLOOKUP($A1241,Hospitalisation_table[[#All],[Customer ID]],Hospitalisation_table[[#All],[Customer Age]],"Not Found",0)</f>
        <v>18</v>
      </c>
      <c r="M1241" t="str" cm="1">
        <f t="array" ref="M1241">_xlfn.XLOOKUP($A1241,Hospitalisation_table[[#All],[Customer ID]],Hospitalisation_table[[#All],[Date of Birth]],"Not Found",0)</f>
        <v>6-Aug-2004</v>
      </c>
      <c r="N1241" s="22" cm="1">
        <f t="array" ref="N1241">_xlfn.XLOOKUP($A1241,Hospitalisation_table[[#All],[Customer ID]],Hospitalisation_table[[#All],[charges]],"Not Found",0)</f>
        <v>2203.4699999999998</v>
      </c>
      <c r="O1241" t="str" cm="1">
        <f t="array" ref="O1241">_xlfn.XLOOKUP($A1241,Hospitalisation_table[[#All],[Customer ID]],Hospitalisation_table[[#All],[Hospital tier_Updated]],"Not Found",0)</f>
        <v>tier - 2</v>
      </c>
      <c r="P1241" t="str" cm="1">
        <f t="array" ref="P1241">_xlfn.XLOOKUP($A1241,Hospitalisation_table[[#All],[Customer ID]],Hospitalisation_table[[#All],[City tier_updated]],"Not Found",0)</f>
        <v>tier - 2</v>
      </c>
      <c r="Q1241" t="str" cm="1">
        <f t="array" ref="Q1241">_xlfn.XLOOKUP($A1241,Hospitalisation_table[[#All],[Customer ID]],Hospitalisation_table[[#All],[State ID Updated]],"Not Found",0)</f>
        <v>R1024</v>
      </c>
    </row>
    <row r="1242" spans="1:17" x14ac:dyDescent="0.3">
      <c r="A1242" s="13" t="s">
        <v>251</v>
      </c>
      <c r="B1242" t="str" cm="1">
        <f t="array" ref="B1242">_xlfn.XLOOKUP($A1242,CustomersName[[#All],[Customer ID]],CustomersName[[#All],[First Name]],"Not Found",0)</f>
        <v>Allison</v>
      </c>
      <c r="C1242" cm="1">
        <f t="array" ref="C1242">_xlfn.XLOOKUP($A1242,MedExam_Table[[#Headers],[#Data],[Customer ID]],MedExam_Table[[#Headers],[#Data],[BMI]],"Not Found",0)</f>
        <v>24.09</v>
      </c>
      <c r="D1242" cm="1">
        <f t="array" ref="D1242">_xlfn.XLOOKUP($A1242,MedExam_Table[[#Headers],[#Data],[Customer ID]],MedExam_Table[[#Headers],[#Data],[HBA1C]],"Not Found",0)</f>
        <v>4.79</v>
      </c>
      <c r="E1242" t="str" cm="1">
        <f t="array" ref="E1242">_xlfn.XLOOKUP($A1242,MedExam_Table[[#Headers],[#Data],[Customer ID]],MedExam_Table[[#Headers],[#Data],[Heart Issues Updated]],"Not Found",0)</f>
        <v>No</v>
      </c>
      <c r="F1242" t="str" cm="1">
        <f t="array" ref="F1242">_xlfn.XLOOKUP($A1242,MedExam_Table[[#Headers],[#Data],[Customer ID]],MedExam_Table[[#Headers],[#Data],[Any Transplants Update]],"Not Found",0)</f>
        <v>Yes</v>
      </c>
      <c r="G1242" t="str" cm="1">
        <f t="array" ref="G1242">_xlfn.XLOOKUP($A1242,MedExam_Table[[#Headers],[#Data],[Customer ID]],MedExam_Table[[#Headers],[#Data],[Cancer history]],"Not Found",0)</f>
        <v>No</v>
      </c>
      <c r="H1242" cm="1">
        <f t="array" ref="H1242">_xlfn.XLOOKUP($A1242,MedExam_Table[[#Headers],[#Data],[Customer ID]],MedExam_Table[[#Headers],[#Data],[NumberOfMajorSurgeries_updated]],"Not Found",0)</f>
        <v>1</v>
      </c>
      <c r="I1242" t="str" cm="1">
        <f t="array" ref="I1242">_xlfn.XLOOKUP($A1242,MedExam_Table[[#Headers],[#Data],[Customer ID]],MedExam_Table[[#Headers],[#Data],[Smoker Updated]],"Not Found",0)</f>
        <v>No</v>
      </c>
      <c r="J1242" t="str" cm="1">
        <f t="array" ref="J1242">_xlfn.XLOOKUP($A1242,MedExam_Table[[#Headers],[#Data],[Customer ID]],MedExam_Table[[#Headers],[#Data],[Weight Status]],"Not Found",0)</f>
        <v>NormalWeight</v>
      </c>
      <c r="K1242" t="str" cm="1">
        <f t="array" ref="K1242">_xlfn.XLOOKUP($A1242,MedExam_Table[[#Headers],[#Data],[Customer ID]],MedExam_Table[[#Headers],[#Data],[Diabetes Status]],"Not Found",0)</f>
        <v>Normal</v>
      </c>
      <c r="L1242" cm="1">
        <f t="array" ref="L1242">_xlfn.XLOOKUP($A1242,Hospitalisation_table[[#All],[Customer ID]],Hospitalisation_table[[#All],[Customer Age]],"Not Found",0)</f>
        <v>18</v>
      </c>
      <c r="M1242" t="str" cm="1">
        <f t="array" ref="M1242">_xlfn.XLOOKUP($A1242,Hospitalisation_table[[#All],[Customer ID]],Hospitalisation_table[[#All],[Date of Birth]],"Not Found",0)</f>
        <v>27-Jul-2004</v>
      </c>
      <c r="N1242" s="22" cm="1">
        <f t="array" ref="N1242">_xlfn.XLOOKUP($A1242,Hospitalisation_table[[#All],[Customer ID]],Hospitalisation_table[[#All],[charges]],"Not Found",0)</f>
        <v>2201.1</v>
      </c>
      <c r="O1242" t="str" cm="1">
        <f t="array" ref="O1242">_xlfn.XLOOKUP($A1242,Hospitalisation_table[[#All],[Customer ID]],Hospitalisation_table[[#All],[Hospital tier_Updated]],"Not Found",0)</f>
        <v>tier - 2</v>
      </c>
      <c r="P1242" t="str" cm="1">
        <f t="array" ref="P1242">_xlfn.XLOOKUP($A1242,Hospitalisation_table[[#All],[Customer ID]],Hospitalisation_table[[#All],[City tier_updated]],"Not Found",0)</f>
        <v>tier - 3</v>
      </c>
      <c r="Q1242" t="str" cm="1">
        <f t="array" ref="Q1242">_xlfn.XLOOKUP($A1242,Hospitalisation_table[[#All],[Customer ID]],Hospitalisation_table[[#All],[State ID Updated]],"Not Found",0)</f>
        <v>R1013</v>
      </c>
    </row>
    <row r="1243" spans="1:17" x14ac:dyDescent="0.3">
      <c r="A1243" s="14" t="s">
        <v>250</v>
      </c>
      <c r="B1243" t="str" cm="1">
        <f t="array" ref="B1243">_xlfn.XLOOKUP($A1243,CustomersName[[#All],[Customer ID]],CustomersName[[#All],[First Name]],"Not Found",0)</f>
        <v>Ashlhy E</v>
      </c>
      <c r="C1243" cm="1">
        <f t="array" ref="C1243">_xlfn.XLOOKUP($A1243,MedExam_Table[[#Headers],[#Data],[Customer ID]],MedExam_Table[[#Headers],[#Data],[BMI]],"Not Found",0)</f>
        <v>28.215</v>
      </c>
      <c r="D1243" cm="1">
        <f t="array" ref="D1243">_xlfn.XLOOKUP($A1243,MedExam_Table[[#Headers],[#Data],[Customer ID]],MedExam_Table[[#Headers],[#Data],[HBA1C]],"Not Found",0)</f>
        <v>4.21</v>
      </c>
      <c r="E1243" t="str" cm="1">
        <f t="array" ref="E1243">_xlfn.XLOOKUP($A1243,MedExam_Table[[#Headers],[#Data],[Customer ID]],MedExam_Table[[#Headers],[#Data],[Heart Issues Updated]],"Not Found",0)</f>
        <v>No</v>
      </c>
      <c r="F1243" t="str" cm="1">
        <f t="array" ref="F1243">_xlfn.XLOOKUP($A1243,MedExam_Table[[#Headers],[#Data],[Customer ID]],MedExam_Table[[#Headers],[#Data],[Any Transplants Update]],"Not Found",0)</f>
        <v>Yes</v>
      </c>
      <c r="G1243" t="str" cm="1">
        <f t="array" ref="G1243">_xlfn.XLOOKUP($A1243,MedExam_Table[[#Headers],[#Data],[Customer ID]],MedExam_Table[[#Headers],[#Data],[Cancer history]],"Not Found",0)</f>
        <v>No</v>
      </c>
      <c r="H1243" cm="1">
        <f t="array" ref="H1243">_xlfn.XLOOKUP($A1243,MedExam_Table[[#Headers],[#Data],[Customer ID]],MedExam_Table[[#Headers],[#Data],[NumberOfMajorSurgeries_updated]],"Not Found",0)</f>
        <v>1</v>
      </c>
      <c r="I1243" t="str" cm="1">
        <f t="array" ref="I1243">_xlfn.XLOOKUP($A1243,MedExam_Table[[#Headers],[#Data],[Customer ID]],MedExam_Table[[#Headers],[#Data],[Smoker Updated]],"Not Found",0)</f>
        <v>No</v>
      </c>
      <c r="J1243" t="str" cm="1">
        <f t="array" ref="J1243">_xlfn.XLOOKUP($A1243,MedExam_Table[[#Headers],[#Data],[Customer ID]],MedExam_Table[[#Headers],[#Data],[Weight Status]],"Not Found",0)</f>
        <v>OverWeight</v>
      </c>
      <c r="K1243" t="str" cm="1">
        <f t="array" ref="K1243">_xlfn.XLOOKUP($A1243,MedExam_Table[[#Headers],[#Data],[Customer ID]],MedExam_Table[[#Headers],[#Data],[Diabetes Status]],"Not Found",0)</f>
        <v>Normal</v>
      </c>
      <c r="L1243" cm="1">
        <f t="array" ref="L1243">_xlfn.XLOOKUP($A1243,Hospitalisation_table[[#All],[Customer ID]],Hospitalisation_table[[#All],[Customer Age]],"Not Found",0)</f>
        <v>18</v>
      </c>
      <c r="M1243" t="str" cm="1">
        <f t="array" ref="M1243">_xlfn.XLOOKUP($A1243,Hospitalisation_table[[#All],[Customer ID]],Hospitalisation_table[[#All],[Date of Birth]],"Not Found",0)</f>
        <v>12-Sep-2004</v>
      </c>
      <c r="N1243" s="22" cm="1">
        <f t="array" ref="N1243">_xlfn.XLOOKUP($A1243,Hospitalisation_table[[#All],[Customer ID]],Hospitalisation_table[[#All],[charges]],"Not Found",0)</f>
        <v>2200.83</v>
      </c>
      <c r="O1243" t="str" cm="1">
        <f t="array" ref="O1243">_xlfn.XLOOKUP($A1243,Hospitalisation_table[[#All],[Customer ID]],Hospitalisation_table[[#All],[Hospital tier_Updated]],"Not Found",0)</f>
        <v>tier - 2</v>
      </c>
      <c r="P1243" t="str" cm="1">
        <f t="array" ref="P1243">_xlfn.XLOOKUP($A1243,Hospitalisation_table[[#All],[Customer ID]],Hospitalisation_table[[#All],[City tier_updated]],"Not Found",0)</f>
        <v>tier - 2</v>
      </c>
      <c r="Q1243" t="str" cm="1">
        <f t="array" ref="Q1243">_xlfn.XLOOKUP($A1243,Hospitalisation_table[[#All],[Customer ID]],Hospitalisation_table[[#All],[State ID Updated]],"Not Found",0)</f>
        <v>R1024</v>
      </c>
    </row>
    <row r="1244" spans="1:17" x14ac:dyDescent="0.3">
      <c r="A1244" s="13" t="s">
        <v>248</v>
      </c>
      <c r="B1244" t="str" cm="1">
        <f t="array" ref="B1244">_xlfn.XLOOKUP($A1244,CustomersName[[#All],[Customer ID]],CustomersName[[#All],[First Name]],"Not Found",0)</f>
        <v>Hilhry K.</v>
      </c>
      <c r="C1244" cm="1">
        <f t="array" ref="C1244">_xlfn.XLOOKUP($A1244,MedExam_Table[[#Headers],[#Data],[Customer ID]],MedExam_Table[[#Headers],[#Data],[BMI]],"Not Found",0)</f>
        <v>26.315000000000001</v>
      </c>
      <c r="D1244" cm="1">
        <f t="array" ref="D1244">_xlfn.XLOOKUP($A1244,MedExam_Table[[#Headers],[#Data],[Customer ID]],MedExam_Table[[#Headers],[#Data],[HBA1C]],"Not Found",0)</f>
        <v>5.47</v>
      </c>
      <c r="E1244" t="str" cm="1">
        <f t="array" ref="E1244">_xlfn.XLOOKUP($A1244,MedExam_Table[[#Headers],[#Data],[Customer ID]],MedExam_Table[[#Headers],[#Data],[Heart Issues Updated]],"Not Found",0)</f>
        <v>No</v>
      </c>
      <c r="F1244" t="str" cm="1">
        <f t="array" ref="F1244">_xlfn.XLOOKUP($A1244,MedExam_Table[[#Headers],[#Data],[Customer ID]],MedExam_Table[[#Headers],[#Data],[Any Transplants Update]],"Not Found",0)</f>
        <v>Yes</v>
      </c>
      <c r="G1244" t="str" cm="1">
        <f t="array" ref="G1244">_xlfn.XLOOKUP($A1244,MedExam_Table[[#Headers],[#Data],[Customer ID]],MedExam_Table[[#Headers],[#Data],[Cancer history]],"Not Found",0)</f>
        <v>No</v>
      </c>
      <c r="H1244" cm="1">
        <f t="array" ref="H1244">_xlfn.XLOOKUP($A1244,MedExam_Table[[#Headers],[#Data],[Customer ID]],MedExam_Table[[#Headers],[#Data],[NumberOfMajorSurgeries_updated]],"Not Found",0)</f>
        <v>1</v>
      </c>
      <c r="I1244" t="str" cm="1">
        <f t="array" ref="I1244">_xlfn.XLOOKUP($A1244,MedExam_Table[[#Headers],[#Data],[Customer ID]],MedExam_Table[[#Headers],[#Data],[Smoker Updated]],"Not Found",0)</f>
        <v>No</v>
      </c>
      <c r="J1244" t="str" cm="1">
        <f t="array" ref="J1244">_xlfn.XLOOKUP($A1244,MedExam_Table[[#Headers],[#Data],[Customer ID]],MedExam_Table[[#Headers],[#Data],[Weight Status]],"Not Found",0)</f>
        <v>OverWeight</v>
      </c>
      <c r="K1244" t="str" cm="1">
        <f t="array" ref="K1244">_xlfn.XLOOKUP($A1244,MedExam_Table[[#Headers],[#Data],[Customer ID]],MedExam_Table[[#Headers],[#Data],[Diabetes Status]],"Not Found",0)</f>
        <v>Normal</v>
      </c>
      <c r="L1244" cm="1">
        <f t="array" ref="L1244">_xlfn.XLOOKUP($A1244,Hospitalisation_table[[#All],[Customer ID]],Hospitalisation_table[[#All],[Customer Age]],"Not Found",0)</f>
        <v>18</v>
      </c>
      <c r="M1244" t="str" cm="1">
        <f t="array" ref="M1244">_xlfn.XLOOKUP($A1244,Hospitalisation_table[[#All],[Customer ID]],Hospitalisation_table[[#All],[Date of Birth]],"Not Found",0)</f>
        <v>3-Sep-2004</v>
      </c>
      <c r="N1244" s="22" cm="1">
        <f t="array" ref="N1244">_xlfn.XLOOKUP($A1244,Hospitalisation_table[[#All],[Customer ID]],Hospitalisation_table[[#All],[charges]],"Not Found",0)</f>
        <v>2198.19</v>
      </c>
      <c r="O1244" t="str" cm="1">
        <f t="array" ref="O1244">_xlfn.XLOOKUP($A1244,Hospitalisation_table[[#All],[Customer ID]],Hospitalisation_table[[#All],[Hospital tier_Updated]],"Not Found",0)</f>
        <v>tier - 2</v>
      </c>
      <c r="P1244" t="str" cm="1">
        <f t="array" ref="P1244">_xlfn.XLOOKUP($A1244,Hospitalisation_table[[#All],[Customer ID]],Hospitalisation_table[[#All],[City tier_updated]],"Not Found",0)</f>
        <v>tier - 1</v>
      </c>
      <c r="Q1244" t="str" cm="1">
        <f t="array" ref="Q1244">_xlfn.XLOOKUP($A1244,Hospitalisation_table[[#All],[Customer ID]],Hospitalisation_table[[#All],[State ID Updated]],"Not Found",0)</f>
        <v>R1023</v>
      </c>
    </row>
    <row r="1245" spans="1:17" x14ac:dyDescent="0.3">
      <c r="A1245" s="14" t="s">
        <v>246</v>
      </c>
      <c r="B1245" t="str" cm="1">
        <f t="array" ref="B1245">_xlfn.XLOOKUP($A1245,CustomersName[[#All],[Customer ID]],CustomersName[[#All],[First Name]],"Not Found",0)</f>
        <v>Dominique</v>
      </c>
      <c r="C1245" cm="1">
        <f t="array" ref="C1245">_xlfn.XLOOKUP($A1245,MedExam_Table[[#Headers],[#Data],[Customer ID]],MedExam_Table[[#Headers],[#Data],[BMI]],"Not Found",0)</f>
        <v>25.08</v>
      </c>
      <c r="D1245" cm="1">
        <f t="array" ref="D1245">_xlfn.XLOOKUP($A1245,MedExam_Table[[#Headers],[#Data],[Customer ID]],MedExam_Table[[#Headers],[#Data],[HBA1C]],"Not Found",0)</f>
        <v>5.09</v>
      </c>
      <c r="E1245" t="str" cm="1">
        <f t="array" ref="E1245">_xlfn.XLOOKUP($A1245,MedExam_Table[[#Headers],[#Data],[Customer ID]],MedExam_Table[[#Headers],[#Data],[Heart Issues Updated]],"Not Found",0)</f>
        <v>No</v>
      </c>
      <c r="F1245" t="str" cm="1">
        <f t="array" ref="F1245">_xlfn.XLOOKUP($A1245,MedExam_Table[[#Headers],[#Data],[Customer ID]],MedExam_Table[[#Headers],[#Data],[Any Transplants Update]],"Not Found",0)</f>
        <v>Yes</v>
      </c>
      <c r="G1245" t="str" cm="1">
        <f t="array" ref="G1245">_xlfn.XLOOKUP($A1245,MedExam_Table[[#Headers],[#Data],[Customer ID]],MedExam_Table[[#Headers],[#Data],[Cancer history]],"Not Found",0)</f>
        <v>No</v>
      </c>
      <c r="H1245" cm="1">
        <f t="array" ref="H1245">_xlfn.XLOOKUP($A1245,MedExam_Table[[#Headers],[#Data],[Customer ID]],MedExam_Table[[#Headers],[#Data],[NumberOfMajorSurgeries_updated]],"Not Found",0)</f>
        <v>1</v>
      </c>
      <c r="I1245" t="str" cm="1">
        <f t="array" ref="I1245">_xlfn.XLOOKUP($A1245,MedExam_Table[[#Headers],[#Data],[Customer ID]],MedExam_Table[[#Headers],[#Data],[Smoker Updated]],"Not Found",0)</f>
        <v>No</v>
      </c>
      <c r="J1245" t="str" cm="1">
        <f t="array" ref="J1245">_xlfn.XLOOKUP($A1245,MedExam_Table[[#Headers],[#Data],[Customer ID]],MedExam_Table[[#Headers],[#Data],[Weight Status]],"Not Found",0)</f>
        <v>OverWeight</v>
      </c>
      <c r="K1245" t="str" cm="1">
        <f t="array" ref="K1245">_xlfn.XLOOKUP($A1245,MedExam_Table[[#Headers],[#Data],[Customer ID]],MedExam_Table[[#Headers],[#Data],[Diabetes Status]],"Not Found",0)</f>
        <v>Normal</v>
      </c>
      <c r="L1245" cm="1">
        <f t="array" ref="L1245">_xlfn.XLOOKUP($A1245,Hospitalisation_table[[#All],[Customer ID]],Hospitalisation_table[[#All],[Customer Age]],"Not Found",0)</f>
        <v>18</v>
      </c>
      <c r="M1245" t="str" cm="1">
        <f t="array" ref="M1245">_xlfn.XLOOKUP($A1245,Hospitalisation_table[[#All],[Customer ID]],Hospitalisation_table[[#All],[Date of Birth]],"Not Found",0)</f>
        <v>7-Dec-2004</v>
      </c>
      <c r="N1245" s="22" cm="1">
        <f t="array" ref="N1245">_xlfn.XLOOKUP($A1245,Hospitalisation_table[[#All],[Customer ID]],Hospitalisation_table[[#All],[charges]],"Not Found",0)</f>
        <v>2196.4699999999998</v>
      </c>
      <c r="O1245" t="str" cm="1">
        <f t="array" ref="O1245">_xlfn.XLOOKUP($A1245,Hospitalisation_table[[#All],[Customer ID]],Hospitalisation_table[[#All],[Hospital tier_Updated]],"Not Found",0)</f>
        <v>tier - 2</v>
      </c>
      <c r="P1245" t="str" cm="1">
        <f t="array" ref="P1245">_xlfn.XLOOKUP($A1245,Hospitalisation_table[[#All],[Customer ID]],Hospitalisation_table[[#All],[City tier_updated]],"Not Found",0)</f>
        <v>tier - 3</v>
      </c>
      <c r="Q1245" t="str" cm="1">
        <f t="array" ref="Q1245">_xlfn.XLOOKUP($A1245,Hospitalisation_table[[#All],[Customer ID]],Hospitalisation_table[[#All],[State ID Updated]],"Not Found",0)</f>
        <v>R1024</v>
      </c>
    </row>
    <row r="1246" spans="1:17" x14ac:dyDescent="0.3">
      <c r="A1246" s="13" t="s">
        <v>245</v>
      </c>
      <c r="B1246" t="str" cm="1">
        <f t="array" ref="B1246">_xlfn.XLOOKUP($A1246,CustomersName[[#All],[Customer ID]],CustomersName[[#All],[First Name]],"Not Found",0)</f>
        <v>Carlhs I</v>
      </c>
      <c r="C1246" cm="1">
        <f t="array" ref="C1246">_xlfn.XLOOKUP($A1246,MedExam_Table[[#Headers],[#Data],[Customer ID]],MedExam_Table[[#Headers],[#Data],[BMI]],"Not Found",0)</f>
        <v>15.41</v>
      </c>
      <c r="D1246" cm="1">
        <f t="array" ref="D1246">_xlfn.XLOOKUP($A1246,MedExam_Table[[#Headers],[#Data],[Customer ID]],MedExam_Table[[#Headers],[#Data],[HBA1C]],"Not Found",0)</f>
        <v>5.08</v>
      </c>
      <c r="E1246" t="str" cm="1">
        <f t="array" ref="E1246">_xlfn.XLOOKUP($A1246,MedExam_Table[[#Headers],[#Data],[Customer ID]],MedExam_Table[[#Headers],[#Data],[Heart Issues Updated]],"Not Found",0)</f>
        <v>No</v>
      </c>
      <c r="F1246" t="str" cm="1">
        <f t="array" ref="F1246">_xlfn.XLOOKUP($A1246,MedExam_Table[[#Headers],[#Data],[Customer ID]],MedExam_Table[[#Headers],[#Data],[Any Transplants Update]],"Not Found",0)</f>
        <v>No</v>
      </c>
      <c r="G1246" t="str" cm="1">
        <f t="array" ref="G1246">_xlfn.XLOOKUP($A1246,MedExam_Table[[#Headers],[#Data],[Customer ID]],MedExam_Table[[#Headers],[#Data],[Cancer history]],"Not Found",0)</f>
        <v>No</v>
      </c>
      <c r="H1246" cm="1">
        <f t="array" ref="H1246">_xlfn.XLOOKUP($A1246,MedExam_Table[[#Headers],[#Data],[Customer ID]],MedExam_Table[[#Headers],[#Data],[NumberOfMajorSurgeries_updated]],"Not Found",0)</f>
        <v>0</v>
      </c>
      <c r="I1246" t="str" cm="1">
        <f t="array" ref="I1246">_xlfn.XLOOKUP($A1246,MedExam_Table[[#Headers],[#Data],[Customer ID]],MedExam_Table[[#Headers],[#Data],[Smoker Updated]],"Not Found",0)</f>
        <v>No</v>
      </c>
      <c r="J1246" t="str" cm="1">
        <f t="array" ref="J1246">_xlfn.XLOOKUP($A1246,MedExam_Table[[#Headers],[#Data],[Customer ID]],MedExam_Table[[#Headers],[#Data],[Weight Status]],"Not Found",0)</f>
        <v>Underweight</v>
      </c>
      <c r="K1246" t="str" cm="1">
        <f t="array" ref="K1246">_xlfn.XLOOKUP($A1246,MedExam_Table[[#Headers],[#Data],[Customer ID]],MedExam_Table[[#Headers],[#Data],[Diabetes Status]],"Not Found",0)</f>
        <v>Normal</v>
      </c>
      <c r="L1246" cm="1">
        <f t="array" ref="L1246">_xlfn.XLOOKUP($A1246,Hospitalisation_table[[#All],[Customer ID]],Hospitalisation_table[[#All],[Customer Age]],"Not Found",0)</f>
        <v>31</v>
      </c>
      <c r="M1246" t="str" cm="1">
        <f t="array" ref="M1246">_xlfn.XLOOKUP($A1246,Hospitalisation_table[[#All],[Customer ID]],Hospitalisation_table[[#All],[Date of Birth]],"Not Found",0)</f>
        <v>16-Dec-1991</v>
      </c>
      <c r="N1246" s="22" cm="1">
        <f t="array" ref="N1246">_xlfn.XLOOKUP($A1246,Hospitalisation_table[[#All],[Customer ID]],Hospitalisation_table[[#All],[charges]],"Not Found",0)</f>
        <v>2193.1999999999998</v>
      </c>
      <c r="O1246" t="str" cm="1">
        <f t="array" ref="O1246">_xlfn.XLOOKUP($A1246,Hospitalisation_table[[#All],[Customer ID]],Hospitalisation_table[[#All],[Hospital tier_Updated]],"Not Found",0)</f>
        <v>tier - 2</v>
      </c>
      <c r="P1246" t="str" cm="1">
        <f t="array" ref="P1246">_xlfn.XLOOKUP($A1246,Hospitalisation_table[[#All],[Customer ID]],Hospitalisation_table[[#All],[City tier_updated]],"Not Found",0)</f>
        <v>tier - 2</v>
      </c>
      <c r="Q1246" t="str" cm="1">
        <f t="array" ref="Q1246">_xlfn.XLOOKUP($A1246,Hospitalisation_table[[#All],[Customer ID]],Hospitalisation_table[[#All],[State ID Updated]],"Not Found",0)</f>
        <v>R1012</v>
      </c>
    </row>
    <row r="1247" spans="1:17" x14ac:dyDescent="0.3">
      <c r="A1247" s="14" t="s">
        <v>244</v>
      </c>
      <c r="B1247" t="str" cm="1">
        <f t="array" ref="B1247">_xlfn.XLOOKUP($A1247,CustomersName[[#All],[Customer ID]],CustomersName[[#All],[First Name]],"Not Found",0)</f>
        <v>Matthew</v>
      </c>
      <c r="C1247" cm="1">
        <f t="array" ref="C1247">_xlfn.XLOOKUP($A1247,MedExam_Table[[#Headers],[#Data],[Customer ID]],MedExam_Table[[#Headers],[#Data],[BMI]],"Not Found",0)</f>
        <v>23.83</v>
      </c>
      <c r="D1247" cm="1">
        <f t="array" ref="D1247">_xlfn.XLOOKUP($A1247,MedExam_Table[[#Headers],[#Data],[Customer ID]],MedExam_Table[[#Headers],[#Data],[HBA1C]],"Not Found",0)</f>
        <v>5.68</v>
      </c>
      <c r="E1247" t="str" cm="1">
        <f t="array" ref="E1247">_xlfn.XLOOKUP($A1247,MedExam_Table[[#Headers],[#Data],[Customer ID]],MedExam_Table[[#Headers],[#Data],[Heart Issues Updated]],"Not Found",0)</f>
        <v>No</v>
      </c>
      <c r="F1247" t="str" cm="1">
        <f t="array" ref="F1247">_xlfn.XLOOKUP($A1247,MedExam_Table[[#Headers],[#Data],[Customer ID]],MedExam_Table[[#Headers],[#Data],[Any Transplants Update]],"Not Found",0)</f>
        <v>No</v>
      </c>
      <c r="G1247" t="str" cm="1">
        <f t="array" ref="G1247">_xlfn.XLOOKUP($A1247,MedExam_Table[[#Headers],[#Data],[Customer ID]],MedExam_Table[[#Headers],[#Data],[Cancer history]],"Not Found",0)</f>
        <v>No</v>
      </c>
      <c r="H1247" cm="1">
        <f t="array" ref="H1247">_xlfn.XLOOKUP($A1247,MedExam_Table[[#Headers],[#Data],[Customer ID]],MedExam_Table[[#Headers],[#Data],[NumberOfMajorSurgeries_updated]],"Not Found",0)</f>
        <v>0</v>
      </c>
      <c r="I1247" t="str" cm="1">
        <f t="array" ref="I1247">_xlfn.XLOOKUP($A1247,MedExam_Table[[#Headers],[#Data],[Customer ID]],MedExam_Table[[#Headers],[#Data],[Smoker Updated]],"Not Found",0)</f>
        <v>No</v>
      </c>
      <c r="J1247" t="str" cm="1">
        <f t="array" ref="J1247">_xlfn.XLOOKUP($A1247,MedExam_Table[[#Headers],[#Data],[Customer ID]],MedExam_Table[[#Headers],[#Data],[Weight Status]],"Not Found",0)</f>
        <v>NormalWeight</v>
      </c>
      <c r="K1247" t="str" cm="1">
        <f t="array" ref="K1247">_xlfn.XLOOKUP($A1247,MedExam_Table[[#Headers],[#Data],[Customer ID]],MedExam_Table[[#Headers],[#Data],[Diabetes Status]],"Not Found",0)</f>
        <v>Normal</v>
      </c>
      <c r="L1247" cm="1">
        <f t="array" ref="L1247">_xlfn.XLOOKUP($A1247,Hospitalisation_table[[#All],[Customer ID]],Hospitalisation_table[[#All],[Customer Age]],"Not Found",0)</f>
        <v>28</v>
      </c>
      <c r="M1247" t="str" cm="1">
        <f t="array" ref="M1247">_xlfn.XLOOKUP($A1247,Hospitalisation_table[[#All],[Customer ID]],Hospitalisation_table[[#All],[Date of Birth]],"Not Found",0)</f>
        <v>27-Sep-1994</v>
      </c>
      <c r="N1247" s="22" cm="1">
        <f t="array" ref="N1247">_xlfn.XLOOKUP($A1247,Hospitalisation_table[[#All],[Customer ID]],Hospitalisation_table[[#All],[charges]],"Not Found",0)</f>
        <v>2170.08</v>
      </c>
      <c r="O1247" t="str" cm="1">
        <f t="array" ref="O1247">_xlfn.XLOOKUP($A1247,Hospitalisation_table[[#All],[Customer ID]],Hospitalisation_table[[#All],[Hospital tier_Updated]],"Not Found",0)</f>
        <v>tier - 2</v>
      </c>
      <c r="P1247" t="str" cm="1">
        <f t="array" ref="P1247">_xlfn.XLOOKUP($A1247,Hospitalisation_table[[#All],[Customer ID]],Hospitalisation_table[[#All],[City tier_updated]],"Not Found",0)</f>
        <v>tier - 2</v>
      </c>
      <c r="Q1247" t="str" cm="1">
        <f t="array" ref="Q1247">_xlfn.XLOOKUP($A1247,Hospitalisation_table[[#All],[Customer ID]],Hospitalisation_table[[#All],[State ID Updated]],"Not Found",0)</f>
        <v>R1013</v>
      </c>
    </row>
    <row r="1248" spans="1:17" x14ac:dyDescent="0.3">
      <c r="A1248" s="13" t="s">
        <v>2161</v>
      </c>
      <c r="B1248" t="str" cm="1">
        <f t="array" ref="B1248">_xlfn.XLOOKUP($A1248,CustomersName[[#All],[Customer ID]],CustomersName[[#All],[First Name]],"Not Found",0)</f>
        <v>Timohhy V</v>
      </c>
      <c r="C1248" cm="1">
        <f t="array" ref="C1248">_xlfn.XLOOKUP($A1248,MedExam_Table[[#Headers],[#Data],[Customer ID]],MedExam_Table[[#Headers],[#Data],[BMI]],"Not Found",0)</f>
        <v>34.39</v>
      </c>
      <c r="D1248" cm="1">
        <f t="array" ref="D1248">_xlfn.XLOOKUP($A1248,MedExam_Table[[#Headers],[#Data],[Customer ID]],MedExam_Table[[#Headers],[#Data],[HBA1C]],"Not Found",0)</f>
        <v>8.7200000000000006</v>
      </c>
      <c r="E1248" t="str" cm="1">
        <f t="array" ref="E1248">_xlfn.XLOOKUP($A1248,MedExam_Table[[#Headers],[#Data],[Customer ID]],MedExam_Table[[#Headers],[#Data],[Heart Issues Updated]],"Not Found",0)</f>
        <v>No</v>
      </c>
      <c r="F1248" t="str" cm="1">
        <f t="array" ref="F1248">_xlfn.XLOOKUP($A1248,MedExam_Table[[#Headers],[#Data],[Customer ID]],MedExam_Table[[#Headers],[#Data],[Any Transplants Update]],"Not Found",0)</f>
        <v>No</v>
      </c>
      <c r="G1248" t="str" cm="1">
        <f t="array" ref="G1248">_xlfn.XLOOKUP($A1248,MedExam_Table[[#Headers],[#Data],[Customer ID]],MedExam_Table[[#Headers],[#Data],[Cancer history]],"Not Found",0)</f>
        <v>No</v>
      </c>
      <c r="H1248" cm="1">
        <f t="array" ref="H1248">_xlfn.XLOOKUP($A1248,MedExam_Table[[#Headers],[#Data],[Customer ID]],MedExam_Table[[#Headers],[#Data],[NumberOfMajorSurgeries_updated]],"Not Found",0)</f>
        <v>0</v>
      </c>
      <c r="I1248" t="str" cm="1">
        <f t="array" ref="I1248">_xlfn.XLOOKUP($A1248,MedExam_Table[[#Headers],[#Data],[Customer ID]],MedExam_Table[[#Headers],[#Data],[Smoker Updated]],"Not Found",0)</f>
        <v>Yes</v>
      </c>
      <c r="J1248" t="str" cm="1">
        <f t="array" ref="J1248">_xlfn.XLOOKUP($A1248,MedExam_Table[[#Headers],[#Data],[Customer ID]],MedExam_Table[[#Headers],[#Data],[Weight Status]],"Not Found",0)</f>
        <v>Obesity</v>
      </c>
      <c r="K1248" t="str" cm="1">
        <f t="array" ref="K1248">_xlfn.XLOOKUP($A1248,MedExam_Table[[#Headers],[#Data],[Customer ID]],MedExam_Table[[#Headers],[#Data],[Diabetes Status]],"Not Found",0)</f>
        <v>Diabetes</v>
      </c>
      <c r="L1248" cm="1">
        <f t="array" ref="L1248">_xlfn.XLOOKUP($A1248,Hospitalisation_table[[#All],[Customer ID]],Hospitalisation_table[[#All],[Customer Age]],"Not Found",0)</f>
        <v>51</v>
      </c>
      <c r="M1248" t="str" cm="1">
        <f t="array" ref="M1248">_xlfn.XLOOKUP($A1248,Hospitalisation_table[[#All],[Customer ID]],Hospitalisation_table[[#All],[Date of Birth]],"Not Found",0)</f>
        <v>10-Aug-1971</v>
      </c>
      <c r="N1248" s="22" cm="1">
        <f t="array" ref="N1248">_xlfn.XLOOKUP($A1248,Hospitalisation_table[[#All],[Customer ID]],Hospitalisation_table[[#All],[charges]],"Not Found",0)</f>
        <v>35583.17</v>
      </c>
      <c r="O1248" t="str" cm="1">
        <f t="array" ref="O1248">_xlfn.XLOOKUP($A1248,Hospitalisation_table[[#All],[Customer ID]],Hospitalisation_table[[#All],[Hospital tier_Updated]],"Not Found",0)</f>
        <v>tier - 1</v>
      </c>
      <c r="P1248" t="str" cm="1">
        <f t="array" ref="P1248">_xlfn.XLOOKUP($A1248,Hospitalisation_table[[#All],[Customer ID]],Hospitalisation_table[[#All],[City tier_updated]],"Not Found",0)</f>
        <v>tier - 3</v>
      </c>
      <c r="Q1248" t="str" cm="1">
        <f t="array" ref="Q1248">_xlfn.XLOOKUP($A1248,Hospitalisation_table[[#All],[Customer ID]],Hospitalisation_table[[#All],[State ID Updated]],"Not Found",0)</f>
        <v>R1011</v>
      </c>
    </row>
    <row r="1249" spans="1:17" x14ac:dyDescent="0.3">
      <c r="A1249" s="14" t="s">
        <v>243</v>
      </c>
      <c r="B1249" t="str" cm="1">
        <f t="array" ref="B1249">_xlfn.XLOOKUP($A1249,CustomersName[[#All],[Customer ID]],CustomersName[[#All],[First Name]],"Not Found",0)</f>
        <v>Kara</v>
      </c>
      <c r="C1249" cm="1">
        <f t="array" ref="C1249">_xlfn.XLOOKUP($A1249,MedExam_Table[[#Headers],[#Data],[Customer ID]],MedExam_Table[[#Headers],[#Data],[BMI]],"Not Found",0)</f>
        <v>36</v>
      </c>
      <c r="D1249" cm="1">
        <f t="array" ref="D1249">_xlfn.XLOOKUP($A1249,MedExam_Table[[#Headers],[#Data],[Customer ID]],MedExam_Table[[#Headers],[#Data],[HBA1C]],"Not Found",0)</f>
        <v>4.66</v>
      </c>
      <c r="E1249" t="str" cm="1">
        <f t="array" ref="E1249">_xlfn.XLOOKUP($A1249,MedExam_Table[[#Headers],[#Data],[Customer ID]],MedExam_Table[[#Headers],[#Data],[Heart Issues Updated]],"Not Found",0)</f>
        <v>No</v>
      </c>
      <c r="F1249" t="str" cm="1">
        <f t="array" ref="F1249">_xlfn.XLOOKUP($A1249,MedExam_Table[[#Headers],[#Data],[Customer ID]],MedExam_Table[[#Headers],[#Data],[Any Transplants Update]],"Not Found",0)</f>
        <v>Yes</v>
      </c>
      <c r="G1249" t="str" cm="1">
        <f t="array" ref="G1249">_xlfn.XLOOKUP($A1249,MedExam_Table[[#Headers],[#Data],[Customer ID]],MedExam_Table[[#Headers],[#Data],[Cancer history]],"Not Found",0)</f>
        <v>No</v>
      </c>
      <c r="H1249" cm="1">
        <f t="array" ref="H1249">_xlfn.XLOOKUP($A1249,MedExam_Table[[#Headers],[#Data],[Customer ID]],MedExam_Table[[#Headers],[#Data],[NumberOfMajorSurgeries_updated]],"Not Found",0)</f>
        <v>1</v>
      </c>
      <c r="I1249" t="str" cm="1">
        <f t="array" ref="I1249">_xlfn.XLOOKUP($A1249,MedExam_Table[[#Headers],[#Data],[Customer ID]],MedExam_Table[[#Headers],[#Data],[Smoker Updated]],"Not Found",0)</f>
        <v>No</v>
      </c>
      <c r="J1249" t="str" cm="1">
        <f t="array" ref="J1249">_xlfn.XLOOKUP($A1249,MedExam_Table[[#Headers],[#Data],[Customer ID]],MedExam_Table[[#Headers],[#Data],[Weight Status]],"Not Found",0)</f>
        <v>Obesity</v>
      </c>
      <c r="K1249" t="str" cm="1">
        <f t="array" ref="K1249">_xlfn.XLOOKUP($A1249,MedExam_Table[[#Headers],[#Data],[Customer ID]],MedExam_Table[[#Headers],[#Data],[Diabetes Status]],"Not Found",0)</f>
        <v>Normal</v>
      </c>
      <c r="L1249" cm="1">
        <f t="array" ref="L1249">_xlfn.XLOOKUP($A1249,Hospitalisation_table[[#All],[Customer ID]],Hospitalisation_table[[#All],[Customer Age]],"Not Found",0)</f>
        <v>22</v>
      </c>
      <c r="M1249" t="str" cm="1">
        <f t="array" ref="M1249">_xlfn.XLOOKUP($A1249,Hospitalisation_table[[#All],[Customer ID]],Hospitalisation_table[[#All],[Date of Birth]],"Not Found",0)</f>
        <v>23-Aug-2000</v>
      </c>
      <c r="N1249" s="22" cm="1">
        <f t="array" ref="N1249">_xlfn.XLOOKUP($A1249,Hospitalisation_table[[#All],[Customer ID]],Hospitalisation_table[[#All],[charges]],"Not Found",0)</f>
        <v>2166.73</v>
      </c>
      <c r="O1249" t="str" cm="1">
        <f t="array" ref="O1249">_xlfn.XLOOKUP($A1249,Hospitalisation_table[[#All],[Customer ID]],Hospitalisation_table[[#All],[Hospital tier_Updated]],"Not Found",0)</f>
        <v>tier - 2</v>
      </c>
      <c r="P1249" t="str" cm="1">
        <f t="array" ref="P1249">_xlfn.XLOOKUP($A1249,Hospitalisation_table[[#All],[Customer ID]],Hospitalisation_table[[#All],[City tier_updated]],"Not Found",0)</f>
        <v>tier - 2</v>
      </c>
      <c r="Q1249" t="str" cm="1">
        <f t="array" ref="Q1249">_xlfn.XLOOKUP($A1249,Hospitalisation_table[[#All],[Customer ID]],Hospitalisation_table[[#All],[State ID Updated]],"Not Found",0)</f>
        <v>R1011</v>
      </c>
    </row>
    <row r="1250" spans="1:17" x14ac:dyDescent="0.3">
      <c r="A1250" s="13" t="s">
        <v>242</v>
      </c>
      <c r="B1250" t="str" cm="1">
        <f t="array" ref="B1250">_xlfn.XLOOKUP($A1250,CustomersName[[#All],[Customer ID]],CustomersName[[#All],[First Name]],"Not Found",0)</f>
        <v>SarahhS</v>
      </c>
      <c r="C1250" cm="1">
        <f t="array" ref="C1250">_xlfn.XLOOKUP($A1250,MedExam_Table[[#Headers],[#Data],[Customer ID]],MedExam_Table[[#Headers],[#Data],[BMI]],"Not Found",0)</f>
        <v>28.82</v>
      </c>
      <c r="D1250" cm="1">
        <f t="array" ref="D1250">_xlfn.XLOOKUP($A1250,MedExam_Table[[#Headers],[#Data],[Customer ID]],MedExam_Table[[#Headers],[#Data],[HBA1C]],"Not Found",0)</f>
        <v>5.59</v>
      </c>
      <c r="E1250" t="str" cm="1">
        <f t="array" ref="E1250">_xlfn.XLOOKUP($A1250,MedExam_Table[[#Headers],[#Data],[Customer ID]],MedExam_Table[[#Headers],[#Data],[Heart Issues Updated]],"Not Found",0)</f>
        <v>No</v>
      </c>
      <c r="F1250" t="str" cm="1">
        <f t="array" ref="F1250">_xlfn.XLOOKUP($A1250,MedExam_Table[[#Headers],[#Data],[Customer ID]],MedExam_Table[[#Headers],[#Data],[Any Transplants Update]],"Not Found",0)</f>
        <v>Yes</v>
      </c>
      <c r="G1250" t="str" cm="1">
        <f t="array" ref="G1250">_xlfn.XLOOKUP($A1250,MedExam_Table[[#Headers],[#Data],[Customer ID]],MedExam_Table[[#Headers],[#Data],[Cancer history]],"Not Found",0)</f>
        <v>No</v>
      </c>
      <c r="H1250" cm="1">
        <f t="array" ref="H1250">_xlfn.XLOOKUP($A1250,MedExam_Table[[#Headers],[#Data],[Customer ID]],MedExam_Table[[#Headers],[#Data],[NumberOfMajorSurgeries_updated]],"Not Found",0)</f>
        <v>1</v>
      </c>
      <c r="I1250" t="str" cm="1">
        <f t="array" ref="I1250">_xlfn.XLOOKUP($A1250,MedExam_Table[[#Headers],[#Data],[Customer ID]],MedExam_Table[[#Headers],[#Data],[Smoker Updated]],"Not Found",0)</f>
        <v>No</v>
      </c>
      <c r="J1250" t="str" cm="1">
        <f t="array" ref="J1250">_xlfn.XLOOKUP($A1250,MedExam_Table[[#Headers],[#Data],[Customer ID]],MedExam_Table[[#Headers],[#Data],[Weight Status]],"Not Found",0)</f>
        <v>OverWeight</v>
      </c>
      <c r="K1250" t="str" cm="1">
        <f t="array" ref="K1250">_xlfn.XLOOKUP($A1250,MedExam_Table[[#Headers],[#Data],[Customer ID]],MedExam_Table[[#Headers],[#Data],[Diabetes Status]],"Not Found",0)</f>
        <v>Normal</v>
      </c>
      <c r="L1250" cm="1">
        <f t="array" ref="L1250">_xlfn.XLOOKUP($A1250,Hospitalisation_table[[#All],[Customer ID]],Hospitalisation_table[[#All],[Customer Age]],"Not Found",0)</f>
        <v>22</v>
      </c>
      <c r="M1250" t="str" cm="1">
        <f t="array" ref="M1250">_xlfn.XLOOKUP($A1250,Hospitalisation_table[[#All],[Customer ID]],Hospitalisation_table[[#All],[Date of Birth]],"Not Found",0)</f>
        <v>10-Dec-2000</v>
      </c>
      <c r="N1250" s="22" cm="1">
        <f t="array" ref="N1250">_xlfn.XLOOKUP($A1250,Hospitalisation_table[[#All],[Customer ID]],Hospitalisation_table[[#All],[charges]],"Not Found",0)</f>
        <v>2156.75</v>
      </c>
      <c r="O1250" t="str" cm="1">
        <f t="array" ref="O1250">_xlfn.XLOOKUP($A1250,Hospitalisation_table[[#All],[Customer ID]],Hospitalisation_table[[#All],[Hospital tier_Updated]],"Not Found",0)</f>
        <v>tier - 2</v>
      </c>
      <c r="P1250" t="str" cm="1">
        <f t="array" ref="P1250">_xlfn.XLOOKUP($A1250,Hospitalisation_table[[#All],[Customer ID]],Hospitalisation_table[[#All],[City tier_updated]],"Not Found",0)</f>
        <v>tier - 2</v>
      </c>
      <c r="Q1250" t="str" cm="1">
        <f t="array" ref="Q1250">_xlfn.XLOOKUP($A1250,Hospitalisation_table[[#All],[Customer ID]],Hospitalisation_table[[#All],[State ID Updated]],"Not Found",0)</f>
        <v>R1013</v>
      </c>
    </row>
    <row r="1251" spans="1:17" x14ac:dyDescent="0.3">
      <c r="A1251" s="14" t="s">
        <v>241</v>
      </c>
      <c r="B1251" t="str" cm="1">
        <f t="array" ref="B1251">_xlfn.XLOOKUP($A1251,CustomersName[[#All],[Customer ID]],CustomersName[[#All],[First Name]],"Not Found",0)</f>
        <v>Shauna R.</v>
      </c>
      <c r="C1251" cm="1">
        <f t="array" ref="C1251">_xlfn.XLOOKUP($A1251,MedExam_Table[[#Headers],[#Data],[Customer ID]],MedExam_Table[[#Headers],[#Data],[BMI]],"Not Found",0)</f>
        <v>28.05</v>
      </c>
      <c r="D1251" cm="1">
        <f t="array" ref="D1251">_xlfn.XLOOKUP($A1251,MedExam_Table[[#Headers],[#Data],[Customer ID]],MedExam_Table[[#Headers],[#Data],[HBA1C]],"Not Found",0)</f>
        <v>6.2</v>
      </c>
      <c r="E1251" t="str" cm="1">
        <f t="array" ref="E1251">_xlfn.XLOOKUP($A1251,MedExam_Table[[#Headers],[#Data],[Customer ID]],MedExam_Table[[#Headers],[#Data],[Heart Issues Updated]],"Not Found",0)</f>
        <v>No</v>
      </c>
      <c r="F1251" t="str" cm="1">
        <f t="array" ref="F1251">_xlfn.XLOOKUP($A1251,MedExam_Table[[#Headers],[#Data],[Customer ID]],MedExam_Table[[#Headers],[#Data],[Any Transplants Update]],"Not Found",0)</f>
        <v>Yes</v>
      </c>
      <c r="G1251" t="str" cm="1">
        <f t="array" ref="G1251">_xlfn.XLOOKUP($A1251,MedExam_Table[[#Headers],[#Data],[Customer ID]],MedExam_Table[[#Headers],[#Data],[Cancer history]],"Not Found",0)</f>
        <v>No</v>
      </c>
      <c r="H1251" cm="1">
        <f t="array" ref="H1251">_xlfn.XLOOKUP($A1251,MedExam_Table[[#Headers],[#Data],[Customer ID]],MedExam_Table[[#Headers],[#Data],[NumberOfMajorSurgeries_updated]],"Not Found",0)</f>
        <v>1</v>
      </c>
      <c r="I1251" t="str" cm="1">
        <f t="array" ref="I1251">_xlfn.XLOOKUP($A1251,MedExam_Table[[#Headers],[#Data],[Customer ID]],MedExam_Table[[#Headers],[#Data],[Smoker Updated]],"Not Found",0)</f>
        <v>No</v>
      </c>
      <c r="J1251" t="str" cm="1">
        <f t="array" ref="J1251">_xlfn.XLOOKUP($A1251,MedExam_Table[[#Headers],[#Data],[Customer ID]],MedExam_Table[[#Headers],[#Data],[Weight Status]],"Not Found",0)</f>
        <v>OverWeight</v>
      </c>
      <c r="K1251" t="str" cm="1">
        <f t="array" ref="K1251">_xlfn.XLOOKUP($A1251,MedExam_Table[[#Headers],[#Data],[Customer ID]],MedExam_Table[[#Headers],[#Data],[Diabetes Status]],"Not Found",0)</f>
        <v>Prediabetes</v>
      </c>
      <c r="L1251" cm="1">
        <f t="array" ref="L1251">_xlfn.XLOOKUP($A1251,Hospitalisation_table[[#All],[Customer ID]],Hospitalisation_table[[#All],[Customer Age]],"Not Found",0)</f>
        <v>22</v>
      </c>
      <c r="M1251" t="str" cm="1">
        <f t="array" ref="M1251">_xlfn.XLOOKUP($A1251,Hospitalisation_table[[#All],[Customer ID]],Hospitalisation_table[[#All],[Date of Birth]],"Not Found",0)</f>
        <v>29-Nov-2000</v>
      </c>
      <c r="N1251" s="22" cm="1">
        <f t="array" ref="N1251">_xlfn.XLOOKUP($A1251,Hospitalisation_table[[#All],[Customer ID]],Hospitalisation_table[[#All],[charges]],"Not Found",0)</f>
        <v>2155.6799999999998</v>
      </c>
      <c r="O1251" t="str" cm="1">
        <f t="array" ref="O1251">_xlfn.XLOOKUP($A1251,Hospitalisation_table[[#All],[Customer ID]],Hospitalisation_table[[#All],[Hospital tier_Updated]],"Not Found",0)</f>
        <v>tier - 2</v>
      </c>
      <c r="P1251" t="str" cm="1">
        <f t="array" ref="P1251">_xlfn.XLOOKUP($A1251,Hospitalisation_table[[#All],[Customer ID]],Hospitalisation_table[[#All],[City tier_updated]],"Not Found",0)</f>
        <v>tier - 3</v>
      </c>
      <c r="Q1251" t="str" cm="1">
        <f t="array" ref="Q1251">_xlfn.XLOOKUP($A1251,Hospitalisation_table[[#All],[Customer ID]],Hospitalisation_table[[#All],[State ID Updated]],"Not Found",0)</f>
        <v>R1013</v>
      </c>
    </row>
    <row r="1252" spans="1:17" x14ac:dyDescent="0.3">
      <c r="A1252" s="13" t="s">
        <v>240</v>
      </c>
      <c r="B1252" t="str" cm="1">
        <f t="array" ref="B1252">_xlfn.XLOOKUP($A1252,CustomersName[[#All],[Customer ID]],CustomersName[[#All],[First Name]],"Not Found",0)</f>
        <v>Lindh.  Lindsay J.</v>
      </c>
      <c r="C1252" cm="1">
        <f t="array" ref="C1252">_xlfn.XLOOKUP($A1252,MedExam_Table[[#Headers],[#Data],[Customer ID]],MedExam_Table[[#Headers],[#Data],[BMI]],"Not Found",0)</f>
        <v>27.1</v>
      </c>
      <c r="D1252" cm="1">
        <f t="array" ref="D1252">_xlfn.XLOOKUP($A1252,MedExam_Table[[#Headers],[#Data],[Customer ID]],MedExam_Table[[#Headers],[#Data],[HBA1C]],"Not Found",0)</f>
        <v>4.45</v>
      </c>
      <c r="E1252" t="str" cm="1">
        <f t="array" ref="E1252">_xlfn.XLOOKUP($A1252,MedExam_Table[[#Headers],[#Data],[Customer ID]],MedExam_Table[[#Headers],[#Data],[Heart Issues Updated]],"Not Found",0)</f>
        <v>No</v>
      </c>
      <c r="F1252" t="str" cm="1">
        <f t="array" ref="F1252">_xlfn.XLOOKUP($A1252,MedExam_Table[[#Headers],[#Data],[Customer ID]],MedExam_Table[[#Headers],[#Data],[Any Transplants Update]],"Not Found",0)</f>
        <v>Yes</v>
      </c>
      <c r="G1252" t="str" cm="1">
        <f t="array" ref="G1252">_xlfn.XLOOKUP($A1252,MedExam_Table[[#Headers],[#Data],[Customer ID]],MedExam_Table[[#Headers],[#Data],[Cancer history]],"Not Found",0)</f>
        <v>No</v>
      </c>
      <c r="H1252" cm="1">
        <f t="array" ref="H1252">_xlfn.XLOOKUP($A1252,MedExam_Table[[#Headers],[#Data],[Customer ID]],MedExam_Table[[#Headers],[#Data],[NumberOfMajorSurgeries_updated]],"Not Found",0)</f>
        <v>1</v>
      </c>
      <c r="I1252" t="str" cm="1">
        <f t="array" ref="I1252">_xlfn.XLOOKUP($A1252,MedExam_Table[[#Headers],[#Data],[Customer ID]],MedExam_Table[[#Headers],[#Data],[Smoker Updated]],"Not Found",0)</f>
        <v>No</v>
      </c>
      <c r="J1252" t="str" cm="1">
        <f t="array" ref="J1252">_xlfn.XLOOKUP($A1252,MedExam_Table[[#Headers],[#Data],[Customer ID]],MedExam_Table[[#Headers],[#Data],[Weight Status]],"Not Found",0)</f>
        <v>OverWeight</v>
      </c>
      <c r="K1252" t="str" cm="1">
        <f t="array" ref="K1252">_xlfn.XLOOKUP($A1252,MedExam_Table[[#Headers],[#Data],[Customer ID]],MedExam_Table[[#Headers],[#Data],[Diabetes Status]],"Not Found",0)</f>
        <v>Normal</v>
      </c>
      <c r="L1252" cm="1">
        <f t="array" ref="L1252">_xlfn.XLOOKUP($A1252,Hospitalisation_table[[#All],[Customer ID]],Hospitalisation_table[[#All],[Customer Age]],"Not Found",0)</f>
        <v>22</v>
      </c>
      <c r="M1252" t="str" cm="1">
        <f t="array" ref="M1252">_xlfn.XLOOKUP($A1252,Hospitalisation_table[[#All],[Customer ID]],Hospitalisation_table[[#All],[Date of Birth]],"Not Found",0)</f>
        <v>22-Oct-2000</v>
      </c>
      <c r="N1252" s="22" cm="1">
        <f t="array" ref="N1252">_xlfn.XLOOKUP($A1252,Hospitalisation_table[[#All],[Customer ID]],Hospitalisation_table[[#All],[charges]],"Not Found",0)</f>
        <v>2154.36</v>
      </c>
      <c r="O1252" t="str" cm="1">
        <f t="array" ref="O1252">_xlfn.XLOOKUP($A1252,Hospitalisation_table[[#All],[Customer ID]],Hospitalisation_table[[#All],[Hospital tier_Updated]],"Not Found",0)</f>
        <v>tier - 2</v>
      </c>
      <c r="P1252" t="str" cm="1">
        <f t="array" ref="P1252">_xlfn.XLOOKUP($A1252,Hospitalisation_table[[#All],[Customer ID]],Hospitalisation_table[[#All],[City tier_updated]],"Not Found",0)</f>
        <v>tier - 2</v>
      </c>
      <c r="Q1252" t="str" cm="1">
        <f t="array" ref="Q1252">_xlfn.XLOOKUP($A1252,Hospitalisation_table[[#All],[Customer ID]],Hospitalisation_table[[#All],[State ID Updated]],"Not Found",0)</f>
        <v>R1011</v>
      </c>
    </row>
    <row r="1253" spans="1:17" x14ac:dyDescent="0.3">
      <c r="A1253" s="14" t="s">
        <v>239</v>
      </c>
      <c r="B1253" t="str" cm="1">
        <f t="array" ref="B1253">_xlfn.XLOOKUP($A1253,CustomersName[[#All],[Customer ID]],CustomersName[[#All],[First Name]],"Not Found",0)</f>
        <v>Dhnya A.</v>
      </c>
      <c r="C1253" cm="1">
        <f t="array" ref="C1253">_xlfn.XLOOKUP($A1253,MedExam_Table[[#Headers],[#Data],[Customer ID]],MedExam_Table[[#Headers],[#Data],[BMI]],"Not Found",0)</f>
        <v>24.3</v>
      </c>
      <c r="D1253" cm="1">
        <f t="array" ref="D1253">_xlfn.XLOOKUP($A1253,MedExam_Table[[#Headers],[#Data],[Customer ID]],MedExam_Table[[#Headers],[#Data],[HBA1C]],"Not Found",0)</f>
        <v>6.1</v>
      </c>
      <c r="E1253" t="str" cm="1">
        <f t="array" ref="E1253">_xlfn.XLOOKUP($A1253,MedExam_Table[[#Headers],[#Data],[Customer ID]],MedExam_Table[[#Headers],[#Data],[Heart Issues Updated]],"Not Found",0)</f>
        <v>Yes</v>
      </c>
      <c r="F1253" t="str" cm="1">
        <f t="array" ref="F1253">_xlfn.XLOOKUP($A1253,MedExam_Table[[#Headers],[#Data],[Customer ID]],MedExam_Table[[#Headers],[#Data],[Any Transplants Update]],"Not Found",0)</f>
        <v>Yes</v>
      </c>
      <c r="G1253" t="str" cm="1">
        <f t="array" ref="G1253">_xlfn.XLOOKUP($A1253,MedExam_Table[[#Headers],[#Data],[Customer ID]],MedExam_Table[[#Headers],[#Data],[Cancer history]],"Not Found",0)</f>
        <v>No</v>
      </c>
      <c r="H1253" cm="1">
        <f t="array" ref="H1253">_xlfn.XLOOKUP($A1253,MedExam_Table[[#Headers],[#Data],[Customer ID]],MedExam_Table[[#Headers],[#Data],[NumberOfMajorSurgeries_updated]],"Not Found",0)</f>
        <v>1</v>
      </c>
      <c r="I1253" t="str" cm="1">
        <f t="array" ref="I1253">_xlfn.XLOOKUP($A1253,MedExam_Table[[#Headers],[#Data],[Customer ID]],MedExam_Table[[#Headers],[#Data],[Smoker Updated]],"Not Found",0)</f>
        <v>No</v>
      </c>
      <c r="J1253" t="str" cm="1">
        <f t="array" ref="J1253">_xlfn.XLOOKUP($A1253,MedExam_Table[[#Headers],[#Data],[Customer ID]],MedExam_Table[[#Headers],[#Data],[Weight Status]],"Not Found",0)</f>
        <v>NormalWeight</v>
      </c>
      <c r="K1253" t="str" cm="1">
        <f t="array" ref="K1253">_xlfn.XLOOKUP($A1253,MedExam_Table[[#Headers],[#Data],[Customer ID]],MedExam_Table[[#Headers],[#Data],[Diabetes Status]],"Not Found",0)</f>
        <v>Prediabetes</v>
      </c>
      <c r="L1253" cm="1">
        <f t="array" ref="L1253">_xlfn.XLOOKUP($A1253,Hospitalisation_table[[#All],[Customer ID]],Hospitalisation_table[[#All],[Customer Age]],"Not Found",0)</f>
        <v>22</v>
      </c>
      <c r="M1253" t="str" cm="1">
        <f t="array" ref="M1253">_xlfn.XLOOKUP($A1253,Hospitalisation_table[[#All],[Customer ID]],Hospitalisation_table[[#All],[Date of Birth]],"Not Found",0)</f>
        <v>27-Dec-2000</v>
      </c>
      <c r="N1253" s="22" cm="1">
        <f t="array" ref="N1253">_xlfn.XLOOKUP($A1253,Hospitalisation_table[[#All],[Customer ID]],Hospitalisation_table[[#All],[charges]],"Not Found",0)</f>
        <v>2150.4699999999998</v>
      </c>
      <c r="O1253" t="str" cm="1">
        <f t="array" ref="O1253">_xlfn.XLOOKUP($A1253,Hospitalisation_table[[#All],[Customer ID]],Hospitalisation_table[[#All],[Hospital tier_Updated]],"Not Found",0)</f>
        <v>tier - 2</v>
      </c>
      <c r="P1253" t="str" cm="1">
        <f t="array" ref="P1253">_xlfn.XLOOKUP($A1253,Hospitalisation_table[[#All],[Customer ID]],Hospitalisation_table[[#All],[City tier_updated]],"Not Found",0)</f>
        <v>tier - 3</v>
      </c>
      <c r="Q1253" t="str" cm="1">
        <f t="array" ref="Q1253">_xlfn.XLOOKUP($A1253,Hospitalisation_table[[#All],[Customer ID]],Hospitalisation_table[[#All],[State ID Updated]],"Not Found",0)</f>
        <v>R1011</v>
      </c>
    </row>
    <row r="1254" spans="1:17" x14ac:dyDescent="0.3">
      <c r="A1254" s="13" t="s">
        <v>238</v>
      </c>
      <c r="B1254" t="str" cm="1">
        <f t="array" ref="B1254">_xlfn.XLOOKUP($A1254,CustomersName[[#All],[Customer ID]],CustomersName[[#All],[First Name]],"Not Found",0)</f>
        <v>Lorraine</v>
      </c>
      <c r="C1254" cm="1">
        <f t="array" ref="C1254">_xlfn.XLOOKUP($A1254,MedExam_Table[[#Headers],[#Data],[Customer ID]],MedExam_Table[[#Headers],[#Data],[BMI]],"Not Found",0)</f>
        <v>30.72</v>
      </c>
      <c r="D1254" cm="1">
        <f t="array" ref="D1254">_xlfn.XLOOKUP($A1254,MedExam_Table[[#Headers],[#Data],[Customer ID]],MedExam_Table[[#Headers],[#Data],[HBA1C]],"Not Found",0)</f>
        <v>6.06</v>
      </c>
      <c r="E1254" t="str" cm="1">
        <f t="array" ref="E1254">_xlfn.XLOOKUP($A1254,MedExam_Table[[#Headers],[#Data],[Customer ID]],MedExam_Table[[#Headers],[#Data],[Heart Issues Updated]],"Not Found",0)</f>
        <v>No</v>
      </c>
      <c r="F1254" t="str" cm="1">
        <f t="array" ref="F1254">_xlfn.XLOOKUP($A1254,MedExam_Table[[#Headers],[#Data],[Customer ID]],MedExam_Table[[#Headers],[#Data],[Any Transplants Update]],"Not Found",0)</f>
        <v>Yes</v>
      </c>
      <c r="G1254" t="str" cm="1">
        <f t="array" ref="G1254">_xlfn.XLOOKUP($A1254,MedExam_Table[[#Headers],[#Data],[Customer ID]],MedExam_Table[[#Headers],[#Data],[Cancer history]],"Not Found",0)</f>
        <v>No</v>
      </c>
      <c r="H1254" cm="1">
        <f t="array" ref="H1254">_xlfn.XLOOKUP($A1254,MedExam_Table[[#Headers],[#Data],[Customer ID]],MedExam_Table[[#Headers],[#Data],[NumberOfMajorSurgeries_updated]],"Not Found",0)</f>
        <v>1</v>
      </c>
      <c r="I1254" t="str" cm="1">
        <f t="array" ref="I1254">_xlfn.XLOOKUP($A1254,MedExam_Table[[#Headers],[#Data],[Customer ID]],MedExam_Table[[#Headers],[#Data],[Smoker Updated]],"Not Found",0)</f>
        <v>No</v>
      </c>
      <c r="J1254" t="str" cm="1">
        <f t="array" ref="J1254">_xlfn.XLOOKUP($A1254,MedExam_Table[[#Headers],[#Data],[Customer ID]],MedExam_Table[[#Headers],[#Data],[Weight Status]],"Not Found",0)</f>
        <v>Obesity</v>
      </c>
      <c r="K1254" t="str" cm="1">
        <f t="array" ref="K1254">_xlfn.XLOOKUP($A1254,MedExam_Table[[#Headers],[#Data],[Customer ID]],MedExam_Table[[#Headers],[#Data],[Diabetes Status]],"Not Found",0)</f>
        <v>Prediabetes</v>
      </c>
      <c r="L1254" cm="1">
        <f t="array" ref="L1254">_xlfn.XLOOKUP($A1254,Hospitalisation_table[[#All],[Customer ID]],Hospitalisation_table[[#All],[Customer Age]],"Not Found",0)</f>
        <v>18</v>
      </c>
      <c r="M1254" t="str" cm="1">
        <f t="array" ref="M1254">_xlfn.XLOOKUP($A1254,Hospitalisation_table[[#All],[Customer ID]],Hospitalisation_table[[#All],[Date of Birth]],"Not Found",0)</f>
        <v>4-Oct-2004</v>
      </c>
      <c r="N1254" s="22" cm="1">
        <f t="array" ref="N1254">_xlfn.XLOOKUP($A1254,Hospitalisation_table[[#All],[Customer ID]],Hospitalisation_table[[#All],[charges]],"Not Found",0)</f>
        <v>2144.85</v>
      </c>
      <c r="O1254" t="str" cm="1">
        <f t="array" ref="O1254">_xlfn.XLOOKUP($A1254,Hospitalisation_table[[#All],[Customer ID]],Hospitalisation_table[[#All],[Hospital tier_Updated]],"Not Found",0)</f>
        <v>tier - 2</v>
      </c>
      <c r="P1254" t="str" cm="1">
        <f t="array" ref="P1254">_xlfn.XLOOKUP($A1254,Hospitalisation_table[[#All],[Customer ID]],Hospitalisation_table[[#All],[City tier_updated]],"Not Found",0)</f>
        <v>tier - 1</v>
      </c>
      <c r="Q1254" t="str" cm="1">
        <f t="array" ref="Q1254">_xlfn.XLOOKUP($A1254,Hospitalisation_table[[#All],[Customer ID]],Hospitalisation_table[[#All],[State ID Updated]],"Not Found",0)</f>
        <v>R1011</v>
      </c>
    </row>
    <row r="1255" spans="1:17" x14ac:dyDescent="0.3">
      <c r="A1255" s="14" t="s">
        <v>237</v>
      </c>
      <c r="B1255" t="str" cm="1">
        <f t="array" ref="B1255">_xlfn.XLOOKUP($A1255,CustomersName[[#All],[Customer ID]],CustomersName[[#All],[First Name]],"Not Found",0)</f>
        <v>Jehnifer L.</v>
      </c>
      <c r="C1255" cm="1">
        <f t="array" ref="C1255">_xlfn.XLOOKUP($A1255,MedExam_Table[[#Headers],[#Data],[Customer ID]],MedExam_Table[[#Headers],[#Data],[BMI]],"Not Found",0)</f>
        <v>37.43</v>
      </c>
      <c r="D1255" cm="1">
        <f t="array" ref="D1255">_xlfn.XLOOKUP($A1255,MedExam_Table[[#Headers],[#Data],[Customer ID]],MedExam_Table[[#Headers],[#Data],[HBA1C]],"Not Found",0)</f>
        <v>4.5599999999999996</v>
      </c>
      <c r="E1255" t="str" cm="1">
        <f t="array" ref="E1255">_xlfn.XLOOKUP($A1255,MedExam_Table[[#Headers],[#Data],[Customer ID]],MedExam_Table[[#Headers],[#Data],[Heart Issues Updated]],"Not Found",0)</f>
        <v>No</v>
      </c>
      <c r="F1255" t="str" cm="1">
        <f t="array" ref="F1255">_xlfn.XLOOKUP($A1255,MedExam_Table[[#Headers],[#Data],[Customer ID]],MedExam_Table[[#Headers],[#Data],[Any Transplants Update]],"Not Found",0)</f>
        <v>No</v>
      </c>
      <c r="G1255" t="str" cm="1">
        <f t="array" ref="G1255">_xlfn.XLOOKUP($A1255,MedExam_Table[[#Headers],[#Data],[Customer ID]],MedExam_Table[[#Headers],[#Data],[Cancer history]],"Not Found",0)</f>
        <v>Yes</v>
      </c>
      <c r="H1255" cm="1">
        <f t="array" ref="H1255">_xlfn.XLOOKUP($A1255,MedExam_Table[[#Headers],[#Data],[Customer ID]],MedExam_Table[[#Headers],[#Data],[NumberOfMajorSurgeries_updated]],"Not Found",0)</f>
        <v>1</v>
      </c>
      <c r="I1255" t="str" cm="1">
        <f t="array" ref="I1255">_xlfn.XLOOKUP($A1255,MedExam_Table[[#Headers],[#Data],[Customer ID]],MedExam_Table[[#Headers],[#Data],[Smoker Updated]],"Not Found",0)</f>
        <v>No</v>
      </c>
      <c r="J1255" t="str" cm="1">
        <f t="array" ref="J1255">_xlfn.XLOOKUP($A1255,MedExam_Table[[#Headers],[#Data],[Customer ID]],MedExam_Table[[#Headers],[#Data],[Weight Status]],"Not Found",0)</f>
        <v>Obesity</v>
      </c>
      <c r="K1255" t="str" cm="1">
        <f t="array" ref="K1255">_xlfn.XLOOKUP($A1255,MedExam_Table[[#Headers],[#Data],[Customer ID]],MedExam_Table[[#Headers],[#Data],[Diabetes Status]],"Not Found",0)</f>
        <v>Normal</v>
      </c>
      <c r="L1255" cm="1">
        <f t="array" ref="L1255">_xlfn.XLOOKUP($A1255,Hospitalisation_table[[#All],[Customer ID]],Hospitalisation_table[[#All],[Customer Age]],"Not Found",0)</f>
        <v>19</v>
      </c>
      <c r="M1255" t="str" cm="1">
        <f t="array" ref="M1255">_xlfn.XLOOKUP($A1255,Hospitalisation_table[[#All],[Customer ID]],Hospitalisation_table[[#All],[Date of Birth]],"Not Found",0)</f>
        <v>19-Aug-2003</v>
      </c>
      <c r="N1255" s="22" cm="1">
        <f t="array" ref="N1255">_xlfn.XLOOKUP($A1255,Hospitalisation_table[[#All],[Customer ID]],Hospitalisation_table[[#All],[charges]],"Not Found",0)</f>
        <v>2138.0700000000002</v>
      </c>
      <c r="O1255" t="str" cm="1">
        <f t="array" ref="O1255">_xlfn.XLOOKUP($A1255,Hospitalisation_table[[#All],[Customer ID]],Hospitalisation_table[[#All],[Hospital tier_Updated]],"Not Found",0)</f>
        <v>tier - 2</v>
      </c>
      <c r="P1255" t="str" cm="1">
        <f t="array" ref="P1255">_xlfn.XLOOKUP($A1255,Hospitalisation_table[[#All],[Customer ID]],Hospitalisation_table[[#All],[City tier_updated]],"Not Found",0)</f>
        <v>tier - 1</v>
      </c>
      <c r="Q1255" t="str" cm="1">
        <f t="array" ref="Q1255">_xlfn.XLOOKUP($A1255,Hospitalisation_table[[#All],[Customer ID]],Hospitalisation_table[[#All],[State ID Updated]],"Not Found",0)</f>
        <v>R1012</v>
      </c>
    </row>
    <row r="1256" spans="1:17" x14ac:dyDescent="0.3">
      <c r="A1256" s="13" t="s">
        <v>236</v>
      </c>
      <c r="B1256" t="str" cm="1">
        <f t="array" ref="B1256">_xlfn.XLOOKUP($A1256,CustomersName[[#All],[Customer ID]],CustomersName[[#All],[First Name]],"Not Found",0)</f>
        <v>Jeshs Sr.</v>
      </c>
      <c r="C1256" cm="1">
        <f t="array" ref="C1256">_xlfn.XLOOKUP($A1256,MedExam_Table[[#Headers],[#Data],[Customer ID]],MedExam_Table[[#Headers],[#Data],[BMI]],"Not Found",0)</f>
        <v>25.74</v>
      </c>
      <c r="D1256" cm="1">
        <f t="array" ref="D1256">_xlfn.XLOOKUP($A1256,MedExam_Table[[#Headers],[#Data],[Customer ID]],MedExam_Table[[#Headers],[#Data],[HBA1C]],"Not Found",0)</f>
        <v>6.41</v>
      </c>
      <c r="E1256" t="str" cm="1">
        <f t="array" ref="E1256">_xlfn.XLOOKUP($A1256,MedExam_Table[[#Headers],[#Data],[Customer ID]],MedExam_Table[[#Headers],[#Data],[Heart Issues Updated]],"Not Found",0)</f>
        <v>Yes</v>
      </c>
      <c r="F1256" t="str" cm="1">
        <f t="array" ref="F1256">_xlfn.XLOOKUP($A1256,MedExam_Table[[#Headers],[#Data],[Customer ID]],MedExam_Table[[#Headers],[#Data],[Any Transplants Update]],"Not Found",0)</f>
        <v>No</v>
      </c>
      <c r="G1256" t="str" cm="1">
        <f t="array" ref="G1256">_xlfn.XLOOKUP($A1256,MedExam_Table[[#Headers],[#Data],[Customer ID]],MedExam_Table[[#Headers],[#Data],[Cancer history]],"Not Found",0)</f>
        <v>Yes</v>
      </c>
      <c r="H1256" cm="1">
        <f t="array" ref="H1256">_xlfn.XLOOKUP($A1256,MedExam_Table[[#Headers],[#Data],[Customer ID]],MedExam_Table[[#Headers],[#Data],[NumberOfMajorSurgeries_updated]],"Not Found",0)</f>
        <v>1</v>
      </c>
      <c r="I1256" t="str" cm="1">
        <f t="array" ref="I1256">_xlfn.XLOOKUP($A1256,MedExam_Table[[#Headers],[#Data],[Customer ID]],MedExam_Table[[#Headers],[#Data],[Smoker Updated]],"Not Found",0)</f>
        <v>No</v>
      </c>
      <c r="J1256" t="str" cm="1">
        <f t="array" ref="J1256">_xlfn.XLOOKUP($A1256,MedExam_Table[[#Headers],[#Data],[Customer ID]],MedExam_Table[[#Headers],[#Data],[Weight Status]],"Not Found",0)</f>
        <v>OverWeight</v>
      </c>
      <c r="K1256" t="str" cm="1">
        <f t="array" ref="K1256">_xlfn.XLOOKUP($A1256,MedExam_Table[[#Headers],[#Data],[Customer ID]],MedExam_Table[[#Headers],[#Data],[Diabetes Status]],"Not Found",0)</f>
        <v>Diabetes</v>
      </c>
      <c r="L1256" cm="1">
        <f t="array" ref="L1256">_xlfn.XLOOKUP($A1256,Hospitalisation_table[[#All],[Customer ID]],Hospitalisation_table[[#All],[Customer Age]],"Not Found",0)</f>
        <v>25</v>
      </c>
      <c r="M1256" t="str" cm="1">
        <f t="array" ref="M1256">_xlfn.XLOOKUP($A1256,Hospitalisation_table[[#All],[Customer ID]],Hospitalisation_table[[#All],[Date of Birth]],"Not Found",0)</f>
        <v>3-Sep-1997</v>
      </c>
      <c r="N1256" s="22" cm="1">
        <f t="array" ref="N1256">_xlfn.XLOOKUP($A1256,Hospitalisation_table[[#All],[Customer ID]],Hospitalisation_table[[#All],[charges]],"Not Found",0)</f>
        <v>2137.65</v>
      </c>
      <c r="O1256" t="str" cm="1">
        <f t="array" ref="O1256">_xlfn.XLOOKUP($A1256,Hospitalisation_table[[#All],[Customer ID]],Hospitalisation_table[[#All],[Hospital tier_Updated]],"Not Found",0)</f>
        <v>tier - 3</v>
      </c>
      <c r="P1256" t="str" cm="1">
        <f t="array" ref="P1256">_xlfn.XLOOKUP($A1256,Hospitalisation_table[[#All],[Customer ID]],Hospitalisation_table[[#All],[City tier_updated]],"Not Found",0)</f>
        <v>tier - 1</v>
      </c>
      <c r="Q1256" t="str" cm="1">
        <f t="array" ref="Q1256">_xlfn.XLOOKUP($A1256,Hospitalisation_table[[#All],[Customer ID]],Hospitalisation_table[[#All],[State ID Updated]],"Not Found",0)</f>
        <v>R1013</v>
      </c>
    </row>
    <row r="1257" spans="1:17" x14ac:dyDescent="0.3">
      <c r="A1257" s="14" t="s">
        <v>235</v>
      </c>
      <c r="B1257" t="str" cm="1">
        <f t="array" ref="B1257">_xlfn.XLOOKUP($A1257,CustomersName[[#All],[Customer ID]],CustomersName[[#All],[First Name]],"Not Found",0)</f>
        <v>Kristen</v>
      </c>
      <c r="C1257" cm="1">
        <f t="array" ref="C1257">_xlfn.XLOOKUP($A1257,MedExam_Table[[#Headers],[#Data],[Customer ID]],MedExam_Table[[#Headers],[#Data],[BMI]],"Not Found",0)</f>
        <v>36.575000000000003</v>
      </c>
      <c r="D1257" cm="1">
        <f t="array" ref="D1257">_xlfn.XLOOKUP($A1257,MedExam_Table[[#Headers],[#Data],[Customer ID]],MedExam_Table[[#Headers],[#Data],[HBA1C]],"Not Found",0)</f>
        <v>5.57</v>
      </c>
      <c r="E1257" t="str" cm="1">
        <f t="array" ref="E1257">_xlfn.XLOOKUP($A1257,MedExam_Table[[#Headers],[#Data],[Customer ID]],MedExam_Table[[#Headers],[#Data],[Heart Issues Updated]],"Not Found",0)</f>
        <v>No</v>
      </c>
      <c r="F1257" t="str" cm="1">
        <f t="array" ref="F1257">_xlfn.XLOOKUP($A1257,MedExam_Table[[#Headers],[#Data],[Customer ID]],MedExam_Table[[#Headers],[#Data],[Any Transplants Update]],"Not Found",0)</f>
        <v>No</v>
      </c>
      <c r="G1257" t="str" cm="1">
        <f t="array" ref="G1257">_xlfn.XLOOKUP($A1257,MedExam_Table[[#Headers],[#Data],[Customer ID]],MedExam_Table[[#Headers],[#Data],[Cancer history]],"Not Found",0)</f>
        <v>Yes</v>
      </c>
      <c r="H1257" cm="1">
        <f t="array" ref="H1257">_xlfn.XLOOKUP($A1257,MedExam_Table[[#Headers],[#Data],[Customer ID]],MedExam_Table[[#Headers],[#Data],[NumberOfMajorSurgeries_updated]],"Not Found",0)</f>
        <v>1</v>
      </c>
      <c r="I1257" t="str" cm="1">
        <f t="array" ref="I1257">_xlfn.XLOOKUP($A1257,MedExam_Table[[#Headers],[#Data],[Customer ID]],MedExam_Table[[#Headers],[#Data],[Smoker Updated]],"Not Found",0)</f>
        <v>No</v>
      </c>
      <c r="J1257" t="str" cm="1">
        <f t="array" ref="J1257">_xlfn.XLOOKUP($A1257,MedExam_Table[[#Headers],[#Data],[Customer ID]],MedExam_Table[[#Headers],[#Data],[Weight Status]],"Not Found",0)</f>
        <v>Obesity</v>
      </c>
      <c r="K1257" t="str" cm="1">
        <f t="array" ref="K1257">_xlfn.XLOOKUP($A1257,MedExam_Table[[#Headers],[#Data],[Customer ID]],MedExam_Table[[#Headers],[#Data],[Diabetes Status]],"Not Found",0)</f>
        <v>Normal</v>
      </c>
      <c r="L1257" cm="1">
        <f t="array" ref="L1257">_xlfn.XLOOKUP($A1257,Hospitalisation_table[[#All],[Customer ID]],Hospitalisation_table[[#All],[Customer Age]],"Not Found",0)</f>
        <v>19</v>
      </c>
      <c r="M1257" t="str" cm="1">
        <f t="array" ref="M1257">_xlfn.XLOOKUP($A1257,Hospitalisation_table[[#All],[Customer ID]],Hospitalisation_table[[#All],[Date of Birth]],"Not Found",0)</f>
        <v>26-Sep-2003</v>
      </c>
      <c r="N1257" s="22" cm="1">
        <f t="array" ref="N1257">_xlfn.XLOOKUP($A1257,Hospitalisation_table[[#All],[Customer ID]],Hospitalisation_table[[#All],[charges]],"Not Found",0)</f>
        <v>2136.88</v>
      </c>
      <c r="O1257" t="str" cm="1">
        <f t="array" ref="O1257">_xlfn.XLOOKUP($A1257,Hospitalisation_table[[#All],[Customer ID]],Hospitalisation_table[[#All],[Hospital tier_Updated]],"Not Found",0)</f>
        <v>tier - 2</v>
      </c>
      <c r="P1257" t="str" cm="1">
        <f t="array" ref="P1257">_xlfn.XLOOKUP($A1257,Hospitalisation_table[[#All],[Customer ID]],Hospitalisation_table[[#All],[City tier_updated]],"Not Found",0)</f>
        <v>tier - 2</v>
      </c>
      <c r="Q1257" t="str" cm="1">
        <f t="array" ref="Q1257">_xlfn.XLOOKUP($A1257,Hospitalisation_table[[#All],[Customer ID]],Hospitalisation_table[[#All],[State ID Updated]],"Not Found",0)</f>
        <v>R1012</v>
      </c>
    </row>
    <row r="1258" spans="1:17" x14ac:dyDescent="0.3">
      <c r="A1258" s="13" t="s">
        <v>234</v>
      </c>
      <c r="B1258" t="str" cm="1">
        <f t="array" ref="B1258">_xlfn.XLOOKUP($A1258,CustomersName[[#All],[Customer ID]],CustomersName[[#All],[First Name]],"Not Found",0)</f>
        <v>Cathehine C.</v>
      </c>
      <c r="C1258" cm="1">
        <f t="array" ref="C1258">_xlfn.XLOOKUP($A1258,MedExam_Table[[#Headers],[#Data],[Customer ID]],MedExam_Table[[#Headers],[#Data],[BMI]],"Not Found",0)</f>
        <v>35.15</v>
      </c>
      <c r="D1258" cm="1">
        <f t="array" ref="D1258">_xlfn.XLOOKUP($A1258,MedExam_Table[[#Headers],[#Data],[Customer ID]],MedExam_Table[[#Headers],[#Data],[HBA1C]],"Not Found",0)</f>
        <v>5.47</v>
      </c>
      <c r="E1258" t="str" cm="1">
        <f t="array" ref="E1258">_xlfn.XLOOKUP($A1258,MedExam_Table[[#Headers],[#Data],[Customer ID]],MedExam_Table[[#Headers],[#Data],[Heart Issues Updated]],"Not Found",0)</f>
        <v>No</v>
      </c>
      <c r="F1258" t="str" cm="1">
        <f t="array" ref="F1258">_xlfn.XLOOKUP($A1258,MedExam_Table[[#Headers],[#Data],[Customer ID]],MedExam_Table[[#Headers],[#Data],[Any Transplants Update]],"Not Found",0)</f>
        <v>No</v>
      </c>
      <c r="G1258" t="str" cm="1">
        <f t="array" ref="G1258">_xlfn.XLOOKUP($A1258,MedExam_Table[[#Headers],[#Data],[Customer ID]],MedExam_Table[[#Headers],[#Data],[Cancer history]],"Not Found",0)</f>
        <v>Yes</v>
      </c>
      <c r="H1258" cm="1">
        <f t="array" ref="H1258">_xlfn.XLOOKUP($A1258,MedExam_Table[[#Headers],[#Data],[Customer ID]],MedExam_Table[[#Headers],[#Data],[NumberOfMajorSurgeries_updated]],"Not Found",0)</f>
        <v>1</v>
      </c>
      <c r="I1258" t="str" cm="1">
        <f t="array" ref="I1258">_xlfn.XLOOKUP($A1258,MedExam_Table[[#Headers],[#Data],[Customer ID]],MedExam_Table[[#Headers],[#Data],[Smoker Updated]],"Not Found",0)</f>
        <v>No</v>
      </c>
      <c r="J1258" t="str" cm="1">
        <f t="array" ref="J1258">_xlfn.XLOOKUP($A1258,MedExam_Table[[#Headers],[#Data],[Customer ID]],MedExam_Table[[#Headers],[#Data],[Weight Status]],"Not Found",0)</f>
        <v>Obesity</v>
      </c>
      <c r="K1258" t="str" cm="1">
        <f t="array" ref="K1258">_xlfn.XLOOKUP($A1258,MedExam_Table[[#Headers],[#Data],[Customer ID]],MedExam_Table[[#Headers],[#Data],[Diabetes Status]],"Not Found",0)</f>
        <v>Normal</v>
      </c>
      <c r="L1258" cm="1">
        <f t="array" ref="L1258">_xlfn.XLOOKUP($A1258,Hospitalisation_table[[#All],[Customer ID]],Hospitalisation_table[[#All],[Customer Age]],"Not Found",0)</f>
        <v>19</v>
      </c>
      <c r="M1258" t="str" cm="1">
        <f t="array" ref="M1258">_xlfn.XLOOKUP($A1258,Hospitalisation_table[[#All],[Customer ID]],Hospitalisation_table[[#All],[Date of Birth]],"Not Found",0)</f>
        <v>1-Sep-2003</v>
      </c>
      <c r="N1258" s="22" cm="1">
        <f t="array" ref="N1258">_xlfn.XLOOKUP($A1258,Hospitalisation_table[[#All],[Customer ID]],Hospitalisation_table[[#All],[charges]],"Not Found",0)</f>
        <v>2134.9</v>
      </c>
      <c r="O1258" t="str" cm="1">
        <f t="array" ref="O1258">_xlfn.XLOOKUP($A1258,Hospitalisation_table[[#All],[Customer ID]],Hospitalisation_table[[#All],[Hospital tier_Updated]],"Not Found",0)</f>
        <v>tier - 2</v>
      </c>
      <c r="P1258" t="str" cm="1">
        <f t="array" ref="P1258">_xlfn.XLOOKUP($A1258,Hospitalisation_table[[#All],[Customer ID]],Hospitalisation_table[[#All],[City tier_updated]],"Not Found",0)</f>
        <v>tier - 3</v>
      </c>
      <c r="Q1258" t="str" cm="1">
        <f t="array" ref="Q1258">_xlfn.XLOOKUP($A1258,Hospitalisation_table[[#All],[Customer ID]],Hospitalisation_table[[#All],[State ID Updated]],"Not Found",0)</f>
        <v>R1012</v>
      </c>
    </row>
    <row r="1259" spans="1:17" x14ac:dyDescent="0.3">
      <c r="A1259" s="14" t="s">
        <v>2160</v>
      </c>
      <c r="B1259" t="str" cm="1">
        <f t="array" ref="B1259">_xlfn.XLOOKUP($A1259,CustomersName[[#All],[Customer ID]],CustomersName[[#All],[First Name]],"Not Found",0)</f>
        <v>Anh Andrew S</v>
      </c>
      <c r="C1259" cm="1">
        <f t="array" ref="C1259">_xlfn.XLOOKUP($A1259,MedExam_Table[[#Headers],[#Data],[Customer ID]],MedExam_Table[[#Headers],[#Data],[BMI]],"Not Found",0)</f>
        <v>29.06</v>
      </c>
      <c r="D1259" cm="1">
        <f t="array" ref="D1259">_xlfn.XLOOKUP($A1259,MedExam_Table[[#Headers],[#Data],[Customer ID]],MedExam_Table[[#Headers],[#Data],[HBA1C]],"Not Found",0)</f>
        <v>6.25</v>
      </c>
      <c r="E1259" t="str" cm="1">
        <f t="array" ref="E1259">_xlfn.XLOOKUP($A1259,MedExam_Table[[#Headers],[#Data],[Customer ID]],MedExam_Table[[#Headers],[#Data],[Heart Issues Updated]],"Not Found",0)</f>
        <v>Yes</v>
      </c>
      <c r="F1259" t="str" cm="1">
        <f t="array" ref="F1259">_xlfn.XLOOKUP($A1259,MedExam_Table[[#Headers],[#Data],[Customer ID]],MedExam_Table[[#Headers],[#Data],[Any Transplants Update]],"Not Found",0)</f>
        <v>No</v>
      </c>
      <c r="G1259" t="str" cm="1">
        <f t="array" ref="G1259">_xlfn.XLOOKUP($A1259,MedExam_Table[[#Headers],[#Data],[Customer ID]],MedExam_Table[[#Headers],[#Data],[Cancer history]],"Not Found",0)</f>
        <v>No</v>
      </c>
      <c r="H1259" cm="1">
        <f t="array" ref="H1259">_xlfn.XLOOKUP($A1259,MedExam_Table[[#Headers],[#Data],[Customer ID]],MedExam_Table[[#Headers],[#Data],[NumberOfMajorSurgeries_updated]],"Not Found",0)</f>
        <v>1</v>
      </c>
      <c r="I1259" t="str" cm="1">
        <f t="array" ref="I1259">_xlfn.XLOOKUP($A1259,MedExam_Table[[#Headers],[#Data],[Customer ID]],MedExam_Table[[#Headers],[#Data],[Smoker Updated]],"Not Found",0)</f>
        <v>Yes</v>
      </c>
      <c r="J1259" t="str" cm="1">
        <f t="array" ref="J1259">_xlfn.XLOOKUP($A1259,MedExam_Table[[#Headers],[#Data],[Customer ID]],MedExam_Table[[#Headers],[#Data],[Weight Status]],"Not Found",0)</f>
        <v>OverWeight</v>
      </c>
      <c r="K1259" t="str" cm="1">
        <f t="array" ref="K1259">_xlfn.XLOOKUP($A1259,MedExam_Table[[#Headers],[#Data],[Customer ID]],MedExam_Table[[#Headers],[#Data],[Diabetes Status]],"Not Found",0)</f>
        <v>Prediabetes</v>
      </c>
      <c r="L1259" cm="1">
        <f t="array" ref="L1259">_xlfn.XLOOKUP($A1259,Hospitalisation_table[[#All],[Customer ID]],Hospitalisation_table[[#All],[Customer Age]],"Not Found",0)</f>
        <v>58</v>
      </c>
      <c r="M1259" t="str" cm="1">
        <f t="array" ref="M1259">_xlfn.XLOOKUP($A1259,Hospitalisation_table[[#All],[Customer ID]],Hospitalisation_table[[#All],[Date of Birth]],"Not Found",0)</f>
        <v>29-Aug-1964</v>
      </c>
      <c r="N1259" s="22" cm="1">
        <f t="array" ref="N1259">_xlfn.XLOOKUP($A1259,Hospitalisation_table[[#All],[Customer ID]],Hospitalisation_table[[#All],[charges]],"Not Found",0)</f>
        <v>35573.26</v>
      </c>
      <c r="O1259" t="str" cm="1">
        <f t="array" ref="O1259">_xlfn.XLOOKUP($A1259,Hospitalisation_table[[#All],[Customer ID]],Hospitalisation_table[[#All],[Hospital tier_Updated]],"Not Found",0)</f>
        <v>tier - 2</v>
      </c>
      <c r="P1259" t="str" cm="1">
        <f t="array" ref="P1259">_xlfn.XLOOKUP($A1259,Hospitalisation_table[[#All],[Customer ID]],Hospitalisation_table[[#All],[City tier_updated]],"Not Found",0)</f>
        <v>tier - 1</v>
      </c>
      <c r="Q1259" t="str" cm="1">
        <f t="array" ref="Q1259">_xlfn.XLOOKUP($A1259,Hospitalisation_table[[#All],[Customer ID]],Hospitalisation_table[[#All],[State ID Updated]],"Not Found",0)</f>
        <v>R1011</v>
      </c>
    </row>
    <row r="1260" spans="1:17" x14ac:dyDescent="0.3">
      <c r="A1260" s="13" t="s">
        <v>233</v>
      </c>
      <c r="B1260" t="str" cm="1">
        <f t="array" ref="B1260">_xlfn.XLOOKUP($A1260,CustomersName[[#All],[Customer ID]],CustomersName[[#All],[First Name]],"Not Found",0)</f>
        <v>Paula</v>
      </c>
      <c r="C1260" cm="1">
        <f t="array" ref="C1260">_xlfn.XLOOKUP($A1260,MedExam_Table[[#Headers],[#Data],[Customer ID]],MedExam_Table[[#Headers],[#Data],[BMI]],"Not Found",0)</f>
        <v>32.11</v>
      </c>
      <c r="D1260" cm="1">
        <f t="array" ref="D1260">_xlfn.XLOOKUP($A1260,MedExam_Table[[#Headers],[#Data],[Customer ID]],MedExam_Table[[#Headers],[#Data],[HBA1C]],"Not Found",0)</f>
        <v>4.43</v>
      </c>
      <c r="E1260" t="str" cm="1">
        <f t="array" ref="E1260">_xlfn.XLOOKUP($A1260,MedExam_Table[[#Headers],[#Data],[Customer ID]],MedExam_Table[[#Headers],[#Data],[Heart Issues Updated]],"Not Found",0)</f>
        <v>No</v>
      </c>
      <c r="F1260" t="str" cm="1">
        <f t="array" ref="F1260">_xlfn.XLOOKUP($A1260,MedExam_Table[[#Headers],[#Data],[Customer ID]],MedExam_Table[[#Headers],[#Data],[Any Transplants Update]],"Not Found",0)</f>
        <v>No</v>
      </c>
      <c r="G1260" t="str" cm="1">
        <f t="array" ref="G1260">_xlfn.XLOOKUP($A1260,MedExam_Table[[#Headers],[#Data],[Customer ID]],MedExam_Table[[#Headers],[#Data],[Cancer history]],"Not Found",0)</f>
        <v>Yes</v>
      </c>
      <c r="H1260" cm="1">
        <f t="array" ref="H1260">_xlfn.XLOOKUP($A1260,MedExam_Table[[#Headers],[#Data],[Customer ID]],MedExam_Table[[#Headers],[#Data],[NumberOfMajorSurgeries_updated]],"Not Found",0)</f>
        <v>1</v>
      </c>
      <c r="I1260" t="str" cm="1">
        <f t="array" ref="I1260">_xlfn.XLOOKUP($A1260,MedExam_Table[[#Headers],[#Data],[Customer ID]],MedExam_Table[[#Headers],[#Data],[Smoker Updated]],"Not Found",0)</f>
        <v>No</v>
      </c>
      <c r="J1260" t="str" cm="1">
        <f t="array" ref="J1260">_xlfn.XLOOKUP($A1260,MedExam_Table[[#Headers],[#Data],[Customer ID]],MedExam_Table[[#Headers],[#Data],[Weight Status]],"Not Found",0)</f>
        <v>Obesity</v>
      </c>
      <c r="K1260" t="str" cm="1">
        <f t="array" ref="K1260">_xlfn.XLOOKUP($A1260,MedExam_Table[[#Headers],[#Data],[Customer ID]],MedExam_Table[[#Headers],[#Data],[Diabetes Status]],"Not Found",0)</f>
        <v>Normal</v>
      </c>
      <c r="L1260" cm="1">
        <f t="array" ref="L1260">_xlfn.XLOOKUP($A1260,Hospitalisation_table[[#All],[Customer ID]],Hospitalisation_table[[#All],[Customer Age]],"Not Found",0)</f>
        <v>19</v>
      </c>
      <c r="M1260" t="str" cm="1">
        <f t="array" ref="M1260">_xlfn.XLOOKUP($A1260,Hospitalisation_table[[#All],[Customer ID]],Hospitalisation_table[[#All],[Date of Birth]],"Not Found",0)</f>
        <v>22-Dec-2003</v>
      </c>
      <c r="N1260" s="22" cm="1">
        <f t="array" ref="N1260">_xlfn.XLOOKUP($A1260,Hospitalisation_table[[#All],[Customer ID]],Hospitalisation_table[[#All],[charges]],"Not Found",0)</f>
        <v>2130.6799999999998</v>
      </c>
      <c r="O1260" t="str" cm="1">
        <f t="array" ref="O1260">_xlfn.XLOOKUP($A1260,Hospitalisation_table[[#All],[Customer ID]],Hospitalisation_table[[#All],[Hospital tier_Updated]],"Not Found",0)</f>
        <v>tier - 2</v>
      </c>
      <c r="P1260" t="str" cm="1">
        <f t="array" ref="P1260">_xlfn.XLOOKUP($A1260,Hospitalisation_table[[#All],[Customer ID]],Hospitalisation_table[[#All],[City tier_updated]],"Not Found",0)</f>
        <v>tier - 3</v>
      </c>
      <c r="Q1260" t="str" cm="1">
        <f t="array" ref="Q1260">_xlfn.XLOOKUP($A1260,Hospitalisation_table[[#All],[Customer ID]],Hospitalisation_table[[#All],[State ID Updated]],"Not Found",0)</f>
        <v>R1012</v>
      </c>
    </row>
    <row r="1261" spans="1:17" x14ac:dyDescent="0.3">
      <c r="A1261" s="14" t="s">
        <v>232</v>
      </c>
      <c r="B1261" t="str" cm="1">
        <f t="array" ref="B1261">_xlfn.XLOOKUP($A1261,CustomersName[[#All],[Customer ID]],CustomersName[[#All],[First Name]],"Not Found",0)</f>
        <v>Evan</v>
      </c>
      <c r="C1261" cm="1">
        <f t="array" ref="C1261">_xlfn.XLOOKUP($A1261,MedExam_Table[[#Headers],[#Data],[Customer ID]],MedExam_Table[[#Headers],[#Data],[BMI]],"Not Found",0)</f>
        <v>30.495000000000001</v>
      </c>
      <c r="D1261" cm="1">
        <f t="array" ref="D1261">_xlfn.XLOOKUP($A1261,MedExam_Table[[#Headers],[#Data],[Customer ID]],MedExam_Table[[#Headers],[#Data],[HBA1C]],"Not Found",0)</f>
        <v>4.95</v>
      </c>
      <c r="E1261" t="str" cm="1">
        <f t="array" ref="E1261">_xlfn.XLOOKUP($A1261,MedExam_Table[[#Headers],[#Data],[Customer ID]],MedExam_Table[[#Headers],[#Data],[Heart Issues Updated]],"Not Found",0)</f>
        <v>No</v>
      </c>
      <c r="F1261" t="str" cm="1">
        <f t="array" ref="F1261">_xlfn.XLOOKUP($A1261,MedExam_Table[[#Headers],[#Data],[Customer ID]],MedExam_Table[[#Headers],[#Data],[Any Transplants Update]],"Not Found",0)</f>
        <v>No</v>
      </c>
      <c r="G1261" t="str" cm="1">
        <f t="array" ref="G1261">_xlfn.XLOOKUP($A1261,MedExam_Table[[#Headers],[#Data],[Customer ID]],MedExam_Table[[#Headers],[#Data],[Cancer history]],"Not Found",0)</f>
        <v>Yes</v>
      </c>
      <c r="H1261" cm="1">
        <f t="array" ref="H1261">_xlfn.XLOOKUP($A1261,MedExam_Table[[#Headers],[#Data],[Customer ID]],MedExam_Table[[#Headers],[#Data],[NumberOfMajorSurgeries_updated]],"Not Found",0)</f>
        <v>1</v>
      </c>
      <c r="I1261" t="str" cm="1">
        <f t="array" ref="I1261">_xlfn.XLOOKUP($A1261,MedExam_Table[[#Headers],[#Data],[Customer ID]],MedExam_Table[[#Headers],[#Data],[Smoker Updated]],"Not Found",0)</f>
        <v>No</v>
      </c>
      <c r="J1261" t="str" cm="1">
        <f t="array" ref="J1261">_xlfn.XLOOKUP($A1261,MedExam_Table[[#Headers],[#Data],[Customer ID]],MedExam_Table[[#Headers],[#Data],[Weight Status]],"Not Found",0)</f>
        <v>Obesity</v>
      </c>
      <c r="K1261" t="str" cm="1">
        <f t="array" ref="K1261">_xlfn.XLOOKUP($A1261,MedExam_Table[[#Headers],[#Data],[Customer ID]],MedExam_Table[[#Headers],[#Data],[Diabetes Status]],"Not Found",0)</f>
        <v>Normal</v>
      </c>
      <c r="L1261" cm="1">
        <f t="array" ref="L1261">_xlfn.XLOOKUP($A1261,Hospitalisation_table[[#All],[Customer ID]],Hospitalisation_table[[#All],[Customer Age]],"Not Found",0)</f>
        <v>19</v>
      </c>
      <c r="M1261" t="str" cm="1">
        <f t="array" ref="M1261">_xlfn.XLOOKUP($A1261,Hospitalisation_table[[#All],[Customer ID]],Hospitalisation_table[[#All],[Date of Birth]],"Not Found",0)</f>
        <v>30-Aug-2003</v>
      </c>
      <c r="N1261" s="22" cm="1">
        <f t="array" ref="N1261">_xlfn.XLOOKUP($A1261,Hospitalisation_table[[#All],[Customer ID]],Hospitalisation_table[[#All],[charges]],"Not Found",0)</f>
        <v>2128.4299999999998</v>
      </c>
      <c r="O1261" t="str" cm="1">
        <f t="array" ref="O1261">_xlfn.XLOOKUP($A1261,Hospitalisation_table[[#All],[Customer ID]],Hospitalisation_table[[#All],[Hospital tier_Updated]],"Not Found",0)</f>
        <v>tier - 2</v>
      </c>
      <c r="P1261" t="str" cm="1">
        <f t="array" ref="P1261">_xlfn.XLOOKUP($A1261,Hospitalisation_table[[#All],[Customer ID]],Hospitalisation_table[[#All],[City tier_updated]],"Not Found",0)</f>
        <v>tier - 1</v>
      </c>
      <c r="Q1261" t="str" cm="1">
        <f t="array" ref="Q1261">_xlfn.XLOOKUP($A1261,Hospitalisation_table[[#All],[Customer ID]],Hospitalisation_table[[#All],[State ID Updated]],"Not Found",0)</f>
        <v>R1012</v>
      </c>
    </row>
    <row r="1262" spans="1:17" x14ac:dyDescent="0.3">
      <c r="A1262" s="13" t="s">
        <v>231</v>
      </c>
      <c r="B1262" t="str" cm="1">
        <f t="array" ref="B1262">_xlfn.XLOOKUP($A1262,CustomersName[[#All],[Customer ID]],CustomersName[[#All],[First Name]],"Not Found",0)</f>
        <v>NahNathan J</v>
      </c>
      <c r="C1262" cm="1">
        <f t="array" ref="C1262">_xlfn.XLOOKUP($A1262,MedExam_Table[[#Headers],[#Data],[Customer ID]],MedExam_Table[[#Headers],[#Data],[BMI]],"Not Found",0)</f>
        <v>29.24</v>
      </c>
      <c r="D1262" cm="1">
        <f t="array" ref="D1262">_xlfn.XLOOKUP($A1262,MedExam_Table[[#Headers],[#Data],[Customer ID]],MedExam_Table[[#Headers],[#Data],[HBA1C]],"Not Found",0)</f>
        <v>4.04</v>
      </c>
      <c r="E1262" t="str" cm="1">
        <f t="array" ref="E1262">_xlfn.XLOOKUP($A1262,MedExam_Table[[#Headers],[#Data],[Customer ID]],MedExam_Table[[#Headers],[#Data],[Heart Issues Updated]],"Not Found",0)</f>
        <v>No</v>
      </c>
      <c r="F1262" t="str" cm="1">
        <f t="array" ref="F1262">_xlfn.XLOOKUP($A1262,MedExam_Table[[#Headers],[#Data],[Customer ID]],MedExam_Table[[#Headers],[#Data],[Any Transplants Update]],"Not Found",0)</f>
        <v>Yes</v>
      </c>
      <c r="G1262" t="str" cm="1">
        <f t="array" ref="G1262">_xlfn.XLOOKUP($A1262,MedExam_Table[[#Headers],[#Data],[Customer ID]],MedExam_Table[[#Headers],[#Data],[Cancer history]],"Not Found",0)</f>
        <v>No</v>
      </c>
      <c r="H1262" cm="1">
        <f t="array" ref="H1262">_xlfn.XLOOKUP($A1262,MedExam_Table[[#Headers],[#Data],[Customer ID]],MedExam_Table[[#Headers],[#Data],[NumberOfMajorSurgeries_updated]],"Not Found",0)</f>
        <v>1</v>
      </c>
      <c r="I1262" t="str" cm="1">
        <f t="array" ref="I1262">_xlfn.XLOOKUP($A1262,MedExam_Table[[#Headers],[#Data],[Customer ID]],MedExam_Table[[#Headers],[#Data],[Smoker Updated]],"Not Found",0)</f>
        <v>No</v>
      </c>
      <c r="J1262" t="str" cm="1">
        <f t="array" ref="J1262">_xlfn.XLOOKUP($A1262,MedExam_Table[[#Headers],[#Data],[Customer ID]],MedExam_Table[[#Headers],[#Data],[Weight Status]],"Not Found",0)</f>
        <v>OverWeight</v>
      </c>
      <c r="K1262" t="str" cm="1">
        <f t="array" ref="K1262">_xlfn.XLOOKUP($A1262,MedExam_Table[[#Headers],[#Data],[Customer ID]],MedExam_Table[[#Headers],[#Data],[Diabetes Status]],"Not Found",0)</f>
        <v>Normal</v>
      </c>
      <c r="L1262" cm="1">
        <f t="array" ref="L1262">_xlfn.XLOOKUP($A1262,Hospitalisation_table[[#All],[Customer ID]],Hospitalisation_table[[#All],[Customer Age]],"Not Found",0)</f>
        <v>18</v>
      </c>
      <c r="M1262" t="str" cm="1">
        <f t="array" ref="M1262">_xlfn.XLOOKUP($A1262,Hospitalisation_table[[#All],[Customer ID]],Hospitalisation_table[[#All],[Date of Birth]],"Not Found",0)</f>
        <v>4-Nov-2004</v>
      </c>
      <c r="N1262" s="22" cm="1">
        <f t="array" ref="N1262">_xlfn.XLOOKUP($A1262,Hospitalisation_table[[#All],[Customer ID]],Hospitalisation_table[[#All],[charges]],"Not Found",0)</f>
        <v>2118.61</v>
      </c>
      <c r="O1262" t="str" cm="1">
        <f t="array" ref="O1262">_xlfn.XLOOKUP($A1262,Hospitalisation_table[[#All],[Customer ID]],Hospitalisation_table[[#All],[Hospital tier_Updated]],"Not Found",0)</f>
        <v>tier - 2</v>
      </c>
      <c r="P1262" t="str" cm="1">
        <f t="array" ref="P1262">_xlfn.XLOOKUP($A1262,Hospitalisation_table[[#All],[Customer ID]],Hospitalisation_table[[#All],[City tier_updated]],"Not Found",0)</f>
        <v>tier - 1</v>
      </c>
      <c r="Q1262" t="str" cm="1">
        <f t="array" ref="Q1262">_xlfn.XLOOKUP($A1262,Hospitalisation_table[[#All],[Customer ID]],Hospitalisation_table[[#All],[State ID Updated]],"Not Found",0)</f>
        <v>R1012</v>
      </c>
    </row>
    <row r="1263" spans="1:17" x14ac:dyDescent="0.3">
      <c r="A1263" s="14" t="s">
        <v>230</v>
      </c>
      <c r="B1263" t="str" cm="1">
        <f t="array" ref="B1263">_xlfn.XLOOKUP($A1263,CustomersName[[#All],[Customer ID]],CustomersName[[#All],[First Name]],"Not Found",0)</f>
        <v>Ashhey M</v>
      </c>
      <c r="C1263" cm="1">
        <f t="array" ref="C1263">_xlfn.XLOOKUP($A1263,MedExam_Table[[#Headers],[#Data],[Customer ID]],MedExam_Table[[#Headers],[#Data],[BMI]],"Not Found",0)</f>
        <v>22.515000000000001</v>
      </c>
      <c r="D1263" cm="1">
        <f t="array" ref="D1263">_xlfn.XLOOKUP($A1263,MedExam_Table[[#Headers],[#Data],[Customer ID]],MedExam_Table[[#Headers],[#Data],[HBA1C]],"Not Found",0)</f>
        <v>5.93</v>
      </c>
      <c r="E1263" t="str" cm="1">
        <f t="array" ref="E1263">_xlfn.XLOOKUP($A1263,MedExam_Table[[#Headers],[#Data],[Customer ID]],MedExam_Table[[#Headers],[#Data],[Heart Issues Updated]],"Not Found",0)</f>
        <v>No</v>
      </c>
      <c r="F1263" t="str" cm="1">
        <f t="array" ref="F1263">_xlfn.XLOOKUP($A1263,MedExam_Table[[#Headers],[#Data],[Customer ID]],MedExam_Table[[#Headers],[#Data],[Any Transplants Update]],"Not Found",0)</f>
        <v>No</v>
      </c>
      <c r="G1263" t="str" cm="1">
        <f t="array" ref="G1263">_xlfn.XLOOKUP($A1263,MedExam_Table[[#Headers],[#Data],[Customer ID]],MedExam_Table[[#Headers],[#Data],[Cancer history]],"Not Found",0)</f>
        <v>Yes</v>
      </c>
      <c r="H1263" cm="1">
        <f t="array" ref="H1263">_xlfn.XLOOKUP($A1263,MedExam_Table[[#Headers],[#Data],[Customer ID]],MedExam_Table[[#Headers],[#Data],[NumberOfMajorSurgeries_updated]],"Not Found",0)</f>
        <v>1</v>
      </c>
      <c r="I1263" t="str" cm="1">
        <f t="array" ref="I1263">_xlfn.XLOOKUP($A1263,MedExam_Table[[#Headers],[#Data],[Customer ID]],MedExam_Table[[#Headers],[#Data],[Smoker Updated]],"Not Found",0)</f>
        <v>No</v>
      </c>
      <c r="J1263" t="str" cm="1">
        <f t="array" ref="J1263">_xlfn.XLOOKUP($A1263,MedExam_Table[[#Headers],[#Data],[Customer ID]],MedExam_Table[[#Headers],[#Data],[Weight Status]],"Not Found",0)</f>
        <v>NormalWeight</v>
      </c>
      <c r="K1263" t="str" cm="1">
        <f t="array" ref="K1263">_xlfn.XLOOKUP($A1263,MedExam_Table[[#Headers],[#Data],[Customer ID]],MedExam_Table[[#Headers],[#Data],[Diabetes Status]],"Not Found",0)</f>
        <v>Prediabetes</v>
      </c>
      <c r="L1263" cm="1">
        <f t="array" ref="L1263">_xlfn.XLOOKUP($A1263,Hospitalisation_table[[#All],[Customer ID]],Hospitalisation_table[[#All],[Customer Age]],"Not Found",0)</f>
        <v>19</v>
      </c>
      <c r="M1263" t="str" cm="1">
        <f t="array" ref="M1263">_xlfn.XLOOKUP($A1263,Hospitalisation_table[[#All],[Customer ID]],Hospitalisation_table[[#All],[Date of Birth]],"Not Found",0)</f>
        <v>30-Sep-2003</v>
      </c>
      <c r="N1263" s="22" cm="1">
        <f t="array" ref="N1263">_xlfn.XLOOKUP($A1263,Hospitalisation_table[[#All],[Customer ID]],Hospitalisation_table[[#All],[charges]],"Not Found",0)</f>
        <v>2117.34</v>
      </c>
      <c r="O1263" t="str" cm="1">
        <f t="array" ref="O1263">_xlfn.XLOOKUP($A1263,Hospitalisation_table[[#All],[Customer ID]],Hospitalisation_table[[#All],[Hospital tier_Updated]],"Not Found",0)</f>
        <v>tier - 2</v>
      </c>
      <c r="P1263" t="str" cm="1">
        <f t="array" ref="P1263">_xlfn.XLOOKUP($A1263,Hospitalisation_table[[#All],[Customer ID]],Hospitalisation_table[[#All],[City tier_updated]],"Not Found",0)</f>
        <v>tier - 3</v>
      </c>
      <c r="Q1263" t="str" cm="1">
        <f t="array" ref="Q1263">_xlfn.XLOOKUP($A1263,Hospitalisation_table[[#All],[Customer ID]],Hospitalisation_table[[#All],[State ID Updated]],"Not Found",0)</f>
        <v>R1012</v>
      </c>
    </row>
    <row r="1264" spans="1:17" x14ac:dyDescent="0.3">
      <c r="A1264" s="13" t="s">
        <v>229</v>
      </c>
      <c r="B1264" t="str" cm="1">
        <f t="array" ref="B1264">_xlfn.XLOOKUP($A1264,CustomersName[[#All],[Customer ID]],CustomersName[[#All],[First Name]],"Not Found",0)</f>
        <v>Jason</v>
      </c>
      <c r="C1264" cm="1">
        <f t="array" ref="C1264">_xlfn.XLOOKUP($A1264,MedExam_Table[[#Headers],[#Data],[Customer ID]],MedExam_Table[[#Headers],[#Data],[BMI]],"Not Found",0)</f>
        <v>15.65</v>
      </c>
      <c r="D1264" cm="1">
        <f t="array" ref="D1264">_xlfn.XLOOKUP($A1264,MedExam_Table[[#Headers],[#Data],[Customer ID]],MedExam_Table[[#Headers],[#Data],[HBA1C]],"Not Found",0)</f>
        <v>4.2300000000000004</v>
      </c>
      <c r="E1264" t="str" cm="1">
        <f t="array" ref="E1264">_xlfn.XLOOKUP($A1264,MedExam_Table[[#Headers],[#Data],[Customer ID]],MedExam_Table[[#Headers],[#Data],[Heart Issues Updated]],"Not Found",0)</f>
        <v>No</v>
      </c>
      <c r="F1264" t="str" cm="1">
        <f t="array" ref="F1264">_xlfn.XLOOKUP($A1264,MedExam_Table[[#Headers],[#Data],[Customer ID]],MedExam_Table[[#Headers],[#Data],[Any Transplants Update]],"Not Found",0)</f>
        <v>No</v>
      </c>
      <c r="G1264" t="str" cm="1">
        <f t="array" ref="G1264">_xlfn.XLOOKUP($A1264,MedExam_Table[[#Headers],[#Data],[Customer ID]],MedExam_Table[[#Headers],[#Data],[Cancer history]],"Not Found",0)</f>
        <v>No</v>
      </c>
      <c r="H1264" cm="1">
        <f t="array" ref="H1264">_xlfn.XLOOKUP($A1264,MedExam_Table[[#Headers],[#Data],[Customer ID]],MedExam_Table[[#Headers],[#Data],[NumberOfMajorSurgeries_updated]],"Not Found",0)</f>
        <v>0</v>
      </c>
      <c r="I1264" t="str" cm="1">
        <f t="array" ref="I1264">_xlfn.XLOOKUP($A1264,MedExam_Table[[#Headers],[#Data],[Customer ID]],MedExam_Table[[#Headers],[#Data],[Smoker Updated]],"Not Found",0)</f>
        <v>No</v>
      </c>
      <c r="J1264" t="str" cm="1">
        <f t="array" ref="J1264">_xlfn.XLOOKUP($A1264,MedExam_Table[[#Headers],[#Data],[Customer ID]],MedExam_Table[[#Headers],[#Data],[Weight Status]],"Not Found",0)</f>
        <v>Underweight</v>
      </c>
      <c r="K1264" t="str" cm="1">
        <f t="array" ref="K1264">_xlfn.XLOOKUP($A1264,MedExam_Table[[#Headers],[#Data],[Customer ID]],MedExam_Table[[#Headers],[#Data],[Diabetes Status]],"Not Found",0)</f>
        <v>Normal</v>
      </c>
      <c r="L1264" cm="1">
        <f t="array" ref="L1264">_xlfn.XLOOKUP($A1264,Hospitalisation_table[[#All],[Customer ID]],Hospitalisation_table[[#All],[Customer Age]],"Not Found",0)</f>
        <v>33</v>
      </c>
      <c r="M1264" t="str" cm="1">
        <f t="array" ref="M1264">_xlfn.XLOOKUP($A1264,Hospitalisation_table[[#All],[Customer ID]],Hospitalisation_table[[#All],[Date of Birth]],"Not Found",0)</f>
        <v>21-Jul-1989</v>
      </c>
      <c r="N1264" s="22" cm="1">
        <f t="array" ref="N1264">_xlfn.XLOOKUP($A1264,Hospitalisation_table[[#All],[Customer ID]],Hospitalisation_table[[#All],[charges]],"Not Found",0)</f>
        <v>2106.2600000000002</v>
      </c>
      <c r="O1264" t="str" cm="1">
        <f t="array" ref="O1264">_xlfn.XLOOKUP($A1264,Hospitalisation_table[[#All],[Customer ID]],Hospitalisation_table[[#All],[Hospital tier_Updated]],"Not Found",0)</f>
        <v>tier - 2</v>
      </c>
      <c r="P1264" t="str" cm="1">
        <f t="array" ref="P1264">_xlfn.XLOOKUP($A1264,Hospitalisation_table[[#All],[Customer ID]],Hospitalisation_table[[#All],[City tier_updated]],"Not Found",0)</f>
        <v>tier - 2</v>
      </c>
      <c r="Q1264" t="str" cm="1">
        <f t="array" ref="Q1264">_xlfn.XLOOKUP($A1264,Hospitalisation_table[[#All],[Customer ID]],Hospitalisation_table[[#All],[State ID Updated]],"Not Found",0)</f>
        <v>R1013</v>
      </c>
    </row>
    <row r="1265" spans="1:17" x14ac:dyDescent="0.3">
      <c r="A1265" s="14" t="s">
        <v>228</v>
      </c>
      <c r="B1265" t="str" cm="1">
        <f t="array" ref="B1265">_xlfn.XLOOKUP($A1265,CustomersName[[#All],[Customer ID]],CustomersName[[#All],[First Name]],"Not Found",0)</f>
        <v>Marshall</v>
      </c>
      <c r="C1265" cm="1">
        <f t="array" ref="C1265">_xlfn.XLOOKUP($A1265,MedExam_Table[[#Headers],[#Data],[Customer ID]],MedExam_Table[[#Headers],[#Data],[BMI]],"Not Found",0)</f>
        <v>27.36</v>
      </c>
      <c r="D1265" cm="1">
        <f t="array" ref="D1265">_xlfn.XLOOKUP($A1265,MedExam_Table[[#Headers],[#Data],[Customer ID]],MedExam_Table[[#Headers],[#Data],[HBA1C]],"Not Found",0)</f>
        <v>5.59</v>
      </c>
      <c r="E1265" t="str" cm="1">
        <f t="array" ref="E1265">_xlfn.XLOOKUP($A1265,MedExam_Table[[#Headers],[#Data],[Customer ID]],MedExam_Table[[#Headers],[#Data],[Heart Issues Updated]],"Not Found",0)</f>
        <v>Yes</v>
      </c>
      <c r="F1265" t="str" cm="1">
        <f t="array" ref="F1265">_xlfn.XLOOKUP($A1265,MedExam_Table[[#Headers],[#Data],[Customer ID]],MedExam_Table[[#Headers],[#Data],[Any Transplants Update]],"Not Found",0)</f>
        <v>No</v>
      </c>
      <c r="G1265" t="str" cm="1">
        <f t="array" ref="G1265">_xlfn.XLOOKUP($A1265,MedExam_Table[[#Headers],[#Data],[Customer ID]],MedExam_Table[[#Headers],[#Data],[Cancer history]],"Not Found",0)</f>
        <v>No</v>
      </c>
      <c r="H1265" cm="1">
        <f t="array" ref="H1265">_xlfn.XLOOKUP($A1265,MedExam_Table[[#Headers],[#Data],[Customer ID]],MedExam_Table[[#Headers],[#Data],[NumberOfMajorSurgeries_updated]],"Not Found",0)</f>
        <v>0</v>
      </c>
      <c r="I1265" t="str" cm="1">
        <f t="array" ref="I1265">_xlfn.XLOOKUP($A1265,MedExam_Table[[#Headers],[#Data],[Customer ID]],MedExam_Table[[#Headers],[#Data],[Smoker Updated]],"Not Found",0)</f>
        <v>No</v>
      </c>
      <c r="J1265" t="str" cm="1">
        <f t="array" ref="J1265">_xlfn.XLOOKUP($A1265,MedExam_Table[[#Headers],[#Data],[Customer ID]],MedExam_Table[[#Headers],[#Data],[Weight Status]],"Not Found",0)</f>
        <v>OverWeight</v>
      </c>
      <c r="K1265" t="str" cm="1">
        <f t="array" ref="K1265">_xlfn.XLOOKUP($A1265,MedExam_Table[[#Headers],[#Data],[Customer ID]],MedExam_Table[[#Headers],[#Data],[Diabetes Status]],"Not Found",0)</f>
        <v>Normal</v>
      </c>
      <c r="L1265" cm="1">
        <f t="array" ref="L1265">_xlfn.XLOOKUP($A1265,Hospitalisation_table[[#All],[Customer ID]],Hospitalisation_table[[#All],[Customer Age]],"Not Found",0)</f>
        <v>21</v>
      </c>
      <c r="M1265" t="str" cm="1">
        <f t="array" ref="M1265">_xlfn.XLOOKUP($A1265,Hospitalisation_table[[#All],[Customer ID]],Hospitalisation_table[[#All],[Date of Birth]],"Not Found",0)</f>
        <v>28-Nov-2001</v>
      </c>
      <c r="N1265" s="22" cm="1">
        <f t="array" ref="N1265">_xlfn.XLOOKUP($A1265,Hospitalisation_table[[#All],[Customer ID]],Hospitalisation_table[[#All],[charges]],"Not Found",0)</f>
        <v>2104.11</v>
      </c>
      <c r="O1265" t="str" cm="1">
        <f t="array" ref="O1265">_xlfn.XLOOKUP($A1265,Hospitalisation_table[[#All],[Customer ID]],Hospitalisation_table[[#All],[Hospital tier_Updated]],"Not Found",0)</f>
        <v>tier - 2</v>
      </c>
      <c r="P1265" t="str" cm="1">
        <f t="array" ref="P1265">_xlfn.XLOOKUP($A1265,Hospitalisation_table[[#All],[Customer ID]],Hospitalisation_table[[#All],[City tier_updated]],"Not Found",0)</f>
        <v>tier - 1</v>
      </c>
      <c r="Q1265" t="str" cm="1">
        <f t="array" ref="Q1265">_xlfn.XLOOKUP($A1265,Hospitalisation_table[[#All],[Customer ID]],Hospitalisation_table[[#All],[State ID Updated]],"Not Found",0)</f>
        <v>R1016</v>
      </c>
    </row>
    <row r="1266" spans="1:17" x14ac:dyDescent="0.3">
      <c r="A1266" s="13" t="s">
        <v>227</v>
      </c>
      <c r="B1266" t="str" cm="1">
        <f t="array" ref="B1266">_xlfn.XLOOKUP($A1266,CustomersName[[#All],[Customer ID]],CustomersName[[#All],[First Name]],"Not Found",0)</f>
        <v>Lavar</v>
      </c>
      <c r="C1266" cm="1">
        <f t="array" ref="C1266">_xlfn.XLOOKUP($A1266,MedExam_Table[[#Headers],[#Data],[Customer ID]],MedExam_Table[[#Headers],[#Data],[BMI]],"Not Found",0)</f>
        <v>22.3</v>
      </c>
      <c r="D1266" cm="1">
        <f t="array" ref="D1266">_xlfn.XLOOKUP($A1266,MedExam_Table[[#Headers],[#Data],[Customer ID]],MedExam_Table[[#Headers],[#Data],[HBA1C]],"Not Found",0)</f>
        <v>4.8899999999999997</v>
      </c>
      <c r="E1266" t="str" cm="1">
        <f t="array" ref="E1266">_xlfn.XLOOKUP($A1266,MedExam_Table[[#Headers],[#Data],[Customer ID]],MedExam_Table[[#Headers],[#Data],[Heart Issues Updated]],"Not Found",0)</f>
        <v>Yes</v>
      </c>
      <c r="F1266" t="str" cm="1">
        <f t="array" ref="F1266">_xlfn.XLOOKUP($A1266,MedExam_Table[[#Headers],[#Data],[Customer ID]],MedExam_Table[[#Headers],[#Data],[Any Transplants Update]],"Not Found",0)</f>
        <v>No</v>
      </c>
      <c r="G1266" t="str" cm="1">
        <f t="array" ref="G1266">_xlfn.XLOOKUP($A1266,MedExam_Table[[#Headers],[#Data],[Customer ID]],MedExam_Table[[#Headers],[#Data],[Cancer history]],"Not Found",0)</f>
        <v>No</v>
      </c>
      <c r="H1266" cm="1">
        <f t="array" ref="H1266">_xlfn.XLOOKUP($A1266,MedExam_Table[[#Headers],[#Data],[Customer ID]],MedExam_Table[[#Headers],[#Data],[NumberOfMajorSurgeries_updated]],"Not Found",0)</f>
        <v>0</v>
      </c>
      <c r="I1266" t="str" cm="1">
        <f t="array" ref="I1266">_xlfn.XLOOKUP($A1266,MedExam_Table[[#Headers],[#Data],[Customer ID]],MedExam_Table[[#Headers],[#Data],[Smoker Updated]],"Not Found",0)</f>
        <v>No</v>
      </c>
      <c r="J1266" t="str" cm="1">
        <f t="array" ref="J1266">_xlfn.XLOOKUP($A1266,MedExam_Table[[#Headers],[#Data],[Customer ID]],MedExam_Table[[#Headers],[#Data],[Weight Status]],"Not Found",0)</f>
        <v>NormalWeight</v>
      </c>
      <c r="K1266" t="str" cm="1">
        <f t="array" ref="K1266">_xlfn.XLOOKUP($A1266,MedExam_Table[[#Headers],[#Data],[Customer ID]],MedExam_Table[[#Headers],[#Data],[Diabetes Status]],"Not Found",0)</f>
        <v>Normal</v>
      </c>
      <c r="L1266" cm="1">
        <f t="array" ref="L1266">_xlfn.XLOOKUP($A1266,Hospitalisation_table[[#All],[Customer ID]],Hospitalisation_table[[#All],[Customer Age]],"Not Found",0)</f>
        <v>21</v>
      </c>
      <c r="M1266" t="str" cm="1">
        <f t="array" ref="M1266">_xlfn.XLOOKUP($A1266,Hospitalisation_table[[#All],[Customer ID]],Hospitalisation_table[[#All],[Date of Birth]],"Not Found",0)</f>
        <v>22-Jun-2001</v>
      </c>
      <c r="N1266" s="22" cm="1">
        <f t="array" ref="N1266">_xlfn.XLOOKUP($A1266,Hospitalisation_table[[#All],[Customer ID]],Hospitalisation_table[[#All],[charges]],"Not Found",0)</f>
        <v>2103.08</v>
      </c>
      <c r="O1266" t="str" cm="1">
        <f t="array" ref="O1266">_xlfn.XLOOKUP($A1266,Hospitalisation_table[[#All],[Customer ID]],Hospitalisation_table[[#All],[Hospital tier_Updated]],"Not Found",0)</f>
        <v>tier - 3</v>
      </c>
      <c r="P1266" t="str" cm="1">
        <f t="array" ref="P1266">_xlfn.XLOOKUP($A1266,Hospitalisation_table[[#All],[Customer ID]],Hospitalisation_table[[#All],[City tier_updated]],"Not Found",0)</f>
        <v>tier - 2</v>
      </c>
      <c r="Q1266" t="str" cm="1">
        <f t="array" ref="Q1266">_xlfn.XLOOKUP($A1266,Hospitalisation_table[[#All],[Customer ID]],Hospitalisation_table[[#All],[State ID Updated]],"Not Found",0)</f>
        <v>R1011</v>
      </c>
    </row>
    <row r="1267" spans="1:17" x14ac:dyDescent="0.3">
      <c r="A1267" s="14" t="s">
        <v>226</v>
      </c>
      <c r="B1267" t="str" cm="1">
        <f t="array" ref="B1267">_xlfn.XLOOKUP($A1267,CustomersName[[#All],[Customer ID]],CustomersName[[#All],[First Name]],"Not Found",0)</f>
        <v>Charlie T.</v>
      </c>
      <c r="C1267" cm="1">
        <f t="array" ref="C1267">_xlfn.XLOOKUP($A1267,MedExam_Table[[#Headers],[#Data],[Customer ID]],MedExam_Table[[#Headers],[#Data],[BMI]],"Not Found",0)</f>
        <v>26.03</v>
      </c>
      <c r="D1267" cm="1">
        <f t="array" ref="D1267">_xlfn.XLOOKUP($A1267,MedExam_Table[[#Headers],[#Data],[Customer ID]],MedExam_Table[[#Headers],[#Data],[HBA1C]],"Not Found",0)</f>
        <v>5.81</v>
      </c>
      <c r="E1267" t="str" cm="1">
        <f t="array" ref="E1267">_xlfn.XLOOKUP($A1267,MedExam_Table[[#Headers],[#Data],[Customer ID]],MedExam_Table[[#Headers],[#Data],[Heart Issues Updated]],"Not Found",0)</f>
        <v>Yes</v>
      </c>
      <c r="F1267" t="str" cm="1">
        <f t="array" ref="F1267">_xlfn.XLOOKUP($A1267,MedExam_Table[[#Headers],[#Data],[Customer ID]],MedExam_Table[[#Headers],[#Data],[Any Transplants Update]],"Not Found",0)</f>
        <v>No</v>
      </c>
      <c r="G1267" t="str" cm="1">
        <f t="array" ref="G1267">_xlfn.XLOOKUP($A1267,MedExam_Table[[#Headers],[#Data],[Customer ID]],MedExam_Table[[#Headers],[#Data],[Cancer history]],"Not Found",0)</f>
        <v>No</v>
      </c>
      <c r="H1267" cm="1">
        <f t="array" ref="H1267">_xlfn.XLOOKUP($A1267,MedExam_Table[[#Headers],[#Data],[Customer ID]],MedExam_Table[[#Headers],[#Data],[NumberOfMajorSurgeries_updated]],"Not Found",0)</f>
        <v>0</v>
      </c>
      <c r="I1267" t="str" cm="1">
        <f t="array" ref="I1267">_xlfn.XLOOKUP($A1267,MedExam_Table[[#Headers],[#Data],[Customer ID]],MedExam_Table[[#Headers],[#Data],[Smoker Updated]],"Not Found",0)</f>
        <v>No</v>
      </c>
      <c r="J1267" t="str" cm="1">
        <f t="array" ref="J1267">_xlfn.XLOOKUP($A1267,MedExam_Table[[#Headers],[#Data],[Customer ID]],MedExam_Table[[#Headers],[#Data],[Weight Status]],"Not Found",0)</f>
        <v>OverWeight</v>
      </c>
      <c r="K1267" t="str" cm="1">
        <f t="array" ref="K1267">_xlfn.XLOOKUP($A1267,MedExam_Table[[#Headers],[#Data],[Customer ID]],MedExam_Table[[#Headers],[#Data],[Diabetes Status]],"Not Found",0)</f>
        <v>Prediabetes</v>
      </c>
      <c r="L1267" cm="1">
        <f t="array" ref="L1267">_xlfn.XLOOKUP($A1267,Hospitalisation_table[[#All],[Customer ID]],Hospitalisation_table[[#All],[Customer Age]],"Not Found",0)</f>
        <v>21</v>
      </c>
      <c r="M1267" t="str" cm="1">
        <f t="array" ref="M1267">_xlfn.XLOOKUP($A1267,Hospitalisation_table[[#All],[Customer ID]],Hospitalisation_table[[#All],[Date of Birth]],"Not Found",0)</f>
        <v>14-Aug-2001</v>
      </c>
      <c r="N1267" s="22" cm="1">
        <f t="array" ref="N1267">_xlfn.XLOOKUP($A1267,Hospitalisation_table[[#All],[Customer ID]],Hospitalisation_table[[#All],[charges]],"Not Found",0)</f>
        <v>2102.2600000000002</v>
      </c>
      <c r="O1267" t="str" cm="1">
        <f t="array" ref="O1267">_xlfn.XLOOKUP($A1267,Hospitalisation_table[[#All],[Customer ID]],Hospitalisation_table[[#All],[Hospital tier_Updated]],"Not Found",0)</f>
        <v>tier - 3</v>
      </c>
      <c r="P1267" t="str" cm="1">
        <f t="array" ref="P1267">_xlfn.XLOOKUP($A1267,Hospitalisation_table[[#All],[Customer ID]],Hospitalisation_table[[#All],[City tier_updated]],"Not Found",0)</f>
        <v>tier - 2</v>
      </c>
      <c r="Q1267" t="str" cm="1">
        <f t="array" ref="Q1267">_xlfn.XLOOKUP($A1267,Hospitalisation_table[[#All],[Customer ID]],Hospitalisation_table[[#All],[State ID Updated]],"Not Found",0)</f>
        <v>R1019</v>
      </c>
    </row>
    <row r="1268" spans="1:17" x14ac:dyDescent="0.3">
      <c r="A1268" s="13" t="s">
        <v>225</v>
      </c>
      <c r="B1268" t="str" cm="1">
        <f t="array" ref="B1268">_xlfn.XLOOKUP($A1268,CustomersName[[#All],[Customer ID]],CustomersName[[#All],[First Name]],"Not Found",0)</f>
        <v>Lauren</v>
      </c>
      <c r="C1268" cm="1">
        <f t="array" ref="C1268">_xlfn.XLOOKUP($A1268,MedExam_Table[[#Headers],[#Data],[Customer ID]],MedExam_Table[[#Headers],[#Data],[BMI]],"Not Found",0)</f>
        <v>27.74</v>
      </c>
      <c r="D1268" cm="1">
        <f t="array" ref="D1268">_xlfn.XLOOKUP($A1268,MedExam_Table[[#Headers],[#Data],[Customer ID]],MedExam_Table[[#Headers],[#Data],[HBA1C]],"Not Found",0)</f>
        <v>4.29</v>
      </c>
      <c r="E1268" t="str" cm="1">
        <f t="array" ref="E1268">_xlfn.XLOOKUP($A1268,MedExam_Table[[#Headers],[#Data],[Customer ID]],MedExam_Table[[#Headers],[#Data],[Heart Issues Updated]],"Not Found",0)</f>
        <v>No</v>
      </c>
      <c r="F1268" t="str" cm="1">
        <f t="array" ref="F1268">_xlfn.XLOOKUP($A1268,MedExam_Table[[#Headers],[#Data],[Customer ID]],MedExam_Table[[#Headers],[#Data],[Any Transplants Update]],"Not Found",0)</f>
        <v>Yes</v>
      </c>
      <c r="G1268" t="str" cm="1">
        <f t="array" ref="G1268">_xlfn.XLOOKUP($A1268,MedExam_Table[[#Headers],[#Data],[Customer ID]],MedExam_Table[[#Headers],[#Data],[Cancer history]],"Not Found",0)</f>
        <v>No</v>
      </c>
      <c r="H1268" cm="1">
        <f t="array" ref="H1268">_xlfn.XLOOKUP($A1268,MedExam_Table[[#Headers],[#Data],[Customer ID]],MedExam_Table[[#Headers],[#Data],[NumberOfMajorSurgeries_updated]],"Not Found",0)</f>
        <v>1</v>
      </c>
      <c r="I1268" t="str" cm="1">
        <f t="array" ref="I1268">_xlfn.XLOOKUP($A1268,MedExam_Table[[#Headers],[#Data],[Customer ID]],MedExam_Table[[#Headers],[#Data],[Smoker Updated]],"Not Found",0)</f>
        <v>No</v>
      </c>
      <c r="J1268" t="str" cm="1">
        <f t="array" ref="J1268">_xlfn.XLOOKUP($A1268,MedExam_Table[[#Headers],[#Data],[Customer ID]],MedExam_Table[[#Headers],[#Data],[Weight Status]],"Not Found",0)</f>
        <v>OverWeight</v>
      </c>
      <c r="K1268" t="str" cm="1">
        <f t="array" ref="K1268">_xlfn.XLOOKUP($A1268,MedExam_Table[[#Headers],[#Data],[Customer ID]],MedExam_Table[[#Headers],[#Data],[Diabetes Status]],"Not Found",0)</f>
        <v>Normal</v>
      </c>
      <c r="L1268" cm="1">
        <f t="array" ref="L1268">_xlfn.XLOOKUP($A1268,Hospitalisation_table[[#All],[Customer ID]],Hospitalisation_table[[#All],[Customer Age]],"Not Found",0)</f>
        <v>18</v>
      </c>
      <c r="M1268" t="str" cm="1">
        <f t="array" ref="M1268">_xlfn.XLOOKUP($A1268,Hospitalisation_table[[#All],[Customer ID]],Hospitalisation_table[[#All],[Date of Birth]],"Not Found",0)</f>
        <v>12-Jun-2004</v>
      </c>
      <c r="N1268" s="22" cm="1">
        <f t="array" ref="N1268">_xlfn.XLOOKUP($A1268,Hospitalisation_table[[#All],[Customer ID]],Hospitalisation_table[[#All],[charges]],"Not Found",0)</f>
        <v>2094.1</v>
      </c>
      <c r="O1268" t="str" cm="1">
        <f t="array" ref="O1268">_xlfn.XLOOKUP($A1268,Hospitalisation_table[[#All],[Customer ID]],Hospitalisation_table[[#All],[Hospital tier_Updated]],"Not Found",0)</f>
        <v>tier - 3</v>
      </c>
      <c r="P1268" t="str" cm="1">
        <f t="array" ref="P1268">_xlfn.XLOOKUP($A1268,Hospitalisation_table[[#All],[Customer ID]],Hospitalisation_table[[#All],[City tier_updated]],"Not Found",0)</f>
        <v>tier - 2</v>
      </c>
      <c r="Q1268" t="str" cm="1">
        <f t="array" ref="Q1268">_xlfn.XLOOKUP($A1268,Hospitalisation_table[[#All],[Customer ID]],Hospitalisation_table[[#All],[State ID Updated]],"Not Found",0)</f>
        <v>R1025</v>
      </c>
    </row>
    <row r="1269" spans="1:17" x14ac:dyDescent="0.3">
      <c r="A1269" s="14" t="s">
        <v>224</v>
      </c>
      <c r="B1269" t="str" cm="1">
        <f t="array" ref="B1269">_xlfn.XLOOKUP($A1269,CustomersName[[#All],[Customer ID]],CustomersName[[#All],[First Name]],"Not Found",0)</f>
        <v>Arthur</v>
      </c>
      <c r="C1269" cm="1">
        <f t="array" ref="C1269">_xlfn.XLOOKUP($A1269,MedExam_Table[[#Headers],[#Data],[Customer ID]],MedExam_Table[[#Headers],[#Data],[BMI]],"Not Found",0)</f>
        <v>32.11</v>
      </c>
      <c r="D1269" cm="1">
        <f t="array" ref="D1269">_xlfn.XLOOKUP($A1269,MedExam_Table[[#Headers],[#Data],[Customer ID]],MedExam_Table[[#Headers],[#Data],[HBA1C]],"Not Found",0)</f>
        <v>4.03</v>
      </c>
      <c r="E1269" t="str" cm="1">
        <f t="array" ref="E1269">_xlfn.XLOOKUP($A1269,MedExam_Table[[#Headers],[#Data],[Customer ID]],MedExam_Table[[#Headers],[#Data],[Heart Issues Updated]],"Not Found",0)</f>
        <v>Yes</v>
      </c>
      <c r="F1269" t="str" cm="1">
        <f t="array" ref="F1269">_xlfn.XLOOKUP($A1269,MedExam_Table[[#Headers],[#Data],[Customer ID]],MedExam_Table[[#Headers],[#Data],[Any Transplants Update]],"Not Found",0)</f>
        <v>Yes</v>
      </c>
      <c r="G1269" t="str" cm="1">
        <f t="array" ref="G1269">_xlfn.XLOOKUP($A1269,MedExam_Table[[#Headers],[#Data],[Customer ID]],MedExam_Table[[#Headers],[#Data],[Cancer history]],"Not Found",0)</f>
        <v>No</v>
      </c>
      <c r="H1269" cm="1">
        <f t="array" ref="H1269">_xlfn.XLOOKUP($A1269,MedExam_Table[[#Headers],[#Data],[Customer ID]],MedExam_Table[[#Headers],[#Data],[NumberOfMajorSurgeries_updated]],"Not Found",0)</f>
        <v>2</v>
      </c>
      <c r="I1269" t="str" cm="1">
        <f t="array" ref="I1269">_xlfn.XLOOKUP($A1269,MedExam_Table[[#Headers],[#Data],[Customer ID]],MedExam_Table[[#Headers],[#Data],[Smoker Updated]],"Not Found",0)</f>
        <v>No</v>
      </c>
      <c r="J1269" t="str" cm="1">
        <f t="array" ref="J1269">_xlfn.XLOOKUP($A1269,MedExam_Table[[#Headers],[#Data],[Customer ID]],MedExam_Table[[#Headers],[#Data],[Weight Status]],"Not Found",0)</f>
        <v>Obesity</v>
      </c>
      <c r="K1269" t="str" cm="1">
        <f t="array" ref="K1269">_xlfn.XLOOKUP($A1269,MedExam_Table[[#Headers],[#Data],[Customer ID]],MedExam_Table[[#Headers],[#Data],[Diabetes Status]],"Not Found",0)</f>
        <v>Normal</v>
      </c>
      <c r="L1269" cm="1">
        <f t="array" ref="L1269">_xlfn.XLOOKUP($A1269,Hospitalisation_table[[#All],[Customer ID]],Hospitalisation_table[[#All],[Customer Age]],"Not Found",0)</f>
        <v>22</v>
      </c>
      <c r="M1269" t="str" cm="1">
        <f t="array" ref="M1269">_xlfn.XLOOKUP($A1269,Hospitalisation_table[[#All],[Customer ID]],Hospitalisation_table[[#All],[Date of Birth]],"Not Found",0)</f>
        <v>26-Jul-2000</v>
      </c>
      <c r="N1269" s="22" cm="1">
        <f t="array" ref="N1269">_xlfn.XLOOKUP($A1269,Hospitalisation_table[[#All],[Customer ID]],Hospitalisation_table[[#All],[charges]],"Not Found",0)</f>
        <v>2055.3200000000002</v>
      </c>
      <c r="O1269" t="str" cm="1">
        <f t="array" ref="O1269">_xlfn.XLOOKUP($A1269,Hospitalisation_table[[#All],[Customer ID]],Hospitalisation_table[[#All],[Hospital tier_Updated]],"Not Found",0)</f>
        <v>tier - 3</v>
      </c>
      <c r="P1269" t="str" cm="1">
        <f t="array" ref="P1269">_xlfn.XLOOKUP($A1269,Hospitalisation_table[[#All],[Customer ID]],Hospitalisation_table[[#All],[City tier_updated]],"Not Found",0)</f>
        <v>tier - 3</v>
      </c>
      <c r="Q1269" t="str" cm="1">
        <f t="array" ref="Q1269">_xlfn.XLOOKUP($A1269,Hospitalisation_table[[#All],[Customer ID]],Hospitalisation_table[[#All],[State ID Updated]],"Not Found",0)</f>
        <v>R1012</v>
      </c>
    </row>
    <row r="1270" spans="1:17" x14ac:dyDescent="0.3">
      <c r="A1270" s="13" t="s">
        <v>2159</v>
      </c>
      <c r="B1270" t="str" cm="1">
        <f t="array" ref="B1270">_xlfn.XLOOKUP($A1270,CustomersName[[#All],[Customer ID]],CustomersName[[#All],[First Name]],"Not Found",0)</f>
        <v>Mahthew D</v>
      </c>
      <c r="C1270" cm="1">
        <f t="array" ref="C1270">_xlfn.XLOOKUP($A1270,MedExam_Table[[#Headers],[#Data],[Customer ID]],MedExam_Table[[#Headers],[#Data],[BMI]],"Not Found",0)</f>
        <v>35.799999999999997</v>
      </c>
      <c r="D1270" cm="1">
        <f t="array" ref="D1270">_xlfn.XLOOKUP($A1270,MedExam_Table[[#Headers],[#Data],[Customer ID]],MedExam_Table[[#Headers],[#Data],[HBA1C]],"Not Found",0)</f>
        <v>7.32</v>
      </c>
      <c r="E1270" t="str" cm="1">
        <f t="array" ref="E1270">_xlfn.XLOOKUP($A1270,MedExam_Table[[#Headers],[#Data],[Customer ID]],MedExam_Table[[#Headers],[#Data],[Heart Issues Updated]],"Not Found",0)</f>
        <v>No</v>
      </c>
      <c r="F1270" t="str" cm="1">
        <f t="array" ref="F1270">_xlfn.XLOOKUP($A1270,MedExam_Table[[#Headers],[#Data],[Customer ID]],MedExam_Table[[#Headers],[#Data],[Any Transplants Update]],"Not Found",0)</f>
        <v>No</v>
      </c>
      <c r="G1270" t="str" cm="1">
        <f t="array" ref="G1270">_xlfn.XLOOKUP($A1270,MedExam_Table[[#Headers],[#Data],[Customer ID]],MedExam_Table[[#Headers],[#Data],[Cancer history]],"Not Found",0)</f>
        <v>No</v>
      </c>
      <c r="H1270" cm="1">
        <f t="array" ref="H1270">_xlfn.XLOOKUP($A1270,MedExam_Table[[#Headers],[#Data],[Customer ID]],MedExam_Table[[#Headers],[#Data],[NumberOfMajorSurgeries_updated]],"Not Found",0)</f>
        <v>2</v>
      </c>
      <c r="I1270" t="str" cm="1">
        <f t="array" ref="I1270">_xlfn.XLOOKUP($A1270,MedExam_Table[[#Headers],[#Data],[Customer ID]],MedExam_Table[[#Headers],[#Data],[Smoker Updated]],"Not Found",0)</f>
        <v>Yes</v>
      </c>
      <c r="J1270" t="str" cm="1">
        <f t="array" ref="J1270">_xlfn.XLOOKUP($A1270,MedExam_Table[[#Headers],[#Data],[Customer ID]],MedExam_Table[[#Headers],[#Data],[Weight Status]],"Not Found",0)</f>
        <v>Obesity</v>
      </c>
      <c r="K1270" t="str" cm="1">
        <f t="array" ref="K1270">_xlfn.XLOOKUP($A1270,MedExam_Table[[#Headers],[#Data],[Customer ID]],MedExam_Table[[#Headers],[#Data],[Diabetes Status]],"Not Found",0)</f>
        <v>Diabetes</v>
      </c>
      <c r="L1270" cm="1">
        <f t="array" ref="L1270">_xlfn.XLOOKUP($A1270,Hospitalisation_table[[#All],[Customer ID]],Hospitalisation_table[[#All],[Customer Age]],"Not Found",0)</f>
        <v>49</v>
      </c>
      <c r="M1270" t="str" cm="1">
        <f t="array" ref="M1270">_xlfn.XLOOKUP($A1270,Hospitalisation_table[[#All],[Customer ID]],Hospitalisation_table[[#All],[Date of Birth]],"Not Found",0)</f>
        <v>27-Oct-1973</v>
      </c>
      <c r="N1270" s="22" cm="1">
        <f t="array" ref="N1270">_xlfn.XLOOKUP($A1270,Hospitalisation_table[[#All],[Customer ID]],Hospitalisation_table[[#All],[charges]],"Not Found",0)</f>
        <v>35547.72</v>
      </c>
      <c r="O1270" t="str" cm="1">
        <f t="array" ref="O1270">_xlfn.XLOOKUP($A1270,Hospitalisation_table[[#All],[Customer ID]],Hospitalisation_table[[#All],[Hospital tier_Updated]],"Not Found",0)</f>
        <v>tier - 1</v>
      </c>
      <c r="P1270" t="str" cm="1">
        <f t="array" ref="P1270">_xlfn.XLOOKUP($A1270,Hospitalisation_table[[#All],[Customer ID]],Hospitalisation_table[[#All],[City tier_updated]],"Not Found",0)</f>
        <v>tier - 1</v>
      </c>
      <c r="Q1270" t="str" cm="1">
        <f t="array" ref="Q1270">_xlfn.XLOOKUP($A1270,Hospitalisation_table[[#All],[Customer ID]],Hospitalisation_table[[#All],[State ID Updated]],"Not Found",0)</f>
        <v>R1011</v>
      </c>
    </row>
    <row r="1271" spans="1:17" x14ac:dyDescent="0.3">
      <c r="A1271" s="14" t="s">
        <v>223</v>
      </c>
      <c r="B1271" t="str" cm="1">
        <f t="array" ref="B1271">_xlfn.XLOOKUP($A1271,CustomersName[[#All],[Customer ID]],CustomersName[[#All],[First Name]],"Not Found",0)</f>
        <v>Thomas</v>
      </c>
      <c r="C1271" cm="1">
        <f t="array" ref="C1271">_xlfn.XLOOKUP($A1271,MedExam_Table[[#Headers],[#Data],[Customer ID]],MedExam_Table[[#Headers],[#Data],[BMI]],"Not Found",0)</f>
        <v>25.175000000000001</v>
      </c>
      <c r="D1271" cm="1">
        <f t="array" ref="D1271">_xlfn.XLOOKUP($A1271,MedExam_Table[[#Headers],[#Data],[Customer ID]],MedExam_Table[[#Headers],[#Data],[HBA1C]],"Not Found",0)</f>
        <v>6.29</v>
      </c>
      <c r="E1271" t="str" cm="1">
        <f t="array" ref="E1271">_xlfn.XLOOKUP($A1271,MedExam_Table[[#Headers],[#Data],[Customer ID]],MedExam_Table[[#Headers],[#Data],[Heart Issues Updated]],"Not Found",0)</f>
        <v>Yes</v>
      </c>
      <c r="F1271" t="str" cm="1">
        <f t="array" ref="F1271">_xlfn.XLOOKUP($A1271,MedExam_Table[[#Headers],[#Data],[Customer ID]],MedExam_Table[[#Headers],[#Data],[Any Transplants Update]],"Not Found",0)</f>
        <v>Yes</v>
      </c>
      <c r="G1271" t="str" cm="1">
        <f t="array" ref="G1271">_xlfn.XLOOKUP($A1271,MedExam_Table[[#Headers],[#Data],[Customer ID]],MedExam_Table[[#Headers],[#Data],[Cancer history]],"Not Found",0)</f>
        <v>No</v>
      </c>
      <c r="H1271" cm="1">
        <f t="array" ref="H1271">_xlfn.XLOOKUP($A1271,MedExam_Table[[#Headers],[#Data],[Customer ID]],MedExam_Table[[#Headers],[#Data],[NumberOfMajorSurgeries_updated]],"Not Found",0)</f>
        <v>2</v>
      </c>
      <c r="I1271" t="str" cm="1">
        <f t="array" ref="I1271">_xlfn.XLOOKUP($A1271,MedExam_Table[[#Headers],[#Data],[Customer ID]],MedExam_Table[[#Headers],[#Data],[Smoker Updated]],"Not Found",0)</f>
        <v>No</v>
      </c>
      <c r="J1271" t="str" cm="1">
        <f t="array" ref="J1271">_xlfn.XLOOKUP($A1271,MedExam_Table[[#Headers],[#Data],[Customer ID]],MedExam_Table[[#Headers],[#Data],[Weight Status]],"Not Found",0)</f>
        <v>OverWeight</v>
      </c>
      <c r="K1271" t="str" cm="1">
        <f t="array" ref="K1271">_xlfn.XLOOKUP($A1271,MedExam_Table[[#Headers],[#Data],[Customer ID]],MedExam_Table[[#Headers],[#Data],[Diabetes Status]],"Not Found",0)</f>
        <v>Prediabetes</v>
      </c>
      <c r="L1271" cm="1">
        <f t="array" ref="L1271">_xlfn.XLOOKUP($A1271,Hospitalisation_table[[#All],[Customer ID]],Hospitalisation_table[[#All],[Customer Age]],"Not Found",0)</f>
        <v>22</v>
      </c>
      <c r="M1271" t="str" cm="1">
        <f t="array" ref="M1271">_xlfn.XLOOKUP($A1271,Hospitalisation_table[[#All],[Customer ID]],Hospitalisation_table[[#All],[Date of Birth]],"Not Found",0)</f>
        <v>2-Sep-2000</v>
      </c>
      <c r="N1271" s="22" cm="1">
        <f t="array" ref="N1271">_xlfn.XLOOKUP($A1271,Hospitalisation_table[[#All],[Customer ID]],Hospitalisation_table[[#All],[charges]],"Not Found",0)</f>
        <v>2045.69</v>
      </c>
      <c r="O1271" t="str" cm="1">
        <f t="array" ref="O1271">_xlfn.XLOOKUP($A1271,Hospitalisation_table[[#All],[Customer ID]],Hospitalisation_table[[#All],[Hospital tier_Updated]],"Not Found",0)</f>
        <v>tier - 3</v>
      </c>
      <c r="P1271" t="str" cm="1">
        <f t="array" ref="P1271">_xlfn.XLOOKUP($A1271,Hospitalisation_table[[#All],[Customer ID]],Hospitalisation_table[[#All],[City tier_updated]],"Not Found",0)</f>
        <v>tier - 3</v>
      </c>
      <c r="Q1271" t="str" cm="1">
        <f t="array" ref="Q1271">_xlfn.XLOOKUP($A1271,Hospitalisation_table[[#All],[Customer ID]],Hospitalisation_table[[#All],[State ID Updated]],"Not Found",0)</f>
        <v>R1012</v>
      </c>
    </row>
    <row r="1272" spans="1:17" x14ac:dyDescent="0.3">
      <c r="A1272" s="13" t="s">
        <v>222</v>
      </c>
      <c r="B1272" t="str" cm="1">
        <f t="array" ref="B1272">_xlfn.XLOOKUP($A1272,CustomersName[[#All],[Customer ID]],CustomersName[[#All],[First Name]],"Not Found",0)</f>
        <v>hennifer</v>
      </c>
      <c r="C1272" cm="1">
        <f t="array" ref="C1272">_xlfn.XLOOKUP($A1272,MedExam_Table[[#Headers],[#Data],[Customer ID]],MedExam_Table[[#Headers],[#Data],[BMI]],"Not Found",0)</f>
        <v>39.49</v>
      </c>
      <c r="D1272" cm="1">
        <f t="array" ref="D1272">_xlfn.XLOOKUP($A1272,MedExam_Table[[#Headers],[#Data],[Customer ID]],MedExam_Table[[#Headers],[#Data],[HBA1C]],"Not Found",0)</f>
        <v>4.4800000000000004</v>
      </c>
      <c r="E1272" t="str" cm="1">
        <f t="array" ref="E1272">_xlfn.XLOOKUP($A1272,MedExam_Table[[#Headers],[#Data],[Customer ID]],MedExam_Table[[#Headers],[#Data],[Heart Issues Updated]],"Not Found",0)</f>
        <v>Yes</v>
      </c>
      <c r="F1272" t="str" cm="1">
        <f t="array" ref="F1272">_xlfn.XLOOKUP($A1272,MedExam_Table[[#Headers],[#Data],[Customer ID]],MedExam_Table[[#Headers],[#Data],[Any Transplants Update]],"Not Found",0)</f>
        <v>No</v>
      </c>
      <c r="G1272" t="str" cm="1">
        <f t="array" ref="G1272">_xlfn.XLOOKUP($A1272,MedExam_Table[[#Headers],[#Data],[Customer ID]],MedExam_Table[[#Headers],[#Data],[Cancer history]],"Not Found",0)</f>
        <v>No</v>
      </c>
      <c r="H1272" cm="1">
        <f t="array" ref="H1272">_xlfn.XLOOKUP($A1272,MedExam_Table[[#Headers],[#Data],[Customer ID]],MedExam_Table[[#Headers],[#Data],[NumberOfMajorSurgeries_updated]],"Not Found",0)</f>
        <v>0</v>
      </c>
      <c r="I1272" t="str" cm="1">
        <f t="array" ref="I1272">_xlfn.XLOOKUP($A1272,MedExam_Table[[#Headers],[#Data],[Customer ID]],MedExam_Table[[#Headers],[#Data],[Smoker Updated]],"Not Found",0)</f>
        <v>No</v>
      </c>
      <c r="J1272" t="str" cm="1">
        <f t="array" ref="J1272">_xlfn.XLOOKUP($A1272,MedExam_Table[[#Headers],[#Data],[Customer ID]],MedExam_Table[[#Headers],[#Data],[Weight Status]],"Not Found",0)</f>
        <v>Obesity</v>
      </c>
      <c r="K1272" t="str" cm="1">
        <f t="array" ref="K1272">_xlfn.XLOOKUP($A1272,MedExam_Table[[#Headers],[#Data],[Customer ID]],MedExam_Table[[#Headers],[#Data],[Diabetes Status]],"Not Found",0)</f>
        <v>Normal</v>
      </c>
      <c r="L1272" cm="1">
        <f t="array" ref="L1272">_xlfn.XLOOKUP($A1272,Hospitalisation_table[[#All],[Customer ID]],Hospitalisation_table[[#All],[Customer Age]],"Not Found",0)</f>
        <v>21</v>
      </c>
      <c r="M1272" t="str" cm="1">
        <f t="array" ref="M1272">_xlfn.XLOOKUP($A1272,Hospitalisation_table[[#All],[Customer ID]],Hospitalisation_table[[#All],[Date of Birth]],"Not Found",0)</f>
        <v>4-Aug-2001</v>
      </c>
      <c r="N1272" s="22" cm="1">
        <f t="array" ref="N1272">_xlfn.XLOOKUP($A1272,Hospitalisation_table[[#All],[Customer ID]],Hospitalisation_table[[#All],[charges]],"Not Found",0)</f>
        <v>2026.97</v>
      </c>
      <c r="O1272" t="str" cm="1">
        <f t="array" ref="O1272">_xlfn.XLOOKUP($A1272,Hospitalisation_table[[#All],[Customer ID]],Hospitalisation_table[[#All],[Hospital tier_Updated]],"Not Found",0)</f>
        <v>tier - 3</v>
      </c>
      <c r="P1272" t="str" cm="1">
        <f t="array" ref="P1272">_xlfn.XLOOKUP($A1272,Hospitalisation_table[[#All],[Customer ID]],Hospitalisation_table[[#All],[City tier_updated]],"Not Found",0)</f>
        <v>tier - 2</v>
      </c>
      <c r="Q1272" t="str" cm="1">
        <f t="array" ref="Q1272">_xlfn.XLOOKUP($A1272,Hospitalisation_table[[#All],[Customer ID]],Hospitalisation_table[[#All],[State ID Updated]],"Not Found",0)</f>
        <v>R1013</v>
      </c>
    </row>
    <row r="1273" spans="1:17" x14ac:dyDescent="0.3">
      <c r="A1273" s="14" t="s">
        <v>221</v>
      </c>
      <c r="B1273" t="str" cm="1">
        <f t="array" ref="B1273">_xlfn.XLOOKUP($A1273,CustomersName[[#All],[Customer ID]],CustomersName[[#All],[First Name]],"Not Found",0)</f>
        <v>Tammy</v>
      </c>
      <c r="C1273" cm="1">
        <f t="array" ref="C1273">_xlfn.XLOOKUP($A1273,MedExam_Table[[#Headers],[#Data],[Customer ID]],MedExam_Table[[#Headers],[#Data],[BMI]],"Not Found",0)</f>
        <v>34.869999999999997</v>
      </c>
      <c r="D1273" cm="1">
        <f t="array" ref="D1273">_xlfn.XLOOKUP($A1273,MedExam_Table[[#Headers],[#Data],[Customer ID]],MedExam_Table[[#Headers],[#Data],[HBA1C]],"Not Found",0)</f>
        <v>5.51</v>
      </c>
      <c r="E1273" t="str" cm="1">
        <f t="array" ref="E1273">_xlfn.XLOOKUP($A1273,MedExam_Table[[#Headers],[#Data],[Customer ID]],MedExam_Table[[#Headers],[#Data],[Heart Issues Updated]],"Not Found",0)</f>
        <v>Yes</v>
      </c>
      <c r="F1273" t="str" cm="1">
        <f t="array" ref="F1273">_xlfn.XLOOKUP($A1273,MedExam_Table[[#Headers],[#Data],[Customer ID]],MedExam_Table[[#Headers],[#Data],[Any Transplants Update]],"Not Found",0)</f>
        <v>No</v>
      </c>
      <c r="G1273" t="str" cm="1">
        <f t="array" ref="G1273">_xlfn.XLOOKUP($A1273,MedExam_Table[[#Headers],[#Data],[Customer ID]],MedExam_Table[[#Headers],[#Data],[Cancer history]],"Not Found",0)</f>
        <v>No</v>
      </c>
      <c r="H1273" cm="1">
        <f t="array" ref="H1273">_xlfn.XLOOKUP($A1273,MedExam_Table[[#Headers],[#Data],[Customer ID]],MedExam_Table[[#Headers],[#Data],[NumberOfMajorSurgeries_updated]],"Not Found",0)</f>
        <v>0</v>
      </c>
      <c r="I1273" t="str" cm="1">
        <f t="array" ref="I1273">_xlfn.XLOOKUP($A1273,MedExam_Table[[#Headers],[#Data],[Customer ID]],MedExam_Table[[#Headers],[#Data],[Smoker Updated]],"Not Found",0)</f>
        <v>No</v>
      </c>
      <c r="J1273" t="str" cm="1">
        <f t="array" ref="J1273">_xlfn.XLOOKUP($A1273,MedExam_Table[[#Headers],[#Data],[Customer ID]],MedExam_Table[[#Headers],[#Data],[Weight Status]],"Not Found",0)</f>
        <v>Obesity</v>
      </c>
      <c r="K1273" t="str" cm="1">
        <f t="array" ref="K1273">_xlfn.XLOOKUP($A1273,MedExam_Table[[#Headers],[#Data],[Customer ID]],MedExam_Table[[#Headers],[#Data],[Diabetes Status]],"Not Found",0)</f>
        <v>Normal</v>
      </c>
      <c r="L1273" cm="1">
        <f t="array" ref="L1273">_xlfn.XLOOKUP($A1273,Hospitalisation_table[[#All],[Customer ID]],Hospitalisation_table[[#All],[Customer Age]],"Not Found",0)</f>
        <v>21</v>
      </c>
      <c r="M1273" t="str" cm="1">
        <f t="array" ref="M1273">_xlfn.XLOOKUP($A1273,Hospitalisation_table[[#All],[Customer ID]],Hospitalisation_table[[#All],[Date of Birth]],"Not Found",0)</f>
        <v>6-Sep-2001</v>
      </c>
      <c r="N1273" s="22" cm="1">
        <f t="array" ref="N1273">_xlfn.XLOOKUP($A1273,Hospitalisation_table[[#All],[Customer ID]],Hospitalisation_table[[#All],[charges]],"Not Found",0)</f>
        <v>2020.55</v>
      </c>
      <c r="O1273" t="str" cm="1">
        <f t="array" ref="O1273">_xlfn.XLOOKUP($A1273,Hospitalisation_table[[#All],[Customer ID]],Hospitalisation_table[[#All],[Hospital tier_Updated]],"Not Found",0)</f>
        <v>tier - 3</v>
      </c>
      <c r="P1273" t="str" cm="1">
        <f t="array" ref="P1273">_xlfn.XLOOKUP($A1273,Hospitalisation_table[[#All],[Customer ID]],Hospitalisation_table[[#All],[City tier_updated]],"Not Found",0)</f>
        <v>tier - 2</v>
      </c>
      <c r="Q1273" t="str" cm="1">
        <f t="array" ref="Q1273">_xlfn.XLOOKUP($A1273,Hospitalisation_table[[#All],[Customer ID]],Hospitalisation_table[[#All],[State ID Updated]],"Not Found",0)</f>
        <v>R1013</v>
      </c>
    </row>
    <row r="1274" spans="1:17" x14ac:dyDescent="0.3">
      <c r="A1274" s="13" t="s">
        <v>220</v>
      </c>
      <c r="B1274" t="str" cm="1">
        <f t="array" ref="B1274">_xlfn.XLOOKUP($A1274,CustomersName[[#All],[Customer ID]],CustomersName[[#All],[First Name]],"Not Found",0)</f>
        <v>Lena</v>
      </c>
      <c r="C1274" cm="1">
        <f t="array" ref="C1274">_xlfn.XLOOKUP($A1274,MedExam_Table[[#Headers],[#Data],[Customer ID]],MedExam_Table[[#Headers],[#Data],[BMI]],"Not Found",0)</f>
        <v>34.6</v>
      </c>
      <c r="D1274" cm="1">
        <f t="array" ref="D1274">_xlfn.XLOOKUP($A1274,MedExam_Table[[#Headers],[#Data],[Customer ID]],MedExam_Table[[#Headers],[#Data],[HBA1C]],"Not Found",0)</f>
        <v>4.5</v>
      </c>
      <c r="E1274" t="str" cm="1">
        <f t="array" ref="E1274">_xlfn.XLOOKUP($A1274,MedExam_Table[[#Headers],[#Data],[Customer ID]],MedExam_Table[[#Headers],[#Data],[Heart Issues Updated]],"Not Found",0)</f>
        <v>Yes</v>
      </c>
      <c r="F1274" t="str" cm="1">
        <f t="array" ref="F1274">_xlfn.XLOOKUP($A1274,MedExam_Table[[#Headers],[#Data],[Customer ID]],MedExam_Table[[#Headers],[#Data],[Any Transplants Update]],"Not Found",0)</f>
        <v>No</v>
      </c>
      <c r="G1274" t="str" cm="1">
        <f t="array" ref="G1274">_xlfn.XLOOKUP($A1274,MedExam_Table[[#Headers],[#Data],[Customer ID]],MedExam_Table[[#Headers],[#Data],[Cancer history]],"Not Found",0)</f>
        <v>No</v>
      </c>
      <c r="H1274" cm="1">
        <f t="array" ref="H1274">_xlfn.XLOOKUP($A1274,MedExam_Table[[#Headers],[#Data],[Customer ID]],MedExam_Table[[#Headers],[#Data],[NumberOfMajorSurgeries_updated]],"Not Found",0)</f>
        <v>0</v>
      </c>
      <c r="I1274" t="str" cm="1">
        <f t="array" ref="I1274">_xlfn.XLOOKUP($A1274,MedExam_Table[[#Headers],[#Data],[Customer ID]],MedExam_Table[[#Headers],[#Data],[Smoker Updated]],"Not Found",0)</f>
        <v>No</v>
      </c>
      <c r="J1274" t="str" cm="1">
        <f t="array" ref="J1274">_xlfn.XLOOKUP($A1274,MedExam_Table[[#Headers],[#Data],[Customer ID]],MedExam_Table[[#Headers],[#Data],[Weight Status]],"Not Found",0)</f>
        <v>Obesity</v>
      </c>
      <c r="K1274" t="str" cm="1">
        <f t="array" ref="K1274">_xlfn.XLOOKUP($A1274,MedExam_Table[[#Headers],[#Data],[Customer ID]],MedExam_Table[[#Headers],[#Data],[Diabetes Status]],"Not Found",0)</f>
        <v>Normal</v>
      </c>
      <c r="L1274" cm="1">
        <f t="array" ref="L1274">_xlfn.XLOOKUP($A1274,Hospitalisation_table[[#All],[Customer ID]],Hospitalisation_table[[#All],[Customer Age]],"Not Found",0)</f>
        <v>21</v>
      </c>
      <c r="M1274" t="str" cm="1">
        <f t="array" ref="M1274">_xlfn.XLOOKUP($A1274,Hospitalisation_table[[#All],[Customer ID]],Hospitalisation_table[[#All],[Date of Birth]],"Not Found",0)</f>
        <v>1-Jul-2001</v>
      </c>
      <c r="N1274" s="22" cm="1">
        <f t="array" ref="N1274">_xlfn.XLOOKUP($A1274,Hospitalisation_table[[#All],[Customer ID]],Hospitalisation_table[[#All],[charges]],"Not Found",0)</f>
        <v>2020.18</v>
      </c>
      <c r="O1274" t="str" cm="1">
        <f t="array" ref="O1274">_xlfn.XLOOKUP($A1274,Hospitalisation_table[[#All],[Customer ID]],Hospitalisation_table[[#All],[Hospital tier_Updated]],"Not Found",0)</f>
        <v>tier - 3</v>
      </c>
      <c r="P1274" t="str" cm="1">
        <f t="array" ref="P1274">_xlfn.XLOOKUP($A1274,Hospitalisation_table[[#All],[Customer ID]],Hospitalisation_table[[#All],[City tier_updated]],"Not Found",0)</f>
        <v>tier - 1</v>
      </c>
      <c r="Q1274" t="str" cm="1">
        <f t="array" ref="Q1274">_xlfn.XLOOKUP($A1274,Hospitalisation_table[[#All],[Customer ID]],Hospitalisation_table[[#All],[State ID Updated]],"Not Found",0)</f>
        <v>R1011</v>
      </c>
    </row>
    <row r="1275" spans="1:17" x14ac:dyDescent="0.3">
      <c r="A1275" s="14" t="s">
        <v>219</v>
      </c>
      <c r="B1275" t="str" cm="1">
        <f t="array" ref="B1275">_xlfn.XLOOKUP($A1275,CustomersName[[#All],[Customer ID]],CustomersName[[#All],[First Name]],"Not Found",0)</f>
        <v>Valentina</v>
      </c>
      <c r="C1275" cm="1">
        <f t="array" ref="C1275">_xlfn.XLOOKUP($A1275,MedExam_Table[[#Headers],[#Data],[Customer ID]],MedExam_Table[[#Headers],[#Data],[BMI]],"Not Found",0)</f>
        <v>25.8</v>
      </c>
      <c r="D1275" cm="1">
        <f t="array" ref="D1275">_xlfn.XLOOKUP($A1275,MedExam_Table[[#Headers],[#Data],[Customer ID]],MedExam_Table[[#Headers],[#Data],[HBA1C]],"Not Found",0)</f>
        <v>6.29</v>
      </c>
      <c r="E1275" t="str" cm="1">
        <f t="array" ref="E1275">_xlfn.XLOOKUP($A1275,MedExam_Table[[#Headers],[#Data],[Customer ID]],MedExam_Table[[#Headers],[#Data],[Heart Issues Updated]],"Not Found",0)</f>
        <v>Yes</v>
      </c>
      <c r="F1275" t="str" cm="1">
        <f t="array" ref="F1275">_xlfn.XLOOKUP($A1275,MedExam_Table[[#Headers],[#Data],[Customer ID]],MedExam_Table[[#Headers],[#Data],[Any Transplants Update]],"Not Found",0)</f>
        <v>No</v>
      </c>
      <c r="G1275" t="str" cm="1">
        <f t="array" ref="G1275">_xlfn.XLOOKUP($A1275,MedExam_Table[[#Headers],[#Data],[Customer ID]],MedExam_Table[[#Headers],[#Data],[Cancer history]],"Not Found",0)</f>
        <v>No</v>
      </c>
      <c r="H1275" cm="1">
        <f t="array" ref="H1275">_xlfn.XLOOKUP($A1275,MedExam_Table[[#Headers],[#Data],[Customer ID]],MedExam_Table[[#Headers],[#Data],[NumberOfMajorSurgeries_updated]],"Not Found",0)</f>
        <v>0</v>
      </c>
      <c r="I1275" t="str" cm="1">
        <f t="array" ref="I1275">_xlfn.XLOOKUP($A1275,MedExam_Table[[#Headers],[#Data],[Customer ID]],MedExam_Table[[#Headers],[#Data],[Smoker Updated]],"Not Found",0)</f>
        <v>No</v>
      </c>
      <c r="J1275" t="str" cm="1">
        <f t="array" ref="J1275">_xlfn.XLOOKUP($A1275,MedExam_Table[[#Headers],[#Data],[Customer ID]],MedExam_Table[[#Headers],[#Data],[Weight Status]],"Not Found",0)</f>
        <v>OverWeight</v>
      </c>
      <c r="K1275" t="str" cm="1">
        <f t="array" ref="K1275">_xlfn.XLOOKUP($A1275,MedExam_Table[[#Headers],[#Data],[Customer ID]],MedExam_Table[[#Headers],[#Data],[Diabetes Status]],"Not Found",0)</f>
        <v>Prediabetes</v>
      </c>
      <c r="L1275" cm="1">
        <f t="array" ref="L1275">_xlfn.XLOOKUP($A1275,Hospitalisation_table[[#All],[Customer ID]],Hospitalisation_table[[#All],[Customer Age]],"Not Found",0)</f>
        <v>21</v>
      </c>
      <c r="M1275" t="str" cm="1">
        <f t="array" ref="M1275">_xlfn.XLOOKUP($A1275,Hospitalisation_table[[#All],[Customer ID]],Hospitalisation_table[[#All],[Date of Birth]],"Not Found",0)</f>
        <v>14-Aug-2001</v>
      </c>
      <c r="N1275" s="22" cm="1">
        <f t="array" ref="N1275">_xlfn.XLOOKUP($A1275,Hospitalisation_table[[#All],[Customer ID]],Hospitalisation_table[[#All],[charges]],"Not Found",0)</f>
        <v>2007.95</v>
      </c>
      <c r="O1275" t="str" cm="1">
        <f t="array" ref="O1275">_xlfn.XLOOKUP($A1275,Hospitalisation_table[[#All],[Customer ID]],Hospitalisation_table[[#All],[Hospital tier_Updated]],"Not Found",0)</f>
        <v>tier - 3</v>
      </c>
      <c r="P1275" t="str" cm="1">
        <f t="array" ref="P1275">_xlfn.XLOOKUP($A1275,Hospitalisation_table[[#All],[Customer ID]],Hospitalisation_table[[#All],[City tier_updated]],"Not Found",0)</f>
        <v>tier - 2</v>
      </c>
      <c r="Q1275" t="str" cm="1">
        <f t="array" ref="Q1275">_xlfn.XLOOKUP($A1275,Hospitalisation_table[[#All],[Customer ID]],Hospitalisation_table[[#All],[State ID Updated]],"Not Found",0)</f>
        <v>R1011</v>
      </c>
    </row>
    <row r="1276" spans="1:17" x14ac:dyDescent="0.3">
      <c r="A1276" s="13" t="s">
        <v>218</v>
      </c>
      <c r="B1276" t="str" cm="1">
        <f t="array" ref="B1276">_xlfn.XLOOKUP($A1276,CustomersName[[#All],[Customer ID]],CustomersName[[#All],[First Name]],"Not Found",0)</f>
        <v>Russhll N.</v>
      </c>
      <c r="C1276" cm="1">
        <f t="array" ref="C1276">_xlfn.XLOOKUP($A1276,MedExam_Table[[#Headers],[#Data],[Customer ID]],MedExam_Table[[#Headers],[#Data],[BMI]],"Not Found",0)</f>
        <v>35.86</v>
      </c>
      <c r="D1276" cm="1">
        <f t="array" ref="D1276">_xlfn.XLOOKUP($A1276,MedExam_Table[[#Headers],[#Data],[Customer ID]],MedExam_Table[[#Headers],[#Data],[HBA1C]],"Not Found",0)</f>
        <v>4.33</v>
      </c>
      <c r="E1276" t="str" cm="1">
        <f t="array" ref="E1276">_xlfn.XLOOKUP($A1276,MedExam_Table[[#Headers],[#Data],[Customer ID]],MedExam_Table[[#Headers],[#Data],[Heart Issues Updated]],"Not Found",0)</f>
        <v>No</v>
      </c>
      <c r="F1276" t="str" cm="1">
        <f t="array" ref="F1276">_xlfn.XLOOKUP($A1276,MedExam_Table[[#Headers],[#Data],[Customer ID]],MedExam_Table[[#Headers],[#Data],[Any Transplants Update]],"Not Found",0)</f>
        <v>No</v>
      </c>
      <c r="G1276" t="str" cm="1">
        <f t="array" ref="G1276">_xlfn.XLOOKUP($A1276,MedExam_Table[[#Headers],[#Data],[Customer ID]],MedExam_Table[[#Headers],[#Data],[Cancer history]],"Not Found",0)</f>
        <v>No</v>
      </c>
      <c r="H1276" cm="1">
        <f t="array" ref="H1276">_xlfn.XLOOKUP($A1276,MedExam_Table[[#Headers],[#Data],[Customer ID]],MedExam_Table[[#Headers],[#Data],[NumberOfMajorSurgeries_updated]],"Not Found",0)</f>
        <v>1</v>
      </c>
      <c r="I1276" t="str" cm="1">
        <f t="array" ref="I1276">_xlfn.XLOOKUP($A1276,MedExam_Table[[#Headers],[#Data],[Customer ID]],MedExam_Table[[#Headers],[#Data],[Smoker Updated]],"Not Found",0)</f>
        <v>No</v>
      </c>
      <c r="J1276" t="str" cm="1">
        <f t="array" ref="J1276">_xlfn.XLOOKUP($A1276,MedExam_Table[[#Headers],[#Data],[Customer ID]],MedExam_Table[[#Headers],[#Data],[Weight Status]],"Not Found",0)</f>
        <v>Obesity</v>
      </c>
      <c r="K1276" t="str" cm="1">
        <f t="array" ref="K1276">_xlfn.XLOOKUP($A1276,MedExam_Table[[#Headers],[#Data],[Customer ID]],MedExam_Table[[#Headers],[#Data],[Diabetes Status]],"Not Found",0)</f>
        <v>Normal</v>
      </c>
      <c r="L1276" cm="1">
        <f t="array" ref="L1276">_xlfn.XLOOKUP($A1276,Hospitalisation_table[[#All],[Customer ID]],Hospitalisation_table[[#All],[Customer Age]],"Not Found",0)</f>
        <v>24</v>
      </c>
      <c r="M1276" t="str" cm="1">
        <f t="array" ref="M1276">_xlfn.XLOOKUP($A1276,Hospitalisation_table[[#All],[Customer ID]],Hospitalisation_table[[#All],[Date of Birth]],"Not Found",0)</f>
        <v>14-Sep-1998</v>
      </c>
      <c r="N1276" s="22" cm="1">
        <f t="array" ref="N1276">_xlfn.XLOOKUP($A1276,Hospitalisation_table[[#All],[Customer ID]],Hospitalisation_table[[#All],[charges]],"Not Found",0)</f>
        <v>1986.93</v>
      </c>
      <c r="O1276" t="str" cm="1">
        <f t="array" ref="O1276">_xlfn.XLOOKUP($A1276,Hospitalisation_table[[#All],[Customer ID]],Hospitalisation_table[[#All],[Hospital tier_Updated]],"Not Found",0)</f>
        <v>tier - 3</v>
      </c>
      <c r="P1276" t="str" cm="1">
        <f t="array" ref="P1276">_xlfn.XLOOKUP($A1276,Hospitalisation_table[[#All],[Customer ID]],Hospitalisation_table[[#All],[City tier_updated]],"Not Found",0)</f>
        <v>tier - 2</v>
      </c>
      <c r="Q1276" t="str" cm="1">
        <f t="array" ref="Q1276">_xlfn.XLOOKUP($A1276,Hospitalisation_table[[#All],[Customer ID]],Hospitalisation_table[[#All],[State ID Updated]],"Not Found",0)</f>
        <v>R1013</v>
      </c>
    </row>
    <row r="1277" spans="1:17" x14ac:dyDescent="0.3">
      <c r="A1277" s="14" t="s">
        <v>217</v>
      </c>
      <c r="B1277" t="str" cm="1">
        <f t="array" ref="B1277">_xlfn.XLOOKUP($A1277,CustomersName[[#All],[Customer ID]],CustomersName[[#All],[First Name]],"Not Found",0)</f>
        <v>Schtt R.</v>
      </c>
      <c r="C1277" cm="1">
        <f t="array" ref="C1277">_xlfn.XLOOKUP($A1277,MedExam_Table[[#Headers],[#Data],[Customer ID]],MedExam_Table[[#Headers],[#Data],[BMI]],"Not Found",0)</f>
        <v>40.47</v>
      </c>
      <c r="D1277" cm="1">
        <f t="array" ref="D1277">_xlfn.XLOOKUP($A1277,MedExam_Table[[#Headers],[#Data],[Customer ID]],MedExam_Table[[#Headers],[#Data],[HBA1C]],"Not Found",0)</f>
        <v>11.15</v>
      </c>
      <c r="E1277" t="str" cm="1">
        <f t="array" ref="E1277">_xlfn.XLOOKUP($A1277,MedExam_Table[[#Headers],[#Data],[Customer ID]],MedExam_Table[[#Headers],[#Data],[Heart Issues Updated]],"Not Found",0)</f>
        <v>No</v>
      </c>
      <c r="F1277" t="str" cm="1">
        <f t="array" ref="F1277">_xlfn.XLOOKUP($A1277,MedExam_Table[[#Headers],[#Data],[Customer ID]],MedExam_Table[[#Headers],[#Data],[Any Transplants Update]],"Not Found",0)</f>
        <v>No</v>
      </c>
      <c r="G1277" t="str" cm="1">
        <f t="array" ref="G1277">_xlfn.XLOOKUP($A1277,MedExam_Table[[#Headers],[#Data],[Customer ID]],MedExam_Table[[#Headers],[#Data],[Cancer history]],"Not Found",0)</f>
        <v>No</v>
      </c>
      <c r="H1277" cm="1">
        <f t="array" ref="H1277">_xlfn.XLOOKUP($A1277,MedExam_Table[[#Headers],[#Data],[Customer ID]],MedExam_Table[[#Headers],[#Data],[NumberOfMajorSurgeries_updated]],"Not Found",0)</f>
        <v>0</v>
      </c>
      <c r="I1277" t="str" cm="1">
        <f t="array" ref="I1277">_xlfn.XLOOKUP($A1277,MedExam_Table[[#Headers],[#Data],[Customer ID]],MedExam_Table[[#Headers],[#Data],[Smoker Updated]],"Not Found",0)</f>
        <v>No</v>
      </c>
      <c r="J1277" t="str" cm="1">
        <f t="array" ref="J1277">_xlfn.XLOOKUP($A1277,MedExam_Table[[#Headers],[#Data],[Customer ID]],MedExam_Table[[#Headers],[#Data],[Weight Status]],"Not Found",0)</f>
        <v>Obesity</v>
      </c>
      <c r="K1277" t="str" cm="1">
        <f t="array" ref="K1277">_xlfn.XLOOKUP($A1277,MedExam_Table[[#Headers],[#Data],[Customer ID]],MedExam_Table[[#Headers],[#Data],[Diabetes Status]],"Not Found",0)</f>
        <v>Diabetes</v>
      </c>
      <c r="L1277" cm="1">
        <f t="array" ref="L1277">_xlfn.XLOOKUP($A1277,Hospitalisation_table[[#All],[Customer ID]],Hospitalisation_table[[#All],[Customer Age]],"Not Found",0)</f>
        <v>20</v>
      </c>
      <c r="M1277" t="str" cm="1">
        <f t="array" ref="M1277">_xlfn.XLOOKUP($A1277,Hospitalisation_table[[#All],[Customer ID]],Hospitalisation_table[[#All],[Date of Birth]],"Not Found",0)</f>
        <v>29-Sep-2002</v>
      </c>
      <c r="N1277" s="22" cm="1">
        <f t="array" ref="N1277">_xlfn.XLOOKUP($A1277,Hospitalisation_table[[#All],[Customer ID]],Hospitalisation_table[[#All],[charges]],"Not Found",0)</f>
        <v>1984.45</v>
      </c>
      <c r="O1277" t="str" cm="1">
        <f t="array" ref="O1277">_xlfn.XLOOKUP($A1277,Hospitalisation_table[[#All],[Customer ID]],Hospitalisation_table[[#All],[Hospital tier_Updated]],"Not Found",0)</f>
        <v>tier - 3</v>
      </c>
      <c r="P1277" t="str" cm="1">
        <f t="array" ref="P1277">_xlfn.XLOOKUP($A1277,Hospitalisation_table[[#All],[Customer ID]],Hospitalisation_table[[#All],[City tier_updated]],"Not Found",0)</f>
        <v>tier - 3</v>
      </c>
      <c r="Q1277" t="str" cm="1">
        <f t="array" ref="Q1277">_xlfn.XLOOKUP($A1277,Hospitalisation_table[[#All],[Customer ID]],Hospitalisation_table[[#All],[State ID Updated]],"Not Found",0)</f>
        <v>R1016</v>
      </c>
    </row>
    <row r="1278" spans="1:17" x14ac:dyDescent="0.3">
      <c r="A1278" s="13" t="s">
        <v>216</v>
      </c>
      <c r="B1278" t="str" cm="1">
        <f t="array" ref="B1278">_xlfn.XLOOKUP($A1278,CustomersName[[#All],[Customer ID]],CustomersName[[#All],[First Name]],"Not Found",0)</f>
        <v>Jose Francisco Sr</v>
      </c>
      <c r="C1278" cm="1">
        <f t="array" ref="C1278">_xlfn.XLOOKUP($A1278,MedExam_Table[[#Headers],[#Data],[Customer ID]],MedExam_Table[[#Headers],[#Data],[BMI]],"Not Found",0)</f>
        <v>32.01</v>
      </c>
      <c r="D1278" cm="1">
        <f t="array" ref="D1278">_xlfn.XLOOKUP($A1278,MedExam_Table[[#Headers],[#Data],[Customer ID]],MedExam_Table[[#Headers],[#Data],[HBA1C]],"Not Found",0)</f>
        <v>6.45</v>
      </c>
      <c r="E1278" t="str" cm="1">
        <f t="array" ref="E1278">_xlfn.XLOOKUP($A1278,MedExam_Table[[#Headers],[#Data],[Customer ID]],MedExam_Table[[#Headers],[#Data],[Heart Issues Updated]],"Not Found",0)</f>
        <v>No</v>
      </c>
      <c r="F1278" t="str" cm="1">
        <f t="array" ref="F1278">_xlfn.XLOOKUP($A1278,MedExam_Table[[#Headers],[#Data],[Customer ID]],MedExam_Table[[#Headers],[#Data],[Any Transplants Update]],"Not Found",0)</f>
        <v>No</v>
      </c>
      <c r="G1278" t="str" cm="1">
        <f t="array" ref="G1278">_xlfn.XLOOKUP($A1278,MedExam_Table[[#Headers],[#Data],[Customer ID]],MedExam_Table[[#Headers],[#Data],[Cancer history]],"Not Found",0)</f>
        <v>No</v>
      </c>
      <c r="H1278" cm="1">
        <f t="array" ref="H1278">_xlfn.XLOOKUP($A1278,MedExam_Table[[#Headers],[#Data],[Customer ID]],MedExam_Table[[#Headers],[#Data],[NumberOfMajorSurgeries_updated]],"Not Found",0)</f>
        <v>1</v>
      </c>
      <c r="I1278" t="str" cm="1">
        <f t="array" ref="I1278">_xlfn.XLOOKUP($A1278,MedExam_Table[[#Headers],[#Data],[Customer ID]],MedExam_Table[[#Headers],[#Data],[Smoker Updated]],"Not Found",0)</f>
        <v>No</v>
      </c>
      <c r="J1278" t="str" cm="1">
        <f t="array" ref="J1278">_xlfn.XLOOKUP($A1278,MedExam_Table[[#Headers],[#Data],[Customer ID]],MedExam_Table[[#Headers],[#Data],[Weight Status]],"Not Found",0)</f>
        <v>Obesity</v>
      </c>
      <c r="K1278" t="str" cm="1">
        <f t="array" ref="K1278">_xlfn.XLOOKUP($A1278,MedExam_Table[[#Headers],[#Data],[Customer ID]],MedExam_Table[[#Headers],[#Data],[Diabetes Status]],"Not Found",0)</f>
        <v>Diabetes</v>
      </c>
      <c r="L1278" cm="1">
        <f t="array" ref="L1278">_xlfn.XLOOKUP($A1278,Hospitalisation_table[[#All],[Customer ID]],Hospitalisation_table[[#All],[Customer Age]],"Not Found",0)</f>
        <v>24</v>
      </c>
      <c r="M1278" t="str" cm="1">
        <f t="array" ref="M1278">_xlfn.XLOOKUP($A1278,Hospitalisation_table[[#All],[Customer ID]],Hospitalisation_table[[#All],[Date of Birth]],"Not Found",0)</f>
        <v>29-Dec-1998</v>
      </c>
      <c r="N1278" s="22" cm="1">
        <f t="array" ref="N1278">_xlfn.XLOOKUP($A1278,Hospitalisation_table[[#All],[Customer ID]],Hospitalisation_table[[#All],[charges]],"Not Found",0)</f>
        <v>1981.58</v>
      </c>
      <c r="O1278" t="str" cm="1">
        <f t="array" ref="O1278">_xlfn.XLOOKUP($A1278,Hospitalisation_table[[#All],[Customer ID]],Hospitalisation_table[[#All],[Hospital tier_Updated]],"Not Found",0)</f>
        <v>tier - 3</v>
      </c>
      <c r="P1278" t="str" cm="1">
        <f t="array" ref="P1278">_xlfn.XLOOKUP($A1278,Hospitalisation_table[[#All],[Customer ID]],Hospitalisation_table[[#All],[City tier_updated]],"Not Found",0)</f>
        <v>tier - 1</v>
      </c>
      <c r="Q1278" t="str" cm="1">
        <f t="array" ref="Q1278">_xlfn.XLOOKUP($A1278,Hospitalisation_table[[#All],[Customer ID]],Hospitalisation_table[[#All],[State ID Updated]],"Not Found",0)</f>
        <v>R1013</v>
      </c>
    </row>
    <row r="1279" spans="1:17" x14ac:dyDescent="0.3">
      <c r="A1279" s="14" t="s">
        <v>215</v>
      </c>
      <c r="B1279" t="str" cm="1">
        <f t="array" ref="B1279">_xlfn.XLOOKUP($A1279,CustomersName[[#All],[Customer ID]],CustomersName[[#All],[First Name]],"Not Found",0)</f>
        <v>PaulhJ</v>
      </c>
      <c r="C1279" cm="1">
        <f t="array" ref="C1279">_xlfn.XLOOKUP($A1279,MedExam_Table[[#Headers],[#Data],[Customer ID]],MedExam_Table[[#Headers],[#Data],[BMI]],"Not Found",0)</f>
        <v>33</v>
      </c>
      <c r="D1279" cm="1">
        <f t="array" ref="D1279">_xlfn.XLOOKUP($A1279,MedExam_Table[[#Headers],[#Data],[Customer ID]],MedExam_Table[[#Headers],[#Data],[HBA1C]],"Not Found",0)</f>
        <v>9.27</v>
      </c>
      <c r="E1279" t="str" cm="1">
        <f t="array" ref="E1279">_xlfn.XLOOKUP($A1279,MedExam_Table[[#Headers],[#Data],[Customer ID]],MedExam_Table[[#Headers],[#Data],[Heart Issues Updated]],"Not Found",0)</f>
        <v>No</v>
      </c>
      <c r="F1279" t="str" cm="1">
        <f t="array" ref="F1279">_xlfn.XLOOKUP($A1279,MedExam_Table[[#Headers],[#Data],[Customer ID]],MedExam_Table[[#Headers],[#Data],[Any Transplants Update]],"Not Found",0)</f>
        <v>No</v>
      </c>
      <c r="G1279" t="str" cm="1">
        <f t="array" ref="G1279">_xlfn.XLOOKUP($A1279,MedExam_Table[[#Headers],[#Data],[Customer ID]],MedExam_Table[[#Headers],[#Data],[Cancer history]],"Not Found",0)</f>
        <v>No</v>
      </c>
      <c r="H1279" cm="1">
        <f t="array" ref="H1279">_xlfn.XLOOKUP($A1279,MedExam_Table[[#Headers],[#Data],[Customer ID]],MedExam_Table[[#Headers],[#Data],[NumberOfMajorSurgeries_updated]],"Not Found",0)</f>
        <v>0</v>
      </c>
      <c r="I1279" t="str" cm="1">
        <f t="array" ref="I1279">_xlfn.XLOOKUP($A1279,MedExam_Table[[#Headers],[#Data],[Customer ID]],MedExam_Table[[#Headers],[#Data],[Smoker Updated]],"Not Found",0)</f>
        <v>No</v>
      </c>
      <c r="J1279" t="str" cm="1">
        <f t="array" ref="J1279">_xlfn.XLOOKUP($A1279,MedExam_Table[[#Headers],[#Data],[Customer ID]],MedExam_Table[[#Headers],[#Data],[Weight Status]],"Not Found",0)</f>
        <v>Obesity</v>
      </c>
      <c r="K1279" t="str" cm="1">
        <f t="array" ref="K1279">_xlfn.XLOOKUP($A1279,MedExam_Table[[#Headers],[#Data],[Customer ID]],MedExam_Table[[#Headers],[#Data],[Diabetes Status]],"Not Found",0)</f>
        <v>Diabetes</v>
      </c>
      <c r="L1279" cm="1">
        <f t="array" ref="L1279">_xlfn.XLOOKUP($A1279,Hospitalisation_table[[#All],[Customer ID]],Hospitalisation_table[[#All],[Customer Age]],"Not Found",0)</f>
        <v>20</v>
      </c>
      <c r="M1279" t="str" cm="1">
        <f t="array" ref="M1279">_xlfn.XLOOKUP($A1279,Hospitalisation_table[[#All],[Customer ID]],Hospitalisation_table[[#All],[Date of Birth]],"Not Found",0)</f>
        <v>16-Jul-2002</v>
      </c>
      <c r="N1279" s="22" cm="1">
        <f t="array" ref="N1279">_xlfn.XLOOKUP($A1279,Hospitalisation_table[[#All],[Customer ID]],Hospitalisation_table[[#All],[charges]],"Not Found",0)</f>
        <v>1980.07</v>
      </c>
      <c r="O1279" t="str" cm="1">
        <f t="array" ref="O1279">_xlfn.XLOOKUP($A1279,Hospitalisation_table[[#All],[Customer ID]],Hospitalisation_table[[#All],[Hospital tier_Updated]],"Not Found",0)</f>
        <v>tier - 3</v>
      </c>
      <c r="P1279" t="str" cm="1">
        <f t="array" ref="P1279">_xlfn.XLOOKUP($A1279,Hospitalisation_table[[#All],[Customer ID]],Hospitalisation_table[[#All],[City tier_updated]],"Not Found",0)</f>
        <v>tier - 3</v>
      </c>
      <c r="Q1279" t="str" cm="1">
        <f t="array" ref="Q1279">_xlfn.XLOOKUP($A1279,Hospitalisation_table[[#All],[Customer ID]],Hospitalisation_table[[#All],[State ID Updated]],"Not Found",0)</f>
        <v>R1011</v>
      </c>
    </row>
    <row r="1280" spans="1:17" x14ac:dyDescent="0.3">
      <c r="A1280" s="13" t="s">
        <v>214</v>
      </c>
      <c r="B1280" t="str" cm="1">
        <f t="array" ref="B1280">_xlfn.XLOOKUP($A1280,CustomersName[[#All],[Customer ID]],CustomersName[[#All],[First Name]],"Not Found",0)</f>
        <v>Adam</v>
      </c>
      <c r="C1280" cm="1">
        <f t="array" ref="C1280">_xlfn.XLOOKUP($A1280,MedExam_Table[[#Headers],[#Data],[Customer ID]],MedExam_Table[[#Headers],[#Data],[BMI]],"Not Found",0)</f>
        <v>29.3</v>
      </c>
      <c r="D1280" cm="1">
        <f t="array" ref="D1280">_xlfn.XLOOKUP($A1280,MedExam_Table[[#Headers],[#Data],[Customer ID]],MedExam_Table[[#Headers],[#Data],[HBA1C]],"Not Found",0)</f>
        <v>6.15</v>
      </c>
      <c r="E1280" t="str" cm="1">
        <f t="array" ref="E1280">_xlfn.XLOOKUP($A1280,MedExam_Table[[#Headers],[#Data],[Customer ID]],MedExam_Table[[#Headers],[#Data],[Heart Issues Updated]],"Not Found",0)</f>
        <v>No</v>
      </c>
      <c r="F1280" t="str" cm="1">
        <f t="array" ref="F1280">_xlfn.XLOOKUP($A1280,MedExam_Table[[#Headers],[#Data],[Customer ID]],MedExam_Table[[#Headers],[#Data],[Any Transplants Update]],"Not Found",0)</f>
        <v>No</v>
      </c>
      <c r="G1280" t="str" cm="1">
        <f t="array" ref="G1280">_xlfn.XLOOKUP($A1280,MedExam_Table[[#Headers],[#Data],[Customer ID]],MedExam_Table[[#Headers],[#Data],[Cancer history]],"Not Found",0)</f>
        <v>No</v>
      </c>
      <c r="H1280" cm="1">
        <f t="array" ref="H1280">_xlfn.XLOOKUP($A1280,MedExam_Table[[#Headers],[#Data],[Customer ID]],MedExam_Table[[#Headers],[#Data],[NumberOfMajorSurgeries_updated]],"Not Found",0)</f>
        <v>1</v>
      </c>
      <c r="I1280" t="str" cm="1">
        <f t="array" ref="I1280">_xlfn.XLOOKUP($A1280,MedExam_Table[[#Headers],[#Data],[Customer ID]],MedExam_Table[[#Headers],[#Data],[Smoker Updated]],"Not Found",0)</f>
        <v>No</v>
      </c>
      <c r="J1280" t="str" cm="1">
        <f t="array" ref="J1280">_xlfn.XLOOKUP($A1280,MedExam_Table[[#Headers],[#Data],[Customer ID]],MedExam_Table[[#Headers],[#Data],[Weight Status]],"Not Found",0)</f>
        <v>OverWeight</v>
      </c>
      <c r="K1280" t="str" cm="1">
        <f t="array" ref="K1280">_xlfn.XLOOKUP($A1280,MedExam_Table[[#Headers],[#Data],[Customer ID]],MedExam_Table[[#Headers],[#Data],[Diabetes Status]],"Not Found",0)</f>
        <v>Prediabetes</v>
      </c>
      <c r="L1280" cm="1">
        <f t="array" ref="L1280">_xlfn.XLOOKUP($A1280,Hospitalisation_table[[#All],[Customer ID]],Hospitalisation_table[[#All],[Customer Age]],"Not Found",0)</f>
        <v>24</v>
      </c>
      <c r="M1280" t="str" cm="1">
        <f t="array" ref="M1280">_xlfn.XLOOKUP($A1280,Hospitalisation_table[[#All],[Customer ID]],Hospitalisation_table[[#All],[Date of Birth]],"Not Found",0)</f>
        <v>29-Sep-1998</v>
      </c>
      <c r="N1280" s="22" cm="1">
        <f t="array" ref="N1280">_xlfn.XLOOKUP($A1280,Hospitalisation_table[[#All],[Customer ID]],Hospitalisation_table[[#All],[charges]],"Not Found",0)</f>
        <v>1977.82</v>
      </c>
      <c r="O1280" t="str" cm="1">
        <f t="array" ref="O1280">_xlfn.XLOOKUP($A1280,Hospitalisation_table[[#All],[Customer ID]],Hospitalisation_table[[#All],[Hospital tier_Updated]],"Not Found",0)</f>
        <v>tier - 3</v>
      </c>
      <c r="P1280" t="str" cm="1">
        <f t="array" ref="P1280">_xlfn.XLOOKUP($A1280,Hospitalisation_table[[#All],[Customer ID]],Hospitalisation_table[[#All],[City tier_updated]],"Not Found",0)</f>
        <v>tier - 1</v>
      </c>
      <c r="Q1280" t="str" cm="1">
        <f t="array" ref="Q1280">_xlfn.XLOOKUP($A1280,Hospitalisation_table[[#All],[Customer ID]],Hospitalisation_table[[#All],[State ID Updated]],"Not Found",0)</f>
        <v>R1011</v>
      </c>
    </row>
    <row r="1281" spans="1:17" x14ac:dyDescent="0.3">
      <c r="A1281" s="14" t="s">
        <v>2158</v>
      </c>
      <c r="B1281" t="str" cm="1">
        <f t="array" ref="B1281">_xlfn.XLOOKUP($A1281,CustomersName[[#All],[Customer ID]],CustomersName[[#All],[First Name]],"Not Found",0)</f>
        <v>Jessica</v>
      </c>
      <c r="C1281" cm="1">
        <f t="array" ref="C1281">_xlfn.XLOOKUP($A1281,MedExam_Table[[#Headers],[#Data],[Customer ID]],MedExam_Table[[#Headers],[#Data],[BMI]],"Not Found",0)</f>
        <v>49.8</v>
      </c>
      <c r="D1281" cm="1">
        <f t="array" ref="D1281">_xlfn.XLOOKUP($A1281,MedExam_Table[[#Headers],[#Data],[Customer ID]],MedExam_Table[[#Headers],[#Data],[HBA1C]],"Not Found",0)</f>
        <v>4.24</v>
      </c>
      <c r="E1281" t="str" cm="1">
        <f t="array" ref="E1281">_xlfn.XLOOKUP($A1281,MedExam_Table[[#Headers],[#Data],[Customer ID]],MedExam_Table[[#Headers],[#Data],[Heart Issues Updated]],"Not Found",0)</f>
        <v>No</v>
      </c>
      <c r="F1281" t="str" cm="1">
        <f t="array" ref="F1281">_xlfn.XLOOKUP($A1281,MedExam_Table[[#Headers],[#Data],[Customer ID]],MedExam_Table[[#Headers],[#Data],[Any Transplants Update]],"Not Found",0)</f>
        <v>No</v>
      </c>
      <c r="G1281" t="str" cm="1">
        <f t="array" ref="G1281">_xlfn.XLOOKUP($A1281,MedExam_Table[[#Headers],[#Data],[Customer ID]],MedExam_Table[[#Headers],[#Data],[Cancer history]],"Not Found",0)</f>
        <v>No</v>
      </c>
      <c r="H1281" cm="1">
        <f t="array" ref="H1281">_xlfn.XLOOKUP($A1281,MedExam_Table[[#Headers],[#Data],[Customer ID]],MedExam_Table[[#Headers],[#Data],[NumberOfMajorSurgeries_updated]],"Not Found",0)</f>
        <v>1</v>
      </c>
      <c r="I1281" t="str" cm="1">
        <f t="array" ref="I1281">_xlfn.XLOOKUP($A1281,MedExam_Table[[#Headers],[#Data],[Customer ID]],MedExam_Table[[#Headers],[#Data],[Smoker Updated]],"Not Found",0)</f>
        <v>Yes</v>
      </c>
      <c r="J1281" t="str" cm="1">
        <f t="array" ref="J1281">_xlfn.XLOOKUP($A1281,MedExam_Table[[#Headers],[#Data],[Customer ID]],MedExam_Table[[#Headers],[#Data],[Weight Status]],"Not Found",0)</f>
        <v>Obesity</v>
      </c>
      <c r="K1281" t="str" cm="1">
        <f t="array" ref="K1281">_xlfn.XLOOKUP($A1281,MedExam_Table[[#Headers],[#Data],[Customer ID]],MedExam_Table[[#Headers],[#Data],[Diabetes Status]],"Not Found",0)</f>
        <v>Normal</v>
      </c>
      <c r="L1281" cm="1">
        <f t="array" ref="L1281">_xlfn.XLOOKUP($A1281,Hospitalisation_table[[#All],[Customer ID]],Hospitalisation_table[[#All],[Customer Age]],"Not Found",0)</f>
        <v>30</v>
      </c>
      <c r="M1281" t="str" cm="1">
        <f t="array" ref="M1281">_xlfn.XLOOKUP($A1281,Hospitalisation_table[[#All],[Customer ID]],Hospitalisation_table[[#All],[Date of Birth]],"Not Found",0)</f>
        <v>13-Sep-1992</v>
      </c>
      <c r="N1281" s="22" cm="1">
        <f t="array" ref="N1281">_xlfn.XLOOKUP($A1281,Hospitalisation_table[[#All],[Customer ID]],Hospitalisation_table[[#All],[charges]],"Not Found",0)</f>
        <v>35547.47</v>
      </c>
      <c r="O1281" t="str" cm="1">
        <f t="array" ref="O1281">_xlfn.XLOOKUP($A1281,Hospitalisation_table[[#All],[Customer ID]],Hospitalisation_table[[#All],[Hospital tier_Updated]],"Not Found",0)</f>
        <v>tier - 2</v>
      </c>
      <c r="P1281" t="str" cm="1">
        <f t="array" ref="P1281">_xlfn.XLOOKUP($A1281,Hospitalisation_table[[#All],[Customer ID]],Hospitalisation_table[[#All],[City tier_updated]],"Not Found",0)</f>
        <v>tier - 3</v>
      </c>
      <c r="Q1281" t="str" cm="1">
        <f t="array" ref="Q1281">_xlfn.XLOOKUP($A1281,Hospitalisation_table[[#All],[Customer ID]],Hospitalisation_table[[#All],[State ID Updated]],"Not Found",0)</f>
        <v>R1011</v>
      </c>
    </row>
    <row r="1282" spans="1:17" x14ac:dyDescent="0.3">
      <c r="A1282" s="13" t="s">
        <v>213</v>
      </c>
      <c r="B1282" t="str" cm="1">
        <f t="array" ref="B1282">_xlfn.XLOOKUP($A1282,CustomersName[[#All],[Customer ID]],CustomersName[[#All],[First Name]],"Not Found",0)</f>
        <v>Edhard J.</v>
      </c>
      <c r="C1282" cm="1">
        <f t="array" ref="C1282">_xlfn.XLOOKUP($A1282,MedExam_Table[[#Headers],[#Data],[Customer ID]],MedExam_Table[[#Headers],[#Data],[BMI]],"Not Found",0)</f>
        <v>25.8</v>
      </c>
      <c r="D1282" cm="1">
        <f t="array" ref="D1282">_xlfn.XLOOKUP($A1282,MedExam_Table[[#Headers],[#Data],[Customer ID]],MedExam_Table[[#Headers],[#Data],[HBA1C]],"Not Found",0)</f>
        <v>4.13</v>
      </c>
      <c r="E1282" t="str" cm="1">
        <f t="array" ref="E1282">_xlfn.XLOOKUP($A1282,MedExam_Table[[#Headers],[#Data],[Customer ID]],MedExam_Table[[#Headers],[#Data],[Heart Issues Updated]],"Not Found",0)</f>
        <v>No</v>
      </c>
      <c r="F1282" t="str" cm="1">
        <f t="array" ref="F1282">_xlfn.XLOOKUP($A1282,MedExam_Table[[#Headers],[#Data],[Customer ID]],MedExam_Table[[#Headers],[#Data],[Any Transplants Update]],"Not Found",0)</f>
        <v>No</v>
      </c>
      <c r="G1282" t="str" cm="1">
        <f t="array" ref="G1282">_xlfn.XLOOKUP($A1282,MedExam_Table[[#Headers],[#Data],[Customer ID]],MedExam_Table[[#Headers],[#Data],[Cancer history]],"Not Found",0)</f>
        <v>No</v>
      </c>
      <c r="H1282" cm="1">
        <f t="array" ref="H1282">_xlfn.XLOOKUP($A1282,MedExam_Table[[#Headers],[#Data],[Customer ID]],MedExam_Table[[#Headers],[#Data],[NumberOfMajorSurgeries_updated]],"Not Found",0)</f>
        <v>1</v>
      </c>
      <c r="I1282" t="str" cm="1">
        <f t="array" ref="I1282">_xlfn.XLOOKUP($A1282,MedExam_Table[[#Headers],[#Data],[Customer ID]],MedExam_Table[[#Headers],[#Data],[Smoker Updated]],"Not Found",0)</f>
        <v>No</v>
      </c>
      <c r="J1282" t="str" cm="1">
        <f t="array" ref="J1282">_xlfn.XLOOKUP($A1282,MedExam_Table[[#Headers],[#Data],[Customer ID]],MedExam_Table[[#Headers],[#Data],[Weight Status]],"Not Found",0)</f>
        <v>OverWeight</v>
      </c>
      <c r="K1282" t="str" cm="1">
        <f t="array" ref="K1282">_xlfn.XLOOKUP($A1282,MedExam_Table[[#Headers],[#Data],[Customer ID]],MedExam_Table[[#Headers],[#Data],[Diabetes Status]],"Not Found",0)</f>
        <v>Normal</v>
      </c>
      <c r="L1282" cm="1">
        <f t="array" ref="L1282">_xlfn.XLOOKUP($A1282,Hospitalisation_table[[#All],[Customer ID]],Hospitalisation_table[[#All],[Customer Age]],"Not Found",0)</f>
        <v>24</v>
      </c>
      <c r="M1282" t="str" cm="1">
        <f t="array" ref="M1282">_xlfn.XLOOKUP($A1282,Hospitalisation_table[[#All],[Customer ID]],Hospitalisation_table[[#All],[Date of Birth]],"Not Found",0)</f>
        <v>5-Oct-1998</v>
      </c>
      <c r="N1282" s="22" cm="1">
        <f t="array" ref="N1282">_xlfn.XLOOKUP($A1282,Hospitalisation_table[[#All],[Customer ID]],Hospitalisation_table[[#All],[charges]],"Not Found",0)</f>
        <v>1972.95</v>
      </c>
      <c r="O1282" t="str" cm="1">
        <f t="array" ref="O1282">_xlfn.XLOOKUP($A1282,Hospitalisation_table[[#All],[Customer ID]],Hospitalisation_table[[#All],[Hospital tier_Updated]],"Not Found",0)</f>
        <v>tier - 3</v>
      </c>
      <c r="P1282" t="str" cm="1">
        <f t="array" ref="P1282">_xlfn.XLOOKUP($A1282,Hospitalisation_table[[#All],[Customer ID]],Hospitalisation_table[[#All],[City tier_updated]],"Not Found",0)</f>
        <v>tier - 1</v>
      </c>
      <c r="Q1282" t="str" cm="1">
        <f t="array" ref="Q1282">_xlfn.XLOOKUP($A1282,Hospitalisation_table[[#All],[Customer ID]],Hospitalisation_table[[#All],[State ID Updated]],"Not Found",0)</f>
        <v>R1011</v>
      </c>
    </row>
    <row r="1283" spans="1:17" x14ac:dyDescent="0.3">
      <c r="A1283" s="14" t="s">
        <v>212</v>
      </c>
      <c r="B1283" t="str" cm="1">
        <f t="array" ref="B1283">_xlfn.XLOOKUP($A1283,CustomersName[[#All],[Customer ID]],CustomersName[[#All],[First Name]],"Not Found",0)</f>
        <v>Pahrick A.</v>
      </c>
      <c r="C1283" cm="1">
        <f t="array" ref="C1283">_xlfn.XLOOKUP($A1283,MedExam_Table[[#Headers],[#Data],[Customer ID]],MedExam_Table[[#Headers],[#Data],[BMI]],"Not Found",0)</f>
        <v>23.4</v>
      </c>
      <c r="D1283" cm="1">
        <f t="array" ref="D1283">_xlfn.XLOOKUP($A1283,MedExam_Table[[#Headers],[#Data],[Customer ID]],MedExam_Table[[#Headers],[#Data],[HBA1C]],"Not Found",0)</f>
        <v>4.24</v>
      </c>
      <c r="E1283" t="str" cm="1">
        <f t="array" ref="E1283">_xlfn.XLOOKUP($A1283,MedExam_Table[[#Headers],[#Data],[Customer ID]],MedExam_Table[[#Headers],[#Data],[Heart Issues Updated]],"Not Found",0)</f>
        <v>No</v>
      </c>
      <c r="F1283" t="str" cm="1">
        <f t="array" ref="F1283">_xlfn.XLOOKUP($A1283,MedExam_Table[[#Headers],[#Data],[Customer ID]],MedExam_Table[[#Headers],[#Data],[Any Transplants Update]],"Not Found",0)</f>
        <v>No</v>
      </c>
      <c r="G1283" t="str" cm="1">
        <f t="array" ref="G1283">_xlfn.XLOOKUP($A1283,MedExam_Table[[#Headers],[#Data],[Customer ID]],MedExam_Table[[#Headers],[#Data],[Cancer history]],"Not Found",0)</f>
        <v>No</v>
      </c>
      <c r="H1283" cm="1">
        <f t="array" ref="H1283">_xlfn.XLOOKUP($A1283,MedExam_Table[[#Headers],[#Data],[Customer ID]],MedExam_Table[[#Headers],[#Data],[NumberOfMajorSurgeries_updated]],"Not Found",0)</f>
        <v>1</v>
      </c>
      <c r="I1283" t="str" cm="1">
        <f t="array" ref="I1283">_xlfn.XLOOKUP($A1283,MedExam_Table[[#Headers],[#Data],[Customer ID]],MedExam_Table[[#Headers],[#Data],[Smoker Updated]],"Not Found",0)</f>
        <v>No</v>
      </c>
      <c r="J1283" t="str" cm="1">
        <f t="array" ref="J1283">_xlfn.XLOOKUP($A1283,MedExam_Table[[#Headers],[#Data],[Customer ID]],MedExam_Table[[#Headers],[#Data],[Weight Status]],"Not Found",0)</f>
        <v>NormalWeight</v>
      </c>
      <c r="K1283" t="str" cm="1">
        <f t="array" ref="K1283">_xlfn.XLOOKUP($A1283,MedExam_Table[[#Headers],[#Data],[Customer ID]],MedExam_Table[[#Headers],[#Data],[Diabetes Status]],"Not Found",0)</f>
        <v>Normal</v>
      </c>
      <c r="L1283" cm="1">
        <f t="array" ref="L1283">_xlfn.XLOOKUP($A1283,Hospitalisation_table[[#All],[Customer ID]],Hospitalisation_table[[#All],[Customer Age]],"Not Found",0)</f>
        <v>24</v>
      </c>
      <c r="M1283" t="str" cm="1">
        <f t="array" ref="M1283">_xlfn.XLOOKUP($A1283,Hospitalisation_table[[#All],[Customer ID]],Hospitalisation_table[[#All],[Date of Birth]],"Not Found",0)</f>
        <v>28-Sep-1998</v>
      </c>
      <c r="N1283" s="22" cm="1">
        <f t="array" ref="N1283">_xlfn.XLOOKUP($A1283,Hospitalisation_table[[#All],[Customer ID]],Hospitalisation_table[[#All],[charges]],"Not Found",0)</f>
        <v>1969.61</v>
      </c>
      <c r="O1283" t="str" cm="1">
        <f t="array" ref="O1283">_xlfn.XLOOKUP($A1283,Hospitalisation_table[[#All],[Customer ID]],Hospitalisation_table[[#All],[Hospital tier_Updated]],"Not Found",0)</f>
        <v>tier - 3</v>
      </c>
      <c r="P1283" t="str" cm="1">
        <f t="array" ref="P1283">_xlfn.XLOOKUP($A1283,Hospitalisation_table[[#All],[Customer ID]],Hospitalisation_table[[#All],[City tier_updated]],"Not Found",0)</f>
        <v>tier - 3</v>
      </c>
      <c r="Q1283" t="str" cm="1">
        <f t="array" ref="Q1283">_xlfn.XLOOKUP($A1283,Hospitalisation_table[[#All],[Customer ID]],Hospitalisation_table[[#All],[State ID Updated]],"Not Found",0)</f>
        <v>R1011</v>
      </c>
    </row>
    <row r="1284" spans="1:17" x14ac:dyDescent="0.3">
      <c r="A1284" s="13" t="s">
        <v>211</v>
      </c>
      <c r="B1284" t="str" cm="1">
        <f t="array" ref="B1284">_xlfn.XLOOKUP($A1284,CustomersName[[#All],[Customer ID]],CustomersName[[#All],[First Name]],"Not Found",0)</f>
        <v>Gerhint H</v>
      </c>
      <c r="C1284" cm="1">
        <f t="array" ref="C1284">_xlfn.XLOOKUP($A1284,MedExam_Table[[#Headers],[#Data],[Customer ID]],MedExam_Table[[#Headers],[#Data],[BMI]],"Not Found",0)</f>
        <v>27.93</v>
      </c>
      <c r="D1284" cm="1">
        <f t="array" ref="D1284">_xlfn.XLOOKUP($A1284,MedExam_Table[[#Headers],[#Data],[Customer ID]],MedExam_Table[[#Headers],[#Data],[HBA1C]],"Not Found",0)</f>
        <v>9.8800000000000008</v>
      </c>
      <c r="E1284" t="str" cm="1">
        <f t="array" ref="E1284">_xlfn.XLOOKUP($A1284,MedExam_Table[[#Headers],[#Data],[Customer ID]],MedExam_Table[[#Headers],[#Data],[Heart Issues Updated]],"Not Found",0)</f>
        <v>No</v>
      </c>
      <c r="F1284" t="str" cm="1">
        <f t="array" ref="F1284">_xlfn.XLOOKUP($A1284,MedExam_Table[[#Headers],[#Data],[Customer ID]],MedExam_Table[[#Headers],[#Data],[Any Transplants Update]],"Not Found",0)</f>
        <v>No</v>
      </c>
      <c r="G1284" t="str" cm="1">
        <f t="array" ref="G1284">_xlfn.XLOOKUP($A1284,MedExam_Table[[#Headers],[#Data],[Customer ID]],MedExam_Table[[#Headers],[#Data],[Cancer history]],"Not Found",0)</f>
        <v>No</v>
      </c>
      <c r="H1284" cm="1">
        <f t="array" ref="H1284">_xlfn.XLOOKUP($A1284,MedExam_Table[[#Headers],[#Data],[Customer ID]],MedExam_Table[[#Headers],[#Data],[NumberOfMajorSurgeries_updated]],"Not Found",0)</f>
        <v>0</v>
      </c>
      <c r="I1284" t="str" cm="1">
        <f t="array" ref="I1284">_xlfn.XLOOKUP($A1284,MedExam_Table[[#Headers],[#Data],[Customer ID]],MedExam_Table[[#Headers],[#Data],[Smoker Updated]],"Not Found",0)</f>
        <v>No</v>
      </c>
      <c r="J1284" t="str" cm="1">
        <f t="array" ref="J1284">_xlfn.XLOOKUP($A1284,MedExam_Table[[#Headers],[#Data],[Customer ID]],MedExam_Table[[#Headers],[#Data],[Weight Status]],"Not Found",0)</f>
        <v>OverWeight</v>
      </c>
      <c r="K1284" t="str" cm="1">
        <f t="array" ref="K1284">_xlfn.XLOOKUP($A1284,MedExam_Table[[#Headers],[#Data],[Customer ID]],MedExam_Table[[#Headers],[#Data],[Diabetes Status]],"Not Found",0)</f>
        <v>Diabetes</v>
      </c>
      <c r="L1284" cm="1">
        <f t="array" ref="L1284">_xlfn.XLOOKUP($A1284,Hospitalisation_table[[#All],[Customer ID]],Hospitalisation_table[[#All],[Customer Age]],"Not Found",0)</f>
        <v>20</v>
      </c>
      <c r="M1284" t="str" cm="1">
        <f t="array" ref="M1284">_xlfn.XLOOKUP($A1284,Hospitalisation_table[[#All],[Customer ID]],Hospitalisation_table[[#All],[Date of Birth]],"Not Found",0)</f>
        <v>29-Jul-2002</v>
      </c>
      <c r="N1284" s="22" cm="1">
        <f t="array" ref="N1284">_xlfn.XLOOKUP($A1284,Hospitalisation_table[[#All],[Customer ID]],Hospitalisation_table[[#All],[charges]],"Not Found",0)</f>
        <v>1967.02</v>
      </c>
      <c r="O1284" t="str" cm="1">
        <f t="array" ref="O1284">_xlfn.XLOOKUP($A1284,Hospitalisation_table[[#All],[Customer ID]],Hospitalisation_table[[#All],[Hospital tier_Updated]],"Not Found",0)</f>
        <v>tier - 3</v>
      </c>
      <c r="P1284" t="str" cm="1">
        <f t="array" ref="P1284">_xlfn.XLOOKUP($A1284,Hospitalisation_table[[#All],[Customer ID]],Hospitalisation_table[[#All],[City tier_updated]],"Not Found",0)</f>
        <v>tier - 2</v>
      </c>
      <c r="Q1284" t="str" cm="1">
        <f t="array" ref="Q1284">_xlfn.XLOOKUP($A1284,Hospitalisation_table[[#All],[Customer ID]],Hospitalisation_table[[#All],[State ID Updated]],"Not Found",0)</f>
        <v>R1016</v>
      </c>
    </row>
    <row r="1285" spans="1:17" x14ac:dyDescent="0.3">
      <c r="A1285" s="14" t="s">
        <v>210</v>
      </c>
      <c r="B1285" t="str" cm="1">
        <f t="array" ref="B1285">_xlfn.XLOOKUP($A1285,CustomersName[[#All],[Customer ID]],CustomersName[[#All],[First Name]],"Not Found",0)</f>
        <v>Dj</v>
      </c>
      <c r="C1285" cm="1">
        <f t="array" ref="C1285">_xlfn.XLOOKUP($A1285,MedExam_Table[[#Headers],[#Data],[Customer ID]],MedExam_Table[[#Headers],[#Data],[BMI]],"Not Found",0)</f>
        <v>22</v>
      </c>
      <c r="D1285" cm="1">
        <f t="array" ref="D1285">_xlfn.XLOOKUP($A1285,MedExam_Table[[#Headers],[#Data],[Customer ID]],MedExam_Table[[#Headers],[#Data],[HBA1C]],"Not Found",0)</f>
        <v>9.5</v>
      </c>
      <c r="E1285" t="str" cm="1">
        <f t="array" ref="E1285">_xlfn.XLOOKUP($A1285,MedExam_Table[[#Headers],[#Data],[Customer ID]],MedExam_Table[[#Headers],[#Data],[Heart Issues Updated]],"Not Found",0)</f>
        <v>No</v>
      </c>
      <c r="F1285" t="str" cm="1">
        <f t="array" ref="F1285">_xlfn.XLOOKUP($A1285,MedExam_Table[[#Headers],[#Data],[Customer ID]],MedExam_Table[[#Headers],[#Data],[Any Transplants Update]],"Not Found",0)</f>
        <v>No</v>
      </c>
      <c r="G1285" t="str" cm="1">
        <f t="array" ref="G1285">_xlfn.XLOOKUP($A1285,MedExam_Table[[#Headers],[#Data],[Customer ID]],MedExam_Table[[#Headers],[#Data],[Cancer history]],"Not Found",0)</f>
        <v>No</v>
      </c>
      <c r="H1285" cm="1">
        <f t="array" ref="H1285">_xlfn.XLOOKUP($A1285,MedExam_Table[[#Headers],[#Data],[Customer ID]],MedExam_Table[[#Headers],[#Data],[NumberOfMajorSurgeries_updated]],"Not Found",0)</f>
        <v>0</v>
      </c>
      <c r="I1285" t="str" cm="1">
        <f t="array" ref="I1285">_xlfn.XLOOKUP($A1285,MedExam_Table[[#Headers],[#Data],[Customer ID]],MedExam_Table[[#Headers],[#Data],[Smoker Updated]],"Not Found",0)</f>
        <v>No</v>
      </c>
      <c r="J1285" t="str" cm="1">
        <f t="array" ref="J1285">_xlfn.XLOOKUP($A1285,MedExam_Table[[#Headers],[#Data],[Customer ID]],MedExam_Table[[#Headers],[#Data],[Weight Status]],"Not Found",0)</f>
        <v>NormalWeight</v>
      </c>
      <c r="K1285" t="str" cm="1">
        <f t="array" ref="K1285">_xlfn.XLOOKUP($A1285,MedExam_Table[[#Headers],[#Data],[Customer ID]],MedExam_Table[[#Headers],[#Data],[Diabetes Status]],"Not Found",0)</f>
        <v>Diabetes</v>
      </c>
      <c r="L1285" cm="1">
        <f t="array" ref="L1285">_xlfn.XLOOKUP($A1285,Hospitalisation_table[[#All],[Customer ID]],Hospitalisation_table[[#All],[Customer Age]],"Not Found",0)</f>
        <v>20</v>
      </c>
      <c r="M1285" t="str" cm="1">
        <f t="array" ref="M1285">_xlfn.XLOOKUP($A1285,Hospitalisation_table[[#All],[Customer ID]],Hospitalisation_table[[#All],[Date of Birth]],"Not Found",0)</f>
        <v>7-Sep-2002</v>
      </c>
      <c r="N1285" s="22" cm="1">
        <f t="array" ref="N1285">_xlfn.XLOOKUP($A1285,Hospitalisation_table[[#All],[Customer ID]],Hospitalisation_table[[#All],[charges]],"Not Found",0)</f>
        <v>1964.78</v>
      </c>
      <c r="O1285" t="str" cm="1">
        <f t="array" ref="O1285">_xlfn.XLOOKUP($A1285,Hospitalisation_table[[#All],[Customer ID]],Hospitalisation_table[[#All],[Hospital tier_Updated]],"Not Found",0)</f>
        <v>tier - 3</v>
      </c>
      <c r="P1285" t="str" cm="1">
        <f t="array" ref="P1285">_xlfn.XLOOKUP($A1285,Hospitalisation_table[[#All],[Customer ID]],Hospitalisation_table[[#All],[City tier_updated]],"Not Found",0)</f>
        <v>tier - 1</v>
      </c>
      <c r="Q1285" t="str" cm="1">
        <f t="array" ref="Q1285">_xlfn.XLOOKUP($A1285,Hospitalisation_table[[#All],[Customer ID]],Hospitalisation_table[[#All],[State ID Updated]],"Not Found",0)</f>
        <v>R1011</v>
      </c>
    </row>
    <row r="1286" spans="1:17" x14ac:dyDescent="0.3">
      <c r="A1286" s="13" t="s">
        <v>209</v>
      </c>
      <c r="B1286" t="str" cm="1">
        <f t="array" ref="B1286">_xlfn.XLOOKUP($A1286,CustomersName[[#All],[Customer ID]],CustomersName[[#All],[First Name]],"Not Found",0)</f>
        <v>Zachahy A</v>
      </c>
      <c r="C1286" cm="1">
        <f t="array" ref="C1286">_xlfn.XLOOKUP($A1286,MedExam_Table[[#Headers],[#Data],[Customer ID]],MedExam_Table[[#Headers],[#Data],[BMI]],"Not Found",0)</f>
        <v>36.86</v>
      </c>
      <c r="D1286" cm="1">
        <f t="array" ref="D1286">_xlfn.XLOOKUP($A1286,MedExam_Table[[#Headers],[#Data],[Customer ID]],MedExam_Table[[#Headers],[#Data],[HBA1C]],"Not Found",0)</f>
        <v>4.97</v>
      </c>
      <c r="E1286" t="str" cm="1">
        <f t="array" ref="E1286">_xlfn.XLOOKUP($A1286,MedExam_Table[[#Headers],[#Data],[Customer ID]],MedExam_Table[[#Headers],[#Data],[Heart Issues Updated]],"Not Found",0)</f>
        <v>Yes</v>
      </c>
      <c r="F1286" t="str" cm="1">
        <f t="array" ref="F1286">_xlfn.XLOOKUP($A1286,MedExam_Table[[#Headers],[#Data],[Customer ID]],MedExam_Table[[#Headers],[#Data],[Any Transplants Update]],"Not Found",0)</f>
        <v>No</v>
      </c>
      <c r="G1286" t="str" cm="1">
        <f t="array" ref="G1286">_xlfn.XLOOKUP($A1286,MedExam_Table[[#Headers],[#Data],[Customer ID]],MedExam_Table[[#Headers],[#Data],[Cancer history]],"Not Found",0)</f>
        <v>No</v>
      </c>
      <c r="H1286" cm="1">
        <f t="array" ref="H1286">_xlfn.XLOOKUP($A1286,MedExam_Table[[#Headers],[#Data],[Customer ID]],MedExam_Table[[#Headers],[#Data],[NumberOfMajorSurgeries_updated]],"Not Found",0)</f>
        <v>0</v>
      </c>
      <c r="I1286" t="str" cm="1">
        <f t="array" ref="I1286">_xlfn.XLOOKUP($A1286,MedExam_Table[[#Headers],[#Data],[Customer ID]],MedExam_Table[[#Headers],[#Data],[Smoker Updated]],"Not Found",0)</f>
        <v>No</v>
      </c>
      <c r="J1286" t="str" cm="1">
        <f t="array" ref="J1286">_xlfn.XLOOKUP($A1286,MedExam_Table[[#Headers],[#Data],[Customer ID]],MedExam_Table[[#Headers],[#Data],[Weight Status]],"Not Found",0)</f>
        <v>Obesity</v>
      </c>
      <c r="K1286" t="str" cm="1">
        <f t="array" ref="K1286">_xlfn.XLOOKUP($A1286,MedExam_Table[[#Headers],[#Data],[Customer ID]],MedExam_Table[[#Headers],[#Data],[Diabetes Status]],"Not Found",0)</f>
        <v>Normal</v>
      </c>
      <c r="L1286" cm="1">
        <f t="array" ref="L1286">_xlfn.XLOOKUP($A1286,Hospitalisation_table[[#All],[Customer ID]],Hospitalisation_table[[#All],[Customer Age]],"Not Found",0)</f>
        <v>21</v>
      </c>
      <c r="M1286" t="str" cm="1">
        <f t="array" ref="M1286">_xlfn.XLOOKUP($A1286,Hospitalisation_table[[#All],[Customer ID]],Hospitalisation_table[[#All],[Date of Birth]],"Not Found",0)</f>
        <v>9-Dec-2001</v>
      </c>
      <c r="N1286" s="22" cm="1">
        <f t="array" ref="N1286">_xlfn.XLOOKUP($A1286,Hospitalisation_table[[#All],[Customer ID]],Hospitalisation_table[[#All],[charges]],"Not Found",0)</f>
        <v>1917.32</v>
      </c>
      <c r="O1286" t="str" cm="1">
        <f t="array" ref="O1286">_xlfn.XLOOKUP($A1286,Hospitalisation_table[[#All],[Customer ID]],Hospitalisation_table[[#All],[Hospital tier_Updated]],"Not Found",0)</f>
        <v>tier - 3</v>
      </c>
      <c r="P1286" t="str" cm="1">
        <f t="array" ref="P1286">_xlfn.XLOOKUP($A1286,Hospitalisation_table[[#All],[Customer ID]],Hospitalisation_table[[#All],[City tier_updated]],"Not Found",0)</f>
        <v>tier - 2</v>
      </c>
      <c r="Q1286" t="str" cm="1">
        <f t="array" ref="Q1286">_xlfn.XLOOKUP($A1286,Hospitalisation_table[[#All],[Customer ID]],Hospitalisation_table[[#All],[State ID Updated]],"Not Found",0)</f>
        <v>R1012</v>
      </c>
    </row>
    <row r="1287" spans="1:17" x14ac:dyDescent="0.3">
      <c r="A1287" s="14" t="s">
        <v>208</v>
      </c>
      <c r="B1287" t="str" cm="1">
        <f t="array" ref="B1287">_xlfn.XLOOKUP($A1287,CustomersName[[#All],[Customer ID]],CustomersName[[#All],[First Name]],"Not Found",0)</f>
        <v>Brihn W.</v>
      </c>
      <c r="C1287" cm="1">
        <f t="array" ref="C1287">_xlfn.XLOOKUP($A1287,MedExam_Table[[#Headers],[#Data],[Customer ID]],MedExam_Table[[#Headers],[#Data],[BMI]],"Not Found",0)</f>
        <v>31.254999999999999</v>
      </c>
      <c r="D1287" cm="1">
        <f t="array" ref="D1287">_xlfn.XLOOKUP($A1287,MedExam_Table[[#Headers],[#Data],[Customer ID]],MedExam_Table[[#Headers],[#Data],[HBA1C]],"Not Found",0)</f>
        <v>5.49</v>
      </c>
      <c r="E1287" t="str" cm="1">
        <f t="array" ref="E1287">_xlfn.XLOOKUP($A1287,MedExam_Table[[#Headers],[#Data],[Customer ID]],MedExam_Table[[#Headers],[#Data],[Heart Issues Updated]],"Not Found",0)</f>
        <v>Yes</v>
      </c>
      <c r="F1287" t="str" cm="1">
        <f t="array" ref="F1287">_xlfn.XLOOKUP($A1287,MedExam_Table[[#Headers],[#Data],[Customer ID]],MedExam_Table[[#Headers],[#Data],[Any Transplants Update]],"Not Found",0)</f>
        <v>No</v>
      </c>
      <c r="G1287" t="str" cm="1">
        <f t="array" ref="G1287">_xlfn.XLOOKUP($A1287,MedExam_Table[[#Headers],[#Data],[Customer ID]],MedExam_Table[[#Headers],[#Data],[Cancer history]],"Not Found",0)</f>
        <v>No</v>
      </c>
      <c r="H1287" cm="1">
        <f t="array" ref="H1287">_xlfn.XLOOKUP($A1287,MedExam_Table[[#Headers],[#Data],[Customer ID]],MedExam_Table[[#Headers],[#Data],[NumberOfMajorSurgeries_updated]],"Not Found",0)</f>
        <v>0</v>
      </c>
      <c r="I1287" t="str" cm="1">
        <f t="array" ref="I1287">_xlfn.XLOOKUP($A1287,MedExam_Table[[#Headers],[#Data],[Customer ID]],MedExam_Table[[#Headers],[#Data],[Smoker Updated]],"Not Found",0)</f>
        <v>No</v>
      </c>
      <c r="J1287" t="str" cm="1">
        <f t="array" ref="J1287">_xlfn.XLOOKUP($A1287,MedExam_Table[[#Headers],[#Data],[Customer ID]],MedExam_Table[[#Headers],[#Data],[Weight Status]],"Not Found",0)</f>
        <v>Obesity</v>
      </c>
      <c r="K1287" t="str" cm="1">
        <f t="array" ref="K1287">_xlfn.XLOOKUP($A1287,MedExam_Table[[#Headers],[#Data],[Customer ID]],MedExam_Table[[#Headers],[#Data],[Diabetes Status]],"Not Found",0)</f>
        <v>Normal</v>
      </c>
      <c r="L1287" cm="1">
        <f t="array" ref="L1287">_xlfn.XLOOKUP($A1287,Hospitalisation_table[[#All],[Customer ID]],Hospitalisation_table[[#All],[Customer Age]],"Not Found",0)</f>
        <v>21</v>
      </c>
      <c r="M1287" t="str" cm="1">
        <f t="array" ref="M1287">_xlfn.XLOOKUP($A1287,Hospitalisation_table[[#All],[Customer ID]],Hospitalisation_table[[#All],[Date of Birth]],"Not Found",0)</f>
        <v>3-Aug-2001</v>
      </c>
      <c r="N1287" s="22" cm="1">
        <f t="array" ref="N1287">_xlfn.XLOOKUP($A1287,Hospitalisation_table[[#All],[Customer ID]],Hospitalisation_table[[#All],[charges]],"Not Found",0)</f>
        <v>1909.53</v>
      </c>
      <c r="O1287" t="str" cm="1">
        <f t="array" ref="O1287">_xlfn.XLOOKUP($A1287,Hospitalisation_table[[#All],[Customer ID]],Hospitalisation_table[[#All],[Hospital tier_Updated]],"Not Found",0)</f>
        <v>tier - 3</v>
      </c>
      <c r="P1287" t="str" cm="1">
        <f t="array" ref="P1287">_xlfn.XLOOKUP($A1287,Hospitalisation_table[[#All],[Customer ID]],Hospitalisation_table[[#All],[City tier_updated]],"Not Found",0)</f>
        <v>tier - 3</v>
      </c>
      <c r="Q1287" t="str" cm="1">
        <f t="array" ref="Q1287">_xlfn.XLOOKUP($A1287,Hospitalisation_table[[#All],[Customer ID]],Hospitalisation_table[[#All],[State ID Updated]],"Not Found",0)</f>
        <v>R1012</v>
      </c>
    </row>
    <row r="1288" spans="1:17" x14ac:dyDescent="0.3">
      <c r="A1288" s="13" t="s">
        <v>207</v>
      </c>
      <c r="B1288" t="str" cm="1">
        <f t="array" ref="B1288">_xlfn.XLOOKUP($A1288,CustomersName[[#All],[Customer ID]],CustomersName[[#All],[First Name]],"Not Found",0)</f>
        <v>Joe</v>
      </c>
      <c r="C1288" cm="1">
        <f t="array" ref="C1288">_xlfn.XLOOKUP($A1288,MedExam_Table[[#Headers],[#Data],[Customer ID]],MedExam_Table[[#Headers],[#Data],[BMI]],"Not Found",0)</f>
        <v>23.06</v>
      </c>
      <c r="D1288" cm="1">
        <f t="array" ref="D1288">_xlfn.XLOOKUP($A1288,MedExam_Table[[#Headers],[#Data],[Customer ID]],MedExam_Table[[#Headers],[#Data],[HBA1C]],"Not Found",0)</f>
        <v>4.47</v>
      </c>
      <c r="E1288" t="str" cm="1">
        <f t="array" ref="E1288">_xlfn.XLOOKUP($A1288,MedExam_Table[[#Headers],[#Data],[Customer ID]],MedExam_Table[[#Headers],[#Data],[Heart Issues Updated]],"Not Found",0)</f>
        <v>No</v>
      </c>
      <c r="F1288" t="str" cm="1">
        <f t="array" ref="F1288">_xlfn.XLOOKUP($A1288,MedExam_Table[[#Headers],[#Data],[Customer ID]],MedExam_Table[[#Headers],[#Data],[Any Transplants Update]],"Not Found",0)</f>
        <v>No</v>
      </c>
      <c r="G1288" t="str" cm="1">
        <f t="array" ref="G1288">_xlfn.XLOOKUP($A1288,MedExam_Table[[#Headers],[#Data],[Customer ID]],MedExam_Table[[#Headers],[#Data],[Cancer history]],"Not Found",0)</f>
        <v>No</v>
      </c>
      <c r="H1288" cm="1">
        <f t="array" ref="H1288">_xlfn.XLOOKUP($A1288,MedExam_Table[[#Headers],[#Data],[Customer ID]],MedExam_Table[[#Headers],[#Data],[NumberOfMajorSurgeries_updated]],"Not Found",0)</f>
        <v>0</v>
      </c>
      <c r="I1288" t="str" cm="1">
        <f t="array" ref="I1288">_xlfn.XLOOKUP($A1288,MedExam_Table[[#Headers],[#Data],[Customer ID]],MedExam_Table[[#Headers],[#Data],[Smoker Updated]],"Not Found",0)</f>
        <v>No</v>
      </c>
      <c r="J1288" t="str" cm="1">
        <f t="array" ref="J1288">_xlfn.XLOOKUP($A1288,MedExam_Table[[#Headers],[#Data],[Customer ID]],MedExam_Table[[#Headers],[#Data],[Weight Status]],"Not Found",0)</f>
        <v>NormalWeight</v>
      </c>
      <c r="K1288" t="str" cm="1">
        <f t="array" ref="K1288">_xlfn.XLOOKUP($A1288,MedExam_Table[[#Headers],[#Data],[Customer ID]],MedExam_Table[[#Headers],[#Data],[Diabetes Status]],"Not Found",0)</f>
        <v>Normal</v>
      </c>
      <c r="L1288" cm="1">
        <f t="array" ref="L1288">_xlfn.XLOOKUP($A1288,Hospitalisation_table[[#All],[Customer ID]],Hospitalisation_table[[#All],[Customer Age]],"Not Found",0)</f>
        <v>28</v>
      </c>
      <c r="M1288" t="str" cm="1">
        <f t="array" ref="M1288">_xlfn.XLOOKUP($A1288,Hospitalisation_table[[#All],[Customer ID]],Hospitalisation_table[[#All],[Date of Birth]],"Not Found",0)</f>
        <v>6-Oct-1994</v>
      </c>
      <c r="N1288" s="22" cm="1">
        <f t="array" ref="N1288">_xlfn.XLOOKUP($A1288,Hospitalisation_table[[#All],[Customer ID]],Hospitalisation_table[[#All],[charges]],"Not Found",0)</f>
        <v>1908.9</v>
      </c>
      <c r="O1288" t="str" cm="1">
        <f t="array" ref="O1288">_xlfn.XLOOKUP($A1288,Hospitalisation_table[[#All],[Customer ID]],Hospitalisation_table[[#All],[Hospital tier_Updated]],"Not Found",0)</f>
        <v>tier - 3</v>
      </c>
      <c r="P1288" t="str" cm="1">
        <f t="array" ref="P1288">_xlfn.XLOOKUP($A1288,Hospitalisation_table[[#All],[Customer ID]],Hospitalisation_table[[#All],[City tier_updated]],"Not Found",0)</f>
        <v>tier - 3</v>
      </c>
      <c r="Q1288" t="str" cm="1">
        <f t="array" ref="Q1288">_xlfn.XLOOKUP($A1288,Hospitalisation_table[[#All],[Customer ID]],Hospitalisation_table[[#All],[State ID Updated]],"Not Found",0)</f>
        <v>R1013</v>
      </c>
    </row>
    <row r="1289" spans="1:17" x14ac:dyDescent="0.3">
      <c r="A1289" s="14" t="s">
        <v>206</v>
      </c>
      <c r="B1289" t="str" cm="1">
        <f t="array" ref="B1289">_xlfn.XLOOKUP($A1289,CustomersName[[#All],[Customer ID]],CustomersName[[#All],[First Name]],"Not Found",0)</f>
        <v>Stephen</v>
      </c>
      <c r="C1289" cm="1">
        <f t="array" ref="C1289">_xlfn.XLOOKUP($A1289,MedExam_Table[[#Headers],[#Data],[Customer ID]],MedExam_Table[[#Headers],[#Data],[BMI]],"Not Found",0)</f>
        <v>28.975000000000001</v>
      </c>
      <c r="D1289" cm="1">
        <f t="array" ref="D1289">_xlfn.XLOOKUP($A1289,MedExam_Table[[#Headers],[#Data],[Customer ID]],MedExam_Table[[#Headers],[#Data],[HBA1C]],"Not Found",0)</f>
        <v>4.34</v>
      </c>
      <c r="E1289" t="str" cm="1">
        <f t="array" ref="E1289">_xlfn.XLOOKUP($A1289,MedExam_Table[[#Headers],[#Data],[Customer ID]],MedExam_Table[[#Headers],[#Data],[Heart Issues Updated]],"Not Found",0)</f>
        <v>Yes</v>
      </c>
      <c r="F1289" t="str" cm="1">
        <f t="array" ref="F1289">_xlfn.XLOOKUP($A1289,MedExam_Table[[#Headers],[#Data],[Customer ID]],MedExam_Table[[#Headers],[#Data],[Any Transplants Update]],"Not Found",0)</f>
        <v>No</v>
      </c>
      <c r="G1289" t="str" cm="1">
        <f t="array" ref="G1289">_xlfn.XLOOKUP($A1289,MedExam_Table[[#Headers],[#Data],[Customer ID]],MedExam_Table[[#Headers],[#Data],[Cancer history]],"Not Found",0)</f>
        <v>No</v>
      </c>
      <c r="H1289" cm="1">
        <f t="array" ref="H1289">_xlfn.XLOOKUP($A1289,MedExam_Table[[#Headers],[#Data],[Customer ID]],MedExam_Table[[#Headers],[#Data],[NumberOfMajorSurgeries_updated]],"Not Found",0)</f>
        <v>0</v>
      </c>
      <c r="I1289" t="str" cm="1">
        <f t="array" ref="I1289">_xlfn.XLOOKUP($A1289,MedExam_Table[[#Headers],[#Data],[Customer ID]],MedExam_Table[[#Headers],[#Data],[Smoker Updated]],"Not Found",0)</f>
        <v>No</v>
      </c>
      <c r="J1289" t="str" cm="1">
        <f t="array" ref="J1289">_xlfn.XLOOKUP($A1289,MedExam_Table[[#Headers],[#Data],[Customer ID]],MedExam_Table[[#Headers],[#Data],[Weight Status]],"Not Found",0)</f>
        <v>OverWeight</v>
      </c>
      <c r="K1289" t="str" cm="1">
        <f t="array" ref="K1289">_xlfn.XLOOKUP($A1289,MedExam_Table[[#Headers],[#Data],[Customer ID]],MedExam_Table[[#Headers],[#Data],[Diabetes Status]],"Not Found",0)</f>
        <v>Normal</v>
      </c>
      <c r="L1289" cm="1">
        <f t="array" ref="L1289">_xlfn.XLOOKUP($A1289,Hospitalisation_table[[#All],[Customer ID]],Hospitalisation_table[[#All],[Customer Age]],"Not Found",0)</f>
        <v>21</v>
      </c>
      <c r="M1289" t="str" cm="1">
        <f t="array" ref="M1289">_xlfn.XLOOKUP($A1289,Hospitalisation_table[[#All],[Customer ID]],Hospitalisation_table[[#All],[Date of Birth]],"Not Found",0)</f>
        <v>10-Aug-2001</v>
      </c>
      <c r="N1289" s="22" cm="1">
        <f t="array" ref="N1289">_xlfn.XLOOKUP($A1289,Hospitalisation_table[[#All],[Customer ID]],Hospitalisation_table[[#All],[charges]],"Not Found",0)</f>
        <v>1906.36</v>
      </c>
      <c r="O1289" t="str" cm="1">
        <f t="array" ref="O1289">_xlfn.XLOOKUP($A1289,Hospitalisation_table[[#All],[Customer ID]],Hospitalisation_table[[#All],[Hospital tier_Updated]],"Not Found",0)</f>
        <v>tier - 3</v>
      </c>
      <c r="P1289" t="str" cm="1">
        <f t="array" ref="P1289">_xlfn.XLOOKUP($A1289,Hospitalisation_table[[#All],[Customer ID]],Hospitalisation_table[[#All],[City tier_updated]],"Not Found",0)</f>
        <v>tier - 1</v>
      </c>
      <c r="Q1289" t="str" cm="1">
        <f t="array" ref="Q1289">_xlfn.XLOOKUP($A1289,Hospitalisation_table[[#All],[Customer ID]],Hospitalisation_table[[#All],[State ID Updated]],"Not Found",0)</f>
        <v>R1012</v>
      </c>
    </row>
    <row r="1290" spans="1:17" x14ac:dyDescent="0.3">
      <c r="A1290" s="13" t="s">
        <v>205</v>
      </c>
      <c r="B1290" t="str" cm="1">
        <f t="array" ref="B1290">_xlfn.XLOOKUP($A1290,CustomersName[[#All],[Customer ID]],CustomersName[[#All],[First Name]],"Not Found",0)</f>
        <v>Elleh L.</v>
      </c>
      <c r="C1290" cm="1">
        <f t="array" ref="C1290">_xlfn.XLOOKUP($A1290,MedExam_Table[[#Headers],[#Data],[Customer ID]],MedExam_Table[[#Headers],[#Data],[BMI]],"Not Found",0)</f>
        <v>33.299999999999997</v>
      </c>
      <c r="D1290" cm="1">
        <f t="array" ref="D1290">_xlfn.XLOOKUP($A1290,MedExam_Table[[#Headers],[#Data],[Customer ID]],MedExam_Table[[#Headers],[#Data],[HBA1C]],"Not Found",0)</f>
        <v>9.49</v>
      </c>
      <c r="E1290" t="str" cm="1">
        <f t="array" ref="E1290">_xlfn.XLOOKUP($A1290,MedExam_Table[[#Headers],[#Data],[Customer ID]],MedExam_Table[[#Headers],[#Data],[Heart Issues Updated]],"Not Found",0)</f>
        <v>No</v>
      </c>
      <c r="F1290" t="str" cm="1">
        <f t="array" ref="F1290">_xlfn.XLOOKUP($A1290,MedExam_Table[[#Headers],[#Data],[Customer ID]],MedExam_Table[[#Headers],[#Data],[Any Transplants Update]],"Not Found",0)</f>
        <v>No</v>
      </c>
      <c r="G1290" t="str" cm="1">
        <f t="array" ref="G1290">_xlfn.XLOOKUP($A1290,MedExam_Table[[#Headers],[#Data],[Customer ID]],MedExam_Table[[#Headers],[#Data],[Cancer history]],"Not Found",0)</f>
        <v>No</v>
      </c>
      <c r="H1290" cm="1">
        <f t="array" ref="H1290">_xlfn.XLOOKUP($A1290,MedExam_Table[[#Headers],[#Data],[Customer ID]],MedExam_Table[[#Headers],[#Data],[NumberOfMajorSurgeries_updated]],"Not Found",0)</f>
        <v>0</v>
      </c>
      <c r="I1290" t="str" cm="1">
        <f t="array" ref="I1290">_xlfn.XLOOKUP($A1290,MedExam_Table[[#Headers],[#Data],[Customer ID]],MedExam_Table[[#Headers],[#Data],[Smoker Updated]],"Not Found",0)</f>
        <v>No</v>
      </c>
      <c r="J1290" t="str" cm="1">
        <f t="array" ref="J1290">_xlfn.XLOOKUP($A1290,MedExam_Table[[#Headers],[#Data],[Customer ID]],MedExam_Table[[#Headers],[#Data],[Weight Status]],"Not Found",0)</f>
        <v>Obesity</v>
      </c>
      <c r="K1290" t="str" cm="1">
        <f t="array" ref="K1290">_xlfn.XLOOKUP($A1290,MedExam_Table[[#Headers],[#Data],[Customer ID]],MedExam_Table[[#Headers],[#Data],[Diabetes Status]],"Not Found",0)</f>
        <v>Diabetes</v>
      </c>
      <c r="L1290" cm="1">
        <f t="array" ref="L1290">_xlfn.XLOOKUP($A1290,Hospitalisation_table[[#All],[Customer ID]],Hospitalisation_table[[#All],[Customer Age]],"Not Found",0)</f>
        <v>20</v>
      </c>
      <c r="M1290" t="str" cm="1">
        <f t="array" ref="M1290">_xlfn.XLOOKUP($A1290,Hospitalisation_table[[#All],[Customer ID]],Hospitalisation_table[[#All],[Date of Birth]],"Not Found",0)</f>
        <v>21-Aug-2002</v>
      </c>
      <c r="N1290" s="22" cm="1">
        <f t="array" ref="N1290">_xlfn.XLOOKUP($A1290,Hospitalisation_table[[#All],[Customer ID]],Hospitalisation_table[[#All],[charges]],"Not Found",0)</f>
        <v>1880.49</v>
      </c>
      <c r="O1290" t="str" cm="1">
        <f t="array" ref="O1290">_xlfn.XLOOKUP($A1290,Hospitalisation_table[[#All],[Customer ID]],Hospitalisation_table[[#All],[Hospital tier_Updated]],"Not Found",0)</f>
        <v>tier - 3</v>
      </c>
      <c r="P1290" t="str" cm="1">
        <f t="array" ref="P1290">_xlfn.XLOOKUP($A1290,Hospitalisation_table[[#All],[Customer ID]],Hospitalisation_table[[#All],[City tier_updated]],"Not Found",0)</f>
        <v>tier - 1</v>
      </c>
      <c r="Q1290" t="str" cm="1">
        <f t="array" ref="Q1290">_xlfn.XLOOKUP($A1290,Hospitalisation_table[[#All],[Customer ID]],Hospitalisation_table[[#All],[State ID Updated]],"Not Found",0)</f>
        <v>R1011</v>
      </c>
    </row>
    <row r="1291" spans="1:17" x14ac:dyDescent="0.3">
      <c r="A1291" s="14" t="s">
        <v>204</v>
      </c>
      <c r="B1291" t="str" cm="1">
        <f t="array" ref="B1291">_xlfn.XLOOKUP($A1291,CustomersName[[#All],[Customer ID]],CustomersName[[#All],[First Name]],"Not Found",0)</f>
        <v>Cindy</v>
      </c>
      <c r="C1291" cm="1">
        <f t="array" ref="C1291">_xlfn.XLOOKUP($A1291,MedExam_Table[[#Headers],[#Data],[Customer ID]],MedExam_Table[[#Headers],[#Data],[BMI]],"Not Found",0)</f>
        <v>33</v>
      </c>
      <c r="D1291" cm="1">
        <f t="array" ref="D1291">_xlfn.XLOOKUP($A1291,MedExam_Table[[#Headers],[#Data],[Customer ID]],MedExam_Table[[#Headers],[#Data],[HBA1C]],"Not Found",0)</f>
        <v>10.16</v>
      </c>
      <c r="E1291" t="str" cm="1">
        <f t="array" ref="E1291">_xlfn.XLOOKUP($A1291,MedExam_Table[[#Headers],[#Data],[Customer ID]],MedExam_Table[[#Headers],[#Data],[Heart Issues Updated]],"Not Found",0)</f>
        <v>No</v>
      </c>
      <c r="F1291" t="str" cm="1">
        <f t="array" ref="F1291">_xlfn.XLOOKUP($A1291,MedExam_Table[[#Headers],[#Data],[Customer ID]],MedExam_Table[[#Headers],[#Data],[Any Transplants Update]],"Not Found",0)</f>
        <v>No</v>
      </c>
      <c r="G1291" t="str" cm="1">
        <f t="array" ref="G1291">_xlfn.XLOOKUP($A1291,MedExam_Table[[#Headers],[#Data],[Customer ID]],MedExam_Table[[#Headers],[#Data],[Cancer history]],"Not Found",0)</f>
        <v>No</v>
      </c>
      <c r="H1291" cm="1">
        <f t="array" ref="H1291">_xlfn.XLOOKUP($A1291,MedExam_Table[[#Headers],[#Data],[Customer ID]],MedExam_Table[[#Headers],[#Data],[NumberOfMajorSurgeries_updated]],"Not Found",0)</f>
        <v>0</v>
      </c>
      <c r="I1291" t="str" cm="1">
        <f t="array" ref="I1291">_xlfn.XLOOKUP($A1291,MedExam_Table[[#Headers],[#Data],[Customer ID]],MedExam_Table[[#Headers],[#Data],[Smoker Updated]],"Not Found",0)</f>
        <v>No</v>
      </c>
      <c r="J1291" t="str" cm="1">
        <f t="array" ref="J1291">_xlfn.XLOOKUP($A1291,MedExam_Table[[#Headers],[#Data],[Customer ID]],MedExam_Table[[#Headers],[#Data],[Weight Status]],"Not Found",0)</f>
        <v>Obesity</v>
      </c>
      <c r="K1291" t="str" cm="1">
        <f t="array" ref="K1291">_xlfn.XLOOKUP($A1291,MedExam_Table[[#Headers],[#Data],[Customer ID]],MedExam_Table[[#Headers],[#Data],[Diabetes Status]],"Not Found",0)</f>
        <v>Diabetes</v>
      </c>
      <c r="L1291" cm="1">
        <f t="array" ref="L1291">_xlfn.XLOOKUP($A1291,Hospitalisation_table[[#All],[Customer ID]],Hospitalisation_table[[#All],[Customer Age]],"Not Found",0)</f>
        <v>20</v>
      </c>
      <c r="M1291" t="str" cm="1">
        <f t="array" ref="M1291">_xlfn.XLOOKUP($A1291,Hospitalisation_table[[#All],[Customer ID]],Hospitalisation_table[[#All],[Date of Birth]],"Not Found",0)</f>
        <v>29-Aug-2002</v>
      </c>
      <c r="N1291" s="22" cm="1">
        <f t="array" ref="N1291">_xlfn.XLOOKUP($A1291,Hospitalisation_table[[#All],[Customer ID]],Hospitalisation_table[[#All],[charges]],"Not Found",0)</f>
        <v>1880.07</v>
      </c>
      <c r="O1291" t="str" cm="1">
        <f t="array" ref="O1291">_xlfn.XLOOKUP($A1291,Hospitalisation_table[[#All],[Customer ID]],Hospitalisation_table[[#All],[Hospital tier_Updated]],"Not Found",0)</f>
        <v>tier - 3</v>
      </c>
      <c r="P1291" t="str" cm="1">
        <f t="array" ref="P1291">_xlfn.XLOOKUP($A1291,Hospitalisation_table[[#All],[Customer ID]],Hospitalisation_table[[#All],[City tier_updated]],"Not Found",0)</f>
        <v>tier - 2</v>
      </c>
      <c r="Q1291" t="str" cm="1">
        <f t="array" ref="Q1291">_xlfn.XLOOKUP($A1291,Hospitalisation_table[[#All],[Customer ID]],Hospitalisation_table[[#All],[State ID Updated]],"Not Found",0)</f>
        <v>R1013</v>
      </c>
    </row>
    <row r="1292" spans="1:17" x14ac:dyDescent="0.3">
      <c r="A1292" s="13" t="s">
        <v>2157</v>
      </c>
      <c r="B1292" t="str" cm="1">
        <f t="array" ref="B1292">_xlfn.XLOOKUP($A1292,CustomersName[[#All],[Customer ID]],CustomersName[[#All],[First Name]],"Not Found",0)</f>
        <v>Lawrence</v>
      </c>
      <c r="C1292" cm="1">
        <f t="array" ref="C1292">_xlfn.XLOOKUP($A1292,MedExam_Table[[#Headers],[#Data],[Customer ID]],MedExam_Table[[#Headers],[#Data],[BMI]],"Not Found",0)</f>
        <v>35.71</v>
      </c>
      <c r="D1292" cm="1">
        <f t="array" ref="D1292">_xlfn.XLOOKUP($A1292,MedExam_Table[[#Headers],[#Data],[Customer ID]],MedExam_Table[[#Headers],[#Data],[HBA1C]],"Not Found",0)</f>
        <v>6.84</v>
      </c>
      <c r="E1292" t="str" cm="1">
        <f t="array" ref="E1292">_xlfn.XLOOKUP($A1292,MedExam_Table[[#Headers],[#Data],[Customer ID]],MedExam_Table[[#Headers],[#Data],[Heart Issues Updated]],"Not Found",0)</f>
        <v>No</v>
      </c>
      <c r="F1292" t="str" cm="1">
        <f t="array" ref="F1292">_xlfn.XLOOKUP($A1292,MedExam_Table[[#Headers],[#Data],[Customer ID]],MedExam_Table[[#Headers],[#Data],[Any Transplants Update]],"Not Found",0)</f>
        <v>No</v>
      </c>
      <c r="G1292" t="str" cm="1">
        <f t="array" ref="G1292">_xlfn.XLOOKUP($A1292,MedExam_Table[[#Headers],[#Data],[Customer ID]],MedExam_Table[[#Headers],[#Data],[Cancer history]],"Not Found",0)</f>
        <v>No</v>
      </c>
      <c r="H1292" cm="1">
        <f t="array" ref="H1292">_xlfn.XLOOKUP($A1292,MedExam_Table[[#Headers],[#Data],[Customer ID]],MedExam_Table[[#Headers],[#Data],[NumberOfMajorSurgeries_updated]],"Not Found",0)</f>
        <v>2</v>
      </c>
      <c r="I1292" t="str" cm="1">
        <f t="array" ref="I1292">_xlfn.XLOOKUP($A1292,MedExam_Table[[#Headers],[#Data],[Customer ID]],MedExam_Table[[#Headers],[#Data],[Smoker Updated]],"Not Found",0)</f>
        <v>Yes</v>
      </c>
      <c r="J1292" t="str" cm="1">
        <f t="array" ref="J1292">_xlfn.XLOOKUP($A1292,MedExam_Table[[#Headers],[#Data],[Customer ID]],MedExam_Table[[#Headers],[#Data],[Weight Status]],"Not Found",0)</f>
        <v>Obesity</v>
      </c>
      <c r="K1292" t="str" cm="1">
        <f t="array" ref="K1292">_xlfn.XLOOKUP($A1292,MedExam_Table[[#Headers],[#Data],[Customer ID]],MedExam_Table[[#Headers],[#Data],[Diabetes Status]],"Not Found",0)</f>
        <v>Diabetes</v>
      </c>
      <c r="L1292" cm="1">
        <f t="array" ref="L1292">_xlfn.XLOOKUP($A1292,Hospitalisation_table[[#All],[Customer ID]],Hospitalisation_table[[#All],[Customer Age]],"Not Found",0)</f>
        <v>49</v>
      </c>
      <c r="M1292" t="str" cm="1">
        <f t="array" ref="M1292">_xlfn.XLOOKUP($A1292,Hospitalisation_table[[#All],[Customer ID]],Hospitalisation_table[[#All],[Date of Birth]],"Not Found",0)</f>
        <v>16-Dec-1973</v>
      </c>
      <c r="N1292" s="22" cm="1">
        <f t="array" ref="N1292">_xlfn.XLOOKUP($A1292,Hospitalisation_table[[#All],[Customer ID]],Hospitalisation_table[[#All],[charges]],"Not Found",0)</f>
        <v>35517.19</v>
      </c>
      <c r="O1292" t="str" cm="1">
        <f t="array" ref="O1292">_xlfn.XLOOKUP($A1292,Hospitalisation_table[[#All],[Customer ID]],Hospitalisation_table[[#All],[Hospital tier_Updated]],"Not Found",0)</f>
        <v>tier - 2</v>
      </c>
      <c r="P1292" t="str" cm="1">
        <f t="array" ref="P1292">_xlfn.XLOOKUP($A1292,Hospitalisation_table[[#All],[Customer ID]],Hospitalisation_table[[#All],[City tier_updated]],"Not Found",0)</f>
        <v>tier - 2</v>
      </c>
      <c r="Q1292" t="str" cm="1">
        <f t="array" ref="Q1292">_xlfn.XLOOKUP($A1292,Hospitalisation_table[[#All],[Customer ID]],Hospitalisation_table[[#All],[State ID Updated]],"Not Found",0)</f>
        <v>R1011</v>
      </c>
    </row>
    <row r="1293" spans="1:17" x14ac:dyDescent="0.3">
      <c r="A1293" s="14" t="s">
        <v>203</v>
      </c>
      <c r="B1293" t="str" cm="1">
        <f t="array" ref="B1293">_xlfn.XLOOKUP($A1293,CustomersName[[#All],[Customer ID]],CustomersName[[#All],[First Name]],"Not Found",0)</f>
        <v>AbighMs.  Abigail R.</v>
      </c>
      <c r="C1293" cm="1">
        <f t="array" ref="C1293">_xlfn.XLOOKUP($A1293,MedExam_Table[[#Headers],[#Data],[Customer ID]],MedExam_Table[[#Headers],[#Data],[BMI]],"Not Found",0)</f>
        <v>31.46</v>
      </c>
      <c r="D1293" cm="1">
        <f t="array" ref="D1293">_xlfn.XLOOKUP($A1293,MedExam_Table[[#Headers],[#Data],[Customer ID]],MedExam_Table[[#Headers],[#Data],[HBA1C]],"Not Found",0)</f>
        <v>11.19</v>
      </c>
      <c r="E1293" t="str" cm="1">
        <f t="array" ref="E1293">_xlfn.XLOOKUP($A1293,MedExam_Table[[#Headers],[#Data],[Customer ID]],MedExam_Table[[#Headers],[#Data],[Heart Issues Updated]],"Not Found",0)</f>
        <v>No</v>
      </c>
      <c r="F1293" t="str" cm="1">
        <f t="array" ref="F1293">_xlfn.XLOOKUP($A1293,MedExam_Table[[#Headers],[#Data],[Customer ID]],MedExam_Table[[#Headers],[#Data],[Any Transplants Update]],"Not Found",0)</f>
        <v>No</v>
      </c>
      <c r="G1293" t="str" cm="1">
        <f t="array" ref="G1293">_xlfn.XLOOKUP($A1293,MedExam_Table[[#Headers],[#Data],[Customer ID]],MedExam_Table[[#Headers],[#Data],[Cancer history]],"Not Found",0)</f>
        <v>No</v>
      </c>
      <c r="H1293" cm="1">
        <f t="array" ref="H1293">_xlfn.XLOOKUP($A1293,MedExam_Table[[#Headers],[#Data],[Customer ID]],MedExam_Table[[#Headers],[#Data],[NumberOfMajorSurgeries_updated]],"Not Found",0)</f>
        <v>0</v>
      </c>
      <c r="I1293" t="str" cm="1">
        <f t="array" ref="I1293">_xlfn.XLOOKUP($A1293,MedExam_Table[[#Headers],[#Data],[Customer ID]],MedExam_Table[[#Headers],[#Data],[Smoker Updated]],"Not Found",0)</f>
        <v>No</v>
      </c>
      <c r="J1293" t="str" cm="1">
        <f t="array" ref="J1293">_xlfn.XLOOKUP($A1293,MedExam_Table[[#Headers],[#Data],[Customer ID]],MedExam_Table[[#Headers],[#Data],[Weight Status]],"Not Found",0)</f>
        <v>Obesity</v>
      </c>
      <c r="K1293" t="str" cm="1">
        <f t="array" ref="K1293">_xlfn.XLOOKUP($A1293,MedExam_Table[[#Headers],[#Data],[Customer ID]],MedExam_Table[[#Headers],[#Data],[Diabetes Status]],"Not Found",0)</f>
        <v>Diabetes</v>
      </c>
      <c r="L1293" cm="1">
        <f t="array" ref="L1293">_xlfn.XLOOKUP($A1293,Hospitalisation_table[[#All],[Customer ID]],Hospitalisation_table[[#All],[Customer Age]],"Not Found",0)</f>
        <v>20</v>
      </c>
      <c r="M1293" t="str" cm="1">
        <f t="array" ref="M1293">_xlfn.XLOOKUP($A1293,Hospitalisation_table[[#All],[Customer ID]],Hospitalisation_table[[#All],[Date of Birth]],"Not Found",0)</f>
        <v>29-Oct-2002</v>
      </c>
      <c r="N1293" s="22" cm="1">
        <f t="array" ref="N1293">_xlfn.XLOOKUP($A1293,Hospitalisation_table[[#All],[Customer ID]],Hospitalisation_table[[#All],[charges]],"Not Found",0)</f>
        <v>1877.93</v>
      </c>
      <c r="O1293" t="str" cm="1">
        <f t="array" ref="O1293">_xlfn.XLOOKUP($A1293,Hospitalisation_table[[#All],[Customer ID]],Hospitalisation_table[[#All],[Hospital tier_Updated]],"Not Found",0)</f>
        <v>tier - 3</v>
      </c>
      <c r="P1293" t="str" cm="1">
        <f t="array" ref="P1293">_xlfn.XLOOKUP($A1293,Hospitalisation_table[[#All],[Customer ID]],Hospitalisation_table[[#All],[City tier_updated]],"Not Found",0)</f>
        <v>tier - 1</v>
      </c>
      <c r="Q1293" t="str" cm="1">
        <f t="array" ref="Q1293">_xlfn.XLOOKUP($A1293,Hospitalisation_table[[#All],[Customer ID]],Hospitalisation_table[[#All],[State ID Updated]],"Not Found",0)</f>
        <v>R1013</v>
      </c>
    </row>
    <row r="1294" spans="1:17" x14ac:dyDescent="0.3">
      <c r="A1294" s="13" t="s">
        <v>202</v>
      </c>
      <c r="B1294" t="str" cm="1">
        <f t="array" ref="B1294">_xlfn.XLOOKUP($A1294,CustomersName[[#All],[Customer ID]],CustomersName[[#All],[First Name]],"Not Found",0)</f>
        <v>Ahy L.</v>
      </c>
      <c r="C1294" cm="1">
        <f t="array" ref="C1294">_xlfn.XLOOKUP($A1294,MedExam_Table[[#Headers],[#Data],[Customer ID]],MedExam_Table[[#Headers],[#Data],[BMI]],"Not Found",0)</f>
        <v>29.6</v>
      </c>
      <c r="D1294" cm="1">
        <f t="array" ref="D1294">_xlfn.XLOOKUP($A1294,MedExam_Table[[#Headers],[#Data],[Customer ID]],MedExam_Table[[#Headers],[#Data],[HBA1C]],"Not Found",0)</f>
        <v>11.03</v>
      </c>
      <c r="E1294" t="str" cm="1">
        <f t="array" ref="E1294">_xlfn.XLOOKUP($A1294,MedExam_Table[[#Headers],[#Data],[Customer ID]],MedExam_Table[[#Headers],[#Data],[Heart Issues Updated]],"Not Found",0)</f>
        <v>No</v>
      </c>
      <c r="F1294" t="str" cm="1">
        <f t="array" ref="F1294">_xlfn.XLOOKUP($A1294,MedExam_Table[[#Headers],[#Data],[Customer ID]],MedExam_Table[[#Headers],[#Data],[Any Transplants Update]],"Not Found",0)</f>
        <v>No</v>
      </c>
      <c r="G1294" t="str" cm="1">
        <f t="array" ref="G1294">_xlfn.XLOOKUP($A1294,MedExam_Table[[#Headers],[#Data],[Customer ID]],MedExam_Table[[#Headers],[#Data],[Cancer history]],"Not Found",0)</f>
        <v>No</v>
      </c>
      <c r="H1294" cm="1">
        <f t="array" ref="H1294">_xlfn.XLOOKUP($A1294,MedExam_Table[[#Headers],[#Data],[Customer ID]],MedExam_Table[[#Headers],[#Data],[NumberOfMajorSurgeries_updated]],"Not Found",0)</f>
        <v>0</v>
      </c>
      <c r="I1294" t="str" cm="1">
        <f t="array" ref="I1294">_xlfn.XLOOKUP($A1294,MedExam_Table[[#Headers],[#Data],[Customer ID]],MedExam_Table[[#Headers],[#Data],[Smoker Updated]],"Not Found",0)</f>
        <v>No</v>
      </c>
      <c r="J1294" t="str" cm="1">
        <f t="array" ref="J1294">_xlfn.XLOOKUP($A1294,MedExam_Table[[#Headers],[#Data],[Customer ID]],MedExam_Table[[#Headers],[#Data],[Weight Status]],"Not Found",0)</f>
        <v>OverWeight</v>
      </c>
      <c r="K1294" t="str" cm="1">
        <f t="array" ref="K1294">_xlfn.XLOOKUP($A1294,MedExam_Table[[#Headers],[#Data],[Customer ID]],MedExam_Table[[#Headers],[#Data],[Diabetes Status]],"Not Found",0)</f>
        <v>Diabetes</v>
      </c>
      <c r="L1294" cm="1">
        <f t="array" ref="L1294">_xlfn.XLOOKUP($A1294,Hospitalisation_table[[#All],[Customer ID]],Hospitalisation_table[[#All],[Customer Age]],"Not Found",0)</f>
        <v>20</v>
      </c>
      <c r="M1294" t="str" cm="1">
        <f t="array" ref="M1294">_xlfn.XLOOKUP($A1294,Hospitalisation_table[[#All],[Customer ID]],Hospitalisation_table[[#All],[Date of Birth]],"Not Found",0)</f>
        <v>22-Sep-2002</v>
      </c>
      <c r="N1294" s="22" cm="1">
        <f t="array" ref="N1294">_xlfn.XLOOKUP($A1294,Hospitalisation_table[[#All],[Customer ID]],Hospitalisation_table[[#All],[charges]],"Not Found",0)</f>
        <v>1875.34</v>
      </c>
      <c r="O1294" t="str" cm="1">
        <f t="array" ref="O1294">_xlfn.XLOOKUP($A1294,Hospitalisation_table[[#All],[Customer ID]],Hospitalisation_table[[#All],[Hospital tier_Updated]],"Not Found",0)</f>
        <v>tier - 3</v>
      </c>
      <c r="P1294" t="str" cm="1">
        <f t="array" ref="P1294">_xlfn.XLOOKUP($A1294,Hospitalisation_table[[#All],[Customer ID]],Hospitalisation_table[[#All],[City tier_updated]],"Not Found",0)</f>
        <v>tier - 2</v>
      </c>
      <c r="Q1294" t="str" cm="1">
        <f t="array" ref="Q1294">_xlfn.XLOOKUP($A1294,Hospitalisation_table[[#All],[Customer ID]],Hospitalisation_table[[#All],[State ID Updated]],"Not Found",0)</f>
        <v>R1011</v>
      </c>
    </row>
    <row r="1295" spans="1:17" x14ac:dyDescent="0.3">
      <c r="A1295" s="14" t="s">
        <v>201</v>
      </c>
      <c r="B1295" t="str" cm="1">
        <f t="array" ref="B1295">_xlfn.XLOOKUP($A1295,CustomersName[[#All],[Customer ID]],CustomersName[[#All],[First Name]],"Not Found",0)</f>
        <v>Amy</v>
      </c>
      <c r="C1295" cm="1">
        <f t="array" ref="C1295">_xlfn.XLOOKUP($A1295,MedExam_Table[[#Headers],[#Data],[Customer ID]],MedExam_Table[[#Headers],[#Data],[BMI]],"Not Found",0)</f>
        <v>22.05</v>
      </c>
      <c r="D1295" cm="1">
        <f t="array" ref="D1295">_xlfn.XLOOKUP($A1295,MedExam_Table[[#Headers],[#Data],[Customer ID]],MedExam_Table[[#Headers],[#Data],[HBA1C]],"Not Found",0)</f>
        <v>4.43</v>
      </c>
      <c r="E1295" t="str" cm="1">
        <f t="array" ref="E1295">_xlfn.XLOOKUP($A1295,MedExam_Table[[#Headers],[#Data],[Customer ID]],MedExam_Table[[#Headers],[#Data],[Heart Issues Updated]],"Not Found",0)</f>
        <v>Yes</v>
      </c>
      <c r="F1295" t="str" cm="1">
        <f t="array" ref="F1295">_xlfn.XLOOKUP($A1295,MedExam_Table[[#Headers],[#Data],[Customer ID]],MedExam_Table[[#Headers],[#Data],[Any Transplants Update]],"Not Found",0)</f>
        <v>No</v>
      </c>
      <c r="G1295" t="str" cm="1">
        <f t="array" ref="G1295">_xlfn.XLOOKUP($A1295,MedExam_Table[[#Headers],[#Data],[Customer ID]],MedExam_Table[[#Headers],[#Data],[Cancer history]],"Not Found",0)</f>
        <v>No</v>
      </c>
      <c r="H1295" cm="1">
        <f t="array" ref="H1295">_xlfn.XLOOKUP($A1295,MedExam_Table[[#Headers],[#Data],[Customer ID]],MedExam_Table[[#Headers],[#Data],[NumberOfMajorSurgeries_updated]],"Not Found",0)</f>
        <v>0</v>
      </c>
      <c r="I1295" t="str" cm="1">
        <f t="array" ref="I1295">_xlfn.XLOOKUP($A1295,MedExam_Table[[#Headers],[#Data],[Customer ID]],MedExam_Table[[#Headers],[#Data],[Smoker Updated]],"Not Found",0)</f>
        <v>No</v>
      </c>
      <c r="J1295" t="str" cm="1">
        <f t="array" ref="J1295">_xlfn.XLOOKUP($A1295,MedExam_Table[[#Headers],[#Data],[Customer ID]],MedExam_Table[[#Headers],[#Data],[Weight Status]],"Not Found",0)</f>
        <v>NormalWeight</v>
      </c>
      <c r="K1295" t="str" cm="1">
        <f t="array" ref="K1295">_xlfn.XLOOKUP($A1295,MedExam_Table[[#Headers],[#Data],[Customer ID]],MedExam_Table[[#Headers],[#Data],[Diabetes Status]],"Not Found",0)</f>
        <v>Normal</v>
      </c>
      <c r="L1295" cm="1">
        <f t="array" ref="L1295">_xlfn.XLOOKUP($A1295,Hospitalisation_table[[#All],[Customer ID]],Hospitalisation_table[[#All],[Customer Age]],"Not Found",0)</f>
        <v>26</v>
      </c>
      <c r="M1295" t="str" cm="1">
        <f t="array" ref="M1295">_xlfn.XLOOKUP($A1295,Hospitalisation_table[[#All],[Customer ID]],Hospitalisation_table[[#All],[Date of Birth]],"Not Found",0)</f>
        <v>2-Jul-1996</v>
      </c>
      <c r="N1295" s="22" cm="1">
        <f t="array" ref="N1295">_xlfn.XLOOKUP($A1295,Hospitalisation_table[[#All],[Customer ID]],Hospitalisation_table[[#All],[charges]],"Not Found",0)</f>
        <v>1865.98</v>
      </c>
      <c r="O1295" t="str" cm="1">
        <f t="array" ref="O1295">_xlfn.XLOOKUP($A1295,Hospitalisation_table[[#All],[Customer ID]],Hospitalisation_table[[#All],[Hospital tier_Updated]],"Not Found",0)</f>
        <v>tier - 3</v>
      </c>
      <c r="P1295" t="str" cm="1">
        <f t="array" ref="P1295">_xlfn.XLOOKUP($A1295,Hospitalisation_table[[#All],[Customer ID]],Hospitalisation_table[[#All],[City tier_updated]],"Not Found",0)</f>
        <v>tier - 3</v>
      </c>
      <c r="Q1295" t="str" cm="1">
        <f t="array" ref="Q1295">_xlfn.XLOOKUP($A1295,Hospitalisation_table[[#All],[Customer ID]],Hospitalisation_table[[#All],[State ID Updated]],"Not Found",0)</f>
        <v>R1012</v>
      </c>
    </row>
    <row r="1296" spans="1:17" x14ac:dyDescent="0.3">
      <c r="A1296" s="13" t="s">
        <v>199</v>
      </c>
      <c r="B1296" t="str" cm="1">
        <f t="array" ref="B1296">_xlfn.XLOOKUP($A1296,CustomersName[[#All],[Customer ID]],CustomersName[[#All],[First Name]],"Not Found",0)</f>
        <v>GhGrace H</v>
      </c>
      <c r="C1296" cm="1">
        <f t="array" ref="C1296">_xlfn.XLOOKUP($A1296,MedExam_Table[[#Headers],[#Data],[Customer ID]],MedExam_Table[[#Headers],[#Data],[BMI]],"Not Found",0)</f>
        <v>27.06</v>
      </c>
      <c r="D1296" cm="1">
        <f t="array" ref="D1296">_xlfn.XLOOKUP($A1296,MedExam_Table[[#Headers],[#Data],[Customer ID]],MedExam_Table[[#Headers],[#Data],[HBA1C]],"Not Found",0)</f>
        <v>6.14</v>
      </c>
      <c r="E1296" t="str" cm="1">
        <f t="array" ref="E1296">_xlfn.XLOOKUP($A1296,MedExam_Table[[#Headers],[#Data],[Customer ID]],MedExam_Table[[#Headers],[#Data],[Heart Issues Updated]],"Not Found",0)</f>
        <v>No</v>
      </c>
      <c r="F1296" t="str" cm="1">
        <f t="array" ref="F1296">_xlfn.XLOOKUP($A1296,MedExam_Table[[#Headers],[#Data],[Customer ID]],MedExam_Table[[#Headers],[#Data],[Any Transplants Update]],"Not Found",0)</f>
        <v>Yes</v>
      </c>
      <c r="G1296" t="str" cm="1">
        <f t="array" ref="G1296">_xlfn.XLOOKUP($A1296,MedExam_Table[[#Headers],[#Data],[Customer ID]],MedExam_Table[[#Headers],[#Data],[Cancer history]],"Not Found",0)</f>
        <v>No</v>
      </c>
      <c r="H1296" cm="1">
        <f t="array" ref="H1296">_xlfn.XLOOKUP($A1296,MedExam_Table[[#Headers],[#Data],[Customer ID]],MedExam_Table[[#Headers],[#Data],[NumberOfMajorSurgeries_updated]],"Not Found",0)</f>
        <v>1</v>
      </c>
      <c r="I1296" t="str" cm="1">
        <f t="array" ref="I1296">_xlfn.XLOOKUP($A1296,MedExam_Table[[#Headers],[#Data],[Customer ID]],MedExam_Table[[#Headers],[#Data],[Smoker Updated]],"Not Found",0)</f>
        <v>No</v>
      </c>
      <c r="J1296" t="str" cm="1">
        <f t="array" ref="J1296">_xlfn.XLOOKUP($A1296,MedExam_Table[[#Headers],[#Data],[Customer ID]],MedExam_Table[[#Headers],[#Data],[Weight Status]],"Not Found",0)</f>
        <v>OverWeight</v>
      </c>
      <c r="K1296" t="str" cm="1">
        <f t="array" ref="K1296">_xlfn.XLOOKUP($A1296,MedExam_Table[[#Headers],[#Data],[Customer ID]],MedExam_Table[[#Headers],[#Data],[Diabetes Status]],"Not Found",0)</f>
        <v>Prediabetes</v>
      </c>
      <c r="L1296" cm="1">
        <f t="array" ref="L1296">_xlfn.XLOOKUP($A1296,Hospitalisation_table[[#All],[Customer ID]],Hospitalisation_table[[#All],[Customer Age]],"Not Found",0)</f>
        <v>18</v>
      </c>
      <c r="M1296" t="str" cm="1">
        <f t="array" ref="M1296">_xlfn.XLOOKUP($A1296,Hospitalisation_table[[#All],[Customer ID]],Hospitalisation_table[[#All],[Date of Birth]],"Not Found",0)</f>
        <v>27-Dec-2004</v>
      </c>
      <c r="N1296" s="22" cm="1">
        <f t="array" ref="N1296">_xlfn.XLOOKUP($A1296,Hospitalisation_table[[#All],[Customer ID]],Hospitalisation_table[[#All],[charges]],"Not Found",0)</f>
        <v>1863.45</v>
      </c>
      <c r="O1296" t="str" cm="1">
        <f t="array" ref="O1296">_xlfn.XLOOKUP($A1296,Hospitalisation_table[[#All],[Customer ID]],Hospitalisation_table[[#All],[Hospital tier_Updated]],"Not Found",0)</f>
        <v>tier - 3</v>
      </c>
      <c r="P1296" t="str" cm="1">
        <f t="array" ref="P1296">_xlfn.XLOOKUP($A1296,Hospitalisation_table[[#All],[Customer ID]],Hospitalisation_table[[#All],[City tier_updated]],"Not Found",0)</f>
        <v>tier - 1</v>
      </c>
      <c r="Q1296" t="str" cm="1">
        <f t="array" ref="Q1296">_xlfn.XLOOKUP($A1296,Hospitalisation_table[[#All],[Customer ID]],Hospitalisation_table[[#All],[State ID Updated]],"Not Found",0)</f>
        <v>R1025</v>
      </c>
    </row>
    <row r="1297" spans="1:17" x14ac:dyDescent="0.3">
      <c r="A1297" s="14" t="s">
        <v>198</v>
      </c>
      <c r="B1297" t="str" cm="1">
        <f t="array" ref="B1297">_xlfn.XLOOKUP($A1297,CustomersName[[#All],[Customer ID]],CustomersName[[#All],[First Name]],"Not Found",0)</f>
        <v>Caithe J.</v>
      </c>
      <c r="C1297" cm="1">
        <f t="array" ref="C1297">_xlfn.XLOOKUP($A1297,MedExam_Table[[#Headers],[#Data],[Customer ID]],MedExam_Table[[#Headers],[#Data],[BMI]],"Not Found",0)</f>
        <v>20.49</v>
      </c>
      <c r="D1297" cm="1">
        <f t="array" ref="D1297">_xlfn.XLOOKUP($A1297,MedExam_Table[[#Headers],[#Data],[Customer ID]],MedExam_Table[[#Headers],[#Data],[HBA1C]],"Not Found",0)</f>
        <v>4.87</v>
      </c>
      <c r="E1297" t="str" cm="1">
        <f t="array" ref="E1297">_xlfn.XLOOKUP($A1297,MedExam_Table[[#Headers],[#Data],[Customer ID]],MedExam_Table[[#Headers],[#Data],[Heart Issues Updated]],"Not Found",0)</f>
        <v>No</v>
      </c>
      <c r="F1297" t="str" cm="1">
        <f t="array" ref="F1297">_xlfn.XLOOKUP($A1297,MedExam_Table[[#Headers],[#Data],[Customer ID]],MedExam_Table[[#Headers],[#Data],[Any Transplants Update]],"Not Found",0)</f>
        <v>No</v>
      </c>
      <c r="G1297" t="str" cm="1">
        <f t="array" ref="G1297">_xlfn.XLOOKUP($A1297,MedExam_Table[[#Headers],[#Data],[Customer ID]],MedExam_Table[[#Headers],[#Data],[Cancer history]],"Not Found",0)</f>
        <v>No</v>
      </c>
      <c r="H1297" cm="1">
        <f t="array" ref="H1297">_xlfn.XLOOKUP($A1297,MedExam_Table[[#Headers],[#Data],[Customer ID]],MedExam_Table[[#Headers],[#Data],[NumberOfMajorSurgeries_updated]],"Not Found",0)</f>
        <v>0</v>
      </c>
      <c r="I1297" t="str" cm="1">
        <f t="array" ref="I1297">_xlfn.XLOOKUP($A1297,MedExam_Table[[#Headers],[#Data],[Customer ID]],MedExam_Table[[#Headers],[#Data],[Smoker Updated]],"Not Found",0)</f>
        <v>No</v>
      </c>
      <c r="J1297" t="str" cm="1">
        <f t="array" ref="J1297">_xlfn.XLOOKUP($A1297,MedExam_Table[[#Headers],[#Data],[Customer ID]],MedExam_Table[[#Headers],[#Data],[Weight Status]],"Not Found",0)</f>
        <v>NormalWeight</v>
      </c>
      <c r="K1297" t="str" cm="1">
        <f t="array" ref="K1297">_xlfn.XLOOKUP($A1297,MedExam_Table[[#Headers],[#Data],[Customer ID]],MedExam_Table[[#Headers],[#Data],[Diabetes Status]],"Not Found",0)</f>
        <v>Normal</v>
      </c>
      <c r="L1297" cm="1">
        <f t="array" ref="L1297">_xlfn.XLOOKUP($A1297,Hospitalisation_table[[#All],[Customer ID]],Hospitalisation_table[[#All],[Customer Age]],"Not Found",0)</f>
        <v>28</v>
      </c>
      <c r="M1297" t="str" cm="1">
        <f t="array" ref="M1297">_xlfn.XLOOKUP($A1297,Hospitalisation_table[[#All],[Customer ID]],Hospitalisation_table[[#All],[Date of Birth]],"Not Found",0)</f>
        <v>6-Dec-1994</v>
      </c>
      <c r="N1297" s="22" cm="1">
        <f t="array" ref="N1297">_xlfn.XLOOKUP($A1297,Hospitalisation_table[[#All],[Customer ID]],Hospitalisation_table[[#All],[charges]],"Not Found",0)</f>
        <v>1850.55</v>
      </c>
      <c r="O1297" t="str" cm="1">
        <f t="array" ref="O1297">_xlfn.XLOOKUP($A1297,Hospitalisation_table[[#All],[Customer ID]],Hospitalisation_table[[#All],[Hospital tier_Updated]],"Not Found",0)</f>
        <v>tier - 3</v>
      </c>
      <c r="P1297" t="str" cm="1">
        <f t="array" ref="P1297">_xlfn.XLOOKUP($A1297,Hospitalisation_table[[#All],[Customer ID]],Hospitalisation_table[[#All],[City tier_updated]],"Not Found",0)</f>
        <v>tier - 2</v>
      </c>
      <c r="Q1297" t="str" cm="1">
        <f t="array" ref="Q1297">_xlfn.XLOOKUP($A1297,Hospitalisation_table[[#All],[Customer ID]],Hospitalisation_table[[#All],[State ID Updated]],"Not Found",0)</f>
        <v>R1012</v>
      </c>
    </row>
    <row r="1298" spans="1:17" x14ac:dyDescent="0.3">
      <c r="A1298" s="13" t="s">
        <v>197</v>
      </c>
      <c r="B1298" t="str" cm="1">
        <f t="array" ref="B1298">_xlfn.XLOOKUP($A1298,CustomersName[[#All],[Customer ID]],CustomersName[[#All],[First Name]],"Not Found",0)</f>
        <v>Benjamin</v>
      </c>
      <c r="C1298" cm="1">
        <f t="array" ref="C1298">_xlfn.XLOOKUP($A1298,MedExam_Table[[#Headers],[#Data],[Customer ID]],MedExam_Table[[#Headers],[#Data],[BMI]],"Not Found",0)</f>
        <v>28.4</v>
      </c>
      <c r="D1298" cm="1">
        <f t="array" ref="D1298">_xlfn.XLOOKUP($A1298,MedExam_Table[[#Headers],[#Data],[Customer ID]],MedExam_Table[[#Headers],[#Data],[HBA1C]],"Not Found",0)</f>
        <v>4.3</v>
      </c>
      <c r="E1298" t="str" cm="1">
        <f t="array" ref="E1298">_xlfn.XLOOKUP($A1298,MedExam_Table[[#Headers],[#Data],[Customer ID]],MedExam_Table[[#Headers],[#Data],[Heart Issues Updated]],"Not Found",0)</f>
        <v>No</v>
      </c>
      <c r="F1298" t="str" cm="1">
        <f t="array" ref="F1298">_xlfn.XLOOKUP($A1298,MedExam_Table[[#Headers],[#Data],[Customer ID]],MedExam_Table[[#Headers],[#Data],[Any Transplants Update]],"Not Found",0)</f>
        <v>No</v>
      </c>
      <c r="G1298" t="str" cm="1">
        <f t="array" ref="G1298">_xlfn.XLOOKUP($A1298,MedExam_Table[[#Headers],[#Data],[Customer ID]],MedExam_Table[[#Headers],[#Data],[Cancer history]],"Not Found",0)</f>
        <v>Yes</v>
      </c>
      <c r="H1298" cm="1">
        <f t="array" ref="H1298">_xlfn.XLOOKUP($A1298,MedExam_Table[[#Headers],[#Data],[Customer ID]],MedExam_Table[[#Headers],[#Data],[NumberOfMajorSurgeries_updated]],"Not Found",0)</f>
        <v>1</v>
      </c>
      <c r="I1298" t="str" cm="1">
        <f t="array" ref="I1298">_xlfn.XLOOKUP($A1298,MedExam_Table[[#Headers],[#Data],[Customer ID]],MedExam_Table[[#Headers],[#Data],[Smoker Updated]],"Not Found",0)</f>
        <v>No</v>
      </c>
      <c r="J1298" t="str" cm="1">
        <f t="array" ref="J1298">_xlfn.XLOOKUP($A1298,MedExam_Table[[#Headers],[#Data],[Customer ID]],MedExam_Table[[#Headers],[#Data],[Weight Status]],"Not Found",0)</f>
        <v>OverWeight</v>
      </c>
      <c r="K1298" t="str" cm="1">
        <f t="array" ref="K1298">_xlfn.XLOOKUP($A1298,MedExam_Table[[#Headers],[#Data],[Customer ID]],MedExam_Table[[#Headers],[#Data],[Diabetes Status]],"Not Found",0)</f>
        <v>Normal</v>
      </c>
      <c r="L1298" cm="1">
        <f t="array" ref="L1298">_xlfn.XLOOKUP($A1298,Hospitalisation_table[[#All],[Customer ID]],Hospitalisation_table[[#All],[Customer Age]],"Not Found",0)</f>
        <v>19</v>
      </c>
      <c r="M1298" t="str" cm="1">
        <f t="array" ref="M1298">_xlfn.XLOOKUP($A1298,Hospitalisation_table[[#All],[Customer ID]],Hospitalisation_table[[#All],[Date of Birth]],"Not Found",0)</f>
        <v>20-Jul-2003</v>
      </c>
      <c r="N1298" s="22" cm="1">
        <f t="array" ref="N1298">_xlfn.XLOOKUP($A1298,Hospitalisation_table[[#All],[Customer ID]],Hospitalisation_table[[#All],[charges]],"Not Found",0)</f>
        <v>1842.52</v>
      </c>
      <c r="O1298" t="str" cm="1">
        <f t="array" ref="O1298">_xlfn.XLOOKUP($A1298,Hospitalisation_table[[#All],[Customer ID]],Hospitalisation_table[[#All],[Hospital tier_Updated]],"Not Found",0)</f>
        <v>tier - 3</v>
      </c>
      <c r="P1298" t="str" cm="1">
        <f t="array" ref="P1298">_xlfn.XLOOKUP($A1298,Hospitalisation_table[[#All],[Customer ID]],Hospitalisation_table[[#All],[City tier_updated]],"Not Found",0)</f>
        <v>tier - 2</v>
      </c>
      <c r="Q1298" t="str" cm="1">
        <f t="array" ref="Q1298">_xlfn.XLOOKUP($A1298,Hospitalisation_table[[#All],[Customer ID]],Hospitalisation_table[[#All],[State ID Updated]],"Not Found",0)</f>
        <v>R1011</v>
      </c>
    </row>
    <row r="1299" spans="1:17" x14ac:dyDescent="0.3">
      <c r="A1299" s="14" t="s">
        <v>196</v>
      </c>
      <c r="B1299" t="str" cm="1">
        <f t="array" ref="B1299">_xlfn.XLOOKUP($A1299,CustomersName[[#All],[Customer ID]],CustomersName[[#All],[First Name]],"Not Found",0)</f>
        <v>Ian h</v>
      </c>
      <c r="C1299" cm="1">
        <f t="array" ref="C1299">_xlfn.XLOOKUP($A1299,MedExam_Table[[#Headers],[#Data],[Customer ID]],MedExam_Table[[#Headers],[#Data],[BMI]],"Not Found",0)</f>
        <v>41.91</v>
      </c>
      <c r="D1299" cm="1">
        <f t="array" ref="D1299">_xlfn.XLOOKUP($A1299,MedExam_Table[[#Headers],[#Data],[Customer ID]],MedExam_Table[[#Headers],[#Data],[HBA1C]],"Not Found",0)</f>
        <v>6.19</v>
      </c>
      <c r="E1299" t="str" cm="1">
        <f t="array" ref="E1299">_xlfn.XLOOKUP($A1299,MedExam_Table[[#Headers],[#Data],[Customer ID]],MedExam_Table[[#Headers],[#Data],[Heart Issues Updated]],"Not Found",0)</f>
        <v>No</v>
      </c>
      <c r="F1299" t="str" cm="1">
        <f t="array" ref="F1299">_xlfn.XLOOKUP($A1299,MedExam_Table[[#Headers],[#Data],[Customer ID]],MedExam_Table[[#Headers],[#Data],[Any Transplants Update]],"Not Found",0)</f>
        <v>No</v>
      </c>
      <c r="G1299" t="str" cm="1">
        <f t="array" ref="G1299">_xlfn.XLOOKUP($A1299,MedExam_Table[[#Headers],[#Data],[Customer ID]],MedExam_Table[[#Headers],[#Data],[Cancer history]],"Not Found",0)</f>
        <v>No</v>
      </c>
      <c r="H1299" cm="1">
        <f t="array" ref="H1299">_xlfn.XLOOKUP($A1299,MedExam_Table[[#Headers],[#Data],[Customer ID]],MedExam_Table[[#Headers],[#Data],[NumberOfMajorSurgeries_updated]],"Not Found",0)</f>
        <v>0</v>
      </c>
      <c r="I1299" t="str" cm="1">
        <f t="array" ref="I1299">_xlfn.XLOOKUP($A1299,MedExam_Table[[#Headers],[#Data],[Customer ID]],MedExam_Table[[#Headers],[#Data],[Smoker Updated]],"Not Found",0)</f>
        <v>No</v>
      </c>
      <c r="J1299" t="str" cm="1">
        <f t="array" ref="J1299">_xlfn.XLOOKUP($A1299,MedExam_Table[[#Headers],[#Data],[Customer ID]],MedExam_Table[[#Headers],[#Data],[Weight Status]],"Not Found",0)</f>
        <v>Obesity</v>
      </c>
      <c r="K1299" t="str" cm="1">
        <f t="array" ref="K1299">_xlfn.XLOOKUP($A1299,MedExam_Table[[#Headers],[#Data],[Customer ID]],MedExam_Table[[#Headers],[#Data],[Diabetes Status]],"Not Found",0)</f>
        <v>Prediabetes</v>
      </c>
      <c r="L1299" cm="1">
        <f t="array" ref="L1299">_xlfn.XLOOKUP($A1299,Hospitalisation_table[[#All],[Customer ID]],Hospitalisation_table[[#All],[Customer Age]],"Not Found",0)</f>
        <v>23</v>
      </c>
      <c r="M1299" t="str" cm="1">
        <f t="array" ref="M1299">_xlfn.XLOOKUP($A1299,Hospitalisation_table[[#All],[Customer ID]],Hospitalisation_table[[#All],[Date of Birth]],"Not Found",0)</f>
        <v>12-Dec-1999</v>
      </c>
      <c r="N1299" s="22" cm="1">
        <f t="array" ref="N1299">_xlfn.XLOOKUP($A1299,Hospitalisation_table[[#All],[Customer ID]],Hospitalisation_table[[#All],[charges]],"Not Found",0)</f>
        <v>1837.28</v>
      </c>
      <c r="O1299" t="str" cm="1">
        <f t="array" ref="O1299">_xlfn.XLOOKUP($A1299,Hospitalisation_table[[#All],[Customer ID]],Hospitalisation_table[[#All],[Hospital tier_Updated]],"Not Found",0)</f>
        <v>tier - 3</v>
      </c>
      <c r="P1299" t="str" cm="1">
        <f t="array" ref="P1299">_xlfn.XLOOKUP($A1299,Hospitalisation_table[[#All],[Customer ID]],Hospitalisation_table[[#All],[City tier_updated]],"Not Found",0)</f>
        <v>tier - 2</v>
      </c>
      <c r="Q1299" t="str" cm="1">
        <f t="array" ref="Q1299">_xlfn.XLOOKUP($A1299,Hospitalisation_table[[#All],[Customer ID]],Hospitalisation_table[[#All],[State ID Updated]],"Not Found",0)</f>
        <v>R1013</v>
      </c>
    </row>
    <row r="1300" spans="1:17" x14ac:dyDescent="0.3">
      <c r="A1300" s="13" t="s">
        <v>195</v>
      </c>
      <c r="B1300" t="str" cm="1">
        <f t="array" ref="B1300">_xlfn.XLOOKUP($A1300,CustomersName[[#All],[Customer ID]],CustomersName[[#All],[First Name]],"Not Found",0)</f>
        <v>Tadese</v>
      </c>
      <c r="C1300" cm="1">
        <f t="array" ref="C1300">_xlfn.XLOOKUP($A1300,MedExam_Table[[#Headers],[#Data],[Customer ID]],MedExam_Table[[#Headers],[#Data],[BMI]],"Not Found",0)</f>
        <v>24.6</v>
      </c>
      <c r="D1300" cm="1">
        <f t="array" ref="D1300">_xlfn.XLOOKUP($A1300,MedExam_Table[[#Headers],[#Data],[Customer ID]],MedExam_Table[[#Headers],[#Data],[HBA1C]],"Not Found",0)</f>
        <v>6.19</v>
      </c>
      <c r="E1300" t="str" cm="1">
        <f t="array" ref="E1300">_xlfn.XLOOKUP($A1300,MedExam_Table[[#Headers],[#Data],[Customer ID]],MedExam_Table[[#Headers],[#Data],[Heart Issues Updated]],"Not Found",0)</f>
        <v>No</v>
      </c>
      <c r="F1300" t="str" cm="1">
        <f t="array" ref="F1300">_xlfn.XLOOKUP($A1300,MedExam_Table[[#Headers],[#Data],[Customer ID]],MedExam_Table[[#Headers],[#Data],[Any Transplants Update]],"Not Found",0)</f>
        <v>No</v>
      </c>
      <c r="G1300" t="str" cm="1">
        <f t="array" ref="G1300">_xlfn.XLOOKUP($A1300,MedExam_Table[[#Headers],[#Data],[Customer ID]],MedExam_Table[[#Headers],[#Data],[Cancer history]],"Not Found",0)</f>
        <v>Yes</v>
      </c>
      <c r="H1300" cm="1">
        <f t="array" ref="H1300">_xlfn.XLOOKUP($A1300,MedExam_Table[[#Headers],[#Data],[Customer ID]],MedExam_Table[[#Headers],[#Data],[NumberOfMajorSurgeries_updated]],"Not Found",0)</f>
        <v>1</v>
      </c>
      <c r="I1300" t="str" cm="1">
        <f t="array" ref="I1300">_xlfn.XLOOKUP($A1300,MedExam_Table[[#Headers],[#Data],[Customer ID]],MedExam_Table[[#Headers],[#Data],[Smoker Updated]],"Not Found",0)</f>
        <v>No</v>
      </c>
      <c r="J1300" t="str" cm="1">
        <f t="array" ref="J1300">_xlfn.XLOOKUP($A1300,MedExam_Table[[#Headers],[#Data],[Customer ID]],MedExam_Table[[#Headers],[#Data],[Weight Status]],"Not Found",0)</f>
        <v>NormalWeight</v>
      </c>
      <c r="K1300" t="str" cm="1">
        <f t="array" ref="K1300">_xlfn.XLOOKUP($A1300,MedExam_Table[[#Headers],[#Data],[Customer ID]],MedExam_Table[[#Headers],[#Data],[Diabetes Status]],"Not Found",0)</f>
        <v>Prediabetes</v>
      </c>
      <c r="L1300" cm="1">
        <f t="array" ref="L1300">_xlfn.XLOOKUP($A1300,Hospitalisation_table[[#All],[Customer ID]],Hospitalisation_table[[#All],[Customer Age]],"Not Found",0)</f>
        <v>19</v>
      </c>
      <c r="M1300" t="str" cm="1">
        <f t="array" ref="M1300">_xlfn.XLOOKUP($A1300,Hospitalisation_table[[#All],[Customer ID]],Hospitalisation_table[[#All],[Date of Birth]],"Not Found",0)</f>
        <v>4-Aug-2003</v>
      </c>
      <c r="N1300" s="22" cm="1">
        <f t="array" ref="N1300">_xlfn.XLOOKUP($A1300,Hospitalisation_table[[#All],[Customer ID]],Hospitalisation_table[[#All],[charges]],"Not Found",0)</f>
        <v>1837.24</v>
      </c>
      <c r="O1300" t="str" cm="1">
        <f t="array" ref="O1300">_xlfn.XLOOKUP($A1300,Hospitalisation_table[[#All],[Customer ID]],Hospitalisation_table[[#All],[Hospital tier_Updated]],"Not Found",0)</f>
        <v>tier - 3</v>
      </c>
      <c r="P1300" t="str" cm="1">
        <f t="array" ref="P1300">_xlfn.XLOOKUP($A1300,Hospitalisation_table[[#All],[Customer ID]],Hospitalisation_table[[#All],[City tier_updated]],"Not Found",0)</f>
        <v>tier - 2</v>
      </c>
      <c r="Q1300" t="str" cm="1">
        <f t="array" ref="Q1300">_xlfn.XLOOKUP($A1300,Hospitalisation_table[[#All],[Customer ID]],Hospitalisation_table[[#All],[State ID Updated]],"Not Found",0)</f>
        <v>R1011</v>
      </c>
    </row>
    <row r="1301" spans="1:17" x14ac:dyDescent="0.3">
      <c r="A1301" s="14" t="s">
        <v>194</v>
      </c>
      <c r="B1301" t="str" cm="1">
        <f t="array" ref="B1301">_xlfn.XLOOKUP($A1301,CustomersName[[#All],[Customer ID]],CustomersName[[#All],[First Name]],"Not Found",0)</f>
        <v>Jonathan</v>
      </c>
      <c r="C1301" cm="1">
        <f t="array" ref="C1301">_xlfn.XLOOKUP($A1301,MedExam_Table[[#Headers],[#Data],[Customer ID]],MedExam_Table[[#Headers],[#Data],[BMI]],"Not Found",0)</f>
        <v>20.9</v>
      </c>
      <c r="D1301" cm="1">
        <f t="array" ref="D1301">_xlfn.XLOOKUP($A1301,MedExam_Table[[#Headers],[#Data],[Customer ID]],MedExam_Table[[#Headers],[#Data],[HBA1C]],"Not Found",0)</f>
        <v>5.12</v>
      </c>
      <c r="E1301" t="str" cm="1">
        <f t="array" ref="E1301">_xlfn.XLOOKUP($A1301,MedExam_Table[[#Headers],[#Data],[Customer ID]],MedExam_Table[[#Headers],[#Data],[Heart Issues Updated]],"Not Found",0)</f>
        <v>No</v>
      </c>
      <c r="F1301" t="str" cm="1">
        <f t="array" ref="F1301">_xlfn.XLOOKUP($A1301,MedExam_Table[[#Headers],[#Data],[Customer ID]],MedExam_Table[[#Headers],[#Data],[Any Transplants Update]],"Not Found",0)</f>
        <v>No</v>
      </c>
      <c r="G1301" t="str" cm="1">
        <f t="array" ref="G1301">_xlfn.XLOOKUP($A1301,MedExam_Table[[#Headers],[#Data],[Customer ID]],MedExam_Table[[#Headers],[#Data],[Cancer history]],"Not Found",0)</f>
        <v>Yes</v>
      </c>
      <c r="H1301" cm="1">
        <f t="array" ref="H1301">_xlfn.XLOOKUP($A1301,MedExam_Table[[#Headers],[#Data],[Customer ID]],MedExam_Table[[#Headers],[#Data],[NumberOfMajorSurgeries_updated]],"Not Found",0)</f>
        <v>1</v>
      </c>
      <c r="I1301" t="str" cm="1">
        <f t="array" ref="I1301">_xlfn.XLOOKUP($A1301,MedExam_Table[[#Headers],[#Data],[Customer ID]],MedExam_Table[[#Headers],[#Data],[Smoker Updated]],"Not Found",0)</f>
        <v>No</v>
      </c>
      <c r="J1301" t="str" cm="1">
        <f t="array" ref="J1301">_xlfn.XLOOKUP($A1301,MedExam_Table[[#Headers],[#Data],[Customer ID]],MedExam_Table[[#Headers],[#Data],[Weight Status]],"Not Found",0)</f>
        <v>NormalWeight</v>
      </c>
      <c r="K1301" t="str" cm="1">
        <f t="array" ref="K1301">_xlfn.XLOOKUP($A1301,MedExam_Table[[#Headers],[#Data],[Customer ID]],MedExam_Table[[#Headers],[#Data],[Diabetes Status]],"Not Found",0)</f>
        <v>Normal</v>
      </c>
      <c r="L1301" cm="1">
        <f t="array" ref="L1301">_xlfn.XLOOKUP($A1301,Hospitalisation_table[[#All],[Customer ID]],Hospitalisation_table[[#All],[Customer Age]],"Not Found",0)</f>
        <v>19</v>
      </c>
      <c r="M1301" t="str" cm="1">
        <f t="array" ref="M1301">_xlfn.XLOOKUP($A1301,Hospitalisation_table[[#All],[Customer ID]],Hospitalisation_table[[#All],[Date of Birth]],"Not Found",0)</f>
        <v>11-Aug-2003</v>
      </c>
      <c r="N1301" s="22" cm="1">
        <f t="array" ref="N1301">_xlfn.XLOOKUP($A1301,Hospitalisation_table[[#All],[Customer ID]],Hospitalisation_table[[#All],[charges]],"Not Found",0)</f>
        <v>1832.09</v>
      </c>
      <c r="O1301" t="str" cm="1">
        <f t="array" ref="O1301">_xlfn.XLOOKUP($A1301,Hospitalisation_table[[#All],[Customer ID]],Hospitalisation_table[[#All],[Hospital tier_Updated]],"Not Found",0)</f>
        <v>tier - 3</v>
      </c>
      <c r="P1301" t="str" cm="1">
        <f t="array" ref="P1301">_xlfn.XLOOKUP($A1301,Hospitalisation_table[[#All],[Customer ID]],Hospitalisation_table[[#All],[City tier_updated]],"Not Found",0)</f>
        <v>tier - 3</v>
      </c>
      <c r="Q1301" t="str" cm="1">
        <f t="array" ref="Q1301">_xlfn.XLOOKUP($A1301,Hospitalisation_table[[#All],[Customer ID]],Hospitalisation_table[[#All],[State ID Updated]],"Not Found",0)</f>
        <v>R1011</v>
      </c>
    </row>
    <row r="1302" spans="1:17" x14ac:dyDescent="0.3">
      <c r="A1302" s="13" t="s">
        <v>193</v>
      </c>
      <c r="B1302" t="str" cm="1">
        <f t="array" ref="B1302">_xlfn.XLOOKUP($A1302,CustomersName[[#All],[Customer ID]],CustomersName[[#All],[First Name]],"Not Found",0)</f>
        <v>Dathan</v>
      </c>
      <c r="C1302" cm="1">
        <f t="array" ref="C1302">_xlfn.XLOOKUP($A1302,MedExam_Table[[#Headers],[#Data],[Customer ID]],MedExam_Table[[#Headers],[#Data],[BMI]],"Not Found",0)</f>
        <v>34.4</v>
      </c>
      <c r="D1302" cm="1">
        <f t="array" ref="D1302">_xlfn.XLOOKUP($A1302,MedExam_Table[[#Headers],[#Data],[Customer ID]],MedExam_Table[[#Headers],[#Data],[HBA1C]],"Not Found",0)</f>
        <v>4.04</v>
      </c>
      <c r="E1302" t="str" cm="1">
        <f t="array" ref="E1302">_xlfn.XLOOKUP($A1302,MedExam_Table[[#Headers],[#Data],[Customer ID]],MedExam_Table[[#Headers],[#Data],[Heart Issues Updated]],"Not Found",0)</f>
        <v>No</v>
      </c>
      <c r="F1302" t="str" cm="1">
        <f t="array" ref="F1302">_xlfn.XLOOKUP($A1302,MedExam_Table[[#Headers],[#Data],[Customer ID]],MedExam_Table[[#Headers],[#Data],[Any Transplants Update]],"Not Found",0)</f>
        <v>No</v>
      </c>
      <c r="G1302" t="str" cm="1">
        <f t="array" ref="G1302">_xlfn.XLOOKUP($A1302,MedExam_Table[[#Headers],[#Data],[Customer ID]],MedExam_Table[[#Headers],[#Data],[Cancer history]],"Not Found",0)</f>
        <v>No</v>
      </c>
      <c r="H1302" cm="1">
        <f t="array" ref="H1302">_xlfn.XLOOKUP($A1302,MedExam_Table[[#Headers],[#Data],[Customer ID]],MedExam_Table[[#Headers],[#Data],[NumberOfMajorSurgeries_updated]],"Not Found",0)</f>
        <v>0</v>
      </c>
      <c r="I1302" t="str" cm="1">
        <f t="array" ref="I1302">_xlfn.XLOOKUP($A1302,MedExam_Table[[#Headers],[#Data],[Customer ID]],MedExam_Table[[#Headers],[#Data],[Smoker Updated]],"Not Found",0)</f>
        <v>No</v>
      </c>
      <c r="J1302" t="str" cm="1">
        <f t="array" ref="J1302">_xlfn.XLOOKUP($A1302,MedExam_Table[[#Headers],[#Data],[Customer ID]],MedExam_Table[[#Headers],[#Data],[Weight Status]],"Not Found",0)</f>
        <v>Obesity</v>
      </c>
      <c r="K1302" t="str" cm="1">
        <f t="array" ref="K1302">_xlfn.XLOOKUP($A1302,MedExam_Table[[#Headers],[#Data],[Customer ID]],MedExam_Table[[#Headers],[#Data],[Diabetes Status]],"Not Found",0)</f>
        <v>Normal</v>
      </c>
      <c r="L1302" cm="1">
        <f t="array" ref="L1302">_xlfn.XLOOKUP($A1302,Hospitalisation_table[[#All],[Customer ID]],Hospitalisation_table[[#All],[Customer Age]],"Not Found",0)</f>
        <v>23</v>
      </c>
      <c r="M1302" t="str" cm="1">
        <f t="array" ref="M1302">_xlfn.XLOOKUP($A1302,Hospitalisation_table[[#All],[Customer ID]],Hospitalisation_table[[#All],[Date of Birth]],"Not Found",0)</f>
        <v>1-Oct-1999</v>
      </c>
      <c r="N1302" s="22" cm="1">
        <f t="array" ref="N1302">_xlfn.XLOOKUP($A1302,Hospitalisation_table[[#All],[Customer ID]],Hospitalisation_table[[#All],[charges]],"Not Found",0)</f>
        <v>1826.84</v>
      </c>
      <c r="O1302" t="str" cm="1">
        <f t="array" ref="O1302">_xlfn.XLOOKUP($A1302,Hospitalisation_table[[#All],[Customer ID]],Hospitalisation_table[[#All],[Hospital tier_Updated]],"Not Found",0)</f>
        <v>tier - 3</v>
      </c>
      <c r="P1302" t="str" cm="1">
        <f t="array" ref="P1302">_xlfn.XLOOKUP($A1302,Hospitalisation_table[[#All],[Customer ID]],Hospitalisation_table[[#All],[City tier_updated]],"Not Found",0)</f>
        <v>tier - 2</v>
      </c>
      <c r="Q1302" t="str" cm="1">
        <f t="array" ref="Q1302">_xlfn.XLOOKUP($A1302,Hospitalisation_table[[#All],[Customer ID]],Hospitalisation_table[[#All],[State ID Updated]],"Not Found",0)</f>
        <v>R1011</v>
      </c>
    </row>
    <row r="1303" spans="1:17" x14ac:dyDescent="0.3">
      <c r="A1303" s="14" t="s">
        <v>2156</v>
      </c>
      <c r="B1303" t="str" cm="1">
        <f t="array" ref="B1303">_xlfn.XLOOKUP($A1303,CustomersName[[#All],[Customer ID]],CustomersName[[#All],[First Name]],"Not Found",0)</f>
        <v>Alex</v>
      </c>
      <c r="C1303" cm="1">
        <f t="array" ref="C1303">_xlfn.XLOOKUP($A1303,MedExam_Table[[#Headers],[#Data],[Customer ID]],MedExam_Table[[#Headers],[#Data],[BMI]],"Not Found",0)</f>
        <v>30.8</v>
      </c>
      <c r="D1303" cm="1">
        <f t="array" ref="D1303">_xlfn.XLOOKUP($A1303,MedExam_Table[[#Headers],[#Data],[Customer ID]],MedExam_Table[[#Headers],[#Data],[HBA1C]],"Not Found",0)</f>
        <v>5.23</v>
      </c>
      <c r="E1303" t="str" cm="1">
        <f t="array" ref="E1303">_xlfn.XLOOKUP($A1303,MedExam_Table[[#Headers],[#Data],[Customer ID]],MedExam_Table[[#Headers],[#Data],[Heart Issues Updated]],"Not Found",0)</f>
        <v>Yes</v>
      </c>
      <c r="F1303" t="str" cm="1">
        <f t="array" ref="F1303">_xlfn.XLOOKUP($A1303,MedExam_Table[[#Headers],[#Data],[Customer ID]],MedExam_Table[[#Headers],[#Data],[Any Transplants Update]],"Not Found",0)</f>
        <v>No</v>
      </c>
      <c r="G1303" t="str" cm="1">
        <f t="array" ref="G1303">_xlfn.XLOOKUP($A1303,MedExam_Table[[#Headers],[#Data],[Customer ID]],MedExam_Table[[#Headers],[#Data],[Cancer history]],"Not Found",0)</f>
        <v>No</v>
      </c>
      <c r="H1303" cm="1">
        <f t="array" ref="H1303">_xlfn.XLOOKUP($A1303,MedExam_Table[[#Headers],[#Data],[Customer ID]],MedExam_Table[[#Headers],[#Data],[NumberOfMajorSurgeries_updated]],"Not Found",0)</f>
        <v>1</v>
      </c>
      <c r="I1303" t="str" cm="1">
        <f t="array" ref="I1303">_xlfn.XLOOKUP($A1303,MedExam_Table[[#Headers],[#Data],[Customer ID]],MedExam_Table[[#Headers],[#Data],[Smoker Updated]],"Not Found",0)</f>
        <v>Yes</v>
      </c>
      <c r="J1303" t="str" cm="1">
        <f t="array" ref="J1303">_xlfn.XLOOKUP($A1303,MedExam_Table[[#Headers],[#Data],[Customer ID]],MedExam_Table[[#Headers],[#Data],[Weight Status]],"Not Found",0)</f>
        <v>Obesity</v>
      </c>
      <c r="K1303" t="str" cm="1">
        <f t="array" ref="K1303">_xlfn.XLOOKUP($A1303,MedExam_Table[[#Headers],[#Data],[Customer ID]],MedExam_Table[[#Headers],[#Data],[Diabetes Status]],"Not Found",0)</f>
        <v>Normal</v>
      </c>
      <c r="L1303" cm="1">
        <f t="array" ref="L1303">_xlfn.XLOOKUP($A1303,Hospitalisation_table[[#All],[Customer ID]],Hospitalisation_table[[#All],[Customer Age]],"Not Found",0)</f>
        <v>34</v>
      </c>
      <c r="M1303" t="str" cm="1">
        <f t="array" ref="M1303">_xlfn.XLOOKUP($A1303,Hospitalisation_table[[#All],[Customer ID]],Hospitalisation_table[[#All],[Date of Birth]],"Not Found",0)</f>
        <v>20-Nov-1988</v>
      </c>
      <c r="N1303" s="22" cm="1">
        <f t="array" ref="N1303">_xlfn.XLOOKUP($A1303,Hospitalisation_table[[#All],[Customer ID]],Hospitalisation_table[[#All],[charges]],"Not Found",0)</f>
        <v>35491.64</v>
      </c>
      <c r="O1303" t="str" cm="1">
        <f t="array" ref="O1303">_xlfn.XLOOKUP($A1303,Hospitalisation_table[[#All],[Customer ID]],Hospitalisation_table[[#All],[Hospital tier_Updated]],"Not Found",0)</f>
        <v>tier - 1</v>
      </c>
      <c r="P1303" t="str" cm="1">
        <f t="array" ref="P1303">_xlfn.XLOOKUP($A1303,Hospitalisation_table[[#All],[Customer ID]],Hospitalisation_table[[#All],[City tier_updated]],"Not Found",0)</f>
        <v>tier - 2</v>
      </c>
      <c r="Q1303" t="str" cm="1">
        <f t="array" ref="Q1303">_xlfn.XLOOKUP($A1303,Hospitalisation_table[[#All],[Customer ID]],Hospitalisation_table[[#All],[State ID Updated]],"Not Found",0)</f>
        <v>R1011</v>
      </c>
    </row>
    <row r="1304" spans="1:17" x14ac:dyDescent="0.3">
      <c r="A1304" s="13" t="s">
        <v>192</v>
      </c>
      <c r="B1304" t="str" cm="1">
        <f t="array" ref="B1304">_xlfn.XLOOKUP($A1304,CustomersName[[#All],[Customer ID]],CustomersName[[#All],[First Name]],"Not Found",0)</f>
        <v>Eric</v>
      </c>
      <c r="C1304" cm="1">
        <f t="array" ref="C1304">_xlfn.XLOOKUP($A1304,MedExam_Table[[#Headers],[#Data],[Customer ID]],MedExam_Table[[#Headers],[#Data],[BMI]],"Not Found",0)</f>
        <v>32.56</v>
      </c>
      <c r="D1304" cm="1">
        <f t="array" ref="D1304">_xlfn.XLOOKUP($A1304,MedExam_Table[[#Headers],[#Data],[Customer ID]],MedExam_Table[[#Headers],[#Data],[HBA1C]],"Not Found",0)</f>
        <v>5.36</v>
      </c>
      <c r="E1304" t="str" cm="1">
        <f t="array" ref="E1304">_xlfn.XLOOKUP($A1304,MedExam_Table[[#Headers],[#Data],[Customer ID]],MedExam_Table[[#Headers],[#Data],[Heart Issues Updated]],"Not Found",0)</f>
        <v>No</v>
      </c>
      <c r="F1304" t="str" cm="1">
        <f t="array" ref="F1304">_xlfn.XLOOKUP($A1304,MedExam_Table[[#Headers],[#Data],[Customer ID]],MedExam_Table[[#Headers],[#Data],[Any Transplants Update]],"Not Found",0)</f>
        <v>No</v>
      </c>
      <c r="G1304" t="str" cm="1">
        <f t="array" ref="G1304">_xlfn.XLOOKUP($A1304,MedExam_Table[[#Headers],[#Data],[Customer ID]],MedExam_Table[[#Headers],[#Data],[Cancer history]],"Not Found",0)</f>
        <v>No</v>
      </c>
      <c r="H1304" cm="1">
        <f t="array" ref="H1304">_xlfn.XLOOKUP($A1304,MedExam_Table[[#Headers],[#Data],[Customer ID]],MedExam_Table[[#Headers],[#Data],[NumberOfMajorSurgeries_updated]],"Not Found",0)</f>
        <v>0</v>
      </c>
      <c r="I1304" t="str" cm="1">
        <f t="array" ref="I1304">_xlfn.XLOOKUP($A1304,MedExam_Table[[#Headers],[#Data],[Customer ID]],MedExam_Table[[#Headers],[#Data],[Smoker Updated]],"Not Found",0)</f>
        <v>No</v>
      </c>
      <c r="J1304" t="str" cm="1">
        <f t="array" ref="J1304">_xlfn.XLOOKUP($A1304,MedExam_Table[[#Headers],[#Data],[Customer ID]],MedExam_Table[[#Headers],[#Data],[Weight Status]],"Not Found",0)</f>
        <v>Obesity</v>
      </c>
      <c r="K1304" t="str" cm="1">
        <f t="array" ref="K1304">_xlfn.XLOOKUP($A1304,MedExam_Table[[#Headers],[#Data],[Customer ID]],MedExam_Table[[#Headers],[#Data],[Diabetes Status]],"Not Found",0)</f>
        <v>Normal</v>
      </c>
      <c r="L1304" cm="1">
        <f t="array" ref="L1304">_xlfn.XLOOKUP($A1304,Hospitalisation_table[[#All],[Customer ID]],Hospitalisation_table[[#All],[Customer Age]],"Not Found",0)</f>
        <v>23</v>
      </c>
      <c r="M1304" t="str" cm="1">
        <f t="array" ref="M1304">_xlfn.XLOOKUP($A1304,Hospitalisation_table[[#All],[Customer ID]],Hospitalisation_table[[#All],[Date of Birth]],"Not Found",0)</f>
        <v>17-Nov-1999</v>
      </c>
      <c r="N1304" s="22" cm="1">
        <f t="array" ref="N1304">_xlfn.XLOOKUP($A1304,Hospitalisation_table[[#All],[Customer ID]],Hospitalisation_table[[#All],[charges]],"Not Found",0)</f>
        <v>1824.29</v>
      </c>
      <c r="O1304" t="str" cm="1">
        <f t="array" ref="O1304">_xlfn.XLOOKUP($A1304,Hospitalisation_table[[#All],[Customer ID]],Hospitalisation_table[[#All],[Hospital tier_Updated]],"Not Found",0)</f>
        <v>tier - 3</v>
      </c>
      <c r="P1304" t="str" cm="1">
        <f t="array" ref="P1304">_xlfn.XLOOKUP($A1304,Hospitalisation_table[[#All],[Customer ID]],Hospitalisation_table[[#All],[City tier_updated]],"Not Found",0)</f>
        <v>tier - 3</v>
      </c>
      <c r="Q1304" t="str" cm="1">
        <f t="array" ref="Q1304">_xlfn.XLOOKUP($A1304,Hospitalisation_table[[#All],[Customer ID]],Hospitalisation_table[[#All],[State ID Updated]],"Not Found",0)</f>
        <v>R1013</v>
      </c>
    </row>
    <row r="1305" spans="1:17" x14ac:dyDescent="0.3">
      <c r="A1305" s="14" t="s">
        <v>191</v>
      </c>
      <c r="B1305" t="str" cm="1">
        <f t="array" ref="B1305">_xlfn.XLOOKUP($A1305,CustomersName[[#All],[Customer ID]],CustomersName[[#All],[First Name]],"Not Found",0)</f>
        <v>Ahlison M</v>
      </c>
      <c r="C1305" cm="1">
        <f t="array" ref="C1305">_xlfn.XLOOKUP($A1305,MedExam_Table[[#Headers],[#Data],[Customer ID]],MedExam_Table[[#Headers],[#Data],[BMI]],"Not Found",0)</f>
        <v>27.98</v>
      </c>
      <c r="D1305" cm="1">
        <f t="array" ref="D1305">_xlfn.XLOOKUP($A1305,MedExam_Table[[#Headers],[#Data],[Customer ID]],MedExam_Table[[#Headers],[#Data],[HBA1C]],"Not Found",0)</f>
        <v>4.38</v>
      </c>
      <c r="E1305" t="str" cm="1">
        <f t="array" ref="E1305">_xlfn.XLOOKUP($A1305,MedExam_Table[[#Headers],[#Data],[Customer ID]],MedExam_Table[[#Headers],[#Data],[Heart Issues Updated]],"Not Found",0)</f>
        <v>No</v>
      </c>
      <c r="F1305" t="str" cm="1">
        <f t="array" ref="F1305">_xlfn.XLOOKUP($A1305,MedExam_Table[[#Headers],[#Data],[Customer ID]],MedExam_Table[[#Headers],[#Data],[Any Transplants Update]],"Not Found",0)</f>
        <v>Yes</v>
      </c>
      <c r="G1305" t="str" cm="1">
        <f t="array" ref="G1305">_xlfn.XLOOKUP($A1305,MedExam_Table[[#Headers],[#Data],[Customer ID]],MedExam_Table[[#Headers],[#Data],[Cancer history]],"Not Found",0)</f>
        <v>No</v>
      </c>
      <c r="H1305" cm="1">
        <f t="array" ref="H1305">_xlfn.XLOOKUP($A1305,MedExam_Table[[#Headers],[#Data],[Customer ID]],MedExam_Table[[#Headers],[#Data],[NumberOfMajorSurgeries_updated]],"Not Found",0)</f>
        <v>1</v>
      </c>
      <c r="I1305" t="str" cm="1">
        <f t="array" ref="I1305">_xlfn.XLOOKUP($A1305,MedExam_Table[[#Headers],[#Data],[Customer ID]],MedExam_Table[[#Headers],[#Data],[Smoker Updated]],"Not Found",0)</f>
        <v>No</v>
      </c>
      <c r="J1305" t="str" cm="1">
        <f t="array" ref="J1305">_xlfn.XLOOKUP($A1305,MedExam_Table[[#Headers],[#Data],[Customer ID]],MedExam_Table[[#Headers],[#Data],[Weight Status]],"Not Found",0)</f>
        <v>OverWeight</v>
      </c>
      <c r="K1305" t="str" cm="1">
        <f t="array" ref="K1305">_xlfn.XLOOKUP($A1305,MedExam_Table[[#Headers],[#Data],[Customer ID]],MedExam_Table[[#Headers],[#Data],[Diabetes Status]],"Not Found",0)</f>
        <v>Normal</v>
      </c>
      <c r="L1305" cm="1">
        <f t="array" ref="L1305">_xlfn.XLOOKUP($A1305,Hospitalisation_table[[#All],[Customer ID]],Hospitalisation_table[[#All],[Customer Age]],"Not Found",0)</f>
        <v>18</v>
      </c>
      <c r="M1305" t="str" cm="1">
        <f t="array" ref="M1305">_xlfn.XLOOKUP($A1305,Hospitalisation_table[[#All],[Customer ID]],Hospitalisation_table[[#All],[Date of Birth]],"Not Found",0)</f>
        <v>19-Aug-2004</v>
      </c>
      <c r="N1305" s="22" cm="1">
        <f t="array" ref="N1305">_xlfn.XLOOKUP($A1305,Hospitalisation_table[[#All],[Customer ID]],Hospitalisation_table[[#All],[charges]],"Not Found",0)</f>
        <v>1822.54</v>
      </c>
      <c r="O1305" t="str" cm="1">
        <f t="array" ref="O1305">_xlfn.XLOOKUP($A1305,Hospitalisation_table[[#All],[Customer ID]],Hospitalisation_table[[#All],[Hospital tier_Updated]],"Not Found",0)</f>
        <v>tier - 3</v>
      </c>
      <c r="P1305" t="str" cm="1">
        <f t="array" ref="P1305">_xlfn.XLOOKUP($A1305,Hospitalisation_table[[#All],[Customer ID]],Hospitalisation_table[[#All],[City tier_updated]],"Not Found",0)</f>
        <v>tier - 1</v>
      </c>
      <c r="Q1305" t="str" cm="1">
        <f t="array" ref="Q1305">_xlfn.XLOOKUP($A1305,Hospitalisation_table[[#All],[Customer ID]],Hospitalisation_table[[#All],[State ID Updated]],"Not Found",0)</f>
        <v>R1012</v>
      </c>
    </row>
    <row r="1306" spans="1:17" x14ac:dyDescent="0.3">
      <c r="A1306" s="13" t="s">
        <v>190</v>
      </c>
      <c r="B1306" t="str" cm="1">
        <f t="array" ref="B1306">_xlfn.XLOOKUP($A1306,CustomersName[[#All],[Customer ID]],CustomersName[[#All],[First Name]],"Not Found",0)</f>
        <v>Paul</v>
      </c>
      <c r="C1306" cm="1">
        <f t="array" ref="C1306">_xlfn.XLOOKUP($A1306,MedExam_Table[[#Headers],[#Data],[Customer ID]],MedExam_Table[[#Headers],[#Data],[BMI]],"Not Found",0)</f>
        <v>26.51</v>
      </c>
      <c r="D1306" cm="1">
        <f t="array" ref="D1306">_xlfn.XLOOKUP($A1306,MedExam_Table[[#Headers],[#Data],[Customer ID]],MedExam_Table[[#Headers],[#Data],[HBA1C]],"Not Found",0)</f>
        <v>4.58</v>
      </c>
      <c r="E1306" t="str" cm="1">
        <f t="array" ref="E1306">_xlfn.XLOOKUP($A1306,MedExam_Table[[#Headers],[#Data],[Customer ID]],MedExam_Table[[#Headers],[#Data],[Heart Issues Updated]],"Not Found",0)</f>
        <v>No</v>
      </c>
      <c r="F1306" t="str" cm="1">
        <f t="array" ref="F1306">_xlfn.XLOOKUP($A1306,MedExam_Table[[#Headers],[#Data],[Customer ID]],MedExam_Table[[#Headers],[#Data],[Any Transplants Update]],"Not Found",0)</f>
        <v>No</v>
      </c>
      <c r="G1306" t="str" cm="1">
        <f t="array" ref="G1306">_xlfn.XLOOKUP($A1306,MedExam_Table[[#Headers],[#Data],[Customer ID]],MedExam_Table[[#Headers],[#Data],[Cancer history]],"Not Found",0)</f>
        <v>No</v>
      </c>
      <c r="H1306" cm="1">
        <f t="array" ref="H1306">_xlfn.XLOOKUP($A1306,MedExam_Table[[#Headers],[#Data],[Customer ID]],MedExam_Table[[#Headers],[#Data],[NumberOfMajorSurgeries_updated]],"Not Found",0)</f>
        <v>0</v>
      </c>
      <c r="I1306" t="str" cm="1">
        <f t="array" ref="I1306">_xlfn.XLOOKUP($A1306,MedExam_Table[[#Headers],[#Data],[Customer ID]],MedExam_Table[[#Headers],[#Data],[Smoker Updated]],"Not Found",0)</f>
        <v>No</v>
      </c>
      <c r="J1306" t="str" cm="1">
        <f t="array" ref="J1306">_xlfn.XLOOKUP($A1306,MedExam_Table[[#Headers],[#Data],[Customer ID]],MedExam_Table[[#Headers],[#Data],[Weight Status]],"Not Found",0)</f>
        <v>OverWeight</v>
      </c>
      <c r="K1306" t="str" cm="1">
        <f t="array" ref="K1306">_xlfn.XLOOKUP($A1306,MedExam_Table[[#Headers],[#Data],[Customer ID]],MedExam_Table[[#Headers],[#Data],[Diabetes Status]],"Not Found",0)</f>
        <v>Normal</v>
      </c>
      <c r="L1306" cm="1">
        <f t="array" ref="L1306">_xlfn.XLOOKUP($A1306,Hospitalisation_table[[#All],[Customer ID]],Hospitalisation_table[[#All],[Customer Age]],"Not Found",0)</f>
        <v>23</v>
      </c>
      <c r="M1306" t="str" cm="1">
        <f t="array" ref="M1306">_xlfn.XLOOKUP($A1306,Hospitalisation_table[[#All],[Customer ID]],Hospitalisation_table[[#All],[Date of Birth]],"Not Found",0)</f>
        <v>25-Sep-1999</v>
      </c>
      <c r="N1306" s="22" cm="1">
        <f t="array" ref="N1306">_xlfn.XLOOKUP($A1306,Hospitalisation_table[[#All],[Customer ID]],Hospitalisation_table[[#All],[charges]],"Not Found",0)</f>
        <v>1815.88</v>
      </c>
      <c r="O1306" t="str" cm="1">
        <f t="array" ref="O1306">_xlfn.XLOOKUP($A1306,Hospitalisation_table[[#All],[Customer ID]],Hospitalisation_table[[#All],[Hospital tier_Updated]],"Not Found",0)</f>
        <v>tier - 3</v>
      </c>
      <c r="P1306" t="str" cm="1">
        <f t="array" ref="P1306">_xlfn.XLOOKUP($A1306,Hospitalisation_table[[#All],[Customer ID]],Hospitalisation_table[[#All],[City tier_updated]],"Not Found",0)</f>
        <v>tier - 3</v>
      </c>
      <c r="Q1306" t="str" cm="1">
        <f t="array" ref="Q1306">_xlfn.XLOOKUP($A1306,Hospitalisation_table[[#All],[Customer ID]],Hospitalisation_table[[#All],[State ID Updated]],"Not Found",0)</f>
        <v>R1013</v>
      </c>
    </row>
    <row r="1307" spans="1:17" x14ac:dyDescent="0.3">
      <c r="A1307" s="14" t="s">
        <v>189</v>
      </c>
      <c r="B1307" t="str" cm="1">
        <f t="array" ref="B1307">_xlfn.XLOOKUP($A1307,CustomersName[[#All],[Customer ID]],CustomersName[[#All],[First Name]],"Not Found",0)</f>
        <v>Aarhn R</v>
      </c>
      <c r="C1307" cm="1">
        <f t="array" ref="C1307">_xlfn.XLOOKUP($A1307,MedExam_Table[[#Headers],[#Data],[Customer ID]],MedExam_Table[[#Headers],[#Data],[BMI]],"Not Found",0)</f>
        <v>29.734999999999999</v>
      </c>
      <c r="D1307" cm="1">
        <f t="array" ref="D1307">_xlfn.XLOOKUP($A1307,MedExam_Table[[#Headers],[#Data],[Customer ID]],MedExam_Table[[#Headers],[#Data],[HBA1C]],"Not Found",0)</f>
        <v>11.92</v>
      </c>
      <c r="E1307" t="str" cm="1">
        <f t="array" ref="E1307">_xlfn.XLOOKUP($A1307,MedExam_Table[[#Headers],[#Data],[Customer ID]],MedExam_Table[[#Headers],[#Data],[Heart Issues Updated]],"Not Found",0)</f>
        <v>No</v>
      </c>
      <c r="F1307" t="str" cm="1">
        <f t="array" ref="F1307">_xlfn.XLOOKUP($A1307,MedExam_Table[[#Headers],[#Data],[Customer ID]],MedExam_Table[[#Headers],[#Data],[Any Transplants Update]],"Not Found",0)</f>
        <v>No</v>
      </c>
      <c r="G1307" t="str" cm="1">
        <f t="array" ref="G1307">_xlfn.XLOOKUP($A1307,MedExam_Table[[#Headers],[#Data],[Customer ID]],MedExam_Table[[#Headers],[#Data],[Cancer history]],"Not Found",0)</f>
        <v>No</v>
      </c>
      <c r="H1307" cm="1">
        <f t="array" ref="H1307">_xlfn.XLOOKUP($A1307,MedExam_Table[[#Headers],[#Data],[Customer ID]],MedExam_Table[[#Headers],[#Data],[NumberOfMajorSurgeries_updated]],"Not Found",0)</f>
        <v>0</v>
      </c>
      <c r="I1307" t="str" cm="1">
        <f t="array" ref="I1307">_xlfn.XLOOKUP($A1307,MedExam_Table[[#Headers],[#Data],[Customer ID]],MedExam_Table[[#Headers],[#Data],[Smoker Updated]],"Not Found",0)</f>
        <v>No</v>
      </c>
      <c r="J1307" t="str" cm="1">
        <f t="array" ref="J1307">_xlfn.XLOOKUP($A1307,MedExam_Table[[#Headers],[#Data],[Customer ID]],MedExam_Table[[#Headers],[#Data],[Weight Status]],"Not Found",0)</f>
        <v>OverWeight</v>
      </c>
      <c r="K1307" t="str" cm="1">
        <f t="array" ref="K1307">_xlfn.XLOOKUP($A1307,MedExam_Table[[#Headers],[#Data],[Customer ID]],MedExam_Table[[#Headers],[#Data],[Diabetes Status]],"Not Found",0)</f>
        <v>Diabetes</v>
      </c>
      <c r="L1307" cm="1">
        <f t="array" ref="L1307">_xlfn.XLOOKUP($A1307,Hospitalisation_table[[#All],[Customer ID]],Hospitalisation_table[[#All],[Customer Age]],"Not Found",0)</f>
        <v>20</v>
      </c>
      <c r="M1307" t="str" cm="1">
        <f t="array" ref="M1307">_xlfn.XLOOKUP($A1307,Hospitalisation_table[[#All],[Customer ID]],Hospitalisation_table[[#All],[Date of Birth]],"Not Found",0)</f>
        <v>13-Dec-2002</v>
      </c>
      <c r="N1307" s="22" cm="1">
        <f t="array" ref="N1307">_xlfn.XLOOKUP($A1307,Hospitalisation_table[[#All],[Customer ID]],Hospitalisation_table[[#All],[charges]],"Not Found",0)</f>
        <v>1769.53</v>
      </c>
      <c r="O1307" t="str" cm="1">
        <f t="array" ref="O1307">_xlfn.XLOOKUP($A1307,Hospitalisation_table[[#All],[Customer ID]],Hospitalisation_table[[#All],[Hospital tier_Updated]],"Not Found",0)</f>
        <v>tier - 3</v>
      </c>
      <c r="P1307" t="str" cm="1">
        <f t="array" ref="P1307">_xlfn.XLOOKUP($A1307,Hospitalisation_table[[#All],[Customer ID]],Hospitalisation_table[[#All],[City tier_updated]],"Not Found",0)</f>
        <v>tier - 3</v>
      </c>
      <c r="Q1307" t="str" cm="1">
        <f t="array" ref="Q1307">_xlfn.XLOOKUP($A1307,Hospitalisation_table[[#All],[Customer ID]],Hospitalisation_table[[#All],[State ID Updated]],"Not Found",0)</f>
        <v>R1012</v>
      </c>
    </row>
    <row r="1308" spans="1:17" x14ac:dyDescent="0.3">
      <c r="A1308" s="13" t="s">
        <v>188</v>
      </c>
      <c r="B1308" t="str" cm="1">
        <f t="array" ref="B1308">_xlfn.XLOOKUP($A1308,CustomersName[[#All],[Customer ID]],CustomersName[[#All],[First Name]],"Not Found",0)</f>
        <v>Cahtlin H.</v>
      </c>
      <c r="C1308" cm="1">
        <f t="array" ref="C1308">_xlfn.XLOOKUP($A1308,MedExam_Table[[#Headers],[#Data],[Customer ID]],MedExam_Table[[#Headers],[#Data],[BMI]],"Not Found",0)</f>
        <v>40.5</v>
      </c>
      <c r="D1308" cm="1">
        <f t="array" ref="D1308">_xlfn.XLOOKUP($A1308,MedExam_Table[[#Headers],[#Data],[Customer ID]],MedExam_Table[[#Headers],[#Data],[HBA1C]],"Not Found",0)</f>
        <v>5.4</v>
      </c>
      <c r="E1308" t="str" cm="1">
        <f t="array" ref="E1308">_xlfn.XLOOKUP($A1308,MedExam_Table[[#Headers],[#Data],[Customer ID]],MedExam_Table[[#Headers],[#Data],[Heart Issues Updated]],"Not Found",0)</f>
        <v>No</v>
      </c>
      <c r="F1308" t="str" cm="1">
        <f t="array" ref="F1308">_xlfn.XLOOKUP($A1308,MedExam_Table[[#Headers],[#Data],[Customer ID]],MedExam_Table[[#Headers],[#Data],[Any Transplants Update]],"Not Found",0)</f>
        <v>No</v>
      </c>
      <c r="G1308" t="str" cm="1">
        <f t="array" ref="G1308">_xlfn.XLOOKUP($A1308,MedExam_Table[[#Headers],[#Data],[Customer ID]],MedExam_Table[[#Headers],[#Data],[Cancer history]],"Not Found",0)</f>
        <v>Yes</v>
      </c>
      <c r="H1308" cm="1">
        <f t="array" ref="H1308">_xlfn.XLOOKUP($A1308,MedExam_Table[[#Headers],[#Data],[Customer ID]],MedExam_Table[[#Headers],[#Data],[NumberOfMajorSurgeries_updated]],"Not Found",0)</f>
        <v>1</v>
      </c>
      <c r="I1308" t="str" cm="1">
        <f t="array" ref="I1308">_xlfn.XLOOKUP($A1308,MedExam_Table[[#Headers],[#Data],[Customer ID]],MedExam_Table[[#Headers],[#Data],[Smoker Updated]],"Not Found",0)</f>
        <v>No</v>
      </c>
      <c r="J1308" t="str" cm="1">
        <f t="array" ref="J1308">_xlfn.XLOOKUP($A1308,MedExam_Table[[#Headers],[#Data],[Customer ID]],MedExam_Table[[#Headers],[#Data],[Weight Status]],"Not Found",0)</f>
        <v>Obesity</v>
      </c>
      <c r="K1308" t="str" cm="1">
        <f t="array" ref="K1308">_xlfn.XLOOKUP($A1308,MedExam_Table[[#Headers],[#Data],[Customer ID]],MedExam_Table[[#Headers],[#Data],[Diabetes Status]],"Not Found",0)</f>
        <v>Normal</v>
      </c>
      <c r="L1308" cm="1">
        <f t="array" ref="L1308">_xlfn.XLOOKUP($A1308,Hospitalisation_table[[#All],[Customer ID]],Hospitalisation_table[[#All],[Customer Age]],"Not Found",0)</f>
        <v>19</v>
      </c>
      <c r="M1308" t="str" cm="1">
        <f t="array" ref="M1308">_xlfn.XLOOKUP($A1308,Hospitalisation_table[[#All],[Customer ID]],Hospitalisation_table[[#All],[Date of Birth]],"Not Found",0)</f>
        <v>19-Nov-2003</v>
      </c>
      <c r="N1308" s="22" cm="1">
        <f t="array" ref="N1308">_xlfn.XLOOKUP($A1308,Hospitalisation_table[[#All],[Customer ID]],Hospitalisation_table[[#All],[charges]],"Not Found",0)</f>
        <v>1759.34</v>
      </c>
      <c r="O1308" t="str" cm="1">
        <f t="array" ref="O1308">_xlfn.XLOOKUP($A1308,Hospitalisation_table[[#All],[Customer ID]],Hospitalisation_table[[#All],[Hospital tier_Updated]],"Not Found",0)</f>
        <v>tier - 3</v>
      </c>
      <c r="P1308" t="str" cm="1">
        <f t="array" ref="P1308">_xlfn.XLOOKUP($A1308,Hospitalisation_table[[#All],[Customer ID]],Hospitalisation_table[[#All],[City tier_updated]],"Not Found",0)</f>
        <v>tier - 1</v>
      </c>
      <c r="Q1308" t="str" cm="1">
        <f t="array" ref="Q1308">_xlfn.XLOOKUP($A1308,Hospitalisation_table[[#All],[Customer ID]],Hospitalisation_table[[#All],[State ID Updated]],"Not Found",0)</f>
        <v>R1011</v>
      </c>
    </row>
    <row r="1309" spans="1:17" x14ac:dyDescent="0.3">
      <c r="A1309" s="14" t="s">
        <v>187</v>
      </c>
      <c r="B1309" t="str" cm="1">
        <f t="array" ref="B1309">_xlfn.XLOOKUP($A1309,CustomersName[[#All],[Customer ID]],CustomersName[[#All],[First Name]],"Not Found",0)</f>
        <v>Harahd E.</v>
      </c>
      <c r="C1309" cm="1">
        <f t="array" ref="C1309">_xlfn.XLOOKUP($A1309,MedExam_Table[[#Headers],[#Data],[Customer ID]],MedExam_Table[[#Headers],[#Data],[BMI]],"Not Found",0)</f>
        <v>25.64</v>
      </c>
      <c r="D1309" cm="1">
        <f t="array" ref="D1309">_xlfn.XLOOKUP($A1309,MedExam_Table[[#Headers],[#Data],[Customer ID]],MedExam_Table[[#Headers],[#Data],[HBA1C]],"Not Found",0)</f>
        <v>4.76</v>
      </c>
      <c r="E1309" t="str" cm="1">
        <f t="array" ref="E1309">_xlfn.XLOOKUP($A1309,MedExam_Table[[#Headers],[#Data],[Customer ID]],MedExam_Table[[#Headers],[#Data],[Heart Issues Updated]],"Not Found",0)</f>
        <v>No</v>
      </c>
      <c r="F1309" t="str" cm="1">
        <f t="array" ref="F1309">_xlfn.XLOOKUP($A1309,MedExam_Table[[#Headers],[#Data],[Customer ID]],MedExam_Table[[#Headers],[#Data],[Any Transplants Update]],"Not Found",0)</f>
        <v>No</v>
      </c>
      <c r="G1309" t="str" cm="1">
        <f t="array" ref="G1309">_xlfn.XLOOKUP($A1309,MedExam_Table[[#Headers],[#Data],[Customer ID]],MedExam_Table[[#Headers],[#Data],[Cancer history]],"Not Found",0)</f>
        <v>No</v>
      </c>
      <c r="H1309" cm="1">
        <f t="array" ref="H1309">_xlfn.XLOOKUP($A1309,MedExam_Table[[#Headers],[#Data],[Customer ID]],MedExam_Table[[#Headers],[#Data],[NumberOfMajorSurgeries_updated]],"Not Found",0)</f>
        <v>1</v>
      </c>
      <c r="I1309" t="str" cm="1">
        <f t="array" ref="I1309">_xlfn.XLOOKUP($A1309,MedExam_Table[[#Headers],[#Data],[Customer ID]],MedExam_Table[[#Headers],[#Data],[Smoker Updated]],"Not Found",0)</f>
        <v>No</v>
      </c>
      <c r="J1309" t="str" cm="1">
        <f t="array" ref="J1309">_xlfn.XLOOKUP($A1309,MedExam_Table[[#Headers],[#Data],[Customer ID]],MedExam_Table[[#Headers],[#Data],[Weight Status]],"Not Found",0)</f>
        <v>OverWeight</v>
      </c>
      <c r="K1309" t="str" cm="1">
        <f t="array" ref="K1309">_xlfn.XLOOKUP($A1309,MedExam_Table[[#Headers],[#Data],[Customer ID]],MedExam_Table[[#Headers],[#Data],[Diabetes Status]],"Not Found",0)</f>
        <v>Normal</v>
      </c>
      <c r="L1309" cm="1">
        <f t="array" ref="L1309">_xlfn.XLOOKUP($A1309,Hospitalisation_table[[#All],[Customer ID]],Hospitalisation_table[[#All],[Customer Age]],"Not Found",0)</f>
        <v>24</v>
      </c>
      <c r="M1309" t="str" cm="1">
        <f t="array" ref="M1309">_xlfn.XLOOKUP($A1309,Hospitalisation_table[[#All],[Customer ID]],Hospitalisation_table[[#All],[Date of Birth]],"Not Found",0)</f>
        <v>7-Oct-1998</v>
      </c>
      <c r="N1309" s="22" cm="1">
        <f t="array" ref="N1309">_xlfn.XLOOKUP($A1309,Hospitalisation_table[[#All],[Customer ID]],Hospitalisation_table[[#All],[charges]],"Not Found",0)</f>
        <v>1756.6</v>
      </c>
      <c r="O1309" t="str" cm="1">
        <f t="array" ref="O1309">_xlfn.XLOOKUP($A1309,Hospitalisation_table[[#All],[Customer ID]],Hospitalisation_table[[#All],[Hospital tier_Updated]],"Not Found",0)</f>
        <v>tier - 3</v>
      </c>
      <c r="P1309" t="str" cm="1">
        <f t="array" ref="P1309">_xlfn.XLOOKUP($A1309,Hospitalisation_table[[#All],[Customer ID]],Hospitalisation_table[[#All],[City tier_updated]],"Not Found",0)</f>
        <v>tier - 3</v>
      </c>
      <c r="Q1309" t="str" cm="1">
        <f t="array" ref="Q1309">_xlfn.XLOOKUP($A1309,Hospitalisation_table[[#All],[Customer ID]],Hospitalisation_table[[#All],[State ID Updated]],"Not Found",0)</f>
        <v>R1013</v>
      </c>
    </row>
    <row r="1310" spans="1:17" x14ac:dyDescent="0.3">
      <c r="A1310" s="13" t="s">
        <v>186</v>
      </c>
      <c r="B1310" t="str" cm="1">
        <f t="array" ref="B1310">_xlfn.XLOOKUP($A1310,CustomersName[[#All],[Customer ID]],CustomersName[[#All],[First Name]],"Not Found",0)</f>
        <v>Shobhan A.</v>
      </c>
      <c r="C1310" cm="1">
        <f t="array" ref="C1310">_xlfn.XLOOKUP($A1310,MedExam_Table[[#Headers],[#Data],[Customer ID]],MedExam_Table[[#Headers],[#Data],[BMI]],"Not Found",0)</f>
        <v>32.9</v>
      </c>
      <c r="D1310" cm="1">
        <f t="array" ref="D1310">_xlfn.XLOOKUP($A1310,MedExam_Table[[#Headers],[#Data],[Customer ID]],MedExam_Table[[#Headers],[#Data],[HBA1C]],"Not Found",0)</f>
        <v>4.78</v>
      </c>
      <c r="E1310" t="str" cm="1">
        <f t="array" ref="E1310">_xlfn.XLOOKUP($A1310,MedExam_Table[[#Headers],[#Data],[Customer ID]],MedExam_Table[[#Headers],[#Data],[Heart Issues Updated]],"Not Found",0)</f>
        <v>No</v>
      </c>
      <c r="F1310" t="str" cm="1">
        <f t="array" ref="F1310">_xlfn.XLOOKUP($A1310,MedExam_Table[[#Headers],[#Data],[Customer ID]],MedExam_Table[[#Headers],[#Data],[Any Transplants Update]],"Not Found",0)</f>
        <v>No</v>
      </c>
      <c r="G1310" t="str" cm="1">
        <f t="array" ref="G1310">_xlfn.XLOOKUP($A1310,MedExam_Table[[#Headers],[#Data],[Customer ID]],MedExam_Table[[#Headers],[#Data],[Cancer history]],"Not Found",0)</f>
        <v>Yes</v>
      </c>
      <c r="H1310" cm="1">
        <f t="array" ref="H1310">_xlfn.XLOOKUP($A1310,MedExam_Table[[#Headers],[#Data],[Customer ID]],MedExam_Table[[#Headers],[#Data],[NumberOfMajorSurgeries_updated]],"Not Found",0)</f>
        <v>1</v>
      </c>
      <c r="I1310" t="str" cm="1">
        <f t="array" ref="I1310">_xlfn.XLOOKUP($A1310,MedExam_Table[[#Headers],[#Data],[Customer ID]],MedExam_Table[[#Headers],[#Data],[Smoker Updated]],"Not Found",0)</f>
        <v>No</v>
      </c>
      <c r="J1310" t="str" cm="1">
        <f t="array" ref="J1310">_xlfn.XLOOKUP($A1310,MedExam_Table[[#Headers],[#Data],[Customer ID]],MedExam_Table[[#Headers],[#Data],[Weight Status]],"Not Found",0)</f>
        <v>Obesity</v>
      </c>
      <c r="K1310" t="str" cm="1">
        <f t="array" ref="K1310">_xlfn.XLOOKUP($A1310,MedExam_Table[[#Headers],[#Data],[Customer ID]],MedExam_Table[[#Headers],[#Data],[Diabetes Status]],"Not Found",0)</f>
        <v>Normal</v>
      </c>
      <c r="L1310" cm="1">
        <f t="array" ref="L1310">_xlfn.XLOOKUP($A1310,Hospitalisation_table[[#All],[Customer ID]],Hospitalisation_table[[#All],[Customer Age]],"Not Found",0)</f>
        <v>19</v>
      </c>
      <c r="M1310" t="str" cm="1">
        <f t="array" ref="M1310">_xlfn.XLOOKUP($A1310,Hospitalisation_table[[#All],[Customer ID]],Hospitalisation_table[[#All],[Date of Birth]],"Not Found",0)</f>
        <v>26-Sep-2003</v>
      </c>
      <c r="N1310" s="22" cm="1">
        <f t="array" ref="N1310">_xlfn.XLOOKUP($A1310,Hospitalisation_table[[#All],[Customer ID]],Hospitalisation_table[[#All],[charges]],"Not Found",0)</f>
        <v>1748.77</v>
      </c>
      <c r="O1310" t="str" cm="1">
        <f t="array" ref="O1310">_xlfn.XLOOKUP($A1310,Hospitalisation_table[[#All],[Customer ID]],Hospitalisation_table[[#All],[Hospital tier_Updated]],"Not Found",0)</f>
        <v>tier - 3</v>
      </c>
      <c r="P1310" t="str" cm="1">
        <f t="array" ref="P1310">_xlfn.XLOOKUP($A1310,Hospitalisation_table[[#All],[Customer ID]],Hospitalisation_table[[#All],[City tier_updated]],"Not Found",0)</f>
        <v>tier - 1</v>
      </c>
      <c r="Q1310" t="str" cm="1">
        <f t="array" ref="Q1310">_xlfn.XLOOKUP($A1310,Hospitalisation_table[[#All],[Customer ID]],Hospitalisation_table[[#All],[State ID Updated]],"Not Found",0)</f>
        <v>R1011</v>
      </c>
    </row>
    <row r="1311" spans="1:17" x14ac:dyDescent="0.3">
      <c r="A1311" s="14" t="s">
        <v>185</v>
      </c>
      <c r="B1311" t="str" cm="1">
        <f t="array" ref="B1311">_xlfn.XLOOKUP($A1311,CustomersName[[#All],[Customer ID]],CustomersName[[#All],[First Name]],"Not Found",0)</f>
        <v>Andrha J.</v>
      </c>
      <c r="C1311" cm="1">
        <f t="array" ref="C1311">_xlfn.XLOOKUP($A1311,MedExam_Table[[#Headers],[#Data],[Customer ID]],MedExam_Table[[#Headers],[#Data],[BMI]],"Not Found",0)</f>
        <v>29.8</v>
      </c>
      <c r="D1311" cm="1">
        <f t="array" ref="D1311">_xlfn.XLOOKUP($A1311,MedExam_Table[[#Headers],[#Data],[Customer ID]],MedExam_Table[[#Headers],[#Data],[HBA1C]],"Not Found",0)</f>
        <v>4.26</v>
      </c>
      <c r="E1311" t="str" cm="1">
        <f t="array" ref="E1311">_xlfn.XLOOKUP($A1311,MedExam_Table[[#Headers],[#Data],[Customer ID]],MedExam_Table[[#Headers],[#Data],[Heart Issues Updated]],"Not Found",0)</f>
        <v>No</v>
      </c>
      <c r="F1311" t="str" cm="1">
        <f t="array" ref="F1311">_xlfn.XLOOKUP($A1311,MedExam_Table[[#Headers],[#Data],[Customer ID]],MedExam_Table[[#Headers],[#Data],[Any Transplants Update]],"Not Found",0)</f>
        <v>No</v>
      </c>
      <c r="G1311" t="str" cm="1">
        <f t="array" ref="G1311">_xlfn.XLOOKUP($A1311,MedExam_Table[[#Headers],[#Data],[Customer ID]],MedExam_Table[[#Headers],[#Data],[Cancer history]],"Not Found",0)</f>
        <v>Yes</v>
      </c>
      <c r="H1311" cm="1">
        <f t="array" ref="H1311">_xlfn.XLOOKUP($A1311,MedExam_Table[[#Headers],[#Data],[Customer ID]],MedExam_Table[[#Headers],[#Data],[NumberOfMajorSurgeries_updated]],"Not Found",0)</f>
        <v>1</v>
      </c>
      <c r="I1311" t="str" cm="1">
        <f t="array" ref="I1311">_xlfn.XLOOKUP($A1311,MedExam_Table[[#Headers],[#Data],[Customer ID]],MedExam_Table[[#Headers],[#Data],[Smoker Updated]],"Not Found",0)</f>
        <v>No</v>
      </c>
      <c r="J1311" t="str" cm="1">
        <f t="array" ref="J1311">_xlfn.XLOOKUP($A1311,MedExam_Table[[#Headers],[#Data],[Customer ID]],MedExam_Table[[#Headers],[#Data],[Weight Status]],"Not Found",0)</f>
        <v>OverWeight</v>
      </c>
      <c r="K1311" t="str" cm="1">
        <f t="array" ref="K1311">_xlfn.XLOOKUP($A1311,MedExam_Table[[#Headers],[#Data],[Customer ID]],MedExam_Table[[#Headers],[#Data],[Diabetes Status]],"Not Found",0)</f>
        <v>Normal</v>
      </c>
      <c r="L1311" cm="1">
        <f t="array" ref="L1311">_xlfn.XLOOKUP($A1311,Hospitalisation_table[[#All],[Customer ID]],Hospitalisation_table[[#All],[Customer Age]],"Not Found",0)</f>
        <v>19</v>
      </c>
      <c r="M1311" t="str" cm="1">
        <f t="array" ref="M1311">_xlfn.XLOOKUP($A1311,Hospitalisation_table[[#All],[Customer ID]],Hospitalisation_table[[#All],[Date of Birth]],"Not Found",0)</f>
        <v>28-Jul-2003</v>
      </c>
      <c r="N1311" s="22" cm="1">
        <f t="array" ref="N1311">_xlfn.XLOOKUP($A1311,Hospitalisation_table[[#All],[Customer ID]],Hospitalisation_table[[#All],[charges]],"Not Found",0)</f>
        <v>1744.47</v>
      </c>
      <c r="O1311" t="str" cm="1">
        <f t="array" ref="O1311">_xlfn.XLOOKUP($A1311,Hospitalisation_table[[#All],[Customer ID]],Hospitalisation_table[[#All],[Hospital tier_Updated]],"Not Found",0)</f>
        <v>tier - 3</v>
      </c>
      <c r="P1311" t="str" cm="1">
        <f t="array" ref="P1311">_xlfn.XLOOKUP($A1311,Hospitalisation_table[[#All],[Customer ID]],Hospitalisation_table[[#All],[City tier_updated]],"Not Found",0)</f>
        <v>tier - 1</v>
      </c>
      <c r="Q1311" t="str" cm="1">
        <f t="array" ref="Q1311">_xlfn.XLOOKUP($A1311,Hospitalisation_table[[#All],[Customer ID]],Hospitalisation_table[[#All],[State ID Updated]],"Not Found",0)</f>
        <v>R1011</v>
      </c>
    </row>
    <row r="1312" spans="1:17" x14ac:dyDescent="0.3">
      <c r="A1312" s="13" t="s">
        <v>184</v>
      </c>
      <c r="B1312" t="str" cm="1">
        <f t="array" ref="B1312">_xlfn.XLOOKUP($A1312,CustomersName[[#All],[Customer ID]],CustomersName[[#All],[First Name]],"Not Found",0)</f>
        <v>Marie</v>
      </c>
      <c r="C1312" cm="1">
        <f t="array" ref="C1312">_xlfn.XLOOKUP($A1312,MedExam_Table[[#Headers],[#Data],[Customer ID]],MedExam_Table[[#Headers],[#Data],[BMI]],"Not Found",0)</f>
        <v>28.9</v>
      </c>
      <c r="D1312" cm="1">
        <f t="array" ref="D1312">_xlfn.XLOOKUP($A1312,MedExam_Table[[#Headers],[#Data],[Customer ID]],MedExam_Table[[#Headers],[#Data],[HBA1C]],"Not Found",0)</f>
        <v>5.85</v>
      </c>
      <c r="E1312" t="str" cm="1">
        <f t="array" ref="E1312">_xlfn.XLOOKUP($A1312,MedExam_Table[[#Headers],[#Data],[Customer ID]],MedExam_Table[[#Headers],[#Data],[Heart Issues Updated]],"Not Found",0)</f>
        <v>No</v>
      </c>
      <c r="F1312" t="str" cm="1">
        <f t="array" ref="F1312">_xlfn.XLOOKUP($A1312,MedExam_Table[[#Headers],[#Data],[Customer ID]],MedExam_Table[[#Headers],[#Data],[Any Transplants Update]],"Not Found",0)</f>
        <v>No</v>
      </c>
      <c r="G1312" t="str" cm="1">
        <f t="array" ref="G1312">_xlfn.XLOOKUP($A1312,MedExam_Table[[#Headers],[#Data],[Customer ID]],MedExam_Table[[#Headers],[#Data],[Cancer history]],"Not Found",0)</f>
        <v>Yes</v>
      </c>
      <c r="H1312" cm="1">
        <f t="array" ref="H1312">_xlfn.XLOOKUP($A1312,MedExam_Table[[#Headers],[#Data],[Customer ID]],MedExam_Table[[#Headers],[#Data],[NumberOfMajorSurgeries_updated]],"Not Found",0)</f>
        <v>1</v>
      </c>
      <c r="I1312" t="str" cm="1">
        <f t="array" ref="I1312">_xlfn.XLOOKUP($A1312,MedExam_Table[[#Headers],[#Data],[Customer ID]],MedExam_Table[[#Headers],[#Data],[Smoker Updated]],"Not Found",0)</f>
        <v>No</v>
      </c>
      <c r="J1312" t="str" cm="1">
        <f t="array" ref="J1312">_xlfn.XLOOKUP($A1312,MedExam_Table[[#Headers],[#Data],[Customer ID]],MedExam_Table[[#Headers],[#Data],[Weight Status]],"Not Found",0)</f>
        <v>OverWeight</v>
      </c>
      <c r="K1312" t="str" cm="1">
        <f t="array" ref="K1312">_xlfn.XLOOKUP($A1312,MedExam_Table[[#Headers],[#Data],[Customer ID]],MedExam_Table[[#Headers],[#Data],[Diabetes Status]],"Not Found",0)</f>
        <v>Prediabetes</v>
      </c>
      <c r="L1312" cm="1">
        <f t="array" ref="L1312">_xlfn.XLOOKUP($A1312,Hospitalisation_table[[#All],[Customer ID]],Hospitalisation_table[[#All],[Customer Age]],"Not Found",0)</f>
        <v>19</v>
      </c>
      <c r="M1312" t="str" cm="1">
        <f t="array" ref="M1312">_xlfn.XLOOKUP($A1312,Hospitalisation_table[[#All],[Customer ID]],Hospitalisation_table[[#All],[Date of Birth]],"Not Found",0)</f>
        <v>25-Jul-2003</v>
      </c>
      <c r="N1312" s="22" cm="1">
        <f t="array" ref="N1312">_xlfn.XLOOKUP($A1312,Hospitalisation_table[[#All],[Customer ID]],Hospitalisation_table[[#All],[charges]],"Not Found",0)</f>
        <v>1743.21</v>
      </c>
      <c r="O1312" t="str" cm="1">
        <f t="array" ref="O1312">_xlfn.XLOOKUP($A1312,Hospitalisation_table[[#All],[Customer ID]],Hospitalisation_table[[#All],[Hospital tier_Updated]],"Not Found",0)</f>
        <v>tier - 3</v>
      </c>
      <c r="P1312" t="str" cm="1">
        <f t="array" ref="P1312">_xlfn.XLOOKUP($A1312,Hospitalisation_table[[#All],[Customer ID]],Hospitalisation_table[[#All],[City tier_updated]],"Not Found",0)</f>
        <v>tier - 1</v>
      </c>
      <c r="Q1312" t="str" cm="1">
        <f t="array" ref="Q1312">_xlfn.XLOOKUP($A1312,Hospitalisation_table[[#All],[Customer ID]],Hospitalisation_table[[#All],[State ID Updated]],"Not Found",0)</f>
        <v>R1011</v>
      </c>
    </row>
    <row r="1313" spans="1:17" x14ac:dyDescent="0.3">
      <c r="A1313" s="14" t="s">
        <v>183</v>
      </c>
      <c r="B1313" t="str" cm="1">
        <f t="array" ref="B1313">_xlfn.XLOOKUP($A1313,CustomersName[[#All],[Customer ID]],CustomersName[[#All],[First Name]],"Not Found",0)</f>
        <v>Rachel A.</v>
      </c>
      <c r="C1313" cm="1">
        <f t="array" ref="C1313">_xlfn.XLOOKUP($A1313,MedExam_Table[[#Headers],[#Data],[Customer ID]],MedExam_Table[[#Headers],[#Data],[BMI]],"Not Found",0)</f>
        <v>24.7</v>
      </c>
      <c r="D1313" cm="1">
        <f t="array" ref="D1313">_xlfn.XLOOKUP($A1313,MedExam_Table[[#Headers],[#Data],[Customer ID]],MedExam_Table[[#Headers],[#Data],[HBA1C]],"Not Found",0)</f>
        <v>5.32</v>
      </c>
      <c r="E1313" t="str" cm="1">
        <f t="array" ref="E1313">_xlfn.XLOOKUP($A1313,MedExam_Table[[#Headers],[#Data],[Customer ID]],MedExam_Table[[#Headers],[#Data],[Heart Issues Updated]],"Not Found",0)</f>
        <v>No</v>
      </c>
      <c r="F1313" t="str" cm="1">
        <f t="array" ref="F1313">_xlfn.XLOOKUP($A1313,MedExam_Table[[#Headers],[#Data],[Customer ID]],MedExam_Table[[#Headers],[#Data],[Any Transplants Update]],"Not Found",0)</f>
        <v>No</v>
      </c>
      <c r="G1313" t="str" cm="1">
        <f t="array" ref="G1313">_xlfn.XLOOKUP($A1313,MedExam_Table[[#Headers],[#Data],[Customer ID]],MedExam_Table[[#Headers],[#Data],[Cancer history]],"Not Found",0)</f>
        <v>Yes</v>
      </c>
      <c r="H1313" cm="1">
        <f t="array" ref="H1313">_xlfn.XLOOKUP($A1313,MedExam_Table[[#Headers],[#Data],[Customer ID]],MedExam_Table[[#Headers],[#Data],[NumberOfMajorSurgeries_updated]],"Not Found",0)</f>
        <v>1</v>
      </c>
      <c r="I1313" t="str" cm="1">
        <f t="array" ref="I1313">_xlfn.XLOOKUP($A1313,MedExam_Table[[#Headers],[#Data],[Customer ID]],MedExam_Table[[#Headers],[#Data],[Smoker Updated]],"Not Found",0)</f>
        <v>No</v>
      </c>
      <c r="J1313" t="str" cm="1">
        <f t="array" ref="J1313">_xlfn.XLOOKUP($A1313,MedExam_Table[[#Headers],[#Data],[Customer ID]],MedExam_Table[[#Headers],[#Data],[Weight Status]],"Not Found",0)</f>
        <v>NormalWeight</v>
      </c>
      <c r="K1313" t="str" cm="1">
        <f t="array" ref="K1313">_xlfn.XLOOKUP($A1313,MedExam_Table[[#Headers],[#Data],[Customer ID]],MedExam_Table[[#Headers],[#Data],[Diabetes Status]],"Not Found",0)</f>
        <v>Normal</v>
      </c>
      <c r="L1313" cm="1">
        <f t="array" ref="L1313">_xlfn.XLOOKUP($A1313,Hospitalisation_table[[#All],[Customer ID]],Hospitalisation_table[[#All],[Customer Age]],"Not Found",0)</f>
        <v>19</v>
      </c>
      <c r="M1313" t="str" cm="1">
        <f t="array" ref="M1313">_xlfn.XLOOKUP($A1313,Hospitalisation_table[[#All],[Customer ID]],Hospitalisation_table[[#All],[Date of Birth]],"Not Found",0)</f>
        <v>14-Nov-2003</v>
      </c>
      <c r="N1313" s="22" cm="1">
        <f t="array" ref="N1313">_xlfn.XLOOKUP($A1313,Hospitalisation_table[[#All],[Customer ID]],Hospitalisation_table[[#All],[charges]],"Not Found",0)</f>
        <v>1737.38</v>
      </c>
      <c r="O1313" t="str" cm="1">
        <f t="array" ref="O1313">_xlfn.XLOOKUP($A1313,Hospitalisation_table[[#All],[Customer ID]],Hospitalisation_table[[#All],[Hospital tier_Updated]],"Not Found",0)</f>
        <v>tier - 3</v>
      </c>
      <c r="P1313" t="str" cm="1">
        <f t="array" ref="P1313">_xlfn.XLOOKUP($A1313,Hospitalisation_table[[#All],[Customer ID]],Hospitalisation_table[[#All],[City tier_updated]],"Not Found",0)</f>
        <v>tier - 2</v>
      </c>
      <c r="Q1313" t="str" cm="1">
        <f t="array" ref="Q1313">_xlfn.XLOOKUP($A1313,Hospitalisation_table[[#All],[Customer ID]],Hospitalisation_table[[#All],[State ID Updated]],"Not Found",0)</f>
        <v>R1011</v>
      </c>
    </row>
    <row r="1314" spans="1:17" x14ac:dyDescent="0.3">
      <c r="A1314" s="13" t="s">
        <v>2155</v>
      </c>
      <c r="B1314" t="str" cm="1">
        <f t="array" ref="B1314">_xlfn.XLOOKUP($A1314,CustomersName[[#All],[Customer ID]],CustomersName[[#All],[First Name]],"Not Found",0)</f>
        <v>Kevin</v>
      </c>
      <c r="C1314" cm="1">
        <f t="array" ref="C1314">_xlfn.XLOOKUP($A1314,MedExam_Table[[#Headers],[#Data],[Customer ID]],MedExam_Table[[#Headers],[#Data],[BMI]],"Not Found",0)</f>
        <v>33.69</v>
      </c>
      <c r="D1314" cm="1">
        <f t="array" ref="D1314">_xlfn.XLOOKUP($A1314,MedExam_Table[[#Headers],[#Data],[Customer ID]],MedExam_Table[[#Headers],[#Data],[HBA1C]],"Not Found",0)</f>
        <v>9.68</v>
      </c>
      <c r="E1314" t="str" cm="1">
        <f t="array" ref="E1314">_xlfn.XLOOKUP($A1314,MedExam_Table[[#Headers],[#Data],[Customer ID]],MedExam_Table[[#Headers],[#Data],[Heart Issues Updated]],"Not Found",0)</f>
        <v>No</v>
      </c>
      <c r="F1314" t="str" cm="1">
        <f t="array" ref="F1314">_xlfn.XLOOKUP($A1314,MedExam_Table[[#Headers],[#Data],[Customer ID]],MedExam_Table[[#Headers],[#Data],[Any Transplants Update]],"Not Found",0)</f>
        <v>No</v>
      </c>
      <c r="G1314" t="str" cm="1">
        <f t="array" ref="G1314">_xlfn.XLOOKUP($A1314,MedExam_Table[[#Headers],[#Data],[Customer ID]],MedExam_Table[[#Headers],[#Data],[Cancer history]],"Not Found",0)</f>
        <v>No</v>
      </c>
      <c r="H1314" cm="1">
        <f t="array" ref="H1314">_xlfn.XLOOKUP($A1314,MedExam_Table[[#Headers],[#Data],[Customer ID]],MedExam_Table[[#Headers],[#Data],[NumberOfMajorSurgeries_updated]],"Not Found",0)</f>
        <v>0</v>
      </c>
      <c r="I1314" t="str" cm="1">
        <f t="array" ref="I1314">_xlfn.XLOOKUP($A1314,MedExam_Table[[#Headers],[#Data],[Customer ID]],MedExam_Table[[#Headers],[#Data],[Smoker Updated]],"Not Found",0)</f>
        <v>Yes</v>
      </c>
      <c r="J1314" t="str" cm="1">
        <f t="array" ref="J1314">_xlfn.XLOOKUP($A1314,MedExam_Table[[#Headers],[#Data],[Customer ID]],MedExam_Table[[#Headers],[#Data],[Weight Status]],"Not Found",0)</f>
        <v>Obesity</v>
      </c>
      <c r="K1314" t="str" cm="1">
        <f t="array" ref="K1314">_xlfn.XLOOKUP($A1314,MedExam_Table[[#Headers],[#Data],[Customer ID]],MedExam_Table[[#Headers],[#Data],[Diabetes Status]],"Not Found",0)</f>
        <v>Diabetes</v>
      </c>
      <c r="L1314" cm="1">
        <f t="array" ref="L1314">_xlfn.XLOOKUP($A1314,Hospitalisation_table[[#All],[Customer ID]],Hospitalisation_table[[#All],[Customer Age]],"Not Found",0)</f>
        <v>51</v>
      </c>
      <c r="M1314" t="str" cm="1">
        <f t="array" ref="M1314">_xlfn.XLOOKUP($A1314,Hospitalisation_table[[#All],[Customer ID]],Hospitalisation_table[[#All],[Date of Birth]],"Not Found",0)</f>
        <v>22-Sep-1971</v>
      </c>
      <c r="N1314" s="22" cm="1">
        <f t="array" ref="N1314">_xlfn.XLOOKUP($A1314,Hospitalisation_table[[#All],[Customer ID]],Hospitalisation_table[[#All],[charges]],"Not Found",0)</f>
        <v>35345.730000000003</v>
      </c>
      <c r="O1314" t="str" cm="1">
        <f t="array" ref="O1314">_xlfn.XLOOKUP($A1314,Hospitalisation_table[[#All],[Customer ID]],Hospitalisation_table[[#All],[Hospital tier_Updated]],"Not Found",0)</f>
        <v>tier - 2</v>
      </c>
      <c r="P1314" t="str" cm="1">
        <f t="array" ref="P1314">_xlfn.XLOOKUP($A1314,Hospitalisation_table[[#All],[Customer ID]],Hospitalisation_table[[#All],[City tier_updated]],"Not Found",0)</f>
        <v>tier - 3</v>
      </c>
      <c r="Q1314" t="str" cm="1">
        <f t="array" ref="Q1314">_xlfn.XLOOKUP($A1314,Hospitalisation_table[[#All],[Customer ID]],Hospitalisation_table[[#All],[State ID Updated]],"Not Found",0)</f>
        <v>R1011</v>
      </c>
    </row>
    <row r="1315" spans="1:17" x14ac:dyDescent="0.3">
      <c r="A1315" s="14" t="s">
        <v>182</v>
      </c>
      <c r="B1315" t="str" cm="1">
        <f t="array" ref="B1315">_xlfn.XLOOKUP($A1315,CustomersName[[#All],[Customer ID]],CustomersName[[#All],[First Name]],"Not Found",0)</f>
        <v>Emma</v>
      </c>
      <c r="C1315" cm="1">
        <f t="array" ref="C1315">_xlfn.XLOOKUP($A1315,MedExam_Table[[#Headers],[#Data],[Customer ID]],MedExam_Table[[#Headers],[#Data],[BMI]],"Not Found",0)</f>
        <v>20.6</v>
      </c>
      <c r="D1315" cm="1">
        <f t="array" ref="D1315">_xlfn.XLOOKUP($A1315,MedExam_Table[[#Headers],[#Data],[Customer ID]],MedExam_Table[[#Headers],[#Data],[HBA1C]],"Not Found",0)</f>
        <v>5.14</v>
      </c>
      <c r="E1315" t="str" cm="1">
        <f t="array" ref="E1315">_xlfn.XLOOKUP($A1315,MedExam_Table[[#Headers],[#Data],[Customer ID]],MedExam_Table[[#Headers],[#Data],[Heart Issues Updated]],"Not Found",0)</f>
        <v>No</v>
      </c>
      <c r="F1315" t="str" cm="1">
        <f t="array" ref="F1315">_xlfn.XLOOKUP($A1315,MedExam_Table[[#Headers],[#Data],[Customer ID]],MedExam_Table[[#Headers],[#Data],[Any Transplants Update]],"Not Found",0)</f>
        <v>No</v>
      </c>
      <c r="G1315" t="str" cm="1">
        <f t="array" ref="G1315">_xlfn.XLOOKUP($A1315,MedExam_Table[[#Headers],[#Data],[Customer ID]],MedExam_Table[[#Headers],[#Data],[Cancer history]],"Not Found",0)</f>
        <v>Yes</v>
      </c>
      <c r="H1315" cm="1">
        <f t="array" ref="H1315">_xlfn.XLOOKUP($A1315,MedExam_Table[[#Headers],[#Data],[Customer ID]],MedExam_Table[[#Headers],[#Data],[NumberOfMajorSurgeries_updated]],"Not Found",0)</f>
        <v>1</v>
      </c>
      <c r="I1315" t="str" cm="1">
        <f t="array" ref="I1315">_xlfn.XLOOKUP($A1315,MedExam_Table[[#Headers],[#Data],[Customer ID]],MedExam_Table[[#Headers],[#Data],[Smoker Updated]],"Not Found",0)</f>
        <v>No</v>
      </c>
      <c r="J1315" t="str" cm="1">
        <f t="array" ref="J1315">_xlfn.XLOOKUP($A1315,MedExam_Table[[#Headers],[#Data],[Customer ID]],MedExam_Table[[#Headers],[#Data],[Weight Status]],"Not Found",0)</f>
        <v>NormalWeight</v>
      </c>
      <c r="K1315" t="str" cm="1">
        <f t="array" ref="K1315">_xlfn.XLOOKUP($A1315,MedExam_Table[[#Headers],[#Data],[Customer ID]],MedExam_Table[[#Headers],[#Data],[Diabetes Status]],"Not Found",0)</f>
        <v>Normal</v>
      </c>
      <c r="L1315" cm="1">
        <f t="array" ref="L1315">_xlfn.XLOOKUP($A1315,Hospitalisation_table[[#All],[Customer ID]],Hospitalisation_table[[#All],[Customer Age]],"Not Found",0)</f>
        <v>19</v>
      </c>
      <c r="M1315" t="str" cm="1">
        <f t="array" ref="M1315">_xlfn.XLOOKUP($A1315,Hospitalisation_table[[#All],[Customer ID]],Hospitalisation_table[[#All],[Date of Birth]],"Not Found",0)</f>
        <v>9-Nov-2003</v>
      </c>
      <c r="N1315" s="22" cm="1">
        <f t="array" ref="N1315">_xlfn.XLOOKUP($A1315,Hospitalisation_table[[#All],[Customer ID]],Hospitalisation_table[[#All],[charges]],"Not Found",0)</f>
        <v>1731.68</v>
      </c>
      <c r="O1315" t="str" cm="1">
        <f t="array" ref="O1315">_xlfn.XLOOKUP($A1315,Hospitalisation_table[[#All],[Customer ID]],Hospitalisation_table[[#All],[Hospital tier_Updated]],"Not Found",0)</f>
        <v>tier - 3</v>
      </c>
      <c r="P1315" t="str" cm="1">
        <f t="array" ref="P1315">_xlfn.XLOOKUP($A1315,Hospitalisation_table[[#All],[Customer ID]],Hospitalisation_table[[#All],[City tier_updated]],"Not Found",0)</f>
        <v>tier - 2</v>
      </c>
      <c r="Q1315" t="str" cm="1">
        <f t="array" ref="Q1315">_xlfn.XLOOKUP($A1315,Hospitalisation_table[[#All],[Customer ID]],Hospitalisation_table[[#All],[State ID Updated]],"Not Found",0)</f>
        <v>R1011</v>
      </c>
    </row>
    <row r="1316" spans="1:17" x14ac:dyDescent="0.3">
      <c r="A1316" s="13" t="s">
        <v>181</v>
      </c>
      <c r="B1316" t="str" cm="1">
        <f t="array" ref="B1316">_xlfn.XLOOKUP($A1316,CustomersName[[#All],[Customer ID]],CustomersName[[#All],[First Name]],"Not Found",0)</f>
        <v>Kiersten</v>
      </c>
      <c r="C1316" cm="1">
        <f t="array" ref="C1316">_xlfn.XLOOKUP($A1316,MedExam_Table[[#Headers],[#Data],[Customer ID]],MedExam_Table[[#Headers],[#Data],[BMI]],"Not Found",0)</f>
        <v>18.600000000000001</v>
      </c>
      <c r="D1316" cm="1">
        <f t="array" ref="D1316">_xlfn.XLOOKUP($A1316,MedExam_Table[[#Headers],[#Data],[Customer ID]],MedExam_Table[[#Headers],[#Data],[HBA1C]],"Not Found",0)</f>
        <v>5</v>
      </c>
      <c r="E1316" t="str" cm="1">
        <f t="array" ref="E1316">_xlfn.XLOOKUP($A1316,MedExam_Table[[#Headers],[#Data],[Customer ID]],MedExam_Table[[#Headers],[#Data],[Heart Issues Updated]],"Not Found",0)</f>
        <v>No</v>
      </c>
      <c r="F1316" t="str" cm="1">
        <f t="array" ref="F1316">_xlfn.XLOOKUP($A1316,MedExam_Table[[#Headers],[#Data],[Customer ID]],MedExam_Table[[#Headers],[#Data],[Any Transplants Update]],"Not Found",0)</f>
        <v>No</v>
      </c>
      <c r="G1316" t="str" cm="1">
        <f t="array" ref="G1316">_xlfn.XLOOKUP($A1316,MedExam_Table[[#Headers],[#Data],[Customer ID]],MedExam_Table[[#Headers],[#Data],[Cancer history]],"Not Found",0)</f>
        <v>Yes</v>
      </c>
      <c r="H1316" cm="1">
        <f t="array" ref="H1316">_xlfn.XLOOKUP($A1316,MedExam_Table[[#Headers],[#Data],[Customer ID]],MedExam_Table[[#Headers],[#Data],[NumberOfMajorSurgeries_updated]],"Not Found",0)</f>
        <v>1</v>
      </c>
      <c r="I1316" t="str" cm="1">
        <f t="array" ref="I1316">_xlfn.XLOOKUP($A1316,MedExam_Table[[#Headers],[#Data],[Customer ID]],MedExam_Table[[#Headers],[#Data],[Smoker Updated]],"Not Found",0)</f>
        <v>No</v>
      </c>
      <c r="J1316" t="str" cm="1">
        <f t="array" ref="J1316">_xlfn.XLOOKUP($A1316,MedExam_Table[[#Headers],[#Data],[Customer ID]],MedExam_Table[[#Headers],[#Data],[Weight Status]],"Not Found",0)</f>
        <v>NormalWeight</v>
      </c>
      <c r="K1316" t="str" cm="1">
        <f t="array" ref="K1316">_xlfn.XLOOKUP($A1316,MedExam_Table[[#Headers],[#Data],[Customer ID]],MedExam_Table[[#Headers],[#Data],[Diabetes Status]],"Not Found",0)</f>
        <v>Normal</v>
      </c>
      <c r="L1316" cm="1">
        <f t="array" ref="L1316">_xlfn.XLOOKUP($A1316,Hospitalisation_table[[#All],[Customer ID]],Hospitalisation_table[[#All],[Customer Age]],"Not Found",0)</f>
        <v>19</v>
      </c>
      <c r="M1316" t="str" cm="1">
        <f t="array" ref="M1316">_xlfn.XLOOKUP($A1316,Hospitalisation_table[[#All],[Customer ID]],Hospitalisation_table[[#All],[Date of Birth]],"Not Found",0)</f>
        <v>1-Sep-2003</v>
      </c>
      <c r="N1316" s="22" cm="1">
        <f t="array" ref="N1316">_xlfn.XLOOKUP($A1316,Hospitalisation_table[[#All],[Customer ID]],Hospitalisation_table[[#All],[charges]],"Not Found",0)</f>
        <v>1728.9</v>
      </c>
      <c r="O1316" t="str" cm="1">
        <f t="array" ref="O1316">_xlfn.XLOOKUP($A1316,Hospitalisation_table[[#All],[Customer ID]],Hospitalisation_table[[#All],[Hospital tier_Updated]],"Not Found",0)</f>
        <v>tier - 3</v>
      </c>
      <c r="P1316" t="str" cm="1">
        <f t="array" ref="P1316">_xlfn.XLOOKUP($A1316,Hospitalisation_table[[#All],[Customer ID]],Hospitalisation_table[[#All],[City tier_updated]],"Not Found",0)</f>
        <v>tier - 2</v>
      </c>
      <c r="Q1316" t="str" cm="1">
        <f t="array" ref="Q1316">_xlfn.XLOOKUP($A1316,Hospitalisation_table[[#All],[Customer ID]],Hospitalisation_table[[#All],[State ID Updated]],"Not Found",0)</f>
        <v>R1011</v>
      </c>
    </row>
    <row r="1317" spans="1:17" x14ac:dyDescent="0.3">
      <c r="A1317" s="14" t="s">
        <v>180</v>
      </c>
      <c r="B1317" t="str" cm="1">
        <f t="array" ref="B1317">_xlfn.XLOOKUP($A1317,CustomersName[[#All],[Customer ID]],CustomersName[[#All],[First Name]],"Not Found",0)</f>
        <v>Rachael</v>
      </c>
      <c r="C1317" cm="1">
        <f t="array" ref="C1317">_xlfn.XLOOKUP($A1317,MedExam_Table[[#Headers],[#Data],[Customer ID]],MedExam_Table[[#Headers],[#Data],[BMI]],"Not Found",0)</f>
        <v>17.8</v>
      </c>
      <c r="D1317" cm="1">
        <f t="array" ref="D1317">_xlfn.XLOOKUP($A1317,MedExam_Table[[#Headers],[#Data],[Customer ID]],MedExam_Table[[#Headers],[#Data],[HBA1C]],"Not Found",0)</f>
        <v>4.55</v>
      </c>
      <c r="E1317" t="str" cm="1">
        <f t="array" ref="E1317">_xlfn.XLOOKUP($A1317,MedExam_Table[[#Headers],[#Data],[Customer ID]],MedExam_Table[[#Headers],[#Data],[Heart Issues Updated]],"Not Found",0)</f>
        <v>No</v>
      </c>
      <c r="F1317" t="str" cm="1">
        <f t="array" ref="F1317">_xlfn.XLOOKUP($A1317,MedExam_Table[[#Headers],[#Data],[Customer ID]],MedExam_Table[[#Headers],[#Data],[Any Transplants Update]],"Not Found",0)</f>
        <v>No</v>
      </c>
      <c r="G1317" t="str" cm="1">
        <f t="array" ref="G1317">_xlfn.XLOOKUP($A1317,MedExam_Table[[#Headers],[#Data],[Customer ID]],MedExam_Table[[#Headers],[#Data],[Cancer history]],"Not Found",0)</f>
        <v>Yes</v>
      </c>
      <c r="H1317" cm="1">
        <f t="array" ref="H1317">_xlfn.XLOOKUP($A1317,MedExam_Table[[#Headers],[#Data],[Customer ID]],MedExam_Table[[#Headers],[#Data],[NumberOfMajorSurgeries_updated]],"Not Found",0)</f>
        <v>1</v>
      </c>
      <c r="I1317" t="str" cm="1">
        <f t="array" ref="I1317">_xlfn.XLOOKUP($A1317,MedExam_Table[[#Headers],[#Data],[Customer ID]],MedExam_Table[[#Headers],[#Data],[Smoker Updated]],"Not Found",0)</f>
        <v>No</v>
      </c>
      <c r="J1317" t="str" cm="1">
        <f t="array" ref="J1317">_xlfn.XLOOKUP($A1317,MedExam_Table[[#Headers],[#Data],[Customer ID]],MedExam_Table[[#Headers],[#Data],[Weight Status]],"Not Found",0)</f>
        <v>Underweight</v>
      </c>
      <c r="K1317" t="str" cm="1">
        <f t="array" ref="K1317">_xlfn.XLOOKUP($A1317,MedExam_Table[[#Headers],[#Data],[Customer ID]],MedExam_Table[[#Headers],[#Data],[Diabetes Status]],"Not Found",0)</f>
        <v>Normal</v>
      </c>
      <c r="L1317" cm="1">
        <f t="array" ref="L1317">_xlfn.XLOOKUP($A1317,Hospitalisation_table[[#All],[Customer ID]],Hospitalisation_table[[#All],[Customer Age]],"Not Found",0)</f>
        <v>19</v>
      </c>
      <c r="M1317" t="str" cm="1">
        <f t="array" ref="M1317">_xlfn.XLOOKUP($A1317,Hospitalisation_table[[#All],[Customer ID]],Hospitalisation_table[[#All],[Date of Birth]],"Not Found",0)</f>
        <v>21-Nov-2003</v>
      </c>
      <c r="N1317" s="22" cm="1">
        <f t="array" ref="N1317">_xlfn.XLOOKUP($A1317,Hospitalisation_table[[#All],[Customer ID]],Hospitalisation_table[[#All],[charges]],"Not Found",0)</f>
        <v>1727.79</v>
      </c>
      <c r="O1317" t="str" cm="1">
        <f t="array" ref="O1317">_xlfn.XLOOKUP($A1317,Hospitalisation_table[[#All],[Customer ID]],Hospitalisation_table[[#All],[Hospital tier_Updated]],"Not Found",0)</f>
        <v>tier - 3</v>
      </c>
      <c r="P1317" t="str" cm="1">
        <f t="array" ref="P1317">_xlfn.XLOOKUP($A1317,Hospitalisation_table[[#All],[Customer ID]],Hospitalisation_table[[#All],[City tier_updated]],"Not Found",0)</f>
        <v>tier - 3</v>
      </c>
      <c r="Q1317" t="str" cm="1">
        <f t="array" ref="Q1317">_xlfn.XLOOKUP($A1317,Hospitalisation_table[[#All],[Customer ID]],Hospitalisation_table[[#All],[State ID Updated]],"Not Found",0)</f>
        <v>R1011</v>
      </c>
    </row>
    <row r="1318" spans="1:17" x14ac:dyDescent="0.3">
      <c r="A1318" s="13" t="s">
        <v>179</v>
      </c>
      <c r="B1318" t="str" cm="1">
        <f t="array" ref="B1318">_xlfn.XLOOKUP($A1318,CustomersName[[#All],[Customer ID]],CustomersName[[#All],[First Name]],"Not Found",0)</f>
        <v>Timhthy P.</v>
      </c>
      <c r="C1318" cm="1">
        <f t="array" ref="C1318">_xlfn.XLOOKUP($A1318,MedExam_Table[[#Headers],[#Data],[Customer ID]],MedExam_Table[[#Headers],[#Data],[BMI]],"Not Found",0)</f>
        <v>35.200000000000003</v>
      </c>
      <c r="D1318" cm="1">
        <f t="array" ref="D1318">_xlfn.XLOOKUP($A1318,MedExam_Table[[#Headers],[#Data],[Customer ID]],MedExam_Table[[#Headers],[#Data],[HBA1C]],"Not Found",0)</f>
        <v>5.97</v>
      </c>
      <c r="E1318" t="str" cm="1">
        <f t="array" ref="E1318">_xlfn.XLOOKUP($A1318,MedExam_Table[[#Headers],[#Data],[Customer ID]],MedExam_Table[[#Headers],[#Data],[Heart Issues Updated]],"Not Found",0)</f>
        <v>No</v>
      </c>
      <c r="F1318" t="str" cm="1">
        <f t="array" ref="F1318">_xlfn.XLOOKUP($A1318,MedExam_Table[[#Headers],[#Data],[Customer ID]],MedExam_Table[[#Headers],[#Data],[Any Transplants Update]],"Not Found",0)</f>
        <v>Yes</v>
      </c>
      <c r="G1318" t="str" cm="1">
        <f t="array" ref="G1318">_xlfn.XLOOKUP($A1318,MedExam_Table[[#Headers],[#Data],[Customer ID]],MedExam_Table[[#Headers],[#Data],[Cancer history]],"Not Found",0)</f>
        <v>No</v>
      </c>
      <c r="H1318" cm="1">
        <f t="array" ref="H1318">_xlfn.XLOOKUP($A1318,MedExam_Table[[#Headers],[#Data],[Customer ID]],MedExam_Table[[#Headers],[#Data],[NumberOfMajorSurgeries_updated]],"Not Found",0)</f>
        <v>1</v>
      </c>
      <c r="I1318" t="str" cm="1">
        <f t="array" ref="I1318">_xlfn.XLOOKUP($A1318,MedExam_Table[[#Headers],[#Data],[Customer ID]],MedExam_Table[[#Headers],[#Data],[Smoker Updated]],"Not Found",0)</f>
        <v>No</v>
      </c>
      <c r="J1318" t="str" cm="1">
        <f t="array" ref="J1318">_xlfn.XLOOKUP($A1318,MedExam_Table[[#Headers],[#Data],[Customer ID]],MedExam_Table[[#Headers],[#Data],[Weight Status]],"Not Found",0)</f>
        <v>Obesity</v>
      </c>
      <c r="K1318" t="str" cm="1">
        <f t="array" ref="K1318">_xlfn.XLOOKUP($A1318,MedExam_Table[[#Headers],[#Data],[Customer ID]],MedExam_Table[[#Headers],[#Data],[Diabetes Status]],"Not Found",0)</f>
        <v>Prediabetes</v>
      </c>
      <c r="L1318" cm="1">
        <f t="array" ref="L1318">_xlfn.XLOOKUP($A1318,Hospitalisation_table[[#All],[Customer ID]],Hospitalisation_table[[#All],[Customer Age]],"Not Found",0)</f>
        <v>18</v>
      </c>
      <c r="M1318" t="str" cm="1">
        <f t="array" ref="M1318">_xlfn.XLOOKUP($A1318,Hospitalisation_table[[#All],[Customer ID]],Hospitalisation_table[[#All],[Date of Birth]],"Not Found",0)</f>
        <v>9-Sep-2004</v>
      </c>
      <c r="N1318" s="22" cm="1">
        <f t="array" ref="N1318">_xlfn.XLOOKUP($A1318,Hospitalisation_table[[#All],[Customer ID]],Hospitalisation_table[[#All],[charges]],"Not Found",0)</f>
        <v>1727.54</v>
      </c>
      <c r="O1318" t="str" cm="1">
        <f t="array" ref="O1318">_xlfn.XLOOKUP($A1318,Hospitalisation_table[[#All],[Customer ID]],Hospitalisation_table[[#All],[Hospital tier_Updated]],"Not Found",0)</f>
        <v>tier - 3</v>
      </c>
      <c r="P1318" t="str" cm="1">
        <f t="array" ref="P1318">_xlfn.XLOOKUP($A1318,Hospitalisation_table[[#All],[Customer ID]],Hospitalisation_table[[#All],[City tier_updated]],"Not Found",0)</f>
        <v>tier - 1</v>
      </c>
      <c r="Q1318" t="str" cm="1">
        <f t="array" ref="Q1318">_xlfn.XLOOKUP($A1318,Hospitalisation_table[[#All],[Customer ID]],Hospitalisation_table[[#All],[State ID Updated]],"Not Found",0)</f>
        <v>R1013</v>
      </c>
    </row>
    <row r="1319" spans="1:17" x14ac:dyDescent="0.3">
      <c r="A1319" s="14" t="s">
        <v>178</v>
      </c>
      <c r="B1319" t="str" cm="1">
        <f t="array" ref="B1319">_xlfn.XLOOKUP($A1319,CustomersName[[#All],[Customer ID]],CustomersName[[#All],[First Name]],"Not Found",0)</f>
        <v>Lelisa</v>
      </c>
      <c r="C1319" cm="1">
        <f t="array" ref="C1319">_xlfn.XLOOKUP($A1319,MedExam_Table[[#Headers],[#Data],[Customer ID]],MedExam_Table[[#Headers],[#Data],[BMI]],"Not Found",0)</f>
        <v>33.770000000000003</v>
      </c>
      <c r="D1319" cm="1">
        <f t="array" ref="D1319">_xlfn.XLOOKUP($A1319,MedExam_Table[[#Headers],[#Data],[Customer ID]],MedExam_Table[[#Headers],[#Data],[HBA1C]],"Not Found",0)</f>
        <v>4.0199999999999996</v>
      </c>
      <c r="E1319" t="str" cm="1">
        <f t="array" ref="E1319">_xlfn.XLOOKUP($A1319,MedExam_Table[[#Headers],[#Data],[Customer ID]],MedExam_Table[[#Headers],[#Data],[Heart Issues Updated]],"Not Found",0)</f>
        <v>No</v>
      </c>
      <c r="F1319" t="str" cm="1">
        <f t="array" ref="F1319">_xlfn.XLOOKUP($A1319,MedExam_Table[[#Headers],[#Data],[Customer ID]],MedExam_Table[[#Headers],[#Data],[Any Transplants Update]],"Not Found",0)</f>
        <v>Yes</v>
      </c>
      <c r="G1319" t="str" cm="1">
        <f t="array" ref="G1319">_xlfn.XLOOKUP($A1319,MedExam_Table[[#Headers],[#Data],[Customer ID]],MedExam_Table[[#Headers],[#Data],[Cancer history]],"Not Found",0)</f>
        <v>No</v>
      </c>
      <c r="H1319" cm="1">
        <f t="array" ref="H1319">_xlfn.XLOOKUP($A1319,MedExam_Table[[#Headers],[#Data],[Customer ID]],MedExam_Table[[#Headers],[#Data],[NumberOfMajorSurgeries_updated]],"Not Found",0)</f>
        <v>1</v>
      </c>
      <c r="I1319" t="str" cm="1">
        <f t="array" ref="I1319">_xlfn.XLOOKUP($A1319,MedExam_Table[[#Headers],[#Data],[Customer ID]],MedExam_Table[[#Headers],[#Data],[Smoker Updated]],"Not Found",0)</f>
        <v>No</v>
      </c>
      <c r="J1319" t="str" cm="1">
        <f t="array" ref="J1319">_xlfn.XLOOKUP($A1319,MedExam_Table[[#Headers],[#Data],[Customer ID]],MedExam_Table[[#Headers],[#Data],[Weight Status]],"Not Found",0)</f>
        <v>Obesity</v>
      </c>
      <c r="K1319" t="str" cm="1">
        <f t="array" ref="K1319">_xlfn.XLOOKUP($A1319,MedExam_Table[[#Headers],[#Data],[Customer ID]],MedExam_Table[[#Headers],[#Data],[Diabetes Status]],"Not Found",0)</f>
        <v>Normal</v>
      </c>
      <c r="L1319" cm="1">
        <f t="array" ref="L1319">_xlfn.XLOOKUP($A1319,Hospitalisation_table[[#All],[Customer ID]],Hospitalisation_table[[#All],[Customer Age]],"Not Found",0)</f>
        <v>18</v>
      </c>
      <c r="M1319" t="str" cm="1">
        <f t="array" ref="M1319">_xlfn.XLOOKUP($A1319,Hospitalisation_table[[#All],[Customer ID]],Hospitalisation_table[[#All],[Date of Birth]],"Not Found",0)</f>
        <v>21-Oct-2004</v>
      </c>
      <c r="N1319" s="22" cm="1">
        <f t="array" ref="N1319">_xlfn.XLOOKUP($A1319,Hospitalisation_table[[#All],[Customer ID]],Hospitalisation_table[[#All],[charges]],"Not Found",0)</f>
        <v>1725.55</v>
      </c>
      <c r="O1319" t="str" cm="1">
        <f t="array" ref="O1319">_xlfn.XLOOKUP($A1319,Hospitalisation_table[[#All],[Customer ID]],Hospitalisation_table[[#All],[Hospital tier_Updated]],"Not Found",0)</f>
        <v>tier - 3</v>
      </c>
      <c r="P1319" t="str" cm="1">
        <f t="array" ref="P1319">_xlfn.XLOOKUP($A1319,Hospitalisation_table[[#All],[Customer ID]],Hospitalisation_table[[#All],[City tier_updated]],"Not Found",0)</f>
        <v>tier - 2</v>
      </c>
      <c r="Q1319" t="str" cm="1">
        <f t="array" ref="Q1319">_xlfn.XLOOKUP($A1319,Hospitalisation_table[[#All],[Customer ID]],Hospitalisation_table[[#All],[State ID Updated]],"Not Found",0)</f>
        <v>R1013</v>
      </c>
    </row>
    <row r="1320" spans="1:17" x14ac:dyDescent="0.3">
      <c r="A1320" s="13" t="s">
        <v>177</v>
      </c>
      <c r="B1320" t="str" cm="1">
        <f t="array" ref="B1320">_xlfn.XLOOKUP($A1320,CustomersName[[#All],[Customer ID]],CustomersName[[#All],[First Name]],"Not Found",0)</f>
        <v>Nate</v>
      </c>
      <c r="C1320" cm="1">
        <f t="array" ref="C1320">_xlfn.XLOOKUP($A1320,MedExam_Table[[#Headers],[#Data],[Customer ID]],MedExam_Table[[#Headers],[#Data],[BMI]],"Not Found",0)</f>
        <v>30.03</v>
      </c>
      <c r="D1320" cm="1">
        <f t="array" ref="D1320">_xlfn.XLOOKUP($A1320,MedExam_Table[[#Headers],[#Data],[Customer ID]],MedExam_Table[[#Headers],[#Data],[HBA1C]],"Not Found",0)</f>
        <v>4.04</v>
      </c>
      <c r="E1320" t="str" cm="1">
        <f t="array" ref="E1320">_xlfn.XLOOKUP($A1320,MedExam_Table[[#Headers],[#Data],[Customer ID]],MedExam_Table[[#Headers],[#Data],[Heart Issues Updated]],"Not Found",0)</f>
        <v>No</v>
      </c>
      <c r="F1320" t="str" cm="1">
        <f t="array" ref="F1320">_xlfn.XLOOKUP($A1320,MedExam_Table[[#Headers],[#Data],[Customer ID]],MedExam_Table[[#Headers],[#Data],[Any Transplants Update]],"Not Found",0)</f>
        <v>Yes</v>
      </c>
      <c r="G1320" t="str" cm="1">
        <f t="array" ref="G1320">_xlfn.XLOOKUP($A1320,MedExam_Table[[#Headers],[#Data],[Customer ID]],MedExam_Table[[#Headers],[#Data],[Cancer history]],"Not Found",0)</f>
        <v>No</v>
      </c>
      <c r="H1320" cm="1">
        <f t="array" ref="H1320">_xlfn.XLOOKUP($A1320,MedExam_Table[[#Headers],[#Data],[Customer ID]],MedExam_Table[[#Headers],[#Data],[NumberOfMajorSurgeries_updated]],"Not Found",0)</f>
        <v>1</v>
      </c>
      <c r="I1320" t="str" cm="1">
        <f t="array" ref="I1320">_xlfn.XLOOKUP($A1320,MedExam_Table[[#Headers],[#Data],[Customer ID]],MedExam_Table[[#Headers],[#Data],[Smoker Updated]],"Not Found",0)</f>
        <v>No</v>
      </c>
      <c r="J1320" t="str" cm="1">
        <f t="array" ref="J1320">_xlfn.XLOOKUP($A1320,MedExam_Table[[#Headers],[#Data],[Customer ID]],MedExam_Table[[#Headers],[#Data],[Weight Status]],"Not Found",0)</f>
        <v>Obesity</v>
      </c>
      <c r="K1320" t="str" cm="1">
        <f t="array" ref="K1320">_xlfn.XLOOKUP($A1320,MedExam_Table[[#Headers],[#Data],[Customer ID]],MedExam_Table[[#Headers],[#Data],[Diabetes Status]],"Not Found",0)</f>
        <v>Normal</v>
      </c>
      <c r="L1320" cm="1">
        <f t="array" ref="L1320">_xlfn.XLOOKUP($A1320,Hospitalisation_table[[#All],[Customer ID]],Hospitalisation_table[[#All],[Customer Age]],"Not Found",0)</f>
        <v>18</v>
      </c>
      <c r="M1320" t="str" cm="1">
        <f t="array" ref="M1320">_xlfn.XLOOKUP($A1320,Hospitalisation_table[[#All],[Customer ID]],Hospitalisation_table[[#All],[Date of Birth]],"Not Found",0)</f>
        <v>11-Sep-2004</v>
      </c>
      <c r="N1320" s="22" cm="1">
        <f t="array" ref="N1320">_xlfn.XLOOKUP($A1320,Hospitalisation_table[[#All],[Customer ID]],Hospitalisation_table[[#All],[charges]],"Not Found",0)</f>
        <v>1720.35</v>
      </c>
      <c r="O1320" t="str" cm="1">
        <f t="array" ref="O1320">_xlfn.XLOOKUP($A1320,Hospitalisation_table[[#All],[Customer ID]],Hospitalisation_table[[#All],[Hospital tier_Updated]],"Not Found",0)</f>
        <v>tier - 3</v>
      </c>
      <c r="P1320" t="str" cm="1">
        <f t="array" ref="P1320">_xlfn.XLOOKUP($A1320,Hospitalisation_table[[#All],[Customer ID]],Hospitalisation_table[[#All],[City tier_updated]],"Not Found",0)</f>
        <v>tier - 3</v>
      </c>
      <c r="Q1320" t="str" cm="1">
        <f t="array" ref="Q1320">_xlfn.XLOOKUP($A1320,Hospitalisation_table[[#All],[Customer ID]],Hospitalisation_table[[#All],[State ID Updated]],"Not Found",0)</f>
        <v>R1013</v>
      </c>
    </row>
    <row r="1321" spans="1:17" x14ac:dyDescent="0.3">
      <c r="A1321" s="14" t="s">
        <v>176</v>
      </c>
      <c r="B1321" t="str" cm="1">
        <f t="array" ref="B1321">_xlfn.XLOOKUP($A1321,CustomersName[[#All],[Customer ID]],CustomersName[[#All],[First Name]],"Not Found",0)</f>
        <v>Chrih C.</v>
      </c>
      <c r="C1321" cm="1">
        <f t="array" ref="C1321">_xlfn.XLOOKUP($A1321,MedExam_Table[[#Headers],[#Data],[Customer ID]],MedExam_Table[[#Headers],[#Data],[BMI]],"Not Found",0)</f>
        <v>29.37</v>
      </c>
      <c r="D1321" cm="1">
        <f t="array" ref="D1321">_xlfn.XLOOKUP($A1321,MedExam_Table[[#Headers],[#Data],[Customer ID]],MedExam_Table[[#Headers],[#Data],[HBA1C]],"Not Found",0)</f>
        <v>5.54</v>
      </c>
      <c r="E1321" t="str" cm="1">
        <f t="array" ref="E1321">_xlfn.XLOOKUP($A1321,MedExam_Table[[#Headers],[#Data],[Customer ID]],MedExam_Table[[#Headers],[#Data],[Heart Issues Updated]],"Not Found",0)</f>
        <v>No</v>
      </c>
      <c r="F1321" t="str" cm="1">
        <f t="array" ref="F1321">_xlfn.XLOOKUP($A1321,MedExam_Table[[#Headers],[#Data],[Customer ID]],MedExam_Table[[#Headers],[#Data],[Any Transplants Update]],"Not Found",0)</f>
        <v>Yes</v>
      </c>
      <c r="G1321" t="str" cm="1">
        <f t="array" ref="G1321">_xlfn.XLOOKUP($A1321,MedExam_Table[[#Headers],[#Data],[Customer ID]],MedExam_Table[[#Headers],[#Data],[Cancer history]],"Not Found",0)</f>
        <v>No</v>
      </c>
      <c r="H1321" cm="1">
        <f t="array" ref="H1321">_xlfn.XLOOKUP($A1321,MedExam_Table[[#Headers],[#Data],[Customer ID]],MedExam_Table[[#Headers],[#Data],[NumberOfMajorSurgeries_updated]],"Not Found",0)</f>
        <v>1</v>
      </c>
      <c r="I1321" t="str" cm="1">
        <f t="array" ref="I1321">_xlfn.XLOOKUP($A1321,MedExam_Table[[#Headers],[#Data],[Customer ID]],MedExam_Table[[#Headers],[#Data],[Smoker Updated]],"Not Found",0)</f>
        <v>No</v>
      </c>
      <c r="J1321" t="str" cm="1">
        <f t="array" ref="J1321">_xlfn.XLOOKUP($A1321,MedExam_Table[[#Headers],[#Data],[Customer ID]],MedExam_Table[[#Headers],[#Data],[Weight Status]],"Not Found",0)</f>
        <v>OverWeight</v>
      </c>
      <c r="K1321" t="str" cm="1">
        <f t="array" ref="K1321">_xlfn.XLOOKUP($A1321,MedExam_Table[[#Headers],[#Data],[Customer ID]],MedExam_Table[[#Headers],[#Data],[Diabetes Status]],"Not Found",0)</f>
        <v>Normal</v>
      </c>
      <c r="L1321" cm="1">
        <f t="array" ref="L1321">_xlfn.XLOOKUP($A1321,Hospitalisation_table[[#All],[Customer ID]],Hospitalisation_table[[#All],[Customer Age]],"Not Found",0)</f>
        <v>18</v>
      </c>
      <c r="M1321" t="str" cm="1">
        <f t="array" ref="M1321">_xlfn.XLOOKUP($A1321,Hospitalisation_table[[#All],[Customer ID]],Hospitalisation_table[[#All],[Date of Birth]],"Not Found",0)</f>
        <v>10-Jun-2004</v>
      </c>
      <c r="N1321" s="22" cm="1">
        <f t="array" ref="N1321">_xlfn.XLOOKUP($A1321,Hospitalisation_table[[#All],[Customer ID]],Hospitalisation_table[[#All],[charges]],"Not Found",0)</f>
        <v>1719.44</v>
      </c>
      <c r="O1321" t="str" cm="1">
        <f t="array" ref="O1321">_xlfn.XLOOKUP($A1321,Hospitalisation_table[[#All],[Customer ID]],Hospitalisation_table[[#All],[Hospital tier_Updated]],"Not Found",0)</f>
        <v>tier - 3</v>
      </c>
      <c r="P1321" t="str" cm="1">
        <f t="array" ref="P1321">_xlfn.XLOOKUP($A1321,Hospitalisation_table[[#All],[Customer ID]],Hospitalisation_table[[#All],[City tier_updated]],"Not Found",0)</f>
        <v>tier - 3</v>
      </c>
      <c r="Q1321" t="str" cm="1">
        <f t="array" ref="Q1321">_xlfn.XLOOKUP($A1321,Hospitalisation_table[[#All],[Customer ID]],Hospitalisation_table[[#All],[State ID Updated]],"Not Found",0)</f>
        <v>R1013</v>
      </c>
    </row>
    <row r="1322" spans="1:17" x14ac:dyDescent="0.3">
      <c r="A1322" s="13" t="s">
        <v>175</v>
      </c>
      <c r="B1322" t="str" cm="1">
        <f t="array" ref="B1322">_xlfn.XLOOKUP($A1322,CustomersName[[#All],[Customer ID]],CustomersName[[#All],[First Name]],"Not Found",0)</f>
        <v>Scott</v>
      </c>
      <c r="C1322" cm="1">
        <f t="array" ref="C1322">_xlfn.XLOOKUP($A1322,MedExam_Table[[#Headers],[#Data],[Customer ID]],MedExam_Table[[#Headers],[#Data],[BMI]],"Not Found",0)</f>
        <v>28.5</v>
      </c>
      <c r="D1322" cm="1">
        <f t="array" ref="D1322">_xlfn.XLOOKUP($A1322,MedExam_Table[[#Headers],[#Data],[Customer ID]],MedExam_Table[[#Headers],[#Data],[HBA1C]],"Not Found",0)</f>
        <v>4.03</v>
      </c>
      <c r="E1322" t="str" cm="1">
        <f t="array" ref="E1322">_xlfn.XLOOKUP($A1322,MedExam_Table[[#Headers],[#Data],[Customer ID]],MedExam_Table[[#Headers],[#Data],[Heart Issues Updated]],"Not Found",0)</f>
        <v>No</v>
      </c>
      <c r="F1322" t="str" cm="1">
        <f t="array" ref="F1322">_xlfn.XLOOKUP($A1322,MedExam_Table[[#Headers],[#Data],[Customer ID]],MedExam_Table[[#Headers],[#Data],[Any Transplants Update]],"Not Found",0)</f>
        <v>Yes</v>
      </c>
      <c r="G1322" t="str" cm="1">
        <f t="array" ref="G1322">_xlfn.XLOOKUP($A1322,MedExam_Table[[#Headers],[#Data],[Customer ID]],MedExam_Table[[#Headers],[#Data],[Cancer history]],"Not Found",0)</f>
        <v>No</v>
      </c>
      <c r="H1322" cm="1">
        <f t="array" ref="H1322">_xlfn.XLOOKUP($A1322,MedExam_Table[[#Headers],[#Data],[Customer ID]],MedExam_Table[[#Headers],[#Data],[NumberOfMajorSurgeries_updated]],"Not Found",0)</f>
        <v>1</v>
      </c>
      <c r="I1322" t="str" cm="1">
        <f t="array" ref="I1322">_xlfn.XLOOKUP($A1322,MedExam_Table[[#Headers],[#Data],[Customer ID]],MedExam_Table[[#Headers],[#Data],[Smoker Updated]],"Not Found",0)</f>
        <v>No</v>
      </c>
      <c r="J1322" t="str" cm="1">
        <f t="array" ref="J1322">_xlfn.XLOOKUP($A1322,MedExam_Table[[#Headers],[#Data],[Customer ID]],MedExam_Table[[#Headers],[#Data],[Weight Status]],"Not Found",0)</f>
        <v>OverWeight</v>
      </c>
      <c r="K1322" t="str" cm="1">
        <f t="array" ref="K1322">_xlfn.XLOOKUP($A1322,MedExam_Table[[#Headers],[#Data],[Customer ID]],MedExam_Table[[#Headers],[#Data],[Diabetes Status]],"Not Found",0)</f>
        <v>Normal</v>
      </c>
      <c r="L1322" cm="1">
        <f t="array" ref="L1322">_xlfn.XLOOKUP($A1322,Hospitalisation_table[[#All],[Customer ID]],Hospitalisation_table[[#All],[Customer Age]],"Not Found",0)</f>
        <v>18</v>
      </c>
      <c r="M1322" t="str" cm="1">
        <f t="array" ref="M1322">_xlfn.XLOOKUP($A1322,Hospitalisation_table[[#All],[Customer ID]],Hospitalisation_table[[#All],[Date of Birth]],"Not Found",0)</f>
        <v>21-Sep-2004</v>
      </c>
      <c r="N1322" s="22" cm="1">
        <f t="array" ref="N1322">_xlfn.XLOOKUP($A1322,Hospitalisation_table[[#All],[Customer ID]],Hospitalisation_table[[#All],[charges]],"Not Found",0)</f>
        <v>1712.23</v>
      </c>
      <c r="O1322" t="str" cm="1">
        <f t="array" ref="O1322">_xlfn.XLOOKUP($A1322,Hospitalisation_table[[#All],[Customer ID]],Hospitalisation_table[[#All],[Hospital tier_Updated]],"Not Found",0)</f>
        <v>tier - 3</v>
      </c>
      <c r="P1322" t="str" cm="1">
        <f t="array" ref="P1322">_xlfn.XLOOKUP($A1322,Hospitalisation_table[[#All],[Customer ID]],Hospitalisation_table[[#All],[City tier_updated]],"Not Found",0)</f>
        <v>tier - 1</v>
      </c>
      <c r="Q1322" t="str" cm="1">
        <f t="array" ref="Q1322">_xlfn.XLOOKUP($A1322,Hospitalisation_table[[#All],[Customer ID]],Hospitalisation_table[[#All],[State ID Updated]],"Not Found",0)</f>
        <v>R1016</v>
      </c>
    </row>
    <row r="1323" spans="1:17" x14ac:dyDescent="0.3">
      <c r="A1323" s="14" t="s">
        <v>174</v>
      </c>
      <c r="B1323" t="str" cm="1">
        <f t="array" ref="B1323">_xlfn.XLOOKUP($A1323,CustomersName[[#All],[Customer ID]],CustomersName[[#All],[First Name]],"Not Found",0)</f>
        <v>Kevin</v>
      </c>
      <c r="C1323" cm="1">
        <f t="array" ref="C1323">_xlfn.XLOOKUP($A1323,MedExam_Table[[#Headers],[#Data],[Customer ID]],MedExam_Table[[#Headers],[#Data],[BMI]],"Not Found",0)</f>
        <v>23.32</v>
      </c>
      <c r="D1323" cm="1">
        <f t="array" ref="D1323">_xlfn.XLOOKUP($A1323,MedExam_Table[[#Headers],[#Data],[Customer ID]],MedExam_Table[[#Headers],[#Data],[HBA1C]],"Not Found",0)</f>
        <v>5.62</v>
      </c>
      <c r="E1323" t="str" cm="1">
        <f t="array" ref="E1323">_xlfn.XLOOKUP($A1323,MedExam_Table[[#Headers],[#Data],[Customer ID]],MedExam_Table[[#Headers],[#Data],[Heart Issues Updated]],"Not Found",0)</f>
        <v>No</v>
      </c>
      <c r="F1323" t="str" cm="1">
        <f t="array" ref="F1323">_xlfn.XLOOKUP($A1323,MedExam_Table[[#Headers],[#Data],[Customer ID]],MedExam_Table[[#Headers],[#Data],[Any Transplants Update]],"Not Found",0)</f>
        <v>Yes</v>
      </c>
      <c r="G1323" t="str" cm="1">
        <f t="array" ref="G1323">_xlfn.XLOOKUP($A1323,MedExam_Table[[#Headers],[#Data],[Customer ID]],MedExam_Table[[#Headers],[#Data],[Cancer history]],"Not Found",0)</f>
        <v>No</v>
      </c>
      <c r="H1323" cm="1">
        <f t="array" ref="H1323">_xlfn.XLOOKUP($A1323,MedExam_Table[[#Headers],[#Data],[Customer ID]],MedExam_Table[[#Headers],[#Data],[NumberOfMajorSurgeries_updated]],"Not Found",0)</f>
        <v>1</v>
      </c>
      <c r="I1323" t="str" cm="1">
        <f t="array" ref="I1323">_xlfn.XLOOKUP($A1323,MedExam_Table[[#Headers],[#Data],[Customer ID]],MedExam_Table[[#Headers],[#Data],[Smoker Updated]],"Not Found",0)</f>
        <v>No</v>
      </c>
      <c r="J1323" t="str" cm="1">
        <f t="array" ref="J1323">_xlfn.XLOOKUP($A1323,MedExam_Table[[#Headers],[#Data],[Customer ID]],MedExam_Table[[#Headers],[#Data],[Weight Status]],"Not Found",0)</f>
        <v>NormalWeight</v>
      </c>
      <c r="K1323" t="str" cm="1">
        <f t="array" ref="K1323">_xlfn.XLOOKUP($A1323,MedExam_Table[[#Headers],[#Data],[Customer ID]],MedExam_Table[[#Headers],[#Data],[Diabetes Status]],"Not Found",0)</f>
        <v>Normal</v>
      </c>
      <c r="L1323" cm="1">
        <f t="array" ref="L1323">_xlfn.XLOOKUP($A1323,Hospitalisation_table[[#All],[Customer ID]],Hospitalisation_table[[#All],[Customer Age]],"Not Found",0)</f>
        <v>18</v>
      </c>
      <c r="M1323" t="str" cm="1">
        <f t="array" ref="M1323">_xlfn.XLOOKUP($A1323,Hospitalisation_table[[#All],[Customer ID]],Hospitalisation_table[[#All],[Date of Birth]],"Not Found",0)</f>
        <v>19-Sep-2004</v>
      </c>
      <c r="N1323" s="22" cm="1">
        <f t="array" ref="N1323">_xlfn.XLOOKUP($A1323,Hospitalisation_table[[#All],[Customer ID]],Hospitalisation_table[[#All],[charges]],"Not Found",0)</f>
        <v>1711.03</v>
      </c>
      <c r="O1323" t="str" cm="1">
        <f t="array" ref="O1323">_xlfn.XLOOKUP($A1323,Hospitalisation_table[[#All],[Customer ID]],Hospitalisation_table[[#All],[Hospital tier_Updated]],"Not Found",0)</f>
        <v>tier - 3</v>
      </c>
      <c r="P1323" t="str" cm="1">
        <f t="array" ref="P1323">_xlfn.XLOOKUP($A1323,Hospitalisation_table[[#All],[Customer ID]],Hospitalisation_table[[#All],[City tier_updated]],"Not Found",0)</f>
        <v>tier - 3</v>
      </c>
      <c r="Q1323" t="str" cm="1">
        <f t="array" ref="Q1323">_xlfn.XLOOKUP($A1323,Hospitalisation_table[[#All],[Customer ID]],Hospitalisation_table[[#All],[State ID Updated]],"Not Found",0)</f>
        <v>R1013</v>
      </c>
    </row>
    <row r="1324" spans="1:17" x14ac:dyDescent="0.3">
      <c r="A1324" s="13" t="s">
        <v>173</v>
      </c>
      <c r="B1324" t="str" cm="1">
        <f t="array" ref="B1324">_xlfn.XLOOKUP($A1324,CustomersName[[#All],[Customer ID]],CustomersName[[#All],[First Name]],"Not Found",0)</f>
        <v>Erih C.</v>
      </c>
      <c r="C1324" cm="1">
        <f t="array" ref="C1324">_xlfn.XLOOKUP($A1324,MedExam_Table[[#Headers],[#Data],[Customer ID]],MedExam_Table[[#Headers],[#Data],[BMI]],"Not Found",0)</f>
        <v>26.125</v>
      </c>
      <c r="D1324" cm="1">
        <f t="array" ref="D1324">_xlfn.XLOOKUP($A1324,MedExam_Table[[#Headers],[#Data],[Customer ID]],MedExam_Table[[#Headers],[#Data],[HBA1C]],"Not Found",0)</f>
        <v>5.27</v>
      </c>
      <c r="E1324" t="str" cm="1">
        <f t="array" ref="E1324">_xlfn.XLOOKUP($A1324,MedExam_Table[[#Headers],[#Data],[Customer ID]],MedExam_Table[[#Headers],[#Data],[Heart Issues Updated]],"Not Found",0)</f>
        <v>No</v>
      </c>
      <c r="F1324" t="str" cm="1">
        <f t="array" ref="F1324">_xlfn.XLOOKUP($A1324,MedExam_Table[[#Headers],[#Data],[Customer ID]],MedExam_Table[[#Headers],[#Data],[Any Transplants Update]],"Not Found",0)</f>
        <v>Yes</v>
      </c>
      <c r="G1324" t="str" cm="1">
        <f t="array" ref="G1324">_xlfn.XLOOKUP($A1324,MedExam_Table[[#Headers],[#Data],[Customer ID]],MedExam_Table[[#Headers],[#Data],[Cancer history]],"Not Found",0)</f>
        <v>No</v>
      </c>
      <c r="H1324" cm="1">
        <f t="array" ref="H1324">_xlfn.XLOOKUP($A1324,MedExam_Table[[#Headers],[#Data],[Customer ID]],MedExam_Table[[#Headers],[#Data],[NumberOfMajorSurgeries_updated]],"Not Found",0)</f>
        <v>1</v>
      </c>
      <c r="I1324" t="str" cm="1">
        <f t="array" ref="I1324">_xlfn.XLOOKUP($A1324,MedExam_Table[[#Headers],[#Data],[Customer ID]],MedExam_Table[[#Headers],[#Data],[Smoker Updated]],"Not Found",0)</f>
        <v>No</v>
      </c>
      <c r="J1324" t="str" cm="1">
        <f t="array" ref="J1324">_xlfn.XLOOKUP($A1324,MedExam_Table[[#Headers],[#Data],[Customer ID]],MedExam_Table[[#Headers],[#Data],[Weight Status]],"Not Found",0)</f>
        <v>OverWeight</v>
      </c>
      <c r="K1324" t="str" cm="1">
        <f t="array" ref="K1324">_xlfn.XLOOKUP($A1324,MedExam_Table[[#Headers],[#Data],[Customer ID]],MedExam_Table[[#Headers],[#Data],[Diabetes Status]],"Not Found",0)</f>
        <v>Normal</v>
      </c>
      <c r="L1324" cm="1">
        <f t="array" ref="L1324">_xlfn.XLOOKUP($A1324,Hospitalisation_table[[#All],[Customer ID]],Hospitalisation_table[[#All],[Customer Age]],"Not Found",0)</f>
        <v>18</v>
      </c>
      <c r="M1324" t="str" cm="1">
        <f t="array" ref="M1324">_xlfn.XLOOKUP($A1324,Hospitalisation_table[[#All],[Customer ID]],Hospitalisation_table[[#All],[Date of Birth]],"Not Found",0)</f>
        <v>12-Dec-2004</v>
      </c>
      <c r="N1324" s="22" cm="1">
        <f t="array" ref="N1324">_xlfn.XLOOKUP($A1324,Hospitalisation_table[[#All],[Customer ID]],Hospitalisation_table[[#All],[charges]],"Not Found",0)</f>
        <v>1708.93</v>
      </c>
      <c r="O1324" t="str" cm="1">
        <f t="array" ref="O1324">_xlfn.XLOOKUP($A1324,Hospitalisation_table[[#All],[Customer ID]],Hospitalisation_table[[#All],[Hospital tier_Updated]],"Not Found",0)</f>
        <v>tier - 3</v>
      </c>
      <c r="P1324" t="str" cm="1">
        <f t="array" ref="P1324">_xlfn.XLOOKUP($A1324,Hospitalisation_table[[#All],[Customer ID]],Hospitalisation_table[[#All],[City tier_updated]],"Not Found",0)</f>
        <v>tier - 1</v>
      </c>
      <c r="Q1324" t="str" cm="1">
        <f t="array" ref="Q1324">_xlfn.XLOOKUP($A1324,Hospitalisation_table[[#All],[Customer ID]],Hospitalisation_table[[#All],[State ID Updated]],"Not Found",0)</f>
        <v>R1019</v>
      </c>
    </row>
    <row r="1325" spans="1:17" x14ac:dyDescent="0.3">
      <c r="A1325" s="14" t="s">
        <v>2154</v>
      </c>
      <c r="B1325" t="str" cm="1">
        <f t="array" ref="B1325">_xlfn.XLOOKUP($A1325,CustomersName[[#All],[Customer ID]],CustomersName[[#All],[First Name]],"Not Found",0)</f>
        <v>Ghvin M.</v>
      </c>
      <c r="C1325" cm="1">
        <f t="array" ref="C1325">_xlfn.XLOOKUP($A1325,MedExam_Table[[#Headers],[#Data],[Customer ID]],MedExam_Table[[#Headers],[#Data],[BMI]],"Not Found",0)</f>
        <v>42.27</v>
      </c>
      <c r="D1325" cm="1">
        <f t="array" ref="D1325">_xlfn.XLOOKUP($A1325,MedExam_Table[[#Headers],[#Data],[Customer ID]],MedExam_Table[[#Headers],[#Data],[HBA1C]],"Not Found",0)</f>
        <v>6.05</v>
      </c>
      <c r="E1325" t="str" cm="1">
        <f t="array" ref="E1325">_xlfn.XLOOKUP($A1325,MedExam_Table[[#Headers],[#Data],[Customer ID]],MedExam_Table[[#Headers],[#Data],[Heart Issues Updated]],"Not Found",0)</f>
        <v>Yes</v>
      </c>
      <c r="F1325" t="str" cm="1">
        <f t="array" ref="F1325">_xlfn.XLOOKUP($A1325,MedExam_Table[[#Headers],[#Data],[Customer ID]],MedExam_Table[[#Headers],[#Data],[Any Transplants Update]],"Not Found",0)</f>
        <v>No</v>
      </c>
      <c r="G1325" t="str" cm="1">
        <f t="array" ref="G1325">_xlfn.XLOOKUP($A1325,MedExam_Table[[#Headers],[#Data],[Customer ID]],MedExam_Table[[#Headers],[#Data],[Cancer history]],"Not Found",0)</f>
        <v>No</v>
      </c>
      <c r="H1325" cm="1">
        <f t="array" ref="H1325">_xlfn.XLOOKUP($A1325,MedExam_Table[[#Headers],[#Data],[Customer ID]],MedExam_Table[[#Headers],[#Data],[NumberOfMajorSurgeries_updated]],"Not Found",0)</f>
        <v>1</v>
      </c>
      <c r="I1325" t="str" cm="1">
        <f t="array" ref="I1325">_xlfn.XLOOKUP($A1325,MedExam_Table[[#Headers],[#Data],[Customer ID]],MedExam_Table[[#Headers],[#Data],[Smoker Updated]],"Not Found",0)</f>
        <v>Yes</v>
      </c>
      <c r="J1325" t="str" cm="1">
        <f t="array" ref="J1325">_xlfn.XLOOKUP($A1325,MedExam_Table[[#Headers],[#Data],[Customer ID]],MedExam_Table[[#Headers],[#Data],[Weight Status]],"Not Found",0)</f>
        <v>Obesity</v>
      </c>
      <c r="K1325" t="str" cm="1">
        <f t="array" ref="K1325">_xlfn.XLOOKUP($A1325,MedExam_Table[[#Headers],[#Data],[Customer ID]],MedExam_Table[[#Headers],[#Data],[Diabetes Status]],"Not Found",0)</f>
        <v>Prediabetes</v>
      </c>
      <c r="L1325" cm="1">
        <f t="array" ref="L1325">_xlfn.XLOOKUP($A1325,Hospitalisation_table[[#All],[Customer ID]],Hospitalisation_table[[#All],[Customer Age]],"Not Found",0)</f>
        <v>34</v>
      </c>
      <c r="M1325" t="str" cm="1">
        <f t="array" ref="M1325">_xlfn.XLOOKUP($A1325,Hospitalisation_table[[#All],[Customer ID]],Hospitalisation_table[[#All],[Date of Birth]],"Not Found",0)</f>
        <v>19-Sep-1988</v>
      </c>
      <c r="N1325" s="22" cm="1">
        <f t="array" ref="N1325">_xlfn.XLOOKUP($A1325,Hospitalisation_table[[#All],[Customer ID]],Hospitalisation_table[[#All],[charges]],"Not Found",0)</f>
        <v>35315.96</v>
      </c>
      <c r="O1325" t="str" cm="1">
        <f t="array" ref="O1325">_xlfn.XLOOKUP($A1325,Hospitalisation_table[[#All],[Customer ID]],Hospitalisation_table[[#All],[Hospital tier_Updated]],"Not Found",0)</f>
        <v>tier - 2</v>
      </c>
      <c r="P1325" t="str" cm="1">
        <f t="array" ref="P1325">_xlfn.XLOOKUP($A1325,Hospitalisation_table[[#All],[Customer ID]],Hospitalisation_table[[#All],[City tier_updated]],"Not Found",0)</f>
        <v>tier - 1</v>
      </c>
      <c r="Q1325" t="str" cm="1">
        <f t="array" ref="Q1325">_xlfn.XLOOKUP($A1325,Hospitalisation_table[[#All],[Customer ID]],Hospitalisation_table[[#All],[State ID Updated]],"Not Found",0)</f>
        <v>R1011</v>
      </c>
    </row>
    <row r="1326" spans="1:17" x14ac:dyDescent="0.3">
      <c r="A1326" s="13" t="s">
        <v>172</v>
      </c>
      <c r="B1326" t="str" cm="1">
        <f t="array" ref="B1326">_xlfn.XLOOKUP($A1326,CustomersName[[#All],[Customer ID]],CustomersName[[#All],[First Name]],"Not Found",0)</f>
        <v>Shawh C</v>
      </c>
      <c r="C1326" cm="1">
        <f t="array" ref="C1326">_xlfn.XLOOKUP($A1326,MedExam_Table[[#Headers],[#Data],[Customer ID]],MedExam_Table[[#Headers],[#Data],[BMI]],"Not Found",0)</f>
        <v>25.46</v>
      </c>
      <c r="D1326" cm="1">
        <f t="array" ref="D1326">_xlfn.XLOOKUP($A1326,MedExam_Table[[#Headers],[#Data],[Customer ID]],MedExam_Table[[#Headers],[#Data],[HBA1C]],"Not Found",0)</f>
        <v>5.18</v>
      </c>
      <c r="E1326" t="str" cm="1">
        <f t="array" ref="E1326">_xlfn.XLOOKUP($A1326,MedExam_Table[[#Headers],[#Data],[Customer ID]],MedExam_Table[[#Headers],[#Data],[Heart Issues Updated]],"Not Found",0)</f>
        <v>No</v>
      </c>
      <c r="F1326" t="str" cm="1">
        <f t="array" ref="F1326">_xlfn.XLOOKUP($A1326,MedExam_Table[[#Headers],[#Data],[Customer ID]],MedExam_Table[[#Headers],[#Data],[Any Transplants Update]],"Not Found",0)</f>
        <v>Yes</v>
      </c>
      <c r="G1326" t="str" cm="1">
        <f t="array" ref="G1326">_xlfn.XLOOKUP($A1326,MedExam_Table[[#Headers],[#Data],[Customer ID]],MedExam_Table[[#Headers],[#Data],[Cancer history]],"Not Found",0)</f>
        <v>No</v>
      </c>
      <c r="H1326" cm="1">
        <f t="array" ref="H1326">_xlfn.XLOOKUP($A1326,MedExam_Table[[#Headers],[#Data],[Customer ID]],MedExam_Table[[#Headers],[#Data],[NumberOfMajorSurgeries_updated]],"Not Found",0)</f>
        <v>1</v>
      </c>
      <c r="I1326" t="str" cm="1">
        <f t="array" ref="I1326">_xlfn.XLOOKUP($A1326,MedExam_Table[[#Headers],[#Data],[Customer ID]],MedExam_Table[[#Headers],[#Data],[Smoker Updated]],"Not Found",0)</f>
        <v>No</v>
      </c>
      <c r="J1326" t="str" cm="1">
        <f t="array" ref="J1326">_xlfn.XLOOKUP($A1326,MedExam_Table[[#Headers],[#Data],[Customer ID]],MedExam_Table[[#Headers],[#Data],[Weight Status]],"Not Found",0)</f>
        <v>OverWeight</v>
      </c>
      <c r="K1326" t="str" cm="1">
        <f t="array" ref="K1326">_xlfn.XLOOKUP($A1326,MedExam_Table[[#Headers],[#Data],[Customer ID]],MedExam_Table[[#Headers],[#Data],[Diabetes Status]],"Not Found",0)</f>
        <v>Normal</v>
      </c>
      <c r="L1326" cm="1">
        <f t="array" ref="L1326">_xlfn.XLOOKUP($A1326,Hospitalisation_table[[#All],[Customer ID]],Hospitalisation_table[[#All],[Customer Age]],"Not Found",0)</f>
        <v>18</v>
      </c>
      <c r="M1326" t="str" cm="1">
        <f t="array" ref="M1326">_xlfn.XLOOKUP($A1326,Hospitalisation_table[[#All],[Customer ID]],Hospitalisation_table[[#All],[Date of Birth]],"Not Found",0)</f>
        <v>17-Oct-2004</v>
      </c>
      <c r="N1326" s="22" cm="1">
        <f t="array" ref="N1326">_xlfn.XLOOKUP($A1326,Hospitalisation_table[[#All],[Customer ID]],Hospitalisation_table[[#All],[charges]],"Not Found",0)</f>
        <v>1708</v>
      </c>
      <c r="O1326" t="str" cm="1">
        <f t="array" ref="O1326">_xlfn.XLOOKUP($A1326,Hospitalisation_table[[#All],[Customer ID]],Hospitalisation_table[[#All],[Hospital tier_Updated]],"Not Found",0)</f>
        <v>tier - 3</v>
      </c>
      <c r="P1326" t="str" cm="1">
        <f t="array" ref="P1326">_xlfn.XLOOKUP($A1326,Hospitalisation_table[[#All],[Customer ID]],Hospitalisation_table[[#All],[City tier_updated]],"Not Found",0)</f>
        <v>tier - 2</v>
      </c>
      <c r="Q1326" t="str" cm="1">
        <f t="array" ref="Q1326">_xlfn.XLOOKUP($A1326,Hospitalisation_table[[#All],[Customer ID]],Hospitalisation_table[[#All],[State ID Updated]],"Not Found",0)</f>
        <v>R1016</v>
      </c>
    </row>
    <row r="1327" spans="1:17" x14ac:dyDescent="0.3">
      <c r="A1327" s="14" t="s">
        <v>171</v>
      </c>
      <c r="B1327" t="str" cm="1">
        <f t="array" ref="B1327">_xlfn.XLOOKUP($A1327,CustomersName[[#All],[Customer ID]],CustomersName[[#All],[First Name]],"Not Found",0)</f>
        <v>hajin L.</v>
      </c>
      <c r="C1327" cm="1">
        <f t="array" ref="C1327">_xlfn.XLOOKUP($A1327,MedExam_Table[[#Headers],[#Data],[Customer ID]],MedExam_Table[[#Headers],[#Data],[BMI]],"Not Found",0)</f>
        <v>23.75</v>
      </c>
      <c r="D1327" cm="1">
        <f t="array" ref="D1327">_xlfn.XLOOKUP($A1327,MedExam_Table[[#Headers],[#Data],[Customer ID]],MedExam_Table[[#Headers],[#Data],[HBA1C]],"Not Found",0)</f>
        <v>5.27</v>
      </c>
      <c r="E1327" t="str" cm="1">
        <f t="array" ref="E1327">_xlfn.XLOOKUP($A1327,MedExam_Table[[#Headers],[#Data],[Customer ID]],MedExam_Table[[#Headers],[#Data],[Heart Issues Updated]],"Not Found",0)</f>
        <v>No</v>
      </c>
      <c r="F1327" t="str" cm="1">
        <f t="array" ref="F1327">_xlfn.XLOOKUP($A1327,MedExam_Table[[#Headers],[#Data],[Customer ID]],MedExam_Table[[#Headers],[#Data],[Any Transplants Update]],"Not Found",0)</f>
        <v>Yes</v>
      </c>
      <c r="G1327" t="str" cm="1">
        <f t="array" ref="G1327">_xlfn.XLOOKUP($A1327,MedExam_Table[[#Headers],[#Data],[Customer ID]],MedExam_Table[[#Headers],[#Data],[Cancer history]],"Not Found",0)</f>
        <v>No</v>
      </c>
      <c r="H1327" cm="1">
        <f t="array" ref="H1327">_xlfn.XLOOKUP($A1327,MedExam_Table[[#Headers],[#Data],[Customer ID]],MedExam_Table[[#Headers],[#Data],[NumberOfMajorSurgeries_updated]],"Not Found",0)</f>
        <v>1</v>
      </c>
      <c r="I1327" t="str" cm="1">
        <f t="array" ref="I1327">_xlfn.XLOOKUP($A1327,MedExam_Table[[#Headers],[#Data],[Customer ID]],MedExam_Table[[#Headers],[#Data],[Smoker Updated]],"Not Found",0)</f>
        <v>No</v>
      </c>
      <c r="J1327" t="str" cm="1">
        <f t="array" ref="J1327">_xlfn.XLOOKUP($A1327,MedExam_Table[[#Headers],[#Data],[Customer ID]],MedExam_Table[[#Headers],[#Data],[Weight Status]],"Not Found",0)</f>
        <v>NormalWeight</v>
      </c>
      <c r="K1327" t="str" cm="1">
        <f t="array" ref="K1327">_xlfn.XLOOKUP($A1327,MedExam_Table[[#Headers],[#Data],[Customer ID]],MedExam_Table[[#Headers],[#Data],[Diabetes Status]],"Not Found",0)</f>
        <v>Normal</v>
      </c>
      <c r="L1327" cm="1">
        <f t="array" ref="L1327">_xlfn.XLOOKUP($A1327,Hospitalisation_table[[#All],[Customer ID]],Hospitalisation_table[[#All],[Customer Age]],"Not Found",0)</f>
        <v>18</v>
      </c>
      <c r="M1327" t="str" cm="1">
        <f t="array" ref="M1327">_xlfn.XLOOKUP($A1327,Hospitalisation_table[[#All],[Customer ID]],Hospitalisation_table[[#All],[Date of Birth]],"Not Found",0)</f>
        <v>6-Dec-2004</v>
      </c>
      <c r="N1327" s="22" cm="1">
        <f t="array" ref="N1327">_xlfn.XLOOKUP($A1327,Hospitalisation_table[[#All],[Customer ID]],Hospitalisation_table[[#All],[charges]],"Not Found",0)</f>
        <v>1705.62</v>
      </c>
      <c r="O1327" t="str" cm="1">
        <f t="array" ref="O1327">_xlfn.XLOOKUP($A1327,Hospitalisation_table[[#All],[Customer ID]],Hospitalisation_table[[#All],[Hospital tier_Updated]],"Not Found",0)</f>
        <v>tier - 2</v>
      </c>
      <c r="P1327" t="str" cm="1">
        <f t="array" ref="P1327">_xlfn.XLOOKUP($A1327,Hospitalisation_table[[#All],[Customer ID]],Hospitalisation_table[[#All],[City tier_updated]],"Not Found",0)</f>
        <v>tier - 2</v>
      </c>
      <c r="Q1327" t="str" cm="1">
        <f t="array" ref="Q1327">_xlfn.XLOOKUP($A1327,Hospitalisation_table[[#All],[Customer ID]],Hospitalisation_table[[#All],[State ID Updated]],"Not Found",0)</f>
        <v>R1015</v>
      </c>
    </row>
    <row r="1328" spans="1:17" x14ac:dyDescent="0.3">
      <c r="A1328" s="13" t="s">
        <v>169</v>
      </c>
      <c r="B1328" t="str" cm="1">
        <f t="array" ref="B1328">_xlfn.XLOOKUP($A1328,CustomersName[[#All],[Customer ID]],CustomersName[[#All],[First Name]],"Not Found",0)</f>
        <v>John K</v>
      </c>
      <c r="C1328" cm="1">
        <f t="array" ref="C1328">_xlfn.XLOOKUP($A1328,MedExam_Table[[#Headers],[#Data],[Customer ID]],MedExam_Table[[#Headers],[#Data],[BMI]],"Not Found",0)</f>
        <v>23.085000000000001</v>
      </c>
      <c r="D1328" cm="1">
        <f t="array" ref="D1328">_xlfn.XLOOKUP($A1328,MedExam_Table[[#Headers],[#Data],[Customer ID]],MedExam_Table[[#Headers],[#Data],[HBA1C]],"Not Found",0)</f>
        <v>5.62</v>
      </c>
      <c r="E1328" t="str" cm="1">
        <f t="array" ref="E1328">_xlfn.XLOOKUP($A1328,MedExam_Table[[#Headers],[#Data],[Customer ID]],MedExam_Table[[#Headers],[#Data],[Heart Issues Updated]],"Not Found",0)</f>
        <v>No</v>
      </c>
      <c r="F1328" t="str" cm="1">
        <f t="array" ref="F1328">_xlfn.XLOOKUP($A1328,MedExam_Table[[#Headers],[#Data],[Customer ID]],MedExam_Table[[#Headers],[#Data],[Any Transplants Update]],"Not Found",0)</f>
        <v>Yes</v>
      </c>
      <c r="G1328" t="str" cm="1">
        <f t="array" ref="G1328">_xlfn.XLOOKUP($A1328,MedExam_Table[[#Headers],[#Data],[Customer ID]],MedExam_Table[[#Headers],[#Data],[Cancer history]],"Not Found",0)</f>
        <v>No</v>
      </c>
      <c r="H1328" cm="1">
        <f t="array" ref="H1328">_xlfn.XLOOKUP($A1328,MedExam_Table[[#Headers],[#Data],[Customer ID]],MedExam_Table[[#Headers],[#Data],[NumberOfMajorSurgeries_updated]],"Not Found",0)</f>
        <v>1</v>
      </c>
      <c r="I1328" t="str" cm="1">
        <f t="array" ref="I1328">_xlfn.XLOOKUP($A1328,MedExam_Table[[#Headers],[#Data],[Customer ID]],MedExam_Table[[#Headers],[#Data],[Smoker Updated]],"Not Found",0)</f>
        <v>No</v>
      </c>
      <c r="J1328" t="str" cm="1">
        <f t="array" ref="J1328">_xlfn.XLOOKUP($A1328,MedExam_Table[[#Headers],[#Data],[Customer ID]],MedExam_Table[[#Headers],[#Data],[Weight Status]],"Not Found",0)</f>
        <v>NormalWeight</v>
      </c>
      <c r="K1328" t="str" cm="1">
        <f t="array" ref="K1328">_xlfn.XLOOKUP($A1328,MedExam_Table[[#Headers],[#Data],[Customer ID]],MedExam_Table[[#Headers],[#Data],[Diabetes Status]],"Not Found",0)</f>
        <v>Normal</v>
      </c>
      <c r="L1328" cm="1">
        <f t="array" ref="L1328">_xlfn.XLOOKUP($A1328,Hospitalisation_table[[#All],[Customer ID]],Hospitalisation_table[[#All],[Customer Age]],"Not Found",0)</f>
        <v>18</v>
      </c>
      <c r="M1328" t="str" cm="1">
        <f t="array" ref="M1328">_xlfn.XLOOKUP($A1328,Hospitalisation_table[[#All],[Customer ID]],Hospitalisation_table[[#All],[Date of Birth]],"Not Found",0)</f>
        <v>14-Dec-2004</v>
      </c>
      <c r="N1328" s="22" cm="1">
        <f t="array" ref="N1328">_xlfn.XLOOKUP($A1328,Hospitalisation_table[[#All],[Customer ID]],Hospitalisation_table[[#All],[charges]],"Not Found",0)</f>
        <v>1704.7</v>
      </c>
      <c r="O1328" t="str" cm="1">
        <f t="array" ref="O1328">_xlfn.XLOOKUP($A1328,Hospitalisation_table[[#All],[Customer ID]],Hospitalisation_table[[#All],[Hospital tier_Updated]],"Not Found",0)</f>
        <v>tier - 2</v>
      </c>
      <c r="P1328" t="str" cm="1">
        <f t="array" ref="P1328">_xlfn.XLOOKUP($A1328,Hospitalisation_table[[#All],[Customer ID]],Hospitalisation_table[[#All],[City tier_updated]],"Not Found",0)</f>
        <v>tier - 3</v>
      </c>
      <c r="Q1328" t="str" cm="1">
        <f t="array" ref="Q1328">_xlfn.XLOOKUP($A1328,Hospitalisation_table[[#All],[Customer ID]],Hospitalisation_table[[#All],[State ID Updated]],"Not Found",0)</f>
        <v>R1018</v>
      </c>
    </row>
    <row r="1329" spans="1:17" x14ac:dyDescent="0.3">
      <c r="A1329" s="14" t="s">
        <v>167</v>
      </c>
      <c r="B1329" t="str" cm="1">
        <f t="array" ref="B1329">_xlfn.XLOOKUP($A1329,CustomersName[[#All],[Customer ID]],CustomersName[[#All],[First Name]],"Not Found",0)</f>
        <v>Kevih J.</v>
      </c>
      <c r="C1329" cm="1">
        <f t="array" ref="C1329">_xlfn.XLOOKUP($A1329,MedExam_Table[[#Headers],[#Data],[Customer ID]],MedExam_Table[[#Headers],[#Data],[BMI]],"Not Found",0)</f>
        <v>22.99</v>
      </c>
      <c r="D1329" cm="1">
        <f t="array" ref="D1329">_xlfn.XLOOKUP($A1329,MedExam_Table[[#Headers],[#Data],[Customer ID]],MedExam_Table[[#Headers],[#Data],[HBA1C]],"Not Found",0)</f>
        <v>5.0599999999999996</v>
      </c>
      <c r="E1329" t="str" cm="1">
        <f t="array" ref="E1329">_xlfn.XLOOKUP($A1329,MedExam_Table[[#Headers],[#Data],[Customer ID]],MedExam_Table[[#Headers],[#Data],[Heart Issues Updated]],"Not Found",0)</f>
        <v>No</v>
      </c>
      <c r="F1329" t="str" cm="1">
        <f t="array" ref="F1329">_xlfn.XLOOKUP($A1329,MedExam_Table[[#Headers],[#Data],[Customer ID]],MedExam_Table[[#Headers],[#Data],[Any Transplants Update]],"Not Found",0)</f>
        <v>Yes</v>
      </c>
      <c r="G1329" t="str" cm="1">
        <f t="array" ref="G1329">_xlfn.XLOOKUP($A1329,MedExam_Table[[#Headers],[#Data],[Customer ID]],MedExam_Table[[#Headers],[#Data],[Cancer history]],"Not Found",0)</f>
        <v>No</v>
      </c>
      <c r="H1329" cm="1">
        <f t="array" ref="H1329">_xlfn.XLOOKUP($A1329,MedExam_Table[[#Headers],[#Data],[Customer ID]],MedExam_Table[[#Headers],[#Data],[NumberOfMajorSurgeries_updated]],"Not Found",0)</f>
        <v>1</v>
      </c>
      <c r="I1329" t="str" cm="1">
        <f t="array" ref="I1329">_xlfn.XLOOKUP($A1329,MedExam_Table[[#Headers],[#Data],[Customer ID]],MedExam_Table[[#Headers],[#Data],[Smoker Updated]],"Not Found",0)</f>
        <v>No</v>
      </c>
      <c r="J1329" t="str" cm="1">
        <f t="array" ref="J1329">_xlfn.XLOOKUP($A1329,MedExam_Table[[#Headers],[#Data],[Customer ID]],MedExam_Table[[#Headers],[#Data],[Weight Status]],"Not Found",0)</f>
        <v>NormalWeight</v>
      </c>
      <c r="K1329" t="str" cm="1">
        <f t="array" ref="K1329">_xlfn.XLOOKUP($A1329,MedExam_Table[[#Headers],[#Data],[Customer ID]],MedExam_Table[[#Headers],[#Data],[Diabetes Status]],"Not Found",0)</f>
        <v>Normal</v>
      </c>
      <c r="L1329" cm="1">
        <f t="array" ref="L1329">_xlfn.XLOOKUP($A1329,Hospitalisation_table[[#All],[Customer ID]],Hospitalisation_table[[#All],[Customer Age]],"Not Found",0)</f>
        <v>18</v>
      </c>
      <c r="M1329" t="str" cm="1">
        <f t="array" ref="M1329">_xlfn.XLOOKUP($A1329,Hospitalisation_table[[#All],[Customer ID]],Hospitalisation_table[[#All],[Date of Birth]],"Not Found",0)</f>
        <v>7-Nov-2004</v>
      </c>
      <c r="N1329" s="22" cm="1">
        <f t="array" ref="N1329">_xlfn.XLOOKUP($A1329,Hospitalisation_table[[#All],[Customer ID]],Hospitalisation_table[[#All],[charges]],"Not Found",0)</f>
        <v>1704.57</v>
      </c>
      <c r="O1329" t="str" cm="1">
        <f t="array" ref="O1329">_xlfn.XLOOKUP($A1329,Hospitalisation_table[[#All],[Customer ID]],Hospitalisation_table[[#All],[Hospital tier_Updated]],"Not Found",0)</f>
        <v>tier - 2</v>
      </c>
      <c r="P1329" t="str" cm="1">
        <f t="array" ref="P1329">_xlfn.XLOOKUP($A1329,Hospitalisation_table[[#All],[Customer ID]],Hospitalisation_table[[#All],[City tier_updated]],"Not Found",0)</f>
        <v>tier - 1</v>
      </c>
      <c r="Q1329" t="str" cm="1">
        <f t="array" ref="Q1329">_xlfn.XLOOKUP($A1329,Hospitalisation_table[[#All],[Customer ID]],Hospitalisation_table[[#All],[State ID Updated]],"Not Found",0)</f>
        <v>R1016</v>
      </c>
    </row>
    <row r="1330" spans="1:17" x14ac:dyDescent="0.3">
      <c r="A1330" s="13" t="s">
        <v>165</v>
      </c>
      <c r="B1330" t="str" cm="1">
        <f t="array" ref="B1330">_xlfn.XLOOKUP($A1330,CustomersName[[#All],[Customer ID]],CustomersName[[#All],[First Name]],"Not Found",0)</f>
        <v>Kirbh W.</v>
      </c>
      <c r="C1330" cm="1">
        <f t="array" ref="C1330">_xlfn.XLOOKUP($A1330,MedExam_Table[[#Headers],[#Data],[Customer ID]],MedExam_Table[[#Headers],[#Data],[BMI]],"Not Found",0)</f>
        <v>21.47</v>
      </c>
      <c r="D1330" cm="1">
        <f t="array" ref="D1330">_xlfn.XLOOKUP($A1330,MedExam_Table[[#Headers],[#Data],[Customer ID]],MedExam_Table[[#Headers],[#Data],[HBA1C]],"Not Found",0)</f>
        <v>4.6900000000000004</v>
      </c>
      <c r="E1330" t="str" cm="1">
        <f t="array" ref="E1330">_xlfn.XLOOKUP($A1330,MedExam_Table[[#Headers],[#Data],[Customer ID]],MedExam_Table[[#Headers],[#Data],[Heart Issues Updated]],"Not Found",0)</f>
        <v>No</v>
      </c>
      <c r="F1330" t="str" cm="1">
        <f t="array" ref="F1330">_xlfn.XLOOKUP($A1330,MedExam_Table[[#Headers],[#Data],[Customer ID]],MedExam_Table[[#Headers],[#Data],[Any Transplants Update]],"Not Found",0)</f>
        <v>Yes</v>
      </c>
      <c r="G1330" t="str" cm="1">
        <f t="array" ref="G1330">_xlfn.XLOOKUP($A1330,MedExam_Table[[#Headers],[#Data],[Customer ID]],MedExam_Table[[#Headers],[#Data],[Cancer history]],"Not Found",0)</f>
        <v>No</v>
      </c>
      <c r="H1330" cm="1">
        <f t="array" ref="H1330">_xlfn.XLOOKUP($A1330,MedExam_Table[[#Headers],[#Data],[Customer ID]],MedExam_Table[[#Headers],[#Data],[NumberOfMajorSurgeries_updated]],"Not Found",0)</f>
        <v>1</v>
      </c>
      <c r="I1330" t="str" cm="1">
        <f t="array" ref="I1330">_xlfn.XLOOKUP($A1330,MedExam_Table[[#Headers],[#Data],[Customer ID]],MedExam_Table[[#Headers],[#Data],[Smoker Updated]],"Not Found",0)</f>
        <v>No</v>
      </c>
      <c r="J1330" t="str" cm="1">
        <f t="array" ref="J1330">_xlfn.XLOOKUP($A1330,MedExam_Table[[#Headers],[#Data],[Customer ID]],MedExam_Table[[#Headers],[#Data],[Weight Status]],"Not Found",0)</f>
        <v>NormalWeight</v>
      </c>
      <c r="K1330" t="str" cm="1">
        <f t="array" ref="K1330">_xlfn.XLOOKUP($A1330,MedExam_Table[[#Headers],[#Data],[Customer ID]],MedExam_Table[[#Headers],[#Data],[Diabetes Status]],"Not Found",0)</f>
        <v>Normal</v>
      </c>
      <c r="L1330" cm="1">
        <f t="array" ref="L1330">_xlfn.XLOOKUP($A1330,Hospitalisation_table[[#All],[Customer ID]],Hospitalisation_table[[#All],[Customer Age]],"Not Found",0)</f>
        <v>18</v>
      </c>
      <c r="M1330" t="str" cm="1">
        <f t="array" ref="M1330">_xlfn.XLOOKUP($A1330,Hospitalisation_table[[#All],[Customer ID]],Hospitalisation_table[[#All],[Date of Birth]],"Not Found",0)</f>
        <v>10-Dec-2004</v>
      </c>
      <c r="N1330" s="22" cm="1">
        <f t="array" ref="N1330">_xlfn.XLOOKUP($A1330,Hospitalisation_table[[#All],[Customer ID]],Hospitalisation_table[[#All],[charges]],"Not Found",0)</f>
        <v>1702.46</v>
      </c>
      <c r="O1330" t="str" cm="1">
        <f t="array" ref="O1330">_xlfn.XLOOKUP($A1330,Hospitalisation_table[[#All],[Customer ID]],Hospitalisation_table[[#All],[Hospital tier_Updated]],"Not Found",0)</f>
        <v>tier - 2</v>
      </c>
      <c r="P1330" t="str" cm="1">
        <f t="array" ref="P1330">_xlfn.XLOOKUP($A1330,Hospitalisation_table[[#All],[Customer ID]],Hospitalisation_table[[#All],[City tier_updated]],"Not Found",0)</f>
        <v>tier - 3</v>
      </c>
      <c r="Q1330" t="str" cm="1">
        <f t="array" ref="Q1330">_xlfn.XLOOKUP($A1330,Hospitalisation_table[[#All],[Customer ID]],Hospitalisation_table[[#All],[State ID Updated]],"Not Found",0)</f>
        <v>R1019</v>
      </c>
    </row>
    <row r="1331" spans="1:17" x14ac:dyDescent="0.3">
      <c r="A1331" s="14" t="s">
        <v>163</v>
      </c>
      <c r="B1331" t="str" cm="1">
        <f t="array" ref="B1331">_xlfn.XLOOKUP($A1331,CustomersName[[#All],[Customer ID]],CustomersName[[#All],[First Name]],"Not Found",0)</f>
        <v xml:space="preserve"> Mrh  J A</v>
      </c>
      <c r="C1331" cm="1">
        <f t="array" ref="C1331">_xlfn.XLOOKUP($A1331,MedExam_Table[[#Headers],[#Data],[Customer ID]],MedExam_Table[[#Headers],[#Data],[BMI]],"Not Found",0)</f>
        <v>15.96</v>
      </c>
      <c r="D1331" cm="1">
        <f t="array" ref="D1331">_xlfn.XLOOKUP($A1331,MedExam_Table[[#Headers],[#Data],[Customer ID]],MedExam_Table[[#Headers],[#Data],[HBA1C]],"Not Found",0)</f>
        <v>5.44</v>
      </c>
      <c r="E1331" t="str" cm="1">
        <f t="array" ref="E1331">_xlfn.XLOOKUP($A1331,MedExam_Table[[#Headers],[#Data],[Customer ID]],MedExam_Table[[#Headers],[#Data],[Heart Issues Updated]],"Not Found",0)</f>
        <v>No</v>
      </c>
      <c r="F1331" t="str" cm="1">
        <f t="array" ref="F1331">_xlfn.XLOOKUP($A1331,MedExam_Table[[#Headers],[#Data],[Customer ID]],MedExam_Table[[#Headers],[#Data],[Any Transplants Update]],"Not Found",0)</f>
        <v>Yes</v>
      </c>
      <c r="G1331" t="str" cm="1">
        <f t="array" ref="G1331">_xlfn.XLOOKUP($A1331,MedExam_Table[[#Headers],[#Data],[Customer ID]],MedExam_Table[[#Headers],[#Data],[Cancer history]],"Not Found",0)</f>
        <v>No</v>
      </c>
      <c r="H1331" cm="1">
        <f t="array" ref="H1331">_xlfn.XLOOKUP($A1331,MedExam_Table[[#Headers],[#Data],[Customer ID]],MedExam_Table[[#Headers],[#Data],[NumberOfMajorSurgeries_updated]],"Not Found",0)</f>
        <v>1</v>
      </c>
      <c r="I1331" t="str" cm="1">
        <f t="array" ref="I1331">_xlfn.XLOOKUP($A1331,MedExam_Table[[#Headers],[#Data],[Customer ID]],MedExam_Table[[#Headers],[#Data],[Smoker Updated]],"Not Found",0)</f>
        <v>No</v>
      </c>
      <c r="J1331" t="str" cm="1">
        <f t="array" ref="J1331">_xlfn.XLOOKUP($A1331,MedExam_Table[[#Headers],[#Data],[Customer ID]],MedExam_Table[[#Headers],[#Data],[Weight Status]],"Not Found",0)</f>
        <v>Underweight</v>
      </c>
      <c r="K1331" t="str" cm="1">
        <f t="array" ref="K1331">_xlfn.XLOOKUP($A1331,MedExam_Table[[#Headers],[#Data],[Customer ID]],MedExam_Table[[#Headers],[#Data],[Diabetes Status]],"Not Found",0)</f>
        <v>Normal</v>
      </c>
      <c r="L1331" cm="1">
        <f t="array" ref="L1331">_xlfn.XLOOKUP($A1331,Hospitalisation_table[[#All],[Customer ID]],Hospitalisation_table[[#All],[Customer Age]],"Not Found",0)</f>
        <v>18</v>
      </c>
      <c r="M1331" t="str" cm="1">
        <f t="array" ref="M1331">_xlfn.XLOOKUP($A1331,Hospitalisation_table[[#All],[Customer ID]],Hospitalisation_table[[#All],[Date of Birth]],"Not Found",0)</f>
        <v>17-Nov-2004</v>
      </c>
      <c r="N1331" s="22" cm="1">
        <f t="array" ref="N1331">_xlfn.XLOOKUP($A1331,Hospitalisation_table[[#All],[Customer ID]],Hospitalisation_table[[#All],[charges]],"Not Found",0)</f>
        <v>1694.8</v>
      </c>
      <c r="O1331" t="str" cm="1">
        <f t="array" ref="O1331">_xlfn.XLOOKUP($A1331,Hospitalisation_table[[#All],[Customer ID]],Hospitalisation_table[[#All],[Hospital tier_Updated]],"Not Found",0)</f>
        <v>tier - 2</v>
      </c>
      <c r="P1331" t="str" cm="1">
        <f t="array" ref="P1331">_xlfn.XLOOKUP($A1331,Hospitalisation_table[[#All],[Customer ID]],Hospitalisation_table[[#All],[City tier_updated]],"Not Found",0)</f>
        <v>tier - 2</v>
      </c>
      <c r="Q1331" t="str" cm="1">
        <f t="array" ref="Q1331">_xlfn.XLOOKUP($A1331,Hospitalisation_table[[#All],[Customer ID]],Hospitalisation_table[[#All],[State ID Updated]],"Not Found",0)</f>
        <v>R1015</v>
      </c>
    </row>
    <row r="1332" spans="1:17" x14ac:dyDescent="0.3">
      <c r="A1332" s="13" t="s">
        <v>162</v>
      </c>
      <c r="B1332" t="str" cm="1">
        <f t="array" ref="B1332">_xlfn.XLOOKUP($A1332,CustomersName[[#All],[Customer ID]],CustomersName[[#All],[First Name]],"Not Found",0)</f>
        <v>Dusthn G.</v>
      </c>
      <c r="C1332" cm="1">
        <f t="array" ref="C1332">_xlfn.XLOOKUP($A1332,MedExam_Table[[#Headers],[#Data],[Customer ID]],MedExam_Table[[#Headers],[#Data],[BMI]],"Not Found",0)</f>
        <v>39.5</v>
      </c>
      <c r="D1332" cm="1">
        <f t="array" ref="D1332">_xlfn.XLOOKUP($A1332,MedExam_Table[[#Headers],[#Data],[Customer ID]],MedExam_Table[[#Headers],[#Data],[HBA1C]],"Not Found",0)</f>
        <v>5.05</v>
      </c>
      <c r="E1332" t="str" cm="1">
        <f t="array" ref="E1332">_xlfn.XLOOKUP($A1332,MedExam_Table[[#Headers],[#Data],[Customer ID]],MedExam_Table[[#Headers],[#Data],[Heart Issues Updated]],"Not Found",0)</f>
        <v>No</v>
      </c>
      <c r="F1332" t="str" cm="1">
        <f t="array" ref="F1332">_xlfn.XLOOKUP($A1332,MedExam_Table[[#Headers],[#Data],[Customer ID]],MedExam_Table[[#Headers],[#Data],[Any Transplants Update]],"Not Found",0)</f>
        <v>Yes</v>
      </c>
      <c r="G1332" t="str" cm="1">
        <f t="array" ref="G1332">_xlfn.XLOOKUP($A1332,MedExam_Table[[#Headers],[#Data],[Customer ID]],MedExam_Table[[#Headers],[#Data],[Cancer history]],"Not Found",0)</f>
        <v>No</v>
      </c>
      <c r="H1332" cm="1">
        <f t="array" ref="H1332">_xlfn.XLOOKUP($A1332,MedExam_Table[[#Headers],[#Data],[Customer ID]],MedExam_Table[[#Headers],[#Data],[NumberOfMajorSurgeries_updated]],"Not Found",0)</f>
        <v>1</v>
      </c>
      <c r="I1332" t="str" cm="1">
        <f t="array" ref="I1332">_xlfn.XLOOKUP($A1332,MedExam_Table[[#Headers],[#Data],[Customer ID]],MedExam_Table[[#Headers],[#Data],[Smoker Updated]],"Not Found",0)</f>
        <v>No</v>
      </c>
      <c r="J1332" t="str" cm="1">
        <f t="array" ref="J1332">_xlfn.XLOOKUP($A1332,MedExam_Table[[#Headers],[#Data],[Customer ID]],MedExam_Table[[#Headers],[#Data],[Weight Status]],"Not Found",0)</f>
        <v>Obesity</v>
      </c>
      <c r="K1332" t="str" cm="1">
        <f t="array" ref="K1332">_xlfn.XLOOKUP($A1332,MedExam_Table[[#Headers],[#Data],[Customer ID]],MedExam_Table[[#Headers],[#Data],[Diabetes Status]],"Not Found",0)</f>
        <v>Normal</v>
      </c>
      <c r="L1332" cm="1">
        <f t="array" ref="L1332">_xlfn.XLOOKUP($A1332,Hospitalisation_table[[#All],[Customer ID]],Hospitalisation_table[[#All],[Customer Age]],"Not Found",0)</f>
        <v>22</v>
      </c>
      <c r="M1332" t="str" cm="1">
        <f t="array" ref="M1332">_xlfn.XLOOKUP($A1332,Hospitalisation_table[[#All],[Customer ID]],Hospitalisation_table[[#All],[Date of Birth]],"Not Found",0)</f>
        <v>21-Oct-2000</v>
      </c>
      <c r="N1332" s="22" cm="1">
        <f t="array" ref="N1332">_xlfn.XLOOKUP($A1332,Hospitalisation_table[[#All],[Customer ID]],Hospitalisation_table[[#All],[charges]],"Not Found",0)</f>
        <v>1682.6</v>
      </c>
      <c r="O1332" t="str" cm="1">
        <f t="array" ref="O1332">_xlfn.XLOOKUP($A1332,Hospitalisation_table[[#All],[Customer ID]],Hospitalisation_table[[#All],[Hospital tier_Updated]],"Not Found",0)</f>
        <v>tier - 2</v>
      </c>
      <c r="P1332" t="str" cm="1">
        <f t="array" ref="P1332">_xlfn.XLOOKUP($A1332,Hospitalisation_table[[#All],[Customer ID]],Hospitalisation_table[[#All],[City tier_updated]],"Not Found",0)</f>
        <v>tier - 2</v>
      </c>
      <c r="Q1332" t="str" cm="1">
        <f t="array" ref="Q1332">_xlfn.XLOOKUP($A1332,Hospitalisation_table[[#All],[Customer ID]],Hospitalisation_table[[#All],[State ID Updated]],"Not Found",0)</f>
        <v>R1011</v>
      </c>
    </row>
    <row r="1333" spans="1:17" x14ac:dyDescent="0.3">
      <c r="A1333" s="14" t="s">
        <v>161</v>
      </c>
      <c r="B1333" t="str" cm="1">
        <f t="array" ref="B1333">_xlfn.XLOOKUP($A1333,CustomersName[[#All],[Customer ID]],CustomersName[[#All],[First Name]],"Not Found",0)</f>
        <v>hnthony G</v>
      </c>
      <c r="C1333" cm="1">
        <f t="array" ref="C1333">_xlfn.XLOOKUP($A1333,MedExam_Table[[#Headers],[#Data],[Customer ID]],MedExam_Table[[#Headers],[#Data],[BMI]],"Not Found",0)</f>
        <v>33.770000000000003</v>
      </c>
      <c r="D1333" cm="1">
        <f t="array" ref="D1333">_xlfn.XLOOKUP($A1333,MedExam_Table[[#Headers],[#Data],[Customer ID]],MedExam_Table[[#Headers],[#Data],[HBA1C]],"Not Found",0)</f>
        <v>6</v>
      </c>
      <c r="E1333" t="str" cm="1">
        <f t="array" ref="E1333">_xlfn.XLOOKUP($A1333,MedExam_Table[[#Headers],[#Data],[Customer ID]],MedExam_Table[[#Headers],[#Data],[Heart Issues Updated]],"Not Found",0)</f>
        <v>No</v>
      </c>
      <c r="F1333" t="str" cm="1">
        <f t="array" ref="F1333">_xlfn.XLOOKUP($A1333,MedExam_Table[[#Headers],[#Data],[Customer ID]],MedExam_Table[[#Headers],[#Data],[Any Transplants Update]],"Not Found",0)</f>
        <v>Yes</v>
      </c>
      <c r="G1333" t="str" cm="1">
        <f t="array" ref="G1333">_xlfn.XLOOKUP($A1333,MedExam_Table[[#Headers],[#Data],[Customer ID]],MedExam_Table[[#Headers],[#Data],[Cancer history]],"Not Found",0)</f>
        <v>No</v>
      </c>
      <c r="H1333" cm="1">
        <f t="array" ref="H1333">_xlfn.XLOOKUP($A1333,MedExam_Table[[#Headers],[#Data],[Customer ID]],MedExam_Table[[#Headers],[#Data],[NumberOfMajorSurgeries_updated]],"Not Found",0)</f>
        <v>1</v>
      </c>
      <c r="I1333" t="str" cm="1">
        <f t="array" ref="I1333">_xlfn.XLOOKUP($A1333,MedExam_Table[[#Headers],[#Data],[Customer ID]],MedExam_Table[[#Headers],[#Data],[Smoker Updated]],"Not Found",0)</f>
        <v>No</v>
      </c>
      <c r="J1333" t="str" cm="1">
        <f t="array" ref="J1333">_xlfn.XLOOKUP($A1333,MedExam_Table[[#Headers],[#Data],[Customer ID]],MedExam_Table[[#Headers],[#Data],[Weight Status]],"Not Found",0)</f>
        <v>Obesity</v>
      </c>
      <c r="K1333" t="str" cm="1">
        <f t="array" ref="K1333">_xlfn.XLOOKUP($A1333,MedExam_Table[[#Headers],[#Data],[Customer ID]],MedExam_Table[[#Headers],[#Data],[Diabetes Status]],"Not Found",0)</f>
        <v>Prediabetes</v>
      </c>
      <c r="L1333" cm="1">
        <f t="array" ref="L1333">_xlfn.XLOOKUP($A1333,Hospitalisation_table[[#All],[Customer ID]],Hospitalisation_table[[#All],[Customer Age]],"Not Found",0)</f>
        <v>22</v>
      </c>
      <c r="M1333" t="str" cm="1">
        <f t="array" ref="M1333">_xlfn.XLOOKUP($A1333,Hospitalisation_table[[#All],[Customer ID]],Hospitalisation_table[[#All],[Date of Birth]],"Not Found",0)</f>
        <v>10-Jun-2000</v>
      </c>
      <c r="N1333" s="22" cm="1">
        <f t="array" ref="N1333">_xlfn.XLOOKUP($A1333,Hospitalisation_table[[#All],[Customer ID]],Hospitalisation_table[[#All],[charges]],"Not Found",0)</f>
        <v>1674.63</v>
      </c>
      <c r="O1333" t="str" cm="1">
        <f t="array" ref="O1333">_xlfn.XLOOKUP($A1333,Hospitalisation_table[[#All],[Customer ID]],Hospitalisation_table[[#All],[Hospital tier_Updated]],"Not Found",0)</f>
        <v>tier - 2</v>
      </c>
      <c r="P1333" t="str" cm="1">
        <f t="array" ref="P1333">_xlfn.XLOOKUP($A1333,Hospitalisation_table[[#All],[Customer ID]],Hospitalisation_table[[#All],[City tier_updated]],"Not Found",0)</f>
        <v>tier - 2</v>
      </c>
      <c r="Q1333" t="str" cm="1">
        <f t="array" ref="Q1333">_xlfn.XLOOKUP($A1333,Hospitalisation_table[[#All],[Customer ID]],Hospitalisation_table[[#All],[State ID Updated]],"Not Found",0)</f>
        <v>R1013</v>
      </c>
    </row>
    <row r="1334" spans="1:17" x14ac:dyDescent="0.3">
      <c r="A1334" s="13" t="s">
        <v>160</v>
      </c>
      <c r="B1334" t="str" cm="1">
        <f t="array" ref="B1334">_xlfn.XLOOKUP($A1334,CustomersName[[#All],[Customer ID]],CustomersName[[#All],[First Name]],"Not Found",0)</f>
        <v>Ryan</v>
      </c>
      <c r="C1334" cm="1">
        <f t="array" ref="C1334">_xlfn.XLOOKUP($A1334,MedExam_Table[[#Headers],[#Data],[Customer ID]],MedExam_Table[[#Headers],[#Data],[BMI]],"Not Found",0)</f>
        <v>26.84</v>
      </c>
      <c r="D1334" cm="1">
        <f t="array" ref="D1334">_xlfn.XLOOKUP($A1334,MedExam_Table[[#Headers],[#Data],[Customer ID]],MedExam_Table[[#Headers],[#Data],[HBA1C]],"Not Found",0)</f>
        <v>5.99</v>
      </c>
      <c r="E1334" t="str" cm="1">
        <f t="array" ref="E1334">_xlfn.XLOOKUP($A1334,MedExam_Table[[#Headers],[#Data],[Customer ID]],MedExam_Table[[#Headers],[#Data],[Heart Issues Updated]],"Not Found",0)</f>
        <v>Yes</v>
      </c>
      <c r="F1334" t="str" cm="1">
        <f t="array" ref="F1334">_xlfn.XLOOKUP($A1334,MedExam_Table[[#Headers],[#Data],[Customer ID]],MedExam_Table[[#Headers],[#Data],[Any Transplants Update]],"Not Found",0)</f>
        <v>Yes</v>
      </c>
      <c r="G1334" t="str" cm="1">
        <f t="array" ref="G1334">_xlfn.XLOOKUP($A1334,MedExam_Table[[#Headers],[#Data],[Customer ID]],MedExam_Table[[#Headers],[#Data],[Cancer history]],"Not Found",0)</f>
        <v>No</v>
      </c>
      <c r="H1334" cm="1">
        <f t="array" ref="H1334">_xlfn.XLOOKUP($A1334,MedExam_Table[[#Headers],[#Data],[Customer ID]],MedExam_Table[[#Headers],[#Data],[NumberOfMajorSurgeries_updated]],"Not Found",0)</f>
        <v>1</v>
      </c>
      <c r="I1334" t="str" cm="1">
        <f t="array" ref="I1334">_xlfn.XLOOKUP($A1334,MedExam_Table[[#Headers],[#Data],[Customer ID]],MedExam_Table[[#Headers],[#Data],[Smoker Updated]],"Not Found",0)</f>
        <v>No</v>
      </c>
      <c r="J1334" t="str" cm="1">
        <f t="array" ref="J1334">_xlfn.XLOOKUP($A1334,MedExam_Table[[#Headers],[#Data],[Customer ID]],MedExam_Table[[#Headers],[#Data],[Weight Status]],"Not Found",0)</f>
        <v>OverWeight</v>
      </c>
      <c r="K1334" t="str" cm="1">
        <f t="array" ref="K1334">_xlfn.XLOOKUP($A1334,MedExam_Table[[#Headers],[#Data],[Customer ID]],MedExam_Table[[#Headers],[#Data],[Diabetes Status]],"Not Found",0)</f>
        <v>Prediabetes</v>
      </c>
      <c r="L1334" cm="1">
        <f t="array" ref="L1334">_xlfn.XLOOKUP($A1334,Hospitalisation_table[[#All],[Customer ID]],Hospitalisation_table[[#All],[Customer Age]],"Not Found",0)</f>
        <v>22</v>
      </c>
      <c r="M1334" t="str" cm="1">
        <f t="array" ref="M1334">_xlfn.XLOOKUP($A1334,Hospitalisation_table[[#All],[Customer ID]],Hospitalisation_table[[#All],[Date of Birth]],"Not Found",0)</f>
        <v>23-Oct-2000</v>
      </c>
      <c r="N1334" s="22" cm="1">
        <f t="array" ref="N1334">_xlfn.XLOOKUP($A1334,Hospitalisation_table[[#All],[Customer ID]],Hospitalisation_table[[#All],[charges]],"Not Found",0)</f>
        <v>1665</v>
      </c>
      <c r="O1334" t="str" cm="1">
        <f t="array" ref="O1334">_xlfn.XLOOKUP($A1334,Hospitalisation_table[[#All],[Customer ID]],Hospitalisation_table[[#All],[Hospital tier_Updated]],"Not Found",0)</f>
        <v>tier - 2</v>
      </c>
      <c r="P1334" t="str" cm="1">
        <f t="array" ref="P1334">_xlfn.XLOOKUP($A1334,Hospitalisation_table[[#All],[Customer ID]],Hospitalisation_table[[#All],[City tier_updated]],"Not Found",0)</f>
        <v>tier - 2</v>
      </c>
      <c r="Q1334" t="str" cm="1">
        <f t="array" ref="Q1334">_xlfn.XLOOKUP($A1334,Hospitalisation_table[[#All],[Customer ID]],Hospitalisation_table[[#All],[State ID Updated]],"Not Found",0)</f>
        <v>R1013</v>
      </c>
    </row>
    <row r="1335" spans="1:17" x14ac:dyDescent="0.3">
      <c r="A1335" s="14" t="s">
        <v>159</v>
      </c>
      <c r="B1335" t="str" cm="1">
        <f t="array" ref="B1335">_xlfn.XLOOKUP($A1335,CustomersName[[#All],[Customer ID]],CustomersName[[#All],[First Name]],"Not Found",0)</f>
        <v>Erhc N</v>
      </c>
      <c r="C1335" cm="1">
        <f t="array" ref="C1335">_xlfn.XLOOKUP($A1335,MedExam_Table[[#Headers],[#Data],[Customer ID]],MedExam_Table[[#Headers],[#Data],[BMI]],"Not Found",0)</f>
        <v>35.53</v>
      </c>
      <c r="D1335" cm="1">
        <f t="array" ref="D1335">_xlfn.XLOOKUP($A1335,MedExam_Table[[#Headers],[#Data],[Customer ID]],MedExam_Table[[#Headers],[#Data],[HBA1C]],"Not Found",0)</f>
        <v>4.3600000000000003</v>
      </c>
      <c r="E1335" t="str" cm="1">
        <f t="array" ref="E1335">_xlfn.XLOOKUP($A1335,MedExam_Table[[#Headers],[#Data],[Customer ID]],MedExam_Table[[#Headers],[#Data],[Heart Issues Updated]],"Not Found",0)</f>
        <v>No</v>
      </c>
      <c r="F1335" t="str" cm="1">
        <f t="array" ref="F1335">_xlfn.XLOOKUP($A1335,MedExam_Table[[#Headers],[#Data],[Customer ID]],MedExam_Table[[#Headers],[#Data],[Any Transplants Update]],"Not Found",0)</f>
        <v>No</v>
      </c>
      <c r="G1335" t="str" cm="1">
        <f t="array" ref="G1335">_xlfn.XLOOKUP($A1335,MedExam_Table[[#Headers],[#Data],[Customer ID]],MedExam_Table[[#Headers],[#Data],[Cancer history]],"Not Found",0)</f>
        <v>Yes</v>
      </c>
      <c r="H1335" cm="1">
        <f t="array" ref="H1335">_xlfn.XLOOKUP($A1335,MedExam_Table[[#Headers],[#Data],[Customer ID]],MedExam_Table[[#Headers],[#Data],[NumberOfMajorSurgeries_updated]],"Not Found",0)</f>
        <v>1</v>
      </c>
      <c r="I1335" t="str" cm="1">
        <f t="array" ref="I1335">_xlfn.XLOOKUP($A1335,MedExam_Table[[#Headers],[#Data],[Customer ID]],MedExam_Table[[#Headers],[#Data],[Smoker Updated]],"Not Found",0)</f>
        <v>No</v>
      </c>
      <c r="J1335" t="str" cm="1">
        <f t="array" ref="J1335">_xlfn.XLOOKUP($A1335,MedExam_Table[[#Headers],[#Data],[Customer ID]],MedExam_Table[[#Headers],[#Data],[Weight Status]],"Not Found",0)</f>
        <v>Obesity</v>
      </c>
      <c r="K1335" t="str" cm="1">
        <f t="array" ref="K1335">_xlfn.XLOOKUP($A1335,MedExam_Table[[#Headers],[#Data],[Customer ID]],MedExam_Table[[#Headers],[#Data],[Diabetes Status]],"Not Found",0)</f>
        <v>Normal</v>
      </c>
      <c r="L1335" cm="1">
        <f t="array" ref="L1335">_xlfn.XLOOKUP($A1335,Hospitalisation_table[[#All],[Customer ID]],Hospitalisation_table[[#All],[Customer Age]],"Not Found",0)</f>
        <v>19</v>
      </c>
      <c r="M1335" t="str" cm="1">
        <f t="array" ref="M1335">_xlfn.XLOOKUP($A1335,Hospitalisation_table[[#All],[Customer ID]],Hospitalisation_table[[#All],[Date of Birth]],"Not Found",0)</f>
        <v>30-Dec-2003</v>
      </c>
      <c r="N1335" s="22" cm="1">
        <f t="array" ref="N1335">_xlfn.XLOOKUP($A1335,Hospitalisation_table[[#All],[Customer ID]],Hospitalisation_table[[#All],[charges]],"Not Found",0)</f>
        <v>1646.43</v>
      </c>
      <c r="O1335" t="str" cm="1">
        <f t="array" ref="O1335">_xlfn.XLOOKUP($A1335,Hospitalisation_table[[#All],[Customer ID]],Hospitalisation_table[[#All],[Hospital tier_Updated]],"Not Found",0)</f>
        <v>tier - 2</v>
      </c>
      <c r="P1335" t="str" cm="1">
        <f t="array" ref="P1335">_xlfn.XLOOKUP($A1335,Hospitalisation_table[[#All],[Customer ID]],Hospitalisation_table[[#All],[City tier_updated]],"Not Found",0)</f>
        <v>tier - 1</v>
      </c>
      <c r="Q1335" t="str" cm="1">
        <f t="array" ref="Q1335">_xlfn.XLOOKUP($A1335,Hospitalisation_table[[#All],[Customer ID]],Hospitalisation_table[[#All],[State ID Updated]],"Not Found",0)</f>
        <v>R1012</v>
      </c>
    </row>
    <row r="1336" spans="1:17" x14ac:dyDescent="0.3">
      <c r="A1336" s="13" t="s">
        <v>2351</v>
      </c>
      <c r="B1336" t="str" cm="1">
        <f t="array" ref="B1336">_xlfn.XLOOKUP($A1336,CustomersName[[#All],[Customer ID]],CustomersName[[#All],[First Name]],"Not Found",0)</f>
        <v>Madhlyn C</v>
      </c>
      <c r="C1336" cm="1">
        <f t="array" ref="C1336">_xlfn.XLOOKUP($A1336,MedExam_Table[[#Headers],[#Data],[Customer ID]],MedExam_Table[[#Headers],[#Data],[BMI]],"Not Found",0)</f>
        <v>32.200000000000003</v>
      </c>
      <c r="D1336" cm="1">
        <f t="array" ref="D1336">_xlfn.XLOOKUP($A1336,MedExam_Table[[#Headers],[#Data],[Customer ID]],MedExam_Table[[#Headers],[#Data],[HBA1C]],"Not Found",0)</f>
        <v>6.22</v>
      </c>
      <c r="E1336" t="str" cm="1">
        <f t="array" ref="E1336">_xlfn.XLOOKUP($A1336,MedExam_Table[[#Headers],[#Data],[Customer ID]],MedExam_Table[[#Headers],[#Data],[Heart Issues Updated]],"Not Found",0)</f>
        <v>Yes</v>
      </c>
      <c r="F1336" t="str" cm="1">
        <f t="array" ref="F1336">_xlfn.XLOOKUP($A1336,MedExam_Table[[#Headers],[#Data],[Customer ID]],MedExam_Table[[#Headers],[#Data],[Any Transplants Update]],"Not Found",0)</f>
        <v>No</v>
      </c>
      <c r="G1336" t="str" cm="1">
        <f t="array" ref="G1336">_xlfn.XLOOKUP($A1336,MedExam_Table[[#Headers],[#Data],[Customer ID]],MedExam_Table[[#Headers],[#Data],[Cancer history]],"Not Found",0)</f>
        <v>No</v>
      </c>
      <c r="H1336" cm="1">
        <f t="array" ref="H1336">_xlfn.XLOOKUP($A1336,MedExam_Table[[#Headers],[#Data],[Customer ID]],MedExam_Table[[#Headers],[#Data],[NumberOfMajorSurgeries_updated]],"Not Found",0)</f>
        <v>2</v>
      </c>
      <c r="I1336" t="str" cm="1">
        <f t="array" ref="I1336">_xlfn.XLOOKUP($A1336,MedExam_Table[[#Headers],[#Data],[Customer ID]],MedExam_Table[[#Headers],[#Data],[Smoker Updated]],"Not Found",0)</f>
        <v>Yes</v>
      </c>
      <c r="J1336" t="str" cm="1">
        <f t="array" ref="J1336">_xlfn.XLOOKUP($A1336,MedExam_Table[[#Headers],[#Data],[Customer ID]],MedExam_Table[[#Headers],[#Data],[Weight Status]],"Not Found",0)</f>
        <v>Obesity</v>
      </c>
      <c r="K1336" t="str" cm="1">
        <f t="array" ref="K1336">_xlfn.XLOOKUP($A1336,MedExam_Table[[#Headers],[#Data],[Customer ID]],MedExam_Table[[#Headers],[#Data],[Diabetes Status]],"Not Found",0)</f>
        <v>Prediabetes</v>
      </c>
      <c r="L1336" cm="1">
        <f t="array" ref="L1336">_xlfn.XLOOKUP($A1336,Hospitalisation_table[[#All],[Customer ID]],Hospitalisation_table[[#All],[Customer Age]],"Not Found",0)</f>
        <v>63</v>
      </c>
      <c r="M1336" t="str" cm="1">
        <f t="array" ref="M1336">_xlfn.XLOOKUP($A1336,Hospitalisation_table[[#All],[Customer ID]],Hospitalisation_table[[#All],[Date of Birth]],"Not Found",0)</f>
        <v>4-Oct-1959</v>
      </c>
      <c r="N1336" s="22" cm="1">
        <f t="array" ref="N1336">_xlfn.XLOOKUP($A1336,Hospitalisation_table[[#All],[Customer ID]],Hospitalisation_table[[#All],[charges]],"Not Found",0)</f>
        <v>47305.31</v>
      </c>
      <c r="O1336" t="str" cm="1">
        <f t="array" ref="O1336">_xlfn.XLOOKUP($A1336,Hospitalisation_table[[#All],[Customer ID]],Hospitalisation_table[[#All],[Hospital tier_Updated]],"Not Found",0)</f>
        <v>tier - 2</v>
      </c>
      <c r="P1336" t="str" cm="1">
        <f t="array" ref="P1336">_xlfn.XLOOKUP($A1336,Hospitalisation_table[[#All],[Customer ID]],Hospitalisation_table[[#All],[City tier_updated]],"Not Found",0)</f>
        <v>tier - 1</v>
      </c>
      <c r="Q1336" t="str" cm="1">
        <f t="array" ref="Q1336">_xlfn.XLOOKUP($A1336,Hospitalisation_table[[#All],[Customer ID]],Hospitalisation_table[[#All],[State ID Updated]],"Not Found",0)</f>
        <v>R1011</v>
      </c>
    </row>
    <row r="1337" spans="1:17" x14ac:dyDescent="0.3">
      <c r="A1337" s="14" t="s">
        <v>2153</v>
      </c>
      <c r="B1337" t="str" cm="1">
        <f t="array" ref="B1337">_xlfn.XLOOKUP($A1337,CustomersName[[#All],[Customer ID]],CustomersName[[#All],[First Name]],"Not Found",0)</f>
        <v>RickhE</v>
      </c>
      <c r="C1337" cm="1">
        <f t="array" ref="C1337">_xlfn.XLOOKUP($A1337,MedExam_Table[[#Headers],[#Data],[Customer ID]],MedExam_Table[[#Headers],[#Data],[BMI]],"Not Found",0)</f>
        <v>53.25</v>
      </c>
      <c r="D1337" cm="1">
        <f t="array" ref="D1337">_xlfn.XLOOKUP($A1337,MedExam_Table[[#Headers],[#Data],[Customer ID]],MedExam_Table[[#Headers],[#Data],[HBA1C]],"Not Found",0)</f>
        <v>6.11</v>
      </c>
      <c r="E1337" t="str" cm="1">
        <f t="array" ref="E1337">_xlfn.XLOOKUP($A1337,MedExam_Table[[#Headers],[#Data],[Customer ID]],MedExam_Table[[#Headers],[#Data],[Heart Issues Updated]],"Not Found",0)</f>
        <v>Yes</v>
      </c>
      <c r="F1337" t="str" cm="1">
        <f t="array" ref="F1337">_xlfn.XLOOKUP($A1337,MedExam_Table[[#Headers],[#Data],[Customer ID]],MedExam_Table[[#Headers],[#Data],[Any Transplants Update]],"Not Found",0)</f>
        <v>No</v>
      </c>
      <c r="G1337" t="str" cm="1">
        <f t="array" ref="G1337">_xlfn.XLOOKUP($A1337,MedExam_Table[[#Headers],[#Data],[Customer ID]],MedExam_Table[[#Headers],[#Data],[Cancer history]],"Not Found",0)</f>
        <v>Yes</v>
      </c>
      <c r="H1337" cm="1">
        <f t="array" ref="H1337">_xlfn.XLOOKUP($A1337,MedExam_Table[[#Headers],[#Data],[Customer ID]],MedExam_Table[[#Headers],[#Data],[NumberOfMajorSurgeries_updated]],"Not Found",0)</f>
        <v>1</v>
      </c>
      <c r="I1337" t="str" cm="1">
        <f t="array" ref="I1337">_xlfn.XLOOKUP($A1337,MedExam_Table[[#Headers],[#Data],[Customer ID]],MedExam_Table[[#Headers],[#Data],[Smoker Updated]],"Not Found",0)</f>
        <v>Yes</v>
      </c>
      <c r="J1337" t="str" cm="1">
        <f t="array" ref="J1337">_xlfn.XLOOKUP($A1337,MedExam_Table[[#Headers],[#Data],[Customer ID]],MedExam_Table[[#Headers],[#Data],[Weight Status]],"Not Found",0)</f>
        <v>Obesity</v>
      </c>
      <c r="K1337" t="str" cm="1">
        <f t="array" ref="K1337">_xlfn.XLOOKUP($A1337,MedExam_Table[[#Headers],[#Data],[Customer ID]],MedExam_Table[[#Headers],[#Data],[Diabetes Status]],"Not Found",0)</f>
        <v>Prediabetes</v>
      </c>
      <c r="L1337" cm="1">
        <f t="array" ref="L1337">_xlfn.XLOOKUP($A1337,Hospitalisation_table[[#All],[Customer ID]],Hospitalisation_table[[#All],[Customer Age]],"Not Found",0)</f>
        <v>25</v>
      </c>
      <c r="M1337" t="str" cm="1">
        <f t="array" ref="M1337">_xlfn.XLOOKUP($A1337,Hospitalisation_table[[#All],[Customer ID]],Hospitalisation_table[[#All],[Date of Birth]],"Not Found",0)</f>
        <v>9-Jul-1997</v>
      </c>
      <c r="N1337" s="22" cm="1">
        <f t="array" ref="N1337">_xlfn.XLOOKUP($A1337,Hospitalisation_table[[#All],[Customer ID]],Hospitalisation_table[[#All],[charges]],"Not Found",0)</f>
        <v>35302.089999999997</v>
      </c>
      <c r="O1337" t="str" cm="1">
        <f t="array" ref="O1337">_xlfn.XLOOKUP($A1337,Hospitalisation_table[[#All],[Customer ID]],Hospitalisation_table[[#All],[Hospital tier_Updated]],"Not Found",0)</f>
        <v>tier - 1</v>
      </c>
      <c r="P1337" t="str" cm="1">
        <f t="array" ref="P1337">_xlfn.XLOOKUP($A1337,Hospitalisation_table[[#All],[Customer ID]],Hospitalisation_table[[#All],[City tier_updated]],"Not Found",0)</f>
        <v>tier - 2</v>
      </c>
      <c r="Q1337" t="str" cm="1">
        <f t="array" ref="Q1337">_xlfn.XLOOKUP($A1337,Hospitalisation_table[[#All],[Customer ID]],Hospitalisation_table[[#All],[State ID Updated]],"Not Found",0)</f>
        <v>R1011</v>
      </c>
    </row>
    <row r="1338" spans="1:17" x14ac:dyDescent="0.3">
      <c r="A1338" s="13" t="s">
        <v>158</v>
      </c>
      <c r="B1338" t="str" cm="1">
        <f t="array" ref="B1338">_xlfn.XLOOKUP($A1338,CustomersName[[#All],[Customer ID]],CustomersName[[#All],[First Name]],"Not Found",0)</f>
        <v>Connor</v>
      </c>
      <c r="C1338" cm="1">
        <f t="array" ref="C1338">_xlfn.XLOOKUP($A1338,MedExam_Table[[#Headers],[#Data],[Customer ID]],MedExam_Table[[#Headers],[#Data],[BMI]],"Not Found",0)</f>
        <v>30.59</v>
      </c>
      <c r="D1338" cm="1">
        <f t="array" ref="D1338">_xlfn.XLOOKUP($A1338,MedExam_Table[[#Headers],[#Data],[Customer ID]],MedExam_Table[[#Headers],[#Data],[HBA1C]],"Not Found",0)</f>
        <v>4.41</v>
      </c>
      <c r="E1338" t="str" cm="1">
        <f t="array" ref="E1338">_xlfn.XLOOKUP($A1338,MedExam_Table[[#Headers],[#Data],[Customer ID]],MedExam_Table[[#Headers],[#Data],[Heart Issues Updated]],"Not Found",0)</f>
        <v>No</v>
      </c>
      <c r="F1338" t="str" cm="1">
        <f t="array" ref="F1338">_xlfn.XLOOKUP($A1338,MedExam_Table[[#Headers],[#Data],[Customer ID]],MedExam_Table[[#Headers],[#Data],[Any Transplants Update]],"Not Found",0)</f>
        <v>No</v>
      </c>
      <c r="G1338" t="str" cm="1">
        <f t="array" ref="G1338">_xlfn.XLOOKUP($A1338,MedExam_Table[[#Headers],[#Data],[Customer ID]],MedExam_Table[[#Headers],[#Data],[Cancer history]],"Not Found",0)</f>
        <v>Yes</v>
      </c>
      <c r="H1338" cm="1">
        <f t="array" ref="H1338">_xlfn.XLOOKUP($A1338,MedExam_Table[[#Headers],[#Data],[Customer ID]],MedExam_Table[[#Headers],[#Data],[NumberOfMajorSurgeries_updated]],"Not Found",0)</f>
        <v>1</v>
      </c>
      <c r="I1338" t="str" cm="1">
        <f t="array" ref="I1338">_xlfn.XLOOKUP($A1338,MedExam_Table[[#Headers],[#Data],[Customer ID]],MedExam_Table[[#Headers],[#Data],[Smoker Updated]],"Not Found",0)</f>
        <v>No</v>
      </c>
      <c r="J1338" t="str" cm="1">
        <f t="array" ref="J1338">_xlfn.XLOOKUP($A1338,MedExam_Table[[#Headers],[#Data],[Customer ID]],MedExam_Table[[#Headers],[#Data],[Weight Status]],"Not Found",0)</f>
        <v>Obesity</v>
      </c>
      <c r="K1338" t="str" cm="1">
        <f t="array" ref="K1338">_xlfn.XLOOKUP($A1338,MedExam_Table[[#Headers],[#Data],[Customer ID]],MedExam_Table[[#Headers],[#Data],[Diabetes Status]],"Not Found",0)</f>
        <v>Normal</v>
      </c>
      <c r="L1338" cm="1">
        <f t="array" ref="L1338">_xlfn.XLOOKUP($A1338,Hospitalisation_table[[#All],[Customer ID]],Hospitalisation_table[[#All],[Customer Age]],"Not Found",0)</f>
        <v>19</v>
      </c>
      <c r="M1338" t="str" cm="1">
        <f t="array" ref="M1338">_xlfn.XLOOKUP($A1338,Hospitalisation_table[[#All],[Customer ID]],Hospitalisation_table[[#All],[Date of Birth]],"Not Found",0)</f>
        <v>21-Aug-2003</v>
      </c>
      <c r="N1338" s="22" cm="1">
        <f t="array" ref="N1338">_xlfn.XLOOKUP($A1338,Hospitalisation_table[[#All],[Customer ID]],Hospitalisation_table[[#All],[charges]],"Not Found",0)</f>
        <v>1639.56</v>
      </c>
      <c r="O1338" t="str" cm="1">
        <f t="array" ref="O1338">_xlfn.XLOOKUP($A1338,Hospitalisation_table[[#All],[Customer ID]],Hospitalisation_table[[#All],[Hospital tier_Updated]],"Not Found",0)</f>
        <v>tier - 2</v>
      </c>
      <c r="P1338" t="str" cm="1">
        <f t="array" ref="P1338">_xlfn.XLOOKUP($A1338,Hospitalisation_table[[#All],[Customer ID]],Hospitalisation_table[[#All],[City tier_updated]],"Not Found",0)</f>
        <v>tier - 2</v>
      </c>
      <c r="Q1338" t="str" cm="1">
        <f t="array" ref="Q1338">_xlfn.XLOOKUP($A1338,Hospitalisation_table[[#All],[Customer ID]],Hospitalisation_table[[#All],[State ID Updated]],"Not Found",0)</f>
        <v>R1012</v>
      </c>
    </row>
    <row r="1339" spans="1:17" x14ac:dyDescent="0.3">
      <c r="A1339" s="14" t="s">
        <v>157</v>
      </c>
      <c r="B1339" t="str" cm="1">
        <f t="array" ref="B1339">_xlfn.XLOOKUP($A1339,CustomersName[[#All],[Customer ID]],CustomersName[[#All],[First Name]],"Not Found",0)</f>
        <v>Patrhck H.</v>
      </c>
      <c r="C1339" cm="1">
        <f t="array" ref="C1339">_xlfn.XLOOKUP($A1339,MedExam_Table[[#Headers],[#Data],[Customer ID]],MedExam_Table[[#Headers],[#Data],[BMI]],"Not Found",0)</f>
        <v>30.59</v>
      </c>
      <c r="D1339" cm="1">
        <f t="array" ref="D1339">_xlfn.XLOOKUP($A1339,MedExam_Table[[#Headers],[#Data],[Customer ID]],MedExam_Table[[#Headers],[#Data],[HBA1C]],"Not Found",0)</f>
        <v>4.17</v>
      </c>
      <c r="E1339" t="str" cm="1">
        <f t="array" ref="E1339">_xlfn.XLOOKUP($A1339,MedExam_Table[[#Headers],[#Data],[Customer ID]],MedExam_Table[[#Headers],[#Data],[Heart Issues Updated]],"Not Found",0)</f>
        <v>No</v>
      </c>
      <c r="F1339" t="str" cm="1">
        <f t="array" ref="F1339">_xlfn.XLOOKUP($A1339,MedExam_Table[[#Headers],[#Data],[Customer ID]],MedExam_Table[[#Headers],[#Data],[Any Transplants Update]],"Not Found",0)</f>
        <v>No</v>
      </c>
      <c r="G1339" t="str" cm="1">
        <f t="array" ref="G1339">_xlfn.XLOOKUP($A1339,MedExam_Table[[#Headers],[#Data],[Customer ID]],MedExam_Table[[#Headers],[#Data],[Cancer history]],"Not Found",0)</f>
        <v>Yes</v>
      </c>
      <c r="H1339" cm="1">
        <f t="array" ref="H1339">_xlfn.XLOOKUP($A1339,MedExam_Table[[#Headers],[#Data],[Customer ID]],MedExam_Table[[#Headers],[#Data],[NumberOfMajorSurgeries_updated]],"Not Found",0)</f>
        <v>1</v>
      </c>
      <c r="I1339" t="str" cm="1">
        <f t="array" ref="I1339">_xlfn.XLOOKUP($A1339,MedExam_Table[[#Headers],[#Data],[Customer ID]],MedExam_Table[[#Headers],[#Data],[Smoker Updated]],"Not Found",0)</f>
        <v>No</v>
      </c>
      <c r="J1339" t="str" cm="1">
        <f t="array" ref="J1339">_xlfn.XLOOKUP($A1339,MedExam_Table[[#Headers],[#Data],[Customer ID]],MedExam_Table[[#Headers],[#Data],[Weight Status]],"Not Found",0)</f>
        <v>Obesity</v>
      </c>
      <c r="K1339" t="str" cm="1">
        <f t="array" ref="K1339">_xlfn.XLOOKUP($A1339,MedExam_Table[[#Headers],[#Data],[Customer ID]],MedExam_Table[[#Headers],[#Data],[Diabetes Status]],"Not Found",0)</f>
        <v>Normal</v>
      </c>
      <c r="L1339" cm="1">
        <f t="array" ref="L1339">_xlfn.XLOOKUP($A1339,Hospitalisation_table[[#All],[Customer ID]],Hospitalisation_table[[#All],[Customer Age]],"Not Found",0)</f>
        <v>19</v>
      </c>
      <c r="M1339" t="str" cm="1">
        <f t="array" ref="M1339">_xlfn.XLOOKUP($A1339,Hospitalisation_table[[#All],[Customer ID]],Hospitalisation_table[[#All],[Date of Birth]],"Not Found",0)</f>
        <v>16-Sep-2003</v>
      </c>
      <c r="N1339" s="22" cm="1">
        <f t="array" ref="N1339">_xlfn.XLOOKUP($A1339,Hospitalisation_table[[#All],[Customer ID]],Hospitalisation_table[[#All],[charges]],"Not Found",0)</f>
        <v>1639.56</v>
      </c>
      <c r="O1339" t="str" cm="1">
        <f t="array" ref="O1339">_xlfn.XLOOKUP($A1339,Hospitalisation_table[[#All],[Customer ID]],Hospitalisation_table[[#All],[Hospital tier_Updated]],"Not Found",0)</f>
        <v>tier - 2</v>
      </c>
      <c r="P1339" t="str" cm="1">
        <f t="array" ref="P1339">_xlfn.XLOOKUP($A1339,Hospitalisation_table[[#All],[Customer ID]],Hospitalisation_table[[#All],[City tier_updated]],"Not Found",0)</f>
        <v>tier - 2</v>
      </c>
      <c r="Q1339" t="str" cm="1">
        <f t="array" ref="Q1339">_xlfn.XLOOKUP($A1339,Hospitalisation_table[[#All],[Customer ID]],Hospitalisation_table[[#All],[State ID Updated]],"Not Found",0)</f>
        <v>R1012</v>
      </c>
    </row>
    <row r="1340" spans="1:17" x14ac:dyDescent="0.3">
      <c r="A1340" s="13" t="s">
        <v>156</v>
      </c>
      <c r="B1340" t="str" cm="1">
        <f t="array" ref="B1340">_xlfn.XLOOKUP($A1340,CustomersName[[#All],[Customer ID]],CustomersName[[#All],[First Name]],"Not Found",0)</f>
        <v>Tyler</v>
      </c>
      <c r="C1340" cm="1">
        <f t="array" ref="C1340">_xlfn.XLOOKUP($A1340,MedExam_Table[[#Headers],[#Data],[Customer ID]],MedExam_Table[[#Headers],[#Data],[BMI]],"Not Found",0)</f>
        <v>27.835000000000001</v>
      </c>
      <c r="D1340" cm="1">
        <f t="array" ref="D1340">_xlfn.XLOOKUP($A1340,MedExam_Table[[#Headers],[#Data],[Customer ID]],MedExam_Table[[#Headers],[#Data],[HBA1C]],"Not Found",0)</f>
        <v>4.4400000000000004</v>
      </c>
      <c r="E1340" t="str" cm="1">
        <f t="array" ref="E1340">_xlfn.XLOOKUP($A1340,MedExam_Table[[#Headers],[#Data],[Customer ID]],MedExam_Table[[#Headers],[#Data],[Heart Issues Updated]],"Not Found",0)</f>
        <v>No</v>
      </c>
      <c r="F1340" t="str" cm="1">
        <f t="array" ref="F1340">_xlfn.XLOOKUP($A1340,MedExam_Table[[#Headers],[#Data],[Customer ID]],MedExam_Table[[#Headers],[#Data],[Any Transplants Update]],"Not Found",0)</f>
        <v>No</v>
      </c>
      <c r="G1340" t="str" cm="1">
        <f t="array" ref="G1340">_xlfn.XLOOKUP($A1340,MedExam_Table[[#Headers],[#Data],[Customer ID]],MedExam_Table[[#Headers],[#Data],[Cancer history]],"Not Found",0)</f>
        <v>Yes</v>
      </c>
      <c r="H1340" cm="1">
        <f t="array" ref="H1340">_xlfn.XLOOKUP($A1340,MedExam_Table[[#Headers],[#Data],[Customer ID]],MedExam_Table[[#Headers],[#Data],[NumberOfMajorSurgeries_updated]],"Not Found",0)</f>
        <v>1</v>
      </c>
      <c r="I1340" t="str" cm="1">
        <f t="array" ref="I1340">_xlfn.XLOOKUP($A1340,MedExam_Table[[#Headers],[#Data],[Customer ID]],MedExam_Table[[#Headers],[#Data],[Smoker Updated]],"Not Found",0)</f>
        <v>No</v>
      </c>
      <c r="J1340" t="str" cm="1">
        <f t="array" ref="J1340">_xlfn.XLOOKUP($A1340,MedExam_Table[[#Headers],[#Data],[Customer ID]],MedExam_Table[[#Headers],[#Data],[Weight Status]],"Not Found",0)</f>
        <v>OverWeight</v>
      </c>
      <c r="K1340" t="str" cm="1">
        <f t="array" ref="K1340">_xlfn.XLOOKUP($A1340,MedExam_Table[[#Headers],[#Data],[Customer ID]],MedExam_Table[[#Headers],[#Data],[Diabetes Status]],"Not Found",0)</f>
        <v>Normal</v>
      </c>
      <c r="L1340" cm="1">
        <f t="array" ref="L1340">_xlfn.XLOOKUP($A1340,Hospitalisation_table[[#All],[Customer ID]],Hospitalisation_table[[#All],[Customer Age]],"Not Found",0)</f>
        <v>19</v>
      </c>
      <c r="M1340" t="str" cm="1">
        <f t="array" ref="M1340">_xlfn.XLOOKUP($A1340,Hospitalisation_table[[#All],[Customer ID]],Hospitalisation_table[[#All],[Date of Birth]],"Not Found",0)</f>
        <v>30-Dec-2003</v>
      </c>
      <c r="N1340" s="22" cm="1">
        <f t="array" ref="N1340">_xlfn.XLOOKUP($A1340,Hospitalisation_table[[#All],[Customer ID]],Hospitalisation_table[[#All],[charges]],"Not Found",0)</f>
        <v>1635.73</v>
      </c>
      <c r="O1340" t="str" cm="1">
        <f t="array" ref="O1340">_xlfn.XLOOKUP($A1340,Hospitalisation_table[[#All],[Customer ID]],Hospitalisation_table[[#All],[Hospital tier_Updated]],"Not Found",0)</f>
        <v>tier - 2</v>
      </c>
      <c r="P1340" t="str" cm="1">
        <f t="array" ref="P1340">_xlfn.XLOOKUP($A1340,Hospitalisation_table[[#All],[Customer ID]],Hospitalisation_table[[#All],[City tier_updated]],"Not Found",0)</f>
        <v>tier - 3</v>
      </c>
      <c r="Q1340" t="str" cm="1">
        <f t="array" ref="Q1340">_xlfn.XLOOKUP($A1340,Hospitalisation_table[[#All],[Customer ID]],Hospitalisation_table[[#All],[State ID Updated]],"Not Found",0)</f>
        <v>R1012</v>
      </c>
    </row>
    <row r="1341" spans="1:17" x14ac:dyDescent="0.3">
      <c r="A1341" s="14" t="s">
        <v>155</v>
      </c>
      <c r="B1341" t="str" cm="1">
        <f t="array" ref="B1341">_xlfn.XLOOKUP($A1341,CustomersName[[#All],[Customer ID]],CustomersName[[#All],[First Name]],"Not Found",0)</f>
        <v>Debhrah L.</v>
      </c>
      <c r="C1341" cm="1">
        <f t="array" ref="C1341">_xlfn.XLOOKUP($A1341,MedExam_Table[[#Headers],[#Data],[Customer ID]],MedExam_Table[[#Headers],[#Data],[BMI]],"Not Found",0)</f>
        <v>40.26</v>
      </c>
      <c r="D1341" cm="1">
        <f t="array" ref="D1341">_xlfn.XLOOKUP($A1341,MedExam_Table[[#Headers],[#Data],[Customer ID]],MedExam_Table[[#Headers],[#Data],[HBA1C]],"Not Found",0)</f>
        <v>5.52</v>
      </c>
      <c r="E1341" t="str" cm="1">
        <f t="array" ref="E1341">_xlfn.XLOOKUP($A1341,MedExam_Table[[#Headers],[#Data],[Customer ID]],MedExam_Table[[#Headers],[#Data],[Heart Issues Updated]],"Not Found",0)</f>
        <v>No</v>
      </c>
      <c r="F1341" t="str" cm="1">
        <f t="array" ref="F1341">_xlfn.XLOOKUP($A1341,MedExam_Table[[#Headers],[#Data],[Customer ID]],MedExam_Table[[#Headers],[#Data],[Any Transplants Update]],"Not Found",0)</f>
        <v>Yes</v>
      </c>
      <c r="G1341" t="str" cm="1">
        <f t="array" ref="G1341">_xlfn.XLOOKUP($A1341,MedExam_Table[[#Headers],[#Data],[Customer ID]],MedExam_Table[[#Headers],[#Data],[Cancer history]],"Not Found",0)</f>
        <v>No</v>
      </c>
      <c r="H1341" cm="1">
        <f t="array" ref="H1341">_xlfn.XLOOKUP($A1341,MedExam_Table[[#Headers],[#Data],[Customer ID]],MedExam_Table[[#Headers],[#Data],[NumberOfMajorSurgeries_updated]],"Not Found",0)</f>
        <v>1</v>
      </c>
      <c r="I1341" t="str" cm="1">
        <f t="array" ref="I1341">_xlfn.XLOOKUP($A1341,MedExam_Table[[#Headers],[#Data],[Customer ID]],MedExam_Table[[#Headers],[#Data],[Smoker Updated]],"Not Found",0)</f>
        <v>No</v>
      </c>
      <c r="J1341" t="str" cm="1">
        <f t="array" ref="J1341">_xlfn.XLOOKUP($A1341,MedExam_Table[[#Headers],[#Data],[Customer ID]],MedExam_Table[[#Headers],[#Data],[Weight Status]],"Not Found",0)</f>
        <v>Obesity</v>
      </c>
      <c r="K1341" t="str" cm="1">
        <f t="array" ref="K1341">_xlfn.XLOOKUP($A1341,MedExam_Table[[#Headers],[#Data],[Customer ID]],MedExam_Table[[#Headers],[#Data],[Diabetes Status]],"Not Found",0)</f>
        <v>Normal</v>
      </c>
      <c r="L1341" cm="1">
        <f t="array" ref="L1341">_xlfn.XLOOKUP($A1341,Hospitalisation_table[[#All],[Customer ID]],Hospitalisation_table[[#All],[Customer Age]],"Not Found",0)</f>
        <v>18</v>
      </c>
      <c r="M1341" t="str" cm="1">
        <f t="array" ref="M1341">_xlfn.XLOOKUP($A1341,Hospitalisation_table[[#All],[Customer ID]],Hospitalisation_table[[#All],[Date of Birth]],"Not Found",0)</f>
        <v>13-Jun-2004</v>
      </c>
      <c r="N1341" s="22" cm="1">
        <f t="array" ref="N1341">_xlfn.XLOOKUP($A1341,Hospitalisation_table[[#All],[Customer ID]],Hospitalisation_table[[#All],[charges]],"Not Found",0)</f>
        <v>1634.57</v>
      </c>
      <c r="O1341" t="str" cm="1">
        <f t="array" ref="O1341">_xlfn.XLOOKUP($A1341,Hospitalisation_table[[#All],[Customer ID]],Hospitalisation_table[[#All],[Hospital tier_Updated]],"Not Found",0)</f>
        <v>tier - 2</v>
      </c>
      <c r="P1341" t="str" cm="1">
        <f t="array" ref="P1341">_xlfn.XLOOKUP($A1341,Hospitalisation_table[[#All],[Customer ID]],Hospitalisation_table[[#All],[City tier_updated]],"Not Found",0)</f>
        <v>tier - 2</v>
      </c>
      <c r="Q1341" t="str" cm="1">
        <f t="array" ref="Q1341">_xlfn.XLOOKUP($A1341,Hospitalisation_table[[#All],[Customer ID]],Hospitalisation_table[[#All],[State ID Updated]],"Not Found",0)</f>
        <v>R1013</v>
      </c>
    </row>
    <row r="1342" spans="1:17" x14ac:dyDescent="0.3">
      <c r="A1342" s="13" t="s">
        <v>154</v>
      </c>
      <c r="B1342" t="str" cm="1">
        <f t="array" ref="B1342">_xlfn.XLOOKUP($A1342,CustomersName[[#All],[Customer ID]],CustomersName[[#All],[First Name]],"Not Found",0)</f>
        <v>Andhea K</v>
      </c>
      <c r="C1342" cm="1">
        <f t="array" ref="C1342">_xlfn.XLOOKUP($A1342,MedExam_Table[[#Headers],[#Data],[Customer ID]],MedExam_Table[[#Headers],[#Data],[BMI]],"Not Found",0)</f>
        <v>39.82</v>
      </c>
      <c r="D1342" cm="1">
        <f t="array" ref="D1342">_xlfn.XLOOKUP($A1342,MedExam_Table[[#Headers],[#Data],[Customer ID]],MedExam_Table[[#Headers],[#Data],[HBA1C]],"Not Found",0)</f>
        <v>6.01</v>
      </c>
      <c r="E1342" t="str" cm="1">
        <f t="array" ref="E1342">_xlfn.XLOOKUP($A1342,MedExam_Table[[#Headers],[#Data],[Customer ID]],MedExam_Table[[#Headers],[#Data],[Heart Issues Updated]],"Not Found",0)</f>
        <v>No</v>
      </c>
      <c r="F1342" t="str" cm="1">
        <f t="array" ref="F1342">_xlfn.XLOOKUP($A1342,MedExam_Table[[#Headers],[#Data],[Customer ID]],MedExam_Table[[#Headers],[#Data],[Any Transplants Update]],"Not Found",0)</f>
        <v>Yes</v>
      </c>
      <c r="G1342" t="str" cm="1">
        <f t="array" ref="G1342">_xlfn.XLOOKUP($A1342,MedExam_Table[[#Headers],[#Data],[Customer ID]],MedExam_Table[[#Headers],[#Data],[Cancer history]],"Not Found",0)</f>
        <v>No</v>
      </c>
      <c r="H1342" cm="1">
        <f t="array" ref="H1342">_xlfn.XLOOKUP($A1342,MedExam_Table[[#Headers],[#Data],[Customer ID]],MedExam_Table[[#Headers],[#Data],[NumberOfMajorSurgeries_updated]],"Not Found",0)</f>
        <v>1</v>
      </c>
      <c r="I1342" t="str" cm="1">
        <f t="array" ref="I1342">_xlfn.XLOOKUP($A1342,MedExam_Table[[#Headers],[#Data],[Customer ID]],MedExam_Table[[#Headers],[#Data],[Smoker Updated]],"Not Found",0)</f>
        <v>No</v>
      </c>
      <c r="J1342" t="str" cm="1">
        <f t="array" ref="J1342">_xlfn.XLOOKUP($A1342,MedExam_Table[[#Headers],[#Data],[Customer ID]],MedExam_Table[[#Headers],[#Data],[Weight Status]],"Not Found",0)</f>
        <v>Obesity</v>
      </c>
      <c r="K1342" t="str" cm="1">
        <f t="array" ref="K1342">_xlfn.XLOOKUP($A1342,MedExam_Table[[#Headers],[#Data],[Customer ID]],MedExam_Table[[#Headers],[#Data],[Diabetes Status]],"Not Found",0)</f>
        <v>Prediabetes</v>
      </c>
      <c r="L1342" cm="1">
        <f t="array" ref="L1342">_xlfn.XLOOKUP($A1342,Hospitalisation_table[[#All],[Customer ID]],Hospitalisation_table[[#All],[Customer Age]],"Not Found",0)</f>
        <v>18</v>
      </c>
      <c r="M1342" t="str" cm="1">
        <f t="array" ref="M1342">_xlfn.XLOOKUP($A1342,Hospitalisation_table[[#All],[Customer ID]],Hospitalisation_table[[#All],[Date of Birth]],"Not Found",0)</f>
        <v>8-Aug-2004</v>
      </c>
      <c r="N1342" s="22" cm="1">
        <f t="array" ref="N1342">_xlfn.XLOOKUP($A1342,Hospitalisation_table[[#All],[Customer ID]],Hospitalisation_table[[#All],[charges]],"Not Found",0)</f>
        <v>1633.96</v>
      </c>
      <c r="O1342" t="str" cm="1">
        <f t="array" ref="O1342">_xlfn.XLOOKUP($A1342,Hospitalisation_table[[#All],[Customer ID]],Hospitalisation_table[[#All],[Hospital tier_Updated]],"Not Found",0)</f>
        <v>tier - 2</v>
      </c>
      <c r="P1342" t="str" cm="1">
        <f t="array" ref="P1342">_xlfn.XLOOKUP($A1342,Hospitalisation_table[[#All],[Customer ID]],Hospitalisation_table[[#All],[City tier_updated]],"Not Found",0)</f>
        <v>tier - 1</v>
      </c>
      <c r="Q1342" t="str" cm="1">
        <f t="array" ref="Q1342">_xlfn.XLOOKUP($A1342,Hospitalisation_table[[#All],[Customer ID]],Hospitalisation_table[[#All],[State ID Updated]],"Not Found",0)</f>
        <v>R1013</v>
      </c>
    </row>
    <row r="1343" spans="1:17" x14ac:dyDescent="0.3">
      <c r="A1343" s="14" t="s">
        <v>153</v>
      </c>
      <c r="B1343" t="str" cm="1">
        <f t="array" ref="B1343">_xlfn.XLOOKUP($A1343,CustomersName[[#All],[Customer ID]],CustomersName[[#All],[First Name]],"Not Found",0)</f>
        <v>Elleree</v>
      </c>
      <c r="C1343" cm="1">
        <f t="array" ref="C1343">_xlfn.XLOOKUP($A1343,MedExam_Table[[#Headers],[#Data],[Customer ID]],MedExam_Table[[#Headers],[#Data],[BMI]],"Not Found",0)</f>
        <v>39.159999999999997</v>
      </c>
      <c r="D1343" cm="1">
        <f t="array" ref="D1343">_xlfn.XLOOKUP($A1343,MedExam_Table[[#Headers],[#Data],[Customer ID]],MedExam_Table[[#Headers],[#Data],[HBA1C]],"Not Found",0)</f>
        <v>5.81</v>
      </c>
      <c r="E1343" t="str" cm="1">
        <f t="array" ref="E1343">_xlfn.XLOOKUP($A1343,MedExam_Table[[#Headers],[#Data],[Customer ID]],MedExam_Table[[#Headers],[#Data],[Heart Issues Updated]],"Not Found",0)</f>
        <v>No</v>
      </c>
      <c r="F1343" t="str" cm="1">
        <f t="array" ref="F1343">_xlfn.XLOOKUP($A1343,MedExam_Table[[#Headers],[#Data],[Customer ID]],MedExam_Table[[#Headers],[#Data],[Any Transplants Update]],"Not Found",0)</f>
        <v>Yes</v>
      </c>
      <c r="G1343" t="str" cm="1">
        <f t="array" ref="G1343">_xlfn.XLOOKUP($A1343,MedExam_Table[[#Headers],[#Data],[Customer ID]],MedExam_Table[[#Headers],[#Data],[Cancer history]],"Not Found",0)</f>
        <v>No</v>
      </c>
      <c r="H1343" cm="1">
        <f t="array" ref="H1343">_xlfn.XLOOKUP($A1343,MedExam_Table[[#Headers],[#Data],[Customer ID]],MedExam_Table[[#Headers],[#Data],[NumberOfMajorSurgeries_updated]],"Not Found",0)</f>
        <v>1</v>
      </c>
      <c r="I1343" t="str" cm="1">
        <f t="array" ref="I1343">_xlfn.XLOOKUP($A1343,MedExam_Table[[#Headers],[#Data],[Customer ID]],MedExam_Table[[#Headers],[#Data],[Smoker Updated]],"Not Found",0)</f>
        <v>No</v>
      </c>
      <c r="J1343" t="str" cm="1">
        <f t="array" ref="J1343">_xlfn.XLOOKUP($A1343,MedExam_Table[[#Headers],[#Data],[Customer ID]],MedExam_Table[[#Headers],[#Data],[Weight Status]],"Not Found",0)</f>
        <v>Obesity</v>
      </c>
      <c r="K1343" t="str" cm="1">
        <f t="array" ref="K1343">_xlfn.XLOOKUP($A1343,MedExam_Table[[#Headers],[#Data],[Customer ID]],MedExam_Table[[#Headers],[#Data],[Diabetes Status]],"Not Found",0)</f>
        <v>Prediabetes</v>
      </c>
      <c r="L1343" cm="1">
        <f t="array" ref="L1343">_xlfn.XLOOKUP($A1343,Hospitalisation_table[[#All],[Customer ID]],Hospitalisation_table[[#All],[Customer Age]],"Not Found",0)</f>
        <v>18</v>
      </c>
      <c r="M1343" t="str" cm="1">
        <f t="array" ref="M1343">_xlfn.XLOOKUP($A1343,Hospitalisation_table[[#All],[Customer ID]],Hospitalisation_table[[#All],[Date of Birth]],"Not Found",0)</f>
        <v>13-Dec-2004</v>
      </c>
      <c r="N1343" s="22" cm="1">
        <f t="array" ref="N1343">_xlfn.XLOOKUP($A1343,Hospitalisation_table[[#All],[Customer ID]],Hospitalisation_table[[#All],[charges]],"Not Found",0)</f>
        <v>1633.04</v>
      </c>
      <c r="O1343" t="str" cm="1">
        <f t="array" ref="O1343">_xlfn.XLOOKUP($A1343,Hospitalisation_table[[#All],[Customer ID]],Hospitalisation_table[[#All],[Hospital tier_Updated]],"Not Found",0)</f>
        <v>tier - 2</v>
      </c>
      <c r="P1343" t="str" cm="1">
        <f t="array" ref="P1343">_xlfn.XLOOKUP($A1343,Hospitalisation_table[[#All],[Customer ID]],Hospitalisation_table[[#All],[City tier_updated]],"Not Found",0)</f>
        <v>tier - 2</v>
      </c>
      <c r="Q1343" t="str" cm="1">
        <f t="array" ref="Q1343">_xlfn.XLOOKUP($A1343,Hospitalisation_table[[#All],[Customer ID]],Hospitalisation_table[[#All],[State ID Updated]],"Not Found",0)</f>
        <v>R1013</v>
      </c>
    </row>
    <row r="1344" spans="1:17" x14ac:dyDescent="0.3">
      <c r="A1344" s="13" t="s">
        <v>152</v>
      </c>
      <c r="B1344" t="str" cm="1">
        <f t="array" ref="B1344">_xlfn.XLOOKUP($A1344,CustomersName[[#All],[Customer ID]],CustomersName[[#All],[First Name]],"Not Found",0)</f>
        <v>Brhndon J</v>
      </c>
      <c r="C1344" cm="1">
        <f t="array" ref="C1344">_xlfn.XLOOKUP($A1344,MedExam_Table[[#Headers],[#Data],[Customer ID]],MedExam_Table[[#Headers],[#Data],[BMI]],"Not Found",0)</f>
        <v>25.555</v>
      </c>
      <c r="D1344" cm="1">
        <f t="array" ref="D1344">_xlfn.XLOOKUP($A1344,MedExam_Table[[#Headers],[#Data],[Customer ID]],MedExam_Table[[#Headers],[#Data],[HBA1C]],"Not Found",0)</f>
        <v>4.37</v>
      </c>
      <c r="E1344" t="str" cm="1">
        <f t="array" ref="E1344">_xlfn.XLOOKUP($A1344,MedExam_Table[[#Headers],[#Data],[Customer ID]],MedExam_Table[[#Headers],[#Data],[Heart Issues Updated]],"Not Found",0)</f>
        <v>No</v>
      </c>
      <c r="F1344" t="str" cm="1">
        <f t="array" ref="F1344">_xlfn.XLOOKUP($A1344,MedExam_Table[[#Headers],[#Data],[Customer ID]],MedExam_Table[[#Headers],[#Data],[Any Transplants Update]],"Not Found",0)</f>
        <v>No</v>
      </c>
      <c r="G1344" t="str" cm="1">
        <f t="array" ref="G1344">_xlfn.XLOOKUP($A1344,MedExam_Table[[#Headers],[#Data],[Customer ID]],MedExam_Table[[#Headers],[#Data],[Cancer history]],"Not Found",0)</f>
        <v>Yes</v>
      </c>
      <c r="H1344" cm="1">
        <f t="array" ref="H1344">_xlfn.XLOOKUP($A1344,MedExam_Table[[#Headers],[#Data],[Customer ID]],MedExam_Table[[#Headers],[#Data],[NumberOfMajorSurgeries_updated]],"Not Found",0)</f>
        <v>1</v>
      </c>
      <c r="I1344" t="str" cm="1">
        <f t="array" ref="I1344">_xlfn.XLOOKUP($A1344,MedExam_Table[[#Headers],[#Data],[Customer ID]],MedExam_Table[[#Headers],[#Data],[Smoker Updated]],"Not Found",0)</f>
        <v>No</v>
      </c>
      <c r="J1344" t="str" cm="1">
        <f t="array" ref="J1344">_xlfn.XLOOKUP($A1344,MedExam_Table[[#Headers],[#Data],[Customer ID]],MedExam_Table[[#Headers],[#Data],[Weight Status]],"Not Found",0)</f>
        <v>OverWeight</v>
      </c>
      <c r="K1344" t="str" cm="1">
        <f t="array" ref="K1344">_xlfn.XLOOKUP($A1344,MedExam_Table[[#Headers],[#Data],[Customer ID]],MedExam_Table[[#Headers],[#Data],[Diabetes Status]],"Not Found",0)</f>
        <v>Normal</v>
      </c>
      <c r="L1344" cm="1">
        <f t="array" ref="L1344">_xlfn.XLOOKUP($A1344,Hospitalisation_table[[#All],[Customer ID]],Hospitalisation_table[[#All],[Customer Age]],"Not Found",0)</f>
        <v>19</v>
      </c>
      <c r="M1344" t="str" cm="1">
        <f t="array" ref="M1344">_xlfn.XLOOKUP($A1344,Hospitalisation_table[[#All],[Customer ID]],Hospitalisation_table[[#All],[Date of Birth]],"Not Found",0)</f>
        <v>16-Sep-2003</v>
      </c>
      <c r="N1344" s="22" cm="1">
        <f t="array" ref="N1344">_xlfn.XLOOKUP($A1344,Hospitalisation_table[[#All],[Customer ID]],Hospitalisation_table[[#All],[charges]],"Not Found",0)</f>
        <v>1632.56</v>
      </c>
      <c r="O1344" t="str" cm="1">
        <f t="array" ref="O1344">_xlfn.XLOOKUP($A1344,Hospitalisation_table[[#All],[Customer ID]],Hospitalisation_table[[#All],[Hospital tier_Updated]],"Not Found",0)</f>
        <v>tier - 2</v>
      </c>
      <c r="P1344" t="str" cm="1">
        <f t="array" ref="P1344">_xlfn.XLOOKUP($A1344,Hospitalisation_table[[#All],[Customer ID]],Hospitalisation_table[[#All],[City tier_updated]],"Not Found",0)</f>
        <v>tier - 2</v>
      </c>
      <c r="Q1344" t="str" cm="1">
        <f t="array" ref="Q1344">_xlfn.XLOOKUP($A1344,Hospitalisation_table[[#All],[Customer ID]],Hospitalisation_table[[#All],[State ID Updated]],"Not Found",0)</f>
        <v>R1012</v>
      </c>
    </row>
    <row r="1345" spans="1:17" x14ac:dyDescent="0.3">
      <c r="A1345" s="14" t="s">
        <v>151</v>
      </c>
      <c r="B1345" t="str" cm="1">
        <f t="array" ref="B1345">_xlfn.XLOOKUP($A1345,CustomersName[[#All],[Customer ID]],CustomersName[[#All],[First Name]],"Not Found",0)</f>
        <v>Steve</v>
      </c>
      <c r="C1345" cm="1">
        <f t="array" ref="C1345">_xlfn.XLOOKUP($A1345,MedExam_Table[[#Headers],[#Data],[Customer ID]],MedExam_Table[[#Headers],[#Data],[BMI]],"Not Found",0)</f>
        <v>25.175000000000001</v>
      </c>
      <c r="D1345" cm="1">
        <f t="array" ref="D1345">_xlfn.XLOOKUP($A1345,MedExam_Table[[#Headers],[#Data],[Customer ID]],MedExam_Table[[#Headers],[#Data],[HBA1C]],"Not Found",0)</f>
        <v>5.74</v>
      </c>
      <c r="E1345" t="str" cm="1">
        <f t="array" ref="E1345">_xlfn.XLOOKUP($A1345,MedExam_Table[[#Headers],[#Data],[Customer ID]],MedExam_Table[[#Headers],[#Data],[Heart Issues Updated]],"Not Found",0)</f>
        <v>No</v>
      </c>
      <c r="F1345" t="str" cm="1">
        <f t="array" ref="F1345">_xlfn.XLOOKUP($A1345,MedExam_Table[[#Headers],[#Data],[Customer ID]],MedExam_Table[[#Headers],[#Data],[Any Transplants Update]],"Not Found",0)</f>
        <v>No</v>
      </c>
      <c r="G1345" t="str" cm="1">
        <f t="array" ref="G1345">_xlfn.XLOOKUP($A1345,MedExam_Table[[#Headers],[#Data],[Customer ID]],MedExam_Table[[#Headers],[#Data],[Cancer history]],"Not Found",0)</f>
        <v>Yes</v>
      </c>
      <c r="H1345" cm="1">
        <f t="array" ref="H1345">_xlfn.XLOOKUP($A1345,MedExam_Table[[#Headers],[#Data],[Customer ID]],MedExam_Table[[#Headers],[#Data],[NumberOfMajorSurgeries_updated]],"Not Found",0)</f>
        <v>1</v>
      </c>
      <c r="I1345" t="str" cm="1">
        <f t="array" ref="I1345">_xlfn.XLOOKUP($A1345,MedExam_Table[[#Headers],[#Data],[Customer ID]],MedExam_Table[[#Headers],[#Data],[Smoker Updated]],"Not Found",0)</f>
        <v>No</v>
      </c>
      <c r="J1345" t="str" cm="1">
        <f t="array" ref="J1345">_xlfn.XLOOKUP($A1345,MedExam_Table[[#Headers],[#Data],[Customer ID]],MedExam_Table[[#Headers],[#Data],[Weight Status]],"Not Found",0)</f>
        <v>OverWeight</v>
      </c>
      <c r="K1345" t="str" cm="1">
        <f t="array" ref="K1345">_xlfn.XLOOKUP($A1345,MedExam_Table[[#Headers],[#Data],[Customer ID]],MedExam_Table[[#Headers],[#Data],[Diabetes Status]],"Not Found",0)</f>
        <v>Prediabetes</v>
      </c>
      <c r="L1345" cm="1">
        <f t="array" ref="L1345">_xlfn.XLOOKUP($A1345,Hospitalisation_table[[#All],[Customer ID]],Hospitalisation_table[[#All],[Customer Age]],"Not Found",0)</f>
        <v>19</v>
      </c>
      <c r="M1345" t="str" cm="1">
        <f t="array" ref="M1345">_xlfn.XLOOKUP($A1345,Hospitalisation_table[[#All],[Customer ID]],Hospitalisation_table[[#All],[Date of Birth]],"Not Found",0)</f>
        <v>3-Oct-2003</v>
      </c>
      <c r="N1345" s="22" cm="1">
        <f t="array" ref="N1345">_xlfn.XLOOKUP($A1345,Hospitalisation_table[[#All],[Customer ID]],Hospitalisation_table[[#All],[charges]],"Not Found",0)</f>
        <v>1632.04</v>
      </c>
      <c r="O1345" t="str" cm="1">
        <f t="array" ref="O1345">_xlfn.XLOOKUP($A1345,Hospitalisation_table[[#All],[Customer ID]],Hospitalisation_table[[#All],[Hospital tier_Updated]],"Not Found",0)</f>
        <v>tier - 2</v>
      </c>
      <c r="P1345" t="str" cm="1">
        <f t="array" ref="P1345">_xlfn.XLOOKUP($A1345,Hospitalisation_table[[#All],[Customer ID]],Hospitalisation_table[[#All],[City tier_updated]],"Not Found",0)</f>
        <v>tier - 2</v>
      </c>
      <c r="Q1345" t="str" cm="1">
        <f t="array" ref="Q1345">_xlfn.XLOOKUP($A1345,Hospitalisation_table[[#All],[Customer ID]],Hospitalisation_table[[#All],[State ID Updated]],"Not Found",0)</f>
        <v>R1012</v>
      </c>
    </row>
    <row r="1346" spans="1:17" x14ac:dyDescent="0.3">
      <c r="A1346" s="13" t="s">
        <v>150</v>
      </c>
      <c r="B1346" t="str" cm="1">
        <f t="array" ref="B1346">_xlfn.XLOOKUP($A1346,CustomersName[[#All],[Customer ID]],CustomersName[[#All],[First Name]],"Not Found",0)</f>
        <v>Nina Wavik Sr</v>
      </c>
      <c r="C1346" cm="1">
        <f t="array" ref="C1346">_xlfn.XLOOKUP($A1346,MedExam_Table[[#Headers],[#Data],[Customer ID]],MedExam_Table[[#Headers],[#Data],[BMI]],"Not Found",0)</f>
        <v>38.28</v>
      </c>
      <c r="D1346" cm="1">
        <f t="array" ref="D1346">_xlfn.XLOOKUP($A1346,MedExam_Table[[#Headers],[#Data],[Customer ID]],MedExam_Table[[#Headers],[#Data],[HBA1C]],"Not Found",0)</f>
        <v>5.39</v>
      </c>
      <c r="E1346" t="str" cm="1">
        <f t="array" ref="E1346">_xlfn.XLOOKUP($A1346,MedExam_Table[[#Headers],[#Data],[Customer ID]],MedExam_Table[[#Headers],[#Data],[Heart Issues Updated]],"Not Found",0)</f>
        <v>No</v>
      </c>
      <c r="F1346" t="str" cm="1">
        <f t="array" ref="F1346">_xlfn.XLOOKUP($A1346,MedExam_Table[[#Headers],[#Data],[Customer ID]],MedExam_Table[[#Headers],[#Data],[Any Transplants Update]],"Not Found",0)</f>
        <v>Yes</v>
      </c>
      <c r="G1346" t="str" cm="1">
        <f t="array" ref="G1346">_xlfn.XLOOKUP($A1346,MedExam_Table[[#Headers],[#Data],[Customer ID]],MedExam_Table[[#Headers],[#Data],[Cancer history]],"Not Found",0)</f>
        <v>No</v>
      </c>
      <c r="H1346" cm="1">
        <f t="array" ref="H1346">_xlfn.XLOOKUP($A1346,MedExam_Table[[#Headers],[#Data],[Customer ID]],MedExam_Table[[#Headers],[#Data],[NumberOfMajorSurgeries_updated]],"Not Found",0)</f>
        <v>1</v>
      </c>
      <c r="I1346" t="str" cm="1">
        <f t="array" ref="I1346">_xlfn.XLOOKUP($A1346,MedExam_Table[[#Headers],[#Data],[Customer ID]],MedExam_Table[[#Headers],[#Data],[Smoker Updated]],"Not Found",0)</f>
        <v>No</v>
      </c>
      <c r="J1346" t="str" cm="1">
        <f t="array" ref="J1346">_xlfn.XLOOKUP($A1346,MedExam_Table[[#Headers],[#Data],[Customer ID]],MedExam_Table[[#Headers],[#Data],[Weight Status]],"Not Found",0)</f>
        <v>Obesity</v>
      </c>
      <c r="K1346" t="str" cm="1">
        <f t="array" ref="K1346">_xlfn.XLOOKUP($A1346,MedExam_Table[[#Headers],[#Data],[Customer ID]],MedExam_Table[[#Headers],[#Data],[Diabetes Status]],"Not Found",0)</f>
        <v>Normal</v>
      </c>
      <c r="L1346" cm="1">
        <f t="array" ref="L1346">_xlfn.XLOOKUP($A1346,Hospitalisation_table[[#All],[Customer ID]],Hospitalisation_table[[#All],[Customer Age]],"Not Found",0)</f>
        <v>18</v>
      </c>
      <c r="M1346" t="str" cm="1">
        <f t="array" ref="M1346">_xlfn.XLOOKUP($A1346,Hospitalisation_table[[#All],[Customer ID]],Hospitalisation_table[[#All],[Date of Birth]],"Not Found",0)</f>
        <v>9-Jul-2004</v>
      </c>
      <c r="N1346" s="22" cm="1">
        <f t="array" ref="N1346">_xlfn.XLOOKUP($A1346,Hospitalisation_table[[#All],[Customer ID]],Hospitalisation_table[[#All],[charges]],"Not Found",0)</f>
        <v>1631.82</v>
      </c>
      <c r="O1346" t="str" cm="1">
        <f t="array" ref="O1346">_xlfn.XLOOKUP($A1346,Hospitalisation_table[[#All],[Customer ID]],Hospitalisation_table[[#All],[Hospital tier_Updated]],"Not Found",0)</f>
        <v>tier - 2</v>
      </c>
      <c r="P1346" t="str" cm="1">
        <f t="array" ref="P1346">_xlfn.XLOOKUP($A1346,Hospitalisation_table[[#All],[Customer ID]],Hospitalisation_table[[#All],[City tier_updated]],"Not Found",0)</f>
        <v>tier - 1</v>
      </c>
      <c r="Q1346" t="str" cm="1">
        <f t="array" ref="Q1346">_xlfn.XLOOKUP($A1346,Hospitalisation_table[[#All],[Customer ID]],Hospitalisation_table[[#All],[State ID Updated]],"Not Found",0)</f>
        <v>R1013</v>
      </c>
    </row>
    <row r="1347" spans="1:17" x14ac:dyDescent="0.3">
      <c r="A1347" s="14" t="s">
        <v>149</v>
      </c>
      <c r="B1347" t="str" cm="1">
        <f t="array" ref="B1347">_xlfn.XLOOKUP($A1347,CustomersName[[#All],[Customer ID]],CustomersName[[#All],[First Name]],"Not Found",0)</f>
        <v>Dani</v>
      </c>
      <c r="C1347" cm="1">
        <f t="array" ref="C1347">_xlfn.XLOOKUP($A1347,MedExam_Table[[#Headers],[#Data],[Customer ID]],MedExam_Table[[#Headers],[#Data],[BMI]],"Not Found",0)</f>
        <v>38.17</v>
      </c>
      <c r="D1347" cm="1">
        <f t="array" ref="D1347">_xlfn.XLOOKUP($A1347,MedExam_Table[[#Headers],[#Data],[Customer ID]],MedExam_Table[[#Headers],[#Data],[HBA1C]],"Not Found",0)</f>
        <v>4.07</v>
      </c>
      <c r="E1347" t="str" cm="1">
        <f t="array" ref="E1347">_xlfn.XLOOKUP($A1347,MedExam_Table[[#Headers],[#Data],[Customer ID]],MedExam_Table[[#Headers],[#Data],[Heart Issues Updated]],"Not Found",0)</f>
        <v>No</v>
      </c>
      <c r="F1347" t="str" cm="1">
        <f t="array" ref="F1347">_xlfn.XLOOKUP($A1347,MedExam_Table[[#Headers],[#Data],[Customer ID]],MedExam_Table[[#Headers],[#Data],[Any Transplants Update]],"Not Found",0)</f>
        <v>Yes</v>
      </c>
      <c r="G1347" t="str" cm="1">
        <f t="array" ref="G1347">_xlfn.XLOOKUP($A1347,MedExam_Table[[#Headers],[#Data],[Customer ID]],MedExam_Table[[#Headers],[#Data],[Cancer history]],"Not Found",0)</f>
        <v>No</v>
      </c>
      <c r="H1347" cm="1">
        <f t="array" ref="H1347">_xlfn.XLOOKUP($A1347,MedExam_Table[[#Headers],[#Data],[Customer ID]],MedExam_Table[[#Headers],[#Data],[NumberOfMajorSurgeries_updated]],"Not Found",0)</f>
        <v>1</v>
      </c>
      <c r="I1347" t="str" cm="1">
        <f t="array" ref="I1347">_xlfn.XLOOKUP($A1347,MedExam_Table[[#Headers],[#Data],[Customer ID]],MedExam_Table[[#Headers],[#Data],[Smoker Updated]],"Not Found",0)</f>
        <v>No</v>
      </c>
      <c r="J1347" t="str" cm="1">
        <f t="array" ref="J1347">_xlfn.XLOOKUP($A1347,MedExam_Table[[#Headers],[#Data],[Customer ID]],MedExam_Table[[#Headers],[#Data],[Weight Status]],"Not Found",0)</f>
        <v>Obesity</v>
      </c>
      <c r="K1347" t="str" cm="1">
        <f t="array" ref="K1347">_xlfn.XLOOKUP($A1347,MedExam_Table[[#Headers],[#Data],[Customer ID]],MedExam_Table[[#Headers],[#Data],[Diabetes Status]],"Not Found",0)</f>
        <v>Normal</v>
      </c>
      <c r="L1347" cm="1">
        <f t="array" ref="L1347">_xlfn.XLOOKUP($A1347,Hospitalisation_table[[#All],[Customer ID]],Hospitalisation_table[[#All],[Customer Age]],"Not Found",0)</f>
        <v>18</v>
      </c>
      <c r="M1347" t="str" cm="1">
        <f t="array" ref="M1347">_xlfn.XLOOKUP($A1347,Hospitalisation_table[[#All],[Customer ID]],Hospitalisation_table[[#All],[Date of Birth]],"Not Found",0)</f>
        <v>5-Dec-2004</v>
      </c>
      <c r="N1347" s="22" cm="1">
        <f t="array" ref="N1347">_xlfn.XLOOKUP($A1347,Hospitalisation_table[[#All],[Customer ID]],Hospitalisation_table[[#All],[charges]],"Not Found",0)</f>
        <v>1631.67</v>
      </c>
      <c r="O1347" t="str" cm="1">
        <f t="array" ref="O1347">_xlfn.XLOOKUP($A1347,Hospitalisation_table[[#All],[Customer ID]],Hospitalisation_table[[#All],[Hospital tier_Updated]],"Not Found",0)</f>
        <v>tier - 2</v>
      </c>
      <c r="P1347" t="str" cm="1">
        <f t="array" ref="P1347">_xlfn.XLOOKUP($A1347,Hospitalisation_table[[#All],[Customer ID]],Hospitalisation_table[[#All],[City tier_updated]],"Not Found",0)</f>
        <v>tier - 3</v>
      </c>
      <c r="Q1347" t="str" cm="1">
        <f t="array" ref="Q1347">_xlfn.XLOOKUP($A1347,Hospitalisation_table[[#All],[Customer ID]],Hospitalisation_table[[#All],[State ID Updated]],"Not Found",0)</f>
        <v>R1013</v>
      </c>
    </row>
    <row r="1348" spans="1:17" x14ac:dyDescent="0.3">
      <c r="A1348" s="13" t="s">
        <v>2152</v>
      </c>
      <c r="B1348" t="str" cm="1">
        <f t="array" ref="B1348">_xlfn.XLOOKUP($A1348,CustomersName[[#All],[Customer ID]],CustomersName[[#All],[First Name]],"Not Found",0)</f>
        <v>Andreh H.</v>
      </c>
      <c r="C1348" cm="1">
        <f t="array" ref="C1348">_xlfn.XLOOKUP($A1348,MedExam_Table[[#Headers],[#Data],[Customer ID]],MedExam_Table[[#Headers],[#Data],[BMI]],"Not Found",0)</f>
        <v>26.8</v>
      </c>
      <c r="D1348" cm="1">
        <f t="array" ref="D1348">_xlfn.XLOOKUP($A1348,MedExam_Table[[#Headers],[#Data],[Customer ID]],MedExam_Table[[#Headers],[#Data],[HBA1C]],"Not Found",0)</f>
        <v>10.93</v>
      </c>
      <c r="E1348" t="str" cm="1">
        <f t="array" ref="E1348">_xlfn.XLOOKUP($A1348,MedExam_Table[[#Headers],[#Data],[Customer ID]],MedExam_Table[[#Headers],[#Data],[Heart Issues Updated]],"Not Found",0)</f>
        <v>Yes</v>
      </c>
      <c r="F1348" t="str" cm="1">
        <f t="array" ref="F1348">_xlfn.XLOOKUP($A1348,MedExam_Table[[#Headers],[#Data],[Customer ID]],MedExam_Table[[#Headers],[#Data],[Any Transplants Update]],"Not Found",0)</f>
        <v>No</v>
      </c>
      <c r="G1348" t="str" cm="1">
        <f t="array" ref="G1348">_xlfn.XLOOKUP($A1348,MedExam_Table[[#Headers],[#Data],[Customer ID]],MedExam_Table[[#Headers],[#Data],[Cancer history]],"Not Found",0)</f>
        <v>No</v>
      </c>
      <c r="H1348" cm="1">
        <f t="array" ref="H1348">_xlfn.XLOOKUP($A1348,MedExam_Table[[#Headers],[#Data],[Customer ID]],MedExam_Table[[#Headers],[#Data],[NumberOfMajorSurgeries_updated]],"Not Found",0)</f>
        <v>0</v>
      </c>
      <c r="I1348" t="str" cm="1">
        <f t="array" ref="I1348">_xlfn.XLOOKUP($A1348,MedExam_Table[[#Headers],[#Data],[Customer ID]],MedExam_Table[[#Headers],[#Data],[Smoker Updated]],"Not Found",0)</f>
        <v>No</v>
      </c>
      <c r="J1348" t="str" cm="1">
        <f t="array" ref="J1348">_xlfn.XLOOKUP($A1348,MedExam_Table[[#Headers],[#Data],[Customer ID]],MedExam_Table[[#Headers],[#Data],[Weight Status]],"Not Found",0)</f>
        <v>OverWeight</v>
      </c>
      <c r="K1348" t="str" cm="1">
        <f t="array" ref="K1348">_xlfn.XLOOKUP($A1348,MedExam_Table[[#Headers],[#Data],[Customer ID]],MedExam_Table[[#Headers],[#Data],[Diabetes Status]],"Not Found",0)</f>
        <v>Diabetes</v>
      </c>
      <c r="L1348" cm="1">
        <f t="array" ref="L1348">_xlfn.XLOOKUP($A1348,Hospitalisation_table[[#All],[Customer ID]],Hospitalisation_table[[#All],[Customer Age]],"Not Found",0)</f>
        <v>55</v>
      </c>
      <c r="M1348" t="str" cm="1">
        <f t="array" ref="M1348">_xlfn.XLOOKUP($A1348,Hospitalisation_table[[#All],[Customer ID]],Hospitalisation_table[[#All],[Date of Birth]],"Not Found",0)</f>
        <v>30-Dec-1967</v>
      </c>
      <c r="N1348" s="22" cm="1">
        <f t="array" ref="N1348">_xlfn.XLOOKUP($A1348,Hospitalisation_table[[#All],[Customer ID]],Hospitalisation_table[[#All],[charges]],"Not Found",0)</f>
        <v>35160.129999999997</v>
      </c>
      <c r="O1348" t="str" cm="1">
        <f t="array" ref="O1348">_xlfn.XLOOKUP($A1348,Hospitalisation_table[[#All],[Customer ID]],Hospitalisation_table[[#All],[Hospital tier_Updated]],"Not Found",0)</f>
        <v>tier - 2</v>
      </c>
      <c r="P1348" t="str" cm="1">
        <f t="array" ref="P1348">_xlfn.XLOOKUP($A1348,Hospitalisation_table[[#All],[Customer ID]],Hospitalisation_table[[#All],[City tier_updated]],"Not Found",0)</f>
        <v>tier - 2</v>
      </c>
      <c r="Q1348" t="str" cm="1">
        <f t="array" ref="Q1348">_xlfn.XLOOKUP($A1348,Hospitalisation_table[[#All],[Customer ID]],Hospitalisation_table[[#All],[State ID Updated]],"Not Found",0)</f>
        <v>R1011</v>
      </c>
    </row>
    <row r="1349" spans="1:17" x14ac:dyDescent="0.3">
      <c r="A1349" s="14" t="s">
        <v>148</v>
      </c>
      <c r="B1349" t="str" cm="1">
        <f t="array" ref="B1349">_xlfn.XLOOKUP($A1349,CustomersName[[#All],[Customer ID]],CustomersName[[#All],[First Name]],"Not Found",0)</f>
        <v>Jehnifer A.</v>
      </c>
      <c r="C1349" cm="1">
        <f t="array" ref="C1349">_xlfn.XLOOKUP($A1349,MedExam_Table[[#Headers],[#Data],[Customer ID]],MedExam_Table[[#Headers],[#Data],[BMI]],"Not Found",0)</f>
        <v>36.85</v>
      </c>
      <c r="D1349" cm="1">
        <f t="array" ref="D1349">_xlfn.XLOOKUP($A1349,MedExam_Table[[#Headers],[#Data],[Customer ID]],MedExam_Table[[#Headers],[#Data],[HBA1C]],"Not Found",0)</f>
        <v>5.49</v>
      </c>
      <c r="E1349" t="str" cm="1">
        <f t="array" ref="E1349">_xlfn.XLOOKUP($A1349,MedExam_Table[[#Headers],[#Data],[Customer ID]],MedExam_Table[[#Headers],[#Data],[Heart Issues Updated]],"Not Found",0)</f>
        <v>No</v>
      </c>
      <c r="F1349" t="str" cm="1">
        <f t="array" ref="F1349">_xlfn.XLOOKUP($A1349,MedExam_Table[[#Headers],[#Data],[Customer ID]],MedExam_Table[[#Headers],[#Data],[Any Transplants Update]],"Not Found",0)</f>
        <v>Yes</v>
      </c>
      <c r="G1349" t="str" cm="1">
        <f t="array" ref="G1349">_xlfn.XLOOKUP($A1349,MedExam_Table[[#Headers],[#Data],[Customer ID]],MedExam_Table[[#Headers],[#Data],[Cancer history]],"Not Found",0)</f>
        <v>No</v>
      </c>
      <c r="H1349" cm="1">
        <f t="array" ref="H1349">_xlfn.XLOOKUP($A1349,MedExam_Table[[#Headers],[#Data],[Customer ID]],MedExam_Table[[#Headers],[#Data],[NumberOfMajorSurgeries_updated]],"Not Found",0)</f>
        <v>1</v>
      </c>
      <c r="I1349" t="str" cm="1">
        <f t="array" ref="I1349">_xlfn.XLOOKUP($A1349,MedExam_Table[[#Headers],[#Data],[Customer ID]],MedExam_Table[[#Headers],[#Data],[Smoker Updated]],"Not Found",0)</f>
        <v>No</v>
      </c>
      <c r="J1349" t="str" cm="1">
        <f t="array" ref="J1349">_xlfn.XLOOKUP($A1349,MedExam_Table[[#Headers],[#Data],[Customer ID]],MedExam_Table[[#Headers],[#Data],[Weight Status]],"Not Found",0)</f>
        <v>Obesity</v>
      </c>
      <c r="K1349" t="str" cm="1">
        <f t="array" ref="K1349">_xlfn.XLOOKUP($A1349,MedExam_Table[[#Headers],[#Data],[Customer ID]],MedExam_Table[[#Headers],[#Data],[Diabetes Status]],"Not Found",0)</f>
        <v>Normal</v>
      </c>
      <c r="L1349" cm="1">
        <f t="array" ref="L1349">_xlfn.XLOOKUP($A1349,Hospitalisation_table[[#All],[Customer ID]],Hospitalisation_table[[#All],[Customer Age]],"Not Found",0)</f>
        <v>18</v>
      </c>
      <c r="M1349" t="str" cm="1">
        <f t="array" ref="M1349">_xlfn.XLOOKUP($A1349,Hospitalisation_table[[#All],[Customer ID]],Hospitalisation_table[[#All],[Date of Birth]],"Not Found",0)</f>
        <v>4-Oct-2004</v>
      </c>
      <c r="N1349" s="22" cm="1">
        <f t="array" ref="N1349">_xlfn.XLOOKUP($A1349,Hospitalisation_table[[#All],[Customer ID]],Hospitalisation_table[[#All],[charges]],"Not Found",0)</f>
        <v>1629.83</v>
      </c>
      <c r="O1349" t="str" cm="1">
        <f t="array" ref="O1349">_xlfn.XLOOKUP($A1349,Hospitalisation_table[[#All],[Customer ID]],Hospitalisation_table[[#All],[Hospital tier_Updated]],"Not Found",0)</f>
        <v>tier - 2</v>
      </c>
      <c r="P1349" t="str" cm="1">
        <f t="array" ref="P1349">_xlfn.XLOOKUP($A1349,Hospitalisation_table[[#All],[Customer ID]],Hospitalisation_table[[#All],[City tier_updated]],"Not Found",0)</f>
        <v>tier - 2</v>
      </c>
      <c r="Q1349" t="str" cm="1">
        <f t="array" ref="Q1349">_xlfn.XLOOKUP($A1349,Hospitalisation_table[[#All],[Customer ID]],Hospitalisation_table[[#All],[State ID Updated]],"Not Found",0)</f>
        <v>R1013</v>
      </c>
    </row>
    <row r="1350" spans="1:17" x14ac:dyDescent="0.3">
      <c r="A1350" s="13" t="s">
        <v>147</v>
      </c>
      <c r="B1350" t="str" cm="1">
        <f t="array" ref="B1350">_xlfn.XLOOKUP($A1350,CustomersName[[#All],[Customer ID]],CustomersName[[#All],[First Name]],"Not Found",0)</f>
        <v>Martin</v>
      </c>
      <c r="C1350" cm="1">
        <f t="array" ref="C1350">_xlfn.XLOOKUP($A1350,MedExam_Table[[#Headers],[#Data],[Customer ID]],MedExam_Table[[#Headers],[#Data],[BMI]],"Not Found",0)</f>
        <v>22.61</v>
      </c>
      <c r="D1350" cm="1">
        <f t="array" ref="D1350">_xlfn.XLOOKUP($A1350,MedExam_Table[[#Headers],[#Data],[Customer ID]],MedExam_Table[[#Headers],[#Data],[HBA1C]],"Not Found",0)</f>
        <v>5.68</v>
      </c>
      <c r="E1350" t="str" cm="1">
        <f t="array" ref="E1350">_xlfn.XLOOKUP($A1350,MedExam_Table[[#Headers],[#Data],[Customer ID]],MedExam_Table[[#Headers],[#Data],[Heart Issues Updated]],"Not Found",0)</f>
        <v>No</v>
      </c>
      <c r="F1350" t="str" cm="1">
        <f t="array" ref="F1350">_xlfn.XLOOKUP($A1350,MedExam_Table[[#Headers],[#Data],[Customer ID]],MedExam_Table[[#Headers],[#Data],[Any Transplants Update]],"Not Found",0)</f>
        <v>No</v>
      </c>
      <c r="G1350" t="str" cm="1">
        <f t="array" ref="G1350">_xlfn.XLOOKUP($A1350,MedExam_Table[[#Headers],[#Data],[Customer ID]],MedExam_Table[[#Headers],[#Data],[Cancer history]],"Not Found",0)</f>
        <v>Yes</v>
      </c>
      <c r="H1350" cm="1">
        <f t="array" ref="H1350">_xlfn.XLOOKUP($A1350,MedExam_Table[[#Headers],[#Data],[Customer ID]],MedExam_Table[[#Headers],[#Data],[NumberOfMajorSurgeries_updated]],"Not Found",0)</f>
        <v>1</v>
      </c>
      <c r="I1350" t="str" cm="1">
        <f t="array" ref="I1350">_xlfn.XLOOKUP($A1350,MedExam_Table[[#Headers],[#Data],[Customer ID]],MedExam_Table[[#Headers],[#Data],[Smoker Updated]],"Not Found",0)</f>
        <v>No</v>
      </c>
      <c r="J1350" t="str" cm="1">
        <f t="array" ref="J1350">_xlfn.XLOOKUP($A1350,MedExam_Table[[#Headers],[#Data],[Customer ID]],MedExam_Table[[#Headers],[#Data],[Weight Status]],"Not Found",0)</f>
        <v>NormalWeight</v>
      </c>
      <c r="K1350" t="str" cm="1">
        <f t="array" ref="K1350">_xlfn.XLOOKUP($A1350,MedExam_Table[[#Headers],[#Data],[Customer ID]],MedExam_Table[[#Headers],[#Data],[Diabetes Status]],"Not Found",0)</f>
        <v>Normal</v>
      </c>
      <c r="L1350" cm="1">
        <f t="array" ref="L1350">_xlfn.XLOOKUP($A1350,Hospitalisation_table[[#All],[Customer ID]],Hospitalisation_table[[#All],[Customer Age]],"Not Found",0)</f>
        <v>19</v>
      </c>
      <c r="M1350" t="str" cm="1">
        <f t="array" ref="M1350">_xlfn.XLOOKUP($A1350,Hospitalisation_table[[#All],[Customer ID]],Hospitalisation_table[[#All],[Date of Birth]],"Not Found",0)</f>
        <v>17-Jul-2003</v>
      </c>
      <c r="N1350" s="22" cm="1">
        <f t="array" ref="N1350">_xlfn.XLOOKUP($A1350,Hospitalisation_table[[#All],[Customer ID]],Hospitalisation_table[[#All],[charges]],"Not Found",0)</f>
        <v>1628.47</v>
      </c>
      <c r="O1350" t="str" cm="1">
        <f t="array" ref="O1350">_xlfn.XLOOKUP($A1350,Hospitalisation_table[[#All],[Customer ID]],Hospitalisation_table[[#All],[Hospital tier_Updated]],"Not Found",0)</f>
        <v>tier - 2</v>
      </c>
      <c r="P1350" t="str" cm="1">
        <f t="array" ref="P1350">_xlfn.XLOOKUP($A1350,Hospitalisation_table[[#All],[Customer ID]],Hospitalisation_table[[#All],[City tier_updated]],"Not Found",0)</f>
        <v>tier - 1</v>
      </c>
      <c r="Q1350" t="str" cm="1">
        <f t="array" ref="Q1350">_xlfn.XLOOKUP($A1350,Hospitalisation_table[[#All],[Customer ID]],Hospitalisation_table[[#All],[State ID Updated]],"Not Found",0)</f>
        <v>R1012</v>
      </c>
    </row>
    <row r="1351" spans="1:17" x14ac:dyDescent="0.3">
      <c r="A1351" s="14" t="s">
        <v>146</v>
      </c>
      <c r="B1351" t="str" cm="1">
        <f t="array" ref="B1351">_xlfn.XLOOKUP($A1351,CustomersName[[#All],[Customer ID]],CustomersName[[#All],[First Name]],"Not Found",0)</f>
        <v>Steve</v>
      </c>
      <c r="C1351" cm="1">
        <f t="array" ref="C1351">_xlfn.XLOOKUP($A1351,MedExam_Table[[#Headers],[#Data],[Customer ID]],MedExam_Table[[#Headers],[#Data],[BMI]],"Not Found",0)</f>
        <v>21.754999999999999</v>
      </c>
      <c r="D1351" cm="1">
        <f t="array" ref="D1351">_xlfn.XLOOKUP($A1351,MedExam_Table[[#Headers],[#Data],[Customer ID]],MedExam_Table[[#Headers],[#Data],[HBA1C]],"Not Found",0)</f>
        <v>6.09</v>
      </c>
      <c r="E1351" t="str" cm="1">
        <f t="array" ref="E1351">_xlfn.XLOOKUP($A1351,MedExam_Table[[#Headers],[#Data],[Customer ID]],MedExam_Table[[#Headers],[#Data],[Heart Issues Updated]],"Not Found",0)</f>
        <v>No</v>
      </c>
      <c r="F1351" t="str" cm="1">
        <f t="array" ref="F1351">_xlfn.XLOOKUP($A1351,MedExam_Table[[#Headers],[#Data],[Customer ID]],MedExam_Table[[#Headers],[#Data],[Any Transplants Update]],"Not Found",0)</f>
        <v>No</v>
      </c>
      <c r="G1351" t="str" cm="1">
        <f t="array" ref="G1351">_xlfn.XLOOKUP($A1351,MedExam_Table[[#Headers],[#Data],[Customer ID]],MedExam_Table[[#Headers],[#Data],[Cancer history]],"Not Found",0)</f>
        <v>Yes</v>
      </c>
      <c r="H1351" cm="1">
        <f t="array" ref="H1351">_xlfn.XLOOKUP($A1351,MedExam_Table[[#Headers],[#Data],[Customer ID]],MedExam_Table[[#Headers],[#Data],[NumberOfMajorSurgeries_updated]],"Not Found",0)</f>
        <v>1</v>
      </c>
      <c r="I1351" t="str" cm="1">
        <f t="array" ref="I1351">_xlfn.XLOOKUP($A1351,MedExam_Table[[#Headers],[#Data],[Customer ID]],MedExam_Table[[#Headers],[#Data],[Smoker Updated]],"Not Found",0)</f>
        <v>No</v>
      </c>
      <c r="J1351" t="str" cm="1">
        <f t="array" ref="J1351">_xlfn.XLOOKUP($A1351,MedExam_Table[[#Headers],[#Data],[Customer ID]],MedExam_Table[[#Headers],[#Data],[Weight Status]],"Not Found",0)</f>
        <v>NormalWeight</v>
      </c>
      <c r="K1351" t="str" cm="1">
        <f t="array" ref="K1351">_xlfn.XLOOKUP($A1351,MedExam_Table[[#Headers],[#Data],[Customer ID]],MedExam_Table[[#Headers],[#Data],[Diabetes Status]],"Not Found",0)</f>
        <v>Prediabetes</v>
      </c>
      <c r="L1351" cm="1">
        <f t="array" ref="L1351">_xlfn.XLOOKUP($A1351,Hospitalisation_table[[#All],[Customer ID]],Hospitalisation_table[[#All],[Customer Age]],"Not Found",0)</f>
        <v>19</v>
      </c>
      <c r="M1351" t="str" cm="1">
        <f t="array" ref="M1351">_xlfn.XLOOKUP($A1351,Hospitalisation_table[[#All],[Customer ID]],Hospitalisation_table[[#All],[Date of Birth]],"Not Found",0)</f>
        <v>4-Dec-2003</v>
      </c>
      <c r="N1351" s="22" cm="1">
        <f t="array" ref="N1351">_xlfn.XLOOKUP($A1351,Hospitalisation_table[[#All],[Customer ID]],Hospitalisation_table[[#All],[charges]],"Not Found",0)</f>
        <v>1627.28</v>
      </c>
      <c r="O1351" t="str" cm="1">
        <f t="array" ref="O1351">_xlfn.XLOOKUP($A1351,Hospitalisation_table[[#All],[Customer ID]],Hospitalisation_table[[#All],[Hospital tier_Updated]],"Not Found",0)</f>
        <v>tier - 2</v>
      </c>
      <c r="P1351" t="str" cm="1">
        <f t="array" ref="P1351">_xlfn.XLOOKUP($A1351,Hospitalisation_table[[#All],[Customer ID]],Hospitalisation_table[[#All],[City tier_updated]],"Not Found",0)</f>
        <v>tier - 2</v>
      </c>
      <c r="Q1351" t="str" cm="1">
        <f t="array" ref="Q1351">_xlfn.XLOOKUP($A1351,Hospitalisation_table[[#All],[Customer ID]],Hospitalisation_table[[#All],[State ID Updated]],"Not Found",0)</f>
        <v>R1012</v>
      </c>
    </row>
    <row r="1352" spans="1:17" x14ac:dyDescent="0.3">
      <c r="A1352" s="13" t="s">
        <v>145</v>
      </c>
      <c r="B1352" t="str" cm="1">
        <f t="array" ref="B1352">_xlfn.XLOOKUP($A1352,CustomersName[[#All],[Customer ID]],CustomersName[[#All],[First Name]],"Not Found",0)</f>
        <v>Christopher</v>
      </c>
      <c r="C1352" cm="1">
        <f t="array" ref="C1352">_xlfn.XLOOKUP($A1352,MedExam_Table[[#Headers],[#Data],[Customer ID]],MedExam_Table[[#Headers],[#Data],[BMI]],"Not Found",0)</f>
        <v>20.425000000000001</v>
      </c>
      <c r="D1352" cm="1">
        <f t="array" ref="D1352">_xlfn.XLOOKUP($A1352,MedExam_Table[[#Headers],[#Data],[Customer ID]],MedExam_Table[[#Headers],[#Data],[HBA1C]],"Not Found",0)</f>
        <v>5.53</v>
      </c>
      <c r="E1352" t="str" cm="1">
        <f t="array" ref="E1352">_xlfn.XLOOKUP($A1352,MedExam_Table[[#Headers],[#Data],[Customer ID]],MedExam_Table[[#Headers],[#Data],[Heart Issues Updated]],"Not Found",0)</f>
        <v>No</v>
      </c>
      <c r="F1352" t="str" cm="1">
        <f t="array" ref="F1352">_xlfn.XLOOKUP($A1352,MedExam_Table[[#Headers],[#Data],[Customer ID]],MedExam_Table[[#Headers],[#Data],[Any Transplants Update]],"Not Found",0)</f>
        <v>No</v>
      </c>
      <c r="G1352" t="str" cm="1">
        <f t="array" ref="G1352">_xlfn.XLOOKUP($A1352,MedExam_Table[[#Headers],[#Data],[Customer ID]],MedExam_Table[[#Headers],[#Data],[Cancer history]],"Not Found",0)</f>
        <v>Yes</v>
      </c>
      <c r="H1352" cm="1">
        <f t="array" ref="H1352">_xlfn.XLOOKUP($A1352,MedExam_Table[[#Headers],[#Data],[Customer ID]],MedExam_Table[[#Headers],[#Data],[NumberOfMajorSurgeries_updated]],"Not Found",0)</f>
        <v>1</v>
      </c>
      <c r="I1352" t="str" cm="1">
        <f t="array" ref="I1352">_xlfn.XLOOKUP($A1352,MedExam_Table[[#Headers],[#Data],[Customer ID]],MedExam_Table[[#Headers],[#Data],[Smoker Updated]],"Not Found",0)</f>
        <v>No</v>
      </c>
      <c r="J1352" t="str" cm="1">
        <f t="array" ref="J1352">_xlfn.XLOOKUP($A1352,MedExam_Table[[#Headers],[#Data],[Customer ID]],MedExam_Table[[#Headers],[#Data],[Weight Status]],"Not Found",0)</f>
        <v>NormalWeight</v>
      </c>
      <c r="K1352" t="str" cm="1">
        <f t="array" ref="K1352">_xlfn.XLOOKUP($A1352,MedExam_Table[[#Headers],[#Data],[Customer ID]],MedExam_Table[[#Headers],[#Data],[Diabetes Status]],"Not Found",0)</f>
        <v>Normal</v>
      </c>
      <c r="L1352" cm="1">
        <f t="array" ref="L1352">_xlfn.XLOOKUP($A1352,Hospitalisation_table[[#All],[Customer ID]],Hospitalisation_table[[#All],[Customer Age]],"Not Found",0)</f>
        <v>19</v>
      </c>
      <c r="M1352" t="str" cm="1">
        <f t="array" ref="M1352">_xlfn.XLOOKUP($A1352,Hospitalisation_table[[#All],[Customer ID]],Hospitalisation_table[[#All],[Date of Birth]],"Not Found",0)</f>
        <v>9-Sep-2003</v>
      </c>
      <c r="N1352" s="22" cm="1">
        <f t="array" ref="N1352">_xlfn.XLOOKUP($A1352,Hospitalisation_table[[#All],[Customer ID]],Hospitalisation_table[[#All],[charges]],"Not Found",0)</f>
        <v>1625.43</v>
      </c>
      <c r="O1352" t="str" cm="1">
        <f t="array" ref="O1352">_xlfn.XLOOKUP($A1352,Hospitalisation_table[[#All],[Customer ID]],Hospitalisation_table[[#All],[Hospital tier_Updated]],"Not Found",0)</f>
        <v>tier - 2</v>
      </c>
      <c r="P1352" t="str" cm="1">
        <f t="array" ref="P1352">_xlfn.XLOOKUP($A1352,Hospitalisation_table[[#All],[Customer ID]],Hospitalisation_table[[#All],[City tier_updated]],"Not Found",0)</f>
        <v>tier - 3</v>
      </c>
      <c r="Q1352" t="str" cm="1">
        <f t="array" ref="Q1352">_xlfn.XLOOKUP($A1352,Hospitalisation_table[[#All],[Customer ID]],Hospitalisation_table[[#All],[State ID Updated]],"Not Found",0)</f>
        <v>R1012</v>
      </c>
    </row>
    <row r="1353" spans="1:17" x14ac:dyDescent="0.3">
      <c r="A1353" s="14" t="s">
        <v>144</v>
      </c>
      <c r="B1353" t="str" cm="1">
        <f t="array" ref="B1353">_xlfn.XLOOKUP($A1353,CustomersName[[#All],[Customer ID]],CustomersName[[#All],[First Name]],"Not Found",0)</f>
        <v>Kathryn M</v>
      </c>
      <c r="C1353" cm="1">
        <f t="array" ref="C1353">_xlfn.XLOOKUP($A1353,MedExam_Table[[#Headers],[#Data],[Customer ID]],MedExam_Table[[#Headers],[#Data],[BMI]],"Not Found",0)</f>
        <v>31.35</v>
      </c>
      <c r="D1353" cm="1">
        <f t="array" ref="D1353">_xlfn.XLOOKUP($A1353,MedExam_Table[[#Headers],[#Data],[Customer ID]],MedExam_Table[[#Headers],[#Data],[HBA1C]],"Not Found",0)</f>
        <v>4.28</v>
      </c>
      <c r="E1353" t="str" cm="1">
        <f t="array" ref="E1353">_xlfn.XLOOKUP($A1353,MedExam_Table[[#Headers],[#Data],[Customer ID]],MedExam_Table[[#Headers],[#Data],[Heart Issues Updated]],"Not Found",0)</f>
        <v>No</v>
      </c>
      <c r="F1353" t="str" cm="1">
        <f t="array" ref="F1353">_xlfn.XLOOKUP($A1353,MedExam_Table[[#Headers],[#Data],[Customer ID]],MedExam_Table[[#Headers],[#Data],[Any Transplants Update]],"Not Found",0)</f>
        <v>Yes</v>
      </c>
      <c r="G1353" t="str" cm="1">
        <f t="array" ref="G1353">_xlfn.XLOOKUP($A1353,MedExam_Table[[#Headers],[#Data],[Customer ID]],MedExam_Table[[#Headers],[#Data],[Cancer history]],"Not Found",0)</f>
        <v>No</v>
      </c>
      <c r="H1353" cm="1">
        <f t="array" ref="H1353">_xlfn.XLOOKUP($A1353,MedExam_Table[[#Headers],[#Data],[Customer ID]],MedExam_Table[[#Headers],[#Data],[NumberOfMajorSurgeries_updated]],"Not Found",0)</f>
        <v>1</v>
      </c>
      <c r="I1353" t="str" cm="1">
        <f t="array" ref="I1353">_xlfn.XLOOKUP($A1353,MedExam_Table[[#Headers],[#Data],[Customer ID]],MedExam_Table[[#Headers],[#Data],[Smoker Updated]],"Not Found",0)</f>
        <v>No</v>
      </c>
      <c r="J1353" t="str" cm="1">
        <f t="array" ref="J1353">_xlfn.XLOOKUP($A1353,MedExam_Table[[#Headers],[#Data],[Customer ID]],MedExam_Table[[#Headers],[#Data],[Weight Status]],"Not Found",0)</f>
        <v>Obesity</v>
      </c>
      <c r="K1353" t="str" cm="1">
        <f t="array" ref="K1353">_xlfn.XLOOKUP($A1353,MedExam_Table[[#Headers],[#Data],[Customer ID]],MedExam_Table[[#Headers],[#Data],[Diabetes Status]],"Not Found",0)</f>
        <v>Normal</v>
      </c>
      <c r="L1353" cm="1">
        <f t="array" ref="L1353">_xlfn.XLOOKUP($A1353,Hospitalisation_table[[#All],[Customer ID]],Hospitalisation_table[[#All],[Customer Age]],"Not Found",0)</f>
        <v>18</v>
      </c>
      <c r="M1353" t="str" cm="1">
        <f t="array" ref="M1353">_xlfn.XLOOKUP($A1353,Hospitalisation_table[[#All],[Customer ID]],Hospitalisation_table[[#All],[Date of Birth]],"Not Found",0)</f>
        <v>25-Jul-2004</v>
      </c>
      <c r="N1353" s="22" cm="1">
        <f t="array" ref="N1353">_xlfn.XLOOKUP($A1353,Hospitalisation_table[[#All],[Customer ID]],Hospitalisation_table[[#All],[charges]],"Not Found",0)</f>
        <v>1622.19</v>
      </c>
      <c r="O1353" t="str" cm="1">
        <f t="array" ref="O1353">_xlfn.XLOOKUP($A1353,Hospitalisation_table[[#All],[Customer ID]],Hospitalisation_table[[#All],[Hospital tier_Updated]],"Not Found",0)</f>
        <v>tier - 2</v>
      </c>
      <c r="P1353" t="str" cm="1">
        <f t="array" ref="P1353">_xlfn.XLOOKUP($A1353,Hospitalisation_table[[#All],[Customer ID]],Hospitalisation_table[[#All],[City tier_updated]],"Not Found",0)</f>
        <v>tier - 1</v>
      </c>
      <c r="Q1353" t="str" cm="1">
        <f t="array" ref="Q1353">_xlfn.XLOOKUP($A1353,Hospitalisation_table[[#All],[Customer ID]],Hospitalisation_table[[#All],[State ID Updated]],"Not Found",0)</f>
        <v>R1013</v>
      </c>
    </row>
    <row r="1354" spans="1:17" x14ac:dyDescent="0.3">
      <c r="A1354" s="13" t="s">
        <v>143</v>
      </c>
      <c r="B1354" t="str" cm="1">
        <f t="array" ref="B1354">_xlfn.XLOOKUP($A1354,CustomersName[[#All],[Customer ID]],CustomersName[[#All],[First Name]],"Not Found",0)</f>
        <v>Emily</v>
      </c>
      <c r="C1354" cm="1">
        <f t="array" ref="C1354">_xlfn.XLOOKUP($A1354,MedExam_Table[[#Headers],[#Data],[Customer ID]],MedExam_Table[[#Headers],[#Data],[BMI]],"Not Found",0)</f>
        <v>31.13</v>
      </c>
      <c r="D1354" cm="1">
        <f t="array" ref="D1354">_xlfn.XLOOKUP($A1354,MedExam_Table[[#Headers],[#Data],[Customer ID]],MedExam_Table[[#Headers],[#Data],[HBA1C]],"Not Found",0)</f>
        <v>6.01</v>
      </c>
      <c r="E1354" t="str" cm="1">
        <f t="array" ref="E1354">_xlfn.XLOOKUP($A1354,MedExam_Table[[#Headers],[#Data],[Customer ID]],MedExam_Table[[#Headers],[#Data],[Heart Issues Updated]],"Not Found",0)</f>
        <v>No</v>
      </c>
      <c r="F1354" t="str" cm="1">
        <f t="array" ref="F1354">_xlfn.XLOOKUP($A1354,MedExam_Table[[#Headers],[#Data],[Customer ID]],MedExam_Table[[#Headers],[#Data],[Any Transplants Update]],"Not Found",0)</f>
        <v>Yes</v>
      </c>
      <c r="G1354" t="str" cm="1">
        <f t="array" ref="G1354">_xlfn.XLOOKUP($A1354,MedExam_Table[[#Headers],[#Data],[Customer ID]],MedExam_Table[[#Headers],[#Data],[Cancer history]],"Not Found",0)</f>
        <v>No</v>
      </c>
      <c r="H1354" cm="1">
        <f t="array" ref="H1354">_xlfn.XLOOKUP($A1354,MedExam_Table[[#Headers],[#Data],[Customer ID]],MedExam_Table[[#Headers],[#Data],[NumberOfMajorSurgeries_updated]],"Not Found",0)</f>
        <v>1</v>
      </c>
      <c r="I1354" t="str" cm="1">
        <f t="array" ref="I1354">_xlfn.XLOOKUP($A1354,MedExam_Table[[#Headers],[#Data],[Customer ID]],MedExam_Table[[#Headers],[#Data],[Smoker Updated]],"Not Found",0)</f>
        <v>No</v>
      </c>
      <c r="J1354" t="str" cm="1">
        <f t="array" ref="J1354">_xlfn.XLOOKUP($A1354,MedExam_Table[[#Headers],[#Data],[Customer ID]],MedExam_Table[[#Headers],[#Data],[Weight Status]],"Not Found",0)</f>
        <v>Obesity</v>
      </c>
      <c r="K1354" t="str" cm="1">
        <f t="array" ref="K1354">_xlfn.XLOOKUP($A1354,MedExam_Table[[#Headers],[#Data],[Customer ID]],MedExam_Table[[#Headers],[#Data],[Diabetes Status]],"Not Found",0)</f>
        <v>Prediabetes</v>
      </c>
      <c r="L1354" cm="1">
        <f t="array" ref="L1354">_xlfn.XLOOKUP($A1354,Hospitalisation_table[[#All],[Customer ID]],Hospitalisation_table[[#All],[Customer Age]],"Not Found",0)</f>
        <v>18</v>
      </c>
      <c r="M1354" t="str" cm="1">
        <f t="array" ref="M1354">_xlfn.XLOOKUP($A1354,Hospitalisation_table[[#All],[Customer ID]],Hospitalisation_table[[#All],[Date of Birth]],"Not Found",0)</f>
        <v>21-Aug-2004</v>
      </c>
      <c r="N1354" s="22" cm="1">
        <f t="array" ref="N1354">_xlfn.XLOOKUP($A1354,Hospitalisation_table[[#All],[Customer ID]],Hospitalisation_table[[#All],[charges]],"Not Found",0)</f>
        <v>1621.88</v>
      </c>
      <c r="O1354" t="str" cm="1">
        <f t="array" ref="O1354">_xlfn.XLOOKUP($A1354,Hospitalisation_table[[#All],[Customer ID]],Hospitalisation_table[[#All],[Hospital tier_Updated]],"Not Found",0)</f>
        <v>tier - 2</v>
      </c>
      <c r="P1354" t="str" cm="1">
        <f t="array" ref="P1354">_xlfn.XLOOKUP($A1354,Hospitalisation_table[[#All],[Customer ID]],Hospitalisation_table[[#All],[City tier_updated]],"Not Found",0)</f>
        <v>tier - 2</v>
      </c>
      <c r="Q1354" t="str" cm="1">
        <f t="array" ref="Q1354">_xlfn.XLOOKUP($A1354,Hospitalisation_table[[#All],[Customer ID]],Hospitalisation_table[[#All],[State ID Updated]],"Not Found",0)</f>
        <v>R1013</v>
      </c>
    </row>
    <row r="1355" spans="1:17" x14ac:dyDescent="0.3">
      <c r="A1355" s="14" t="s">
        <v>142</v>
      </c>
      <c r="B1355" t="str" cm="1">
        <f t="array" ref="B1355">_xlfn.XLOOKUP($A1355,CustomersName[[#All],[Customer ID]],CustomersName[[#All],[First Name]],"Not Found",0)</f>
        <v>Treht A</v>
      </c>
      <c r="C1355" cm="1">
        <f t="array" ref="C1355">_xlfn.XLOOKUP($A1355,MedExam_Table[[#Headers],[#Data],[Customer ID]],MedExam_Table[[#Headers],[#Data],[BMI]],"Not Found",0)</f>
        <v>17.48</v>
      </c>
      <c r="D1355" cm="1">
        <f t="array" ref="D1355">_xlfn.XLOOKUP($A1355,MedExam_Table[[#Headers],[#Data],[Customer ID]],MedExam_Table[[#Headers],[#Data],[HBA1C]],"Not Found",0)</f>
        <v>4.59</v>
      </c>
      <c r="E1355" t="str" cm="1">
        <f t="array" ref="E1355">_xlfn.XLOOKUP($A1355,MedExam_Table[[#Headers],[#Data],[Customer ID]],MedExam_Table[[#Headers],[#Data],[Heart Issues Updated]],"Not Found",0)</f>
        <v>No</v>
      </c>
      <c r="F1355" t="str" cm="1">
        <f t="array" ref="F1355">_xlfn.XLOOKUP($A1355,MedExam_Table[[#Headers],[#Data],[Customer ID]],MedExam_Table[[#Headers],[#Data],[Any Transplants Update]],"Not Found",0)</f>
        <v>No</v>
      </c>
      <c r="G1355" t="str" cm="1">
        <f t="array" ref="G1355">_xlfn.XLOOKUP($A1355,MedExam_Table[[#Headers],[#Data],[Customer ID]],MedExam_Table[[#Headers],[#Data],[Cancer history]],"Not Found",0)</f>
        <v>Yes</v>
      </c>
      <c r="H1355" cm="1">
        <f t="array" ref="H1355">_xlfn.XLOOKUP($A1355,MedExam_Table[[#Headers],[#Data],[Customer ID]],MedExam_Table[[#Headers],[#Data],[NumberOfMajorSurgeries_updated]],"Not Found",0)</f>
        <v>1</v>
      </c>
      <c r="I1355" t="str" cm="1">
        <f t="array" ref="I1355">_xlfn.XLOOKUP($A1355,MedExam_Table[[#Headers],[#Data],[Customer ID]],MedExam_Table[[#Headers],[#Data],[Smoker Updated]],"Not Found",0)</f>
        <v>No</v>
      </c>
      <c r="J1355" t="str" cm="1">
        <f t="array" ref="J1355">_xlfn.XLOOKUP($A1355,MedExam_Table[[#Headers],[#Data],[Customer ID]],MedExam_Table[[#Headers],[#Data],[Weight Status]],"Not Found",0)</f>
        <v>Underweight</v>
      </c>
      <c r="K1355" t="str" cm="1">
        <f t="array" ref="K1355">_xlfn.XLOOKUP($A1355,MedExam_Table[[#Headers],[#Data],[Customer ID]],MedExam_Table[[#Headers],[#Data],[Diabetes Status]],"Not Found",0)</f>
        <v>Normal</v>
      </c>
      <c r="L1355" cm="1">
        <f t="array" ref="L1355">_xlfn.XLOOKUP($A1355,Hospitalisation_table[[#All],[Customer ID]],Hospitalisation_table[[#All],[Customer Age]],"Not Found",0)</f>
        <v>19</v>
      </c>
      <c r="M1355" t="str" cm="1">
        <f t="array" ref="M1355">_xlfn.XLOOKUP($A1355,Hospitalisation_table[[#All],[Customer ID]],Hospitalisation_table[[#All],[Date of Birth]],"Not Found",0)</f>
        <v>14-Sep-2003</v>
      </c>
      <c r="N1355" s="22" cm="1">
        <f t="array" ref="N1355">_xlfn.XLOOKUP($A1355,Hospitalisation_table[[#All],[Customer ID]],Hospitalisation_table[[#All],[charges]],"Not Found",0)</f>
        <v>1621.34</v>
      </c>
      <c r="O1355" t="str" cm="1">
        <f t="array" ref="O1355">_xlfn.XLOOKUP($A1355,Hospitalisation_table[[#All],[Customer ID]],Hospitalisation_table[[#All],[Hospital tier_Updated]],"Not Found",0)</f>
        <v>tier - 2</v>
      </c>
      <c r="P1355" t="str" cm="1">
        <f t="array" ref="P1355">_xlfn.XLOOKUP($A1355,Hospitalisation_table[[#All],[Customer ID]],Hospitalisation_table[[#All],[City tier_updated]],"Not Found",0)</f>
        <v>tier - 2</v>
      </c>
      <c r="Q1355" t="str" cm="1">
        <f t="array" ref="Q1355">_xlfn.XLOOKUP($A1355,Hospitalisation_table[[#All],[Customer ID]],Hospitalisation_table[[#All],[State ID Updated]],"Not Found",0)</f>
        <v>R1012</v>
      </c>
    </row>
    <row r="1356" spans="1:17" x14ac:dyDescent="0.3">
      <c r="A1356" s="13" t="s">
        <v>141</v>
      </c>
      <c r="B1356" t="str" cm="1">
        <f t="array" ref="B1356">_xlfn.XLOOKUP($A1356,CustomersName[[#All],[Customer ID]],CustomersName[[#All],[First Name]],"Not Found",0)</f>
        <v>Jennhfer E</v>
      </c>
      <c r="C1356" cm="1">
        <f t="array" ref="C1356">_xlfn.XLOOKUP($A1356,MedExam_Table[[#Headers],[#Data],[Customer ID]],MedExam_Table[[#Headers],[#Data],[BMI]],"Not Found",0)</f>
        <v>22.57</v>
      </c>
      <c r="D1356" cm="1">
        <f t="array" ref="D1356">_xlfn.XLOOKUP($A1356,MedExam_Table[[#Headers],[#Data],[Customer ID]],MedExam_Table[[#Headers],[#Data],[HBA1C]],"Not Found",0)</f>
        <v>5.8</v>
      </c>
      <c r="E1356" t="str" cm="1">
        <f t="array" ref="E1356">_xlfn.XLOOKUP($A1356,MedExam_Table[[#Headers],[#Data],[Customer ID]],MedExam_Table[[#Headers],[#Data],[Heart Issues Updated]],"Not Found",0)</f>
        <v>Yes</v>
      </c>
      <c r="F1356" t="str" cm="1">
        <f t="array" ref="F1356">_xlfn.XLOOKUP($A1356,MedExam_Table[[#Headers],[#Data],[Customer ID]],MedExam_Table[[#Headers],[#Data],[Any Transplants Update]],"Not Found",0)</f>
        <v>No</v>
      </c>
      <c r="G1356" t="str" cm="1">
        <f t="array" ref="G1356">_xlfn.XLOOKUP($A1356,MedExam_Table[[#Headers],[#Data],[Customer ID]],MedExam_Table[[#Headers],[#Data],[Cancer history]],"Not Found",0)</f>
        <v>No</v>
      </c>
      <c r="H1356" cm="1">
        <f t="array" ref="H1356">_xlfn.XLOOKUP($A1356,MedExam_Table[[#Headers],[#Data],[Customer ID]],MedExam_Table[[#Headers],[#Data],[NumberOfMajorSurgeries_updated]],"Not Found",0)</f>
        <v>1</v>
      </c>
      <c r="I1356" t="str" cm="1">
        <f t="array" ref="I1356">_xlfn.XLOOKUP($A1356,MedExam_Table[[#Headers],[#Data],[Customer ID]],MedExam_Table[[#Headers],[#Data],[Smoker Updated]],"Not Found",0)</f>
        <v>No</v>
      </c>
      <c r="J1356" t="str" cm="1">
        <f t="array" ref="J1356">_xlfn.XLOOKUP($A1356,MedExam_Table[[#Headers],[#Data],[Customer ID]],MedExam_Table[[#Headers],[#Data],[Weight Status]],"Not Found",0)</f>
        <v>NormalWeight</v>
      </c>
      <c r="K1356" t="str" cm="1">
        <f t="array" ref="K1356">_xlfn.XLOOKUP($A1356,MedExam_Table[[#Headers],[#Data],[Customer ID]],MedExam_Table[[#Headers],[#Data],[Diabetes Status]],"Not Found",0)</f>
        <v>Prediabetes</v>
      </c>
      <c r="L1356" cm="1">
        <f t="array" ref="L1356">_xlfn.XLOOKUP($A1356,Hospitalisation_table[[#All],[Customer ID]],Hospitalisation_table[[#All],[Customer Age]],"Not Found",0)</f>
        <v>27</v>
      </c>
      <c r="M1356" t="str" cm="1">
        <f t="array" ref="M1356">_xlfn.XLOOKUP($A1356,Hospitalisation_table[[#All],[Customer ID]],Hospitalisation_table[[#All],[Date of Birth]],"Not Found",0)</f>
        <v>5-Aug-1995</v>
      </c>
      <c r="N1356" s="22" cm="1">
        <f t="array" ref="N1356">_xlfn.XLOOKUP($A1356,Hospitalisation_table[[#All],[Customer ID]],Hospitalisation_table[[#All],[charges]],"Not Found",0)</f>
        <v>1617.16</v>
      </c>
      <c r="O1356" t="str" cm="1">
        <f t="array" ref="O1356">_xlfn.XLOOKUP($A1356,Hospitalisation_table[[#All],[Customer ID]],Hospitalisation_table[[#All],[Hospital tier_Updated]],"Not Found",0)</f>
        <v>tier - 2</v>
      </c>
      <c r="P1356" t="str" cm="1">
        <f t="array" ref="P1356">_xlfn.XLOOKUP($A1356,Hospitalisation_table[[#All],[Customer ID]],Hospitalisation_table[[#All],[City tier_updated]],"Not Found",0)</f>
        <v>tier - 1</v>
      </c>
      <c r="Q1356" t="str" cm="1">
        <f t="array" ref="Q1356">_xlfn.XLOOKUP($A1356,Hospitalisation_table[[#All],[Customer ID]],Hospitalisation_table[[#All],[State ID Updated]],"Not Found",0)</f>
        <v>R1013</v>
      </c>
    </row>
    <row r="1357" spans="1:17" x14ac:dyDescent="0.3">
      <c r="A1357" s="14" t="s">
        <v>140</v>
      </c>
      <c r="B1357" t="str" cm="1">
        <f t="array" ref="B1357">_xlfn.XLOOKUP($A1357,CustomersName[[#All],[Customer ID]],CustomersName[[#All],[First Name]],"Not Found",0)</f>
        <v>Polly</v>
      </c>
      <c r="C1357" cm="1">
        <f t="array" ref="C1357">_xlfn.XLOOKUP($A1357,MedExam_Table[[#Headers],[#Data],[Customer ID]],MedExam_Table[[#Headers],[#Data],[BMI]],"Not Found",0)</f>
        <v>26.73</v>
      </c>
      <c r="D1357" cm="1">
        <f t="array" ref="D1357">_xlfn.XLOOKUP($A1357,MedExam_Table[[#Headers],[#Data],[Customer ID]],MedExam_Table[[#Headers],[#Data],[HBA1C]],"Not Found",0)</f>
        <v>5.08</v>
      </c>
      <c r="E1357" t="str" cm="1">
        <f t="array" ref="E1357">_xlfn.XLOOKUP($A1357,MedExam_Table[[#Headers],[#Data],[Customer ID]],MedExam_Table[[#Headers],[#Data],[Heart Issues Updated]],"Not Found",0)</f>
        <v>No</v>
      </c>
      <c r="F1357" t="str" cm="1">
        <f t="array" ref="F1357">_xlfn.XLOOKUP($A1357,MedExam_Table[[#Headers],[#Data],[Customer ID]],MedExam_Table[[#Headers],[#Data],[Any Transplants Update]],"Not Found",0)</f>
        <v>Yes</v>
      </c>
      <c r="G1357" t="str" cm="1">
        <f t="array" ref="G1357">_xlfn.XLOOKUP($A1357,MedExam_Table[[#Headers],[#Data],[Customer ID]],MedExam_Table[[#Headers],[#Data],[Cancer history]],"Not Found",0)</f>
        <v>No</v>
      </c>
      <c r="H1357" cm="1">
        <f t="array" ref="H1357">_xlfn.XLOOKUP($A1357,MedExam_Table[[#Headers],[#Data],[Customer ID]],MedExam_Table[[#Headers],[#Data],[NumberOfMajorSurgeries_updated]],"Not Found",0)</f>
        <v>1</v>
      </c>
      <c r="I1357" t="str" cm="1">
        <f t="array" ref="I1357">_xlfn.XLOOKUP($A1357,MedExam_Table[[#Headers],[#Data],[Customer ID]],MedExam_Table[[#Headers],[#Data],[Smoker Updated]],"Not Found",0)</f>
        <v>No</v>
      </c>
      <c r="J1357" t="str" cm="1">
        <f t="array" ref="J1357">_xlfn.XLOOKUP($A1357,MedExam_Table[[#Headers],[#Data],[Customer ID]],MedExam_Table[[#Headers],[#Data],[Weight Status]],"Not Found",0)</f>
        <v>OverWeight</v>
      </c>
      <c r="K1357" t="str" cm="1">
        <f t="array" ref="K1357">_xlfn.XLOOKUP($A1357,MedExam_Table[[#Headers],[#Data],[Customer ID]],MedExam_Table[[#Headers],[#Data],[Diabetes Status]],"Not Found",0)</f>
        <v>Normal</v>
      </c>
      <c r="L1357" cm="1">
        <f t="array" ref="L1357">_xlfn.XLOOKUP($A1357,Hospitalisation_table[[#All],[Customer ID]],Hospitalisation_table[[#All],[Customer Age]],"Not Found",0)</f>
        <v>18</v>
      </c>
      <c r="M1357" t="str" cm="1">
        <f t="array" ref="M1357">_xlfn.XLOOKUP($A1357,Hospitalisation_table[[#All],[Customer ID]],Hospitalisation_table[[#All],[Date of Birth]],"Not Found",0)</f>
        <v>22-Jul-2004</v>
      </c>
      <c r="N1357" s="22" cm="1">
        <f t="array" ref="N1357">_xlfn.XLOOKUP($A1357,Hospitalisation_table[[#All],[Customer ID]],Hospitalisation_table[[#All],[charges]],"Not Found",0)</f>
        <v>1615.77</v>
      </c>
      <c r="O1357" t="str" cm="1">
        <f t="array" ref="O1357">_xlfn.XLOOKUP($A1357,Hospitalisation_table[[#All],[Customer ID]],Hospitalisation_table[[#All],[Hospital tier_Updated]],"Not Found",0)</f>
        <v>tier - 2</v>
      </c>
      <c r="P1357" t="str" cm="1">
        <f t="array" ref="P1357">_xlfn.XLOOKUP($A1357,Hospitalisation_table[[#All],[Customer ID]],Hospitalisation_table[[#All],[City tier_updated]],"Not Found",0)</f>
        <v>tier - 1</v>
      </c>
      <c r="Q1357" t="str" cm="1">
        <f t="array" ref="Q1357">_xlfn.XLOOKUP($A1357,Hospitalisation_table[[#All],[Customer ID]],Hospitalisation_table[[#All],[State ID Updated]],"Not Found",0)</f>
        <v>R1013</v>
      </c>
    </row>
    <row r="1358" spans="1:17" x14ac:dyDescent="0.3">
      <c r="A1358" s="13" t="s">
        <v>139</v>
      </c>
      <c r="B1358" t="str" cm="1">
        <f t="array" ref="B1358">_xlfn.XLOOKUP($A1358,CustomersName[[#All],[Customer ID]],CustomersName[[#All],[First Name]],"Not Found",0)</f>
        <v>Elizabeth</v>
      </c>
      <c r="C1358" cm="1">
        <f t="array" ref="C1358">_xlfn.XLOOKUP($A1358,MedExam_Table[[#Headers],[#Data],[Customer ID]],MedExam_Table[[#Headers],[#Data],[BMI]],"Not Found",0)</f>
        <v>20.79</v>
      </c>
      <c r="D1358" cm="1">
        <f t="array" ref="D1358">_xlfn.XLOOKUP($A1358,MedExam_Table[[#Headers],[#Data],[Customer ID]],MedExam_Table[[#Headers],[#Data],[HBA1C]],"Not Found",0)</f>
        <v>5.84</v>
      </c>
      <c r="E1358" t="str" cm="1">
        <f t="array" ref="E1358">_xlfn.XLOOKUP($A1358,MedExam_Table[[#Headers],[#Data],[Customer ID]],MedExam_Table[[#Headers],[#Data],[Heart Issues Updated]],"Not Found",0)</f>
        <v>No</v>
      </c>
      <c r="F1358" t="str" cm="1">
        <f t="array" ref="F1358">_xlfn.XLOOKUP($A1358,MedExam_Table[[#Headers],[#Data],[Customer ID]],MedExam_Table[[#Headers],[#Data],[Any Transplants Update]],"Not Found",0)</f>
        <v>Yes</v>
      </c>
      <c r="G1358" t="str" cm="1">
        <f t="array" ref="G1358">_xlfn.XLOOKUP($A1358,MedExam_Table[[#Headers],[#Data],[Customer ID]],MedExam_Table[[#Headers],[#Data],[Cancer history]],"Not Found",0)</f>
        <v>No</v>
      </c>
      <c r="H1358" cm="1">
        <f t="array" ref="H1358">_xlfn.XLOOKUP($A1358,MedExam_Table[[#Headers],[#Data],[Customer ID]],MedExam_Table[[#Headers],[#Data],[NumberOfMajorSurgeries_updated]],"Not Found",0)</f>
        <v>1</v>
      </c>
      <c r="I1358" t="str" cm="1">
        <f t="array" ref="I1358">_xlfn.XLOOKUP($A1358,MedExam_Table[[#Headers],[#Data],[Customer ID]],MedExam_Table[[#Headers],[#Data],[Smoker Updated]],"Not Found",0)</f>
        <v>No</v>
      </c>
      <c r="J1358" t="str" cm="1">
        <f t="array" ref="J1358">_xlfn.XLOOKUP($A1358,MedExam_Table[[#Headers],[#Data],[Customer ID]],MedExam_Table[[#Headers],[#Data],[Weight Status]],"Not Found",0)</f>
        <v>NormalWeight</v>
      </c>
      <c r="K1358" t="str" cm="1">
        <f t="array" ref="K1358">_xlfn.XLOOKUP($A1358,MedExam_Table[[#Headers],[#Data],[Customer ID]],MedExam_Table[[#Headers],[#Data],[Diabetes Status]],"Not Found",0)</f>
        <v>Prediabetes</v>
      </c>
      <c r="L1358" cm="1">
        <f t="array" ref="L1358">_xlfn.XLOOKUP($A1358,Hospitalisation_table[[#All],[Customer ID]],Hospitalisation_table[[#All],[Customer Age]],"Not Found",0)</f>
        <v>18</v>
      </c>
      <c r="M1358" t="str" cm="1">
        <f t="array" ref="M1358">_xlfn.XLOOKUP($A1358,Hospitalisation_table[[#All],[Customer ID]],Hospitalisation_table[[#All],[Date of Birth]],"Not Found",0)</f>
        <v>19-Nov-2004</v>
      </c>
      <c r="N1358" s="22" cm="1">
        <f t="array" ref="N1358">_xlfn.XLOOKUP($A1358,Hospitalisation_table[[#All],[Customer ID]],Hospitalisation_table[[#All],[charges]],"Not Found",0)</f>
        <v>1607.51</v>
      </c>
      <c r="O1358" t="str" cm="1">
        <f t="array" ref="O1358">_xlfn.XLOOKUP($A1358,Hospitalisation_table[[#All],[Customer ID]],Hospitalisation_table[[#All],[Hospital tier_Updated]],"Not Found",0)</f>
        <v>tier - 2</v>
      </c>
      <c r="P1358" t="str" cm="1">
        <f t="array" ref="P1358">_xlfn.XLOOKUP($A1358,Hospitalisation_table[[#All],[Customer ID]],Hospitalisation_table[[#All],[City tier_updated]],"Not Found",0)</f>
        <v>tier - 3</v>
      </c>
      <c r="Q1358" t="str" cm="1">
        <f t="array" ref="Q1358">_xlfn.XLOOKUP($A1358,Hospitalisation_table[[#All],[Customer ID]],Hospitalisation_table[[#All],[State ID Updated]],"Not Found",0)</f>
        <v>R1013</v>
      </c>
    </row>
    <row r="1359" spans="1:17" x14ac:dyDescent="0.3">
      <c r="A1359" s="14" t="s">
        <v>2151</v>
      </c>
      <c r="B1359" t="str" cm="1">
        <f t="array" ref="B1359">_xlfn.XLOOKUP($A1359,CustomersName[[#All],[Customer ID]],CustomersName[[#All],[First Name]],"Not Found",0)</f>
        <v>hnthony S</v>
      </c>
      <c r="C1359" cm="1">
        <f t="array" ref="C1359">_xlfn.XLOOKUP($A1359,MedExam_Table[[#Headers],[#Data],[Customer ID]],MedExam_Table[[#Headers],[#Data],[BMI]],"Not Found",0)</f>
        <v>28.5</v>
      </c>
      <c r="D1359" cm="1">
        <f t="array" ref="D1359">_xlfn.XLOOKUP($A1359,MedExam_Table[[#Headers],[#Data],[Customer ID]],MedExam_Table[[#Headers],[#Data],[HBA1C]],"Not Found",0)</f>
        <v>5.12</v>
      </c>
      <c r="E1359" t="str" cm="1">
        <f t="array" ref="E1359">_xlfn.XLOOKUP($A1359,MedExam_Table[[#Headers],[#Data],[Customer ID]],MedExam_Table[[#Headers],[#Data],[Heart Issues Updated]],"Not Found",0)</f>
        <v>No</v>
      </c>
      <c r="F1359" t="str" cm="1">
        <f t="array" ref="F1359">_xlfn.XLOOKUP($A1359,MedExam_Table[[#Headers],[#Data],[Customer ID]],MedExam_Table[[#Headers],[#Data],[Any Transplants Update]],"Not Found",0)</f>
        <v>No</v>
      </c>
      <c r="G1359" t="str" cm="1">
        <f t="array" ref="G1359">_xlfn.XLOOKUP($A1359,MedExam_Table[[#Headers],[#Data],[Customer ID]],MedExam_Table[[#Headers],[#Data],[Cancer history]],"Not Found",0)</f>
        <v>No</v>
      </c>
      <c r="H1359" cm="1">
        <f t="array" ref="H1359">_xlfn.XLOOKUP($A1359,MedExam_Table[[#Headers],[#Data],[Customer ID]],MedExam_Table[[#Headers],[#Data],[NumberOfMajorSurgeries_updated]],"Not Found",0)</f>
        <v>1</v>
      </c>
      <c r="I1359" t="str" cm="1">
        <f t="array" ref="I1359">_xlfn.XLOOKUP($A1359,MedExam_Table[[#Headers],[#Data],[Customer ID]],MedExam_Table[[#Headers],[#Data],[Smoker Updated]],"Not Found",0)</f>
        <v>Yes</v>
      </c>
      <c r="J1359" t="str" cm="1">
        <f t="array" ref="J1359">_xlfn.XLOOKUP($A1359,MedExam_Table[[#Headers],[#Data],[Customer ID]],MedExam_Table[[#Headers],[#Data],[Weight Status]],"Not Found",0)</f>
        <v>OverWeight</v>
      </c>
      <c r="K1359" t="str" cm="1">
        <f t="array" ref="K1359">_xlfn.XLOOKUP($A1359,MedExam_Table[[#Headers],[#Data],[Customer ID]],MedExam_Table[[#Headers],[#Data],[Diabetes Status]],"Not Found",0)</f>
        <v>Normal</v>
      </c>
      <c r="L1359" cm="1">
        <f t="array" ref="L1359">_xlfn.XLOOKUP($A1359,Hospitalisation_table[[#All],[Customer ID]],Hospitalisation_table[[#All],[Customer Age]],"Not Found",0)</f>
        <v>24</v>
      </c>
      <c r="M1359" t="str" cm="1">
        <f t="array" ref="M1359">_xlfn.XLOOKUP($A1359,Hospitalisation_table[[#All],[Customer ID]],Hospitalisation_table[[#All],[Date of Birth]],"Not Found",0)</f>
        <v>22-Dec-1998</v>
      </c>
      <c r="N1359" s="22" cm="1">
        <f t="array" ref="N1359">_xlfn.XLOOKUP($A1359,Hospitalisation_table[[#All],[Customer ID]],Hospitalisation_table[[#All],[charges]],"Not Found",0)</f>
        <v>35147.53</v>
      </c>
      <c r="O1359" t="str" cm="1">
        <f t="array" ref="O1359">_xlfn.XLOOKUP($A1359,Hospitalisation_table[[#All],[Customer ID]],Hospitalisation_table[[#All],[Hospital tier_Updated]],"Not Found",0)</f>
        <v>tier - 1</v>
      </c>
      <c r="P1359" t="str" cm="1">
        <f t="array" ref="P1359">_xlfn.XLOOKUP($A1359,Hospitalisation_table[[#All],[Customer ID]],Hospitalisation_table[[#All],[City tier_updated]],"Not Found",0)</f>
        <v>tier - 1</v>
      </c>
      <c r="Q1359" t="str" cm="1">
        <f t="array" ref="Q1359">_xlfn.XLOOKUP($A1359,Hospitalisation_table[[#All],[Customer ID]],Hospitalisation_table[[#All],[State ID Updated]],"Not Found",0)</f>
        <v>R1016</v>
      </c>
    </row>
    <row r="1360" spans="1:17" x14ac:dyDescent="0.3">
      <c r="A1360" s="13" t="s">
        <v>138</v>
      </c>
      <c r="B1360" t="str" cm="1">
        <f t="array" ref="B1360">_xlfn.XLOOKUP($A1360,CustomersName[[#All],[Customer ID]],CustomersName[[#All],[First Name]],"Not Found",0)</f>
        <v>Thffany A.</v>
      </c>
      <c r="C1360" cm="1">
        <f t="array" ref="C1360">_xlfn.XLOOKUP($A1360,MedExam_Table[[#Headers],[#Data],[Customer ID]],MedExam_Table[[#Headers],[#Data],[BMI]],"Not Found",0)</f>
        <v>20.149999999999999</v>
      </c>
      <c r="D1360" cm="1">
        <f t="array" ref="D1360">_xlfn.XLOOKUP($A1360,MedExam_Table[[#Headers],[#Data],[Customer ID]],MedExam_Table[[#Headers],[#Data],[HBA1C]],"Not Found",0)</f>
        <v>4.1500000000000004</v>
      </c>
      <c r="E1360" t="str" cm="1">
        <f t="array" ref="E1360">_xlfn.XLOOKUP($A1360,MedExam_Table[[#Headers],[#Data],[Customer ID]],MedExam_Table[[#Headers],[#Data],[Heart Issues Updated]],"Not Found",0)</f>
        <v>No</v>
      </c>
      <c r="F1360" t="str" cm="1">
        <f t="array" ref="F1360">_xlfn.XLOOKUP($A1360,MedExam_Table[[#Headers],[#Data],[Customer ID]],MedExam_Table[[#Headers],[#Data],[Any Transplants Update]],"Not Found",0)</f>
        <v>No</v>
      </c>
      <c r="G1360" t="str" cm="1">
        <f t="array" ref="G1360">_xlfn.XLOOKUP($A1360,MedExam_Table[[#Headers],[#Data],[Customer ID]],MedExam_Table[[#Headers],[#Data],[Cancer history]],"Not Found",0)</f>
        <v>No</v>
      </c>
      <c r="H1360" cm="1">
        <f t="array" ref="H1360">_xlfn.XLOOKUP($A1360,MedExam_Table[[#Headers],[#Data],[Customer ID]],MedExam_Table[[#Headers],[#Data],[NumberOfMajorSurgeries_updated]],"Not Found",0)</f>
        <v>1</v>
      </c>
      <c r="I1360" t="str" cm="1">
        <f t="array" ref="I1360">_xlfn.XLOOKUP($A1360,MedExam_Table[[#Headers],[#Data],[Customer ID]],MedExam_Table[[#Headers],[#Data],[Smoker Updated]],"Not Found",0)</f>
        <v>No</v>
      </c>
      <c r="J1360" t="str" cm="1">
        <f t="array" ref="J1360">_xlfn.XLOOKUP($A1360,MedExam_Table[[#Headers],[#Data],[Customer ID]],MedExam_Table[[#Headers],[#Data],[Weight Status]],"Not Found",0)</f>
        <v>NormalWeight</v>
      </c>
      <c r="K1360" t="str" cm="1">
        <f t="array" ref="K1360">_xlfn.XLOOKUP($A1360,MedExam_Table[[#Headers],[#Data],[Customer ID]],MedExam_Table[[#Headers],[#Data],[Diabetes Status]],"Not Found",0)</f>
        <v>Normal</v>
      </c>
      <c r="L1360" cm="1">
        <f t="array" ref="L1360">_xlfn.XLOOKUP($A1360,Hospitalisation_table[[#All],[Customer ID]],Hospitalisation_table[[#All],[Customer Age]],"Not Found",0)</f>
        <v>30</v>
      </c>
      <c r="M1360" t="str" cm="1">
        <f t="array" ref="M1360">_xlfn.XLOOKUP($A1360,Hospitalisation_table[[#All],[Customer ID]],Hospitalisation_table[[#All],[Date of Birth]],"Not Found",0)</f>
        <v>22-Sep-1992</v>
      </c>
      <c r="N1360" s="22" cm="1">
        <f t="array" ref="N1360">_xlfn.XLOOKUP($A1360,Hospitalisation_table[[#All],[Customer ID]],Hospitalisation_table[[#All],[charges]],"Not Found",0)</f>
        <v>1566.88</v>
      </c>
      <c r="O1360" t="str" cm="1">
        <f t="array" ref="O1360">_xlfn.XLOOKUP($A1360,Hospitalisation_table[[#All],[Customer ID]],Hospitalisation_table[[#All],[Hospital tier_Updated]],"Not Found",0)</f>
        <v>tier - 2</v>
      </c>
      <c r="P1360" t="str" cm="1">
        <f t="array" ref="P1360">_xlfn.XLOOKUP($A1360,Hospitalisation_table[[#All],[Customer ID]],Hospitalisation_table[[#All],[City tier_updated]],"Not Found",0)</f>
        <v>tier - 1</v>
      </c>
      <c r="Q1360" t="str" cm="1">
        <f t="array" ref="Q1360">_xlfn.XLOOKUP($A1360,Hospitalisation_table[[#All],[Customer ID]],Hospitalisation_table[[#All],[State ID Updated]],"Not Found",0)</f>
        <v>R1013</v>
      </c>
    </row>
    <row r="1361" spans="1:17" x14ac:dyDescent="0.3">
      <c r="A1361" s="14" t="s">
        <v>137</v>
      </c>
      <c r="B1361" t="str" cm="1">
        <f t="array" ref="B1361">_xlfn.XLOOKUP($A1361,CustomersName[[#All],[Customer ID]],CustomersName[[#All],[First Name]],"Not Found",0)</f>
        <v>Cole</v>
      </c>
      <c r="C1361" cm="1">
        <f t="array" ref="C1361">_xlfn.XLOOKUP($A1361,MedExam_Table[[#Headers],[#Data],[Customer ID]],MedExam_Table[[#Headers],[#Data],[BMI]],"Not Found",0)</f>
        <v>36.85</v>
      </c>
      <c r="D1361" cm="1">
        <f t="array" ref="D1361">_xlfn.XLOOKUP($A1361,MedExam_Table[[#Headers],[#Data],[Customer ID]],MedExam_Table[[#Headers],[#Data],[HBA1C]],"Not Found",0)</f>
        <v>4.3600000000000003</v>
      </c>
      <c r="E1361" t="str" cm="1">
        <f t="array" ref="E1361">_xlfn.XLOOKUP($A1361,MedExam_Table[[#Headers],[#Data],[Customer ID]],MedExam_Table[[#Headers],[#Data],[Heart Issues Updated]],"Not Found",0)</f>
        <v>Yes</v>
      </c>
      <c r="F1361" t="str" cm="1">
        <f t="array" ref="F1361">_xlfn.XLOOKUP($A1361,MedExam_Table[[#Headers],[#Data],[Customer ID]],MedExam_Table[[#Headers],[#Data],[Any Transplants Update]],"Not Found",0)</f>
        <v>No</v>
      </c>
      <c r="G1361" t="str" cm="1">
        <f t="array" ref="G1361">_xlfn.XLOOKUP($A1361,MedExam_Table[[#Headers],[#Data],[Customer ID]],MedExam_Table[[#Headers],[#Data],[Cancer history]],"Not Found",0)</f>
        <v>No</v>
      </c>
      <c r="H1361" cm="1">
        <f t="array" ref="H1361">_xlfn.XLOOKUP($A1361,MedExam_Table[[#Headers],[#Data],[Customer ID]],MedExam_Table[[#Headers],[#Data],[NumberOfMajorSurgeries_updated]],"Not Found",0)</f>
        <v>0</v>
      </c>
      <c r="I1361" t="str" cm="1">
        <f t="array" ref="I1361">_xlfn.XLOOKUP($A1361,MedExam_Table[[#Headers],[#Data],[Customer ID]],MedExam_Table[[#Headers],[#Data],[Smoker Updated]],"Not Found",0)</f>
        <v>No</v>
      </c>
      <c r="J1361" t="str" cm="1">
        <f t="array" ref="J1361">_xlfn.XLOOKUP($A1361,MedExam_Table[[#Headers],[#Data],[Customer ID]],MedExam_Table[[#Headers],[#Data],[Weight Status]],"Not Found",0)</f>
        <v>Obesity</v>
      </c>
      <c r="K1361" t="str" cm="1">
        <f t="array" ref="K1361">_xlfn.XLOOKUP($A1361,MedExam_Table[[#Headers],[#Data],[Customer ID]],MedExam_Table[[#Headers],[#Data],[Diabetes Status]],"Not Found",0)</f>
        <v>Normal</v>
      </c>
      <c r="L1361" cm="1">
        <f t="array" ref="L1361">_xlfn.XLOOKUP($A1361,Hospitalisation_table[[#All],[Customer ID]],Hospitalisation_table[[#All],[Customer Age]],"Not Found",0)</f>
        <v>21</v>
      </c>
      <c r="M1361" t="str" cm="1">
        <f t="array" ref="M1361">_xlfn.XLOOKUP($A1361,Hospitalisation_table[[#All],[Customer ID]],Hospitalisation_table[[#All],[Date of Birth]],"Not Found",0)</f>
        <v>5-Dec-2001</v>
      </c>
      <c r="N1361" s="22" cm="1">
        <f t="array" ref="N1361">_xlfn.XLOOKUP($A1361,Hospitalisation_table[[#All],[Customer ID]],Hospitalisation_table[[#All],[charges]],"Not Found",0)</f>
        <v>1534.3</v>
      </c>
      <c r="O1361" t="str" cm="1">
        <f t="array" ref="O1361">_xlfn.XLOOKUP($A1361,Hospitalisation_table[[#All],[Customer ID]],Hospitalisation_table[[#All],[Hospital tier_Updated]],"Not Found",0)</f>
        <v>tier - 2</v>
      </c>
      <c r="P1361" t="str" cm="1">
        <f t="array" ref="P1361">_xlfn.XLOOKUP($A1361,Hospitalisation_table[[#All],[Customer ID]],Hospitalisation_table[[#All],[City tier_updated]],"Not Found",0)</f>
        <v>tier - 2</v>
      </c>
      <c r="Q1361" t="str" cm="1">
        <f t="array" ref="Q1361">_xlfn.XLOOKUP($A1361,Hospitalisation_table[[#All],[Customer ID]],Hospitalisation_table[[#All],[State ID Updated]],"Not Found",0)</f>
        <v>R1013</v>
      </c>
    </row>
    <row r="1362" spans="1:17" x14ac:dyDescent="0.3">
      <c r="A1362" s="13" t="s">
        <v>136</v>
      </c>
      <c r="B1362" t="str" cm="1">
        <f t="array" ref="B1362">_xlfn.XLOOKUP($A1362,CustomersName[[#All],[Customer ID]],CustomersName[[#All],[First Name]],"Not Found",0)</f>
        <v>Mathhew T.</v>
      </c>
      <c r="C1362" cm="1">
        <f t="array" ref="C1362">_xlfn.XLOOKUP($A1362,MedExam_Table[[#Headers],[#Data],[Customer ID]],MedExam_Table[[#Headers],[#Data],[BMI]],"Not Found",0)</f>
        <v>35.53</v>
      </c>
      <c r="D1362" cm="1">
        <f t="array" ref="D1362">_xlfn.XLOOKUP($A1362,MedExam_Table[[#Headers],[#Data],[Customer ID]],MedExam_Table[[#Headers],[#Data],[HBA1C]],"Not Found",0)</f>
        <v>4.55</v>
      </c>
      <c r="E1362" t="str" cm="1">
        <f t="array" ref="E1362">_xlfn.XLOOKUP($A1362,MedExam_Table[[#Headers],[#Data],[Customer ID]],MedExam_Table[[#Headers],[#Data],[Heart Issues Updated]],"Not Found",0)</f>
        <v>Yes</v>
      </c>
      <c r="F1362" t="str" cm="1">
        <f t="array" ref="F1362">_xlfn.XLOOKUP($A1362,MedExam_Table[[#Headers],[#Data],[Customer ID]],MedExam_Table[[#Headers],[#Data],[Any Transplants Update]],"Not Found",0)</f>
        <v>No</v>
      </c>
      <c r="G1362" t="str" cm="1">
        <f t="array" ref="G1362">_xlfn.XLOOKUP($A1362,MedExam_Table[[#Headers],[#Data],[Customer ID]],MedExam_Table[[#Headers],[#Data],[Cancer history]],"Not Found",0)</f>
        <v>No</v>
      </c>
      <c r="H1362" cm="1">
        <f t="array" ref="H1362">_xlfn.XLOOKUP($A1362,MedExam_Table[[#Headers],[#Data],[Customer ID]],MedExam_Table[[#Headers],[#Data],[NumberOfMajorSurgeries_updated]],"Not Found",0)</f>
        <v>0</v>
      </c>
      <c r="I1362" t="str" cm="1">
        <f t="array" ref="I1362">_xlfn.XLOOKUP($A1362,MedExam_Table[[#Headers],[#Data],[Customer ID]],MedExam_Table[[#Headers],[#Data],[Smoker Updated]],"Not Found",0)</f>
        <v>No</v>
      </c>
      <c r="J1362" t="str" cm="1">
        <f t="array" ref="J1362">_xlfn.XLOOKUP($A1362,MedExam_Table[[#Headers],[#Data],[Customer ID]],MedExam_Table[[#Headers],[#Data],[Weight Status]],"Not Found",0)</f>
        <v>Obesity</v>
      </c>
      <c r="K1362" t="str" cm="1">
        <f t="array" ref="K1362">_xlfn.XLOOKUP($A1362,MedExam_Table[[#Headers],[#Data],[Customer ID]],MedExam_Table[[#Headers],[#Data],[Diabetes Status]],"Not Found",0)</f>
        <v>Normal</v>
      </c>
      <c r="L1362" cm="1">
        <f t="array" ref="L1362">_xlfn.XLOOKUP($A1362,Hospitalisation_table[[#All],[Customer ID]],Hospitalisation_table[[#All],[Customer Age]],"Not Found",0)</f>
        <v>22</v>
      </c>
      <c r="M1362" t="str" cm="1">
        <f t="array" ref="M1362">_xlfn.XLOOKUP($A1362,Hospitalisation_table[[#All],[Customer ID]],Hospitalisation_table[[#All],[Date of Birth]],"Not Found",0)</f>
        <v>2-Jun-2001</v>
      </c>
      <c r="N1362" s="22" cm="1">
        <f t="array" ref="N1362">_xlfn.XLOOKUP($A1362,Hospitalisation_table[[#All],[Customer ID]],Hospitalisation_table[[#All],[charges]],"Not Found",0)</f>
        <v>1532.47</v>
      </c>
      <c r="O1362" t="str" cm="1">
        <f t="array" ref="O1362">_xlfn.XLOOKUP($A1362,Hospitalisation_table[[#All],[Customer ID]],Hospitalisation_table[[#All],[Hospital tier_Updated]],"Not Found",0)</f>
        <v>tier - 2</v>
      </c>
      <c r="P1362" t="str" cm="1">
        <f t="array" ref="P1362">_xlfn.XLOOKUP($A1362,Hospitalisation_table[[#All],[Customer ID]],Hospitalisation_table[[#All],[City tier_updated]],"Not Found",0)</f>
        <v>tier - 2</v>
      </c>
      <c r="Q1362" t="str" cm="1">
        <f t="array" ref="Q1362">_xlfn.XLOOKUP($A1362,Hospitalisation_table[[#All],[Customer ID]],Hospitalisation_table[[#All],[State ID Updated]],"Not Found",0)</f>
        <v>R1013</v>
      </c>
    </row>
    <row r="1363" spans="1:17" x14ac:dyDescent="0.3">
      <c r="A1363" s="14" t="s">
        <v>135</v>
      </c>
      <c r="B1363" t="str" cm="1">
        <f t="array" ref="B1363">_xlfn.XLOOKUP($A1363,CustomersName[[#All],[Customer ID]],CustomersName[[#All],[First Name]],"Not Found",0)</f>
        <v>Zachary</v>
      </c>
      <c r="C1363" cm="1">
        <f t="array" ref="C1363">_xlfn.XLOOKUP($A1363,MedExam_Table[[#Headers],[#Data],[Customer ID]],MedExam_Table[[#Headers],[#Data],[BMI]],"Not Found",0)</f>
        <v>31.1</v>
      </c>
      <c r="D1363" cm="1">
        <f t="array" ref="D1363">_xlfn.XLOOKUP($A1363,MedExam_Table[[#Headers],[#Data],[Customer ID]],MedExam_Table[[#Headers],[#Data],[HBA1C]],"Not Found",0)</f>
        <v>4.37</v>
      </c>
      <c r="E1363" t="str" cm="1">
        <f t="array" ref="E1363">_xlfn.XLOOKUP($A1363,MedExam_Table[[#Headers],[#Data],[Customer ID]],MedExam_Table[[#Headers],[#Data],[Heart Issues Updated]],"Not Found",0)</f>
        <v>Yes</v>
      </c>
      <c r="F1363" t="str" cm="1">
        <f t="array" ref="F1363">_xlfn.XLOOKUP($A1363,MedExam_Table[[#Headers],[#Data],[Customer ID]],MedExam_Table[[#Headers],[#Data],[Any Transplants Update]],"Not Found",0)</f>
        <v>No</v>
      </c>
      <c r="G1363" t="str" cm="1">
        <f t="array" ref="G1363">_xlfn.XLOOKUP($A1363,MedExam_Table[[#Headers],[#Data],[Customer ID]],MedExam_Table[[#Headers],[#Data],[Cancer history]],"Not Found",0)</f>
        <v>No</v>
      </c>
      <c r="H1363" cm="1">
        <f t="array" ref="H1363">_xlfn.XLOOKUP($A1363,MedExam_Table[[#Headers],[#Data],[Customer ID]],MedExam_Table[[#Headers],[#Data],[NumberOfMajorSurgeries_updated]],"Not Found",0)</f>
        <v>0</v>
      </c>
      <c r="I1363" t="str" cm="1">
        <f t="array" ref="I1363">_xlfn.XLOOKUP($A1363,MedExam_Table[[#Headers],[#Data],[Customer ID]],MedExam_Table[[#Headers],[#Data],[Smoker Updated]],"Not Found",0)</f>
        <v>No</v>
      </c>
      <c r="J1363" t="str" cm="1">
        <f t="array" ref="J1363">_xlfn.XLOOKUP($A1363,MedExam_Table[[#Headers],[#Data],[Customer ID]],MedExam_Table[[#Headers],[#Data],[Weight Status]],"Not Found",0)</f>
        <v>Obesity</v>
      </c>
      <c r="K1363" t="str" cm="1">
        <f t="array" ref="K1363">_xlfn.XLOOKUP($A1363,MedExam_Table[[#Headers],[#Data],[Customer ID]],MedExam_Table[[#Headers],[#Data],[Diabetes Status]],"Not Found",0)</f>
        <v>Normal</v>
      </c>
      <c r="L1363" cm="1">
        <f t="array" ref="L1363">_xlfn.XLOOKUP($A1363,Hospitalisation_table[[#All],[Customer ID]],Hospitalisation_table[[#All],[Customer Age]],"Not Found",0)</f>
        <v>21</v>
      </c>
      <c r="M1363" t="str" cm="1">
        <f t="array" ref="M1363">_xlfn.XLOOKUP($A1363,Hospitalisation_table[[#All],[Customer ID]],Hospitalisation_table[[#All],[Date of Birth]],"Not Found",0)</f>
        <v>7-Jul-2001</v>
      </c>
      <c r="N1363" s="22" cm="1">
        <f t="array" ref="N1363">_xlfn.XLOOKUP($A1363,Hospitalisation_table[[#All],[Customer ID]],Hospitalisation_table[[#All],[charges]],"Not Found",0)</f>
        <v>1526.31</v>
      </c>
      <c r="O1363" t="str" cm="1">
        <f t="array" ref="O1363">_xlfn.XLOOKUP($A1363,Hospitalisation_table[[#All],[Customer ID]],Hospitalisation_table[[#All],[Hospital tier_Updated]],"Not Found",0)</f>
        <v>tier - 2</v>
      </c>
      <c r="P1363" t="str" cm="1">
        <f t="array" ref="P1363">_xlfn.XLOOKUP($A1363,Hospitalisation_table[[#All],[Customer ID]],Hospitalisation_table[[#All],[City tier_updated]],"Not Found",0)</f>
        <v>tier - 3</v>
      </c>
      <c r="Q1363" t="str" cm="1">
        <f t="array" ref="Q1363">_xlfn.XLOOKUP($A1363,Hospitalisation_table[[#All],[Customer ID]],Hospitalisation_table[[#All],[State ID Updated]],"Not Found",0)</f>
        <v>R1011</v>
      </c>
    </row>
    <row r="1364" spans="1:17" x14ac:dyDescent="0.3">
      <c r="A1364" s="13" t="s">
        <v>134</v>
      </c>
      <c r="B1364" t="str" cm="1">
        <f t="array" ref="B1364">_xlfn.XLOOKUP($A1364,CustomersName[[#All],[Customer ID]],CustomersName[[#All],[First Name]],"Not Found",0)</f>
        <v>Mahthew T.</v>
      </c>
      <c r="C1364" cm="1">
        <f t="array" ref="C1364">_xlfn.XLOOKUP($A1364,MedExam_Table[[#Headers],[#Data],[Customer ID]],MedExam_Table[[#Headers],[#Data],[BMI]],"Not Found",0)</f>
        <v>23.21</v>
      </c>
      <c r="D1364" cm="1">
        <f t="array" ref="D1364">_xlfn.XLOOKUP($A1364,MedExam_Table[[#Headers],[#Data],[Customer ID]],MedExam_Table[[#Headers],[#Data],[HBA1C]],"Not Found",0)</f>
        <v>5.24</v>
      </c>
      <c r="E1364" t="str" cm="1">
        <f t="array" ref="E1364">_xlfn.XLOOKUP($A1364,MedExam_Table[[#Headers],[#Data],[Customer ID]],MedExam_Table[[#Headers],[#Data],[Heart Issues Updated]],"Not Found",0)</f>
        <v>Yes</v>
      </c>
      <c r="F1364" t="str" cm="1">
        <f t="array" ref="F1364">_xlfn.XLOOKUP($A1364,MedExam_Table[[#Headers],[#Data],[Customer ID]],MedExam_Table[[#Headers],[#Data],[Any Transplants Update]],"Not Found",0)</f>
        <v>No</v>
      </c>
      <c r="G1364" t="str" cm="1">
        <f t="array" ref="G1364">_xlfn.XLOOKUP($A1364,MedExam_Table[[#Headers],[#Data],[Customer ID]],MedExam_Table[[#Headers],[#Data],[Cancer history]],"Not Found",0)</f>
        <v>No</v>
      </c>
      <c r="H1364" cm="1">
        <f t="array" ref="H1364">_xlfn.XLOOKUP($A1364,MedExam_Table[[#Headers],[#Data],[Customer ID]],MedExam_Table[[#Headers],[#Data],[NumberOfMajorSurgeries_updated]],"Not Found",0)</f>
        <v>0</v>
      </c>
      <c r="I1364" t="str" cm="1">
        <f t="array" ref="I1364">_xlfn.XLOOKUP($A1364,MedExam_Table[[#Headers],[#Data],[Customer ID]],MedExam_Table[[#Headers],[#Data],[Smoker Updated]],"Not Found",0)</f>
        <v>No</v>
      </c>
      <c r="J1364" t="str" cm="1">
        <f t="array" ref="J1364">_xlfn.XLOOKUP($A1364,MedExam_Table[[#Headers],[#Data],[Customer ID]],MedExam_Table[[#Headers],[#Data],[Weight Status]],"Not Found",0)</f>
        <v>NormalWeight</v>
      </c>
      <c r="K1364" t="str" cm="1">
        <f t="array" ref="K1364">_xlfn.XLOOKUP($A1364,MedExam_Table[[#Headers],[#Data],[Customer ID]],MedExam_Table[[#Headers],[#Data],[Diabetes Status]],"Not Found",0)</f>
        <v>Normal</v>
      </c>
      <c r="L1364" cm="1">
        <f t="array" ref="L1364">_xlfn.XLOOKUP($A1364,Hospitalisation_table[[#All],[Customer ID]],Hospitalisation_table[[#All],[Customer Age]],"Not Found",0)</f>
        <v>21</v>
      </c>
      <c r="M1364" t="str" cm="1">
        <f t="array" ref="M1364">_xlfn.XLOOKUP($A1364,Hospitalisation_table[[#All],[Customer ID]],Hospitalisation_table[[#All],[Date of Birth]],"Not Found",0)</f>
        <v>25-Aug-2001</v>
      </c>
      <c r="N1364" s="22" cm="1">
        <f t="array" ref="N1364">_xlfn.XLOOKUP($A1364,Hospitalisation_table[[#All],[Customer ID]],Hospitalisation_table[[#All],[charges]],"Not Found",0)</f>
        <v>1515.34</v>
      </c>
      <c r="O1364" t="str" cm="1">
        <f t="array" ref="O1364">_xlfn.XLOOKUP($A1364,Hospitalisation_table[[#All],[Customer ID]],Hospitalisation_table[[#All],[Hospital tier_Updated]],"Not Found",0)</f>
        <v>tier - 2</v>
      </c>
      <c r="P1364" t="str" cm="1">
        <f t="array" ref="P1364">_xlfn.XLOOKUP($A1364,Hospitalisation_table[[#All],[Customer ID]],Hospitalisation_table[[#All],[City tier_updated]],"Not Found",0)</f>
        <v>tier - 3</v>
      </c>
      <c r="Q1364" t="str" cm="1">
        <f t="array" ref="Q1364">_xlfn.XLOOKUP($A1364,Hospitalisation_table[[#All],[Customer ID]],Hospitalisation_table[[#All],[State ID Updated]],"Not Found",0)</f>
        <v>R1013</v>
      </c>
    </row>
    <row r="1365" spans="1:17" x14ac:dyDescent="0.3">
      <c r="A1365" s="14" t="s">
        <v>133</v>
      </c>
      <c r="B1365" t="str" cm="1">
        <f t="array" ref="B1365">_xlfn.XLOOKUP($A1365,CustomersName[[#All],[Customer ID]],CustomersName[[#All],[First Name]],"Not Found",0)</f>
        <v>Pat</v>
      </c>
      <c r="C1365" cm="1">
        <f t="array" ref="C1365">_xlfn.XLOOKUP($A1365,MedExam_Table[[#Headers],[#Data],[Customer ID]],MedExam_Table[[#Headers],[#Data],[BMI]],"Not Found",0)</f>
        <v>18.36</v>
      </c>
      <c r="D1365" cm="1">
        <f t="array" ref="D1365">_xlfn.XLOOKUP($A1365,MedExam_Table[[#Headers],[#Data],[Customer ID]],MedExam_Table[[#Headers],[#Data],[HBA1C]],"Not Found",0)</f>
        <v>5.96</v>
      </c>
      <c r="E1365" t="str" cm="1">
        <f t="array" ref="E1365">_xlfn.XLOOKUP($A1365,MedExam_Table[[#Headers],[#Data],[Customer ID]],MedExam_Table[[#Headers],[#Data],[Heart Issues Updated]],"Not Found",0)</f>
        <v>No</v>
      </c>
      <c r="F1365" t="str" cm="1">
        <f t="array" ref="F1365">_xlfn.XLOOKUP($A1365,MedExam_Table[[#Headers],[#Data],[Customer ID]],MedExam_Table[[#Headers],[#Data],[Any Transplants Update]],"Not Found",0)</f>
        <v>No</v>
      </c>
      <c r="G1365" t="str" cm="1">
        <f t="array" ref="G1365">_xlfn.XLOOKUP($A1365,MedExam_Table[[#Headers],[#Data],[Customer ID]],MedExam_Table[[#Headers],[#Data],[Cancer history]],"Not Found",0)</f>
        <v>No</v>
      </c>
      <c r="H1365" cm="1">
        <f t="array" ref="H1365">_xlfn.XLOOKUP($A1365,MedExam_Table[[#Headers],[#Data],[Customer ID]],MedExam_Table[[#Headers],[#Data],[NumberOfMajorSurgeries_updated]],"Not Found",0)</f>
        <v>1</v>
      </c>
      <c r="I1365" t="str" cm="1">
        <f t="array" ref="I1365">_xlfn.XLOOKUP($A1365,MedExam_Table[[#Headers],[#Data],[Customer ID]],MedExam_Table[[#Headers],[#Data],[Smoker Updated]],"Not Found",0)</f>
        <v>No</v>
      </c>
      <c r="J1365" t="str" cm="1">
        <f t="array" ref="J1365">_xlfn.XLOOKUP($A1365,MedExam_Table[[#Headers],[#Data],[Customer ID]],MedExam_Table[[#Headers],[#Data],[Weight Status]],"Not Found",0)</f>
        <v>Underweight</v>
      </c>
      <c r="K1365" t="str" cm="1">
        <f t="array" ref="K1365">_xlfn.XLOOKUP($A1365,MedExam_Table[[#Headers],[#Data],[Customer ID]],MedExam_Table[[#Headers],[#Data],[Diabetes Status]],"Not Found",0)</f>
        <v>Prediabetes</v>
      </c>
      <c r="L1365" cm="1">
        <f t="array" ref="L1365">_xlfn.XLOOKUP($A1365,Hospitalisation_table[[#All],[Customer ID]],Hospitalisation_table[[#All],[Customer Age]],"Not Found",0)</f>
        <v>24</v>
      </c>
      <c r="M1365" t="str" cm="1">
        <f t="array" ref="M1365">_xlfn.XLOOKUP($A1365,Hospitalisation_table[[#All],[Customer ID]],Hospitalisation_table[[#All],[Date of Birth]],"Not Found",0)</f>
        <v>19-Jun-1998</v>
      </c>
      <c r="N1365" s="22" cm="1">
        <f t="array" ref="N1365">_xlfn.XLOOKUP($A1365,Hospitalisation_table[[#All],[Customer ID]],Hospitalisation_table[[#All],[charges]],"Not Found",0)</f>
        <v>1497</v>
      </c>
      <c r="O1365" t="str" cm="1">
        <f t="array" ref="O1365">_xlfn.XLOOKUP($A1365,Hospitalisation_table[[#All],[Customer ID]],Hospitalisation_table[[#All],[Hospital tier_Updated]],"Not Found",0)</f>
        <v>tier - 2</v>
      </c>
      <c r="P1365" t="str" cm="1">
        <f t="array" ref="P1365">_xlfn.XLOOKUP($A1365,Hospitalisation_table[[#All],[Customer ID]],Hospitalisation_table[[#All],[City tier_updated]],"Not Found",0)</f>
        <v>tier - 2</v>
      </c>
      <c r="Q1365" t="str" cm="1">
        <f t="array" ref="Q1365">_xlfn.XLOOKUP($A1365,Hospitalisation_table[[#All],[Customer ID]],Hospitalisation_table[[#All],[State ID Updated]],"Not Found",0)</f>
        <v>R1013</v>
      </c>
    </row>
    <row r="1366" spans="1:17" x14ac:dyDescent="0.3">
      <c r="A1366" s="13" t="s">
        <v>132</v>
      </c>
      <c r="B1366" t="str" cm="1">
        <f t="array" ref="B1366">_xlfn.XLOOKUP($A1366,CustomersName[[#All],[Customer ID]],CustomersName[[#All],[First Name]],"Not Found",0)</f>
        <v>Ashley</v>
      </c>
      <c r="C1366" cm="1">
        <f t="array" ref="C1366">_xlfn.XLOOKUP($A1366,MedExam_Table[[#Headers],[#Data],[Customer ID]],MedExam_Table[[#Headers],[#Data],[BMI]],"Not Found",0)</f>
        <v>15.92</v>
      </c>
      <c r="D1366" cm="1">
        <f t="array" ref="D1366">_xlfn.XLOOKUP($A1366,MedExam_Table[[#Headers],[#Data],[Customer ID]],MedExam_Table[[#Headers],[#Data],[HBA1C]],"Not Found",0)</f>
        <v>4.76</v>
      </c>
      <c r="E1366" t="str" cm="1">
        <f t="array" ref="E1366">_xlfn.XLOOKUP($A1366,MedExam_Table[[#Headers],[#Data],[Customer ID]],MedExam_Table[[#Headers],[#Data],[Heart Issues Updated]],"Not Found",0)</f>
        <v>Yes</v>
      </c>
      <c r="F1366" t="str" cm="1">
        <f t="array" ref="F1366">_xlfn.XLOOKUP($A1366,MedExam_Table[[#Headers],[#Data],[Customer ID]],MedExam_Table[[#Headers],[#Data],[Any Transplants Update]],"Not Found",0)</f>
        <v>No</v>
      </c>
      <c r="G1366" t="str" cm="1">
        <f t="array" ref="G1366">_xlfn.XLOOKUP($A1366,MedExam_Table[[#Headers],[#Data],[Customer ID]],MedExam_Table[[#Headers],[#Data],[Cancer history]],"Not Found",0)</f>
        <v>No</v>
      </c>
      <c r="H1366" cm="1">
        <f t="array" ref="H1366">_xlfn.XLOOKUP($A1366,MedExam_Table[[#Headers],[#Data],[Customer ID]],MedExam_Table[[#Headers],[#Data],[NumberOfMajorSurgeries_updated]],"Not Found",0)</f>
        <v>1</v>
      </c>
      <c r="I1366" t="str" cm="1">
        <f t="array" ref="I1366">_xlfn.XLOOKUP($A1366,MedExam_Table[[#Headers],[#Data],[Customer ID]],MedExam_Table[[#Headers],[#Data],[Smoker Updated]],"Not Found",0)</f>
        <v>No</v>
      </c>
      <c r="J1366" t="str" cm="1">
        <f t="array" ref="J1366">_xlfn.XLOOKUP($A1366,MedExam_Table[[#Headers],[#Data],[Customer ID]],MedExam_Table[[#Headers],[#Data],[Weight Status]],"Not Found",0)</f>
        <v>Underweight</v>
      </c>
      <c r="K1366" t="str" cm="1">
        <f t="array" ref="K1366">_xlfn.XLOOKUP($A1366,MedExam_Table[[#Headers],[#Data],[Customer ID]],MedExam_Table[[#Headers],[#Data],[Diabetes Status]],"Not Found",0)</f>
        <v>Normal</v>
      </c>
      <c r="L1366" cm="1">
        <f t="array" ref="L1366">_xlfn.XLOOKUP($A1366,Hospitalisation_table[[#All],[Customer ID]],Hospitalisation_table[[#All],[Customer Age]],"Not Found",0)</f>
        <v>27</v>
      </c>
      <c r="M1366" t="str" cm="1">
        <f t="array" ref="M1366">_xlfn.XLOOKUP($A1366,Hospitalisation_table[[#All],[Customer ID]],Hospitalisation_table[[#All],[Date of Birth]],"Not Found",0)</f>
        <v>7-Oct-1995</v>
      </c>
      <c r="N1366" s="22" cm="1">
        <f t="array" ref="N1366">_xlfn.XLOOKUP($A1366,Hospitalisation_table[[#All],[Customer ID]],Hospitalisation_table[[#All],[charges]],"Not Found",0)</f>
        <v>1493</v>
      </c>
      <c r="O1366" t="str" cm="1">
        <f t="array" ref="O1366">_xlfn.XLOOKUP($A1366,Hospitalisation_table[[#All],[Customer ID]],Hospitalisation_table[[#All],[Hospital tier_Updated]],"Not Found",0)</f>
        <v>tier - 2</v>
      </c>
      <c r="P1366" t="str" cm="1">
        <f t="array" ref="P1366">_xlfn.XLOOKUP($A1366,Hospitalisation_table[[#All],[Customer ID]],Hospitalisation_table[[#All],[City tier_updated]],"Not Found",0)</f>
        <v>tier - 3</v>
      </c>
      <c r="Q1366" t="str" cm="1">
        <f t="array" ref="Q1366">_xlfn.XLOOKUP($A1366,Hospitalisation_table[[#All],[Customer ID]],Hospitalisation_table[[#All],[State ID Updated]],"Not Found",0)</f>
        <v>R1013</v>
      </c>
    </row>
    <row r="1367" spans="1:17" x14ac:dyDescent="0.3">
      <c r="A1367" s="14" t="s">
        <v>131</v>
      </c>
      <c r="B1367" t="str" cm="1">
        <f t="array" ref="B1367">_xlfn.XLOOKUP($A1367,CustomersName[[#All],[Customer ID]],CustomersName[[#All],[First Name]],"Not Found",0)</f>
        <v>Elihabeth A.</v>
      </c>
      <c r="C1367" cm="1">
        <f t="array" ref="C1367">_xlfn.XLOOKUP($A1367,MedExam_Table[[#Headers],[#Data],[Customer ID]],MedExam_Table[[#Headers],[#Data],[BMI]],"Not Found",0)</f>
        <v>15.17</v>
      </c>
      <c r="D1367" cm="1">
        <f t="array" ref="D1367">_xlfn.XLOOKUP($A1367,MedExam_Table[[#Headers],[#Data],[Customer ID]],MedExam_Table[[#Headers],[#Data],[HBA1C]],"Not Found",0)</f>
        <v>4.3</v>
      </c>
      <c r="E1367" t="str" cm="1">
        <f t="array" ref="E1367">_xlfn.XLOOKUP($A1367,MedExam_Table[[#Headers],[#Data],[Customer ID]],MedExam_Table[[#Headers],[#Data],[Heart Issues Updated]],"Not Found",0)</f>
        <v>Yes</v>
      </c>
      <c r="F1367" t="str" cm="1">
        <f t="array" ref="F1367">_xlfn.XLOOKUP($A1367,MedExam_Table[[#Headers],[#Data],[Customer ID]],MedExam_Table[[#Headers],[#Data],[Any Transplants Update]],"Not Found",0)</f>
        <v>No</v>
      </c>
      <c r="G1367" t="str" cm="1">
        <f t="array" ref="G1367">_xlfn.XLOOKUP($A1367,MedExam_Table[[#Headers],[#Data],[Customer ID]],MedExam_Table[[#Headers],[#Data],[Cancer history]],"Not Found",0)</f>
        <v>Yes</v>
      </c>
      <c r="H1367" cm="1">
        <f t="array" ref="H1367">_xlfn.XLOOKUP($A1367,MedExam_Table[[#Headers],[#Data],[Customer ID]],MedExam_Table[[#Headers],[#Data],[NumberOfMajorSurgeries_updated]],"Not Found",0)</f>
        <v>1</v>
      </c>
      <c r="I1367" t="str" cm="1">
        <f t="array" ref="I1367">_xlfn.XLOOKUP($A1367,MedExam_Table[[#Headers],[#Data],[Customer ID]],MedExam_Table[[#Headers],[#Data],[Smoker Updated]],"Not Found",0)</f>
        <v>No</v>
      </c>
      <c r="J1367" t="str" cm="1">
        <f t="array" ref="J1367">_xlfn.XLOOKUP($A1367,MedExam_Table[[#Headers],[#Data],[Customer ID]],MedExam_Table[[#Headers],[#Data],[Weight Status]],"Not Found",0)</f>
        <v>Underweight</v>
      </c>
      <c r="K1367" t="str" cm="1">
        <f t="array" ref="K1367">_xlfn.XLOOKUP($A1367,MedExam_Table[[#Headers],[#Data],[Customer ID]],MedExam_Table[[#Headers],[#Data],[Diabetes Status]],"Not Found",0)</f>
        <v>Normal</v>
      </c>
      <c r="L1367" cm="1">
        <f t="array" ref="L1367">_xlfn.XLOOKUP($A1367,Hospitalisation_table[[#All],[Customer ID]],Hospitalisation_table[[#All],[Customer Age]],"Not Found",0)</f>
        <v>25</v>
      </c>
      <c r="M1367" t="str" cm="1">
        <f t="array" ref="M1367">_xlfn.XLOOKUP($A1367,Hospitalisation_table[[#All],[Customer ID]],Hospitalisation_table[[#All],[Date of Birth]],"Not Found",0)</f>
        <v>9-Jun-1997</v>
      </c>
      <c r="N1367" s="22" cm="1">
        <f t="array" ref="N1367">_xlfn.XLOOKUP($A1367,Hospitalisation_table[[#All],[Customer ID]],Hospitalisation_table[[#All],[charges]],"Not Found",0)</f>
        <v>1481</v>
      </c>
      <c r="O1367" t="str" cm="1">
        <f t="array" ref="O1367">_xlfn.XLOOKUP($A1367,Hospitalisation_table[[#All],[Customer ID]],Hospitalisation_table[[#All],[Hospital tier_Updated]],"Not Found",0)</f>
        <v>tier - 2</v>
      </c>
      <c r="P1367" t="str" cm="1">
        <f t="array" ref="P1367">_xlfn.XLOOKUP($A1367,Hospitalisation_table[[#All],[Customer ID]],Hospitalisation_table[[#All],[City tier_updated]],"Not Found",0)</f>
        <v>tier - 1</v>
      </c>
      <c r="Q1367" t="str" cm="1">
        <f t="array" ref="Q1367">_xlfn.XLOOKUP($A1367,Hospitalisation_table[[#All],[Customer ID]],Hospitalisation_table[[#All],[State ID Updated]],"Not Found",0)</f>
        <v>R1012</v>
      </c>
    </row>
    <row r="1368" spans="1:17" x14ac:dyDescent="0.3">
      <c r="A1368" s="13" t="s">
        <v>130</v>
      </c>
      <c r="B1368" t="str" cm="1">
        <f t="array" ref="B1368">_xlfn.XLOOKUP($A1368,CustomersName[[#All],[Customer ID]],CustomersName[[#All],[First Name]],"Not Found",0)</f>
        <v>Rehecca M.</v>
      </c>
      <c r="C1368" cm="1">
        <f t="array" ref="C1368">_xlfn.XLOOKUP($A1368,MedExam_Table[[#Headers],[#Data],[Customer ID]],MedExam_Table[[#Headers],[#Data],[BMI]],"Not Found",0)</f>
        <v>16.63</v>
      </c>
      <c r="D1368" cm="1">
        <f t="array" ref="D1368">_xlfn.XLOOKUP($A1368,MedExam_Table[[#Headers],[#Data],[Customer ID]],MedExam_Table[[#Headers],[#Data],[HBA1C]],"Not Found",0)</f>
        <v>4.5</v>
      </c>
      <c r="E1368" t="str" cm="1">
        <f t="array" ref="E1368">_xlfn.XLOOKUP($A1368,MedExam_Table[[#Headers],[#Data],[Customer ID]],MedExam_Table[[#Headers],[#Data],[Heart Issues Updated]],"Not Found",0)</f>
        <v>No</v>
      </c>
      <c r="F1368" t="str" cm="1">
        <f t="array" ref="F1368">_xlfn.XLOOKUP($A1368,MedExam_Table[[#Headers],[#Data],[Customer ID]],MedExam_Table[[#Headers],[#Data],[Any Transplants Update]],"Not Found",0)</f>
        <v>No</v>
      </c>
      <c r="G1368" t="str" cm="1">
        <f t="array" ref="G1368">_xlfn.XLOOKUP($A1368,MedExam_Table[[#Headers],[#Data],[Customer ID]],MedExam_Table[[#Headers],[#Data],[Cancer history]],"Not Found",0)</f>
        <v>No</v>
      </c>
      <c r="H1368" cm="1">
        <f t="array" ref="H1368">_xlfn.XLOOKUP($A1368,MedExam_Table[[#Headers],[#Data],[Customer ID]],MedExam_Table[[#Headers],[#Data],[NumberOfMajorSurgeries_updated]],"Not Found",0)</f>
        <v>1</v>
      </c>
      <c r="I1368" t="str" cm="1">
        <f t="array" ref="I1368">_xlfn.XLOOKUP($A1368,MedExam_Table[[#Headers],[#Data],[Customer ID]],MedExam_Table[[#Headers],[#Data],[Smoker Updated]],"Not Found",0)</f>
        <v>No</v>
      </c>
      <c r="J1368" t="str" cm="1">
        <f t="array" ref="J1368">_xlfn.XLOOKUP($A1368,MedExam_Table[[#Headers],[#Data],[Customer ID]],MedExam_Table[[#Headers],[#Data],[Weight Status]],"Not Found",0)</f>
        <v>Underweight</v>
      </c>
      <c r="K1368" t="str" cm="1">
        <f t="array" ref="K1368">_xlfn.XLOOKUP($A1368,MedExam_Table[[#Headers],[#Data],[Customer ID]],MedExam_Table[[#Headers],[#Data],[Diabetes Status]],"Not Found",0)</f>
        <v>Normal</v>
      </c>
      <c r="L1368" cm="1">
        <f t="array" ref="L1368">_xlfn.XLOOKUP($A1368,Hospitalisation_table[[#All],[Customer ID]],Hospitalisation_table[[#All],[Customer Age]],"Not Found",0)</f>
        <v>24</v>
      </c>
      <c r="M1368" t="str" cm="1">
        <f t="array" ref="M1368">_xlfn.XLOOKUP($A1368,Hospitalisation_table[[#All],[Customer ID]],Hospitalisation_table[[#All],[Date of Birth]],"Not Found",0)</f>
        <v>7-Dec-1998</v>
      </c>
      <c r="N1368" s="22" cm="1">
        <f t="array" ref="N1368">_xlfn.XLOOKUP($A1368,Hospitalisation_table[[#All],[Customer ID]],Hospitalisation_table[[#All],[charges]],"Not Found",0)</f>
        <v>1477</v>
      </c>
      <c r="O1368" t="str" cm="1">
        <f t="array" ref="O1368">_xlfn.XLOOKUP($A1368,Hospitalisation_table[[#All],[Customer ID]],Hospitalisation_table[[#All],[Hospital tier_Updated]],"Not Found",0)</f>
        <v>tier - 2</v>
      </c>
      <c r="P1368" t="str" cm="1">
        <f t="array" ref="P1368">_xlfn.XLOOKUP($A1368,Hospitalisation_table[[#All],[Customer ID]],Hospitalisation_table[[#All],[City tier_updated]],"Not Found",0)</f>
        <v>tier - 1</v>
      </c>
      <c r="Q1368" t="str" cm="1">
        <f t="array" ref="Q1368">_xlfn.XLOOKUP($A1368,Hospitalisation_table[[#All],[Customer ID]],Hospitalisation_table[[#All],[State ID Updated]],"Not Found",0)</f>
        <v>R1013</v>
      </c>
    </row>
    <row r="1369" spans="1:17" x14ac:dyDescent="0.3">
      <c r="A1369" s="14" t="s">
        <v>129</v>
      </c>
      <c r="B1369" t="str" cm="1">
        <f t="array" ref="B1369">_xlfn.XLOOKUP($A1369,CustomersName[[#All],[Customer ID]],CustomersName[[#All],[First Name]],"Not Found",0)</f>
        <v>Ruth</v>
      </c>
      <c r="C1369" cm="1">
        <f t="array" ref="C1369">_xlfn.XLOOKUP($A1369,MedExam_Table[[#Headers],[#Data],[Customer ID]],MedExam_Table[[#Headers],[#Data],[BMI]],"Not Found",0)</f>
        <v>19.39</v>
      </c>
      <c r="D1369" cm="1">
        <f t="array" ref="D1369">_xlfn.XLOOKUP($A1369,MedExam_Table[[#Headers],[#Data],[Customer ID]],MedExam_Table[[#Headers],[#Data],[HBA1C]],"Not Found",0)</f>
        <v>5.59</v>
      </c>
      <c r="E1369" t="str" cm="1">
        <f t="array" ref="E1369">_xlfn.XLOOKUP($A1369,MedExam_Table[[#Headers],[#Data],[Customer ID]],MedExam_Table[[#Headers],[#Data],[Heart Issues Updated]],"Not Found",0)</f>
        <v>No</v>
      </c>
      <c r="F1369" t="str" cm="1">
        <f t="array" ref="F1369">_xlfn.XLOOKUP($A1369,MedExam_Table[[#Headers],[#Data],[Customer ID]],MedExam_Table[[#Headers],[#Data],[Any Transplants Update]],"Not Found",0)</f>
        <v>No</v>
      </c>
      <c r="G1369" t="str" cm="1">
        <f t="array" ref="G1369">_xlfn.XLOOKUP($A1369,MedExam_Table[[#Headers],[#Data],[Customer ID]],MedExam_Table[[#Headers],[#Data],[Cancer history]],"Not Found",0)</f>
        <v>Yes</v>
      </c>
      <c r="H1369" cm="1">
        <f t="array" ref="H1369">_xlfn.XLOOKUP($A1369,MedExam_Table[[#Headers],[#Data],[Customer ID]],MedExam_Table[[#Headers],[#Data],[NumberOfMajorSurgeries_updated]],"Not Found",0)</f>
        <v>1</v>
      </c>
      <c r="I1369" t="str" cm="1">
        <f t="array" ref="I1369">_xlfn.XLOOKUP($A1369,MedExam_Table[[#Headers],[#Data],[Customer ID]],MedExam_Table[[#Headers],[#Data],[Smoker Updated]],"Not Found",0)</f>
        <v>No</v>
      </c>
      <c r="J1369" t="str" cm="1">
        <f t="array" ref="J1369">_xlfn.XLOOKUP($A1369,MedExam_Table[[#Headers],[#Data],[Customer ID]],MedExam_Table[[#Headers],[#Data],[Weight Status]],"Not Found",0)</f>
        <v>NormalWeight</v>
      </c>
      <c r="K1369" t="str" cm="1">
        <f t="array" ref="K1369">_xlfn.XLOOKUP($A1369,MedExam_Table[[#Headers],[#Data],[Customer ID]],MedExam_Table[[#Headers],[#Data],[Diabetes Status]],"Not Found",0)</f>
        <v>Normal</v>
      </c>
      <c r="L1369" cm="1">
        <f t="array" ref="L1369">_xlfn.XLOOKUP($A1369,Hospitalisation_table[[#All],[Customer ID]],Hospitalisation_table[[#All],[Customer Age]],"Not Found",0)</f>
        <v>19</v>
      </c>
      <c r="M1369" t="str" cm="1">
        <f t="array" ref="M1369">_xlfn.XLOOKUP($A1369,Hospitalisation_table[[#All],[Customer ID]],Hospitalisation_table[[#All],[Date of Birth]],"Not Found",0)</f>
        <v>20-Jun-2003</v>
      </c>
      <c r="N1369" s="22" cm="1">
        <f t="array" ref="N1369">_xlfn.XLOOKUP($A1369,Hospitalisation_table[[#All],[Customer ID]],Hospitalisation_table[[#All],[charges]],"Not Found",0)</f>
        <v>1467</v>
      </c>
      <c r="O1369" t="str" cm="1">
        <f t="array" ref="O1369">_xlfn.XLOOKUP($A1369,Hospitalisation_table[[#All],[Customer ID]],Hospitalisation_table[[#All],[Hospital tier_Updated]],"Not Found",0)</f>
        <v>tier - 2</v>
      </c>
      <c r="P1369" t="str" cm="1">
        <f t="array" ref="P1369">_xlfn.XLOOKUP($A1369,Hospitalisation_table[[#All],[Customer ID]],Hospitalisation_table[[#All],[City tier_updated]],"Not Found",0)</f>
        <v>tier - 2</v>
      </c>
      <c r="Q1369" t="str" cm="1">
        <f t="array" ref="Q1369">_xlfn.XLOOKUP($A1369,Hospitalisation_table[[#All],[Customer ID]],Hospitalisation_table[[#All],[State ID Updated]],"Not Found",0)</f>
        <v>R1013</v>
      </c>
    </row>
    <row r="1370" spans="1:17" x14ac:dyDescent="0.3">
      <c r="A1370" s="13" t="s">
        <v>2150</v>
      </c>
      <c r="B1370" t="str" cm="1">
        <f t="array" ref="B1370">_xlfn.XLOOKUP($A1370,CustomersName[[#All],[Customer ID]],CustomersName[[#All],[First Name]],"Not Found",0)</f>
        <v>Erik</v>
      </c>
      <c r="C1370" cm="1">
        <f t="array" ref="C1370">_xlfn.XLOOKUP($A1370,MedExam_Table[[#Headers],[#Data],[Customer ID]],MedExam_Table[[#Headers],[#Data],[BMI]],"Not Found",0)</f>
        <v>22.895</v>
      </c>
      <c r="D1370" cm="1">
        <f t="array" ref="D1370">_xlfn.XLOOKUP($A1370,MedExam_Table[[#Headers],[#Data],[Customer ID]],MedExam_Table[[#Headers],[#Data],[HBA1C]],"Not Found",0)</f>
        <v>5.72</v>
      </c>
      <c r="E1370" t="str" cm="1">
        <f t="array" ref="E1370">_xlfn.XLOOKUP($A1370,MedExam_Table[[#Headers],[#Data],[Customer ID]],MedExam_Table[[#Headers],[#Data],[Heart Issues Updated]],"Not Found",0)</f>
        <v>No</v>
      </c>
      <c r="F1370" t="str" cm="1">
        <f t="array" ref="F1370">_xlfn.XLOOKUP($A1370,MedExam_Table[[#Headers],[#Data],[Customer ID]],MedExam_Table[[#Headers],[#Data],[Any Transplants Update]],"Not Found",0)</f>
        <v>No</v>
      </c>
      <c r="G1370" t="str" cm="1">
        <f t="array" ref="G1370">_xlfn.XLOOKUP($A1370,MedExam_Table[[#Headers],[#Data],[Customer ID]],MedExam_Table[[#Headers],[#Data],[Cancer history]],"Not Found",0)</f>
        <v>No</v>
      </c>
      <c r="H1370" cm="1">
        <f t="array" ref="H1370">_xlfn.XLOOKUP($A1370,MedExam_Table[[#Headers],[#Data],[Customer ID]],MedExam_Table[[#Headers],[#Data],[NumberOfMajorSurgeries_updated]],"Not Found",0)</f>
        <v>0</v>
      </c>
      <c r="I1370" t="str" cm="1">
        <f t="array" ref="I1370">_xlfn.XLOOKUP($A1370,MedExam_Table[[#Headers],[#Data],[Customer ID]],MedExam_Table[[#Headers],[#Data],[Smoker Updated]],"Not Found",0)</f>
        <v>Yes</v>
      </c>
      <c r="J1370" t="str" cm="1">
        <f t="array" ref="J1370">_xlfn.XLOOKUP($A1370,MedExam_Table[[#Headers],[#Data],[Customer ID]],MedExam_Table[[#Headers],[#Data],[Weight Status]],"Not Found",0)</f>
        <v>NormalWeight</v>
      </c>
      <c r="K1370" t="str" cm="1">
        <f t="array" ref="K1370">_xlfn.XLOOKUP($A1370,MedExam_Table[[#Headers],[#Data],[Customer ID]],MedExam_Table[[#Headers],[#Data],[Diabetes Status]],"Not Found",0)</f>
        <v>Prediabetes</v>
      </c>
      <c r="L1370" cm="1">
        <f t="array" ref="L1370">_xlfn.XLOOKUP($A1370,Hospitalisation_table[[#All],[Customer ID]],Hospitalisation_table[[#All],[Customer Age]],"Not Found",0)</f>
        <v>45</v>
      </c>
      <c r="M1370" t="str" cm="1">
        <f t="array" ref="M1370">_xlfn.XLOOKUP($A1370,Hospitalisation_table[[#All],[Customer ID]],Hospitalisation_table[[#All],[Date of Birth]],"Not Found",0)</f>
        <v>29-Jun-1977</v>
      </c>
      <c r="N1370" s="22" cm="1">
        <f t="array" ref="N1370">_xlfn.XLOOKUP($A1370,Hospitalisation_table[[#All],[Customer ID]],Hospitalisation_table[[#All],[charges]],"Not Found",0)</f>
        <v>35069.370000000003</v>
      </c>
      <c r="O1370" t="str" cm="1">
        <f t="array" ref="O1370">_xlfn.XLOOKUP($A1370,Hospitalisation_table[[#All],[Customer ID]],Hospitalisation_table[[#All],[Hospital tier_Updated]],"Not Found",0)</f>
        <v>tier - 1</v>
      </c>
      <c r="P1370" t="str" cm="1">
        <f t="array" ref="P1370">_xlfn.XLOOKUP($A1370,Hospitalisation_table[[#All],[Customer ID]],Hospitalisation_table[[#All],[City tier_updated]],"Not Found",0)</f>
        <v>tier - 1</v>
      </c>
      <c r="Q1370" t="str" cm="1">
        <f t="array" ref="Q1370">_xlfn.XLOOKUP($A1370,Hospitalisation_table[[#All],[Customer ID]],Hospitalisation_table[[#All],[State ID Updated]],"Not Found",0)</f>
        <v>R1017</v>
      </c>
    </row>
    <row r="1371" spans="1:17" x14ac:dyDescent="0.3">
      <c r="A1371" s="14" t="s">
        <v>128</v>
      </c>
      <c r="B1371" t="str" cm="1">
        <f t="array" ref="B1371">_xlfn.XLOOKUP($A1371,CustomersName[[#All],[Customer ID]],CustomersName[[#All],[First Name]],"Not Found",0)</f>
        <v>Gregohy S</v>
      </c>
      <c r="C1371" cm="1">
        <f t="array" ref="C1371">_xlfn.XLOOKUP($A1371,MedExam_Table[[#Headers],[#Data],[Customer ID]],MedExam_Table[[#Headers],[#Data],[BMI]],"Not Found",0)</f>
        <v>17.34</v>
      </c>
      <c r="D1371" cm="1">
        <f t="array" ref="D1371">_xlfn.XLOOKUP($A1371,MedExam_Table[[#Headers],[#Data],[Customer ID]],MedExam_Table[[#Headers],[#Data],[HBA1C]],"Not Found",0)</f>
        <v>6.29</v>
      </c>
      <c r="E1371" t="str" cm="1">
        <f t="array" ref="E1371">_xlfn.XLOOKUP($A1371,MedExam_Table[[#Headers],[#Data],[Customer ID]],MedExam_Table[[#Headers],[#Data],[Heart Issues Updated]],"Not Found",0)</f>
        <v>Yes</v>
      </c>
      <c r="F1371" t="str" cm="1">
        <f t="array" ref="F1371">_xlfn.XLOOKUP($A1371,MedExam_Table[[#Headers],[#Data],[Customer ID]],MedExam_Table[[#Headers],[#Data],[Any Transplants Update]],"Not Found",0)</f>
        <v>No</v>
      </c>
      <c r="G1371" t="str" cm="1">
        <f t="array" ref="G1371">_xlfn.XLOOKUP($A1371,MedExam_Table[[#Headers],[#Data],[Customer ID]],MedExam_Table[[#Headers],[#Data],[Cancer history]],"Not Found",0)</f>
        <v>Yes</v>
      </c>
      <c r="H1371" cm="1">
        <f t="array" ref="H1371">_xlfn.XLOOKUP($A1371,MedExam_Table[[#Headers],[#Data],[Customer ID]],MedExam_Table[[#Headers],[#Data],[NumberOfMajorSurgeries_updated]],"Not Found",0)</f>
        <v>1</v>
      </c>
      <c r="I1371" t="str" cm="1">
        <f t="array" ref="I1371">_xlfn.XLOOKUP($A1371,MedExam_Table[[#Headers],[#Data],[Customer ID]],MedExam_Table[[#Headers],[#Data],[Smoker Updated]],"Not Found",0)</f>
        <v>No</v>
      </c>
      <c r="J1371" t="str" cm="1">
        <f t="array" ref="J1371">_xlfn.XLOOKUP($A1371,MedExam_Table[[#Headers],[#Data],[Customer ID]],MedExam_Table[[#Headers],[#Data],[Weight Status]],"Not Found",0)</f>
        <v>Underweight</v>
      </c>
      <c r="K1371" t="str" cm="1">
        <f t="array" ref="K1371">_xlfn.XLOOKUP($A1371,MedExam_Table[[#Headers],[#Data],[Customer ID]],MedExam_Table[[#Headers],[#Data],[Diabetes Status]],"Not Found",0)</f>
        <v>Prediabetes</v>
      </c>
      <c r="L1371" cm="1">
        <f t="array" ref="L1371">_xlfn.XLOOKUP($A1371,Hospitalisation_table[[#All],[Customer ID]],Hospitalisation_table[[#All],[Customer Age]],"Not Found",0)</f>
        <v>25</v>
      </c>
      <c r="M1371" t="str" cm="1">
        <f t="array" ref="M1371">_xlfn.XLOOKUP($A1371,Hospitalisation_table[[#All],[Customer ID]],Hospitalisation_table[[#All],[Date of Birth]],"Not Found",0)</f>
        <v>19-Jun-1997</v>
      </c>
      <c r="N1371" s="22" cm="1">
        <f t="array" ref="N1371">_xlfn.XLOOKUP($A1371,Hospitalisation_table[[#All],[Customer ID]],Hospitalisation_table[[#All],[charges]],"Not Found",0)</f>
        <v>1445</v>
      </c>
      <c r="O1371" t="str" cm="1">
        <f t="array" ref="O1371">_xlfn.XLOOKUP($A1371,Hospitalisation_table[[#All],[Customer ID]],Hospitalisation_table[[#All],[Hospital tier_Updated]],"Not Found",0)</f>
        <v>tier - 2</v>
      </c>
      <c r="P1371" t="str" cm="1">
        <f t="array" ref="P1371">_xlfn.XLOOKUP($A1371,Hospitalisation_table[[#All],[Customer ID]],Hospitalisation_table[[#All],[City tier_updated]],"Not Found",0)</f>
        <v>tier - 1</v>
      </c>
      <c r="Q1371" t="str" cm="1">
        <f t="array" ref="Q1371">_xlfn.XLOOKUP($A1371,Hospitalisation_table[[#All],[Customer ID]],Hospitalisation_table[[#All],[State ID Updated]],"Not Found",0)</f>
        <v>R1013</v>
      </c>
    </row>
    <row r="1372" spans="1:17" x14ac:dyDescent="0.3">
      <c r="A1372" s="13" t="s">
        <v>127</v>
      </c>
      <c r="B1372" t="str" cm="1">
        <f t="array" ref="B1372">_xlfn.XLOOKUP($A1372,CustomersName[[#All],[Customer ID]],CustomersName[[#All],[First Name]],"Not Found",0)</f>
        <v>Alexah  Alexandra S</v>
      </c>
      <c r="C1372" cm="1">
        <f t="array" ref="C1372">_xlfn.XLOOKUP($A1372,MedExam_Table[[#Headers],[#Data],[Customer ID]],MedExam_Table[[#Headers],[#Data],[BMI]],"Not Found",0)</f>
        <v>17.940000000000001</v>
      </c>
      <c r="D1372" cm="1">
        <f t="array" ref="D1372">_xlfn.XLOOKUP($A1372,MedExam_Table[[#Headers],[#Data],[Customer ID]],MedExam_Table[[#Headers],[#Data],[HBA1C]],"Not Found",0)</f>
        <v>4.1900000000000004</v>
      </c>
      <c r="E1372" t="str" cm="1">
        <f t="array" ref="E1372">_xlfn.XLOOKUP($A1372,MedExam_Table[[#Headers],[#Data],[Customer ID]],MedExam_Table[[#Headers],[#Data],[Heart Issues Updated]],"Not Found",0)</f>
        <v>No</v>
      </c>
      <c r="F1372" t="str" cm="1">
        <f t="array" ref="F1372">_xlfn.XLOOKUP($A1372,MedExam_Table[[#Headers],[#Data],[Customer ID]],MedExam_Table[[#Headers],[#Data],[Any Transplants Update]],"Not Found",0)</f>
        <v>Yes</v>
      </c>
      <c r="G1372" t="str" cm="1">
        <f t="array" ref="G1372">_xlfn.XLOOKUP($A1372,MedExam_Table[[#Headers],[#Data],[Customer ID]],MedExam_Table[[#Headers],[#Data],[Cancer history]],"Not Found",0)</f>
        <v>No</v>
      </c>
      <c r="H1372" cm="1">
        <f t="array" ref="H1372">_xlfn.XLOOKUP($A1372,MedExam_Table[[#Headers],[#Data],[Customer ID]],MedExam_Table[[#Headers],[#Data],[NumberOfMajorSurgeries_updated]],"Not Found",0)</f>
        <v>1</v>
      </c>
      <c r="I1372" t="str" cm="1">
        <f t="array" ref="I1372">_xlfn.XLOOKUP($A1372,MedExam_Table[[#Headers],[#Data],[Customer ID]],MedExam_Table[[#Headers],[#Data],[Smoker Updated]],"Not Found",0)</f>
        <v>No</v>
      </c>
      <c r="J1372" t="str" cm="1">
        <f t="array" ref="J1372">_xlfn.XLOOKUP($A1372,MedExam_Table[[#Headers],[#Data],[Customer ID]],MedExam_Table[[#Headers],[#Data],[Weight Status]],"Not Found",0)</f>
        <v>Underweight</v>
      </c>
      <c r="K1372" t="str" cm="1">
        <f t="array" ref="K1372">_xlfn.XLOOKUP($A1372,MedExam_Table[[#Headers],[#Data],[Customer ID]],MedExam_Table[[#Headers],[#Data],[Diabetes Status]],"Not Found",0)</f>
        <v>Normal</v>
      </c>
      <c r="L1372" cm="1">
        <f t="array" ref="L1372">_xlfn.XLOOKUP($A1372,Hospitalisation_table[[#All],[Customer ID]],Hospitalisation_table[[#All],[Customer Age]],"Not Found",0)</f>
        <v>22</v>
      </c>
      <c r="M1372" t="str" cm="1">
        <f t="array" ref="M1372">_xlfn.XLOOKUP($A1372,Hospitalisation_table[[#All],[Customer ID]],Hospitalisation_table[[#All],[Date of Birth]],"Not Found",0)</f>
        <v>1-Sep-2000</v>
      </c>
      <c r="N1372" s="22" cm="1">
        <f t="array" ref="N1372">_xlfn.XLOOKUP($A1372,Hospitalisation_table[[#All],[Customer ID]],Hospitalisation_table[[#All],[charges]],"Not Found",0)</f>
        <v>1438</v>
      </c>
      <c r="O1372" t="str" cm="1">
        <f t="array" ref="O1372">_xlfn.XLOOKUP($A1372,Hospitalisation_table[[#All],[Customer ID]],Hospitalisation_table[[#All],[Hospital tier_Updated]],"Not Found",0)</f>
        <v>tier - 2</v>
      </c>
      <c r="P1372" t="str" cm="1">
        <f t="array" ref="P1372">_xlfn.XLOOKUP($A1372,Hospitalisation_table[[#All],[Customer ID]],Hospitalisation_table[[#All],[City tier_updated]],"Not Found",0)</f>
        <v>tier - 2</v>
      </c>
      <c r="Q1372" t="str" cm="1">
        <f t="array" ref="Q1372">_xlfn.XLOOKUP($A1372,Hospitalisation_table[[#All],[Customer ID]],Hospitalisation_table[[#All],[State ID Updated]],"Not Found",0)</f>
        <v>R1013</v>
      </c>
    </row>
    <row r="1373" spans="1:17" x14ac:dyDescent="0.3">
      <c r="A1373" s="14" t="s">
        <v>126</v>
      </c>
      <c r="B1373" t="str" cm="1">
        <f t="array" ref="B1373">_xlfn.XLOOKUP($A1373,CustomersName[[#All],[Customer ID]],CustomersName[[#All],[First Name]],"Not Found",0)</f>
        <v>Hillary</v>
      </c>
      <c r="C1373" cm="1">
        <f t="array" ref="C1373">_xlfn.XLOOKUP($A1373,MedExam_Table[[#Headers],[#Data],[Customer ID]],MedExam_Table[[#Headers],[#Data],[BMI]],"Not Found",0)</f>
        <v>16.670000000000002</v>
      </c>
      <c r="D1373" cm="1">
        <f t="array" ref="D1373">_xlfn.XLOOKUP($A1373,MedExam_Table[[#Headers],[#Data],[Customer ID]],MedExam_Table[[#Headers],[#Data],[HBA1C]],"Not Found",0)</f>
        <v>4.7</v>
      </c>
      <c r="E1373" t="str" cm="1">
        <f t="array" ref="E1373">_xlfn.XLOOKUP($A1373,MedExam_Table[[#Headers],[#Data],[Customer ID]],MedExam_Table[[#Headers],[#Data],[Heart Issues Updated]],"Not Found",0)</f>
        <v>Yes</v>
      </c>
      <c r="F1373" t="str" cm="1">
        <f t="array" ref="F1373">_xlfn.XLOOKUP($A1373,MedExam_Table[[#Headers],[#Data],[Customer ID]],MedExam_Table[[#Headers],[#Data],[Any Transplants Update]],"Not Found",0)</f>
        <v>No</v>
      </c>
      <c r="G1373" t="str" cm="1">
        <f t="array" ref="G1373">_xlfn.XLOOKUP($A1373,MedExam_Table[[#Headers],[#Data],[Customer ID]],MedExam_Table[[#Headers],[#Data],[Cancer history]],"Not Found",0)</f>
        <v>Yes</v>
      </c>
      <c r="H1373" cm="1">
        <f t="array" ref="H1373">_xlfn.XLOOKUP($A1373,MedExam_Table[[#Headers],[#Data],[Customer ID]],MedExam_Table[[#Headers],[#Data],[NumberOfMajorSurgeries_updated]],"Not Found",0)</f>
        <v>1</v>
      </c>
      <c r="I1373" t="str" cm="1">
        <f t="array" ref="I1373">_xlfn.XLOOKUP($A1373,MedExam_Table[[#Headers],[#Data],[Customer ID]],MedExam_Table[[#Headers],[#Data],[Smoker Updated]],"Not Found",0)</f>
        <v>No</v>
      </c>
      <c r="J1373" t="str" cm="1">
        <f t="array" ref="J1373">_xlfn.XLOOKUP($A1373,MedExam_Table[[#Headers],[#Data],[Customer ID]],MedExam_Table[[#Headers],[#Data],[Weight Status]],"Not Found",0)</f>
        <v>Underweight</v>
      </c>
      <c r="K1373" t="str" cm="1">
        <f t="array" ref="K1373">_xlfn.XLOOKUP($A1373,MedExam_Table[[#Headers],[#Data],[Customer ID]],MedExam_Table[[#Headers],[#Data],[Diabetes Status]],"Not Found",0)</f>
        <v>Normal</v>
      </c>
      <c r="L1373" cm="1">
        <f t="array" ref="L1373">_xlfn.XLOOKUP($A1373,Hospitalisation_table[[#All],[Customer ID]],Hospitalisation_table[[#All],[Customer Age]],"Not Found",0)</f>
        <v>25</v>
      </c>
      <c r="M1373" t="str" cm="1">
        <f t="array" ref="M1373">_xlfn.XLOOKUP($A1373,Hospitalisation_table[[#All],[Customer ID]],Hospitalisation_table[[#All],[Date of Birth]],"Not Found",0)</f>
        <v>5-Dec-1997</v>
      </c>
      <c r="N1373" s="22" cm="1">
        <f t="array" ref="N1373">_xlfn.XLOOKUP($A1373,Hospitalisation_table[[#All],[Customer ID]],Hospitalisation_table[[#All],[charges]],"Not Found",0)</f>
        <v>1422</v>
      </c>
      <c r="O1373" t="str" cm="1">
        <f t="array" ref="O1373">_xlfn.XLOOKUP($A1373,Hospitalisation_table[[#All],[Customer ID]],Hospitalisation_table[[#All],[Hospital tier_Updated]],"Not Found",0)</f>
        <v>tier - 2</v>
      </c>
      <c r="P1373" t="str" cm="1">
        <f t="array" ref="P1373">_xlfn.XLOOKUP($A1373,Hospitalisation_table[[#All],[Customer ID]],Hospitalisation_table[[#All],[City tier_updated]],"Not Found",0)</f>
        <v>tier - 2</v>
      </c>
      <c r="Q1373" t="str" cm="1">
        <f t="array" ref="Q1373">_xlfn.XLOOKUP($A1373,Hospitalisation_table[[#All],[Customer ID]],Hospitalisation_table[[#All],[State ID Updated]],"Not Found",0)</f>
        <v>R1013</v>
      </c>
    </row>
    <row r="1374" spans="1:17" x14ac:dyDescent="0.3">
      <c r="A1374" s="13" t="s">
        <v>125</v>
      </c>
      <c r="B1374" t="str" cm="1">
        <f t="array" ref="B1374">_xlfn.XLOOKUP($A1374,CustomersName[[#All],[Customer ID]],CustomersName[[#All],[First Name]],"Not Found",0)</f>
        <v>AmyhK.</v>
      </c>
      <c r="C1374" cm="1">
        <f t="array" ref="C1374">_xlfn.XLOOKUP($A1374,MedExam_Table[[#Headers],[#Data],[Customer ID]],MedExam_Table[[#Headers],[#Data],[BMI]],"Not Found",0)</f>
        <v>20.58</v>
      </c>
      <c r="D1374" cm="1">
        <f t="array" ref="D1374">_xlfn.XLOOKUP($A1374,MedExam_Table[[#Headers],[#Data],[Customer ID]],MedExam_Table[[#Headers],[#Data],[HBA1C]],"Not Found",0)</f>
        <v>5.64</v>
      </c>
      <c r="E1374" t="str" cm="1">
        <f t="array" ref="E1374">_xlfn.XLOOKUP($A1374,MedExam_Table[[#Headers],[#Data],[Customer ID]],MedExam_Table[[#Headers],[#Data],[Heart Issues Updated]],"Not Found",0)</f>
        <v>Yes</v>
      </c>
      <c r="F1374" t="str" cm="1">
        <f t="array" ref="F1374">_xlfn.XLOOKUP($A1374,MedExam_Table[[#Headers],[#Data],[Customer ID]],MedExam_Table[[#Headers],[#Data],[Any Transplants Update]],"Not Found",0)</f>
        <v>No</v>
      </c>
      <c r="G1374" t="str" cm="1">
        <f t="array" ref="G1374">_xlfn.XLOOKUP($A1374,MedExam_Table[[#Headers],[#Data],[Customer ID]],MedExam_Table[[#Headers],[#Data],[Cancer history]],"Not Found",0)</f>
        <v>No</v>
      </c>
      <c r="H1374" cm="1">
        <f t="array" ref="H1374">_xlfn.XLOOKUP($A1374,MedExam_Table[[#Headers],[#Data],[Customer ID]],MedExam_Table[[#Headers],[#Data],[NumberOfMajorSurgeries_updated]],"Not Found",0)</f>
        <v>0</v>
      </c>
      <c r="I1374" t="str" cm="1">
        <f t="array" ref="I1374">_xlfn.XLOOKUP($A1374,MedExam_Table[[#Headers],[#Data],[Customer ID]],MedExam_Table[[#Headers],[#Data],[Smoker Updated]],"Not Found",0)</f>
        <v>No</v>
      </c>
      <c r="J1374" t="str" cm="1">
        <f t="array" ref="J1374">_xlfn.XLOOKUP($A1374,MedExam_Table[[#Headers],[#Data],[Customer ID]],MedExam_Table[[#Headers],[#Data],[Weight Status]],"Not Found",0)</f>
        <v>NormalWeight</v>
      </c>
      <c r="K1374" t="str" cm="1">
        <f t="array" ref="K1374">_xlfn.XLOOKUP($A1374,MedExam_Table[[#Headers],[#Data],[Customer ID]],MedExam_Table[[#Headers],[#Data],[Diabetes Status]],"Not Found",0)</f>
        <v>Normal</v>
      </c>
      <c r="L1374" cm="1">
        <f t="array" ref="L1374">_xlfn.XLOOKUP($A1374,Hospitalisation_table[[#All],[Customer ID]],Hospitalisation_table[[#All],[Customer Age]],"Not Found",0)</f>
        <v>21</v>
      </c>
      <c r="M1374" t="str" cm="1">
        <f t="array" ref="M1374">_xlfn.XLOOKUP($A1374,Hospitalisation_table[[#All],[Customer ID]],Hospitalisation_table[[#All],[Date of Birth]],"Not Found",0)</f>
        <v>23-Aug-2001</v>
      </c>
      <c r="N1374" s="22" cm="1">
        <f t="array" ref="N1374">_xlfn.XLOOKUP($A1374,Hospitalisation_table[[#All],[Customer ID]],Hospitalisation_table[[#All],[charges]],"Not Found",0)</f>
        <v>1421</v>
      </c>
      <c r="O1374" t="str" cm="1">
        <f t="array" ref="O1374">_xlfn.XLOOKUP($A1374,Hospitalisation_table[[#All],[Customer ID]],Hospitalisation_table[[#All],[Hospital tier_Updated]],"Not Found",0)</f>
        <v>tier - 2</v>
      </c>
      <c r="P1374" t="str" cm="1">
        <f t="array" ref="P1374">_xlfn.XLOOKUP($A1374,Hospitalisation_table[[#All],[Customer ID]],Hospitalisation_table[[#All],[City tier_updated]],"Not Found",0)</f>
        <v>tier - 2</v>
      </c>
      <c r="Q1374" t="str" cm="1">
        <f t="array" ref="Q1374">_xlfn.XLOOKUP($A1374,Hospitalisation_table[[#All],[Customer ID]],Hospitalisation_table[[#All],[State ID Updated]],"Not Found",0)</f>
        <v>R1013</v>
      </c>
    </row>
    <row r="1375" spans="1:17" x14ac:dyDescent="0.3">
      <c r="A1375" s="14" t="s">
        <v>124</v>
      </c>
      <c r="B1375" t="str" cm="1">
        <f t="array" ref="B1375">_xlfn.XLOOKUP($A1375,CustomersName[[#All],[Customer ID]],CustomersName[[#All],[First Name]],"Not Found",0)</f>
        <v>Scott</v>
      </c>
      <c r="C1375" cm="1">
        <f t="array" ref="C1375">_xlfn.XLOOKUP($A1375,MedExam_Table[[#Headers],[#Data],[Customer ID]],MedExam_Table[[#Headers],[#Data],[BMI]],"Not Found",0)</f>
        <v>16.5</v>
      </c>
      <c r="D1375" cm="1">
        <f t="array" ref="D1375">_xlfn.XLOOKUP($A1375,MedExam_Table[[#Headers],[#Data],[Customer ID]],MedExam_Table[[#Headers],[#Data],[HBA1C]],"Not Found",0)</f>
        <v>4.1100000000000003</v>
      </c>
      <c r="E1375" t="str" cm="1">
        <f t="array" ref="E1375">_xlfn.XLOOKUP($A1375,MedExam_Table[[#Headers],[#Data],[Customer ID]],MedExam_Table[[#Headers],[#Data],[Heart Issues Updated]],"Not Found",0)</f>
        <v>Yes</v>
      </c>
      <c r="F1375" t="str" cm="1">
        <f t="array" ref="F1375">_xlfn.XLOOKUP($A1375,MedExam_Table[[#Headers],[#Data],[Customer ID]],MedExam_Table[[#Headers],[#Data],[Any Transplants Update]],"Not Found",0)</f>
        <v>No</v>
      </c>
      <c r="G1375" t="str" cm="1">
        <f t="array" ref="G1375">_xlfn.XLOOKUP($A1375,MedExam_Table[[#Headers],[#Data],[Customer ID]],MedExam_Table[[#Headers],[#Data],[Cancer history]],"Not Found",0)</f>
        <v>No</v>
      </c>
      <c r="H1375" cm="1">
        <f t="array" ref="H1375">_xlfn.XLOOKUP($A1375,MedExam_Table[[#Headers],[#Data],[Customer ID]],MedExam_Table[[#Headers],[#Data],[NumberOfMajorSurgeries_updated]],"Not Found",0)</f>
        <v>0</v>
      </c>
      <c r="I1375" t="str" cm="1">
        <f t="array" ref="I1375">_xlfn.XLOOKUP($A1375,MedExam_Table[[#Headers],[#Data],[Customer ID]],MedExam_Table[[#Headers],[#Data],[Smoker Updated]],"Not Found",0)</f>
        <v>No</v>
      </c>
      <c r="J1375" t="str" cm="1">
        <f t="array" ref="J1375">_xlfn.XLOOKUP($A1375,MedExam_Table[[#Headers],[#Data],[Customer ID]],MedExam_Table[[#Headers],[#Data],[Weight Status]],"Not Found",0)</f>
        <v>Underweight</v>
      </c>
      <c r="K1375" t="str" cm="1">
        <f t="array" ref="K1375">_xlfn.XLOOKUP($A1375,MedExam_Table[[#Headers],[#Data],[Customer ID]],MedExam_Table[[#Headers],[#Data],[Diabetes Status]],"Not Found",0)</f>
        <v>Normal</v>
      </c>
      <c r="L1375" cm="1">
        <f t="array" ref="L1375">_xlfn.XLOOKUP($A1375,Hospitalisation_table[[#All],[Customer ID]],Hospitalisation_table[[#All],[Customer Age]],"Not Found",0)</f>
        <v>26</v>
      </c>
      <c r="M1375" t="str" cm="1">
        <f t="array" ref="M1375">_xlfn.XLOOKUP($A1375,Hospitalisation_table[[#All],[Customer ID]],Hospitalisation_table[[#All],[Date of Birth]],"Not Found",0)</f>
        <v>23-Jun-1996</v>
      </c>
      <c r="N1375" s="22" cm="1">
        <f t="array" ref="N1375">_xlfn.XLOOKUP($A1375,Hospitalisation_table[[#All],[Customer ID]],Hospitalisation_table[[#All],[charges]],"Not Found",0)</f>
        <v>1417</v>
      </c>
      <c r="O1375" t="str" cm="1">
        <f t="array" ref="O1375">_xlfn.XLOOKUP($A1375,Hospitalisation_table[[#All],[Customer ID]],Hospitalisation_table[[#All],[Hospital tier_Updated]],"Not Found",0)</f>
        <v>tier - 2</v>
      </c>
      <c r="P1375" t="str" cm="1">
        <f t="array" ref="P1375">_xlfn.XLOOKUP($A1375,Hospitalisation_table[[#All],[Customer ID]],Hospitalisation_table[[#All],[City tier_updated]],"Not Found",0)</f>
        <v>tier - 3</v>
      </c>
      <c r="Q1375" t="str" cm="1">
        <f t="array" ref="Q1375">_xlfn.XLOOKUP($A1375,Hospitalisation_table[[#All],[Customer ID]],Hospitalisation_table[[#All],[State ID Updated]],"Not Found",0)</f>
        <v>R1013</v>
      </c>
    </row>
    <row r="1376" spans="1:17" x14ac:dyDescent="0.3">
      <c r="A1376" s="13" t="s">
        <v>123</v>
      </c>
      <c r="B1376" t="str" cm="1">
        <f t="array" ref="B1376">_xlfn.XLOOKUP($A1376,CustomersName[[#All],[Customer ID]],CustomersName[[#All],[First Name]],"Not Found",0)</f>
        <v>John</v>
      </c>
      <c r="C1376" cm="1">
        <f t="array" ref="C1376">_xlfn.XLOOKUP($A1376,MedExam_Table[[#Headers],[#Data],[Customer ID]],MedExam_Table[[#Headers],[#Data],[BMI]],"Not Found",0)</f>
        <v>15.41</v>
      </c>
      <c r="D1376" cm="1">
        <f t="array" ref="D1376">_xlfn.XLOOKUP($A1376,MedExam_Table[[#Headers],[#Data],[Customer ID]],MedExam_Table[[#Headers],[#Data],[HBA1C]],"Not Found",0)</f>
        <v>5.43</v>
      </c>
      <c r="E1376" t="str" cm="1">
        <f t="array" ref="E1376">_xlfn.XLOOKUP($A1376,MedExam_Table[[#Headers],[#Data],[Customer ID]],MedExam_Table[[#Headers],[#Data],[Heart Issues Updated]],"Not Found",0)</f>
        <v>Yes</v>
      </c>
      <c r="F1376" t="str" cm="1">
        <f t="array" ref="F1376">_xlfn.XLOOKUP($A1376,MedExam_Table[[#Headers],[#Data],[Customer ID]],MedExam_Table[[#Headers],[#Data],[Any Transplants Update]],"Not Found",0)</f>
        <v>No</v>
      </c>
      <c r="G1376" t="str" cm="1">
        <f t="array" ref="G1376">_xlfn.XLOOKUP($A1376,MedExam_Table[[#Headers],[#Data],[Customer ID]],MedExam_Table[[#Headers],[#Data],[Cancer history]],"Not Found",0)</f>
        <v>Yes</v>
      </c>
      <c r="H1376" cm="1">
        <f t="array" ref="H1376">_xlfn.XLOOKUP($A1376,MedExam_Table[[#Headers],[#Data],[Customer ID]],MedExam_Table[[#Headers],[#Data],[NumberOfMajorSurgeries_updated]],"Not Found",0)</f>
        <v>1</v>
      </c>
      <c r="I1376" t="str" cm="1">
        <f t="array" ref="I1376">_xlfn.XLOOKUP($A1376,MedExam_Table[[#Headers],[#Data],[Customer ID]],MedExam_Table[[#Headers],[#Data],[Smoker Updated]],"Not Found",0)</f>
        <v>No</v>
      </c>
      <c r="J1376" t="str" cm="1">
        <f t="array" ref="J1376">_xlfn.XLOOKUP($A1376,MedExam_Table[[#Headers],[#Data],[Customer ID]],MedExam_Table[[#Headers],[#Data],[Weight Status]],"Not Found",0)</f>
        <v>Underweight</v>
      </c>
      <c r="K1376" t="str" cm="1">
        <f t="array" ref="K1376">_xlfn.XLOOKUP($A1376,MedExam_Table[[#Headers],[#Data],[Customer ID]],MedExam_Table[[#Headers],[#Data],[Diabetes Status]],"Not Found",0)</f>
        <v>Normal</v>
      </c>
      <c r="L1376" cm="1">
        <f t="array" ref="L1376">_xlfn.XLOOKUP($A1376,Hospitalisation_table[[#All],[Customer ID]],Hospitalisation_table[[#All],[Customer Age]],"Not Found",0)</f>
        <v>25</v>
      </c>
      <c r="M1376" t="str" cm="1">
        <f t="array" ref="M1376">_xlfn.XLOOKUP($A1376,Hospitalisation_table[[#All],[Customer ID]],Hospitalisation_table[[#All],[Date of Birth]],"Not Found",0)</f>
        <v>27-Oct-1997</v>
      </c>
      <c r="N1376" s="22" cm="1">
        <f t="array" ref="N1376">_xlfn.XLOOKUP($A1376,Hospitalisation_table[[#All],[Customer ID]],Hospitalisation_table[[#All],[charges]],"Not Found",0)</f>
        <v>1402</v>
      </c>
      <c r="O1376" t="str" cm="1">
        <f t="array" ref="O1376">_xlfn.XLOOKUP($A1376,Hospitalisation_table[[#All],[Customer ID]],Hospitalisation_table[[#All],[Hospital tier_Updated]],"Not Found",0)</f>
        <v>tier - 2</v>
      </c>
      <c r="P1376" t="str" cm="1">
        <f t="array" ref="P1376">_xlfn.XLOOKUP($A1376,Hospitalisation_table[[#All],[Customer ID]],Hospitalisation_table[[#All],[City tier_updated]],"Not Found",0)</f>
        <v>tier - 3</v>
      </c>
      <c r="Q1376" t="str" cm="1">
        <f t="array" ref="Q1376">_xlfn.XLOOKUP($A1376,Hospitalisation_table[[#All],[Customer ID]],Hospitalisation_table[[#All],[State ID Updated]],"Not Found",0)</f>
        <v>R1011</v>
      </c>
    </row>
    <row r="1377" spans="1:17" x14ac:dyDescent="0.3">
      <c r="A1377" s="14" t="s">
        <v>122</v>
      </c>
      <c r="B1377" t="str" cm="1">
        <f t="array" ref="B1377">_xlfn.XLOOKUP($A1377,CustomersName[[#All],[Customer ID]],CustomersName[[#All],[First Name]],"Not Found",0)</f>
        <v>Maaikel</v>
      </c>
      <c r="C1377" cm="1">
        <f t="array" ref="C1377">_xlfn.XLOOKUP($A1377,MedExam_Table[[#Headers],[#Data],[Customer ID]],MedExam_Table[[#Headers],[#Data],[BMI]],"Not Found",0)</f>
        <v>24.59</v>
      </c>
      <c r="D1377" cm="1">
        <f t="array" ref="D1377">_xlfn.XLOOKUP($A1377,MedExam_Table[[#Headers],[#Data],[Customer ID]],MedExam_Table[[#Headers],[#Data],[HBA1C]],"Not Found",0)</f>
        <v>4.38</v>
      </c>
      <c r="E1377" t="str" cm="1">
        <f t="array" ref="E1377">_xlfn.XLOOKUP($A1377,MedExam_Table[[#Headers],[#Data],[Customer ID]],MedExam_Table[[#Headers],[#Data],[Heart Issues Updated]],"Not Found",0)</f>
        <v>No</v>
      </c>
      <c r="F1377" t="str" cm="1">
        <f t="array" ref="F1377">_xlfn.XLOOKUP($A1377,MedExam_Table[[#Headers],[#Data],[Customer ID]],MedExam_Table[[#Headers],[#Data],[Any Transplants Update]],"Not Found",0)</f>
        <v>No</v>
      </c>
      <c r="G1377" t="str" cm="1">
        <f t="array" ref="G1377">_xlfn.XLOOKUP($A1377,MedExam_Table[[#Headers],[#Data],[Customer ID]],MedExam_Table[[#Headers],[#Data],[Cancer history]],"Not Found",0)</f>
        <v>No</v>
      </c>
      <c r="H1377" cm="1">
        <f t="array" ref="H1377">_xlfn.XLOOKUP($A1377,MedExam_Table[[#Headers],[#Data],[Customer ID]],MedExam_Table[[#Headers],[#Data],[NumberOfMajorSurgeries_updated]],"Not Found",0)</f>
        <v>1</v>
      </c>
      <c r="I1377" t="str" cm="1">
        <f t="array" ref="I1377">_xlfn.XLOOKUP($A1377,MedExam_Table[[#Headers],[#Data],[Customer ID]],MedExam_Table[[#Headers],[#Data],[Smoker Updated]],"Not Found",0)</f>
        <v>No</v>
      </c>
      <c r="J1377" t="str" cm="1">
        <f t="array" ref="J1377">_xlfn.XLOOKUP($A1377,MedExam_Table[[#Headers],[#Data],[Customer ID]],MedExam_Table[[#Headers],[#Data],[Weight Status]],"Not Found",0)</f>
        <v>NormalWeight</v>
      </c>
      <c r="K1377" t="str" cm="1">
        <f t="array" ref="K1377">_xlfn.XLOOKUP($A1377,MedExam_Table[[#Headers],[#Data],[Customer ID]],MedExam_Table[[#Headers],[#Data],[Diabetes Status]],"Not Found",0)</f>
        <v>Normal</v>
      </c>
      <c r="L1377" cm="1">
        <f t="array" ref="L1377">_xlfn.XLOOKUP($A1377,Hospitalisation_table[[#All],[Customer ID]],Hospitalisation_table[[#All],[Customer Age]],"Not Found",0)</f>
        <v>24</v>
      </c>
      <c r="M1377" t="str" cm="1">
        <f t="array" ref="M1377">_xlfn.XLOOKUP($A1377,Hospitalisation_table[[#All],[Customer ID]],Hospitalisation_table[[#All],[Date of Birth]],"Not Found",0)</f>
        <v>5-Sep-1998</v>
      </c>
      <c r="N1377" s="22" cm="1">
        <f t="array" ref="N1377">_xlfn.XLOOKUP($A1377,Hospitalisation_table[[#All],[Customer ID]],Hospitalisation_table[[#All],[charges]],"Not Found",0)</f>
        <v>1400.44</v>
      </c>
      <c r="O1377" t="str" cm="1">
        <f t="array" ref="O1377">_xlfn.XLOOKUP($A1377,Hospitalisation_table[[#All],[Customer ID]],Hospitalisation_table[[#All],[Hospital tier_Updated]],"Not Found",0)</f>
        <v>tier - 2</v>
      </c>
      <c r="P1377" t="str" cm="1">
        <f t="array" ref="P1377">_xlfn.XLOOKUP($A1377,Hospitalisation_table[[#All],[Customer ID]],Hospitalisation_table[[#All],[City tier_updated]],"Not Found",0)</f>
        <v>tier - 2</v>
      </c>
      <c r="Q1377" t="str" cm="1">
        <f t="array" ref="Q1377">_xlfn.XLOOKUP($A1377,Hospitalisation_table[[#All],[Customer ID]],Hospitalisation_table[[#All],[State ID Updated]],"Not Found",0)</f>
        <v>R1013</v>
      </c>
    </row>
    <row r="1378" spans="1:17" x14ac:dyDescent="0.3">
      <c r="A1378" s="13" t="s">
        <v>121</v>
      </c>
      <c r="B1378" t="str" cm="1">
        <f t="array" ref="B1378">_xlfn.XLOOKUP($A1378,CustomersName[[#All],[Customer ID]],CustomersName[[#All],[First Name]],"Not Found",0)</f>
        <v>Dahiel C</v>
      </c>
      <c r="C1378" cm="1">
        <f t="array" ref="C1378">_xlfn.XLOOKUP($A1378,MedExam_Table[[#Headers],[#Data],[Customer ID]],MedExam_Table[[#Headers],[#Data],[BMI]],"Not Found",0)</f>
        <v>33.33</v>
      </c>
      <c r="D1378" cm="1">
        <f t="array" ref="D1378">_xlfn.XLOOKUP($A1378,MedExam_Table[[#Headers],[#Data],[Customer ID]],MedExam_Table[[#Headers],[#Data],[HBA1C]],"Not Found",0)</f>
        <v>9.7899999999999991</v>
      </c>
      <c r="E1378" t="str" cm="1">
        <f t="array" ref="E1378">_xlfn.XLOOKUP($A1378,MedExam_Table[[#Headers],[#Data],[Customer ID]],MedExam_Table[[#Headers],[#Data],[Heart Issues Updated]],"Not Found",0)</f>
        <v>No</v>
      </c>
      <c r="F1378" t="str" cm="1">
        <f t="array" ref="F1378">_xlfn.XLOOKUP($A1378,MedExam_Table[[#Headers],[#Data],[Customer ID]],MedExam_Table[[#Headers],[#Data],[Any Transplants Update]],"Not Found",0)</f>
        <v>No</v>
      </c>
      <c r="G1378" t="str" cm="1">
        <f t="array" ref="G1378">_xlfn.XLOOKUP($A1378,MedExam_Table[[#Headers],[#Data],[Customer ID]],MedExam_Table[[#Headers],[#Data],[Cancer history]],"Not Found",0)</f>
        <v>No</v>
      </c>
      <c r="H1378" cm="1">
        <f t="array" ref="H1378">_xlfn.XLOOKUP($A1378,MedExam_Table[[#Headers],[#Data],[Customer ID]],MedExam_Table[[#Headers],[#Data],[NumberOfMajorSurgeries_updated]],"Not Found",0)</f>
        <v>0</v>
      </c>
      <c r="I1378" t="str" cm="1">
        <f t="array" ref="I1378">_xlfn.XLOOKUP($A1378,MedExam_Table[[#Headers],[#Data],[Customer ID]],MedExam_Table[[#Headers],[#Data],[Smoker Updated]],"Not Found",0)</f>
        <v>No</v>
      </c>
      <c r="J1378" t="str" cm="1">
        <f t="array" ref="J1378">_xlfn.XLOOKUP($A1378,MedExam_Table[[#Headers],[#Data],[Customer ID]],MedExam_Table[[#Headers],[#Data],[Weight Status]],"Not Found",0)</f>
        <v>Obesity</v>
      </c>
      <c r="K1378" t="str" cm="1">
        <f t="array" ref="K1378">_xlfn.XLOOKUP($A1378,MedExam_Table[[#Headers],[#Data],[Customer ID]],MedExam_Table[[#Headers],[#Data],[Diabetes Status]],"Not Found",0)</f>
        <v>Diabetes</v>
      </c>
      <c r="L1378" cm="1">
        <f t="array" ref="L1378">_xlfn.XLOOKUP($A1378,Hospitalisation_table[[#All],[Customer ID]],Hospitalisation_table[[#All],[Customer Age]],"Not Found",0)</f>
        <v>20</v>
      </c>
      <c r="M1378" t="str" cm="1">
        <f t="array" ref="M1378">_xlfn.XLOOKUP($A1378,Hospitalisation_table[[#All],[Customer ID]],Hospitalisation_table[[#All],[Date of Birth]],"Not Found",0)</f>
        <v>22-Dec-2002</v>
      </c>
      <c r="N1378" s="22" cm="1">
        <f t="array" ref="N1378">_xlfn.XLOOKUP($A1378,Hospitalisation_table[[#All],[Customer ID]],Hospitalisation_table[[#All],[charges]],"Not Found",0)</f>
        <v>1391.53</v>
      </c>
      <c r="O1378" t="str" cm="1">
        <f t="array" ref="O1378">_xlfn.XLOOKUP($A1378,Hospitalisation_table[[#All],[Customer ID]],Hospitalisation_table[[#All],[Hospital tier_Updated]],"Not Found",0)</f>
        <v>tier - 2</v>
      </c>
      <c r="P1378" t="str" cm="1">
        <f t="array" ref="P1378">_xlfn.XLOOKUP($A1378,Hospitalisation_table[[#All],[Customer ID]],Hospitalisation_table[[#All],[City tier_updated]],"Not Found",0)</f>
        <v>tier - 1</v>
      </c>
      <c r="Q1378" t="str" cm="1">
        <f t="array" ref="Q1378">_xlfn.XLOOKUP($A1378,Hospitalisation_table[[#All],[Customer ID]],Hospitalisation_table[[#All],[State ID Updated]],"Not Found",0)</f>
        <v>R1013</v>
      </c>
    </row>
    <row r="1379" spans="1:17" x14ac:dyDescent="0.3">
      <c r="A1379" s="14" t="s">
        <v>120</v>
      </c>
      <c r="B1379" t="str" cm="1">
        <f t="array" ref="B1379">_xlfn.XLOOKUP($A1379,CustomersName[[#All],[Customer ID]],CustomersName[[#All],[First Name]],"Not Found",0)</f>
        <v>hhristopher S.</v>
      </c>
      <c r="C1379" cm="1">
        <f t="array" ref="C1379">_xlfn.XLOOKUP($A1379,MedExam_Table[[#Headers],[#Data],[Customer ID]],MedExam_Table[[#Headers],[#Data],[BMI]],"Not Found",0)</f>
        <v>18.5</v>
      </c>
      <c r="D1379" cm="1">
        <f t="array" ref="D1379">_xlfn.XLOOKUP($A1379,MedExam_Table[[#Headers],[#Data],[Customer ID]],MedExam_Table[[#Headers],[#Data],[HBA1C]],"Not Found",0)</f>
        <v>11.84</v>
      </c>
      <c r="E1379" t="str" cm="1">
        <f t="array" ref="E1379">_xlfn.XLOOKUP($A1379,MedExam_Table[[#Headers],[#Data],[Customer ID]],MedExam_Table[[#Headers],[#Data],[Heart Issues Updated]],"Not Found",0)</f>
        <v>No</v>
      </c>
      <c r="F1379" t="str" cm="1">
        <f t="array" ref="F1379">_xlfn.XLOOKUP($A1379,MedExam_Table[[#Headers],[#Data],[Customer ID]],MedExam_Table[[#Headers],[#Data],[Any Transplants Update]],"Not Found",0)</f>
        <v>No</v>
      </c>
      <c r="G1379" t="str" cm="1">
        <f t="array" ref="G1379">_xlfn.XLOOKUP($A1379,MedExam_Table[[#Headers],[#Data],[Customer ID]],MedExam_Table[[#Headers],[#Data],[Cancer history]],"Not Found",0)</f>
        <v>No</v>
      </c>
      <c r="H1379" cm="1">
        <f t="array" ref="H1379">_xlfn.XLOOKUP($A1379,MedExam_Table[[#Headers],[#Data],[Customer ID]],MedExam_Table[[#Headers],[#Data],[NumberOfMajorSurgeries_updated]],"Not Found",0)</f>
        <v>0</v>
      </c>
      <c r="I1379" t="str" cm="1">
        <f t="array" ref="I1379">_xlfn.XLOOKUP($A1379,MedExam_Table[[#Headers],[#Data],[Customer ID]],MedExam_Table[[#Headers],[#Data],[Smoker Updated]],"Not Found",0)</f>
        <v>No</v>
      </c>
      <c r="J1379" t="str" cm="1">
        <f t="array" ref="J1379">_xlfn.XLOOKUP($A1379,MedExam_Table[[#Headers],[#Data],[Customer ID]],MedExam_Table[[#Headers],[#Data],[Weight Status]],"Not Found",0)</f>
        <v>NormalWeight</v>
      </c>
      <c r="K1379" t="str" cm="1">
        <f t="array" ref="K1379">_xlfn.XLOOKUP($A1379,MedExam_Table[[#Headers],[#Data],[Customer ID]],MedExam_Table[[#Headers],[#Data],[Diabetes Status]],"Not Found",0)</f>
        <v>Diabetes</v>
      </c>
      <c r="L1379" cm="1">
        <f t="array" ref="L1379">_xlfn.XLOOKUP($A1379,Hospitalisation_table[[#All],[Customer ID]],Hospitalisation_table[[#All],[Customer Age]],"Not Found",0)</f>
        <v>20</v>
      </c>
      <c r="M1379" t="str" cm="1">
        <f t="array" ref="M1379">_xlfn.XLOOKUP($A1379,Hospitalisation_table[[#All],[Customer ID]],Hospitalisation_table[[#All],[Date of Birth]],"Not Found",0)</f>
        <v>14-Nov-2002</v>
      </c>
      <c r="N1379" s="22" cm="1">
        <f t="array" ref="N1379">_xlfn.XLOOKUP($A1379,Hospitalisation_table[[#All],[Customer ID]],Hospitalisation_table[[#All],[charges]],"Not Found",0)</f>
        <v>1390</v>
      </c>
      <c r="O1379" t="str" cm="1">
        <f t="array" ref="O1379">_xlfn.XLOOKUP($A1379,Hospitalisation_table[[#All],[Customer ID]],Hospitalisation_table[[#All],[Hospital tier_Updated]],"Not Found",0)</f>
        <v>tier - 2</v>
      </c>
      <c r="P1379" t="str" cm="1">
        <f t="array" ref="P1379">_xlfn.XLOOKUP($A1379,Hospitalisation_table[[#All],[Customer ID]],Hospitalisation_table[[#All],[City tier_updated]],"Not Found",0)</f>
        <v>tier - 2</v>
      </c>
      <c r="Q1379" t="str" cm="1">
        <f t="array" ref="Q1379">_xlfn.XLOOKUP($A1379,Hospitalisation_table[[#All],[Customer ID]],Hospitalisation_table[[#All],[State ID Updated]],"Not Found",0)</f>
        <v>R1013</v>
      </c>
    </row>
    <row r="1380" spans="1:17" x14ac:dyDescent="0.3">
      <c r="A1380" s="13" t="s">
        <v>119</v>
      </c>
      <c r="B1380" t="str" cm="1">
        <f t="array" ref="B1380">_xlfn.XLOOKUP($A1380,CustomersName[[#All],[Customer ID]],CustomersName[[#All],[First Name]],"Not Found",0)</f>
        <v>Wihliam R</v>
      </c>
      <c r="C1380" cm="1">
        <f t="array" ref="C1380">_xlfn.XLOOKUP($A1380,MedExam_Table[[#Headers],[#Data],[Customer ID]],MedExam_Table[[#Headers],[#Data],[BMI]],"Not Found",0)</f>
        <v>18.579999999999998</v>
      </c>
      <c r="D1380" cm="1">
        <f t="array" ref="D1380">_xlfn.XLOOKUP($A1380,MedExam_Table[[#Headers],[#Data],[Customer ID]],MedExam_Table[[#Headers],[#Data],[HBA1C]],"Not Found",0)</f>
        <v>6.22</v>
      </c>
      <c r="E1380" t="str" cm="1">
        <f t="array" ref="E1380">_xlfn.XLOOKUP($A1380,MedExam_Table[[#Headers],[#Data],[Customer ID]],MedExam_Table[[#Headers],[#Data],[Heart Issues Updated]],"Not Found",0)</f>
        <v>No</v>
      </c>
      <c r="F1380" t="str" cm="1">
        <f t="array" ref="F1380">_xlfn.XLOOKUP($A1380,MedExam_Table[[#Headers],[#Data],[Customer ID]],MedExam_Table[[#Headers],[#Data],[Any Transplants Update]],"Not Found",0)</f>
        <v>No</v>
      </c>
      <c r="G1380" t="str" cm="1">
        <f t="array" ref="G1380">_xlfn.XLOOKUP($A1380,MedExam_Table[[#Headers],[#Data],[Customer ID]],MedExam_Table[[#Headers],[#Data],[Cancer history]],"Not Found",0)</f>
        <v>No</v>
      </c>
      <c r="H1380" cm="1">
        <f t="array" ref="H1380">_xlfn.XLOOKUP($A1380,MedExam_Table[[#Headers],[#Data],[Customer ID]],MedExam_Table[[#Headers],[#Data],[NumberOfMajorSurgeries_updated]],"Not Found",0)</f>
        <v>0</v>
      </c>
      <c r="I1380" t="str" cm="1">
        <f t="array" ref="I1380">_xlfn.XLOOKUP($A1380,MedExam_Table[[#Headers],[#Data],[Customer ID]],MedExam_Table[[#Headers],[#Data],[Smoker Updated]],"Not Found",0)</f>
        <v>No</v>
      </c>
      <c r="J1380" t="str" cm="1">
        <f t="array" ref="J1380">_xlfn.XLOOKUP($A1380,MedExam_Table[[#Headers],[#Data],[Customer ID]],MedExam_Table[[#Headers],[#Data],[Weight Status]],"Not Found",0)</f>
        <v>NormalWeight</v>
      </c>
      <c r="K1380" t="str" cm="1">
        <f t="array" ref="K1380">_xlfn.XLOOKUP($A1380,MedExam_Table[[#Headers],[#Data],[Customer ID]],MedExam_Table[[#Headers],[#Data],[Diabetes Status]],"Not Found",0)</f>
        <v>Prediabetes</v>
      </c>
      <c r="L1380" cm="1">
        <f t="array" ref="L1380">_xlfn.XLOOKUP($A1380,Hospitalisation_table[[#All],[Customer ID]],Hospitalisation_table[[#All],[Customer Age]],"Not Found",0)</f>
        <v>23</v>
      </c>
      <c r="M1380" t="str" cm="1">
        <f t="array" ref="M1380">_xlfn.XLOOKUP($A1380,Hospitalisation_table[[#All],[Customer ID]],Hospitalisation_table[[#All],[Date of Birth]],"Not Found",0)</f>
        <v>6-Jul-1999</v>
      </c>
      <c r="N1380" s="22" cm="1">
        <f t="array" ref="N1380">_xlfn.XLOOKUP($A1380,Hospitalisation_table[[#All],[Customer ID]],Hospitalisation_table[[#All],[charges]],"Not Found",0)</f>
        <v>1389</v>
      </c>
      <c r="O1380" t="str" cm="1">
        <f t="array" ref="O1380">_xlfn.XLOOKUP($A1380,Hospitalisation_table[[#All],[Customer ID]],Hospitalisation_table[[#All],[Hospital tier_Updated]],"Not Found",0)</f>
        <v>tier - 2</v>
      </c>
      <c r="P1380" t="str" cm="1">
        <f t="array" ref="P1380">_xlfn.XLOOKUP($A1380,Hospitalisation_table[[#All],[Customer ID]],Hospitalisation_table[[#All],[City tier_updated]],"Not Found",0)</f>
        <v>tier - 2</v>
      </c>
      <c r="Q1380" t="str" cm="1">
        <f t="array" ref="Q1380">_xlfn.XLOOKUP($A1380,Hospitalisation_table[[#All],[Customer ID]],Hospitalisation_table[[#All],[State ID Updated]],"Not Found",0)</f>
        <v>R1013</v>
      </c>
    </row>
    <row r="1381" spans="1:17" x14ac:dyDescent="0.3">
      <c r="A1381" s="14" t="s">
        <v>2149</v>
      </c>
      <c r="B1381" t="str" cm="1">
        <f t="array" ref="B1381">_xlfn.XLOOKUP($A1381,CustomersName[[#All],[Customer ID]],CustomersName[[#All],[First Name]],"Not Found",0)</f>
        <v>Kileh D</v>
      </c>
      <c r="C1381" cm="1">
        <f t="array" ref="C1381">_xlfn.XLOOKUP($A1381,MedExam_Table[[#Headers],[#Data],[Customer ID]],MedExam_Table[[#Headers],[#Data],[BMI]],"Not Found",0)</f>
        <v>34.06</v>
      </c>
      <c r="D1381" cm="1">
        <f t="array" ref="D1381">_xlfn.XLOOKUP($A1381,MedExam_Table[[#Headers],[#Data],[Customer ID]],MedExam_Table[[#Headers],[#Data],[HBA1C]],"Not Found",0)</f>
        <v>11.83</v>
      </c>
      <c r="E1381" t="str" cm="1">
        <f t="array" ref="E1381">_xlfn.XLOOKUP($A1381,MedExam_Table[[#Headers],[#Data],[Customer ID]],MedExam_Table[[#Headers],[#Data],[Heart Issues Updated]],"Not Found",0)</f>
        <v>Yes</v>
      </c>
      <c r="F1381" t="str" cm="1">
        <f t="array" ref="F1381">_xlfn.XLOOKUP($A1381,MedExam_Table[[#Headers],[#Data],[Customer ID]],MedExam_Table[[#Headers],[#Data],[Any Transplants Update]],"Not Found",0)</f>
        <v>No</v>
      </c>
      <c r="G1381" t="str" cm="1">
        <f t="array" ref="G1381">_xlfn.XLOOKUP($A1381,MedExam_Table[[#Headers],[#Data],[Customer ID]],MedExam_Table[[#Headers],[#Data],[Cancer history]],"Not Found",0)</f>
        <v>No</v>
      </c>
      <c r="H1381" cm="1">
        <f t="array" ref="H1381">_xlfn.XLOOKUP($A1381,MedExam_Table[[#Headers],[#Data],[Customer ID]],MedExam_Table[[#Headers],[#Data],[NumberOfMajorSurgeries_updated]],"Not Found",0)</f>
        <v>1</v>
      </c>
      <c r="I1381" t="str" cm="1">
        <f t="array" ref="I1381">_xlfn.XLOOKUP($A1381,MedExam_Table[[#Headers],[#Data],[Customer ID]],MedExam_Table[[#Headers],[#Data],[Smoker Updated]],"Not Found",0)</f>
        <v>Yes</v>
      </c>
      <c r="J1381" t="str" cm="1">
        <f t="array" ref="J1381">_xlfn.XLOOKUP($A1381,MedExam_Table[[#Headers],[#Data],[Customer ID]],MedExam_Table[[#Headers],[#Data],[Weight Status]],"Not Found",0)</f>
        <v>Obesity</v>
      </c>
      <c r="K1381" t="str" cm="1">
        <f t="array" ref="K1381">_xlfn.XLOOKUP($A1381,MedExam_Table[[#Headers],[#Data],[Customer ID]],MedExam_Table[[#Headers],[#Data],[Diabetes Status]],"Not Found",0)</f>
        <v>Diabetes</v>
      </c>
      <c r="L1381" cm="1">
        <f t="array" ref="L1381">_xlfn.XLOOKUP($A1381,Hospitalisation_table[[#All],[Customer ID]],Hospitalisation_table[[#All],[Customer Age]],"Not Found",0)</f>
        <v>47</v>
      </c>
      <c r="M1381" t="str" cm="1">
        <f t="array" ref="M1381">_xlfn.XLOOKUP($A1381,Hospitalisation_table[[#All],[Customer ID]],Hospitalisation_table[[#All],[Date of Birth]],"Not Found",0)</f>
        <v>29-Aug-1975</v>
      </c>
      <c r="N1381" s="22" cm="1">
        <f t="array" ref="N1381">_xlfn.XLOOKUP($A1381,Hospitalisation_table[[#All],[Customer ID]],Hospitalisation_table[[#All],[charges]],"Not Found",0)</f>
        <v>35050.620000000003</v>
      </c>
      <c r="O1381" t="str" cm="1">
        <f t="array" ref="O1381">_xlfn.XLOOKUP($A1381,Hospitalisation_table[[#All],[Customer ID]],Hospitalisation_table[[#All],[Hospital tier_Updated]],"Not Found",0)</f>
        <v>tier - 2</v>
      </c>
      <c r="P1381" t="str" cm="1">
        <f t="array" ref="P1381">_xlfn.XLOOKUP($A1381,Hospitalisation_table[[#All],[Customer ID]],Hospitalisation_table[[#All],[City tier_updated]],"Not Found",0)</f>
        <v>tier - 1</v>
      </c>
      <c r="Q1381" t="str" cm="1">
        <f t="array" ref="Q1381">_xlfn.XLOOKUP($A1381,Hospitalisation_table[[#All],[Customer ID]],Hospitalisation_table[[#All],[State ID Updated]],"Not Found",0)</f>
        <v>R1011</v>
      </c>
    </row>
    <row r="1382" spans="1:17" x14ac:dyDescent="0.3">
      <c r="A1382" s="13" t="s">
        <v>118</v>
      </c>
      <c r="B1382" t="str" cm="1">
        <f t="array" ref="B1382">_xlfn.XLOOKUP($A1382,CustomersName[[#All],[Customer ID]],CustomersName[[#All],[First Name]],"Not Found",0)</f>
        <v>Lyndsy</v>
      </c>
      <c r="C1382" cm="1">
        <f t="array" ref="C1382">_xlfn.XLOOKUP($A1382,MedExam_Table[[#Headers],[#Data],[Customer ID]],MedExam_Table[[#Headers],[#Data],[BMI]],"Not Found",0)</f>
        <v>16.64</v>
      </c>
      <c r="D1382" cm="1">
        <f t="array" ref="D1382">_xlfn.XLOOKUP($A1382,MedExam_Table[[#Headers],[#Data],[Customer ID]],MedExam_Table[[#Headers],[#Data],[HBA1C]],"Not Found",0)</f>
        <v>10.01</v>
      </c>
      <c r="E1382" t="str" cm="1">
        <f t="array" ref="E1382">_xlfn.XLOOKUP($A1382,MedExam_Table[[#Headers],[#Data],[Customer ID]],MedExam_Table[[#Headers],[#Data],[Heart Issues Updated]],"Not Found",0)</f>
        <v>No</v>
      </c>
      <c r="F1382" t="str" cm="1">
        <f t="array" ref="F1382">_xlfn.XLOOKUP($A1382,MedExam_Table[[#Headers],[#Data],[Customer ID]],MedExam_Table[[#Headers],[#Data],[Any Transplants Update]],"Not Found",0)</f>
        <v>No</v>
      </c>
      <c r="G1382" t="str" cm="1">
        <f t="array" ref="G1382">_xlfn.XLOOKUP($A1382,MedExam_Table[[#Headers],[#Data],[Customer ID]],MedExam_Table[[#Headers],[#Data],[Cancer history]],"Not Found",0)</f>
        <v>No</v>
      </c>
      <c r="H1382" cm="1">
        <f t="array" ref="H1382">_xlfn.XLOOKUP($A1382,MedExam_Table[[#Headers],[#Data],[Customer ID]],MedExam_Table[[#Headers],[#Data],[NumberOfMajorSurgeries_updated]],"Not Found",0)</f>
        <v>0</v>
      </c>
      <c r="I1382" t="str" cm="1">
        <f t="array" ref="I1382">_xlfn.XLOOKUP($A1382,MedExam_Table[[#Headers],[#Data],[Customer ID]],MedExam_Table[[#Headers],[#Data],[Smoker Updated]],"Not Found",0)</f>
        <v>No</v>
      </c>
      <c r="J1382" t="str" cm="1">
        <f t="array" ref="J1382">_xlfn.XLOOKUP($A1382,MedExam_Table[[#Headers],[#Data],[Customer ID]],MedExam_Table[[#Headers],[#Data],[Weight Status]],"Not Found",0)</f>
        <v>Underweight</v>
      </c>
      <c r="K1382" t="str" cm="1">
        <f t="array" ref="K1382">_xlfn.XLOOKUP($A1382,MedExam_Table[[#Headers],[#Data],[Customer ID]],MedExam_Table[[#Headers],[#Data],[Diabetes Status]],"Not Found",0)</f>
        <v>Diabetes</v>
      </c>
      <c r="L1382" cm="1">
        <f t="array" ref="L1382">_xlfn.XLOOKUP($A1382,Hospitalisation_table[[#All],[Customer ID]],Hospitalisation_table[[#All],[Customer Age]],"Not Found",0)</f>
        <v>20</v>
      </c>
      <c r="M1382" t="str" cm="1">
        <f t="array" ref="M1382">_xlfn.XLOOKUP($A1382,Hospitalisation_table[[#All],[Customer ID]],Hospitalisation_table[[#All],[Date of Birth]],"Not Found",0)</f>
        <v>15-Aug-2002</v>
      </c>
      <c r="N1382" s="22" cm="1">
        <f t="array" ref="N1382">_xlfn.XLOOKUP($A1382,Hospitalisation_table[[#All],[Customer ID]],Hospitalisation_table[[#All],[charges]],"Not Found",0)</f>
        <v>1382</v>
      </c>
      <c r="O1382" t="str" cm="1">
        <f t="array" ref="O1382">_xlfn.XLOOKUP($A1382,Hospitalisation_table[[#All],[Customer ID]],Hospitalisation_table[[#All],[Hospital tier_Updated]],"Not Found",0)</f>
        <v>tier - 2</v>
      </c>
      <c r="P1382" t="str" cm="1">
        <f t="array" ref="P1382">_xlfn.XLOOKUP($A1382,Hospitalisation_table[[#All],[Customer ID]],Hospitalisation_table[[#All],[City tier_updated]],"Not Found",0)</f>
        <v>tier - 1</v>
      </c>
      <c r="Q1382" t="str" cm="1">
        <f t="array" ref="Q1382">_xlfn.XLOOKUP($A1382,Hospitalisation_table[[#All],[Customer ID]],Hospitalisation_table[[#All],[State ID Updated]],"Not Found",0)</f>
        <v>R1013</v>
      </c>
    </row>
    <row r="1383" spans="1:17" x14ac:dyDescent="0.3">
      <c r="A1383" s="14" t="s">
        <v>117</v>
      </c>
      <c r="B1383" t="str" cm="1">
        <f t="array" ref="B1383">_xlfn.XLOOKUP($A1383,CustomersName[[#All],[Customer ID]],CustomersName[[#All],[First Name]],"Not Found",0)</f>
        <v>Jessica</v>
      </c>
      <c r="C1383" cm="1">
        <f t="array" ref="C1383">_xlfn.XLOOKUP($A1383,MedExam_Table[[#Headers],[#Data],[Customer ID]],MedExam_Table[[#Headers],[#Data],[BMI]],"Not Found",0)</f>
        <v>19.329999999999998</v>
      </c>
      <c r="D1383" cm="1">
        <f t="array" ref="D1383">_xlfn.XLOOKUP($A1383,MedExam_Table[[#Headers],[#Data],[Customer ID]],MedExam_Table[[#Headers],[#Data],[HBA1C]],"Not Found",0)</f>
        <v>4.32</v>
      </c>
      <c r="E1383" t="str" cm="1">
        <f t="array" ref="E1383">_xlfn.XLOOKUP($A1383,MedExam_Table[[#Headers],[#Data],[Customer ID]],MedExam_Table[[#Headers],[#Data],[Heart Issues Updated]],"Not Found",0)</f>
        <v>No</v>
      </c>
      <c r="F1383" t="str" cm="1">
        <f t="array" ref="F1383">_xlfn.XLOOKUP($A1383,MedExam_Table[[#Headers],[#Data],[Customer ID]],MedExam_Table[[#Headers],[#Data],[Any Transplants Update]],"Not Found",0)</f>
        <v>No</v>
      </c>
      <c r="G1383" t="str" cm="1">
        <f t="array" ref="G1383">_xlfn.XLOOKUP($A1383,MedExam_Table[[#Headers],[#Data],[Customer ID]],MedExam_Table[[#Headers],[#Data],[Cancer history]],"Not Found",0)</f>
        <v>No</v>
      </c>
      <c r="H1383" cm="1">
        <f t="array" ref="H1383">_xlfn.XLOOKUP($A1383,MedExam_Table[[#Headers],[#Data],[Customer ID]],MedExam_Table[[#Headers],[#Data],[NumberOfMajorSurgeries_updated]],"Not Found",0)</f>
        <v>1</v>
      </c>
      <c r="I1383" t="str" cm="1">
        <f t="array" ref="I1383">_xlfn.XLOOKUP($A1383,MedExam_Table[[#Headers],[#Data],[Customer ID]],MedExam_Table[[#Headers],[#Data],[Smoker Updated]],"Not Found",0)</f>
        <v>No</v>
      </c>
      <c r="J1383" t="str" cm="1">
        <f t="array" ref="J1383">_xlfn.XLOOKUP($A1383,MedExam_Table[[#Headers],[#Data],[Customer ID]],MedExam_Table[[#Headers],[#Data],[Weight Status]],"Not Found",0)</f>
        <v>NormalWeight</v>
      </c>
      <c r="K1383" t="str" cm="1">
        <f t="array" ref="K1383">_xlfn.XLOOKUP($A1383,MedExam_Table[[#Headers],[#Data],[Customer ID]],MedExam_Table[[#Headers],[#Data],[Diabetes Status]],"Not Found",0)</f>
        <v>Normal</v>
      </c>
      <c r="L1383" cm="1">
        <f t="array" ref="L1383">_xlfn.XLOOKUP($A1383,Hospitalisation_table[[#All],[Customer ID]],Hospitalisation_table[[#All],[Customer Age]],"Not Found",0)</f>
        <v>24</v>
      </c>
      <c r="M1383" t="str" cm="1">
        <f t="array" ref="M1383">_xlfn.XLOOKUP($A1383,Hospitalisation_table[[#All],[Customer ID]],Hospitalisation_table[[#All],[Date of Birth]],"Not Found",0)</f>
        <v>3-Dec-1998</v>
      </c>
      <c r="N1383" s="22" cm="1">
        <f t="array" ref="N1383">_xlfn.XLOOKUP($A1383,Hospitalisation_table[[#All],[Customer ID]],Hospitalisation_table[[#All],[charges]],"Not Found",0)</f>
        <v>1359</v>
      </c>
      <c r="O1383" t="str" cm="1">
        <f t="array" ref="O1383">_xlfn.XLOOKUP($A1383,Hospitalisation_table[[#All],[Customer ID]],Hospitalisation_table[[#All],[Hospital tier_Updated]],"Not Found",0)</f>
        <v>tier - 2</v>
      </c>
      <c r="P1383" t="str" cm="1">
        <f t="array" ref="P1383">_xlfn.XLOOKUP($A1383,Hospitalisation_table[[#All],[Customer ID]],Hospitalisation_table[[#All],[City tier_updated]],"Not Found",0)</f>
        <v>tier - 1</v>
      </c>
      <c r="Q1383" t="str" cm="1">
        <f t="array" ref="Q1383">_xlfn.XLOOKUP($A1383,Hospitalisation_table[[#All],[Customer ID]],Hospitalisation_table[[#All],[State ID Updated]],"Not Found",0)</f>
        <v>R1013</v>
      </c>
    </row>
    <row r="1384" spans="1:17" x14ac:dyDescent="0.3">
      <c r="A1384" s="13" t="s">
        <v>116</v>
      </c>
      <c r="B1384" t="str" cm="1">
        <f t="array" ref="B1384">_xlfn.XLOOKUP($A1384,CustomersName[[#All],[Customer ID]],CustomersName[[#All],[First Name]],"Not Found",0)</f>
        <v>Anna</v>
      </c>
      <c r="C1384" cm="1">
        <f t="array" ref="C1384">_xlfn.XLOOKUP($A1384,MedExam_Table[[#Headers],[#Data],[Customer ID]],MedExam_Table[[#Headers],[#Data],[BMI]],"Not Found",0)</f>
        <v>21.26</v>
      </c>
      <c r="D1384" cm="1">
        <f t="array" ref="D1384">_xlfn.XLOOKUP($A1384,MedExam_Table[[#Headers],[#Data],[Customer ID]],MedExam_Table[[#Headers],[#Data],[HBA1C]],"Not Found",0)</f>
        <v>5.65</v>
      </c>
      <c r="E1384" t="str" cm="1">
        <f t="array" ref="E1384">_xlfn.XLOOKUP($A1384,MedExam_Table[[#Headers],[#Data],[Customer ID]],MedExam_Table[[#Headers],[#Data],[Heart Issues Updated]],"Not Found",0)</f>
        <v>Yes</v>
      </c>
      <c r="F1384" t="str" cm="1">
        <f t="array" ref="F1384">_xlfn.XLOOKUP($A1384,MedExam_Table[[#Headers],[#Data],[Customer ID]],MedExam_Table[[#Headers],[#Data],[Any Transplants Update]],"Not Found",0)</f>
        <v>No</v>
      </c>
      <c r="G1384" t="str" cm="1">
        <f t="array" ref="G1384">_xlfn.XLOOKUP($A1384,MedExam_Table[[#Headers],[#Data],[Customer ID]],MedExam_Table[[#Headers],[#Data],[Cancer history]],"Not Found",0)</f>
        <v>Yes</v>
      </c>
      <c r="H1384" cm="1">
        <f t="array" ref="H1384">_xlfn.XLOOKUP($A1384,MedExam_Table[[#Headers],[#Data],[Customer ID]],MedExam_Table[[#Headers],[#Data],[NumberOfMajorSurgeries_updated]],"Not Found",0)</f>
        <v>1</v>
      </c>
      <c r="I1384" t="str" cm="1">
        <f t="array" ref="I1384">_xlfn.XLOOKUP($A1384,MedExam_Table[[#Headers],[#Data],[Customer ID]],MedExam_Table[[#Headers],[#Data],[Smoker Updated]],"Not Found",0)</f>
        <v>No</v>
      </c>
      <c r="J1384" t="str" cm="1">
        <f t="array" ref="J1384">_xlfn.XLOOKUP($A1384,MedExam_Table[[#Headers],[#Data],[Customer ID]],MedExam_Table[[#Headers],[#Data],[Weight Status]],"Not Found",0)</f>
        <v>NormalWeight</v>
      </c>
      <c r="K1384" t="str" cm="1">
        <f t="array" ref="K1384">_xlfn.XLOOKUP($A1384,MedExam_Table[[#Headers],[#Data],[Customer ID]],MedExam_Table[[#Headers],[#Data],[Diabetes Status]],"Not Found",0)</f>
        <v>Normal</v>
      </c>
      <c r="L1384" cm="1">
        <f t="array" ref="L1384">_xlfn.XLOOKUP($A1384,Hospitalisation_table[[#All],[Customer ID]],Hospitalisation_table[[#All],[Customer Age]],"Not Found",0)</f>
        <v>25</v>
      </c>
      <c r="M1384" t="str" cm="1">
        <f t="array" ref="M1384">_xlfn.XLOOKUP($A1384,Hospitalisation_table[[#All],[Customer ID]],Hospitalisation_table[[#All],[Date of Birth]],"Not Found",0)</f>
        <v>7-Nov-1997</v>
      </c>
      <c r="N1384" s="22" cm="1">
        <f t="array" ref="N1384">_xlfn.XLOOKUP($A1384,Hospitalisation_table[[#All],[Customer ID]],Hospitalisation_table[[#All],[charges]],"Not Found",0)</f>
        <v>1341.16</v>
      </c>
      <c r="O1384" t="str" cm="1">
        <f t="array" ref="O1384">_xlfn.XLOOKUP($A1384,Hospitalisation_table[[#All],[Customer ID]],Hospitalisation_table[[#All],[Hospital tier_Updated]],"Not Found",0)</f>
        <v>tier - 2</v>
      </c>
      <c r="P1384" t="str" cm="1">
        <f t="array" ref="P1384">_xlfn.XLOOKUP($A1384,Hospitalisation_table[[#All],[Customer ID]],Hospitalisation_table[[#All],[City tier_updated]],"Not Found",0)</f>
        <v>tier - 2</v>
      </c>
      <c r="Q1384" t="str" cm="1">
        <f t="array" ref="Q1384">_xlfn.XLOOKUP($A1384,Hospitalisation_table[[#All],[Customer ID]],Hospitalisation_table[[#All],[State ID Updated]],"Not Found",0)</f>
        <v>R1012</v>
      </c>
    </row>
    <row r="1385" spans="1:17" x14ac:dyDescent="0.3">
      <c r="A1385" s="14" t="s">
        <v>115</v>
      </c>
      <c r="B1385" t="str" cm="1">
        <f t="array" ref="B1385">_xlfn.XLOOKUP($A1385,CustomersName[[#All],[Customer ID]],CustomersName[[#All],[First Name]],"Not Found",0)</f>
        <v>Jordan</v>
      </c>
      <c r="C1385" cm="1">
        <f t="array" ref="C1385">_xlfn.XLOOKUP($A1385,MedExam_Table[[#Headers],[#Data],[Customer ID]],MedExam_Table[[#Headers],[#Data],[BMI]],"Not Found",0)</f>
        <v>15.6</v>
      </c>
      <c r="D1385" cm="1">
        <f t="array" ref="D1385">_xlfn.XLOOKUP($A1385,MedExam_Table[[#Headers],[#Data],[Customer ID]],MedExam_Table[[#Headers],[#Data],[HBA1C]],"Not Found",0)</f>
        <v>4.12</v>
      </c>
      <c r="E1385" t="str" cm="1">
        <f t="array" ref="E1385">_xlfn.XLOOKUP($A1385,MedExam_Table[[#Headers],[#Data],[Customer ID]],MedExam_Table[[#Headers],[#Data],[Heart Issues Updated]],"Not Found",0)</f>
        <v>Yes</v>
      </c>
      <c r="F1385" t="str" cm="1">
        <f t="array" ref="F1385">_xlfn.XLOOKUP($A1385,MedExam_Table[[#Headers],[#Data],[Customer ID]],MedExam_Table[[#Headers],[#Data],[Any Transplants Update]],"Not Found",0)</f>
        <v>No</v>
      </c>
      <c r="G1385" t="str" cm="1">
        <f t="array" ref="G1385">_xlfn.XLOOKUP($A1385,MedExam_Table[[#Headers],[#Data],[Customer ID]],MedExam_Table[[#Headers],[#Data],[Cancer history]],"Not Found",0)</f>
        <v>No</v>
      </c>
      <c r="H1385" cm="1">
        <f t="array" ref="H1385">_xlfn.XLOOKUP($A1385,MedExam_Table[[#Headers],[#Data],[Customer ID]],MedExam_Table[[#Headers],[#Data],[NumberOfMajorSurgeries_updated]],"Not Found",0)</f>
        <v>1</v>
      </c>
      <c r="I1385" t="str" cm="1">
        <f t="array" ref="I1385">_xlfn.XLOOKUP($A1385,MedExam_Table[[#Headers],[#Data],[Customer ID]],MedExam_Table[[#Headers],[#Data],[Smoker Updated]],"Not Found",0)</f>
        <v>No</v>
      </c>
      <c r="J1385" t="str" cm="1">
        <f t="array" ref="J1385">_xlfn.XLOOKUP($A1385,MedExam_Table[[#Headers],[#Data],[Customer ID]],MedExam_Table[[#Headers],[#Data],[Weight Status]],"Not Found",0)</f>
        <v>Underweight</v>
      </c>
      <c r="K1385" t="str" cm="1">
        <f t="array" ref="K1385">_xlfn.XLOOKUP($A1385,MedExam_Table[[#Headers],[#Data],[Customer ID]],MedExam_Table[[#Headers],[#Data],[Diabetes Status]],"Not Found",0)</f>
        <v>Normal</v>
      </c>
      <c r="L1385" cm="1">
        <f t="array" ref="L1385">_xlfn.XLOOKUP($A1385,Hospitalisation_table[[#All],[Customer ID]],Hospitalisation_table[[#All],[Customer Age]],"Not Found",0)</f>
        <v>27</v>
      </c>
      <c r="M1385" t="str" cm="1">
        <f t="array" ref="M1385">_xlfn.XLOOKUP($A1385,Hospitalisation_table[[#All],[Customer ID]],Hospitalisation_table[[#All],[Date of Birth]],"Not Found",0)</f>
        <v>30-Jul-1995</v>
      </c>
      <c r="N1385" s="22" cm="1">
        <f t="array" ref="N1385">_xlfn.XLOOKUP($A1385,Hospitalisation_table[[#All],[Customer ID]],Hospitalisation_table[[#All],[charges]],"Not Found",0)</f>
        <v>1338</v>
      </c>
      <c r="O1385" t="str" cm="1">
        <f t="array" ref="O1385">_xlfn.XLOOKUP($A1385,Hospitalisation_table[[#All],[Customer ID]],Hospitalisation_table[[#All],[Hospital tier_Updated]],"Not Found",0)</f>
        <v>tier - 2</v>
      </c>
      <c r="P1385" t="str" cm="1">
        <f t="array" ref="P1385">_xlfn.XLOOKUP($A1385,Hospitalisation_table[[#All],[Customer ID]],Hospitalisation_table[[#All],[City tier_updated]],"Not Found",0)</f>
        <v>tier - 3</v>
      </c>
      <c r="Q1385" t="str" cm="1">
        <f t="array" ref="Q1385">_xlfn.XLOOKUP($A1385,Hospitalisation_table[[#All],[Customer ID]],Hospitalisation_table[[#All],[State ID Updated]],"Not Found",0)</f>
        <v>R1012</v>
      </c>
    </row>
    <row r="1386" spans="1:17" x14ac:dyDescent="0.3">
      <c r="A1386" s="13" t="s">
        <v>114</v>
      </c>
      <c r="B1386" t="str" cm="1">
        <f t="array" ref="B1386">_xlfn.XLOOKUP($A1386,CustomersName[[#All],[Customer ID]],CustomersName[[#All],[First Name]],"Not Found",0)</f>
        <v>Brian</v>
      </c>
      <c r="C1386" cm="1">
        <f t="array" ref="C1386">_xlfn.XLOOKUP($A1386,MedExam_Table[[#Headers],[#Data],[Customer ID]],MedExam_Table[[#Headers],[#Data],[BMI]],"Not Found",0)</f>
        <v>24.39</v>
      </c>
      <c r="D1386" cm="1">
        <f t="array" ref="D1386">_xlfn.XLOOKUP($A1386,MedExam_Table[[#Headers],[#Data],[Customer ID]],MedExam_Table[[#Headers],[#Data],[HBA1C]],"Not Found",0)</f>
        <v>6.24</v>
      </c>
      <c r="E1386" t="str" cm="1">
        <f t="array" ref="E1386">_xlfn.XLOOKUP($A1386,MedExam_Table[[#Headers],[#Data],[Customer ID]],MedExam_Table[[#Headers],[#Data],[Heart Issues Updated]],"Not Found",0)</f>
        <v>No</v>
      </c>
      <c r="F1386" t="str" cm="1">
        <f t="array" ref="F1386">_xlfn.XLOOKUP($A1386,MedExam_Table[[#Headers],[#Data],[Customer ID]],MedExam_Table[[#Headers],[#Data],[Any Transplants Update]],"Not Found",0)</f>
        <v>No</v>
      </c>
      <c r="G1386" t="str" cm="1">
        <f t="array" ref="G1386">_xlfn.XLOOKUP($A1386,MedExam_Table[[#Headers],[#Data],[Customer ID]],MedExam_Table[[#Headers],[#Data],[Cancer history]],"Not Found",0)</f>
        <v>No</v>
      </c>
      <c r="H1386" cm="1">
        <f t="array" ref="H1386">_xlfn.XLOOKUP($A1386,MedExam_Table[[#Headers],[#Data],[Customer ID]],MedExam_Table[[#Headers],[#Data],[NumberOfMajorSurgeries_updated]],"Not Found",0)</f>
        <v>1</v>
      </c>
      <c r="I1386" t="str" cm="1">
        <f t="array" ref="I1386">_xlfn.XLOOKUP($A1386,MedExam_Table[[#Headers],[#Data],[Customer ID]],MedExam_Table[[#Headers],[#Data],[Smoker Updated]],"Not Found",0)</f>
        <v>No</v>
      </c>
      <c r="J1386" t="str" cm="1">
        <f t="array" ref="J1386">_xlfn.XLOOKUP($A1386,MedExam_Table[[#Headers],[#Data],[Customer ID]],MedExam_Table[[#Headers],[#Data],[Weight Status]],"Not Found",0)</f>
        <v>NormalWeight</v>
      </c>
      <c r="K1386" t="str" cm="1">
        <f t="array" ref="K1386">_xlfn.XLOOKUP($A1386,MedExam_Table[[#Headers],[#Data],[Customer ID]],MedExam_Table[[#Headers],[#Data],[Diabetes Status]],"Not Found",0)</f>
        <v>Prediabetes</v>
      </c>
      <c r="L1386" cm="1">
        <f t="array" ref="L1386">_xlfn.XLOOKUP($A1386,Hospitalisation_table[[#All],[Customer ID]],Hospitalisation_table[[#All],[Customer Age]],"Not Found",0)</f>
        <v>24</v>
      </c>
      <c r="M1386" t="str" cm="1">
        <f t="array" ref="M1386">_xlfn.XLOOKUP($A1386,Hospitalisation_table[[#All],[Customer ID]],Hospitalisation_table[[#All],[Date of Birth]],"Not Found",0)</f>
        <v>12-Jul-1998</v>
      </c>
      <c r="N1386" s="22" cm="1">
        <f t="array" ref="N1386">_xlfn.XLOOKUP($A1386,Hospitalisation_table[[#All],[Customer ID]],Hospitalisation_table[[#All],[charges]],"Not Found",0)</f>
        <v>1332.61</v>
      </c>
      <c r="O1386" t="str" cm="1">
        <f t="array" ref="O1386">_xlfn.XLOOKUP($A1386,Hospitalisation_table[[#All],[Customer ID]],Hospitalisation_table[[#All],[Hospital tier_Updated]],"Not Found",0)</f>
        <v>tier - 2</v>
      </c>
      <c r="P1386" t="str" cm="1">
        <f t="array" ref="P1386">_xlfn.XLOOKUP($A1386,Hospitalisation_table[[#All],[Customer ID]],Hospitalisation_table[[#All],[City tier_updated]],"Not Found",0)</f>
        <v>tier - 3</v>
      </c>
      <c r="Q1386" t="str" cm="1">
        <f t="array" ref="Q1386">_xlfn.XLOOKUP($A1386,Hospitalisation_table[[#All],[Customer ID]],Hospitalisation_table[[#All],[State ID Updated]],"Not Found",0)</f>
        <v>R1013</v>
      </c>
    </row>
    <row r="1387" spans="1:17" x14ac:dyDescent="0.3">
      <c r="A1387" s="14" t="s">
        <v>113</v>
      </c>
      <c r="B1387" t="str" cm="1">
        <f t="array" ref="B1387">_xlfn.XLOOKUP($A1387,CustomersName[[#All],[Customer ID]],CustomersName[[#All],[First Name]],"Not Found",0)</f>
        <v>hatherine A</v>
      </c>
      <c r="C1387" cm="1">
        <f t="array" ref="C1387">_xlfn.XLOOKUP($A1387,MedExam_Table[[#Headers],[#Data],[Customer ID]],MedExam_Table[[#Headers],[#Data],[BMI]],"Not Found",0)</f>
        <v>24.75</v>
      </c>
      <c r="D1387" cm="1">
        <f t="array" ref="D1387">_xlfn.XLOOKUP($A1387,MedExam_Table[[#Headers],[#Data],[Customer ID]],MedExam_Table[[#Headers],[#Data],[HBA1C]],"Not Found",0)</f>
        <v>4.83</v>
      </c>
      <c r="E1387" t="str" cm="1">
        <f t="array" ref="E1387">_xlfn.XLOOKUP($A1387,MedExam_Table[[#Headers],[#Data],[Customer ID]],MedExam_Table[[#Headers],[#Data],[Heart Issues Updated]],"Not Found",0)</f>
        <v>No</v>
      </c>
      <c r="F1387" t="str" cm="1">
        <f t="array" ref="F1387">_xlfn.XLOOKUP($A1387,MedExam_Table[[#Headers],[#Data],[Customer ID]],MedExam_Table[[#Headers],[#Data],[Any Transplants Update]],"Not Found",0)</f>
        <v>No</v>
      </c>
      <c r="G1387" t="str" cm="1">
        <f t="array" ref="G1387">_xlfn.XLOOKUP($A1387,MedExam_Table[[#Headers],[#Data],[Customer ID]],MedExam_Table[[#Headers],[#Data],[Cancer history]],"Not Found",0)</f>
        <v>No</v>
      </c>
      <c r="H1387" cm="1">
        <f t="array" ref="H1387">_xlfn.XLOOKUP($A1387,MedExam_Table[[#Headers],[#Data],[Customer ID]],MedExam_Table[[#Headers],[#Data],[NumberOfMajorSurgeries_updated]],"Not Found",0)</f>
        <v>0</v>
      </c>
      <c r="I1387" t="str" cm="1">
        <f t="array" ref="I1387">_xlfn.XLOOKUP($A1387,MedExam_Table[[#Headers],[#Data],[Customer ID]],MedExam_Table[[#Headers],[#Data],[Smoker Updated]],"Not Found",0)</f>
        <v>No</v>
      </c>
      <c r="J1387" t="str" cm="1">
        <f t="array" ref="J1387">_xlfn.XLOOKUP($A1387,MedExam_Table[[#Headers],[#Data],[Customer ID]],MedExam_Table[[#Headers],[#Data],[Weight Status]],"Not Found",0)</f>
        <v>NormalWeight</v>
      </c>
      <c r="K1387" t="str" cm="1">
        <f t="array" ref="K1387">_xlfn.XLOOKUP($A1387,MedExam_Table[[#Headers],[#Data],[Customer ID]],MedExam_Table[[#Headers],[#Data],[Diabetes Status]],"Not Found",0)</f>
        <v>Normal</v>
      </c>
      <c r="L1387" cm="1">
        <f t="array" ref="L1387">_xlfn.XLOOKUP($A1387,Hospitalisation_table[[#All],[Customer ID]],Hospitalisation_table[[#All],[Customer Age]],"Not Found",0)</f>
        <v>23</v>
      </c>
      <c r="M1387" t="str" cm="1">
        <f t="array" ref="M1387">_xlfn.XLOOKUP($A1387,Hospitalisation_table[[#All],[Customer ID]],Hospitalisation_table[[#All],[Date of Birth]],"Not Found",0)</f>
        <v>14-Oct-1999</v>
      </c>
      <c r="N1387" s="22" cm="1">
        <f t="array" ref="N1387">_xlfn.XLOOKUP($A1387,Hospitalisation_table[[#All],[Customer ID]],Hospitalisation_table[[#All],[charges]],"Not Found",0)</f>
        <v>1329.17</v>
      </c>
      <c r="O1387" t="str" cm="1">
        <f t="array" ref="O1387">_xlfn.XLOOKUP($A1387,Hospitalisation_table[[#All],[Customer ID]],Hospitalisation_table[[#All],[Hospital tier_Updated]],"Not Found",0)</f>
        <v>tier - 2</v>
      </c>
      <c r="P1387" t="str" cm="1">
        <f t="array" ref="P1387">_xlfn.XLOOKUP($A1387,Hospitalisation_table[[#All],[Customer ID]],Hospitalisation_table[[#All],[City tier_updated]],"Not Found",0)</f>
        <v>tier - 3</v>
      </c>
      <c r="Q1387" t="str" cm="1">
        <f t="array" ref="Q1387">_xlfn.XLOOKUP($A1387,Hospitalisation_table[[#All],[Customer ID]],Hospitalisation_table[[#All],[State ID Updated]],"Not Found",0)</f>
        <v>R1013</v>
      </c>
    </row>
    <row r="1388" spans="1:17" x14ac:dyDescent="0.3">
      <c r="A1388" s="13" t="s">
        <v>112</v>
      </c>
      <c r="B1388" t="str" cm="1">
        <f t="array" ref="B1388">_xlfn.XLOOKUP($A1388,CustomersName[[#All],[Customer ID]],CustomersName[[#All],[First Name]],"Not Found",0)</f>
        <v>Melanie</v>
      </c>
      <c r="C1388" cm="1">
        <f t="array" ref="C1388">_xlfn.XLOOKUP($A1388,MedExam_Table[[#Headers],[#Data],[Customer ID]],MedExam_Table[[#Headers],[#Data],[BMI]],"Not Found",0)</f>
        <v>20.88</v>
      </c>
      <c r="D1388" cm="1">
        <f t="array" ref="D1388">_xlfn.XLOOKUP($A1388,MedExam_Table[[#Headers],[#Data],[Customer ID]],MedExam_Table[[#Headers],[#Data],[HBA1C]],"Not Found",0)</f>
        <v>7.4</v>
      </c>
      <c r="E1388" t="str" cm="1">
        <f t="array" ref="E1388">_xlfn.XLOOKUP($A1388,MedExam_Table[[#Headers],[#Data],[Customer ID]],MedExam_Table[[#Headers],[#Data],[Heart Issues Updated]],"Not Found",0)</f>
        <v>No</v>
      </c>
      <c r="F1388" t="str" cm="1">
        <f t="array" ref="F1388">_xlfn.XLOOKUP($A1388,MedExam_Table[[#Headers],[#Data],[Customer ID]],MedExam_Table[[#Headers],[#Data],[Any Transplants Update]],"Not Found",0)</f>
        <v>No</v>
      </c>
      <c r="G1388" t="str" cm="1">
        <f t="array" ref="G1388">_xlfn.XLOOKUP($A1388,MedExam_Table[[#Headers],[#Data],[Customer ID]],MedExam_Table[[#Headers],[#Data],[Cancer history]],"Not Found",0)</f>
        <v>No</v>
      </c>
      <c r="H1388" cm="1">
        <f t="array" ref="H1388">_xlfn.XLOOKUP($A1388,MedExam_Table[[#Headers],[#Data],[Customer ID]],MedExam_Table[[#Headers],[#Data],[NumberOfMajorSurgeries_updated]],"Not Found",0)</f>
        <v>0</v>
      </c>
      <c r="I1388" t="str" cm="1">
        <f t="array" ref="I1388">_xlfn.XLOOKUP($A1388,MedExam_Table[[#Headers],[#Data],[Customer ID]],MedExam_Table[[#Headers],[#Data],[Smoker Updated]],"Not Found",0)</f>
        <v>No</v>
      </c>
      <c r="J1388" t="str" cm="1">
        <f t="array" ref="J1388">_xlfn.XLOOKUP($A1388,MedExam_Table[[#Headers],[#Data],[Customer ID]],MedExam_Table[[#Headers],[#Data],[Weight Status]],"Not Found",0)</f>
        <v>NormalWeight</v>
      </c>
      <c r="K1388" t="str" cm="1">
        <f t="array" ref="K1388">_xlfn.XLOOKUP($A1388,MedExam_Table[[#Headers],[#Data],[Customer ID]],MedExam_Table[[#Headers],[#Data],[Diabetes Status]],"Not Found",0)</f>
        <v>Diabetes</v>
      </c>
      <c r="L1388" cm="1">
        <f t="array" ref="L1388">_xlfn.XLOOKUP($A1388,Hospitalisation_table[[#All],[Customer ID]],Hospitalisation_table[[#All],[Customer Age]],"Not Found",0)</f>
        <v>20</v>
      </c>
      <c r="M1388" t="str" cm="1">
        <f t="array" ref="M1388">_xlfn.XLOOKUP($A1388,Hospitalisation_table[[#All],[Customer ID]],Hospitalisation_table[[#All],[Date of Birth]],"Not Found",0)</f>
        <v>13-Oct-2002</v>
      </c>
      <c r="N1388" s="22" cm="1">
        <f t="array" ref="N1388">_xlfn.XLOOKUP($A1388,Hospitalisation_table[[#All],[Customer ID]],Hospitalisation_table[[#All],[charges]],"Not Found",0)</f>
        <v>1315</v>
      </c>
      <c r="O1388" t="str" cm="1">
        <f t="array" ref="O1388">_xlfn.XLOOKUP($A1388,Hospitalisation_table[[#All],[Customer ID]],Hospitalisation_table[[#All],[Hospital tier_Updated]],"Not Found",0)</f>
        <v>tier - 2</v>
      </c>
      <c r="P1388" t="str" cm="1">
        <f t="array" ref="P1388">_xlfn.XLOOKUP($A1388,Hospitalisation_table[[#All],[Customer ID]],Hospitalisation_table[[#All],[City tier_updated]],"Not Found",0)</f>
        <v>tier - 2</v>
      </c>
      <c r="Q1388" t="str" cm="1">
        <f t="array" ref="Q1388">_xlfn.XLOOKUP($A1388,Hospitalisation_table[[#All],[Customer ID]],Hospitalisation_table[[#All],[State ID Updated]],"Not Found",0)</f>
        <v>R1013</v>
      </c>
    </row>
    <row r="1389" spans="1:17" x14ac:dyDescent="0.3">
      <c r="A1389" s="14" t="s">
        <v>111</v>
      </c>
      <c r="B1389" t="str" cm="1">
        <f t="array" ref="B1389">_xlfn.XLOOKUP($A1389,CustomersName[[#All],[Customer ID]],CustomersName[[#All],[First Name]],"Not Found",0)</f>
        <v>Jessica</v>
      </c>
      <c r="C1389" cm="1">
        <f t="array" ref="C1389">_xlfn.XLOOKUP($A1389,MedExam_Table[[#Headers],[#Data],[Customer ID]],MedExam_Table[[#Headers],[#Data],[BMI]],"Not Found",0)</f>
        <v>20.43</v>
      </c>
      <c r="D1389" cm="1">
        <f t="array" ref="D1389">_xlfn.XLOOKUP($A1389,MedExam_Table[[#Headers],[#Data],[Customer ID]],MedExam_Table[[#Headers],[#Data],[HBA1C]],"Not Found",0)</f>
        <v>4.54</v>
      </c>
      <c r="E1389" t="str" cm="1">
        <f t="array" ref="E1389">_xlfn.XLOOKUP($A1389,MedExam_Table[[#Headers],[#Data],[Customer ID]],MedExam_Table[[#Headers],[#Data],[Heart Issues Updated]],"Not Found",0)</f>
        <v>No</v>
      </c>
      <c r="F1389" t="str" cm="1">
        <f t="array" ref="F1389">_xlfn.XLOOKUP($A1389,MedExam_Table[[#Headers],[#Data],[Customer ID]],MedExam_Table[[#Headers],[#Data],[Any Transplants Update]],"Not Found",0)</f>
        <v>No</v>
      </c>
      <c r="G1389" t="str" cm="1">
        <f t="array" ref="G1389">_xlfn.XLOOKUP($A1389,MedExam_Table[[#Headers],[#Data],[Customer ID]],MedExam_Table[[#Headers],[#Data],[Cancer history]],"Not Found",0)</f>
        <v>No</v>
      </c>
      <c r="H1389" cm="1">
        <f t="array" ref="H1389">_xlfn.XLOOKUP($A1389,MedExam_Table[[#Headers],[#Data],[Customer ID]],MedExam_Table[[#Headers],[#Data],[NumberOfMajorSurgeries_updated]],"Not Found",0)</f>
        <v>0</v>
      </c>
      <c r="I1389" t="str" cm="1">
        <f t="array" ref="I1389">_xlfn.XLOOKUP($A1389,MedExam_Table[[#Headers],[#Data],[Customer ID]],MedExam_Table[[#Headers],[#Data],[Smoker Updated]],"Not Found",0)</f>
        <v>No</v>
      </c>
      <c r="J1389" t="str" cm="1">
        <f t="array" ref="J1389">_xlfn.XLOOKUP($A1389,MedExam_Table[[#Headers],[#Data],[Customer ID]],MedExam_Table[[#Headers],[#Data],[Weight Status]],"Not Found",0)</f>
        <v>NormalWeight</v>
      </c>
      <c r="K1389" t="str" cm="1">
        <f t="array" ref="K1389">_xlfn.XLOOKUP($A1389,MedExam_Table[[#Headers],[#Data],[Customer ID]],MedExam_Table[[#Headers],[#Data],[Diabetes Status]],"Not Found",0)</f>
        <v>Normal</v>
      </c>
      <c r="L1389" cm="1">
        <f t="array" ref="L1389">_xlfn.XLOOKUP($A1389,Hospitalisation_table[[#All],[Customer ID]],Hospitalisation_table[[#All],[Customer Age]],"Not Found",0)</f>
        <v>23</v>
      </c>
      <c r="M1389" t="str" cm="1">
        <f t="array" ref="M1389">_xlfn.XLOOKUP($A1389,Hospitalisation_table[[#All],[Customer ID]],Hospitalisation_table[[#All],[Date of Birth]],"Not Found",0)</f>
        <v>2-Dec-1999</v>
      </c>
      <c r="N1389" s="22" cm="1">
        <f t="array" ref="N1389">_xlfn.XLOOKUP($A1389,Hospitalisation_table[[#All],[Customer ID]],Hospitalisation_table[[#All],[charges]],"Not Found",0)</f>
        <v>1304</v>
      </c>
      <c r="O1389" t="str" cm="1">
        <f t="array" ref="O1389">_xlfn.XLOOKUP($A1389,Hospitalisation_table[[#All],[Customer ID]],Hospitalisation_table[[#All],[Hospital tier_Updated]],"Not Found",0)</f>
        <v>tier - 2</v>
      </c>
      <c r="P1389" t="str" cm="1">
        <f t="array" ref="P1389">_xlfn.XLOOKUP($A1389,Hospitalisation_table[[#All],[Customer ID]],Hospitalisation_table[[#All],[City tier_updated]],"Not Found",0)</f>
        <v>tier - 2</v>
      </c>
      <c r="Q1389" t="str" cm="1">
        <f t="array" ref="Q1389">_xlfn.XLOOKUP($A1389,Hospitalisation_table[[#All],[Customer ID]],Hospitalisation_table[[#All],[State ID Updated]],"Not Found",0)</f>
        <v>R1013</v>
      </c>
    </row>
    <row r="1390" spans="1:17" x14ac:dyDescent="0.3">
      <c r="A1390" s="13" t="s">
        <v>110</v>
      </c>
      <c r="B1390" t="str" cm="1">
        <f t="array" ref="B1390">_xlfn.XLOOKUP($A1390,CustomersName[[#All],[Customer ID]],CustomersName[[#All],[First Name]],"Not Found",0)</f>
        <v>Erhc S</v>
      </c>
      <c r="C1390" cm="1">
        <f t="array" ref="C1390">_xlfn.XLOOKUP($A1390,MedExam_Table[[#Headers],[#Data],[Customer ID]],MedExam_Table[[#Headers],[#Data],[BMI]],"Not Found",0)</f>
        <v>15.18</v>
      </c>
      <c r="D1390" cm="1">
        <f t="array" ref="D1390">_xlfn.XLOOKUP($A1390,MedExam_Table[[#Headers],[#Data],[Customer ID]],MedExam_Table[[#Headers],[#Data],[HBA1C]],"Not Found",0)</f>
        <v>11.11</v>
      </c>
      <c r="E1390" t="str" cm="1">
        <f t="array" ref="E1390">_xlfn.XLOOKUP($A1390,MedExam_Table[[#Headers],[#Data],[Customer ID]],MedExam_Table[[#Headers],[#Data],[Heart Issues Updated]],"Not Found",0)</f>
        <v>No</v>
      </c>
      <c r="F1390" t="str" cm="1">
        <f t="array" ref="F1390">_xlfn.XLOOKUP($A1390,MedExam_Table[[#Headers],[#Data],[Customer ID]],MedExam_Table[[#Headers],[#Data],[Any Transplants Update]],"Not Found",0)</f>
        <v>No</v>
      </c>
      <c r="G1390" t="str" cm="1">
        <f t="array" ref="G1390">_xlfn.XLOOKUP($A1390,MedExam_Table[[#Headers],[#Data],[Customer ID]],MedExam_Table[[#Headers],[#Data],[Cancer history]],"Not Found",0)</f>
        <v>No</v>
      </c>
      <c r="H1390" cm="1">
        <f t="array" ref="H1390">_xlfn.XLOOKUP($A1390,MedExam_Table[[#Headers],[#Data],[Customer ID]],MedExam_Table[[#Headers],[#Data],[NumberOfMajorSurgeries_updated]],"Not Found",0)</f>
        <v>0</v>
      </c>
      <c r="I1390" t="str" cm="1">
        <f t="array" ref="I1390">_xlfn.XLOOKUP($A1390,MedExam_Table[[#Headers],[#Data],[Customer ID]],MedExam_Table[[#Headers],[#Data],[Smoker Updated]],"Not Found",0)</f>
        <v>No</v>
      </c>
      <c r="J1390" t="str" cm="1">
        <f t="array" ref="J1390">_xlfn.XLOOKUP($A1390,MedExam_Table[[#Headers],[#Data],[Customer ID]],MedExam_Table[[#Headers],[#Data],[Weight Status]],"Not Found",0)</f>
        <v>Underweight</v>
      </c>
      <c r="K1390" t="str" cm="1">
        <f t="array" ref="K1390">_xlfn.XLOOKUP($A1390,MedExam_Table[[#Headers],[#Data],[Customer ID]],MedExam_Table[[#Headers],[#Data],[Diabetes Status]],"Not Found",0)</f>
        <v>Diabetes</v>
      </c>
      <c r="L1390" cm="1">
        <f t="array" ref="L1390">_xlfn.XLOOKUP($A1390,Hospitalisation_table[[#All],[Customer ID]],Hospitalisation_table[[#All],[Customer Age]],"Not Found",0)</f>
        <v>20</v>
      </c>
      <c r="M1390" t="str" cm="1">
        <f t="array" ref="M1390">_xlfn.XLOOKUP($A1390,Hospitalisation_table[[#All],[Customer ID]],Hospitalisation_table[[#All],[Date of Birth]],"Not Found",0)</f>
        <v>10-Dec-2002</v>
      </c>
      <c r="N1390" s="22" cm="1">
        <f t="array" ref="N1390">_xlfn.XLOOKUP($A1390,Hospitalisation_table[[#All],[Customer ID]],Hospitalisation_table[[#All],[charges]],"Not Found",0)</f>
        <v>1304</v>
      </c>
      <c r="O1390" t="str" cm="1">
        <f t="array" ref="O1390">_xlfn.XLOOKUP($A1390,Hospitalisation_table[[#All],[Customer ID]],Hospitalisation_table[[#All],[Hospital tier_Updated]],"Not Found",0)</f>
        <v>tier - 2</v>
      </c>
      <c r="P1390" t="str" cm="1">
        <f t="array" ref="P1390">_xlfn.XLOOKUP($A1390,Hospitalisation_table[[#All],[Customer ID]],Hospitalisation_table[[#All],[City tier_updated]],"Not Found",0)</f>
        <v>tier - 2</v>
      </c>
      <c r="Q1390" t="str" cm="1">
        <f t="array" ref="Q1390">_xlfn.XLOOKUP($A1390,Hospitalisation_table[[#All],[Customer ID]],Hospitalisation_table[[#All],[State ID Updated]],"Not Found",0)</f>
        <v>R1012</v>
      </c>
    </row>
    <row r="1391" spans="1:17" x14ac:dyDescent="0.3">
      <c r="A1391" s="14" t="s">
        <v>109</v>
      </c>
      <c r="B1391" t="str" cm="1">
        <f t="array" ref="B1391">_xlfn.XLOOKUP($A1391,CustomersName[[#All],[Customer ID]],CustomersName[[#All],[First Name]],"Not Found",0)</f>
        <v>Joseph</v>
      </c>
      <c r="C1391" cm="1">
        <f t="array" ref="C1391">_xlfn.XLOOKUP($A1391,MedExam_Table[[#Headers],[#Data],[Customer ID]],MedExam_Table[[#Headers],[#Data],[BMI]],"Not Found",0)</f>
        <v>15.12</v>
      </c>
      <c r="D1391" cm="1">
        <f t="array" ref="D1391">_xlfn.XLOOKUP($A1391,MedExam_Table[[#Headers],[#Data],[Customer ID]],MedExam_Table[[#Headers],[#Data],[HBA1C]],"Not Found",0)</f>
        <v>4.03</v>
      </c>
      <c r="E1391" t="str" cm="1">
        <f t="array" ref="E1391">_xlfn.XLOOKUP($A1391,MedExam_Table[[#Headers],[#Data],[Customer ID]],MedExam_Table[[#Headers],[#Data],[Heart Issues Updated]],"Not Found",0)</f>
        <v>Yes</v>
      </c>
      <c r="F1391" t="str" cm="1">
        <f t="array" ref="F1391">_xlfn.XLOOKUP($A1391,MedExam_Table[[#Headers],[#Data],[Customer ID]],MedExam_Table[[#Headers],[#Data],[Any Transplants Update]],"Not Found",0)</f>
        <v>No</v>
      </c>
      <c r="G1391" t="str" cm="1">
        <f t="array" ref="G1391">_xlfn.XLOOKUP($A1391,MedExam_Table[[#Headers],[#Data],[Customer ID]],MedExam_Table[[#Headers],[#Data],[Cancer history]],"Not Found",0)</f>
        <v>No</v>
      </c>
      <c r="H1391" cm="1">
        <f t="array" ref="H1391">_xlfn.XLOOKUP($A1391,MedExam_Table[[#Headers],[#Data],[Customer ID]],MedExam_Table[[#Headers],[#Data],[NumberOfMajorSurgeries_updated]],"Not Found",0)</f>
        <v>0</v>
      </c>
      <c r="I1391" t="str" cm="1">
        <f t="array" ref="I1391">_xlfn.XLOOKUP($A1391,MedExam_Table[[#Headers],[#Data],[Customer ID]],MedExam_Table[[#Headers],[#Data],[Smoker Updated]],"Not Found",0)</f>
        <v>No</v>
      </c>
      <c r="J1391" t="str" cm="1">
        <f t="array" ref="J1391">_xlfn.XLOOKUP($A1391,MedExam_Table[[#Headers],[#Data],[Customer ID]],MedExam_Table[[#Headers],[#Data],[Weight Status]],"Not Found",0)</f>
        <v>Underweight</v>
      </c>
      <c r="K1391" t="str" cm="1">
        <f t="array" ref="K1391">_xlfn.XLOOKUP($A1391,MedExam_Table[[#Headers],[#Data],[Customer ID]],MedExam_Table[[#Headers],[#Data],[Diabetes Status]],"Not Found",0)</f>
        <v>Normal</v>
      </c>
      <c r="L1391" cm="1">
        <f t="array" ref="L1391">_xlfn.XLOOKUP($A1391,Hospitalisation_table[[#All],[Customer ID]],Hospitalisation_table[[#All],[Customer Age]],"Not Found",0)</f>
        <v>21</v>
      </c>
      <c r="M1391" t="str" cm="1">
        <f t="array" ref="M1391">_xlfn.XLOOKUP($A1391,Hospitalisation_table[[#All],[Customer ID]],Hospitalisation_table[[#All],[Date of Birth]],"Not Found",0)</f>
        <v>29-Nov-2001</v>
      </c>
      <c r="N1391" s="22" cm="1">
        <f t="array" ref="N1391">_xlfn.XLOOKUP($A1391,Hospitalisation_table[[#All],[Customer ID]],Hospitalisation_table[[#All],[charges]],"Not Found",0)</f>
        <v>1293</v>
      </c>
      <c r="O1391" t="str" cm="1">
        <f t="array" ref="O1391">_xlfn.XLOOKUP($A1391,Hospitalisation_table[[#All],[Customer ID]],Hospitalisation_table[[#All],[Hospital tier_Updated]],"Not Found",0)</f>
        <v>tier - 2</v>
      </c>
      <c r="P1391" t="str" cm="1">
        <f t="array" ref="P1391">_xlfn.XLOOKUP($A1391,Hospitalisation_table[[#All],[Customer ID]],Hospitalisation_table[[#All],[City tier_updated]],"Not Found",0)</f>
        <v>tier - 3</v>
      </c>
      <c r="Q1391" t="str" cm="1">
        <f t="array" ref="Q1391">_xlfn.XLOOKUP($A1391,Hospitalisation_table[[#All],[Customer ID]],Hospitalisation_table[[#All],[State ID Updated]],"Not Found",0)</f>
        <v>R1012</v>
      </c>
    </row>
    <row r="1392" spans="1:17" x14ac:dyDescent="0.3">
      <c r="A1392" s="13" t="s">
        <v>2148</v>
      </c>
      <c r="B1392" t="str" cm="1">
        <f t="array" ref="B1392">_xlfn.XLOOKUP($A1392,CustomersName[[#All],[Customer ID]],CustomersName[[#All],[First Name]],"Not Found",0)</f>
        <v>Jennifer</v>
      </c>
      <c r="C1392" cm="1">
        <f t="array" ref="C1392">_xlfn.XLOOKUP($A1392,MedExam_Table[[#Headers],[#Data],[Customer ID]],MedExam_Table[[#Headers],[#Data],[BMI]],"Not Found",0)</f>
        <v>36.409999999999997</v>
      </c>
      <c r="D1392" cm="1">
        <f t="array" ref="D1392">_xlfn.XLOOKUP($A1392,MedExam_Table[[#Headers],[#Data],[Customer ID]],MedExam_Table[[#Headers],[#Data],[HBA1C]],"Not Found",0)</f>
        <v>4.55</v>
      </c>
      <c r="E1392" t="str" cm="1">
        <f t="array" ref="E1392">_xlfn.XLOOKUP($A1392,MedExam_Table[[#Headers],[#Data],[Customer ID]],MedExam_Table[[#Headers],[#Data],[Heart Issues Updated]],"Not Found",0)</f>
        <v>No</v>
      </c>
      <c r="F1392" t="str" cm="1">
        <f t="array" ref="F1392">_xlfn.XLOOKUP($A1392,MedExam_Table[[#Headers],[#Data],[Customer ID]],MedExam_Table[[#Headers],[#Data],[Any Transplants Update]],"Not Found",0)</f>
        <v>No</v>
      </c>
      <c r="G1392" t="str" cm="1">
        <f t="array" ref="G1392">_xlfn.XLOOKUP($A1392,MedExam_Table[[#Headers],[#Data],[Customer ID]],MedExam_Table[[#Headers],[#Data],[Cancer history]],"Not Found",0)</f>
        <v>No</v>
      </c>
      <c r="H1392" cm="1">
        <f t="array" ref="H1392">_xlfn.XLOOKUP($A1392,MedExam_Table[[#Headers],[#Data],[Customer ID]],MedExam_Table[[#Headers],[#Data],[NumberOfMajorSurgeries_updated]],"Not Found",0)</f>
        <v>0</v>
      </c>
      <c r="I1392" t="str" cm="1">
        <f t="array" ref="I1392">_xlfn.XLOOKUP($A1392,MedExam_Table[[#Headers],[#Data],[Customer ID]],MedExam_Table[[#Headers],[#Data],[Smoker Updated]],"Not Found",0)</f>
        <v>Yes</v>
      </c>
      <c r="J1392" t="str" cm="1">
        <f t="array" ref="J1392">_xlfn.XLOOKUP($A1392,MedExam_Table[[#Headers],[#Data],[Customer ID]],MedExam_Table[[#Headers],[#Data],[Weight Status]],"Not Found",0)</f>
        <v>Obesity</v>
      </c>
      <c r="K1392" t="str" cm="1">
        <f t="array" ref="K1392">_xlfn.XLOOKUP($A1392,MedExam_Table[[#Headers],[#Data],[Customer ID]],MedExam_Table[[#Headers],[#Data],[Diabetes Status]],"Not Found",0)</f>
        <v>Normal</v>
      </c>
      <c r="L1392" cm="1">
        <f t="array" ref="L1392">_xlfn.XLOOKUP($A1392,Hospitalisation_table[[#All],[Customer ID]],Hospitalisation_table[[#All],[Customer Age]],"Not Found",0)</f>
        <v>40</v>
      </c>
      <c r="M1392" t="str" cm="1">
        <f t="array" ref="M1392">_xlfn.XLOOKUP($A1392,Hospitalisation_table[[#All],[Customer ID]],Hospitalisation_table[[#All],[Date of Birth]],"Not Found",0)</f>
        <v>5-Jul-1982</v>
      </c>
      <c r="N1392" s="22" cm="1">
        <f t="array" ref="N1392">_xlfn.XLOOKUP($A1392,Hospitalisation_table[[#All],[Customer ID]],Hospitalisation_table[[#All],[charges]],"Not Found",0)</f>
        <v>35000.730000000003</v>
      </c>
      <c r="O1392" t="str" cm="1">
        <f t="array" ref="O1392">_xlfn.XLOOKUP($A1392,Hospitalisation_table[[#All],[Customer ID]],Hospitalisation_table[[#All],[Hospital tier_Updated]],"Not Found",0)</f>
        <v>tier - 2</v>
      </c>
      <c r="P1392" t="str" cm="1">
        <f t="array" ref="P1392">_xlfn.XLOOKUP($A1392,Hospitalisation_table[[#All],[Customer ID]],Hospitalisation_table[[#All],[City tier_updated]],"Not Found",0)</f>
        <v>tier - 3</v>
      </c>
      <c r="Q1392" t="str" cm="1">
        <f t="array" ref="Q1392">_xlfn.XLOOKUP($A1392,Hospitalisation_table[[#All],[Customer ID]],Hospitalisation_table[[#All],[State ID Updated]],"Not Found",0)</f>
        <v>R1011</v>
      </c>
    </row>
    <row r="1393" spans="1:17" x14ac:dyDescent="0.3">
      <c r="A1393" s="14" t="s">
        <v>108</v>
      </c>
      <c r="B1393" t="str" cm="1">
        <f t="array" ref="B1393">_xlfn.XLOOKUP($A1393,CustomersName[[#All],[Customer ID]],CustomersName[[#All],[First Name]],"Not Found",0)</f>
        <v>Mary</v>
      </c>
      <c r="C1393" cm="1">
        <f t="array" ref="C1393">_xlfn.XLOOKUP($A1393,MedExam_Table[[#Headers],[#Data],[Customer ID]],MedExam_Table[[#Headers],[#Data],[BMI]],"Not Found",0)</f>
        <v>23.88</v>
      </c>
      <c r="D1393" cm="1">
        <f t="array" ref="D1393">_xlfn.XLOOKUP($A1393,MedExam_Table[[#Headers],[#Data],[Customer ID]],MedExam_Table[[#Headers],[#Data],[HBA1C]],"Not Found",0)</f>
        <v>4.51</v>
      </c>
      <c r="E1393" t="str" cm="1">
        <f t="array" ref="E1393">_xlfn.XLOOKUP($A1393,MedExam_Table[[#Headers],[#Data],[Customer ID]],MedExam_Table[[#Headers],[#Data],[Heart Issues Updated]],"Not Found",0)</f>
        <v>No</v>
      </c>
      <c r="F1393" t="str" cm="1">
        <f t="array" ref="F1393">_xlfn.XLOOKUP($A1393,MedExam_Table[[#Headers],[#Data],[Customer ID]],MedExam_Table[[#Headers],[#Data],[Any Transplants Update]],"Not Found",0)</f>
        <v>No</v>
      </c>
      <c r="G1393" t="str" cm="1">
        <f t="array" ref="G1393">_xlfn.XLOOKUP($A1393,MedExam_Table[[#Headers],[#Data],[Customer ID]],MedExam_Table[[#Headers],[#Data],[Cancer history]],"Not Found",0)</f>
        <v>No</v>
      </c>
      <c r="H1393" cm="1">
        <f t="array" ref="H1393">_xlfn.XLOOKUP($A1393,MedExam_Table[[#Headers],[#Data],[Customer ID]],MedExam_Table[[#Headers],[#Data],[NumberOfMajorSurgeries_updated]],"Not Found",0)</f>
        <v>1</v>
      </c>
      <c r="I1393" t="str" cm="1">
        <f t="array" ref="I1393">_xlfn.XLOOKUP($A1393,MedExam_Table[[#Headers],[#Data],[Customer ID]],MedExam_Table[[#Headers],[#Data],[Smoker Updated]],"Not Found",0)</f>
        <v>No</v>
      </c>
      <c r="J1393" t="str" cm="1">
        <f t="array" ref="J1393">_xlfn.XLOOKUP($A1393,MedExam_Table[[#Headers],[#Data],[Customer ID]],MedExam_Table[[#Headers],[#Data],[Weight Status]],"Not Found",0)</f>
        <v>NormalWeight</v>
      </c>
      <c r="K1393" t="str" cm="1">
        <f t="array" ref="K1393">_xlfn.XLOOKUP($A1393,MedExam_Table[[#Headers],[#Data],[Customer ID]],MedExam_Table[[#Headers],[#Data],[Diabetes Status]],"Not Found",0)</f>
        <v>Normal</v>
      </c>
      <c r="L1393" cm="1">
        <f t="array" ref="L1393">_xlfn.XLOOKUP($A1393,Hospitalisation_table[[#All],[Customer ID]],Hospitalisation_table[[#All],[Customer Age]],"Not Found",0)</f>
        <v>25</v>
      </c>
      <c r="M1393" t="str" cm="1">
        <f t="array" ref="M1393">_xlfn.XLOOKUP($A1393,Hospitalisation_table[[#All],[Customer ID]],Hospitalisation_table[[#All],[Date of Birth]],"Not Found",0)</f>
        <v>4-Jun-1998</v>
      </c>
      <c r="N1393" s="22" cm="1">
        <f t="array" ref="N1393">_xlfn.XLOOKUP($A1393,Hospitalisation_table[[#All],[Customer ID]],Hospitalisation_table[[#All],[charges]],"Not Found",0)</f>
        <v>1290.93</v>
      </c>
      <c r="O1393" t="str" cm="1">
        <f t="array" ref="O1393">_xlfn.XLOOKUP($A1393,Hospitalisation_table[[#All],[Customer ID]],Hospitalisation_table[[#All],[Hospital tier_Updated]],"Not Found",0)</f>
        <v>tier - 2</v>
      </c>
      <c r="P1393" t="str" cm="1">
        <f t="array" ref="P1393">_xlfn.XLOOKUP($A1393,Hospitalisation_table[[#All],[Customer ID]],Hospitalisation_table[[#All],[City tier_updated]],"Not Found",0)</f>
        <v>tier - 2</v>
      </c>
      <c r="Q1393" t="str" cm="1">
        <f t="array" ref="Q1393">_xlfn.XLOOKUP($A1393,Hospitalisation_table[[#All],[Customer ID]],Hospitalisation_table[[#All],[State ID Updated]],"Not Found",0)</f>
        <v>R1013</v>
      </c>
    </row>
    <row r="1394" spans="1:17" x14ac:dyDescent="0.3">
      <c r="A1394" s="13" t="s">
        <v>107</v>
      </c>
      <c r="B1394" t="str" cm="1">
        <f t="array" ref="B1394">_xlfn.XLOOKUP($A1394,CustomersName[[#All],[Customer ID]],CustomersName[[#All],[First Name]],"Not Found",0)</f>
        <v>Natalie</v>
      </c>
      <c r="C1394" cm="1">
        <f t="array" ref="C1394">_xlfn.XLOOKUP($A1394,MedExam_Table[[#Headers],[#Data],[Customer ID]],MedExam_Table[[#Headers],[#Data],[BMI]],"Not Found",0)</f>
        <v>16.13</v>
      </c>
      <c r="D1394" cm="1">
        <f t="array" ref="D1394">_xlfn.XLOOKUP($A1394,MedExam_Table[[#Headers],[#Data],[Customer ID]],MedExam_Table[[#Headers],[#Data],[HBA1C]],"Not Found",0)</f>
        <v>5.56</v>
      </c>
      <c r="E1394" t="str" cm="1">
        <f t="array" ref="E1394">_xlfn.XLOOKUP($A1394,MedExam_Table[[#Headers],[#Data],[Customer ID]],MedExam_Table[[#Headers],[#Data],[Heart Issues Updated]],"Not Found",0)</f>
        <v>No</v>
      </c>
      <c r="F1394" t="str" cm="1">
        <f t="array" ref="F1394">_xlfn.XLOOKUP($A1394,MedExam_Table[[#Headers],[#Data],[Customer ID]],MedExam_Table[[#Headers],[#Data],[Any Transplants Update]],"Not Found",0)</f>
        <v>Yes</v>
      </c>
      <c r="G1394" t="str" cm="1">
        <f t="array" ref="G1394">_xlfn.XLOOKUP($A1394,MedExam_Table[[#Headers],[#Data],[Customer ID]],MedExam_Table[[#Headers],[#Data],[Cancer history]],"Not Found",0)</f>
        <v>No</v>
      </c>
      <c r="H1394" cm="1">
        <f t="array" ref="H1394">_xlfn.XLOOKUP($A1394,MedExam_Table[[#Headers],[#Data],[Customer ID]],MedExam_Table[[#Headers],[#Data],[NumberOfMajorSurgeries_updated]],"Not Found",0)</f>
        <v>1</v>
      </c>
      <c r="I1394" t="str" cm="1">
        <f t="array" ref="I1394">_xlfn.XLOOKUP($A1394,MedExam_Table[[#Headers],[#Data],[Customer ID]],MedExam_Table[[#Headers],[#Data],[Smoker Updated]],"Not Found",0)</f>
        <v>No</v>
      </c>
      <c r="J1394" t="str" cm="1">
        <f t="array" ref="J1394">_xlfn.XLOOKUP($A1394,MedExam_Table[[#Headers],[#Data],[Customer ID]],MedExam_Table[[#Headers],[#Data],[Weight Status]],"Not Found",0)</f>
        <v>Underweight</v>
      </c>
      <c r="K1394" t="str" cm="1">
        <f t="array" ref="K1394">_xlfn.XLOOKUP($A1394,MedExam_Table[[#Headers],[#Data],[Customer ID]],MedExam_Table[[#Headers],[#Data],[Diabetes Status]],"Not Found",0)</f>
        <v>Normal</v>
      </c>
      <c r="L1394" cm="1">
        <f t="array" ref="L1394">_xlfn.XLOOKUP($A1394,Hospitalisation_table[[#All],[Customer ID]],Hospitalisation_table[[#All],[Customer Age]],"Not Found",0)</f>
        <v>22</v>
      </c>
      <c r="M1394" t="str" cm="1">
        <f t="array" ref="M1394">_xlfn.XLOOKUP($A1394,Hospitalisation_table[[#All],[Customer ID]],Hospitalisation_table[[#All],[Date of Birth]],"Not Found",0)</f>
        <v>26-Jun-2000</v>
      </c>
      <c r="N1394" s="22" cm="1">
        <f t="array" ref="N1394">_xlfn.XLOOKUP($A1394,Hospitalisation_table[[#All],[Customer ID]],Hospitalisation_table[[#All],[charges]],"Not Found",0)</f>
        <v>1286</v>
      </c>
      <c r="O1394" t="str" cm="1">
        <f t="array" ref="O1394">_xlfn.XLOOKUP($A1394,Hospitalisation_table[[#All],[Customer ID]],Hospitalisation_table[[#All],[Hospital tier_Updated]],"Not Found",0)</f>
        <v>tier - 2</v>
      </c>
      <c r="P1394" t="str" cm="1">
        <f t="array" ref="P1394">_xlfn.XLOOKUP($A1394,Hospitalisation_table[[#All],[Customer ID]],Hospitalisation_table[[#All],[City tier_updated]],"Not Found",0)</f>
        <v>tier - 2</v>
      </c>
      <c r="Q1394" t="str" cm="1">
        <f t="array" ref="Q1394">_xlfn.XLOOKUP($A1394,Hospitalisation_table[[#All],[Customer ID]],Hospitalisation_table[[#All],[State ID Updated]],"Not Found",0)</f>
        <v>R1013</v>
      </c>
    </row>
    <row r="1395" spans="1:17" x14ac:dyDescent="0.3">
      <c r="A1395" s="14" t="s">
        <v>106</v>
      </c>
      <c r="B1395" t="str" cm="1">
        <f t="array" ref="B1395">_xlfn.XLOOKUP($A1395,CustomersName[[#All],[Customer ID]],CustomersName[[#All],[First Name]],"Not Found",0)</f>
        <v>Christopher</v>
      </c>
      <c r="C1395" cm="1">
        <f t="array" ref="C1395">_xlfn.XLOOKUP($A1395,MedExam_Table[[#Headers],[#Data],[Customer ID]],MedExam_Table[[#Headers],[#Data],[BMI]],"Not Found",0)</f>
        <v>24.09</v>
      </c>
      <c r="D1395" cm="1">
        <f t="array" ref="D1395">_xlfn.XLOOKUP($A1395,MedExam_Table[[#Headers],[#Data],[Customer ID]],MedExam_Table[[#Headers],[#Data],[HBA1C]],"Not Found",0)</f>
        <v>4.0999999999999996</v>
      </c>
      <c r="E1395" t="str" cm="1">
        <f t="array" ref="E1395">_xlfn.XLOOKUP($A1395,MedExam_Table[[#Headers],[#Data],[Customer ID]],MedExam_Table[[#Headers],[#Data],[Heart Issues Updated]],"Not Found",0)</f>
        <v>No</v>
      </c>
      <c r="F1395" t="str" cm="1">
        <f t="array" ref="F1395">_xlfn.XLOOKUP($A1395,MedExam_Table[[#Headers],[#Data],[Customer ID]],MedExam_Table[[#Headers],[#Data],[Any Transplants Update]],"Not Found",0)</f>
        <v>Yes</v>
      </c>
      <c r="G1395" t="str" cm="1">
        <f t="array" ref="G1395">_xlfn.XLOOKUP($A1395,MedExam_Table[[#Headers],[#Data],[Customer ID]],MedExam_Table[[#Headers],[#Data],[Cancer history]],"Not Found",0)</f>
        <v>No</v>
      </c>
      <c r="H1395" cm="1">
        <f t="array" ref="H1395">_xlfn.XLOOKUP($A1395,MedExam_Table[[#Headers],[#Data],[Customer ID]],MedExam_Table[[#Headers],[#Data],[NumberOfMajorSurgeries_updated]],"Not Found",0)</f>
        <v>1</v>
      </c>
      <c r="I1395" t="str" cm="1">
        <f t="array" ref="I1395">_xlfn.XLOOKUP($A1395,MedExam_Table[[#Headers],[#Data],[Customer ID]],MedExam_Table[[#Headers],[#Data],[Smoker Updated]],"Not Found",0)</f>
        <v>No</v>
      </c>
      <c r="J1395" t="str" cm="1">
        <f t="array" ref="J1395">_xlfn.XLOOKUP($A1395,MedExam_Table[[#Headers],[#Data],[Customer ID]],MedExam_Table[[#Headers],[#Data],[Weight Status]],"Not Found",0)</f>
        <v>NormalWeight</v>
      </c>
      <c r="K1395" t="str" cm="1">
        <f t="array" ref="K1395">_xlfn.XLOOKUP($A1395,MedExam_Table[[#Headers],[#Data],[Customer ID]],MedExam_Table[[#Headers],[#Data],[Diabetes Status]],"Not Found",0)</f>
        <v>Normal</v>
      </c>
      <c r="L1395" cm="1">
        <f t="array" ref="L1395">_xlfn.XLOOKUP($A1395,Hospitalisation_table[[#All],[Customer ID]],Hospitalisation_table[[#All],[Customer Age]],"Not Found",0)</f>
        <v>18</v>
      </c>
      <c r="M1395" t="str" cm="1">
        <f t="array" ref="M1395">_xlfn.XLOOKUP($A1395,Hospitalisation_table[[#All],[Customer ID]],Hospitalisation_table[[#All],[Date of Birth]],"Not Found",0)</f>
        <v>28-Jul-2004</v>
      </c>
      <c r="N1395" s="22" cm="1">
        <f t="array" ref="N1395">_xlfn.XLOOKUP($A1395,Hospitalisation_table[[#All],[Customer ID]],Hospitalisation_table[[#All],[charges]],"Not Found",0)</f>
        <v>1285</v>
      </c>
      <c r="O1395" t="str" cm="1">
        <f t="array" ref="O1395">_xlfn.XLOOKUP($A1395,Hospitalisation_table[[#All],[Customer ID]],Hospitalisation_table[[#All],[Hospital tier_Updated]],"Not Found",0)</f>
        <v>tier - 2</v>
      </c>
      <c r="P1395" t="str" cm="1">
        <f t="array" ref="P1395">_xlfn.XLOOKUP($A1395,Hospitalisation_table[[#All],[Customer ID]],Hospitalisation_table[[#All],[City tier_updated]],"Not Found",0)</f>
        <v>tier - 3</v>
      </c>
      <c r="Q1395" t="str" cm="1">
        <f t="array" ref="Q1395">_xlfn.XLOOKUP($A1395,Hospitalisation_table[[#All],[Customer ID]],Hospitalisation_table[[#All],[State ID Updated]],"Not Found",0)</f>
        <v>R1013</v>
      </c>
    </row>
    <row r="1396" spans="1:17" x14ac:dyDescent="0.3">
      <c r="A1396" s="13" t="s">
        <v>105</v>
      </c>
      <c r="B1396" t="str" cm="1">
        <f t="array" ref="B1396">_xlfn.XLOOKUP($A1396,CustomersName[[#All],[Customer ID]],CustomersName[[#All],[First Name]],"Not Found",0)</f>
        <v>Sonja</v>
      </c>
      <c r="C1396" cm="1">
        <f t="array" ref="C1396">_xlfn.XLOOKUP($A1396,MedExam_Table[[#Headers],[#Data],[Customer ID]],MedExam_Table[[#Headers],[#Data],[BMI]],"Not Found",0)</f>
        <v>19.43</v>
      </c>
      <c r="D1396" cm="1">
        <f t="array" ref="D1396">_xlfn.XLOOKUP($A1396,MedExam_Table[[#Headers],[#Data],[Customer ID]],MedExam_Table[[#Headers],[#Data],[HBA1C]],"Not Found",0)</f>
        <v>5.85</v>
      </c>
      <c r="E1396" t="str" cm="1">
        <f t="array" ref="E1396">_xlfn.XLOOKUP($A1396,MedExam_Table[[#Headers],[#Data],[Customer ID]],MedExam_Table[[#Headers],[#Data],[Heart Issues Updated]],"Not Found",0)</f>
        <v>No</v>
      </c>
      <c r="F1396" t="str" cm="1">
        <f t="array" ref="F1396">_xlfn.XLOOKUP($A1396,MedExam_Table[[#Headers],[#Data],[Customer ID]],MedExam_Table[[#Headers],[#Data],[Any Transplants Update]],"Not Found",0)</f>
        <v>Yes</v>
      </c>
      <c r="G1396" t="str" cm="1">
        <f t="array" ref="G1396">_xlfn.XLOOKUP($A1396,MedExam_Table[[#Headers],[#Data],[Customer ID]],MedExam_Table[[#Headers],[#Data],[Cancer history]],"Not Found",0)</f>
        <v>No</v>
      </c>
      <c r="H1396" cm="1">
        <f t="array" ref="H1396">_xlfn.XLOOKUP($A1396,MedExam_Table[[#Headers],[#Data],[Customer ID]],MedExam_Table[[#Headers],[#Data],[NumberOfMajorSurgeries_updated]],"Not Found",0)</f>
        <v>1</v>
      </c>
      <c r="I1396" t="str" cm="1">
        <f t="array" ref="I1396">_xlfn.XLOOKUP($A1396,MedExam_Table[[#Headers],[#Data],[Customer ID]],MedExam_Table[[#Headers],[#Data],[Smoker Updated]],"Not Found",0)</f>
        <v>No</v>
      </c>
      <c r="J1396" t="str" cm="1">
        <f t="array" ref="J1396">_xlfn.XLOOKUP($A1396,MedExam_Table[[#Headers],[#Data],[Customer ID]],MedExam_Table[[#Headers],[#Data],[Weight Status]],"Not Found",0)</f>
        <v>NormalWeight</v>
      </c>
      <c r="K1396" t="str" cm="1">
        <f t="array" ref="K1396">_xlfn.XLOOKUP($A1396,MedExam_Table[[#Headers],[#Data],[Customer ID]],MedExam_Table[[#Headers],[#Data],[Diabetes Status]],"Not Found",0)</f>
        <v>Prediabetes</v>
      </c>
      <c r="L1396" cm="1">
        <f t="array" ref="L1396">_xlfn.XLOOKUP($A1396,Hospitalisation_table[[#All],[Customer ID]],Hospitalisation_table[[#All],[Customer Age]],"Not Found",0)</f>
        <v>18</v>
      </c>
      <c r="M1396" t="str" cm="1">
        <f t="array" ref="M1396">_xlfn.XLOOKUP($A1396,Hospitalisation_table[[#All],[Customer ID]],Hospitalisation_table[[#All],[Date of Birth]],"Not Found",0)</f>
        <v>30-Sep-2004</v>
      </c>
      <c r="N1396" s="22" cm="1">
        <f t="array" ref="N1396">_xlfn.XLOOKUP($A1396,Hospitalisation_table[[#All],[Customer ID]],Hospitalisation_table[[#All],[charges]],"Not Found",0)</f>
        <v>1283</v>
      </c>
      <c r="O1396" t="str" cm="1">
        <f t="array" ref="O1396">_xlfn.XLOOKUP($A1396,Hospitalisation_table[[#All],[Customer ID]],Hospitalisation_table[[#All],[Hospital tier_Updated]],"Not Found",0)</f>
        <v>tier - 2</v>
      </c>
      <c r="P1396" t="str" cm="1">
        <f t="array" ref="P1396">_xlfn.XLOOKUP($A1396,Hospitalisation_table[[#All],[Customer ID]],Hospitalisation_table[[#All],[City tier_updated]],"Not Found",0)</f>
        <v>tier - 1</v>
      </c>
      <c r="Q1396" t="str" cm="1">
        <f t="array" ref="Q1396">_xlfn.XLOOKUP($A1396,Hospitalisation_table[[#All],[Customer ID]],Hospitalisation_table[[#All],[State ID Updated]],"Not Found",0)</f>
        <v>R1013</v>
      </c>
    </row>
    <row r="1397" spans="1:17" x14ac:dyDescent="0.3">
      <c r="A1397" s="14" t="s">
        <v>104</v>
      </c>
      <c r="B1397" t="str" cm="1">
        <f t="array" ref="B1397">_xlfn.XLOOKUP($A1397,CustomersName[[#All],[Customer ID]],CustomersName[[#All],[First Name]],"Not Found",0)</f>
        <v>Alexandra</v>
      </c>
      <c r="C1397" cm="1">
        <f t="array" ref="C1397">_xlfn.XLOOKUP($A1397,MedExam_Table[[#Headers],[#Data],[Customer ID]],MedExam_Table[[#Headers],[#Data],[BMI]],"Not Found",0)</f>
        <v>15.22</v>
      </c>
      <c r="D1397" cm="1">
        <f t="array" ref="D1397">_xlfn.XLOOKUP($A1397,MedExam_Table[[#Headers],[#Data],[Customer ID]],MedExam_Table[[#Headers],[#Data],[HBA1C]],"Not Found",0)</f>
        <v>4.92</v>
      </c>
      <c r="E1397" t="str" cm="1">
        <f t="array" ref="E1397">_xlfn.XLOOKUP($A1397,MedExam_Table[[#Headers],[#Data],[Customer ID]],MedExam_Table[[#Headers],[#Data],[Heart Issues Updated]],"Not Found",0)</f>
        <v>Yes</v>
      </c>
      <c r="F1397" t="str" cm="1">
        <f t="array" ref="F1397">_xlfn.XLOOKUP($A1397,MedExam_Table[[#Headers],[#Data],[Customer ID]],MedExam_Table[[#Headers],[#Data],[Any Transplants Update]],"Not Found",0)</f>
        <v>No</v>
      </c>
      <c r="G1397" t="str" cm="1">
        <f t="array" ref="G1397">_xlfn.XLOOKUP($A1397,MedExam_Table[[#Headers],[#Data],[Customer ID]],MedExam_Table[[#Headers],[#Data],[Cancer history]],"Not Found",0)</f>
        <v>Yes</v>
      </c>
      <c r="H1397" cm="1">
        <f t="array" ref="H1397">_xlfn.XLOOKUP($A1397,MedExam_Table[[#Headers],[#Data],[Customer ID]],MedExam_Table[[#Headers],[#Data],[NumberOfMajorSurgeries_updated]],"Not Found",0)</f>
        <v>1</v>
      </c>
      <c r="I1397" t="str" cm="1">
        <f t="array" ref="I1397">_xlfn.XLOOKUP($A1397,MedExam_Table[[#Headers],[#Data],[Customer ID]],MedExam_Table[[#Headers],[#Data],[Smoker Updated]],"Not Found",0)</f>
        <v>No</v>
      </c>
      <c r="J1397" t="str" cm="1">
        <f t="array" ref="J1397">_xlfn.XLOOKUP($A1397,MedExam_Table[[#Headers],[#Data],[Customer ID]],MedExam_Table[[#Headers],[#Data],[Weight Status]],"Not Found",0)</f>
        <v>Underweight</v>
      </c>
      <c r="K1397" t="str" cm="1">
        <f t="array" ref="K1397">_xlfn.XLOOKUP($A1397,MedExam_Table[[#Headers],[#Data],[Customer ID]],MedExam_Table[[#Headers],[#Data],[Diabetes Status]],"Not Found",0)</f>
        <v>Normal</v>
      </c>
      <c r="L1397" cm="1">
        <f t="array" ref="L1397">_xlfn.XLOOKUP($A1397,Hospitalisation_table[[#All],[Customer ID]],Hospitalisation_table[[#All],[Customer Age]],"Not Found",0)</f>
        <v>25</v>
      </c>
      <c r="M1397" t="str" cm="1">
        <f t="array" ref="M1397">_xlfn.XLOOKUP($A1397,Hospitalisation_table[[#All],[Customer ID]],Hospitalisation_table[[#All],[Date of Birth]],"Not Found",0)</f>
        <v>26-Oct-1997</v>
      </c>
      <c r="N1397" s="22" cm="1">
        <f t="array" ref="N1397">_xlfn.XLOOKUP($A1397,Hospitalisation_table[[#All],[Customer ID]],Hospitalisation_table[[#All],[charges]],"Not Found",0)</f>
        <v>1276</v>
      </c>
      <c r="O1397" t="str" cm="1">
        <f t="array" ref="O1397">_xlfn.XLOOKUP($A1397,Hospitalisation_table[[#All],[Customer ID]],Hospitalisation_table[[#All],[Hospital tier_Updated]],"Not Found",0)</f>
        <v>tier - 2</v>
      </c>
      <c r="P1397" t="str" cm="1">
        <f t="array" ref="P1397">_xlfn.XLOOKUP($A1397,Hospitalisation_table[[#All],[Customer ID]],Hospitalisation_table[[#All],[City tier_updated]],"Not Found",0)</f>
        <v>tier - 2</v>
      </c>
      <c r="Q1397" t="str" cm="1">
        <f t="array" ref="Q1397">_xlfn.XLOOKUP($A1397,Hospitalisation_table[[#All],[Customer ID]],Hospitalisation_table[[#All],[State ID Updated]],"Not Found",0)</f>
        <v>R1012</v>
      </c>
    </row>
    <row r="1398" spans="1:17" x14ac:dyDescent="0.3">
      <c r="A1398" s="13" t="s">
        <v>103</v>
      </c>
      <c r="B1398" t="str" cm="1">
        <f t="array" ref="B1398">_xlfn.XLOOKUP($A1398,CustomersName[[#All],[Customer ID]],CustomersName[[#All],[First Name]],"Not Found",0)</f>
        <v>MarhMartha L.</v>
      </c>
      <c r="C1398" cm="1">
        <f t="array" ref="C1398">_xlfn.XLOOKUP($A1398,MedExam_Table[[#Headers],[#Data],[Customer ID]],MedExam_Table[[#Headers],[#Data],[BMI]],"Not Found",0)</f>
        <v>20.72</v>
      </c>
      <c r="D1398" cm="1">
        <f t="array" ref="D1398">_xlfn.XLOOKUP($A1398,MedExam_Table[[#Headers],[#Data],[Customer ID]],MedExam_Table[[#Headers],[#Data],[HBA1C]],"Not Found",0)</f>
        <v>9.4600000000000009</v>
      </c>
      <c r="E1398" t="str" cm="1">
        <f t="array" ref="E1398">_xlfn.XLOOKUP($A1398,MedExam_Table[[#Headers],[#Data],[Customer ID]],MedExam_Table[[#Headers],[#Data],[Heart Issues Updated]],"Not Found",0)</f>
        <v>No</v>
      </c>
      <c r="F1398" t="str" cm="1">
        <f t="array" ref="F1398">_xlfn.XLOOKUP($A1398,MedExam_Table[[#Headers],[#Data],[Customer ID]],MedExam_Table[[#Headers],[#Data],[Any Transplants Update]],"Not Found",0)</f>
        <v>No</v>
      </c>
      <c r="G1398" t="str" cm="1">
        <f t="array" ref="G1398">_xlfn.XLOOKUP($A1398,MedExam_Table[[#Headers],[#Data],[Customer ID]],MedExam_Table[[#Headers],[#Data],[Cancer history]],"Not Found",0)</f>
        <v>No</v>
      </c>
      <c r="H1398" cm="1">
        <f t="array" ref="H1398">_xlfn.XLOOKUP($A1398,MedExam_Table[[#Headers],[#Data],[Customer ID]],MedExam_Table[[#Headers],[#Data],[NumberOfMajorSurgeries_updated]],"Not Found",0)</f>
        <v>0</v>
      </c>
      <c r="I1398" t="str" cm="1">
        <f t="array" ref="I1398">_xlfn.XLOOKUP($A1398,MedExam_Table[[#Headers],[#Data],[Customer ID]],MedExam_Table[[#Headers],[#Data],[Smoker Updated]],"Not Found",0)</f>
        <v>No</v>
      </c>
      <c r="J1398" t="str" cm="1">
        <f t="array" ref="J1398">_xlfn.XLOOKUP($A1398,MedExam_Table[[#Headers],[#Data],[Customer ID]],MedExam_Table[[#Headers],[#Data],[Weight Status]],"Not Found",0)</f>
        <v>NormalWeight</v>
      </c>
      <c r="K1398" t="str" cm="1">
        <f t="array" ref="K1398">_xlfn.XLOOKUP($A1398,MedExam_Table[[#Headers],[#Data],[Customer ID]],MedExam_Table[[#Headers],[#Data],[Diabetes Status]],"Not Found",0)</f>
        <v>Diabetes</v>
      </c>
      <c r="L1398" cm="1">
        <f t="array" ref="L1398">_xlfn.XLOOKUP($A1398,Hospitalisation_table[[#All],[Customer ID]],Hospitalisation_table[[#All],[Customer Age]],"Not Found",0)</f>
        <v>20</v>
      </c>
      <c r="M1398" t="str" cm="1">
        <f t="array" ref="M1398">_xlfn.XLOOKUP($A1398,Hospitalisation_table[[#All],[Customer ID]],Hospitalisation_table[[#All],[Date of Birth]],"Not Found",0)</f>
        <v>4-Dec-2002</v>
      </c>
      <c r="N1398" s="22" cm="1">
        <f t="array" ref="N1398">_xlfn.XLOOKUP($A1398,Hospitalisation_table[[#All],[Customer ID]],Hospitalisation_table[[#All],[charges]],"Not Found",0)</f>
        <v>1267</v>
      </c>
      <c r="O1398" t="str" cm="1">
        <f t="array" ref="O1398">_xlfn.XLOOKUP($A1398,Hospitalisation_table[[#All],[Customer ID]],Hospitalisation_table[[#All],[Hospital tier_Updated]],"Not Found",0)</f>
        <v>tier - 2</v>
      </c>
      <c r="P1398" t="str" cm="1">
        <f t="array" ref="P1398">_xlfn.XLOOKUP($A1398,Hospitalisation_table[[#All],[Customer ID]],Hospitalisation_table[[#All],[City tier_updated]],"Not Found",0)</f>
        <v>tier - 1</v>
      </c>
      <c r="Q1398" t="str" cm="1">
        <f t="array" ref="Q1398">_xlfn.XLOOKUP($A1398,Hospitalisation_table[[#All],[Customer ID]],Hospitalisation_table[[#All],[State ID Updated]],"Not Found",0)</f>
        <v>R1013</v>
      </c>
    </row>
    <row r="1399" spans="1:17" x14ac:dyDescent="0.3">
      <c r="A1399" s="14" t="s">
        <v>102</v>
      </c>
      <c r="B1399" t="str" cm="1">
        <f t="array" ref="B1399">_xlfn.XLOOKUP($A1399,CustomersName[[#All],[Customer ID]],CustomersName[[#All],[First Name]],"Not Found",0)</f>
        <v>Ryhn C.</v>
      </c>
      <c r="C1399" cm="1">
        <f t="array" ref="C1399">_xlfn.XLOOKUP($A1399,MedExam_Table[[#Headers],[#Data],[Customer ID]],MedExam_Table[[#Headers],[#Data],[BMI]],"Not Found",0)</f>
        <v>35.4</v>
      </c>
      <c r="D1399" cm="1">
        <f t="array" ref="D1399">_xlfn.XLOOKUP($A1399,MedExam_Table[[#Headers],[#Data],[Customer ID]],MedExam_Table[[#Headers],[#Data],[HBA1C]],"Not Found",0)</f>
        <v>5.94</v>
      </c>
      <c r="E1399" t="str" cm="1">
        <f t="array" ref="E1399">_xlfn.XLOOKUP($A1399,MedExam_Table[[#Headers],[#Data],[Customer ID]],MedExam_Table[[#Headers],[#Data],[Heart Issues Updated]],"Not Found",0)</f>
        <v>No</v>
      </c>
      <c r="F1399" t="str" cm="1">
        <f t="array" ref="F1399">_xlfn.XLOOKUP($A1399,MedExam_Table[[#Headers],[#Data],[Customer ID]],MedExam_Table[[#Headers],[#Data],[Any Transplants Update]],"Not Found",0)</f>
        <v>No</v>
      </c>
      <c r="G1399" t="str" cm="1">
        <f t="array" ref="G1399">_xlfn.XLOOKUP($A1399,MedExam_Table[[#Headers],[#Data],[Customer ID]],MedExam_Table[[#Headers],[#Data],[Cancer history]],"Not Found",0)</f>
        <v>Yes</v>
      </c>
      <c r="H1399" cm="1">
        <f t="array" ref="H1399">_xlfn.XLOOKUP($A1399,MedExam_Table[[#Headers],[#Data],[Customer ID]],MedExam_Table[[#Headers],[#Data],[NumberOfMajorSurgeries_updated]],"Not Found",0)</f>
        <v>1</v>
      </c>
      <c r="I1399" t="str" cm="1">
        <f t="array" ref="I1399">_xlfn.XLOOKUP($A1399,MedExam_Table[[#Headers],[#Data],[Customer ID]],MedExam_Table[[#Headers],[#Data],[Smoker Updated]],"Not Found",0)</f>
        <v>No</v>
      </c>
      <c r="J1399" t="str" cm="1">
        <f t="array" ref="J1399">_xlfn.XLOOKUP($A1399,MedExam_Table[[#Headers],[#Data],[Customer ID]],MedExam_Table[[#Headers],[#Data],[Weight Status]],"Not Found",0)</f>
        <v>Obesity</v>
      </c>
      <c r="K1399" t="str" cm="1">
        <f t="array" ref="K1399">_xlfn.XLOOKUP($A1399,MedExam_Table[[#Headers],[#Data],[Customer ID]],MedExam_Table[[#Headers],[#Data],[Diabetes Status]],"Not Found",0)</f>
        <v>Prediabetes</v>
      </c>
      <c r="L1399" cm="1">
        <f t="array" ref="L1399">_xlfn.XLOOKUP($A1399,Hospitalisation_table[[#All],[Customer ID]],Hospitalisation_table[[#All],[Customer Age]],"Not Found",0)</f>
        <v>19</v>
      </c>
      <c r="M1399" t="str" cm="1">
        <f t="array" ref="M1399">_xlfn.XLOOKUP($A1399,Hospitalisation_table[[#All],[Customer ID]],Hospitalisation_table[[#All],[Date of Birth]],"Not Found",0)</f>
        <v>21-Nov-2003</v>
      </c>
      <c r="N1399" s="22" cm="1">
        <f t="array" ref="N1399">_xlfn.XLOOKUP($A1399,Hospitalisation_table[[#All],[Customer ID]],Hospitalisation_table[[#All],[charges]],"Not Found",0)</f>
        <v>1263.25</v>
      </c>
      <c r="O1399" t="str" cm="1">
        <f t="array" ref="O1399">_xlfn.XLOOKUP($A1399,Hospitalisation_table[[#All],[Customer ID]],Hospitalisation_table[[#All],[Hospital tier_Updated]],"Not Found",0)</f>
        <v>tier - 2</v>
      </c>
      <c r="P1399" t="str" cm="1">
        <f t="array" ref="P1399">_xlfn.XLOOKUP($A1399,Hospitalisation_table[[#All],[Customer ID]],Hospitalisation_table[[#All],[City tier_updated]],"Not Found",0)</f>
        <v>tier - 3</v>
      </c>
      <c r="Q1399" t="str" cm="1">
        <f t="array" ref="Q1399">_xlfn.XLOOKUP($A1399,Hospitalisation_table[[#All],[Customer ID]],Hospitalisation_table[[#All],[State ID Updated]],"Not Found",0)</f>
        <v>R1011</v>
      </c>
    </row>
    <row r="1400" spans="1:17" x14ac:dyDescent="0.3">
      <c r="A1400" s="13" t="s">
        <v>101</v>
      </c>
      <c r="B1400" t="str" cm="1">
        <f t="array" ref="B1400">_xlfn.XLOOKUP($A1400,CustomersName[[#All],[Customer ID]],CustomersName[[#All],[First Name]],"Not Found",0)</f>
        <v>Cliff</v>
      </c>
      <c r="C1400" cm="1">
        <f t="array" ref="C1400">_xlfn.XLOOKUP($A1400,MedExam_Table[[#Headers],[#Data],[Customer ID]],MedExam_Table[[#Headers],[#Data],[BMI]],"Not Found",0)</f>
        <v>34.4</v>
      </c>
      <c r="D1400" cm="1">
        <f t="array" ref="D1400">_xlfn.XLOOKUP($A1400,MedExam_Table[[#Headers],[#Data],[Customer ID]],MedExam_Table[[#Headers],[#Data],[HBA1C]],"Not Found",0)</f>
        <v>5.7</v>
      </c>
      <c r="E1400" t="str" cm="1">
        <f t="array" ref="E1400">_xlfn.XLOOKUP($A1400,MedExam_Table[[#Headers],[#Data],[Customer ID]],MedExam_Table[[#Headers],[#Data],[Heart Issues Updated]],"Not Found",0)</f>
        <v>No</v>
      </c>
      <c r="F1400" t="str" cm="1">
        <f t="array" ref="F1400">_xlfn.XLOOKUP($A1400,MedExam_Table[[#Headers],[#Data],[Customer ID]],MedExam_Table[[#Headers],[#Data],[Any Transplants Update]],"Not Found",0)</f>
        <v>No</v>
      </c>
      <c r="G1400" t="str" cm="1">
        <f t="array" ref="G1400">_xlfn.XLOOKUP($A1400,MedExam_Table[[#Headers],[#Data],[Customer ID]],MedExam_Table[[#Headers],[#Data],[Cancer history]],"Not Found",0)</f>
        <v>Yes</v>
      </c>
      <c r="H1400" cm="1">
        <f t="array" ref="H1400">_xlfn.XLOOKUP($A1400,MedExam_Table[[#Headers],[#Data],[Customer ID]],MedExam_Table[[#Headers],[#Data],[NumberOfMajorSurgeries_updated]],"Not Found",0)</f>
        <v>1</v>
      </c>
      <c r="I1400" t="str" cm="1">
        <f t="array" ref="I1400">_xlfn.XLOOKUP($A1400,MedExam_Table[[#Headers],[#Data],[Customer ID]],MedExam_Table[[#Headers],[#Data],[Smoker Updated]],"Not Found",0)</f>
        <v>No</v>
      </c>
      <c r="J1400" t="str" cm="1">
        <f t="array" ref="J1400">_xlfn.XLOOKUP($A1400,MedExam_Table[[#Headers],[#Data],[Customer ID]],MedExam_Table[[#Headers],[#Data],[Weight Status]],"Not Found",0)</f>
        <v>Obesity</v>
      </c>
      <c r="K1400" t="str" cm="1">
        <f t="array" ref="K1400">_xlfn.XLOOKUP($A1400,MedExam_Table[[#Headers],[#Data],[Customer ID]],MedExam_Table[[#Headers],[#Data],[Diabetes Status]],"Not Found",0)</f>
        <v>Prediabetes</v>
      </c>
      <c r="L1400" cm="1">
        <f t="array" ref="L1400">_xlfn.XLOOKUP($A1400,Hospitalisation_table[[#All],[Customer ID]],Hospitalisation_table[[#All],[Customer Age]],"Not Found",0)</f>
        <v>19</v>
      </c>
      <c r="M1400" t="str" cm="1">
        <f t="array" ref="M1400">_xlfn.XLOOKUP($A1400,Hospitalisation_table[[#All],[Customer ID]],Hospitalisation_table[[#All],[Date of Birth]],"Not Found",0)</f>
        <v>15-Aug-2003</v>
      </c>
      <c r="N1400" s="22" cm="1">
        <f t="array" ref="N1400">_xlfn.XLOOKUP($A1400,Hospitalisation_table[[#All],[Customer ID]],Hospitalisation_table[[#All],[charges]],"Not Found",0)</f>
        <v>1261.8599999999999</v>
      </c>
      <c r="O1400" t="str" cm="1">
        <f t="array" ref="O1400">_xlfn.XLOOKUP($A1400,Hospitalisation_table[[#All],[Customer ID]],Hospitalisation_table[[#All],[Hospital tier_Updated]],"Not Found",0)</f>
        <v>tier - 2</v>
      </c>
      <c r="P1400" t="str" cm="1">
        <f t="array" ref="P1400">_xlfn.XLOOKUP($A1400,Hospitalisation_table[[#All],[Customer ID]],Hospitalisation_table[[#All],[City tier_updated]],"Not Found",0)</f>
        <v>tier - 3</v>
      </c>
      <c r="Q1400" t="str" cm="1">
        <f t="array" ref="Q1400">_xlfn.XLOOKUP($A1400,Hospitalisation_table[[#All],[Customer ID]],Hospitalisation_table[[#All],[State ID Updated]],"Not Found",0)</f>
        <v>R1011</v>
      </c>
    </row>
    <row r="1401" spans="1:17" x14ac:dyDescent="0.3">
      <c r="A1401" s="14" t="s">
        <v>100</v>
      </c>
      <c r="B1401" t="str" cm="1">
        <f t="array" ref="B1401">_xlfn.XLOOKUP($A1401,CustomersName[[#All],[Customer ID]],CustomersName[[#All],[First Name]],"Not Found",0)</f>
        <v>Blue</v>
      </c>
      <c r="C1401" cm="1">
        <f t="array" ref="C1401">_xlfn.XLOOKUP($A1401,MedExam_Table[[#Headers],[#Data],[Customer ID]],MedExam_Table[[#Headers],[#Data],[BMI]],"Not Found",0)</f>
        <v>34.1</v>
      </c>
      <c r="D1401" cm="1">
        <f t="array" ref="D1401">_xlfn.XLOOKUP($A1401,MedExam_Table[[#Headers],[#Data],[Customer ID]],MedExam_Table[[#Headers],[#Data],[HBA1C]],"Not Found",0)</f>
        <v>4.13</v>
      </c>
      <c r="E1401" t="str" cm="1">
        <f t="array" ref="E1401">_xlfn.XLOOKUP($A1401,MedExam_Table[[#Headers],[#Data],[Customer ID]],MedExam_Table[[#Headers],[#Data],[Heart Issues Updated]],"Not Found",0)</f>
        <v>No</v>
      </c>
      <c r="F1401" t="str" cm="1">
        <f t="array" ref="F1401">_xlfn.XLOOKUP($A1401,MedExam_Table[[#Headers],[#Data],[Customer ID]],MedExam_Table[[#Headers],[#Data],[Any Transplants Update]],"Not Found",0)</f>
        <v>No</v>
      </c>
      <c r="G1401" t="str" cm="1">
        <f t="array" ref="G1401">_xlfn.XLOOKUP($A1401,MedExam_Table[[#Headers],[#Data],[Customer ID]],MedExam_Table[[#Headers],[#Data],[Cancer history]],"Not Found",0)</f>
        <v>Yes</v>
      </c>
      <c r="H1401" cm="1">
        <f t="array" ref="H1401">_xlfn.XLOOKUP($A1401,MedExam_Table[[#Headers],[#Data],[Customer ID]],MedExam_Table[[#Headers],[#Data],[NumberOfMajorSurgeries_updated]],"Not Found",0)</f>
        <v>1</v>
      </c>
      <c r="I1401" t="str" cm="1">
        <f t="array" ref="I1401">_xlfn.XLOOKUP($A1401,MedExam_Table[[#Headers],[#Data],[Customer ID]],MedExam_Table[[#Headers],[#Data],[Smoker Updated]],"Not Found",0)</f>
        <v>No</v>
      </c>
      <c r="J1401" t="str" cm="1">
        <f t="array" ref="J1401">_xlfn.XLOOKUP($A1401,MedExam_Table[[#Headers],[#Data],[Customer ID]],MedExam_Table[[#Headers],[#Data],[Weight Status]],"Not Found",0)</f>
        <v>Obesity</v>
      </c>
      <c r="K1401" t="str" cm="1">
        <f t="array" ref="K1401">_xlfn.XLOOKUP($A1401,MedExam_Table[[#Headers],[#Data],[Customer ID]],MedExam_Table[[#Headers],[#Data],[Diabetes Status]],"Not Found",0)</f>
        <v>Normal</v>
      </c>
      <c r="L1401" cm="1">
        <f t="array" ref="L1401">_xlfn.XLOOKUP($A1401,Hospitalisation_table[[#All],[Customer ID]],Hospitalisation_table[[#All],[Customer Age]],"Not Found",0)</f>
        <v>19</v>
      </c>
      <c r="M1401" t="str" cm="1">
        <f t="array" ref="M1401">_xlfn.XLOOKUP($A1401,Hospitalisation_table[[#All],[Customer ID]],Hospitalisation_table[[#All],[Date of Birth]],"Not Found",0)</f>
        <v>30-Oct-2003</v>
      </c>
      <c r="N1401" s="22" cm="1">
        <f t="array" ref="N1401">_xlfn.XLOOKUP($A1401,Hospitalisation_table[[#All],[Customer ID]],Hospitalisation_table[[#All],[charges]],"Not Found",0)</f>
        <v>1261.44</v>
      </c>
      <c r="O1401" t="str" cm="1">
        <f t="array" ref="O1401">_xlfn.XLOOKUP($A1401,Hospitalisation_table[[#All],[Customer ID]],Hospitalisation_table[[#All],[Hospital tier_Updated]],"Not Found",0)</f>
        <v>tier - 2</v>
      </c>
      <c r="P1401" t="str" cm="1">
        <f t="array" ref="P1401">_xlfn.XLOOKUP($A1401,Hospitalisation_table[[#All],[Customer ID]],Hospitalisation_table[[#All],[City tier_updated]],"Not Found",0)</f>
        <v>tier - 3</v>
      </c>
      <c r="Q1401" t="str" cm="1">
        <f t="array" ref="Q1401">_xlfn.XLOOKUP($A1401,Hospitalisation_table[[#All],[Customer ID]],Hospitalisation_table[[#All],[State ID Updated]],"Not Found",0)</f>
        <v>R1011</v>
      </c>
    </row>
    <row r="1402" spans="1:17" x14ac:dyDescent="0.3">
      <c r="A1402" s="13" t="s">
        <v>99</v>
      </c>
      <c r="B1402" t="str" cm="1">
        <f t="array" ref="B1402">_xlfn.XLOOKUP($A1402,CustomersName[[#All],[Customer ID]],CustomersName[[#All],[First Name]],"Not Found",0)</f>
        <v>heffrey M</v>
      </c>
      <c r="C1402" cm="1">
        <f t="array" ref="C1402">_xlfn.XLOOKUP($A1402,MedExam_Table[[#Headers],[#Data],[Customer ID]],MedExam_Table[[#Headers],[#Data],[BMI]],"Not Found",0)</f>
        <v>30.4</v>
      </c>
      <c r="D1402" cm="1">
        <f t="array" ref="D1402">_xlfn.XLOOKUP($A1402,MedExam_Table[[#Headers],[#Data],[Customer ID]],MedExam_Table[[#Headers],[#Data],[HBA1C]],"Not Found",0)</f>
        <v>4.7699999999999996</v>
      </c>
      <c r="E1402" t="str" cm="1">
        <f t="array" ref="E1402">_xlfn.XLOOKUP($A1402,MedExam_Table[[#Headers],[#Data],[Customer ID]],MedExam_Table[[#Headers],[#Data],[Heart Issues Updated]],"Not Found",0)</f>
        <v>No</v>
      </c>
      <c r="F1402" t="str" cm="1">
        <f t="array" ref="F1402">_xlfn.XLOOKUP($A1402,MedExam_Table[[#Headers],[#Data],[Customer ID]],MedExam_Table[[#Headers],[#Data],[Any Transplants Update]],"Not Found",0)</f>
        <v>No</v>
      </c>
      <c r="G1402" t="str" cm="1">
        <f t="array" ref="G1402">_xlfn.XLOOKUP($A1402,MedExam_Table[[#Headers],[#Data],[Customer ID]],MedExam_Table[[#Headers],[#Data],[Cancer history]],"Not Found",0)</f>
        <v>Yes</v>
      </c>
      <c r="H1402" cm="1">
        <f t="array" ref="H1402">_xlfn.XLOOKUP($A1402,MedExam_Table[[#Headers],[#Data],[Customer ID]],MedExam_Table[[#Headers],[#Data],[NumberOfMajorSurgeries_updated]],"Not Found",0)</f>
        <v>1</v>
      </c>
      <c r="I1402" t="str" cm="1">
        <f t="array" ref="I1402">_xlfn.XLOOKUP($A1402,MedExam_Table[[#Headers],[#Data],[Customer ID]],MedExam_Table[[#Headers],[#Data],[Smoker Updated]],"Not Found",0)</f>
        <v>No</v>
      </c>
      <c r="J1402" t="str" cm="1">
        <f t="array" ref="J1402">_xlfn.XLOOKUP($A1402,MedExam_Table[[#Headers],[#Data],[Customer ID]],MedExam_Table[[#Headers],[#Data],[Weight Status]],"Not Found",0)</f>
        <v>Obesity</v>
      </c>
      <c r="K1402" t="str" cm="1">
        <f t="array" ref="K1402">_xlfn.XLOOKUP($A1402,MedExam_Table[[#Headers],[#Data],[Customer ID]],MedExam_Table[[#Headers],[#Data],[Diabetes Status]],"Not Found",0)</f>
        <v>Normal</v>
      </c>
      <c r="L1402" cm="1">
        <f t="array" ref="L1402">_xlfn.XLOOKUP($A1402,Hospitalisation_table[[#All],[Customer ID]],Hospitalisation_table[[#All],[Customer Age]],"Not Found",0)</f>
        <v>19</v>
      </c>
      <c r="M1402" t="str" cm="1">
        <f t="array" ref="M1402">_xlfn.XLOOKUP($A1402,Hospitalisation_table[[#All],[Customer ID]],Hospitalisation_table[[#All],[Date of Birth]],"Not Found",0)</f>
        <v>13-Oct-2003</v>
      </c>
      <c r="N1402" s="22" cm="1">
        <f t="array" ref="N1402">_xlfn.XLOOKUP($A1402,Hospitalisation_table[[#All],[Customer ID]],Hospitalisation_table[[#All],[charges]],"Not Found",0)</f>
        <v>1256.3</v>
      </c>
      <c r="O1402" t="str" cm="1">
        <f t="array" ref="O1402">_xlfn.XLOOKUP($A1402,Hospitalisation_table[[#All],[Customer ID]],Hospitalisation_table[[#All],[Hospital tier_Updated]],"Not Found",0)</f>
        <v>tier - 2</v>
      </c>
      <c r="P1402" t="str" cm="1">
        <f t="array" ref="P1402">_xlfn.XLOOKUP($A1402,Hospitalisation_table[[#All],[Customer ID]],Hospitalisation_table[[#All],[City tier_updated]],"Not Found",0)</f>
        <v>tier - 3</v>
      </c>
      <c r="Q1402" t="str" cm="1">
        <f t="array" ref="Q1402">_xlfn.XLOOKUP($A1402,Hospitalisation_table[[#All],[Customer ID]],Hospitalisation_table[[#All],[State ID Updated]],"Not Found",0)</f>
        <v>R1011</v>
      </c>
    </row>
    <row r="1403" spans="1:17" x14ac:dyDescent="0.3">
      <c r="A1403" s="14" t="s">
        <v>2147</v>
      </c>
      <c r="B1403" t="str" cm="1">
        <f t="array" ref="B1403">_xlfn.XLOOKUP($A1403,CustomersName[[#All],[Customer ID]],CustomersName[[#All],[First Name]],"Not Found",0)</f>
        <v>Chris</v>
      </c>
      <c r="C1403" cm="1">
        <f t="array" ref="C1403">_xlfn.XLOOKUP($A1403,MedExam_Table[[#Headers],[#Data],[Customer ID]],MedExam_Table[[#Headers],[#Data],[BMI]],"Not Found",0)</f>
        <v>52.3</v>
      </c>
      <c r="D1403" cm="1">
        <f t="array" ref="D1403">_xlfn.XLOOKUP($A1403,MedExam_Table[[#Headers],[#Data],[Customer ID]],MedExam_Table[[#Headers],[#Data],[HBA1C]],"Not Found",0)</f>
        <v>4.87</v>
      </c>
      <c r="E1403" t="str" cm="1">
        <f t="array" ref="E1403">_xlfn.XLOOKUP($A1403,MedExam_Table[[#Headers],[#Data],[Customer ID]],MedExam_Table[[#Headers],[#Data],[Heart Issues Updated]],"Not Found",0)</f>
        <v>Yes</v>
      </c>
      <c r="F1403" t="str" cm="1">
        <f t="array" ref="F1403">_xlfn.XLOOKUP($A1403,MedExam_Table[[#Headers],[#Data],[Customer ID]],MedExam_Table[[#Headers],[#Data],[Any Transplants Update]],"Not Found",0)</f>
        <v>No</v>
      </c>
      <c r="G1403" t="str" cm="1">
        <f t="array" ref="G1403">_xlfn.XLOOKUP($A1403,MedExam_Table[[#Headers],[#Data],[Customer ID]],MedExam_Table[[#Headers],[#Data],[Cancer history]],"Not Found",0)</f>
        <v>Yes</v>
      </c>
      <c r="H1403" cm="1">
        <f t="array" ref="H1403">_xlfn.XLOOKUP($A1403,MedExam_Table[[#Headers],[#Data],[Customer ID]],MedExam_Table[[#Headers],[#Data],[NumberOfMajorSurgeries_updated]],"Not Found",0)</f>
        <v>1</v>
      </c>
      <c r="I1403" t="str" cm="1">
        <f t="array" ref="I1403">_xlfn.XLOOKUP($A1403,MedExam_Table[[#Headers],[#Data],[Customer ID]],MedExam_Table[[#Headers],[#Data],[Smoker Updated]],"Not Found",0)</f>
        <v>Yes</v>
      </c>
      <c r="J1403" t="str" cm="1">
        <f t="array" ref="J1403">_xlfn.XLOOKUP($A1403,MedExam_Table[[#Headers],[#Data],[Customer ID]],MedExam_Table[[#Headers],[#Data],[Weight Status]],"Not Found",0)</f>
        <v>Obesity</v>
      </c>
      <c r="K1403" t="str" cm="1">
        <f t="array" ref="K1403">_xlfn.XLOOKUP($A1403,MedExam_Table[[#Headers],[#Data],[Customer ID]],MedExam_Table[[#Headers],[#Data],[Diabetes Status]],"Not Found",0)</f>
        <v>Normal</v>
      </c>
      <c r="L1403" cm="1">
        <f t="array" ref="L1403">_xlfn.XLOOKUP($A1403,Hospitalisation_table[[#All],[Customer ID]],Hospitalisation_table[[#All],[Customer Age]],"Not Found",0)</f>
        <v>25</v>
      </c>
      <c r="M1403" t="str" cm="1">
        <f t="array" ref="M1403">_xlfn.XLOOKUP($A1403,Hospitalisation_table[[#All],[Customer ID]],Hospitalisation_table[[#All],[Date of Birth]],"Not Found",0)</f>
        <v>22-Aug-1997</v>
      </c>
      <c r="N1403" s="22" cm="1">
        <f t="array" ref="N1403">_xlfn.XLOOKUP($A1403,Hospitalisation_table[[#All],[Customer ID]],Hospitalisation_table[[#All],[charges]],"Not Found",0)</f>
        <v>34979.86</v>
      </c>
      <c r="O1403" t="str" cm="1">
        <f t="array" ref="O1403">_xlfn.XLOOKUP($A1403,Hospitalisation_table[[#All],[Customer ID]],Hospitalisation_table[[#All],[Hospital tier_Updated]],"Not Found",0)</f>
        <v>tier - 2</v>
      </c>
      <c r="P1403" t="str" cm="1">
        <f t="array" ref="P1403">_xlfn.XLOOKUP($A1403,Hospitalisation_table[[#All],[Customer ID]],Hospitalisation_table[[#All],[City tier_updated]],"Not Found",0)</f>
        <v>tier - 2</v>
      </c>
      <c r="Q1403" t="str" cm="1">
        <f t="array" ref="Q1403">_xlfn.XLOOKUP($A1403,Hospitalisation_table[[#All],[Customer ID]],Hospitalisation_table[[#All],[State ID Updated]],"Not Found",0)</f>
        <v>R1011</v>
      </c>
    </row>
    <row r="1404" spans="1:17" x14ac:dyDescent="0.3">
      <c r="A1404" s="13" t="s">
        <v>98</v>
      </c>
      <c r="B1404" t="str" cm="1">
        <f t="array" ref="B1404">_xlfn.XLOOKUP($A1404,CustomersName[[#All],[Customer ID]],CustomersName[[#All],[First Name]],"Not Found",0)</f>
        <v>Andrew</v>
      </c>
      <c r="C1404" cm="1">
        <f t="array" ref="C1404">_xlfn.XLOOKUP($A1404,MedExam_Table[[#Headers],[#Data],[Customer ID]],MedExam_Table[[#Headers],[#Data],[BMI]],"Not Found",0)</f>
        <v>28.7</v>
      </c>
      <c r="D1404" cm="1">
        <f t="array" ref="D1404">_xlfn.XLOOKUP($A1404,MedExam_Table[[#Headers],[#Data],[Customer ID]],MedExam_Table[[#Headers],[#Data],[HBA1C]],"Not Found",0)</f>
        <v>4.99</v>
      </c>
      <c r="E1404" t="str" cm="1">
        <f t="array" ref="E1404">_xlfn.XLOOKUP($A1404,MedExam_Table[[#Headers],[#Data],[Customer ID]],MedExam_Table[[#Headers],[#Data],[Heart Issues Updated]],"Not Found",0)</f>
        <v>No</v>
      </c>
      <c r="F1404" t="str" cm="1">
        <f t="array" ref="F1404">_xlfn.XLOOKUP($A1404,MedExam_Table[[#Headers],[#Data],[Customer ID]],MedExam_Table[[#Headers],[#Data],[Any Transplants Update]],"Not Found",0)</f>
        <v>No</v>
      </c>
      <c r="G1404" t="str" cm="1">
        <f t="array" ref="G1404">_xlfn.XLOOKUP($A1404,MedExam_Table[[#Headers],[#Data],[Customer ID]],MedExam_Table[[#Headers],[#Data],[Cancer history]],"Not Found",0)</f>
        <v>Yes</v>
      </c>
      <c r="H1404" cm="1">
        <f t="array" ref="H1404">_xlfn.XLOOKUP($A1404,MedExam_Table[[#Headers],[#Data],[Customer ID]],MedExam_Table[[#Headers],[#Data],[NumberOfMajorSurgeries_updated]],"Not Found",0)</f>
        <v>1</v>
      </c>
      <c r="I1404" t="str" cm="1">
        <f t="array" ref="I1404">_xlfn.XLOOKUP($A1404,MedExam_Table[[#Headers],[#Data],[Customer ID]],MedExam_Table[[#Headers],[#Data],[Smoker Updated]],"Not Found",0)</f>
        <v>No</v>
      </c>
      <c r="J1404" t="str" cm="1">
        <f t="array" ref="J1404">_xlfn.XLOOKUP($A1404,MedExam_Table[[#Headers],[#Data],[Customer ID]],MedExam_Table[[#Headers],[#Data],[Weight Status]],"Not Found",0)</f>
        <v>OverWeight</v>
      </c>
      <c r="K1404" t="str" cm="1">
        <f t="array" ref="K1404">_xlfn.XLOOKUP($A1404,MedExam_Table[[#Headers],[#Data],[Customer ID]],MedExam_Table[[#Headers],[#Data],[Diabetes Status]],"Not Found",0)</f>
        <v>Normal</v>
      </c>
      <c r="L1404" cm="1">
        <f t="array" ref="L1404">_xlfn.XLOOKUP($A1404,Hospitalisation_table[[#All],[Customer ID]],Hospitalisation_table[[#All],[Customer Age]],"Not Found",0)</f>
        <v>19</v>
      </c>
      <c r="M1404" t="str" cm="1">
        <f t="array" ref="M1404">_xlfn.XLOOKUP($A1404,Hospitalisation_table[[#All],[Customer ID]],Hospitalisation_table[[#All],[Date of Birth]],"Not Found",0)</f>
        <v>10-Dec-2003</v>
      </c>
      <c r="N1404" s="22" cm="1">
        <f t="array" ref="N1404">_xlfn.XLOOKUP($A1404,Hospitalisation_table[[#All],[Customer ID]],Hospitalisation_table[[#All],[charges]],"Not Found",0)</f>
        <v>1253.94</v>
      </c>
      <c r="O1404" t="str" cm="1">
        <f t="array" ref="O1404">_xlfn.XLOOKUP($A1404,Hospitalisation_table[[#All],[Customer ID]],Hospitalisation_table[[#All],[Hospital tier_Updated]],"Not Found",0)</f>
        <v>tier - 2</v>
      </c>
      <c r="P1404" t="str" cm="1">
        <f t="array" ref="P1404">_xlfn.XLOOKUP($A1404,Hospitalisation_table[[#All],[Customer ID]],Hospitalisation_table[[#All],[City tier_updated]],"Not Found",0)</f>
        <v>tier - 2</v>
      </c>
      <c r="Q1404" t="str" cm="1">
        <f t="array" ref="Q1404">_xlfn.XLOOKUP($A1404,Hospitalisation_table[[#All],[Customer ID]],Hospitalisation_table[[#All],[State ID Updated]],"Not Found",0)</f>
        <v>R1011</v>
      </c>
    </row>
    <row r="1405" spans="1:17" x14ac:dyDescent="0.3">
      <c r="A1405" s="14" t="s">
        <v>97</v>
      </c>
      <c r="B1405" t="str" cm="1">
        <f t="array" ref="B1405">_xlfn.XLOOKUP($A1405,CustomersName[[#All],[Customer ID]],CustomersName[[#All],[First Name]],"Not Found",0)</f>
        <v>Julia</v>
      </c>
      <c r="C1405" cm="1">
        <f t="array" ref="C1405">_xlfn.XLOOKUP($A1405,MedExam_Table[[#Headers],[#Data],[Customer ID]],MedExam_Table[[#Headers],[#Data],[BMI]],"Not Found",0)</f>
        <v>17.440000000000001</v>
      </c>
      <c r="D1405" cm="1">
        <f t="array" ref="D1405">_xlfn.XLOOKUP($A1405,MedExam_Table[[#Headers],[#Data],[Customer ID]],MedExam_Table[[#Headers],[#Data],[HBA1C]],"Not Found",0)</f>
        <v>4.42</v>
      </c>
      <c r="E1405" t="str" cm="1">
        <f t="array" ref="E1405">_xlfn.XLOOKUP($A1405,MedExam_Table[[#Headers],[#Data],[Customer ID]],MedExam_Table[[#Headers],[#Data],[Heart Issues Updated]],"Not Found",0)</f>
        <v>Yes</v>
      </c>
      <c r="F1405" t="str" cm="1">
        <f t="array" ref="F1405">_xlfn.XLOOKUP($A1405,MedExam_Table[[#Headers],[#Data],[Customer ID]],MedExam_Table[[#Headers],[#Data],[Any Transplants Update]],"Not Found",0)</f>
        <v>No</v>
      </c>
      <c r="G1405" t="str" cm="1">
        <f t="array" ref="G1405">_xlfn.XLOOKUP($A1405,MedExam_Table[[#Headers],[#Data],[Customer ID]],MedExam_Table[[#Headers],[#Data],[Cancer history]],"Not Found",0)</f>
        <v>Yes</v>
      </c>
      <c r="H1405" cm="1">
        <f t="array" ref="H1405">_xlfn.XLOOKUP($A1405,MedExam_Table[[#Headers],[#Data],[Customer ID]],MedExam_Table[[#Headers],[#Data],[NumberOfMajorSurgeries_updated]],"Not Found",0)</f>
        <v>1</v>
      </c>
      <c r="I1405" t="str" cm="1">
        <f t="array" ref="I1405">_xlfn.XLOOKUP($A1405,MedExam_Table[[#Headers],[#Data],[Customer ID]],MedExam_Table[[#Headers],[#Data],[Smoker Updated]],"Not Found",0)</f>
        <v>No</v>
      </c>
      <c r="J1405" t="str" cm="1">
        <f t="array" ref="J1405">_xlfn.XLOOKUP($A1405,MedExam_Table[[#Headers],[#Data],[Customer ID]],MedExam_Table[[#Headers],[#Data],[Weight Status]],"Not Found",0)</f>
        <v>Underweight</v>
      </c>
      <c r="K1405" t="str" cm="1">
        <f t="array" ref="K1405">_xlfn.XLOOKUP($A1405,MedExam_Table[[#Headers],[#Data],[Customer ID]],MedExam_Table[[#Headers],[#Data],[Diabetes Status]],"Not Found",0)</f>
        <v>Normal</v>
      </c>
      <c r="L1405" cm="1">
        <f t="array" ref="L1405">_xlfn.XLOOKUP($A1405,Hospitalisation_table[[#All],[Customer ID]],Hospitalisation_table[[#All],[Customer Age]],"Not Found",0)</f>
        <v>25</v>
      </c>
      <c r="M1405" t="str" cm="1">
        <f t="array" ref="M1405">_xlfn.XLOOKUP($A1405,Hospitalisation_table[[#All],[Customer ID]],Hospitalisation_table[[#All],[Date of Birth]],"Not Found",0)</f>
        <v>4-Nov-1997</v>
      </c>
      <c r="N1405" s="22" cm="1">
        <f t="array" ref="N1405">_xlfn.XLOOKUP($A1405,Hospitalisation_table[[#All],[Customer ID]],Hospitalisation_table[[#All],[charges]],"Not Found",0)</f>
        <v>1253</v>
      </c>
      <c r="O1405" t="str" cm="1">
        <f t="array" ref="O1405">_xlfn.XLOOKUP($A1405,Hospitalisation_table[[#All],[Customer ID]],Hospitalisation_table[[#All],[Hospital tier_Updated]],"Not Found",0)</f>
        <v>tier - 2</v>
      </c>
      <c r="P1405" t="str" cm="1">
        <f t="array" ref="P1405">_xlfn.XLOOKUP($A1405,Hospitalisation_table[[#All],[Customer ID]],Hospitalisation_table[[#All],[City tier_updated]],"Not Found",0)</f>
        <v>tier - 2</v>
      </c>
      <c r="Q1405" t="str" cm="1">
        <f t="array" ref="Q1405">_xlfn.XLOOKUP($A1405,Hospitalisation_table[[#All],[Customer ID]],Hospitalisation_table[[#All],[State ID Updated]],"Not Found",0)</f>
        <v>R1013</v>
      </c>
    </row>
    <row r="1406" spans="1:17" x14ac:dyDescent="0.3">
      <c r="A1406" s="13" t="s">
        <v>96</v>
      </c>
      <c r="B1406" t="str" cm="1">
        <f t="array" ref="B1406">_xlfn.XLOOKUP($A1406,CustomersName[[#All],[Customer ID]],CustomersName[[#All],[First Name]],"Not Found",0)</f>
        <v>Daniel</v>
      </c>
      <c r="C1406" cm="1">
        <f t="array" ref="C1406">_xlfn.XLOOKUP($A1406,MedExam_Table[[#Headers],[#Data],[Customer ID]],MedExam_Table[[#Headers],[#Data],[BMI]],"Not Found",0)</f>
        <v>27.6</v>
      </c>
      <c r="D1406" cm="1">
        <f t="array" ref="D1406">_xlfn.XLOOKUP($A1406,MedExam_Table[[#Headers],[#Data],[Customer ID]],MedExam_Table[[#Headers],[#Data],[HBA1C]],"Not Found",0)</f>
        <v>4.01</v>
      </c>
      <c r="E1406" t="str" cm="1">
        <f t="array" ref="E1406">_xlfn.XLOOKUP($A1406,MedExam_Table[[#Headers],[#Data],[Customer ID]],MedExam_Table[[#Headers],[#Data],[Heart Issues Updated]],"Not Found",0)</f>
        <v>No</v>
      </c>
      <c r="F1406" t="str" cm="1">
        <f t="array" ref="F1406">_xlfn.XLOOKUP($A1406,MedExam_Table[[#Headers],[#Data],[Customer ID]],MedExam_Table[[#Headers],[#Data],[Any Transplants Update]],"Not Found",0)</f>
        <v>No</v>
      </c>
      <c r="G1406" t="str" cm="1">
        <f t="array" ref="G1406">_xlfn.XLOOKUP($A1406,MedExam_Table[[#Headers],[#Data],[Customer ID]],MedExam_Table[[#Headers],[#Data],[Cancer history]],"Not Found",0)</f>
        <v>Yes</v>
      </c>
      <c r="H1406" cm="1">
        <f t="array" ref="H1406">_xlfn.XLOOKUP($A1406,MedExam_Table[[#Headers],[#Data],[Customer ID]],MedExam_Table[[#Headers],[#Data],[NumberOfMajorSurgeries_updated]],"Not Found",0)</f>
        <v>1</v>
      </c>
      <c r="I1406" t="str" cm="1">
        <f t="array" ref="I1406">_xlfn.XLOOKUP($A1406,MedExam_Table[[#Headers],[#Data],[Customer ID]],MedExam_Table[[#Headers],[#Data],[Smoker Updated]],"Not Found",0)</f>
        <v>No</v>
      </c>
      <c r="J1406" t="str" cm="1">
        <f t="array" ref="J1406">_xlfn.XLOOKUP($A1406,MedExam_Table[[#Headers],[#Data],[Customer ID]],MedExam_Table[[#Headers],[#Data],[Weight Status]],"Not Found",0)</f>
        <v>OverWeight</v>
      </c>
      <c r="K1406" t="str" cm="1">
        <f t="array" ref="K1406">_xlfn.XLOOKUP($A1406,MedExam_Table[[#Headers],[#Data],[Customer ID]],MedExam_Table[[#Headers],[#Data],[Diabetes Status]],"Not Found",0)</f>
        <v>Normal</v>
      </c>
      <c r="L1406" cm="1">
        <f t="array" ref="L1406">_xlfn.XLOOKUP($A1406,Hospitalisation_table[[#All],[Customer ID]],Hospitalisation_table[[#All],[Customer Age]],"Not Found",0)</f>
        <v>19</v>
      </c>
      <c r="M1406" t="str" cm="1">
        <f t="array" ref="M1406">_xlfn.XLOOKUP($A1406,Hospitalisation_table[[#All],[Customer ID]],Hospitalisation_table[[#All],[Date of Birth]],"Not Found",0)</f>
        <v>15-Sep-2003</v>
      </c>
      <c r="N1406" s="22" cm="1">
        <f t="array" ref="N1406">_xlfn.XLOOKUP($A1406,Hospitalisation_table[[#All],[Customer ID]],Hospitalisation_table[[#All],[charges]],"Not Found",0)</f>
        <v>1252.4100000000001</v>
      </c>
      <c r="O1406" t="str" cm="1">
        <f t="array" ref="O1406">_xlfn.XLOOKUP($A1406,Hospitalisation_table[[#All],[Customer ID]],Hospitalisation_table[[#All],[Hospital tier_Updated]],"Not Found",0)</f>
        <v>tier - 2</v>
      </c>
      <c r="P1406" t="str" cm="1">
        <f t="array" ref="P1406">_xlfn.XLOOKUP($A1406,Hospitalisation_table[[#All],[Customer ID]],Hospitalisation_table[[#All],[City tier_updated]],"Not Found",0)</f>
        <v>tier - 3</v>
      </c>
      <c r="Q1406" t="str" cm="1">
        <f t="array" ref="Q1406">_xlfn.XLOOKUP($A1406,Hospitalisation_table[[#All],[Customer ID]],Hospitalisation_table[[#All],[State ID Updated]],"Not Found",0)</f>
        <v>R1011</v>
      </c>
    </row>
    <row r="1407" spans="1:17" x14ac:dyDescent="0.3">
      <c r="A1407" s="14" t="s">
        <v>95</v>
      </c>
      <c r="B1407" t="str" cm="1">
        <f t="array" ref="B1407">_xlfn.XLOOKUP($A1407,CustomersName[[#All],[Customer ID]],CustomersName[[#All],[First Name]],"Not Found",0)</f>
        <v>haime</v>
      </c>
      <c r="C1407" cm="1">
        <f t="array" ref="C1407">_xlfn.XLOOKUP($A1407,MedExam_Table[[#Headers],[#Data],[Customer ID]],MedExam_Table[[#Headers],[#Data],[BMI]],"Not Found",0)</f>
        <v>20.7</v>
      </c>
      <c r="D1407" cm="1">
        <f t="array" ref="D1407">_xlfn.XLOOKUP($A1407,MedExam_Table[[#Headers],[#Data],[Customer ID]],MedExam_Table[[#Headers],[#Data],[HBA1C]],"Not Found",0)</f>
        <v>4.49</v>
      </c>
      <c r="E1407" t="str" cm="1">
        <f t="array" ref="E1407">_xlfn.XLOOKUP($A1407,MedExam_Table[[#Headers],[#Data],[Customer ID]],MedExam_Table[[#Headers],[#Data],[Heart Issues Updated]],"Not Found",0)</f>
        <v>No</v>
      </c>
      <c r="F1407" t="str" cm="1">
        <f t="array" ref="F1407">_xlfn.XLOOKUP($A1407,MedExam_Table[[#Headers],[#Data],[Customer ID]],MedExam_Table[[#Headers],[#Data],[Any Transplants Update]],"Not Found",0)</f>
        <v>No</v>
      </c>
      <c r="G1407" t="str" cm="1">
        <f t="array" ref="G1407">_xlfn.XLOOKUP($A1407,MedExam_Table[[#Headers],[#Data],[Customer ID]],MedExam_Table[[#Headers],[#Data],[Cancer history]],"Not Found",0)</f>
        <v>Yes</v>
      </c>
      <c r="H1407" cm="1">
        <f t="array" ref="H1407">_xlfn.XLOOKUP($A1407,MedExam_Table[[#Headers],[#Data],[Customer ID]],MedExam_Table[[#Headers],[#Data],[NumberOfMajorSurgeries_updated]],"Not Found",0)</f>
        <v>1</v>
      </c>
      <c r="I1407" t="str" cm="1">
        <f t="array" ref="I1407">_xlfn.XLOOKUP($A1407,MedExam_Table[[#Headers],[#Data],[Customer ID]],MedExam_Table[[#Headers],[#Data],[Smoker Updated]],"Not Found",0)</f>
        <v>No</v>
      </c>
      <c r="J1407" t="str" cm="1">
        <f t="array" ref="J1407">_xlfn.XLOOKUP($A1407,MedExam_Table[[#Headers],[#Data],[Customer ID]],MedExam_Table[[#Headers],[#Data],[Weight Status]],"Not Found",0)</f>
        <v>NormalWeight</v>
      </c>
      <c r="K1407" t="str" cm="1">
        <f t="array" ref="K1407">_xlfn.XLOOKUP($A1407,MedExam_Table[[#Headers],[#Data],[Customer ID]],MedExam_Table[[#Headers],[#Data],[Diabetes Status]],"Not Found",0)</f>
        <v>Normal</v>
      </c>
      <c r="L1407" cm="1">
        <f t="array" ref="L1407">_xlfn.XLOOKUP($A1407,Hospitalisation_table[[#All],[Customer ID]],Hospitalisation_table[[#All],[Customer Age]],"Not Found",0)</f>
        <v>19</v>
      </c>
      <c r="M1407" t="str" cm="1">
        <f t="array" ref="M1407">_xlfn.XLOOKUP($A1407,Hospitalisation_table[[#All],[Customer ID]],Hospitalisation_table[[#All],[Date of Birth]],"Not Found",0)</f>
        <v>8-Sep-2003</v>
      </c>
      <c r="N1407" s="22" cm="1">
        <f t="array" ref="N1407">_xlfn.XLOOKUP($A1407,Hospitalisation_table[[#All],[Customer ID]],Hospitalisation_table[[#All],[charges]],"Not Found",0)</f>
        <v>1242.82</v>
      </c>
      <c r="O1407" t="str" cm="1">
        <f t="array" ref="O1407">_xlfn.XLOOKUP($A1407,Hospitalisation_table[[#All],[Customer ID]],Hospitalisation_table[[#All],[Hospital tier_Updated]],"Not Found",0)</f>
        <v>tier - 2</v>
      </c>
      <c r="P1407" t="str" cm="1">
        <f t="array" ref="P1407">_xlfn.XLOOKUP($A1407,Hospitalisation_table[[#All],[Customer ID]],Hospitalisation_table[[#All],[City tier_updated]],"Not Found",0)</f>
        <v>tier - 1</v>
      </c>
      <c r="Q1407" t="str" cm="1">
        <f t="array" ref="Q1407">_xlfn.XLOOKUP($A1407,Hospitalisation_table[[#All],[Customer ID]],Hospitalisation_table[[#All],[State ID Updated]],"Not Found",0)</f>
        <v>R1011</v>
      </c>
    </row>
    <row r="1408" spans="1:17" x14ac:dyDescent="0.3">
      <c r="A1408" s="13" t="s">
        <v>94</v>
      </c>
      <c r="B1408" t="str" cm="1">
        <f t="array" ref="B1408">_xlfn.XLOOKUP($A1408,CustomersName[[#All],[Customer ID]],CustomersName[[#All],[First Name]],"Not Found",0)</f>
        <v>Mohd Syahidan</v>
      </c>
      <c r="C1408" cm="1">
        <f t="array" ref="C1408">_xlfn.XLOOKUP($A1408,MedExam_Table[[#Headers],[#Data],[Customer ID]],MedExam_Table[[#Headers],[#Data],[BMI]],"Not Found",0)</f>
        <v>20.3</v>
      </c>
      <c r="D1408" cm="1">
        <f t="array" ref="D1408">_xlfn.XLOOKUP($A1408,MedExam_Table[[#Headers],[#Data],[Customer ID]],MedExam_Table[[#Headers],[#Data],[HBA1C]],"Not Found",0)</f>
        <v>6.37</v>
      </c>
      <c r="E1408" t="str" cm="1">
        <f t="array" ref="E1408">_xlfn.XLOOKUP($A1408,MedExam_Table[[#Headers],[#Data],[Customer ID]],MedExam_Table[[#Headers],[#Data],[Heart Issues Updated]],"Not Found",0)</f>
        <v>No</v>
      </c>
      <c r="F1408" t="str" cm="1">
        <f t="array" ref="F1408">_xlfn.XLOOKUP($A1408,MedExam_Table[[#Headers],[#Data],[Customer ID]],MedExam_Table[[#Headers],[#Data],[Any Transplants Update]],"Not Found",0)</f>
        <v>No</v>
      </c>
      <c r="G1408" t="str" cm="1">
        <f t="array" ref="G1408">_xlfn.XLOOKUP($A1408,MedExam_Table[[#Headers],[#Data],[Customer ID]],MedExam_Table[[#Headers],[#Data],[Cancer history]],"Not Found",0)</f>
        <v>Yes</v>
      </c>
      <c r="H1408" cm="1">
        <f t="array" ref="H1408">_xlfn.XLOOKUP($A1408,MedExam_Table[[#Headers],[#Data],[Customer ID]],MedExam_Table[[#Headers],[#Data],[NumberOfMajorSurgeries_updated]],"Not Found",0)</f>
        <v>1</v>
      </c>
      <c r="I1408" t="str" cm="1">
        <f t="array" ref="I1408">_xlfn.XLOOKUP($A1408,MedExam_Table[[#Headers],[#Data],[Customer ID]],MedExam_Table[[#Headers],[#Data],[Smoker Updated]],"Not Found",0)</f>
        <v>No</v>
      </c>
      <c r="J1408" t="str" cm="1">
        <f t="array" ref="J1408">_xlfn.XLOOKUP($A1408,MedExam_Table[[#Headers],[#Data],[Customer ID]],MedExam_Table[[#Headers],[#Data],[Weight Status]],"Not Found",0)</f>
        <v>NormalWeight</v>
      </c>
      <c r="K1408" t="str" cm="1">
        <f t="array" ref="K1408">_xlfn.XLOOKUP($A1408,MedExam_Table[[#Headers],[#Data],[Customer ID]],MedExam_Table[[#Headers],[#Data],[Diabetes Status]],"Not Found",0)</f>
        <v>Prediabetes</v>
      </c>
      <c r="L1408" cm="1">
        <f t="array" ref="L1408">_xlfn.XLOOKUP($A1408,Hospitalisation_table[[#All],[Customer ID]],Hospitalisation_table[[#All],[Customer Age]],"Not Found",0)</f>
        <v>19</v>
      </c>
      <c r="M1408" t="str" cm="1">
        <f t="array" ref="M1408">_xlfn.XLOOKUP($A1408,Hospitalisation_table[[#All],[Customer ID]],Hospitalisation_table[[#All],[Date of Birth]],"Not Found",0)</f>
        <v>15-Sep-2003</v>
      </c>
      <c r="N1408" s="22" cm="1">
        <f t="array" ref="N1408">_xlfn.XLOOKUP($A1408,Hospitalisation_table[[#All],[Customer ID]],Hospitalisation_table[[#All],[charges]],"Not Found",0)</f>
        <v>1242.26</v>
      </c>
      <c r="O1408" t="str" cm="1">
        <f t="array" ref="O1408">_xlfn.XLOOKUP($A1408,Hospitalisation_table[[#All],[Customer ID]],Hospitalisation_table[[#All],[Hospital tier_Updated]],"Not Found",0)</f>
        <v>tier - 2</v>
      </c>
      <c r="P1408" t="str" cm="1">
        <f t="array" ref="P1408">_xlfn.XLOOKUP($A1408,Hospitalisation_table[[#All],[Customer ID]],Hospitalisation_table[[#All],[City tier_updated]],"Not Found",0)</f>
        <v>tier - 1</v>
      </c>
      <c r="Q1408" t="str" cm="1">
        <f t="array" ref="Q1408">_xlfn.XLOOKUP($A1408,Hospitalisation_table[[#All],[Customer ID]],Hospitalisation_table[[#All],[State ID Updated]],"Not Found",0)</f>
        <v>R1011</v>
      </c>
    </row>
    <row r="1409" spans="1:17" x14ac:dyDescent="0.3">
      <c r="A1409" s="14" t="s">
        <v>93</v>
      </c>
      <c r="B1409" t="str" cm="1">
        <f t="array" ref="B1409">_xlfn.XLOOKUP($A1409,CustomersName[[#All],[Customer ID]],CustomersName[[#All],[First Name]],"Not Found",0)</f>
        <v>Matthew</v>
      </c>
      <c r="C1409" cm="1">
        <f t="array" ref="C1409">_xlfn.XLOOKUP($A1409,MedExam_Table[[#Headers],[#Data],[Customer ID]],MedExam_Table[[#Headers],[#Data],[BMI]],"Not Found",0)</f>
        <v>19.8</v>
      </c>
      <c r="D1409" cm="1">
        <f t="array" ref="D1409">_xlfn.XLOOKUP($A1409,MedExam_Table[[#Headers],[#Data],[Customer ID]],MedExam_Table[[#Headers],[#Data],[HBA1C]],"Not Found",0)</f>
        <v>5.12</v>
      </c>
      <c r="E1409" t="str" cm="1">
        <f t="array" ref="E1409">_xlfn.XLOOKUP($A1409,MedExam_Table[[#Headers],[#Data],[Customer ID]],MedExam_Table[[#Headers],[#Data],[Heart Issues Updated]],"Not Found",0)</f>
        <v>No</v>
      </c>
      <c r="F1409" t="str" cm="1">
        <f t="array" ref="F1409">_xlfn.XLOOKUP($A1409,MedExam_Table[[#Headers],[#Data],[Customer ID]],MedExam_Table[[#Headers],[#Data],[Any Transplants Update]],"Not Found",0)</f>
        <v>No</v>
      </c>
      <c r="G1409" t="str" cm="1">
        <f t="array" ref="G1409">_xlfn.XLOOKUP($A1409,MedExam_Table[[#Headers],[#Data],[Customer ID]],MedExam_Table[[#Headers],[#Data],[Cancer history]],"Not Found",0)</f>
        <v>Yes</v>
      </c>
      <c r="H1409" cm="1">
        <f t="array" ref="H1409">_xlfn.XLOOKUP($A1409,MedExam_Table[[#Headers],[#Data],[Customer ID]],MedExam_Table[[#Headers],[#Data],[NumberOfMajorSurgeries_updated]],"Not Found",0)</f>
        <v>1</v>
      </c>
      <c r="I1409" t="str" cm="1">
        <f t="array" ref="I1409">_xlfn.XLOOKUP($A1409,MedExam_Table[[#Headers],[#Data],[Customer ID]],MedExam_Table[[#Headers],[#Data],[Smoker Updated]],"Not Found",0)</f>
        <v>No</v>
      </c>
      <c r="J1409" t="str" cm="1">
        <f t="array" ref="J1409">_xlfn.XLOOKUP($A1409,MedExam_Table[[#Headers],[#Data],[Customer ID]],MedExam_Table[[#Headers],[#Data],[Weight Status]],"Not Found",0)</f>
        <v>NormalWeight</v>
      </c>
      <c r="K1409" t="str" cm="1">
        <f t="array" ref="K1409">_xlfn.XLOOKUP($A1409,MedExam_Table[[#Headers],[#Data],[Customer ID]],MedExam_Table[[#Headers],[#Data],[Diabetes Status]],"Not Found",0)</f>
        <v>Normal</v>
      </c>
      <c r="L1409" cm="1">
        <f t="array" ref="L1409">_xlfn.XLOOKUP($A1409,Hospitalisation_table[[#All],[Customer ID]],Hospitalisation_table[[#All],[Customer Age]],"Not Found",0)</f>
        <v>19</v>
      </c>
      <c r="M1409" t="str" cm="1">
        <f t="array" ref="M1409">_xlfn.XLOOKUP($A1409,Hospitalisation_table[[#All],[Customer ID]],Hospitalisation_table[[#All],[Date of Birth]],"Not Found",0)</f>
        <v>2-Aug-2003</v>
      </c>
      <c r="N1409" s="22" cm="1">
        <f t="array" ref="N1409">_xlfn.XLOOKUP($A1409,Hospitalisation_table[[#All],[Customer ID]],Hospitalisation_table[[#All],[charges]],"Not Found",0)</f>
        <v>1241.57</v>
      </c>
      <c r="O1409" t="str" cm="1">
        <f t="array" ref="O1409">_xlfn.XLOOKUP($A1409,Hospitalisation_table[[#All],[Customer ID]],Hospitalisation_table[[#All],[Hospital tier_Updated]],"Not Found",0)</f>
        <v>tier - 2</v>
      </c>
      <c r="P1409" t="str" cm="1">
        <f t="array" ref="P1409">_xlfn.XLOOKUP($A1409,Hospitalisation_table[[#All],[Customer ID]],Hospitalisation_table[[#All],[City tier_updated]],"Not Found",0)</f>
        <v>tier - 2</v>
      </c>
      <c r="Q1409" t="str" cm="1">
        <f t="array" ref="Q1409">_xlfn.XLOOKUP($A1409,Hospitalisation_table[[#All],[Customer ID]],Hospitalisation_table[[#All],[State ID Updated]],"Not Found",0)</f>
        <v>R1011</v>
      </c>
    </row>
    <row r="1410" spans="1:17" x14ac:dyDescent="0.3">
      <c r="A1410" s="13" t="s">
        <v>92</v>
      </c>
      <c r="B1410" t="str" cm="1">
        <f t="array" ref="B1410">_xlfn.XLOOKUP($A1410,CustomersName[[#All],[Customer ID]],CustomersName[[#All],[First Name]],"Not Found",0)</f>
        <v>Elhzabeth S.</v>
      </c>
      <c r="C1410" cm="1">
        <f t="array" ref="C1410">_xlfn.XLOOKUP($A1410,MedExam_Table[[#Headers],[#Data],[Customer ID]],MedExam_Table[[#Headers],[#Data],[BMI]],"Not Found",0)</f>
        <v>21.87</v>
      </c>
      <c r="D1410" cm="1">
        <f t="array" ref="D1410">_xlfn.XLOOKUP($A1410,MedExam_Table[[#Headers],[#Data],[Customer ID]],MedExam_Table[[#Headers],[#Data],[HBA1C]],"Not Found",0)</f>
        <v>8.59</v>
      </c>
      <c r="E1410" t="str" cm="1">
        <f t="array" ref="E1410">_xlfn.XLOOKUP($A1410,MedExam_Table[[#Headers],[#Data],[Customer ID]],MedExam_Table[[#Headers],[#Data],[Heart Issues Updated]],"Not Found",0)</f>
        <v>No</v>
      </c>
      <c r="F1410" t="str" cm="1">
        <f t="array" ref="F1410">_xlfn.XLOOKUP($A1410,MedExam_Table[[#Headers],[#Data],[Customer ID]],MedExam_Table[[#Headers],[#Data],[Any Transplants Update]],"Not Found",0)</f>
        <v>No</v>
      </c>
      <c r="G1410" t="str" cm="1">
        <f t="array" ref="G1410">_xlfn.XLOOKUP($A1410,MedExam_Table[[#Headers],[#Data],[Customer ID]],MedExam_Table[[#Headers],[#Data],[Cancer history]],"Not Found",0)</f>
        <v>No</v>
      </c>
      <c r="H1410" cm="1">
        <f t="array" ref="H1410">_xlfn.XLOOKUP($A1410,MedExam_Table[[#Headers],[#Data],[Customer ID]],MedExam_Table[[#Headers],[#Data],[NumberOfMajorSurgeries_updated]],"Not Found",0)</f>
        <v>0</v>
      </c>
      <c r="I1410" t="str" cm="1">
        <f t="array" ref="I1410">_xlfn.XLOOKUP($A1410,MedExam_Table[[#Headers],[#Data],[Customer ID]],MedExam_Table[[#Headers],[#Data],[Smoker Updated]],"Not Found",0)</f>
        <v>No</v>
      </c>
      <c r="J1410" t="str" cm="1">
        <f t="array" ref="J1410">_xlfn.XLOOKUP($A1410,MedExam_Table[[#Headers],[#Data],[Customer ID]],MedExam_Table[[#Headers],[#Data],[Weight Status]],"Not Found",0)</f>
        <v>NormalWeight</v>
      </c>
      <c r="K1410" t="str" cm="1">
        <f t="array" ref="K1410">_xlfn.XLOOKUP($A1410,MedExam_Table[[#Headers],[#Data],[Customer ID]],MedExam_Table[[#Headers],[#Data],[Diabetes Status]],"Not Found",0)</f>
        <v>Diabetes</v>
      </c>
      <c r="L1410" cm="1">
        <f t="array" ref="L1410">_xlfn.XLOOKUP($A1410,Hospitalisation_table[[#All],[Customer ID]],Hospitalisation_table[[#All],[Customer Age]],"Not Found",0)</f>
        <v>20</v>
      </c>
      <c r="M1410" t="str" cm="1">
        <f t="array" ref="M1410">_xlfn.XLOOKUP($A1410,Hospitalisation_table[[#All],[Customer ID]],Hospitalisation_table[[#All],[Date of Birth]],"Not Found",0)</f>
        <v>1-Jul-2002</v>
      </c>
      <c r="N1410" s="22" cm="1">
        <f t="array" ref="N1410">_xlfn.XLOOKUP($A1410,Hospitalisation_table[[#All],[Customer ID]],Hospitalisation_table[[#All],[charges]],"Not Found",0)</f>
        <v>1241</v>
      </c>
      <c r="O1410" t="str" cm="1">
        <f t="array" ref="O1410">_xlfn.XLOOKUP($A1410,Hospitalisation_table[[#All],[Customer ID]],Hospitalisation_table[[#All],[Hospital tier_Updated]],"Not Found",0)</f>
        <v>tier - 2</v>
      </c>
      <c r="P1410" t="str" cm="1">
        <f t="array" ref="P1410">_xlfn.XLOOKUP($A1410,Hospitalisation_table[[#All],[Customer ID]],Hospitalisation_table[[#All],[City tier_updated]],"Not Found",0)</f>
        <v>tier - 2</v>
      </c>
      <c r="Q1410" t="str" cm="1">
        <f t="array" ref="Q1410">_xlfn.XLOOKUP($A1410,Hospitalisation_table[[#All],[Customer ID]],Hospitalisation_table[[#All],[State ID Updated]],"Not Found",0)</f>
        <v>R1013</v>
      </c>
    </row>
    <row r="1411" spans="1:17" x14ac:dyDescent="0.3">
      <c r="A1411" s="14" t="s">
        <v>91</v>
      </c>
      <c r="B1411" t="str" cm="1">
        <f t="array" ref="B1411">_xlfn.XLOOKUP($A1411,CustomersName[[#All],[Customer ID]],CustomersName[[#All],[First Name]],"Not Found",0)</f>
        <v>Katie</v>
      </c>
      <c r="C1411" cm="1">
        <f t="array" ref="C1411">_xlfn.XLOOKUP($A1411,MedExam_Table[[#Headers],[#Data],[Customer ID]],MedExam_Table[[#Headers],[#Data],[BMI]],"Not Found",0)</f>
        <v>16.600000000000001</v>
      </c>
      <c r="D1411" cm="1">
        <f t="array" ref="D1411">_xlfn.XLOOKUP($A1411,MedExam_Table[[#Headers],[#Data],[Customer ID]],MedExam_Table[[#Headers],[#Data],[HBA1C]],"Not Found",0)</f>
        <v>5.87</v>
      </c>
      <c r="E1411" t="str" cm="1">
        <f t="array" ref="E1411">_xlfn.XLOOKUP($A1411,MedExam_Table[[#Headers],[#Data],[Customer ID]],MedExam_Table[[#Headers],[#Data],[Heart Issues Updated]],"Not Found",0)</f>
        <v>No</v>
      </c>
      <c r="F1411" t="str" cm="1">
        <f t="array" ref="F1411">_xlfn.XLOOKUP($A1411,MedExam_Table[[#Headers],[#Data],[Customer ID]],MedExam_Table[[#Headers],[#Data],[Any Transplants Update]],"Not Found",0)</f>
        <v>No</v>
      </c>
      <c r="G1411" t="str" cm="1">
        <f t="array" ref="G1411">_xlfn.XLOOKUP($A1411,MedExam_Table[[#Headers],[#Data],[Customer ID]],MedExam_Table[[#Headers],[#Data],[Cancer history]],"Not Found",0)</f>
        <v>No</v>
      </c>
      <c r="H1411" cm="1">
        <f t="array" ref="H1411">_xlfn.XLOOKUP($A1411,MedExam_Table[[#Headers],[#Data],[Customer ID]],MedExam_Table[[#Headers],[#Data],[NumberOfMajorSurgeries_updated]],"Not Found",0)</f>
        <v>1</v>
      </c>
      <c r="I1411" t="str" cm="1">
        <f t="array" ref="I1411">_xlfn.XLOOKUP($A1411,MedExam_Table[[#Headers],[#Data],[Customer ID]],MedExam_Table[[#Headers],[#Data],[Smoker Updated]],"Not Found",0)</f>
        <v>No</v>
      </c>
      <c r="J1411" t="str" cm="1">
        <f t="array" ref="J1411">_xlfn.XLOOKUP($A1411,MedExam_Table[[#Headers],[#Data],[Customer ID]],MedExam_Table[[#Headers],[#Data],[Weight Status]],"Not Found",0)</f>
        <v>Underweight</v>
      </c>
      <c r="K1411" t="str" cm="1">
        <f t="array" ref="K1411">_xlfn.XLOOKUP($A1411,MedExam_Table[[#Headers],[#Data],[Customer ID]],MedExam_Table[[#Headers],[#Data],[Diabetes Status]],"Not Found",0)</f>
        <v>Prediabetes</v>
      </c>
      <c r="L1411" cm="1">
        <f t="array" ref="L1411">_xlfn.XLOOKUP($A1411,Hospitalisation_table[[#All],[Customer ID]],Hospitalisation_table[[#All],[Customer Age]],"Not Found",0)</f>
        <v>24</v>
      </c>
      <c r="M1411" t="str" cm="1">
        <f t="array" ref="M1411">_xlfn.XLOOKUP($A1411,Hospitalisation_table[[#All],[Customer ID]],Hospitalisation_table[[#All],[Date of Birth]],"Not Found",0)</f>
        <v>11-Oct-1998</v>
      </c>
      <c r="N1411" s="22" cm="1">
        <f t="array" ref="N1411">_xlfn.XLOOKUP($A1411,Hospitalisation_table[[#All],[Customer ID]],Hospitalisation_table[[#All],[charges]],"Not Found",0)</f>
        <v>1240</v>
      </c>
      <c r="O1411" t="str" cm="1">
        <f t="array" ref="O1411">_xlfn.XLOOKUP($A1411,Hospitalisation_table[[#All],[Customer ID]],Hospitalisation_table[[#All],[Hospital tier_Updated]],"Not Found",0)</f>
        <v>tier - 2</v>
      </c>
      <c r="P1411" t="str" cm="1">
        <f t="array" ref="P1411">_xlfn.XLOOKUP($A1411,Hospitalisation_table[[#All],[Customer ID]],Hospitalisation_table[[#All],[City tier_updated]],"Not Found",0)</f>
        <v>tier - 1</v>
      </c>
      <c r="Q1411" t="str" cm="1">
        <f t="array" ref="Q1411">_xlfn.XLOOKUP($A1411,Hospitalisation_table[[#All],[Customer ID]],Hospitalisation_table[[#All],[State ID Updated]],"Not Found",0)</f>
        <v>R1012</v>
      </c>
    </row>
    <row r="1412" spans="1:17" x14ac:dyDescent="0.3">
      <c r="A1412" s="13" t="s">
        <v>90</v>
      </c>
      <c r="B1412" t="str" cm="1">
        <f t="array" ref="B1412">_xlfn.XLOOKUP($A1412,CustomersName[[#All],[Customer ID]],CustomersName[[#All],[First Name]],"Not Found",0)</f>
        <v>Christi A.</v>
      </c>
      <c r="C1412" cm="1">
        <f t="array" ref="C1412">_xlfn.XLOOKUP($A1412,MedExam_Table[[#Headers],[#Data],[Customer ID]],MedExam_Table[[#Headers],[#Data],[BMI]],"Not Found",0)</f>
        <v>21.98</v>
      </c>
      <c r="D1412" cm="1">
        <f t="array" ref="D1412">_xlfn.XLOOKUP($A1412,MedExam_Table[[#Headers],[#Data],[Customer ID]],MedExam_Table[[#Headers],[#Data],[HBA1C]],"Not Found",0)</f>
        <v>7.03</v>
      </c>
      <c r="E1412" t="str" cm="1">
        <f t="array" ref="E1412">_xlfn.XLOOKUP($A1412,MedExam_Table[[#Headers],[#Data],[Customer ID]],MedExam_Table[[#Headers],[#Data],[Heart Issues Updated]],"Not Found",0)</f>
        <v>No</v>
      </c>
      <c r="F1412" t="str" cm="1">
        <f t="array" ref="F1412">_xlfn.XLOOKUP($A1412,MedExam_Table[[#Headers],[#Data],[Customer ID]],MedExam_Table[[#Headers],[#Data],[Any Transplants Update]],"Not Found",0)</f>
        <v>No</v>
      </c>
      <c r="G1412" t="str" cm="1">
        <f t="array" ref="G1412">_xlfn.XLOOKUP($A1412,MedExam_Table[[#Headers],[#Data],[Customer ID]],MedExam_Table[[#Headers],[#Data],[Cancer history]],"Not Found",0)</f>
        <v>No</v>
      </c>
      <c r="H1412" cm="1">
        <f t="array" ref="H1412">_xlfn.XLOOKUP($A1412,MedExam_Table[[#Headers],[#Data],[Customer ID]],MedExam_Table[[#Headers],[#Data],[NumberOfMajorSurgeries_updated]],"Not Found",0)</f>
        <v>0</v>
      </c>
      <c r="I1412" t="str" cm="1">
        <f t="array" ref="I1412">_xlfn.XLOOKUP($A1412,MedExam_Table[[#Headers],[#Data],[Customer ID]],MedExam_Table[[#Headers],[#Data],[Smoker Updated]],"Not Found",0)</f>
        <v>No</v>
      </c>
      <c r="J1412" t="str" cm="1">
        <f t="array" ref="J1412">_xlfn.XLOOKUP($A1412,MedExam_Table[[#Headers],[#Data],[Customer ID]],MedExam_Table[[#Headers],[#Data],[Weight Status]],"Not Found",0)</f>
        <v>NormalWeight</v>
      </c>
      <c r="K1412" t="str" cm="1">
        <f t="array" ref="K1412">_xlfn.XLOOKUP($A1412,MedExam_Table[[#Headers],[#Data],[Customer ID]],MedExam_Table[[#Headers],[#Data],[Diabetes Status]],"Not Found",0)</f>
        <v>Diabetes</v>
      </c>
      <c r="L1412" cm="1">
        <f t="array" ref="L1412">_xlfn.XLOOKUP($A1412,Hospitalisation_table[[#All],[Customer ID]],Hospitalisation_table[[#All],[Customer Age]],"Not Found",0)</f>
        <v>20</v>
      </c>
      <c r="M1412" t="str" cm="1">
        <f t="array" ref="M1412">_xlfn.XLOOKUP($A1412,Hospitalisation_table[[#All],[Customer ID]],Hospitalisation_table[[#All],[Date of Birth]],"Not Found",0)</f>
        <v>12-Dec-2002</v>
      </c>
      <c r="N1412" s="22" cm="1">
        <f t="array" ref="N1412">_xlfn.XLOOKUP($A1412,Hospitalisation_table[[#All],[Customer ID]],Hospitalisation_table[[#All],[charges]],"Not Found",0)</f>
        <v>1237</v>
      </c>
      <c r="O1412" t="str" cm="1">
        <f t="array" ref="O1412">_xlfn.XLOOKUP($A1412,Hospitalisation_table[[#All],[Customer ID]],Hospitalisation_table[[#All],[Hospital tier_Updated]],"Not Found",0)</f>
        <v>tier - 2</v>
      </c>
      <c r="P1412" t="str" cm="1">
        <f t="array" ref="P1412">_xlfn.XLOOKUP($A1412,Hospitalisation_table[[#All],[Customer ID]],Hospitalisation_table[[#All],[City tier_updated]],"Not Found",0)</f>
        <v>tier - 2</v>
      </c>
      <c r="Q1412" t="str" cm="1">
        <f t="array" ref="Q1412">_xlfn.XLOOKUP($A1412,Hospitalisation_table[[#All],[Customer ID]],Hospitalisation_table[[#All],[State ID Updated]],"Not Found",0)</f>
        <v>R1013</v>
      </c>
    </row>
    <row r="1413" spans="1:17" x14ac:dyDescent="0.3">
      <c r="A1413" s="14" t="s">
        <v>89</v>
      </c>
      <c r="B1413" t="str" cm="1">
        <f t="array" ref="B1413">_xlfn.XLOOKUP($A1413,CustomersName[[#All],[Customer ID]],CustomersName[[#All],[First Name]],"Not Found",0)</f>
        <v>Sandha K.</v>
      </c>
      <c r="C1413" cm="1">
        <f t="array" ref="C1413">_xlfn.XLOOKUP($A1413,MedExam_Table[[#Headers],[#Data],[Customer ID]],MedExam_Table[[#Headers],[#Data],[BMI]],"Not Found",0)</f>
        <v>19.7</v>
      </c>
      <c r="D1413" cm="1">
        <f t="array" ref="D1413">_xlfn.XLOOKUP($A1413,MedExam_Table[[#Headers],[#Data],[Customer ID]],MedExam_Table[[#Headers],[#Data],[HBA1C]],"Not Found",0)</f>
        <v>5.51</v>
      </c>
      <c r="E1413" t="str" cm="1">
        <f t="array" ref="E1413">_xlfn.XLOOKUP($A1413,MedExam_Table[[#Headers],[#Data],[Customer ID]],MedExam_Table[[#Headers],[#Data],[Heart Issues Updated]],"Not Found",0)</f>
        <v>No</v>
      </c>
      <c r="F1413" t="str" cm="1">
        <f t="array" ref="F1413">_xlfn.XLOOKUP($A1413,MedExam_Table[[#Headers],[#Data],[Customer ID]],MedExam_Table[[#Headers],[#Data],[Any Transplants Update]],"Not Found",0)</f>
        <v>No</v>
      </c>
      <c r="G1413" t="str" cm="1">
        <f t="array" ref="G1413">_xlfn.XLOOKUP($A1413,MedExam_Table[[#Headers],[#Data],[Customer ID]],MedExam_Table[[#Headers],[#Data],[Cancer history]],"Not Found",0)</f>
        <v>No</v>
      </c>
      <c r="H1413" cm="1">
        <f t="array" ref="H1413">_xlfn.XLOOKUP($A1413,MedExam_Table[[#Headers],[#Data],[Customer ID]],MedExam_Table[[#Headers],[#Data],[NumberOfMajorSurgeries_updated]],"Not Found",0)</f>
        <v>1</v>
      </c>
      <c r="I1413" t="str" cm="1">
        <f t="array" ref="I1413">_xlfn.XLOOKUP($A1413,MedExam_Table[[#Headers],[#Data],[Customer ID]],MedExam_Table[[#Headers],[#Data],[Smoker Updated]],"Not Found",0)</f>
        <v>No</v>
      </c>
      <c r="J1413" t="str" cm="1">
        <f t="array" ref="J1413">_xlfn.XLOOKUP($A1413,MedExam_Table[[#Headers],[#Data],[Customer ID]],MedExam_Table[[#Headers],[#Data],[Weight Status]],"Not Found",0)</f>
        <v>NormalWeight</v>
      </c>
      <c r="K1413" t="str" cm="1">
        <f t="array" ref="K1413">_xlfn.XLOOKUP($A1413,MedExam_Table[[#Headers],[#Data],[Customer ID]],MedExam_Table[[#Headers],[#Data],[Diabetes Status]],"Not Found",0)</f>
        <v>Normal</v>
      </c>
      <c r="L1413" cm="1">
        <f t="array" ref="L1413">_xlfn.XLOOKUP($A1413,Hospitalisation_table[[#All],[Customer ID]],Hospitalisation_table[[#All],[Customer Age]],"Not Found",0)</f>
        <v>24</v>
      </c>
      <c r="M1413" t="str" cm="1">
        <f t="array" ref="M1413">_xlfn.XLOOKUP($A1413,Hospitalisation_table[[#All],[Customer ID]],Hospitalisation_table[[#All],[Date of Birth]],"Not Found",0)</f>
        <v>13-Jul-1998</v>
      </c>
      <c r="N1413" s="22" cm="1">
        <f t="array" ref="N1413">_xlfn.XLOOKUP($A1413,Hospitalisation_table[[#All],[Customer ID]],Hospitalisation_table[[#All],[charges]],"Not Found",0)</f>
        <v>1234</v>
      </c>
      <c r="O1413" t="str" cm="1">
        <f t="array" ref="O1413">_xlfn.XLOOKUP($A1413,Hospitalisation_table[[#All],[Customer ID]],Hospitalisation_table[[#All],[Hospital tier_Updated]],"Not Found",0)</f>
        <v>tier - 2</v>
      </c>
      <c r="P1413" t="str" cm="1">
        <f t="array" ref="P1413">_xlfn.XLOOKUP($A1413,Hospitalisation_table[[#All],[Customer ID]],Hospitalisation_table[[#All],[City tier_updated]],"Not Found",0)</f>
        <v>tier - 1</v>
      </c>
      <c r="Q1413" t="str" cm="1">
        <f t="array" ref="Q1413">_xlfn.XLOOKUP($A1413,Hospitalisation_table[[#All],[Customer ID]],Hospitalisation_table[[#All],[State ID Updated]],"Not Found",0)</f>
        <v>R1013</v>
      </c>
    </row>
    <row r="1414" spans="1:17" x14ac:dyDescent="0.3">
      <c r="A1414" s="13" t="s">
        <v>2146</v>
      </c>
      <c r="B1414" t="str" cm="1">
        <f t="array" ref="B1414">_xlfn.XLOOKUP($A1414,CustomersName[[#All],[Customer ID]],CustomersName[[#All],[First Name]],"Not Found",0)</f>
        <v>Mhrian M.</v>
      </c>
      <c r="C1414" cm="1">
        <f t="array" ref="C1414">_xlfn.XLOOKUP($A1414,MedExam_Table[[#Headers],[#Data],[Customer ID]],MedExam_Table[[#Headers],[#Data],[BMI]],"Not Found",0)</f>
        <v>52.66</v>
      </c>
      <c r="D1414" cm="1">
        <f t="array" ref="D1414">_xlfn.XLOOKUP($A1414,MedExam_Table[[#Headers],[#Data],[Customer ID]],MedExam_Table[[#Headers],[#Data],[HBA1C]],"Not Found",0)</f>
        <v>4.45</v>
      </c>
      <c r="E1414" t="str" cm="1">
        <f t="array" ref="E1414">_xlfn.XLOOKUP($A1414,MedExam_Table[[#Headers],[#Data],[Customer ID]],MedExam_Table[[#Headers],[#Data],[Heart Issues Updated]],"Not Found",0)</f>
        <v>No</v>
      </c>
      <c r="F1414" t="str" cm="1">
        <f t="array" ref="F1414">_xlfn.XLOOKUP($A1414,MedExam_Table[[#Headers],[#Data],[Customer ID]],MedExam_Table[[#Headers],[#Data],[Any Transplants Update]],"Not Found",0)</f>
        <v>No</v>
      </c>
      <c r="G1414" t="str" cm="1">
        <f t="array" ref="G1414">_xlfn.XLOOKUP($A1414,MedExam_Table[[#Headers],[#Data],[Customer ID]],MedExam_Table[[#Headers],[#Data],[Cancer history]],"Not Found",0)</f>
        <v>No</v>
      </c>
      <c r="H1414" cm="1">
        <f t="array" ref="H1414">_xlfn.XLOOKUP($A1414,MedExam_Table[[#Headers],[#Data],[Customer ID]],MedExam_Table[[#Headers],[#Data],[NumberOfMajorSurgeries_updated]],"Not Found",0)</f>
        <v>1</v>
      </c>
      <c r="I1414" t="str" cm="1">
        <f t="array" ref="I1414">_xlfn.XLOOKUP($A1414,MedExam_Table[[#Headers],[#Data],[Customer ID]],MedExam_Table[[#Headers],[#Data],[Smoker Updated]],"Not Found",0)</f>
        <v>Yes</v>
      </c>
      <c r="J1414" t="str" cm="1">
        <f t="array" ref="J1414">_xlfn.XLOOKUP($A1414,MedExam_Table[[#Headers],[#Data],[Customer ID]],MedExam_Table[[#Headers],[#Data],[Weight Status]],"Not Found",0)</f>
        <v>Obesity</v>
      </c>
      <c r="K1414" t="str" cm="1">
        <f t="array" ref="K1414">_xlfn.XLOOKUP($A1414,MedExam_Table[[#Headers],[#Data],[Customer ID]],MedExam_Table[[#Headers],[#Data],[Diabetes Status]],"Not Found",0)</f>
        <v>Normal</v>
      </c>
      <c r="L1414" cm="1">
        <f t="array" ref="L1414">_xlfn.XLOOKUP($A1414,Hospitalisation_table[[#All],[Customer ID]],Hospitalisation_table[[#All],[Customer Age]],"Not Found",0)</f>
        <v>24</v>
      </c>
      <c r="M1414" t="str" cm="1">
        <f t="array" ref="M1414">_xlfn.XLOOKUP($A1414,Hospitalisation_table[[#All],[Customer ID]],Hospitalisation_table[[#All],[Date of Birth]],"Not Found",0)</f>
        <v>22-Aug-1998</v>
      </c>
      <c r="N1414" s="22" cm="1">
        <f t="array" ref="N1414">_xlfn.XLOOKUP($A1414,Hospitalisation_table[[#All],[Customer ID]],Hospitalisation_table[[#All],[charges]],"Not Found",0)</f>
        <v>34976.42</v>
      </c>
      <c r="O1414" t="str" cm="1">
        <f t="array" ref="O1414">_xlfn.XLOOKUP($A1414,Hospitalisation_table[[#All],[Customer ID]],Hospitalisation_table[[#All],[Hospital tier_Updated]],"Not Found",0)</f>
        <v>tier - 2</v>
      </c>
      <c r="P1414" t="str" cm="1">
        <f t="array" ref="P1414">_xlfn.XLOOKUP($A1414,Hospitalisation_table[[#All],[Customer ID]],Hospitalisation_table[[#All],[City tier_updated]],"Not Found",0)</f>
        <v>tier - 1</v>
      </c>
      <c r="Q1414" t="str" cm="1">
        <f t="array" ref="Q1414">_xlfn.XLOOKUP($A1414,Hospitalisation_table[[#All],[Customer ID]],Hospitalisation_table[[#All],[State ID Updated]],"Not Found",0)</f>
        <v>R1011</v>
      </c>
    </row>
    <row r="1415" spans="1:17" x14ac:dyDescent="0.3">
      <c r="A1415" s="14" t="s">
        <v>88</v>
      </c>
      <c r="B1415" t="str" cm="1">
        <f t="array" ref="B1415">_xlfn.XLOOKUP($A1415,CustomersName[[#All],[Customer ID]],CustomersName[[#All],[First Name]],"Not Found",0)</f>
        <v>Katharine</v>
      </c>
      <c r="C1415" cm="1">
        <f t="array" ref="C1415">_xlfn.XLOOKUP($A1415,MedExam_Table[[#Headers],[#Data],[Customer ID]],MedExam_Table[[#Headers],[#Data],[BMI]],"Not Found",0)</f>
        <v>19.21</v>
      </c>
      <c r="D1415" cm="1">
        <f t="array" ref="D1415">_xlfn.XLOOKUP($A1415,MedExam_Table[[#Headers],[#Data],[Customer ID]],MedExam_Table[[#Headers],[#Data],[HBA1C]],"Not Found",0)</f>
        <v>4.76</v>
      </c>
      <c r="E1415" t="str" cm="1">
        <f t="array" ref="E1415">_xlfn.XLOOKUP($A1415,MedExam_Table[[#Headers],[#Data],[Customer ID]],MedExam_Table[[#Headers],[#Data],[Heart Issues Updated]],"Not Found",0)</f>
        <v>No</v>
      </c>
      <c r="F1415" t="str" cm="1">
        <f t="array" ref="F1415">_xlfn.XLOOKUP($A1415,MedExam_Table[[#Headers],[#Data],[Customer ID]],MedExam_Table[[#Headers],[#Data],[Any Transplants Update]],"Not Found",0)</f>
        <v>Yes</v>
      </c>
      <c r="G1415" t="str" cm="1">
        <f t="array" ref="G1415">_xlfn.XLOOKUP($A1415,MedExam_Table[[#Headers],[#Data],[Customer ID]],MedExam_Table[[#Headers],[#Data],[Cancer history]],"Not Found",0)</f>
        <v>No</v>
      </c>
      <c r="H1415" cm="1">
        <f t="array" ref="H1415">_xlfn.XLOOKUP($A1415,MedExam_Table[[#Headers],[#Data],[Customer ID]],MedExam_Table[[#Headers],[#Data],[NumberOfMajorSurgeries_updated]],"Not Found",0)</f>
        <v>1</v>
      </c>
      <c r="I1415" t="str" cm="1">
        <f t="array" ref="I1415">_xlfn.XLOOKUP($A1415,MedExam_Table[[#Headers],[#Data],[Customer ID]],MedExam_Table[[#Headers],[#Data],[Smoker Updated]],"Not Found",0)</f>
        <v>No</v>
      </c>
      <c r="J1415" t="str" cm="1">
        <f t="array" ref="J1415">_xlfn.XLOOKUP($A1415,MedExam_Table[[#Headers],[#Data],[Customer ID]],MedExam_Table[[#Headers],[#Data],[Weight Status]],"Not Found",0)</f>
        <v>NormalWeight</v>
      </c>
      <c r="K1415" t="str" cm="1">
        <f t="array" ref="K1415">_xlfn.XLOOKUP($A1415,MedExam_Table[[#Headers],[#Data],[Customer ID]],MedExam_Table[[#Headers],[#Data],[Diabetes Status]],"Not Found",0)</f>
        <v>Normal</v>
      </c>
      <c r="L1415" cm="1">
        <f t="array" ref="L1415">_xlfn.XLOOKUP($A1415,Hospitalisation_table[[#All],[Customer ID]],Hospitalisation_table[[#All],[Customer Age]],"Not Found",0)</f>
        <v>18</v>
      </c>
      <c r="M1415" t="str" cm="1">
        <f t="array" ref="M1415">_xlfn.XLOOKUP($A1415,Hospitalisation_table[[#All],[Customer ID]],Hospitalisation_table[[#All],[Date of Birth]],"Not Found",0)</f>
        <v>16-Oct-2004</v>
      </c>
      <c r="N1415" s="22" cm="1">
        <f t="array" ref="N1415">_xlfn.XLOOKUP($A1415,Hospitalisation_table[[#All],[Customer ID]],Hospitalisation_table[[#All],[charges]],"Not Found",0)</f>
        <v>1228</v>
      </c>
      <c r="O1415" t="str" cm="1">
        <f t="array" ref="O1415">_xlfn.XLOOKUP($A1415,Hospitalisation_table[[#All],[Customer ID]],Hospitalisation_table[[#All],[Hospital tier_Updated]],"Not Found",0)</f>
        <v>tier - 2</v>
      </c>
      <c r="P1415" t="str" cm="1">
        <f t="array" ref="P1415">_xlfn.XLOOKUP($A1415,Hospitalisation_table[[#All],[Customer ID]],Hospitalisation_table[[#All],[City tier_updated]],"Not Found",0)</f>
        <v>tier - 1</v>
      </c>
      <c r="Q1415" t="str" cm="1">
        <f t="array" ref="Q1415">_xlfn.XLOOKUP($A1415,Hospitalisation_table[[#All],[Customer ID]],Hospitalisation_table[[#All],[State ID Updated]],"Not Found",0)</f>
        <v>R1012</v>
      </c>
    </row>
    <row r="1416" spans="1:17" x14ac:dyDescent="0.3">
      <c r="A1416" s="13" t="s">
        <v>87</v>
      </c>
      <c r="B1416" t="str" cm="1">
        <f t="array" ref="B1416">_xlfn.XLOOKUP($A1416,CustomersName[[#All],[Customer ID]],CustomersName[[#All],[First Name]],"Not Found",0)</f>
        <v>Jerome</v>
      </c>
      <c r="C1416" cm="1">
        <f t="array" ref="C1416">_xlfn.XLOOKUP($A1416,MedExam_Table[[#Headers],[#Data],[Customer ID]],MedExam_Table[[#Headers],[#Data],[BMI]],"Not Found",0)</f>
        <v>19.3</v>
      </c>
      <c r="D1416" cm="1">
        <f t="array" ref="D1416">_xlfn.XLOOKUP($A1416,MedExam_Table[[#Headers],[#Data],[Customer ID]],MedExam_Table[[#Headers],[#Data],[HBA1C]],"Not Found",0)</f>
        <v>4.7</v>
      </c>
      <c r="E1416" t="str" cm="1">
        <f t="array" ref="E1416">_xlfn.XLOOKUP($A1416,MedExam_Table[[#Headers],[#Data],[Customer ID]],MedExam_Table[[#Headers],[#Data],[Heart Issues Updated]],"Not Found",0)</f>
        <v>No</v>
      </c>
      <c r="F1416" t="str" cm="1">
        <f t="array" ref="F1416">_xlfn.XLOOKUP($A1416,MedExam_Table[[#Headers],[#Data],[Customer ID]],MedExam_Table[[#Headers],[#Data],[Any Transplants Update]],"Not Found",0)</f>
        <v>Yes</v>
      </c>
      <c r="G1416" t="str" cm="1">
        <f t="array" ref="G1416">_xlfn.XLOOKUP($A1416,MedExam_Table[[#Headers],[#Data],[Customer ID]],MedExam_Table[[#Headers],[#Data],[Cancer history]],"Not Found",0)</f>
        <v>No</v>
      </c>
      <c r="H1416" cm="1">
        <f t="array" ref="H1416">_xlfn.XLOOKUP($A1416,MedExam_Table[[#Headers],[#Data],[Customer ID]],MedExam_Table[[#Headers],[#Data],[NumberOfMajorSurgeries_updated]],"Not Found",0)</f>
        <v>1</v>
      </c>
      <c r="I1416" t="str" cm="1">
        <f t="array" ref="I1416">_xlfn.XLOOKUP($A1416,MedExam_Table[[#Headers],[#Data],[Customer ID]],MedExam_Table[[#Headers],[#Data],[Smoker Updated]],"Not Found",0)</f>
        <v>No</v>
      </c>
      <c r="J1416" t="str" cm="1">
        <f t="array" ref="J1416">_xlfn.XLOOKUP($A1416,MedExam_Table[[#Headers],[#Data],[Customer ID]],MedExam_Table[[#Headers],[#Data],[Weight Status]],"Not Found",0)</f>
        <v>NormalWeight</v>
      </c>
      <c r="K1416" t="str" cm="1">
        <f t="array" ref="K1416">_xlfn.XLOOKUP($A1416,MedExam_Table[[#Headers],[#Data],[Customer ID]],MedExam_Table[[#Headers],[#Data],[Diabetes Status]],"Not Found",0)</f>
        <v>Normal</v>
      </c>
      <c r="L1416" cm="1">
        <f t="array" ref="L1416">_xlfn.XLOOKUP($A1416,Hospitalisation_table[[#All],[Customer ID]],Hospitalisation_table[[#All],[Customer Age]],"Not Found",0)</f>
        <v>18</v>
      </c>
      <c r="M1416" t="str" cm="1">
        <f t="array" ref="M1416">_xlfn.XLOOKUP($A1416,Hospitalisation_table[[#All],[Customer ID]],Hospitalisation_table[[#All],[Date of Birth]],"Not Found",0)</f>
        <v>9-Jul-2004</v>
      </c>
      <c r="N1416" s="22" cm="1">
        <f t="array" ref="N1416">_xlfn.XLOOKUP($A1416,Hospitalisation_table[[#All],[Customer ID]],Hospitalisation_table[[#All],[charges]],"Not Found",0)</f>
        <v>1224</v>
      </c>
      <c r="O1416" t="str" cm="1">
        <f t="array" ref="O1416">_xlfn.XLOOKUP($A1416,Hospitalisation_table[[#All],[Customer ID]],Hospitalisation_table[[#All],[Hospital tier_Updated]],"Not Found",0)</f>
        <v>tier - 2</v>
      </c>
      <c r="P1416" t="str" cm="1">
        <f t="array" ref="P1416">_xlfn.XLOOKUP($A1416,Hospitalisation_table[[#All],[Customer ID]],Hospitalisation_table[[#All],[City tier_updated]],"Not Found",0)</f>
        <v>tier - 1</v>
      </c>
      <c r="Q1416" t="str" cm="1">
        <f t="array" ref="Q1416">_xlfn.XLOOKUP($A1416,Hospitalisation_table[[#All],[Customer ID]],Hospitalisation_table[[#All],[State ID Updated]],"Not Found",0)</f>
        <v>R1013</v>
      </c>
    </row>
    <row r="1417" spans="1:17" x14ac:dyDescent="0.3">
      <c r="A1417" s="14" t="s">
        <v>86</v>
      </c>
      <c r="B1417" t="str" cm="1">
        <f t="array" ref="B1417">_xlfn.XLOOKUP($A1417,CustomersName[[#All],[Customer ID]],CustomersName[[#All],[First Name]],"Not Found",0)</f>
        <v>Jhlia R</v>
      </c>
      <c r="C1417" cm="1">
        <f t="array" ref="C1417">_xlfn.XLOOKUP($A1417,MedExam_Table[[#Headers],[#Data],[Customer ID]],MedExam_Table[[#Headers],[#Data],[BMI]],"Not Found",0)</f>
        <v>16.22</v>
      </c>
      <c r="D1417" cm="1">
        <f t="array" ref="D1417">_xlfn.XLOOKUP($A1417,MedExam_Table[[#Headers],[#Data],[Customer ID]],MedExam_Table[[#Headers],[#Data],[HBA1C]],"Not Found",0)</f>
        <v>6.21</v>
      </c>
      <c r="E1417" t="str" cm="1">
        <f t="array" ref="E1417">_xlfn.XLOOKUP($A1417,MedExam_Table[[#Headers],[#Data],[Customer ID]],MedExam_Table[[#Headers],[#Data],[Heart Issues Updated]],"Not Found",0)</f>
        <v>Yes</v>
      </c>
      <c r="F1417" t="str" cm="1">
        <f t="array" ref="F1417">_xlfn.XLOOKUP($A1417,MedExam_Table[[#Headers],[#Data],[Customer ID]],MedExam_Table[[#Headers],[#Data],[Any Transplants Update]],"Not Found",0)</f>
        <v>No</v>
      </c>
      <c r="G1417" t="str" cm="1">
        <f t="array" ref="G1417">_xlfn.XLOOKUP($A1417,MedExam_Table[[#Headers],[#Data],[Customer ID]],MedExam_Table[[#Headers],[#Data],[Cancer history]],"Not Found",0)</f>
        <v>No</v>
      </c>
      <c r="H1417" cm="1">
        <f t="array" ref="H1417">_xlfn.XLOOKUP($A1417,MedExam_Table[[#Headers],[#Data],[Customer ID]],MedExam_Table[[#Headers],[#Data],[NumberOfMajorSurgeries_updated]],"Not Found",0)</f>
        <v>0</v>
      </c>
      <c r="I1417" t="str" cm="1">
        <f t="array" ref="I1417">_xlfn.XLOOKUP($A1417,MedExam_Table[[#Headers],[#Data],[Customer ID]],MedExam_Table[[#Headers],[#Data],[Smoker Updated]],"Not Found",0)</f>
        <v>No</v>
      </c>
      <c r="J1417" t="str" cm="1">
        <f t="array" ref="J1417">_xlfn.XLOOKUP($A1417,MedExam_Table[[#Headers],[#Data],[Customer ID]],MedExam_Table[[#Headers],[#Data],[Weight Status]],"Not Found",0)</f>
        <v>Underweight</v>
      </c>
      <c r="K1417" t="str" cm="1">
        <f t="array" ref="K1417">_xlfn.XLOOKUP($A1417,MedExam_Table[[#Headers],[#Data],[Customer ID]],MedExam_Table[[#Headers],[#Data],[Diabetes Status]],"Not Found",0)</f>
        <v>Prediabetes</v>
      </c>
      <c r="L1417" cm="1">
        <f t="array" ref="L1417">_xlfn.XLOOKUP($A1417,Hospitalisation_table[[#All],[Customer ID]],Hospitalisation_table[[#All],[Customer Age]],"Not Found",0)</f>
        <v>26</v>
      </c>
      <c r="M1417" t="str" cm="1">
        <f t="array" ref="M1417">_xlfn.XLOOKUP($A1417,Hospitalisation_table[[#All],[Customer ID]],Hospitalisation_table[[#All],[Date of Birth]],"Not Found",0)</f>
        <v>4-Nov-1996</v>
      </c>
      <c r="N1417" s="22" cm="1">
        <f t="array" ref="N1417">_xlfn.XLOOKUP($A1417,Hospitalisation_table[[#All],[Customer ID]],Hospitalisation_table[[#All],[charges]],"Not Found",0)</f>
        <v>1220</v>
      </c>
      <c r="O1417" t="str" cm="1">
        <f t="array" ref="O1417">_xlfn.XLOOKUP($A1417,Hospitalisation_table[[#All],[Customer ID]],Hospitalisation_table[[#All],[Hospital tier_Updated]],"Not Found",0)</f>
        <v>tier - 2</v>
      </c>
      <c r="P1417" t="str" cm="1">
        <f t="array" ref="P1417">_xlfn.XLOOKUP($A1417,Hospitalisation_table[[#All],[Customer ID]],Hospitalisation_table[[#All],[City tier_updated]],"Not Found",0)</f>
        <v>tier - 3</v>
      </c>
      <c r="Q1417" t="str" cm="1">
        <f t="array" ref="Q1417">_xlfn.XLOOKUP($A1417,Hospitalisation_table[[#All],[Customer ID]],Hospitalisation_table[[#All],[State ID Updated]],"Not Found",0)</f>
        <v>R1012</v>
      </c>
    </row>
    <row r="1418" spans="1:17" x14ac:dyDescent="0.3">
      <c r="A1418" s="13" t="s">
        <v>85</v>
      </c>
      <c r="B1418" t="str" cm="1">
        <f t="array" ref="B1418">_xlfn.XLOOKUP($A1418,CustomersName[[#All],[Customer ID]],CustomersName[[#All],[First Name]],"Not Found",0)</f>
        <v>Sean Hhnry</v>
      </c>
      <c r="C1418" cm="1">
        <f t="array" ref="C1418">_xlfn.XLOOKUP($A1418,MedExam_Table[[#Headers],[#Data],[Customer ID]],MedExam_Table[[#Headers],[#Data],[BMI]],"Not Found",0)</f>
        <v>17.12</v>
      </c>
      <c r="D1418" cm="1">
        <f t="array" ref="D1418">_xlfn.XLOOKUP($A1418,MedExam_Table[[#Headers],[#Data],[Customer ID]],MedExam_Table[[#Headers],[#Data],[HBA1C]],"Not Found",0)</f>
        <v>4.5199999999999996</v>
      </c>
      <c r="E1418" t="str" cm="1">
        <f t="array" ref="E1418">_xlfn.XLOOKUP($A1418,MedExam_Table[[#Headers],[#Data],[Customer ID]],MedExam_Table[[#Headers],[#Data],[Heart Issues Updated]],"Not Found",0)</f>
        <v>No</v>
      </c>
      <c r="F1418" t="str" cm="1">
        <f t="array" ref="F1418">_xlfn.XLOOKUP($A1418,MedExam_Table[[#Headers],[#Data],[Customer ID]],MedExam_Table[[#Headers],[#Data],[Any Transplants Update]],"Not Found",0)</f>
        <v>Yes</v>
      </c>
      <c r="G1418" t="str" cm="1">
        <f t="array" ref="G1418">_xlfn.XLOOKUP($A1418,MedExam_Table[[#Headers],[#Data],[Customer ID]],MedExam_Table[[#Headers],[#Data],[Cancer history]],"Not Found",0)</f>
        <v>No</v>
      </c>
      <c r="H1418" cm="1">
        <f t="array" ref="H1418">_xlfn.XLOOKUP($A1418,MedExam_Table[[#Headers],[#Data],[Customer ID]],MedExam_Table[[#Headers],[#Data],[NumberOfMajorSurgeries_updated]],"Not Found",0)</f>
        <v>1</v>
      </c>
      <c r="I1418" t="str" cm="1">
        <f t="array" ref="I1418">_xlfn.XLOOKUP($A1418,MedExam_Table[[#Headers],[#Data],[Customer ID]],MedExam_Table[[#Headers],[#Data],[Smoker Updated]],"Not Found",0)</f>
        <v>No</v>
      </c>
      <c r="J1418" t="str" cm="1">
        <f t="array" ref="J1418">_xlfn.XLOOKUP($A1418,MedExam_Table[[#Headers],[#Data],[Customer ID]],MedExam_Table[[#Headers],[#Data],[Weight Status]],"Not Found",0)</f>
        <v>Underweight</v>
      </c>
      <c r="K1418" t="str" cm="1">
        <f t="array" ref="K1418">_xlfn.XLOOKUP($A1418,MedExam_Table[[#Headers],[#Data],[Customer ID]],MedExam_Table[[#Headers],[#Data],[Diabetes Status]],"Not Found",0)</f>
        <v>Normal</v>
      </c>
      <c r="L1418" cm="1">
        <f t="array" ref="L1418">_xlfn.XLOOKUP($A1418,Hospitalisation_table[[#All],[Customer ID]],Hospitalisation_table[[#All],[Customer Age]],"Not Found",0)</f>
        <v>19</v>
      </c>
      <c r="M1418" t="str" cm="1">
        <f t="array" ref="M1418">_xlfn.XLOOKUP($A1418,Hospitalisation_table[[#All],[Customer ID]],Hospitalisation_table[[#All],[Date of Birth]],"Not Found",0)</f>
        <v>2-Jun-2004</v>
      </c>
      <c r="N1418" s="22" cm="1">
        <f t="array" ref="N1418">_xlfn.XLOOKUP($A1418,Hospitalisation_table[[#All],[Customer ID]],Hospitalisation_table[[#All],[charges]],"Not Found",0)</f>
        <v>1210</v>
      </c>
      <c r="O1418" t="str" cm="1">
        <f t="array" ref="O1418">_xlfn.XLOOKUP($A1418,Hospitalisation_table[[#All],[Customer ID]],Hospitalisation_table[[#All],[Hospital tier_Updated]],"Not Found",0)</f>
        <v>tier - 2</v>
      </c>
      <c r="P1418" t="str" cm="1">
        <f t="array" ref="P1418">_xlfn.XLOOKUP($A1418,Hospitalisation_table[[#All],[Customer ID]],Hospitalisation_table[[#All],[City tier_updated]],"Not Found",0)</f>
        <v>tier - 1</v>
      </c>
      <c r="Q1418" t="str" cm="1">
        <f t="array" ref="Q1418">_xlfn.XLOOKUP($A1418,Hospitalisation_table[[#All],[Customer ID]],Hospitalisation_table[[#All],[State ID Updated]],"Not Found",0)</f>
        <v>R1013</v>
      </c>
    </row>
    <row r="1419" spans="1:17" x14ac:dyDescent="0.3">
      <c r="A1419" s="14" t="s">
        <v>84</v>
      </c>
      <c r="B1419" t="str" cm="1">
        <f t="array" ref="B1419">_xlfn.XLOOKUP($A1419,CustomersName[[#All],[Customer ID]],CustomersName[[#All],[First Name]],"Not Found",0)</f>
        <v>Rachel A.</v>
      </c>
      <c r="C1419" cm="1">
        <f t="array" ref="C1419">_xlfn.XLOOKUP($A1419,MedExam_Table[[#Headers],[#Data],[Customer ID]],MedExam_Table[[#Headers],[#Data],[BMI]],"Not Found",0)</f>
        <v>19.07</v>
      </c>
      <c r="D1419" cm="1">
        <f t="array" ref="D1419">_xlfn.XLOOKUP($A1419,MedExam_Table[[#Headers],[#Data],[Customer ID]],MedExam_Table[[#Headers],[#Data],[HBA1C]],"Not Found",0)</f>
        <v>5.45</v>
      </c>
      <c r="E1419" t="str" cm="1">
        <f t="array" ref="E1419">_xlfn.XLOOKUP($A1419,MedExam_Table[[#Headers],[#Data],[Customer ID]],MedExam_Table[[#Headers],[#Data],[Heart Issues Updated]],"Not Found",0)</f>
        <v>No</v>
      </c>
      <c r="F1419" t="str" cm="1">
        <f t="array" ref="F1419">_xlfn.XLOOKUP($A1419,MedExam_Table[[#Headers],[#Data],[Customer ID]],MedExam_Table[[#Headers],[#Data],[Any Transplants Update]],"Not Found",0)</f>
        <v>No</v>
      </c>
      <c r="G1419" t="str" cm="1">
        <f t="array" ref="G1419">_xlfn.XLOOKUP($A1419,MedExam_Table[[#Headers],[#Data],[Customer ID]],MedExam_Table[[#Headers],[#Data],[Cancer history]],"Not Found",0)</f>
        <v>No</v>
      </c>
      <c r="H1419" cm="1">
        <f t="array" ref="H1419">_xlfn.XLOOKUP($A1419,MedExam_Table[[#Headers],[#Data],[Customer ID]],MedExam_Table[[#Headers],[#Data],[NumberOfMajorSurgeries_updated]],"Not Found",0)</f>
        <v>1</v>
      </c>
      <c r="I1419" t="str" cm="1">
        <f t="array" ref="I1419">_xlfn.XLOOKUP($A1419,MedExam_Table[[#Headers],[#Data],[Customer ID]],MedExam_Table[[#Headers],[#Data],[Smoker Updated]],"Not Found",0)</f>
        <v>No</v>
      </c>
      <c r="J1419" t="str" cm="1">
        <f t="array" ref="J1419">_xlfn.XLOOKUP($A1419,MedExam_Table[[#Headers],[#Data],[Customer ID]],MedExam_Table[[#Headers],[#Data],[Weight Status]],"Not Found",0)</f>
        <v>NormalWeight</v>
      </c>
      <c r="K1419" t="str" cm="1">
        <f t="array" ref="K1419">_xlfn.XLOOKUP($A1419,MedExam_Table[[#Headers],[#Data],[Customer ID]],MedExam_Table[[#Headers],[#Data],[Diabetes Status]],"Not Found",0)</f>
        <v>Normal</v>
      </c>
      <c r="L1419" cm="1">
        <f t="array" ref="L1419">_xlfn.XLOOKUP($A1419,Hospitalisation_table[[#All],[Customer ID]],Hospitalisation_table[[#All],[Customer Age]],"Not Found",0)</f>
        <v>30</v>
      </c>
      <c r="M1419" t="str" cm="1">
        <f t="array" ref="M1419">_xlfn.XLOOKUP($A1419,Hospitalisation_table[[#All],[Customer ID]],Hospitalisation_table[[#All],[Date of Birth]],"Not Found",0)</f>
        <v>6-Oct-1992</v>
      </c>
      <c r="N1419" s="22" cm="1">
        <f t="array" ref="N1419">_xlfn.XLOOKUP($A1419,Hospitalisation_table[[#All],[Customer ID]],Hospitalisation_table[[#All],[charges]],"Not Found",0)</f>
        <v>1200.55</v>
      </c>
      <c r="O1419" t="str" cm="1">
        <f t="array" ref="O1419">_xlfn.XLOOKUP($A1419,Hospitalisation_table[[#All],[Customer ID]],Hospitalisation_table[[#All],[Hospital tier_Updated]],"Not Found",0)</f>
        <v>tier - 2</v>
      </c>
      <c r="P1419" t="str" cm="1">
        <f t="array" ref="P1419">_xlfn.XLOOKUP($A1419,Hospitalisation_table[[#All],[Customer ID]],Hospitalisation_table[[#All],[City tier_updated]],"Not Found",0)</f>
        <v>tier - 3</v>
      </c>
      <c r="Q1419" t="str" cm="1">
        <f t="array" ref="Q1419">_xlfn.XLOOKUP($A1419,Hospitalisation_table[[#All],[Customer ID]],Hospitalisation_table[[#All],[State ID Updated]],"Not Found",0)</f>
        <v>R1013</v>
      </c>
    </row>
    <row r="1420" spans="1:17" x14ac:dyDescent="0.3">
      <c r="A1420" s="13" t="s">
        <v>83</v>
      </c>
      <c r="B1420" t="str" cm="1">
        <f t="array" ref="B1420">_xlfn.XLOOKUP($A1420,CustomersName[[#All],[Customer ID]],CustomersName[[#All],[First Name]],"Not Found",0)</f>
        <v>Jim</v>
      </c>
      <c r="C1420" cm="1">
        <f t="array" ref="C1420">_xlfn.XLOOKUP($A1420,MedExam_Table[[#Headers],[#Data],[Customer ID]],MedExam_Table[[#Headers],[#Data],[BMI]],"Not Found",0)</f>
        <v>15.56</v>
      </c>
      <c r="D1420" cm="1">
        <f t="array" ref="D1420">_xlfn.XLOOKUP($A1420,MedExam_Table[[#Headers],[#Data],[Customer ID]],MedExam_Table[[#Headers],[#Data],[HBA1C]],"Not Found",0)</f>
        <v>4.42</v>
      </c>
      <c r="E1420" t="str" cm="1">
        <f t="array" ref="E1420">_xlfn.XLOOKUP($A1420,MedExam_Table[[#Headers],[#Data],[Customer ID]],MedExam_Table[[#Headers],[#Data],[Heart Issues Updated]],"Not Found",0)</f>
        <v>No</v>
      </c>
      <c r="F1420" t="str" cm="1">
        <f t="array" ref="F1420">_xlfn.XLOOKUP($A1420,MedExam_Table[[#Headers],[#Data],[Customer ID]],MedExam_Table[[#Headers],[#Data],[Any Transplants Update]],"Not Found",0)</f>
        <v>No</v>
      </c>
      <c r="G1420" t="str" cm="1">
        <f t="array" ref="G1420">_xlfn.XLOOKUP($A1420,MedExam_Table[[#Headers],[#Data],[Customer ID]],MedExam_Table[[#Headers],[#Data],[Cancer history]],"Not Found",0)</f>
        <v>No</v>
      </c>
      <c r="H1420" cm="1">
        <f t="array" ref="H1420">_xlfn.XLOOKUP($A1420,MedExam_Table[[#Headers],[#Data],[Customer ID]],MedExam_Table[[#Headers],[#Data],[NumberOfMajorSurgeries_updated]],"Not Found",0)</f>
        <v>0</v>
      </c>
      <c r="I1420" t="str" cm="1">
        <f t="array" ref="I1420">_xlfn.XLOOKUP($A1420,MedExam_Table[[#Headers],[#Data],[Customer ID]],MedExam_Table[[#Headers],[#Data],[Smoker Updated]],"Not Found",0)</f>
        <v>No</v>
      </c>
      <c r="J1420" t="str" cm="1">
        <f t="array" ref="J1420">_xlfn.XLOOKUP($A1420,MedExam_Table[[#Headers],[#Data],[Customer ID]],MedExam_Table[[#Headers],[#Data],[Weight Status]],"Not Found",0)</f>
        <v>Underweight</v>
      </c>
      <c r="K1420" t="str" cm="1">
        <f t="array" ref="K1420">_xlfn.XLOOKUP($A1420,MedExam_Table[[#Headers],[#Data],[Customer ID]],MedExam_Table[[#Headers],[#Data],[Diabetes Status]],"Not Found",0)</f>
        <v>Normal</v>
      </c>
      <c r="L1420" cm="1">
        <f t="array" ref="L1420">_xlfn.XLOOKUP($A1420,Hospitalisation_table[[#All],[Customer ID]],Hospitalisation_table[[#All],[Customer Age]],"Not Found",0)</f>
        <v>23</v>
      </c>
      <c r="M1420" t="str" cm="1">
        <f t="array" ref="M1420">_xlfn.XLOOKUP($A1420,Hospitalisation_table[[#All],[Customer ID]],Hospitalisation_table[[#All],[Date of Birth]],"Not Found",0)</f>
        <v>28-Jun-1999</v>
      </c>
      <c r="N1420" s="22" cm="1">
        <f t="array" ref="N1420">_xlfn.XLOOKUP($A1420,Hospitalisation_table[[#All],[Customer ID]],Hospitalisation_table[[#All],[charges]],"Not Found",0)</f>
        <v>1200</v>
      </c>
      <c r="O1420" t="str" cm="1">
        <f t="array" ref="O1420">_xlfn.XLOOKUP($A1420,Hospitalisation_table[[#All],[Customer ID]],Hospitalisation_table[[#All],[Hospital tier_Updated]],"Not Found",0)</f>
        <v>tier - 2</v>
      </c>
      <c r="P1420" t="str" cm="1">
        <f t="array" ref="P1420">_xlfn.XLOOKUP($A1420,Hospitalisation_table[[#All],[Customer ID]],Hospitalisation_table[[#All],[City tier_updated]],"Not Found",0)</f>
        <v>tier - 3</v>
      </c>
      <c r="Q1420" t="str" cm="1">
        <f t="array" ref="Q1420">_xlfn.XLOOKUP($A1420,Hospitalisation_table[[#All],[Customer ID]],Hospitalisation_table[[#All],[State ID Updated]],"Not Found",0)</f>
        <v>R1012</v>
      </c>
    </row>
    <row r="1421" spans="1:17" x14ac:dyDescent="0.3">
      <c r="A1421" s="14" t="s">
        <v>82</v>
      </c>
      <c r="B1421" t="str" cm="1">
        <f t="array" ref="B1421">_xlfn.XLOOKUP($A1421,CustomersName[[#All],[Customer ID]],CustomersName[[#All],[First Name]],"Not Found",0)</f>
        <v>Tim</v>
      </c>
      <c r="C1421" cm="1">
        <f t="array" ref="C1421">_xlfn.XLOOKUP($A1421,MedExam_Table[[#Headers],[#Data],[Customer ID]],MedExam_Table[[#Headers],[#Data],[BMI]],"Not Found",0)</f>
        <v>22.76</v>
      </c>
      <c r="D1421" cm="1">
        <f t="array" ref="D1421">_xlfn.XLOOKUP($A1421,MedExam_Table[[#Headers],[#Data],[Customer ID]],MedExam_Table[[#Headers],[#Data],[HBA1C]],"Not Found",0)</f>
        <v>9.44</v>
      </c>
      <c r="E1421" t="str" cm="1">
        <f t="array" ref="E1421">_xlfn.XLOOKUP($A1421,MedExam_Table[[#Headers],[#Data],[Customer ID]],MedExam_Table[[#Headers],[#Data],[Heart Issues Updated]],"Not Found",0)</f>
        <v>No</v>
      </c>
      <c r="F1421" t="str" cm="1">
        <f t="array" ref="F1421">_xlfn.XLOOKUP($A1421,MedExam_Table[[#Headers],[#Data],[Customer ID]],MedExam_Table[[#Headers],[#Data],[Any Transplants Update]],"Not Found",0)</f>
        <v>No</v>
      </c>
      <c r="G1421" t="str" cm="1">
        <f t="array" ref="G1421">_xlfn.XLOOKUP($A1421,MedExam_Table[[#Headers],[#Data],[Customer ID]],MedExam_Table[[#Headers],[#Data],[Cancer history]],"Not Found",0)</f>
        <v>No</v>
      </c>
      <c r="H1421" cm="1">
        <f t="array" ref="H1421">_xlfn.XLOOKUP($A1421,MedExam_Table[[#Headers],[#Data],[Customer ID]],MedExam_Table[[#Headers],[#Data],[NumberOfMajorSurgeries_updated]],"Not Found",0)</f>
        <v>0</v>
      </c>
      <c r="I1421" t="str" cm="1">
        <f t="array" ref="I1421">_xlfn.XLOOKUP($A1421,MedExam_Table[[#Headers],[#Data],[Customer ID]],MedExam_Table[[#Headers],[#Data],[Smoker Updated]],"Not Found",0)</f>
        <v>No</v>
      </c>
      <c r="J1421" t="str" cm="1">
        <f t="array" ref="J1421">_xlfn.XLOOKUP($A1421,MedExam_Table[[#Headers],[#Data],[Customer ID]],MedExam_Table[[#Headers],[#Data],[Weight Status]],"Not Found",0)</f>
        <v>NormalWeight</v>
      </c>
      <c r="K1421" t="str" cm="1">
        <f t="array" ref="K1421">_xlfn.XLOOKUP($A1421,MedExam_Table[[#Headers],[#Data],[Customer ID]],MedExam_Table[[#Headers],[#Data],[Diabetes Status]],"Not Found",0)</f>
        <v>Diabetes</v>
      </c>
      <c r="L1421" cm="1">
        <f t="array" ref="L1421">_xlfn.XLOOKUP($A1421,Hospitalisation_table[[#All],[Customer ID]],Hospitalisation_table[[#All],[Customer Age]],"Not Found",0)</f>
        <v>20</v>
      </c>
      <c r="M1421" t="str" cm="1">
        <f t="array" ref="M1421">_xlfn.XLOOKUP($A1421,Hospitalisation_table[[#All],[Customer ID]],Hospitalisation_table[[#All],[Date of Birth]],"Not Found",0)</f>
        <v>26-Aug-2002</v>
      </c>
      <c r="N1421" s="22" cm="1">
        <f t="array" ref="N1421">_xlfn.XLOOKUP($A1421,Hospitalisation_table[[#All],[Customer ID]],Hospitalisation_table[[#All],[charges]],"Not Found",0)</f>
        <v>1191</v>
      </c>
      <c r="O1421" t="str" cm="1">
        <f t="array" ref="O1421">_xlfn.XLOOKUP($A1421,Hospitalisation_table[[#All],[Customer ID]],Hospitalisation_table[[#All],[Hospital tier_Updated]],"Not Found",0)</f>
        <v>tier - 2</v>
      </c>
      <c r="P1421" t="str" cm="1">
        <f t="array" ref="P1421">_xlfn.XLOOKUP($A1421,Hospitalisation_table[[#All],[Customer ID]],Hospitalisation_table[[#All],[City tier_updated]],"Not Found",0)</f>
        <v>tier - 1</v>
      </c>
      <c r="Q1421" t="str" cm="1">
        <f t="array" ref="Q1421">_xlfn.XLOOKUP($A1421,Hospitalisation_table[[#All],[Customer ID]],Hospitalisation_table[[#All],[State ID Updated]],"Not Found",0)</f>
        <v>R1013</v>
      </c>
    </row>
    <row r="1422" spans="1:17" x14ac:dyDescent="0.3">
      <c r="A1422" s="13" t="s">
        <v>81</v>
      </c>
      <c r="B1422" t="str" cm="1">
        <f t="array" ref="B1422">_xlfn.XLOOKUP($A1422,CustomersName[[#All],[Customer ID]],CustomersName[[#All],[First Name]],"Not Found",0)</f>
        <v>AbbyhL.</v>
      </c>
      <c r="C1422" cm="1">
        <f t="array" ref="C1422">_xlfn.XLOOKUP($A1422,MedExam_Table[[#Headers],[#Data],[Customer ID]],MedExam_Table[[#Headers],[#Data],[BMI]],"Not Found",0)</f>
        <v>22.79</v>
      </c>
      <c r="D1422" cm="1">
        <f t="array" ref="D1422">_xlfn.XLOOKUP($A1422,MedExam_Table[[#Headers],[#Data],[Customer ID]],MedExam_Table[[#Headers],[#Data],[HBA1C]],"Not Found",0)</f>
        <v>6.15</v>
      </c>
      <c r="E1422" t="str" cm="1">
        <f t="array" ref="E1422">_xlfn.XLOOKUP($A1422,MedExam_Table[[#Headers],[#Data],[Customer ID]],MedExam_Table[[#Headers],[#Data],[Heart Issues Updated]],"Not Found",0)</f>
        <v>Yes</v>
      </c>
      <c r="F1422" t="str" cm="1">
        <f t="array" ref="F1422">_xlfn.XLOOKUP($A1422,MedExam_Table[[#Headers],[#Data],[Customer ID]],MedExam_Table[[#Headers],[#Data],[Any Transplants Update]],"Not Found",0)</f>
        <v>No</v>
      </c>
      <c r="G1422" t="str" cm="1">
        <f t="array" ref="G1422">_xlfn.XLOOKUP($A1422,MedExam_Table[[#Headers],[#Data],[Customer ID]],MedExam_Table[[#Headers],[#Data],[Cancer history]],"Not Found",0)</f>
        <v>Yes</v>
      </c>
      <c r="H1422" cm="1">
        <f t="array" ref="H1422">_xlfn.XLOOKUP($A1422,MedExam_Table[[#Headers],[#Data],[Customer ID]],MedExam_Table[[#Headers],[#Data],[NumberOfMajorSurgeries_updated]],"Not Found",0)</f>
        <v>1</v>
      </c>
      <c r="I1422" t="str" cm="1">
        <f t="array" ref="I1422">_xlfn.XLOOKUP($A1422,MedExam_Table[[#Headers],[#Data],[Customer ID]],MedExam_Table[[#Headers],[#Data],[Smoker Updated]],"Not Found",0)</f>
        <v>No</v>
      </c>
      <c r="J1422" t="str" cm="1">
        <f t="array" ref="J1422">_xlfn.XLOOKUP($A1422,MedExam_Table[[#Headers],[#Data],[Customer ID]],MedExam_Table[[#Headers],[#Data],[Weight Status]],"Not Found",0)</f>
        <v>NormalWeight</v>
      </c>
      <c r="K1422" t="str" cm="1">
        <f t="array" ref="K1422">_xlfn.XLOOKUP($A1422,MedExam_Table[[#Headers],[#Data],[Customer ID]],MedExam_Table[[#Headers],[#Data],[Diabetes Status]],"Not Found",0)</f>
        <v>Prediabetes</v>
      </c>
      <c r="L1422" cm="1">
        <f t="array" ref="L1422">_xlfn.XLOOKUP($A1422,Hospitalisation_table[[#All],[Customer ID]],Hospitalisation_table[[#All],[Customer Age]],"Not Found",0)</f>
        <v>25</v>
      </c>
      <c r="M1422" t="str" cm="1">
        <f t="array" ref="M1422">_xlfn.XLOOKUP($A1422,Hospitalisation_table[[#All],[Customer ID]],Hospitalisation_table[[#All],[Date of Birth]],"Not Found",0)</f>
        <v>28-Jun-1997</v>
      </c>
      <c r="N1422" s="22" cm="1">
        <f t="array" ref="N1422">_xlfn.XLOOKUP($A1422,Hospitalisation_table[[#All],[Customer ID]],Hospitalisation_table[[#All],[charges]],"Not Found",0)</f>
        <v>1178.07</v>
      </c>
      <c r="O1422" t="str" cm="1">
        <f t="array" ref="O1422">_xlfn.XLOOKUP($A1422,Hospitalisation_table[[#All],[Customer ID]],Hospitalisation_table[[#All],[Hospital tier_Updated]],"Not Found",0)</f>
        <v>tier - 2</v>
      </c>
      <c r="P1422" t="str" cm="1">
        <f t="array" ref="P1422">_xlfn.XLOOKUP($A1422,Hospitalisation_table[[#All],[Customer ID]],Hospitalisation_table[[#All],[City tier_updated]],"Not Found",0)</f>
        <v>tier - 2</v>
      </c>
      <c r="Q1422" t="str" cm="1">
        <f t="array" ref="Q1422">_xlfn.XLOOKUP($A1422,Hospitalisation_table[[#All],[Customer ID]],Hospitalisation_table[[#All],[State ID Updated]],"Not Found",0)</f>
        <v>R1013</v>
      </c>
    </row>
    <row r="1423" spans="1:17" x14ac:dyDescent="0.3">
      <c r="A1423" s="14" t="s">
        <v>80</v>
      </c>
      <c r="B1423" t="str" cm="1">
        <f t="array" ref="B1423">_xlfn.XLOOKUP($A1423,CustomersName[[#All],[Customer ID]],CustomersName[[#All],[First Name]],"Not Found",0)</f>
        <v>Mark</v>
      </c>
      <c r="C1423" cm="1">
        <f t="array" ref="C1423">_xlfn.XLOOKUP($A1423,MedExam_Table[[#Headers],[#Data],[Customer ID]],MedExam_Table[[#Headers],[#Data],[BMI]],"Not Found",0)</f>
        <v>17.41</v>
      </c>
      <c r="D1423" cm="1">
        <f t="array" ref="D1423">_xlfn.XLOOKUP($A1423,MedExam_Table[[#Headers],[#Data],[Customer ID]],MedExam_Table[[#Headers],[#Data],[HBA1C]],"Not Found",0)</f>
        <v>5.13</v>
      </c>
      <c r="E1423" t="str" cm="1">
        <f t="array" ref="E1423">_xlfn.XLOOKUP($A1423,MedExam_Table[[#Headers],[#Data],[Customer ID]],MedExam_Table[[#Headers],[#Data],[Heart Issues Updated]],"Not Found",0)</f>
        <v>Yes</v>
      </c>
      <c r="F1423" t="str" cm="1">
        <f t="array" ref="F1423">_xlfn.XLOOKUP($A1423,MedExam_Table[[#Headers],[#Data],[Customer ID]],MedExam_Table[[#Headers],[#Data],[Any Transplants Update]],"Not Found",0)</f>
        <v>No</v>
      </c>
      <c r="G1423" t="str" cm="1">
        <f t="array" ref="G1423">_xlfn.XLOOKUP($A1423,MedExam_Table[[#Headers],[#Data],[Customer ID]],MedExam_Table[[#Headers],[#Data],[Cancer history]],"Not Found",0)</f>
        <v>No</v>
      </c>
      <c r="H1423" cm="1">
        <f t="array" ref="H1423">_xlfn.XLOOKUP($A1423,MedExam_Table[[#Headers],[#Data],[Customer ID]],MedExam_Table[[#Headers],[#Data],[NumberOfMajorSurgeries_updated]],"Not Found",0)</f>
        <v>0</v>
      </c>
      <c r="I1423" t="str" cm="1">
        <f t="array" ref="I1423">_xlfn.XLOOKUP($A1423,MedExam_Table[[#Headers],[#Data],[Customer ID]],MedExam_Table[[#Headers],[#Data],[Smoker Updated]],"Not Found",0)</f>
        <v>No</v>
      </c>
      <c r="J1423" t="str" cm="1">
        <f t="array" ref="J1423">_xlfn.XLOOKUP($A1423,MedExam_Table[[#Headers],[#Data],[Customer ID]],MedExam_Table[[#Headers],[#Data],[Weight Status]],"Not Found",0)</f>
        <v>Underweight</v>
      </c>
      <c r="K1423" t="str" cm="1">
        <f t="array" ref="K1423">_xlfn.XLOOKUP($A1423,MedExam_Table[[#Headers],[#Data],[Customer ID]],MedExam_Table[[#Headers],[#Data],[Diabetes Status]],"Not Found",0)</f>
        <v>Normal</v>
      </c>
      <c r="L1423" cm="1">
        <f t="array" ref="L1423">_xlfn.XLOOKUP($A1423,Hospitalisation_table[[#All],[Customer ID]],Hospitalisation_table[[#All],[Customer Age]],"Not Found",0)</f>
        <v>26</v>
      </c>
      <c r="M1423" t="str" cm="1">
        <f t="array" ref="M1423">_xlfn.XLOOKUP($A1423,Hospitalisation_table[[#All],[Customer ID]],Hospitalisation_table[[#All],[Date of Birth]],"Not Found",0)</f>
        <v>11-Aug-1996</v>
      </c>
      <c r="N1423" s="22" cm="1">
        <f t="array" ref="N1423">_xlfn.XLOOKUP($A1423,Hospitalisation_table[[#All],[Customer ID]],Hospitalisation_table[[#All],[charges]],"Not Found",0)</f>
        <v>1178</v>
      </c>
      <c r="O1423" t="str" cm="1">
        <f t="array" ref="O1423">_xlfn.XLOOKUP($A1423,Hospitalisation_table[[#All],[Customer ID]],Hospitalisation_table[[#All],[Hospital tier_Updated]],"Not Found",0)</f>
        <v>tier - 2</v>
      </c>
      <c r="P1423" t="str" cm="1">
        <f t="array" ref="P1423">_xlfn.XLOOKUP($A1423,Hospitalisation_table[[#All],[Customer ID]],Hospitalisation_table[[#All],[City tier_updated]],"Not Found",0)</f>
        <v>tier - 3</v>
      </c>
      <c r="Q1423" t="str" cm="1">
        <f t="array" ref="Q1423">_xlfn.XLOOKUP($A1423,Hospitalisation_table[[#All],[Customer ID]],Hospitalisation_table[[#All],[State ID Updated]],"Not Found",0)</f>
        <v>R1013</v>
      </c>
    </row>
    <row r="1424" spans="1:17" x14ac:dyDescent="0.3">
      <c r="A1424" s="13" t="s">
        <v>79</v>
      </c>
      <c r="B1424" t="str" cm="1">
        <f t="array" ref="B1424">_xlfn.XLOOKUP($A1424,CustomersName[[#All],[Customer ID]],CustomersName[[#All],[First Name]],"Not Found",0)</f>
        <v>Ali</v>
      </c>
      <c r="C1424" cm="1">
        <f t="array" ref="C1424">_xlfn.XLOOKUP($A1424,MedExam_Table[[#Headers],[#Data],[Customer ID]],MedExam_Table[[#Headers],[#Data],[BMI]],"Not Found",0)</f>
        <v>19.32</v>
      </c>
      <c r="D1424" cm="1">
        <f t="array" ref="D1424">_xlfn.XLOOKUP($A1424,MedExam_Table[[#Headers],[#Data],[Customer ID]],MedExam_Table[[#Headers],[#Data],[HBA1C]],"Not Found",0)</f>
        <v>4.96</v>
      </c>
      <c r="E1424" t="str" cm="1">
        <f t="array" ref="E1424">_xlfn.XLOOKUP($A1424,MedExam_Table[[#Headers],[#Data],[Customer ID]],MedExam_Table[[#Headers],[#Data],[Heart Issues Updated]],"Not Found",0)</f>
        <v>Yes</v>
      </c>
      <c r="F1424" t="str" cm="1">
        <f t="array" ref="F1424">_xlfn.XLOOKUP($A1424,MedExam_Table[[#Headers],[#Data],[Customer ID]],MedExam_Table[[#Headers],[#Data],[Any Transplants Update]],"Not Found",0)</f>
        <v>No</v>
      </c>
      <c r="G1424" t="str" cm="1">
        <f t="array" ref="G1424">_xlfn.XLOOKUP($A1424,MedExam_Table[[#Headers],[#Data],[Customer ID]],MedExam_Table[[#Headers],[#Data],[Cancer history]],"Not Found",0)</f>
        <v>No</v>
      </c>
      <c r="H1424" cm="1">
        <f t="array" ref="H1424">_xlfn.XLOOKUP($A1424,MedExam_Table[[#Headers],[#Data],[Customer ID]],MedExam_Table[[#Headers],[#Data],[NumberOfMajorSurgeries_updated]],"Not Found",0)</f>
        <v>0</v>
      </c>
      <c r="I1424" t="str" cm="1">
        <f t="array" ref="I1424">_xlfn.XLOOKUP($A1424,MedExam_Table[[#Headers],[#Data],[Customer ID]],MedExam_Table[[#Headers],[#Data],[Smoker Updated]],"Not Found",0)</f>
        <v>No</v>
      </c>
      <c r="J1424" t="str" cm="1">
        <f t="array" ref="J1424">_xlfn.XLOOKUP($A1424,MedExam_Table[[#Headers],[#Data],[Customer ID]],MedExam_Table[[#Headers],[#Data],[Weight Status]],"Not Found",0)</f>
        <v>NormalWeight</v>
      </c>
      <c r="K1424" t="str" cm="1">
        <f t="array" ref="K1424">_xlfn.XLOOKUP($A1424,MedExam_Table[[#Headers],[#Data],[Customer ID]],MedExam_Table[[#Headers],[#Data],[Diabetes Status]],"Not Found",0)</f>
        <v>Normal</v>
      </c>
      <c r="L1424" cm="1">
        <f t="array" ref="L1424">_xlfn.XLOOKUP($A1424,Hospitalisation_table[[#All],[Customer ID]],Hospitalisation_table[[#All],[Customer Age]],"Not Found",0)</f>
        <v>21</v>
      </c>
      <c r="M1424" t="str" cm="1">
        <f t="array" ref="M1424">_xlfn.XLOOKUP($A1424,Hospitalisation_table[[#All],[Customer ID]],Hospitalisation_table[[#All],[Date of Birth]],"Not Found",0)</f>
        <v>12-Nov-2001</v>
      </c>
      <c r="N1424" s="22" cm="1">
        <f t="array" ref="N1424">_xlfn.XLOOKUP($A1424,Hospitalisation_table[[#All],[Customer ID]],Hospitalisation_table[[#All],[charges]],"Not Found",0)</f>
        <v>1167</v>
      </c>
      <c r="O1424" t="str" cm="1">
        <f t="array" ref="O1424">_xlfn.XLOOKUP($A1424,Hospitalisation_table[[#All],[Customer ID]],Hospitalisation_table[[#All],[Hospital tier_Updated]],"Not Found",0)</f>
        <v>tier - 2</v>
      </c>
      <c r="P1424" t="str" cm="1">
        <f t="array" ref="P1424">_xlfn.XLOOKUP($A1424,Hospitalisation_table[[#All],[Customer ID]],Hospitalisation_table[[#All],[City tier_updated]],"Not Found",0)</f>
        <v>tier - 1</v>
      </c>
      <c r="Q1424" t="str" cm="1">
        <f t="array" ref="Q1424">_xlfn.XLOOKUP($A1424,Hospitalisation_table[[#All],[Customer ID]],Hospitalisation_table[[#All],[State ID Updated]],"Not Found",0)</f>
        <v>R1013</v>
      </c>
    </row>
    <row r="1425" spans="1:17" x14ac:dyDescent="0.3">
      <c r="A1425" s="14" t="s">
        <v>2145</v>
      </c>
      <c r="B1425" t="str" cm="1">
        <f t="array" ref="B1425">_xlfn.XLOOKUP($A1425,CustomersName[[#All],[Customer ID]],CustomersName[[#All],[First Name]],"Not Found",0)</f>
        <v>Jeremy</v>
      </c>
      <c r="C1425" cm="1">
        <f t="array" ref="C1425">_xlfn.XLOOKUP($A1425,MedExam_Table[[#Headers],[#Data],[Customer ID]],MedExam_Table[[#Headers],[#Data],[BMI]],"Not Found",0)</f>
        <v>29.57</v>
      </c>
      <c r="D1425" cm="1">
        <f t="array" ref="D1425">_xlfn.XLOOKUP($A1425,MedExam_Table[[#Headers],[#Data],[Customer ID]],MedExam_Table[[#Headers],[#Data],[HBA1C]],"Not Found",0)</f>
        <v>9.42</v>
      </c>
      <c r="E1425" t="str" cm="1">
        <f t="array" ref="E1425">_xlfn.XLOOKUP($A1425,MedExam_Table[[#Headers],[#Data],[Customer ID]],MedExam_Table[[#Headers],[#Data],[Heart Issues Updated]],"Not Found",0)</f>
        <v>Yes</v>
      </c>
      <c r="F1425" t="str" cm="1">
        <f t="array" ref="F1425">_xlfn.XLOOKUP($A1425,MedExam_Table[[#Headers],[#Data],[Customer ID]],MedExam_Table[[#Headers],[#Data],[Any Transplants Update]],"Not Found",0)</f>
        <v>No</v>
      </c>
      <c r="G1425" t="str" cm="1">
        <f t="array" ref="G1425">_xlfn.XLOOKUP($A1425,MedExam_Table[[#Headers],[#Data],[Customer ID]],MedExam_Table[[#Headers],[#Data],[Cancer history]],"Not Found",0)</f>
        <v>No</v>
      </c>
      <c r="H1425" cm="1">
        <f t="array" ref="H1425">_xlfn.XLOOKUP($A1425,MedExam_Table[[#Headers],[#Data],[Customer ID]],MedExam_Table[[#Headers],[#Data],[NumberOfMajorSurgeries_updated]],"Not Found",0)</f>
        <v>0</v>
      </c>
      <c r="I1425" t="str" cm="1">
        <f t="array" ref="I1425">_xlfn.XLOOKUP($A1425,MedExam_Table[[#Headers],[#Data],[Customer ID]],MedExam_Table[[#Headers],[#Data],[Smoker Updated]],"Not Found",0)</f>
        <v>Yes</v>
      </c>
      <c r="J1425" t="str" cm="1">
        <f t="array" ref="J1425">_xlfn.XLOOKUP($A1425,MedExam_Table[[#Headers],[#Data],[Customer ID]],MedExam_Table[[#Headers],[#Data],[Weight Status]],"Not Found",0)</f>
        <v>OverWeight</v>
      </c>
      <c r="K1425" t="str" cm="1">
        <f t="array" ref="K1425">_xlfn.XLOOKUP($A1425,MedExam_Table[[#Headers],[#Data],[Customer ID]],MedExam_Table[[#Headers],[#Data],[Diabetes Status]],"Not Found",0)</f>
        <v>Diabetes</v>
      </c>
      <c r="L1425" cm="1">
        <f t="array" ref="L1425">_xlfn.XLOOKUP($A1425,Hospitalisation_table[[#All],[Customer ID]],Hospitalisation_table[[#All],[Customer Age]],"Not Found",0)</f>
        <v>55</v>
      </c>
      <c r="M1425" t="str" cm="1">
        <f t="array" ref="M1425">_xlfn.XLOOKUP($A1425,Hospitalisation_table[[#All],[Customer ID]],Hospitalisation_table[[#All],[Date of Birth]],"Not Found",0)</f>
        <v>7-Oct-1967</v>
      </c>
      <c r="N1425" s="22" cm="1">
        <f t="array" ref="N1425">_xlfn.XLOOKUP($A1425,Hospitalisation_table[[#All],[Customer ID]],Hospitalisation_table[[#All],[charges]],"Not Found",0)</f>
        <v>34975.68</v>
      </c>
      <c r="O1425" t="str" cm="1">
        <f t="array" ref="O1425">_xlfn.XLOOKUP($A1425,Hospitalisation_table[[#All],[Customer ID]],Hospitalisation_table[[#All],[Hospital tier_Updated]],"Not Found",0)</f>
        <v>tier - 2</v>
      </c>
      <c r="P1425" t="str" cm="1">
        <f t="array" ref="P1425">_xlfn.XLOOKUP($A1425,Hospitalisation_table[[#All],[Customer ID]],Hospitalisation_table[[#All],[City tier_updated]],"Not Found",0)</f>
        <v>tier - 2</v>
      </c>
      <c r="Q1425" t="str" cm="1">
        <f t="array" ref="Q1425">_xlfn.XLOOKUP($A1425,Hospitalisation_table[[#All],[Customer ID]],Hospitalisation_table[[#All],[State ID Updated]],"Not Found",0)</f>
        <v>R1011</v>
      </c>
    </row>
    <row r="1426" spans="1:17" x14ac:dyDescent="0.3">
      <c r="A1426" s="13" t="s">
        <v>78</v>
      </c>
      <c r="B1426" t="str" cm="1">
        <f t="array" ref="B1426">_xlfn.XLOOKUP($A1426,CustomersName[[#All],[Customer ID]],CustomersName[[#All],[First Name]],"Not Found",0)</f>
        <v>Joshua</v>
      </c>
      <c r="C1426" cm="1">
        <f t="array" ref="C1426">_xlfn.XLOOKUP($A1426,MedExam_Table[[#Headers],[#Data],[Customer ID]],MedExam_Table[[#Headers],[#Data],[BMI]],"Not Found",0)</f>
        <v>18.25</v>
      </c>
      <c r="D1426" cm="1">
        <f t="array" ref="D1426">_xlfn.XLOOKUP($A1426,MedExam_Table[[#Headers],[#Data],[Customer ID]],MedExam_Table[[#Headers],[#Data],[HBA1C]],"Not Found",0)</f>
        <v>10.95</v>
      </c>
      <c r="E1426" t="str" cm="1">
        <f t="array" ref="E1426">_xlfn.XLOOKUP($A1426,MedExam_Table[[#Headers],[#Data],[Customer ID]],MedExam_Table[[#Headers],[#Data],[Heart Issues Updated]],"Not Found",0)</f>
        <v>No</v>
      </c>
      <c r="F1426" t="str" cm="1">
        <f t="array" ref="F1426">_xlfn.XLOOKUP($A1426,MedExam_Table[[#Headers],[#Data],[Customer ID]],MedExam_Table[[#Headers],[#Data],[Any Transplants Update]],"Not Found",0)</f>
        <v>No</v>
      </c>
      <c r="G1426" t="str" cm="1">
        <f t="array" ref="G1426">_xlfn.XLOOKUP($A1426,MedExam_Table[[#Headers],[#Data],[Customer ID]],MedExam_Table[[#Headers],[#Data],[Cancer history]],"Not Found",0)</f>
        <v>No</v>
      </c>
      <c r="H1426" cm="1">
        <f t="array" ref="H1426">_xlfn.XLOOKUP($A1426,MedExam_Table[[#Headers],[#Data],[Customer ID]],MedExam_Table[[#Headers],[#Data],[NumberOfMajorSurgeries_updated]],"Not Found",0)</f>
        <v>0</v>
      </c>
      <c r="I1426" t="str" cm="1">
        <f t="array" ref="I1426">_xlfn.XLOOKUP($A1426,MedExam_Table[[#Headers],[#Data],[Customer ID]],MedExam_Table[[#Headers],[#Data],[Smoker Updated]],"Not Found",0)</f>
        <v>No</v>
      </c>
      <c r="J1426" t="str" cm="1">
        <f t="array" ref="J1426">_xlfn.XLOOKUP($A1426,MedExam_Table[[#Headers],[#Data],[Customer ID]],MedExam_Table[[#Headers],[#Data],[Weight Status]],"Not Found",0)</f>
        <v>Underweight</v>
      </c>
      <c r="K1426" t="str" cm="1">
        <f t="array" ref="K1426">_xlfn.XLOOKUP($A1426,MedExam_Table[[#Headers],[#Data],[Customer ID]],MedExam_Table[[#Headers],[#Data],[Diabetes Status]],"Not Found",0)</f>
        <v>Diabetes</v>
      </c>
      <c r="L1426" cm="1">
        <f t="array" ref="L1426">_xlfn.XLOOKUP($A1426,Hospitalisation_table[[#All],[Customer ID]],Hospitalisation_table[[#All],[Customer Age]],"Not Found",0)</f>
        <v>20</v>
      </c>
      <c r="M1426" t="str" cm="1">
        <f t="array" ref="M1426">_xlfn.XLOOKUP($A1426,Hospitalisation_table[[#All],[Customer ID]],Hospitalisation_table[[#All],[Date of Birth]],"Not Found",0)</f>
        <v>11-Jun-2002</v>
      </c>
      <c r="N1426" s="22" cm="1">
        <f t="array" ref="N1426">_xlfn.XLOOKUP($A1426,Hospitalisation_table[[#All],[Customer ID]],Hospitalisation_table[[#All],[charges]],"Not Found",0)</f>
        <v>1165</v>
      </c>
      <c r="O1426" t="str" cm="1">
        <f t="array" ref="O1426">_xlfn.XLOOKUP($A1426,Hospitalisation_table[[#All],[Customer ID]],Hospitalisation_table[[#All],[Hospital tier_Updated]],"Not Found",0)</f>
        <v>tier - 2</v>
      </c>
      <c r="P1426" t="str" cm="1">
        <f t="array" ref="P1426">_xlfn.XLOOKUP($A1426,Hospitalisation_table[[#All],[Customer ID]],Hospitalisation_table[[#All],[City tier_updated]],"Not Found",0)</f>
        <v>tier - 3</v>
      </c>
      <c r="Q1426" t="str" cm="1">
        <f t="array" ref="Q1426">_xlfn.XLOOKUP($A1426,Hospitalisation_table[[#All],[Customer ID]],Hospitalisation_table[[#All],[State ID Updated]],"Not Found",0)</f>
        <v>R1012</v>
      </c>
    </row>
    <row r="1427" spans="1:17" x14ac:dyDescent="0.3">
      <c r="A1427" s="14" t="s">
        <v>77</v>
      </c>
      <c r="B1427" t="str" cm="1">
        <f t="array" ref="B1427">_xlfn.XLOOKUP($A1427,CustomersName[[#All],[Customer ID]],CustomersName[[#All],[First Name]],"Not Found",0)</f>
        <v>Pierre</v>
      </c>
      <c r="C1427" cm="1">
        <f t="array" ref="C1427">_xlfn.XLOOKUP($A1427,MedExam_Table[[#Headers],[#Data],[Customer ID]],MedExam_Table[[#Headers],[#Data],[BMI]],"Not Found",0)</f>
        <v>53.13</v>
      </c>
      <c r="D1427" cm="1">
        <f t="array" ref="D1427">_xlfn.XLOOKUP($A1427,MedExam_Table[[#Headers],[#Data],[Customer ID]],MedExam_Table[[#Headers],[#Data],[HBA1C]],"Not Found",0)</f>
        <v>4.4400000000000004</v>
      </c>
      <c r="E1427" t="str" cm="1">
        <f t="array" ref="E1427">_xlfn.XLOOKUP($A1427,MedExam_Table[[#Headers],[#Data],[Customer ID]],MedExam_Table[[#Headers],[#Data],[Heart Issues Updated]],"Not Found",0)</f>
        <v>No</v>
      </c>
      <c r="F1427" t="str" cm="1">
        <f t="array" ref="F1427">_xlfn.XLOOKUP($A1427,MedExam_Table[[#Headers],[#Data],[Customer ID]],MedExam_Table[[#Headers],[#Data],[Any Transplants Update]],"Not Found",0)</f>
        <v>Yes</v>
      </c>
      <c r="G1427" t="str" cm="1">
        <f t="array" ref="G1427">_xlfn.XLOOKUP($A1427,MedExam_Table[[#Headers],[#Data],[Customer ID]],MedExam_Table[[#Headers],[#Data],[Cancer history]],"Not Found",0)</f>
        <v>No</v>
      </c>
      <c r="H1427" cm="1">
        <f t="array" ref="H1427">_xlfn.XLOOKUP($A1427,MedExam_Table[[#Headers],[#Data],[Customer ID]],MedExam_Table[[#Headers],[#Data],[NumberOfMajorSurgeries_updated]],"Not Found",0)</f>
        <v>1</v>
      </c>
      <c r="I1427" t="str" cm="1">
        <f t="array" ref="I1427">_xlfn.XLOOKUP($A1427,MedExam_Table[[#Headers],[#Data],[Customer ID]],MedExam_Table[[#Headers],[#Data],[Smoker Updated]],"Not Found",0)</f>
        <v>No</v>
      </c>
      <c r="J1427" t="str" cm="1">
        <f t="array" ref="J1427">_xlfn.XLOOKUP($A1427,MedExam_Table[[#Headers],[#Data],[Customer ID]],MedExam_Table[[#Headers],[#Data],[Weight Status]],"Not Found",0)</f>
        <v>Obesity</v>
      </c>
      <c r="K1427" t="str" cm="1">
        <f t="array" ref="K1427">_xlfn.XLOOKUP($A1427,MedExam_Table[[#Headers],[#Data],[Customer ID]],MedExam_Table[[#Headers],[#Data],[Diabetes Status]],"Not Found",0)</f>
        <v>Normal</v>
      </c>
      <c r="L1427" cm="1">
        <f t="array" ref="L1427">_xlfn.XLOOKUP($A1427,Hospitalisation_table[[#All],[Customer ID]],Hospitalisation_table[[#All],[Customer Age]],"Not Found",0)</f>
        <v>18</v>
      </c>
      <c r="M1427" t="str" cm="1">
        <f t="array" ref="M1427">_xlfn.XLOOKUP($A1427,Hospitalisation_table[[#All],[Customer ID]],Hospitalisation_table[[#All],[Date of Birth]],"Not Found",0)</f>
        <v>11-Nov-2004</v>
      </c>
      <c r="N1427" s="22" cm="1">
        <f t="array" ref="N1427">_xlfn.XLOOKUP($A1427,Hospitalisation_table[[#All],[Customer ID]],Hospitalisation_table[[#All],[charges]],"Not Found",0)</f>
        <v>1163.46</v>
      </c>
      <c r="O1427" t="str" cm="1">
        <f t="array" ref="O1427">_xlfn.XLOOKUP($A1427,Hospitalisation_table[[#All],[Customer ID]],Hospitalisation_table[[#All],[Hospital tier_Updated]],"Not Found",0)</f>
        <v>tier - 2</v>
      </c>
      <c r="P1427" t="str" cm="1">
        <f t="array" ref="P1427">_xlfn.XLOOKUP($A1427,Hospitalisation_table[[#All],[Customer ID]],Hospitalisation_table[[#All],[City tier_updated]],"Not Found",0)</f>
        <v>tier - 3</v>
      </c>
      <c r="Q1427" t="str" cm="1">
        <f t="array" ref="Q1427">_xlfn.XLOOKUP($A1427,Hospitalisation_table[[#All],[Customer ID]],Hospitalisation_table[[#All],[State ID Updated]],"Not Found",0)</f>
        <v>R1013</v>
      </c>
    </row>
    <row r="1428" spans="1:17" x14ac:dyDescent="0.3">
      <c r="A1428" s="13" t="s">
        <v>76</v>
      </c>
      <c r="B1428" t="str" cm="1">
        <f t="array" ref="B1428">_xlfn.XLOOKUP($A1428,CustomersName[[#All],[Customer ID]],CustomersName[[#All],[First Name]],"Not Found",0)</f>
        <v>Kate</v>
      </c>
      <c r="C1428" cm="1">
        <f t="array" ref="C1428">_xlfn.XLOOKUP($A1428,MedExam_Table[[#Headers],[#Data],[Customer ID]],MedExam_Table[[#Headers],[#Data],[BMI]],"Not Found",0)</f>
        <v>20.46</v>
      </c>
      <c r="D1428" cm="1">
        <f t="array" ref="D1428">_xlfn.XLOOKUP($A1428,MedExam_Table[[#Headers],[#Data],[Customer ID]],MedExam_Table[[#Headers],[#Data],[HBA1C]],"Not Found",0)</f>
        <v>4.0199999999999996</v>
      </c>
      <c r="E1428" t="str" cm="1">
        <f t="array" ref="E1428">_xlfn.XLOOKUP($A1428,MedExam_Table[[#Headers],[#Data],[Customer ID]],MedExam_Table[[#Headers],[#Data],[Heart Issues Updated]],"Not Found",0)</f>
        <v>No</v>
      </c>
      <c r="F1428" t="str" cm="1">
        <f t="array" ref="F1428">_xlfn.XLOOKUP($A1428,MedExam_Table[[#Headers],[#Data],[Customer ID]],MedExam_Table[[#Headers],[#Data],[Any Transplants Update]],"Not Found",0)</f>
        <v>No</v>
      </c>
      <c r="G1428" t="str" cm="1">
        <f t="array" ref="G1428">_xlfn.XLOOKUP($A1428,MedExam_Table[[#Headers],[#Data],[Customer ID]],MedExam_Table[[#Headers],[#Data],[Cancer history]],"Not Found",0)</f>
        <v>No</v>
      </c>
      <c r="H1428" cm="1">
        <f t="array" ref="H1428">_xlfn.XLOOKUP($A1428,MedExam_Table[[#Headers],[#Data],[Customer ID]],MedExam_Table[[#Headers],[#Data],[NumberOfMajorSurgeries_updated]],"Not Found",0)</f>
        <v>0</v>
      </c>
      <c r="I1428" t="str" cm="1">
        <f t="array" ref="I1428">_xlfn.XLOOKUP($A1428,MedExam_Table[[#Headers],[#Data],[Customer ID]],MedExam_Table[[#Headers],[#Data],[Smoker Updated]],"Not Found",0)</f>
        <v>No</v>
      </c>
      <c r="J1428" t="str" cm="1">
        <f t="array" ref="J1428">_xlfn.XLOOKUP($A1428,MedExam_Table[[#Headers],[#Data],[Customer ID]],MedExam_Table[[#Headers],[#Data],[Weight Status]],"Not Found",0)</f>
        <v>NormalWeight</v>
      </c>
      <c r="K1428" t="str" cm="1">
        <f t="array" ref="K1428">_xlfn.XLOOKUP($A1428,MedExam_Table[[#Headers],[#Data],[Customer ID]],MedExam_Table[[#Headers],[#Data],[Diabetes Status]],"Not Found",0)</f>
        <v>Normal</v>
      </c>
      <c r="L1428" cm="1">
        <f t="array" ref="L1428">_xlfn.XLOOKUP($A1428,Hospitalisation_table[[#All],[Customer ID]],Hospitalisation_table[[#All],[Customer Age]],"Not Found",0)</f>
        <v>28</v>
      </c>
      <c r="M1428" t="str" cm="1">
        <f t="array" ref="M1428">_xlfn.XLOOKUP($A1428,Hospitalisation_table[[#All],[Customer ID]],Hospitalisation_table[[#All],[Date of Birth]],"Not Found",0)</f>
        <v>26-Jul-1994</v>
      </c>
      <c r="N1428" s="22" cm="1">
        <f t="array" ref="N1428">_xlfn.XLOOKUP($A1428,Hospitalisation_table[[#All],[Customer ID]],Hospitalisation_table[[#All],[charges]],"Not Found",0)</f>
        <v>1158.32</v>
      </c>
      <c r="O1428" t="str" cm="1">
        <f t="array" ref="O1428">_xlfn.XLOOKUP($A1428,Hospitalisation_table[[#All],[Customer ID]],Hospitalisation_table[[#All],[Hospital tier_Updated]],"Not Found",0)</f>
        <v>tier - 2</v>
      </c>
      <c r="P1428" t="str" cm="1">
        <f t="array" ref="P1428">_xlfn.XLOOKUP($A1428,Hospitalisation_table[[#All],[Customer ID]],Hospitalisation_table[[#All],[City tier_updated]],"Not Found",0)</f>
        <v>tier - 1</v>
      </c>
      <c r="Q1428" t="str" cm="1">
        <f t="array" ref="Q1428">_xlfn.XLOOKUP($A1428,Hospitalisation_table[[#All],[Customer ID]],Hospitalisation_table[[#All],[State ID Updated]],"Not Found",0)</f>
        <v>R1013</v>
      </c>
    </row>
    <row r="1429" spans="1:17" x14ac:dyDescent="0.3">
      <c r="A1429" s="14" t="s">
        <v>75</v>
      </c>
      <c r="B1429" t="str" cm="1">
        <f t="array" ref="B1429">_xlfn.XLOOKUP($A1429,CustomersName[[#All],[Customer ID]],CustomersName[[#All],[First Name]],"Not Found",0)</f>
        <v>David</v>
      </c>
      <c r="C1429" cm="1">
        <f t="array" ref="C1429">_xlfn.XLOOKUP($A1429,MedExam_Table[[#Headers],[#Data],[Customer ID]],MedExam_Table[[#Headers],[#Data],[BMI]],"Not Found",0)</f>
        <v>43.01</v>
      </c>
      <c r="D1429" cm="1">
        <f t="array" ref="D1429">_xlfn.XLOOKUP($A1429,MedExam_Table[[#Headers],[#Data],[Customer ID]],MedExam_Table[[#Headers],[#Data],[HBA1C]],"Not Found",0)</f>
        <v>5.44</v>
      </c>
      <c r="E1429" t="str" cm="1">
        <f t="array" ref="E1429">_xlfn.XLOOKUP($A1429,MedExam_Table[[#Headers],[#Data],[Customer ID]],MedExam_Table[[#Headers],[#Data],[Heart Issues Updated]],"Not Found",0)</f>
        <v>No</v>
      </c>
      <c r="F1429" t="str" cm="1">
        <f t="array" ref="F1429">_xlfn.XLOOKUP($A1429,MedExam_Table[[#Headers],[#Data],[Customer ID]],MedExam_Table[[#Headers],[#Data],[Any Transplants Update]],"Not Found",0)</f>
        <v>Yes</v>
      </c>
      <c r="G1429" t="str" cm="1">
        <f t="array" ref="G1429">_xlfn.XLOOKUP($A1429,MedExam_Table[[#Headers],[#Data],[Customer ID]],MedExam_Table[[#Headers],[#Data],[Cancer history]],"Not Found",0)</f>
        <v>No</v>
      </c>
      <c r="H1429" cm="1">
        <f t="array" ref="H1429">_xlfn.XLOOKUP($A1429,MedExam_Table[[#Headers],[#Data],[Customer ID]],MedExam_Table[[#Headers],[#Data],[NumberOfMajorSurgeries_updated]],"Not Found",0)</f>
        <v>1</v>
      </c>
      <c r="I1429" t="str" cm="1">
        <f t="array" ref="I1429">_xlfn.XLOOKUP($A1429,MedExam_Table[[#Headers],[#Data],[Customer ID]],MedExam_Table[[#Headers],[#Data],[Smoker Updated]],"Not Found",0)</f>
        <v>No</v>
      </c>
      <c r="J1429" t="str" cm="1">
        <f t="array" ref="J1429">_xlfn.XLOOKUP($A1429,MedExam_Table[[#Headers],[#Data],[Customer ID]],MedExam_Table[[#Headers],[#Data],[Weight Status]],"Not Found",0)</f>
        <v>Obesity</v>
      </c>
      <c r="K1429" t="str" cm="1">
        <f t="array" ref="K1429">_xlfn.XLOOKUP($A1429,MedExam_Table[[#Headers],[#Data],[Customer ID]],MedExam_Table[[#Headers],[#Data],[Diabetes Status]],"Not Found",0)</f>
        <v>Normal</v>
      </c>
      <c r="L1429" cm="1">
        <f t="array" ref="L1429">_xlfn.XLOOKUP($A1429,Hospitalisation_table[[#All],[Customer ID]],Hospitalisation_table[[#All],[Customer Age]],"Not Found",0)</f>
        <v>18</v>
      </c>
      <c r="M1429" t="str" cm="1">
        <f t="array" ref="M1429">_xlfn.XLOOKUP($A1429,Hospitalisation_table[[#All],[Customer ID]],Hospitalisation_table[[#All],[Date of Birth]],"Not Found",0)</f>
        <v>18-Jul-2004</v>
      </c>
      <c r="N1429" s="22" cm="1">
        <f t="array" ref="N1429">_xlfn.XLOOKUP($A1429,Hospitalisation_table[[#All],[Customer ID]],Hospitalisation_table[[#All],[charges]],"Not Found",0)</f>
        <v>1149.4000000000001</v>
      </c>
      <c r="O1429" t="str" cm="1">
        <f t="array" ref="O1429">_xlfn.XLOOKUP($A1429,Hospitalisation_table[[#All],[Customer ID]],Hospitalisation_table[[#All],[Hospital tier_Updated]],"Not Found",0)</f>
        <v>tier - 2</v>
      </c>
      <c r="P1429" t="str" cm="1">
        <f t="array" ref="P1429">_xlfn.XLOOKUP($A1429,Hospitalisation_table[[#All],[Customer ID]],Hospitalisation_table[[#All],[City tier_updated]],"Not Found",0)</f>
        <v>tier - 2</v>
      </c>
      <c r="Q1429" t="str" cm="1">
        <f t="array" ref="Q1429">_xlfn.XLOOKUP($A1429,Hospitalisation_table[[#All],[Customer ID]],Hospitalisation_table[[#All],[State ID Updated]],"Not Found",0)</f>
        <v>R1013</v>
      </c>
    </row>
    <row r="1430" spans="1:17" x14ac:dyDescent="0.3">
      <c r="A1430" s="13" t="s">
        <v>74</v>
      </c>
      <c r="B1430" t="str" cm="1">
        <f t="array" ref="B1430">_xlfn.XLOOKUP($A1430,CustomersName[[#All],[Customer ID]],CustomersName[[#All],[First Name]],"Not Found",0)</f>
        <v>Carla</v>
      </c>
      <c r="C1430" cm="1">
        <f t="array" ref="C1430">_xlfn.XLOOKUP($A1430,MedExam_Table[[#Headers],[#Data],[Customer ID]],MedExam_Table[[#Headers],[#Data],[BMI]],"Not Found",0)</f>
        <v>15.01</v>
      </c>
      <c r="D1430" cm="1">
        <f t="array" ref="D1430">_xlfn.XLOOKUP($A1430,MedExam_Table[[#Headers],[#Data],[Customer ID]],MedExam_Table[[#Headers],[#Data],[HBA1C]],"Not Found",0)</f>
        <v>4.1500000000000004</v>
      </c>
      <c r="E1430" t="str" cm="1">
        <f t="array" ref="E1430">_xlfn.XLOOKUP($A1430,MedExam_Table[[#Headers],[#Data],[Customer ID]],MedExam_Table[[#Headers],[#Data],[Heart Issues Updated]],"Not Found",0)</f>
        <v>No</v>
      </c>
      <c r="F1430" t="str" cm="1">
        <f t="array" ref="F1430">_xlfn.XLOOKUP($A1430,MedExam_Table[[#Headers],[#Data],[Customer ID]],MedExam_Table[[#Headers],[#Data],[Any Transplants Update]],"Not Found",0)</f>
        <v>No</v>
      </c>
      <c r="G1430" t="str" cm="1">
        <f t="array" ref="G1430">_xlfn.XLOOKUP($A1430,MedExam_Table[[#Headers],[#Data],[Customer ID]],MedExam_Table[[#Headers],[#Data],[Cancer history]],"Not Found",0)</f>
        <v>Yes</v>
      </c>
      <c r="H1430" cm="1">
        <f t="array" ref="H1430">_xlfn.XLOOKUP($A1430,MedExam_Table[[#Headers],[#Data],[Customer ID]],MedExam_Table[[#Headers],[#Data],[NumberOfMajorSurgeries_updated]],"Not Found",0)</f>
        <v>1</v>
      </c>
      <c r="I1430" t="str" cm="1">
        <f t="array" ref="I1430">_xlfn.XLOOKUP($A1430,MedExam_Table[[#Headers],[#Data],[Customer ID]],MedExam_Table[[#Headers],[#Data],[Smoker Updated]],"Not Found",0)</f>
        <v>No</v>
      </c>
      <c r="J1430" t="str" cm="1">
        <f t="array" ref="J1430">_xlfn.XLOOKUP($A1430,MedExam_Table[[#Headers],[#Data],[Customer ID]],MedExam_Table[[#Headers],[#Data],[Weight Status]],"Not Found",0)</f>
        <v>Underweight</v>
      </c>
      <c r="K1430" t="str" cm="1">
        <f t="array" ref="K1430">_xlfn.XLOOKUP($A1430,MedExam_Table[[#Headers],[#Data],[Customer ID]],MedExam_Table[[#Headers],[#Data],[Diabetes Status]],"Not Found",0)</f>
        <v>Normal</v>
      </c>
      <c r="L1430" cm="1">
        <f t="array" ref="L1430">_xlfn.XLOOKUP($A1430,Hospitalisation_table[[#All],[Customer ID]],Hospitalisation_table[[#All],[Customer Age]],"Not Found",0)</f>
        <v>19</v>
      </c>
      <c r="M1430" t="str" cm="1">
        <f t="array" ref="M1430">_xlfn.XLOOKUP($A1430,Hospitalisation_table[[#All],[Customer ID]],Hospitalisation_table[[#All],[Date of Birth]],"Not Found",0)</f>
        <v>12-Jun-2003</v>
      </c>
      <c r="N1430" s="22" cm="1">
        <f t="array" ref="N1430">_xlfn.XLOOKUP($A1430,Hospitalisation_table[[#All],[Customer ID]],Hospitalisation_table[[#All],[charges]],"Not Found",0)</f>
        <v>1149</v>
      </c>
      <c r="O1430" t="str" cm="1">
        <f t="array" ref="O1430">_xlfn.XLOOKUP($A1430,Hospitalisation_table[[#All],[Customer ID]],Hospitalisation_table[[#All],[Hospital tier_Updated]],"Not Found",0)</f>
        <v>tier - 2</v>
      </c>
      <c r="P1430" t="str" cm="1">
        <f t="array" ref="P1430">_xlfn.XLOOKUP($A1430,Hospitalisation_table[[#All],[Customer ID]],Hospitalisation_table[[#All],[City tier_updated]],"Not Found",0)</f>
        <v>tier - 1</v>
      </c>
      <c r="Q1430" t="str" cm="1">
        <f t="array" ref="Q1430">_xlfn.XLOOKUP($A1430,Hospitalisation_table[[#All],[Customer ID]],Hospitalisation_table[[#All],[State ID Updated]],"Not Found",0)</f>
        <v>R1012</v>
      </c>
    </row>
    <row r="1431" spans="1:17" x14ac:dyDescent="0.3">
      <c r="A1431" s="14" t="s">
        <v>73</v>
      </c>
      <c r="B1431" t="str" cm="1">
        <f t="array" ref="B1431">_xlfn.XLOOKUP($A1431,CustomersName[[#All],[Customer ID]],CustomersName[[#All],[First Name]],"Not Found",0)</f>
        <v>Alharo Sr.</v>
      </c>
      <c r="C1431" cm="1">
        <f t="array" ref="C1431">_xlfn.XLOOKUP($A1431,MedExam_Table[[#Headers],[#Data],[Customer ID]],MedExam_Table[[#Headers],[#Data],[BMI]],"Not Found",0)</f>
        <v>41.14</v>
      </c>
      <c r="D1431" cm="1">
        <f t="array" ref="D1431">_xlfn.XLOOKUP($A1431,MedExam_Table[[#Headers],[#Data],[Customer ID]],MedExam_Table[[#Headers],[#Data],[HBA1C]],"Not Found",0)</f>
        <v>6.02</v>
      </c>
      <c r="E1431" t="str" cm="1">
        <f t="array" ref="E1431">_xlfn.XLOOKUP($A1431,MedExam_Table[[#Headers],[#Data],[Customer ID]],MedExam_Table[[#Headers],[#Data],[Heart Issues Updated]],"Not Found",0)</f>
        <v>No</v>
      </c>
      <c r="F1431" t="str" cm="1">
        <f t="array" ref="F1431">_xlfn.XLOOKUP($A1431,MedExam_Table[[#Headers],[#Data],[Customer ID]],MedExam_Table[[#Headers],[#Data],[Any Transplants Update]],"Not Found",0)</f>
        <v>Yes</v>
      </c>
      <c r="G1431" t="str" cm="1">
        <f t="array" ref="G1431">_xlfn.XLOOKUP($A1431,MedExam_Table[[#Headers],[#Data],[Customer ID]],MedExam_Table[[#Headers],[#Data],[Cancer history]],"Not Found",0)</f>
        <v>No</v>
      </c>
      <c r="H1431" cm="1">
        <f t="array" ref="H1431">_xlfn.XLOOKUP($A1431,MedExam_Table[[#Headers],[#Data],[Customer ID]],MedExam_Table[[#Headers],[#Data],[NumberOfMajorSurgeries_updated]],"Not Found",0)</f>
        <v>1</v>
      </c>
      <c r="I1431" t="str" cm="1">
        <f t="array" ref="I1431">_xlfn.XLOOKUP($A1431,MedExam_Table[[#Headers],[#Data],[Customer ID]],MedExam_Table[[#Headers],[#Data],[Smoker Updated]],"Not Found",0)</f>
        <v>No</v>
      </c>
      <c r="J1431" t="str" cm="1">
        <f t="array" ref="J1431">_xlfn.XLOOKUP($A1431,MedExam_Table[[#Headers],[#Data],[Customer ID]],MedExam_Table[[#Headers],[#Data],[Weight Status]],"Not Found",0)</f>
        <v>Obesity</v>
      </c>
      <c r="K1431" t="str" cm="1">
        <f t="array" ref="K1431">_xlfn.XLOOKUP($A1431,MedExam_Table[[#Headers],[#Data],[Customer ID]],MedExam_Table[[#Headers],[#Data],[Diabetes Status]],"Not Found",0)</f>
        <v>Prediabetes</v>
      </c>
      <c r="L1431" cm="1">
        <f t="array" ref="L1431">_xlfn.XLOOKUP($A1431,Hospitalisation_table[[#All],[Customer ID]],Hospitalisation_table[[#All],[Customer Age]],"Not Found",0)</f>
        <v>18</v>
      </c>
      <c r="M1431" t="str" cm="1">
        <f t="array" ref="M1431">_xlfn.XLOOKUP($A1431,Hospitalisation_table[[#All],[Customer ID]],Hospitalisation_table[[#All],[Date of Birth]],"Not Found",0)</f>
        <v>10-Jun-2004</v>
      </c>
      <c r="N1431" s="22" cm="1">
        <f t="array" ref="N1431">_xlfn.XLOOKUP($A1431,Hospitalisation_table[[#All],[Customer ID]],Hospitalisation_table[[#All],[charges]],"Not Found",0)</f>
        <v>1146.8</v>
      </c>
      <c r="O1431" t="str" cm="1">
        <f t="array" ref="O1431">_xlfn.XLOOKUP($A1431,Hospitalisation_table[[#All],[Customer ID]],Hospitalisation_table[[#All],[Hospital tier_Updated]],"Not Found",0)</f>
        <v>tier - 2</v>
      </c>
      <c r="P1431" t="str" cm="1">
        <f t="array" ref="P1431">_xlfn.XLOOKUP($A1431,Hospitalisation_table[[#All],[Customer ID]],Hospitalisation_table[[#All],[City tier_updated]],"Not Found",0)</f>
        <v>tier - 2</v>
      </c>
      <c r="Q1431" t="str" cm="1">
        <f t="array" ref="Q1431">_xlfn.XLOOKUP($A1431,Hospitalisation_table[[#All],[Customer ID]],Hospitalisation_table[[#All],[State ID Updated]],"Not Found",0)</f>
        <v>R1013</v>
      </c>
    </row>
    <row r="1432" spans="1:17" x14ac:dyDescent="0.3">
      <c r="A1432" s="13" t="s">
        <v>72</v>
      </c>
      <c r="B1432" t="str" cm="1">
        <f t="array" ref="B1432">_xlfn.XLOOKUP($A1432,CustomersName[[#All],[Customer ID]],CustomersName[[#All],[First Name]],"Not Found",0)</f>
        <v>Hope</v>
      </c>
      <c r="C1432" cm="1">
        <f t="array" ref="C1432">_xlfn.XLOOKUP($A1432,MedExam_Table[[#Headers],[#Data],[Customer ID]],MedExam_Table[[#Headers],[#Data],[BMI]],"Not Found",0)</f>
        <v>16.55</v>
      </c>
      <c r="D1432" cm="1">
        <f t="array" ref="D1432">_xlfn.XLOOKUP($A1432,MedExam_Table[[#Headers],[#Data],[Customer ID]],MedExam_Table[[#Headers],[#Data],[HBA1C]],"Not Found",0)</f>
        <v>7.73</v>
      </c>
      <c r="E1432" t="str" cm="1">
        <f t="array" ref="E1432">_xlfn.XLOOKUP($A1432,MedExam_Table[[#Headers],[#Data],[Customer ID]],MedExam_Table[[#Headers],[#Data],[Heart Issues Updated]],"Not Found",0)</f>
        <v>No</v>
      </c>
      <c r="F1432" t="str" cm="1">
        <f t="array" ref="F1432">_xlfn.XLOOKUP($A1432,MedExam_Table[[#Headers],[#Data],[Customer ID]],MedExam_Table[[#Headers],[#Data],[Any Transplants Update]],"Not Found",0)</f>
        <v>No</v>
      </c>
      <c r="G1432" t="str" cm="1">
        <f t="array" ref="G1432">_xlfn.XLOOKUP($A1432,MedExam_Table[[#Headers],[#Data],[Customer ID]],MedExam_Table[[#Headers],[#Data],[Cancer history]],"Not Found",0)</f>
        <v>No</v>
      </c>
      <c r="H1432" cm="1">
        <f t="array" ref="H1432">_xlfn.XLOOKUP($A1432,MedExam_Table[[#Headers],[#Data],[Customer ID]],MedExam_Table[[#Headers],[#Data],[NumberOfMajorSurgeries_updated]],"Not Found",0)</f>
        <v>0</v>
      </c>
      <c r="I1432" t="str" cm="1">
        <f t="array" ref="I1432">_xlfn.XLOOKUP($A1432,MedExam_Table[[#Headers],[#Data],[Customer ID]],MedExam_Table[[#Headers],[#Data],[Smoker Updated]],"Not Found",0)</f>
        <v>No</v>
      </c>
      <c r="J1432" t="str" cm="1">
        <f t="array" ref="J1432">_xlfn.XLOOKUP($A1432,MedExam_Table[[#Headers],[#Data],[Customer ID]],MedExam_Table[[#Headers],[#Data],[Weight Status]],"Not Found",0)</f>
        <v>Underweight</v>
      </c>
      <c r="K1432" t="str" cm="1">
        <f t="array" ref="K1432">_xlfn.XLOOKUP($A1432,MedExam_Table[[#Headers],[#Data],[Customer ID]],MedExam_Table[[#Headers],[#Data],[Diabetes Status]],"Not Found",0)</f>
        <v>Diabetes</v>
      </c>
      <c r="L1432" cm="1">
        <f t="array" ref="L1432">_xlfn.XLOOKUP($A1432,Hospitalisation_table[[#All],[Customer ID]],Hospitalisation_table[[#All],[Customer Age]],"Not Found",0)</f>
        <v>20</v>
      </c>
      <c r="M1432" t="str" cm="1">
        <f t="array" ref="M1432">_xlfn.XLOOKUP($A1432,Hospitalisation_table[[#All],[Customer ID]],Hospitalisation_table[[#All],[Date of Birth]],"Not Found",0)</f>
        <v>1-Oct-2002</v>
      </c>
      <c r="N1432" s="22" cm="1">
        <f t="array" ref="N1432">_xlfn.XLOOKUP($A1432,Hospitalisation_table[[#All],[Customer ID]],Hospitalisation_table[[#All],[charges]],"Not Found",0)</f>
        <v>1142</v>
      </c>
      <c r="O1432" t="str" cm="1">
        <f t="array" ref="O1432">_xlfn.XLOOKUP($A1432,Hospitalisation_table[[#All],[Customer ID]],Hospitalisation_table[[#All],[Hospital tier_Updated]],"Not Found",0)</f>
        <v>tier - 3</v>
      </c>
      <c r="P1432" t="str" cm="1">
        <f t="array" ref="P1432">_xlfn.XLOOKUP($A1432,Hospitalisation_table[[#All],[Customer ID]],Hospitalisation_table[[#All],[City tier_updated]],"Not Found",0)</f>
        <v>tier - 2</v>
      </c>
      <c r="Q1432" t="str" cm="1">
        <f t="array" ref="Q1432">_xlfn.XLOOKUP($A1432,Hospitalisation_table[[#All],[Customer ID]],Hospitalisation_table[[#All],[State ID Updated]],"Not Found",0)</f>
        <v>R1011</v>
      </c>
    </row>
    <row r="1433" spans="1:17" x14ac:dyDescent="0.3">
      <c r="A1433" s="14" t="s">
        <v>71</v>
      </c>
      <c r="B1433" t="str" cm="1">
        <f t="array" ref="B1433">_xlfn.XLOOKUP($A1433,CustomersName[[#All],[Customer ID]],CustomersName[[#All],[First Name]],"Not Found",0)</f>
        <v>hark P.</v>
      </c>
      <c r="C1433" cm="1">
        <f t="array" ref="C1433">_xlfn.XLOOKUP($A1433,MedExam_Table[[#Headers],[#Data],[Customer ID]],MedExam_Table[[#Headers],[#Data],[BMI]],"Not Found",0)</f>
        <v>37.29</v>
      </c>
      <c r="D1433" cm="1">
        <f t="array" ref="D1433">_xlfn.XLOOKUP($A1433,MedExam_Table[[#Headers],[#Data],[Customer ID]],MedExam_Table[[#Headers],[#Data],[HBA1C]],"Not Found",0)</f>
        <v>5.03</v>
      </c>
      <c r="E1433" t="str" cm="1">
        <f t="array" ref="E1433">_xlfn.XLOOKUP($A1433,MedExam_Table[[#Headers],[#Data],[Customer ID]],MedExam_Table[[#Headers],[#Data],[Heart Issues Updated]],"Not Found",0)</f>
        <v>No</v>
      </c>
      <c r="F1433" t="str" cm="1">
        <f t="array" ref="F1433">_xlfn.XLOOKUP($A1433,MedExam_Table[[#Headers],[#Data],[Customer ID]],MedExam_Table[[#Headers],[#Data],[Any Transplants Update]],"Not Found",0)</f>
        <v>Yes</v>
      </c>
      <c r="G1433" t="str" cm="1">
        <f t="array" ref="G1433">_xlfn.XLOOKUP($A1433,MedExam_Table[[#Headers],[#Data],[Customer ID]],MedExam_Table[[#Headers],[#Data],[Cancer history]],"Not Found",0)</f>
        <v>No</v>
      </c>
      <c r="H1433" cm="1">
        <f t="array" ref="H1433">_xlfn.XLOOKUP($A1433,MedExam_Table[[#Headers],[#Data],[Customer ID]],MedExam_Table[[#Headers],[#Data],[NumberOfMajorSurgeries_updated]],"Not Found",0)</f>
        <v>1</v>
      </c>
      <c r="I1433" t="str" cm="1">
        <f t="array" ref="I1433">_xlfn.XLOOKUP($A1433,MedExam_Table[[#Headers],[#Data],[Customer ID]],MedExam_Table[[#Headers],[#Data],[Smoker Updated]],"Not Found",0)</f>
        <v>No</v>
      </c>
      <c r="J1433" t="str" cm="1">
        <f t="array" ref="J1433">_xlfn.XLOOKUP($A1433,MedExam_Table[[#Headers],[#Data],[Customer ID]],MedExam_Table[[#Headers],[#Data],[Weight Status]],"Not Found",0)</f>
        <v>Obesity</v>
      </c>
      <c r="K1433" t="str" cm="1">
        <f t="array" ref="K1433">_xlfn.XLOOKUP($A1433,MedExam_Table[[#Headers],[#Data],[Customer ID]],MedExam_Table[[#Headers],[#Data],[Diabetes Status]],"Not Found",0)</f>
        <v>Normal</v>
      </c>
      <c r="L1433" cm="1">
        <f t="array" ref="L1433">_xlfn.XLOOKUP($A1433,Hospitalisation_table[[#All],[Customer ID]],Hospitalisation_table[[#All],[Customer Age]],"Not Found",0)</f>
        <v>18</v>
      </c>
      <c r="M1433" t="str" cm="1">
        <f t="array" ref="M1433">_xlfn.XLOOKUP($A1433,Hospitalisation_table[[#All],[Customer ID]],Hospitalisation_table[[#All],[Date of Birth]],"Not Found",0)</f>
        <v>12-Sep-2004</v>
      </c>
      <c r="N1433" s="22" cm="1">
        <f t="array" ref="N1433">_xlfn.XLOOKUP($A1433,Hospitalisation_table[[#All],[Customer ID]],Hospitalisation_table[[#All],[charges]],"Not Found",0)</f>
        <v>1141.45</v>
      </c>
      <c r="O1433" t="str" cm="1">
        <f t="array" ref="O1433">_xlfn.XLOOKUP($A1433,Hospitalisation_table[[#All],[Customer ID]],Hospitalisation_table[[#All],[Hospital tier_Updated]],"Not Found",0)</f>
        <v>tier - 3</v>
      </c>
      <c r="P1433" t="str" cm="1">
        <f t="array" ref="P1433">_xlfn.XLOOKUP($A1433,Hospitalisation_table[[#All],[Customer ID]],Hospitalisation_table[[#All],[City tier_updated]],"Not Found",0)</f>
        <v>tier - 3</v>
      </c>
      <c r="Q1433" t="str" cm="1">
        <f t="array" ref="Q1433">_xlfn.XLOOKUP($A1433,Hospitalisation_table[[#All],[Customer ID]],Hospitalisation_table[[#All],[State ID Updated]],"Not Found",0)</f>
        <v>R1013</v>
      </c>
    </row>
    <row r="1434" spans="1:17" x14ac:dyDescent="0.3">
      <c r="A1434" s="13" t="s">
        <v>70</v>
      </c>
      <c r="B1434" t="str" cm="1">
        <f t="array" ref="B1434">_xlfn.XLOOKUP($A1434,CustomersName[[#All],[Customer ID]],CustomersName[[#All],[First Name]],"Not Found",0)</f>
        <v>Desiree</v>
      </c>
      <c r="C1434" cm="1">
        <f t="array" ref="C1434">_xlfn.XLOOKUP($A1434,MedExam_Table[[#Headers],[#Data],[Customer ID]],MedExam_Table[[#Headers],[#Data],[BMI]],"Not Found",0)</f>
        <v>16.739999999999998</v>
      </c>
      <c r="D1434" cm="1">
        <f t="array" ref="D1434">_xlfn.XLOOKUP($A1434,MedExam_Table[[#Headers],[#Data],[Customer ID]],MedExam_Table[[#Headers],[#Data],[HBA1C]],"Not Found",0)</f>
        <v>4.08</v>
      </c>
      <c r="E1434" t="str" cm="1">
        <f t="array" ref="E1434">_xlfn.XLOOKUP($A1434,MedExam_Table[[#Headers],[#Data],[Customer ID]],MedExam_Table[[#Headers],[#Data],[Heart Issues Updated]],"Not Found",0)</f>
        <v>Yes</v>
      </c>
      <c r="F1434" t="str" cm="1">
        <f t="array" ref="F1434">_xlfn.XLOOKUP($A1434,MedExam_Table[[#Headers],[#Data],[Customer ID]],MedExam_Table[[#Headers],[#Data],[Any Transplants Update]],"Not Found",0)</f>
        <v>No</v>
      </c>
      <c r="G1434" t="str" cm="1">
        <f t="array" ref="G1434">_xlfn.XLOOKUP($A1434,MedExam_Table[[#Headers],[#Data],[Customer ID]],MedExam_Table[[#Headers],[#Data],[Cancer history]],"Not Found",0)</f>
        <v>No</v>
      </c>
      <c r="H1434" cm="1">
        <f t="array" ref="H1434">_xlfn.XLOOKUP($A1434,MedExam_Table[[#Headers],[#Data],[Customer ID]],MedExam_Table[[#Headers],[#Data],[NumberOfMajorSurgeries_updated]],"Not Found",0)</f>
        <v>0</v>
      </c>
      <c r="I1434" t="str" cm="1">
        <f t="array" ref="I1434">_xlfn.XLOOKUP($A1434,MedExam_Table[[#Headers],[#Data],[Customer ID]],MedExam_Table[[#Headers],[#Data],[Smoker Updated]],"Not Found",0)</f>
        <v>No</v>
      </c>
      <c r="J1434" t="str" cm="1">
        <f t="array" ref="J1434">_xlfn.XLOOKUP($A1434,MedExam_Table[[#Headers],[#Data],[Customer ID]],MedExam_Table[[#Headers],[#Data],[Weight Status]],"Not Found",0)</f>
        <v>Underweight</v>
      </c>
      <c r="K1434" t="str" cm="1">
        <f t="array" ref="K1434">_xlfn.XLOOKUP($A1434,MedExam_Table[[#Headers],[#Data],[Customer ID]],MedExam_Table[[#Headers],[#Data],[Diabetes Status]],"Not Found",0)</f>
        <v>Normal</v>
      </c>
      <c r="L1434" cm="1">
        <f t="array" ref="L1434">_xlfn.XLOOKUP($A1434,Hospitalisation_table[[#All],[Customer ID]],Hospitalisation_table[[#All],[Customer Age]],"Not Found",0)</f>
        <v>21</v>
      </c>
      <c r="M1434" t="str" cm="1">
        <f t="array" ref="M1434">_xlfn.XLOOKUP($A1434,Hospitalisation_table[[#All],[Customer ID]],Hospitalisation_table[[#All],[Date of Birth]],"Not Found",0)</f>
        <v>25-Oct-2001</v>
      </c>
      <c r="N1434" s="22" cm="1">
        <f t="array" ref="N1434">_xlfn.XLOOKUP($A1434,Hospitalisation_table[[#All],[Customer ID]],Hospitalisation_table[[#All],[charges]],"Not Found",0)</f>
        <v>1141</v>
      </c>
      <c r="O1434" t="str" cm="1">
        <f t="array" ref="O1434">_xlfn.XLOOKUP($A1434,Hospitalisation_table[[#All],[Customer ID]],Hospitalisation_table[[#All],[Hospital tier_Updated]],"Not Found",0)</f>
        <v>tier - 3</v>
      </c>
      <c r="P1434" t="str" cm="1">
        <f t="array" ref="P1434">_xlfn.XLOOKUP($A1434,Hospitalisation_table[[#All],[Customer ID]],Hospitalisation_table[[#All],[City tier_updated]],"Not Found",0)</f>
        <v>tier - 1</v>
      </c>
      <c r="Q1434" t="str" cm="1">
        <f t="array" ref="Q1434">_xlfn.XLOOKUP($A1434,Hospitalisation_table[[#All],[Customer ID]],Hospitalisation_table[[#All],[State ID Updated]],"Not Found",0)</f>
        <v>R1013</v>
      </c>
    </row>
    <row r="1435" spans="1:17" x14ac:dyDescent="0.3">
      <c r="A1435" s="14" t="s">
        <v>69</v>
      </c>
      <c r="B1435" t="str" cm="1">
        <f t="array" ref="B1435">_xlfn.XLOOKUP($A1435,CustomersName[[#All],[Customer ID]],CustomersName[[#All],[First Name]],"Not Found",0)</f>
        <v>Mahio Jr.</v>
      </c>
      <c r="C1435" cm="1">
        <f t="array" ref="C1435">_xlfn.XLOOKUP($A1435,MedExam_Table[[#Headers],[#Data],[Customer ID]],MedExam_Table[[#Headers],[#Data],[BMI]],"Not Found",0)</f>
        <v>34.43</v>
      </c>
      <c r="D1435" cm="1">
        <f t="array" ref="D1435">_xlfn.XLOOKUP($A1435,MedExam_Table[[#Headers],[#Data],[Customer ID]],MedExam_Table[[#Headers],[#Data],[HBA1C]],"Not Found",0)</f>
        <v>4.2699999999999996</v>
      </c>
      <c r="E1435" t="str" cm="1">
        <f t="array" ref="E1435">_xlfn.XLOOKUP($A1435,MedExam_Table[[#Headers],[#Data],[Customer ID]],MedExam_Table[[#Headers],[#Data],[Heart Issues Updated]],"Not Found",0)</f>
        <v>No</v>
      </c>
      <c r="F1435" t="str" cm="1">
        <f t="array" ref="F1435">_xlfn.XLOOKUP($A1435,MedExam_Table[[#Headers],[#Data],[Customer ID]],MedExam_Table[[#Headers],[#Data],[Any Transplants Update]],"Not Found",0)</f>
        <v>Yes</v>
      </c>
      <c r="G1435" t="str" cm="1">
        <f t="array" ref="G1435">_xlfn.XLOOKUP($A1435,MedExam_Table[[#Headers],[#Data],[Customer ID]],MedExam_Table[[#Headers],[#Data],[Cancer history]],"Not Found",0)</f>
        <v>No</v>
      </c>
      <c r="H1435" cm="1">
        <f t="array" ref="H1435">_xlfn.XLOOKUP($A1435,MedExam_Table[[#Headers],[#Data],[Customer ID]],MedExam_Table[[#Headers],[#Data],[NumberOfMajorSurgeries_updated]],"Not Found",0)</f>
        <v>1</v>
      </c>
      <c r="I1435" t="str" cm="1">
        <f t="array" ref="I1435">_xlfn.XLOOKUP($A1435,MedExam_Table[[#Headers],[#Data],[Customer ID]],MedExam_Table[[#Headers],[#Data],[Smoker Updated]],"Not Found",0)</f>
        <v>No</v>
      </c>
      <c r="J1435" t="str" cm="1">
        <f t="array" ref="J1435">_xlfn.XLOOKUP($A1435,MedExam_Table[[#Headers],[#Data],[Customer ID]],MedExam_Table[[#Headers],[#Data],[Weight Status]],"Not Found",0)</f>
        <v>Obesity</v>
      </c>
      <c r="K1435" t="str" cm="1">
        <f t="array" ref="K1435">_xlfn.XLOOKUP($A1435,MedExam_Table[[#Headers],[#Data],[Customer ID]],MedExam_Table[[#Headers],[#Data],[Diabetes Status]],"Not Found",0)</f>
        <v>Normal</v>
      </c>
      <c r="L1435" cm="1">
        <f t="array" ref="L1435">_xlfn.XLOOKUP($A1435,Hospitalisation_table[[#All],[Customer ID]],Hospitalisation_table[[#All],[Customer Age]],"Not Found",0)</f>
        <v>18</v>
      </c>
      <c r="M1435" t="str" cm="1">
        <f t="array" ref="M1435">_xlfn.XLOOKUP($A1435,Hospitalisation_table[[#All],[Customer ID]],Hospitalisation_table[[#All],[Date of Birth]],"Not Found",0)</f>
        <v>27-Nov-2004</v>
      </c>
      <c r="N1435" s="22" cm="1">
        <f t="array" ref="N1435">_xlfn.XLOOKUP($A1435,Hospitalisation_table[[#All],[Customer ID]],Hospitalisation_table[[#All],[charges]],"Not Found",0)</f>
        <v>1137.47</v>
      </c>
      <c r="O1435" t="str" cm="1">
        <f t="array" ref="O1435">_xlfn.XLOOKUP($A1435,Hospitalisation_table[[#All],[Customer ID]],Hospitalisation_table[[#All],[Hospital tier_Updated]],"Not Found",0)</f>
        <v>tier - 3</v>
      </c>
      <c r="P1435" t="str" cm="1">
        <f t="array" ref="P1435">_xlfn.XLOOKUP($A1435,Hospitalisation_table[[#All],[Customer ID]],Hospitalisation_table[[#All],[City tier_updated]],"Not Found",0)</f>
        <v>tier - 2</v>
      </c>
      <c r="Q1435" t="str" cm="1">
        <f t="array" ref="Q1435">_xlfn.XLOOKUP($A1435,Hospitalisation_table[[#All],[Customer ID]],Hospitalisation_table[[#All],[State ID Updated]],"Not Found",0)</f>
        <v>R1013</v>
      </c>
    </row>
    <row r="1436" spans="1:17" x14ac:dyDescent="0.3">
      <c r="A1436" s="13" t="s">
        <v>2144</v>
      </c>
      <c r="B1436" t="str" cm="1">
        <f t="array" ref="B1436">_xlfn.XLOOKUP($A1436,CustomersName[[#All],[Customer ID]],CustomersName[[#All],[First Name]],"Not Found",0)</f>
        <v>Ahlison H</v>
      </c>
      <c r="C1436" cm="1">
        <f t="array" ref="C1436">_xlfn.XLOOKUP($A1436,MedExam_Table[[#Headers],[#Data],[Customer ID]],MedExam_Table[[#Headers],[#Data],[BMI]],"Not Found",0)</f>
        <v>36.99</v>
      </c>
      <c r="D1436" cm="1">
        <f t="array" ref="D1436">_xlfn.XLOOKUP($A1436,MedExam_Table[[#Headers],[#Data],[Customer ID]],MedExam_Table[[#Headers],[#Data],[HBA1C]],"Not Found",0)</f>
        <v>5.37</v>
      </c>
      <c r="E1436" t="str" cm="1">
        <f t="array" ref="E1436">_xlfn.XLOOKUP($A1436,MedExam_Table[[#Headers],[#Data],[Customer ID]],MedExam_Table[[#Headers],[#Data],[Heart Issues Updated]],"Not Found",0)</f>
        <v>Yes</v>
      </c>
      <c r="F1436" t="str" cm="1">
        <f t="array" ref="F1436">_xlfn.XLOOKUP($A1436,MedExam_Table[[#Headers],[#Data],[Customer ID]],MedExam_Table[[#Headers],[#Data],[Any Transplants Update]],"Not Found",0)</f>
        <v>No</v>
      </c>
      <c r="G1436" t="str" cm="1">
        <f t="array" ref="G1436">_xlfn.XLOOKUP($A1436,MedExam_Table[[#Headers],[#Data],[Customer ID]],MedExam_Table[[#Headers],[#Data],[Cancer history]],"Not Found",0)</f>
        <v>Yes</v>
      </c>
      <c r="H1436" cm="1">
        <f t="array" ref="H1436">_xlfn.XLOOKUP($A1436,MedExam_Table[[#Headers],[#Data],[Customer ID]],MedExam_Table[[#Headers],[#Data],[NumberOfMajorSurgeries_updated]],"Not Found",0)</f>
        <v>1</v>
      </c>
      <c r="I1436" t="str" cm="1">
        <f t="array" ref="I1436">_xlfn.XLOOKUP($A1436,MedExam_Table[[#Headers],[#Data],[Customer ID]],MedExam_Table[[#Headers],[#Data],[Smoker Updated]],"Not Found",0)</f>
        <v>Yes</v>
      </c>
      <c r="J1436" t="str" cm="1">
        <f t="array" ref="J1436">_xlfn.XLOOKUP($A1436,MedExam_Table[[#Headers],[#Data],[Customer ID]],MedExam_Table[[#Headers],[#Data],[Weight Status]],"Not Found",0)</f>
        <v>Obesity</v>
      </c>
      <c r="K1436" t="str" cm="1">
        <f t="array" ref="K1436">_xlfn.XLOOKUP($A1436,MedExam_Table[[#Headers],[#Data],[Customer ID]],MedExam_Table[[#Headers],[#Data],[Diabetes Status]],"Not Found",0)</f>
        <v>Normal</v>
      </c>
      <c r="L1436" cm="1">
        <f t="array" ref="L1436">_xlfn.XLOOKUP($A1436,Hospitalisation_table[[#All],[Customer ID]],Hospitalisation_table[[#All],[Customer Age]],"Not Found",0)</f>
        <v>39</v>
      </c>
      <c r="M1436" t="str" cm="1">
        <f t="array" ref="M1436">_xlfn.XLOOKUP($A1436,Hospitalisation_table[[#All],[Customer ID]],Hospitalisation_table[[#All],[Date of Birth]],"Not Found",0)</f>
        <v>29-Jul-1983</v>
      </c>
      <c r="N1436" s="22" cm="1">
        <f t="array" ref="N1436">_xlfn.XLOOKUP($A1436,Hospitalisation_table[[#All],[Customer ID]],Hospitalisation_table[[#All],[charges]],"Not Found",0)</f>
        <v>34940.61</v>
      </c>
      <c r="O1436" t="str" cm="1">
        <f t="array" ref="O1436">_xlfn.XLOOKUP($A1436,Hospitalisation_table[[#All],[Customer ID]],Hospitalisation_table[[#All],[Hospital tier_Updated]],"Not Found",0)</f>
        <v>tier - 2</v>
      </c>
      <c r="P1436" t="str" cm="1">
        <f t="array" ref="P1436">_xlfn.XLOOKUP($A1436,Hospitalisation_table[[#All],[Customer ID]],Hospitalisation_table[[#All],[City tier_updated]],"Not Found",0)</f>
        <v>tier - 3</v>
      </c>
      <c r="Q1436" t="str" cm="1">
        <f t="array" ref="Q1436">_xlfn.XLOOKUP($A1436,Hospitalisation_table[[#All],[Customer ID]],Hospitalisation_table[[#All],[State ID Updated]],"Not Found",0)</f>
        <v>R1011</v>
      </c>
    </row>
    <row r="1437" spans="1:17" x14ac:dyDescent="0.3">
      <c r="A1437" s="14" t="s">
        <v>68</v>
      </c>
      <c r="B1437" t="str" cm="1">
        <f t="array" ref="B1437">_xlfn.XLOOKUP($A1437,CustomersName[[#All],[Customer ID]],CustomersName[[#All],[First Name]],"Not Found",0)</f>
        <v>Lusapho</v>
      </c>
      <c r="C1437" cm="1">
        <f t="array" ref="C1437">_xlfn.XLOOKUP($A1437,MedExam_Table[[#Headers],[#Data],[Customer ID]],MedExam_Table[[#Headers],[#Data],[BMI]],"Not Found",0)</f>
        <v>34.1</v>
      </c>
      <c r="D1437" cm="1">
        <f t="array" ref="D1437">_xlfn.XLOOKUP($A1437,MedExam_Table[[#Headers],[#Data],[Customer ID]],MedExam_Table[[#Headers],[#Data],[HBA1C]],"Not Found",0)</f>
        <v>4.07</v>
      </c>
      <c r="E1437" t="str" cm="1">
        <f t="array" ref="E1437">_xlfn.XLOOKUP($A1437,MedExam_Table[[#Headers],[#Data],[Customer ID]],MedExam_Table[[#Headers],[#Data],[Heart Issues Updated]],"Not Found",0)</f>
        <v>No</v>
      </c>
      <c r="F1437" t="str" cm="1">
        <f t="array" ref="F1437">_xlfn.XLOOKUP($A1437,MedExam_Table[[#Headers],[#Data],[Customer ID]],MedExam_Table[[#Headers],[#Data],[Any Transplants Update]],"Not Found",0)</f>
        <v>Yes</v>
      </c>
      <c r="G1437" t="str" cm="1">
        <f t="array" ref="G1437">_xlfn.XLOOKUP($A1437,MedExam_Table[[#Headers],[#Data],[Customer ID]],MedExam_Table[[#Headers],[#Data],[Cancer history]],"Not Found",0)</f>
        <v>No</v>
      </c>
      <c r="H1437" cm="1">
        <f t="array" ref="H1437">_xlfn.XLOOKUP($A1437,MedExam_Table[[#Headers],[#Data],[Customer ID]],MedExam_Table[[#Headers],[#Data],[NumberOfMajorSurgeries_updated]],"Not Found",0)</f>
        <v>1</v>
      </c>
      <c r="I1437" t="str" cm="1">
        <f t="array" ref="I1437">_xlfn.XLOOKUP($A1437,MedExam_Table[[#Headers],[#Data],[Customer ID]],MedExam_Table[[#Headers],[#Data],[Smoker Updated]],"Not Found",0)</f>
        <v>No</v>
      </c>
      <c r="J1437" t="str" cm="1">
        <f t="array" ref="J1437">_xlfn.XLOOKUP($A1437,MedExam_Table[[#Headers],[#Data],[Customer ID]],MedExam_Table[[#Headers],[#Data],[Weight Status]],"Not Found",0)</f>
        <v>Obesity</v>
      </c>
      <c r="K1437" t="str" cm="1">
        <f t="array" ref="K1437">_xlfn.XLOOKUP($A1437,MedExam_Table[[#Headers],[#Data],[Customer ID]],MedExam_Table[[#Headers],[#Data],[Diabetes Status]],"Not Found",0)</f>
        <v>Normal</v>
      </c>
      <c r="L1437" cm="1">
        <f t="array" ref="L1437">_xlfn.XLOOKUP($A1437,Hospitalisation_table[[#All],[Customer ID]],Hospitalisation_table[[#All],[Customer Age]],"Not Found",0)</f>
        <v>18</v>
      </c>
      <c r="M1437" t="str" cm="1">
        <f t="array" ref="M1437">_xlfn.XLOOKUP($A1437,Hospitalisation_table[[#All],[Customer ID]],Hospitalisation_table[[#All],[Date of Birth]],"Not Found",0)</f>
        <v>15-Oct-2004</v>
      </c>
      <c r="N1437" s="22" cm="1">
        <f t="array" ref="N1437">_xlfn.XLOOKUP($A1437,Hospitalisation_table[[#All],[Customer ID]],Hospitalisation_table[[#All],[charges]],"Not Found",0)</f>
        <v>1137.01</v>
      </c>
      <c r="O1437" t="str" cm="1">
        <f t="array" ref="O1437">_xlfn.XLOOKUP($A1437,Hospitalisation_table[[#All],[Customer ID]],Hospitalisation_table[[#All],[Hospital tier_Updated]],"Not Found",0)</f>
        <v>tier - 3</v>
      </c>
      <c r="P1437" t="str" cm="1">
        <f t="array" ref="P1437">_xlfn.XLOOKUP($A1437,Hospitalisation_table[[#All],[Customer ID]],Hospitalisation_table[[#All],[City tier_updated]],"Not Found",0)</f>
        <v>tier - 1</v>
      </c>
      <c r="Q1437" t="str" cm="1">
        <f t="array" ref="Q1437">_xlfn.XLOOKUP($A1437,Hospitalisation_table[[#All],[Customer ID]],Hospitalisation_table[[#All],[State ID Updated]],"Not Found",0)</f>
        <v>R1013</v>
      </c>
    </row>
    <row r="1438" spans="1:17" x14ac:dyDescent="0.3">
      <c r="A1438" s="13" t="s">
        <v>67</v>
      </c>
      <c r="B1438" t="str" cm="1">
        <f t="array" ref="B1438">_xlfn.XLOOKUP($A1438,CustomersName[[#All],[Customer ID]],CustomersName[[#All],[First Name]],"Not Found",0)</f>
        <v>Erin h.</v>
      </c>
      <c r="C1438" cm="1">
        <f t="array" ref="C1438">_xlfn.XLOOKUP($A1438,MedExam_Table[[#Headers],[#Data],[Customer ID]],MedExam_Table[[#Headers],[#Data],[BMI]],"Not Found",0)</f>
        <v>19.3</v>
      </c>
      <c r="D1438" cm="1">
        <f t="array" ref="D1438">_xlfn.XLOOKUP($A1438,MedExam_Table[[#Headers],[#Data],[Customer ID]],MedExam_Table[[#Headers],[#Data],[HBA1C]],"Not Found",0)</f>
        <v>10.36</v>
      </c>
      <c r="E1438" t="str" cm="1">
        <f t="array" ref="E1438">_xlfn.XLOOKUP($A1438,MedExam_Table[[#Headers],[#Data],[Customer ID]],MedExam_Table[[#Headers],[#Data],[Heart Issues Updated]],"Not Found",0)</f>
        <v>No</v>
      </c>
      <c r="F1438" t="str" cm="1">
        <f t="array" ref="F1438">_xlfn.XLOOKUP($A1438,MedExam_Table[[#Headers],[#Data],[Customer ID]],MedExam_Table[[#Headers],[#Data],[Any Transplants Update]],"Not Found",0)</f>
        <v>No</v>
      </c>
      <c r="G1438" t="str" cm="1">
        <f t="array" ref="G1438">_xlfn.XLOOKUP($A1438,MedExam_Table[[#Headers],[#Data],[Customer ID]],MedExam_Table[[#Headers],[#Data],[Cancer history]],"Not Found",0)</f>
        <v>No</v>
      </c>
      <c r="H1438" cm="1">
        <f t="array" ref="H1438">_xlfn.XLOOKUP($A1438,MedExam_Table[[#Headers],[#Data],[Customer ID]],MedExam_Table[[#Headers],[#Data],[NumberOfMajorSurgeries_updated]],"Not Found",0)</f>
        <v>0</v>
      </c>
      <c r="I1438" t="str" cm="1">
        <f t="array" ref="I1438">_xlfn.XLOOKUP($A1438,MedExam_Table[[#Headers],[#Data],[Customer ID]],MedExam_Table[[#Headers],[#Data],[Smoker Updated]],"Not Found",0)</f>
        <v>No</v>
      </c>
      <c r="J1438" t="str" cm="1">
        <f t="array" ref="J1438">_xlfn.XLOOKUP($A1438,MedExam_Table[[#Headers],[#Data],[Customer ID]],MedExam_Table[[#Headers],[#Data],[Weight Status]],"Not Found",0)</f>
        <v>NormalWeight</v>
      </c>
      <c r="K1438" t="str" cm="1">
        <f t="array" ref="K1438">_xlfn.XLOOKUP($A1438,MedExam_Table[[#Headers],[#Data],[Customer ID]],MedExam_Table[[#Headers],[#Data],[Diabetes Status]],"Not Found",0)</f>
        <v>Diabetes</v>
      </c>
      <c r="L1438" cm="1">
        <f t="array" ref="L1438">_xlfn.XLOOKUP($A1438,Hospitalisation_table[[#All],[Customer ID]],Hospitalisation_table[[#All],[Customer Age]],"Not Found",0)</f>
        <v>20</v>
      </c>
      <c r="M1438" t="str" cm="1">
        <f t="array" ref="M1438">_xlfn.XLOOKUP($A1438,Hospitalisation_table[[#All],[Customer ID]],Hospitalisation_table[[#All],[Date of Birth]],"Not Found",0)</f>
        <v>11-Aug-2002</v>
      </c>
      <c r="N1438" s="22" cm="1">
        <f t="array" ref="N1438">_xlfn.XLOOKUP($A1438,Hospitalisation_table[[#All],[Customer ID]],Hospitalisation_table[[#All],[charges]],"Not Found",0)</f>
        <v>1137</v>
      </c>
      <c r="O1438" t="str" cm="1">
        <f t="array" ref="O1438">_xlfn.XLOOKUP($A1438,Hospitalisation_table[[#All],[Customer ID]],Hospitalisation_table[[#All],[Hospital tier_Updated]],"Not Found",0)</f>
        <v>tier - 3</v>
      </c>
      <c r="P1438" t="str" cm="1">
        <f t="array" ref="P1438">_xlfn.XLOOKUP($A1438,Hospitalisation_table[[#All],[Customer ID]],Hospitalisation_table[[#All],[City tier_updated]],"Not Found",0)</f>
        <v>tier - 1</v>
      </c>
      <c r="Q1438" t="str" cm="1">
        <f t="array" ref="Q1438">_xlfn.XLOOKUP($A1438,Hospitalisation_table[[#All],[Customer ID]],Hospitalisation_table[[#All],[State ID Updated]],"Not Found",0)</f>
        <v>R1013</v>
      </c>
    </row>
    <row r="1439" spans="1:17" x14ac:dyDescent="0.3">
      <c r="A1439" s="14" t="s">
        <v>66</v>
      </c>
      <c r="B1439" t="str" cm="1">
        <f t="array" ref="B1439">_xlfn.XLOOKUP($A1439,CustomersName[[#All],[Customer ID]],CustomersName[[#All],[First Name]],"Not Found",0)</f>
        <v>Alhn F</v>
      </c>
      <c r="C1439" cm="1">
        <f t="array" ref="C1439">_xlfn.XLOOKUP($A1439,MedExam_Table[[#Headers],[#Data],[Customer ID]],MedExam_Table[[#Headers],[#Data],[BMI]],"Not Found",0)</f>
        <v>33.659999999999997</v>
      </c>
      <c r="D1439" cm="1">
        <f t="array" ref="D1439">_xlfn.XLOOKUP($A1439,MedExam_Table[[#Headers],[#Data],[Customer ID]],MedExam_Table[[#Headers],[#Data],[HBA1C]],"Not Found",0)</f>
        <v>5.71</v>
      </c>
      <c r="E1439" t="str" cm="1">
        <f t="array" ref="E1439">_xlfn.XLOOKUP($A1439,MedExam_Table[[#Headers],[#Data],[Customer ID]],MedExam_Table[[#Headers],[#Data],[Heart Issues Updated]],"Not Found",0)</f>
        <v>No</v>
      </c>
      <c r="F1439" t="str" cm="1">
        <f t="array" ref="F1439">_xlfn.XLOOKUP($A1439,MedExam_Table[[#Headers],[#Data],[Customer ID]],MedExam_Table[[#Headers],[#Data],[Any Transplants Update]],"Not Found",0)</f>
        <v>Yes</v>
      </c>
      <c r="G1439" t="str" cm="1">
        <f t="array" ref="G1439">_xlfn.XLOOKUP($A1439,MedExam_Table[[#Headers],[#Data],[Customer ID]],MedExam_Table[[#Headers],[#Data],[Cancer history]],"Not Found",0)</f>
        <v>No</v>
      </c>
      <c r="H1439" cm="1">
        <f t="array" ref="H1439">_xlfn.XLOOKUP($A1439,MedExam_Table[[#Headers],[#Data],[Customer ID]],MedExam_Table[[#Headers],[#Data],[NumberOfMajorSurgeries_updated]],"Not Found",0)</f>
        <v>1</v>
      </c>
      <c r="I1439" t="str" cm="1">
        <f t="array" ref="I1439">_xlfn.XLOOKUP($A1439,MedExam_Table[[#Headers],[#Data],[Customer ID]],MedExam_Table[[#Headers],[#Data],[Smoker Updated]],"Not Found",0)</f>
        <v>No</v>
      </c>
      <c r="J1439" t="str" cm="1">
        <f t="array" ref="J1439">_xlfn.XLOOKUP($A1439,MedExam_Table[[#Headers],[#Data],[Customer ID]],MedExam_Table[[#Headers],[#Data],[Weight Status]],"Not Found",0)</f>
        <v>Obesity</v>
      </c>
      <c r="K1439" t="str" cm="1">
        <f t="array" ref="K1439">_xlfn.XLOOKUP($A1439,MedExam_Table[[#Headers],[#Data],[Customer ID]],MedExam_Table[[#Headers],[#Data],[Diabetes Status]],"Not Found",0)</f>
        <v>Prediabetes</v>
      </c>
      <c r="L1439" cm="1">
        <f t="array" ref="L1439">_xlfn.XLOOKUP($A1439,Hospitalisation_table[[#All],[Customer ID]],Hospitalisation_table[[#All],[Customer Age]],"Not Found",0)</f>
        <v>18</v>
      </c>
      <c r="M1439" t="str" cm="1">
        <f t="array" ref="M1439">_xlfn.XLOOKUP($A1439,Hospitalisation_table[[#All],[Customer ID]],Hospitalisation_table[[#All],[Date of Birth]],"Not Found",0)</f>
        <v>28-Nov-2004</v>
      </c>
      <c r="N1439" s="22" cm="1">
        <f t="array" ref="N1439">_xlfn.XLOOKUP($A1439,Hospitalisation_table[[#All],[Customer ID]],Hospitalisation_table[[#All],[charges]],"Not Found",0)</f>
        <v>1136.4000000000001</v>
      </c>
      <c r="O1439" t="str" cm="1">
        <f t="array" ref="O1439">_xlfn.XLOOKUP($A1439,Hospitalisation_table[[#All],[Customer ID]],Hospitalisation_table[[#All],[Hospital tier_Updated]],"Not Found",0)</f>
        <v>tier - 3</v>
      </c>
      <c r="P1439" t="str" cm="1">
        <f t="array" ref="P1439">_xlfn.XLOOKUP($A1439,Hospitalisation_table[[#All],[Customer ID]],Hospitalisation_table[[#All],[City tier_updated]],"Not Found",0)</f>
        <v>tier - 3</v>
      </c>
      <c r="Q1439" t="str" cm="1">
        <f t="array" ref="Q1439">_xlfn.XLOOKUP($A1439,Hospitalisation_table[[#All],[Customer ID]],Hospitalisation_table[[#All],[State ID Updated]],"Not Found",0)</f>
        <v>R1013</v>
      </c>
    </row>
    <row r="1440" spans="1:17" x14ac:dyDescent="0.3">
      <c r="A1440" s="13" t="s">
        <v>65</v>
      </c>
      <c r="B1440" t="str" cm="1">
        <f t="array" ref="B1440">_xlfn.XLOOKUP($A1440,CustomersName[[#All],[Customer ID]],CustomersName[[#All],[First Name]],"Not Found",0)</f>
        <v>Ryan</v>
      </c>
      <c r="C1440" cm="1">
        <f t="array" ref="C1440">_xlfn.XLOOKUP($A1440,MedExam_Table[[#Headers],[#Data],[Customer ID]],MedExam_Table[[#Headers],[#Data],[BMI]],"Not Found",0)</f>
        <v>33.33</v>
      </c>
      <c r="D1440" cm="1">
        <f t="array" ref="D1440">_xlfn.XLOOKUP($A1440,MedExam_Table[[#Headers],[#Data],[Customer ID]],MedExam_Table[[#Headers],[#Data],[HBA1C]],"Not Found",0)</f>
        <v>6.08</v>
      </c>
      <c r="E1440" t="str" cm="1">
        <f t="array" ref="E1440">_xlfn.XLOOKUP($A1440,MedExam_Table[[#Headers],[#Data],[Customer ID]],MedExam_Table[[#Headers],[#Data],[Heart Issues Updated]],"Not Found",0)</f>
        <v>No</v>
      </c>
      <c r="F1440" t="str" cm="1">
        <f t="array" ref="F1440">_xlfn.XLOOKUP($A1440,MedExam_Table[[#Headers],[#Data],[Customer ID]],MedExam_Table[[#Headers],[#Data],[Any Transplants Update]],"Not Found",0)</f>
        <v>Yes</v>
      </c>
      <c r="G1440" t="str" cm="1">
        <f t="array" ref="G1440">_xlfn.XLOOKUP($A1440,MedExam_Table[[#Headers],[#Data],[Customer ID]],MedExam_Table[[#Headers],[#Data],[Cancer history]],"Not Found",0)</f>
        <v>No</v>
      </c>
      <c r="H1440" cm="1">
        <f t="array" ref="H1440">_xlfn.XLOOKUP($A1440,MedExam_Table[[#Headers],[#Data],[Customer ID]],MedExam_Table[[#Headers],[#Data],[NumberOfMajorSurgeries_updated]],"Not Found",0)</f>
        <v>1</v>
      </c>
      <c r="I1440" t="str" cm="1">
        <f t="array" ref="I1440">_xlfn.XLOOKUP($A1440,MedExam_Table[[#Headers],[#Data],[Customer ID]],MedExam_Table[[#Headers],[#Data],[Smoker Updated]],"Not Found",0)</f>
        <v>No</v>
      </c>
      <c r="J1440" t="str" cm="1">
        <f t="array" ref="J1440">_xlfn.XLOOKUP($A1440,MedExam_Table[[#Headers],[#Data],[Customer ID]],MedExam_Table[[#Headers],[#Data],[Weight Status]],"Not Found",0)</f>
        <v>Obesity</v>
      </c>
      <c r="K1440" t="str" cm="1">
        <f t="array" ref="K1440">_xlfn.XLOOKUP($A1440,MedExam_Table[[#Headers],[#Data],[Customer ID]],MedExam_Table[[#Headers],[#Data],[Diabetes Status]],"Not Found",0)</f>
        <v>Prediabetes</v>
      </c>
      <c r="L1440" cm="1">
        <f t="array" ref="L1440">_xlfn.XLOOKUP($A1440,Hospitalisation_table[[#All],[Customer ID]],Hospitalisation_table[[#All],[Customer Age]],"Not Found",0)</f>
        <v>18</v>
      </c>
      <c r="M1440" t="str" cm="1">
        <f t="array" ref="M1440">_xlfn.XLOOKUP($A1440,Hospitalisation_table[[#All],[Customer ID]],Hospitalisation_table[[#All],[Date of Birth]],"Not Found",0)</f>
        <v>11-Jun-2004</v>
      </c>
      <c r="N1440" s="22" cm="1">
        <f t="array" ref="N1440">_xlfn.XLOOKUP($A1440,Hospitalisation_table[[#All],[Customer ID]],Hospitalisation_table[[#All],[charges]],"Not Found",0)</f>
        <v>1135.94</v>
      </c>
      <c r="O1440" t="str" cm="1">
        <f t="array" ref="O1440">_xlfn.XLOOKUP($A1440,Hospitalisation_table[[#All],[Customer ID]],Hospitalisation_table[[#All],[Hospital tier_Updated]],"Not Found",0)</f>
        <v>tier - 3</v>
      </c>
      <c r="P1440" t="str" cm="1">
        <f t="array" ref="P1440">_xlfn.XLOOKUP($A1440,Hospitalisation_table[[#All],[Customer ID]],Hospitalisation_table[[#All],[City tier_updated]],"Not Found",0)</f>
        <v>tier - 3</v>
      </c>
      <c r="Q1440" t="str" cm="1">
        <f t="array" ref="Q1440">_xlfn.XLOOKUP($A1440,Hospitalisation_table[[#All],[Customer ID]],Hospitalisation_table[[#All],[State ID Updated]],"Not Found",0)</f>
        <v>R1013</v>
      </c>
    </row>
    <row r="1441" spans="1:17" x14ac:dyDescent="0.3">
      <c r="A1441" s="14" t="s">
        <v>64</v>
      </c>
      <c r="B1441" t="str" cm="1">
        <f t="array" ref="B1441">_xlfn.XLOOKUP($A1441,CustomersName[[#All],[Customer ID]],CustomersName[[#All],[First Name]],"Not Found",0)</f>
        <v>Hope</v>
      </c>
      <c r="C1441" cm="1">
        <f t="array" ref="C1441">_xlfn.XLOOKUP($A1441,MedExam_Table[[#Headers],[#Data],[Customer ID]],MedExam_Table[[#Headers],[#Data],[BMI]],"Not Found",0)</f>
        <v>21.84</v>
      </c>
      <c r="D1441" cm="1">
        <f t="array" ref="D1441">_xlfn.XLOOKUP($A1441,MedExam_Table[[#Headers],[#Data],[Customer ID]],MedExam_Table[[#Headers],[#Data],[HBA1C]],"Not Found",0)</f>
        <v>5.71</v>
      </c>
      <c r="E1441" t="str" cm="1">
        <f t="array" ref="E1441">_xlfn.XLOOKUP($A1441,MedExam_Table[[#Headers],[#Data],[Customer ID]],MedExam_Table[[#Headers],[#Data],[Heart Issues Updated]],"Not Found",0)</f>
        <v>No</v>
      </c>
      <c r="F1441" t="str" cm="1">
        <f t="array" ref="F1441">_xlfn.XLOOKUP($A1441,MedExam_Table[[#Headers],[#Data],[Customer ID]],MedExam_Table[[#Headers],[#Data],[Any Transplants Update]],"Not Found",0)</f>
        <v>Yes</v>
      </c>
      <c r="G1441" t="str" cm="1">
        <f t="array" ref="G1441">_xlfn.XLOOKUP($A1441,MedExam_Table[[#Headers],[#Data],[Customer ID]],MedExam_Table[[#Headers],[#Data],[Cancer history]],"Not Found",0)</f>
        <v>No</v>
      </c>
      <c r="H1441" cm="1">
        <f t="array" ref="H1441">_xlfn.XLOOKUP($A1441,MedExam_Table[[#Headers],[#Data],[Customer ID]],MedExam_Table[[#Headers],[#Data],[NumberOfMajorSurgeries_updated]],"Not Found",0)</f>
        <v>1</v>
      </c>
      <c r="I1441" t="str" cm="1">
        <f t="array" ref="I1441">_xlfn.XLOOKUP($A1441,MedExam_Table[[#Headers],[#Data],[Customer ID]],MedExam_Table[[#Headers],[#Data],[Smoker Updated]],"Not Found",0)</f>
        <v>No</v>
      </c>
      <c r="J1441" t="str" cm="1">
        <f t="array" ref="J1441">_xlfn.XLOOKUP($A1441,MedExam_Table[[#Headers],[#Data],[Customer ID]],MedExam_Table[[#Headers],[#Data],[Weight Status]],"Not Found",0)</f>
        <v>NormalWeight</v>
      </c>
      <c r="K1441" t="str" cm="1">
        <f t="array" ref="K1441">_xlfn.XLOOKUP($A1441,MedExam_Table[[#Headers],[#Data],[Customer ID]],MedExam_Table[[#Headers],[#Data],[Diabetes Status]],"Not Found",0)</f>
        <v>Prediabetes</v>
      </c>
      <c r="L1441" cm="1">
        <f t="array" ref="L1441">_xlfn.XLOOKUP($A1441,Hospitalisation_table[[#All],[Customer ID]],Hospitalisation_table[[#All],[Customer Age]],"Not Found",0)</f>
        <v>18</v>
      </c>
      <c r="M1441" t="str" cm="1">
        <f t="array" ref="M1441">_xlfn.XLOOKUP($A1441,Hospitalisation_table[[#All],[Customer ID]],Hospitalisation_table[[#All],[Date of Birth]],"Not Found",0)</f>
        <v>6-Oct-2004</v>
      </c>
      <c r="N1441" s="22" cm="1">
        <f t="array" ref="N1441">_xlfn.XLOOKUP($A1441,Hospitalisation_table[[#All],[Customer ID]],Hospitalisation_table[[#All],[charges]],"Not Found",0)</f>
        <v>1135</v>
      </c>
      <c r="O1441" t="str" cm="1">
        <f t="array" ref="O1441">_xlfn.XLOOKUP($A1441,Hospitalisation_table[[#All],[Customer ID]],Hospitalisation_table[[#All],[Hospital tier_Updated]],"Not Found",0)</f>
        <v>tier - 3</v>
      </c>
      <c r="P1441" t="str" cm="1">
        <f t="array" ref="P1441">_xlfn.XLOOKUP($A1441,Hospitalisation_table[[#All],[Customer ID]],Hospitalisation_table[[#All],[City tier_updated]],"Not Found",0)</f>
        <v>tier - 3</v>
      </c>
      <c r="Q1441" t="str" cm="1">
        <f t="array" ref="Q1441">_xlfn.XLOOKUP($A1441,Hospitalisation_table[[#All],[Customer ID]],Hospitalisation_table[[#All],[State ID Updated]],"Not Found",0)</f>
        <v>R1013</v>
      </c>
    </row>
    <row r="1442" spans="1:17" x14ac:dyDescent="0.3">
      <c r="A1442" s="13" t="s">
        <v>63</v>
      </c>
      <c r="B1442" t="str" cm="1">
        <f t="array" ref="B1442">_xlfn.XLOOKUP($A1442,CustomersName[[#All],[Customer ID]],CustomersName[[#All],[First Name]],"Not Found",0)</f>
        <v>Josh</v>
      </c>
      <c r="C1442" cm="1">
        <f t="array" ref="C1442">_xlfn.XLOOKUP($A1442,MedExam_Table[[#Headers],[#Data],[Customer ID]],MedExam_Table[[#Headers],[#Data],[BMI]],"Not Found",0)</f>
        <v>16.87</v>
      </c>
      <c r="D1442" cm="1">
        <f t="array" ref="D1442">_xlfn.XLOOKUP($A1442,MedExam_Table[[#Headers],[#Data],[Customer ID]],MedExam_Table[[#Headers],[#Data],[HBA1C]],"Not Found",0)</f>
        <v>9.1300000000000008</v>
      </c>
      <c r="E1442" t="str" cm="1">
        <f t="array" ref="E1442">_xlfn.XLOOKUP($A1442,MedExam_Table[[#Headers],[#Data],[Customer ID]],MedExam_Table[[#Headers],[#Data],[Heart Issues Updated]],"Not Found",0)</f>
        <v>No</v>
      </c>
      <c r="F1442" t="str" cm="1">
        <f t="array" ref="F1442">_xlfn.XLOOKUP($A1442,MedExam_Table[[#Headers],[#Data],[Customer ID]],MedExam_Table[[#Headers],[#Data],[Any Transplants Update]],"Not Found",0)</f>
        <v>No</v>
      </c>
      <c r="G1442" t="str" cm="1">
        <f t="array" ref="G1442">_xlfn.XLOOKUP($A1442,MedExam_Table[[#Headers],[#Data],[Customer ID]],MedExam_Table[[#Headers],[#Data],[Cancer history]],"Not Found",0)</f>
        <v>No</v>
      </c>
      <c r="H1442" cm="1">
        <f t="array" ref="H1442">_xlfn.XLOOKUP($A1442,MedExam_Table[[#Headers],[#Data],[Customer ID]],MedExam_Table[[#Headers],[#Data],[NumberOfMajorSurgeries_updated]],"Not Found",0)</f>
        <v>0</v>
      </c>
      <c r="I1442" t="str" cm="1">
        <f t="array" ref="I1442">_xlfn.XLOOKUP($A1442,MedExam_Table[[#Headers],[#Data],[Customer ID]],MedExam_Table[[#Headers],[#Data],[Smoker Updated]],"Not Found",0)</f>
        <v>No</v>
      </c>
      <c r="J1442" t="str" cm="1">
        <f t="array" ref="J1442">_xlfn.XLOOKUP($A1442,MedExam_Table[[#Headers],[#Data],[Customer ID]],MedExam_Table[[#Headers],[#Data],[Weight Status]],"Not Found",0)</f>
        <v>Underweight</v>
      </c>
      <c r="K1442" t="str" cm="1">
        <f t="array" ref="K1442">_xlfn.XLOOKUP($A1442,MedExam_Table[[#Headers],[#Data],[Customer ID]],MedExam_Table[[#Headers],[#Data],[Diabetes Status]],"Not Found",0)</f>
        <v>Diabetes</v>
      </c>
      <c r="L1442" cm="1">
        <f t="array" ref="L1442">_xlfn.XLOOKUP($A1442,Hospitalisation_table[[#All],[Customer ID]],Hospitalisation_table[[#All],[Customer Age]],"Not Found",0)</f>
        <v>20</v>
      </c>
      <c r="M1442" t="str" cm="1">
        <f t="array" ref="M1442">_xlfn.XLOOKUP($A1442,Hospitalisation_table[[#All],[Customer ID]],Hospitalisation_table[[#All],[Date of Birth]],"Not Found",0)</f>
        <v>19-Jul-2002</v>
      </c>
      <c r="N1442" s="22" cm="1">
        <f t="array" ref="N1442">_xlfn.XLOOKUP($A1442,Hospitalisation_table[[#All],[Customer ID]],Hospitalisation_table[[#All],[charges]],"Not Found",0)</f>
        <v>1132</v>
      </c>
      <c r="O1442" t="str" cm="1">
        <f t="array" ref="O1442">_xlfn.XLOOKUP($A1442,Hospitalisation_table[[#All],[Customer ID]],Hospitalisation_table[[#All],[Hospital tier_Updated]],"Not Found",0)</f>
        <v>tier - 3</v>
      </c>
      <c r="P1442" t="str" cm="1">
        <f t="array" ref="P1442">_xlfn.XLOOKUP($A1442,Hospitalisation_table[[#All],[Customer ID]],Hospitalisation_table[[#All],[City tier_updated]],"Not Found",0)</f>
        <v>tier - 1</v>
      </c>
      <c r="Q1442" t="str" cm="1">
        <f t="array" ref="Q1442">_xlfn.XLOOKUP($A1442,Hospitalisation_table[[#All],[Customer ID]],Hospitalisation_table[[#All],[State ID Updated]],"Not Found",0)</f>
        <v>R1013</v>
      </c>
    </row>
    <row r="1443" spans="1:17" x14ac:dyDescent="0.3">
      <c r="A1443" s="14" t="s">
        <v>62</v>
      </c>
      <c r="B1443" t="str" cm="1">
        <f t="array" ref="B1443">_xlfn.XLOOKUP($A1443,CustomersName[[#All],[Customer ID]],CustomersName[[#All],[First Name]],"Not Found",0)</f>
        <v>JacobhJ</v>
      </c>
      <c r="C1443" cm="1">
        <f t="array" ref="C1443">_xlfn.XLOOKUP($A1443,MedExam_Table[[#Headers],[#Data],[Customer ID]],MedExam_Table[[#Headers],[#Data],[BMI]],"Not Found",0)</f>
        <v>30.14</v>
      </c>
      <c r="D1443" cm="1">
        <f t="array" ref="D1443">_xlfn.XLOOKUP($A1443,MedExam_Table[[#Headers],[#Data],[Customer ID]],MedExam_Table[[#Headers],[#Data],[HBA1C]],"Not Found",0)</f>
        <v>5.49</v>
      </c>
      <c r="E1443" t="str" cm="1">
        <f t="array" ref="E1443">_xlfn.XLOOKUP($A1443,MedExam_Table[[#Headers],[#Data],[Customer ID]],MedExam_Table[[#Headers],[#Data],[Heart Issues Updated]],"Not Found",0)</f>
        <v>No</v>
      </c>
      <c r="F1443" t="str" cm="1">
        <f t="array" ref="F1443">_xlfn.XLOOKUP($A1443,MedExam_Table[[#Headers],[#Data],[Customer ID]],MedExam_Table[[#Headers],[#Data],[Any Transplants Update]],"Not Found",0)</f>
        <v>Yes</v>
      </c>
      <c r="G1443" t="str" cm="1">
        <f t="array" ref="G1443">_xlfn.XLOOKUP($A1443,MedExam_Table[[#Headers],[#Data],[Customer ID]],MedExam_Table[[#Headers],[#Data],[Cancer history]],"Not Found",0)</f>
        <v>No</v>
      </c>
      <c r="H1443" cm="1">
        <f t="array" ref="H1443">_xlfn.XLOOKUP($A1443,MedExam_Table[[#Headers],[#Data],[Customer ID]],MedExam_Table[[#Headers],[#Data],[NumberOfMajorSurgeries_updated]],"Not Found",0)</f>
        <v>1</v>
      </c>
      <c r="I1443" t="str" cm="1">
        <f t="array" ref="I1443">_xlfn.XLOOKUP($A1443,MedExam_Table[[#Headers],[#Data],[Customer ID]],MedExam_Table[[#Headers],[#Data],[Smoker Updated]],"Not Found",0)</f>
        <v>No</v>
      </c>
      <c r="J1443" t="str" cm="1">
        <f t="array" ref="J1443">_xlfn.XLOOKUP($A1443,MedExam_Table[[#Headers],[#Data],[Customer ID]],MedExam_Table[[#Headers],[#Data],[Weight Status]],"Not Found",0)</f>
        <v>Obesity</v>
      </c>
      <c r="K1443" t="str" cm="1">
        <f t="array" ref="K1443">_xlfn.XLOOKUP($A1443,MedExam_Table[[#Headers],[#Data],[Customer ID]],MedExam_Table[[#Headers],[#Data],[Diabetes Status]],"Not Found",0)</f>
        <v>Normal</v>
      </c>
      <c r="L1443" cm="1">
        <f t="array" ref="L1443">_xlfn.XLOOKUP($A1443,Hospitalisation_table[[#All],[Customer ID]],Hospitalisation_table[[#All],[Customer Age]],"Not Found",0)</f>
        <v>18</v>
      </c>
      <c r="M1443" t="str" cm="1">
        <f t="array" ref="M1443">_xlfn.XLOOKUP($A1443,Hospitalisation_table[[#All],[Customer ID]],Hospitalisation_table[[#All],[Date of Birth]],"Not Found",0)</f>
        <v>14-Jun-2004</v>
      </c>
      <c r="N1443" s="22" cm="1">
        <f t="array" ref="N1443">_xlfn.XLOOKUP($A1443,Hospitalisation_table[[#All],[Customer ID]],Hospitalisation_table[[#All],[charges]],"Not Found",0)</f>
        <v>1131.51</v>
      </c>
      <c r="O1443" t="str" cm="1">
        <f t="array" ref="O1443">_xlfn.XLOOKUP($A1443,Hospitalisation_table[[#All],[Customer ID]],Hospitalisation_table[[#All],[Hospital tier_Updated]],"Not Found",0)</f>
        <v>tier - 3</v>
      </c>
      <c r="P1443" t="str" cm="1">
        <f t="array" ref="P1443">_xlfn.XLOOKUP($A1443,Hospitalisation_table[[#All],[Customer ID]],Hospitalisation_table[[#All],[City tier_updated]],"Not Found",0)</f>
        <v>tier - 1</v>
      </c>
      <c r="Q1443" t="str" cm="1">
        <f t="array" ref="Q1443">_xlfn.XLOOKUP($A1443,Hospitalisation_table[[#All],[Customer ID]],Hospitalisation_table[[#All],[State ID Updated]],"Not Found",0)</f>
        <v>R1013</v>
      </c>
    </row>
    <row r="1444" spans="1:17" x14ac:dyDescent="0.3">
      <c r="A1444" s="13" t="s">
        <v>61</v>
      </c>
      <c r="B1444" t="str" cm="1">
        <f t="array" ref="B1444">_xlfn.XLOOKUP($A1444,CustomersName[[#All],[Customer ID]],CustomersName[[#All],[First Name]],"Not Found",0)</f>
        <v>Jose Tomas</v>
      </c>
      <c r="C1444" cm="1">
        <f t="array" ref="C1444">_xlfn.XLOOKUP($A1444,MedExam_Table[[#Headers],[#Data],[Customer ID]],MedExam_Table[[#Headers],[#Data],[BMI]],"Not Found",0)</f>
        <v>23.21</v>
      </c>
      <c r="D1444" cm="1">
        <f t="array" ref="D1444">_xlfn.XLOOKUP($A1444,MedExam_Table[[#Headers],[#Data],[Customer ID]],MedExam_Table[[#Headers],[#Data],[HBA1C]],"Not Found",0)</f>
        <v>4.37</v>
      </c>
      <c r="E1444" t="str" cm="1">
        <f t="array" ref="E1444">_xlfn.XLOOKUP($A1444,MedExam_Table[[#Headers],[#Data],[Customer ID]],MedExam_Table[[#Headers],[#Data],[Heart Issues Updated]],"Not Found",0)</f>
        <v>No</v>
      </c>
      <c r="F1444" t="str" cm="1">
        <f t="array" ref="F1444">_xlfn.XLOOKUP($A1444,MedExam_Table[[#Headers],[#Data],[Customer ID]],MedExam_Table[[#Headers],[#Data],[Any Transplants Update]],"Not Found",0)</f>
        <v>Yes</v>
      </c>
      <c r="G1444" t="str" cm="1">
        <f t="array" ref="G1444">_xlfn.XLOOKUP($A1444,MedExam_Table[[#Headers],[#Data],[Customer ID]],MedExam_Table[[#Headers],[#Data],[Cancer history]],"Not Found",0)</f>
        <v>No</v>
      </c>
      <c r="H1444" cm="1">
        <f t="array" ref="H1444">_xlfn.XLOOKUP($A1444,MedExam_Table[[#Headers],[#Data],[Customer ID]],MedExam_Table[[#Headers],[#Data],[NumberOfMajorSurgeries_updated]],"Not Found",0)</f>
        <v>1</v>
      </c>
      <c r="I1444" t="str" cm="1">
        <f t="array" ref="I1444">_xlfn.XLOOKUP($A1444,MedExam_Table[[#Headers],[#Data],[Customer ID]],MedExam_Table[[#Headers],[#Data],[Smoker Updated]],"Not Found",0)</f>
        <v>No</v>
      </c>
      <c r="J1444" t="str" cm="1">
        <f t="array" ref="J1444">_xlfn.XLOOKUP($A1444,MedExam_Table[[#Headers],[#Data],[Customer ID]],MedExam_Table[[#Headers],[#Data],[Weight Status]],"Not Found",0)</f>
        <v>NormalWeight</v>
      </c>
      <c r="K1444" t="str" cm="1">
        <f t="array" ref="K1444">_xlfn.XLOOKUP($A1444,MedExam_Table[[#Headers],[#Data],[Customer ID]],MedExam_Table[[#Headers],[#Data],[Diabetes Status]],"Not Found",0)</f>
        <v>Normal</v>
      </c>
      <c r="L1444" cm="1">
        <f t="array" ref="L1444">_xlfn.XLOOKUP($A1444,Hospitalisation_table[[#All],[Customer ID]],Hospitalisation_table[[#All],[Customer Age]],"Not Found",0)</f>
        <v>18</v>
      </c>
      <c r="M1444" t="str" cm="1">
        <f t="array" ref="M1444">_xlfn.XLOOKUP($A1444,Hospitalisation_table[[#All],[Customer ID]],Hospitalisation_table[[#All],[Date of Birth]],"Not Found",0)</f>
        <v>12-Nov-2004</v>
      </c>
      <c r="N1444" s="22" cm="1">
        <f t="array" ref="N1444">_xlfn.XLOOKUP($A1444,Hospitalisation_table[[#All],[Customer ID]],Hospitalisation_table[[#All],[charges]],"Not Found",0)</f>
        <v>1121.8699999999999</v>
      </c>
      <c r="O1444" t="str" cm="1">
        <f t="array" ref="O1444">_xlfn.XLOOKUP($A1444,Hospitalisation_table[[#All],[Customer ID]],Hospitalisation_table[[#All],[Hospital tier_Updated]],"Not Found",0)</f>
        <v>tier - 3</v>
      </c>
      <c r="P1444" t="str" cm="1">
        <f t="array" ref="P1444">_xlfn.XLOOKUP($A1444,Hospitalisation_table[[#All],[Customer ID]],Hospitalisation_table[[#All],[City tier_updated]],"Not Found",0)</f>
        <v>tier - 1</v>
      </c>
      <c r="Q1444" t="str" cm="1">
        <f t="array" ref="Q1444">_xlfn.XLOOKUP($A1444,Hospitalisation_table[[#All],[Customer ID]],Hospitalisation_table[[#All],[State ID Updated]],"Not Found",0)</f>
        <v>R1013</v>
      </c>
    </row>
    <row r="1445" spans="1:17" x14ac:dyDescent="0.3">
      <c r="A1445" s="14" t="s">
        <v>60</v>
      </c>
      <c r="B1445" t="str" cm="1">
        <f t="array" ref="B1445">_xlfn.XLOOKUP($A1445,CustomersName[[#All],[Customer ID]],CustomersName[[#All],[First Name]],"Not Found",0)</f>
        <v>Mahy Evan</v>
      </c>
      <c r="C1445" cm="1">
        <f t="array" ref="C1445">_xlfn.XLOOKUP($A1445,MedExam_Table[[#Headers],[#Data],[Customer ID]],MedExam_Table[[#Headers],[#Data],[BMI]],"Not Found",0)</f>
        <v>17.170000000000002</v>
      </c>
      <c r="D1445" cm="1">
        <f t="array" ref="D1445">_xlfn.XLOOKUP($A1445,MedExam_Table[[#Headers],[#Data],[Customer ID]],MedExam_Table[[#Headers],[#Data],[HBA1C]],"Not Found",0)</f>
        <v>8.4600000000000009</v>
      </c>
      <c r="E1445" t="str" cm="1">
        <f t="array" ref="E1445">_xlfn.XLOOKUP($A1445,MedExam_Table[[#Headers],[#Data],[Customer ID]],MedExam_Table[[#Headers],[#Data],[Heart Issues Updated]],"Not Found",0)</f>
        <v>No</v>
      </c>
      <c r="F1445" t="str" cm="1">
        <f t="array" ref="F1445">_xlfn.XLOOKUP($A1445,MedExam_Table[[#Headers],[#Data],[Customer ID]],MedExam_Table[[#Headers],[#Data],[Any Transplants Update]],"Not Found",0)</f>
        <v>No</v>
      </c>
      <c r="G1445" t="str" cm="1">
        <f t="array" ref="G1445">_xlfn.XLOOKUP($A1445,MedExam_Table[[#Headers],[#Data],[Customer ID]],MedExam_Table[[#Headers],[#Data],[Cancer history]],"Not Found",0)</f>
        <v>No</v>
      </c>
      <c r="H1445" cm="1">
        <f t="array" ref="H1445">_xlfn.XLOOKUP($A1445,MedExam_Table[[#Headers],[#Data],[Customer ID]],MedExam_Table[[#Headers],[#Data],[NumberOfMajorSurgeries_updated]],"Not Found",0)</f>
        <v>0</v>
      </c>
      <c r="I1445" t="str" cm="1">
        <f t="array" ref="I1445">_xlfn.XLOOKUP($A1445,MedExam_Table[[#Headers],[#Data],[Customer ID]],MedExam_Table[[#Headers],[#Data],[Smoker Updated]],"Not Found",0)</f>
        <v>No</v>
      </c>
      <c r="J1445" t="str" cm="1">
        <f t="array" ref="J1445">_xlfn.XLOOKUP($A1445,MedExam_Table[[#Headers],[#Data],[Customer ID]],MedExam_Table[[#Headers],[#Data],[Weight Status]],"Not Found",0)</f>
        <v>Underweight</v>
      </c>
      <c r="K1445" t="str" cm="1">
        <f t="array" ref="K1445">_xlfn.XLOOKUP($A1445,MedExam_Table[[#Headers],[#Data],[Customer ID]],MedExam_Table[[#Headers],[#Data],[Diabetes Status]],"Not Found",0)</f>
        <v>Diabetes</v>
      </c>
      <c r="L1445" cm="1">
        <f t="array" ref="L1445">_xlfn.XLOOKUP($A1445,Hospitalisation_table[[#All],[Customer ID]],Hospitalisation_table[[#All],[Customer Age]],"Not Found",0)</f>
        <v>20</v>
      </c>
      <c r="M1445" t="str" cm="1">
        <f t="array" ref="M1445">_xlfn.XLOOKUP($A1445,Hospitalisation_table[[#All],[Customer ID]],Hospitalisation_table[[#All],[Date of Birth]],"Not Found",0)</f>
        <v>13-Aug-2002</v>
      </c>
      <c r="N1445" s="22" cm="1">
        <f t="array" ref="N1445">_xlfn.XLOOKUP($A1445,Hospitalisation_table[[#All],[Customer ID]],Hospitalisation_table[[#All],[charges]],"Not Found",0)</f>
        <v>1086</v>
      </c>
      <c r="O1445" t="str" cm="1">
        <f t="array" ref="O1445">_xlfn.XLOOKUP($A1445,Hospitalisation_table[[#All],[Customer ID]],Hospitalisation_table[[#All],[Hospital tier_Updated]],"Not Found",0)</f>
        <v>tier - 3</v>
      </c>
      <c r="P1445" t="str" cm="1">
        <f t="array" ref="P1445">_xlfn.XLOOKUP($A1445,Hospitalisation_table[[#All],[Customer ID]],Hospitalisation_table[[#All],[City tier_updated]],"Not Found",0)</f>
        <v>tier - 3</v>
      </c>
      <c r="Q1445" t="str" cm="1">
        <f t="array" ref="Q1445">_xlfn.XLOOKUP($A1445,Hospitalisation_table[[#All],[Customer ID]],Hospitalisation_table[[#All],[State ID Updated]],"Not Found",0)</f>
        <v>R1013</v>
      </c>
    </row>
    <row r="1446" spans="1:17" x14ac:dyDescent="0.3">
      <c r="A1446" s="13" t="s">
        <v>59</v>
      </c>
      <c r="B1446" t="str" cm="1">
        <f t="array" ref="B1446">_xlfn.XLOOKUP($A1446,CustomersName[[#All],[Customer ID]],CustomersName[[#All],[First Name]],"Not Found",0)</f>
        <v>Justhn K.</v>
      </c>
      <c r="C1446" cm="1">
        <f t="array" ref="C1446">_xlfn.XLOOKUP($A1446,MedExam_Table[[#Headers],[#Data],[Customer ID]],MedExam_Table[[#Headers],[#Data],[BMI]],"Not Found",0)</f>
        <v>15.61</v>
      </c>
      <c r="D1446" cm="1">
        <f t="array" ref="D1446">_xlfn.XLOOKUP($A1446,MedExam_Table[[#Headers],[#Data],[Customer ID]],MedExam_Table[[#Headers],[#Data],[HBA1C]],"Not Found",0)</f>
        <v>5.28</v>
      </c>
      <c r="E1446" t="str" cm="1">
        <f t="array" ref="E1446">_xlfn.XLOOKUP($A1446,MedExam_Table[[#Headers],[#Data],[Customer ID]],MedExam_Table[[#Headers],[#Data],[Heart Issues Updated]],"Not Found",0)</f>
        <v>No</v>
      </c>
      <c r="F1446" t="str" cm="1">
        <f t="array" ref="F1446">_xlfn.XLOOKUP($A1446,MedExam_Table[[#Headers],[#Data],[Customer ID]],MedExam_Table[[#Headers],[#Data],[Any Transplants Update]],"Not Found",0)</f>
        <v>No</v>
      </c>
      <c r="G1446" t="str" cm="1">
        <f t="array" ref="G1446">_xlfn.XLOOKUP($A1446,MedExam_Table[[#Headers],[#Data],[Customer ID]],MedExam_Table[[#Headers],[#Data],[Cancer history]],"Not Found",0)</f>
        <v>No</v>
      </c>
      <c r="H1446" cm="1">
        <f t="array" ref="H1446">_xlfn.XLOOKUP($A1446,MedExam_Table[[#Headers],[#Data],[Customer ID]],MedExam_Table[[#Headers],[#Data],[NumberOfMajorSurgeries_updated]],"Not Found",0)</f>
        <v>1</v>
      </c>
      <c r="I1446" t="str" cm="1">
        <f t="array" ref="I1446">_xlfn.XLOOKUP($A1446,MedExam_Table[[#Headers],[#Data],[Customer ID]],MedExam_Table[[#Headers],[#Data],[Smoker Updated]],"Not Found",0)</f>
        <v>No</v>
      </c>
      <c r="J1446" t="str" cm="1">
        <f t="array" ref="J1446">_xlfn.XLOOKUP($A1446,MedExam_Table[[#Headers],[#Data],[Customer ID]],MedExam_Table[[#Headers],[#Data],[Weight Status]],"Not Found",0)</f>
        <v>Underweight</v>
      </c>
      <c r="K1446" t="str" cm="1">
        <f t="array" ref="K1446">_xlfn.XLOOKUP($A1446,MedExam_Table[[#Headers],[#Data],[Customer ID]],MedExam_Table[[#Headers],[#Data],[Diabetes Status]],"Not Found",0)</f>
        <v>Normal</v>
      </c>
      <c r="L1446" cm="1">
        <f t="array" ref="L1446">_xlfn.XLOOKUP($A1446,Hospitalisation_table[[#All],[Customer ID]],Hospitalisation_table[[#All],[Customer Age]],"Not Found",0)</f>
        <v>24</v>
      </c>
      <c r="M1446" t="str" cm="1">
        <f t="array" ref="M1446">_xlfn.XLOOKUP($A1446,Hospitalisation_table[[#All],[Customer ID]],Hospitalisation_table[[#All],[Date of Birth]],"Not Found",0)</f>
        <v>26-Dec-1998</v>
      </c>
      <c r="N1446" s="22" cm="1">
        <f t="array" ref="N1446">_xlfn.XLOOKUP($A1446,Hospitalisation_table[[#All],[Customer ID]],Hospitalisation_table[[#All],[charges]],"Not Found",0)</f>
        <v>1082</v>
      </c>
      <c r="O1446" t="str" cm="1">
        <f t="array" ref="O1446">_xlfn.XLOOKUP($A1446,Hospitalisation_table[[#All],[Customer ID]],Hospitalisation_table[[#All],[Hospital tier_Updated]],"Not Found",0)</f>
        <v>tier - 3</v>
      </c>
      <c r="P1446" t="str" cm="1">
        <f t="array" ref="P1446">_xlfn.XLOOKUP($A1446,Hospitalisation_table[[#All],[Customer ID]],Hospitalisation_table[[#All],[City tier_updated]],"Not Found",0)</f>
        <v>tier - 2</v>
      </c>
      <c r="Q1446" t="str" cm="1">
        <f t="array" ref="Q1446">_xlfn.XLOOKUP($A1446,Hospitalisation_table[[#All],[Customer ID]],Hospitalisation_table[[#All],[State ID Updated]],"Not Found",0)</f>
        <v>R1013</v>
      </c>
    </row>
    <row r="1447" spans="1:17" x14ac:dyDescent="0.3">
      <c r="A1447" s="14" t="s">
        <v>2350</v>
      </c>
      <c r="B1447" t="str" cm="1">
        <f t="array" ref="B1447">_xlfn.XLOOKUP($A1447,CustomersName[[#All],[Customer ID]],CustomersName[[#All],[First Name]],"Not Found",0)</f>
        <v>Nicole</v>
      </c>
      <c r="C1447" cm="1">
        <f t="array" ref="C1447">_xlfn.XLOOKUP($A1447,MedExam_Table[[#Headers],[#Data],[Customer ID]],MedExam_Table[[#Headers],[#Data],[BMI]],"Not Found",0)</f>
        <v>31.3</v>
      </c>
      <c r="D1447" cm="1">
        <f t="array" ref="D1447">_xlfn.XLOOKUP($A1447,MedExam_Table[[#Headers],[#Data],[Customer ID]],MedExam_Table[[#Headers],[#Data],[HBA1C]],"Not Found",0)</f>
        <v>11.38</v>
      </c>
      <c r="E1447" t="str" cm="1">
        <f t="array" ref="E1447">_xlfn.XLOOKUP($A1447,MedExam_Table[[#Headers],[#Data],[Customer ID]],MedExam_Table[[#Headers],[#Data],[Heart Issues Updated]],"Not Found",0)</f>
        <v>No</v>
      </c>
      <c r="F1447" t="str" cm="1">
        <f t="array" ref="F1447">_xlfn.XLOOKUP($A1447,MedExam_Table[[#Headers],[#Data],[Customer ID]],MedExam_Table[[#Headers],[#Data],[Any Transplants Update]],"Not Found",0)</f>
        <v>No</v>
      </c>
      <c r="G1447" t="str" cm="1">
        <f t="array" ref="G1447">_xlfn.XLOOKUP($A1447,MedExam_Table[[#Headers],[#Data],[Customer ID]],MedExam_Table[[#Headers],[#Data],[Cancer history]],"Not Found",0)</f>
        <v>No</v>
      </c>
      <c r="H1447" cm="1">
        <f t="array" ref="H1447">_xlfn.XLOOKUP($A1447,MedExam_Table[[#Headers],[#Data],[Customer ID]],MedExam_Table[[#Headers],[#Data],[NumberOfMajorSurgeries_updated]],"Not Found",0)</f>
        <v>3</v>
      </c>
      <c r="I1447" t="str" cm="1">
        <f t="array" ref="I1447">_xlfn.XLOOKUP($A1447,MedExam_Table[[#Headers],[#Data],[Customer ID]],MedExam_Table[[#Headers],[#Data],[Smoker Updated]],"Not Found",0)</f>
        <v>Yes</v>
      </c>
      <c r="J1447" t="str" cm="1">
        <f t="array" ref="J1447">_xlfn.XLOOKUP($A1447,MedExam_Table[[#Headers],[#Data],[Customer ID]],MedExam_Table[[#Headers],[#Data],[Weight Status]],"Not Found",0)</f>
        <v>Obesity</v>
      </c>
      <c r="K1447" t="str" cm="1">
        <f t="array" ref="K1447">_xlfn.XLOOKUP($A1447,MedExam_Table[[#Headers],[#Data],[Customer ID]],MedExam_Table[[#Headers],[#Data],[Diabetes Status]],"Not Found",0)</f>
        <v>Diabetes</v>
      </c>
      <c r="L1447" cm="1">
        <f t="array" ref="L1447">_xlfn.XLOOKUP($A1447,Hospitalisation_table[[#All],[Customer ID]],Hospitalisation_table[[#All],[Customer Age]],"Not Found",0)</f>
        <v>64</v>
      </c>
      <c r="M1447" t="str" cm="1">
        <f t="array" ref="M1447">_xlfn.XLOOKUP($A1447,Hospitalisation_table[[#All],[Customer ID]],Hospitalisation_table[[#All],[Date of Birth]],"Not Found",0)</f>
        <v>3-Sep-1958</v>
      </c>
      <c r="N1447" s="22" cm="1">
        <f t="array" ref="N1447">_xlfn.XLOOKUP($A1447,Hospitalisation_table[[#All],[Customer ID]],Hospitalisation_table[[#All],[charges]],"Not Found",0)</f>
        <v>47291.06</v>
      </c>
      <c r="O1447" t="str" cm="1">
        <f t="array" ref="O1447">_xlfn.XLOOKUP($A1447,Hospitalisation_table[[#All],[Customer ID]],Hospitalisation_table[[#All],[Hospital tier_Updated]],"Not Found",0)</f>
        <v>tier - 2</v>
      </c>
      <c r="P1447" t="str" cm="1">
        <f t="array" ref="P1447">_xlfn.XLOOKUP($A1447,Hospitalisation_table[[#All],[Customer ID]],Hospitalisation_table[[#All],[City tier_updated]],"Not Found",0)</f>
        <v>tier - 1</v>
      </c>
      <c r="Q1447" t="str" cm="1">
        <f t="array" ref="Q1447">_xlfn.XLOOKUP($A1447,Hospitalisation_table[[#All],[Customer ID]],Hospitalisation_table[[#All],[State ID Updated]],"Not Found",0)</f>
        <v>R1011</v>
      </c>
    </row>
    <row r="1448" spans="1:17" x14ac:dyDescent="0.3">
      <c r="A1448" s="13" t="s">
        <v>2143</v>
      </c>
      <c r="B1448" t="str" cm="1">
        <f t="array" ref="B1448">_xlfn.XLOOKUP($A1448,CustomersName[[#All],[Customer ID]],CustomersName[[#All],[First Name]],"Not Found",0)</f>
        <v>Elizabeth</v>
      </c>
      <c r="C1448" cm="1">
        <f t="array" ref="C1448">_xlfn.XLOOKUP($A1448,MedExam_Table[[#Headers],[#Data],[Customer ID]],MedExam_Table[[#Headers],[#Data],[BMI]],"Not Found",0)</f>
        <v>31.4</v>
      </c>
      <c r="D1448" cm="1">
        <f t="array" ref="D1448">_xlfn.XLOOKUP($A1448,MedExam_Table[[#Headers],[#Data],[Customer ID]],MedExam_Table[[#Headers],[#Data],[HBA1C]],"Not Found",0)</f>
        <v>4.5999999999999996</v>
      </c>
      <c r="E1448" t="str" cm="1">
        <f t="array" ref="E1448">_xlfn.XLOOKUP($A1448,MedExam_Table[[#Headers],[#Data],[Customer ID]],MedExam_Table[[#Headers],[#Data],[Heart Issues Updated]],"Not Found",0)</f>
        <v>Yes</v>
      </c>
      <c r="F1448" t="str" cm="1">
        <f t="array" ref="F1448">_xlfn.XLOOKUP($A1448,MedExam_Table[[#Headers],[#Data],[Customer ID]],MedExam_Table[[#Headers],[#Data],[Any Transplants Update]],"Not Found",0)</f>
        <v>No</v>
      </c>
      <c r="G1448" t="str" cm="1">
        <f t="array" ref="G1448">_xlfn.XLOOKUP($A1448,MedExam_Table[[#Headers],[#Data],[Customer ID]],MedExam_Table[[#Headers],[#Data],[Cancer history]],"Not Found",0)</f>
        <v>No</v>
      </c>
      <c r="H1448" cm="1">
        <f t="array" ref="H1448">_xlfn.XLOOKUP($A1448,MedExam_Table[[#Headers],[#Data],[Customer ID]],MedExam_Table[[#Headers],[#Data],[NumberOfMajorSurgeries_updated]],"Not Found",0)</f>
        <v>1</v>
      </c>
      <c r="I1448" t="str" cm="1">
        <f t="array" ref="I1448">_xlfn.XLOOKUP($A1448,MedExam_Table[[#Headers],[#Data],[Customer ID]],MedExam_Table[[#Headers],[#Data],[Smoker Updated]],"Not Found",0)</f>
        <v>Yes</v>
      </c>
      <c r="J1448" t="str" cm="1">
        <f t="array" ref="J1448">_xlfn.XLOOKUP($A1448,MedExam_Table[[#Headers],[#Data],[Customer ID]],MedExam_Table[[#Headers],[#Data],[Weight Status]],"Not Found",0)</f>
        <v>Obesity</v>
      </c>
      <c r="K1448" t="str" cm="1">
        <f t="array" ref="K1448">_xlfn.XLOOKUP($A1448,MedExam_Table[[#Headers],[#Data],[Customer ID]],MedExam_Table[[#Headers],[#Data],[Diabetes Status]],"Not Found",0)</f>
        <v>Normal</v>
      </c>
      <c r="L1448" cm="1">
        <f t="array" ref="L1448">_xlfn.XLOOKUP($A1448,Hospitalisation_table[[#All],[Customer ID]],Hospitalisation_table[[#All],[Customer Age]],"Not Found",0)</f>
        <v>27</v>
      </c>
      <c r="M1448" t="str" cm="1">
        <f t="array" ref="M1448">_xlfn.XLOOKUP($A1448,Hospitalisation_table[[#All],[Customer ID]],Hospitalisation_table[[#All],[Date of Birth]],"Not Found",0)</f>
        <v>17-Oct-1995</v>
      </c>
      <c r="N1448" s="22" cm="1">
        <f t="array" ref="N1448">_xlfn.XLOOKUP($A1448,Hospitalisation_table[[#All],[Customer ID]],Hospitalisation_table[[#All],[charges]],"Not Found",0)</f>
        <v>34838.870000000003</v>
      </c>
      <c r="O1448" t="str" cm="1">
        <f t="array" ref="O1448">_xlfn.XLOOKUP($A1448,Hospitalisation_table[[#All],[Customer ID]],Hospitalisation_table[[#All],[Hospital tier_Updated]],"Not Found",0)</f>
        <v>tier - 2</v>
      </c>
      <c r="P1448" t="str" cm="1">
        <f t="array" ref="P1448">_xlfn.XLOOKUP($A1448,Hospitalisation_table[[#All],[Customer ID]],Hospitalisation_table[[#All],[City tier_updated]],"Not Found",0)</f>
        <v>tier - 3</v>
      </c>
      <c r="Q1448" t="str" cm="1">
        <f t="array" ref="Q1448">_xlfn.XLOOKUP($A1448,Hospitalisation_table[[#All],[Customer ID]],Hospitalisation_table[[#All],[State ID Updated]],"Not Found",0)</f>
        <v>R1011</v>
      </c>
    </row>
    <row r="1449" spans="1:17" x14ac:dyDescent="0.3">
      <c r="A1449" s="14" t="s">
        <v>58</v>
      </c>
      <c r="B1449" t="str" cm="1">
        <f t="array" ref="B1449">_xlfn.XLOOKUP($A1449,CustomersName[[#All],[Customer ID]],CustomersName[[#All],[First Name]],"Not Found",0)</f>
        <v>Patrick</v>
      </c>
      <c r="C1449" cm="1">
        <f t="array" ref="C1449">_xlfn.XLOOKUP($A1449,MedExam_Table[[#Headers],[#Data],[Customer ID]],MedExam_Table[[#Headers],[#Data],[BMI]],"Not Found",0)</f>
        <v>17.98</v>
      </c>
      <c r="D1449" cm="1">
        <f t="array" ref="D1449">_xlfn.XLOOKUP($A1449,MedExam_Table[[#Headers],[#Data],[Customer ID]],MedExam_Table[[#Headers],[#Data],[HBA1C]],"Not Found",0)</f>
        <v>5.33</v>
      </c>
      <c r="E1449" t="str" cm="1">
        <f t="array" ref="E1449">_xlfn.XLOOKUP($A1449,MedExam_Table[[#Headers],[#Data],[Customer ID]],MedExam_Table[[#Headers],[#Data],[Heart Issues Updated]],"Not Found",0)</f>
        <v>Yes</v>
      </c>
      <c r="F1449" t="str" cm="1">
        <f t="array" ref="F1449">_xlfn.XLOOKUP($A1449,MedExam_Table[[#Headers],[#Data],[Customer ID]],MedExam_Table[[#Headers],[#Data],[Any Transplants Update]],"Not Found",0)</f>
        <v>No</v>
      </c>
      <c r="G1449" t="str" cm="1">
        <f t="array" ref="G1449">_xlfn.XLOOKUP($A1449,MedExam_Table[[#Headers],[#Data],[Customer ID]],MedExam_Table[[#Headers],[#Data],[Cancer history]],"Not Found",0)</f>
        <v>Yes</v>
      </c>
      <c r="H1449" cm="1">
        <f t="array" ref="H1449">_xlfn.XLOOKUP($A1449,MedExam_Table[[#Headers],[#Data],[Customer ID]],MedExam_Table[[#Headers],[#Data],[NumberOfMajorSurgeries_updated]],"Not Found",0)</f>
        <v>1</v>
      </c>
      <c r="I1449" t="str" cm="1">
        <f t="array" ref="I1449">_xlfn.XLOOKUP($A1449,MedExam_Table[[#Headers],[#Data],[Customer ID]],MedExam_Table[[#Headers],[#Data],[Smoker Updated]],"Not Found",0)</f>
        <v>No</v>
      </c>
      <c r="J1449" t="str" cm="1">
        <f t="array" ref="J1449">_xlfn.XLOOKUP($A1449,MedExam_Table[[#Headers],[#Data],[Customer ID]],MedExam_Table[[#Headers],[#Data],[Weight Status]],"Not Found",0)</f>
        <v>Underweight</v>
      </c>
      <c r="K1449" t="str" cm="1">
        <f t="array" ref="K1449">_xlfn.XLOOKUP($A1449,MedExam_Table[[#Headers],[#Data],[Customer ID]],MedExam_Table[[#Headers],[#Data],[Diabetes Status]],"Not Found",0)</f>
        <v>Normal</v>
      </c>
      <c r="L1449" cm="1">
        <f t="array" ref="L1449">_xlfn.XLOOKUP($A1449,Hospitalisation_table[[#All],[Customer ID]],Hospitalisation_table[[#All],[Customer Age]],"Not Found",0)</f>
        <v>25</v>
      </c>
      <c r="M1449" t="str" cm="1">
        <f t="array" ref="M1449">_xlfn.XLOOKUP($A1449,Hospitalisation_table[[#All],[Customer ID]],Hospitalisation_table[[#All],[Date of Birth]],"Not Found",0)</f>
        <v>13-Aug-1997</v>
      </c>
      <c r="N1449" s="22" cm="1">
        <f t="array" ref="N1449">_xlfn.XLOOKUP($A1449,Hospitalisation_table[[#All],[Customer ID]],Hospitalisation_table[[#All],[charges]],"Not Found",0)</f>
        <v>1071</v>
      </c>
      <c r="O1449" t="str" cm="1">
        <f t="array" ref="O1449">_xlfn.XLOOKUP($A1449,Hospitalisation_table[[#All],[Customer ID]],Hospitalisation_table[[#All],[Hospital tier_Updated]],"Not Found",0)</f>
        <v>tier - 3</v>
      </c>
      <c r="P1449" t="str" cm="1">
        <f t="array" ref="P1449">_xlfn.XLOOKUP($A1449,Hospitalisation_table[[#All],[Customer ID]],Hospitalisation_table[[#All],[City tier_updated]],"Not Found",0)</f>
        <v>tier - 3</v>
      </c>
      <c r="Q1449" t="str" cm="1">
        <f t="array" ref="Q1449">_xlfn.XLOOKUP($A1449,Hospitalisation_table[[#All],[Customer ID]],Hospitalisation_table[[#All],[State ID Updated]],"Not Found",0)</f>
        <v>R1013</v>
      </c>
    </row>
    <row r="1450" spans="1:17" x14ac:dyDescent="0.3">
      <c r="A1450" s="13" t="s">
        <v>57</v>
      </c>
      <c r="B1450" t="str" cm="1">
        <f t="array" ref="B1450">_xlfn.XLOOKUP($A1450,CustomersName[[#All],[Customer ID]],CustomersName[[#All],[First Name]],"Not Found",0)</f>
        <v>Roman</v>
      </c>
      <c r="C1450" cm="1">
        <f t="array" ref="C1450">_xlfn.XLOOKUP($A1450,MedExam_Table[[#Headers],[#Data],[Customer ID]],MedExam_Table[[#Headers],[#Data],[BMI]],"Not Found",0)</f>
        <v>21.64</v>
      </c>
      <c r="D1450" cm="1">
        <f t="array" ref="D1450">_xlfn.XLOOKUP($A1450,MedExam_Table[[#Headers],[#Data],[Customer ID]],MedExam_Table[[#Headers],[#Data],[HBA1C]],"Not Found",0)</f>
        <v>5.5</v>
      </c>
      <c r="E1450" t="str" cm="1">
        <f t="array" ref="E1450">_xlfn.XLOOKUP($A1450,MedExam_Table[[#Headers],[#Data],[Customer ID]],MedExam_Table[[#Headers],[#Data],[Heart Issues Updated]],"Not Found",0)</f>
        <v>No</v>
      </c>
      <c r="F1450" t="str" cm="1">
        <f t="array" ref="F1450">_xlfn.XLOOKUP($A1450,MedExam_Table[[#Headers],[#Data],[Customer ID]],MedExam_Table[[#Headers],[#Data],[Any Transplants Update]],"Not Found",0)</f>
        <v>Yes</v>
      </c>
      <c r="G1450" t="str" cm="1">
        <f t="array" ref="G1450">_xlfn.XLOOKUP($A1450,MedExam_Table[[#Headers],[#Data],[Customer ID]],MedExam_Table[[#Headers],[#Data],[Cancer history]],"Not Found",0)</f>
        <v>No</v>
      </c>
      <c r="H1450" cm="1">
        <f t="array" ref="H1450">_xlfn.XLOOKUP($A1450,MedExam_Table[[#Headers],[#Data],[Customer ID]],MedExam_Table[[#Headers],[#Data],[NumberOfMajorSurgeries_updated]],"Not Found",0)</f>
        <v>1</v>
      </c>
      <c r="I1450" t="str" cm="1">
        <f t="array" ref="I1450">_xlfn.XLOOKUP($A1450,MedExam_Table[[#Headers],[#Data],[Customer ID]],MedExam_Table[[#Headers],[#Data],[Smoker Updated]],"Not Found",0)</f>
        <v>No</v>
      </c>
      <c r="J1450" t="str" cm="1">
        <f t="array" ref="J1450">_xlfn.XLOOKUP($A1450,MedExam_Table[[#Headers],[#Data],[Customer ID]],MedExam_Table[[#Headers],[#Data],[Weight Status]],"Not Found",0)</f>
        <v>NormalWeight</v>
      </c>
      <c r="K1450" t="str" cm="1">
        <f t="array" ref="K1450">_xlfn.XLOOKUP($A1450,MedExam_Table[[#Headers],[#Data],[Customer ID]],MedExam_Table[[#Headers],[#Data],[Diabetes Status]],"Not Found",0)</f>
        <v>Normal</v>
      </c>
      <c r="L1450" cm="1">
        <f t="array" ref="L1450">_xlfn.XLOOKUP($A1450,Hospitalisation_table[[#All],[Customer ID]],Hospitalisation_table[[#All],[Customer Age]],"Not Found",0)</f>
        <v>18</v>
      </c>
      <c r="M1450" t="str" cm="1">
        <f t="array" ref="M1450">_xlfn.XLOOKUP($A1450,Hospitalisation_table[[#All],[Customer ID]],Hospitalisation_table[[#All],[Date of Birth]],"Not Found",0)</f>
        <v>24-Aug-2004</v>
      </c>
      <c r="N1450" s="22" cm="1">
        <f t="array" ref="N1450">_xlfn.XLOOKUP($A1450,Hospitalisation_table[[#All],[Customer ID]],Hospitalisation_table[[#All],[charges]],"Not Found",0)</f>
        <v>1070</v>
      </c>
      <c r="O1450" t="str" cm="1">
        <f t="array" ref="O1450">_xlfn.XLOOKUP($A1450,Hospitalisation_table[[#All],[Customer ID]],Hospitalisation_table[[#All],[Hospital tier_Updated]],"Not Found",0)</f>
        <v>tier - 3</v>
      </c>
      <c r="P1450" t="str" cm="1">
        <f t="array" ref="P1450">_xlfn.XLOOKUP($A1450,Hospitalisation_table[[#All],[Customer ID]],Hospitalisation_table[[#All],[City tier_updated]],"Not Found",0)</f>
        <v>tier - 3</v>
      </c>
      <c r="Q1450" t="str" cm="1">
        <f t="array" ref="Q1450">_xlfn.XLOOKUP($A1450,Hospitalisation_table[[#All],[Customer ID]],Hospitalisation_table[[#All],[State ID Updated]],"Not Found",0)</f>
        <v>R1013</v>
      </c>
    </row>
    <row r="1451" spans="1:17" x14ac:dyDescent="0.3">
      <c r="A1451" s="14" t="s">
        <v>56</v>
      </c>
      <c r="B1451" t="str" cm="1">
        <f t="array" ref="B1451">_xlfn.XLOOKUP($A1451,CustomersName[[#All],[Customer ID]],CustomersName[[#All],[First Name]],"Not Found",0)</f>
        <v>David</v>
      </c>
      <c r="C1451" cm="1">
        <f t="array" ref="C1451">_xlfn.XLOOKUP($A1451,MedExam_Table[[#Headers],[#Data],[Customer ID]],MedExam_Table[[#Headers],[#Data],[BMI]],"Not Found",0)</f>
        <v>16.399999999999999</v>
      </c>
      <c r="D1451" cm="1">
        <f t="array" ref="D1451">_xlfn.XLOOKUP($A1451,MedExam_Table[[#Headers],[#Data],[Customer ID]],MedExam_Table[[#Headers],[#Data],[HBA1C]],"Not Found",0)</f>
        <v>5.4</v>
      </c>
      <c r="E1451" t="str" cm="1">
        <f t="array" ref="E1451">_xlfn.XLOOKUP($A1451,MedExam_Table[[#Headers],[#Data],[Customer ID]],MedExam_Table[[#Headers],[#Data],[Heart Issues Updated]],"Not Found",0)</f>
        <v>No</v>
      </c>
      <c r="F1451" t="str" cm="1">
        <f t="array" ref="F1451">_xlfn.XLOOKUP($A1451,MedExam_Table[[#Headers],[#Data],[Customer ID]],MedExam_Table[[#Headers],[#Data],[Any Transplants Update]],"Not Found",0)</f>
        <v>No</v>
      </c>
      <c r="G1451" t="str" cm="1">
        <f t="array" ref="G1451">_xlfn.XLOOKUP($A1451,MedExam_Table[[#Headers],[#Data],[Customer ID]],MedExam_Table[[#Headers],[#Data],[Cancer history]],"Not Found",0)</f>
        <v>Yes</v>
      </c>
      <c r="H1451" cm="1">
        <f t="array" ref="H1451">_xlfn.XLOOKUP($A1451,MedExam_Table[[#Headers],[#Data],[Customer ID]],MedExam_Table[[#Headers],[#Data],[NumberOfMajorSurgeries_updated]],"Not Found",0)</f>
        <v>1</v>
      </c>
      <c r="I1451" t="str" cm="1">
        <f t="array" ref="I1451">_xlfn.XLOOKUP($A1451,MedExam_Table[[#Headers],[#Data],[Customer ID]],MedExam_Table[[#Headers],[#Data],[Smoker Updated]],"Not Found",0)</f>
        <v>No</v>
      </c>
      <c r="J1451" t="str" cm="1">
        <f t="array" ref="J1451">_xlfn.XLOOKUP($A1451,MedExam_Table[[#Headers],[#Data],[Customer ID]],MedExam_Table[[#Headers],[#Data],[Weight Status]],"Not Found",0)</f>
        <v>Underweight</v>
      </c>
      <c r="K1451" t="str" cm="1">
        <f t="array" ref="K1451">_xlfn.XLOOKUP($A1451,MedExam_Table[[#Headers],[#Data],[Customer ID]],MedExam_Table[[#Headers],[#Data],[Diabetes Status]],"Not Found",0)</f>
        <v>Normal</v>
      </c>
      <c r="L1451" cm="1">
        <f t="array" ref="L1451">_xlfn.XLOOKUP($A1451,Hospitalisation_table[[#All],[Customer ID]],Hospitalisation_table[[#All],[Customer Age]],"Not Found",0)</f>
        <v>29</v>
      </c>
      <c r="M1451" t="str" cm="1">
        <f t="array" ref="M1451">_xlfn.XLOOKUP($A1451,Hospitalisation_table[[#All],[Customer ID]],Hospitalisation_table[[#All],[Date of Birth]],"Not Found",0)</f>
        <v>28-Sep-1993</v>
      </c>
      <c r="N1451" s="22" cm="1">
        <f t="array" ref="N1451">_xlfn.XLOOKUP($A1451,Hospitalisation_table[[#All],[Customer ID]],Hospitalisation_table[[#All],[charges]],"Not Found",0)</f>
        <v>1068</v>
      </c>
      <c r="O1451" t="str" cm="1">
        <f t="array" ref="O1451">_xlfn.XLOOKUP($A1451,Hospitalisation_table[[#All],[Customer ID]],Hospitalisation_table[[#All],[Hospital tier_Updated]],"Not Found",0)</f>
        <v>tier - 3</v>
      </c>
      <c r="P1451" t="str" cm="1">
        <f t="array" ref="P1451">_xlfn.XLOOKUP($A1451,Hospitalisation_table[[#All],[Customer ID]],Hospitalisation_table[[#All],[City tier_updated]],"Not Found",0)</f>
        <v>tier - 1</v>
      </c>
      <c r="Q1451" t="str" cm="1">
        <f t="array" ref="Q1451">_xlfn.XLOOKUP($A1451,Hospitalisation_table[[#All],[Customer ID]],Hospitalisation_table[[#All],[State ID Updated]],"Not Found",0)</f>
        <v>R1013</v>
      </c>
    </row>
    <row r="1452" spans="1:17" x14ac:dyDescent="0.3">
      <c r="A1452" s="13" t="s">
        <v>55</v>
      </c>
      <c r="B1452" t="str" cm="1">
        <f t="array" ref="B1452">_xlfn.XLOOKUP($A1452,CustomersName[[#All],[Customer ID]],CustomersName[[#All],[First Name]],"Not Found",0)</f>
        <v>Evelhn L</v>
      </c>
      <c r="C1452" cm="1">
        <f t="array" ref="C1452">_xlfn.XLOOKUP($A1452,MedExam_Table[[#Headers],[#Data],[Customer ID]],MedExam_Table[[#Headers],[#Data],[BMI]],"Not Found",0)</f>
        <v>15.77</v>
      </c>
      <c r="D1452" cm="1">
        <f t="array" ref="D1452">_xlfn.XLOOKUP($A1452,MedExam_Table[[#Headers],[#Data],[Customer ID]],MedExam_Table[[#Headers],[#Data],[HBA1C]],"Not Found",0)</f>
        <v>6.05</v>
      </c>
      <c r="E1452" t="str" cm="1">
        <f t="array" ref="E1452">_xlfn.XLOOKUP($A1452,MedExam_Table[[#Headers],[#Data],[Customer ID]],MedExam_Table[[#Headers],[#Data],[Heart Issues Updated]],"Not Found",0)</f>
        <v>Yes</v>
      </c>
      <c r="F1452" t="str" cm="1">
        <f t="array" ref="F1452">_xlfn.XLOOKUP($A1452,MedExam_Table[[#Headers],[#Data],[Customer ID]],MedExam_Table[[#Headers],[#Data],[Any Transplants Update]],"Not Found",0)</f>
        <v>No</v>
      </c>
      <c r="G1452" t="str" cm="1">
        <f t="array" ref="G1452">_xlfn.XLOOKUP($A1452,MedExam_Table[[#Headers],[#Data],[Customer ID]],MedExam_Table[[#Headers],[#Data],[Cancer history]],"Not Found",0)</f>
        <v>No</v>
      </c>
      <c r="H1452" cm="1">
        <f t="array" ref="H1452">_xlfn.XLOOKUP($A1452,MedExam_Table[[#Headers],[#Data],[Customer ID]],MedExam_Table[[#Headers],[#Data],[NumberOfMajorSurgeries_updated]],"Not Found",0)</f>
        <v>1</v>
      </c>
      <c r="I1452" t="str" cm="1">
        <f t="array" ref="I1452">_xlfn.XLOOKUP($A1452,MedExam_Table[[#Headers],[#Data],[Customer ID]],MedExam_Table[[#Headers],[#Data],[Smoker Updated]],"Not Found",0)</f>
        <v>No</v>
      </c>
      <c r="J1452" t="str" cm="1">
        <f t="array" ref="J1452">_xlfn.XLOOKUP($A1452,MedExam_Table[[#Headers],[#Data],[Customer ID]],MedExam_Table[[#Headers],[#Data],[Weight Status]],"Not Found",0)</f>
        <v>Underweight</v>
      </c>
      <c r="K1452" t="str" cm="1">
        <f t="array" ref="K1452">_xlfn.XLOOKUP($A1452,MedExam_Table[[#Headers],[#Data],[Customer ID]],MedExam_Table[[#Headers],[#Data],[Diabetes Status]],"Not Found",0)</f>
        <v>Prediabetes</v>
      </c>
      <c r="L1452" cm="1">
        <f t="array" ref="L1452">_xlfn.XLOOKUP($A1452,Hospitalisation_table[[#All],[Customer ID]],Hospitalisation_table[[#All],[Customer Age]],"Not Found",0)</f>
        <v>28</v>
      </c>
      <c r="M1452" t="str" cm="1">
        <f t="array" ref="M1452">_xlfn.XLOOKUP($A1452,Hospitalisation_table[[#All],[Customer ID]],Hospitalisation_table[[#All],[Date of Birth]],"Not Found",0)</f>
        <v>1-Jun-1995</v>
      </c>
      <c r="N1452" s="22" cm="1">
        <f t="array" ref="N1452">_xlfn.XLOOKUP($A1452,Hospitalisation_table[[#All],[Customer ID]],Hospitalisation_table[[#All],[charges]],"Not Found",0)</f>
        <v>1056</v>
      </c>
      <c r="O1452" t="str" cm="1">
        <f t="array" ref="O1452">_xlfn.XLOOKUP($A1452,Hospitalisation_table[[#All],[Customer ID]],Hospitalisation_table[[#All],[Hospital tier_Updated]],"Not Found",0)</f>
        <v>tier - 3</v>
      </c>
      <c r="P1452" t="str" cm="1">
        <f t="array" ref="P1452">_xlfn.XLOOKUP($A1452,Hospitalisation_table[[#All],[Customer ID]],Hospitalisation_table[[#All],[City tier_updated]],"Not Found",0)</f>
        <v>tier - 2</v>
      </c>
      <c r="Q1452" t="str" cm="1">
        <f t="array" ref="Q1452">_xlfn.XLOOKUP($A1452,Hospitalisation_table[[#All],[Customer ID]],Hospitalisation_table[[#All],[State ID Updated]],"Not Found",0)</f>
        <v>R1013</v>
      </c>
    </row>
    <row r="1453" spans="1:17" x14ac:dyDescent="0.3">
      <c r="A1453" s="14" t="s">
        <v>54</v>
      </c>
      <c r="B1453" t="str" cm="1">
        <f t="array" ref="B1453">_xlfn.XLOOKUP($A1453,CustomersName[[#All],[Customer ID]],CustomersName[[#All],[First Name]],"Not Found",0)</f>
        <v>Jim</v>
      </c>
      <c r="C1453" cm="1">
        <f t="array" ref="C1453">_xlfn.XLOOKUP($A1453,MedExam_Table[[#Headers],[#Data],[Customer ID]],MedExam_Table[[#Headers],[#Data],[BMI]],"Not Found",0)</f>
        <v>18.27</v>
      </c>
      <c r="D1453" cm="1">
        <f t="array" ref="D1453">_xlfn.XLOOKUP($A1453,MedExam_Table[[#Headers],[#Data],[Customer ID]],MedExam_Table[[#Headers],[#Data],[HBA1C]],"Not Found",0)</f>
        <v>11.46</v>
      </c>
      <c r="E1453" t="str" cm="1">
        <f t="array" ref="E1453">_xlfn.XLOOKUP($A1453,MedExam_Table[[#Headers],[#Data],[Customer ID]],MedExam_Table[[#Headers],[#Data],[Heart Issues Updated]],"Not Found",0)</f>
        <v>No</v>
      </c>
      <c r="F1453" t="str" cm="1">
        <f t="array" ref="F1453">_xlfn.XLOOKUP($A1453,MedExam_Table[[#Headers],[#Data],[Customer ID]],MedExam_Table[[#Headers],[#Data],[Any Transplants Update]],"Not Found",0)</f>
        <v>No</v>
      </c>
      <c r="G1453" t="str" cm="1">
        <f t="array" ref="G1453">_xlfn.XLOOKUP($A1453,MedExam_Table[[#Headers],[#Data],[Customer ID]],MedExam_Table[[#Headers],[#Data],[Cancer history]],"Not Found",0)</f>
        <v>No</v>
      </c>
      <c r="H1453" cm="1">
        <f t="array" ref="H1453">_xlfn.XLOOKUP($A1453,MedExam_Table[[#Headers],[#Data],[Customer ID]],MedExam_Table[[#Headers],[#Data],[NumberOfMajorSurgeries_updated]],"Not Found",0)</f>
        <v>0</v>
      </c>
      <c r="I1453" t="str" cm="1">
        <f t="array" ref="I1453">_xlfn.XLOOKUP($A1453,MedExam_Table[[#Headers],[#Data],[Customer ID]],MedExam_Table[[#Headers],[#Data],[Smoker Updated]],"Not Found",0)</f>
        <v>No</v>
      </c>
      <c r="J1453" t="str" cm="1">
        <f t="array" ref="J1453">_xlfn.XLOOKUP($A1453,MedExam_Table[[#Headers],[#Data],[Customer ID]],MedExam_Table[[#Headers],[#Data],[Weight Status]],"Not Found",0)</f>
        <v>Underweight</v>
      </c>
      <c r="K1453" t="str" cm="1">
        <f t="array" ref="K1453">_xlfn.XLOOKUP($A1453,MedExam_Table[[#Headers],[#Data],[Customer ID]],MedExam_Table[[#Headers],[#Data],[Diabetes Status]],"Not Found",0)</f>
        <v>Diabetes</v>
      </c>
      <c r="L1453" cm="1">
        <f t="array" ref="L1453">_xlfn.XLOOKUP($A1453,Hospitalisation_table[[#All],[Customer ID]],Hospitalisation_table[[#All],[Customer Age]],"Not Found",0)</f>
        <v>20</v>
      </c>
      <c r="M1453" t="str" cm="1">
        <f t="array" ref="M1453">_xlfn.XLOOKUP($A1453,Hospitalisation_table[[#All],[Customer ID]],Hospitalisation_table[[#All],[Date of Birth]],"Not Found",0)</f>
        <v>1-Jul-2002</v>
      </c>
      <c r="N1453" s="22" cm="1">
        <f t="array" ref="N1453">_xlfn.XLOOKUP($A1453,Hospitalisation_table[[#All],[Customer ID]],Hospitalisation_table[[#All],[charges]],"Not Found",0)</f>
        <v>1049</v>
      </c>
      <c r="O1453" t="str" cm="1">
        <f t="array" ref="O1453">_xlfn.XLOOKUP($A1453,Hospitalisation_table[[#All],[Customer ID]],Hospitalisation_table[[#All],[Hospital tier_Updated]],"Not Found",0)</f>
        <v>tier - 3</v>
      </c>
      <c r="P1453" t="str" cm="1">
        <f t="array" ref="P1453">_xlfn.XLOOKUP($A1453,Hospitalisation_table[[#All],[Customer ID]],Hospitalisation_table[[#All],[City tier_updated]],"Not Found",0)</f>
        <v>tier - 2</v>
      </c>
      <c r="Q1453" t="str" cm="1">
        <f t="array" ref="Q1453">_xlfn.XLOOKUP($A1453,Hospitalisation_table[[#All],[Customer ID]],Hospitalisation_table[[#All],[State ID Updated]],"Not Found",0)</f>
        <v>R1012</v>
      </c>
    </row>
    <row r="1454" spans="1:17" x14ac:dyDescent="0.3">
      <c r="A1454" s="13" t="s">
        <v>53</v>
      </c>
      <c r="B1454" t="str" cm="1">
        <f t="array" ref="B1454">_xlfn.XLOOKUP($A1454,CustomersName[[#All],[Customer ID]],CustomersName[[#All],[First Name]],"Not Found",0)</f>
        <v>Mhtthew S</v>
      </c>
      <c r="C1454" cm="1">
        <f t="array" ref="C1454">_xlfn.XLOOKUP($A1454,MedExam_Table[[#Headers],[#Data],[Customer ID]],MedExam_Table[[#Headers],[#Data],[BMI]],"Not Found",0)</f>
        <v>16.489999999999998</v>
      </c>
      <c r="D1454" cm="1">
        <f t="array" ref="D1454">_xlfn.XLOOKUP($A1454,MedExam_Table[[#Headers],[#Data],[Customer ID]],MedExam_Table[[#Headers],[#Data],[HBA1C]],"Not Found",0)</f>
        <v>8.48</v>
      </c>
      <c r="E1454" t="str" cm="1">
        <f t="array" ref="E1454">_xlfn.XLOOKUP($A1454,MedExam_Table[[#Headers],[#Data],[Customer ID]],MedExam_Table[[#Headers],[#Data],[Heart Issues Updated]],"Not Found",0)</f>
        <v>No</v>
      </c>
      <c r="F1454" t="str" cm="1">
        <f t="array" ref="F1454">_xlfn.XLOOKUP($A1454,MedExam_Table[[#Headers],[#Data],[Customer ID]],MedExam_Table[[#Headers],[#Data],[Any Transplants Update]],"Not Found",0)</f>
        <v>No</v>
      </c>
      <c r="G1454" t="str" cm="1">
        <f t="array" ref="G1454">_xlfn.XLOOKUP($A1454,MedExam_Table[[#Headers],[#Data],[Customer ID]],MedExam_Table[[#Headers],[#Data],[Cancer history]],"Not Found",0)</f>
        <v>No</v>
      </c>
      <c r="H1454" cm="1">
        <f t="array" ref="H1454">_xlfn.XLOOKUP($A1454,MedExam_Table[[#Headers],[#Data],[Customer ID]],MedExam_Table[[#Headers],[#Data],[NumberOfMajorSurgeries_updated]],"Not Found",0)</f>
        <v>0</v>
      </c>
      <c r="I1454" t="str" cm="1">
        <f t="array" ref="I1454">_xlfn.XLOOKUP($A1454,MedExam_Table[[#Headers],[#Data],[Customer ID]],MedExam_Table[[#Headers],[#Data],[Smoker Updated]],"Not Found",0)</f>
        <v>No</v>
      </c>
      <c r="J1454" t="str" cm="1">
        <f t="array" ref="J1454">_xlfn.XLOOKUP($A1454,MedExam_Table[[#Headers],[#Data],[Customer ID]],MedExam_Table[[#Headers],[#Data],[Weight Status]],"Not Found",0)</f>
        <v>Underweight</v>
      </c>
      <c r="K1454" t="str" cm="1">
        <f t="array" ref="K1454">_xlfn.XLOOKUP($A1454,MedExam_Table[[#Headers],[#Data],[Customer ID]],MedExam_Table[[#Headers],[#Data],[Diabetes Status]],"Not Found",0)</f>
        <v>Diabetes</v>
      </c>
      <c r="L1454" cm="1">
        <f t="array" ref="L1454">_xlfn.XLOOKUP($A1454,Hospitalisation_table[[#All],[Customer ID]],Hospitalisation_table[[#All],[Customer Age]],"Not Found",0)</f>
        <v>20</v>
      </c>
      <c r="M1454" t="str" cm="1">
        <f t="array" ref="M1454">_xlfn.XLOOKUP($A1454,Hospitalisation_table[[#All],[Customer ID]],Hospitalisation_table[[#All],[Date of Birth]],"Not Found",0)</f>
        <v>20-Jul-2002</v>
      </c>
      <c r="N1454" s="22" cm="1">
        <f t="array" ref="N1454">_xlfn.XLOOKUP($A1454,Hospitalisation_table[[#All],[Customer ID]],Hospitalisation_table[[#All],[charges]],"Not Found",0)</f>
        <v>1047</v>
      </c>
      <c r="O1454" t="str" cm="1">
        <f t="array" ref="O1454">_xlfn.XLOOKUP($A1454,Hospitalisation_table[[#All],[Customer ID]],Hospitalisation_table[[#All],[Hospital tier_Updated]],"Not Found",0)</f>
        <v>tier - 3</v>
      </c>
      <c r="P1454" t="str" cm="1">
        <f t="array" ref="P1454">_xlfn.XLOOKUP($A1454,Hospitalisation_table[[#All],[Customer ID]],Hospitalisation_table[[#All],[City tier_updated]],"Not Found",0)</f>
        <v>tier - 1</v>
      </c>
      <c r="Q1454" t="str" cm="1">
        <f t="array" ref="Q1454">_xlfn.XLOOKUP($A1454,Hospitalisation_table[[#All],[Customer ID]],Hospitalisation_table[[#All],[State ID Updated]],"Not Found",0)</f>
        <v>R1013</v>
      </c>
    </row>
    <row r="1455" spans="1:17" x14ac:dyDescent="0.3">
      <c r="A1455" s="14" t="s">
        <v>52</v>
      </c>
      <c r="B1455" t="str" cm="1">
        <f t="array" ref="B1455">_xlfn.XLOOKUP($A1455,CustomersName[[#All],[Customer ID]],CustomersName[[#All],[First Name]],"Not Found",0)</f>
        <v>Kenneth</v>
      </c>
      <c r="C1455" cm="1">
        <f t="array" ref="C1455">_xlfn.XLOOKUP($A1455,MedExam_Table[[#Headers],[#Data],[Customer ID]],MedExam_Table[[#Headers],[#Data],[BMI]],"Not Found",0)</f>
        <v>16.14</v>
      </c>
      <c r="D1455" cm="1">
        <f t="array" ref="D1455">_xlfn.XLOOKUP($A1455,MedExam_Table[[#Headers],[#Data],[Customer ID]],MedExam_Table[[#Headers],[#Data],[HBA1C]],"Not Found",0)</f>
        <v>4.8600000000000003</v>
      </c>
      <c r="E1455" t="str" cm="1">
        <f t="array" ref="E1455">_xlfn.XLOOKUP($A1455,MedExam_Table[[#Headers],[#Data],[Customer ID]],MedExam_Table[[#Headers],[#Data],[Heart Issues Updated]],"Not Found",0)</f>
        <v>No</v>
      </c>
      <c r="F1455" t="str" cm="1">
        <f t="array" ref="F1455">_xlfn.XLOOKUP($A1455,MedExam_Table[[#Headers],[#Data],[Customer ID]],MedExam_Table[[#Headers],[#Data],[Any Transplants Update]],"Not Found",0)</f>
        <v>No</v>
      </c>
      <c r="G1455" t="str" cm="1">
        <f t="array" ref="G1455">_xlfn.XLOOKUP($A1455,MedExam_Table[[#Headers],[#Data],[Customer ID]],MedExam_Table[[#Headers],[#Data],[Cancer history]],"Not Found",0)</f>
        <v>No</v>
      </c>
      <c r="H1455" cm="1">
        <f t="array" ref="H1455">_xlfn.XLOOKUP($A1455,MedExam_Table[[#Headers],[#Data],[Customer ID]],MedExam_Table[[#Headers],[#Data],[NumberOfMajorSurgeries_updated]],"Not Found",0)</f>
        <v>0</v>
      </c>
      <c r="I1455" t="str" cm="1">
        <f t="array" ref="I1455">_xlfn.XLOOKUP($A1455,MedExam_Table[[#Headers],[#Data],[Customer ID]],MedExam_Table[[#Headers],[#Data],[Smoker Updated]],"Not Found",0)</f>
        <v>No</v>
      </c>
      <c r="J1455" t="str" cm="1">
        <f t="array" ref="J1455">_xlfn.XLOOKUP($A1455,MedExam_Table[[#Headers],[#Data],[Customer ID]],MedExam_Table[[#Headers],[#Data],[Weight Status]],"Not Found",0)</f>
        <v>Underweight</v>
      </c>
      <c r="K1455" t="str" cm="1">
        <f t="array" ref="K1455">_xlfn.XLOOKUP($A1455,MedExam_Table[[#Headers],[#Data],[Customer ID]],MedExam_Table[[#Headers],[#Data],[Diabetes Status]],"Not Found",0)</f>
        <v>Normal</v>
      </c>
      <c r="L1455" cm="1">
        <f t="array" ref="L1455">_xlfn.XLOOKUP($A1455,Hospitalisation_table[[#All],[Customer ID]],Hospitalisation_table[[#All],[Customer Age]],"Not Found",0)</f>
        <v>28</v>
      </c>
      <c r="M1455" t="str" cm="1">
        <f t="array" ref="M1455">_xlfn.XLOOKUP($A1455,Hospitalisation_table[[#All],[Customer ID]],Hospitalisation_table[[#All],[Date of Birth]],"Not Found",0)</f>
        <v>17-Nov-1994</v>
      </c>
      <c r="N1455" s="22" cm="1">
        <f t="array" ref="N1455">_xlfn.XLOOKUP($A1455,Hospitalisation_table[[#All],[Customer ID]],Hospitalisation_table[[#All],[charges]],"Not Found",0)</f>
        <v>1044</v>
      </c>
      <c r="O1455" t="str" cm="1">
        <f t="array" ref="O1455">_xlfn.XLOOKUP($A1455,Hospitalisation_table[[#All],[Customer ID]],Hospitalisation_table[[#All],[Hospital tier_Updated]],"Not Found",0)</f>
        <v>tier - 3</v>
      </c>
      <c r="P1455" t="str" cm="1">
        <f t="array" ref="P1455">_xlfn.XLOOKUP($A1455,Hospitalisation_table[[#All],[Customer ID]],Hospitalisation_table[[#All],[City tier_updated]],"Not Found",0)</f>
        <v>tier - 2</v>
      </c>
      <c r="Q1455" t="str" cm="1">
        <f t="array" ref="Q1455">_xlfn.XLOOKUP($A1455,Hospitalisation_table[[#All],[Customer ID]],Hospitalisation_table[[#All],[State ID Updated]],"Not Found",0)</f>
        <v>R1013</v>
      </c>
    </row>
    <row r="1456" spans="1:17" x14ac:dyDescent="0.3">
      <c r="A1456" s="13" t="s">
        <v>51</v>
      </c>
      <c r="B1456" t="str" cm="1">
        <f t="array" ref="B1456">_xlfn.XLOOKUP($A1456,CustomersName[[#All],[Customer ID]],CustomersName[[#All],[First Name]],"Not Found",0)</f>
        <v>Andrea</v>
      </c>
      <c r="C1456" cm="1">
        <f t="array" ref="C1456">_xlfn.XLOOKUP($A1456,MedExam_Table[[#Headers],[#Data],[Customer ID]],MedExam_Table[[#Headers],[#Data],[BMI]],"Not Found",0)</f>
        <v>20.85</v>
      </c>
      <c r="D1456" cm="1">
        <f t="array" ref="D1456">_xlfn.XLOOKUP($A1456,MedExam_Table[[#Headers],[#Data],[Customer ID]],MedExam_Table[[#Headers],[#Data],[HBA1C]],"Not Found",0)</f>
        <v>4.45</v>
      </c>
      <c r="E1456" t="str" cm="1">
        <f t="array" ref="E1456">_xlfn.XLOOKUP($A1456,MedExam_Table[[#Headers],[#Data],[Customer ID]],MedExam_Table[[#Headers],[#Data],[Heart Issues Updated]],"Not Found",0)</f>
        <v>Yes</v>
      </c>
      <c r="F1456" t="str" cm="1">
        <f t="array" ref="F1456">_xlfn.XLOOKUP($A1456,MedExam_Table[[#Headers],[#Data],[Customer ID]],MedExam_Table[[#Headers],[#Data],[Any Transplants Update]],"Not Found",0)</f>
        <v>No</v>
      </c>
      <c r="G1456" t="str" cm="1">
        <f t="array" ref="G1456">_xlfn.XLOOKUP($A1456,MedExam_Table[[#Headers],[#Data],[Customer ID]],MedExam_Table[[#Headers],[#Data],[Cancer history]],"Not Found",0)</f>
        <v>No</v>
      </c>
      <c r="H1456" cm="1">
        <f t="array" ref="H1456">_xlfn.XLOOKUP($A1456,MedExam_Table[[#Headers],[#Data],[Customer ID]],MedExam_Table[[#Headers],[#Data],[NumberOfMajorSurgeries_updated]],"Not Found",0)</f>
        <v>1</v>
      </c>
      <c r="I1456" t="str" cm="1">
        <f t="array" ref="I1456">_xlfn.XLOOKUP($A1456,MedExam_Table[[#Headers],[#Data],[Customer ID]],MedExam_Table[[#Headers],[#Data],[Smoker Updated]],"Not Found",0)</f>
        <v>No</v>
      </c>
      <c r="J1456" t="str" cm="1">
        <f t="array" ref="J1456">_xlfn.XLOOKUP($A1456,MedExam_Table[[#Headers],[#Data],[Customer ID]],MedExam_Table[[#Headers],[#Data],[Weight Status]],"Not Found",0)</f>
        <v>NormalWeight</v>
      </c>
      <c r="K1456" t="str" cm="1">
        <f t="array" ref="K1456">_xlfn.XLOOKUP($A1456,MedExam_Table[[#Headers],[#Data],[Customer ID]],MedExam_Table[[#Headers],[#Data],[Diabetes Status]],"Not Found",0)</f>
        <v>Normal</v>
      </c>
      <c r="L1456" cm="1">
        <f t="array" ref="L1456">_xlfn.XLOOKUP($A1456,Hospitalisation_table[[#All],[Customer ID]],Hospitalisation_table[[#All],[Customer Age]],"Not Found",0)</f>
        <v>27</v>
      </c>
      <c r="M1456" t="str" cm="1">
        <f t="array" ref="M1456">_xlfn.XLOOKUP($A1456,Hospitalisation_table[[#All],[Customer ID]],Hospitalisation_table[[#All],[Date of Birth]],"Not Found",0)</f>
        <v>5-Oct-1995</v>
      </c>
      <c r="N1456" s="22" cm="1">
        <f t="array" ref="N1456">_xlfn.XLOOKUP($A1456,Hospitalisation_table[[#All],[Customer ID]],Hospitalisation_table[[#All],[charges]],"Not Found",0)</f>
        <v>1033.74</v>
      </c>
      <c r="O1456" t="str" cm="1">
        <f t="array" ref="O1456">_xlfn.XLOOKUP($A1456,Hospitalisation_table[[#All],[Customer ID]],Hospitalisation_table[[#All],[Hospital tier_Updated]],"Not Found",0)</f>
        <v>tier - 3</v>
      </c>
      <c r="P1456" t="str" cm="1">
        <f t="array" ref="P1456">_xlfn.XLOOKUP($A1456,Hospitalisation_table[[#All],[Customer ID]],Hospitalisation_table[[#All],[City tier_updated]],"Not Found",0)</f>
        <v>tier - 1</v>
      </c>
      <c r="Q1456" t="str" cm="1">
        <f t="array" ref="Q1456">_xlfn.XLOOKUP($A1456,Hospitalisation_table[[#All],[Customer ID]],Hospitalisation_table[[#All],[State ID Updated]],"Not Found",0)</f>
        <v>R1013</v>
      </c>
    </row>
    <row r="1457" spans="1:17" x14ac:dyDescent="0.3">
      <c r="A1457" s="14" t="s">
        <v>50</v>
      </c>
      <c r="B1457" t="str" cm="1">
        <f t="array" ref="B1457">_xlfn.XLOOKUP($A1457,CustomersName[[#All],[Customer ID]],CustomersName[[#All],[First Name]],"Not Found",0)</f>
        <v>Kristina</v>
      </c>
      <c r="C1457" cm="1">
        <f t="array" ref="C1457">_xlfn.XLOOKUP($A1457,MedExam_Table[[#Headers],[#Data],[Customer ID]],MedExam_Table[[#Headers],[#Data],[BMI]],"Not Found",0)</f>
        <v>15.88</v>
      </c>
      <c r="D1457" cm="1">
        <f t="array" ref="D1457">_xlfn.XLOOKUP($A1457,MedExam_Table[[#Headers],[#Data],[Customer ID]],MedExam_Table[[#Headers],[#Data],[HBA1C]],"Not Found",0)</f>
        <v>4.3600000000000003</v>
      </c>
      <c r="E1457" t="str" cm="1">
        <f t="array" ref="E1457">_xlfn.XLOOKUP($A1457,MedExam_Table[[#Headers],[#Data],[Customer ID]],MedExam_Table[[#Headers],[#Data],[Heart Issues Updated]],"Not Found",0)</f>
        <v>No</v>
      </c>
      <c r="F1457" t="str" cm="1">
        <f t="array" ref="F1457">_xlfn.XLOOKUP($A1457,MedExam_Table[[#Headers],[#Data],[Customer ID]],MedExam_Table[[#Headers],[#Data],[Any Transplants Update]],"Not Found",0)</f>
        <v>No</v>
      </c>
      <c r="G1457" t="str" cm="1">
        <f t="array" ref="G1457">_xlfn.XLOOKUP($A1457,MedExam_Table[[#Headers],[#Data],[Customer ID]],MedExam_Table[[#Headers],[#Data],[Cancer history]],"Not Found",0)</f>
        <v>No</v>
      </c>
      <c r="H1457" cm="1">
        <f t="array" ref="H1457">_xlfn.XLOOKUP($A1457,MedExam_Table[[#Headers],[#Data],[Customer ID]],MedExam_Table[[#Headers],[#Data],[NumberOfMajorSurgeries_updated]],"Not Found",0)</f>
        <v>0</v>
      </c>
      <c r="I1457" t="str" cm="1">
        <f t="array" ref="I1457">_xlfn.XLOOKUP($A1457,MedExam_Table[[#Headers],[#Data],[Customer ID]],MedExam_Table[[#Headers],[#Data],[Smoker Updated]],"Not Found",0)</f>
        <v>No</v>
      </c>
      <c r="J1457" t="str" cm="1">
        <f t="array" ref="J1457">_xlfn.XLOOKUP($A1457,MedExam_Table[[#Headers],[#Data],[Customer ID]],MedExam_Table[[#Headers],[#Data],[Weight Status]],"Not Found",0)</f>
        <v>Underweight</v>
      </c>
      <c r="K1457" t="str" cm="1">
        <f t="array" ref="K1457">_xlfn.XLOOKUP($A1457,MedExam_Table[[#Headers],[#Data],[Customer ID]],MedExam_Table[[#Headers],[#Data],[Diabetes Status]],"Not Found",0)</f>
        <v>Normal</v>
      </c>
      <c r="L1457" cm="1">
        <f t="array" ref="L1457">_xlfn.XLOOKUP($A1457,Hospitalisation_table[[#All],[Customer ID]],Hospitalisation_table[[#All],[Customer Age]],"Not Found",0)</f>
        <v>23</v>
      </c>
      <c r="M1457" t="str" cm="1">
        <f t="array" ref="M1457">_xlfn.XLOOKUP($A1457,Hospitalisation_table[[#All],[Customer ID]],Hospitalisation_table[[#All],[Date of Birth]],"Not Found",0)</f>
        <v>5-Aug-1999</v>
      </c>
      <c r="N1457" s="22" cm="1">
        <f t="array" ref="N1457">_xlfn.XLOOKUP($A1457,Hospitalisation_table[[#All],[Customer ID]],Hospitalisation_table[[#All],[charges]],"Not Found",0)</f>
        <v>1019</v>
      </c>
      <c r="O1457" t="str" cm="1">
        <f t="array" ref="O1457">_xlfn.XLOOKUP($A1457,Hospitalisation_table[[#All],[Customer ID]],Hospitalisation_table[[#All],[Hospital tier_Updated]],"Not Found",0)</f>
        <v>tier - 3</v>
      </c>
      <c r="P1457" t="str" cm="1">
        <f t="array" ref="P1457">_xlfn.XLOOKUP($A1457,Hospitalisation_table[[#All],[Customer ID]],Hospitalisation_table[[#All],[City tier_updated]],"Not Found",0)</f>
        <v>tier - 2</v>
      </c>
      <c r="Q1457" t="str" cm="1">
        <f t="array" ref="Q1457">_xlfn.XLOOKUP($A1457,Hospitalisation_table[[#All],[Customer ID]],Hospitalisation_table[[#All],[State ID Updated]],"Not Found",0)</f>
        <v>R1013</v>
      </c>
    </row>
    <row r="1458" spans="1:17" x14ac:dyDescent="0.3">
      <c r="A1458" s="13" t="s">
        <v>49</v>
      </c>
      <c r="B1458" t="str" cm="1">
        <f t="array" ref="B1458">_xlfn.XLOOKUP($A1458,CustomersName[[#All],[Customer ID]],CustomersName[[#All],[First Name]],"Not Found",0)</f>
        <v>Kristen</v>
      </c>
      <c r="C1458" cm="1">
        <f t="array" ref="C1458">_xlfn.XLOOKUP($A1458,MedExam_Table[[#Headers],[#Data],[Customer ID]],MedExam_Table[[#Headers],[#Data],[BMI]],"Not Found",0)</f>
        <v>20.66</v>
      </c>
      <c r="D1458" cm="1">
        <f t="array" ref="D1458">_xlfn.XLOOKUP($A1458,MedExam_Table[[#Headers],[#Data],[Customer ID]],MedExam_Table[[#Headers],[#Data],[HBA1C]],"Not Found",0)</f>
        <v>5.8</v>
      </c>
      <c r="E1458" t="str" cm="1">
        <f t="array" ref="E1458">_xlfn.XLOOKUP($A1458,MedExam_Table[[#Headers],[#Data],[Customer ID]],MedExam_Table[[#Headers],[#Data],[Heart Issues Updated]],"Not Found",0)</f>
        <v>No</v>
      </c>
      <c r="F1458" t="str" cm="1">
        <f t="array" ref="F1458">_xlfn.XLOOKUP($A1458,MedExam_Table[[#Headers],[#Data],[Customer ID]],MedExam_Table[[#Headers],[#Data],[Any Transplants Update]],"Not Found",0)</f>
        <v>Yes</v>
      </c>
      <c r="G1458" t="str" cm="1">
        <f t="array" ref="G1458">_xlfn.XLOOKUP($A1458,MedExam_Table[[#Headers],[#Data],[Customer ID]],MedExam_Table[[#Headers],[#Data],[Cancer history]],"Not Found",0)</f>
        <v>No</v>
      </c>
      <c r="H1458" cm="1">
        <f t="array" ref="H1458">_xlfn.XLOOKUP($A1458,MedExam_Table[[#Headers],[#Data],[Customer ID]],MedExam_Table[[#Headers],[#Data],[NumberOfMajorSurgeries_updated]],"Not Found",0)</f>
        <v>1</v>
      </c>
      <c r="I1458" t="str" cm="1">
        <f t="array" ref="I1458">_xlfn.XLOOKUP($A1458,MedExam_Table[[#Headers],[#Data],[Customer ID]],MedExam_Table[[#Headers],[#Data],[Smoker Updated]],"Not Found",0)</f>
        <v>No</v>
      </c>
      <c r="J1458" t="str" cm="1">
        <f t="array" ref="J1458">_xlfn.XLOOKUP($A1458,MedExam_Table[[#Headers],[#Data],[Customer ID]],MedExam_Table[[#Headers],[#Data],[Weight Status]],"Not Found",0)</f>
        <v>NormalWeight</v>
      </c>
      <c r="K1458" t="str" cm="1">
        <f t="array" ref="K1458">_xlfn.XLOOKUP($A1458,MedExam_Table[[#Headers],[#Data],[Customer ID]],MedExam_Table[[#Headers],[#Data],[Diabetes Status]],"Not Found",0)</f>
        <v>Prediabetes</v>
      </c>
      <c r="L1458" cm="1">
        <f t="array" ref="L1458">_xlfn.XLOOKUP($A1458,Hospitalisation_table[[#All],[Customer ID]],Hospitalisation_table[[#All],[Customer Age]],"Not Found",0)</f>
        <v>22</v>
      </c>
      <c r="M1458" t="str" cm="1">
        <f t="array" ref="M1458">_xlfn.XLOOKUP($A1458,Hospitalisation_table[[#All],[Customer ID]],Hospitalisation_table[[#All],[Date of Birth]],"Not Found",0)</f>
        <v>9-Oct-2000</v>
      </c>
      <c r="N1458" s="22" cm="1">
        <f t="array" ref="N1458">_xlfn.XLOOKUP($A1458,Hospitalisation_table[[#All],[Customer ID]],Hospitalisation_table[[#All],[charges]],"Not Found",0)</f>
        <v>1012</v>
      </c>
      <c r="O1458" t="str" cm="1">
        <f t="array" ref="O1458">_xlfn.XLOOKUP($A1458,Hospitalisation_table[[#All],[Customer ID]],Hospitalisation_table[[#All],[Hospital tier_Updated]],"Not Found",0)</f>
        <v>tier - 3</v>
      </c>
      <c r="P1458" t="str" cm="1">
        <f t="array" ref="P1458">_xlfn.XLOOKUP($A1458,Hospitalisation_table[[#All],[Customer ID]],Hospitalisation_table[[#All],[City tier_updated]],"Not Found",0)</f>
        <v>tier - 2</v>
      </c>
      <c r="Q1458" t="str" cm="1">
        <f t="array" ref="Q1458">_xlfn.XLOOKUP($A1458,Hospitalisation_table[[#All],[Customer ID]],Hospitalisation_table[[#All],[State ID Updated]],"Not Found",0)</f>
        <v>R1013</v>
      </c>
    </row>
    <row r="1459" spans="1:17" x14ac:dyDescent="0.3">
      <c r="A1459" s="14" t="s">
        <v>2142</v>
      </c>
      <c r="B1459" t="str" cm="1">
        <f t="array" ref="B1459">_xlfn.XLOOKUP($A1459,CustomersName[[#All],[Customer ID]],CustomersName[[#All],[First Name]],"Not Found",0)</f>
        <v>Andrew</v>
      </c>
      <c r="C1459" cm="1">
        <f t="array" ref="C1459">_xlfn.XLOOKUP($A1459,MedExam_Table[[#Headers],[#Data],[Customer ID]],MedExam_Table[[#Headers],[#Data],[BMI]],"Not Found",0)</f>
        <v>34.9</v>
      </c>
      <c r="D1459" cm="1">
        <f t="array" ref="D1459">_xlfn.XLOOKUP($A1459,MedExam_Table[[#Headers],[#Data],[Customer ID]],MedExam_Table[[#Headers],[#Data],[HBA1C]],"Not Found",0)</f>
        <v>6.22</v>
      </c>
      <c r="E1459" t="str" cm="1">
        <f t="array" ref="E1459">_xlfn.XLOOKUP($A1459,MedExam_Table[[#Headers],[#Data],[Customer ID]],MedExam_Table[[#Headers],[#Data],[Heart Issues Updated]],"Not Found",0)</f>
        <v>No</v>
      </c>
      <c r="F1459" t="str" cm="1">
        <f t="array" ref="F1459">_xlfn.XLOOKUP($A1459,MedExam_Table[[#Headers],[#Data],[Customer ID]],MedExam_Table[[#Headers],[#Data],[Any Transplants Update]],"Not Found",0)</f>
        <v>No</v>
      </c>
      <c r="G1459" t="str" cm="1">
        <f t="array" ref="G1459">_xlfn.XLOOKUP($A1459,MedExam_Table[[#Headers],[#Data],[Customer ID]],MedExam_Table[[#Headers],[#Data],[Cancer history]],"Not Found",0)</f>
        <v>Yes</v>
      </c>
      <c r="H1459" cm="1">
        <f t="array" ref="H1459">_xlfn.XLOOKUP($A1459,MedExam_Table[[#Headers],[#Data],[Customer ID]],MedExam_Table[[#Headers],[#Data],[NumberOfMajorSurgeries_updated]],"Not Found",0)</f>
        <v>1</v>
      </c>
      <c r="I1459" t="str" cm="1">
        <f t="array" ref="I1459">_xlfn.XLOOKUP($A1459,MedExam_Table[[#Headers],[#Data],[Customer ID]],MedExam_Table[[#Headers],[#Data],[Smoker Updated]],"Not Found",0)</f>
        <v>Yes</v>
      </c>
      <c r="J1459" t="str" cm="1">
        <f t="array" ref="J1459">_xlfn.XLOOKUP($A1459,MedExam_Table[[#Headers],[#Data],[Customer ID]],MedExam_Table[[#Headers],[#Data],[Weight Status]],"Not Found",0)</f>
        <v>Obesity</v>
      </c>
      <c r="K1459" t="str" cm="1">
        <f t="array" ref="K1459">_xlfn.XLOOKUP($A1459,MedExam_Table[[#Headers],[#Data],[Customer ID]],MedExam_Table[[#Headers],[#Data],[Diabetes Status]],"Not Found",0)</f>
        <v>Prediabetes</v>
      </c>
      <c r="L1459" cm="1">
        <f t="array" ref="L1459">_xlfn.XLOOKUP($A1459,Hospitalisation_table[[#All],[Customer ID]],Hospitalisation_table[[#All],[Customer Age]],"Not Found",0)</f>
        <v>19</v>
      </c>
      <c r="M1459" t="str" cm="1">
        <f t="array" ref="M1459">_xlfn.XLOOKUP($A1459,Hospitalisation_table[[#All],[Customer ID]],Hospitalisation_table[[#All],[Date of Birth]],"Not Found",0)</f>
        <v>17-Sep-2003</v>
      </c>
      <c r="N1459" s="22" cm="1">
        <f t="array" ref="N1459">_xlfn.XLOOKUP($A1459,Hospitalisation_table[[#All],[Customer ID]],Hospitalisation_table[[#All],[charges]],"Not Found",0)</f>
        <v>34828.65</v>
      </c>
      <c r="O1459" t="str" cm="1">
        <f t="array" ref="O1459">_xlfn.XLOOKUP($A1459,Hospitalisation_table[[#All],[Customer ID]],Hospitalisation_table[[#All],[Hospital tier_Updated]],"Not Found",0)</f>
        <v>tier - 1</v>
      </c>
      <c r="P1459" t="str" cm="1">
        <f t="array" ref="P1459">_xlfn.XLOOKUP($A1459,Hospitalisation_table[[#All],[Customer ID]],Hospitalisation_table[[#All],[City tier_updated]],"Not Found",0)</f>
        <v>tier - 3</v>
      </c>
      <c r="Q1459" t="str" cm="1">
        <f t="array" ref="Q1459">_xlfn.XLOOKUP($A1459,Hospitalisation_table[[#All],[Customer ID]],Hospitalisation_table[[#All],[State ID Updated]],"Not Found",0)</f>
        <v>R1011</v>
      </c>
    </row>
    <row r="1460" spans="1:17" x14ac:dyDescent="0.3">
      <c r="A1460" s="13" t="s">
        <v>48</v>
      </c>
      <c r="B1460" t="str" cm="1">
        <f t="array" ref="B1460">_xlfn.XLOOKUP($A1460,CustomersName[[#All],[Customer ID]],CustomersName[[#All],[First Name]],"Not Found",0)</f>
        <v>Matthew</v>
      </c>
      <c r="C1460" cm="1">
        <f t="array" ref="C1460">_xlfn.XLOOKUP($A1460,MedExam_Table[[#Headers],[#Data],[Customer ID]],MedExam_Table[[#Headers],[#Data],[BMI]],"Not Found",0)</f>
        <v>20.399999999999999</v>
      </c>
      <c r="D1460" cm="1">
        <f t="array" ref="D1460">_xlfn.XLOOKUP($A1460,MedExam_Table[[#Headers],[#Data],[Customer ID]],MedExam_Table[[#Headers],[#Data],[HBA1C]],"Not Found",0)</f>
        <v>5.27</v>
      </c>
      <c r="E1460" t="str" cm="1">
        <f t="array" ref="E1460">_xlfn.XLOOKUP($A1460,MedExam_Table[[#Headers],[#Data],[Customer ID]],MedExam_Table[[#Headers],[#Data],[Heart Issues Updated]],"Not Found",0)</f>
        <v>No</v>
      </c>
      <c r="F1460" t="str" cm="1">
        <f t="array" ref="F1460">_xlfn.XLOOKUP($A1460,MedExam_Table[[#Headers],[#Data],[Customer ID]],MedExam_Table[[#Headers],[#Data],[Any Transplants Update]],"Not Found",0)</f>
        <v>No</v>
      </c>
      <c r="G1460" t="str" cm="1">
        <f t="array" ref="G1460">_xlfn.XLOOKUP($A1460,MedExam_Table[[#Headers],[#Data],[Customer ID]],MedExam_Table[[#Headers],[#Data],[Cancer history]],"Not Found",0)</f>
        <v>No</v>
      </c>
      <c r="H1460" cm="1">
        <f t="array" ref="H1460">_xlfn.XLOOKUP($A1460,MedExam_Table[[#Headers],[#Data],[Customer ID]],MedExam_Table[[#Headers],[#Data],[NumberOfMajorSurgeries_updated]],"Not Found",0)</f>
        <v>0</v>
      </c>
      <c r="I1460" t="str" cm="1">
        <f t="array" ref="I1460">_xlfn.XLOOKUP($A1460,MedExam_Table[[#Headers],[#Data],[Customer ID]],MedExam_Table[[#Headers],[#Data],[Smoker Updated]],"Not Found",0)</f>
        <v>No</v>
      </c>
      <c r="J1460" t="str" cm="1">
        <f t="array" ref="J1460">_xlfn.XLOOKUP($A1460,MedExam_Table[[#Headers],[#Data],[Customer ID]],MedExam_Table[[#Headers],[#Data],[Weight Status]],"Not Found",0)</f>
        <v>NormalWeight</v>
      </c>
      <c r="K1460" t="str" cm="1">
        <f t="array" ref="K1460">_xlfn.XLOOKUP($A1460,MedExam_Table[[#Headers],[#Data],[Customer ID]],MedExam_Table[[#Headers],[#Data],[Diabetes Status]],"Not Found",0)</f>
        <v>Normal</v>
      </c>
      <c r="L1460" cm="1">
        <f t="array" ref="L1460">_xlfn.XLOOKUP($A1460,Hospitalisation_table[[#All],[Customer ID]],Hospitalisation_table[[#All],[Customer Age]],"Not Found",0)</f>
        <v>28</v>
      </c>
      <c r="M1460" t="str" cm="1">
        <f t="array" ref="M1460">_xlfn.XLOOKUP($A1460,Hospitalisation_table[[#All],[Customer ID]],Hospitalisation_table[[#All],[Date of Birth]],"Not Found",0)</f>
        <v>22-Nov-1994</v>
      </c>
      <c r="N1460" s="22" cm="1">
        <f t="array" ref="N1460">_xlfn.XLOOKUP($A1460,Hospitalisation_table[[#All],[Customer ID]],Hospitalisation_table[[#All],[charges]],"Not Found",0)</f>
        <v>1006.65</v>
      </c>
      <c r="O1460" t="str" cm="1">
        <f t="array" ref="O1460">_xlfn.XLOOKUP($A1460,Hospitalisation_table[[#All],[Customer ID]],Hospitalisation_table[[#All],[Hospital tier_Updated]],"Not Found",0)</f>
        <v>tier - 3</v>
      </c>
      <c r="P1460" t="str" cm="1">
        <f t="array" ref="P1460">_xlfn.XLOOKUP($A1460,Hospitalisation_table[[#All],[Customer ID]],Hospitalisation_table[[#All],[City tier_updated]],"Not Found",0)</f>
        <v>tier - 2</v>
      </c>
      <c r="Q1460" t="str" cm="1">
        <f t="array" ref="Q1460">_xlfn.XLOOKUP($A1460,Hospitalisation_table[[#All],[Customer ID]],Hospitalisation_table[[#All],[State ID Updated]],"Not Found",0)</f>
        <v>R1013</v>
      </c>
    </row>
    <row r="1461" spans="1:17" x14ac:dyDescent="0.3">
      <c r="A1461" s="14" t="s">
        <v>47</v>
      </c>
      <c r="B1461" t="str" cm="1">
        <f t="array" ref="B1461">_xlfn.XLOOKUP($A1461,CustomersName[[#All],[Customer ID]],CustomersName[[#All],[First Name]],"Not Found",0)</f>
        <v>Kathleen</v>
      </c>
      <c r="C1461" cm="1">
        <f t="array" ref="C1461">_xlfn.XLOOKUP($A1461,MedExam_Table[[#Headers],[#Data],[Customer ID]],MedExam_Table[[#Headers],[#Data],[BMI]],"Not Found",0)</f>
        <v>25.19</v>
      </c>
      <c r="D1461" cm="1">
        <f t="array" ref="D1461">_xlfn.XLOOKUP($A1461,MedExam_Table[[#Headers],[#Data],[Customer ID]],MedExam_Table[[#Headers],[#Data],[HBA1C]],"Not Found",0)</f>
        <v>5.64</v>
      </c>
      <c r="E1461" t="str" cm="1">
        <f t="array" ref="E1461">_xlfn.XLOOKUP($A1461,MedExam_Table[[#Headers],[#Data],[Customer ID]],MedExam_Table[[#Headers],[#Data],[Heart Issues Updated]],"Not Found",0)</f>
        <v>Yes</v>
      </c>
      <c r="F1461" t="str" cm="1">
        <f t="array" ref="F1461">_xlfn.XLOOKUP($A1461,MedExam_Table[[#Headers],[#Data],[Customer ID]],MedExam_Table[[#Headers],[#Data],[Any Transplants Update]],"Not Found",0)</f>
        <v>No</v>
      </c>
      <c r="G1461" t="str" cm="1">
        <f t="array" ref="G1461">_xlfn.XLOOKUP($A1461,MedExam_Table[[#Headers],[#Data],[Customer ID]],MedExam_Table[[#Headers],[#Data],[Cancer history]],"Not Found",0)</f>
        <v>No</v>
      </c>
      <c r="H1461" cm="1">
        <f t="array" ref="H1461">_xlfn.XLOOKUP($A1461,MedExam_Table[[#Headers],[#Data],[Customer ID]],MedExam_Table[[#Headers],[#Data],[NumberOfMajorSurgeries_updated]],"Not Found",0)</f>
        <v>0</v>
      </c>
      <c r="I1461" t="str" cm="1">
        <f t="array" ref="I1461">_xlfn.XLOOKUP($A1461,MedExam_Table[[#Headers],[#Data],[Customer ID]],MedExam_Table[[#Headers],[#Data],[Smoker Updated]],"Not Found",0)</f>
        <v>No</v>
      </c>
      <c r="J1461" t="str" cm="1">
        <f t="array" ref="J1461">_xlfn.XLOOKUP($A1461,MedExam_Table[[#Headers],[#Data],[Customer ID]],MedExam_Table[[#Headers],[#Data],[Weight Status]],"Not Found",0)</f>
        <v>OverWeight</v>
      </c>
      <c r="K1461" t="str" cm="1">
        <f t="array" ref="K1461">_xlfn.XLOOKUP($A1461,MedExam_Table[[#Headers],[#Data],[Customer ID]],MedExam_Table[[#Headers],[#Data],[Diabetes Status]],"Not Found",0)</f>
        <v>Normal</v>
      </c>
      <c r="L1461" cm="1">
        <f t="array" ref="L1461">_xlfn.XLOOKUP($A1461,Hospitalisation_table[[#All],[Customer ID]],Hospitalisation_table[[#All],[Customer Age]],"Not Found",0)</f>
        <v>21</v>
      </c>
      <c r="M1461" t="str" cm="1">
        <f t="array" ref="M1461">_xlfn.XLOOKUP($A1461,Hospitalisation_table[[#All],[Customer ID]],Hospitalisation_table[[#All],[Date of Birth]],"Not Found",0)</f>
        <v>19-Aug-2001</v>
      </c>
      <c r="N1461" s="22" cm="1">
        <f t="array" ref="N1461">_xlfn.XLOOKUP($A1461,Hospitalisation_table[[#All],[Customer ID]],Hospitalisation_table[[#All],[charges]],"Not Found",0)</f>
        <v>964.71</v>
      </c>
      <c r="O1461" t="str" cm="1">
        <f t="array" ref="O1461">_xlfn.XLOOKUP($A1461,Hospitalisation_table[[#All],[Customer ID]],Hospitalisation_table[[#All],[Hospital tier_Updated]],"Not Found",0)</f>
        <v>tier - 3</v>
      </c>
      <c r="P1461" t="str" cm="1">
        <f t="array" ref="P1461">_xlfn.XLOOKUP($A1461,Hospitalisation_table[[#All],[Customer ID]],Hospitalisation_table[[#All],[City tier_updated]],"Not Found",0)</f>
        <v>tier - 2</v>
      </c>
      <c r="Q1461" t="str" cm="1">
        <f t="array" ref="Q1461">_xlfn.XLOOKUP($A1461,Hospitalisation_table[[#All],[Customer ID]],Hospitalisation_table[[#All],[State ID Updated]],"Not Found",0)</f>
        <v>R1013</v>
      </c>
    </row>
    <row r="1462" spans="1:17" x14ac:dyDescent="0.3">
      <c r="A1462" s="13" t="s">
        <v>46</v>
      </c>
      <c r="B1462" t="str" cm="1">
        <f t="array" ref="B1462">_xlfn.XLOOKUP($A1462,CustomersName[[#All],[Customer ID]],CustomersName[[#All],[First Name]],"Not Found",0)</f>
        <v>Lindsey</v>
      </c>
      <c r="C1462" cm="1">
        <f t="array" ref="C1462">_xlfn.XLOOKUP($A1462,MedExam_Table[[#Headers],[#Data],[Customer ID]],MedExam_Table[[#Headers],[#Data],[BMI]],"Not Found",0)</f>
        <v>20.54</v>
      </c>
      <c r="D1462" cm="1">
        <f t="array" ref="D1462">_xlfn.XLOOKUP($A1462,MedExam_Table[[#Headers],[#Data],[Customer ID]],MedExam_Table[[#Headers],[#Data],[HBA1C]],"Not Found",0)</f>
        <v>4.2</v>
      </c>
      <c r="E1462" t="str" cm="1">
        <f t="array" ref="E1462">_xlfn.XLOOKUP($A1462,MedExam_Table[[#Headers],[#Data],[Customer ID]],MedExam_Table[[#Headers],[#Data],[Heart Issues Updated]],"Not Found",0)</f>
        <v>Yes</v>
      </c>
      <c r="F1462" t="str" cm="1">
        <f t="array" ref="F1462">_xlfn.XLOOKUP($A1462,MedExam_Table[[#Headers],[#Data],[Customer ID]],MedExam_Table[[#Headers],[#Data],[Any Transplants Update]],"Not Found",0)</f>
        <v>No</v>
      </c>
      <c r="G1462" t="str" cm="1">
        <f t="array" ref="G1462">_xlfn.XLOOKUP($A1462,MedExam_Table[[#Headers],[#Data],[Customer ID]],MedExam_Table[[#Headers],[#Data],[Cancer history]],"Not Found",0)</f>
        <v>No</v>
      </c>
      <c r="H1462" cm="1">
        <f t="array" ref="H1462">_xlfn.XLOOKUP($A1462,MedExam_Table[[#Headers],[#Data],[Customer ID]],MedExam_Table[[#Headers],[#Data],[NumberOfMajorSurgeries_updated]],"Not Found",0)</f>
        <v>1</v>
      </c>
      <c r="I1462" t="str" cm="1">
        <f t="array" ref="I1462">_xlfn.XLOOKUP($A1462,MedExam_Table[[#Headers],[#Data],[Customer ID]],MedExam_Table[[#Headers],[#Data],[Smoker Updated]],"Not Found",0)</f>
        <v>No</v>
      </c>
      <c r="J1462" t="str" cm="1">
        <f t="array" ref="J1462">_xlfn.XLOOKUP($A1462,MedExam_Table[[#Headers],[#Data],[Customer ID]],MedExam_Table[[#Headers],[#Data],[Weight Status]],"Not Found",0)</f>
        <v>NormalWeight</v>
      </c>
      <c r="K1462" t="str" cm="1">
        <f t="array" ref="K1462">_xlfn.XLOOKUP($A1462,MedExam_Table[[#Headers],[#Data],[Customer ID]],MedExam_Table[[#Headers],[#Data],[Diabetes Status]],"Not Found",0)</f>
        <v>Normal</v>
      </c>
      <c r="L1462" cm="1">
        <f t="array" ref="L1462">_xlfn.XLOOKUP($A1462,Hospitalisation_table[[#All],[Customer ID]],Hospitalisation_table[[#All],[Customer Age]],"Not Found",0)</f>
        <v>27</v>
      </c>
      <c r="M1462" t="str" cm="1">
        <f t="array" ref="M1462">_xlfn.XLOOKUP($A1462,Hospitalisation_table[[#All],[Customer ID]],Hospitalisation_table[[#All],[Date of Birth]],"Not Found",0)</f>
        <v>28-Oct-1995</v>
      </c>
      <c r="N1462" s="22" cm="1">
        <f t="array" ref="N1462">_xlfn.XLOOKUP($A1462,Hospitalisation_table[[#All],[Customer ID]],Hospitalisation_table[[#All],[charges]],"Not Found",0)</f>
        <v>928.59</v>
      </c>
      <c r="O1462" t="str" cm="1">
        <f t="array" ref="O1462">_xlfn.XLOOKUP($A1462,Hospitalisation_table[[#All],[Customer ID]],Hospitalisation_table[[#All],[Hospital tier_Updated]],"Not Found",0)</f>
        <v>tier - 3</v>
      </c>
      <c r="P1462" t="str" cm="1">
        <f t="array" ref="P1462">_xlfn.XLOOKUP($A1462,Hospitalisation_table[[#All],[Customer ID]],Hospitalisation_table[[#All],[City tier_updated]],"Not Found",0)</f>
        <v>tier - 1</v>
      </c>
      <c r="Q1462" t="str" cm="1">
        <f t="array" ref="Q1462">_xlfn.XLOOKUP($A1462,Hospitalisation_table[[#All],[Customer ID]],Hospitalisation_table[[#All],[State ID Updated]],"Not Found",0)</f>
        <v>R1013</v>
      </c>
    </row>
    <row r="1463" spans="1:17" x14ac:dyDescent="0.3">
      <c r="A1463" s="14" t="s">
        <v>45</v>
      </c>
      <c r="B1463" t="str" cm="1">
        <f t="array" ref="B1463">_xlfn.XLOOKUP($A1463,CustomersName[[#All],[Customer ID]],CustomersName[[#All],[First Name]],"Not Found",0)</f>
        <v>Robert</v>
      </c>
      <c r="C1463" cm="1">
        <f t="array" ref="C1463">_xlfn.XLOOKUP($A1463,MedExam_Table[[#Headers],[#Data],[Customer ID]],MedExam_Table[[#Headers],[#Data],[BMI]],"Not Found",0)</f>
        <v>20.13</v>
      </c>
      <c r="D1463" cm="1">
        <f t="array" ref="D1463">_xlfn.XLOOKUP($A1463,MedExam_Table[[#Headers],[#Data],[Customer ID]],MedExam_Table[[#Headers],[#Data],[HBA1C]],"Not Found",0)</f>
        <v>5.42</v>
      </c>
      <c r="E1463" t="str" cm="1">
        <f t="array" ref="E1463">_xlfn.XLOOKUP($A1463,MedExam_Table[[#Headers],[#Data],[Customer ID]],MedExam_Table[[#Headers],[#Data],[Heart Issues Updated]],"Not Found",0)</f>
        <v>No</v>
      </c>
      <c r="F1463" t="str" cm="1">
        <f t="array" ref="F1463">_xlfn.XLOOKUP($A1463,MedExam_Table[[#Headers],[#Data],[Customer ID]],MedExam_Table[[#Headers],[#Data],[Any Transplants Update]],"Not Found",0)</f>
        <v>No</v>
      </c>
      <c r="G1463" t="str" cm="1">
        <f t="array" ref="G1463">_xlfn.XLOOKUP($A1463,MedExam_Table[[#Headers],[#Data],[Customer ID]],MedExam_Table[[#Headers],[#Data],[Cancer history]],"Not Found",0)</f>
        <v>No</v>
      </c>
      <c r="H1463" cm="1">
        <f t="array" ref="H1463">_xlfn.XLOOKUP($A1463,MedExam_Table[[#Headers],[#Data],[Customer ID]],MedExam_Table[[#Headers],[#Data],[NumberOfMajorSurgeries_updated]],"Not Found",0)</f>
        <v>0</v>
      </c>
      <c r="I1463" t="str" cm="1">
        <f t="array" ref="I1463">_xlfn.XLOOKUP($A1463,MedExam_Table[[#Headers],[#Data],[Customer ID]],MedExam_Table[[#Headers],[#Data],[Smoker Updated]],"Not Found",0)</f>
        <v>No</v>
      </c>
      <c r="J1463" t="str" cm="1">
        <f t="array" ref="J1463">_xlfn.XLOOKUP($A1463,MedExam_Table[[#Headers],[#Data],[Customer ID]],MedExam_Table[[#Headers],[#Data],[Weight Status]],"Not Found",0)</f>
        <v>NormalWeight</v>
      </c>
      <c r="K1463" t="str" cm="1">
        <f t="array" ref="K1463">_xlfn.XLOOKUP($A1463,MedExam_Table[[#Headers],[#Data],[Customer ID]],MedExam_Table[[#Headers],[#Data],[Diabetes Status]],"Not Found",0)</f>
        <v>Normal</v>
      </c>
      <c r="L1463" cm="1">
        <f t="array" ref="L1463">_xlfn.XLOOKUP($A1463,Hospitalisation_table[[#All],[Customer ID]],Hospitalisation_table[[#All],[Customer Age]],"Not Found",0)</f>
        <v>28</v>
      </c>
      <c r="M1463" t="str" cm="1">
        <f t="array" ref="M1463">_xlfn.XLOOKUP($A1463,Hospitalisation_table[[#All],[Customer ID]],Hospitalisation_table[[#All],[Date of Birth]],"Not Found",0)</f>
        <v>30-Oct-1994</v>
      </c>
      <c r="N1463" s="22" cm="1">
        <f t="array" ref="N1463">_xlfn.XLOOKUP($A1463,Hospitalisation_table[[#All],[Customer ID]],Hospitalisation_table[[#All],[charges]],"Not Found",0)</f>
        <v>915.07</v>
      </c>
      <c r="O1463" t="str" cm="1">
        <f t="array" ref="O1463">_xlfn.XLOOKUP($A1463,Hospitalisation_table[[#All],[Customer ID]],Hospitalisation_table[[#All],[Hospital tier_Updated]],"Not Found",0)</f>
        <v>tier - 3</v>
      </c>
      <c r="P1463" t="str" cm="1">
        <f t="array" ref="P1463">_xlfn.XLOOKUP($A1463,Hospitalisation_table[[#All],[Customer ID]],Hospitalisation_table[[#All],[City tier_updated]],"Not Found",0)</f>
        <v>tier - 1</v>
      </c>
      <c r="Q1463" t="str" cm="1">
        <f t="array" ref="Q1463">_xlfn.XLOOKUP($A1463,Hospitalisation_table[[#All],[Customer ID]],Hospitalisation_table[[#All],[State ID Updated]],"Not Found",0)</f>
        <v>R1013</v>
      </c>
    </row>
    <row r="1464" spans="1:17" x14ac:dyDescent="0.3">
      <c r="A1464" s="13" t="s">
        <v>44</v>
      </c>
      <c r="B1464" t="str" cm="1">
        <f t="array" ref="B1464">_xlfn.XLOOKUP($A1464,CustomersName[[#All],[Customer ID]],CustomersName[[#All],[First Name]],"Not Found",0)</f>
        <v>Sarhh E.</v>
      </c>
      <c r="C1464" cm="1">
        <f t="array" ref="C1464">_xlfn.XLOOKUP($A1464,MedExam_Table[[#Headers],[#Data],[Customer ID]],MedExam_Table[[#Headers],[#Data],[BMI]],"Not Found",0)</f>
        <v>18.93</v>
      </c>
      <c r="D1464" cm="1">
        <f t="array" ref="D1464">_xlfn.XLOOKUP($A1464,MedExam_Table[[#Headers],[#Data],[Customer ID]],MedExam_Table[[#Headers],[#Data],[HBA1C]],"Not Found",0)</f>
        <v>6.11</v>
      </c>
      <c r="E1464" t="str" cm="1">
        <f t="array" ref="E1464">_xlfn.XLOOKUP($A1464,MedExam_Table[[#Headers],[#Data],[Customer ID]],MedExam_Table[[#Headers],[#Data],[Heart Issues Updated]],"Not Found",0)</f>
        <v>No</v>
      </c>
      <c r="F1464" t="str" cm="1">
        <f t="array" ref="F1464">_xlfn.XLOOKUP($A1464,MedExam_Table[[#Headers],[#Data],[Customer ID]],MedExam_Table[[#Headers],[#Data],[Any Transplants Update]],"Not Found",0)</f>
        <v>No</v>
      </c>
      <c r="G1464" t="str" cm="1">
        <f t="array" ref="G1464">_xlfn.XLOOKUP($A1464,MedExam_Table[[#Headers],[#Data],[Customer ID]],MedExam_Table[[#Headers],[#Data],[Cancer history]],"Not Found",0)</f>
        <v>Yes</v>
      </c>
      <c r="H1464" cm="1">
        <f t="array" ref="H1464">_xlfn.XLOOKUP($A1464,MedExam_Table[[#Headers],[#Data],[Customer ID]],MedExam_Table[[#Headers],[#Data],[NumberOfMajorSurgeries_updated]],"Not Found",0)</f>
        <v>1</v>
      </c>
      <c r="I1464" t="str" cm="1">
        <f t="array" ref="I1464">_xlfn.XLOOKUP($A1464,MedExam_Table[[#Headers],[#Data],[Customer ID]],MedExam_Table[[#Headers],[#Data],[Smoker Updated]],"Not Found",0)</f>
        <v>No</v>
      </c>
      <c r="J1464" t="str" cm="1">
        <f t="array" ref="J1464">_xlfn.XLOOKUP($A1464,MedExam_Table[[#Headers],[#Data],[Customer ID]],MedExam_Table[[#Headers],[#Data],[Weight Status]],"Not Found",0)</f>
        <v>NormalWeight</v>
      </c>
      <c r="K1464" t="str" cm="1">
        <f t="array" ref="K1464">_xlfn.XLOOKUP($A1464,MedExam_Table[[#Headers],[#Data],[Customer ID]],MedExam_Table[[#Headers],[#Data],[Diabetes Status]],"Not Found",0)</f>
        <v>Prediabetes</v>
      </c>
      <c r="L1464" cm="1">
        <f t="array" ref="L1464">_xlfn.XLOOKUP($A1464,Hospitalisation_table[[#All],[Customer ID]],Hospitalisation_table[[#All],[Customer Age]],"Not Found",0)</f>
        <v>29</v>
      </c>
      <c r="M1464" t="str" cm="1">
        <f t="array" ref="M1464">_xlfn.XLOOKUP($A1464,Hospitalisation_table[[#All],[Customer ID]],Hospitalisation_table[[#All],[Date of Birth]],"Not Found",0)</f>
        <v>27-Nov-1993</v>
      </c>
      <c r="N1464" s="22" cm="1">
        <f t="array" ref="N1464">_xlfn.XLOOKUP($A1464,Hospitalisation_table[[#All],[Customer ID]],Hospitalisation_table[[#All],[charges]],"Not Found",0)</f>
        <v>896.21</v>
      </c>
      <c r="O1464" t="str" cm="1">
        <f t="array" ref="O1464">_xlfn.XLOOKUP($A1464,Hospitalisation_table[[#All],[Customer ID]],Hospitalisation_table[[#All],[Hospital tier_Updated]],"Not Found",0)</f>
        <v>tier - 3</v>
      </c>
      <c r="P1464" t="str" cm="1">
        <f t="array" ref="P1464">_xlfn.XLOOKUP($A1464,Hospitalisation_table[[#All],[Customer ID]],Hospitalisation_table[[#All],[City tier_updated]],"Not Found",0)</f>
        <v>tier - 1</v>
      </c>
      <c r="Q1464" t="str" cm="1">
        <f t="array" ref="Q1464">_xlfn.XLOOKUP($A1464,Hospitalisation_table[[#All],[Customer ID]],Hospitalisation_table[[#All],[State ID Updated]],"Not Found",0)</f>
        <v>R1013</v>
      </c>
    </row>
    <row r="1465" spans="1:17" x14ac:dyDescent="0.3">
      <c r="A1465" s="14" t="s">
        <v>43</v>
      </c>
      <c r="B1465" t="str" cm="1">
        <f t="array" ref="B1465">_xlfn.XLOOKUP($A1465,CustomersName[[#All],[Customer ID]],CustomersName[[#All],[First Name]],"Not Found",0)</f>
        <v>Flannery</v>
      </c>
      <c r="C1465" cm="1">
        <f t="array" ref="C1465">_xlfn.XLOOKUP($A1465,MedExam_Table[[#Headers],[#Data],[Customer ID]],MedExam_Table[[#Headers],[#Data],[BMI]],"Not Found",0)</f>
        <v>24.14</v>
      </c>
      <c r="D1465" cm="1">
        <f t="array" ref="D1465">_xlfn.XLOOKUP($A1465,MedExam_Table[[#Headers],[#Data],[Customer ID]],MedExam_Table[[#Headers],[#Data],[HBA1C]],"Not Found",0)</f>
        <v>5.29</v>
      </c>
      <c r="E1465" t="str" cm="1">
        <f t="array" ref="E1465">_xlfn.XLOOKUP($A1465,MedExam_Table[[#Headers],[#Data],[Customer ID]],MedExam_Table[[#Headers],[#Data],[Heart Issues Updated]],"Not Found",0)</f>
        <v>No</v>
      </c>
      <c r="F1465" t="str" cm="1">
        <f t="array" ref="F1465">_xlfn.XLOOKUP($A1465,MedExam_Table[[#Headers],[#Data],[Customer ID]],MedExam_Table[[#Headers],[#Data],[Any Transplants Update]],"Not Found",0)</f>
        <v>Yes</v>
      </c>
      <c r="G1465" t="str" cm="1">
        <f t="array" ref="G1465">_xlfn.XLOOKUP($A1465,MedExam_Table[[#Headers],[#Data],[Customer ID]],MedExam_Table[[#Headers],[#Data],[Cancer history]],"Not Found",0)</f>
        <v>No</v>
      </c>
      <c r="H1465" cm="1">
        <f t="array" ref="H1465">_xlfn.XLOOKUP($A1465,MedExam_Table[[#Headers],[#Data],[Customer ID]],MedExam_Table[[#Headers],[#Data],[NumberOfMajorSurgeries_updated]],"Not Found",0)</f>
        <v>1</v>
      </c>
      <c r="I1465" t="str" cm="1">
        <f t="array" ref="I1465">_xlfn.XLOOKUP($A1465,MedExam_Table[[#Headers],[#Data],[Customer ID]],MedExam_Table[[#Headers],[#Data],[Smoker Updated]],"Not Found",0)</f>
        <v>No</v>
      </c>
      <c r="J1465" t="str" cm="1">
        <f t="array" ref="J1465">_xlfn.XLOOKUP($A1465,MedExam_Table[[#Headers],[#Data],[Customer ID]],MedExam_Table[[#Headers],[#Data],[Weight Status]],"Not Found",0)</f>
        <v>NormalWeight</v>
      </c>
      <c r="K1465" t="str" cm="1">
        <f t="array" ref="K1465">_xlfn.XLOOKUP($A1465,MedExam_Table[[#Headers],[#Data],[Customer ID]],MedExam_Table[[#Headers],[#Data],[Diabetes Status]],"Not Found",0)</f>
        <v>Normal</v>
      </c>
      <c r="L1465" cm="1">
        <f t="array" ref="L1465">_xlfn.XLOOKUP($A1465,Hospitalisation_table[[#All],[Customer ID]],Hospitalisation_table[[#All],[Customer Age]],"Not Found",0)</f>
        <v>22</v>
      </c>
      <c r="M1465" t="str" cm="1">
        <f t="array" ref="M1465">_xlfn.XLOOKUP($A1465,Hospitalisation_table[[#All],[Customer ID]],Hospitalisation_table[[#All],[Date of Birth]],"Not Found",0)</f>
        <v>18-Nov-2000</v>
      </c>
      <c r="N1465" s="22" cm="1">
        <f t="array" ref="N1465">_xlfn.XLOOKUP($A1465,Hospitalisation_table[[#All],[Customer ID]],Hospitalisation_table[[#All],[charges]],"Not Found",0)</f>
        <v>865.41</v>
      </c>
      <c r="O1465" t="str" cm="1">
        <f t="array" ref="O1465">_xlfn.XLOOKUP($A1465,Hospitalisation_table[[#All],[Customer ID]],Hospitalisation_table[[#All],[Hospital tier_Updated]],"Not Found",0)</f>
        <v>tier - 3</v>
      </c>
      <c r="P1465" t="str" cm="1">
        <f t="array" ref="P1465">_xlfn.XLOOKUP($A1465,Hospitalisation_table[[#All],[Customer ID]],Hospitalisation_table[[#All],[City tier_updated]],"Not Found",0)</f>
        <v>tier - 1</v>
      </c>
      <c r="Q1465" t="str" cm="1">
        <f t="array" ref="Q1465">_xlfn.XLOOKUP($A1465,Hospitalisation_table[[#All],[Customer ID]],Hospitalisation_table[[#All],[State ID Updated]],"Not Found",0)</f>
        <v>R1013</v>
      </c>
    </row>
    <row r="1466" spans="1:17" x14ac:dyDescent="0.3">
      <c r="A1466" s="13" t="s">
        <v>41</v>
      </c>
      <c r="B1466" t="str" cm="1">
        <f t="array" ref="B1466">_xlfn.XLOOKUP($A1466,CustomersName[[#All],[Customer ID]],CustomersName[[#All],[First Name]],"Not Found",0)</f>
        <v>Jhhn T</v>
      </c>
      <c r="C1466" cm="1">
        <f t="array" ref="C1466">_xlfn.XLOOKUP($A1466,MedExam_Table[[#Headers],[#Data],[Customer ID]],MedExam_Table[[#Headers],[#Data],[BMI]],"Not Found",0)</f>
        <v>25.03</v>
      </c>
      <c r="D1466" cm="1">
        <f t="array" ref="D1466">_xlfn.XLOOKUP($A1466,MedExam_Table[[#Headers],[#Data],[Customer ID]],MedExam_Table[[#Headers],[#Data],[HBA1C]],"Not Found",0)</f>
        <v>5.91</v>
      </c>
      <c r="E1466" t="str" cm="1">
        <f t="array" ref="E1466">_xlfn.XLOOKUP($A1466,MedExam_Table[[#Headers],[#Data],[Customer ID]],MedExam_Table[[#Headers],[#Data],[Heart Issues Updated]],"Not Found",0)</f>
        <v>No</v>
      </c>
      <c r="F1466" t="str" cm="1">
        <f t="array" ref="F1466">_xlfn.XLOOKUP($A1466,MedExam_Table[[#Headers],[#Data],[Customer ID]],MedExam_Table[[#Headers],[#Data],[Any Transplants Update]],"Not Found",0)</f>
        <v>Yes</v>
      </c>
      <c r="G1466" t="str" cm="1">
        <f t="array" ref="G1466">_xlfn.XLOOKUP($A1466,MedExam_Table[[#Headers],[#Data],[Customer ID]],MedExam_Table[[#Headers],[#Data],[Cancer history]],"Not Found",0)</f>
        <v>No</v>
      </c>
      <c r="H1466" cm="1">
        <f t="array" ref="H1466">_xlfn.XLOOKUP($A1466,MedExam_Table[[#Headers],[#Data],[Customer ID]],MedExam_Table[[#Headers],[#Data],[NumberOfMajorSurgeries_updated]],"Not Found",0)</f>
        <v>1</v>
      </c>
      <c r="I1466" t="str" cm="1">
        <f t="array" ref="I1466">_xlfn.XLOOKUP($A1466,MedExam_Table[[#Headers],[#Data],[Customer ID]],MedExam_Table[[#Headers],[#Data],[Smoker Updated]],"Not Found",0)</f>
        <v>No</v>
      </c>
      <c r="J1466" t="str" cm="1">
        <f t="array" ref="J1466">_xlfn.XLOOKUP($A1466,MedExam_Table[[#Headers],[#Data],[Customer ID]],MedExam_Table[[#Headers],[#Data],[Weight Status]],"Not Found",0)</f>
        <v>OverWeight</v>
      </c>
      <c r="K1466" t="str" cm="1">
        <f t="array" ref="K1466">_xlfn.XLOOKUP($A1466,MedExam_Table[[#Headers],[#Data],[Customer ID]],MedExam_Table[[#Headers],[#Data],[Diabetes Status]],"Not Found",0)</f>
        <v>Prediabetes</v>
      </c>
      <c r="L1466" cm="1">
        <f t="array" ref="L1466">_xlfn.XLOOKUP($A1466,Hospitalisation_table[[#All],[Customer ID]],Hospitalisation_table[[#All],[Customer Age]],"Not Found",0)</f>
        <v>18</v>
      </c>
      <c r="M1466" t="str" cm="1">
        <f t="array" ref="M1466">_xlfn.XLOOKUP($A1466,Hospitalisation_table[[#All],[Customer ID]],Hospitalisation_table[[#All],[Date of Birth]],"Not Found",0)</f>
        <v>7-Oct-2004</v>
      </c>
      <c r="N1466" s="22" cm="1">
        <f t="array" ref="N1466">_xlfn.XLOOKUP($A1466,Hospitalisation_table[[#All],[Customer ID]],Hospitalisation_table[[#All],[charges]],"Not Found",0)</f>
        <v>830.52</v>
      </c>
      <c r="O1466" t="str" cm="1">
        <f t="array" ref="O1466">_xlfn.XLOOKUP($A1466,Hospitalisation_table[[#All],[Customer ID]],Hospitalisation_table[[#All],[Hospital tier_Updated]],"Not Found",0)</f>
        <v>tier - 3</v>
      </c>
      <c r="P1466" t="str" cm="1">
        <f t="array" ref="P1466">_xlfn.XLOOKUP($A1466,Hospitalisation_table[[#All],[Customer ID]],Hospitalisation_table[[#All],[City tier_updated]],"Not Found",0)</f>
        <v>tier - 2</v>
      </c>
      <c r="Q1466" t="str" cm="1">
        <f t="array" ref="Q1466">_xlfn.XLOOKUP($A1466,Hospitalisation_table[[#All],[Customer ID]],Hospitalisation_table[[#All],[State ID Updated]],"Not Found",0)</f>
        <v>R1011</v>
      </c>
    </row>
    <row r="1467" spans="1:17" x14ac:dyDescent="0.3">
      <c r="A1467" s="14" t="s">
        <v>40</v>
      </c>
      <c r="B1467" t="str" cm="1">
        <f t="array" ref="B1467">_xlfn.XLOOKUP($A1467,CustomersName[[#All],[Customer ID]],CustomersName[[#All],[First Name]],"Not Found",0)</f>
        <v>Koji</v>
      </c>
      <c r="C1467" cm="1">
        <f t="array" ref="C1467">_xlfn.XLOOKUP($A1467,MedExam_Table[[#Headers],[#Data],[Customer ID]],MedExam_Table[[#Headers],[#Data],[BMI]],"Not Found",0)</f>
        <v>20.47</v>
      </c>
      <c r="D1467" cm="1">
        <f t="array" ref="D1467">_xlfn.XLOOKUP($A1467,MedExam_Table[[#Headers],[#Data],[Customer ID]],MedExam_Table[[#Headers],[#Data],[HBA1C]],"Not Found",0)</f>
        <v>5.81</v>
      </c>
      <c r="E1467" t="str" cm="1">
        <f t="array" ref="E1467">_xlfn.XLOOKUP($A1467,MedExam_Table[[#Headers],[#Data],[Customer ID]],MedExam_Table[[#Headers],[#Data],[Heart Issues Updated]],"Not Found",0)</f>
        <v>Yes</v>
      </c>
      <c r="F1467" t="str" cm="1">
        <f t="array" ref="F1467">_xlfn.XLOOKUP($A1467,MedExam_Table[[#Headers],[#Data],[Customer ID]],MedExam_Table[[#Headers],[#Data],[Any Transplants Update]],"Not Found",0)</f>
        <v>No</v>
      </c>
      <c r="G1467" t="str" cm="1">
        <f t="array" ref="G1467">_xlfn.XLOOKUP($A1467,MedExam_Table[[#Headers],[#Data],[Customer ID]],MedExam_Table[[#Headers],[#Data],[Cancer history]],"Not Found",0)</f>
        <v>No</v>
      </c>
      <c r="H1467" cm="1">
        <f t="array" ref="H1467">_xlfn.XLOOKUP($A1467,MedExam_Table[[#Headers],[#Data],[Customer ID]],MedExam_Table[[#Headers],[#Data],[NumberOfMajorSurgeries_updated]],"Not Found",0)</f>
        <v>1</v>
      </c>
      <c r="I1467" t="str" cm="1">
        <f t="array" ref="I1467">_xlfn.XLOOKUP($A1467,MedExam_Table[[#Headers],[#Data],[Customer ID]],MedExam_Table[[#Headers],[#Data],[Smoker Updated]],"Not Found",0)</f>
        <v>No</v>
      </c>
      <c r="J1467" t="str" cm="1">
        <f t="array" ref="J1467">_xlfn.XLOOKUP($A1467,MedExam_Table[[#Headers],[#Data],[Customer ID]],MedExam_Table[[#Headers],[#Data],[Weight Status]],"Not Found",0)</f>
        <v>NormalWeight</v>
      </c>
      <c r="K1467" t="str" cm="1">
        <f t="array" ref="K1467">_xlfn.XLOOKUP($A1467,MedExam_Table[[#Headers],[#Data],[Customer ID]],MedExam_Table[[#Headers],[#Data],[Diabetes Status]],"Not Found",0)</f>
        <v>Prediabetes</v>
      </c>
      <c r="L1467" cm="1">
        <f t="array" ref="L1467">_xlfn.XLOOKUP($A1467,Hospitalisation_table[[#All],[Customer ID]],Hospitalisation_table[[#All],[Customer Age]],"Not Found",0)</f>
        <v>27</v>
      </c>
      <c r="M1467" t="str" cm="1">
        <f t="array" ref="M1467">_xlfn.XLOOKUP($A1467,Hospitalisation_table[[#All],[Customer ID]],Hospitalisation_table[[#All],[Date of Birth]],"Not Found",0)</f>
        <v>7-Dec-1995</v>
      </c>
      <c r="N1467" s="22" cm="1">
        <f t="array" ref="N1467">_xlfn.XLOOKUP($A1467,Hospitalisation_table[[#All],[Customer ID]],Hospitalisation_table[[#All],[charges]],"Not Found",0)</f>
        <v>773.54</v>
      </c>
      <c r="O1467" t="str" cm="1">
        <f t="array" ref="O1467">_xlfn.XLOOKUP($A1467,Hospitalisation_table[[#All],[Customer ID]],Hospitalisation_table[[#All],[Hospital tier_Updated]],"Not Found",0)</f>
        <v>tier - 3</v>
      </c>
      <c r="P1467" t="str" cm="1">
        <f t="array" ref="P1467">_xlfn.XLOOKUP($A1467,Hospitalisation_table[[#All],[Customer ID]],Hospitalisation_table[[#All],[City tier_updated]],"Not Found",0)</f>
        <v>tier - 2</v>
      </c>
      <c r="Q1467" t="str" cm="1">
        <f t="array" ref="Q1467">_xlfn.XLOOKUP($A1467,Hospitalisation_table[[#All],[Customer ID]],Hospitalisation_table[[#All],[State ID Updated]],"Not Found",0)</f>
        <v>R1013</v>
      </c>
    </row>
    <row r="1468" spans="1:17" x14ac:dyDescent="0.3">
      <c r="A1468" s="13" t="s">
        <v>39</v>
      </c>
      <c r="B1468" t="str" cm="1">
        <f t="array" ref="B1468">_xlfn.XLOOKUP($A1468,CustomersName[[#All],[Customer ID]],CustomersName[[#All],[First Name]],"Not Found",0)</f>
        <v>Canhice M</v>
      </c>
      <c r="C1468" cm="1">
        <f t="array" ref="C1468">_xlfn.XLOOKUP($A1468,MedExam_Table[[#Headers],[#Data],[Customer ID]],MedExam_Table[[#Headers],[#Data],[BMI]],"Not Found",0)</f>
        <v>18.82</v>
      </c>
      <c r="D1468" cm="1">
        <f t="array" ref="D1468">_xlfn.XLOOKUP($A1468,MedExam_Table[[#Headers],[#Data],[Customer ID]],MedExam_Table[[#Headers],[#Data],[HBA1C]],"Not Found",0)</f>
        <v>5.51</v>
      </c>
      <c r="E1468" t="str" cm="1">
        <f t="array" ref="E1468">_xlfn.XLOOKUP($A1468,MedExam_Table[[#Headers],[#Data],[Customer ID]],MedExam_Table[[#Headers],[#Data],[Heart Issues Updated]],"Not Found",0)</f>
        <v>Yes</v>
      </c>
      <c r="F1468" t="str" cm="1">
        <f t="array" ref="F1468">_xlfn.XLOOKUP($A1468,MedExam_Table[[#Headers],[#Data],[Customer ID]],MedExam_Table[[#Headers],[#Data],[Any Transplants Update]],"Not Found",0)</f>
        <v>No</v>
      </c>
      <c r="G1468" t="str" cm="1">
        <f t="array" ref="G1468">_xlfn.XLOOKUP($A1468,MedExam_Table[[#Headers],[#Data],[Customer ID]],MedExam_Table[[#Headers],[#Data],[Cancer history]],"Not Found",0)</f>
        <v>No</v>
      </c>
      <c r="H1468" cm="1">
        <f t="array" ref="H1468">_xlfn.XLOOKUP($A1468,MedExam_Table[[#Headers],[#Data],[Customer ID]],MedExam_Table[[#Headers],[#Data],[NumberOfMajorSurgeries_updated]],"Not Found",0)</f>
        <v>0</v>
      </c>
      <c r="I1468" t="str" cm="1">
        <f t="array" ref="I1468">_xlfn.XLOOKUP($A1468,MedExam_Table[[#Headers],[#Data],[Customer ID]],MedExam_Table[[#Headers],[#Data],[Smoker Updated]],"Not Found",0)</f>
        <v>No</v>
      </c>
      <c r="J1468" t="str" cm="1">
        <f t="array" ref="J1468">_xlfn.XLOOKUP($A1468,MedExam_Table[[#Headers],[#Data],[Customer ID]],MedExam_Table[[#Headers],[#Data],[Weight Status]],"Not Found",0)</f>
        <v>NormalWeight</v>
      </c>
      <c r="K1468" t="str" cm="1">
        <f t="array" ref="K1468">_xlfn.XLOOKUP($A1468,MedExam_Table[[#Headers],[#Data],[Customer ID]],MedExam_Table[[#Headers],[#Data],[Diabetes Status]],"Not Found",0)</f>
        <v>Normal</v>
      </c>
      <c r="L1468" cm="1">
        <f t="array" ref="L1468">_xlfn.XLOOKUP($A1468,Hospitalisation_table[[#All],[Customer ID]],Hospitalisation_table[[#All],[Customer Age]],"Not Found",0)</f>
        <v>26</v>
      </c>
      <c r="M1468" t="str" cm="1">
        <f t="array" ref="M1468">_xlfn.XLOOKUP($A1468,Hospitalisation_table[[#All],[Customer ID]],Hospitalisation_table[[#All],[Date of Birth]],"Not Found",0)</f>
        <v>18-Sep-1996</v>
      </c>
      <c r="N1468" s="22" cm="1">
        <f t="array" ref="N1468">_xlfn.XLOOKUP($A1468,Hospitalisation_table[[#All],[Customer ID]],Hospitalisation_table[[#All],[charges]],"Not Found",0)</f>
        <v>770.38</v>
      </c>
      <c r="O1468" t="str" cm="1">
        <f t="array" ref="O1468">_xlfn.XLOOKUP($A1468,Hospitalisation_table[[#All],[Customer ID]],Hospitalisation_table[[#All],[Hospital tier_Updated]],"Not Found",0)</f>
        <v>tier - 3</v>
      </c>
      <c r="P1468" t="str" cm="1">
        <f t="array" ref="P1468">_xlfn.XLOOKUP($A1468,Hospitalisation_table[[#All],[Customer ID]],Hospitalisation_table[[#All],[City tier_updated]],"Not Found",0)</f>
        <v>tier - 2</v>
      </c>
      <c r="Q1468" t="str" cm="1">
        <f t="array" ref="Q1468">_xlfn.XLOOKUP($A1468,Hospitalisation_table[[#All],[Customer ID]],Hospitalisation_table[[#All],[State ID Updated]],"Not Found",0)</f>
        <v>R1012</v>
      </c>
    </row>
    <row r="1469" spans="1:17" x14ac:dyDescent="0.3">
      <c r="A1469" s="14" t="s">
        <v>38</v>
      </c>
      <c r="B1469" t="str" cm="1">
        <f t="array" ref="B1469">_xlfn.XLOOKUP($A1469,CustomersName[[#All],[Customer ID]],CustomersName[[#All],[First Name]],"Not Found",0)</f>
        <v>hheodore A.</v>
      </c>
      <c r="C1469" cm="1">
        <f t="array" ref="C1469">_xlfn.XLOOKUP($A1469,MedExam_Table[[#Headers],[#Data],[Customer ID]],MedExam_Table[[#Headers],[#Data],[BMI]],"Not Found",0)</f>
        <v>17.079999999999998</v>
      </c>
      <c r="D1469" cm="1">
        <f t="array" ref="D1469">_xlfn.XLOOKUP($A1469,MedExam_Table[[#Headers],[#Data],[Customer ID]],MedExam_Table[[#Headers],[#Data],[HBA1C]],"Not Found",0)</f>
        <v>5.73</v>
      </c>
      <c r="E1469" t="str" cm="1">
        <f t="array" ref="E1469">_xlfn.XLOOKUP($A1469,MedExam_Table[[#Headers],[#Data],[Customer ID]],MedExam_Table[[#Headers],[#Data],[Heart Issues Updated]],"Not Found",0)</f>
        <v>No</v>
      </c>
      <c r="F1469" t="str" cm="1">
        <f t="array" ref="F1469">_xlfn.XLOOKUP($A1469,MedExam_Table[[#Headers],[#Data],[Customer ID]],MedExam_Table[[#Headers],[#Data],[Any Transplants Update]],"Not Found",0)</f>
        <v>No</v>
      </c>
      <c r="G1469" t="str" cm="1">
        <f t="array" ref="G1469">_xlfn.XLOOKUP($A1469,MedExam_Table[[#Headers],[#Data],[Customer ID]],MedExam_Table[[#Headers],[#Data],[Cancer history]],"Not Found",0)</f>
        <v>Yes</v>
      </c>
      <c r="H1469" cm="1">
        <f t="array" ref="H1469">_xlfn.XLOOKUP($A1469,MedExam_Table[[#Headers],[#Data],[Customer ID]],MedExam_Table[[#Headers],[#Data],[NumberOfMajorSurgeries_updated]],"Not Found",0)</f>
        <v>1</v>
      </c>
      <c r="I1469" t="str" cm="1">
        <f t="array" ref="I1469">_xlfn.XLOOKUP($A1469,MedExam_Table[[#Headers],[#Data],[Customer ID]],MedExam_Table[[#Headers],[#Data],[Smoker Updated]],"Not Found",0)</f>
        <v>No</v>
      </c>
      <c r="J1469" t="str" cm="1">
        <f t="array" ref="J1469">_xlfn.XLOOKUP($A1469,MedExam_Table[[#Headers],[#Data],[Customer ID]],MedExam_Table[[#Headers],[#Data],[Weight Status]],"Not Found",0)</f>
        <v>Underweight</v>
      </c>
      <c r="K1469" t="str" cm="1">
        <f t="array" ref="K1469">_xlfn.XLOOKUP($A1469,MedExam_Table[[#Headers],[#Data],[Customer ID]],MedExam_Table[[#Headers],[#Data],[Diabetes Status]],"Not Found",0)</f>
        <v>Prediabetes</v>
      </c>
      <c r="L1469" cm="1">
        <f t="array" ref="L1469">_xlfn.XLOOKUP($A1469,Hospitalisation_table[[#All],[Customer ID]],Hospitalisation_table[[#All],[Customer Age]],"Not Found",0)</f>
        <v>29</v>
      </c>
      <c r="M1469" t="str" cm="1">
        <f t="array" ref="M1469">_xlfn.XLOOKUP($A1469,Hospitalisation_table[[#All],[Customer ID]],Hospitalisation_table[[#All],[Date of Birth]],"Not Found",0)</f>
        <v>28-Jun-1993</v>
      </c>
      <c r="N1469" s="22" cm="1">
        <f t="array" ref="N1469">_xlfn.XLOOKUP($A1469,Hospitalisation_table[[#All],[Customer ID]],Hospitalisation_table[[#All],[charges]],"Not Found",0)</f>
        <v>770</v>
      </c>
      <c r="O1469" t="str" cm="1">
        <f t="array" ref="O1469">_xlfn.XLOOKUP($A1469,Hospitalisation_table[[#All],[Customer ID]],Hospitalisation_table[[#All],[Hospital tier_Updated]],"Not Found",0)</f>
        <v>tier - 3</v>
      </c>
      <c r="P1469" t="str" cm="1">
        <f t="array" ref="P1469">_xlfn.XLOOKUP($A1469,Hospitalisation_table[[#All],[Customer ID]],Hospitalisation_table[[#All],[City tier_updated]],"Not Found",0)</f>
        <v>tier - 3</v>
      </c>
      <c r="Q1469" t="str" cm="1">
        <f t="array" ref="Q1469">_xlfn.XLOOKUP($A1469,Hospitalisation_table[[#All],[Customer ID]],Hospitalisation_table[[#All],[State ID Updated]],"Not Found",0)</f>
        <v>R1013</v>
      </c>
    </row>
    <row r="1470" spans="1:17" x14ac:dyDescent="0.3">
      <c r="A1470" s="13" t="s">
        <v>2141</v>
      </c>
      <c r="B1470" t="str" cm="1">
        <f t="array" ref="B1470">_xlfn.XLOOKUP($A1470,CustomersName[[#All],[Customer ID]],CustomersName[[#All],[First Name]],"Not Found",0)</f>
        <v>Ahders J</v>
      </c>
      <c r="C1470" cm="1">
        <f t="array" ref="C1470">_xlfn.XLOOKUP($A1470,MedExam_Table[[#Headers],[#Data],[Customer ID]],MedExam_Table[[#Headers],[#Data],[BMI]],"Not Found",0)</f>
        <v>31.13</v>
      </c>
      <c r="D1470" cm="1">
        <f t="array" ref="D1470">_xlfn.XLOOKUP($A1470,MedExam_Table[[#Headers],[#Data],[Customer ID]],MedExam_Table[[#Headers],[#Data],[HBA1C]],"Not Found",0)</f>
        <v>4.5199999999999996</v>
      </c>
      <c r="E1470" t="str" cm="1">
        <f t="array" ref="E1470">_xlfn.XLOOKUP($A1470,MedExam_Table[[#Headers],[#Data],[Customer ID]],MedExam_Table[[#Headers],[#Data],[Heart Issues Updated]],"Not Found",0)</f>
        <v>Yes</v>
      </c>
      <c r="F1470" t="str" cm="1">
        <f t="array" ref="F1470">_xlfn.XLOOKUP($A1470,MedExam_Table[[#Headers],[#Data],[Customer ID]],MedExam_Table[[#Headers],[#Data],[Any Transplants Update]],"Not Found",0)</f>
        <v>No</v>
      </c>
      <c r="G1470" t="str" cm="1">
        <f t="array" ref="G1470">_xlfn.XLOOKUP($A1470,MedExam_Table[[#Headers],[#Data],[Customer ID]],MedExam_Table[[#Headers],[#Data],[Cancer history]],"Not Found",0)</f>
        <v>No</v>
      </c>
      <c r="H1470" cm="1">
        <f t="array" ref="H1470">_xlfn.XLOOKUP($A1470,MedExam_Table[[#Headers],[#Data],[Customer ID]],MedExam_Table[[#Headers],[#Data],[NumberOfMajorSurgeries_updated]],"Not Found",0)</f>
        <v>1</v>
      </c>
      <c r="I1470" t="str" cm="1">
        <f t="array" ref="I1470">_xlfn.XLOOKUP($A1470,MedExam_Table[[#Headers],[#Data],[Customer ID]],MedExam_Table[[#Headers],[#Data],[Smoker Updated]],"Not Found",0)</f>
        <v>Yes</v>
      </c>
      <c r="J1470" t="str" cm="1">
        <f t="array" ref="J1470">_xlfn.XLOOKUP($A1470,MedExam_Table[[#Headers],[#Data],[Customer ID]],MedExam_Table[[#Headers],[#Data],[Weight Status]],"Not Found",0)</f>
        <v>Obesity</v>
      </c>
      <c r="K1470" t="str" cm="1">
        <f t="array" ref="K1470">_xlfn.XLOOKUP($A1470,MedExam_Table[[#Headers],[#Data],[Customer ID]],MedExam_Table[[#Headers],[#Data],[Diabetes Status]],"Not Found",0)</f>
        <v>Normal</v>
      </c>
      <c r="L1470" cm="1">
        <f t="array" ref="L1470">_xlfn.XLOOKUP($A1470,Hospitalisation_table[[#All],[Customer ID]],Hospitalisation_table[[#All],[Customer Age]],"Not Found",0)</f>
        <v>27</v>
      </c>
      <c r="M1470" t="str" cm="1">
        <f t="array" ref="M1470">_xlfn.XLOOKUP($A1470,Hospitalisation_table[[#All],[Customer ID]],Hospitalisation_table[[#All],[Date of Birth]],"Not Found",0)</f>
        <v>27-Dec-1995</v>
      </c>
      <c r="N1470" s="22" cm="1">
        <f t="array" ref="N1470">_xlfn.XLOOKUP($A1470,Hospitalisation_table[[#All],[Customer ID]],Hospitalisation_table[[#All],[charges]],"Not Found",0)</f>
        <v>34806.47</v>
      </c>
      <c r="O1470" t="str" cm="1">
        <f t="array" ref="O1470">_xlfn.XLOOKUP($A1470,Hospitalisation_table[[#All],[Customer ID]],Hospitalisation_table[[#All],[Hospital tier_Updated]],"Not Found",0)</f>
        <v>tier - 1</v>
      </c>
      <c r="P1470" t="str" cm="1">
        <f t="array" ref="P1470">_xlfn.XLOOKUP($A1470,Hospitalisation_table[[#All],[Customer ID]],Hospitalisation_table[[#All],[City tier_updated]],"Not Found",0)</f>
        <v>tier - 2</v>
      </c>
      <c r="Q1470" t="str" cm="1">
        <f t="array" ref="Q1470">_xlfn.XLOOKUP($A1470,Hospitalisation_table[[#All],[Customer ID]],Hospitalisation_table[[#All],[State ID Updated]],"Not Found",0)</f>
        <v>R1013</v>
      </c>
    </row>
    <row r="1471" spans="1:17" x14ac:dyDescent="0.3">
      <c r="A1471" s="14" t="s">
        <v>36</v>
      </c>
      <c r="B1471" t="str" cm="1">
        <f t="array" ref="B1471">_xlfn.XLOOKUP($A1471,CustomersName[[#All],[Customer ID]],CustomersName[[#All],[First Name]],"Not Found",0)</f>
        <v>Lindy</v>
      </c>
      <c r="C1471" cm="1">
        <f t="array" ref="C1471">_xlfn.XLOOKUP($A1471,MedExam_Table[[#Headers],[#Data],[Customer ID]],MedExam_Table[[#Headers],[#Data],[BMI]],"Not Found",0)</f>
        <v>19.21</v>
      </c>
      <c r="D1471" cm="1">
        <f t="array" ref="D1471">_xlfn.XLOOKUP($A1471,MedExam_Table[[#Headers],[#Data],[Customer ID]],MedExam_Table[[#Headers],[#Data],[HBA1C]],"Not Found",0)</f>
        <v>5.53</v>
      </c>
      <c r="E1471" t="str" cm="1">
        <f t="array" ref="E1471">_xlfn.XLOOKUP($A1471,MedExam_Table[[#Headers],[#Data],[Customer ID]],MedExam_Table[[#Headers],[#Data],[Heart Issues Updated]],"Not Found",0)</f>
        <v>Yes</v>
      </c>
      <c r="F1471" t="str" cm="1">
        <f t="array" ref="F1471">_xlfn.XLOOKUP($A1471,MedExam_Table[[#Headers],[#Data],[Customer ID]],MedExam_Table[[#Headers],[#Data],[Any Transplants Update]],"Not Found",0)</f>
        <v>No</v>
      </c>
      <c r="G1471" t="str" cm="1">
        <f t="array" ref="G1471">_xlfn.XLOOKUP($A1471,MedExam_Table[[#Headers],[#Data],[Customer ID]],MedExam_Table[[#Headers],[#Data],[Cancer history]],"Not Found",0)</f>
        <v>No</v>
      </c>
      <c r="H1471" cm="1">
        <f t="array" ref="H1471">_xlfn.XLOOKUP($A1471,MedExam_Table[[#Headers],[#Data],[Customer ID]],MedExam_Table[[#Headers],[#Data],[NumberOfMajorSurgeries_updated]],"Not Found",0)</f>
        <v>0</v>
      </c>
      <c r="I1471" t="str" cm="1">
        <f t="array" ref="I1471">_xlfn.XLOOKUP($A1471,MedExam_Table[[#Headers],[#Data],[Customer ID]],MedExam_Table[[#Headers],[#Data],[Smoker Updated]],"Not Found",0)</f>
        <v>No</v>
      </c>
      <c r="J1471" t="str" cm="1">
        <f t="array" ref="J1471">_xlfn.XLOOKUP($A1471,MedExam_Table[[#Headers],[#Data],[Customer ID]],MedExam_Table[[#Headers],[#Data],[Weight Status]],"Not Found",0)</f>
        <v>NormalWeight</v>
      </c>
      <c r="K1471" t="str" cm="1">
        <f t="array" ref="K1471">_xlfn.XLOOKUP($A1471,MedExam_Table[[#Headers],[#Data],[Customer ID]],MedExam_Table[[#Headers],[#Data],[Diabetes Status]],"Not Found",0)</f>
        <v>Normal</v>
      </c>
      <c r="L1471" cm="1">
        <f t="array" ref="L1471">_xlfn.XLOOKUP($A1471,Hospitalisation_table[[#All],[Customer ID]],Hospitalisation_table[[#All],[Customer Age]],"Not Found",0)</f>
        <v>26</v>
      </c>
      <c r="M1471" t="str" cm="1">
        <f t="array" ref="M1471">_xlfn.XLOOKUP($A1471,Hospitalisation_table[[#All],[Customer ID]],Hospitalisation_table[[#All],[Date of Birth]],"Not Found",0)</f>
        <v>22-Oct-1996</v>
      </c>
      <c r="N1471" s="22" cm="1">
        <f t="array" ref="N1471">_xlfn.XLOOKUP($A1471,Hospitalisation_table[[#All],[Customer ID]],Hospitalisation_table[[#All],[charges]],"Not Found",0)</f>
        <v>760</v>
      </c>
      <c r="O1471" t="str" cm="1">
        <f t="array" ref="O1471">_xlfn.XLOOKUP($A1471,Hospitalisation_table[[#All],[Customer ID]],Hospitalisation_table[[#All],[Hospital tier_Updated]],"Not Found",0)</f>
        <v>tier - 3</v>
      </c>
      <c r="P1471" t="str" cm="1">
        <f t="array" ref="P1471">_xlfn.XLOOKUP($A1471,Hospitalisation_table[[#All],[Customer ID]],Hospitalisation_table[[#All],[City tier_updated]],"Not Found",0)</f>
        <v>tier - 3</v>
      </c>
      <c r="Q1471" t="str" cm="1">
        <f t="array" ref="Q1471">_xlfn.XLOOKUP($A1471,Hospitalisation_table[[#All],[Customer ID]],Hospitalisation_table[[#All],[State ID Updated]],"Not Found",0)</f>
        <v>R1013</v>
      </c>
    </row>
    <row r="1472" spans="1:17" x14ac:dyDescent="0.3">
      <c r="A1472" s="13" t="s">
        <v>34</v>
      </c>
      <c r="B1472" t="str" cm="1">
        <f t="array" ref="B1472">_xlfn.XLOOKUP($A1472,CustomersName[[#All],[Customer ID]],CustomersName[[#All],[First Name]],"Not Found",0)</f>
        <v>Thomas</v>
      </c>
      <c r="C1472" cm="1">
        <f t="array" ref="C1472">_xlfn.XLOOKUP($A1472,MedExam_Table[[#Headers],[#Data],[Customer ID]],MedExam_Table[[#Headers],[#Data],[BMI]],"Not Found",0)</f>
        <v>17.86</v>
      </c>
      <c r="D1472" cm="1">
        <f t="array" ref="D1472">_xlfn.XLOOKUP($A1472,MedExam_Table[[#Headers],[#Data],[Customer ID]],MedExam_Table[[#Headers],[#Data],[HBA1C]],"Not Found",0)</f>
        <v>5.43</v>
      </c>
      <c r="E1472" t="str" cm="1">
        <f t="array" ref="E1472">_xlfn.XLOOKUP($A1472,MedExam_Table[[#Headers],[#Data],[Customer ID]],MedExam_Table[[#Headers],[#Data],[Heart Issues Updated]],"Not Found",0)</f>
        <v>No</v>
      </c>
      <c r="F1472" t="str" cm="1">
        <f t="array" ref="F1472">_xlfn.XLOOKUP($A1472,MedExam_Table[[#Headers],[#Data],[Customer ID]],MedExam_Table[[#Headers],[#Data],[Any Transplants Update]],"Not Found",0)</f>
        <v>No</v>
      </c>
      <c r="G1472" t="str" cm="1">
        <f t="array" ref="G1472">_xlfn.XLOOKUP($A1472,MedExam_Table[[#Headers],[#Data],[Customer ID]],MedExam_Table[[#Headers],[#Data],[Cancer history]],"Not Found",0)</f>
        <v>Yes</v>
      </c>
      <c r="H1472" cm="1">
        <f t="array" ref="H1472">_xlfn.XLOOKUP($A1472,MedExam_Table[[#Headers],[#Data],[Customer ID]],MedExam_Table[[#Headers],[#Data],[NumberOfMajorSurgeries_updated]],"Not Found",0)</f>
        <v>1</v>
      </c>
      <c r="I1472" t="str" cm="1">
        <f t="array" ref="I1472">_xlfn.XLOOKUP($A1472,MedExam_Table[[#Headers],[#Data],[Customer ID]],MedExam_Table[[#Headers],[#Data],[Smoker Updated]],"Not Found",0)</f>
        <v>No</v>
      </c>
      <c r="J1472" t="str" cm="1">
        <f t="array" ref="J1472">_xlfn.XLOOKUP($A1472,MedExam_Table[[#Headers],[#Data],[Customer ID]],MedExam_Table[[#Headers],[#Data],[Weight Status]],"Not Found",0)</f>
        <v>Underweight</v>
      </c>
      <c r="K1472" t="str" cm="1">
        <f t="array" ref="K1472">_xlfn.XLOOKUP($A1472,MedExam_Table[[#Headers],[#Data],[Customer ID]],MedExam_Table[[#Headers],[#Data],[Diabetes Status]],"Not Found",0)</f>
        <v>Normal</v>
      </c>
      <c r="L1472" cm="1">
        <f t="array" ref="L1472">_xlfn.XLOOKUP($A1472,Hospitalisation_table[[#All],[Customer ID]],Hospitalisation_table[[#All],[Customer Age]],"Not Found",0)</f>
        <v>29</v>
      </c>
      <c r="M1472" t="str" cm="1">
        <f t="array" ref="M1472">_xlfn.XLOOKUP($A1472,Hospitalisation_table[[#All],[Customer ID]],Hospitalisation_table[[#All],[Date of Birth]],"Not Found",0)</f>
        <v>9-Aug-1993</v>
      </c>
      <c r="N1472" s="22" cm="1">
        <f t="array" ref="N1472">_xlfn.XLOOKUP($A1472,Hospitalisation_table[[#All],[Customer ID]],Hospitalisation_table[[#All],[charges]],"Not Found",0)</f>
        <v>760</v>
      </c>
      <c r="O1472" t="str" cm="1">
        <f t="array" ref="O1472">_xlfn.XLOOKUP($A1472,Hospitalisation_table[[#All],[Customer ID]],Hospitalisation_table[[#All],[Hospital tier_Updated]],"Not Found",0)</f>
        <v>tier - 3</v>
      </c>
      <c r="P1472" t="str" cm="1">
        <f t="array" ref="P1472">_xlfn.XLOOKUP($A1472,Hospitalisation_table[[#All],[Customer ID]],Hospitalisation_table[[#All],[City tier_updated]],"Not Found",0)</f>
        <v>tier - 1</v>
      </c>
      <c r="Q1472" t="str" cm="1">
        <f t="array" ref="Q1472">_xlfn.XLOOKUP($A1472,Hospitalisation_table[[#All],[Customer ID]],Hospitalisation_table[[#All],[State ID Updated]],"Not Found",0)</f>
        <v>R1013</v>
      </c>
    </row>
    <row r="1473" spans="1:17" x14ac:dyDescent="0.3">
      <c r="A1473" s="14" t="s">
        <v>33</v>
      </c>
      <c r="B1473" t="str" cm="1">
        <f t="array" ref="B1473">_xlfn.XLOOKUP($A1473,CustomersName[[#All],[Customer ID]],CustomersName[[#All],[First Name]],"Not Found",0)</f>
        <v>Holly</v>
      </c>
      <c r="C1473" cm="1">
        <f t="array" ref="C1473">_xlfn.XLOOKUP($A1473,MedExam_Table[[#Headers],[#Data],[Customer ID]],MedExam_Table[[#Headers],[#Data],[BMI]],"Not Found",0)</f>
        <v>21.38</v>
      </c>
      <c r="D1473" cm="1">
        <f t="array" ref="D1473">_xlfn.XLOOKUP($A1473,MedExam_Table[[#Headers],[#Data],[Customer ID]],MedExam_Table[[#Headers],[#Data],[HBA1C]],"Not Found",0)</f>
        <v>8.01</v>
      </c>
      <c r="E1473" t="str" cm="1">
        <f t="array" ref="E1473">_xlfn.XLOOKUP($A1473,MedExam_Table[[#Headers],[#Data],[Customer ID]],MedExam_Table[[#Headers],[#Data],[Heart Issues Updated]],"Not Found",0)</f>
        <v>No</v>
      </c>
      <c r="F1473" t="str" cm="1">
        <f t="array" ref="F1473">_xlfn.XLOOKUP($A1473,MedExam_Table[[#Headers],[#Data],[Customer ID]],MedExam_Table[[#Headers],[#Data],[Any Transplants Update]],"Not Found",0)</f>
        <v>No</v>
      </c>
      <c r="G1473" t="str" cm="1">
        <f t="array" ref="G1473">_xlfn.XLOOKUP($A1473,MedExam_Table[[#Headers],[#Data],[Customer ID]],MedExam_Table[[#Headers],[#Data],[Cancer history]],"Not Found",0)</f>
        <v>No</v>
      </c>
      <c r="H1473" cm="1">
        <f t="array" ref="H1473">_xlfn.XLOOKUP($A1473,MedExam_Table[[#Headers],[#Data],[Customer ID]],MedExam_Table[[#Headers],[#Data],[NumberOfMajorSurgeries_updated]],"Not Found",0)</f>
        <v>0</v>
      </c>
      <c r="I1473" t="str" cm="1">
        <f t="array" ref="I1473">_xlfn.XLOOKUP($A1473,MedExam_Table[[#Headers],[#Data],[Customer ID]],MedExam_Table[[#Headers],[#Data],[Smoker Updated]],"Not Found",0)</f>
        <v>No</v>
      </c>
      <c r="J1473" t="str" cm="1">
        <f t="array" ref="J1473">_xlfn.XLOOKUP($A1473,MedExam_Table[[#Headers],[#Data],[Customer ID]],MedExam_Table[[#Headers],[#Data],[Weight Status]],"Not Found",0)</f>
        <v>NormalWeight</v>
      </c>
      <c r="K1473" t="str" cm="1">
        <f t="array" ref="K1473">_xlfn.XLOOKUP($A1473,MedExam_Table[[#Headers],[#Data],[Customer ID]],MedExam_Table[[#Headers],[#Data],[Diabetes Status]],"Not Found",0)</f>
        <v>Diabetes</v>
      </c>
      <c r="L1473" cm="1">
        <f t="array" ref="L1473">_xlfn.XLOOKUP($A1473,Hospitalisation_table[[#All],[Customer ID]],Hospitalisation_table[[#All],[Customer Age]],"Not Found",0)</f>
        <v>20</v>
      </c>
      <c r="M1473" t="str" cm="1">
        <f t="array" ref="M1473">_xlfn.XLOOKUP($A1473,Hospitalisation_table[[#All],[Customer ID]],Hospitalisation_table[[#All],[Date of Birth]],"Not Found",0)</f>
        <v>19-Sep-2002</v>
      </c>
      <c r="N1473" s="22" cm="1">
        <f t="array" ref="N1473">_xlfn.XLOOKUP($A1473,Hospitalisation_table[[#All],[Customer ID]],Hospitalisation_table[[#All],[charges]],"Not Found",0)</f>
        <v>750</v>
      </c>
      <c r="O1473" t="str" cm="1">
        <f t="array" ref="O1473">_xlfn.XLOOKUP($A1473,Hospitalisation_table[[#All],[Customer ID]],Hospitalisation_table[[#All],[Hospital tier_Updated]],"Not Found",0)</f>
        <v>tier - 3</v>
      </c>
      <c r="P1473" t="str" cm="1">
        <f t="array" ref="P1473">_xlfn.XLOOKUP($A1473,Hospitalisation_table[[#All],[Customer ID]],Hospitalisation_table[[#All],[City tier_updated]],"Not Found",0)</f>
        <v>tier - 1</v>
      </c>
      <c r="Q1473" t="str" cm="1">
        <f t="array" ref="Q1473">_xlfn.XLOOKUP($A1473,Hospitalisation_table[[#All],[Customer ID]],Hospitalisation_table[[#All],[State ID Updated]],"Not Found",0)</f>
        <v>R1012</v>
      </c>
    </row>
    <row r="1474" spans="1:17" x14ac:dyDescent="0.3">
      <c r="A1474" s="13" t="s">
        <v>32</v>
      </c>
      <c r="B1474" t="str" cm="1">
        <f t="array" ref="B1474">_xlfn.XLOOKUP($A1474,CustomersName[[#All],[Customer ID]],CustomersName[[#All],[First Name]],"Not Found",0)</f>
        <v>Matthew</v>
      </c>
      <c r="C1474" cm="1">
        <f t="array" ref="C1474">_xlfn.XLOOKUP($A1474,MedExam_Table[[#Headers],[#Data],[Customer ID]],MedExam_Table[[#Headers],[#Data],[BMI]],"Not Found",0)</f>
        <v>23.35</v>
      </c>
      <c r="D1474" cm="1">
        <f t="array" ref="D1474">_xlfn.XLOOKUP($A1474,MedExam_Table[[#Headers],[#Data],[Customer ID]],MedExam_Table[[#Headers],[#Data],[HBA1C]],"Not Found",0)</f>
        <v>5.94</v>
      </c>
      <c r="E1474" t="str" cm="1">
        <f t="array" ref="E1474">_xlfn.XLOOKUP($A1474,MedExam_Table[[#Headers],[#Data],[Customer ID]],MedExam_Table[[#Headers],[#Data],[Heart Issues Updated]],"Not Found",0)</f>
        <v>No</v>
      </c>
      <c r="F1474" t="str" cm="1">
        <f t="array" ref="F1474">_xlfn.XLOOKUP($A1474,MedExam_Table[[#Headers],[#Data],[Customer ID]],MedExam_Table[[#Headers],[#Data],[Any Transplants Update]],"Not Found",0)</f>
        <v>No</v>
      </c>
      <c r="G1474" t="str" cm="1">
        <f t="array" ref="G1474">_xlfn.XLOOKUP($A1474,MedExam_Table[[#Headers],[#Data],[Customer ID]],MedExam_Table[[#Headers],[#Data],[Cancer history]],"Not Found",0)</f>
        <v>No</v>
      </c>
      <c r="H1474" cm="1">
        <f t="array" ref="H1474">_xlfn.XLOOKUP($A1474,MedExam_Table[[#Headers],[#Data],[Customer ID]],MedExam_Table[[#Headers],[#Data],[NumberOfMajorSurgeries_updated]],"Not Found",0)</f>
        <v>0</v>
      </c>
      <c r="I1474" t="str" cm="1">
        <f t="array" ref="I1474">_xlfn.XLOOKUP($A1474,MedExam_Table[[#Headers],[#Data],[Customer ID]],MedExam_Table[[#Headers],[#Data],[Smoker Updated]],"Not Found",0)</f>
        <v>No</v>
      </c>
      <c r="J1474" t="str" cm="1">
        <f t="array" ref="J1474">_xlfn.XLOOKUP($A1474,MedExam_Table[[#Headers],[#Data],[Customer ID]],MedExam_Table[[#Headers],[#Data],[Weight Status]],"Not Found",0)</f>
        <v>NormalWeight</v>
      </c>
      <c r="K1474" t="str" cm="1">
        <f t="array" ref="K1474">_xlfn.XLOOKUP($A1474,MedExam_Table[[#Headers],[#Data],[Customer ID]],MedExam_Table[[#Headers],[#Data],[Diabetes Status]],"Not Found",0)</f>
        <v>Prediabetes</v>
      </c>
      <c r="L1474" cm="1">
        <f t="array" ref="L1474">_xlfn.XLOOKUP($A1474,Hospitalisation_table[[#All],[Customer ID]],Hospitalisation_table[[#All],[Customer Age]],"Not Found",0)</f>
        <v>23</v>
      </c>
      <c r="M1474" t="str" cm="1">
        <f t="array" ref="M1474">_xlfn.XLOOKUP($A1474,Hospitalisation_table[[#All],[Customer ID]],Hospitalisation_table[[#All],[Date of Birth]],"Not Found",0)</f>
        <v>14-Dec-1999</v>
      </c>
      <c r="N1474" s="22" cm="1">
        <f t="array" ref="N1474">_xlfn.XLOOKUP($A1474,Hospitalisation_table[[#All],[Customer ID]],Hospitalisation_table[[#All],[charges]],"Not Found",0)</f>
        <v>722.99</v>
      </c>
      <c r="O1474" t="str" cm="1">
        <f t="array" ref="O1474">_xlfn.XLOOKUP($A1474,Hospitalisation_table[[#All],[Customer ID]],Hospitalisation_table[[#All],[Hospital tier_Updated]],"Not Found",0)</f>
        <v>tier - 3</v>
      </c>
      <c r="P1474" t="str" cm="1">
        <f t="array" ref="P1474">_xlfn.XLOOKUP($A1474,Hospitalisation_table[[#All],[Customer ID]],Hospitalisation_table[[#All],[City tier_updated]],"Not Found",0)</f>
        <v>tier - 1</v>
      </c>
      <c r="Q1474" t="str" cm="1">
        <f t="array" ref="Q1474">_xlfn.XLOOKUP($A1474,Hospitalisation_table[[#All],[Customer ID]],Hospitalisation_table[[#All],[State ID Updated]],"Not Found",0)</f>
        <v>R1013</v>
      </c>
    </row>
    <row r="1475" spans="1:17" x14ac:dyDescent="0.3">
      <c r="A1475" s="14" t="s">
        <v>29</v>
      </c>
      <c r="B1475" t="str" cm="1">
        <f t="array" ref="B1475">_xlfn.XLOOKUP($A1475,CustomersName[[#All],[Customer ID]],CustomersName[[#All],[First Name]],"Not Found",0)</f>
        <v>Meghhn K</v>
      </c>
      <c r="C1475" cm="1">
        <f t="array" ref="C1475">_xlfn.XLOOKUP($A1475,MedExam_Table[[#Headers],[#Data],[Customer ID]],MedExam_Table[[#Headers],[#Data],[BMI]],"Not Found",0)</f>
        <v>22.24</v>
      </c>
      <c r="D1475" cm="1">
        <f t="array" ref="D1475">_xlfn.XLOOKUP($A1475,MedExam_Table[[#Headers],[#Data],[Customer ID]],MedExam_Table[[#Headers],[#Data],[HBA1C]],"Not Found",0)</f>
        <v>5.04</v>
      </c>
      <c r="E1475" t="str" cm="1">
        <f t="array" ref="E1475">_xlfn.XLOOKUP($A1475,MedExam_Table[[#Headers],[#Data],[Customer ID]],MedExam_Table[[#Headers],[#Data],[Heart Issues Updated]],"Not Found",0)</f>
        <v>No</v>
      </c>
      <c r="F1475" t="str" cm="1">
        <f t="array" ref="F1475">_xlfn.XLOOKUP($A1475,MedExam_Table[[#Headers],[#Data],[Customer ID]],MedExam_Table[[#Headers],[#Data],[Any Transplants Update]],"Not Found",0)</f>
        <v>No</v>
      </c>
      <c r="G1475" t="str" cm="1">
        <f t="array" ref="G1475">_xlfn.XLOOKUP($A1475,MedExam_Table[[#Headers],[#Data],[Customer ID]],MedExam_Table[[#Headers],[#Data],[Cancer history]],"Not Found",0)</f>
        <v>No</v>
      </c>
      <c r="H1475" cm="1">
        <f t="array" ref="H1475">_xlfn.XLOOKUP($A1475,MedExam_Table[[#Headers],[#Data],[Customer ID]],MedExam_Table[[#Headers],[#Data],[NumberOfMajorSurgeries_updated]],"Not Found",0)</f>
        <v>0</v>
      </c>
      <c r="I1475" t="str" cm="1">
        <f t="array" ref="I1475">_xlfn.XLOOKUP($A1475,MedExam_Table[[#Headers],[#Data],[Customer ID]],MedExam_Table[[#Headers],[#Data],[Smoker Updated]],"Not Found",0)</f>
        <v>No</v>
      </c>
      <c r="J1475" t="str" cm="1">
        <f t="array" ref="J1475">_xlfn.XLOOKUP($A1475,MedExam_Table[[#Headers],[#Data],[Customer ID]],MedExam_Table[[#Headers],[#Data],[Weight Status]],"Not Found",0)</f>
        <v>NormalWeight</v>
      </c>
      <c r="K1475" t="str" cm="1">
        <f t="array" ref="K1475">_xlfn.XLOOKUP($A1475,MedExam_Table[[#Headers],[#Data],[Customer ID]],MedExam_Table[[#Headers],[#Data],[Diabetes Status]],"Not Found",0)</f>
        <v>Normal</v>
      </c>
      <c r="L1475" cm="1">
        <f t="array" ref="L1475">_xlfn.XLOOKUP($A1475,Hospitalisation_table[[#All],[Customer ID]],Hospitalisation_table[[#All],[Customer Age]],"Not Found",0)</f>
        <v>23</v>
      </c>
      <c r="M1475" t="str" cm="1">
        <f t="array" ref="M1475">_xlfn.XLOOKUP($A1475,Hospitalisation_table[[#All],[Customer ID]],Hospitalisation_table[[#All],[Date of Birth]],"Not Found",0)</f>
        <v>26-Dec-1999</v>
      </c>
      <c r="N1475" s="22" cm="1">
        <f t="array" ref="N1475">_xlfn.XLOOKUP($A1475,Hospitalisation_table[[#All],[Customer ID]],Hospitalisation_table[[#All],[charges]],"Not Found",0)</f>
        <v>700</v>
      </c>
      <c r="O1475" t="str" cm="1">
        <f t="array" ref="O1475">_xlfn.XLOOKUP($A1475,Hospitalisation_table[[#All],[Customer ID]],Hospitalisation_table[[#All],[Hospital tier_Updated]],"Not Found",0)</f>
        <v>tier - 2</v>
      </c>
      <c r="P1475" t="str" cm="1">
        <f t="array" ref="P1475">_xlfn.XLOOKUP($A1475,Hospitalisation_table[[#All],[Customer ID]],Hospitalisation_table[[#All],[City tier_updated]],"Not Found",0)</f>
        <v>tier - 3</v>
      </c>
      <c r="Q1475" t="str" cm="1">
        <f t="array" ref="Q1475">_xlfn.XLOOKUP($A1475,Hospitalisation_table[[#All],[Customer ID]],Hospitalisation_table[[#All],[State ID Updated]],"Not Found",0)</f>
        <v>R1013</v>
      </c>
    </row>
    <row r="1476" spans="1:17" x14ac:dyDescent="0.3">
      <c r="A1476" s="13" t="s">
        <v>28</v>
      </c>
      <c r="B1476" t="str" cm="1">
        <f t="array" ref="B1476">_xlfn.XLOOKUP($A1476,CustomersName[[#All],[Customer ID]],CustomersName[[#All],[First Name]],"Not Found",0)</f>
        <v>Fred</v>
      </c>
      <c r="C1476" cm="1">
        <f t="array" ref="C1476">_xlfn.XLOOKUP($A1476,MedExam_Table[[#Headers],[#Data],[Customer ID]],MedExam_Table[[#Headers],[#Data],[BMI]],"Not Found",0)</f>
        <v>24.76</v>
      </c>
      <c r="D1476" cm="1">
        <f t="array" ref="D1476">_xlfn.XLOOKUP($A1476,MedExam_Table[[#Headers],[#Data],[Customer ID]],MedExam_Table[[#Headers],[#Data],[HBA1C]],"Not Found",0)</f>
        <v>4.54</v>
      </c>
      <c r="E1476" t="str" cm="1">
        <f t="array" ref="E1476">_xlfn.XLOOKUP($A1476,MedExam_Table[[#Headers],[#Data],[Customer ID]],MedExam_Table[[#Headers],[#Data],[Heart Issues Updated]],"Not Found",0)</f>
        <v>Yes</v>
      </c>
      <c r="F1476" t="str" cm="1">
        <f t="array" ref="F1476">_xlfn.XLOOKUP($A1476,MedExam_Table[[#Headers],[#Data],[Customer ID]],MedExam_Table[[#Headers],[#Data],[Any Transplants Update]],"Not Found",0)</f>
        <v>No</v>
      </c>
      <c r="G1476" t="str" cm="1">
        <f t="array" ref="G1476">_xlfn.XLOOKUP($A1476,MedExam_Table[[#Headers],[#Data],[Customer ID]],MedExam_Table[[#Headers],[#Data],[Cancer history]],"Not Found",0)</f>
        <v>No</v>
      </c>
      <c r="H1476" cm="1">
        <f t="array" ref="H1476">_xlfn.XLOOKUP($A1476,MedExam_Table[[#Headers],[#Data],[Customer ID]],MedExam_Table[[#Headers],[#Data],[NumberOfMajorSurgeries_updated]],"Not Found",0)</f>
        <v>0</v>
      </c>
      <c r="I1476" t="str" cm="1">
        <f t="array" ref="I1476">_xlfn.XLOOKUP($A1476,MedExam_Table[[#Headers],[#Data],[Customer ID]],MedExam_Table[[#Headers],[#Data],[Smoker Updated]],"Not Found",0)</f>
        <v>No</v>
      </c>
      <c r="J1476" t="str" cm="1">
        <f t="array" ref="J1476">_xlfn.XLOOKUP($A1476,MedExam_Table[[#Headers],[#Data],[Customer ID]],MedExam_Table[[#Headers],[#Data],[Weight Status]],"Not Found",0)</f>
        <v>NormalWeight</v>
      </c>
      <c r="K1476" t="str" cm="1">
        <f t="array" ref="K1476">_xlfn.XLOOKUP($A1476,MedExam_Table[[#Headers],[#Data],[Customer ID]],MedExam_Table[[#Headers],[#Data],[Diabetes Status]],"Not Found",0)</f>
        <v>Normal</v>
      </c>
      <c r="L1476" cm="1">
        <f t="array" ref="L1476">_xlfn.XLOOKUP($A1476,Hospitalisation_table[[#All],[Customer ID]],Hospitalisation_table[[#All],[Customer Age]],"Not Found",0)</f>
        <v>21</v>
      </c>
      <c r="M1476" t="str" cm="1">
        <f t="array" ref="M1476">_xlfn.XLOOKUP($A1476,Hospitalisation_table[[#All],[Customer ID]],Hospitalisation_table[[#All],[Date of Birth]],"Not Found",0)</f>
        <v>12-Sep-2001</v>
      </c>
      <c r="N1476" s="22" cm="1">
        <f t="array" ref="N1476">_xlfn.XLOOKUP($A1476,Hospitalisation_table[[#All],[Customer ID]],Hospitalisation_table[[#All],[charges]],"Not Found",0)</f>
        <v>687.54</v>
      </c>
      <c r="O1476" t="str" cm="1">
        <f t="array" ref="O1476">_xlfn.XLOOKUP($A1476,Hospitalisation_table[[#All],[Customer ID]],Hospitalisation_table[[#All],[Hospital tier_Updated]],"Not Found",0)</f>
        <v>tier - 3</v>
      </c>
      <c r="P1476" t="str" cm="1">
        <f t="array" ref="P1476">_xlfn.XLOOKUP($A1476,Hospitalisation_table[[#All],[Customer ID]],Hospitalisation_table[[#All],[City tier_updated]],"Not Found",0)</f>
        <v>tier - 2</v>
      </c>
      <c r="Q1476" t="str" cm="1">
        <f t="array" ref="Q1476">_xlfn.XLOOKUP($A1476,Hospitalisation_table[[#All],[Customer ID]],Hospitalisation_table[[#All],[State ID Updated]],"Not Found",0)</f>
        <v>R1013</v>
      </c>
    </row>
    <row r="1477" spans="1:17" x14ac:dyDescent="0.3">
      <c r="A1477" s="14" t="s">
        <v>27</v>
      </c>
      <c r="B1477" t="str" cm="1">
        <f t="array" ref="B1477">_xlfn.XLOOKUP($A1477,CustomersName[[#All],[Customer ID]],CustomersName[[#All],[First Name]],"Not Found",0)</f>
        <v>Sebastian</v>
      </c>
      <c r="C1477" cm="1">
        <f t="array" ref="C1477">_xlfn.XLOOKUP($A1477,MedExam_Table[[#Headers],[#Data],[Customer ID]],MedExam_Table[[#Headers],[#Data],[BMI]],"Not Found",0)</f>
        <v>20.100000000000001</v>
      </c>
      <c r="D1477" cm="1">
        <f t="array" ref="D1477">_xlfn.XLOOKUP($A1477,MedExam_Table[[#Headers],[#Data],[Customer ID]],MedExam_Table[[#Headers],[#Data],[HBA1C]],"Not Found",0)</f>
        <v>5.6</v>
      </c>
      <c r="E1477" t="str" cm="1">
        <f t="array" ref="E1477">_xlfn.XLOOKUP($A1477,MedExam_Table[[#Headers],[#Data],[Customer ID]],MedExam_Table[[#Headers],[#Data],[Heart Issues Updated]],"Not Found",0)</f>
        <v>Yes</v>
      </c>
      <c r="F1477" t="str" cm="1">
        <f t="array" ref="F1477">_xlfn.XLOOKUP($A1477,MedExam_Table[[#Headers],[#Data],[Customer ID]],MedExam_Table[[#Headers],[#Data],[Any Transplants Update]],"Not Found",0)</f>
        <v>No</v>
      </c>
      <c r="G1477" t="str" cm="1">
        <f t="array" ref="G1477">_xlfn.XLOOKUP($A1477,MedExam_Table[[#Headers],[#Data],[Customer ID]],MedExam_Table[[#Headers],[#Data],[Cancer history]],"Not Found",0)</f>
        <v>Yes</v>
      </c>
      <c r="H1477" cm="1">
        <f t="array" ref="H1477">_xlfn.XLOOKUP($A1477,MedExam_Table[[#Headers],[#Data],[Customer ID]],MedExam_Table[[#Headers],[#Data],[NumberOfMajorSurgeries_updated]],"Not Found",0)</f>
        <v>1</v>
      </c>
      <c r="I1477" t="str" cm="1">
        <f t="array" ref="I1477">_xlfn.XLOOKUP($A1477,MedExam_Table[[#Headers],[#Data],[Customer ID]],MedExam_Table[[#Headers],[#Data],[Smoker Updated]],"Not Found",0)</f>
        <v>No</v>
      </c>
      <c r="J1477" t="str" cm="1">
        <f t="array" ref="J1477">_xlfn.XLOOKUP($A1477,MedExam_Table[[#Headers],[#Data],[Customer ID]],MedExam_Table[[#Headers],[#Data],[Weight Status]],"Not Found",0)</f>
        <v>NormalWeight</v>
      </c>
      <c r="K1477" t="str" cm="1">
        <f t="array" ref="K1477">_xlfn.XLOOKUP($A1477,MedExam_Table[[#Headers],[#Data],[Customer ID]],MedExam_Table[[#Headers],[#Data],[Diabetes Status]],"Not Found",0)</f>
        <v>Normal</v>
      </c>
      <c r="L1477" cm="1">
        <f t="array" ref="L1477">_xlfn.XLOOKUP($A1477,Hospitalisation_table[[#All],[Customer ID]],Hospitalisation_table[[#All],[Customer Age]],"Not Found",0)</f>
        <v>25</v>
      </c>
      <c r="M1477" t="str" cm="1">
        <f t="array" ref="M1477">_xlfn.XLOOKUP($A1477,Hospitalisation_table[[#All],[Customer ID]],Hospitalisation_table[[#All],[Date of Birth]],"Not Found",0)</f>
        <v>9-Nov-1997</v>
      </c>
      <c r="N1477" s="22" cm="1">
        <f t="array" ref="N1477">_xlfn.XLOOKUP($A1477,Hospitalisation_table[[#All],[Customer ID]],Hospitalisation_table[[#All],[charges]],"Not Found",0)</f>
        <v>670</v>
      </c>
      <c r="O1477" t="str" cm="1">
        <f t="array" ref="O1477">_xlfn.XLOOKUP($A1477,Hospitalisation_table[[#All],[Customer ID]],Hospitalisation_table[[#All],[Hospital tier_Updated]],"Not Found",0)</f>
        <v>tier - 3</v>
      </c>
      <c r="P1477" t="str" cm="1">
        <f t="array" ref="P1477">_xlfn.XLOOKUP($A1477,Hospitalisation_table[[#All],[Customer ID]],Hospitalisation_table[[#All],[City tier_updated]],"Not Found",0)</f>
        <v>tier - 3</v>
      </c>
      <c r="Q1477" t="str" cm="1">
        <f t="array" ref="Q1477">_xlfn.XLOOKUP($A1477,Hospitalisation_table[[#All],[Customer ID]],Hospitalisation_table[[#All],[State ID Updated]],"Not Found",0)</f>
        <v>R1013</v>
      </c>
    </row>
    <row r="1478" spans="1:17" x14ac:dyDescent="0.3">
      <c r="A1478" s="13" t="s">
        <v>26</v>
      </c>
      <c r="B1478" t="str" cm="1">
        <f t="array" ref="B1478">_xlfn.XLOOKUP($A1478,CustomersName[[#All],[Customer ID]],CustomersName[[#All],[First Name]],"Not Found",0)</f>
        <v>Laura</v>
      </c>
      <c r="C1478" cm="1">
        <f t="array" ref="C1478">_xlfn.XLOOKUP($A1478,MedExam_Table[[#Headers],[#Data],[Customer ID]],MedExam_Table[[#Headers],[#Data],[BMI]],"Not Found",0)</f>
        <v>21.77</v>
      </c>
      <c r="D1478" cm="1">
        <f t="array" ref="D1478">_xlfn.XLOOKUP($A1478,MedExam_Table[[#Headers],[#Data],[Customer ID]],MedExam_Table[[#Headers],[#Data],[HBA1C]],"Not Found",0)</f>
        <v>10.67</v>
      </c>
      <c r="E1478" t="str" cm="1">
        <f t="array" ref="E1478">_xlfn.XLOOKUP($A1478,MedExam_Table[[#Headers],[#Data],[Customer ID]],MedExam_Table[[#Headers],[#Data],[Heart Issues Updated]],"Not Found",0)</f>
        <v>No</v>
      </c>
      <c r="F1478" t="str" cm="1">
        <f t="array" ref="F1478">_xlfn.XLOOKUP($A1478,MedExam_Table[[#Headers],[#Data],[Customer ID]],MedExam_Table[[#Headers],[#Data],[Any Transplants Update]],"Not Found",0)</f>
        <v>No</v>
      </c>
      <c r="G1478" t="str" cm="1">
        <f t="array" ref="G1478">_xlfn.XLOOKUP($A1478,MedExam_Table[[#Headers],[#Data],[Customer ID]],MedExam_Table[[#Headers],[#Data],[Cancer history]],"Not Found",0)</f>
        <v>No</v>
      </c>
      <c r="H1478" cm="1">
        <f t="array" ref="H1478">_xlfn.XLOOKUP($A1478,MedExam_Table[[#Headers],[#Data],[Customer ID]],MedExam_Table[[#Headers],[#Data],[NumberOfMajorSurgeries_updated]],"Not Found",0)</f>
        <v>0</v>
      </c>
      <c r="I1478" t="str" cm="1">
        <f t="array" ref="I1478">_xlfn.XLOOKUP($A1478,MedExam_Table[[#Headers],[#Data],[Customer ID]],MedExam_Table[[#Headers],[#Data],[Smoker Updated]],"Not Found",0)</f>
        <v>No</v>
      </c>
      <c r="J1478" t="str" cm="1">
        <f t="array" ref="J1478">_xlfn.XLOOKUP($A1478,MedExam_Table[[#Headers],[#Data],[Customer ID]],MedExam_Table[[#Headers],[#Data],[Weight Status]],"Not Found",0)</f>
        <v>NormalWeight</v>
      </c>
      <c r="K1478" t="str" cm="1">
        <f t="array" ref="K1478">_xlfn.XLOOKUP($A1478,MedExam_Table[[#Headers],[#Data],[Customer ID]],MedExam_Table[[#Headers],[#Data],[Diabetes Status]],"Not Found",0)</f>
        <v>Diabetes</v>
      </c>
      <c r="L1478" cm="1">
        <f t="array" ref="L1478">_xlfn.XLOOKUP($A1478,Hospitalisation_table[[#All],[Customer ID]],Hospitalisation_table[[#All],[Customer Age]],"Not Found",0)</f>
        <v>20</v>
      </c>
      <c r="M1478" t="str" cm="1">
        <f t="array" ref="M1478">_xlfn.XLOOKUP($A1478,Hospitalisation_table[[#All],[Customer ID]],Hospitalisation_table[[#All],[Date of Birth]],"Not Found",0)</f>
        <v>29-Nov-2002</v>
      </c>
      <c r="N1478" s="22" cm="1">
        <f t="array" ref="N1478">_xlfn.XLOOKUP($A1478,Hospitalisation_table[[#All],[Customer ID]],Hospitalisation_table[[#All],[charges]],"Not Found",0)</f>
        <v>668</v>
      </c>
      <c r="O1478" t="str" cm="1">
        <f t="array" ref="O1478">_xlfn.XLOOKUP($A1478,Hospitalisation_table[[#All],[Customer ID]],Hospitalisation_table[[#All],[Hospital tier_Updated]],"Not Found",0)</f>
        <v>tier - 3</v>
      </c>
      <c r="P1478" t="str" cm="1">
        <f t="array" ref="P1478">_xlfn.XLOOKUP($A1478,Hospitalisation_table[[#All],[Customer ID]],Hospitalisation_table[[#All],[City tier_updated]],"Not Found",0)</f>
        <v>tier - 2</v>
      </c>
      <c r="Q1478" t="str" cm="1">
        <f t="array" ref="Q1478">_xlfn.XLOOKUP($A1478,Hospitalisation_table[[#All],[Customer ID]],Hospitalisation_table[[#All],[State ID Updated]],"Not Found",0)</f>
        <v>R1012</v>
      </c>
    </row>
    <row r="1479" spans="1:17" x14ac:dyDescent="0.3">
      <c r="A1479" s="14" t="s">
        <v>25</v>
      </c>
      <c r="B1479" t="str" cm="1">
        <f t="array" ref="B1479">_xlfn.XLOOKUP($A1479,CustomersName[[#All],[Customer ID]],CustomersName[[#All],[First Name]],"Not Found",0)</f>
        <v>Nicole</v>
      </c>
      <c r="C1479" cm="1">
        <f t="array" ref="C1479">_xlfn.XLOOKUP($A1479,MedExam_Table[[#Headers],[#Data],[Customer ID]],MedExam_Table[[#Headers],[#Data],[BMI]],"Not Found",0)</f>
        <v>17.82</v>
      </c>
      <c r="D1479" cm="1">
        <f t="array" ref="D1479">_xlfn.XLOOKUP($A1479,MedExam_Table[[#Headers],[#Data],[Customer ID]],MedExam_Table[[#Headers],[#Data],[HBA1C]],"Not Found",0)</f>
        <v>5.26</v>
      </c>
      <c r="E1479" t="str" cm="1">
        <f t="array" ref="E1479">_xlfn.XLOOKUP($A1479,MedExam_Table[[#Headers],[#Data],[Customer ID]],MedExam_Table[[#Headers],[#Data],[Heart Issues Updated]],"Not Found",0)</f>
        <v>Yes</v>
      </c>
      <c r="F1479" t="str" cm="1">
        <f t="array" ref="F1479">_xlfn.XLOOKUP($A1479,MedExam_Table[[#Headers],[#Data],[Customer ID]],MedExam_Table[[#Headers],[#Data],[Any Transplants Update]],"Not Found",0)</f>
        <v>No</v>
      </c>
      <c r="G1479" t="str" cm="1">
        <f t="array" ref="G1479">_xlfn.XLOOKUP($A1479,MedExam_Table[[#Headers],[#Data],[Customer ID]],MedExam_Table[[#Headers],[#Data],[Cancer history]],"Not Found",0)</f>
        <v>No</v>
      </c>
      <c r="H1479" cm="1">
        <f t="array" ref="H1479">_xlfn.XLOOKUP($A1479,MedExam_Table[[#Headers],[#Data],[Customer ID]],MedExam_Table[[#Headers],[#Data],[NumberOfMajorSurgeries_updated]],"Not Found",0)</f>
        <v>1</v>
      </c>
      <c r="I1479" t="str" cm="1">
        <f t="array" ref="I1479">_xlfn.XLOOKUP($A1479,MedExam_Table[[#Headers],[#Data],[Customer ID]],MedExam_Table[[#Headers],[#Data],[Smoker Updated]],"Not Found",0)</f>
        <v>No</v>
      </c>
      <c r="J1479" t="str" cm="1">
        <f t="array" ref="J1479">_xlfn.XLOOKUP($A1479,MedExam_Table[[#Headers],[#Data],[Customer ID]],MedExam_Table[[#Headers],[#Data],[Weight Status]],"Not Found",0)</f>
        <v>Underweight</v>
      </c>
      <c r="K1479" t="str" cm="1">
        <f t="array" ref="K1479">_xlfn.XLOOKUP($A1479,MedExam_Table[[#Headers],[#Data],[Customer ID]],MedExam_Table[[#Headers],[#Data],[Diabetes Status]],"Not Found",0)</f>
        <v>Normal</v>
      </c>
      <c r="L1479" cm="1">
        <f t="array" ref="L1479">_xlfn.XLOOKUP($A1479,Hospitalisation_table[[#All],[Customer ID]],Hospitalisation_table[[#All],[Customer Age]],"Not Found",0)</f>
        <v>27</v>
      </c>
      <c r="M1479" t="str" cm="1">
        <f t="array" ref="M1479">_xlfn.XLOOKUP($A1479,Hospitalisation_table[[#All],[Customer ID]],Hospitalisation_table[[#All],[Date of Birth]],"Not Found",0)</f>
        <v>4-Jul-1995</v>
      </c>
      <c r="N1479" s="22" cm="1">
        <f t="array" ref="N1479">_xlfn.XLOOKUP($A1479,Hospitalisation_table[[#All],[Customer ID]],Hospitalisation_table[[#All],[charges]],"Not Found",0)</f>
        <v>650</v>
      </c>
      <c r="O1479" t="str" cm="1">
        <f t="array" ref="O1479">_xlfn.XLOOKUP($A1479,Hospitalisation_table[[#All],[Customer ID]],Hospitalisation_table[[#All],[Hospital tier_Updated]],"Not Found",0)</f>
        <v>tier - 3</v>
      </c>
      <c r="P1479" t="str" cm="1">
        <f t="array" ref="P1479">_xlfn.XLOOKUP($A1479,Hospitalisation_table[[#All],[Customer ID]],Hospitalisation_table[[#All],[City tier_updated]],"Not Found",0)</f>
        <v>tier - 3</v>
      </c>
      <c r="Q1479" t="str" cm="1">
        <f t="array" ref="Q1479">_xlfn.XLOOKUP($A1479,Hospitalisation_table[[#All],[Customer ID]],Hospitalisation_table[[#All],[State ID Updated]],"Not Found",0)</f>
        <v>R1013</v>
      </c>
    </row>
    <row r="1480" spans="1:17" x14ac:dyDescent="0.3">
      <c r="A1480" s="13" t="s">
        <v>24</v>
      </c>
      <c r="B1480" t="str" cm="1">
        <f t="array" ref="B1480">_xlfn.XLOOKUP($A1480,CustomersName[[#All],[Customer ID]],CustomersName[[#All],[First Name]],"Not Found",0)</f>
        <v>Shsan E</v>
      </c>
      <c r="C1480" cm="1">
        <f t="array" ref="C1480">_xlfn.XLOOKUP($A1480,MedExam_Table[[#Headers],[#Data],[Customer ID]],MedExam_Table[[#Headers],[#Data],[BMI]],"Not Found",0)</f>
        <v>17.07</v>
      </c>
      <c r="D1480" cm="1">
        <f t="array" ref="D1480">_xlfn.XLOOKUP($A1480,MedExam_Table[[#Headers],[#Data],[Customer ID]],MedExam_Table[[#Headers],[#Data],[HBA1C]],"Not Found",0)</f>
        <v>5.22</v>
      </c>
      <c r="E1480" t="str" cm="1">
        <f t="array" ref="E1480">_xlfn.XLOOKUP($A1480,MedExam_Table[[#Headers],[#Data],[Customer ID]],MedExam_Table[[#Headers],[#Data],[Heart Issues Updated]],"Not Found",0)</f>
        <v>No</v>
      </c>
      <c r="F1480" t="str" cm="1">
        <f t="array" ref="F1480">_xlfn.XLOOKUP($A1480,MedExam_Table[[#Headers],[#Data],[Customer ID]],MedExam_Table[[#Headers],[#Data],[Any Transplants Update]],"Not Found",0)</f>
        <v>No</v>
      </c>
      <c r="G1480" t="str" cm="1">
        <f t="array" ref="G1480">_xlfn.XLOOKUP($A1480,MedExam_Table[[#Headers],[#Data],[Customer ID]],MedExam_Table[[#Headers],[#Data],[Cancer history]],"Not Found",0)</f>
        <v>Yes</v>
      </c>
      <c r="H1480" cm="1">
        <f t="array" ref="H1480">_xlfn.XLOOKUP($A1480,MedExam_Table[[#Headers],[#Data],[Customer ID]],MedExam_Table[[#Headers],[#Data],[NumberOfMajorSurgeries_updated]],"Not Found",0)</f>
        <v>1</v>
      </c>
      <c r="I1480" t="str" cm="1">
        <f t="array" ref="I1480">_xlfn.XLOOKUP($A1480,MedExam_Table[[#Headers],[#Data],[Customer ID]],MedExam_Table[[#Headers],[#Data],[Smoker Updated]],"Not Found",0)</f>
        <v>No</v>
      </c>
      <c r="J1480" t="str" cm="1">
        <f t="array" ref="J1480">_xlfn.XLOOKUP($A1480,MedExam_Table[[#Headers],[#Data],[Customer ID]],MedExam_Table[[#Headers],[#Data],[Weight Status]],"Not Found",0)</f>
        <v>Underweight</v>
      </c>
      <c r="K1480" t="str" cm="1">
        <f t="array" ref="K1480">_xlfn.XLOOKUP($A1480,MedExam_Table[[#Headers],[#Data],[Customer ID]],MedExam_Table[[#Headers],[#Data],[Diabetes Status]],"Not Found",0)</f>
        <v>Normal</v>
      </c>
      <c r="L1480" cm="1">
        <f t="array" ref="L1480">_xlfn.XLOOKUP($A1480,Hospitalisation_table[[#All],[Customer ID]],Hospitalisation_table[[#All],[Customer Age]],"Not Found",0)</f>
        <v>30</v>
      </c>
      <c r="M1480" t="str" cm="1">
        <f t="array" ref="M1480">_xlfn.XLOOKUP($A1480,Hospitalisation_table[[#All],[Customer ID]],Hospitalisation_table[[#All],[Date of Birth]],"Not Found",0)</f>
        <v>1-Jun-1993</v>
      </c>
      <c r="N1480" s="22" cm="1">
        <f t="array" ref="N1480">_xlfn.XLOOKUP($A1480,Hospitalisation_table[[#All],[Customer ID]],Hospitalisation_table[[#All],[charges]],"Not Found",0)</f>
        <v>650</v>
      </c>
      <c r="O1480" t="str" cm="1">
        <f t="array" ref="O1480">_xlfn.XLOOKUP($A1480,Hospitalisation_table[[#All],[Customer ID]],Hospitalisation_table[[#All],[Hospital tier_Updated]],"Not Found",0)</f>
        <v>tier - 3</v>
      </c>
      <c r="P1480" t="str" cm="1">
        <f t="array" ref="P1480">_xlfn.XLOOKUP($A1480,Hospitalisation_table[[#All],[Customer ID]],Hospitalisation_table[[#All],[City tier_updated]],"Not Found",0)</f>
        <v>tier - 3</v>
      </c>
      <c r="Q1480" t="str" cm="1">
        <f t="array" ref="Q1480">_xlfn.XLOOKUP($A1480,Hospitalisation_table[[#All],[Customer ID]],Hospitalisation_table[[#All],[State ID Updated]],"Not Found",0)</f>
        <v>R1013</v>
      </c>
    </row>
    <row r="1481" spans="1:17" x14ac:dyDescent="0.3">
      <c r="A1481" s="14" t="s">
        <v>2140</v>
      </c>
      <c r="B1481" t="str" cm="1">
        <f t="array" ref="B1481">_xlfn.XLOOKUP($A1481,CustomersName[[#All],[Customer ID]],CustomersName[[#All],[First Name]],"Not Found",0)</f>
        <v>Sean</v>
      </c>
      <c r="C1481" cm="1">
        <f t="array" ref="C1481">_xlfn.XLOOKUP($A1481,MedExam_Table[[#Headers],[#Data],[Customer ID]],MedExam_Table[[#Headers],[#Data],[BMI]],"Not Found",0)</f>
        <v>34.799999999999997</v>
      </c>
      <c r="D1481" cm="1">
        <f t="array" ref="D1481">_xlfn.XLOOKUP($A1481,MedExam_Table[[#Headers],[#Data],[Customer ID]],MedExam_Table[[#Headers],[#Data],[HBA1C]],"Not Found",0)</f>
        <v>6.18</v>
      </c>
      <c r="E1481" t="str" cm="1">
        <f t="array" ref="E1481">_xlfn.XLOOKUP($A1481,MedExam_Table[[#Headers],[#Data],[Customer ID]],MedExam_Table[[#Headers],[#Data],[Heart Issues Updated]],"Not Found",0)</f>
        <v>No</v>
      </c>
      <c r="F1481" t="str" cm="1">
        <f t="array" ref="F1481">_xlfn.XLOOKUP($A1481,MedExam_Table[[#Headers],[#Data],[Customer ID]],MedExam_Table[[#Headers],[#Data],[Any Transplants Update]],"Not Found",0)</f>
        <v>No</v>
      </c>
      <c r="G1481" t="str" cm="1">
        <f t="array" ref="G1481">_xlfn.XLOOKUP($A1481,MedExam_Table[[#Headers],[#Data],[Customer ID]],MedExam_Table[[#Headers],[#Data],[Cancer history]],"Not Found",0)</f>
        <v>Yes</v>
      </c>
      <c r="H1481" cm="1">
        <f t="array" ref="H1481">_xlfn.XLOOKUP($A1481,MedExam_Table[[#Headers],[#Data],[Customer ID]],MedExam_Table[[#Headers],[#Data],[NumberOfMajorSurgeries_updated]],"Not Found",0)</f>
        <v>1</v>
      </c>
      <c r="I1481" t="str" cm="1">
        <f t="array" ref="I1481">_xlfn.XLOOKUP($A1481,MedExam_Table[[#Headers],[#Data],[Customer ID]],MedExam_Table[[#Headers],[#Data],[Smoker Updated]],"Not Found",0)</f>
        <v>Yes</v>
      </c>
      <c r="J1481" t="str" cm="1">
        <f t="array" ref="J1481">_xlfn.XLOOKUP($A1481,MedExam_Table[[#Headers],[#Data],[Customer ID]],MedExam_Table[[#Headers],[#Data],[Weight Status]],"Not Found",0)</f>
        <v>Obesity</v>
      </c>
      <c r="K1481" t="str" cm="1">
        <f t="array" ref="K1481">_xlfn.XLOOKUP($A1481,MedExam_Table[[#Headers],[#Data],[Customer ID]],MedExam_Table[[#Headers],[#Data],[Diabetes Status]],"Not Found",0)</f>
        <v>Prediabetes</v>
      </c>
      <c r="L1481" cm="1">
        <f t="array" ref="L1481">_xlfn.XLOOKUP($A1481,Hospitalisation_table[[#All],[Customer ID]],Hospitalisation_table[[#All],[Customer Age]],"Not Found",0)</f>
        <v>19</v>
      </c>
      <c r="M1481" t="str" cm="1">
        <f t="array" ref="M1481">_xlfn.XLOOKUP($A1481,Hospitalisation_table[[#All],[Customer ID]],Hospitalisation_table[[#All],[Date of Birth]],"Not Found",0)</f>
        <v>3-Jul-2003</v>
      </c>
      <c r="N1481" s="22" cm="1">
        <f t="array" ref="N1481">_xlfn.XLOOKUP($A1481,Hospitalisation_table[[#All],[Customer ID]],Hospitalisation_table[[#All],[charges]],"Not Found",0)</f>
        <v>34779.620000000003</v>
      </c>
      <c r="O1481" t="str" cm="1">
        <f t="array" ref="O1481">_xlfn.XLOOKUP($A1481,Hospitalisation_table[[#All],[Customer ID]],Hospitalisation_table[[#All],[Hospital tier_Updated]],"Not Found",0)</f>
        <v>tier - 1</v>
      </c>
      <c r="P1481" t="str" cm="1">
        <f t="array" ref="P1481">_xlfn.XLOOKUP($A1481,Hospitalisation_table[[#All],[Customer ID]],Hospitalisation_table[[#All],[City tier_updated]],"Not Found",0)</f>
        <v>tier - 2</v>
      </c>
      <c r="Q1481" t="str" cm="1">
        <f t="array" ref="Q1481">_xlfn.XLOOKUP($A1481,Hospitalisation_table[[#All],[Customer ID]],Hospitalisation_table[[#All],[State ID Updated]],"Not Found",0)</f>
        <v>R1011</v>
      </c>
    </row>
    <row r="1482" spans="1:17" x14ac:dyDescent="0.3">
      <c r="A1482" s="13" t="s">
        <v>22</v>
      </c>
      <c r="B1482" t="str" cm="1">
        <f t="array" ref="B1482">_xlfn.XLOOKUP($A1482,CustomersName[[#All],[Customer ID]],CustomersName[[#All],[First Name]],"Not Found",0)</f>
        <v>Katy</v>
      </c>
      <c r="C1482" cm="1">
        <f t="array" ref="C1482">_xlfn.XLOOKUP($A1482,MedExam_Table[[#Headers],[#Data],[Customer ID]],MedExam_Table[[#Headers],[#Data],[BMI]],"Not Found",0)</f>
        <v>22.24</v>
      </c>
      <c r="D1482" cm="1">
        <f t="array" ref="D1482">_xlfn.XLOOKUP($A1482,MedExam_Table[[#Headers],[#Data],[Customer ID]],MedExam_Table[[#Headers],[#Data],[HBA1C]],"Not Found",0)</f>
        <v>4.29</v>
      </c>
      <c r="E1482" t="str" cm="1">
        <f t="array" ref="E1482">_xlfn.XLOOKUP($A1482,MedExam_Table[[#Headers],[#Data],[Customer ID]],MedExam_Table[[#Headers],[#Data],[Heart Issues Updated]],"Not Found",0)</f>
        <v>Yes</v>
      </c>
      <c r="F1482" t="str" cm="1">
        <f t="array" ref="F1482">_xlfn.XLOOKUP($A1482,MedExam_Table[[#Headers],[#Data],[Customer ID]],MedExam_Table[[#Headers],[#Data],[Any Transplants Update]],"Not Found",0)</f>
        <v>No</v>
      </c>
      <c r="G1482" t="str" cm="1">
        <f t="array" ref="G1482">_xlfn.XLOOKUP($A1482,MedExam_Table[[#Headers],[#Data],[Customer ID]],MedExam_Table[[#Headers],[#Data],[Cancer history]],"Not Found",0)</f>
        <v>No</v>
      </c>
      <c r="H1482" cm="1">
        <f t="array" ref="H1482">_xlfn.XLOOKUP($A1482,MedExam_Table[[#Headers],[#Data],[Customer ID]],MedExam_Table[[#Headers],[#Data],[NumberOfMajorSurgeries_updated]],"Not Found",0)</f>
        <v>0</v>
      </c>
      <c r="I1482" t="str" cm="1">
        <f t="array" ref="I1482">_xlfn.XLOOKUP($A1482,MedExam_Table[[#Headers],[#Data],[Customer ID]],MedExam_Table[[#Headers],[#Data],[Smoker Updated]],"Not Found",0)</f>
        <v>No</v>
      </c>
      <c r="J1482" t="str" cm="1">
        <f t="array" ref="J1482">_xlfn.XLOOKUP($A1482,MedExam_Table[[#Headers],[#Data],[Customer ID]],MedExam_Table[[#Headers],[#Data],[Weight Status]],"Not Found",0)</f>
        <v>NormalWeight</v>
      </c>
      <c r="K1482" t="str" cm="1">
        <f t="array" ref="K1482">_xlfn.XLOOKUP($A1482,MedExam_Table[[#Headers],[#Data],[Customer ID]],MedExam_Table[[#Headers],[#Data],[Diabetes Status]],"Not Found",0)</f>
        <v>Normal</v>
      </c>
      <c r="L1482" cm="1">
        <f t="array" ref="L1482">_xlfn.XLOOKUP($A1482,Hospitalisation_table[[#All],[Customer ID]],Hospitalisation_table[[#All],[Customer Age]],"Not Found",0)</f>
        <v>21</v>
      </c>
      <c r="M1482" t="str" cm="1">
        <f t="array" ref="M1482">_xlfn.XLOOKUP($A1482,Hospitalisation_table[[#All],[Customer ID]],Hospitalisation_table[[#All],[Date of Birth]],"Not Found",0)</f>
        <v>20-Nov-2001</v>
      </c>
      <c r="N1482" s="22" cm="1">
        <f t="array" ref="N1482">_xlfn.XLOOKUP($A1482,Hospitalisation_table[[#All],[Customer ID]],Hospitalisation_table[[#All],[charges]],"Not Found",0)</f>
        <v>646.14</v>
      </c>
      <c r="O1482" t="str" cm="1">
        <f t="array" ref="O1482">_xlfn.XLOOKUP($A1482,Hospitalisation_table[[#All],[Customer ID]],Hospitalisation_table[[#All],[Hospital tier_Updated]],"Not Found",0)</f>
        <v>tier - 3</v>
      </c>
      <c r="P1482" t="str" cm="1">
        <f t="array" ref="P1482">_xlfn.XLOOKUP($A1482,Hospitalisation_table[[#All],[Customer ID]],Hospitalisation_table[[#All],[City tier_updated]],"Not Found",0)</f>
        <v>tier - 3</v>
      </c>
      <c r="Q1482" t="str" cm="1">
        <f t="array" ref="Q1482">_xlfn.XLOOKUP($A1482,Hospitalisation_table[[#All],[Customer ID]],Hospitalisation_table[[#All],[State ID Updated]],"Not Found",0)</f>
        <v>R1012</v>
      </c>
    </row>
    <row r="1483" spans="1:17" x14ac:dyDescent="0.3">
      <c r="A1483" s="14" t="s">
        <v>21</v>
      </c>
      <c r="B1483" t="str" cm="1">
        <f t="array" ref="B1483">_xlfn.XLOOKUP($A1483,CustomersName[[#All],[Customer ID]],CustomersName[[#All],[First Name]],"Not Found",0)</f>
        <v>Jordan</v>
      </c>
      <c r="C1483" cm="1">
        <f t="array" ref="C1483">_xlfn.XLOOKUP($A1483,MedExam_Table[[#Headers],[#Data],[Customer ID]],MedExam_Table[[#Headers],[#Data],[BMI]],"Not Found",0)</f>
        <v>22.34</v>
      </c>
      <c r="D1483" cm="1">
        <f t="array" ref="D1483">_xlfn.XLOOKUP($A1483,MedExam_Table[[#Headers],[#Data],[Customer ID]],MedExam_Table[[#Headers],[#Data],[HBA1C]],"Not Found",0)</f>
        <v>5.57</v>
      </c>
      <c r="E1483" t="str" cm="1">
        <f t="array" ref="E1483">_xlfn.XLOOKUP($A1483,MedExam_Table[[#Headers],[#Data],[Customer ID]],MedExam_Table[[#Headers],[#Data],[Heart Issues Updated]],"Not Found",0)</f>
        <v>No</v>
      </c>
      <c r="F1483" t="str" cm="1">
        <f t="array" ref="F1483">_xlfn.XLOOKUP($A1483,MedExam_Table[[#Headers],[#Data],[Customer ID]],MedExam_Table[[#Headers],[#Data],[Any Transplants Update]],"Not Found",0)</f>
        <v>No</v>
      </c>
      <c r="G1483" t="str" cm="1">
        <f t="array" ref="G1483">_xlfn.XLOOKUP($A1483,MedExam_Table[[#Headers],[#Data],[Customer ID]],MedExam_Table[[#Headers],[#Data],[Cancer history]],"Not Found",0)</f>
        <v>No</v>
      </c>
      <c r="H1483" cm="1">
        <f t="array" ref="H1483">_xlfn.XLOOKUP($A1483,MedExam_Table[[#Headers],[#Data],[Customer ID]],MedExam_Table[[#Headers],[#Data],[NumberOfMajorSurgeries_updated]],"Not Found",0)</f>
        <v>1</v>
      </c>
      <c r="I1483" t="str" cm="1">
        <f t="array" ref="I1483">_xlfn.XLOOKUP($A1483,MedExam_Table[[#Headers],[#Data],[Customer ID]],MedExam_Table[[#Headers],[#Data],[Smoker Updated]],"Not Found",0)</f>
        <v>No</v>
      </c>
      <c r="J1483" t="str" cm="1">
        <f t="array" ref="J1483">_xlfn.XLOOKUP($A1483,MedExam_Table[[#Headers],[#Data],[Customer ID]],MedExam_Table[[#Headers],[#Data],[Weight Status]],"Not Found",0)</f>
        <v>NormalWeight</v>
      </c>
      <c r="K1483" t="str" cm="1">
        <f t="array" ref="K1483">_xlfn.XLOOKUP($A1483,MedExam_Table[[#Headers],[#Data],[Customer ID]],MedExam_Table[[#Headers],[#Data],[Diabetes Status]],"Not Found",0)</f>
        <v>Normal</v>
      </c>
      <c r="L1483" cm="1">
        <f t="array" ref="L1483">_xlfn.XLOOKUP($A1483,Hospitalisation_table[[#All],[Customer ID]],Hospitalisation_table[[#All],[Customer Age]],"Not Found",0)</f>
        <v>24</v>
      </c>
      <c r="M1483" t="str" cm="1">
        <f t="array" ref="M1483">_xlfn.XLOOKUP($A1483,Hospitalisation_table[[#All],[Customer ID]],Hospitalisation_table[[#All],[Date of Birth]],"Not Found",0)</f>
        <v>27-Jul-1998</v>
      </c>
      <c r="N1483" s="22" cm="1">
        <f t="array" ref="N1483">_xlfn.XLOOKUP($A1483,Hospitalisation_table[[#All],[Customer ID]],Hospitalisation_table[[#All],[charges]],"Not Found",0)</f>
        <v>637.26</v>
      </c>
      <c r="O1483" t="str" cm="1">
        <f t="array" ref="O1483">_xlfn.XLOOKUP($A1483,Hospitalisation_table[[#All],[Customer ID]],Hospitalisation_table[[#All],[Hospital tier_Updated]],"Not Found",0)</f>
        <v>tier - 3</v>
      </c>
      <c r="P1483" t="str" cm="1">
        <f t="array" ref="P1483">_xlfn.XLOOKUP($A1483,Hospitalisation_table[[#All],[Customer ID]],Hospitalisation_table[[#All],[City tier_updated]],"Not Found",0)</f>
        <v>tier - 3</v>
      </c>
      <c r="Q1483" t="str" cm="1">
        <f t="array" ref="Q1483">_xlfn.XLOOKUP($A1483,Hospitalisation_table[[#All],[Customer ID]],Hospitalisation_table[[#All],[State ID Updated]],"Not Found",0)</f>
        <v>R1013</v>
      </c>
    </row>
    <row r="1484" spans="1:17" x14ac:dyDescent="0.3">
      <c r="A1484" s="13" t="s">
        <v>19</v>
      </c>
      <c r="B1484" t="str" cm="1">
        <f t="array" ref="B1484">_xlfn.XLOOKUP($A1484,CustomersName[[#All],[Customer ID]],CustomersName[[#All],[First Name]],"Not Found",0)</f>
        <v>Juan D</v>
      </c>
      <c r="C1484" cm="1">
        <f t="array" ref="C1484">_xlfn.XLOOKUP($A1484,MedExam_Table[[#Headers],[#Data],[Customer ID]],MedExam_Table[[#Headers],[#Data],[BMI]],"Not Found",0)</f>
        <v>17.7</v>
      </c>
      <c r="D1484" cm="1">
        <f t="array" ref="D1484">_xlfn.XLOOKUP($A1484,MedExam_Table[[#Headers],[#Data],[Customer ID]],MedExam_Table[[#Headers],[#Data],[HBA1C]],"Not Found",0)</f>
        <v>6.28</v>
      </c>
      <c r="E1484" t="str" cm="1">
        <f t="array" ref="E1484">_xlfn.XLOOKUP($A1484,MedExam_Table[[#Headers],[#Data],[Customer ID]],MedExam_Table[[#Headers],[#Data],[Heart Issues Updated]],"Not Found",0)</f>
        <v>No</v>
      </c>
      <c r="F1484" t="str" cm="1">
        <f t="array" ref="F1484">_xlfn.XLOOKUP($A1484,MedExam_Table[[#Headers],[#Data],[Customer ID]],MedExam_Table[[#Headers],[#Data],[Any Transplants Update]],"Not Found",0)</f>
        <v>No</v>
      </c>
      <c r="G1484" t="str" cm="1">
        <f t="array" ref="G1484">_xlfn.XLOOKUP($A1484,MedExam_Table[[#Headers],[#Data],[Customer ID]],MedExam_Table[[#Headers],[#Data],[Cancer history]],"Not Found",0)</f>
        <v>No</v>
      </c>
      <c r="H1484" cm="1">
        <f t="array" ref="H1484">_xlfn.XLOOKUP($A1484,MedExam_Table[[#Headers],[#Data],[Customer ID]],MedExam_Table[[#Headers],[#Data],[NumberOfMajorSurgeries_updated]],"Not Found",0)</f>
        <v>1</v>
      </c>
      <c r="I1484" t="str" cm="1">
        <f t="array" ref="I1484">_xlfn.XLOOKUP($A1484,MedExam_Table[[#Headers],[#Data],[Customer ID]],MedExam_Table[[#Headers],[#Data],[Smoker Updated]],"Not Found",0)</f>
        <v>No</v>
      </c>
      <c r="J1484" t="str" cm="1">
        <f t="array" ref="J1484">_xlfn.XLOOKUP($A1484,MedExam_Table[[#Headers],[#Data],[Customer ID]],MedExam_Table[[#Headers],[#Data],[Weight Status]],"Not Found",0)</f>
        <v>Underweight</v>
      </c>
      <c r="K1484" t="str" cm="1">
        <f t="array" ref="K1484">_xlfn.XLOOKUP($A1484,MedExam_Table[[#Headers],[#Data],[Customer ID]],MedExam_Table[[#Headers],[#Data],[Diabetes Status]],"Not Found",0)</f>
        <v>Prediabetes</v>
      </c>
      <c r="L1484" cm="1">
        <f t="array" ref="L1484">_xlfn.XLOOKUP($A1484,Hospitalisation_table[[#All],[Customer ID]],Hospitalisation_table[[#All],[Customer Age]],"Not Found",0)</f>
        <v>30</v>
      </c>
      <c r="M1484" t="str" cm="1">
        <f t="array" ref="M1484">_xlfn.XLOOKUP($A1484,Hospitalisation_table[[#All],[Customer ID]],Hospitalisation_table[[#All],[Date of Birth]],"Not Found",0)</f>
        <v>13-Sep-1992</v>
      </c>
      <c r="N1484" s="22" cm="1">
        <f t="array" ref="N1484">_xlfn.XLOOKUP($A1484,Hospitalisation_table[[#All],[Customer ID]],Hospitalisation_table[[#All],[charges]],"Not Found",0)</f>
        <v>604.54</v>
      </c>
      <c r="O1484" t="str" cm="1">
        <f t="array" ref="O1484">_xlfn.XLOOKUP($A1484,Hospitalisation_table[[#All],[Customer ID]],Hospitalisation_table[[#All],[Hospital tier_Updated]],"Not Found",0)</f>
        <v>tier - 3</v>
      </c>
      <c r="P1484" t="str" cm="1">
        <f t="array" ref="P1484">_xlfn.XLOOKUP($A1484,Hospitalisation_table[[#All],[Customer ID]],Hospitalisation_table[[#All],[City tier_updated]],"Not Found",0)</f>
        <v>tier - 3</v>
      </c>
      <c r="Q1484" t="str" cm="1">
        <f t="array" ref="Q1484">_xlfn.XLOOKUP($A1484,Hospitalisation_table[[#All],[Customer ID]],Hospitalisation_table[[#All],[State ID Updated]],"Not Found",0)</f>
        <v>R1013</v>
      </c>
    </row>
    <row r="1485" spans="1:17" x14ac:dyDescent="0.3">
      <c r="A1485" s="14" t="s">
        <v>17</v>
      </c>
      <c r="B1485" t="str" cm="1">
        <f t="array" ref="B1485">_xlfn.XLOOKUP($A1485,CustomersName[[#All],[Customer ID]],CustomersName[[#All],[First Name]],"Not Found",0)</f>
        <v>Julie</v>
      </c>
      <c r="C1485" cm="1">
        <f t="array" ref="C1485">_xlfn.XLOOKUP($A1485,MedExam_Table[[#Headers],[#Data],[Customer ID]],MedExam_Table[[#Headers],[#Data],[BMI]],"Not Found",0)</f>
        <v>16.47</v>
      </c>
      <c r="D1485" cm="1">
        <f t="array" ref="D1485">_xlfn.XLOOKUP($A1485,MedExam_Table[[#Headers],[#Data],[Customer ID]],MedExam_Table[[#Headers],[#Data],[HBA1C]],"Not Found",0)</f>
        <v>6.35</v>
      </c>
      <c r="E1485" t="str" cm="1">
        <f t="array" ref="E1485">_xlfn.XLOOKUP($A1485,MedExam_Table[[#Headers],[#Data],[Customer ID]],MedExam_Table[[#Headers],[#Data],[Heart Issues Updated]],"Not Found",0)</f>
        <v>No</v>
      </c>
      <c r="F1485" t="str" cm="1">
        <f t="array" ref="F1485">_xlfn.XLOOKUP($A1485,MedExam_Table[[#Headers],[#Data],[Customer ID]],MedExam_Table[[#Headers],[#Data],[Any Transplants Update]],"Not Found",0)</f>
        <v>No</v>
      </c>
      <c r="G1485" t="str" cm="1">
        <f t="array" ref="G1485">_xlfn.XLOOKUP($A1485,MedExam_Table[[#Headers],[#Data],[Customer ID]],MedExam_Table[[#Headers],[#Data],[Cancer history]],"Not Found",0)</f>
        <v>Yes</v>
      </c>
      <c r="H1485" cm="1">
        <f t="array" ref="H1485">_xlfn.XLOOKUP($A1485,MedExam_Table[[#Headers],[#Data],[Customer ID]],MedExam_Table[[#Headers],[#Data],[NumberOfMajorSurgeries_updated]],"Not Found",0)</f>
        <v>1</v>
      </c>
      <c r="I1485" t="str" cm="1">
        <f t="array" ref="I1485">_xlfn.XLOOKUP($A1485,MedExam_Table[[#Headers],[#Data],[Customer ID]],MedExam_Table[[#Headers],[#Data],[Smoker Updated]],"Not Found",0)</f>
        <v>No</v>
      </c>
      <c r="J1485" t="str" cm="1">
        <f t="array" ref="J1485">_xlfn.XLOOKUP($A1485,MedExam_Table[[#Headers],[#Data],[Customer ID]],MedExam_Table[[#Headers],[#Data],[Weight Status]],"Not Found",0)</f>
        <v>Underweight</v>
      </c>
      <c r="K1485" t="str" cm="1">
        <f t="array" ref="K1485">_xlfn.XLOOKUP($A1485,MedExam_Table[[#Headers],[#Data],[Customer ID]],MedExam_Table[[#Headers],[#Data],[Diabetes Status]],"Not Found",0)</f>
        <v>Prediabetes</v>
      </c>
      <c r="L1485" cm="1">
        <f t="array" ref="L1485">_xlfn.XLOOKUP($A1485,Hospitalisation_table[[#All],[Customer ID]],Hospitalisation_table[[#All],[Customer Age]],"Not Found",0)</f>
        <v>29</v>
      </c>
      <c r="M1485" t="str" cm="1">
        <f t="array" ref="M1485">_xlfn.XLOOKUP($A1485,Hospitalisation_table[[#All],[Customer ID]],Hospitalisation_table[[#All],[Date of Birth]],"Not Found",0)</f>
        <v>30-Jun-1993</v>
      </c>
      <c r="N1485" s="22" cm="1">
        <f t="array" ref="N1485">_xlfn.XLOOKUP($A1485,Hospitalisation_table[[#All],[Customer ID]],Hospitalisation_table[[#All],[charges]],"Not Found",0)</f>
        <v>600</v>
      </c>
      <c r="O1485" t="str" cm="1">
        <f t="array" ref="O1485">_xlfn.XLOOKUP($A1485,Hospitalisation_table[[#All],[Customer ID]],Hospitalisation_table[[#All],[Hospital tier_Updated]],"Not Found",0)</f>
        <v>tier - 2</v>
      </c>
      <c r="P1485" t="str" cm="1">
        <f t="array" ref="P1485">_xlfn.XLOOKUP($A1485,Hospitalisation_table[[#All],[Customer ID]],Hospitalisation_table[[#All],[City tier_updated]],"Not Found",0)</f>
        <v>tier - 1</v>
      </c>
      <c r="Q1485" t="str" cm="1">
        <f t="array" ref="Q1485">_xlfn.XLOOKUP($A1485,Hospitalisation_table[[#All],[Customer ID]],Hospitalisation_table[[#All],[State ID Updated]],"Not Found",0)</f>
        <v>R1013</v>
      </c>
    </row>
    <row r="1486" spans="1:17" x14ac:dyDescent="0.3">
      <c r="A1486" s="13" t="s">
        <v>14</v>
      </c>
      <c r="B1486" t="str" cm="1">
        <f t="array" ref="B1486">_xlfn.XLOOKUP($A1486,CustomersName[[#All],[Customer ID]],CustomersName[[#All],[First Name]],"Not Found",0)</f>
        <v>hvan P</v>
      </c>
      <c r="C1486" cm="1">
        <f t="array" ref="C1486">_xlfn.XLOOKUP($A1486,MedExam_Table[[#Headers],[#Data],[Customer ID]],MedExam_Table[[#Headers],[#Data],[BMI]],"Not Found",0)</f>
        <v>17.600000000000001</v>
      </c>
      <c r="D1486" cm="1">
        <f t="array" ref="D1486">_xlfn.XLOOKUP($A1486,MedExam_Table[[#Headers],[#Data],[Customer ID]],MedExam_Table[[#Headers],[#Data],[HBA1C]],"Not Found",0)</f>
        <v>4.3899999999999997</v>
      </c>
      <c r="E1486" t="str" cm="1">
        <f t="array" ref="E1486">_xlfn.XLOOKUP($A1486,MedExam_Table[[#Headers],[#Data],[Customer ID]],MedExam_Table[[#Headers],[#Data],[Heart Issues Updated]],"Not Found",0)</f>
        <v>No</v>
      </c>
      <c r="F1486" t="str" cm="1">
        <f t="array" ref="F1486">_xlfn.XLOOKUP($A1486,MedExam_Table[[#Headers],[#Data],[Customer ID]],MedExam_Table[[#Headers],[#Data],[Any Transplants Update]],"Not Found",0)</f>
        <v>No</v>
      </c>
      <c r="G1486" t="str" cm="1">
        <f t="array" ref="G1486">_xlfn.XLOOKUP($A1486,MedExam_Table[[#Headers],[#Data],[Customer ID]],MedExam_Table[[#Headers],[#Data],[Cancer history]],"Not Found",0)</f>
        <v>No</v>
      </c>
      <c r="H1486" cm="1">
        <f t="array" ref="H1486">_xlfn.XLOOKUP($A1486,MedExam_Table[[#Headers],[#Data],[Customer ID]],MedExam_Table[[#Headers],[#Data],[NumberOfMajorSurgeries_updated]],"Not Found",0)</f>
        <v>1</v>
      </c>
      <c r="I1486" t="str" cm="1">
        <f t="array" ref="I1486">_xlfn.XLOOKUP($A1486,MedExam_Table[[#Headers],[#Data],[Customer ID]],MedExam_Table[[#Headers],[#Data],[Smoker Updated]],"Not Found",0)</f>
        <v>No</v>
      </c>
      <c r="J1486" t="str" cm="1">
        <f t="array" ref="J1486">_xlfn.XLOOKUP($A1486,MedExam_Table[[#Headers],[#Data],[Customer ID]],MedExam_Table[[#Headers],[#Data],[Weight Status]],"Not Found",0)</f>
        <v>Underweight</v>
      </c>
      <c r="K1486" t="str" cm="1">
        <f t="array" ref="K1486">_xlfn.XLOOKUP($A1486,MedExam_Table[[#Headers],[#Data],[Customer ID]],MedExam_Table[[#Headers],[#Data],[Diabetes Status]],"Not Found",0)</f>
        <v>Normal</v>
      </c>
      <c r="L1486" cm="1">
        <f t="array" ref="L1486">_xlfn.XLOOKUP($A1486,Hospitalisation_table[[#All],[Customer ID]],Hospitalisation_table[[#All],[Customer Age]],"Not Found",0)</f>
        <v>30</v>
      </c>
      <c r="M1486" t="str" cm="1">
        <f t="array" ref="M1486">_xlfn.XLOOKUP($A1486,Hospitalisation_table[[#All],[Customer ID]],Hospitalisation_table[[#All],[Date of Birth]],"Not Found",0)</f>
        <v>30-Nov-1992</v>
      </c>
      <c r="N1486" s="22" cm="1">
        <f t="array" ref="N1486">_xlfn.XLOOKUP($A1486,Hospitalisation_table[[#All],[Customer ID]],Hospitalisation_table[[#All],[charges]],"Not Found",0)</f>
        <v>570.62</v>
      </c>
      <c r="O1486" t="str" cm="1">
        <f t="array" ref="O1486">_xlfn.XLOOKUP($A1486,Hospitalisation_table[[#All],[Customer ID]],Hospitalisation_table[[#All],[Hospital tier_Updated]],"Not Found",0)</f>
        <v>tier - 2</v>
      </c>
      <c r="P1486" t="str" cm="1">
        <f t="array" ref="P1486">_xlfn.XLOOKUP($A1486,Hospitalisation_table[[#All],[Customer ID]],Hospitalisation_table[[#All],[City tier_updated]],"Not Found",0)</f>
        <v>tier - 1</v>
      </c>
      <c r="Q1486" t="str" cm="1">
        <f t="array" ref="Q1486">_xlfn.XLOOKUP($A1486,Hospitalisation_table[[#All],[Customer ID]],Hospitalisation_table[[#All],[State ID Updated]],"Not Found",0)</f>
        <v>R1013</v>
      </c>
    </row>
    <row r="1487" spans="1:17" x14ac:dyDescent="0.3">
      <c r="A1487" s="14" t="s">
        <v>9</v>
      </c>
      <c r="B1487" t="str" cm="1">
        <f t="array" ref="B1487">_xlfn.XLOOKUP($A1487,CustomersName[[#All],[Customer ID]],CustomersName[[#All],[First Name]],"Not Found",0)</f>
        <v>Aarhn K</v>
      </c>
      <c r="C1487" cm="1">
        <f t="array" ref="C1487">_xlfn.XLOOKUP($A1487,MedExam_Table[[#Headers],[#Data],[Customer ID]],MedExam_Table[[#Headers],[#Data],[BMI]],"Not Found",0)</f>
        <v>17.579999999999998</v>
      </c>
      <c r="D1487" cm="1">
        <f t="array" ref="D1487">_xlfn.XLOOKUP($A1487,MedExam_Table[[#Headers],[#Data],[Customer ID]],MedExam_Table[[#Headers],[#Data],[HBA1C]],"Not Found",0)</f>
        <v>4.51</v>
      </c>
      <c r="E1487" t="str" cm="1">
        <f t="array" ref="E1487">_xlfn.XLOOKUP($A1487,MedExam_Table[[#Headers],[#Data],[Customer ID]],MedExam_Table[[#Headers],[#Data],[Heart Issues Updated]],"Not Found",0)</f>
        <v>No</v>
      </c>
      <c r="F1487" t="str" cm="1">
        <f t="array" ref="F1487">_xlfn.XLOOKUP($A1487,MedExam_Table[[#Headers],[#Data],[Customer ID]],MedExam_Table[[#Headers],[#Data],[Any Transplants Update]],"Not Found",0)</f>
        <v>No</v>
      </c>
      <c r="G1487" t="str" cm="1">
        <f t="array" ref="G1487">_xlfn.XLOOKUP($A1487,MedExam_Table[[#Headers],[#Data],[Customer ID]],MedExam_Table[[#Headers],[#Data],[Cancer history]],"Not Found",0)</f>
        <v>No</v>
      </c>
      <c r="H1487" cm="1">
        <f t="array" ref="H1487">_xlfn.XLOOKUP($A1487,MedExam_Table[[#Headers],[#Data],[Customer ID]],MedExam_Table[[#Headers],[#Data],[NumberOfMajorSurgeries_updated]],"Not Found",0)</f>
        <v>1</v>
      </c>
      <c r="I1487" t="str" cm="1">
        <f t="array" ref="I1487">_xlfn.XLOOKUP($A1487,MedExam_Table[[#Headers],[#Data],[Customer ID]],MedExam_Table[[#Headers],[#Data],[Smoker Updated]],"Not Found",0)</f>
        <v>No</v>
      </c>
      <c r="J1487" t="str" cm="1">
        <f t="array" ref="J1487">_xlfn.XLOOKUP($A1487,MedExam_Table[[#Headers],[#Data],[Customer ID]],MedExam_Table[[#Headers],[#Data],[Weight Status]],"Not Found",0)</f>
        <v>Underweight</v>
      </c>
      <c r="K1487" t="str" cm="1">
        <f t="array" ref="K1487">_xlfn.XLOOKUP($A1487,MedExam_Table[[#Headers],[#Data],[Customer ID]],MedExam_Table[[#Headers],[#Data],[Diabetes Status]],"Not Found",0)</f>
        <v>Normal</v>
      </c>
      <c r="L1487" cm="1">
        <f t="array" ref="L1487">_xlfn.XLOOKUP($A1487,Hospitalisation_table[[#All],[Customer ID]],Hospitalisation_table[[#All],[Customer Age]],"Not Found",0)</f>
        <v>30</v>
      </c>
      <c r="M1487" t="str" cm="1">
        <f t="array" ref="M1487">_xlfn.XLOOKUP($A1487,Hospitalisation_table[[#All],[Customer ID]],Hospitalisation_table[[#All],[Date of Birth]],"Not Found",0)</f>
        <v>9-Jul-1992</v>
      </c>
      <c r="N1487" s="22" cm="1">
        <f t="array" ref="N1487">_xlfn.XLOOKUP($A1487,Hospitalisation_table[[#All],[Customer ID]],Hospitalisation_table[[#All],[charges]],"Not Found",0)</f>
        <v>563.84</v>
      </c>
      <c r="O1487" t="str" cm="1">
        <f t="array" ref="O1487">_xlfn.XLOOKUP($A1487,Hospitalisation_table[[#All],[Customer ID]],Hospitalisation_table[[#All],[Hospital tier_Updated]],"Not Found",0)</f>
        <v>tier - 2</v>
      </c>
      <c r="P1487" t="str" cm="1">
        <f t="array" ref="P1487">_xlfn.XLOOKUP($A1487,Hospitalisation_table[[#All],[Customer ID]],Hospitalisation_table[[#All],[City tier_updated]],"Not Found",0)</f>
        <v>tier - 3</v>
      </c>
      <c r="Q1487" t="str" cm="1">
        <f t="array" ref="Q1487">_xlfn.XLOOKUP($A1487,Hospitalisation_table[[#All],[Customer ID]],Hospitalisation_table[[#All],[State ID Updated]],"Not Found",0)</f>
        <v>R1013</v>
      </c>
    </row>
    <row r="1488" spans="1:17" x14ac:dyDescent="0.3">
      <c r="A1488" s="13" t="s">
        <v>2139</v>
      </c>
      <c r="B1488" t="str" cm="1">
        <f t="array" ref="B1488">_xlfn.XLOOKUP($A1488,CustomersName[[#All],[Customer ID]],CustomersName[[#All],[First Name]],"Not Found",0)</f>
        <v>Briah M.</v>
      </c>
      <c r="C1488" cm="1">
        <f t="array" ref="C1488">_xlfn.XLOOKUP($A1488,MedExam_Table[[#Headers],[#Data],[Customer ID]],MedExam_Table[[#Headers],[#Data],[BMI]],"Not Found",0)</f>
        <v>31.68</v>
      </c>
      <c r="D1488" cm="1">
        <f t="array" ref="D1488">_xlfn.XLOOKUP($A1488,MedExam_Table[[#Headers],[#Data],[Customer ID]],MedExam_Table[[#Headers],[#Data],[HBA1C]],"Not Found",0)</f>
        <v>4.4000000000000004</v>
      </c>
      <c r="E1488" t="str" cm="1">
        <f t="array" ref="E1488">_xlfn.XLOOKUP($A1488,MedExam_Table[[#Headers],[#Data],[Customer ID]],MedExam_Table[[#Headers],[#Data],[Heart Issues Updated]],"Not Found",0)</f>
        <v>No</v>
      </c>
      <c r="F1488" t="str" cm="1">
        <f t="array" ref="F1488">_xlfn.XLOOKUP($A1488,MedExam_Table[[#Headers],[#Data],[Customer ID]],MedExam_Table[[#Headers],[#Data],[Any Transplants Update]],"Not Found",0)</f>
        <v>No</v>
      </c>
      <c r="G1488" t="str" cm="1">
        <f t="array" ref="G1488">_xlfn.XLOOKUP($A1488,MedExam_Table[[#Headers],[#Data],[Customer ID]],MedExam_Table[[#Headers],[#Data],[Cancer history]],"Not Found",0)</f>
        <v>No</v>
      </c>
      <c r="H1488" cm="1">
        <f t="array" ref="H1488">_xlfn.XLOOKUP($A1488,MedExam_Table[[#Headers],[#Data],[Customer ID]],MedExam_Table[[#Headers],[#Data],[NumberOfMajorSurgeries_updated]],"Not Found",0)</f>
        <v>0</v>
      </c>
      <c r="I1488" t="str" cm="1">
        <f t="array" ref="I1488">_xlfn.XLOOKUP($A1488,MedExam_Table[[#Headers],[#Data],[Customer ID]],MedExam_Table[[#Headers],[#Data],[Smoker Updated]],"Not Found",0)</f>
        <v>Yes</v>
      </c>
      <c r="J1488" t="str" cm="1">
        <f t="array" ref="J1488">_xlfn.XLOOKUP($A1488,MedExam_Table[[#Headers],[#Data],[Customer ID]],MedExam_Table[[#Headers],[#Data],[Weight Status]],"Not Found",0)</f>
        <v>Obesity</v>
      </c>
      <c r="K1488" t="str" cm="1">
        <f t="array" ref="K1488">_xlfn.XLOOKUP($A1488,MedExam_Table[[#Headers],[#Data],[Customer ID]],MedExam_Table[[#Headers],[#Data],[Diabetes Status]],"Not Found",0)</f>
        <v>Normal</v>
      </c>
      <c r="L1488" cm="1">
        <f t="array" ref="L1488">_xlfn.XLOOKUP($A1488,Hospitalisation_table[[#All],[Customer ID]],Hospitalisation_table[[#All],[Customer Age]],"Not Found",0)</f>
        <v>28</v>
      </c>
      <c r="M1488" t="str" cm="1">
        <f t="array" ref="M1488">_xlfn.XLOOKUP($A1488,Hospitalisation_table[[#All],[Customer ID]],Hospitalisation_table[[#All],[Date of Birth]],"Not Found",0)</f>
        <v>7-Jul-1994</v>
      </c>
      <c r="N1488" s="22" cm="1">
        <f t="array" ref="N1488">_xlfn.XLOOKUP($A1488,Hospitalisation_table[[#All],[Customer ID]],Hospitalisation_table[[#All],[charges]],"Not Found",0)</f>
        <v>34672.15</v>
      </c>
      <c r="O1488" t="str" cm="1">
        <f t="array" ref="O1488">_xlfn.XLOOKUP($A1488,Hospitalisation_table[[#All],[Customer ID]],Hospitalisation_table[[#All],[Hospital tier_Updated]],"Not Found",0)</f>
        <v>tier - 1</v>
      </c>
      <c r="P1488" t="str" cm="1">
        <f t="array" ref="P1488">_xlfn.XLOOKUP($A1488,Hospitalisation_table[[#All],[Customer ID]],Hospitalisation_table[[#All],[City tier_updated]],"Not Found",0)</f>
        <v>tier - 3</v>
      </c>
      <c r="Q1488" t="str" cm="1">
        <f t="array" ref="Q1488">_xlfn.XLOOKUP($A1488,Hospitalisation_table[[#All],[Customer ID]],Hospitalisation_table[[#All],[State ID Updated]],"Not Found",0)</f>
        <v>R1013</v>
      </c>
    </row>
    <row r="1489" spans="1:17" x14ac:dyDescent="0.3">
      <c r="A1489" s="14" t="s">
        <v>2138</v>
      </c>
      <c r="B1489" t="str" cm="1">
        <f t="array" ref="B1489">_xlfn.XLOOKUP($A1489,CustomersName[[#All],[Customer ID]],CustomersName[[#All],[First Name]],"Not Found",0)</f>
        <v>Jeremy</v>
      </c>
      <c r="C1489" cm="1">
        <f t="array" ref="C1489">_xlfn.XLOOKUP($A1489,MedExam_Table[[#Headers],[#Data],[Customer ID]],MedExam_Table[[#Headers],[#Data],[BMI]],"Not Found",0)</f>
        <v>33.534999999999997</v>
      </c>
      <c r="D1489" cm="1">
        <f t="array" ref="D1489">_xlfn.XLOOKUP($A1489,MedExam_Table[[#Headers],[#Data],[Customer ID]],MedExam_Table[[#Headers],[#Data],[HBA1C]],"Not Found",0)</f>
        <v>6.23</v>
      </c>
      <c r="E1489" t="str" cm="1">
        <f t="array" ref="E1489">_xlfn.XLOOKUP($A1489,MedExam_Table[[#Headers],[#Data],[Customer ID]],MedExam_Table[[#Headers],[#Data],[Heart Issues Updated]],"Not Found",0)</f>
        <v>No</v>
      </c>
      <c r="F1489" t="str" cm="1">
        <f t="array" ref="F1489">_xlfn.XLOOKUP($A1489,MedExam_Table[[#Headers],[#Data],[Customer ID]],MedExam_Table[[#Headers],[#Data],[Any Transplants Update]],"Not Found",0)</f>
        <v>Yes</v>
      </c>
      <c r="G1489" t="str" cm="1">
        <f t="array" ref="G1489">_xlfn.XLOOKUP($A1489,MedExam_Table[[#Headers],[#Data],[Customer ID]],MedExam_Table[[#Headers],[#Data],[Cancer history]],"Not Found",0)</f>
        <v>No</v>
      </c>
      <c r="H1489" cm="1">
        <f t="array" ref="H1489">_xlfn.XLOOKUP($A1489,MedExam_Table[[#Headers],[#Data],[Customer ID]],MedExam_Table[[#Headers],[#Data],[NumberOfMajorSurgeries_updated]],"Not Found",0)</f>
        <v>1</v>
      </c>
      <c r="I1489" t="str" cm="1">
        <f t="array" ref="I1489">_xlfn.XLOOKUP($A1489,MedExam_Table[[#Headers],[#Data],[Customer ID]],MedExam_Table[[#Headers],[#Data],[Smoker Updated]],"Not Found",0)</f>
        <v>Yes</v>
      </c>
      <c r="J1489" t="str" cm="1">
        <f t="array" ref="J1489">_xlfn.XLOOKUP($A1489,MedExam_Table[[#Headers],[#Data],[Customer ID]],MedExam_Table[[#Headers],[#Data],[Weight Status]],"Not Found",0)</f>
        <v>Obesity</v>
      </c>
      <c r="K1489" t="str" cm="1">
        <f t="array" ref="K1489">_xlfn.XLOOKUP($A1489,MedExam_Table[[#Headers],[#Data],[Customer ID]],MedExam_Table[[#Headers],[#Data],[Diabetes Status]],"Not Found",0)</f>
        <v>Prediabetes</v>
      </c>
      <c r="L1489" cm="1">
        <f t="array" ref="L1489">_xlfn.XLOOKUP($A1489,Hospitalisation_table[[#All],[Customer ID]],Hospitalisation_table[[#All],[Customer Age]],"Not Found",0)</f>
        <v>18</v>
      </c>
      <c r="M1489" t="str" cm="1">
        <f t="array" ref="M1489">_xlfn.XLOOKUP($A1489,Hospitalisation_table[[#All],[Customer ID]],Hospitalisation_table[[#All],[Date of Birth]],"Not Found",0)</f>
        <v>9-Oct-2004</v>
      </c>
      <c r="N1489" s="22" cm="1">
        <f t="array" ref="N1489">_xlfn.XLOOKUP($A1489,Hospitalisation_table[[#All],[Customer ID]],Hospitalisation_table[[#All],[charges]],"Not Found",0)</f>
        <v>34617.839999999997</v>
      </c>
      <c r="O1489" t="str" cm="1">
        <f t="array" ref="O1489">_xlfn.XLOOKUP($A1489,Hospitalisation_table[[#All],[Customer ID]],Hospitalisation_table[[#All],[Hospital tier_Updated]],"Not Found",0)</f>
        <v>tier - 1</v>
      </c>
      <c r="P1489" t="str" cm="1">
        <f t="array" ref="P1489">_xlfn.XLOOKUP($A1489,Hospitalisation_table[[#All],[Customer ID]],Hospitalisation_table[[#All],[City tier_updated]],"Not Found",0)</f>
        <v>tier - 3</v>
      </c>
      <c r="Q1489" t="str" cm="1">
        <f t="array" ref="Q1489">_xlfn.XLOOKUP($A1489,Hospitalisation_table[[#All],[Customer ID]],Hospitalisation_table[[#All],[State ID Updated]],"Not Found",0)</f>
        <v>R1016</v>
      </c>
    </row>
    <row r="1490" spans="1:17" x14ac:dyDescent="0.3">
      <c r="A1490" s="13" t="s">
        <v>2137</v>
      </c>
      <c r="B1490" t="str" cm="1">
        <f t="array" ref="B1490">_xlfn.XLOOKUP($A1490,CustomersName[[#All],[Customer ID]],CustomersName[[#All],[First Name]],"Not Found",0)</f>
        <v>Susannah</v>
      </c>
      <c r="C1490" cm="1">
        <f t="array" ref="C1490">_xlfn.XLOOKUP($A1490,MedExam_Table[[#Headers],[#Data],[Customer ID]],MedExam_Table[[#Headers],[#Data],[BMI]],"Not Found",0)</f>
        <v>31.92</v>
      </c>
      <c r="D1490" cm="1">
        <f t="array" ref="D1490">_xlfn.XLOOKUP($A1490,MedExam_Table[[#Headers],[#Data],[Customer ID]],MedExam_Table[[#Headers],[#Data],[HBA1C]],"Not Found",0)</f>
        <v>5.33</v>
      </c>
      <c r="E1490" t="str" cm="1">
        <f t="array" ref="E1490">_xlfn.XLOOKUP($A1490,MedExam_Table[[#Headers],[#Data],[Customer ID]],MedExam_Table[[#Headers],[#Data],[Heart Issues Updated]],"Not Found",0)</f>
        <v>Yes</v>
      </c>
      <c r="F1490" t="str" cm="1">
        <f t="array" ref="F1490">_xlfn.XLOOKUP($A1490,MedExam_Table[[#Headers],[#Data],[Customer ID]],MedExam_Table[[#Headers],[#Data],[Any Transplants Update]],"Not Found",0)</f>
        <v>No</v>
      </c>
      <c r="G1490" t="str" cm="1">
        <f t="array" ref="G1490">_xlfn.XLOOKUP($A1490,MedExam_Table[[#Headers],[#Data],[Customer ID]],MedExam_Table[[#Headers],[#Data],[Cancer history]],"Not Found",0)</f>
        <v>No</v>
      </c>
      <c r="H1490" cm="1">
        <f t="array" ref="H1490">_xlfn.XLOOKUP($A1490,MedExam_Table[[#Headers],[#Data],[Customer ID]],MedExam_Table[[#Headers],[#Data],[NumberOfMajorSurgeries_updated]],"Not Found",0)</f>
        <v>0</v>
      </c>
      <c r="I1490" t="str" cm="1">
        <f t="array" ref="I1490">_xlfn.XLOOKUP($A1490,MedExam_Table[[#Headers],[#Data],[Customer ID]],MedExam_Table[[#Headers],[#Data],[Smoker Updated]],"Not Found",0)</f>
        <v>Yes</v>
      </c>
      <c r="J1490" t="str" cm="1">
        <f t="array" ref="J1490">_xlfn.XLOOKUP($A1490,MedExam_Table[[#Headers],[#Data],[Customer ID]],MedExam_Table[[#Headers],[#Data],[Weight Status]],"Not Found",0)</f>
        <v>Obesity</v>
      </c>
      <c r="K1490" t="str" cm="1">
        <f t="array" ref="K1490">_xlfn.XLOOKUP($A1490,MedExam_Table[[#Headers],[#Data],[Customer ID]],MedExam_Table[[#Headers],[#Data],[Diabetes Status]],"Not Found",0)</f>
        <v>Normal</v>
      </c>
      <c r="L1490" cm="1">
        <f t="array" ref="L1490">_xlfn.XLOOKUP($A1490,Hospitalisation_table[[#All],[Customer ID]],Hospitalisation_table[[#All],[Customer Age]],"Not Found",0)</f>
        <v>46</v>
      </c>
      <c r="M1490" t="str" cm="1">
        <f t="array" ref="M1490">_xlfn.XLOOKUP($A1490,Hospitalisation_table[[#All],[Customer ID]],Hospitalisation_table[[#All],[Date of Birth]],"Not Found",0)</f>
        <v>25-Nov-1976</v>
      </c>
      <c r="N1490" s="22" cm="1">
        <f t="array" ref="N1490">_xlfn.XLOOKUP($A1490,Hospitalisation_table[[#All],[Customer ID]],Hospitalisation_table[[#All],[charges]],"Not Found",0)</f>
        <v>34543.39</v>
      </c>
      <c r="O1490" t="str" cm="1">
        <f t="array" ref="O1490">_xlfn.XLOOKUP($A1490,Hospitalisation_table[[#All],[Customer ID]],Hospitalisation_table[[#All],[Hospital tier_Updated]],"Not Found",0)</f>
        <v>tier - 2</v>
      </c>
      <c r="P1490" t="str" cm="1">
        <f t="array" ref="P1490">_xlfn.XLOOKUP($A1490,Hospitalisation_table[[#All],[Customer ID]],Hospitalisation_table[[#All],[City tier_updated]],"Not Found",0)</f>
        <v>tier - 3</v>
      </c>
      <c r="Q1490" t="str" cm="1">
        <f t="array" ref="Q1490">_xlfn.XLOOKUP($A1490,Hospitalisation_table[[#All],[Customer ID]],Hospitalisation_table[[#All],[State ID Updated]],"Not Found",0)</f>
        <v>R1011</v>
      </c>
    </row>
    <row r="1491" spans="1:17" x14ac:dyDescent="0.3">
      <c r="A1491" s="14" t="s">
        <v>2136</v>
      </c>
      <c r="B1491" t="str" cm="1">
        <f t="array" ref="B1491">_xlfn.XLOOKUP($A1491,CustomersName[[#All],[Customer ID]],CustomersName[[#All],[First Name]],"Not Found",0)</f>
        <v>Randy</v>
      </c>
      <c r="C1491" cm="1">
        <f t="array" ref="C1491">_xlfn.XLOOKUP($A1491,MedExam_Table[[#Headers],[#Data],[Customer ID]],MedExam_Table[[#Headers],[#Data],[BMI]],"Not Found",0)</f>
        <v>32.700000000000003</v>
      </c>
      <c r="D1491" cm="1">
        <f t="array" ref="D1491">_xlfn.XLOOKUP($A1491,MedExam_Table[[#Headers],[#Data],[Customer ID]],MedExam_Table[[#Headers],[#Data],[HBA1C]],"Not Found",0)</f>
        <v>4.09</v>
      </c>
      <c r="E1491" t="str" cm="1">
        <f t="array" ref="E1491">_xlfn.XLOOKUP($A1491,MedExam_Table[[#Headers],[#Data],[Customer ID]],MedExam_Table[[#Headers],[#Data],[Heart Issues Updated]],"Not Found",0)</f>
        <v>No</v>
      </c>
      <c r="F1491" t="str" cm="1">
        <f t="array" ref="F1491">_xlfn.XLOOKUP($A1491,MedExam_Table[[#Headers],[#Data],[Customer ID]],MedExam_Table[[#Headers],[#Data],[Any Transplants Update]],"Not Found",0)</f>
        <v>No</v>
      </c>
      <c r="G1491" t="str" cm="1">
        <f t="array" ref="G1491">_xlfn.XLOOKUP($A1491,MedExam_Table[[#Headers],[#Data],[Customer ID]],MedExam_Table[[#Headers],[#Data],[Cancer history]],"Not Found",0)</f>
        <v>No</v>
      </c>
      <c r="H1491" cm="1">
        <f t="array" ref="H1491">_xlfn.XLOOKUP($A1491,MedExam_Table[[#Headers],[#Data],[Customer ID]],MedExam_Table[[#Headers],[#Data],[NumberOfMajorSurgeries_updated]],"Not Found",0)</f>
        <v>1</v>
      </c>
      <c r="I1491" t="str" cm="1">
        <f t="array" ref="I1491">_xlfn.XLOOKUP($A1491,MedExam_Table[[#Headers],[#Data],[Customer ID]],MedExam_Table[[#Headers],[#Data],[Smoker Updated]],"Not Found",0)</f>
        <v>Yes</v>
      </c>
      <c r="J1491" t="str" cm="1">
        <f t="array" ref="J1491">_xlfn.XLOOKUP($A1491,MedExam_Table[[#Headers],[#Data],[Customer ID]],MedExam_Table[[#Headers],[#Data],[Weight Status]],"Not Found",0)</f>
        <v>Obesity</v>
      </c>
      <c r="K1491" t="str" cm="1">
        <f t="array" ref="K1491">_xlfn.XLOOKUP($A1491,MedExam_Table[[#Headers],[#Data],[Customer ID]],MedExam_Table[[#Headers],[#Data],[Diabetes Status]],"Not Found",0)</f>
        <v>Normal</v>
      </c>
      <c r="L1491" cm="1">
        <f t="array" ref="L1491">_xlfn.XLOOKUP($A1491,Hospitalisation_table[[#All],[Customer ID]],Hospitalisation_table[[#All],[Customer Age]],"Not Found",0)</f>
        <v>24</v>
      </c>
      <c r="M1491" t="str" cm="1">
        <f t="array" ref="M1491">_xlfn.XLOOKUP($A1491,Hospitalisation_table[[#All],[Customer ID]],Hospitalisation_table[[#All],[Date of Birth]],"Not Found",0)</f>
        <v>24-Jun-1998</v>
      </c>
      <c r="N1491" s="22" cm="1">
        <f t="array" ref="N1491">_xlfn.XLOOKUP($A1491,Hospitalisation_table[[#All],[Customer ID]],Hospitalisation_table[[#All],[charges]],"Not Found",0)</f>
        <v>34472.839999999997</v>
      </c>
      <c r="O1491" t="str" cm="1">
        <f t="array" ref="O1491">_xlfn.XLOOKUP($A1491,Hospitalisation_table[[#All],[Customer ID]],Hospitalisation_table[[#All],[Hospital tier_Updated]],"Not Found",0)</f>
        <v>tier - 1</v>
      </c>
      <c r="P1491" t="str" cm="1">
        <f t="array" ref="P1491">_xlfn.XLOOKUP($A1491,Hospitalisation_table[[#All],[Customer ID]],Hospitalisation_table[[#All],[City tier_updated]],"Not Found",0)</f>
        <v>tier - 3</v>
      </c>
      <c r="Q1491" t="str" cm="1">
        <f t="array" ref="Q1491">_xlfn.XLOOKUP($A1491,Hospitalisation_table[[#All],[Customer ID]],Hospitalisation_table[[#All],[State ID Updated]],"Not Found",0)</f>
        <v>R1011</v>
      </c>
    </row>
    <row r="1492" spans="1:17" x14ac:dyDescent="0.3">
      <c r="A1492" s="13" t="s">
        <v>2135</v>
      </c>
      <c r="B1492" t="str" cm="1">
        <f t="array" ref="B1492">_xlfn.XLOOKUP($A1492,CustomersName[[#All],[Customer ID]],CustomersName[[#All],[First Name]],"Not Found",0)</f>
        <v>Leslie</v>
      </c>
      <c r="C1492" cm="1">
        <f t="array" ref="C1492">_xlfn.XLOOKUP($A1492,MedExam_Table[[#Headers],[#Data],[Customer ID]],MedExam_Table[[#Headers],[#Data],[BMI]],"Not Found",0)</f>
        <v>41.25</v>
      </c>
      <c r="D1492" cm="1">
        <f t="array" ref="D1492">_xlfn.XLOOKUP($A1492,MedExam_Table[[#Headers],[#Data],[Customer ID]],MedExam_Table[[#Headers],[#Data],[HBA1C]],"Not Found",0)</f>
        <v>5.19</v>
      </c>
      <c r="E1492" t="str" cm="1">
        <f t="array" ref="E1492">_xlfn.XLOOKUP($A1492,MedExam_Table[[#Headers],[#Data],[Customer ID]],MedExam_Table[[#Headers],[#Data],[Heart Issues Updated]],"Not Found",0)</f>
        <v>No</v>
      </c>
      <c r="F1492" t="str" cm="1">
        <f t="array" ref="F1492">_xlfn.XLOOKUP($A1492,MedExam_Table[[#Headers],[#Data],[Customer ID]],MedExam_Table[[#Headers],[#Data],[Any Transplants Update]],"Not Found",0)</f>
        <v>No</v>
      </c>
      <c r="G1492" t="str" cm="1">
        <f t="array" ref="G1492">_xlfn.XLOOKUP($A1492,MedExam_Table[[#Headers],[#Data],[Customer ID]],MedExam_Table[[#Headers],[#Data],[Cancer history]],"Not Found",0)</f>
        <v>No</v>
      </c>
      <c r="H1492" cm="1">
        <f t="array" ref="H1492">_xlfn.XLOOKUP($A1492,MedExam_Table[[#Headers],[#Data],[Customer ID]],MedExam_Table[[#Headers],[#Data],[NumberOfMajorSurgeries_updated]],"Not Found",0)</f>
        <v>0</v>
      </c>
      <c r="I1492" t="str" cm="1">
        <f t="array" ref="I1492">_xlfn.XLOOKUP($A1492,MedExam_Table[[#Headers],[#Data],[Customer ID]],MedExam_Table[[#Headers],[#Data],[Smoker Updated]],"Not Found",0)</f>
        <v>Yes</v>
      </c>
      <c r="J1492" t="str" cm="1">
        <f t="array" ref="J1492">_xlfn.XLOOKUP($A1492,MedExam_Table[[#Headers],[#Data],[Customer ID]],MedExam_Table[[#Headers],[#Data],[Weight Status]],"Not Found",0)</f>
        <v>Obesity</v>
      </c>
      <c r="K1492" t="str" cm="1">
        <f t="array" ref="K1492">_xlfn.XLOOKUP($A1492,MedExam_Table[[#Headers],[#Data],[Customer ID]],MedExam_Table[[#Headers],[#Data],[Diabetes Status]],"Not Found",0)</f>
        <v>Normal</v>
      </c>
      <c r="L1492" cm="1">
        <f t="array" ref="L1492">_xlfn.XLOOKUP($A1492,Hospitalisation_table[[#All],[Customer ID]],Hospitalisation_table[[#All],[Customer Age]],"Not Found",0)</f>
        <v>32</v>
      </c>
      <c r="M1492" t="str" cm="1">
        <f t="array" ref="M1492">_xlfn.XLOOKUP($A1492,Hospitalisation_table[[#All],[Customer ID]],Hospitalisation_table[[#All],[Date of Birth]],"Not Found",0)</f>
        <v>24-Sep-1990</v>
      </c>
      <c r="N1492" s="22" cm="1">
        <f t="array" ref="N1492">_xlfn.XLOOKUP($A1492,Hospitalisation_table[[#All],[Customer ID]],Hospitalisation_table[[#All],[charges]],"Not Found",0)</f>
        <v>34456.269999999997</v>
      </c>
      <c r="O1492" t="str" cm="1">
        <f t="array" ref="O1492">_xlfn.XLOOKUP($A1492,Hospitalisation_table[[#All],[Customer ID]],Hospitalisation_table[[#All],[Hospital tier_Updated]],"Not Found",0)</f>
        <v>tier - 1</v>
      </c>
      <c r="P1492" t="str" cm="1">
        <f t="array" ref="P1492">_xlfn.XLOOKUP($A1492,Hospitalisation_table[[#All],[Customer ID]],Hospitalisation_table[[#All],[City tier_updated]],"Not Found",0)</f>
        <v>tier - 2</v>
      </c>
      <c r="Q1492" t="str" cm="1">
        <f t="array" ref="Q1492">_xlfn.XLOOKUP($A1492,Hospitalisation_table[[#All],[Customer ID]],Hospitalisation_table[[#All],[State ID Updated]],"Not Found",0)</f>
        <v>R1011</v>
      </c>
    </row>
    <row r="1493" spans="1:17" x14ac:dyDescent="0.3">
      <c r="A1493" s="14" t="s">
        <v>2134</v>
      </c>
      <c r="B1493" t="str" cm="1">
        <f t="array" ref="B1493">_xlfn.XLOOKUP($A1493,CustomersName[[#All],[Customer ID]],CustomersName[[#All],[First Name]],"Not Found",0)</f>
        <v>Bhittany L.</v>
      </c>
      <c r="C1493" cm="1">
        <f t="array" ref="C1493">_xlfn.XLOOKUP($A1493,MedExam_Table[[#Headers],[#Data],[Customer ID]],MedExam_Table[[#Headers],[#Data],[BMI]],"Not Found",0)</f>
        <v>33.11</v>
      </c>
      <c r="D1493" cm="1">
        <f t="array" ref="D1493">_xlfn.XLOOKUP($A1493,MedExam_Table[[#Headers],[#Data],[Customer ID]],MedExam_Table[[#Headers],[#Data],[HBA1C]],"Not Found",0)</f>
        <v>4.12</v>
      </c>
      <c r="E1493" t="str" cm="1">
        <f t="array" ref="E1493">_xlfn.XLOOKUP($A1493,MedExam_Table[[#Headers],[#Data],[Customer ID]],MedExam_Table[[#Headers],[#Data],[Heart Issues Updated]],"Not Found",0)</f>
        <v>No</v>
      </c>
      <c r="F1493" t="str" cm="1">
        <f t="array" ref="F1493">_xlfn.XLOOKUP($A1493,MedExam_Table[[#Headers],[#Data],[Customer ID]],MedExam_Table[[#Headers],[#Data],[Any Transplants Update]],"Not Found",0)</f>
        <v>No</v>
      </c>
      <c r="G1493" t="str" cm="1">
        <f t="array" ref="G1493">_xlfn.XLOOKUP($A1493,MedExam_Table[[#Headers],[#Data],[Customer ID]],MedExam_Table[[#Headers],[#Data],[Cancer history]],"Not Found",0)</f>
        <v>Yes</v>
      </c>
      <c r="H1493" cm="1">
        <f t="array" ref="H1493">_xlfn.XLOOKUP($A1493,MedExam_Table[[#Headers],[#Data],[Customer ID]],MedExam_Table[[#Headers],[#Data],[NumberOfMajorSurgeries_updated]],"Not Found",0)</f>
        <v>1</v>
      </c>
      <c r="I1493" t="str" cm="1">
        <f t="array" ref="I1493">_xlfn.XLOOKUP($A1493,MedExam_Table[[#Headers],[#Data],[Customer ID]],MedExam_Table[[#Headers],[#Data],[Smoker Updated]],"Not Found",0)</f>
        <v>Yes</v>
      </c>
      <c r="J1493" t="str" cm="1">
        <f t="array" ref="J1493">_xlfn.XLOOKUP($A1493,MedExam_Table[[#Headers],[#Data],[Customer ID]],MedExam_Table[[#Headers],[#Data],[Weight Status]],"Not Found",0)</f>
        <v>Obesity</v>
      </c>
      <c r="K1493" t="str" cm="1">
        <f t="array" ref="K1493">_xlfn.XLOOKUP($A1493,MedExam_Table[[#Headers],[#Data],[Customer ID]],MedExam_Table[[#Headers],[#Data],[Diabetes Status]],"Not Found",0)</f>
        <v>Normal</v>
      </c>
      <c r="L1493" cm="1">
        <f t="array" ref="L1493">_xlfn.XLOOKUP($A1493,Hospitalisation_table[[#All],[Customer ID]],Hospitalisation_table[[#All],[Customer Age]],"Not Found",0)</f>
        <v>19</v>
      </c>
      <c r="M1493" t="str" cm="1">
        <f t="array" ref="M1493">_xlfn.XLOOKUP($A1493,Hospitalisation_table[[#All],[Customer ID]],Hospitalisation_table[[#All],[Date of Birth]],"Not Found",0)</f>
        <v>5-Oct-2003</v>
      </c>
      <c r="N1493" s="22" cm="1">
        <f t="array" ref="N1493">_xlfn.XLOOKUP($A1493,Hospitalisation_table[[#All],[Customer ID]],Hospitalisation_table[[#All],[charges]],"Not Found",0)</f>
        <v>34439.86</v>
      </c>
      <c r="O1493" t="str" cm="1">
        <f t="array" ref="O1493">_xlfn.XLOOKUP($A1493,Hospitalisation_table[[#All],[Customer ID]],Hospitalisation_table[[#All],[Hospital tier_Updated]],"Not Found",0)</f>
        <v>tier - 2</v>
      </c>
      <c r="P1493" t="str" cm="1">
        <f t="array" ref="P1493">_xlfn.XLOOKUP($A1493,Hospitalisation_table[[#All],[Customer ID]],Hospitalisation_table[[#All],[City tier_updated]],"Not Found",0)</f>
        <v>tier - 1</v>
      </c>
      <c r="Q1493" t="str" cm="1">
        <f t="array" ref="Q1493">_xlfn.XLOOKUP($A1493,Hospitalisation_table[[#All],[Customer ID]],Hospitalisation_table[[#All],[State ID Updated]],"Not Found",0)</f>
        <v>R1013</v>
      </c>
    </row>
    <row r="1494" spans="1:17" x14ac:dyDescent="0.3">
      <c r="A1494" s="13" t="s">
        <v>2349</v>
      </c>
      <c r="B1494" t="str" cm="1">
        <f t="array" ref="B1494">_xlfn.XLOOKUP($A1494,CustomersName[[#All],[Customer ID]],CustomersName[[#All],[First Name]],"Not Found",0)</f>
        <v>EhEric A.</v>
      </c>
      <c r="C1494" cm="1">
        <f t="array" ref="C1494">_xlfn.XLOOKUP($A1494,MedExam_Table[[#Headers],[#Data],[Customer ID]],MedExam_Table[[#Headers],[#Data],[BMI]],"Not Found",0)</f>
        <v>41.8</v>
      </c>
      <c r="D1494" cm="1">
        <f t="array" ref="D1494">_xlfn.XLOOKUP($A1494,MedExam_Table[[#Headers],[#Data],[Customer ID]],MedExam_Table[[#Headers],[#Data],[HBA1C]],"Not Found",0)</f>
        <v>7.89</v>
      </c>
      <c r="E1494" t="str" cm="1">
        <f t="array" ref="E1494">_xlfn.XLOOKUP($A1494,MedExam_Table[[#Headers],[#Data],[Customer ID]],MedExam_Table[[#Headers],[#Data],[Heart Issues Updated]],"Not Found",0)</f>
        <v>Yes</v>
      </c>
      <c r="F1494" t="str" cm="1">
        <f t="array" ref="F1494">_xlfn.XLOOKUP($A1494,MedExam_Table[[#Headers],[#Data],[Customer ID]],MedExam_Table[[#Headers],[#Data],[Any Transplants Update]],"Not Found",0)</f>
        <v>No</v>
      </c>
      <c r="G1494" t="str" cm="1">
        <f t="array" ref="G1494">_xlfn.XLOOKUP($A1494,MedExam_Table[[#Headers],[#Data],[Customer ID]],MedExam_Table[[#Headers],[#Data],[Cancer history]],"Not Found",0)</f>
        <v>No</v>
      </c>
      <c r="H1494" cm="1">
        <f t="array" ref="H1494">_xlfn.XLOOKUP($A1494,MedExam_Table[[#Headers],[#Data],[Customer ID]],MedExam_Table[[#Headers],[#Data],[NumberOfMajorSurgeries_updated]],"Not Found",0)</f>
        <v>2</v>
      </c>
      <c r="I1494" t="str" cm="1">
        <f t="array" ref="I1494">_xlfn.XLOOKUP($A1494,MedExam_Table[[#Headers],[#Data],[Customer ID]],MedExam_Table[[#Headers],[#Data],[Smoker Updated]],"Not Found",0)</f>
        <v>Yes</v>
      </c>
      <c r="J1494" t="str" cm="1">
        <f t="array" ref="J1494">_xlfn.XLOOKUP($A1494,MedExam_Table[[#Headers],[#Data],[Customer ID]],MedExam_Table[[#Headers],[#Data],[Weight Status]],"Not Found",0)</f>
        <v>Obesity</v>
      </c>
      <c r="K1494" t="str" cm="1">
        <f t="array" ref="K1494">_xlfn.XLOOKUP($A1494,MedExam_Table[[#Headers],[#Data],[Customer ID]],MedExam_Table[[#Headers],[#Data],[Diabetes Status]],"Not Found",0)</f>
        <v>Diabetes</v>
      </c>
      <c r="L1494" cm="1">
        <f t="array" ref="L1494">_xlfn.XLOOKUP($A1494,Hospitalisation_table[[#All],[Customer ID]],Hospitalisation_table[[#All],[Customer Age]],"Not Found",0)</f>
        <v>52</v>
      </c>
      <c r="M1494" t="str" cm="1">
        <f t="array" ref="M1494">_xlfn.XLOOKUP($A1494,Hospitalisation_table[[#All],[Customer ID]],Hospitalisation_table[[#All],[Date of Birth]],"Not Found",0)</f>
        <v>28-Dec-1970</v>
      </c>
      <c r="N1494" s="22" cm="1">
        <f t="array" ref="N1494">_xlfn.XLOOKUP($A1494,Hospitalisation_table[[#All],[Customer ID]],Hospitalisation_table[[#All],[charges]],"Not Found",0)</f>
        <v>47269.85</v>
      </c>
      <c r="O1494" t="str" cm="1">
        <f t="array" ref="O1494">_xlfn.XLOOKUP($A1494,Hospitalisation_table[[#All],[Customer ID]],Hospitalisation_table[[#All],[Hospital tier_Updated]],"Not Found",0)</f>
        <v>tier - 1</v>
      </c>
      <c r="P1494" t="str" cm="1">
        <f t="array" ref="P1494">_xlfn.XLOOKUP($A1494,Hospitalisation_table[[#All],[Customer ID]],Hospitalisation_table[[#All],[City tier_updated]],"Not Found",0)</f>
        <v>tier - 2</v>
      </c>
      <c r="Q1494" t="str" cm="1">
        <f t="array" ref="Q1494">_xlfn.XLOOKUP($A1494,Hospitalisation_table[[#All],[Customer ID]],Hospitalisation_table[[#All],[State ID Updated]],"Not Found",0)</f>
        <v>R1013</v>
      </c>
    </row>
    <row r="1495" spans="1:17" x14ac:dyDescent="0.3">
      <c r="A1495" s="14" t="s">
        <v>2133</v>
      </c>
      <c r="B1495" t="str" cm="1">
        <f t="array" ref="B1495">_xlfn.XLOOKUP($A1495,CustomersName[[#All],[Customer ID]],CustomersName[[#All],[First Name]],"Not Found",0)</f>
        <v>CashCassie J.</v>
      </c>
      <c r="C1495" cm="1">
        <f t="array" ref="C1495">_xlfn.XLOOKUP($A1495,MedExam_Table[[#Headers],[#Data],[Customer ID]],MedExam_Table[[#Headers],[#Data],[BMI]],"Not Found",0)</f>
        <v>36.159999999999997</v>
      </c>
      <c r="D1495" cm="1">
        <f t="array" ref="D1495">_xlfn.XLOOKUP($A1495,MedExam_Table[[#Headers],[#Data],[Customer ID]],MedExam_Table[[#Headers],[#Data],[HBA1C]],"Not Found",0)</f>
        <v>5.0999999999999996</v>
      </c>
      <c r="E1495" t="str" cm="1">
        <f t="array" ref="E1495">_xlfn.XLOOKUP($A1495,MedExam_Table[[#Headers],[#Data],[Customer ID]],MedExam_Table[[#Headers],[#Data],[Heart Issues Updated]],"Not Found",0)</f>
        <v>No</v>
      </c>
      <c r="F1495" t="str" cm="1">
        <f t="array" ref="F1495">_xlfn.XLOOKUP($A1495,MedExam_Table[[#Headers],[#Data],[Customer ID]],MedExam_Table[[#Headers],[#Data],[Any Transplants Update]],"Not Found",0)</f>
        <v>No</v>
      </c>
      <c r="G1495" t="str" cm="1">
        <f t="array" ref="G1495">_xlfn.XLOOKUP($A1495,MedExam_Table[[#Headers],[#Data],[Customer ID]],MedExam_Table[[#Headers],[#Data],[Cancer history]],"Not Found",0)</f>
        <v>No</v>
      </c>
      <c r="H1495" cm="1">
        <f t="array" ref="H1495">_xlfn.XLOOKUP($A1495,MedExam_Table[[#Headers],[#Data],[Customer ID]],MedExam_Table[[#Headers],[#Data],[NumberOfMajorSurgeries_updated]],"Not Found",0)</f>
        <v>1</v>
      </c>
      <c r="I1495" t="str" cm="1">
        <f t="array" ref="I1495">_xlfn.XLOOKUP($A1495,MedExam_Table[[#Headers],[#Data],[Customer ID]],MedExam_Table[[#Headers],[#Data],[Smoker Updated]],"Not Found",0)</f>
        <v>Yes</v>
      </c>
      <c r="J1495" t="str" cm="1">
        <f t="array" ref="J1495">_xlfn.XLOOKUP($A1495,MedExam_Table[[#Headers],[#Data],[Customer ID]],MedExam_Table[[#Headers],[#Data],[Weight Status]],"Not Found",0)</f>
        <v>Obesity</v>
      </c>
      <c r="K1495" t="str" cm="1">
        <f t="array" ref="K1495">_xlfn.XLOOKUP($A1495,MedExam_Table[[#Headers],[#Data],[Customer ID]],MedExam_Table[[#Headers],[#Data],[Diabetes Status]],"Not Found",0)</f>
        <v>Normal</v>
      </c>
      <c r="L1495" cm="1">
        <f t="array" ref="L1495">_xlfn.XLOOKUP($A1495,Hospitalisation_table[[#All],[Customer ID]],Hospitalisation_table[[#All],[Customer Age]],"Not Found",0)</f>
        <v>38</v>
      </c>
      <c r="M1495" t="str" cm="1">
        <f t="array" ref="M1495">_xlfn.XLOOKUP($A1495,Hospitalisation_table[[#All],[Customer ID]],Hospitalisation_table[[#All],[Date of Birth]],"Not Found",0)</f>
        <v>1-Oct-1984</v>
      </c>
      <c r="N1495" s="22" cm="1">
        <f t="array" ref="N1495">_xlfn.XLOOKUP($A1495,Hospitalisation_table[[#All],[Customer ID]],Hospitalisation_table[[#All],[charges]],"Not Found",0)</f>
        <v>34402.22</v>
      </c>
      <c r="O1495" t="str" cm="1">
        <f t="array" ref="O1495">_xlfn.XLOOKUP($A1495,Hospitalisation_table[[#All],[Customer ID]],Hospitalisation_table[[#All],[Hospital tier_Updated]],"Not Found",0)</f>
        <v>tier - 2</v>
      </c>
      <c r="P1495" t="str" cm="1">
        <f t="array" ref="P1495">_xlfn.XLOOKUP($A1495,Hospitalisation_table[[#All],[Customer ID]],Hospitalisation_table[[#All],[City tier_updated]],"Not Found",0)</f>
        <v>tier - 3</v>
      </c>
      <c r="Q1495" t="str" cm="1">
        <f t="array" ref="Q1495">_xlfn.XLOOKUP($A1495,Hospitalisation_table[[#All],[Customer ID]],Hospitalisation_table[[#All],[State ID Updated]],"Not Found",0)</f>
        <v>R1011</v>
      </c>
    </row>
    <row r="1496" spans="1:17" x14ac:dyDescent="0.3">
      <c r="A1496" s="13" t="s">
        <v>2132</v>
      </c>
      <c r="B1496" t="str" cm="1">
        <f t="array" ref="B1496">_xlfn.XLOOKUP($A1496,CustomersName[[#All],[Customer ID]],CustomersName[[#All],[First Name]],"Not Found",0)</f>
        <v>Peher W</v>
      </c>
      <c r="C1496" cm="1">
        <f t="array" ref="C1496">_xlfn.XLOOKUP($A1496,MedExam_Table[[#Headers],[#Data],[Customer ID]],MedExam_Table[[#Headers],[#Data],[BMI]],"Not Found",0)</f>
        <v>33.72</v>
      </c>
      <c r="D1496" cm="1">
        <f t="array" ref="D1496">_xlfn.XLOOKUP($A1496,MedExam_Table[[#Headers],[#Data],[Customer ID]],MedExam_Table[[#Headers],[#Data],[HBA1C]],"Not Found",0)</f>
        <v>6.21</v>
      </c>
      <c r="E1496" t="str" cm="1">
        <f t="array" ref="E1496">_xlfn.XLOOKUP($A1496,MedExam_Table[[#Headers],[#Data],[Customer ID]],MedExam_Table[[#Headers],[#Data],[Heart Issues Updated]],"Not Found",0)</f>
        <v>Yes</v>
      </c>
      <c r="F1496" t="str" cm="1">
        <f t="array" ref="F1496">_xlfn.XLOOKUP($A1496,MedExam_Table[[#Headers],[#Data],[Customer ID]],MedExam_Table[[#Headers],[#Data],[Any Transplants Update]],"Not Found",0)</f>
        <v>No</v>
      </c>
      <c r="G1496" t="str" cm="1">
        <f t="array" ref="G1496">_xlfn.XLOOKUP($A1496,MedExam_Table[[#Headers],[#Data],[Customer ID]],MedExam_Table[[#Headers],[#Data],[Cancer history]],"Not Found",0)</f>
        <v>Yes</v>
      </c>
      <c r="H1496" cm="1">
        <f t="array" ref="H1496">_xlfn.XLOOKUP($A1496,MedExam_Table[[#Headers],[#Data],[Customer ID]],MedExam_Table[[#Headers],[#Data],[NumberOfMajorSurgeries_updated]],"Not Found",0)</f>
        <v>1</v>
      </c>
      <c r="I1496" t="str" cm="1">
        <f t="array" ref="I1496">_xlfn.XLOOKUP($A1496,MedExam_Table[[#Headers],[#Data],[Customer ID]],MedExam_Table[[#Headers],[#Data],[Smoker Updated]],"Not Found",0)</f>
        <v>Yes</v>
      </c>
      <c r="J1496" t="str" cm="1">
        <f t="array" ref="J1496">_xlfn.XLOOKUP($A1496,MedExam_Table[[#Headers],[#Data],[Customer ID]],MedExam_Table[[#Headers],[#Data],[Weight Status]],"Not Found",0)</f>
        <v>Obesity</v>
      </c>
      <c r="K1496" t="str" cm="1">
        <f t="array" ref="K1496">_xlfn.XLOOKUP($A1496,MedExam_Table[[#Headers],[#Data],[Customer ID]],MedExam_Table[[#Headers],[#Data],[Diabetes Status]],"Not Found",0)</f>
        <v>Prediabetes</v>
      </c>
      <c r="L1496" cm="1">
        <f t="array" ref="L1496">_xlfn.XLOOKUP($A1496,Hospitalisation_table[[#All],[Customer ID]],Hospitalisation_table[[#All],[Customer Age]],"Not Found",0)</f>
        <v>39</v>
      </c>
      <c r="M1496" t="str" cm="1">
        <f t="array" ref="M1496">_xlfn.XLOOKUP($A1496,Hospitalisation_table[[#All],[Customer ID]],Hospitalisation_table[[#All],[Date of Birth]],"Not Found",0)</f>
        <v>2-Oct-1983</v>
      </c>
      <c r="N1496" s="22" cm="1">
        <f t="array" ref="N1496">_xlfn.XLOOKUP($A1496,Hospitalisation_table[[#All],[Customer ID]],Hospitalisation_table[[#All],[charges]],"Not Found",0)</f>
        <v>34307.22</v>
      </c>
      <c r="O1496" t="str" cm="1">
        <f t="array" ref="O1496">_xlfn.XLOOKUP($A1496,Hospitalisation_table[[#All],[Customer ID]],Hospitalisation_table[[#All],[Hospital tier_Updated]],"Not Found",0)</f>
        <v>tier - 2</v>
      </c>
      <c r="P1496" t="str" cm="1">
        <f t="array" ref="P1496">_xlfn.XLOOKUP($A1496,Hospitalisation_table[[#All],[Customer ID]],Hospitalisation_table[[#All],[City tier_updated]],"Not Found",0)</f>
        <v>tier - 2</v>
      </c>
      <c r="Q1496" t="str" cm="1">
        <f t="array" ref="Q1496">_xlfn.XLOOKUP($A1496,Hospitalisation_table[[#All],[Customer ID]],Hospitalisation_table[[#All],[State ID Updated]],"Not Found",0)</f>
        <v>R1012</v>
      </c>
    </row>
    <row r="1497" spans="1:17" x14ac:dyDescent="0.3">
      <c r="A1497" s="14" t="s">
        <v>2130</v>
      </c>
      <c r="B1497" t="str" cm="1">
        <f t="array" ref="B1497">_xlfn.XLOOKUP($A1497,CustomersName[[#All],[Customer ID]],CustomersName[[#All],[First Name]],"Not Found",0)</f>
        <v>Douglas</v>
      </c>
      <c r="C1497" cm="1">
        <f t="array" ref="C1497">_xlfn.XLOOKUP($A1497,MedExam_Table[[#Headers],[#Data],[Customer ID]],MedExam_Table[[#Headers],[#Data],[BMI]],"Not Found",0)</f>
        <v>37.74</v>
      </c>
      <c r="D1497" cm="1">
        <f t="array" ref="D1497">_xlfn.XLOOKUP($A1497,MedExam_Table[[#Headers],[#Data],[Customer ID]],MedExam_Table[[#Headers],[#Data],[HBA1C]],"Not Found",0)</f>
        <v>9.5299999999999994</v>
      </c>
      <c r="E1497" t="str" cm="1">
        <f t="array" ref="E1497">_xlfn.XLOOKUP($A1497,MedExam_Table[[#Headers],[#Data],[Customer ID]],MedExam_Table[[#Headers],[#Data],[Heart Issues Updated]],"Not Found",0)</f>
        <v>Yes</v>
      </c>
      <c r="F1497" t="str" cm="1">
        <f t="array" ref="F1497">_xlfn.XLOOKUP($A1497,MedExam_Table[[#Headers],[#Data],[Customer ID]],MedExam_Table[[#Headers],[#Data],[Any Transplants Update]],"Not Found",0)</f>
        <v>No</v>
      </c>
      <c r="G1497" t="str" cm="1">
        <f t="array" ref="G1497">_xlfn.XLOOKUP($A1497,MedExam_Table[[#Headers],[#Data],[Customer ID]],MedExam_Table[[#Headers],[#Data],[Cancer history]],"Not Found",0)</f>
        <v>No</v>
      </c>
      <c r="H1497" cm="1">
        <f t="array" ref="H1497">_xlfn.XLOOKUP($A1497,MedExam_Table[[#Headers],[#Data],[Customer ID]],MedExam_Table[[#Headers],[#Data],[NumberOfMajorSurgeries_updated]],"Not Found",0)</f>
        <v>1</v>
      </c>
      <c r="I1497" t="str" cm="1">
        <f t="array" ref="I1497">_xlfn.XLOOKUP($A1497,MedExam_Table[[#Headers],[#Data],[Customer ID]],MedExam_Table[[#Headers],[#Data],[Smoker Updated]],"Not Found",0)</f>
        <v>Yes</v>
      </c>
      <c r="J1497" t="str" cm="1">
        <f t="array" ref="J1497">_xlfn.XLOOKUP($A1497,MedExam_Table[[#Headers],[#Data],[Customer ID]],MedExam_Table[[#Headers],[#Data],[Weight Status]],"Not Found",0)</f>
        <v>Obesity</v>
      </c>
      <c r="K1497" t="str" cm="1">
        <f t="array" ref="K1497">_xlfn.XLOOKUP($A1497,MedExam_Table[[#Headers],[#Data],[Customer ID]],MedExam_Table[[#Headers],[#Data],[Diabetes Status]],"Not Found",0)</f>
        <v>Diabetes</v>
      </c>
      <c r="L1497" cm="1">
        <f t="array" ref="L1497">_xlfn.XLOOKUP($A1497,Hospitalisation_table[[#All],[Customer ID]],Hospitalisation_table[[#All],[Customer Age]],"Not Found",0)</f>
        <v>36</v>
      </c>
      <c r="M1497" t="str" cm="1">
        <f t="array" ref="M1497">_xlfn.XLOOKUP($A1497,Hospitalisation_table[[#All],[Customer ID]],Hospitalisation_table[[#All],[Date of Birth]],"Not Found",0)</f>
        <v>11-Oct-1986</v>
      </c>
      <c r="N1497" s="22" cm="1">
        <f t="array" ref="N1497">_xlfn.XLOOKUP($A1497,Hospitalisation_table[[#All],[Customer ID]],Hospitalisation_table[[#All],[charges]],"Not Found",0)</f>
        <v>34293.120000000003</v>
      </c>
      <c r="O1497" t="str" cm="1">
        <f t="array" ref="O1497">_xlfn.XLOOKUP($A1497,Hospitalisation_table[[#All],[Customer ID]],Hospitalisation_table[[#All],[Hospital tier_Updated]],"Not Found",0)</f>
        <v>tier - 1</v>
      </c>
      <c r="P1497" t="str" cm="1">
        <f t="array" ref="P1497">_xlfn.XLOOKUP($A1497,Hospitalisation_table[[#All],[Customer ID]],Hospitalisation_table[[#All],[City tier_updated]],"Not Found",0)</f>
        <v>tier - 2</v>
      </c>
      <c r="Q1497" t="str" cm="1">
        <f t="array" ref="Q1497">_xlfn.XLOOKUP($A1497,Hospitalisation_table[[#All],[Customer ID]],Hospitalisation_table[[#All],[State ID Updated]],"Not Found",0)</f>
        <v>R1011</v>
      </c>
    </row>
    <row r="1498" spans="1:17" x14ac:dyDescent="0.3">
      <c r="A1498" s="13" t="s">
        <v>2129</v>
      </c>
      <c r="B1498" t="str" cm="1">
        <f t="array" ref="B1498">_xlfn.XLOOKUP($A1498,CustomersName[[#All],[Customer ID]],CustomersName[[#All],[First Name]],"Not Found",0)</f>
        <v>Dan</v>
      </c>
      <c r="C1498" cm="1">
        <f t="array" ref="C1498">_xlfn.XLOOKUP($A1498,MedExam_Table[[#Headers],[#Data],[Customer ID]],MedExam_Table[[#Headers],[#Data],[BMI]],"Not Found",0)</f>
        <v>48.75</v>
      </c>
      <c r="D1498" cm="1">
        <f t="array" ref="D1498">_xlfn.XLOOKUP($A1498,MedExam_Table[[#Headers],[#Data],[Customer ID]],MedExam_Table[[#Headers],[#Data],[HBA1C]],"Not Found",0)</f>
        <v>4.6399999999999997</v>
      </c>
      <c r="E1498" t="str" cm="1">
        <f t="array" ref="E1498">_xlfn.XLOOKUP($A1498,MedExam_Table[[#Headers],[#Data],[Customer ID]],MedExam_Table[[#Headers],[#Data],[Heart Issues Updated]],"Not Found",0)</f>
        <v>Yes</v>
      </c>
      <c r="F1498" t="str" cm="1">
        <f t="array" ref="F1498">_xlfn.XLOOKUP($A1498,MedExam_Table[[#Headers],[#Data],[Customer ID]],MedExam_Table[[#Headers],[#Data],[Any Transplants Update]],"Not Found",0)</f>
        <v>No</v>
      </c>
      <c r="G1498" t="str" cm="1">
        <f t="array" ref="G1498">_xlfn.XLOOKUP($A1498,MedExam_Table[[#Headers],[#Data],[Customer ID]],MedExam_Table[[#Headers],[#Data],[Cancer history]],"Not Found",0)</f>
        <v>No</v>
      </c>
      <c r="H1498" cm="1">
        <f t="array" ref="H1498">_xlfn.XLOOKUP($A1498,MedExam_Table[[#Headers],[#Data],[Customer ID]],MedExam_Table[[#Headers],[#Data],[NumberOfMajorSurgeries_updated]],"Not Found",0)</f>
        <v>1</v>
      </c>
      <c r="I1498" t="str" cm="1">
        <f t="array" ref="I1498">_xlfn.XLOOKUP($A1498,MedExam_Table[[#Headers],[#Data],[Customer ID]],MedExam_Table[[#Headers],[#Data],[Smoker Updated]],"Not Found",0)</f>
        <v>Yes</v>
      </c>
      <c r="J1498" t="str" cm="1">
        <f t="array" ref="J1498">_xlfn.XLOOKUP($A1498,MedExam_Table[[#Headers],[#Data],[Customer ID]],MedExam_Table[[#Headers],[#Data],[Weight Status]],"Not Found",0)</f>
        <v>Obesity</v>
      </c>
      <c r="K1498" t="str" cm="1">
        <f t="array" ref="K1498">_xlfn.XLOOKUP($A1498,MedExam_Table[[#Headers],[#Data],[Customer ID]],MedExam_Table[[#Headers],[#Data],[Diabetes Status]],"Not Found",0)</f>
        <v>Normal</v>
      </c>
      <c r="L1498" cm="1">
        <f t="array" ref="L1498">_xlfn.XLOOKUP($A1498,Hospitalisation_table[[#All],[Customer ID]],Hospitalisation_table[[#All],[Customer Age]],"Not Found",0)</f>
        <v>27</v>
      </c>
      <c r="M1498" t="str" cm="1">
        <f t="array" ref="M1498">_xlfn.XLOOKUP($A1498,Hospitalisation_table[[#All],[Customer ID]],Hospitalisation_table[[#All],[Date of Birth]],"Not Found",0)</f>
        <v>30-Oct-1995</v>
      </c>
      <c r="N1498" s="22" cm="1">
        <f t="array" ref="N1498">_xlfn.XLOOKUP($A1498,Hospitalisation_table[[#All],[Customer ID]],Hospitalisation_table[[#All],[charges]],"Not Found",0)</f>
        <v>34289.43</v>
      </c>
      <c r="O1498" t="str" cm="1">
        <f t="array" ref="O1498">_xlfn.XLOOKUP($A1498,Hospitalisation_table[[#All],[Customer ID]],Hospitalisation_table[[#All],[Hospital tier_Updated]],"Not Found",0)</f>
        <v>tier - 1</v>
      </c>
      <c r="P1498" t="str" cm="1">
        <f t="array" ref="P1498">_xlfn.XLOOKUP($A1498,Hospitalisation_table[[#All],[Customer ID]],Hospitalisation_table[[#All],[City tier_updated]],"Not Found",0)</f>
        <v>tier - 1</v>
      </c>
      <c r="Q1498" t="str" cm="1">
        <f t="array" ref="Q1498">_xlfn.XLOOKUP($A1498,Hospitalisation_table[[#All],[Customer ID]],Hospitalisation_table[[#All],[State ID Updated]],"Not Found",0)</f>
        <v>R1011</v>
      </c>
    </row>
    <row r="1499" spans="1:17" x14ac:dyDescent="0.3">
      <c r="A1499" s="14" t="s">
        <v>2128</v>
      </c>
      <c r="B1499" t="str" cm="1">
        <f t="array" ref="B1499">_xlfn.XLOOKUP($A1499,CustomersName[[#All],[Customer ID]],CustomersName[[#All],[First Name]],"Not Found",0)</f>
        <v>Dan Mh</v>
      </c>
      <c r="C1499" cm="1">
        <f t="array" ref="C1499">_xlfn.XLOOKUP($A1499,MedExam_Table[[#Headers],[#Data],[Customer ID]],MedExam_Table[[#Headers],[#Data],[BMI]],"Not Found",0)</f>
        <v>31.065000000000001</v>
      </c>
      <c r="D1499" cm="1">
        <f t="array" ref="D1499">_xlfn.XLOOKUP($A1499,MedExam_Table[[#Headers],[#Data],[Customer ID]],MedExam_Table[[#Headers],[#Data],[HBA1C]],"Not Found",0)</f>
        <v>5.05</v>
      </c>
      <c r="E1499" t="str" cm="1">
        <f t="array" ref="E1499">_xlfn.XLOOKUP($A1499,MedExam_Table[[#Headers],[#Data],[Customer ID]],MedExam_Table[[#Headers],[#Data],[Heart Issues Updated]],"Not Found",0)</f>
        <v>No</v>
      </c>
      <c r="F1499" t="str" cm="1">
        <f t="array" ref="F1499">_xlfn.XLOOKUP($A1499,MedExam_Table[[#Headers],[#Data],[Customer ID]],MedExam_Table[[#Headers],[#Data],[Any Transplants Update]],"Not Found",0)</f>
        <v>No</v>
      </c>
      <c r="G1499" t="str" cm="1">
        <f t="array" ref="G1499">_xlfn.XLOOKUP($A1499,MedExam_Table[[#Headers],[#Data],[Customer ID]],MedExam_Table[[#Headers],[#Data],[Cancer history]],"Not Found",0)</f>
        <v>No</v>
      </c>
      <c r="H1499" cm="1">
        <f t="array" ref="H1499">_xlfn.XLOOKUP($A1499,MedExam_Table[[#Headers],[#Data],[Customer ID]],MedExam_Table[[#Headers],[#Data],[NumberOfMajorSurgeries_updated]],"Not Found",0)</f>
        <v>1</v>
      </c>
      <c r="I1499" t="str" cm="1">
        <f t="array" ref="I1499">_xlfn.XLOOKUP($A1499,MedExam_Table[[#Headers],[#Data],[Customer ID]],MedExam_Table[[#Headers],[#Data],[Smoker Updated]],"Not Found",0)</f>
        <v>Yes</v>
      </c>
      <c r="J1499" t="str" cm="1">
        <f t="array" ref="J1499">_xlfn.XLOOKUP($A1499,MedExam_Table[[#Headers],[#Data],[Customer ID]],MedExam_Table[[#Headers],[#Data],[Weight Status]],"Not Found",0)</f>
        <v>Obesity</v>
      </c>
      <c r="K1499" t="str" cm="1">
        <f t="array" ref="K1499">_xlfn.XLOOKUP($A1499,MedExam_Table[[#Headers],[#Data],[Customer ID]],MedExam_Table[[#Headers],[#Data],[Diabetes Status]],"Not Found",0)</f>
        <v>Normal</v>
      </c>
      <c r="L1499" cm="1">
        <f t="array" ref="L1499">_xlfn.XLOOKUP($A1499,Hospitalisation_table[[#All],[Customer ID]],Hospitalisation_table[[#All],[Customer Age]],"Not Found",0)</f>
        <v>24</v>
      </c>
      <c r="M1499" t="str" cm="1">
        <f t="array" ref="M1499">_xlfn.XLOOKUP($A1499,Hospitalisation_table[[#All],[Customer ID]],Hospitalisation_table[[#All],[Date of Birth]],"Not Found",0)</f>
        <v>11-Jun-1998</v>
      </c>
      <c r="N1499" s="22" cm="1">
        <f t="array" ref="N1499">_xlfn.XLOOKUP($A1499,Hospitalisation_table[[#All],[Customer ID]],Hospitalisation_table[[#All],[charges]],"Not Found",0)</f>
        <v>34254.050000000003</v>
      </c>
      <c r="O1499" t="str" cm="1">
        <f t="array" ref="O1499">_xlfn.XLOOKUP($A1499,Hospitalisation_table[[#All],[Customer ID]],Hospitalisation_table[[#All],[Hospital tier_Updated]],"Not Found",0)</f>
        <v>tier - 1</v>
      </c>
      <c r="P1499" t="str" cm="1">
        <f t="array" ref="P1499">_xlfn.XLOOKUP($A1499,Hospitalisation_table[[#All],[Customer ID]],Hospitalisation_table[[#All],[City tier_updated]],"Not Found",0)</f>
        <v>tier - 3</v>
      </c>
      <c r="Q1499" t="str" cm="1">
        <f t="array" ref="Q1499">_xlfn.XLOOKUP($A1499,Hospitalisation_table[[#All],[Customer ID]],Hospitalisation_table[[#All],[State ID Updated]],"Not Found",0)</f>
        <v>R1019</v>
      </c>
    </row>
    <row r="1500" spans="1:17" x14ac:dyDescent="0.3">
      <c r="A1500" s="13" t="s">
        <v>2127</v>
      </c>
      <c r="B1500" t="str" cm="1">
        <f t="array" ref="B1500">_xlfn.XLOOKUP($A1500,CustomersName[[#All],[Customer ID]],CustomersName[[#All],[First Name]],"Not Found",0)</f>
        <v>ErichL.</v>
      </c>
      <c r="C1500" cm="1">
        <f t="array" ref="C1500">_xlfn.XLOOKUP($A1500,MedExam_Table[[#Headers],[#Data],[Customer ID]],MedExam_Table[[#Headers],[#Data],[BMI]],"Not Found",0)</f>
        <v>23.55</v>
      </c>
      <c r="D1500" cm="1">
        <f t="array" ref="D1500">_xlfn.XLOOKUP($A1500,MedExam_Table[[#Headers],[#Data],[Customer ID]],MedExam_Table[[#Headers],[#Data],[HBA1C]],"Not Found",0)</f>
        <v>10.38</v>
      </c>
      <c r="E1500" t="str" cm="1">
        <f t="array" ref="E1500">_xlfn.XLOOKUP($A1500,MedExam_Table[[#Headers],[#Data],[Customer ID]],MedExam_Table[[#Headers],[#Data],[Heart Issues Updated]],"Not Found",0)</f>
        <v>No</v>
      </c>
      <c r="F1500" t="str" cm="1">
        <f t="array" ref="F1500">_xlfn.XLOOKUP($A1500,MedExam_Table[[#Headers],[#Data],[Customer ID]],MedExam_Table[[#Headers],[#Data],[Any Transplants Update]],"Not Found",0)</f>
        <v>No</v>
      </c>
      <c r="G1500" t="str" cm="1">
        <f t="array" ref="G1500">_xlfn.XLOOKUP($A1500,MedExam_Table[[#Headers],[#Data],[Customer ID]],MedExam_Table[[#Headers],[#Data],[Cancer history]],"Not Found",0)</f>
        <v>No</v>
      </c>
      <c r="H1500" cm="1">
        <f t="array" ref="H1500">_xlfn.XLOOKUP($A1500,MedExam_Table[[#Headers],[#Data],[Customer ID]],MedExam_Table[[#Headers],[#Data],[NumberOfMajorSurgeries_updated]],"Not Found",0)</f>
        <v>0</v>
      </c>
      <c r="I1500" t="str" cm="1">
        <f t="array" ref="I1500">_xlfn.XLOOKUP($A1500,MedExam_Table[[#Headers],[#Data],[Customer ID]],MedExam_Table[[#Headers],[#Data],[Smoker Updated]],"Not Found",0)</f>
        <v>Yes</v>
      </c>
      <c r="J1500" t="str" cm="1">
        <f t="array" ref="J1500">_xlfn.XLOOKUP($A1500,MedExam_Table[[#Headers],[#Data],[Customer ID]],MedExam_Table[[#Headers],[#Data],[Weight Status]],"Not Found",0)</f>
        <v>NormalWeight</v>
      </c>
      <c r="K1500" t="str" cm="1">
        <f t="array" ref="K1500">_xlfn.XLOOKUP($A1500,MedExam_Table[[#Headers],[#Data],[Customer ID]],MedExam_Table[[#Headers],[#Data],[Diabetes Status]],"Not Found",0)</f>
        <v>Diabetes</v>
      </c>
      <c r="L1500" cm="1">
        <f t="array" ref="L1500">_xlfn.XLOOKUP($A1500,Hospitalisation_table[[#All],[Customer ID]],Hospitalisation_table[[#All],[Customer Age]],"Not Found",0)</f>
        <v>60</v>
      </c>
      <c r="M1500" t="str" cm="1">
        <f t="array" ref="M1500">_xlfn.XLOOKUP($A1500,Hospitalisation_table[[#All],[Customer ID]],Hospitalisation_table[[#All],[Date of Birth]],"Not Found",0)</f>
        <v>5-Jul-1962</v>
      </c>
      <c r="N1500" s="22" cm="1">
        <f t="array" ref="N1500">_xlfn.XLOOKUP($A1500,Hospitalisation_table[[#All],[Customer ID]],Hospitalisation_table[[#All],[charges]],"Not Found",0)</f>
        <v>34218.019999999997</v>
      </c>
      <c r="O1500" t="str" cm="1">
        <f t="array" ref="O1500">_xlfn.XLOOKUP($A1500,Hospitalisation_table[[#All],[Customer ID]],Hospitalisation_table[[#All],[Hospital tier_Updated]],"Not Found",0)</f>
        <v>tier - 1</v>
      </c>
      <c r="P1500" t="str" cm="1">
        <f t="array" ref="P1500">_xlfn.XLOOKUP($A1500,Hospitalisation_table[[#All],[Customer ID]],Hospitalisation_table[[#All],[City tier_updated]],"Not Found",0)</f>
        <v>tier - 1</v>
      </c>
      <c r="Q1500" t="str" cm="1">
        <f t="array" ref="Q1500">_xlfn.XLOOKUP($A1500,Hospitalisation_table[[#All],[Customer ID]],Hospitalisation_table[[#All],[State ID Updated]],"Not Found",0)</f>
        <v>R1011</v>
      </c>
    </row>
    <row r="1501" spans="1:17" x14ac:dyDescent="0.3">
      <c r="A1501" s="14" t="s">
        <v>2126</v>
      </c>
      <c r="B1501" t="str" cm="1">
        <f t="array" ref="B1501">_xlfn.XLOOKUP($A1501,CustomersName[[#All],[Customer ID]],CustomersName[[#All],[First Name]],"Not Found",0)</f>
        <v>LeshJ</v>
      </c>
      <c r="C1501" cm="1">
        <f t="array" ref="C1501">_xlfn.XLOOKUP($A1501,MedExam_Table[[#Headers],[#Data],[Customer ID]],MedExam_Table[[#Headers],[#Data],[BMI]],"Not Found",0)</f>
        <v>30.18</v>
      </c>
      <c r="D1501" cm="1">
        <f t="array" ref="D1501">_xlfn.XLOOKUP($A1501,MedExam_Table[[#Headers],[#Data],[Customer ID]],MedExam_Table[[#Headers],[#Data],[HBA1C]],"Not Found",0)</f>
        <v>8.31</v>
      </c>
      <c r="E1501" t="str" cm="1">
        <f t="array" ref="E1501">_xlfn.XLOOKUP($A1501,MedExam_Table[[#Headers],[#Data],[Customer ID]],MedExam_Table[[#Headers],[#Data],[Heart Issues Updated]],"Not Found",0)</f>
        <v>Yes</v>
      </c>
      <c r="F1501" t="str" cm="1">
        <f t="array" ref="F1501">_xlfn.XLOOKUP($A1501,MedExam_Table[[#Headers],[#Data],[Customer ID]],MedExam_Table[[#Headers],[#Data],[Any Transplants Update]],"Not Found",0)</f>
        <v>No</v>
      </c>
      <c r="G1501" t="str" cm="1">
        <f t="array" ref="G1501">_xlfn.XLOOKUP($A1501,MedExam_Table[[#Headers],[#Data],[Customer ID]],MedExam_Table[[#Headers],[#Data],[Cancer history]],"Not Found",0)</f>
        <v>No</v>
      </c>
      <c r="H1501" cm="1">
        <f t="array" ref="H1501">_xlfn.XLOOKUP($A1501,MedExam_Table[[#Headers],[#Data],[Customer ID]],MedExam_Table[[#Headers],[#Data],[NumberOfMajorSurgeries_updated]],"Not Found",0)</f>
        <v>1</v>
      </c>
      <c r="I1501" t="str" cm="1">
        <f t="array" ref="I1501">_xlfn.XLOOKUP($A1501,MedExam_Table[[#Headers],[#Data],[Customer ID]],MedExam_Table[[#Headers],[#Data],[Smoker Updated]],"Not Found",0)</f>
        <v>Yes</v>
      </c>
      <c r="J1501" t="str" cm="1">
        <f t="array" ref="J1501">_xlfn.XLOOKUP($A1501,MedExam_Table[[#Headers],[#Data],[Customer ID]],MedExam_Table[[#Headers],[#Data],[Weight Status]],"Not Found",0)</f>
        <v>Obesity</v>
      </c>
      <c r="K1501" t="str" cm="1">
        <f t="array" ref="K1501">_xlfn.XLOOKUP($A1501,MedExam_Table[[#Headers],[#Data],[Customer ID]],MedExam_Table[[#Headers],[#Data],[Diabetes Status]],"Not Found",0)</f>
        <v>Diabetes</v>
      </c>
      <c r="L1501" cm="1">
        <f t="array" ref="L1501">_xlfn.XLOOKUP($A1501,Hospitalisation_table[[#All],[Customer ID]],Hospitalisation_table[[#All],[Customer Age]],"Not Found",0)</f>
        <v>47</v>
      </c>
      <c r="M1501" t="str" cm="1">
        <f t="array" ref="M1501">_xlfn.XLOOKUP($A1501,Hospitalisation_table[[#All],[Customer ID]],Hospitalisation_table[[#All],[Date of Birth]],"Not Found",0)</f>
        <v>21-Jul-1975</v>
      </c>
      <c r="N1501" s="22" cm="1">
        <f t="array" ref="N1501">_xlfn.XLOOKUP($A1501,Hospitalisation_table[[#All],[Customer ID]],Hospitalisation_table[[#All],[charges]],"Not Found",0)</f>
        <v>34210.33</v>
      </c>
      <c r="O1501" t="str" cm="1">
        <f t="array" ref="O1501">_xlfn.XLOOKUP($A1501,Hospitalisation_table[[#All],[Customer ID]],Hospitalisation_table[[#All],[Hospital tier_Updated]],"Not Found",0)</f>
        <v>tier - 2</v>
      </c>
      <c r="P1501" t="str" cm="1">
        <f t="array" ref="P1501">_xlfn.XLOOKUP($A1501,Hospitalisation_table[[#All],[Customer ID]],Hospitalisation_table[[#All],[City tier_updated]],"Not Found",0)</f>
        <v>tier - 1</v>
      </c>
      <c r="Q1501" t="str" cm="1">
        <f t="array" ref="Q1501">_xlfn.XLOOKUP($A1501,Hospitalisation_table[[#All],[Customer ID]],Hospitalisation_table[[#All],[State ID Updated]],"Not Found",0)</f>
        <v>R1012</v>
      </c>
    </row>
    <row r="1502" spans="1:17" x14ac:dyDescent="0.3">
      <c r="A1502" s="13" t="s">
        <v>2125</v>
      </c>
      <c r="B1502" t="str" cm="1">
        <f t="array" ref="B1502">_xlfn.XLOOKUP($A1502,CustomersName[[#All],[Customer ID]],CustomersName[[#All],[First Name]],"Not Found",0)</f>
        <v>Stephanie</v>
      </c>
      <c r="C1502" cm="1">
        <f t="array" ref="C1502">_xlfn.XLOOKUP($A1502,MedExam_Table[[#Headers],[#Data],[Customer ID]],MedExam_Table[[#Headers],[#Data],[BMI]],"Not Found",0)</f>
        <v>29.94</v>
      </c>
      <c r="D1502" cm="1">
        <f t="array" ref="D1502">_xlfn.XLOOKUP($A1502,MedExam_Table[[#Headers],[#Data],[Customer ID]],MedExam_Table[[#Headers],[#Data],[HBA1C]],"Not Found",0)</f>
        <v>7.59</v>
      </c>
      <c r="E1502" t="str" cm="1">
        <f t="array" ref="E1502">_xlfn.XLOOKUP($A1502,MedExam_Table[[#Headers],[#Data],[Customer ID]],MedExam_Table[[#Headers],[#Data],[Heart Issues Updated]],"Not Found",0)</f>
        <v>No</v>
      </c>
      <c r="F1502" t="str" cm="1">
        <f t="array" ref="F1502">_xlfn.XLOOKUP($A1502,MedExam_Table[[#Headers],[#Data],[Customer ID]],MedExam_Table[[#Headers],[#Data],[Any Transplants Update]],"Not Found",0)</f>
        <v>No</v>
      </c>
      <c r="G1502" t="str" cm="1">
        <f t="array" ref="G1502">_xlfn.XLOOKUP($A1502,MedExam_Table[[#Headers],[#Data],[Customer ID]],MedExam_Table[[#Headers],[#Data],[Cancer history]],"Not Found",0)</f>
        <v>No</v>
      </c>
      <c r="H1502" cm="1">
        <f t="array" ref="H1502">_xlfn.XLOOKUP($A1502,MedExam_Table[[#Headers],[#Data],[Customer ID]],MedExam_Table[[#Headers],[#Data],[NumberOfMajorSurgeries_updated]],"Not Found",0)</f>
        <v>0</v>
      </c>
      <c r="I1502" t="str" cm="1">
        <f t="array" ref="I1502">_xlfn.XLOOKUP($A1502,MedExam_Table[[#Headers],[#Data],[Customer ID]],MedExam_Table[[#Headers],[#Data],[Smoker Updated]],"Not Found",0)</f>
        <v>Yes</v>
      </c>
      <c r="J1502" t="str" cm="1">
        <f t="array" ref="J1502">_xlfn.XLOOKUP($A1502,MedExam_Table[[#Headers],[#Data],[Customer ID]],MedExam_Table[[#Headers],[#Data],[Weight Status]],"Not Found",0)</f>
        <v>OverWeight</v>
      </c>
      <c r="K1502" t="str" cm="1">
        <f t="array" ref="K1502">_xlfn.XLOOKUP($A1502,MedExam_Table[[#Headers],[#Data],[Customer ID]],MedExam_Table[[#Headers],[#Data],[Diabetes Status]],"Not Found",0)</f>
        <v>Diabetes</v>
      </c>
      <c r="L1502" cm="1">
        <f t="array" ref="L1502">_xlfn.XLOOKUP($A1502,Hospitalisation_table[[#All],[Customer ID]],Hospitalisation_table[[#All],[Customer Age]],"Not Found",0)</f>
        <v>51</v>
      </c>
      <c r="M1502" t="str" cm="1">
        <f t="array" ref="M1502">_xlfn.XLOOKUP($A1502,Hospitalisation_table[[#All],[Customer ID]],Hospitalisation_table[[#All],[Date of Birth]],"Not Found",0)</f>
        <v>25-Aug-1971</v>
      </c>
      <c r="N1502" s="22" cm="1">
        <f t="array" ref="N1502">_xlfn.XLOOKUP($A1502,Hospitalisation_table[[#All],[Customer ID]],Hospitalisation_table[[#All],[charges]],"Not Found",0)</f>
        <v>34205.07</v>
      </c>
      <c r="O1502" t="str" cm="1">
        <f t="array" ref="O1502">_xlfn.XLOOKUP($A1502,Hospitalisation_table[[#All],[Customer ID]],Hospitalisation_table[[#All],[Hospital tier_Updated]],"Not Found",0)</f>
        <v>tier - 2</v>
      </c>
      <c r="P1502" t="str" cm="1">
        <f t="array" ref="P1502">_xlfn.XLOOKUP($A1502,Hospitalisation_table[[#All],[Customer ID]],Hospitalisation_table[[#All],[City tier_updated]],"Not Found",0)</f>
        <v>tier - 2</v>
      </c>
      <c r="Q1502" t="str" cm="1">
        <f t="array" ref="Q1502">_xlfn.XLOOKUP($A1502,Hospitalisation_table[[#All],[Customer ID]],Hospitalisation_table[[#All],[State ID Updated]],"Not Found",0)</f>
        <v>R1011</v>
      </c>
    </row>
    <row r="1503" spans="1:17" x14ac:dyDescent="0.3">
      <c r="A1503" s="14" t="s">
        <v>2124</v>
      </c>
      <c r="B1503" t="str" cm="1">
        <f t="array" ref="B1503">_xlfn.XLOOKUP($A1503,CustomersName[[#All],[Customer ID]],CustomersName[[#All],[First Name]],"Not Found",0)</f>
        <v>Melissh Y</v>
      </c>
      <c r="C1503" cm="1">
        <f t="array" ref="C1503">_xlfn.XLOOKUP($A1503,MedExam_Table[[#Headers],[#Data],[Customer ID]],MedExam_Table[[#Headers],[#Data],[BMI]],"Not Found",0)</f>
        <v>31.4</v>
      </c>
      <c r="D1503" cm="1">
        <f t="array" ref="D1503">_xlfn.XLOOKUP($A1503,MedExam_Table[[#Headers],[#Data],[Customer ID]],MedExam_Table[[#Headers],[#Data],[HBA1C]],"Not Found",0)</f>
        <v>5.49</v>
      </c>
      <c r="E1503" t="str" cm="1">
        <f t="array" ref="E1503">_xlfn.XLOOKUP($A1503,MedExam_Table[[#Headers],[#Data],[Customer ID]],MedExam_Table[[#Headers],[#Data],[Heart Issues Updated]],"Not Found",0)</f>
        <v>No</v>
      </c>
      <c r="F1503" t="str" cm="1">
        <f t="array" ref="F1503">_xlfn.XLOOKUP($A1503,MedExam_Table[[#Headers],[#Data],[Customer ID]],MedExam_Table[[#Headers],[#Data],[Any Transplants Update]],"Not Found",0)</f>
        <v>No</v>
      </c>
      <c r="G1503" t="str" cm="1">
        <f t="array" ref="G1503">_xlfn.XLOOKUP($A1503,MedExam_Table[[#Headers],[#Data],[Customer ID]],MedExam_Table[[#Headers],[#Data],[Cancer history]],"Not Found",0)</f>
        <v>No</v>
      </c>
      <c r="H1503" cm="1">
        <f t="array" ref="H1503">_xlfn.XLOOKUP($A1503,MedExam_Table[[#Headers],[#Data],[Customer ID]],MedExam_Table[[#Headers],[#Data],[NumberOfMajorSurgeries_updated]],"Not Found",0)</f>
        <v>0</v>
      </c>
      <c r="I1503" t="str" cm="1">
        <f t="array" ref="I1503">_xlfn.XLOOKUP($A1503,MedExam_Table[[#Headers],[#Data],[Customer ID]],MedExam_Table[[#Headers],[#Data],[Smoker Updated]],"Not Found",0)</f>
        <v>Yes</v>
      </c>
      <c r="J1503" t="str" cm="1">
        <f t="array" ref="J1503">_xlfn.XLOOKUP($A1503,MedExam_Table[[#Headers],[#Data],[Customer ID]],MedExam_Table[[#Headers],[#Data],[Weight Status]],"Not Found",0)</f>
        <v>Obesity</v>
      </c>
      <c r="K1503" t="str" cm="1">
        <f t="array" ref="K1503">_xlfn.XLOOKUP($A1503,MedExam_Table[[#Headers],[#Data],[Customer ID]],MedExam_Table[[#Headers],[#Data],[Diabetes Status]],"Not Found",0)</f>
        <v>Normal</v>
      </c>
      <c r="L1503" cm="1">
        <f t="array" ref="L1503">_xlfn.XLOOKUP($A1503,Hospitalisation_table[[#All],[Customer ID]],Hospitalisation_table[[#All],[Customer Age]],"Not Found",0)</f>
        <v>23</v>
      </c>
      <c r="M1503" t="str" cm="1">
        <f t="array" ref="M1503">_xlfn.XLOOKUP($A1503,Hospitalisation_table[[#All],[Customer ID]],Hospitalisation_table[[#All],[Date of Birth]],"Not Found",0)</f>
        <v>6-Nov-1999</v>
      </c>
      <c r="N1503" s="22" cm="1">
        <f t="array" ref="N1503">_xlfn.XLOOKUP($A1503,Hospitalisation_table[[#All],[Customer ID]],Hospitalisation_table[[#All],[charges]],"Not Found",0)</f>
        <v>34166.269999999997</v>
      </c>
      <c r="O1503" t="str" cm="1">
        <f t="array" ref="O1503">_xlfn.XLOOKUP($A1503,Hospitalisation_table[[#All],[Customer ID]],Hospitalisation_table[[#All],[Hospital tier_Updated]],"Not Found",0)</f>
        <v>tier - 2</v>
      </c>
      <c r="P1503" t="str" cm="1">
        <f t="array" ref="P1503">_xlfn.XLOOKUP($A1503,Hospitalisation_table[[#All],[Customer ID]],Hospitalisation_table[[#All],[City tier_updated]],"Not Found",0)</f>
        <v>tier - 3</v>
      </c>
      <c r="Q1503" t="str" cm="1">
        <f t="array" ref="Q1503">_xlfn.XLOOKUP($A1503,Hospitalisation_table[[#All],[Customer ID]],Hospitalisation_table[[#All],[State ID Updated]],"Not Found",0)</f>
        <v>R1011</v>
      </c>
    </row>
    <row r="1504" spans="1:17" x14ac:dyDescent="0.3">
      <c r="A1504" s="13" t="s">
        <v>2123</v>
      </c>
      <c r="B1504" t="str" cm="1">
        <f t="array" ref="B1504">_xlfn.XLOOKUP($A1504,CustomersName[[#All],[Customer ID]],CustomersName[[#All],[First Name]],"Not Found",0)</f>
        <v>Ashley</v>
      </c>
      <c r="C1504" cm="1">
        <f t="array" ref="C1504">_xlfn.XLOOKUP($A1504,MedExam_Table[[#Headers],[#Data],[Customer ID]],MedExam_Table[[#Headers],[#Data],[BMI]],"Not Found",0)</f>
        <v>53.06</v>
      </c>
      <c r="D1504" cm="1">
        <f t="array" ref="D1504">_xlfn.XLOOKUP($A1504,MedExam_Table[[#Headers],[#Data],[Customer ID]],MedExam_Table[[#Headers],[#Data],[HBA1C]],"Not Found",0)</f>
        <v>11.68</v>
      </c>
      <c r="E1504" t="str" cm="1">
        <f t="array" ref="E1504">_xlfn.XLOOKUP($A1504,MedExam_Table[[#Headers],[#Data],[Customer ID]],MedExam_Table[[#Headers],[#Data],[Heart Issues Updated]],"Not Found",0)</f>
        <v>No</v>
      </c>
      <c r="F1504" t="str" cm="1">
        <f t="array" ref="F1504">_xlfn.XLOOKUP($A1504,MedExam_Table[[#Headers],[#Data],[Customer ID]],MedExam_Table[[#Headers],[#Data],[Any Transplants Update]],"Not Found",0)</f>
        <v>No</v>
      </c>
      <c r="G1504" t="str" cm="1">
        <f t="array" ref="G1504">_xlfn.XLOOKUP($A1504,MedExam_Table[[#Headers],[#Data],[Customer ID]],MedExam_Table[[#Headers],[#Data],[Cancer history]],"Not Found",0)</f>
        <v>No</v>
      </c>
      <c r="H1504" cm="1">
        <f t="array" ref="H1504">_xlfn.XLOOKUP($A1504,MedExam_Table[[#Headers],[#Data],[Customer ID]],MedExam_Table[[#Headers],[#Data],[NumberOfMajorSurgeries_updated]],"Not Found",0)</f>
        <v>0</v>
      </c>
      <c r="I1504" t="str" cm="1">
        <f t="array" ref="I1504">_xlfn.XLOOKUP($A1504,MedExam_Table[[#Headers],[#Data],[Customer ID]],MedExam_Table[[#Headers],[#Data],[Smoker Updated]],"Not Found",0)</f>
        <v>Yes</v>
      </c>
      <c r="J1504" t="str" cm="1">
        <f t="array" ref="J1504">_xlfn.XLOOKUP($A1504,MedExam_Table[[#Headers],[#Data],[Customer ID]],MedExam_Table[[#Headers],[#Data],[Weight Status]],"Not Found",0)</f>
        <v>Obesity</v>
      </c>
      <c r="K1504" t="str" cm="1">
        <f t="array" ref="K1504">_xlfn.XLOOKUP($A1504,MedExam_Table[[#Headers],[#Data],[Customer ID]],MedExam_Table[[#Headers],[#Data],[Diabetes Status]],"Not Found",0)</f>
        <v>Diabetes</v>
      </c>
      <c r="L1504" cm="1">
        <f t="array" ref="L1504">_xlfn.XLOOKUP($A1504,Hospitalisation_table[[#All],[Customer ID]],Hospitalisation_table[[#All],[Customer Age]],"Not Found",0)</f>
        <v>20</v>
      </c>
      <c r="M1504" t="str" cm="1">
        <f t="array" ref="M1504">_xlfn.XLOOKUP($A1504,Hospitalisation_table[[#All],[Customer ID]],Hospitalisation_table[[#All],[Date of Birth]],"Not Found",0)</f>
        <v>26-Dec-2002</v>
      </c>
      <c r="N1504" s="22" cm="1">
        <f t="array" ref="N1504">_xlfn.XLOOKUP($A1504,Hospitalisation_table[[#All],[Customer ID]],Hospitalisation_table[[#All],[charges]],"Not Found",0)</f>
        <v>34084.68</v>
      </c>
      <c r="O1504" t="str" cm="1">
        <f t="array" ref="O1504">_xlfn.XLOOKUP($A1504,Hospitalisation_table[[#All],[Customer ID]],Hospitalisation_table[[#All],[Hospital tier_Updated]],"Not Found",0)</f>
        <v>tier - 2</v>
      </c>
      <c r="P1504" t="str" cm="1">
        <f t="array" ref="P1504">_xlfn.XLOOKUP($A1504,Hospitalisation_table[[#All],[Customer ID]],Hospitalisation_table[[#All],[City tier_updated]],"Not Found",0)</f>
        <v>tier - 3</v>
      </c>
      <c r="Q1504" t="str" cm="1">
        <f t="array" ref="Q1504">_xlfn.XLOOKUP($A1504,Hospitalisation_table[[#All],[Customer ID]],Hospitalisation_table[[#All],[State ID Updated]],"Not Found",0)</f>
        <v>R1011</v>
      </c>
    </row>
    <row r="1505" spans="1:17" x14ac:dyDescent="0.3">
      <c r="A1505" s="14" t="s">
        <v>2348</v>
      </c>
      <c r="B1505" t="str" cm="1">
        <f t="array" ref="B1505">_xlfn.XLOOKUP($A1505,CustomersName[[#All],[Customer ID]],CustomersName[[#All],[First Name]],"Not Found",0)</f>
        <v>Emihiano I.</v>
      </c>
      <c r="C1505" cm="1">
        <f t="array" ref="C1505">_xlfn.XLOOKUP($A1505,MedExam_Table[[#Headers],[#Data],[Customer ID]],MedExam_Table[[#Headers],[#Data],[BMI]],"Not Found",0)</f>
        <v>35.090000000000003</v>
      </c>
      <c r="D1505" cm="1">
        <f t="array" ref="D1505">_xlfn.XLOOKUP($A1505,MedExam_Table[[#Headers],[#Data],[Customer ID]],MedExam_Table[[#Headers],[#Data],[HBA1C]],"Not Found",0)</f>
        <v>4.38</v>
      </c>
      <c r="E1505" t="str" cm="1">
        <f t="array" ref="E1505">_xlfn.XLOOKUP($A1505,MedExam_Table[[#Headers],[#Data],[Customer ID]],MedExam_Table[[#Headers],[#Data],[Heart Issues Updated]],"Not Found",0)</f>
        <v>Yes</v>
      </c>
      <c r="F1505" t="str" cm="1">
        <f t="array" ref="F1505">_xlfn.XLOOKUP($A1505,MedExam_Table[[#Headers],[#Data],[Customer ID]],MedExam_Table[[#Headers],[#Data],[Any Transplants Update]],"Not Found",0)</f>
        <v>No</v>
      </c>
      <c r="G1505" t="str" cm="1">
        <f t="array" ref="G1505">_xlfn.XLOOKUP($A1505,MedExam_Table[[#Headers],[#Data],[Customer ID]],MedExam_Table[[#Headers],[#Data],[Cancer history]],"Not Found",0)</f>
        <v>No</v>
      </c>
      <c r="H1505" cm="1">
        <f t="array" ref="H1505">_xlfn.XLOOKUP($A1505,MedExam_Table[[#Headers],[#Data],[Customer ID]],MedExam_Table[[#Headers],[#Data],[NumberOfMajorSurgeries_updated]],"Not Found",0)</f>
        <v>2</v>
      </c>
      <c r="I1505" t="str" cm="1">
        <f t="array" ref="I1505">_xlfn.XLOOKUP($A1505,MedExam_Table[[#Headers],[#Data],[Customer ID]],MedExam_Table[[#Headers],[#Data],[Smoker Updated]],"Not Found",0)</f>
        <v>Yes</v>
      </c>
      <c r="J1505" t="str" cm="1">
        <f t="array" ref="J1505">_xlfn.XLOOKUP($A1505,MedExam_Table[[#Headers],[#Data],[Customer ID]],MedExam_Table[[#Headers],[#Data],[Weight Status]],"Not Found",0)</f>
        <v>Obesity</v>
      </c>
      <c r="K1505" t="str" cm="1">
        <f t="array" ref="K1505">_xlfn.XLOOKUP($A1505,MedExam_Table[[#Headers],[#Data],[Customer ID]],MedExam_Table[[#Headers],[#Data],[Diabetes Status]],"Not Found",0)</f>
        <v>Normal</v>
      </c>
      <c r="L1505" cm="1">
        <f t="array" ref="L1505">_xlfn.XLOOKUP($A1505,Hospitalisation_table[[#All],[Customer ID]],Hospitalisation_table[[#All],[Customer Age]],"Not Found",0)</f>
        <v>63</v>
      </c>
      <c r="M1505" t="str" cm="1">
        <f t="array" ref="M1505">_xlfn.XLOOKUP($A1505,Hospitalisation_table[[#All],[Customer ID]],Hospitalisation_table[[#All],[Date of Birth]],"Not Found",0)</f>
        <v>14-Jul-1959</v>
      </c>
      <c r="N1505" s="22" cm="1">
        <f t="array" ref="N1505">_xlfn.XLOOKUP($A1505,Hospitalisation_table[[#All],[Customer ID]],Hospitalisation_table[[#All],[charges]],"Not Found",0)</f>
        <v>47055.53</v>
      </c>
      <c r="O1505" t="str" cm="1">
        <f t="array" ref="O1505">_xlfn.XLOOKUP($A1505,Hospitalisation_table[[#All],[Customer ID]],Hospitalisation_table[[#All],[Hospital tier_Updated]],"Not Found",0)</f>
        <v>tier - 2</v>
      </c>
      <c r="P1505" t="str" cm="1">
        <f t="array" ref="P1505">_xlfn.XLOOKUP($A1505,Hospitalisation_table[[#All],[Customer ID]],Hospitalisation_table[[#All],[City tier_updated]],"Not Found",0)</f>
        <v>tier - 1</v>
      </c>
      <c r="Q1505" t="str" cm="1">
        <f t="array" ref="Q1505">_xlfn.XLOOKUP($A1505,Hospitalisation_table[[#All],[Customer ID]],Hospitalisation_table[[#All],[State ID Updated]],"Not Found",0)</f>
        <v>R1013</v>
      </c>
    </row>
    <row r="1506" spans="1:17" x14ac:dyDescent="0.3">
      <c r="A1506" s="13" t="s">
        <v>2122</v>
      </c>
      <c r="B1506" t="str" cm="1">
        <f t="array" ref="B1506">_xlfn.XLOOKUP($A1506,CustomersName[[#All],[Customer ID]],CustomersName[[#All],[First Name]],"Not Found",0)</f>
        <v>Sthphanie M.</v>
      </c>
      <c r="C1506" cm="1">
        <f t="array" ref="C1506">_xlfn.XLOOKUP($A1506,MedExam_Table[[#Headers],[#Data],[Customer ID]],MedExam_Table[[#Headers],[#Data],[BMI]],"Not Found",0)</f>
        <v>30.25</v>
      </c>
      <c r="D1506" cm="1">
        <f t="array" ref="D1506">_xlfn.XLOOKUP($A1506,MedExam_Table[[#Headers],[#Data],[Customer ID]],MedExam_Table[[#Headers],[#Data],[HBA1C]],"Not Found",0)</f>
        <v>4.1900000000000004</v>
      </c>
      <c r="E1506" t="str" cm="1">
        <f t="array" ref="E1506">_xlfn.XLOOKUP($A1506,MedExam_Table[[#Headers],[#Data],[Customer ID]],MedExam_Table[[#Headers],[#Data],[Heart Issues Updated]],"Not Found",0)</f>
        <v>No</v>
      </c>
      <c r="F1506" t="str" cm="1">
        <f t="array" ref="F1506">_xlfn.XLOOKUP($A1506,MedExam_Table[[#Headers],[#Data],[Customer ID]],MedExam_Table[[#Headers],[#Data],[Any Transplants Update]],"Not Found",0)</f>
        <v>No</v>
      </c>
      <c r="G1506" t="str" cm="1">
        <f t="array" ref="G1506">_xlfn.XLOOKUP($A1506,MedExam_Table[[#Headers],[#Data],[Customer ID]],MedExam_Table[[#Headers],[#Data],[Cancer history]],"Not Found",0)</f>
        <v>No</v>
      </c>
      <c r="H1506" cm="1">
        <f t="array" ref="H1506">_xlfn.XLOOKUP($A1506,MedExam_Table[[#Headers],[#Data],[Customer ID]],MedExam_Table[[#Headers],[#Data],[NumberOfMajorSurgeries_updated]],"Not Found",0)</f>
        <v>2</v>
      </c>
      <c r="I1506" t="str" cm="1">
        <f t="array" ref="I1506">_xlfn.XLOOKUP($A1506,MedExam_Table[[#Headers],[#Data],[Customer ID]],MedExam_Table[[#Headers],[#Data],[Smoker Updated]],"Not Found",0)</f>
        <v>Yes</v>
      </c>
      <c r="J1506" t="str" cm="1">
        <f t="array" ref="J1506">_xlfn.XLOOKUP($A1506,MedExam_Table[[#Headers],[#Data],[Customer ID]],MedExam_Table[[#Headers],[#Data],[Weight Status]],"Not Found",0)</f>
        <v>Obesity</v>
      </c>
      <c r="K1506" t="str" cm="1">
        <f t="array" ref="K1506">_xlfn.XLOOKUP($A1506,MedExam_Table[[#Headers],[#Data],[Customer ID]],MedExam_Table[[#Headers],[#Data],[Diabetes Status]],"Not Found",0)</f>
        <v>Normal</v>
      </c>
      <c r="L1506" cm="1">
        <f t="array" ref="L1506">_xlfn.XLOOKUP($A1506,Hospitalisation_table[[#All],[Customer ID]],Hospitalisation_table[[#All],[Customer Age]],"Not Found",0)</f>
        <v>50</v>
      </c>
      <c r="M1506" t="str" cm="1">
        <f t="array" ref="M1506">_xlfn.XLOOKUP($A1506,Hospitalisation_table[[#All],[Customer ID]],Hospitalisation_table[[#All],[Date of Birth]],"Not Found",0)</f>
        <v>26-Jul-1972</v>
      </c>
      <c r="N1506" s="22" cm="1">
        <f t="array" ref="N1506">_xlfn.XLOOKUP($A1506,Hospitalisation_table[[#All],[Customer ID]],Hospitalisation_table[[#All],[charges]],"Not Found",0)</f>
        <v>34053.360000000001</v>
      </c>
      <c r="O1506" t="str" cm="1">
        <f t="array" ref="O1506">_xlfn.XLOOKUP($A1506,Hospitalisation_table[[#All],[Customer ID]],Hospitalisation_table[[#All],[Hospital tier_Updated]],"Not Found",0)</f>
        <v>tier - 2</v>
      </c>
      <c r="P1506" t="str" cm="1">
        <f t="array" ref="P1506">_xlfn.XLOOKUP($A1506,Hospitalisation_table[[#All],[Customer ID]],Hospitalisation_table[[#All],[City tier_updated]],"Not Found",0)</f>
        <v>tier - 2</v>
      </c>
      <c r="Q1506" t="str" cm="1">
        <f t="array" ref="Q1506">_xlfn.XLOOKUP($A1506,Hospitalisation_table[[#All],[Customer ID]],Hospitalisation_table[[#All],[State ID Updated]],"Not Found",0)</f>
        <v>R1011</v>
      </c>
    </row>
    <row r="1507" spans="1:17" x14ac:dyDescent="0.3">
      <c r="A1507" s="14" t="s">
        <v>2121</v>
      </c>
      <c r="B1507" t="str" cm="1">
        <f t="array" ref="B1507">_xlfn.XLOOKUP($A1507,CustomersName[[#All],[Customer ID]],CustomersName[[#All],[First Name]],"Not Found",0)</f>
        <v>Kylie</v>
      </c>
      <c r="C1507" cm="1">
        <f t="array" ref="C1507">_xlfn.XLOOKUP($A1507,MedExam_Table[[#Headers],[#Data],[Customer ID]],MedExam_Table[[#Headers],[#Data],[BMI]],"Not Found",0)</f>
        <v>46.68</v>
      </c>
      <c r="D1507" cm="1">
        <f t="array" ref="D1507">_xlfn.XLOOKUP($A1507,MedExam_Table[[#Headers],[#Data],[Customer ID]],MedExam_Table[[#Headers],[#Data],[HBA1C]],"Not Found",0)</f>
        <v>4.01</v>
      </c>
      <c r="E1507" t="str" cm="1">
        <f t="array" ref="E1507">_xlfn.XLOOKUP($A1507,MedExam_Table[[#Headers],[#Data],[Customer ID]],MedExam_Table[[#Headers],[#Data],[Heart Issues Updated]],"Not Found",0)</f>
        <v>No</v>
      </c>
      <c r="F1507" t="str" cm="1">
        <f t="array" ref="F1507">_xlfn.XLOOKUP($A1507,MedExam_Table[[#Headers],[#Data],[Customer ID]],MedExam_Table[[#Headers],[#Data],[Any Transplants Update]],"Not Found",0)</f>
        <v>No</v>
      </c>
      <c r="G1507" t="str" cm="1">
        <f t="array" ref="G1507">_xlfn.XLOOKUP($A1507,MedExam_Table[[#Headers],[#Data],[Customer ID]],MedExam_Table[[#Headers],[#Data],[Cancer history]],"Not Found",0)</f>
        <v>No</v>
      </c>
      <c r="H1507" cm="1">
        <f t="array" ref="H1507">_xlfn.XLOOKUP($A1507,MedExam_Table[[#Headers],[#Data],[Customer ID]],MedExam_Table[[#Headers],[#Data],[NumberOfMajorSurgeries_updated]],"Not Found",0)</f>
        <v>0</v>
      </c>
      <c r="I1507" t="str" cm="1">
        <f t="array" ref="I1507">_xlfn.XLOOKUP($A1507,MedExam_Table[[#Headers],[#Data],[Customer ID]],MedExam_Table[[#Headers],[#Data],[Smoker Updated]],"Not Found",0)</f>
        <v>Yes</v>
      </c>
      <c r="J1507" t="str" cm="1">
        <f t="array" ref="J1507">_xlfn.XLOOKUP($A1507,MedExam_Table[[#Headers],[#Data],[Customer ID]],MedExam_Table[[#Headers],[#Data],[Weight Status]],"Not Found",0)</f>
        <v>Obesity</v>
      </c>
      <c r="K1507" t="str" cm="1">
        <f t="array" ref="K1507">_xlfn.XLOOKUP($A1507,MedExam_Table[[#Headers],[#Data],[Customer ID]],MedExam_Table[[#Headers],[#Data],[Diabetes Status]],"Not Found",0)</f>
        <v>Normal</v>
      </c>
      <c r="L1507" cm="1">
        <f t="array" ref="L1507">_xlfn.XLOOKUP($A1507,Hospitalisation_table[[#All],[Customer ID]],Hospitalisation_table[[#All],[Customer Age]],"Not Found",0)</f>
        <v>28</v>
      </c>
      <c r="M1507" t="str" cm="1">
        <f t="array" ref="M1507">_xlfn.XLOOKUP($A1507,Hospitalisation_table[[#All],[Customer ID]],Hospitalisation_table[[#All],[Date of Birth]],"Not Found",0)</f>
        <v>25-Sep-1994</v>
      </c>
      <c r="N1507" s="22" cm="1">
        <f t="array" ref="N1507">_xlfn.XLOOKUP($A1507,Hospitalisation_table[[#All],[Customer ID]],Hospitalisation_table[[#All],[charges]],"Not Found",0)</f>
        <v>33975.47</v>
      </c>
      <c r="O1507" t="str" cm="1">
        <f t="array" ref="O1507">_xlfn.XLOOKUP($A1507,Hospitalisation_table[[#All],[Customer ID]],Hospitalisation_table[[#All],[Hospital tier_Updated]],"Not Found",0)</f>
        <v>tier - 2</v>
      </c>
      <c r="P1507" t="str" cm="1">
        <f t="array" ref="P1507">_xlfn.XLOOKUP($A1507,Hospitalisation_table[[#All],[Customer ID]],Hospitalisation_table[[#All],[City tier_updated]],"Not Found",0)</f>
        <v>tier - 2</v>
      </c>
      <c r="Q1507" t="str" cm="1">
        <f t="array" ref="Q1507">_xlfn.XLOOKUP($A1507,Hospitalisation_table[[#All],[Customer ID]],Hospitalisation_table[[#All],[State ID Updated]],"Not Found",0)</f>
        <v>R1011</v>
      </c>
    </row>
    <row r="1508" spans="1:17" x14ac:dyDescent="0.3">
      <c r="A1508" s="13" t="s">
        <v>2120</v>
      </c>
      <c r="B1508" t="str" cm="1">
        <f t="array" ref="B1508">_xlfn.XLOOKUP($A1508,CustomersName[[#All],[Customer ID]],CustomersName[[#All],[First Name]],"Not Found",0)</f>
        <v>Kelly</v>
      </c>
      <c r="C1508" cm="1">
        <f t="array" ref="C1508">_xlfn.XLOOKUP($A1508,MedExam_Table[[#Headers],[#Data],[Customer ID]],MedExam_Table[[#Headers],[#Data],[BMI]],"Not Found",0)</f>
        <v>30.4</v>
      </c>
      <c r="D1508" cm="1">
        <f t="array" ref="D1508">_xlfn.XLOOKUP($A1508,MedExam_Table[[#Headers],[#Data],[Customer ID]],MedExam_Table[[#Headers],[#Data],[HBA1C]],"Not Found",0)</f>
        <v>5.91</v>
      </c>
      <c r="E1508" t="str" cm="1">
        <f t="array" ref="E1508">_xlfn.XLOOKUP($A1508,MedExam_Table[[#Headers],[#Data],[Customer ID]],MedExam_Table[[#Headers],[#Data],[Heart Issues Updated]],"Not Found",0)</f>
        <v>No</v>
      </c>
      <c r="F1508" t="str" cm="1">
        <f t="array" ref="F1508">_xlfn.XLOOKUP($A1508,MedExam_Table[[#Headers],[#Data],[Customer ID]],MedExam_Table[[#Headers],[#Data],[Any Transplants Update]],"Not Found",0)</f>
        <v>Yes</v>
      </c>
      <c r="G1508" t="str" cm="1">
        <f t="array" ref="G1508">_xlfn.XLOOKUP($A1508,MedExam_Table[[#Headers],[#Data],[Customer ID]],MedExam_Table[[#Headers],[#Data],[Cancer history]],"Not Found",0)</f>
        <v>No</v>
      </c>
      <c r="H1508" cm="1">
        <f t="array" ref="H1508">_xlfn.XLOOKUP($A1508,MedExam_Table[[#Headers],[#Data],[Customer ID]],MedExam_Table[[#Headers],[#Data],[NumberOfMajorSurgeries_updated]],"Not Found",0)</f>
        <v>2</v>
      </c>
      <c r="I1508" t="str" cm="1">
        <f t="array" ref="I1508">_xlfn.XLOOKUP($A1508,MedExam_Table[[#Headers],[#Data],[Customer ID]],MedExam_Table[[#Headers],[#Data],[Smoker Updated]],"Not Found",0)</f>
        <v>Yes</v>
      </c>
      <c r="J1508" t="str" cm="1">
        <f t="array" ref="J1508">_xlfn.XLOOKUP($A1508,MedExam_Table[[#Headers],[#Data],[Customer ID]],MedExam_Table[[#Headers],[#Data],[Weight Status]],"Not Found",0)</f>
        <v>Obesity</v>
      </c>
      <c r="K1508" t="str" cm="1">
        <f t="array" ref="K1508">_xlfn.XLOOKUP($A1508,MedExam_Table[[#Headers],[#Data],[Customer ID]],MedExam_Table[[#Headers],[#Data],[Diabetes Status]],"Not Found",0)</f>
        <v>Prediabetes</v>
      </c>
      <c r="L1508" cm="1">
        <f t="array" ref="L1508">_xlfn.XLOOKUP($A1508,Hospitalisation_table[[#All],[Customer ID]],Hospitalisation_table[[#All],[Customer Age]],"Not Found",0)</f>
        <v>22</v>
      </c>
      <c r="M1508" t="str" cm="1">
        <f t="array" ref="M1508">_xlfn.XLOOKUP($A1508,Hospitalisation_table[[#All],[Customer ID]],Hospitalisation_table[[#All],[Date of Birth]],"Not Found",0)</f>
        <v>27-Dec-2000</v>
      </c>
      <c r="N1508" s="22" cm="1">
        <f t="array" ref="N1508">_xlfn.XLOOKUP($A1508,Hospitalisation_table[[#All],[Customer ID]],Hospitalisation_table[[#All],[charges]],"Not Found",0)</f>
        <v>33907.550000000003</v>
      </c>
      <c r="O1508" t="str" cm="1">
        <f t="array" ref="O1508">_xlfn.XLOOKUP($A1508,Hospitalisation_table[[#All],[Customer ID]],Hospitalisation_table[[#All],[Hospital tier_Updated]],"Not Found",0)</f>
        <v>tier - 2</v>
      </c>
      <c r="P1508" t="str" cm="1">
        <f t="array" ref="P1508">_xlfn.XLOOKUP($A1508,Hospitalisation_table[[#All],[Customer ID]],Hospitalisation_table[[#All],[City tier_updated]],"Not Found",0)</f>
        <v>tier - 2</v>
      </c>
      <c r="Q1508" t="str" cm="1">
        <f t="array" ref="Q1508">_xlfn.XLOOKUP($A1508,Hospitalisation_table[[#All],[Customer ID]],Hospitalisation_table[[#All],[State ID Updated]],"Not Found",0)</f>
        <v>R1012</v>
      </c>
    </row>
    <row r="1509" spans="1:17" x14ac:dyDescent="0.3">
      <c r="A1509" s="14" t="s">
        <v>2119</v>
      </c>
      <c r="B1509" t="str" cm="1">
        <f t="array" ref="B1509">_xlfn.XLOOKUP($A1509,CustomersName[[#All],[Customer ID]],CustomersName[[#All],[First Name]],"Not Found",0)</f>
        <v>Carrie</v>
      </c>
      <c r="C1509" cm="1">
        <f t="array" ref="C1509">_xlfn.XLOOKUP($A1509,MedExam_Table[[#Headers],[#Data],[Customer ID]],MedExam_Table[[#Headers],[#Data],[BMI]],"Not Found",0)</f>
        <v>30.2</v>
      </c>
      <c r="D1509" cm="1">
        <f t="array" ref="D1509">_xlfn.XLOOKUP($A1509,MedExam_Table[[#Headers],[#Data],[Customer ID]],MedExam_Table[[#Headers],[#Data],[HBA1C]],"Not Found",0)</f>
        <v>4.47</v>
      </c>
      <c r="E1509" t="str" cm="1">
        <f t="array" ref="E1509">_xlfn.XLOOKUP($A1509,MedExam_Table[[#Headers],[#Data],[Customer ID]],MedExam_Table[[#Headers],[#Data],[Heart Issues Updated]],"Not Found",0)</f>
        <v>Yes</v>
      </c>
      <c r="F1509" t="str" cm="1">
        <f t="array" ref="F1509">_xlfn.XLOOKUP($A1509,MedExam_Table[[#Headers],[#Data],[Customer ID]],MedExam_Table[[#Headers],[#Data],[Any Transplants Update]],"Not Found",0)</f>
        <v>No</v>
      </c>
      <c r="G1509" t="str" cm="1">
        <f t="array" ref="G1509">_xlfn.XLOOKUP($A1509,MedExam_Table[[#Headers],[#Data],[Customer ID]],MedExam_Table[[#Headers],[#Data],[Cancer history]],"Not Found",0)</f>
        <v>Yes</v>
      </c>
      <c r="H1509" cm="1">
        <f t="array" ref="H1509">_xlfn.XLOOKUP($A1509,MedExam_Table[[#Headers],[#Data],[Customer ID]],MedExam_Table[[#Headers],[#Data],[NumberOfMajorSurgeries_updated]],"Not Found",0)</f>
        <v>1</v>
      </c>
      <c r="I1509" t="str" cm="1">
        <f t="array" ref="I1509">_xlfn.XLOOKUP($A1509,MedExam_Table[[#Headers],[#Data],[Customer ID]],MedExam_Table[[#Headers],[#Data],[Smoker Updated]],"Not Found",0)</f>
        <v>Yes</v>
      </c>
      <c r="J1509" t="str" cm="1">
        <f t="array" ref="J1509">_xlfn.XLOOKUP($A1509,MedExam_Table[[#Headers],[#Data],[Customer ID]],MedExam_Table[[#Headers],[#Data],[Weight Status]],"Not Found",0)</f>
        <v>Obesity</v>
      </c>
      <c r="K1509" t="str" cm="1">
        <f t="array" ref="K1509">_xlfn.XLOOKUP($A1509,MedExam_Table[[#Headers],[#Data],[Customer ID]],MedExam_Table[[#Headers],[#Data],[Diabetes Status]],"Not Found",0)</f>
        <v>Normal</v>
      </c>
      <c r="L1509" cm="1">
        <f t="array" ref="L1509">_xlfn.XLOOKUP($A1509,Hospitalisation_table[[#All],[Customer ID]],Hospitalisation_table[[#All],[Customer Age]],"Not Found",0)</f>
        <v>25</v>
      </c>
      <c r="M1509" t="str" cm="1">
        <f t="array" ref="M1509">_xlfn.XLOOKUP($A1509,Hospitalisation_table[[#All],[Customer ID]],Hospitalisation_table[[#All],[Date of Birth]],"Not Found",0)</f>
        <v>9-Aug-1997</v>
      </c>
      <c r="N1509" s="22" cm="1">
        <f t="array" ref="N1509">_xlfn.XLOOKUP($A1509,Hospitalisation_table[[#All],[Customer ID]],Hospitalisation_table[[#All],[charges]],"Not Found",0)</f>
        <v>33900.65</v>
      </c>
      <c r="O1509" t="str" cm="1">
        <f t="array" ref="O1509">_xlfn.XLOOKUP($A1509,Hospitalisation_table[[#All],[Customer ID]],Hospitalisation_table[[#All],[Hospital tier_Updated]],"Not Found",0)</f>
        <v>tier - 2</v>
      </c>
      <c r="P1509" t="str" cm="1">
        <f t="array" ref="P1509">_xlfn.XLOOKUP($A1509,Hospitalisation_table[[#All],[Customer ID]],Hospitalisation_table[[#All],[City tier_updated]],"Not Found",0)</f>
        <v>tier - 3</v>
      </c>
      <c r="Q1509" t="str" cm="1">
        <f t="array" ref="Q1509">_xlfn.XLOOKUP($A1509,Hospitalisation_table[[#All],[Customer ID]],Hospitalisation_table[[#All],[State ID Updated]],"Not Found",0)</f>
        <v>R1011</v>
      </c>
    </row>
    <row r="1510" spans="1:17" x14ac:dyDescent="0.3">
      <c r="A1510" s="13" t="s">
        <v>2118</v>
      </c>
      <c r="B1510" t="str" cm="1">
        <f t="array" ref="B1510">_xlfn.XLOOKUP($A1510,CustomersName[[#All],[Customer ID]],CustomersName[[#All],[First Name]],"Not Found",0)</f>
        <v>Alex</v>
      </c>
      <c r="C1510" cm="1">
        <f t="array" ref="C1510">_xlfn.XLOOKUP($A1510,MedExam_Table[[#Headers],[#Data],[Customer ID]],MedExam_Table[[#Headers],[#Data],[BMI]],"Not Found",0)</f>
        <v>51.18</v>
      </c>
      <c r="D1510" cm="1">
        <f t="array" ref="D1510">_xlfn.XLOOKUP($A1510,MedExam_Table[[#Headers],[#Data],[Customer ID]],MedExam_Table[[#Headers],[#Data],[HBA1C]],"Not Found",0)</f>
        <v>4.5599999999999996</v>
      </c>
      <c r="E1510" t="str" cm="1">
        <f t="array" ref="E1510">_xlfn.XLOOKUP($A1510,MedExam_Table[[#Headers],[#Data],[Customer ID]],MedExam_Table[[#Headers],[#Data],[Heart Issues Updated]],"Not Found",0)</f>
        <v>Yes</v>
      </c>
      <c r="F1510" t="str" cm="1">
        <f t="array" ref="F1510">_xlfn.XLOOKUP($A1510,MedExam_Table[[#Headers],[#Data],[Customer ID]],MedExam_Table[[#Headers],[#Data],[Any Transplants Update]],"Not Found",0)</f>
        <v>Yes</v>
      </c>
      <c r="G1510" t="str" cm="1">
        <f t="array" ref="G1510">_xlfn.XLOOKUP($A1510,MedExam_Table[[#Headers],[#Data],[Customer ID]],MedExam_Table[[#Headers],[#Data],[Cancer history]],"Not Found",0)</f>
        <v>No</v>
      </c>
      <c r="H1510" cm="1">
        <f t="array" ref="H1510">_xlfn.XLOOKUP($A1510,MedExam_Table[[#Headers],[#Data],[Customer ID]],MedExam_Table[[#Headers],[#Data],[NumberOfMajorSurgeries_updated]],"Not Found",0)</f>
        <v>2</v>
      </c>
      <c r="I1510" t="str" cm="1">
        <f t="array" ref="I1510">_xlfn.XLOOKUP($A1510,MedExam_Table[[#Headers],[#Data],[Customer ID]],MedExam_Table[[#Headers],[#Data],[Smoker Updated]],"Not Found",0)</f>
        <v>Yes</v>
      </c>
      <c r="J1510" t="str" cm="1">
        <f t="array" ref="J1510">_xlfn.XLOOKUP($A1510,MedExam_Table[[#Headers],[#Data],[Customer ID]],MedExam_Table[[#Headers],[#Data],[Weight Status]],"Not Found",0)</f>
        <v>Obesity</v>
      </c>
      <c r="K1510" t="str" cm="1">
        <f t="array" ref="K1510">_xlfn.XLOOKUP($A1510,MedExam_Table[[#Headers],[#Data],[Customer ID]],MedExam_Table[[#Headers],[#Data],[Diabetes Status]],"Not Found",0)</f>
        <v>Normal</v>
      </c>
      <c r="L1510" cm="1">
        <f t="array" ref="L1510">_xlfn.XLOOKUP($A1510,Hospitalisation_table[[#All],[Customer ID]],Hospitalisation_table[[#All],[Customer Age]],"Not Found",0)</f>
        <v>22</v>
      </c>
      <c r="M1510" t="str" cm="1">
        <f t="array" ref="M1510">_xlfn.XLOOKUP($A1510,Hospitalisation_table[[#All],[Customer ID]],Hospitalisation_table[[#All],[Date of Birth]],"Not Found",0)</f>
        <v>26-Oct-2000</v>
      </c>
      <c r="N1510" s="22" cm="1">
        <f t="array" ref="N1510">_xlfn.XLOOKUP($A1510,Hospitalisation_table[[#All],[Customer ID]],Hospitalisation_table[[#All],[charges]],"Not Found",0)</f>
        <v>33829.39</v>
      </c>
      <c r="O1510" t="str" cm="1">
        <f t="array" ref="O1510">_xlfn.XLOOKUP($A1510,Hospitalisation_table[[#All],[Customer ID]],Hospitalisation_table[[#All],[Hospital tier_Updated]],"Not Found",0)</f>
        <v>tier - 2</v>
      </c>
      <c r="P1510" t="str" cm="1">
        <f t="array" ref="P1510">_xlfn.XLOOKUP($A1510,Hospitalisation_table[[#All],[Customer ID]],Hospitalisation_table[[#All],[City tier_updated]],"Not Found",0)</f>
        <v>tier - 3</v>
      </c>
      <c r="Q1510" t="str" cm="1">
        <f t="array" ref="Q1510">_xlfn.XLOOKUP($A1510,Hospitalisation_table[[#All],[Customer ID]],Hospitalisation_table[[#All],[State ID Updated]],"Not Found",0)</f>
        <v>R1011</v>
      </c>
    </row>
    <row r="1511" spans="1:17" x14ac:dyDescent="0.3">
      <c r="A1511" s="14" t="s">
        <v>2117</v>
      </c>
      <c r="B1511" t="str" cm="1">
        <f t="array" ref="B1511">_xlfn.XLOOKUP($A1511,CustomersName[[#All],[Customer ID]],CustomersName[[#All],[First Name]],"Not Found",0)</f>
        <v>Zahh S</v>
      </c>
      <c r="C1511" cm="1">
        <f t="array" ref="C1511">_xlfn.XLOOKUP($A1511,MedExam_Table[[#Headers],[#Data],[Customer ID]],MedExam_Table[[#Headers],[#Data],[BMI]],"Not Found",0)</f>
        <v>22.18</v>
      </c>
      <c r="D1511" cm="1">
        <f t="array" ref="D1511">_xlfn.XLOOKUP($A1511,MedExam_Table[[#Headers],[#Data],[Customer ID]],MedExam_Table[[#Headers],[#Data],[HBA1C]],"Not Found",0)</f>
        <v>9.9</v>
      </c>
      <c r="E1511" t="str" cm="1">
        <f t="array" ref="E1511">_xlfn.XLOOKUP($A1511,MedExam_Table[[#Headers],[#Data],[Customer ID]],MedExam_Table[[#Headers],[#Data],[Heart Issues Updated]],"Not Found",0)</f>
        <v>No</v>
      </c>
      <c r="F1511" t="str" cm="1">
        <f t="array" ref="F1511">_xlfn.XLOOKUP($A1511,MedExam_Table[[#Headers],[#Data],[Customer ID]],MedExam_Table[[#Headers],[#Data],[Any Transplants Update]],"Not Found",0)</f>
        <v>No</v>
      </c>
      <c r="G1511" t="str" cm="1">
        <f t="array" ref="G1511">_xlfn.XLOOKUP($A1511,MedExam_Table[[#Headers],[#Data],[Customer ID]],MedExam_Table[[#Headers],[#Data],[Cancer history]],"Not Found",0)</f>
        <v>No</v>
      </c>
      <c r="H1511" cm="1">
        <f t="array" ref="H1511">_xlfn.XLOOKUP($A1511,MedExam_Table[[#Headers],[#Data],[Customer ID]],MedExam_Table[[#Headers],[#Data],[NumberOfMajorSurgeries_updated]],"Not Found",0)</f>
        <v>0</v>
      </c>
      <c r="I1511" t="str" cm="1">
        <f t="array" ref="I1511">_xlfn.XLOOKUP($A1511,MedExam_Table[[#Headers],[#Data],[Customer ID]],MedExam_Table[[#Headers],[#Data],[Smoker Updated]],"Not Found",0)</f>
        <v>Yes</v>
      </c>
      <c r="J1511" t="str" cm="1">
        <f t="array" ref="J1511">_xlfn.XLOOKUP($A1511,MedExam_Table[[#Headers],[#Data],[Customer ID]],MedExam_Table[[#Headers],[#Data],[Weight Status]],"Not Found",0)</f>
        <v>NormalWeight</v>
      </c>
      <c r="K1511" t="str" cm="1">
        <f t="array" ref="K1511">_xlfn.XLOOKUP($A1511,MedExam_Table[[#Headers],[#Data],[Customer ID]],MedExam_Table[[#Headers],[#Data],[Diabetes Status]],"Not Found",0)</f>
        <v>Diabetes</v>
      </c>
      <c r="L1511" cm="1">
        <f t="array" ref="L1511">_xlfn.XLOOKUP($A1511,Hospitalisation_table[[#All],[Customer ID]],Hospitalisation_table[[#All],[Customer Age]],"Not Found",0)</f>
        <v>60</v>
      </c>
      <c r="M1511" t="str" cm="1">
        <f t="array" ref="M1511">_xlfn.XLOOKUP($A1511,Hospitalisation_table[[#All],[Customer ID]],Hospitalisation_table[[#All],[Date of Birth]],"Not Found",0)</f>
        <v>11-Dec-1962</v>
      </c>
      <c r="N1511" s="22" cm="1">
        <f t="array" ref="N1511">_xlfn.XLOOKUP($A1511,Hospitalisation_table[[#All],[Customer ID]],Hospitalisation_table[[#All],[charges]],"Not Found",0)</f>
        <v>33753.32</v>
      </c>
      <c r="O1511" t="str" cm="1">
        <f t="array" ref="O1511">_xlfn.XLOOKUP($A1511,Hospitalisation_table[[#All],[Customer ID]],Hospitalisation_table[[#All],[Hospital tier_Updated]],"Not Found",0)</f>
        <v>tier - 1</v>
      </c>
      <c r="P1511" t="str" cm="1">
        <f t="array" ref="P1511">_xlfn.XLOOKUP($A1511,Hospitalisation_table[[#All],[Customer ID]],Hospitalisation_table[[#All],[City tier_updated]],"Not Found",0)</f>
        <v>tier - 3</v>
      </c>
      <c r="Q1511" t="str" cm="1">
        <f t="array" ref="Q1511">_xlfn.XLOOKUP($A1511,Hospitalisation_table[[#All],[Customer ID]],Hospitalisation_table[[#All],[State ID Updated]],"Not Found",0)</f>
        <v>R1011</v>
      </c>
    </row>
    <row r="1512" spans="1:17" x14ac:dyDescent="0.3">
      <c r="A1512" s="13" t="s">
        <v>2116</v>
      </c>
      <c r="B1512" t="str" cm="1">
        <f t="array" ref="B1512">_xlfn.XLOOKUP($A1512,CustomersName[[#All],[Customer ID]],CustomersName[[#All],[First Name]],"Not Found",0)</f>
        <v>Alan</v>
      </c>
      <c r="C1512" cm="1">
        <f t="array" ref="C1512">_xlfn.XLOOKUP($A1512,MedExam_Table[[#Headers],[#Data],[Customer ID]],MedExam_Table[[#Headers],[#Data],[BMI]],"Not Found",0)</f>
        <v>31.92</v>
      </c>
      <c r="D1512" cm="1">
        <f t="array" ref="D1512">_xlfn.XLOOKUP($A1512,MedExam_Table[[#Headers],[#Data],[Customer ID]],MedExam_Table[[#Headers],[#Data],[HBA1C]],"Not Found",0)</f>
        <v>5.1100000000000003</v>
      </c>
      <c r="E1512" t="str" cm="1">
        <f t="array" ref="E1512">_xlfn.XLOOKUP($A1512,MedExam_Table[[#Headers],[#Data],[Customer ID]],MedExam_Table[[#Headers],[#Data],[Heart Issues Updated]],"Not Found",0)</f>
        <v>No</v>
      </c>
      <c r="F1512" t="str" cm="1">
        <f t="array" ref="F1512">_xlfn.XLOOKUP($A1512,MedExam_Table[[#Headers],[#Data],[Customer ID]],MedExam_Table[[#Headers],[#Data],[Any Transplants Update]],"Not Found",0)</f>
        <v>No</v>
      </c>
      <c r="G1512" t="str" cm="1">
        <f t="array" ref="G1512">_xlfn.XLOOKUP($A1512,MedExam_Table[[#Headers],[#Data],[Customer ID]],MedExam_Table[[#Headers],[#Data],[Cancer history]],"Not Found",0)</f>
        <v>Yes</v>
      </c>
      <c r="H1512" cm="1">
        <f t="array" ref="H1512">_xlfn.XLOOKUP($A1512,MedExam_Table[[#Headers],[#Data],[Customer ID]],MedExam_Table[[#Headers],[#Data],[NumberOfMajorSurgeries_updated]],"Not Found",0)</f>
        <v>1</v>
      </c>
      <c r="I1512" t="str" cm="1">
        <f t="array" ref="I1512">_xlfn.XLOOKUP($A1512,MedExam_Table[[#Headers],[#Data],[Customer ID]],MedExam_Table[[#Headers],[#Data],[Smoker Updated]],"Not Found",0)</f>
        <v>Yes</v>
      </c>
      <c r="J1512" t="str" cm="1">
        <f t="array" ref="J1512">_xlfn.XLOOKUP($A1512,MedExam_Table[[#Headers],[#Data],[Customer ID]],MedExam_Table[[#Headers],[#Data],[Weight Status]],"Not Found",0)</f>
        <v>Obesity</v>
      </c>
      <c r="K1512" t="str" cm="1">
        <f t="array" ref="K1512">_xlfn.XLOOKUP($A1512,MedExam_Table[[#Headers],[#Data],[Customer ID]],MedExam_Table[[#Headers],[#Data],[Diabetes Status]],"Not Found",0)</f>
        <v>Normal</v>
      </c>
      <c r="L1512" cm="1">
        <f t="array" ref="L1512">_xlfn.XLOOKUP($A1512,Hospitalisation_table[[#All],[Customer ID]],Hospitalisation_table[[#All],[Customer Age]],"Not Found",0)</f>
        <v>19</v>
      </c>
      <c r="M1512" t="str" cm="1">
        <f t="array" ref="M1512">_xlfn.XLOOKUP($A1512,Hospitalisation_table[[#All],[Customer ID]],Hospitalisation_table[[#All],[Date of Birth]],"Not Found",0)</f>
        <v>12-Sep-2003</v>
      </c>
      <c r="N1512" s="22" cm="1">
        <f t="array" ref="N1512">_xlfn.XLOOKUP($A1512,Hospitalisation_table[[#All],[Customer ID]],Hospitalisation_table[[#All],[charges]],"Not Found",0)</f>
        <v>33750.29</v>
      </c>
      <c r="O1512" t="str" cm="1">
        <f t="array" ref="O1512">_xlfn.XLOOKUP($A1512,Hospitalisation_table[[#All],[Customer ID]],Hospitalisation_table[[#All],[Hospital tier_Updated]],"Not Found",0)</f>
        <v>tier - 1</v>
      </c>
      <c r="P1512" t="str" cm="1">
        <f t="array" ref="P1512">_xlfn.XLOOKUP($A1512,Hospitalisation_table[[#All],[Customer ID]],Hospitalisation_table[[#All],[City tier_updated]],"Not Found",0)</f>
        <v>tier - 3</v>
      </c>
      <c r="Q1512" t="str" cm="1">
        <f t="array" ref="Q1512">_xlfn.XLOOKUP($A1512,Hospitalisation_table[[#All],[Customer ID]],Hospitalisation_table[[#All],[State ID Updated]],"Not Found",0)</f>
        <v>R1012</v>
      </c>
    </row>
    <row r="1513" spans="1:17" x14ac:dyDescent="0.3">
      <c r="A1513" s="14" t="s">
        <v>2115</v>
      </c>
      <c r="B1513" t="str" cm="1">
        <f t="array" ref="B1513">_xlfn.XLOOKUP($A1513,CustomersName[[#All],[Customer ID]],CustomersName[[#All],[First Name]],"Not Found",0)</f>
        <v>Nate</v>
      </c>
      <c r="C1513" cm="1">
        <f t="array" ref="C1513">_xlfn.XLOOKUP($A1513,MedExam_Table[[#Headers],[#Data],[Customer ID]],MedExam_Table[[#Headers],[#Data],[BMI]],"Not Found",0)</f>
        <v>31.73</v>
      </c>
      <c r="D1513" cm="1">
        <f t="array" ref="D1513">_xlfn.XLOOKUP($A1513,MedExam_Table[[#Headers],[#Data],[Customer ID]],MedExam_Table[[#Headers],[#Data],[HBA1C]],"Not Found",0)</f>
        <v>5.73</v>
      </c>
      <c r="E1513" t="str" cm="1">
        <f t="array" ref="E1513">_xlfn.XLOOKUP($A1513,MedExam_Table[[#Headers],[#Data],[Customer ID]],MedExam_Table[[#Headers],[#Data],[Heart Issues Updated]],"Not Found",0)</f>
        <v>No</v>
      </c>
      <c r="F1513" t="str" cm="1">
        <f t="array" ref="F1513">_xlfn.XLOOKUP($A1513,MedExam_Table[[#Headers],[#Data],[Customer ID]],MedExam_Table[[#Headers],[#Data],[Any Transplants Update]],"Not Found",0)</f>
        <v>Yes</v>
      </c>
      <c r="G1513" t="str" cm="1">
        <f t="array" ref="G1513">_xlfn.XLOOKUP($A1513,MedExam_Table[[#Headers],[#Data],[Customer ID]],MedExam_Table[[#Headers],[#Data],[Cancer history]],"Not Found",0)</f>
        <v>No</v>
      </c>
      <c r="H1513" cm="1">
        <f t="array" ref="H1513">_xlfn.XLOOKUP($A1513,MedExam_Table[[#Headers],[#Data],[Customer ID]],MedExam_Table[[#Headers],[#Data],[NumberOfMajorSurgeries_updated]],"Not Found",0)</f>
        <v>1</v>
      </c>
      <c r="I1513" t="str" cm="1">
        <f t="array" ref="I1513">_xlfn.XLOOKUP($A1513,MedExam_Table[[#Headers],[#Data],[Customer ID]],MedExam_Table[[#Headers],[#Data],[Smoker Updated]],"Not Found",0)</f>
        <v>Yes</v>
      </c>
      <c r="J1513" t="str" cm="1">
        <f t="array" ref="J1513">_xlfn.XLOOKUP($A1513,MedExam_Table[[#Headers],[#Data],[Customer ID]],MedExam_Table[[#Headers],[#Data],[Weight Status]],"Not Found",0)</f>
        <v>Obesity</v>
      </c>
      <c r="K1513" t="str" cm="1">
        <f t="array" ref="K1513">_xlfn.XLOOKUP($A1513,MedExam_Table[[#Headers],[#Data],[Customer ID]],MedExam_Table[[#Headers],[#Data],[Diabetes Status]],"Not Found",0)</f>
        <v>Prediabetes</v>
      </c>
      <c r="L1513" cm="1">
        <f t="array" ref="L1513">_xlfn.XLOOKUP($A1513,Hospitalisation_table[[#All],[Customer ID]],Hospitalisation_table[[#All],[Customer Age]],"Not Found",0)</f>
        <v>18</v>
      </c>
      <c r="M1513" t="str" cm="1">
        <f t="array" ref="M1513">_xlfn.XLOOKUP($A1513,Hospitalisation_table[[#All],[Customer ID]],Hospitalisation_table[[#All],[Date of Birth]],"Not Found",0)</f>
        <v>1-Nov-2004</v>
      </c>
      <c r="N1513" s="22" cm="1">
        <f t="array" ref="N1513">_xlfn.XLOOKUP($A1513,Hospitalisation_table[[#All],[Customer ID]],Hospitalisation_table[[#All],[charges]],"Not Found",0)</f>
        <v>33732.69</v>
      </c>
      <c r="O1513" t="str" cm="1">
        <f t="array" ref="O1513">_xlfn.XLOOKUP($A1513,Hospitalisation_table[[#All],[Customer ID]],Hospitalisation_table[[#All],[Hospital tier_Updated]],"Not Found",0)</f>
        <v>tier - 1</v>
      </c>
      <c r="P1513" t="str" cm="1">
        <f t="array" ref="P1513">_xlfn.XLOOKUP($A1513,Hospitalisation_table[[#All],[Customer ID]],Hospitalisation_table[[#All],[City tier_updated]],"Not Found",0)</f>
        <v>tier - 1</v>
      </c>
      <c r="Q1513" t="str" cm="1">
        <f t="array" ref="Q1513">_xlfn.XLOOKUP($A1513,Hospitalisation_table[[#All],[Customer ID]],Hospitalisation_table[[#All],[State ID Updated]],"Not Found",0)</f>
        <v>R1017</v>
      </c>
    </row>
    <row r="1514" spans="1:17" x14ac:dyDescent="0.3">
      <c r="A1514" s="13" t="s">
        <v>2114</v>
      </c>
      <c r="B1514" t="str" cm="1">
        <f t="array" ref="B1514">_xlfn.XLOOKUP($A1514,CustomersName[[#All],[Customer ID]],CustomersName[[#All],[First Name]],"Not Found",0)</f>
        <v>JessehG.</v>
      </c>
      <c r="C1514" cm="1">
        <f t="array" ref="C1514">_xlfn.XLOOKUP($A1514,MedExam_Table[[#Headers],[#Data],[Customer ID]],MedExam_Table[[#Headers],[#Data],[BMI]],"Not Found",0)</f>
        <v>45.52</v>
      </c>
      <c r="D1514" cm="1">
        <f t="array" ref="D1514">_xlfn.XLOOKUP($A1514,MedExam_Table[[#Headers],[#Data],[Customer ID]],MedExam_Table[[#Headers],[#Data],[HBA1C]],"Not Found",0)</f>
        <v>6.04</v>
      </c>
      <c r="E1514" t="str" cm="1">
        <f t="array" ref="E1514">_xlfn.XLOOKUP($A1514,MedExam_Table[[#Headers],[#Data],[Customer ID]],MedExam_Table[[#Headers],[#Data],[Heart Issues Updated]],"Not Found",0)</f>
        <v>No</v>
      </c>
      <c r="F1514" t="str" cm="1">
        <f t="array" ref="F1514">_xlfn.XLOOKUP($A1514,MedExam_Table[[#Headers],[#Data],[Customer ID]],MedExam_Table[[#Headers],[#Data],[Any Transplants Update]],"Not Found",0)</f>
        <v>No</v>
      </c>
      <c r="G1514" t="str" cm="1">
        <f t="array" ref="G1514">_xlfn.XLOOKUP($A1514,MedExam_Table[[#Headers],[#Data],[Customer ID]],MedExam_Table[[#Headers],[#Data],[Cancer history]],"Not Found",0)</f>
        <v>Yes</v>
      </c>
      <c r="H1514" cm="1">
        <f t="array" ref="H1514">_xlfn.XLOOKUP($A1514,MedExam_Table[[#Headers],[#Data],[Customer ID]],MedExam_Table[[#Headers],[#Data],[NumberOfMajorSurgeries_updated]],"Not Found",0)</f>
        <v>1</v>
      </c>
      <c r="I1514" t="str" cm="1">
        <f t="array" ref="I1514">_xlfn.XLOOKUP($A1514,MedExam_Table[[#Headers],[#Data],[Customer ID]],MedExam_Table[[#Headers],[#Data],[Smoker Updated]],"Not Found",0)</f>
        <v>Yes</v>
      </c>
      <c r="J1514" t="str" cm="1">
        <f t="array" ref="J1514">_xlfn.XLOOKUP($A1514,MedExam_Table[[#Headers],[#Data],[Customer ID]],MedExam_Table[[#Headers],[#Data],[Weight Status]],"Not Found",0)</f>
        <v>Obesity</v>
      </c>
      <c r="K1514" t="str" cm="1">
        <f t="array" ref="K1514">_xlfn.XLOOKUP($A1514,MedExam_Table[[#Headers],[#Data],[Customer ID]],MedExam_Table[[#Headers],[#Data],[Diabetes Status]],"Not Found",0)</f>
        <v>Prediabetes</v>
      </c>
      <c r="L1514" cm="1">
        <f t="array" ref="L1514">_xlfn.XLOOKUP($A1514,Hospitalisation_table[[#All],[Customer ID]],Hospitalisation_table[[#All],[Customer Age]],"Not Found",0)</f>
        <v>29</v>
      </c>
      <c r="M1514" t="str" cm="1">
        <f t="array" ref="M1514">_xlfn.XLOOKUP($A1514,Hospitalisation_table[[#All],[Customer ID]],Hospitalisation_table[[#All],[Date of Birth]],"Not Found",0)</f>
        <v>28-Nov-1993</v>
      </c>
      <c r="N1514" s="22" cm="1">
        <f t="array" ref="N1514">_xlfn.XLOOKUP($A1514,Hospitalisation_table[[#All],[Customer ID]],Hospitalisation_table[[#All],[charges]],"Not Found",0)</f>
        <v>33707.550000000003</v>
      </c>
      <c r="O1514" t="str" cm="1">
        <f t="array" ref="O1514">_xlfn.XLOOKUP($A1514,Hospitalisation_table[[#All],[Customer ID]],Hospitalisation_table[[#All],[Hospital tier_Updated]],"Not Found",0)</f>
        <v>tier - 2</v>
      </c>
      <c r="P1514" t="str" cm="1">
        <f t="array" ref="P1514">_xlfn.XLOOKUP($A1514,Hospitalisation_table[[#All],[Customer ID]],Hospitalisation_table[[#All],[City tier_updated]],"Not Found",0)</f>
        <v>tier - 2</v>
      </c>
      <c r="Q1514" t="str" cm="1">
        <f t="array" ref="Q1514">_xlfn.XLOOKUP($A1514,Hospitalisation_table[[#All],[Customer ID]],Hospitalisation_table[[#All],[State ID Updated]],"Not Found",0)</f>
        <v>R1011</v>
      </c>
    </row>
    <row r="1515" spans="1:17" x14ac:dyDescent="0.3">
      <c r="A1515" s="14" t="s">
        <v>2113</v>
      </c>
      <c r="B1515" t="str" cm="1">
        <f t="array" ref="B1515">_xlfn.XLOOKUP($A1515,CustomersName[[#All],[Customer ID]],CustomersName[[#All],[First Name]],"Not Found",0)</f>
        <v>Jason</v>
      </c>
      <c r="C1515" cm="1">
        <f t="array" ref="C1515">_xlfn.XLOOKUP($A1515,MedExam_Table[[#Headers],[#Data],[Customer ID]],MedExam_Table[[#Headers],[#Data],[BMI]],"Not Found",0)</f>
        <v>52.81</v>
      </c>
      <c r="D1515" cm="1">
        <f t="array" ref="D1515">_xlfn.XLOOKUP($A1515,MedExam_Table[[#Headers],[#Data],[Customer ID]],MedExam_Table[[#Headers],[#Data],[HBA1C]],"Not Found",0)</f>
        <v>5.19</v>
      </c>
      <c r="E1515" t="str" cm="1">
        <f t="array" ref="E1515">_xlfn.XLOOKUP($A1515,MedExam_Table[[#Headers],[#Data],[Customer ID]],MedExam_Table[[#Headers],[#Data],[Heart Issues Updated]],"Not Found",0)</f>
        <v>No</v>
      </c>
      <c r="F1515" t="str" cm="1">
        <f t="array" ref="F1515">_xlfn.XLOOKUP($A1515,MedExam_Table[[#Headers],[#Data],[Customer ID]],MedExam_Table[[#Headers],[#Data],[Any Transplants Update]],"Not Found",0)</f>
        <v>No</v>
      </c>
      <c r="G1515" t="str" cm="1">
        <f t="array" ref="G1515">_xlfn.XLOOKUP($A1515,MedExam_Table[[#Headers],[#Data],[Customer ID]],MedExam_Table[[#Headers],[#Data],[Cancer history]],"Not Found",0)</f>
        <v>Yes</v>
      </c>
      <c r="H1515" cm="1">
        <f t="array" ref="H1515">_xlfn.XLOOKUP($A1515,MedExam_Table[[#Headers],[#Data],[Customer ID]],MedExam_Table[[#Headers],[#Data],[NumberOfMajorSurgeries_updated]],"Not Found",0)</f>
        <v>1</v>
      </c>
      <c r="I1515" t="str" cm="1">
        <f t="array" ref="I1515">_xlfn.XLOOKUP($A1515,MedExam_Table[[#Headers],[#Data],[Customer ID]],MedExam_Table[[#Headers],[#Data],[Smoker Updated]],"Not Found",0)</f>
        <v>Yes</v>
      </c>
      <c r="J1515" t="str" cm="1">
        <f t="array" ref="J1515">_xlfn.XLOOKUP($A1515,MedExam_Table[[#Headers],[#Data],[Customer ID]],MedExam_Table[[#Headers],[#Data],[Weight Status]],"Not Found",0)</f>
        <v>Obesity</v>
      </c>
      <c r="K1515" t="str" cm="1">
        <f t="array" ref="K1515">_xlfn.XLOOKUP($A1515,MedExam_Table[[#Headers],[#Data],[Customer ID]],MedExam_Table[[#Headers],[#Data],[Diabetes Status]],"Not Found",0)</f>
        <v>Normal</v>
      </c>
      <c r="L1515" cm="1">
        <f t="array" ref="L1515">_xlfn.XLOOKUP($A1515,Hospitalisation_table[[#All],[Customer ID]],Hospitalisation_table[[#All],[Customer Age]],"Not Found",0)</f>
        <v>19</v>
      </c>
      <c r="M1515" t="str" cm="1">
        <f t="array" ref="M1515">_xlfn.XLOOKUP($A1515,Hospitalisation_table[[#All],[Customer ID]],Hospitalisation_table[[#All],[Date of Birth]],"Not Found",0)</f>
        <v>9-Sep-2003</v>
      </c>
      <c r="N1515" s="22" cm="1">
        <f t="array" ref="N1515">_xlfn.XLOOKUP($A1515,Hospitalisation_table[[#All],[Customer ID]],Hospitalisation_table[[#All],[charges]],"Not Found",0)</f>
        <v>33611.71</v>
      </c>
      <c r="O1515" t="str" cm="1">
        <f t="array" ref="O1515">_xlfn.XLOOKUP($A1515,Hospitalisation_table[[#All],[Customer ID]],Hospitalisation_table[[#All],[Hospital tier_Updated]],"Not Found",0)</f>
        <v>tier - 1</v>
      </c>
      <c r="P1515" t="str" cm="1">
        <f t="array" ref="P1515">_xlfn.XLOOKUP($A1515,Hospitalisation_table[[#All],[Customer ID]],Hospitalisation_table[[#All],[City tier_updated]],"Not Found",0)</f>
        <v>tier - 2</v>
      </c>
      <c r="Q1515" t="str" cm="1">
        <f t="array" ref="Q1515">_xlfn.XLOOKUP($A1515,Hospitalisation_table[[#All],[Customer ID]],Hospitalisation_table[[#All],[State ID Updated]],"Not Found",0)</f>
        <v>R1011</v>
      </c>
    </row>
    <row r="1516" spans="1:17" x14ac:dyDescent="0.3">
      <c r="A1516" s="13" t="s">
        <v>2347</v>
      </c>
      <c r="B1516" t="str" cm="1">
        <f t="array" ref="B1516">_xlfn.XLOOKUP($A1516,CustomersName[[#All],[Customer ID]],CustomersName[[#All],[First Name]],"Not Found",0)</f>
        <v>Adam</v>
      </c>
      <c r="C1516" cm="1">
        <f t="array" ref="C1516">_xlfn.XLOOKUP($A1516,MedExam_Table[[#Headers],[#Data],[Customer ID]],MedExam_Table[[#Headers],[#Data],[BMI]],"Not Found",0)</f>
        <v>33.880000000000003</v>
      </c>
      <c r="D1516" cm="1">
        <f t="array" ref="D1516">_xlfn.XLOOKUP($A1516,MedExam_Table[[#Headers],[#Data],[Customer ID]],MedExam_Table[[#Headers],[#Data],[HBA1C]],"Not Found",0)</f>
        <v>7.01</v>
      </c>
      <c r="E1516" t="str" cm="1">
        <f t="array" ref="E1516">_xlfn.XLOOKUP($A1516,MedExam_Table[[#Headers],[#Data],[Customer ID]],MedExam_Table[[#Headers],[#Data],[Heart Issues Updated]],"Not Found",0)</f>
        <v>No</v>
      </c>
      <c r="F1516" t="str" cm="1">
        <f t="array" ref="F1516">_xlfn.XLOOKUP($A1516,MedExam_Table[[#Headers],[#Data],[Customer ID]],MedExam_Table[[#Headers],[#Data],[Any Transplants Update]],"Not Found",0)</f>
        <v>No</v>
      </c>
      <c r="G1516" t="str" cm="1">
        <f t="array" ref="G1516">_xlfn.XLOOKUP($A1516,MedExam_Table[[#Headers],[#Data],[Customer ID]],MedExam_Table[[#Headers],[#Data],[Cancer history]],"Not Found",0)</f>
        <v>No</v>
      </c>
      <c r="H1516" cm="1">
        <f t="array" ref="H1516">_xlfn.XLOOKUP($A1516,MedExam_Table[[#Headers],[#Data],[Customer ID]],MedExam_Table[[#Headers],[#Data],[NumberOfMajorSurgeries_updated]],"Not Found",0)</f>
        <v>3</v>
      </c>
      <c r="I1516" t="str" cm="1">
        <f t="array" ref="I1516">_xlfn.XLOOKUP($A1516,MedExam_Table[[#Headers],[#Data],[Customer ID]],MedExam_Table[[#Headers],[#Data],[Smoker Updated]],"Not Found",0)</f>
        <v>Yes</v>
      </c>
      <c r="J1516" t="str" cm="1">
        <f t="array" ref="J1516">_xlfn.XLOOKUP($A1516,MedExam_Table[[#Headers],[#Data],[Customer ID]],MedExam_Table[[#Headers],[#Data],[Weight Status]],"Not Found",0)</f>
        <v>Obesity</v>
      </c>
      <c r="K1516" t="str" cm="1">
        <f t="array" ref="K1516">_xlfn.XLOOKUP($A1516,MedExam_Table[[#Headers],[#Data],[Customer ID]],MedExam_Table[[#Headers],[#Data],[Diabetes Status]],"Not Found",0)</f>
        <v>Diabetes</v>
      </c>
      <c r="L1516" cm="1">
        <f t="array" ref="L1516">_xlfn.XLOOKUP($A1516,Hospitalisation_table[[#All],[Customer ID]],Hospitalisation_table[[#All],[Customer Age]],"Not Found",0)</f>
        <v>64</v>
      </c>
      <c r="M1516" t="str" cm="1">
        <f t="array" ref="M1516">_xlfn.XLOOKUP($A1516,Hospitalisation_table[[#All],[Customer ID]],Hospitalisation_table[[#All],[Date of Birth]],"Not Found",0)</f>
        <v>15-Sep-1958</v>
      </c>
      <c r="N1516" s="22" cm="1">
        <f t="array" ref="N1516">_xlfn.XLOOKUP($A1516,Hospitalisation_table[[#All],[Customer ID]],Hospitalisation_table[[#All],[charges]],"Not Found",0)</f>
        <v>46889.26</v>
      </c>
      <c r="O1516" t="str" cm="1">
        <f t="array" ref="O1516">_xlfn.XLOOKUP($A1516,Hospitalisation_table[[#All],[Customer ID]],Hospitalisation_table[[#All],[Hospital tier_Updated]],"Not Found",0)</f>
        <v>tier - 2</v>
      </c>
      <c r="P1516" t="str" cm="1">
        <f t="array" ref="P1516">_xlfn.XLOOKUP($A1516,Hospitalisation_table[[#All],[Customer ID]],Hospitalisation_table[[#All],[City tier_updated]],"Not Found",0)</f>
        <v>tier - 3</v>
      </c>
      <c r="Q1516" t="str" cm="1">
        <f t="array" ref="Q1516">_xlfn.XLOOKUP($A1516,Hospitalisation_table[[#All],[Customer ID]],Hospitalisation_table[[#All],[State ID Updated]],"Not Found",0)</f>
        <v>R1013</v>
      </c>
    </row>
    <row r="1517" spans="1:17" x14ac:dyDescent="0.3">
      <c r="A1517" s="14" t="s">
        <v>2112</v>
      </c>
      <c r="B1517" t="str" cm="1">
        <f t="array" ref="B1517">_xlfn.XLOOKUP($A1517,CustomersName[[#All],[Customer ID]],CustomersName[[#All],[First Name]],"Not Found",0)</f>
        <v>Meghn A.</v>
      </c>
      <c r="C1517" cm="1">
        <f t="array" ref="C1517">_xlfn.XLOOKUP($A1517,MedExam_Table[[#Headers],[#Data],[Customer ID]],MedExam_Table[[#Headers],[#Data],[BMI]],"Not Found",0)</f>
        <v>33.58</v>
      </c>
      <c r="D1517" cm="1">
        <f t="array" ref="D1517">_xlfn.XLOOKUP($A1517,MedExam_Table[[#Headers],[#Data],[Customer ID]],MedExam_Table[[#Headers],[#Data],[HBA1C]],"Not Found",0)</f>
        <v>5.56</v>
      </c>
      <c r="E1517" t="str" cm="1">
        <f t="array" ref="E1517">_xlfn.XLOOKUP($A1517,MedExam_Table[[#Headers],[#Data],[Customer ID]],MedExam_Table[[#Headers],[#Data],[Heart Issues Updated]],"Not Found",0)</f>
        <v>No</v>
      </c>
      <c r="F1517" t="str" cm="1">
        <f t="array" ref="F1517">_xlfn.XLOOKUP($A1517,MedExam_Table[[#Headers],[#Data],[Customer ID]],MedExam_Table[[#Headers],[#Data],[Any Transplants Update]],"Not Found",0)</f>
        <v>No</v>
      </c>
      <c r="G1517" t="str" cm="1">
        <f t="array" ref="G1517">_xlfn.XLOOKUP($A1517,MedExam_Table[[#Headers],[#Data],[Customer ID]],MedExam_Table[[#Headers],[#Data],[Cancer history]],"Not Found",0)</f>
        <v>No</v>
      </c>
      <c r="H1517" cm="1">
        <f t="array" ref="H1517">_xlfn.XLOOKUP($A1517,MedExam_Table[[#Headers],[#Data],[Customer ID]],MedExam_Table[[#Headers],[#Data],[NumberOfMajorSurgeries_updated]],"Not Found",0)</f>
        <v>1</v>
      </c>
      <c r="I1517" t="str" cm="1">
        <f t="array" ref="I1517">_xlfn.XLOOKUP($A1517,MedExam_Table[[#Headers],[#Data],[Customer ID]],MedExam_Table[[#Headers],[#Data],[Smoker Updated]],"Not Found",0)</f>
        <v>Yes</v>
      </c>
      <c r="J1517" t="str" cm="1">
        <f t="array" ref="J1517">_xlfn.XLOOKUP($A1517,MedExam_Table[[#Headers],[#Data],[Customer ID]],MedExam_Table[[#Headers],[#Data],[Weight Status]],"Not Found",0)</f>
        <v>Obesity</v>
      </c>
      <c r="K1517" t="str" cm="1">
        <f t="array" ref="K1517">_xlfn.XLOOKUP($A1517,MedExam_Table[[#Headers],[#Data],[Customer ID]],MedExam_Table[[#Headers],[#Data],[Diabetes Status]],"Not Found",0)</f>
        <v>Normal</v>
      </c>
      <c r="L1517" cm="1">
        <f t="array" ref="L1517">_xlfn.XLOOKUP($A1517,Hospitalisation_table[[#All],[Customer ID]],Hospitalisation_table[[#All],[Customer Age]],"Not Found",0)</f>
        <v>38</v>
      </c>
      <c r="M1517" t="str" cm="1">
        <f t="array" ref="M1517">_xlfn.XLOOKUP($A1517,Hospitalisation_table[[#All],[Customer ID]],Hospitalisation_table[[#All],[Date of Birth]],"Not Found",0)</f>
        <v>22-Jul-1984</v>
      </c>
      <c r="N1517" s="22" cm="1">
        <f t="array" ref="N1517">_xlfn.XLOOKUP($A1517,Hospitalisation_table[[#All],[Customer ID]],Hospitalisation_table[[#All],[charges]],"Not Found",0)</f>
        <v>33527.1</v>
      </c>
      <c r="O1517" t="str" cm="1">
        <f t="array" ref="O1517">_xlfn.XLOOKUP($A1517,Hospitalisation_table[[#All],[Customer ID]],Hospitalisation_table[[#All],[Hospital tier_Updated]],"Not Found",0)</f>
        <v>tier - 2</v>
      </c>
      <c r="P1517" t="str" cm="1">
        <f t="array" ref="P1517">_xlfn.XLOOKUP($A1517,Hospitalisation_table[[#All],[Customer ID]],Hospitalisation_table[[#All],[City tier_updated]],"Not Found",0)</f>
        <v>tier - 3</v>
      </c>
      <c r="Q1517" t="str" cm="1">
        <f t="array" ref="Q1517">_xlfn.XLOOKUP($A1517,Hospitalisation_table[[#All],[Customer ID]],Hospitalisation_table[[#All],[State ID Updated]],"Not Found",0)</f>
        <v>R1011</v>
      </c>
    </row>
    <row r="1518" spans="1:17" x14ac:dyDescent="0.3">
      <c r="A1518" s="13" t="s">
        <v>2111</v>
      </c>
      <c r="B1518" t="str" cm="1">
        <f t="array" ref="B1518">_xlfn.XLOOKUP($A1518,CustomersName[[#All],[Customer ID]],CustomersName[[#All],[First Name]],"Not Found",0)</f>
        <v>LukehM</v>
      </c>
      <c r="C1518" cm="1">
        <f t="array" ref="C1518">_xlfn.XLOOKUP($A1518,MedExam_Table[[#Headers],[#Data],[Customer ID]],MedExam_Table[[#Headers],[#Data],[BMI]],"Not Found",0)</f>
        <v>30.684999999999999</v>
      </c>
      <c r="D1518" cm="1">
        <f t="array" ref="D1518">_xlfn.XLOOKUP($A1518,MedExam_Table[[#Headers],[#Data],[Customer ID]],MedExam_Table[[#Headers],[#Data],[HBA1C]],"Not Found",0)</f>
        <v>8.23</v>
      </c>
      <c r="E1518" t="str" cm="1">
        <f t="array" ref="E1518">_xlfn.XLOOKUP($A1518,MedExam_Table[[#Headers],[#Data],[Customer ID]],MedExam_Table[[#Headers],[#Data],[Heart Issues Updated]],"Not Found",0)</f>
        <v>No</v>
      </c>
      <c r="F1518" t="str" cm="1">
        <f t="array" ref="F1518">_xlfn.XLOOKUP($A1518,MedExam_Table[[#Headers],[#Data],[Customer ID]],MedExam_Table[[#Headers],[#Data],[Any Transplants Update]],"Not Found",0)</f>
        <v>No</v>
      </c>
      <c r="G1518" t="str" cm="1">
        <f t="array" ref="G1518">_xlfn.XLOOKUP($A1518,MedExam_Table[[#Headers],[#Data],[Customer ID]],MedExam_Table[[#Headers],[#Data],[Cancer history]],"Not Found",0)</f>
        <v>No</v>
      </c>
      <c r="H1518" cm="1">
        <f t="array" ref="H1518">_xlfn.XLOOKUP($A1518,MedExam_Table[[#Headers],[#Data],[Customer ID]],MedExam_Table[[#Headers],[#Data],[NumberOfMajorSurgeries_updated]],"Not Found",0)</f>
        <v>0</v>
      </c>
      <c r="I1518" t="str" cm="1">
        <f t="array" ref="I1518">_xlfn.XLOOKUP($A1518,MedExam_Table[[#Headers],[#Data],[Customer ID]],MedExam_Table[[#Headers],[#Data],[Smoker Updated]],"Not Found",0)</f>
        <v>Yes</v>
      </c>
      <c r="J1518" t="str" cm="1">
        <f t="array" ref="J1518">_xlfn.XLOOKUP($A1518,MedExam_Table[[#Headers],[#Data],[Customer ID]],MedExam_Table[[#Headers],[#Data],[Weight Status]],"Not Found",0)</f>
        <v>Obesity</v>
      </c>
      <c r="K1518" t="str" cm="1">
        <f t="array" ref="K1518">_xlfn.XLOOKUP($A1518,MedExam_Table[[#Headers],[#Data],[Customer ID]],MedExam_Table[[#Headers],[#Data],[Diabetes Status]],"Not Found",0)</f>
        <v>Diabetes</v>
      </c>
      <c r="L1518" cm="1">
        <f t="array" ref="L1518">_xlfn.XLOOKUP($A1518,Hospitalisation_table[[#All],[Customer ID]],Hospitalisation_table[[#All],[Customer Age]],"Not Found",0)</f>
        <v>20</v>
      </c>
      <c r="M1518" t="str" cm="1">
        <f t="array" ref="M1518">_xlfn.XLOOKUP($A1518,Hospitalisation_table[[#All],[Customer ID]],Hospitalisation_table[[#All],[Date of Birth]],"Not Found",0)</f>
        <v>25-Aug-2002</v>
      </c>
      <c r="N1518" s="22" cm="1">
        <f t="array" ref="N1518">_xlfn.XLOOKUP($A1518,Hospitalisation_table[[#All],[Customer ID]],Hospitalisation_table[[#All],[charges]],"Not Found",0)</f>
        <v>33475.82</v>
      </c>
      <c r="O1518" t="str" cm="1">
        <f t="array" ref="O1518">_xlfn.XLOOKUP($A1518,Hospitalisation_table[[#All],[Customer ID]],Hospitalisation_table[[#All],[Hospital tier_Updated]],"Not Found",0)</f>
        <v>tier - 1</v>
      </c>
      <c r="P1518" t="str" cm="1">
        <f t="array" ref="P1518">_xlfn.XLOOKUP($A1518,Hospitalisation_table[[#All],[Customer ID]],Hospitalisation_table[[#All],[City tier_updated]],"Not Found",0)</f>
        <v>tier - 1</v>
      </c>
      <c r="Q1518" t="str" cm="1">
        <f t="array" ref="Q1518">_xlfn.XLOOKUP($A1518,Hospitalisation_table[[#All],[Customer ID]],Hospitalisation_table[[#All],[State ID Updated]],"Not Found",0)</f>
        <v>R1018</v>
      </c>
    </row>
    <row r="1519" spans="1:17" x14ac:dyDescent="0.3">
      <c r="A1519" s="14" t="s">
        <v>2110</v>
      </c>
      <c r="B1519" t="str" cm="1">
        <f t="array" ref="B1519">_xlfn.XLOOKUP($A1519,CustomersName[[#All],[Customer ID]],CustomersName[[#All],[First Name]],"Not Found",0)</f>
        <v>Jach D</v>
      </c>
      <c r="C1519" cm="1">
        <f t="array" ref="C1519">_xlfn.XLOOKUP($A1519,MedExam_Table[[#Headers],[#Data],[Customer ID]],MedExam_Table[[#Headers],[#Data],[BMI]],"Not Found",0)</f>
        <v>37.524999999999999</v>
      </c>
      <c r="D1519" cm="1">
        <f t="array" ref="D1519">_xlfn.XLOOKUP($A1519,MedExam_Table[[#Headers],[#Data],[Customer ID]],MedExam_Table[[#Headers],[#Data],[HBA1C]],"Not Found",0)</f>
        <v>9.0299999999999994</v>
      </c>
      <c r="E1519" t="str" cm="1">
        <f t="array" ref="E1519">_xlfn.XLOOKUP($A1519,MedExam_Table[[#Headers],[#Data],[Customer ID]],MedExam_Table[[#Headers],[#Data],[Heart Issues Updated]],"Not Found",0)</f>
        <v>Yes</v>
      </c>
      <c r="F1519" t="str" cm="1">
        <f t="array" ref="F1519">_xlfn.XLOOKUP($A1519,MedExam_Table[[#Headers],[#Data],[Customer ID]],MedExam_Table[[#Headers],[#Data],[Any Transplants Update]],"Not Found",0)</f>
        <v>No</v>
      </c>
      <c r="G1519" t="str" cm="1">
        <f t="array" ref="G1519">_xlfn.XLOOKUP($A1519,MedExam_Table[[#Headers],[#Data],[Customer ID]],MedExam_Table[[#Headers],[#Data],[Cancer history]],"Not Found",0)</f>
        <v>No</v>
      </c>
      <c r="H1519" cm="1">
        <f t="array" ref="H1519">_xlfn.XLOOKUP($A1519,MedExam_Table[[#Headers],[#Data],[Customer ID]],MedExam_Table[[#Headers],[#Data],[NumberOfMajorSurgeries_updated]],"Not Found",0)</f>
        <v>2</v>
      </c>
      <c r="I1519" t="str" cm="1">
        <f t="array" ref="I1519">_xlfn.XLOOKUP($A1519,MedExam_Table[[#Headers],[#Data],[Customer ID]],MedExam_Table[[#Headers],[#Data],[Smoker Updated]],"Not Found",0)</f>
        <v>No</v>
      </c>
      <c r="J1519" t="str" cm="1">
        <f t="array" ref="J1519">_xlfn.XLOOKUP($A1519,MedExam_Table[[#Headers],[#Data],[Customer ID]],MedExam_Table[[#Headers],[#Data],[Weight Status]],"Not Found",0)</f>
        <v>Obesity</v>
      </c>
      <c r="K1519" t="str" cm="1">
        <f t="array" ref="K1519">_xlfn.XLOOKUP($A1519,MedExam_Table[[#Headers],[#Data],[Customer ID]],MedExam_Table[[#Headers],[#Data],[Diabetes Status]],"Not Found",0)</f>
        <v>Diabetes</v>
      </c>
      <c r="L1519" cm="1">
        <f t="array" ref="L1519">_xlfn.XLOOKUP($A1519,Hospitalisation_table[[#All],[Customer ID]],Hospitalisation_table[[#All],[Customer Age]],"Not Found",0)</f>
        <v>52</v>
      </c>
      <c r="M1519" t="str" cm="1">
        <f t="array" ref="M1519">_xlfn.XLOOKUP($A1519,Hospitalisation_table[[#All],[Customer ID]],Hospitalisation_table[[#All],[Date of Birth]],"Not Found",0)</f>
        <v>18-Jun-1970</v>
      </c>
      <c r="N1519" s="22" cm="1">
        <f t="array" ref="N1519">_xlfn.XLOOKUP($A1519,Hospitalisation_table[[#All],[Customer ID]],Hospitalisation_table[[#All],[charges]],"Not Found",0)</f>
        <v>33471.97</v>
      </c>
      <c r="O1519" t="str" cm="1">
        <f t="array" ref="O1519">_xlfn.XLOOKUP($A1519,Hospitalisation_table[[#All],[Customer ID]],Hospitalisation_table[[#All],[Hospital tier_Updated]],"Not Found",0)</f>
        <v>tier - 2</v>
      </c>
      <c r="P1519" t="str" cm="1">
        <f t="array" ref="P1519">_xlfn.XLOOKUP($A1519,Hospitalisation_table[[#All],[Customer ID]],Hospitalisation_table[[#All],[City tier_updated]],"Not Found",0)</f>
        <v>tier - 2</v>
      </c>
      <c r="Q1519" t="str" cm="1">
        <f t="array" ref="Q1519">_xlfn.XLOOKUP($A1519,Hospitalisation_table[[#All],[Customer ID]],Hospitalisation_table[[#All],[State ID Updated]],"Not Found",0)</f>
        <v>R1012</v>
      </c>
    </row>
    <row r="1520" spans="1:17" x14ac:dyDescent="0.3">
      <c r="A1520" s="13" t="s">
        <v>2109</v>
      </c>
      <c r="B1520" t="str" cm="1">
        <f t="array" ref="B1520">_xlfn.XLOOKUP($A1520,CustomersName[[#All],[Customer ID]],CustomersName[[#All],[First Name]],"Not Found",0)</f>
        <v>Sihon G.</v>
      </c>
      <c r="C1520" cm="1">
        <f t="array" ref="C1520">_xlfn.XLOOKUP($A1520,MedExam_Table[[#Headers],[#Data],[Customer ID]],MedExam_Table[[#Headers],[#Data],[BMI]],"Not Found",0)</f>
        <v>34.5</v>
      </c>
      <c r="D1520" cm="1">
        <f t="array" ref="D1520">_xlfn.XLOOKUP($A1520,MedExam_Table[[#Headers],[#Data],[Customer ID]],MedExam_Table[[#Headers],[#Data],[HBA1C]],"Not Found",0)</f>
        <v>4.07</v>
      </c>
      <c r="E1520" t="str" cm="1">
        <f t="array" ref="E1520">_xlfn.XLOOKUP($A1520,MedExam_Table[[#Headers],[#Data],[Customer ID]],MedExam_Table[[#Headers],[#Data],[Heart Issues Updated]],"Not Found",0)</f>
        <v>Yes</v>
      </c>
      <c r="F1520" t="str" cm="1">
        <f t="array" ref="F1520">_xlfn.XLOOKUP($A1520,MedExam_Table[[#Headers],[#Data],[Customer ID]],MedExam_Table[[#Headers],[#Data],[Any Transplants Update]],"Not Found",0)</f>
        <v>No</v>
      </c>
      <c r="G1520" t="str" cm="1">
        <f t="array" ref="G1520">_xlfn.XLOOKUP($A1520,MedExam_Table[[#Headers],[#Data],[Customer ID]],MedExam_Table[[#Headers],[#Data],[Cancer history]],"Not Found",0)</f>
        <v>No</v>
      </c>
      <c r="H1520" cm="1">
        <f t="array" ref="H1520">_xlfn.XLOOKUP($A1520,MedExam_Table[[#Headers],[#Data],[Customer ID]],MedExam_Table[[#Headers],[#Data],[NumberOfMajorSurgeries_updated]],"Not Found",0)</f>
        <v>0</v>
      </c>
      <c r="I1520" t="str" cm="1">
        <f t="array" ref="I1520">_xlfn.XLOOKUP($A1520,MedExam_Table[[#Headers],[#Data],[Customer ID]],MedExam_Table[[#Headers],[#Data],[Smoker Updated]],"Not Found",0)</f>
        <v>Yes</v>
      </c>
      <c r="J1520" t="str" cm="1">
        <f t="array" ref="J1520">_xlfn.XLOOKUP($A1520,MedExam_Table[[#Headers],[#Data],[Customer ID]],MedExam_Table[[#Headers],[#Data],[Weight Status]],"Not Found",0)</f>
        <v>Obesity</v>
      </c>
      <c r="K1520" t="str" cm="1">
        <f t="array" ref="K1520">_xlfn.XLOOKUP($A1520,MedExam_Table[[#Headers],[#Data],[Customer ID]],MedExam_Table[[#Headers],[#Data],[Diabetes Status]],"Not Found",0)</f>
        <v>Normal</v>
      </c>
      <c r="L1520" cm="1">
        <f t="array" ref="L1520">_xlfn.XLOOKUP($A1520,Hospitalisation_table[[#All],[Customer ID]],Hospitalisation_table[[#All],[Customer Age]],"Not Found",0)</f>
        <v>37</v>
      </c>
      <c r="M1520" t="str" cm="1">
        <f t="array" ref="M1520">_xlfn.XLOOKUP($A1520,Hospitalisation_table[[#All],[Customer ID]],Hospitalisation_table[[#All],[Date of Birth]],"Not Found",0)</f>
        <v>7-Dec-1985</v>
      </c>
      <c r="N1520" s="22" cm="1">
        <f t="array" ref="N1520">_xlfn.XLOOKUP($A1520,Hospitalisation_table[[#All],[Customer ID]],Hospitalisation_table[[#All],[charges]],"Not Found",0)</f>
        <v>33450.99</v>
      </c>
      <c r="O1520" t="str" cm="1">
        <f t="array" ref="O1520">_xlfn.XLOOKUP($A1520,Hospitalisation_table[[#All],[Customer ID]],Hospitalisation_table[[#All],[Hospital tier_Updated]],"Not Found",0)</f>
        <v>tier - 2</v>
      </c>
      <c r="P1520" t="str" cm="1">
        <f t="array" ref="P1520">_xlfn.XLOOKUP($A1520,Hospitalisation_table[[#All],[Customer ID]],Hospitalisation_table[[#All],[City tier_updated]],"Not Found",0)</f>
        <v>tier - 2</v>
      </c>
      <c r="Q1520" t="str" cm="1">
        <f t="array" ref="Q1520">_xlfn.XLOOKUP($A1520,Hospitalisation_table[[#All],[Customer ID]],Hospitalisation_table[[#All],[State ID Updated]],"Not Found",0)</f>
        <v>R1011</v>
      </c>
    </row>
    <row r="1521" spans="1:17" x14ac:dyDescent="0.3">
      <c r="A1521" s="14" t="s">
        <v>2108</v>
      </c>
      <c r="B1521" t="str" cm="1">
        <f t="array" ref="B1521">_xlfn.XLOOKUP($A1521,CustomersName[[#All],[Customer ID]],CustomersName[[#All],[First Name]],"Not Found",0)</f>
        <v>Ainslhy E.</v>
      </c>
      <c r="C1521" cm="1">
        <f t="array" ref="C1521">_xlfn.XLOOKUP($A1521,MedExam_Table[[#Headers],[#Data],[Customer ID]],MedExam_Table[[#Headers],[#Data],[BMI]],"Not Found",0)</f>
        <v>28.16</v>
      </c>
      <c r="D1521" cm="1">
        <f t="array" ref="D1521">_xlfn.XLOOKUP($A1521,MedExam_Table[[#Headers],[#Data],[Customer ID]],MedExam_Table[[#Headers],[#Data],[HBA1C]],"Not Found",0)</f>
        <v>5.77</v>
      </c>
      <c r="E1521" t="str" cm="1">
        <f t="array" ref="E1521">_xlfn.XLOOKUP($A1521,MedExam_Table[[#Headers],[#Data],[Customer ID]],MedExam_Table[[#Headers],[#Data],[Heart Issues Updated]],"Not Found",0)</f>
        <v>No</v>
      </c>
      <c r="F1521" t="str" cm="1">
        <f t="array" ref="F1521">_xlfn.XLOOKUP($A1521,MedExam_Table[[#Headers],[#Data],[Customer ID]],MedExam_Table[[#Headers],[#Data],[Any Transplants Update]],"Not Found",0)</f>
        <v>No</v>
      </c>
      <c r="G1521" t="str" cm="1">
        <f t="array" ref="G1521">_xlfn.XLOOKUP($A1521,MedExam_Table[[#Headers],[#Data],[Customer ID]],MedExam_Table[[#Headers],[#Data],[Cancer history]],"Not Found",0)</f>
        <v>No</v>
      </c>
      <c r="H1521" cm="1">
        <f t="array" ref="H1521">_xlfn.XLOOKUP($A1521,MedExam_Table[[#Headers],[#Data],[Customer ID]],MedExam_Table[[#Headers],[#Data],[NumberOfMajorSurgeries_updated]],"Not Found",0)</f>
        <v>2</v>
      </c>
      <c r="I1521" t="str" cm="1">
        <f t="array" ref="I1521">_xlfn.XLOOKUP($A1521,MedExam_Table[[#Headers],[#Data],[Customer ID]],MedExam_Table[[#Headers],[#Data],[Smoker Updated]],"Not Found",0)</f>
        <v>Yes</v>
      </c>
      <c r="J1521" t="str" cm="1">
        <f t="array" ref="J1521">_xlfn.XLOOKUP($A1521,MedExam_Table[[#Headers],[#Data],[Customer ID]],MedExam_Table[[#Headers],[#Data],[Weight Status]],"Not Found",0)</f>
        <v>OverWeight</v>
      </c>
      <c r="K1521" t="str" cm="1">
        <f t="array" ref="K1521">_xlfn.XLOOKUP($A1521,MedExam_Table[[#Headers],[#Data],[Customer ID]],MedExam_Table[[#Headers],[#Data],[Diabetes Status]],"Not Found",0)</f>
        <v>Prediabetes</v>
      </c>
      <c r="L1521" cm="1">
        <f t="array" ref="L1521">_xlfn.XLOOKUP($A1521,Hospitalisation_table[[#All],[Customer ID]],Hospitalisation_table[[#All],[Customer Age]],"Not Found",0)</f>
        <v>50</v>
      </c>
      <c r="M1521" t="str" cm="1">
        <f t="array" ref="M1521">_xlfn.XLOOKUP($A1521,Hospitalisation_table[[#All],[Customer ID]],Hospitalisation_table[[#All],[Date of Birth]],"Not Found",0)</f>
        <v>5-Sep-1972</v>
      </c>
      <c r="N1521" s="22" cm="1">
        <f t="array" ref="N1521">_xlfn.XLOOKUP($A1521,Hospitalisation_table[[#All],[Customer ID]],Hospitalisation_table[[#All],[charges]],"Not Found",0)</f>
        <v>33344.449999999997</v>
      </c>
      <c r="O1521" t="str" cm="1">
        <f t="array" ref="O1521">_xlfn.XLOOKUP($A1521,Hospitalisation_table[[#All],[Customer ID]],Hospitalisation_table[[#All],[Hospital tier_Updated]],"Not Found",0)</f>
        <v>tier - 2</v>
      </c>
      <c r="P1521" t="str" cm="1">
        <f t="array" ref="P1521">_xlfn.XLOOKUP($A1521,Hospitalisation_table[[#All],[Customer ID]],Hospitalisation_table[[#All],[City tier_updated]],"Not Found",0)</f>
        <v>tier - 3</v>
      </c>
      <c r="Q1521" t="str" cm="1">
        <f t="array" ref="Q1521">_xlfn.XLOOKUP($A1521,Hospitalisation_table[[#All],[Customer ID]],Hospitalisation_table[[#All],[State ID Updated]],"Not Found",0)</f>
        <v>R1011</v>
      </c>
    </row>
    <row r="1522" spans="1:17" x14ac:dyDescent="0.3">
      <c r="A1522" s="13" t="s">
        <v>2107</v>
      </c>
      <c r="B1522" t="str" cm="1">
        <f t="array" ref="B1522">_xlfn.XLOOKUP($A1522,CustomersName[[#All],[Customer ID]],CustomersName[[#All],[First Name]],"Not Found",0)</f>
        <v>Erhca A.</v>
      </c>
      <c r="C1522" cm="1">
        <f t="array" ref="C1522">_xlfn.XLOOKUP($A1522,MedExam_Table[[#Headers],[#Data],[Customer ID]],MedExam_Table[[#Headers],[#Data],[BMI]],"Not Found",0)</f>
        <v>30.02</v>
      </c>
      <c r="D1522" cm="1">
        <f t="array" ref="D1522">_xlfn.XLOOKUP($A1522,MedExam_Table[[#Headers],[#Data],[Customer ID]],MedExam_Table[[#Headers],[#Data],[HBA1C]],"Not Found",0)</f>
        <v>5.98</v>
      </c>
      <c r="E1522" t="str" cm="1">
        <f t="array" ref="E1522">_xlfn.XLOOKUP($A1522,MedExam_Table[[#Headers],[#Data],[Customer ID]],MedExam_Table[[#Headers],[#Data],[Heart Issues Updated]],"Not Found",0)</f>
        <v>No</v>
      </c>
      <c r="F1522" t="str" cm="1">
        <f t="array" ref="F1522">_xlfn.XLOOKUP($A1522,MedExam_Table[[#Headers],[#Data],[Customer ID]],MedExam_Table[[#Headers],[#Data],[Any Transplants Update]],"Not Found",0)</f>
        <v>No</v>
      </c>
      <c r="G1522" t="str" cm="1">
        <f t="array" ref="G1522">_xlfn.XLOOKUP($A1522,MedExam_Table[[#Headers],[#Data],[Customer ID]],MedExam_Table[[#Headers],[#Data],[Cancer history]],"Not Found",0)</f>
        <v>Yes</v>
      </c>
      <c r="H1522" cm="1">
        <f t="array" ref="H1522">_xlfn.XLOOKUP($A1522,MedExam_Table[[#Headers],[#Data],[Customer ID]],MedExam_Table[[#Headers],[#Data],[NumberOfMajorSurgeries_updated]],"Not Found",0)</f>
        <v>1</v>
      </c>
      <c r="I1522" t="str" cm="1">
        <f t="array" ref="I1522">_xlfn.XLOOKUP($A1522,MedExam_Table[[#Headers],[#Data],[Customer ID]],MedExam_Table[[#Headers],[#Data],[Smoker Updated]],"Not Found",0)</f>
        <v>Yes</v>
      </c>
      <c r="J1522" t="str" cm="1">
        <f t="array" ref="J1522">_xlfn.XLOOKUP($A1522,MedExam_Table[[#Headers],[#Data],[Customer ID]],MedExam_Table[[#Headers],[#Data],[Weight Status]],"Not Found",0)</f>
        <v>Obesity</v>
      </c>
      <c r="K1522" t="str" cm="1">
        <f t="array" ref="K1522">_xlfn.XLOOKUP($A1522,MedExam_Table[[#Headers],[#Data],[Customer ID]],MedExam_Table[[#Headers],[#Data],[Diabetes Status]],"Not Found",0)</f>
        <v>Prediabetes</v>
      </c>
      <c r="L1522" cm="1">
        <f t="array" ref="L1522">_xlfn.XLOOKUP($A1522,Hospitalisation_table[[#All],[Customer ID]],Hospitalisation_table[[#All],[Customer Age]],"Not Found",0)</f>
        <v>19</v>
      </c>
      <c r="M1522" t="str" cm="1">
        <f t="array" ref="M1522">_xlfn.XLOOKUP($A1522,Hospitalisation_table[[#All],[Customer ID]],Hospitalisation_table[[#All],[Date of Birth]],"Not Found",0)</f>
        <v>28-Nov-2003</v>
      </c>
      <c r="N1522" s="22" cm="1">
        <f t="array" ref="N1522">_xlfn.XLOOKUP($A1522,Hospitalisation_table[[#All],[Customer ID]],Hospitalisation_table[[#All],[charges]],"Not Found",0)</f>
        <v>33307.550000000003</v>
      </c>
      <c r="O1522" t="str" cm="1">
        <f t="array" ref="O1522">_xlfn.XLOOKUP($A1522,Hospitalisation_table[[#All],[Customer ID]],Hospitalisation_table[[#All],[Hospital tier_Updated]],"Not Found",0)</f>
        <v>tier - 2</v>
      </c>
      <c r="P1522" t="str" cm="1">
        <f t="array" ref="P1522">_xlfn.XLOOKUP($A1522,Hospitalisation_table[[#All],[Customer ID]],Hospitalisation_table[[#All],[City tier_updated]],"Not Found",0)</f>
        <v>tier - 3</v>
      </c>
      <c r="Q1522" t="str" cm="1">
        <f t="array" ref="Q1522">_xlfn.XLOOKUP($A1522,Hospitalisation_table[[#All],[Customer ID]],Hospitalisation_table[[#All],[State ID Updated]],"Not Found",0)</f>
        <v>R1012</v>
      </c>
    </row>
    <row r="1523" spans="1:17" x14ac:dyDescent="0.3">
      <c r="A1523" s="14" t="s">
        <v>2106</v>
      </c>
      <c r="B1523" t="str" cm="1">
        <f t="array" ref="B1523">_xlfn.XLOOKUP($A1523,CustomersName[[#All],[Customer ID]],CustomersName[[#All],[First Name]],"Not Found",0)</f>
        <v>Erik</v>
      </c>
      <c r="C1523" cm="1">
        <f t="array" ref="C1523">_xlfn.XLOOKUP($A1523,MedExam_Table[[#Headers],[#Data],[Customer ID]],MedExam_Table[[#Headers],[#Data],[BMI]],"Not Found",0)</f>
        <v>37.82</v>
      </c>
      <c r="D1523" cm="1">
        <f t="array" ref="D1523">_xlfn.XLOOKUP($A1523,MedExam_Table[[#Headers],[#Data],[Customer ID]],MedExam_Table[[#Headers],[#Data],[HBA1C]],"Not Found",0)</f>
        <v>6.01</v>
      </c>
      <c r="E1523" t="str" cm="1">
        <f t="array" ref="E1523">_xlfn.XLOOKUP($A1523,MedExam_Table[[#Headers],[#Data],[Customer ID]],MedExam_Table[[#Headers],[#Data],[Heart Issues Updated]],"Not Found",0)</f>
        <v>No</v>
      </c>
      <c r="F1523" t="str" cm="1">
        <f t="array" ref="F1523">_xlfn.XLOOKUP($A1523,MedExam_Table[[#Headers],[#Data],[Customer ID]],MedExam_Table[[#Headers],[#Data],[Any Transplants Update]],"Not Found",0)</f>
        <v>No</v>
      </c>
      <c r="G1523" t="str" cm="1">
        <f t="array" ref="G1523">_xlfn.XLOOKUP($A1523,MedExam_Table[[#Headers],[#Data],[Customer ID]],MedExam_Table[[#Headers],[#Data],[Cancer history]],"Not Found",0)</f>
        <v>No</v>
      </c>
      <c r="H1523" cm="1">
        <f t="array" ref="H1523">_xlfn.XLOOKUP($A1523,MedExam_Table[[#Headers],[#Data],[Customer ID]],MedExam_Table[[#Headers],[#Data],[NumberOfMajorSurgeries_updated]],"Not Found",0)</f>
        <v>0</v>
      </c>
      <c r="I1523" t="str" cm="1">
        <f t="array" ref="I1523">_xlfn.XLOOKUP($A1523,MedExam_Table[[#Headers],[#Data],[Customer ID]],MedExam_Table[[#Headers],[#Data],[Smoker Updated]],"Not Found",0)</f>
        <v>Yes</v>
      </c>
      <c r="J1523" t="str" cm="1">
        <f t="array" ref="J1523">_xlfn.XLOOKUP($A1523,MedExam_Table[[#Headers],[#Data],[Customer ID]],MedExam_Table[[#Headers],[#Data],[Weight Status]],"Not Found",0)</f>
        <v>Obesity</v>
      </c>
      <c r="K1523" t="str" cm="1">
        <f t="array" ref="K1523">_xlfn.XLOOKUP($A1523,MedExam_Table[[#Headers],[#Data],[Customer ID]],MedExam_Table[[#Headers],[#Data],[Diabetes Status]],"Not Found",0)</f>
        <v>Prediabetes</v>
      </c>
      <c r="L1523" cm="1">
        <f t="array" ref="L1523">_xlfn.XLOOKUP($A1523,Hospitalisation_table[[#All],[Customer ID]],Hospitalisation_table[[#All],[Customer Age]],"Not Found",0)</f>
        <v>32</v>
      </c>
      <c r="M1523" t="str" cm="1">
        <f t="array" ref="M1523">_xlfn.XLOOKUP($A1523,Hospitalisation_table[[#All],[Customer ID]],Hospitalisation_table[[#All],[Date of Birth]],"Not Found",0)</f>
        <v>12-Oct-1990</v>
      </c>
      <c r="N1523" s="22" cm="1">
        <f t="array" ref="N1523">_xlfn.XLOOKUP($A1523,Hospitalisation_table[[#All],[Customer ID]],Hospitalisation_table[[#All],[charges]],"Not Found",0)</f>
        <v>33292.83</v>
      </c>
      <c r="O1523" t="str" cm="1">
        <f t="array" ref="O1523">_xlfn.XLOOKUP($A1523,Hospitalisation_table[[#All],[Customer ID]],Hospitalisation_table[[#All],[Hospital tier_Updated]],"Not Found",0)</f>
        <v>tier - 2</v>
      </c>
      <c r="P1523" t="str" cm="1">
        <f t="array" ref="P1523">_xlfn.XLOOKUP($A1523,Hospitalisation_table[[#All],[Customer ID]],Hospitalisation_table[[#All],[City tier_updated]],"Not Found",0)</f>
        <v>tier - 1</v>
      </c>
      <c r="Q1523" t="str" cm="1">
        <f t="array" ref="Q1523">_xlfn.XLOOKUP($A1523,Hospitalisation_table[[#All],[Customer ID]],Hospitalisation_table[[#All],[State ID Updated]],"Not Found",0)</f>
        <v>R1011</v>
      </c>
    </row>
    <row r="1524" spans="1:17" x14ac:dyDescent="0.3">
      <c r="A1524" s="13" t="s">
        <v>2105</v>
      </c>
      <c r="B1524" t="str" cm="1">
        <f t="array" ref="B1524">_xlfn.XLOOKUP($A1524,CustomersName[[#All],[Customer ID]],CustomersName[[#All],[First Name]],"Not Found",0)</f>
        <v>Erih C.</v>
      </c>
      <c r="C1524" cm="1">
        <f t="array" ref="C1524">_xlfn.XLOOKUP($A1524,MedExam_Table[[#Headers],[#Data],[Customer ID]],MedExam_Table[[#Headers],[#Data],[BMI]],"Not Found",0)</f>
        <v>33.14</v>
      </c>
      <c r="D1524" cm="1">
        <f t="array" ref="D1524">_xlfn.XLOOKUP($A1524,MedExam_Table[[#Headers],[#Data],[Customer ID]],MedExam_Table[[#Headers],[#Data],[HBA1C]],"Not Found",0)</f>
        <v>5.67</v>
      </c>
      <c r="E1524" t="str" cm="1">
        <f t="array" ref="E1524">_xlfn.XLOOKUP($A1524,MedExam_Table[[#Headers],[#Data],[Customer ID]],MedExam_Table[[#Headers],[#Data],[Heart Issues Updated]],"Not Found",0)</f>
        <v>Yes</v>
      </c>
      <c r="F1524" t="str" cm="1">
        <f t="array" ref="F1524">_xlfn.XLOOKUP($A1524,MedExam_Table[[#Headers],[#Data],[Customer ID]],MedExam_Table[[#Headers],[#Data],[Any Transplants Update]],"Not Found",0)</f>
        <v>No</v>
      </c>
      <c r="G1524" t="str" cm="1">
        <f t="array" ref="G1524">_xlfn.XLOOKUP($A1524,MedExam_Table[[#Headers],[#Data],[Customer ID]],MedExam_Table[[#Headers],[#Data],[Cancer history]],"Not Found",0)</f>
        <v>No</v>
      </c>
      <c r="H1524" cm="1">
        <f t="array" ref="H1524">_xlfn.XLOOKUP($A1524,MedExam_Table[[#Headers],[#Data],[Customer ID]],MedExam_Table[[#Headers],[#Data],[NumberOfMajorSurgeries_updated]],"Not Found",0)</f>
        <v>0</v>
      </c>
      <c r="I1524" t="str" cm="1">
        <f t="array" ref="I1524">_xlfn.XLOOKUP($A1524,MedExam_Table[[#Headers],[#Data],[Customer ID]],MedExam_Table[[#Headers],[#Data],[Smoker Updated]],"Not Found",0)</f>
        <v>Yes</v>
      </c>
      <c r="J1524" t="str" cm="1">
        <f t="array" ref="J1524">_xlfn.XLOOKUP($A1524,MedExam_Table[[#Headers],[#Data],[Customer ID]],MedExam_Table[[#Headers],[#Data],[Weight Status]],"Not Found",0)</f>
        <v>Obesity</v>
      </c>
      <c r="K1524" t="str" cm="1">
        <f t="array" ref="K1524">_xlfn.XLOOKUP($A1524,MedExam_Table[[#Headers],[#Data],[Customer ID]],MedExam_Table[[#Headers],[#Data],[Diabetes Status]],"Not Found",0)</f>
        <v>Normal</v>
      </c>
      <c r="L1524" cm="1">
        <f t="array" ref="L1524">_xlfn.XLOOKUP($A1524,Hospitalisation_table[[#All],[Customer ID]],Hospitalisation_table[[#All],[Customer Age]],"Not Found",0)</f>
        <v>37</v>
      </c>
      <c r="M1524" t="str" cm="1">
        <f t="array" ref="M1524">_xlfn.XLOOKUP($A1524,Hospitalisation_table[[#All],[Customer ID]],Hospitalisation_table[[#All],[Date of Birth]],"Not Found",0)</f>
        <v>15-Jul-1985</v>
      </c>
      <c r="N1524" s="22" cm="1">
        <f t="array" ref="N1524">_xlfn.XLOOKUP($A1524,Hospitalisation_table[[#All],[Customer ID]],Hospitalisation_table[[#All],[charges]],"Not Found",0)</f>
        <v>33121</v>
      </c>
      <c r="O1524" t="str" cm="1">
        <f t="array" ref="O1524">_xlfn.XLOOKUP($A1524,Hospitalisation_table[[#All],[Customer ID]],Hospitalisation_table[[#All],[Hospital tier_Updated]],"Not Found",0)</f>
        <v>tier - 2</v>
      </c>
      <c r="P1524" t="str" cm="1">
        <f t="array" ref="P1524">_xlfn.XLOOKUP($A1524,Hospitalisation_table[[#All],[Customer ID]],Hospitalisation_table[[#All],[City tier_updated]],"Not Found",0)</f>
        <v>tier - 1</v>
      </c>
      <c r="Q1524" t="str" cm="1">
        <f t="array" ref="Q1524">_xlfn.XLOOKUP($A1524,Hospitalisation_table[[#All],[Customer ID]],Hospitalisation_table[[#All],[State ID Updated]],"Not Found",0)</f>
        <v>R1011</v>
      </c>
    </row>
    <row r="1525" spans="1:17" x14ac:dyDescent="0.3">
      <c r="A1525" s="14" t="s">
        <v>2104</v>
      </c>
      <c r="B1525" t="str" cm="1">
        <f t="array" ref="B1525">_xlfn.XLOOKUP($A1525,CustomersName[[#All],[Customer ID]],CustomersName[[#All],[First Name]],"Not Found",0)</f>
        <v>Adrienne</v>
      </c>
      <c r="C1525" cm="1">
        <f t="array" ref="C1525">_xlfn.XLOOKUP($A1525,MedExam_Table[[#Headers],[#Data],[Customer ID]],MedExam_Table[[#Headers],[#Data],[BMI]],"Not Found",0)</f>
        <v>25.14</v>
      </c>
      <c r="D1525" cm="1">
        <f t="array" ref="D1525">_xlfn.XLOOKUP($A1525,MedExam_Table[[#Headers],[#Data],[Customer ID]],MedExam_Table[[#Headers],[#Data],[HBA1C]],"Not Found",0)</f>
        <v>6.02</v>
      </c>
      <c r="E1525" t="str" cm="1">
        <f t="array" ref="E1525">_xlfn.XLOOKUP($A1525,MedExam_Table[[#Headers],[#Data],[Customer ID]],MedExam_Table[[#Headers],[#Data],[Heart Issues Updated]],"Not Found",0)</f>
        <v>Yes</v>
      </c>
      <c r="F1525" t="str" cm="1">
        <f t="array" ref="F1525">_xlfn.XLOOKUP($A1525,MedExam_Table[[#Headers],[#Data],[Customer ID]],MedExam_Table[[#Headers],[#Data],[Any Transplants Update]],"Not Found",0)</f>
        <v>No</v>
      </c>
      <c r="G1525" t="str" cm="1">
        <f t="array" ref="G1525">_xlfn.XLOOKUP($A1525,MedExam_Table[[#Headers],[#Data],[Customer ID]],MedExam_Table[[#Headers],[#Data],[Cancer history]],"Not Found",0)</f>
        <v>Yes</v>
      </c>
      <c r="H1525" cm="1">
        <f t="array" ref="H1525">_xlfn.XLOOKUP($A1525,MedExam_Table[[#Headers],[#Data],[Customer ID]],MedExam_Table[[#Headers],[#Data],[NumberOfMajorSurgeries_updated]],"Not Found",0)</f>
        <v>1</v>
      </c>
      <c r="I1525" t="str" cm="1">
        <f t="array" ref="I1525">_xlfn.XLOOKUP($A1525,MedExam_Table[[#Headers],[#Data],[Customer ID]],MedExam_Table[[#Headers],[#Data],[Smoker Updated]],"Not Found",0)</f>
        <v>Yes</v>
      </c>
      <c r="J1525" t="str" cm="1">
        <f t="array" ref="J1525">_xlfn.XLOOKUP($A1525,MedExam_Table[[#Headers],[#Data],[Customer ID]],MedExam_Table[[#Headers],[#Data],[Weight Status]],"Not Found",0)</f>
        <v>OverWeight</v>
      </c>
      <c r="K1525" t="str" cm="1">
        <f t="array" ref="K1525">_xlfn.XLOOKUP($A1525,MedExam_Table[[#Headers],[#Data],[Customer ID]],MedExam_Table[[#Headers],[#Data],[Diabetes Status]],"Not Found",0)</f>
        <v>Prediabetes</v>
      </c>
      <c r="L1525" cm="1">
        <f t="array" ref="L1525">_xlfn.XLOOKUP($A1525,Hospitalisation_table[[#All],[Customer ID]],Hospitalisation_table[[#All],[Customer Age]],"Not Found",0)</f>
        <v>53</v>
      </c>
      <c r="M1525" t="str" cm="1">
        <f t="array" ref="M1525">_xlfn.XLOOKUP($A1525,Hospitalisation_table[[#All],[Customer ID]],Hospitalisation_table[[#All],[Date of Birth]],"Not Found",0)</f>
        <v>30-Oct-1969</v>
      </c>
      <c r="N1525" s="22" cm="1">
        <f t="array" ref="N1525">_xlfn.XLOOKUP($A1525,Hospitalisation_table[[#All],[Customer ID]],Hospitalisation_table[[#All],[charges]],"Not Found",0)</f>
        <v>33090.660000000003</v>
      </c>
      <c r="O1525" t="str" cm="1">
        <f t="array" ref="O1525">_xlfn.XLOOKUP($A1525,Hospitalisation_table[[#All],[Customer ID]],Hospitalisation_table[[#All],[Hospital tier_Updated]],"Not Found",0)</f>
        <v>tier - 2</v>
      </c>
      <c r="P1525" t="str" cm="1">
        <f t="array" ref="P1525">_xlfn.XLOOKUP($A1525,Hospitalisation_table[[#All],[Customer ID]],Hospitalisation_table[[#All],[City tier_updated]],"Not Found",0)</f>
        <v>tier - 2</v>
      </c>
      <c r="Q1525" t="str" cm="1">
        <f t="array" ref="Q1525">_xlfn.XLOOKUP($A1525,Hospitalisation_table[[#All],[Customer ID]],Hospitalisation_table[[#All],[State ID Updated]],"Not Found",0)</f>
        <v>R1011</v>
      </c>
    </row>
    <row r="1526" spans="1:17" x14ac:dyDescent="0.3">
      <c r="A1526" s="13" t="s">
        <v>2103</v>
      </c>
      <c r="B1526" t="str" cm="1">
        <f t="array" ref="B1526">_xlfn.XLOOKUP($A1526,CustomersName[[#All],[Customer ID]],CustomersName[[#All],[First Name]],"Not Found",0)</f>
        <v>Adam</v>
      </c>
      <c r="C1526" cm="1">
        <f t="array" ref="C1526">_xlfn.XLOOKUP($A1526,MedExam_Table[[#Headers],[#Data],[Customer ID]],MedExam_Table[[#Headers],[#Data],[BMI]],"Not Found",0)</f>
        <v>20.18</v>
      </c>
      <c r="D1526" cm="1">
        <f t="array" ref="D1526">_xlfn.XLOOKUP($A1526,MedExam_Table[[#Headers],[#Data],[Customer ID]],MedExam_Table[[#Headers],[#Data],[HBA1C]],"Not Found",0)</f>
        <v>11.19</v>
      </c>
      <c r="E1526" t="str" cm="1">
        <f t="array" ref="E1526">_xlfn.XLOOKUP($A1526,MedExam_Table[[#Headers],[#Data],[Customer ID]],MedExam_Table[[#Headers],[#Data],[Heart Issues Updated]],"Not Found",0)</f>
        <v>No</v>
      </c>
      <c r="F1526" t="str" cm="1">
        <f t="array" ref="F1526">_xlfn.XLOOKUP($A1526,MedExam_Table[[#Headers],[#Data],[Customer ID]],MedExam_Table[[#Headers],[#Data],[Any Transplants Update]],"Not Found",0)</f>
        <v>No</v>
      </c>
      <c r="G1526" t="str" cm="1">
        <f t="array" ref="G1526">_xlfn.XLOOKUP($A1526,MedExam_Table[[#Headers],[#Data],[Customer ID]],MedExam_Table[[#Headers],[#Data],[Cancer history]],"Not Found",0)</f>
        <v>No</v>
      </c>
      <c r="H1526" cm="1">
        <f t="array" ref="H1526">_xlfn.XLOOKUP($A1526,MedExam_Table[[#Headers],[#Data],[Customer ID]],MedExam_Table[[#Headers],[#Data],[NumberOfMajorSurgeries_updated]],"Not Found",0)</f>
        <v>0</v>
      </c>
      <c r="I1526" t="str" cm="1">
        <f t="array" ref="I1526">_xlfn.XLOOKUP($A1526,MedExam_Table[[#Headers],[#Data],[Customer ID]],MedExam_Table[[#Headers],[#Data],[Smoker Updated]],"Not Found",0)</f>
        <v>Yes</v>
      </c>
      <c r="J1526" t="str" cm="1">
        <f t="array" ref="J1526">_xlfn.XLOOKUP($A1526,MedExam_Table[[#Headers],[#Data],[Customer ID]],MedExam_Table[[#Headers],[#Data],[Weight Status]],"Not Found",0)</f>
        <v>NormalWeight</v>
      </c>
      <c r="K1526" t="str" cm="1">
        <f t="array" ref="K1526">_xlfn.XLOOKUP($A1526,MedExam_Table[[#Headers],[#Data],[Customer ID]],MedExam_Table[[#Headers],[#Data],[Diabetes Status]],"Not Found",0)</f>
        <v>Diabetes</v>
      </c>
      <c r="L1526" cm="1">
        <f t="array" ref="L1526">_xlfn.XLOOKUP($A1526,Hospitalisation_table[[#All],[Customer ID]],Hospitalisation_table[[#All],[Customer Age]],"Not Found",0)</f>
        <v>60</v>
      </c>
      <c r="M1526" t="str" cm="1">
        <f t="array" ref="M1526">_xlfn.XLOOKUP($A1526,Hospitalisation_table[[#All],[Customer ID]],Hospitalisation_table[[#All],[Date of Birth]],"Not Found",0)</f>
        <v>1-Jul-1962</v>
      </c>
      <c r="N1526" s="22" cm="1">
        <f t="array" ref="N1526">_xlfn.XLOOKUP($A1526,Hospitalisation_table[[#All],[Customer ID]],Hospitalisation_table[[#All],[charges]],"Not Found",0)</f>
        <v>33074.94</v>
      </c>
      <c r="O1526" t="str" cm="1">
        <f t="array" ref="O1526">_xlfn.XLOOKUP($A1526,Hospitalisation_table[[#All],[Customer ID]],Hospitalisation_table[[#All],[Hospital tier_Updated]],"Not Found",0)</f>
        <v>tier - 1</v>
      </c>
      <c r="P1526" t="str" cm="1">
        <f t="array" ref="P1526">_xlfn.XLOOKUP($A1526,Hospitalisation_table[[#All],[Customer ID]],Hospitalisation_table[[#All],[City tier_updated]],"Not Found",0)</f>
        <v>tier - 2</v>
      </c>
      <c r="Q1526" t="str" cm="1">
        <f t="array" ref="Q1526">_xlfn.XLOOKUP($A1526,Hospitalisation_table[[#All],[Customer ID]],Hospitalisation_table[[#All],[State ID Updated]],"Not Found",0)</f>
        <v>R1011</v>
      </c>
    </row>
    <row r="1527" spans="1:17" x14ac:dyDescent="0.3">
      <c r="A1527" s="14" t="s">
        <v>2346</v>
      </c>
      <c r="B1527" t="str" cm="1">
        <f t="array" ref="B1527">_xlfn.XLOOKUP($A1527,CustomersName[[#All],[Customer ID]],CustomersName[[#All],[First Name]],"Not Found",0)</f>
        <v>Zach</v>
      </c>
      <c r="C1527" cm="1">
        <f t="array" ref="C1527">_xlfn.XLOOKUP($A1527,MedExam_Table[[#Headers],[#Data],[Customer ID]],MedExam_Table[[#Headers],[#Data],[BMI]],"Not Found",0)</f>
        <v>30.875</v>
      </c>
      <c r="D1527" cm="1">
        <f t="array" ref="D1527">_xlfn.XLOOKUP($A1527,MedExam_Table[[#Headers],[#Data],[Customer ID]],MedExam_Table[[#Headers],[#Data],[HBA1C]],"Not Found",0)</f>
        <v>11.88</v>
      </c>
      <c r="E1527" t="str" cm="1">
        <f t="array" ref="E1527">_xlfn.XLOOKUP($A1527,MedExam_Table[[#Headers],[#Data],[Customer ID]],MedExam_Table[[#Headers],[#Data],[Heart Issues Updated]],"Not Found",0)</f>
        <v>No</v>
      </c>
      <c r="F1527" t="str" cm="1">
        <f t="array" ref="F1527">_xlfn.XLOOKUP($A1527,MedExam_Table[[#Headers],[#Data],[Customer ID]],MedExam_Table[[#Headers],[#Data],[Any Transplants Update]],"Not Found",0)</f>
        <v>No</v>
      </c>
      <c r="G1527" t="str" cm="1">
        <f t="array" ref="G1527">_xlfn.XLOOKUP($A1527,MedExam_Table[[#Headers],[#Data],[Customer ID]],MedExam_Table[[#Headers],[#Data],[Cancer history]],"Not Found",0)</f>
        <v>No</v>
      </c>
      <c r="H1527" cm="1">
        <f t="array" ref="H1527">_xlfn.XLOOKUP($A1527,MedExam_Table[[#Headers],[#Data],[Customer ID]],MedExam_Table[[#Headers],[#Data],[NumberOfMajorSurgeries_updated]],"Not Found",0)</f>
        <v>0</v>
      </c>
      <c r="I1527" t="str" cm="1">
        <f t="array" ref="I1527">_xlfn.XLOOKUP($A1527,MedExam_Table[[#Headers],[#Data],[Customer ID]],MedExam_Table[[#Headers],[#Data],[Smoker Updated]],"Not Found",0)</f>
        <v>Yes</v>
      </c>
      <c r="J1527" t="str" cm="1">
        <f t="array" ref="J1527">_xlfn.XLOOKUP($A1527,MedExam_Table[[#Headers],[#Data],[Customer ID]],MedExam_Table[[#Headers],[#Data],[Weight Status]],"Not Found",0)</f>
        <v>Obesity</v>
      </c>
      <c r="K1527" t="str" cm="1">
        <f t="array" ref="K1527">_xlfn.XLOOKUP($A1527,MedExam_Table[[#Headers],[#Data],[Customer ID]],MedExam_Table[[#Headers],[#Data],[Diabetes Status]],"Not Found",0)</f>
        <v>Diabetes</v>
      </c>
      <c r="L1527" cm="1">
        <f t="array" ref="L1527">_xlfn.XLOOKUP($A1527,Hospitalisation_table[[#All],[Customer ID]],Hospitalisation_table[[#All],[Customer Age]],"Not Found",0)</f>
        <v>62</v>
      </c>
      <c r="M1527" t="str" cm="1">
        <f t="array" ref="M1527">_xlfn.XLOOKUP($A1527,Hospitalisation_table[[#All],[Customer ID]],Hospitalisation_table[[#All],[Date of Birth]],"Not Found",0)</f>
        <v>17-Nov-1960</v>
      </c>
      <c r="N1527" s="22" cm="1">
        <f t="array" ref="N1527">_xlfn.XLOOKUP($A1527,Hospitalisation_table[[#All],[Customer ID]],Hospitalisation_table[[#All],[charges]],"Not Found",0)</f>
        <v>46718.16</v>
      </c>
      <c r="O1527" t="str" cm="1">
        <f t="array" ref="O1527">_xlfn.XLOOKUP($A1527,Hospitalisation_table[[#All],[Customer ID]],Hospitalisation_table[[#All],[Hospital tier_Updated]],"Not Found",0)</f>
        <v>tier - 1</v>
      </c>
      <c r="P1527" t="str" cm="1">
        <f t="array" ref="P1527">_xlfn.XLOOKUP($A1527,Hospitalisation_table[[#All],[Customer ID]],Hospitalisation_table[[#All],[City tier_updated]],"Not Found",0)</f>
        <v>tier - 1</v>
      </c>
      <c r="Q1527" t="str" cm="1">
        <f t="array" ref="Q1527">_xlfn.XLOOKUP($A1527,Hospitalisation_table[[#All],[Customer ID]],Hospitalisation_table[[#All],[State ID Updated]],"Not Found",0)</f>
        <v>R1012</v>
      </c>
    </row>
    <row r="1528" spans="1:17" x14ac:dyDescent="0.3">
      <c r="A1528" s="13" t="s">
        <v>2102</v>
      </c>
      <c r="B1528" t="str" cm="1">
        <f t="array" ref="B1528">_xlfn.XLOOKUP($A1528,CustomersName[[#All],[Customer ID]],CustomersName[[#All],[First Name]],"Not Found",0)</f>
        <v>Yutaka</v>
      </c>
      <c r="C1528" cm="1">
        <f t="array" ref="C1528">_xlfn.XLOOKUP($A1528,MedExam_Table[[#Headers],[#Data],[Customer ID]],MedExam_Table[[#Headers],[#Data],[BMI]],"Not Found",0)</f>
        <v>44.36</v>
      </c>
      <c r="D1528" cm="1">
        <f t="array" ref="D1528">_xlfn.XLOOKUP($A1528,MedExam_Table[[#Headers],[#Data],[Customer ID]],MedExam_Table[[#Headers],[#Data],[HBA1C]],"Not Found",0)</f>
        <v>5.1100000000000003</v>
      </c>
      <c r="E1528" t="str" cm="1">
        <f t="array" ref="E1528">_xlfn.XLOOKUP($A1528,MedExam_Table[[#Headers],[#Data],[Customer ID]],MedExam_Table[[#Headers],[#Data],[Heart Issues Updated]],"Not Found",0)</f>
        <v>No</v>
      </c>
      <c r="F1528" t="str" cm="1">
        <f t="array" ref="F1528">_xlfn.XLOOKUP($A1528,MedExam_Table[[#Headers],[#Data],[Customer ID]],MedExam_Table[[#Headers],[#Data],[Any Transplants Update]],"Not Found",0)</f>
        <v>No</v>
      </c>
      <c r="G1528" t="str" cm="1">
        <f t="array" ref="G1528">_xlfn.XLOOKUP($A1528,MedExam_Table[[#Headers],[#Data],[Customer ID]],MedExam_Table[[#Headers],[#Data],[Cancer history]],"Not Found",0)</f>
        <v>No</v>
      </c>
      <c r="H1528" cm="1">
        <f t="array" ref="H1528">_xlfn.XLOOKUP($A1528,MedExam_Table[[#Headers],[#Data],[Customer ID]],MedExam_Table[[#Headers],[#Data],[NumberOfMajorSurgeries_updated]],"Not Found",0)</f>
        <v>0</v>
      </c>
      <c r="I1528" t="str" cm="1">
        <f t="array" ref="I1528">_xlfn.XLOOKUP($A1528,MedExam_Table[[#Headers],[#Data],[Customer ID]],MedExam_Table[[#Headers],[#Data],[Smoker Updated]],"Not Found",0)</f>
        <v>Yes</v>
      </c>
      <c r="J1528" t="str" cm="1">
        <f t="array" ref="J1528">_xlfn.XLOOKUP($A1528,MedExam_Table[[#Headers],[#Data],[Customer ID]],MedExam_Table[[#Headers],[#Data],[Weight Status]],"Not Found",0)</f>
        <v>Obesity</v>
      </c>
      <c r="K1528" t="str" cm="1">
        <f t="array" ref="K1528">_xlfn.XLOOKUP($A1528,MedExam_Table[[#Headers],[#Data],[Customer ID]],MedExam_Table[[#Headers],[#Data],[Diabetes Status]],"Not Found",0)</f>
        <v>Normal</v>
      </c>
      <c r="L1528" cm="1">
        <f t="array" ref="L1528">_xlfn.XLOOKUP($A1528,Hospitalisation_table[[#All],[Customer ID]],Hospitalisation_table[[#All],[Customer Age]],"Not Found",0)</f>
        <v>28</v>
      </c>
      <c r="M1528" t="str" cm="1">
        <f t="array" ref="M1528">_xlfn.XLOOKUP($A1528,Hospitalisation_table[[#All],[Customer ID]],Hospitalisation_table[[#All],[Date of Birth]],"Not Found",0)</f>
        <v>28-Jul-1994</v>
      </c>
      <c r="N1528" s="22" cm="1">
        <f t="array" ref="N1528">_xlfn.XLOOKUP($A1528,Hospitalisation_table[[#All],[Customer ID]],Hospitalisation_table[[#All],[charges]],"Not Found",0)</f>
        <v>33057.230000000003</v>
      </c>
      <c r="O1528" t="str" cm="1">
        <f t="array" ref="O1528">_xlfn.XLOOKUP($A1528,Hospitalisation_table[[#All],[Customer ID]],Hospitalisation_table[[#All],[Hospital tier_Updated]],"Not Found",0)</f>
        <v>tier - 1</v>
      </c>
      <c r="P1528" t="str" cm="1">
        <f t="array" ref="P1528">_xlfn.XLOOKUP($A1528,Hospitalisation_table[[#All],[Customer ID]],Hospitalisation_table[[#All],[City tier_updated]],"Not Found",0)</f>
        <v>tier - 2</v>
      </c>
      <c r="Q1528" t="str" cm="1">
        <f t="array" ref="Q1528">_xlfn.XLOOKUP($A1528,Hospitalisation_table[[#All],[Customer ID]],Hospitalisation_table[[#All],[State ID Updated]],"Not Found",0)</f>
        <v>R1011</v>
      </c>
    </row>
    <row r="1529" spans="1:17" x14ac:dyDescent="0.3">
      <c r="A1529" s="14" t="s">
        <v>2101</v>
      </c>
      <c r="B1529" t="str" cm="1">
        <f t="array" ref="B1529">_xlfn.XLOOKUP($A1529,CustomersName[[#All],[Customer ID]],CustomersName[[#All],[First Name]],"Not Found",0)</f>
        <v>Thler M</v>
      </c>
      <c r="C1529" cm="1">
        <f t="array" ref="C1529">_xlfn.XLOOKUP($A1529,MedExam_Table[[#Headers],[#Data],[Customer ID]],MedExam_Table[[#Headers],[#Data],[BMI]],"Not Found",0)</f>
        <v>23.82</v>
      </c>
      <c r="D1529" cm="1">
        <f t="array" ref="D1529">_xlfn.XLOOKUP($A1529,MedExam_Table[[#Headers],[#Data],[Customer ID]],MedExam_Table[[#Headers],[#Data],[HBA1C]],"Not Found",0)</f>
        <v>10.85</v>
      </c>
      <c r="E1529" t="str" cm="1">
        <f t="array" ref="E1529">_xlfn.XLOOKUP($A1529,MedExam_Table[[#Headers],[#Data],[Customer ID]],MedExam_Table[[#Headers],[#Data],[Heart Issues Updated]],"Not Found",0)</f>
        <v>Yes</v>
      </c>
      <c r="F1529" t="str" cm="1">
        <f t="array" ref="F1529">_xlfn.XLOOKUP($A1529,MedExam_Table[[#Headers],[#Data],[Customer ID]],MedExam_Table[[#Headers],[#Data],[Any Transplants Update]],"Not Found",0)</f>
        <v>No</v>
      </c>
      <c r="G1529" t="str" cm="1">
        <f t="array" ref="G1529">_xlfn.XLOOKUP($A1529,MedExam_Table[[#Headers],[#Data],[Customer ID]],MedExam_Table[[#Headers],[#Data],[Cancer history]],"Not Found",0)</f>
        <v>No</v>
      </c>
      <c r="H1529" cm="1">
        <f t="array" ref="H1529">_xlfn.XLOOKUP($A1529,MedExam_Table[[#Headers],[#Data],[Customer ID]],MedExam_Table[[#Headers],[#Data],[NumberOfMajorSurgeries_updated]],"Not Found",0)</f>
        <v>0</v>
      </c>
      <c r="I1529" t="str" cm="1">
        <f t="array" ref="I1529">_xlfn.XLOOKUP($A1529,MedExam_Table[[#Headers],[#Data],[Customer ID]],MedExam_Table[[#Headers],[#Data],[Smoker Updated]],"Not Found",0)</f>
        <v>Yes</v>
      </c>
      <c r="J1529" t="str" cm="1">
        <f t="array" ref="J1529">_xlfn.XLOOKUP($A1529,MedExam_Table[[#Headers],[#Data],[Customer ID]],MedExam_Table[[#Headers],[#Data],[Weight Status]],"Not Found",0)</f>
        <v>NormalWeight</v>
      </c>
      <c r="K1529" t="str" cm="1">
        <f t="array" ref="K1529">_xlfn.XLOOKUP($A1529,MedExam_Table[[#Headers],[#Data],[Customer ID]],MedExam_Table[[#Headers],[#Data],[Diabetes Status]],"Not Found",0)</f>
        <v>Diabetes</v>
      </c>
      <c r="L1529" cm="1">
        <f t="array" ref="L1529">_xlfn.XLOOKUP($A1529,Hospitalisation_table[[#All],[Customer ID]],Hospitalisation_table[[#All],[Customer Age]],"Not Found",0)</f>
        <v>55</v>
      </c>
      <c r="M1529" t="str" cm="1">
        <f t="array" ref="M1529">_xlfn.XLOOKUP($A1529,Hospitalisation_table[[#All],[Customer ID]],Hospitalisation_table[[#All],[Date of Birth]],"Not Found",0)</f>
        <v>10-Jul-1967</v>
      </c>
      <c r="N1529" s="22" cm="1">
        <f t="array" ref="N1529">_xlfn.XLOOKUP($A1529,Hospitalisation_table[[#All],[Customer ID]],Hospitalisation_table[[#All],[charges]],"Not Found",0)</f>
        <v>33025.32</v>
      </c>
      <c r="O1529" t="str" cm="1">
        <f t="array" ref="O1529">_xlfn.XLOOKUP($A1529,Hospitalisation_table[[#All],[Customer ID]],Hospitalisation_table[[#All],[Hospital tier_Updated]],"Not Found",0)</f>
        <v>tier - 2</v>
      </c>
      <c r="P1529" t="str" cm="1">
        <f t="array" ref="P1529">_xlfn.XLOOKUP($A1529,Hospitalisation_table[[#All],[Customer ID]],Hospitalisation_table[[#All],[City tier_updated]],"Not Found",0)</f>
        <v>tier - 3</v>
      </c>
      <c r="Q1529" t="str" cm="1">
        <f t="array" ref="Q1529">_xlfn.XLOOKUP($A1529,Hospitalisation_table[[#All],[Customer ID]],Hospitalisation_table[[#All],[State ID Updated]],"Not Found",0)</f>
        <v>R1011</v>
      </c>
    </row>
    <row r="1530" spans="1:17" x14ac:dyDescent="0.3">
      <c r="A1530" s="13" t="s">
        <v>2100</v>
      </c>
      <c r="B1530" t="str" cm="1">
        <f t="array" ref="B1530">_xlfn.XLOOKUP($A1530,CustomersName[[#All],[Customer ID]],CustomersName[[#All],[First Name]],"Not Found",0)</f>
        <v>Stephen</v>
      </c>
      <c r="C1530" cm="1">
        <f t="array" ref="C1530">_xlfn.XLOOKUP($A1530,MedExam_Table[[#Headers],[#Data],[Customer ID]],MedExam_Table[[#Headers],[#Data],[BMI]],"Not Found",0)</f>
        <v>45</v>
      </c>
      <c r="D1530" cm="1">
        <f t="array" ref="D1530">_xlfn.XLOOKUP($A1530,MedExam_Table[[#Headers],[#Data],[Customer ID]],MedExam_Table[[#Headers],[#Data],[HBA1C]],"Not Found",0)</f>
        <v>5.24</v>
      </c>
      <c r="E1530" t="str" cm="1">
        <f t="array" ref="E1530">_xlfn.XLOOKUP($A1530,MedExam_Table[[#Headers],[#Data],[Customer ID]],MedExam_Table[[#Headers],[#Data],[Heart Issues Updated]],"Not Found",0)</f>
        <v>Yes</v>
      </c>
      <c r="F1530" t="str" cm="1">
        <f t="array" ref="F1530">_xlfn.XLOOKUP($A1530,MedExam_Table[[#Headers],[#Data],[Customer ID]],MedExam_Table[[#Headers],[#Data],[Any Transplants Update]],"Not Found",0)</f>
        <v>No</v>
      </c>
      <c r="G1530" t="str" cm="1">
        <f t="array" ref="G1530">_xlfn.XLOOKUP($A1530,MedExam_Table[[#Headers],[#Data],[Customer ID]],MedExam_Table[[#Headers],[#Data],[Cancer history]],"Not Found",0)</f>
        <v>No</v>
      </c>
      <c r="H1530" cm="1">
        <f t="array" ref="H1530">_xlfn.XLOOKUP($A1530,MedExam_Table[[#Headers],[#Data],[Customer ID]],MedExam_Table[[#Headers],[#Data],[NumberOfMajorSurgeries_updated]],"Not Found",0)</f>
        <v>1</v>
      </c>
      <c r="I1530" t="str" cm="1">
        <f t="array" ref="I1530">_xlfn.XLOOKUP($A1530,MedExam_Table[[#Headers],[#Data],[Customer ID]],MedExam_Table[[#Headers],[#Data],[Smoker Updated]],"Not Found",0)</f>
        <v>Yes</v>
      </c>
      <c r="J1530" t="str" cm="1">
        <f t="array" ref="J1530">_xlfn.XLOOKUP($A1530,MedExam_Table[[#Headers],[#Data],[Customer ID]],MedExam_Table[[#Headers],[#Data],[Weight Status]],"Not Found",0)</f>
        <v>Obesity</v>
      </c>
      <c r="K1530" t="str" cm="1">
        <f t="array" ref="K1530">_xlfn.XLOOKUP($A1530,MedExam_Table[[#Headers],[#Data],[Customer ID]],MedExam_Table[[#Headers],[#Data],[Diabetes Status]],"Not Found",0)</f>
        <v>Normal</v>
      </c>
      <c r="L1530" cm="1">
        <f t="array" ref="L1530">_xlfn.XLOOKUP($A1530,Hospitalisation_table[[#All],[Customer ID]],Hospitalisation_table[[#All],[Customer Age]],"Not Found",0)</f>
        <v>27</v>
      </c>
      <c r="M1530" t="str" cm="1">
        <f t="array" ref="M1530">_xlfn.XLOOKUP($A1530,Hospitalisation_table[[#All],[Customer ID]],Hospitalisation_table[[#All],[Date of Birth]],"Not Found",0)</f>
        <v>8-Jul-1995</v>
      </c>
      <c r="N1530" s="22" cm="1">
        <f t="array" ref="N1530">_xlfn.XLOOKUP($A1530,Hospitalisation_table[[#All],[Customer ID]],Hospitalisation_table[[#All],[charges]],"Not Found",0)</f>
        <v>33017.46</v>
      </c>
      <c r="O1530" t="str" cm="1">
        <f t="array" ref="O1530">_xlfn.XLOOKUP($A1530,Hospitalisation_table[[#All],[Customer ID]],Hospitalisation_table[[#All],[Hospital tier_Updated]],"Not Found",0)</f>
        <v>tier - 1</v>
      </c>
      <c r="P1530" t="str" cm="1">
        <f t="array" ref="P1530">_xlfn.XLOOKUP($A1530,Hospitalisation_table[[#All],[Customer ID]],Hospitalisation_table[[#All],[City tier_updated]],"Not Found",0)</f>
        <v>tier - 1</v>
      </c>
      <c r="Q1530" t="str" cm="1">
        <f t="array" ref="Q1530">_xlfn.XLOOKUP($A1530,Hospitalisation_table[[#All],[Customer ID]],Hospitalisation_table[[#All],[State ID Updated]],"Not Found",0)</f>
        <v>R1011</v>
      </c>
    </row>
    <row r="1531" spans="1:17" x14ac:dyDescent="0.3">
      <c r="A1531" s="14" t="s">
        <v>2099</v>
      </c>
      <c r="B1531" t="str" cm="1">
        <f t="array" ref="B1531">_xlfn.XLOOKUP($A1531,CustomersName[[#All],[Customer ID]],CustomersName[[#All],[First Name]],"Not Found",0)</f>
        <v>Ahdrew B.</v>
      </c>
      <c r="C1531" cm="1">
        <f t="array" ref="C1531">_xlfn.XLOOKUP($A1531,MedExam_Table[[#Headers],[#Data],[Customer ID]],MedExam_Table[[#Headers],[#Data],[BMI]],"Not Found",0)</f>
        <v>26.62</v>
      </c>
      <c r="D1531" cm="1">
        <f t="array" ref="D1531">_xlfn.XLOOKUP($A1531,MedExam_Table[[#Headers],[#Data],[Customer ID]],MedExam_Table[[#Headers],[#Data],[HBA1C]],"Not Found",0)</f>
        <v>10.08</v>
      </c>
      <c r="E1531" t="str" cm="1">
        <f t="array" ref="E1531">_xlfn.XLOOKUP($A1531,MedExam_Table[[#Headers],[#Data],[Customer ID]],MedExam_Table[[#Headers],[#Data],[Heart Issues Updated]],"Not Found",0)</f>
        <v>No</v>
      </c>
      <c r="F1531" t="str" cm="1">
        <f t="array" ref="F1531">_xlfn.XLOOKUP($A1531,MedExam_Table[[#Headers],[#Data],[Customer ID]],MedExam_Table[[#Headers],[#Data],[Any Transplants Update]],"Not Found",0)</f>
        <v>No</v>
      </c>
      <c r="G1531" t="str" cm="1">
        <f t="array" ref="G1531">_xlfn.XLOOKUP($A1531,MedExam_Table[[#Headers],[#Data],[Customer ID]],MedExam_Table[[#Headers],[#Data],[Cancer history]],"Not Found",0)</f>
        <v>No</v>
      </c>
      <c r="H1531" cm="1">
        <f t="array" ref="H1531">_xlfn.XLOOKUP($A1531,MedExam_Table[[#Headers],[#Data],[Customer ID]],MedExam_Table[[#Headers],[#Data],[NumberOfMajorSurgeries_updated]],"Not Found",0)</f>
        <v>0</v>
      </c>
      <c r="I1531" t="str" cm="1">
        <f t="array" ref="I1531">_xlfn.XLOOKUP($A1531,MedExam_Table[[#Headers],[#Data],[Customer ID]],MedExam_Table[[#Headers],[#Data],[Smoker Updated]],"Not Found",0)</f>
        <v>Yes</v>
      </c>
      <c r="J1531" t="str" cm="1">
        <f t="array" ref="J1531">_xlfn.XLOOKUP($A1531,MedExam_Table[[#Headers],[#Data],[Customer ID]],MedExam_Table[[#Headers],[#Data],[Weight Status]],"Not Found",0)</f>
        <v>OverWeight</v>
      </c>
      <c r="K1531" t="str" cm="1">
        <f t="array" ref="K1531">_xlfn.XLOOKUP($A1531,MedExam_Table[[#Headers],[#Data],[Customer ID]],MedExam_Table[[#Headers],[#Data],[Diabetes Status]],"Not Found",0)</f>
        <v>Diabetes</v>
      </c>
      <c r="L1531" cm="1">
        <f t="array" ref="L1531">_xlfn.XLOOKUP($A1531,Hospitalisation_table[[#All],[Customer ID]],Hospitalisation_table[[#All],[Customer Age]],"Not Found",0)</f>
        <v>51</v>
      </c>
      <c r="M1531" t="str" cm="1">
        <f t="array" ref="M1531">_xlfn.XLOOKUP($A1531,Hospitalisation_table[[#All],[Customer ID]],Hospitalisation_table[[#All],[Date of Birth]],"Not Found",0)</f>
        <v>24-Aug-1971</v>
      </c>
      <c r="N1531" s="22" cm="1">
        <f t="array" ref="N1531">_xlfn.XLOOKUP($A1531,Hospitalisation_table[[#All],[Customer ID]],Hospitalisation_table[[#All],[charges]],"Not Found",0)</f>
        <v>32947.629999999997</v>
      </c>
      <c r="O1531" t="str" cm="1">
        <f t="array" ref="O1531">_xlfn.XLOOKUP($A1531,Hospitalisation_table[[#All],[Customer ID]],Hospitalisation_table[[#All],[Hospital tier_Updated]],"Not Found",0)</f>
        <v>tier - 2</v>
      </c>
      <c r="P1531" t="str" cm="1">
        <f t="array" ref="P1531">_xlfn.XLOOKUP($A1531,Hospitalisation_table[[#All],[Customer ID]],Hospitalisation_table[[#All],[City tier_updated]],"Not Found",0)</f>
        <v>tier - 1</v>
      </c>
      <c r="Q1531" t="str" cm="1">
        <f t="array" ref="Q1531">_xlfn.XLOOKUP($A1531,Hospitalisation_table[[#All],[Customer ID]],Hospitalisation_table[[#All],[State ID Updated]],"Not Found",0)</f>
        <v>R1011</v>
      </c>
    </row>
    <row r="1532" spans="1:17" x14ac:dyDescent="0.3">
      <c r="A1532" s="13" t="s">
        <v>2098</v>
      </c>
      <c r="B1532" t="str" cm="1">
        <f t="array" ref="B1532">_xlfn.XLOOKUP($A1532,CustomersName[[#All],[Customer ID]],CustomersName[[#All],[First Name]],"Not Found",0)</f>
        <v>James</v>
      </c>
      <c r="C1532" cm="1">
        <f t="array" ref="C1532">_xlfn.XLOOKUP($A1532,MedExam_Table[[#Headers],[#Data],[Customer ID]],MedExam_Table[[#Headers],[#Data],[BMI]],"Not Found",0)</f>
        <v>32.67</v>
      </c>
      <c r="D1532" cm="1">
        <f t="array" ref="D1532">_xlfn.XLOOKUP($A1532,MedExam_Table[[#Headers],[#Data],[Customer ID]],MedExam_Table[[#Headers],[#Data],[HBA1C]],"Not Found",0)</f>
        <v>10.97</v>
      </c>
      <c r="E1532" t="str" cm="1">
        <f t="array" ref="E1532">_xlfn.XLOOKUP($A1532,MedExam_Table[[#Headers],[#Data],[Customer ID]],MedExam_Table[[#Headers],[#Data],[Heart Issues Updated]],"Not Found",0)</f>
        <v>Yes</v>
      </c>
      <c r="F1532" t="str" cm="1">
        <f t="array" ref="F1532">_xlfn.XLOOKUP($A1532,MedExam_Table[[#Headers],[#Data],[Customer ID]],MedExam_Table[[#Headers],[#Data],[Any Transplants Update]],"Not Found",0)</f>
        <v>No</v>
      </c>
      <c r="G1532" t="str" cm="1">
        <f t="array" ref="G1532">_xlfn.XLOOKUP($A1532,MedExam_Table[[#Headers],[#Data],[Customer ID]],MedExam_Table[[#Headers],[#Data],[Cancer history]],"Not Found",0)</f>
        <v>No</v>
      </c>
      <c r="H1532" cm="1">
        <f t="array" ref="H1532">_xlfn.XLOOKUP($A1532,MedExam_Table[[#Headers],[#Data],[Customer ID]],MedExam_Table[[#Headers],[#Data],[NumberOfMajorSurgeries_updated]],"Not Found",0)</f>
        <v>0</v>
      </c>
      <c r="I1532" t="str" cm="1">
        <f t="array" ref="I1532">_xlfn.XLOOKUP($A1532,MedExam_Table[[#Headers],[#Data],[Customer ID]],MedExam_Table[[#Headers],[#Data],[Smoker Updated]],"Not Found",0)</f>
        <v>Yes</v>
      </c>
      <c r="J1532" t="str" cm="1">
        <f t="array" ref="J1532">_xlfn.XLOOKUP($A1532,MedExam_Table[[#Headers],[#Data],[Customer ID]],MedExam_Table[[#Headers],[#Data],[Weight Status]],"Not Found",0)</f>
        <v>Obesity</v>
      </c>
      <c r="K1532" t="str" cm="1">
        <f t="array" ref="K1532">_xlfn.XLOOKUP($A1532,MedExam_Table[[#Headers],[#Data],[Customer ID]],MedExam_Table[[#Headers],[#Data],[Diabetes Status]],"Not Found",0)</f>
        <v>Diabetes</v>
      </c>
      <c r="L1532" cm="1">
        <f t="array" ref="L1532">_xlfn.XLOOKUP($A1532,Hospitalisation_table[[#All],[Customer ID]],Hospitalisation_table[[#All],[Customer Age]],"Not Found",0)</f>
        <v>41</v>
      </c>
      <c r="M1532" t="str" cm="1">
        <f t="array" ref="M1532">_xlfn.XLOOKUP($A1532,Hospitalisation_table[[#All],[Customer ID]],Hospitalisation_table[[#All],[Date of Birth]],"Not Found",0)</f>
        <v>17-Nov-1981</v>
      </c>
      <c r="N1532" s="22" cm="1">
        <f t="array" ref="N1532">_xlfn.XLOOKUP($A1532,Hospitalisation_table[[#All],[Customer ID]],Hospitalisation_table[[#All],[charges]],"Not Found",0)</f>
        <v>32906.69</v>
      </c>
      <c r="O1532" t="str" cm="1">
        <f t="array" ref="O1532">_xlfn.XLOOKUP($A1532,Hospitalisation_table[[#All],[Customer ID]],Hospitalisation_table[[#All],[Hospital tier_Updated]],"Not Found",0)</f>
        <v>tier - 2</v>
      </c>
      <c r="P1532" t="str" cm="1">
        <f t="array" ref="P1532">_xlfn.XLOOKUP($A1532,Hospitalisation_table[[#All],[Customer ID]],Hospitalisation_table[[#All],[City tier_updated]],"Not Found",0)</f>
        <v>tier - 3</v>
      </c>
      <c r="Q1532" t="str" cm="1">
        <f t="array" ref="Q1532">_xlfn.XLOOKUP($A1532,Hospitalisation_table[[#All],[Customer ID]],Hospitalisation_table[[#All],[State ID Updated]],"Not Found",0)</f>
        <v>R1011</v>
      </c>
    </row>
    <row r="1533" spans="1:17" x14ac:dyDescent="0.3">
      <c r="A1533" s="14" t="s">
        <v>2097</v>
      </c>
      <c r="B1533" t="str" cm="1">
        <f t="array" ref="B1533">_xlfn.XLOOKUP($A1533,CustomersName[[#All],[Customer ID]],CustomersName[[#All],[First Name]],"Not Found",0)</f>
        <v>Shhwn P.</v>
      </c>
      <c r="C1533" cm="1">
        <f t="array" ref="C1533">_xlfn.XLOOKUP($A1533,MedExam_Table[[#Headers],[#Data],[Customer ID]],MedExam_Table[[#Headers],[#Data],[BMI]],"Not Found",0)</f>
        <v>44.44</v>
      </c>
      <c r="D1533" cm="1">
        <f t="array" ref="D1533">_xlfn.XLOOKUP($A1533,MedExam_Table[[#Headers],[#Data],[Customer ID]],MedExam_Table[[#Headers],[#Data],[HBA1C]],"Not Found",0)</f>
        <v>4.9000000000000004</v>
      </c>
      <c r="E1533" t="str" cm="1">
        <f t="array" ref="E1533">_xlfn.XLOOKUP($A1533,MedExam_Table[[#Headers],[#Data],[Customer ID]],MedExam_Table[[#Headers],[#Data],[Heart Issues Updated]],"Not Found",0)</f>
        <v>Yes</v>
      </c>
      <c r="F1533" t="str" cm="1">
        <f t="array" ref="F1533">_xlfn.XLOOKUP($A1533,MedExam_Table[[#Headers],[#Data],[Customer ID]],MedExam_Table[[#Headers],[#Data],[Any Transplants Update]],"Not Found",0)</f>
        <v>No</v>
      </c>
      <c r="G1533" t="str" cm="1">
        <f t="array" ref="G1533">_xlfn.XLOOKUP($A1533,MedExam_Table[[#Headers],[#Data],[Customer ID]],MedExam_Table[[#Headers],[#Data],[Cancer history]],"Not Found",0)</f>
        <v>No</v>
      </c>
      <c r="H1533" cm="1">
        <f t="array" ref="H1533">_xlfn.XLOOKUP($A1533,MedExam_Table[[#Headers],[#Data],[Customer ID]],MedExam_Table[[#Headers],[#Data],[NumberOfMajorSurgeries_updated]],"Not Found",0)</f>
        <v>1</v>
      </c>
      <c r="I1533" t="str" cm="1">
        <f t="array" ref="I1533">_xlfn.XLOOKUP($A1533,MedExam_Table[[#Headers],[#Data],[Customer ID]],MedExam_Table[[#Headers],[#Data],[Smoker Updated]],"Not Found",0)</f>
        <v>Yes</v>
      </c>
      <c r="J1533" t="str" cm="1">
        <f t="array" ref="J1533">_xlfn.XLOOKUP($A1533,MedExam_Table[[#Headers],[#Data],[Customer ID]],MedExam_Table[[#Headers],[#Data],[Weight Status]],"Not Found",0)</f>
        <v>Obesity</v>
      </c>
      <c r="K1533" t="str" cm="1">
        <f t="array" ref="K1533">_xlfn.XLOOKUP($A1533,MedExam_Table[[#Headers],[#Data],[Customer ID]],MedExam_Table[[#Headers],[#Data],[Diabetes Status]],"Not Found",0)</f>
        <v>Normal</v>
      </c>
      <c r="L1533" cm="1">
        <f t="array" ref="L1533">_xlfn.XLOOKUP($A1533,Hospitalisation_table[[#All],[Customer ID]],Hospitalisation_table[[#All],[Customer Age]],"Not Found",0)</f>
        <v>27</v>
      </c>
      <c r="M1533" t="str" cm="1">
        <f t="array" ref="M1533">_xlfn.XLOOKUP($A1533,Hospitalisation_table[[#All],[Customer ID]],Hospitalisation_table[[#All],[Date of Birth]],"Not Found",0)</f>
        <v>4-Dec-1995</v>
      </c>
      <c r="N1533" s="22" cm="1">
        <f t="array" ref="N1533">_xlfn.XLOOKUP($A1533,Hospitalisation_table[[#All],[Customer ID]],Hospitalisation_table[[#All],[charges]],"Not Found",0)</f>
        <v>32827.51</v>
      </c>
      <c r="O1533" t="str" cm="1">
        <f t="array" ref="O1533">_xlfn.XLOOKUP($A1533,Hospitalisation_table[[#All],[Customer ID]],Hospitalisation_table[[#All],[Hospital tier_Updated]],"Not Found",0)</f>
        <v>tier - 1</v>
      </c>
      <c r="P1533" t="str" cm="1">
        <f t="array" ref="P1533">_xlfn.XLOOKUP($A1533,Hospitalisation_table[[#All],[Customer ID]],Hospitalisation_table[[#All],[City tier_updated]],"Not Found",0)</f>
        <v>tier - 2</v>
      </c>
      <c r="Q1533" t="str" cm="1">
        <f t="array" ref="Q1533">_xlfn.XLOOKUP($A1533,Hospitalisation_table[[#All],[Customer ID]],Hospitalisation_table[[#All],[State ID Updated]],"Not Found",0)</f>
        <v>R1011</v>
      </c>
    </row>
    <row r="1534" spans="1:17" x14ac:dyDescent="0.3">
      <c r="A1534" s="13" t="s">
        <v>2096</v>
      </c>
      <c r="B1534" t="str" cm="1">
        <f t="array" ref="B1534">_xlfn.XLOOKUP($A1534,CustomersName[[#All],[Customer ID]],CustomersName[[#All],[First Name]],"Not Found",0)</f>
        <v>Matt</v>
      </c>
      <c r="C1534" cm="1">
        <f t="array" ref="C1534">_xlfn.XLOOKUP($A1534,MedExam_Table[[#Headers],[#Data],[Customer ID]],MedExam_Table[[#Headers],[#Data],[BMI]],"Not Found",0)</f>
        <v>28.31</v>
      </c>
      <c r="D1534" cm="1">
        <f t="array" ref="D1534">_xlfn.XLOOKUP($A1534,MedExam_Table[[#Headers],[#Data],[Customer ID]],MedExam_Table[[#Headers],[#Data],[HBA1C]],"Not Found",0)</f>
        <v>5.33</v>
      </c>
      <c r="E1534" t="str" cm="1">
        <f t="array" ref="E1534">_xlfn.XLOOKUP($A1534,MedExam_Table[[#Headers],[#Data],[Customer ID]],MedExam_Table[[#Headers],[#Data],[Heart Issues Updated]],"Not Found",0)</f>
        <v>No</v>
      </c>
      <c r="F1534" t="str" cm="1">
        <f t="array" ref="F1534">_xlfn.XLOOKUP($A1534,MedExam_Table[[#Headers],[#Data],[Customer ID]],MedExam_Table[[#Headers],[#Data],[Any Transplants Update]],"Not Found",0)</f>
        <v>No</v>
      </c>
      <c r="G1534" t="str" cm="1">
        <f t="array" ref="G1534">_xlfn.XLOOKUP($A1534,MedExam_Table[[#Headers],[#Data],[Customer ID]],MedExam_Table[[#Headers],[#Data],[Cancer history]],"Not Found",0)</f>
        <v>No</v>
      </c>
      <c r="H1534" cm="1">
        <f t="array" ref="H1534">_xlfn.XLOOKUP($A1534,MedExam_Table[[#Headers],[#Data],[Customer ID]],MedExam_Table[[#Headers],[#Data],[NumberOfMajorSurgeries_updated]],"Not Found",0)</f>
        <v>0</v>
      </c>
      <c r="I1534" t="str" cm="1">
        <f t="array" ref="I1534">_xlfn.XLOOKUP($A1534,MedExam_Table[[#Headers],[#Data],[Customer ID]],MedExam_Table[[#Headers],[#Data],[Smoker Updated]],"Not Found",0)</f>
        <v>Yes</v>
      </c>
      <c r="J1534" t="str" cm="1">
        <f t="array" ref="J1534">_xlfn.XLOOKUP($A1534,MedExam_Table[[#Headers],[#Data],[Customer ID]],MedExam_Table[[#Headers],[#Data],[Weight Status]],"Not Found",0)</f>
        <v>OverWeight</v>
      </c>
      <c r="K1534" t="str" cm="1">
        <f t="array" ref="K1534">_xlfn.XLOOKUP($A1534,MedExam_Table[[#Headers],[#Data],[Customer ID]],MedExam_Table[[#Headers],[#Data],[Diabetes Status]],"Not Found",0)</f>
        <v>Normal</v>
      </c>
      <c r="L1534" cm="1">
        <f t="array" ref="L1534">_xlfn.XLOOKUP($A1534,Hospitalisation_table[[#All],[Customer ID]],Hospitalisation_table[[#All],[Customer Age]],"Not Found",0)</f>
        <v>42</v>
      </c>
      <c r="M1534" t="str" cm="1">
        <f t="array" ref="M1534">_xlfn.XLOOKUP($A1534,Hospitalisation_table[[#All],[Customer ID]],Hospitalisation_table[[#All],[Date of Birth]],"Not Found",0)</f>
        <v>12-Dec-1980</v>
      </c>
      <c r="N1534" s="22" cm="1">
        <f t="array" ref="N1534">_xlfn.XLOOKUP($A1534,Hospitalisation_table[[#All],[Customer ID]],Hospitalisation_table[[#All],[charges]],"Not Found",0)</f>
        <v>32787.46</v>
      </c>
      <c r="O1534" t="str" cm="1">
        <f t="array" ref="O1534">_xlfn.XLOOKUP($A1534,Hospitalisation_table[[#All],[Customer ID]],Hospitalisation_table[[#All],[Hospital tier_Updated]],"Not Found",0)</f>
        <v>tier - 1</v>
      </c>
      <c r="P1534" t="str" cm="1">
        <f t="array" ref="P1534">_xlfn.XLOOKUP($A1534,Hospitalisation_table[[#All],[Customer ID]],Hospitalisation_table[[#All],[City tier_updated]],"Not Found",0)</f>
        <v>tier - 3</v>
      </c>
      <c r="Q1534" t="str" cm="1">
        <f t="array" ref="Q1534">_xlfn.XLOOKUP($A1534,Hospitalisation_table[[#All],[Customer ID]],Hospitalisation_table[[#All],[State ID Updated]],"Not Found",0)</f>
        <v>R1012</v>
      </c>
    </row>
    <row r="1535" spans="1:17" x14ac:dyDescent="0.3">
      <c r="A1535" s="14" t="s">
        <v>2095</v>
      </c>
      <c r="B1535" t="str" cm="1">
        <f t="array" ref="B1535">_xlfn.XLOOKUP($A1535,CustomersName[[#All],[Customer ID]],CustomersName[[#All],[First Name]],"Not Found",0)</f>
        <v>Nathaniel</v>
      </c>
      <c r="C1535" cm="1">
        <f t="array" ref="C1535">_xlfn.XLOOKUP($A1535,MedExam_Table[[#Headers],[#Data],[Customer ID]],MedExam_Table[[#Headers],[#Data],[BMI]],"Not Found",0)</f>
        <v>25.05</v>
      </c>
      <c r="D1535" cm="1">
        <f t="array" ref="D1535">_xlfn.XLOOKUP($A1535,MedExam_Table[[#Headers],[#Data],[Customer ID]],MedExam_Table[[#Headers],[#Data],[HBA1C]],"Not Found",0)</f>
        <v>4.6100000000000003</v>
      </c>
      <c r="E1535" t="str" cm="1">
        <f t="array" ref="E1535">_xlfn.XLOOKUP($A1535,MedExam_Table[[#Headers],[#Data],[Customer ID]],MedExam_Table[[#Headers],[#Data],[Heart Issues Updated]],"Not Found",0)</f>
        <v>No</v>
      </c>
      <c r="F1535" t="str" cm="1">
        <f t="array" ref="F1535">_xlfn.XLOOKUP($A1535,MedExam_Table[[#Headers],[#Data],[Customer ID]],MedExam_Table[[#Headers],[#Data],[Any Transplants Update]],"Not Found",0)</f>
        <v>No</v>
      </c>
      <c r="G1535" t="str" cm="1">
        <f t="array" ref="G1535">_xlfn.XLOOKUP($A1535,MedExam_Table[[#Headers],[#Data],[Customer ID]],MedExam_Table[[#Headers],[#Data],[Cancer history]],"Not Found",0)</f>
        <v>No</v>
      </c>
      <c r="H1535" cm="1">
        <f t="array" ref="H1535">_xlfn.XLOOKUP($A1535,MedExam_Table[[#Headers],[#Data],[Customer ID]],MedExam_Table[[#Headers],[#Data],[NumberOfMajorSurgeries_updated]],"Not Found",0)</f>
        <v>2</v>
      </c>
      <c r="I1535" t="str" cm="1">
        <f t="array" ref="I1535">_xlfn.XLOOKUP($A1535,MedExam_Table[[#Headers],[#Data],[Customer ID]],MedExam_Table[[#Headers],[#Data],[Smoker Updated]],"Not Found",0)</f>
        <v>Yes</v>
      </c>
      <c r="J1535" t="str" cm="1">
        <f t="array" ref="J1535">_xlfn.XLOOKUP($A1535,MedExam_Table[[#Headers],[#Data],[Customer ID]],MedExam_Table[[#Headers],[#Data],[Weight Status]],"Not Found",0)</f>
        <v>OverWeight</v>
      </c>
      <c r="K1535" t="str" cm="1">
        <f t="array" ref="K1535">_xlfn.XLOOKUP($A1535,MedExam_Table[[#Headers],[#Data],[Customer ID]],MedExam_Table[[#Headers],[#Data],[Diabetes Status]],"Not Found",0)</f>
        <v>Normal</v>
      </c>
      <c r="L1535" cm="1">
        <f t="array" ref="L1535">_xlfn.XLOOKUP($A1535,Hospitalisation_table[[#All],[Customer ID]],Hospitalisation_table[[#All],[Customer Age]],"Not Found",0)</f>
        <v>50</v>
      </c>
      <c r="M1535" t="str" cm="1">
        <f t="array" ref="M1535">_xlfn.XLOOKUP($A1535,Hospitalisation_table[[#All],[Customer ID]],Hospitalisation_table[[#All],[Date of Birth]],"Not Found",0)</f>
        <v>7-Nov-1972</v>
      </c>
      <c r="N1535" s="22" cm="1">
        <f t="array" ref="N1535">_xlfn.XLOOKUP($A1535,Hospitalisation_table[[#All],[Customer ID]],Hospitalisation_table[[#All],[charges]],"Not Found",0)</f>
        <v>32765.33</v>
      </c>
      <c r="O1535" t="str" cm="1">
        <f t="array" ref="O1535">_xlfn.XLOOKUP($A1535,Hospitalisation_table[[#All],[Customer ID]],Hospitalisation_table[[#All],[Hospital tier_Updated]],"Not Found",0)</f>
        <v>tier - 2</v>
      </c>
      <c r="P1535" t="str" cm="1">
        <f t="array" ref="P1535">_xlfn.XLOOKUP($A1535,Hospitalisation_table[[#All],[Customer ID]],Hospitalisation_table[[#All],[City tier_updated]],"Not Found",0)</f>
        <v>tier - 2</v>
      </c>
      <c r="Q1535" t="str" cm="1">
        <f t="array" ref="Q1535">_xlfn.XLOOKUP($A1535,Hospitalisation_table[[#All],[Customer ID]],Hospitalisation_table[[#All],[State ID Updated]],"Not Found",0)</f>
        <v>R1012</v>
      </c>
    </row>
    <row r="1536" spans="1:17" x14ac:dyDescent="0.3">
      <c r="A1536" s="13" t="s">
        <v>2094</v>
      </c>
      <c r="B1536" t="str" cm="1">
        <f t="array" ref="B1536">_xlfn.XLOOKUP($A1536,CustomersName[[#All],[Customer ID]],CustomersName[[#All],[First Name]],"Not Found",0)</f>
        <v>Kevih D.</v>
      </c>
      <c r="C1536" cm="1">
        <f t="array" ref="C1536">_xlfn.XLOOKUP($A1536,MedExam_Table[[#Headers],[#Data],[Customer ID]],MedExam_Table[[#Headers],[#Data],[BMI]],"Not Found",0)</f>
        <v>28.34</v>
      </c>
      <c r="D1536" cm="1">
        <f t="array" ref="D1536">_xlfn.XLOOKUP($A1536,MedExam_Table[[#Headers],[#Data],[Customer ID]],MedExam_Table[[#Headers],[#Data],[HBA1C]],"Not Found",0)</f>
        <v>8.18</v>
      </c>
      <c r="E1536" t="str" cm="1">
        <f t="array" ref="E1536">_xlfn.XLOOKUP($A1536,MedExam_Table[[#Headers],[#Data],[Customer ID]],MedExam_Table[[#Headers],[#Data],[Heart Issues Updated]],"Not Found",0)</f>
        <v>No</v>
      </c>
      <c r="F1536" t="str" cm="1">
        <f t="array" ref="F1536">_xlfn.XLOOKUP($A1536,MedExam_Table[[#Headers],[#Data],[Customer ID]],MedExam_Table[[#Headers],[#Data],[Any Transplants Update]],"Not Found",0)</f>
        <v>No</v>
      </c>
      <c r="G1536" t="str" cm="1">
        <f t="array" ref="G1536">_xlfn.XLOOKUP($A1536,MedExam_Table[[#Headers],[#Data],[Customer ID]],MedExam_Table[[#Headers],[#Data],[Cancer history]],"Not Found",0)</f>
        <v>No</v>
      </c>
      <c r="H1536" cm="1">
        <f t="array" ref="H1536">_xlfn.XLOOKUP($A1536,MedExam_Table[[#Headers],[#Data],[Customer ID]],MedExam_Table[[#Headers],[#Data],[NumberOfMajorSurgeries_updated]],"Not Found",0)</f>
        <v>0</v>
      </c>
      <c r="I1536" t="str" cm="1">
        <f t="array" ref="I1536">_xlfn.XLOOKUP($A1536,MedExam_Table[[#Headers],[#Data],[Customer ID]],MedExam_Table[[#Headers],[#Data],[Smoker Updated]],"Not Found",0)</f>
        <v>Yes</v>
      </c>
      <c r="J1536" t="str" cm="1">
        <f t="array" ref="J1536">_xlfn.XLOOKUP($A1536,MedExam_Table[[#Headers],[#Data],[Customer ID]],MedExam_Table[[#Headers],[#Data],[Weight Status]],"Not Found",0)</f>
        <v>OverWeight</v>
      </c>
      <c r="K1536" t="str" cm="1">
        <f t="array" ref="K1536">_xlfn.XLOOKUP($A1536,MedExam_Table[[#Headers],[#Data],[Customer ID]],MedExam_Table[[#Headers],[#Data],[Diabetes Status]],"Not Found",0)</f>
        <v>Diabetes</v>
      </c>
      <c r="L1536" cm="1">
        <f t="array" ref="L1536">_xlfn.XLOOKUP($A1536,Hospitalisation_table[[#All],[Customer ID]],Hospitalisation_table[[#All],[Customer Age]],"Not Found",0)</f>
        <v>48</v>
      </c>
      <c r="M1536" t="str" cm="1">
        <f t="array" ref="M1536">_xlfn.XLOOKUP($A1536,Hospitalisation_table[[#All],[Customer ID]],Hospitalisation_table[[#All],[Date of Birth]],"Not Found",0)</f>
        <v>6-Dec-1974</v>
      </c>
      <c r="N1536" s="22" cm="1">
        <f t="array" ref="N1536">_xlfn.XLOOKUP($A1536,Hospitalisation_table[[#All],[Customer ID]],Hospitalisation_table[[#All],[charges]],"Not Found",0)</f>
        <v>32760.48</v>
      </c>
      <c r="O1536" t="str" cm="1">
        <f t="array" ref="O1536">_xlfn.XLOOKUP($A1536,Hospitalisation_table[[#All],[Customer ID]],Hospitalisation_table[[#All],[Hospital tier_Updated]],"Not Found",0)</f>
        <v>tier - 1</v>
      </c>
      <c r="P1536" t="str" cm="1">
        <f t="array" ref="P1536">_xlfn.XLOOKUP($A1536,Hospitalisation_table[[#All],[Customer ID]],Hospitalisation_table[[#All],[City tier_updated]],"Not Found",0)</f>
        <v>tier - 1</v>
      </c>
      <c r="Q1536" t="str" cm="1">
        <f t="array" ref="Q1536">_xlfn.XLOOKUP($A1536,Hospitalisation_table[[#All],[Customer ID]],Hospitalisation_table[[#All],[State ID Updated]],"Not Found",0)</f>
        <v>R1011</v>
      </c>
    </row>
    <row r="1537" spans="1:17" x14ac:dyDescent="0.3">
      <c r="A1537" s="14" t="s">
        <v>2093</v>
      </c>
      <c r="B1537" t="str" cm="1">
        <f t="array" ref="B1537">_xlfn.XLOOKUP($A1537,CustomersName[[#All],[Customer ID]],CustomersName[[#All],[First Name]],"Not Found",0)</f>
        <v>Joan</v>
      </c>
      <c r="C1537" cm="1">
        <f t="array" ref="C1537">_xlfn.XLOOKUP($A1537,MedExam_Table[[#Headers],[#Data],[Customer ID]],MedExam_Table[[#Headers],[#Data],[BMI]],"Not Found",0)</f>
        <v>17.765000000000001</v>
      </c>
      <c r="D1537" cm="1">
        <f t="array" ref="D1537">_xlfn.XLOOKUP($A1537,MedExam_Table[[#Headers],[#Data],[Customer ID]],MedExam_Table[[#Headers],[#Data],[HBA1C]],"Not Found",0)</f>
        <v>5.62</v>
      </c>
      <c r="E1537" t="str" cm="1">
        <f t="array" ref="E1537">_xlfn.XLOOKUP($A1537,MedExam_Table[[#Headers],[#Data],[Customer ID]],MedExam_Table[[#Headers],[#Data],[Heart Issues Updated]],"Not Found",0)</f>
        <v>No</v>
      </c>
      <c r="F1537" t="str" cm="1">
        <f t="array" ref="F1537">_xlfn.XLOOKUP($A1537,MedExam_Table[[#Headers],[#Data],[Customer ID]],MedExam_Table[[#Headers],[#Data],[Any Transplants Update]],"Not Found",0)</f>
        <v>No</v>
      </c>
      <c r="G1537" t="str" cm="1">
        <f t="array" ref="G1537">_xlfn.XLOOKUP($A1537,MedExam_Table[[#Headers],[#Data],[Customer ID]],MedExam_Table[[#Headers],[#Data],[Cancer history]],"Not Found",0)</f>
        <v>No</v>
      </c>
      <c r="H1537" cm="1">
        <f t="array" ref="H1537">_xlfn.XLOOKUP($A1537,MedExam_Table[[#Headers],[#Data],[Customer ID]],MedExam_Table[[#Headers],[#Data],[NumberOfMajorSurgeries_updated]],"Not Found",0)</f>
        <v>0</v>
      </c>
      <c r="I1537" t="str" cm="1">
        <f t="array" ref="I1537">_xlfn.XLOOKUP($A1537,MedExam_Table[[#Headers],[#Data],[Customer ID]],MedExam_Table[[#Headers],[#Data],[Smoker Updated]],"Not Found",0)</f>
        <v>Yes</v>
      </c>
      <c r="J1537" t="str" cm="1">
        <f t="array" ref="J1537">_xlfn.XLOOKUP($A1537,MedExam_Table[[#Headers],[#Data],[Customer ID]],MedExam_Table[[#Headers],[#Data],[Weight Status]],"Not Found",0)</f>
        <v>Underweight</v>
      </c>
      <c r="K1537" t="str" cm="1">
        <f t="array" ref="K1537">_xlfn.XLOOKUP($A1537,MedExam_Table[[#Headers],[#Data],[Customer ID]],MedExam_Table[[#Headers],[#Data],[Diabetes Status]],"Not Found",0)</f>
        <v>Normal</v>
      </c>
      <c r="L1537" cm="1">
        <f t="array" ref="L1537">_xlfn.XLOOKUP($A1537,Hospitalisation_table[[#All],[Customer ID]],Hospitalisation_table[[#All],[Customer Age]],"Not Found",0)</f>
        <v>32</v>
      </c>
      <c r="M1537" t="str" cm="1">
        <f t="array" ref="M1537">_xlfn.XLOOKUP($A1537,Hospitalisation_table[[#All],[Customer ID]],Hospitalisation_table[[#All],[Date of Birth]],"Not Found",0)</f>
        <v>9-Jul-1990</v>
      </c>
      <c r="N1537" s="22" cm="1">
        <f t="array" ref="N1537">_xlfn.XLOOKUP($A1537,Hospitalisation_table[[#All],[Customer ID]],Hospitalisation_table[[#All],[charges]],"Not Found",0)</f>
        <v>32734.19</v>
      </c>
      <c r="O1537" t="str" cm="1">
        <f t="array" ref="O1537">_xlfn.XLOOKUP($A1537,Hospitalisation_table[[#All],[Customer ID]],Hospitalisation_table[[#All],[Hospital tier_Updated]],"Not Found",0)</f>
        <v>tier - 2</v>
      </c>
      <c r="P1537" t="str" cm="1">
        <f t="array" ref="P1537">_xlfn.XLOOKUP($A1537,Hospitalisation_table[[#All],[Customer ID]],Hospitalisation_table[[#All],[City tier_updated]],"Not Found",0)</f>
        <v>tier - 1</v>
      </c>
      <c r="Q1537" t="str" cm="1">
        <f t="array" ref="Q1537">_xlfn.XLOOKUP($A1537,Hospitalisation_table[[#All],[Customer ID]],Hospitalisation_table[[#All],[State ID Updated]],"Not Found",0)</f>
        <v>R1012</v>
      </c>
    </row>
    <row r="1538" spans="1:17" x14ac:dyDescent="0.3">
      <c r="A1538" s="13" t="s">
        <v>2345</v>
      </c>
      <c r="B1538" t="str" cm="1">
        <f t="array" ref="B1538">_xlfn.XLOOKUP($A1538,CustomersName[[#All],[Customer ID]],CustomersName[[#All],[First Name]],"Not Found",0)</f>
        <v>Stephhnie W.</v>
      </c>
      <c r="C1538" cm="1">
        <f t="array" ref="C1538">_xlfn.XLOOKUP($A1538,MedExam_Table[[#Headers],[#Data],[Customer ID]],MedExam_Table[[#Headers],[#Data],[BMI]],"Not Found",0)</f>
        <v>36.86</v>
      </c>
      <c r="D1538" cm="1">
        <f t="array" ref="D1538">_xlfn.XLOOKUP($A1538,MedExam_Table[[#Headers],[#Data],[Customer ID]],MedExam_Table[[#Headers],[#Data],[HBA1C]],"Not Found",0)</f>
        <v>5.19</v>
      </c>
      <c r="E1538" t="str" cm="1">
        <f t="array" ref="E1538">_xlfn.XLOOKUP($A1538,MedExam_Table[[#Headers],[#Data],[Customer ID]],MedExam_Table[[#Headers],[#Data],[Heart Issues Updated]],"Not Found",0)</f>
        <v>Yes</v>
      </c>
      <c r="F1538" t="str" cm="1">
        <f t="array" ref="F1538">_xlfn.XLOOKUP($A1538,MedExam_Table[[#Headers],[#Data],[Customer ID]],MedExam_Table[[#Headers],[#Data],[Any Transplants Update]],"Not Found",0)</f>
        <v>No</v>
      </c>
      <c r="G1538" t="str" cm="1">
        <f t="array" ref="G1538">_xlfn.XLOOKUP($A1538,MedExam_Table[[#Headers],[#Data],[Customer ID]],MedExam_Table[[#Headers],[#Data],[Cancer history]],"Not Found",0)</f>
        <v>Yes</v>
      </c>
      <c r="H1538" cm="1">
        <f t="array" ref="H1538">_xlfn.XLOOKUP($A1538,MedExam_Table[[#Headers],[#Data],[Customer ID]],MedExam_Table[[#Headers],[#Data],[NumberOfMajorSurgeries_updated]],"Not Found",0)</f>
        <v>1</v>
      </c>
      <c r="I1538" t="str" cm="1">
        <f t="array" ref="I1538">_xlfn.XLOOKUP($A1538,MedExam_Table[[#Headers],[#Data],[Customer ID]],MedExam_Table[[#Headers],[#Data],[Smoker Updated]],"Not Found",0)</f>
        <v>Yes</v>
      </c>
      <c r="J1538" t="str" cm="1">
        <f t="array" ref="J1538">_xlfn.XLOOKUP($A1538,MedExam_Table[[#Headers],[#Data],[Customer ID]],MedExam_Table[[#Headers],[#Data],[Weight Status]],"Not Found",0)</f>
        <v>Obesity</v>
      </c>
      <c r="K1538" t="str" cm="1">
        <f t="array" ref="K1538">_xlfn.XLOOKUP($A1538,MedExam_Table[[#Headers],[#Data],[Customer ID]],MedExam_Table[[#Headers],[#Data],[Diabetes Status]],"Not Found",0)</f>
        <v>Normal</v>
      </c>
      <c r="L1538" cm="1">
        <f t="array" ref="L1538">_xlfn.XLOOKUP($A1538,Hospitalisation_table[[#All],[Customer ID]],Hospitalisation_table[[#All],[Customer Age]],"Not Found",0)</f>
        <v>53</v>
      </c>
      <c r="M1538" t="str" cm="1">
        <f t="array" ref="M1538">_xlfn.XLOOKUP($A1538,Hospitalisation_table[[#All],[Customer ID]],Hospitalisation_table[[#All],[Date of Birth]],"Not Found",0)</f>
        <v>23-Jun-1969</v>
      </c>
      <c r="N1538" s="22" cm="1">
        <f t="array" ref="N1538">_xlfn.XLOOKUP($A1538,Hospitalisation_table[[#All],[Customer ID]],Hospitalisation_table[[#All],[charges]],"Not Found",0)</f>
        <v>46661.440000000002</v>
      </c>
      <c r="O1538" t="str" cm="1">
        <f t="array" ref="O1538">_xlfn.XLOOKUP($A1538,Hospitalisation_table[[#All],[Customer ID]],Hospitalisation_table[[#All],[Hospital tier_Updated]],"Not Found",0)</f>
        <v>tier - 1</v>
      </c>
      <c r="P1538" t="str" cm="1">
        <f t="array" ref="P1538">_xlfn.XLOOKUP($A1538,Hospitalisation_table[[#All],[Customer ID]],Hospitalisation_table[[#All],[City tier_updated]],"Not Found",0)</f>
        <v>tier - 3</v>
      </c>
      <c r="Q1538" t="str" cm="1">
        <f t="array" ref="Q1538">_xlfn.XLOOKUP($A1538,Hospitalisation_table[[#All],[Customer ID]],Hospitalisation_table[[#All],[State ID Updated]],"Not Found",0)</f>
        <v>R1012</v>
      </c>
    </row>
    <row r="1539" spans="1:17" x14ac:dyDescent="0.3">
      <c r="A1539" s="14" t="s">
        <v>2092</v>
      </c>
      <c r="B1539" t="str" cm="1">
        <f t="array" ref="B1539">_xlfn.XLOOKUP($A1539,CustomersName[[#All],[Customer ID]],CustomersName[[#All],[First Name]],"Not Found",0)</f>
        <v>Chrihtopher A</v>
      </c>
      <c r="C1539" cm="1">
        <f t="array" ref="C1539">_xlfn.XLOOKUP($A1539,MedExam_Table[[#Headers],[#Data],[Customer ID]],MedExam_Table[[#Headers],[#Data],[BMI]],"Not Found",0)</f>
        <v>36.119999999999997</v>
      </c>
      <c r="D1539" cm="1">
        <f t="array" ref="D1539">_xlfn.XLOOKUP($A1539,MedExam_Table[[#Headers],[#Data],[Customer ID]],MedExam_Table[[#Headers],[#Data],[HBA1C]],"Not Found",0)</f>
        <v>5.82</v>
      </c>
      <c r="E1539" t="str" cm="1">
        <f t="array" ref="E1539">_xlfn.XLOOKUP($A1539,MedExam_Table[[#Headers],[#Data],[Customer ID]],MedExam_Table[[#Headers],[#Data],[Heart Issues Updated]],"Not Found",0)</f>
        <v>No</v>
      </c>
      <c r="F1539" t="str" cm="1">
        <f t="array" ref="F1539">_xlfn.XLOOKUP($A1539,MedExam_Table[[#Headers],[#Data],[Customer ID]],MedExam_Table[[#Headers],[#Data],[Any Transplants Update]],"Not Found",0)</f>
        <v>No</v>
      </c>
      <c r="G1539" t="str" cm="1">
        <f t="array" ref="G1539">_xlfn.XLOOKUP($A1539,MedExam_Table[[#Headers],[#Data],[Customer ID]],MedExam_Table[[#Headers],[#Data],[Cancer history]],"Not Found",0)</f>
        <v>No</v>
      </c>
      <c r="H1539" cm="1">
        <f t="array" ref="H1539">_xlfn.XLOOKUP($A1539,MedExam_Table[[#Headers],[#Data],[Customer ID]],MedExam_Table[[#Headers],[#Data],[NumberOfMajorSurgeries_updated]],"Not Found",0)</f>
        <v>0</v>
      </c>
      <c r="I1539" t="str" cm="1">
        <f t="array" ref="I1539">_xlfn.XLOOKUP($A1539,MedExam_Table[[#Headers],[#Data],[Customer ID]],MedExam_Table[[#Headers],[#Data],[Smoker Updated]],"Not Found",0)</f>
        <v>Yes</v>
      </c>
      <c r="J1539" t="str" cm="1">
        <f t="array" ref="J1539">_xlfn.XLOOKUP($A1539,MedExam_Table[[#Headers],[#Data],[Customer ID]],MedExam_Table[[#Headers],[#Data],[Weight Status]],"Not Found",0)</f>
        <v>Obesity</v>
      </c>
      <c r="K1539" t="str" cm="1">
        <f t="array" ref="K1539">_xlfn.XLOOKUP($A1539,MedExam_Table[[#Headers],[#Data],[Customer ID]],MedExam_Table[[#Headers],[#Data],[Diabetes Status]],"Not Found",0)</f>
        <v>Prediabetes</v>
      </c>
      <c r="L1539" cm="1">
        <f t="array" ref="L1539">_xlfn.XLOOKUP($A1539,Hospitalisation_table[[#All],[Customer ID]],Hospitalisation_table[[#All],[Customer Age]],"Not Found",0)</f>
        <v>32</v>
      </c>
      <c r="M1539" t="str" cm="1">
        <f t="array" ref="M1539">_xlfn.XLOOKUP($A1539,Hospitalisation_table[[#All],[Customer ID]],Hospitalisation_table[[#All],[Date of Birth]],"Not Found",0)</f>
        <v>30-Sep-1990</v>
      </c>
      <c r="N1539" s="22" cm="1">
        <f t="array" ref="N1539">_xlfn.XLOOKUP($A1539,Hospitalisation_table[[#All],[Customer ID]],Hospitalisation_table[[#All],[charges]],"Not Found",0)</f>
        <v>32716.2</v>
      </c>
      <c r="O1539" t="str" cm="1">
        <f t="array" ref="O1539">_xlfn.XLOOKUP($A1539,Hospitalisation_table[[#All],[Customer ID]],Hospitalisation_table[[#All],[Hospital tier_Updated]],"Not Found",0)</f>
        <v>tier - 1</v>
      </c>
      <c r="P1539" t="str" cm="1">
        <f t="array" ref="P1539">_xlfn.XLOOKUP($A1539,Hospitalisation_table[[#All],[Customer ID]],Hospitalisation_table[[#All],[City tier_updated]],"Not Found",0)</f>
        <v>tier - 2</v>
      </c>
      <c r="Q1539" t="str" cm="1">
        <f t="array" ref="Q1539">_xlfn.XLOOKUP($A1539,Hospitalisation_table[[#All],[Customer ID]],Hospitalisation_table[[#All],[State ID Updated]],"Not Found",0)</f>
        <v>R1011</v>
      </c>
    </row>
    <row r="1540" spans="1:17" x14ac:dyDescent="0.3">
      <c r="A1540" s="13" t="s">
        <v>2091</v>
      </c>
      <c r="B1540" t="str" cm="1">
        <f t="array" ref="B1540">_xlfn.XLOOKUP($A1540,CustomersName[[#All],[Customer ID]],CustomersName[[#All],[First Name]],"Not Found",0)</f>
        <v>Khcy L.</v>
      </c>
      <c r="C1540" cm="1">
        <f t="array" ref="C1540">_xlfn.XLOOKUP($A1540,MedExam_Table[[#Headers],[#Data],[Customer ID]],MedExam_Table[[#Headers],[#Data],[BMI]],"Not Found",0)</f>
        <v>23.19</v>
      </c>
      <c r="D1540" cm="1">
        <f t="array" ref="D1540">_xlfn.XLOOKUP($A1540,MedExam_Table[[#Headers],[#Data],[Customer ID]],MedExam_Table[[#Headers],[#Data],[HBA1C]],"Not Found",0)</f>
        <v>7.66</v>
      </c>
      <c r="E1540" t="str" cm="1">
        <f t="array" ref="E1540">_xlfn.XLOOKUP($A1540,MedExam_Table[[#Headers],[#Data],[Customer ID]],MedExam_Table[[#Headers],[#Data],[Heart Issues Updated]],"Not Found",0)</f>
        <v>No</v>
      </c>
      <c r="F1540" t="str" cm="1">
        <f t="array" ref="F1540">_xlfn.XLOOKUP($A1540,MedExam_Table[[#Headers],[#Data],[Customer ID]],MedExam_Table[[#Headers],[#Data],[Any Transplants Update]],"Not Found",0)</f>
        <v>No</v>
      </c>
      <c r="G1540" t="str" cm="1">
        <f t="array" ref="G1540">_xlfn.XLOOKUP($A1540,MedExam_Table[[#Headers],[#Data],[Customer ID]],MedExam_Table[[#Headers],[#Data],[Cancer history]],"Not Found",0)</f>
        <v>No</v>
      </c>
      <c r="H1540" cm="1">
        <f t="array" ref="H1540">_xlfn.XLOOKUP($A1540,MedExam_Table[[#Headers],[#Data],[Customer ID]],MedExam_Table[[#Headers],[#Data],[NumberOfMajorSurgeries_updated]],"Not Found",0)</f>
        <v>0</v>
      </c>
      <c r="I1540" t="str" cm="1">
        <f t="array" ref="I1540">_xlfn.XLOOKUP($A1540,MedExam_Table[[#Headers],[#Data],[Customer ID]],MedExam_Table[[#Headers],[#Data],[Smoker Updated]],"Not Found",0)</f>
        <v>Yes</v>
      </c>
      <c r="J1540" t="str" cm="1">
        <f t="array" ref="J1540">_xlfn.XLOOKUP($A1540,MedExam_Table[[#Headers],[#Data],[Customer ID]],MedExam_Table[[#Headers],[#Data],[Weight Status]],"Not Found",0)</f>
        <v>NormalWeight</v>
      </c>
      <c r="K1540" t="str" cm="1">
        <f t="array" ref="K1540">_xlfn.XLOOKUP($A1540,MedExam_Table[[#Headers],[#Data],[Customer ID]],MedExam_Table[[#Headers],[#Data],[Diabetes Status]],"Not Found",0)</f>
        <v>Diabetes</v>
      </c>
      <c r="L1540" cm="1">
        <f t="array" ref="L1540">_xlfn.XLOOKUP($A1540,Hospitalisation_table[[#All],[Customer ID]],Hospitalisation_table[[#All],[Customer Age]],"Not Found",0)</f>
        <v>54</v>
      </c>
      <c r="M1540" t="str" cm="1">
        <f t="array" ref="M1540">_xlfn.XLOOKUP($A1540,Hospitalisation_table[[#All],[Customer ID]],Hospitalisation_table[[#All],[Date of Birth]],"Not Found",0)</f>
        <v>1-Nov-1968</v>
      </c>
      <c r="N1540" s="22" cm="1">
        <f t="array" ref="N1540">_xlfn.XLOOKUP($A1540,Hospitalisation_table[[#All],[Customer ID]],Hospitalisation_table[[#All],[charges]],"Not Found",0)</f>
        <v>32686.080000000002</v>
      </c>
      <c r="O1540" t="str" cm="1">
        <f t="array" ref="O1540">_xlfn.XLOOKUP($A1540,Hospitalisation_table[[#All],[Customer ID]],Hospitalisation_table[[#All],[Hospital tier_Updated]],"Not Found",0)</f>
        <v>tier - 2</v>
      </c>
      <c r="P1540" t="str" cm="1">
        <f t="array" ref="P1540">_xlfn.XLOOKUP($A1540,Hospitalisation_table[[#All],[Customer ID]],Hospitalisation_table[[#All],[City tier_updated]],"Not Found",0)</f>
        <v>tier - 3</v>
      </c>
      <c r="Q1540" t="str" cm="1">
        <f t="array" ref="Q1540">_xlfn.XLOOKUP($A1540,Hospitalisation_table[[#All],[Customer ID]],Hospitalisation_table[[#All],[State ID Updated]],"Not Found",0)</f>
        <v>R1011</v>
      </c>
    </row>
    <row r="1541" spans="1:17" x14ac:dyDescent="0.3">
      <c r="A1541" s="14" t="s">
        <v>2090</v>
      </c>
      <c r="B1541" t="str" cm="1">
        <f t="array" ref="B1541">_xlfn.XLOOKUP($A1541,CustomersName[[#All],[Customer ID]],CustomersName[[#All],[First Name]],"Not Found",0)</f>
        <v>Bhnjamin H.</v>
      </c>
      <c r="C1541" cm="1">
        <f t="array" ref="C1541">_xlfn.XLOOKUP($A1541,MedExam_Table[[#Headers],[#Data],[Customer ID]],MedExam_Table[[#Headers],[#Data],[BMI]],"Not Found",0)</f>
        <v>35.99</v>
      </c>
      <c r="D1541" cm="1">
        <f t="array" ref="D1541">_xlfn.XLOOKUP($A1541,MedExam_Table[[#Headers],[#Data],[Customer ID]],MedExam_Table[[#Headers],[#Data],[HBA1C]],"Not Found",0)</f>
        <v>4.2300000000000004</v>
      </c>
      <c r="E1541" t="str" cm="1">
        <f t="array" ref="E1541">_xlfn.XLOOKUP($A1541,MedExam_Table[[#Headers],[#Data],[Customer ID]],MedExam_Table[[#Headers],[#Data],[Heart Issues Updated]],"Not Found",0)</f>
        <v>No</v>
      </c>
      <c r="F1541" t="str" cm="1">
        <f t="array" ref="F1541">_xlfn.XLOOKUP($A1541,MedExam_Table[[#Headers],[#Data],[Customer ID]],MedExam_Table[[#Headers],[#Data],[Any Transplants Update]],"Not Found",0)</f>
        <v>No</v>
      </c>
      <c r="G1541" t="str" cm="1">
        <f t="array" ref="G1541">_xlfn.XLOOKUP($A1541,MedExam_Table[[#Headers],[#Data],[Customer ID]],MedExam_Table[[#Headers],[#Data],[Cancer history]],"Not Found",0)</f>
        <v>No</v>
      </c>
      <c r="H1541" cm="1">
        <f t="array" ref="H1541">_xlfn.XLOOKUP($A1541,MedExam_Table[[#Headers],[#Data],[Customer ID]],MedExam_Table[[#Headers],[#Data],[NumberOfMajorSurgeries_updated]],"Not Found",0)</f>
        <v>0</v>
      </c>
      <c r="I1541" t="str" cm="1">
        <f t="array" ref="I1541">_xlfn.XLOOKUP($A1541,MedExam_Table[[#Headers],[#Data],[Customer ID]],MedExam_Table[[#Headers],[#Data],[Smoker Updated]],"Not Found",0)</f>
        <v>Yes</v>
      </c>
      <c r="J1541" t="str" cm="1">
        <f t="array" ref="J1541">_xlfn.XLOOKUP($A1541,MedExam_Table[[#Headers],[#Data],[Customer ID]],MedExam_Table[[#Headers],[#Data],[Weight Status]],"Not Found",0)</f>
        <v>Obesity</v>
      </c>
      <c r="K1541" t="str" cm="1">
        <f t="array" ref="K1541">_xlfn.XLOOKUP($A1541,MedExam_Table[[#Headers],[#Data],[Customer ID]],MedExam_Table[[#Headers],[#Data],[Diabetes Status]],"Not Found",0)</f>
        <v>Normal</v>
      </c>
      <c r="L1541" cm="1">
        <f t="array" ref="L1541">_xlfn.XLOOKUP($A1541,Hospitalisation_table[[#All],[Customer ID]],Hospitalisation_table[[#All],[Customer Age]],"Not Found",0)</f>
        <v>32</v>
      </c>
      <c r="M1541" t="str" cm="1">
        <f t="array" ref="M1541">_xlfn.XLOOKUP($A1541,Hospitalisation_table[[#All],[Customer ID]],Hospitalisation_table[[#All],[Date of Birth]],"Not Found",0)</f>
        <v>13-Jul-1990</v>
      </c>
      <c r="N1541" s="22" cm="1">
        <f t="array" ref="N1541">_xlfn.XLOOKUP($A1541,Hospitalisation_table[[#All],[Customer ID]],Hospitalisation_table[[#All],[charges]],"Not Found",0)</f>
        <v>32672.11</v>
      </c>
      <c r="O1541" t="str" cm="1">
        <f t="array" ref="O1541">_xlfn.XLOOKUP($A1541,Hospitalisation_table[[#All],[Customer ID]],Hospitalisation_table[[#All],[Hospital tier_Updated]],"Not Found",0)</f>
        <v>tier - 1</v>
      </c>
      <c r="P1541" t="str" cm="1">
        <f t="array" ref="P1541">_xlfn.XLOOKUP($A1541,Hospitalisation_table[[#All],[Customer ID]],Hospitalisation_table[[#All],[City tier_updated]],"Not Found",0)</f>
        <v>tier - 1</v>
      </c>
      <c r="Q1541" t="str" cm="1">
        <f t="array" ref="Q1541">_xlfn.XLOOKUP($A1541,Hospitalisation_table[[#All],[Customer ID]],Hospitalisation_table[[#All],[State ID Updated]],"Not Found",0)</f>
        <v>R1011</v>
      </c>
    </row>
    <row r="1542" spans="1:17" x14ac:dyDescent="0.3">
      <c r="A1542" s="13" t="s">
        <v>2089</v>
      </c>
      <c r="B1542" t="str" cm="1">
        <f t="array" ref="B1542">_xlfn.XLOOKUP($A1542,CustomersName[[#All],[Customer ID]],CustomersName[[#All],[First Name]],"Not Found",0)</f>
        <v>Xavhour J.</v>
      </c>
      <c r="C1542" cm="1">
        <f t="array" ref="C1542">_xlfn.XLOOKUP($A1542,MedExam_Table[[#Headers],[#Data],[Customer ID]],MedExam_Table[[#Headers],[#Data],[BMI]],"Not Found",0)</f>
        <v>30.25</v>
      </c>
      <c r="D1542" cm="1">
        <f t="array" ref="D1542">_xlfn.XLOOKUP($A1542,MedExam_Table[[#Headers],[#Data],[Customer ID]],MedExam_Table[[#Headers],[#Data],[HBA1C]],"Not Found",0)</f>
        <v>5.58</v>
      </c>
      <c r="E1542" t="str" cm="1">
        <f t="array" ref="E1542">_xlfn.XLOOKUP($A1542,MedExam_Table[[#Headers],[#Data],[Customer ID]],MedExam_Table[[#Headers],[#Data],[Heart Issues Updated]],"Not Found",0)</f>
        <v>No</v>
      </c>
      <c r="F1542" t="str" cm="1">
        <f t="array" ref="F1542">_xlfn.XLOOKUP($A1542,MedExam_Table[[#Headers],[#Data],[Customer ID]],MedExam_Table[[#Headers],[#Data],[Any Transplants Update]],"Not Found",0)</f>
        <v>No</v>
      </c>
      <c r="G1542" t="str" cm="1">
        <f t="array" ref="G1542">_xlfn.XLOOKUP($A1542,MedExam_Table[[#Headers],[#Data],[Customer ID]],MedExam_Table[[#Headers],[#Data],[Cancer history]],"Not Found",0)</f>
        <v>Yes</v>
      </c>
      <c r="H1542" cm="1">
        <f t="array" ref="H1542">_xlfn.XLOOKUP($A1542,MedExam_Table[[#Headers],[#Data],[Customer ID]],MedExam_Table[[#Headers],[#Data],[NumberOfMajorSurgeries_updated]],"Not Found",0)</f>
        <v>1</v>
      </c>
      <c r="I1542" t="str" cm="1">
        <f t="array" ref="I1542">_xlfn.XLOOKUP($A1542,MedExam_Table[[#Headers],[#Data],[Customer ID]],MedExam_Table[[#Headers],[#Data],[Smoker Updated]],"Not Found",0)</f>
        <v>Yes</v>
      </c>
      <c r="J1542" t="str" cm="1">
        <f t="array" ref="J1542">_xlfn.XLOOKUP($A1542,MedExam_Table[[#Headers],[#Data],[Customer ID]],MedExam_Table[[#Headers],[#Data],[Weight Status]],"Not Found",0)</f>
        <v>Obesity</v>
      </c>
      <c r="K1542" t="str" cm="1">
        <f t="array" ref="K1542">_xlfn.XLOOKUP($A1542,MedExam_Table[[#Headers],[#Data],[Customer ID]],MedExam_Table[[#Headers],[#Data],[Diabetes Status]],"Not Found",0)</f>
        <v>Normal</v>
      </c>
      <c r="L1542" cm="1">
        <f t="array" ref="L1542">_xlfn.XLOOKUP($A1542,Hospitalisation_table[[#All],[Customer ID]],Hospitalisation_table[[#All],[Customer Age]],"Not Found",0)</f>
        <v>19</v>
      </c>
      <c r="M1542" t="str" cm="1">
        <f t="array" ref="M1542">_xlfn.XLOOKUP($A1542,Hospitalisation_table[[#All],[Customer ID]],Hospitalisation_table[[#All],[Date of Birth]],"Not Found",0)</f>
        <v>8-Oct-2003</v>
      </c>
      <c r="N1542" s="22" cm="1">
        <f t="array" ref="N1542">_xlfn.XLOOKUP($A1542,Hospitalisation_table[[#All],[Customer ID]],Hospitalisation_table[[#All],[charges]],"Not Found",0)</f>
        <v>32548.34</v>
      </c>
      <c r="O1542" t="str" cm="1">
        <f t="array" ref="O1542">_xlfn.XLOOKUP($A1542,Hospitalisation_table[[#All],[Customer ID]],Hospitalisation_table[[#All],[Hospital tier_Updated]],"Not Found",0)</f>
        <v>tier - 1</v>
      </c>
      <c r="P1542" t="str" cm="1">
        <f t="array" ref="P1542">_xlfn.XLOOKUP($A1542,Hospitalisation_table[[#All],[Customer ID]],Hospitalisation_table[[#All],[City tier_updated]],"Not Found",0)</f>
        <v>tier - 2</v>
      </c>
      <c r="Q1542" t="str" cm="1">
        <f t="array" ref="Q1542">_xlfn.XLOOKUP($A1542,Hospitalisation_table[[#All],[Customer ID]],Hospitalisation_table[[#All],[State ID Updated]],"Not Found",0)</f>
        <v>R1013</v>
      </c>
    </row>
    <row r="1543" spans="1:17" x14ac:dyDescent="0.3">
      <c r="A1543" s="14" t="s">
        <v>2088</v>
      </c>
      <c r="B1543" t="str" cm="1">
        <f t="array" ref="B1543">_xlfn.XLOOKUP($A1543,CustomersName[[#All],[Customer ID]],CustomersName[[#All],[First Name]],"Not Found",0)</f>
        <v>Michaeh T.</v>
      </c>
      <c r="C1543" cm="1">
        <f t="array" ref="C1543">_xlfn.XLOOKUP($A1543,MedExam_Table[[#Headers],[#Data],[Customer ID]],MedExam_Table[[#Headers],[#Data],[BMI]],"Not Found",0)</f>
        <v>26.24</v>
      </c>
      <c r="D1543" cm="1">
        <f t="array" ref="D1543">_xlfn.XLOOKUP($A1543,MedExam_Table[[#Headers],[#Data],[Customer ID]],MedExam_Table[[#Headers],[#Data],[HBA1C]],"Not Found",0)</f>
        <v>6.26</v>
      </c>
      <c r="E1543" t="str" cm="1">
        <f t="array" ref="E1543">_xlfn.XLOOKUP($A1543,MedExam_Table[[#Headers],[#Data],[Customer ID]],MedExam_Table[[#Headers],[#Data],[Heart Issues Updated]],"Not Found",0)</f>
        <v>Yes</v>
      </c>
      <c r="F1543" t="str" cm="1">
        <f t="array" ref="F1543">_xlfn.XLOOKUP($A1543,MedExam_Table[[#Headers],[#Data],[Customer ID]],MedExam_Table[[#Headers],[#Data],[Any Transplants Update]],"Not Found",0)</f>
        <v>No</v>
      </c>
      <c r="G1543" t="str" cm="1">
        <f t="array" ref="G1543">_xlfn.XLOOKUP($A1543,MedExam_Table[[#Headers],[#Data],[Customer ID]],MedExam_Table[[#Headers],[#Data],[Cancer history]],"Not Found",0)</f>
        <v>No</v>
      </c>
      <c r="H1543" cm="1">
        <f t="array" ref="H1543">_xlfn.XLOOKUP($A1543,MedExam_Table[[#Headers],[#Data],[Customer ID]],MedExam_Table[[#Headers],[#Data],[NumberOfMajorSurgeries_updated]],"Not Found",0)</f>
        <v>0</v>
      </c>
      <c r="I1543" t="str" cm="1">
        <f t="array" ref="I1543">_xlfn.XLOOKUP($A1543,MedExam_Table[[#Headers],[#Data],[Customer ID]],MedExam_Table[[#Headers],[#Data],[Smoker Updated]],"Not Found",0)</f>
        <v>Yes</v>
      </c>
      <c r="J1543" t="str" cm="1">
        <f t="array" ref="J1543">_xlfn.XLOOKUP($A1543,MedExam_Table[[#Headers],[#Data],[Customer ID]],MedExam_Table[[#Headers],[#Data],[Weight Status]],"Not Found",0)</f>
        <v>OverWeight</v>
      </c>
      <c r="K1543" t="str" cm="1">
        <f t="array" ref="K1543">_xlfn.XLOOKUP($A1543,MedExam_Table[[#Headers],[#Data],[Customer ID]],MedExam_Table[[#Headers],[#Data],[Diabetes Status]],"Not Found",0)</f>
        <v>Prediabetes</v>
      </c>
      <c r="L1543" cm="1">
        <f t="array" ref="L1543">_xlfn.XLOOKUP($A1543,Hospitalisation_table[[#All],[Customer ID]],Hospitalisation_table[[#All],[Customer Age]],"Not Found",0)</f>
        <v>46</v>
      </c>
      <c r="M1543" t="str" cm="1">
        <f t="array" ref="M1543">_xlfn.XLOOKUP($A1543,Hospitalisation_table[[#All],[Customer ID]],Hospitalisation_table[[#All],[Date of Birth]],"Not Found",0)</f>
        <v>19-Sep-1976</v>
      </c>
      <c r="N1543" s="22" cm="1">
        <f t="array" ref="N1543">_xlfn.XLOOKUP($A1543,Hospitalisation_table[[#All],[Customer ID]],Hospitalisation_table[[#All],[charges]],"Not Found",0)</f>
        <v>32485.46</v>
      </c>
      <c r="O1543" t="str" cm="1">
        <f t="array" ref="O1543">_xlfn.XLOOKUP($A1543,Hospitalisation_table[[#All],[Customer ID]],Hospitalisation_table[[#All],[Hospital tier_Updated]],"Not Found",0)</f>
        <v>tier - 2</v>
      </c>
      <c r="P1543" t="str" cm="1">
        <f t="array" ref="P1543">_xlfn.XLOOKUP($A1543,Hospitalisation_table[[#All],[Customer ID]],Hospitalisation_table[[#All],[City tier_updated]],"Not Found",0)</f>
        <v>tier - 1</v>
      </c>
      <c r="Q1543" t="str" cm="1">
        <f t="array" ref="Q1543">_xlfn.XLOOKUP($A1543,Hospitalisation_table[[#All],[Customer ID]],Hospitalisation_table[[#All],[State ID Updated]],"Not Found",0)</f>
        <v>R1011</v>
      </c>
    </row>
    <row r="1544" spans="1:17" x14ac:dyDescent="0.3">
      <c r="A1544" s="13" t="s">
        <v>2087</v>
      </c>
      <c r="B1544" t="str" cm="1">
        <f t="array" ref="B1544">_xlfn.XLOOKUP($A1544,CustomersName[[#All],[Customer ID]],CustomersName[[#All],[First Name]],"Not Found",0)</f>
        <v>Bradley</v>
      </c>
      <c r="C1544" cm="1">
        <f t="array" ref="C1544">_xlfn.XLOOKUP($A1544,MedExam_Table[[#Headers],[#Data],[Customer ID]],MedExam_Table[[#Headers],[#Data],[BMI]],"Not Found",0)</f>
        <v>31.36</v>
      </c>
      <c r="D1544" cm="1">
        <f t="array" ref="D1544">_xlfn.XLOOKUP($A1544,MedExam_Table[[#Headers],[#Data],[Customer ID]],MedExam_Table[[#Headers],[#Data],[HBA1C]],"Not Found",0)</f>
        <v>10.6</v>
      </c>
      <c r="E1544" t="str" cm="1">
        <f t="array" ref="E1544">_xlfn.XLOOKUP($A1544,MedExam_Table[[#Headers],[#Data],[Customer ID]],MedExam_Table[[#Headers],[#Data],[Heart Issues Updated]],"Not Found",0)</f>
        <v>Yes</v>
      </c>
      <c r="F1544" t="str" cm="1">
        <f t="array" ref="F1544">_xlfn.XLOOKUP($A1544,MedExam_Table[[#Headers],[#Data],[Customer ID]],MedExam_Table[[#Headers],[#Data],[Any Transplants Update]],"Not Found",0)</f>
        <v>No</v>
      </c>
      <c r="G1544" t="str" cm="1">
        <f t="array" ref="G1544">_xlfn.XLOOKUP($A1544,MedExam_Table[[#Headers],[#Data],[Customer ID]],MedExam_Table[[#Headers],[#Data],[Cancer history]],"Not Found",0)</f>
        <v>No</v>
      </c>
      <c r="H1544" cm="1">
        <f t="array" ref="H1544">_xlfn.XLOOKUP($A1544,MedExam_Table[[#Headers],[#Data],[Customer ID]],MedExam_Table[[#Headers],[#Data],[NumberOfMajorSurgeries_updated]],"Not Found",0)</f>
        <v>0</v>
      </c>
      <c r="I1544" t="str" cm="1">
        <f t="array" ref="I1544">_xlfn.XLOOKUP($A1544,MedExam_Table[[#Headers],[#Data],[Customer ID]],MedExam_Table[[#Headers],[#Data],[Smoker Updated]],"Not Found",0)</f>
        <v>Yes</v>
      </c>
      <c r="J1544" t="str" cm="1">
        <f t="array" ref="J1544">_xlfn.XLOOKUP($A1544,MedExam_Table[[#Headers],[#Data],[Customer ID]],MedExam_Table[[#Headers],[#Data],[Weight Status]],"Not Found",0)</f>
        <v>Obesity</v>
      </c>
      <c r="K1544" t="str" cm="1">
        <f t="array" ref="K1544">_xlfn.XLOOKUP($A1544,MedExam_Table[[#Headers],[#Data],[Customer ID]],MedExam_Table[[#Headers],[#Data],[Diabetes Status]],"Not Found",0)</f>
        <v>Diabetes</v>
      </c>
      <c r="L1544" cm="1">
        <f t="array" ref="L1544">_xlfn.XLOOKUP($A1544,Hospitalisation_table[[#All],[Customer ID]],Hospitalisation_table[[#All],[Customer Age]],"Not Found",0)</f>
        <v>41</v>
      </c>
      <c r="M1544" t="str" cm="1">
        <f t="array" ref="M1544">_xlfn.XLOOKUP($A1544,Hospitalisation_table[[#All],[Customer ID]],Hospitalisation_table[[#All],[Date of Birth]],"Not Found",0)</f>
        <v>27-Sep-1981</v>
      </c>
      <c r="N1544" s="22" cm="1">
        <f t="array" ref="N1544">_xlfn.XLOOKUP($A1544,Hospitalisation_table[[#All],[Customer ID]],Hospitalisation_table[[#All],[charges]],"Not Found",0)</f>
        <v>32462.35</v>
      </c>
      <c r="O1544" t="str" cm="1">
        <f t="array" ref="O1544">_xlfn.XLOOKUP($A1544,Hospitalisation_table[[#All],[Customer ID]],Hospitalisation_table[[#All],[Hospital tier_Updated]],"Not Found",0)</f>
        <v>tier - 2</v>
      </c>
      <c r="P1544" t="str" cm="1">
        <f t="array" ref="P1544">_xlfn.XLOOKUP($A1544,Hospitalisation_table[[#All],[Customer ID]],Hospitalisation_table[[#All],[City tier_updated]],"Not Found",0)</f>
        <v>tier - 2</v>
      </c>
      <c r="Q1544" t="str" cm="1">
        <f t="array" ref="Q1544">_xlfn.XLOOKUP($A1544,Hospitalisation_table[[#All],[Customer ID]],Hospitalisation_table[[#All],[State ID Updated]],"Not Found",0)</f>
        <v>R1011</v>
      </c>
    </row>
    <row r="1545" spans="1:17" x14ac:dyDescent="0.3">
      <c r="A1545" s="14" t="s">
        <v>2086</v>
      </c>
      <c r="B1545" t="str" cm="1">
        <f t="array" ref="B1545">_xlfn.XLOOKUP($A1545,CustomersName[[#All],[Customer ID]],CustomersName[[#All],[First Name]],"Not Found",0)</f>
        <v>Andrea</v>
      </c>
      <c r="C1545" cm="1">
        <f t="array" ref="C1545">_xlfn.XLOOKUP($A1545,MedExam_Table[[#Headers],[#Data],[Customer ID]],MedExam_Table[[#Headers],[#Data],[BMI]],"Not Found",0)</f>
        <v>25.69</v>
      </c>
      <c r="D1545" cm="1">
        <f t="array" ref="D1545">_xlfn.XLOOKUP($A1545,MedExam_Table[[#Headers],[#Data],[Customer ID]],MedExam_Table[[#Headers],[#Data],[HBA1C]],"Not Found",0)</f>
        <v>4.78</v>
      </c>
      <c r="E1545" t="str" cm="1">
        <f t="array" ref="E1545">_xlfn.XLOOKUP($A1545,MedExam_Table[[#Headers],[#Data],[Customer ID]],MedExam_Table[[#Headers],[#Data],[Heart Issues Updated]],"Not Found",0)</f>
        <v>Yes</v>
      </c>
      <c r="F1545" t="str" cm="1">
        <f t="array" ref="F1545">_xlfn.XLOOKUP($A1545,MedExam_Table[[#Headers],[#Data],[Customer ID]],MedExam_Table[[#Headers],[#Data],[Any Transplants Update]],"Not Found",0)</f>
        <v>No</v>
      </c>
      <c r="G1545" t="str" cm="1">
        <f t="array" ref="G1545">_xlfn.XLOOKUP($A1545,MedExam_Table[[#Headers],[#Data],[Customer ID]],MedExam_Table[[#Headers],[#Data],[Cancer history]],"Not Found",0)</f>
        <v>No</v>
      </c>
      <c r="H1545" cm="1">
        <f t="array" ref="H1545">_xlfn.XLOOKUP($A1545,MedExam_Table[[#Headers],[#Data],[Customer ID]],MedExam_Table[[#Headers],[#Data],[NumberOfMajorSurgeries_updated]],"Not Found",0)</f>
        <v>0</v>
      </c>
      <c r="I1545" t="str" cm="1">
        <f t="array" ref="I1545">_xlfn.XLOOKUP($A1545,MedExam_Table[[#Headers],[#Data],[Customer ID]],MedExam_Table[[#Headers],[#Data],[Smoker Updated]],"Not Found",0)</f>
        <v>Yes</v>
      </c>
      <c r="J1545" t="str" cm="1">
        <f t="array" ref="J1545">_xlfn.XLOOKUP($A1545,MedExam_Table[[#Headers],[#Data],[Customer ID]],MedExam_Table[[#Headers],[#Data],[Weight Status]],"Not Found",0)</f>
        <v>OverWeight</v>
      </c>
      <c r="K1545" t="str" cm="1">
        <f t="array" ref="K1545">_xlfn.XLOOKUP($A1545,MedExam_Table[[#Headers],[#Data],[Customer ID]],MedExam_Table[[#Headers],[#Data],[Diabetes Status]],"Not Found",0)</f>
        <v>Normal</v>
      </c>
      <c r="L1545" cm="1">
        <f t="array" ref="L1545">_xlfn.XLOOKUP($A1545,Hospitalisation_table[[#All],[Customer ID]],Hospitalisation_table[[#All],[Customer Age]],"Not Found",0)</f>
        <v>46</v>
      </c>
      <c r="M1545" t="str" cm="1">
        <f t="array" ref="M1545">_xlfn.XLOOKUP($A1545,Hospitalisation_table[[#All],[Customer ID]],Hospitalisation_table[[#All],[Date of Birth]],"Not Found",0)</f>
        <v>9-Aug-1976</v>
      </c>
      <c r="N1545" s="22" cm="1">
        <f t="array" ref="N1545">_xlfn.XLOOKUP($A1545,Hospitalisation_table[[#All],[Customer ID]],Hospitalisation_table[[#All],[charges]],"Not Found",0)</f>
        <v>32430.22</v>
      </c>
      <c r="O1545" t="str" cm="1">
        <f t="array" ref="O1545">_xlfn.XLOOKUP($A1545,Hospitalisation_table[[#All],[Customer ID]],Hospitalisation_table[[#All],[Hospital tier_Updated]],"Not Found",0)</f>
        <v>tier - 2</v>
      </c>
      <c r="P1545" t="str" cm="1">
        <f t="array" ref="P1545">_xlfn.XLOOKUP($A1545,Hospitalisation_table[[#All],[Customer ID]],Hospitalisation_table[[#All],[City tier_updated]],"Not Found",0)</f>
        <v>tier - 3</v>
      </c>
      <c r="Q1545" t="str" cm="1">
        <f t="array" ref="Q1545">_xlfn.XLOOKUP($A1545,Hospitalisation_table[[#All],[Customer ID]],Hospitalisation_table[[#All],[State ID Updated]],"Not Found",0)</f>
        <v>R1011</v>
      </c>
    </row>
    <row r="1546" spans="1:17" x14ac:dyDescent="0.3">
      <c r="A1546" s="13" t="s">
        <v>2085</v>
      </c>
      <c r="B1546" t="str" cm="1">
        <f t="array" ref="B1546">_xlfn.XLOOKUP($A1546,CustomersName[[#All],[Customer ID]],CustomersName[[#All],[First Name]],"Not Found",0)</f>
        <v>Nahcy M</v>
      </c>
      <c r="C1546" cm="1">
        <f t="array" ref="C1546">_xlfn.XLOOKUP($A1546,MedExam_Table[[#Headers],[#Data],[Customer ID]],MedExam_Table[[#Headers],[#Data],[BMI]],"Not Found",0)</f>
        <v>25.46</v>
      </c>
      <c r="D1546" cm="1">
        <f t="array" ref="D1546">_xlfn.XLOOKUP($A1546,MedExam_Table[[#Headers],[#Data],[Customer ID]],MedExam_Table[[#Headers],[#Data],[HBA1C]],"Not Found",0)</f>
        <v>6.03</v>
      </c>
      <c r="E1546" t="str" cm="1">
        <f t="array" ref="E1546">_xlfn.XLOOKUP($A1546,MedExam_Table[[#Headers],[#Data],[Customer ID]],MedExam_Table[[#Headers],[#Data],[Heart Issues Updated]],"Not Found",0)</f>
        <v>No</v>
      </c>
      <c r="F1546" t="str" cm="1">
        <f t="array" ref="F1546">_xlfn.XLOOKUP($A1546,MedExam_Table[[#Headers],[#Data],[Customer ID]],MedExam_Table[[#Headers],[#Data],[Any Transplants Update]],"Not Found",0)</f>
        <v>No</v>
      </c>
      <c r="G1546" t="str" cm="1">
        <f t="array" ref="G1546">_xlfn.XLOOKUP($A1546,MedExam_Table[[#Headers],[#Data],[Customer ID]],MedExam_Table[[#Headers],[#Data],[Cancer history]],"Not Found",0)</f>
        <v>No</v>
      </c>
      <c r="H1546" cm="1">
        <f t="array" ref="H1546">_xlfn.XLOOKUP($A1546,MedExam_Table[[#Headers],[#Data],[Customer ID]],MedExam_Table[[#Headers],[#Data],[NumberOfMajorSurgeries_updated]],"Not Found",0)</f>
        <v>2</v>
      </c>
      <c r="I1546" t="str" cm="1">
        <f t="array" ref="I1546">_xlfn.XLOOKUP($A1546,MedExam_Table[[#Headers],[#Data],[Customer ID]],MedExam_Table[[#Headers],[#Data],[Smoker Updated]],"Not Found",0)</f>
        <v>Yes</v>
      </c>
      <c r="J1546" t="str" cm="1">
        <f t="array" ref="J1546">_xlfn.XLOOKUP($A1546,MedExam_Table[[#Headers],[#Data],[Customer ID]],MedExam_Table[[#Headers],[#Data],[Weight Status]],"Not Found",0)</f>
        <v>OverWeight</v>
      </c>
      <c r="K1546" t="str" cm="1">
        <f t="array" ref="K1546">_xlfn.XLOOKUP($A1546,MedExam_Table[[#Headers],[#Data],[Customer ID]],MedExam_Table[[#Headers],[#Data],[Diabetes Status]],"Not Found",0)</f>
        <v>Prediabetes</v>
      </c>
      <c r="L1546" cm="1">
        <f t="array" ref="L1546">_xlfn.XLOOKUP($A1546,Hospitalisation_table[[#All],[Customer ID]],Hospitalisation_table[[#All],[Customer Age]],"Not Found",0)</f>
        <v>50</v>
      </c>
      <c r="M1546" t="str" cm="1">
        <f t="array" ref="M1546">_xlfn.XLOOKUP($A1546,Hospitalisation_table[[#All],[Customer ID]],Hospitalisation_table[[#All],[Date of Birth]],"Not Found",0)</f>
        <v>19-Oct-1972</v>
      </c>
      <c r="N1546" s="22" cm="1">
        <f t="array" ref="N1546">_xlfn.XLOOKUP($A1546,Hospitalisation_table[[#All],[Customer ID]],Hospitalisation_table[[#All],[charges]],"Not Found",0)</f>
        <v>32428.63</v>
      </c>
      <c r="O1546" t="str" cm="1">
        <f t="array" ref="O1546">_xlfn.XLOOKUP($A1546,Hospitalisation_table[[#All],[Customer ID]],Hospitalisation_table[[#All],[Hospital tier_Updated]],"Not Found",0)</f>
        <v>tier - 2</v>
      </c>
      <c r="P1546" t="str" cm="1">
        <f t="array" ref="P1546">_xlfn.XLOOKUP($A1546,Hospitalisation_table[[#All],[Customer ID]],Hospitalisation_table[[#All],[City tier_updated]],"Not Found",0)</f>
        <v>tier - 2</v>
      </c>
      <c r="Q1546" t="str" cm="1">
        <f t="array" ref="Q1546">_xlfn.XLOOKUP($A1546,Hospitalisation_table[[#All],[Customer ID]],Hospitalisation_table[[#All],[State ID Updated]],"Not Found",0)</f>
        <v>R1011</v>
      </c>
    </row>
    <row r="1547" spans="1:17" x14ac:dyDescent="0.3">
      <c r="A1547" s="14" t="s">
        <v>2084</v>
      </c>
      <c r="B1547" t="str" cm="1">
        <f t="array" ref="B1547">_xlfn.XLOOKUP($A1547,CustomersName[[#All],[Customer ID]],CustomersName[[#All],[First Name]],"Not Found",0)</f>
        <v>Matt</v>
      </c>
      <c r="C1547" cm="1">
        <f t="array" ref="C1547">_xlfn.XLOOKUP($A1547,MedExam_Table[[#Headers],[#Data],[Customer ID]],MedExam_Table[[#Headers],[#Data],[BMI]],"Not Found",0)</f>
        <v>31.83</v>
      </c>
      <c r="D1547" cm="1">
        <f t="array" ref="D1547">_xlfn.XLOOKUP($A1547,MedExam_Table[[#Headers],[#Data],[Customer ID]],MedExam_Table[[#Headers],[#Data],[HBA1C]],"Not Found",0)</f>
        <v>11.55</v>
      </c>
      <c r="E1547" t="str" cm="1">
        <f t="array" ref="E1547">_xlfn.XLOOKUP($A1547,MedExam_Table[[#Headers],[#Data],[Customer ID]],MedExam_Table[[#Headers],[#Data],[Heart Issues Updated]],"Not Found",0)</f>
        <v>Yes</v>
      </c>
      <c r="F1547" t="str" cm="1">
        <f t="array" ref="F1547">_xlfn.XLOOKUP($A1547,MedExam_Table[[#Headers],[#Data],[Customer ID]],MedExam_Table[[#Headers],[#Data],[Any Transplants Update]],"Not Found",0)</f>
        <v>No</v>
      </c>
      <c r="G1547" t="str" cm="1">
        <f t="array" ref="G1547">_xlfn.XLOOKUP($A1547,MedExam_Table[[#Headers],[#Data],[Customer ID]],MedExam_Table[[#Headers],[#Data],[Cancer history]],"Not Found",0)</f>
        <v>No</v>
      </c>
      <c r="H1547" cm="1">
        <f t="array" ref="H1547">_xlfn.XLOOKUP($A1547,MedExam_Table[[#Headers],[#Data],[Customer ID]],MedExam_Table[[#Headers],[#Data],[NumberOfMajorSurgeries_updated]],"Not Found",0)</f>
        <v>1</v>
      </c>
      <c r="I1547" t="str" cm="1">
        <f t="array" ref="I1547">_xlfn.XLOOKUP($A1547,MedExam_Table[[#Headers],[#Data],[Customer ID]],MedExam_Table[[#Headers],[#Data],[Smoker Updated]],"Not Found",0)</f>
        <v>Yes</v>
      </c>
      <c r="J1547" t="str" cm="1">
        <f t="array" ref="J1547">_xlfn.XLOOKUP($A1547,MedExam_Table[[#Headers],[#Data],[Customer ID]],MedExam_Table[[#Headers],[#Data],[Weight Status]],"Not Found",0)</f>
        <v>Obesity</v>
      </c>
      <c r="K1547" t="str" cm="1">
        <f t="array" ref="K1547">_xlfn.XLOOKUP($A1547,MedExam_Table[[#Headers],[#Data],[Customer ID]],MedExam_Table[[#Headers],[#Data],[Diabetes Status]],"Not Found",0)</f>
        <v>Diabetes</v>
      </c>
      <c r="L1547" cm="1">
        <f t="array" ref="L1547">_xlfn.XLOOKUP($A1547,Hospitalisation_table[[#All],[Customer ID]],Hospitalisation_table[[#All],[Customer Age]],"Not Found",0)</f>
        <v>36</v>
      </c>
      <c r="M1547" t="str" cm="1">
        <f t="array" ref="M1547">_xlfn.XLOOKUP($A1547,Hospitalisation_table[[#All],[Customer ID]],Hospitalisation_table[[#All],[Date of Birth]],"Not Found",0)</f>
        <v>2-Dec-1986</v>
      </c>
      <c r="N1547" s="22" cm="1">
        <f t="array" ref="N1547">_xlfn.XLOOKUP($A1547,Hospitalisation_table[[#All],[Customer ID]],Hospitalisation_table[[#All],[charges]],"Not Found",0)</f>
        <v>32288.49</v>
      </c>
      <c r="O1547" t="str" cm="1">
        <f t="array" ref="O1547">_xlfn.XLOOKUP($A1547,Hospitalisation_table[[#All],[Customer ID]],Hospitalisation_table[[#All],[Hospital tier_Updated]],"Not Found",0)</f>
        <v>tier - 2</v>
      </c>
      <c r="P1547" t="str" cm="1">
        <f t="array" ref="P1547">_xlfn.XLOOKUP($A1547,Hospitalisation_table[[#All],[Customer ID]],Hospitalisation_table[[#All],[City tier_updated]],"Not Found",0)</f>
        <v>tier - 2</v>
      </c>
      <c r="Q1547" t="str" cm="1">
        <f t="array" ref="Q1547">_xlfn.XLOOKUP($A1547,Hospitalisation_table[[#All],[Customer ID]],Hospitalisation_table[[#All],[State ID Updated]],"Not Found",0)</f>
        <v>R1011</v>
      </c>
    </row>
    <row r="1548" spans="1:17" x14ac:dyDescent="0.3">
      <c r="A1548" s="13" t="s">
        <v>2083</v>
      </c>
      <c r="B1548" t="str" cm="1">
        <f t="array" ref="B1548">_xlfn.XLOOKUP($A1548,CustomersName[[#All],[Customer ID]],CustomersName[[#All],[First Name]],"Not Found",0)</f>
        <v>Lee</v>
      </c>
      <c r="C1548" cm="1">
        <f t="array" ref="C1548">_xlfn.XLOOKUP($A1548,MedExam_Table[[#Headers],[#Data],[Customer ID]],MedExam_Table[[#Headers],[#Data],[BMI]],"Not Found",0)</f>
        <v>24.43</v>
      </c>
      <c r="D1548" cm="1">
        <f t="array" ref="D1548">_xlfn.XLOOKUP($A1548,MedExam_Table[[#Headers],[#Data],[Customer ID]],MedExam_Table[[#Headers],[#Data],[HBA1C]],"Not Found",0)</f>
        <v>7.59</v>
      </c>
      <c r="E1548" t="str" cm="1">
        <f t="array" ref="E1548">_xlfn.XLOOKUP($A1548,MedExam_Table[[#Headers],[#Data],[Customer ID]],MedExam_Table[[#Headers],[#Data],[Heart Issues Updated]],"Not Found",0)</f>
        <v>Yes</v>
      </c>
      <c r="F1548" t="str" cm="1">
        <f t="array" ref="F1548">_xlfn.XLOOKUP($A1548,MedExam_Table[[#Headers],[#Data],[Customer ID]],MedExam_Table[[#Headers],[#Data],[Any Transplants Update]],"Not Found",0)</f>
        <v>No</v>
      </c>
      <c r="G1548" t="str" cm="1">
        <f t="array" ref="G1548">_xlfn.XLOOKUP($A1548,MedExam_Table[[#Headers],[#Data],[Customer ID]],MedExam_Table[[#Headers],[#Data],[Cancer history]],"Not Found",0)</f>
        <v>No</v>
      </c>
      <c r="H1548" cm="1">
        <f t="array" ref="H1548">_xlfn.XLOOKUP($A1548,MedExam_Table[[#Headers],[#Data],[Customer ID]],MedExam_Table[[#Headers],[#Data],[NumberOfMajorSurgeries_updated]],"Not Found",0)</f>
        <v>1</v>
      </c>
      <c r="I1548" t="str" cm="1">
        <f t="array" ref="I1548">_xlfn.XLOOKUP($A1548,MedExam_Table[[#Headers],[#Data],[Customer ID]],MedExam_Table[[#Headers],[#Data],[Smoker Updated]],"Not Found",0)</f>
        <v>Yes</v>
      </c>
      <c r="J1548" t="str" cm="1">
        <f t="array" ref="J1548">_xlfn.XLOOKUP($A1548,MedExam_Table[[#Headers],[#Data],[Customer ID]],MedExam_Table[[#Headers],[#Data],[Weight Status]],"Not Found",0)</f>
        <v>NormalWeight</v>
      </c>
      <c r="K1548" t="str" cm="1">
        <f t="array" ref="K1548">_xlfn.XLOOKUP($A1548,MedExam_Table[[#Headers],[#Data],[Customer ID]],MedExam_Table[[#Headers],[#Data],[Diabetes Status]],"Not Found",0)</f>
        <v>Diabetes</v>
      </c>
      <c r="L1548" cm="1">
        <f t="array" ref="L1548">_xlfn.XLOOKUP($A1548,Hospitalisation_table[[#All],[Customer ID]],Hospitalisation_table[[#All],[Customer Age]],"Not Found",0)</f>
        <v>47</v>
      </c>
      <c r="M1548" t="str" cm="1">
        <f t="array" ref="M1548">_xlfn.XLOOKUP($A1548,Hospitalisation_table[[#All],[Customer ID]],Hospitalisation_table[[#All],[Date of Birth]],"Not Found",0)</f>
        <v>17-Dec-1975</v>
      </c>
      <c r="N1548" s="22" cm="1">
        <f t="array" ref="N1548">_xlfn.XLOOKUP($A1548,Hospitalisation_table[[#All],[Customer ID]],Hospitalisation_table[[#All],[charges]],"Not Found",0)</f>
        <v>32259.96</v>
      </c>
      <c r="O1548" t="str" cm="1">
        <f t="array" ref="O1548">_xlfn.XLOOKUP($A1548,Hospitalisation_table[[#All],[Customer ID]],Hospitalisation_table[[#All],[Hospital tier_Updated]],"Not Found",0)</f>
        <v>tier - 2</v>
      </c>
      <c r="P1548" t="str" cm="1">
        <f t="array" ref="P1548">_xlfn.XLOOKUP($A1548,Hospitalisation_table[[#All],[Customer ID]],Hospitalisation_table[[#All],[City tier_updated]],"Not Found",0)</f>
        <v>tier - 3</v>
      </c>
      <c r="Q1548" t="str" cm="1">
        <f t="array" ref="Q1548">_xlfn.XLOOKUP($A1548,Hospitalisation_table[[#All],[Customer ID]],Hospitalisation_table[[#All],[State ID Updated]],"Not Found",0)</f>
        <v>R1012</v>
      </c>
    </row>
    <row r="1549" spans="1:17" x14ac:dyDescent="0.3">
      <c r="A1549" s="14" t="s">
        <v>2344</v>
      </c>
      <c r="B1549" t="str" cm="1">
        <f t="array" ref="B1549">_xlfn.XLOOKUP($A1549,CustomersName[[#All],[Customer ID]],CustomersName[[#All],[First Name]],"Not Found",0)</f>
        <v>Stephen</v>
      </c>
      <c r="C1549" cm="1">
        <f t="array" ref="C1549">_xlfn.XLOOKUP($A1549,MedExam_Table[[#Headers],[#Data],[Customer ID]],MedExam_Table[[#Headers],[#Data],[BMI]],"Not Found",0)</f>
        <v>35.86</v>
      </c>
      <c r="D1549" cm="1">
        <f t="array" ref="D1549">_xlfn.XLOOKUP($A1549,MedExam_Table[[#Headers],[#Data],[Customer ID]],MedExam_Table[[#Headers],[#Data],[HBA1C]],"Not Found",0)</f>
        <v>6.74</v>
      </c>
      <c r="E1549" t="str" cm="1">
        <f t="array" ref="E1549">_xlfn.XLOOKUP($A1549,MedExam_Table[[#Headers],[#Data],[Customer ID]],MedExam_Table[[#Headers],[#Data],[Heart Issues Updated]],"Not Found",0)</f>
        <v>Yes</v>
      </c>
      <c r="F1549" t="str" cm="1">
        <f t="array" ref="F1549">_xlfn.XLOOKUP($A1549,MedExam_Table[[#Headers],[#Data],[Customer ID]],MedExam_Table[[#Headers],[#Data],[Any Transplants Update]],"Not Found",0)</f>
        <v>No</v>
      </c>
      <c r="G1549" t="str" cm="1">
        <f t="array" ref="G1549">_xlfn.XLOOKUP($A1549,MedExam_Table[[#Headers],[#Data],[Customer ID]],MedExam_Table[[#Headers],[#Data],[Cancer history]],"Not Found",0)</f>
        <v>No</v>
      </c>
      <c r="H1549" cm="1">
        <f t="array" ref="H1549">_xlfn.XLOOKUP($A1549,MedExam_Table[[#Headers],[#Data],[Customer ID]],MedExam_Table[[#Headers],[#Data],[NumberOfMajorSurgeries_updated]],"Not Found",0)</f>
        <v>2</v>
      </c>
      <c r="I1549" t="str" cm="1">
        <f t="array" ref="I1549">_xlfn.XLOOKUP($A1549,MedExam_Table[[#Headers],[#Data],[Customer ID]],MedExam_Table[[#Headers],[#Data],[Smoker Updated]],"Not Found",0)</f>
        <v>Yes</v>
      </c>
      <c r="J1549" t="str" cm="1">
        <f t="array" ref="J1549">_xlfn.XLOOKUP($A1549,MedExam_Table[[#Headers],[#Data],[Customer ID]],MedExam_Table[[#Headers],[#Data],[Weight Status]],"Not Found",0)</f>
        <v>Obesity</v>
      </c>
      <c r="K1549" t="str" cm="1">
        <f t="array" ref="K1549">_xlfn.XLOOKUP($A1549,MedExam_Table[[#Headers],[#Data],[Customer ID]],MedExam_Table[[#Headers],[#Data],[Diabetes Status]],"Not Found",0)</f>
        <v>Diabetes</v>
      </c>
      <c r="L1549" cm="1">
        <f t="array" ref="L1549">_xlfn.XLOOKUP($A1549,Hospitalisation_table[[#All],[Customer ID]],Hospitalisation_table[[#All],[Customer Age]],"Not Found",0)</f>
        <v>61</v>
      </c>
      <c r="M1549" t="str" cm="1">
        <f t="array" ref="M1549">_xlfn.XLOOKUP($A1549,Hospitalisation_table[[#All],[Customer ID]],Hospitalisation_table[[#All],[Date of Birth]],"Not Found",0)</f>
        <v>8-Aug-1961</v>
      </c>
      <c r="N1549" s="22" cm="1">
        <f t="array" ref="N1549">_xlfn.XLOOKUP($A1549,Hospitalisation_table[[#All],[Customer ID]],Hospitalisation_table[[#All],[charges]],"Not Found",0)</f>
        <v>46599.11</v>
      </c>
      <c r="O1549" t="str" cm="1">
        <f t="array" ref="O1549">_xlfn.XLOOKUP($A1549,Hospitalisation_table[[#All],[Customer ID]],Hospitalisation_table[[#All],[Hospital tier_Updated]],"Not Found",0)</f>
        <v>tier - 1</v>
      </c>
      <c r="P1549" t="str" cm="1">
        <f t="array" ref="P1549">_xlfn.XLOOKUP($A1549,Hospitalisation_table[[#All],[Customer ID]],Hospitalisation_table[[#All],[City tier_updated]],"Not Found",0)</f>
        <v>tier - 1</v>
      </c>
      <c r="Q1549" t="str" cm="1">
        <f t="array" ref="Q1549">_xlfn.XLOOKUP($A1549,Hospitalisation_table[[#All],[Customer ID]],Hospitalisation_table[[#All],[State ID Updated]],"Not Found",0)</f>
        <v>R1013</v>
      </c>
    </row>
    <row r="1550" spans="1:17" x14ac:dyDescent="0.3">
      <c r="A1550" s="13" t="s">
        <v>2082</v>
      </c>
      <c r="B1550" t="str" cm="1">
        <f t="array" ref="B1550">_xlfn.XLOOKUP($A1550,CustomersName[[#All],[Customer ID]],CustomersName[[#All],[First Name]],"Not Found",0)</f>
        <v>Chris</v>
      </c>
      <c r="C1550" cm="1">
        <f t="array" ref="C1550">_xlfn.XLOOKUP($A1550,MedExam_Table[[#Headers],[#Data],[Customer ID]],MedExam_Table[[#Headers],[#Data],[BMI]],"Not Found",0)</f>
        <v>41.9</v>
      </c>
      <c r="D1550" cm="1">
        <f t="array" ref="D1550">_xlfn.XLOOKUP($A1550,MedExam_Table[[#Headers],[#Data],[Customer ID]],MedExam_Table[[#Headers],[#Data],[HBA1C]],"Not Found",0)</f>
        <v>4.26</v>
      </c>
      <c r="E1550" t="str" cm="1">
        <f t="array" ref="E1550">_xlfn.XLOOKUP($A1550,MedExam_Table[[#Headers],[#Data],[Customer ID]],MedExam_Table[[#Headers],[#Data],[Heart Issues Updated]],"Not Found",0)</f>
        <v>No</v>
      </c>
      <c r="F1550" t="str" cm="1">
        <f t="array" ref="F1550">_xlfn.XLOOKUP($A1550,MedExam_Table[[#Headers],[#Data],[Customer ID]],MedExam_Table[[#Headers],[#Data],[Any Transplants Update]],"Not Found",0)</f>
        <v>No</v>
      </c>
      <c r="G1550" t="str" cm="1">
        <f t="array" ref="G1550">_xlfn.XLOOKUP($A1550,MedExam_Table[[#Headers],[#Data],[Customer ID]],MedExam_Table[[#Headers],[#Data],[Cancer history]],"Not Found",0)</f>
        <v>No</v>
      </c>
      <c r="H1550" cm="1">
        <f t="array" ref="H1550">_xlfn.XLOOKUP($A1550,MedExam_Table[[#Headers],[#Data],[Customer ID]],MedExam_Table[[#Headers],[#Data],[NumberOfMajorSurgeries_updated]],"Not Found",0)</f>
        <v>0</v>
      </c>
      <c r="I1550" t="str" cm="1">
        <f t="array" ref="I1550">_xlfn.XLOOKUP($A1550,MedExam_Table[[#Headers],[#Data],[Customer ID]],MedExam_Table[[#Headers],[#Data],[Smoker Updated]],"Not Found",0)</f>
        <v>Yes</v>
      </c>
      <c r="J1550" t="str" cm="1">
        <f t="array" ref="J1550">_xlfn.XLOOKUP($A1550,MedExam_Table[[#Headers],[#Data],[Customer ID]],MedExam_Table[[#Headers],[#Data],[Weight Status]],"Not Found",0)</f>
        <v>Obesity</v>
      </c>
      <c r="K1550" t="str" cm="1">
        <f t="array" ref="K1550">_xlfn.XLOOKUP($A1550,MedExam_Table[[#Headers],[#Data],[Customer ID]],MedExam_Table[[#Headers],[#Data],[Diabetes Status]],"Not Found",0)</f>
        <v>Normal</v>
      </c>
      <c r="L1550" cm="1">
        <f t="array" ref="L1550">_xlfn.XLOOKUP($A1550,Hospitalisation_table[[#All],[Customer ID]],Hospitalisation_table[[#All],[Customer Age]],"Not Found",0)</f>
        <v>28</v>
      </c>
      <c r="M1550" t="str" cm="1">
        <f t="array" ref="M1550">_xlfn.XLOOKUP($A1550,Hospitalisation_table[[#All],[Customer ID]],Hospitalisation_table[[#All],[Date of Birth]],"Not Found",0)</f>
        <v>8-Sep-1994</v>
      </c>
      <c r="N1550" s="22" cm="1">
        <f t="array" ref="N1550">_xlfn.XLOOKUP($A1550,Hospitalisation_table[[#All],[Customer ID]],Hospitalisation_table[[#All],[charges]],"Not Found",0)</f>
        <v>32222.81</v>
      </c>
      <c r="O1550" t="str" cm="1">
        <f t="array" ref="O1550">_xlfn.XLOOKUP($A1550,Hospitalisation_table[[#All],[Customer ID]],Hospitalisation_table[[#All],[Hospital tier_Updated]],"Not Found",0)</f>
        <v>tier - 2</v>
      </c>
      <c r="P1550" t="str" cm="1">
        <f t="array" ref="P1550">_xlfn.XLOOKUP($A1550,Hospitalisation_table[[#All],[Customer ID]],Hospitalisation_table[[#All],[City tier_updated]],"Not Found",0)</f>
        <v>tier - 1</v>
      </c>
      <c r="Q1550" t="str" cm="1">
        <f t="array" ref="Q1550">_xlfn.XLOOKUP($A1550,Hospitalisation_table[[#All],[Customer ID]],Hospitalisation_table[[#All],[State ID Updated]],"Not Found",0)</f>
        <v>R1011</v>
      </c>
    </row>
    <row r="1551" spans="1:17" x14ac:dyDescent="0.3">
      <c r="A1551" s="14" t="s">
        <v>2081</v>
      </c>
      <c r="B1551" t="str" cm="1">
        <f t="array" ref="B1551">_xlfn.XLOOKUP($A1551,CustomersName[[#All],[Customer ID]],CustomersName[[#All],[First Name]],"Not Found",0)</f>
        <v>EhErik T.</v>
      </c>
      <c r="C1551" cm="1">
        <f t="array" ref="C1551">_xlfn.XLOOKUP($A1551,MedExam_Table[[#Headers],[#Data],[Customer ID]],MedExam_Table[[#Headers],[#Data],[BMI]],"Not Found",0)</f>
        <v>22.88</v>
      </c>
      <c r="D1551" cm="1">
        <f t="array" ref="D1551">_xlfn.XLOOKUP($A1551,MedExam_Table[[#Headers],[#Data],[Customer ID]],MedExam_Table[[#Headers],[#Data],[HBA1C]],"Not Found",0)</f>
        <v>5.9</v>
      </c>
      <c r="E1551" t="str" cm="1">
        <f t="array" ref="E1551">_xlfn.XLOOKUP($A1551,MedExam_Table[[#Headers],[#Data],[Customer ID]],MedExam_Table[[#Headers],[#Data],[Heart Issues Updated]],"Not Found",0)</f>
        <v>Yes</v>
      </c>
      <c r="F1551" t="str" cm="1">
        <f t="array" ref="F1551">_xlfn.XLOOKUP($A1551,MedExam_Table[[#Headers],[#Data],[Customer ID]],MedExam_Table[[#Headers],[#Data],[Any Transplants Update]],"Not Found",0)</f>
        <v>No</v>
      </c>
      <c r="G1551" t="str" cm="1">
        <f t="array" ref="G1551">_xlfn.XLOOKUP($A1551,MedExam_Table[[#Headers],[#Data],[Customer ID]],MedExam_Table[[#Headers],[#Data],[Cancer history]],"Not Found",0)</f>
        <v>Yes</v>
      </c>
      <c r="H1551" cm="1">
        <f t="array" ref="H1551">_xlfn.XLOOKUP($A1551,MedExam_Table[[#Headers],[#Data],[Customer ID]],MedExam_Table[[#Headers],[#Data],[NumberOfMajorSurgeries_updated]],"Not Found",0)</f>
        <v>1</v>
      </c>
      <c r="I1551" t="str" cm="1">
        <f t="array" ref="I1551">_xlfn.XLOOKUP($A1551,MedExam_Table[[#Headers],[#Data],[Customer ID]],MedExam_Table[[#Headers],[#Data],[Smoker Updated]],"Not Found",0)</f>
        <v>Yes</v>
      </c>
      <c r="J1551" t="str" cm="1">
        <f t="array" ref="J1551">_xlfn.XLOOKUP($A1551,MedExam_Table[[#Headers],[#Data],[Customer ID]],MedExam_Table[[#Headers],[#Data],[Weight Status]],"Not Found",0)</f>
        <v>NormalWeight</v>
      </c>
      <c r="K1551" t="str" cm="1">
        <f t="array" ref="K1551">_xlfn.XLOOKUP($A1551,MedExam_Table[[#Headers],[#Data],[Customer ID]],MedExam_Table[[#Headers],[#Data],[Diabetes Status]],"Not Found",0)</f>
        <v>Prediabetes</v>
      </c>
      <c r="L1551" cm="1">
        <f t="array" ref="L1551">_xlfn.XLOOKUP($A1551,Hospitalisation_table[[#All],[Customer ID]],Hospitalisation_table[[#All],[Customer Age]],"Not Found",0)</f>
        <v>53</v>
      </c>
      <c r="M1551" t="str" cm="1">
        <f t="array" ref="M1551">_xlfn.XLOOKUP($A1551,Hospitalisation_table[[#All],[Customer ID]],Hospitalisation_table[[#All],[Date of Birth]],"Not Found",0)</f>
        <v>11-Sep-1969</v>
      </c>
      <c r="N1551" s="22" cm="1">
        <f t="array" ref="N1551">_xlfn.XLOOKUP($A1551,Hospitalisation_table[[#All],[Customer ID]],Hospitalisation_table[[#All],[charges]],"Not Found",0)</f>
        <v>32192.76</v>
      </c>
      <c r="O1551" t="str" cm="1">
        <f t="array" ref="O1551">_xlfn.XLOOKUP($A1551,Hospitalisation_table[[#All],[Customer ID]],Hospitalisation_table[[#All],[Hospital tier_Updated]],"Not Found",0)</f>
        <v>tier - 1</v>
      </c>
      <c r="P1551" t="str" cm="1">
        <f t="array" ref="P1551">_xlfn.XLOOKUP($A1551,Hospitalisation_table[[#All],[Customer ID]],Hospitalisation_table[[#All],[City tier_updated]],"Not Found",0)</f>
        <v>tier - 2</v>
      </c>
      <c r="Q1551" t="str" cm="1">
        <f t="array" ref="Q1551">_xlfn.XLOOKUP($A1551,Hospitalisation_table[[#All],[Customer ID]],Hospitalisation_table[[#All],[State ID Updated]],"Not Found",0)</f>
        <v>R1011</v>
      </c>
    </row>
    <row r="1552" spans="1:17" x14ac:dyDescent="0.3">
      <c r="A1552" s="13" t="s">
        <v>2080</v>
      </c>
      <c r="B1552" t="str" cm="1">
        <f t="array" ref="B1552">_xlfn.XLOOKUP($A1552,CustomersName[[#All],[Customer ID]],CustomersName[[#All],[First Name]],"Not Found",0)</f>
        <v>Rod WhRod W</v>
      </c>
      <c r="C1552" cm="1">
        <f t="array" ref="C1552">_xlfn.XLOOKUP($A1552,MedExam_Table[[#Headers],[#Data],[Customer ID]],MedExam_Table[[#Headers],[#Data],[BMI]],"Not Found",0)</f>
        <v>29.734999999999999</v>
      </c>
      <c r="D1552" cm="1">
        <f t="array" ref="D1552">_xlfn.XLOOKUP($A1552,MedExam_Table[[#Headers],[#Data],[Customer ID]],MedExam_Table[[#Headers],[#Data],[HBA1C]],"Not Found",0)</f>
        <v>7.79</v>
      </c>
      <c r="E1552" t="str" cm="1">
        <f t="array" ref="E1552">_xlfn.XLOOKUP($A1552,MedExam_Table[[#Headers],[#Data],[Customer ID]],MedExam_Table[[#Headers],[#Data],[Heart Issues Updated]],"Not Found",0)</f>
        <v>No</v>
      </c>
      <c r="F1552" t="str" cm="1">
        <f t="array" ref="F1552">_xlfn.XLOOKUP($A1552,MedExam_Table[[#Headers],[#Data],[Customer ID]],MedExam_Table[[#Headers],[#Data],[Any Transplants Update]],"Not Found",0)</f>
        <v>No</v>
      </c>
      <c r="G1552" t="str" cm="1">
        <f t="array" ref="G1552">_xlfn.XLOOKUP($A1552,MedExam_Table[[#Headers],[#Data],[Customer ID]],MedExam_Table[[#Headers],[#Data],[Cancer history]],"Not Found",0)</f>
        <v>No</v>
      </c>
      <c r="H1552" cm="1">
        <f t="array" ref="H1552">_xlfn.XLOOKUP($A1552,MedExam_Table[[#Headers],[#Data],[Customer ID]],MedExam_Table[[#Headers],[#Data],[NumberOfMajorSurgeries_updated]],"Not Found",0)</f>
        <v>0</v>
      </c>
      <c r="I1552" t="str" cm="1">
        <f t="array" ref="I1552">_xlfn.XLOOKUP($A1552,MedExam_Table[[#Headers],[#Data],[Customer ID]],MedExam_Table[[#Headers],[#Data],[Smoker Updated]],"Not Found",0)</f>
        <v>No</v>
      </c>
      <c r="J1552" t="str" cm="1">
        <f t="array" ref="J1552">_xlfn.XLOOKUP($A1552,MedExam_Table[[#Headers],[#Data],[Customer ID]],MedExam_Table[[#Headers],[#Data],[Weight Status]],"Not Found",0)</f>
        <v>OverWeight</v>
      </c>
      <c r="K1552" t="str" cm="1">
        <f t="array" ref="K1552">_xlfn.XLOOKUP($A1552,MedExam_Table[[#Headers],[#Data],[Customer ID]],MedExam_Table[[#Headers],[#Data],[Diabetes Status]],"Not Found",0)</f>
        <v>Diabetes</v>
      </c>
      <c r="L1552" cm="1">
        <f t="array" ref="L1552">_xlfn.XLOOKUP($A1552,Hospitalisation_table[[#All],[Customer ID]],Hospitalisation_table[[#All],[Customer Age]],"Not Found",0)</f>
        <v>44</v>
      </c>
      <c r="M1552" t="str" cm="1">
        <f t="array" ref="M1552">_xlfn.XLOOKUP($A1552,Hospitalisation_table[[#All],[Customer ID]],Hospitalisation_table[[#All],[Date of Birth]],"Not Found",0)</f>
        <v>10-Nov-1978</v>
      </c>
      <c r="N1552" s="22" cm="1">
        <f t="array" ref="N1552">_xlfn.XLOOKUP($A1552,Hospitalisation_table[[#All],[Customer ID]],Hospitalisation_table[[#All],[charges]],"Not Found",0)</f>
        <v>32108.66</v>
      </c>
      <c r="O1552" t="str" cm="1">
        <f t="array" ref="O1552">_xlfn.XLOOKUP($A1552,Hospitalisation_table[[#All],[Customer ID]],Hospitalisation_table[[#All],[Hospital tier_Updated]],"Not Found",0)</f>
        <v>tier - 1</v>
      </c>
      <c r="P1552" t="str" cm="1">
        <f t="array" ref="P1552">_xlfn.XLOOKUP($A1552,Hospitalisation_table[[#All],[Customer ID]],Hospitalisation_table[[#All],[City tier_updated]],"Not Found",0)</f>
        <v>tier - 3</v>
      </c>
      <c r="Q1552" t="str" cm="1">
        <f t="array" ref="Q1552">_xlfn.XLOOKUP($A1552,Hospitalisation_table[[#All],[Customer ID]],Hospitalisation_table[[#All],[State ID Updated]],"Not Found",0)</f>
        <v>R1017</v>
      </c>
    </row>
    <row r="1553" spans="1:17" x14ac:dyDescent="0.3">
      <c r="A1553" s="14" t="s">
        <v>2079</v>
      </c>
      <c r="B1553" t="str" cm="1">
        <f t="array" ref="B1553">_xlfn.XLOOKUP($A1553,CustomersName[[#All],[Customer ID]],CustomersName[[#All],[First Name]],"Not Found",0)</f>
        <v>Joey</v>
      </c>
      <c r="C1553" cm="1">
        <f t="array" ref="C1553">_xlfn.XLOOKUP($A1553,MedExam_Table[[#Headers],[#Data],[Customer ID]],MedExam_Table[[#Headers],[#Data],[BMI]],"Not Found",0)</f>
        <v>40.74</v>
      </c>
      <c r="D1553" cm="1">
        <f t="array" ref="D1553">_xlfn.XLOOKUP($A1553,MedExam_Table[[#Headers],[#Data],[Customer ID]],MedExam_Table[[#Headers],[#Data],[HBA1C]],"Not Found",0)</f>
        <v>5.28</v>
      </c>
      <c r="E1553" t="str" cm="1">
        <f t="array" ref="E1553">_xlfn.XLOOKUP($A1553,MedExam_Table[[#Headers],[#Data],[Customer ID]],MedExam_Table[[#Headers],[#Data],[Heart Issues Updated]],"Not Found",0)</f>
        <v>No</v>
      </c>
      <c r="F1553" t="str" cm="1">
        <f t="array" ref="F1553">_xlfn.XLOOKUP($A1553,MedExam_Table[[#Headers],[#Data],[Customer ID]],MedExam_Table[[#Headers],[#Data],[Any Transplants Update]],"Not Found",0)</f>
        <v>No</v>
      </c>
      <c r="G1553" t="str" cm="1">
        <f t="array" ref="G1553">_xlfn.XLOOKUP($A1553,MedExam_Table[[#Headers],[#Data],[Customer ID]],MedExam_Table[[#Headers],[#Data],[Cancer history]],"Not Found",0)</f>
        <v>Yes</v>
      </c>
      <c r="H1553" cm="1">
        <f t="array" ref="H1553">_xlfn.XLOOKUP($A1553,MedExam_Table[[#Headers],[#Data],[Customer ID]],MedExam_Table[[#Headers],[#Data],[NumberOfMajorSurgeries_updated]],"Not Found",0)</f>
        <v>1</v>
      </c>
      <c r="I1553" t="str" cm="1">
        <f t="array" ref="I1553">_xlfn.XLOOKUP($A1553,MedExam_Table[[#Headers],[#Data],[Customer ID]],MedExam_Table[[#Headers],[#Data],[Smoker Updated]],"Not Found",0)</f>
        <v>Yes</v>
      </c>
      <c r="J1553" t="str" cm="1">
        <f t="array" ref="J1553">_xlfn.XLOOKUP($A1553,MedExam_Table[[#Headers],[#Data],[Customer ID]],MedExam_Table[[#Headers],[#Data],[Weight Status]],"Not Found",0)</f>
        <v>Obesity</v>
      </c>
      <c r="K1553" t="str" cm="1">
        <f t="array" ref="K1553">_xlfn.XLOOKUP($A1553,MedExam_Table[[#Headers],[#Data],[Customer ID]],MedExam_Table[[#Headers],[#Data],[Diabetes Status]],"Not Found",0)</f>
        <v>Normal</v>
      </c>
      <c r="L1553" cm="1">
        <f t="array" ref="L1553">_xlfn.XLOOKUP($A1553,Hospitalisation_table[[#All],[Customer ID]],Hospitalisation_table[[#All],[Customer Age]],"Not Found",0)</f>
        <v>29</v>
      </c>
      <c r="M1553" t="str" cm="1">
        <f t="array" ref="M1553">_xlfn.XLOOKUP($A1553,Hospitalisation_table[[#All],[Customer ID]],Hospitalisation_table[[#All],[Date of Birth]],"Not Found",0)</f>
        <v>13-Sep-1993</v>
      </c>
      <c r="N1553" s="22" cm="1">
        <f t="array" ref="N1553">_xlfn.XLOOKUP($A1553,Hospitalisation_table[[#All],[Customer ID]],Hospitalisation_table[[#All],[charges]],"Not Found",0)</f>
        <v>32086.21</v>
      </c>
      <c r="O1553" t="str" cm="1">
        <f t="array" ref="O1553">_xlfn.XLOOKUP($A1553,Hospitalisation_table[[#All],[Customer ID]],Hospitalisation_table[[#All],[Hospital tier_Updated]],"Not Found",0)</f>
        <v>tier - 1</v>
      </c>
      <c r="P1553" t="str" cm="1">
        <f t="array" ref="P1553">_xlfn.XLOOKUP($A1553,Hospitalisation_table[[#All],[Customer ID]],Hospitalisation_table[[#All],[City tier_updated]],"Not Found",0)</f>
        <v>tier - 3</v>
      </c>
      <c r="Q1553" t="str" cm="1">
        <f t="array" ref="Q1553">_xlfn.XLOOKUP($A1553,Hospitalisation_table[[#All],[Customer ID]],Hospitalisation_table[[#All],[State ID Updated]],"Not Found",0)</f>
        <v>R1011</v>
      </c>
    </row>
    <row r="1554" spans="1:17" x14ac:dyDescent="0.3">
      <c r="A1554" s="13" t="s">
        <v>2078</v>
      </c>
      <c r="B1554" t="str" cm="1">
        <f t="array" ref="B1554">_xlfn.XLOOKUP($A1554,CustomersName[[#All],[Customer ID]],CustomersName[[#All],[First Name]],"Not Found",0)</f>
        <v>Hillahy L.</v>
      </c>
      <c r="C1554" cm="1">
        <f t="array" ref="C1554">_xlfn.XLOOKUP($A1554,MedExam_Table[[#Headers],[#Data],[Customer ID]],MedExam_Table[[#Headers],[#Data],[BMI]],"Not Found",0)</f>
        <v>24.14</v>
      </c>
      <c r="D1554" cm="1">
        <f t="array" ref="D1554">_xlfn.XLOOKUP($A1554,MedExam_Table[[#Headers],[#Data],[Customer ID]],MedExam_Table[[#Headers],[#Data],[HBA1C]],"Not Found",0)</f>
        <v>5.87</v>
      </c>
      <c r="E1554" t="str" cm="1">
        <f t="array" ref="E1554">_xlfn.XLOOKUP($A1554,MedExam_Table[[#Headers],[#Data],[Customer ID]],MedExam_Table[[#Headers],[#Data],[Heart Issues Updated]],"Not Found",0)</f>
        <v>No</v>
      </c>
      <c r="F1554" t="str" cm="1">
        <f t="array" ref="F1554">_xlfn.XLOOKUP($A1554,MedExam_Table[[#Headers],[#Data],[Customer ID]],MedExam_Table[[#Headers],[#Data],[Any Transplants Update]],"Not Found",0)</f>
        <v>No</v>
      </c>
      <c r="G1554" t="str" cm="1">
        <f t="array" ref="G1554">_xlfn.XLOOKUP($A1554,MedExam_Table[[#Headers],[#Data],[Customer ID]],MedExam_Table[[#Headers],[#Data],[Cancer history]],"Not Found",0)</f>
        <v>No</v>
      </c>
      <c r="H1554" cm="1">
        <f t="array" ref="H1554">_xlfn.XLOOKUP($A1554,MedExam_Table[[#Headers],[#Data],[Customer ID]],MedExam_Table[[#Headers],[#Data],[NumberOfMajorSurgeries_updated]],"Not Found",0)</f>
        <v>2</v>
      </c>
      <c r="I1554" t="str" cm="1">
        <f t="array" ref="I1554">_xlfn.XLOOKUP($A1554,MedExam_Table[[#Headers],[#Data],[Customer ID]],MedExam_Table[[#Headers],[#Data],[Smoker Updated]],"Not Found",0)</f>
        <v>Yes</v>
      </c>
      <c r="J1554" t="str" cm="1">
        <f t="array" ref="J1554">_xlfn.XLOOKUP($A1554,MedExam_Table[[#Headers],[#Data],[Customer ID]],MedExam_Table[[#Headers],[#Data],[Weight Status]],"Not Found",0)</f>
        <v>NormalWeight</v>
      </c>
      <c r="K1554" t="str" cm="1">
        <f t="array" ref="K1554">_xlfn.XLOOKUP($A1554,MedExam_Table[[#Headers],[#Data],[Customer ID]],MedExam_Table[[#Headers],[#Data],[Diabetes Status]],"Not Found",0)</f>
        <v>Prediabetes</v>
      </c>
      <c r="L1554" cm="1">
        <f t="array" ref="L1554">_xlfn.XLOOKUP($A1554,Hospitalisation_table[[#All],[Customer ID]],Hospitalisation_table[[#All],[Customer Age]],"Not Found",0)</f>
        <v>50</v>
      </c>
      <c r="M1554" t="str" cm="1">
        <f t="array" ref="M1554">_xlfn.XLOOKUP($A1554,Hospitalisation_table[[#All],[Customer ID]],Hospitalisation_table[[#All],[Date of Birth]],"Not Found",0)</f>
        <v>21-Sep-1972</v>
      </c>
      <c r="N1554" s="22" cm="1">
        <f t="array" ref="N1554">_xlfn.XLOOKUP($A1554,Hospitalisation_table[[#All],[Customer ID]],Hospitalisation_table[[#All],[charges]],"Not Found",0)</f>
        <v>31980.89</v>
      </c>
      <c r="O1554" t="str" cm="1">
        <f t="array" ref="O1554">_xlfn.XLOOKUP($A1554,Hospitalisation_table[[#All],[Customer ID]],Hospitalisation_table[[#All],[Hospital tier_Updated]],"Not Found",0)</f>
        <v>tier - 2</v>
      </c>
      <c r="P1554" t="str" cm="1">
        <f t="array" ref="P1554">_xlfn.XLOOKUP($A1554,Hospitalisation_table[[#All],[Customer ID]],Hospitalisation_table[[#All],[City tier_updated]],"Not Found",0)</f>
        <v>tier - 1</v>
      </c>
      <c r="Q1554" t="str" cm="1">
        <f t="array" ref="Q1554">_xlfn.XLOOKUP($A1554,Hospitalisation_table[[#All],[Customer ID]],Hospitalisation_table[[#All],[State ID Updated]],"Not Found",0)</f>
        <v>R1011</v>
      </c>
    </row>
    <row r="1555" spans="1:17" x14ac:dyDescent="0.3">
      <c r="A1555" s="14" t="s">
        <v>2077</v>
      </c>
      <c r="B1555" t="str" cm="1">
        <f t="array" ref="B1555">_xlfn.XLOOKUP($A1555,CustomersName[[#All],[Customer ID]],CustomersName[[#All],[First Name]],"Not Found",0)</f>
        <v>Ehic J</v>
      </c>
      <c r="C1555" cm="1">
        <f t="array" ref="C1555">_xlfn.XLOOKUP($A1555,MedExam_Table[[#Headers],[#Data],[Customer ID]],MedExam_Table[[#Headers],[#Data],[BMI]],"Not Found",0)</f>
        <v>25.15</v>
      </c>
      <c r="D1555" cm="1">
        <f t="array" ref="D1555">_xlfn.XLOOKUP($A1555,MedExam_Table[[#Headers],[#Data],[Customer ID]],MedExam_Table[[#Headers],[#Data],[HBA1C]],"Not Found",0)</f>
        <v>9.08</v>
      </c>
      <c r="E1555" t="str" cm="1">
        <f t="array" ref="E1555">_xlfn.XLOOKUP($A1555,MedExam_Table[[#Headers],[#Data],[Customer ID]],MedExam_Table[[#Headers],[#Data],[Heart Issues Updated]],"Not Found",0)</f>
        <v>Yes</v>
      </c>
      <c r="F1555" t="str" cm="1">
        <f t="array" ref="F1555">_xlfn.XLOOKUP($A1555,MedExam_Table[[#Headers],[#Data],[Customer ID]],MedExam_Table[[#Headers],[#Data],[Any Transplants Update]],"Not Found",0)</f>
        <v>No</v>
      </c>
      <c r="G1555" t="str" cm="1">
        <f t="array" ref="G1555">_xlfn.XLOOKUP($A1555,MedExam_Table[[#Headers],[#Data],[Customer ID]],MedExam_Table[[#Headers],[#Data],[Cancer history]],"Not Found",0)</f>
        <v>No</v>
      </c>
      <c r="H1555" cm="1">
        <f t="array" ref="H1555">_xlfn.XLOOKUP($A1555,MedExam_Table[[#Headers],[#Data],[Customer ID]],MedExam_Table[[#Headers],[#Data],[NumberOfMajorSurgeries_updated]],"Not Found",0)</f>
        <v>1</v>
      </c>
      <c r="I1555" t="str" cm="1">
        <f t="array" ref="I1555">_xlfn.XLOOKUP($A1555,MedExam_Table[[#Headers],[#Data],[Customer ID]],MedExam_Table[[#Headers],[#Data],[Smoker Updated]],"Not Found",0)</f>
        <v>Yes</v>
      </c>
      <c r="J1555" t="str" cm="1">
        <f t="array" ref="J1555">_xlfn.XLOOKUP($A1555,MedExam_Table[[#Headers],[#Data],[Customer ID]],MedExam_Table[[#Headers],[#Data],[Weight Status]],"Not Found",0)</f>
        <v>OverWeight</v>
      </c>
      <c r="K1555" t="str" cm="1">
        <f t="array" ref="K1555">_xlfn.XLOOKUP($A1555,MedExam_Table[[#Headers],[#Data],[Customer ID]],MedExam_Table[[#Headers],[#Data],[Diabetes Status]],"Not Found",0)</f>
        <v>Diabetes</v>
      </c>
      <c r="L1555" cm="1">
        <f t="array" ref="L1555">_xlfn.XLOOKUP($A1555,Hospitalisation_table[[#All],[Customer ID]],Hospitalisation_table[[#All],[Customer Age]],"Not Found",0)</f>
        <v>47</v>
      </c>
      <c r="M1555" t="str" cm="1">
        <f t="array" ref="M1555">_xlfn.XLOOKUP($A1555,Hospitalisation_table[[#All],[Customer ID]],Hospitalisation_table[[#All],[Date of Birth]],"Not Found",0)</f>
        <v>25-Sep-1975</v>
      </c>
      <c r="N1555" s="22" cm="1">
        <f t="array" ref="N1555">_xlfn.XLOOKUP($A1555,Hospitalisation_table[[#All],[Customer ID]],Hospitalisation_table[[#All],[charges]],"Not Found",0)</f>
        <v>31897.1</v>
      </c>
      <c r="O1555" t="str" cm="1">
        <f t="array" ref="O1555">_xlfn.XLOOKUP($A1555,Hospitalisation_table[[#All],[Customer ID]],Hospitalisation_table[[#All],[Hospital tier_Updated]],"Not Found",0)</f>
        <v>tier - 2</v>
      </c>
      <c r="P1555" t="str" cm="1">
        <f t="array" ref="P1555">_xlfn.XLOOKUP($A1555,Hospitalisation_table[[#All],[Customer ID]],Hospitalisation_table[[#All],[City tier_updated]],"Not Found",0)</f>
        <v>tier - 3</v>
      </c>
      <c r="Q1555" t="str" cm="1">
        <f t="array" ref="Q1555">_xlfn.XLOOKUP($A1555,Hospitalisation_table[[#All],[Customer ID]],Hospitalisation_table[[#All],[State ID Updated]],"Not Found",0)</f>
        <v>R1011</v>
      </c>
    </row>
    <row r="1556" spans="1:17" x14ac:dyDescent="0.3">
      <c r="A1556" s="13" t="s">
        <v>2076</v>
      </c>
      <c r="B1556" t="str" cm="1">
        <f t="array" ref="B1556">_xlfn.XLOOKUP($A1556,CustomersName[[#All],[Customer ID]],CustomersName[[#All],[First Name]],"Not Found",0)</f>
        <v>Nicolas</v>
      </c>
      <c r="C1556" cm="1">
        <f t="array" ref="C1556">_xlfn.XLOOKUP($A1556,MedExam_Table[[#Headers],[#Data],[Customer ID]],MedExam_Table[[#Headers],[#Data],[BMI]],"Not Found",0)</f>
        <v>28.71</v>
      </c>
      <c r="D1556" cm="1">
        <f t="array" ref="D1556">_xlfn.XLOOKUP($A1556,MedExam_Table[[#Headers],[#Data],[Customer ID]],MedExam_Table[[#Headers],[#Data],[HBA1C]],"Not Found",0)</f>
        <v>5.2</v>
      </c>
      <c r="E1556" t="str" cm="1">
        <f t="array" ref="E1556">_xlfn.XLOOKUP($A1556,MedExam_Table[[#Headers],[#Data],[Customer ID]],MedExam_Table[[#Headers],[#Data],[Heart Issues Updated]],"Not Found",0)</f>
        <v>No</v>
      </c>
      <c r="F1556" t="str" cm="1">
        <f t="array" ref="F1556">_xlfn.XLOOKUP($A1556,MedExam_Table[[#Headers],[#Data],[Customer ID]],MedExam_Table[[#Headers],[#Data],[Any Transplants Update]],"Not Found",0)</f>
        <v>No</v>
      </c>
      <c r="G1556" t="str" cm="1">
        <f t="array" ref="G1556">_xlfn.XLOOKUP($A1556,MedExam_Table[[#Headers],[#Data],[Customer ID]],MedExam_Table[[#Headers],[#Data],[Cancer history]],"Not Found",0)</f>
        <v>No</v>
      </c>
      <c r="H1556" cm="1">
        <f t="array" ref="H1556">_xlfn.XLOOKUP($A1556,MedExam_Table[[#Headers],[#Data],[Customer ID]],MedExam_Table[[#Headers],[#Data],[NumberOfMajorSurgeries_updated]],"Not Found",0)</f>
        <v>1</v>
      </c>
      <c r="I1556" t="str" cm="1">
        <f t="array" ref="I1556">_xlfn.XLOOKUP($A1556,MedExam_Table[[#Headers],[#Data],[Customer ID]],MedExam_Table[[#Headers],[#Data],[Smoker Updated]],"Not Found",0)</f>
        <v>Yes</v>
      </c>
      <c r="J1556" t="str" cm="1">
        <f t="array" ref="J1556">_xlfn.XLOOKUP($A1556,MedExam_Table[[#Headers],[#Data],[Customer ID]],MedExam_Table[[#Headers],[#Data],[Weight Status]],"Not Found",0)</f>
        <v>OverWeight</v>
      </c>
      <c r="K1556" t="str" cm="1">
        <f t="array" ref="K1556">_xlfn.XLOOKUP($A1556,MedExam_Table[[#Headers],[#Data],[Customer ID]],MedExam_Table[[#Headers],[#Data],[Diabetes Status]],"Not Found",0)</f>
        <v>Normal</v>
      </c>
      <c r="L1556" cm="1">
        <f t="array" ref="L1556">_xlfn.XLOOKUP($A1556,Hospitalisation_table[[#All],[Customer ID]],Hospitalisation_table[[#All],[Customer Age]],"Not Found",0)</f>
        <v>38</v>
      </c>
      <c r="M1556" t="str" cm="1">
        <f t="array" ref="M1556">_xlfn.XLOOKUP($A1556,Hospitalisation_table[[#All],[Customer ID]],Hospitalisation_table[[#All],[Date of Birth]],"Not Found",0)</f>
        <v>10-Sep-1984</v>
      </c>
      <c r="N1556" s="22" cm="1">
        <f t="array" ref="N1556">_xlfn.XLOOKUP($A1556,Hospitalisation_table[[#All],[Customer ID]],Hospitalisation_table[[#All],[charges]],"Not Found",0)</f>
        <v>31743.919999999998</v>
      </c>
      <c r="O1556" t="str" cm="1">
        <f t="array" ref="O1556">_xlfn.XLOOKUP($A1556,Hospitalisation_table[[#All],[Customer ID]],Hospitalisation_table[[#All],[Hospital tier_Updated]],"Not Found",0)</f>
        <v>tier - 2</v>
      </c>
      <c r="P1556" t="str" cm="1">
        <f t="array" ref="P1556">_xlfn.XLOOKUP($A1556,Hospitalisation_table[[#All],[Customer ID]],Hospitalisation_table[[#All],[City tier_updated]],"Not Found",0)</f>
        <v>tier - 1</v>
      </c>
      <c r="Q1556" t="str" cm="1">
        <f t="array" ref="Q1556">_xlfn.XLOOKUP($A1556,Hospitalisation_table[[#All],[Customer ID]],Hospitalisation_table[[#All],[State ID Updated]],"Not Found",0)</f>
        <v>R1011</v>
      </c>
    </row>
    <row r="1557" spans="1:17" x14ac:dyDescent="0.3">
      <c r="A1557" s="14" t="s">
        <v>2075</v>
      </c>
      <c r="B1557" t="str" cm="1">
        <f t="array" ref="B1557">_xlfn.XLOOKUP($A1557,CustomersName[[#All],[Customer ID]],CustomersName[[#All],[First Name]],"Not Found",0)</f>
        <v>Marcel</v>
      </c>
      <c r="C1557" cm="1">
        <f t="array" ref="C1557">_xlfn.XLOOKUP($A1557,MedExam_Table[[#Headers],[#Data],[Customer ID]],MedExam_Table[[#Headers],[#Data],[BMI]],"Not Found",0)</f>
        <v>23</v>
      </c>
      <c r="D1557" cm="1">
        <f t="array" ref="D1557">_xlfn.XLOOKUP($A1557,MedExam_Table[[#Headers],[#Data],[Customer ID]],MedExam_Table[[#Headers],[#Data],[HBA1C]],"Not Found",0)</f>
        <v>5.48</v>
      </c>
      <c r="E1557" t="str" cm="1">
        <f t="array" ref="E1557">_xlfn.XLOOKUP($A1557,MedExam_Table[[#Headers],[#Data],[Customer ID]],MedExam_Table[[#Headers],[#Data],[Heart Issues Updated]],"Not Found",0)</f>
        <v>No</v>
      </c>
      <c r="F1557" t="str" cm="1">
        <f t="array" ref="F1557">_xlfn.XLOOKUP($A1557,MedExam_Table[[#Headers],[#Data],[Customer ID]],MedExam_Table[[#Headers],[#Data],[Any Transplants Update]],"Not Found",0)</f>
        <v>No</v>
      </c>
      <c r="G1557" t="str" cm="1">
        <f t="array" ref="G1557">_xlfn.XLOOKUP($A1557,MedExam_Table[[#Headers],[#Data],[Customer ID]],MedExam_Table[[#Headers],[#Data],[Cancer history]],"Not Found",0)</f>
        <v>No</v>
      </c>
      <c r="H1557" cm="1">
        <f t="array" ref="H1557">_xlfn.XLOOKUP($A1557,MedExam_Table[[#Headers],[#Data],[Customer ID]],MedExam_Table[[#Headers],[#Data],[NumberOfMajorSurgeries_updated]],"Not Found",0)</f>
        <v>0</v>
      </c>
      <c r="I1557" t="str" cm="1">
        <f t="array" ref="I1557">_xlfn.XLOOKUP($A1557,MedExam_Table[[#Headers],[#Data],[Customer ID]],MedExam_Table[[#Headers],[#Data],[Smoker Updated]],"Not Found",0)</f>
        <v>Yes</v>
      </c>
      <c r="J1557" t="str" cm="1">
        <f t="array" ref="J1557">_xlfn.XLOOKUP($A1557,MedExam_Table[[#Headers],[#Data],[Customer ID]],MedExam_Table[[#Headers],[#Data],[Weight Status]],"Not Found",0)</f>
        <v>NormalWeight</v>
      </c>
      <c r="K1557" t="str" cm="1">
        <f t="array" ref="K1557">_xlfn.XLOOKUP($A1557,MedExam_Table[[#Headers],[#Data],[Customer ID]],MedExam_Table[[#Headers],[#Data],[Diabetes Status]],"Not Found",0)</f>
        <v>Normal</v>
      </c>
      <c r="L1557" cm="1">
        <f t="array" ref="L1557">_xlfn.XLOOKUP($A1557,Hospitalisation_table[[#All],[Customer ID]],Hospitalisation_table[[#All],[Customer Age]],"Not Found",0)</f>
        <v>45</v>
      </c>
      <c r="M1557" t="str" cm="1">
        <f t="array" ref="M1557">_xlfn.XLOOKUP($A1557,Hospitalisation_table[[#All],[Customer ID]],Hospitalisation_table[[#All],[Date of Birth]],"Not Found",0)</f>
        <v>14-Oct-1977</v>
      </c>
      <c r="N1557" s="22" cm="1">
        <f t="array" ref="N1557">_xlfn.XLOOKUP($A1557,Hospitalisation_table[[#All],[Customer ID]],Hospitalisation_table[[#All],[charges]],"Not Found",0)</f>
        <v>31736.7</v>
      </c>
      <c r="O1557" t="str" cm="1">
        <f t="array" ref="O1557">_xlfn.XLOOKUP($A1557,Hospitalisation_table[[#All],[Customer ID]],Hospitalisation_table[[#All],[Hospital tier_Updated]],"Not Found",0)</f>
        <v>tier - 2</v>
      </c>
      <c r="P1557" t="str" cm="1">
        <f t="array" ref="P1557">_xlfn.XLOOKUP($A1557,Hospitalisation_table[[#All],[Customer ID]],Hospitalisation_table[[#All],[City tier_updated]],"Not Found",0)</f>
        <v>tier - 2</v>
      </c>
      <c r="Q1557" t="str" cm="1">
        <f t="array" ref="Q1557">_xlfn.XLOOKUP($A1557,Hospitalisation_table[[#All],[Customer ID]],Hospitalisation_table[[#All],[State ID Updated]],"Not Found",0)</f>
        <v>R1012</v>
      </c>
    </row>
    <row r="1558" spans="1:17" x14ac:dyDescent="0.3">
      <c r="A1558" s="13" t="s">
        <v>2074</v>
      </c>
      <c r="B1558" t="str" cm="1">
        <f t="array" ref="B1558">_xlfn.XLOOKUP($A1558,CustomersName[[#All],[Customer ID]],CustomersName[[#All],[First Name]],"Not Found",0)</f>
        <v>Ashlhy N</v>
      </c>
      <c r="C1558" cm="1">
        <f t="array" ref="C1558">_xlfn.XLOOKUP($A1558,MedExam_Table[[#Headers],[#Data],[Customer ID]],MedExam_Table[[#Headers],[#Data],[BMI]],"Not Found",0)</f>
        <v>36.86</v>
      </c>
      <c r="D1558" cm="1">
        <f t="array" ref="D1558">_xlfn.XLOOKUP($A1558,MedExam_Table[[#Headers],[#Data],[Customer ID]],MedExam_Table[[#Headers],[#Data],[HBA1C]],"Not Found",0)</f>
        <v>11.95</v>
      </c>
      <c r="E1558" t="str" cm="1">
        <f t="array" ref="E1558">_xlfn.XLOOKUP($A1558,MedExam_Table[[#Headers],[#Data],[Customer ID]],MedExam_Table[[#Headers],[#Data],[Heart Issues Updated]],"Not Found",0)</f>
        <v>No</v>
      </c>
      <c r="F1558" t="str" cm="1">
        <f t="array" ref="F1558">_xlfn.XLOOKUP($A1558,MedExam_Table[[#Headers],[#Data],[Customer ID]],MedExam_Table[[#Headers],[#Data],[Any Transplants Update]],"Not Found",0)</f>
        <v>No</v>
      </c>
      <c r="G1558" t="str" cm="1">
        <f t="array" ref="G1558">_xlfn.XLOOKUP($A1558,MedExam_Table[[#Headers],[#Data],[Customer ID]],MedExam_Table[[#Headers],[#Data],[Cancer history]],"Not Found",0)</f>
        <v>No</v>
      </c>
      <c r="H1558" cm="1">
        <f t="array" ref="H1558">_xlfn.XLOOKUP($A1558,MedExam_Table[[#Headers],[#Data],[Customer ID]],MedExam_Table[[#Headers],[#Data],[NumberOfMajorSurgeries_updated]],"Not Found",0)</f>
        <v>0</v>
      </c>
      <c r="I1558" t="str" cm="1">
        <f t="array" ref="I1558">_xlfn.XLOOKUP($A1558,MedExam_Table[[#Headers],[#Data],[Customer ID]],MedExam_Table[[#Headers],[#Data],[Smoker Updated]],"Not Found",0)</f>
        <v>No</v>
      </c>
      <c r="J1558" t="str" cm="1">
        <f t="array" ref="J1558">_xlfn.XLOOKUP($A1558,MedExam_Table[[#Headers],[#Data],[Customer ID]],MedExam_Table[[#Headers],[#Data],[Weight Status]],"Not Found",0)</f>
        <v>Obesity</v>
      </c>
      <c r="K1558" t="str" cm="1">
        <f t="array" ref="K1558">_xlfn.XLOOKUP($A1558,MedExam_Table[[#Headers],[#Data],[Customer ID]],MedExam_Table[[#Headers],[#Data],[Diabetes Status]],"Not Found",0)</f>
        <v>Diabetes</v>
      </c>
      <c r="L1558" cm="1">
        <f t="array" ref="L1558">_xlfn.XLOOKUP($A1558,Hospitalisation_table[[#All],[Customer ID]],Hospitalisation_table[[#All],[Customer Age]],"Not Found",0)</f>
        <v>62</v>
      </c>
      <c r="M1558" t="str" cm="1">
        <f t="array" ref="M1558">_xlfn.XLOOKUP($A1558,Hospitalisation_table[[#All],[Customer ID]],Hospitalisation_table[[#All],[Date of Birth]],"Not Found",0)</f>
        <v>13-Dec-1960</v>
      </c>
      <c r="N1558" s="22" cm="1">
        <f t="array" ref="N1558">_xlfn.XLOOKUP($A1558,Hospitalisation_table[[#All],[Customer ID]],Hospitalisation_table[[#All],[charges]],"Not Found",0)</f>
        <v>31620</v>
      </c>
      <c r="O1558" t="str" cm="1">
        <f t="array" ref="O1558">_xlfn.XLOOKUP($A1558,Hospitalisation_table[[#All],[Customer ID]],Hospitalisation_table[[#All],[Hospital tier_Updated]],"Not Found",0)</f>
        <v>tier - 2</v>
      </c>
      <c r="P1558" t="str" cm="1">
        <f t="array" ref="P1558">_xlfn.XLOOKUP($A1558,Hospitalisation_table[[#All],[Customer ID]],Hospitalisation_table[[#All],[City tier_updated]],"Not Found",0)</f>
        <v>tier - 1</v>
      </c>
      <c r="Q1558" t="str" cm="1">
        <f t="array" ref="Q1558">_xlfn.XLOOKUP($A1558,Hospitalisation_table[[#All],[Customer ID]],Hospitalisation_table[[#All],[State ID Updated]],"Not Found",0)</f>
        <v>R1024</v>
      </c>
    </row>
    <row r="1559" spans="1:17" x14ac:dyDescent="0.3">
      <c r="A1559" s="14" t="s">
        <v>2073</v>
      </c>
      <c r="B1559" t="str" cm="1">
        <f t="array" ref="B1559">_xlfn.XLOOKUP($A1559,CustomersName[[#All],[Customer ID]],CustomersName[[#All],[First Name]],"Not Found",0)</f>
        <v>hvan D</v>
      </c>
      <c r="C1559" cm="1">
        <f t="array" ref="C1559">_xlfn.XLOOKUP($A1559,MedExam_Table[[#Headers],[#Data],[Customer ID]],MedExam_Table[[#Headers],[#Data],[BMI]],"Not Found",0)</f>
        <v>24.25</v>
      </c>
      <c r="D1559" cm="1">
        <f t="array" ref="D1559">_xlfn.XLOOKUP($A1559,MedExam_Table[[#Headers],[#Data],[Customer ID]],MedExam_Table[[#Headers],[#Data],[HBA1C]],"Not Found",0)</f>
        <v>8.6999999999999993</v>
      </c>
      <c r="E1559" t="str" cm="1">
        <f t="array" ref="E1559">_xlfn.XLOOKUP($A1559,MedExam_Table[[#Headers],[#Data],[Customer ID]],MedExam_Table[[#Headers],[#Data],[Heart Issues Updated]],"Not Found",0)</f>
        <v>Yes</v>
      </c>
      <c r="F1559" t="str" cm="1">
        <f t="array" ref="F1559">_xlfn.XLOOKUP($A1559,MedExam_Table[[#Headers],[#Data],[Customer ID]],MedExam_Table[[#Headers],[#Data],[Any Transplants Update]],"Not Found",0)</f>
        <v>No</v>
      </c>
      <c r="G1559" t="str" cm="1">
        <f t="array" ref="G1559">_xlfn.XLOOKUP($A1559,MedExam_Table[[#Headers],[#Data],[Customer ID]],MedExam_Table[[#Headers],[#Data],[Cancer history]],"Not Found",0)</f>
        <v>No</v>
      </c>
      <c r="H1559" cm="1">
        <f t="array" ref="H1559">_xlfn.XLOOKUP($A1559,MedExam_Table[[#Headers],[#Data],[Customer ID]],MedExam_Table[[#Headers],[#Data],[NumberOfMajorSurgeries_updated]],"Not Found",0)</f>
        <v>1</v>
      </c>
      <c r="I1559" t="str" cm="1">
        <f t="array" ref="I1559">_xlfn.XLOOKUP($A1559,MedExam_Table[[#Headers],[#Data],[Customer ID]],MedExam_Table[[#Headers],[#Data],[Smoker Updated]],"Not Found",0)</f>
        <v>Yes</v>
      </c>
      <c r="J1559" t="str" cm="1">
        <f t="array" ref="J1559">_xlfn.XLOOKUP($A1559,MedExam_Table[[#Headers],[#Data],[Customer ID]],MedExam_Table[[#Headers],[#Data],[Weight Status]],"Not Found",0)</f>
        <v>NormalWeight</v>
      </c>
      <c r="K1559" t="str" cm="1">
        <f t="array" ref="K1559">_xlfn.XLOOKUP($A1559,MedExam_Table[[#Headers],[#Data],[Customer ID]],MedExam_Table[[#Headers],[#Data],[Diabetes Status]],"Not Found",0)</f>
        <v>Diabetes</v>
      </c>
      <c r="L1559" cm="1">
        <f t="array" ref="L1559">_xlfn.XLOOKUP($A1559,Hospitalisation_table[[#All],[Customer ID]],Hospitalisation_table[[#All],[Customer Age]],"Not Found",0)</f>
        <v>47</v>
      </c>
      <c r="M1559" t="str" cm="1">
        <f t="array" ref="M1559">_xlfn.XLOOKUP($A1559,Hospitalisation_table[[#All],[Customer ID]],Hospitalisation_table[[#All],[Date of Birth]],"Not Found",0)</f>
        <v>29-Oct-1975</v>
      </c>
      <c r="N1559" s="22" cm="1">
        <f t="array" ref="N1559">_xlfn.XLOOKUP($A1559,Hospitalisation_table[[#All],[Customer ID]],Hospitalisation_table[[#All],[charges]],"Not Found",0)</f>
        <v>31591.82</v>
      </c>
      <c r="O1559" t="str" cm="1">
        <f t="array" ref="O1559">_xlfn.XLOOKUP($A1559,Hospitalisation_table[[#All],[Customer ID]],Hospitalisation_table[[#All],[Hospital tier_Updated]],"Not Found",0)</f>
        <v>tier - 2</v>
      </c>
      <c r="P1559" t="str" cm="1">
        <f t="array" ref="P1559">_xlfn.XLOOKUP($A1559,Hospitalisation_table[[#All],[Customer ID]],Hospitalisation_table[[#All],[City tier_updated]],"Not Found",0)</f>
        <v>tier - 1</v>
      </c>
      <c r="Q1559" t="str" cm="1">
        <f t="array" ref="Q1559">_xlfn.XLOOKUP($A1559,Hospitalisation_table[[#All],[Customer ID]],Hospitalisation_table[[#All],[State ID Updated]],"Not Found",0)</f>
        <v>R1011</v>
      </c>
    </row>
    <row r="1560" spans="1:17" x14ac:dyDescent="0.3">
      <c r="A1560" s="13" t="s">
        <v>2370</v>
      </c>
      <c r="B1560" t="str" cm="1">
        <f t="array" ref="B1560">_xlfn.XLOOKUP($A1560,CustomersName[[#All],[Customer ID]],CustomersName[[#All],[First Name]],"Not Found",0)</f>
        <v>Phil</v>
      </c>
      <c r="C1560" cm="1">
        <f t="array" ref="C1560">_xlfn.XLOOKUP($A1560,MedExam_Table[[#Headers],[#Data],[Customer ID]],MedExam_Table[[#Headers],[#Data],[BMI]],"Not Found",0)</f>
        <v>34.484999999999999</v>
      </c>
      <c r="D1560" cm="1">
        <f t="array" ref="D1560">_xlfn.XLOOKUP($A1560,MedExam_Table[[#Headers],[#Data],[Customer ID]],MedExam_Table[[#Headers],[#Data],[HBA1C]],"Not Found",0)</f>
        <v>11.87</v>
      </c>
      <c r="E1560" t="str" cm="1">
        <f t="array" ref="E1560">_xlfn.XLOOKUP($A1560,MedExam_Table[[#Headers],[#Data],[Customer ID]],MedExam_Table[[#Headers],[#Data],[Heart Issues Updated]],"Not Found",0)</f>
        <v>Yes</v>
      </c>
      <c r="F1560" t="str" cm="1">
        <f t="array" ref="F1560">_xlfn.XLOOKUP($A1560,MedExam_Table[[#Headers],[#Data],[Customer ID]],MedExam_Table[[#Headers],[#Data],[Any Transplants Update]],"Not Found",0)</f>
        <v>No</v>
      </c>
      <c r="G1560" t="str" cm="1">
        <f t="array" ref="G1560">_xlfn.XLOOKUP($A1560,MedExam_Table[[#Headers],[#Data],[Customer ID]],MedExam_Table[[#Headers],[#Data],[Cancer history]],"Not Found",0)</f>
        <v>No</v>
      </c>
      <c r="H1560" cm="1">
        <f t="array" ref="H1560">_xlfn.XLOOKUP($A1560,MedExam_Table[[#Headers],[#Data],[Customer ID]],MedExam_Table[[#Headers],[#Data],[NumberOfMajorSurgeries_updated]],"Not Found",0)</f>
        <v>2</v>
      </c>
      <c r="I1560" t="str" cm="1">
        <f t="array" ref="I1560">_xlfn.XLOOKUP($A1560,MedExam_Table[[#Headers],[#Data],[Customer ID]],MedExam_Table[[#Headers],[#Data],[Smoker Updated]],"Not Found",0)</f>
        <v>Yes</v>
      </c>
      <c r="J1560" t="str" cm="1">
        <f t="array" ref="J1560">_xlfn.XLOOKUP($A1560,MedExam_Table[[#Headers],[#Data],[Customer ID]],MedExam_Table[[#Headers],[#Data],[Weight Status]],"Not Found",0)</f>
        <v>Obesity</v>
      </c>
      <c r="K1560" t="str" cm="1">
        <f t="array" ref="K1560">_xlfn.XLOOKUP($A1560,MedExam_Table[[#Headers],[#Data],[Customer ID]],MedExam_Table[[#Headers],[#Data],[Diabetes Status]],"Not Found",0)</f>
        <v>Diabetes</v>
      </c>
      <c r="L1560" cm="1">
        <f t="array" ref="L1560">_xlfn.XLOOKUP($A1560,Hospitalisation_table[[#All],[Customer ID]],Hospitalisation_table[[#All],[Customer Age]],"Not Found",0)</f>
        <v>52</v>
      </c>
      <c r="M1560" t="str" cm="1">
        <f t="array" ref="M1560">_xlfn.XLOOKUP($A1560,Hospitalisation_table[[#All],[Customer ID]],Hospitalisation_table[[#All],[Date of Birth]],"Not Found",0)</f>
        <v>11-Sep-1970</v>
      </c>
      <c r="N1560" s="22" cm="1">
        <f t="array" ref="N1560">_xlfn.XLOOKUP($A1560,Hospitalisation_table[[#All],[Customer ID]],Hospitalisation_table[[#All],[charges]],"Not Found",0)</f>
        <v>60021.4</v>
      </c>
      <c r="O1560" t="str" cm="1">
        <f t="array" ref="O1560">_xlfn.XLOOKUP($A1560,Hospitalisation_table[[#All],[Customer ID]],Hospitalisation_table[[#All],[Hospital tier_Updated]],"Not Found",0)</f>
        <v>tier - 1</v>
      </c>
      <c r="P1560" t="str" cm="1">
        <f t="array" ref="P1560">_xlfn.XLOOKUP($A1560,Hospitalisation_table[[#All],[Customer ID]],Hospitalisation_table[[#All],[City tier_updated]],"Not Found",0)</f>
        <v>tier - 1</v>
      </c>
      <c r="Q1560" t="str" cm="1">
        <f t="array" ref="Q1560">_xlfn.XLOOKUP($A1560,Hospitalisation_table[[#All],[Customer ID]],Hospitalisation_table[[#All],[State ID Updated]],"Not Found",0)</f>
        <v>R1012</v>
      </c>
    </row>
    <row r="1561" spans="1:17" x14ac:dyDescent="0.3">
      <c r="A1561" s="14" t="s">
        <v>2343</v>
      </c>
      <c r="B1561" t="str" cm="1">
        <f t="array" ref="B1561">_xlfn.XLOOKUP($A1561,CustomersName[[#All],[Customer ID]],CustomersName[[#All],[First Name]],"Not Found",0)</f>
        <v>Natalie</v>
      </c>
      <c r="C1561" cm="1">
        <f t="array" ref="C1561">_xlfn.XLOOKUP($A1561,MedExam_Table[[#Headers],[#Data],[Customer ID]],MedExam_Table[[#Headers],[#Data],[BMI]],"Not Found",0)</f>
        <v>37.049999999999997</v>
      </c>
      <c r="D1561" cm="1">
        <f t="array" ref="D1561">_xlfn.XLOOKUP($A1561,MedExam_Table[[#Headers],[#Data],[Customer ID]],MedExam_Table[[#Headers],[#Data],[HBA1C]],"Not Found",0)</f>
        <v>8.44</v>
      </c>
      <c r="E1561" t="str" cm="1">
        <f t="array" ref="E1561">_xlfn.XLOOKUP($A1561,MedExam_Table[[#Headers],[#Data],[Customer ID]],MedExam_Table[[#Headers],[#Data],[Heart Issues Updated]],"Not Found",0)</f>
        <v>No</v>
      </c>
      <c r="F1561" t="str" cm="1">
        <f t="array" ref="F1561">_xlfn.XLOOKUP($A1561,MedExam_Table[[#Headers],[#Data],[Customer ID]],MedExam_Table[[#Headers],[#Data],[Any Transplants Update]],"Not Found",0)</f>
        <v>No</v>
      </c>
      <c r="G1561" t="str" cm="1">
        <f t="array" ref="G1561">_xlfn.XLOOKUP($A1561,MedExam_Table[[#Headers],[#Data],[Customer ID]],MedExam_Table[[#Headers],[#Data],[Cancer history]],"Not Found",0)</f>
        <v>No</v>
      </c>
      <c r="H1561" cm="1">
        <f t="array" ref="H1561">_xlfn.XLOOKUP($A1561,MedExam_Table[[#Headers],[#Data],[Customer ID]],MedExam_Table[[#Headers],[#Data],[NumberOfMajorSurgeries_updated]],"Not Found",0)</f>
        <v>0</v>
      </c>
      <c r="I1561" t="str" cm="1">
        <f t="array" ref="I1561">_xlfn.XLOOKUP($A1561,MedExam_Table[[#Headers],[#Data],[Customer ID]],MedExam_Table[[#Headers],[#Data],[Smoker Updated]],"Not Found",0)</f>
        <v>Yes</v>
      </c>
      <c r="J1561" t="str" cm="1">
        <f t="array" ref="J1561">_xlfn.XLOOKUP($A1561,MedExam_Table[[#Headers],[#Data],[Customer ID]],MedExam_Table[[#Headers],[#Data],[Weight Status]],"Not Found",0)</f>
        <v>Obesity</v>
      </c>
      <c r="K1561" t="str" cm="1">
        <f t="array" ref="K1561">_xlfn.XLOOKUP($A1561,MedExam_Table[[#Headers],[#Data],[Customer ID]],MedExam_Table[[#Headers],[#Data],[Diabetes Status]],"Not Found",0)</f>
        <v>Diabetes</v>
      </c>
      <c r="L1561" cm="1">
        <f t="array" ref="L1561">_xlfn.XLOOKUP($A1561,Hospitalisation_table[[#All],[Customer ID]],Hospitalisation_table[[#All],[Customer Age]],"Not Found",0)</f>
        <v>51</v>
      </c>
      <c r="M1561" t="str" cm="1">
        <f t="array" ref="M1561">_xlfn.XLOOKUP($A1561,Hospitalisation_table[[#All],[Customer ID]],Hospitalisation_table[[#All],[Date of Birth]],"Not Found",0)</f>
        <v>6-Dec-1971</v>
      </c>
      <c r="N1561" s="22" cm="1">
        <f t="array" ref="N1561">_xlfn.XLOOKUP($A1561,Hospitalisation_table[[#All],[Customer ID]],Hospitalisation_table[[#All],[charges]],"Not Found",0)</f>
        <v>46255.11</v>
      </c>
      <c r="O1561" t="str" cm="1">
        <f t="array" ref="O1561">_xlfn.XLOOKUP($A1561,Hospitalisation_table[[#All],[Customer ID]],Hospitalisation_table[[#All],[Hospital tier_Updated]],"Not Found",0)</f>
        <v>tier - 1</v>
      </c>
      <c r="P1561" t="str" cm="1">
        <f t="array" ref="P1561">_xlfn.XLOOKUP($A1561,Hospitalisation_table[[#All],[Customer ID]],Hospitalisation_table[[#All],[City tier_updated]],"Not Found",0)</f>
        <v>tier - 3</v>
      </c>
      <c r="Q1561" t="str" cm="1">
        <f t="array" ref="Q1561">_xlfn.XLOOKUP($A1561,Hospitalisation_table[[#All],[Customer ID]],Hospitalisation_table[[#All],[State ID Updated]],"Not Found",0)</f>
        <v>R1024</v>
      </c>
    </row>
    <row r="1562" spans="1:17" x14ac:dyDescent="0.3">
      <c r="A1562" s="13" t="s">
        <v>2072</v>
      </c>
      <c r="B1562" t="str" cm="1">
        <f t="array" ref="B1562">_xlfn.XLOOKUP($A1562,CustomersName[[#All],[Customer ID]],CustomersName[[#All],[First Name]],"Not Found",0)</f>
        <v>Krisana</v>
      </c>
      <c r="C1562" cm="1">
        <f t="array" ref="C1562">_xlfn.XLOOKUP($A1562,MedExam_Table[[#Headers],[#Data],[Customer ID]],MedExam_Table[[#Headers],[#Data],[BMI]],"Not Found",0)</f>
        <v>23.85</v>
      </c>
      <c r="D1562" cm="1">
        <f t="array" ref="D1562">_xlfn.XLOOKUP($A1562,MedExam_Table[[#Headers],[#Data],[Customer ID]],MedExam_Table[[#Headers],[#Data],[HBA1C]],"Not Found",0)</f>
        <v>7.84</v>
      </c>
      <c r="E1562" t="str" cm="1">
        <f t="array" ref="E1562">_xlfn.XLOOKUP($A1562,MedExam_Table[[#Headers],[#Data],[Customer ID]],MedExam_Table[[#Headers],[#Data],[Heart Issues Updated]],"Not Found",0)</f>
        <v>No</v>
      </c>
      <c r="F1562" t="str" cm="1">
        <f t="array" ref="F1562">_xlfn.XLOOKUP($A1562,MedExam_Table[[#Headers],[#Data],[Customer ID]],MedExam_Table[[#Headers],[#Data],[Any Transplants Update]],"Not Found",0)</f>
        <v>No</v>
      </c>
      <c r="G1562" t="str" cm="1">
        <f t="array" ref="G1562">_xlfn.XLOOKUP($A1562,MedExam_Table[[#Headers],[#Data],[Customer ID]],MedExam_Table[[#Headers],[#Data],[Cancer history]],"Not Found",0)</f>
        <v>No</v>
      </c>
      <c r="H1562" cm="1">
        <f t="array" ref="H1562">_xlfn.XLOOKUP($A1562,MedExam_Table[[#Headers],[#Data],[Customer ID]],MedExam_Table[[#Headers],[#Data],[NumberOfMajorSurgeries_updated]],"Not Found",0)</f>
        <v>0</v>
      </c>
      <c r="I1562" t="str" cm="1">
        <f t="array" ref="I1562">_xlfn.XLOOKUP($A1562,MedExam_Table[[#Headers],[#Data],[Customer ID]],MedExam_Table[[#Headers],[#Data],[Smoker Updated]],"Not Found",0)</f>
        <v>Yes</v>
      </c>
      <c r="J1562" t="str" cm="1">
        <f t="array" ref="J1562">_xlfn.XLOOKUP($A1562,MedExam_Table[[#Headers],[#Data],[Customer ID]],MedExam_Table[[#Headers],[#Data],[Weight Status]],"Not Found",0)</f>
        <v>NormalWeight</v>
      </c>
      <c r="K1562" t="str" cm="1">
        <f t="array" ref="K1562">_xlfn.XLOOKUP($A1562,MedExam_Table[[#Headers],[#Data],[Customer ID]],MedExam_Table[[#Headers],[#Data],[Diabetes Status]],"Not Found",0)</f>
        <v>Diabetes</v>
      </c>
      <c r="L1562" cm="1">
        <f t="array" ref="L1562">_xlfn.XLOOKUP($A1562,Hospitalisation_table[[#All],[Customer ID]],Hospitalisation_table[[#All],[Customer Age]],"Not Found",0)</f>
        <v>48</v>
      </c>
      <c r="M1562" t="str" cm="1">
        <f t="array" ref="M1562">_xlfn.XLOOKUP($A1562,Hospitalisation_table[[#All],[Customer ID]],Hospitalisation_table[[#All],[Date of Birth]],"Not Found",0)</f>
        <v>8-Oct-1974</v>
      </c>
      <c r="N1562" s="22" cm="1">
        <f t="array" ref="N1562">_xlfn.XLOOKUP($A1562,Hospitalisation_table[[#All],[Customer ID]],Hospitalisation_table[[#All],[charges]],"Not Found",0)</f>
        <v>31368.81</v>
      </c>
      <c r="O1562" t="str" cm="1">
        <f t="array" ref="O1562">_xlfn.XLOOKUP($A1562,Hospitalisation_table[[#All],[Customer ID]],Hospitalisation_table[[#All],[Hospital tier_Updated]],"Not Found",0)</f>
        <v>tier - 2</v>
      </c>
      <c r="P1562" t="str" cm="1">
        <f t="array" ref="P1562">_xlfn.XLOOKUP($A1562,Hospitalisation_table[[#All],[Customer ID]],Hospitalisation_table[[#All],[City tier_updated]],"Not Found",0)</f>
        <v>tier - 3</v>
      </c>
      <c r="Q1562" t="str" cm="1">
        <f t="array" ref="Q1562">_xlfn.XLOOKUP($A1562,Hospitalisation_table[[#All],[Customer ID]],Hospitalisation_table[[#All],[State ID Updated]],"Not Found",0)</f>
        <v>R1011</v>
      </c>
    </row>
    <row r="1563" spans="1:17" x14ac:dyDescent="0.3">
      <c r="A1563" s="14" t="s">
        <v>2071</v>
      </c>
      <c r="B1563" t="str" cm="1">
        <f t="array" ref="B1563">_xlfn.XLOOKUP($A1563,CustomersName[[#All],[Customer ID]],CustomersName[[#All],[First Name]],"Not Found",0)</f>
        <v>Kyle</v>
      </c>
      <c r="C1563" cm="1">
        <f t="array" ref="C1563">_xlfn.XLOOKUP($A1563,MedExam_Table[[#Headers],[#Data],[Customer ID]],MedExam_Table[[#Headers],[#Data],[BMI]],"Not Found",0)</f>
        <v>40.020000000000003</v>
      </c>
      <c r="D1563" cm="1">
        <f t="array" ref="D1563">_xlfn.XLOOKUP($A1563,MedExam_Table[[#Headers],[#Data],[Customer ID]],MedExam_Table[[#Headers],[#Data],[HBA1C]],"Not Found",0)</f>
        <v>5.19</v>
      </c>
      <c r="E1563" t="str" cm="1">
        <f t="array" ref="E1563">_xlfn.XLOOKUP($A1563,MedExam_Table[[#Headers],[#Data],[Customer ID]],MedExam_Table[[#Headers],[#Data],[Heart Issues Updated]],"Not Found",0)</f>
        <v>Yes</v>
      </c>
      <c r="F1563" t="str" cm="1">
        <f t="array" ref="F1563">_xlfn.XLOOKUP($A1563,MedExam_Table[[#Headers],[#Data],[Customer ID]],MedExam_Table[[#Headers],[#Data],[Any Transplants Update]],"Not Found",0)</f>
        <v>No</v>
      </c>
      <c r="G1563" t="str" cm="1">
        <f t="array" ref="G1563">_xlfn.XLOOKUP($A1563,MedExam_Table[[#Headers],[#Data],[Customer ID]],MedExam_Table[[#Headers],[#Data],[Cancer history]],"Not Found",0)</f>
        <v>No</v>
      </c>
      <c r="H1563" cm="1">
        <f t="array" ref="H1563">_xlfn.XLOOKUP($A1563,MedExam_Table[[#Headers],[#Data],[Customer ID]],MedExam_Table[[#Headers],[#Data],[NumberOfMajorSurgeries_updated]],"Not Found",0)</f>
        <v>1</v>
      </c>
      <c r="I1563" t="str" cm="1">
        <f t="array" ref="I1563">_xlfn.XLOOKUP($A1563,MedExam_Table[[#Headers],[#Data],[Customer ID]],MedExam_Table[[#Headers],[#Data],[Smoker Updated]],"Not Found",0)</f>
        <v>Yes</v>
      </c>
      <c r="J1563" t="str" cm="1">
        <f t="array" ref="J1563">_xlfn.XLOOKUP($A1563,MedExam_Table[[#Headers],[#Data],[Customer ID]],MedExam_Table[[#Headers],[#Data],[Weight Status]],"Not Found",0)</f>
        <v>Obesity</v>
      </c>
      <c r="K1563" t="str" cm="1">
        <f t="array" ref="K1563">_xlfn.XLOOKUP($A1563,MedExam_Table[[#Headers],[#Data],[Customer ID]],MedExam_Table[[#Headers],[#Data],[Diabetes Status]],"Not Found",0)</f>
        <v>Normal</v>
      </c>
      <c r="L1563" cm="1">
        <f t="array" ref="L1563">_xlfn.XLOOKUP($A1563,Hospitalisation_table[[#All],[Customer ID]],Hospitalisation_table[[#All],[Customer Age]],"Not Found",0)</f>
        <v>27</v>
      </c>
      <c r="M1563" t="str" cm="1">
        <f t="array" ref="M1563">_xlfn.XLOOKUP($A1563,Hospitalisation_table[[#All],[Customer ID]],Hospitalisation_table[[#All],[Date of Birth]],"Not Found",0)</f>
        <v>27-Sep-1995</v>
      </c>
      <c r="N1563" s="22" cm="1">
        <f t="array" ref="N1563">_xlfn.XLOOKUP($A1563,Hospitalisation_table[[#All],[Customer ID]],Hospitalisation_table[[#All],[charges]],"Not Found",0)</f>
        <v>31328.27</v>
      </c>
      <c r="O1563" t="str" cm="1">
        <f t="array" ref="O1563">_xlfn.XLOOKUP($A1563,Hospitalisation_table[[#All],[Customer ID]],Hospitalisation_table[[#All],[Hospital tier_Updated]],"Not Found",0)</f>
        <v>tier - 2</v>
      </c>
      <c r="P1563" t="str" cm="1">
        <f t="array" ref="P1563">_xlfn.XLOOKUP($A1563,Hospitalisation_table[[#All],[Customer ID]],Hospitalisation_table[[#All],[City tier_updated]],"Not Found",0)</f>
        <v>tier - 2</v>
      </c>
      <c r="Q1563" t="str" cm="1">
        <f t="array" ref="Q1563">_xlfn.XLOOKUP($A1563,Hospitalisation_table[[#All],[Customer ID]],Hospitalisation_table[[#All],[State ID Updated]],"Not Found",0)</f>
        <v>R1011</v>
      </c>
    </row>
    <row r="1564" spans="1:17" x14ac:dyDescent="0.3">
      <c r="A1564" s="13" t="s">
        <v>2070</v>
      </c>
      <c r="B1564" t="str" cm="1">
        <f t="array" ref="B1564">_xlfn.XLOOKUP($A1564,CustomersName[[#All],[Customer ID]],CustomersName[[#All],[First Name]],"Not Found",0)</f>
        <v>Kate</v>
      </c>
      <c r="C1564" cm="1">
        <f t="array" ref="C1564">_xlfn.XLOOKUP($A1564,MedExam_Table[[#Headers],[#Data],[Customer ID]],MedExam_Table[[#Headers],[#Data],[BMI]],"Not Found",0)</f>
        <v>19.170000000000002</v>
      </c>
      <c r="D1564" cm="1">
        <f t="array" ref="D1564">_xlfn.XLOOKUP($A1564,MedExam_Table[[#Headers],[#Data],[Customer ID]],MedExam_Table[[#Headers],[#Data],[HBA1C]],"Not Found",0)</f>
        <v>8.41</v>
      </c>
      <c r="E1564" t="str" cm="1">
        <f t="array" ref="E1564">_xlfn.XLOOKUP($A1564,MedExam_Table[[#Headers],[#Data],[Customer ID]],MedExam_Table[[#Headers],[#Data],[Heart Issues Updated]],"Not Found",0)</f>
        <v>No</v>
      </c>
      <c r="F1564" t="str" cm="1">
        <f t="array" ref="F1564">_xlfn.XLOOKUP($A1564,MedExam_Table[[#Headers],[#Data],[Customer ID]],MedExam_Table[[#Headers],[#Data],[Any Transplants Update]],"Not Found",0)</f>
        <v>No</v>
      </c>
      <c r="G1564" t="str" cm="1">
        <f t="array" ref="G1564">_xlfn.XLOOKUP($A1564,MedExam_Table[[#Headers],[#Data],[Customer ID]],MedExam_Table[[#Headers],[#Data],[Cancer history]],"Not Found",0)</f>
        <v>No</v>
      </c>
      <c r="H1564" cm="1">
        <f t="array" ref="H1564">_xlfn.XLOOKUP($A1564,MedExam_Table[[#Headers],[#Data],[Customer ID]],MedExam_Table[[#Headers],[#Data],[NumberOfMajorSurgeries_updated]],"Not Found",0)</f>
        <v>0</v>
      </c>
      <c r="I1564" t="str" cm="1">
        <f t="array" ref="I1564">_xlfn.XLOOKUP($A1564,MedExam_Table[[#Headers],[#Data],[Customer ID]],MedExam_Table[[#Headers],[#Data],[Smoker Updated]],"Not Found",0)</f>
        <v>Yes</v>
      </c>
      <c r="J1564" t="str" cm="1">
        <f t="array" ref="J1564">_xlfn.XLOOKUP($A1564,MedExam_Table[[#Headers],[#Data],[Customer ID]],MedExam_Table[[#Headers],[#Data],[Weight Status]],"Not Found",0)</f>
        <v>NormalWeight</v>
      </c>
      <c r="K1564" t="str" cm="1">
        <f t="array" ref="K1564">_xlfn.XLOOKUP($A1564,MedExam_Table[[#Headers],[#Data],[Customer ID]],MedExam_Table[[#Headers],[#Data],[Diabetes Status]],"Not Found",0)</f>
        <v>Diabetes</v>
      </c>
      <c r="L1564" cm="1">
        <f t="array" ref="L1564">_xlfn.XLOOKUP($A1564,Hospitalisation_table[[#All],[Customer ID]],Hospitalisation_table[[#All],[Customer Age]],"Not Found",0)</f>
        <v>54</v>
      </c>
      <c r="M1564" t="str" cm="1">
        <f t="array" ref="M1564">_xlfn.XLOOKUP($A1564,Hospitalisation_table[[#All],[Customer ID]],Hospitalisation_table[[#All],[Date of Birth]],"Not Found",0)</f>
        <v>9-Jul-1968</v>
      </c>
      <c r="N1564" s="22" cm="1">
        <f t="array" ref="N1564">_xlfn.XLOOKUP($A1564,Hospitalisation_table[[#All],[Customer ID]],Hospitalisation_table[[#All],[charges]],"Not Found",0)</f>
        <v>31322.53</v>
      </c>
      <c r="O1564" t="str" cm="1">
        <f t="array" ref="O1564">_xlfn.XLOOKUP($A1564,Hospitalisation_table[[#All],[Customer ID]],Hospitalisation_table[[#All],[Hospital tier_Updated]],"Not Found",0)</f>
        <v>tier - 2</v>
      </c>
      <c r="P1564" t="str" cm="1">
        <f t="array" ref="P1564">_xlfn.XLOOKUP($A1564,Hospitalisation_table[[#All],[Customer ID]],Hospitalisation_table[[#All],[City tier_updated]],"Not Found",0)</f>
        <v>tier - 1</v>
      </c>
      <c r="Q1564" t="str" cm="1">
        <f t="array" ref="Q1564">_xlfn.XLOOKUP($A1564,Hospitalisation_table[[#All],[Customer ID]],Hospitalisation_table[[#All],[State ID Updated]],"Not Found",0)</f>
        <v>R1011</v>
      </c>
    </row>
    <row r="1565" spans="1:17" x14ac:dyDescent="0.3">
      <c r="A1565" s="14" t="s">
        <v>2069</v>
      </c>
      <c r="B1565" t="str" cm="1">
        <f t="array" ref="B1565">_xlfn.XLOOKUP($A1565,CustomersName[[#All],[Customer ID]],CustomersName[[#All],[First Name]],"Not Found",0)</f>
        <v>Mahtin A.</v>
      </c>
      <c r="C1565" cm="1">
        <f t="array" ref="C1565">_xlfn.XLOOKUP($A1565,MedExam_Table[[#Headers],[#Data],[Customer ID]],MedExam_Table[[#Headers],[#Data],[BMI]],"Not Found",0)</f>
        <v>43.53</v>
      </c>
      <c r="D1565" cm="1">
        <f t="array" ref="D1565">_xlfn.XLOOKUP($A1565,MedExam_Table[[#Headers],[#Data],[Customer ID]],MedExam_Table[[#Headers],[#Data],[HBA1C]],"Not Found",0)</f>
        <v>5.86</v>
      </c>
      <c r="E1565" t="str" cm="1">
        <f t="array" ref="E1565">_xlfn.XLOOKUP($A1565,MedExam_Table[[#Headers],[#Data],[Customer ID]],MedExam_Table[[#Headers],[#Data],[Heart Issues Updated]],"Not Found",0)</f>
        <v>Yes</v>
      </c>
      <c r="F1565" t="str" cm="1">
        <f t="array" ref="F1565">_xlfn.XLOOKUP($A1565,MedExam_Table[[#Headers],[#Data],[Customer ID]],MedExam_Table[[#Headers],[#Data],[Any Transplants Update]],"Not Found",0)</f>
        <v>Yes</v>
      </c>
      <c r="G1565" t="str" cm="1">
        <f t="array" ref="G1565">_xlfn.XLOOKUP($A1565,MedExam_Table[[#Headers],[#Data],[Customer ID]],MedExam_Table[[#Headers],[#Data],[Cancer history]],"Not Found",0)</f>
        <v>No</v>
      </c>
      <c r="H1565" cm="1">
        <f t="array" ref="H1565">_xlfn.XLOOKUP($A1565,MedExam_Table[[#Headers],[#Data],[Customer ID]],MedExam_Table[[#Headers],[#Data],[NumberOfMajorSurgeries_updated]],"Not Found",0)</f>
        <v>2</v>
      </c>
      <c r="I1565" t="str" cm="1">
        <f t="array" ref="I1565">_xlfn.XLOOKUP($A1565,MedExam_Table[[#Headers],[#Data],[Customer ID]],MedExam_Table[[#Headers],[#Data],[Smoker Updated]],"Not Found",0)</f>
        <v>Yes</v>
      </c>
      <c r="J1565" t="str" cm="1">
        <f t="array" ref="J1565">_xlfn.XLOOKUP($A1565,MedExam_Table[[#Headers],[#Data],[Customer ID]],MedExam_Table[[#Headers],[#Data],[Weight Status]],"Not Found",0)</f>
        <v>Obesity</v>
      </c>
      <c r="K1565" t="str" cm="1">
        <f t="array" ref="K1565">_xlfn.XLOOKUP($A1565,MedExam_Table[[#Headers],[#Data],[Customer ID]],MedExam_Table[[#Headers],[#Data],[Diabetes Status]],"Not Found",0)</f>
        <v>Prediabetes</v>
      </c>
      <c r="L1565" cm="1">
        <f t="array" ref="L1565">_xlfn.XLOOKUP($A1565,Hospitalisation_table[[#All],[Customer ID]],Hospitalisation_table[[#All],[Customer Age]],"Not Found",0)</f>
        <v>22</v>
      </c>
      <c r="M1565" t="str" cm="1">
        <f t="array" ref="M1565">_xlfn.XLOOKUP($A1565,Hospitalisation_table[[#All],[Customer ID]],Hospitalisation_table[[#All],[Date of Birth]],"Not Found",0)</f>
        <v>22-Jul-2000</v>
      </c>
      <c r="N1565" s="22" cm="1">
        <f t="array" ref="N1565">_xlfn.XLOOKUP($A1565,Hospitalisation_table[[#All],[Customer ID]],Hospitalisation_table[[#All],[charges]],"Not Found",0)</f>
        <v>31234.560000000001</v>
      </c>
      <c r="O1565" t="str" cm="1">
        <f t="array" ref="O1565">_xlfn.XLOOKUP($A1565,Hospitalisation_table[[#All],[Customer ID]],Hospitalisation_table[[#All],[Hospital tier_Updated]],"Not Found",0)</f>
        <v>tier - 1</v>
      </c>
      <c r="P1565" t="str" cm="1">
        <f t="array" ref="P1565">_xlfn.XLOOKUP($A1565,Hospitalisation_table[[#All],[Customer ID]],Hospitalisation_table[[#All],[City tier_updated]],"Not Found",0)</f>
        <v>tier - 1</v>
      </c>
      <c r="Q1565" t="str" cm="1">
        <f t="array" ref="Q1565">_xlfn.XLOOKUP($A1565,Hospitalisation_table[[#All],[Customer ID]],Hospitalisation_table[[#All],[State ID Updated]],"Not Found",0)</f>
        <v>R1011</v>
      </c>
    </row>
    <row r="1566" spans="1:17" x14ac:dyDescent="0.3">
      <c r="A1566" s="13" t="s">
        <v>2068</v>
      </c>
      <c r="B1566" t="str" cm="1">
        <f t="array" ref="B1566">_xlfn.XLOOKUP($A1566,CustomersName[[#All],[Customer ID]],CustomersName[[#All],[First Name]],"Not Found",0)</f>
        <v>Stacey</v>
      </c>
      <c r="C1566" cm="1">
        <f t="array" ref="C1566">_xlfn.XLOOKUP($A1566,MedExam_Table[[#Headers],[#Data],[Customer ID]],MedExam_Table[[#Headers],[#Data],[BMI]],"Not Found",0)</f>
        <v>46.06</v>
      </c>
      <c r="D1566" cm="1">
        <f t="array" ref="D1566">_xlfn.XLOOKUP($A1566,MedExam_Table[[#Headers],[#Data],[Customer ID]],MedExam_Table[[#Headers],[#Data],[HBA1C]],"Not Found",0)</f>
        <v>4.18</v>
      </c>
      <c r="E1566" t="str" cm="1">
        <f t="array" ref="E1566">_xlfn.XLOOKUP($A1566,MedExam_Table[[#Headers],[#Data],[Customer ID]],MedExam_Table[[#Headers],[#Data],[Heart Issues Updated]],"Not Found",0)</f>
        <v>No</v>
      </c>
      <c r="F1566" t="str" cm="1">
        <f t="array" ref="F1566">_xlfn.XLOOKUP($A1566,MedExam_Table[[#Headers],[#Data],[Customer ID]],MedExam_Table[[#Headers],[#Data],[Any Transplants Update]],"Not Found",0)</f>
        <v>Yes</v>
      </c>
      <c r="G1566" t="str" cm="1">
        <f t="array" ref="G1566">_xlfn.XLOOKUP($A1566,MedExam_Table[[#Headers],[#Data],[Customer ID]],MedExam_Table[[#Headers],[#Data],[Cancer history]],"Not Found",0)</f>
        <v>No</v>
      </c>
      <c r="H1566" cm="1">
        <f t="array" ref="H1566">_xlfn.XLOOKUP($A1566,MedExam_Table[[#Headers],[#Data],[Customer ID]],MedExam_Table[[#Headers],[#Data],[NumberOfMajorSurgeries_updated]],"Not Found",0)</f>
        <v>1</v>
      </c>
      <c r="I1566" t="str" cm="1">
        <f t="array" ref="I1566">_xlfn.XLOOKUP($A1566,MedExam_Table[[#Headers],[#Data],[Customer ID]],MedExam_Table[[#Headers],[#Data],[Smoker Updated]],"Not Found",0)</f>
        <v>Yes</v>
      </c>
      <c r="J1566" t="str" cm="1">
        <f t="array" ref="J1566">_xlfn.XLOOKUP($A1566,MedExam_Table[[#Headers],[#Data],[Customer ID]],MedExam_Table[[#Headers],[#Data],[Weight Status]],"Not Found",0)</f>
        <v>Obesity</v>
      </c>
      <c r="K1566" t="str" cm="1">
        <f t="array" ref="K1566">_xlfn.XLOOKUP($A1566,MedExam_Table[[#Headers],[#Data],[Customer ID]],MedExam_Table[[#Headers],[#Data],[Diabetes Status]],"Not Found",0)</f>
        <v>Normal</v>
      </c>
      <c r="L1566" cm="1">
        <f t="array" ref="L1566">_xlfn.XLOOKUP($A1566,Hospitalisation_table[[#All],[Customer ID]],Hospitalisation_table[[#All],[Customer Age]],"Not Found",0)</f>
        <v>18</v>
      </c>
      <c r="M1566" t="str" cm="1">
        <f t="array" ref="M1566">_xlfn.XLOOKUP($A1566,Hospitalisation_table[[#All],[Customer ID]],Hospitalisation_table[[#All],[Date of Birth]],"Not Found",0)</f>
        <v>9-Nov-2004</v>
      </c>
      <c r="N1566" s="22" cm="1">
        <f t="array" ref="N1566">_xlfn.XLOOKUP($A1566,Hospitalisation_table[[#All],[Customer ID]],Hospitalisation_table[[#All],[charges]],"Not Found",0)</f>
        <v>31196.61</v>
      </c>
      <c r="O1566" t="str" cm="1">
        <f t="array" ref="O1566">_xlfn.XLOOKUP($A1566,Hospitalisation_table[[#All],[Customer ID]],Hospitalisation_table[[#All],[Hospital tier_Updated]],"Not Found",0)</f>
        <v>tier - 2</v>
      </c>
      <c r="P1566" t="str" cm="1">
        <f t="array" ref="P1566">_xlfn.XLOOKUP($A1566,Hospitalisation_table[[#All],[Customer ID]],Hospitalisation_table[[#All],[City tier_updated]],"Not Found",0)</f>
        <v>tier - 1</v>
      </c>
      <c r="Q1566" t="str" cm="1">
        <f t="array" ref="Q1566">_xlfn.XLOOKUP($A1566,Hospitalisation_table[[#All],[Customer ID]],Hospitalisation_table[[#All],[State ID Updated]],"Not Found",0)</f>
        <v>R1011</v>
      </c>
    </row>
    <row r="1567" spans="1:17" x14ac:dyDescent="0.3">
      <c r="A1567" s="14" t="s">
        <v>2067</v>
      </c>
      <c r="B1567" t="str" cm="1">
        <f t="array" ref="B1567">_xlfn.XLOOKUP($A1567,CustomersName[[#All],[Customer ID]],CustomersName[[#All],[First Name]],"Not Found",0)</f>
        <v>Christine</v>
      </c>
      <c r="C1567" cm="1">
        <f t="array" ref="C1567">_xlfn.XLOOKUP($A1567,MedExam_Table[[#Headers],[#Data],[Customer ID]],MedExam_Table[[#Headers],[#Data],[BMI]],"Not Found",0)</f>
        <v>29.92</v>
      </c>
      <c r="D1567" cm="1">
        <f t="array" ref="D1567">_xlfn.XLOOKUP($A1567,MedExam_Table[[#Headers],[#Data],[Customer ID]],MedExam_Table[[#Headers],[#Data],[HBA1C]],"Not Found",0)</f>
        <v>11.99</v>
      </c>
      <c r="E1567" t="str" cm="1">
        <f t="array" ref="E1567">_xlfn.XLOOKUP($A1567,MedExam_Table[[#Headers],[#Data],[Customer ID]],MedExam_Table[[#Headers],[#Data],[Heart Issues Updated]],"Not Found",0)</f>
        <v>Yes</v>
      </c>
      <c r="F1567" t="str" cm="1">
        <f t="array" ref="F1567">_xlfn.XLOOKUP($A1567,MedExam_Table[[#Headers],[#Data],[Customer ID]],MedExam_Table[[#Headers],[#Data],[Any Transplants Update]],"Not Found",0)</f>
        <v>No</v>
      </c>
      <c r="G1567" t="str" cm="1">
        <f t="array" ref="G1567">_xlfn.XLOOKUP($A1567,MedExam_Table[[#Headers],[#Data],[Customer ID]],MedExam_Table[[#Headers],[#Data],[Cancer history]],"Not Found",0)</f>
        <v>No</v>
      </c>
      <c r="H1567" cm="1">
        <f t="array" ref="H1567">_xlfn.XLOOKUP($A1567,MedExam_Table[[#Headers],[#Data],[Customer ID]],MedExam_Table[[#Headers],[#Data],[NumberOfMajorSurgeries_updated]],"Not Found",0)</f>
        <v>2</v>
      </c>
      <c r="I1567" t="str" cm="1">
        <f t="array" ref="I1567">_xlfn.XLOOKUP($A1567,MedExam_Table[[#Headers],[#Data],[Customer ID]],MedExam_Table[[#Headers],[#Data],[Smoker Updated]],"Not Found",0)</f>
        <v>Yes</v>
      </c>
      <c r="J1567" t="str" cm="1">
        <f t="array" ref="J1567">_xlfn.XLOOKUP($A1567,MedExam_Table[[#Headers],[#Data],[Customer ID]],MedExam_Table[[#Headers],[#Data],[Weight Status]],"Not Found",0)</f>
        <v>OverWeight</v>
      </c>
      <c r="K1567" t="str" cm="1">
        <f t="array" ref="K1567">_xlfn.XLOOKUP($A1567,MedExam_Table[[#Headers],[#Data],[Customer ID]],MedExam_Table[[#Headers],[#Data],[Diabetes Status]],"Not Found",0)</f>
        <v>Diabetes</v>
      </c>
      <c r="L1567" cm="1">
        <f t="array" ref="L1567">_xlfn.XLOOKUP($A1567,Hospitalisation_table[[#All],[Customer ID]],Hospitalisation_table[[#All],[Customer Age]],"Not Found",0)</f>
        <v>61</v>
      </c>
      <c r="M1567" t="str" cm="1">
        <f t="array" ref="M1567">_xlfn.XLOOKUP($A1567,Hospitalisation_table[[#All],[Customer ID]],Hospitalisation_table[[#All],[Date of Birth]],"Not Found",0)</f>
        <v>9-Sep-1961</v>
      </c>
      <c r="N1567" s="22" cm="1">
        <f t="array" ref="N1567">_xlfn.XLOOKUP($A1567,Hospitalisation_table[[#All],[Customer ID]],Hospitalisation_table[[#All],[charges]],"Not Found",0)</f>
        <v>30942.19</v>
      </c>
      <c r="O1567" t="str" cm="1">
        <f t="array" ref="O1567">_xlfn.XLOOKUP($A1567,Hospitalisation_table[[#All],[Customer ID]],Hospitalisation_table[[#All],[Hospital tier_Updated]],"Not Found",0)</f>
        <v>tier - 2</v>
      </c>
      <c r="P1567" t="str" cm="1">
        <f t="array" ref="P1567">_xlfn.XLOOKUP($A1567,Hospitalisation_table[[#All],[Customer ID]],Hospitalisation_table[[#All],[City tier_updated]],"Not Found",0)</f>
        <v>tier - 2</v>
      </c>
      <c r="Q1567" t="str" cm="1">
        <f t="array" ref="Q1567">_xlfn.XLOOKUP($A1567,Hospitalisation_table[[#All],[Customer ID]],Hospitalisation_table[[#All],[State ID Updated]],"Not Found",0)</f>
        <v>R1013</v>
      </c>
    </row>
    <row r="1568" spans="1:17" x14ac:dyDescent="0.3">
      <c r="A1568" s="13" t="s">
        <v>2066</v>
      </c>
      <c r="B1568" t="str" cm="1">
        <f t="array" ref="B1568">_xlfn.XLOOKUP($A1568,CustomersName[[#All],[Customer ID]],CustomersName[[#All],[First Name]],"Not Found",0)</f>
        <v>SahSarah C.</v>
      </c>
      <c r="C1568" cm="1">
        <f t="array" ref="C1568">_xlfn.XLOOKUP($A1568,MedExam_Table[[#Headers],[#Data],[Customer ID]],MedExam_Table[[#Headers],[#Data],[BMI]],"Not Found",0)</f>
        <v>28.46</v>
      </c>
      <c r="D1568" cm="1">
        <f t="array" ref="D1568">_xlfn.XLOOKUP($A1568,MedExam_Table[[#Headers],[#Data],[Customer ID]],MedExam_Table[[#Headers],[#Data],[HBA1C]],"Not Found",0)</f>
        <v>4.8499999999999996</v>
      </c>
      <c r="E1568" t="str" cm="1">
        <f t="array" ref="E1568">_xlfn.XLOOKUP($A1568,MedExam_Table[[#Headers],[#Data],[Customer ID]],MedExam_Table[[#Headers],[#Data],[Heart Issues Updated]],"Not Found",0)</f>
        <v>Yes</v>
      </c>
      <c r="F1568" t="str" cm="1">
        <f t="array" ref="F1568">_xlfn.XLOOKUP($A1568,MedExam_Table[[#Headers],[#Data],[Customer ID]],MedExam_Table[[#Headers],[#Data],[Any Transplants Update]],"Not Found",0)</f>
        <v>No</v>
      </c>
      <c r="G1568" t="str" cm="1">
        <f t="array" ref="G1568">_xlfn.XLOOKUP($A1568,MedExam_Table[[#Headers],[#Data],[Customer ID]],MedExam_Table[[#Headers],[#Data],[Cancer history]],"Not Found",0)</f>
        <v>No</v>
      </c>
      <c r="H1568" cm="1">
        <f t="array" ref="H1568">_xlfn.XLOOKUP($A1568,MedExam_Table[[#Headers],[#Data],[Customer ID]],MedExam_Table[[#Headers],[#Data],[NumberOfMajorSurgeries_updated]],"Not Found",0)</f>
        <v>1</v>
      </c>
      <c r="I1568" t="str" cm="1">
        <f t="array" ref="I1568">_xlfn.XLOOKUP($A1568,MedExam_Table[[#Headers],[#Data],[Customer ID]],MedExam_Table[[#Headers],[#Data],[Smoker Updated]],"Not Found",0)</f>
        <v>Yes</v>
      </c>
      <c r="J1568" t="str" cm="1">
        <f t="array" ref="J1568">_xlfn.XLOOKUP($A1568,MedExam_Table[[#Headers],[#Data],[Customer ID]],MedExam_Table[[#Headers],[#Data],[Weight Status]],"Not Found",0)</f>
        <v>OverWeight</v>
      </c>
      <c r="K1568" t="str" cm="1">
        <f t="array" ref="K1568">_xlfn.XLOOKUP($A1568,MedExam_Table[[#Headers],[#Data],[Customer ID]],MedExam_Table[[#Headers],[#Data],[Diabetes Status]],"Not Found",0)</f>
        <v>Normal</v>
      </c>
      <c r="L1568" cm="1">
        <f t="array" ref="L1568">_xlfn.XLOOKUP($A1568,Hospitalisation_table[[#All],[Customer ID]],Hospitalisation_table[[#All],[Customer Age]],"Not Found",0)</f>
        <v>34</v>
      </c>
      <c r="M1568" t="str" cm="1">
        <f t="array" ref="M1568">_xlfn.XLOOKUP($A1568,Hospitalisation_table[[#All],[Customer ID]],Hospitalisation_table[[#All],[Date of Birth]],"Not Found",0)</f>
        <v>5-Sep-1988</v>
      </c>
      <c r="N1568" s="22" cm="1">
        <f t="array" ref="N1568">_xlfn.XLOOKUP($A1568,Hospitalisation_table[[#All],[Customer ID]],Hospitalisation_table[[#All],[charges]],"Not Found",0)</f>
        <v>30763.01</v>
      </c>
      <c r="O1568" t="str" cm="1">
        <f t="array" ref="O1568">_xlfn.XLOOKUP($A1568,Hospitalisation_table[[#All],[Customer ID]],Hospitalisation_table[[#All],[Hospital tier_Updated]],"Not Found",0)</f>
        <v>tier - 2</v>
      </c>
      <c r="P1568" t="str" cm="1">
        <f t="array" ref="P1568">_xlfn.XLOOKUP($A1568,Hospitalisation_table[[#All],[Customer ID]],Hospitalisation_table[[#All],[City tier_updated]],"Not Found",0)</f>
        <v>tier - 1</v>
      </c>
      <c r="Q1568" t="str" cm="1">
        <f t="array" ref="Q1568">_xlfn.XLOOKUP($A1568,Hospitalisation_table[[#All],[Customer ID]],Hospitalisation_table[[#All],[State ID Updated]],"Not Found",0)</f>
        <v>R1011</v>
      </c>
    </row>
    <row r="1569" spans="1:17" x14ac:dyDescent="0.3">
      <c r="A1569" s="14" t="s">
        <v>2065</v>
      </c>
      <c r="B1569" t="str" cm="1">
        <f t="array" ref="B1569">_xlfn.XLOOKUP($A1569,CustomersName[[#All],[Customer ID]],CustomersName[[#All],[First Name]],"Not Found",0)</f>
        <v>Megan</v>
      </c>
      <c r="C1569" cm="1">
        <f t="array" ref="C1569">_xlfn.XLOOKUP($A1569,MedExam_Table[[#Headers],[#Data],[Customer ID]],MedExam_Table[[#Headers],[#Data],[BMI]],"Not Found",0)</f>
        <v>24.56</v>
      </c>
      <c r="D1569" cm="1">
        <f t="array" ref="D1569">_xlfn.XLOOKUP($A1569,MedExam_Table[[#Headers],[#Data],[Customer ID]],MedExam_Table[[#Headers],[#Data],[HBA1C]],"Not Found",0)</f>
        <v>6.18</v>
      </c>
      <c r="E1569" t="str" cm="1">
        <f t="array" ref="E1569">_xlfn.XLOOKUP($A1569,MedExam_Table[[#Headers],[#Data],[Customer ID]],MedExam_Table[[#Headers],[#Data],[Heart Issues Updated]],"Not Found",0)</f>
        <v>Yes</v>
      </c>
      <c r="F1569" t="str" cm="1">
        <f t="array" ref="F1569">_xlfn.XLOOKUP($A1569,MedExam_Table[[#Headers],[#Data],[Customer ID]],MedExam_Table[[#Headers],[#Data],[Any Transplants Update]],"Not Found",0)</f>
        <v>No</v>
      </c>
      <c r="G1569" t="str" cm="1">
        <f t="array" ref="G1569">_xlfn.XLOOKUP($A1569,MedExam_Table[[#Headers],[#Data],[Customer ID]],MedExam_Table[[#Headers],[#Data],[Cancer history]],"Not Found",0)</f>
        <v>Yes</v>
      </c>
      <c r="H1569" cm="1">
        <f t="array" ref="H1569">_xlfn.XLOOKUP($A1569,MedExam_Table[[#Headers],[#Data],[Customer ID]],MedExam_Table[[#Headers],[#Data],[NumberOfMajorSurgeries_updated]],"Not Found",0)</f>
        <v>1</v>
      </c>
      <c r="I1569" t="str" cm="1">
        <f t="array" ref="I1569">_xlfn.XLOOKUP($A1569,MedExam_Table[[#Headers],[#Data],[Customer ID]],MedExam_Table[[#Headers],[#Data],[Smoker Updated]],"Not Found",0)</f>
        <v>Yes</v>
      </c>
      <c r="J1569" t="str" cm="1">
        <f t="array" ref="J1569">_xlfn.XLOOKUP($A1569,MedExam_Table[[#Headers],[#Data],[Customer ID]],MedExam_Table[[#Headers],[#Data],[Weight Status]],"Not Found",0)</f>
        <v>NormalWeight</v>
      </c>
      <c r="K1569" t="str" cm="1">
        <f t="array" ref="K1569">_xlfn.XLOOKUP($A1569,MedExam_Table[[#Headers],[#Data],[Customer ID]],MedExam_Table[[#Headers],[#Data],[Diabetes Status]],"Not Found",0)</f>
        <v>Prediabetes</v>
      </c>
      <c r="L1569" cm="1">
        <f t="array" ref="L1569">_xlfn.XLOOKUP($A1569,Hospitalisation_table[[#All],[Customer ID]],Hospitalisation_table[[#All],[Customer Age]],"Not Found",0)</f>
        <v>39</v>
      </c>
      <c r="M1569" t="str" cm="1">
        <f t="array" ref="M1569">_xlfn.XLOOKUP($A1569,Hospitalisation_table[[#All],[Customer ID]],Hospitalisation_table[[#All],[Date of Birth]],"Not Found",0)</f>
        <v>21-Dec-1983</v>
      </c>
      <c r="N1569" s="22" cm="1">
        <f t="array" ref="N1569">_xlfn.XLOOKUP($A1569,Hospitalisation_table[[#All],[Customer ID]],Hospitalisation_table[[#All],[charges]],"Not Found",0)</f>
        <v>30724.44</v>
      </c>
      <c r="O1569" t="str" cm="1">
        <f t="array" ref="O1569">_xlfn.XLOOKUP($A1569,Hospitalisation_table[[#All],[Customer ID]],Hospitalisation_table[[#All],[Hospital tier_Updated]],"Not Found",0)</f>
        <v>tier - 2</v>
      </c>
      <c r="P1569" t="str" cm="1">
        <f t="array" ref="P1569">_xlfn.XLOOKUP($A1569,Hospitalisation_table[[#All],[Customer ID]],Hospitalisation_table[[#All],[City tier_updated]],"Not Found",0)</f>
        <v>tier - 3</v>
      </c>
      <c r="Q1569" t="str" cm="1">
        <f t="array" ref="Q1569">_xlfn.XLOOKUP($A1569,Hospitalisation_table[[#All],[Customer ID]],Hospitalisation_table[[#All],[State ID Updated]],"Not Found",0)</f>
        <v>R1011</v>
      </c>
    </row>
    <row r="1570" spans="1:17" x14ac:dyDescent="0.3">
      <c r="A1570" s="13" t="s">
        <v>2064</v>
      </c>
      <c r="B1570" t="str" cm="1">
        <f t="array" ref="B1570">_xlfn.XLOOKUP($A1570,CustomersName[[#All],[Customer ID]],CustomersName[[#All],[First Name]],"Not Found",0)</f>
        <v>Jahon W</v>
      </c>
      <c r="C1570" cm="1">
        <f t="array" ref="C1570">_xlfn.XLOOKUP($A1570,MedExam_Table[[#Headers],[#Data],[Customer ID]],MedExam_Table[[#Headers],[#Data],[BMI]],"Not Found",0)</f>
        <v>41.19</v>
      </c>
      <c r="D1570" cm="1">
        <f t="array" ref="D1570">_xlfn.XLOOKUP($A1570,MedExam_Table[[#Headers],[#Data],[Customer ID]],MedExam_Table[[#Headers],[#Data],[HBA1C]],"Not Found",0)</f>
        <v>6.37</v>
      </c>
      <c r="E1570" t="str" cm="1">
        <f t="array" ref="E1570">_xlfn.XLOOKUP($A1570,MedExam_Table[[#Headers],[#Data],[Customer ID]],MedExam_Table[[#Headers],[#Data],[Heart Issues Updated]],"Not Found",0)</f>
        <v>No</v>
      </c>
      <c r="F1570" t="str" cm="1">
        <f t="array" ref="F1570">_xlfn.XLOOKUP($A1570,MedExam_Table[[#Headers],[#Data],[Customer ID]],MedExam_Table[[#Headers],[#Data],[Any Transplants Update]],"Not Found",0)</f>
        <v>No</v>
      </c>
      <c r="G1570" t="str" cm="1">
        <f t="array" ref="G1570">_xlfn.XLOOKUP($A1570,MedExam_Table[[#Headers],[#Data],[Customer ID]],MedExam_Table[[#Headers],[#Data],[Cancer history]],"Not Found",0)</f>
        <v>No</v>
      </c>
      <c r="H1570" cm="1">
        <f t="array" ref="H1570">_xlfn.XLOOKUP($A1570,MedExam_Table[[#Headers],[#Data],[Customer ID]],MedExam_Table[[#Headers],[#Data],[NumberOfMajorSurgeries_updated]],"Not Found",0)</f>
        <v>0</v>
      </c>
      <c r="I1570" t="str" cm="1">
        <f t="array" ref="I1570">_xlfn.XLOOKUP($A1570,MedExam_Table[[#Headers],[#Data],[Customer ID]],MedExam_Table[[#Headers],[#Data],[Smoker Updated]],"Not Found",0)</f>
        <v>Yes</v>
      </c>
      <c r="J1570" t="str" cm="1">
        <f t="array" ref="J1570">_xlfn.XLOOKUP($A1570,MedExam_Table[[#Headers],[#Data],[Customer ID]],MedExam_Table[[#Headers],[#Data],[Weight Status]],"Not Found",0)</f>
        <v>Obesity</v>
      </c>
      <c r="K1570" t="str" cm="1">
        <f t="array" ref="K1570">_xlfn.XLOOKUP($A1570,MedExam_Table[[#Headers],[#Data],[Customer ID]],MedExam_Table[[#Headers],[#Data],[Diabetes Status]],"Not Found",0)</f>
        <v>Prediabetes</v>
      </c>
      <c r="L1570" cm="1">
        <f t="array" ref="L1570">_xlfn.XLOOKUP($A1570,Hospitalisation_table[[#All],[Customer ID]],Hospitalisation_table[[#All],[Customer Age]],"Not Found",0)</f>
        <v>23</v>
      </c>
      <c r="M1570" t="str" cm="1">
        <f t="array" ref="M1570">_xlfn.XLOOKUP($A1570,Hospitalisation_table[[#All],[Customer ID]],Hospitalisation_table[[#All],[Date of Birth]],"Not Found",0)</f>
        <v>21-Sep-1999</v>
      </c>
      <c r="N1570" s="22" cm="1">
        <f t="array" ref="N1570">_xlfn.XLOOKUP($A1570,Hospitalisation_table[[#All],[Customer ID]],Hospitalisation_table[[#All],[charges]],"Not Found",0)</f>
        <v>30697.71</v>
      </c>
      <c r="O1570" t="str" cm="1">
        <f t="array" ref="O1570">_xlfn.XLOOKUP($A1570,Hospitalisation_table[[#All],[Customer ID]],Hospitalisation_table[[#All],[Hospital tier_Updated]],"Not Found",0)</f>
        <v>tier - 1</v>
      </c>
      <c r="P1570" t="str" cm="1">
        <f t="array" ref="P1570">_xlfn.XLOOKUP($A1570,Hospitalisation_table[[#All],[Customer ID]],Hospitalisation_table[[#All],[City tier_updated]],"Not Found",0)</f>
        <v>tier - 2</v>
      </c>
      <c r="Q1570" t="str" cm="1">
        <f t="array" ref="Q1570">_xlfn.XLOOKUP($A1570,Hospitalisation_table[[#All],[Customer ID]],Hospitalisation_table[[#All],[State ID Updated]],"Not Found",0)</f>
        <v>R1011</v>
      </c>
    </row>
    <row r="1571" spans="1:17" x14ac:dyDescent="0.3">
      <c r="A1571" s="14" t="s">
        <v>2063</v>
      </c>
      <c r="B1571" t="str" cm="1">
        <f t="array" ref="B1571">_xlfn.XLOOKUP($A1571,CustomersName[[#All],[Customer ID]],CustomersName[[#All],[First Name]],"Not Found",0)</f>
        <v>Michele</v>
      </c>
      <c r="C1571" cm="1">
        <f t="array" ref="C1571">_xlfn.XLOOKUP($A1571,MedExam_Table[[#Headers],[#Data],[Customer ID]],MedExam_Table[[#Headers],[#Data],[BMI]],"Not Found",0)</f>
        <v>18.63</v>
      </c>
      <c r="D1571" cm="1">
        <f t="array" ref="D1571">_xlfn.XLOOKUP($A1571,MedExam_Table[[#Headers],[#Data],[Customer ID]],MedExam_Table[[#Headers],[#Data],[HBA1C]],"Not Found",0)</f>
        <v>9.81</v>
      </c>
      <c r="E1571" t="str" cm="1">
        <f t="array" ref="E1571">_xlfn.XLOOKUP($A1571,MedExam_Table[[#Headers],[#Data],[Customer ID]],MedExam_Table[[#Headers],[#Data],[Heart Issues Updated]],"Not Found",0)</f>
        <v>Yes</v>
      </c>
      <c r="F1571" t="str" cm="1">
        <f t="array" ref="F1571">_xlfn.XLOOKUP($A1571,MedExam_Table[[#Headers],[#Data],[Customer ID]],MedExam_Table[[#Headers],[#Data],[Any Transplants Update]],"Not Found",0)</f>
        <v>No</v>
      </c>
      <c r="G1571" t="str" cm="1">
        <f t="array" ref="G1571">_xlfn.XLOOKUP($A1571,MedExam_Table[[#Headers],[#Data],[Customer ID]],MedExam_Table[[#Headers],[#Data],[Cancer history]],"Not Found",0)</f>
        <v>No</v>
      </c>
      <c r="H1571" cm="1">
        <f t="array" ref="H1571">_xlfn.XLOOKUP($A1571,MedExam_Table[[#Headers],[#Data],[Customer ID]],MedExam_Table[[#Headers],[#Data],[NumberOfMajorSurgeries_updated]],"Not Found",0)</f>
        <v>2</v>
      </c>
      <c r="I1571" t="str" cm="1">
        <f t="array" ref="I1571">_xlfn.XLOOKUP($A1571,MedExam_Table[[#Headers],[#Data],[Customer ID]],MedExam_Table[[#Headers],[#Data],[Smoker Updated]],"Not Found",0)</f>
        <v>Yes</v>
      </c>
      <c r="J1571" t="str" cm="1">
        <f t="array" ref="J1571">_xlfn.XLOOKUP($A1571,MedExam_Table[[#Headers],[#Data],[Customer ID]],MedExam_Table[[#Headers],[#Data],[Weight Status]],"Not Found",0)</f>
        <v>NormalWeight</v>
      </c>
      <c r="K1571" t="str" cm="1">
        <f t="array" ref="K1571">_xlfn.XLOOKUP($A1571,MedExam_Table[[#Headers],[#Data],[Customer ID]],MedExam_Table[[#Headers],[#Data],[Diabetes Status]],"Not Found",0)</f>
        <v>Diabetes</v>
      </c>
      <c r="L1571" cm="1">
        <f t="array" ref="L1571">_xlfn.XLOOKUP($A1571,Hospitalisation_table[[#All],[Customer ID]],Hospitalisation_table[[#All],[Customer Age]],"Not Found",0)</f>
        <v>52</v>
      </c>
      <c r="M1571" t="str" cm="1">
        <f t="array" ref="M1571">_xlfn.XLOOKUP($A1571,Hospitalisation_table[[#All],[Customer ID]],Hospitalisation_table[[#All],[Date of Birth]],"Not Found",0)</f>
        <v>11-Nov-1970</v>
      </c>
      <c r="N1571" s="22" cm="1">
        <f t="array" ref="N1571">_xlfn.XLOOKUP($A1571,Hospitalisation_table[[#All],[Customer ID]],Hospitalisation_table[[#All],[charges]],"Not Found",0)</f>
        <v>30625.65</v>
      </c>
      <c r="O1571" t="str" cm="1">
        <f t="array" ref="O1571">_xlfn.XLOOKUP($A1571,Hospitalisation_table[[#All],[Customer ID]],Hospitalisation_table[[#All],[Hospital tier_Updated]],"Not Found",0)</f>
        <v>tier - 2</v>
      </c>
      <c r="P1571" t="str" cm="1">
        <f t="array" ref="P1571">_xlfn.XLOOKUP($A1571,Hospitalisation_table[[#All],[Customer ID]],Hospitalisation_table[[#All],[City tier_updated]],"Not Found",0)</f>
        <v>tier - 3</v>
      </c>
      <c r="Q1571" t="str" cm="1">
        <f t="array" ref="Q1571">_xlfn.XLOOKUP($A1571,Hospitalisation_table[[#All],[Customer ID]],Hospitalisation_table[[#All],[State ID Updated]],"Not Found",0)</f>
        <v>R1011</v>
      </c>
    </row>
    <row r="1572" spans="1:17" x14ac:dyDescent="0.3">
      <c r="A1572" s="13" t="s">
        <v>2342</v>
      </c>
      <c r="B1572" t="str" cm="1">
        <f t="array" ref="B1572">_xlfn.XLOOKUP($A1572,CustomersName[[#All],[Customer ID]],CustomersName[[#All],[First Name]],"Not Found",0)</f>
        <v>Nichle J.</v>
      </c>
      <c r="C1572" cm="1">
        <f t="array" ref="C1572">_xlfn.XLOOKUP($A1572,MedExam_Table[[#Headers],[#Data],[Customer ID]],MedExam_Table[[#Headers],[#Data],[BMI]],"Not Found",0)</f>
        <v>43.89</v>
      </c>
      <c r="D1572" cm="1">
        <f t="array" ref="D1572">_xlfn.XLOOKUP($A1572,MedExam_Table[[#Headers],[#Data],[Customer ID]],MedExam_Table[[#Headers],[#Data],[HBA1C]],"Not Found",0)</f>
        <v>8.7100000000000009</v>
      </c>
      <c r="E1572" t="str" cm="1">
        <f t="array" ref="E1572">_xlfn.XLOOKUP($A1572,MedExam_Table[[#Headers],[#Data],[Customer ID]],MedExam_Table[[#Headers],[#Data],[Heart Issues Updated]],"Not Found",0)</f>
        <v>No</v>
      </c>
      <c r="F1572" t="str" cm="1">
        <f t="array" ref="F1572">_xlfn.XLOOKUP($A1572,MedExam_Table[[#Headers],[#Data],[Customer ID]],MedExam_Table[[#Headers],[#Data],[Any Transplants Update]],"Not Found",0)</f>
        <v>No</v>
      </c>
      <c r="G1572" t="str" cm="1">
        <f t="array" ref="G1572">_xlfn.XLOOKUP($A1572,MedExam_Table[[#Headers],[#Data],[Customer ID]],MedExam_Table[[#Headers],[#Data],[Cancer history]],"Not Found",0)</f>
        <v>No</v>
      </c>
      <c r="H1572" cm="1">
        <f t="array" ref="H1572">_xlfn.XLOOKUP($A1572,MedExam_Table[[#Headers],[#Data],[Customer ID]],MedExam_Table[[#Headers],[#Data],[NumberOfMajorSurgeries_updated]],"Not Found",0)</f>
        <v>0</v>
      </c>
      <c r="I1572" t="str" cm="1">
        <f t="array" ref="I1572">_xlfn.XLOOKUP($A1572,MedExam_Table[[#Headers],[#Data],[Customer ID]],MedExam_Table[[#Headers],[#Data],[Smoker Updated]],"Not Found",0)</f>
        <v>Yes</v>
      </c>
      <c r="J1572" t="str" cm="1">
        <f t="array" ref="J1572">_xlfn.XLOOKUP($A1572,MedExam_Table[[#Headers],[#Data],[Customer ID]],MedExam_Table[[#Headers],[#Data],[Weight Status]],"Not Found",0)</f>
        <v>Obesity</v>
      </c>
      <c r="K1572" t="str" cm="1">
        <f t="array" ref="K1572">_xlfn.XLOOKUP($A1572,MedExam_Table[[#Headers],[#Data],[Customer ID]],MedExam_Table[[#Headers],[#Data],[Diabetes Status]],"Not Found",0)</f>
        <v>Diabetes</v>
      </c>
      <c r="L1572" cm="1">
        <f t="array" ref="L1572">_xlfn.XLOOKUP($A1572,Hospitalisation_table[[#All],[Customer ID]],Hospitalisation_table[[#All],[Customer Age]],"Not Found",0)</f>
        <v>44</v>
      </c>
      <c r="M1572" t="str" cm="1">
        <f t="array" ref="M1572">_xlfn.XLOOKUP($A1572,Hospitalisation_table[[#All],[Customer ID]],Hospitalisation_table[[#All],[Date of Birth]],"Not Found",0)</f>
        <v>17-Aug-1978</v>
      </c>
      <c r="N1572" s="22" cm="1">
        <f t="array" ref="N1572">_xlfn.XLOOKUP($A1572,Hospitalisation_table[[#All],[Customer ID]],Hospitalisation_table[[#All],[charges]],"Not Found",0)</f>
        <v>46200.99</v>
      </c>
      <c r="O1572" t="str" cm="1">
        <f t="array" ref="O1572">_xlfn.XLOOKUP($A1572,Hospitalisation_table[[#All],[Customer ID]],Hospitalisation_table[[#All],[Hospital tier_Updated]],"Not Found",0)</f>
        <v>tier - 1</v>
      </c>
      <c r="P1572" t="str" cm="1">
        <f t="array" ref="P1572">_xlfn.XLOOKUP($A1572,Hospitalisation_table[[#All],[Customer ID]],Hospitalisation_table[[#All],[City tier_updated]],"Not Found",0)</f>
        <v>tier - 1</v>
      </c>
      <c r="Q1572" t="str" cm="1">
        <f t="array" ref="Q1572">_xlfn.XLOOKUP($A1572,Hospitalisation_table[[#All],[Customer ID]],Hospitalisation_table[[#All],[State ID Updated]],"Not Found",0)</f>
        <v>R1013</v>
      </c>
    </row>
    <row r="1573" spans="1:17" x14ac:dyDescent="0.3">
      <c r="A1573" s="14" t="s">
        <v>2062</v>
      </c>
      <c r="B1573" t="str" cm="1">
        <f t="array" ref="B1573">_xlfn.XLOOKUP($A1573,CustomersName[[#All],[Customer ID]],CustomersName[[#All],[First Name]],"Not Found",0)</f>
        <v>Nikki</v>
      </c>
      <c r="C1573" cm="1">
        <f t="array" ref="C1573">_xlfn.XLOOKUP($A1573,MedExam_Table[[#Headers],[#Data],[Customer ID]],MedExam_Table[[#Headers],[#Data],[BMI]],"Not Found",0)</f>
        <v>26.26</v>
      </c>
      <c r="D1573" cm="1">
        <f t="array" ref="D1573">_xlfn.XLOOKUP($A1573,MedExam_Table[[#Headers],[#Data],[Customer ID]],MedExam_Table[[#Headers],[#Data],[HBA1C]],"Not Found",0)</f>
        <v>11.8</v>
      </c>
      <c r="E1573" t="str" cm="1">
        <f t="array" ref="E1573">_xlfn.XLOOKUP($A1573,MedExam_Table[[#Headers],[#Data],[Customer ID]],MedExam_Table[[#Headers],[#Data],[Heart Issues Updated]],"Not Found",0)</f>
        <v>Yes</v>
      </c>
      <c r="F1573" t="str" cm="1">
        <f t="array" ref="F1573">_xlfn.XLOOKUP($A1573,MedExam_Table[[#Headers],[#Data],[Customer ID]],MedExam_Table[[#Headers],[#Data],[Any Transplants Update]],"Not Found",0)</f>
        <v>No</v>
      </c>
      <c r="G1573" t="str" cm="1">
        <f t="array" ref="G1573">_xlfn.XLOOKUP($A1573,MedExam_Table[[#Headers],[#Data],[Customer ID]],MedExam_Table[[#Headers],[#Data],[Cancer history]],"Not Found",0)</f>
        <v>No</v>
      </c>
      <c r="H1573" cm="1">
        <f t="array" ref="H1573">_xlfn.XLOOKUP($A1573,MedExam_Table[[#Headers],[#Data],[Customer ID]],MedExam_Table[[#Headers],[#Data],[NumberOfMajorSurgeries_updated]],"Not Found",0)</f>
        <v>1</v>
      </c>
      <c r="I1573" t="str" cm="1">
        <f t="array" ref="I1573">_xlfn.XLOOKUP($A1573,MedExam_Table[[#Headers],[#Data],[Customer ID]],MedExam_Table[[#Headers],[#Data],[Smoker Updated]],"Not Found",0)</f>
        <v>Yes</v>
      </c>
      <c r="J1573" t="str" cm="1">
        <f t="array" ref="J1573">_xlfn.XLOOKUP($A1573,MedExam_Table[[#Headers],[#Data],[Customer ID]],MedExam_Table[[#Headers],[#Data],[Weight Status]],"Not Found",0)</f>
        <v>OverWeight</v>
      </c>
      <c r="K1573" t="str" cm="1">
        <f t="array" ref="K1573">_xlfn.XLOOKUP($A1573,MedExam_Table[[#Headers],[#Data],[Customer ID]],MedExam_Table[[#Headers],[#Data],[Diabetes Status]],"Not Found",0)</f>
        <v>Diabetes</v>
      </c>
      <c r="L1573" cm="1">
        <f t="array" ref="L1573">_xlfn.XLOOKUP($A1573,Hospitalisation_table[[#All],[Customer ID]],Hospitalisation_table[[#All],[Customer Age]],"Not Found",0)</f>
        <v>36</v>
      </c>
      <c r="M1573" t="str" cm="1">
        <f t="array" ref="M1573">_xlfn.XLOOKUP($A1573,Hospitalisation_table[[#All],[Customer ID]],Hospitalisation_table[[#All],[Date of Birth]],"Not Found",0)</f>
        <v>10-Aug-1986</v>
      </c>
      <c r="N1573" s="22" cm="1">
        <f t="array" ref="N1573">_xlfn.XLOOKUP($A1573,Hospitalisation_table[[#All],[Customer ID]],Hospitalisation_table[[#All],[charges]],"Not Found",0)</f>
        <v>30530.5</v>
      </c>
      <c r="O1573" t="str" cm="1">
        <f t="array" ref="O1573">_xlfn.XLOOKUP($A1573,Hospitalisation_table[[#All],[Customer ID]],Hospitalisation_table[[#All],[Hospital tier_Updated]],"Not Found",0)</f>
        <v>tier - 2</v>
      </c>
      <c r="P1573" t="str" cm="1">
        <f t="array" ref="P1573">_xlfn.XLOOKUP($A1573,Hospitalisation_table[[#All],[Customer ID]],Hospitalisation_table[[#All],[City tier_updated]],"Not Found",0)</f>
        <v>tier - 1</v>
      </c>
      <c r="Q1573" t="str" cm="1">
        <f t="array" ref="Q1573">_xlfn.XLOOKUP($A1573,Hospitalisation_table[[#All],[Customer ID]],Hospitalisation_table[[#All],[State ID Updated]],"Not Found",0)</f>
        <v>R1011</v>
      </c>
    </row>
    <row r="1574" spans="1:17" x14ac:dyDescent="0.3">
      <c r="A1574" s="13" t="s">
        <v>2061</v>
      </c>
      <c r="B1574" t="str" cm="1">
        <f t="array" ref="B1574">_xlfn.XLOOKUP($A1574,CustomersName[[#All],[Customer ID]],CustomersName[[#All],[First Name]],"Not Found",0)</f>
        <v>Phihip J.</v>
      </c>
      <c r="C1574" cm="1">
        <f t="array" ref="C1574">_xlfn.XLOOKUP($A1574,MedExam_Table[[#Headers],[#Data],[Customer ID]],MedExam_Table[[#Headers],[#Data],[BMI]],"Not Found",0)</f>
        <v>22.37</v>
      </c>
      <c r="D1574" cm="1">
        <f t="array" ref="D1574">_xlfn.XLOOKUP($A1574,MedExam_Table[[#Headers],[#Data],[Customer ID]],MedExam_Table[[#Headers],[#Data],[HBA1C]],"Not Found",0)</f>
        <v>5.86</v>
      </c>
      <c r="E1574" t="str" cm="1">
        <f t="array" ref="E1574">_xlfn.XLOOKUP($A1574,MedExam_Table[[#Headers],[#Data],[Customer ID]],MedExam_Table[[#Headers],[#Data],[Heart Issues Updated]],"Not Found",0)</f>
        <v>Yes</v>
      </c>
      <c r="F1574" t="str" cm="1">
        <f t="array" ref="F1574">_xlfn.XLOOKUP($A1574,MedExam_Table[[#Headers],[#Data],[Customer ID]],MedExam_Table[[#Headers],[#Data],[Any Transplants Update]],"Not Found",0)</f>
        <v>No</v>
      </c>
      <c r="G1574" t="str" cm="1">
        <f t="array" ref="G1574">_xlfn.XLOOKUP($A1574,MedExam_Table[[#Headers],[#Data],[Customer ID]],MedExam_Table[[#Headers],[#Data],[Cancer history]],"Not Found",0)</f>
        <v>Yes</v>
      </c>
      <c r="H1574" cm="1">
        <f t="array" ref="H1574">_xlfn.XLOOKUP($A1574,MedExam_Table[[#Headers],[#Data],[Customer ID]],MedExam_Table[[#Headers],[#Data],[NumberOfMajorSurgeries_updated]],"Not Found",0)</f>
        <v>1</v>
      </c>
      <c r="I1574" t="str" cm="1">
        <f t="array" ref="I1574">_xlfn.XLOOKUP($A1574,MedExam_Table[[#Headers],[#Data],[Customer ID]],MedExam_Table[[#Headers],[#Data],[Smoker Updated]],"Not Found",0)</f>
        <v>Yes</v>
      </c>
      <c r="J1574" t="str" cm="1">
        <f t="array" ref="J1574">_xlfn.XLOOKUP($A1574,MedExam_Table[[#Headers],[#Data],[Customer ID]],MedExam_Table[[#Headers],[#Data],[Weight Status]],"Not Found",0)</f>
        <v>NormalWeight</v>
      </c>
      <c r="K1574" t="str" cm="1">
        <f t="array" ref="K1574">_xlfn.XLOOKUP($A1574,MedExam_Table[[#Headers],[#Data],[Customer ID]],MedExam_Table[[#Headers],[#Data],[Diabetes Status]],"Not Found",0)</f>
        <v>Prediabetes</v>
      </c>
      <c r="L1574" cm="1">
        <f t="array" ref="L1574">_xlfn.XLOOKUP($A1574,Hospitalisation_table[[#All],[Customer ID]],Hospitalisation_table[[#All],[Customer Age]],"Not Found",0)</f>
        <v>39</v>
      </c>
      <c r="M1574" t="str" cm="1">
        <f t="array" ref="M1574">_xlfn.XLOOKUP($A1574,Hospitalisation_table[[#All],[Customer ID]],Hospitalisation_table[[#All],[Date of Birth]],"Not Found",0)</f>
        <v>3-Sep-1983</v>
      </c>
      <c r="N1574" s="22" cm="1">
        <f t="array" ref="N1574">_xlfn.XLOOKUP($A1574,Hospitalisation_table[[#All],[Customer ID]],Hospitalisation_table[[#All],[charges]],"Not Found",0)</f>
        <v>30457.37</v>
      </c>
      <c r="O1574" t="str" cm="1">
        <f t="array" ref="O1574">_xlfn.XLOOKUP($A1574,Hospitalisation_table[[#All],[Customer ID]],Hospitalisation_table[[#All],[Hospital tier_Updated]],"Not Found",0)</f>
        <v>tier - 2</v>
      </c>
      <c r="P1574" t="str" cm="1">
        <f t="array" ref="P1574">_xlfn.XLOOKUP($A1574,Hospitalisation_table[[#All],[Customer ID]],Hospitalisation_table[[#All],[City tier_updated]],"Not Found",0)</f>
        <v>tier - 1</v>
      </c>
      <c r="Q1574" t="str" cm="1">
        <f t="array" ref="Q1574">_xlfn.XLOOKUP($A1574,Hospitalisation_table[[#All],[Customer ID]],Hospitalisation_table[[#All],[State ID Updated]],"Not Found",0)</f>
        <v>R1012</v>
      </c>
    </row>
    <row r="1575" spans="1:17" x14ac:dyDescent="0.3">
      <c r="A1575" s="14" t="s">
        <v>2060</v>
      </c>
      <c r="B1575" t="str" cm="1">
        <f t="array" ref="B1575">_xlfn.XLOOKUP($A1575,CustomersName[[#All],[Customer ID]],CustomersName[[#All],[First Name]],"Not Found",0)</f>
        <v>Brhan L</v>
      </c>
      <c r="C1575" cm="1">
        <f t="array" ref="C1575">_xlfn.XLOOKUP($A1575,MedExam_Table[[#Headers],[#Data],[Customer ID]],MedExam_Table[[#Headers],[#Data],[BMI]],"Not Found",0)</f>
        <v>39.619999999999997</v>
      </c>
      <c r="D1575" cm="1">
        <f t="array" ref="D1575">_xlfn.XLOOKUP($A1575,MedExam_Table[[#Headers],[#Data],[Customer ID]],MedExam_Table[[#Headers],[#Data],[HBA1C]],"Not Found",0)</f>
        <v>4.28</v>
      </c>
      <c r="E1575" t="str" cm="1">
        <f t="array" ref="E1575">_xlfn.XLOOKUP($A1575,MedExam_Table[[#Headers],[#Data],[Customer ID]],MedExam_Table[[#Headers],[#Data],[Heart Issues Updated]],"Not Found",0)</f>
        <v>No</v>
      </c>
      <c r="F1575" t="str" cm="1">
        <f t="array" ref="F1575">_xlfn.XLOOKUP($A1575,MedExam_Table[[#Headers],[#Data],[Customer ID]],MedExam_Table[[#Headers],[#Data],[Any Transplants Update]],"Not Found",0)</f>
        <v>No</v>
      </c>
      <c r="G1575" t="str" cm="1">
        <f t="array" ref="G1575">_xlfn.XLOOKUP($A1575,MedExam_Table[[#Headers],[#Data],[Customer ID]],MedExam_Table[[#Headers],[#Data],[Cancer history]],"Not Found",0)</f>
        <v>No</v>
      </c>
      <c r="H1575" cm="1">
        <f t="array" ref="H1575">_xlfn.XLOOKUP($A1575,MedExam_Table[[#Headers],[#Data],[Customer ID]],MedExam_Table[[#Headers],[#Data],[NumberOfMajorSurgeries_updated]],"Not Found",0)</f>
        <v>1</v>
      </c>
      <c r="I1575" t="str" cm="1">
        <f t="array" ref="I1575">_xlfn.XLOOKUP($A1575,MedExam_Table[[#Headers],[#Data],[Customer ID]],MedExam_Table[[#Headers],[#Data],[Smoker Updated]],"Not Found",0)</f>
        <v>Yes</v>
      </c>
      <c r="J1575" t="str" cm="1">
        <f t="array" ref="J1575">_xlfn.XLOOKUP($A1575,MedExam_Table[[#Headers],[#Data],[Customer ID]],MedExam_Table[[#Headers],[#Data],[Weight Status]],"Not Found",0)</f>
        <v>Obesity</v>
      </c>
      <c r="K1575" t="str" cm="1">
        <f t="array" ref="K1575">_xlfn.XLOOKUP($A1575,MedExam_Table[[#Headers],[#Data],[Customer ID]],MedExam_Table[[#Headers],[#Data],[Diabetes Status]],"Not Found",0)</f>
        <v>Normal</v>
      </c>
      <c r="L1575" cm="1">
        <f t="array" ref="L1575">_xlfn.XLOOKUP($A1575,Hospitalisation_table[[#All],[Customer ID]],Hospitalisation_table[[#All],[Customer Age]],"Not Found",0)</f>
        <v>24</v>
      </c>
      <c r="M1575" t="str" cm="1">
        <f t="array" ref="M1575">_xlfn.XLOOKUP($A1575,Hospitalisation_table[[#All],[Customer ID]],Hospitalisation_table[[#All],[Date of Birth]],"Not Found",0)</f>
        <v>28-Oct-1998</v>
      </c>
      <c r="N1575" s="22" cm="1">
        <f t="array" ref="N1575">_xlfn.XLOOKUP($A1575,Hospitalisation_table[[#All],[Customer ID]],Hospitalisation_table[[#All],[charges]],"Not Found",0)</f>
        <v>30422.03</v>
      </c>
      <c r="O1575" t="str" cm="1">
        <f t="array" ref="O1575">_xlfn.XLOOKUP($A1575,Hospitalisation_table[[#All],[Customer ID]],Hospitalisation_table[[#All],[Hospital tier_Updated]],"Not Found",0)</f>
        <v>tier - 2</v>
      </c>
      <c r="P1575" t="str" cm="1">
        <f t="array" ref="P1575">_xlfn.XLOOKUP($A1575,Hospitalisation_table[[#All],[Customer ID]],Hospitalisation_table[[#All],[City tier_updated]],"Not Found",0)</f>
        <v>tier - 3</v>
      </c>
      <c r="Q1575" t="str" cm="1">
        <f t="array" ref="Q1575">_xlfn.XLOOKUP($A1575,Hospitalisation_table[[#All],[Customer ID]],Hospitalisation_table[[#All],[State ID Updated]],"Not Found",0)</f>
        <v>R1011</v>
      </c>
    </row>
    <row r="1576" spans="1:17" x14ac:dyDescent="0.3">
      <c r="A1576" s="13" t="s">
        <v>2059</v>
      </c>
      <c r="B1576" t="str" cm="1">
        <f t="array" ref="B1576">_xlfn.XLOOKUP($A1576,CustomersName[[#All],[Customer ID]],CustomersName[[#All],[First Name]],"Not Found",0)</f>
        <v>Timhthy F</v>
      </c>
      <c r="C1576" cm="1">
        <f t="array" ref="C1576">_xlfn.XLOOKUP($A1576,MedExam_Table[[#Headers],[#Data],[Customer ID]],MedExam_Table[[#Headers],[#Data],[BMI]],"Not Found",0)</f>
        <v>18.329999999999998</v>
      </c>
      <c r="D1576" cm="1">
        <f t="array" ref="D1576">_xlfn.XLOOKUP($A1576,MedExam_Table[[#Headers],[#Data],[Customer ID]],MedExam_Table[[#Headers],[#Data],[HBA1C]],"Not Found",0)</f>
        <v>4.16</v>
      </c>
      <c r="E1576" t="str" cm="1">
        <f t="array" ref="E1576">_xlfn.XLOOKUP($A1576,MedExam_Table[[#Headers],[#Data],[Customer ID]],MedExam_Table[[#Headers],[#Data],[Heart Issues Updated]],"Not Found",0)</f>
        <v>Yes</v>
      </c>
      <c r="F1576" t="str" cm="1">
        <f t="array" ref="F1576">_xlfn.XLOOKUP($A1576,MedExam_Table[[#Headers],[#Data],[Customer ID]],MedExam_Table[[#Headers],[#Data],[Any Transplants Update]],"Not Found",0)</f>
        <v>No</v>
      </c>
      <c r="G1576" t="str" cm="1">
        <f t="array" ref="G1576">_xlfn.XLOOKUP($A1576,MedExam_Table[[#Headers],[#Data],[Customer ID]],MedExam_Table[[#Headers],[#Data],[Cancer history]],"Not Found",0)</f>
        <v>No</v>
      </c>
      <c r="H1576" cm="1">
        <f t="array" ref="H1576">_xlfn.XLOOKUP($A1576,MedExam_Table[[#Headers],[#Data],[Customer ID]],MedExam_Table[[#Headers],[#Data],[NumberOfMajorSurgeries_updated]],"Not Found",0)</f>
        <v>0</v>
      </c>
      <c r="I1576" t="str" cm="1">
        <f t="array" ref="I1576">_xlfn.XLOOKUP($A1576,MedExam_Table[[#Headers],[#Data],[Customer ID]],MedExam_Table[[#Headers],[#Data],[Smoker Updated]],"Not Found",0)</f>
        <v>Yes</v>
      </c>
      <c r="J1576" t="str" cm="1">
        <f t="array" ref="J1576">_xlfn.XLOOKUP($A1576,MedExam_Table[[#Headers],[#Data],[Customer ID]],MedExam_Table[[#Headers],[#Data],[Weight Status]],"Not Found",0)</f>
        <v>Underweight</v>
      </c>
      <c r="K1576" t="str" cm="1">
        <f t="array" ref="K1576">_xlfn.XLOOKUP($A1576,MedExam_Table[[#Headers],[#Data],[Customer ID]],MedExam_Table[[#Headers],[#Data],[Diabetes Status]],"Not Found",0)</f>
        <v>Normal</v>
      </c>
      <c r="L1576" cm="1">
        <f t="array" ref="L1576">_xlfn.XLOOKUP($A1576,Hospitalisation_table[[#All],[Customer ID]],Hospitalisation_table[[#All],[Customer Age]],"Not Found",0)</f>
        <v>46</v>
      </c>
      <c r="M1576" t="str" cm="1">
        <f t="array" ref="M1576">_xlfn.XLOOKUP($A1576,Hospitalisation_table[[#All],[Customer ID]],Hospitalisation_table[[#All],[Date of Birth]],"Not Found",0)</f>
        <v>3-Sep-1976</v>
      </c>
      <c r="N1576" s="22" cm="1">
        <f t="array" ref="N1576">_xlfn.XLOOKUP($A1576,Hospitalisation_table[[#All],[Customer ID]],Hospitalisation_table[[#All],[charges]],"Not Found",0)</f>
        <v>30409.53</v>
      </c>
      <c r="O1576" t="str" cm="1">
        <f t="array" ref="O1576">_xlfn.XLOOKUP($A1576,Hospitalisation_table[[#All],[Customer ID]],Hospitalisation_table[[#All],[Hospital tier_Updated]],"Not Found",0)</f>
        <v>tier - 2</v>
      </c>
      <c r="P1576" t="str" cm="1">
        <f t="array" ref="P1576">_xlfn.XLOOKUP($A1576,Hospitalisation_table[[#All],[Customer ID]],Hospitalisation_table[[#All],[City tier_updated]],"Not Found",0)</f>
        <v>tier - 3</v>
      </c>
      <c r="Q1576" t="str" cm="1">
        <f t="array" ref="Q1576">_xlfn.XLOOKUP($A1576,Hospitalisation_table[[#All],[Customer ID]],Hospitalisation_table[[#All],[State ID Updated]],"Not Found",0)</f>
        <v>R1012</v>
      </c>
    </row>
    <row r="1577" spans="1:17" x14ac:dyDescent="0.3">
      <c r="A1577" s="14" t="s">
        <v>2058</v>
      </c>
      <c r="B1577" t="str" cm="1">
        <f t="array" ref="B1577">_xlfn.XLOOKUP($A1577,CustomersName[[#All],[Customer ID]],CustomersName[[#All],[First Name]],"Not Found",0)</f>
        <v>Angielyn M</v>
      </c>
      <c r="C1577" cm="1">
        <f t="array" ref="C1577">_xlfn.XLOOKUP($A1577,MedExam_Table[[#Headers],[#Data],[Customer ID]],MedExam_Table[[#Headers],[#Data],[BMI]],"Not Found",0)</f>
        <v>17.11</v>
      </c>
      <c r="D1577" cm="1">
        <f t="array" ref="D1577">_xlfn.XLOOKUP($A1577,MedExam_Table[[#Headers],[#Data],[Customer ID]],MedExam_Table[[#Headers],[#Data],[HBA1C]],"Not Found",0)</f>
        <v>4.9800000000000004</v>
      </c>
      <c r="E1577" t="str" cm="1">
        <f t="array" ref="E1577">_xlfn.XLOOKUP($A1577,MedExam_Table[[#Headers],[#Data],[Customer ID]],MedExam_Table[[#Headers],[#Data],[Heart Issues Updated]],"Not Found",0)</f>
        <v>Yes</v>
      </c>
      <c r="F1577" t="str" cm="1">
        <f t="array" ref="F1577">_xlfn.XLOOKUP($A1577,MedExam_Table[[#Headers],[#Data],[Customer ID]],MedExam_Table[[#Headers],[#Data],[Any Transplants Update]],"Not Found",0)</f>
        <v>No</v>
      </c>
      <c r="G1577" t="str" cm="1">
        <f t="array" ref="G1577">_xlfn.XLOOKUP($A1577,MedExam_Table[[#Headers],[#Data],[Customer ID]],MedExam_Table[[#Headers],[#Data],[Cancer history]],"Not Found",0)</f>
        <v>Yes</v>
      </c>
      <c r="H1577" cm="1">
        <f t="array" ref="H1577">_xlfn.XLOOKUP($A1577,MedExam_Table[[#Headers],[#Data],[Customer ID]],MedExam_Table[[#Headers],[#Data],[NumberOfMajorSurgeries_updated]],"Not Found",0)</f>
        <v>1</v>
      </c>
      <c r="I1577" t="str" cm="1">
        <f t="array" ref="I1577">_xlfn.XLOOKUP($A1577,MedExam_Table[[#Headers],[#Data],[Customer ID]],MedExam_Table[[#Headers],[#Data],[Smoker Updated]],"Not Found",0)</f>
        <v>Yes</v>
      </c>
      <c r="J1577" t="str" cm="1">
        <f t="array" ref="J1577">_xlfn.XLOOKUP($A1577,MedExam_Table[[#Headers],[#Data],[Customer ID]],MedExam_Table[[#Headers],[#Data],[Weight Status]],"Not Found",0)</f>
        <v>Underweight</v>
      </c>
      <c r="K1577" t="str" cm="1">
        <f t="array" ref="K1577">_xlfn.XLOOKUP($A1577,MedExam_Table[[#Headers],[#Data],[Customer ID]],MedExam_Table[[#Headers],[#Data],[Diabetes Status]],"Not Found",0)</f>
        <v>Normal</v>
      </c>
      <c r="L1577" cm="1">
        <f t="array" ref="L1577">_xlfn.XLOOKUP($A1577,Hospitalisation_table[[#All],[Customer ID]],Hospitalisation_table[[#All],[Customer Age]],"Not Found",0)</f>
        <v>53</v>
      </c>
      <c r="M1577" t="str" cm="1">
        <f t="array" ref="M1577">_xlfn.XLOOKUP($A1577,Hospitalisation_table[[#All],[Customer ID]],Hospitalisation_table[[#All],[Date of Birth]],"Not Found",0)</f>
        <v>30-Jul-1969</v>
      </c>
      <c r="N1577" s="22" cm="1">
        <f t="array" ref="N1577">_xlfn.XLOOKUP($A1577,Hospitalisation_table[[#All],[Customer ID]],Hospitalisation_table[[#All],[charges]],"Not Found",0)</f>
        <v>30366.93</v>
      </c>
      <c r="O1577" t="str" cm="1">
        <f t="array" ref="O1577">_xlfn.XLOOKUP($A1577,Hospitalisation_table[[#All],[Customer ID]],Hospitalisation_table[[#All],[Hospital tier_Updated]],"Not Found",0)</f>
        <v>tier - 2</v>
      </c>
      <c r="P1577" t="str" cm="1">
        <f t="array" ref="P1577">_xlfn.XLOOKUP($A1577,Hospitalisation_table[[#All],[Customer ID]],Hospitalisation_table[[#All],[City tier_updated]],"Not Found",0)</f>
        <v>tier - 2</v>
      </c>
      <c r="Q1577" t="str" cm="1">
        <f t="array" ref="Q1577">_xlfn.XLOOKUP($A1577,Hospitalisation_table[[#All],[Customer ID]],Hospitalisation_table[[#All],[State ID Updated]],"Not Found",0)</f>
        <v>R1011</v>
      </c>
    </row>
    <row r="1578" spans="1:17" x14ac:dyDescent="0.3">
      <c r="A1578" s="13" t="s">
        <v>2057</v>
      </c>
      <c r="B1578" t="str" cm="1">
        <f t="array" ref="B1578">_xlfn.XLOOKUP($A1578,CustomersName[[#All],[Customer ID]],CustomersName[[#All],[First Name]],"Not Found",0)</f>
        <v>Jeanhe M.</v>
      </c>
      <c r="C1578" cm="1">
        <f t="array" ref="C1578">_xlfn.XLOOKUP($A1578,MedExam_Table[[#Headers],[#Data],[Customer ID]],MedExam_Table[[#Headers],[#Data],[BMI]],"Not Found",0)</f>
        <v>43.5</v>
      </c>
      <c r="D1578" cm="1">
        <f t="array" ref="D1578">_xlfn.XLOOKUP($A1578,MedExam_Table[[#Headers],[#Data],[Customer ID]],MedExam_Table[[#Headers],[#Data],[HBA1C]],"Not Found",0)</f>
        <v>6.38</v>
      </c>
      <c r="E1578" t="str" cm="1">
        <f t="array" ref="E1578">_xlfn.XLOOKUP($A1578,MedExam_Table[[#Headers],[#Data],[Customer ID]],MedExam_Table[[#Headers],[#Data],[Heart Issues Updated]],"Not Found",0)</f>
        <v>No</v>
      </c>
      <c r="F1578" t="str" cm="1">
        <f t="array" ref="F1578">_xlfn.XLOOKUP($A1578,MedExam_Table[[#Headers],[#Data],[Customer ID]],MedExam_Table[[#Headers],[#Data],[Any Transplants Update]],"Not Found",0)</f>
        <v>Yes</v>
      </c>
      <c r="G1578" t="str" cm="1">
        <f t="array" ref="G1578">_xlfn.XLOOKUP($A1578,MedExam_Table[[#Headers],[#Data],[Customer ID]],MedExam_Table[[#Headers],[#Data],[Cancer history]],"Not Found",0)</f>
        <v>No</v>
      </c>
      <c r="H1578" cm="1">
        <f t="array" ref="H1578">_xlfn.XLOOKUP($A1578,MedExam_Table[[#Headers],[#Data],[Customer ID]],MedExam_Table[[#Headers],[#Data],[NumberOfMajorSurgeries_updated]],"Not Found",0)</f>
        <v>1</v>
      </c>
      <c r="I1578" t="str" cm="1">
        <f t="array" ref="I1578">_xlfn.XLOOKUP($A1578,MedExam_Table[[#Headers],[#Data],[Customer ID]],MedExam_Table[[#Headers],[#Data],[Smoker Updated]],"Not Found",0)</f>
        <v>Yes</v>
      </c>
      <c r="J1578" t="str" cm="1">
        <f t="array" ref="J1578">_xlfn.XLOOKUP($A1578,MedExam_Table[[#Headers],[#Data],[Customer ID]],MedExam_Table[[#Headers],[#Data],[Weight Status]],"Not Found",0)</f>
        <v>Obesity</v>
      </c>
      <c r="K1578" t="str" cm="1">
        <f t="array" ref="K1578">_xlfn.XLOOKUP($A1578,MedExam_Table[[#Headers],[#Data],[Customer ID]],MedExam_Table[[#Headers],[#Data],[Diabetes Status]],"Not Found",0)</f>
        <v>Prediabetes</v>
      </c>
      <c r="L1578" cm="1">
        <f t="array" ref="L1578">_xlfn.XLOOKUP($A1578,Hospitalisation_table[[#All],[Customer ID]],Hospitalisation_table[[#All],[Customer Age]],"Not Found",0)</f>
        <v>19</v>
      </c>
      <c r="M1578" t="str" cm="1">
        <f t="array" ref="M1578">_xlfn.XLOOKUP($A1578,Hospitalisation_table[[#All],[Customer ID]],Hospitalisation_table[[#All],[Date of Birth]],"Not Found",0)</f>
        <v>1-Jun-2004</v>
      </c>
      <c r="N1578" s="22" cm="1">
        <f t="array" ref="N1578">_xlfn.XLOOKUP($A1578,Hospitalisation_table[[#All],[Customer ID]],Hospitalisation_table[[#All],[charges]],"Not Found",0)</f>
        <v>30328.27</v>
      </c>
      <c r="O1578" t="str" cm="1">
        <f t="array" ref="O1578">_xlfn.XLOOKUP($A1578,Hospitalisation_table[[#All],[Customer ID]],Hospitalisation_table[[#All],[Hospital tier_Updated]],"Not Found",0)</f>
        <v>tier - 2</v>
      </c>
      <c r="P1578" t="str" cm="1">
        <f t="array" ref="P1578">_xlfn.XLOOKUP($A1578,Hospitalisation_table[[#All],[Customer ID]],Hospitalisation_table[[#All],[City tier_updated]],"Not Found",0)</f>
        <v>tier - 2</v>
      </c>
      <c r="Q1578" t="str" cm="1">
        <f t="array" ref="Q1578">_xlfn.XLOOKUP($A1578,Hospitalisation_table[[#All],[Customer ID]],Hospitalisation_table[[#All],[State ID Updated]],"Not Found",0)</f>
        <v>R1011</v>
      </c>
    </row>
    <row r="1579" spans="1:17" x14ac:dyDescent="0.3">
      <c r="A1579" s="14" t="s">
        <v>2056</v>
      </c>
      <c r="B1579" t="str" cm="1">
        <f t="array" ref="B1579">_xlfn.XLOOKUP($A1579,CustomersName[[#All],[Customer ID]],CustomersName[[#All],[First Name]],"Not Found",0)</f>
        <v>Greg</v>
      </c>
      <c r="C1579" cm="1">
        <f t="array" ref="C1579">_xlfn.XLOOKUP($A1579,MedExam_Table[[#Headers],[#Data],[Customer ID]],MedExam_Table[[#Headers],[#Data],[BMI]],"Not Found",0)</f>
        <v>25.364999999999998</v>
      </c>
      <c r="D1579" cm="1">
        <f t="array" ref="D1579">_xlfn.XLOOKUP($A1579,MedExam_Table[[#Headers],[#Data],[Customer ID]],MedExam_Table[[#Headers],[#Data],[HBA1C]],"Not Found",0)</f>
        <v>5.19</v>
      </c>
      <c r="E1579" t="str" cm="1">
        <f t="array" ref="E1579">_xlfn.XLOOKUP($A1579,MedExam_Table[[#Headers],[#Data],[Customer ID]],MedExam_Table[[#Headers],[#Data],[Heart Issues Updated]],"Not Found",0)</f>
        <v>No</v>
      </c>
      <c r="F1579" t="str" cm="1">
        <f t="array" ref="F1579">_xlfn.XLOOKUP($A1579,MedExam_Table[[#Headers],[#Data],[Customer ID]],MedExam_Table[[#Headers],[#Data],[Any Transplants Update]],"Not Found",0)</f>
        <v>No</v>
      </c>
      <c r="G1579" t="str" cm="1">
        <f t="array" ref="G1579">_xlfn.XLOOKUP($A1579,MedExam_Table[[#Headers],[#Data],[Customer ID]],MedExam_Table[[#Headers],[#Data],[Cancer history]],"Not Found",0)</f>
        <v>No</v>
      </c>
      <c r="H1579" cm="1">
        <f t="array" ref="H1579">_xlfn.XLOOKUP($A1579,MedExam_Table[[#Headers],[#Data],[Customer ID]],MedExam_Table[[#Headers],[#Data],[NumberOfMajorSurgeries_updated]],"Not Found",0)</f>
        <v>2</v>
      </c>
      <c r="I1579" t="str" cm="1">
        <f t="array" ref="I1579">_xlfn.XLOOKUP($A1579,MedExam_Table[[#Headers],[#Data],[Customer ID]],MedExam_Table[[#Headers],[#Data],[Smoker Updated]],"Not Found",0)</f>
        <v>No</v>
      </c>
      <c r="J1579" t="str" cm="1">
        <f t="array" ref="J1579">_xlfn.XLOOKUP($A1579,MedExam_Table[[#Headers],[#Data],[Customer ID]],MedExam_Table[[#Headers],[#Data],[Weight Status]],"Not Found",0)</f>
        <v>OverWeight</v>
      </c>
      <c r="K1579" t="str" cm="1">
        <f t="array" ref="K1579">_xlfn.XLOOKUP($A1579,MedExam_Table[[#Headers],[#Data],[Customer ID]],MedExam_Table[[#Headers],[#Data],[Diabetes Status]],"Not Found",0)</f>
        <v>Normal</v>
      </c>
      <c r="L1579" cm="1">
        <f t="array" ref="L1579">_xlfn.XLOOKUP($A1579,Hospitalisation_table[[#All],[Customer ID]],Hospitalisation_table[[#All],[Customer Age]],"Not Found",0)</f>
        <v>50</v>
      </c>
      <c r="M1579" t="str" cm="1">
        <f t="array" ref="M1579">_xlfn.XLOOKUP($A1579,Hospitalisation_table[[#All],[Customer ID]],Hospitalisation_table[[#All],[Date of Birth]],"Not Found",0)</f>
        <v>24-Jul-1972</v>
      </c>
      <c r="N1579" s="22" cm="1">
        <f t="array" ref="N1579">_xlfn.XLOOKUP($A1579,Hospitalisation_table[[#All],[Customer ID]],Hospitalisation_table[[#All],[charges]],"Not Found",0)</f>
        <v>30284.639999999999</v>
      </c>
      <c r="O1579" t="str" cm="1">
        <f t="array" ref="O1579">_xlfn.XLOOKUP($A1579,Hospitalisation_table[[#All],[Customer ID]],Hospitalisation_table[[#All],[Hospital tier_Updated]],"Not Found",0)</f>
        <v>tier - 1</v>
      </c>
      <c r="P1579" t="str" cm="1">
        <f t="array" ref="P1579">_xlfn.XLOOKUP($A1579,Hospitalisation_table[[#All],[Customer ID]],Hospitalisation_table[[#All],[City tier_updated]],"Not Found",0)</f>
        <v>tier - 1</v>
      </c>
      <c r="Q1579" t="str" cm="1">
        <f t="array" ref="Q1579">_xlfn.XLOOKUP($A1579,Hospitalisation_table[[#All],[Customer ID]],Hospitalisation_table[[#All],[State ID Updated]],"Not Found",0)</f>
        <v>R1012</v>
      </c>
    </row>
    <row r="1580" spans="1:17" x14ac:dyDescent="0.3">
      <c r="A1580" s="13" t="s">
        <v>2055</v>
      </c>
      <c r="B1580" t="str" cm="1">
        <f t="array" ref="B1580">_xlfn.XLOOKUP($A1580,CustomersName[[#All],[Customer ID]],CustomersName[[#All],[First Name]],"Not Found",0)</f>
        <v>John</v>
      </c>
      <c r="C1580" cm="1">
        <f t="array" ref="C1580">_xlfn.XLOOKUP($A1580,MedExam_Table[[#Headers],[#Data],[Customer ID]],MedExam_Table[[#Headers],[#Data],[BMI]],"Not Found",0)</f>
        <v>28.594999999999999</v>
      </c>
      <c r="D1580" cm="1">
        <f t="array" ref="D1580">_xlfn.XLOOKUP($A1580,MedExam_Table[[#Headers],[#Data],[Customer ID]],MedExam_Table[[#Headers],[#Data],[HBA1C]],"Not Found",0)</f>
        <v>10.210000000000001</v>
      </c>
      <c r="E1580" t="str" cm="1">
        <f t="array" ref="E1580">_xlfn.XLOOKUP($A1580,MedExam_Table[[#Headers],[#Data],[Customer ID]],MedExam_Table[[#Headers],[#Data],[Heart Issues Updated]],"Not Found",0)</f>
        <v>No</v>
      </c>
      <c r="F1580" t="str" cm="1">
        <f t="array" ref="F1580">_xlfn.XLOOKUP($A1580,MedExam_Table[[#Headers],[#Data],[Customer ID]],MedExam_Table[[#Headers],[#Data],[Any Transplants Update]],"Not Found",0)</f>
        <v>No</v>
      </c>
      <c r="G1580" t="str" cm="1">
        <f t="array" ref="G1580">_xlfn.XLOOKUP($A1580,MedExam_Table[[#Headers],[#Data],[Customer ID]],MedExam_Table[[#Headers],[#Data],[Cancer history]],"Not Found",0)</f>
        <v>No</v>
      </c>
      <c r="H1580" cm="1">
        <f t="array" ref="H1580">_xlfn.XLOOKUP($A1580,MedExam_Table[[#Headers],[#Data],[Customer ID]],MedExam_Table[[#Headers],[#Data],[NumberOfMajorSurgeries_updated]],"Not Found",0)</f>
        <v>0</v>
      </c>
      <c r="I1580" t="str" cm="1">
        <f t="array" ref="I1580">_xlfn.XLOOKUP($A1580,MedExam_Table[[#Headers],[#Data],[Customer ID]],MedExam_Table[[#Headers],[#Data],[Smoker Updated]],"Not Found",0)</f>
        <v>No</v>
      </c>
      <c r="J1580" t="str" cm="1">
        <f t="array" ref="J1580">_xlfn.XLOOKUP($A1580,MedExam_Table[[#Headers],[#Data],[Customer ID]],MedExam_Table[[#Headers],[#Data],[Weight Status]],"Not Found",0)</f>
        <v>OverWeight</v>
      </c>
      <c r="K1580" t="str" cm="1">
        <f t="array" ref="K1580">_xlfn.XLOOKUP($A1580,MedExam_Table[[#Headers],[#Data],[Customer ID]],MedExam_Table[[#Headers],[#Data],[Diabetes Status]],"Not Found",0)</f>
        <v>Diabetes</v>
      </c>
      <c r="L1580" cm="1">
        <f t="array" ref="L1580">_xlfn.XLOOKUP($A1580,Hospitalisation_table[[#All],[Customer ID]],Hospitalisation_table[[#All],[Customer Age]],"Not Found",0)</f>
        <v>60</v>
      </c>
      <c r="M1580" t="str" cm="1">
        <f t="array" ref="M1580">_xlfn.XLOOKUP($A1580,Hospitalisation_table[[#All],[Customer ID]],Hospitalisation_table[[#All],[Date of Birth]],"Not Found",0)</f>
        <v>15-Sep-1962</v>
      </c>
      <c r="N1580" s="22" cm="1">
        <f t="array" ref="N1580">_xlfn.XLOOKUP($A1580,Hospitalisation_table[[#All],[Customer ID]],Hospitalisation_table[[#All],[charges]],"Not Found",0)</f>
        <v>30260</v>
      </c>
      <c r="O1580" t="str" cm="1">
        <f t="array" ref="O1580">_xlfn.XLOOKUP($A1580,Hospitalisation_table[[#All],[Customer ID]],Hospitalisation_table[[#All],[Hospital tier_Updated]],"Not Found",0)</f>
        <v>tier - 1</v>
      </c>
      <c r="P1580" t="str" cm="1">
        <f t="array" ref="P1580">_xlfn.XLOOKUP($A1580,Hospitalisation_table[[#All],[Customer ID]],Hospitalisation_table[[#All],[City tier_updated]],"Not Found",0)</f>
        <v>tier - 1</v>
      </c>
      <c r="Q1580" t="str" cm="1">
        <f t="array" ref="Q1580">_xlfn.XLOOKUP($A1580,Hospitalisation_table[[#All],[Customer ID]],Hospitalisation_table[[#All],[State ID Updated]],"Not Found",0)</f>
        <v>R1014</v>
      </c>
    </row>
    <row r="1581" spans="1:17" x14ac:dyDescent="0.3">
      <c r="A1581" s="14" t="s">
        <v>2054</v>
      </c>
      <c r="B1581" t="str" cm="1">
        <f t="array" ref="B1581">_xlfn.XLOOKUP($A1581,CustomersName[[#All],[Customer ID]],CustomersName[[#All],[First Name]],"Not Found",0)</f>
        <v>Aliaksandr</v>
      </c>
      <c r="C1581" cm="1">
        <f t="array" ref="C1581">_xlfn.XLOOKUP($A1581,MedExam_Table[[#Headers],[#Data],[Customer ID]],MedExam_Table[[#Headers],[#Data],[BMI]],"Not Found",0)</f>
        <v>29.83</v>
      </c>
      <c r="D1581" cm="1">
        <f t="array" ref="D1581">_xlfn.XLOOKUP($A1581,MedExam_Table[[#Headers],[#Data],[Customer ID]],MedExam_Table[[#Headers],[#Data],[HBA1C]],"Not Found",0)</f>
        <v>9.6999999999999993</v>
      </c>
      <c r="E1581" t="str" cm="1">
        <f t="array" ref="E1581">_xlfn.XLOOKUP($A1581,MedExam_Table[[#Headers],[#Data],[Customer ID]],MedExam_Table[[#Headers],[#Data],[Heart Issues Updated]],"Not Found",0)</f>
        <v>Yes</v>
      </c>
      <c r="F1581" t="str" cm="1">
        <f t="array" ref="F1581">_xlfn.XLOOKUP($A1581,MedExam_Table[[#Headers],[#Data],[Customer ID]],MedExam_Table[[#Headers],[#Data],[Any Transplants Update]],"Not Found",0)</f>
        <v>No</v>
      </c>
      <c r="G1581" t="str" cm="1">
        <f t="array" ref="G1581">_xlfn.XLOOKUP($A1581,MedExam_Table[[#Headers],[#Data],[Customer ID]],MedExam_Table[[#Headers],[#Data],[Cancer history]],"Not Found",0)</f>
        <v>Yes</v>
      </c>
      <c r="H1581" cm="1">
        <f t="array" ref="H1581">_xlfn.XLOOKUP($A1581,MedExam_Table[[#Headers],[#Data],[Customer ID]],MedExam_Table[[#Headers],[#Data],[NumberOfMajorSurgeries_updated]],"Not Found",0)</f>
        <v>1</v>
      </c>
      <c r="I1581" t="str" cm="1">
        <f t="array" ref="I1581">_xlfn.XLOOKUP($A1581,MedExam_Table[[#Headers],[#Data],[Customer ID]],MedExam_Table[[#Headers],[#Data],[Smoker Updated]],"Not Found",0)</f>
        <v>Yes</v>
      </c>
      <c r="J1581" t="str" cm="1">
        <f t="array" ref="J1581">_xlfn.XLOOKUP($A1581,MedExam_Table[[#Headers],[#Data],[Customer ID]],MedExam_Table[[#Headers],[#Data],[Weight Status]],"Not Found",0)</f>
        <v>OverWeight</v>
      </c>
      <c r="K1581" t="str" cm="1">
        <f t="array" ref="K1581">_xlfn.XLOOKUP($A1581,MedExam_Table[[#Headers],[#Data],[Customer ID]],MedExam_Table[[#Headers],[#Data],[Diabetes Status]],"Not Found",0)</f>
        <v>Diabetes</v>
      </c>
      <c r="L1581" cm="1">
        <f t="array" ref="L1581">_xlfn.XLOOKUP($A1581,Hospitalisation_table[[#All],[Customer ID]],Hospitalisation_table[[#All],[Customer Age]],"Not Found",0)</f>
        <v>59</v>
      </c>
      <c r="M1581" t="str" cm="1">
        <f t="array" ref="M1581">_xlfn.XLOOKUP($A1581,Hospitalisation_table[[#All],[Customer ID]],Hospitalisation_table[[#All],[Date of Birth]],"Not Found",0)</f>
        <v>13-Sep-1963</v>
      </c>
      <c r="N1581" s="22" cm="1">
        <f t="array" ref="N1581">_xlfn.XLOOKUP($A1581,Hospitalisation_table[[#All],[Customer ID]],Hospitalisation_table[[#All],[charges]],"Not Found",0)</f>
        <v>30184.94</v>
      </c>
      <c r="O1581" t="str" cm="1">
        <f t="array" ref="O1581">_xlfn.XLOOKUP($A1581,Hospitalisation_table[[#All],[Customer ID]],Hospitalisation_table[[#All],[Hospital tier_Updated]],"Not Found",0)</f>
        <v>tier - 1</v>
      </c>
      <c r="P1581" t="str" cm="1">
        <f t="array" ref="P1581">_xlfn.XLOOKUP($A1581,Hospitalisation_table[[#All],[Customer ID]],Hospitalisation_table[[#All],[City tier_updated]],"Not Found",0)</f>
        <v>tier - 1</v>
      </c>
      <c r="Q1581" t="str" cm="1">
        <f t="array" ref="Q1581">_xlfn.XLOOKUP($A1581,Hospitalisation_table[[#All],[Customer ID]],Hospitalisation_table[[#All],[State ID Updated]],"Not Found",0)</f>
        <v>R1014</v>
      </c>
    </row>
    <row r="1582" spans="1:17" x14ac:dyDescent="0.3">
      <c r="A1582" s="13" t="s">
        <v>2053</v>
      </c>
      <c r="B1582" t="str" cm="1">
        <f t="array" ref="B1582">_xlfn.XLOOKUP($A1582,CustomersName[[#All],[Customer ID]],CustomersName[[#All],[First Name]],"Not Found",0)</f>
        <v>Jason h.</v>
      </c>
      <c r="C1582" cm="1">
        <f t="array" ref="C1582">_xlfn.XLOOKUP($A1582,MedExam_Table[[#Headers],[#Data],[Customer ID]],MedExam_Table[[#Headers],[#Data],[BMI]],"Not Found",0)</f>
        <v>24.7</v>
      </c>
      <c r="D1582" cm="1">
        <f t="array" ref="D1582">_xlfn.XLOOKUP($A1582,MedExam_Table[[#Headers],[#Data],[Customer ID]],MedExam_Table[[#Headers],[#Data],[HBA1C]],"Not Found",0)</f>
        <v>10.25</v>
      </c>
      <c r="E1582" t="str" cm="1">
        <f t="array" ref="E1582">_xlfn.XLOOKUP($A1582,MedExam_Table[[#Headers],[#Data],[Customer ID]],MedExam_Table[[#Headers],[#Data],[Heart Issues Updated]],"Not Found",0)</f>
        <v>No</v>
      </c>
      <c r="F1582" t="str" cm="1">
        <f t="array" ref="F1582">_xlfn.XLOOKUP($A1582,MedExam_Table[[#Headers],[#Data],[Customer ID]],MedExam_Table[[#Headers],[#Data],[Any Transplants Update]],"Not Found",0)</f>
        <v>No</v>
      </c>
      <c r="G1582" t="str" cm="1">
        <f t="array" ref="G1582">_xlfn.XLOOKUP($A1582,MedExam_Table[[#Headers],[#Data],[Customer ID]],MedExam_Table[[#Headers],[#Data],[Cancer history]],"Not Found",0)</f>
        <v>No</v>
      </c>
      <c r="H1582" cm="1">
        <f t="array" ref="H1582">_xlfn.XLOOKUP($A1582,MedExam_Table[[#Headers],[#Data],[Customer ID]],MedExam_Table[[#Headers],[#Data],[NumberOfMajorSurgeries_updated]],"Not Found",0)</f>
        <v>3</v>
      </c>
      <c r="I1582" t="str" cm="1">
        <f t="array" ref="I1582">_xlfn.XLOOKUP($A1582,MedExam_Table[[#Headers],[#Data],[Customer ID]],MedExam_Table[[#Headers],[#Data],[Smoker Updated]],"Not Found",0)</f>
        <v>No</v>
      </c>
      <c r="J1582" t="str" cm="1">
        <f t="array" ref="J1582">_xlfn.XLOOKUP($A1582,MedExam_Table[[#Headers],[#Data],[Customer ID]],MedExam_Table[[#Headers],[#Data],[Weight Status]],"Not Found",0)</f>
        <v>NormalWeight</v>
      </c>
      <c r="K1582" t="str" cm="1">
        <f t="array" ref="K1582">_xlfn.XLOOKUP($A1582,MedExam_Table[[#Headers],[#Data],[Customer ID]],MedExam_Table[[#Headers],[#Data],[Diabetes Status]],"Not Found",0)</f>
        <v>Diabetes</v>
      </c>
      <c r="L1582" cm="1">
        <f t="array" ref="L1582">_xlfn.XLOOKUP($A1582,Hospitalisation_table[[#All],[Customer ID]],Hospitalisation_table[[#All],[Customer Age]],"Not Found",0)</f>
        <v>64</v>
      </c>
      <c r="M1582" t="str" cm="1">
        <f t="array" ref="M1582">_xlfn.XLOOKUP($A1582,Hospitalisation_table[[#All],[Customer ID]],Hospitalisation_table[[#All],[Date of Birth]],"Not Found",0)</f>
        <v>11-Aug-1958</v>
      </c>
      <c r="N1582" s="22" cm="1">
        <f t="array" ref="N1582">_xlfn.XLOOKUP($A1582,Hospitalisation_table[[#All],[Customer ID]],Hospitalisation_table[[#All],[charges]],"Not Found",0)</f>
        <v>30166.62</v>
      </c>
      <c r="O1582" t="str" cm="1">
        <f t="array" ref="O1582">_xlfn.XLOOKUP($A1582,Hospitalisation_table[[#All],[Customer ID]],Hospitalisation_table[[#All],[Hospital tier_Updated]],"Not Found",0)</f>
        <v>tier - 1</v>
      </c>
      <c r="P1582" t="str" cm="1">
        <f t="array" ref="P1582">_xlfn.XLOOKUP($A1582,Hospitalisation_table[[#All],[Customer ID]],Hospitalisation_table[[#All],[City tier_updated]],"Not Found",0)</f>
        <v>tier - 3</v>
      </c>
      <c r="Q1582" t="str" cm="1">
        <f t="array" ref="Q1582">_xlfn.XLOOKUP($A1582,Hospitalisation_table[[#All],[Customer ID]],Hospitalisation_table[[#All],[State ID Updated]],"Not Found",0)</f>
        <v>R1012</v>
      </c>
    </row>
    <row r="1583" spans="1:17" x14ac:dyDescent="0.3">
      <c r="A1583" s="14" t="s">
        <v>2341</v>
      </c>
      <c r="B1583" t="str" cm="1">
        <f t="array" ref="B1583">_xlfn.XLOOKUP($A1583,CustomersName[[#All],[Customer ID]],CustomersName[[#All],[First Name]],"Not Found",0)</f>
        <v>Jeffhrson D</v>
      </c>
      <c r="C1583" cm="1">
        <f t="array" ref="C1583">_xlfn.XLOOKUP($A1583,MedExam_Table[[#Headers],[#Data],[Customer ID]],MedExam_Table[[#Headers],[#Data],[BMI]],"Not Found",0)</f>
        <v>42.35</v>
      </c>
      <c r="D1583" cm="1">
        <f t="array" ref="D1583">_xlfn.XLOOKUP($A1583,MedExam_Table[[#Headers],[#Data],[Customer ID]],MedExam_Table[[#Headers],[#Data],[HBA1C]],"Not Found",0)</f>
        <v>5.08</v>
      </c>
      <c r="E1583" t="str" cm="1">
        <f t="array" ref="E1583">_xlfn.XLOOKUP($A1583,MedExam_Table[[#Headers],[#Data],[Customer ID]],MedExam_Table[[#Headers],[#Data],[Heart Issues Updated]],"Not Found",0)</f>
        <v>Yes</v>
      </c>
      <c r="F1583" t="str" cm="1">
        <f t="array" ref="F1583">_xlfn.XLOOKUP($A1583,MedExam_Table[[#Headers],[#Data],[Customer ID]],MedExam_Table[[#Headers],[#Data],[Any Transplants Update]],"Not Found",0)</f>
        <v>No</v>
      </c>
      <c r="G1583" t="str" cm="1">
        <f t="array" ref="G1583">_xlfn.XLOOKUP($A1583,MedExam_Table[[#Headers],[#Data],[Customer ID]],MedExam_Table[[#Headers],[#Data],[Cancer history]],"Not Found",0)</f>
        <v>No</v>
      </c>
      <c r="H1583" cm="1">
        <f t="array" ref="H1583">_xlfn.XLOOKUP($A1583,MedExam_Table[[#Headers],[#Data],[Customer ID]],MedExam_Table[[#Headers],[#Data],[NumberOfMajorSurgeries_updated]],"Not Found",0)</f>
        <v>0</v>
      </c>
      <c r="I1583" t="str" cm="1">
        <f t="array" ref="I1583">_xlfn.XLOOKUP($A1583,MedExam_Table[[#Headers],[#Data],[Customer ID]],MedExam_Table[[#Headers],[#Data],[Smoker Updated]],"Not Found",0)</f>
        <v>Yes</v>
      </c>
      <c r="J1583" t="str" cm="1">
        <f t="array" ref="J1583">_xlfn.XLOOKUP($A1583,MedExam_Table[[#Headers],[#Data],[Customer ID]],MedExam_Table[[#Headers],[#Data],[Weight Status]],"Not Found",0)</f>
        <v>Obesity</v>
      </c>
      <c r="K1583" t="str" cm="1">
        <f t="array" ref="K1583">_xlfn.XLOOKUP($A1583,MedExam_Table[[#Headers],[#Data],[Customer ID]],MedExam_Table[[#Headers],[#Data],[Diabetes Status]],"Not Found",0)</f>
        <v>Normal</v>
      </c>
      <c r="L1583" cm="1">
        <f t="array" ref="L1583">_xlfn.XLOOKUP($A1583,Hospitalisation_table[[#All],[Customer ID]],Hospitalisation_table[[#All],[Customer Age]],"Not Found",0)</f>
        <v>46</v>
      </c>
      <c r="M1583" t="str" cm="1">
        <f t="array" ref="M1583">_xlfn.XLOOKUP($A1583,Hospitalisation_table[[#All],[Customer ID]],Hospitalisation_table[[#All],[Date of Birth]],"Not Found",0)</f>
        <v>2-Dec-1976</v>
      </c>
      <c r="N1583" s="22" cm="1">
        <f t="array" ref="N1583">_xlfn.XLOOKUP($A1583,Hospitalisation_table[[#All],[Customer ID]],Hospitalisation_table[[#All],[charges]],"Not Found",0)</f>
        <v>46151.12</v>
      </c>
      <c r="O1583" t="str" cm="1">
        <f t="array" ref="O1583">_xlfn.XLOOKUP($A1583,Hospitalisation_table[[#All],[Customer ID]],Hospitalisation_table[[#All],[Hospital tier_Updated]],"Not Found",0)</f>
        <v>tier - 1</v>
      </c>
      <c r="P1583" t="str" cm="1">
        <f t="array" ref="P1583">_xlfn.XLOOKUP($A1583,Hospitalisation_table[[#All],[Customer ID]],Hospitalisation_table[[#All],[City tier_updated]],"Not Found",0)</f>
        <v>tier - 3</v>
      </c>
      <c r="Q1583" t="str" cm="1">
        <f t="array" ref="Q1583">_xlfn.XLOOKUP($A1583,Hospitalisation_table[[#All],[Customer ID]],Hospitalisation_table[[#All],[State ID Updated]],"Not Found",0)</f>
        <v>R1013</v>
      </c>
    </row>
    <row r="1584" spans="1:17" x14ac:dyDescent="0.3">
      <c r="A1584" s="13" t="s">
        <v>2052</v>
      </c>
      <c r="B1584" t="str" cm="1">
        <f t="array" ref="B1584">_xlfn.XLOOKUP($A1584,CustomersName[[#All],[Customer ID]],CustomersName[[#All],[First Name]],"Not Found",0)</f>
        <v>Shehra K</v>
      </c>
      <c r="C1584" cm="1">
        <f t="array" ref="C1584">_xlfn.XLOOKUP($A1584,MedExam_Table[[#Headers],[#Data],[Customer ID]],MedExam_Table[[#Headers],[#Data],[BMI]],"Not Found",0)</f>
        <v>17.940000000000001</v>
      </c>
      <c r="D1584" cm="1">
        <f t="array" ref="D1584">_xlfn.XLOOKUP($A1584,MedExam_Table[[#Headers],[#Data],[Customer ID]],MedExam_Table[[#Headers],[#Data],[HBA1C]],"Not Found",0)</f>
        <v>9.77</v>
      </c>
      <c r="E1584" t="str" cm="1">
        <f t="array" ref="E1584">_xlfn.XLOOKUP($A1584,MedExam_Table[[#Headers],[#Data],[Customer ID]],MedExam_Table[[#Headers],[#Data],[Heart Issues Updated]],"Not Found",0)</f>
        <v>No</v>
      </c>
      <c r="F1584" t="str" cm="1">
        <f t="array" ref="F1584">_xlfn.XLOOKUP($A1584,MedExam_Table[[#Headers],[#Data],[Customer ID]],MedExam_Table[[#Headers],[#Data],[Any Transplants Update]],"Not Found",0)</f>
        <v>No</v>
      </c>
      <c r="G1584" t="str" cm="1">
        <f t="array" ref="G1584">_xlfn.XLOOKUP($A1584,MedExam_Table[[#Headers],[#Data],[Customer ID]],MedExam_Table[[#Headers],[#Data],[Cancer history]],"Not Found",0)</f>
        <v>No</v>
      </c>
      <c r="H1584" cm="1">
        <f t="array" ref="H1584">_xlfn.XLOOKUP($A1584,MedExam_Table[[#Headers],[#Data],[Customer ID]],MedExam_Table[[#Headers],[#Data],[NumberOfMajorSurgeries_updated]],"Not Found",0)</f>
        <v>0</v>
      </c>
      <c r="I1584" t="str" cm="1">
        <f t="array" ref="I1584">_xlfn.XLOOKUP($A1584,MedExam_Table[[#Headers],[#Data],[Customer ID]],MedExam_Table[[#Headers],[#Data],[Smoker Updated]],"Not Found",0)</f>
        <v>Yes</v>
      </c>
      <c r="J1584" t="str" cm="1">
        <f t="array" ref="J1584">_xlfn.XLOOKUP($A1584,MedExam_Table[[#Headers],[#Data],[Customer ID]],MedExam_Table[[#Headers],[#Data],[Weight Status]],"Not Found",0)</f>
        <v>Underweight</v>
      </c>
      <c r="K1584" t="str" cm="1">
        <f t="array" ref="K1584">_xlfn.XLOOKUP($A1584,MedExam_Table[[#Headers],[#Data],[Customer ID]],MedExam_Table[[#Headers],[#Data],[Diabetes Status]],"Not Found",0)</f>
        <v>Diabetes</v>
      </c>
      <c r="L1584" cm="1">
        <f t="array" ref="L1584">_xlfn.XLOOKUP($A1584,Hospitalisation_table[[#All],[Customer ID]],Hospitalisation_table[[#All],[Customer Age]],"Not Found",0)</f>
        <v>51</v>
      </c>
      <c r="M1584" t="str" cm="1">
        <f t="array" ref="M1584">_xlfn.XLOOKUP($A1584,Hospitalisation_table[[#All],[Customer ID]],Hospitalisation_table[[#All],[Date of Birth]],"Not Found",0)</f>
        <v>25-Dec-1971</v>
      </c>
      <c r="N1584" s="22" cm="1">
        <f t="array" ref="N1584">_xlfn.XLOOKUP($A1584,Hospitalisation_table[[#All],[Customer ID]],Hospitalisation_table[[#All],[charges]],"Not Found",0)</f>
        <v>30134.75</v>
      </c>
      <c r="O1584" t="str" cm="1">
        <f t="array" ref="O1584">_xlfn.XLOOKUP($A1584,Hospitalisation_table[[#All],[Customer ID]],Hospitalisation_table[[#All],[Hospital tier_Updated]],"Not Found",0)</f>
        <v>tier - 2</v>
      </c>
      <c r="P1584" t="str" cm="1">
        <f t="array" ref="P1584">_xlfn.XLOOKUP($A1584,Hospitalisation_table[[#All],[Customer ID]],Hospitalisation_table[[#All],[City tier_updated]],"Not Found",0)</f>
        <v>tier - 3</v>
      </c>
      <c r="Q1584" t="str" cm="1">
        <f t="array" ref="Q1584">_xlfn.XLOOKUP($A1584,Hospitalisation_table[[#All],[Customer ID]],Hospitalisation_table[[#All],[State ID Updated]],"Not Found",0)</f>
        <v>R1011</v>
      </c>
    </row>
    <row r="1585" spans="1:17" x14ac:dyDescent="0.3">
      <c r="A1585" s="14" t="s">
        <v>2051</v>
      </c>
      <c r="B1585" t="str" cm="1">
        <f t="array" ref="B1585">_xlfn.XLOOKUP($A1585,CustomersName[[#All],[Customer ID]],CustomersName[[#All],[First Name]],"Not Found",0)</f>
        <v>Janice</v>
      </c>
      <c r="C1585" cm="1">
        <f t="array" ref="C1585">_xlfn.XLOOKUP($A1585,MedExam_Table[[#Headers],[#Data],[Customer ID]],MedExam_Table[[#Headers],[#Data],[BMI]],"Not Found",0)</f>
        <v>21.08</v>
      </c>
      <c r="D1585" cm="1">
        <f t="array" ref="D1585">_xlfn.XLOOKUP($A1585,MedExam_Table[[#Headers],[#Data],[Customer ID]],MedExam_Table[[#Headers],[#Data],[HBA1C]],"Not Found",0)</f>
        <v>4.83</v>
      </c>
      <c r="E1585" t="str" cm="1">
        <f t="array" ref="E1585">_xlfn.XLOOKUP($A1585,MedExam_Table[[#Headers],[#Data],[Customer ID]],MedExam_Table[[#Headers],[#Data],[Heart Issues Updated]],"Not Found",0)</f>
        <v>No</v>
      </c>
      <c r="F1585" t="str" cm="1">
        <f t="array" ref="F1585">_xlfn.XLOOKUP($A1585,MedExam_Table[[#Headers],[#Data],[Customer ID]],MedExam_Table[[#Headers],[#Data],[Any Transplants Update]],"Not Found",0)</f>
        <v>No</v>
      </c>
      <c r="G1585" t="str" cm="1">
        <f t="array" ref="G1585">_xlfn.XLOOKUP($A1585,MedExam_Table[[#Headers],[#Data],[Customer ID]],MedExam_Table[[#Headers],[#Data],[Cancer history]],"Not Found",0)</f>
        <v>Yes</v>
      </c>
      <c r="H1585" cm="1">
        <f t="array" ref="H1585">_xlfn.XLOOKUP($A1585,MedExam_Table[[#Headers],[#Data],[Customer ID]],MedExam_Table[[#Headers],[#Data],[NumberOfMajorSurgeries_updated]],"Not Found",0)</f>
        <v>1</v>
      </c>
      <c r="I1585" t="str" cm="1">
        <f t="array" ref="I1585">_xlfn.XLOOKUP($A1585,MedExam_Table[[#Headers],[#Data],[Customer ID]],MedExam_Table[[#Headers],[#Data],[Smoker Updated]],"Not Found",0)</f>
        <v>Yes</v>
      </c>
      <c r="J1585" t="str" cm="1">
        <f t="array" ref="J1585">_xlfn.XLOOKUP($A1585,MedExam_Table[[#Headers],[#Data],[Customer ID]],MedExam_Table[[#Headers],[#Data],[Weight Status]],"Not Found",0)</f>
        <v>NormalWeight</v>
      </c>
      <c r="K1585" t="str" cm="1">
        <f t="array" ref="K1585">_xlfn.XLOOKUP($A1585,MedExam_Table[[#Headers],[#Data],[Customer ID]],MedExam_Table[[#Headers],[#Data],[Diabetes Status]],"Not Found",0)</f>
        <v>Normal</v>
      </c>
      <c r="L1585" cm="1">
        <f t="array" ref="L1585">_xlfn.XLOOKUP($A1585,Hospitalisation_table[[#All],[Customer ID]],Hospitalisation_table[[#All],[Customer Age]],"Not Found",0)</f>
        <v>43</v>
      </c>
      <c r="M1585" t="str" cm="1">
        <f t="array" ref="M1585">_xlfn.XLOOKUP($A1585,Hospitalisation_table[[#All],[Customer ID]],Hospitalisation_table[[#All],[Date of Birth]],"Not Found",0)</f>
        <v>2-Sep-1979</v>
      </c>
      <c r="N1585" s="22" cm="1">
        <f t="array" ref="N1585">_xlfn.XLOOKUP($A1585,Hospitalisation_table[[#All],[Customer ID]],Hospitalisation_table[[#All],[charges]],"Not Found",0)</f>
        <v>30095.97</v>
      </c>
      <c r="O1585" t="str" cm="1">
        <f t="array" ref="O1585">_xlfn.XLOOKUP($A1585,Hospitalisation_table[[#All],[Customer ID]],Hospitalisation_table[[#All],[Hospital tier_Updated]],"Not Found",0)</f>
        <v>tier - 2</v>
      </c>
      <c r="P1585" t="str" cm="1">
        <f t="array" ref="P1585">_xlfn.XLOOKUP($A1585,Hospitalisation_table[[#All],[Customer ID]],Hospitalisation_table[[#All],[City tier_updated]],"Not Found",0)</f>
        <v>tier - 3</v>
      </c>
      <c r="Q1585" t="str" cm="1">
        <f t="array" ref="Q1585">_xlfn.XLOOKUP($A1585,Hospitalisation_table[[#All],[Customer ID]],Hospitalisation_table[[#All],[State ID Updated]],"Not Found",0)</f>
        <v>R1011</v>
      </c>
    </row>
    <row r="1586" spans="1:17" x14ac:dyDescent="0.3">
      <c r="A1586" s="13" t="s">
        <v>2050</v>
      </c>
      <c r="B1586" t="str" cm="1">
        <f t="array" ref="B1586">_xlfn.XLOOKUP($A1586,CustomersName[[#All],[Customer ID]],CustomersName[[#All],[First Name]],"Not Found",0)</f>
        <v>Tihothy G.</v>
      </c>
      <c r="C1586" cm="1">
        <f t="array" ref="C1586">_xlfn.XLOOKUP($A1586,MedExam_Table[[#Headers],[#Data],[Customer ID]],MedExam_Table[[#Headers],[#Data],[BMI]],"Not Found",0)</f>
        <v>37.715000000000003</v>
      </c>
      <c r="D1586" cm="1">
        <f t="array" ref="D1586">_xlfn.XLOOKUP($A1586,MedExam_Table[[#Headers],[#Data],[Customer ID]],MedExam_Table[[#Headers],[#Data],[HBA1C]],"Not Found",0)</f>
        <v>10.86</v>
      </c>
      <c r="E1586" t="str" cm="1">
        <f t="array" ref="E1586">_xlfn.XLOOKUP($A1586,MedExam_Table[[#Headers],[#Data],[Customer ID]],MedExam_Table[[#Headers],[#Data],[Heart Issues Updated]],"Not Found",0)</f>
        <v>Yes</v>
      </c>
      <c r="F1586" t="str" cm="1">
        <f t="array" ref="F1586">_xlfn.XLOOKUP($A1586,MedExam_Table[[#Headers],[#Data],[Customer ID]],MedExam_Table[[#Headers],[#Data],[Any Transplants Update]],"Not Found",0)</f>
        <v>No</v>
      </c>
      <c r="G1586" t="str" cm="1">
        <f t="array" ref="G1586">_xlfn.XLOOKUP($A1586,MedExam_Table[[#Headers],[#Data],[Customer ID]],MedExam_Table[[#Headers],[#Data],[Cancer history]],"Not Found",0)</f>
        <v>No</v>
      </c>
      <c r="H1586" cm="1">
        <f t="array" ref="H1586">_xlfn.XLOOKUP($A1586,MedExam_Table[[#Headers],[#Data],[Customer ID]],MedExam_Table[[#Headers],[#Data],[NumberOfMajorSurgeries_updated]],"Not Found",0)</f>
        <v>0</v>
      </c>
      <c r="I1586" t="str" cm="1">
        <f t="array" ref="I1586">_xlfn.XLOOKUP($A1586,MedExam_Table[[#Headers],[#Data],[Customer ID]],MedExam_Table[[#Headers],[#Data],[Smoker Updated]],"Not Found",0)</f>
        <v>No</v>
      </c>
      <c r="J1586" t="str" cm="1">
        <f t="array" ref="J1586">_xlfn.XLOOKUP($A1586,MedExam_Table[[#Headers],[#Data],[Customer ID]],MedExam_Table[[#Headers],[#Data],[Weight Status]],"Not Found",0)</f>
        <v>Obesity</v>
      </c>
      <c r="K1586" t="str" cm="1">
        <f t="array" ref="K1586">_xlfn.XLOOKUP($A1586,MedExam_Table[[#Headers],[#Data],[Customer ID]],MedExam_Table[[#Headers],[#Data],[Diabetes Status]],"Not Found",0)</f>
        <v>Diabetes</v>
      </c>
      <c r="L1586" cm="1">
        <f t="array" ref="L1586">_xlfn.XLOOKUP($A1586,Hospitalisation_table[[#All],[Customer ID]],Hospitalisation_table[[#All],[Customer Age]],"Not Found",0)</f>
        <v>55</v>
      </c>
      <c r="M1586" t="str" cm="1">
        <f t="array" ref="M1586">_xlfn.XLOOKUP($A1586,Hospitalisation_table[[#All],[Customer ID]],Hospitalisation_table[[#All],[Date of Birth]],"Not Found",0)</f>
        <v>16-Jun-1967</v>
      </c>
      <c r="N1586" s="22" cm="1">
        <f t="array" ref="N1586">_xlfn.XLOOKUP($A1586,Hospitalisation_table[[#All],[Customer ID]],Hospitalisation_table[[#All],[charges]],"Not Found",0)</f>
        <v>30063.58</v>
      </c>
      <c r="O1586" t="str" cm="1">
        <f t="array" ref="O1586">_xlfn.XLOOKUP($A1586,Hospitalisation_table[[#All],[Customer ID]],Hospitalisation_table[[#All],[Hospital tier_Updated]],"Not Found",0)</f>
        <v>tier - 1</v>
      </c>
      <c r="P1586" t="str" cm="1">
        <f t="array" ref="P1586">_xlfn.XLOOKUP($A1586,Hospitalisation_table[[#All],[Customer ID]],Hospitalisation_table[[#All],[City tier_updated]],"Not Found",0)</f>
        <v>tier - 1</v>
      </c>
      <c r="Q1586" t="str" cm="1">
        <f t="array" ref="Q1586">_xlfn.XLOOKUP($A1586,Hospitalisation_table[[#All],[Customer ID]],Hospitalisation_table[[#All],[State ID Updated]],"Not Found",0)</f>
        <v>R1012</v>
      </c>
    </row>
    <row r="1587" spans="1:17" x14ac:dyDescent="0.3">
      <c r="A1587" s="14" t="s">
        <v>2049</v>
      </c>
      <c r="B1587" t="str" cm="1">
        <f t="array" ref="B1587">_xlfn.XLOOKUP($A1587,CustomersName[[#All],[Customer ID]],CustomersName[[#All],[First Name]],"Not Found",0)</f>
        <v>Alah R</v>
      </c>
      <c r="C1587" cm="1">
        <f t="array" ref="C1587">_xlfn.XLOOKUP($A1587,MedExam_Table[[#Headers],[#Data],[Customer ID]],MedExam_Table[[#Headers],[#Data],[BMI]],"Not Found",0)</f>
        <v>22.39</v>
      </c>
      <c r="D1587" cm="1">
        <f t="array" ref="D1587">_xlfn.XLOOKUP($A1587,MedExam_Table[[#Headers],[#Data],[Customer ID]],MedExam_Table[[#Headers],[#Data],[HBA1C]],"Not Found",0)</f>
        <v>9.5299999999999994</v>
      </c>
      <c r="E1587" t="str" cm="1">
        <f t="array" ref="E1587">_xlfn.XLOOKUP($A1587,MedExam_Table[[#Headers],[#Data],[Customer ID]],MedExam_Table[[#Headers],[#Data],[Heart Issues Updated]],"Not Found",0)</f>
        <v>Yes</v>
      </c>
      <c r="F1587" t="str" cm="1">
        <f t="array" ref="F1587">_xlfn.XLOOKUP($A1587,MedExam_Table[[#Headers],[#Data],[Customer ID]],MedExam_Table[[#Headers],[#Data],[Any Transplants Update]],"Not Found",0)</f>
        <v>No</v>
      </c>
      <c r="G1587" t="str" cm="1">
        <f t="array" ref="G1587">_xlfn.XLOOKUP($A1587,MedExam_Table[[#Headers],[#Data],[Customer ID]],MedExam_Table[[#Headers],[#Data],[Cancer history]],"Not Found",0)</f>
        <v>No</v>
      </c>
      <c r="H1587" cm="1">
        <f t="array" ref="H1587">_xlfn.XLOOKUP($A1587,MedExam_Table[[#Headers],[#Data],[Customer ID]],MedExam_Table[[#Headers],[#Data],[NumberOfMajorSurgeries_updated]],"Not Found",0)</f>
        <v>0</v>
      </c>
      <c r="I1587" t="str" cm="1">
        <f t="array" ref="I1587">_xlfn.XLOOKUP($A1587,MedExam_Table[[#Headers],[#Data],[Customer ID]],MedExam_Table[[#Headers],[#Data],[Smoker Updated]],"Not Found",0)</f>
        <v>Yes</v>
      </c>
      <c r="J1587" t="str" cm="1">
        <f t="array" ref="J1587">_xlfn.XLOOKUP($A1587,MedExam_Table[[#Headers],[#Data],[Customer ID]],MedExam_Table[[#Headers],[#Data],[Weight Status]],"Not Found",0)</f>
        <v>NormalWeight</v>
      </c>
      <c r="K1587" t="str" cm="1">
        <f t="array" ref="K1587">_xlfn.XLOOKUP($A1587,MedExam_Table[[#Headers],[#Data],[Customer ID]],MedExam_Table[[#Headers],[#Data],[Diabetes Status]],"Not Found",0)</f>
        <v>Diabetes</v>
      </c>
      <c r="L1587" cm="1">
        <f t="array" ref="L1587">_xlfn.XLOOKUP($A1587,Hospitalisation_table[[#All],[Customer ID]],Hospitalisation_table[[#All],[Customer Age]],"Not Found",0)</f>
        <v>41</v>
      </c>
      <c r="M1587" t="str" cm="1">
        <f t="array" ref="M1587">_xlfn.XLOOKUP($A1587,Hospitalisation_table[[#All],[Customer ID]],Hospitalisation_table[[#All],[Date of Birth]],"Not Found",0)</f>
        <v>4-Aug-1981</v>
      </c>
      <c r="N1587" s="22" cm="1">
        <f t="array" ref="N1587">_xlfn.XLOOKUP($A1587,Hospitalisation_table[[#All],[Customer ID]],Hospitalisation_table[[#All],[charges]],"Not Found",0)</f>
        <v>30026.87</v>
      </c>
      <c r="O1587" t="str" cm="1">
        <f t="array" ref="O1587">_xlfn.XLOOKUP($A1587,Hospitalisation_table[[#All],[Customer ID]],Hospitalisation_table[[#All],[Hospital tier_Updated]],"Not Found",0)</f>
        <v>tier - 2</v>
      </c>
      <c r="P1587" t="str" cm="1">
        <f t="array" ref="P1587">_xlfn.XLOOKUP($A1587,Hospitalisation_table[[#All],[Customer ID]],Hospitalisation_table[[#All],[City tier_updated]],"Not Found",0)</f>
        <v>tier - 3</v>
      </c>
      <c r="Q1587" t="str" cm="1">
        <f t="array" ref="Q1587">_xlfn.XLOOKUP($A1587,Hospitalisation_table[[#All],[Customer ID]],Hospitalisation_table[[#All],[State ID Updated]],"Not Found",0)</f>
        <v>R1012</v>
      </c>
    </row>
    <row r="1588" spans="1:17" x14ac:dyDescent="0.3">
      <c r="A1588" s="13" t="s">
        <v>2048</v>
      </c>
      <c r="B1588" t="str" cm="1">
        <f t="array" ref="B1588">_xlfn.XLOOKUP($A1588,CustomersName[[#All],[Customer ID]],CustomersName[[#All],[First Name]],"Not Found",0)</f>
        <v>Michael</v>
      </c>
      <c r="C1588" cm="1">
        <f t="array" ref="C1588">_xlfn.XLOOKUP($A1588,MedExam_Table[[#Headers],[#Data],[Customer ID]],MedExam_Table[[#Headers],[#Data],[BMI]],"Not Found",0)</f>
        <v>28.78</v>
      </c>
      <c r="D1588" cm="1">
        <f t="array" ref="D1588">_xlfn.XLOOKUP($A1588,MedExam_Table[[#Headers],[#Data],[Customer ID]],MedExam_Table[[#Headers],[#Data],[HBA1C]],"Not Found",0)</f>
        <v>5.68</v>
      </c>
      <c r="E1588" t="str" cm="1">
        <f t="array" ref="E1588">_xlfn.XLOOKUP($A1588,MedExam_Table[[#Headers],[#Data],[Customer ID]],MedExam_Table[[#Headers],[#Data],[Heart Issues Updated]],"Not Found",0)</f>
        <v>No</v>
      </c>
      <c r="F1588" t="str" cm="1">
        <f t="array" ref="F1588">_xlfn.XLOOKUP($A1588,MedExam_Table[[#Headers],[#Data],[Customer ID]],MedExam_Table[[#Headers],[#Data],[Any Transplants Update]],"Not Found",0)</f>
        <v>No</v>
      </c>
      <c r="G1588" t="str" cm="1">
        <f t="array" ref="G1588">_xlfn.XLOOKUP($A1588,MedExam_Table[[#Headers],[#Data],[Customer ID]],MedExam_Table[[#Headers],[#Data],[Cancer history]],"Not Found",0)</f>
        <v>No</v>
      </c>
      <c r="H1588" cm="1">
        <f t="array" ref="H1588">_xlfn.XLOOKUP($A1588,MedExam_Table[[#Headers],[#Data],[Customer ID]],MedExam_Table[[#Headers],[#Data],[NumberOfMajorSurgeries_updated]],"Not Found",0)</f>
        <v>0</v>
      </c>
      <c r="I1588" t="str" cm="1">
        <f t="array" ref="I1588">_xlfn.XLOOKUP($A1588,MedExam_Table[[#Headers],[#Data],[Customer ID]],MedExam_Table[[#Headers],[#Data],[Smoker Updated]],"Not Found",0)</f>
        <v>Yes</v>
      </c>
      <c r="J1588" t="str" cm="1">
        <f t="array" ref="J1588">_xlfn.XLOOKUP($A1588,MedExam_Table[[#Headers],[#Data],[Customer ID]],MedExam_Table[[#Headers],[#Data],[Weight Status]],"Not Found",0)</f>
        <v>OverWeight</v>
      </c>
      <c r="K1588" t="str" cm="1">
        <f t="array" ref="K1588">_xlfn.XLOOKUP($A1588,MedExam_Table[[#Headers],[#Data],[Customer ID]],MedExam_Table[[#Headers],[#Data],[Diabetes Status]],"Not Found",0)</f>
        <v>Normal</v>
      </c>
      <c r="L1588" cm="1">
        <f t="array" ref="L1588">_xlfn.XLOOKUP($A1588,Hospitalisation_table[[#All],[Customer ID]],Hospitalisation_table[[#All],[Customer Age]],"Not Found",0)</f>
        <v>31</v>
      </c>
      <c r="M1588" t="str" cm="1">
        <f t="array" ref="M1588">_xlfn.XLOOKUP($A1588,Hospitalisation_table[[#All],[Customer ID]],Hospitalisation_table[[#All],[Date of Birth]],"Not Found",0)</f>
        <v>5-Oct-1991</v>
      </c>
      <c r="N1588" s="22" cm="1">
        <f t="array" ref="N1588">_xlfn.XLOOKUP($A1588,Hospitalisation_table[[#All],[Customer ID]],Hospitalisation_table[[#All],[charges]],"Not Found",0)</f>
        <v>29969.67</v>
      </c>
      <c r="O1588" t="str" cm="1">
        <f t="array" ref="O1588">_xlfn.XLOOKUP($A1588,Hospitalisation_table[[#All],[Customer ID]],Hospitalisation_table[[#All],[Hospital tier_Updated]],"Not Found",0)</f>
        <v>tier - 1</v>
      </c>
      <c r="P1588" t="str" cm="1">
        <f t="array" ref="P1588">_xlfn.XLOOKUP($A1588,Hospitalisation_table[[#All],[Customer ID]],Hospitalisation_table[[#All],[City tier_updated]],"Not Found",0)</f>
        <v>tier - 1</v>
      </c>
      <c r="Q1588" t="str" cm="1">
        <f t="array" ref="Q1588">_xlfn.XLOOKUP($A1588,Hospitalisation_table[[#All],[Customer ID]],Hospitalisation_table[[#All],[State ID Updated]],"Not Found",0)</f>
        <v>R1011</v>
      </c>
    </row>
    <row r="1589" spans="1:17" x14ac:dyDescent="0.3">
      <c r="A1589" s="14" t="s">
        <v>2047</v>
      </c>
      <c r="B1589" t="str" cm="1">
        <f t="array" ref="B1589">_xlfn.XLOOKUP($A1589,CustomersName[[#All],[Customer ID]],CustomersName[[#All],[First Name]],"Not Found",0)</f>
        <v>Marie-France</v>
      </c>
      <c r="C1589" cm="1">
        <f t="array" ref="C1589">_xlfn.XLOOKUP($A1589,MedExam_Table[[#Headers],[#Data],[Customer ID]],MedExam_Table[[#Headers],[#Data],[BMI]],"Not Found",0)</f>
        <v>18.329999999999998</v>
      </c>
      <c r="D1589" cm="1">
        <f t="array" ref="D1589">_xlfn.XLOOKUP($A1589,MedExam_Table[[#Headers],[#Data],[Customer ID]],MedExam_Table[[#Headers],[#Data],[HBA1C]],"Not Found",0)</f>
        <v>5.57</v>
      </c>
      <c r="E1589" t="str" cm="1">
        <f t="array" ref="E1589">_xlfn.XLOOKUP($A1589,MedExam_Table[[#Headers],[#Data],[Customer ID]],MedExam_Table[[#Headers],[#Data],[Heart Issues Updated]],"Not Found",0)</f>
        <v>Yes</v>
      </c>
      <c r="F1589" t="str" cm="1">
        <f t="array" ref="F1589">_xlfn.XLOOKUP($A1589,MedExam_Table[[#Headers],[#Data],[Customer ID]],MedExam_Table[[#Headers],[#Data],[Any Transplants Update]],"Not Found",0)</f>
        <v>No</v>
      </c>
      <c r="G1589" t="str" cm="1">
        <f t="array" ref="G1589">_xlfn.XLOOKUP($A1589,MedExam_Table[[#Headers],[#Data],[Customer ID]],MedExam_Table[[#Headers],[#Data],[Cancer history]],"Not Found",0)</f>
        <v>No</v>
      </c>
      <c r="H1589" cm="1">
        <f t="array" ref="H1589">_xlfn.XLOOKUP($A1589,MedExam_Table[[#Headers],[#Data],[Customer ID]],MedExam_Table[[#Headers],[#Data],[NumberOfMajorSurgeries_updated]],"Not Found",0)</f>
        <v>0</v>
      </c>
      <c r="I1589" t="str" cm="1">
        <f t="array" ref="I1589">_xlfn.XLOOKUP($A1589,MedExam_Table[[#Headers],[#Data],[Customer ID]],MedExam_Table[[#Headers],[#Data],[Smoker Updated]],"Not Found",0)</f>
        <v>Yes</v>
      </c>
      <c r="J1589" t="str" cm="1">
        <f t="array" ref="J1589">_xlfn.XLOOKUP($A1589,MedExam_Table[[#Headers],[#Data],[Customer ID]],MedExam_Table[[#Headers],[#Data],[Weight Status]],"Not Found",0)</f>
        <v>Underweight</v>
      </c>
      <c r="K1589" t="str" cm="1">
        <f t="array" ref="K1589">_xlfn.XLOOKUP($A1589,MedExam_Table[[#Headers],[#Data],[Customer ID]],MedExam_Table[[#Headers],[#Data],[Diabetes Status]],"Not Found",0)</f>
        <v>Normal</v>
      </c>
      <c r="L1589" cm="1">
        <f t="array" ref="L1589">_xlfn.XLOOKUP($A1589,Hospitalisation_table[[#All],[Customer ID]],Hospitalisation_table[[#All],[Customer Age]],"Not Found",0)</f>
        <v>46</v>
      </c>
      <c r="M1589" t="str" cm="1">
        <f t="array" ref="M1589">_xlfn.XLOOKUP($A1589,Hospitalisation_table[[#All],[Customer ID]],Hospitalisation_table[[#All],[Date of Birth]],"Not Found",0)</f>
        <v>12-Jun-1976</v>
      </c>
      <c r="N1589" s="22" cm="1">
        <f t="array" ref="N1589">_xlfn.XLOOKUP($A1589,Hospitalisation_table[[#All],[Customer ID]],Hospitalisation_table[[#All],[charges]],"Not Found",0)</f>
        <v>29933.75</v>
      </c>
      <c r="O1589" t="str" cm="1">
        <f t="array" ref="O1589">_xlfn.XLOOKUP($A1589,Hospitalisation_table[[#All],[Customer ID]],Hospitalisation_table[[#All],[Hospital tier_Updated]],"Not Found",0)</f>
        <v>tier - 1</v>
      </c>
      <c r="P1589" t="str" cm="1">
        <f t="array" ref="P1589">_xlfn.XLOOKUP($A1589,Hospitalisation_table[[#All],[Customer ID]],Hospitalisation_table[[#All],[City tier_updated]],"Not Found",0)</f>
        <v>tier - 1</v>
      </c>
      <c r="Q1589" t="str" cm="1">
        <f t="array" ref="Q1589">_xlfn.XLOOKUP($A1589,Hospitalisation_table[[#All],[Customer ID]],Hospitalisation_table[[#All],[State ID Updated]],"Not Found",0)</f>
        <v>R1011</v>
      </c>
    </row>
    <row r="1590" spans="1:17" x14ac:dyDescent="0.3">
      <c r="A1590" s="13" t="s">
        <v>2046</v>
      </c>
      <c r="B1590" t="str" cm="1">
        <f t="array" ref="B1590">_xlfn.XLOOKUP($A1590,CustomersName[[#All],[Customer ID]],CustomersName[[#All],[First Name]],"Not Found",0)</f>
        <v>Erih F.</v>
      </c>
      <c r="C1590" cm="1">
        <f t="array" ref="C1590">_xlfn.XLOOKUP($A1590,MedExam_Table[[#Headers],[#Data],[Customer ID]],MedExam_Table[[#Headers],[#Data],[BMI]],"Not Found",0)</f>
        <v>26.39</v>
      </c>
      <c r="D1590" cm="1">
        <f t="array" ref="D1590">_xlfn.XLOOKUP($A1590,MedExam_Table[[#Headers],[#Data],[Customer ID]],MedExam_Table[[#Headers],[#Data],[HBA1C]],"Not Found",0)</f>
        <v>4.58</v>
      </c>
      <c r="E1590" t="str" cm="1">
        <f t="array" ref="E1590">_xlfn.XLOOKUP($A1590,MedExam_Table[[#Headers],[#Data],[Customer ID]],MedExam_Table[[#Headers],[#Data],[Heart Issues Updated]],"Not Found",0)</f>
        <v>Yes</v>
      </c>
      <c r="F1590" t="str" cm="1">
        <f t="array" ref="F1590">_xlfn.XLOOKUP($A1590,MedExam_Table[[#Headers],[#Data],[Customer ID]],MedExam_Table[[#Headers],[#Data],[Any Transplants Update]],"Not Found",0)</f>
        <v>No</v>
      </c>
      <c r="G1590" t="str" cm="1">
        <f t="array" ref="G1590">_xlfn.XLOOKUP($A1590,MedExam_Table[[#Headers],[#Data],[Customer ID]],MedExam_Table[[#Headers],[#Data],[Cancer history]],"Not Found",0)</f>
        <v>No</v>
      </c>
      <c r="H1590" cm="1">
        <f t="array" ref="H1590">_xlfn.XLOOKUP($A1590,MedExam_Table[[#Headers],[#Data],[Customer ID]],MedExam_Table[[#Headers],[#Data],[NumberOfMajorSurgeries_updated]],"Not Found",0)</f>
        <v>1</v>
      </c>
      <c r="I1590" t="str" cm="1">
        <f t="array" ref="I1590">_xlfn.XLOOKUP($A1590,MedExam_Table[[#Headers],[#Data],[Customer ID]],MedExam_Table[[#Headers],[#Data],[Smoker Updated]],"Not Found",0)</f>
        <v>Yes</v>
      </c>
      <c r="J1590" t="str" cm="1">
        <f t="array" ref="J1590">_xlfn.XLOOKUP($A1590,MedExam_Table[[#Headers],[#Data],[Customer ID]],MedExam_Table[[#Headers],[#Data],[Weight Status]],"Not Found",0)</f>
        <v>OverWeight</v>
      </c>
      <c r="K1590" t="str" cm="1">
        <f t="array" ref="K1590">_xlfn.XLOOKUP($A1590,MedExam_Table[[#Headers],[#Data],[Customer ID]],MedExam_Table[[#Headers],[#Data],[Diabetes Status]],"Not Found",0)</f>
        <v>Normal</v>
      </c>
      <c r="L1590" cm="1">
        <f t="array" ref="L1590">_xlfn.XLOOKUP($A1590,Hospitalisation_table[[#All],[Customer ID]],Hospitalisation_table[[#All],[Customer Age]],"Not Found",0)</f>
        <v>34</v>
      </c>
      <c r="M1590" t="str" cm="1">
        <f t="array" ref="M1590">_xlfn.XLOOKUP($A1590,Hospitalisation_table[[#All],[Customer ID]],Hospitalisation_table[[#All],[Date of Birth]],"Not Found",0)</f>
        <v>30-Dec-1988</v>
      </c>
      <c r="N1590" s="22" cm="1">
        <f t="array" ref="N1590">_xlfn.XLOOKUP($A1590,Hospitalisation_table[[#All],[Customer ID]],Hospitalisation_table[[#All],[charges]],"Not Found",0)</f>
        <v>29929.56</v>
      </c>
      <c r="O1590" t="str" cm="1">
        <f t="array" ref="O1590">_xlfn.XLOOKUP($A1590,Hospitalisation_table[[#All],[Customer ID]],Hospitalisation_table[[#All],[Hospital tier_Updated]],"Not Found",0)</f>
        <v>tier - 1</v>
      </c>
      <c r="P1590" t="str" cm="1">
        <f t="array" ref="P1590">_xlfn.XLOOKUP($A1590,Hospitalisation_table[[#All],[Customer ID]],Hospitalisation_table[[#All],[City tier_updated]],"Not Found",0)</f>
        <v>tier - 1</v>
      </c>
      <c r="Q1590" t="str" cm="1">
        <f t="array" ref="Q1590">_xlfn.XLOOKUP($A1590,Hospitalisation_table[[#All],[Customer ID]],Hospitalisation_table[[#All],[State ID Updated]],"Not Found",0)</f>
        <v>R1011</v>
      </c>
    </row>
    <row r="1591" spans="1:17" x14ac:dyDescent="0.3">
      <c r="A1591" s="14" t="s">
        <v>2045</v>
      </c>
      <c r="B1591" t="str" cm="1">
        <f t="array" ref="B1591">_xlfn.XLOOKUP($A1591,CustomersName[[#All],[Customer ID]],CustomersName[[#All],[First Name]],"Not Found",0)</f>
        <v>Andrew</v>
      </c>
      <c r="C1591" cm="1">
        <f t="array" ref="C1591">_xlfn.XLOOKUP($A1591,MedExam_Table[[#Headers],[#Data],[Customer ID]],MedExam_Table[[#Headers],[#Data],[BMI]],"Not Found",0)</f>
        <v>19.260000000000002</v>
      </c>
      <c r="D1591" cm="1">
        <f t="array" ref="D1591">_xlfn.XLOOKUP($A1591,MedExam_Table[[#Headers],[#Data],[Customer ID]],MedExam_Table[[#Headers],[#Data],[HBA1C]],"Not Found",0)</f>
        <v>8.9600000000000009</v>
      </c>
      <c r="E1591" t="str" cm="1">
        <f t="array" ref="E1591">_xlfn.XLOOKUP($A1591,MedExam_Table[[#Headers],[#Data],[Customer ID]],MedExam_Table[[#Headers],[#Data],[Heart Issues Updated]],"Not Found",0)</f>
        <v>Yes</v>
      </c>
      <c r="F1591" t="str" cm="1">
        <f t="array" ref="F1591">_xlfn.XLOOKUP($A1591,MedExam_Table[[#Headers],[#Data],[Customer ID]],MedExam_Table[[#Headers],[#Data],[Any Transplants Update]],"Not Found",0)</f>
        <v>No</v>
      </c>
      <c r="G1591" t="str" cm="1">
        <f t="array" ref="G1591">_xlfn.XLOOKUP($A1591,MedExam_Table[[#Headers],[#Data],[Customer ID]],MedExam_Table[[#Headers],[#Data],[Cancer history]],"Not Found",0)</f>
        <v>No</v>
      </c>
      <c r="H1591" cm="1">
        <f t="array" ref="H1591">_xlfn.XLOOKUP($A1591,MedExam_Table[[#Headers],[#Data],[Customer ID]],MedExam_Table[[#Headers],[#Data],[NumberOfMajorSurgeries_updated]],"Not Found",0)</f>
        <v>1</v>
      </c>
      <c r="I1591" t="str" cm="1">
        <f t="array" ref="I1591">_xlfn.XLOOKUP($A1591,MedExam_Table[[#Headers],[#Data],[Customer ID]],MedExam_Table[[#Headers],[#Data],[Smoker Updated]],"Not Found",0)</f>
        <v>Yes</v>
      </c>
      <c r="J1591" t="str" cm="1">
        <f t="array" ref="J1591">_xlfn.XLOOKUP($A1591,MedExam_Table[[#Headers],[#Data],[Customer ID]],MedExam_Table[[#Headers],[#Data],[Weight Status]],"Not Found",0)</f>
        <v>NormalWeight</v>
      </c>
      <c r="K1591" t="str" cm="1">
        <f t="array" ref="K1591">_xlfn.XLOOKUP($A1591,MedExam_Table[[#Headers],[#Data],[Customer ID]],MedExam_Table[[#Headers],[#Data],[Diabetes Status]],"Not Found",0)</f>
        <v>Diabetes</v>
      </c>
      <c r="L1591" cm="1">
        <f t="array" ref="L1591">_xlfn.XLOOKUP($A1591,Hospitalisation_table[[#All],[Customer ID]],Hospitalisation_table[[#All],[Customer Age]],"Not Found",0)</f>
        <v>47</v>
      </c>
      <c r="M1591" t="str" cm="1">
        <f t="array" ref="M1591">_xlfn.XLOOKUP($A1591,Hospitalisation_table[[#All],[Customer ID]],Hospitalisation_table[[#All],[Date of Birth]],"Not Found",0)</f>
        <v>19-Aug-1975</v>
      </c>
      <c r="N1591" s="22" cm="1">
        <f t="array" ref="N1591">_xlfn.XLOOKUP($A1591,Hospitalisation_table[[#All],[Customer ID]],Hospitalisation_table[[#All],[charges]],"Not Found",0)</f>
        <v>29899.25</v>
      </c>
      <c r="O1591" t="str" cm="1">
        <f t="array" ref="O1591">_xlfn.XLOOKUP($A1591,Hospitalisation_table[[#All],[Customer ID]],Hospitalisation_table[[#All],[Hospital tier_Updated]],"Not Found",0)</f>
        <v>tier - 1</v>
      </c>
      <c r="P1591" t="str" cm="1">
        <f t="array" ref="P1591">_xlfn.XLOOKUP($A1591,Hospitalisation_table[[#All],[Customer ID]],Hospitalisation_table[[#All],[City tier_updated]],"Not Found",0)</f>
        <v>tier - 3</v>
      </c>
      <c r="Q1591" t="str" cm="1">
        <f t="array" ref="Q1591">_xlfn.XLOOKUP($A1591,Hospitalisation_table[[#All],[Customer ID]],Hospitalisation_table[[#All],[State ID Updated]],"Not Found",0)</f>
        <v>R1011</v>
      </c>
    </row>
    <row r="1592" spans="1:17" x14ac:dyDescent="0.3">
      <c r="A1592" s="13" t="s">
        <v>2044</v>
      </c>
      <c r="B1592" t="str" cm="1">
        <f t="array" ref="B1592">_xlfn.XLOOKUP($A1592,CustomersName[[#All],[Customer ID]],CustomersName[[#All],[First Name]],"Not Found",0)</f>
        <v>Anthony</v>
      </c>
      <c r="C1592" cm="1">
        <f t="array" ref="C1592">_xlfn.XLOOKUP($A1592,MedExam_Table[[#Headers],[#Data],[Customer ID]],MedExam_Table[[#Headers],[#Data],[BMI]],"Not Found",0)</f>
        <v>26.92</v>
      </c>
      <c r="D1592" cm="1">
        <f t="array" ref="D1592">_xlfn.XLOOKUP($A1592,MedExam_Table[[#Headers],[#Data],[Customer ID]],MedExam_Table[[#Headers],[#Data],[HBA1C]],"Not Found",0)</f>
        <v>6.09</v>
      </c>
      <c r="E1592" t="str" cm="1">
        <f t="array" ref="E1592">_xlfn.XLOOKUP($A1592,MedExam_Table[[#Headers],[#Data],[Customer ID]],MedExam_Table[[#Headers],[#Data],[Heart Issues Updated]],"Not Found",0)</f>
        <v>No</v>
      </c>
      <c r="F1592" t="str" cm="1">
        <f t="array" ref="F1592">_xlfn.XLOOKUP($A1592,MedExam_Table[[#Headers],[#Data],[Customer ID]],MedExam_Table[[#Headers],[#Data],[Any Transplants Update]],"Not Found",0)</f>
        <v>No</v>
      </c>
      <c r="G1592" t="str" cm="1">
        <f t="array" ref="G1592">_xlfn.XLOOKUP($A1592,MedExam_Table[[#Headers],[#Data],[Customer ID]],MedExam_Table[[#Headers],[#Data],[Cancer history]],"Not Found",0)</f>
        <v>No</v>
      </c>
      <c r="H1592" cm="1">
        <f t="array" ref="H1592">_xlfn.XLOOKUP($A1592,MedExam_Table[[#Headers],[#Data],[Customer ID]],MedExam_Table[[#Headers],[#Data],[NumberOfMajorSurgeries_updated]],"Not Found",0)</f>
        <v>0</v>
      </c>
      <c r="I1592" t="str" cm="1">
        <f t="array" ref="I1592">_xlfn.XLOOKUP($A1592,MedExam_Table[[#Headers],[#Data],[Customer ID]],MedExam_Table[[#Headers],[#Data],[Smoker Updated]],"Not Found",0)</f>
        <v>Yes</v>
      </c>
      <c r="J1592" t="str" cm="1">
        <f t="array" ref="J1592">_xlfn.XLOOKUP($A1592,MedExam_Table[[#Headers],[#Data],[Customer ID]],MedExam_Table[[#Headers],[#Data],[Weight Status]],"Not Found",0)</f>
        <v>OverWeight</v>
      </c>
      <c r="K1592" t="str" cm="1">
        <f t="array" ref="K1592">_xlfn.XLOOKUP($A1592,MedExam_Table[[#Headers],[#Data],[Customer ID]],MedExam_Table[[#Headers],[#Data],[Diabetes Status]],"Not Found",0)</f>
        <v>Prediabetes</v>
      </c>
      <c r="L1592" cm="1">
        <f t="array" ref="L1592">_xlfn.XLOOKUP($A1592,Hospitalisation_table[[#All],[Customer ID]],Hospitalisation_table[[#All],[Customer Age]],"Not Found",0)</f>
        <v>33</v>
      </c>
      <c r="M1592" t="str" cm="1">
        <f t="array" ref="M1592">_xlfn.XLOOKUP($A1592,Hospitalisation_table[[#All],[Customer ID]],Hospitalisation_table[[#All],[Date of Birth]],"Not Found",0)</f>
        <v>30-Dec-1989</v>
      </c>
      <c r="N1592" s="22" cm="1">
        <f t="array" ref="N1592">_xlfn.XLOOKUP($A1592,Hospitalisation_table[[#All],[Customer ID]],Hospitalisation_table[[#All],[charges]],"Not Found",0)</f>
        <v>29852.48</v>
      </c>
      <c r="O1592" t="str" cm="1">
        <f t="array" ref="O1592">_xlfn.XLOOKUP($A1592,Hospitalisation_table[[#All],[Customer ID]],Hospitalisation_table[[#All],[Hospital tier_Updated]],"Not Found",0)</f>
        <v>tier - 1</v>
      </c>
      <c r="P1592" t="str" cm="1">
        <f t="array" ref="P1592">_xlfn.XLOOKUP($A1592,Hospitalisation_table[[#All],[Customer ID]],Hospitalisation_table[[#All],[City tier_updated]],"Not Found",0)</f>
        <v>tier - 3</v>
      </c>
      <c r="Q1592" t="str" cm="1">
        <f t="array" ref="Q1592">_xlfn.XLOOKUP($A1592,Hospitalisation_table[[#All],[Customer ID]],Hospitalisation_table[[#All],[State ID Updated]],"Not Found",0)</f>
        <v>R1011</v>
      </c>
    </row>
    <row r="1593" spans="1:17" x14ac:dyDescent="0.3">
      <c r="A1593" s="14" t="s">
        <v>2043</v>
      </c>
      <c r="B1593" t="str" cm="1">
        <f t="array" ref="B1593">_xlfn.XLOOKUP($A1593,CustomersName[[#All],[Customer ID]],CustomersName[[#All],[First Name]],"Not Found",0)</f>
        <v>Chris</v>
      </c>
      <c r="C1593" cm="1">
        <f t="array" ref="C1593">_xlfn.XLOOKUP($A1593,MedExam_Table[[#Headers],[#Data],[Customer ID]],MedExam_Table[[#Headers],[#Data],[BMI]],"Not Found",0)</f>
        <v>19.73</v>
      </c>
      <c r="D1593" cm="1">
        <f t="array" ref="D1593">_xlfn.XLOOKUP($A1593,MedExam_Table[[#Headers],[#Data],[Customer ID]],MedExam_Table[[#Headers],[#Data],[HBA1C]],"Not Found",0)</f>
        <v>4.3600000000000003</v>
      </c>
      <c r="E1593" t="str" cm="1">
        <f t="array" ref="E1593">_xlfn.XLOOKUP($A1593,MedExam_Table[[#Headers],[#Data],[Customer ID]],MedExam_Table[[#Headers],[#Data],[Heart Issues Updated]],"Not Found",0)</f>
        <v>No</v>
      </c>
      <c r="F1593" t="str" cm="1">
        <f t="array" ref="F1593">_xlfn.XLOOKUP($A1593,MedExam_Table[[#Headers],[#Data],[Customer ID]],MedExam_Table[[#Headers],[#Data],[Any Transplants Update]],"Not Found",0)</f>
        <v>No</v>
      </c>
      <c r="G1593" t="str" cm="1">
        <f t="array" ref="G1593">_xlfn.XLOOKUP($A1593,MedExam_Table[[#Headers],[#Data],[Customer ID]],MedExam_Table[[#Headers],[#Data],[Cancer history]],"Not Found",0)</f>
        <v>No</v>
      </c>
      <c r="H1593" cm="1">
        <f t="array" ref="H1593">_xlfn.XLOOKUP($A1593,MedExam_Table[[#Headers],[#Data],[Customer ID]],MedExam_Table[[#Headers],[#Data],[NumberOfMajorSurgeries_updated]],"Not Found",0)</f>
        <v>0</v>
      </c>
      <c r="I1593" t="str" cm="1">
        <f t="array" ref="I1593">_xlfn.XLOOKUP($A1593,MedExam_Table[[#Headers],[#Data],[Customer ID]],MedExam_Table[[#Headers],[#Data],[Smoker Updated]],"Not Found",0)</f>
        <v>Yes</v>
      </c>
      <c r="J1593" t="str" cm="1">
        <f t="array" ref="J1593">_xlfn.XLOOKUP($A1593,MedExam_Table[[#Headers],[#Data],[Customer ID]],MedExam_Table[[#Headers],[#Data],[Weight Status]],"Not Found",0)</f>
        <v>NormalWeight</v>
      </c>
      <c r="K1593" t="str" cm="1">
        <f t="array" ref="K1593">_xlfn.XLOOKUP($A1593,MedExam_Table[[#Headers],[#Data],[Customer ID]],MedExam_Table[[#Headers],[#Data],[Diabetes Status]],"Not Found",0)</f>
        <v>Normal</v>
      </c>
      <c r="L1593" cm="1">
        <f t="array" ref="L1593">_xlfn.XLOOKUP($A1593,Hospitalisation_table[[#All],[Customer ID]],Hospitalisation_table[[#All],[Customer Age]],"Not Found",0)</f>
        <v>40</v>
      </c>
      <c r="M1593" t="str" cm="1">
        <f t="array" ref="M1593">_xlfn.XLOOKUP($A1593,Hospitalisation_table[[#All],[Customer ID]],Hospitalisation_table[[#All],[Date of Birth]],"Not Found",0)</f>
        <v>29-Oct-1982</v>
      </c>
      <c r="N1593" s="22" cm="1">
        <f t="array" ref="N1593">_xlfn.XLOOKUP($A1593,Hospitalisation_table[[#All],[Customer ID]],Hospitalisation_table[[#All],[charges]],"Not Found",0)</f>
        <v>29818.76</v>
      </c>
      <c r="O1593" t="str" cm="1">
        <f t="array" ref="O1593">_xlfn.XLOOKUP($A1593,Hospitalisation_table[[#All],[Customer ID]],Hospitalisation_table[[#All],[Hospital tier_Updated]],"Not Found",0)</f>
        <v>tier - 1</v>
      </c>
      <c r="P1593" t="str" cm="1">
        <f t="array" ref="P1593">_xlfn.XLOOKUP($A1593,Hospitalisation_table[[#All],[Customer ID]],Hospitalisation_table[[#All],[City tier_updated]],"Not Found",0)</f>
        <v>tier - 1</v>
      </c>
      <c r="Q1593" t="str" cm="1">
        <f t="array" ref="Q1593">_xlfn.XLOOKUP($A1593,Hospitalisation_table[[#All],[Customer ID]],Hospitalisation_table[[#All],[State ID Updated]],"Not Found",0)</f>
        <v>R1012</v>
      </c>
    </row>
    <row r="1594" spans="1:17" x14ac:dyDescent="0.3">
      <c r="A1594" s="13" t="s">
        <v>2340</v>
      </c>
      <c r="B1594" t="str" cm="1">
        <f t="array" ref="B1594">_xlfn.XLOOKUP($A1594,CustomersName[[#All],[Customer ID]],CustomersName[[#All],[First Name]],"Not Found",0)</f>
        <v>Brenh Brendan D.</v>
      </c>
      <c r="C1594" cm="1">
        <f t="array" ref="C1594">_xlfn.XLOOKUP($A1594,MedExam_Table[[#Headers],[#Data],[Customer ID]],MedExam_Table[[#Headers],[#Data],[BMI]],"Not Found",0)</f>
        <v>31.35</v>
      </c>
      <c r="D1594" cm="1">
        <f t="array" ref="D1594">_xlfn.XLOOKUP($A1594,MedExam_Table[[#Headers],[#Data],[Customer ID]],MedExam_Table[[#Headers],[#Data],[HBA1C]],"Not Found",0)</f>
        <v>6.86</v>
      </c>
      <c r="E1594" t="str" cm="1">
        <f t="array" ref="E1594">_xlfn.XLOOKUP($A1594,MedExam_Table[[#Headers],[#Data],[Customer ID]],MedExam_Table[[#Headers],[#Data],[Heart Issues Updated]],"Not Found",0)</f>
        <v>No</v>
      </c>
      <c r="F1594" t="str" cm="1">
        <f t="array" ref="F1594">_xlfn.XLOOKUP($A1594,MedExam_Table[[#Headers],[#Data],[Customer ID]],MedExam_Table[[#Headers],[#Data],[Any Transplants Update]],"Not Found",0)</f>
        <v>No</v>
      </c>
      <c r="G1594" t="str" cm="1">
        <f t="array" ref="G1594">_xlfn.XLOOKUP($A1594,MedExam_Table[[#Headers],[#Data],[Customer ID]],MedExam_Table[[#Headers],[#Data],[Cancer history]],"Not Found",0)</f>
        <v>No</v>
      </c>
      <c r="H1594" cm="1">
        <f t="array" ref="H1594">_xlfn.XLOOKUP($A1594,MedExam_Table[[#Headers],[#Data],[Customer ID]],MedExam_Table[[#Headers],[#Data],[NumberOfMajorSurgeries_updated]],"Not Found",0)</f>
        <v>0</v>
      </c>
      <c r="I1594" t="str" cm="1">
        <f t="array" ref="I1594">_xlfn.XLOOKUP($A1594,MedExam_Table[[#Headers],[#Data],[Customer ID]],MedExam_Table[[#Headers],[#Data],[Smoker Updated]],"Not Found",0)</f>
        <v>Yes</v>
      </c>
      <c r="J1594" t="str" cm="1">
        <f t="array" ref="J1594">_xlfn.XLOOKUP($A1594,MedExam_Table[[#Headers],[#Data],[Customer ID]],MedExam_Table[[#Headers],[#Data],[Weight Status]],"Not Found",0)</f>
        <v>Obesity</v>
      </c>
      <c r="K1594" t="str" cm="1">
        <f t="array" ref="K1594">_xlfn.XLOOKUP($A1594,MedExam_Table[[#Headers],[#Data],[Customer ID]],MedExam_Table[[#Headers],[#Data],[Diabetes Status]],"Not Found",0)</f>
        <v>Diabetes</v>
      </c>
      <c r="L1594" cm="1">
        <f t="array" ref="L1594">_xlfn.XLOOKUP($A1594,Hospitalisation_table[[#All],[Customer ID]],Hospitalisation_table[[#All],[Customer Age]],"Not Found",0)</f>
        <v>60</v>
      </c>
      <c r="M1594" t="str" cm="1">
        <f t="array" ref="M1594">_xlfn.XLOOKUP($A1594,Hospitalisation_table[[#All],[Customer ID]],Hospitalisation_table[[#All],[Date of Birth]],"Not Found",0)</f>
        <v>4-Dec-1962</v>
      </c>
      <c r="N1594" s="22" cm="1">
        <f t="array" ref="N1594">_xlfn.XLOOKUP($A1594,Hospitalisation_table[[#All],[Customer ID]],Hospitalisation_table[[#All],[charges]],"Not Found",0)</f>
        <v>46130.53</v>
      </c>
      <c r="O1594" t="str" cm="1">
        <f t="array" ref="O1594">_xlfn.XLOOKUP($A1594,Hospitalisation_table[[#All],[Customer ID]],Hospitalisation_table[[#All],[Hospital tier_Updated]],"Not Found",0)</f>
        <v>tier - 1</v>
      </c>
      <c r="P1594" t="str" cm="1">
        <f t="array" ref="P1594">_xlfn.XLOOKUP($A1594,Hospitalisation_table[[#All],[Customer ID]],Hospitalisation_table[[#All],[City tier_updated]],"Not Found",0)</f>
        <v>tier - 1</v>
      </c>
      <c r="Q1594" t="str" cm="1">
        <f t="array" ref="Q1594">_xlfn.XLOOKUP($A1594,Hospitalisation_table[[#All],[Customer ID]],Hospitalisation_table[[#All],[State ID Updated]],"Not Found",0)</f>
        <v>R1012</v>
      </c>
    </row>
    <row r="1595" spans="1:17" x14ac:dyDescent="0.3">
      <c r="A1595" s="14" t="s">
        <v>2042</v>
      </c>
      <c r="B1595" t="str" cm="1">
        <f t="array" ref="B1595">_xlfn.XLOOKUP($A1595,CustomersName[[#All],[Customer ID]],CustomersName[[#All],[First Name]],"Not Found",0)</f>
        <v>Yu</v>
      </c>
      <c r="C1595" cm="1">
        <f t="array" ref="C1595">_xlfn.XLOOKUP($A1595,MedExam_Table[[#Headers],[#Data],[Customer ID]],MedExam_Table[[#Headers],[#Data],[BMI]],"Not Found",0)</f>
        <v>23.56</v>
      </c>
      <c r="D1595" cm="1">
        <f t="array" ref="D1595">_xlfn.XLOOKUP($A1595,MedExam_Table[[#Headers],[#Data],[Customer ID]],MedExam_Table[[#Headers],[#Data],[HBA1C]],"Not Found",0)</f>
        <v>11.74</v>
      </c>
      <c r="E1595" t="str" cm="1">
        <f t="array" ref="E1595">_xlfn.XLOOKUP($A1595,MedExam_Table[[#Headers],[#Data],[Customer ID]],MedExam_Table[[#Headers],[#Data],[Heart Issues Updated]],"Not Found",0)</f>
        <v>Yes</v>
      </c>
      <c r="F1595" t="str" cm="1">
        <f t="array" ref="F1595">_xlfn.XLOOKUP($A1595,MedExam_Table[[#Headers],[#Data],[Customer ID]],MedExam_Table[[#Headers],[#Data],[Any Transplants Update]],"Not Found",0)</f>
        <v>No</v>
      </c>
      <c r="G1595" t="str" cm="1">
        <f t="array" ref="G1595">_xlfn.XLOOKUP($A1595,MedExam_Table[[#Headers],[#Data],[Customer ID]],MedExam_Table[[#Headers],[#Data],[Cancer history]],"Not Found",0)</f>
        <v>No</v>
      </c>
      <c r="H1595" cm="1">
        <f t="array" ref="H1595">_xlfn.XLOOKUP($A1595,MedExam_Table[[#Headers],[#Data],[Customer ID]],MedExam_Table[[#Headers],[#Data],[NumberOfMajorSurgeries_updated]],"Not Found",0)</f>
        <v>0</v>
      </c>
      <c r="I1595" t="str" cm="1">
        <f t="array" ref="I1595">_xlfn.XLOOKUP($A1595,MedExam_Table[[#Headers],[#Data],[Customer ID]],MedExam_Table[[#Headers],[#Data],[Smoker Updated]],"Not Found",0)</f>
        <v>Yes</v>
      </c>
      <c r="J1595" t="str" cm="1">
        <f t="array" ref="J1595">_xlfn.XLOOKUP($A1595,MedExam_Table[[#Headers],[#Data],[Customer ID]],MedExam_Table[[#Headers],[#Data],[Weight Status]],"Not Found",0)</f>
        <v>NormalWeight</v>
      </c>
      <c r="K1595" t="str" cm="1">
        <f t="array" ref="K1595">_xlfn.XLOOKUP($A1595,MedExam_Table[[#Headers],[#Data],[Customer ID]],MedExam_Table[[#Headers],[#Data],[Diabetes Status]],"Not Found",0)</f>
        <v>Diabetes</v>
      </c>
      <c r="L1595" cm="1">
        <f t="array" ref="L1595">_xlfn.XLOOKUP($A1595,Hospitalisation_table[[#All],[Customer ID]],Hospitalisation_table[[#All],[Customer Age]],"Not Found",0)</f>
        <v>41</v>
      </c>
      <c r="M1595" t="str" cm="1">
        <f t="array" ref="M1595">_xlfn.XLOOKUP($A1595,Hospitalisation_table[[#All],[Customer ID]],Hospitalisation_table[[#All],[Date of Birth]],"Not Found",0)</f>
        <v>13-Aug-1981</v>
      </c>
      <c r="N1595" s="22" cm="1">
        <f t="array" ref="N1595">_xlfn.XLOOKUP($A1595,Hospitalisation_table[[#All],[Customer ID]],Hospitalisation_table[[#All],[charges]],"Not Found",0)</f>
        <v>29816.639999999999</v>
      </c>
      <c r="O1595" t="str" cm="1">
        <f t="array" ref="O1595">_xlfn.XLOOKUP($A1595,Hospitalisation_table[[#All],[Customer ID]],Hospitalisation_table[[#All],[Hospital tier_Updated]],"Not Found",0)</f>
        <v>tier - 1</v>
      </c>
      <c r="P1595" t="str" cm="1">
        <f t="array" ref="P1595">_xlfn.XLOOKUP($A1595,Hospitalisation_table[[#All],[Customer ID]],Hospitalisation_table[[#All],[City tier_updated]],"Not Found",0)</f>
        <v>tier - 2</v>
      </c>
      <c r="Q1595" t="str" cm="1">
        <f t="array" ref="Q1595">_xlfn.XLOOKUP($A1595,Hospitalisation_table[[#All],[Customer ID]],Hospitalisation_table[[#All],[State ID Updated]],"Not Found",0)</f>
        <v>R1011</v>
      </c>
    </row>
    <row r="1596" spans="1:17" x14ac:dyDescent="0.3">
      <c r="A1596" s="13" t="s">
        <v>2041</v>
      </c>
      <c r="B1596" t="str" cm="1">
        <f t="array" ref="B1596">_xlfn.XLOOKUP($A1596,CustomersName[[#All],[Customer ID]],CustomersName[[#All],[First Name]],"Not Found",0)</f>
        <v>haleb N</v>
      </c>
      <c r="C1596" cm="1">
        <f t="array" ref="C1596">_xlfn.XLOOKUP($A1596,MedExam_Table[[#Headers],[#Data],[Customer ID]],MedExam_Table[[#Headers],[#Data],[BMI]],"Not Found",0)</f>
        <v>37.67</v>
      </c>
      <c r="D1596" cm="1">
        <f t="array" ref="D1596">_xlfn.XLOOKUP($A1596,MedExam_Table[[#Headers],[#Data],[Customer ID]],MedExam_Table[[#Headers],[#Data],[HBA1C]],"Not Found",0)</f>
        <v>5.89</v>
      </c>
      <c r="E1596" t="str" cm="1">
        <f t="array" ref="E1596">_xlfn.XLOOKUP($A1596,MedExam_Table[[#Headers],[#Data],[Customer ID]],MedExam_Table[[#Headers],[#Data],[Heart Issues Updated]],"Not Found",0)</f>
        <v>No</v>
      </c>
      <c r="F1596" t="str" cm="1">
        <f t="array" ref="F1596">_xlfn.XLOOKUP($A1596,MedExam_Table[[#Headers],[#Data],[Customer ID]],MedExam_Table[[#Headers],[#Data],[Any Transplants Update]],"Not Found",0)</f>
        <v>No</v>
      </c>
      <c r="G1596" t="str" cm="1">
        <f t="array" ref="G1596">_xlfn.XLOOKUP($A1596,MedExam_Table[[#Headers],[#Data],[Customer ID]],MedExam_Table[[#Headers],[#Data],[Cancer history]],"Not Found",0)</f>
        <v>No</v>
      </c>
      <c r="H1596" cm="1">
        <f t="array" ref="H1596">_xlfn.XLOOKUP($A1596,MedExam_Table[[#Headers],[#Data],[Customer ID]],MedExam_Table[[#Headers],[#Data],[NumberOfMajorSurgeries_updated]],"Not Found",0)</f>
        <v>1</v>
      </c>
      <c r="I1596" t="str" cm="1">
        <f t="array" ref="I1596">_xlfn.XLOOKUP($A1596,MedExam_Table[[#Headers],[#Data],[Customer ID]],MedExam_Table[[#Headers],[#Data],[Smoker Updated]],"Not Found",0)</f>
        <v>Yes</v>
      </c>
      <c r="J1596" t="str" cm="1">
        <f t="array" ref="J1596">_xlfn.XLOOKUP($A1596,MedExam_Table[[#Headers],[#Data],[Customer ID]],MedExam_Table[[#Headers],[#Data],[Weight Status]],"Not Found",0)</f>
        <v>Obesity</v>
      </c>
      <c r="K1596" t="str" cm="1">
        <f t="array" ref="K1596">_xlfn.XLOOKUP($A1596,MedExam_Table[[#Headers],[#Data],[Customer ID]],MedExam_Table[[#Headers],[#Data],[Diabetes Status]],"Not Found",0)</f>
        <v>Prediabetes</v>
      </c>
      <c r="L1596" cm="1">
        <f t="array" ref="L1596">_xlfn.XLOOKUP($A1596,Hospitalisation_table[[#All],[Customer ID]],Hospitalisation_table[[#All],[Customer Age]],"Not Found",0)</f>
        <v>24</v>
      </c>
      <c r="M1596" t="str" cm="1">
        <f t="array" ref="M1596">_xlfn.XLOOKUP($A1596,Hospitalisation_table[[#All],[Customer ID]],Hospitalisation_table[[#All],[Date of Birth]],"Not Found",0)</f>
        <v>20-Jun-1998</v>
      </c>
      <c r="N1596" s="22" cm="1">
        <f t="array" ref="N1596">_xlfn.XLOOKUP($A1596,Hospitalisation_table[[#All],[Customer ID]],Hospitalisation_table[[#All],[charges]],"Not Found",0)</f>
        <v>29760.6</v>
      </c>
      <c r="O1596" t="str" cm="1">
        <f t="array" ref="O1596">_xlfn.XLOOKUP($A1596,Hospitalisation_table[[#All],[Customer ID]],Hospitalisation_table[[#All],[Hospital tier_Updated]],"Not Found",0)</f>
        <v>tier - 1</v>
      </c>
      <c r="P1596" t="str" cm="1">
        <f t="array" ref="P1596">_xlfn.XLOOKUP($A1596,Hospitalisation_table[[#All],[Customer ID]],Hospitalisation_table[[#All],[City tier_updated]],"Not Found",0)</f>
        <v>tier - 2</v>
      </c>
      <c r="Q1596" t="str" cm="1">
        <f t="array" ref="Q1596">_xlfn.XLOOKUP($A1596,Hospitalisation_table[[#All],[Customer ID]],Hospitalisation_table[[#All],[State ID Updated]],"Not Found",0)</f>
        <v>R1011</v>
      </c>
    </row>
    <row r="1597" spans="1:17" x14ac:dyDescent="0.3">
      <c r="A1597" s="14" t="s">
        <v>2040</v>
      </c>
      <c r="B1597" t="str" cm="1">
        <f t="array" ref="B1597">_xlfn.XLOOKUP($A1597,CustomersName[[#All],[Customer ID]],CustomersName[[#All],[First Name]],"Not Found",0)</f>
        <v>Jasoh M.</v>
      </c>
      <c r="C1597" cm="1">
        <f t="array" ref="C1597">_xlfn.XLOOKUP($A1597,MedExam_Table[[#Headers],[#Data],[Customer ID]],MedExam_Table[[#Headers],[#Data],[BMI]],"Not Found",0)</f>
        <v>18.73</v>
      </c>
      <c r="D1597" cm="1">
        <f t="array" ref="D1597">_xlfn.XLOOKUP($A1597,MedExam_Table[[#Headers],[#Data],[Customer ID]],MedExam_Table[[#Headers],[#Data],[HBA1C]],"Not Found",0)</f>
        <v>10.64</v>
      </c>
      <c r="E1597" t="str" cm="1">
        <f t="array" ref="E1597">_xlfn.XLOOKUP($A1597,MedExam_Table[[#Headers],[#Data],[Customer ID]],MedExam_Table[[#Headers],[#Data],[Heart Issues Updated]],"Not Found",0)</f>
        <v>No</v>
      </c>
      <c r="F1597" t="str" cm="1">
        <f t="array" ref="F1597">_xlfn.XLOOKUP($A1597,MedExam_Table[[#Headers],[#Data],[Customer ID]],MedExam_Table[[#Headers],[#Data],[Any Transplants Update]],"Not Found",0)</f>
        <v>No</v>
      </c>
      <c r="G1597" t="str" cm="1">
        <f t="array" ref="G1597">_xlfn.XLOOKUP($A1597,MedExam_Table[[#Headers],[#Data],[Customer ID]],MedExam_Table[[#Headers],[#Data],[Cancer history]],"Not Found",0)</f>
        <v>No</v>
      </c>
      <c r="H1597" cm="1">
        <f t="array" ref="H1597">_xlfn.XLOOKUP($A1597,MedExam_Table[[#Headers],[#Data],[Customer ID]],MedExam_Table[[#Headers],[#Data],[NumberOfMajorSurgeries_updated]],"Not Found",0)</f>
        <v>2</v>
      </c>
      <c r="I1597" t="str" cm="1">
        <f t="array" ref="I1597">_xlfn.XLOOKUP($A1597,MedExam_Table[[#Headers],[#Data],[Customer ID]],MedExam_Table[[#Headers],[#Data],[Smoker Updated]],"Not Found",0)</f>
        <v>Yes</v>
      </c>
      <c r="J1597" t="str" cm="1">
        <f t="array" ref="J1597">_xlfn.XLOOKUP($A1597,MedExam_Table[[#Headers],[#Data],[Customer ID]],MedExam_Table[[#Headers],[#Data],[Weight Status]],"Not Found",0)</f>
        <v>NormalWeight</v>
      </c>
      <c r="K1597" t="str" cm="1">
        <f t="array" ref="K1597">_xlfn.XLOOKUP($A1597,MedExam_Table[[#Headers],[#Data],[Customer ID]],MedExam_Table[[#Headers],[#Data],[Diabetes Status]],"Not Found",0)</f>
        <v>Diabetes</v>
      </c>
      <c r="L1597" cm="1">
        <f t="array" ref="L1597">_xlfn.XLOOKUP($A1597,Hospitalisation_table[[#All],[Customer ID]],Hospitalisation_table[[#All],[Customer Age]],"Not Found",0)</f>
        <v>49</v>
      </c>
      <c r="M1597" t="str" cm="1">
        <f t="array" ref="M1597">_xlfn.XLOOKUP($A1597,Hospitalisation_table[[#All],[Customer ID]],Hospitalisation_table[[#All],[Date of Birth]],"Not Found",0)</f>
        <v>23-Aug-1973</v>
      </c>
      <c r="N1597" s="22" cm="1">
        <f t="array" ref="N1597">_xlfn.XLOOKUP($A1597,Hospitalisation_table[[#All],[Customer ID]],Hospitalisation_table[[#All],[charges]],"Not Found",0)</f>
        <v>29757.69</v>
      </c>
      <c r="O1597" t="str" cm="1">
        <f t="array" ref="O1597">_xlfn.XLOOKUP($A1597,Hospitalisation_table[[#All],[Customer ID]],Hospitalisation_table[[#All],[Hospital tier_Updated]],"Not Found",0)</f>
        <v>tier - 1</v>
      </c>
      <c r="P1597" t="str" cm="1">
        <f t="array" ref="P1597">_xlfn.XLOOKUP($A1597,Hospitalisation_table[[#All],[Customer ID]],Hospitalisation_table[[#All],[City tier_updated]],"Not Found",0)</f>
        <v>tier - 3</v>
      </c>
      <c r="Q1597" t="str" cm="1">
        <f t="array" ref="Q1597">_xlfn.XLOOKUP($A1597,Hospitalisation_table[[#All],[Customer ID]],Hospitalisation_table[[#All],[State ID Updated]],"Not Found",0)</f>
        <v>R1011</v>
      </c>
    </row>
    <row r="1598" spans="1:17" x14ac:dyDescent="0.3">
      <c r="A1598" s="13" t="s">
        <v>2039</v>
      </c>
      <c r="B1598" t="str" cm="1">
        <f t="array" ref="B1598">_xlfn.XLOOKUP($A1598,CustomersName[[#All],[Customer ID]],CustomersName[[#All],[First Name]],"Not Found",0)</f>
        <v>Anghla R</v>
      </c>
      <c r="C1598" cm="1">
        <f t="array" ref="C1598">_xlfn.XLOOKUP($A1598,MedExam_Table[[#Headers],[#Data],[Customer ID]],MedExam_Table[[#Headers],[#Data],[BMI]],"Not Found",0)</f>
        <v>33.090000000000003</v>
      </c>
      <c r="D1598" cm="1">
        <f t="array" ref="D1598">_xlfn.XLOOKUP($A1598,MedExam_Table[[#Headers],[#Data],[Customer ID]],MedExam_Table[[#Headers],[#Data],[HBA1C]],"Not Found",0)</f>
        <v>6.06</v>
      </c>
      <c r="E1598" t="str" cm="1">
        <f t="array" ref="E1598">_xlfn.XLOOKUP($A1598,MedExam_Table[[#Headers],[#Data],[Customer ID]],MedExam_Table[[#Headers],[#Data],[Heart Issues Updated]],"Not Found",0)</f>
        <v>No</v>
      </c>
      <c r="F1598" t="str" cm="1">
        <f t="array" ref="F1598">_xlfn.XLOOKUP($A1598,MedExam_Table[[#Headers],[#Data],[Customer ID]],MedExam_Table[[#Headers],[#Data],[Any Transplants Update]],"Not Found",0)</f>
        <v>No</v>
      </c>
      <c r="G1598" t="str" cm="1">
        <f t="array" ref="G1598">_xlfn.XLOOKUP($A1598,MedExam_Table[[#Headers],[#Data],[Customer ID]],MedExam_Table[[#Headers],[#Data],[Cancer history]],"Not Found",0)</f>
        <v>Yes</v>
      </c>
      <c r="H1598" cm="1">
        <f t="array" ref="H1598">_xlfn.XLOOKUP($A1598,MedExam_Table[[#Headers],[#Data],[Customer ID]],MedExam_Table[[#Headers],[#Data],[NumberOfMajorSurgeries_updated]],"Not Found",0)</f>
        <v>1</v>
      </c>
      <c r="I1598" t="str" cm="1">
        <f t="array" ref="I1598">_xlfn.XLOOKUP($A1598,MedExam_Table[[#Headers],[#Data],[Customer ID]],MedExam_Table[[#Headers],[#Data],[Smoker Updated]],"Not Found",0)</f>
        <v>Yes</v>
      </c>
      <c r="J1598" t="str" cm="1">
        <f t="array" ref="J1598">_xlfn.XLOOKUP($A1598,MedExam_Table[[#Headers],[#Data],[Customer ID]],MedExam_Table[[#Headers],[#Data],[Weight Status]],"Not Found",0)</f>
        <v>Obesity</v>
      </c>
      <c r="K1598" t="str" cm="1">
        <f t="array" ref="K1598">_xlfn.XLOOKUP($A1598,MedExam_Table[[#Headers],[#Data],[Customer ID]],MedExam_Table[[#Headers],[#Data],[Diabetes Status]],"Not Found",0)</f>
        <v>Prediabetes</v>
      </c>
      <c r="L1598" cm="1">
        <f t="array" ref="L1598">_xlfn.XLOOKUP($A1598,Hospitalisation_table[[#All],[Customer ID]],Hospitalisation_table[[#All],[Customer Age]],"Not Found",0)</f>
        <v>29</v>
      </c>
      <c r="M1598" t="str" cm="1">
        <f t="array" ref="M1598">_xlfn.XLOOKUP($A1598,Hospitalisation_table[[#All],[Customer ID]],Hospitalisation_table[[#All],[Date of Birth]],"Not Found",0)</f>
        <v>27-Jul-1993</v>
      </c>
      <c r="N1598" s="22" cm="1">
        <f t="array" ref="N1598">_xlfn.XLOOKUP($A1598,Hospitalisation_table[[#All],[Customer ID]],Hospitalisation_table[[#All],[charges]],"Not Found",0)</f>
        <v>29622.69</v>
      </c>
      <c r="O1598" t="str" cm="1">
        <f t="array" ref="O1598">_xlfn.XLOOKUP($A1598,Hospitalisation_table[[#All],[Customer ID]],Hospitalisation_table[[#All],[Hospital tier_Updated]],"Not Found",0)</f>
        <v>tier - 1</v>
      </c>
      <c r="P1598" t="str" cm="1">
        <f t="array" ref="P1598">_xlfn.XLOOKUP($A1598,Hospitalisation_table[[#All],[Customer ID]],Hospitalisation_table[[#All],[City tier_updated]],"Not Found",0)</f>
        <v>tier - 1</v>
      </c>
      <c r="Q1598" t="str" cm="1">
        <f t="array" ref="Q1598">_xlfn.XLOOKUP($A1598,Hospitalisation_table[[#All],[Customer ID]],Hospitalisation_table[[#All],[State ID Updated]],"Not Found",0)</f>
        <v>R1011</v>
      </c>
    </row>
    <row r="1599" spans="1:17" x14ac:dyDescent="0.3">
      <c r="A1599" s="14" t="s">
        <v>2038</v>
      </c>
      <c r="B1599" t="str" cm="1">
        <f t="array" ref="B1599">_xlfn.XLOOKUP($A1599,CustomersName[[#All],[Customer ID]],CustomersName[[#All],[First Name]],"Not Found",0)</f>
        <v>Khith J</v>
      </c>
      <c r="C1599" cm="1">
        <f t="array" ref="C1599">_xlfn.XLOOKUP($A1599,MedExam_Table[[#Headers],[#Data],[Customer ID]],MedExam_Table[[#Headers],[#Data],[BMI]],"Not Found",0)</f>
        <v>18.329999999999998</v>
      </c>
      <c r="D1599" cm="1">
        <f t="array" ref="D1599">_xlfn.XLOOKUP($A1599,MedExam_Table[[#Headers],[#Data],[Customer ID]],MedExam_Table[[#Headers],[#Data],[HBA1C]],"Not Found",0)</f>
        <v>7.46</v>
      </c>
      <c r="E1599" t="str" cm="1">
        <f t="array" ref="E1599">_xlfn.XLOOKUP($A1599,MedExam_Table[[#Headers],[#Data],[Customer ID]],MedExam_Table[[#Headers],[#Data],[Heart Issues Updated]],"Not Found",0)</f>
        <v>Yes</v>
      </c>
      <c r="F1599" t="str" cm="1">
        <f t="array" ref="F1599">_xlfn.XLOOKUP($A1599,MedExam_Table[[#Headers],[#Data],[Customer ID]],MedExam_Table[[#Headers],[#Data],[Any Transplants Update]],"Not Found",0)</f>
        <v>No</v>
      </c>
      <c r="G1599" t="str" cm="1">
        <f t="array" ref="G1599">_xlfn.XLOOKUP($A1599,MedExam_Table[[#Headers],[#Data],[Customer ID]],MedExam_Table[[#Headers],[#Data],[Cancer history]],"Not Found",0)</f>
        <v>No</v>
      </c>
      <c r="H1599" cm="1">
        <f t="array" ref="H1599">_xlfn.XLOOKUP($A1599,MedExam_Table[[#Headers],[#Data],[Customer ID]],MedExam_Table[[#Headers],[#Data],[NumberOfMajorSurgeries_updated]],"Not Found",0)</f>
        <v>1</v>
      </c>
      <c r="I1599" t="str" cm="1">
        <f t="array" ref="I1599">_xlfn.XLOOKUP($A1599,MedExam_Table[[#Headers],[#Data],[Customer ID]],MedExam_Table[[#Headers],[#Data],[Smoker Updated]],"Not Found",0)</f>
        <v>Yes</v>
      </c>
      <c r="J1599" t="str" cm="1">
        <f t="array" ref="J1599">_xlfn.XLOOKUP($A1599,MedExam_Table[[#Headers],[#Data],[Customer ID]],MedExam_Table[[#Headers],[#Data],[Weight Status]],"Not Found",0)</f>
        <v>Underweight</v>
      </c>
      <c r="K1599" t="str" cm="1">
        <f t="array" ref="K1599">_xlfn.XLOOKUP($A1599,MedExam_Table[[#Headers],[#Data],[Customer ID]],MedExam_Table[[#Headers],[#Data],[Diabetes Status]],"Not Found",0)</f>
        <v>Diabetes</v>
      </c>
      <c r="L1599" cm="1">
        <f t="array" ref="L1599">_xlfn.XLOOKUP($A1599,Hospitalisation_table[[#All],[Customer ID]],Hospitalisation_table[[#All],[Customer Age]],"Not Found",0)</f>
        <v>47</v>
      </c>
      <c r="M1599" t="str" cm="1">
        <f t="array" ref="M1599">_xlfn.XLOOKUP($A1599,Hospitalisation_table[[#All],[Customer ID]],Hospitalisation_table[[#All],[Date of Birth]],"Not Found",0)</f>
        <v>3-Nov-1975</v>
      </c>
      <c r="N1599" s="22" cm="1">
        <f t="array" ref="N1599">_xlfn.XLOOKUP($A1599,Hospitalisation_table[[#All],[Customer ID]],Hospitalisation_table[[#All],[charges]],"Not Found",0)</f>
        <v>29583.8</v>
      </c>
      <c r="O1599" t="str" cm="1">
        <f t="array" ref="O1599">_xlfn.XLOOKUP($A1599,Hospitalisation_table[[#All],[Customer ID]],Hospitalisation_table[[#All],[Hospital tier_Updated]],"Not Found",0)</f>
        <v>tier - 1</v>
      </c>
      <c r="P1599" t="str" cm="1">
        <f t="array" ref="P1599">_xlfn.XLOOKUP($A1599,Hospitalisation_table[[#All],[Customer ID]],Hospitalisation_table[[#All],[City tier_updated]],"Not Found",0)</f>
        <v>tier - 1</v>
      </c>
      <c r="Q1599" t="str" cm="1">
        <f t="array" ref="Q1599">_xlfn.XLOOKUP($A1599,Hospitalisation_table[[#All],[Customer ID]],Hospitalisation_table[[#All],[State ID Updated]],"Not Found",0)</f>
        <v>R1011</v>
      </c>
    </row>
    <row r="1600" spans="1:17" x14ac:dyDescent="0.3">
      <c r="A1600" s="13" t="s">
        <v>2037</v>
      </c>
      <c r="B1600" t="str" cm="1">
        <f t="array" ref="B1600">_xlfn.XLOOKUP($A1600,CustomersName[[#All],[Customer ID]],CustomersName[[#All],[First Name]],"Not Found",0)</f>
        <v>Emma</v>
      </c>
      <c r="C1600" cm="1">
        <f t="array" ref="C1600">_xlfn.XLOOKUP($A1600,MedExam_Table[[#Headers],[#Data],[Customer ID]],MedExam_Table[[#Headers],[#Data],[BMI]],"Not Found",0)</f>
        <v>27.74</v>
      </c>
      <c r="D1600" cm="1">
        <f t="array" ref="D1600">_xlfn.XLOOKUP($A1600,MedExam_Table[[#Headers],[#Data],[Customer ID]],MedExam_Table[[#Headers],[#Data],[HBA1C]],"Not Found",0)</f>
        <v>4.68</v>
      </c>
      <c r="E1600" t="str" cm="1">
        <f t="array" ref="E1600">_xlfn.XLOOKUP($A1600,MedExam_Table[[#Headers],[#Data],[Customer ID]],MedExam_Table[[#Headers],[#Data],[Heart Issues Updated]],"Not Found",0)</f>
        <v>Yes</v>
      </c>
      <c r="F1600" t="str" cm="1">
        <f t="array" ref="F1600">_xlfn.XLOOKUP($A1600,MedExam_Table[[#Headers],[#Data],[Customer ID]],MedExam_Table[[#Headers],[#Data],[Any Transplants Update]],"Not Found",0)</f>
        <v>No</v>
      </c>
      <c r="G1600" t="str" cm="1">
        <f t="array" ref="G1600">_xlfn.XLOOKUP($A1600,MedExam_Table[[#Headers],[#Data],[Customer ID]],MedExam_Table[[#Headers],[#Data],[Cancer history]],"Not Found",0)</f>
        <v>No</v>
      </c>
      <c r="H1600" cm="1">
        <f t="array" ref="H1600">_xlfn.XLOOKUP($A1600,MedExam_Table[[#Headers],[#Data],[Customer ID]],MedExam_Table[[#Headers],[#Data],[NumberOfMajorSurgeries_updated]],"Not Found",0)</f>
        <v>2</v>
      </c>
      <c r="I1600" t="str" cm="1">
        <f t="array" ref="I1600">_xlfn.XLOOKUP($A1600,MedExam_Table[[#Headers],[#Data],[Customer ID]],MedExam_Table[[#Headers],[#Data],[Smoker Updated]],"Not Found",0)</f>
        <v>Yes</v>
      </c>
      <c r="J1600" t="str" cm="1">
        <f t="array" ref="J1600">_xlfn.XLOOKUP($A1600,MedExam_Table[[#Headers],[#Data],[Customer ID]],MedExam_Table[[#Headers],[#Data],[Weight Status]],"Not Found",0)</f>
        <v>OverWeight</v>
      </c>
      <c r="K1600" t="str" cm="1">
        <f t="array" ref="K1600">_xlfn.XLOOKUP($A1600,MedExam_Table[[#Headers],[#Data],[Customer ID]],MedExam_Table[[#Headers],[#Data],[Diabetes Status]],"Not Found",0)</f>
        <v>Normal</v>
      </c>
      <c r="L1600" cm="1">
        <f t="array" ref="L1600">_xlfn.XLOOKUP($A1600,Hospitalisation_table[[#All],[Customer ID]],Hospitalisation_table[[#All],[Customer Age]],"Not Found",0)</f>
        <v>63</v>
      </c>
      <c r="M1600" t="str" cm="1">
        <f t="array" ref="M1600">_xlfn.XLOOKUP($A1600,Hospitalisation_table[[#All],[Customer ID]],Hospitalisation_table[[#All],[Date of Birth]],"Not Found",0)</f>
        <v>20-Oct-1959</v>
      </c>
      <c r="N1600" s="22" cm="1">
        <f t="array" ref="N1600">_xlfn.XLOOKUP($A1600,Hospitalisation_table[[#All],[Customer ID]],Hospitalisation_table[[#All],[charges]],"Not Found",0)</f>
        <v>29523.17</v>
      </c>
      <c r="O1600" t="str" cm="1">
        <f t="array" ref="O1600">_xlfn.XLOOKUP($A1600,Hospitalisation_table[[#All],[Customer ID]],Hospitalisation_table[[#All],[Hospital tier_Updated]],"Not Found",0)</f>
        <v>tier - 1</v>
      </c>
      <c r="P1600" t="str" cm="1">
        <f t="array" ref="P1600">_xlfn.XLOOKUP($A1600,Hospitalisation_table[[#All],[Customer ID]],Hospitalisation_table[[#All],[City tier_updated]],"Not Found",0)</f>
        <v>tier - 2</v>
      </c>
      <c r="Q1600" t="str" cm="1">
        <f t="array" ref="Q1600">_xlfn.XLOOKUP($A1600,Hospitalisation_table[[#All],[Customer ID]],Hospitalisation_table[[#All],[State ID Updated]],"Not Found",0)</f>
        <v>R1024</v>
      </c>
    </row>
    <row r="1601" spans="1:17" x14ac:dyDescent="0.3">
      <c r="A1601" s="14" t="s">
        <v>2036</v>
      </c>
      <c r="B1601" t="str" cm="1">
        <f t="array" ref="B1601">_xlfn.XLOOKUP($A1601,CustomersName[[#All],[Customer ID]],CustomersName[[#All],[First Name]],"Not Found",0)</f>
        <v>Nahhan A</v>
      </c>
      <c r="C1601" cm="1">
        <f t="array" ref="C1601">_xlfn.XLOOKUP($A1601,MedExam_Table[[#Headers],[#Data],[Customer ID]],MedExam_Table[[#Headers],[#Data],[BMI]],"Not Found",0)</f>
        <v>24.2</v>
      </c>
      <c r="D1601" cm="1">
        <f t="array" ref="D1601">_xlfn.XLOOKUP($A1601,MedExam_Table[[#Headers],[#Data],[Customer ID]],MedExam_Table[[#Headers],[#Data],[HBA1C]],"Not Found",0)</f>
        <v>6.15</v>
      </c>
      <c r="E1601" t="str" cm="1">
        <f t="array" ref="E1601">_xlfn.XLOOKUP($A1601,MedExam_Table[[#Headers],[#Data],[Customer ID]],MedExam_Table[[#Headers],[#Data],[Heart Issues Updated]],"Not Found",0)</f>
        <v>No</v>
      </c>
      <c r="F1601" t="str" cm="1">
        <f t="array" ref="F1601">_xlfn.XLOOKUP($A1601,MedExam_Table[[#Headers],[#Data],[Customer ID]],MedExam_Table[[#Headers],[#Data],[Any Transplants Update]],"Not Found",0)</f>
        <v>No</v>
      </c>
      <c r="G1601" t="str" cm="1">
        <f t="array" ref="G1601">_xlfn.XLOOKUP($A1601,MedExam_Table[[#Headers],[#Data],[Customer ID]],MedExam_Table[[#Headers],[#Data],[Cancer history]],"Not Found",0)</f>
        <v>No</v>
      </c>
      <c r="H1601" cm="1">
        <f t="array" ref="H1601">_xlfn.XLOOKUP($A1601,MedExam_Table[[#Headers],[#Data],[Customer ID]],MedExam_Table[[#Headers],[#Data],[NumberOfMajorSurgeries_updated]],"Not Found",0)</f>
        <v>1</v>
      </c>
      <c r="I1601" t="str" cm="1">
        <f t="array" ref="I1601">_xlfn.XLOOKUP($A1601,MedExam_Table[[#Headers],[#Data],[Customer ID]],MedExam_Table[[#Headers],[#Data],[Smoker Updated]],"Not Found",0)</f>
        <v>Yes</v>
      </c>
      <c r="J1601" t="str" cm="1">
        <f t="array" ref="J1601">_xlfn.XLOOKUP($A1601,MedExam_Table[[#Headers],[#Data],[Customer ID]],MedExam_Table[[#Headers],[#Data],[Weight Status]],"Not Found",0)</f>
        <v>NormalWeight</v>
      </c>
      <c r="K1601" t="str" cm="1">
        <f t="array" ref="K1601">_xlfn.XLOOKUP($A1601,MedExam_Table[[#Headers],[#Data],[Customer ID]],MedExam_Table[[#Headers],[#Data],[Diabetes Status]],"Not Found",0)</f>
        <v>Prediabetes</v>
      </c>
      <c r="L1601" cm="1">
        <f t="array" ref="L1601">_xlfn.XLOOKUP($A1601,Hospitalisation_table[[#All],[Customer ID]],Hospitalisation_table[[#All],[Customer Age]],"Not Found",0)</f>
        <v>35</v>
      </c>
      <c r="M1601" t="str" cm="1">
        <f t="array" ref="M1601">_xlfn.XLOOKUP($A1601,Hospitalisation_table[[#All],[Customer ID]],Hospitalisation_table[[#All],[Date of Birth]],"Not Found",0)</f>
        <v>16-Jul-1987</v>
      </c>
      <c r="N1601" s="22" cm="1">
        <f t="array" ref="N1601">_xlfn.XLOOKUP($A1601,Hospitalisation_table[[#All],[Customer ID]],Hospitalisation_table[[#All],[charges]],"Not Found",0)</f>
        <v>29443.59</v>
      </c>
      <c r="O1601" t="str" cm="1">
        <f t="array" ref="O1601">_xlfn.XLOOKUP($A1601,Hospitalisation_table[[#All],[Customer ID]],Hospitalisation_table[[#All],[Hospital tier_Updated]],"Not Found",0)</f>
        <v>tier - 1</v>
      </c>
      <c r="P1601" t="str" cm="1">
        <f t="array" ref="P1601">_xlfn.XLOOKUP($A1601,Hospitalisation_table[[#All],[Customer ID]],Hospitalisation_table[[#All],[City tier_updated]],"Not Found",0)</f>
        <v>tier - 1</v>
      </c>
      <c r="Q1601" t="str" cm="1">
        <f t="array" ref="Q1601">_xlfn.XLOOKUP($A1601,Hospitalisation_table[[#All],[Customer ID]],Hospitalisation_table[[#All],[State ID Updated]],"Not Found",0)</f>
        <v>R1011</v>
      </c>
    </row>
    <row r="1602" spans="1:17" x14ac:dyDescent="0.3">
      <c r="A1602" s="13" t="s">
        <v>2035</v>
      </c>
      <c r="B1602" t="str" cm="1">
        <f t="array" ref="B1602">_xlfn.XLOOKUP($A1602,CustomersName[[#All],[Customer ID]],CustomersName[[#All],[First Name]],"Not Found",0)</f>
        <v>Kathryn</v>
      </c>
      <c r="C1602" cm="1">
        <f t="array" ref="C1602">_xlfn.XLOOKUP($A1602,MedExam_Table[[#Headers],[#Data],[Customer ID]],MedExam_Table[[#Headers],[#Data],[BMI]],"Not Found",0)</f>
        <v>22.03</v>
      </c>
      <c r="D1602" cm="1">
        <f t="array" ref="D1602">_xlfn.XLOOKUP($A1602,MedExam_Table[[#Headers],[#Data],[Customer ID]],MedExam_Table[[#Headers],[#Data],[HBA1C]],"Not Found",0)</f>
        <v>4.28</v>
      </c>
      <c r="E1602" t="str" cm="1">
        <f t="array" ref="E1602">_xlfn.XLOOKUP($A1602,MedExam_Table[[#Headers],[#Data],[Customer ID]],MedExam_Table[[#Headers],[#Data],[Heart Issues Updated]],"Not Found",0)</f>
        <v>Yes</v>
      </c>
      <c r="F1602" t="str" cm="1">
        <f t="array" ref="F1602">_xlfn.XLOOKUP($A1602,MedExam_Table[[#Headers],[#Data],[Customer ID]],MedExam_Table[[#Headers],[#Data],[Any Transplants Update]],"Not Found",0)</f>
        <v>No</v>
      </c>
      <c r="G1602" t="str" cm="1">
        <f t="array" ref="G1602">_xlfn.XLOOKUP($A1602,MedExam_Table[[#Headers],[#Data],[Customer ID]],MedExam_Table[[#Headers],[#Data],[Cancer history]],"Not Found",0)</f>
        <v>No</v>
      </c>
      <c r="H1602" cm="1">
        <f t="array" ref="H1602">_xlfn.XLOOKUP($A1602,MedExam_Table[[#Headers],[#Data],[Customer ID]],MedExam_Table[[#Headers],[#Data],[NumberOfMajorSurgeries_updated]],"Not Found",0)</f>
        <v>0</v>
      </c>
      <c r="I1602" t="str" cm="1">
        <f t="array" ref="I1602">_xlfn.XLOOKUP($A1602,MedExam_Table[[#Headers],[#Data],[Customer ID]],MedExam_Table[[#Headers],[#Data],[Smoker Updated]],"Not Found",0)</f>
        <v>Yes</v>
      </c>
      <c r="J1602" t="str" cm="1">
        <f t="array" ref="J1602">_xlfn.XLOOKUP($A1602,MedExam_Table[[#Headers],[#Data],[Customer ID]],MedExam_Table[[#Headers],[#Data],[Weight Status]],"Not Found",0)</f>
        <v>NormalWeight</v>
      </c>
      <c r="K1602" t="str" cm="1">
        <f t="array" ref="K1602">_xlfn.XLOOKUP($A1602,MedExam_Table[[#Headers],[#Data],[Customer ID]],MedExam_Table[[#Headers],[#Data],[Diabetes Status]],"Not Found",0)</f>
        <v>Normal</v>
      </c>
      <c r="L1602" cm="1">
        <f t="array" ref="L1602">_xlfn.XLOOKUP($A1602,Hospitalisation_table[[#All],[Customer ID]],Hospitalisation_table[[#All],[Customer Age]],"Not Found",0)</f>
        <v>37</v>
      </c>
      <c r="M1602" t="str" cm="1">
        <f t="array" ref="M1602">_xlfn.XLOOKUP($A1602,Hospitalisation_table[[#All],[Customer ID]],Hospitalisation_table[[#All],[Date of Birth]],"Not Found",0)</f>
        <v>7-Nov-1985</v>
      </c>
      <c r="N1602" s="22" cm="1">
        <f t="array" ref="N1602">_xlfn.XLOOKUP($A1602,Hospitalisation_table[[#All],[Customer ID]],Hospitalisation_table[[#All],[charges]],"Not Found",0)</f>
        <v>29352.560000000001</v>
      </c>
      <c r="O1602" t="str" cm="1">
        <f t="array" ref="O1602">_xlfn.XLOOKUP($A1602,Hospitalisation_table[[#All],[Customer ID]],Hospitalisation_table[[#All],[Hospital tier_Updated]],"Not Found",0)</f>
        <v>tier - 1</v>
      </c>
      <c r="P1602" t="str" cm="1">
        <f t="array" ref="P1602">_xlfn.XLOOKUP($A1602,Hospitalisation_table[[#All],[Customer ID]],Hospitalisation_table[[#All],[City tier_updated]],"Not Found",0)</f>
        <v>tier - 1</v>
      </c>
      <c r="Q1602" t="str" cm="1">
        <f t="array" ref="Q1602">_xlfn.XLOOKUP($A1602,Hospitalisation_table[[#All],[Customer ID]],Hospitalisation_table[[#All],[State ID Updated]],"Not Found",0)</f>
        <v>R1011</v>
      </c>
    </row>
    <row r="1603" spans="1:17" x14ac:dyDescent="0.3">
      <c r="A1603" s="14" t="s">
        <v>2034</v>
      </c>
      <c r="B1603" t="str" cm="1">
        <f t="array" ref="B1603">_xlfn.XLOOKUP($A1603,CustomersName[[#All],[Customer ID]],CustomersName[[#All],[First Name]],"Not Found",0)</f>
        <v>Elihabeth H.</v>
      </c>
      <c r="C1603" cm="1">
        <f t="array" ref="C1603">_xlfn.XLOOKUP($A1603,MedExam_Table[[#Headers],[#Data],[Customer ID]],MedExam_Table[[#Headers],[#Data],[BMI]],"Not Found",0)</f>
        <v>26.885000000000002</v>
      </c>
      <c r="D1603" cm="1">
        <f t="array" ref="D1603">_xlfn.XLOOKUP($A1603,MedExam_Table[[#Headers],[#Data],[Customer ID]],MedExam_Table[[#Headers],[#Data],[HBA1C]],"Not Found",0)</f>
        <v>9.86</v>
      </c>
      <c r="E1603" t="str" cm="1">
        <f t="array" ref="E1603">_xlfn.XLOOKUP($A1603,MedExam_Table[[#Headers],[#Data],[Customer ID]],MedExam_Table[[#Headers],[#Data],[Heart Issues Updated]],"Not Found",0)</f>
        <v>No</v>
      </c>
      <c r="F1603" t="str" cm="1">
        <f t="array" ref="F1603">_xlfn.XLOOKUP($A1603,MedExam_Table[[#Headers],[#Data],[Customer ID]],MedExam_Table[[#Headers],[#Data],[Any Transplants Update]],"Not Found",0)</f>
        <v>No</v>
      </c>
      <c r="G1603" t="str" cm="1">
        <f t="array" ref="G1603">_xlfn.XLOOKUP($A1603,MedExam_Table[[#Headers],[#Data],[Customer ID]],MedExam_Table[[#Headers],[#Data],[Cancer history]],"Not Found",0)</f>
        <v>No</v>
      </c>
      <c r="H1603" cm="1">
        <f t="array" ref="H1603">_xlfn.XLOOKUP($A1603,MedExam_Table[[#Headers],[#Data],[Customer ID]],MedExam_Table[[#Headers],[#Data],[NumberOfMajorSurgeries_updated]],"Not Found",0)</f>
        <v>3</v>
      </c>
      <c r="I1603" t="str" cm="1">
        <f t="array" ref="I1603">_xlfn.XLOOKUP($A1603,MedExam_Table[[#Headers],[#Data],[Customer ID]],MedExam_Table[[#Headers],[#Data],[Smoker Updated]],"Not Found",0)</f>
        <v>Yes</v>
      </c>
      <c r="J1603" t="str" cm="1">
        <f t="array" ref="J1603">_xlfn.XLOOKUP($A1603,MedExam_Table[[#Headers],[#Data],[Customer ID]],MedExam_Table[[#Headers],[#Data],[Weight Status]],"Not Found",0)</f>
        <v>OverWeight</v>
      </c>
      <c r="K1603" t="str" cm="1">
        <f t="array" ref="K1603">_xlfn.XLOOKUP($A1603,MedExam_Table[[#Headers],[#Data],[Customer ID]],MedExam_Table[[#Headers],[#Data],[Diabetes Status]],"Not Found",0)</f>
        <v>Diabetes</v>
      </c>
      <c r="L1603" cm="1">
        <f t="array" ref="L1603">_xlfn.XLOOKUP($A1603,Hospitalisation_table[[#All],[Customer ID]],Hospitalisation_table[[#All],[Customer Age]],"Not Found",0)</f>
        <v>65</v>
      </c>
      <c r="M1603" t="str" cm="1">
        <f t="array" ref="M1603">_xlfn.XLOOKUP($A1603,Hospitalisation_table[[#All],[Customer ID]],Hospitalisation_table[[#All],[Date of Birth]],"Not Found",0)</f>
        <v>5-Jun-1958</v>
      </c>
      <c r="N1603" s="22" cm="1">
        <f t="array" ref="N1603">_xlfn.XLOOKUP($A1603,Hospitalisation_table[[#All],[Customer ID]],Hospitalisation_table[[#All],[charges]],"Not Found",0)</f>
        <v>29330.98</v>
      </c>
      <c r="O1603" t="str" cm="1">
        <f t="array" ref="O1603">_xlfn.XLOOKUP($A1603,Hospitalisation_table[[#All],[Customer ID]],Hospitalisation_table[[#All],[Hospital tier_Updated]],"Not Found",0)</f>
        <v>tier - 1</v>
      </c>
      <c r="P1603" t="str" cm="1">
        <f t="array" ref="P1603">_xlfn.XLOOKUP($A1603,Hospitalisation_table[[#All],[Customer ID]],Hospitalisation_table[[#All],[City tier_updated]],"Not Found",0)</f>
        <v>tier - 2</v>
      </c>
      <c r="Q1603" t="str" cm="1">
        <f t="array" ref="Q1603">_xlfn.XLOOKUP($A1603,Hospitalisation_table[[#All],[Customer ID]],Hospitalisation_table[[#All],[State ID Updated]],"Not Found",0)</f>
        <v>R1012</v>
      </c>
    </row>
    <row r="1604" spans="1:17" x14ac:dyDescent="0.3">
      <c r="A1604" s="13" t="s">
        <v>2033</v>
      </c>
      <c r="B1604" t="str" cm="1">
        <f t="array" ref="B1604">_xlfn.XLOOKUP($A1604,CustomersName[[#All],[Customer ID]],CustomersName[[#All],[First Name]],"Not Found",0)</f>
        <v>Ben</v>
      </c>
      <c r="C1604" cm="1">
        <f t="array" ref="C1604">_xlfn.XLOOKUP($A1604,MedExam_Table[[#Headers],[#Data],[Customer ID]],MedExam_Table[[#Headers],[#Data],[BMI]],"Not Found",0)</f>
        <v>16.36</v>
      </c>
      <c r="D1604" cm="1">
        <f t="array" ref="D1604">_xlfn.XLOOKUP($A1604,MedExam_Table[[#Headers],[#Data],[Customer ID]],MedExam_Table[[#Headers],[#Data],[HBA1C]],"Not Found",0)</f>
        <v>11.19</v>
      </c>
      <c r="E1604" t="str" cm="1">
        <f t="array" ref="E1604">_xlfn.XLOOKUP($A1604,MedExam_Table[[#Headers],[#Data],[Customer ID]],MedExam_Table[[#Headers],[#Data],[Heart Issues Updated]],"Not Found",0)</f>
        <v>No</v>
      </c>
      <c r="F1604" t="str" cm="1">
        <f t="array" ref="F1604">_xlfn.XLOOKUP($A1604,MedExam_Table[[#Headers],[#Data],[Customer ID]],MedExam_Table[[#Headers],[#Data],[Any Transplants Update]],"Not Found",0)</f>
        <v>No</v>
      </c>
      <c r="G1604" t="str" cm="1">
        <f t="array" ref="G1604">_xlfn.XLOOKUP($A1604,MedExam_Table[[#Headers],[#Data],[Customer ID]],MedExam_Table[[#Headers],[#Data],[Cancer history]],"Not Found",0)</f>
        <v>No</v>
      </c>
      <c r="H1604" cm="1">
        <f t="array" ref="H1604">_xlfn.XLOOKUP($A1604,MedExam_Table[[#Headers],[#Data],[Customer ID]],MedExam_Table[[#Headers],[#Data],[NumberOfMajorSurgeries_updated]],"Not Found",0)</f>
        <v>0</v>
      </c>
      <c r="I1604" t="str" cm="1">
        <f t="array" ref="I1604">_xlfn.XLOOKUP($A1604,MedExam_Table[[#Headers],[#Data],[Customer ID]],MedExam_Table[[#Headers],[#Data],[Smoker Updated]],"Not Found",0)</f>
        <v>Yes</v>
      </c>
      <c r="J1604" t="str" cm="1">
        <f t="array" ref="J1604">_xlfn.XLOOKUP($A1604,MedExam_Table[[#Headers],[#Data],[Customer ID]],MedExam_Table[[#Headers],[#Data],[Weight Status]],"Not Found",0)</f>
        <v>Underweight</v>
      </c>
      <c r="K1604" t="str" cm="1">
        <f t="array" ref="K1604">_xlfn.XLOOKUP($A1604,MedExam_Table[[#Headers],[#Data],[Customer ID]],MedExam_Table[[#Headers],[#Data],[Diabetes Status]],"Not Found",0)</f>
        <v>Diabetes</v>
      </c>
      <c r="L1604" cm="1">
        <f t="array" ref="L1604">_xlfn.XLOOKUP($A1604,Hospitalisation_table[[#All],[Customer ID]],Hospitalisation_table[[#All],[Customer Age]],"Not Found",0)</f>
        <v>44</v>
      </c>
      <c r="M1604" t="str" cm="1">
        <f t="array" ref="M1604">_xlfn.XLOOKUP($A1604,Hospitalisation_table[[#All],[Customer ID]],Hospitalisation_table[[#All],[Date of Birth]],"Not Found",0)</f>
        <v>21-Jul-1978</v>
      </c>
      <c r="N1604" s="22" cm="1">
        <f t="array" ref="N1604">_xlfn.XLOOKUP($A1604,Hospitalisation_table[[#All],[Customer ID]],Hospitalisation_table[[#All],[charges]],"Not Found",0)</f>
        <v>29227.599999999999</v>
      </c>
      <c r="O1604" t="str" cm="1">
        <f t="array" ref="O1604">_xlfn.XLOOKUP($A1604,Hospitalisation_table[[#All],[Customer ID]],Hospitalisation_table[[#All],[Hospital tier_Updated]],"Not Found",0)</f>
        <v>tier - 1</v>
      </c>
      <c r="P1604" t="str" cm="1">
        <f t="array" ref="P1604">_xlfn.XLOOKUP($A1604,Hospitalisation_table[[#All],[Customer ID]],Hospitalisation_table[[#All],[City tier_updated]],"Not Found",0)</f>
        <v>tier - 3</v>
      </c>
      <c r="Q1604" t="str" cm="1">
        <f t="array" ref="Q1604">_xlfn.XLOOKUP($A1604,Hospitalisation_table[[#All],[Customer ID]],Hospitalisation_table[[#All],[State ID Updated]],"Not Found",0)</f>
        <v>R1012</v>
      </c>
    </row>
    <row r="1605" spans="1:17" x14ac:dyDescent="0.3">
      <c r="A1605" s="14" t="s">
        <v>2339</v>
      </c>
      <c r="B1605" t="str" cm="1">
        <f t="array" ref="B1605">_xlfn.XLOOKUP($A1605,CustomersName[[#All],[Customer ID]],CustomersName[[#All],[First Name]],"Not Found",0)</f>
        <v>Courtney</v>
      </c>
      <c r="C1605" cm="1">
        <f t="array" ref="C1605">_xlfn.XLOOKUP($A1605,MedExam_Table[[#Headers],[#Data],[Customer ID]],MedExam_Table[[#Headers],[#Data],[BMI]],"Not Found",0)</f>
        <v>47.6</v>
      </c>
      <c r="D1605" cm="1">
        <f t="array" ref="D1605">_xlfn.XLOOKUP($A1605,MedExam_Table[[#Headers],[#Data],[Customer ID]],MedExam_Table[[#Headers],[#Data],[HBA1C]],"Not Found",0)</f>
        <v>5.95</v>
      </c>
      <c r="E1605" t="str" cm="1">
        <f t="array" ref="E1605">_xlfn.XLOOKUP($A1605,MedExam_Table[[#Headers],[#Data],[Customer ID]],MedExam_Table[[#Headers],[#Data],[Heart Issues Updated]],"Not Found",0)</f>
        <v>Yes</v>
      </c>
      <c r="F1605" t="str" cm="1">
        <f t="array" ref="F1605">_xlfn.XLOOKUP($A1605,MedExam_Table[[#Headers],[#Data],[Customer ID]],MedExam_Table[[#Headers],[#Data],[Any Transplants Update]],"Not Found",0)</f>
        <v>No</v>
      </c>
      <c r="G1605" t="str" cm="1">
        <f t="array" ref="G1605">_xlfn.XLOOKUP($A1605,MedExam_Table[[#Headers],[#Data],[Customer ID]],MedExam_Table[[#Headers],[#Data],[Cancer history]],"Not Found",0)</f>
        <v>No</v>
      </c>
      <c r="H1605" cm="1">
        <f t="array" ref="H1605">_xlfn.XLOOKUP($A1605,MedExam_Table[[#Headers],[#Data],[Customer ID]],MedExam_Table[[#Headers],[#Data],[NumberOfMajorSurgeries_updated]],"Not Found",0)</f>
        <v>0</v>
      </c>
      <c r="I1605" t="str" cm="1">
        <f t="array" ref="I1605">_xlfn.XLOOKUP($A1605,MedExam_Table[[#Headers],[#Data],[Customer ID]],MedExam_Table[[#Headers],[#Data],[Smoker Updated]],"Not Found",0)</f>
        <v>Yes</v>
      </c>
      <c r="J1605" t="str" cm="1">
        <f t="array" ref="J1605">_xlfn.XLOOKUP($A1605,MedExam_Table[[#Headers],[#Data],[Customer ID]],MedExam_Table[[#Headers],[#Data],[Weight Status]],"Not Found",0)</f>
        <v>Obesity</v>
      </c>
      <c r="K1605" t="str" cm="1">
        <f t="array" ref="K1605">_xlfn.XLOOKUP($A1605,MedExam_Table[[#Headers],[#Data],[Customer ID]],MedExam_Table[[#Headers],[#Data],[Diabetes Status]],"Not Found",0)</f>
        <v>Prediabetes</v>
      </c>
      <c r="L1605" cm="1">
        <f t="array" ref="L1605">_xlfn.XLOOKUP($A1605,Hospitalisation_table[[#All],[Customer ID]],Hospitalisation_table[[#All],[Customer Age]],"Not Found",0)</f>
        <v>37</v>
      </c>
      <c r="M1605" t="str" cm="1">
        <f t="array" ref="M1605">_xlfn.XLOOKUP($A1605,Hospitalisation_table[[#All],[Customer ID]],Hospitalisation_table[[#All],[Date of Birth]],"Not Found",0)</f>
        <v>30-Sep-1985</v>
      </c>
      <c r="N1605" s="22" cm="1">
        <f t="array" ref="N1605">_xlfn.XLOOKUP($A1605,Hospitalisation_table[[#All],[Customer ID]],Hospitalisation_table[[#All],[charges]],"Not Found",0)</f>
        <v>46113.51</v>
      </c>
      <c r="O1605" t="str" cm="1">
        <f t="array" ref="O1605">_xlfn.XLOOKUP($A1605,Hospitalisation_table[[#All],[Customer ID]],Hospitalisation_table[[#All],[Hospital tier_Updated]],"Not Found",0)</f>
        <v>tier - 2</v>
      </c>
      <c r="P1605" t="str" cm="1">
        <f t="array" ref="P1605">_xlfn.XLOOKUP($A1605,Hospitalisation_table[[#All],[Customer ID]],Hospitalisation_table[[#All],[City tier_updated]],"Not Found",0)</f>
        <v>tier - 3</v>
      </c>
      <c r="Q1605" t="str" cm="1">
        <f t="array" ref="Q1605">_xlfn.XLOOKUP($A1605,Hospitalisation_table[[#All],[Customer ID]],Hospitalisation_table[[#All],[State ID Updated]],"Not Found",0)</f>
        <v>R1011</v>
      </c>
    </row>
    <row r="1606" spans="1:17" x14ac:dyDescent="0.3">
      <c r="A1606" s="13" t="s">
        <v>2032</v>
      </c>
      <c r="B1606" t="str" cm="1">
        <f t="array" ref="B1606">_xlfn.XLOOKUP($A1606,CustomersName[[#All],[Customer ID]],CustomersName[[#All],[First Name]],"Not Found",0)</f>
        <v>Cheryl A</v>
      </c>
      <c r="C1606" cm="1">
        <f t="array" ref="C1606">_xlfn.XLOOKUP($A1606,MedExam_Table[[#Headers],[#Data],[Customer ID]],MedExam_Table[[#Headers],[#Data],[BMI]],"Not Found",0)</f>
        <v>32.299999999999997</v>
      </c>
      <c r="D1606" cm="1">
        <f t="array" ref="D1606">_xlfn.XLOOKUP($A1606,MedExam_Table[[#Headers],[#Data],[Customer ID]],MedExam_Table[[#Headers],[#Data],[HBA1C]],"Not Found",0)</f>
        <v>4.8899999999999997</v>
      </c>
      <c r="E1606" t="str" cm="1">
        <f t="array" ref="E1606">_xlfn.XLOOKUP($A1606,MedExam_Table[[#Headers],[#Data],[Customer ID]],MedExam_Table[[#Headers],[#Data],[Heart Issues Updated]],"Not Found",0)</f>
        <v>Yes</v>
      </c>
      <c r="F1606" t="str" cm="1">
        <f t="array" ref="F1606">_xlfn.XLOOKUP($A1606,MedExam_Table[[#Headers],[#Data],[Customer ID]],MedExam_Table[[#Headers],[#Data],[Any Transplants Update]],"Not Found",0)</f>
        <v>No</v>
      </c>
      <c r="G1606" t="str" cm="1">
        <f t="array" ref="G1606">_xlfn.XLOOKUP($A1606,MedExam_Table[[#Headers],[#Data],[Customer ID]],MedExam_Table[[#Headers],[#Data],[Cancer history]],"Not Found",0)</f>
        <v>Yes</v>
      </c>
      <c r="H1606" cm="1">
        <f t="array" ref="H1606">_xlfn.XLOOKUP($A1606,MedExam_Table[[#Headers],[#Data],[Customer ID]],MedExam_Table[[#Headers],[#Data],[NumberOfMajorSurgeries_updated]],"Not Found",0)</f>
        <v>1</v>
      </c>
      <c r="I1606" t="str" cm="1">
        <f t="array" ref="I1606">_xlfn.XLOOKUP($A1606,MedExam_Table[[#Headers],[#Data],[Customer ID]],MedExam_Table[[#Headers],[#Data],[Smoker Updated]],"Not Found",0)</f>
        <v>No</v>
      </c>
      <c r="J1606" t="str" cm="1">
        <f t="array" ref="J1606">_xlfn.XLOOKUP($A1606,MedExam_Table[[#Headers],[#Data],[Customer ID]],MedExam_Table[[#Headers],[#Data],[Weight Status]],"Not Found",0)</f>
        <v>Obesity</v>
      </c>
      <c r="K1606" t="str" cm="1">
        <f t="array" ref="K1606">_xlfn.XLOOKUP($A1606,MedExam_Table[[#Headers],[#Data],[Customer ID]],MedExam_Table[[#Headers],[#Data],[Diabetes Status]],"Not Found",0)</f>
        <v>Normal</v>
      </c>
      <c r="L1606" cm="1">
        <f t="array" ref="L1606">_xlfn.XLOOKUP($A1606,Hospitalisation_table[[#All],[Customer ID]],Hospitalisation_table[[#All],[Customer Age]],"Not Found",0)</f>
        <v>53</v>
      </c>
      <c r="M1606" t="str" cm="1">
        <f t="array" ref="M1606">_xlfn.XLOOKUP($A1606,Hospitalisation_table[[#All],[Customer ID]],Hospitalisation_table[[#All],[Date of Birth]],"Not Found",0)</f>
        <v>9-Jul-1969</v>
      </c>
      <c r="N1606" s="22" cm="1">
        <f t="array" ref="N1606">_xlfn.XLOOKUP($A1606,Hospitalisation_table[[#All],[Customer ID]],Hospitalisation_table[[#All],[charges]],"Not Found",0)</f>
        <v>29186.48</v>
      </c>
      <c r="O1606" t="str" cm="1">
        <f t="array" ref="O1606">_xlfn.XLOOKUP($A1606,Hospitalisation_table[[#All],[Customer ID]],Hospitalisation_table[[#All],[Hospital tier_Updated]],"Not Found",0)</f>
        <v>tier - 1</v>
      </c>
      <c r="P1606" t="str" cm="1">
        <f t="array" ref="P1606">_xlfn.XLOOKUP($A1606,Hospitalisation_table[[#All],[Customer ID]],Hospitalisation_table[[#All],[City tier_updated]],"Not Found",0)</f>
        <v>tier - 3</v>
      </c>
      <c r="Q1606" t="str" cm="1">
        <f t="array" ref="Q1606">_xlfn.XLOOKUP($A1606,Hospitalisation_table[[#All],[Customer ID]],Hospitalisation_table[[#All],[State ID Updated]],"Not Found",0)</f>
        <v>R1024</v>
      </c>
    </row>
    <row r="1607" spans="1:17" x14ac:dyDescent="0.3">
      <c r="A1607" s="14" t="s">
        <v>2031</v>
      </c>
      <c r="B1607" t="str" cm="1">
        <f t="array" ref="B1607">_xlfn.XLOOKUP($A1607,CustomersName[[#All],[Customer ID]],CustomersName[[#All],[First Name]],"Not Found",0)</f>
        <v>Kimherly A</v>
      </c>
      <c r="C1607" cm="1">
        <f t="array" ref="C1607">_xlfn.XLOOKUP($A1607,MedExam_Table[[#Headers],[#Data],[Customer ID]],MedExam_Table[[#Headers],[#Data],[BMI]],"Not Found",0)</f>
        <v>16.05</v>
      </c>
      <c r="D1607" cm="1">
        <f t="array" ref="D1607">_xlfn.XLOOKUP($A1607,MedExam_Table[[#Headers],[#Data],[Customer ID]],MedExam_Table[[#Headers],[#Data],[HBA1C]],"Not Found",0)</f>
        <v>4.3499999999999996</v>
      </c>
      <c r="E1607" t="str" cm="1">
        <f t="array" ref="E1607">_xlfn.XLOOKUP($A1607,MedExam_Table[[#Headers],[#Data],[Customer ID]],MedExam_Table[[#Headers],[#Data],[Heart Issues Updated]],"Not Found",0)</f>
        <v>Yes</v>
      </c>
      <c r="F1607" t="str" cm="1">
        <f t="array" ref="F1607">_xlfn.XLOOKUP($A1607,MedExam_Table[[#Headers],[#Data],[Customer ID]],MedExam_Table[[#Headers],[#Data],[Any Transplants Update]],"Not Found",0)</f>
        <v>No</v>
      </c>
      <c r="G1607" t="str" cm="1">
        <f t="array" ref="G1607">_xlfn.XLOOKUP($A1607,MedExam_Table[[#Headers],[#Data],[Customer ID]],MedExam_Table[[#Headers],[#Data],[Cancer history]],"Not Found",0)</f>
        <v>No</v>
      </c>
      <c r="H1607" cm="1">
        <f t="array" ref="H1607">_xlfn.XLOOKUP($A1607,MedExam_Table[[#Headers],[#Data],[Customer ID]],MedExam_Table[[#Headers],[#Data],[NumberOfMajorSurgeries_updated]],"Not Found",0)</f>
        <v>0</v>
      </c>
      <c r="I1607" t="str" cm="1">
        <f t="array" ref="I1607">_xlfn.XLOOKUP($A1607,MedExam_Table[[#Headers],[#Data],[Customer ID]],MedExam_Table[[#Headers],[#Data],[Smoker Updated]],"Not Found",0)</f>
        <v>Yes</v>
      </c>
      <c r="J1607" t="str" cm="1">
        <f t="array" ref="J1607">_xlfn.XLOOKUP($A1607,MedExam_Table[[#Headers],[#Data],[Customer ID]],MedExam_Table[[#Headers],[#Data],[Weight Status]],"Not Found",0)</f>
        <v>Underweight</v>
      </c>
      <c r="K1607" t="str" cm="1">
        <f t="array" ref="K1607">_xlfn.XLOOKUP($A1607,MedExam_Table[[#Headers],[#Data],[Customer ID]],MedExam_Table[[#Headers],[#Data],[Diabetes Status]],"Not Found",0)</f>
        <v>Normal</v>
      </c>
      <c r="L1607" cm="1">
        <f t="array" ref="L1607">_xlfn.XLOOKUP($A1607,Hospitalisation_table[[#All],[Customer ID]],Hospitalisation_table[[#All],[Customer Age]],"Not Found",0)</f>
        <v>46</v>
      </c>
      <c r="M1607" t="str" cm="1">
        <f t="array" ref="M1607">_xlfn.XLOOKUP($A1607,Hospitalisation_table[[#All],[Customer ID]],Hospitalisation_table[[#All],[Date of Birth]],"Not Found",0)</f>
        <v>8-Nov-1976</v>
      </c>
      <c r="N1607" s="22" cm="1">
        <f t="array" ref="N1607">_xlfn.XLOOKUP($A1607,Hospitalisation_table[[#All],[Customer ID]],Hospitalisation_table[[#All],[charges]],"Not Found",0)</f>
        <v>29160.39</v>
      </c>
      <c r="O1607" t="str" cm="1">
        <f t="array" ref="O1607">_xlfn.XLOOKUP($A1607,Hospitalisation_table[[#All],[Customer ID]],Hospitalisation_table[[#All],[Hospital tier_Updated]],"Not Found",0)</f>
        <v>tier - 1</v>
      </c>
      <c r="P1607" t="str" cm="1">
        <f t="array" ref="P1607">_xlfn.XLOOKUP($A1607,Hospitalisation_table[[#All],[Customer ID]],Hospitalisation_table[[#All],[City tier_updated]],"Not Found",0)</f>
        <v>tier - 2</v>
      </c>
      <c r="Q1607" t="str" cm="1">
        <f t="array" ref="Q1607">_xlfn.XLOOKUP($A1607,Hospitalisation_table[[#All],[Customer ID]],Hospitalisation_table[[#All],[State ID Updated]],"Not Found",0)</f>
        <v>R1011</v>
      </c>
    </row>
    <row r="1608" spans="1:17" x14ac:dyDescent="0.3">
      <c r="A1608" s="13" t="s">
        <v>2030</v>
      </c>
      <c r="B1608" t="str" cm="1">
        <f t="array" ref="B1608">_xlfn.XLOOKUP($A1608,CustomersName[[#All],[Customer ID]],CustomersName[[#All],[First Name]],"Not Found",0)</f>
        <v>Cynthia</v>
      </c>
      <c r="C1608" cm="1">
        <f t="array" ref="C1608">_xlfn.XLOOKUP($A1608,MedExam_Table[[#Headers],[#Data],[Customer ID]],MedExam_Table[[#Headers],[#Data],[BMI]],"Not Found",0)</f>
        <v>29.07</v>
      </c>
      <c r="D1608" cm="1">
        <f t="array" ref="D1608">_xlfn.XLOOKUP($A1608,MedExam_Table[[#Headers],[#Data],[Customer ID]],MedExam_Table[[#Headers],[#Data],[HBA1C]],"Not Found",0)</f>
        <v>8.66</v>
      </c>
      <c r="E1608" t="str" cm="1">
        <f t="array" ref="E1608">_xlfn.XLOOKUP($A1608,MedExam_Table[[#Headers],[#Data],[Customer ID]],MedExam_Table[[#Headers],[#Data],[Heart Issues Updated]],"Not Found",0)</f>
        <v>Yes</v>
      </c>
      <c r="F1608" t="str" cm="1">
        <f t="array" ref="F1608">_xlfn.XLOOKUP($A1608,MedExam_Table[[#Headers],[#Data],[Customer ID]],MedExam_Table[[#Headers],[#Data],[Any Transplants Update]],"Not Found",0)</f>
        <v>No</v>
      </c>
      <c r="G1608" t="str" cm="1">
        <f t="array" ref="G1608">_xlfn.XLOOKUP($A1608,MedExam_Table[[#Headers],[#Data],[Customer ID]],MedExam_Table[[#Headers],[#Data],[Cancer history]],"Not Found",0)</f>
        <v>No</v>
      </c>
      <c r="H1608" cm="1">
        <f t="array" ref="H1608">_xlfn.XLOOKUP($A1608,MedExam_Table[[#Headers],[#Data],[Customer ID]],MedExam_Table[[#Headers],[#Data],[NumberOfMajorSurgeries_updated]],"Not Found",0)</f>
        <v>2</v>
      </c>
      <c r="I1608" t="str" cm="1">
        <f t="array" ref="I1608">_xlfn.XLOOKUP($A1608,MedExam_Table[[#Headers],[#Data],[Customer ID]],MedExam_Table[[#Headers],[#Data],[Smoker Updated]],"Not Found",0)</f>
        <v>Yes</v>
      </c>
      <c r="J1608" t="str" cm="1">
        <f t="array" ref="J1608">_xlfn.XLOOKUP($A1608,MedExam_Table[[#Headers],[#Data],[Customer ID]],MedExam_Table[[#Headers],[#Data],[Weight Status]],"Not Found",0)</f>
        <v>OverWeight</v>
      </c>
      <c r="K1608" t="str" cm="1">
        <f t="array" ref="K1608">_xlfn.XLOOKUP($A1608,MedExam_Table[[#Headers],[#Data],[Customer ID]],MedExam_Table[[#Headers],[#Data],[Diabetes Status]],"Not Found",0)</f>
        <v>Diabetes</v>
      </c>
      <c r="L1608" cm="1">
        <f t="array" ref="L1608">_xlfn.XLOOKUP($A1608,Hospitalisation_table[[#All],[Customer ID]],Hospitalisation_table[[#All],[Customer Age]],"Not Found",0)</f>
        <v>61</v>
      </c>
      <c r="M1608" t="str" cm="1">
        <f t="array" ref="M1608">_xlfn.XLOOKUP($A1608,Hospitalisation_table[[#All],[Customer ID]],Hospitalisation_table[[#All],[Date of Birth]],"Not Found",0)</f>
        <v>24-Dec-1961</v>
      </c>
      <c r="N1608" s="22" cm="1">
        <f t="array" ref="N1608">_xlfn.XLOOKUP($A1608,Hospitalisation_table[[#All],[Customer ID]],Hospitalisation_table[[#All],[charges]],"Not Found",0)</f>
        <v>29141.360000000001</v>
      </c>
      <c r="O1608" t="str" cm="1">
        <f t="array" ref="O1608">_xlfn.XLOOKUP($A1608,Hospitalisation_table[[#All],[Customer ID]],Hospitalisation_table[[#All],[Hospital tier_Updated]],"Not Found",0)</f>
        <v>tier - 1</v>
      </c>
      <c r="P1608" t="str" cm="1">
        <f t="array" ref="P1608">_xlfn.XLOOKUP($A1608,Hospitalisation_table[[#All],[Customer ID]],Hospitalisation_table[[#All],[City tier_updated]],"Not Found",0)</f>
        <v>tier - 3</v>
      </c>
      <c r="Q1608" t="str" cm="1">
        <f t="array" ref="Q1608">_xlfn.XLOOKUP($A1608,Hospitalisation_table[[#All],[Customer ID]],Hospitalisation_table[[#All],[State ID Updated]],"Not Found",0)</f>
        <v>R1012</v>
      </c>
    </row>
    <row r="1609" spans="1:17" x14ac:dyDescent="0.3">
      <c r="A1609" s="14" t="s">
        <v>2029</v>
      </c>
      <c r="B1609" t="str" cm="1">
        <f t="array" ref="B1609">_xlfn.XLOOKUP($A1609,CustomersName[[#All],[Customer ID]],CustomersName[[#All],[First Name]],"Not Found",0)</f>
        <v>Jessica</v>
      </c>
      <c r="C1609" cm="1">
        <f t="array" ref="C1609">_xlfn.XLOOKUP($A1609,MedExam_Table[[#Headers],[#Data],[Customer ID]],MedExam_Table[[#Headers],[#Data],[BMI]],"Not Found",0)</f>
        <v>17.43</v>
      </c>
      <c r="D1609" cm="1">
        <f t="array" ref="D1609">_xlfn.XLOOKUP($A1609,MedExam_Table[[#Headers],[#Data],[Customer ID]],MedExam_Table[[#Headers],[#Data],[HBA1C]],"Not Found",0)</f>
        <v>8.64</v>
      </c>
      <c r="E1609" t="str" cm="1">
        <f t="array" ref="E1609">_xlfn.XLOOKUP($A1609,MedExam_Table[[#Headers],[#Data],[Customer ID]],MedExam_Table[[#Headers],[#Data],[Heart Issues Updated]],"Not Found",0)</f>
        <v>No</v>
      </c>
      <c r="F1609" t="str" cm="1">
        <f t="array" ref="F1609">_xlfn.XLOOKUP($A1609,MedExam_Table[[#Headers],[#Data],[Customer ID]],MedExam_Table[[#Headers],[#Data],[Any Transplants Update]],"Not Found",0)</f>
        <v>No</v>
      </c>
      <c r="G1609" t="str" cm="1">
        <f t="array" ref="G1609">_xlfn.XLOOKUP($A1609,MedExam_Table[[#Headers],[#Data],[Customer ID]],MedExam_Table[[#Headers],[#Data],[Cancer history]],"Not Found",0)</f>
        <v>No</v>
      </c>
      <c r="H1609" cm="1">
        <f t="array" ref="H1609">_xlfn.XLOOKUP($A1609,MedExam_Table[[#Headers],[#Data],[Customer ID]],MedExam_Table[[#Headers],[#Data],[NumberOfMajorSurgeries_updated]],"Not Found",0)</f>
        <v>0</v>
      </c>
      <c r="I1609" t="str" cm="1">
        <f t="array" ref="I1609">_xlfn.XLOOKUP($A1609,MedExam_Table[[#Headers],[#Data],[Customer ID]],MedExam_Table[[#Headers],[#Data],[Smoker Updated]],"Not Found",0)</f>
        <v>Yes</v>
      </c>
      <c r="J1609" t="str" cm="1">
        <f t="array" ref="J1609">_xlfn.XLOOKUP($A1609,MedExam_Table[[#Headers],[#Data],[Customer ID]],MedExam_Table[[#Headers],[#Data],[Weight Status]],"Not Found",0)</f>
        <v>Underweight</v>
      </c>
      <c r="K1609" t="str" cm="1">
        <f t="array" ref="K1609">_xlfn.XLOOKUP($A1609,MedExam_Table[[#Headers],[#Data],[Customer ID]],MedExam_Table[[#Headers],[#Data],[Diabetes Status]],"Not Found",0)</f>
        <v>Diabetes</v>
      </c>
      <c r="L1609" cm="1">
        <f t="array" ref="L1609">_xlfn.XLOOKUP($A1609,Hospitalisation_table[[#All],[Customer ID]],Hospitalisation_table[[#All],[Customer Age]],"Not Found",0)</f>
        <v>44</v>
      </c>
      <c r="M1609" t="str" cm="1">
        <f t="array" ref="M1609">_xlfn.XLOOKUP($A1609,Hospitalisation_table[[#All],[Customer ID]],Hospitalisation_table[[#All],[Date of Birth]],"Not Found",0)</f>
        <v>29-Nov-1978</v>
      </c>
      <c r="N1609" s="22" cm="1">
        <f t="array" ref="N1609">_xlfn.XLOOKUP($A1609,Hospitalisation_table[[#All],[Customer ID]],Hospitalisation_table[[#All],[charges]],"Not Found",0)</f>
        <v>29114.77</v>
      </c>
      <c r="O1609" t="str" cm="1">
        <f t="array" ref="O1609">_xlfn.XLOOKUP($A1609,Hospitalisation_table[[#All],[Customer ID]],Hospitalisation_table[[#All],[Hospital tier_Updated]],"Not Found",0)</f>
        <v>tier - 1</v>
      </c>
      <c r="P1609" t="str" cm="1">
        <f t="array" ref="P1609">_xlfn.XLOOKUP($A1609,Hospitalisation_table[[#All],[Customer ID]],Hospitalisation_table[[#All],[City tier_updated]],"Not Found",0)</f>
        <v>tier - 1</v>
      </c>
      <c r="Q1609" t="str" cm="1">
        <f t="array" ref="Q1609">_xlfn.XLOOKUP($A1609,Hospitalisation_table[[#All],[Customer ID]],Hospitalisation_table[[#All],[State ID Updated]],"Not Found",0)</f>
        <v>R1011</v>
      </c>
    </row>
    <row r="1610" spans="1:17" x14ac:dyDescent="0.3">
      <c r="A1610" s="13" t="s">
        <v>2028</v>
      </c>
      <c r="B1610" t="str" cm="1">
        <f t="array" ref="B1610">_xlfn.XLOOKUP($A1610,CustomersName[[#All],[Customer ID]],CustomersName[[#All],[First Name]],"Not Found",0)</f>
        <v>Bruce</v>
      </c>
      <c r="C1610" cm="1">
        <f t="array" ref="C1610">_xlfn.XLOOKUP($A1610,MedExam_Table[[#Headers],[#Data],[Customer ID]],MedExam_Table[[#Headers],[#Data],[BMI]],"Not Found",0)</f>
        <v>19.329999999999998</v>
      </c>
      <c r="D1610" cm="1">
        <f t="array" ref="D1610">_xlfn.XLOOKUP($A1610,MedExam_Table[[#Headers],[#Data],[Customer ID]],MedExam_Table[[#Headers],[#Data],[HBA1C]],"Not Found",0)</f>
        <v>4.2699999999999996</v>
      </c>
      <c r="E1610" t="str" cm="1">
        <f t="array" ref="E1610">_xlfn.XLOOKUP($A1610,MedExam_Table[[#Headers],[#Data],[Customer ID]],MedExam_Table[[#Headers],[#Data],[Heart Issues Updated]],"Not Found",0)</f>
        <v>No</v>
      </c>
      <c r="F1610" t="str" cm="1">
        <f t="array" ref="F1610">_xlfn.XLOOKUP($A1610,MedExam_Table[[#Headers],[#Data],[Customer ID]],MedExam_Table[[#Headers],[#Data],[Any Transplants Update]],"Not Found",0)</f>
        <v>No</v>
      </c>
      <c r="G1610" t="str" cm="1">
        <f t="array" ref="G1610">_xlfn.XLOOKUP($A1610,MedExam_Table[[#Headers],[#Data],[Customer ID]],MedExam_Table[[#Headers],[#Data],[Cancer history]],"Not Found",0)</f>
        <v>No</v>
      </c>
      <c r="H1610" cm="1">
        <f t="array" ref="H1610">_xlfn.XLOOKUP($A1610,MedExam_Table[[#Headers],[#Data],[Customer ID]],MedExam_Table[[#Headers],[#Data],[NumberOfMajorSurgeries_updated]],"Not Found",0)</f>
        <v>0</v>
      </c>
      <c r="I1610" t="str" cm="1">
        <f t="array" ref="I1610">_xlfn.XLOOKUP($A1610,MedExam_Table[[#Headers],[#Data],[Customer ID]],MedExam_Table[[#Headers],[#Data],[Smoker Updated]],"Not Found",0)</f>
        <v>Yes</v>
      </c>
      <c r="J1610" t="str" cm="1">
        <f t="array" ref="J1610">_xlfn.XLOOKUP($A1610,MedExam_Table[[#Headers],[#Data],[Customer ID]],MedExam_Table[[#Headers],[#Data],[Weight Status]],"Not Found",0)</f>
        <v>NormalWeight</v>
      </c>
      <c r="K1610" t="str" cm="1">
        <f t="array" ref="K1610">_xlfn.XLOOKUP($A1610,MedExam_Table[[#Headers],[#Data],[Customer ID]],MedExam_Table[[#Headers],[#Data],[Diabetes Status]],"Not Found",0)</f>
        <v>Normal</v>
      </c>
      <c r="L1610" cm="1">
        <f t="array" ref="L1610">_xlfn.XLOOKUP($A1610,Hospitalisation_table[[#All],[Customer ID]],Hospitalisation_table[[#All],[Customer Age]],"Not Found",0)</f>
        <v>42</v>
      </c>
      <c r="M1610" t="str" cm="1">
        <f t="array" ref="M1610">_xlfn.XLOOKUP($A1610,Hospitalisation_table[[#All],[Customer ID]],Hospitalisation_table[[#All],[Date of Birth]],"Not Found",0)</f>
        <v>14-Jul-1980</v>
      </c>
      <c r="N1610" s="22" cm="1">
        <f t="array" ref="N1610">_xlfn.XLOOKUP($A1610,Hospitalisation_table[[#All],[Customer ID]],Hospitalisation_table[[#All],[charges]],"Not Found",0)</f>
        <v>29114.21</v>
      </c>
      <c r="O1610" t="str" cm="1">
        <f t="array" ref="O1610">_xlfn.XLOOKUP($A1610,Hospitalisation_table[[#All],[Customer ID]],Hospitalisation_table[[#All],[Hospital tier_Updated]],"Not Found",0)</f>
        <v>tier - 1</v>
      </c>
      <c r="P1610" t="str" cm="1">
        <f t="array" ref="P1610">_xlfn.XLOOKUP($A1610,Hospitalisation_table[[#All],[Customer ID]],Hospitalisation_table[[#All],[City tier_updated]],"Not Found",0)</f>
        <v>tier - 3</v>
      </c>
      <c r="Q1610" t="str" cm="1">
        <f t="array" ref="Q1610">_xlfn.XLOOKUP($A1610,Hospitalisation_table[[#All],[Customer ID]],Hospitalisation_table[[#All],[State ID Updated]],"Not Found",0)</f>
        <v>R1011</v>
      </c>
    </row>
    <row r="1611" spans="1:17" x14ac:dyDescent="0.3">
      <c r="A1611" s="14" t="s">
        <v>2027</v>
      </c>
      <c r="B1611" t="str" cm="1">
        <f t="array" ref="B1611">_xlfn.XLOOKUP($A1611,CustomersName[[#All],[Customer ID]],CustomersName[[#All],[First Name]],"Not Found",0)</f>
        <v>Allison</v>
      </c>
      <c r="C1611" cm="1">
        <f t="array" ref="C1611">_xlfn.XLOOKUP($A1611,MedExam_Table[[#Headers],[#Data],[Customer ID]],MedExam_Table[[#Headers],[#Data],[BMI]],"Not Found",0)</f>
        <v>30.52</v>
      </c>
      <c r="D1611" cm="1">
        <f t="array" ref="D1611">_xlfn.XLOOKUP($A1611,MedExam_Table[[#Headers],[#Data],[Customer ID]],MedExam_Table[[#Headers],[#Data],[HBA1C]],"Not Found",0)</f>
        <v>4.21</v>
      </c>
      <c r="E1611" t="str" cm="1">
        <f t="array" ref="E1611">_xlfn.XLOOKUP($A1611,MedExam_Table[[#Headers],[#Data],[Customer ID]],MedExam_Table[[#Headers],[#Data],[Heart Issues Updated]],"Not Found",0)</f>
        <v>No</v>
      </c>
      <c r="F1611" t="str" cm="1">
        <f t="array" ref="F1611">_xlfn.XLOOKUP($A1611,MedExam_Table[[#Headers],[#Data],[Customer ID]],MedExam_Table[[#Headers],[#Data],[Any Transplants Update]],"Not Found",0)</f>
        <v>No</v>
      </c>
      <c r="G1611" t="str" cm="1">
        <f t="array" ref="G1611">_xlfn.XLOOKUP($A1611,MedExam_Table[[#Headers],[#Data],[Customer ID]],MedExam_Table[[#Headers],[#Data],[Cancer history]],"Not Found",0)</f>
        <v>No</v>
      </c>
      <c r="H1611" cm="1">
        <f t="array" ref="H1611">_xlfn.XLOOKUP($A1611,MedExam_Table[[#Headers],[#Data],[Customer ID]],MedExam_Table[[#Headers],[#Data],[NumberOfMajorSurgeries_updated]],"Not Found",0)</f>
        <v>1</v>
      </c>
      <c r="I1611" t="str" cm="1">
        <f t="array" ref="I1611">_xlfn.XLOOKUP($A1611,MedExam_Table[[#Headers],[#Data],[Customer ID]],MedExam_Table[[#Headers],[#Data],[Smoker Updated]],"Not Found",0)</f>
        <v>Yes</v>
      </c>
      <c r="J1611" t="str" cm="1">
        <f t="array" ref="J1611">_xlfn.XLOOKUP($A1611,MedExam_Table[[#Headers],[#Data],[Customer ID]],MedExam_Table[[#Headers],[#Data],[Weight Status]],"Not Found",0)</f>
        <v>Obesity</v>
      </c>
      <c r="K1611" t="str" cm="1">
        <f t="array" ref="K1611">_xlfn.XLOOKUP($A1611,MedExam_Table[[#Headers],[#Data],[Customer ID]],MedExam_Table[[#Headers],[#Data],[Diabetes Status]],"Not Found",0)</f>
        <v>Normal</v>
      </c>
      <c r="L1611" cm="1">
        <f t="array" ref="L1611">_xlfn.XLOOKUP($A1611,Hospitalisation_table[[#All],[Customer ID]],Hospitalisation_table[[#All],[Customer Age]],"Not Found",0)</f>
        <v>30</v>
      </c>
      <c r="M1611" t="str" cm="1">
        <f t="array" ref="M1611">_xlfn.XLOOKUP($A1611,Hospitalisation_table[[#All],[Customer ID]],Hospitalisation_table[[#All],[Date of Birth]],"Not Found",0)</f>
        <v>7-Jul-1992</v>
      </c>
      <c r="N1611" s="22" cm="1">
        <f t="array" ref="N1611">_xlfn.XLOOKUP($A1611,Hospitalisation_table[[#All],[Customer ID]],Hospitalisation_table[[#All],[charges]],"Not Found",0)</f>
        <v>29007.82</v>
      </c>
      <c r="O1611" t="str" cm="1">
        <f t="array" ref="O1611">_xlfn.XLOOKUP($A1611,Hospitalisation_table[[#All],[Customer ID]],Hospitalisation_table[[#All],[Hospital tier_Updated]],"Not Found",0)</f>
        <v>tier - 1</v>
      </c>
      <c r="P1611" t="str" cm="1">
        <f t="array" ref="P1611">_xlfn.XLOOKUP($A1611,Hospitalisation_table[[#All],[Customer ID]],Hospitalisation_table[[#All],[City tier_updated]],"Not Found",0)</f>
        <v>tier - 3</v>
      </c>
      <c r="Q1611" t="str" cm="1">
        <f t="array" ref="Q1611">_xlfn.XLOOKUP($A1611,Hospitalisation_table[[#All],[Customer ID]],Hospitalisation_table[[#All],[State ID Updated]],"Not Found",0)</f>
        <v>R1011</v>
      </c>
    </row>
    <row r="1612" spans="1:17" x14ac:dyDescent="0.3">
      <c r="A1612" s="13" t="s">
        <v>2026</v>
      </c>
      <c r="B1612" t="str" cm="1">
        <f t="array" ref="B1612">_xlfn.XLOOKUP($A1612,CustomersName[[#All],[Customer ID]],CustomersName[[#All],[First Name]],"Not Found",0)</f>
        <v>Alex</v>
      </c>
      <c r="C1612" cm="1">
        <f t="array" ref="C1612">_xlfn.XLOOKUP($A1612,MedExam_Table[[#Headers],[#Data],[Customer ID]],MedExam_Table[[#Headers],[#Data],[BMI]],"Not Found",0)</f>
        <v>39.21</v>
      </c>
      <c r="D1612" cm="1">
        <f t="array" ref="D1612">_xlfn.XLOOKUP($A1612,MedExam_Table[[#Headers],[#Data],[Customer ID]],MedExam_Table[[#Headers],[#Data],[HBA1C]],"Not Found",0)</f>
        <v>5.04</v>
      </c>
      <c r="E1612" t="str" cm="1">
        <f t="array" ref="E1612">_xlfn.XLOOKUP($A1612,MedExam_Table[[#Headers],[#Data],[Customer ID]],MedExam_Table[[#Headers],[#Data],[Heart Issues Updated]],"Not Found",0)</f>
        <v>No</v>
      </c>
      <c r="F1612" t="str" cm="1">
        <f t="array" ref="F1612">_xlfn.XLOOKUP($A1612,MedExam_Table[[#Headers],[#Data],[Customer ID]],MedExam_Table[[#Headers],[#Data],[Any Transplants Update]],"Not Found",0)</f>
        <v>No</v>
      </c>
      <c r="G1612" t="str" cm="1">
        <f t="array" ref="G1612">_xlfn.XLOOKUP($A1612,MedExam_Table[[#Headers],[#Data],[Customer ID]],MedExam_Table[[#Headers],[#Data],[Cancer history]],"Not Found",0)</f>
        <v>Yes</v>
      </c>
      <c r="H1612" cm="1">
        <f t="array" ref="H1612">_xlfn.XLOOKUP($A1612,MedExam_Table[[#Headers],[#Data],[Customer ID]],MedExam_Table[[#Headers],[#Data],[NumberOfMajorSurgeries_updated]],"Not Found",0)</f>
        <v>1</v>
      </c>
      <c r="I1612" t="str" cm="1">
        <f t="array" ref="I1612">_xlfn.XLOOKUP($A1612,MedExam_Table[[#Headers],[#Data],[Customer ID]],MedExam_Table[[#Headers],[#Data],[Smoker Updated]],"Not Found",0)</f>
        <v>Yes</v>
      </c>
      <c r="J1612" t="str" cm="1">
        <f t="array" ref="J1612">_xlfn.XLOOKUP($A1612,MedExam_Table[[#Headers],[#Data],[Customer ID]],MedExam_Table[[#Headers],[#Data],[Weight Status]],"Not Found",0)</f>
        <v>Obesity</v>
      </c>
      <c r="K1612" t="str" cm="1">
        <f t="array" ref="K1612">_xlfn.XLOOKUP($A1612,MedExam_Table[[#Headers],[#Data],[Customer ID]],MedExam_Table[[#Headers],[#Data],[Diabetes Status]],"Not Found",0)</f>
        <v>Normal</v>
      </c>
      <c r="L1612" cm="1">
        <f t="array" ref="L1612">_xlfn.XLOOKUP($A1612,Hospitalisation_table[[#All],[Customer ID]],Hospitalisation_table[[#All],[Customer Age]],"Not Found",0)</f>
        <v>19</v>
      </c>
      <c r="M1612" t="str" cm="1">
        <f t="array" ref="M1612">_xlfn.XLOOKUP($A1612,Hospitalisation_table[[#All],[Customer ID]],Hospitalisation_table[[#All],[Date of Birth]],"Not Found",0)</f>
        <v>1-Sep-2003</v>
      </c>
      <c r="N1612" s="22" cm="1">
        <f t="array" ref="N1612">_xlfn.XLOOKUP($A1612,Hospitalisation_table[[#All],[Customer ID]],Hospitalisation_table[[#All],[charges]],"Not Found",0)</f>
        <v>28998.68</v>
      </c>
      <c r="O1612" t="str" cm="1">
        <f t="array" ref="O1612">_xlfn.XLOOKUP($A1612,Hospitalisation_table[[#All],[Customer ID]],Hospitalisation_table[[#All],[Hospital tier_Updated]],"Not Found",0)</f>
        <v>tier - 1</v>
      </c>
      <c r="P1612" t="str" cm="1">
        <f t="array" ref="P1612">_xlfn.XLOOKUP($A1612,Hospitalisation_table[[#All],[Customer ID]],Hospitalisation_table[[#All],[City tier_updated]],"Not Found",0)</f>
        <v>tier - 3</v>
      </c>
      <c r="Q1612" t="str" cm="1">
        <f t="array" ref="Q1612">_xlfn.XLOOKUP($A1612,Hospitalisation_table[[#All],[Customer ID]],Hospitalisation_table[[#All],[State ID Updated]],"Not Found",0)</f>
        <v>R1011</v>
      </c>
    </row>
    <row r="1613" spans="1:17" x14ac:dyDescent="0.3">
      <c r="A1613" s="14" t="s">
        <v>2025</v>
      </c>
      <c r="B1613" t="str" cm="1">
        <f t="array" ref="B1613">_xlfn.XLOOKUP($A1613,CustomersName[[#All],[Customer ID]],CustomersName[[#All],[First Name]],"Not Found",0)</f>
        <v>Gabriela</v>
      </c>
      <c r="C1613" cm="1">
        <f t="array" ref="C1613">_xlfn.XLOOKUP($A1613,MedExam_Table[[#Headers],[#Data],[Customer ID]],MedExam_Table[[#Headers],[#Data],[BMI]],"Not Found",0)</f>
        <v>26.98</v>
      </c>
      <c r="D1613" cm="1">
        <f t="array" ref="D1613">_xlfn.XLOOKUP($A1613,MedExam_Table[[#Headers],[#Data],[Customer ID]],MedExam_Table[[#Headers],[#Data],[HBA1C]],"Not Found",0)</f>
        <v>5.21</v>
      </c>
      <c r="E1613" t="str" cm="1">
        <f t="array" ref="E1613">_xlfn.XLOOKUP($A1613,MedExam_Table[[#Headers],[#Data],[Customer ID]],MedExam_Table[[#Headers],[#Data],[Heart Issues Updated]],"Not Found",0)</f>
        <v>Yes</v>
      </c>
      <c r="F1613" t="str" cm="1">
        <f t="array" ref="F1613">_xlfn.XLOOKUP($A1613,MedExam_Table[[#Headers],[#Data],[Customer ID]],MedExam_Table[[#Headers],[#Data],[Any Transplants Update]],"Not Found",0)</f>
        <v>No</v>
      </c>
      <c r="G1613" t="str" cm="1">
        <f t="array" ref="G1613">_xlfn.XLOOKUP($A1613,MedExam_Table[[#Headers],[#Data],[Customer ID]],MedExam_Table[[#Headers],[#Data],[Cancer history]],"Not Found",0)</f>
        <v>No</v>
      </c>
      <c r="H1613" cm="1">
        <f t="array" ref="H1613">_xlfn.XLOOKUP($A1613,MedExam_Table[[#Headers],[#Data],[Customer ID]],MedExam_Table[[#Headers],[#Data],[NumberOfMajorSurgeries_updated]],"Not Found",0)</f>
        <v>2</v>
      </c>
      <c r="I1613" t="str" cm="1">
        <f t="array" ref="I1613">_xlfn.XLOOKUP($A1613,MedExam_Table[[#Headers],[#Data],[Customer ID]],MedExam_Table[[#Headers],[#Data],[Smoker Updated]],"Not Found",0)</f>
        <v>Yes</v>
      </c>
      <c r="J1613" t="str" cm="1">
        <f t="array" ref="J1613">_xlfn.XLOOKUP($A1613,MedExam_Table[[#Headers],[#Data],[Customer ID]],MedExam_Table[[#Headers],[#Data],[Weight Status]],"Not Found",0)</f>
        <v>OverWeight</v>
      </c>
      <c r="K1613" t="str" cm="1">
        <f t="array" ref="K1613">_xlfn.XLOOKUP($A1613,MedExam_Table[[#Headers],[#Data],[Customer ID]],MedExam_Table[[#Headers],[#Data],[Diabetes Status]],"Not Found",0)</f>
        <v>Normal</v>
      </c>
      <c r="L1613" cm="1">
        <f t="array" ref="L1613">_xlfn.XLOOKUP($A1613,Hospitalisation_table[[#All],[Customer ID]],Hospitalisation_table[[#All],[Customer Age]],"Not Found",0)</f>
        <v>63</v>
      </c>
      <c r="M1613" t="str" cm="1">
        <f t="array" ref="M1613">_xlfn.XLOOKUP($A1613,Hospitalisation_table[[#All],[Customer ID]],Hospitalisation_table[[#All],[Date of Birth]],"Not Found",0)</f>
        <v>5-Dec-1959</v>
      </c>
      <c r="N1613" s="22" cm="1">
        <f t="array" ref="N1613">_xlfn.XLOOKUP($A1613,Hospitalisation_table[[#All],[Customer ID]],Hospitalisation_table[[#All],[charges]],"Not Found",0)</f>
        <v>28950.47</v>
      </c>
      <c r="O1613" t="str" cm="1">
        <f t="array" ref="O1613">_xlfn.XLOOKUP($A1613,Hospitalisation_table[[#All],[Customer ID]],Hospitalisation_table[[#All],[Hospital tier_Updated]],"Not Found",0)</f>
        <v>tier - 1</v>
      </c>
      <c r="P1613" t="str" cm="1">
        <f t="array" ref="P1613">_xlfn.XLOOKUP($A1613,Hospitalisation_table[[#All],[Customer ID]],Hospitalisation_table[[#All],[City tier_updated]],"Not Found",0)</f>
        <v>tier - 1</v>
      </c>
      <c r="Q1613" t="str" cm="1">
        <f t="array" ref="Q1613">_xlfn.XLOOKUP($A1613,Hospitalisation_table[[#All],[Customer ID]],Hospitalisation_table[[#All],[State ID Updated]],"Not Found",0)</f>
        <v>R1012</v>
      </c>
    </row>
    <row r="1614" spans="1:17" x14ac:dyDescent="0.3">
      <c r="A1614" s="13" t="s">
        <v>2024</v>
      </c>
      <c r="B1614" t="str" cm="1">
        <f t="array" ref="B1614">_xlfn.XLOOKUP($A1614,CustomersName[[#All],[Customer ID]],CustomersName[[#All],[First Name]],"Not Found",0)</f>
        <v>Sharon</v>
      </c>
      <c r="C1614" cm="1">
        <f t="array" ref="C1614">_xlfn.XLOOKUP($A1614,MedExam_Table[[#Headers],[#Data],[Customer ID]],MedExam_Table[[#Headers],[#Data],[BMI]],"Not Found",0)</f>
        <v>25.84</v>
      </c>
      <c r="D1614" cm="1">
        <f t="array" ref="D1614">_xlfn.XLOOKUP($A1614,MedExam_Table[[#Headers],[#Data],[Customer ID]],MedExam_Table[[#Headers],[#Data],[HBA1C]],"Not Found",0)</f>
        <v>8.83</v>
      </c>
      <c r="E1614" t="str" cm="1">
        <f t="array" ref="E1614">_xlfn.XLOOKUP($A1614,MedExam_Table[[#Headers],[#Data],[Customer ID]],MedExam_Table[[#Headers],[#Data],[Heart Issues Updated]],"Not Found",0)</f>
        <v>No</v>
      </c>
      <c r="F1614" t="str" cm="1">
        <f t="array" ref="F1614">_xlfn.XLOOKUP($A1614,MedExam_Table[[#Headers],[#Data],[Customer ID]],MedExam_Table[[#Headers],[#Data],[Any Transplants Update]],"Not Found",0)</f>
        <v>No</v>
      </c>
      <c r="G1614" t="str" cm="1">
        <f t="array" ref="G1614">_xlfn.XLOOKUP($A1614,MedExam_Table[[#Headers],[#Data],[Customer ID]],MedExam_Table[[#Headers],[#Data],[Cancer history]],"Not Found",0)</f>
        <v>No</v>
      </c>
      <c r="H1614" cm="1">
        <f t="array" ref="H1614">_xlfn.XLOOKUP($A1614,MedExam_Table[[#Headers],[#Data],[Customer ID]],MedExam_Table[[#Headers],[#Data],[NumberOfMajorSurgeries_updated]],"Not Found",0)</f>
        <v>0</v>
      </c>
      <c r="I1614" t="str" cm="1">
        <f t="array" ref="I1614">_xlfn.XLOOKUP($A1614,MedExam_Table[[#Headers],[#Data],[Customer ID]],MedExam_Table[[#Headers],[#Data],[Smoker Updated]],"Not Found",0)</f>
        <v>No</v>
      </c>
      <c r="J1614" t="str" cm="1">
        <f t="array" ref="J1614">_xlfn.XLOOKUP($A1614,MedExam_Table[[#Headers],[#Data],[Customer ID]],MedExam_Table[[#Headers],[#Data],[Weight Status]],"Not Found",0)</f>
        <v>OverWeight</v>
      </c>
      <c r="K1614" t="str" cm="1">
        <f t="array" ref="K1614">_xlfn.XLOOKUP($A1614,MedExam_Table[[#Headers],[#Data],[Customer ID]],MedExam_Table[[#Headers],[#Data],[Diabetes Status]],"Not Found",0)</f>
        <v>Diabetes</v>
      </c>
      <c r="L1614" cm="1">
        <f t="array" ref="L1614">_xlfn.XLOOKUP($A1614,Hospitalisation_table[[#All],[Customer ID]],Hospitalisation_table[[#All],[Customer Age]],"Not Found",0)</f>
        <v>60</v>
      </c>
      <c r="M1614" t="str" cm="1">
        <f t="array" ref="M1614">_xlfn.XLOOKUP($A1614,Hospitalisation_table[[#All],[Customer ID]],Hospitalisation_table[[#All],[Date of Birth]],"Not Found",0)</f>
        <v>25-Jul-1962</v>
      </c>
      <c r="N1614" s="22" cm="1">
        <f t="array" ref="N1614">_xlfn.XLOOKUP($A1614,Hospitalisation_table[[#All],[Customer ID]],Hospitalisation_table[[#All],[charges]],"Not Found",0)</f>
        <v>28923.14</v>
      </c>
      <c r="O1614" t="str" cm="1">
        <f t="array" ref="O1614">_xlfn.XLOOKUP($A1614,Hospitalisation_table[[#All],[Customer ID]],Hospitalisation_table[[#All],[Hospital tier_Updated]],"Not Found",0)</f>
        <v>tier - 1</v>
      </c>
      <c r="P1614" t="str" cm="1">
        <f t="array" ref="P1614">_xlfn.XLOOKUP($A1614,Hospitalisation_table[[#All],[Customer ID]],Hospitalisation_table[[#All],[City tier_updated]],"Not Found",0)</f>
        <v>tier - 1</v>
      </c>
      <c r="Q1614" t="str" cm="1">
        <f t="array" ref="Q1614">_xlfn.XLOOKUP($A1614,Hospitalisation_table[[#All],[Customer ID]],Hospitalisation_table[[#All],[State ID Updated]],"Not Found",0)</f>
        <v>R1012</v>
      </c>
    </row>
    <row r="1615" spans="1:17" x14ac:dyDescent="0.3">
      <c r="A1615" s="14" t="s">
        <v>2023</v>
      </c>
      <c r="B1615" t="str" cm="1">
        <f t="array" ref="B1615">_xlfn.XLOOKUP($A1615,CustomersName[[#All],[Customer ID]],CustomersName[[#All],[First Name]],"Not Found",0)</f>
        <v>Jashn A</v>
      </c>
      <c r="C1615" cm="1">
        <f t="array" ref="C1615">_xlfn.XLOOKUP($A1615,MedExam_Table[[#Headers],[#Data],[Customer ID]],MedExam_Table[[#Headers],[#Data],[BMI]],"Not Found",0)</f>
        <v>28.31</v>
      </c>
      <c r="D1615" cm="1">
        <f t="array" ref="D1615">_xlfn.XLOOKUP($A1615,MedExam_Table[[#Headers],[#Data],[Customer ID]],MedExam_Table[[#Headers],[#Data],[HBA1C]],"Not Found",0)</f>
        <v>8.4700000000000006</v>
      </c>
      <c r="E1615" t="str" cm="1">
        <f t="array" ref="E1615">_xlfn.XLOOKUP($A1615,MedExam_Table[[#Headers],[#Data],[Customer ID]],MedExam_Table[[#Headers],[#Data],[Heart Issues Updated]],"Not Found",0)</f>
        <v>Yes</v>
      </c>
      <c r="F1615" t="str" cm="1">
        <f t="array" ref="F1615">_xlfn.XLOOKUP($A1615,MedExam_Table[[#Headers],[#Data],[Customer ID]],MedExam_Table[[#Headers],[#Data],[Any Transplants Update]],"Not Found",0)</f>
        <v>No</v>
      </c>
      <c r="G1615" t="str" cm="1">
        <f t="array" ref="G1615">_xlfn.XLOOKUP($A1615,MedExam_Table[[#Headers],[#Data],[Customer ID]],MedExam_Table[[#Headers],[#Data],[Cancer history]],"Not Found",0)</f>
        <v>No</v>
      </c>
      <c r="H1615" cm="1">
        <f t="array" ref="H1615">_xlfn.XLOOKUP($A1615,MedExam_Table[[#Headers],[#Data],[Customer ID]],MedExam_Table[[#Headers],[#Data],[NumberOfMajorSurgeries_updated]],"Not Found",0)</f>
        <v>2</v>
      </c>
      <c r="I1615" t="str" cm="1">
        <f t="array" ref="I1615">_xlfn.XLOOKUP($A1615,MedExam_Table[[#Headers],[#Data],[Customer ID]],MedExam_Table[[#Headers],[#Data],[Smoker Updated]],"Not Found",0)</f>
        <v>Yes</v>
      </c>
      <c r="J1615" t="str" cm="1">
        <f t="array" ref="J1615">_xlfn.XLOOKUP($A1615,MedExam_Table[[#Headers],[#Data],[Customer ID]],MedExam_Table[[#Headers],[#Data],[Weight Status]],"Not Found",0)</f>
        <v>OverWeight</v>
      </c>
      <c r="K1615" t="str" cm="1">
        <f t="array" ref="K1615">_xlfn.XLOOKUP($A1615,MedExam_Table[[#Headers],[#Data],[Customer ID]],MedExam_Table[[#Headers],[#Data],[Diabetes Status]],"Not Found",0)</f>
        <v>Diabetes</v>
      </c>
      <c r="L1615" cm="1">
        <f t="array" ref="L1615">_xlfn.XLOOKUP($A1615,Hospitalisation_table[[#All],[Customer ID]],Hospitalisation_table[[#All],[Customer Age]],"Not Found",0)</f>
        <v>61</v>
      </c>
      <c r="M1615" t="str" cm="1">
        <f t="array" ref="M1615">_xlfn.XLOOKUP($A1615,Hospitalisation_table[[#All],[Customer ID]],Hospitalisation_table[[#All],[Date of Birth]],"Not Found",0)</f>
        <v>3-Aug-1961</v>
      </c>
      <c r="N1615" s="22" cm="1">
        <f t="array" ref="N1615">_xlfn.XLOOKUP($A1615,Hospitalisation_table[[#All],[Customer ID]],Hospitalisation_table[[#All],[charges]],"Not Found",0)</f>
        <v>28868.66</v>
      </c>
      <c r="O1615" t="str" cm="1">
        <f t="array" ref="O1615">_xlfn.XLOOKUP($A1615,Hospitalisation_table[[#All],[Customer ID]],Hospitalisation_table[[#All],[Hospital tier_Updated]],"Not Found",0)</f>
        <v>tier - 1</v>
      </c>
      <c r="P1615" t="str" cm="1">
        <f t="array" ref="P1615">_xlfn.XLOOKUP($A1615,Hospitalisation_table[[#All],[Customer ID]],Hospitalisation_table[[#All],[City tier_updated]],"Not Found",0)</f>
        <v>tier - 2</v>
      </c>
      <c r="Q1615" t="str" cm="1">
        <f t="array" ref="Q1615">_xlfn.XLOOKUP($A1615,Hospitalisation_table[[#All],[Customer ID]],Hospitalisation_table[[#All],[State ID Updated]],"Not Found",0)</f>
        <v>R1012</v>
      </c>
    </row>
    <row r="1616" spans="1:17" x14ac:dyDescent="0.3">
      <c r="A1616" s="13" t="s">
        <v>2338</v>
      </c>
      <c r="B1616" t="str" cm="1">
        <f t="array" ref="B1616">_xlfn.XLOOKUP($A1616,CustomersName[[#All],[Customer ID]],CustomersName[[#All],[First Name]],"Not Found",0)</f>
        <v>Shdney L.</v>
      </c>
      <c r="C1616" cm="1">
        <f t="array" ref="C1616">_xlfn.XLOOKUP($A1616,MedExam_Table[[#Headers],[#Data],[Customer ID]],MedExam_Table[[#Headers],[#Data],[BMI]],"Not Found",0)</f>
        <v>46.2</v>
      </c>
      <c r="D1616" cm="1">
        <f t="array" ref="D1616">_xlfn.XLOOKUP($A1616,MedExam_Table[[#Headers],[#Data],[Customer ID]],MedExam_Table[[#Headers],[#Data],[HBA1C]],"Not Found",0)</f>
        <v>6.09</v>
      </c>
      <c r="E1616" t="str" cm="1">
        <f t="array" ref="E1616">_xlfn.XLOOKUP($A1616,MedExam_Table[[#Headers],[#Data],[Customer ID]],MedExam_Table[[#Headers],[#Data],[Heart Issues Updated]],"Not Found",0)</f>
        <v>No</v>
      </c>
      <c r="F1616" t="str" cm="1">
        <f t="array" ref="F1616">_xlfn.XLOOKUP($A1616,MedExam_Table[[#Headers],[#Data],[Customer ID]],MedExam_Table[[#Headers],[#Data],[Any Transplants Update]],"Not Found",0)</f>
        <v>No</v>
      </c>
      <c r="G1616" t="str" cm="1">
        <f t="array" ref="G1616">_xlfn.XLOOKUP($A1616,MedExam_Table[[#Headers],[#Data],[Customer ID]],MedExam_Table[[#Headers],[#Data],[Cancer history]],"Not Found",0)</f>
        <v>Yes</v>
      </c>
      <c r="H1616" cm="1">
        <f t="array" ref="H1616">_xlfn.XLOOKUP($A1616,MedExam_Table[[#Headers],[#Data],[Customer ID]],MedExam_Table[[#Headers],[#Data],[NumberOfMajorSurgeries_updated]],"Not Found",0)</f>
        <v>1</v>
      </c>
      <c r="I1616" t="str" cm="1">
        <f t="array" ref="I1616">_xlfn.XLOOKUP($A1616,MedExam_Table[[#Headers],[#Data],[Customer ID]],MedExam_Table[[#Headers],[#Data],[Smoker Updated]],"Not Found",0)</f>
        <v>Yes</v>
      </c>
      <c r="J1616" t="str" cm="1">
        <f t="array" ref="J1616">_xlfn.XLOOKUP($A1616,MedExam_Table[[#Headers],[#Data],[Customer ID]],MedExam_Table[[#Headers],[#Data],[Weight Status]],"Not Found",0)</f>
        <v>Obesity</v>
      </c>
      <c r="K1616" t="str" cm="1">
        <f t="array" ref="K1616">_xlfn.XLOOKUP($A1616,MedExam_Table[[#Headers],[#Data],[Customer ID]],MedExam_Table[[#Headers],[#Data],[Diabetes Status]],"Not Found",0)</f>
        <v>Prediabetes</v>
      </c>
      <c r="L1616" cm="1">
        <f t="array" ref="L1616">_xlfn.XLOOKUP($A1616,Hospitalisation_table[[#All],[Customer ID]],Hospitalisation_table[[#All],[Customer Age]],"Not Found",0)</f>
        <v>43</v>
      </c>
      <c r="M1616" t="str" cm="1">
        <f t="array" ref="M1616">_xlfn.XLOOKUP($A1616,Hospitalisation_table[[#All],[Customer ID]],Hospitalisation_table[[#All],[Date of Birth]],"Not Found",0)</f>
        <v>12-Aug-1979</v>
      </c>
      <c r="N1616" s="22" cm="1">
        <f t="array" ref="N1616">_xlfn.XLOOKUP($A1616,Hospitalisation_table[[#All],[Customer ID]],Hospitalisation_table[[#All],[charges]],"Not Found",0)</f>
        <v>45863.21</v>
      </c>
      <c r="O1616" t="str" cm="1">
        <f t="array" ref="O1616">_xlfn.XLOOKUP($A1616,Hospitalisation_table[[#All],[Customer ID]],Hospitalisation_table[[#All],[Hospital tier_Updated]],"Not Found",0)</f>
        <v>tier - 2</v>
      </c>
      <c r="P1616" t="str" cm="1">
        <f t="array" ref="P1616">_xlfn.XLOOKUP($A1616,Hospitalisation_table[[#All],[Customer ID]],Hospitalisation_table[[#All],[City tier_updated]],"Not Found",0)</f>
        <v>tier - 1</v>
      </c>
      <c r="Q1616" t="str" cm="1">
        <f t="array" ref="Q1616">_xlfn.XLOOKUP($A1616,Hospitalisation_table[[#All],[Customer ID]],Hospitalisation_table[[#All],[State ID Updated]],"Not Found",0)</f>
        <v>R1013</v>
      </c>
    </row>
    <row r="1617" spans="1:17" x14ac:dyDescent="0.3">
      <c r="A1617" s="14" t="s">
        <v>2022</v>
      </c>
      <c r="B1617" t="str" cm="1">
        <f t="array" ref="B1617">_xlfn.XLOOKUP($A1617,CustomersName[[#All],[Customer ID]],CustomersName[[#All],[First Name]],"Not Found",0)</f>
        <v>Chehsey C.</v>
      </c>
      <c r="C1617" cm="1">
        <f t="array" ref="C1617">_xlfn.XLOOKUP($A1617,MedExam_Table[[#Headers],[#Data],[Customer ID]],MedExam_Table[[#Headers],[#Data],[BMI]],"Not Found",0)</f>
        <v>23.94</v>
      </c>
      <c r="D1617" cm="1">
        <f t="array" ref="D1617">_xlfn.XLOOKUP($A1617,MedExam_Table[[#Headers],[#Data],[Customer ID]],MedExam_Table[[#Headers],[#Data],[HBA1C]],"Not Found",0)</f>
        <v>4.2</v>
      </c>
      <c r="E1617" t="str" cm="1">
        <f t="array" ref="E1617">_xlfn.XLOOKUP($A1617,MedExam_Table[[#Headers],[#Data],[Customer ID]],MedExam_Table[[#Headers],[#Data],[Heart Issues Updated]],"Not Found",0)</f>
        <v>No</v>
      </c>
      <c r="F1617" t="str" cm="1">
        <f t="array" ref="F1617">_xlfn.XLOOKUP($A1617,MedExam_Table[[#Headers],[#Data],[Customer ID]],MedExam_Table[[#Headers],[#Data],[Any Transplants Update]],"Not Found",0)</f>
        <v>No</v>
      </c>
      <c r="G1617" t="str" cm="1">
        <f t="array" ref="G1617">_xlfn.XLOOKUP($A1617,MedExam_Table[[#Headers],[#Data],[Customer ID]],MedExam_Table[[#Headers],[#Data],[Cancer history]],"Not Found",0)</f>
        <v>No</v>
      </c>
      <c r="H1617" cm="1">
        <f t="array" ref="H1617">_xlfn.XLOOKUP($A1617,MedExam_Table[[#Headers],[#Data],[Customer ID]],MedExam_Table[[#Headers],[#Data],[NumberOfMajorSurgeries_updated]],"Not Found",0)</f>
        <v>0</v>
      </c>
      <c r="I1617" t="str" cm="1">
        <f t="array" ref="I1617">_xlfn.XLOOKUP($A1617,MedExam_Table[[#Headers],[#Data],[Customer ID]],MedExam_Table[[#Headers],[#Data],[Smoker Updated]],"Not Found",0)</f>
        <v>Yes</v>
      </c>
      <c r="J1617" t="str" cm="1">
        <f t="array" ref="J1617">_xlfn.XLOOKUP($A1617,MedExam_Table[[#Headers],[#Data],[Customer ID]],MedExam_Table[[#Headers],[#Data],[Weight Status]],"Not Found",0)</f>
        <v>NormalWeight</v>
      </c>
      <c r="K1617" t="str" cm="1">
        <f t="array" ref="K1617">_xlfn.XLOOKUP($A1617,MedExam_Table[[#Headers],[#Data],[Customer ID]],MedExam_Table[[#Headers],[#Data],[Diabetes Status]],"Not Found",0)</f>
        <v>Normal</v>
      </c>
      <c r="L1617" cm="1">
        <f t="array" ref="L1617">_xlfn.XLOOKUP($A1617,Hospitalisation_table[[#All],[Customer ID]],Hospitalisation_table[[#All],[Customer Age]],"Not Found",0)</f>
        <v>32</v>
      </c>
      <c r="M1617" t="str" cm="1">
        <f t="array" ref="M1617">_xlfn.XLOOKUP($A1617,Hospitalisation_table[[#All],[Customer ID]],Hospitalisation_table[[#All],[Date of Birth]],"Not Found",0)</f>
        <v>5-Dec-1990</v>
      </c>
      <c r="N1617" s="22" cm="1">
        <f t="array" ref="N1617">_xlfn.XLOOKUP($A1617,Hospitalisation_table[[#All],[Customer ID]],Hospitalisation_table[[#All],[charges]],"Not Found",0)</f>
        <v>28716.14</v>
      </c>
      <c r="O1617" t="str" cm="1">
        <f t="array" ref="O1617">_xlfn.XLOOKUP($A1617,Hospitalisation_table[[#All],[Customer ID]],Hospitalisation_table[[#All],[Hospital tier_Updated]],"Not Found",0)</f>
        <v>tier - 1</v>
      </c>
      <c r="P1617" t="str" cm="1">
        <f t="array" ref="P1617">_xlfn.XLOOKUP($A1617,Hospitalisation_table[[#All],[Customer ID]],Hospitalisation_table[[#All],[City tier_updated]],"Not Found",0)</f>
        <v>tier - 3</v>
      </c>
      <c r="Q1617" t="str" cm="1">
        <f t="array" ref="Q1617">_xlfn.XLOOKUP($A1617,Hospitalisation_table[[#All],[Customer ID]],Hospitalisation_table[[#All],[State ID Updated]],"Not Found",0)</f>
        <v>R1011</v>
      </c>
    </row>
    <row r="1618" spans="1:17" x14ac:dyDescent="0.3">
      <c r="A1618" s="13" t="s">
        <v>2021</v>
      </c>
      <c r="B1618" t="str" cm="1">
        <f t="array" ref="B1618">_xlfn.XLOOKUP($A1618,CustomersName[[#All],[Customer ID]],CustomersName[[#All],[First Name]],"Not Found",0)</f>
        <v>Devoh A.</v>
      </c>
      <c r="C1618" cm="1">
        <f t="array" ref="C1618">_xlfn.XLOOKUP($A1618,MedExam_Table[[#Headers],[#Data],[Customer ID]],MedExam_Table[[#Headers],[#Data],[BMI]],"Not Found",0)</f>
        <v>20.03</v>
      </c>
      <c r="D1618" cm="1">
        <f t="array" ref="D1618">_xlfn.XLOOKUP($A1618,MedExam_Table[[#Headers],[#Data],[Customer ID]],MedExam_Table[[#Headers],[#Data],[HBA1C]],"Not Found",0)</f>
        <v>6.14</v>
      </c>
      <c r="E1618" t="str" cm="1">
        <f t="array" ref="E1618">_xlfn.XLOOKUP($A1618,MedExam_Table[[#Headers],[#Data],[Customer ID]],MedExam_Table[[#Headers],[#Data],[Heart Issues Updated]],"Not Found",0)</f>
        <v>Yes</v>
      </c>
      <c r="F1618" t="str" cm="1">
        <f t="array" ref="F1618">_xlfn.XLOOKUP($A1618,MedExam_Table[[#Headers],[#Data],[Customer ID]],MedExam_Table[[#Headers],[#Data],[Any Transplants Update]],"Not Found",0)</f>
        <v>No</v>
      </c>
      <c r="G1618" t="str" cm="1">
        <f t="array" ref="G1618">_xlfn.XLOOKUP($A1618,MedExam_Table[[#Headers],[#Data],[Customer ID]],MedExam_Table[[#Headers],[#Data],[Cancer history]],"Not Found",0)</f>
        <v>No</v>
      </c>
      <c r="H1618" cm="1">
        <f t="array" ref="H1618">_xlfn.XLOOKUP($A1618,MedExam_Table[[#Headers],[#Data],[Customer ID]],MedExam_Table[[#Headers],[#Data],[NumberOfMajorSurgeries_updated]],"Not Found",0)</f>
        <v>0</v>
      </c>
      <c r="I1618" t="str" cm="1">
        <f t="array" ref="I1618">_xlfn.XLOOKUP($A1618,MedExam_Table[[#Headers],[#Data],[Customer ID]],MedExam_Table[[#Headers],[#Data],[Smoker Updated]],"Not Found",0)</f>
        <v>Yes</v>
      </c>
      <c r="J1618" t="str" cm="1">
        <f t="array" ref="J1618">_xlfn.XLOOKUP($A1618,MedExam_Table[[#Headers],[#Data],[Customer ID]],MedExam_Table[[#Headers],[#Data],[Weight Status]],"Not Found",0)</f>
        <v>NormalWeight</v>
      </c>
      <c r="K1618" t="str" cm="1">
        <f t="array" ref="K1618">_xlfn.XLOOKUP($A1618,MedExam_Table[[#Headers],[#Data],[Customer ID]],MedExam_Table[[#Headers],[#Data],[Diabetes Status]],"Not Found",0)</f>
        <v>Prediabetes</v>
      </c>
      <c r="L1618" cm="1">
        <f t="array" ref="L1618">_xlfn.XLOOKUP($A1618,Hospitalisation_table[[#All],[Customer ID]],Hospitalisation_table[[#All],[Customer Age]],"Not Found",0)</f>
        <v>37</v>
      </c>
      <c r="M1618" t="str" cm="1">
        <f t="array" ref="M1618">_xlfn.XLOOKUP($A1618,Hospitalisation_table[[#All],[Customer ID]],Hospitalisation_table[[#All],[Date of Birth]],"Not Found",0)</f>
        <v>27-Sep-1985</v>
      </c>
      <c r="N1618" s="22" cm="1">
        <f t="array" ref="N1618">_xlfn.XLOOKUP($A1618,Hospitalisation_table[[#All],[Customer ID]],Hospitalisation_table[[#All],[charges]],"Not Found",0)</f>
        <v>28542.86</v>
      </c>
      <c r="O1618" t="str" cm="1">
        <f t="array" ref="O1618">_xlfn.XLOOKUP($A1618,Hospitalisation_table[[#All],[Customer ID]],Hospitalisation_table[[#All],[Hospital tier_Updated]],"Not Found",0)</f>
        <v>tier - 1</v>
      </c>
      <c r="P1618" t="str" cm="1">
        <f t="array" ref="P1618">_xlfn.XLOOKUP($A1618,Hospitalisation_table[[#All],[Customer ID]],Hospitalisation_table[[#All],[City tier_updated]],"Not Found",0)</f>
        <v>tier - 3</v>
      </c>
      <c r="Q1618" t="str" cm="1">
        <f t="array" ref="Q1618">_xlfn.XLOOKUP($A1618,Hospitalisation_table[[#All],[Customer ID]],Hospitalisation_table[[#All],[State ID Updated]],"Not Found",0)</f>
        <v>R1011</v>
      </c>
    </row>
    <row r="1619" spans="1:17" x14ac:dyDescent="0.3">
      <c r="A1619" s="14" t="s">
        <v>2020</v>
      </c>
      <c r="B1619" t="str" cm="1">
        <f t="array" ref="B1619">_xlfn.XLOOKUP($A1619,CustomersName[[#All],[Customer ID]],CustomersName[[#All],[First Name]],"Not Found",0)</f>
        <v>Johi L</v>
      </c>
      <c r="C1619" cm="1">
        <f t="array" ref="C1619">_xlfn.XLOOKUP($A1619,MedExam_Table[[#Headers],[#Data],[Customer ID]],MedExam_Table[[#Headers],[#Data],[BMI]],"Not Found",0)</f>
        <v>41.42</v>
      </c>
      <c r="D1619" cm="1">
        <f t="array" ref="D1619">_xlfn.XLOOKUP($A1619,MedExam_Table[[#Headers],[#Data],[Customer ID]],MedExam_Table[[#Headers],[#Data],[HBA1C]],"Not Found",0)</f>
        <v>6.07</v>
      </c>
      <c r="E1619" t="str" cm="1">
        <f t="array" ref="E1619">_xlfn.XLOOKUP($A1619,MedExam_Table[[#Headers],[#Data],[Customer ID]],MedExam_Table[[#Headers],[#Data],[Heart Issues Updated]],"Not Found",0)</f>
        <v>No</v>
      </c>
      <c r="F1619" t="str" cm="1">
        <f t="array" ref="F1619">_xlfn.XLOOKUP($A1619,MedExam_Table[[#Headers],[#Data],[Customer ID]],MedExam_Table[[#Headers],[#Data],[Any Transplants Update]],"Not Found",0)</f>
        <v>No</v>
      </c>
      <c r="G1619" t="str" cm="1">
        <f t="array" ref="G1619">_xlfn.XLOOKUP($A1619,MedExam_Table[[#Headers],[#Data],[Customer ID]],MedExam_Table[[#Headers],[#Data],[Cancer history]],"Not Found",0)</f>
        <v>No</v>
      </c>
      <c r="H1619" cm="1">
        <f t="array" ref="H1619">_xlfn.XLOOKUP($A1619,MedExam_Table[[#Headers],[#Data],[Customer ID]],MedExam_Table[[#Headers],[#Data],[NumberOfMajorSurgeries_updated]],"Not Found",0)</f>
        <v>0</v>
      </c>
      <c r="I1619" t="str" cm="1">
        <f t="array" ref="I1619">_xlfn.XLOOKUP($A1619,MedExam_Table[[#Headers],[#Data],[Customer ID]],MedExam_Table[[#Headers],[#Data],[Smoker Updated]],"Not Found",0)</f>
        <v>No</v>
      </c>
      <c r="J1619" t="str" cm="1">
        <f t="array" ref="J1619">_xlfn.XLOOKUP($A1619,MedExam_Table[[#Headers],[#Data],[Customer ID]],MedExam_Table[[#Headers],[#Data],[Weight Status]],"Not Found",0)</f>
        <v>Obesity</v>
      </c>
      <c r="K1619" t="str" cm="1">
        <f t="array" ref="K1619">_xlfn.XLOOKUP($A1619,MedExam_Table[[#Headers],[#Data],[Customer ID]],MedExam_Table[[#Headers],[#Data],[Diabetes Status]],"Not Found",0)</f>
        <v>Prediabetes</v>
      </c>
      <c r="L1619" cm="1">
        <f t="array" ref="L1619">_xlfn.XLOOKUP($A1619,Hospitalisation_table[[#All],[Customer ID]],Hospitalisation_table[[#All],[Customer Age]],"Not Found",0)</f>
        <v>40</v>
      </c>
      <c r="M1619" t="str" cm="1">
        <f t="array" ref="M1619">_xlfn.XLOOKUP($A1619,Hospitalisation_table[[#All],[Customer ID]],Hospitalisation_table[[#All],[Date of Birth]],"Not Found",0)</f>
        <v>11-Dec-1982</v>
      </c>
      <c r="N1619" s="22" cm="1">
        <f t="array" ref="N1619">_xlfn.XLOOKUP($A1619,Hospitalisation_table[[#All],[Customer ID]],Hospitalisation_table[[#All],[charges]],"Not Found",0)</f>
        <v>28476.73</v>
      </c>
      <c r="O1619" t="str" cm="1">
        <f t="array" ref="O1619">_xlfn.XLOOKUP($A1619,Hospitalisation_table[[#All],[Customer ID]],Hospitalisation_table[[#All],[Hospital tier_Updated]],"Not Found",0)</f>
        <v>tier - 1</v>
      </c>
      <c r="P1619" t="str" cm="1">
        <f t="array" ref="P1619">_xlfn.XLOOKUP($A1619,Hospitalisation_table[[#All],[Customer ID]],Hospitalisation_table[[#All],[City tier_updated]],"Not Found",0)</f>
        <v>tier - 2</v>
      </c>
      <c r="Q1619" t="str" cm="1">
        <f t="array" ref="Q1619">_xlfn.XLOOKUP($A1619,Hospitalisation_table[[#All],[Customer ID]],Hospitalisation_table[[#All],[State ID Updated]],"Not Found",0)</f>
        <v>R1012</v>
      </c>
    </row>
    <row r="1620" spans="1:17" x14ac:dyDescent="0.3">
      <c r="A1620" s="13" t="s">
        <v>2019</v>
      </c>
      <c r="B1620" t="str" cm="1">
        <f t="array" ref="B1620">_xlfn.XLOOKUP($A1620,CustomersName[[#All],[Customer ID]],CustomersName[[#All],[First Name]],"Not Found",0)</f>
        <v>Colin</v>
      </c>
      <c r="C1620" cm="1">
        <f t="array" ref="C1620">_xlfn.XLOOKUP($A1620,MedExam_Table[[#Headers],[#Data],[Customer ID]],MedExam_Table[[#Headers],[#Data],[BMI]],"Not Found",0)</f>
        <v>36.67</v>
      </c>
      <c r="D1620" cm="1">
        <f t="array" ref="D1620">_xlfn.XLOOKUP($A1620,MedExam_Table[[#Headers],[#Data],[Customer ID]],MedExam_Table[[#Headers],[#Data],[HBA1C]],"Not Found",0)</f>
        <v>10.210000000000001</v>
      </c>
      <c r="E1620" t="str" cm="1">
        <f t="array" ref="E1620">_xlfn.XLOOKUP($A1620,MedExam_Table[[#Headers],[#Data],[Customer ID]],MedExam_Table[[#Headers],[#Data],[Heart Issues Updated]],"Not Found",0)</f>
        <v>No</v>
      </c>
      <c r="F1620" t="str" cm="1">
        <f t="array" ref="F1620">_xlfn.XLOOKUP($A1620,MedExam_Table[[#Headers],[#Data],[Customer ID]],MedExam_Table[[#Headers],[#Data],[Any Transplants Update]],"Not Found",0)</f>
        <v>No</v>
      </c>
      <c r="G1620" t="str" cm="1">
        <f t="array" ref="G1620">_xlfn.XLOOKUP($A1620,MedExam_Table[[#Headers],[#Data],[Customer ID]],MedExam_Table[[#Headers],[#Data],[Cancer history]],"Not Found",0)</f>
        <v>No</v>
      </c>
      <c r="H1620" cm="1">
        <f t="array" ref="H1620">_xlfn.XLOOKUP($A1620,MedExam_Table[[#Headers],[#Data],[Customer ID]],MedExam_Table[[#Headers],[#Data],[NumberOfMajorSurgeries_updated]],"Not Found",0)</f>
        <v>0</v>
      </c>
      <c r="I1620" t="str" cm="1">
        <f t="array" ref="I1620">_xlfn.XLOOKUP($A1620,MedExam_Table[[#Headers],[#Data],[Customer ID]],MedExam_Table[[#Headers],[#Data],[Smoker Updated]],"Not Found",0)</f>
        <v>No</v>
      </c>
      <c r="J1620" t="str" cm="1">
        <f t="array" ref="J1620">_xlfn.XLOOKUP($A1620,MedExam_Table[[#Headers],[#Data],[Customer ID]],MedExam_Table[[#Headers],[#Data],[Weight Status]],"Not Found",0)</f>
        <v>Obesity</v>
      </c>
      <c r="K1620" t="str" cm="1">
        <f t="array" ref="K1620">_xlfn.XLOOKUP($A1620,MedExam_Table[[#Headers],[#Data],[Customer ID]],MedExam_Table[[#Headers],[#Data],[Diabetes Status]],"Not Found",0)</f>
        <v>Diabetes</v>
      </c>
      <c r="L1620" cm="1">
        <f t="array" ref="L1620">_xlfn.XLOOKUP($A1620,Hospitalisation_table[[#All],[Customer ID]],Hospitalisation_table[[#All],[Customer Age]],"Not Found",0)</f>
        <v>48</v>
      </c>
      <c r="M1620" t="str" cm="1">
        <f t="array" ref="M1620">_xlfn.XLOOKUP($A1620,Hospitalisation_table[[#All],[Customer ID]],Hospitalisation_table[[#All],[Date of Birth]],"Not Found",0)</f>
        <v>16-Sep-1974</v>
      </c>
      <c r="N1620" s="22" cm="1">
        <f t="array" ref="N1620">_xlfn.XLOOKUP($A1620,Hospitalisation_table[[#All],[Customer ID]],Hospitalisation_table[[#All],[charges]],"Not Found",0)</f>
        <v>28468.92</v>
      </c>
      <c r="O1620" t="str" cm="1">
        <f t="array" ref="O1620">_xlfn.XLOOKUP($A1620,Hospitalisation_table[[#All],[Customer ID]],Hospitalisation_table[[#All],[Hospital tier_Updated]],"Not Found",0)</f>
        <v>tier - 1</v>
      </c>
      <c r="P1620" t="str" cm="1">
        <f t="array" ref="P1620">_xlfn.XLOOKUP($A1620,Hospitalisation_table[[#All],[Customer ID]],Hospitalisation_table[[#All],[City tier_updated]],"Not Found",0)</f>
        <v>tier - 1</v>
      </c>
      <c r="Q1620" t="str" cm="1">
        <f t="array" ref="Q1620">_xlfn.XLOOKUP($A1620,Hospitalisation_table[[#All],[Customer ID]],Hospitalisation_table[[#All],[State ID Updated]],"Not Found",0)</f>
        <v>R1012</v>
      </c>
    </row>
    <row r="1621" spans="1:17" x14ac:dyDescent="0.3">
      <c r="A1621" s="14" t="s">
        <v>2018</v>
      </c>
      <c r="B1621" t="str" cm="1">
        <f t="array" ref="B1621">_xlfn.XLOOKUP($A1621,CustomersName[[#All],[Customer ID]],CustomersName[[#All],[First Name]],"Not Found",0)</f>
        <v>Rachael</v>
      </c>
      <c r="C1621" cm="1">
        <f t="array" ref="C1621">_xlfn.XLOOKUP($A1621,MedExam_Table[[#Headers],[#Data],[Customer ID]],MedExam_Table[[#Headers],[#Data],[BMI]],"Not Found",0)</f>
        <v>27.645</v>
      </c>
      <c r="D1621" cm="1">
        <f t="array" ref="D1621">_xlfn.XLOOKUP($A1621,MedExam_Table[[#Headers],[#Data],[Customer ID]],MedExam_Table[[#Headers],[#Data],[HBA1C]],"Not Found",0)</f>
        <v>4.6900000000000004</v>
      </c>
      <c r="E1621" t="str" cm="1">
        <f t="array" ref="E1621">_xlfn.XLOOKUP($A1621,MedExam_Table[[#Headers],[#Data],[Customer ID]],MedExam_Table[[#Headers],[#Data],[Heart Issues Updated]],"Not Found",0)</f>
        <v>No</v>
      </c>
      <c r="F1621" t="str" cm="1">
        <f t="array" ref="F1621">_xlfn.XLOOKUP($A1621,MedExam_Table[[#Headers],[#Data],[Customer ID]],MedExam_Table[[#Headers],[#Data],[Any Transplants Update]],"Not Found",0)</f>
        <v>No</v>
      </c>
      <c r="G1621" t="str" cm="1">
        <f t="array" ref="G1621">_xlfn.XLOOKUP($A1621,MedExam_Table[[#Headers],[#Data],[Customer ID]],MedExam_Table[[#Headers],[#Data],[Cancer history]],"Not Found",0)</f>
        <v>No</v>
      </c>
      <c r="H1621" cm="1">
        <f t="array" ref="H1621">_xlfn.XLOOKUP($A1621,MedExam_Table[[#Headers],[#Data],[Customer ID]],MedExam_Table[[#Headers],[#Data],[NumberOfMajorSurgeries_updated]],"Not Found",0)</f>
        <v>0</v>
      </c>
      <c r="I1621" t="str" cm="1">
        <f t="array" ref="I1621">_xlfn.XLOOKUP($A1621,MedExam_Table[[#Headers],[#Data],[Customer ID]],MedExam_Table[[#Headers],[#Data],[Smoker Updated]],"Not Found",0)</f>
        <v>No</v>
      </c>
      <c r="J1621" t="str" cm="1">
        <f t="array" ref="J1621">_xlfn.XLOOKUP($A1621,MedExam_Table[[#Headers],[#Data],[Customer ID]],MedExam_Table[[#Headers],[#Data],[Weight Status]],"Not Found",0)</f>
        <v>OverWeight</v>
      </c>
      <c r="K1621" t="str" cm="1">
        <f t="array" ref="K1621">_xlfn.XLOOKUP($A1621,MedExam_Table[[#Headers],[#Data],[Customer ID]],MedExam_Table[[#Headers],[#Data],[Diabetes Status]],"Not Found",0)</f>
        <v>Normal</v>
      </c>
      <c r="L1621" cm="1">
        <f t="array" ref="L1621">_xlfn.XLOOKUP($A1621,Hospitalisation_table[[#All],[Customer ID]],Hospitalisation_table[[#All],[Customer Age]],"Not Found",0)</f>
        <v>45</v>
      </c>
      <c r="M1621" t="str" cm="1">
        <f t="array" ref="M1621">_xlfn.XLOOKUP($A1621,Hospitalisation_table[[#All],[Customer ID]],Hospitalisation_table[[#All],[Date of Birth]],"Not Found",0)</f>
        <v>2-Dec-1977</v>
      </c>
      <c r="N1621" s="22" cm="1">
        <f t="array" ref="N1621">_xlfn.XLOOKUP($A1621,Hospitalisation_table[[#All],[Customer ID]],Hospitalisation_table[[#All],[charges]],"Not Found",0)</f>
        <v>28340.19</v>
      </c>
      <c r="O1621" t="str" cm="1">
        <f t="array" ref="O1621">_xlfn.XLOOKUP($A1621,Hospitalisation_table[[#All],[Customer ID]],Hospitalisation_table[[#All],[Hospital tier_Updated]],"Not Found",0)</f>
        <v>tier - 1</v>
      </c>
      <c r="P1621" t="str" cm="1">
        <f t="array" ref="P1621">_xlfn.XLOOKUP($A1621,Hospitalisation_table[[#All],[Customer ID]],Hospitalisation_table[[#All],[City tier_updated]],"Not Found",0)</f>
        <v>tier - 2</v>
      </c>
      <c r="Q1621" t="str" cm="1">
        <f t="array" ref="Q1621">_xlfn.XLOOKUP($A1621,Hospitalisation_table[[#All],[Customer ID]],Hospitalisation_table[[#All],[State ID Updated]],"Not Found",0)</f>
        <v>R1012</v>
      </c>
    </row>
    <row r="1622" spans="1:17" x14ac:dyDescent="0.3">
      <c r="A1622" s="13" t="s">
        <v>2017</v>
      </c>
      <c r="B1622" t="str" cm="1">
        <f t="array" ref="B1622">_xlfn.XLOOKUP($A1622,CustomersName[[#All],[Customer ID]],CustomersName[[#All],[First Name]],"Not Found",0)</f>
        <v>Maricela</v>
      </c>
      <c r="C1622" cm="1">
        <f t="array" ref="C1622">_xlfn.XLOOKUP($A1622,MedExam_Table[[#Headers],[#Data],[Customer ID]],MedExam_Table[[#Headers],[#Data],[BMI]],"Not Found",0)</f>
        <v>22.72</v>
      </c>
      <c r="D1622" cm="1">
        <f t="array" ref="D1622">_xlfn.XLOOKUP($A1622,MedExam_Table[[#Headers],[#Data],[Customer ID]],MedExam_Table[[#Headers],[#Data],[HBA1C]],"Not Found",0)</f>
        <v>5.71</v>
      </c>
      <c r="E1622" t="str" cm="1">
        <f t="array" ref="E1622">_xlfn.XLOOKUP($A1622,MedExam_Table[[#Headers],[#Data],[Customer ID]],MedExam_Table[[#Headers],[#Data],[Heart Issues Updated]],"Not Found",0)</f>
        <v>No</v>
      </c>
      <c r="F1622" t="str" cm="1">
        <f t="array" ref="F1622">_xlfn.XLOOKUP($A1622,MedExam_Table[[#Headers],[#Data],[Customer ID]],MedExam_Table[[#Headers],[#Data],[Any Transplants Update]],"Not Found",0)</f>
        <v>No</v>
      </c>
      <c r="G1622" t="str" cm="1">
        <f t="array" ref="G1622">_xlfn.XLOOKUP($A1622,MedExam_Table[[#Headers],[#Data],[Customer ID]],MedExam_Table[[#Headers],[#Data],[Cancer history]],"Not Found",0)</f>
        <v>No</v>
      </c>
      <c r="H1622" cm="1">
        <f t="array" ref="H1622">_xlfn.XLOOKUP($A1622,MedExam_Table[[#Headers],[#Data],[Customer ID]],MedExam_Table[[#Headers],[#Data],[NumberOfMajorSurgeries_updated]],"Not Found",0)</f>
        <v>0</v>
      </c>
      <c r="I1622" t="str" cm="1">
        <f t="array" ref="I1622">_xlfn.XLOOKUP($A1622,MedExam_Table[[#Headers],[#Data],[Customer ID]],MedExam_Table[[#Headers],[#Data],[Smoker Updated]],"Not Found",0)</f>
        <v>Yes</v>
      </c>
      <c r="J1622" t="str" cm="1">
        <f t="array" ref="J1622">_xlfn.XLOOKUP($A1622,MedExam_Table[[#Headers],[#Data],[Customer ID]],MedExam_Table[[#Headers],[#Data],[Weight Status]],"Not Found",0)</f>
        <v>NormalWeight</v>
      </c>
      <c r="K1622" t="str" cm="1">
        <f t="array" ref="K1622">_xlfn.XLOOKUP($A1622,MedExam_Table[[#Headers],[#Data],[Customer ID]],MedExam_Table[[#Headers],[#Data],[Diabetes Status]],"Not Found",0)</f>
        <v>Prediabetes</v>
      </c>
      <c r="L1622" cm="1">
        <f t="array" ref="L1622">_xlfn.XLOOKUP($A1622,Hospitalisation_table[[#All],[Customer ID]],Hospitalisation_table[[#All],[Customer Age]],"Not Found",0)</f>
        <v>32</v>
      </c>
      <c r="M1622" t="str" cm="1">
        <f t="array" ref="M1622">_xlfn.XLOOKUP($A1622,Hospitalisation_table[[#All],[Customer ID]],Hospitalisation_table[[#All],[Date of Birth]],"Not Found",0)</f>
        <v>24-Dec-1990</v>
      </c>
      <c r="N1622" s="22" cm="1">
        <f t="array" ref="N1622">_xlfn.XLOOKUP($A1622,Hospitalisation_table[[#All],[Customer ID]],Hospitalisation_table[[#All],[charges]],"Not Found",0)</f>
        <v>28302.33</v>
      </c>
      <c r="O1622" t="str" cm="1">
        <f t="array" ref="O1622">_xlfn.XLOOKUP($A1622,Hospitalisation_table[[#All],[Customer ID]],Hospitalisation_table[[#All],[Hospital tier_Updated]],"Not Found",0)</f>
        <v>tier - 1</v>
      </c>
      <c r="P1622" t="str" cm="1">
        <f t="array" ref="P1622">_xlfn.XLOOKUP($A1622,Hospitalisation_table[[#All],[Customer ID]],Hospitalisation_table[[#All],[City tier_updated]],"Not Found",0)</f>
        <v>tier - 2</v>
      </c>
      <c r="Q1622" t="str" cm="1">
        <f t="array" ref="Q1622">_xlfn.XLOOKUP($A1622,Hospitalisation_table[[#All],[Customer ID]],Hospitalisation_table[[#All],[State ID Updated]],"Not Found",0)</f>
        <v>R1011</v>
      </c>
    </row>
    <row r="1623" spans="1:17" x14ac:dyDescent="0.3">
      <c r="A1623" s="14" t="s">
        <v>2016</v>
      </c>
      <c r="B1623" t="str" cm="1">
        <f t="array" ref="B1623">_xlfn.XLOOKUP($A1623,CustomersName[[#All],[Customer ID]],CustomersName[[#All],[First Name]],"Not Found",0)</f>
        <v>Marie</v>
      </c>
      <c r="C1623" cm="1">
        <f t="array" ref="C1623">_xlfn.XLOOKUP($A1623,MedExam_Table[[#Headers],[#Data],[Customer ID]],MedExam_Table[[#Headers],[#Data],[BMI]],"Not Found",0)</f>
        <v>36.520000000000003</v>
      </c>
      <c r="D1623" cm="1">
        <f t="array" ref="D1623">_xlfn.XLOOKUP($A1623,MedExam_Table[[#Headers],[#Data],[Customer ID]],MedExam_Table[[#Headers],[#Data],[HBA1C]],"Not Found",0)</f>
        <v>9.07</v>
      </c>
      <c r="E1623" t="str" cm="1">
        <f t="array" ref="E1623">_xlfn.XLOOKUP($A1623,MedExam_Table[[#Headers],[#Data],[Customer ID]],MedExam_Table[[#Headers],[#Data],[Heart Issues Updated]],"Not Found",0)</f>
        <v>Yes</v>
      </c>
      <c r="F1623" t="str" cm="1">
        <f t="array" ref="F1623">_xlfn.XLOOKUP($A1623,MedExam_Table[[#Headers],[#Data],[Customer ID]],MedExam_Table[[#Headers],[#Data],[Any Transplants Update]],"Not Found",0)</f>
        <v>No</v>
      </c>
      <c r="G1623" t="str" cm="1">
        <f t="array" ref="G1623">_xlfn.XLOOKUP($A1623,MedExam_Table[[#Headers],[#Data],[Customer ID]],MedExam_Table[[#Headers],[#Data],[Cancer history]],"Not Found",0)</f>
        <v>Yes</v>
      </c>
      <c r="H1623" cm="1">
        <f t="array" ref="H1623">_xlfn.XLOOKUP($A1623,MedExam_Table[[#Headers],[#Data],[Customer ID]],MedExam_Table[[#Headers],[#Data],[NumberOfMajorSurgeries_updated]],"Not Found",0)</f>
        <v>1</v>
      </c>
      <c r="I1623" t="str" cm="1">
        <f t="array" ref="I1623">_xlfn.XLOOKUP($A1623,MedExam_Table[[#Headers],[#Data],[Customer ID]],MedExam_Table[[#Headers],[#Data],[Smoker Updated]],"Not Found",0)</f>
        <v>No</v>
      </c>
      <c r="J1623" t="str" cm="1">
        <f t="array" ref="J1623">_xlfn.XLOOKUP($A1623,MedExam_Table[[#Headers],[#Data],[Customer ID]],MedExam_Table[[#Headers],[#Data],[Weight Status]],"Not Found",0)</f>
        <v>Obesity</v>
      </c>
      <c r="K1623" t="str" cm="1">
        <f t="array" ref="K1623">_xlfn.XLOOKUP($A1623,MedExam_Table[[#Headers],[#Data],[Customer ID]],MedExam_Table[[#Headers],[#Data],[Diabetes Status]],"Not Found",0)</f>
        <v>Diabetes</v>
      </c>
      <c r="L1623" cm="1">
        <f t="array" ref="L1623">_xlfn.XLOOKUP($A1623,Hospitalisation_table[[#All],[Customer ID]],Hospitalisation_table[[#All],[Customer Age]],"Not Found",0)</f>
        <v>59</v>
      </c>
      <c r="M1623" t="str" cm="1">
        <f t="array" ref="M1623">_xlfn.XLOOKUP($A1623,Hospitalisation_table[[#All],[Customer ID]],Hospitalisation_table[[#All],[Date of Birth]],"Not Found",0)</f>
        <v>25-Nov-1963</v>
      </c>
      <c r="N1623" s="22" cm="1">
        <f t="array" ref="N1623">_xlfn.XLOOKUP($A1623,Hospitalisation_table[[#All],[Customer ID]],Hospitalisation_table[[#All],[charges]],"Not Found",0)</f>
        <v>28287.9</v>
      </c>
      <c r="O1623" t="str" cm="1">
        <f t="array" ref="O1623">_xlfn.XLOOKUP($A1623,Hospitalisation_table[[#All],[Customer ID]],Hospitalisation_table[[#All],[Hospital tier_Updated]],"Not Found",0)</f>
        <v>tier - 1</v>
      </c>
      <c r="P1623" t="str" cm="1">
        <f t="array" ref="P1623">_xlfn.XLOOKUP($A1623,Hospitalisation_table[[#All],[Customer ID]],Hospitalisation_table[[#All],[City tier_updated]],"Not Found",0)</f>
        <v>tier - 1</v>
      </c>
      <c r="Q1623" t="str" cm="1">
        <f t="array" ref="Q1623">_xlfn.XLOOKUP($A1623,Hospitalisation_table[[#All],[Customer ID]],Hospitalisation_table[[#All],[State ID Updated]],"Not Found",0)</f>
        <v>R1013</v>
      </c>
    </row>
    <row r="1624" spans="1:17" x14ac:dyDescent="0.3">
      <c r="A1624" s="13" t="s">
        <v>2015</v>
      </c>
      <c r="B1624" t="str" cm="1">
        <f t="array" ref="B1624">_xlfn.XLOOKUP($A1624,CustomersName[[#All],[Customer ID]],CustomersName[[#All],[First Name]],"Not Found",0)</f>
        <v>Frank</v>
      </c>
      <c r="C1624" cm="1">
        <f t="array" ref="C1624">_xlfn.XLOOKUP($A1624,MedExam_Table[[#Headers],[#Data],[Customer ID]],MedExam_Table[[#Headers],[#Data],[BMI]],"Not Found",0)</f>
        <v>33.96</v>
      </c>
      <c r="D1624" cm="1">
        <f t="array" ref="D1624">_xlfn.XLOOKUP($A1624,MedExam_Table[[#Headers],[#Data],[Customer ID]],MedExam_Table[[#Headers],[#Data],[HBA1C]],"Not Found",0)</f>
        <v>4.99</v>
      </c>
      <c r="E1624" t="str" cm="1">
        <f t="array" ref="E1624">_xlfn.XLOOKUP($A1624,MedExam_Table[[#Headers],[#Data],[Customer ID]],MedExam_Table[[#Headers],[#Data],[Heart Issues Updated]],"Not Found",0)</f>
        <v>No</v>
      </c>
      <c r="F1624" t="str" cm="1">
        <f t="array" ref="F1624">_xlfn.XLOOKUP($A1624,MedExam_Table[[#Headers],[#Data],[Customer ID]],MedExam_Table[[#Headers],[#Data],[Any Transplants Update]],"Not Found",0)</f>
        <v>No</v>
      </c>
      <c r="G1624" t="str" cm="1">
        <f t="array" ref="G1624">_xlfn.XLOOKUP($A1624,MedExam_Table[[#Headers],[#Data],[Customer ID]],MedExam_Table[[#Headers],[#Data],[Cancer history]],"Not Found",0)</f>
        <v>No</v>
      </c>
      <c r="H1624" cm="1">
        <f t="array" ref="H1624">_xlfn.XLOOKUP($A1624,MedExam_Table[[#Headers],[#Data],[Customer ID]],MedExam_Table[[#Headers],[#Data],[NumberOfMajorSurgeries_updated]],"Not Found",0)</f>
        <v>0</v>
      </c>
      <c r="I1624" t="str" cm="1">
        <f t="array" ref="I1624">_xlfn.XLOOKUP($A1624,MedExam_Table[[#Headers],[#Data],[Customer ID]],MedExam_Table[[#Headers],[#Data],[Smoker Updated]],"Not Found",0)</f>
        <v>Yes</v>
      </c>
      <c r="J1624" t="str" cm="1">
        <f t="array" ref="J1624">_xlfn.XLOOKUP($A1624,MedExam_Table[[#Headers],[#Data],[Customer ID]],MedExam_Table[[#Headers],[#Data],[Weight Status]],"Not Found",0)</f>
        <v>Obesity</v>
      </c>
      <c r="K1624" t="str" cm="1">
        <f t="array" ref="K1624">_xlfn.XLOOKUP($A1624,MedExam_Table[[#Headers],[#Data],[Customer ID]],MedExam_Table[[#Headers],[#Data],[Diabetes Status]],"Not Found",0)</f>
        <v>Normal</v>
      </c>
      <c r="L1624" cm="1">
        <f t="array" ref="L1624">_xlfn.XLOOKUP($A1624,Hospitalisation_table[[#All],[Customer ID]],Hospitalisation_table[[#All],[Customer Age]],"Not Found",0)</f>
        <v>23</v>
      </c>
      <c r="M1624" t="str" cm="1">
        <f t="array" ref="M1624">_xlfn.XLOOKUP($A1624,Hospitalisation_table[[#All],[Customer ID]],Hospitalisation_table[[#All],[Date of Birth]],"Not Found",0)</f>
        <v>6-Sep-1999</v>
      </c>
      <c r="N1624" s="22" cm="1">
        <f t="array" ref="N1624">_xlfn.XLOOKUP($A1624,Hospitalisation_table[[#All],[Customer ID]],Hospitalisation_table[[#All],[charges]],"Not Found",0)</f>
        <v>28245.34</v>
      </c>
      <c r="O1624" t="str" cm="1">
        <f t="array" ref="O1624">_xlfn.XLOOKUP($A1624,Hospitalisation_table[[#All],[Customer ID]],Hospitalisation_table[[#All],[Hospital tier_Updated]],"Not Found",0)</f>
        <v>tier - 1</v>
      </c>
      <c r="P1624" t="str" cm="1">
        <f t="array" ref="P1624">_xlfn.XLOOKUP($A1624,Hospitalisation_table[[#All],[Customer ID]],Hospitalisation_table[[#All],[City tier_updated]],"Not Found",0)</f>
        <v>tier - 3</v>
      </c>
      <c r="Q1624" t="str" cm="1">
        <f t="array" ref="Q1624">_xlfn.XLOOKUP($A1624,Hospitalisation_table[[#All],[Customer ID]],Hospitalisation_table[[#All],[State ID Updated]],"Not Found",0)</f>
        <v>R1011</v>
      </c>
    </row>
    <row r="1625" spans="1:17" x14ac:dyDescent="0.3">
      <c r="A1625" s="14" t="s">
        <v>2014</v>
      </c>
      <c r="B1625" t="str" cm="1">
        <f t="array" ref="B1625">_xlfn.XLOOKUP($A1625,CustomersName[[#All],[Customer ID]],CustomersName[[#All],[First Name]],"Not Found",0)</f>
        <v>Jeffry</v>
      </c>
      <c r="C1625" cm="1">
        <f t="array" ref="C1625">_xlfn.XLOOKUP($A1625,MedExam_Table[[#Headers],[#Data],[Customer ID]],MedExam_Table[[#Headers],[#Data],[BMI]],"Not Found",0)</f>
        <v>26.695</v>
      </c>
      <c r="D1625" cm="1">
        <f t="array" ref="D1625">_xlfn.XLOOKUP($A1625,MedExam_Table[[#Headers],[#Data],[Customer ID]],MedExam_Table[[#Headers],[#Data],[HBA1C]],"Not Found",0)</f>
        <v>8.31</v>
      </c>
      <c r="E1625" t="str" cm="1">
        <f t="array" ref="E1625">_xlfn.XLOOKUP($A1625,MedExam_Table[[#Headers],[#Data],[Customer ID]],MedExam_Table[[#Headers],[#Data],[Heart Issues Updated]],"Not Found",0)</f>
        <v>No</v>
      </c>
      <c r="F1625" t="str" cm="1">
        <f t="array" ref="F1625">_xlfn.XLOOKUP($A1625,MedExam_Table[[#Headers],[#Data],[Customer ID]],MedExam_Table[[#Headers],[#Data],[Any Transplants Update]],"Not Found",0)</f>
        <v>No</v>
      </c>
      <c r="G1625" t="str" cm="1">
        <f t="array" ref="G1625">_xlfn.XLOOKUP($A1625,MedExam_Table[[#Headers],[#Data],[Customer ID]],MedExam_Table[[#Headers],[#Data],[Cancer history]],"Not Found",0)</f>
        <v>No</v>
      </c>
      <c r="H1625" cm="1">
        <f t="array" ref="H1625">_xlfn.XLOOKUP($A1625,MedExam_Table[[#Headers],[#Data],[Customer ID]],MedExam_Table[[#Headers],[#Data],[NumberOfMajorSurgeries_updated]],"Not Found",0)</f>
        <v>0</v>
      </c>
      <c r="I1625" t="str" cm="1">
        <f t="array" ref="I1625">_xlfn.XLOOKUP($A1625,MedExam_Table[[#Headers],[#Data],[Customer ID]],MedExam_Table[[#Headers],[#Data],[Smoker Updated]],"Not Found",0)</f>
        <v>Yes</v>
      </c>
      <c r="J1625" t="str" cm="1">
        <f t="array" ref="J1625">_xlfn.XLOOKUP($A1625,MedExam_Table[[#Headers],[#Data],[Customer ID]],MedExam_Table[[#Headers],[#Data],[Weight Status]],"Not Found",0)</f>
        <v>OverWeight</v>
      </c>
      <c r="K1625" t="str" cm="1">
        <f t="array" ref="K1625">_xlfn.XLOOKUP($A1625,MedExam_Table[[#Headers],[#Data],[Customer ID]],MedExam_Table[[#Headers],[#Data],[Diabetes Status]],"Not Found",0)</f>
        <v>Diabetes</v>
      </c>
      <c r="L1625" cm="1">
        <f t="array" ref="L1625">_xlfn.XLOOKUP($A1625,Hospitalisation_table[[#All],[Customer ID]],Hospitalisation_table[[#All],[Customer Age]],"Not Found",0)</f>
        <v>62</v>
      </c>
      <c r="M1625" t="str" cm="1">
        <f t="array" ref="M1625">_xlfn.XLOOKUP($A1625,Hospitalisation_table[[#All],[Customer ID]],Hospitalisation_table[[#All],[Date of Birth]],"Not Found",0)</f>
        <v>22-Nov-1960</v>
      </c>
      <c r="N1625" s="22" cm="1">
        <f t="array" ref="N1625">_xlfn.XLOOKUP($A1625,Hospitalisation_table[[#All],[Customer ID]],Hospitalisation_table[[#All],[charges]],"Not Found",0)</f>
        <v>28101.33</v>
      </c>
      <c r="O1625" t="str" cm="1">
        <f t="array" ref="O1625">_xlfn.XLOOKUP($A1625,Hospitalisation_table[[#All],[Customer ID]],Hospitalisation_table[[#All],[Hospital tier_Updated]],"Not Found",0)</f>
        <v>tier - 1</v>
      </c>
      <c r="P1625" t="str" cm="1">
        <f t="array" ref="P1625">_xlfn.XLOOKUP($A1625,Hospitalisation_table[[#All],[Customer ID]],Hospitalisation_table[[#All],[City tier_updated]],"Not Found",0)</f>
        <v>tier - 2</v>
      </c>
      <c r="Q1625" t="str" cm="1">
        <f t="array" ref="Q1625">_xlfn.XLOOKUP($A1625,Hospitalisation_table[[#All],[Customer ID]],Hospitalisation_table[[#All],[State ID Updated]],"Not Found",0)</f>
        <v>R1019</v>
      </c>
    </row>
    <row r="1626" spans="1:17" x14ac:dyDescent="0.3">
      <c r="A1626" s="13" t="s">
        <v>2013</v>
      </c>
      <c r="B1626" t="str" cm="1">
        <f t="array" ref="B1626">_xlfn.XLOOKUP($A1626,CustomersName[[#All],[Customer ID]],CustomersName[[#All],[First Name]],"Not Found",0)</f>
        <v>Mike</v>
      </c>
      <c r="C1626" cm="1">
        <f t="array" ref="C1626">_xlfn.XLOOKUP($A1626,MedExam_Table[[#Headers],[#Data],[Customer ID]],MedExam_Table[[#Headers],[#Data],[BMI]],"Not Found",0)</f>
        <v>18.45</v>
      </c>
      <c r="D1626" cm="1">
        <f t="array" ref="D1626">_xlfn.XLOOKUP($A1626,MedExam_Table[[#Headers],[#Data],[Customer ID]],MedExam_Table[[#Headers],[#Data],[HBA1C]],"Not Found",0)</f>
        <v>5.07</v>
      </c>
      <c r="E1626" t="str" cm="1">
        <f t="array" ref="E1626">_xlfn.XLOOKUP($A1626,MedExam_Table[[#Headers],[#Data],[Customer ID]],MedExam_Table[[#Headers],[#Data],[Heart Issues Updated]],"Not Found",0)</f>
        <v>Yes</v>
      </c>
      <c r="F1626" t="str" cm="1">
        <f t="array" ref="F1626">_xlfn.XLOOKUP($A1626,MedExam_Table[[#Headers],[#Data],[Customer ID]],MedExam_Table[[#Headers],[#Data],[Any Transplants Update]],"Not Found",0)</f>
        <v>No</v>
      </c>
      <c r="G1626" t="str" cm="1">
        <f t="array" ref="G1626">_xlfn.XLOOKUP($A1626,MedExam_Table[[#Headers],[#Data],[Customer ID]],MedExam_Table[[#Headers],[#Data],[Cancer history]],"Not Found",0)</f>
        <v>No</v>
      </c>
      <c r="H1626" cm="1">
        <f t="array" ref="H1626">_xlfn.XLOOKUP($A1626,MedExam_Table[[#Headers],[#Data],[Customer ID]],MedExam_Table[[#Headers],[#Data],[NumberOfMajorSurgeries_updated]],"Not Found",0)</f>
        <v>0</v>
      </c>
      <c r="I1626" t="str" cm="1">
        <f t="array" ref="I1626">_xlfn.XLOOKUP($A1626,MedExam_Table[[#Headers],[#Data],[Customer ID]],MedExam_Table[[#Headers],[#Data],[Smoker Updated]],"Not Found",0)</f>
        <v>Yes</v>
      </c>
      <c r="J1626" t="str" cm="1">
        <f t="array" ref="J1626">_xlfn.XLOOKUP($A1626,MedExam_Table[[#Headers],[#Data],[Customer ID]],MedExam_Table[[#Headers],[#Data],[Weight Status]],"Not Found",0)</f>
        <v>Underweight</v>
      </c>
      <c r="K1626" t="str" cm="1">
        <f t="array" ref="K1626">_xlfn.XLOOKUP($A1626,MedExam_Table[[#Headers],[#Data],[Customer ID]],MedExam_Table[[#Headers],[#Data],[Diabetes Status]],"Not Found",0)</f>
        <v>Normal</v>
      </c>
      <c r="L1626" cm="1">
        <f t="array" ref="L1626">_xlfn.XLOOKUP($A1626,Hospitalisation_table[[#All],[Customer ID]],Hospitalisation_table[[#All],[Customer Age]],"Not Found",0)</f>
        <v>37</v>
      </c>
      <c r="M1626" t="str" cm="1">
        <f t="array" ref="M1626">_xlfn.XLOOKUP($A1626,Hospitalisation_table[[#All],[Customer ID]],Hospitalisation_table[[#All],[Date of Birth]],"Not Found",0)</f>
        <v>29-Nov-1985</v>
      </c>
      <c r="N1626" s="22" cm="1">
        <f t="array" ref="N1626">_xlfn.XLOOKUP($A1626,Hospitalisation_table[[#All],[Customer ID]],Hospitalisation_table[[#All],[charges]],"Not Found",0)</f>
        <v>28006.94</v>
      </c>
      <c r="O1626" t="str" cm="1">
        <f t="array" ref="O1626">_xlfn.XLOOKUP($A1626,Hospitalisation_table[[#All],[Customer ID]],Hospitalisation_table[[#All],[Hospital tier_Updated]],"Not Found",0)</f>
        <v>tier - 1</v>
      </c>
      <c r="P1626" t="str" cm="1">
        <f t="array" ref="P1626">_xlfn.XLOOKUP($A1626,Hospitalisation_table[[#All],[Customer ID]],Hospitalisation_table[[#All],[City tier_updated]],"Not Found",0)</f>
        <v>tier - 2</v>
      </c>
      <c r="Q1626" t="str" cm="1">
        <f t="array" ref="Q1626">_xlfn.XLOOKUP($A1626,Hospitalisation_table[[#All],[Customer ID]],Hospitalisation_table[[#All],[State ID Updated]],"Not Found",0)</f>
        <v>R1011</v>
      </c>
    </row>
    <row r="1627" spans="1:17" x14ac:dyDescent="0.3">
      <c r="A1627" s="14" t="s">
        <v>2337</v>
      </c>
      <c r="B1627" t="str" cm="1">
        <f t="array" ref="B1627">_xlfn.XLOOKUP($A1627,CustomersName[[#All],[Customer ID]],CustomersName[[#All],[First Name]],"Not Found",0)</f>
        <v>Julien</v>
      </c>
      <c r="C1627" cm="1">
        <f t="array" ref="C1627">_xlfn.XLOOKUP($A1627,MedExam_Table[[#Headers],[#Data],[Customer ID]],MedExam_Table[[#Headers],[#Data],[BMI]],"Not Found",0)</f>
        <v>32.015000000000001</v>
      </c>
      <c r="D1627" cm="1">
        <f t="array" ref="D1627">_xlfn.XLOOKUP($A1627,MedExam_Table[[#Headers],[#Data],[Customer ID]],MedExam_Table[[#Headers],[#Data],[HBA1C]],"Not Found",0)</f>
        <v>11.75</v>
      </c>
      <c r="E1627" t="str" cm="1">
        <f t="array" ref="E1627">_xlfn.XLOOKUP($A1627,MedExam_Table[[#Headers],[#Data],[Customer ID]],MedExam_Table[[#Headers],[#Data],[Heart Issues Updated]],"Not Found",0)</f>
        <v>No</v>
      </c>
      <c r="F1627" t="str" cm="1">
        <f t="array" ref="F1627">_xlfn.XLOOKUP($A1627,MedExam_Table[[#Headers],[#Data],[Customer ID]],MedExam_Table[[#Headers],[#Data],[Any Transplants Update]],"Not Found",0)</f>
        <v>No</v>
      </c>
      <c r="G1627" t="str" cm="1">
        <f t="array" ref="G1627">_xlfn.XLOOKUP($A1627,MedExam_Table[[#Headers],[#Data],[Customer ID]],MedExam_Table[[#Headers],[#Data],[Cancer history]],"Not Found",0)</f>
        <v>No</v>
      </c>
      <c r="H1627" cm="1">
        <f t="array" ref="H1627">_xlfn.XLOOKUP($A1627,MedExam_Table[[#Headers],[#Data],[Customer ID]],MedExam_Table[[#Headers],[#Data],[NumberOfMajorSurgeries_updated]],"Not Found",0)</f>
        <v>0</v>
      </c>
      <c r="I1627" t="str" cm="1">
        <f t="array" ref="I1627">_xlfn.XLOOKUP($A1627,MedExam_Table[[#Headers],[#Data],[Customer ID]],MedExam_Table[[#Headers],[#Data],[Smoker Updated]],"Not Found",0)</f>
        <v>Yes</v>
      </c>
      <c r="J1627" t="str" cm="1">
        <f t="array" ref="J1627">_xlfn.XLOOKUP($A1627,MedExam_Table[[#Headers],[#Data],[Customer ID]],MedExam_Table[[#Headers],[#Data],[Weight Status]],"Not Found",0)</f>
        <v>Obesity</v>
      </c>
      <c r="K1627" t="str" cm="1">
        <f t="array" ref="K1627">_xlfn.XLOOKUP($A1627,MedExam_Table[[#Headers],[#Data],[Customer ID]],MedExam_Table[[#Headers],[#Data],[Diabetes Status]],"Not Found",0)</f>
        <v>Diabetes</v>
      </c>
      <c r="L1627" cm="1">
        <f t="array" ref="L1627">_xlfn.XLOOKUP($A1627,Hospitalisation_table[[#All],[Customer ID]],Hospitalisation_table[[#All],[Customer Age]],"Not Found",0)</f>
        <v>62</v>
      </c>
      <c r="M1627" t="str" cm="1">
        <f t="array" ref="M1627">_xlfn.XLOOKUP($A1627,Hospitalisation_table[[#All],[Customer ID]],Hospitalisation_table[[#All],[Date of Birth]],"Not Found",0)</f>
        <v>21-Dec-1960</v>
      </c>
      <c r="N1627" s="22" cm="1">
        <f t="array" ref="N1627">_xlfn.XLOOKUP($A1627,Hospitalisation_table[[#All],[Customer ID]],Hospitalisation_table[[#All],[charges]],"Not Found",0)</f>
        <v>45710.21</v>
      </c>
      <c r="O1627" t="str" cm="1">
        <f t="array" ref="O1627">_xlfn.XLOOKUP($A1627,Hospitalisation_table[[#All],[Customer ID]],Hospitalisation_table[[#All],[Hospital tier_Updated]],"Not Found",0)</f>
        <v>tier - 2</v>
      </c>
      <c r="P1627" t="str" cm="1">
        <f t="array" ref="P1627">_xlfn.XLOOKUP($A1627,Hospitalisation_table[[#All],[Customer ID]],Hospitalisation_table[[#All],[City tier_updated]],"Not Found",0)</f>
        <v>tier - 2</v>
      </c>
      <c r="Q1627" t="str" cm="1">
        <f t="array" ref="Q1627">_xlfn.XLOOKUP($A1627,Hospitalisation_table[[#All],[Customer ID]],Hospitalisation_table[[#All],[State ID Updated]],"Not Found",0)</f>
        <v>R1016</v>
      </c>
    </row>
    <row r="1628" spans="1:17" x14ac:dyDescent="0.3">
      <c r="A1628" s="13" t="s">
        <v>2012</v>
      </c>
      <c r="B1628" t="str" cm="1">
        <f t="array" ref="B1628">_xlfn.XLOOKUP($A1628,CustomersName[[#All],[Customer ID]],CustomersName[[#All],[First Name]],"Not Found",0)</f>
        <v>Rick</v>
      </c>
      <c r="C1628" cm="1">
        <f t="array" ref="C1628">_xlfn.XLOOKUP($A1628,MedExam_Table[[#Headers],[#Data],[Customer ID]],MedExam_Table[[#Headers],[#Data],[BMI]],"Not Found",0)</f>
        <v>33.18</v>
      </c>
      <c r="D1628" cm="1">
        <f t="array" ref="D1628">_xlfn.XLOOKUP($A1628,MedExam_Table[[#Headers],[#Data],[Customer ID]],MedExam_Table[[#Headers],[#Data],[HBA1C]],"Not Found",0)</f>
        <v>4.79</v>
      </c>
      <c r="E1628" t="str" cm="1">
        <f t="array" ref="E1628">_xlfn.XLOOKUP($A1628,MedExam_Table[[#Headers],[#Data],[Customer ID]],MedExam_Table[[#Headers],[#Data],[Heart Issues Updated]],"Not Found",0)</f>
        <v>No</v>
      </c>
      <c r="F1628" t="str" cm="1">
        <f t="array" ref="F1628">_xlfn.XLOOKUP($A1628,MedExam_Table[[#Headers],[#Data],[Customer ID]],MedExam_Table[[#Headers],[#Data],[Any Transplants Update]],"Not Found",0)</f>
        <v>No</v>
      </c>
      <c r="G1628" t="str" cm="1">
        <f t="array" ref="G1628">_xlfn.XLOOKUP($A1628,MedExam_Table[[#Headers],[#Data],[Customer ID]],MedExam_Table[[#Headers],[#Data],[Cancer history]],"Not Found",0)</f>
        <v>No</v>
      </c>
      <c r="H1628" cm="1">
        <f t="array" ref="H1628">_xlfn.XLOOKUP($A1628,MedExam_Table[[#Headers],[#Data],[Customer ID]],MedExam_Table[[#Headers],[#Data],[NumberOfMajorSurgeries_updated]],"Not Found",0)</f>
        <v>0</v>
      </c>
      <c r="I1628" t="str" cm="1">
        <f t="array" ref="I1628">_xlfn.XLOOKUP($A1628,MedExam_Table[[#Headers],[#Data],[Customer ID]],MedExam_Table[[#Headers],[#Data],[Smoker Updated]],"Not Found",0)</f>
        <v>Yes</v>
      </c>
      <c r="J1628" t="str" cm="1">
        <f t="array" ref="J1628">_xlfn.XLOOKUP($A1628,MedExam_Table[[#Headers],[#Data],[Customer ID]],MedExam_Table[[#Headers],[#Data],[Weight Status]],"Not Found",0)</f>
        <v>Obesity</v>
      </c>
      <c r="K1628" t="str" cm="1">
        <f t="array" ref="K1628">_xlfn.XLOOKUP($A1628,MedExam_Table[[#Headers],[#Data],[Customer ID]],MedExam_Table[[#Headers],[#Data],[Diabetes Status]],"Not Found",0)</f>
        <v>Normal</v>
      </c>
      <c r="L1628" cm="1">
        <f t="array" ref="L1628">_xlfn.XLOOKUP($A1628,Hospitalisation_table[[#All],[Customer ID]],Hospitalisation_table[[#All],[Customer Age]],"Not Found",0)</f>
        <v>23</v>
      </c>
      <c r="M1628" t="str" cm="1">
        <f t="array" ref="M1628">_xlfn.XLOOKUP($A1628,Hospitalisation_table[[#All],[Customer ID]],Hospitalisation_table[[#All],[Date of Birth]],"Not Found",0)</f>
        <v>21-Dec-1999</v>
      </c>
      <c r="N1628" s="22" cm="1">
        <f t="array" ref="N1628">_xlfn.XLOOKUP($A1628,Hospitalisation_table[[#All],[Customer ID]],Hospitalisation_table[[#All],[charges]],"Not Found",0)</f>
        <v>27980.77</v>
      </c>
      <c r="O1628" t="str" cm="1">
        <f t="array" ref="O1628">_xlfn.XLOOKUP($A1628,Hospitalisation_table[[#All],[Customer ID]],Hospitalisation_table[[#All],[Hospital tier_Updated]],"Not Found",0)</f>
        <v>tier - 1</v>
      </c>
      <c r="P1628" t="str" cm="1">
        <f t="array" ref="P1628">_xlfn.XLOOKUP($A1628,Hospitalisation_table[[#All],[Customer ID]],Hospitalisation_table[[#All],[City tier_updated]],"Not Found",0)</f>
        <v>tier - 1</v>
      </c>
      <c r="Q1628" t="str" cm="1">
        <f t="array" ref="Q1628">_xlfn.XLOOKUP($A1628,Hospitalisation_table[[#All],[Customer ID]],Hospitalisation_table[[#All],[State ID Updated]],"Not Found",0)</f>
        <v>R1011</v>
      </c>
    </row>
    <row r="1629" spans="1:17" x14ac:dyDescent="0.3">
      <c r="A1629" s="14" t="s">
        <v>2011</v>
      </c>
      <c r="B1629" t="str" cm="1">
        <f t="array" ref="B1629">_xlfn.XLOOKUP($A1629,CustomersName[[#All],[Customer ID]],CustomersName[[#All],[First Name]],"Not Found",0)</f>
        <v>Pierre-Michel</v>
      </c>
      <c r="C1629" cm="1">
        <f t="array" ref="C1629">_xlfn.XLOOKUP($A1629,MedExam_Table[[#Headers],[#Data],[Customer ID]],MedExam_Table[[#Headers],[#Data],[BMI]],"Not Found",0)</f>
        <v>36.1</v>
      </c>
      <c r="D1629" cm="1">
        <f t="array" ref="D1629">_xlfn.XLOOKUP($A1629,MedExam_Table[[#Headers],[#Data],[Customer ID]],MedExam_Table[[#Headers],[#Data],[HBA1C]],"Not Found",0)</f>
        <v>11.39</v>
      </c>
      <c r="E1629" t="str" cm="1">
        <f t="array" ref="E1629">_xlfn.XLOOKUP($A1629,MedExam_Table[[#Headers],[#Data],[Customer ID]],MedExam_Table[[#Headers],[#Data],[Heart Issues Updated]],"Not Found",0)</f>
        <v>Yes</v>
      </c>
      <c r="F1629" t="str" cm="1">
        <f t="array" ref="F1629">_xlfn.XLOOKUP($A1629,MedExam_Table[[#Headers],[#Data],[Customer ID]],MedExam_Table[[#Headers],[#Data],[Any Transplants Update]],"Not Found",0)</f>
        <v>No</v>
      </c>
      <c r="G1629" t="str" cm="1">
        <f t="array" ref="G1629">_xlfn.XLOOKUP($A1629,MedExam_Table[[#Headers],[#Data],[Customer ID]],MedExam_Table[[#Headers],[#Data],[Cancer history]],"Not Found",0)</f>
        <v>No</v>
      </c>
      <c r="H1629" cm="1">
        <f t="array" ref="H1629">_xlfn.XLOOKUP($A1629,MedExam_Table[[#Headers],[#Data],[Customer ID]],MedExam_Table[[#Headers],[#Data],[NumberOfMajorSurgeries_updated]],"Not Found",0)</f>
        <v>2</v>
      </c>
      <c r="I1629" t="str" cm="1">
        <f t="array" ref="I1629">_xlfn.XLOOKUP($A1629,MedExam_Table[[#Headers],[#Data],[Customer ID]],MedExam_Table[[#Headers],[#Data],[Smoker Updated]],"Not Found",0)</f>
        <v>No</v>
      </c>
      <c r="J1629" t="str" cm="1">
        <f t="array" ref="J1629">_xlfn.XLOOKUP($A1629,MedExam_Table[[#Headers],[#Data],[Customer ID]],MedExam_Table[[#Headers],[#Data],[Weight Status]],"Not Found",0)</f>
        <v>Obesity</v>
      </c>
      <c r="K1629" t="str" cm="1">
        <f t="array" ref="K1629">_xlfn.XLOOKUP($A1629,MedExam_Table[[#Headers],[#Data],[Customer ID]],MedExam_Table[[#Headers],[#Data],[Diabetes Status]],"Not Found",0)</f>
        <v>Diabetes</v>
      </c>
      <c r="L1629" cm="1">
        <f t="array" ref="L1629">_xlfn.XLOOKUP($A1629,Hospitalisation_table[[#All],[Customer ID]],Hospitalisation_table[[#All],[Customer Age]],"Not Found",0)</f>
        <v>61</v>
      </c>
      <c r="M1629" t="str" cm="1">
        <f t="array" ref="M1629">_xlfn.XLOOKUP($A1629,Hospitalisation_table[[#All],[Customer ID]],Hospitalisation_table[[#All],[Date of Birth]],"Not Found",0)</f>
        <v>28-Jul-1961</v>
      </c>
      <c r="N1629" s="22" cm="1">
        <f t="array" ref="N1629">_xlfn.XLOOKUP($A1629,Hospitalisation_table[[#All],[Customer ID]],Hospitalisation_table[[#All],[charges]],"Not Found",0)</f>
        <v>27941.29</v>
      </c>
      <c r="O1629" t="str" cm="1">
        <f t="array" ref="O1629">_xlfn.XLOOKUP($A1629,Hospitalisation_table[[#All],[Customer ID]],Hospitalisation_table[[#All],[Hospital tier_Updated]],"Not Found",0)</f>
        <v>tier - 1</v>
      </c>
      <c r="P1629" t="str" cm="1">
        <f t="array" ref="P1629">_xlfn.XLOOKUP($A1629,Hospitalisation_table[[#All],[Customer ID]],Hospitalisation_table[[#All],[City tier_updated]],"Not Found",0)</f>
        <v>tier - 3</v>
      </c>
      <c r="Q1629" t="str" cm="1">
        <f t="array" ref="Q1629">_xlfn.XLOOKUP($A1629,Hospitalisation_table[[#All],[Customer ID]],Hospitalisation_table[[#All],[State ID Updated]],"Not Found",0)</f>
        <v>R1011</v>
      </c>
    </row>
    <row r="1630" spans="1:17" x14ac:dyDescent="0.3">
      <c r="A1630" s="13" t="s">
        <v>2010</v>
      </c>
      <c r="B1630" t="str" cm="1">
        <f t="array" ref="B1630">_xlfn.XLOOKUP($A1630,CustomersName[[#All],[Customer ID]],CustomersName[[#All],[First Name]],"Not Found",0)</f>
        <v>Daniel</v>
      </c>
      <c r="C1630" cm="1">
        <f t="array" ref="C1630">_xlfn.XLOOKUP($A1630,MedExam_Table[[#Headers],[#Data],[Customer ID]],MedExam_Table[[#Headers],[#Data],[BMI]],"Not Found",0)</f>
        <v>22.77</v>
      </c>
      <c r="D1630" cm="1">
        <f t="array" ref="D1630">_xlfn.XLOOKUP($A1630,MedExam_Table[[#Headers],[#Data],[Customer ID]],MedExam_Table[[#Headers],[#Data],[HBA1C]],"Not Found",0)</f>
        <v>6</v>
      </c>
      <c r="E1630" t="str" cm="1">
        <f t="array" ref="E1630">_xlfn.XLOOKUP($A1630,MedExam_Table[[#Headers],[#Data],[Customer ID]],MedExam_Table[[#Headers],[#Data],[Heart Issues Updated]],"Not Found",0)</f>
        <v>No</v>
      </c>
      <c r="F1630" t="str" cm="1">
        <f t="array" ref="F1630">_xlfn.XLOOKUP($A1630,MedExam_Table[[#Headers],[#Data],[Customer ID]],MedExam_Table[[#Headers],[#Data],[Any Transplants Update]],"Not Found",0)</f>
        <v>No</v>
      </c>
      <c r="G1630" t="str" cm="1">
        <f t="array" ref="G1630">_xlfn.XLOOKUP($A1630,MedExam_Table[[#Headers],[#Data],[Customer ID]],MedExam_Table[[#Headers],[#Data],[Cancer history]],"Not Found",0)</f>
        <v>No</v>
      </c>
      <c r="H1630" cm="1">
        <f t="array" ref="H1630">_xlfn.XLOOKUP($A1630,MedExam_Table[[#Headers],[#Data],[Customer ID]],MedExam_Table[[#Headers],[#Data],[NumberOfMajorSurgeries_updated]],"Not Found",0)</f>
        <v>0</v>
      </c>
      <c r="I1630" t="str" cm="1">
        <f t="array" ref="I1630">_xlfn.XLOOKUP($A1630,MedExam_Table[[#Headers],[#Data],[Customer ID]],MedExam_Table[[#Headers],[#Data],[Smoker Updated]],"Not Found",0)</f>
        <v>Yes</v>
      </c>
      <c r="J1630" t="str" cm="1">
        <f t="array" ref="J1630">_xlfn.XLOOKUP($A1630,MedExam_Table[[#Headers],[#Data],[Customer ID]],MedExam_Table[[#Headers],[#Data],[Weight Status]],"Not Found",0)</f>
        <v>NormalWeight</v>
      </c>
      <c r="K1630" t="str" cm="1">
        <f t="array" ref="K1630">_xlfn.XLOOKUP($A1630,MedExam_Table[[#Headers],[#Data],[Customer ID]],MedExam_Table[[#Headers],[#Data],[Diabetes Status]],"Not Found",0)</f>
        <v>Prediabetes</v>
      </c>
      <c r="L1630" cm="1">
        <f t="array" ref="L1630">_xlfn.XLOOKUP($A1630,Hospitalisation_table[[#All],[Customer ID]],Hospitalisation_table[[#All],[Customer Age]],"Not Found",0)</f>
        <v>32</v>
      </c>
      <c r="M1630" t="str" cm="1">
        <f t="array" ref="M1630">_xlfn.XLOOKUP($A1630,Hospitalisation_table[[#All],[Customer ID]],Hospitalisation_table[[#All],[Date of Birth]],"Not Found",0)</f>
        <v>4-Jun-1991</v>
      </c>
      <c r="N1630" s="22" cm="1">
        <f t="array" ref="N1630">_xlfn.XLOOKUP($A1630,Hospitalisation_table[[#All],[Customer ID]],Hospitalisation_table[[#All],[charges]],"Not Found",0)</f>
        <v>27931.11</v>
      </c>
      <c r="O1630" t="str" cm="1">
        <f t="array" ref="O1630">_xlfn.XLOOKUP($A1630,Hospitalisation_table[[#All],[Customer ID]],Hospitalisation_table[[#All],[Hospital tier_Updated]],"Not Found",0)</f>
        <v>tier - 1</v>
      </c>
      <c r="P1630" t="str" cm="1">
        <f t="array" ref="P1630">_xlfn.XLOOKUP($A1630,Hospitalisation_table[[#All],[Customer ID]],Hospitalisation_table[[#All],[City tier_updated]],"Not Found",0)</f>
        <v>tier - 3</v>
      </c>
      <c r="Q1630" t="str" cm="1">
        <f t="array" ref="Q1630">_xlfn.XLOOKUP($A1630,Hospitalisation_table[[#All],[Customer ID]],Hospitalisation_table[[#All],[State ID Updated]],"Not Found",0)</f>
        <v>R1011</v>
      </c>
    </row>
    <row r="1631" spans="1:17" x14ac:dyDescent="0.3">
      <c r="A1631" s="14" t="s">
        <v>2009</v>
      </c>
      <c r="B1631" t="str" cm="1">
        <f t="array" ref="B1631">_xlfn.XLOOKUP($A1631,CustomersName[[#All],[Customer ID]],CustomersName[[#All],[First Name]],"Not Found",0)</f>
        <v>BrianhL.</v>
      </c>
      <c r="C1631" cm="1">
        <f t="array" ref="C1631">_xlfn.XLOOKUP($A1631,MedExam_Table[[#Headers],[#Data],[Customer ID]],MedExam_Table[[#Headers],[#Data],[BMI]],"Not Found",0)</f>
        <v>21.24</v>
      </c>
      <c r="D1631" cm="1">
        <f t="array" ref="D1631">_xlfn.XLOOKUP($A1631,MedExam_Table[[#Headers],[#Data],[Customer ID]],MedExam_Table[[#Headers],[#Data],[HBA1C]],"Not Found",0)</f>
        <v>5.13</v>
      </c>
      <c r="E1631" t="str" cm="1">
        <f t="array" ref="E1631">_xlfn.XLOOKUP($A1631,MedExam_Table[[#Headers],[#Data],[Customer ID]],MedExam_Table[[#Headers],[#Data],[Heart Issues Updated]],"Not Found",0)</f>
        <v>No</v>
      </c>
      <c r="F1631" t="str" cm="1">
        <f t="array" ref="F1631">_xlfn.XLOOKUP($A1631,MedExam_Table[[#Headers],[#Data],[Customer ID]],MedExam_Table[[#Headers],[#Data],[Any Transplants Update]],"Not Found",0)</f>
        <v>No</v>
      </c>
      <c r="G1631" t="str" cm="1">
        <f t="array" ref="G1631">_xlfn.XLOOKUP($A1631,MedExam_Table[[#Headers],[#Data],[Customer ID]],MedExam_Table[[#Headers],[#Data],[Cancer history]],"Not Found",0)</f>
        <v>No</v>
      </c>
      <c r="H1631" cm="1">
        <f t="array" ref="H1631">_xlfn.XLOOKUP($A1631,MedExam_Table[[#Headers],[#Data],[Customer ID]],MedExam_Table[[#Headers],[#Data],[NumberOfMajorSurgeries_updated]],"Not Found",0)</f>
        <v>0</v>
      </c>
      <c r="I1631" t="str" cm="1">
        <f t="array" ref="I1631">_xlfn.XLOOKUP($A1631,MedExam_Table[[#Headers],[#Data],[Customer ID]],MedExam_Table[[#Headers],[#Data],[Smoker Updated]],"Not Found",0)</f>
        <v>Yes</v>
      </c>
      <c r="J1631" t="str" cm="1">
        <f t="array" ref="J1631">_xlfn.XLOOKUP($A1631,MedExam_Table[[#Headers],[#Data],[Customer ID]],MedExam_Table[[#Headers],[#Data],[Weight Status]],"Not Found",0)</f>
        <v>NormalWeight</v>
      </c>
      <c r="K1631" t="str" cm="1">
        <f t="array" ref="K1631">_xlfn.XLOOKUP($A1631,MedExam_Table[[#Headers],[#Data],[Customer ID]],MedExam_Table[[#Headers],[#Data],[Diabetes Status]],"Not Found",0)</f>
        <v>Normal</v>
      </c>
      <c r="L1631" cm="1">
        <f t="array" ref="L1631">_xlfn.XLOOKUP($A1631,Hospitalisation_table[[#All],[Customer ID]],Hospitalisation_table[[#All],[Customer Age]],"Not Found",0)</f>
        <v>33</v>
      </c>
      <c r="M1631" t="str" cm="1">
        <f t="array" ref="M1631">_xlfn.XLOOKUP($A1631,Hospitalisation_table[[#All],[Customer ID]],Hospitalisation_table[[#All],[Date of Birth]],"Not Found",0)</f>
        <v>21-Nov-1989</v>
      </c>
      <c r="N1631" s="22" cm="1">
        <f t="array" ref="N1631">_xlfn.XLOOKUP($A1631,Hospitalisation_table[[#All],[Customer ID]],Hospitalisation_table[[#All],[charges]],"Not Found",0)</f>
        <v>27925.86</v>
      </c>
      <c r="O1631" t="str" cm="1">
        <f t="array" ref="O1631">_xlfn.XLOOKUP($A1631,Hospitalisation_table[[#All],[Customer ID]],Hospitalisation_table[[#All],[Hospital tier_Updated]],"Not Found",0)</f>
        <v>tier - 1</v>
      </c>
      <c r="P1631" t="str" cm="1">
        <f t="array" ref="P1631">_xlfn.XLOOKUP($A1631,Hospitalisation_table[[#All],[Customer ID]],Hospitalisation_table[[#All],[City tier_updated]],"Not Found",0)</f>
        <v>tier - 2</v>
      </c>
      <c r="Q1631" t="str" cm="1">
        <f t="array" ref="Q1631">_xlfn.XLOOKUP($A1631,Hospitalisation_table[[#All],[Customer ID]],Hospitalisation_table[[#All],[State ID Updated]],"Not Found",0)</f>
        <v>R1011</v>
      </c>
    </row>
    <row r="1632" spans="1:17" x14ac:dyDescent="0.3">
      <c r="A1632" s="13" t="s">
        <v>2008</v>
      </c>
      <c r="B1632" t="str" cm="1">
        <f t="array" ref="B1632">_xlfn.XLOOKUP($A1632,CustomersName[[#All],[Customer ID]],CustomersName[[#All],[First Name]],"Not Found",0)</f>
        <v>Morghn M.</v>
      </c>
      <c r="C1632" cm="1">
        <f t="array" ref="C1632">_xlfn.XLOOKUP($A1632,MedExam_Table[[#Headers],[#Data],[Customer ID]],MedExam_Table[[#Headers],[#Data],[BMI]],"Not Found",0)</f>
        <v>17.600000000000001</v>
      </c>
      <c r="D1632" cm="1">
        <f t="array" ref="D1632">_xlfn.XLOOKUP($A1632,MedExam_Table[[#Headers],[#Data],[Customer ID]],MedExam_Table[[#Headers],[#Data],[HBA1C]],"Not Found",0)</f>
        <v>5.26</v>
      </c>
      <c r="E1632" t="str" cm="1">
        <f t="array" ref="E1632">_xlfn.XLOOKUP($A1632,MedExam_Table[[#Headers],[#Data],[Customer ID]],MedExam_Table[[#Headers],[#Data],[Heart Issues Updated]],"Not Found",0)</f>
        <v>Yes</v>
      </c>
      <c r="F1632" t="str" cm="1">
        <f t="array" ref="F1632">_xlfn.XLOOKUP($A1632,MedExam_Table[[#Headers],[#Data],[Customer ID]],MedExam_Table[[#Headers],[#Data],[Any Transplants Update]],"Not Found",0)</f>
        <v>No</v>
      </c>
      <c r="G1632" t="str" cm="1">
        <f t="array" ref="G1632">_xlfn.XLOOKUP($A1632,MedExam_Table[[#Headers],[#Data],[Customer ID]],MedExam_Table[[#Headers],[#Data],[Cancer history]],"Not Found",0)</f>
        <v>No</v>
      </c>
      <c r="H1632" cm="1">
        <f t="array" ref="H1632">_xlfn.XLOOKUP($A1632,MedExam_Table[[#Headers],[#Data],[Customer ID]],MedExam_Table[[#Headers],[#Data],[NumberOfMajorSurgeries_updated]],"Not Found",0)</f>
        <v>0</v>
      </c>
      <c r="I1632" t="str" cm="1">
        <f t="array" ref="I1632">_xlfn.XLOOKUP($A1632,MedExam_Table[[#Headers],[#Data],[Customer ID]],MedExam_Table[[#Headers],[#Data],[Smoker Updated]],"Not Found",0)</f>
        <v>Yes</v>
      </c>
      <c r="J1632" t="str" cm="1">
        <f t="array" ref="J1632">_xlfn.XLOOKUP($A1632,MedExam_Table[[#Headers],[#Data],[Customer ID]],MedExam_Table[[#Headers],[#Data],[Weight Status]],"Not Found",0)</f>
        <v>Underweight</v>
      </c>
      <c r="K1632" t="str" cm="1">
        <f t="array" ref="K1632">_xlfn.XLOOKUP($A1632,MedExam_Table[[#Headers],[#Data],[Customer ID]],MedExam_Table[[#Headers],[#Data],[Diabetes Status]],"Not Found",0)</f>
        <v>Normal</v>
      </c>
      <c r="L1632" cm="1">
        <f t="array" ref="L1632">_xlfn.XLOOKUP($A1632,Hospitalisation_table[[#All],[Customer ID]],Hospitalisation_table[[#All],[Customer Age]],"Not Found",0)</f>
        <v>37</v>
      </c>
      <c r="M1632" t="str" cm="1">
        <f t="array" ref="M1632">_xlfn.XLOOKUP($A1632,Hospitalisation_table[[#All],[Customer ID]],Hospitalisation_table[[#All],[Date of Birth]],"Not Found",0)</f>
        <v>4-Dec-1985</v>
      </c>
      <c r="N1632" s="22" cm="1">
        <f t="array" ref="N1632">_xlfn.XLOOKUP($A1632,Hospitalisation_table[[#All],[Customer ID]],Hospitalisation_table[[#All],[charges]],"Not Found",0)</f>
        <v>27849.94</v>
      </c>
      <c r="O1632" t="str" cm="1">
        <f t="array" ref="O1632">_xlfn.XLOOKUP($A1632,Hospitalisation_table[[#All],[Customer ID]],Hospitalisation_table[[#All],[Hospital tier_Updated]],"Not Found",0)</f>
        <v>tier - 1</v>
      </c>
      <c r="P1632" t="str" cm="1">
        <f t="array" ref="P1632">_xlfn.XLOOKUP($A1632,Hospitalisation_table[[#All],[Customer ID]],Hospitalisation_table[[#All],[City tier_updated]],"Not Found",0)</f>
        <v>tier - 1</v>
      </c>
      <c r="Q1632" t="str" cm="1">
        <f t="array" ref="Q1632">_xlfn.XLOOKUP($A1632,Hospitalisation_table[[#All],[Customer ID]],Hospitalisation_table[[#All],[State ID Updated]],"Not Found",0)</f>
        <v>R1011</v>
      </c>
    </row>
    <row r="1633" spans="1:17" x14ac:dyDescent="0.3">
      <c r="A1633" s="14" t="s">
        <v>2007</v>
      </c>
      <c r="B1633" t="str" cm="1">
        <f t="array" ref="B1633">_xlfn.XLOOKUP($A1633,CustomersName[[#All],[Customer ID]],CustomersName[[#All],[First Name]],"Not Found",0)</f>
        <v>Caroline</v>
      </c>
      <c r="C1633" cm="1">
        <f t="array" ref="C1633">_xlfn.XLOOKUP($A1633,MedExam_Table[[#Headers],[#Data],[Customer ID]],MedExam_Table[[#Headers],[#Data],[BMI]],"Not Found",0)</f>
        <v>26.29</v>
      </c>
      <c r="D1633" cm="1">
        <f t="array" ref="D1633">_xlfn.XLOOKUP($A1633,MedExam_Table[[#Headers],[#Data],[Customer ID]],MedExam_Table[[#Headers],[#Data],[HBA1C]],"Not Found",0)</f>
        <v>6.84</v>
      </c>
      <c r="E1633" t="str" cm="1">
        <f t="array" ref="E1633">_xlfn.XLOOKUP($A1633,MedExam_Table[[#Headers],[#Data],[Customer ID]],MedExam_Table[[#Headers],[#Data],[Heart Issues Updated]],"Not Found",0)</f>
        <v>No</v>
      </c>
      <c r="F1633" t="str" cm="1">
        <f t="array" ref="F1633">_xlfn.XLOOKUP($A1633,MedExam_Table[[#Headers],[#Data],[Customer ID]],MedExam_Table[[#Headers],[#Data],[Any Transplants Update]],"Not Found",0)</f>
        <v>No</v>
      </c>
      <c r="G1633" t="str" cm="1">
        <f t="array" ref="G1633">_xlfn.XLOOKUP($A1633,MedExam_Table[[#Headers],[#Data],[Customer ID]],MedExam_Table[[#Headers],[#Data],[Cancer history]],"Not Found",0)</f>
        <v>No</v>
      </c>
      <c r="H1633" cm="1">
        <f t="array" ref="H1633">_xlfn.XLOOKUP($A1633,MedExam_Table[[#Headers],[#Data],[Customer ID]],MedExam_Table[[#Headers],[#Data],[NumberOfMajorSurgeries_updated]],"Not Found",0)</f>
        <v>0</v>
      </c>
      <c r="I1633" t="str" cm="1">
        <f t="array" ref="I1633">_xlfn.XLOOKUP($A1633,MedExam_Table[[#Headers],[#Data],[Customer ID]],MedExam_Table[[#Headers],[#Data],[Smoker Updated]],"Not Found",0)</f>
        <v>Yes</v>
      </c>
      <c r="J1633" t="str" cm="1">
        <f t="array" ref="J1633">_xlfn.XLOOKUP($A1633,MedExam_Table[[#Headers],[#Data],[Customer ID]],MedExam_Table[[#Headers],[#Data],[Weight Status]],"Not Found",0)</f>
        <v>OverWeight</v>
      </c>
      <c r="K1633" t="str" cm="1">
        <f t="array" ref="K1633">_xlfn.XLOOKUP($A1633,MedExam_Table[[#Headers],[#Data],[Customer ID]],MedExam_Table[[#Headers],[#Data],[Diabetes Status]],"Not Found",0)</f>
        <v>Diabetes</v>
      </c>
      <c r="L1633" cm="1">
        <f t="array" ref="L1633">_xlfn.XLOOKUP($A1633,Hospitalisation_table[[#All],[Customer ID]],Hospitalisation_table[[#All],[Customer Age]],"Not Found",0)</f>
        <v>62</v>
      </c>
      <c r="M1633" t="str" cm="1">
        <f t="array" ref="M1633">_xlfn.XLOOKUP($A1633,Hospitalisation_table[[#All],[Customer ID]],Hospitalisation_table[[#All],[Date of Birth]],"Not Found",0)</f>
        <v>6-Jul-1960</v>
      </c>
      <c r="N1633" s="22" cm="1">
        <f t="array" ref="N1633">_xlfn.XLOOKUP($A1633,Hospitalisation_table[[#All],[Customer ID]],Hospitalisation_table[[#All],[charges]],"Not Found",0)</f>
        <v>27808.73</v>
      </c>
      <c r="O1633" t="str" cm="1">
        <f t="array" ref="O1633">_xlfn.XLOOKUP($A1633,Hospitalisation_table[[#All],[Customer ID]],Hospitalisation_table[[#All],[Hospital tier_Updated]],"Not Found",0)</f>
        <v>tier - 1</v>
      </c>
      <c r="P1633" t="str" cm="1">
        <f t="array" ref="P1633">_xlfn.XLOOKUP($A1633,Hospitalisation_table[[#All],[Customer ID]],Hospitalisation_table[[#All],[City tier_updated]],"Not Found",0)</f>
        <v>tier - 1</v>
      </c>
      <c r="Q1633" t="str" cm="1">
        <f t="array" ref="Q1633">_xlfn.XLOOKUP($A1633,Hospitalisation_table[[#All],[Customer ID]],Hospitalisation_table[[#All],[State ID Updated]],"Not Found",0)</f>
        <v>R1013</v>
      </c>
    </row>
    <row r="1634" spans="1:17" x14ac:dyDescent="0.3">
      <c r="A1634" s="13" t="s">
        <v>2006</v>
      </c>
      <c r="B1634" t="str" cm="1">
        <f t="array" ref="B1634">_xlfn.XLOOKUP($A1634,CustomersName[[#All],[Customer ID]],CustomersName[[#All],[First Name]],"Not Found",0)</f>
        <v>hrew T.</v>
      </c>
      <c r="C1634" cm="1">
        <f t="array" ref="C1634">_xlfn.XLOOKUP($A1634,MedExam_Table[[#Headers],[#Data],[Customer ID]],MedExam_Table[[#Headers],[#Data],[BMI]],"Not Found",0)</f>
        <v>35.31</v>
      </c>
      <c r="D1634" cm="1">
        <f t="array" ref="D1634">_xlfn.XLOOKUP($A1634,MedExam_Table[[#Headers],[#Data],[Customer ID]],MedExam_Table[[#Headers],[#Data],[HBA1C]],"Not Found",0)</f>
        <v>9.0399999999999991</v>
      </c>
      <c r="E1634" t="str" cm="1">
        <f t="array" ref="E1634">_xlfn.XLOOKUP($A1634,MedExam_Table[[#Headers],[#Data],[Customer ID]],MedExam_Table[[#Headers],[#Data],[Heart Issues Updated]],"Not Found",0)</f>
        <v>No</v>
      </c>
      <c r="F1634" t="str" cm="1">
        <f t="array" ref="F1634">_xlfn.XLOOKUP($A1634,MedExam_Table[[#Headers],[#Data],[Customer ID]],MedExam_Table[[#Headers],[#Data],[Any Transplants Update]],"Not Found",0)</f>
        <v>No</v>
      </c>
      <c r="G1634" t="str" cm="1">
        <f t="array" ref="G1634">_xlfn.XLOOKUP($A1634,MedExam_Table[[#Headers],[#Data],[Customer ID]],MedExam_Table[[#Headers],[#Data],[Cancer history]],"Not Found",0)</f>
        <v>No</v>
      </c>
      <c r="H1634" cm="1">
        <f t="array" ref="H1634">_xlfn.XLOOKUP($A1634,MedExam_Table[[#Headers],[#Data],[Customer ID]],MedExam_Table[[#Headers],[#Data],[NumberOfMajorSurgeries_updated]],"Not Found",0)</f>
        <v>0</v>
      </c>
      <c r="I1634" t="str" cm="1">
        <f t="array" ref="I1634">_xlfn.XLOOKUP($A1634,MedExam_Table[[#Headers],[#Data],[Customer ID]],MedExam_Table[[#Headers],[#Data],[Smoker Updated]],"Not Found",0)</f>
        <v>No</v>
      </c>
      <c r="J1634" t="str" cm="1">
        <f t="array" ref="J1634">_xlfn.XLOOKUP($A1634,MedExam_Table[[#Headers],[#Data],[Customer ID]],MedExam_Table[[#Headers],[#Data],[Weight Status]],"Not Found",0)</f>
        <v>Obesity</v>
      </c>
      <c r="K1634" t="str" cm="1">
        <f t="array" ref="K1634">_xlfn.XLOOKUP($A1634,MedExam_Table[[#Headers],[#Data],[Customer ID]],MedExam_Table[[#Headers],[#Data],[Diabetes Status]],"Not Found",0)</f>
        <v>Diabetes</v>
      </c>
      <c r="L1634" cm="1">
        <f t="array" ref="L1634">_xlfn.XLOOKUP($A1634,Hospitalisation_table[[#All],[Customer ID]],Hospitalisation_table[[#All],[Customer Age]],"Not Found",0)</f>
        <v>20</v>
      </c>
      <c r="M1634" t="str" cm="1">
        <f t="array" ref="M1634">_xlfn.XLOOKUP($A1634,Hospitalisation_table[[#All],[Customer ID]],Hospitalisation_table[[#All],[Date of Birth]],"Not Found",0)</f>
        <v>6-Dec-2002</v>
      </c>
      <c r="N1634" s="22" cm="1">
        <f t="array" ref="N1634">_xlfn.XLOOKUP($A1634,Hospitalisation_table[[#All],[Customer ID]],Hospitalisation_table[[#All],[charges]],"Not Found",0)</f>
        <v>27724.29</v>
      </c>
      <c r="O1634" t="str" cm="1">
        <f t="array" ref="O1634">_xlfn.XLOOKUP($A1634,Hospitalisation_table[[#All],[Customer ID]],Hospitalisation_table[[#All],[Hospital tier_Updated]],"Not Found",0)</f>
        <v>tier - 1</v>
      </c>
      <c r="P1634" t="str" cm="1">
        <f t="array" ref="P1634">_xlfn.XLOOKUP($A1634,Hospitalisation_table[[#All],[Customer ID]],Hospitalisation_table[[#All],[City tier_updated]],"Not Found",0)</f>
        <v>tier - 3</v>
      </c>
      <c r="Q1634" t="str" cm="1">
        <f t="array" ref="Q1634">_xlfn.XLOOKUP($A1634,Hospitalisation_table[[#All],[Customer ID]],Hospitalisation_table[[#All],[State ID Updated]],"Not Found",0)</f>
        <v>R1013</v>
      </c>
    </row>
    <row r="1635" spans="1:17" x14ac:dyDescent="0.3">
      <c r="A1635" s="14" t="s">
        <v>2005</v>
      </c>
      <c r="B1635" t="str" cm="1">
        <f t="array" ref="B1635">_xlfn.XLOOKUP($A1635,CustomersName[[#All],[Customer ID]],CustomersName[[#All],[First Name]],"Not Found",0)</f>
        <v>Auhtin W</v>
      </c>
      <c r="C1635" cm="1">
        <f t="array" ref="C1635">_xlfn.XLOOKUP($A1635,MedExam_Table[[#Headers],[#Data],[Customer ID]],MedExam_Table[[#Headers],[#Data],[BMI]],"Not Found",0)</f>
        <v>27.04</v>
      </c>
      <c r="D1635" cm="1">
        <f t="array" ref="D1635">_xlfn.XLOOKUP($A1635,MedExam_Table[[#Headers],[#Data],[Customer ID]],MedExam_Table[[#Headers],[#Data],[HBA1C]],"Not Found",0)</f>
        <v>4.0999999999999996</v>
      </c>
      <c r="E1635" t="str" cm="1">
        <f t="array" ref="E1635">_xlfn.XLOOKUP($A1635,MedExam_Table[[#Headers],[#Data],[Customer ID]],MedExam_Table[[#Headers],[#Data],[Heart Issues Updated]],"Not Found",0)</f>
        <v>No</v>
      </c>
      <c r="F1635" t="str" cm="1">
        <f t="array" ref="F1635">_xlfn.XLOOKUP($A1635,MedExam_Table[[#Headers],[#Data],[Customer ID]],MedExam_Table[[#Headers],[#Data],[Any Transplants Update]],"Not Found",0)</f>
        <v>No</v>
      </c>
      <c r="G1635" t="str" cm="1">
        <f t="array" ref="G1635">_xlfn.XLOOKUP($A1635,MedExam_Table[[#Headers],[#Data],[Customer ID]],MedExam_Table[[#Headers],[#Data],[Cancer history]],"Not Found",0)</f>
        <v>No</v>
      </c>
      <c r="H1635" cm="1">
        <f t="array" ref="H1635">_xlfn.XLOOKUP($A1635,MedExam_Table[[#Headers],[#Data],[Customer ID]],MedExam_Table[[#Headers],[#Data],[NumberOfMajorSurgeries_updated]],"Not Found",0)</f>
        <v>1</v>
      </c>
      <c r="I1635" t="str" cm="1">
        <f t="array" ref="I1635">_xlfn.XLOOKUP($A1635,MedExam_Table[[#Headers],[#Data],[Customer ID]],MedExam_Table[[#Headers],[#Data],[Smoker Updated]],"Not Found",0)</f>
        <v>Yes</v>
      </c>
      <c r="J1635" t="str" cm="1">
        <f t="array" ref="J1635">_xlfn.XLOOKUP($A1635,MedExam_Table[[#Headers],[#Data],[Customer ID]],MedExam_Table[[#Headers],[#Data],[Weight Status]],"Not Found",0)</f>
        <v>OverWeight</v>
      </c>
      <c r="K1635" t="str" cm="1">
        <f t="array" ref="K1635">_xlfn.XLOOKUP($A1635,MedExam_Table[[#Headers],[#Data],[Customer ID]],MedExam_Table[[#Headers],[#Data],[Diabetes Status]],"Not Found",0)</f>
        <v>Normal</v>
      </c>
      <c r="L1635" cm="1">
        <f t="array" ref="L1635">_xlfn.XLOOKUP($A1635,Hospitalisation_table[[#All],[Customer ID]],Hospitalisation_table[[#All],[Customer Age]],"Not Found",0)</f>
        <v>30</v>
      </c>
      <c r="M1635" t="str" cm="1">
        <f t="array" ref="M1635">_xlfn.XLOOKUP($A1635,Hospitalisation_table[[#All],[Customer ID]],Hospitalisation_table[[#All],[Date of Birth]],"Not Found",0)</f>
        <v>3-Jul-1992</v>
      </c>
      <c r="N1635" s="22" cm="1">
        <f t="array" ref="N1635">_xlfn.XLOOKUP($A1635,Hospitalisation_table[[#All],[Customer ID]],Hospitalisation_table[[#All],[charges]],"Not Found",0)</f>
        <v>27696.11</v>
      </c>
      <c r="O1635" t="str" cm="1">
        <f t="array" ref="O1635">_xlfn.XLOOKUP($A1635,Hospitalisation_table[[#All],[Customer ID]],Hospitalisation_table[[#All],[Hospital tier_Updated]],"Not Found",0)</f>
        <v>tier - 1</v>
      </c>
      <c r="P1635" t="str" cm="1">
        <f t="array" ref="P1635">_xlfn.XLOOKUP($A1635,Hospitalisation_table[[#All],[Customer ID]],Hospitalisation_table[[#All],[City tier_updated]],"Not Found",0)</f>
        <v>tier - 2</v>
      </c>
      <c r="Q1635" t="str" cm="1">
        <f t="array" ref="Q1635">_xlfn.XLOOKUP($A1635,Hospitalisation_table[[#All],[Customer ID]],Hospitalisation_table[[#All],[State ID Updated]],"Not Found",0)</f>
        <v>R1011</v>
      </c>
    </row>
    <row r="1636" spans="1:17" x14ac:dyDescent="0.3">
      <c r="A1636" s="13" t="s">
        <v>2004</v>
      </c>
      <c r="B1636" t="str" cm="1">
        <f t="array" ref="B1636">_xlfn.XLOOKUP($A1636,CustomersName[[#All],[Customer ID]],CustomersName[[#All],[First Name]],"Not Found",0)</f>
        <v>Berenice</v>
      </c>
      <c r="C1636" cm="1">
        <f t="array" ref="C1636">_xlfn.XLOOKUP($A1636,MedExam_Table[[#Headers],[#Data],[Customer ID]],MedExam_Table[[#Headers],[#Data],[BMI]],"Not Found",0)</f>
        <v>30.23</v>
      </c>
      <c r="D1636" cm="1">
        <f t="array" ref="D1636">_xlfn.XLOOKUP($A1636,MedExam_Table[[#Headers],[#Data],[Customer ID]],MedExam_Table[[#Headers],[#Data],[HBA1C]],"Not Found",0)</f>
        <v>4.2300000000000004</v>
      </c>
      <c r="E1636" t="str" cm="1">
        <f t="array" ref="E1636">_xlfn.XLOOKUP($A1636,MedExam_Table[[#Headers],[#Data],[Customer ID]],MedExam_Table[[#Headers],[#Data],[Heart Issues Updated]],"Not Found",0)</f>
        <v>Yes</v>
      </c>
      <c r="F1636" t="str" cm="1">
        <f t="array" ref="F1636">_xlfn.XLOOKUP($A1636,MedExam_Table[[#Headers],[#Data],[Customer ID]],MedExam_Table[[#Headers],[#Data],[Any Transplants Update]],"Not Found",0)</f>
        <v>No</v>
      </c>
      <c r="G1636" t="str" cm="1">
        <f t="array" ref="G1636">_xlfn.XLOOKUP($A1636,MedExam_Table[[#Headers],[#Data],[Customer ID]],MedExam_Table[[#Headers],[#Data],[Cancer history]],"Not Found",0)</f>
        <v>Yes</v>
      </c>
      <c r="H1636" cm="1">
        <f t="array" ref="H1636">_xlfn.XLOOKUP($A1636,MedExam_Table[[#Headers],[#Data],[Customer ID]],MedExam_Table[[#Headers],[#Data],[NumberOfMajorSurgeries_updated]],"Not Found",0)</f>
        <v>1</v>
      </c>
      <c r="I1636" t="str" cm="1">
        <f t="array" ref="I1636">_xlfn.XLOOKUP($A1636,MedExam_Table[[#Headers],[#Data],[Customer ID]],MedExam_Table[[#Headers],[#Data],[Smoker Updated]],"Not Found",0)</f>
        <v>Yes</v>
      </c>
      <c r="J1636" t="str" cm="1">
        <f t="array" ref="J1636">_xlfn.XLOOKUP($A1636,MedExam_Table[[#Headers],[#Data],[Customer ID]],MedExam_Table[[#Headers],[#Data],[Weight Status]],"Not Found",0)</f>
        <v>Obesity</v>
      </c>
      <c r="K1636" t="str" cm="1">
        <f t="array" ref="K1636">_xlfn.XLOOKUP($A1636,MedExam_Table[[#Headers],[#Data],[Customer ID]],MedExam_Table[[#Headers],[#Data],[Diabetes Status]],"Not Found",0)</f>
        <v>Normal</v>
      </c>
      <c r="L1636" cm="1">
        <f t="array" ref="L1636">_xlfn.XLOOKUP($A1636,Hospitalisation_table[[#All],[Customer ID]],Hospitalisation_table[[#All],[Customer Age]],"Not Found",0)</f>
        <v>25</v>
      </c>
      <c r="M1636" t="str" cm="1">
        <f t="array" ref="M1636">_xlfn.XLOOKUP($A1636,Hospitalisation_table[[#All],[Customer ID]],Hospitalisation_table[[#All],[Date of Birth]],"Not Found",0)</f>
        <v>7-Oct-1997</v>
      </c>
      <c r="N1636" s="22" cm="1">
        <f t="array" ref="N1636">_xlfn.XLOOKUP($A1636,Hospitalisation_table[[#All],[Customer ID]],Hospitalisation_table[[#All],[charges]],"Not Found",0)</f>
        <v>27625.17</v>
      </c>
      <c r="O1636" t="str" cm="1">
        <f t="array" ref="O1636">_xlfn.XLOOKUP($A1636,Hospitalisation_table[[#All],[Customer ID]],Hospitalisation_table[[#All],[Hospital tier_Updated]],"Not Found",0)</f>
        <v>tier - 1</v>
      </c>
      <c r="P1636" t="str" cm="1">
        <f t="array" ref="P1636">_xlfn.XLOOKUP($A1636,Hospitalisation_table[[#All],[Customer ID]],Hospitalisation_table[[#All],[City tier_updated]],"Not Found",0)</f>
        <v>tier - 1</v>
      </c>
      <c r="Q1636" t="str" cm="1">
        <f t="array" ref="Q1636">_xlfn.XLOOKUP($A1636,Hospitalisation_table[[#All],[Customer ID]],Hospitalisation_table[[#All],[State ID Updated]],"Not Found",0)</f>
        <v>R1011</v>
      </c>
    </row>
    <row r="1637" spans="1:17" x14ac:dyDescent="0.3">
      <c r="A1637" s="14" t="s">
        <v>2003</v>
      </c>
      <c r="B1637" t="str" cm="1">
        <f t="array" ref="B1637">_xlfn.XLOOKUP($A1637,CustomersName[[#All],[Customer ID]],CustomersName[[#All],[First Name]],"Not Found",0)</f>
        <v>KenhKenneth A</v>
      </c>
      <c r="C1637" cm="1">
        <f t="array" ref="C1637">_xlfn.XLOOKUP($A1637,MedExam_Table[[#Headers],[#Data],[Customer ID]],MedExam_Table[[#Headers],[#Data],[BMI]],"Not Found",0)</f>
        <v>30.6</v>
      </c>
      <c r="D1637" cm="1">
        <f t="array" ref="D1637">_xlfn.XLOOKUP($A1637,MedExam_Table[[#Headers],[#Data],[Customer ID]],MedExam_Table[[#Headers],[#Data],[HBA1C]],"Not Found",0)</f>
        <v>6.48</v>
      </c>
      <c r="E1637" t="str" cm="1">
        <f t="array" ref="E1637">_xlfn.XLOOKUP($A1637,MedExam_Table[[#Headers],[#Data],[Customer ID]],MedExam_Table[[#Headers],[#Data],[Heart Issues Updated]],"Not Found",0)</f>
        <v>Yes</v>
      </c>
      <c r="F1637" t="str" cm="1">
        <f t="array" ref="F1637">_xlfn.XLOOKUP($A1637,MedExam_Table[[#Headers],[#Data],[Customer ID]],MedExam_Table[[#Headers],[#Data],[Any Transplants Update]],"Not Found",0)</f>
        <v>No</v>
      </c>
      <c r="G1637" t="str" cm="1">
        <f t="array" ref="G1637">_xlfn.XLOOKUP($A1637,MedExam_Table[[#Headers],[#Data],[Customer ID]],MedExam_Table[[#Headers],[#Data],[Cancer history]],"Not Found",0)</f>
        <v>Yes</v>
      </c>
      <c r="H1637" cm="1">
        <f t="array" ref="H1637">_xlfn.XLOOKUP($A1637,MedExam_Table[[#Headers],[#Data],[Customer ID]],MedExam_Table[[#Headers],[#Data],[NumberOfMajorSurgeries_updated]],"Not Found",0)</f>
        <v>1</v>
      </c>
      <c r="I1637" t="str" cm="1">
        <f t="array" ref="I1637">_xlfn.XLOOKUP($A1637,MedExam_Table[[#Headers],[#Data],[Customer ID]],MedExam_Table[[#Headers],[#Data],[Smoker Updated]],"Not Found",0)</f>
        <v>Yes</v>
      </c>
      <c r="J1637" t="str" cm="1">
        <f t="array" ref="J1637">_xlfn.XLOOKUP($A1637,MedExam_Table[[#Headers],[#Data],[Customer ID]],MedExam_Table[[#Headers],[#Data],[Weight Status]],"Not Found",0)</f>
        <v>Obesity</v>
      </c>
      <c r="K1637" t="str" cm="1">
        <f t="array" ref="K1637">_xlfn.XLOOKUP($A1637,MedExam_Table[[#Headers],[#Data],[Customer ID]],MedExam_Table[[#Headers],[#Data],[Diabetes Status]],"Not Found",0)</f>
        <v>Diabetes</v>
      </c>
      <c r="L1637" cm="1">
        <f t="array" ref="L1637">_xlfn.XLOOKUP($A1637,Hospitalisation_table[[#All],[Customer ID]],Hospitalisation_table[[#All],[Customer Age]],"Not Found",0)</f>
        <v>25</v>
      </c>
      <c r="M1637" t="str" cm="1">
        <f t="array" ref="M1637">_xlfn.XLOOKUP($A1637,Hospitalisation_table[[#All],[Customer ID]],Hospitalisation_table[[#All],[Date of Birth]],"Not Found",0)</f>
        <v>9-Sep-1997</v>
      </c>
      <c r="N1637" s="22" cm="1">
        <f t="array" ref="N1637">_xlfn.XLOOKUP($A1637,Hospitalisation_table[[#All],[Customer ID]],Hospitalisation_table[[#All],[charges]],"Not Found",0)</f>
        <v>27619.360000000001</v>
      </c>
      <c r="O1637" t="str" cm="1">
        <f t="array" ref="O1637">_xlfn.XLOOKUP($A1637,Hospitalisation_table[[#All],[Customer ID]],Hospitalisation_table[[#All],[Hospital tier_Updated]],"Not Found",0)</f>
        <v>tier - 2</v>
      </c>
      <c r="P1637" t="str" cm="1">
        <f t="array" ref="P1637">_xlfn.XLOOKUP($A1637,Hospitalisation_table[[#All],[Customer ID]],Hospitalisation_table[[#All],[City tier_updated]],"Not Found",0)</f>
        <v>tier - 3</v>
      </c>
      <c r="Q1637" t="str" cm="1">
        <f t="array" ref="Q1637">_xlfn.XLOOKUP($A1637,Hospitalisation_table[[#All],[Customer ID]],Hospitalisation_table[[#All],[State ID Updated]],"Not Found",0)</f>
        <v>R1011</v>
      </c>
    </row>
    <row r="1638" spans="1:17" x14ac:dyDescent="0.3">
      <c r="A1638" s="13" t="s">
        <v>2336</v>
      </c>
      <c r="B1638" t="str" cm="1">
        <f t="array" ref="B1638">_xlfn.XLOOKUP($A1638,CustomersName[[#All],[Customer ID]],CustomersName[[#All],[First Name]],"Not Found",0)</f>
        <v>RyanhM</v>
      </c>
      <c r="C1638" cm="1">
        <f t="array" ref="C1638">_xlfn.XLOOKUP($A1638,MedExam_Table[[#Headers],[#Data],[Customer ID]],MedExam_Table[[#Headers],[#Data],[BMI]],"Not Found",0)</f>
        <v>40.564999999999998</v>
      </c>
      <c r="D1638" cm="1">
        <f t="array" ref="D1638">_xlfn.XLOOKUP($A1638,MedExam_Table[[#Headers],[#Data],[Customer ID]],MedExam_Table[[#Headers],[#Data],[HBA1C]],"Not Found",0)</f>
        <v>7.37</v>
      </c>
      <c r="E1638" t="str" cm="1">
        <f t="array" ref="E1638">_xlfn.XLOOKUP($A1638,MedExam_Table[[#Headers],[#Data],[Customer ID]],MedExam_Table[[#Headers],[#Data],[Heart Issues Updated]],"Not Found",0)</f>
        <v>No</v>
      </c>
      <c r="F1638" t="str" cm="1">
        <f t="array" ref="F1638">_xlfn.XLOOKUP($A1638,MedExam_Table[[#Headers],[#Data],[Customer ID]],MedExam_Table[[#Headers],[#Data],[Any Transplants Update]],"Not Found",0)</f>
        <v>No</v>
      </c>
      <c r="G1638" t="str" cm="1">
        <f t="array" ref="G1638">_xlfn.XLOOKUP($A1638,MedExam_Table[[#Headers],[#Data],[Customer ID]],MedExam_Table[[#Headers],[#Data],[Cancer history]],"Not Found",0)</f>
        <v>No</v>
      </c>
      <c r="H1638" cm="1">
        <f t="array" ref="H1638">_xlfn.XLOOKUP($A1638,MedExam_Table[[#Headers],[#Data],[Customer ID]],MedExam_Table[[#Headers],[#Data],[NumberOfMajorSurgeries_updated]],"Not Found",0)</f>
        <v>0</v>
      </c>
      <c r="I1638" t="str" cm="1">
        <f t="array" ref="I1638">_xlfn.XLOOKUP($A1638,MedExam_Table[[#Headers],[#Data],[Customer ID]],MedExam_Table[[#Headers],[#Data],[Smoker Updated]],"Not Found",0)</f>
        <v>Yes</v>
      </c>
      <c r="J1638" t="str" cm="1">
        <f t="array" ref="J1638">_xlfn.XLOOKUP($A1638,MedExam_Table[[#Headers],[#Data],[Customer ID]],MedExam_Table[[#Headers],[#Data],[Weight Status]],"Not Found",0)</f>
        <v>Obesity</v>
      </c>
      <c r="K1638" t="str" cm="1">
        <f t="array" ref="K1638">_xlfn.XLOOKUP($A1638,MedExam_Table[[#Headers],[#Data],[Customer ID]],MedExam_Table[[#Headers],[#Data],[Diabetes Status]],"Not Found",0)</f>
        <v>Diabetes</v>
      </c>
      <c r="L1638" cm="1">
        <f t="array" ref="L1638">_xlfn.XLOOKUP($A1638,Hospitalisation_table[[#All],[Customer ID]],Hospitalisation_table[[#All],[Customer Age]],"Not Found",0)</f>
        <v>48</v>
      </c>
      <c r="M1638" t="str" cm="1">
        <f t="array" ref="M1638">_xlfn.XLOOKUP($A1638,Hospitalisation_table[[#All],[Customer ID]],Hospitalisation_table[[#All],[Date of Birth]],"Not Found",0)</f>
        <v>9-Aug-1974</v>
      </c>
      <c r="N1638" s="22" cm="1">
        <f t="array" ref="N1638">_xlfn.XLOOKUP($A1638,Hospitalisation_table[[#All],[Customer ID]],Hospitalisation_table[[#All],[charges]],"Not Found",0)</f>
        <v>45702.02</v>
      </c>
      <c r="O1638" t="str" cm="1">
        <f t="array" ref="O1638">_xlfn.XLOOKUP($A1638,Hospitalisation_table[[#All],[Customer ID]],Hospitalisation_table[[#All],[Hospital tier_Updated]],"Not Found",0)</f>
        <v>tier - 2</v>
      </c>
      <c r="P1638" t="str" cm="1">
        <f t="array" ref="P1638">_xlfn.XLOOKUP($A1638,Hospitalisation_table[[#All],[Customer ID]],Hospitalisation_table[[#All],[City tier_updated]],"Not Found",0)</f>
        <v>tier - 2</v>
      </c>
      <c r="Q1638" t="str" cm="1">
        <f t="array" ref="Q1638">_xlfn.XLOOKUP($A1638,Hospitalisation_table[[#All],[Customer ID]],Hospitalisation_table[[#All],[State ID Updated]],"Not Found",0)</f>
        <v>R1012</v>
      </c>
    </row>
    <row r="1639" spans="1:17" x14ac:dyDescent="0.3">
      <c r="A1639" s="14" t="s">
        <v>2002</v>
      </c>
      <c r="B1639" t="str" cm="1">
        <f t="array" ref="B1639">_xlfn.XLOOKUP($A1639,CustomersName[[#All],[Customer ID]],CustomersName[[#All],[First Name]],"Not Found",0)</f>
        <v>higuel</v>
      </c>
      <c r="C1639" cm="1">
        <f t="array" ref="C1639">_xlfn.XLOOKUP($A1639,MedExam_Table[[#Headers],[#Data],[Customer ID]],MedExam_Table[[#Headers],[#Data],[BMI]],"Not Found",0)</f>
        <v>26.8</v>
      </c>
      <c r="D1639" cm="1">
        <f t="array" ref="D1639">_xlfn.XLOOKUP($A1639,MedExam_Table[[#Headers],[#Data],[Customer ID]],MedExam_Table[[#Headers],[#Data],[HBA1C]],"Not Found",0)</f>
        <v>5.53</v>
      </c>
      <c r="E1639" t="str" cm="1">
        <f t="array" ref="E1639">_xlfn.XLOOKUP($A1639,MedExam_Table[[#Headers],[#Data],[Customer ID]],MedExam_Table[[#Headers],[#Data],[Heart Issues Updated]],"Not Found",0)</f>
        <v>No</v>
      </c>
      <c r="F1639" t="str" cm="1">
        <f t="array" ref="F1639">_xlfn.XLOOKUP($A1639,MedExam_Table[[#Headers],[#Data],[Customer ID]],MedExam_Table[[#Headers],[#Data],[Any Transplants Update]],"Not Found",0)</f>
        <v>No</v>
      </c>
      <c r="G1639" t="str" cm="1">
        <f t="array" ref="G1639">_xlfn.XLOOKUP($A1639,MedExam_Table[[#Headers],[#Data],[Customer ID]],MedExam_Table[[#Headers],[#Data],[Cancer history]],"Not Found",0)</f>
        <v>No</v>
      </c>
      <c r="H1639" cm="1">
        <f t="array" ref="H1639">_xlfn.XLOOKUP($A1639,MedExam_Table[[#Headers],[#Data],[Customer ID]],MedExam_Table[[#Headers],[#Data],[NumberOfMajorSurgeries_updated]],"Not Found",0)</f>
        <v>1</v>
      </c>
      <c r="I1639" t="str" cm="1">
        <f t="array" ref="I1639">_xlfn.XLOOKUP($A1639,MedExam_Table[[#Headers],[#Data],[Customer ID]],MedExam_Table[[#Headers],[#Data],[Smoker Updated]],"Not Found",0)</f>
        <v>Yes</v>
      </c>
      <c r="J1639" t="str" cm="1">
        <f t="array" ref="J1639">_xlfn.XLOOKUP($A1639,MedExam_Table[[#Headers],[#Data],[Customer ID]],MedExam_Table[[#Headers],[#Data],[Weight Status]],"Not Found",0)</f>
        <v>OverWeight</v>
      </c>
      <c r="K1639" t="str" cm="1">
        <f t="array" ref="K1639">_xlfn.XLOOKUP($A1639,MedExam_Table[[#Headers],[#Data],[Customer ID]],MedExam_Table[[#Headers],[#Data],[Diabetes Status]],"Not Found",0)</f>
        <v>Normal</v>
      </c>
      <c r="L1639" cm="1">
        <f t="array" ref="L1639">_xlfn.XLOOKUP($A1639,Hospitalisation_table[[#All],[Customer ID]],Hospitalisation_table[[#All],[Customer Age]],"Not Found",0)</f>
        <v>30</v>
      </c>
      <c r="M1639" t="str" cm="1">
        <f t="array" ref="M1639">_xlfn.XLOOKUP($A1639,Hospitalisation_table[[#All],[Customer ID]],Hospitalisation_table[[#All],[Date of Birth]],"Not Found",0)</f>
        <v>11-Jun-1992</v>
      </c>
      <c r="N1639" s="22" cm="1">
        <f t="array" ref="N1639">_xlfn.XLOOKUP($A1639,Hospitalisation_table[[#All],[Customer ID]],Hospitalisation_table[[#All],[charges]],"Not Found",0)</f>
        <v>27614.71</v>
      </c>
      <c r="O1639" t="str" cm="1">
        <f t="array" ref="O1639">_xlfn.XLOOKUP($A1639,Hospitalisation_table[[#All],[Customer ID]],Hospitalisation_table[[#All],[Hospital tier_Updated]],"Not Found",0)</f>
        <v>tier - 2</v>
      </c>
      <c r="P1639" t="str" cm="1">
        <f t="array" ref="P1639">_xlfn.XLOOKUP($A1639,Hospitalisation_table[[#All],[Customer ID]],Hospitalisation_table[[#All],[City tier_updated]],"Not Found",0)</f>
        <v>tier - 3</v>
      </c>
      <c r="Q1639" t="str" cm="1">
        <f t="array" ref="Q1639">_xlfn.XLOOKUP($A1639,Hospitalisation_table[[#All],[Customer ID]],Hospitalisation_table[[#All],[State ID Updated]],"Not Found",0)</f>
        <v>R1011</v>
      </c>
    </row>
    <row r="1640" spans="1:17" x14ac:dyDescent="0.3">
      <c r="A1640" s="13" t="s">
        <v>2001</v>
      </c>
      <c r="B1640" t="str" cm="1">
        <f t="array" ref="B1640">_xlfn.XLOOKUP($A1640,CustomersName[[#All],[Customer ID]],CustomersName[[#All],[First Name]],"Not Found",0)</f>
        <v>Hadhey T.</v>
      </c>
      <c r="C1640" cm="1">
        <f t="array" ref="C1640">_xlfn.XLOOKUP($A1640,MedExam_Table[[#Headers],[#Data],[Customer ID]],MedExam_Table[[#Headers],[#Data],[BMI]],"Not Found",0)</f>
        <v>16.86</v>
      </c>
      <c r="D1640" cm="1">
        <f t="array" ref="D1640">_xlfn.XLOOKUP($A1640,MedExam_Table[[#Headers],[#Data],[Customer ID]],MedExam_Table[[#Headers],[#Data],[HBA1C]],"Not Found",0)</f>
        <v>4.07</v>
      </c>
      <c r="E1640" t="str" cm="1">
        <f t="array" ref="E1640">_xlfn.XLOOKUP($A1640,MedExam_Table[[#Headers],[#Data],[Customer ID]],MedExam_Table[[#Headers],[#Data],[Heart Issues Updated]],"Not Found",0)</f>
        <v>Yes</v>
      </c>
      <c r="F1640" t="str" cm="1">
        <f t="array" ref="F1640">_xlfn.XLOOKUP($A1640,MedExam_Table[[#Headers],[#Data],[Customer ID]],MedExam_Table[[#Headers],[#Data],[Any Transplants Update]],"Not Found",0)</f>
        <v>No</v>
      </c>
      <c r="G1640" t="str" cm="1">
        <f t="array" ref="G1640">_xlfn.XLOOKUP($A1640,MedExam_Table[[#Headers],[#Data],[Customer ID]],MedExam_Table[[#Headers],[#Data],[Cancer history]],"Not Found",0)</f>
        <v>No</v>
      </c>
      <c r="H1640" cm="1">
        <f t="array" ref="H1640">_xlfn.XLOOKUP($A1640,MedExam_Table[[#Headers],[#Data],[Customer ID]],MedExam_Table[[#Headers],[#Data],[NumberOfMajorSurgeries_updated]],"Not Found",0)</f>
        <v>0</v>
      </c>
      <c r="I1640" t="str" cm="1">
        <f t="array" ref="I1640">_xlfn.XLOOKUP($A1640,MedExam_Table[[#Headers],[#Data],[Customer ID]],MedExam_Table[[#Headers],[#Data],[Smoker Updated]],"Not Found",0)</f>
        <v>Yes</v>
      </c>
      <c r="J1640" t="str" cm="1">
        <f t="array" ref="J1640">_xlfn.XLOOKUP($A1640,MedExam_Table[[#Headers],[#Data],[Customer ID]],MedExam_Table[[#Headers],[#Data],[Weight Status]],"Not Found",0)</f>
        <v>Underweight</v>
      </c>
      <c r="K1640" t="str" cm="1">
        <f t="array" ref="K1640">_xlfn.XLOOKUP($A1640,MedExam_Table[[#Headers],[#Data],[Customer ID]],MedExam_Table[[#Headers],[#Data],[Diabetes Status]],"Not Found",0)</f>
        <v>Normal</v>
      </c>
      <c r="L1640" cm="1">
        <f t="array" ref="L1640">_xlfn.XLOOKUP($A1640,Hospitalisation_table[[#All],[Customer ID]],Hospitalisation_table[[#All],[Customer Age]],"Not Found",0)</f>
        <v>37</v>
      </c>
      <c r="M1640" t="str" cm="1">
        <f t="array" ref="M1640">_xlfn.XLOOKUP($A1640,Hospitalisation_table[[#All],[Customer ID]],Hospitalisation_table[[#All],[Date of Birth]],"Not Found",0)</f>
        <v>6-Nov-1985</v>
      </c>
      <c r="N1640" s="22" cm="1">
        <f t="array" ref="N1640">_xlfn.XLOOKUP($A1640,Hospitalisation_table[[#All],[Customer ID]],Hospitalisation_table[[#All],[charges]],"Not Found",0)</f>
        <v>27598.93</v>
      </c>
      <c r="O1640" t="str" cm="1">
        <f t="array" ref="O1640">_xlfn.XLOOKUP($A1640,Hospitalisation_table[[#All],[Customer ID]],Hospitalisation_table[[#All],[Hospital tier_Updated]],"Not Found",0)</f>
        <v>tier - 2</v>
      </c>
      <c r="P1640" t="str" cm="1">
        <f t="array" ref="P1640">_xlfn.XLOOKUP($A1640,Hospitalisation_table[[#All],[Customer ID]],Hospitalisation_table[[#All],[City tier_updated]],"Not Found",0)</f>
        <v>tier - 1</v>
      </c>
      <c r="Q1640" t="str" cm="1">
        <f t="array" ref="Q1640">_xlfn.XLOOKUP($A1640,Hospitalisation_table[[#All],[Customer ID]],Hospitalisation_table[[#All],[State ID Updated]],"Not Found",0)</f>
        <v>R1011</v>
      </c>
    </row>
    <row r="1641" spans="1:17" x14ac:dyDescent="0.3">
      <c r="A1641" s="14" t="s">
        <v>2000</v>
      </c>
      <c r="B1641" t="str" cm="1">
        <f t="array" ref="B1641">_xlfn.XLOOKUP($A1641,CustomersName[[#All],[Customer ID]],CustomersName[[#All],[First Name]],"Not Found",0)</f>
        <v>Taylor</v>
      </c>
      <c r="C1641" cm="1">
        <f t="array" ref="C1641">_xlfn.XLOOKUP($A1641,MedExam_Table[[#Headers],[#Data],[Customer ID]],MedExam_Table[[#Headers],[#Data],[BMI]],"Not Found",0)</f>
        <v>16.3</v>
      </c>
      <c r="D1641" cm="1">
        <f t="array" ref="D1641">_xlfn.XLOOKUP($A1641,MedExam_Table[[#Headers],[#Data],[Customer ID]],MedExam_Table[[#Headers],[#Data],[HBA1C]],"Not Found",0)</f>
        <v>5.51</v>
      </c>
      <c r="E1641" t="str" cm="1">
        <f t="array" ref="E1641">_xlfn.XLOOKUP($A1641,MedExam_Table[[#Headers],[#Data],[Customer ID]],MedExam_Table[[#Headers],[#Data],[Heart Issues Updated]],"Not Found",0)</f>
        <v>No</v>
      </c>
      <c r="F1641" t="str" cm="1">
        <f t="array" ref="F1641">_xlfn.XLOOKUP($A1641,MedExam_Table[[#Headers],[#Data],[Customer ID]],MedExam_Table[[#Headers],[#Data],[Any Transplants Update]],"Not Found",0)</f>
        <v>No</v>
      </c>
      <c r="G1641" t="str" cm="1">
        <f t="array" ref="G1641">_xlfn.XLOOKUP($A1641,MedExam_Table[[#Headers],[#Data],[Customer ID]],MedExam_Table[[#Headers],[#Data],[Cancer history]],"Not Found",0)</f>
        <v>No</v>
      </c>
      <c r="H1641" cm="1">
        <f t="array" ref="H1641">_xlfn.XLOOKUP($A1641,MedExam_Table[[#Headers],[#Data],[Customer ID]],MedExam_Table[[#Headers],[#Data],[NumberOfMajorSurgeries_updated]],"Not Found",0)</f>
        <v>1</v>
      </c>
      <c r="I1641" t="str" cm="1">
        <f t="array" ref="I1641">_xlfn.XLOOKUP($A1641,MedExam_Table[[#Headers],[#Data],[Customer ID]],MedExam_Table[[#Headers],[#Data],[Smoker Updated]],"Not Found",0)</f>
        <v>Yes</v>
      </c>
      <c r="J1641" t="str" cm="1">
        <f t="array" ref="J1641">_xlfn.XLOOKUP($A1641,MedExam_Table[[#Headers],[#Data],[Customer ID]],MedExam_Table[[#Headers],[#Data],[Weight Status]],"Not Found",0)</f>
        <v>Underweight</v>
      </c>
      <c r="K1641" t="str" cm="1">
        <f t="array" ref="K1641">_xlfn.XLOOKUP($A1641,MedExam_Table[[#Headers],[#Data],[Customer ID]],MedExam_Table[[#Headers],[#Data],[Diabetes Status]],"Not Found",0)</f>
        <v>Normal</v>
      </c>
      <c r="L1641" cm="1">
        <f t="array" ref="L1641">_xlfn.XLOOKUP($A1641,Hospitalisation_table[[#All],[Customer ID]],Hospitalisation_table[[#All],[Customer Age]],"Not Found",0)</f>
        <v>38</v>
      </c>
      <c r="M1641" t="str" cm="1">
        <f t="array" ref="M1641">_xlfn.XLOOKUP($A1641,Hospitalisation_table[[#All],[Customer ID]],Hospitalisation_table[[#All],[Date of Birth]],"Not Found",0)</f>
        <v>22-Jul-1984</v>
      </c>
      <c r="N1641" s="22" cm="1">
        <f t="array" ref="N1641">_xlfn.XLOOKUP($A1641,Hospitalisation_table[[#All],[Customer ID]],Hospitalisation_table[[#All],[charges]],"Not Found",0)</f>
        <v>27534.53</v>
      </c>
      <c r="O1641" t="str" cm="1">
        <f t="array" ref="O1641">_xlfn.XLOOKUP($A1641,Hospitalisation_table[[#All],[Customer ID]],Hospitalisation_table[[#All],[Hospital tier_Updated]],"Not Found",0)</f>
        <v>tier - 2</v>
      </c>
      <c r="P1641" t="str" cm="1">
        <f t="array" ref="P1641">_xlfn.XLOOKUP($A1641,Hospitalisation_table[[#All],[Customer ID]],Hospitalisation_table[[#All],[City tier_updated]],"Not Found",0)</f>
        <v>tier - 2</v>
      </c>
      <c r="Q1641" t="str" cm="1">
        <f t="array" ref="Q1641">_xlfn.XLOOKUP($A1641,Hospitalisation_table[[#All],[Customer ID]],Hospitalisation_table[[#All],[State ID Updated]],"Not Found",0)</f>
        <v>R1011</v>
      </c>
    </row>
    <row r="1642" spans="1:17" x14ac:dyDescent="0.3">
      <c r="A1642" s="13" t="s">
        <v>1999</v>
      </c>
      <c r="B1642" t="str" cm="1">
        <f t="array" ref="B1642">_xlfn.XLOOKUP($A1642,CustomersName[[#All],[Customer ID]],CustomersName[[#All],[First Name]],"Not Found",0)</f>
        <v>Tehielle M</v>
      </c>
      <c r="C1642" cm="1">
        <f t="array" ref="C1642">_xlfn.XLOOKUP($A1642,MedExam_Table[[#Headers],[#Data],[Customer ID]],MedExam_Table[[#Headers],[#Data],[BMI]],"Not Found",0)</f>
        <v>29.81</v>
      </c>
      <c r="D1642" cm="1">
        <f t="array" ref="D1642">_xlfn.XLOOKUP($A1642,MedExam_Table[[#Headers],[#Data],[Customer ID]],MedExam_Table[[#Headers],[#Data],[HBA1C]],"Not Found",0)</f>
        <v>11.66</v>
      </c>
      <c r="E1642" t="str" cm="1">
        <f t="array" ref="E1642">_xlfn.XLOOKUP($A1642,MedExam_Table[[#Headers],[#Data],[Customer ID]],MedExam_Table[[#Headers],[#Data],[Heart Issues Updated]],"Not Found",0)</f>
        <v>No</v>
      </c>
      <c r="F1642" t="str" cm="1">
        <f t="array" ref="F1642">_xlfn.XLOOKUP($A1642,MedExam_Table[[#Headers],[#Data],[Customer ID]],MedExam_Table[[#Headers],[#Data],[Any Transplants Update]],"Not Found",0)</f>
        <v>No</v>
      </c>
      <c r="G1642" t="str" cm="1">
        <f t="array" ref="G1642">_xlfn.XLOOKUP($A1642,MedExam_Table[[#Headers],[#Data],[Customer ID]],MedExam_Table[[#Headers],[#Data],[Cancer history]],"Not Found",0)</f>
        <v>No</v>
      </c>
      <c r="H1642" cm="1">
        <f t="array" ref="H1642">_xlfn.XLOOKUP($A1642,MedExam_Table[[#Headers],[#Data],[Customer ID]],MedExam_Table[[#Headers],[#Data],[NumberOfMajorSurgeries_updated]],"Not Found",0)</f>
        <v>0</v>
      </c>
      <c r="I1642" t="str" cm="1">
        <f t="array" ref="I1642">_xlfn.XLOOKUP($A1642,MedExam_Table[[#Headers],[#Data],[Customer ID]],MedExam_Table[[#Headers],[#Data],[Smoker Updated]],"Not Found",0)</f>
        <v>Yes</v>
      </c>
      <c r="J1642" t="str" cm="1">
        <f t="array" ref="J1642">_xlfn.XLOOKUP($A1642,MedExam_Table[[#Headers],[#Data],[Customer ID]],MedExam_Table[[#Headers],[#Data],[Weight Status]],"Not Found",0)</f>
        <v>OverWeight</v>
      </c>
      <c r="K1642" t="str" cm="1">
        <f t="array" ref="K1642">_xlfn.XLOOKUP($A1642,MedExam_Table[[#Headers],[#Data],[Customer ID]],MedExam_Table[[#Headers],[#Data],[Diabetes Status]],"Not Found",0)</f>
        <v>Diabetes</v>
      </c>
      <c r="L1642" cm="1">
        <f t="array" ref="L1642">_xlfn.XLOOKUP($A1642,Hospitalisation_table[[#All],[Customer ID]],Hospitalisation_table[[#All],[Customer Age]],"Not Found",0)</f>
        <v>57</v>
      </c>
      <c r="M1642" t="str" cm="1">
        <f t="array" ref="M1642">_xlfn.XLOOKUP($A1642,Hospitalisation_table[[#All],[Customer ID]],Hospitalisation_table[[#All],[Date of Birth]],"Not Found",0)</f>
        <v>19-Oct-1965</v>
      </c>
      <c r="N1642" s="22" cm="1">
        <f t="array" ref="N1642">_xlfn.XLOOKUP($A1642,Hospitalisation_table[[#All],[Customer ID]],Hospitalisation_table[[#All],[charges]],"Not Found",0)</f>
        <v>27533.91</v>
      </c>
      <c r="O1642" t="str" cm="1">
        <f t="array" ref="O1642">_xlfn.XLOOKUP($A1642,Hospitalisation_table[[#All],[Customer ID]],Hospitalisation_table[[#All],[Hospital tier_Updated]],"Not Found",0)</f>
        <v>tier - 2</v>
      </c>
      <c r="P1642" t="str" cm="1">
        <f t="array" ref="P1642">_xlfn.XLOOKUP($A1642,Hospitalisation_table[[#All],[Customer ID]],Hospitalisation_table[[#All],[City tier_updated]],"Not Found",0)</f>
        <v>tier - 3</v>
      </c>
      <c r="Q1642" t="str" cm="1">
        <f t="array" ref="Q1642">_xlfn.XLOOKUP($A1642,Hospitalisation_table[[#All],[Customer ID]],Hospitalisation_table[[#All],[State ID Updated]],"Not Found",0)</f>
        <v>R1013</v>
      </c>
    </row>
    <row r="1643" spans="1:17" x14ac:dyDescent="0.3">
      <c r="A1643" s="14" t="s">
        <v>1998</v>
      </c>
      <c r="B1643" t="str" cm="1">
        <f t="array" ref="B1643">_xlfn.XLOOKUP($A1643,CustomersName[[#All],[Customer ID]],CustomersName[[#All],[First Name]],"Not Found",0)</f>
        <v>Andrea</v>
      </c>
      <c r="C1643" cm="1">
        <f t="array" ref="C1643">_xlfn.XLOOKUP($A1643,MedExam_Table[[#Headers],[#Data],[Customer ID]],MedExam_Table[[#Headers],[#Data],[BMI]],"Not Found",0)</f>
        <v>16.329999999999998</v>
      </c>
      <c r="D1643" cm="1">
        <f t="array" ref="D1643">_xlfn.XLOOKUP($A1643,MedExam_Table[[#Headers],[#Data],[Customer ID]],MedExam_Table[[#Headers],[#Data],[HBA1C]],"Not Found",0)</f>
        <v>7.26</v>
      </c>
      <c r="E1643" t="str" cm="1">
        <f t="array" ref="E1643">_xlfn.XLOOKUP($A1643,MedExam_Table[[#Headers],[#Data],[Customer ID]],MedExam_Table[[#Headers],[#Data],[Heart Issues Updated]],"Not Found",0)</f>
        <v>Yes</v>
      </c>
      <c r="F1643" t="str" cm="1">
        <f t="array" ref="F1643">_xlfn.XLOOKUP($A1643,MedExam_Table[[#Headers],[#Data],[Customer ID]],MedExam_Table[[#Headers],[#Data],[Any Transplants Update]],"Not Found",0)</f>
        <v>No</v>
      </c>
      <c r="G1643" t="str" cm="1">
        <f t="array" ref="G1643">_xlfn.XLOOKUP($A1643,MedExam_Table[[#Headers],[#Data],[Customer ID]],MedExam_Table[[#Headers],[#Data],[Cancer history]],"Not Found",0)</f>
        <v>No</v>
      </c>
      <c r="H1643" cm="1">
        <f t="array" ref="H1643">_xlfn.XLOOKUP($A1643,MedExam_Table[[#Headers],[#Data],[Customer ID]],MedExam_Table[[#Headers],[#Data],[NumberOfMajorSurgeries_updated]],"Not Found",0)</f>
        <v>0</v>
      </c>
      <c r="I1643" t="str" cm="1">
        <f t="array" ref="I1643">_xlfn.XLOOKUP($A1643,MedExam_Table[[#Headers],[#Data],[Customer ID]],MedExam_Table[[#Headers],[#Data],[Smoker Updated]],"Not Found",0)</f>
        <v>Yes</v>
      </c>
      <c r="J1643" t="str" cm="1">
        <f t="array" ref="J1643">_xlfn.XLOOKUP($A1643,MedExam_Table[[#Headers],[#Data],[Customer ID]],MedExam_Table[[#Headers],[#Data],[Weight Status]],"Not Found",0)</f>
        <v>Underweight</v>
      </c>
      <c r="K1643" t="str" cm="1">
        <f t="array" ref="K1643">_xlfn.XLOOKUP($A1643,MedExam_Table[[#Headers],[#Data],[Customer ID]],MedExam_Table[[#Headers],[#Data],[Diabetes Status]],"Not Found",0)</f>
        <v>Diabetes</v>
      </c>
      <c r="L1643" cm="1">
        <f t="array" ref="L1643">_xlfn.XLOOKUP($A1643,Hospitalisation_table[[#All],[Customer ID]],Hospitalisation_table[[#All],[Customer Age]],"Not Found",0)</f>
        <v>41</v>
      </c>
      <c r="M1643" t="str" cm="1">
        <f t="array" ref="M1643">_xlfn.XLOOKUP($A1643,Hospitalisation_table[[#All],[Customer ID]],Hospitalisation_table[[#All],[Date of Birth]],"Not Found",0)</f>
        <v>3-Oct-1981</v>
      </c>
      <c r="N1643" s="22" cm="1">
        <f t="array" ref="N1643">_xlfn.XLOOKUP($A1643,Hospitalisation_table[[#All],[Customer ID]],Hospitalisation_table[[#All],[charges]],"Not Found",0)</f>
        <v>27495.59</v>
      </c>
      <c r="O1643" t="str" cm="1">
        <f t="array" ref="O1643">_xlfn.XLOOKUP($A1643,Hospitalisation_table[[#All],[Customer ID]],Hospitalisation_table[[#All],[Hospital tier_Updated]],"Not Found",0)</f>
        <v>tier - 2</v>
      </c>
      <c r="P1643" t="str" cm="1">
        <f t="array" ref="P1643">_xlfn.XLOOKUP($A1643,Hospitalisation_table[[#All],[Customer ID]],Hospitalisation_table[[#All],[City tier_updated]],"Not Found",0)</f>
        <v>tier - 1</v>
      </c>
      <c r="Q1643" t="str" cm="1">
        <f t="array" ref="Q1643">_xlfn.XLOOKUP($A1643,Hospitalisation_table[[#All],[Customer ID]],Hospitalisation_table[[#All],[State ID Updated]],"Not Found",0)</f>
        <v>R1011</v>
      </c>
    </row>
    <row r="1644" spans="1:17" x14ac:dyDescent="0.3">
      <c r="A1644" s="13" t="s">
        <v>1997</v>
      </c>
      <c r="B1644" t="str" cm="1">
        <f t="array" ref="B1644">_xlfn.XLOOKUP($A1644,CustomersName[[#All],[Customer ID]],CustomersName[[#All],[First Name]],"Not Found",0)</f>
        <v>Noha P</v>
      </c>
      <c r="C1644" cm="1">
        <f t="array" ref="C1644">_xlfn.XLOOKUP($A1644,MedExam_Table[[#Headers],[#Data],[Customer ID]],MedExam_Table[[#Headers],[#Data],[BMI]],"Not Found",0)</f>
        <v>16.37</v>
      </c>
      <c r="D1644" cm="1">
        <f t="array" ref="D1644">_xlfn.XLOOKUP($A1644,MedExam_Table[[#Headers],[#Data],[Customer ID]],MedExam_Table[[#Headers],[#Data],[HBA1C]],"Not Found",0)</f>
        <v>4.79</v>
      </c>
      <c r="E1644" t="str" cm="1">
        <f t="array" ref="E1644">_xlfn.XLOOKUP($A1644,MedExam_Table[[#Headers],[#Data],[Customer ID]],MedExam_Table[[#Headers],[#Data],[Heart Issues Updated]],"Not Found",0)</f>
        <v>Yes</v>
      </c>
      <c r="F1644" t="str" cm="1">
        <f t="array" ref="F1644">_xlfn.XLOOKUP($A1644,MedExam_Table[[#Headers],[#Data],[Customer ID]],MedExam_Table[[#Headers],[#Data],[Any Transplants Update]],"Not Found",0)</f>
        <v>No</v>
      </c>
      <c r="G1644" t="str" cm="1">
        <f t="array" ref="G1644">_xlfn.XLOOKUP($A1644,MedExam_Table[[#Headers],[#Data],[Customer ID]],MedExam_Table[[#Headers],[#Data],[Cancer history]],"Not Found",0)</f>
        <v>No</v>
      </c>
      <c r="H1644" cm="1">
        <f t="array" ref="H1644">_xlfn.XLOOKUP($A1644,MedExam_Table[[#Headers],[#Data],[Customer ID]],MedExam_Table[[#Headers],[#Data],[NumberOfMajorSurgeries_updated]],"Not Found",0)</f>
        <v>0</v>
      </c>
      <c r="I1644" t="str" cm="1">
        <f t="array" ref="I1644">_xlfn.XLOOKUP($A1644,MedExam_Table[[#Headers],[#Data],[Customer ID]],MedExam_Table[[#Headers],[#Data],[Smoker Updated]],"Not Found",0)</f>
        <v>Yes</v>
      </c>
      <c r="J1644" t="str" cm="1">
        <f t="array" ref="J1644">_xlfn.XLOOKUP($A1644,MedExam_Table[[#Headers],[#Data],[Customer ID]],MedExam_Table[[#Headers],[#Data],[Weight Status]],"Not Found",0)</f>
        <v>Underweight</v>
      </c>
      <c r="K1644" t="str" cm="1">
        <f t="array" ref="K1644">_xlfn.XLOOKUP($A1644,MedExam_Table[[#Headers],[#Data],[Customer ID]],MedExam_Table[[#Headers],[#Data],[Diabetes Status]],"Not Found",0)</f>
        <v>Normal</v>
      </c>
      <c r="L1644" cm="1">
        <f t="array" ref="L1644">_xlfn.XLOOKUP($A1644,Hospitalisation_table[[#All],[Customer ID]],Hospitalisation_table[[#All],[Customer Age]],"Not Found",0)</f>
        <v>37</v>
      </c>
      <c r="M1644" t="str" cm="1">
        <f t="array" ref="M1644">_xlfn.XLOOKUP($A1644,Hospitalisation_table[[#All],[Customer ID]],Hospitalisation_table[[#All],[Date of Birth]],"Not Found",0)</f>
        <v>5-Dec-1985</v>
      </c>
      <c r="N1644" s="22" cm="1">
        <f t="array" ref="N1644">_xlfn.XLOOKUP($A1644,Hospitalisation_table[[#All],[Customer ID]],Hospitalisation_table[[#All],[charges]],"Not Found",0)</f>
        <v>27432.73</v>
      </c>
      <c r="O1644" t="str" cm="1">
        <f t="array" ref="O1644">_xlfn.XLOOKUP($A1644,Hospitalisation_table[[#All],[Customer ID]],Hospitalisation_table[[#All],[Hospital tier_Updated]],"Not Found",0)</f>
        <v>tier - 2</v>
      </c>
      <c r="P1644" t="str" cm="1">
        <f t="array" ref="P1644">_xlfn.XLOOKUP($A1644,Hospitalisation_table[[#All],[Customer ID]],Hospitalisation_table[[#All],[City tier_updated]],"Not Found",0)</f>
        <v>tier - 1</v>
      </c>
      <c r="Q1644" t="str" cm="1">
        <f t="array" ref="Q1644">_xlfn.XLOOKUP($A1644,Hospitalisation_table[[#All],[Customer ID]],Hospitalisation_table[[#All],[State ID Updated]],"Not Found",0)</f>
        <v>R1011</v>
      </c>
    </row>
    <row r="1645" spans="1:17" x14ac:dyDescent="0.3">
      <c r="A1645" s="14" t="s">
        <v>1996</v>
      </c>
      <c r="B1645" t="str" cm="1">
        <f t="array" ref="B1645">_xlfn.XLOOKUP($A1645,CustomersName[[#All],[Customer ID]],CustomersName[[#All],[First Name]],"Not Found",0)</f>
        <v>Zachary</v>
      </c>
      <c r="C1645" cm="1">
        <f t="array" ref="C1645">_xlfn.XLOOKUP($A1645,MedExam_Table[[#Headers],[#Data],[Customer ID]],MedExam_Table[[#Headers],[#Data],[BMI]],"Not Found",0)</f>
        <v>22.42</v>
      </c>
      <c r="D1645" cm="1">
        <f t="array" ref="D1645">_xlfn.XLOOKUP($A1645,MedExam_Table[[#Headers],[#Data],[Customer ID]],MedExam_Table[[#Headers],[#Data],[HBA1C]],"Not Found",0)</f>
        <v>4.68</v>
      </c>
      <c r="E1645" t="str" cm="1">
        <f t="array" ref="E1645">_xlfn.XLOOKUP($A1645,MedExam_Table[[#Headers],[#Data],[Customer ID]],MedExam_Table[[#Headers],[#Data],[Heart Issues Updated]],"Not Found",0)</f>
        <v>Yes</v>
      </c>
      <c r="F1645" t="str" cm="1">
        <f t="array" ref="F1645">_xlfn.XLOOKUP($A1645,MedExam_Table[[#Headers],[#Data],[Customer ID]],MedExam_Table[[#Headers],[#Data],[Any Transplants Update]],"Not Found",0)</f>
        <v>No</v>
      </c>
      <c r="G1645" t="str" cm="1">
        <f t="array" ref="G1645">_xlfn.XLOOKUP($A1645,MedExam_Table[[#Headers],[#Data],[Customer ID]],MedExam_Table[[#Headers],[#Data],[Cancer history]],"Not Found",0)</f>
        <v>No</v>
      </c>
      <c r="H1645" cm="1">
        <f t="array" ref="H1645">_xlfn.XLOOKUP($A1645,MedExam_Table[[#Headers],[#Data],[Customer ID]],MedExam_Table[[#Headers],[#Data],[NumberOfMajorSurgeries_updated]],"Not Found",0)</f>
        <v>1</v>
      </c>
      <c r="I1645" t="str" cm="1">
        <f t="array" ref="I1645">_xlfn.XLOOKUP($A1645,MedExam_Table[[#Headers],[#Data],[Customer ID]],MedExam_Table[[#Headers],[#Data],[Smoker Updated]],"Not Found",0)</f>
        <v>No</v>
      </c>
      <c r="J1645" t="str" cm="1">
        <f t="array" ref="J1645">_xlfn.XLOOKUP($A1645,MedExam_Table[[#Headers],[#Data],[Customer ID]],MedExam_Table[[#Headers],[#Data],[Weight Status]],"Not Found",0)</f>
        <v>NormalWeight</v>
      </c>
      <c r="K1645" t="str" cm="1">
        <f t="array" ref="K1645">_xlfn.XLOOKUP($A1645,MedExam_Table[[#Headers],[#Data],[Customer ID]],MedExam_Table[[#Headers],[#Data],[Diabetes Status]],"Not Found",0)</f>
        <v>Normal</v>
      </c>
      <c r="L1645" cm="1">
        <f t="array" ref="L1645">_xlfn.XLOOKUP($A1645,Hospitalisation_table[[#All],[Customer ID]],Hospitalisation_table[[#All],[Customer Age]],"Not Found",0)</f>
        <v>34</v>
      </c>
      <c r="M1645" t="str" cm="1">
        <f t="array" ref="M1645">_xlfn.XLOOKUP($A1645,Hospitalisation_table[[#All],[Customer ID]],Hospitalisation_table[[#All],[Date of Birth]],"Not Found",0)</f>
        <v>15-Sep-1988</v>
      </c>
      <c r="N1645" s="22" cm="1">
        <f t="array" ref="N1645">_xlfn.XLOOKUP($A1645,Hospitalisation_table[[#All],[Customer ID]],Hospitalisation_table[[#All],[charges]],"Not Found",0)</f>
        <v>27375.9</v>
      </c>
      <c r="O1645" t="str" cm="1">
        <f t="array" ref="O1645">_xlfn.XLOOKUP($A1645,Hospitalisation_table[[#All],[Customer ID]],Hospitalisation_table[[#All],[Hospital tier_Updated]],"Not Found",0)</f>
        <v>tier - 2</v>
      </c>
      <c r="P1645" t="str" cm="1">
        <f t="array" ref="P1645">_xlfn.XLOOKUP($A1645,Hospitalisation_table[[#All],[Customer ID]],Hospitalisation_table[[#All],[City tier_updated]],"Not Found",0)</f>
        <v>tier - 3</v>
      </c>
      <c r="Q1645" t="str" cm="1">
        <f t="array" ref="Q1645">_xlfn.XLOOKUP($A1645,Hospitalisation_table[[#All],[Customer ID]],Hospitalisation_table[[#All],[State ID Updated]],"Not Found",0)</f>
        <v>R1015</v>
      </c>
    </row>
    <row r="1646" spans="1:17" x14ac:dyDescent="0.3">
      <c r="A1646" s="13" t="s">
        <v>1995</v>
      </c>
      <c r="B1646" t="str" cm="1">
        <f t="array" ref="B1646">_xlfn.XLOOKUP($A1646,CustomersName[[#All],[Customer ID]],CustomersName[[#All],[First Name]],"Not Found",0)</f>
        <v>Michael</v>
      </c>
      <c r="C1646" cm="1">
        <f t="array" ref="C1646">_xlfn.XLOOKUP($A1646,MedExam_Table[[#Headers],[#Data],[Customer ID]],MedExam_Table[[#Headers],[#Data],[BMI]],"Not Found",0)</f>
        <v>31.35</v>
      </c>
      <c r="D1646" cm="1">
        <f t="array" ref="D1646">_xlfn.XLOOKUP($A1646,MedExam_Table[[#Headers],[#Data],[Customer ID]],MedExam_Table[[#Headers],[#Data],[HBA1C]],"Not Found",0)</f>
        <v>4.33</v>
      </c>
      <c r="E1646" t="str" cm="1">
        <f t="array" ref="E1646">_xlfn.XLOOKUP($A1646,MedExam_Table[[#Headers],[#Data],[Customer ID]],MedExam_Table[[#Headers],[#Data],[Heart Issues Updated]],"Not Found",0)</f>
        <v>Yes</v>
      </c>
      <c r="F1646" t="str" cm="1">
        <f t="array" ref="F1646">_xlfn.XLOOKUP($A1646,MedExam_Table[[#Headers],[#Data],[Customer ID]],MedExam_Table[[#Headers],[#Data],[Any Transplants Update]],"Not Found",0)</f>
        <v>No</v>
      </c>
      <c r="G1646" t="str" cm="1">
        <f t="array" ref="G1646">_xlfn.XLOOKUP($A1646,MedExam_Table[[#Headers],[#Data],[Customer ID]],MedExam_Table[[#Headers],[#Data],[Cancer history]],"Not Found",0)</f>
        <v>Yes</v>
      </c>
      <c r="H1646" cm="1">
        <f t="array" ref="H1646">_xlfn.XLOOKUP($A1646,MedExam_Table[[#Headers],[#Data],[Customer ID]],MedExam_Table[[#Headers],[#Data],[NumberOfMajorSurgeries_updated]],"Not Found",0)</f>
        <v>1</v>
      </c>
      <c r="I1646" t="str" cm="1">
        <f t="array" ref="I1646">_xlfn.XLOOKUP($A1646,MedExam_Table[[#Headers],[#Data],[Customer ID]],MedExam_Table[[#Headers],[#Data],[Smoker Updated]],"Not Found",0)</f>
        <v>No</v>
      </c>
      <c r="J1646" t="str" cm="1">
        <f t="array" ref="J1646">_xlfn.XLOOKUP($A1646,MedExam_Table[[#Headers],[#Data],[Customer ID]],MedExam_Table[[#Headers],[#Data],[Weight Status]],"Not Found",0)</f>
        <v>Obesity</v>
      </c>
      <c r="K1646" t="str" cm="1">
        <f t="array" ref="K1646">_xlfn.XLOOKUP($A1646,MedExam_Table[[#Headers],[#Data],[Customer ID]],MedExam_Table[[#Headers],[#Data],[Diabetes Status]],"Not Found",0)</f>
        <v>Normal</v>
      </c>
      <c r="L1646" cm="1">
        <f t="array" ref="L1646">_xlfn.XLOOKUP($A1646,Hospitalisation_table[[#All],[Customer ID]],Hospitalisation_table[[#All],[Customer Age]],"Not Found",0)</f>
        <v>53</v>
      </c>
      <c r="M1646" t="str" cm="1">
        <f t="array" ref="M1646">_xlfn.XLOOKUP($A1646,Hospitalisation_table[[#All],[Customer ID]],Hospitalisation_table[[#All],[Date of Birth]],"Not Found",0)</f>
        <v>16-Oct-1969</v>
      </c>
      <c r="N1646" s="22" cm="1">
        <f t="array" ref="N1646">_xlfn.XLOOKUP($A1646,Hospitalisation_table[[#All],[Customer ID]],Hospitalisation_table[[#All],[charges]],"Not Found",0)</f>
        <v>27346.04</v>
      </c>
      <c r="O1646" t="str" cm="1">
        <f t="array" ref="O1646">_xlfn.XLOOKUP($A1646,Hospitalisation_table[[#All],[Customer ID]],Hospitalisation_table[[#All],[Hospital tier_Updated]],"Not Found",0)</f>
        <v>tier - 2</v>
      </c>
      <c r="P1646" t="str" cm="1">
        <f t="array" ref="P1646">_xlfn.XLOOKUP($A1646,Hospitalisation_table[[#All],[Customer ID]],Hospitalisation_table[[#All],[City tier_updated]],"Not Found",0)</f>
        <v>tier - 2</v>
      </c>
      <c r="Q1646" t="str" cm="1">
        <f t="array" ref="Q1646">_xlfn.XLOOKUP($A1646,Hospitalisation_table[[#All],[Customer ID]],Hospitalisation_table[[#All],[State ID Updated]],"Not Found",0)</f>
        <v>R1013</v>
      </c>
    </row>
    <row r="1647" spans="1:17" x14ac:dyDescent="0.3">
      <c r="A1647" s="14" t="s">
        <v>1994</v>
      </c>
      <c r="B1647" t="str" cm="1">
        <f t="array" ref="B1647">_xlfn.XLOOKUP($A1647,CustomersName[[#All],[Customer ID]],CustomersName[[#All],[First Name]],"Not Found",0)</f>
        <v>AlyhAlyssa K.</v>
      </c>
      <c r="C1647" cm="1">
        <f t="array" ref="C1647">_xlfn.XLOOKUP($A1647,MedExam_Table[[#Headers],[#Data],[Customer ID]],MedExam_Table[[#Headers],[#Data],[BMI]],"Not Found",0)</f>
        <v>31.9</v>
      </c>
      <c r="D1647" cm="1">
        <f t="array" ref="D1647">_xlfn.XLOOKUP($A1647,MedExam_Table[[#Headers],[#Data],[Customer ID]],MedExam_Table[[#Headers],[#Data],[HBA1C]],"Not Found",0)</f>
        <v>11.89</v>
      </c>
      <c r="E1647" t="str" cm="1">
        <f t="array" ref="E1647">_xlfn.XLOOKUP($A1647,MedExam_Table[[#Headers],[#Data],[Customer ID]],MedExam_Table[[#Headers],[#Data],[Heart Issues Updated]],"Not Found",0)</f>
        <v>No</v>
      </c>
      <c r="F1647" t="str" cm="1">
        <f t="array" ref="F1647">_xlfn.XLOOKUP($A1647,MedExam_Table[[#Headers],[#Data],[Customer ID]],MedExam_Table[[#Headers],[#Data],[Any Transplants Update]],"Not Found",0)</f>
        <v>No</v>
      </c>
      <c r="G1647" t="str" cm="1">
        <f t="array" ref="G1647">_xlfn.XLOOKUP($A1647,MedExam_Table[[#Headers],[#Data],[Customer ID]],MedExam_Table[[#Headers],[#Data],[Cancer history]],"Not Found",0)</f>
        <v>No</v>
      </c>
      <c r="H1647" cm="1">
        <f t="array" ref="H1647">_xlfn.XLOOKUP($A1647,MedExam_Table[[#Headers],[#Data],[Customer ID]],MedExam_Table[[#Headers],[#Data],[NumberOfMajorSurgeries_updated]],"Not Found",0)</f>
        <v>0</v>
      </c>
      <c r="I1647" t="str" cm="1">
        <f t="array" ref="I1647">_xlfn.XLOOKUP($A1647,MedExam_Table[[#Headers],[#Data],[Customer ID]],MedExam_Table[[#Headers],[#Data],[Smoker Updated]],"Not Found",0)</f>
        <v>No</v>
      </c>
      <c r="J1647" t="str" cm="1">
        <f t="array" ref="J1647">_xlfn.XLOOKUP($A1647,MedExam_Table[[#Headers],[#Data],[Customer ID]],MedExam_Table[[#Headers],[#Data],[Weight Status]],"Not Found",0)</f>
        <v>Obesity</v>
      </c>
      <c r="K1647" t="str" cm="1">
        <f t="array" ref="K1647">_xlfn.XLOOKUP($A1647,MedExam_Table[[#Headers],[#Data],[Customer ID]],MedExam_Table[[#Headers],[#Data],[Diabetes Status]],"Not Found",0)</f>
        <v>Diabetes</v>
      </c>
      <c r="L1647" cm="1">
        <f t="array" ref="L1647">_xlfn.XLOOKUP($A1647,Hospitalisation_table[[#All],[Customer ID]],Hospitalisation_table[[#All],[Customer Age]],"Not Found",0)</f>
        <v>55</v>
      </c>
      <c r="M1647" t="str" cm="1">
        <f t="array" ref="M1647">_xlfn.XLOOKUP($A1647,Hospitalisation_table[[#All],[Customer ID]],Hospitalisation_table[[#All],[Date of Birth]],"Not Found",0)</f>
        <v>6-Jun-1968</v>
      </c>
      <c r="N1647" s="22" cm="1">
        <f t="array" ref="N1647">_xlfn.XLOOKUP($A1647,Hospitalisation_table[[#All],[Customer ID]],Hospitalisation_table[[#All],[charges]],"Not Found",0)</f>
        <v>27322.73</v>
      </c>
      <c r="O1647" t="str" cm="1">
        <f t="array" ref="O1647">_xlfn.XLOOKUP($A1647,Hospitalisation_table[[#All],[Customer ID]],Hospitalisation_table[[#All],[Hospital tier_Updated]],"Not Found",0)</f>
        <v>tier - 2</v>
      </c>
      <c r="P1647" t="str" cm="1">
        <f t="array" ref="P1647">_xlfn.XLOOKUP($A1647,Hospitalisation_table[[#All],[Customer ID]],Hospitalisation_table[[#All],[City tier_updated]],"Not Found",0)</f>
        <v>tier - 2</v>
      </c>
      <c r="Q1647" t="str" cm="1">
        <f t="array" ref="Q1647">_xlfn.XLOOKUP($A1647,Hospitalisation_table[[#All],[Customer ID]],Hospitalisation_table[[#All],[State ID Updated]],"Not Found",0)</f>
        <v>R1013</v>
      </c>
    </row>
    <row r="1648" spans="1:17" x14ac:dyDescent="0.3">
      <c r="A1648" s="13" t="s">
        <v>1993</v>
      </c>
      <c r="B1648" t="str" cm="1">
        <f t="array" ref="B1648">_xlfn.XLOOKUP($A1648,CustomersName[[#All],[Customer ID]],CustomersName[[#All],[First Name]],"Not Found",0)</f>
        <v>Heather</v>
      </c>
      <c r="C1648" cm="1">
        <f t="array" ref="C1648">_xlfn.XLOOKUP($A1648,MedExam_Table[[#Headers],[#Data],[Customer ID]],MedExam_Table[[#Headers],[#Data],[BMI]],"Not Found",0)</f>
        <v>30.6</v>
      </c>
      <c r="D1648" cm="1">
        <f t="array" ref="D1648">_xlfn.XLOOKUP($A1648,MedExam_Table[[#Headers],[#Data],[Customer ID]],MedExam_Table[[#Headers],[#Data],[HBA1C]],"Not Found",0)</f>
        <v>5.24</v>
      </c>
      <c r="E1648" t="str" cm="1">
        <f t="array" ref="E1648">_xlfn.XLOOKUP($A1648,MedExam_Table[[#Headers],[#Data],[Customer ID]],MedExam_Table[[#Headers],[#Data],[Heart Issues Updated]],"Not Found",0)</f>
        <v>No</v>
      </c>
      <c r="F1648" t="str" cm="1">
        <f t="array" ref="F1648">_xlfn.XLOOKUP($A1648,MedExam_Table[[#Headers],[#Data],[Customer ID]],MedExam_Table[[#Headers],[#Data],[Any Transplants Update]],"Not Found",0)</f>
        <v>No</v>
      </c>
      <c r="G1648" t="str" cm="1">
        <f t="array" ref="G1648">_xlfn.XLOOKUP($A1648,MedExam_Table[[#Headers],[#Data],[Customer ID]],MedExam_Table[[#Headers],[#Data],[Cancer history]],"Not Found",0)</f>
        <v>No</v>
      </c>
      <c r="H1648" cm="1">
        <f t="array" ref="H1648">_xlfn.XLOOKUP($A1648,MedExam_Table[[#Headers],[#Data],[Customer ID]],MedExam_Table[[#Headers],[#Data],[NumberOfMajorSurgeries_updated]],"Not Found",0)</f>
        <v>0</v>
      </c>
      <c r="I1648" t="str" cm="1">
        <f t="array" ref="I1648">_xlfn.XLOOKUP($A1648,MedExam_Table[[#Headers],[#Data],[Customer ID]],MedExam_Table[[#Headers],[#Data],[Smoker Updated]],"Not Found",0)</f>
        <v>Yes</v>
      </c>
      <c r="J1648" t="str" cm="1">
        <f t="array" ref="J1648">_xlfn.XLOOKUP($A1648,MedExam_Table[[#Headers],[#Data],[Customer ID]],MedExam_Table[[#Headers],[#Data],[Weight Status]],"Not Found",0)</f>
        <v>Obesity</v>
      </c>
      <c r="K1648" t="str" cm="1">
        <f t="array" ref="K1648">_xlfn.XLOOKUP($A1648,MedExam_Table[[#Headers],[#Data],[Customer ID]],MedExam_Table[[#Headers],[#Data],[Diabetes Status]],"Not Found",0)</f>
        <v>Normal</v>
      </c>
      <c r="L1648" cm="1">
        <f t="array" ref="L1648">_xlfn.XLOOKUP($A1648,Hospitalisation_table[[#All],[Customer ID]],Hospitalisation_table[[#All],[Customer Age]],"Not Found",0)</f>
        <v>23</v>
      </c>
      <c r="M1648" t="str" cm="1">
        <f t="array" ref="M1648">_xlfn.XLOOKUP($A1648,Hospitalisation_table[[#All],[Customer ID]],Hospitalisation_table[[#All],[Date of Birth]],"Not Found",0)</f>
        <v>2-Dec-1999</v>
      </c>
      <c r="N1648" s="22" cm="1">
        <f t="array" ref="N1648">_xlfn.XLOOKUP($A1648,Hospitalisation_table[[#All],[Customer ID]],Hospitalisation_table[[#All],[charges]],"Not Found",0)</f>
        <v>27236.959999999999</v>
      </c>
      <c r="O1648" t="str" cm="1">
        <f t="array" ref="O1648">_xlfn.XLOOKUP($A1648,Hospitalisation_table[[#All],[Customer ID]],Hospitalisation_table[[#All],[Hospital tier_Updated]],"Not Found",0)</f>
        <v>tier - 2</v>
      </c>
      <c r="P1648" t="str" cm="1">
        <f t="array" ref="P1648">_xlfn.XLOOKUP($A1648,Hospitalisation_table[[#All],[Customer ID]],Hospitalisation_table[[#All],[City tier_updated]],"Not Found",0)</f>
        <v>tier - 1</v>
      </c>
      <c r="Q1648" t="str" cm="1">
        <f t="array" ref="Q1648">_xlfn.XLOOKUP($A1648,Hospitalisation_table[[#All],[Customer ID]],Hospitalisation_table[[#All],[State ID Updated]],"Not Found",0)</f>
        <v>R1011</v>
      </c>
    </row>
    <row r="1649" spans="1:17" x14ac:dyDescent="0.3">
      <c r="A1649" s="14" t="s">
        <v>2335</v>
      </c>
      <c r="B1649" t="str" cm="1">
        <f t="array" ref="B1649">_xlfn.XLOOKUP($A1649,CustomersName[[#All],[Customer ID]],CustomersName[[#All],[First Name]],"Not Found",0)</f>
        <v>Anha H.</v>
      </c>
      <c r="C1649" cm="1">
        <f t="array" ref="C1649">_xlfn.XLOOKUP($A1649,MedExam_Table[[#Headers],[#Data],[Customer ID]],MedExam_Table[[#Headers],[#Data],[BMI]],"Not Found",0)</f>
        <v>32.450000000000003</v>
      </c>
      <c r="D1649" cm="1">
        <f t="array" ref="D1649">_xlfn.XLOOKUP($A1649,MedExam_Table[[#Headers],[#Data],[Customer ID]],MedExam_Table[[#Headers],[#Data],[HBA1C]],"Not Found",0)</f>
        <v>11.91</v>
      </c>
      <c r="E1649" t="str" cm="1">
        <f t="array" ref="E1649">_xlfn.XLOOKUP($A1649,MedExam_Table[[#Headers],[#Data],[Customer ID]],MedExam_Table[[#Headers],[#Data],[Heart Issues Updated]],"Not Found",0)</f>
        <v>No</v>
      </c>
      <c r="F1649" t="str" cm="1">
        <f t="array" ref="F1649">_xlfn.XLOOKUP($A1649,MedExam_Table[[#Headers],[#Data],[Customer ID]],MedExam_Table[[#Headers],[#Data],[Any Transplants Update]],"Not Found",0)</f>
        <v>No</v>
      </c>
      <c r="G1649" t="str" cm="1">
        <f t="array" ref="G1649">_xlfn.XLOOKUP($A1649,MedExam_Table[[#Headers],[#Data],[Customer ID]],MedExam_Table[[#Headers],[#Data],[Cancer history]],"Not Found",0)</f>
        <v>No</v>
      </c>
      <c r="H1649" cm="1">
        <f t="array" ref="H1649">_xlfn.XLOOKUP($A1649,MedExam_Table[[#Headers],[#Data],[Customer ID]],MedExam_Table[[#Headers],[#Data],[NumberOfMajorSurgeries_updated]],"Not Found",0)</f>
        <v>0</v>
      </c>
      <c r="I1649" t="str" cm="1">
        <f t="array" ref="I1649">_xlfn.XLOOKUP($A1649,MedExam_Table[[#Headers],[#Data],[Customer ID]],MedExam_Table[[#Headers],[#Data],[Smoker Updated]],"Not Found",0)</f>
        <v>Yes</v>
      </c>
      <c r="J1649" t="str" cm="1">
        <f t="array" ref="J1649">_xlfn.XLOOKUP($A1649,MedExam_Table[[#Headers],[#Data],[Customer ID]],MedExam_Table[[#Headers],[#Data],[Weight Status]],"Not Found",0)</f>
        <v>Obesity</v>
      </c>
      <c r="K1649" t="str" cm="1">
        <f t="array" ref="K1649">_xlfn.XLOOKUP($A1649,MedExam_Table[[#Headers],[#Data],[Customer ID]],MedExam_Table[[#Headers],[#Data],[Diabetes Status]],"Not Found",0)</f>
        <v>Diabetes</v>
      </c>
      <c r="L1649" cm="1">
        <f t="array" ref="L1649">_xlfn.XLOOKUP($A1649,Hospitalisation_table[[#All],[Customer ID]],Hospitalisation_table[[#All],[Customer Age]],"Not Found",0)</f>
        <v>60</v>
      </c>
      <c r="M1649" t="str" cm="1">
        <f t="array" ref="M1649">_xlfn.XLOOKUP($A1649,Hospitalisation_table[[#All],[Customer ID]],Hospitalisation_table[[#All],[Date of Birth]],"Not Found",0)</f>
        <v>17-Dec-1962</v>
      </c>
      <c r="N1649" s="22" cm="1">
        <f t="array" ref="N1649">_xlfn.XLOOKUP($A1649,Hospitalisation_table[[#All],[Customer ID]],Hospitalisation_table[[#All],[charges]],"Not Found",0)</f>
        <v>45008.959999999999</v>
      </c>
      <c r="O1649" t="str" cm="1">
        <f t="array" ref="O1649">_xlfn.XLOOKUP($A1649,Hospitalisation_table[[#All],[Customer ID]],Hospitalisation_table[[#All],[Hospital tier_Updated]],"Not Found",0)</f>
        <v>tier - 2</v>
      </c>
      <c r="P1649" t="str" cm="1">
        <f t="array" ref="P1649">_xlfn.XLOOKUP($A1649,Hospitalisation_table[[#All],[Customer ID]],Hospitalisation_table[[#All],[City tier_updated]],"Not Found",0)</f>
        <v>tier - 2</v>
      </c>
      <c r="Q1649" t="str" cm="1">
        <f t="array" ref="Q1649">_xlfn.XLOOKUP($A1649,Hospitalisation_table[[#All],[Customer ID]],Hospitalisation_table[[#All],[State ID Updated]],"Not Found",0)</f>
        <v>R1013</v>
      </c>
    </row>
    <row r="1650" spans="1:17" x14ac:dyDescent="0.3">
      <c r="A1650" s="13" t="s">
        <v>1992</v>
      </c>
      <c r="B1650" t="str" cm="1">
        <f t="array" ref="B1650">_xlfn.XLOOKUP($A1650,CustomersName[[#All],[Customer ID]],CustomersName[[#All],[First Name]],"Not Found",0)</f>
        <v>Dante</v>
      </c>
      <c r="C1650" cm="1">
        <f t="array" ref="C1650">_xlfn.XLOOKUP($A1650,MedExam_Table[[#Headers],[#Data],[Customer ID]],MedExam_Table[[#Headers],[#Data],[BMI]],"Not Found",0)</f>
        <v>28.975000000000001</v>
      </c>
      <c r="D1650" cm="1">
        <f t="array" ref="D1650">_xlfn.XLOOKUP($A1650,MedExam_Table[[#Headers],[#Data],[Customer ID]],MedExam_Table[[#Headers],[#Data],[HBA1C]],"Not Found",0)</f>
        <v>7.63</v>
      </c>
      <c r="E1650" t="str" cm="1">
        <f t="array" ref="E1650">_xlfn.XLOOKUP($A1650,MedExam_Table[[#Headers],[#Data],[Customer ID]],MedExam_Table[[#Headers],[#Data],[Heart Issues Updated]],"Not Found",0)</f>
        <v>No</v>
      </c>
      <c r="F1650" t="str" cm="1">
        <f t="array" ref="F1650">_xlfn.XLOOKUP($A1650,MedExam_Table[[#Headers],[#Data],[Customer ID]],MedExam_Table[[#Headers],[#Data],[Any Transplants Update]],"Not Found",0)</f>
        <v>No</v>
      </c>
      <c r="G1650" t="str" cm="1">
        <f t="array" ref="G1650">_xlfn.XLOOKUP($A1650,MedExam_Table[[#Headers],[#Data],[Customer ID]],MedExam_Table[[#Headers],[#Data],[Cancer history]],"Not Found",0)</f>
        <v>No</v>
      </c>
      <c r="H1650" cm="1">
        <f t="array" ref="H1650">_xlfn.XLOOKUP($A1650,MedExam_Table[[#Headers],[#Data],[Customer ID]],MedExam_Table[[#Headers],[#Data],[NumberOfMajorSurgeries_updated]],"Not Found",0)</f>
        <v>0</v>
      </c>
      <c r="I1650" t="str" cm="1">
        <f t="array" ref="I1650">_xlfn.XLOOKUP($A1650,MedExam_Table[[#Headers],[#Data],[Customer ID]],MedExam_Table[[#Headers],[#Data],[Smoker Updated]],"Not Found",0)</f>
        <v>Yes</v>
      </c>
      <c r="J1650" t="str" cm="1">
        <f t="array" ref="J1650">_xlfn.XLOOKUP($A1650,MedExam_Table[[#Headers],[#Data],[Customer ID]],MedExam_Table[[#Headers],[#Data],[Weight Status]],"Not Found",0)</f>
        <v>OverWeight</v>
      </c>
      <c r="K1650" t="str" cm="1">
        <f t="array" ref="K1650">_xlfn.XLOOKUP($A1650,MedExam_Table[[#Headers],[#Data],[Customer ID]],MedExam_Table[[#Headers],[#Data],[Diabetes Status]],"Not Found",0)</f>
        <v>Diabetes</v>
      </c>
      <c r="L1650" cm="1">
        <f t="array" ref="L1650">_xlfn.XLOOKUP($A1650,Hospitalisation_table[[#All],[Customer ID]],Hospitalisation_table[[#All],[Customer Age]],"Not Found",0)</f>
        <v>57</v>
      </c>
      <c r="M1650" t="str" cm="1">
        <f t="array" ref="M1650">_xlfn.XLOOKUP($A1650,Hospitalisation_table[[#All],[Customer ID]],Hospitalisation_table[[#All],[Date of Birth]],"Not Found",0)</f>
        <v>21-Dec-1965</v>
      </c>
      <c r="N1650" s="22" cm="1">
        <f t="array" ref="N1650">_xlfn.XLOOKUP($A1650,Hospitalisation_table[[#All],[Customer ID]],Hospitalisation_table[[#All],[charges]],"Not Found",0)</f>
        <v>27218.44</v>
      </c>
      <c r="O1650" t="str" cm="1">
        <f t="array" ref="O1650">_xlfn.XLOOKUP($A1650,Hospitalisation_table[[#All],[Customer ID]],Hospitalisation_table[[#All],[Hospital tier_Updated]],"Not Found",0)</f>
        <v>tier - 2</v>
      </c>
      <c r="P1650" t="str" cm="1">
        <f t="array" ref="P1650">_xlfn.XLOOKUP($A1650,Hospitalisation_table[[#All],[Customer ID]],Hospitalisation_table[[#All],[City tier_updated]],"Not Found",0)</f>
        <v>tier - 1</v>
      </c>
      <c r="Q1650" t="str" cm="1">
        <f t="array" ref="Q1650">_xlfn.XLOOKUP($A1650,Hospitalisation_table[[#All],[Customer ID]],Hospitalisation_table[[#All],[State ID Updated]],"Not Found",0)</f>
        <v>R1017</v>
      </c>
    </row>
    <row r="1651" spans="1:17" x14ac:dyDescent="0.3">
      <c r="A1651" s="14" t="s">
        <v>1991</v>
      </c>
      <c r="B1651" t="str" cm="1">
        <f t="array" ref="B1651">_xlfn.XLOOKUP($A1651,CustomersName[[#All],[Customer ID]],CustomersName[[#All],[First Name]],"Not Found",0)</f>
        <v>SarahE.</v>
      </c>
      <c r="C1651" cm="1">
        <f t="array" ref="C1651">_xlfn.XLOOKUP($A1651,MedExam_Table[[#Headers],[#Data],[Customer ID]],MedExam_Table[[#Headers],[#Data],[BMI]],"Not Found",0)</f>
        <v>24.86</v>
      </c>
      <c r="D1651" cm="1">
        <f t="array" ref="D1651">_xlfn.XLOOKUP($A1651,MedExam_Table[[#Headers],[#Data],[Customer ID]],MedExam_Table[[#Headers],[#Data],[HBA1C]],"Not Found",0)</f>
        <v>8.92</v>
      </c>
      <c r="E1651" t="str" cm="1">
        <f t="array" ref="E1651">_xlfn.XLOOKUP($A1651,MedExam_Table[[#Headers],[#Data],[Customer ID]],MedExam_Table[[#Headers],[#Data],[Heart Issues Updated]],"Not Found",0)</f>
        <v>Yes</v>
      </c>
      <c r="F1651" t="str" cm="1">
        <f t="array" ref="F1651">_xlfn.XLOOKUP($A1651,MedExam_Table[[#Headers],[#Data],[Customer ID]],MedExam_Table[[#Headers],[#Data],[Any Transplants Update]],"Not Found",0)</f>
        <v>No</v>
      </c>
      <c r="G1651" t="str" cm="1">
        <f t="array" ref="G1651">_xlfn.XLOOKUP($A1651,MedExam_Table[[#Headers],[#Data],[Customer ID]],MedExam_Table[[#Headers],[#Data],[Cancer history]],"Not Found",0)</f>
        <v>No</v>
      </c>
      <c r="H1651" cm="1">
        <f t="array" ref="H1651">_xlfn.XLOOKUP($A1651,MedExam_Table[[#Headers],[#Data],[Customer ID]],MedExam_Table[[#Headers],[#Data],[NumberOfMajorSurgeries_updated]],"Not Found",0)</f>
        <v>2</v>
      </c>
      <c r="I1651" t="str" cm="1">
        <f t="array" ref="I1651">_xlfn.XLOOKUP($A1651,MedExam_Table[[#Headers],[#Data],[Customer ID]],MedExam_Table[[#Headers],[#Data],[Smoker Updated]],"Not Found",0)</f>
        <v>No</v>
      </c>
      <c r="J1651" t="str" cm="1">
        <f t="array" ref="J1651">_xlfn.XLOOKUP($A1651,MedExam_Table[[#Headers],[#Data],[Customer ID]],MedExam_Table[[#Headers],[#Data],[Weight Status]],"Not Found",0)</f>
        <v>NormalWeight</v>
      </c>
      <c r="K1651" t="str" cm="1">
        <f t="array" ref="K1651">_xlfn.XLOOKUP($A1651,MedExam_Table[[#Headers],[#Data],[Customer ID]],MedExam_Table[[#Headers],[#Data],[Diabetes Status]],"Not Found",0)</f>
        <v>Diabetes</v>
      </c>
      <c r="L1651" cm="1">
        <f t="array" ref="L1651">_xlfn.XLOOKUP($A1651,Hospitalisation_table[[#All],[Customer ID]],Hospitalisation_table[[#All],[Customer Age]],"Not Found",0)</f>
        <v>52</v>
      </c>
      <c r="M1651" t="str" cm="1">
        <f t="array" ref="M1651">_xlfn.XLOOKUP($A1651,Hospitalisation_table[[#All],[Customer ID]],Hospitalisation_table[[#All],[Date of Birth]],"Not Found",0)</f>
        <v>2-Oct-1970</v>
      </c>
      <c r="N1651" s="22" cm="1">
        <f t="array" ref="N1651">_xlfn.XLOOKUP($A1651,Hospitalisation_table[[#All],[Customer ID]],Hospitalisation_table[[#All],[charges]],"Not Found",0)</f>
        <v>27117.99</v>
      </c>
      <c r="O1651" t="str" cm="1">
        <f t="array" ref="O1651">_xlfn.XLOOKUP($A1651,Hospitalisation_table[[#All],[Customer ID]],Hospitalisation_table[[#All],[Hospital tier_Updated]],"Not Found",0)</f>
        <v>tier - 2</v>
      </c>
      <c r="P1651" t="str" cm="1">
        <f t="array" ref="P1651">_xlfn.XLOOKUP($A1651,Hospitalisation_table[[#All],[Customer ID]],Hospitalisation_table[[#All],[City tier_updated]],"Not Found",0)</f>
        <v>tier - 2</v>
      </c>
      <c r="Q1651" t="str" cm="1">
        <f t="array" ref="Q1651">_xlfn.XLOOKUP($A1651,Hospitalisation_table[[#All],[Customer ID]],Hospitalisation_table[[#All],[State ID Updated]],"Not Found",0)</f>
        <v>R1013</v>
      </c>
    </row>
    <row r="1652" spans="1:17" x14ac:dyDescent="0.3">
      <c r="A1652" s="13" t="s">
        <v>1990</v>
      </c>
      <c r="B1652" t="str" cm="1">
        <f t="array" ref="B1652">_xlfn.XLOOKUP($A1652,CustomersName[[#All],[Customer ID]],CustomersName[[#All],[First Name]],"Not Found",0)</f>
        <v>Scott</v>
      </c>
      <c r="C1652" cm="1">
        <f t="array" ref="C1652">_xlfn.XLOOKUP($A1652,MedExam_Table[[#Headers],[#Data],[Customer ID]],MedExam_Table[[#Headers],[#Data],[BMI]],"Not Found",0)</f>
        <v>19.54</v>
      </c>
      <c r="D1652" cm="1">
        <f t="array" ref="D1652">_xlfn.XLOOKUP($A1652,MedExam_Table[[#Headers],[#Data],[Customer ID]],MedExam_Table[[#Headers],[#Data],[HBA1C]],"Not Found",0)</f>
        <v>5.37</v>
      </c>
      <c r="E1652" t="str" cm="1">
        <f t="array" ref="E1652">_xlfn.XLOOKUP($A1652,MedExam_Table[[#Headers],[#Data],[Customer ID]],MedExam_Table[[#Headers],[#Data],[Heart Issues Updated]],"Not Found",0)</f>
        <v>No</v>
      </c>
      <c r="F1652" t="str" cm="1">
        <f t="array" ref="F1652">_xlfn.XLOOKUP($A1652,MedExam_Table[[#Headers],[#Data],[Customer ID]],MedExam_Table[[#Headers],[#Data],[Any Transplants Update]],"Not Found",0)</f>
        <v>No</v>
      </c>
      <c r="G1652" t="str" cm="1">
        <f t="array" ref="G1652">_xlfn.XLOOKUP($A1652,MedExam_Table[[#Headers],[#Data],[Customer ID]],MedExam_Table[[#Headers],[#Data],[Cancer history]],"Not Found",0)</f>
        <v>No</v>
      </c>
      <c r="H1652" cm="1">
        <f t="array" ref="H1652">_xlfn.XLOOKUP($A1652,MedExam_Table[[#Headers],[#Data],[Customer ID]],MedExam_Table[[#Headers],[#Data],[NumberOfMajorSurgeries_updated]],"Not Found",0)</f>
        <v>0</v>
      </c>
      <c r="I1652" t="str" cm="1">
        <f t="array" ref="I1652">_xlfn.XLOOKUP($A1652,MedExam_Table[[#Headers],[#Data],[Customer ID]],MedExam_Table[[#Headers],[#Data],[Smoker Updated]],"Not Found",0)</f>
        <v>Yes</v>
      </c>
      <c r="J1652" t="str" cm="1">
        <f t="array" ref="J1652">_xlfn.XLOOKUP($A1652,MedExam_Table[[#Headers],[#Data],[Customer ID]],MedExam_Table[[#Headers],[#Data],[Weight Status]],"Not Found",0)</f>
        <v>NormalWeight</v>
      </c>
      <c r="K1652" t="str" cm="1">
        <f t="array" ref="K1652">_xlfn.XLOOKUP($A1652,MedExam_Table[[#Headers],[#Data],[Customer ID]],MedExam_Table[[#Headers],[#Data],[Diabetes Status]],"Not Found",0)</f>
        <v>Normal</v>
      </c>
      <c r="L1652" cm="1">
        <f t="array" ref="L1652">_xlfn.XLOOKUP($A1652,Hospitalisation_table[[#All],[Customer ID]],Hospitalisation_table[[#All],[Customer Age]],"Not Found",0)</f>
        <v>32</v>
      </c>
      <c r="M1652" t="str" cm="1">
        <f t="array" ref="M1652">_xlfn.XLOOKUP($A1652,Hospitalisation_table[[#All],[Customer ID]],Hospitalisation_table[[#All],[Date of Birth]],"Not Found",0)</f>
        <v>13-Dec-1990</v>
      </c>
      <c r="N1652" s="22" cm="1">
        <f t="array" ref="N1652">_xlfn.XLOOKUP($A1652,Hospitalisation_table[[#All],[Customer ID]],Hospitalisation_table[[#All],[charges]],"Not Found",0)</f>
        <v>27092.38</v>
      </c>
      <c r="O1652" t="str" cm="1">
        <f t="array" ref="O1652">_xlfn.XLOOKUP($A1652,Hospitalisation_table[[#All],[Customer ID]],Hospitalisation_table[[#All],[Hospital tier_Updated]],"Not Found",0)</f>
        <v>tier - 2</v>
      </c>
      <c r="P1652" t="str" cm="1">
        <f t="array" ref="P1652">_xlfn.XLOOKUP($A1652,Hospitalisation_table[[#All],[Customer ID]],Hospitalisation_table[[#All],[City tier_updated]],"Not Found",0)</f>
        <v>tier - 3</v>
      </c>
      <c r="Q1652" t="str" cm="1">
        <f t="array" ref="Q1652">_xlfn.XLOOKUP($A1652,Hospitalisation_table[[#All],[Customer ID]],Hospitalisation_table[[#All],[State ID Updated]],"Not Found",0)</f>
        <v>R1011</v>
      </c>
    </row>
    <row r="1653" spans="1:17" x14ac:dyDescent="0.3">
      <c r="A1653" s="14" t="s">
        <v>1989</v>
      </c>
      <c r="B1653" t="str" cm="1">
        <f t="array" ref="B1653">_xlfn.XLOOKUP($A1653,CustomersName[[#All],[Customer ID]],CustomersName[[#All],[First Name]],"Not Found",0)</f>
        <v>Sean</v>
      </c>
      <c r="C1653" cm="1">
        <f t="array" ref="C1653">_xlfn.XLOOKUP($A1653,MedExam_Table[[#Headers],[#Data],[Customer ID]],MedExam_Table[[#Headers],[#Data],[BMI]],"Not Found",0)</f>
        <v>26.74</v>
      </c>
      <c r="D1653" cm="1">
        <f t="array" ref="D1653">_xlfn.XLOOKUP($A1653,MedExam_Table[[#Headers],[#Data],[Customer ID]],MedExam_Table[[#Headers],[#Data],[HBA1C]],"Not Found",0)</f>
        <v>4.3099999999999996</v>
      </c>
      <c r="E1653" t="str" cm="1">
        <f t="array" ref="E1653">_xlfn.XLOOKUP($A1653,MedExam_Table[[#Headers],[#Data],[Customer ID]],MedExam_Table[[#Headers],[#Data],[Heart Issues Updated]],"Not Found",0)</f>
        <v>No</v>
      </c>
      <c r="F1653" t="str" cm="1">
        <f t="array" ref="F1653">_xlfn.XLOOKUP($A1653,MedExam_Table[[#Headers],[#Data],[Customer ID]],MedExam_Table[[#Headers],[#Data],[Any Transplants Update]],"Not Found",0)</f>
        <v>No</v>
      </c>
      <c r="G1653" t="str" cm="1">
        <f t="array" ref="G1653">_xlfn.XLOOKUP($A1653,MedExam_Table[[#Headers],[#Data],[Customer ID]],MedExam_Table[[#Headers],[#Data],[Cancer history]],"Not Found",0)</f>
        <v>No</v>
      </c>
      <c r="H1653" cm="1">
        <f t="array" ref="H1653">_xlfn.XLOOKUP($A1653,MedExam_Table[[#Headers],[#Data],[Customer ID]],MedExam_Table[[#Headers],[#Data],[NumberOfMajorSurgeries_updated]],"Not Found",0)</f>
        <v>0</v>
      </c>
      <c r="I1653" t="str" cm="1">
        <f t="array" ref="I1653">_xlfn.XLOOKUP($A1653,MedExam_Table[[#Headers],[#Data],[Customer ID]],MedExam_Table[[#Headers],[#Data],[Smoker Updated]],"Not Found",0)</f>
        <v>Yes</v>
      </c>
      <c r="J1653" t="str" cm="1">
        <f t="array" ref="J1653">_xlfn.XLOOKUP($A1653,MedExam_Table[[#Headers],[#Data],[Customer ID]],MedExam_Table[[#Headers],[#Data],[Weight Status]],"Not Found",0)</f>
        <v>OverWeight</v>
      </c>
      <c r="K1653" t="str" cm="1">
        <f t="array" ref="K1653">_xlfn.XLOOKUP($A1653,MedExam_Table[[#Headers],[#Data],[Customer ID]],MedExam_Table[[#Headers],[#Data],[Diabetes Status]],"Not Found",0)</f>
        <v>Normal</v>
      </c>
      <c r="L1653" cm="1">
        <f t="array" ref="L1653">_xlfn.XLOOKUP($A1653,Hospitalisation_table[[#All],[Customer ID]],Hospitalisation_table[[#All],[Customer Age]],"Not Found",0)</f>
        <v>28</v>
      </c>
      <c r="M1653" t="str" cm="1">
        <f t="array" ref="M1653">_xlfn.XLOOKUP($A1653,Hospitalisation_table[[#All],[Customer ID]],Hospitalisation_table[[#All],[Date of Birth]],"Not Found",0)</f>
        <v>2-Jul-1994</v>
      </c>
      <c r="N1653" s="22" cm="1">
        <f t="array" ref="N1653">_xlfn.XLOOKUP($A1653,Hospitalisation_table[[#All],[Customer ID]],Hospitalisation_table[[#All],[charges]],"Not Found",0)</f>
        <v>27080.639999999999</v>
      </c>
      <c r="O1653" t="str" cm="1">
        <f t="array" ref="O1653">_xlfn.XLOOKUP($A1653,Hospitalisation_table[[#All],[Customer ID]],Hospitalisation_table[[#All],[Hospital tier_Updated]],"Not Found",0)</f>
        <v>tier - 2</v>
      </c>
      <c r="P1653" t="str" cm="1">
        <f t="array" ref="P1653">_xlfn.XLOOKUP($A1653,Hospitalisation_table[[#All],[Customer ID]],Hospitalisation_table[[#All],[City tier_updated]],"Not Found",0)</f>
        <v>tier - 2</v>
      </c>
      <c r="Q1653" t="str" cm="1">
        <f t="array" ref="Q1653">_xlfn.XLOOKUP($A1653,Hospitalisation_table[[#All],[Customer ID]],Hospitalisation_table[[#All],[State ID Updated]],"Not Found",0)</f>
        <v>R1011</v>
      </c>
    </row>
    <row r="1654" spans="1:17" x14ac:dyDescent="0.3">
      <c r="A1654" s="13" t="s">
        <v>1988</v>
      </c>
      <c r="B1654" t="str" cm="1">
        <f t="array" ref="B1654">_xlfn.XLOOKUP($A1654,CustomersName[[#All],[Customer ID]],CustomersName[[#All],[First Name]],"Not Found",0)</f>
        <v>Danielle</v>
      </c>
      <c r="C1654" cm="1">
        <f t="array" ref="C1654">_xlfn.XLOOKUP($A1654,MedExam_Table[[#Headers],[#Data],[Customer ID]],MedExam_Table[[#Headers],[#Data],[BMI]],"Not Found",0)</f>
        <v>22.99</v>
      </c>
      <c r="D1654" cm="1">
        <f t="array" ref="D1654">_xlfn.XLOOKUP($A1654,MedExam_Table[[#Headers],[#Data],[Customer ID]],MedExam_Table[[#Headers],[#Data],[HBA1C]],"Not Found",0)</f>
        <v>10.46</v>
      </c>
      <c r="E1654" t="str" cm="1">
        <f t="array" ref="E1654">_xlfn.XLOOKUP($A1654,MedExam_Table[[#Headers],[#Data],[Customer ID]],MedExam_Table[[#Headers],[#Data],[Heart Issues Updated]],"Not Found",0)</f>
        <v>No</v>
      </c>
      <c r="F1654" t="str" cm="1">
        <f t="array" ref="F1654">_xlfn.XLOOKUP($A1654,MedExam_Table[[#Headers],[#Data],[Customer ID]],MedExam_Table[[#Headers],[#Data],[Any Transplants Update]],"Not Found",0)</f>
        <v>No</v>
      </c>
      <c r="G1654" t="str" cm="1">
        <f t="array" ref="G1654">_xlfn.XLOOKUP($A1654,MedExam_Table[[#Headers],[#Data],[Customer ID]],MedExam_Table[[#Headers],[#Data],[Cancer history]],"Not Found",0)</f>
        <v>No</v>
      </c>
      <c r="H1654" cm="1">
        <f t="array" ref="H1654">_xlfn.XLOOKUP($A1654,MedExam_Table[[#Headers],[#Data],[Customer ID]],MedExam_Table[[#Headers],[#Data],[NumberOfMajorSurgeries_updated]],"Not Found",0)</f>
        <v>3</v>
      </c>
      <c r="I1654" t="str" cm="1">
        <f t="array" ref="I1654">_xlfn.XLOOKUP($A1654,MedExam_Table[[#Headers],[#Data],[Customer ID]],MedExam_Table[[#Headers],[#Data],[Smoker Updated]],"Not Found",0)</f>
        <v>Yes</v>
      </c>
      <c r="J1654" t="str" cm="1">
        <f t="array" ref="J1654">_xlfn.XLOOKUP($A1654,MedExam_Table[[#Headers],[#Data],[Customer ID]],MedExam_Table[[#Headers],[#Data],[Weight Status]],"Not Found",0)</f>
        <v>NormalWeight</v>
      </c>
      <c r="K1654" t="str" cm="1">
        <f t="array" ref="K1654">_xlfn.XLOOKUP($A1654,MedExam_Table[[#Headers],[#Data],[Customer ID]],MedExam_Table[[#Headers],[#Data],[Diabetes Status]],"Not Found",0)</f>
        <v>Diabetes</v>
      </c>
      <c r="L1654" cm="1">
        <f t="array" ref="L1654">_xlfn.XLOOKUP($A1654,Hospitalisation_table[[#All],[Customer ID]],Hospitalisation_table[[#All],[Customer Age]],"Not Found",0)</f>
        <v>64</v>
      </c>
      <c r="M1654" t="str" cm="1">
        <f t="array" ref="M1654">_xlfn.XLOOKUP($A1654,Hospitalisation_table[[#All],[Customer ID]],Hospitalisation_table[[#All],[Date of Birth]],"Not Found",0)</f>
        <v>30-Jun-1958</v>
      </c>
      <c r="N1654" s="22" cm="1">
        <f t="array" ref="N1654">_xlfn.XLOOKUP($A1654,Hospitalisation_table[[#All],[Customer ID]],Hospitalisation_table[[#All],[charges]],"Not Found",0)</f>
        <v>27037.91</v>
      </c>
      <c r="O1654" t="str" cm="1">
        <f t="array" ref="O1654">_xlfn.XLOOKUP($A1654,Hospitalisation_table[[#All],[Customer ID]],Hospitalisation_table[[#All],[Hospital tier_Updated]],"Not Found",0)</f>
        <v>tier - 2</v>
      </c>
      <c r="P1654" t="str" cm="1">
        <f t="array" ref="P1654">_xlfn.XLOOKUP($A1654,Hospitalisation_table[[#All],[Customer ID]],Hospitalisation_table[[#All],[City tier_updated]],"Not Found",0)</f>
        <v>tier - 2</v>
      </c>
      <c r="Q1654" t="str" cm="1">
        <f t="array" ref="Q1654">_xlfn.XLOOKUP($A1654,Hospitalisation_table[[#All],[Customer ID]],Hospitalisation_table[[#All],[State ID Updated]],"Not Found",0)</f>
        <v>R1013</v>
      </c>
    </row>
    <row r="1655" spans="1:17" x14ac:dyDescent="0.3">
      <c r="A1655" s="14" t="s">
        <v>1987</v>
      </c>
      <c r="B1655" t="str" cm="1">
        <f t="array" ref="B1655">_xlfn.XLOOKUP($A1655,CustomersName[[#All],[Customer ID]],CustomersName[[#All],[First Name]],"Not Found",0)</f>
        <v>Ahdrew D.</v>
      </c>
      <c r="C1655" cm="1">
        <f t="array" ref="C1655">_xlfn.XLOOKUP($A1655,MedExam_Table[[#Headers],[#Data],[Customer ID]],MedExam_Table[[#Headers],[#Data],[BMI]],"Not Found",0)</f>
        <v>31.46</v>
      </c>
      <c r="D1655" cm="1">
        <f t="array" ref="D1655">_xlfn.XLOOKUP($A1655,MedExam_Table[[#Headers],[#Data],[Customer ID]],MedExam_Table[[#Headers],[#Data],[HBA1C]],"Not Found",0)</f>
        <v>7.39</v>
      </c>
      <c r="E1655" t="str" cm="1">
        <f t="array" ref="E1655">_xlfn.XLOOKUP($A1655,MedExam_Table[[#Headers],[#Data],[Customer ID]],MedExam_Table[[#Headers],[#Data],[Heart Issues Updated]],"Not Found",0)</f>
        <v>No</v>
      </c>
      <c r="F1655" t="str" cm="1">
        <f t="array" ref="F1655">_xlfn.XLOOKUP($A1655,MedExam_Table[[#Headers],[#Data],[Customer ID]],MedExam_Table[[#Headers],[#Data],[Any Transplants Update]],"Not Found",0)</f>
        <v>No</v>
      </c>
      <c r="G1655" t="str" cm="1">
        <f t="array" ref="G1655">_xlfn.XLOOKUP($A1655,MedExam_Table[[#Headers],[#Data],[Customer ID]],MedExam_Table[[#Headers],[#Data],[Cancer history]],"Not Found",0)</f>
        <v>No</v>
      </c>
      <c r="H1655" cm="1">
        <f t="array" ref="H1655">_xlfn.XLOOKUP($A1655,MedExam_Table[[#Headers],[#Data],[Customer ID]],MedExam_Table[[#Headers],[#Data],[NumberOfMajorSurgeries_updated]],"Not Found",0)</f>
        <v>0</v>
      </c>
      <c r="I1655" t="str" cm="1">
        <f t="array" ref="I1655">_xlfn.XLOOKUP($A1655,MedExam_Table[[#Headers],[#Data],[Customer ID]],MedExam_Table[[#Headers],[#Data],[Smoker Updated]],"Not Found",0)</f>
        <v>No</v>
      </c>
      <c r="J1655" t="str" cm="1">
        <f t="array" ref="J1655">_xlfn.XLOOKUP($A1655,MedExam_Table[[#Headers],[#Data],[Customer ID]],MedExam_Table[[#Headers],[#Data],[Weight Status]],"Not Found",0)</f>
        <v>Obesity</v>
      </c>
      <c r="K1655" t="str" cm="1">
        <f t="array" ref="K1655">_xlfn.XLOOKUP($A1655,MedExam_Table[[#Headers],[#Data],[Customer ID]],MedExam_Table[[#Headers],[#Data],[Diabetes Status]],"Not Found",0)</f>
        <v>Diabetes</v>
      </c>
      <c r="L1655" cm="1">
        <f t="array" ref="L1655">_xlfn.XLOOKUP($A1655,Hospitalisation_table[[#All],[Customer ID]],Hospitalisation_table[[#All],[Customer Age]],"Not Found",0)</f>
        <v>62</v>
      </c>
      <c r="M1655" t="str" cm="1">
        <f t="array" ref="M1655">_xlfn.XLOOKUP($A1655,Hospitalisation_table[[#All],[Customer ID]],Hospitalisation_table[[#All],[Date of Birth]],"Not Found",0)</f>
        <v>9-Jul-1960</v>
      </c>
      <c r="N1655" s="22" cm="1">
        <f t="array" ref="N1655">_xlfn.XLOOKUP($A1655,Hospitalisation_table[[#All],[Customer ID]],Hospitalisation_table[[#All],[charges]],"Not Found",0)</f>
        <v>27000.98</v>
      </c>
      <c r="O1655" t="str" cm="1">
        <f t="array" ref="O1655">_xlfn.XLOOKUP($A1655,Hospitalisation_table[[#All],[Customer ID]],Hospitalisation_table[[#All],[Hospital tier_Updated]],"Not Found",0)</f>
        <v>tier - 2</v>
      </c>
      <c r="P1655" t="str" cm="1">
        <f t="array" ref="P1655">_xlfn.XLOOKUP($A1655,Hospitalisation_table[[#All],[Customer ID]],Hospitalisation_table[[#All],[City tier_updated]],"Not Found",0)</f>
        <v>tier - 2</v>
      </c>
      <c r="Q1655" t="str" cm="1">
        <f t="array" ref="Q1655">_xlfn.XLOOKUP($A1655,Hospitalisation_table[[#All],[Customer ID]],Hospitalisation_table[[#All],[State ID Updated]],"Not Found",0)</f>
        <v>R1013</v>
      </c>
    </row>
    <row r="1656" spans="1:17" x14ac:dyDescent="0.3">
      <c r="A1656" s="13" t="s">
        <v>1986</v>
      </c>
      <c r="B1656" t="str" cm="1">
        <f t="array" ref="B1656">_xlfn.XLOOKUP($A1656,CustomersName[[#All],[Customer ID]],CustomersName[[#All],[First Name]],"Not Found",0)</f>
        <v>Johl D</v>
      </c>
      <c r="C1656" cm="1">
        <f t="array" ref="C1656">_xlfn.XLOOKUP($A1656,MedExam_Table[[#Headers],[#Data],[Customer ID]],MedExam_Table[[#Headers],[#Data],[BMI]],"Not Found",0)</f>
        <v>30.86</v>
      </c>
      <c r="D1656" cm="1">
        <f t="array" ref="D1656">_xlfn.XLOOKUP($A1656,MedExam_Table[[#Headers],[#Data],[Customer ID]],MedExam_Table[[#Headers],[#Data],[HBA1C]],"Not Found",0)</f>
        <v>6.18</v>
      </c>
      <c r="E1656" t="str" cm="1">
        <f t="array" ref="E1656">_xlfn.XLOOKUP($A1656,MedExam_Table[[#Headers],[#Data],[Customer ID]],MedExam_Table[[#Headers],[#Data],[Heart Issues Updated]],"Not Found",0)</f>
        <v>No</v>
      </c>
      <c r="F1656" t="str" cm="1">
        <f t="array" ref="F1656">_xlfn.XLOOKUP($A1656,MedExam_Table[[#Headers],[#Data],[Customer ID]],MedExam_Table[[#Headers],[#Data],[Any Transplants Update]],"Not Found",0)</f>
        <v>Yes</v>
      </c>
      <c r="G1656" t="str" cm="1">
        <f t="array" ref="G1656">_xlfn.XLOOKUP($A1656,MedExam_Table[[#Headers],[#Data],[Customer ID]],MedExam_Table[[#Headers],[#Data],[Cancer history]],"Not Found",0)</f>
        <v>No</v>
      </c>
      <c r="H1656" cm="1">
        <f t="array" ref="H1656">_xlfn.XLOOKUP($A1656,MedExam_Table[[#Headers],[#Data],[Customer ID]],MedExam_Table[[#Headers],[#Data],[NumberOfMajorSurgeries_updated]],"Not Found",0)</f>
        <v>2</v>
      </c>
      <c r="I1656" t="str" cm="1">
        <f t="array" ref="I1656">_xlfn.XLOOKUP($A1656,MedExam_Table[[#Headers],[#Data],[Customer ID]],MedExam_Table[[#Headers],[#Data],[Smoker Updated]],"Not Found",0)</f>
        <v>Yes</v>
      </c>
      <c r="J1656" t="str" cm="1">
        <f t="array" ref="J1656">_xlfn.XLOOKUP($A1656,MedExam_Table[[#Headers],[#Data],[Customer ID]],MedExam_Table[[#Headers],[#Data],[Weight Status]],"Not Found",0)</f>
        <v>Obesity</v>
      </c>
      <c r="K1656" t="str" cm="1">
        <f t="array" ref="K1656">_xlfn.XLOOKUP($A1656,MedExam_Table[[#Headers],[#Data],[Customer ID]],MedExam_Table[[#Headers],[#Data],[Diabetes Status]],"Not Found",0)</f>
        <v>Prediabetes</v>
      </c>
      <c r="L1656" cm="1">
        <f t="array" ref="L1656">_xlfn.XLOOKUP($A1656,Hospitalisation_table[[#All],[Customer ID]],Hospitalisation_table[[#All],[Customer Age]],"Not Found",0)</f>
        <v>22</v>
      </c>
      <c r="M1656" t="str" cm="1">
        <f t="array" ref="M1656">_xlfn.XLOOKUP($A1656,Hospitalisation_table[[#All],[Customer ID]],Hospitalisation_table[[#All],[Date of Birth]],"Not Found",0)</f>
        <v>9-Nov-2000</v>
      </c>
      <c r="N1656" s="22" cm="1">
        <f t="array" ref="N1656">_xlfn.XLOOKUP($A1656,Hospitalisation_table[[#All],[Customer ID]],Hospitalisation_table[[#All],[charges]],"Not Found",0)</f>
        <v>26936.98</v>
      </c>
      <c r="O1656" t="str" cm="1">
        <f t="array" ref="O1656">_xlfn.XLOOKUP($A1656,Hospitalisation_table[[#All],[Customer ID]],Hospitalisation_table[[#All],[Hospital tier_Updated]],"Not Found",0)</f>
        <v>tier - 2</v>
      </c>
      <c r="P1656" t="str" cm="1">
        <f t="array" ref="P1656">_xlfn.XLOOKUP($A1656,Hospitalisation_table[[#All],[Customer ID]],Hospitalisation_table[[#All],[City tier_updated]],"Not Found",0)</f>
        <v>tier - 3</v>
      </c>
      <c r="Q1656" t="str" cm="1">
        <f t="array" ref="Q1656">_xlfn.XLOOKUP($A1656,Hospitalisation_table[[#All],[Customer ID]],Hospitalisation_table[[#All],[State ID Updated]],"Not Found",0)</f>
        <v>R1011</v>
      </c>
    </row>
    <row r="1657" spans="1:17" x14ac:dyDescent="0.3">
      <c r="A1657" s="14" t="s">
        <v>1985</v>
      </c>
      <c r="B1657" t="str" cm="1">
        <f t="array" ref="B1657">_xlfn.XLOOKUP($A1657,CustomersName[[#All],[Customer ID]],CustomersName[[#All],[First Name]],"Not Found",0)</f>
        <v>Michelle</v>
      </c>
      <c r="C1657" cm="1">
        <f t="array" ref="C1657">_xlfn.XLOOKUP($A1657,MedExam_Table[[#Headers],[#Data],[Customer ID]],MedExam_Table[[#Headers],[#Data],[BMI]],"Not Found",0)</f>
        <v>31.96</v>
      </c>
      <c r="D1657" cm="1">
        <f t="array" ref="D1657">_xlfn.XLOOKUP($A1657,MedExam_Table[[#Headers],[#Data],[Customer ID]],MedExam_Table[[#Headers],[#Data],[HBA1C]],"Not Found",0)</f>
        <v>8.86</v>
      </c>
      <c r="E1657" t="str" cm="1">
        <f t="array" ref="E1657">_xlfn.XLOOKUP($A1657,MedExam_Table[[#Headers],[#Data],[Customer ID]],MedExam_Table[[#Headers],[#Data],[Heart Issues Updated]],"Not Found",0)</f>
        <v>No</v>
      </c>
      <c r="F1657" t="str" cm="1">
        <f t="array" ref="F1657">_xlfn.XLOOKUP($A1657,MedExam_Table[[#Headers],[#Data],[Customer ID]],MedExam_Table[[#Headers],[#Data],[Any Transplants Update]],"Not Found",0)</f>
        <v>No</v>
      </c>
      <c r="G1657" t="str" cm="1">
        <f t="array" ref="G1657">_xlfn.XLOOKUP($A1657,MedExam_Table[[#Headers],[#Data],[Customer ID]],MedExam_Table[[#Headers],[#Data],[Cancer history]],"Not Found",0)</f>
        <v>No</v>
      </c>
      <c r="H1657" cm="1">
        <f t="array" ref="H1657">_xlfn.XLOOKUP($A1657,MedExam_Table[[#Headers],[#Data],[Customer ID]],MedExam_Table[[#Headers],[#Data],[NumberOfMajorSurgeries_updated]],"Not Found",0)</f>
        <v>0</v>
      </c>
      <c r="I1657" t="str" cm="1">
        <f t="array" ref="I1657">_xlfn.XLOOKUP($A1657,MedExam_Table[[#Headers],[#Data],[Customer ID]],MedExam_Table[[#Headers],[#Data],[Smoker Updated]],"Not Found",0)</f>
        <v>Yes</v>
      </c>
      <c r="J1657" t="str" cm="1">
        <f t="array" ref="J1657">_xlfn.XLOOKUP($A1657,MedExam_Table[[#Headers],[#Data],[Customer ID]],MedExam_Table[[#Headers],[#Data],[Weight Status]],"Not Found",0)</f>
        <v>Obesity</v>
      </c>
      <c r="K1657" t="str" cm="1">
        <f t="array" ref="K1657">_xlfn.XLOOKUP($A1657,MedExam_Table[[#Headers],[#Data],[Customer ID]],MedExam_Table[[#Headers],[#Data],[Diabetes Status]],"Not Found",0)</f>
        <v>Diabetes</v>
      </c>
      <c r="L1657" cm="1">
        <f t="array" ref="L1657">_xlfn.XLOOKUP($A1657,Hospitalisation_table[[#All],[Customer ID]],Hospitalisation_table[[#All],[Customer Age]],"Not Found",0)</f>
        <v>20</v>
      </c>
      <c r="M1657" t="str" cm="1">
        <f t="array" ref="M1657">_xlfn.XLOOKUP($A1657,Hospitalisation_table[[#All],[Customer ID]],Hospitalisation_table[[#All],[Date of Birth]],"Not Found",0)</f>
        <v>17-Jun-2002</v>
      </c>
      <c r="N1657" s="22" cm="1">
        <f t="array" ref="N1657">_xlfn.XLOOKUP($A1657,Hospitalisation_table[[#All],[Customer ID]],Hospitalisation_table[[#All],[charges]],"Not Found",0)</f>
        <v>26927.69</v>
      </c>
      <c r="O1657" t="str" cm="1">
        <f t="array" ref="O1657">_xlfn.XLOOKUP($A1657,Hospitalisation_table[[#All],[Customer ID]],Hospitalisation_table[[#All],[Hospital tier_Updated]],"Not Found",0)</f>
        <v>tier - 2</v>
      </c>
      <c r="P1657" t="str" cm="1">
        <f t="array" ref="P1657">_xlfn.XLOOKUP($A1657,Hospitalisation_table[[#All],[Customer ID]],Hospitalisation_table[[#All],[City tier_updated]],"Not Found",0)</f>
        <v>tier - 2</v>
      </c>
      <c r="Q1657" t="str" cm="1">
        <f t="array" ref="Q1657">_xlfn.XLOOKUP($A1657,Hospitalisation_table[[#All],[Customer ID]],Hospitalisation_table[[#All],[State ID Updated]],"Not Found",0)</f>
        <v>R1011</v>
      </c>
    </row>
    <row r="1658" spans="1:17" x14ac:dyDescent="0.3">
      <c r="A1658" s="13" t="s">
        <v>1984</v>
      </c>
      <c r="B1658" t="str" cm="1">
        <f t="array" ref="B1658">_xlfn.XLOOKUP($A1658,CustomersName[[#All],[Customer ID]],CustomersName[[#All],[First Name]],"Not Found",0)</f>
        <v>Michael J.</v>
      </c>
      <c r="C1658" cm="1">
        <f t="array" ref="C1658">_xlfn.XLOOKUP($A1658,MedExam_Table[[#Headers],[#Data],[Customer ID]],MedExam_Table[[#Headers],[#Data],[BMI]],"Not Found",0)</f>
        <v>23.76</v>
      </c>
      <c r="D1658" cm="1">
        <f t="array" ref="D1658">_xlfn.XLOOKUP($A1658,MedExam_Table[[#Headers],[#Data],[Customer ID]],MedExam_Table[[#Headers],[#Data],[HBA1C]],"Not Found",0)</f>
        <v>10.96</v>
      </c>
      <c r="E1658" t="str" cm="1">
        <f t="array" ref="E1658">_xlfn.XLOOKUP($A1658,MedExam_Table[[#Headers],[#Data],[Customer ID]],MedExam_Table[[#Headers],[#Data],[Heart Issues Updated]],"Not Found",0)</f>
        <v>No</v>
      </c>
      <c r="F1658" t="str" cm="1">
        <f t="array" ref="F1658">_xlfn.XLOOKUP($A1658,MedExam_Table[[#Headers],[#Data],[Customer ID]],MedExam_Table[[#Headers],[#Data],[Any Transplants Update]],"Not Found",0)</f>
        <v>No</v>
      </c>
      <c r="G1658" t="str" cm="1">
        <f t="array" ref="G1658">_xlfn.XLOOKUP($A1658,MedExam_Table[[#Headers],[#Data],[Customer ID]],MedExam_Table[[#Headers],[#Data],[Cancer history]],"Not Found",0)</f>
        <v>No</v>
      </c>
      <c r="H1658" cm="1">
        <f t="array" ref="H1658">_xlfn.XLOOKUP($A1658,MedExam_Table[[#Headers],[#Data],[Customer ID]],MedExam_Table[[#Headers],[#Data],[NumberOfMajorSurgeries_updated]],"Not Found",0)</f>
        <v>3</v>
      </c>
      <c r="I1658" t="str" cm="1">
        <f t="array" ref="I1658">_xlfn.XLOOKUP($A1658,MedExam_Table[[#Headers],[#Data],[Customer ID]],MedExam_Table[[#Headers],[#Data],[Smoker Updated]],"Not Found",0)</f>
        <v>Yes</v>
      </c>
      <c r="J1658" t="str" cm="1">
        <f t="array" ref="J1658">_xlfn.XLOOKUP($A1658,MedExam_Table[[#Headers],[#Data],[Customer ID]],MedExam_Table[[#Headers],[#Data],[Weight Status]],"Not Found",0)</f>
        <v>NormalWeight</v>
      </c>
      <c r="K1658" t="str" cm="1">
        <f t="array" ref="K1658">_xlfn.XLOOKUP($A1658,MedExam_Table[[#Headers],[#Data],[Customer ID]],MedExam_Table[[#Headers],[#Data],[Diabetes Status]],"Not Found",0)</f>
        <v>Diabetes</v>
      </c>
      <c r="L1658" cm="1">
        <f t="array" ref="L1658">_xlfn.XLOOKUP($A1658,Hospitalisation_table[[#All],[Customer ID]],Hospitalisation_table[[#All],[Customer Age]],"Not Found",0)</f>
        <v>64</v>
      </c>
      <c r="M1658" t="str" cm="1">
        <f t="array" ref="M1658">_xlfn.XLOOKUP($A1658,Hospitalisation_table[[#All],[Customer ID]],Hospitalisation_table[[#All],[Date of Birth]],"Not Found",0)</f>
        <v>25-Dec-1958</v>
      </c>
      <c r="N1658" s="22" cm="1">
        <f t="array" ref="N1658">_xlfn.XLOOKUP($A1658,Hospitalisation_table[[#All],[Customer ID]],Hospitalisation_table[[#All],[charges]],"Not Found",0)</f>
        <v>26926.51</v>
      </c>
      <c r="O1658" t="str" cm="1">
        <f t="array" ref="O1658">_xlfn.XLOOKUP($A1658,Hospitalisation_table[[#All],[Customer ID]],Hospitalisation_table[[#All],[Hospital tier_Updated]],"Not Found",0)</f>
        <v>tier - 2</v>
      </c>
      <c r="P1658" t="str" cm="1">
        <f t="array" ref="P1658">_xlfn.XLOOKUP($A1658,Hospitalisation_table[[#All],[Customer ID]],Hospitalisation_table[[#All],[City tier_updated]],"Not Found",0)</f>
        <v>tier - 1</v>
      </c>
      <c r="Q1658" t="str" cm="1">
        <f t="array" ref="Q1658">_xlfn.XLOOKUP($A1658,Hospitalisation_table[[#All],[Customer ID]],Hospitalisation_table[[#All],[State ID Updated]],"Not Found",0)</f>
        <v>R1013</v>
      </c>
    </row>
    <row r="1659" spans="1:17" x14ac:dyDescent="0.3">
      <c r="A1659" s="14" t="s">
        <v>1983</v>
      </c>
      <c r="B1659" t="str" cm="1">
        <f t="array" ref="B1659">_xlfn.XLOOKUP($A1659,CustomersName[[#All],[Customer ID]],CustomersName[[#All],[First Name]],"Not Found",0)</f>
        <v>Nikki</v>
      </c>
      <c r="C1659" cm="1">
        <f t="array" ref="C1659">_xlfn.XLOOKUP($A1659,MedExam_Table[[#Headers],[#Data],[Customer ID]],MedExam_Table[[#Headers],[#Data],[BMI]],"Not Found",0)</f>
        <v>19.38</v>
      </c>
      <c r="D1659" cm="1">
        <f t="array" ref="D1659">_xlfn.XLOOKUP($A1659,MedExam_Table[[#Headers],[#Data],[Customer ID]],MedExam_Table[[#Headers],[#Data],[HBA1C]],"Not Found",0)</f>
        <v>6.28</v>
      </c>
      <c r="E1659" t="str" cm="1">
        <f t="array" ref="E1659">_xlfn.XLOOKUP($A1659,MedExam_Table[[#Headers],[#Data],[Customer ID]],MedExam_Table[[#Headers],[#Data],[Heart Issues Updated]],"Not Found",0)</f>
        <v>No</v>
      </c>
      <c r="F1659" t="str" cm="1">
        <f t="array" ref="F1659">_xlfn.XLOOKUP($A1659,MedExam_Table[[#Headers],[#Data],[Customer ID]],MedExam_Table[[#Headers],[#Data],[Any Transplants Update]],"Not Found",0)</f>
        <v>No</v>
      </c>
      <c r="G1659" t="str" cm="1">
        <f t="array" ref="G1659">_xlfn.XLOOKUP($A1659,MedExam_Table[[#Headers],[#Data],[Customer ID]],MedExam_Table[[#Headers],[#Data],[Cancer history]],"Not Found",0)</f>
        <v>No</v>
      </c>
      <c r="H1659" cm="1">
        <f t="array" ref="H1659">_xlfn.XLOOKUP($A1659,MedExam_Table[[#Headers],[#Data],[Customer ID]],MedExam_Table[[#Headers],[#Data],[NumberOfMajorSurgeries_updated]],"Not Found",0)</f>
        <v>0</v>
      </c>
      <c r="I1659" t="str" cm="1">
        <f t="array" ref="I1659">_xlfn.XLOOKUP($A1659,MedExam_Table[[#Headers],[#Data],[Customer ID]],MedExam_Table[[#Headers],[#Data],[Smoker Updated]],"Not Found",0)</f>
        <v>Yes</v>
      </c>
      <c r="J1659" t="str" cm="1">
        <f t="array" ref="J1659">_xlfn.XLOOKUP($A1659,MedExam_Table[[#Headers],[#Data],[Customer ID]],MedExam_Table[[#Headers],[#Data],[Weight Status]],"Not Found",0)</f>
        <v>NormalWeight</v>
      </c>
      <c r="K1659" t="str" cm="1">
        <f t="array" ref="K1659">_xlfn.XLOOKUP($A1659,MedExam_Table[[#Headers],[#Data],[Customer ID]],MedExam_Table[[#Headers],[#Data],[Diabetes Status]],"Not Found",0)</f>
        <v>Prediabetes</v>
      </c>
      <c r="L1659" cm="1">
        <f t="array" ref="L1659">_xlfn.XLOOKUP($A1659,Hospitalisation_table[[#All],[Customer ID]],Hospitalisation_table[[#All],[Customer Age]],"Not Found",0)</f>
        <v>31</v>
      </c>
      <c r="M1659" t="str" cm="1">
        <f t="array" ref="M1659">_xlfn.XLOOKUP($A1659,Hospitalisation_table[[#All],[Customer ID]],Hospitalisation_table[[#All],[Date of Birth]],"Not Found",0)</f>
        <v>22-Aug-1991</v>
      </c>
      <c r="N1659" s="22" cm="1">
        <f t="array" ref="N1659">_xlfn.XLOOKUP($A1659,Hospitalisation_table[[#All],[Customer ID]],Hospitalisation_table[[#All],[charges]],"Not Found",0)</f>
        <v>26912.560000000001</v>
      </c>
      <c r="O1659" t="str" cm="1">
        <f t="array" ref="O1659">_xlfn.XLOOKUP($A1659,Hospitalisation_table[[#All],[Customer ID]],Hospitalisation_table[[#All],[Hospital tier_Updated]],"Not Found",0)</f>
        <v>tier - 2</v>
      </c>
      <c r="P1659" t="str" cm="1">
        <f t="array" ref="P1659">_xlfn.XLOOKUP($A1659,Hospitalisation_table[[#All],[Customer ID]],Hospitalisation_table[[#All],[City tier_updated]],"Not Found",0)</f>
        <v>tier - 2</v>
      </c>
      <c r="Q1659" t="str" cm="1">
        <f t="array" ref="Q1659">_xlfn.XLOOKUP($A1659,Hospitalisation_table[[#All],[Customer ID]],Hospitalisation_table[[#All],[State ID Updated]],"Not Found",0)</f>
        <v>R1011</v>
      </c>
    </row>
    <row r="1660" spans="1:17" x14ac:dyDescent="0.3">
      <c r="A1660" s="13" t="s">
        <v>2334</v>
      </c>
      <c r="B1660" t="str" cm="1">
        <f t="array" ref="B1660">_xlfn.XLOOKUP($A1660,CustomersName[[#All],[Customer ID]],CustomersName[[#All],[First Name]],"Not Found",0)</f>
        <v>Samantha</v>
      </c>
      <c r="C1660" cm="1">
        <f t="array" ref="C1660">_xlfn.XLOOKUP($A1660,MedExam_Table[[#Headers],[#Data],[Customer ID]],MedExam_Table[[#Headers],[#Data],[BMI]],"Not Found",0)</f>
        <v>34.96</v>
      </c>
      <c r="D1660" cm="1">
        <f t="array" ref="D1660">_xlfn.XLOOKUP($A1660,MedExam_Table[[#Headers],[#Data],[Customer ID]],MedExam_Table[[#Headers],[#Data],[HBA1C]],"Not Found",0)</f>
        <v>6.52</v>
      </c>
      <c r="E1660" t="str" cm="1">
        <f t="array" ref="E1660">_xlfn.XLOOKUP($A1660,MedExam_Table[[#Headers],[#Data],[Customer ID]],MedExam_Table[[#Headers],[#Data],[Heart Issues Updated]],"Not Found",0)</f>
        <v>No</v>
      </c>
      <c r="F1660" t="str" cm="1">
        <f t="array" ref="F1660">_xlfn.XLOOKUP($A1660,MedExam_Table[[#Headers],[#Data],[Customer ID]],MedExam_Table[[#Headers],[#Data],[Any Transplants Update]],"Not Found",0)</f>
        <v>No</v>
      </c>
      <c r="G1660" t="str" cm="1">
        <f t="array" ref="G1660">_xlfn.XLOOKUP($A1660,MedExam_Table[[#Headers],[#Data],[Customer ID]],MedExam_Table[[#Headers],[#Data],[Cancer history]],"Not Found",0)</f>
        <v>No</v>
      </c>
      <c r="H1660" cm="1">
        <f t="array" ref="H1660">_xlfn.XLOOKUP($A1660,MedExam_Table[[#Headers],[#Data],[Customer ID]],MedExam_Table[[#Headers],[#Data],[NumberOfMajorSurgeries_updated]],"Not Found",0)</f>
        <v>0</v>
      </c>
      <c r="I1660" t="str" cm="1">
        <f t="array" ref="I1660">_xlfn.XLOOKUP($A1660,MedExam_Table[[#Headers],[#Data],[Customer ID]],MedExam_Table[[#Headers],[#Data],[Smoker Updated]],"Not Found",0)</f>
        <v>Yes</v>
      </c>
      <c r="J1660" t="str" cm="1">
        <f t="array" ref="J1660">_xlfn.XLOOKUP($A1660,MedExam_Table[[#Headers],[#Data],[Customer ID]],MedExam_Table[[#Headers],[#Data],[Weight Status]],"Not Found",0)</f>
        <v>Obesity</v>
      </c>
      <c r="K1660" t="str" cm="1">
        <f t="array" ref="K1660">_xlfn.XLOOKUP($A1660,MedExam_Table[[#Headers],[#Data],[Customer ID]],MedExam_Table[[#Headers],[#Data],[Diabetes Status]],"Not Found",0)</f>
        <v>Diabetes</v>
      </c>
      <c r="L1660" cm="1">
        <f t="array" ref="L1660">_xlfn.XLOOKUP($A1660,Hospitalisation_table[[#All],[Customer ID]],Hospitalisation_table[[#All],[Customer Age]],"Not Found",0)</f>
        <v>51</v>
      </c>
      <c r="M1660" t="str" cm="1">
        <f t="array" ref="M1660">_xlfn.XLOOKUP($A1660,Hospitalisation_table[[#All],[Customer ID]],Hospitalisation_table[[#All],[Date of Birth]],"Not Found",0)</f>
        <v>13-Aug-1971</v>
      </c>
      <c r="N1660" s="22" cm="1">
        <f t="array" ref="N1660">_xlfn.XLOOKUP($A1660,Hospitalisation_table[[#All],[Customer ID]],Hospitalisation_table[[#All],[charges]],"Not Found",0)</f>
        <v>44641.2</v>
      </c>
      <c r="O1660" t="str" cm="1">
        <f t="array" ref="O1660">_xlfn.XLOOKUP($A1660,Hospitalisation_table[[#All],[Customer ID]],Hospitalisation_table[[#All],[Hospital tier_Updated]],"Not Found",0)</f>
        <v>tier - 2</v>
      </c>
      <c r="P1660" t="str" cm="1">
        <f t="array" ref="P1660">_xlfn.XLOOKUP($A1660,Hospitalisation_table[[#All],[Customer ID]],Hospitalisation_table[[#All],[City tier_updated]],"Not Found",0)</f>
        <v>tier - 3</v>
      </c>
      <c r="Q1660" t="str" cm="1">
        <f t="array" ref="Q1660">_xlfn.XLOOKUP($A1660,Hospitalisation_table[[#All],[Customer ID]],Hospitalisation_table[[#All],[State ID Updated]],"Not Found",0)</f>
        <v>R1024</v>
      </c>
    </row>
    <row r="1661" spans="1:17" x14ac:dyDescent="0.3">
      <c r="A1661" s="14" t="s">
        <v>1982</v>
      </c>
      <c r="B1661" t="str" cm="1">
        <f t="array" ref="B1661">_xlfn.XLOOKUP($A1661,CustomersName[[#All],[Customer ID]],CustomersName[[#All],[First Name]],"Not Found",0)</f>
        <v>Summeh B.</v>
      </c>
      <c r="C1661" cm="1">
        <f t="array" ref="C1661">_xlfn.XLOOKUP($A1661,MedExam_Table[[#Headers],[#Data],[Customer ID]],MedExam_Table[[#Headers],[#Data],[BMI]],"Not Found",0)</f>
        <v>16.21</v>
      </c>
      <c r="D1661" cm="1">
        <f t="array" ref="D1661">_xlfn.XLOOKUP($A1661,MedExam_Table[[#Headers],[#Data],[Customer ID]],MedExam_Table[[#Headers],[#Data],[HBA1C]],"Not Found",0)</f>
        <v>6.29</v>
      </c>
      <c r="E1661" t="str" cm="1">
        <f t="array" ref="E1661">_xlfn.XLOOKUP($A1661,MedExam_Table[[#Headers],[#Data],[Customer ID]],MedExam_Table[[#Headers],[#Data],[Heart Issues Updated]],"Not Found",0)</f>
        <v>Yes</v>
      </c>
      <c r="F1661" t="str" cm="1">
        <f t="array" ref="F1661">_xlfn.XLOOKUP($A1661,MedExam_Table[[#Headers],[#Data],[Customer ID]],MedExam_Table[[#Headers],[#Data],[Any Transplants Update]],"Not Found",0)</f>
        <v>No</v>
      </c>
      <c r="G1661" t="str" cm="1">
        <f t="array" ref="G1661">_xlfn.XLOOKUP($A1661,MedExam_Table[[#Headers],[#Data],[Customer ID]],MedExam_Table[[#Headers],[#Data],[Cancer history]],"Not Found",0)</f>
        <v>No</v>
      </c>
      <c r="H1661" cm="1">
        <f t="array" ref="H1661">_xlfn.XLOOKUP($A1661,MedExam_Table[[#Headers],[#Data],[Customer ID]],MedExam_Table[[#Headers],[#Data],[NumberOfMajorSurgeries_updated]],"Not Found",0)</f>
        <v>1</v>
      </c>
      <c r="I1661" t="str" cm="1">
        <f t="array" ref="I1661">_xlfn.XLOOKUP($A1661,MedExam_Table[[#Headers],[#Data],[Customer ID]],MedExam_Table[[#Headers],[#Data],[Smoker Updated]],"Not Found",0)</f>
        <v>Yes</v>
      </c>
      <c r="J1661" t="str" cm="1">
        <f t="array" ref="J1661">_xlfn.XLOOKUP($A1661,MedExam_Table[[#Headers],[#Data],[Customer ID]],MedExam_Table[[#Headers],[#Data],[Weight Status]],"Not Found",0)</f>
        <v>Underweight</v>
      </c>
      <c r="K1661" t="str" cm="1">
        <f t="array" ref="K1661">_xlfn.XLOOKUP($A1661,MedExam_Table[[#Headers],[#Data],[Customer ID]],MedExam_Table[[#Headers],[#Data],[Diabetes Status]],"Not Found",0)</f>
        <v>Prediabetes</v>
      </c>
      <c r="L1661" cm="1">
        <f t="array" ref="L1661">_xlfn.XLOOKUP($A1661,Hospitalisation_table[[#All],[Customer ID]],Hospitalisation_table[[#All],[Customer Age]],"Not Found",0)</f>
        <v>34</v>
      </c>
      <c r="M1661" t="str" cm="1">
        <f t="array" ref="M1661">_xlfn.XLOOKUP($A1661,Hospitalisation_table[[#All],[Customer ID]],Hospitalisation_table[[#All],[Date of Birth]],"Not Found",0)</f>
        <v>22-Jul-1988</v>
      </c>
      <c r="N1661" s="22" cm="1">
        <f t="array" ref="N1661">_xlfn.XLOOKUP($A1661,Hospitalisation_table[[#All],[Customer ID]],Hospitalisation_table[[#All],[charges]],"Not Found",0)</f>
        <v>26607.89</v>
      </c>
      <c r="O1661" t="str" cm="1">
        <f t="array" ref="O1661">_xlfn.XLOOKUP($A1661,Hospitalisation_table[[#All],[Customer ID]],Hospitalisation_table[[#All],[Hospital tier_Updated]],"Not Found",0)</f>
        <v>tier - 2</v>
      </c>
      <c r="P1661" t="str" cm="1">
        <f t="array" ref="P1661">_xlfn.XLOOKUP($A1661,Hospitalisation_table[[#All],[Customer ID]],Hospitalisation_table[[#All],[City tier_updated]],"Not Found",0)</f>
        <v>tier - 1</v>
      </c>
      <c r="Q1661" t="str" cm="1">
        <f t="array" ref="Q1661">_xlfn.XLOOKUP($A1661,Hospitalisation_table[[#All],[Customer ID]],Hospitalisation_table[[#All],[State ID Updated]],"Not Found",0)</f>
        <v>R1011</v>
      </c>
    </row>
    <row r="1662" spans="1:17" x14ac:dyDescent="0.3">
      <c r="A1662" s="13" t="s">
        <v>1981</v>
      </c>
      <c r="B1662" t="str" cm="1">
        <f t="array" ref="B1662">_xlfn.XLOOKUP($A1662,CustomersName[[#All],[Customer ID]],CustomersName[[#All],[First Name]],"Not Found",0)</f>
        <v>Edward</v>
      </c>
      <c r="C1662" cm="1">
        <f t="array" ref="C1662">_xlfn.XLOOKUP($A1662,MedExam_Table[[#Headers],[#Data],[Customer ID]],MedExam_Table[[#Headers],[#Data],[BMI]],"Not Found",0)</f>
        <v>32.54</v>
      </c>
      <c r="D1662" cm="1">
        <f t="array" ref="D1662">_xlfn.XLOOKUP($A1662,MedExam_Table[[#Headers],[#Data],[Customer ID]],MedExam_Table[[#Headers],[#Data],[HBA1C]],"Not Found",0)</f>
        <v>4.0199999999999996</v>
      </c>
      <c r="E1662" t="str" cm="1">
        <f t="array" ref="E1662">_xlfn.XLOOKUP($A1662,MedExam_Table[[#Headers],[#Data],[Customer ID]],MedExam_Table[[#Headers],[#Data],[Heart Issues Updated]],"Not Found",0)</f>
        <v>No</v>
      </c>
      <c r="F1662" t="str" cm="1">
        <f t="array" ref="F1662">_xlfn.XLOOKUP($A1662,MedExam_Table[[#Headers],[#Data],[Customer ID]],MedExam_Table[[#Headers],[#Data],[Any Transplants Update]],"Not Found",0)</f>
        <v>Yes</v>
      </c>
      <c r="G1662" t="str" cm="1">
        <f t="array" ref="G1662">_xlfn.XLOOKUP($A1662,MedExam_Table[[#Headers],[#Data],[Customer ID]],MedExam_Table[[#Headers],[#Data],[Cancer history]],"Not Found",0)</f>
        <v>No</v>
      </c>
      <c r="H1662" cm="1">
        <f t="array" ref="H1662">_xlfn.XLOOKUP($A1662,MedExam_Table[[#Headers],[#Data],[Customer ID]],MedExam_Table[[#Headers],[#Data],[NumberOfMajorSurgeries_updated]],"Not Found",0)</f>
        <v>1</v>
      </c>
      <c r="I1662" t="str" cm="1">
        <f t="array" ref="I1662">_xlfn.XLOOKUP($A1662,MedExam_Table[[#Headers],[#Data],[Customer ID]],MedExam_Table[[#Headers],[#Data],[Smoker Updated]],"Not Found",0)</f>
        <v>Yes</v>
      </c>
      <c r="J1662" t="str" cm="1">
        <f t="array" ref="J1662">_xlfn.XLOOKUP($A1662,MedExam_Table[[#Headers],[#Data],[Customer ID]],MedExam_Table[[#Headers],[#Data],[Weight Status]],"Not Found",0)</f>
        <v>Obesity</v>
      </c>
      <c r="K1662" t="str" cm="1">
        <f t="array" ref="K1662">_xlfn.XLOOKUP($A1662,MedExam_Table[[#Headers],[#Data],[Customer ID]],MedExam_Table[[#Headers],[#Data],[Diabetes Status]],"Not Found",0)</f>
        <v>Normal</v>
      </c>
      <c r="L1662" cm="1">
        <f t="array" ref="L1662">_xlfn.XLOOKUP($A1662,Hospitalisation_table[[#All],[Customer ID]],Hospitalisation_table[[#All],[Customer Age]],"Not Found",0)</f>
        <v>18</v>
      </c>
      <c r="M1662" t="str" cm="1">
        <f t="array" ref="M1662">_xlfn.XLOOKUP($A1662,Hospitalisation_table[[#All],[Customer ID]],Hospitalisation_table[[#All],[Date of Birth]],"Not Found",0)</f>
        <v>5-Sep-2004</v>
      </c>
      <c r="N1662" s="22" cm="1">
        <f t="array" ref="N1662">_xlfn.XLOOKUP($A1662,Hospitalisation_table[[#All],[Customer ID]],Hospitalisation_table[[#All],[charges]],"Not Found",0)</f>
        <v>26479.4</v>
      </c>
      <c r="O1662" t="str" cm="1">
        <f t="array" ref="O1662">_xlfn.XLOOKUP($A1662,Hospitalisation_table[[#All],[Customer ID]],Hospitalisation_table[[#All],[Hospital tier_Updated]],"Not Found",0)</f>
        <v>tier - 2</v>
      </c>
      <c r="P1662" t="str" cm="1">
        <f t="array" ref="P1662">_xlfn.XLOOKUP($A1662,Hospitalisation_table[[#All],[Customer ID]],Hospitalisation_table[[#All],[City tier_updated]],"Not Found",0)</f>
        <v>tier - 2</v>
      </c>
      <c r="Q1662" t="str" cm="1">
        <f t="array" ref="Q1662">_xlfn.XLOOKUP($A1662,Hospitalisation_table[[#All],[Customer ID]],Hospitalisation_table[[#All],[State ID Updated]],"Not Found",0)</f>
        <v>R1011</v>
      </c>
    </row>
    <row r="1663" spans="1:17" x14ac:dyDescent="0.3">
      <c r="A1663" s="14" t="s">
        <v>1980</v>
      </c>
      <c r="B1663" t="str" cm="1">
        <f t="array" ref="B1663">_xlfn.XLOOKUP($A1663,CustomersName[[#All],[Customer ID]],CustomersName[[#All],[First Name]],"Not Found",0)</f>
        <v>Ryan</v>
      </c>
      <c r="C1663" cm="1">
        <f t="array" ref="C1663">_xlfn.XLOOKUP($A1663,MedExam_Table[[#Headers],[#Data],[Customer ID]],MedExam_Table[[#Headers],[#Data],[BMI]],"Not Found",0)</f>
        <v>36.765000000000001</v>
      </c>
      <c r="D1663" cm="1">
        <f t="array" ref="D1663">_xlfn.XLOOKUP($A1663,MedExam_Table[[#Headers],[#Data],[Customer ID]],MedExam_Table[[#Headers],[#Data],[HBA1C]],"Not Found",0)</f>
        <v>11.95</v>
      </c>
      <c r="E1663" t="str" cm="1">
        <f t="array" ref="E1663">_xlfn.XLOOKUP($A1663,MedExam_Table[[#Headers],[#Data],[Customer ID]],MedExam_Table[[#Headers],[#Data],[Heart Issues Updated]],"Not Found",0)</f>
        <v>Yes</v>
      </c>
      <c r="F1663" t="str" cm="1">
        <f t="array" ref="F1663">_xlfn.XLOOKUP($A1663,MedExam_Table[[#Headers],[#Data],[Customer ID]],MedExam_Table[[#Headers],[#Data],[Any Transplants Update]],"Not Found",0)</f>
        <v>No</v>
      </c>
      <c r="G1663" t="str" cm="1">
        <f t="array" ref="G1663">_xlfn.XLOOKUP($A1663,MedExam_Table[[#Headers],[#Data],[Customer ID]],MedExam_Table[[#Headers],[#Data],[Cancer history]],"Not Found",0)</f>
        <v>No</v>
      </c>
      <c r="H1663" cm="1">
        <f t="array" ref="H1663">_xlfn.XLOOKUP($A1663,MedExam_Table[[#Headers],[#Data],[Customer ID]],MedExam_Table[[#Headers],[#Data],[NumberOfMajorSurgeries_updated]],"Not Found",0)</f>
        <v>2</v>
      </c>
      <c r="I1663" t="str" cm="1">
        <f t="array" ref="I1663">_xlfn.XLOOKUP($A1663,MedExam_Table[[#Headers],[#Data],[Customer ID]],MedExam_Table[[#Headers],[#Data],[Smoker Updated]],"Not Found",0)</f>
        <v>No</v>
      </c>
      <c r="J1663" t="str" cm="1">
        <f t="array" ref="J1663">_xlfn.XLOOKUP($A1663,MedExam_Table[[#Headers],[#Data],[Customer ID]],MedExam_Table[[#Headers],[#Data],[Weight Status]],"Not Found",0)</f>
        <v>Obesity</v>
      </c>
      <c r="K1663" t="str" cm="1">
        <f t="array" ref="K1663">_xlfn.XLOOKUP($A1663,MedExam_Table[[#Headers],[#Data],[Customer ID]],MedExam_Table[[#Headers],[#Data],[Diabetes Status]],"Not Found",0)</f>
        <v>Diabetes</v>
      </c>
      <c r="L1663" cm="1">
        <f t="array" ref="L1663">_xlfn.XLOOKUP($A1663,Hospitalisation_table[[#All],[Customer ID]],Hospitalisation_table[[#All],[Customer Age]],"Not Found",0)</f>
        <v>52</v>
      </c>
      <c r="M1663" t="str" cm="1">
        <f t="array" ref="M1663">_xlfn.XLOOKUP($A1663,Hospitalisation_table[[#All],[Customer ID]],Hospitalisation_table[[#All],[Date of Birth]],"Not Found",0)</f>
        <v>27-Aug-1970</v>
      </c>
      <c r="N1663" s="22" cm="1">
        <f t="array" ref="N1663">_xlfn.XLOOKUP($A1663,Hospitalisation_table[[#All],[Customer ID]],Hospitalisation_table[[#All],[charges]],"Not Found",0)</f>
        <v>26467.1</v>
      </c>
      <c r="O1663" t="str" cm="1">
        <f t="array" ref="O1663">_xlfn.XLOOKUP($A1663,Hospitalisation_table[[#All],[Customer ID]],Hospitalisation_table[[#All],[Hospital tier_Updated]],"Not Found",0)</f>
        <v>tier - 2</v>
      </c>
      <c r="P1663" t="str" cm="1">
        <f t="array" ref="P1663">_xlfn.XLOOKUP($A1663,Hospitalisation_table[[#All],[Customer ID]],Hospitalisation_table[[#All],[City tier_updated]],"Not Found",0)</f>
        <v>tier - 3</v>
      </c>
      <c r="Q1663" t="str" cm="1">
        <f t="array" ref="Q1663">_xlfn.XLOOKUP($A1663,Hospitalisation_table[[#All],[Customer ID]],Hospitalisation_table[[#All],[State ID Updated]],"Not Found",0)</f>
        <v>R1012</v>
      </c>
    </row>
    <row r="1664" spans="1:17" x14ac:dyDescent="0.3">
      <c r="A1664" s="13" t="s">
        <v>1979</v>
      </c>
      <c r="B1664" t="str" cm="1">
        <f t="array" ref="B1664">_xlfn.XLOOKUP($A1664,CustomersName[[#All],[Customer ID]],CustomersName[[#All],[First Name]],"Not Found",0)</f>
        <v>Kacee</v>
      </c>
      <c r="C1664" cm="1">
        <f t="array" ref="C1664">_xlfn.XLOOKUP($A1664,MedExam_Table[[#Headers],[#Data],[Customer ID]],MedExam_Table[[#Headers],[#Data],[BMI]],"Not Found",0)</f>
        <v>35.909999999999997</v>
      </c>
      <c r="D1664" cm="1">
        <f t="array" ref="D1664">_xlfn.XLOOKUP($A1664,MedExam_Table[[#Headers],[#Data],[Customer ID]],MedExam_Table[[#Headers],[#Data],[HBA1C]],"Not Found",0)</f>
        <v>8.7100000000000009</v>
      </c>
      <c r="E1664" t="str" cm="1">
        <f t="array" ref="E1664">_xlfn.XLOOKUP($A1664,MedExam_Table[[#Headers],[#Data],[Customer ID]],MedExam_Table[[#Headers],[#Data],[Heart Issues Updated]],"Not Found",0)</f>
        <v>No</v>
      </c>
      <c r="F1664" t="str" cm="1">
        <f t="array" ref="F1664">_xlfn.XLOOKUP($A1664,MedExam_Table[[#Headers],[#Data],[Customer ID]],MedExam_Table[[#Headers],[#Data],[Any Transplants Update]],"Not Found",0)</f>
        <v>No</v>
      </c>
      <c r="G1664" t="str" cm="1">
        <f t="array" ref="G1664">_xlfn.XLOOKUP($A1664,MedExam_Table[[#Headers],[#Data],[Customer ID]],MedExam_Table[[#Headers],[#Data],[Cancer history]],"Not Found",0)</f>
        <v>No</v>
      </c>
      <c r="H1664" cm="1">
        <f t="array" ref="H1664">_xlfn.XLOOKUP($A1664,MedExam_Table[[#Headers],[#Data],[Customer ID]],MedExam_Table[[#Headers],[#Data],[NumberOfMajorSurgeries_updated]],"Not Found",0)</f>
        <v>0</v>
      </c>
      <c r="I1664" t="str" cm="1">
        <f t="array" ref="I1664">_xlfn.XLOOKUP($A1664,MedExam_Table[[#Headers],[#Data],[Customer ID]],MedExam_Table[[#Headers],[#Data],[Smoker Updated]],"Not Found",0)</f>
        <v>No</v>
      </c>
      <c r="J1664" t="str" cm="1">
        <f t="array" ref="J1664">_xlfn.XLOOKUP($A1664,MedExam_Table[[#Headers],[#Data],[Customer ID]],MedExam_Table[[#Headers],[#Data],[Weight Status]],"Not Found",0)</f>
        <v>Obesity</v>
      </c>
      <c r="K1664" t="str" cm="1">
        <f t="array" ref="K1664">_xlfn.XLOOKUP($A1664,MedExam_Table[[#Headers],[#Data],[Customer ID]],MedExam_Table[[#Headers],[#Data],[Diabetes Status]],"Not Found",0)</f>
        <v>Diabetes</v>
      </c>
      <c r="L1664" cm="1">
        <f t="array" ref="L1664">_xlfn.XLOOKUP($A1664,Hospitalisation_table[[#All],[Customer ID]],Hospitalisation_table[[#All],[Customer Age]],"Not Found",0)</f>
        <v>48</v>
      </c>
      <c r="M1664" t="str" cm="1">
        <f t="array" ref="M1664">_xlfn.XLOOKUP($A1664,Hospitalisation_table[[#All],[Customer ID]],Hospitalisation_table[[#All],[Date of Birth]],"Not Found",0)</f>
        <v>21-Sep-1974</v>
      </c>
      <c r="N1664" s="22" cm="1">
        <f t="array" ref="N1664">_xlfn.XLOOKUP($A1664,Hospitalisation_table[[#All],[Customer ID]],Hospitalisation_table[[#All],[charges]],"Not Found",0)</f>
        <v>26392.26</v>
      </c>
      <c r="O1664" t="str" cm="1">
        <f t="array" ref="O1664">_xlfn.XLOOKUP($A1664,Hospitalisation_table[[#All],[Customer ID]],Hospitalisation_table[[#All],[Hospital tier_Updated]],"Not Found",0)</f>
        <v>tier - 2</v>
      </c>
      <c r="P1664" t="str" cm="1">
        <f t="array" ref="P1664">_xlfn.XLOOKUP($A1664,Hospitalisation_table[[#All],[Customer ID]],Hospitalisation_table[[#All],[City tier_updated]],"Not Found",0)</f>
        <v>tier - 2</v>
      </c>
      <c r="Q1664" t="str" cm="1">
        <f t="array" ref="Q1664">_xlfn.XLOOKUP($A1664,Hospitalisation_table[[#All],[Customer ID]],Hospitalisation_table[[#All],[State ID Updated]],"Not Found",0)</f>
        <v>R1024</v>
      </c>
    </row>
    <row r="1665" spans="1:17" x14ac:dyDescent="0.3">
      <c r="A1665" s="14" t="s">
        <v>1978</v>
      </c>
      <c r="B1665" t="str" cm="1">
        <f t="array" ref="B1665">_xlfn.XLOOKUP($A1665,CustomersName[[#All],[Customer ID]],CustomersName[[#All],[First Name]],"Not Found",0)</f>
        <v>Dave</v>
      </c>
      <c r="C1665" cm="1">
        <f t="array" ref="C1665">_xlfn.XLOOKUP($A1665,MedExam_Table[[#Headers],[#Data],[Customer ID]],MedExam_Table[[#Headers],[#Data],[BMI]],"Not Found",0)</f>
        <v>32.06</v>
      </c>
      <c r="D1665" cm="1">
        <f t="array" ref="D1665">_xlfn.XLOOKUP($A1665,MedExam_Table[[#Headers],[#Data],[Customer ID]],MedExam_Table[[#Headers],[#Data],[HBA1C]],"Not Found",0)</f>
        <v>4.67</v>
      </c>
      <c r="E1665" t="str" cm="1">
        <f t="array" ref="E1665">_xlfn.XLOOKUP($A1665,MedExam_Table[[#Headers],[#Data],[Customer ID]],MedExam_Table[[#Headers],[#Data],[Heart Issues Updated]],"Not Found",0)</f>
        <v>No</v>
      </c>
      <c r="F1665" t="str" cm="1">
        <f t="array" ref="F1665">_xlfn.XLOOKUP($A1665,MedExam_Table[[#Headers],[#Data],[Customer ID]],MedExam_Table[[#Headers],[#Data],[Any Transplants Update]],"Not Found",0)</f>
        <v>Yes</v>
      </c>
      <c r="G1665" t="str" cm="1">
        <f t="array" ref="G1665">_xlfn.XLOOKUP($A1665,MedExam_Table[[#Headers],[#Data],[Customer ID]],MedExam_Table[[#Headers],[#Data],[Cancer history]],"Not Found",0)</f>
        <v>No</v>
      </c>
      <c r="H1665" cm="1">
        <f t="array" ref="H1665">_xlfn.XLOOKUP($A1665,MedExam_Table[[#Headers],[#Data],[Customer ID]],MedExam_Table[[#Headers],[#Data],[NumberOfMajorSurgeries_updated]],"Not Found",0)</f>
        <v>1</v>
      </c>
      <c r="I1665" t="str" cm="1">
        <f t="array" ref="I1665">_xlfn.XLOOKUP($A1665,MedExam_Table[[#Headers],[#Data],[Customer ID]],MedExam_Table[[#Headers],[#Data],[Smoker Updated]],"Not Found",0)</f>
        <v>Yes</v>
      </c>
      <c r="J1665" t="str" cm="1">
        <f t="array" ref="J1665">_xlfn.XLOOKUP($A1665,MedExam_Table[[#Headers],[#Data],[Customer ID]],MedExam_Table[[#Headers],[#Data],[Weight Status]],"Not Found",0)</f>
        <v>Obesity</v>
      </c>
      <c r="K1665" t="str" cm="1">
        <f t="array" ref="K1665">_xlfn.XLOOKUP($A1665,MedExam_Table[[#Headers],[#Data],[Customer ID]],MedExam_Table[[#Headers],[#Data],[Diabetes Status]],"Not Found",0)</f>
        <v>Normal</v>
      </c>
      <c r="L1665" cm="1">
        <f t="array" ref="L1665">_xlfn.XLOOKUP($A1665,Hospitalisation_table[[#All],[Customer ID]],Hospitalisation_table[[#All],[Customer Age]],"Not Found",0)</f>
        <v>18</v>
      </c>
      <c r="M1665" t="str" cm="1">
        <f t="array" ref="M1665">_xlfn.XLOOKUP($A1665,Hospitalisation_table[[#All],[Customer ID]],Hospitalisation_table[[#All],[Date of Birth]],"Not Found",0)</f>
        <v>5-Dec-2004</v>
      </c>
      <c r="N1665" s="22" cm="1">
        <f t="array" ref="N1665">_xlfn.XLOOKUP($A1665,Hospitalisation_table[[#All],[Customer ID]],Hospitalisation_table[[#All],[charges]],"Not Found",0)</f>
        <v>26316.59</v>
      </c>
      <c r="O1665" t="str" cm="1">
        <f t="array" ref="O1665">_xlfn.XLOOKUP($A1665,Hospitalisation_table[[#All],[Customer ID]],Hospitalisation_table[[#All],[Hospital tier_Updated]],"Not Found",0)</f>
        <v>tier - 2</v>
      </c>
      <c r="P1665" t="str" cm="1">
        <f t="array" ref="P1665">_xlfn.XLOOKUP($A1665,Hospitalisation_table[[#All],[Customer ID]],Hospitalisation_table[[#All],[City tier_updated]],"Not Found",0)</f>
        <v>tier - 3</v>
      </c>
      <c r="Q1665" t="str" cm="1">
        <f t="array" ref="Q1665">_xlfn.XLOOKUP($A1665,Hospitalisation_table[[#All],[Customer ID]],Hospitalisation_table[[#All],[State ID Updated]],"Not Found",0)</f>
        <v>R1011</v>
      </c>
    </row>
    <row r="1666" spans="1:17" x14ac:dyDescent="0.3">
      <c r="A1666" s="13" t="s">
        <v>1977</v>
      </c>
      <c r="B1666" t="str" cm="1">
        <f t="array" ref="B1666">_xlfn.XLOOKUP($A1666,CustomersName[[#All],[Customer ID]],CustomersName[[#All],[First Name]],"Not Found",0)</f>
        <v>Maryanna</v>
      </c>
      <c r="C1666" cm="1">
        <f t="array" ref="C1666">_xlfn.XLOOKUP($A1666,MedExam_Table[[#Headers],[#Data],[Customer ID]],MedExam_Table[[#Headers],[#Data],[BMI]],"Not Found",0)</f>
        <v>24.1</v>
      </c>
      <c r="D1666" cm="1">
        <f t="array" ref="D1666">_xlfn.XLOOKUP($A1666,MedExam_Table[[#Headers],[#Data],[Customer ID]],MedExam_Table[[#Headers],[#Data],[HBA1C]],"Not Found",0)</f>
        <v>11.14</v>
      </c>
      <c r="E1666" t="str" cm="1">
        <f t="array" ref="E1666">_xlfn.XLOOKUP($A1666,MedExam_Table[[#Headers],[#Data],[Customer ID]],MedExam_Table[[#Headers],[#Data],[Heart Issues Updated]],"Not Found",0)</f>
        <v>Yes</v>
      </c>
      <c r="F1666" t="str" cm="1">
        <f t="array" ref="F1666">_xlfn.XLOOKUP($A1666,MedExam_Table[[#Headers],[#Data],[Customer ID]],MedExam_Table[[#Headers],[#Data],[Any Transplants Update]],"Not Found",0)</f>
        <v>No</v>
      </c>
      <c r="G1666" t="str" cm="1">
        <f t="array" ref="G1666">_xlfn.XLOOKUP($A1666,MedExam_Table[[#Headers],[#Data],[Customer ID]],MedExam_Table[[#Headers],[#Data],[Cancer history]],"Not Found",0)</f>
        <v>No</v>
      </c>
      <c r="H1666" cm="1">
        <f t="array" ref="H1666">_xlfn.XLOOKUP($A1666,MedExam_Table[[#Headers],[#Data],[Customer ID]],MedExam_Table[[#Headers],[#Data],[NumberOfMajorSurgeries_updated]],"Not Found",0)</f>
        <v>1</v>
      </c>
      <c r="I1666" t="str" cm="1">
        <f t="array" ref="I1666">_xlfn.XLOOKUP($A1666,MedExam_Table[[#Headers],[#Data],[Customer ID]],MedExam_Table[[#Headers],[#Data],[Smoker Updated]],"Not Found",0)</f>
        <v>No</v>
      </c>
      <c r="J1666" t="str" cm="1">
        <f t="array" ref="J1666">_xlfn.XLOOKUP($A1666,MedExam_Table[[#Headers],[#Data],[Customer ID]],MedExam_Table[[#Headers],[#Data],[Weight Status]],"Not Found",0)</f>
        <v>NormalWeight</v>
      </c>
      <c r="K1666" t="str" cm="1">
        <f t="array" ref="K1666">_xlfn.XLOOKUP($A1666,MedExam_Table[[#Headers],[#Data],[Customer ID]],MedExam_Table[[#Headers],[#Data],[Diabetes Status]],"Not Found",0)</f>
        <v>Diabetes</v>
      </c>
      <c r="L1666" cm="1">
        <f t="array" ref="L1666">_xlfn.XLOOKUP($A1666,Hospitalisation_table[[#All],[Customer ID]],Hospitalisation_table[[#All],[Customer Age]],"Not Found",0)</f>
        <v>48</v>
      </c>
      <c r="M1666" t="str" cm="1">
        <f t="array" ref="M1666">_xlfn.XLOOKUP($A1666,Hospitalisation_table[[#All],[Customer ID]],Hospitalisation_table[[#All],[Date of Birth]],"Not Found",0)</f>
        <v>4-Jun-1975</v>
      </c>
      <c r="N1666" s="22" cm="1">
        <f t="array" ref="N1666">_xlfn.XLOOKUP($A1666,Hospitalisation_table[[#All],[Customer ID]],Hospitalisation_table[[#All],[charges]],"Not Found",0)</f>
        <v>26236.58</v>
      </c>
      <c r="O1666" t="str" cm="1">
        <f t="array" ref="O1666">_xlfn.XLOOKUP($A1666,Hospitalisation_table[[#All],[Customer ID]],Hospitalisation_table[[#All],[Hospital tier_Updated]],"Not Found",0)</f>
        <v>tier - 2</v>
      </c>
      <c r="P1666" t="str" cm="1">
        <f t="array" ref="P1666">_xlfn.XLOOKUP($A1666,Hospitalisation_table[[#All],[Customer ID]],Hospitalisation_table[[#All],[City tier_updated]],"Not Found",0)</f>
        <v>tier - 1</v>
      </c>
      <c r="Q1666" t="str" cm="1">
        <f t="array" ref="Q1666">_xlfn.XLOOKUP($A1666,Hospitalisation_table[[#All],[Customer ID]],Hospitalisation_table[[#All],[State ID Updated]],"Not Found",0)</f>
        <v>R1011</v>
      </c>
    </row>
    <row r="1667" spans="1:17" x14ac:dyDescent="0.3">
      <c r="A1667" s="14" t="s">
        <v>1976</v>
      </c>
      <c r="B1667" t="str" cm="1">
        <f t="array" ref="B1667">_xlfn.XLOOKUP($A1667,CustomersName[[#All],[Customer ID]],CustomersName[[#All],[First Name]],"Not Found",0)</f>
        <v>Jhssica H.</v>
      </c>
      <c r="C1667" cm="1">
        <f t="array" ref="C1667">_xlfn.XLOOKUP($A1667,MedExam_Table[[#Headers],[#Data],[Customer ID]],MedExam_Table[[#Headers],[#Data],[BMI]],"Not Found",0)</f>
        <v>27.1</v>
      </c>
      <c r="D1667" cm="1">
        <f t="array" ref="D1667">_xlfn.XLOOKUP($A1667,MedExam_Table[[#Headers],[#Data],[Customer ID]],MedExam_Table[[#Headers],[#Data],[HBA1C]],"Not Found",0)</f>
        <v>9.0500000000000007</v>
      </c>
      <c r="E1667" t="str" cm="1">
        <f t="array" ref="E1667">_xlfn.XLOOKUP($A1667,MedExam_Table[[#Headers],[#Data],[Customer ID]],MedExam_Table[[#Headers],[#Data],[Heart Issues Updated]],"Not Found",0)</f>
        <v>No</v>
      </c>
      <c r="F1667" t="str" cm="1">
        <f t="array" ref="F1667">_xlfn.XLOOKUP($A1667,MedExam_Table[[#Headers],[#Data],[Customer ID]],MedExam_Table[[#Headers],[#Data],[Any Transplants Update]],"Not Found",0)</f>
        <v>No</v>
      </c>
      <c r="G1667" t="str" cm="1">
        <f t="array" ref="G1667">_xlfn.XLOOKUP($A1667,MedExam_Table[[#Headers],[#Data],[Customer ID]],MedExam_Table[[#Headers],[#Data],[Cancer history]],"Not Found",0)</f>
        <v>No</v>
      </c>
      <c r="H1667" cm="1">
        <f t="array" ref="H1667">_xlfn.XLOOKUP($A1667,MedExam_Table[[#Headers],[#Data],[Customer ID]],MedExam_Table[[#Headers],[#Data],[NumberOfMajorSurgeries_updated]],"Not Found",0)</f>
        <v>2</v>
      </c>
      <c r="I1667" t="str" cm="1">
        <f t="array" ref="I1667">_xlfn.XLOOKUP($A1667,MedExam_Table[[#Headers],[#Data],[Customer ID]],MedExam_Table[[#Headers],[#Data],[Smoker Updated]],"Not Found",0)</f>
        <v>No</v>
      </c>
      <c r="J1667" t="str" cm="1">
        <f t="array" ref="J1667">_xlfn.XLOOKUP($A1667,MedExam_Table[[#Headers],[#Data],[Customer ID]],MedExam_Table[[#Headers],[#Data],[Weight Status]],"Not Found",0)</f>
        <v>OverWeight</v>
      </c>
      <c r="K1667" t="str" cm="1">
        <f t="array" ref="K1667">_xlfn.XLOOKUP($A1667,MedExam_Table[[#Headers],[#Data],[Customer ID]],MedExam_Table[[#Headers],[#Data],[Diabetes Status]],"Not Found",0)</f>
        <v>Diabetes</v>
      </c>
      <c r="L1667" cm="1">
        <f t="array" ref="L1667">_xlfn.XLOOKUP($A1667,Hospitalisation_table[[#All],[Customer ID]],Hospitalisation_table[[#All],[Customer Age]],"Not Found",0)</f>
        <v>49</v>
      </c>
      <c r="M1667" t="str" cm="1">
        <f t="array" ref="M1667">_xlfn.XLOOKUP($A1667,Hospitalisation_table[[#All],[Customer ID]],Hospitalisation_table[[#All],[Date of Birth]],"Not Found",0)</f>
        <v>7-Jul-1973</v>
      </c>
      <c r="N1667" s="22" cm="1">
        <f t="array" ref="N1667">_xlfn.XLOOKUP($A1667,Hospitalisation_table[[#All],[Customer ID]],Hospitalisation_table[[#All],[charges]],"Not Found",0)</f>
        <v>26140.36</v>
      </c>
      <c r="O1667" t="str" cm="1">
        <f t="array" ref="O1667">_xlfn.XLOOKUP($A1667,Hospitalisation_table[[#All],[Customer ID]],Hospitalisation_table[[#All],[Hospital tier_Updated]],"Not Found",0)</f>
        <v>tier - 2</v>
      </c>
      <c r="P1667" t="str" cm="1">
        <f t="array" ref="P1667">_xlfn.XLOOKUP($A1667,Hospitalisation_table[[#All],[Customer ID]],Hospitalisation_table[[#All],[City tier_updated]],"Not Found",0)</f>
        <v>tier - 3</v>
      </c>
      <c r="Q1667" t="str" cm="1">
        <f t="array" ref="Q1667">_xlfn.XLOOKUP($A1667,Hospitalisation_table[[#All],[Customer ID]],Hospitalisation_table[[#All],[State ID Updated]],"Not Found",0)</f>
        <v>R1011</v>
      </c>
    </row>
    <row r="1668" spans="1:17" x14ac:dyDescent="0.3">
      <c r="A1668" s="13" t="s">
        <v>1975</v>
      </c>
      <c r="B1668" t="str" cm="1">
        <f t="array" ref="B1668">_xlfn.XLOOKUP($A1668,CustomersName[[#All],[Customer ID]],CustomersName[[#All],[First Name]],"Not Found",0)</f>
        <v>Deanna</v>
      </c>
      <c r="C1668" cm="1">
        <f t="array" ref="C1668">_xlfn.XLOOKUP($A1668,MedExam_Table[[#Headers],[#Data],[Customer ID]],MedExam_Table[[#Headers],[#Data],[BMI]],"Not Found",0)</f>
        <v>24.42</v>
      </c>
      <c r="D1668" cm="1">
        <f t="array" ref="D1668">_xlfn.XLOOKUP($A1668,MedExam_Table[[#Headers],[#Data],[Customer ID]],MedExam_Table[[#Headers],[#Data],[HBA1C]],"Not Found",0)</f>
        <v>11.31</v>
      </c>
      <c r="E1668" t="str" cm="1">
        <f t="array" ref="E1668">_xlfn.XLOOKUP($A1668,MedExam_Table[[#Headers],[#Data],[Customer ID]],MedExam_Table[[#Headers],[#Data],[Heart Issues Updated]],"Not Found",0)</f>
        <v>No</v>
      </c>
      <c r="F1668" t="str" cm="1">
        <f t="array" ref="F1668">_xlfn.XLOOKUP($A1668,MedExam_Table[[#Headers],[#Data],[Customer ID]],MedExam_Table[[#Headers],[#Data],[Any Transplants Update]],"Not Found",0)</f>
        <v>No</v>
      </c>
      <c r="G1668" t="str" cm="1">
        <f t="array" ref="G1668">_xlfn.XLOOKUP($A1668,MedExam_Table[[#Headers],[#Data],[Customer ID]],MedExam_Table[[#Headers],[#Data],[Cancer history]],"Not Found",0)</f>
        <v>No</v>
      </c>
      <c r="H1668" cm="1">
        <f t="array" ref="H1668">_xlfn.XLOOKUP($A1668,MedExam_Table[[#Headers],[#Data],[Customer ID]],MedExam_Table[[#Headers],[#Data],[NumberOfMajorSurgeries_updated]],"Not Found",0)</f>
        <v>0</v>
      </c>
      <c r="I1668" t="str" cm="1">
        <f t="array" ref="I1668">_xlfn.XLOOKUP($A1668,MedExam_Table[[#Headers],[#Data],[Customer ID]],MedExam_Table[[#Headers],[#Data],[Smoker Updated]],"Not Found",0)</f>
        <v>Yes</v>
      </c>
      <c r="J1668" t="str" cm="1">
        <f t="array" ref="J1668">_xlfn.XLOOKUP($A1668,MedExam_Table[[#Headers],[#Data],[Customer ID]],MedExam_Table[[#Headers],[#Data],[Weight Status]],"Not Found",0)</f>
        <v>NormalWeight</v>
      </c>
      <c r="K1668" t="str" cm="1">
        <f t="array" ref="K1668">_xlfn.XLOOKUP($A1668,MedExam_Table[[#Headers],[#Data],[Customer ID]],MedExam_Table[[#Headers],[#Data],[Diabetes Status]],"Not Found",0)</f>
        <v>Diabetes</v>
      </c>
      <c r="L1668" cm="1">
        <f t="array" ref="L1668">_xlfn.XLOOKUP($A1668,Hospitalisation_table[[#All],[Customer ID]],Hospitalisation_table[[#All],[Customer Age]],"Not Found",0)</f>
        <v>20</v>
      </c>
      <c r="M1668" t="str" cm="1">
        <f t="array" ref="M1668">_xlfn.XLOOKUP($A1668,Hospitalisation_table[[#All],[Customer ID]],Hospitalisation_table[[#All],[Date of Birth]],"Not Found",0)</f>
        <v>11-Oct-2002</v>
      </c>
      <c r="N1668" s="22" cm="1">
        <f t="array" ref="N1668">_xlfn.XLOOKUP($A1668,Hospitalisation_table[[#All],[Customer ID]],Hospitalisation_table[[#All],[charges]],"Not Found",0)</f>
        <v>26125.67</v>
      </c>
      <c r="O1668" t="str" cm="1">
        <f t="array" ref="O1668">_xlfn.XLOOKUP($A1668,Hospitalisation_table[[#All],[Customer ID]],Hospitalisation_table[[#All],[Hospital tier_Updated]],"Not Found",0)</f>
        <v>tier - 2</v>
      </c>
      <c r="P1668" t="str" cm="1">
        <f t="array" ref="P1668">_xlfn.XLOOKUP($A1668,Hospitalisation_table[[#All],[Customer ID]],Hospitalisation_table[[#All],[City tier_updated]],"Not Found",0)</f>
        <v>tier - 1</v>
      </c>
      <c r="Q1668" t="str" cm="1">
        <f t="array" ref="Q1668">_xlfn.XLOOKUP($A1668,Hospitalisation_table[[#All],[Customer ID]],Hospitalisation_table[[#All],[State ID Updated]],"Not Found",0)</f>
        <v>R1013</v>
      </c>
    </row>
    <row r="1669" spans="1:17" x14ac:dyDescent="0.3">
      <c r="A1669" s="14" t="s">
        <v>1974</v>
      </c>
      <c r="B1669" t="str" cm="1">
        <f t="array" ref="B1669">_xlfn.XLOOKUP($A1669,CustomersName[[#All],[Customer ID]],CustomersName[[#All],[First Name]],"Not Found",0)</f>
        <v>Peter</v>
      </c>
      <c r="C1669" cm="1">
        <f t="array" ref="C1669">_xlfn.XLOOKUP($A1669,MedExam_Table[[#Headers],[#Data],[Customer ID]],MedExam_Table[[#Headers],[#Data],[BMI]],"Not Found",0)</f>
        <v>26.695</v>
      </c>
      <c r="D1669" cm="1">
        <f t="array" ref="D1669">_xlfn.XLOOKUP($A1669,MedExam_Table[[#Headers],[#Data],[Customer ID]],MedExam_Table[[#Headers],[#Data],[HBA1C]],"Not Found",0)</f>
        <v>4.68</v>
      </c>
      <c r="E1669" t="str" cm="1">
        <f t="array" ref="E1669">_xlfn.XLOOKUP($A1669,MedExam_Table[[#Headers],[#Data],[Customer ID]],MedExam_Table[[#Headers],[#Data],[Heart Issues Updated]],"Not Found",0)</f>
        <v>Yes</v>
      </c>
      <c r="F1669" t="str" cm="1">
        <f t="array" ref="F1669">_xlfn.XLOOKUP($A1669,MedExam_Table[[#Headers],[#Data],[Customer ID]],MedExam_Table[[#Headers],[#Data],[Any Transplants Update]],"Not Found",0)</f>
        <v>No</v>
      </c>
      <c r="G1669" t="str" cm="1">
        <f t="array" ref="G1669">_xlfn.XLOOKUP($A1669,MedExam_Table[[#Headers],[#Data],[Customer ID]],MedExam_Table[[#Headers],[#Data],[Cancer history]],"Not Found",0)</f>
        <v>No</v>
      </c>
      <c r="H1669" cm="1">
        <f t="array" ref="H1669">_xlfn.XLOOKUP($A1669,MedExam_Table[[#Headers],[#Data],[Customer ID]],MedExam_Table[[#Headers],[#Data],[NumberOfMajorSurgeries_updated]],"Not Found",0)</f>
        <v>2</v>
      </c>
      <c r="I1669" t="str" cm="1">
        <f t="array" ref="I1669">_xlfn.XLOOKUP($A1669,MedExam_Table[[#Headers],[#Data],[Customer ID]],MedExam_Table[[#Headers],[#Data],[Smoker Updated]],"Not Found",0)</f>
        <v>Yes</v>
      </c>
      <c r="J1669" t="str" cm="1">
        <f t="array" ref="J1669">_xlfn.XLOOKUP($A1669,MedExam_Table[[#Headers],[#Data],[Customer ID]],MedExam_Table[[#Headers],[#Data],[Weight Status]],"Not Found",0)</f>
        <v>OverWeight</v>
      </c>
      <c r="K1669" t="str" cm="1">
        <f t="array" ref="K1669">_xlfn.XLOOKUP($A1669,MedExam_Table[[#Headers],[#Data],[Customer ID]],MedExam_Table[[#Headers],[#Data],[Diabetes Status]],"Not Found",0)</f>
        <v>Normal</v>
      </c>
      <c r="L1669" cm="1">
        <f t="array" ref="L1669">_xlfn.XLOOKUP($A1669,Hospitalisation_table[[#All],[Customer ID]],Hospitalisation_table[[#All],[Customer Age]],"Not Found",0)</f>
        <v>56</v>
      </c>
      <c r="M1669" t="str" cm="1">
        <f t="array" ref="M1669">_xlfn.XLOOKUP($A1669,Hospitalisation_table[[#All],[Customer ID]],Hospitalisation_table[[#All],[Date of Birth]],"Not Found",0)</f>
        <v>9-Jul-1966</v>
      </c>
      <c r="N1669" s="22" cm="1">
        <f t="array" ref="N1669">_xlfn.XLOOKUP($A1669,Hospitalisation_table[[#All],[Customer ID]],Hospitalisation_table[[#All],[charges]],"Not Found",0)</f>
        <v>26109.33</v>
      </c>
      <c r="O1669" t="str" cm="1">
        <f t="array" ref="O1669">_xlfn.XLOOKUP($A1669,Hospitalisation_table[[#All],[Customer ID]],Hospitalisation_table[[#All],[Hospital tier_Updated]],"Not Found",0)</f>
        <v>tier - 2</v>
      </c>
      <c r="P1669" t="str" cm="1">
        <f t="array" ref="P1669">_xlfn.XLOOKUP($A1669,Hospitalisation_table[[#All],[Customer ID]],Hospitalisation_table[[#All],[City tier_updated]],"Not Found",0)</f>
        <v>tier - 3</v>
      </c>
      <c r="Q1669" t="str" cm="1">
        <f t="array" ref="Q1669">_xlfn.XLOOKUP($A1669,Hospitalisation_table[[#All],[Customer ID]],Hospitalisation_table[[#All],[State ID Updated]],"Not Found",0)</f>
        <v>R1012</v>
      </c>
    </row>
    <row r="1670" spans="1:17" x14ac:dyDescent="0.3">
      <c r="A1670" s="13" t="s">
        <v>1973</v>
      </c>
      <c r="B1670" t="str" cm="1">
        <f t="array" ref="B1670">_xlfn.XLOOKUP($A1670,CustomersName[[#All],[Customer ID]],CustomersName[[#All],[First Name]],"Not Found",0)</f>
        <v>Rebecca</v>
      </c>
      <c r="C1670" cm="1">
        <f t="array" ref="C1670">_xlfn.XLOOKUP($A1670,MedExam_Table[[#Headers],[#Data],[Customer ID]],MedExam_Table[[#Headers],[#Data],[BMI]],"Not Found",0)</f>
        <v>27.79</v>
      </c>
      <c r="D1670" cm="1">
        <f t="array" ref="D1670">_xlfn.XLOOKUP($A1670,MedExam_Table[[#Headers],[#Data],[Customer ID]],MedExam_Table[[#Headers],[#Data],[HBA1C]],"Not Found",0)</f>
        <v>6.05</v>
      </c>
      <c r="E1670" t="str" cm="1">
        <f t="array" ref="E1670">_xlfn.XLOOKUP($A1670,MedExam_Table[[#Headers],[#Data],[Customer ID]],MedExam_Table[[#Headers],[#Data],[Heart Issues Updated]],"Not Found",0)</f>
        <v>Yes</v>
      </c>
      <c r="F1670" t="str" cm="1">
        <f t="array" ref="F1670">_xlfn.XLOOKUP($A1670,MedExam_Table[[#Headers],[#Data],[Customer ID]],MedExam_Table[[#Headers],[#Data],[Any Transplants Update]],"Not Found",0)</f>
        <v>Yes</v>
      </c>
      <c r="G1670" t="str" cm="1">
        <f t="array" ref="G1670">_xlfn.XLOOKUP($A1670,MedExam_Table[[#Headers],[#Data],[Customer ID]],MedExam_Table[[#Headers],[#Data],[Cancer history]],"Not Found",0)</f>
        <v>No</v>
      </c>
      <c r="H1670" cm="1">
        <f t="array" ref="H1670">_xlfn.XLOOKUP($A1670,MedExam_Table[[#Headers],[#Data],[Customer ID]],MedExam_Table[[#Headers],[#Data],[NumberOfMajorSurgeries_updated]],"Not Found",0)</f>
        <v>1</v>
      </c>
      <c r="I1670" t="str" cm="1">
        <f t="array" ref="I1670">_xlfn.XLOOKUP($A1670,MedExam_Table[[#Headers],[#Data],[Customer ID]],MedExam_Table[[#Headers],[#Data],[Smoker Updated]],"Not Found",0)</f>
        <v>Yes</v>
      </c>
      <c r="J1670" t="str" cm="1">
        <f t="array" ref="J1670">_xlfn.XLOOKUP($A1670,MedExam_Table[[#Headers],[#Data],[Customer ID]],MedExam_Table[[#Headers],[#Data],[Weight Status]],"Not Found",0)</f>
        <v>OverWeight</v>
      </c>
      <c r="K1670" t="str" cm="1">
        <f t="array" ref="K1670">_xlfn.XLOOKUP($A1670,MedExam_Table[[#Headers],[#Data],[Customer ID]],MedExam_Table[[#Headers],[#Data],[Diabetes Status]],"Not Found",0)</f>
        <v>Prediabetes</v>
      </c>
      <c r="L1670" cm="1">
        <f t="array" ref="L1670">_xlfn.XLOOKUP($A1670,Hospitalisation_table[[#All],[Customer ID]],Hospitalisation_table[[#All],[Customer Age]],"Not Found",0)</f>
        <v>22</v>
      </c>
      <c r="M1670" t="str" cm="1">
        <f t="array" ref="M1670">_xlfn.XLOOKUP($A1670,Hospitalisation_table[[#All],[Customer ID]],Hospitalisation_table[[#All],[Date of Birth]],"Not Found",0)</f>
        <v>26-Dec-2000</v>
      </c>
      <c r="N1670" s="22" cm="1">
        <f t="array" ref="N1670">_xlfn.XLOOKUP($A1670,Hospitalisation_table[[#All],[Customer ID]],Hospitalisation_table[[#All],[charges]],"Not Found",0)</f>
        <v>26026.97</v>
      </c>
      <c r="O1670" t="str" cm="1">
        <f t="array" ref="O1670">_xlfn.XLOOKUP($A1670,Hospitalisation_table[[#All],[Customer ID]],Hospitalisation_table[[#All],[Hospital tier_Updated]],"Not Found",0)</f>
        <v>tier - 2</v>
      </c>
      <c r="P1670" t="str" cm="1">
        <f t="array" ref="P1670">_xlfn.XLOOKUP($A1670,Hospitalisation_table[[#All],[Customer ID]],Hospitalisation_table[[#All],[City tier_updated]],"Not Found",0)</f>
        <v>tier - 3</v>
      </c>
      <c r="Q1670" t="str" cm="1">
        <f t="array" ref="Q1670">_xlfn.XLOOKUP($A1670,Hospitalisation_table[[#All],[Customer ID]],Hospitalisation_table[[#All],[State ID Updated]],"Not Found",0)</f>
        <v>R1011</v>
      </c>
    </row>
    <row r="1671" spans="1:17" x14ac:dyDescent="0.3">
      <c r="A1671" s="14" t="s">
        <v>2369</v>
      </c>
      <c r="B1671" t="str" cm="1">
        <f t="array" ref="B1671">_xlfn.XLOOKUP($A1671,CustomersName[[#All],[Customer ID]],CustomersName[[#All],[First Name]],"Not Found",0)</f>
        <v>Kelsey</v>
      </c>
      <c r="C1671" cm="1">
        <f t="array" ref="C1671">_xlfn.XLOOKUP($A1671,MedExam_Table[[#Headers],[#Data],[Customer ID]],MedExam_Table[[#Headers],[#Data],[BMI]],"Not Found",0)</f>
        <v>38.094999999999999</v>
      </c>
      <c r="D1671" cm="1">
        <f t="array" ref="D1671">_xlfn.XLOOKUP($A1671,MedExam_Table[[#Headers],[#Data],[Customer ID]],MedExam_Table[[#Headers],[#Data],[HBA1C]],"Not Found",0)</f>
        <v>6.05</v>
      </c>
      <c r="E1671" t="str" cm="1">
        <f t="array" ref="E1671">_xlfn.XLOOKUP($A1671,MedExam_Table[[#Headers],[#Data],[Customer ID]],MedExam_Table[[#Headers],[#Data],[Heart Issues Updated]],"Not Found",0)</f>
        <v>No</v>
      </c>
      <c r="F1671" t="str" cm="1">
        <f t="array" ref="F1671">_xlfn.XLOOKUP($A1671,MedExam_Table[[#Headers],[#Data],[Customer ID]],MedExam_Table[[#Headers],[#Data],[Any Transplants Update]],"Not Found",0)</f>
        <v>No</v>
      </c>
      <c r="G1671" t="str" cm="1">
        <f t="array" ref="G1671">_xlfn.XLOOKUP($A1671,MedExam_Table[[#Headers],[#Data],[Customer ID]],MedExam_Table[[#Headers],[#Data],[Cancer history]],"Not Found",0)</f>
        <v>No</v>
      </c>
      <c r="H1671" cm="1">
        <f t="array" ref="H1671">_xlfn.XLOOKUP($A1671,MedExam_Table[[#Headers],[#Data],[Customer ID]],MedExam_Table[[#Headers],[#Data],[NumberOfMajorSurgeries_updated]],"Not Found",0)</f>
        <v>0</v>
      </c>
      <c r="I1671" t="str" cm="1">
        <f t="array" ref="I1671">_xlfn.XLOOKUP($A1671,MedExam_Table[[#Headers],[#Data],[Customer ID]],MedExam_Table[[#Headers],[#Data],[Smoker Updated]],"Not Found",0)</f>
        <v>Yes</v>
      </c>
      <c r="J1671" t="str" cm="1">
        <f t="array" ref="J1671">_xlfn.XLOOKUP($A1671,MedExam_Table[[#Headers],[#Data],[Customer ID]],MedExam_Table[[#Headers],[#Data],[Weight Status]],"Not Found",0)</f>
        <v>Obesity</v>
      </c>
      <c r="K1671" t="str" cm="1">
        <f t="array" ref="K1671">_xlfn.XLOOKUP($A1671,MedExam_Table[[#Headers],[#Data],[Customer ID]],MedExam_Table[[#Headers],[#Data],[Diabetes Status]],"Not Found",0)</f>
        <v>Prediabetes</v>
      </c>
      <c r="L1671" cm="1">
        <f t="array" ref="L1671">_xlfn.XLOOKUP($A1671,Hospitalisation_table[[#All],[Customer ID]],Hospitalisation_table[[#All],[Customer Age]],"Not Found",0)</f>
        <v>32</v>
      </c>
      <c r="M1671" t="str" cm="1">
        <f t="array" ref="M1671">_xlfn.XLOOKUP($A1671,Hospitalisation_table[[#All],[Customer ID]],Hospitalisation_table[[#All],[Date of Birth]],"Not Found",0)</f>
        <v>6-Jun-1991</v>
      </c>
      <c r="N1671" s="22" cm="1">
        <f t="array" ref="N1671">_xlfn.XLOOKUP($A1671,Hospitalisation_table[[#All],[Customer ID]],Hospitalisation_table[[#All],[charges]],"Not Found",0)</f>
        <v>58571.07</v>
      </c>
      <c r="O1671" t="str" cm="1">
        <f t="array" ref="O1671">_xlfn.XLOOKUP($A1671,Hospitalisation_table[[#All],[Customer ID]],Hospitalisation_table[[#All],[Hospital tier_Updated]],"Not Found",0)</f>
        <v>tier - 1</v>
      </c>
      <c r="P1671" t="str" cm="1">
        <f t="array" ref="P1671">_xlfn.XLOOKUP($A1671,Hospitalisation_table[[#All],[Customer ID]],Hospitalisation_table[[#All],[City tier_updated]],"Not Found",0)</f>
        <v>tier - 3</v>
      </c>
      <c r="Q1671" t="str" cm="1">
        <f t="array" ref="Q1671">_xlfn.XLOOKUP($A1671,Hospitalisation_table[[#All],[Customer ID]],Hospitalisation_table[[#All],[State ID Updated]],"Not Found",0)</f>
        <v>R1024</v>
      </c>
    </row>
    <row r="1672" spans="1:17" x14ac:dyDescent="0.3">
      <c r="A1672" s="13" t="s">
        <v>2333</v>
      </c>
      <c r="B1672" t="str" cm="1">
        <f t="array" ref="B1672">_xlfn.XLOOKUP($A1672,CustomersName[[#All],[Customer ID]],CustomersName[[#All],[First Name]],"Not Found",0)</f>
        <v>Robert</v>
      </c>
      <c r="C1672" cm="1">
        <f t="array" ref="C1672">_xlfn.XLOOKUP($A1672,MedExam_Table[[#Headers],[#Data],[Customer ID]],MedExam_Table[[#Headers],[#Data],[BMI]],"Not Found",0)</f>
        <v>35.5</v>
      </c>
      <c r="D1672" cm="1">
        <f t="array" ref="D1672">_xlfn.XLOOKUP($A1672,MedExam_Table[[#Headers],[#Data],[Customer ID]],MedExam_Table[[#Headers],[#Data],[HBA1C]],"Not Found",0)</f>
        <v>5.14</v>
      </c>
      <c r="E1672" t="str" cm="1">
        <f t="array" ref="E1672">_xlfn.XLOOKUP($A1672,MedExam_Table[[#Headers],[#Data],[Customer ID]],MedExam_Table[[#Headers],[#Data],[Heart Issues Updated]],"Not Found",0)</f>
        <v>No</v>
      </c>
      <c r="F1672" t="str" cm="1">
        <f t="array" ref="F1672">_xlfn.XLOOKUP($A1672,MedExam_Table[[#Headers],[#Data],[Customer ID]],MedExam_Table[[#Headers],[#Data],[Any Transplants Update]],"Not Found",0)</f>
        <v>No</v>
      </c>
      <c r="G1672" t="str" cm="1">
        <f t="array" ref="G1672">_xlfn.XLOOKUP($A1672,MedExam_Table[[#Headers],[#Data],[Customer ID]],MedExam_Table[[#Headers],[#Data],[Cancer history]],"Not Found",0)</f>
        <v>Yes</v>
      </c>
      <c r="H1672" cm="1">
        <f t="array" ref="H1672">_xlfn.XLOOKUP($A1672,MedExam_Table[[#Headers],[#Data],[Customer ID]],MedExam_Table[[#Headers],[#Data],[NumberOfMajorSurgeries_updated]],"Not Found",0)</f>
        <v>1</v>
      </c>
      <c r="I1672" t="str" cm="1">
        <f t="array" ref="I1672">_xlfn.XLOOKUP($A1672,MedExam_Table[[#Headers],[#Data],[Customer ID]],MedExam_Table[[#Headers],[#Data],[Smoker Updated]],"Not Found",0)</f>
        <v>Yes</v>
      </c>
      <c r="J1672" t="str" cm="1">
        <f t="array" ref="J1672">_xlfn.XLOOKUP($A1672,MedExam_Table[[#Headers],[#Data],[Customer ID]],MedExam_Table[[#Headers],[#Data],[Weight Status]],"Not Found",0)</f>
        <v>Obesity</v>
      </c>
      <c r="K1672" t="str" cm="1">
        <f t="array" ref="K1672">_xlfn.XLOOKUP($A1672,MedExam_Table[[#Headers],[#Data],[Customer ID]],MedExam_Table[[#Headers],[#Data],[Diabetes Status]],"Not Found",0)</f>
        <v>Normal</v>
      </c>
      <c r="L1672" cm="1">
        <f t="array" ref="L1672">_xlfn.XLOOKUP($A1672,Hospitalisation_table[[#All],[Customer ID]],Hospitalisation_table[[#All],[Customer Age]],"Not Found",0)</f>
        <v>29</v>
      </c>
      <c r="M1672" t="str" cm="1">
        <f t="array" ref="M1672">_xlfn.XLOOKUP($A1672,Hospitalisation_table[[#All],[Customer ID]],Hospitalisation_table[[#All],[Date of Birth]],"Not Found",0)</f>
        <v>11-Oct-1993</v>
      </c>
      <c r="N1672" s="22" cm="1">
        <f t="array" ref="N1672">_xlfn.XLOOKUP($A1672,Hospitalisation_table[[#All],[Customer ID]],Hospitalisation_table[[#All],[charges]],"Not Found",0)</f>
        <v>44585.46</v>
      </c>
      <c r="O1672" t="str" cm="1">
        <f t="array" ref="O1672">_xlfn.XLOOKUP($A1672,Hospitalisation_table[[#All],[Customer ID]],Hospitalisation_table[[#All],[Hospital tier_Updated]],"Not Found",0)</f>
        <v>tier - 2</v>
      </c>
      <c r="P1672" t="str" cm="1">
        <f t="array" ref="P1672">_xlfn.XLOOKUP($A1672,Hospitalisation_table[[#All],[Customer ID]],Hospitalisation_table[[#All],[City tier_updated]],"Not Found",0)</f>
        <v>tier - 2</v>
      </c>
      <c r="Q1672" t="str" cm="1">
        <f t="array" ref="Q1672">_xlfn.XLOOKUP($A1672,Hospitalisation_table[[#All],[Customer ID]],Hospitalisation_table[[#All],[State ID Updated]],"Not Found",0)</f>
        <v>R1011</v>
      </c>
    </row>
    <row r="1673" spans="1:17" x14ac:dyDescent="0.3">
      <c r="A1673" s="14" t="s">
        <v>1972</v>
      </c>
      <c r="B1673" t="str" cm="1">
        <f t="array" ref="B1673">_xlfn.XLOOKUP($A1673,CustomersName[[#All],[Customer ID]],CustomersName[[#All],[First Name]],"Not Found",0)</f>
        <v>Elhzabeth M.</v>
      </c>
      <c r="C1673" cm="1">
        <f t="array" ref="C1673">_xlfn.XLOOKUP($A1673,MedExam_Table[[#Headers],[#Data],[Customer ID]],MedExam_Table[[#Headers],[#Data],[BMI]],"Not Found",0)</f>
        <v>32.68</v>
      </c>
      <c r="D1673" cm="1">
        <f t="array" ref="D1673">_xlfn.XLOOKUP($A1673,MedExam_Table[[#Headers],[#Data],[Customer ID]],MedExam_Table[[#Headers],[#Data],[HBA1C]],"Not Found",0)</f>
        <v>4.68</v>
      </c>
      <c r="E1673" t="str" cm="1">
        <f t="array" ref="E1673">_xlfn.XLOOKUP($A1673,MedExam_Table[[#Headers],[#Data],[Customer ID]],MedExam_Table[[#Headers],[#Data],[Heart Issues Updated]],"Not Found",0)</f>
        <v>Yes</v>
      </c>
      <c r="F1673" t="str" cm="1">
        <f t="array" ref="F1673">_xlfn.XLOOKUP($A1673,MedExam_Table[[#Headers],[#Data],[Customer ID]],MedExam_Table[[#Headers],[#Data],[Any Transplants Update]],"Not Found",0)</f>
        <v>No</v>
      </c>
      <c r="G1673" t="str" cm="1">
        <f t="array" ref="G1673">_xlfn.XLOOKUP($A1673,MedExam_Table[[#Headers],[#Data],[Customer ID]],MedExam_Table[[#Headers],[#Data],[Cancer history]],"Not Found",0)</f>
        <v>No</v>
      </c>
      <c r="H1673" cm="1">
        <f t="array" ref="H1673">_xlfn.XLOOKUP($A1673,MedExam_Table[[#Headers],[#Data],[Customer ID]],MedExam_Table[[#Headers],[#Data],[NumberOfMajorSurgeries_updated]],"Not Found",0)</f>
        <v>0</v>
      </c>
      <c r="I1673" t="str" cm="1">
        <f t="array" ref="I1673">_xlfn.XLOOKUP($A1673,MedExam_Table[[#Headers],[#Data],[Customer ID]],MedExam_Table[[#Headers],[#Data],[Smoker Updated]],"Not Found",0)</f>
        <v>No</v>
      </c>
      <c r="J1673" t="str" cm="1">
        <f t="array" ref="J1673">_xlfn.XLOOKUP($A1673,MedExam_Table[[#Headers],[#Data],[Customer ID]],MedExam_Table[[#Headers],[#Data],[Weight Status]],"Not Found",0)</f>
        <v>Obesity</v>
      </c>
      <c r="K1673" t="str" cm="1">
        <f t="array" ref="K1673">_xlfn.XLOOKUP($A1673,MedExam_Table[[#Headers],[#Data],[Customer ID]],MedExam_Table[[#Headers],[#Data],[Diabetes Status]],"Not Found",0)</f>
        <v>Normal</v>
      </c>
      <c r="L1673" cm="1">
        <f t="array" ref="L1673">_xlfn.XLOOKUP($A1673,Hospitalisation_table[[#All],[Customer ID]],Hospitalisation_table[[#All],[Customer Age]],"Not Found",0)</f>
        <v>22</v>
      </c>
      <c r="M1673" t="str" cm="1">
        <f t="array" ref="M1673">_xlfn.XLOOKUP($A1673,Hospitalisation_table[[#All],[Customer ID]],Hospitalisation_table[[#All],[Date of Birth]],"Not Found",0)</f>
        <v>5-Jun-2001</v>
      </c>
      <c r="N1673" s="22" cm="1">
        <f t="array" ref="N1673">_xlfn.XLOOKUP($A1673,Hospitalisation_table[[#All],[Customer ID]],Hospitalisation_table[[#All],[charges]],"Not Found",0)</f>
        <v>26018.95</v>
      </c>
      <c r="O1673" t="str" cm="1">
        <f t="array" ref="O1673">_xlfn.XLOOKUP($A1673,Hospitalisation_table[[#All],[Customer ID]],Hospitalisation_table[[#All],[Hospital tier_Updated]],"Not Found",0)</f>
        <v>tier - 2</v>
      </c>
      <c r="P1673" t="str" cm="1">
        <f t="array" ref="P1673">_xlfn.XLOOKUP($A1673,Hospitalisation_table[[#All],[Customer ID]],Hospitalisation_table[[#All],[City tier_updated]],"Not Found",0)</f>
        <v>tier - 2</v>
      </c>
      <c r="Q1673" t="str" cm="1">
        <f t="array" ref="Q1673">_xlfn.XLOOKUP($A1673,Hospitalisation_table[[#All],[Customer ID]],Hospitalisation_table[[#All],[State ID Updated]],"Not Found",0)</f>
        <v>R1012</v>
      </c>
    </row>
    <row r="1674" spans="1:17" x14ac:dyDescent="0.3">
      <c r="A1674" s="13" t="s">
        <v>1971</v>
      </c>
      <c r="B1674" t="str" cm="1">
        <f t="array" ref="B1674">_xlfn.XLOOKUP($A1674,CustomersName[[#All],[Customer ID]],CustomersName[[#All],[First Name]],"Not Found",0)</f>
        <v>Gregory</v>
      </c>
      <c r="C1674" cm="1">
        <f t="array" ref="C1674">_xlfn.XLOOKUP($A1674,MedExam_Table[[#Headers],[#Data],[Customer ID]],MedExam_Table[[#Headers],[#Data],[BMI]],"Not Found",0)</f>
        <v>26.4</v>
      </c>
      <c r="D1674" cm="1">
        <f t="array" ref="D1674">_xlfn.XLOOKUP($A1674,MedExam_Table[[#Headers],[#Data],[Customer ID]],MedExam_Table[[#Headers],[#Data],[HBA1C]],"Not Found",0)</f>
        <v>9.5</v>
      </c>
      <c r="E1674" t="str" cm="1">
        <f t="array" ref="E1674">_xlfn.XLOOKUP($A1674,MedExam_Table[[#Headers],[#Data],[Customer ID]],MedExam_Table[[#Headers],[#Data],[Heart Issues Updated]],"Not Found",0)</f>
        <v>Yes</v>
      </c>
      <c r="F1674" t="str" cm="1">
        <f t="array" ref="F1674">_xlfn.XLOOKUP($A1674,MedExam_Table[[#Headers],[#Data],[Customer ID]],MedExam_Table[[#Headers],[#Data],[Any Transplants Update]],"Not Found",0)</f>
        <v>No</v>
      </c>
      <c r="G1674" t="str" cm="1">
        <f t="array" ref="G1674">_xlfn.XLOOKUP($A1674,MedExam_Table[[#Headers],[#Data],[Customer ID]],MedExam_Table[[#Headers],[#Data],[Cancer history]],"Not Found",0)</f>
        <v>No</v>
      </c>
      <c r="H1674" cm="1">
        <f t="array" ref="H1674">_xlfn.XLOOKUP($A1674,MedExam_Table[[#Headers],[#Data],[Customer ID]],MedExam_Table[[#Headers],[#Data],[NumberOfMajorSurgeries_updated]],"Not Found",0)</f>
        <v>2</v>
      </c>
      <c r="I1674" t="str" cm="1">
        <f t="array" ref="I1674">_xlfn.XLOOKUP($A1674,MedExam_Table[[#Headers],[#Data],[Customer ID]],MedExam_Table[[#Headers],[#Data],[Smoker Updated]],"Not Found",0)</f>
        <v>No</v>
      </c>
      <c r="J1674" t="str" cm="1">
        <f t="array" ref="J1674">_xlfn.XLOOKUP($A1674,MedExam_Table[[#Headers],[#Data],[Customer ID]],MedExam_Table[[#Headers],[#Data],[Weight Status]],"Not Found",0)</f>
        <v>OverWeight</v>
      </c>
      <c r="K1674" t="str" cm="1">
        <f t="array" ref="K1674">_xlfn.XLOOKUP($A1674,MedExam_Table[[#Headers],[#Data],[Customer ID]],MedExam_Table[[#Headers],[#Data],[Diabetes Status]],"Not Found",0)</f>
        <v>Diabetes</v>
      </c>
      <c r="L1674" cm="1">
        <f t="array" ref="L1674">_xlfn.XLOOKUP($A1674,Hospitalisation_table[[#All],[Customer ID]],Hospitalisation_table[[#All],[Customer Age]],"Not Found",0)</f>
        <v>52</v>
      </c>
      <c r="M1674" t="str" cm="1">
        <f t="array" ref="M1674">_xlfn.XLOOKUP($A1674,Hospitalisation_table[[#All],[Customer ID]],Hospitalisation_table[[#All],[Date of Birth]],"Not Found",0)</f>
        <v>3-Dec-1970</v>
      </c>
      <c r="N1674" s="22" cm="1">
        <f t="array" ref="N1674">_xlfn.XLOOKUP($A1674,Hospitalisation_table[[#All],[Customer ID]],Hospitalisation_table[[#All],[charges]],"Not Found",0)</f>
        <v>25992.82</v>
      </c>
      <c r="O1674" t="str" cm="1">
        <f t="array" ref="O1674">_xlfn.XLOOKUP($A1674,Hospitalisation_table[[#All],[Customer ID]],Hospitalisation_table[[#All],[Hospital tier_Updated]],"Not Found",0)</f>
        <v>tier - 2</v>
      </c>
      <c r="P1674" t="str" cm="1">
        <f t="array" ref="P1674">_xlfn.XLOOKUP($A1674,Hospitalisation_table[[#All],[Customer ID]],Hospitalisation_table[[#All],[City tier_updated]],"Not Found",0)</f>
        <v>tier - 2</v>
      </c>
      <c r="Q1674" t="str" cm="1">
        <f t="array" ref="Q1674">_xlfn.XLOOKUP($A1674,Hospitalisation_table[[#All],[Customer ID]],Hospitalisation_table[[#All],[State ID Updated]],"Not Found",0)</f>
        <v>R1013</v>
      </c>
    </row>
    <row r="1675" spans="1:17" x14ac:dyDescent="0.3">
      <c r="A1675" s="14" t="s">
        <v>1970</v>
      </c>
      <c r="B1675" t="str" cm="1">
        <f t="array" ref="B1675">_xlfn.XLOOKUP($A1675,CustomersName[[#All],[Customer ID]],CustomersName[[#All],[First Name]],"Not Found",0)</f>
        <v>SahMs.  Sarah E.</v>
      </c>
      <c r="C1675" cm="1">
        <f t="array" ref="C1675">_xlfn.XLOOKUP($A1675,MedExam_Table[[#Headers],[#Data],[Customer ID]],MedExam_Table[[#Headers],[#Data],[BMI]],"Not Found",0)</f>
        <v>23.655000000000001</v>
      </c>
      <c r="D1675" cm="1">
        <f t="array" ref="D1675">_xlfn.XLOOKUP($A1675,MedExam_Table[[#Headers],[#Data],[Customer ID]],MedExam_Table[[#Headers],[#Data],[HBA1C]],"Not Found",0)</f>
        <v>10.84</v>
      </c>
      <c r="E1675" t="str" cm="1">
        <f t="array" ref="E1675">_xlfn.XLOOKUP($A1675,MedExam_Table[[#Headers],[#Data],[Customer ID]],MedExam_Table[[#Headers],[#Data],[Heart Issues Updated]],"Not Found",0)</f>
        <v>Yes</v>
      </c>
      <c r="F1675" t="str" cm="1">
        <f t="array" ref="F1675">_xlfn.XLOOKUP($A1675,MedExam_Table[[#Headers],[#Data],[Customer ID]],MedExam_Table[[#Headers],[#Data],[Any Transplants Update]],"Not Found",0)</f>
        <v>No</v>
      </c>
      <c r="G1675" t="str" cm="1">
        <f t="array" ref="G1675">_xlfn.XLOOKUP($A1675,MedExam_Table[[#Headers],[#Data],[Customer ID]],MedExam_Table[[#Headers],[#Data],[Cancer history]],"Not Found",0)</f>
        <v>Yes</v>
      </c>
      <c r="H1675" cm="1">
        <f t="array" ref="H1675">_xlfn.XLOOKUP($A1675,MedExam_Table[[#Headers],[#Data],[Customer ID]],MedExam_Table[[#Headers],[#Data],[NumberOfMajorSurgeries_updated]],"Not Found",0)</f>
        <v>1</v>
      </c>
      <c r="I1675" t="str" cm="1">
        <f t="array" ref="I1675">_xlfn.XLOOKUP($A1675,MedExam_Table[[#Headers],[#Data],[Customer ID]],MedExam_Table[[#Headers],[#Data],[Smoker Updated]],"Not Found",0)</f>
        <v>Yes</v>
      </c>
      <c r="J1675" t="str" cm="1">
        <f t="array" ref="J1675">_xlfn.XLOOKUP($A1675,MedExam_Table[[#Headers],[#Data],[Customer ID]],MedExam_Table[[#Headers],[#Data],[Weight Status]],"Not Found",0)</f>
        <v>NormalWeight</v>
      </c>
      <c r="K1675" t="str" cm="1">
        <f t="array" ref="K1675">_xlfn.XLOOKUP($A1675,MedExam_Table[[#Headers],[#Data],[Customer ID]],MedExam_Table[[#Headers],[#Data],[Diabetes Status]],"Not Found",0)</f>
        <v>Diabetes</v>
      </c>
      <c r="L1675" cm="1">
        <f t="array" ref="L1675">_xlfn.XLOOKUP($A1675,Hospitalisation_table[[#All],[Customer ID]],Hospitalisation_table[[#All],[Customer Age]],"Not Found",0)</f>
        <v>59</v>
      </c>
      <c r="M1675" t="str" cm="1">
        <f t="array" ref="M1675">_xlfn.XLOOKUP($A1675,Hospitalisation_table[[#All],[Customer ID]],Hospitalisation_table[[#All],[Date of Birth]],"Not Found",0)</f>
        <v>21-Aug-1963</v>
      </c>
      <c r="N1675" s="22" cm="1">
        <f t="array" ref="N1675">_xlfn.XLOOKUP($A1675,Hospitalisation_table[[#All],[Customer ID]],Hospitalisation_table[[#All],[charges]],"Not Found",0)</f>
        <v>25678.78</v>
      </c>
      <c r="O1675" t="str" cm="1">
        <f t="array" ref="O1675">_xlfn.XLOOKUP($A1675,Hospitalisation_table[[#All],[Customer ID]],Hospitalisation_table[[#All],[Hospital tier_Updated]],"Not Found",0)</f>
        <v>tier - 2</v>
      </c>
      <c r="P1675" t="str" cm="1">
        <f t="array" ref="P1675">_xlfn.XLOOKUP($A1675,Hospitalisation_table[[#All],[Customer ID]],Hospitalisation_table[[#All],[City tier_updated]],"Not Found",0)</f>
        <v>tier - 3</v>
      </c>
      <c r="Q1675" t="str" cm="1">
        <f t="array" ref="Q1675">_xlfn.XLOOKUP($A1675,Hospitalisation_table[[#All],[Customer ID]],Hospitalisation_table[[#All],[State ID Updated]],"Not Found",0)</f>
        <v>R1012</v>
      </c>
    </row>
    <row r="1676" spans="1:17" x14ac:dyDescent="0.3">
      <c r="A1676" s="13" t="s">
        <v>1969</v>
      </c>
      <c r="B1676" t="str" cm="1">
        <f t="array" ref="B1676">_xlfn.XLOOKUP($A1676,CustomersName[[#All],[Customer ID]],CustomersName[[#All],[First Name]],"Not Found",0)</f>
        <v>Anhe Elise</v>
      </c>
      <c r="C1676" cm="1">
        <f t="array" ref="C1676">_xlfn.XLOOKUP($A1676,MedExam_Table[[#Headers],[#Data],[Customer ID]],MedExam_Table[[#Headers],[#Data],[BMI]],"Not Found",0)</f>
        <v>27.36</v>
      </c>
      <c r="D1676" cm="1">
        <f t="array" ref="D1676">_xlfn.XLOOKUP($A1676,MedExam_Table[[#Headers],[#Data],[Customer ID]],MedExam_Table[[#Headers],[#Data],[HBA1C]],"Not Found",0)</f>
        <v>5.88</v>
      </c>
      <c r="E1676" t="str" cm="1">
        <f t="array" ref="E1676">_xlfn.XLOOKUP($A1676,MedExam_Table[[#Headers],[#Data],[Customer ID]],MedExam_Table[[#Headers],[#Data],[Heart Issues Updated]],"Not Found",0)</f>
        <v>No</v>
      </c>
      <c r="F1676" t="str" cm="1">
        <f t="array" ref="F1676">_xlfn.XLOOKUP($A1676,MedExam_Table[[#Headers],[#Data],[Customer ID]],MedExam_Table[[#Headers],[#Data],[Any Transplants Update]],"Not Found",0)</f>
        <v>No</v>
      </c>
      <c r="G1676" t="str" cm="1">
        <f t="array" ref="G1676">_xlfn.XLOOKUP($A1676,MedExam_Table[[#Headers],[#Data],[Customer ID]],MedExam_Table[[#Headers],[#Data],[Cancer history]],"Not Found",0)</f>
        <v>No</v>
      </c>
      <c r="H1676" cm="1">
        <f t="array" ref="H1676">_xlfn.XLOOKUP($A1676,MedExam_Table[[#Headers],[#Data],[Customer ID]],MedExam_Table[[#Headers],[#Data],[NumberOfMajorSurgeries_updated]],"Not Found",0)</f>
        <v>2</v>
      </c>
      <c r="I1676" t="str" cm="1">
        <f t="array" ref="I1676">_xlfn.XLOOKUP($A1676,MedExam_Table[[#Headers],[#Data],[Customer ID]],MedExam_Table[[#Headers],[#Data],[Smoker Updated]],"Not Found",0)</f>
        <v>No</v>
      </c>
      <c r="J1676" t="str" cm="1">
        <f t="array" ref="J1676">_xlfn.XLOOKUP($A1676,MedExam_Table[[#Headers],[#Data],[Customer ID]],MedExam_Table[[#Headers],[#Data],[Weight Status]],"Not Found",0)</f>
        <v>OverWeight</v>
      </c>
      <c r="K1676" t="str" cm="1">
        <f t="array" ref="K1676">_xlfn.XLOOKUP($A1676,MedExam_Table[[#Headers],[#Data],[Customer ID]],MedExam_Table[[#Headers],[#Data],[Diabetes Status]],"Not Found",0)</f>
        <v>Prediabetes</v>
      </c>
      <c r="L1676" cm="1">
        <f t="array" ref="L1676">_xlfn.XLOOKUP($A1676,Hospitalisation_table[[#All],[Customer ID]],Hospitalisation_table[[#All],[Customer Age]],"Not Found",0)</f>
        <v>50</v>
      </c>
      <c r="M1676" t="str" cm="1">
        <f t="array" ref="M1676">_xlfn.XLOOKUP($A1676,Hospitalisation_table[[#All],[Customer ID]],Hospitalisation_table[[#All],[Date of Birth]],"Not Found",0)</f>
        <v>17-Jul-1972</v>
      </c>
      <c r="N1676" s="22" cm="1">
        <f t="array" ref="N1676">_xlfn.XLOOKUP($A1676,Hospitalisation_table[[#All],[Customer ID]],Hospitalisation_table[[#All],[charges]],"Not Found",0)</f>
        <v>25656.58</v>
      </c>
      <c r="O1676" t="str" cm="1">
        <f t="array" ref="O1676">_xlfn.XLOOKUP($A1676,Hospitalisation_table[[#All],[Customer ID]],Hospitalisation_table[[#All],[Hospital tier_Updated]],"Not Found",0)</f>
        <v>tier - 2</v>
      </c>
      <c r="P1676" t="str" cm="1">
        <f t="array" ref="P1676">_xlfn.XLOOKUP($A1676,Hospitalisation_table[[#All],[Customer ID]],Hospitalisation_table[[#All],[City tier_updated]],"Not Found",0)</f>
        <v>tier - 3</v>
      </c>
      <c r="Q1676" t="str" cm="1">
        <f t="array" ref="Q1676">_xlfn.XLOOKUP($A1676,Hospitalisation_table[[#All],[Customer ID]],Hospitalisation_table[[#All],[State ID Updated]],"Not Found",0)</f>
        <v>R1024</v>
      </c>
    </row>
    <row r="1677" spans="1:17" x14ac:dyDescent="0.3">
      <c r="A1677" s="14" t="s">
        <v>1968</v>
      </c>
      <c r="B1677" t="str" cm="1">
        <f t="array" ref="B1677">_xlfn.XLOOKUP($A1677,CustomersName[[#All],[Customer ID]],CustomersName[[#All],[First Name]],"Not Found",0)</f>
        <v>Chrhstopher R</v>
      </c>
      <c r="C1677" cm="1">
        <f t="array" ref="C1677">_xlfn.XLOOKUP($A1677,MedExam_Table[[#Headers],[#Data],[Customer ID]],MedExam_Table[[#Headers],[#Data],[BMI]],"Not Found",0)</f>
        <v>27.82</v>
      </c>
      <c r="D1677" cm="1">
        <f t="array" ref="D1677">_xlfn.XLOOKUP($A1677,MedExam_Table[[#Headers],[#Data],[Customer ID]],MedExam_Table[[#Headers],[#Data],[HBA1C]],"Not Found",0)</f>
        <v>5.24</v>
      </c>
      <c r="E1677" t="str" cm="1">
        <f t="array" ref="E1677">_xlfn.XLOOKUP($A1677,MedExam_Table[[#Headers],[#Data],[Customer ID]],MedExam_Table[[#Headers],[#Data],[Heart Issues Updated]],"Not Found",0)</f>
        <v>Yes</v>
      </c>
      <c r="F1677" t="str" cm="1">
        <f t="array" ref="F1677">_xlfn.XLOOKUP($A1677,MedExam_Table[[#Headers],[#Data],[Customer ID]],MedExam_Table[[#Headers],[#Data],[Any Transplants Update]],"Not Found",0)</f>
        <v>No</v>
      </c>
      <c r="G1677" t="str" cm="1">
        <f t="array" ref="G1677">_xlfn.XLOOKUP($A1677,MedExam_Table[[#Headers],[#Data],[Customer ID]],MedExam_Table[[#Headers],[#Data],[Cancer history]],"Not Found",0)</f>
        <v>No</v>
      </c>
      <c r="H1677" cm="1">
        <f t="array" ref="H1677">_xlfn.XLOOKUP($A1677,MedExam_Table[[#Headers],[#Data],[Customer ID]],MedExam_Table[[#Headers],[#Data],[NumberOfMajorSurgeries_updated]],"Not Found",0)</f>
        <v>0</v>
      </c>
      <c r="I1677" t="str" cm="1">
        <f t="array" ref="I1677">_xlfn.XLOOKUP($A1677,MedExam_Table[[#Headers],[#Data],[Customer ID]],MedExam_Table[[#Headers],[#Data],[Smoker Updated]],"Not Found",0)</f>
        <v>Yes</v>
      </c>
      <c r="J1677" t="str" cm="1">
        <f t="array" ref="J1677">_xlfn.XLOOKUP($A1677,MedExam_Table[[#Headers],[#Data],[Customer ID]],MedExam_Table[[#Headers],[#Data],[Weight Status]],"Not Found",0)</f>
        <v>OverWeight</v>
      </c>
      <c r="K1677" t="str" cm="1">
        <f t="array" ref="K1677">_xlfn.XLOOKUP($A1677,MedExam_Table[[#Headers],[#Data],[Customer ID]],MedExam_Table[[#Headers],[#Data],[Diabetes Status]],"Not Found",0)</f>
        <v>Normal</v>
      </c>
      <c r="L1677" cm="1">
        <f t="array" ref="L1677">_xlfn.XLOOKUP($A1677,Hospitalisation_table[[#All],[Customer ID]],Hospitalisation_table[[#All],[Customer Age]],"Not Found",0)</f>
        <v>21</v>
      </c>
      <c r="M1677" t="str" cm="1">
        <f t="array" ref="M1677">_xlfn.XLOOKUP($A1677,Hospitalisation_table[[#All],[Customer ID]],Hospitalisation_table[[#All],[Date of Birth]],"Not Found",0)</f>
        <v>2-Aug-2001</v>
      </c>
      <c r="N1677" s="22" cm="1">
        <f t="array" ref="N1677">_xlfn.XLOOKUP($A1677,Hospitalisation_table[[#All],[Customer ID]],Hospitalisation_table[[#All],[charges]],"Not Found",0)</f>
        <v>25648.98</v>
      </c>
      <c r="O1677" t="str" cm="1">
        <f t="array" ref="O1677">_xlfn.XLOOKUP($A1677,Hospitalisation_table[[#All],[Customer ID]],Hospitalisation_table[[#All],[Hospital tier_Updated]],"Not Found",0)</f>
        <v>tier - 2</v>
      </c>
      <c r="P1677" t="str" cm="1">
        <f t="array" ref="P1677">_xlfn.XLOOKUP($A1677,Hospitalisation_table[[#All],[Customer ID]],Hospitalisation_table[[#All],[City tier_updated]],"Not Found",0)</f>
        <v>tier - 1</v>
      </c>
      <c r="Q1677" t="str" cm="1">
        <f t="array" ref="Q1677">_xlfn.XLOOKUP($A1677,Hospitalisation_table[[#All],[Customer ID]],Hospitalisation_table[[#All],[State ID Updated]],"Not Found",0)</f>
        <v>R1011</v>
      </c>
    </row>
    <row r="1678" spans="1:17" x14ac:dyDescent="0.3">
      <c r="A1678" s="13" t="s">
        <v>1967</v>
      </c>
      <c r="B1678" t="str" cm="1">
        <f t="array" ref="B1678">_xlfn.XLOOKUP($A1678,CustomersName[[#All],[Customer ID]],CustomersName[[#All],[First Name]],"Not Found",0)</f>
        <v>Elliot</v>
      </c>
      <c r="C1678" cm="1">
        <f t="array" ref="C1678">_xlfn.XLOOKUP($A1678,MedExam_Table[[#Headers],[#Data],[Customer ID]],MedExam_Table[[#Headers],[#Data],[BMI]],"Not Found",0)</f>
        <v>25.46</v>
      </c>
      <c r="D1678" cm="1">
        <f t="array" ref="D1678">_xlfn.XLOOKUP($A1678,MedExam_Table[[#Headers],[#Data],[Customer ID]],MedExam_Table[[#Headers],[#Data],[HBA1C]],"Not Found",0)</f>
        <v>11.75</v>
      </c>
      <c r="E1678" t="str" cm="1">
        <f t="array" ref="E1678">_xlfn.XLOOKUP($A1678,MedExam_Table[[#Headers],[#Data],[Customer ID]],MedExam_Table[[#Headers],[#Data],[Heart Issues Updated]],"Not Found",0)</f>
        <v>No</v>
      </c>
      <c r="F1678" t="str" cm="1">
        <f t="array" ref="F1678">_xlfn.XLOOKUP($A1678,MedExam_Table[[#Headers],[#Data],[Customer ID]],MedExam_Table[[#Headers],[#Data],[Any Transplants Update]],"Not Found",0)</f>
        <v>No</v>
      </c>
      <c r="G1678" t="str" cm="1">
        <f t="array" ref="G1678">_xlfn.XLOOKUP($A1678,MedExam_Table[[#Headers],[#Data],[Customer ID]],MedExam_Table[[#Headers],[#Data],[Cancer history]],"Not Found",0)</f>
        <v>No</v>
      </c>
      <c r="H1678" cm="1">
        <f t="array" ref="H1678">_xlfn.XLOOKUP($A1678,MedExam_Table[[#Headers],[#Data],[Customer ID]],MedExam_Table[[#Headers],[#Data],[NumberOfMajorSurgeries_updated]],"Not Found",0)</f>
        <v>0</v>
      </c>
      <c r="I1678" t="str" cm="1">
        <f t="array" ref="I1678">_xlfn.XLOOKUP($A1678,MedExam_Table[[#Headers],[#Data],[Customer ID]],MedExam_Table[[#Headers],[#Data],[Smoker Updated]],"Not Found",0)</f>
        <v>No</v>
      </c>
      <c r="J1678" t="str" cm="1">
        <f t="array" ref="J1678">_xlfn.XLOOKUP($A1678,MedExam_Table[[#Headers],[#Data],[Customer ID]],MedExam_Table[[#Headers],[#Data],[Weight Status]],"Not Found",0)</f>
        <v>OverWeight</v>
      </c>
      <c r="K1678" t="str" cm="1">
        <f t="array" ref="K1678">_xlfn.XLOOKUP($A1678,MedExam_Table[[#Headers],[#Data],[Customer ID]],MedExam_Table[[#Headers],[#Data],[Diabetes Status]],"Not Found",0)</f>
        <v>Diabetes</v>
      </c>
      <c r="L1678" cm="1">
        <f t="array" ref="L1678">_xlfn.XLOOKUP($A1678,Hospitalisation_table[[#All],[Customer ID]],Hospitalisation_table[[#All],[Customer Age]],"Not Found",0)</f>
        <v>54</v>
      </c>
      <c r="M1678" t="str" cm="1">
        <f t="array" ref="M1678">_xlfn.XLOOKUP($A1678,Hospitalisation_table[[#All],[Customer ID]],Hospitalisation_table[[#All],[Date of Birth]],"Not Found",0)</f>
        <v>11-Dec-1968</v>
      </c>
      <c r="N1678" s="22" cm="1">
        <f t="array" ref="N1678">_xlfn.XLOOKUP($A1678,Hospitalisation_table[[#All],[Customer ID]],Hospitalisation_table[[#All],[charges]],"Not Found",0)</f>
        <v>25517.11</v>
      </c>
      <c r="O1678" t="str" cm="1">
        <f t="array" ref="O1678">_xlfn.XLOOKUP($A1678,Hospitalisation_table[[#All],[Customer ID]],Hospitalisation_table[[#All],[Hospital tier_Updated]],"Not Found",0)</f>
        <v>tier - 2</v>
      </c>
      <c r="P1678" t="str" cm="1">
        <f t="array" ref="P1678">_xlfn.XLOOKUP($A1678,Hospitalisation_table[[#All],[Customer ID]],Hospitalisation_table[[#All],[City tier_updated]],"Not Found",0)</f>
        <v>tier - 3</v>
      </c>
      <c r="Q1678" t="str" cm="1">
        <f t="array" ref="Q1678">_xlfn.XLOOKUP($A1678,Hospitalisation_table[[#All],[Customer ID]],Hospitalisation_table[[#All],[State ID Updated]],"Not Found",0)</f>
        <v>R1017</v>
      </c>
    </row>
    <row r="1679" spans="1:17" x14ac:dyDescent="0.3">
      <c r="A1679" s="14" t="s">
        <v>1966</v>
      </c>
      <c r="B1679" t="str" cm="1">
        <f t="array" ref="B1679">_xlfn.XLOOKUP($A1679,CustomersName[[#All],[Customer ID]],CustomersName[[#All],[First Name]],"Not Found",0)</f>
        <v>Chrhstopher D.</v>
      </c>
      <c r="C1679" cm="1">
        <f t="array" ref="C1679">_xlfn.XLOOKUP($A1679,MedExam_Table[[#Headers],[#Data],[Customer ID]],MedExam_Table[[#Headers],[#Data],[BMI]],"Not Found",0)</f>
        <v>25.1</v>
      </c>
      <c r="D1679" cm="1">
        <f t="array" ref="D1679">_xlfn.XLOOKUP($A1679,MedExam_Table[[#Headers],[#Data],[Customer ID]],MedExam_Table[[#Headers],[#Data],[HBA1C]],"Not Found",0)</f>
        <v>6.97</v>
      </c>
      <c r="E1679" t="str" cm="1">
        <f t="array" ref="E1679">_xlfn.XLOOKUP($A1679,MedExam_Table[[#Headers],[#Data],[Customer ID]],MedExam_Table[[#Headers],[#Data],[Heart Issues Updated]],"Not Found",0)</f>
        <v>No</v>
      </c>
      <c r="F1679" t="str" cm="1">
        <f t="array" ref="F1679">_xlfn.XLOOKUP($A1679,MedExam_Table[[#Headers],[#Data],[Customer ID]],MedExam_Table[[#Headers],[#Data],[Any Transplants Update]],"Not Found",0)</f>
        <v>No</v>
      </c>
      <c r="G1679" t="str" cm="1">
        <f t="array" ref="G1679">_xlfn.XLOOKUP($A1679,MedExam_Table[[#Headers],[#Data],[Customer ID]],MedExam_Table[[#Headers],[#Data],[Cancer history]],"Not Found",0)</f>
        <v>No</v>
      </c>
      <c r="H1679" cm="1">
        <f t="array" ref="H1679">_xlfn.XLOOKUP($A1679,MedExam_Table[[#Headers],[#Data],[Customer ID]],MedExam_Table[[#Headers],[#Data],[NumberOfMajorSurgeries_updated]],"Not Found",0)</f>
        <v>0</v>
      </c>
      <c r="I1679" t="str" cm="1">
        <f t="array" ref="I1679">_xlfn.XLOOKUP($A1679,MedExam_Table[[#Headers],[#Data],[Customer ID]],MedExam_Table[[#Headers],[#Data],[Smoker Updated]],"Not Found",0)</f>
        <v>Yes</v>
      </c>
      <c r="J1679" t="str" cm="1">
        <f t="array" ref="J1679">_xlfn.XLOOKUP($A1679,MedExam_Table[[#Headers],[#Data],[Customer ID]],MedExam_Table[[#Headers],[#Data],[Weight Status]],"Not Found",0)</f>
        <v>OverWeight</v>
      </c>
      <c r="K1679" t="str" cm="1">
        <f t="array" ref="K1679">_xlfn.XLOOKUP($A1679,MedExam_Table[[#Headers],[#Data],[Customer ID]],MedExam_Table[[#Headers],[#Data],[Diabetes Status]],"Not Found",0)</f>
        <v>Diabetes</v>
      </c>
      <c r="L1679" cm="1">
        <f t="array" ref="L1679">_xlfn.XLOOKUP($A1679,Hospitalisation_table[[#All],[Customer ID]],Hospitalisation_table[[#All],[Customer Age]],"Not Found",0)</f>
        <v>54</v>
      </c>
      <c r="M1679" t="str" cm="1">
        <f t="array" ref="M1679">_xlfn.XLOOKUP($A1679,Hospitalisation_table[[#All],[Customer ID]],Hospitalisation_table[[#All],[Date of Birth]],"Not Found",0)</f>
        <v>22-Aug-1968</v>
      </c>
      <c r="N1679" s="22" cm="1">
        <f t="array" ref="N1679">_xlfn.XLOOKUP($A1679,Hospitalisation_table[[#All],[Customer ID]],Hospitalisation_table[[#All],[charges]],"Not Found",0)</f>
        <v>25382.3</v>
      </c>
      <c r="O1679" t="str" cm="1">
        <f t="array" ref="O1679">_xlfn.XLOOKUP($A1679,Hospitalisation_table[[#All],[Customer ID]],Hospitalisation_table[[#All],[Hospital tier_Updated]],"Not Found",0)</f>
        <v>tier - 2</v>
      </c>
      <c r="P1679" t="str" cm="1">
        <f t="array" ref="P1679">_xlfn.XLOOKUP($A1679,Hospitalisation_table[[#All],[Customer ID]],Hospitalisation_table[[#All],[City tier_updated]],"Not Found",0)</f>
        <v>tier - 2</v>
      </c>
      <c r="Q1679" t="str" cm="1">
        <f t="array" ref="Q1679">_xlfn.XLOOKUP($A1679,Hospitalisation_table[[#All],[Customer ID]],Hospitalisation_table[[#All],[State ID Updated]],"Not Found",0)</f>
        <v>R1011</v>
      </c>
    </row>
    <row r="1680" spans="1:17" x14ac:dyDescent="0.3">
      <c r="A1680" s="13" t="s">
        <v>1965</v>
      </c>
      <c r="B1680" t="str" cm="1">
        <f t="array" ref="B1680">_xlfn.XLOOKUP($A1680,CustomersName[[#All],[Customer ID]],CustomersName[[#All],[First Name]],"Not Found",0)</f>
        <v>Corey</v>
      </c>
      <c r="C1680" cm="1">
        <f t="array" ref="C1680">_xlfn.XLOOKUP($A1680,MedExam_Table[[#Headers],[#Data],[Customer ID]],MedExam_Table[[#Headers],[#Data],[BMI]],"Not Found",0)</f>
        <v>32.11</v>
      </c>
      <c r="D1680" cm="1">
        <f t="array" ref="D1680">_xlfn.XLOOKUP($A1680,MedExam_Table[[#Headers],[#Data],[Customer ID]],MedExam_Table[[#Headers],[#Data],[HBA1C]],"Not Found",0)</f>
        <v>4.76</v>
      </c>
      <c r="E1680" t="str" cm="1">
        <f t="array" ref="E1680">_xlfn.XLOOKUP($A1680,MedExam_Table[[#Headers],[#Data],[Customer ID]],MedExam_Table[[#Headers],[#Data],[Heart Issues Updated]],"Not Found",0)</f>
        <v>No</v>
      </c>
      <c r="F1680" t="str" cm="1">
        <f t="array" ref="F1680">_xlfn.XLOOKUP($A1680,MedExam_Table[[#Headers],[#Data],[Customer ID]],MedExam_Table[[#Headers],[#Data],[Any Transplants Update]],"Not Found",0)</f>
        <v>No</v>
      </c>
      <c r="G1680" t="str" cm="1">
        <f t="array" ref="G1680">_xlfn.XLOOKUP($A1680,MedExam_Table[[#Headers],[#Data],[Customer ID]],MedExam_Table[[#Headers],[#Data],[Cancer history]],"Not Found",0)</f>
        <v>No</v>
      </c>
      <c r="H1680" cm="1">
        <f t="array" ref="H1680">_xlfn.XLOOKUP($A1680,MedExam_Table[[#Headers],[#Data],[Customer ID]],MedExam_Table[[#Headers],[#Data],[NumberOfMajorSurgeries_updated]],"Not Found",0)</f>
        <v>2</v>
      </c>
      <c r="I1680" t="str" cm="1">
        <f t="array" ref="I1680">_xlfn.XLOOKUP($A1680,MedExam_Table[[#Headers],[#Data],[Customer ID]],MedExam_Table[[#Headers],[#Data],[Smoker Updated]],"Not Found",0)</f>
        <v>No</v>
      </c>
      <c r="J1680" t="str" cm="1">
        <f t="array" ref="J1680">_xlfn.XLOOKUP($A1680,MedExam_Table[[#Headers],[#Data],[Customer ID]],MedExam_Table[[#Headers],[#Data],[Weight Status]],"Not Found",0)</f>
        <v>Obesity</v>
      </c>
      <c r="K1680" t="str" cm="1">
        <f t="array" ref="K1680">_xlfn.XLOOKUP($A1680,MedExam_Table[[#Headers],[#Data],[Customer ID]],MedExam_Table[[#Headers],[#Data],[Diabetes Status]],"Not Found",0)</f>
        <v>Normal</v>
      </c>
      <c r="L1680" cm="1">
        <f t="array" ref="L1680">_xlfn.XLOOKUP($A1680,Hospitalisation_table[[#All],[Customer ID]],Hospitalisation_table[[#All],[Customer Age]],"Not Found",0)</f>
        <v>50</v>
      </c>
      <c r="M1680" t="str" cm="1">
        <f t="array" ref="M1680">_xlfn.XLOOKUP($A1680,Hospitalisation_table[[#All],[Customer ID]],Hospitalisation_table[[#All],[Date of Birth]],"Not Found",0)</f>
        <v>26-Sep-1972</v>
      </c>
      <c r="N1680" s="22" cm="1">
        <f t="array" ref="N1680">_xlfn.XLOOKUP($A1680,Hospitalisation_table[[#All],[Customer ID]],Hospitalisation_table[[#All],[charges]],"Not Found",0)</f>
        <v>25333.33</v>
      </c>
      <c r="O1680" t="str" cm="1">
        <f t="array" ref="O1680">_xlfn.XLOOKUP($A1680,Hospitalisation_table[[#All],[Customer ID]],Hospitalisation_table[[#All],[Hospital tier_Updated]],"Not Found",0)</f>
        <v>tier - 2</v>
      </c>
      <c r="P1680" t="str" cm="1">
        <f t="array" ref="P1680">_xlfn.XLOOKUP($A1680,Hospitalisation_table[[#All],[Customer ID]],Hospitalisation_table[[#All],[City tier_updated]],"Not Found",0)</f>
        <v>tier - 2</v>
      </c>
      <c r="Q1680" t="str" cm="1">
        <f t="array" ref="Q1680">_xlfn.XLOOKUP($A1680,Hospitalisation_table[[#All],[Customer ID]],Hospitalisation_table[[#All],[State ID Updated]],"Not Found",0)</f>
        <v>R1017</v>
      </c>
    </row>
    <row r="1681" spans="1:17" x14ac:dyDescent="0.3">
      <c r="A1681" s="14" t="s">
        <v>1964</v>
      </c>
      <c r="B1681" t="str" cm="1">
        <f t="array" ref="B1681">_xlfn.XLOOKUP($A1681,CustomersName[[#All],[Customer ID]],CustomersName[[#All],[First Name]],"Not Found",0)</f>
        <v>Pathick D.</v>
      </c>
      <c r="C1681" cm="1">
        <f t="array" ref="C1681">_xlfn.XLOOKUP($A1681,MedExam_Table[[#Headers],[#Data],[Customer ID]],MedExam_Table[[#Headers],[#Data],[BMI]],"Not Found",0)</f>
        <v>29.8</v>
      </c>
      <c r="D1681" cm="1">
        <f t="array" ref="D1681">_xlfn.XLOOKUP($A1681,MedExam_Table[[#Headers],[#Data],[Customer ID]],MedExam_Table[[#Headers],[#Data],[HBA1C]],"Not Found",0)</f>
        <v>8.24</v>
      </c>
      <c r="E1681" t="str" cm="1">
        <f t="array" ref="E1681">_xlfn.XLOOKUP($A1681,MedExam_Table[[#Headers],[#Data],[Customer ID]],MedExam_Table[[#Headers],[#Data],[Heart Issues Updated]],"Not Found",0)</f>
        <v>Yes</v>
      </c>
      <c r="F1681" t="str" cm="1">
        <f t="array" ref="F1681">_xlfn.XLOOKUP($A1681,MedExam_Table[[#Headers],[#Data],[Customer ID]],MedExam_Table[[#Headers],[#Data],[Any Transplants Update]],"Not Found",0)</f>
        <v>No</v>
      </c>
      <c r="G1681" t="str" cm="1">
        <f t="array" ref="G1681">_xlfn.XLOOKUP($A1681,MedExam_Table[[#Headers],[#Data],[Customer ID]],MedExam_Table[[#Headers],[#Data],[Cancer history]],"Not Found",0)</f>
        <v>No</v>
      </c>
      <c r="H1681" cm="1">
        <f t="array" ref="H1681">_xlfn.XLOOKUP($A1681,MedExam_Table[[#Headers],[#Data],[Customer ID]],MedExam_Table[[#Headers],[#Data],[NumberOfMajorSurgeries_updated]],"Not Found",0)</f>
        <v>1</v>
      </c>
      <c r="I1681" t="str" cm="1">
        <f t="array" ref="I1681">_xlfn.XLOOKUP($A1681,MedExam_Table[[#Headers],[#Data],[Customer ID]],MedExam_Table[[#Headers],[#Data],[Smoker Updated]],"Not Found",0)</f>
        <v>Yes</v>
      </c>
      <c r="J1681" t="str" cm="1">
        <f t="array" ref="J1681">_xlfn.XLOOKUP($A1681,MedExam_Table[[#Headers],[#Data],[Customer ID]],MedExam_Table[[#Headers],[#Data],[Weight Status]],"Not Found",0)</f>
        <v>OverWeight</v>
      </c>
      <c r="K1681" t="str" cm="1">
        <f t="array" ref="K1681">_xlfn.XLOOKUP($A1681,MedExam_Table[[#Headers],[#Data],[Customer ID]],MedExam_Table[[#Headers],[#Data],[Diabetes Status]],"Not Found",0)</f>
        <v>Diabetes</v>
      </c>
      <c r="L1681" cm="1">
        <f t="array" ref="L1681">_xlfn.XLOOKUP($A1681,Hospitalisation_table[[#All],[Customer ID]],Hospitalisation_table[[#All],[Customer Age]],"Not Found",0)</f>
        <v>47</v>
      </c>
      <c r="M1681" t="str" cm="1">
        <f t="array" ref="M1681">_xlfn.XLOOKUP($A1681,Hospitalisation_table[[#All],[Customer ID]],Hospitalisation_table[[#All],[Date of Birth]],"Not Found",0)</f>
        <v>14-Dec-1975</v>
      </c>
      <c r="N1681" s="22" cm="1">
        <f t="array" ref="N1681">_xlfn.XLOOKUP($A1681,Hospitalisation_table[[#All],[Customer ID]],Hospitalisation_table[[#All],[charges]],"Not Found",0)</f>
        <v>25309.49</v>
      </c>
      <c r="O1681" t="str" cm="1">
        <f t="array" ref="O1681">_xlfn.XLOOKUP($A1681,Hospitalisation_table[[#All],[Customer ID]],Hospitalisation_table[[#All],[Hospital tier_Updated]],"Not Found",0)</f>
        <v>tier - 2</v>
      </c>
      <c r="P1681" t="str" cm="1">
        <f t="array" ref="P1681">_xlfn.XLOOKUP($A1681,Hospitalisation_table[[#All],[Customer ID]],Hospitalisation_table[[#All],[City tier_updated]],"Not Found",0)</f>
        <v>tier - 1</v>
      </c>
      <c r="Q1681" t="str" cm="1">
        <f t="array" ref="Q1681">_xlfn.XLOOKUP($A1681,Hospitalisation_table[[#All],[Customer ID]],Hospitalisation_table[[#All],[State ID Updated]],"Not Found",0)</f>
        <v>R1011</v>
      </c>
    </row>
    <row r="1682" spans="1:17" x14ac:dyDescent="0.3">
      <c r="A1682" s="13" t="s">
        <v>1963</v>
      </c>
      <c r="B1682" t="str" cm="1">
        <f t="array" ref="B1682">_xlfn.XLOOKUP($A1682,CustomersName[[#All],[Customer ID]],CustomersName[[#All],[First Name]],"Not Found",0)</f>
        <v>Anthony D.</v>
      </c>
      <c r="C1682" cm="1">
        <f t="array" ref="C1682">_xlfn.XLOOKUP($A1682,MedExam_Table[[#Headers],[#Data],[Customer ID]],MedExam_Table[[#Headers],[#Data],[BMI]],"Not Found",0)</f>
        <v>24.01</v>
      </c>
      <c r="D1682" cm="1">
        <f t="array" ref="D1682">_xlfn.XLOOKUP($A1682,MedExam_Table[[#Headers],[#Data],[Customer ID]],MedExam_Table[[#Headers],[#Data],[HBA1C]],"Not Found",0)</f>
        <v>4.76</v>
      </c>
      <c r="E1682" t="str" cm="1">
        <f t="array" ref="E1682">_xlfn.XLOOKUP($A1682,MedExam_Table[[#Headers],[#Data],[Customer ID]],MedExam_Table[[#Headers],[#Data],[Heart Issues Updated]],"Not Found",0)</f>
        <v>No</v>
      </c>
      <c r="F1682" t="str" cm="1">
        <f t="array" ref="F1682">_xlfn.XLOOKUP($A1682,MedExam_Table[[#Headers],[#Data],[Customer ID]],MedExam_Table[[#Headers],[#Data],[Any Transplants Update]],"Not Found",0)</f>
        <v>No</v>
      </c>
      <c r="G1682" t="str" cm="1">
        <f t="array" ref="G1682">_xlfn.XLOOKUP($A1682,MedExam_Table[[#Headers],[#Data],[Customer ID]],MedExam_Table[[#Headers],[#Data],[Cancer history]],"Not Found",0)</f>
        <v>No</v>
      </c>
      <c r="H1682" cm="1">
        <f t="array" ref="H1682">_xlfn.XLOOKUP($A1682,MedExam_Table[[#Headers],[#Data],[Customer ID]],MedExam_Table[[#Headers],[#Data],[NumberOfMajorSurgeries_updated]],"Not Found",0)</f>
        <v>1</v>
      </c>
      <c r="I1682" t="str" cm="1">
        <f t="array" ref="I1682">_xlfn.XLOOKUP($A1682,MedExam_Table[[#Headers],[#Data],[Customer ID]],MedExam_Table[[#Headers],[#Data],[Smoker Updated]],"Not Found",0)</f>
        <v>Yes</v>
      </c>
      <c r="J1682" t="str" cm="1">
        <f t="array" ref="J1682">_xlfn.XLOOKUP($A1682,MedExam_Table[[#Headers],[#Data],[Customer ID]],MedExam_Table[[#Headers],[#Data],[Weight Status]],"Not Found",0)</f>
        <v>NormalWeight</v>
      </c>
      <c r="K1682" t="str" cm="1">
        <f t="array" ref="K1682">_xlfn.XLOOKUP($A1682,MedExam_Table[[#Headers],[#Data],[Customer ID]],MedExam_Table[[#Headers],[#Data],[Diabetes Status]],"Not Found",0)</f>
        <v>Normal</v>
      </c>
      <c r="L1682" cm="1">
        <f t="array" ref="L1682">_xlfn.XLOOKUP($A1682,Hospitalisation_table[[#All],[Customer ID]],Hospitalisation_table[[#All],[Customer Age]],"Not Found",0)</f>
        <v>24</v>
      </c>
      <c r="M1682" t="str" cm="1">
        <f t="array" ref="M1682">_xlfn.XLOOKUP($A1682,Hospitalisation_table[[#All],[Customer ID]],Hospitalisation_table[[#All],[Date of Birth]],"Not Found",0)</f>
        <v>24-Nov-1998</v>
      </c>
      <c r="N1682" s="22" cm="1">
        <f t="array" ref="N1682">_xlfn.XLOOKUP($A1682,Hospitalisation_table[[#All],[Customer ID]],Hospitalisation_table[[#All],[charges]],"Not Found",0)</f>
        <v>25127.22</v>
      </c>
      <c r="O1682" t="str" cm="1">
        <f t="array" ref="O1682">_xlfn.XLOOKUP($A1682,Hospitalisation_table[[#All],[Customer ID]],Hospitalisation_table[[#All],[Hospital tier_Updated]],"Not Found",0)</f>
        <v>tier - 2</v>
      </c>
      <c r="P1682" t="str" cm="1">
        <f t="array" ref="P1682">_xlfn.XLOOKUP($A1682,Hospitalisation_table[[#All],[Customer ID]],Hospitalisation_table[[#All],[City tier_updated]],"Not Found",0)</f>
        <v>tier - 3</v>
      </c>
      <c r="Q1682" t="str" cm="1">
        <f t="array" ref="Q1682">_xlfn.XLOOKUP($A1682,Hospitalisation_table[[#All],[Customer ID]],Hospitalisation_table[[#All],[State ID Updated]],"Not Found",0)</f>
        <v>R1011</v>
      </c>
    </row>
    <row r="1683" spans="1:17" x14ac:dyDescent="0.3">
      <c r="A1683" s="14" t="s">
        <v>2332</v>
      </c>
      <c r="B1683" t="str" cm="1">
        <f t="array" ref="B1683">_xlfn.XLOOKUP($A1683,CustomersName[[#All],[Customer ID]],CustomersName[[#All],[First Name]],"Not Found",0)</f>
        <v>Jahes R.</v>
      </c>
      <c r="C1683" cm="1">
        <f t="array" ref="C1683">_xlfn.XLOOKUP($A1683,MedExam_Table[[#Headers],[#Data],[Customer ID]],MedExam_Table[[#Headers],[#Data],[BMI]],"Not Found",0)</f>
        <v>52.58</v>
      </c>
      <c r="D1683" cm="1">
        <f t="array" ref="D1683">_xlfn.XLOOKUP($A1683,MedExam_Table[[#Headers],[#Data],[Customer ID]],MedExam_Table[[#Headers],[#Data],[HBA1C]],"Not Found",0)</f>
        <v>4.1900000000000004</v>
      </c>
      <c r="E1683" t="str" cm="1">
        <f t="array" ref="E1683">_xlfn.XLOOKUP($A1683,MedExam_Table[[#Headers],[#Data],[Customer ID]],MedExam_Table[[#Headers],[#Data],[Heart Issues Updated]],"Not Found",0)</f>
        <v>No</v>
      </c>
      <c r="F1683" t="str" cm="1">
        <f t="array" ref="F1683">_xlfn.XLOOKUP($A1683,MedExam_Table[[#Headers],[#Data],[Customer ID]],MedExam_Table[[#Headers],[#Data],[Any Transplants Update]],"Not Found",0)</f>
        <v>Yes</v>
      </c>
      <c r="G1683" t="str" cm="1">
        <f t="array" ref="G1683">_xlfn.XLOOKUP($A1683,MedExam_Table[[#Headers],[#Data],[Customer ID]],MedExam_Table[[#Headers],[#Data],[Cancer history]],"Not Found",0)</f>
        <v>No</v>
      </c>
      <c r="H1683" cm="1">
        <f t="array" ref="H1683">_xlfn.XLOOKUP($A1683,MedExam_Table[[#Headers],[#Data],[Customer ID]],MedExam_Table[[#Headers],[#Data],[NumberOfMajorSurgeries_updated]],"Not Found",0)</f>
        <v>1</v>
      </c>
      <c r="I1683" t="str" cm="1">
        <f t="array" ref="I1683">_xlfn.XLOOKUP($A1683,MedExam_Table[[#Headers],[#Data],[Customer ID]],MedExam_Table[[#Headers],[#Data],[Smoker Updated]],"Not Found",0)</f>
        <v>Yes</v>
      </c>
      <c r="J1683" t="str" cm="1">
        <f t="array" ref="J1683">_xlfn.XLOOKUP($A1683,MedExam_Table[[#Headers],[#Data],[Customer ID]],MedExam_Table[[#Headers],[#Data],[Weight Status]],"Not Found",0)</f>
        <v>Obesity</v>
      </c>
      <c r="K1683" t="str" cm="1">
        <f t="array" ref="K1683">_xlfn.XLOOKUP($A1683,MedExam_Table[[#Headers],[#Data],[Customer ID]],MedExam_Table[[#Headers],[#Data],[Diabetes Status]],"Not Found",0)</f>
        <v>Normal</v>
      </c>
      <c r="L1683" cm="1">
        <f t="array" ref="L1683">_xlfn.XLOOKUP($A1683,Hospitalisation_table[[#All],[Customer ID]],Hospitalisation_table[[#All],[Customer Age]],"Not Found",0)</f>
        <v>22</v>
      </c>
      <c r="M1683" t="str" cm="1">
        <f t="array" ref="M1683">_xlfn.XLOOKUP($A1683,Hospitalisation_table[[#All],[Customer ID]],Hospitalisation_table[[#All],[Date of Birth]],"Not Found",0)</f>
        <v>2-Aug-2000</v>
      </c>
      <c r="N1683" s="22" cm="1">
        <f t="array" ref="N1683">_xlfn.XLOOKUP($A1683,Hospitalisation_table[[#All],[Customer ID]],Hospitalisation_table[[#All],[charges]],"Not Found",0)</f>
        <v>44501.4</v>
      </c>
      <c r="O1683" t="str" cm="1">
        <f t="array" ref="O1683">_xlfn.XLOOKUP($A1683,Hospitalisation_table[[#All],[Customer ID]],Hospitalisation_table[[#All],[Hospital tier_Updated]],"Not Found",0)</f>
        <v>tier - 2</v>
      </c>
      <c r="P1683" t="str" cm="1">
        <f t="array" ref="P1683">_xlfn.XLOOKUP($A1683,Hospitalisation_table[[#All],[Customer ID]],Hospitalisation_table[[#All],[City tier_updated]],"Not Found",0)</f>
        <v>tier - 3</v>
      </c>
      <c r="Q1683" t="str" cm="1">
        <f t="array" ref="Q1683">_xlfn.XLOOKUP($A1683,Hospitalisation_table[[#All],[Customer ID]],Hospitalisation_table[[#All],[State ID Updated]],"Not Found",0)</f>
        <v>R1013</v>
      </c>
    </row>
    <row r="1684" spans="1:17" x14ac:dyDescent="0.3">
      <c r="A1684" s="13" t="s">
        <v>1962</v>
      </c>
      <c r="B1684" t="str" cm="1">
        <f t="array" ref="B1684">_xlfn.XLOOKUP($A1684,CustomersName[[#All],[Customer ID]],CustomersName[[#All],[First Name]],"Not Found",0)</f>
        <v>Melissa</v>
      </c>
      <c r="C1684" cm="1">
        <f t="array" ref="C1684">_xlfn.XLOOKUP($A1684,MedExam_Table[[#Headers],[#Data],[Customer ID]],MedExam_Table[[#Headers],[#Data],[BMI]],"Not Found",0)</f>
        <v>23.21</v>
      </c>
      <c r="D1684" cm="1">
        <f t="array" ref="D1684">_xlfn.XLOOKUP($A1684,MedExam_Table[[#Headers],[#Data],[Customer ID]],MedExam_Table[[#Headers],[#Data],[HBA1C]],"Not Found",0)</f>
        <v>6.03</v>
      </c>
      <c r="E1684" t="str" cm="1">
        <f t="array" ref="E1684">_xlfn.XLOOKUP($A1684,MedExam_Table[[#Headers],[#Data],[Customer ID]],MedExam_Table[[#Headers],[#Data],[Heart Issues Updated]],"Not Found",0)</f>
        <v>No</v>
      </c>
      <c r="F1684" t="str" cm="1">
        <f t="array" ref="F1684">_xlfn.XLOOKUP($A1684,MedExam_Table[[#Headers],[#Data],[Customer ID]],MedExam_Table[[#Headers],[#Data],[Any Transplants Update]],"Not Found",0)</f>
        <v>No</v>
      </c>
      <c r="G1684" t="str" cm="1">
        <f t="array" ref="G1684">_xlfn.XLOOKUP($A1684,MedExam_Table[[#Headers],[#Data],[Customer ID]],MedExam_Table[[#Headers],[#Data],[Cancer history]],"Not Found",0)</f>
        <v>No</v>
      </c>
      <c r="H1684" cm="1">
        <f t="array" ref="H1684">_xlfn.XLOOKUP($A1684,MedExam_Table[[#Headers],[#Data],[Customer ID]],MedExam_Table[[#Headers],[#Data],[NumberOfMajorSurgeries_updated]],"Not Found",0)</f>
        <v>1</v>
      </c>
      <c r="I1684" t="str" cm="1">
        <f t="array" ref="I1684">_xlfn.XLOOKUP($A1684,MedExam_Table[[#Headers],[#Data],[Customer ID]],MedExam_Table[[#Headers],[#Data],[Smoker Updated]],"Not Found",0)</f>
        <v>No</v>
      </c>
      <c r="J1684" t="str" cm="1">
        <f t="array" ref="J1684">_xlfn.XLOOKUP($A1684,MedExam_Table[[#Headers],[#Data],[Customer ID]],MedExam_Table[[#Headers],[#Data],[Weight Status]],"Not Found",0)</f>
        <v>NormalWeight</v>
      </c>
      <c r="K1684" t="str" cm="1">
        <f t="array" ref="K1684">_xlfn.XLOOKUP($A1684,MedExam_Table[[#Headers],[#Data],[Customer ID]],MedExam_Table[[#Headers],[#Data],[Diabetes Status]],"Not Found",0)</f>
        <v>Prediabetes</v>
      </c>
      <c r="L1684" cm="1">
        <f t="array" ref="L1684">_xlfn.XLOOKUP($A1684,Hospitalisation_table[[#All],[Customer ID]],Hospitalisation_table[[#All],[Customer Age]],"Not Found",0)</f>
        <v>24</v>
      </c>
      <c r="M1684" t="str" cm="1">
        <f t="array" ref="M1684">_xlfn.XLOOKUP($A1684,Hospitalisation_table[[#All],[Customer ID]],Hospitalisation_table[[#All],[Date of Birth]],"Not Found",0)</f>
        <v>14-Jun-1998</v>
      </c>
      <c r="N1684" s="22" cm="1">
        <f t="array" ref="N1684">_xlfn.XLOOKUP($A1684,Hospitalisation_table[[#All],[Customer ID]],Hospitalisation_table[[#All],[charges]],"Not Found",0)</f>
        <v>25081.77</v>
      </c>
      <c r="O1684" t="str" cm="1">
        <f t="array" ref="O1684">_xlfn.XLOOKUP($A1684,Hospitalisation_table[[#All],[Customer ID]],Hospitalisation_table[[#All],[Hospital tier_Updated]],"Not Found",0)</f>
        <v>tier - 2</v>
      </c>
      <c r="P1684" t="str" cm="1">
        <f t="array" ref="P1684">_xlfn.XLOOKUP($A1684,Hospitalisation_table[[#All],[Customer ID]],Hospitalisation_table[[#All],[City tier_updated]],"Not Found",0)</f>
        <v>tier - 2</v>
      </c>
      <c r="Q1684" t="str" cm="1">
        <f t="array" ref="Q1684">_xlfn.XLOOKUP($A1684,Hospitalisation_table[[#All],[Customer ID]],Hospitalisation_table[[#All],[State ID Updated]],"Not Found",0)</f>
        <v>R1013</v>
      </c>
    </row>
    <row r="1685" spans="1:17" x14ac:dyDescent="0.3">
      <c r="A1685" s="14" t="s">
        <v>1961</v>
      </c>
      <c r="B1685" t="str" cm="1">
        <f t="array" ref="B1685">_xlfn.XLOOKUP($A1685,CustomersName[[#All],[Customer ID]],CustomersName[[#All],[First Name]],"Not Found",0)</f>
        <v>Raven</v>
      </c>
      <c r="C1685" cm="1">
        <f t="array" ref="C1685">_xlfn.XLOOKUP($A1685,MedExam_Table[[#Headers],[#Data],[Customer ID]],MedExam_Table[[#Headers],[#Data],[BMI]],"Not Found",0)</f>
        <v>21.2</v>
      </c>
      <c r="D1685" cm="1">
        <f t="array" ref="D1685">_xlfn.XLOOKUP($A1685,MedExam_Table[[#Headers],[#Data],[Customer ID]],MedExam_Table[[#Headers],[#Data],[HBA1C]],"Not Found",0)</f>
        <v>4.07</v>
      </c>
      <c r="E1685" t="str" cm="1">
        <f t="array" ref="E1685">_xlfn.XLOOKUP($A1685,MedExam_Table[[#Headers],[#Data],[Customer ID]],MedExam_Table[[#Headers],[#Data],[Heart Issues Updated]],"Not Found",0)</f>
        <v>Yes</v>
      </c>
      <c r="F1685" t="str" cm="1">
        <f t="array" ref="F1685">_xlfn.XLOOKUP($A1685,MedExam_Table[[#Headers],[#Data],[Customer ID]],MedExam_Table[[#Headers],[#Data],[Any Transplants Update]],"Not Found",0)</f>
        <v>No</v>
      </c>
      <c r="G1685" t="str" cm="1">
        <f t="array" ref="G1685">_xlfn.XLOOKUP($A1685,MedExam_Table[[#Headers],[#Data],[Customer ID]],MedExam_Table[[#Headers],[#Data],[Cancer history]],"Not Found",0)</f>
        <v>No</v>
      </c>
      <c r="H1685" cm="1">
        <f t="array" ref="H1685">_xlfn.XLOOKUP($A1685,MedExam_Table[[#Headers],[#Data],[Customer ID]],MedExam_Table[[#Headers],[#Data],[NumberOfMajorSurgeries_updated]],"Not Found",0)</f>
        <v>1</v>
      </c>
      <c r="I1685" t="str" cm="1">
        <f t="array" ref="I1685">_xlfn.XLOOKUP($A1685,MedExam_Table[[#Headers],[#Data],[Customer ID]],MedExam_Table[[#Headers],[#Data],[Smoker Updated]],"Not Found",0)</f>
        <v>Yes</v>
      </c>
      <c r="J1685" t="str" cm="1">
        <f t="array" ref="J1685">_xlfn.XLOOKUP($A1685,MedExam_Table[[#Headers],[#Data],[Customer ID]],MedExam_Table[[#Headers],[#Data],[Weight Status]],"Not Found",0)</f>
        <v>NormalWeight</v>
      </c>
      <c r="K1685" t="str" cm="1">
        <f t="array" ref="K1685">_xlfn.XLOOKUP($A1685,MedExam_Table[[#Headers],[#Data],[Customer ID]],MedExam_Table[[#Headers],[#Data],[Diabetes Status]],"Not Found",0)</f>
        <v>Normal</v>
      </c>
      <c r="L1685" cm="1">
        <f t="array" ref="L1685">_xlfn.XLOOKUP($A1685,Hospitalisation_table[[#All],[Customer ID]],Hospitalisation_table[[#All],[Customer Age]],"Not Found",0)</f>
        <v>27</v>
      </c>
      <c r="M1685" t="str" cm="1">
        <f t="array" ref="M1685">_xlfn.XLOOKUP($A1685,Hospitalisation_table[[#All],[Customer ID]],Hospitalisation_table[[#All],[Date of Birth]],"Not Found",0)</f>
        <v>4-Dec-1995</v>
      </c>
      <c r="N1685" s="22" cm="1">
        <f t="array" ref="N1685">_xlfn.XLOOKUP($A1685,Hospitalisation_table[[#All],[Customer ID]],Hospitalisation_table[[#All],[charges]],"Not Found",0)</f>
        <v>25075.97</v>
      </c>
      <c r="O1685" t="str" cm="1">
        <f t="array" ref="O1685">_xlfn.XLOOKUP($A1685,Hospitalisation_table[[#All],[Customer ID]],Hospitalisation_table[[#All],[Hospital tier_Updated]],"Not Found",0)</f>
        <v>tier - 2</v>
      </c>
      <c r="P1685" t="str" cm="1">
        <f t="array" ref="P1685">_xlfn.XLOOKUP($A1685,Hospitalisation_table[[#All],[Customer ID]],Hospitalisation_table[[#All],[City tier_updated]],"Not Found",0)</f>
        <v>tier - 2</v>
      </c>
      <c r="Q1685" t="str" cm="1">
        <f t="array" ref="Q1685">_xlfn.XLOOKUP($A1685,Hospitalisation_table[[#All],[Customer ID]],Hospitalisation_table[[#All],[State ID Updated]],"Not Found",0)</f>
        <v>R1011</v>
      </c>
    </row>
    <row r="1686" spans="1:17" x14ac:dyDescent="0.3">
      <c r="A1686" s="13" t="s">
        <v>1960</v>
      </c>
      <c r="B1686" t="str" cm="1">
        <f t="array" ref="B1686">_xlfn.XLOOKUP($A1686,CustomersName[[#All],[Customer ID]],CustomersName[[#All],[First Name]],"Not Found",0)</f>
        <v>Christopher</v>
      </c>
      <c r="C1686" cm="1">
        <f t="array" ref="C1686">_xlfn.XLOOKUP($A1686,MedExam_Table[[#Headers],[#Data],[Customer ID]],MedExam_Table[[#Headers],[#Data],[BMI]],"Not Found",0)</f>
        <v>28.215</v>
      </c>
      <c r="D1686" cm="1">
        <f t="array" ref="D1686">_xlfn.XLOOKUP($A1686,MedExam_Table[[#Headers],[#Data],[Customer ID]],MedExam_Table[[#Headers],[#Data],[HBA1C]],"Not Found",0)</f>
        <v>8.26</v>
      </c>
      <c r="E1686" t="str" cm="1">
        <f t="array" ref="E1686">_xlfn.XLOOKUP($A1686,MedExam_Table[[#Headers],[#Data],[Customer ID]],MedExam_Table[[#Headers],[#Data],[Heart Issues Updated]],"Not Found",0)</f>
        <v>Yes</v>
      </c>
      <c r="F1686" t="str" cm="1">
        <f t="array" ref="F1686">_xlfn.XLOOKUP($A1686,MedExam_Table[[#Headers],[#Data],[Customer ID]],MedExam_Table[[#Headers],[#Data],[Any Transplants Update]],"Not Found",0)</f>
        <v>No</v>
      </c>
      <c r="G1686" t="str" cm="1">
        <f t="array" ref="G1686">_xlfn.XLOOKUP($A1686,MedExam_Table[[#Headers],[#Data],[Customer ID]],MedExam_Table[[#Headers],[#Data],[Cancer history]],"Not Found",0)</f>
        <v>No</v>
      </c>
      <c r="H1686" cm="1">
        <f t="array" ref="H1686">_xlfn.XLOOKUP($A1686,MedExam_Table[[#Headers],[#Data],[Customer ID]],MedExam_Table[[#Headers],[#Data],[NumberOfMajorSurgeries_updated]],"Not Found",0)</f>
        <v>1</v>
      </c>
      <c r="I1686" t="str" cm="1">
        <f t="array" ref="I1686">_xlfn.XLOOKUP($A1686,MedExam_Table[[#Headers],[#Data],[Customer ID]],MedExam_Table[[#Headers],[#Data],[Smoker Updated]],"Not Found",0)</f>
        <v>Yes</v>
      </c>
      <c r="J1686" t="str" cm="1">
        <f t="array" ref="J1686">_xlfn.XLOOKUP($A1686,MedExam_Table[[#Headers],[#Data],[Customer ID]],MedExam_Table[[#Headers],[#Data],[Weight Status]],"Not Found",0)</f>
        <v>OverWeight</v>
      </c>
      <c r="K1686" t="str" cm="1">
        <f t="array" ref="K1686">_xlfn.XLOOKUP($A1686,MedExam_Table[[#Headers],[#Data],[Customer ID]],MedExam_Table[[#Headers],[#Data],[Diabetes Status]],"Not Found",0)</f>
        <v>Diabetes</v>
      </c>
      <c r="L1686" cm="1">
        <f t="array" ref="L1686">_xlfn.XLOOKUP($A1686,Hospitalisation_table[[#All],[Customer ID]],Hospitalisation_table[[#All],[Customer Age]],"Not Found",0)</f>
        <v>47</v>
      </c>
      <c r="M1686" t="str" cm="1">
        <f t="array" ref="M1686">_xlfn.XLOOKUP($A1686,Hospitalisation_table[[#All],[Customer ID]],Hospitalisation_table[[#All],[Date of Birth]],"Not Found",0)</f>
        <v>14-Nov-1975</v>
      </c>
      <c r="N1686" s="22" cm="1">
        <f t="array" ref="N1686">_xlfn.XLOOKUP($A1686,Hospitalisation_table[[#All],[Customer ID]],Hospitalisation_table[[#All],[charges]],"Not Found",0)</f>
        <v>24915.22</v>
      </c>
      <c r="O1686" t="str" cm="1">
        <f t="array" ref="O1686">_xlfn.XLOOKUP($A1686,Hospitalisation_table[[#All],[Customer ID]],Hospitalisation_table[[#All],[Hospital tier_Updated]],"Not Found",0)</f>
        <v>tier - 2</v>
      </c>
      <c r="P1686" t="str" cm="1">
        <f t="array" ref="P1686">_xlfn.XLOOKUP($A1686,Hospitalisation_table[[#All],[Customer ID]],Hospitalisation_table[[#All],[City tier_updated]],"Not Found",0)</f>
        <v>tier - 3</v>
      </c>
      <c r="Q1686" t="str" cm="1">
        <f t="array" ref="Q1686">_xlfn.XLOOKUP($A1686,Hospitalisation_table[[#All],[Customer ID]],Hospitalisation_table[[#All],[State ID Updated]],"Not Found",0)</f>
        <v>R1012</v>
      </c>
    </row>
    <row r="1687" spans="1:17" x14ac:dyDescent="0.3">
      <c r="A1687" s="14" t="s">
        <v>1959</v>
      </c>
      <c r="B1687" t="str" cm="1">
        <f t="array" ref="B1687">_xlfn.XLOOKUP($A1687,CustomersName[[#All],[Customer ID]],CustomersName[[#All],[First Name]],"Not Found",0)</f>
        <v>Kendha A</v>
      </c>
      <c r="C1687" cm="1">
        <f t="array" ref="C1687">_xlfn.XLOOKUP($A1687,MedExam_Table[[#Headers],[#Data],[Customer ID]],MedExam_Table[[#Headers],[#Data],[BMI]],"Not Found",0)</f>
        <v>38.094999999999999</v>
      </c>
      <c r="D1687" cm="1">
        <f t="array" ref="D1687">_xlfn.XLOOKUP($A1687,MedExam_Table[[#Headers],[#Data],[Customer ID]],MedExam_Table[[#Headers],[#Data],[HBA1C]],"Not Found",0)</f>
        <v>4.76</v>
      </c>
      <c r="E1687" t="str" cm="1">
        <f t="array" ref="E1687">_xlfn.XLOOKUP($A1687,MedExam_Table[[#Headers],[#Data],[Customer ID]],MedExam_Table[[#Headers],[#Data],[Heart Issues Updated]],"Not Found",0)</f>
        <v>No</v>
      </c>
      <c r="F1687" t="str" cm="1">
        <f t="array" ref="F1687">_xlfn.XLOOKUP($A1687,MedExam_Table[[#Headers],[#Data],[Customer ID]],MedExam_Table[[#Headers],[#Data],[Any Transplants Update]],"Not Found",0)</f>
        <v>No</v>
      </c>
      <c r="G1687" t="str" cm="1">
        <f t="array" ref="G1687">_xlfn.XLOOKUP($A1687,MedExam_Table[[#Headers],[#Data],[Customer ID]],MedExam_Table[[#Headers],[#Data],[Cancer history]],"Not Found",0)</f>
        <v>No</v>
      </c>
      <c r="H1687" cm="1">
        <f t="array" ref="H1687">_xlfn.XLOOKUP($A1687,MedExam_Table[[#Headers],[#Data],[Customer ID]],MedExam_Table[[#Headers],[#Data],[NumberOfMajorSurgeries_updated]],"Not Found",0)</f>
        <v>1</v>
      </c>
      <c r="I1687" t="str" cm="1">
        <f t="array" ref="I1687">_xlfn.XLOOKUP($A1687,MedExam_Table[[#Headers],[#Data],[Customer ID]],MedExam_Table[[#Headers],[#Data],[Smoker Updated]],"Not Found",0)</f>
        <v>No</v>
      </c>
      <c r="J1687" t="str" cm="1">
        <f t="array" ref="J1687">_xlfn.XLOOKUP($A1687,MedExam_Table[[#Headers],[#Data],[Customer ID]],MedExam_Table[[#Headers],[#Data],[Weight Status]],"Not Found",0)</f>
        <v>Obesity</v>
      </c>
      <c r="K1687" t="str" cm="1">
        <f t="array" ref="K1687">_xlfn.XLOOKUP($A1687,MedExam_Table[[#Headers],[#Data],[Customer ID]],MedExam_Table[[#Headers],[#Data],[Diabetes Status]],"Not Found",0)</f>
        <v>Normal</v>
      </c>
      <c r="L1687" cm="1">
        <f t="array" ref="L1687">_xlfn.XLOOKUP($A1687,Hospitalisation_table[[#All],[Customer ID]],Hospitalisation_table[[#All],[Customer Age]],"Not Found",0)</f>
        <v>35</v>
      </c>
      <c r="M1687" t="str" cm="1">
        <f t="array" ref="M1687">_xlfn.XLOOKUP($A1687,Hospitalisation_table[[#All],[Customer ID]],Hospitalisation_table[[#All],[Date of Birth]],"Not Found",0)</f>
        <v>14-Jun-1987</v>
      </c>
      <c r="N1687" s="22" cm="1">
        <f t="array" ref="N1687">_xlfn.XLOOKUP($A1687,Hospitalisation_table[[#All],[Customer ID]],Hospitalisation_table[[#All],[charges]],"Not Found",0)</f>
        <v>24915.05</v>
      </c>
      <c r="O1687" t="str" cm="1">
        <f t="array" ref="O1687">_xlfn.XLOOKUP($A1687,Hospitalisation_table[[#All],[Customer ID]],Hospitalisation_table[[#All],[Hospital tier_Updated]],"Not Found",0)</f>
        <v>tier - 2</v>
      </c>
      <c r="P1687" t="str" cm="1">
        <f t="array" ref="P1687">_xlfn.XLOOKUP($A1687,Hospitalisation_table[[#All],[Customer ID]],Hospitalisation_table[[#All],[City tier_updated]],"Not Found",0)</f>
        <v>tier - 1</v>
      </c>
      <c r="Q1687" t="str" cm="1">
        <f t="array" ref="Q1687">_xlfn.XLOOKUP($A1687,Hospitalisation_table[[#All],[Customer ID]],Hospitalisation_table[[#All],[State ID Updated]],"Not Found",0)</f>
        <v>R1024</v>
      </c>
    </row>
    <row r="1688" spans="1:17" x14ac:dyDescent="0.3">
      <c r="A1688" s="13" t="s">
        <v>1958</v>
      </c>
      <c r="B1688" t="str" cm="1">
        <f t="array" ref="B1688">_xlfn.XLOOKUP($A1688,CustomersName[[#All],[Customer ID]],CustomersName[[#All],[First Name]],"Not Found",0)</f>
        <v>Jordan</v>
      </c>
      <c r="C1688" cm="1">
        <f t="array" ref="C1688">_xlfn.XLOOKUP($A1688,MedExam_Table[[#Headers],[#Data],[Customer ID]],MedExam_Table[[#Headers],[#Data],[BMI]],"Not Found",0)</f>
        <v>22.61</v>
      </c>
      <c r="D1688" cm="1">
        <f t="array" ref="D1688">_xlfn.XLOOKUP($A1688,MedExam_Table[[#Headers],[#Data],[Customer ID]],MedExam_Table[[#Headers],[#Data],[HBA1C]],"Not Found",0)</f>
        <v>6.13</v>
      </c>
      <c r="E1688" t="str" cm="1">
        <f t="array" ref="E1688">_xlfn.XLOOKUP($A1688,MedExam_Table[[#Headers],[#Data],[Customer ID]],MedExam_Table[[#Headers],[#Data],[Heart Issues Updated]],"Not Found",0)</f>
        <v>Yes</v>
      </c>
      <c r="F1688" t="str" cm="1">
        <f t="array" ref="F1688">_xlfn.XLOOKUP($A1688,MedExam_Table[[#Headers],[#Data],[Customer ID]],MedExam_Table[[#Headers],[#Data],[Any Transplants Update]],"Not Found",0)</f>
        <v>No</v>
      </c>
      <c r="G1688" t="str" cm="1">
        <f t="array" ref="G1688">_xlfn.XLOOKUP($A1688,MedExam_Table[[#Headers],[#Data],[Customer ID]],MedExam_Table[[#Headers],[#Data],[Cancer history]],"Not Found",0)</f>
        <v>Yes</v>
      </c>
      <c r="H1688" cm="1">
        <f t="array" ref="H1688">_xlfn.XLOOKUP($A1688,MedExam_Table[[#Headers],[#Data],[Customer ID]],MedExam_Table[[#Headers],[#Data],[NumberOfMajorSurgeries_updated]],"Not Found",0)</f>
        <v>1</v>
      </c>
      <c r="I1688" t="str" cm="1">
        <f t="array" ref="I1688">_xlfn.XLOOKUP($A1688,MedExam_Table[[#Headers],[#Data],[Customer ID]],MedExam_Table[[#Headers],[#Data],[Smoker Updated]],"Not Found",0)</f>
        <v>Yes</v>
      </c>
      <c r="J1688" t="str" cm="1">
        <f t="array" ref="J1688">_xlfn.XLOOKUP($A1688,MedExam_Table[[#Headers],[#Data],[Customer ID]],MedExam_Table[[#Headers],[#Data],[Weight Status]],"Not Found",0)</f>
        <v>NormalWeight</v>
      </c>
      <c r="K1688" t="str" cm="1">
        <f t="array" ref="K1688">_xlfn.XLOOKUP($A1688,MedExam_Table[[#Headers],[#Data],[Customer ID]],MedExam_Table[[#Headers],[#Data],[Diabetes Status]],"Not Found",0)</f>
        <v>Prediabetes</v>
      </c>
      <c r="L1688" cm="1">
        <f t="array" ref="L1688">_xlfn.XLOOKUP($A1688,Hospitalisation_table[[#All],[Customer ID]],Hospitalisation_table[[#All],[Customer Age]],"Not Found",0)</f>
        <v>53</v>
      </c>
      <c r="M1688" t="str" cm="1">
        <f t="array" ref="M1688">_xlfn.XLOOKUP($A1688,Hospitalisation_table[[#All],[Customer ID]],Hospitalisation_table[[#All],[Date of Birth]],"Not Found",0)</f>
        <v>23-Jul-1969</v>
      </c>
      <c r="N1688" s="22" cm="1">
        <f t="array" ref="N1688">_xlfn.XLOOKUP($A1688,Hospitalisation_table[[#All],[Customer ID]],Hospitalisation_table[[#All],[charges]],"Not Found",0)</f>
        <v>24873.38</v>
      </c>
      <c r="O1688" t="str" cm="1">
        <f t="array" ref="O1688">_xlfn.XLOOKUP($A1688,Hospitalisation_table[[#All],[Customer ID]],Hospitalisation_table[[#All],[Hospital tier_Updated]],"Not Found",0)</f>
        <v>tier - 2</v>
      </c>
      <c r="P1688" t="str" cm="1">
        <f t="array" ref="P1688">_xlfn.XLOOKUP($A1688,Hospitalisation_table[[#All],[Customer ID]],Hospitalisation_table[[#All],[City tier_updated]],"Not Found",0)</f>
        <v>tier - 1</v>
      </c>
      <c r="Q1688" t="str" cm="1">
        <f t="array" ref="Q1688">_xlfn.XLOOKUP($A1688,Hospitalisation_table[[#All],[Customer ID]],Hospitalisation_table[[#All],[State ID Updated]],"Not Found",0)</f>
        <v>R1024</v>
      </c>
    </row>
    <row r="1689" spans="1:17" x14ac:dyDescent="0.3">
      <c r="A1689" s="14" t="s">
        <v>1957</v>
      </c>
      <c r="B1689" t="str" cm="1">
        <f t="array" ref="B1689">_xlfn.XLOOKUP($A1689,CustomersName[[#All],[Customer ID]],CustomersName[[#All],[First Name]],"Not Found",0)</f>
        <v>Nils</v>
      </c>
      <c r="C1689" cm="1">
        <f t="array" ref="C1689">_xlfn.XLOOKUP($A1689,MedExam_Table[[#Headers],[#Data],[Customer ID]],MedExam_Table[[#Headers],[#Data],[BMI]],"Not Found",0)</f>
        <v>24.32</v>
      </c>
      <c r="D1689" cm="1">
        <f t="array" ref="D1689">_xlfn.XLOOKUP($A1689,MedExam_Table[[#Headers],[#Data],[Customer ID]],MedExam_Table[[#Headers],[#Data],[HBA1C]],"Not Found",0)</f>
        <v>10.47</v>
      </c>
      <c r="E1689" t="str" cm="1">
        <f t="array" ref="E1689">_xlfn.XLOOKUP($A1689,MedExam_Table[[#Headers],[#Data],[Customer ID]],MedExam_Table[[#Headers],[#Data],[Heart Issues Updated]],"Not Found",0)</f>
        <v>Yes</v>
      </c>
      <c r="F1689" t="str" cm="1">
        <f t="array" ref="F1689">_xlfn.XLOOKUP($A1689,MedExam_Table[[#Headers],[#Data],[Customer ID]],MedExam_Table[[#Headers],[#Data],[Any Transplants Update]],"Not Found",0)</f>
        <v>No</v>
      </c>
      <c r="G1689" t="str" cm="1">
        <f t="array" ref="G1689">_xlfn.XLOOKUP($A1689,MedExam_Table[[#Headers],[#Data],[Customer ID]],MedExam_Table[[#Headers],[#Data],[Cancer history]],"Not Found",0)</f>
        <v>No</v>
      </c>
      <c r="H1689" cm="1">
        <f t="array" ref="H1689">_xlfn.XLOOKUP($A1689,MedExam_Table[[#Headers],[#Data],[Customer ID]],MedExam_Table[[#Headers],[#Data],[NumberOfMajorSurgeries_updated]],"Not Found",0)</f>
        <v>2</v>
      </c>
      <c r="I1689" t="str" cm="1">
        <f t="array" ref="I1689">_xlfn.XLOOKUP($A1689,MedExam_Table[[#Headers],[#Data],[Customer ID]],MedExam_Table[[#Headers],[#Data],[Smoker Updated]],"Not Found",0)</f>
        <v>Yes</v>
      </c>
      <c r="J1689" t="str" cm="1">
        <f t="array" ref="J1689">_xlfn.XLOOKUP($A1689,MedExam_Table[[#Headers],[#Data],[Customer ID]],MedExam_Table[[#Headers],[#Data],[Weight Status]],"Not Found",0)</f>
        <v>NormalWeight</v>
      </c>
      <c r="K1689" t="str" cm="1">
        <f t="array" ref="K1689">_xlfn.XLOOKUP($A1689,MedExam_Table[[#Headers],[#Data],[Customer ID]],MedExam_Table[[#Headers],[#Data],[Diabetes Status]],"Not Found",0)</f>
        <v>Diabetes</v>
      </c>
      <c r="L1689" cm="1">
        <f t="array" ref="L1689">_xlfn.XLOOKUP($A1689,Hospitalisation_table[[#All],[Customer ID]],Hospitalisation_table[[#All],[Customer Age]],"Not Found",0)</f>
        <v>52</v>
      </c>
      <c r="M1689" t="str" cm="1">
        <f t="array" ref="M1689">_xlfn.XLOOKUP($A1689,Hospitalisation_table[[#All],[Customer ID]],Hospitalisation_table[[#All],[Date of Birth]],"Not Found",0)</f>
        <v>26-Nov-1970</v>
      </c>
      <c r="N1689" s="22" cm="1">
        <f t="array" ref="N1689">_xlfn.XLOOKUP($A1689,Hospitalisation_table[[#All],[Customer ID]],Hospitalisation_table[[#All],[charges]],"Not Found",0)</f>
        <v>24869.84</v>
      </c>
      <c r="O1689" t="str" cm="1">
        <f t="array" ref="O1689">_xlfn.XLOOKUP($A1689,Hospitalisation_table[[#All],[Customer ID]],Hospitalisation_table[[#All],[Hospital tier_Updated]],"Not Found",0)</f>
        <v>tier - 2</v>
      </c>
      <c r="P1689" t="str" cm="1">
        <f t="array" ref="P1689">_xlfn.XLOOKUP($A1689,Hospitalisation_table[[#All],[Customer ID]],Hospitalisation_table[[#All],[City tier_updated]],"Not Found",0)</f>
        <v>tier - 2</v>
      </c>
      <c r="Q1689" t="str" cm="1">
        <f t="array" ref="Q1689">_xlfn.XLOOKUP($A1689,Hospitalisation_table[[#All],[Customer ID]],Hospitalisation_table[[#All],[State ID Updated]],"Not Found",0)</f>
        <v>R1016</v>
      </c>
    </row>
    <row r="1690" spans="1:17" x14ac:dyDescent="0.3">
      <c r="A1690" s="13" t="s">
        <v>1956</v>
      </c>
      <c r="B1690" t="str" cm="1">
        <f t="array" ref="B1690">_xlfn.XLOOKUP($A1690,CustomersName[[#All],[Customer ID]],CustomersName[[#All],[First Name]],"Not Found",0)</f>
        <v>Scott</v>
      </c>
      <c r="C1690" cm="1">
        <f t="array" ref="C1690">_xlfn.XLOOKUP($A1690,MedExam_Table[[#Headers],[#Data],[Customer ID]],MedExam_Table[[#Headers],[#Data],[BMI]],"Not Found",0)</f>
        <v>20.96</v>
      </c>
      <c r="D1690" cm="1">
        <f t="array" ref="D1690">_xlfn.XLOOKUP($A1690,MedExam_Table[[#Headers],[#Data],[Customer ID]],MedExam_Table[[#Headers],[#Data],[HBA1C]],"Not Found",0)</f>
        <v>4.04</v>
      </c>
      <c r="E1690" t="str" cm="1">
        <f t="array" ref="E1690">_xlfn.XLOOKUP($A1690,MedExam_Table[[#Headers],[#Data],[Customer ID]],MedExam_Table[[#Headers],[#Data],[Heart Issues Updated]],"Not Found",0)</f>
        <v>Yes</v>
      </c>
      <c r="F1690" t="str" cm="1">
        <f t="array" ref="F1690">_xlfn.XLOOKUP($A1690,MedExam_Table[[#Headers],[#Data],[Customer ID]],MedExam_Table[[#Headers],[#Data],[Any Transplants Update]],"Not Found",0)</f>
        <v>No</v>
      </c>
      <c r="G1690" t="str" cm="1">
        <f t="array" ref="G1690">_xlfn.XLOOKUP($A1690,MedExam_Table[[#Headers],[#Data],[Customer ID]],MedExam_Table[[#Headers],[#Data],[Cancer history]],"Not Found",0)</f>
        <v>No</v>
      </c>
      <c r="H1690" cm="1">
        <f t="array" ref="H1690">_xlfn.XLOOKUP($A1690,MedExam_Table[[#Headers],[#Data],[Customer ID]],MedExam_Table[[#Headers],[#Data],[NumberOfMajorSurgeries_updated]],"Not Found",0)</f>
        <v>1</v>
      </c>
      <c r="I1690" t="str" cm="1">
        <f t="array" ref="I1690">_xlfn.XLOOKUP($A1690,MedExam_Table[[#Headers],[#Data],[Customer ID]],MedExam_Table[[#Headers],[#Data],[Smoker Updated]],"Not Found",0)</f>
        <v>Yes</v>
      </c>
      <c r="J1690" t="str" cm="1">
        <f t="array" ref="J1690">_xlfn.XLOOKUP($A1690,MedExam_Table[[#Headers],[#Data],[Customer ID]],MedExam_Table[[#Headers],[#Data],[Weight Status]],"Not Found",0)</f>
        <v>NormalWeight</v>
      </c>
      <c r="K1690" t="str" cm="1">
        <f t="array" ref="K1690">_xlfn.XLOOKUP($A1690,MedExam_Table[[#Headers],[#Data],[Customer ID]],MedExam_Table[[#Headers],[#Data],[Diabetes Status]],"Not Found",0)</f>
        <v>Normal</v>
      </c>
      <c r="L1690" cm="1">
        <f t="array" ref="L1690">_xlfn.XLOOKUP($A1690,Hospitalisation_table[[#All],[Customer ID]],Hospitalisation_table[[#All],[Customer Age]],"Not Found",0)</f>
        <v>27</v>
      </c>
      <c r="M1690" t="str" cm="1">
        <f t="array" ref="M1690">_xlfn.XLOOKUP($A1690,Hospitalisation_table[[#All],[Customer ID]],Hospitalisation_table[[#All],[Date of Birth]],"Not Found",0)</f>
        <v>10-Jun-1995</v>
      </c>
      <c r="N1690" s="22" cm="1">
        <f t="array" ref="N1690">_xlfn.XLOOKUP($A1690,Hospitalisation_table[[#All],[Customer ID]],Hospitalisation_table[[#All],[charges]],"Not Found",0)</f>
        <v>24863.25</v>
      </c>
      <c r="O1690" t="str" cm="1">
        <f t="array" ref="O1690">_xlfn.XLOOKUP($A1690,Hospitalisation_table[[#All],[Customer ID]],Hospitalisation_table[[#All],[Hospital tier_Updated]],"Not Found",0)</f>
        <v>tier - 2</v>
      </c>
      <c r="P1690" t="str" cm="1">
        <f t="array" ref="P1690">_xlfn.XLOOKUP($A1690,Hospitalisation_table[[#All],[Customer ID]],Hospitalisation_table[[#All],[City tier_updated]],"Not Found",0)</f>
        <v>tier - 3</v>
      </c>
      <c r="Q1690" t="str" cm="1">
        <f t="array" ref="Q1690">_xlfn.XLOOKUP($A1690,Hospitalisation_table[[#All],[Customer ID]],Hospitalisation_table[[#All],[State ID Updated]],"Not Found",0)</f>
        <v>R1011</v>
      </c>
    </row>
    <row r="1691" spans="1:17" x14ac:dyDescent="0.3">
      <c r="A1691" s="14" t="s">
        <v>1955</v>
      </c>
      <c r="B1691" t="str" cm="1">
        <f t="array" ref="B1691">_xlfn.XLOOKUP($A1691,CustomersName[[#All],[Customer ID]],CustomersName[[#All],[First Name]],"Not Found",0)</f>
        <v>Angela</v>
      </c>
      <c r="C1691" cm="1">
        <f t="array" ref="C1691">_xlfn.XLOOKUP($A1691,MedExam_Table[[#Headers],[#Data],[Customer ID]],MedExam_Table[[#Headers],[#Data],[BMI]],"Not Found",0)</f>
        <v>19.68</v>
      </c>
      <c r="D1691" cm="1">
        <f t="array" ref="D1691">_xlfn.XLOOKUP($A1691,MedExam_Table[[#Headers],[#Data],[Customer ID]],MedExam_Table[[#Headers],[#Data],[HBA1C]],"Not Found",0)</f>
        <v>5.74</v>
      </c>
      <c r="E1691" t="str" cm="1">
        <f t="array" ref="E1691">_xlfn.XLOOKUP($A1691,MedExam_Table[[#Headers],[#Data],[Customer ID]],MedExam_Table[[#Headers],[#Data],[Heart Issues Updated]],"Not Found",0)</f>
        <v>No</v>
      </c>
      <c r="F1691" t="str" cm="1">
        <f t="array" ref="F1691">_xlfn.XLOOKUP($A1691,MedExam_Table[[#Headers],[#Data],[Customer ID]],MedExam_Table[[#Headers],[#Data],[Any Transplants Update]],"Not Found",0)</f>
        <v>No</v>
      </c>
      <c r="G1691" t="str" cm="1">
        <f t="array" ref="G1691">_xlfn.XLOOKUP($A1691,MedExam_Table[[#Headers],[#Data],[Customer ID]],MedExam_Table[[#Headers],[#Data],[Cancer history]],"Not Found",0)</f>
        <v>No</v>
      </c>
      <c r="H1691" cm="1">
        <f t="array" ref="H1691">_xlfn.XLOOKUP($A1691,MedExam_Table[[#Headers],[#Data],[Customer ID]],MedExam_Table[[#Headers],[#Data],[NumberOfMajorSurgeries_updated]],"Not Found",0)</f>
        <v>0</v>
      </c>
      <c r="I1691" t="str" cm="1">
        <f t="array" ref="I1691">_xlfn.XLOOKUP($A1691,MedExam_Table[[#Headers],[#Data],[Customer ID]],MedExam_Table[[#Headers],[#Data],[Smoker Updated]],"Not Found",0)</f>
        <v>Yes</v>
      </c>
      <c r="J1691" t="str" cm="1">
        <f t="array" ref="J1691">_xlfn.XLOOKUP($A1691,MedExam_Table[[#Headers],[#Data],[Customer ID]],MedExam_Table[[#Headers],[#Data],[Weight Status]],"Not Found",0)</f>
        <v>NormalWeight</v>
      </c>
      <c r="K1691" t="str" cm="1">
        <f t="array" ref="K1691">_xlfn.XLOOKUP($A1691,MedExam_Table[[#Headers],[#Data],[Customer ID]],MedExam_Table[[#Headers],[#Data],[Diabetes Status]],"Not Found",0)</f>
        <v>Prediabetes</v>
      </c>
      <c r="L1691" cm="1">
        <f t="array" ref="L1691">_xlfn.XLOOKUP($A1691,Hospitalisation_table[[#All],[Customer ID]],Hospitalisation_table[[#All],[Customer Age]],"Not Found",0)</f>
        <v>28</v>
      </c>
      <c r="M1691" t="str" cm="1">
        <f t="array" ref="M1691">_xlfn.XLOOKUP($A1691,Hospitalisation_table[[#All],[Customer ID]],Hospitalisation_table[[#All],[Date of Birth]],"Not Found",0)</f>
        <v>9-Sep-1994</v>
      </c>
      <c r="N1691" s="22" cm="1">
        <f t="array" ref="N1691">_xlfn.XLOOKUP($A1691,Hospitalisation_table[[#All],[Customer ID]],Hospitalisation_table[[#All],[charges]],"Not Found",0)</f>
        <v>24817.25</v>
      </c>
      <c r="O1691" t="str" cm="1">
        <f t="array" ref="O1691">_xlfn.XLOOKUP($A1691,Hospitalisation_table[[#All],[Customer ID]],Hospitalisation_table[[#All],[Hospital tier_Updated]],"Not Found",0)</f>
        <v>tier - 2</v>
      </c>
      <c r="P1691" t="str" cm="1">
        <f t="array" ref="P1691">_xlfn.XLOOKUP($A1691,Hospitalisation_table[[#All],[Customer ID]],Hospitalisation_table[[#All],[City tier_updated]],"Not Found",0)</f>
        <v>tier - 2</v>
      </c>
      <c r="Q1691" t="str" cm="1">
        <f t="array" ref="Q1691">_xlfn.XLOOKUP($A1691,Hospitalisation_table[[#All],[Customer ID]],Hospitalisation_table[[#All],[State ID Updated]],"Not Found",0)</f>
        <v>R1011</v>
      </c>
    </row>
    <row r="1692" spans="1:17" x14ac:dyDescent="0.3">
      <c r="A1692" s="13" t="s">
        <v>1954</v>
      </c>
      <c r="B1692" t="str" cm="1">
        <f t="array" ref="B1692">_xlfn.XLOOKUP($A1692,CustomersName[[#All],[Customer ID]],CustomersName[[#All],[First Name]],"Not Found",0)</f>
        <v>Allison</v>
      </c>
      <c r="C1692" cm="1">
        <f t="array" ref="C1692">_xlfn.XLOOKUP($A1692,MedExam_Table[[#Headers],[#Data],[Customer ID]],MedExam_Table[[#Headers],[#Data],[BMI]],"Not Found",0)</f>
        <v>18.100000000000001</v>
      </c>
      <c r="D1692" cm="1">
        <f t="array" ref="D1692">_xlfn.XLOOKUP($A1692,MedExam_Table[[#Headers],[#Data],[Customer ID]],MedExam_Table[[#Headers],[#Data],[HBA1C]],"Not Found",0)</f>
        <v>6.33</v>
      </c>
      <c r="E1692" t="str" cm="1">
        <f t="array" ref="E1692">_xlfn.XLOOKUP($A1692,MedExam_Table[[#Headers],[#Data],[Customer ID]],MedExam_Table[[#Headers],[#Data],[Heart Issues Updated]],"Not Found",0)</f>
        <v>No</v>
      </c>
      <c r="F1692" t="str" cm="1">
        <f t="array" ref="F1692">_xlfn.XLOOKUP($A1692,MedExam_Table[[#Headers],[#Data],[Customer ID]],MedExam_Table[[#Headers],[#Data],[Any Transplants Update]],"Not Found",0)</f>
        <v>No</v>
      </c>
      <c r="G1692" t="str" cm="1">
        <f t="array" ref="G1692">_xlfn.XLOOKUP($A1692,MedExam_Table[[#Headers],[#Data],[Customer ID]],MedExam_Table[[#Headers],[#Data],[Cancer history]],"Not Found",0)</f>
        <v>No</v>
      </c>
      <c r="H1692" cm="1">
        <f t="array" ref="H1692">_xlfn.XLOOKUP($A1692,MedExam_Table[[#Headers],[#Data],[Customer ID]],MedExam_Table[[#Headers],[#Data],[NumberOfMajorSurgeries_updated]],"Not Found",0)</f>
        <v>1</v>
      </c>
      <c r="I1692" t="str" cm="1">
        <f t="array" ref="I1692">_xlfn.XLOOKUP($A1692,MedExam_Table[[#Headers],[#Data],[Customer ID]],MedExam_Table[[#Headers],[#Data],[Smoker Updated]],"Not Found",0)</f>
        <v>Yes</v>
      </c>
      <c r="J1692" t="str" cm="1">
        <f t="array" ref="J1692">_xlfn.XLOOKUP($A1692,MedExam_Table[[#Headers],[#Data],[Customer ID]],MedExam_Table[[#Headers],[#Data],[Weight Status]],"Not Found",0)</f>
        <v>Underweight</v>
      </c>
      <c r="K1692" t="str" cm="1">
        <f t="array" ref="K1692">_xlfn.XLOOKUP($A1692,MedExam_Table[[#Headers],[#Data],[Customer ID]],MedExam_Table[[#Headers],[#Data],[Diabetes Status]],"Not Found",0)</f>
        <v>Prediabetes</v>
      </c>
      <c r="L1692" cm="1">
        <f t="array" ref="L1692">_xlfn.XLOOKUP($A1692,Hospitalisation_table[[#All],[Customer ID]],Hospitalisation_table[[#All],[Customer Age]],"Not Found",0)</f>
        <v>30</v>
      </c>
      <c r="M1692" t="str" cm="1">
        <f t="array" ref="M1692">_xlfn.XLOOKUP($A1692,Hospitalisation_table[[#All],[Customer ID]],Hospitalisation_table[[#All],[Date of Birth]],"Not Found",0)</f>
        <v>11-Oct-1992</v>
      </c>
      <c r="N1692" s="22" cm="1">
        <f t="array" ref="N1692">_xlfn.XLOOKUP($A1692,Hospitalisation_table[[#All],[Customer ID]],Hospitalisation_table[[#All],[charges]],"Not Found",0)</f>
        <v>24795.040000000001</v>
      </c>
      <c r="O1692" t="str" cm="1">
        <f t="array" ref="O1692">_xlfn.XLOOKUP($A1692,Hospitalisation_table[[#All],[Customer ID]],Hospitalisation_table[[#All],[Hospital tier_Updated]],"Not Found",0)</f>
        <v>tier - 2</v>
      </c>
      <c r="P1692" t="str" cm="1">
        <f t="array" ref="P1692">_xlfn.XLOOKUP($A1692,Hospitalisation_table[[#All],[Customer ID]],Hospitalisation_table[[#All],[City tier_updated]],"Not Found",0)</f>
        <v>tier - 3</v>
      </c>
      <c r="Q1692" t="str" cm="1">
        <f t="array" ref="Q1692">_xlfn.XLOOKUP($A1692,Hospitalisation_table[[#All],[Customer ID]],Hospitalisation_table[[#All],[State ID Updated]],"Not Found",0)</f>
        <v>R1011</v>
      </c>
    </row>
    <row r="1693" spans="1:17" x14ac:dyDescent="0.3">
      <c r="A1693" s="14" t="s">
        <v>1953</v>
      </c>
      <c r="B1693" t="str" cm="1">
        <f t="array" ref="B1693">_xlfn.XLOOKUP($A1693,CustomersName[[#All],[Customer ID]],CustomersName[[#All],[First Name]],"Not Found",0)</f>
        <v>Cahtlin O.</v>
      </c>
      <c r="C1693" cm="1">
        <f t="array" ref="C1693">_xlfn.XLOOKUP($A1693,MedExam_Table[[#Headers],[#Data],[Customer ID]],MedExam_Table[[#Headers],[#Data],[BMI]],"Not Found",0)</f>
        <v>29.64</v>
      </c>
      <c r="D1693" cm="1">
        <f t="array" ref="D1693">_xlfn.XLOOKUP($A1693,MedExam_Table[[#Headers],[#Data],[Customer ID]],MedExam_Table[[#Headers],[#Data],[HBA1C]],"Not Found",0)</f>
        <v>4.28</v>
      </c>
      <c r="E1693" t="str" cm="1">
        <f t="array" ref="E1693">_xlfn.XLOOKUP($A1693,MedExam_Table[[#Headers],[#Data],[Customer ID]],MedExam_Table[[#Headers],[#Data],[Heart Issues Updated]],"Not Found",0)</f>
        <v>Yes</v>
      </c>
      <c r="F1693" t="str" cm="1">
        <f t="array" ref="F1693">_xlfn.XLOOKUP($A1693,MedExam_Table[[#Headers],[#Data],[Customer ID]],MedExam_Table[[#Headers],[#Data],[Any Transplants Update]],"Not Found",0)</f>
        <v>No</v>
      </c>
      <c r="G1693" t="str" cm="1">
        <f t="array" ref="G1693">_xlfn.XLOOKUP($A1693,MedExam_Table[[#Headers],[#Data],[Customer ID]],MedExam_Table[[#Headers],[#Data],[Cancer history]],"Not Found",0)</f>
        <v>No</v>
      </c>
      <c r="H1693" cm="1">
        <f t="array" ref="H1693">_xlfn.XLOOKUP($A1693,MedExam_Table[[#Headers],[#Data],[Customer ID]],MedExam_Table[[#Headers],[#Data],[NumberOfMajorSurgeries_updated]],"Not Found",0)</f>
        <v>0</v>
      </c>
      <c r="I1693" t="str" cm="1">
        <f t="array" ref="I1693">_xlfn.XLOOKUP($A1693,MedExam_Table[[#Headers],[#Data],[Customer ID]],MedExam_Table[[#Headers],[#Data],[Smoker Updated]],"Not Found",0)</f>
        <v>No</v>
      </c>
      <c r="J1693" t="str" cm="1">
        <f t="array" ref="J1693">_xlfn.XLOOKUP($A1693,MedExam_Table[[#Headers],[#Data],[Customer ID]],MedExam_Table[[#Headers],[#Data],[Weight Status]],"Not Found",0)</f>
        <v>OverWeight</v>
      </c>
      <c r="K1693" t="str" cm="1">
        <f t="array" ref="K1693">_xlfn.XLOOKUP($A1693,MedExam_Table[[#Headers],[#Data],[Customer ID]],MedExam_Table[[#Headers],[#Data],[Diabetes Status]],"Not Found",0)</f>
        <v>Normal</v>
      </c>
      <c r="L1693" cm="1">
        <f t="array" ref="L1693">_xlfn.XLOOKUP($A1693,Hospitalisation_table[[#All],[Customer ID]],Hospitalisation_table[[#All],[Customer Age]],"Not Found",0)</f>
        <v>26</v>
      </c>
      <c r="M1693" t="str" cm="1">
        <f t="array" ref="M1693">_xlfn.XLOOKUP($A1693,Hospitalisation_table[[#All],[Customer ID]],Hospitalisation_table[[#All],[Date of Birth]],"Not Found",0)</f>
        <v>28-Aug-1996</v>
      </c>
      <c r="N1693" s="22" cm="1">
        <f t="array" ref="N1693">_xlfn.XLOOKUP($A1693,Hospitalisation_table[[#All],[Customer ID]],Hospitalisation_table[[#All],[charges]],"Not Found",0)</f>
        <v>24671.66</v>
      </c>
      <c r="O1693" t="str" cm="1">
        <f t="array" ref="O1693">_xlfn.XLOOKUP($A1693,Hospitalisation_table[[#All],[Customer ID]],Hospitalisation_table[[#All],[Hospital tier_Updated]],"Not Found",0)</f>
        <v>tier - 2</v>
      </c>
      <c r="P1693" t="str" cm="1">
        <f t="array" ref="P1693">_xlfn.XLOOKUP($A1693,Hospitalisation_table[[#All],[Customer ID]],Hospitalisation_table[[#All],[City tier_updated]],"Not Found",0)</f>
        <v>tier - 1</v>
      </c>
      <c r="Q1693" t="str" cm="1">
        <f t="array" ref="Q1693">_xlfn.XLOOKUP($A1693,Hospitalisation_table[[#All],[Customer ID]],Hospitalisation_table[[#All],[State ID Updated]],"Not Found",0)</f>
        <v>R1024</v>
      </c>
    </row>
    <row r="1694" spans="1:17" x14ac:dyDescent="0.3">
      <c r="A1694" s="13" t="s">
        <v>2331</v>
      </c>
      <c r="B1694" t="str" cm="1">
        <f t="array" ref="B1694">_xlfn.XLOOKUP($A1694,CustomersName[[#All],[Customer ID]],CustomersName[[#All],[First Name]],"Not Found",0)</f>
        <v>Roseann</v>
      </c>
      <c r="C1694" cm="1">
        <f t="array" ref="C1694">_xlfn.XLOOKUP($A1694,MedExam_Table[[#Headers],[#Data],[Customer ID]],MedExam_Table[[#Headers],[#Data],[BMI]],"Not Found",0)</f>
        <v>35.200000000000003</v>
      </c>
      <c r="D1694" cm="1">
        <f t="array" ref="D1694">_xlfn.XLOOKUP($A1694,MedExam_Table[[#Headers],[#Data],[Customer ID]],MedExam_Table[[#Headers],[#Data],[HBA1C]],"Not Found",0)</f>
        <v>11.68</v>
      </c>
      <c r="E1694" t="str" cm="1">
        <f t="array" ref="E1694">_xlfn.XLOOKUP($A1694,MedExam_Table[[#Headers],[#Data],[Customer ID]],MedExam_Table[[#Headers],[#Data],[Heart Issues Updated]],"Not Found",0)</f>
        <v>Yes</v>
      </c>
      <c r="F1694" t="str" cm="1">
        <f t="array" ref="F1694">_xlfn.XLOOKUP($A1694,MedExam_Table[[#Headers],[#Data],[Customer ID]],MedExam_Table[[#Headers],[#Data],[Any Transplants Update]],"Not Found",0)</f>
        <v>No</v>
      </c>
      <c r="G1694" t="str" cm="1">
        <f t="array" ref="G1694">_xlfn.XLOOKUP($A1694,MedExam_Table[[#Headers],[#Data],[Customer ID]],MedExam_Table[[#Headers],[#Data],[Cancer history]],"Not Found",0)</f>
        <v>No</v>
      </c>
      <c r="H1694" cm="1">
        <f t="array" ref="H1694">_xlfn.XLOOKUP($A1694,MedExam_Table[[#Headers],[#Data],[Customer ID]],MedExam_Table[[#Headers],[#Data],[NumberOfMajorSurgeries_updated]],"Not Found",0)</f>
        <v>0</v>
      </c>
      <c r="I1694" t="str" cm="1">
        <f t="array" ref="I1694">_xlfn.XLOOKUP($A1694,MedExam_Table[[#Headers],[#Data],[Customer ID]],MedExam_Table[[#Headers],[#Data],[Smoker Updated]],"Not Found",0)</f>
        <v>Yes</v>
      </c>
      <c r="J1694" t="str" cm="1">
        <f t="array" ref="J1694">_xlfn.XLOOKUP($A1694,MedExam_Table[[#Headers],[#Data],[Customer ID]],MedExam_Table[[#Headers],[#Data],[Weight Status]],"Not Found",0)</f>
        <v>Obesity</v>
      </c>
      <c r="K1694" t="str" cm="1">
        <f t="array" ref="K1694">_xlfn.XLOOKUP($A1694,MedExam_Table[[#Headers],[#Data],[Customer ID]],MedExam_Table[[#Headers],[#Data],[Diabetes Status]],"Not Found",0)</f>
        <v>Diabetes</v>
      </c>
      <c r="L1694" cm="1">
        <f t="array" ref="L1694">_xlfn.XLOOKUP($A1694,Hospitalisation_table[[#All],[Customer ID]],Hospitalisation_table[[#All],[Customer Age]],"Not Found",0)</f>
        <v>55</v>
      </c>
      <c r="M1694" t="str" cm="1">
        <f t="array" ref="M1694">_xlfn.XLOOKUP($A1694,Hospitalisation_table[[#All],[Customer ID]],Hospitalisation_table[[#All],[Date of Birth]],"Not Found",0)</f>
        <v>14-Sep-1967</v>
      </c>
      <c r="N1694" s="22" cm="1">
        <f t="array" ref="N1694">_xlfn.XLOOKUP($A1694,Hospitalisation_table[[#All],[Customer ID]],Hospitalisation_table[[#All],[charges]],"Not Found",0)</f>
        <v>44423.8</v>
      </c>
      <c r="O1694" t="str" cm="1">
        <f t="array" ref="O1694">_xlfn.XLOOKUP($A1694,Hospitalisation_table[[#All],[Customer ID]],Hospitalisation_table[[#All],[Hospital tier_Updated]],"Not Found",0)</f>
        <v>tier - 2</v>
      </c>
      <c r="P1694" t="str" cm="1">
        <f t="array" ref="P1694">_xlfn.XLOOKUP($A1694,Hospitalisation_table[[#All],[Customer ID]],Hospitalisation_table[[#All],[City tier_updated]],"Not Found",0)</f>
        <v>tier - 3</v>
      </c>
      <c r="Q1694" t="str" cm="1">
        <f t="array" ref="Q1694">_xlfn.XLOOKUP($A1694,Hospitalisation_table[[#All],[Customer ID]],Hospitalisation_table[[#All],[State ID Updated]],"Not Found",0)</f>
        <v>R1013</v>
      </c>
    </row>
    <row r="1695" spans="1:17" x14ac:dyDescent="0.3">
      <c r="A1695" s="14" t="s">
        <v>1952</v>
      </c>
      <c r="B1695" t="str" cm="1">
        <f t="array" ref="B1695">_xlfn.XLOOKUP($A1695,CustomersName[[#All],[Customer ID]],CustomersName[[#All],[First Name]],"Not Found",0)</f>
        <v>Trahy M</v>
      </c>
      <c r="C1695" cm="1">
        <f t="array" ref="C1695">_xlfn.XLOOKUP($A1695,MedExam_Table[[#Headers],[#Data],[Customer ID]],MedExam_Table[[#Headers],[#Data],[BMI]],"Not Found",0)</f>
        <v>25.3</v>
      </c>
      <c r="D1695" cm="1">
        <f t="array" ref="D1695">_xlfn.XLOOKUP($A1695,MedExam_Table[[#Headers],[#Data],[Customer ID]],MedExam_Table[[#Headers],[#Data],[HBA1C]],"Not Found",0)</f>
        <v>9.4700000000000006</v>
      </c>
      <c r="E1695" t="str" cm="1">
        <f t="array" ref="E1695">_xlfn.XLOOKUP($A1695,MedExam_Table[[#Headers],[#Data],[Customer ID]],MedExam_Table[[#Headers],[#Data],[Heart Issues Updated]],"Not Found",0)</f>
        <v>Yes</v>
      </c>
      <c r="F1695" t="str" cm="1">
        <f t="array" ref="F1695">_xlfn.XLOOKUP($A1695,MedExam_Table[[#Headers],[#Data],[Customer ID]],MedExam_Table[[#Headers],[#Data],[Any Transplants Update]],"Not Found",0)</f>
        <v>No</v>
      </c>
      <c r="G1695" t="str" cm="1">
        <f t="array" ref="G1695">_xlfn.XLOOKUP($A1695,MedExam_Table[[#Headers],[#Data],[Customer ID]],MedExam_Table[[#Headers],[#Data],[Cancer history]],"Not Found",0)</f>
        <v>No</v>
      </c>
      <c r="H1695" cm="1">
        <f t="array" ref="H1695">_xlfn.XLOOKUP($A1695,MedExam_Table[[#Headers],[#Data],[Customer ID]],MedExam_Table[[#Headers],[#Data],[NumberOfMajorSurgeries_updated]],"Not Found",0)</f>
        <v>2</v>
      </c>
      <c r="I1695" t="str" cm="1">
        <f t="array" ref="I1695">_xlfn.XLOOKUP($A1695,MedExam_Table[[#Headers],[#Data],[Customer ID]],MedExam_Table[[#Headers],[#Data],[Smoker Updated]],"Not Found",0)</f>
        <v>Yes</v>
      </c>
      <c r="J1695" t="str" cm="1">
        <f t="array" ref="J1695">_xlfn.XLOOKUP($A1695,MedExam_Table[[#Headers],[#Data],[Customer ID]],MedExam_Table[[#Headers],[#Data],[Weight Status]],"Not Found",0)</f>
        <v>OverWeight</v>
      </c>
      <c r="K1695" t="str" cm="1">
        <f t="array" ref="K1695">_xlfn.XLOOKUP($A1695,MedExam_Table[[#Headers],[#Data],[Customer ID]],MedExam_Table[[#Headers],[#Data],[Diabetes Status]],"Not Found",0)</f>
        <v>Diabetes</v>
      </c>
      <c r="L1695" cm="1">
        <f t="array" ref="L1695">_xlfn.XLOOKUP($A1695,Hospitalisation_table[[#All],[Customer ID]],Hospitalisation_table[[#All],[Customer Age]],"Not Found",0)</f>
        <v>52</v>
      </c>
      <c r="M1695" t="str" cm="1">
        <f t="array" ref="M1695">_xlfn.XLOOKUP($A1695,Hospitalisation_table[[#All],[Customer ID]],Hospitalisation_table[[#All],[Date of Birth]],"Not Found",0)</f>
        <v>12-Jun-1970</v>
      </c>
      <c r="N1695" s="22" cm="1">
        <f t="array" ref="N1695">_xlfn.XLOOKUP($A1695,Hospitalisation_table[[#All],[Customer ID]],Hospitalisation_table[[#All],[charges]],"Not Found",0)</f>
        <v>24667.42</v>
      </c>
      <c r="O1695" t="str" cm="1">
        <f t="array" ref="O1695">_xlfn.XLOOKUP($A1695,Hospitalisation_table[[#All],[Customer ID]],Hospitalisation_table[[#All],[Hospital tier_Updated]],"Not Found",0)</f>
        <v>tier - 2</v>
      </c>
      <c r="P1695" t="str" cm="1">
        <f t="array" ref="P1695">_xlfn.XLOOKUP($A1695,Hospitalisation_table[[#All],[Customer ID]],Hospitalisation_table[[#All],[City tier_updated]],"Not Found",0)</f>
        <v>tier - 3</v>
      </c>
      <c r="Q1695" t="str" cm="1">
        <f t="array" ref="Q1695">_xlfn.XLOOKUP($A1695,Hospitalisation_table[[#All],[Customer ID]],Hospitalisation_table[[#All],[State ID Updated]],"Not Found",0)</f>
        <v>R1013</v>
      </c>
    </row>
    <row r="1696" spans="1:17" x14ac:dyDescent="0.3">
      <c r="A1696" s="13" t="s">
        <v>1951</v>
      </c>
      <c r="B1696" t="str" cm="1">
        <f t="array" ref="B1696">_xlfn.XLOOKUP($A1696,CustomersName[[#All],[Customer ID]],CustomersName[[#All],[First Name]],"Not Found",0)</f>
        <v>Duhtin M.</v>
      </c>
      <c r="C1696" cm="1">
        <f t="array" ref="C1696">_xlfn.XLOOKUP($A1696,MedExam_Table[[#Headers],[#Data],[Customer ID]],MedExam_Table[[#Headers],[#Data],[BMI]],"Not Found",0)</f>
        <v>27.6</v>
      </c>
      <c r="D1696" cm="1">
        <f t="array" ref="D1696">_xlfn.XLOOKUP($A1696,MedExam_Table[[#Headers],[#Data],[Customer ID]],MedExam_Table[[#Headers],[#Data],[HBA1C]],"Not Found",0)</f>
        <v>4.8499999999999996</v>
      </c>
      <c r="E1696" t="str" cm="1">
        <f t="array" ref="E1696">_xlfn.XLOOKUP($A1696,MedExam_Table[[#Headers],[#Data],[Customer ID]],MedExam_Table[[#Headers],[#Data],[Heart Issues Updated]],"Not Found",0)</f>
        <v>Yes</v>
      </c>
      <c r="F1696" t="str" cm="1">
        <f t="array" ref="F1696">_xlfn.XLOOKUP($A1696,MedExam_Table[[#Headers],[#Data],[Customer ID]],MedExam_Table[[#Headers],[#Data],[Any Transplants Update]],"Not Found",0)</f>
        <v>No</v>
      </c>
      <c r="G1696" t="str" cm="1">
        <f t="array" ref="G1696">_xlfn.XLOOKUP($A1696,MedExam_Table[[#Headers],[#Data],[Customer ID]],MedExam_Table[[#Headers],[#Data],[Cancer history]],"Not Found",0)</f>
        <v>No</v>
      </c>
      <c r="H1696" cm="1">
        <f t="array" ref="H1696">_xlfn.XLOOKUP($A1696,MedExam_Table[[#Headers],[#Data],[Customer ID]],MedExam_Table[[#Headers],[#Data],[NumberOfMajorSurgeries_updated]],"Not Found",0)</f>
        <v>0</v>
      </c>
      <c r="I1696" t="str" cm="1">
        <f t="array" ref="I1696">_xlfn.XLOOKUP($A1696,MedExam_Table[[#Headers],[#Data],[Customer ID]],MedExam_Table[[#Headers],[#Data],[Smoker Updated]],"Not Found",0)</f>
        <v>No</v>
      </c>
      <c r="J1696" t="str" cm="1">
        <f t="array" ref="J1696">_xlfn.XLOOKUP($A1696,MedExam_Table[[#Headers],[#Data],[Customer ID]],MedExam_Table[[#Headers],[#Data],[Weight Status]],"Not Found",0)</f>
        <v>OverWeight</v>
      </c>
      <c r="K1696" t="str" cm="1">
        <f t="array" ref="K1696">_xlfn.XLOOKUP($A1696,MedExam_Table[[#Headers],[#Data],[Customer ID]],MedExam_Table[[#Headers],[#Data],[Diabetes Status]],"Not Found",0)</f>
        <v>Normal</v>
      </c>
      <c r="L1696" cm="1">
        <f t="array" ref="L1696">_xlfn.XLOOKUP($A1696,Hospitalisation_table[[#All],[Customer ID]],Hospitalisation_table[[#All],[Customer Age]],"Not Found",0)</f>
        <v>46</v>
      </c>
      <c r="M1696" t="str" cm="1">
        <f t="array" ref="M1696">_xlfn.XLOOKUP($A1696,Hospitalisation_table[[#All],[Customer ID]],Hospitalisation_table[[#All],[Date of Birth]],"Not Found",0)</f>
        <v>12-Oct-1976</v>
      </c>
      <c r="N1696" s="22" cm="1">
        <f t="array" ref="N1696">_xlfn.XLOOKUP($A1696,Hospitalisation_table[[#All],[Customer ID]],Hospitalisation_table[[#All],[charges]],"Not Found",0)</f>
        <v>24603.05</v>
      </c>
      <c r="O1696" t="str" cm="1">
        <f t="array" ref="O1696">_xlfn.XLOOKUP($A1696,Hospitalisation_table[[#All],[Customer ID]],Hospitalisation_table[[#All],[Hospital tier_Updated]],"Not Found",0)</f>
        <v>tier - 2</v>
      </c>
      <c r="P1696" t="str" cm="1">
        <f t="array" ref="P1696">_xlfn.XLOOKUP($A1696,Hospitalisation_table[[#All],[Customer ID]],Hospitalisation_table[[#All],[City tier_updated]],"Not Found",0)</f>
        <v>tier - 2</v>
      </c>
      <c r="Q1696" t="str" cm="1">
        <f t="array" ref="Q1696">_xlfn.XLOOKUP($A1696,Hospitalisation_table[[#All],[Customer ID]],Hospitalisation_table[[#All],[State ID Updated]],"Not Found",0)</f>
        <v>R1011</v>
      </c>
    </row>
    <row r="1697" spans="1:17" x14ac:dyDescent="0.3">
      <c r="A1697" s="14" t="s">
        <v>1950</v>
      </c>
      <c r="B1697" t="str" cm="1">
        <f t="array" ref="B1697">_xlfn.XLOOKUP($A1697,CustomersName[[#All],[Customer ID]],CustomersName[[#All],[First Name]],"Not Found",0)</f>
        <v>Jenny</v>
      </c>
      <c r="C1697" cm="1">
        <f t="array" ref="C1697">_xlfn.XLOOKUP($A1697,MedExam_Table[[#Headers],[#Data],[Customer ID]],MedExam_Table[[#Headers],[#Data],[BMI]],"Not Found",0)</f>
        <v>27.645</v>
      </c>
      <c r="D1697" cm="1">
        <f t="array" ref="D1697">_xlfn.XLOOKUP($A1697,MedExam_Table[[#Headers],[#Data],[Customer ID]],MedExam_Table[[#Headers],[#Data],[HBA1C]],"Not Found",0)</f>
        <v>11.03</v>
      </c>
      <c r="E1697" t="str" cm="1">
        <f t="array" ref="E1697">_xlfn.XLOOKUP($A1697,MedExam_Table[[#Headers],[#Data],[Customer ID]],MedExam_Table[[#Headers],[#Data],[Heart Issues Updated]],"Not Found",0)</f>
        <v>Yes</v>
      </c>
      <c r="F1697" t="str" cm="1">
        <f t="array" ref="F1697">_xlfn.XLOOKUP($A1697,MedExam_Table[[#Headers],[#Data],[Customer ID]],MedExam_Table[[#Headers],[#Data],[Any Transplants Update]],"Not Found",0)</f>
        <v>No</v>
      </c>
      <c r="G1697" t="str" cm="1">
        <f t="array" ref="G1697">_xlfn.XLOOKUP($A1697,MedExam_Table[[#Headers],[#Data],[Customer ID]],MedExam_Table[[#Headers],[#Data],[Cancer history]],"Not Found",0)</f>
        <v>No</v>
      </c>
      <c r="H1697" cm="1">
        <f t="array" ref="H1697">_xlfn.XLOOKUP($A1697,MedExam_Table[[#Headers],[#Data],[Customer ID]],MedExam_Table[[#Headers],[#Data],[NumberOfMajorSurgeries_updated]],"Not Found",0)</f>
        <v>1</v>
      </c>
      <c r="I1697" t="str" cm="1">
        <f t="array" ref="I1697">_xlfn.XLOOKUP($A1697,MedExam_Table[[#Headers],[#Data],[Customer ID]],MedExam_Table[[#Headers],[#Data],[Smoker Updated]],"Not Found",0)</f>
        <v>Yes</v>
      </c>
      <c r="J1697" t="str" cm="1">
        <f t="array" ref="J1697">_xlfn.XLOOKUP($A1697,MedExam_Table[[#Headers],[#Data],[Customer ID]],MedExam_Table[[#Headers],[#Data],[Weight Status]],"Not Found",0)</f>
        <v>OverWeight</v>
      </c>
      <c r="K1697" t="str" cm="1">
        <f t="array" ref="K1697">_xlfn.XLOOKUP($A1697,MedExam_Table[[#Headers],[#Data],[Customer ID]],MedExam_Table[[#Headers],[#Data],[Diabetes Status]],"Not Found",0)</f>
        <v>Diabetes</v>
      </c>
      <c r="L1697" cm="1">
        <f t="array" ref="L1697">_xlfn.XLOOKUP($A1697,Hospitalisation_table[[#All],[Customer ID]],Hospitalisation_table[[#All],[Customer Age]],"Not Found",0)</f>
        <v>47</v>
      </c>
      <c r="M1697" t="str" cm="1">
        <f t="array" ref="M1697">_xlfn.XLOOKUP($A1697,Hospitalisation_table[[#All],[Customer ID]],Hospitalisation_table[[#All],[Date of Birth]],"Not Found",0)</f>
        <v>13-Jun-1975</v>
      </c>
      <c r="N1697" s="22" cm="1">
        <f t="array" ref="N1697">_xlfn.XLOOKUP($A1697,Hospitalisation_table[[#All],[Customer ID]],Hospitalisation_table[[#All],[charges]],"Not Found",0)</f>
        <v>24535.7</v>
      </c>
      <c r="O1697" t="str" cm="1">
        <f t="array" ref="O1697">_xlfn.XLOOKUP($A1697,Hospitalisation_table[[#All],[Customer ID]],Hospitalisation_table[[#All],[Hospital tier_Updated]],"Not Found",0)</f>
        <v>tier - 2</v>
      </c>
      <c r="P1697" t="str" cm="1">
        <f t="array" ref="P1697">_xlfn.XLOOKUP($A1697,Hospitalisation_table[[#All],[Customer ID]],Hospitalisation_table[[#All],[City tier_updated]],"Not Found",0)</f>
        <v>tier - 2</v>
      </c>
      <c r="Q1697" t="str" cm="1">
        <f t="array" ref="Q1697">_xlfn.XLOOKUP($A1697,Hospitalisation_table[[#All],[Customer ID]],Hospitalisation_table[[#All],[State ID Updated]],"Not Found",0)</f>
        <v>R1012</v>
      </c>
    </row>
    <row r="1698" spans="1:17" x14ac:dyDescent="0.3">
      <c r="A1698" s="13" t="s">
        <v>1949</v>
      </c>
      <c r="B1698" t="str" cm="1">
        <f t="array" ref="B1698">_xlfn.XLOOKUP($A1698,CustomersName[[#All],[Customer ID]],CustomersName[[#All],[First Name]],"Not Found",0)</f>
        <v>Emily</v>
      </c>
      <c r="C1698" cm="1">
        <f t="array" ref="C1698">_xlfn.XLOOKUP($A1698,MedExam_Table[[#Headers],[#Data],[Customer ID]],MedExam_Table[[#Headers],[#Data],[BMI]],"Not Found",0)</f>
        <v>27.6</v>
      </c>
      <c r="D1698" cm="1">
        <f t="array" ref="D1698">_xlfn.XLOOKUP($A1698,MedExam_Table[[#Headers],[#Data],[Customer ID]],MedExam_Table[[#Headers],[#Data],[HBA1C]],"Not Found",0)</f>
        <v>5.22</v>
      </c>
      <c r="E1698" t="str" cm="1">
        <f t="array" ref="E1698">_xlfn.XLOOKUP($A1698,MedExam_Table[[#Headers],[#Data],[Customer ID]],MedExam_Table[[#Headers],[#Data],[Heart Issues Updated]],"Not Found",0)</f>
        <v>No</v>
      </c>
      <c r="F1698" t="str" cm="1">
        <f t="array" ref="F1698">_xlfn.XLOOKUP($A1698,MedExam_Table[[#Headers],[#Data],[Customer ID]],MedExam_Table[[#Headers],[#Data],[Any Transplants Update]],"Not Found",0)</f>
        <v>No</v>
      </c>
      <c r="G1698" t="str" cm="1">
        <f t="array" ref="G1698">_xlfn.XLOOKUP($A1698,MedExam_Table[[#Headers],[#Data],[Customer ID]],MedExam_Table[[#Headers],[#Data],[Cancer history]],"Not Found",0)</f>
        <v>No</v>
      </c>
      <c r="H1698" cm="1">
        <f t="array" ref="H1698">_xlfn.XLOOKUP($A1698,MedExam_Table[[#Headers],[#Data],[Customer ID]],MedExam_Table[[#Headers],[#Data],[NumberOfMajorSurgeries_updated]],"Not Found",0)</f>
        <v>2</v>
      </c>
      <c r="I1698" t="str" cm="1">
        <f t="array" ref="I1698">_xlfn.XLOOKUP($A1698,MedExam_Table[[#Headers],[#Data],[Customer ID]],MedExam_Table[[#Headers],[#Data],[Smoker Updated]],"Not Found",0)</f>
        <v>Yes</v>
      </c>
      <c r="J1698" t="str" cm="1">
        <f t="array" ref="J1698">_xlfn.XLOOKUP($A1698,MedExam_Table[[#Headers],[#Data],[Customer ID]],MedExam_Table[[#Headers],[#Data],[Weight Status]],"Not Found",0)</f>
        <v>OverWeight</v>
      </c>
      <c r="K1698" t="str" cm="1">
        <f t="array" ref="K1698">_xlfn.XLOOKUP($A1698,MedExam_Table[[#Headers],[#Data],[Customer ID]],MedExam_Table[[#Headers],[#Data],[Diabetes Status]],"Not Found",0)</f>
        <v>Normal</v>
      </c>
      <c r="L1698" cm="1">
        <f t="array" ref="L1698">_xlfn.XLOOKUP($A1698,Hospitalisation_table[[#All],[Customer ID]],Hospitalisation_table[[#All],[Customer Age]],"Not Found",0)</f>
        <v>50</v>
      </c>
      <c r="M1698" t="str" cm="1">
        <f t="array" ref="M1698">_xlfn.XLOOKUP($A1698,Hospitalisation_table[[#All],[Customer ID]],Hospitalisation_table[[#All],[Date of Birth]],"Not Found",0)</f>
        <v>14-Sep-1972</v>
      </c>
      <c r="N1698" s="22" cm="1">
        <f t="array" ref="N1698">_xlfn.XLOOKUP($A1698,Hospitalisation_table[[#All],[Customer ID]],Hospitalisation_table[[#All],[charges]],"Not Found",0)</f>
        <v>24520.26</v>
      </c>
      <c r="O1698" t="str" cm="1">
        <f t="array" ref="O1698">_xlfn.XLOOKUP($A1698,Hospitalisation_table[[#All],[Customer ID]],Hospitalisation_table[[#All],[Hospital tier_Updated]],"Not Found",0)</f>
        <v>tier - 2</v>
      </c>
      <c r="P1698" t="str" cm="1">
        <f t="array" ref="P1698">_xlfn.XLOOKUP($A1698,Hospitalisation_table[[#All],[Customer ID]],Hospitalisation_table[[#All],[City tier_updated]],"Not Found",0)</f>
        <v>tier - 3</v>
      </c>
      <c r="Q1698" t="str" cm="1">
        <f t="array" ref="Q1698">_xlfn.XLOOKUP($A1698,Hospitalisation_table[[#All],[Customer ID]],Hospitalisation_table[[#All],[State ID Updated]],"Not Found",0)</f>
        <v>R1011</v>
      </c>
    </row>
    <row r="1699" spans="1:17" x14ac:dyDescent="0.3">
      <c r="A1699" s="14" t="s">
        <v>1948</v>
      </c>
      <c r="B1699" t="str" cm="1">
        <f t="array" ref="B1699">_xlfn.XLOOKUP($A1699,CustomersName[[#All],[Customer ID]],CustomersName[[#All],[First Name]],"Not Found",0)</f>
        <v>Fabienne</v>
      </c>
      <c r="C1699" cm="1">
        <f t="array" ref="C1699">_xlfn.XLOOKUP($A1699,MedExam_Table[[#Headers],[#Data],[Customer ID]],MedExam_Table[[#Headers],[#Data],[BMI]],"Not Found",0)</f>
        <v>25.08</v>
      </c>
      <c r="D1699" cm="1">
        <f t="array" ref="D1699">_xlfn.XLOOKUP($A1699,MedExam_Table[[#Headers],[#Data],[Customer ID]],MedExam_Table[[#Headers],[#Data],[HBA1C]],"Not Found",0)</f>
        <v>9.52</v>
      </c>
      <c r="E1699" t="str" cm="1">
        <f t="array" ref="E1699">_xlfn.XLOOKUP($A1699,MedExam_Table[[#Headers],[#Data],[Customer ID]],MedExam_Table[[#Headers],[#Data],[Heart Issues Updated]],"Not Found",0)</f>
        <v>Yes</v>
      </c>
      <c r="F1699" t="str" cm="1">
        <f t="array" ref="F1699">_xlfn.XLOOKUP($A1699,MedExam_Table[[#Headers],[#Data],[Customer ID]],MedExam_Table[[#Headers],[#Data],[Any Transplants Update]],"Not Found",0)</f>
        <v>No</v>
      </c>
      <c r="G1699" t="str" cm="1">
        <f t="array" ref="G1699">_xlfn.XLOOKUP($A1699,MedExam_Table[[#Headers],[#Data],[Customer ID]],MedExam_Table[[#Headers],[#Data],[Cancer history]],"Not Found",0)</f>
        <v>No</v>
      </c>
      <c r="H1699" cm="1">
        <f t="array" ref="H1699">_xlfn.XLOOKUP($A1699,MedExam_Table[[#Headers],[#Data],[Customer ID]],MedExam_Table[[#Headers],[#Data],[NumberOfMajorSurgeries_updated]],"Not Found",0)</f>
        <v>2</v>
      </c>
      <c r="I1699" t="str" cm="1">
        <f t="array" ref="I1699">_xlfn.XLOOKUP($A1699,MedExam_Table[[#Headers],[#Data],[Customer ID]],MedExam_Table[[#Headers],[#Data],[Smoker Updated]],"Not Found",0)</f>
        <v>No</v>
      </c>
      <c r="J1699" t="str" cm="1">
        <f t="array" ref="J1699">_xlfn.XLOOKUP($A1699,MedExam_Table[[#Headers],[#Data],[Customer ID]],MedExam_Table[[#Headers],[#Data],[Weight Status]],"Not Found",0)</f>
        <v>OverWeight</v>
      </c>
      <c r="K1699" t="str" cm="1">
        <f t="array" ref="K1699">_xlfn.XLOOKUP($A1699,MedExam_Table[[#Headers],[#Data],[Customer ID]],MedExam_Table[[#Headers],[#Data],[Diabetes Status]],"Not Found",0)</f>
        <v>Diabetes</v>
      </c>
      <c r="L1699" cm="1">
        <f t="array" ref="L1699">_xlfn.XLOOKUP($A1699,Hospitalisation_table[[#All],[Customer ID]],Hospitalisation_table[[#All],[Customer Age]],"Not Found",0)</f>
        <v>61</v>
      </c>
      <c r="M1699" t="str" cm="1">
        <f t="array" ref="M1699">_xlfn.XLOOKUP($A1699,Hospitalisation_table[[#All],[Customer ID]],Hospitalisation_table[[#All],[Date of Birth]],"Not Found",0)</f>
        <v>21-Oct-1961</v>
      </c>
      <c r="N1699" s="22" cm="1">
        <f t="array" ref="N1699">_xlfn.XLOOKUP($A1699,Hospitalisation_table[[#All],[Customer ID]],Hospitalisation_table[[#All],[charges]],"Not Found",0)</f>
        <v>24513.09</v>
      </c>
      <c r="O1699" t="str" cm="1">
        <f t="array" ref="O1699">_xlfn.XLOOKUP($A1699,Hospitalisation_table[[#All],[Customer ID]],Hospitalisation_table[[#All],[Hospital tier_Updated]],"Not Found",0)</f>
        <v>tier - 2</v>
      </c>
      <c r="P1699" t="str" cm="1">
        <f t="array" ref="P1699">_xlfn.XLOOKUP($A1699,Hospitalisation_table[[#All],[Customer ID]],Hospitalisation_table[[#All],[City tier_updated]],"Not Found",0)</f>
        <v>tier - 2</v>
      </c>
      <c r="Q1699" t="str" cm="1">
        <f t="array" ref="Q1699">_xlfn.XLOOKUP($A1699,Hospitalisation_table[[#All],[Customer ID]],Hospitalisation_table[[#All],[State ID Updated]],"Not Found",0)</f>
        <v>R1013</v>
      </c>
    </row>
    <row r="1700" spans="1:17" x14ac:dyDescent="0.3">
      <c r="A1700" s="13" t="s">
        <v>1947</v>
      </c>
      <c r="B1700" t="str" cm="1">
        <f t="array" ref="B1700">_xlfn.XLOOKUP($A1700,CustomersName[[#All],[Customer ID]],CustomersName[[#All],[First Name]],"Not Found",0)</f>
        <v>Jordan</v>
      </c>
      <c r="C1700" cm="1">
        <f t="array" ref="C1700">_xlfn.XLOOKUP($A1700,MedExam_Table[[#Headers],[#Data],[Customer ID]],MedExam_Table[[#Headers],[#Data],[BMI]],"Not Found",0)</f>
        <v>30.02</v>
      </c>
      <c r="D1700" cm="1">
        <f t="array" ref="D1700">_xlfn.XLOOKUP($A1700,MedExam_Table[[#Headers],[#Data],[Customer ID]],MedExam_Table[[#Headers],[#Data],[HBA1C]],"Not Found",0)</f>
        <v>11.09</v>
      </c>
      <c r="E1700" t="str" cm="1">
        <f t="array" ref="E1700">_xlfn.XLOOKUP($A1700,MedExam_Table[[#Headers],[#Data],[Customer ID]],MedExam_Table[[#Headers],[#Data],[Heart Issues Updated]],"Not Found",0)</f>
        <v>No</v>
      </c>
      <c r="F1700" t="str" cm="1">
        <f t="array" ref="F1700">_xlfn.XLOOKUP($A1700,MedExam_Table[[#Headers],[#Data],[Customer ID]],MedExam_Table[[#Headers],[#Data],[Any Transplants Update]],"Not Found",0)</f>
        <v>No</v>
      </c>
      <c r="G1700" t="str" cm="1">
        <f t="array" ref="G1700">_xlfn.XLOOKUP($A1700,MedExam_Table[[#Headers],[#Data],[Customer ID]],MedExam_Table[[#Headers],[#Data],[Cancer history]],"Not Found",0)</f>
        <v>No</v>
      </c>
      <c r="H1700" cm="1">
        <f t="array" ref="H1700">_xlfn.XLOOKUP($A1700,MedExam_Table[[#Headers],[#Data],[Customer ID]],MedExam_Table[[#Headers],[#Data],[NumberOfMajorSurgeries_updated]],"Not Found",0)</f>
        <v>0</v>
      </c>
      <c r="I1700" t="str" cm="1">
        <f t="array" ref="I1700">_xlfn.XLOOKUP($A1700,MedExam_Table[[#Headers],[#Data],[Customer ID]],MedExam_Table[[#Headers],[#Data],[Smoker Updated]],"Not Found",0)</f>
        <v>No</v>
      </c>
      <c r="J1700" t="str" cm="1">
        <f t="array" ref="J1700">_xlfn.XLOOKUP($A1700,MedExam_Table[[#Headers],[#Data],[Customer ID]],MedExam_Table[[#Headers],[#Data],[Weight Status]],"Not Found",0)</f>
        <v>Obesity</v>
      </c>
      <c r="K1700" t="str" cm="1">
        <f t="array" ref="K1700">_xlfn.XLOOKUP($A1700,MedExam_Table[[#Headers],[#Data],[Customer ID]],MedExam_Table[[#Headers],[#Data],[Diabetes Status]],"Not Found",0)</f>
        <v>Diabetes</v>
      </c>
      <c r="L1700" cm="1">
        <f t="array" ref="L1700">_xlfn.XLOOKUP($A1700,Hospitalisation_table[[#All],[Customer ID]],Hospitalisation_table[[#All],[Customer Age]],"Not Found",0)</f>
        <v>54</v>
      </c>
      <c r="M1700" t="str" cm="1">
        <f t="array" ref="M1700">_xlfn.XLOOKUP($A1700,Hospitalisation_table[[#All],[Customer ID]],Hospitalisation_table[[#All],[Date of Birth]],"Not Found",0)</f>
        <v>6-Jul-1968</v>
      </c>
      <c r="N1700" s="22" cm="1">
        <f t="array" ref="N1700">_xlfn.XLOOKUP($A1700,Hospitalisation_table[[#All],[Customer ID]],Hospitalisation_table[[#All],[charges]],"Not Found",0)</f>
        <v>24476.48</v>
      </c>
      <c r="O1700" t="str" cm="1">
        <f t="array" ref="O1700">_xlfn.XLOOKUP($A1700,Hospitalisation_table[[#All],[Customer ID]],Hospitalisation_table[[#All],[Hospital tier_Updated]],"Not Found",0)</f>
        <v>tier - 2</v>
      </c>
      <c r="P1700" t="str" cm="1">
        <f t="array" ref="P1700">_xlfn.XLOOKUP($A1700,Hospitalisation_table[[#All],[Customer ID]],Hospitalisation_table[[#All],[City tier_updated]],"Not Found",0)</f>
        <v>tier - 2</v>
      </c>
      <c r="Q1700" t="str" cm="1">
        <f t="array" ref="Q1700">_xlfn.XLOOKUP($A1700,Hospitalisation_table[[#All],[Customer ID]],Hospitalisation_table[[#All],[State ID Updated]],"Not Found",0)</f>
        <v>R1012</v>
      </c>
    </row>
    <row r="1701" spans="1:17" x14ac:dyDescent="0.3">
      <c r="A1701" s="14" t="s">
        <v>1946</v>
      </c>
      <c r="B1701" t="str" cm="1">
        <f t="array" ref="B1701">_xlfn.XLOOKUP($A1701,CustomersName[[#All],[Customer ID]],CustomersName[[#All],[First Name]],"Not Found",0)</f>
        <v>Matt</v>
      </c>
      <c r="C1701" cm="1">
        <f t="array" ref="C1701">_xlfn.XLOOKUP($A1701,MedExam_Table[[#Headers],[#Data],[Customer ID]],MedExam_Table[[#Headers],[#Data],[BMI]],"Not Found",0)</f>
        <v>27.36</v>
      </c>
      <c r="D1701" cm="1">
        <f t="array" ref="D1701">_xlfn.XLOOKUP($A1701,MedExam_Table[[#Headers],[#Data],[Customer ID]],MedExam_Table[[#Headers],[#Data],[HBA1C]],"Not Found",0)</f>
        <v>9.4499999999999993</v>
      </c>
      <c r="E1701" t="str" cm="1">
        <f t="array" ref="E1701">_xlfn.XLOOKUP($A1701,MedExam_Table[[#Headers],[#Data],[Customer ID]],MedExam_Table[[#Headers],[#Data],[Heart Issues Updated]],"Not Found",0)</f>
        <v>Yes</v>
      </c>
      <c r="F1701" t="str" cm="1">
        <f t="array" ref="F1701">_xlfn.XLOOKUP($A1701,MedExam_Table[[#Headers],[#Data],[Customer ID]],MedExam_Table[[#Headers],[#Data],[Any Transplants Update]],"Not Found",0)</f>
        <v>No</v>
      </c>
      <c r="G1701" t="str" cm="1">
        <f t="array" ref="G1701">_xlfn.XLOOKUP($A1701,MedExam_Table[[#Headers],[#Data],[Customer ID]],MedExam_Table[[#Headers],[#Data],[Cancer history]],"Not Found",0)</f>
        <v>No</v>
      </c>
      <c r="H1701" cm="1">
        <f t="array" ref="H1701">_xlfn.XLOOKUP($A1701,MedExam_Table[[#Headers],[#Data],[Customer ID]],MedExam_Table[[#Headers],[#Data],[NumberOfMajorSurgeries_updated]],"Not Found",0)</f>
        <v>2</v>
      </c>
      <c r="I1701" t="str" cm="1">
        <f t="array" ref="I1701">_xlfn.XLOOKUP($A1701,MedExam_Table[[#Headers],[#Data],[Customer ID]],MedExam_Table[[#Headers],[#Data],[Smoker Updated]],"Not Found",0)</f>
        <v>Yes</v>
      </c>
      <c r="J1701" t="str" cm="1">
        <f t="array" ref="J1701">_xlfn.XLOOKUP($A1701,MedExam_Table[[#Headers],[#Data],[Customer ID]],MedExam_Table[[#Headers],[#Data],[Weight Status]],"Not Found",0)</f>
        <v>OverWeight</v>
      </c>
      <c r="K1701" t="str" cm="1">
        <f t="array" ref="K1701">_xlfn.XLOOKUP($A1701,MedExam_Table[[#Headers],[#Data],[Customer ID]],MedExam_Table[[#Headers],[#Data],[Diabetes Status]],"Not Found",0)</f>
        <v>Diabetes</v>
      </c>
      <c r="L1701" cm="1">
        <f t="array" ref="L1701">_xlfn.XLOOKUP($A1701,Hospitalisation_table[[#All],[Customer ID]],Hospitalisation_table[[#All],[Customer Age]],"Not Found",0)</f>
        <v>52</v>
      </c>
      <c r="M1701" t="str" cm="1">
        <f t="array" ref="M1701">_xlfn.XLOOKUP($A1701,Hospitalisation_table[[#All],[Customer ID]],Hospitalisation_table[[#All],[Date of Birth]],"Not Found",0)</f>
        <v>30-Nov-1970</v>
      </c>
      <c r="N1701" s="22" cm="1">
        <f t="array" ref="N1701">_xlfn.XLOOKUP($A1701,Hospitalisation_table[[#All],[Customer ID]],Hospitalisation_table[[#All],[charges]],"Not Found",0)</f>
        <v>24393.62</v>
      </c>
      <c r="O1701" t="str" cm="1">
        <f t="array" ref="O1701">_xlfn.XLOOKUP($A1701,Hospitalisation_table[[#All],[Customer ID]],Hospitalisation_table[[#All],[Hospital tier_Updated]],"Not Found",0)</f>
        <v>tier - 2</v>
      </c>
      <c r="P1701" t="str" cm="1">
        <f t="array" ref="P1701">_xlfn.XLOOKUP($A1701,Hospitalisation_table[[#All],[Customer ID]],Hospitalisation_table[[#All],[City tier_updated]],"Not Found",0)</f>
        <v>tier - 3</v>
      </c>
      <c r="Q1701" t="str" cm="1">
        <f t="array" ref="Q1701">_xlfn.XLOOKUP($A1701,Hospitalisation_table[[#All],[Customer ID]],Hospitalisation_table[[#All],[State ID Updated]],"Not Found",0)</f>
        <v>R1012</v>
      </c>
    </row>
    <row r="1702" spans="1:17" x14ac:dyDescent="0.3">
      <c r="A1702" s="13" t="s">
        <v>1945</v>
      </c>
      <c r="B1702" t="str" cm="1">
        <f t="array" ref="B1702">_xlfn.XLOOKUP($A1702,CustomersName[[#All],[Customer ID]],CustomersName[[#All],[First Name]],"Not Found",0)</f>
        <v>Tahyn L</v>
      </c>
      <c r="C1702" cm="1">
        <f t="array" ref="C1702">_xlfn.XLOOKUP($A1702,MedExam_Table[[#Headers],[#Data],[Customer ID]],MedExam_Table[[#Headers],[#Data],[BMI]],"Not Found",0)</f>
        <v>22.2</v>
      </c>
      <c r="D1702" cm="1">
        <f t="array" ref="D1702">_xlfn.XLOOKUP($A1702,MedExam_Table[[#Headers],[#Data],[Customer ID]],MedExam_Table[[#Headers],[#Data],[HBA1C]],"Not Found",0)</f>
        <v>5.51</v>
      </c>
      <c r="E1702" t="str" cm="1">
        <f t="array" ref="E1702">_xlfn.XLOOKUP($A1702,MedExam_Table[[#Headers],[#Data],[Customer ID]],MedExam_Table[[#Headers],[#Data],[Heart Issues Updated]],"Not Found",0)</f>
        <v>No</v>
      </c>
      <c r="F1702" t="str" cm="1">
        <f t="array" ref="F1702">_xlfn.XLOOKUP($A1702,MedExam_Table[[#Headers],[#Data],[Customer ID]],MedExam_Table[[#Headers],[#Data],[Any Transplants Update]],"Not Found",0)</f>
        <v>No</v>
      </c>
      <c r="G1702" t="str" cm="1">
        <f t="array" ref="G1702">_xlfn.XLOOKUP($A1702,MedExam_Table[[#Headers],[#Data],[Customer ID]],MedExam_Table[[#Headers],[#Data],[Cancer history]],"Not Found",0)</f>
        <v>No</v>
      </c>
      <c r="H1702" cm="1">
        <f t="array" ref="H1702">_xlfn.XLOOKUP($A1702,MedExam_Table[[#Headers],[#Data],[Customer ID]],MedExam_Table[[#Headers],[#Data],[NumberOfMajorSurgeries_updated]],"Not Found",0)</f>
        <v>0</v>
      </c>
      <c r="I1702" t="str" cm="1">
        <f t="array" ref="I1702">_xlfn.XLOOKUP($A1702,MedExam_Table[[#Headers],[#Data],[Customer ID]],MedExam_Table[[#Headers],[#Data],[Smoker Updated]],"Not Found",0)</f>
        <v>Yes</v>
      </c>
      <c r="J1702" t="str" cm="1">
        <f t="array" ref="J1702">_xlfn.XLOOKUP($A1702,MedExam_Table[[#Headers],[#Data],[Customer ID]],MedExam_Table[[#Headers],[#Data],[Weight Status]],"Not Found",0)</f>
        <v>NormalWeight</v>
      </c>
      <c r="K1702" t="str" cm="1">
        <f t="array" ref="K1702">_xlfn.XLOOKUP($A1702,MedExam_Table[[#Headers],[#Data],[Customer ID]],MedExam_Table[[#Headers],[#Data],[Diabetes Status]],"Not Found",0)</f>
        <v>Normal</v>
      </c>
      <c r="L1702" cm="1">
        <f t="array" ref="L1702">_xlfn.XLOOKUP($A1702,Hospitalisation_table[[#All],[Customer ID]],Hospitalisation_table[[#All],[Customer Age]],"Not Found",0)</f>
        <v>23</v>
      </c>
      <c r="M1702" t="str" cm="1">
        <f t="array" ref="M1702">_xlfn.XLOOKUP($A1702,Hospitalisation_table[[#All],[Customer ID]],Hospitalisation_table[[#All],[Date of Birth]],"Not Found",0)</f>
        <v>7-Oct-1999</v>
      </c>
      <c r="N1702" s="22" cm="1">
        <f t="array" ref="N1702">_xlfn.XLOOKUP($A1702,Hospitalisation_table[[#All],[Customer ID]],Hospitalisation_table[[#All],[charges]],"Not Found",0)</f>
        <v>24387.74</v>
      </c>
      <c r="O1702" t="str" cm="1">
        <f t="array" ref="O1702">_xlfn.XLOOKUP($A1702,Hospitalisation_table[[#All],[Customer ID]],Hospitalisation_table[[#All],[Hospital tier_Updated]],"Not Found",0)</f>
        <v>tier - 2</v>
      </c>
      <c r="P1702" t="str" cm="1">
        <f t="array" ref="P1702">_xlfn.XLOOKUP($A1702,Hospitalisation_table[[#All],[Customer ID]],Hospitalisation_table[[#All],[City tier_updated]],"Not Found",0)</f>
        <v>tier - 1</v>
      </c>
      <c r="Q1702" t="str" cm="1">
        <f t="array" ref="Q1702">_xlfn.XLOOKUP($A1702,Hospitalisation_table[[#All],[Customer ID]],Hospitalisation_table[[#All],[State ID Updated]],"Not Found",0)</f>
        <v>R1011</v>
      </c>
    </row>
    <row r="1703" spans="1:17" x14ac:dyDescent="0.3">
      <c r="A1703" s="14" t="s">
        <v>1944</v>
      </c>
      <c r="B1703" t="str" cm="1">
        <f t="array" ref="B1703">_xlfn.XLOOKUP($A1703,CustomersName[[#All],[Customer ID]],CustomersName[[#All],[First Name]],"Not Found",0)</f>
        <v>Temima</v>
      </c>
      <c r="C1703" cm="1">
        <f t="array" ref="C1703">_xlfn.XLOOKUP($A1703,MedExam_Table[[#Headers],[#Data],[Customer ID]],MedExam_Table[[#Headers],[#Data],[BMI]],"Not Found",0)</f>
        <v>25.71</v>
      </c>
      <c r="D1703" cm="1">
        <f t="array" ref="D1703">_xlfn.XLOOKUP($A1703,MedExam_Table[[#Headers],[#Data],[Customer ID]],MedExam_Table[[#Headers],[#Data],[HBA1C]],"Not Found",0)</f>
        <v>4.18</v>
      </c>
      <c r="E1703" t="str" cm="1">
        <f t="array" ref="E1703">_xlfn.XLOOKUP($A1703,MedExam_Table[[#Headers],[#Data],[Customer ID]],MedExam_Table[[#Headers],[#Data],[Heart Issues Updated]],"Not Found",0)</f>
        <v>No</v>
      </c>
      <c r="F1703" t="str" cm="1">
        <f t="array" ref="F1703">_xlfn.XLOOKUP($A1703,MedExam_Table[[#Headers],[#Data],[Customer ID]],MedExam_Table[[#Headers],[#Data],[Any Transplants Update]],"Not Found",0)</f>
        <v>Yes</v>
      </c>
      <c r="G1703" t="str" cm="1">
        <f t="array" ref="G1703">_xlfn.XLOOKUP($A1703,MedExam_Table[[#Headers],[#Data],[Customer ID]],MedExam_Table[[#Headers],[#Data],[Cancer history]],"Not Found",0)</f>
        <v>No</v>
      </c>
      <c r="H1703" cm="1">
        <f t="array" ref="H1703">_xlfn.XLOOKUP($A1703,MedExam_Table[[#Headers],[#Data],[Customer ID]],MedExam_Table[[#Headers],[#Data],[NumberOfMajorSurgeries_updated]],"Not Found",0)</f>
        <v>1</v>
      </c>
      <c r="I1703" t="str" cm="1">
        <f t="array" ref="I1703">_xlfn.XLOOKUP($A1703,MedExam_Table[[#Headers],[#Data],[Customer ID]],MedExam_Table[[#Headers],[#Data],[Smoker Updated]],"Not Found",0)</f>
        <v>Yes</v>
      </c>
      <c r="J1703" t="str" cm="1">
        <f t="array" ref="J1703">_xlfn.XLOOKUP($A1703,MedExam_Table[[#Headers],[#Data],[Customer ID]],MedExam_Table[[#Headers],[#Data],[Weight Status]],"Not Found",0)</f>
        <v>OverWeight</v>
      </c>
      <c r="K1703" t="str" cm="1">
        <f t="array" ref="K1703">_xlfn.XLOOKUP($A1703,MedExam_Table[[#Headers],[#Data],[Customer ID]],MedExam_Table[[#Headers],[#Data],[Diabetes Status]],"Not Found",0)</f>
        <v>Normal</v>
      </c>
      <c r="L1703" cm="1">
        <f t="array" ref="L1703">_xlfn.XLOOKUP($A1703,Hospitalisation_table[[#All],[Customer ID]],Hospitalisation_table[[#All],[Customer Age]],"Not Found",0)</f>
        <v>18</v>
      </c>
      <c r="M1703" t="str" cm="1">
        <f t="array" ref="M1703">_xlfn.XLOOKUP($A1703,Hospitalisation_table[[#All],[Customer ID]],Hospitalisation_table[[#All],[Date of Birth]],"Not Found",0)</f>
        <v>3-Aug-2004</v>
      </c>
      <c r="N1703" s="22" cm="1">
        <f t="array" ref="N1703">_xlfn.XLOOKUP($A1703,Hospitalisation_table[[#All],[Customer ID]],Hospitalisation_table[[#All],[charges]],"Not Found",0)</f>
        <v>24294.02</v>
      </c>
      <c r="O1703" t="str" cm="1">
        <f t="array" ref="O1703">_xlfn.XLOOKUP($A1703,Hospitalisation_table[[#All],[Customer ID]],Hospitalisation_table[[#All],[Hospital tier_Updated]],"Not Found",0)</f>
        <v>tier - 2</v>
      </c>
      <c r="P1703" t="str" cm="1">
        <f t="array" ref="P1703">_xlfn.XLOOKUP($A1703,Hospitalisation_table[[#All],[Customer ID]],Hospitalisation_table[[#All],[City tier_updated]],"Not Found",0)</f>
        <v>tier - 1</v>
      </c>
      <c r="Q1703" t="str" cm="1">
        <f t="array" ref="Q1703">_xlfn.XLOOKUP($A1703,Hospitalisation_table[[#All],[Customer ID]],Hospitalisation_table[[#All],[State ID Updated]],"Not Found",0)</f>
        <v>R1011</v>
      </c>
    </row>
    <row r="1704" spans="1:17" x14ac:dyDescent="0.3">
      <c r="A1704" s="13" t="s">
        <v>1943</v>
      </c>
      <c r="B1704" t="str" cm="1">
        <f t="array" ref="B1704">_xlfn.XLOOKUP($A1704,CustomersName[[#All],[Customer ID]],CustomersName[[#All],[First Name]],"Not Found",0)</f>
        <v>Jennifer</v>
      </c>
      <c r="C1704" cm="1">
        <f t="array" ref="C1704">_xlfn.XLOOKUP($A1704,MedExam_Table[[#Headers],[#Data],[Customer ID]],MedExam_Table[[#Headers],[#Data],[BMI]],"Not Found",0)</f>
        <v>41.91</v>
      </c>
      <c r="D1704" cm="1">
        <f t="array" ref="D1704">_xlfn.XLOOKUP($A1704,MedExam_Table[[#Headers],[#Data],[Customer ID]],MedExam_Table[[#Headers],[#Data],[HBA1C]],"Not Found",0)</f>
        <v>5.98</v>
      </c>
      <c r="E1704" t="str" cm="1">
        <f t="array" ref="E1704">_xlfn.XLOOKUP($A1704,MedExam_Table[[#Headers],[#Data],[Customer ID]],MedExam_Table[[#Headers],[#Data],[Heart Issues Updated]],"Not Found",0)</f>
        <v>Yes</v>
      </c>
      <c r="F1704" t="str" cm="1">
        <f t="array" ref="F1704">_xlfn.XLOOKUP($A1704,MedExam_Table[[#Headers],[#Data],[Customer ID]],MedExam_Table[[#Headers],[#Data],[Any Transplants Update]],"Not Found",0)</f>
        <v>No</v>
      </c>
      <c r="G1704" t="str" cm="1">
        <f t="array" ref="G1704">_xlfn.XLOOKUP($A1704,MedExam_Table[[#Headers],[#Data],[Customer ID]],MedExam_Table[[#Headers],[#Data],[Cancer history]],"Not Found",0)</f>
        <v>No</v>
      </c>
      <c r="H1704" cm="1">
        <f t="array" ref="H1704">_xlfn.XLOOKUP($A1704,MedExam_Table[[#Headers],[#Data],[Customer ID]],MedExam_Table[[#Headers],[#Data],[NumberOfMajorSurgeries_updated]],"Not Found",0)</f>
        <v>1</v>
      </c>
      <c r="I1704" t="str" cm="1">
        <f t="array" ref="I1704">_xlfn.XLOOKUP($A1704,MedExam_Table[[#Headers],[#Data],[Customer ID]],MedExam_Table[[#Headers],[#Data],[Smoker Updated]],"Not Found",0)</f>
        <v>No</v>
      </c>
      <c r="J1704" t="str" cm="1">
        <f t="array" ref="J1704">_xlfn.XLOOKUP($A1704,MedExam_Table[[#Headers],[#Data],[Customer ID]],MedExam_Table[[#Headers],[#Data],[Weight Status]],"Not Found",0)</f>
        <v>Obesity</v>
      </c>
      <c r="K1704" t="str" cm="1">
        <f t="array" ref="K1704">_xlfn.XLOOKUP($A1704,MedExam_Table[[#Headers],[#Data],[Customer ID]],MedExam_Table[[#Headers],[#Data],[Diabetes Status]],"Not Found",0)</f>
        <v>Prediabetes</v>
      </c>
      <c r="L1704" cm="1">
        <f t="array" ref="L1704">_xlfn.XLOOKUP($A1704,Hospitalisation_table[[#All],[Customer ID]],Hospitalisation_table[[#All],[Customer Age]],"Not Found",0)</f>
        <v>58</v>
      </c>
      <c r="M1704" t="str" cm="1">
        <f t="array" ref="M1704">_xlfn.XLOOKUP($A1704,Hospitalisation_table[[#All],[Customer ID]],Hospitalisation_table[[#All],[Date of Birth]],"Not Found",0)</f>
        <v>16-Dec-1964</v>
      </c>
      <c r="N1704" s="22" cm="1">
        <f t="array" ref="N1704">_xlfn.XLOOKUP($A1704,Hospitalisation_table[[#All],[Customer ID]],Hospitalisation_table[[#All],[charges]],"Not Found",0)</f>
        <v>24227.34</v>
      </c>
      <c r="O1704" t="str" cm="1">
        <f t="array" ref="O1704">_xlfn.XLOOKUP($A1704,Hospitalisation_table[[#All],[Customer ID]],Hospitalisation_table[[#All],[Hospital tier_Updated]],"Not Found",0)</f>
        <v>tier - 2</v>
      </c>
      <c r="P1704" t="str" cm="1">
        <f t="array" ref="P1704">_xlfn.XLOOKUP($A1704,Hospitalisation_table[[#All],[Customer ID]],Hospitalisation_table[[#All],[City tier_updated]],"Not Found",0)</f>
        <v>tier - 1</v>
      </c>
      <c r="Q1704" t="str" cm="1">
        <f t="array" ref="Q1704">_xlfn.XLOOKUP($A1704,Hospitalisation_table[[#All],[Customer ID]],Hospitalisation_table[[#All],[State ID Updated]],"Not Found",0)</f>
        <v>R1013</v>
      </c>
    </row>
    <row r="1705" spans="1:17" x14ac:dyDescent="0.3">
      <c r="A1705" s="14" t="s">
        <v>2330</v>
      </c>
      <c r="B1705" t="str" cm="1">
        <f t="array" ref="B1705">_xlfn.XLOOKUP($A1705,CustomersName[[#All],[Customer ID]],CustomersName[[#All],[First Name]],"Not Found",0)</f>
        <v>Nicole</v>
      </c>
      <c r="C1705" cm="1">
        <f t="array" ref="C1705">_xlfn.XLOOKUP($A1705,MedExam_Table[[#Headers],[#Data],[Customer ID]],MedExam_Table[[#Headers],[#Data],[BMI]],"Not Found",0)</f>
        <v>38.06</v>
      </c>
      <c r="D1705" cm="1">
        <f t="array" ref="D1705">_xlfn.XLOOKUP($A1705,MedExam_Table[[#Headers],[#Data],[Customer ID]],MedExam_Table[[#Headers],[#Data],[HBA1C]],"Not Found",0)</f>
        <v>6.98</v>
      </c>
      <c r="E1705" t="str" cm="1">
        <f t="array" ref="E1705">_xlfn.XLOOKUP($A1705,MedExam_Table[[#Headers],[#Data],[Customer ID]],MedExam_Table[[#Headers],[#Data],[Heart Issues Updated]],"Not Found",0)</f>
        <v>No</v>
      </c>
      <c r="F1705" t="str" cm="1">
        <f t="array" ref="F1705">_xlfn.XLOOKUP($A1705,MedExam_Table[[#Headers],[#Data],[Customer ID]],MedExam_Table[[#Headers],[#Data],[Any Transplants Update]],"Not Found",0)</f>
        <v>No</v>
      </c>
      <c r="G1705" t="str" cm="1">
        <f t="array" ref="G1705">_xlfn.XLOOKUP($A1705,MedExam_Table[[#Headers],[#Data],[Customer ID]],MedExam_Table[[#Headers],[#Data],[Cancer history]],"Not Found",0)</f>
        <v>No</v>
      </c>
      <c r="H1705" cm="1">
        <f t="array" ref="H1705">_xlfn.XLOOKUP($A1705,MedExam_Table[[#Headers],[#Data],[Customer ID]],MedExam_Table[[#Headers],[#Data],[NumberOfMajorSurgeries_updated]],"Not Found",0)</f>
        <v>0</v>
      </c>
      <c r="I1705" t="str" cm="1">
        <f t="array" ref="I1705">_xlfn.XLOOKUP($A1705,MedExam_Table[[#Headers],[#Data],[Customer ID]],MedExam_Table[[#Headers],[#Data],[Smoker Updated]],"Not Found",0)</f>
        <v>Yes</v>
      </c>
      <c r="J1705" t="str" cm="1">
        <f t="array" ref="J1705">_xlfn.XLOOKUP($A1705,MedExam_Table[[#Headers],[#Data],[Customer ID]],MedExam_Table[[#Headers],[#Data],[Weight Status]],"Not Found",0)</f>
        <v>Obesity</v>
      </c>
      <c r="K1705" t="str" cm="1">
        <f t="array" ref="K1705">_xlfn.XLOOKUP($A1705,MedExam_Table[[#Headers],[#Data],[Customer ID]],MedExam_Table[[#Headers],[#Data],[Diabetes Status]],"Not Found",0)</f>
        <v>Diabetes</v>
      </c>
      <c r="L1705" cm="1">
        <f t="array" ref="L1705">_xlfn.XLOOKUP($A1705,Hospitalisation_table[[#All],[Customer ID]],Hospitalisation_table[[#All],[Customer Age]],"Not Found",0)</f>
        <v>51</v>
      </c>
      <c r="M1705" t="str" cm="1">
        <f t="array" ref="M1705">_xlfn.XLOOKUP($A1705,Hospitalisation_table[[#All],[Customer ID]],Hospitalisation_table[[#All],[Date of Birth]],"Not Found",0)</f>
        <v>29-Oct-1971</v>
      </c>
      <c r="N1705" s="22" cm="1">
        <f t="array" ref="N1705">_xlfn.XLOOKUP($A1705,Hospitalisation_table[[#All],[Customer ID]],Hospitalisation_table[[#All],[charges]],"Not Found",0)</f>
        <v>44400.41</v>
      </c>
      <c r="O1705" t="str" cm="1">
        <f t="array" ref="O1705">_xlfn.XLOOKUP($A1705,Hospitalisation_table[[#All],[Customer ID]],Hospitalisation_table[[#All],[Hospital tier_Updated]],"Not Found",0)</f>
        <v>tier - 2</v>
      </c>
      <c r="P1705" t="str" cm="1">
        <f t="array" ref="P1705">_xlfn.XLOOKUP($A1705,Hospitalisation_table[[#All],[Customer ID]],Hospitalisation_table[[#All],[City tier_updated]],"Not Found",0)</f>
        <v>tier - 2</v>
      </c>
      <c r="Q1705" t="str" cm="1">
        <f t="array" ref="Q1705">_xlfn.XLOOKUP($A1705,Hospitalisation_table[[#All],[Customer ID]],Hospitalisation_table[[#All],[State ID Updated]],"Not Found",0)</f>
        <v>R1013</v>
      </c>
    </row>
    <row r="1706" spans="1:17" x14ac:dyDescent="0.3">
      <c r="A1706" s="13" t="s">
        <v>1942</v>
      </c>
      <c r="B1706" t="str" cm="1">
        <f t="array" ref="B1706">_xlfn.XLOOKUP($A1706,CustomersName[[#All],[Customer ID]],CustomersName[[#All],[First Name]],"Not Found",0)</f>
        <v>Serenh M.</v>
      </c>
      <c r="C1706" cm="1">
        <f t="array" ref="C1706">_xlfn.XLOOKUP($A1706,MedExam_Table[[#Headers],[#Data],[Customer ID]],MedExam_Table[[#Headers],[#Data],[BMI]],"Not Found",0)</f>
        <v>25.85</v>
      </c>
      <c r="D1706" cm="1">
        <f t="array" ref="D1706">_xlfn.XLOOKUP($A1706,MedExam_Table[[#Headers],[#Data],[Customer ID]],MedExam_Table[[#Headers],[#Data],[HBA1C]],"Not Found",0)</f>
        <v>10.16</v>
      </c>
      <c r="E1706" t="str" cm="1">
        <f t="array" ref="E1706">_xlfn.XLOOKUP($A1706,MedExam_Table[[#Headers],[#Data],[Customer ID]],MedExam_Table[[#Headers],[#Data],[Heart Issues Updated]],"Not Found",0)</f>
        <v>No</v>
      </c>
      <c r="F1706" t="str" cm="1">
        <f t="array" ref="F1706">_xlfn.XLOOKUP($A1706,MedExam_Table[[#Headers],[#Data],[Customer ID]],MedExam_Table[[#Headers],[#Data],[Any Transplants Update]],"Not Found",0)</f>
        <v>No</v>
      </c>
      <c r="G1706" t="str" cm="1">
        <f t="array" ref="G1706">_xlfn.XLOOKUP($A1706,MedExam_Table[[#Headers],[#Data],[Customer ID]],MedExam_Table[[#Headers],[#Data],[Cancer history]],"Not Found",0)</f>
        <v>No</v>
      </c>
      <c r="H1706" cm="1">
        <f t="array" ref="H1706">_xlfn.XLOOKUP($A1706,MedExam_Table[[#Headers],[#Data],[Customer ID]],MedExam_Table[[#Headers],[#Data],[NumberOfMajorSurgeries_updated]],"Not Found",0)</f>
        <v>0</v>
      </c>
      <c r="I1706" t="str" cm="1">
        <f t="array" ref="I1706">_xlfn.XLOOKUP($A1706,MedExam_Table[[#Headers],[#Data],[Customer ID]],MedExam_Table[[#Headers],[#Data],[Smoker Updated]],"Not Found",0)</f>
        <v>Yes</v>
      </c>
      <c r="J1706" t="str" cm="1">
        <f t="array" ref="J1706">_xlfn.XLOOKUP($A1706,MedExam_Table[[#Headers],[#Data],[Customer ID]],MedExam_Table[[#Headers],[#Data],[Weight Status]],"Not Found",0)</f>
        <v>OverWeight</v>
      </c>
      <c r="K1706" t="str" cm="1">
        <f t="array" ref="K1706">_xlfn.XLOOKUP($A1706,MedExam_Table[[#Headers],[#Data],[Customer ID]],MedExam_Table[[#Headers],[#Data],[Diabetes Status]],"Not Found",0)</f>
        <v>Diabetes</v>
      </c>
      <c r="L1706" cm="1">
        <f t="array" ref="L1706">_xlfn.XLOOKUP($A1706,Hospitalisation_table[[#All],[Customer ID]],Hospitalisation_table[[#All],[Customer Age]],"Not Found",0)</f>
        <v>48</v>
      </c>
      <c r="M1706" t="str" cm="1">
        <f t="array" ref="M1706">_xlfn.XLOOKUP($A1706,Hospitalisation_table[[#All],[Customer ID]],Hospitalisation_table[[#All],[Date of Birth]],"Not Found",0)</f>
        <v>10-Sep-1974</v>
      </c>
      <c r="N1706" s="22" cm="1">
        <f t="array" ref="N1706">_xlfn.XLOOKUP($A1706,Hospitalisation_table[[#All],[Customer ID]],Hospitalisation_table[[#All],[charges]],"Not Found",0)</f>
        <v>24180.93</v>
      </c>
      <c r="O1706" t="str" cm="1">
        <f t="array" ref="O1706">_xlfn.XLOOKUP($A1706,Hospitalisation_table[[#All],[Customer ID]],Hospitalisation_table[[#All],[Hospital tier_Updated]],"Not Found",0)</f>
        <v>tier - 2</v>
      </c>
      <c r="P1706" t="str" cm="1">
        <f t="array" ref="P1706">_xlfn.XLOOKUP($A1706,Hospitalisation_table[[#All],[Customer ID]],Hospitalisation_table[[#All],[City tier_updated]],"Not Found",0)</f>
        <v>tier - 1</v>
      </c>
      <c r="Q1706" t="str" cm="1">
        <f t="array" ref="Q1706">_xlfn.XLOOKUP($A1706,Hospitalisation_table[[#All],[Customer ID]],Hospitalisation_table[[#All],[State ID Updated]],"Not Found",0)</f>
        <v>R1013</v>
      </c>
    </row>
    <row r="1707" spans="1:17" x14ac:dyDescent="0.3">
      <c r="A1707" s="14" t="s">
        <v>1941</v>
      </c>
      <c r="B1707" t="str" cm="1">
        <f t="array" ref="B1707">_xlfn.XLOOKUP($A1707,CustomersName[[#All],[Customer ID]],CustomersName[[#All],[First Name]],"Not Found",0)</f>
        <v>Vihtoria M.</v>
      </c>
      <c r="C1707" cm="1">
        <f t="array" ref="C1707">_xlfn.XLOOKUP($A1707,MedExam_Table[[#Headers],[#Data],[Customer ID]],MedExam_Table[[#Headers],[#Data],[BMI]],"Not Found",0)</f>
        <v>23.844999999999999</v>
      </c>
      <c r="D1707" cm="1">
        <f t="array" ref="D1707">_xlfn.XLOOKUP($A1707,MedExam_Table[[#Headers],[#Data],[Customer ID]],MedExam_Table[[#Headers],[#Data],[HBA1C]],"Not Found",0)</f>
        <v>11.71</v>
      </c>
      <c r="E1707" t="str" cm="1">
        <f t="array" ref="E1707">_xlfn.XLOOKUP($A1707,MedExam_Table[[#Headers],[#Data],[Customer ID]],MedExam_Table[[#Headers],[#Data],[Heart Issues Updated]],"Not Found",0)</f>
        <v>No</v>
      </c>
      <c r="F1707" t="str" cm="1">
        <f t="array" ref="F1707">_xlfn.XLOOKUP($A1707,MedExam_Table[[#Headers],[#Data],[Customer ID]],MedExam_Table[[#Headers],[#Data],[Any Transplants Update]],"Not Found",0)</f>
        <v>No</v>
      </c>
      <c r="G1707" t="str" cm="1">
        <f t="array" ref="G1707">_xlfn.XLOOKUP($A1707,MedExam_Table[[#Headers],[#Data],[Customer ID]],MedExam_Table[[#Headers],[#Data],[Cancer history]],"Not Found",0)</f>
        <v>No</v>
      </c>
      <c r="H1707" cm="1">
        <f t="array" ref="H1707">_xlfn.XLOOKUP($A1707,MedExam_Table[[#Headers],[#Data],[Customer ID]],MedExam_Table[[#Headers],[#Data],[NumberOfMajorSurgeries_updated]],"Not Found",0)</f>
        <v>2</v>
      </c>
      <c r="I1707" t="str" cm="1">
        <f t="array" ref="I1707">_xlfn.XLOOKUP($A1707,MedExam_Table[[#Headers],[#Data],[Customer ID]],MedExam_Table[[#Headers],[#Data],[Smoker Updated]],"Not Found",0)</f>
        <v>Yes</v>
      </c>
      <c r="J1707" t="str" cm="1">
        <f t="array" ref="J1707">_xlfn.XLOOKUP($A1707,MedExam_Table[[#Headers],[#Data],[Customer ID]],MedExam_Table[[#Headers],[#Data],[Weight Status]],"Not Found",0)</f>
        <v>NormalWeight</v>
      </c>
      <c r="K1707" t="str" cm="1">
        <f t="array" ref="K1707">_xlfn.XLOOKUP($A1707,MedExam_Table[[#Headers],[#Data],[Customer ID]],MedExam_Table[[#Headers],[#Data],[Diabetes Status]],"Not Found",0)</f>
        <v>Diabetes</v>
      </c>
      <c r="L1707" cm="1">
        <f t="array" ref="L1707">_xlfn.XLOOKUP($A1707,Hospitalisation_table[[#All],[Customer ID]],Hospitalisation_table[[#All],[Customer Age]],"Not Found",0)</f>
        <v>49</v>
      </c>
      <c r="M1707" t="str" cm="1">
        <f t="array" ref="M1707">_xlfn.XLOOKUP($A1707,Hospitalisation_table[[#All],[Customer ID]],Hospitalisation_table[[#All],[Date of Birth]],"Not Found",0)</f>
        <v>13-Jun-1973</v>
      </c>
      <c r="N1707" s="22" cm="1">
        <f t="array" ref="N1707">_xlfn.XLOOKUP($A1707,Hospitalisation_table[[#All],[Customer ID]],Hospitalisation_table[[#All],[charges]],"Not Found",0)</f>
        <v>24106.91</v>
      </c>
      <c r="O1707" t="str" cm="1">
        <f t="array" ref="O1707">_xlfn.XLOOKUP($A1707,Hospitalisation_table[[#All],[Customer ID]],Hospitalisation_table[[#All],[Hospital tier_Updated]],"Not Found",0)</f>
        <v>tier - 2</v>
      </c>
      <c r="P1707" t="str" cm="1">
        <f t="array" ref="P1707">_xlfn.XLOOKUP($A1707,Hospitalisation_table[[#All],[Customer ID]],Hospitalisation_table[[#All],[City tier_updated]],"Not Found",0)</f>
        <v>tier - 2</v>
      </c>
      <c r="Q1707" t="str" cm="1">
        <f t="array" ref="Q1707">_xlfn.XLOOKUP($A1707,Hospitalisation_table[[#All],[Customer ID]],Hospitalisation_table[[#All],[State ID Updated]],"Not Found",0)</f>
        <v>R1024</v>
      </c>
    </row>
    <row r="1708" spans="1:17" x14ac:dyDescent="0.3">
      <c r="A1708" s="13" t="s">
        <v>1940</v>
      </c>
      <c r="B1708" t="str" cm="1">
        <f t="array" ref="B1708">_xlfn.XLOOKUP($A1708,CustomersName[[#All],[Customer ID]],CustomersName[[#All],[First Name]],"Not Found",0)</f>
        <v>Phoebe</v>
      </c>
      <c r="C1708" cm="1">
        <f t="array" ref="C1708">_xlfn.XLOOKUP($A1708,MedExam_Table[[#Headers],[#Data],[Customer ID]],MedExam_Table[[#Headers],[#Data],[BMI]],"Not Found",0)</f>
        <v>30.59</v>
      </c>
      <c r="D1708" cm="1">
        <f t="array" ref="D1708">_xlfn.XLOOKUP($A1708,MedExam_Table[[#Headers],[#Data],[Customer ID]],MedExam_Table[[#Headers],[#Data],[HBA1C]],"Not Found",0)</f>
        <v>5.23</v>
      </c>
      <c r="E1708" t="str" cm="1">
        <f t="array" ref="E1708">_xlfn.XLOOKUP($A1708,MedExam_Table[[#Headers],[#Data],[Customer ID]],MedExam_Table[[#Headers],[#Data],[Heart Issues Updated]],"Not Found",0)</f>
        <v>No</v>
      </c>
      <c r="F1708" t="str" cm="1">
        <f t="array" ref="F1708">_xlfn.XLOOKUP($A1708,MedExam_Table[[#Headers],[#Data],[Customer ID]],MedExam_Table[[#Headers],[#Data],[Any Transplants Update]],"Not Found",0)</f>
        <v>No</v>
      </c>
      <c r="G1708" t="str" cm="1">
        <f t="array" ref="G1708">_xlfn.XLOOKUP($A1708,MedExam_Table[[#Headers],[#Data],[Customer ID]],MedExam_Table[[#Headers],[#Data],[Cancer history]],"Not Found",0)</f>
        <v>Yes</v>
      </c>
      <c r="H1708" cm="1">
        <f t="array" ref="H1708">_xlfn.XLOOKUP($A1708,MedExam_Table[[#Headers],[#Data],[Customer ID]],MedExam_Table[[#Headers],[#Data],[NumberOfMajorSurgeries_updated]],"Not Found",0)</f>
        <v>1</v>
      </c>
      <c r="I1708" t="str" cm="1">
        <f t="array" ref="I1708">_xlfn.XLOOKUP($A1708,MedExam_Table[[#Headers],[#Data],[Customer ID]],MedExam_Table[[#Headers],[#Data],[Smoker Updated]],"Not Found",0)</f>
        <v>No</v>
      </c>
      <c r="J1708" t="str" cm="1">
        <f t="array" ref="J1708">_xlfn.XLOOKUP($A1708,MedExam_Table[[#Headers],[#Data],[Customer ID]],MedExam_Table[[#Headers],[#Data],[Weight Status]],"Not Found",0)</f>
        <v>Obesity</v>
      </c>
      <c r="K1708" t="str" cm="1">
        <f t="array" ref="K1708">_xlfn.XLOOKUP($A1708,MedExam_Table[[#Headers],[#Data],[Customer ID]],MedExam_Table[[#Headers],[#Data],[Diabetes Status]],"Not Found",0)</f>
        <v>Normal</v>
      </c>
      <c r="L1708" cm="1">
        <f t="array" ref="L1708">_xlfn.XLOOKUP($A1708,Hospitalisation_table[[#All],[Customer ID]],Hospitalisation_table[[#All],[Customer Age]],"Not Found",0)</f>
        <v>19</v>
      </c>
      <c r="M1708" t="str" cm="1">
        <f t="array" ref="M1708">_xlfn.XLOOKUP($A1708,Hospitalisation_table[[#All],[Customer ID]],Hospitalisation_table[[#All],[Date of Birth]],"Not Found",0)</f>
        <v>30-Dec-2003</v>
      </c>
      <c r="N1708" s="22" cm="1">
        <f t="array" ref="N1708">_xlfn.XLOOKUP($A1708,Hospitalisation_table[[#All],[Customer ID]],Hospitalisation_table[[#All],[charges]],"Not Found",0)</f>
        <v>24059.68</v>
      </c>
      <c r="O1708" t="str" cm="1">
        <f t="array" ref="O1708">_xlfn.XLOOKUP($A1708,Hospitalisation_table[[#All],[Customer ID]],Hospitalisation_table[[#All],[Hospital tier_Updated]],"Not Found",0)</f>
        <v>tier - 2</v>
      </c>
      <c r="P1708" t="str" cm="1">
        <f t="array" ref="P1708">_xlfn.XLOOKUP($A1708,Hospitalisation_table[[#All],[Customer ID]],Hospitalisation_table[[#All],[City tier_updated]],"Not Found",0)</f>
        <v>tier - 2</v>
      </c>
      <c r="Q1708" t="str" cm="1">
        <f t="array" ref="Q1708">_xlfn.XLOOKUP($A1708,Hospitalisation_table[[#All],[Customer ID]],Hospitalisation_table[[#All],[State ID Updated]],"Not Found",0)</f>
        <v>R1012</v>
      </c>
    </row>
    <row r="1709" spans="1:17" x14ac:dyDescent="0.3">
      <c r="A1709" s="14" t="s">
        <v>1939</v>
      </c>
      <c r="B1709" t="str" cm="1">
        <f t="array" ref="B1709">_xlfn.XLOOKUP($A1709,CustomersName[[#All],[Customer ID]],CustomersName[[#All],[First Name]],"Not Found",0)</f>
        <v>Corey</v>
      </c>
      <c r="C1709" cm="1">
        <f t="array" ref="C1709">_xlfn.XLOOKUP($A1709,MedExam_Table[[#Headers],[#Data],[Customer ID]],MedExam_Table[[#Headers],[#Data],[BMI]],"Not Found",0)</f>
        <v>24.795000000000002</v>
      </c>
      <c r="D1709" cm="1">
        <f t="array" ref="D1709">_xlfn.XLOOKUP($A1709,MedExam_Table[[#Headers],[#Data],[Customer ID]],MedExam_Table[[#Headers],[#Data],[HBA1C]],"Not Found",0)</f>
        <v>6.85</v>
      </c>
      <c r="E1709" t="str" cm="1">
        <f t="array" ref="E1709">_xlfn.XLOOKUP($A1709,MedExam_Table[[#Headers],[#Data],[Customer ID]],MedExam_Table[[#Headers],[#Data],[Heart Issues Updated]],"Not Found",0)</f>
        <v>No</v>
      </c>
      <c r="F1709" t="str" cm="1">
        <f t="array" ref="F1709">_xlfn.XLOOKUP($A1709,MedExam_Table[[#Headers],[#Data],[Customer ID]],MedExam_Table[[#Headers],[#Data],[Any Transplants Update]],"Not Found",0)</f>
        <v>No</v>
      </c>
      <c r="G1709" t="str" cm="1">
        <f t="array" ref="G1709">_xlfn.XLOOKUP($A1709,MedExam_Table[[#Headers],[#Data],[Customer ID]],MedExam_Table[[#Headers],[#Data],[Cancer history]],"Not Found",0)</f>
        <v>No</v>
      </c>
      <c r="H1709" cm="1">
        <f t="array" ref="H1709">_xlfn.XLOOKUP($A1709,MedExam_Table[[#Headers],[#Data],[Customer ID]],MedExam_Table[[#Headers],[#Data],[NumberOfMajorSurgeries_updated]],"Not Found",0)</f>
        <v>0</v>
      </c>
      <c r="I1709" t="str" cm="1">
        <f t="array" ref="I1709">_xlfn.XLOOKUP($A1709,MedExam_Table[[#Headers],[#Data],[Customer ID]],MedExam_Table[[#Headers],[#Data],[Smoker Updated]],"Not Found",0)</f>
        <v>Yes</v>
      </c>
      <c r="J1709" t="str" cm="1">
        <f t="array" ref="J1709">_xlfn.XLOOKUP($A1709,MedExam_Table[[#Headers],[#Data],[Customer ID]],MedExam_Table[[#Headers],[#Data],[Weight Status]],"Not Found",0)</f>
        <v>NormalWeight</v>
      </c>
      <c r="K1709" t="str" cm="1">
        <f t="array" ref="K1709">_xlfn.XLOOKUP($A1709,MedExam_Table[[#Headers],[#Data],[Customer ID]],MedExam_Table[[#Headers],[#Data],[Diabetes Status]],"Not Found",0)</f>
        <v>Diabetes</v>
      </c>
      <c r="L1709" cm="1">
        <f t="array" ref="L1709">_xlfn.XLOOKUP($A1709,Hospitalisation_table[[#All],[Customer ID]],Hospitalisation_table[[#All],[Customer Age]],"Not Found",0)</f>
        <v>51</v>
      </c>
      <c r="M1709" t="str" cm="1">
        <f t="array" ref="M1709">_xlfn.XLOOKUP($A1709,Hospitalisation_table[[#All],[Customer ID]],Hospitalisation_table[[#All],[Date of Birth]],"Not Found",0)</f>
        <v>10-Jul-1971</v>
      </c>
      <c r="N1709" s="22" cm="1">
        <f t="array" ref="N1709">_xlfn.XLOOKUP($A1709,Hospitalisation_table[[#All],[Customer ID]],Hospitalisation_table[[#All],[charges]],"Not Found",0)</f>
        <v>23967.38</v>
      </c>
      <c r="O1709" t="str" cm="1">
        <f t="array" ref="O1709">_xlfn.XLOOKUP($A1709,Hospitalisation_table[[#All],[Customer ID]],Hospitalisation_table[[#All],[Hospital tier_Updated]],"Not Found",0)</f>
        <v>tier - 2</v>
      </c>
      <c r="P1709" t="str" cm="1">
        <f t="array" ref="P1709">_xlfn.XLOOKUP($A1709,Hospitalisation_table[[#All],[Customer ID]],Hospitalisation_table[[#All],[City tier_updated]],"Not Found",0)</f>
        <v>tier - 2</v>
      </c>
      <c r="Q1709" t="str" cm="1">
        <f t="array" ref="Q1709">_xlfn.XLOOKUP($A1709,Hospitalisation_table[[#All],[Customer ID]],Hospitalisation_table[[#All],[State ID Updated]],"Not Found",0)</f>
        <v>R1012</v>
      </c>
    </row>
    <row r="1710" spans="1:17" x14ac:dyDescent="0.3">
      <c r="A1710" s="13" t="s">
        <v>1938</v>
      </c>
      <c r="B1710" t="str" cm="1">
        <f t="array" ref="B1710">_xlfn.XLOOKUP($A1710,CustomersName[[#All],[Customer ID]],CustomersName[[#All],[First Name]],"Not Found",0)</f>
        <v>Rebecca</v>
      </c>
      <c r="C1710" cm="1">
        <f t="array" ref="C1710">_xlfn.XLOOKUP($A1710,MedExam_Table[[#Headers],[#Data],[Customer ID]],MedExam_Table[[#Headers],[#Data],[BMI]],"Not Found",0)</f>
        <v>24.13</v>
      </c>
      <c r="D1710" cm="1">
        <f t="array" ref="D1710">_xlfn.XLOOKUP($A1710,MedExam_Table[[#Headers],[#Data],[Customer ID]],MedExam_Table[[#Headers],[#Data],[HBA1C]],"Not Found",0)</f>
        <v>7.05</v>
      </c>
      <c r="E1710" t="str" cm="1">
        <f t="array" ref="E1710">_xlfn.XLOOKUP($A1710,MedExam_Table[[#Headers],[#Data],[Customer ID]],MedExam_Table[[#Headers],[#Data],[Heart Issues Updated]],"Not Found",0)</f>
        <v>Yes</v>
      </c>
      <c r="F1710" t="str" cm="1">
        <f t="array" ref="F1710">_xlfn.XLOOKUP($A1710,MedExam_Table[[#Headers],[#Data],[Customer ID]],MedExam_Table[[#Headers],[#Data],[Any Transplants Update]],"Not Found",0)</f>
        <v>No</v>
      </c>
      <c r="G1710" t="str" cm="1">
        <f t="array" ref="G1710">_xlfn.XLOOKUP($A1710,MedExam_Table[[#Headers],[#Data],[Customer ID]],MedExam_Table[[#Headers],[#Data],[Cancer history]],"Not Found",0)</f>
        <v>No</v>
      </c>
      <c r="H1710" cm="1">
        <f t="array" ref="H1710">_xlfn.XLOOKUP($A1710,MedExam_Table[[#Headers],[#Data],[Customer ID]],MedExam_Table[[#Headers],[#Data],[NumberOfMajorSurgeries_updated]],"Not Found",0)</f>
        <v>2</v>
      </c>
      <c r="I1710" t="str" cm="1">
        <f t="array" ref="I1710">_xlfn.XLOOKUP($A1710,MedExam_Table[[#Headers],[#Data],[Customer ID]],MedExam_Table[[#Headers],[#Data],[Smoker Updated]],"Not Found",0)</f>
        <v>Yes</v>
      </c>
      <c r="J1710" t="str" cm="1">
        <f t="array" ref="J1710">_xlfn.XLOOKUP($A1710,MedExam_Table[[#Headers],[#Data],[Customer ID]],MedExam_Table[[#Headers],[#Data],[Weight Status]],"Not Found",0)</f>
        <v>NormalWeight</v>
      </c>
      <c r="K1710" t="str" cm="1">
        <f t="array" ref="K1710">_xlfn.XLOOKUP($A1710,MedExam_Table[[#Headers],[#Data],[Customer ID]],MedExam_Table[[#Headers],[#Data],[Diabetes Status]],"Not Found",0)</f>
        <v>Diabetes</v>
      </c>
      <c r="L1710" cm="1">
        <f t="array" ref="L1710">_xlfn.XLOOKUP($A1710,Hospitalisation_table[[#All],[Customer ID]],Hospitalisation_table[[#All],[Customer Age]],"Not Found",0)</f>
        <v>52</v>
      </c>
      <c r="M1710" t="str" cm="1">
        <f t="array" ref="M1710">_xlfn.XLOOKUP($A1710,Hospitalisation_table[[#All],[Customer ID]],Hospitalisation_table[[#All],[Date of Birth]],"Not Found",0)</f>
        <v>8-Aug-1970</v>
      </c>
      <c r="N1710" s="22" cm="1">
        <f t="array" ref="N1710">_xlfn.XLOOKUP($A1710,Hospitalisation_table[[#All],[Customer ID]],Hospitalisation_table[[#All],[charges]],"Not Found",0)</f>
        <v>23887.66</v>
      </c>
      <c r="O1710" t="str" cm="1">
        <f t="array" ref="O1710">_xlfn.XLOOKUP($A1710,Hospitalisation_table[[#All],[Customer ID]],Hospitalisation_table[[#All],[Hospital tier_Updated]],"Not Found",0)</f>
        <v>tier - 2</v>
      </c>
      <c r="P1710" t="str" cm="1">
        <f t="array" ref="P1710">_xlfn.XLOOKUP($A1710,Hospitalisation_table[[#All],[Customer ID]],Hospitalisation_table[[#All],[City tier_updated]],"Not Found",0)</f>
        <v>tier - 3</v>
      </c>
      <c r="Q1710" t="str" cm="1">
        <f t="array" ref="Q1710">_xlfn.XLOOKUP($A1710,Hospitalisation_table[[#All],[Customer ID]],Hospitalisation_table[[#All],[State ID Updated]],"Not Found",0)</f>
        <v>R1012</v>
      </c>
    </row>
    <row r="1711" spans="1:17" x14ac:dyDescent="0.3">
      <c r="A1711" s="14" t="s">
        <v>1937</v>
      </c>
      <c r="B1711" t="str" cm="1">
        <f t="array" ref="B1711">_xlfn.XLOOKUP($A1711,CustomersName[[#All],[Customer ID]],CustomersName[[#All],[First Name]],"Not Found",0)</f>
        <v>Nhcholas D</v>
      </c>
      <c r="C1711" cm="1">
        <f t="array" ref="C1711">_xlfn.XLOOKUP($A1711,MedExam_Table[[#Headers],[#Data],[Customer ID]],MedExam_Table[[#Headers],[#Data],[BMI]],"Not Found",0)</f>
        <v>25.84</v>
      </c>
      <c r="D1711" cm="1">
        <f t="array" ref="D1711">_xlfn.XLOOKUP($A1711,MedExam_Table[[#Headers],[#Data],[Customer ID]],MedExam_Table[[#Headers],[#Data],[HBA1C]],"Not Found",0)</f>
        <v>11.64</v>
      </c>
      <c r="E1711" t="str" cm="1">
        <f t="array" ref="E1711">_xlfn.XLOOKUP($A1711,MedExam_Table[[#Headers],[#Data],[Customer ID]],MedExam_Table[[#Headers],[#Data],[Heart Issues Updated]],"Not Found",0)</f>
        <v>No</v>
      </c>
      <c r="F1711" t="str" cm="1">
        <f t="array" ref="F1711">_xlfn.XLOOKUP($A1711,MedExam_Table[[#Headers],[#Data],[Customer ID]],MedExam_Table[[#Headers],[#Data],[Any Transplants Update]],"Not Found",0)</f>
        <v>No</v>
      </c>
      <c r="G1711" t="str" cm="1">
        <f t="array" ref="G1711">_xlfn.XLOOKUP($A1711,MedExam_Table[[#Headers],[#Data],[Customer ID]],MedExam_Table[[#Headers],[#Data],[Cancer history]],"Not Found",0)</f>
        <v>No</v>
      </c>
      <c r="H1711" cm="1">
        <f t="array" ref="H1711">_xlfn.XLOOKUP($A1711,MedExam_Table[[#Headers],[#Data],[Customer ID]],MedExam_Table[[#Headers],[#Data],[NumberOfMajorSurgeries_updated]],"Not Found",0)</f>
        <v>2</v>
      </c>
      <c r="I1711" t="str" cm="1">
        <f t="array" ref="I1711">_xlfn.XLOOKUP($A1711,MedExam_Table[[#Headers],[#Data],[Customer ID]],MedExam_Table[[#Headers],[#Data],[Smoker Updated]],"Not Found",0)</f>
        <v>Yes</v>
      </c>
      <c r="J1711" t="str" cm="1">
        <f t="array" ref="J1711">_xlfn.XLOOKUP($A1711,MedExam_Table[[#Headers],[#Data],[Customer ID]],MedExam_Table[[#Headers],[#Data],[Weight Status]],"Not Found",0)</f>
        <v>OverWeight</v>
      </c>
      <c r="K1711" t="str" cm="1">
        <f t="array" ref="K1711">_xlfn.XLOOKUP($A1711,MedExam_Table[[#Headers],[#Data],[Customer ID]],MedExam_Table[[#Headers],[#Data],[Diabetes Status]],"Not Found",0)</f>
        <v>Diabetes</v>
      </c>
      <c r="L1711" cm="1">
        <f t="array" ref="L1711">_xlfn.XLOOKUP($A1711,Hospitalisation_table[[#All],[Customer ID]],Hospitalisation_table[[#All],[Customer Age]],"Not Found",0)</f>
        <v>49</v>
      </c>
      <c r="M1711" t="str" cm="1">
        <f t="array" ref="M1711">_xlfn.XLOOKUP($A1711,Hospitalisation_table[[#All],[Customer ID]],Hospitalisation_table[[#All],[Date of Birth]],"Not Found",0)</f>
        <v>27-Jun-1973</v>
      </c>
      <c r="N1711" s="22" cm="1">
        <f t="array" ref="N1711">_xlfn.XLOOKUP($A1711,Hospitalisation_table[[#All],[Customer ID]],Hospitalisation_table[[#All],[charges]],"Not Found",0)</f>
        <v>23807.24</v>
      </c>
      <c r="O1711" t="str" cm="1">
        <f t="array" ref="O1711">_xlfn.XLOOKUP($A1711,Hospitalisation_table[[#All],[Customer ID]],Hospitalisation_table[[#All],[Hospital tier_Updated]],"Not Found",0)</f>
        <v>tier - 2</v>
      </c>
      <c r="P1711" t="str" cm="1">
        <f t="array" ref="P1711">_xlfn.XLOOKUP($A1711,Hospitalisation_table[[#All],[Customer ID]],Hospitalisation_table[[#All],[City tier_updated]],"Not Found",0)</f>
        <v>tier - 3</v>
      </c>
      <c r="Q1711" t="str" cm="1">
        <f t="array" ref="Q1711">_xlfn.XLOOKUP($A1711,Hospitalisation_table[[#All],[Customer ID]],Hospitalisation_table[[#All],[State ID Updated]],"Not Found",0)</f>
        <v>R1012</v>
      </c>
    </row>
    <row r="1712" spans="1:17" x14ac:dyDescent="0.3">
      <c r="A1712" s="13" t="s">
        <v>1936</v>
      </c>
      <c r="B1712" t="str" cm="1">
        <f t="array" ref="B1712">_xlfn.XLOOKUP($A1712,CustomersName[[#All],[Customer ID]],CustomersName[[#All],[First Name]],"Not Found",0)</f>
        <v>Christian</v>
      </c>
      <c r="C1712" cm="1">
        <f t="array" ref="C1712">_xlfn.XLOOKUP($A1712,MedExam_Table[[#Headers],[#Data],[Customer ID]],MedExam_Table[[#Headers],[#Data],[BMI]],"Not Found",0)</f>
        <v>28</v>
      </c>
      <c r="D1712" cm="1">
        <f t="array" ref="D1712">_xlfn.XLOOKUP($A1712,MedExam_Table[[#Headers],[#Data],[Customer ID]],MedExam_Table[[#Headers],[#Data],[HBA1C]],"Not Found",0)</f>
        <v>10.52</v>
      </c>
      <c r="E1712" t="str" cm="1">
        <f t="array" ref="E1712">_xlfn.XLOOKUP($A1712,MedExam_Table[[#Headers],[#Data],[Customer ID]],MedExam_Table[[#Headers],[#Data],[Heart Issues Updated]],"Not Found",0)</f>
        <v>No</v>
      </c>
      <c r="F1712" t="str" cm="1">
        <f t="array" ref="F1712">_xlfn.XLOOKUP($A1712,MedExam_Table[[#Headers],[#Data],[Customer ID]],MedExam_Table[[#Headers],[#Data],[Any Transplants Update]],"Not Found",0)</f>
        <v>No</v>
      </c>
      <c r="G1712" t="str" cm="1">
        <f t="array" ref="G1712">_xlfn.XLOOKUP($A1712,MedExam_Table[[#Headers],[#Data],[Customer ID]],MedExam_Table[[#Headers],[#Data],[Cancer history]],"Not Found",0)</f>
        <v>No</v>
      </c>
      <c r="H1712" cm="1">
        <f t="array" ref="H1712">_xlfn.XLOOKUP($A1712,MedExam_Table[[#Headers],[#Data],[Customer ID]],MedExam_Table[[#Headers],[#Data],[NumberOfMajorSurgeries_updated]],"Not Found",0)</f>
        <v>0</v>
      </c>
      <c r="I1712" t="str" cm="1">
        <f t="array" ref="I1712">_xlfn.XLOOKUP($A1712,MedExam_Table[[#Headers],[#Data],[Customer ID]],MedExam_Table[[#Headers],[#Data],[Smoker Updated]],"Not Found",0)</f>
        <v>Yes</v>
      </c>
      <c r="J1712" t="str" cm="1">
        <f t="array" ref="J1712">_xlfn.XLOOKUP($A1712,MedExam_Table[[#Headers],[#Data],[Customer ID]],MedExam_Table[[#Headers],[#Data],[Weight Status]],"Not Found",0)</f>
        <v>OverWeight</v>
      </c>
      <c r="K1712" t="str" cm="1">
        <f t="array" ref="K1712">_xlfn.XLOOKUP($A1712,MedExam_Table[[#Headers],[#Data],[Customer ID]],MedExam_Table[[#Headers],[#Data],[Diabetes Status]],"Not Found",0)</f>
        <v>Diabetes</v>
      </c>
      <c r="L1712" cm="1">
        <f t="array" ref="L1712">_xlfn.XLOOKUP($A1712,Hospitalisation_table[[#All],[Customer ID]],Hospitalisation_table[[#All],[Customer Age]],"Not Found",0)</f>
        <v>49</v>
      </c>
      <c r="M1712" t="str" cm="1">
        <f t="array" ref="M1712">_xlfn.XLOOKUP($A1712,Hospitalisation_table[[#All],[Customer ID]],Hospitalisation_table[[#All],[Date of Birth]],"Not Found",0)</f>
        <v>2-Jun-1974</v>
      </c>
      <c r="N1712" s="22" cm="1">
        <f t="array" ref="N1712">_xlfn.XLOOKUP($A1712,Hospitalisation_table[[#All],[Customer ID]],Hospitalisation_table[[#All],[charges]],"Not Found",0)</f>
        <v>23568.27</v>
      </c>
      <c r="O1712" t="str" cm="1">
        <f t="array" ref="O1712">_xlfn.XLOOKUP($A1712,Hospitalisation_table[[#All],[Customer ID]],Hospitalisation_table[[#All],[Hospital tier_Updated]],"Not Found",0)</f>
        <v>tier - 2</v>
      </c>
      <c r="P1712" t="str" cm="1">
        <f t="array" ref="P1712">_xlfn.XLOOKUP($A1712,Hospitalisation_table[[#All],[Customer ID]],Hospitalisation_table[[#All],[City tier_updated]],"Not Found",0)</f>
        <v>tier - 2</v>
      </c>
      <c r="Q1712" t="str" cm="1">
        <f t="array" ref="Q1712">_xlfn.XLOOKUP($A1712,Hospitalisation_table[[#All],[Customer ID]],Hospitalisation_table[[#All],[State ID Updated]],"Not Found",0)</f>
        <v>R1011</v>
      </c>
    </row>
    <row r="1713" spans="1:17" x14ac:dyDescent="0.3">
      <c r="A1713" s="14" t="s">
        <v>1935</v>
      </c>
      <c r="B1713" t="str" cm="1">
        <f t="array" ref="B1713">_xlfn.XLOOKUP($A1713,CustomersName[[#All],[Customer ID]],CustomersName[[#All],[First Name]],"Not Found",0)</f>
        <v>Jonhthon S.</v>
      </c>
      <c r="C1713" cm="1">
        <f t="array" ref="C1713">_xlfn.XLOOKUP($A1713,MedExam_Table[[#Headers],[#Data],[Customer ID]],MedExam_Table[[#Headers],[#Data],[BMI]],"Not Found",0)</f>
        <v>34.1</v>
      </c>
      <c r="D1713" cm="1">
        <f t="array" ref="D1713">_xlfn.XLOOKUP($A1713,MedExam_Table[[#Headers],[#Data],[Customer ID]],MedExam_Table[[#Headers],[#Data],[HBA1C]],"Not Found",0)</f>
        <v>4.01</v>
      </c>
      <c r="E1713" t="str" cm="1">
        <f t="array" ref="E1713">_xlfn.XLOOKUP($A1713,MedExam_Table[[#Headers],[#Data],[Customer ID]],MedExam_Table[[#Headers],[#Data],[Heart Issues Updated]],"Not Found",0)</f>
        <v>Yes</v>
      </c>
      <c r="F1713" t="str" cm="1">
        <f t="array" ref="F1713">_xlfn.XLOOKUP($A1713,MedExam_Table[[#Headers],[#Data],[Customer ID]],MedExam_Table[[#Headers],[#Data],[Any Transplants Update]],"Not Found",0)</f>
        <v>No</v>
      </c>
      <c r="G1713" t="str" cm="1">
        <f t="array" ref="G1713">_xlfn.XLOOKUP($A1713,MedExam_Table[[#Headers],[#Data],[Customer ID]],MedExam_Table[[#Headers],[#Data],[Cancer history]],"Not Found",0)</f>
        <v>Yes</v>
      </c>
      <c r="H1713" cm="1">
        <f t="array" ref="H1713">_xlfn.XLOOKUP($A1713,MedExam_Table[[#Headers],[#Data],[Customer ID]],MedExam_Table[[#Headers],[#Data],[NumberOfMajorSurgeries_updated]],"Not Found",0)</f>
        <v>1</v>
      </c>
      <c r="I1713" t="str" cm="1">
        <f t="array" ref="I1713">_xlfn.XLOOKUP($A1713,MedExam_Table[[#Headers],[#Data],[Customer ID]],MedExam_Table[[#Headers],[#Data],[Smoker Updated]],"Not Found",0)</f>
        <v>No</v>
      </c>
      <c r="J1713" t="str" cm="1">
        <f t="array" ref="J1713">_xlfn.XLOOKUP($A1713,MedExam_Table[[#Headers],[#Data],[Customer ID]],MedExam_Table[[#Headers],[#Data],[Weight Status]],"Not Found",0)</f>
        <v>Obesity</v>
      </c>
      <c r="K1713" t="str" cm="1">
        <f t="array" ref="K1713">_xlfn.XLOOKUP($A1713,MedExam_Table[[#Headers],[#Data],[Customer ID]],MedExam_Table[[#Headers],[#Data],[Diabetes Status]],"Not Found",0)</f>
        <v>Normal</v>
      </c>
      <c r="L1713" cm="1">
        <f t="array" ref="L1713">_xlfn.XLOOKUP($A1713,Hospitalisation_table[[#All],[Customer ID]],Hospitalisation_table[[#All],[Customer Age]],"Not Found",0)</f>
        <v>39</v>
      </c>
      <c r="M1713" t="str" cm="1">
        <f t="array" ref="M1713">_xlfn.XLOOKUP($A1713,Hospitalisation_table[[#All],[Customer ID]],Hospitalisation_table[[#All],[Date of Birth]],"Not Found",0)</f>
        <v>26-Aug-1983</v>
      </c>
      <c r="N1713" s="22" cm="1">
        <f t="array" ref="N1713">_xlfn.XLOOKUP($A1713,Hospitalisation_table[[#All],[Customer ID]],Hospitalisation_table[[#All],[charges]],"Not Found",0)</f>
        <v>23563.02</v>
      </c>
      <c r="O1713" t="str" cm="1">
        <f t="array" ref="O1713">_xlfn.XLOOKUP($A1713,Hospitalisation_table[[#All],[Customer ID]],Hospitalisation_table[[#All],[Hospital tier_Updated]],"Not Found",0)</f>
        <v>tier - 2</v>
      </c>
      <c r="P1713" t="str" cm="1">
        <f t="array" ref="P1713">_xlfn.XLOOKUP($A1713,Hospitalisation_table[[#All],[Customer ID]],Hospitalisation_table[[#All],[City tier_updated]],"Not Found",0)</f>
        <v>tier - 2</v>
      </c>
      <c r="Q1713" t="str" cm="1">
        <f t="array" ref="Q1713">_xlfn.XLOOKUP($A1713,Hospitalisation_table[[#All],[Customer ID]],Hospitalisation_table[[#All],[State ID Updated]],"Not Found",0)</f>
        <v>R1013</v>
      </c>
    </row>
    <row r="1714" spans="1:17" x14ac:dyDescent="0.3">
      <c r="A1714" s="13" t="s">
        <v>1934</v>
      </c>
      <c r="B1714" t="str" cm="1">
        <f t="array" ref="B1714">_xlfn.XLOOKUP($A1714,CustomersName[[#All],[Customer ID]],CustomersName[[#All],[First Name]],"Not Found",0)</f>
        <v>Caroline</v>
      </c>
      <c r="C1714" cm="1">
        <f t="array" ref="C1714">_xlfn.XLOOKUP($A1714,MedExam_Table[[#Headers],[#Data],[Customer ID]],MedExam_Table[[#Headers],[#Data],[BMI]],"Not Found",0)</f>
        <v>26.125</v>
      </c>
      <c r="D1714" cm="1">
        <f t="array" ref="D1714">_xlfn.XLOOKUP($A1714,MedExam_Table[[#Headers],[#Data],[Customer ID]],MedExam_Table[[#Headers],[#Data],[HBA1C]],"Not Found",0)</f>
        <v>8.56</v>
      </c>
      <c r="E1714" t="str" cm="1">
        <f t="array" ref="E1714">_xlfn.XLOOKUP($A1714,MedExam_Table[[#Headers],[#Data],[Customer ID]],MedExam_Table[[#Headers],[#Data],[Heart Issues Updated]],"Not Found",0)</f>
        <v>Yes</v>
      </c>
      <c r="F1714" t="str" cm="1">
        <f t="array" ref="F1714">_xlfn.XLOOKUP($A1714,MedExam_Table[[#Headers],[#Data],[Customer ID]],MedExam_Table[[#Headers],[#Data],[Any Transplants Update]],"Not Found",0)</f>
        <v>No</v>
      </c>
      <c r="G1714" t="str" cm="1">
        <f t="array" ref="G1714">_xlfn.XLOOKUP($A1714,MedExam_Table[[#Headers],[#Data],[Customer ID]],MedExam_Table[[#Headers],[#Data],[Cancer history]],"Not Found",0)</f>
        <v>No</v>
      </c>
      <c r="H1714" cm="1">
        <f t="array" ref="H1714">_xlfn.XLOOKUP($A1714,MedExam_Table[[#Headers],[#Data],[Customer ID]],MedExam_Table[[#Headers],[#Data],[NumberOfMajorSurgeries_updated]],"Not Found",0)</f>
        <v>1</v>
      </c>
      <c r="I1714" t="str" cm="1">
        <f t="array" ref="I1714">_xlfn.XLOOKUP($A1714,MedExam_Table[[#Headers],[#Data],[Customer ID]],MedExam_Table[[#Headers],[#Data],[Smoker Updated]],"Not Found",0)</f>
        <v>Yes</v>
      </c>
      <c r="J1714" t="str" cm="1">
        <f t="array" ref="J1714">_xlfn.XLOOKUP($A1714,MedExam_Table[[#Headers],[#Data],[Customer ID]],MedExam_Table[[#Headers],[#Data],[Weight Status]],"Not Found",0)</f>
        <v>OverWeight</v>
      </c>
      <c r="K1714" t="str" cm="1">
        <f t="array" ref="K1714">_xlfn.XLOOKUP($A1714,MedExam_Table[[#Headers],[#Data],[Customer ID]],MedExam_Table[[#Headers],[#Data],[Diabetes Status]],"Not Found",0)</f>
        <v>Diabetes</v>
      </c>
      <c r="L1714" cm="1">
        <f t="array" ref="L1714">_xlfn.XLOOKUP($A1714,Hospitalisation_table[[#All],[Customer ID]],Hospitalisation_table[[#All],[Customer Age]],"Not Found",0)</f>
        <v>47</v>
      </c>
      <c r="M1714" t="str" cm="1">
        <f t="array" ref="M1714">_xlfn.XLOOKUP($A1714,Hospitalisation_table[[#All],[Customer ID]],Hospitalisation_table[[#All],[Date of Birth]],"Not Found",0)</f>
        <v>13-Nov-1975</v>
      </c>
      <c r="N1714" s="22" cm="1">
        <f t="array" ref="N1714">_xlfn.XLOOKUP($A1714,Hospitalisation_table[[#All],[Customer ID]],Hospitalisation_table[[#All],[charges]],"Not Found",0)</f>
        <v>23401.31</v>
      </c>
      <c r="O1714" t="str" cm="1">
        <f t="array" ref="O1714">_xlfn.XLOOKUP($A1714,Hospitalisation_table[[#All],[Customer ID]],Hospitalisation_table[[#All],[Hospital tier_Updated]],"Not Found",0)</f>
        <v>tier - 2</v>
      </c>
      <c r="P1714" t="str" cm="1">
        <f t="array" ref="P1714">_xlfn.XLOOKUP($A1714,Hospitalisation_table[[#All],[Customer ID]],Hospitalisation_table[[#All],[City tier_updated]],"Not Found",0)</f>
        <v>tier - 3</v>
      </c>
      <c r="Q1714" t="str" cm="1">
        <f t="array" ref="Q1714">_xlfn.XLOOKUP($A1714,Hospitalisation_table[[#All],[Customer ID]],Hospitalisation_table[[#All],[State ID Updated]],"Not Found",0)</f>
        <v>R1024</v>
      </c>
    </row>
    <row r="1715" spans="1:17" x14ac:dyDescent="0.3">
      <c r="A1715" s="14" t="s">
        <v>1933</v>
      </c>
      <c r="B1715" t="str" cm="1">
        <f t="array" ref="B1715">_xlfn.XLOOKUP($A1715,CustomersName[[#All],[Customer ID]],CustomersName[[#All],[First Name]],"Not Found",0)</f>
        <v>Joshha D.</v>
      </c>
      <c r="C1715" cm="1">
        <f t="array" ref="C1715">_xlfn.XLOOKUP($A1715,MedExam_Table[[#Headers],[#Data],[Customer ID]],MedExam_Table[[#Headers],[#Data],[BMI]],"Not Found",0)</f>
        <v>25.6</v>
      </c>
      <c r="D1715" cm="1">
        <f t="array" ref="D1715">_xlfn.XLOOKUP($A1715,MedExam_Table[[#Headers],[#Data],[Customer ID]],MedExam_Table[[#Headers],[#Data],[HBA1C]],"Not Found",0)</f>
        <v>10.5</v>
      </c>
      <c r="E1715" t="str" cm="1">
        <f t="array" ref="E1715">_xlfn.XLOOKUP($A1715,MedExam_Table[[#Headers],[#Data],[Customer ID]],MedExam_Table[[#Headers],[#Data],[Heart Issues Updated]],"Not Found",0)</f>
        <v>No</v>
      </c>
      <c r="F1715" t="str" cm="1">
        <f t="array" ref="F1715">_xlfn.XLOOKUP($A1715,MedExam_Table[[#Headers],[#Data],[Customer ID]],MedExam_Table[[#Headers],[#Data],[Any Transplants Update]],"Not Found",0)</f>
        <v>No</v>
      </c>
      <c r="G1715" t="str" cm="1">
        <f t="array" ref="G1715">_xlfn.XLOOKUP($A1715,MedExam_Table[[#Headers],[#Data],[Customer ID]],MedExam_Table[[#Headers],[#Data],[Cancer history]],"Not Found",0)</f>
        <v>No</v>
      </c>
      <c r="H1715" cm="1">
        <f t="array" ref="H1715">_xlfn.XLOOKUP($A1715,MedExam_Table[[#Headers],[#Data],[Customer ID]],MedExam_Table[[#Headers],[#Data],[NumberOfMajorSurgeries_updated]],"Not Found",0)</f>
        <v>2</v>
      </c>
      <c r="I1715" t="str" cm="1">
        <f t="array" ref="I1715">_xlfn.XLOOKUP($A1715,MedExam_Table[[#Headers],[#Data],[Customer ID]],MedExam_Table[[#Headers],[#Data],[Smoker Updated]],"Not Found",0)</f>
        <v>Yes</v>
      </c>
      <c r="J1715" t="str" cm="1">
        <f t="array" ref="J1715">_xlfn.XLOOKUP($A1715,MedExam_Table[[#Headers],[#Data],[Customer ID]],MedExam_Table[[#Headers],[#Data],[Weight Status]],"Not Found",0)</f>
        <v>OverWeight</v>
      </c>
      <c r="K1715" t="str" cm="1">
        <f t="array" ref="K1715">_xlfn.XLOOKUP($A1715,MedExam_Table[[#Headers],[#Data],[Customer ID]],MedExam_Table[[#Headers],[#Data],[Diabetes Status]],"Not Found",0)</f>
        <v>Diabetes</v>
      </c>
      <c r="L1715" cm="1">
        <f t="array" ref="L1715">_xlfn.XLOOKUP($A1715,Hospitalisation_table[[#All],[Customer ID]],Hospitalisation_table[[#All],[Customer Age]],"Not Found",0)</f>
        <v>49</v>
      </c>
      <c r="M1715" t="str" cm="1">
        <f t="array" ref="M1715">_xlfn.XLOOKUP($A1715,Hospitalisation_table[[#All],[Customer ID]],Hospitalisation_table[[#All],[Date of Birth]],"Not Found",0)</f>
        <v>22-Oct-1973</v>
      </c>
      <c r="N1715" s="22" cm="1">
        <f t="array" ref="N1715">_xlfn.XLOOKUP($A1715,Hospitalisation_table[[#All],[Customer ID]],Hospitalisation_table[[#All],[charges]],"Not Found",0)</f>
        <v>23306.55</v>
      </c>
      <c r="O1715" t="str" cm="1">
        <f t="array" ref="O1715">_xlfn.XLOOKUP($A1715,Hospitalisation_table[[#All],[Customer ID]],Hospitalisation_table[[#All],[Hospital tier_Updated]],"Not Found",0)</f>
        <v>tier - 2</v>
      </c>
      <c r="P1715" t="str" cm="1">
        <f t="array" ref="P1715">_xlfn.XLOOKUP($A1715,Hospitalisation_table[[#All],[Customer ID]],Hospitalisation_table[[#All],[City tier_updated]],"Not Found",0)</f>
        <v>tier - 2</v>
      </c>
      <c r="Q1715" t="str" cm="1">
        <f t="array" ref="Q1715">_xlfn.XLOOKUP($A1715,Hospitalisation_table[[#All],[Customer ID]],Hospitalisation_table[[#All],[State ID Updated]],"Not Found",0)</f>
        <v>R1011</v>
      </c>
    </row>
    <row r="1716" spans="1:17" x14ac:dyDescent="0.3">
      <c r="A1716" s="13" t="s">
        <v>2329</v>
      </c>
      <c r="B1716" t="str" cm="1">
        <f t="array" ref="B1716">_xlfn.XLOOKUP($A1716,CustomersName[[#All],[Customer ID]],CustomersName[[#All],[First Name]],"Not Found",0)</f>
        <v>Spencer</v>
      </c>
      <c r="C1716" cm="1">
        <f t="array" ref="C1716">_xlfn.XLOOKUP($A1716,MedExam_Table[[#Headers],[#Data],[Customer ID]],MedExam_Table[[#Headers],[#Data],[BMI]],"Not Found",0)</f>
        <v>34.21</v>
      </c>
      <c r="D1716" cm="1">
        <f t="array" ref="D1716">_xlfn.XLOOKUP($A1716,MedExam_Table[[#Headers],[#Data],[Customer ID]],MedExam_Table[[#Headers],[#Data],[HBA1C]],"Not Found",0)</f>
        <v>8.34</v>
      </c>
      <c r="E1716" t="str" cm="1">
        <f t="array" ref="E1716">_xlfn.XLOOKUP($A1716,MedExam_Table[[#Headers],[#Data],[Customer ID]],MedExam_Table[[#Headers],[#Data],[Heart Issues Updated]],"Not Found",0)</f>
        <v>No</v>
      </c>
      <c r="F1716" t="str" cm="1">
        <f t="array" ref="F1716">_xlfn.XLOOKUP($A1716,MedExam_Table[[#Headers],[#Data],[Customer ID]],MedExam_Table[[#Headers],[#Data],[Any Transplants Update]],"Not Found",0)</f>
        <v>No</v>
      </c>
      <c r="G1716" t="str" cm="1">
        <f t="array" ref="G1716">_xlfn.XLOOKUP($A1716,MedExam_Table[[#Headers],[#Data],[Customer ID]],MedExam_Table[[#Headers],[#Data],[Cancer history]],"Not Found",0)</f>
        <v>No</v>
      </c>
      <c r="H1716" cm="1">
        <f t="array" ref="H1716">_xlfn.XLOOKUP($A1716,MedExam_Table[[#Headers],[#Data],[Customer ID]],MedExam_Table[[#Headers],[#Data],[NumberOfMajorSurgeries_updated]],"Not Found",0)</f>
        <v>0</v>
      </c>
      <c r="I1716" t="str" cm="1">
        <f t="array" ref="I1716">_xlfn.XLOOKUP($A1716,MedExam_Table[[#Headers],[#Data],[Customer ID]],MedExam_Table[[#Headers],[#Data],[Smoker Updated]],"Not Found",0)</f>
        <v>Yes</v>
      </c>
      <c r="J1716" t="str" cm="1">
        <f t="array" ref="J1716">_xlfn.XLOOKUP($A1716,MedExam_Table[[#Headers],[#Data],[Customer ID]],MedExam_Table[[#Headers],[#Data],[Weight Status]],"Not Found",0)</f>
        <v>Obesity</v>
      </c>
      <c r="K1716" t="str" cm="1">
        <f t="array" ref="K1716">_xlfn.XLOOKUP($A1716,MedExam_Table[[#Headers],[#Data],[Customer ID]],MedExam_Table[[#Headers],[#Data],[Diabetes Status]],"Not Found",0)</f>
        <v>Diabetes</v>
      </c>
      <c r="L1716" cm="1">
        <f t="array" ref="L1716">_xlfn.XLOOKUP($A1716,Hospitalisation_table[[#All],[Customer ID]],Hospitalisation_table[[#All],[Customer Age]],"Not Found",0)</f>
        <v>54</v>
      </c>
      <c r="M1716" t="str" cm="1">
        <f t="array" ref="M1716">_xlfn.XLOOKUP($A1716,Hospitalisation_table[[#All],[Customer ID]],Hospitalisation_table[[#All],[Date of Birth]],"Not Found",0)</f>
        <v>24-Nov-1968</v>
      </c>
      <c r="N1716" s="22" cm="1">
        <f t="array" ref="N1716">_xlfn.XLOOKUP($A1716,Hospitalisation_table[[#All],[Customer ID]],Hospitalisation_table[[#All],[charges]],"Not Found",0)</f>
        <v>44260.75</v>
      </c>
      <c r="O1716" t="str" cm="1">
        <f t="array" ref="O1716">_xlfn.XLOOKUP($A1716,Hospitalisation_table[[#All],[Customer ID]],Hospitalisation_table[[#All],[Hospital tier_Updated]],"Not Found",0)</f>
        <v>tier - 2</v>
      </c>
      <c r="P1716" t="str" cm="1">
        <f t="array" ref="P1716">_xlfn.XLOOKUP($A1716,Hospitalisation_table[[#All],[Customer ID]],Hospitalisation_table[[#All],[City tier_updated]],"Not Found",0)</f>
        <v>tier - 1</v>
      </c>
      <c r="Q1716" t="str" cm="1">
        <f t="array" ref="Q1716">_xlfn.XLOOKUP($A1716,Hospitalisation_table[[#All],[Customer ID]],Hospitalisation_table[[#All],[State ID Updated]],"Not Found",0)</f>
        <v>R1013</v>
      </c>
    </row>
    <row r="1717" spans="1:17" x14ac:dyDescent="0.3">
      <c r="A1717" s="14" t="s">
        <v>1932</v>
      </c>
      <c r="B1717" t="str" cm="1">
        <f t="array" ref="B1717">_xlfn.XLOOKUP($A1717,CustomersName[[#All],[Customer ID]],CustomersName[[#All],[First Name]],"Not Found",0)</f>
        <v>Nichole</v>
      </c>
      <c r="C1717" cm="1">
        <f t="array" ref="C1717">_xlfn.XLOOKUP($A1717,MedExam_Table[[#Headers],[#Data],[Customer ID]],MedExam_Table[[#Headers],[#Data],[BMI]],"Not Found",0)</f>
        <v>24.32</v>
      </c>
      <c r="D1717" cm="1">
        <f t="array" ref="D1717">_xlfn.XLOOKUP($A1717,MedExam_Table[[#Headers],[#Data],[Customer ID]],MedExam_Table[[#Headers],[#Data],[HBA1C]],"Not Found",0)</f>
        <v>6.39</v>
      </c>
      <c r="E1717" t="str" cm="1">
        <f t="array" ref="E1717">_xlfn.XLOOKUP($A1717,MedExam_Table[[#Headers],[#Data],[Customer ID]],MedExam_Table[[#Headers],[#Data],[Heart Issues Updated]],"Not Found",0)</f>
        <v>No</v>
      </c>
      <c r="F1717" t="str" cm="1">
        <f t="array" ref="F1717">_xlfn.XLOOKUP($A1717,MedExam_Table[[#Headers],[#Data],[Customer ID]],MedExam_Table[[#Headers],[#Data],[Any Transplants Update]],"Not Found",0)</f>
        <v>No</v>
      </c>
      <c r="G1717" t="str" cm="1">
        <f t="array" ref="G1717">_xlfn.XLOOKUP($A1717,MedExam_Table[[#Headers],[#Data],[Customer ID]],MedExam_Table[[#Headers],[#Data],[Cancer history]],"Not Found",0)</f>
        <v>No</v>
      </c>
      <c r="H1717" cm="1">
        <f t="array" ref="H1717">_xlfn.XLOOKUP($A1717,MedExam_Table[[#Headers],[#Data],[Customer ID]],MedExam_Table[[#Headers],[#Data],[NumberOfMajorSurgeries_updated]],"Not Found",0)</f>
        <v>0</v>
      </c>
      <c r="I1717" t="str" cm="1">
        <f t="array" ref="I1717">_xlfn.XLOOKUP($A1717,MedExam_Table[[#Headers],[#Data],[Customer ID]],MedExam_Table[[#Headers],[#Data],[Smoker Updated]],"Not Found",0)</f>
        <v>No</v>
      </c>
      <c r="J1717" t="str" cm="1">
        <f t="array" ref="J1717">_xlfn.XLOOKUP($A1717,MedExam_Table[[#Headers],[#Data],[Customer ID]],MedExam_Table[[#Headers],[#Data],[Weight Status]],"Not Found",0)</f>
        <v>NormalWeight</v>
      </c>
      <c r="K1717" t="str" cm="1">
        <f t="array" ref="K1717">_xlfn.XLOOKUP($A1717,MedExam_Table[[#Headers],[#Data],[Customer ID]],MedExam_Table[[#Headers],[#Data],[Diabetes Status]],"Not Found",0)</f>
        <v>Prediabetes</v>
      </c>
      <c r="L1717" cm="1">
        <f t="array" ref="L1717">_xlfn.XLOOKUP($A1717,Hospitalisation_table[[#All],[Customer ID]],Hospitalisation_table[[#All],[Customer Age]],"Not Found",0)</f>
        <v>28</v>
      </c>
      <c r="M1717" t="str" cm="1">
        <f t="array" ref="M1717">_xlfn.XLOOKUP($A1717,Hospitalisation_table[[#All],[Customer ID]],Hospitalisation_table[[#All],[Date of Birth]],"Not Found",0)</f>
        <v>3-Oct-1994</v>
      </c>
      <c r="N1717" s="22" cm="1">
        <f t="array" ref="N1717">_xlfn.XLOOKUP($A1717,Hospitalisation_table[[#All],[Customer ID]],Hospitalisation_table[[#All],[charges]],"Not Found",0)</f>
        <v>23288.93</v>
      </c>
      <c r="O1717" t="str" cm="1">
        <f t="array" ref="O1717">_xlfn.XLOOKUP($A1717,Hospitalisation_table[[#All],[Customer ID]],Hospitalisation_table[[#All],[Hospital tier_Updated]],"Not Found",0)</f>
        <v>tier - 2</v>
      </c>
      <c r="P1717" t="str" cm="1">
        <f t="array" ref="P1717">_xlfn.XLOOKUP($A1717,Hospitalisation_table[[#All],[Customer ID]],Hospitalisation_table[[#All],[City tier_updated]],"Not Found",0)</f>
        <v>tier - 3</v>
      </c>
      <c r="Q1717" t="str" cm="1">
        <f t="array" ref="Q1717">_xlfn.XLOOKUP($A1717,Hospitalisation_table[[#All],[Customer ID]],Hospitalisation_table[[#All],[State ID Updated]],"Not Found",0)</f>
        <v>R1024</v>
      </c>
    </row>
    <row r="1718" spans="1:17" x14ac:dyDescent="0.3">
      <c r="A1718" s="13" t="s">
        <v>1931</v>
      </c>
      <c r="B1718" t="str" cm="1">
        <f t="array" ref="B1718">_xlfn.XLOOKUP($A1718,CustomersName[[#All],[Customer ID]],CustomersName[[#All],[First Name]],"Not Found",0)</f>
        <v>Dehise M</v>
      </c>
      <c r="C1718" cm="1">
        <f t="array" ref="C1718">_xlfn.XLOOKUP($A1718,MedExam_Table[[#Headers],[#Data],[Customer ID]],MedExam_Table[[#Headers],[#Data],[BMI]],"Not Found",0)</f>
        <v>22.88</v>
      </c>
      <c r="D1718" cm="1">
        <f t="array" ref="D1718">_xlfn.XLOOKUP($A1718,MedExam_Table[[#Headers],[#Data],[Customer ID]],MedExam_Table[[#Headers],[#Data],[HBA1C]],"Not Found",0)</f>
        <v>5.71</v>
      </c>
      <c r="E1718" t="str" cm="1">
        <f t="array" ref="E1718">_xlfn.XLOOKUP($A1718,MedExam_Table[[#Headers],[#Data],[Customer ID]],MedExam_Table[[#Headers],[#Data],[Heart Issues Updated]],"Not Found",0)</f>
        <v>Yes</v>
      </c>
      <c r="F1718" t="str" cm="1">
        <f t="array" ref="F1718">_xlfn.XLOOKUP($A1718,MedExam_Table[[#Headers],[#Data],[Customer ID]],MedExam_Table[[#Headers],[#Data],[Any Transplants Update]],"Not Found",0)</f>
        <v>No</v>
      </c>
      <c r="G1718" t="str" cm="1">
        <f t="array" ref="G1718">_xlfn.XLOOKUP($A1718,MedExam_Table[[#Headers],[#Data],[Customer ID]],MedExam_Table[[#Headers],[#Data],[Cancer history]],"Not Found",0)</f>
        <v>Yes</v>
      </c>
      <c r="H1718" cm="1">
        <f t="array" ref="H1718">_xlfn.XLOOKUP($A1718,MedExam_Table[[#Headers],[#Data],[Customer ID]],MedExam_Table[[#Headers],[#Data],[NumberOfMajorSurgeries_updated]],"Not Found",0)</f>
        <v>1</v>
      </c>
      <c r="I1718" t="str" cm="1">
        <f t="array" ref="I1718">_xlfn.XLOOKUP($A1718,MedExam_Table[[#Headers],[#Data],[Customer ID]],MedExam_Table[[#Headers],[#Data],[Smoker Updated]],"Not Found",0)</f>
        <v>Yes</v>
      </c>
      <c r="J1718" t="str" cm="1">
        <f t="array" ref="J1718">_xlfn.XLOOKUP($A1718,MedExam_Table[[#Headers],[#Data],[Customer ID]],MedExam_Table[[#Headers],[#Data],[Weight Status]],"Not Found",0)</f>
        <v>NormalWeight</v>
      </c>
      <c r="K1718" t="str" cm="1">
        <f t="array" ref="K1718">_xlfn.XLOOKUP($A1718,MedExam_Table[[#Headers],[#Data],[Customer ID]],MedExam_Table[[#Headers],[#Data],[Diabetes Status]],"Not Found",0)</f>
        <v>Prediabetes</v>
      </c>
      <c r="L1718" cm="1">
        <f t="array" ref="L1718">_xlfn.XLOOKUP($A1718,Hospitalisation_table[[#All],[Customer ID]],Hospitalisation_table[[#All],[Customer Age]],"Not Found",0)</f>
        <v>53</v>
      </c>
      <c r="M1718" t="str" cm="1">
        <f t="array" ref="M1718">_xlfn.XLOOKUP($A1718,Hospitalisation_table[[#All],[Customer ID]],Hospitalisation_table[[#All],[Date of Birth]],"Not Found",0)</f>
        <v>14-Nov-1969</v>
      </c>
      <c r="N1718" s="22" cm="1">
        <f t="array" ref="N1718">_xlfn.XLOOKUP($A1718,Hospitalisation_table[[#All],[Customer ID]],Hospitalisation_table[[#All],[charges]],"Not Found",0)</f>
        <v>23244.79</v>
      </c>
      <c r="O1718" t="str" cm="1">
        <f t="array" ref="O1718">_xlfn.XLOOKUP($A1718,Hospitalisation_table[[#All],[Customer ID]],Hospitalisation_table[[#All],[Hospital tier_Updated]],"Not Found",0)</f>
        <v>tier - 2</v>
      </c>
      <c r="P1718" t="str" cm="1">
        <f t="array" ref="P1718">_xlfn.XLOOKUP($A1718,Hospitalisation_table[[#All],[Customer ID]],Hospitalisation_table[[#All],[City tier_updated]],"Not Found",0)</f>
        <v>tier - 3</v>
      </c>
      <c r="Q1718" t="str" cm="1">
        <f t="array" ref="Q1718">_xlfn.XLOOKUP($A1718,Hospitalisation_table[[#All],[Customer ID]],Hospitalisation_table[[#All],[State ID Updated]],"Not Found",0)</f>
        <v>R1013</v>
      </c>
    </row>
    <row r="1719" spans="1:17" x14ac:dyDescent="0.3">
      <c r="A1719" s="14" t="s">
        <v>1930</v>
      </c>
      <c r="B1719" t="str" cm="1">
        <f t="array" ref="B1719">_xlfn.XLOOKUP($A1719,CustomersName[[#All],[Customer ID]],CustomersName[[#All],[First Name]],"Not Found",0)</f>
        <v>Peher R.</v>
      </c>
      <c r="C1719" cm="1">
        <f t="array" ref="C1719">_xlfn.XLOOKUP($A1719,MedExam_Table[[#Headers],[#Data],[Customer ID]],MedExam_Table[[#Headers],[#Data],[BMI]],"Not Found",0)</f>
        <v>24.984999999999999</v>
      </c>
      <c r="D1719" cm="1">
        <f t="array" ref="D1719">_xlfn.XLOOKUP($A1719,MedExam_Table[[#Headers],[#Data],[Customer ID]],MedExam_Table[[#Headers],[#Data],[HBA1C]],"Not Found",0)</f>
        <v>4.43</v>
      </c>
      <c r="E1719" t="str" cm="1">
        <f t="array" ref="E1719">_xlfn.XLOOKUP($A1719,MedExam_Table[[#Headers],[#Data],[Customer ID]],MedExam_Table[[#Headers],[#Data],[Heart Issues Updated]],"Not Found",0)</f>
        <v>Yes</v>
      </c>
      <c r="F1719" t="str" cm="1">
        <f t="array" ref="F1719">_xlfn.XLOOKUP($A1719,MedExam_Table[[#Headers],[#Data],[Customer ID]],MedExam_Table[[#Headers],[#Data],[Any Transplants Update]],"Not Found",0)</f>
        <v>No</v>
      </c>
      <c r="G1719" t="str" cm="1">
        <f t="array" ref="G1719">_xlfn.XLOOKUP($A1719,MedExam_Table[[#Headers],[#Data],[Customer ID]],MedExam_Table[[#Headers],[#Data],[Cancer history]],"Not Found",0)</f>
        <v>Yes</v>
      </c>
      <c r="H1719" cm="1">
        <f t="array" ref="H1719">_xlfn.XLOOKUP($A1719,MedExam_Table[[#Headers],[#Data],[Customer ID]],MedExam_Table[[#Headers],[#Data],[NumberOfMajorSurgeries_updated]],"Not Found",0)</f>
        <v>1</v>
      </c>
      <c r="I1719" t="str" cm="1">
        <f t="array" ref="I1719">_xlfn.XLOOKUP($A1719,MedExam_Table[[#Headers],[#Data],[Customer ID]],MedExam_Table[[#Headers],[#Data],[Smoker Updated]],"Not Found",0)</f>
        <v>No</v>
      </c>
      <c r="J1719" t="str" cm="1">
        <f t="array" ref="J1719">_xlfn.XLOOKUP($A1719,MedExam_Table[[#Headers],[#Data],[Customer ID]],MedExam_Table[[#Headers],[#Data],[Weight Status]],"Not Found",0)</f>
        <v>NormalWeight</v>
      </c>
      <c r="K1719" t="str" cm="1">
        <f t="array" ref="K1719">_xlfn.XLOOKUP($A1719,MedExam_Table[[#Headers],[#Data],[Customer ID]],MedExam_Table[[#Headers],[#Data],[Diabetes Status]],"Not Found",0)</f>
        <v>Normal</v>
      </c>
      <c r="L1719" cm="1">
        <f t="array" ref="L1719">_xlfn.XLOOKUP($A1719,Hospitalisation_table[[#All],[Customer ID]],Hospitalisation_table[[#All],[Customer Age]],"Not Found",0)</f>
        <v>25</v>
      </c>
      <c r="M1719" t="str" cm="1">
        <f t="array" ref="M1719">_xlfn.XLOOKUP($A1719,Hospitalisation_table[[#All],[Customer ID]],Hospitalisation_table[[#All],[Date of Birth]],"Not Found",0)</f>
        <v>7-Aug-1997</v>
      </c>
      <c r="N1719" s="22" cm="1">
        <f t="array" ref="N1719">_xlfn.XLOOKUP($A1719,Hospitalisation_table[[#All],[Customer ID]],Hospitalisation_table[[#All],[charges]],"Not Found",0)</f>
        <v>23241.47</v>
      </c>
      <c r="O1719" t="str" cm="1">
        <f t="array" ref="O1719">_xlfn.XLOOKUP($A1719,Hospitalisation_table[[#All],[Customer ID]],Hospitalisation_table[[#All],[Hospital tier_Updated]],"Not Found",0)</f>
        <v>tier - 2</v>
      </c>
      <c r="P1719" t="str" cm="1">
        <f t="array" ref="P1719">_xlfn.XLOOKUP($A1719,Hospitalisation_table[[#All],[Customer ID]],Hospitalisation_table[[#All],[City tier_updated]],"Not Found",0)</f>
        <v>tier - 3</v>
      </c>
      <c r="Q1719" t="str" cm="1">
        <f t="array" ref="Q1719">_xlfn.XLOOKUP($A1719,Hospitalisation_table[[#All],[Customer ID]],Hospitalisation_table[[#All],[State ID Updated]],"Not Found",0)</f>
        <v>R1018</v>
      </c>
    </row>
    <row r="1720" spans="1:17" x14ac:dyDescent="0.3">
      <c r="A1720" s="13" t="s">
        <v>1929</v>
      </c>
      <c r="B1720" t="str" cm="1">
        <f t="array" ref="B1720">_xlfn.XLOOKUP($A1720,CustomersName[[#All],[Customer ID]],CustomersName[[#All],[First Name]],"Not Found",0)</f>
        <v>Johnsoh K</v>
      </c>
      <c r="C1720" cm="1">
        <f t="array" ref="C1720">_xlfn.XLOOKUP($A1720,MedExam_Table[[#Headers],[#Data],[Customer ID]],MedExam_Table[[#Headers],[#Data],[BMI]],"Not Found",0)</f>
        <v>33.1</v>
      </c>
      <c r="D1720" cm="1">
        <f t="array" ref="D1720">_xlfn.XLOOKUP($A1720,MedExam_Table[[#Headers],[#Data],[Customer ID]],MedExam_Table[[#Headers],[#Data],[HBA1C]],"Not Found",0)</f>
        <v>5.52</v>
      </c>
      <c r="E1720" t="str" cm="1">
        <f t="array" ref="E1720">_xlfn.XLOOKUP($A1720,MedExam_Table[[#Headers],[#Data],[Customer ID]],MedExam_Table[[#Headers],[#Data],[Heart Issues Updated]],"Not Found",0)</f>
        <v>No</v>
      </c>
      <c r="F1720" t="str" cm="1">
        <f t="array" ref="F1720">_xlfn.XLOOKUP($A1720,MedExam_Table[[#Headers],[#Data],[Customer ID]],MedExam_Table[[#Headers],[#Data],[Any Transplants Update]],"Not Found",0)</f>
        <v>No</v>
      </c>
      <c r="G1720" t="str" cm="1">
        <f t="array" ref="G1720">_xlfn.XLOOKUP($A1720,MedExam_Table[[#Headers],[#Data],[Customer ID]],MedExam_Table[[#Headers],[#Data],[Cancer history]],"Not Found",0)</f>
        <v>Yes</v>
      </c>
      <c r="H1720" cm="1">
        <f t="array" ref="H1720">_xlfn.XLOOKUP($A1720,MedExam_Table[[#Headers],[#Data],[Customer ID]],MedExam_Table[[#Headers],[#Data],[NumberOfMajorSurgeries_updated]],"Not Found",0)</f>
        <v>1</v>
      </c>
      <c r="I1720" t="str" cm="1">
        <f t="array" ref="I1720">_xlfn.XLOOKUP($A1720,MedExam_Table[[#Headers],[#Data],[Customer ID]],MedExam_Table[[#Headers],[#Data],[Smoker Updated]],"Not Found",0)</f>
        <v>No</v>
      </c>
      <c r="J1720" t="str" cm="1">
        <f t="array" ref="J1720">_xlfn.XLOOKUP($A1720,MedExam_Table[[#Headers],[#Data],[Customer ID]],MedExam_Table[[#Headers],[#Data],[Weight Status]],"Not Found",0)</f>
        <v>Obesity</v>
      </c>
      <c r="K1720" t="str" cm="1">
        <f t="array" ref="K1720">_xlfn.XLOOKUP($A1720,MedExam_Table[[#Headers],[#Data],[Customer ID]],MedExam_Table[[#Headers],[#Data],[Diabetes Status]],"Not Found",0)</f>
        <v>Normal</v>
      </c>
      <c r="L1720" cm="1">
        <f t="array" ref="L1720">_xlfn.XLOOKUP($A1720,Hospitalisation_table[[#All],[Customer ID]],Hospitalisation_table[[#All],[Customer Age]],"Not Found",0)</f>
        <v>19</v>
      </c>
      <c r="M1720" t="str" cm="1">
        <f t="array" ref="M1720">_xlfn.XLOOKUP($A1720,Hospitalisation_table[[#All],[Customer ID]],Hospitalisation_table[[#All],[Date of Birth]],"Not Found",0)</f>
        <v>14-Dec-2003</v>
      </c>
      <c r="N1720" s="22" cm="1">
        <f t="array" ref="N1720">_xlfn.XLOOKUP($A1720,Hospitalisation_table[[#All],[Customer ID]],Hospitalisation_table[[#All],[charges]],"Not Found",0)</f>
        <v>23082.959999999999</v>
      </c>
      <c r="O1720" t="str" cm="1">
        <f t="array" ref="O1720">_xlfn.XLOOKUP($A1720,Hospitalisation_table[[#All],[Customer ID]],Hospitalisation_table[[#All],[Hospital tier_Updated]],"Not Found",0)</f>
        <v>tier - 2</v>
      </c>
      <c r="P1720" t="str" cm="1">
        <f t="array" ref="P1720">_xlfn.XLOOKUP($A1720,Hospitalisation_table[[#All],[Customer ID]],Hospitalisation_table[[#All],[City tier_updated]],"Not Found",0)</f>
        <v>tier - 2</v>
      </c>
      <c r="Q1720" t="str" cm="1">
        <f t="array" ref="Q1720">_xlfn.XLOOKUP($A1720,Hospitalisation_table[[#All],[Customer ID]],Hospitalisation_table[[#All],[State ID Updated]],"Not Found",0)</f>
        <v>R1011</v>
      </c>
    </row>
    <row r="1721" spans="1:17" x14ac:dyDescent="0.3">
      <c r="A1721" s="14" t="s">
        <v>1928</v>
      </c>
      <c r="B1721" t="str" cm="1">
        <f t="array" ref="B1721">_xlfn.XLOOKUP($A1721,CustomersName[[#All],[Customer ID]],CustomersName[[#All],[First Name]],"Not Found",0)</f>
        <v>Katherine</v>
      </c>
      <c r="C1721" cm="1">
        <f t="array" ref="C1721">_xlfn.XLOOKUP($A1721,MedExam_Table[[#Headers],[#Data],[Customer ID]],MedExam_Table[[#Headers],[#Data],[BMI]],"Not Found",0)</f>
        <v>27.83</v>
      </c>
      <c r="D1721" cm="1">
        <f t="array" ref="D1721">_xlfn.XLOOKUP($A1721,MedExam_Table[[#Headers],[#Data],[Customer ID]],MedExam_Table[[#Headers],[#Data],[HBA1C]],"Not Found",0)</f>
        <v>9.1999999999999993</v>
      </c>
      <c r="E1721" t="str" cm="1">
        <f t="array" ref="E1721">_xlfn.XLOOKUP($A1721,MedExam_Table[[#Headers],[#Data],[Customer ID]],MedExam_Table[[#Headers],[#Data],[Heart Issues Updated]],"Not Found",0)</f>
        <v>Yes</v>
      </c>
      <c r="F1721" t="str" cm="1">
        <f t="array" ref="F1721">_xlfn.XLOOKUP($A1721,MedExam_Table[[#Headers],[#Data],[Customer ID]],MedExam_Table[[#Headers],[#Data],[Any Transplants Update]],"Not Found",0)</f>
        <v>No</v>
      </c>
      <c r="G1721" t="str" cm="1">
        <f t="array" ref="G1721">_xlfn.XLOOKUP($A1721,MedExam_Table[[#Headers],[#Data],[Customer ID]],MedExam_Table[[#Headers],[#Data],[Cancer history]],"Not Found",0)</f>
        <v>No</v>
      </c>
      <c r="H1721" cm="1">
        <f t="array" ref="H1721">_xlfn.XLOOKUP($A1721,MedExam_Table[[#Headers],[#Data],[Customer ID]],MedExam_Table[[#Headers],[#Data],[NumberOfMajorSurgeries_updated]],"Not Found",0)</f>
        <v>1</v>
      </c>
      <c r="I1721" t="str" cm="1">
        <f t="array" ref="I1721">_xlfn.XLOOKUP($A1721,MedExam_Table[[#Headers],[#Data],[Customer ID]],MedExam_Table[[#Headers],[#Data],[Smoker Updated]],"Not Found",0)</f>
        <v>Yes</v>
      </c>
      <c r="J1721" t="str" cm="1">
        <f t="array" ref="J1721">_xlfn.XLOOKUP($A1721,MedExam_Table[[#Headers],[#Data],[Customer ID]],MedExam_Table[[#Headers],[#Data],[Weight Status]],"Not Found",0)</f>
        <v>OverWeight</v>
      </c>
      <c r="K1721" t="str" cm="1">
        <f t="array" ref="K1721">_xlfn.XLOOKUP($A1721,MedExam_Table[[#Headers],[#Data],[Customer ID]],MedExam_Table[[#Headers],[#Data],[Diabetes Status]],"Not Found",0)</f>
        <v>Diabetes</v>
      </c>
      <c r="L1721" cm="1">
        <f t="array" ref="L1721">_xlfn.XLOOKUP($A1721,Hospitalisation_table[[#All],[Customer ID]],Hospitalisation_table[[#All],[Customer Age]],"Not Found",0)</f>
        <v>47</v>
      </c>
      <c r="M1721" t="str" cm="1">
        <f t="array" ref="M1721">_xlfn.XLOOKUP($A1721,Hospitalisation_table[[#All],[Customer ID]],Hospitalisation_table[[#All],[Date of Birth]],"Not Found",0)</f>
        <v>9-Sep-1975</v>
      </c>
      <c r="N1721" s="22" cm="1">
        <f t="array" ref="N1721">_xlfn.XLOOKUP($A1721,Hospitalisation_table[[#All],[Customer ID]],Hospitalisation_table[[#All],[charges]],"Not Found",0)</f>
        <v>23065.42</v>
      </c>
      <c r="O1721" t="str" cm="1">
        <f t="array" ref="O1721">_xlfn.XLOOKUP($A1721,Hospitalisation_table[[#All],[Customer ID]],Hospitalisation_table[[#All],[Hospital tier_Updated]],"Not Found",0)</f>
        <v>tier - 2</v>
      </c>
      <c r="P1721" t="str" cm="1">
        <f t="array" ref="P1721">_xlfn.XLOOKUP($A1721,Hospitalisation_table[[#All],[Customer ID]],Hospitalisation_table[[#All],[City tier_updated]],"Not Found",0)</f>
        <v>tier - 2</v>
      </c>
      <c r="Q1721" t="str" cm="1">
        <f t="array" ref="Q1721">_xlfn.XLOOKUP($A1721,Hospitalisation_table[[#All],[Customer ID]],Hospitalisation_table[[#All],[State ID Updated]],"Not Found",0)</f>
        <v>R1013</v>
      </c>
    </row>
    <row r="1722" spans="1:17" x14ac:dyDescent="0.3">
      <c r="A1722" s="13" t="s">
        <v>1927</v>
      </c>
      <c r="B1722" t="str" cm="1">
        <f t="array" ref="B1722">_xlfn.XLOOKUP($A1722,CustomersName[[#All],[Customer ID]],CustomersName[[#All],[First Name]],"Not Found",0)</f>
        <v>Lynda</v>
      </c>
      <c r="C1722" cm="1">
        <f t="array" ref="C1722">_xlfn.XLOOKUP($A1722,MedExam_Table[[#Headers],[#Data],[Customer ID]],MedExam_Table[[#Headers],[#Data],[BMI]],"Not Found",0)</f>
        <v>30.875</v>
      </c>
      <c r="D1722" cm="1">
        <f t="array" ref="D1722">_xlfn.XLOOKUP($A1722,MedExam_Table[[#Headers],[#Data],[Customer ID]],MedExam_Table[[#Headers],[#Data],[HBA1C]],"Not Found",0)</f>
        <v>10.97</v>
      </c>
      <c r="E1722" t="str" cm="1">
        <f t="array" ref="E1722">_xlfn.XLOOKUP($A1722,MedExam_Table[[#Headers],[#Data],[Customer ID]],MedExam_Table[[#Headers],[#Data],[Heart Issues Updated]],"Not Found",0)</f>
        <v>Yes</v>
      </c>
      <c r="F1722" t="str" cm="1">
        <f t="array" ref="F1722">_xlfn.XLOOKUP($A1722,MedExam_Table[[#Headers],[#Data],[Customer ID]],MedExam_Table[[#Headers],[#Data],[Any Transplants Update]],"Not Found",0)</f>
        <v>No</v>
      </c>
      <c r="G1722" t="str" cm="1">
        <f t="array" ref="G1722">_xlfn.XLOOKUP($A1722,MedExam_Table[[#Headers],[#Data],[Customer ID]],MedExam_Table[[#Headers],[#Data],[Cancer history]],"Not Found",0)</f>
        <v>No</v>
      </c>
      <c r="H1722" cm="1">
        <f t="array" ref="H1722">_xlfn.XLOOKUP($A1722,MedExam_Table[[#Headers],[#Data],[Customer ID]],MedExam_Table[[#Headers],[#Data],[NumberOfMajorSurgeries_updated]],"Not Found",0)</f>
        <v>2</v>
      </c>
      <c r="I1722" t="str" cm="1">
        <f t="array" ref="I1722">_xlfn.XLOOKUP($A1722,MedExam_Table[[#Headers],[#Data],[Customer ID]],MedExam_Table[[#Headers],[#Data],[Smoker Updated]],"Not Found",0)</f>
        <v>No</v>
      </c>
      <c r="J1722" t="str" cm="1">
        <f t="array" ref="J1722">_xlfn.XLOOKUP($A1722,MedExam_Table[[#Headers],[#Data],[Customer ID]],MedExam_Table[[#Headers],[#Data],[Weight Status]],"Not Found",0)</f>
        <v>Obesity</v>
      </c>
      <c r="K1722" t="str" cm="1">
        <f t="array" ref="K1722">_xlfn.XLOOKUP($A1722,MedExam_Table[[#Headers],[#Data],[Customer ID]],MedExam_Table[[#Headers],[#Data],[Diabetes Status]],"Not Found",0)</f>
        <v>Diabetes</v>
      </c>
      <c r="L1722" cm="1">
        <f t="array" ref="L1722">_xlfn.XLOOKUP($A1722,Hospitalisation_table[[#All],[Customer ID]],Hospitalisation_table[[#All],[Customer Age]],"Not Found",0)</f>
        <v>52</v>
      </c>
      <c r="M1722" t="str" cm="1">
        <f t="array" ref="M1722">_xlfn.XLOOKUP($A1722,Hospitalisation_table[[#All],[Customer ID]],Hospitalisation_table[[#All],[Date of Birth]],"Not Found",0)</f>
        <v>9-Nov-1970</v>
      </c>
      <c r="N1722" s="22" cm="1">
        <f t="array" ref="N1722">_xlfn.XLOOKUP($A1722,Hospitalisation_table[[#All],[Customer ID]],Hospitalisation_table[[#All],[charges]],"Not Found",0)</f>
        <v>23045.57</v>
      </c>
      <c r="O1722" t="str" cm="1">
        <f t="array" ref="O1722">_xlfn.XLOOKUP($A1722,Hospitalisation_table[[#All],[Customer ID]],Hospitalisation_table[[#All],[Hospital tier_Updated]],"Not Found",0)</f>
        <v>tier - 2</v>
      </c>
      <c r="P1722" t="str" cm="1">
        <f t="array" ref="P1722">_xlfn.XLOOKUP($A1722,Hospitalisation_table[[#All],[Customer ID]],Hospitalisation_table[[#All],[City tier_updated]],"Not Found",0)</f>
        <v>tier - 2</v>
      </c>
      <c r="Q1722" t="str" cm="1">
        <f t="array" ref="Q1722">_xlfn.XLOOKUP($A1722,Hospitalisation_table[[#All],[Customer ID]],Hospitalisation_table[[#All],[State ID Updated]],"Not Found",0)</f>
        <v>R1024</v>
      </c>
    </row>
    <row r="1723" spans="1:17" x14ac:dyDescent="0.3">
      <c r="A1723" s="14" t="s">
        <v>1926</v>
      </c>
      <c r="B1723" t="str" cm="1">
        <f t="array" ref="B1723">_xlfn.XLOOKUP($A1723,CustomersName[[#All],[Customer ID]],CustomersName[[#All],[First Name]],"Not Found",0)</f>
        <v>Anthony</v>
      </c>
      <c r="C1723" cm="1">
        <f t="array" ref="C1723">_xlfn.XLOOKUP($A1723,MedExam_Table[[#Headers],[#Data],[Customer ID]],MedExam_Table[[#Headers],[#Data],[BMI]],"Not Found",0)</f>
        <v>27.265000000000001</v>
      </c>
      <c r="D1723" cm="1">
        <f t="array" ref="D1723">_xlfn.XLOOKUP($A1723,MedExam_Table[[#Headers],[#Data],[Customer ID]],MedExam_Table[[#Headers],[#Data],[HBA1C]],"Not Found",0)</f>
        <v>4.25</v>
      </c>
      <c r="E1723" t="str" cm="1">
        <f t="array" ref="E1723">_xlfn.XLOOKUP($A1723,MedExam_Table[[#Headers],[#Data],[Customer ID]],MedExam_Table[[#Headers],[#Data],[Heart Issues Updated]],"Not Found",0)</f>
        <v>No</v>
      </c>
      <c r="F1723" t="str" cm="1">
        <f t="array" ref="F1723">_xlfn.XLOOKUP($A1723,MedExam_Table[[#Headers],[#Data],[Customer ID]],MedExam_Table[[#Headers],[#Data],[Any Transplants Update]],"Not Found",0)</f>
        <v>No</v>
      </c>
      <c r="G1723" t="str" cm="1">
        <f t="array" ref="G1723">_xlfn.XLOOKUP($A1723,MedExam_Table[[#Headers],[#Data],[Customer ID]],MedExam_Table[[#Headers],[#Data],[Cancer history]],"Not Found",0)</f>
        <v>Yes</v>
      </c>
      <c r="H1723" cm="1">
        <f t="array" ref="H1723">_xlfn.XLOOKUP($A1723,MedExam_Table[[#Headers],[#Data],[Customer ID]],MedExam_Table[[#Headers],[#Data],[NumberOfMajorSurgeries_updated]],"Not Found",0)</f>
        <v>1</v>
      </c>
      <c r="I1723" t="str" cm="1">
        <f t="array" ref="I1723">_xlfn.XLOOKUP($A1723,MedExam_Table[[#Headers],[#Data],[Customer ID]],MedExam_Table[[#Headers],[#Data],[Smoker Updated]],"Not Found",0)</f>
        <v>No</v>
      </c>
      <c r="J1723" t="str" cm="1">
        <f t="array" ref="J1723">_xlfn.XLOOKUP($A1723,MedExam_Table[[#Headers],[#Data],[Customer ID]],MedExam_Table[[#Headers],[#Data],[Weight Status]],"Not Found",0)</f>
        <v>OverWeight</v>
      </c>
      <c r="K1723" t="str" cm="1">
        <f t="array" ref="K1723">_xlfn.XLOOKUP($A1723,MedExam_Table[[#Headers],[#Data],[Customer ID]],MedExam_Table[[#Headers],[#Data],[Diabetes Status]],"Not Found",0)</f>
        <v>Normal</v>
      </c>
      <c r="L1723" cm="1">
        <f t="array" ref="L1723">_xlfn.XLOOKUP($A1723,Hospitalisation_table[[#All],[Customer ID]],Hospitalisation_table[[#All],[Customer Age]],"Not Found",0)</f>
        <v>19</v>
      </c>
      <c r="M1723" t="str" cm="1">
        <f t="array" ref="M1723">_xlfn.XLOOKUP($A1723,Hospitalisation_table[[#All],[Customer ID]],Hospitalisation_table[[#All],[Date of Birth]],"Not Found",0)</f>
        <v>25-Jul-2003</v>
      </c>
      <c r="N1723" s="22" cm="1">
        <f t="array" ref="N1723">_xlfn.XLOOKUP($A1723,Hospitalisation_table[[#All],[Customer ID]],Hospitalisation_table[[#All],[charges]],"Not Found",0)</f>
        <v>22493.66</v>
      </c>
      <c r="O1723" t="str" cm="1">
        <f t="array" ref="O1723">_xlfn.XLOOKUP($A1723,Hospitalisation_table[[#All],[Customer ID]],Hospitalisation_table[[#All],[Hospital tier_Updated]],"Not Found",0)</f>
        <v>tier - 2</v>
      </c>
      <c r="P1723" t="str" cm="1">
        <f t="array" ref="P1723">_xlfn.XLOOKUP($A1723,Hospitalisation_table[[#All],[Customer ID]],Hospitalisation_table[[#All],[City tier_updated]],"Not Found",0)</f>
        <v>tier - 1</v>
      </c>
      <c r="Q1723" t="str" cm="1">
        <f t="array" ref="Q1723">_xlfn.XLOOKUP($A1723,Hospitalisation_table[[#All],[Customer ID]],Hospitalisation_table[[#All],[State ID Updated]],"Not Found",0)</f>
        <v>R1012</v>
      </c>
    </row>
    <row r="1724" spans="1:17" x14ac:dyDescent="0.3">
      <c r="A1724" s="13" t="s">
        <v>1925</v>
      </c>
      <c r="B1724" t="str" cm="1">
        <f t="array" ref="B1724">_xlfn.XLOOKUP($A1724,CustomersName[[#All],[Customer ID]],CustomersName[[#All],[First Name]],"Not Found",0)</f>
        <v>Lhnnea C.</v>
      </c>
      <c r="C1724" cm="1">
        <f t="array" ref="C1724">_xlfn.XLOOKUP($A1724,MedExam_Table[[#Headers],[#Data],[Customer ID]],MedExam_Table[[#Headers],[#Data],[BMI]],"Not Found",0)</f>
        <v>26.7</v>
      </c>
      <c r="D1724" cm="1">
        <f t="array" ref="D1724">_xlfn.XLOOKUP($A1724,MedExam_Table[[#Headers],[#Data],[Customer ID]],MedExam_Table[[#Headers],[#Data],[HBA1C]],"Not Found",0)</f>
        <v>5.23</v>
      </c>
      <c r="E1724" t="str" cm="1">
        <f t="array" ref="E1724">_xlfn.XLOOKUP($A1724,MedExam_Table[[#Headers],[#Data],[Customer ID]],MedExam_Table[[#Headers],[#Data],[Heart Issues Updated]],"Not Found",0)</f>
        <v>No</v>
      </c>
      <c r="F1724" t="str" cm="1">
        <f t="array" ref="F1724">_xlfn.XLOOKUP($A1724,MedExam_Table[[#Headers],[#Data],[Customer ID]],MedExam_Table[[#Headers],[#Data],[Any Transplants Update]],"Not Found",0)</f>
        <v>No</v>
      </c>
      <c r="G1724" t="str" cm="1">
        <f t="array" ref="G1724">_xlfn.XLOOKUP($A1724,MedExam_Table[[#Headers],[#Data],[Customer ID]],MedExam_Table[[#Headers],[#Data],[Cancer history]],"Not Found",0)</f>
        <v>Yes</v>
      </c>
      <c r="H1724" cm="1">
        <f t="array" ref="H1724">_xlfn.XLOOKUP($A1724,MedExam_Table[[#Headers],[#Data],[Customer ID]],MedExam_Table[[#Headers],[#Data],[NumberOfMajorSurgeries_updated]],"Not Found",0)</f>
        <v>1</v>
      </c>
      <c r="I1724" t="str" cm="1">
        <f t="array" ref="I1724">_xlfn.XLOOKUP($A1724,MedExam_Table[[#Headers],[#Data],[Customer ID]],MedExam_Table[[#Headers],[#Data],[Smoker Updated]],"Not Found",0)</f>
        <v>Yes</v>
      </c>
      <c r="J1724" t="str" cm="1">
        <f t="array" ref="J1724">_xlfn.XLOOKUP($A1724,MedExam_Table[[#Headers],[#Data],[Customer ID]],MedExam_Table[[#Headers],[#Data],[Weight Status]],"Not Found",0)</f>
        <v>OverWeight</v>
      </c>
      <c r="K1724" t="str" cm="1">
        <f t="array" ref="K1724">_xlfn.XLOOKUP($A1724,MedExam_Table[[#Headers],[#Data],[Customer ID]],MedExam_Table[[#Headers],[#Data],[Diabetes Status]],"Not Found",0)</f>
        <v>Normal</v>
      </c>
      <c r="L1724" cm="1">
        <f t="array" ref="L1724">_xlfn.XLOOKUP($A1724,Hospitalisation_table[[#All],[Customer ID]],Hospitalisation_table[[#All],[Customer Age]],"Not Found",0)</f>
        <v>43</v>
      </c>
      <c r="M1724" t="str" cm="1">
        <f t="array" ref="M1724">_xlfn.XLOOKUP($A1724,Hospitalisation_table[[#All],[Customer ID]],Hospitalisation_table[[#All],[Date of Birth]],"Not Found",0)</f>
        <v>14-Nov-1979</v>
      </c>
      <c r="N1724" s="22" cm="1">
        <f t="array" ref="N1724">_xlfn.XLOOKUP($A1724,Hospitalisation_table[[#All],[Customer ID]],Hospitalisation_table[[#All],[charges]],"Not Found",0)</f>
        <v>22478.6</v>
      </c>
      <c r="O1724" t="str" cm="1">
        <f t="array" ref="O1724">_xlfn.XLOOKUP($A1724,Hospitalisation_table[[#All],[Customer ID]],Hospitalisation_table[[#All],[Hospital tier_Updated]],"Not Found",0)</f>
        <v>tier - 3</v>
      </c>
      <c r="P1724" t="str" cm="1">
        <f t="array" ref="P1724">_xlfn.XLOOKUP($A1724,Hospitalisation_table[[#All],[Customer ID]],Hospitalisation_table[[#All],[City tier_updated]],"Not Found",0)</f>
        <v>tier - 2</v>
      </c>
      <c r="Q1724" t="str" cm="1">
        <f t="array" ref="Q1724">_xlfn.XLOOKUP($A1724,Hospitalisation_table[[#All],[Customer ID]],Hospitalisation_table[[#All],[State ID Updated]],"Not Found",0)</f>
        <v>R1011</v>
      </c>
    </row>
    <row r="1725" spans="1:17" x14ac:dyDescent="0.3">
      <c r="A1725" s="14" t="s">
        <v>1924</v>
      </c>
      <c r="B1725" t="str" cm="1">
        <f t="array" ref="B1725">_xlfn.XLOOKUP($A1725,CustomersName[[#All],[Customer ID]],CustomersName[[#All],[First Name]],"Not Found",0)</f>
        <v>Mashimiliano A.</v>
      </c>
      <c r="C1725" cm="1">
        <f t="array" ref="C1725">_xlfn.XLOOKUP($A1725,MedExam_Table[[#Headers],[#Data],[Customer ID]],MedExam_Table[[#Headers],[#Data],[BMI]],"Not Found",0)</f>
        <v>29.925000000000001</v>
      </c>
      <c r="D1725" cm="1">
        <f t="array" ref="D1725">_xlfn.XLOOKUP($A1725,MedExam_Table[[#Headers],[#Data],[Customer ID]],MedExam_Table[[#Headers],[#Data],[HBA1C]],"Not Found",0)</f>
        <v>5.96</v>
      </c>
      <c r="E1725" t="str" cm="1">
        <f t="array" ref="E1725">_xlfn.XLOOKUP($A1725,MedExam_Table[[#Headers],[#Data],[Customer ID]],MedExam_Table[[#Headers],[#Data],[Heart Issues Updated]],"Not Found",0)</f>
        <v>Yes</v>
      </c>
      <c r="F1725" t="str" cm="1">
        <f t="array" ref="F1725">_xlfn.XLOOKUP($A1725,MedExam_Table[[#Headers],[#Data],[Customer ID]],MedExam_Table[[#Headers],[#Data],[Any Transplants Update]],"Not Found",0)</f>
        <v>No</v>
      </c>
      <c r="G1725" t="str" cm="1">
        <f t="array" ref="G1725">_xlfn.XLOOKUP($A1725,MedExam_Table[[#Headers],[#Data],[Customer ID]],MedExam_Table[[#Headers],[#Data],[Cancer history]],"Not Found",0)</f>
        <v>Yes</v>
      </c>
      <c r="H1725" cm="1">
        <f t="array" ref="H1725">_xlfn.XLOOKUP($A1725,MedExam_Table[[#Headers],[#Data],[Customer ID]],MedExam_Table[[#Headers],[#Data],[NumberOfMajorSurgeries_updated]],"Not Found",0)</f>
        <v>1</v>
      </c>
      <c r="I1725" t="str" cm="1">
        <f t="array" ref="I1725">_xlfn.XLOOKUP($A1725,MedExam_Table[[#Headers],[#Data],[Customer ID]],MedExam_Table[[#Headers],[#Data],[Smoker Updated]],"Not Found",0)</f>
        <v>Yes</v>
      </c>
      <c r="J1725" t="str" cm="1">
        <f t="array" ref="J1725">_xlfn.XLOOKUP($A1725,MedExam_Table[[#Headers],[#Data],[Customer ID]],MedExam_Table[[#Headers],[#Data],[Weight Status]],"Not Found",0)</f>
        <v>OverWeight</v>
      </c>
      <c r="K1725" t="str" cm="1">
        <f t="array" ref="K1725">_xlfn.XLOOKUP($A1725,MedExam_Table[[#Headers],[#Data],[Customer ID]],MedExam_Table[[#Headers],[#Data],[Diabetes Status]],"Not Found",0)</f>
        <v>Prediabetes</v>
      </c>
      <c r="L1725" cm="1">
        <f t="array" ref="L1725">_xlfn.XLOOKUP($A1725,Hospitalisation_table[[#All],[Customer ID]],Hospitalisation_table[[#All],[Customer Age]],"Not Found",0)</f>
        <v>39</v>
      </c>
      <c r="M1725" t="str" cm="1">
        <f t="array" ref="M1725">_xlfn.XLOOKUP($A1725,Hospitalisation_table[[#All],[Customer ID]],Hospitalisation_table[[#All],[Date of Birth]],"Not Found",0)</f>
        <v>21-Dec-1983</v>
      </c>
      <c r="N1725" s="22" cm="1">
        <f t="array" ref="N1725">_xlfn.XLOOKUP($A1725,Hospitalisation_table[[#All],[Customer ID]],Hospitalisation_table[[#All],[charges]],"Not Found",0)</f>
        <v>22462.04</v>
      </c>
      <c r="O1725" t="str" cm="1">
        <f t="array" ref="O1725">_xlfn.XLOOKUP($A1725,Hospitalisation_table[[#All],[Customer ID]],Hospitalisation_table[[#All],[Hospital tier_Updated]],"Not Found",0)</f>
        <v>tier - 3</v>
      </c>
      <c r="P1725" t="str" cm="1">
        <f t="array" ref="P1725">_xlfn.XLOOKUP($A1725,Hospitalisation_table[[#All],[Customer ID]],Hospitalisation_table[[#All],[City tier_updated]],"Not Found",0)</f>
        <v>tier - 1</v>
      </c>
      <c r="Q1725" t="str" cm="1">
        <f t="array" ref="Q1725">_xlfn.XLOOKUP($A1725,Hospitalisation_table[[#All],[Customer ID]],Hospitalisation_table[[#All],[State ID Updated]],"Not Found",0)</f>
        <v>R1019</v>
      </c>
    </row>
    <row r="1726" spans="1:17" x14ac:dyDescent="0.3">
      <c r="A1726" s="13" t="s">
        <v>1923</v>
      </c>
      <c r="B1726" t="str" cm="1">
        <f t="array" ref="B1726">_xlfn.XLOOKUP($A1726,CustomersName[[#All],[Customer ID]],CustomersName[[#All],[First Name]],"Not Found",0)</f>
        <v>Jameh M.</v>
      </c>
      <c r="C1726" cm="1">
        <f t="array" ref="C1726">_xlfn.XLOOKUP($A1726,MedExam_Table[[#Headers],[#Data],[Customer ID]],MedExam_Table[[#Headers],[#Data],[BMI]],"Not Found",0)</f>
        <v>19.95</v>
      </c>
      <c r="D1726" cm="1">
        <f t="array" ref="D1726">_xlfn.XLOOKUP($A1726,MedExam_Table[[#Headers],[#Data],[Customer ID]],MedExam_Table[[#Headers],[#Data],[HBA1C]],"Not Found",0)</f>
        <v>4.29</v>
      </c>
      <c r="E1726" t="str" cm="1">
        <f t="array" ref="E1726">_xlfn.XLOOKUP($A1726,MedExam_Table[[#Headers],[#Data],[Customer ID]],MedExam_Table[[#Headers],[#Data],[Heart Issues Updated]],"Not Found",0)</f>
        <v>Yes</v>
      </c>
      <c r="F1726" t="str" cm="1">
        <f t="array" ref="F1726">_xlfn.XLOOKUP($A1726,MedExam_Table[[#Headers],[#Data],[Customer ID]],MedExam_Table[[#Headers],[#Data],[Any Transplants Update]],"Not Found",0)</f>
        <v>No</v>
      </c>
      <c r="G1726" t="str" cm="1">
        <f t="array" ref="G1726">_xlfn.XLOOKUP($A1726,MedExam_Table[[#Headers],[#Data],[Customer ID]],MedExam_Table[[#Headers],[#Data],[Cancer history]],"Not Found",0)</f>
        <v>No</v>
      </c>
      <c r="H1726" cm="1">
        <f t="array" ref="H1726">_xlfn.XLOOKUP($A1726,MedExam_Table[[#Headers],[#Data],[Customer ID]],MedExam_Table[[#Headers],[#Data],[NumberOfMajorSurgeries_updated]],"Not Found",0)</f>
        <v>2</v>
      </c>
      <c r="I1726" t="str" cm="1">
        <f t="array" ref="I1726">_xlfn.XLOOKUP($A1726,MedExam_Table[[#Headers],[#Data],[Customer ID]],MedExam_Table[[#Headers],[#Data],[Smoker Updated]],"Not Found",0)</f>
        <v>Yes</v>
      </c>
      <c r="J1726" t="str" cm="1">
        <f t="array" ref="J1726">_xlfn.XLOOKUP($A1726,MedExam_Table[[#Headers],[#Data],[Customer ID]],MedExam_Table[[#Headers],[#Data],[Weight Status]],"Not Found",0)</f>
        <v>NormalWeight</v>
      </c>
      <c r="K1726" t="str" cm="1">
        <f t="array" ref="K1726">_xlfn.XLOOKUP($A1726,MedExam_Table[[#Headers],[#Data],[Customer ID]],MedExam_Table[[#Headers],[#Data],[Diabetes Status]],"Not Found",0)</f>
        <v>Normal</v>
      </c>
      <c r="L1726" cm="1">
        <f t="array" ref="L1726">_xlfn.XLOOKUP($A1726,Hospitalisation_table[[#All],[Customer ID]],Hospitalisation_table[[#All],[Customer Age]],"Not Found",0)</f>
        <v>56</v>
      </c>
      <c r="M1726" t="str" cm="1">
        <f t="array" ref="M1726">_xlfn.XLOOKUP($A1726,Hospitalisation_table[[#All],[Customer ID]],Hospitalisation_table[[#All],[Date of Birth]],"Not Found",0)</f>
        <v>18-Aug-1966</v>
      </c>
      <c r="N1726" s="22" cm="1">
        <f t="array" ref="N1726">_xlfn.XLOOKUP($A1726,Hospitalisation_table[[#All],[Customer ID]],Hospitalisation_table[[#All],[charges]],"Not Found",0)</f>
        <v>22412.65</v>
      </c>
      <c r="O1726" t="str" cm="1">
        <f t="array" ref="O1726">_xlfn.XLOOKUP($A1726,Hospitalisation_table[[#All],[Customer ID]],Hospitalisation_table[[#All],[Hospital tier_Updated]],"Not Found",0)</f>
        <v>tier - 3</v>
      </c>
      <c r="P1726" t="str" cm="1">
        <f t="array" ref="P1726">_xlfn.XLOOKUP($A1726,Hospitalisation_table[[#All],[Customer ID]],Hospitalisation_table[[#All],[City tier_updated]],"Not Found",0)</f>
        <v>tier - 3</v>
      </c>
      <c r="Q1726" t="str" cm="1">
        <f t="array" ref="Q1726">_xlfn.XLOOKUP($A1726,Hospitalisation_table[[#All],[Customer ID]],Hospitalisation_table[[#All],[State ID Updated]],"Not Found",0)</f>
        <v>R1014</v>
      </c>
    </row>
    <row r="1727" spans="1:17" x14ac:dyDescent="0.3">
      <c r="A1727" s="14" t="s">
        <v>2328</v>
      </c>
      <c r="B1727" t="str" cm="1">
        <f t="array" ref="B1727">_xlfn.XLOOKUP($A1727,CustomersName[[#All],[Customer ID]],CustomersName[[#All],[First Name]],"Not Found",0)</f>
        <v>h Eric W</v>
      </c>
      <c r="C1727" cm="1">
        <f t="array" ref="C1727">_xlfn.XLOOKUP($A1727,MedExam_Table[[#Headers],[#Data],[Customer ID]],MedExam_Table[[#Headers],[#Data],[BMI]],"Not Found",0)</f>
        <v>38.94</v>
      </c>
      <c r="D1727" cm="1">
        <f t="array" ref="D1727">_xlfn.XLOOKUP($A1727,MedExam_Table[[#Headers],[#Data],[Customer ID]],MedExam_Table[[#Headers],[#Data],[HBA1C]],"Not Found",0)</f>
        <v>8.49</v>
      </c>
      <c r="E1727" t="str" cm="1">
        <f t="array" ref="E1727">_xlfn.XLOOKUP($A1727,MedExam_Table[[#Headers],[#Data],[Customer ID]],MedExam_Table[[#Headers],[#Data],[Heart Issues Updated]],"Not Found",0)</f>
        <v>Yes</v>
      </c>
      <c r="F1727" t="str" cm="1">
        <f t="array" ref="F1727">_xlfn.XLOOKUP($A1727,MedExam_Table[[#Headers],[#Data],[Customer ID]],MedExam_Table[[#Headers],[#Data],[Any Transplants Update]],"Not Found",0)</f>
        <v>No</v>
      </c>
      <c r="G1727" t="str" cm="1">
        <f t="array" ref="G1727">_xlfn.XLOOKUP($A1727,MedExam_Table[[#Headers],[#Data],[Customer ID]],MedExam_Table[[#Headers],[#Data],[Cancer history]],"Not Found",0)</f>
        <v>No</v>
      </c>
      <c r="H1727" cm="1">
        <f t="array" ref="H1727">_xlfn.XLOOKUP($A1727,MedExam_Table[[#Headers],[#Data],[Customer ID]],MedExam_Table[[#Headers],[#Data],[NumberOfMajorSurgeries_updated]],"Not Found",0)</f>
        <v>1</v>
      </c>
      <c r="I1727" t="str" cm="1">
        <f t="array" ref="I1727">_xlfn.XLOOKUP($A1727,MedExam_Table[[#Headers],[#Data],[Customer ID]],MedExam_Table[[#Headers],[#Data],[Smoker Updated]],"Not Found",0)</f>
        <v>Yes</v>
      </c>
      <c r="J1727" t="str" cm="1">
        <f t="array" ref="J1727">_xlfn.XLOOKUP($A1727,MedExam_Table[[#Headers],[#Data],[Customer ID]],MedExam_Table[[#Headers],[#Data],[Weight Status]],"Not Found",0)</f>
        <v>Obesity</v>
      </c>
      <c r="K1727" t="str" cm="1">
        <f t="array" ref="K1727">_xlfn.XLOOKUP($A1727,MedExam_Table[[#Headers],[#Data],[Customer ID]],MedExam_Table[[#Headers],[#Data],[Diabetes Status]],"Not Found",0)</f>
        <v>Diabetes</v>
      </c>
      <c r="L1727" cm="1">
        <f t="array" ref="L1727">_xlfn.XLOOKUP($A1727,Hospitalisation_table[[#All],[Customer ID]],Hospitalisation_table[[#All],[Customer Age]],"Not Found",0)</f>
        <v>48</v>
      </c>
      <c r="M1727" t="str" cm="1">
        <f t="array" ref="M1727">_xlfn.XLOOKUP($A1727,Hospitalisation_table[[#All],[Customer ID]],Hospitalisation_table[[#All],[Date of Birth]],"Not Found",0)</f>
        <v>1-Jun-1975</v>
      </c>
      <c r="N1727" s="22" cm="1">
        <f t="array" ref="N1727">_xlfn.XLOOKUP($A1727,Hospitalisation_table[[#All],[Customer ID]],Hospitalisation_table[[#All],[charges]],"Not Found",0)</f>
        <v>44202.65</v>
      </c>
      <c r="O1727" t="str" cm="1">
        <f t="array" ref="O1727">_xlfn.XLOOKUP($A1727,Hospitalisation_table[[#All],[Customer ID]],Hospitalisation_table[[#All],[Hospital tier_Updated]],"Not Found",0)</f>
        <v>tier - 2</v>
      </c>
      <c r="P1727" t="str" cm="1">
        <f t="array" ref="P1727">_xlfn.XLOOKUP($A1727,Hospitalisation_table[[#All],[Customer ID]],Hospitalisation_table[[#All],[City tier_updated]],"Not Found",0)</f>
        <v>tier - 2</v>
      </c>
      <c r="Q1727" t="str" cm="1">
        <f t="array" ref="Q1727">_xlfn.XLOOKUP($A1727,Hospitalisation_table[[#All],[Customer ID]],Hospitalisation_table[[#All],[State ID Updated]],"Not Found",0)</f>
        <v>R1013</v>
      </c>
    </row>
    <row r="1728" spans="1:17" x14ac:dyDescent="0.3">
      <c r="A1728" s="13" t="s">
        <v>1922</v>
      </c>
      <c r="B1728" t="str" cm="1">
        <f t="array" ref="B1728">_xlfn.XLOOKUP($A1728,CustomersName[[#All],[Customer ID]],CustomersName[[#All],[First Name]],"Not Found",0)</f>
        <v>Lauren</v>
      </c>
      <c r="C1728" cm="1">
        <f t="array" ref="C1728">_xlfn.XLOOKUP($A1728,MedExam_Table[[#Headers],[#Data],[Customer ID]],MedExam_Table[[#Headers],[#Data],[BMI]],"Not Found",0)</f>
        <v>24.225000000000001</v>
      </c>
      <c r="D1728" cm="1">
        <f t="array" ref="D1728">_xlfn.XLOOKUP($A1728,MedExam_Table[[#Headers],[#Data],[Customer ID]],MedExam_Table[[#Headers],[#Data],[HBA1C]],"Not Found",0)</f>
        <v>4.09</v>
      </c>
      <c r="E1728" t="str" cm="1">
        <f t="array" ref="E1728">_xlfn.XLOOKUP($A1728,MedExam_Table[[#Headers],[#Data],[Customer ID]],MedExam_Table[[#Headers],[#Data],[Heart Issues Updated]],"Not Found",0)</f>
        <v>No</v>
      </c>
      <c r="F1728" t="str" cm="1">
        <f t="array" ref="F1728">_xlfn.XLOOKUP($A1728,MedExam_Table[[#Headers],[#Data],[Customer ID]],MedExam_Table[[#Headers],[#Data],[Any Transplants Update]],"Not Found",0)</f>
        <v>No</v>
      </c>
      <c r="G1728" t="str" cm="1">
        <f t="array" ref="G1728">_xlfn.XLOOKUP($A1728,MedExam_Table[[#Headers],[#Data],[Customer ID]],MedExam_Table[[#Headers],[#Data],[Cancer history]],"Not Found",0)</f>
        <v>No</v>
      </c>
      <c r="H1728" cm="1">
        <f t="array" ref="H1728">_xlfn.XLOOKUP($A1728,MedExam_Table[[#Headers],[#Data],[Customer ID]],MedExam_Table[[#Headers],[#Data],[NumberOfMajorSurgeries_updated]],"Not Found",0)</f>
        <v>0</v>
      </c>
      <c r="I1728" t="str" cm="1">
        <f t="array" ref="I1728">_xlfn.XLOOKUP($A1728,MedExam_Table[[#Headers],[#Data],[Customer ID]],MedExam_Table[[#Headers],[#Data],[Smoker Updated]],"Not Found",0)</f>
        <v>No</v>
      </c>
      <c r="J1728" t="str" cm="1">
        <f t="array" ref="J1728">_xlfn.XLOOKUP($A1728,MedExam_Table[[#Headers],[#Data],[Customer ID]],MedExam_Table[[#Headers],[#Data],[Weight Status]],"Not Found",0)</f>
        <v>NormalWeight</v>
      </c>
      <c r="K1728" t="str" cm="1">
        <f t="array" ref="K1728">_xlfn.XLOOKUP($A1728,MedExam_Table[[#Headers],[#Data],[Customer ID]],MedExam_Table[[#Headers],[#Data],[Diabetes Status]],"Not Found",0)</f>
        <v>Normal</v>
      </c>
      <c r="L1728" cm="1">
        <f t="array" ref="L1728">_xlfn.XLOOKUP($A1728,Hospitalisation_table[[#All],[Customer ID]],Hospitalisation_table[[#All],[Customer Age]],"Not Found",0)</f>
        <v>23</v>
      </c>
      <c r="M1728" t="str" cm="1">
        <f t="array" ref="M1728">_xlfn.XLOOKUP($A1728,Hospitalisation_table[[#All],[Customer ID]],Hospitalisation_table[[#All],[Date of Birth]],"Not Found",0)</f>
        <v>26-Aug-1999</v>
      </c>
      <c r="N1728" s="22" cm="1">
        <f t="array" ref="N1728">_xlfn.XLOOKUP($A1728,Hospitalisation_table[[#All],[Customer ID]],Hospitalisation_table[[#All],[charges]],"Not Found",0)</f>
        <v>22395.74</v>
      </c>
      <c r="O1728" t="str" cm="1">
        <f t="array" ref="O1728">_xlfn.XLOOKUP($A1728,Hospitalisation_table[[#All],[Customer ID]],Hospitalisation_table[[#All],[Hospital tier_Updated]],"Not Found",0)</f>
        <v>tier - 3</v>
      </c>
      <c r="P1728" t="str" cm="1">
        <f t="array" ref="P1728">_xlfn.XLOOKUP($A1728,Hospitalisation_table[[#All],[Customer ID]],Hospitalisation_table[[#All],[City tier_updated]],"Not Found",0)</f>
        <v>tier - 2</v>
      </c>
      <c r="Q1728" t="str" cm="1">
        <f t="array" ref="Q1728">_xlfn.XLOOKUP($A1728,Hospitalisation_table[[#All],[Customer ID]],Hospitalisation_table[[#All],[State ID Updated]],"Not Found",0)</f>
        <v>R1024</v>
      </c>
    </row>
    <row r="1729" spans="1:17" x14ac:dyDescent="0.3">
      <c r="A1729" s="14" t="s">
        <v>1921</v>
      </c>
      <c r="B1729" t="str" cm="1">
        <f t="array" ref="B1729">_xlfn.XLOOKUP($A1729,CustomersName[[#All],[Customer ID]],CustomersName[[#All],[First Name]],"Not Found",0)</f>
        <v>Michele V.</v>
      </c>
      <c r="C1729" cm="1">
        <f t="array" ref="C1729">_xlfn.XLOOKUP($A1729,MedExam_Table[[#Headers],[#Data],[Customer ID]],MedExam_Table[[#Headers],[#Data],[BMI]],"Not Found",0)</f>
        <v>28.12</v>
      </c>
      <c r="D1729" cm="1">
        <f t="array" ref="D1729">_xlfn.XLOOKUP($A1729,MedExam_Table[[#Headers],[#Data],[Customer ID]],MedExam_Table[[#Headers],[#Data],[HBA1C]],"Not Found",0)</f>
        <v>4.88</v>
      </c>
      <c r="E1729" t="str" cm="1">
        <f t="array" ref="E1729">_xlfn.XLOOKUP($A1729,MedExam_Table[[#Headers],[#Data],[Customer ID]],MedExam_Table[[#Headers],[#Data],[Heart Issues Updated]],"Not Found",0)</f>
        <v>No</v>
      </c>
      <c r="F1729" t="str" cm="1">
        <f t="array" ref="F1729">_xlfn.XLOOKUP($A1729,MedExam_Table[[#Headers],[#Data],[Customer ID]],MedExam_Table[[#Headers],[#Data],[Any Transplants Update]],"Not Found",0)</f>
        <v>No</v>
      </c>
      <c r="G1729" t="str" cm="1">
        <f t="array" ref="G1729">_xlfn.XLOOKUP($A1729,MedExam_Table[[#Headers],[#Data],[Customer ID]],MedExam_Table[[#Headers],[#Data],[Cancer history]],"Not Found",0)</f>
        <v>No</v>
      </c>
      <c r="H1729" cm="1">
        <f t="array" ref="H1729">_xlfn.XLOOKUP($A1729,MedExam_Table[[#Headers],[#Data],[Customer ID]],MedExam_Table[[#Headers],[#Data],[NumberOfMajorSurgeries_updated]],"Not Found",0)</f>
        <v>0</v>
      </c>
      <c r="I1729" t="str" cm="1">
        <f t="array" ref="I1729">_xlfn.XLOOKUP($A1729,MedExam_Table[[#Headers],[#Data],[Customer ID]],MedExam_Table[[#Headers],[#Data],[Smoker Updated]],"Not Found",0)</f>
        <v>Yes</v>
      </c>
      <c r="J1729" t="str" cm="1">
        <f t="array" ref="J1729">_xlfn.XLOOKUP($A1729,MedExam_Table[[#Headers],[#Data],[Customer ID]],MedExam_Table[[#Headers],[#Data],[Weight Status]],"Not Found",0)</f>
        <v>OverWeight</v>
      </c>
      <c r="K1729" t="str" cm="1">
        <f t="array" ref="K1729">_xlfn.XLOOKUP($A1729,MedExam_Table[[#Headers],[#Data],[Customer ID]],MedExam_Table[[#Headers],[#Data],[Diabetes Status]],"Not Found",0)</f>
        <v>Normal</v>
      </c>
      <c r="L1729" cm="1">
        <f t="array" ref="L1729">_xlfn.XLOOKUP($A1729,Hospitalisation_table[[#All],[Customer ID]],Hospitalisation_table[[#All],[Customer Age]],"Not Found",0)</f>
        <v>40</v>
      </c>
      <c r="M1729" t="str" cm="1">
        <f t="array" ref="M1729">_xlfn.XLOOKUP($A1729,Hospitalisation_table[[#All],[Customer ID]],Hospitalisation_table[[#All],[Date of Birth]],"Not Found",0)</f>
        <v>27-Dec-1982</v>
      </c>
      <c r="N1729" s="22" cm="1">
        <f t="array" ref="N1729">_xlfn.XLOOKUP($A1729,Hospitalisation_table[[#All],[Customer ID]],Hospitalisation_table[[#All],[charges]],"Not Found",0)</f>
        <v>22331.57</v>
      </c>
      <c r="O1729" t="str" cm="1">
        <f t="array" ref="O1729">_xlfn.XLOOKUP($A1729,Hospitalisation_table[[#All],[Customer ID]],Hospitalisation_table[[#All],[Hospital tier_Updated]],"Not Found",0)</f>
        <v>tier - 2</v>
      </c>
      <c r="P1729" t="str" cm="1">
        <f t="array" ref="P1729">_xlfn.XLOOKUP($A1729,Hospitalisation_table[[#All],[Customer ID]],Hospitalisation_table[[#All],[City tier_updated]],"Not Found",0)</f>
        <v>tier - 3</v>
      </c>
      <c r="Q1729" t="str" cm="1">
        <f t="array" ref="Q1729">_xlfn.XLOOKUP($A1729,Hospitalisation_table[[#All],[Customer ID]],Hospitalisation_table[[#All],[State ID Updated]],"Not Found",0)</f>
        <v>R1024</v>
      </c>
    </row>
    <row r="1730" spans="1:17" x14ac:dyDescent="0.3">
      <c r="A1730" s="13" t="s">
        <v>1920</v>
      </c>
      <c r="B1730" t="str" cm="1">
        <f t="array" ref="B1730">_xlfn.XLOOKUP($A1730,CustomersName[[#All],[Customer ID]],CustomersName[[#All],[First Name]],"Not Found",0)</f>
        <v>Xiao</v>
      </c>
      <c r="C1730" cm="1">
        <f t="array" ref="C1730">_xlfn.XLOOKUP($A1730,MedExam_Table[[#Headers],[#Data],[Customer ID]],MedExam_Table[[#Headers],[#Data],[BMI]],"Not Found",0)</f>
        <v>23.21</v>
      </c>
      <c r="D1730" cm="1">
        <f t="array" ref="D1730">_xlfn.XLOOKUP($A1730,MedExam_Table[[#Headers],[#Data],[Customer ID]],MedExam_Table[[#Headers],[#Data],[HBA1C]],"Not Found",0)</f>
        <v>6.76</v>
      </c>
      <c r="E1730" t="str" cm="1">
        <f t="array" ref="E1730">_xlfn.XLOOKUP($A1730,MedExam_Table[[#Headers],[#Data],[Customer ID]],MedExam_Table[[#Headers],[#Data],[Heart Issues Updated]],"Not Found",0)</f>
        <v>No</v>
      </c>
      <c r="F1730" t="str" cm="1">
        <f t="array" ref="F1730">_xlfn.XLOOKUP($A1730,MedExam_Table[[#Headers],[#Data],[Customer ID]],MedExam_Table[[#Headers],[#Data],[Any Transplants Update]],"Not Found",0)</f>
        <v>No</v>
      </c>
      <c r="G1730" t="str" cm="1">
        <f t="array" ref="G1730">_xlfn.XLOOKUP($A1730,MedExam_Table[[#Headers],[#Data],[Customer ID]],MedExam_Table[[#Headers],[#Data],[Cancer history]],"Not Found",0)</f>
        <v>No</v>
      </c>
      <c r="H1730" cm="1">
        <f t="array" ref="H1730">_xlfn.XLOOKUP($A1730,MedExam_Table[[#Headers],[#Data],[Customer ID]],MedExam_Table[[#Headers],[#Data],[NumberOfMajorSurgeries_updated]],"Not Found",0)</f>
        <v>0</v>
      </c>
      <c r="I1730" t="str" cm="1">
        <f t="array" ref="I1730">_xlfn.XLOOKUP($A1730,MedExam_Table[[#Headers],[#Data],[Customer ID]],MedExam_Table[[#Headers],[#Data],[Smoker Updated]],"Not Found",0)</f>
        <v>Yes</v>
      </c>
      <c r="J1730" t="str" cm="1">
        <f t="array" ref="J1730">_xlfn.XLOOKUP($A1730,MedExam_Table[[#Headers],[#Data],[Customer ID]],MedExam_Table[[#Headers],[#Data],[Weight Status]],"Not Found",0)</f>
        <v>NormalWeight</v>
      </c>
      <c r="K1730" t="str" cm="1">
        <f t="array" ref="K1730">_xlfn.XLOOKUP($A1730,MedExam_Table[[#Headers],[#Data],[Customer ID]],MedExam_Table[[#Headers],[#Data],[Diabetes Status]],"Not Found",0)</f>
        <v>Diabetes</v>
      </c>
      <c r="L1730" cm="1">
        <f t="array" ref="L1730">_xlfn.XLOOKUP($A1730,Hospitalisation_table[[#All],[Customer ID]],Hospitalisation_table[[#All],[Customer Age]],"Not Found",0)</f>
        <v>51</v>
      </c>
      <c r="M1730" t="str" cm="1">
        <f t="array" ref="M1730">_xlfn.XLOOKUP($A1730,Hospitalisation_table[[#All],[Customer ID]],Hospitalisation_table[[#All],[Date of Birth]],"Not Found",0)</f>
        <v>16-Jun-1971</v>
      </c>
      <c r="N1730" s="22" cm="1">
        <f t="array" ref="N1730">_xlfn.XLOOKUP($A1730,Hospitalisation_table[[#All],[Customer ID]],Hospitalisation_table[[#All],[charges]],"Not Found",0)</f>
        <v>22218.11</v>
      </c>
      <c r="O1730" t="str" cm="1">
        <f t="array" ref="O1730">_xlfn.XLOOKUP($A1730,Hospitalisation_table[[#All],[Customer ID]],Hospitalisation_table[[#All],[Hospital tier_Updated]],"Not Found",0)</f>
        <v>tier - 2</v>
      </c>
      <c r="P1730" t="str" cm="1">
        <f t="array" ref="P1730">_xlfn.XLOOKUP($A1730,Hospitalisation_table[[#All],[Customer ID]],Hospitalisation_table[[#All],[City tier_updated]],"Not Found",0)</f>
        <v>tier - 3</v>
      </c>
      <c r="Q1730" t="str" cm="1">
        <f t="array" ref="Q1730">_xlfn.XLOOKUP($A1730,Hospitalisation_table[[#All],[Customer ID]],Hospitalisation_table[[#All],[State ID Updated]],"Not Found",0)</f>
        <v>R1013</v>
      </c>
    </row>
    <row r="1731" spans="1:17" x14ac:dyDescent="0.3">
      <c r="A1731" s="14" t="s">
        <v>1919</v>
      </c>
      <c r="B1731" t="str" cm="1">
        <f t="array" ref="B1731">_xlfn.XLOOKUP($A1731,CustomersName[[#All],[Customer ID]],CustomersName[[#All],[First Name]],"Not Found",0)</f>
        <v>Hahper L</v>
      </c>
      <c r="C1731" cm="1">
        <f t="array" ref="C1731">_xlfn.XLOOKUP($A1731,MedExam_Table[[#Headers],[#Data],[Customer ID]],MedExam_Table[[#Headers],[#Data],[BMI]],"Not Found",0)</f>
        <v>23.98</v>
      </c>
      <c r="D1731" cm="1">
        <f t="array" ref="D1731">_xlfn.XLOOKUP($A1731,MedExam_Table[[#Headers],[#Data],[Customer ID]],MedExam_Table[[#Headers],[#Data],[HBA1C]],"Not Found",0)</f>
        <v>10.67</v>
      </c>
      <c r="E1731" t="str" cm="1">
        <f t="array" ref="E1731">_xlfn.XLOOKUP($A1731,MedExam_Table[[#Headers],[#Data],[Customer ID]],MedExam_Table[[#Headers],[#Data],[Heart Issues Updated]],"Not Found",0)</f>
        <v>No</v>
      </c>
      <c r="F1731" t="str" cm="1">
        <f t="array" ref="F1731">_xlfn.XLOOKUP($A1731,MedExam_Table[[#Headers],[#Data],[Customer ID]],MedExam_Table[[#Headers],[#Data],[Any Transplants Update]],"Not Found",0)</f>
        <v>No</v>
      </c>
      <c r="G1731" t="str" cm="1">
        <f t="array" ref="G1731">_xlfn.XLOOKUP($A1731,MedExam_Table[[#Headers],[#Data],[Customer ID]],MedExam_Table[[#Headers],[#Data],[Cancer history]],"Not Found",0)</f>
        <v>No</v>
      </c>
      <c r="H1731" cm="1">
        <f t="array" ref="H1731">_xlfn.XLOOKUP($A1731,MedExam_Table[[#Headers],[#Data],[Customer ID]],MedExam_Table[[#Headers],[#Data],[NumberOfMajorSurgeries_updated]],"Not Found",0)</f>
        <v>0</v>
      </c>
      <c r="I1731" t="str" cm="1">
        <f t="array" ref="I1731">_xlfn.XLOOKUP($A1731,MedExam_Table[[#Headers],[#Data],[Customer ID]],MedExam_Table[[#Headers],[#Data],[Smoker Updated]],"Not Found",0)</f>
        <v>No</v>
      </c>
      <c r="J1731" t="str" cm="1">
        <f t="array" ref="J1731">_xlfn.XLOOKUP($A1731,MedExam_Table[[#Headers],[#Data],[Customer ID]],MedExam_Table[[#Headers],[#Data],[Weight Status]],"Not Found",0)</f>
        <v>NormalWeight</v>
      </c>
      <c r="K1731" t="str" cm="1">
        <f t="array" ref="K1731">_xlfn.XLOOKUP($A1731,MedExam_Table[[#Headers],[#Data],[Customer ID]],MedExam_Table[[#Headers],[#Data],[Diabetes Status]],"Not Found",0)</f>
        <v>Diabetes</v>
      </c>
      <c r="L1731" cm="1">
        <f t="array" ref="L1731">_xlfn.XLOOKUP($A1731,Hospitalisation_table[[#All],[Customer ID]],Hospitalisation_table[[#All],[Customer Age]],"Not Found",0)</f>
        <v>57</v>
      </c>
      <c r="M1731" t="str" cm="1">
        <f t="array" ref="M1731">_xlfn.XLOOKUP($A1731,Hospitalisation_table[[#All],[Customer ID]],Hospitalisation_table[[#All],[Date of Birth]],"Not Found",0)</f>
        <v>24-Aug-1965</v>
      </c>
      <c r="N1731" s="22" cm="1">
        <f t="array" ref="N1731">_xlfn.XLOOKUP($A1731,Hospitalisation_table[[#All],[Customer ID]],Hospitalisation_table[[#All],[charges]],"Not Found",0)</f>
        <v>22192.44</v>
      </c>
      <c r="O1731" t="str" cm="1">
        <f t="array" ref="O1731">_xlfn.XLOOKUP($A1731,Hospitalisation_table[[#All],[Customer ID]],Hospitalisation_table[[#All],[Hospital tier_Updated]],"Not Found",0)</f>
        <v>tier - 3</v>
      </c>
      <c r="P1731" t="str" cm="1">
        <f t="array" ref="P1731">_xlfn.XLOOKUP($A1731,Hospitalisation_table[[#All],[Customer ID]],Hospitalisation_table[[#All],[City tier_updated]],"Not Found",0)</f>
        <v>tier - 1</v>
      </c>
      <c r="Q1731" t="str" cm="1">
        <f t="array" ref="Q1731">_xlfn.XLOOKUP($A1731,Hospitalisation_table[[#All],[Customer ID]],Hospitalisation_table[[#All],[State ID Updated]],"Not Found",0)</f>
        <v>R1013</v>
      </c>
    </row>
    <row r="1732" spans="1:17" x14ac:dyDescent="0.3">
      <c r="A1732" s="13" t="s">
        <v>1918</v>
      </c>
      <c r="B1732" t="str" cm="1">
        <f t="array" ref="B1732">_xlfn.XLOOKUP($A1732,CustomersName[[#All],[Customer ID]],CustomersName[[#All],[First Name]],"Not Found",0)</f>
        <v>Nick</v>
      </c>
      <c r="C1732" cm="1">
        <f t="array" ref="C1732">_xlfn.XLOOKUP($A1732,MedExam_Table[[#Headers],[#Data],[Customer ID]],MedExam_Table[[#Headers],[#Data],[BMI]],"Not Found",0)</f>
        <v>30</v>
      </c>
      <c r="D1732" cm="1">
        <f t="array" ref="D1732">_xlfn.XLOOKUP($A1732,MedExam_Table[[#Headers],[#Data],[Customer ID]],MedExam_Table[[#Headers],[#Data],[HBA1C]],"Not Found",0)</f>
        <v>6.21</v>
      </c>
      <c r="E1732" t="str" cm="1">
        <f t="array" ref="E1732">_xlfn.XLOOKUP($A1732,MedExam_Table[[#Headers],[#Data],[Customer ID]],MedExam_Table[[#Headers],[#Data],[Heart Issues Updated]],"Not Found",0)</f>
        <v>No</v>
      </c>
      <c r="F1732" t="str" cm="1">
        <f t="array" ref="F1732">_xlfn.XLOOKUP($A1732,MedExam_Table[[#Headers],[#Data],[Customer ID]],MedExam_Table[[#Headers],[#Data],[Any Transplants Update]],"Not Found",0)</f>
        <v>No</v>
      </c>
      <c r="G1732" t="str" cm="1">
        <f t="array" ref="G1732">_xlfn.XLOOKUP($A1732,MedExam_Table[[#Headers],[#Data],[Customer ID]],MedExam_Table[[#Headers],[#Data],[Cancer history]],"Not Found",0)</f>
        <v>No</v>
      </c>
      <c r="H1732" cm="1">
        <f t="array" ref="H1732">_xlfn.XLOOKUP($A1732,MedExam_Table[[#Headers],[#Data],[Customer ID]],MedExam_Table[[#Headers],[#Data],[NumberOfMajorSurgeries_updated]],"Not Found",0)</f>
        <v>0</v>
      </c>
      <c r="I1732" t="str" cm="1">
        <f t="array" ref="I1732">_xlfn.XLOOKUP($A1732,MedExam_Table[[#Headers],[#Data],[Customer ID]],MedExam_Table[[#Headers],[#Data],[Smoker Updated]],"Not Found",0)</f>
        <v>Yes</v>
      </c>
      <c r="J1732" t="str" cm="1">
        <f t="array" ref="J1732">_xlfn.XLOOKUP($A1732,MedExam_Table[[#Headers],[#Data],[Customer ID]],MedExam_Table[[#Headers],[#Data],[Weight Status]],"Not Found",0)</f>
        <v>OverWeight</v>
      </c>
      <c r="K1732" t="str" cm="1">
        <f t="array" ref="K1732">_xlfn.XLOOKUP($A1732,MedExam_Table[[#Headers],[#Data],[Customer ID]],MedExam_Table[[#Headers],[#Data],[Diabetes Status]],"Not Found",0)</f>
        <v>Prediabetes</v>
      </c>
      <c r="L1732" cm="1">
        <f t="array" ref="L1732">_xlfn.XLOOKUP($A1732,Hospitalisation_table[[#All],[Customer ID]],Hospitalisation_table[[#All],[Customer Age]],"Not Found",0)</f>
        <v>42</v>
      </c>
      <c r="M1732" t="str" cm="1">
        <f t="array" ref="M1732">_xlfn.XLOOKUP($A1732,Hospitalisation_table[[#All],[Customer ID]],Hospitalisation_table[[#All],[Date of Birth]],"Not Found",0)</f>
        <v>12-Sep-1980</v>
      </c>
      <c r="N1732" s="22" cm="1">
        <f t="array" ref="N1732">_xlfn.XLOOKUP($A1732,Hospitalisation_table[[#All],[Customer ID]],Hospitalisation_table[[#All],[charges]],"Not Found",0)</f>
        <v>22144.03</v>
      </c>
      <c r="O1732" t="str" cm="1">
        <f t="array" ref="O1732">_xlfn.XLOOKUP($A1732,Hospitalisation_table[[#All],[Customer ID]],Hospitalisation_table[[#All],[Hospital tier_Updated]],"Not Found",0)</f>
        <v>tier - 2</v>
      </c>
      <c r="P1732" t="str" cm="1">
        <f t="array" ref="P1732">_xlfn.XLOOKUP($A1732,Hospitalisation_table[[#All],[Customer ID]],Hospitalisation_table[[#All],[City tier_updated]],"Not Found",0)</f>
        <v>tier - 2</v>
      </c>
      <c r="Q1732" t="str" cm="1">
        <f t="array" ref="Q1732">_xlfn.XLOOKUP($A1732,Hospitalisation_table[[#All],[Customer ID]],Hospitalisation_table[[#All],[State ID Updated]],"Not Found",0)</f>
        <v>R1011</v>
      </c>
    </row>
    <row r="1733" spans="1:17" x14ac:dyDescent="0.3">
      <c r="A1733" s="14" t="s">
        <v>1917</v>
      </c>
      <c r="B1733" t="str" cm="1">
        <f t="array" ref="B1733">_xlfn.XLOOKUP($A1733,CustomersName[[#All],[Customer ID]],CustomersName[[#All],[First Name]],"Not Found",0)</f>
        <v>Scott</v>
      </c>
      <c r="C1733" cm="1">
        <f t="array" ref="C1733">_xlfn.XLOOKUP($A1733,MedExam_Table[[#Headers],[#Data],[Customer ID]],MedExam_Table[[#Headers],[#Data],[BMI]],"Not Found",0)</f>
        <v>17.350000000000001</v>
      </c>
      <c r="D1733" cm="1">
        <f t="array" ref="D1733">_xlfn.XLOOKUP($A1733,MedExam_Table[[#Headers],[#Data],[Customer ID]],MedExam_Table[[#Headers],[#Data],[HBA1C]],"Not Found",0)</f>
        <v>5.03</v>
      </c>
      <c r="E1733" t="str" cm="1">
        <f t="array" ref="E1733">_xlfn.XLOOKUP($A1733,MedExam_Table[[#Headers],[#Data],[Customer ID]],MedExam_Table[[#Headers],[#Data],[Heart Issues Updated]],"Not Found",0)</f>
        <v>Yes</v>
      </c>
      <c r="F1733" t="str" cm="1">
        <f t="array" ref="F1733">_xlfn.XLOOKUP($A1733,MedExam_Table[[#Headers],[#Data],[Customer ID]],MedExam_Table[[#Headers],[#Data],[Any Transplants Update]],"Not Found",0)</f>
        <v>No</v>
      </c>
      <c r="G1733" t="str" cm="1">
        <f t="array" ref="G1733">_xlfn.XLOOKUP($A1733,MedExam_Table[[#Headers],[#Data],[Customer ID]],MedExam_Table[[#Headers],[#Data],[Cancer history]],"Not Found",0)</f>
        <v>No</v>
      </c>
      <c r="H1733" cm="1">
        <f t="array" ref="H1733">_xlfn.XLOOKUP($A1733,MedExam_Table[[#Headers],[#Data],[Customer ID]],MedExam_Table[[#Headers],[#Data],[NumberOfMajorSurgeries_updated]],"Not Found",0)</f>
        <v>0</v>
      </c>
      <c r="I1733" t="str" cm="1">
        <f t="array" ref="I1733">_xlfn.XLOOKUP($A1733,MedExam_Table[[#Headers],[#Data],[Customer ID]],MedExam_Table[[#Headers],[#Data],[Smoker Updated]],"Not Found",0)</f>
        <v>Yes</v>
      </c>
      <c r="J1733" t="str" cm="1">
        <f t="array" ref="J1733">_xlfn.XLOOKUP($A1733,MedExam_Table[[#Headers],[#Data],[Customer ID]],MedExam_Table[[#Headers],[#Data],[Weight Status]],"Not Found",0)</f>
        <v>Underweight</v>
      </c>
      <c r="K1733" t="str" cm="1">
        <f t="array" ref="K1733">_xlfn.XLOOKUP($A1733,MedExam_Table[[#Headers],[#Data],[Customer ID]],MedExam_Table[[#Headers],[#Data],[Diabetes Status]],"Not Found",0)</f>
        <v>Normal</v>
      </c>
      <c r="L1733" cm="1">
        <f t="array" ref="L1733">_xlfn.XLOOKUP($A1733,Hospitalisation_table[[#All],[Customer ID]],Hospitalisation_table[[#All],[Customer Age]],"Not Found",0)</f>
        <v>21</v>
      </c>
      <c r="M1733" t="str" cm="1">
        <f t="array" ref="M1733">_xlfn.XLOOKUP($A1733,Hospitalisation_table[[#All],[Customer ID]],Hospitalisation_table[[#All],[Date of Birth]],"Not Found",0)</f>
        <v>28-Aug-2001</v>
      </c>
      <c r="N1733" s="22" cm="1">
        <f t="array" ref="N1733">_xlfn.XLOOKUP($A1733,Hospitalisation_table[[#All],[Customer ID]],Hospitalisation_table[[#All],[charges]],"Not Found",0)</f>
        <v>22097.62</v>
      </c>
      <c r="O1733" t="str" cm="1">
        <f t="array" ref="O1733">_xlfn.XLOOKUP($A1733,Hospitalisation_table[[#All],[Customer ID]],Hospitalisation_table[[#All],[Hospital tier_Updated]],"Not Found",0)</f>
        <v>tier - 3</v>
      </c>
      <c r="P1733" t="str" cm="1">
        <f t="array" ref="P1733">_xlfn.XLOOKUP($A1733,Hospitalisation_table[[#All],[Customer ID]],Hospitalisation_table[[#All],[City tier_updated]],"Not Found",0)</f>
        <v>tier - 1</v>
      </c>
      <c r="Q1733" t="str" cm="1">
        <f t="array" ref="Q1733">_xlfn.XLOOKUP($A1733,Hospitalisation_table[[#All],[Customer ID]],Hospitalisation_table[[#All],[State ID Updated]],"Not Found",0)</f>
        <v>R1011</v>
      </c>
    </row>
    <row r="1734" spans="1:17" x14ac:dyDescent="0.3">
      <c r="A1734" s="13" t="s">
        <v>1916</v>
      </c>
      <c r="B1734" t="str" cm="1">
        <f t="array" ref="B1734">_xlfn.XLOOKUP($A1734,CustomersName[[#All],[Customer ID]],CustomersName[[#All],[First Name]],"Not Found",0)</f>
        <v>Wilson</v>
      </c>
      <c r="C1734" cm="1">
        <f t="array" ref="C1734">_xlfn.XLOOKUP($A1734,MedExam_Table[[#Headers],[#Data],[Customer ID]],MedExam_Table[[#Headers],[#Data],[BMI]],"Not Found",0)</f>
        <v>22.704999999999998</v>
      </c>
      <c r="D1734" cm="1">
        <f t="array" ref="D1734">_xlfn.XLOOKUP($A1734,MedExam_Table[[#Headers],[#Data],[Customer ID]],MedExam_Table[[#Headers],[#Data],[HBA1C]],"Not Found",0)</f>
        <v>5.27</v>
      </c>
      <c r="E1734" t="str" cm="1">
        <f t="array" ref="E1734">_xlfn.XLOOKUP($A1734,MedExam_Table[[#Headers],[#Data],[Customer ID]],MedExam_Table[[#Headers],[#Data],[Heart Issues Updated]],"Not Found",0)</f>
        <v>No</v>
      </c>
      <c r="F1734" t="str" cm="1">
        <f t="array" ref="F1734">_xlfn.XLOOKUP($A1734,MedExam_Table[[#Headers],[#Data],[Customer ID]],MedExam_Table[[#Headers],[#Data],[Any Transplants Update]],"Not Found",0)</f>
        <v>No</v>
      </c>
      <c r="G1734" t="str" cm="1">
        <f t="array" ref="G1734">_xlfn.XLOOKUP($A1734,MedExam_Table[[#Headers],[#Data],[Customer ID]],MedExam_Table[[#Headers],[#Data],[Cancer history]],"Not Found",0)</f>
        <v>No</v>
      </c>
      <c r="H1734" cm="1">
        <f t="array" ref="H1734">_xlfn.XLOOKUP($A1734,MedExam_Table[[#Headers],[#Data],[Customer ID]],MedExam_Table[[#Headers],[#Data],[NumberOfMajorSurgeries_updated]],"Not Found",0)</f>
        <v>0</v>
      </c>
      <c r="I1734" t="str" cm="1">
        <f t="array" ref="I1734">_xlfn.XLOOKUP($A1734,MedExam_Table[[#Headers],[#Data],[Customer ID]],MedExam_Table[[#Headers],[#Data],[Smoker Updated]],"Not Found",0)</f>
        <v>No</v>
      </c>
      <c r="J1734" t="str" cm="1">
        <f t="array" ref="J1734">_xlfn.XLOOKUP($A1734,MedExam_Table[[#Headers],[#Data],[Customer ID]],MedExam_Table[[#Headers],[#Data],[Weight Status]],"Not Found",0)</f>
        <v>NormalWeight</v>
      </c>
      <c r="K1734" t="str" cm="1">
        <f t="array" ref="K1734">_xlfn.XLOOKUP($A1734,MedExam_Table[[#Headers],[#Data],[Customer ID]],MedExam_Table[[#Headers],[#Data],[Diabetes Status]],"Not Found",0)</f>
        <v>Normal</v>
      </c>
      <c r="L1734" cm="1">
        <f t="array" ref="L1734">_xlfn.XLOOKUP($A1734,Hospitalisation_table[[#All],[Customer ID]],Hospitalisation_table[[#All],[Customer Age]],"Not Found",0)</f>
        <v>33</v>
      </c>
      <c r="M1734" t="str" cm="1">
        <f t="array" ref="M1734">_xlfn.XLOOKUP($A1734,Hospitalisation_table[[#All],[Customer ID]],Hospitalisation_table[[#All],[Date of Birth]],"Not Found",0)</f>
        <v>14-Oct-1989</v>
      </c>
      <c r="N1734" s="22" cm="1">
        <f t="array" ref="N1734">_xlfn.XLOOKUP($A1734,Hospitalisation_table[[#All],[Customer ID]],Hospitalisation_table[[#All],[charges]],"Not Found",0)</f>
        <v>21984.47</v>
      </c>
      <c r="O1734" t="str" cm="1">
        <f t="array" ref="O1734">_xlfn.XLOOKUP($A1734,Hospitalisation_table[[#All],[Customer ID]],Hospitalisation_table[[#All],[Hospital tier_Updated]],"Not Found",0)</f>
        <v>tier - 3</v>
      </c>
      <c r="P1734" t="str" cm="1">
        <f t="array" ref="P1734">_xlfn.XLOOKUP($A1734,Hospitalisation_table[[#All],[Customer ID]],Hospitalisation_table[[#All],[City tier_updated]],"Not Found",0)</f>
        <v>tier - 1</v>
      </c>
      <c r="Q1734" t="str" cm="1">
        <f t="array" ref="Q1734">_xlfn.XLOOKUP($A1734,Hospitalisation_table[[#All],[Customer ID]],Hospitalisation_table[[#All],[State ID Updated]],"Not Found",0)</f>
        <v>R1012</v>
      </c>
    </row>
    <row r="1735" spans="1:17" x14ac:dyDescent="0.3">
      <c r="A1735" s="14" t="s">
        <v>1915</v>
      </c>
      <c r="B1735" t="str" cm="1">
        <f t="array" ref="B1735">_xlfn.XLOOKUP($A1735,CustomersName[[#All],[Customer ID]],CustomersName[[#All],[First Name]],"Not Found",0)</f>
        <v>Lee</v>
      </c>
      <c r="C1735" cm="1">
        <f t="array" ref="C1735">_xlfn.XLOOKUP($A1735,MedExam_Table[[#Headers],[#Data],[Customer ID]],MedExam_Table[[#Headers],[#Data],[BMI]],"Not Found",0)</f>
        <v>25.41</v>
      </c>
      <c r="D1735" cm="1">
        <f t="array" ref="D1735">_xlfn.XLOOKUP($A1735,MedExam_Table[[#Headers],[#Data],[Customer ID]],MedExam_Table[[#Headers],[#Data],[HBA1C]],"Not Found",0)</f>
        <v>10.53</v>
      </c>
      <c r="E1735" t="str" cm="1">
        <f t="array" ref="E1735">_xlfn.XLOOKUP($A1735,MedExam_Table[[#Headers],[#Data],[Customer ID]],MedExam_Table[[#Headers],[#Data],[Heart Issues Updated]],"Not Found",0)</f>
        <v>Yes</v>
      </c>
      <c r="F1735" t="str" cm="1">
        <f t="array" ref="F1735">_xlfn.XLOOKUP($A1735,MedExam_Table[[#Headers],[#Data],[Customer ID]],MedExam_Table[[#Headers],[#Data],[Any Transplants Update]],"Not Found",0)</f>
        <v>No</v>
      </c>
      <c r="G1735" t="str" cm="1">
        <f t="array" ref="G1735">_xlfn.XLOOKUP($A1735,MedExam_Table[[#Headers],[#Data],[Customer ID]],MedExam_Table[[#Headers],[#Data],[Cancer history]],"Not Found",0)</f>
        <v>No</v>
      </c>
      <c r="H1735" cm="1">
        <f t="array" ref="H1735">_xlfn.XLOOKUP($A1735,MedExam_Table[[#Headers],[#Data],[Customer ID]],MedExam_Table[[#Headers],[#Data],[NumberOfMajorSurgeries_updated]],"Not Found",0)</f>
        <v>1</v>
      </c>
      <c r="I1735" t="str" cm="1">
        <f t="array" ref="I1735">_xlfn.XLOOKUP($A1735,MedExam_Table[[#Headers],[#Data],[Customer ID]],MedExam_Table[[#Headers],[#Data],[Smoker Updated]],"Not Found",0)</f>
        <v>Yes</v>
      </c>
      <c r="J1735" t="str" cm="1">
        <f t="array" ref="J1735">_xlfn.XLOOKUP($A1735,MedExam_Table[[#Headers],[#Data],[Customer ID]],MedExam_Table[[#Headers],[#Data],[Weight Status]],"Not Found",0)</f>
        <v>OverWeight</v>
      </c>
      <c r="K1735" t="str" cm="1">
        <f t="array" ref="K1735">_xlfn.XLOOKUP($A1735,MedExam_Table[[#Headers],[#Data],[Customer ID]],MedExam_Table[[#Headers],[#Data],[Diabetes Status]],"Not Found",0)</f>
        <v>Diabetes</v>
      </c>
      <c r="L1735" cm="1">
        <f t="array" ref="L1735">_xlfn.XLOOKUP($A1735,Hospitalisation_table[[#All],[Customer ID]],Hospitalisation_table[[#All],[Customer Age]],"Not Found",0)</f>
        <v>47</v>
      </c>
      <c r="M1735" t="str" cm="1">
        <f t="array" ref="M1735">_xlfn.XLOOKUP($A1735,Hospitalisation_table[[#All],[Customer ID]],Hospitalisation_table[[#All],[Date of Birth]],"Not Found",0)</f>
        <v>19-Dec-1975</v>
      </c>
      <c r="N1735" s="22" cm="1">
        <f t="array" ref="N1735">_xlfn.XLOOKUP($A1735,Hospitalisation_table[[#All],[Customer ID]],Hospitalisation_table[[#All],[charges]],"Not Found",0)</f>
        <v>21978.68</v>
      </c>
      <c r="O1735" t="str" cm="1">
        <f t="array" ref="O1735">_xlfn.XLOOKUP($A1735,Hospitalisation_table[[#All],[Customer ID]],Hospitalisation_table[[#All],[Hospital tier_Updated]],"Not Found",0)</f>
        <v>tier - 3</v>
      </c>
      <c r="P1735" t="str" cm="1">
        <f t="array" ref="P1735">_xlfn.XLOOKUP($A1735,Hospitalisation_table[[#All],[Customer ID]],Hospitalisation_table[[#All],[City tier_updated]],"Not Found",0)</f>
        <v>tier - 3</v>
      </c>
      <c r="Q1735" t="str" cm="1">
        <f t="array" ref="Q1735">_xlfn.XLOOKUP($A1735,Hospitalisation_table[[#All],[Customer ID]],Hospitalisation_table[[#All],[State ID Updated]],"Not Found",0)</f>
        <v>R1013</v>
      </c>
    </row>
    <row r="1736" spans="1:17" x14ac:dyDescent="0.3">
      <c r="A1736" s="13" t="s">
        <v>1914</v>
      </c>
      <c r="B1736" t="str" cm="1">
        <f t="array" ref="B1736">_xlfn.XLOOKUP($A1736,CustomersName[[#All],[Customer ID]],CustomersName[[#All],[First Name]],"Not Found",0)</f>
        <v>Shizhong</v>
      </c>
      <c r="C1736" cm="1">
        <f t="array" ref="C1736">_xlfn.XLOOKUP($A1736,MedExam_Table[[#Headers],[#Data],[Customer ID]],MedExam_Table[[#Headers],[#Data],[BMI]],"Not Found",0)</f>
        <v>18.23</v>
      </c>
      <c r="D1736" cm="1">
        <f t="array" ref="D1736">_xlfn.XLOOKUP($A1736,MedExam_Table[[#Headers],[#Data],[Customer ID]],MedExam_Table[[#Headers],[#Data],[HBA1C]],"Not Found",0)</f>
        <v>5.78</v>
      </c>
      <c r="E1736" t="str" cm="1">
        <f t="array" ref="E1736">_xlfn.XLOOKUP($A1736,MedExam_Table[[#Headers],[#Data],[Customer ID]],MedExam_Table[[#Headers],[#Data],[Heart Issues Updated]],"Not Found",0)</f>
        <v>No</v>
      </c>
      <c r="F1736" t="str" cm="1">
        <f t="array" ref="F1736">_xlfn.XLOOKUP($A1736,MedExam_Table[[#Headers],[#Data],[Customer ID]],MedExam_Table[[#Headers],[#Data],[Any Transplants Update]],"Not Found",0)</f>
        <v>No</v>
      </c>
      <c r="G1736" t="str" cm="1">
        <f t="array" ref="G1736">_xlfn.XLOOKUP($A1736,MedExam_Table[[#Headers],[#Data],[Customer ID]],MedExam_Table[[#Headers],[#Data],[Cancer history]],"Not Found",0)</f>
        <v>Yes</v>
      </c>
      <c r="H1736" cm="1">
        <f t="array" ref="H1736">_xlfn.XLOOKUP($A1736,MedExam_Table[[#Headers],[#Data],[Customer ID]],MedExam_Table[[#Headers],[#Data],[NumberOfMajorSurgeries_updated]],"Not Found",0)</f>
        <v>1</v>
      </c>
      <c r="I1736" t="str" cm="1">
        <f t="array" ref="I1736">_xlfn.XLOOKUP($A1736,MedExam_Table[[#Headers],[#Data],[Customer ID]],MedExam_Table[[#Headers],[#Data],[Smoker Updated]],"Not Found",0)</f>
        <v>Yes</v>
      </c>
      <c r="J1736" t="str" cm="1">
        <f t="array" ref="J1736">_xlfn.XLOOKUP($A1736,MedExam_Table[[#Headers],[#Data],[Customer ID]],MedExam_Table[[#Headers],[#Data],[Weight Status]],"Not Found",0)</f>
        <v>Underweight</v>
      </c>
      <c r="K1736" t="str" cm="1">
        <f t="array" ref="K1736">_xlfn.XLOOKUP($A1736,MedExam_Table[[#Headers],[#Data],[Customer ID]],MedExam_Table[[#Headers],[#Data],[Diabetes Status]],"Not Found",0)</f>
        <v>Prediabetes</v>
      </c>
      <c r="L1736" cm="1">
        <f t="array" ref="L1736">_xlfn.XLOOKUP($A1736,Hospitalisation_table[[#All],[Customer ID]],Hospitalisation_table[[#All],[Customer Age]],"Not Found",0)</f>
        <v>19</v>
      </c>
      <c r="M1736" t="str" cm="1">
        <f t="array" ref="M1736">_xlfn.XLOOKUP($A1736,Hospitalisation_table[[#All],[Customer ID]],Hospitalisation_table[[#All],[Date of Birth]],"Not Found",0)</f>
        <v>28-Sep-2003</v>
      </c>
      <c r="N1736" s="22" cm="1">
        <f t="array" ref="N1736">_xlfn.XLOOKUP($A1736,Hospitalisation_table[[#All],[Customer ID]],Hospitalisation_table[[#All],[charges]],"Not Found",0)</f>
        <v>21882.400000000001</v>
      </c>
      <c r="O1736" t="str" cm="1">
        <f t="array" ref="O1736">_xlfn.XLOOKUP($A1736,Hospitalisation_table[[#All],[Customer ID]],Hospitalisation_table[[#All],[Hospital tier_Updated]],"Not Found",0)</f>
        <v>tier - 2</v>
      </c>
      <c r="P1736" t="str" cm="1">
        <f t="array" ref="P1736">_xlfn.XLOOKUP($A1736,Hospitalisation_table[[#All],[Customer ID]],Hospitalisation_table[[#All],[City tier_updated]],"Not Found",0)</f>
        <v>tier - 1</v>
      </c>
      <c r="Q1736" t="str" cm="1">
        <f t="array" ref="Q1736">_xlfn.XLOOKUP($A1736,Hospitalisation_table[[#All],[Customer ID]],Hospitalisation_table[[#All],[State ID Updated]],"Not Found",0)</f>
        <v>R1011</v>
      </c>
    </row>
    <row r="1737" spans="1:17" x14ac:dyDescent="0.3">
      <c r="A1737" s="14" t="s">
        <v>1913</v>
      </c>
      <c r="B1737" t="str" cm="1">
        <f t="array" ref="B1737">_xlfn.XLOOKUP($A1737,CustomersName[[#All],[Customer ID]],CustomersName[[#All],[First Name]],"Not Found",0)</f>
        <v>Marie-Claire</v>
      </c>
      <c r="C1737" cm="1">
        <f t="array" ref="C1737">_xlfn.XLOOKUP($A1737,MedExam_Table[[#Headers],[#Data],[Customer ID]],MedExam_Table[[#Headers],[#Data],[BMI]],"Not Found",0)</f>
        <v>24.7</v>
      </c>
      <c r="D1737" cm="1">
        <f t="array" ref="D1737">_xlfn.XLOOKUP($A1737,MedExam_Table[[#Headers],[#Data],[Customer ID]],MedExam_Table[[#Headers],[#Data],[HBA1C]],"Not Found",0)</f>
        <v>4.3600000000000003</v>
      </c>
      <c r="E1737" t="str" cm="1">
        <f t="array" ref="E1737">_xlfn.XLOOKUP($A1737,MedExam_Table[[#Headers],[#Data],[Customer ID]],MedExam_Table[[#Headers],[#Data],[Heart Issues Updated]],"Not Found",0)</f>
        <v>No</v>
      </c>
      <c r="F1737" t="str" cm="1">
        <f t="array" ref="F1737">_xlfn.XLOOKUP($A1737,MedExam_Table[[#Headers],[#Data],[Customer ID]],MedExam_Table[[#Headers],[#Data],[Any Transplants Update]],"Not Found",0)</f>
        <v>No</v>
      </c>
      <c r="G1737" t="str" cm="1">
        <f t="array" ref="G1737">_xlfn.XLOOKUP($A1737,MedExam_Table[[#Headers],[#Data],[Customer ID]],MedExam_Table[[#Headers],[#Data],[Cancer history]],"Not Found",0)</f>
        <v>Yes</v>
      </c>
      <c r="H1737" cm="1">
        <f t="array" ref="H1737">_xlfn.XLOOKUP($A1737,MedExam_Table[[#Headers],[#Data],[Customer ID]],MedExam_Table[[#Headers],[#Data],[NumberOfMajorSurgeries_updated]],"Not Found",0)</f>
        <v>1</v>
      </c>
      <c r="I1737" t="str" cm="1">
        <f t="array" ref="I1737">_xlfn.XLOOKUP($A1737,MedExam_Table[[#Headers],[#Data],[Customer ID]],MedExam_Table[[#Headers],[#Data],[Smoker Updated]],"Not Found",0)</f>
        <v>Yes</v>
      </c>
      <c r="J1737" t="str" cm="1">
        <f t="array" ref="J1737">_xlfn.XLOOKUP($A1737,MedExam_Table[[#Headers],[#Data],[Customer ID]],MedExam_Table[[#Headers],[#Data],[Weight Status]],"Not Found",0)</f>
        <v>NormalWeight</v>
      </c>
      <c r="K1737" t="str" cm="1">
        <f t="array" ref="K1737">_xlfn.XLOOKUP($A1737,MedExam_Table[[#Headers],[#Data],[Customer ID]],MedExam_Table[[#Headers],[#Data],[Diabetes Status]],"Not Found",0)</f>
        <v>Normal</v>
      </c>
      <c r="L1737" cm="1">
        <f t="array" ref="L1737">_xlfn.XLOOKUP($A1737,Hospitalisation_table[[#All],[Customer ID]],Hospitalisation_table[[#All],[Customer Age]],"Not Found",0)</f>
        <v>43</v>
      </c>
      <c r="M1737" t="str" cm="1">
        <f t="array" ref="M1737">_xlfn.XLOOKUP($A1737,Hospitalisation_table[[#All],[Customer ID]],Hospitalisation_table[[#All],[Date of Birth]],"Not Found",0)</f>
        <v>17-Aug-1979</v>
      </c>
      <c r="N1737" s="22" cm="1">
        <f t="array" ref="N1737">_xlfn.XLOOKUP($A1737,Hospitalisation_table[[#All],[Customer ID]],Hospitalisation_table[[#All],[charges]],"Not Found",0)</f>
        <v>21880.82</v>
      </c>
      <c r="O1737" t="str" cm="1">
        <f t="array" ref="O1737">_xlfn.XLOOKUP($A1737,Hospitalisation_table[[#All],[Customer ID]],Hospitalisation_table[[#All],[Hospital tier_Updated]],"Not Found",0)</f>
        <v>tier - 3</v>
      </c>
      <c r="P1737" t="str" cm="1">
        <f t="array" ref="P1737">_xlfn.XLOOKUP($A1737,Hospitalisation_table[[#All],[Customer ID]],Hospitalisation_table[[#All],[City tier_updated]],"Not Found",0)</f>
        <v>tier - 1</v>
      </c>
      <c r="Q1737" t="str" cm="1">
        <f t="array" ref="Q1737">_xlfn.XLOOKUP($A1737,Hospitalisation_table[[#All],[Customer ID]],Hospitalisation_table[[#All],[State ID Updated]],"Not Found",0)</f>
        <v>R1012</v>
      </c>
    </row>
    <row r="1738" spans="1:17" x14ac:dyDescent="0.3">
      <c r="A1738" s="13" t="s">
        <v>2327</v>
      </c>
      <c r="B1738" t="str" cm="1">
        <f t="array" ref="B1738">_xlfn.XLOOKUP($A1738,CustomersName[[#All],[Customer ID]],CustomersName[[#All],[First Name]],"Not Found",0)</f>
        <v>Briahna L</v>
      </c>
      <c r="C1738" cm="1">
        <f t="array" ref="C1738">_xlfn.XLOOKUP($A1738,MedExam_Table[[#Headers],[#Data],[Customer ID]],MedExam_Table[[#Headers],[#Data],[BMI]],"Not Found",0)</f>
        <v>30.21</v>
      </c>
      <c r="D1738" cm="1">
        <f t="array" ref="D1738">_xlfn.XLOOKUP($A1738,MedExam_Table[[#Headers],[#Data],[Customer ID]],MedExam_Table[[#Headers],[#Data],[HBA1C]],"Not Found",0)</f>
        <v>5.34</v>
      </c>
      <c r="E1738" t="str" cm="1">
        <f t="array" ref="E1738">_xlfn.XLOOKUP($A1738,MedExam_Table[[#Headers],[#Data],[Customer ID]],MedExam_Table[[#Headers],[#Data],[Heart Issues Updated]],"Not Found",0)</f>
        <v>Yes</v>
      </c>
      <c r="F1738" t="str" cm="1">
        <f t="array" ref="F1738">_xlfn.XLOOKUP($A1738,MedExam_Table[[#Headers],[#Data],[Customer ID]],MedExam_Table[[#Headers],[#Data],[Any Transplants Update]],"Not Found",0)</f>
        <v>No</v>
      </c>
      <c r="G1738" t="str" cm="1">
        <f t="array" ref="G1738">_xlfn.XLOOKUP($A1738,MedExam_Table[[#Headers],[#Data],[Customer ID]],MedExam_Table[[#Headers],[#Data],[Cancer history]],"Not Found",0)</f>
        <v>No</v>
      </c>
      <c r="H1738" cm="1">
        <f t="array" ref="H1738">_xlfn.XLOOKUP($A1738,MedExam_Table[[#Headers],[#Data],[Customer ID]],MedExam_Table[[#Headers],[#Data],[NumberOfMajorSurgeries_updated]],"Not Found",0)</f>
        <v>1</v>
      </c>
      <c r="I1738" t="str" cm="1">
        <f t="array" ref="I1738">_xlfn.XLOOKUP($A1738,MedExam_Table[[#Headers],[#Data],[Customer ID]],MedExam_Table[[#Headers],[#Data],[Smoker Updated]],"Not Found",0)</f>
        <v>Yes</v>
      </c>
      <c r="J1738" t="str" cm="1">
        <f t="array" ref="J1738">_xlfn.XLOOKUP($A1738,MedExam_Table[[#Headers],[#Data],[Customer ID]],MedExam_Table[[#Headers],[#Data],[Weight Status]],"Not Found",0)</f>
        <v>Obesity</v>
      </c>
      <c r="K1738" t="str" cm="1">
        <f t="array" ref="K1738">_xlfn.XLOOKUP($A1738,MedExam_Table[[#Headers],[#Data],[Customer ID]],MedExam_Table[[#Headers],[#Data],[Diabetes Status]],"Not Found",0)</f>
        <v>Normal</v>
      </c>
      <c r="L1738" cm="1">
        <f t="array" ref="L1738">_xlfn.XLOOKUP($A1738,Hospitalisation_table[[#All],[Customer ID]],Hospitalisation_table[[#All],[Customer Age]],"Not Found",0)</f>
        <v>34</v>
      </c>
      <c r="M1738" t="str" cm="1">
        <f t="array" ref="M1738">_xlfn.XLOOKUP($A1738,Hospitalisation_table[[#All],[Customer ID]],Hospitalisation_table[[#All],[Date of Birth]],"Not Found",0)</f>
        <v>16-Jul-1988</v>
      </c>
      <c r="N1738" s="22" cm="1">
        <f t="array" ref="N1738">_xlfn.XLOOKUP($A1738,Hospitalisation_table[[#All],[Customer ID]],Hospitalisation_table[[#All],[charges]],"Not Found",0)</f>
        <v>43943.88</v>
      </c>
      <c r="O1738" t="str" cm="1">
        <f t="array" ref="O1738">_xlfn.XLOOKUP($A1738,Hospitalisation_table[[#All],[Customer ID]],Hospitalisation_table[[#All],[Hospital tier_Updated]],"Not Found",0)</f>
        <v>tier - 2</v>
      </c>
      <c r="P1738" t="str" cm="1">
        <f t="array" ref="P1738">_xlfn.XLOOKUP($A1738,Hospitalisation_table[[#All],[Customer ID]],Hospitalisation_table[[#All],[City tier_updated]],"Not Found",0)</f>
        <v>tier - 1</v>
      </c>
      <c r="Q1738" t="str" cm="1">
        <f t="array" ref="Q1738">_xlfn.XLOOKUP($A1738,Hospitalisation_table[[#All],[Customer ID]],Hospitalisation_table[[#All],[State ID Updated]],"Not Found",0)</f>
        <v>R1012</v>
      </c>
    </row>
    <row r="1739" spans="1:17" x14ac:dyDescent="0.3">
      <c r="A1739" s="14" t="s">
        <v>1912</v>
      </c>
      <c r="B1739" t="str" cm="1">
        <f t="array" ref="B1739">_xlfn.XLOOKUP($A1739,CustomersName[[#All],[Customer ID]],CustomersName[[#All],[First Name]],"Not Found",0)</f>
        <v>ToddhJ.</v>
      </c>
      <c r="C1739" cm="1">
        <f t="array" ref="C1739">_xlfn.XLOOKUP($A1739,MedExam_Table[[#Headers],[#Data],[Customer ID]],MedExam_Table[[#Headers],[#Data],[BMI]],"Not Found",0)</f>
        <v>37.4</v>
      </c>
      <c r="D1739" cm="1">
        <f t="array" ref="D1739">_xlfn.XLOOKUP($A1739,MedExam_Table[[#Headers],[#Data],[Customer ID]],MedExam_Table[[#Headers],[#Data],[HBA1C]],"Not Found",0)</f>
        <v>9.7200000000000006</v>
      </c>
      <c r="E1739" t="str" cm="1">
        <f t="array" ref="E1739">_xlfn.XLOOKUP($A1739,MedExam_Table[[#Headers],[#Data],[Customer ID]],MedExam_Table[[#Headers],[#Data],[Heart Issues Updated]],"Not Found",0)</f>
        <v>Yes</v>
      </c>
      <c r="F1739" t="str" cm="1">
        <f t="array" ref="F1739">_xlfn.XLOOKUP($A1739,MedExam_Table[[#Headers],[#Data],[Customer ID]],MedExam_Table[[#Headers],[#Data],[Any Transplants Update]],"Not Found",0)</f>
        <v>No</v>
      </c>
      <c r="G1739" t="str" cm="1">
        <f t="array" ref="G1739">_xlfn.XLOOKUP($A1739,MedExam_Table[[#Headers],[#Data],[Customer ID]],MedExam_Table[[#Headers],[#Data],[Cancer history]],"Not Found",0)</f>
        <v>Yes</v>
      </c>
      <c r="H1739" cm="1">
        <f t="array" ref="H1739">_xlfn.XLOOKUP($A1739,MedExam_Table[[#Headers],[#Data],[Customer ID]],MedExam_Table[[#Headers],[#Data],[NumberOfMajorSurgeries_updated]],"Not Found",0)</f>
        <v>1</v>
      </c>
      <c r="I1739" t="str" cm="1">
        <f t="array" ref="I1739">_xlfn.XLOOKUP($A1739,MedExam_Table[[#Headers],[#Data],[Customer ID]],MedExam_Table[[#Headers],[#Data],[Smoker Updated]],"Not Found",0)</f>
        <v>No</v>
      </c>
      <c r="J1739" t="str" cm="1">
        <f t="array" ref="J1739">_xlfn.XLOOKUP($A1739,MedExam_Table[[#Headers],[#Data],[Customer ID]],MedExam_Table[[#Headers],[#Data],[Weight Status]],"Not Found",0)</f>
        <v>Obesity</v>
      </c>
      <c r="K1739" t="str" cm="1">
        <f t="array" ref="K1739">_xlfn.XLOOKUP($A1739,MedExam_Table[[#Headers],[#Data],[Customer ID]],MedExam_Table[[#Headers],[#Data],[Diabetes Status]],"Not Found",0)</f>
        <v>Diabetes</v>
      </c>
      <c r="L1739" cm="1">
        <f t="array" ref="L1739">_xlfn.XLOOKUP($A1739,Hospitalisation_table[[#All],[Customer ID]],Hospitalisation_table[[#All],[Customer Age]],"Not Found",0)</f>
        <v>59</v>
      </c>
      <c r="M1739" t="str" cm="1">
        <f t="array" ref="M1739">_xlfn.XLOOKUP($A1739,Hospitalisation_table[[#All],[Customer ID]],Hospitalisation_table[[#All],[Date of Birth]],"Not Found",0)</f>
        <v>27-Aug-1963</v>
      </c>
      <c r="N1739" s="22" cm="1">
        <f t="array" ref="N1739">_xlfn.XLOOKUP($A1739,Hospitalisation_table[[#All],[Customer ID]],Hospitalisation_table[[#All],[charges]],"Not Found",0)</f>
        <v>21797</v>
      </c>
      <c r="O1739" t="str" cm="1">
        <f t="array" ref="O1739">_xlfn.XLOOKUP($A1739,Hospitalisation_table[[#All],[Customer ID]],Hospitalisation_table[[#All],[Hospital tier_Updated]],"Not Found",0)</f>
        <v>tier - 3</v>
      </c>
      <c r="P1739" t="str" cm="1">
        <f t="array" ref="P1739">_xlfn.XLOOKUP($A1739,Hospitalisation_table[[#All],[Customer ID]],Hospitalisation_table[[#All],[City tier_updated]],"Not Found",0)</f>
        <v>tier - 1</v>
      </c>
      <c r="Q1739" t="str" cm="1">
        <f t="array" ref="Q1739">_xlfn.XLOOKUP($A1739,Hospitalisation_table[[#All],[Customer ID]],Hospitalisation_table[[#All],[State ID Updated]],"Not Found",0)</f>
        <v>R1011</v>
      </c>
    </row>
    <row r="1740" spans="1:17" x14ac:dyDescent="0.3">
      <c r="A1740" s="13" t="s">
        <v>1911</v>
      </c>
      <c r="B1740" t="str" cm="1">
        <f t="array" ref="B1740">_xlfn.XLOOKUP($A1740,CustomersName[[#All],[Customer ID]],CustomersName[[#All],[First Name]],"Not Found",0)</f>
        <v>Carolyn</v>
      </c>
      <c r="C1740" cm="1">
        <f t="array" ref="C1740">_xlfn.XLOOKUP($A1740,MedExam_Table[[#Headers],[#Data],[Customer ID]],MedExam_Table[[#Headers],[#Data],[BMI]],"Not Found",0)</f>
        <v>26.885000000000002</v>
      </c>
      <c r="D1740" cm="1">
        <f t="array" ref="D1740">_xlfn.XLOOKUP($A1740,MedExam_Table[[#Headers],[#Data],[Customer ID]],MedExam_Table[[#Headers],[#Data],[HBA1C]],"Not Found",0)</f>
        <v>5.18</v>
      </c>
      <c r="E1740" t="str" cm="1">
        <f t="array" ref="E1740">_xlfn.XLOOKUP($A1740,MedExam_Table[[#Headers],[#Data],[Customer ID]],MedExam_Table[[#Headers],[#Data],[Heart Issues Updated]],"Not Found",0)</f>
        <v>No</v>
      </c>
      <c r="F1740" t="str" cm="1">
        <f t="array" ref="F1740">_xlfn.XLOOKUP($A1740,MedExam_Table[[#Headers],[#Data],[Customer ID]],MedExam_Table[[#Headers],[#Data],[Any Transplants Update]],"Not Found",0)</f>
        <v>No</v>
      </c>
      <c r="G1740" t="str" cm="1">
        <f t="array" ref="G1740">_xlfn.XLOOKUP($A1740,MedExam_Table[[#Headers],[#Data],[Customer ID]],MedExam_Table[[#Headers],[#Data],[Cancer history]],"Not Found",0)</f>
        <v>Yes</v>
      </c>
      <c r="H1740" cm="1">
        <f t="array" ref="H1740">_xlfn.XLOOKUP($A1740,MedExam_Table[[#Headers],[#Data],[Customer ID]],MedExam_Table[[#Headers],[#Data],[NumberOfMajorSurgeries_updated]],"Not Found",0)</f>
        <v>1</v>
      </c>
      <c r="I1740" t="str" cm="1">
        <f t="array" ref="I1740">_xlfn.XLOOKUP($A1740,MedExam_Table[[#Headers],[#Data],[Customer ID]],MedExam_Table[[#Headers],[#Data],[Smoker Updated]],"Not Found",0)</f>
        <v>Yes</v>
      </c>
      <c r="J1740" t="str" cm="1">
        <f t="array" ref="J1740">_xlfn.XLOOKUP($A1740,MedExam_Table[[#Headers],[#Data],[Customer ID]],MedExam_Table[[#Headers],[#Data],[Weight Status]],"Not Found",0)</f>
        <v>OverWeight</v>
      </c>
      <c r="K1740" t="str" cm="1">
        <f t="array" ref="K1740">_xlfn.XLOOKUP($A1740,MedExam_Table[[#Headers],[#Data],[Customer ID]],MedExam_Table[[#Headers],[#Data],[Diabetes Status]],"Not Found",0)</f>
        <v>Normal</v>
      </c>
      <c r="L1740" cm="1">
        <f t="array" ref="L1740">_xlfn.XLOOKUP($A1740,Hospitalisation_table[[#All],[Customer ID]],Hospitalisation_table[[#All],[Customer Age]],"Not Found",0)</f>
        <v>43</v>
      </c>
      <c r="M1740" t="str" cm="1">
        <f t="array" ref="M1740">_xlfn.XLOOKUP($A1740,Hospitalisation_table[[#All],[Customer ID]],Hospitalisation_table[[#All],[Date of Birth]],"Not Found",0)</f>
        <v>28-Sep-1979</v>
      </c>
      <c r="N1740" s="22" cm="1">
        <f t="array" ref="N1740">_xlfn.XLOOKUP($A1740,Hospitalisation_table[[#All],[Customer ID]],Hospitalisation_table[[#All],[charges]],"Not Found",0)</f>
        <v>21774.32</v>
      </c>
      <c r="O1740" t="str" cm="1">
        <f t="array" ref="O1740">_xlfn.XLOOKUP($A1740,Hospitalisation_table[[#All],[Customer ID]],Hospitalisation_table[[#All],[Hospital tier_Updated]],"Not Found",0)</f>
        <v>tier - 3</v>
      </c>
      <c r="P1740" t="str" cm="1">
        <f t="array" ref="P1740">_xlfn.XLOOKUP($A1740,Hospitalisation_table[[#All],[Customer ID]],Hospitalisation_table[[#All],[City tier_updated]],"Not Found",0)</f>
        <v>tier - 2</v>
      </c>
      <c r="Q1740" t="str" cm="1">
        <f t="array" ref="Q1740">_xlfn.XLOOKUP($A1740,Hospitalisation_table[[#All],[Customer ID]],Hospitalisation_table[[#All],[State ID Updated]],"Not Found",0)</f>
        <v>R1012</v>
      </c>
    </row>
    <row r="1741" spans="1:17" x14ac:dyDescent="0.3">
      <c r="A1741" s="14" t="s">
        <v>1910</v>
      </c>
      <c r="B1741" t="str" cm="1">
        <f t="array" ref="B1741">_xlfn.XLOOKUP($A1741,CustomersName[[#All],[Customer ID]],CustomersName[[#All],[First Name]],"Not Found",0)</f>
        <v>Lindsey</v>
      </c>
      <c r="C1741" cm="1">
        <f t="array" ref="C1741">_xlfn.XLOOKUP($A1741,MedExam_Table[[#Headers],[#Data],[Customer ID]],MedExam_Table[[#Headers],[#Data],[BMI]],"Not Found",0)</f>
        <v>25.27</v>
      </c>
      <c r="D1741" cm="1">
        <f t="array" ref="D1741">_xlfn.XLOOKUP($A1741,MedExam_Table[[#Headers],[#Data],[Customer ID]],MedExam_Table[[#Headers],[#Data],[HBA1C]],"Not Found",0)</f>
        <v>5.29</v>
      </c>
      <c r="E1741" t="str" cm="1">
        <f t="array" ref="E1741">_xlfn.XLOOKUP($A1741,MedExam_Table[[#Headers],[#Data],[Customer ID]],MedExam_Table[[#Headers],[#Data],[Heart Issues Updated]],"Not Found",0)</f>
        <v>No</v>
      </c>
      <c r="F1741" t="str" cm="1">
        <f t="array" ref="F1741">_xlfn.XLOOKUP($A1741,MedExam_Table[[#Headers],[#Data],[Customer ID]],MedExam_Table[[#Headers],[#Data],[Any Transplants Update]],"Not Found",0)</f>
        <v>No</v>
      </c>
      <c r="G1741" t="str" cm="1">
        <f t="array" ref="G1741">_xlfn.XLOOKUP($A1741,MedExam_Table[[#Headers],[#Data],[Customer ID]],MedExam_Table[[#Headers],[#Data],[Cancer history]],"Not Found",0)</f>
        <v>Yes</v>
      </c>
      <c r="H1741" cm="1">
        <f t="array" ref="H1741">_xlfn.XLOOKUP($A1741,MedExam_Table[[#Headers],[#Data],[Customer ID]],MedExam_Table[[#Headers],[#Data],[NumberOfMajorSurgeries_updated]],"Not Found",0)</f>
        <v>1</v>
      </c>
      <c r="I1741" t="str" cm="1">
        <f t="array" ref="I1741">_xlfn.XLOOKUP($A1741,MedExam_Table[[#Headers],[#Data],[Customer ID]],MedExam_Table[[#Headers],[#Data],[Smoker Updated]],"Not Found",0)</f>
        <v>Yes</v>
      </c>
      <c r="J1741" t="str" cm="1">
        <f t="array" ref="J1741">_xlfn.XLOOKUP($A1741,MedExam_Table[[#Headers],[#Data],[Customer ID]],MedExam_Table[[#Headers],[#Data],[Weight Status]],"Not Found",0)</f>
        <v>OverWeight</v>
      </c>
      <c r="K1741" t="str" cm="1">
        <f t="array" ref="K1741">_xlfn.XLOOKUP($A1741,MedExam_Table[[#Headers],[#Data],[Customer ID]],MedExam_Table[[#Headers],[#Data],[Diabetes Status]],"Not Found",0)</f>
        <v>Normal</v>
      </c>
      <c r="L1741" cm="1">
        <f t="array" ref="L1741">_xlfn.XLOOKUP($A1741,Hospitalisation_table[[#All],[Customer ID]],Hospitalisation_table[[#All],[Customer Age]],"Not Found",0)</f>
        <v>43</v>
      </c>
      <c r="M1741" t="str" cm="1">
        <f t="array" ref="M1741">_xlfn.XLOOKUP($A1741,Hospitalisation_table[[#All],[Customer ID]],Hospitalisation_table[[#All],[Date of Birth]],"Not Found",0)</f>
        <v>20-Sep-1979</v>
      </c>
      <c r="N1741" s="22" cm="1">
        <f t="array" ref="N1741">_xlfn.XLOOKUP($A1741,Hospitalisation_table[[#All],[Customer ID]],Hospitalisation_table[[#All],[charges]],"Not Found",0)</f>
        <v>21771.34</v>
      </c>
      <c r="O1741" t="str" cm="1">
        <f t="array" ref="O1741">_xlfn.XLOOKUP($A1741,Hospitalisation_table[[#All],[Customer ID]],Hospitalisation_table[[#All],[Hospital tier_Updated]],"Not Found",0)</f>
        <v>tier - 3</v>
      </c>
      <c r="P1741" t="str" cm="1">
        <f t="array" ref="P1741">_xlfn.XLOOKUP($A1741,Hospitalisation_table[[#All],[Customer ID]],Hospitalisation_table[[#All],[City tier_updated]],"Not Found",0)</f>
        <v>tier - 1</v>
      </c>
      <c r="Q1741" t="str" cm="1">
        <f t="array" ref="Q1741">_xlfn.XLOOKUP($A1741,Hospitalisation_table[[#All],[Customer ID]],Hospitalisation_table[[#All],[State ID Updated]],"Not Found",0)</f>
        <v>R1024</v>
      </c>
    </row>
    <row r="1742" spans="1:17" x14ac:dyDescent="0.3">
      <c r="A1742" s="13" t="s">
        <v>1909</v>
      </c>
      <c r="B1742" t="str" cm="1">
        <f t="array" ref="B1742">_xlfn.XLOOKUP($A1742,CustomersName[[#All],[Customer ID]],CustomersName[[#All],[First Name]],"Not Found",0)</f>
        <v>Mhrissa D</v>
      </c>
      <c r="C1742" cm="1">
        <f t="array" ref="C1742">_xlfn.XLOOKUP($A1742,MedExam_Table[[#Headers],[#Data],[Customer ID]],MedExam_Table[[#Headers],[#Data],[BMI]],"Not Found",0)</f>
        <v>23.655000000000001</v>
      </c>
      <c r="D1742" cm="1">
        <f t="array" ref="D1742">_xlfn.XLOOKUP($A1742,MedExam_Table[[#Headers],[#Data],[Customer ID]],MedExam_Table[[#Headers],[#Data],[HBA1C]],"Not Found",0)</f>
        <v>4.8600000000000003</v>
      </c>
      <c r="E1742" t="str" cm="1">
        <f t="array" ref="E1742">_xlfn.XLOOKUP($A1742,MedExam_Table[[#Headers],[#Data],[Customer ID]],MedExam_Table[[#Headers],[#Data],[Heart Issues Updated]],"Not Found",0)</f>
        <v>Yes</v>
      </c>
      <c r="F1742" t="str" cm="1">
        <f t="array" ref="F1742">_xlfn.XLOOKUP($A1742,MedExam_Table[[#Headers],[#Data],[Customer ID]],MedExam_Table[[#Headers],[#Data],[Any Transplants Update]],"Not Found",0)</f>
        <v>No</v>
      </c>
      <c r="G1742" t="str" cm="1">
        <f t="array" ref="G1742">_xlfn.XLOOKUP($A1742,MedExam_Table[[#Headers],[#Data],[Customer ID]],MedExam_Table[[#Headers],[#Data],[Cancer history]],"Not Found",0)</f>
        <v>No</v>
      </c>
      <c r="H1742" cm="1">
        <f t="array" ref="H1742">_xlfn.XLOOKUP($A1742,MedExam_Table[[#Headers],[#Data],[Customer ID]],MedExam_Table[[#Headers],[#Data],[NumberOfMajorSurgeries_updated]],"Not Found",0)</f>
        <v>0</v>
      </c>
      <c r="I1742" t="str" cm="1">
        <f t="array" ref="I1742">_xlfn.XLOOKUP($A1742,MedExam_Table[[#Headers],[#Data],[Customer ID]],MedExam_Table[[#Headers],[#Data],[Smoker Updated]],"Not Found",0)</f>
        <v>Yes</v>
      </c>
      <c r="J1742" t="str" cm="1">
        <f t="array" ref="J1742">_xlfn.XLOOKUP($A1742,MedExam_Table[[#Headers],[#Data],[Customer ID]],MedExam_Table[[#Headers],[#Data],[Weight Status]],"Not Found",0)</f>
        <v>NormalWeight</v>
      </c>
      <c r="K1742" t="str" cm="1">
        <f t="array" ref="K1742">_xlfn.XLOOKUP($A1742,MedExam_Table[[#Headers],[#Data],[Customer ID]],MedExam_Table[[#Headers],[#Data],[Diabetes Status]],"Not Found",0)</f>
        <v>Normal</v>
      </c>
      <c r="L1742" cm="1">
        <f t="array" ref="L1742">_xlfn.XLOOKUP($A1742,Hospitalisation_table[[#All],[Customer ID]],Hospitalisation_table[[#All],[Customer Age]],"Not Found",0)</f>
        <v>46</v>
      </c>
      <c r="M1742" t="str" cm="1">
        <f t="array" ref="M1742">_xlfn.XLOOKUP($A1742,Hospitalisation_table[[#All],[Customer ID]],Hospitalisation_table[[#All],[Date of Birth]],"Not Found",0)</f>
        <v>18-Jul-1976</v>
      </c>
      <c r="N1742" s="22" cm="1">
        <f t="array" ref="N1742">_xlfn.XLOOKUP($A1742,Hospitalisation_table[[#All],[Customer ID]],Hospitalisation_table[[#All],[charges]],"Not Found",0)</f>
        <v>21677.279999999999</v>
      </c>
      <c r="O1742" t="str" cm="1">
        <f t="array" ref="O1742">_xlfn.XLOOKUP($A1742,Hospitalisation_table[[#All],[Customer ID]],Hospitalisation_table[[#All],[Hospital tier_Updated]],"Not Found",0)</f>
        <v>tier - 3</v>
      </c>
      <c r="P1742" t="str" cm="1">
        <f t="array" ref="P1742">_xlfn.XLOOKUP($A1742,Hospitalisation_table[[#All],[Customer ID]],Hospitalisation_table[[#All],[City tier_updated]],"Not Found",0)</f>
        <v>tier - 1</v>
      </c>
      <c r="Q1742" t="str" cm="1">
        <f t="array" ref="Q1742">_xlfn.XLOOKUP($A1742,Hospitalisation_table[[#All],[Customer ID]],Hospitalisation_table[[#All],[State ID Updated]],"Not Found",0)</f>
        <v>R1012</v>
      </c>
    </row>
    <row r="1743" spans="1:17" x14ac:dyDescent="0.3">
      <c r="A1743" s="14" t="s">
        <v>1908</v>
      </c>
      <c r="B1743" t="str" cm="1">
        <f t="array" ref="B1743">_xlfn.XLOOKUP($A1743,CustomersName[[#All],[Customer ID]],CustomersName[[#All],[First Name]],"Not Found",0)</f>
        <v>Jeah Luc</v>
      </c>
      <c r="C1743" cm="1">
        <f t="array" ref="C1743">_xlfn.XLOOKUP($A1743,MedExam_Table[[#Headers],[#Data],[Customer ID]],MedExam_Table[[#Headers],[#Data],[BMI]],"Not Found",0)</f>
        <v>55.05</v>
      </c>
      <c r="D1743" cm="1">
        <f t="array" ref="D1743">_xlfn.XLOOKUP($A1743,MedExam_Table[[#Headers],[#Data],[Customer ID]],MedExam_Table[[#Headers],[#Data],[HBA1C]],"Not Found",0)</f>
        <v>7.66</v>
      </c>
      <c r="E1743" t="str" cm="1">
        <f t="array" ref="E1743">_xlfn.XLOOKUP($A1743,MedExam_Table[[#Headers],[#Data],[Customer ID]],MedExam_Table[[#Headers],[#Data],[Heart Issues Updated]],"Not Found",0)</f>
        <v>No</v>
      </c>
      <c r="F1743" t="str" cm="1">
        <f t="array" ref="F1743">_xlfn.XLOOKUP($A1743,MedExam_Table[[#Headers],[#Data],[Customer ID]],MedExam_Table[[#Headers],[#Data],[Any Transplants Update]],"Not Found",0)</f>
        <v>No</v>
      </c>
      <c r="G1743" t="str" cm="1">
        <f t="array" ref="G1743">_xlfn.XLOOKUP($A1743,MedExam_Table[[#Headers],[#Data],[Customer ID]],MedExam_Table[[#Headers],[#Data],[Cancer history]],"Not Found",0)</f>
        <v>No</v>
      </c>
      <c r="H1743" cm="1">
        <f t="array" ref="H1743">_xlfn.XLOOKUP($A1743,MedExam_Table[[#Headers],[#Data],[Customer ID]],MedExam_Table[[#Headers],[#Data],[NumberOfMajorSurgeries_updated]],"Not Found",0)</f>
        <v>0</v>
      </c>
      <c r="I1743" t="str" cm="1">
        <f t="array" ref="I1743">_xlfn.XLOOKUP($A1743,MedExam_Table[[#Headers],[#Data],[Customer ID]],MedExam_Table[[#Headers],[#Data],[Smoker Updated]],"Not Found",0)</f>
        <v>No</v>
      </c>
      <c r="J1743" t="str" cm="1">
        <f t="array" ref="J1743">_xlfn.XLOOKUP($A1743,MedExam_Table[[#Headers],[#Data],[Customer ID]],MedExam_Table[[#Headers],[#Data],[Weight Status]],"Not Found",0)</f>
        <v>Obesity</v>
      </c>
      <c r="K1743" t="str" cm="1">
        <f t="array" ref="K1743">_xlfn.XLOOKUP($A1743,MedExam_Table[[#Headers],[#Data],[Customer ID]],MedExam_Table[[#Headers],[#Data],[Diabetes Status]],"Not Found",0)</f>
        <v>Diabetes</v>
      </c>
      <c r="L1743" cm="1">
        <f t="array" ref="L1743">_xlfn.XLOOKUP($A1743,Hospitalisation_table[[#All],[Customer ID]],Hospitalisation_table[[#All],[Customer Age]],"Not Found",0)</f>
        <v>60</v>
      </c>
      <c r="M1743" t="str" cm="1">
        <f t="array" ref="M1743">_xlfn.XLOOKUP($A1743,Hospitalisation_table[[#All],[Customer ID]],Hospitalisation_table[[#All],[Date of Birth]],"Not Found",0)</f>
        <v>16-Nov-1962</v>
      </c>
      <c r="N1743" s="22" cm="1">
        <f t="array" ref="N1743">_xlfn.XLOOKUP($A1743,Hospitalisation_table[[#All],[Customer ID]],Hospitalisation_table[[#All],[charges]],"Not Found",0)</f>
        <v>21661.16</v>
      </c>
      <c r="O1743" t="str" cm="1">
        <f t="array" ref="O1743">_xlfn.XLOOKUP($A1743,Hospitalisation_table[[#All],[Customer ID]],Hospitalisation_table[[#All],[Hospital tier_Updated]],"Not Found",0)</f>
        <v>tier - 2</v>
      </c>
      <c r="P1743" t="str" cm="1">
        <f t="array" ref="P1743">_xlfn.XLOOKUP($A1743,Hospitalisation_table[[#All],[Customer ID]],Hospitalisation_table[[#All],[City tier_updated]],"Not Found",0)</f>
        <v>tier - 2</v>
      </c>
      <c r="Q1743" t="str" cm="1">
        <f t="array" ref="Q1743">_xlfn.XLOOKUP($A1743,Hospitalisation_table[[#All],[Customer ID]],Hospitalisation_table[[#All],[State ID Updated]],"Not Found",0)</f>
        <v>R1012</v>
      </c>
    </row>
    <row r="1744" spans="1:17" x14ac:dyDescent="0.3">
      <c r="A1744" s="13" t="s">
        <v>1907</v>
      </c>
      <c r="B1744" t="str" cm="1">
        <f t="array" ref="B1744">_xlfn.XLOOKUP($A1744,CustomersName[[#All],[Customer ID]],CustomersName[[#All],[First Name]],"Not Found",0)</f>
        <v>Danielle</v>
      </c>
      <c r="C1744" cm="1">
        <f t="array" ref="C1744">_xlfn.XLOOKUP($A1744,MedExam_Table[[#Headers],[#Data],[Customer ID]],MedExam_Table[[#Headers],[#Data],[BMI]],"Not Found",0)</f>
        <v>24.89</v>
      </c>
      <c r="D1744" cm="1">
        <f t="array" ref="D1744">_xlfn.XLOOKUP($A1744,MedExam_Table[[#Headers],[#Data],[Customer ID]],MedExam_Table[[#Headers],[#Data],[HBA1C]],"Not Found",0)</f>
        <v>6.1</v>
      </c>
      <c r="E1744" t="str" cm="1">
        <f t="array" ref="E1744">_xlfn.XLOOKUP($A1744,MedExam_Table[[#Headers],[#Data],[Customer ID]],MedExam_Table[[#Headers],[#Data],[Heart Issues Updated]],"Not Found",0)</f>
        <v>Yes</v>
      </c>
      <c r="F1744" t="str" cm="1">
        <f t="array" ref="F1744">_xlfn.XLOOKUP($A1744,MedExam_Table[[#Headers],[#Data],[Customer ID]],MedExam_Table[[#Headers],[#Data],[Any Transplants Update]],"Not Found",0)</f>
        <v>No</v>
      </c>
      <c r="G1744" t="str" cm="1">
        <f t="array" ref="G1744">_xlfn.XLOOKUP($A1744,MedExam_Table[[#Headers],[#Data],[Customer ID]],MedExam_Table[[#Headers],[#Data],[Cancer history]],"Not Found",0)</f>
        <v>Yes</v>
      </c>
      <c r="H1744" cm="1">
        <f t="array" ref="H1744">_xlfn.XLOOKUP($A1744,MedExam_Table[[#Headers],[#Data],[Customer ID]],MedExam_Table[[#Headers],[#Data],[NumberOfMajorSurgeries_updated]],"Not Found",0)</f>
        <v>1</v>
      </c>
      <c r="I1744" t="str" cm="1">
        <f t="array" ref="I1744">_xlfn.XLOOKUP($A1744,MedExam_Table[[#Headers],[#Data],[Customer ID]],MedExam_Table[[#Headers],[#Data],[Smoker Updated]],"Not Found",0)</f>
        <v>Yes</v>
      </c>
      <c r="J1744" t="str" cm="1">
        <f t="array" ref="J1744">_xlfn.XLOOKUP($A1744,MedExam_Table[[#Headers],[#Data],[Customer ID]],MedExam_Table[[#Headers],[#Data],[Weight Status]],"Not Found",0)</f>
        <v>NormalWeight</v>
      </c>
      <c r="K1744" t="str" cm="1">
        <f t="array" ref="K1744">_xlfn.XLOOKUP($A1744,MedExam_Table[[#Headers],[#Data],[Customer ID]],MedExam_Table[[#Headers],[#Data],[Diabetes Status]],"Not Found",0)</f>
        <v>Prediabetes</v>
      </c>
      <c r="L1744" cm="1">
        <f t="array" ref="L1744">_xlfn.XLOOKUP($A1744,Hospitalisation_table[[#All],[Customer ID]],Hospitalisation_table[[#All],[Customer Age]],"Not Found",0)</f>
        <v>39</v>
      </c>
      <c r="M1744" t="str" cm="1">
        <f t="array" ref="M1744">_xlfn.XLOOKUP($A1744,Hospitalisation_table[[#All],[Customer ID]],Hospitalisation_table[[#All],[Date of Birth]],"Not Found",0)</f>
        <v>25-Dec-1983</v>
      </c>
      <c r="N1744" s="22" cm="1">
        <f t="array" ref="N1744">_xlfn.XLOOKUP($A1744,Hospitalisation_table[[#All],[Customer ID]],Hospitalisation_table[[#All],[charges]],"Not Found",0)</f>
        <v>21659.93</v>
      </c>
      <c r="O1744" t="str" cm="1">
        <f t="array" ref="O1744">_xlfn.XLOOKUP($A1744,Hospitalisation_table[[#All],[Customer ID]],Hospitalisation_table[[#All],[Hospital tier_Updated]],"Not Found",0)</f>
        <v>tier - 3</v>
      </c>
      <c r="P1744" t="str" cm="1">
        <f t="array" ref="P1744">_xlfn.XLOOKUP($A1744,Hospitalisation_table[[#All],[Customer ID]],Hospitalisation_table[[#All],[City tier_updated]],"Not Found",0)</f>
        <v>tier - 3</v>
      </c>
      <c r="Q1744" t="str" cm="1">
        <f t="array" ref="Q1744">_xlfn.XLOOKUP($A1744,Hospitalisation_table[[#All],[Customer ID]],Hospitalisation_table[[#All],[State ID Updated]],"Not Found",0)</f>
        <v>R1024</v>
      </c>
    </row>
    <row r="1745" spans="1:17" x14ac:dyDescent="0.3">
      <c r="A1745" s="14" t="s">
        <v>1906</v>
      </c>
      <c r="B1745" t="str" cm="1">
        <f t="array" ref="B1745">_xlfn.XLOOKUP($A1745,CustomersName[[#All],[Customer ID]],CustomersName[[#All],[First Name]],"Not Found",0)</f>
        <v>Jim</v>
      </c>
      <c r="C1745" cm="1">
        <f t="array" ref="C1745">_xlfn.XLOOKUP($A1745,MedExam_Table[[#Headers],[#Data],[Customer ID]],MedExam_Table[[#Headers],[#Data],[BMI]],"Not Found",0)</f>
        <v>18.715</v>
      </c>
      <c r="D1745" cm="1">
        <f t="array" ref="D1745">_xlfn.XLOOKUP($A1745,MedExam_Table[[#Headers],[#Data],[Customer ID]],MedExam_Table[[#Headers],[#Data],[HBA1C]],"Not Found",0)</f>
        <v>4.4400000000000004</v>
      </c>
      <c r="E1745" t="str" cm="1">
        <f t="array" ref="E1745">_xlfn.XLOOKUP($A1745,MedExam_Table[[#Headers],[#Data],[Customer ID]],MedExam_Table[[#Headers],[#Data],[Heart Issues Updated]],"Not Found",0)</f>
        <v>No</v>
      </c>
      <c r="F1745" t="str" cm="1">
        <f t="array" ref="F1745">_xlfn.XLOOKUP($A1745,MedExam_Table[[#Headers],[#Data],[Customer ID]],MedExam_Table[[#Headers],[#Data],[Any Transplants Update]],"Not Found",0)</f>
        <v>No</v>
      </c>
      <c r="G1745" t="str" cm="1">
        <f t="array" ref="G1745">_xlfn.XLOOKUP($A1745,MedExam_Table[[#Headers],[#Data],[Customer ID]],MedExam_Table[[#Headers],[#Data],[Cancer history]],"Not Found",0)</f>
        <v>No</v>
      </c>
      <c r="H1745" cm="1">
        <f t="array" ref="H1745">_xlfn.XLOOKUP($A1745,MedExam_Table[[#Headers],[#Data],[Customer ID]],MedExam_Table[[#Headers],[#Data],[NumberOfMajorSurgeries_updated]],"Not Found",0)</f>
        <v>0</v>
      </c>
      <c r="I1745" t="str" cm="1">
        <f t="array" ref="I1745">_xlfn.XLOOKUP($A1745,MedExam_Table[[#Headers],[#Data],[Customer ID]],MedExam_Table[[#Headers],[#Data],[Smoker Updated]],"Not Found",0)</f>
        <v>No</v>
      </c>
      <c r="J1745" t="str" cm="1">
        <f t="array" ref="J1745">_xlfn.XLOOKUP($A1745,MedExam_Table[[#Headers],[#Data],[Customer ID]],MedExam_Table[[#Headers],[#Data],[Weight Status]],"Not Found",0)</f>
        <v>NormalWeight</v>
      </c>
      <c r="K1745" t="str" cm="1">
        <f t="array" ref="K1745">_xlfn.XLOOKUP($A1745,MedExam_Table[[#Headers],[#Data],[Customer ID]],MedExam_Table[[#Headers],[#Data],[Diabetes Status]],"Not Found",0)</f>
        <v>Normal</v>
      </c>
      <c r="L1745" cm="1">
        <f t="array" ref="L1745">_xlfn.XLOOKUP($A1745,Hospitalisation_table[[#All],[Customer ID]],Hospitalisation_table[[#All],[Customer Age]],"Not Found",0)</f>
        <v>23</v>
      </c>
      <c r="M1745" t="str" cm="1">
        <f t="array" ref="M1745">_xlfn.XLOOKUP($A1745,Hospitalisation_table[[#All],[Customer ID]],Hospitalisation_table[[#All],[Date of Birth]],"Not Found",0)</f>
        <v>12-Jun-1999</v>
      </c>
      <c r="N1745" s="22" cm="1">
        <f t="array" ref="N1745">_xlfn.XLOOKUP($A1745,Hospitalisation_table[[#All],[Customer ID]],Hospitalisation_table[[#All],[charges]],"Not Found",0)</f>
        <v>21595.38</v>
      </c>
      <c r="O1745" t="str" cm="1">
        <f t="array" ref="O1745">_xlfn.XLOOKUP($A1745,Hospitalisation_table[[#All],[Customer ID]],Hospitalisation_table[[#All],[Hospital tier_Updated]],"Not Found",0)</f>
        <v>tier - 2</v>
      </c>
      <c r="P1745" t="str" cm="1">
        <f t="array" ref="P1745">_xlfn.XLOOKUP($A1745,Hospitalisation_table[[#All],[Customer ID]],Hospitalisation_table[[#All],[City tier_updated]],"Not Found",0)</f>
        <v>tier - 3</v>
      </c>
      <c r="Q1745" t="str" cm="1">
        <f t="array" ref="Q1745">_xlfn.XLOOKUP($A1745,Hospitalisation_table[[#All],[Customer ID]],Hospitalisation_table[[#All],[State ID Updated]],"Not Found",0)</f>
        <v>R1012</v>
      </c>
    </row>
    <row r="1746" spans="1:17" x14ac:dyDescent="0.3">
      <c r="A1746" s="13" t="s">
        <v>1905</v>
      </c>
      <c r="B1746" t="str" cm="1">
        <f t="array" ref="B1746">_xlfn.XLOOKUP($A1746,CustomersName[[#All],[Customer ID]],CustomersName[[#All],[First Name]],"Not Found",0)</f>
        <v>Mahthew T</v>
      </c>
      <c r="C1746" cm="1">
        <f t="array" ref="C1746">_xlfn.XLOOKUP($A1746,MedExam_Table[[#Headers],[#Data],[Customer ID]],MedExam_Table[[#Headers],[#Data],[BMI]],"Not Found",0)</f>
        <v>28.12</v>
      </c>
      <c r="D1746" cm="1">
        <f t="array" ref="D1746">_xlfn.XLOOKUP($A1746,MedExam_Table[[#Headers],[#Data],[Customer ID]],MedExam_Table[[#Headers],[#Data],[HBA1C]],"Not Found",0)</f>
        <v>6.15</v>
      </c>
      <c r="E1746" t="str" cm="1">
        <f t="array" ref="E1746">_xlfn.XLOOKUP($A1746,MedExam_Table[[#Headers],[#Data],[Customer ID]],MedExam_Table[[#Headers],[#Data],[Heart Issues Updated]],"Not Found",0)</f>
        <v>No</v>
      </c>
      <c r="F1746" t="str" cm="1">
        <f t="array" ref="F1746">_xlfn.XLOOKUP($A1746,MedExam_Table[[#Headers],[#Data],[Customer ID]],MedExam_Table[[#Headers],[#Data],[Any Transplants Update]],"Not Found",0)</f>
        <v>No</v>
      </c>
      <c r="G1746" t="str" cm="1">
        <f t="array" ref="G1746">_xlfn.XLOOKUP($A1746,MedExam_Table[[#Headers],[#Data],[Customer ID]],MedExam_Table[[#Headers],[#Data],[Cancer history]],"Not Found",0)</f>
        <v>No</v>
      </c>
      <c r="H1746" cm="1">
        <f t="array" ref="H1746">_xlfn.XLOOKUP($A1746,MedExam_Table[[#Headers],[#Data],[Customer ID]],MedExam_Table[[#Headers],[#Data],[NumberOfMajorSurgeries_updated]],"Not Found",0)</f>
        <v>0</v>
      </c>
      <c r="I1746" t="str" cm="1">
        <f t="array" ref="I1746">_xlfn.XLOOKUP($A1746,MedExam_Table[[#Headers],[#Data],[Customer ID]],MedExam_Table[[#Headers],[#Data],[Smoker Updated]],"Not Found",0)</f>
        <v>Yes</v>
      </c>
      <c r="J1746" t="str" cm="1">
        <f t="array" ref="J1746">_xlfn.XLOOKUP($A1746,MedExam_Table[[#Headers],[#Data],[Customer ID]],MedExam_Table[[#Headers],[#Data],[Weight Status]],"Not Found",0)</f>
        <v>OverWeight</v>
      </c>
      <c r="K1746" t="str" cm="1">
        <f t="array" ref="K1746">_xlfn.XLOOKUP($A1746,MedExam_Table[[#Headers],[#Data],[Customer ID]],MedExam_Table[[#Headers],[#Data],[Diabetes Status]],"Not Found",0)</f>
        <v>Prediabetes</v>
      </c>
      <c r="L1746" cm="1">
        <f t="array" ref="L1746">_xlfn.XLOOKUP($A1746,Hospitalisation_table[[#All],[Customer ID]],Hospitalisation_table[[#All],[Customer Age]],"Not Found",0)</f>
        <v>32</v>
      </c>
      <c r="M1746" t="str" cm="1">
        <f t="array" ref="M1746">_xlfn.XLOOKUP($A1746,Hospitalisation_table[[#All],[Customer ID]],Hospitalisation_table[[#All],[Date of Birth]],"Not Found",0)</f>
        <v>21-Nov-1990</v>
      </c>
      <c r="N1746" s="22" cm="1">
        <f t="array" ref="N1746">_xlfn.XLOOKUP($A1746,Hospitalisation_table[[#All],[Customer ID]],Hospitalisation_table[[#All],[charges]],"Not Found",0)</f>
        <v>21472.48</v>
      </c>
      <c r="O1746" t="str" cm="1">
        <f t="array" ref="O1746">_xlfn.XLOOKUP($A1746,Hospitalisation_table[[#All],[Customer ID]],Hospitalisation_table[[#All],[Hospital tier_Updated]],"Not Found",0)</f>
        <v>tier - 2</v>
      </c>
      <c r="P1746" t="str" cm="1">
        <f t="array" ref="P1746">_xlfn.XLOOKUP($A1746,Hospitalisation_table[[#All],[Customer ID]],Hospitalisation_table[[#All],[City tier_updated]],"Not Found",0)</f>
        <v>tier - 2</v>
      </c>
      <c r="Q1746" t="str" cm="1">
        <f t="array" ref="Q1746">_xlfn.XLOOKUP($A1746,Hospitalisation_table[[#All],[Customer ID]],Hospitalisation_table[[#All],[State ID Updated]],"Not Found",0)</f>
        <v>R1012</v>
      </c>
    </row>
    <row r="1747" spans="1:17" x14ac:dyDescent="0.3">
      <c r="A1747" s="14" t="s">
        <v>1904</v>
      </c>
      <c r="B1747" t="str" cm="1">
        <f t="array" ref="B1747">_xlfn.XLOOKUP($A1747,CustomersName[[#All],[Customer ID]],CustomersName[[#All],[First Name]],"Not Found",0)</f>
        <v>Rahhel L.</v>
      </c>
      <c r="C1747" cm="1">
        <f t="array" ref="C1747">_xlfn.XLOOKUP($A1747,MedExam_Table[[#Headers],[#Data],[Customer ID]],MedExam_Table[[#Headers],[#Data],[BMI]],"Not Found",0)</f>
        <v>26.6</v>
      </c>
      <c r="D1747" cm="1">
        <f t="array" ref="D1747">_xlfn.XLOOKUP($A1747,MedExam_Table[[#Headers],[#Data],[Customer ID]],MedExam_Table[[#Headers],[#Data],[HBA1C]],"Not Found",0)</f>
        <v>4.53</v>
      </c>
      <c r="E1747" t="str" cm="1">
        <f t="array" ref="E1747">_xlfn.XLOOKUP($A1747,MedExam_Table[[#Headers],[#Data],[Customer ID]],MedExam_Table[[#Headers],[#Data],[Heart Issues Updated]],"Not Found",0)</f>
        <v>No</v>
      </c>
      <c r="F1747" t="str" cm="1">
        <f t="array" ref="F1747">_xlfn.XLOOKUP($A1747,MedExam_Table[[#Headers],[#Data],[Customer ID]],MedExam_Table[[#Headers],[#Data],[Any Transplants Update]],"Not Found",0)</f>
        <v>No</v>
      </c>
      <c r="G1747" t="str" cm="1">
        <f t="array" ref="G1747">_xlfn.XLOOKUP($A1747,MedExam_Table[[#Headers],[#Data],[Customer ID]],MedExam_Table[[#Headers],[#Data],[Cancer history]],"Not Found",0)</f>
        <v>No</v>
      </c>
      <c r="H1747" cm="1">
        <f t="array" ref="H1747">_xlfn.XLOOKUP($A1747,MedExam_Table[[#Headers],[#Data],[Customer ID]],MedExam_Table[[#Headers],[#Data],[NumberOfMajorSurgeries_updated]],"Not Found",0)</f>
        <v>0</v>
      </c>
      <c r="I1747" t="str" cm="1">
        <f t="array" ref="I1747">_xlfn.XLOOKUP($A1747,MedExam_Table[[#Headers],[#Data],[Customer ID]],MedExam_Table[[#Headers],[#Data],[Smoker Updated]],"Not Found",0)</f>
        <v>Yes</v>
      </c>
      <c r="J1747" t="str" cm="1">
        <f t="array" ref="J1747">_xlfn.XLOOKUP($A1747,MedExam_Table[[#Headers],[#Data],[Customer ID]],MedExam_Table[[#Headers],[#Data],[Weight Status]],"Not Found",0)</f>
        <v>OverWeight</v>
      </c>
      <c r="K1747" t="str" cm="1">
        <f t="array" ref="K1747">_xlfn.XLOOKUP($A1747,MedExam_Table[[#Headers],[#Data],[Customer ID]],MedExam_Table[[#Headers],[#Data],[Diabetes Status]],"Not Found",0)</f>
        <v>Normal</v>
      </c>
      <c r="L1747" cm="1">
        <f t="array" ref="L1747">_xlfn.XLOOKUP($A1747,Hospitalisation_table[[#All],[Customer ID]],Hospitalisation_table[[#All],[Customer Age]],"Not Found",0)</f>
        <v>42</v>
      </c>
      <c r="M1747" t="str" cm="1">
        <f t="array" ref="M1747">_xlfn.XLOOKUP($A1747,Hospitalisation_table[[#All],[Customer ID]],Hospitalisation_table[[#All],[Date of Birth]],"Not Found",0)</f>
        <v>4-Sep-1980</v>
      </c>
      <c r="N1747" s="22" cm="1">
        <f t="array" ref="N1747">_xlfn.XLOOKUP($A1747,Hospitalisation_table[[#All],[Customer ID]],Hospitalisation_table[[#All],[charges]],"Not Found",0)</f>
        <v>21348.71</v>
      </c>
      <c r="O1747" t="str" cm="1">
        <f t="array" ref="O1747">_xlfn.XLOOKUP($A1747,Hospitalisation_table[[#All],[Customer ID]],Hospitalisation_table[[#All],[Hospital tier_Updated]],"Not Found",0)</f>
        <v>tier - 2</v>
      </c>
      <c r="P1747" t="str" cm="1">
        <f t="array" ref="P1747">_xlfn.XLOOKUP($A1747,Hospitalisation_table[[#All],[Customer ID]],Hospitalisation_table[[#All],[City tier_updated]],"Not Found",0)</f>
        <v>tier - 1</v>
      </c>
      <c r="Q1747" t="str" cm="1">
        <f t="array" ref="Q1747">_xlfn.XLOOKUP($A1747,Hospitalisation_table[[#All],[Customer ID]],Hospitalisation_table[[#All],[State ID Updated]],"Not Found",0)</f>
        <v>R1012</v>
      </c>
    </row>
    <row r="1748" spans="1:17" x14ac:dyDescent="0.3">
      <c r="A1748" s="13" t="s">
        <v>1903</v>
      </c>
      <c r="B1748" t="str" cm="1">
        <f t="array" ref="B1748">_xlfn.XLOOKUP($A1748,CustomersName[[#All],[Customer ID]],CustomersName[[#All],[First Name]],"Not Found",0)</f>
        <v>Corina</v>
      </c>
      <c r="C1748" cm="1">
        <f t="array" ref="C1748">_xlfn.XLOOKUP($A1748,MedExam_Table[[#Headers],[#Data],[Customer ID]],MedExam_Table[[#Headers],[#Data],[BMI]],"Not Found",0)</f>
        <v>30.114999999999998</v>
      </c>
      <c r="D1748" cm="1">
        <f t="array" ref="D1748">_xlfn.XLOOKUP($A1748,MedExam_Table[[#Headers],[#Data],[Customer ID]],MedExam_Table[[#Headers],[#Data],[HBA1C]],"Not Found",0)</f>
        <v>5.48</v>
      </c>
      <c r="E1748" t="str" cm="1">
        <f t="array" ref="E1748">_xlfn.XLOOKUP($A1748,MedExam_Table[[#Headers],[#Data],[Customer ID]],MedExam_Table[[#Headers],[#Data],[Heart Issues Updated]],"Not Found",0)</f>
        <v>No</v>
      </c>
      <c r="F1748" t="str" cm="1">
        <f t="array" ref="F1748">_xlfn.XLOOKUP($A1748,MedExam_Table[[#Headers],[#Data],[Customer ID]],MedExam_Table[[#Headers],[#Data],[Any Transplants Update]],"Not Found",0)</f>
        <v>Yes</v>
      </c>
      <c r="G1748" t="str" cm="1">
        <f t="array" ref="G1748">_xlfn.XLOOKUP($A1748,MedExam_Table[[#Headers],[#Data],[Customer ID]],MedExam_Table[[#Headers],[#Data],[Cancer history]],"Not Found",0)</f>
        <v>No</v>
      </c>
      <c r="H1748" cm="1">
        <f t="array" ref="H1748">_xlfn.XLOOKUP($A1748,MedExam_Table[[#Headers],[#Data],[Customer ID]],MedExam_Table[[#Headers],[#Data],[NumberOfMajorSurgeries_updated]],"Not Found",0)</f>
        <v>1</v>
      </c>
      <c r="I1748" t="str" cm="1">
        <f t="array" ref="I1748">_xlfn.XLOOKUP($A1748,MedExam_Table[[#Headers],[#Data],[Customer ID]],MedExam_Table[[#Headers],[#Data],[Smoker Updated]],"Not Found",0)</f>
        <v>No</v>
      </c>
      <c r="J1748" t="str" cm="1">
        <f t="array" ref="J1748">_xlfn.XLOOKUP($A1748,MedExam_Table[[#Headers],[#Data],[Customer ID]],MedExam_Table[[#Headers],[#Data],[Weight Status]],"Not Found",0)</f>
        <v>Obesity</v>
      </c>
      <c r="K1748" t="str" cm="1">
        <f t="array" ref="K1748">_xlfn.XLOOKUP($A1748,MedExam_Table[[#Headers],[#Data],[Customer ID]],MedExam_Table[[#Headers],[#Data],[Diabetes Status]],"Not Found",0)</f>
        <v>Normal</v>
      </c>
      <c r="L1748" cm="1">
        <f t="array" ref="L1748">_xlfn.XLOOKUP($A1748,Hospitalisation_table[[#All],[Customer ID]],Hospitalisation_table[[#All],[Customer Age]],"Not Found",0)</f>
        <v>18</v>
      </c>
      <c r="M1748" t="str" cm="1">
        <f t="array" ref="M1748">_xlfn.XLOOKUP($A1748,Hospitalisation_table[[#All],[Customer ID]],Hospitalisation_table[[#All],[Date of Birth]],"Not Found",0)</f>
        <v>4-Aug-2004</v>
      </c>
      <c r="N1748" s="22" cm="1">
        <f t="array" ref="N1748">_xlfn.XLOOKUP($A1748,Hospitalisation_table[[#All],[Customer ID]],Hospitalisation_table[[#All],[charges]],"Not Found",0)</f>
        <v>21344.85</v>
      </c>
      <c r="O1748" t="str" cm="1">
        <f t="array" ref="O1748">_xlfn.XLOOKUP($A1748,Hospitalisation_table[[#All],[Customer ID]],Hospitalisation_table[[#All],[Hospital tier_Updated]],"Not Found",0)</f>
        <v>tier - 3</v>
      </c>
      <c r="P1748" t="str" cm="1">
        <f t="array" ref="P1748">_xlfn.XLOOKUP($A1748,Hospitalisation_table[[#All],[Customer ID]],Hospitalisation_table[[#All],[City tier_updated]],"Not Found",0)</f>
        <v>tier - 1</v>
      </c>
      <c r="Q1748" t="str" cm="1">
        <f t="array" ref="Q1748">_xlfn.XLOOKUP($A1748,Hospitalisation_table[[#All],[Customer ID]],Hospitalisation_table[[#All],[State ID Updated]],"Not Found",0)</f>
        <v>R1024</v>
      </c>
    </row>
    <row r="1749" spans="1:17" x14ac:dyDescent="0.3">
      <c r="A1749" s="14" t="s">
        <v>2326</v>
      </c>
      <c r="B1749" t="str" cm="1">
        <f t="array" ref="B1749">_xlfn.XLOOKUP($A1749,CustomersName[[#All],[Customer ID]],CustomersName[[#All],[First Name]],"Not Found",0)</f>
        <v>Thhmas J.</v>
      </c>
      <c r="C1749" cm="1">
        <f t="array" ref="C1749">_xlfn.XLOOKUP($A1749,MedExam_Table[[#Headers],[#Data],[Customer ID]],MedExam_Table[[#Headers],[#Data],[BMI]],"Not Found",0)</f>
        <v>33.630000000000003</v>
      </c>
      <c r="D1749" cm="1">
        <f t="array" ref="D1749">_xlfn.XLOOKUP($A1749,MedExam_Table[[#Headers],[#Data],[Customer ID]],MedExam_Table[[#Headers],[#Data],[HBA1C]],"Not Found",0)</f>
        <v>4.43</v>
      </c>
      <c r="E1749" t="str" cm="1">
        <f t="array" ref="E1749">_xlfn.XLOOKUP($A1749,MedExam_Table[[#Headers],[#Data],[Customer ID]],MedExam_Table[[#Headers],[#Data],[Heart Issues Updated]],"Not Found",0)</f>
        <v>Yes</v>
      </c>
      <c r="F1749" t="str" cm="1">
        <f t="array" ref="F1749">_xlfn.XLOOKUP($A1749,MedExam_Table[[#Headers],[#Data],[Customer ID]],MedExam_Table[[#Headers],[#Data],[Any Transplants Update]],"Not Found",0)</f>
        <v>No</v>
      </c>
      <c r="G1749" t="str" cm="1">
        <f t="array" ref="G1749">_xlfn.XLOOKUP($A1749,MedExam_Table[[#Headers],[#Data],[Customer ID]],MedExam_Table[[#Headers],[#Data],[Cancer history]],"Not Found",0)</f>
        <v>No</v>
      </c>
      <c r="H1749" cm="1">
        <f t="array" ref="H1749">_xlfn.XLOOKUP($A1749,MedExam_Table[[#Headers],[#Data],[Customer ID]],MedExam_Table[[#Headers],[#Data],[NumberOfMajorSurgeries_updated]],"Not Found",0)</f>
        <v>2</v>
      </c>
      <c r="I1749" t="str" cm="1">
        <f t="array" ref="I1749">_xlfn.XLOOKUP($A1749,MedExam_Table[[#Headers],[#Data],[Customer ID]],MedExam_Table[[#Headers],[#Data],[Smoker Updated]],"Not Found",0)</f>
        <v>Yes</v>
      </c>
      <c r="J1749" t="str" cm="1">
        <f t="array" ref="J1749">_xlfn.XLOOKUP($A1749,MedExam_Table[[#Headers],[#Data],[Customer ID]],MedExam_Table[[#Headers],[#Data],[Weight Status]],"Not Found",0)</f>
        <v>Obesity</v>
      </c>
      <c r="K1749" t="str" cm="1">
        <f t="array" ref="K1749">_xlfn.XLOOKUP($A1749,MedExam_Table[[#Headers],[#Data],[Customer ID]],MedExam_Table[[#Headers],[#Data],[Diabetes Status]],"Not Found",0)</f>
        <v>Normal</v>
      </c>
      <c r="L1749" cm="1">
        <f t="array" ref="L1749">_xlfn.XLOOKUP($A1749,Hospitalisation_table[[#All],[Customer ID]],Hospitalisation_table[[#All],[Customer Age]],"Not Found",0)</f>
        <v>56</v>
      </c>
      <c r="M1749" t="str" cm="1">
        <f t="array" ref="M1749">_xlfn.XLOOKUP($A1749,Hospitalisation_table[[#All],[Customer ID]],Hospitalisation_table[[#All],[Date of Birth]],"Not Found",0)</f>
        <v>5-Oct-1966</v>
      </c>
      <c r="N1749" s="22" cm="1">
        <f t="array" ref="N1749">_xlfn.XLOOKUP($A1749,Hospitalisation_table[[#All],[Customer ID]],Hospitalisation_table[[#All],[charges]],"Not Found",0)</f>
        <v>43921.18</v>
      </c>
      <c r="O1749" t="str" cm="1">
        <f t="array" ref="O1749">_xlfn.XLOOKUP($A1749,Hospitalisation_table[[#All],[Customer ID]],Hospitalisation_table[[#All],[Hospital tier_Updated]],"Not Found",0)</f>
        <v>tier - 2</v>
      </c>
      <c r="P1749" t="str" cm="1">
        <f t="array" ref="P1749">_xlfn.XLOOKUP($A1749,Hospitalisation_table[[#All],[Customer ID]],Hospitalisation_table[[#All],[City tier_updated]],"Not Found",0)</f>
        <v>tier - 2</v>
      </c>
      <c r="Q1749" t="str" cm="1">
        <f t="array" ref="Q1749">_xlfn.XLOOKUP($A1749,Hospitalisation_table[[#All],[Customer ID]],Hospitalisation_table[[#All],[State ID Updated]],"Not Found",0)</f>
        <v>R1012</v>
      </c>
    </row>
    <row r="1750" spans="1:17" x14ac:dyDescent="0.3">
      <c r="A1750" s="13" t="s">
        <v>1902</v>
      </c>
      <c r="B1750" t="str" cm="1">
        <f t="array" ref="B1750">_xlfn.XLOOKUP($A1750,CustomersName[[#All],[Customer ID]],CustomersName[[#All],[First Name]],"Not Found",0)</f>
        <v>Guannan</v>
      </c>
      <c r="C1750" cm="1">
        <f t="array" ref="C1750">_xlfn.XLOOKUP($A1750,MedExam_Table[[#Headers],[#Data],[Customer ID]],MedExam_Table[[#Headers],[#Data],[BMI]],"Not Found",0)</f>
        <v>24.605</v>
      </c>
      <c r="D1750" cm="1">
        <f t="array" ref="D1750">_xlfn.XLOOKUP($A1750,MedExam_Table[[#Headers],[#Data],[Customer ID]],MedExam_Table[[#Headers],[#Data],[HBA1C]],"Not Found",0)</f>
        <v>5.48</v>
      </c>
      <c r="E1750" t="str" cm="1">
        <f t="array" ref="E1750">_xlfn.XLOOKUP($A1750,MedExam_Table[[#Headers],[#Data],[Customer ID]],MedExam_Table[[#Headers],[#Data],[Heart Issues Updated]],"Not Found",0)</f>
        <v>No</v>
      </c>
      <c r="F1750" t="str" cm="1">
        <f t="array" ref="F1750">_xlfn.XLOOKUP($A1750,MedExam_Table[[#Headers],[#Data],[Customer ID]],MedExam_Table[[#Headers],[#Data],[Any Transplants Update]],"Not Found",0)</f>
        <v>No</v>
      </c>
      <c r="G1750" t="str" cm="1">
        <f t="array" ref="G1750">_xlfn.XLOOKUP($A1750,MedExam_Table[[#Headers],[#Data],[Customer ID]],MedExam_Table[[#Headers],[#Data],[Cancer history]],"Not Found",0)</f>
        <v>No</v>
      </c>
      <c r="H1750" cm="1">
        <f t="array" ref="H1750">_xlfn.XLOOKUP($A1750,MedExam_Table[[#Headers],[#Data],[Customer ID]],MedExam_Table[[#Headers],[#Data],[NumberOfMajorSurgeries_updated]],"Not Found",0)</f>
        <v>0</v>
      </c>
      <c r="I1750" t="str" cm="1">
        <f t="array" ref="I1750">_xlfn.XLOOKUP($A1750,MedExam_Table[[#Headers],[#Data],[Customer ID]],MedExam_Table[[#Headers],[#Data],[Smoker Updated]],"Not Found",0)</f>
        <v>Yes</v>
      </c>
      <c r="J1750" t="str" cm="1">
        <f t="array" ref="J1750">_xlfn.XLOOKUP($A1750,MedExam_Table[[#Headers],[#Data],[Customer ID]],MedExam_Table[[#Headers],[#Data],[Weight Status]],"Not Found",0)</f>
        <v>NormalWeight</v>
      </c>
      <c r="K1750" t="str" cm="1">
        <f t="array" ref="K1750">_xlfn.XLOOKUP($A1750,MedExam_Table[[#Headers],[#Data],[Customer ID]],MedExam_Table[[#Headers],[#Data],[Diabetes Status]],"Not Found",0)</f>
        <v>Normal</v>
      </c>
      <c r="L1750" cm="1">
        <f t="array" ref="L1750">_xlfn.XLOOKUP($A1750,Hospitalisation_table[[#All],[Customer ID]],Hospitalisation_table[[#All],[Customer Age]],"Not Found",0)</f>
        <v>42</v>
      </c>
      <c r="M1750" t="str" cm="1">
        <f t="array" ref="M1750">_xlfn.XLOOKUP($A1750,Hospitalisation_table[[#All],[Customer ID]],Hospitalisation_table[[#All],[Date of Birth]],"Not Found",0)</f>
        <v>10-Dec-1980</v>
      </c>
      <c r="N1750" s="22" cm="1">
        <f t="array" ref="N1750">_xlfn.XLOOKUP($A1750,Hospitalisation_table[[#All],[Customer ID]],Hospitalisation_table[[#All],[charges]],"Not Found",0)</f>
        <v>21259.38</v>
      </c>
      <c r="O1750" t="str" cm="1">
        <f t="array" ref="O1750">_xlfn.XLOOKUP($A1750,Hospitalisation_table[[#All],[Customer ID]],Hospitalisation_table[[#All],[Hospital tier_Updated]],"Not Found",0)</f>
        <v>tier - 3</v>
      </c>
      <c r="P1750" t="str" cm="1">
        <f t="array" ref="P1750">_xlfn.XLOOKUP($A1750,Hospitalisation_table[[#All],[Customer ID]],Hospitalisation_table[[#All],[City tier_updated]],"Not Found",0)</f>
        <v>tier - 3</v>
      </c>
      <c r="Q1750" t="str" cm="1">
        <f t="array" ref="Q1750">_xlfn.XLOOKUP($A1750,Hospitalisation_table[[#All],[Customer ID]],Hospitalisation_table[[#All],[State ID Updated]],"Not Found",0)</f>
        <v>R1019</v>
      </c>
    </row>
    <row r="1751" spans="1:17" x14ac:dyDescent="0.3">
      <c r="A1751" s="14" t="s">
        <v>1901</v>
      </c>
      <c r="B1751" t="str" cm="1">
        <f t="array" ref="B1751">_xlfn.XLOOKUP($A1751,CustomersName[[#All],[Customer ID]],CustomersName[[#All],[First Name]],"Not Found",0)</f>
        <v>Don</v>
      </c>
      <c r="C1751" cm="1">
        <f t="array" ref="C1751">_xlfn.XLOOKUP($A1751,MedExam_Table[[#Headers],[#Data],[Customer ID]],MedExam_Table[[#Headers],[#Data],[BMI]],"Not Found",0)</f>
        <v>29.6</v>
      </c>
      <c r="D1751" cm="1">
        <f t="array" ref="D1751">_xlfn.XLOOKUP($A1751,MedExam_Table[[#Headers],[#Data],[Customer ID]],MedExam_Table[[#Headers],[#Data],[HBA1C]],"Not Found",0)</f>
        <v>8.1</v>
      </c>
      <c r="E1751" t="str" cm="1">
        <f t="array" ref="E1751">_xlfn.XLOOKUP($A1751,MedExam_Table[[#Headers],[#Data],[Customer ID]],MedExam_Table[[#Headers],[#Data],[Heart Issues Updated]],"Not Found",0)</f>
        <v>No</v>
      </c>
      <c r="F1751" t="str" cm="1">
        <f t="array" ref="F1751">_xlfn.XLOOKUP($A1751,MedExam_Table[[#Headers],[#Data],[Customer ID]],MedExam_Table[[#Headers],[#Data],[Any Transplants Update]],"Not Found",0)</f>
        <v>No</v>
      </c>
      <c r="G1751" t="str" cm="1">
        <f t="array" ref="G1751">_xlfn.XLOOKUP($A1751,MedExam_Table[[#Headers],[#Data],[Customer ID]],MedExam_Table[[#Headers],[#Data],[Cancer history]],"Not Found",0)</f>
        <v>No</v>
      </c>
      <c r="H1751" cm="1">
        <f t="array" ref="H1751">_xlfn.XLOOKUP($A1751,MedExam_Table[[#Headers],[#Data],[Customer ID]],MedExam_Table[[#Headers],[#Data],[NumberOfMajorSurgeries_updated]],"Not Found",0)</f>
        <v>0</v>
      </c>
      <c r="I1751" t="str" cm="1">
        <f t="array" ref="I1751">_xlfn.XLOOKUP($A1751,MedExam_Table[[#Headers],[#Data],[Customer ID]],MedExam_Table[[#Headers],[#Data],[Smoker Updated]],"Not Found",0)</f>
        <v>No</v>
      </c>
      <c r="J1751" t="str" cm="1">
        <f t="array" ref="J1751">_xlfn.XLOOKUP($A1751,MedExam_Table[[#Headers],[#Data],[Customer ID]],MedExam_Table[[#Headers],[#Data],[Weight Status]],"Not Found",0)</f>
        <v>OverWeight</v>
      </c>
      <c r="K1751" t="str" cm="1">
        <f t="array" ref="K1751">_xlfn.XLOOKUP($A1751,MedExam_Table[[#Headers],[#Data],[Customer ID]],MedExam_Table[[#Headers],[#Data],[Diabetes Status]],"Not Found",0)</f>
        <v>Diabetes</v>
      </c>
      <c r="L1751" cm="1">
        <f t="array" ref="L1751">_xlfn.XLOOKUP($A1751,Hospitalisation_table[[#All],[Customer ID]],Hospitalisation_table[[#All],[Customer Age]],"Not Found",0)</f>
        <v>48</v>
      </c>
      <c r="M1751" t="str" cm="1">
        <f t="array" ref="M1751">_xlfn.XLOOKUP($A1751,Hospitalisation_table[[#All],[Customer ID]],Hospitalisation_table[[#All],[Date of Birth]],"Not Found",0)</f>
        <v>3-Sep-1974</v>
      </c>
      <c r="N1751" s="22" cm="1">
        <f t="array" ref="N1751">_xlfn.XLOOKUP($A1751,Hospitalisation_table[[#All],[Customer ID]],Hospitalisation_table[[#All],[charges]],"Not Found",0)</f>
        <v>21232.18</v>
      </c>
      <c r="O1751" t="str" cm="1">
        <f t="array" ref="O1751">_xlfn.XLOOKUP($A1751,Hospitalisation_table[[#All],[Customer ID]],Hospitalisation_table[[#All],[Hospital tier_Updated]],"Not Found",0)</f>
        <v>tier - 3</v>
      </c>
      <c r="P1751" t="str" cm="1">
        <f t="array" ref="P1751">_xlfn.XLOOKUP($A1751,Hospitalisation_table[[#All],[Customer ID]],Hospitalisation_table[[#All],[City tier_updated]],"Not Found",0)</f>
        <v>tier - 2</v>
      </c>
      <c r="Q1751" t="str" cm="1">
        <f t="array" ref="Q1751">_xlfn.XLOOKUP($A1751,Hospitalisation_table[[#All],[Customer ID]],Hospitalisation_table[[#All],[State ID Updated]],"Not Found",0)</f>
        <v>R1011</v>
      </c>
    </row>
    <row r="1752" spans="1:17" x14ac:dyDescent="0.3">
      <c r="A1752" s="13" t="s">
        <v>1900</v>
      </c>
      <c r="B1752" t="str" cm="1">
        <f t="array" ref="B1752">_xlfn.XLOOKUP($A1752,CustomersName[[#All],[Customer ID]],CustomersName[[#All],[First Name]],"Not Found",0)</f>
        <v>Chris</v>
      </c>
      <c r="C1752" cm="1">
        <f t="array" ref="C1752">_xlfn.XLOOKUP($A1752,MedExam_Table[[#Headers],[#Data],[Customer ID]],MedExam_Table[[#Headers],[#Data],[BMI]],"Not Found",0)</f>
        <v>24.42</v>
      </c>
      <c r="D1752" cm="1">
        <f t="array" ref="D1752">_xlfn.XLOOKUP($A1752,MedExam_Table[[#Headers],[#Data],[Customer ID]],MedExam_Table[[#Headers],[#Data],[HBA1C]],"Not Found",0)</f>
        <v>7.16</v>
      </c>
      <c r="E1752" t="str" cm="1">
        <f t="array" ref="E1752">_xlfn.XLOOKUP($A1752,MedExam_Table[[#Headers],[#Data],[Customer ID]],MedExam_Table[[#Headers],[#Data],[Heart Issues Updated]],"Not Found",0)</f>
        <v>No</v>
      </c>
      <c r="F1752" t="str" cm="1">
        <f t="array" ref="F1752">_xlfn.XLOOKUP($A1752,MedExam_Table[[#Headers],[#Data],[Customer ID]],MedExam_Table[[#Headers],[#Data],[Any Transplants Update]],"Not Found",0)</f>
        <v>No</v>
      </c>
      <c r="G1752" t="str" cm="1">
        <f t="array" ref="G1752">_xlfn.XLOOKUP($A1752,MedExam_Table[[#Headers],[#Data],[Customer ID]],MedExam_Table[[#Headers],[#Data],[Cancer history]],"Not Found",0)</f>
        <v>No</v>
      </c>
      <c r="H1752" cm="1">
        <f t="array" ref="H1752">_xlfn.XLOOKUP($A1752,MedExam_Table[[#Headers],[#Data],[Customer ID]],MedExam_Table[[#Headers],[#Data],[NumberOfMajorSurgeries_updated]],"Not Found",0)</f>
        <v>0</v>
      </c>
      <c r="I1752" t="str" cm="1">
        <f t="array" ref="I1752">_xlfn.XLOOKUP($A1752,MedExam_Table[[#Headers],[#Data],[Customer ID]],MedExam_Table[[#Headers],[#Data],[Smoker Updated]],"Not Found",0)</f>
        <v>Yes</v>
      </c>
      <c r="J1752" t="str" cm="1">
        <f t="array" ref="J1752">_xlfn.XLOOKUP($A1752,MedExam_Table[[#Headers],[#Data],[Customer ID]],MedExam_Table[[#Headers],[#Data],[Weight Status]],"Not Found",0)</f>
        <v>NormalWeight</v>
      </c>
      <c r="K1752" t="str" cm="1">
        <f t="array" ref="K1752">_xlfn.XLOOKUP($A1752,MedExam_Table[[#Headers],[#Data],[Customer ID]],MedExam_Table[[#Headers],[#Data],[Diabetes Status]],"Not Found",0)</f>
        <v>Diabetes</v>
      </c>
      <c r="L1752" cm="1">
        <f t="array" ref="L1752">_xlfn.XLOOKUP($A1752,Hospitalisation_table[[#All],[Customer ID]],Hospitalisation_table[[#All],[Customer Age]],"Not Found",0)</f>
        <v>48</v>
      </c>
      <c r="M1752" t="str" cm="1">
        <f t="array" ref="M1752">_xlfn.XLOOKUP($A1752,Hospitalisation_table[[#All],[Customer ID]],Hospitalisation_table[[#All],[Date of Birth]],"Not Found",0)</f>
        <v>14-Oct-1974</v>
      </c>
      <c r="N1752" s="22" cm="1">
        <f t="array" ref="N1752">_xlfn.XLOOKUP($A1752,Hospitalisation_table[[#All],[Customer ID]],Hospitalisation_table[[#All],[charges]],"Not Found",0)</f>
        <v>21223.68</v>
      </c>
      <c r="O1752" t="str" cm="1">
        <f t="array" ref="O1752">_xlfn.XLOOKUP($A1752,Hospitalisation_table[[#All],[Customer ID]],Hospitalisation_table[[#All],[Hospital tier_Updated]],"Not Found",0)</f>
        <v>tier - 3</v>
      </c>
      <c r="P1752" t="str" cm="1">
        <f t="array" ref="P1752">_xlfn.XLOOKUP($A1752,Hospitalisation_table[[#All],[Customer ID]],Hospitalisation_table[[#All],[City tier_updated]],"Not Found",0)</f>
        <v>tier - 2</v>
      </c>
      <c r="Q1752" t="str" cm="1">
        <f t="array" ref="Q1752">_xlfn.XLOOKUP($A1752,Hospitalisation_table[[#All],[Customer ID]],Hospitalisation_table[[#All],[State ID Updated]],"Not Found",0)</f>
        <v>R1013</v>
      </c>
    </row>
    <row r="1753" spans="1:17" x14ac:dyDescent="0.3">
      <c r="A1753" s="14" t="s">
        <v>1899</v>
      </c>
      <c r="B1753" t="str" cm="1">
        <f t="array" ref="B1753">_xlfn.XLOOKUP($A1753,CustomersName[[#All],[Customer ID]],CustomersName[[#All],[First Name]],"Not Found",0)</f>
        <v>Gavih V.</v>
      </c>
      <c r="C1753" cm="1">
        <f t="array" ref="C1753">_xlfn.XLOOKUP($A1753,MedExam_Table[[#Headers],[#Data],[Customer ID]],MedExam_Table[[#Headers],[#Data],[BMI]],"Not Found",0)</f>
        <v>20.9</v>
      </c>
      <c r="D1753" cm="1">
        <f t="array" ref="D1753">_xlfn.XLOOKUP($A1753,MedExam_Table[[#Headers],[#Data],[Customer ID]],MedExam_Table[[#Headers],[#Data],[HBA1C]],"Not Found",0)</f>
        <v>4.55</v>
      </c>
      <c r="E1753" t="str" cm="1">
        <f t="array" ref="E1753">_xlfn.XLOOKUP($A1753,MedExam_Table[[#Headers],[#Data],[Customer ID]],MedExam_Table[[#Headers],[#Data],[Heart Issues Updated]],"Not Found",0)</f>
        <v>Yes</v>
      </c>
      <c r="F1753" t="str" cm="1">
        <f t="array" ref="F1753">_xlfn.XLOOKUP($A1753,MedExam_Table[[#Headers],[#Data],[Customer ID]],MedExam_Table[[#Headers],[#Data],[Any Transplants Update]],"Not Found",0)</f>
        <v>No</v>
      </c>
      <c r="G1753" t="str" cm="1">
        <f t="array" ref="G1753">_xlfn.XLOOKUP($A1753,MedExam_Table[[#Headers],[#Data],[Customer ID]],MedExam_Table[[#Headers],[#Data],[Cancer history]],"Not Found",0)</f>
        <v>Yes</v>
      </c>
      <c r="H1753" cm="1">
        <f t="array" ref="H1753">_xlfn.XLOOKUP($A1753,MedExam_Table[[#Headers],[#Data],[Customer ID]],MedExam_Table[[#Headers],[#Data],[NumberOfMajorSurgeries_updated]],"Not Found",0)</f>
        <v>1</v>
      </c>
      <c r="I1753" t="str" cm="1">
        <f t="array" ref="I1753">_xlfn.XLOOKUP($A1753,MedExam_Table[[#Headers],[#Data],[Customer ID]],MedExam_Table[[#Headers],[#Data],[Smoker Updated]],"Not Found",0)</f>
        <v>Yes</v>
      </c>
      <c r="J1753" t="str" cm="1">
        <f t="array" ref="J1753">_xlfn.XLOOKUP($A1753,MedExam_Table[[#Headers],[#Data],[Customer ID]],MedExam_Table[[#Headers],[#Data],[Weight Status]],"Not Found",0)</f>
        <v>NormalWeight</v>
      </c>
      <c r="K1753" t="str" cm="1">
        <f t="array" ref="K1753">_xlfn.XLOOKUP($A1753,MedExam_Table[[#Headers],[#Data],[Customer ID]],MedExam_Table[[#Headers],[#Data],[Diabetes Status]],"Not Found",0)</f>
        <v>Normal</v>
      </c>
      <c r="L1753" cm="1">
        <f t="array" ref="L1753">_xlfn.XLOOKUP($A1753,Hospitalisation_table[[#All],[Customer ID]],Hospitalisation_table[[#All],[Customer Age]],"Not Found",0)</f>
        <v>53</v>
      </c>
      <c r="M1753" t="str" cm="1">
        <f t="array" ref="M1753">_xlfn.XLOOKUP($A1753,Hospitalisation_table[[#All],[Customer ID]],Hospitalisation_table[[#All],[Date of Birth]],"Not Found",0)</f>
        <v>26-Aug-1969</v>
      </c>
      <c r="N1753" s="22" cm="1">
        <f t="array" ref="N1753">_xlfn.XLOOKUP($A1753,Hospitalisation_table[[#All],[Customer ID]],Hospitalisation_table[[#All],[charges]],"Not Found",0)</f>
        <v>21195.82</v>
      </c>
      <c r="O1753" t="str" cm="1">
        <f t="array" ref="O1753">_xlfn.XLOOKUP($A1753,Hospitalisation_table[[#All],[Customer ID]],Hospitalisation_table[[#All],[Hospital tier_Updated]],"Not Found",0)</f>
        <v>tier - 3</v>
      </c>
      <c r="P1753" t="str" cm="1">
        <f t="array" ref="P1753">_xlfn.XLOOKUP($A1753,Hospitalisation_table[[#All],[Customer ID]],Hospitalisation_table[[#All],[City tier_updated]],"Not Found",0)</f>
        <v>tier - 1</v>
      </c>
      <c r="Q1753" t="str" cm="1">
        <f t="array" ref="Q1753">_xlfn.XLOOKUP($A1753,Hospitalisation_table[[#All],[Customer ID]],Hospitalisation_table[[#All],[State ID Updated]],"Not Found",0)</f>
        <v>R1013</v>
      </c>
    </row>
    <row r="1754" spans="1:17" x14ac:dyDescent="0.3">
      <c r="A1754" s="13" t="s">
        <v>1898</v>
      </c>
      <c r="B1754" t="str" cm="1">
        <f t="array" ref="B1754">_xlfn.XLOOKUP($A1754,CustomersName[[#All],[Customer ID]],CustomersName[[#All],[First Name]],"Not Found",0)</f>
        <v>David</v>
      </c>
      <c r="C1754" cm="1">
        <f t="array" ref="C1754">_xlfn.XLOOKUP($A1754,MedExam_Table[[#Headers],[#Data],[Customer ID]],MedExam_Table[[#Headers],[#Data],[BMI]],"Not Found",0)</f>
        <v>22.895</v>
      </c>
      <c r="D1754" cm="1">
        <f t="array" ref="D1754">_xlfn.XLOOKUP($A1754,MedExam_Table[[#Headers],[#Data],[Customer ID]],MedExam_Table[[#Headers],[#Data],[HBA1C]],"Not Found",0)</f>
        <v>6.03</v>
      </c>
      <c r="E1754" t="str" cm="1">
        <f t="array" ref="E1754">_xlfn.XLOOKUP($A1754,MedExam_Table[[#Headers],[#Data],[Customer ID]],MedExam_Table[[#Headers],[#Data],[Heart Issues Updated]],"Not Found",0)</f>
        <v>No</v>
      </c>
      <c r="F1754" t="str" cm="1">
        <f t="array" ref="F1754">_xlfn.XLOOKUP($A1754,MedExam_Table[[#Headers],[#Data],[Customer ID]],MedExam_Table[[#Headers],[#Data],[Any Transplants Update]],"Not Found",0)</f>
        <v>No</v>
      </c>
      <c r="G1754" t="str" cm="1">
        <f t="array" ref="G1754">_xlfn.XLOOKUP($A1754,MedExam_Table[[#Headers],[#Data],[Customer ID]],MedExam_Table[[#Headers],[#Data],[Cancer history]],"Not Found",0)</f>
        <v>No</v>
      </c>
      <c r="H1754" cm="1">
        <f t="array" ref="H1754">_xlfn.XLOOKUP($A1754,MedExam_Table[[#Headers],[#Data],[Customer ID]],MedExam_Table[[#Headers],[#Data],[NumberOfMajorSurgeries_updated]],"Not Found",0)</f>
        <v>0</v>
      </c>
      <c r="I1754" t="str" cm="1">
        <f t="array" ref="I1754">_xlfn.XLOOKUP($A1754,MedExam_Table[[#Headers],[#Data],[Customer ID]],MedExam_Table[[#Headers],[#Data],[Smoker Updated]],"Not Found",0)</f>
        <v>Yes</v>
      </c>
      <c r="J1754" t="str" cm="1">
        <f t="array" ref="J1754">_xlfn.XLOOKUP($A1754,MedExam_Table[[#Headers],[#Data],[Customer ID]],MedExam_Table[[#Headers],[#Data],[Weight Status]],"Not Found",0)</f>
        <v>NormalWeight</v>
      </c>
      <c r="K1754" t="str" cm="1">
        <f t="array" ref="K1754">_xlfn.XLOOKUP($A1754,MedExam_Table[[#Headers],[#Data],[Customer ID]],MedExam_Table[[#Headers],[#Data],[Diabetes Status]],"Not Found",0)</f>
        <v>Prediabetes</v>
      </c>
      <c r="L1754" cm="1">
        <f t="array" ref="L1754">_xlfn.XLOOKUP($A1754,Hospitalisation_table[[#All],[Customer ID]],Hospitalisation_table[[#All],[Customer Age]],"Not Found",0)</f>
        <v>45</v>
      </c>
      <c r="M1754" t="str" cm="1">
        <f t="array" ref="M1754">_xlfn.XLOOKUP($A1754,Hospitalisation_table[[#All],[Customer ID]],Hospitalisation_table[[#All],[Date of Birth]],"Not Found",0)</f>
        <v>23-Nov-1977</v>
      </c>
      <c r="N1754" s="22" cm="1">
        <f t="array" ref="N1754">_xlfn.XLOOKUP($A1754,Hospitalisation_table[[#All],[Customer ID]],Hospitalisation_table[[#All],[charges]],"Not Found",0)</f>
        <v>21098.55</v>
      </c>
      <c r="O1754" t="str" cm="1">
        <f t="array" ref="O1754">_xlfn.XLOOKUP($A1754,Hospitalisation_table[[#All],[Customer ID]],Hospitalisation_table[[#All],[Hospital tier_Updated]],"Not Found",0)</f>
        <v>tier - 3</v>
      </c>
      <c r="P1754" t="str" cm="1">
        <f t="array" ref="P1754">_xlfn.XLOOKUP($A1754,Hospitalisation_table[[#All],[Customer ID]],Hospitalisation_table[[#All],[City tier_updated]],"Not Found",0)</f>
        <v>tier - 3</v>
      </c>
      <c r="Q1754" t="str" cm="1">
        <f t="array" ref="Q1754">_xlfn.XLOOKUP($A1754,Hospitalisation_table[[#All],[Customer ID]],Hospitalisation_table[[#All],[State ID Updated]],"Not Found",0)</f>
        <v>R1012</v>
      </c>
    </row>
    <row r="1755" spans="1:17" x14ac:dyDescent="0.3">
      <c r="A1755" s="14" t="s">
        <v>1897</v>
      </c>
      <c r="B1755" t="str" cm="1">
        <f t="array" ref="B1755">_xlfn.XLOOKUP($A1755,CustomersName[[#All],[Customer ID]],CustomersName[[#All],[First Name]],"Not Found",0)</f>
        <v>Jatin</v>
      </c>
      <c r="C1755" cm="1">
        <f t="array" ref="C1755">_xlfn.XLOOKUP($A1755,MedExam_Table[[#Headers],[#Data],[Customer ID]],MedExam_Table[[#Headers],[#Data],[BMI]],"Not Found",0)</f>
        <v>28.3</v>
      </c>
      <c r="D1755" cm="1">
        <f t="array" ref="D1755">_xlfn.XLOOKUP($A1755,MedExam_Table[[#Headers],[#Data],[Customer ID]],MedExam_Table[[#Headers],[#Data],[HBA1C]],"Not Found",0)</f>
        <v>5.47</v>
      </c>
      <c r="E1755" t="str" cm="1">
        <f t="array" ref="E1755">_xlfn.XLOOKUP($A1755,MedExam_Table[[#Headers],[#Data],[Customer ID]],MedExam_Table[[#Headers],[#Data],[Heart Issues Updated]],"Not Found",0)</f>
        <v>Yes</v>
      </c>
      <c r="F1755" t="str" cm="1">
        <f t="array" ref="F1755">_xlfn.XLOOKUP($A1755,MedExam_Table[[#Headers],[#Data],[Customer ID]],MedExam_Table[[#Headers],[#Data],[Any Transplants Update]],"Not Found",0)</f>
        <v>No</v>
      </c>
      <c r="G1755" t="str" cm="1">
        <f t="array" ref="G1755">_xlfn.XLOOKUP($A1755,MedExam_Table[[#Headers],[#Data],[Customer ID]],MedExam_Table[[#Headers],[#Data],[Cancer history]],"Not Found",0)</f>
        <v>Yes</v>
      </c>
      <c r="H1755" cm="1">
        <f t="array" ref="H1755">_xlfn.XLOOKUP($A1755,MedExam_Table[[#Headers],[#Data],[Customer ID]],MedExam_Table[[#Headers],[#Data],[NumberOfMajorSurgeries_updated]],"Not Found",0)</f>
        <v>1</v>
      </c>
      <c r="I1755" t="str" cm="1">
        <f t="array" ref="I1755">_xlfn.XLOOKUP($A1755,MedExam_Table[[#Headers],[#Data],[Customer ID]],MedExam_Table[[#Headers],[#Data],[Smoker Updated]],"Not Found",0)</f>
        <v>Yes</v>
      </c>
      <c r="J1755" t="str" cm="1">
        <f t="array" ref="J1755">_xlfn.XLOOKUP($A1755,MedExam_Table[[#Headers],[#Data],[Customer ID]],MedExam_Table[[#Headers],[#Data],[Weight Status]],"Not Found",0)</f>
        <v>OverWeight</v>
      </c>
      <c r="K1755" t="str" cm="1">
        <f t="array" ref="K1755">_xlfn.XLOOKUP($A1755,MedExam_Table[[#Headers],[#Data],[Customer ID]],MedExam_Table[[#Headers],[#Data],[Diabetes Status]],"Not Found",0)</f>
        <v>Normal</v>
      </c>
      <c r="L1755" cm="1">
        <f t="array" ref="L1755">_xlfn.XLOOKUP($A1755,Hospitalisation_table[[#All],[Customer ID]],Hospitalisation_table[[#All],[Customer Age]],"Not Found",0)</f>
        <v>39</v>
      </c>
      <c r="M1755" t="str" cm="1">
        <f t="array" ref="M1755">_xlfn.XLOOKUP($A1755,Hospitalisation_table[[#All],[Customer ID]],Hospitalisation_table[[#All],[Date of Birth]],"Not Found",0)</f>
        <v>2-Jul-1983</v>
      </c>
      <c r="N1755" s="22" cm="1">
        <f t="array" ref="N1755">_xlfn.XLOOKUP($A1755,Hospitalisation_table[[#All],[Customer ID]],Hospitalisation_table[[#All],[charges]],"Not Found",0)</f>
        <v>21082.16</v>
      </c>
      <c r="O1755" t="str" cm="1">
        <f t="array" ref="O1755">_xlfn.XLOOKUP($A1755,Hospitalisation_table[[#All],[Customer ID]],Hospitalisation_table[[#All],[Hospital tier_Updated]],"Not Found",0)</f>
        <v>tier - 3</v>
      </c>
      <c r="P1755" t="str" cm="1">
        <f t="array" ref="P1755">_xlfn.XLOOKUP($A1755,Hospitalisation_table[[#All],[Customer ID]],Hospitalisation_table[[#All],[City tier_updated]],"Not Found",0)</f>
        <v>tier - 2</v>
      </c>
      <c r="Q1755" t="str" cm="1">
        <f t="array" ref="Q1755">_xlfn.XLOOKUP($A1755,Hospitalisation_table[[#All],[Customer ID]],Hospitalisation_table[[#All],[State ID Updated]],"Not Found",0)</f>
        <v>R1011</v>
      </c>
    </row>
    <row r="1756" spans="1:17" x14ac:dyDescent="0.3">
      <c r="A1756" s="13" t="s">
        <v>1895</v>
      </c>
      <c r="B1756" t="str" cm="1">
        <f t="array" ref="B1756">_xlfn.XLOOKUP($A1756,CustomersName[[#All],[Customer ID]],CustomersName[[#All],[First Name]],"Not Found",0)</f>
        <v>J P</v>
      </c>
      <c r="C1756" cm="1">
        <f t="array" ref="C1756">_xlfn.XLOOKUP($A1756,MedExam_Table[[#Headers],[#Data],[Customer ID]],MedExam_Table[[#Headers],[#Data],[BMI]],"Not Found",0)</f>
        <v>54.3</v>
      </c>
      <c r="D1756" cm="1">
        <f t="array" ref="D1756">_xlfn.XLOOKUP($A1756,MedExam_Table[[#Headers],[#Data],[Customer ID]],MedExam_Table[[#Headers],[#Data],[HBA1C]],"Not Found",0)</f>
        <v>4.1500000000000004</v>
      </c>
      <c r="E1756" t="str" cm="1">
        <f t="array" ref="E1756">_xlfn.XLOOKUP($A1756,MedExam_Table[[#Headers],[#Data],[Customer ID]],MedExam_Table[[#Headers],[#Data],[Heart Issues Updated]],"Not Found",0)</f>
        <v>Yes</v>
      </c>
      <c r="F1756" t="str" cm="1">
        <f t="array" ref="F1756">_xlfn.XLOOKUP($A1756,MedExam_Table[[#Headers],[#Data],[Customer ID]],MedExam_Table[[#Headers],[#Data],[Any Transplants Update]],"Not Found",0)</f>
        <v>No</v>
      </c>
      <c r="G1756" t="str" cm="1">
        <f t="array" ref="G1756">_xlfn.XLOOKUP($A1756,MedExam_Table[[#Headers],[#Data],[Customer ID]],MedExam_Table[[#Headers],[#Data],[Cancer history]],"Not Found",0)</f>
        <v>No</v>
      </c>
      <c r="H1756" cm="1">
        <f t="array" ref="H1756">_xlfn.XLOOKUP($A1756,MedExam_Table[[#Headers],[#Data],[Customer ID]],MedExam_Table[[#Headers],[#Data],[NumberOfMajorSurgeries_updated]],"Not Found",0)</f>
        <v>1</v>
      </c>
      <c r="I1756" t="str" cm="1">
        <f t="array" ref="I1756">_xlfn.XLOOKUP($A1756,MedExam_Table[[#Headers],[#Data],[Customer ID]],MedExam_Table[[#Headers],[#Data],[Smoker Updated]],"Not Found",0)</f>
        <v>No</v>
      </c>
      <c r="J1756" t="str" cm="1">
        <f t="array" ref="J1756">_xlfn.XLOOKUP($A1756,MedExam_Table[[#Headers],[#Data],[Customer ID]],MedExam_Table[[#Headers],[#Data],[Weight Status]],"Not Found",0)</f>
        <v>Obesity</v>
      </c>
      <c r="K1756" t="str" cm="1">
        <f t="array" ref="K1756">_xlfn.XLOOKUP($A1756,MedExam_Table[[#Headers],[#Data],[Customer ID]],MedExam_Table[[#Headers],[#Data],[Diabetes Status]],"Not Found",0)</f>
        <v>Normal</v>
      </c>
      <c r="L1756" cm="1">
        <f t="array" ref="L1756">_xlfn.XLOOKUP($A1756,Hospitalisation_table[[#All],[Customer ID]],Hospitalisation_table[[#All],[Customer Age]],"Not Found",0)</f>
        <v>58</v>
      </c>
      <c r="M1756" t="str" cm="1">
        <f t="array" ref="M1756">_xlfn.XLOOKUP($A1756,Hospitalisation_table[[#All],[Customer ID]],Hospitalisation_table[[#All],[Date of Birth]],"Not Found",0)</f>
        <v>19-Nov-1964</v>
      </c>
      <c r="N1756" s="22" cm="1">
        <f t="array" ref="N1756">_xlfn.XLOOKUP($A1756,Hospitalisation_table[[#All],[Customer ID]],Hospitalisation_table[[#All],[charges]],"Not Found",0)</f>
        <v>20893.060000000001</v>
      </c>
      <c r="O1756" t="str" cm="1">
        <f t="array" ref="O1756">_xlfn.XLOOKUP($A1756,Hospitalisation_table[[#All],[Customer ID]],Hospitalisation_table[[#All],[Hospital tier_Updated]],"Not Found",0)</f>
        <v>tier - 2</v>
      </c>
      <c r="P1756" t="str" cm="1">
        <f t="array" ref="P1756">_xlfn.XLOOKUP($A1756,Hospitalisation_table[[#All],[Customer ID]],Hospitalisation_table[[#All],[City tier_updated]],"Not Found",0)</f>
        <v>tier - 3</v>
      </c>
      <c r="Q1756" t="str" cm="1">
        <f t="array" ref="Q1756">_xlfn.XLOOKUP($A1756,Hospitalisation_table[[#All],[Customer ID]],Hospitalisation_table[[#All],[State ID Updated]],"Not Found",0)</f>
        <v>R1012</v>
      </c>
    </row>
    <row r="1757" spans="1:17" x14ac:dyDescent="0.3">
      <c r="A1757" s="14" t="s">
        <v>1894</v>
      </c>
      <c r="B1757" t="str" cm="1">
        <f t="array" ref="B1757">_xlfn.XLOOKUP($A1757,CustomersName[[#All],[Customer ID]],CustomersName[[#All],[First Name]],"Not Found",0)</f>
        <v>Angeha M.</v>
      </c>
      <c r="C1757" cm="1">
        <f t="array" ref="C1757">_xlfn.XLOOKUP($A1757,MedExam_Table[[#Headers],[#Data],[Customer ID]],MedExam_Table[[#Headers],[#Data],[BMI]],"Not Found",0)</f>
        <v>33.344999999999999</v>
      </c>
      <c r="D1757" cm="1">
        <f t="array" ref="D1757">_xlfn.XLOOKUP($A1757,MedExam_Table[[#Headers],[#Data],[Customer ID]],MedExam_Table[[#Headers],[#Data],[HBA1C]],"Not Found",0)</f>
        <v>11.32</v>
      </c>
      <c r="E1757" t="str" cm="1">
        <f t="array" ref="E1757">_xlfn.XLOOKUP($A1757,MedExam_Table[[#Headers],[#Data],[Customer ID]],MedExam_Table[[#Headers],[#Data],[Heart Issues Updated]],"Not Found",0)</f>
        <v>Yes</v>
      </c>
      <c r="F1757" t="str" cm="1">
        <f t="array" ref="F1757">_xlfn.XLOOKUP($A1757,MedExam_Table[[#Headers],[#Data],[Customer ID]],MedExam_Table[[#Headers],[#Data],[Any Transplants Update]],"Not Found",0)</f>
        <v>No</v>
      </c>
      <c r="G1757" t="str" cm="1">
        <f t="array" ref="G1757">_xlfn.XLOOKUP($A1757,MedExam_Table[[#Headers],[#Data],[Customer ID]],MedExam_Table[[#Headers],[#Data],[Cancer history]],"Not Found",0)</f>
        <v>No</v>
      </c>
      <c r="H1757" cm="1">
        <f t="array" ref="H1757">_xlfn.XLOOKUP($A1757,MedExam_Table[[#Headers],[#Data],[Customer ID]],MedExam_Table[[#Headers],[#Data],[NumberOfMajorSurgeries_updated]],"Not Found",0)</f>
        <v>1</v>
      </c>
      <c r="I1757" t="str" cm="1">
        <f t="array" ref="I1757">_xlfn.XLOOKUP($A1757,MedExam_Table[[#Headers],[#Data],[Customer ID]],MedExam_Table[[#Headers],[#Data],[Smoker Updated]],"Not Found",0)</f>
        <v>No</v>
      </c>
      <c r="J1757" t="str" cm="1">
        <f t="array" ref="J1757">_xlfn.XLOOKUP($A1757,MedExam_Table[[#Headers],[#Data],[Customer ID]],MedExam_Table[[#Headers],[#Data],[Weight Status]],"Not Found",0)</f>
        <v>Obesity</v>
      </c>
      <c r="K1757" t="str" cm="1">
        <f t="array" ref="K1757">_xlfn.XLOOKUP($A1757,MedExam_Table[[#Headers],[#Data],[Customer ID]],MedExam_Table[[#Headers],[#Data],[Diabetes Status]],"Not Found",0)</f>
        <v>Diabetes</v>
      </c>
      <c r="L1757" cm="1">
        <f t="array" ref="L1757">_xlfn.XLOOKUP($A1757,Hospitalisation_table[[#All],[Customer ID]],Hospitalisation_table[[#All],[Customer Age]],"Not Found",0)</f>
        <v>47</v>
      </c>
      <c r="M1757" t="str" cm="1">
        <f t="array" ref="M1757">_xlfn.XLOOKUP($A1757,Hospitalisation_table[[#All],[Customer ID]],Hospitalisation_table[[#All],[Date of Birth]],"Not Found",0)</f>
        <v>8-Dec-1975</v>
      </c>
      <c r="N1757" s="22" cm="1">
        <f t="array" ref="N1757">_xlfn.XLOOKUP($A1757,Hospitalisation_table[[#All],[Customer ID]],Hospitalisation_table[[#All],[charges]],"Not Found",0)</f>
        <v>20878.78</v>
      </c>
      <c r="O1757" t="str" cm="1">
        <f t="array" ref="O1757">_xlfn.XLOOKUP($A1757,Hospitalisation_table[[#All],[Customer ID]],Hospitalisation_table[[#All],[Hospital tier_Updated]],"Not Found",0)</f>
        <v>tier - 2</v>
      </c>
      <c r="P1757" t="str" cm="1">
        <f t="array" ref="P1757">_xlfn.XLOOKUP($A1757,Hospitalisation_table[[#All],[Customer ID]],Hospitalisation_table[[#All],[City tier_updated]],"Not Found",0)</f>
        <v>tier - 1</v>
      </c>
      <c r="Q1757" t="str" cm="1">
        <f t="array" ref="Q1757">_xlfn.XLOOKUP($A1757,Hospitalisation_table[[#All],[Customer ID]],Hospitalisation_table[[#All],[State ID Updated]],"Not Found",0)</f>
        <v>R1024</v>
      </c>
    </row>
    <row r="1758" spans="1:17" x14ac:dyDescent="0.3">
      <c r="A1758" s="13" t="s">
        <v>1893</v>
      </c>
      <c r="B1758" t="str" cm="1">
        <f t="array" ref="B1758">_xlfn.XLOOKUP($A1758,CustomersName[[#All],[Customer ID]],CustomersName[[#All],[First Name]],"Not Found",0)</f>
        <v>Blhke K.</v>
      </c>
      <c r="C1758" cm="1">
        <f t="array" ref="C1758">_xlfn.XLOOKUP($A1758,MedExam_Table[[#Headers],[#Data],[Customer ID]],MedExam_Table[[#Headers],[#Data],[BMI]],"Not Found",0)</f>
        <v>33</v>
      </c>
      <c r="D1758" cm="1">
        <f t="array" ref="D1758">_xlfn.XLOOKUP($A1758,MedExam_Table[[#Headers],[#Data],[Customer ID]],MedExam_Table[[#Headers],[#Data],[HBA1C]],"Not Found",0)</f>
        <v>9.51</v>
      </c>
      <c r="E1758" t="str" cm="1">
        <f t="array" ref="E1758">_xlfn.XLOOKUP($A1758,MedExam_Table[[#Headers],[#Data],[Customer ID]],MedExam_Table[[#Headers],[#Data],[Heart Issues Updated]],"Not Found",0)</f>
        <v>Yes</v>
      </c>
      <c r="F1758" t="str" cm="1">
        <f t="array" ref="F1758">_xlfn.XLOOKUP($A1758,MedExam_Table[[#Headers],[#Data],[Customer ID]],MedExam_Table[[#Headers],[#Data],[Any Transplants Update]],"Not Found",0)</f>
        <v>No</v>
      </c>
      <c r="G1758" t="str" cm="1">
        <f t="array" ref="G1758">_xlfn.XLOOKUP($A1758,MedExam_Table[[#Headers],[#Data],[Customer ID]],MedExam_Table[[#Headers],[#Data],[Cancer history]],"Not Found",0)</f>
        <v>No</v>
      </c>
      <c r="H1758" cm="1">
        <f t="array" ref="H1758">_xlfn.XLOOKUP($A1758,MedExam_Table[[#Headers],[#Data],[Customer ID]],MedExam_Table[[#Headers],[#Data],[NumberOfMajorSurgeries_updated]],"Not Found",0)</f>
        <v>0</v>
      </c>
      <c r="I1758" t="str" cm="1">
        <f t="array" ref="I1758">_xlfn.XLOOKUP($A1758,MedExam_Table[[#Headers],[#Data],[Customer ID]],MedExam_Table[[#Headers],[#Data],[Smoker Updated]],"Not Found",0)</f>
        <v>No</v>
      </c>
      <c r="J1758" t="str" cm="1">
        <f t="array" ref="J1758">_xlfn.XLOOKUP($A1758,MedExam_Table[[#Headers],[#Data],[Customer ID]],MedExam_Table[[#Headers],[#Data],[Weight Status]],"Not Found",0)</f>
        <v>Obesity</v>
      </c>
      <c r="K1758" t="str" cm="1">
        <f t="array" ref="K1758">_xlfn.XLOOKUP($A1758,MedExam_Table[[#Headers],[#Data],[Customer ID]],MedExam_Table[[#Headers],[#Data],[Diabetes Status]],"Not Found",0)</f>
        <v>Diabetes</v>
      </c>
      <c r="L1758" cm="1">
        <f t="array" ref="L1758">_xlfn.XLOOKUP($A1758,Hospitalisation_table[[#All],[Customer ID]],Hospitalisation_table[[#All],[Customer Age]],"Not Found",0)</f>
        <v>55</v>
      </c>
      <c r="M1758" t="str" cm="1">
        <f t="array" ref="M1758">_xlfn.XLOOKUP($A1758,Hospitalisation_table[[#All],[Customer ID]],Hospitalisation_table[[#All],[Date of Birth]],"Not Found",0)</f>
        <v>8-Sep-1967</v>
      </c>
      <c r="N1758" s="22" cm="1">
        <f t="array" ref="N1758">_xlfn.XLOOKUP($A1758,Hospitalisation_table[[#All],[Customer ID]],Hospitalisation_table[[#All],[charges]],"Not Found",0)</f>
        <v>20781.490000000002</v>
      </c>
      <c r="O1758" t="str" cm="1">
        <f t="array" ref="O1758">_xlfn.XLOOKUP($A1758,Hospitalisation_table[[#All],[Customer ID]],Hospitalisation_table[[#All],[Hospital tier_Updated]],"Not Found",0)</f>
        <v>tier - 2</v>
      </c>
      <c r="P1758" t="str" cm="1">
        <f t="array" ref="P1758">_xlfn.XLOOKUP($A1758,Hospitalisation_table[[#All],[Customer ID]],Hospitalisation_table[[#All],[City tier_updated]],"Not Found",0)</f>
        <v>tier - 3</v>
      </c>
      <c r="Q1758" t="str" cm="1">
        <f t="array" ref="Q1758">_xlfn.XLOOKUP($A1758,Hospitalisation_table[[#All],[Customer ID]],Hospitalisation_table[[#All],[State ID Updated]],"Not Found",0)</f>
        <v>R1013</v>
      </c>
    </row>
    <row r="1759" spans="1:17" x14ac:dyDescent="0.3">
      <c r="A1759" s="14" t="s">
        <v>1892</v>
      </c>
      <c r="B1759" t="str" cm="1">
        <f t="array" ref="B1759">_xlfn.XLOOKUP($A1759,CustomersName[[#All],[Customer ID]],CustomersName[[#All],[First Name]],"Not Found",0)</f>
        <v>hrian T.</v>
      </c>
      <c r="C1759" cm="1">
        <f t="array" ref="C1759">_xlfn.XLOOKUP($A1759,MedExam_Table[[#Headers],[#Data],[Customer ID]],MedExam_Table[[#Headers],[#Data],[BMI]],"Not Found",0)</f>
        <v>28.024999999999999</v>
      </c>
      <c r="D1759" cm="1">
        <f t="array" ref="D1759">_xlfn.XLOOKUP($A1759,MedExam_Table[[#Headers],[#Data],[Customer ID]],MedExam_Table[[#Headers],[#Data],[HBA1C]],"Not Found",0)</f>
        <v>7.67</v>
      </c>
      <c r="E1759" t="str" cm="1">
        <f t="array" ref="E1759">_xlfn.XLOOKUP($A1759,MedExam_Table[[#Headers],[#Data],[Customer ID]],MedExam_Table[[#Headers],[#Data],[Heart Issues Updated]],"Not Found",0)</f>
        <v>Yes</v>
      </c>
      <c r="F1759" t="str" cm="1">
        <f t="array" ref="F1759">_xlfn.XLOOKUP($A1759,MedExam_Table[[#Headers],[#Data],[Customer ID]],MedExam_Table[[#Headers],[#Data],[Any Transplants Update]],"Not Found",0)</f>
        <v>No</v>
      </c>
      <c r="G1759" t="str" cm="1">
        <f t="array" ref="G1759">_xlfn.XLOOKUP($A1759,MedExam_Table[[#Headers],[#Data],[Customer ID]],MedExam_Table[[#Headers],[#Data],[Cancer history]],"Not Found",0)</f>
        <v>No</v>
      </c>
      <c r="H1759" cm="1">
        <f t="array" ref="H1759">_xlfn.XLOOKUP($A1759,MedExam_Table[[#Headers],[#Data],[Customer ID]],MedExam_Table[[#Headers],[#Data],[NumberOfMajorSurgeries_updated]],"Not Found",0)</f>
        <v>1</v>
      </c>
      <c r="I1759" t="str" cm="1">
        <f t="array" ref="I1759">_xlfn.XLOOKUP($A1759,MedExam_Table[[#Headers],[#Data],[Customer ID]],MedExam_Table[[#Headers],[#Data],[Smoker Updated]],"Not Found",0)</f>
        <v>Yes</v>
      </c>
      <c r="J1759" t="str" cm="1">
        <f t="array" ref="J1759">_xlfn.XLOOKUP($A1759,MedExam_Table[[#Headers],[#Data],[Customer ID]],MedExam_Table[[#Headers],[#Data],[Weight Status]],"Not Found",0)</f>
        <v>OverWeight</v>
      </c>
      <c r="K1759" t="str" cm="1">
        <f t="array" ref="K1759">_xlfn.XLOOKUP($A1759,MedExam_Table[[#Headers],[#Data],[Customer ID]],MedExam_Table[[#Headers],[#Data],[Diabetes Status]],"Not Found",0)</f>
        <v>Diabetes</v>
      </c>
      <c r="L1759" cm="1">
        <f t="array" ref="L1759">_xlfn.XLOOKUP($A1759,Hospitalisation_table[[#All],[Customer ID]],Hospitalisation_table[[#All],[Customer Age]],"Not Found",0)</f>
        <v>36</v>
      </c>
      <c r="M1759" t="str" cm="1">
        <f t="array" ref="M1759">_xlfn.XLOOKUP($A1759,Hospitalisation_table[[#All],[Customer ID]],Hospitalisation_table[[#All],[Date of Birth]],"Not Found",0)</f>
        <v>4-Aug-1986</v>
      </c>
      <c r="N1759" s="22" cm="1">
        <f t="array" ref="N1759">_xlfn.XLOOKUP($A1759,Hospitalisation_table[[#All],[Customer ID]],Hospitalisation_table[[#All],[charges]],"Not Found",0)</f>
        <v>20773.63</v>
      </c>
      <c r="O1759" t="str" cm="1">
        <f t="array" ref="O1759">_xlfn.XLOOKUP($A1759,Hospitalisation_table[[#All],[Customer ID]],Hospitalisation_table[[#All],[Hospital tier_Updated]],"Not Found",0)</f>
        <v>tier - 2</v>
      </c>
      <c r="P1759" t="str" cm="1">
        <f t="array" ref="P1759">_xlfn.XLOOKUP($A1759,Hospitalisation_table[[#All],[Customer ID]],Hospitalisation_table[[#All],[City tier_updated]],"Not Found",0)</f>
        <v>tier - 3</v>
      </c>
      <c r="Q1759" t="str" cm="1">
        <f t="array" ref="Q1759">_xlfn.XLOOKUP($A1759,Hospitalisation_table[[#All],[Customer ID]],Hospitalisation_table[[#All],[State ID Updated]],"Not Found",0)</f>
        <v>R1017</v>
      </c>
    </row>
    <row r="1760" spans="1:17" x14ac:dyDescent="0.3">
      <c r="A1760" s="13" t="s">
        <v>2325</v>
      </c>
      <c r="B1760" t="str" cm="1">
        <f t="array" ref="B1760">_xlfn.XLOOKUP($A1760,CustomersName[[#All],[Customer ID]],CustomersName[[#All],[First Name]],"Not Found",0)</f>
        <v>Melhssa L</v>
      </c>
      <c r="C1760" cm="1">
        <f t="array" ref="C1760">_xlfn.XLOOKUP($A1760,MedExam_Table[[#Headers],[#Data],[Customer ID]],MedExam_Table[[#Headers],[#Data],[BMI]],"Not Found",0)</f>
        <v>40.369999999999997</v>
      </c>
      <c r="D1760" cm="1">
        <f t="array" ref="D1760">_xlfn.XLOOKUP($A1760,MedExam_Table[[#Headers],[#Data],[Customer ID]],MedExam_Table[[#Headers],[#Data],[HBA1C]],"Not Found",0)</f>
        <v>4.47</v>
      </c>
      <c r="E1760" t="str" cm="1">
        <f t="array" ref="E1760">_xlfn.XLOOKUP($A1760,MedExam_Table[[#Headers],[#Data],[Customer ID]],MedExam_Table[[#Headers],[#Data],[Heart Issues Updated]],"Not Found",0)</f>
        <v>No</v>
      </c>
      <c r="F1760" t="str" cm="1">
        <f t="array" ref="F1760">_xlfn.XLOOKUP($A1760,MedExam_Table[[#Headers],[#Data],[Customer ID]],MedExam_Table[[#Headers],[#Data],[Any Transplants Update]],"Not Found",0)</f>
        <v>No</v>
      </c>
      <c r="G1760" t="str" cm="1">
        <f t="array" ref="G1760">_xlfn.XLOOKUP($A1760,MedExam_Table[[#Headers],[#Data],[Customer ID]],MedExam_Table[[#Headers],[#Data],[Cancer history]],"Not Found",0)</f>
        <v>No</v>
      </c>
      <c r="H1760" cm="1">
        <f t="array" ref="H1760">_xlfn.XLOOKUP($A1760,MedExam_Table[[#Headers],[#Data],[Customer ID]],MedExam_Table[[#Headers],[#Data],[NumberOfMajorSurgeries_updated]],"Not Found",0)</f>
        <v>0</v>
      </c>
      <c r="I1760" t="str" cm="1">
        <f t="array" ref="I1760">_xlfn.XLOOKUP($A1760,MedExam_Table[[#Headers],[#Data],[Customer ID]],MedExam_Table[[#Headers],[#Data],[Smoker Updated]],"Not Found",0)</f>
        <v>Yes</v>
      </c>
      <c r="J1760" t="str" cm="1">
        <f t="array" ref="J1760">_xlfn.XLOOKUP($A1760,MedExam_Table[[#Headers],[#Data],[Customer ID]],MedExam_Table[[#Headers],[#Data],[Weight Status]],"Not Found",0)</f>
        <v>Obesity</v>
      </c>
      <c r="K1760" t="str" cm="1">
        <f t="array" ref="K1760">_xlfn.XLOOKUP($A1760,MedExam_Table[[#Headers],[#Data],[Customer ID]],MedExam_Table[[#Headers],[#Data],[Diabetes Status]],"Not Found",0)</f>
        <v>Normal</v>
      </c>
      <c r="L1760" cm="1">
        <f t="array" ref="L1760">_xlfn.XLOOKUP($A1760,Hospitalisation_table[[#All],[Customer ID]],Hospitalisation_table[[#All],[Customer Age]],"Not Found",0)</f>
        <v>42</v>
      </c>
      <c r="M1760" t="str" cm="1">
        <f t="array" ref="M1760">_xlfn.XLOOKUP($A1760,Hospitalisation_table[[#All],[Customer ID]],Hospitalisation_table[[#All],[Date of Birth]],"Not Found",0)</f>
        <v>10-Nov-1980</v>
      </c>
      <c r="N1760" s="22" cm="1">
        <f t="array" ref="N1760">_xlfn.XLOOKUP($A1760,Hospitalisation_table[[#All],[Customer ID]],Hospitalisation_table[[#All],[charges]],"Not Found",0)</f>
        <v>43896.38</v>
      </c>
      <c r="O1760" t="str" cm="1">
        <f t="array" ref="O1760">_xlfn.XLOOKUP($A1760,Hospitalisation_table[[#All],[Customer ID]],Hospitalisation_table[[#All],[Hospital tier_Updated]],"Not Found",0)</f>
        <v>tier - 2</v>
      </c>
      <c r="P1760" t="str" cm="1">
        <f t="array" ref="P1760">_xlfn.XLOOKUP($A1760,Hospitalisation_table[[#All],[Customer ID]],Hospitalisation_table[[#All],[City tier_updated]],"Not Found",0)</f>
        <v>tier - 1</v>
      </c>
      <c r="Q1760" t="str" cm="1">
        <f t="array" ref="Q1760">_xlfn.XLOOKUP($A1760,Hospitalisation_table[[#All],[Customer ID]],Hospitalisation_table[[#All],[State ID Updated]],"Not Found",0)</f>
        <v>R1013</v>
      </c>
    </row>
    <row r="1761" spans="1:17" x14ac:dyDescent="0.3">
      <c r="A1761" s="14" t="s">
        <v>1891</v>
      </c>
      <c r="B1761" t="str" cm="1">
        <f t="array" ref="B1761">_xlfn.XLOOKUP($A1761,CustomersName[[#All],[Customer ID]],CustomersName[[#All],[First Name]],"Not Found",0)</f>
        <v>Damon</v>
      </c>
      <c r="C1761" cm="1">
        <f t="array" ref="C1761">_xlfn.XLOOKUP($A1761,MedExam_Table[[#Headers],[#Data],[Customer ID]],MedExam_Table[[#Headers],[#Data],[BMI]],"Not Found",0)</f>
        <v>28.69</v>
      </c>
      <c r="D1761" cm="1">
        <f t="array" ref="D1761">_xlfn.XLOOKUP($A1761,MedExam_Table[[#Headers],[#Data],[Customer ID]],MedExam_Table[[#Headers],[#Data],[HBA1C]],"Not Found",0)</f>
        <v>6.23</v>
      </c>
      <c r="E1761" t="str" cm="1">
        <f t="array" ref="E1761">_xlfn.XLOOKUP($A1761,MedExam_Table[[#Headers],[#Data],[Customer ID]],MedExam_Table[[#Headers],[#Data],[Heart Issues Updated]],"Not Found",0)</f>
        <v>No</v>
      </c>
      <c r="F1761" t="str" cm="1">
        <f t="array" ref="F1761">_xlfn.XLOOKUP($A1761,MedExam_Table[[#Headers],[#Data],[Customer ID]],MedExam_Table[[#Headers],[#Data],[Any Transplants Update]],"Not Found",0)</f>
        <v>No</v>
      </c>
      <c r="G1761" t="str" cm="1">
        <f t="array" ref="G1761">_xlfn.XLOOKUP($A1761,MedExam_Table[[#Headers],[#Data],[Customer ID]],MedExam_Table[[#Headers],[#Data],[Cancer history]],"Not Found",0)</f>
        <v>No</v>
      </c>
      <c r="H1761" cm="1">
        <f t="array" ref="H1761">_xlfn.XLOOKUP($A1761,MedExam_Table[[#Headers],[#Data],[Customer ID]],MedExam_Table[[#Headers],[#Data],[NumberOfMajorSurgeries_updated]],"Not Found",0)</f>
        <v>1</v>
      </c>
      <c r="I1761" t="str" cm="1">
        <f t="array" ref="I1761">_xlfn.XLOOKUP($A1761,MedExam_Table[[#Headers],[#Data],[Customer ID]],MedExam_Table[[#Headers],[#Data],[Smoker Updated]],"Not Found",0)</f>
        <v>Yes</v>
      </c>
      <c r="J1761" t="str" cm="1">
        <f t="array" ref="J1761">_xlfn.XLOOKUP($A1761,MedExam_Table[[#Headers],[#Data],[Customer ID]],MedExam_Table[[#Headers],[#Data],[Weight Status]],"Not Found",0)</f>
        <v>OverWeight</v>
      </c>
      <c r="K1761" t="str" cm="1">
        <f t="array" ref="K1761">_xlfn.XLOOKUP($A1761,MedExam_Table[[#Headers],[#Data],[Customer ID]],MedExam_Table[[#Headers],[#Data],[Diabetes Status]],"Not Found",0)</f>
        <v>Prediabetes</v>
      </c>
      <c r="L1761" cm="1">
        <f t="array" ref="L1761">_xlfn.XLOOKUP($A1761,Hospitalisation_table[[#All],[Customer ID]],Hospitalisation_table[[#All],[Customer Age]],"Not Found",0)</f>
        <v>30</v>
      </c>
      <c r="M1761" t="str" cm="1">
        <f t="array" ref="M1761">_xlfn.XLOOKUP($A1761,Hospitalisation_table[[#All],[Customer ID]],Hospitalisation_table[[#All],[Date of Birth]],"Not Found",0)</f>
        <v>14-Sep-1992</v>
      </c>
      <c r="N1761" s="22" cm="1">
        <f t="array" ref="N1761">_xlfn.XLOOKUP($A1761,Hospitalisation_table[[#All],[Customer ID]],Hospitalisation_table[[#All],[charges]],"Not Found",0)</f>
        <v>20745.990000000002</v>
      </c>
      <c r="O1761" t="str" cm="1">
        <f t="array" ref="O1761">_xlfn.XLOOKUP($A1761,Hospitalisation_table[[#All],[Customer ID]],Hospitalisation_table[[#All],[Hospital tier_Updated]],"Not Found",0)</f>
        <v>tier - 3</v>
      </c>
      <c r="P1761" t="str" cm="1">
        <f t="array" ref="P1761">_xlfn.XLOOKUP($A1761,Hospitalisation_table[[#All],[Customer ID]],Hospitalisation_table[[#All],[City tier_updated]],"Not Found",0)</f>
        <v>tier - 1</v>
      </c>
      <c r="Q1761" t="str" cm="1">
        <f t="array" ref="Q1761">_xlfn.XLOOKUP($A1761,Hospitalisation_table[[#All],[Customer ID]],Hospitalisation_table[[#All],[State ID Updated]],"Not Found",0)</f>
        <v>R1012</v>
      </c>
    </row>
    <row r="1762" spans="1:17" x14ac:dyDescent="0.3">
      <c r="A1762" s="13" t="s">
        <v>1890</v>
      </c>
      <c r="B1762" t="str" cm="1">
        <f t="array" ref="B1762">_xlfn.XLOOKUP($A1762,CustomersName[[#All],[Customer ID]],CustomersName[[#All],[First Name]],"Not Found",0)</f>
        <v>Jeffrey</v>
      </c>
      <c r="C1762" cm="1">
        <f t="array" ref="C1762">_xlfn.XLOOKUP($A1762,MedExam_Table[[#Headers],[#Data],[Customer ID]],MedExam_Table[[#Headers],[#Data],[BMI]],"Not Found",0)</f>
        <v>40.28</v>
      </c>
      <c r="D1762" cm="1">
        <f t="array" ref="D1762">_xlfn.XLOOKUP($A1762,MedExam_Table[[#Headers],[#Data],[Customer ID]],MedExam_Table[[#Headers],[#Data],[HBA1C]],"Not Found",0)</f>
        <v>8.9</v>
      </c>
      <c r="E1762" t="str" cm="1">
        <f t="array" ref="E1762">_xlfn.XLOOKUP($A1762,MedExam_Table[[#Headers],[#Data],[Customer ID]],MedExam_Table[[#Headers],[#Data],[Heart Issues Updated]],"Not Found",0)</f>
        <v>No</v>
      </c>
      <c r="F1762" t="str" cm="1">
        <f t="array" ref="F1762">_xlfn.XLOOKUP($A1762,MedExam_Table[[#Headers],[#Data],[Customer ID]],MedExam_Table[[#Headers],[#Data],[Any Transplants Update]],"Not Found",0)</f>
        <v>No</v>
      </c>
      <c r="G1762" t="str" cm="1">
        <f t="array" ref="G1762">_xlfn.XLOOKUP($A1762,MedExam_Table[[#Headers],[#Data],[Customer ID]],MedExam_Table[[#Headers],[#Data],[Cancer history]],"Not Found",0)</f>
        <v>No</v>
      </c>
      <c r="H1762" cm="1">
        <f t="array" ref="H1762">_xlfn.XLOOKUP($A1762,MedExam_Table[[#Headers],[#Data],[Customer ID]],MedExam_Table[[#Headers],[#Data],[NumberOfMajorSurgeries_updated]],"Not Found",0)</f>
        <v>0</v>
      </c>
      <c r="I1762" t="str" cm="1">
        <f t="array" ref="I1762">_xlfn.XLOOKUP($A1762,MedExam_Table[[#Headers],[#Data],[Customer ID]],MedExam_Table[[#Headers],[#Data],[Smoker Updated]],"Not Found",0)</f>
        <v>No</v>
      </c>
      <c r="J1762" t="str" cm="1">
        <f t="array" ref="J1762">_xlfn.XLOOKUP($A1762,MedExam_Table[[#Headers],[#Data],[Customer ID]],MedExam_Table[[#Headers],[#Data],[Weight Status]],"Not Found",0)</f>
        <v>Obesity</v>
      </c>
      <c r="K1762" t="str" cm="1">
        <f t="array" ref="K1762">_xlfn.XLOOKUP($A1762,MedExam_Table[[#Headers],[#Data],[Customer ID]],MedExam_Table[[#Headers],[#Data],[Diabetes Status]],"Not Found",0)</f>
        <v>Diabetes</v>
      </c>
      <c r="L1762" cm="1">
        <f t="array" ref="L1762">_xlfn.XLOOKUP($A1762,Hospitalisation_table[[#All],[Customer ID]],Hospitalisation_table[[#All],[Customer Age]],"Not Found",0)</f>
        <v>57</v>
      </c>
      <c r="M1762" t="str" cm="1">
        <f t="array" ref="M1762">_xlfn.XLOOKUP($A1762,Hospitalisation_table[[#All],[Customer ID]],Hospitalisation_table[[#All],[Date of Birth]],"Not Found",0)</f>
        <v>1-Aug-1965</v>
      </c>
      <c r="N1762" s="22" cm="1">
        <f t="array" ref="N1762">_xlfn.XLOOKUP($A1762,Hospitalisation_table[[#All],[Customer ID]],Hospitalisation_table[[#All],[charges]],"Not Found",0)</f>
        <v>20709.02</v>
      </c>
      <c r="O1762" t="str" cm="1">
        <f t="array" ref="O1762">_xlfn.XLOOKUP($A1762,Hospitalisation_table[[#All],[Customer ID]],Hospitalisation_table[[#All],[Hospital tier_Updated]],"Not Found",0)</f>
        <v>tier - 3</v>
      </c>
      <c r="P1762" t="str" cm="1">
        <f t="array" ref="P1762">_xlfn.XLOOKUP($A1762,Hospitalisation_table[[#All],[Customer ID]],Hospitalisation_table[[#All],[City tier_updated]],"Not Found",0)</f>
        <v>tier - 2</v>
      </c>
      <c r="Q1762" t="str" cm="1">
        <f t="array" ref="Q1762">_xlfn.XLOOKUP($A1762,Hospitalisation_table[[#All],[Customer ID]],Hospitalisation_table[[#All],[State ID Updated]],"Not Found",0)</f>
        <v>R1019</v>
      </c>
    </row>
    <row r="1763" spans="1:17" x14ac:dyDescent="0.3">
      <c r="A1763" s="14" t="s">
        <v>1889</v>
      </c>
      <c r="B1763" t="str" cm="1">
        <f t="array" ref="B1763">_xlfn.XLOOKUP($A1763,CustomersName[[#All],[Customer ID]],CustomersName[[#All],[First Name]],"Not Found",0)</f>
        <v>Mhlcolm J.</v>
      </c>
      <c r="C1763" cm="1">
        <f t="array" ref="C1763">_xlfn.XLOOKUP($A1763,MedExam_Table[[#Headers],[#Data],[Customer ID]],MedExam_Table[[#Headers],[#Data],[BMI]],"Not Found",0)</f>
        <v>37.299999999999997</v>
      </c>
      <c r="D1763" cm="1">
        <f t="array" ref="D1763">_xlfn.XLOOKUP($A1763,MedExam_Table[[#Headers],[#Data],[Customer ID]],MedExam_Table[[#Headers],[#Data],[HBA1C]],"Not Found",0)</f>
        <v>7.79</v>
      </c>
      <c r="E1763" t="str" cm="1">
        <f t="array" ref="E1763">_xlfn.XLOOKUP($A1763,MedExam_Table[[#Headers],[#Data],[Customer ID]],MedExam_Table[[#Headers],[#Data],[Heart Issues Updated]],"Not Found",0)</f>
        <v>Yes</v>
      </c>
      <c r="F1763" t="str" cm="1">
        <f t="array" ref="F1763">_xlfn.XLOOKUP($A1763,MedExam_Table[[#Headers],[#Data],[Customer ID]],MedExam_Table[[#Headers],[#Data],[Any Transplants Update]],"Not Found",0)</f>
        <v>No</v>
      </c>
      <c r="G1763" t="str" cm="1">
        <f t="array" ref="G1763">_xlfn.XLOOKUP($A1763,MedExam_Table[[#Headers],[#Data],[Customer ID]],MedExam_Table[[#Headers],[#Data],[Cancer history]],"Not Found",0)</f>
        <v>No</v>
      </c>
      <c r="H1763" cm="1">
        <f t="array" ref="H1763">_xlfn.XLOOKUP($A1763,MedExam_Table[[#Headers],[#Data],[Customer ID]],MedExam_Table[[#Headers],[#Data],[NumberOfMajorSurgeries_updated]],"Not Found",0)</f>
        <v>0</v>
      </c>
      <c r="I1763" t="str" cm="1">
        <f t="array" ref="I1763">_xlfn.XLOOKUP($A1763,MedExam_Table[[#Headers],[#Data],[Customer ID]],MedExam_Table[[#Headers],[#Data],[Smoker Updated]],"Not Found",0)</f>
        <v>No</v>
      </c>
      <c r="J1763" t="str" cm="1">
        <f t="array" ref="J1763">_xlfn.XLOOKUP($A1763,MedExam_Table[[#Headers],[#Data],[Customer ID]],MedExam_Table[[#Headers],[#Data],[Weight Status]],"Not Found",0)</f>
        <v>Obesity</v>
      </c>
      <c r="K1763" t="str" cm="1">
        <f t="array" ref="K1763">_xlfn.XLOOKUP($A1763,MedExam_Table[[#Headers],[#Data],[Customer ID]],MedExam_Table[[#Headers],[#Data],[Diabetes Status]],"Not Found",0)</f>
        <v>Diabetes</v>
      </c>
      <c r="L1763" cm="1">
        <f t="array" ref="L1763">_xlfn.XLOOKUP($A1763,Hospitalisation_table[[#All],[Customer ID]],Hospitalisation_table[[#All],[Customer Age]],"Not Found",0)</f>
        <v>55</v>
      </c>
      <c r="M1763" t="str" cm="1">
        <f t="array" ref="M1763">_xlfn.XLOOKUP($A1763,Hospitalisation_table[[#All],[Customer ID]],Hospitalisation_table[[#All],[Date of Birth]],"Not Found",0)</f>
        <v>17-Dec-1967</v>
      </c>
      <c r="N1763" s="22" cm="1">
        <f t="array" ref="N1763">_xlfn.XLOOKUP($A1763,Hospitalisation_table[[#All],[Customer ID]],Hospitalisation_table[[#All],[charges]],"Not Found",0)</f>
        <v>20630.28</v>
      </c>
      <c r="O1763" t="str" cm="1">
        <f t="array" ref="O1763">_xlfn.XLOOKUP($A1763,Hospitalisation_table[[#All],[Customer ID]],Hospitalisation_table[[#All],[Hospital tier_Updated]],"Not Found",0)</f>
        <v>tier - 2</v>
      </c>
      <c r="P1763" t="str" cm="1">
        <f t="array" ref="P1763">_xlfn.XLOOKUP($A1763,Hospitalisation_table[[#All],[Customer ID]],Hospitalisation_table[[#All],[City tier_updated]],"Not Found",0)</f>
        <v>tier - 3</v>
      </c>
      <c r="Q1763" t="str" cm="1">
        <f t="array" ref="Q1763">_xlfn.XLOOKUP($A1763,Hospitalisation_table[[#All],[Customer ID]],Hospitalisation_table[[#All],[State ID Updated]],"Not Found",0)</f>
        <v>R1011</v>
      </c>
    </row>
    <row r="1764" spans="1:17" x14ac:dyDescent="0.3">
      <c r="A1764" s="13" t="s">
        <v>1888</v>
      </c>
      <c r="B1764" t="str" cm="1">
        <f t="array" ref="B1764">_xlfn.XLOOKUP($A1764,CustomersName[[#All],[Customer ID]],CustomersName[[#All],[First Name]],"Not Found",0)</f>
        <v>Mahgaret B.</v>
      </c>
      <c r="C1764" cm="1">
        <f t="array" ref="C1764">_xlfn.XLOOKUP($A1764,MedExam_Table[[#Headers],[#Data],[Customer ID]],MedExam_Table[[#Headers],[#Data],[BMI]],"Not Found",0)</f>
        <v>54.47</v>
      </c>
      <c r="D1764" cm="1">
        <f t="array" ref="D1764">_xlfn.XLOOKUP($A1764,MedExam_Table[[#Headers],[#Data],[Customer ID]],MedExam_Table[[#Headers],[#Data],[HBA1C]],"Not Found",0)</f>
        <v>4.49</v>
      </c>
      <c r="E1764" t="str" cm="1">
        <f t="array" ref="E1764">_xlfn.XLOOKUP($A1764,MedExam_Table[[#Headers],[#Data],[Customer ID]],MedExam_Table[[#Headers],[#Data],[Heart Issues Updated]],"Not Found",0)</f>
        <v>Yes</v>
      </c>
      <c r="F1764" t="str" cm="1">
        <f t="array" ref="F1764">_xlfn.XLOOKUP($A1764,MedExam_Table[[#Headers],[#Data],[Customer ID]],MedExam_Table[[#Headers],[#Data],[Any Transplants Update]],"Not Found",0)</f>
        <v>No</v>
      </c>
      <c r="G1764" t="str" cm="1">
        <f t="array" ref="G1764">_xlfn.XLOOKUP($A1764,MedExam_Table[[#Headers],[#Data],[Customer ID]],MedExam_Table[[#Headers],[#Data],[Cancer history]],"Not Found",0)</f>
        <v>No</v>
      </c>
      <c r="H1764" cm="1">
        <f t="array" ref="H1764">_xlfn.XLOOKUP($A1764,MedExam_Table[[#Headers],[#Data],[Customer ID]],MedExam_Table[[#Headers],[#Data],[NumberOfMajorSurgeries_updated]],"Not Found",0)</f>
        <v>2</v>
      </c>
      <c r="I1764" t="str" cm="1">
        <f t="array" ref="I1764">_xlfn.XLOOKUP($A1764,MedExam_Table[[#Headers],[#Data],[Customer ID]],MedExam_Table[[#Headers],[#Data],[Smoker Updated]],"Not Found",0)</f>
        <v>No</v>
      </c>
      <c r="J1764" t="str" cm="1">
        <f t="array" ref="J1764">_xlfn.XLOOKUP($A1764,MedExam_Table[[#Headers],[#Data],[Customer ID]],MedExam_Table[[#Headers],[#Data],[Weight Status]],"Not Found",0)</f>
        <v>Obesity</v>
      </c>
      <c r="K1764" t="str" cm="1">
        <f t="array" ref="K1764">_xlfn.XLOOKUP($A1764,MedExam_Table[[#Headers],[#Data],[Customer ID]],MedExam_Table[[#Headers],[#Data],[Diabetes Status]],"Not Found",0)</f>
        <v>Normal</v>
      </c>
      <c r="L1764" cm="1">
        <f t="array" ref="L1764">_xlfn.XLOOKUP($A1764,Hospitalisation_table[[#All],[Customer ID]],Hospitalisation_table[[#All],[Customer Age]],"Not Found",0)</f>
        <v>56</v>
      </c>
      <c r="M1764" t="str" cm="1">
        <f t="array" ref="M1764">_xlfn.XLOOKUP($A1764,Hospitalisation_table[[#All],[Customer ID]],Hospitalisation_table[[#All],[Date of Birth]],"Not Found",0)</f>
        <v>9-Jul-1966</v>
      </c>
      <c r="N1764" s="22" cm="1">
        <f t="array" ref="N1764">_xlfn.XLOOKUP($A1764,Hospitalisation_table[[#All],[Customer ID]],Hospitalisation_table[[#All],[charges]],"Not Found",0)</f>
        <v>20568.32</v>
      </c>
      <c r="O1764" t="str" cm="1">
        <f t="array" ref="O1764">_xlfn.XLOOKUP($A1764,Hospitalisation_table[[#All],[Customer ID]],Hospitalisation_table[[#All],[Hospital tier_Updated]],"Not Found",0)</f>
        <v>tier - 3</v>
      </c>
      <c r="P1764" t="str" cm="1">
        <f t="array" ref="P1764">_xlfn.XLOOKUP($A1764,Hospitalisation_table[[#All],[Customer ID]],Hospitalisation_table[[#All],[City tier_updated]],"Not Found",0)</f>
        <v>tier - 2</v>
      </c>
      <c r="Q1764" t="str" cm="1">
        <f t="array" ref="Q1764">_xlfn.XLOOKUP($A1764,Hospitalisation_table[[#All],[Customer ID]],Hospitalisation_table[[#All],[State ID Updated]],"Not Found",0)</f>
        <v>R1012</v>
      </c>
    </row>
    <row r="1765" spans="1:17" x14ac:dyDescent="0.3">
      <c r="A1765" s="14" t="s">
        <v>1887</v>
      </c>
      <c r="B1765" t="str" cm="1">
        <f t="array" ref="B1765">_xlfn.XLOOKUP($A1765,CustomersName[[#All],[Customer ID]],CustomersName[[#All],[First Name]],"Not Found",0)</f>
        <v>Helen</v>
      </c>
      <c r="C1765" cm="1">
        <f t="array" ref="C1765">_xlfn.XLOOKUP($A1765,MedExam_Table[[#Headers],[#Data],[Customer ID]],MedExam_Table[[#Headers],[#Data],[BMI]],"Not Found",0)</f>
        <v>38.06</v>
      </c>
      <c r="D1765" cm="1">
        <f t="array" ref="D1765">_xlfn.XLOOKUP($A1765,MedExam_Table[[#Headers],[#Data],[Customer ID]],MedExam_Table[[#Headers],[#Data],[HBA1C]],"Not Found",0)</f>
        <v>5.24</v>
      </c>
      <c r="E1765" t="str" cm="1">
        <f t="array" ref="E1765">_xlfn.XLOOKUP($A1765,MedExam_Table[[#Headers],[#Data],[Customer ID]],MedExam_Table[[#Headers],[#Data],[Heart Issues Updated]],"Not Found",0)</f>
        <v>Yes</v>
      </c>
      <c r="F1765" t="str" cm="1">
        <f t="array" ref="F1765">_xlfn.XLOOKUP($A1765,MedExam_Table[[#Headers],[#Data],[Customer ID]],MedExam_Table[[#Headers],[#Data],[Any Transplants Update]],"Not Found",0)</f>
        <v>No</v>
      </c>
      <c r="G1765" t="str" cm="1">
        <f t="array" ref="G1765">_xlfn.XLOOKUP($A1765,MedExam_Table[[#Headers],[#Data],[Customer ID]],MedExam_Table[[#Headers],[#Data],[Cancer history]],"Not Found",0)</f>
        <v>Yes</v>
      </c>
      <c r="H1765" cm="1">
        <f t="array" ref="H1765">_xlfn.XLOOKUP($A1765,MedExam_Table[[#Headers],[#Data],[Customer ID]],MedExam_Table[[#Headers],[#Data],[NumberOfMajorSurgeries_updated]],"Not Found",0)</f>
        <v>1</v>
      </c>
      <c r="I1765" t="str" cm="1">
        <f t="array" ref="I1765">_xlfn.XLOOKUP($A1765,MedExam_Table[[#Headers],[#Data],[Customer ID]],MedExam_Table[[#Headers],[#Data],[Smoker Updated]],"Not Found",0)</f>
        <v>No</v>
      </c>
      <c r="J1765" t="str" cm="1">
        <f t="array" ref="J1765">_xlfn.XLOOKUP($A1765,MedExam_Table[[#Headers],[#Data],[Customer ID]],MedExam_Table[[#Headers],[#Data],[Weight Status]],"Not Found",0)</f>
        <v>Obesity</v>
      </c>
      <c r="K1765" t="str" cm="1">
        <f t="array" ref="K1765">_xlfn.XLOOKUP($A1765,MedExam_Table[[#Headers],[#Data],[Customer ID]],MedExam_Table[[#Headers],[#Data],[Diabetes Status]],"Not Found",0)</f>
        <v>Normal</v>
      </c>
      <c r="L1765" cm="1">
        <f t="array" ref="L1765">_xlfn.XLOOKUP($A1765,Hospitalisation_table[[#All],[Customer ID]],Hospitalisation_table[[#All],[Customer Age]],"Not Found",0)</f>
        <v>53</v>
      </c>
      <c r="M1765" t="str" cm="1">
        <f t="array" ref="M1765">_xlfn.XLOOKUP($A1765,Hospitalisation_table[[#All],[Customer ID]],Hospitalisation_table[[#All],[Date of Birth]],"Not Found",0)</f>
        <v>13-Oct-1969</v>
      </c>
      <c r="N1765" s="22" cm="1">
        <f t="array" ref="N1765">_xlfn.XLOOKUP($A1765,Hospitalisation_table[[#All],[Customer ID]],Hospitalisation_table[[#All],[charges]],"Not Found",0)</f>
        <v>20463</v>
      </c>
      <c r="O1765" t="str" cm="1">
        <f t="array" ref="O1765">_xlfn.XLOOKUP($A1765,Hospitalisation_table[[#All],[Customer ID]],Hospitalisation_table[[#All],[Hospital tier_Updated]],"Not Found",0)</f>
        <v>tier - 2</v>
      </c>
      <c r="P1765" t="str" cm="1">
        <f t="array" ref="P1765">_xlfn.XLOOKUP($A1765,Hospitalisation_table[[#All],[Customer ID]],Hospitalisation_table[[#All],[City tier_updated]],"Not Found",0)</f>
        <v>tier - 2</v>
      </c>
      <c r="Q1765" t="str" cm="1">
        <f t="array" ref="Q1765">_xlfn.XLOOKUP($A1765,Hospitalisation_table[[#All],[Customer ID]],Hospitalisation_table[[#All],[State ID Updated]],"Not Found",0)</f>
        <v>R1013</v>
      </c>
    </row>
    <row r="1766" spans="1:17" x14ac:dyDescent="0.3">
      <c r="A1766" s="13" t="s">
        <v>1886</v>
      </c>
      <c r="B1766" t="str" cm="1">
        <f t="array" ref="B1766">_xlfn.XLOOKUP($A1766,CustomersName[[#All],[Customer ID]],CustomersName[[#All],[First Name]],"Not Found",0)</f>
        <v>Matthew</v>
      </c>
      <c r="C1766" cm="1">
        <f t="array" ref="C1766">_xlfn.XLOOKUP($A1766,MedExam_Table[[#Headers],[#Data],[Customer ID]],MedExam_Table[[#Headers],[#Data],[BMI]],"Not Found",0)</f>
        <v>51.47</v>
      </c>
      <c r="D1766" cm="1">
        <f t="array" ref="D1766">_xlfn.XLOOKUP($A1766,MedExam_Table[[#Headers],[#Data],[Customer ID]],MedExam_Table[[#Headers],[#Data],[HBA1C]],"Not Found",0)</f>
        <v>9.6</v>
      </c>
      <c r="E1766" t="str" cm="1">
        <f t="array" ref="E1766">_xlfn.XLOOKUP($A1766,MedExam_Table[[#Headers],[#Data],[Customer ID]],MedExam_Table[[#Headers],[#Data],[Heart Issues Updated]],"Not Found",0)</f>
        <v>No</v>
      </c>
      <c r="F1766" t="str" cm="1">
        <f t="array" ref="F1766">_xlfn.XLOOKUP($A1766,MedExam_Table[[#Headers],[#Data],[Customer ID]],MedExam_Table[[#Headers],[#Data],[Any Transplants Update]],"Not Found",0)</f>
        <v>No</v>
      </c>
      <c r="G1766" t="str" cm="1">
        <f t="array" ref="G1766">_xlfn.XLOOKUP($A1766,MedExam_Table[[#Headers],[#Data],[Customer ID]],MedExam_Table[[#Headers],[#Data],[Cancer history]],"Not Found",0)</f>
        <v>No</v>
      </c>
      <c r="H1766" cm="1">
        <f t="array" ref="H1766">_xlfn.XLOOKUP($A1766,MedExam_Table[[#Headers],[#Data],[Customer ID]],MedExam_Table[[#Headers],[#Data],[NumberOfMajorSurgeries_updated]],"Not Found",0)</f>
        <v>0</v>
      </c>
      <c r="I1766" t="str" cm="1">
        <f t="array" ref="I1766">_xlfn.XLOOKUP($A1766,MedExam_Table[[#Headers],[#Data],[Customer ID]],MedExam_Table[[#Headers],[#Data],[Smoker Updated]],"Not Found",0)</f>
        <v>No</v>
      </c>
      <c r="J1766" t="str" cm="1">
        <f t="array" ref="J1766">_xlfn.XLOOKUP($A1766,MedExam_Table[[#Headers],[#Data],[Customer ID]],MedExam_Table[[#Headers],[#Data],[Weight Status]],"Not Found",0)</f>
        <v>Obesity</v>
      </c>
      <c r="K1766" t="str" cm="1">
        <f t="array" ref="K1766">_xlfn.XLOOKUP($A1766,MedExam_Table[[#Headers],[#Data],[Customer ID]],MedExam_Table[[#Headers],[#Data],[Diabetes Status]],"Not Found",0)</f>
        <v>Diabetes</v>
      </c>
      <c r="L1766" cm="1">
        <f t="array" ref="L1766">_xlfn.XLOOKUP($A1766,Hospitalisation_table[[#All],[Customer ID]],Hospitalisation_table[[#All],[Customer Age]],"Not Found",0)</f>
        <v>60</v>
      </c>
      <c r="M1766" t="str" cm="1">
        <f t="array" ref="M1766">_xlfn.XLOOKUP($A1766,Hospitalisation_table[[#All],[Customer ID]],Hospitalisation_table[[#All],[Date of Birth]],"Not Found",0)</f>
        <v>18-Oct-1962</v>
      </c>
      <c r="N1766" s="22" cm="1">
        <f t="array" ref="N1766">_xlfn.XLOOKUP($A1766,Hospitalisation_table[[#All],[Customer ID]],Hospitalisation_table[[#All],[charges]],"Not Found",0)</f>
        <v>20446.849999999999</v>
      </c>
      <c r="O1766" t="str" cm="1">
        <f t="array" ref="O1766">_xlfn.XLOOKUP($A1766,Hospitalisation_table[[#All],[Customer ID]],Hospitalisation_table[[#All],[Hospital tier_Updated]],"Not Found",0)</f>
        <v>tier - 2</v>
      </c>
      <c r="P1766" t="str" cm="1">
        <f t="array" ref="P1766">_xlfn.XLOOKUP($A1766,Hospitalisation_table[[#All],[Customer ID]],Hospitalisation_table[[#All],[City tier_updated]],"Not Found",0)</f>
        <v>tier - 1</v>
      </c>
      <c r="Q1766" t="str" cm="1">
        <f t="array" ref="Q1766">_xlfn.XLOOKUP($A1766,Hospitalisation_table[[#All],[Customer ID]],Hospitalisation_table[[#All],[State ID Updated]],"Not Found",0)</f>
        <v>R1012</v>
      </c>
    </row>
    <row r="1767" spans="1:17" x14ac:dyDescent="0.3">
      <c r="A1767" s="14" t="s">
        <v>1885</v>
      </c>
      <c r="B1767" t="str" cm="1">
        <f t="array" ref="B1767">_xlfn.XLOOKUP($A1767,CustomersName[[#All],[Customer ID]],CustomersName[[#All],[First Name]],"Not Found",0)</f>
        <v>Jeff</v>
      </c>
      <c r="C1767" cm="1">
        <f t="array" ref="C1767">_xlfn.XLOOKUP($A1767,MedExam_Table[[#Headers],[#Data],[Customer ID]],MedExam_Table[[#Headers],[#Data],[BMI]],"Not Found",0)</f>
        <v>29.8</v>
      </c>
      <c r="D1767" cm="1">
        <f t="array" ref="D1767">_xlfn.XLOOKUP($A1767,MedExam_Table[[#Headers],[#Data],[Customer ID]],MedExam_Table[[#Headers],[#Data],[HBA1C]],"Not Found",0)</f>
        <v>5.78</v>
      </c>
      <c r="E1767" t="str" cm="1">
        <f t="array" ref="E1767">_xlfn.XLOOKUP($A1767,MedExam_Table[[#Headers],[#Data],[Customer ID]],MedExam_Table[[#Headers],[#Data],[Heart Issues Updated]],"Not Found",0)</f>
        <v>Yes</v>
      </c>
      <c r="F1767" t="str" cm="1">
        <f t="array" ref="F1767">_xlfn.XLOOKUP($A1767,MedExam_Table[[#Headers],[#Data],[Customer ID]],MedExam_Table[[#Headers],[#Data],[Any Transplants Update]],"Not Found",0)</f>
        <v>No</v>
      </c>
      <c r="G1767" t="str" cm="1">
        <f t="array" ref="G1767">_xlfn.XLOOKUP($A1767,MedExam_Table[[#Headers],[#Data],[Customer ID]],MedExam_Table[[#Headers],[#Data],[Cancer history]],"Not Found",0)</f>
        <v>No</v>
      </c>
      <c r="H1767" cm="1">
        <f t="array" ref="H1767">_xlfn.XLOOKUP($A1767,MedExam_Table[[#Headers],[#Data],[Customer ID]],MedExam_Table[[#Headers],[#Data],[NumberOfMajorSurgeries_updated]],"Not Found",0)</f>
        <v>0</v>
      </c>
      <c r="I1767" t="str" cm="1">
        <f t="array" ref="I1767">_xlfn.XLOOKUP($A1767,MedExam_Table[[#Headers],[#Data],[Customer ID]],MedExam_Table[[#Headers],[#Data],[Smoker Updated]],"Not Found",0)</f>
        <v>No</v>
      </c>
      <c r="J1767" t="str" cm="1">
        <f t="array" ref="J1767">_xlfn.XLOOKUP($A1767,MedExam_Table[[#Headers],[#Data],[Customer ID]],MedExam_Table[[#Headers],[#Data],[Weight Status]],"Not Found",0)</f>
        <v>OverWeight</v>
      </c>
      <c r="K1767" t="str" cm="1">
        <f t="array" ref="K1767">_xlfn.XLOOKUP($A1767,MedExam_Table[[#Headers],[#Data],[Customer ID]],MedExam_Table[[#Headers],[#Data],[Diabetes Status]],"Not Found",0)</f>
        <v>Prediabetes</v>
      </c>
      <c r="L1767" cm="1">
        <f t="array" ref="L1767">_xlfn.XLOOKUP($A1767,Hospitalisation_table[[#All],[Customer ID]],Hospitalisation_table[[#All],[Customer Age]],"Not Found",0)</f>
        <v>37</v>
      </c>
      <c r="M1767" t="str" cm="1">
        <f t="array" ref="M1767">_xlfn.XLOOKUP($A1767,Hospitalisation_table[[#All],[Customer ID]],Hospitalisation_table[[#All],[Date of Birth]],"Not Found",0)</f>
        <v>12-Jul-1985</v>
      </c>
      <c r="N1767" s="22" cm="1">
        <f t="array" ref="N1767">_xlfn.XLOOKUP($A1767,Hospitalisation_table[[#All],[Customer ID]],Hospitalisation_table[[#All],[charges]],"Not Found",0)</f>
        <v>20420.599999999999</v>
      </c>
      <c r="O1767" t="str" cm="1">
        <f t="array" ref="O1767">_xlfn.XLOOKUP($A1767,Hospitalisation_table[[#All],[Customer ID]],Hospitalisation_table[[#All],[Hospital tier_Updated]],"Not Found",0)</f>
        <v>tier - 3</v>
      </c>
      <c r="P1767" t="str" cm="1">
        <f t="array" ref="P1767">_xlfn.XLOOKUP($A1767,Hospitalisation_table[[#All],[Customer ID]],Hospitalisation_table[[#All],[City tier_updated]],"Not Found",0)</f>
        <v>tier - 2</v>
      </c>
      <c r="Q1767" t="str" cm="1">
        <f t="array" ref="Q1767">_xlfn.XLOOKUP($A1767,Hospitalisation_table[[#All],[Customer ID]],Hospitalisation_table[[#All],[State ID Updated]],"Not Found",0)</f>
        <v>R1011</v>
      </c>
    </row>
    <row r="1768" spans="1:17" x14ac:dyDescent="0.3">
      <c r="A1768" s="13" t="s">
        <v>1884</v>
      </c>
      <c r="B1768" t="str" cm="1">
        <f t="array" ref="B1768">_xlfn.XLOOKUP($A1768,CustomersName[[#All],[Customer ID]],CustomersName[[#All],[First Name]],"Not Found",0)</f>
        <v>Taha R</v>
      </c>
      <c r="C1768" cm="1">
        <f t="array" ref="C1768">_xlfn.XLOOKUP($A1768,MedExam_Table[[#Headers],[#Data],[Customer ID]],MedExam_Table[[#Headers],[#Data],[BMI]],"Not Found",0)</f>
        <v>49.77</v>
      </c>
      <c r="D1768" cm="1">
        <f t="array" ref="D1768">_xlfn.XLOOKUP($A1768,MedExam_Table[[#Headers],[#Data],[Customer ID]],MedExam_Table[[#Headers],[#Data],[HBA1C]],"Not Found",0)</f>
        <v>7.02</v>
      </c>
      <c r="E1768" t="str" cm="1">
        <f t="array" ref="E1768">_xlfn.XLOOKUP($A1768,MedExam_Table[[#Headers],[#Data],[Customer ID]],MedExam_Table[[#Headers],[#Data],[Heart Issues Updated]],"Not Found",0)</f>
        <v>No</v>
      </c>
      <c r="F1768" t="str" cm="1">
        <f t="array" ref="F1768">_xlfn.XLOOKUP($A1768,MedExam_Table[[#Headers],[#Data],[Customer ID]],MedExam_Table[[#Headers],[#Data],[Any Transplants Update]],"Not Found",0)</f>
        <v>No</v>
      </c>
      <c r="G1768" t="str" cm="1">
        <f t="array" ref="G1768">_xlfn.XLOOKUP($A1768,MedExam_Table[[#Headers],[#Data],[Customer ID]],MedExam_Table[[#Headers],[#Data],[Cancer history]],"Not Found",0)</f>
        <v>No</v>
      </c>
      <c r="H1768" cm="1">
        <f t="array" ref="H1768">_xlfn.XLOOKUP($A1768,MedExam_Table[[#Headers],[#Data],[Customer ID]],MedExam_Table[[#Headers],[#Data],[NumberOfMajorSurgeries_updated]],"Not Found",0)</f>
        <v>0</v>
      </c>
      <c r="I1768" t="str" cm="1">
        <f t="array" ref="I1768">_xlfn.XLOOKUP($A1768,MedExam_Table[[#Headers],[#Data],[Customer ID]],MedExam_Table[[#Headers],[#Data],[Smoker Updated]],"Not Found",0)</f>
        <v>No</v>
      </c>
      <c r="J1768" t="str" cm="1">
        <f t="array" ref="J1768">_xlfn.XLOOKUP($A1768,MedExam_Table[[#Headers],[#Data],[Customer ID]],MedExam_Table[[#Headers],[#Data],[Weight Status]],"Not Found",0)</f>
        <v>Obesity</v>
      </c>
      <c r="K1768" t="str" cm="1">
        <f t="array" ref="K1768">_xlfn.XLOOKUP($A1768,MedExam_Table[[#Headers],[#Data],[Customer ID]],MedExam_Table[[#Headers],[#Data],[Diabetes Status]],"Not Found",0)</f>
        <v>Diabetes</v>
      </c>
      <c r="L1768" cm="1">
        <f t="array" ref="L1768">_xlfn.XLOOKUP($A1768,Hospitalisation_table[[#All],[Customer ID]],Hospitalisation_table[[#All],[Customer Age]],"Not Found",0)</f>
        <v>60</v>
      </c>
      <c r="M1768" t="str" cm="1">
        <f t="array" ref="M1768">_xlfn.XLOOKUP($A1768,Hospitalisation_table[[#All],[Customer ID]],Hospitalisation_table[[#All],[Date of Birth]],"Not Found",0)</f>
        <v>2-Jul-1962</v>
      </c>
      <c r="N1768" s="22" cm="1">
        <f t="array" ref="N1768">_xlfn.XLOOKUP($A1768,Hospitalisation_table[[#All],[Customer ID]],Hospitalisation_table[[#All],[charges]],"Not Found",0)</f>
        <v>20354.5</v>
      </c>
      <c r="O1768" t="str" cm="1">
        <f t="array" ref="O1768">_xlfn.XLOOKUP($A1768,Hospitalisation_table[[#All],[Customer ID]],Hospitalisation_table[[#All],[Hospital tier_Updated]],"Not Found",0)</f>
        <v>tier - 3</v>
      </c>
      <c r="P1768" t="str" cm="1">
        <f t="array" ref="P1768">_xlfn.XLOOKUP($A1768,Hospitalisation_table[[#All],[Customer ID]],Hospitalisation_table[[#All],[City tier_updated]],"Not Found",0)</f>
        <v>tier - 2</v>
      </c>
      <c r="Q1768" t="str" cm="1">
        <f t="array" ref="Q1768">_xlfn.XLOOKUP($A1768,Hospitalisation_table[[#All],[Customer ID]],Hospitalisation_table[[#All],[State ID Updated]],"Not Found",0)</f>
        <v>R1026</v>
      </c>
    </row>
    <row r="1769" spans="1:17" x14ac:dyDescent="0.3">
      <c r="A1769" s="14" t="s">
        <v>1883</v>
      </c>
      <c r="B1769" t="str" cm="1">
        <f t="array" ref="B1769">_xlfn.XLOOKUP($A1769,CustomersName[[#All],[Customer ID]],CustomersName[[#All],[First Name]],"Not Found",0)</f>
        <v>Kristin</v>
      </c>
      <c r="C1769" cm="1">
        <f t="array" ref="C1769">_xlfn.XLOOKUP($A1769,MedExam_Table[[#Headers],[#Data],[Customer ID]],MedExam_Table[[#Headers],[#Data],[BMI]],"Not Found",0)</f>
        <v>25.555</v>
      </c>
      <c r="D1769" cm="1">
        <f t="array" ref="D1769">_xlfn.XLOOKUP($A1769,MedExam_Table[[#Headers],[#Data],[Customer ID]],MedExam_Table[[#Headers],[#Data],[HBA1C]],"Not Found",0)</f>
        <v>4.09</v>
      </c>
      <c r="E1769" t="str" cm="1">
        <f t="array" ref="E1769">_xlfn.XLOOKUP($A1769,MedExam_Table[[#Headers],[#Data],[Customer ID]],MedExam_Table[[#Headers],[#Data],[Heart Issues Updated]],"Not Found",0)</f>
        <v>Yes</v>
      </c>
      <c r="F1769" t="str" cm="1">
        <f t="array" ref="F1769">_xlfn.XLOOKUP($A1769,MedExam_Table[[#Headers],[#Data],[Customer ID]],MedExam_Table[[#Headers],[#Data],[Any Transplants Update]],"Not Found",0)</f>
        <v>No</v>
      </c>
      <c r="G1769" t="str" cm="1">
        <f t="array" ref="G1769">_xlfn.XLOOKUP($A1769,MedExam_Table[[#Headers],[#Data],[Customer ID]],MedExam_Table[[#Headers],[#Data],[Cancer history]],"Not Found",0)</f>
        <v>No</v>
      </c>
      <c r="H1769" cm="1">
        <f t="array" ref="H1769">_xlfn.XLOOKUP($A1769,MedExam_Table[[#Headers],[#Data],[Customer ID]],MedExam_Table[[#Headers],[#Data],[NumberOfMajorSurgeries_updated]],"Not Found",0)</f>
        <v>0</v>
      </c>
      <c r="I1769" t="str" cm="1">
        <f t="array" ref="I1769">_xlfn.XLOOKUP($A1769,MedExam_Table[[#Headers],[#Data],[Customer ID]],MedExam_Table[[#Headers],[#Data],[Smoker Updated]],"Not Found",0)</f>
        <v>Yes</v>
      </c>
      <c r="J1769" t="str" cm="1">
        <f t="array" ref="J1769">_xlfn.XLOOKUP($A1769,MedExam_Table[[#Headers],[#Data],[Customer ID]],MedExam_Table[[#Headers],[#Data],[Weight Status]],"Not Found",0)</f>
        <v>OverWeight</v>
      </c>
      <c r="K1769" t="str" cm="1">
        <f t="array" ref="K1769">_xlfn.XLOOKUP($A1769,MedExam_Table[[#Headers],[#Data],[Customer ID]],MedExam_Table[[#Headers],[#Data],[Diabetes Status]],"Not Found",0)</f>
        <v>Normal</v>
      </c>
      <c r="L1769" cm="1">
        <f t="array" ref="L1769">_xlfn.XLOOKUP($A1769,Hospitalisation_table[[#All],[Customer ID]],Hospitalisation_table[[#All],[Customer Age]],"Not Found",0)</f>
        <v>37</v>
      </c>
      <c r="M1769" t="str" cm="1">
        <f t="array" ref="M1769">_xlfn.XLOOKUP($A1769,Hospitalisation_table[[#All],[Customer ID]],Hospitalisation_table[[#All],[Date of Birth]],"Not Found",0)</f>
        <v>17-Sep-1985</v>
      </c>
      <c r="N1769" s="22" cm="1">
        <f t="array" ref="N1769">_xlfn.XLOOKUP($A1769,Hospitalisation_table[[#All],[Customer ID]],Hospitalisation_table[[#All],[charges]],"Not Found",0)</f>
        <v>20296.86</v>
      </c>
      <c r="O1769" t="str" cm="1">
        <f t="array" ref="O1769">_xlfn.XLOOKUP($A1769,Hospitalisation_table[[#All],[Customer ID]],Hospitalisation_table[[#All],[Hospital tier_Updated]],"Not Found",0)</f>
        <v>tier - 3</v>
      </c>
      <c r="P1769" t="str" cm="1">
        <f t="array" ref="P1769">_xlfn.XLOOKUP($A1769,Hospitalisation_table[[#All],[Customer ID]],Hospitalisation_table[[#All],[City tier_updated]],"Not Found",0)</f>
        <v>tier - 1</v>
      </c>
      <c r="Q1769" t="str" cm="1">
        <f t="array" ref="Q1769">_xlfn.XLOOKUP($A1769,Hospitalisation_table[[#All],[Customer ID]],Hospitalisation_table[[#All],[State ID Updated]],"Not Found",0)</f>
        <v>R1024</v>
      </c>
    </row>
    <row r="1770" spans="1:17" x14ac:dyDescent="0.3">
      <c r="A1770" s="13" t="s">
        <v>1882</v>
      </c>
      <c r="B1770" t="str" cm="1">
        <f t="array" ref="B1770">_xlfn.XLOOKUP($A1770,CustomersName[[#All],[Customer ID]],CustomersName[[#All],[First Name]],"Not Found",0)</f>
        <v>Timothy</v>
      </c>
      <c r="C1770" cm="1">
        <f t="array" ref="C1770">_xlfn.XLOOKUP($A1770,MedExam_Table[[#Headers],[#Data],[Customer ID]],MedExam_Table[[#Headers],[#Data],[BMI]],"Not Found",0)</f>
        <v>29.64</v>
      </c>
      <c r="D1770" cm="1">
        <f t="array" ref="D1770">_xlfn.XLOOKUP($A1770,MedExam_Table[[#Headers],[#Data],[Customer ID]],MedExam_Table[[#Headers],[#Data],[HBA1C]],"Not Found",0)</f>
        <v>4.93</v>
      </c>
      <c r="E1770" t="str" cm="1">
        <f t="array" ref="E1770">_xlfn.XLOOKUP($A1770,MedExam_Table[[#Headers],[#Data],[Customer ID]],MedExam_Table[[#Headers],[#Data],[Heart Issues Updated]],"Not Found",0)</f>
        <v>No</v>
      </c>
      <c r="F1770" t="str" cm="1">
        <f t="array" ref="F1770">_xlfn.XLOOKUP($A1770,MedExam_Table[[#Headers],[#Data],[Customer ID]],MedExam_Table[[#Headers],[#Data],[Any Transplants Update]],"Not Found",0)</f>
        <v>No</v>
      </c>
      <c r="G1770" t="str" cm="1">
        <f t="array" ref="G1770">_xlfn.XLOOKUP($A1770,MedExam_Table[[#Headers],[#Data],[Customer ID]],MedExam_Table[[#Headers],[#Data],[Cancer history]],"Not Found",0)</f>
        <v>Yes</v>
      </c>
      <c r="H1770" cm="1">
        <f t="array" ref="H1770">_xlfn.XLOOKUP($A1770,MedExam_Table[[#Headers],[#Data],[Customer ID]],MedExam_Table[[#Headers],[#Data],[NumberOfMajorSurgeries_updated]],"Not Found",0)</f>
        <v>1</v>
      </c>
      <c r="I1770" t="str" cm="1">
        <f t="array" ref="I1770">_xlfn.XLOOKUP($A1770,MedExam_Table[[#Headers],[#Data],[Customer ID]],MedExam_Table[[#Headers],[#Data],[Smoker Updated]],"Not Found",0)</f>
        <v>No</v>
      </c>
      <c r="J1770" t="str" cm="1">
        <f t="array" ref="J1770">_xlfn.XLOOKUP($A1770,MedExam_Table[[#Headers],[#Data],[Customer ID]],MedExam_Table[[#Headers],[#Data],[Weight Status]],"Not Found",0)</f>
        <v>OverWeight</v>
      </c>
      <c r="K1770" t="str" cm="1">
        <f t="array" ref="K1770">_xlfn.XLOOKUP($A1770,MedExam_Table[[#Headers],[#Data],[Customer ID]],MedExam_Table[[#Headers],[#Data],[Diabetes Status]],"Not Found",0)</f>
        <v>Normal</v>
      </c>
      <c r="L1770" cm="1">
        <f t="array" ref="L1770">_xlfn.XLOOKUP($A1770,Hospitalisation_table[[#All],[Customer ID]],Hospitalisation_table[[#All],[Customer Age]],"Not Found",0)</f>
        <v>29</v>
      </c>
      <c r="M1770" t="str" cm="1">
        <f t="array" ref="M1770">_xlfn.XLOOKUP($A1770,Hospitalisation_table[[#All],[Customer ID]],Hospitalisation_table[[#All],[Date of Birth]],"Not Found",0)</f>
        <v>7-Sep-1993</v>
      </c>
      <c r="N1770" s="22" cm="1">
        <f t="array" ref="N1770">_xlfn.XLOOKUP($A1770,Hospitalisation_table[[#All],[Customer ID]],Hospitalisation_table[[#All],[charges]],"Not Found",0)</f>
        <v>20277.810000000001</v>
      </c>
      <c r="O1770" t="str" cm="1">
        <f t="array" ref="O1770">_xlfn.XLOOKUP($A1770,Hospitalisation_table[[#All],[Customer ID]],Hospitalisation_table[[#All],[Hospital tier_Updated]],"Not Found",0)</f>
        <v>tier - 3</v>
      </c>
      <c r="P1770" t="str" cm="1">
        <f t="array" ref="P1770">_xlfn.XLOOKUP($A1770,Hospitalisation_table[[#All],[Customer ID]],Hospitalisation_table[[#All],[City tier_updated]],"Not Found",0)</f>
        <v>tier - 3</v>
      </c>
      <c r="Q1770" t="str" cm="1">
        <f t="array" ref="Q1770">_xlfn.XLOOKUP($A1770,Hospitalisation_table[[#All],[Customer ID]],Hospitalisation_table[[#All],[State ID Updated]],"Not Found",0)</f>
        <v>R1016</v>
      </c>
    </row>
    <row r="1771" spans="1:17" x14ac:dyDescent="0.3">
      <c r="A1771" s="14" t="s">
        <v>2324</v>
      </c>
      <c r="B1771" t="str" cm="1">
        <f t="array" ref="B1771">_xlfn.XLOOKUP($A1771,CustomersName[[#All],[Customer ID]],CustomersName[[#All],[First Name]],"Not Found",0)</f>
        <v>hlavio</v>
      </c>
      <c r="C1771" cm="1">
        <f t="array" ref="C1771">_xlfn.XLOOKUP($A1771,MedExam_Table[[#Headers],[#Data],[Customer ID]],MedExam_Table[[#Headers],[#Data],[BMI]],"Not Found",0)</f>
        <v>53.09</v>
      </c>
      <c r="D1771" cm="1">
        <f t="array" ref="D1771">_xlfn.XLOOKUP($A1771,MedExam_Table[[#Headers],[#Data],[Customer ID]],MedExam_Table[[#Headers],[#Data],[HBA1C]],"Not Found",0)</f>
        <v>4.82</v>
      </c>
      <c r="E1771" t="str" cm="1">
        <f t="array" ref="E1771">_xlfn.XLOOKUP($A1771,MedExam_Table[[#Headers],[#Data],[Customer ID]],MedExam_Table[[#Headers],[#Data],[Heart Issues Updated]],"Not Found",0)</f>
        <v>Yes</v>
      </c>
      <c r="F1771" t="str" cm="1">
        <f t="array" ref="F1771">_xlfn.XLOOKUP($A1771,MedExam_Table[[#Headers],[#Data],[Customer ID]],MedExam_Table[[#Headers],[#Data],[Any Transplants Update]],"Not Found",0)</f>
        <v>No</v>
      </c>
      <c r="G1771" t="str" cm="1">
        <f t="array" ref="G1771">_xlfn.XLOOKUP($A1771,MedExam_Table[[#Headers],[#Data],[Customer ID]],MedExam_Table[[#Headers],[#Data],[Cancer history]],"Not Found",0)</f>
        <v>No</v>
      </c>
      <c r="H1771" cm="1">
        <f t="array" ref="H1771">_xlfn.XLOOKUP($A1771,MedExam_Table[[#Headers],[#Data],[Customer ID]],MedExam_Table[[#Headers],[#Data],[NumberOfMajorSurgeries_updated]],"Not Found",0)</f>
        <v>2</v>
      </c>
      <c r="I1771" t="str" cm="1">
        <f t="array" ref="I1771">_xlfn.XLOOKUP($A1771,MedExam_Table[[#Headers],[#Data],[Customer ID]],MedExam_Table[[#Headers],[#Data],[Smoker Updated]],"Not Found",0)</f>
        <v>Yes</v>
      </c>
      <c r="J1771" t="str" cm="1">
        <f t="array" ref="J1771">_xlfn.XLOOKUP($A1771,MedExam_Table[[#Headers],[#Data],[Customer ID]],MedExam_Table[[#Headers],[#Data],[Weight Status]],"Not Found",0)</f>
        <v>Obesity</v>
      </c>
      <c r="K1771" t="str" cm="1">
        <f t="array" ref="K1771">_xlfn.XLOOKUP($A1771,MedExam_Table[[#Headers],[#Data],[Customer ID]],MedExam_Table[[#Headers],[#Data],[Diabetes Status]],"Not Found",0)</f>
        <v>Normal</v>
      </c>
      <c r="L1771" cm="1">
        <f t="array" ref="L1771">_xlfn.XLOOKUP($A1771,Hospitalisation_table[[#All],[Customer ID]],Hospitalisation_table[[#All],[Customer Age]],"Not Found",0)</f>
        <v>56</v>
      </c>
      <c r="M1771" t="str" cm="1">
        <f t="array" ref="M1771">_xlfn.XLOOKUP($A1771,Hospitalisation_table[[#All],[Customer ID]],Hospitalisation_table[[#All],[Date of Birth]],"Not Found",0)</f>
        <v>2-Jul-1966</v>
      </c>
      <c r="N1771" s="22" cm="1">
        <f t="array" ref="N1771">_xlfn.XLOOKUP($A1771,Hospitalisation_table[[#All],[Customer ID]],Hospitalisation_table[[#All],[charges]],"Not Found",0)</f>
        <v>43817.45</v>
      </c>
      <c r="O1771" t="str" cm="1">
        <f t="array" ref="O1771">_xlfn.XLOOKUP($A1771,Hospitalisation_table[[#All],[Customer ID]],Hospitalisation_table[[#All],[Hospital tier_Updated]],"Not Found",0)</f>
        <v>tier - 2</v>
      </c>
      <c r="P1771" t="str" cm="1">
        <f t="array" ref="P1771">_xlfn.XLOOKUP($A1771,Hospitalisation_table[[#All],[Customer ID]],Hospitalisation_table[[#All],[City tier_updated]],"Not Found",0)</f>
        <v>tier - 3</v>
      </c>
      <c r="Q1771" t="str" cm="1">
        <f t="array" ref="Q1771">_xlfn.XLOOKUP($A1771,Hospitalisation_table[[#All],[Customer ID]],Hospitalisation_table[[#All],[State ID Updated]],"Not Found",0)</f>
        <v>R1012</v>
      </c>
    </row>
    <row r="1772" spans="1:17" x14ac:dyDescent="0.3">
      <c r="A1772" s="13" t="s">
        <v>1881</v>
      </c>
      <c r="B1772" t="str" cm="1">
        <f t="array" ref="B1772">_xlfn.XLOOKUP($A1772,CustomersName[[#All],[Customer ID]],CustomersName[[#All],[First Name]],"Not Found",0)</f>
        <v>Scott</v>
      </c>
      <c r="C1772" cm="1">
        <f t="array" ref="C1772">_xlfn.XLOOKUP($A1772,MedExam_Table[[#Headers],[#Data],[Customer ID]],MedExam_Table[[#Headers],[#Data],[BMI]],"Not Found",0)</f>
        <v>53.93</v>
      </c>
      <c r="D1772" cm="1">
        <f t="array" ref="D1772">_xlfn.XLOOKUP($A1772,MedExam_Table[[#Headers],[#Data],[Customer ID]],MedExam_Table[[#Headers],[#Data],[HBA1C]],"Not Found",0)</f>
        <v>5.34</v>
      </c>
      <c r="E1772" t="str" cm="1">
        <f t="array" ref="E1772">_xlfn.XLOOKUP($A1772,MedExam_Table[[#Headers],[#Data],[Customer ID]],MedExam_Table[[#Headers],[#Data],[Heart Issues Updated]],"Not Found",0)</f>
        <v>Yes</v>
      </c>
      <c r="F1772" t="str" cm="1">
        <f t="array" ref="F1772">_xlfn.XLOOKUP($A1772,MedExam_Table[[#Headers],[#Data],[Customer ID]],MedExam_Table[[#Headers],[#Data],[Any Transplants Update]],"Not Found",0)</f>
        <v>No</v>
      </c>
      <c r="G1772" t="str" cm="1">
        <f t="array" ref="G1772">_xlfn.XLOOKUP($A1772,MedExam_Table[[#Headers],[#Data],[Customer ID]],MedExam_Table[[#Headers],[#Data],[Cancer history]],"Not Found",0)</f>
        <v>No</v>
      </c>
      <c r="H1772" cm="1">
        <f t="array" ref="H1772">_xlfn.XLOOKUP($A1772,MedExam_Table[[#Headers],[#Data],[Customer ID]],MedExam_Table[[#Headers],[#Data],[NumberOfMajorSurgeries_updated]],"Not Found",0)</f>
        <v>2</v>
      </c>
      <c r="I1772" t="str" cm="1">
        <f t="array" ref="I1772">_xlfn.XLOOKUP($A1772,MedExam_Table[[#Headers],[#Data],[Customer ID]],MedExam_Table[[#Headers],[#Data],[Smoker Updated]],"Not Found",0)</f>
        <v>No</v>
      </c>
      <c r="J1772" t="str" cm="1">
        <f t="array" ref="J1772">_xlfn.XLOOKUP($A1772,MedExam_Table[[#Headers],[#Data],[Customer ID]],MedExam_Table[[#Headers],[#Data],[Weight Status]],"Not Found",0)</f>
        <v>Obesity</v>
      </c>
      <c r="K1772" t="str" cm="1">
        <f t="array" ref="K1772">_xlfn.XLOOKUP($A1772,MedExam_Table[[#Headers],[#Data],[Customer ID]],MedExam_Table[[#Headers],[#Data],[Diabetes Status]],"Not Found",0)</f>
        <v>Normal</v>
      </c>
      <c r="L1772" cm="1">
        <f t="array" ref="L1772">_xlfn.XLOOKUP($A1772,Hospitalisation_table[[#All],[Customer ID]],Hospitalisation_table[[#All],[Customer Age]],"Not Found",0)</f>
        <v>56</v>
      </c>
      <c r="M1772" t="str" cm="1">
        <f t="array" ref="M1772">_xlfn.XLOOKUP($A1772,Hospitalisation_table[[#All],[Customer ID]],Hospitalisation_table[[#All],[Date of Birth]],"Not Found",0)</f>
        <v>22-Aug-1966</v>
      </c>
      <c r="N1772" s="22" cm="1">
        <f t="array" ref="N1772">_xlfn.XLOOKUP($A1772,Hospitalisation_table[[#All],[Customer ID]],Hospitalisation_table[[#All],[charges]],"Not Found",0)</f>
        <v>20253.84</v>
      </c>
      <c r="O1772" t="str" cm="1">
        <f t="array" ref="O1772">_xlfn.XLOOKUP($A1772,Hospitalisation_table[[#All],[Customer ID]],Hospitalisation_table[[#All],[Hospital tier_Updated]],"Not Found",0)</f>
        <v>tier - 2</v>
      </c>
      <c r="P1772" t="str" cm="1">
        <f t="array" ref="P1772">_xlfn.XLOOKUP($A1772,Hospitalisation_table[[#All],[Customer ID]],Hospitalisation_table[[#All],[City tier_updated]],"Not Found",0)</f>
        <v>tier - 3</v>
      </c>
      <c r="Q1772" t="str" cm="1">
        <f t="array" ref="Q1772">_xlfn.XLOOKUP($A1772,Hospitalisation_table[[#All],[Customer ID]],Hospitalisation_table[[#All],[State ID Updated]],"Not Found",0)</f>
        <v>R1012</v>
      </c>
    </row>
    <row r="1773" spans="1:17" x14ac:dyDescent="0.3">
      <c r="A1773" s="14" t="s">
        <v>1880</v>
      </c>
      <c r="B1773" t="str" cm="1">
        <f t="array" ref="B1773">_xlfn.XLOOKUP($A1773,CustomersName[[#All],[Customer ID]],CustomersName[[#All],[First Name]],"Not Found",0)</f>
        <v>Carlh E</v>
      </c>
      <c r="C1773" cm="1">
        <f t="array" ref="C1773">_xlfn.XLOOKUP($A1773,MedExam_Table[[#Headers],[#Data],[Customer ID]],MedExam_Table[[#Headers],[#Data],[BMI]],"Not Found",0)</f>
        <v>28.024999999999999</v>
      </c>
      <c r="D1773" cm="1">
        <f t="array" ref="D1773">_xlfn.XLOOKUP($A1773,MedExam_Table[[#Headers],[#Data],[Customer ID]],MedExam_Table[[#Headers],[#Data],[HBA1C]],"Not Found",0)</f>
        <v>5.65</v>
      </c>
      <c r="E1773" t="str" cm="1">
        <f t="array" ref="E1773">_xlfn.XLOOKUP($A1773,MedExam_Table[[#Headers],[#Data],[Customer ID]],MedExam_Table[[#Headers],[#Data],[Heart Issues Updated]],"Not Found",0)</f>
        <v>No</v>
      </c>
      <c r="F1773" t="str" cm="1">
        <f t="array" ref="F1773">_xlfn.XLOOKUP($A1773,MedExam_Table[[#Headers],[#Data],[Customer ID]],MedExam_Table[[#Headers],[#Data],[Any Transplants Update]],"Not Found",0)</f>
        <v>No</v>
      </c>
      <c r="G1773" t="str" cm="1">
        <f t="array" ref="G1773">_xlfn.XLOOKUP($A1773,MedExam_Table[[#Headers],[#Data],[Customer ID]],MedExam_Table[[#Headers],[#Data],[Cancer history]],"Not Found",0)</f>
        <v>No</v>
      </c>
      <c r="H1773" cm="1">
        <f t="array" ref="H1773">_xlfn.XLOOKUP($A1773,MedExam_Table[[#Headers],[#Data],[Customer ID]],MedExam_Table[[#Headers],[#Data],[NumberOfMajorSurgeries_updated]],"Not Found",0)</f>
        <v>1</v>
      </c>
      <c r="I1773" t="str" cm="1">
        <f t="array" ref="I1773">_xlfn.XLOOKUP($A1773,MedExam_Table[[#Headers],[#Data],[Customer ID]],MedExam_Table[[#Headers],[#Data],[Smoker Updated]],"Not Found",0)</f>
        <v>Yes</v>
      </c>
      <c r="J1773" t="str" cm="1">
        <f t="array" ref="J1773">_xlfn.XLOOKUP($A1773,MedExam_Table[[#Headers],[#Data],[Customer ID]],MedExam_Table[[#Headers],[#Data],[Weight Status]],"Not Found",0)</f>
        <v>OverWeight</v>
      </c>
      <c r="K1773" t="str" cm="1">
        <f t="array" ref="K1773">_xlfn.XLOOKUP($A1773,MedExam_Table[[#Headers],[#Data],[Customer ID]],MedExam_Table[[#Headers],[#Data],[Diabetes Status]],"Not Found",0)</f>
        <v>Normal</v>
      </c>
      <c r="L1773" cm="1">
        <f t="array" ref="L1773">_xlfn.XLOOKUP($A1773,Hospitalisation_table[[#All],[Customer ID]],Hospitalisation_table[[#All],[Customer Age]],"Not Found",0)</f>
        <v>35</v>
      </c>
      <c r="M1773" t="str" cm="1">
        <f t="array" ref="M1773">_xlfn.XLOOKUP($A1773,Hospitalisation_table[[#All],[Customer ID]],Hospitalisation_table[[#All],[Date of Birth]],"Not Found",0)</f>
        <v>17-Oct-1987</v>
      </c>
      <c r="N1773" s="22" cm="1">
        <f t="array" ref="N1773">_xlfn.XLOOKUP($A1773,Hospitalisation_table[[#All],[Customer ID]],Hospitalisation_table[[#All],[charges]],"Not Found",0)</f>
        <v>20234.849999999999</v>
      </c>
      <c r="O1773" t="str" cm="1">
        <f t="array" ref="O1773">_xlfn.XLOOKUP($A1773,Hospitalisation_table[[#All],[Customer ID]],Hospitalisation_table[[#All],[Hospital tier_Updated]],"Not Found",0)</f>
        <v>tier - 2</v>
      </c>
      <c r="P1773" t="str" cm="1">
        <f t="array" ref="P1773">_xlfn.XLOOKUP($A1773,Hospitalisation_table[[#All],[Customer ID]],Hospitalisation_table[[#All],[City tier_updated]],"Not Found",0)</f>
        <v>tier - 3</v>
      </c>
      <c r="Q1773" t="str" cm="1">
        <f t="array" ref="Q1773">_xlfn.XLOOKUP($A1773,Hospitalisation_table[[#All],[Customer ID]],Hospitalisation_table[[#All],[State ID Updated]],"Not Found",0)</f>
        <v>R1012</v>
      </c>
    </row>
    <row r="1774" spans="1:17" x14ac:dyDescent="0.3">
      <c r="A1774" s="13" t="s">
        <v>1879</v>
      </c>
      <c r="B1774" t="str" cm="1">
        <f t="array" ref="B1774">_xlfn.XLOOKUP($A1774,CustomersName[[#All],[Customer ID]],CustomersName[[#All],[First Name]],"Not Found",0)</f>
        <v>Lisa</v>
      </c>
      <c r="C1774" cm="1">
        <f t="array" ref="C1774">_xlfn.XLOOKUP($A1774,MedExam_Table[[#Headers],[#Data],[Customer ID]],MedExam_Table[[#Headers],[#Data],[BMI]],"Not Found",0)</f>
        <v>27.5</v>
      </c>
      <c r="D1774" cm="1">
        <f t="array" ref="D1774">_xlfn.XLOOKUP($A1774,MedExam_Table[[#Headers],[#Data],[Customer ID]],MedExam_Table[[#Headers],[#Data],[HBA1C]],"Not Found",0)</f>
        <v>4.49</v>
      </c>
      <c r="E1774" t="str" cm="1">
        <f t="array" ref="E1774">_xlfn.XLOOKUP($A1774,MedExam_Table[[#Headers],[#Data],[Customer ID]],MedExam_Table[[#Headers],[#Data],[Heart Issues Updated]],"Not Found",0)</f>
        <v>No</v>
      </c>
      <c r="F1774" t="str" cm="1">
        <f t="array" ref="F1774">_xlfn.XLOOKUP($A1774,MedExam_Table[[#Headers],[#Data],[Customer ID]],MedExam_Table[[#Headers],[#Data],[Any Transplants Update]],"Not Found",0)</f>
        <v>No</v>
      </c>
      <c r="G1774" t="str" cm="1">
        <f t="array" ref="G1774">_xlfn.XLOOKUP($A1774,MedExam_Table[[#Headers],[#Data],[Customer ID]],MedExam_Table[[#Headers],[#Data],[Cancer history]],"Not Found",0)</f>
        <v>No</v>
      </c>
      <c r="H1774" cm="1">
        <f t="array" ref="H1774">_xlfn.XLOOKUP($A1774,MedExam_Table[[#Headers],[#Data],[Customer ID]],MedExam_Table[[#Headers],[#Data],[NumberOfMajorSurgeries_updated]],"Not Found",0)</f>
        <v>0</v>
      </c>
      <c r="I1774" t="str" cm="1">
        <f t="array" ref="I1774">_xlfn.XLOOKUP($A1774,MedExam_Table[[#Headers],[#Data],[Customer ID]],MedExam_Table[[#Headers],[#Data],[Smoker Updated]],"Not Found",0)</f>
        <v>No</v>
      </c>
      <c r="J1774" t="str" cm="1">
        <f t="array" ref="J1774">_xlfn.XLOOKUP($A1774,MedExam_Table[[#Headers],[#Data],[Customer ID]],MedExam_Table[[#Headers],[#Data],[Weight Status]],"Not Found",0)</f>
        <v>OverWeight</v>
      </c>
      <c r="K1774" t="str" cm="1">
        <f t="array" ref="K1774">_xlfn.XLOOKUP($A1774,MedExam_Table[[#Headers],[#Data],[Customer ID]],MedExam_Table[[#Headers],[#Data],[Diabetes Status]],"Not Found",0)</f>
        <v>Normal</v>
      </c>
      <c r="L1774" cm="1">
        <f t="array" ref="L1774">_xlfn.XLOOKUP($A1774,Hospitalisation_table[[#All],[Customer ID]],Hospitalisation_table[[#All],[Customer Age]],"Not Found",0)</f>
        <v>29</v>
      </c>
      <c r="M1774" t="str" cm="1">
        <f t="array" ref="M1774">_xlfn.XLOOKUP($A1774,Hospitalisation_table[[#All],[Customer ID]],Hospitalisation_table[[#All],[Date of Birth]],"Not Found",0)</f>
        <v>8-Jun-1994</v>
      </c>
      <c r="N1774" s="22" cm="1">
        <f t="array" ref="N1774">_xlfn.XLOOKUP($A1774,Hospitalisation_table[[#All],[Customer ID]],Hospitalisation_table[[#All],[charges]],"Not Found",0)</f>
        <v>20177.669999999998</v>
      </c>
      <c r="O1774" t="str" cm="1">
        <f t="array" ref="O1774">_xlfn.XLOOKUP($A1774,Hospitalisation_table[[#All],[Customer ID]],Hospitalisation_table[[#All],[Hospital tier_Updated]],"Not Found",0)</f>
        <v>tier - 2</v>
      </c>
      <c r="P1774" t="str" cm="1">
        <f t="array" ref="P1774">_xlfn.XLOOKUP($A1774,Hospitalisation_table[[#All],[Customer ID]],Hospitalisation_table[[#All],[City tier_updated]],"Not Found",0)</f>
        <v>tier - 1</v>
      </c>
      <c r="Q1774" t="str" cm="1">
        <f t="array" ref="Q1774">_xlfn.XLOOKUP($A1774,Hospitalisation_table[[#All],[Customer ID]],Hospitalisation_table[[#All],[State ID Updated]],"Not Found",0)</f>
        <v>R1011</v>
      </c>
    </row>
    <row r="1775" spans="1:17" x14ac:dyDescent="0.3">
      <c r="A1775" s="14" t="s">
        <v>1878</v>
      </c>
      <c r="B1775" t="str" cm="1">
        <f t="array" ref="B1775">_xlfn.XLOOKUP($A1775,CustomersName[[#All],[Customer ID]],CustomersName[[#All],[First Name]],"Not Found",0)</f>
        <v>Stacey</v>
      </c>
      <c r="C1775" cm="1">
        <f t="array" ref="C1775">_xlfn.XLOOKUP($A1775,MedExam_Table[[#Headers],[#Data],[Customer ID]],MedExam_Table[[#Headers],[#Data],[BMI]],"Not Found",0)</f>
        <v>21.8</v>
      </c>
      <c r="D1775" cm="1">
        <f t="array" ref="D1775">_xlfn.XLOOKUP($A1775,MedExam_Table[[#Headers],[#Data],[Customer ID]],MedExam_Table[[#Headers],[#Data],[HBA1C]],"Not Found",0)</f>
        <v>10.55</v>
      </c>
      <c r="E1775" t="str" cm="1">
        <f t="array" ref="E1775">_xlfn.XLOOKUP($A1775,MedExam_Table[[#Headers],[#Data],[Customer ID]],MedExam_Table[[#Headers],[#Data],[Heart Issues Updated]],"Not Found",0)</f>
        <v>No</v>
      </c>
      <c r="F1775" t="str" cm="1">
        <f t="array" ref="F1775">_xlfn.XLOOKUP($A1775,MedExam_Table[[#Headers],[#Data],[Customer ID]],MedExam_Table[[#Headers],[#Data],[Any Transplants Update]],"Not Found",0)</f>
        <v>No</v>
      </c>
      <c r="G1775" t="str" cm="1">
        <f t="array" ref="G1775">_xlfn.XLOOKUP($A1775,MedExam_Table[[#Headers],[#Data],[Customer ID]],MedExam_Table[[#Headers],[#Data],[Cancer history]],"Not Found",0)</f>
        <v>No</v>
      </c>
      <c r="H1775" cm="1">
        <f t="array" ref="H1775">_xlfn.XLOOKUP($A1775,MedExam_Table[[#Headers],[#Data],[Customer ID]],MedExam_Table[[#Headers],[#Data],[NumberOfMajorSurgeries_updated]],"Not Found",0)</f>
        <v>0</v>
      </c>
      <c r="I1775" t="str" cm="1">
        <f t="array" ref="I1775">_xlfn.XLOOKUP($A1775,MedExam_Table[[#Headers],[#Data],[Customer ID]],MedExam_Table[[#Headers],[#Data],[Smoker Updated]],"Not Found",0)</f>
        <v>Yes</v>
      </c>
      <c r="J1775" t="str" cm="1">
        <f t="array" ref="J1775">_xlfn.XLOOKUP($A1775,MedExam_Table[[#Headers],[#Data],[Customer ID]],MedExam_Table[[#Headers],[#Data],[Weight Status]],"Not Found",0)</f>
        <v>NormalWeight</v>
      </c>
      <c r="K1775" t="str" cm="1">
        <f t="array" ref="K1775">_xlfn.XLOOKUP($A1775,MedExam_Table[[#Headers],[#Data],[Customer ID]],MedExam_Table[[#Headers],[#Data],[Diabetes Status]],"Not Found",0)</f>
        <v>Diabetes</v>
      </c>
      <c r="L1775" cm="1">
        <f t="array" ref="L1775">_xlfn.XLOOKUP($A1775,Hospitalisation_table[[#All],[Customer ID]],Hospitalisation_table[[#All],[Customer Age]],"Not Found",0)</f>
        <v>20</v>
      </c>
      <c r="M1775" t="str" cm="1">
        <f t="array" ref="M1775">_xlfn.XLOOKUP($A1775,Hospitalisation_table[[#All],[Customer ID]],Hospitalisation_table[[#All],[Date of Birth]],"Not Found",0)</f>
        <v>9-Jul-2002</v>
      </c>
      <c r="N1775" s="22" cm="1">
        <f t="array" ref="N1775">_xlfn.XLOOKUP($A1775,Hospitalisation_table[[#All],[Customer ID]],Hospitalisation_table[[#All],[charges]],"Not Found",0)</f>
        <v>20167.34</v>
      </c>
      <c r="O1775" t="str" cm="1">
        <f t="array" ref="O1775">_xlfn.XLOOKUP($A1775,Hospitalisation_table[[#All],[Customer ID]],Hospitalisation_table[[#All],[Hospital tier_Updated]],"Not Found",0)</f>
        <v>tier - 3</v>
      </c>
      <c r="P1775" t="str" cm="1">
        <f t="array" ref="P1775">_xlfn.XLOOKUP($A1775,Hospitalisation_table[[#All],[Customer ID]],Hospitalisation_table[[#All],[City tier_updated]],"Not Found",0)</f>
        <v>tier - 3</v>
      </c>
      <c r="Q1775" t="str" cm="1">
        <f t="array" ref="Q1775">_xlfn.XLOOKUP($A1775,Hospitalisation_table[[#All],[Customer ID]],Hospitalisation_table[[#All],[State ID Updated]],"Not Found",0)</f>
        <v>R1011</v>
      </c>
    </row>
    <row r="1776" spans="1:17" x14ac:dyDescent="0.3">
      <c r="A1776" s="13" t="s">
        <v>1877</v>
      </c>
      <c r="B1776" t="str" cm="1">
        <f t="array" ref="B1776">_xlfn.XLOOKUP($A1776,CustomersName[[#All],[Customer ID]],CustomersName[[#All],[First Name]],"Not Found",0)</f>
        <v>Louis</v>
      </c>
      <c r="C1776" cm="1">
        <f t="array" ref="C1776">_xlfn.XLOOKUP($A1776,MedExam_Table[[#Headers],[#Data],[Customer ID]],MedExam_Table[[#Headers],[#Data],[BMI]],"Not Found",0)</f>
        <v>26.41</v>
      </c>
      <c r="D1776" cm="1">
        <f t="array" ref="D1776">_xlfn.XLOOKUP($A1776,MedExam_Table[[#Headers],[#Data],[Customer ID]],MedExam_Table[[#Headers],[#Data],[HBA1C]],"Not Found",0)</f>
        <v>4.92</v>
      </c>
      <c r="E1776" t="str" cm="1">
        <f t="array" ref="E1776">_xlfn.XLOOKUP($A1776,MedExam_Table[[#Headers],[#Data],[Customer ID]],MedExam_Table[[#Headers],[#Data],[Heart Issues Updated]],"Not Found",0)</f>
        <v>Yes</v>
      </c>
      <c r="F1776" t="str" cm="1">
        <f t="array" ref="F1776">_xlfn.XLOOKUP($A1776,MedExam_Table[[#Headers],[#Data],[Customer ID]],MedExam_Table[[#Headers],[#Data],[Any Transplants Update]],"Not Found",0)</f>
        <v>No</v>
      </c>
      <c r="G1776" t="str" cm="1">
        <f t="array" ref="G1776">_xlfn.XLOOKUP($A1776,MedExam_Table[[#Headers],[#Data],[Customer ID]],MedExam_Table[[#Headers],[#Data],[Cancer history]],"Not Found",0)</f>
        <v>Yes</v>
      </c>
      <c r="H1776" cm="1">
        <f t="array" ref="H1776">_xlfn.XLOOKUP($A1776,MedExam_Table[[#Headers],[#Data],[Customer ID]],MedExam_Table[[#Headers],[#Data],[NumberOfMajorSurgeries_updated]],"Not Found",0)</f>
        <v>1</v>
      </c>
      <c r="I1776" t="str" cm="1">
        <f t="array" ref="I1776">_xlfn.XLOOKUP($A1776,MedExam_Table[[#Headers],[#Data],[Customer ID]],MedExam_Table[[#Headers],[#Data],[Smoker Updated]],"Not Found",0)</f>
        <v>Yes</v>
      </c>
      <c r="J1776" t="str" cm="1">
        <f t="array" ref="J1776">_xlfn.XLOOKUP($A1776,MedExam_Table[[#Headers],[#Data],[Customer ID]],MedExam_Table[[#Headers],[#Data],[Weight Status]],"Not Found",0)</f>
        <v>OverWeight</v>
      </c>
      <c r="K1776" t="str" cm="1">
        <f t="array" ref="K1776">_xlfn.XLOOKUP($A1776,MedExam_Table[[#Headers],[#Data],[Customer ID]],MedExam_Table[[#Headers],[#Data],[Diabetes Status]],"Not Found",0)</f>
        <v>Normal</v>
      </c>
      <c r="L1776" cm="1">
        <f t="array" ref="L1776">_xlfn.XLOOKUP($A1776,Hospitalisation_table[[#All],[Customer ID]],Hospitalisation_table[[#All],[Customer Age]],"Not Found",0)</f>
        <v>39</v>
      </c>
      <c r="M1776" t="str" cm="1">
        <f t="array" ref="M1776">_xlfn.XLOOKUP($A1776,Hospitalisation_table[[#All],[Customer ID]],Hospitalisation_table[[#All],[Date of Birth]],"Not Found",0)</f>
        <v>6-Oct-1983</v>
      </c>
      <c r="N1776" s="22" cm="1">
        <f t="array" ref="N1776">_xlfn.XLOOKUP($A1776,Hospitalisation_table[[#All],[Customer ID]],Hospitalisation_table[[#All],[charges]],"Not Found",0)</f>
        <v>20149.32</v>
      </c>
      <c r="O1776" t="str" cm="1">
        <f t="array" ref="O1776">_xlfn.XLOOKUP($A1776,Hospitalisation_table[[#All],[Customer ID]],Hospitalisation_table[[#All],[Hospital tier_Updated]],"Not Found",0)</f>
        <v>tier - 2</v>
      </c>
      <c r="P1776" t="str" cm="1">
        <f t="array" ref="P1776">_xlfn.XLOOKUP($A1776,Hospitalisation_table[[#All],[Customer ID]],Hospitalisation_table[[#All],[City tier_updated]],"Not Found",0)</f>
        <v>tier - 1</v>
      </c>
      <c r="Q1776" t="str" cm="1">
        <f t="array" ref="Q1776">_xlfn.XLOOKUP($A1776,Hospitalisation_table[[#All],[Customer ID]],Hospitalisation_table[[#All],[State ID Updated]],"Not Found",0)</f>
        <v>R1016</v>
      </c>
    </row>
    <row r="1777" spans="1:17" x14ac:dyDescent="0.3">
      <c r="A1777" s="14" t="s">
        <v>1876</v>
      </c>
      <c r="B1777" t="str" cm="1">
        <f t="array" ref="B1777">_xlfn.XLOOKUP($A1777,CustomersName[[#All],[Customer ID]],CustomersName[[#All],[First Name]],"Not Found",0)</f>
        <v>Briah R.</v>
      </c>
      <c r="C1777" cm="1">
        <f t="array" ref="C1777">_xlfn.XLOOKUP($A1777,MedExam_Table[[#Headers],[#Data],[Customer ID]],MedExam_Table[[#Headers],[#Data],[BMI]],"Not Found",0)</f>
        <v>27.835000000000001</v>
      </c>
      <c r="D1777" cm="1">
        <f t="array" ref="D1777">_xlfn.XLOOKUP($A1777,MedExam_Table[[#Headers],[#Data],[Customer ID]],MedExam_Table[[#Headers],[#Data],[HBA1C]],"Not Found",0)</f>
        <v>5.9</v>
      </c>
      <c r="E1777" t="str" cm="1">
        <f t="array" ref="E1777">_xlfn.XLOOKUP($A1777,MedExam_Table[[#Headers],[#Data],[Customer ID]],MedExam_Table[[#Headers],[#Data],[Heart Issues Updated]],"Not Found",0)</f>
        <v>Yes</v>
      </c>
      <c r="F1777" t="str" cm="1">
        <f t="array" ref="F1777">_xlfn.XLOOKUP($A1777,MedExam_Table[[#Headers],[#Data],[Customer ID]],MedExam_Table[[#Headers],[#Data],[Any Transplants Update]],"Not Found",0)</f>
        <v>No</v>
      </c>
      <c r="G1777" t="str" cm="1">
        <f t="array" ref="G1777">_xlfn.XLOOKUP($A1777,MedExam_Table[[#Headers],[#Data],[Customer ID]],MedExam_Table[[#Headers],[#Data],[Cancer history]],"Not Found",0)</f>
        <v>No</v>
      </c>
      <c r="H1777" cm="1">
        <f t="array" ref="H1777">_xlfn.XLOOKUP($A1777,MedExam_Table[[#Headers],[#Data],[Customer ID]],MedExam_Table[[#Headers],[#Data],[NumberOfMajorSurgeries_updated]],"Not Found",0)</f>
        <v>1</v>
      </c>
      <c r="I1777" t="str" cm="1">
        <f t="array" ref="I1777">_xlfn.XLOOKUP($A1777,MedExam_Table[[#Headers],[#Data],[Customer ID]],MedExam_Table[[#Headers],[#Data],[Smoker Updated]],"Not Found",0)</f>
        <v>Yes</v>
      </c>
      <c r="J1777" t="str" cm="1">
        <f t="array" ref="J1777">_xlfn.XLOOKUP($A1777,MedExam_Table[[#Headers],[#Data],[Customer ID]],MedExam_Table[[#Headers],[#Data],[Weight Status]],"Not Found",0)</f>
        <v>OverWeight</v>
      </c>
      <c r="K1777" t="str" cm="1">
        <f t="array" ref="K1777">_xlfn.XLOOKUP($A1777,MedExam_Table[[#Headers],[#Data],[Customer ID]],MedExam_Table[[#Headers],[#Data],[Diabetes Status]],"Not Found",0)</f>
        <v>Prediabetes</v>
      </c>
      <c r="L1777" cm="1">
        <f t="array" ref="L1777">_xlfn.XLOOKUP($A1777,Hospitalisation_table[[#All],[Customer ID]],Hospitalisation_table[[#All],[Customer Age]],"Not Found",0)</f>
        <v>34</v>
      </c>
      <c r="M1777" t="str" cm="1">
        <f t="array" ref="M1777">_xlfn.XLOOKUP($A1777,Hospitalisation_table[[#All],[Customer ID]],Hospitalisation_table[[#All],[Date of Birth]],"Not Found",0)</f>
        <v>25-Jul-1988</v>
      </c>
      <c r="N1777" s="22" cm="1">
        <f t="array" ref="N1777">_xlfn.XLOOKUP($A1777,Hospitalisation_table[[#All],[Customer ID]],Hospitalisation_table[[#All],[charges]],"Not Found",0)</f>
        <v>20009.63</v>
      </c>
      <c r="O1777" t="str" cm="1">
        <f t="array" ref="O1777">_xlfn.XLOOKUP($A1777,Hospitalisation_table[[#All],[Customer ID]],Hospitalisation_table[[#All],[Hospital tier_Updated]],"Not Found",0)</f>
        <v>tier - 2</v>
      </c>
      <c r="P1777" t="str" cm="1">
        <f t="array" ref="P1777">_xlfn.XLOOKUP($A1777,Hospitalisation_table[[#All],[Customer ID]],Hospitalisation_table[[#All],[City tier_updated]],"Not Found",0)</f>
        <v>tier - 1</v>
      </c>
      <c r="Q1777" t="str" cm="1">
        <f t="array" ref="Q1777">_xlfn.XLOOKUP($A1777,Hospitalisation_table[[#All],[Customer ID]],Hospitalisation_table[[#All],[State ID Updated]],"Not Found",0)</f>
        <v>R1012</v>
      </c>
    </row>
    <row r="1778" spans="1:17" x14ac:dyDescent="0.3">
      <c r="A1778" s="13" t="s">
        <v>1875</v>
      </c>
      <c r="B1778" t="str" cm="1">
        <f t="array" ref="B1778">_xlfn.XLOOKUP($A1778,CustomersName[[#All],[Customer ID]],CustomersName[[#All],[First Name]],"Not Found",0)</f>
        <v>Jessica</v>
      </c>
      <c r="C1778" cm="1">
        <f t="array" ref="C1778">_xlfn.XLOOKUP($A1778,MedExam_Table[[#Headers],[#Data],[Customer ID]],MedExam_Table[[#Headers],[#Data],[BMI]],"Not Found",0)</f>
        <v>51.74</v>
      </c>
      <c r="D1778" cm="1">
        <f t="array" ref="D1778">_xlfn.XLOOKUP($A1778,MedExam_Table[[#Headers],[#Data],[Customer ID]],MedExam_Table[[#Headers],[#Data],[HBA1C]],"Not Found",0)</f>
        <v>4.9800000000000004</v>
      </c>
      <c r="E1778" t="str" cm="1">
        <f t="array" ref="E1778">_xlfn.XLOOKUP($A1778,MedExam_Table[[#Headers],[#Data],[Customer ID]],MedExam_Table[[#Headers],[#Data],[Heart Issues Updated]],"Not Found",0)</f>
        <v>Yes</v>
      </c>
      <c r="F1778" t="str" cm="1">
        <f t="array" ref="F1778">_xlfn.XLOOKUP($A1778,MedExam_Table[[#Headers],[#Data],[Customer ID]],MedExam_Table[[#Headers],[#Data],[Any Transplants Update]],"Not Found",0)</f>
        <v>No</v>
      </c>
      <c r="G1778" t="str" cm="1">
        <f t="array" ref="G1778">_xlfn.XLOOKUP($A1778,MedExam_Table[[#Headers],[#Data],[Customer ID]],MedExam_Table[[#Headers],[#Data],[Cancer history]],"Not Found",0)</f>
        <v>No</v>
      </c>
      <c r="H1778" cm="1">
        <f t="array" ref="H1778">_xlfn.XLOOKUP($A1778,MedExam_Table[[#Headers],[#Data],[Customer ID]],MedExam_Table[[#Headers],[#Data],[NumberOfMajorSurgeries_updated]],"Not Found",0)</f>
        <v>2</v>
      </c>
      <c r="I1778" t="str" cm="1">
        <f t="array" ref="I1778">_xlfn.XLOOKUP($A1778,MedExam_Table[[#Headers],[#Data],[Customer ID]],MedExam_Table[[#Headers],[#Data],[Smoker Updated]],"Not Found",0)</f>
        <v>No</v>
      </c>
      <c r="J1778" t="str" cm="1">
        <f t="array" ref="J1778">_xlfn.XLOOKUP($A1778,MedExam_Table[[#Headers],[#Data],[Customer ID]],MedExam_Table[[#Headers],[#Data],[Weight Status]],"Not Found",0)</f>
        <v>Obesity</v>
      </c>
      <c r="K1778" t="str" cm="1">
        <f t="array" ref="K1778">_xlfn.XLOOKUP($A1778,MedExam_Table[[#Headers],[#Data],[Customer ID]],MedExam_Table[[#Headers],[#Data],[Diabetes Status]],"Not Found",0)</f>
        <v>Normal</v>
      </c>
      <c r="L1778" cm="1">
        <f t="array" ref="L1778">_xlfn.XLOOKUP($A1778,Hospitalisation_table[[#All],[Customer ID]],Hospitalisation_table[[#All],[Customer Age]],"Not Found",0)</f>
        <v>56</v>
      </c>
      <c r="M1778" t="str" cm="1">
        <f t="array" ref="M1778">_xlfn.XLOOKUP($A1778,Hospitalisation_table[[#All],[Customer ID]],Hospitalisation_table[[#All],[Date of Birth]],"Not Found",0)</f>
        <v>10-Aug-1966</v>
      </c>
      <c r="N1778" s="22" cm="1">
        <f t="array" ref="N1778">_xlfn.XLOOKUP($A1778,Hospitalisation_table[[#All],[Customer ID]],Hospitalisation_table[[#All],[charges]],"Not Found",0)</f>
        <v>19995.29</v>
      </c>
      <c r="O1778" t="str" cm="1">
        <f t="array" ref="O1778">_xlfn.XLOOKUP($A1778,Hospitalisation_table[[#All],[Customer ID]],Hospitalisation_table[[#All],[Hospital tier_Updated]],"Not Found",0)</f>
        <v>tier - 1</v>
      </c>
      <c r="P1778" t="str" cm="1">
        <f t="array" ref="P1778">_xlfn.XLOOKUP($A1778,Hospitalisation_table[[#All],[Customer ID]],Hospitalisation_table[[#All],[City tier_updated]],"Not Found",0)</f>
        <v>tier - 3</v>
      </c>
      <c r="Q1778" t="str" cm="1">
        <f t="array" ref="Q1778">_xlfn.XLOOKUP($A1778,Hospitalisation_table[[#All],[Customer ID]],Hospitalisation_table[[#All],[State ID Updated]],"Not Found",0)</f>
        <v>R1026</v>
      </c>
    </row>
    <row r="1779" spans="1:17" x14ac:dyDescent="0.3">
      <c r="A1779" s="14" t="s">
        <v>1874</v>
      </c>
      <c r="B1779" t="str" cm="1">
        <f t="array" ref="B1779">_xlfn.XLOOKUP($A1779,CustomersName[[#All],[Customer ID]],CustomersName[[#All],[First Name]],"Not Found",0)</f>
        <v>DawnhM.</v>
      </c>
      <c r="C1779" cm="1">
        <f t="array" ref="C1779">_xlfn.XLOOKUP($A1779,MedExam_Table[[#Headers],[#Data],[Customer ID]],MedExam_Table[[#Headers],[#Data],[BMI]],"Not Found",0)</f>
        <v>23.37</v>
      </c>
      <c r="D1779" cm="1">
        <f t="array" ref="D1779">_xlfn.XLOOKUP($A1779,MedExam_Table[[#Headers],[#Data],[Customer ID]],MedExam_Table[[#Headers],[#Data],[HBA1C]],"Not Found",0)</f>
        <v>5.8</v>
      </c>
      <c r="E1779" t="str" cm="1">
        <f t="array" ref="E1779">_xlfn.XLOOKUP($A1779,MedExam_Table[[#Headers],[#Data],[Customer ID]],MedExam_Table[[#Headers],[#Data],[Heart Issues Updated]],"Not Found",0)</f>
        <v>No</v>
      </c>
      <c r="F1779" t="str" cm="1">
        <f t="array" ref="F1779">_xlfn.XLOOKUP($A1779,MedExam_Table[[#Headers],[#Data],[Customer ID]],MedExam_Table[[#Headers],[#Data],[Any Transplants Update]],"Not Found",0)</f>
        <v>No</v>
      </c>
      <c r="G1779" t="str" cm="1">
        <f t="array" ref="G1779">_xlfn.XLOOKUP($A1779,MedExam_Table[[#Headers],[#Data],[Customer ID]],MedExam_Table[[#Headers],[#Data],[Cancer history]],"Not Found",0)</f>
        <v>No</v>
      </c>
      <c r="H1779" cm="1">
        <f t="array" ref="H1779">_xlfn.XLOOKUP($A1779,MedExam_Table[[#Headers],[#Data],[Customer ID]],MedExam_Table[[#Headers],[#Data],[NumberOfMajorSurgeries_updated]],"Not Found",0)</f>
        <v>0</v>
      </c>
      <c r="I1779" t="str" cm="1">
        <f t="array" ref="I1779">_xlfn.XLOOKUP($A1779,MedExam_Table[[#Headers],[#Data],[Customer ID]],MedExam_Table[[#Headers],[#Data],[Smoker Updated]],"Not Found",0)</f>
        <v>Yes</v>
      </c>
      <c r="J1779" t="str" cm="1">
        <f t="array" ref="J1779">_xlfn.XLOOKUP($A1779,MedExam_Table[[#Headers],[#Data],[Customer ID]],MedExam_Table[[#Headers],[#Data],[Weight Status]],"Not Found",0)</f>
        <v>NormalWeight</v>
      </c>
      <c r="K1779" t="str" cm="1">
        <f t="array" ref="K1779">_xlfn.XLOOKUP($A1779,MedExam_Table[[#Headers],[#Data],[Customer ID]],MedExam_Table[[#Headers],[#Data],[Diabetes Status]],"Not Found",0)</f>
        <v>Prediabetes</v>
      </c>
      <c r="L1779" cm="1">
        <f t="array" ref="L1779">_xlfn.XLOOKUP($A1779,Hospitalisation_table[[#All],[Customer ID]],Hospitalisation_table[[#All],[Customer Age]],"Not Found",0)</f>
        <v>42</v>
      </c>
      <c r="M1779" t="str" cm="1">
        <f t="array" ref="M1779">_xlfn.XLOOKUP($A1779,Hospitalisation_table[[#All],[Customer ID]],Hospitalisation_table[[#All],[Date of Birth]],"Not Found",0)</f>
        <v>9-Oct-1980</v>
      </c>
      <c r="N1779" s="22" cm="1">
        <f t="array" ref="N1779">_xlfn.XLOOKUP($A1779,Hospitalisation_table[[#All],[Customer ID]],Hospitalisation_table[[#All],[charges]],"Not Found",0)</f>
        <v>19964.75</v>
      </c>
      <c r="O1779" t="str" cm="1">
        <f t="array" ref="O1779">_xlfn.XLOOKUP($A1779,Hospitalisation_table[[#All],[Customer ID]],Hospitalisation_table[[#All],[Hospital tier_Updated]],"Not Found",0)</f>
        <v>tier - 1</v>
      </c>
      <c r="P1779" t="str" cm="1">
        <f t="array" ref="P1779">_xlfn.XLOOKUP($A1779,Hospitalisation_table[[#All],[Customer ID]],Hospitalisation_table[[#All],[City tier_updated]],"Not Found",0)</f>
        <v>tier - 2</v>
      </c>
      <c r="Q1779" t="str" cm="1">
        <f t="array" ref="Q1779">_xlfn.XLOOKUP($A1779,Hospitalisation_table[[#All],[Customer ID]],Hospitalisation_table[[#All],[State ID Updated]],"Not Found",0)</f>
        <v>R1024</v>
      </c>
    </row>
    <row r="1780" spans="1:17" x14ac:dyDescent="0.3">
      <c r="A1780" s="13" t="s">
        <v>1873</v>
      </c>
      <c r="B1780" t="str" cm="1">
        <f t="array" ref="B1780">_xlfn.XLOOKUP($A1780,CustomersName[[#All],[Customer ID]],CustomersName[[#All],[First Name]],"Not Found",0)</f>
        <v>hhris</v>
      </c>
      <c r="C1780" cm="1">
        <f t="array" ref="C1780">_xlfn.XLOOKUP($A1780,MedExam_Table[[#Headers],[#Data],[Customer ID]],MedExam_Table[[#Headers],[#Data],[BMI]],"Not Found",0)</f>
        <v>29.7</v>
      </c>
      <c r="D1780" cm="1">
        <f t="array" ref="D1780">_xlfn.XLOOKUP($A1780,MedExam_Table[[#Headers],[#Data],[Customer ID]],MedExam_Table[[#Headers],[#Data],[HBA1C]],"Not Found",0)</f>
        <v>6.21</v>
      </c>
      <c r="E1780" t="str" cm="1">
        <f t="array" ref="E1780">_xlfn.XLOOKUP($A1780,MedExam_Table[[#Headers],[#Data],[Customer ID]],MedExam_Table[[#Headers],[#Data],[Heart Issues Updated]],"Not Found",0)</f>
        <v>Yes</v>
      </c>
      <c r="F1780" t="str" cm="1">
        <f t="array" ref="F1780">_xlfn.XLOOKUP($A1780,MedExam_Table[[#Headers],[#Data],[Customer ID]],MedExam_Table[[#Headers],[#Data],[Any Transplants Update]],"Not Found",0)</f>
        <v>No</v>
      </c>
      <c r="G1780" t="str" cm="1">
        <f t="array" ref="G1780">_xlfn.XLOOKUP($A1780,MedExam_Table[[#Headers],[#Data],[Customer ID]],MedExam_Table[[#Headers],[#Data],[Cancer history]],"Not Found",0)</f>
        <v>Yes</v>
      </c>
      <c r="H1780" cm="1">
        <f t="array" ref="H1780">_xlfn.XLOOKUP($A1780,MedExam_Table[[#Headers],[#Data],[Customer ID]],MedExam_Table[[#Headers],[#Data],[NumberOfMajorSurgeries_updated]],"Not Found",0)</f>
        <v>1</v>
      </c>
      <c r="I1780" t="str" cm="1">
        <f t="array" ref="I1780">_xlfn.XLOOKUP($A1780,MedExam_Table[[#Headers],[#Data],[Customer ID]],MedExam_Table[[#Headers],[#Data],[Smoker Updated]],"Not Found",0)</f>
        <v>Yes</v>
      </c>
      <c r="J1780" t="str" cm="1">
        <f t="array" ref="J1780">_xlfn.XLOOKUP($A1780,MedExam_Table[[#Headers],[#Data],[Customer ID]],MedExam_Table[[#Headers],[#Data],[Weight Status]],"Not Found",0)</f>
        <v>OverWeight</v>
      </c>
      <c r="K1780" t="str" cm="1">
        <f t="array" ref="K1780">_xlfn.XLOOKUP($A1780,MedExam_Table[[#Headers],[#Data],[Customer ID]],MedExam_Table[[#Headers],[#Data],[Diabetes Status]],"Not Found",0)</f>
        <v>Prediabetes</v>
      </c>
      <c r="L1780" cm="1">
        <f t="array" ref="L1780">_xlfn.XLOOKUP($A1780,Hospitalisation_table[[#All],[Customer ID]],Hospitalisation_table[[#All],[Customer Age]],"Not Found",0)</f>
        <v>25</v>
      </c>
      <c r="M1780" t="str" cm="1">
        <f t="array" ref="M1780">_xlfn.XLOOKUP($A1780,Hospitalisation_table[[#All],[Customer ID]],Hospitalisation_table[[#All],[Date of Birth]],"Not Found",0)</f>
        <v>18-Oct-1997</v>
      </c>
      <c r="N1780" s="22" cm="1">
        <f t="array" ref="N1780">_xlfn.XLOOKUP($A1780,Hospitalisation_table[[#All],[Customer ID]],Hospitalisation_table[[#All],[charges]],"Not Found",0)</f>
        <v>19933.46</v>
      </c>
      <c r="O1780" t="str" cm="1">
        <f t="array" ref="O1780">_xlfn.XLOOKUP($A1780,Hospitalisation_table[[#All],[Customer ID]],Hospitalisation_table[[#All],[Hospital tier_Updated]],"Not Found",0)</f>
        <v>tier - 1</v>
      </c>
      <c r="P1780" t="str" cm="1">
        <f t="array" ref="P1780">_xlfn.XLOOKUP($A1780,Hospitalisation_table[[#All],[Customer ID]],Hospitalisation_table[[#All],[City tier_updated]],"Not Found",0)</f>
        <v>tier - 3</v>
      </c>
      <c r="Q1780" t="str" cm="1">
        <f t="array" ref="Q1780">_xlfn.XLOOKUP($A1780,Hospitalisation_table[[#All],[Customer ID]],Hospitalisation_table[[#All],[State ID Updated]],"Not Found",0)</f>
        <v>R1011</v>
      </c>
    </row>
    <row r="1781" spans="1:17" x14ac:dyDescent="0.3">
      <c r="A1781" s="14" t="s">
        <v>1872</v>
      </c>
      <c r="B1781" t="str" cm="1">
        <f t="array" ref="B1781">_xlfn.XLOOKUP($A1781,CustomersName[[#All],[Customer ID]],CustomersName[[#All],[First Name]],"Not Found",0)</f>
        <v>Karen</v>
      </c>
      <c r="C1781" cm="1">
        <f t="array" ref="C1781">_xlfn.XLOOKUP($A1781,MedExam_Table[[#Headers],[#Data],[Customer ID]],MedExam_Table[[#Headers],[#Data],[BMI]],"Not Found",0)</f>
        <v>20.045000000000002</v>
      </c>
      <c r="D1781" cm="1">
        <f t="array" ref="D1781">_xlfn.XLOOKUP($A1781,MedExam_Table[[#Headers],[#Data],[Customer ID]],MedExam_Table[[#Headers],[#Data],[HBA1C]],"Not Found",0)</f>
        <v>6.17</v>
      </c>
      <c r="E1781" t="str" cm="1">
        <f t="array" ref="E1781">_xlfn.XLOOKUP($A1781,MedExam_Table[[#Headers],[#Data],[Customer ID]],MedExam_Table[[#Headers],[#Data],[Heart Issues Updated]],"Not Found",0)</f>
        <v>No</v>
      </c>
      <c r="F1781" t="str" cm="1">
        <f t="array" ref="F1781">_xlfn.XLOOKUP($A1781,MedExam_Table[[#Headers],[#Data],[Customer ID]],MedExam_Table[[#Headers],[#Data],[Any Transplants Update]],"Not Found",0)</f>
        <v>No</v>
      </c>
      <c r="G1781" t="str" cm="1">
        <f t="array" ref="G1781">_xlfn.XLOOKUP($A1781,MedExam_Table[[#Headers],[#Data],[Customer ID]],MedExam_Table[[#Headers],[#Data],[Cancer history]],"Not Found",0)</f>
        <v>Yes</v>
      </c>
      <c r="H1781" cm="1">
        <f t="array" ref="H1781">_xlfn.XLOOKUP($A1781,MedExam_Table[[#Headers],[#Data],[Customer ID]],MedExam_Table[[#Headers],[#Data],[NumberOfMajorSurgeries_updated]],"Not Found",0)</f>
        <v>1</v>
      </c>
      <c r="I1781" t="str" cm="1">
        <f t="array" ref="I1781">_xlfn.XLOOKUP($A1781,MedExam_Table[[#Headers],[#Data],[Customer ID]],MedExam_Table[[#Headers],[#Data],[Smoker Updated]],"Not Found",0)</f>
        <v>Yes</v>
      </c>
      <c r="J1781" t="str" cm="1">
        <f t="array" ref="J1781">_xlfn.XLOOKUP($A1781,MedExam_Table[[#Headers],[#Data],[Customer ID]],MedExam_Table[[#Headers],[#Data],[Weight Status]],"Not Found",0)</f>
        <v>NormalWeight</v>
      </c>
      <c r="K1781" t="str" cm="1">
        <f t="array" ref="K1781">_xlfn.XLOOKUP($A1781,MedExam_Table[[#Headers],[#Data],[Customer ID]],MedExam_Table[[#Headers],[#Data],[Diabetes Status]],"Not Found",0)</f>
        <v>Prediabetes</v>
      </c>
      <c r="L1781" cm="1">
        <f t="array" ref="L1781">_xlfn.XLOOKUP($A1781,Hospitalisation_table[[#All],[Customer ID]],Hospitalisation_table[[#All],[Customer Age]],"Not Found",0)</f>
        <v>43</v>
      </c>
      <c r="M1781" t="str" cm="1">
        <f t="array" ref="M1781">_xlfn.XLOOKUP($A1781,Hospitalisation_table[[#All],[Customer ID]],Hospitalisation_table[[#All],[Date of Birth]],"Not Found",0)</f>
        <v>30-Oct-1979</v>
      </c>
      <c r="N1781" s="22" cm="1">
        <f t="array" ref="N1781">_xlfn.XLOOKUP($A1781,Hospitalisation_table[[#All],[Customer ID]],Hospitalisation_table[[#All],[charges]],"Not Found",0)</f>
        <v>19798.05</v>
      </c>
      <c r="O1781" t="str" cm="1">
        <f t="array" ref="O1781">_xlfn.XLOOKUP($A1781,Hospitalisation_table[[#All],[Customer ID]],Hospitalisation_table[[#All],[Hospital tier_Updated]],"Not Found",0)</f>
        <v>tier - 1</v>
      </c>
      <c r="P1781" t="str" cm="1">
        <f t="array" ref="P1781">_xlfn.XLOOKUP($A1781,Hospitalisation_table[[#All],[Customer ID]],Hospitalisation_table[[#All],[City tier_updated]],"Not Found",0)</f>
        <v>tier - 1</v>
      </c>
      <c r="Q1781" t="str" cm="1">
        <f t="array" ref="Q1781">_xlfn.XLOOKUP($A1781,Hospitalisation_table[[#All],[Customer ID]],Hospitalisation_table[[#All],[State ID Updated]],"Not Found",0)</f>
        <v>R1024</v>
      </c>
    </row>
    <row r="1782" spans="1:17" x14ac:dyDescent="0.3">
      <c r="A1782" s="13" t="s">
        <v>2368</v>
      </c>
      <c r="B1782" t="str" cm="1">
        <f t="array" ref="B1782">_xlfn.XLOOKUP($A1782,CustomersName[[#All],[Customer ID]],CustomersName[[#All],[First Name]],"Not Found",0)</f>
        <v>Kristyn</v>
      </c>
      <c r="C1782" cm="1">
        <f t="array" ref="C1782">_xlfn.XLOOKUP($A1782,MedExam_Table[[#Headers],[#Data],[Customer ID]],MedExam_Table[[#Headers],[#Data],[BMI]],"Not Found",0)</f>
        <v>35.53</v>
      </c>
      <c r="D1782" cm="1">
        <f t="array" ref="D1782">_xlfn.XLOOKUP($A1782,MedExam_Table[[#Headers],[#Data],[Customer ID]],MedExam_Table[[#Headers],[#Data],[HBA1C]],"Not Found",0)</f>
        <v>5.45</v>
      </c>
      <c r="E1782" t="str" cm="1">
        <f t="array" ref="E1782">_xlfn.XLOOKUP($A1782,MedExam_Table[[#Headers],[#Data],[Customer ID]],MedExam_Table[[#Headers],[#Data],[Heart Issues Updated]],"Not Found",0)</f>
        <v>No</v>
      </c>
      <c r="F1782" t="str" cm="1">
        <f t="array" ref="F1782">_xlfn.XLOOKUP($A1782,MedExam_Table[[#Headers],[#Data],[Customer ID]],MedExam_Table[[#Headers],[#Data],[Any Transplants Update]],"Not Found",0)</f>
        <v>No</v>
      </c>
      <c r="G1782" t="str" cm="1">
        <f t="array" ref="G1782">_xlfn.XLOOKUP($A1782,MedExam_Table[[#Headers],[#Data],[Customer ID]],MedExam_Table[[#Headers],[#Data],[Cancer history]],"Not Found",0)</f>
        <v>No</v>
      </c>
      <c r="H1782" cm="1">
        <f t="array" ref="H1782">_xlfn.XLOOKUP($A1782,MedExam_Table[[#Headers],[#Data],[Customer ID]],MedExam_Table[[#Headers],[#Data],[NumberOfMajorSurgeries_updated]],"Not Found",0)</f>
        <v>0</v>
      </c>
      <c r="I1782" t="str" cm="1">
        <f t="array" ref="I1782">_xlfn.XLOOKUP($A1782,MedExam_Table[[#Headers],[#Data],[Customer ID]],MedExam_Table[[#Headers],[#Data],[Smoker Updated]],"Not Found",0)</f>
        <v>Yes</v>
      </c>
      <c r="J1782" t="str" cm="1">
        <f t="array" ref="J1782">_xlfn.XLOOKUP($A1782,MedExam_Table[[#Headers],[#Data],[Customer ID]],MedExam_Table[[#Headers],[#Data],[Weight Status]],"Not Found",0)</f>
        <v>Obesity</v>
      </c>
      <c r="K1782" t="str" cm="1">
        <f t="array" ref="K1782">_xlfn.XLOOKUP($A1782,MedExam_Table[[#Headers],[#Data],[Customer ID]],MedExam_Table[[#Headers],[#Data],[Diabetes Status]],"Not Found",0)</f>
        <v>Normal</v>
      </c>
      <c r="L1782" cm="1">
        <f t="array" ref="L1782">_xlfn.XLOOKUP($A1782,Hospitalisation_table[[#All],[Customer ID]],Hospitalisation_table[[#All],[Customer Age]],"Not Found",0)</f>
        <v>33</v>
      </c>
      <c r="M1782" t="str" cm="1">
        <f t="array" ref="M1782">_xlfn.XLOOKUP($A1782,Hospitalisation_table[[#All],[Customer ID]],Hospitalisation_table[[#All],[Date of Birth]],"Not Found",0)</f>
        <v>19-Jun-1989</v>
      </c>
      <c r="N1782" s="22" cm="1">
        <f t="array" ref="N1782">_xlfn.XLOOKUP($A1782,Hospitalisation_table[[#All],[Customer ID]],Hospitalisation_table[[#All],[charges]],"Not Found",0)</f>
        <v>55135.4</v>
      </c>
      <c r="O1782" t="str" cm="1">
        <f t="array" ref="O1782">_xlfn.XLOOKUP($A1782,Hospitalisation_table[[#All],[Customer ID]],Hospitalisation_table[[#All],[Hospital tier_Updated]],"Not Found",0)</f>
        <v>tier - 1</v>
      </c>
      <c r="P1782" t="str" cm="1">
        <f t="array" ref="P1782">_xlfn.XLOOKUP($A1782,Hospitalisation_table[[#All],[Customer ID]],Hospitalisation_table[[#All],[City tier_updated]],"Not Found",0)</f>
        <v>tier - 2</v>
      </c>
      <c r="Q1782" t="str" cm="1">
        <f t="array" ref="Q1782">_xlfn.XLOOKUP($A1782,Hospitalisation_table[[#All],[Customer ID]],Hospitalisation_table[[#All],[State ID Updated]],"Not Found",0)</f>
        <v>R1012</v>
      </c>
    </row>
    <row r="1783" spans="1:17" x14ac:dyDescent="0.3">
      <c r="A1783" s="14" t="s">
        <v>2323</v>
      </c>
      <c r="B1783" t="str" cm="1">
        <f t="array" ref="B1783">_xlfn.XLOOKUP($A1783,CustomersName[[#All],[Customer ID]],CustomersName[[#All],[First Name]],"Not Found",0)</f>
        <v>Ryan</v>
      </c>
      <c r="C1783" cm="1">
        <f t="array" ref="C1783">_xlfn.XLOOKUP($A1783,MedExam_Table[[#Headers],[#Data],[Customer ID]],MedExam_Table[[#Headers],[#Data],[BMI]],"Not Found",0)</f>
        <v>31.79</v>
      </c>
      <c r="D1783" cm="1">
        <f t="array" ref="D1783">_xlfn.XLOOKUP($A1783,MedExam_Table[[#Headers],[#Data],[Customer ID]],MedExam_Table[[#Headers],[#Data],[HBA1C]],"Not Found",0)</f>
        <v>5.51</v>
      </c>
      <c r="E1783" t="str" cm="1">
        <f t="array" ref="E1783">_xlfn.XLOOKUP($A1783,MedExam_Table[[#Headers],[#Data],[Customer ID]],MedExam_Table[[#Headers],[#Data],[Heart Issues Updated]],"Not Found",0)</f>
        <v>Yes</v>
      </c>
      <c r="F1783" t="str" cm="1">
        <f t="array" ref="F1783">_xlfn.XLOOKUP($A1783,MedExam_Table[[#Headers],[#Data],[Customer ID]],MedExam_Table[[#Headers],[#Data],[Any Transplants Update]],"Not Found",0)</f>
        <v>No</v>
      </c>
      <c r="G1783" t="str" cm="1">
        <f t="array" ref="G1783">_xlfn.XLOOKUP($A1783,MedExam_Table[[#Headers],[#Data],[Customer ID]],MedExam_Table[[#Headers],[#Data],[Cancer history]],"Not Found",0)</f>
        <v>No</v>
      </c>
      <c r="H1783" cm="1">
        <f t="array" ref="H1783">_xlfn.XLOOKUP($A1783,MedExam_Table[[#Headers],[#Data],[Customer ID]],MedExam_Table[[#Headers],[#Data],[NumberOfMajorSurgeries_updated]],"Not Found",0)</f>
        <v>2</v>
      </c>
      <c r="I1783" t="str" cm="1">
        <f t="array" ref="I1783">_xlfn.XLOOKUP($A1783,MedExam_Table[[#Headers],[#Data],[Customer ID]],MedExam_Table[[#Headers],[#Data],[Smoker Updated]],"Not Found",0)</f>
        <v>Yes</v>
      </c>
      <c r="J1783" t="str" cm="1">
        <f t="array" ref="J1783">_xlfn.XLOOKUP($A1783,MedExam_Table[[#Headers],[#Data],[Customer ID]],MedExam_Table[[#Headers],[#Data],[Weight Status]],"Not Found",0)</f>
        <v>Obesity</v>
      </c>
      <c r="K1783" t="str" cm="1">
        <f t="array" ref="K1783">_xlfn.XLOOKUP($A1783,MedExam_Table[[#Headers],[#Data],[Customer ID]],MedExam_Table[[#Headers],[#Data],[Diabetes Status]],"Not Found",0)</f>
        <v>Normal</v>
      </c>
      <c r="L1783" cm="1">
        <f t="array" ref="L1783">_xlfn.XLOOKUP($A1783,Hospitalisation_table[[#All],[Customer ID]],Hospitalisation_table[[#All],[Customer Age]],"Not Found",0)</f>
        <v>56</v>
      </c>
      <c r="M1783" t="str" cm="1">
        <f t="array" ref="M1783">_xlfn.XLOOKUP($A1783,Hospitalisation_table[[#All],[Customer ID]],Hospitalisation_table[[#All],[Date of Birth]],"Not Found",0)</f>
        <v>25-Oct-1966</v>
      </c>
      <c r="N1783" s="22" cm="1">
        <f t="array" ref="N1783">_xlfn.XLOOKUP($A1783,Hospitalisation_table[[#All],[Customer ID]],Hospitalisation_table[[#All],[charges]],"Not Found",0)</f>
        <v>43813.87</v>
      </c>
      <c r="O1783" t="str" cm="1">
        <f t="array" ref="O1783">_xlfn.XLOOKUP($A1783,Hospitalisation_table[[#All],[Customer ID]],Hospitalisation_table[[#All],[Hospital tier_Updated]],"Not Found",0)</f>
        <v>tier - 2</v>
      </c>
      <c r="P1783" t="str" cm="1">
        <f t="array" ref="P1783">_xlfn.XLOOKUP($A1783,Hospitalisation_table[[#All],[Customer ID]],Hospitalisation_table[[#All],[City tier_updated]],"Not Found",0)</f>
        <v>tier - 2</v>
      </c>
      <c r="Q1783" t="str" cm="1">
        <f t="array" ref="Q1783">_xlfn.XLOOKUP($A1783,Hospitalisation_table[[#All],[Customer ID]],Hospitalisation_table[[#All],[State ID Updated]],"Not Found",0)</f>
        <v>R1013</v>
      </c>
    </row>
    <row r="1784" spans="1:17" x14ac:dyDescent="0.3">
      <c r="A1784" s="13" t="s">
        <v>1871</v>
      </c>
      <c r="B1784" t="str" cm="1">
        <f t="array" ref="B1784">_xlfn.XLOOKUP($A1784,CustomersName[[#All],[Customer ID]],CustomersName[[#All],[First Name]],"Not Found",0)</f>
        <v>Jessica</v>
      </c>
      <c r="C1784" cm="1">
        <f t="array" ref="C1784">_xlfn.XLOOKUP($A1784,MedExam_Table[[#Headers],[#Data],[Customer ID]],MedExam_Table[[#Headers],[#Data],[BMI]],"Not Found",0)</f>
        <v>27.83</v>
      </c>
      <c r="D1784" cm="1">
        <f t="array" ref="D1784">_xlfn.XLOOKUP($A1784,MedExam_Table[[#Headers],[#Data],[Customer ID]],MedExam_Table[[#Headers],[#Data],[HBA1C]],"Not Found",0)</f>
        <v>5.36</v>
      </c>
      <c r="E1784" t="str" cm="1">
        <f t="array" ref="E1784">_xlfn.XLOOKUP($A1784,MedExam_Table[[#Headers],[#Data],[Customer ID]],MedExam_Table[[#Headers],[#Data],[Heart Issues Updated]],"Not Found",0)</f>
        <v>No</v>
      </c>
      <c r="F1784" t="str" cm="1">
        <f t="array" ref="F1784">_xlfn.XLOOKUP($A1784,MedExam_Table[[#Headers],[#Data],[Customer ID]],MedExam_Table[[#Headers],[#Data],[Any Transplants Update]],"Not Found",0)</f>
        <v>No</v>
      </c>
      <c r="G1784" t="str" cm="1">
        <f t="array" ref="G1784">_xlfn.XLOOKUP($A1784,MedExam_Table[[#Headers],[#Data],[Customer ID]],MedExam_Table[[#Headers],[#Data],[Cancer history]],"Not Found",0)</f>
        <v>No</v>
      </c>
      <c r="H1784" cm="1">
        <f t="array" ref="H1784">_xlfn.XLOOKUP($A1784,MedExam_Table[[#Headers],[#Data],[Customer ID]],MedExam_Table[[#Headers],[#Data],[NumberOfMajorSurgeries_updated]],"Not Found",0)</f>
        <v>2</v>
      </c>
      <c r="I1784" t="str" cm="1">
        <f t="array" ref="I1784">_xlfn.XLOOKUP($A1784,MedExam_Table[[#Headers],[#Data],[Customer ID]],MedExam_Table[[#Headers],[#Data],[Smoker Updated]],"Not Found",0)</f>
        <v>No</v>
      </c>
      <c r="J1784" t="str" cm="1">
        <f t="array" ref="J1784">_xlfn.XLOOKUP($A1784,MedExam_Table[[#Headers],[#Data],[Customer ID]],MedExam_Table[[#Headers],[#Data],[Weight Status]],"Not Found",0)</f>
        <v>OverWeight</v>
      </c>
      <c r="K1784" t="str" cm="1">
        <f t="array" ref="K1784">_xlfn.XLOOKUP($A1784,MedExam_Table[[#Headers],[#Data],[Customer ID]],MedExam_Table[[#Headers],[#Data],[Diabetes Status]],"Not Found",0)</f>
        <v>Normal</v>
      </c>
      <c r="L1784" cm="1">
        <f t="array" ref="L1784">_xlfn.XLOOKUP($A1784,Hospitalisation_table[[#All],[Customer ID]],Hospitalisation_table[[#All],[Customer Age]],"Not Found",0)</f>
        <v>50</v>
      </c>
      <c r="M1784" t="str" cm="1">
        <f t="array" ref="M1784">_xlfn.XLOOKUP($A1784,Hospitalisation_table[[#All],[Customer ID]],Hospitalisation_table[[#All],[Date of Birth]],"Not Found",0)</f>
        <v>14-Jun-1972</v>
      </c>
      <c r="N1784" s="22" cm="1">
        <f t="array" ref="N1784">_xlfn.XLOOKUP($A1784,Hospitalisation_table[[#All],[Customer ID]],Hospitalisation_table[[#All],[charges]],"Not Found",0)</f>
        <v>19749.38</v>
      </c>
      <c r="O1784" t="str" cm="1">
        <f t="array" ref="O1784">_xlfn.XLOOKUP($A1784,Hospitalisation_table[[#All],[Customer ID]],Hospitalisation_table[[#All],[Hospital tier_Updated]],"Not Found",0)</f>
        <v>tier - 1</v>
      </c>
      <c r="P1784" t="str" cm="1">
        <f t="array" ref="P1784">_xlfn.XLOOKUP($A1784,Hospitalisation_table[[#All],[Customer ID]],Hospitalisation_table[[#All],[City tier_updated]],"Not Found",0)</f>
        <v>tier - 3</v>
      </c>
      <c r="Q1784" t="str" cm="1">
        <f t="array" ref="Q1784">_xlfn.XLOOKUP($A1784,Hospitalisation_table[[#All],[Customer ID]],Hospitalisation_table[[#All],[State ID Updated]],"Not Found",0)</f>
        <v>R1013</v>
      </c>
    </row>
    <row r="1785" spans="1:17" x14ac:dyDescent="0.3">
      <c r="A1785" s="14" t="s">
        <v>1870</v>
      </c>
      <c r="B1785" t="str" cm="1">
        <f t="array" ref="B1785">_xlfn.XLOOKUP($A1785,CustomersName[[#All],[Customer ID]],CustomersName[[#All],[First Name]],"Not Found",0)</f>
        <v>Mathieu</v>
      </c>
      <c r="C1785" cm="1">
        <f t="array" ref="C1785">_xlfn.XLOOKUP($A1785,MedExam_Table[[#Headers],[#Data],[Customer ID]],MedExam_Table[[#Headers],[#Data],[BMI]],"Not Found",0)</f>
        <v>28.93</v>
      </c>
      <c r="D1785" cm="1">
        <f t="array" ref="D1785">_xlfn.XLOOKUP($A1785,MedExam_Table[[#Headers],[#Data],[Customer ID]],MedExam_Table[[#Headers],[#Data],[HBA1C]],"Not Found",0)</f>
        <v>5.2</v>
      </c>
      <c r="E1785" t="str" cm="1">
        <f t="array" ref="E1785">_xlfn.XLOOKUP($A1785,MedExam_Table[[#Headers],[#Data],[Customer ID]],MedExam_Table[[#Headers],[#Data],[Heart Issues Updated]],"Not Found",0)</f>
        <v>No</v>
      </c>
      <c r="F1785" t="str" cm="1">
        <f t="array" ref="F1785">_xlfn.XLOOKUP($A1785,MedExam_Table[[#Headers],[#Data],[Customer ID]],MedExam_Table[[#Headers],[#Data],[Any Transplants Update]],"Not Found",0)</f>
        <v>No</v>
      </c>
      <c r="G1785" t="str" cm="1">
        <f t="array" ref="G1785">_xlfn.XLOOKUP($A1785,MedExam_Table[[#Headers],[#Data],[Customer ID]],MedExam_Table[[#Headers],[#Data],[Cancer history]],"Not Found",0)</f>
        <v>No</v>
      </c>
      <c r="H1785" cm="1">
        <f t="array" ref="H1785">_xlfn.XLOOKUP($A1785,MedExam_Table[[#Headers],[#Data],[Customer ID]],MedExam_Table[[#Headers],[#Data],[NumberOfMajorSurgeries_updated]],"Not Found",0)</f>
        <v>0</v>
      </c>
      <c r="I1785" t="str" cm="1">
        <f t="array" ref="I1785">_xlfn.XLOOKUP($A1785,MedExam_Table[[#Headers],[#Data],[Customer ID]],MedExam_Table[[#Headers],[#Data],[Smoker Updated]],"Not Found",0)</f>
        <v>Yes</v>
      </c>
      <c r="J1785" t="str" cm="1">
        <f t="array" ref="J1785">_xlfn.XLOOKUP($A1785,MedExam_Table[[#Headers],[#Data],[Customer ID]],MedExam_Table[[#Headers],[#Data],[Weight Status]],"Not Found",0)</f>
        <v>OverWeight</v>
      </c>
      <c r="K1785" t="str" cm="1">
        <f t="array" ref="K1785">_xlfn.XLOOKUP($A1785,MedExam_Table[[#Headers],[#Data],[Customer ID]],MedExam_Table[[#Headers],[#Data],[Diabetes Status]],"Not Found",0)</f>
        <v>Normal</v>
      </c>
      <c r="L1785" cm="1">
        <f t="array" ref="L1785">_xlfn.XLOOKUP($A1785,Hospitalisation_table[[#All],[Customer ID]],Hospitalisation_table[[#All],[Customer Age]],"Not Found",0)</f>
        <v>32</v>
      </c>
      <c r="M1785" t="str" cm="1">
        <f t="array" ref="M1785">_xlfn.XLOOKUP($A1785,Hospitalisation_table[[#All],[Customer ID]],Hospitalisation_table[[#All],[Date of Birth]],"Not Found",0)</f>
        <v>8-Aug-1990</v>
      </c>
      <c r="N1785" s="22" cm="1">
        <f t="array" ref="N1785">_xlfn.XLOOKUP($A1785,Hospitalisation_table[[#All],[Customer ID]],Hospitalisation_table[[#All],[charges]],"Not Found",0)</f>
        <v>19719.689999999999</v>
      </c>
      <c r="O1785" t="str" cm="1">
        <f t="array" ref="O1785">_xlfn.XLOOKUP($A1785,Hospitalisation_table[[#All],[Customer ID]],Hospitalisation_table[[#All],[Hospital tier_Updated]],"Not Found",0)</f>
        <v>tier - 1</v>
      </c>
      <c r="P1785" t="str" cm="1">
        <f t="array" ref="P1785">_xlfn.XLOOKUP($A1785,Hospitalisation_table[[#All],[Customer ID]],Hospitalisation_table[[#All],[City tier_updated]],"Not Found",0)</f>
        <v>tier - 2</v>
      </c>
      <c r="Q1785" t="str" cm="1">
        <f t="array" ref="Q1785">_xlfn.XLOOKUP($A1785,Hospitalisation_table[[#All],[Customer ID]],Hospitalisation_table[[#All],[State ID Updated]],"Not Found",0)</f>
        <v>R1013</v>
      </c>
    </row>
    <row r="1786" spans="1:17" x14ac:dyDescent="0.3">
      <c r="A1786" s="13" t="s">
        <v>1869</v>
      </c>
      <c r="B1786" t="str" cm="1">
        <f t="array" ref="B1786">_xlfn.XLOOKUP($A1786,CustomersName[[#All],[Customer ID]],CustomersName[[#All],[First Name]],"Not Found",0)</f>
        <v>Kam S.ham S.</v>
      </c>
      <c r="C1786" cm="1">
        <f t="array" ref="C1786">_xlfn.XLOOKUP($A1786,MedExam_Table[[#Headers],[#Data],[Customer ID]],MedExam_Table[[#Headers],[#Data],[BMI]],"Not Found",0)</f>
        <v>33.82</v>
      </c>
      <c r="D1786" cm="1">
        <f t="array" ref="D1786">_xlfn.XLOOKUP($A1786,MedExam_Table[[#Headers],[#Data],[Customer ID]],MedExam_Table[[#Headers],[#Data],[HBA1C]],"Not Found",0)</f>
        <v>5.42</v>
      </c>
      <c r="E1786" t="str" cm="1">
        <f t="array" ref="E1786">_xlfn.XLOOKUP($A1786,MedExam_Table[[#Headers],[#Data],[Customer ID]],MedExam_Table[[#Headers],[#Data],[Heart Issues Updated]],"Not Found",0)</f>
        <v>No</v>
      </c>
      <c r="F1786" t="str" cm="1">
        <f t="array" ref="F1786">_xlfn.XLOOKUP($A1786,MedExam_Table[[#Headers],[#Data],[Customer ID]],MedExam_Table[[#Headers],[#Data],[Any Transplants Update]],"Not Found",0)</f>
        <v>No</v>
      </c>
      <c r="G1786" t="str" cm="1">
        <f t="array" ref="G1786">_xlfn.XLOOKUP($A1786,MedExam_Table[[#Headers],[#Data],[Customer ID]],MedExam_Table[[#Headers],[#Data],[Cancer history]],"Not Found",0)</f>
        <v>No</v>
      </c>
      <c r="H1786" cm="1">
        <f t="array" ref="H1786">_xlfn.XLOOKUP($A1786,MedExam_Table[[#Headers],[#Data],[Customer ID]],MedExam_Table[[#Headers],[#Data],[NumberOfMajorSurgeries_updated]],"Not Found",0)</f>
        <v>0</v>
      </c>
      <c r="I1786" t="str" cm="1">
        <f t="array" ref="I1786">_xlfn.XLOOKUP($A1786,MedExam_Table[[#Headers],[#Data],[Customer ID]],MedExam_Table[[#Headers],[#Data],[Smoker Updated]],"Not Found",0)</f>
        <v>No</v>
      </c>
      <c r="J1786" t="str" cm="1">
        <f t="array" ref="J1786">_xlfn.XLOOKUP($A1786,MedExam_Table[[#Headers],[#Data],[Customer ID]],MedExam_Table[[#Headers],[#Data],[Weight Status]],"Not Found",0)</f>
        <v>Obesity</v>
      </c>
      <c r="K1786" t="str" cm="1">
        <f t="array" ref="K1786">_xlfn.XLOOKUP($A1786,MedExam_Table[[#Headers],[#Data],[Customer ID]],MedExam_Table[[#Headers],[#Data],[Diabetes Status]],"Not Found",0)</f>
        <v>Normal</v>
      </c>
      <c r="L1786" cm="1">
        <f t="array" ref="L1786">_xlfn.XLOOKUP($A1786,Hospitalisation_table[[#All],[Customer ID]],Hospitalisation_table[[#All],[Customer Age]],"Not Found",0)</f>
        <v>28</v>
      </c>
      <c r="M1786" t="str" cm="1">
        <f t="array" ref="M1786">_xlfn.XLOOKUP($A1786,Hospitalisation_table[[#All],[Customer ID]],Hospitalisation_table[[#All],[Date of Birth]],"Not Found",0)</f>
        <v>27-Aug-1994</v>
      </c>
      <c r="N1786" s="22" cm="1">
        <f t="array" ref="N1786">_xlfn.XLOOKUP($A1786,Hospitalisation_table[[#All],[Customer ID]],Hospitalisation_table[[#All],[charges]],"Not Found",0)</f>
        <v>19673.34</v>
      </c>
      <c r="O1786" t="str" cm="1">
        <f t="array" ref="O1786">_xlfn.XLOOKUP($A1786,Hospitalisation_table[[#All],[Customer ID]],Hospitalisation_table[[#All],[Hospital tier_Updated]],"Not Found",0)</f>
        <v>tier - 1</v>
      </c>
      <c r="P1786" t="str" cm="1">
        <f t="array" ref="P1786">_xlfn.XLOOKUP($A1786,Hospitalisation_table[[#All],[Customer ID]],Hospitalisation_table[[#All],[City tier_updated]],"Not Found",0)</f>
        <v>tier - 2</v>
      </c>
      <c r="Q1786" t="str" cm="1">
        <f t="array" ref="Q1786">_xlfn.XLOOKUP($A1786,Hospitalisation_table[[#All],[Customer ID]],Hospitalisation_table[[#All],[State ID Updated]],"Not Found",0)</f>
        <v>R1012</v>
      </c>
    </row>
    <row r="1787" spans="1:17" x14ac:dyDescent="0.3">
      <c r="A1787" s="14" t="s">
        <v>1868</v>
      </c>
      <c r="B1787" t="str" cm="1">
        <f t="array" ref="B1787">_xlfn.XLOOKUP($A1787,CustomersName[[#All],[Customer ID]],CustomersName[[#All],[First Name]],"Not Found",0)</f>
        <v>Vaherie A</v>
      </c>
      <c r="C1787" cm="1">
        <f t="array" ref="C1787">_xlfn.XLOOKUP($A1787,MedExam_Table[[#Headers],[#Data],[Customer ID]],MedExam_Table[[#Headers],[#Data],[BMI]],"Not Found",0)</f>
        <v>20.234999999999999</v>
      </c>
      <c r="D1787" cm="1">
        <f t="array" ref="D1787">_xlfn.XLOOKUP($A1787,MedExam_Table[[#Headers],[#Data],[Customer ID]],MedExam_Table[[#Headers],[#Data],[HBA1C]],"Not Found",0)</f>
        <v>6.84</v>
      </c>
      <c r="E1787" t="str" cm="1">
        <f t="array" ref="E1787">_xlfn.XLOOKUP($A1787,MedExam_Table[[#Headers],[#Data],[Customer ID]],MedExam_Table[[#Headers],[#Data],[Heart Issues Updated]],"Not Found",0)</f>
        <v>No</v>
      </c>
      <c r="F1787" t="str" cm="1">
        <f t="array" ref="F1787">_xlfn.XLOOKUP($A1787,MedExam_Table[[#Headers],[#Data],[Customer ID]],MedExam_Table[[#Headers],[#Data],[Any Transplants Update]],"Not Found",0)</f>
        <v>No</v>
      </c>
      <c r="G1787" t="str" cm="1">
        <f t="array" ref="G1787">_xlfn.XLOOKUP($A1787,MedExam_Table[[#Headers],[#Data],[Customer ID]],MedExam_Table[[#Headers],[#Data],[Cancer history]],"Not Found",0)</f>
        <v>No</v>
      </c>
      <c r="H1787" cm="1">
        <f t="array" ref="H1787">_xlfn.XLOOKUP($A1787,MedExam_Table[[#Headers],[#Data],[Customer ID]],MedExam_Table[[#Headers],[#Data],[NumberOfMajorSurgeries_updated]],"Not Found",0)</f>
        <v>0</v>
      </c>
      <c r="I1787" t="str" cm="1">
        <f t="array" ref="I1787">_xlfn.XLOOKUP($A1787,MedExam_Table[[#Headers],[#Data],[Customer ID]],MedExam_Table[[#Headers],[#Data],[Smoker Updated]],"Not Found",0)</f>
        <v>Yes</v>
      </c>
      <c r="J1787" t="str" cm="1">
        <f t="array" ref="J1787">_xlfn.XLOOKUP($A1787,MedExam_Table[[#Headers],[#Data],[Customer ID]],MedExam_Table[[#Headers],[#Data],[Weight Status]],"Not Found",0)</f>
        <v>NormalWeight</v>
      </c>
      <c r="K1787" t="str" cm="1">
        <f t="array" ref="K1787">_xlfn.XLOOKUP($A1787,MedExam_Table[[#Headers],[#Data],[Customer ID]],MedExam_Table[[#Headers],[#Data],[Diabetes Status]],"Not Found",0)</f>
        <v>Diabetes</v>
      </c>
      <c r="L1787" cm="1">
        <f t="array" ref="L1787">_xlfn.XLOOKUP($A1787,Hospitalisation_table[[#All],[Customer ID]],Hospitalisation_table[[#All],[Customer Age]],"Not Found",0)</f>
        <v>44</v>
      </c>
      <c r="M1787" t="str" cm="1">
        <f t="array" ref="M1787">_xlfn.XLOOKUP($A1787,Hospitalisation_table[[#All],[Customer ID]],Hospitalisation_table[[#All],[Date of Birth]],"Not Found",0)</f>
        <v>24-Sep-1978</v>
      </c>
      <c r="N1787" s="22" cm="1">
        <f t="array" ref="N1787">_xlfn.XLOOKUP($A1787,Hospitalisation_table[[#All],[Customer ID]],Hospitalisation_table[[#All],[charges]],"Not Found",0)</f>
        <v>19594.810000000001</v>
      </c>
      <c r="O1787" t="str" cm="1">
        <f t="array" ref="O1787">_xlfn.XLOOKUP($A1787,Hospitalisation_table[[#All],[Customer ID]],Hospitalisation_table[[#All],[Hospital tier_Updated]],"Not Found",0)</f>
        <v>tier - 1</v>
      </c>
      <c r="P1787" t="str" cm="1">
        <f t="array" ref="P1787">_xlfn.XLOOKUP($A1787,Hospitalisation_table[[#All],[Customer ID]],Hospitalisation_table[[#All],[City tier_updated]],"Not Found",0)</f>
        <v>tier - 1</v>
      </c>
      <c r="Q1787" t="str" cm="1">
        <f t="array" ref="Q1787">_xlfn.XLOOKUP($A1787,Hospitalisation_table[[#All],[Customer ID]],Hospitalisation_table[[#All],[State ID Updated]],"Not Found",0)</f>
        <v>R1024</v>
      </c>
    </row>
    <row r="1788" spans="1:17" x14ac:dyDescent="0.3">
      <c r="A1788" s="13" t="s">
        <v>1867</v>
      </c>
      <c r="B1788" t="str" cm="1">
        <f t="array" ref="B1788">_xlfn.XLOOKUP($A1788,CustomersName[[#All],[Customer ID]],CustomersName[[#All],[First Name]],"Not Found",0)</f>
        <v>Frhya R</v>
      </c>
      <c r="C1788" cm="1">
        <f t="array" ref="C1788">_xlfn.XLOOKUP($A1788,MedExam_Table[[#Headers],[#Data],[Customer ID]],MedExam_Table[[#Headers],[#Data],[BMI]],"Not Found",0)</f>
        <v>49.2</v>
      </c>
      <c r="D1788" cm="1">
        <f t="array" ref="D1788">_xlfn.XLOOKUP($A1788,MedExam_Table[[#Headers],[#Data],[Customer ID]],MedExam_Table[[#Headers],[#Data],[HBA1C]],"Not Found",0)</f>
        <v>10.9</v>
      </c>
      <c r="E1788" t="str" cm="1">
        <f t="array" ref="E1788">_xlfn.XLOOKUP($A1788,MedExam_Table[[#Headers],[#Data],[Customer ID]],MedExam_Table[[#Headers],[#Data],[Heart Issues Updated]],"Not Found",0)</f>
        <v>Yes</v>
      </c>
      <c r="F1788" t="str" cm="1">
        <f t="array" ref="F1788">_xlfn.XLOOKUP($A1788,MedExam_Table[[#Headers],[#Data],[Customer ID]],MedExam_Table[[#Headers],[#Data],[Any Transplants Update]],"Not Found",0)</f>
        <v>No</v>
      </c>
      <c r="G1788" t="str" cm="1">
        <f t="array" ref="G1788">_xlfn.XLOOKUP($A1788,MedExam_Table[[#Headers],[#Data],[Customer ID]],MedExam_Table[[#Headers],[#Data],[Cancer history]],"Not Found",0)</f>
        <v>Yes</v>
      </c>
      <c r="H1788" cm="1">
        <f t="array" ref="H1788">_xlfn.XLOOKUP($A1788,MedExam_Table[[#Headers],[#Data],[Customer ID]],MedExam_Table[[#Headers],[#Data],[NumberOfMajorSurgeries_updated]],"Not Found",0)</f>
        <v>1</v>
      </c>
      <c r="I1788" t="str" cm="1">
        <f t="array" ref="I1788">_xlfn.XLOOKUP($A1788,MedExam_Table[[#Headers],[#Data],[Customer ID]],MedExam_Table[[#Headers],[#Data],[Smoker Updated]],"Not Found",0)</f>
        <v>No</v>
      </c>
      <c r="J1788" t="str" cm="1">
        <f t="array" ref="J1788">_xlfn.XLOOKUP($A1788,MedExam_Table[[#Headers],[#Data],[Customer ID]],MedExam_Table[[#Headers],[#Data],[Weight Status]],"Not Found",0)</f>
        <v>Obesity</v>
      </c>
      <c r="K1788" t="str" cm="1">
        <f t="array" ref="K1788">_xlfn.XLOOKUP($A1788,MedExam_Table[[#Headers],[#Data],[Customer ID]],MedExam_Table[[#Headers],[#Data],[Diabetes Status]],"Not Found",0)</f>
        <v>Diabetes</v>
      </c>
      <c r="L1788" cm="1">
        <f t="array" ref="L1788">_xlfn.XLOOKUP($A1788,Hospitalisation_table[[#All],[Customer ID]],Hospitalisation_table[[#All],[Customer Age]],"Not Found",0)</f>
        <v>59</v>
      </c>
      <c r="M1788" t="str" cm="1">
        <f t="array" ref="M1788">_xlfn.XLOOKUP($A1788,Hospitalisation_table[[#All],[Customer ID]],Hospitalisation_table[[#All],[Date of Birth]],"Not Found",0)</f>
        <v>14-Jul-1963</v>
      </c>
      <c r="N1788" s="22" cm="1">
        <f t="array" ref="N1788">_xlfn.XLOOKUP($A1788,Hospitalisation_table[[#All],[Customer ID]],Hospitalisation_table[[#All],[charges]],"Not Found",0)</f>
        <v>19551.34</v>
      </c>
      <c r="O1788" t="str" cm="1">
        <f t="array" ref="O1788">_xlfn.XLOOKUP($A1788,Hospitalisation_table[[#All],[Customer ID]],Hospitalisation_table[[#All],[Hospital tier_Updated]],"Not Found",0)</f>
        <v>tier - 1</v>
      </c>
      <c r="P1788" t="str" cm="1">
        <f t="array" ref="P1788">_xlfn.XLOOKUP($A1788,Hospitalisation_table[[#All],[Customer ID]],Hospitalisation_table[[#All],[City tier_updated]],"Not Found",0)</f>
        <v>tier - 3</v>
      </c>
      <c r="Q1788" t="str" cm="1">
        <f t="array" ref="Q1788">_xlfn.XLOOKUP($A1788,Hospitalisation_table[[#All],[Customer ID]],Hospitalisation_table[[#All],[State ID Updated]],"Not Found",0)</f>
        <v>R1012</v>
      </c>
    </row>
    <row r="1789" spans="1:17" x14ac:dyDescent="0.3">
      <c r="A1789" s="14" t="s">
        <v>1866</v>
      </c>
      <c r="B1789" t="str" cm="1">
        <f t="array" ref="B1789">_xlfn.XLOOKUP($A1789,CustomersName[[#All],[Customer ID]],CustomersName[[#All],[First Name]],"Not Found",0)</f>
        <v>Jennifer</v>
      </c>
      <c r="C1789" cm="1">
        <f t="array" ref="C1789">_xlfn.XLOOKUP($A1789,MedExam_Table[[#Headers],[#Data],[Customer ID]],MedExam_Table[[#Headers],[#Data],[BMI]],"Not Found",0)</f>
        <v>26.4</v>
      </c>
      <c r="D1789" cm="1">
        <f t="array" ref="D1789">_xlfn.XLOOKUP($A1789,MedExam_Table[[#Headers],[#Data],[Customer ID]],MedExam_Table[[#Headers],[#Data],[HBA1C]],"Not Found",0)</f>
        <v>4.87</v>
      </c>
      <c r="E1789" t="str" cm="1">
        <f t="array" ref="E1789">_xlfn.XLOOKUP($A1789,MedExam_Table[[#Headers],[#Data],[Customer ID]],MedExam_Table[[#Headers],[#Data],[Heart Issues Updated]],"Not Found",0)</f>
        <v>Yes</v>
      </c>
      <c r="F1789" t="str" cm="1">
        <f t="array" ref="F1789">_xlfn.XLOOKUP($A1789,MedExam_Table[[#Headers],[#Data],[Customer ID]],MedExam_Table[[#Headers],[#Data],[Any Transplants Update]],"Not Found",0)</f>
        <v>No</v>
      </c>
      <c r="G1789" t="str" cm="1">
        <f t="array" ref="G1789">_xlfn.XLOOKUP($A1789,MedExam_Table[[#Headers],[#Data],[Customer ID]],MedExam_Table[[#Headers],[#Data],[Cancer history]],"Not Found",0)</f>
        <v>No</v>
      </c>
      <c r="H1789" cm="1">
        <f t="array" ref="H1789">_xlfn.XLOOKUP($A1789,MedExam_Table[[#Headers],[#Data],[Customer ID]],MedExam_Table[[#Headers],[#Data],[NumberOfMajorSurgeries_updated]],"Not Found",0)</f>
        <v>0</v>
      </c>
      <c r="I1789" t="str" cm="1">
        <f t="array" ref="I1789">_xlfn.XLOOKUP($A1789,MedExam_Table[[#Headers],[#Data],[Customer ID]],MedExam_Table[[#Headers],[#Data],[Smoker Updated]],"Not Found",0)</f>
        <v>Yes</v>
      </c>
      <c r="J1789" t="str" cm="1">
        <f t="array" ref="J1789">_xlfn.XLOOKUP($A1789,MedExam_Table[[#Headers],[#Data],[Customer ID]],MedExam_Table[[#Headers],[#Data],[Weight Status]],"Not Found",0)</f>
        <v>OverWeight</v>
      </c>
      <c r="K1789" t="str" cm="1">
        <f t="array" ref="K1789">_xlfn.XLOOKUP($A1789,MedExam_Table[[#Headers],[#Data],[Customer ID]],MedExam_Table[[#Headers],[#Data],[Diabetes Status]],"Not Found",0)</f>
        <v>Normal</v>
      </c>
      <c r="L1789" cm="1">
        <f t="array" ref="L1789">_xlfn.XLOOKUP($A1789,Hospitalisation_table[[#All],[Customer ID]],Hospitalisation_table[[#All],[Customer Age]],"Not Found",0)</f>
        <v>37</v>
      </c>
      <c r="M1789" t="str" cm="1">
        <f t="array" ref="M1789">_xlfn.XLOOKUP($A1789,Hospitalisation_table[[#All],[Customer ID]],Hospitalisation_table[[#All],[Date of Birth]],"Not Found",0)</f>
        <v>17-Sep-1985</v>
      </c>
      <c r="N1789" s="22" cm="1">
        <f t="array" ref="N1789">_xlfn.XLOOKUP($A1789,Hospitalisation_table[[#All],[Customer ID]],Hospitalisation_table[[#All],[charges]],"Not Found",0)</f>
        <v>19539.240000000002</v>
      </c>
      <c r="O1789" t="str" cm="1">
        <f t="array" ref="O1789">_xlfn.XLOOKUP($A1789,Hospitalisation_table[[#All],[Customer ID]],Hospitalisation_table[[#All],[Hospital tier_Updated]],"Not Found",0)</f>
        <v>tier - 1</v>
      </c>
      <c r="P1789" t="str" cm="1">
        <f t="array" ref="P1789">_xlfn.XLOOKUP($A1789,Hospitalisation_table[[#All],[Customer ID]],Hospitalisation_table[[#All],[City tier_updated]],"Not Found",0)</f>
        <v>tier - 1</v>
      </c>
      <c r="Q1789" t="str" cm="1">
        <f t="array" ref="Q1789">_xlfn.XLOOKUP($A1789,Hospitalisation_table[[#All],[Customer ID]],Hospitalisation_table[[#All],[State ID Updated]],"Not Found",0)</f>
        <v>R1013</v>
      </c>
    </row>
    <row r="1790" spans="1:17" x14ac:dyDescent="0.3">
      <c r="A1790" s="13" t="s">
        <v>1865</v>
      </c>
      <c r="B1790" t="str" cm="1">
        <f t="array" ref="B1790">_xlfn.XLOOKUP($A1790,CustomersName[[#All],[Customer ID]],CustomersName[[#All],[First Name]],"Not Found",0)</f>
        <v>Kara</v>
      </c>
      <c r="C1790" cm="1">
        <f t="array" ref="C1790">_xlfn.XLOOKUP($A1790,MedExam_Table[[#Headers],[#Data],[Customer ID]],MedExam_Table[[#Headers],[#Data],[BMI]],"Not Found",0)</f>
        <v>28.38</v>
      </c>
      <c r="D1790" cm="1">
        <f t="array" ref="D1790">_xlfn.XLOOKUP($A1790,MedExam_Table[[#Headers],[#Data],[Customer ID]],MedExam_Table[[#Headers],[#Data],[HBA1C]],"Not Found",0)</f>
        <v>6.07</v>
      </c>
      <c r="E1790" t="str" cm="1">
        <f t="array" ref="E1790">_xlfn.XLOOKUP($A1790,MedExam_Table[[#Headers],[#Data],[Customer ID]],MedExam_Table[[#Headers],[#Data],[Heart Issues Updated]],"Not Found",0)</f>
        <v>No</v>
      </c>
      <c r="F1790" t="str" cm="1">
        <f t="array" ref="F1790">_xlfn.XLOOKUP($A1790,MedExam_Table[[#Headers],[#Data],[Customer ID]],MedExam_Table[[#Headers],[#Data],[Any Transplants Update]],"Not Found",0)</f>
        <v>No</v>
      </c>
      <c r="G1790" t="str" cm="1">
        <f t="array" ref="G1790">_xlfn.XLOOKUP($A1790,MedExam_Table[[#Headers],[#Data],[Customer ID]],MedExam_Table[[#Headers],[#Data],[Cancer history]],"Not Found",0)</f>
        <v>No</v>
      </c>
      <c r="H1790" cm="1">
        <f t="array" ref="H1790">_xlfn.XLOOKUP($A1790,MedExam_Table[[#Headers],[#Data],[Customer ID]],MedExam_Table[[#Headers],[#Data],[NumberOfMajorSurgeries_updated]],"Not Found",0)</f>
        <v>1</v>
      </c>
      <c r="I1790" t="str" cm="1">
        <f t="array" ref="I1790">_xlfn.XLOOKUP($A1790,MedExam_Table[[#Headers],[#Data],[Customer ID]],MedExam_Table[[#Headers],[#Data],[Smoker Updated]],"Not Found",0)</f>
        <v>Yes</v>
      </c>
      <c r="J1790" t="str" cm="1">
        <f t="array" ref="J1790">_xlfn.XLOOKUP($A1790,MedExam_Table[[#Headers],[#Data],[Customer ID]],MedExam_Table[[#Headers],[#Data],[Weight Status]],"Not Found",0)</f>
        <v>OverWeight</v>
      </c>
      <c r="K1790" t="str" cm="1">
        <f t="array" ref="K1790">_xlfn.XLOOKUP($A1790,MedExam_Table[[#Headers],[#Data],[Customer ID]],MedExam_Table[[#Headers],[#Data],[Diabetes Status]],"Not Found",0)</f>
        <v>Prediabetes</v>
      </c>
      <c r="L1790" cm="1">
        <f t="array" ref="L1790">_xlfn.XLOOKUP($A1790,Hospitalisation_table[[#All],[Customer ID]],Hospitalisation_table[[#All],[Customer Age]],"Not Found",0)</f>
        <v>30</v>
      </c>
      <c r="M1790" t="str" cm="1">
        <f t="array" ref="M1790">_xlfn.XLOOKUP($A1790,Hospitalisation_table[[#All],[Customer ID]],Hospitalisation_table[[#All],[Date of Birth]],"Not Found",0)</f>
        <v>19-Aug-1992</v>
      </c>
      <c r="N1790" s="22" cm="1">
        <f t="array" ref="N1790">_xlfn.XLOOKUP($A1790,Hospitalisation_table[[#All],[Customer ID]],Hospitalisation_table[[#All],[charges]],"Not Found",0)</f>
        <v>19521.97</v>
      </c>
      <c r="O1790" t="str" cm="1">
        <f t="array" ref="O1790">_xlfn.XLOOKUP($A1790,Hospitalisation_table[[#All],[Customer ID]],Hospitalisation_table[[#All],[Hospital tier_Updated]],"Not Found",0)</f>
        <v>tier - 1</v>
      </c>
      <c r="P1790" t="str" cm="1">
        <f t="array" ref="P1790">_xlfn.XLOOKUP($A1790,Hospitalisation_table[[#All],[Customer ID]],Hospitalisation_table[[#All],[City tier_updated]],"Not Found",0)</f>
        <v>tier - 2</v>
      </c>
      <c r="Q1790" t="str" cm="1">
        <f t="array" ref="Q1790">_xlfn.XLOOKUP($A1790,Hospitalisation_table[[#All],[Customer ID]],Hospitalisation_table[[#All],[State ID Updated]],"Not Found",0)</f>
        <v>R1013</v>
      </c>
    </row>
    <row r="1791" spans="1:17" x14ac:dyDescent="0.3">
      <c r="A1791" s="14" t="s">
        <v>1864</v>
      </c>
      <c r="B1791" t="str" cm="1">
        <f t="array" ref="B1791">_xlfn.XLOOKUP($A1791,CustomersName[[#All],[Customer ID]],CustomersName[[#All],[First Name]],"Not Found",0)</f>
        <v>Bradhey A.</v>
      </c>
      <c r="C1791" cm="1">
        <f t="array" ref="C1791">_xlfn.XLOOKUP($A1791,MedExam_Table[[#Headers],[#Data],[Customer ID]],MedExam_Table[[#Headers],[#Data],[BMI]],"Not Found",0)</f>
        <v>24.64</v>
      </c>
      <c r="D1791" cm="1">
        <f t="array" ref="D1791">_xlfn.XLOOKUP($A1791,MedExam_Table[[#Headers],[#Data],[Customer ID]],MedExam_Table[[#Headers],[#Data],[HBA1C]],"Not Found",0)</f>
        <v>4.33</v>
      </c>
      <c r="E1791" t="str" cm="1">
        <f t="array" ref="E1791">_xlfn.XLOOKUP($A1791,MedExam_Table[[#Headers],[#Data],[Customer ID]],MedExam_Table[[#Headers],[#Data],[Heart Issues Updated]],"Not Found",0)</f>
        <v>No</v>
      </c>
      <c r="F1791" t="str" cm="1">
        <f t="array" ref="F1791">_xlfn.XLOOKUP($A1791,MedExam_Table[[#Headers],[#Data],[Customer ID]],MedExam_Table[[#Headers],[#Data],[Any Transplants Update]],"Not Found",0)</f>
        <v>No</v>
      </c>
      <c r="G1791" t="str" cm="1">
        <f t="array" ref="G1791">_xlfn.XLOOKUP($A1791,MedExam_Table[[#Headers],[#Data],[Customer ID]],MedExam_Table[[#Headers],[#Data],[Cancer history]],"Not Found",0)</f>
        <v>No</v>
      </c>
      <c r="H1791" cm="1">
        <f t="array" ref="H1791">_xlfn.XLOOKUP($A1791,MedExam_Table[[#Headers],[#Data],[Customer ID]],MedExam_Table[[#Headers],[#Data],[NumberOfMajorSurgeries_updated]],"Not Found",0)</f>
        <v>0</v>
      </c>
      <c r="I1791" t="str" cm="1">
        <f t="array" ref="I1791">_xlfn.XLOOKUP($A1791,MedExam_Table[[#Headers],[#Data],[Customer ID]],MedExam_Table[[#Headers],[#Data],[Smoker Updated]],"Not Found",0)</f>
        <v>Yes</v>
      </c>
      <c r="J1791" t="str" cm="1">
        <f t="array" ref="J1791">_xlfn.XLOOKUP($A1791,MedExam_Table[[#Headers],[#Data],[Customer ID]],MedExam_Table[[#Headers],[#Data],[Weight Status]],"Not Found",0)</f>
        <v>NormalWeight</v>
      </c>
      <c r="K1791" t="str" cm="1">
        <f t="array" ref="K1791">_xlfn.XLOOKUP($A1791,MedExam_Table[[#Headers],[#Data],[Customer ID]],MedExam_Table[[#Headers],[#Data],[Diabetes Status]],"Not Found",0)</f>
        <v>Normal</v>
      </c>
      <c r="L1791" cm="1">
        <f t="array" ref="L1791">_xlfn.XLOOKUP($A1791,Hospitalisation_table[[#All],[Customer ID]],Hospitalisation_table[[#All],[Customer Age]],"Not Found",0)</f>
        <v>42</v>
      </c>
      <c r="M1791" t="str" cm="1">
        <f t="array" ref="M1791">_xlfn.XLOOKUP($A1791,Hospitalisation_table[[#All],[Customer ID]],Hospitalisation_table[[#All],[Date of Birth]],"Not Found",0)</f>
        <v>8-Nov-1980</v>
      </c>
      <c r="N1791" s="22" cm="1">
        <f t="array" ref="N1791">_xlfn.XLOOKUP($A1791,Hospitalisation_table[[#All],[Customer ID]],Hospitalisation_table[[#All],[charges]],"Not Found",0)</f>
        <v>19515.54</v>
      </c>
      <c r="O1791" t="str" cm="1">
        <f t="array" ref="O1791">_xlfn.XLOOKUP($A1791,Hospitalisation_table[[#All],[Customer ID]],Hospitalisation_table[[#All],[Hospital tier_Updated]],"Not Found",0)</f>
        <v>tier - 1</v>
      </c>
      <c r="P1791" t="str" cm="1">
        <f t="array" ref="P1791">_xlfn.XLOOKUP($A1791,Hospitalisation_table[[#All],[Customer ID]],Hospitalisation_table[[#All],[City tier_updated]],"Not Found",0)</f>
        <v>tier - 1</v>
      </c>
      <c r="Q1791" t="str" cm="1">
        <f t="array" ref="Q1791">_xlfn.XLOOKUP($A1791,Hospitalisation_table[[#All],[Customer ID]],Hospitalisation_table[[#All],[State ID Updated]],"Not Found",0)</f>
        <v>R1013</v>
      </c>
    </row>
    <row r="1792" spans="1:17" x14ac:dyDescent="0.3">
      <c r="A1792" s="13" t="s">
        <v>1863</v>
      </c>
      <c r="B1792" t="str" cm="1">
        <f t="array" ref="B1792">_xlfn.XLOOKUP($A1792,CustomersName[[#All],[Customer ID]],CustomersName[[#All],[First Name]],"Not Found",0)</f>
        <v>Brendan</v>
      </c>
      <c r="C1792" cm="1">
        <f t="array" ref="C1792">_xlfn.XLOOKUP($A1792,MedExam_Table[[#Headers],[#Data],[Customer ID]],MedExam_Table[[#Headers],[#Data],[BMI]],"Not Found",0)</f>
        <v>39.71</v>
      </c>
      <c r="D1792" cm="1">
        <f t="array" ref="D1792">_xlfn.XLOOKUP($A1792,MedExam_Table[[#Headers],[#Data],[Customer ID]],MedExam_Table[[#Headers],[#Data],[HBA1C]],"Not Found",0)</f>
        <v>5.83</v>
      </c>
      <c r="E1792" t="str" cm="1">
        <f t="array" ref="E1792">_xlfn.XLOOKUP($A1792,MedExam_Table[[#Headers],[#Data],[Customer ID]],MedExam_Table[[#Headers],[#Data],[Heart Issues Updated]],"Not Found",0)</f>
        <v>No</v>
      </c>
      <c r="F1792" t="str" cm="1">
        <f t="array" ref="F1792">_xlfn.XLOOKUP($A1792,MedExam_Table[[#Headers],[#Data],[Customer ID]],MedExam_Table[[#Headers],[#Data],[Any Transplants Update]],"Not Found",0)</f>
        <v>No</v>
      </c>
      <c r="G1792" t="str" cm="1">
        <f t="array" ref="G1792">_xlfn.XLOOKUP($A1792,MedExam_Table[[#Headers],[#Data],[Customer ID]],MedExam_Table[[#Headers],[#Data],[Cancer history]],"Not Found",0)</f>
        <v>No</v>
      </c>
      <c r="H1792" cm="1">
        <f t="array" ref="H1792">_xlfn.XLOOKUP($A1792,MedExam_Table[[#Headers],[#Data],[Customer ID]],MedExam_Table[[#Headers],[#Data],[NumberOfMajorSurgeries_updated]],"Not Found",0)</f>
        <v>1</v>
      </c>
      <c r="I1792" t="str" cm="1">
        <f t="array" ref="I1792">_xlfn.XLOOKUP($A1792,MedExam_Table[[#Headers],[#Data],[Customer ID]],MedExam_Table[[#Headers],[#Data],[Smoker Updated]],"Not Found",0)</f>
        <v>No</v>
      </c>
      <c r="J1792" t="str" cm="1">
        <f t="array" ref="J1792">_xlfn.XLOOKUP($A1792,MedExam_Table[[#Headers],[#Data],[Customer ID]],MedExam_Table[[#Headers],[#Data],[Weight Status]],"Not Found",0)</f>
        <v>Obesity</v>
      </c>
      <c r="K1792" t="str" cm="1">
        <f t="array" ref="K1792">_xlfn.XLOOKUP($A1792,MedExam_Table[[#Headers],[#Data],[Customer ID]],MedExam_Table[[#Headers],[#Data],[Diabetes Status]],"Not Found",0)</f>
        <v>Prediabetes</v>
      </c>
      <c r="L1792" cm="1">
        <f t="array" ref="L1792">_xlfn.XLOOKUP($A1792,Hospitalisation_table[[#All],[Customer ID]],Hospitalisation_table[[#All],[Customer Age]],"Not Found",0)</f>
        <v>35</v>
      </c>
      <c r="M1792" t="str" cm="1">
        <f t="array" ref="M1792">_xlfn.XLOOKUP($A1792,Hospitalisation_table[[#All],[Customer ID]],Hospitalisation_table[[#All],[Date of Birth]],"Not Found",0)</f>
        <v>30-Nov-1987</v>
      </c>
      <c r="N1792" s="22" cm="1">
        <f t="array" ref="N1792">_xlfn.XLOOKUP($A1792,Hospitalisation_table[[#All],[Customer ID]],Hospitalisation_table[[#All],[charges]],"Not Found",0)</f>
        <v>19496.72</v>
      </c>
      <c r="O1792" t="str" cm="1">
        <f t="array" ref="O1792">_xlfn.XLOOKUP($A1792,Hospitalisation_table[[#All],[Customer ID]],Hospitalisation_table[[#All],[Hospital tier_Updated]],"Not Found",0)</f>
        <v>tier - 1</v>
      </c>
      <c r="P1792" t="str" cm="1">
        <f t="array" ref="P1792">_xlfn.XLOOKUP($A1792,Hospitalisation_table[[#All],[Customer ID]],Hospitalisation_table[[#All],[City tier_updated]],"Not Found",0)</f>
        <v>tier - 3</v>
      </c>
      <c r="Q1792" t="str" cm="1">
        <f t="array" ref="Q1792">_xlfn.XLOOKUP($A1792,Hospitalisation_table[[#All],[Customer ID]],Hospitalisation_table[[#All],[State ID Updated]],"Not Found",0)</f>
        <v>R1019</v>
      </c>
    </row>
    <row r="1793" spans="1:17" x14ac:dyDescent="0.3">
      <c r="A1793" s="14" t="s">
        <v>1862</v>
      </c>
      <c r="B1793" t="str" cm="1">
        <f t="array" ref="B1793">_xlfn.XLOOKUP($A1793,CustomersName[[#All],[Customer ID]],CustomersName[[#All],[First Name]],"Not Found",0)</f>
        <v>Amher R</v>
      </c>
      <c r="C1793" cm="1">
        <f t="array" ref="C1793">_xlfn.XLOOKUP($A1793,MedExam_Table[[#Headers],[#Data],[Customer ID]],MedExam_Table[[#Headers],[#Data],[BMI]],"Not Found",0)</f>
        <v>22.22</v>
      </c>
      <c r="D1793" cm="1">
        <f t="array" ref="D1793">_xlfn.XLOOKUP($A1793,MedExam_Table[[#Headers],[#Data],[Customer ID]],MedExam_Table[[#Headers],[#Data],[HBA1C]],"Not Found",0)</f>
        <v>5.5</v>
      </c>
      <c r="E1793" t="str" cm="1">
        <f t="array" ref="E1793">_xlfn.XLOOKUP($A1793,MedExam_Table[[#Headers],[#Data],[Customer ID]],MedExam_Table[[#Headers],[#Data],[Heart Issues Updated]],"Not Found",0)</f>
        <v>No</v>
      </c>
      <c r="F1793" t="str" cm="1">
        <f t="array" ref="F1793">_xlfn.XLOOKUP($A1793,MedExam_Table[[#Headers],[#Data],[Customer ID]],MedExam_Table[[#Headers],[#Data],[Any Transplants Update]],"Not Found",0)</f>
        <v>No</v>
      </c>
      <c r="G1793" t="str" cm="1">
        <f t="array" ref="G1793">_xlfn.XLOOKUP($A1793,MedExam_Table[[#Headers],[#Data],[Customer ID]],MedExam_Table[[#Headers],[#Data],[Cancer history]],"Not Found",0)</f>
        <v>No</v>
      </c>
      <c r="H1793" cm="1">
        <f t="array" ref="H1793">_xlfn.XLOOKUP($A1793,MedExam_Table[[#Headers],[#Data],[Customer ID]],MedExam_Table[[#Headers],[#Data],[NumberOfMajorSurgeries_updated]],"Not Found",0)</f>
        <v>0</v>
      </c>
      <c r="I1793" t="str" cm="1">
        <f t="array" ref="I1793">_xlfn.XLOOKUP($A1793,MedExam_Table[[#Headers],[#Data],[Customer ID]],MedExam_Table[[#Headers],[#Data],[Smoker Updated]],"Not Found",0)</f>
        <v>Yes</v>
      </c>
      <c r="J1793" t="str" cm="1">
        <f t="array" ref="J1793">_xlfn.XLOOKUP($A1793,MedExam_Table[[#Headers],[#Data],[Customer ID]],MedExam_Table[[#Headers],[#Data],[Weight Status]],"Not Found",0)</f>
        <v>NormalWeight</v>
      </c>
      <c r="K1793" t="str" cm="1">
        <f t="array" ref="K1793">_xlfn.XLOOKUP($A1793,MedExam_Table[[#Headers],[#Data],[Customer ID]],MedExam_Table[[#Headers],[#Data],[Diabetes Status]],"Not Found",0)</f>
        <v>Normal</v>
      </c>
      <c r="L1793" cm="1">
        <f t="array" ref="L1793">_xlfn.XLOOKUP($A1793,Hospitalisation_table[[#All],[Customer ID]],Hospitalisation_table[[#All],[Customer Age]],"Not Found",0)</f>
        <v>40</v>
      </c>
      <c r="M1793" t="str" cm="1">
        <f t="array" ref="M1793">_xlfn.XLOOKUP($A1793,Hospitalisation_table[[#All],[Customer ID]],Hospitalisation_table[[#All],[Date of Birth]],"Not Found",0)</f>
        <v>15-Dec-1982</v>
      </c>
      <c r="N1793" s="22" cm="1">
        <f t="array" ref="N1793">_xlfn.XLOOKUP($A1793,Hospitalisation_table[[#All],[Customer ID]],Hospitalisation_table[[#All],[charges]],"Not Found",0)</f>
        <v>19444.27</v>
      </c>
      <c r="O1793" t="str" cm="1">
        <f t="array" ref="O1793">_xlfn.XLOOKUP($A1793,Hospitalisation_table[[#All],[Customer ID]],Hospitalisation_table[[#All],[Hospital tier_Updated]],"Not Found",0)</f>
        <v>tier - 1</v>
      </c>
      <c r="P1793" t="str" cm="1">
        <f t="array" ref="P1793">_xlfn.XLOOKUP($A1793,Hospitalisation_table[[#All],[Customer ID]],Hospitalisation_table[[#All],[City tier_updated]],"Not Found",0)</f>
        <v>tier - 1</v>
      </c>
      <c r="Q1793" t="str" cm="1">
        <f t="array" ref="Q1793">_xlfn.XLOOKUP($A1793,Hospitalisation_table[[#All],[Customer ID]],Hospitalisation_table[[#All],[State ID Updated]],"Not Found",0)</f>
        <v>R1013</v>
      </c>
    </row>
    <row r="1794" spans="1:17" x14ac:dyDescent="0.3">
      <c r="A1794" s="13" t="s">
        <v>2322</v>
      </c>
      <c r="B1794" t="str" cm="1">
        <f t="array" ref="B1794">_xlfn.XLOOKUP($A1794,CustomersName[[#All],[Customer ID]],CustomersName[[#All],[First Name]],"Not Found",0)</f>
        <v>hnthony J.</v>
      </c>
      <c r="C1794" cm="1">
        <f t="array" ref="C1794">_xlfn.XLOOKUP($A1794,MedExam_Table[[#Headers],[#Data],[Customer ID]],MedExam_Table[[#Headers],[#Data],[BMI]],"Not Found",0)</f>
        <v>41.895000000000003</v>
      </c>
      <c r="D1794" cm="1">
        <f t="array" ref="D1794">_xlfn.XLOOKUP($A1794,MedExam_Table[[#Headers],[#Data],[Customer ID]],MedExam_Table[[#Headers],[#Data],[HBA1C]],"Not Found",0)</f>
        <v>10.87</v>
      </c>
      <c r="E1794" t="str" cm="1">
        <f t="array" ref="E1794">_xlfn.XLOOKUP($A1794,MedExam_Table[[#Headers],[#Data],[Customer ID]],MedExam_Table[[#Headers],[#Data],[Heart Issues Updated]],"Not Found",0)</f>
        <v>Yes</v>
      </c>
      <c r="F1794" t="str" cm="1">
        <f t="array" ref="F1794">_xlfn.XLOOKUP($A1794,MedExam_Table[[#Headers],[#Data],[Customer ID]],MedExam_Table[[#Headers],[#Data],[Any Transplants Update]],"Not Found",0)</f>
        <v>No</v>
      </c>
      <c r="G1794" t="str" cm="1">
        <f t="array" ref="G1794">_xlfn.XLOOKUP($A1794,MedExam_Table[[#Headers],[#Data],[Customer ID]],MedExam_Table[[#Headers],[#Data],[Cancer history]],"Not Found",0)</f>
        <v>No</v>
      </c>
      <c r="H1794" cm="1">
        <f t="array" ref="H1794">_xlfn.XLOOKUP($A1794,MedExam_Table[[#Headers],[#Data],[Customer ID]],MedExam_Table[[#Headers],[#Data],[NumberOfMajorSurgeries_updated]],"Not Found",0)</f>
        <v>1</v>
      </c>
      <c r="I1794" t="str" cm="1">
        <f t="array" ref="I1794">_xlfn.XLOOKUP($A1794,MedExam_Table[[#Headers],[#Data],[Customer ID]],MedExam_Table[[#Headers],[#Data],[Smoker Updated]],"Not Found",0)</f>
        <v>Yes</v>
      </c>
      <c r="J1794" t="str" cm="1">
        <f t="array" ref="J1794">_xlfn.XLOOKUP($A1794,MedExam_Table[[#Headers],[#Data],[Customer ID]],MedExam_Table[[#Headers],[#Data],[Weight Status]],"Not Found",0)</f>
        <v>Obesity</v>
      </c>
      <c r="K1794" t="str" cm="1">
        <f t="array" ref="K1794">_xlfn.XLOOKUP($A1794,MedExam_Table[[#Headers],[#Data],[Customer ID]],MedExam_Table[[#Headers],[#Data],[Diabetes Status]],"Not Found",0)</f>
        <v>Diabetes</v>
      </c>
      <c r="L1794" cm="1">
        <f t="array" ref="L1794">_xlfn.XLOOKUP($A1794,Hospitalisation_table[[#All],[Customer ID]],Hospitalisation_table[[#All],[Customer Age]],"Not Found",0)</f>
        <v>36</v>
      </c>
      <c r="M1794" t="str" cm="1">
        <f t="array" ref="M1794">_xlfn.XLOOKUP($A1794,Hospitalisation_table[[#All],[Customer ID]],Hospitalisation_table[[#All],[Date of Birth]],"Not Found",0)</f>
        <v>29-Dec-1986</v>
      </c>
      <c r="N1794" s="22" cm="1">
        <f t="array" ref="N1794">_xlfn.XLOOKUP($A1794,Hospitalisation_table[[#All],[Customer ID]],Hospitalisation_table[[#All],[charges]],"Not Found",0)</f>
        <v>43753.34</v>
      </c>
      <c r="O1794" t="str" cm="1">
        <f t="array" ref="O1794">_xlfn.XLOOKUP($A1794,Hospitalisation_table[[#All],[Customer ID]],Hospitalisation_table[[#All],[Hospital tier_Updated]],"Not Found",0)</f>
        <v>tier - 2</v>
      </c>
      <c r="P1794" t="str" cm="1">
        <f t="array" ref="P1794">_xlfn.XLOOKUP($A1794,Hospitalisation_table[[#All],[Customer ID]],Hospitalisation_table[[#All],[City tier_updated]],"Not Found",0)</f>
        <v>tier - 1</v>
      </c>
      <c r="Q1794" t="str" cm="1">
        <f t="array" ref="Q1794">_xlfn.XLOOKUP($A1794,Hospitalisation_table[[#All],[Customer ID]],Hospitalisation_table[[#All],[State ID Updated]],"Not Found",0)</f>
        <v>R1015</v>
      </c>
    </row>
    <row r="1795" spans="1:17" x14ac:dyDescent="0.3">
      <c r="A1795" s="14" t="s">
        <v>1861</v>
      </c>
      <c r="B1795" t="str" cm="1">
        <f t="array" ref="B1795">_xlfn.XLOOKUP($A1795,CustomersName[[#All],[Customer ID]],CustomersName[[#All],[First Name]],"Not Found",0)</f>
        <v>Seah K</v>
      </c>
      <c r="C1795" cm="1">
        <f t="array" ref="C1795">_xlfn.XLOOKUP($A1795,MedExam_Table[[#Headers],[#Data],[Customer ID]],MedExam_Table[[#Headers],[#Data],[BMI]],"Not Found",0)</f>
        <v>33.344999999999999</v>
      </c>
      <c r="D1795" cm="1">
        <f t="array" ref="D1795">_xlfn.XLOOKUP($A1795,MedExam_Table[[#Headers],[#Data],[Customer ID]],MedExam_Table[[#Headers],[#Data],[HBA1C]],"Not Found",0)</f>
        <v>4.79</v>
      </c>
      <c r="E1795" t="str" cm="1">
        <f t="array" ref="E1795">_xlfn.XLOOKUP($A1795,MedExam_Table[[#Headers],[#Data],[Customer ID]],MedExam_Table[[#Headers],[#Data],[Heart Issues Updated]],"Not Found",0)</f>
        <v>No</v>
      </c>
      <c r="F1795" t="str" cm="1">
        <f t="array" ref="F1795">_xlfn.XLOOKUP($A1795,MedExam_Table[[#Headers],[#Data],[Customer ID]],MedExam_Table[[#Headers],[#Data],[Any Transplants Update]],"Not Found",0)</f>
        <v>No</v>
      </c>
      <c r="G1795" t="str" cm="1">
        <f t="array" ref="G1795">_xlfn.XLOOKUP($A1795,MedExam_Table[[#Headers],[#Data],[Customer ID]],MedExam_Table[[#Headers],[#Data],[Cancer history]],"Not Found",0)</f>
        <v>Yes</v>
      </c>
      <c r="H1795" cm="1">
        <f t="array" ref="H1795">_xlfn.XLOOKUP($A1795,MedExam_Table[[#Headers],[#Data],[Customer ID]],MedExam_Table[[#Headers],[#Data],[NumberOfMajorSurgeries_updated]],"Not Found",0)</f>
        <v>1</v>
      </c>
      <c r="I1795" t="str" cm="1">
        <f t="array" ref="I1795">_xlfn.XLOOKUP($A1795,MedExam_Table[[#Headers],[#Data],[Customer ID]],MedExam_Table[[#Headers],[#Data],[Smoker Updated]],"Not Found",0)</f>
        <v>No</v>
      </c>
      <c r="J1795" t="str" cm="1">
        <f t="array" ref="J1795">_xlfn.XLOOKUP($A1795,MedExam_Table[[#Headers],[#Data],[Customer ID]],MedExam_Table[[#Headers],[#Data],[Weight Status]],"Not Found",0)</f>
        <v>Obesity</v>
      </c>
      <c r="K1795" t="str" cm="1">
        <f t="array" ref="K1795">_xlfn.XLOOKUP($A1795,MedExam_Table[[#Headers],[#Data],[Customer ID]],MedExam_Table[[#Headers],[#Data],[Diabetes Status]],"Not Found",0)</f>
        <v>Normal</v>
      </c>
      <c r="L1795" cm="1">
        <f t="array" ref="L1795">_xlfn.XLOOKUP($A1795,Hospitalisation_table[[#All],[Customer ID]],Hospitalisation_table[[#All],[Customer Age]],"Not Found",0)</f>
        <v>29</v>
      </c>
      <c r="M1795" t="str" cm="1">
        <f t="array" ref="M1795">_xlfn.XLOOKUP($A1795,Hospitalisation_table[[#All],[Customer ID]],Hospitalisation_table[[#All],[Date of Birth]],"Not Found",0)</f>
        <v>6-Sep-1993</v>
      </c>
      <c r="N1795" s="22" cm="1">
        <f t="array" ref="N1795">_xlfn.XLOOKUP($A1795,Hospitalisation_table[[#All],[Customer ID]],Hospitalisation_table[[#All],[charges]],"Not Found",0)</f>
        <v>19442.349999999999</v>
      </c>
      <c r="O1795" t="str" cm="1">
        <f t="array" ref="O1795">_xlfn.XLOOKUP($A1795,Hospitalisation_table[[#All],[Customer ID]],Hospitalisation_table[[#All],[Hospital tier_Updated]],"Not Found",0)</f>
        <v>tier - 1</v>
      </c>
      <c r="P1795" t="str" cm="1">
        <f t="array" ref="P1795">_xlfn.XLOOKUP($A1795,Hospitalisation_table[[#All],[Customer ID]],Hospitalisation_table[[#All],[City tier_updated]],"Not Found",0)</f>
        <v>tier - 3</v>
      </c>
      <c r="Q1795" t="str" cm="1">
        <f t="array" ref="Q1795">_xlfn.XLOOKUP($A1795,Hospitalisation_table[[#All],[Customer ID]],Hospitalisation_table[[#All],[State ID Updated]],"Not Found",0)</f>
        <v>R1012</v>
      </c>
    </row>
    <row r="1796" spans="1:17" x14ac:dyDescent="0.3">
      <c r="A1796" s="13" t="s">
        <v>1860</v>
      </c>
      <c r="B1796" t="str" cm="1">
        <f t="array" ref="B1796">_xlfn.XLOOKUP($A1796,CustomersName[[#All],[Customer ID]],CustomersName[[#All],[First Name]],"Not Found",0)</f>
        <v>Rick</v>
      </c>
      <c r="C1796" cm="1">
        <f t="array" ref="C1796">_xlfn.XLOOKUP($A1796,MedExam_Table[[#Headers],[#Data],[Customer ID]],MedExam_Table[[#Headers],[#Data],[BMI]],"Not Found",0)</f>
        <v>24.42</v>
      </c>
      <c r="D1796" cm="1">
        <f t="array" ref="D1796">_xlfn.XLOOKUP($A1796,MedExam_Table[[#Headers],[#Data],[Customer ID]],MedExam_Table[[#Headers],[#Data],[HBA1C]],"Not Found",0)</f>
        <v>5.81</v>
      </c>
      <c r="E1796" t="str" cm="1">
        <f t="array" ref="E1796">_xlfn.XLOOKUP($A1796,MedExam_Table[[#Headers],[#Data],[Customer ID]],MedExam_Table[[#Headers],[#Data],[Heart Issues Updated]],"Not Found",0)</f>
        <v>No</v>
      </c>
      <c r="F1796" t="str" cm="1">
        <f t="array" ref="F1796">_xlfn.XLOOKUP($A1796,MedExam_Table[[#Headers],[#Data],[Customer ID]],MedExam_Table[[#Headers],[#Data],[Any Transplants Update]],"Not Found",0)</f>
        <v>No</v>
      </c>
      <c r="G1796" t="str" cm="1">
        <f t="array" ref="G1796">_xlfn.XLOOKUP($A1796,MedExam_Table[[#Headers],[#Data],[Customer ID]],MedExam_Table[[#Headers],[#Data],[Cancer history]],"Not Found",0)</f>
        <v>No</v>
      </c>
      <c r="H1796" cm="1">
        <f t="array" ref="H1796">_xlfn.XLOOKUP($A1796,MedExam_Table[[#Headers],[#Data],[Customer ID]],MedExam_Table[[#Headers],[#Data],[NumberOfMajorSurgeries_updated]],"Not Found",0)</f>
        <v>1</v>
      </c>
      <c r="I1796" t="str" cm="1">
        <f t="array" ref="I1796">_xlfn.XLOOKUP($A1796,MedExam_Table[[#Headers],[#Data],[Customer ID]],MedExam_Table[[#Headers],[#Data],[Smoker Updated]],"Not Found",0)</f>
        <v>Yes</v>
      </c>
      <c r="J1796" t="str" cm="1">
        <f t="array" ref="J1796">_xlfn.XLOOKUP($A1796,MedExam_Table[[#Headers],[#Data],[Customer ID]],MedExam_Table[[#Headers],[#Data],[Weight Status]],"Not Found",0)</f>
        <v>NormalWeight</v>
      </c>
      <c r="K1796" t="str" cm="1">
        <f t="array" ref="K1796">_xlfn.XLOOKUP($A1796,MedExam_Table[[#Headers],[#Data],[Customer ID]],MedExam_Table[[#Headers],[#Data],[Diabetes Status]],"Not Found",0)</f>
        <v>Prediabetes</v>
      </c>
      <c r="L1796" cm="1">
        <f t="array" ref="L1796">_xlfn.XLOOKUP($A1796,Hospitalisation_table[[#All],[Customer ID]],Hospitalisation_table[[#All],[Customer Age]],"Not Found",0)</f>
        <v>35</v>
      </c>
      <c r="M1796" t="str" cm="1">
        <f t="array" ref="M1796">_xlfn.XLOOKUP($A1796,Hospitalisation_table[[#All],[Customer ID]],Hospitalisation_table[[#All],[Date of Birth]],"Not Found",0)</f>
        <v>30-Jun-1987</v>
      </c>
      <c r="N1796" s="22" cm="1">
        <f t="array" ref="N1796">_xlfn.XLOOKUP($A1796,Hospitalisation_table[[#All],[Customer ID]],Hospitalisation_table[[#All],[charges]],"Not Found",0)</f>
        <v>19362</v>
      </c>
      <c r="O1796" t="str" cm="1">
        <f t="array" ref="O1796">_xlfn.XLOOKUP($A1796,Hospitalisation_table[[#All],[Customer ID]],Hospitalisation_table[[#All],[Hospital tier_Updated]],"Not Found",0)</f>
        <v>tier - 1</v>
      </c>
      <c r="P1796" t="str" cm="1">
        <f t="array" ref="P1796">_xlfn.XLOOKUP($A1796,Hospitalisation_table[[#All],[Customer ID]],Hospitalisation_table[[#All],[City tier_updated]],"Not Found",0)</f>
        <v>tier - 3</v>
      </c>
      <c r="Q1796" t="str" cm="1">
        <f t="array" ref="Q1796">_xlfn.XLOOKUP($A1796,Hospitalisation_table[[#All],[Customer ID]],Hospitalisation_table[[#All],[State ID Updated]],"Not Found",0)</f>
        <v>R1013</v>
      </c>
    </row>
    <row r="1797" spans="1:17" x14ac:dyDescent="0.3">
      <c r="A1797" s="14" t="s">
        <v>1859</v>
      </c>
      <c r="B1797" t="str" cm="1">
        <f t="array" ref="B1797">_xlfn.XLOOKUP($A1797,CustomersName[[#All],[Customer ID]],CustomersName[[#All],[First Name]],"Not Found",0)</f>
        <v>Matthew</v>
      </c>
      <c r="C1797" cm="1">
        <f t="array" ref="C1797">_xlfn.XLOOKUP($A1797,MedExam_Table[[#Headers],[#Data],[Customer ID]],MedExam_Table[[#Headers],[#Data],[BMI]],"Not Found",0)</f>
        <v>29.81</v>
      </c>
      <c r="D1797" cm="1">
        <f t="array" ref="D1797">_xlfn.XLOOKUP($A1797,MedExam_Table[[#Headers],[#Data],[Customer ID]],MedExam_Table[[#Headers],[#Data],[HBA1C]],"Not Found",0)</f>
        <v>5.58</v>
      </c>
      <c r="E1797" t="str" cm="1">
        <f t="array" ref="E1797">_xlfn.XLOOKUP($A1797,MedExam_Table[[#Headers],[#Data],[Customer ID]],MedExam_Table[[#Headers],[#Data],[Heart Issues Updated]],"Not Found",0)</f>
        <v>No</v>
      </c>
      <c r="F1797" t="str" cm="1">
        <f t="array" ref="F1797">_xlfn.XLOOKUP($A1797,MedExam_Table[[#Headers],[#Data],[Customer ID]],MedExam_Table[[#Headers],[#Data],[Any Transplants Update]],"Not Found",0)</f>
        <v>No</v>
      </c>
      <c r="G1797" t="str" cm="1">
        <f t="array" ref="G1797">_xlfn.XLOOKUP($A1797,MedExam_Table[[#Headers],[#Data],[Customer ID]],MedExam_Table[[#Headers],[#Data],[Cancer history]],"Not Found",0)</f>
        <v>No</v>
      </c>
      <c r="H1797" cm="1">
        <f t="array" ref="H1797">_xlfn.XLOOKUP($A1797,MedExam_Table[[#Headers],[#Data],[Customer ID]],MedExam_Table[[#Headers],[#Data],[NumberOfMajorSurgeries_updated]],"Not Found",0)</f>
        <v>0</v>
      </c>
      <c r="I1797" t="str" cm="1">
        <f t="array" ref="I1797">_xlfn.XLOOKUP($A1797,MedExam_Table[[#Headers],[#Data],[Customer ID]],MedExam_Table[[#Headers],[#Data],[Smoker Updated]],"Not Found",0)</f>
        <v>Yes</v>
      </c>
      <c r="J1797" t="str" cm="1">
        <f t="array" ref="J1797">_xlfn.XLOOKUP($A1797,MedExam_Table[[#Headers],[#Data],[Customer ID]],MedExam_Table[[#Headers],[#Data],[Weight Status]],"Not Found",0)</f>
        <v>OverWeight</v>
      </c>
      <c r="K1797" t="str" cm="1">
        <f t="array" ref="K1797">_xlfn.XLOOKUP($A1797,MedExam_Table[[#Headers],[#Data],[Customer ID]],MedExam_Table[[#Headers],[#Data],[Diabetes Status]],"Not Found",0)</f>
        <v>Normal</v>
      </c>
      <c r="L1797" cm="1">
        <f t="array" ref="L1797">_xlfn.XLOOKUP($A1797,Hospitalisation_table[[#All],[Customer ID]],Hospitalisation_table[[#All],[Customer Age]],"Not Found",0)</f>
        <v>31</v>
      </c>
      <c r="M1797" t="str" cm="1">
        <f t="array" ref="M1797">_xlfn.XLOOKUP($A1797,Hospitalisation_table[[#All],[Customer ID]],Hospitalisation_table[[#All],[Date of Birth]],"Not Found",0)</f>
        <v>24-Aug-1991</v>
      </c>
      <c r="N1797" s="22" cm="1">
        <f t="array" ref="N1797">_xlfn.XLOOKUP($A1797,Hospitalisation_table[[#All],[Customer ID]],Hospitalisation_table[[#All],[charges]],"Not Found",0)</f>
        <v>19350.37</v>
      </c>
      <c r="O1797" t="str" cm="1">
        <f t="array" ref="O1797">_xlfn.XLOOKUP($A1797,Hospitalisation_table[[#All],[Customer ID]],Hospitalisation_table[[#All],[Hospital tier_Updated]],"Not Found",0)</f>
        <v>tier - 1</v>
      </c>
      <c r="P1797" t="str" cm="1">
        <f t="array" ref="P1797">_xlfn.XLOOKUP($A1797,Hospitalisation_table[[#All],[Customer ID]],Hospitalisation_table[[#All],[City tier_updated]],"Not Found",0)</f>
        <v>tier - 3</v>
      </c>
      <c r="Q1797" t="str" cm="1">
        <f t="array" ref="Q1797">_xlfn.XLOOKUP($A1797,Hospitalisation_table[[#All],[Customer ID]],Hospitalisation_table[[#All],[State ID Updated]],"Not Found",0)</f>
        <v>R1013</v>
      </c>
    </row>
    <row r="1798" spans="1:17" x14ac:dyDescent="0.3">
      <c r="A1798" s="13" t="s">
        <v>1858</v>
      </c>
      <c r="B1798" t="str" cm="1">
        <f t="array" ref="B1798">_xlfn.XLOOKUP($A1798,CustomersName[[#All],[Customer ID]],CustomersName[[#All],[First Name]],"Not Found",0)</f>
        <v>Brady</v>
      </c>
      <c r="C1798" cm="1">
        <f t="array" ref="C1798">_xlfn.XLOOKUP($A1798,MedExam_Table[[#Headers],[#Data],[Customer ID]],MedExam_Table[[#Headers],[#Data],[BMI]],"Not Found",0)</f>
        <v>51.18</v>
      </c>
      <c r="D1798" cm="1">
        <f t="array" ref="D1798">_xlfn.XLOOKUP($A1798,MedExam_Table[[#Headers],[#Data],[Customer ID]],MedExam_Table[[#Headers],[#Data],[HBA1C]],"Not Found",0)</f>
        <v>4.4000000000000004</v>
      </c>
      <c r="E1798" t="str" cm="1">
        <f t="array" ref="E1798">_xlfn.XLOOKUP($A1798,MedExam_Table[[#Headers],[#Data],[Customer ID]],MedExam_Table[[#Headers],[#Data],[Heart Issues Updated]],"Not Found",0)</f>
        <v>Yes</v>
      </c>
      <c r="F1798" t="str" cm="1">
        <f t="array" ref="F1798">_xlfn.XLOOKUP($A1798,MedExam_Table[[#Headers],[#Data],[Customer ID]],MedExam_Table[[#Headers],[#Data],[Any Transplants Update]],"Not Found",0)</f>
        <v>No</v>
      </c>
      <c r="G1798" t="str" cm="1">
        <f t="array" ref="G1798">_xlfn.XLOOKUP($A1798,MedExam_Table[[#Headers],[#Data],[Customer ID]],MedExam_Table[[#Headers],[#Data],[Cancer history]],"Not Found",0)</f>
        <v>No</v>
      </c>
      <c r="H1798" cm="1">
        <f t="array" ref="H1798">_xlfn.XLOOKUP($A1798,MedExam_Table[[#Headers],[#Data],[Customer ID]],MedExam_Table[[#Headers],[#Data],[NumberOfMajorSurgeries_updated]],"Not Found",0)</f>
        <v>2</v>
      </c>
      <c r="I1798" t="str" cm="1">
        <f t="array" ref="I1798">_xlfn.XLOOKUP($A1798,MedExam_Table[[#Headers],[#Data],[Customer ID]],MedExam_Table[[#Headers],[#Data],[Smoker Updated]],"Not Found",0)</f>
        <v>No</v>
      </c>
      <c r="J1798" t="str" cm="1">
        <f t="array" ref="J1798">_xlfn.XLOOKUP($A1798,MedExam_Table[[#Headers],[#Data],[Customer ID]],MedExam_Table[[#Headers],[#Data],[Weight Status]],"Not Found",0)</f>
        <v>Obesity</v>
      </c>
      <c r="K1798" t="str" cm="1">
        <f t="array" ref="K1798">_xlfn.XLOOKUP($A1798,MedExam_Table[[#Headers],[#Data],[Customer ID]],MedExam_Table[[#Headers],[#Data],[Diabetes Status]],"Not Found",0)</f>
        <v>Normal</v>
      </c>
      <c r="L1798" cm="1">
        <f t="array" ref="L1798">_xlfn.XLOOKUP($A1798,Hospitalisation_table[[#All],[Customer ID]],Hospitalisation_table[[#All],[Customer Age]],"Not Found",0)</f>
        <v>56</v>
      </c>
      <c r="M1798" t="str" cm="1">
        <f t="array" ref="M1798">_xlfn.XLOOKUP($A1798,Hospitalisation_table[[#All],[Customer ID]],Hospitalisation_table[[#All],[Date of Birth]],"Not Found",0)</f>
        <v>15-Nov-1966</v>
      </c>
      <c r="N1798" s="22" cm="1">
        <f t="array" ref="N1798">_xlfn.XLOOKUP($A1798,Hospitalisation_table[[#All],[Customer ID]],Hospitalisation_table[[#All],[charges]],"Not Found",0)</f>
        <v>19321.060000000001</v>
      </c>
      <c r="O1798" t="str" cm="1">
        <f t="array" ref="O1798">_xlfn.XLOOKUP($A1798,Hospitalisation_table[[#All],[Customer ID]],Hospitalisation_table[[#All],[Hospital tier_Updated]],"Not Found",0)</f>
        <v>tier - 1</v>
      </c>
      <c r="P1798" t="str" cm="1">
        <f t="array" ref="P1798">_xlfn.XLOOKUP($A1798,Hospitalisation_table[[#All],[Customer ID]],Hospitalisation_table[[#All],[City tier_updated]],"Not Found",0)</f>
        <v>tier - 1</v>
      </c>
      <c r="Q1798" t="str" cm="1">
        <f t="array" ref="Q1798">_xlfn.XLOOKUP($A1798,Hospitalisation_table[[#All],[Customer ID]],Hospitalisation_table[[#All],[State ID Updated]],"Not Found",0)</f>
        <v>R1012</v>
      </c>
    </row>
    <row r="1799" spans="1:17" x14ac:dyDescent="0.3">
      <c r="A1799" s="14" t="s">
        <v>1857</v>
      </c>
      <c r="B1799" t="str" cm="1">
        <f t="array" ref="B1799">_xlfn.XLOOKUP($A1799,CustomersName[[#All],[Customer ID]],CustomersName[[#All],[First Name]],"Not Found",0)</f>
        <v>Kameko</v>
      </c>
      <c r="C1799" cm="1">
        <f t="array" ref="C1799">_xlfn.XLOOKUP($A1799,MedExam_Table[[#Headers],[#Data],[Customer ID]],MedExam_Table[[#Headers],[#Data],[BMI]],"Not Found",0)</f>
        <v>51.37</v>
      </c>
      <c r="D1799" cm="1">
        <f t="array" ref="D1799">_xlfn.XLOOKUP($A1799,MedExam_Table[[#Headers],[#Data],[Customer ID]],MedExam_Table[[#Headers],[#Data],[HBA1C]],"Not Found",0)</f>
        <v>8.18</v>
      </c>
      <c r="E1799" t="str" cm="1">
        <f t="array" ref="E1799">_xlfn.XLOOKUP($A1799,MedExam_Table[[#Headers],[#Data],[Customer ID]],MedExam_Table[[#Headers],[#Data],[Heart Issues Updated]],"Not Found",0)</f>
        <v>Yes</v>
      </c>
      <c r="F1799" t="str" cm="1">
        <f t="array" ref="F1799">_xlfn.XLOOKUP($A1799,MedExam_Table[[#Headers],[#Data],[Customer ID]],MedExam_Table[[#Headers],[#Data],[Any Transplants Update]],"Not Found",0)</f>
        <v>No</v>
      </c>
      <c r="G1799" t="str" cm="1">
        <f t="array" ref="G1799">_xlfn.XLOOKUP($A1799,MedExam_Table[[#Headers],[#Data],[Customer ID]],MedExam_Table[[#Headers],[#Data],[Cancer history]],"Not Found",0)</f>
        <v>No</v>
      </c>
      <c r="H1799" cm="1">
        <f t="array" ref="H1799">_xlfn.XLOOKUP($A1799,MedExam_Table[[#Headers],[#Data],[Customer ID]],MedExam_Table[[#Headers],[#Data],[NumberOfMajorSurgeries_updated]],"Not Found",0)</f>
        <v>0</v>
      </c>
      <c r="I1799" t="str" cm="1">
        <f t="array" ref="I1799">_xlfn.XLOOKUP($A1799,MedExam_Table[[#Headers],[#Data],[Customer ID]],MedExam_Table[[#Headers],[#Data],[Smoker Updated]],"Not Found",0)</f>
        <v>No</v>
      </c>
      <c r="J1799" t="str" cm="1">
        <f t="array" ref="J1799">_xlfn.XLOOKUP($A1799,MedExam_Table[[#Headers],[#Data],[Customer ID]],MedExam_Table[[#Headers],[#Data],[Weight Status]],"Not Found",0)</f>
        <v>Obesity</v>
      </c>
      <c r="K1799" t="str" cm="1">
        <f t="array" ref="K1799">_xlfn.XLOOKUP($A1799,MedExam_Table[[#Headers],[#Data],[Customer ID]],MedExam_Table[[#Headers],[#Data],[Diabetes Status]],"Not Found",0)</f>
        <v>Diabetes</v>
      </c>
      <c r="L1799" cm="1">
        <f t="array" ref="L1799">_xlfn.XLOOKUP($A1799,Hospitalisation_table[[#All],[Customer ID]],Hospitalisation_table[[#All],[Customer Age]],"Not Found",0)</f>
        <v>55</v>
      </c>
      <c r="M1799" t="str" cm="1">
        <f t="array" ref="M1799">_xlfn.XLOOKUP($A1799,Hospitalisation_table[[#All],[Customer ID]],Hospitalisation_table[[#All],[Date of Birth]],"Not Found",0)</f>
        <v>29-Jul-1967</v>
      </c>
      <c r="N1799" s="22" cm="1">
        <f t="array" ref="N1799">_xlfn.XLOOKUP($A1799,Hospitalisation_table[[#All],[Customer ID]],Hospitalisation_table[[#All],[charges]],"Not Found",0)</f>
        <v>19259.96</v>
      </c>
      <c r="O1799" t="str" cm="1">
        <f t="array" ref="O1799">_xlfn.XLOOKUP($A1799,Hospitalisation_table[[#All],[Customer ID]],Hospitalisation_table[[#All],[Hospital tier_Updated]],"Not Found",0)</f>
        <v>tier - 1</v>
      </c>
      <c r="P1799" t="str" cm="1">
        <f t="array" ref="P1799">_xlfn.XLOOKUP($A1799,Hospitalisation_table[[#All],[Customer ID]],Hospitalisation_table[[#All],[City tier_updated]],"Not Found",0)</f>
        <v>tier - 1</v>
      </c>
      <c r="Q1799" t="str" cm="1">
        <f t="array" ref="Q1799">_xlfn.XLOOKUP($A1799,Hospitalisation_table[[#All],[Customer ID]],Hospitalisation_table[[#All],[State ID Updated]],"Not Found",0)</f>
        <v>R1012</v>
      </c>
    </row>
    <row r="1800" spans="1:17" x14ac:dyDescent="0.3">
      <c r="A1800" s="13" t="s">
        <v>1856</v>
      </c>
      <c r="B1800" t="str" cm="1">
        <f t="array" ref="B1800">_xlfn.XLOOKUP($A1800,CustomersName[[#All],[Customer ID]],CustomersName[[#All],[First Name]],"Not Found",0)</f>
        <v>Jehemy A</v>
      </c>
      <c r="C1800" cm="1">
        <f t="array" ref="C1800">_xlfn.XLOOKUP($A1800,MedExam_Table[[#Headers],[#Data],[Customer ID]],MedExam_Table[[#Headers],[#Data],[BMI]],"Not Found",0)</f>
        <v>36.19</v>
      </c>
      <c r="D1800" cm="1">
        <f t="array" ref="D1800">_xlfn.XLOOKUP($A1800,MedExam_Table[[#Headers],[#Data],[Customer ID]],MedExam_Table[[#Headers],[#Data],[HBA1C]],"Not Found",0)</f>
        <v>5.52</v>
      </c>
      <c r="E1800" t="str" cm="1">
        <f t="array" ref="E1800">_xlfn.XLOOKUP($A1800,MedExam_Table[[#Headers],[#Data],[Customer ID]],MedExam_Table[[#Headers],[#Data],[Heart Issues Updated]],"Not Found",0)</f>
        <v>Yes</v>
      </c>
      <c r="F1800" t="str" cm="1">
        <f t="array" ref="F1800">_xlfn.XLOOKUP($A1800,MedExam_Table[[#Headers],[#Data],[Customer ID]],MedExam_Table[[#Headers],[#Data],[Any Transplants Update]],"Not Found",0)</f>
        <v>No</v>
      </c>
      <c r="G1800" t="str" cm="1">
        <f t="array" ref="G1800">_xlfn.XLOOKUP($A1800,MedExam_Table[[#Headers],[#Data],[Customer ID]],MedExam_Table[[#Headers],[#Data],[Cancer history]],"Not Found",0)</f>
        <v>No</v>
      </c>
      <c r="H1800" cm="1">
        <f t="array" ref="H1800">_xlfn.XLOOKUP($A1800,MedExam_Table[[#Headers],[#Data],[Customer ID]],MedExam_Table[[#Headers],[#Data],[NumberOfMajorSurgeries_updated]],"Not Found",0)</f>
        <v>0</v>
      </c>
      <c r="I1800" t="str" cm="1">
        <f t="array" ref="I1800">_xlfn.XLOOKUP($A1800,MedExam_Table[[#Headers],[#Data],[Customer ID]],MedExam_Table[[#Headers],[#Data],[Smoker Updated]],"Not Found",0)</f>
        <v>No</v>
      </c>
      <c r="J1800" t="str" cm="1">
        <f t="array" ref="J1800">_xlfn.XLOOKUP($A1800,MedExam_Table[[#Headers],[#Data],[Customer ID]],MedExam_Table[[#Headers],[#Data],[Weight Status]],"Not Found",0)</f>
        <v>Obesity</v>
      </c>
      <c r="K1800" t="str" cm="1">
        <f t="array" ref="K1800">_xlfn.XLOOKUP($A1800,MedExam_Table[[#Headers],[#Data],[Customer ID]],MedExam_Table[[#Headers],[#Data],[Diabetes Status]],"Not Found",0)</f>
        <v>Normal</v>
      </c>
      <c r="L1800" cm="1">
        <f t="array" ref="L1800">_xlfn.XLOOKUP($A1800,Hospitalisation_table[[#All],[Customer ID]],Hospitalisation_table[[#All],[Customer Age]],"Not Found",0)</f>
        <v>37</v>
      </c>
      <c r="M1800" t="str" cm="1">
        <f t="array" ref="M1800">_xlfn.XLOOKUP($A1800,Hospitalisation_table[[#All],[Customer ID]],Hospitalisation_table[[#All],[Date of Birth]],"Not Found",0)</f>
        <v>28-Dec-1985</v>
      </c>
      <c r="N1800" s="22" cm="1">
        <f t="array" ref="N1800">_xlfn.XLOOKUP($A1800,Hospitalisation_table[[#All],[Customer ID]],Hospitalisation_table[[#All],[charges]],"Not Found",0)</f>
        <v>19214.71</v>
      </c>
      <c r="O1800" t="str" cm="1">
        <f t="array" ref="O1800">_xlfn.XLOOKUP($A1800,Hospitalisation_table[[#All],[Customer ID]],Hospitalisation_table[[#All],[Hospital tier_Updated]],"Not Found",0)</f>
        <v>tier - 1</v>
      </c>
      <c r="P1800" t="str" cm="1">
        <f t="array" ref="P1800">_xlfn.XLOOKUP($A1800,Hospitalisation_table[[#All],[Customer ID]],Hospitalisation_table[[#All],[City tier_updated]],"Not Found",0)</f>
        <v>tier - 3</v>
      </c>
      <c r="Q1800" t="str" cm="1">
        <f t="array" ref="Q1800">_xlfn.XLOOKUP($A1800,Hospitalisation_table[[#All],[Customer ID]],Hospitalisation_table[[#All],[State ID Updated]],"Not Found",0)</f>
        <v>R1013</v>
      </c>
    </row>
    <row r="1801" spans="1:17" x14ac:dyDescent="0.3">
      <c r="A1801" s="14" t="s">
        <v>1855</v>
      </c>
      <c r="B1801" t="str" cm="1">
        <f t="array" ref="B1801">_xlfn.XLOOKUP($A1801,CustomersName[[#All],[Customer ID]],CustomersName[[#All],[First Name]],"Not Found",0)</f>
        <v>Daniel</v>
      </c>
      <c r="C1801" cm="1">
        <f t="array" ref="C1801">_xlfn.XLOOKUP($A1801,MedExam_Table[[#Headers],[#Data],[Customer ID]],MedExam_Table[[#Headers],[#Data],[BMI]],"Not Found",0)</f>
        <v>25.9</v>
      </c>
      <c r="D1801" cm="1">
        <f t="array" ref="D1801">_xlfn.XLOOKUP($A1801,MedExam_Table[[#Headers],[#Data],[Customer ID]],MedExam_Table[[#Headers],[#Data],[HBA1C]],"Not Found",0)</f>
        <v>4.84</v>
      </c>
      <c r="E1801" t="str" cm="1">
        <f t="array" ref="E1801">_xlfn.XLOOKUP($A1801,MedExam_Table[[#Headers],[#Data],[Customer ID]],MedExam_Table[[#Headers],[#Data],[Heart Issues Updated]],"Not Found",0)</f>
        <v>No</v>
      </c>
      <c r="F1801" t="str" cm="1">
        <f t="array" ref="F1801">_xlfn.XLOOKUP($A1801,MedExam_Table[[#Headers],[#Data],[Customer ID]],MedExam_Table[[#Headers],[#Data],[Any Transplants Update]],"Not Found",0)</f>
        <v>No</v>
      </c>
      <c r="G1801" t="str" cm="1">
        <f t="array" ref="G1801">_xlfn.XLOOKUP($A1801,MedExam_Table[[#Headers],[#Data],[Customer ID]],MedExam_Table[[#Headers],[#Data],[Cancer history]],"Not Found",0)</f>
        <v>No</v>
      </c>
      <c r="H1801" cm="1">
        <f t="array" ref="H1801">_xlfn.XLOOKUP($A1801,MedExam_Table[[#Headers],[#Data],[Customer ID]],MedExam_Table[[#Headers],[#Data],[NumberOfMajorSurgeries_updated]],"Not Found",0)</f>
        <v>0</v>
      </c>
      <c r="I1801" t="str" cm="1">
        <f t="array" ref="I1801">_xlfn.XLOOKUP($A1801,MedExam_Table[[#Headers],[#Data],[Customer ID]],MedExam_Table[[#Headers],[#Data],[Smoker Updated]],"Not Found",0)</f>
        <v>Yes</v>
      </c>
      <c r="J1801" t="str" cm="1">
        <f t="array" ref="J1801">_xlfn.XLOOKUP($A1801,MedExam_Table[[#Headers],[#Data],[Customer ID]],MedExam_Table[[#Headers],[#Data],[Weight Status]],"Not Found",0)</f>
        <v>OverWeight</v>
      </c>
      <c r="K1801" t="str" cm="1">
        <f t="array" ref="K1801">_xlfn.XLOOKUP($A1801,MedExam_Table[[#Headers],[#Data],[Customer ID]],MedExam_Table[[#Headers],[#Data],[Diabetes Status]],"Not Found",0)</f>
        <v>Normal</v>
      </c>
      <c r="L1801" cm="1">
        <f t="array" ref="L1801">_xlfn.XLOOKUP($A1801,Hospitalisation_table[[#All],[Customer ID]],Hospitalisation_table[[#All],[Customer Age]],"Not Found",0)</f>
        <v>31</v>
      </c>
      <c r="M1801" t="str" cm="1">
        <f t="array" ref="M1801">_xlfn.XLOOKUP($A1801,Hospitalisation_table[[#All],[Customer ID]],Hospitalisation_table[[#All],[Date of Birth]],"Not Found",0)</f>
        <v>16-Sep-1991</v>
      </c>
      <c r="N1801" s="22" cm="1">
        <f t="array" ref="N1801">_xlfn.XLOOKUP($A1801,Hospitalisation_table[[#All],[Customer ID]],Hospitalisation_table[[#All],[charges]],"Not Found",0)</f>
        <v>19199.939999999999</v>
      </c>
      <c r="O1801" t="str" cm="1">
        <f t="array" ref="O1801">_xlfn.XLOOKUP($A1801,Hospitalisation_table[[#All],[Customer ID]],Hospitalisation_table[[#All],[Hospital tier_Updated]],"Not Found",0)</f>
        <v>tier - 1</v>
      </c>
      <c r="P1801" t="str" cm="1">
        <f t="array" ref="P1801">_xlfn.XLOOKUP($A1801,Hospitalisation_table[[#All],[Customer ID]],Hospitalisation_table[[#All],[City tier_updated]],"Not Found",0)</f>
        <v>tier - 3</v>
      </c>
      <c r="Q1801" t="str" cm="1">
        <f t="array" ref="Q1801">_xlfn.XLOOKUP($A1801,Hospitalisation_table[[#All],[Customer ID]],Hospitalisation_table[[#All],[State ID Updated]],"Not Found",0)</f>
        <v>R1011</v>
      </c>
    </row>
    <row r="1802" spans="1:17" x14ac:dyDescent="0.3">
      <c r="A1802" s="13" t="s">
        <v>1854</v>
      </c>
      <c r="B1802" t="str" cm="1">
        <f t="array" ref="B1802">_xlfn.XLOOKUP($A1802,CustomersName[[#All],[Customer ID]],CustomersName[[#All],[First Name]],"Not Found",0)</f>
        <v>Amanda</v>
      </c>
      <c r="C1802" cm="1">
        <f t="array" ref="C1802">_xlfn.XLOOKUP($A1802,MedExam_Table[[#Headers],[#Data],[Customer ID]],MedExam_Table[[#Headers],[#Data],[BMI]],"Not Found",0)</f>
        <v>35.72</v>
      </c>
      <c r="D1802" cm="1">
        <f t="array" ref="D1802">_xlfn.XLOOKUP($A1802,MedExam_Table[[#Headers],[#Data],[Customer ID]],MedExam_Table[[#Headers],[#Data],[HBA1C]],"Not Found",0)</f>
        <v>4.08</v>
      </c>
      <c r="E1802" t="str" cm="1">
        <f t="array" ref="E1802">_xlfn.XLOOKUP($A1802,MedExam_Table[[#Headers],[#Data],[Customer ID]],MedExam_Table[[#Headers],[#Data],[Heart Issues Updated]],"Not Found",0)</f>
        <v>No</v>
      </c>
      <c r="F1802" t="str" cm="1">
        <f t="array" ref="F1802">_xlfn.XLOOKUP($A1802,MedExam_Table[[#Headers],[#Data],[Customer ID]],MedExam_Table[[#Headers],[#Data],[Any Transplants Update]],"Not Found",0)</f>
        <v>No</v>
      </c>
      <c r="G1802" t="str" cm="1">
        <f t="array" ref="G1802">_xlfn.XLOOKUP($A1802,MedExam_Table[[#Headers],[#Data],[Customer ID]],MedExam_Table[[#Headers],[#Data],[Cancer history]],"Not Found",0)</f>
        <v>Yes</v>
      </c>
      <c r="H1802" cm="1">
        <f t="array" ref="H1802">_xlfn.XLOOKUP($A1802,MedExam_Table[[#Headers],[#Data],[Customer ID]],MedExam_Table[[#Headers],[#Data],[NumberOfMajorSurgeries_updated]],"Not Found",0)</f>
        <v>1</v>
      </c>
      <c r="I1802" t="str" cm="1">
        <f t="array" ref="I1802">_xlfn.XLOOKUP($A1802,MedExam_Table[[#Headers],[#Data],[Customer ID]],MedExam_Table[[#Headers],[#Data],[Smoker Updated]],"Not Found",0)</f>
        <v>No</v>
      </c>
      <c r="J1802" t="str" cm="1">
        <f t="array" ref="J1802">_xlfn.XLOOKUP($A1802,MedExam_Table[[#Headers],[#Data],[Customer ID]],MedExam_Table[[#Headers],[#Data],[Weight Status]],"Not Found",0)</f>
        <v>Obesity</v>
      </c>
      <c r="K1802" t="str" cm="1">
        <f t="array" ref="K1802">_xlfn.XLOOKUP($A1802,MedExam_Table[[#Headers],[#Data],[Customer ID]],MedExam_Table[[#Headers],[#Data],[Diabetes Status]],"Not Found",0)</f>
        <v>Normal</v>
      </c>
      <c r="L1802" cm="1">
        <f t="array" ref="L1802">_xlfn.XLOOKUP($A1802,Hospitalisation_table[[#All],[Customer ID]],Hospitalisation_table[[#All],[Customer Age]],"Not Found",0)</f>
        <v>43</v>
      </c>
      <c r="M1802" t="str" cm="1">
        <f t="array" ref="M1802">_xlfn.XLOOKUP($A1802,Hospitalisation_table[[#All],[Customer ID]],Hospitalisation_table[[#All],[Date of Birth]],"Not Found",0)</f>
        <v>2-Jul-1979</v>
      </c>
      <c r="N1802" s="22" cm="1">
        <f t="array" ref="N1802">_xlfn.XLOOKUP($A1802,Hospitalisation_table[[#All],[Customer ID]],Hospitalisation_table[[#All],[charges]],"Not Found",0)</f>
        <v>19144.580000000002</v>
      </c>
      <c r="O1802" t="str" cm="1">
        <f t="array" ref="O1802">_xlfn.XLOOKUP($A1802,Hospitalisation_table[[#All],[Customer ID]],Hospitalisation_table[[#All],[Hospital tier_Updated]],"Not Found",0)</f>
        <v>tier - 1</v>
      </c>
      <c r="P1802" t="str" cm="1">
        <f t="array" ref="P1802">_xlfn.XLOOKUP($A1802,Hospitalisation_table[[#All],[Customer ID]],Hospitalisation_table[[#All],[City tier_updated]],"Not Found",0)</f>
        <v>tier - 1</v>
      </c>
      <c r="Q1802" t="str" cm="1">
        <f t="array" ref="Q1802">_xlfn.XLOOKUP($A1802,Hospitalisation_table[[#All],[Customer ID]],Hospitalisation_table[[#All],[State ID Updated]],"Not Found",0)</f>
        <v>R1024</v>
      </c>
    </row>
    <row r="1803" spans="1:17" x14ac:dyDescent="0.3">
      <c r="A1803" s="14" t="s">
        <v>1853</v>
      </c>
      <c r="B1803" t="str" cm="1">
        <f t="array" ref="B1803">_xlfn.XLOOKUP($A1803,CustomersName[[#All],[Customer ID]],CustomersName[[#All],[First Name]],"Not Found",0)</f>
        <v>Karen</v>
      </c>
      <c r="C1803" cm="1">
        <f t="array" ref="C1803">_xlfn.XLOOKUP($A1803,MedExam_Table[[#Headers],[#Data],[Customer ID]],MedExam_Table[[#Headers],[#Data],[BMI]],"Not Found",0)</f>
        <v>27.94</v>
      </c>
      <c r="D1803" cm="1">
        <f t="array" ref="D1803">_xlfn.XLOOKUP($A1803,MedExam_Table[[#Headers],[#Data],[Customer ID]],MedExam_Table[[#Headers],[#Data],[HBA1C]],"Not Found",0)</f>
        <v>4.4800000000000004</v>
      </c>
      <c r="E1803" t="str" cm="1">
        <f t="array" ref="E1803">_xlfn.XLOOKUP($A1803,MedExam_Table[[#Headers],[#Data],[Customer ID]],MedExam_Table[[#Headers],[#Data],[Heart Issues Updated]],"Not Found",0)</f>
        <v>No</v>
      </c>
      <c r="F1803" t="str" cm="1">
        <f t="array" ref="F1803">_xlfn.XLOOKUP($A1803,MedExam_Table[[#Headers],[#Data],[Customer ID]],MedExam_Table[[#Headers],[#Data],[Any Transplants Update]],"Not Found",0)</f>
        <v>No</v>
      </c>
      <c r="G1803" t="str" cm="1">
        <f t="array" ref="G1803">_xlfn.XLOOKUP($A1803,MedExam_Table[[#Headers],[#Data],[Customer ID]],MedExam_Table[[#Headers],[#Data],[Cancer history]],"Not Found",0)</f>
        <v>Yes</v>
      </c>
      <c r="H1803" cm="1">
        <f t="array" ref="H1803">_xlfn.XLOOKUP($A1803,MedExam_Table[[#Headers],[#Data],[Customer ID]],MedExam_Table[[#Headers],[#Data],[NumberOfMajorSurgeries_updated]],"Not Found",0)</f>
        <v>1</v>
      </c>
      <c r="I1803" t="str" cm="1">
        <f t="array" ref="I1803">_xlfn.XLOOKUP($A1803,MedExam_Table[[#Headers],[#Data],[Customer ID]],MedExam_Table[[#Headers],[#Data],[Smoker Updated]],"Not Found",0)</f>
        <v>Yes</v>
      </c>
      <c r="J1803" t="str" cm="1">
        <f t="array" ref="J1803">_xlfn.XLOOKUP($A1803,MedExam_Table[[#Headers],[#Data],[Customer ID]],MedExam_Table[[#Headers],[#Data],[Weight Status]],"Not Found",0)</f>
        <v>OverWeight</v>
      </c>
      <c r="K1803" t="str" cm="1">
        <f t="array" ref="K1803">_xlfn.XLOOKUP($A1803,MedExam_Table[[#Headers],[#Data],[Customer ID]],MedExam_Table[[#Headers],[#Data],[Diabetes Status]],"Not Found",0)</f>
        <v>Normal</v>
      </c>
      <c r="L1803" cm="1">
        <f t="array" ref="L1803">_xlfn.XLOOKUP($A1803,Hospitalisation_table[[#All],[Customer ID]],Hospitalisation_table[[#All],[Customer Age]],"Not Found",0)</f>
        <v>29</v>
      </c>
      <c r="M1803" t="str" cm="1">
        <f t="array" ref="M1803">_xlfn.XLOOKUP($A1803,Hospitalisation_table[[#All],[Customer ID]],Hospitalisation_table[[#All],[Date of Birth]],"Not Found",0)</f>
        <v>28-Sep-1993</v>
      </c>
      <c r="N1803" s="22" cm="1">
        <f t="array" ref="N1803">_xlfn.XLOOKUP($A1803,Hospitalisation_table[[#All],[Customer ID]],Hospitalisation_table[[#All],[charges]],"Not Found",0)</f>
        <v>19107.78</v>
      </c>
      <c r="O1803" t="str" cm="1">
        <f t="array" ref="O1803">_xlfn.XLOOKUP($A1803,Hospitalisation_table[[#All],[Customer ID]],Hospitalisation_table[[#All],[Hospital tier_Updated]],"Not Found",0)</f>
        <v>tier - 1</v>
      </c>
      <c r="P1803" t="str" cm="1">
        <f t="array" ref="P1803">_xlfn.XLOOKUP($A1803,Hospitalisation_table[[#All],[Customer ID]],Hospitalisation_table[[#All],[City tier_updated]],"Not Found",0)</f>
        <v>tier - 2</v>
      </c>
      <c r="Q1803" t="str" cm="1">
        <f t="array" ref="Q1803">_xlfn.XLOOKUP($A1803,Hospitalisation_table[[#All],[Customer ID]],Hospitalisation_table[[#All],[State ID Updated]],"Not Found",0)</f>
        <v>R1013</v>
      </c>
    </row>
    <row r="1804" spans="1:17" x14ac:dyDescent="0.3">
      <c r="A1804" s="13" t="s">
        <v>1852</v>
      </c>
      <c r="B1804" t="str" cm="1">
        <f t="array" ref="B1804">_xlfn.XLOOKUP($A1804,CustomersName[[#All],[Customer ID]],CustomersName[[#All],[First Name]],"Not Found",0)</f>
        <v>Gregory</v>
      </c>
      <c r="C1804" cm="1">
        <f t="array" ref="C1804">_xlfn.XLOOKUP($A1804,MedExam_Table[[#Headers],[#Data],[Customer ID]],MedExam_Table[[#Headers],[#Data],[BMI]],"Not Found",0)</f>
        <v>27.1</v>
      </c>
      <c r="D1804" cm="1">
        <f t="array" ref="D1804">_xlfn.XLOOKUP($A1804,MedExam_Table[[#Headers],[#Data],[Customer ID]],MedExam_Table[[#Headers],[#Data],[HBA1C]],"Not Found",0)</f>
        <v>5.73</v>
      </c>
      <c r="E1804" t="str" cm="1">
        <f t="array" ref="E1804">_xlfn.XLOOKUP($A1804,MedExam_Table[[#Headers],[#Data],[Customer ID]],MedExam_Table[[#Headers],[#Data],[Heart Issues Updated]],"Not Found",0)</f>
        <v>No</v>
      </c>
      <c r="F1804" t="str" cm="1">
        <f t="array" ref="F1804">_xlfn.XLOOKUP($A1804,MedExam_Table[[#Headers],[#Data],[Customer ID]],MedExam_Table[[#Headers],[#Data],[Any Transplants Update]],"Not Found",0)</f>
        <v>No</v>
      </c>
      <c r="G1804" t="str" cm="1">
        <f t="array" ref="G1804">_xlfn.XLOOKUP($A1804,MedExam_Table[[#Headers],[#Data],[Customer ID]],MedExam_Table[[#Headers],[#Data],[Cancer history]],"Not Found",0)</f>
        <v>No</v>
      </c>
      <c r="H1804" cm="1">
        <f t="array" ref="H1804">_xlfn.XLOOKUP($A1804,MedExam_Table[[#Headers],[#Data],[Customer ID]],MedExam_Table[[#Headers],[#Data],[NumberOfMajorSurgeries_updated]],"Not Found",0)</f>
        <v>0</v>
      </c>
      <c r="I1804" t="str" cm="1">
        <f t="array" ref="I1804">_xlfn.XLOOKUP($A1804,MedExam_Table[[#Headers],[#Data],[Customer ID]],MedExam_Table[[#Headers],[#Data],[Smoker Updated]],"Not Found",0)</f>
        <v>Yes</v>
      </c>
      <c r="J1804" t="str" cm="1">
        <f t="array" ref="J1804">_xlfn.XLOOKUP($A1804,MedExam_Table[[#Headers],[#Data],[Customer ID]],MedExam_Table[[#Headers],[#Data],[Weight Status]],"Not Found",0)</f>
        <v>OverWeight</v>
      </c>
      <c r="K1804" t="str" cm="1">
        <f t="array" ref="K1804">_xlfn.XLOOKUP($A1804,MedExam_Table[[#Headers],[#Data],[Customer ID]],MedExam_Table[[#Headers],[#Data],[Diabetes Status]],"Not Found",0)</f>
        <v>Prediabetes</v>
      </c>
      <c r="L1804" cm="1">
        <f t="array" ref="L1804">_xlfn.XLOOKUP($A1804,Hospitalisation_table[[#All],[Customer ID]],Hospitalisation_table[[#All],[Customer Age]],"Not Found",0)</f>
        <v>34</v>
      </c>
      <c r="M1804" t="str" cm="1">
        <f t="array" ref="M1804">_xlfn.XLOOKUP($A1804,Hospitalisation_table[[#All],[Customer ID]],Hospitalisation_table[[#All],[Date of Birth]],"Not Found",0)</f>
        <v>5-Jun-1989</v>
      </c>
      <c r="N1804" s="22" cm="1">
        <f t="array" ref="N1804">_xlfn.XLOOKUP($A1804,Hospitalisation_table[[#All],[Customer ID]],Hospitalisation_table[[#All],[charges]],"Not Found",0)</f>
        <v>19040.88</v>
      </c>
      <c r="O1804" t="str" cm="1">
        <f t="array" ref="O1804">_xlfn.XLOOKUP($A1804,Hospitalisation_table[[#All],[Customer ID]],Hospitalisation_table[[#All],[Hospital tier_Updated]],"Not Found",0)</f>
        <v>tier - 1</v>
      </c>
      <c r="P1804" t="str" cm="1">
        <f t="array" ref="P1804">_xlfn.XLOOKUP($A1804,Hospitalisation_table[[#All],[Customer ID]],Hospitalisation_table[[#All],[City tier_updated]],"Not Found",0)</f>
        <v>tier - 3</v>
      </c>
      <c r="Q1804" t="str" cm="1">
        <f t="array" ref="Q1804">_xlfn.XLOOKUP($A1804,Hospitalisation_table[[#All],[Customer ID]],Hospitalisation_table[[#All],[State ID Updated]],"Not Found",0)</f>
        <v>R1011</v>
      </c>
    </row>
    <row r="1805" spans="1:17" x14ac:dyDescent="0.3">
      <c r="A1805" s="14" t="s">
        <v>2321</v>
      </c>
      <c r="B1805" t="str" cm="1">
        <f t="array" ref="B1805">_xlfn.XLOOKUP($A1805,CustomersName[[#All],[Customer ID]],CustomersName[[#All],[First Name]],"Not Found",0)</f>
        <v>Alex</v>
      </c>
      <c r="C1805" cm="1">
        <f t="array" ref="C1805">_xlfn.XLOOKUP($A1805,MedExam_Table[[#Headers],[#Data],[Customer ID]],MedExam_Table[[#Headers],[#Data],[BMI]],"Not Found",0)</f>
        <v>31.16</v>
      </c>
      <c r="D1805" cm="1">
        <f t="array" ref="D1805">_xlfn.XLOOKUP($A1805,MedExam_Table[[#Headers],[#Data],[Customer ID]],MedExam_Table[[#Headers],[#Data],[HBA1C]],"Not Found",0)</f>
        <v>9.34</v>
      </c>
      <c r="E1805" t="str" cm="1">
        <f t="array" ref="E1805">_xlfn.XLOOKUP($A1805,MedExam_Table[[#Headers],[#Data],[Customer ID]],MedExam_Table[[#Headers],[#Data],[Heart Issues Updated]],"Not Found",0)</f>
        <v>No</v>
      </c>
      <c r="F1805" t="str" cm="1">
        <f t="array" ref="F1805">_xlfn.XLOOKUP($A1805,MedExam_Table[[#Headers],[#Data],[Customer ID]],MedExam_Table[[#Headers],[#Data],[Any Transplants Update]],"Not Found",0)</f>
        <v>No</v>
      </c>
      <c r="G1805" t="str" cm="1">
        <f t="array" ref="G1805">_xlfn.XLOOKUP($A1805,MedExam_Table[[#Headers],[#Data],[Customer ID]],MedExam_Table[[#Headers],[#Data],[Cancer history]],"Not Found",0)</f>
        <v>No</v>
      </c>
      <c r="H1805" cm="1">
        <f t="array" ref="H1805">_xlfn.XLOOKUP($A1805,MedExam_Table[[#Headers],[#Data],[Customer ID]],MedExam_Table[[#Headers],[#Data],[NumberOfMajorSurgeries_updated]],"Not Found",0)</f>
        <v>0</v>
      </c>
      <c r="I1805" t="str" cm="1">
        <f t="array" ref="I1805">_xlfn.XLOOKUP($A1805,MedExam_Table[[#Headers],[#Data],[Customer ID]],MedExam_Table[[#Headers],[#Data],[Smoker Updated]],"Not Found",0)</f>
        <v>Yes</v>
      </c>
      <c r="J1805" t="str" cm="1">
        <f t="array" ref="J1805">_xlfn.XLOOKUP($A1805,MedExam_Table[[#Headers],[#Data],[Customer ID]],MedExam_Table[[#Headers],[#Data],[Weight Status]],"Not Found",0)</f>
        <v>Obesity</v>
      </c>
      <c r="K1805" t="str" cm="1">
        <f t="array" ref="K1805">_xlfn.XLOOKUP($A1805,MedExam_Table[[#Headers],[#Data],[Customer ID]],MedExam_Table[[#Headers],[#Data],[Diabetes Status]],"Not Found",0)</f>
        <v>Diabetes</v>
      </c>
      <c r="L1805" cm="1">
        <f t="array" ref="L1805">_xlfn.XLOOKUP($A1805,Hospitalisation_table[[#All],[Customer ID]],Hospitalisation_table[[#All],[Customer Age]],"Not Found",0)</f>
        <v>57</v>
      </c>
      <c r="M1805" t="str" cm="1">
        <f t="array" ref="M1805">_xlfn.XLOOKUP($A1805,Hospitalisation_table[[#All],[Customer ID]],Hospitalisation_table[[#All],[Date of Birth]],"Not Found",0)</f>
        <v>22-Aug-1965</v>
      </c>
      <c r="N1805" s="22" cm="1">
        <f t="array" ref="N1805">_xlfn.XLOOKUP($A1805,Hospitalisation_table[[#All],[Customer ID]],Hospitalisation_table[[#All],[charges]],"Not Found",0)</f>
        <v>43578.94</v>
      </c>
      <c r="O1805" t="str" cm="1">
        <f t="array" ref="O1805">_xlfn.XLOOKUP($A1805,Hospitalisation_table[[#All],[Customer ID]],Hospitalisation_table[[#All],[Hospital tier_Updated]],"Not Found",0)</f>
        <v>tier - 2</v>
      </c>
      <c r="P1805" t="str" cm="1">
        <f t="array" ref="P1805">_xlfn.XLOOKUP($A1805,Hospitalisation_table[[#All],[Customer ID]],Hospitalisation_table[[#All],[City tier_updated]],"Not Found",0)</f>
        <v>tier - 2</v>
      </c>
      <c r="Q1805" t="str" cm="1">
        <f t="array" ref="Q1805">_xlfn.XLOOKUP($A1805,Hospitalisation_table[[#All],[Customer ID]],Hospitalisation_table[[#All],[State ID Updated]],"Not Found",0)</f>
        <v>R1012</v>
      </c>
    </row>
    <row r="1806" spans="1:17" x14ac:dyDescent="0.3">
      <c r="A1806" s="13" t="s">
        <v>1851</v>
      </c>
      <c r="B1806" t="str" cm="1">
        <f t="array" ref="B1806">_xlfn.XLOOKUP($A1806,CustomersName[[#All],[Customer ID]],CustomersName[[#All],[First Name]],"Not Found",0)</f>
        <v>Sabine</v>
      </c>
      <c r="C1806" cm="1">
        <f t="array" ref="C1806">_xlfn.XLOOKUP($A1806,MedExam_Table[[#Headers],[#Data],[Customer ID]],MedExam_Table[[#Headers],[#Data],[BMI]],"Not Found",0)</f>
        <v>18.3</v>
      </c>
      <c r="D1806" cm="1">
        <f t="array" ref="D1806">_xlfn.XLOOKUP($A1806,MedExam_Table[[#Headers],[#Data],[Customer ID]],MedExam_Table[[#Headers],[#Data],[HBA1C]],"Not Found",0)</f>
        <v>5.46</v>
      </c>
      <c r="E1806" t="str" cm="1">
        <f t="array" ref="E1806">_xlfn.XLOOKUP($A1806,MedExam_Table[[#Headers],[#Data],[Customer ID]],MedExam_Table[[#Headers],[#Data],[Heart Issues Updated]],"Not Found",0)</f>
        <v>Yes</v>
      </c>
      <c r="F1806" t="str" cm="1">
        <f t="array" ref="F1806">_xlfn.XLOOKUP($A1806,MedExam_Table[[#Headers],[#Data],[Customer ID]],MedExam_Table[[#Headers],[#Data],[Any Transplants Update]],"Not Found",0)</f>
        <v>No</v>
      </c>
      <c r="G1806" t="str" cm="1">
        <f t="array" ref="G1806">_xlfn.XLOOKUP($A1806,MedExam_Table[[#Headers],[#Data],[Customer ID]],MedExam_Table[[#Headers],[#Data],[Cancer history]],"Not Found",0)</f>
        <v>Yes</v>
      </c>
      <c r="H1806" cm="1">
        <f t="array" ref="H1806">_xlfn.XLOOKUP($A1806,MedExam_Table[[#Headers],[#Data],[Customer ID]],MedExam_Table[[#Headers],[#Data],[NumberOfMajorSurgeries_updated]],"Not Found",0)</f>
        <v>1</v>
      </c>
      <c r="I1806" t="str" cm="1">
        <f t="array" ref="I1806">_xlfn.XLOOKUP($A1806,MedExam_Table[[#Headers],[#Data],[Customer ID]],MedExam_Table[[#Headers],[#Data],[Smoker Updated]],"Not Found",0)</f>
        <v>Yes</v>
      </c>
      <c r="J1806" t="str" cm="1">
        <f t="array" ref="J1806">_xlfn.XLOOKUP($A1806,MedExam_Table[[#Headers],[#Data],[Customer ID]],MedExam_Table[[#Headers],[#Data],[Weight Status]],"Not Found",0)</f>
        <v>Underweight</v>
      </c>
      <c r="K1806" t="str" cm="1">
        <f t="array" ref="K1806">_xlfn.XLOOKUP($A1806,MedExam_Table[[#Headers],[#Data],[Customer ID]],MedExam_Table[[#Headers],[#Data],[Diabetes Status]],"Not Found",0)</f>
        <v>Normal</v>
      </c>
      <c r="L1806" cm="1">
        <f t="array" ref="L1806">_xlfn.XLOOKUP($A1806,Hospitalisation_table[[#All],[Customer ID]],Hospitalisation_table[[#All],[Customer Age]],"Not Found",0)</f>
        <v>39</v>
      </c>
      <c r="M1806" t="str" cm="1">
        <f t="array" ref="M1806">_xlfn.XLOOKUP($A1806,Hospitalisation_table[[#All],[Customer ID]],Hospitalisation_table[[#All],[Date of Birth]],"Not Found",0)</f>
        <v>19-Dec-1983</v>
      </c>
      <c r="N1806" s="22" cm="1">
        <f t="array" ref="N1806">_xlfn.XLOOKUP($A1806,Hospitalisation_table[[#All],[Customer ID]],Hospitalisation_table[[#All],[charges]],"Not Found",0)</f>
        <v>19023.259999999998</v>
      </c>
      <c r="O1806" t="str" cm="1">
        <f t="array" ref="O1806">_xlfn.XLOOKUP($A1806,Hospitalisation_table[[#All],[Customer ID]],Hospitalisation_table[[#All],[Hospital tier_Updated]],"Not Found",0)</f>
        <v>tier - 1</v>
      </c>
      <c r="P1806" t="str" cm="1">
        <f t="array" ref="P1806">_xlfn.XLOOKUP($A1806,Hospitalisation_table[[#All],[Customer ID]],Hospitalisation_table[[#All],[City tier_updated]],"Not Found",0)</f>
        <v>tier - 3</v>
      </c>
      <c r="Q1806" t="str" cm="1">
        <f t="array" ref="Q1806">_xlfn.XLOOKUP($A1806,Hospitalisation_table[[#All],[Customer ID]],Hospitalisation_table[[#All],[State ID Updated]],"Not Found",0)</f>
        <v>R1011</v>
      </c>
    </row>
    <row r="1807" spans="1:17" x14ac:dyDescent="0.3">
      <c r="A1807" s="14" t="s">
        <v>1850</v>
      </c>
      <c r="B1807" t="str" cm="1">
        <f t="array" ref="B1807">_xlfn.XLOOKUP($A1807,CustomersName[[#All],[Customer ID]],CustomersName[[#All],[First Name]],"Not Found",0)</f>
        <v>Joseph</v>
      </c>
      <c r="C1807" cm="1">
        <f t="array" ref="C1807">_xlfn.XLOOKUP($A1807,MedExam_Table[[#Headers],[#Data],[Customer ID]],MedExam_Table[[#Headers],[#Data],[BMI]],"Not Found",0)</f>
        <v>25.3</v>
      </c>
      <c r="D1807" cm="1">
        <f t="array" ref="D1807">_xlfn.XLOOKUP($A1807,MedExam_Table[[#Headers],[#Data],[Customer ID]],MedExam_Table[[#Headers],[#Data],[HBA1C]],"Not Found",0)</f>
        <v>5.0199999999999996</v>
      </c>
      <c r="E1807" t="str" cm="1">
        <f t="array" ref="E1807">_xlfn.XLOOKUP($A1807,MedExam_Table[[#Headers],[#Data],[Customer ID]],MedExam_Table[[#Headers],[#Data],[Heart Issues Updated]],"Not Found",0)</f>
        <v>Yes</v>
      </c>
      <c r="F1807" t="str" cm="1">
        <f t="array" ref="F1807">_xlfn.XLOOKUP($A1807,MedExam_Table[[#Headers],[#Data],[Customer ID]],MedExam_Table[[#Headers],[#Data],[Any Transplants Update]],"Not Found",0)</f>
        <v>No</v>
      </c>
      <c r="G1807" t="str" cm="1">
        <f t="array" ref="G1807">_xlfn.XLOOKUP($A1807,MedExam_Table[[#Headers],[#Data],[Customer ID]],MedExam_Table[[#Headers],[#Data],[Cancer history]],"Not Found",0)</f>
        <v>No</v>
      </c>
      <c r="H1807" cm="1">
        <f t="array" ref="H1807">_xlfn.XLOOKUP($A1807,MedExam_Table[[#Headers],[#Data],[Customer ID]],MedExam_Table[[#Headers],[#Data],[NumberOfMajorSurgeries_updated]],"Not Found",0)</f>
        <v>1</v>
      </c>
      <c r="I1807" t="str" cm="1">
        <f t="array" ref="I1807">_xlfn.XLOOKUP($A1807,MedExam_Table[[#Headers],[#Data],[Customer ID]],MedExam_Table[[#Headers],[#Data],[Smoker Updated]],"Not Found",0)</f>
        <v>Yes</v>
      </c>
      <c r="J1807" t="str" cm="1">
        <f t="array" ref="J1807">_xlfn.XLOOKUP($A1807,MedExam_Table[[#Headers],[#Data],[Customer ID]],MedExam_Table[[#Headers],[#Data],[Weight Status]],"Not Found",0)</f>
        <v>OverWeight</v>
      </c>
      <c r="K1807" t="str" cm="1">
        <f t="array" ref="K1807">_xlfn.XLOOKUP($A1807,MedExam_Table[[#Headers],[#Data],[Customer ID]],MedExam_Table[[#Headers],[#Data],[Diabetes Status]],"Not Found",0)</f>
        <v>Normal</v>
      </c>
      <c r="L1807" cm="1">
        <f t="array" ref="L1807">_xlfn.XLOOKUP($A1807,Hospitalisation_table[[#All],[Customer ID]],Hospitalisation_table[[#All],[Customer Age]],"Not Found",0)</f>
        <v>34</v>
      </c>
      <c r="M1807" t="str" cm="1">
        <f t="array" ref="M1807">_xlfn.XLOOKUP($A1807,Hospitalisation_table[[#All],[Customer ID]],Hospitalisation_table[[#All],[Date of Birth]],"Not Found",0)</f>
        <v>24-Oct-1988</v>
      </c>
      <c r="N1807" s="22" cm="1">
        <f t="array" ref="N1807">_xlfn.XLOOKUP($A1807,Hospitalisation_table[[#All],[Customer ID]],Hospitalisation_table[[#All],[charges]],"Not Found",0)</f>
        <v>18972.5</v>
      </c>
      <c r="O1807" t="str" cm="1">
        <f t="array" ref="O1807">_xlfn.XLOOKUP($A1807,Hospitalisation_table[[#All],[Customer ID]],Hospitalisation_table[[#All],[Hospital tier_Updated]],"Not Found",0)</f>
        <v>tier - 1</v>
      </c>
      <c r="P1807" t="str" cm="1">
        <f t="array" ref="P1807">_xlfn.XLOOKUP($A1807,Hospitalisation_table[[#All],[Customer ID]],Hospitalisation_table[[#All],[City tier_updated]],"Not Found",0)</f>
        <v>tier - 3</v>
      </c>
      <c r="Q1807" t="str" cm="1">
        <f t="array" ref="Q1807">_xlfn.XLOOKUP($A1807,Hospitalisation_table[[#All],[Customer ID]],Hospitalisation_table[[#All],[State ID Updated]],"Not Found",0)</f>
        <v>R1013</v>
      </c>
    </row>
    <row r="1808" spans="1:17" x14ac:dyDescent="0.3">
      <c r="A1808" s="13" t="s">
        <v>1849</v>
      </c>
      <c r="B1808" t="str" cm="1">
        <f t="array" ref="B1808">_xlfn.XLOOKUP($A1808,CustomersName[[#All],[Customer ID]],CustomersName[[#All],[First Name]],"Not Found",0)</f>
        <v>Adam</v>
      </c>
      <c r="C1808" cm="1">
        <f t="array" ref="C1808">_xlfn.XLOOKUP($A1808,MedExam_Table[[#Headers],[#Data],[Customer ID]],MedExam_Table[[#Headers],[#Data],[BMI]],"Not Found",0)</f>
        <v>38.83</v>
      </c>
      <c r="D1808" cm="1">
        <f t="array" ref="D1808">_xlfn.XLOOKUP($A1808,MedExam_Table[[#Headers],[#Data],[Customer ID]],MedExam_Table[[#Headers],[#Data],[HBA1C]],"Not Found",0)</f>
        <v>6.36</v>
      </c>
      <c r="E1808" t="str" cm="1">
        <f t="array" ref="E1808">_xlfn.XLOOKUP($A1808,MedExam_Table[[#Headers],[#Data],[Customer ID]],MedExam_Table[[#Headers],[#Data],[Heart Issues Updated]],"Not Found",0)</f>
        <v>No</v>
      </c>
      <c r="F1808" t="str" cm="1">
        <f t="array" ref="F1808">_xlfn.XLOOKUP($A1808,MedExam_Table[[#Headers],[#Data],[Customer ID]],MedExam_Table[[#Headers],[#Data],[Any Transplants Update]],"Not Found",0)</f>
        <v>No</v>
      </c>
      <c r="G1808" t="str" cm="1">
        <f t="array" ref="G1808">_xlfn.XLOOKUP($A1808,MedExam_Table[[#Headers],[#Data],[Customer ID]],MedExam_Table[[#Headers],[#Data],[Cancer history]],"Not Found",0)</f>
        <v>No</v>
      </c>
      <c r="H1808" cm="1">
        <f t="array" ref="H1808">_xlfn.XLOOKUP($A1808,MedExam_Table[[#Headers],[#Data],[Customer ID]],MedExam_Table[[#Headers],[#Data],[NumberOfMajorSurgeries_updated]],"Not Found",0)</f>
        <v>1</v>
      </c>
      <c r="I1808" t="str" cm="1">
        <f t="array" ref="I1808">_xlfn.XLOOKUP($A1808,MedExam_Table[[#Headers],[#Data],[Customer ID]],MedExam_Table[[#Headers],[#Data],[Smoker Updated]],"Not Found",0)</f>
        <v>No</v>
      </c>
      <c r="J1808" t="str" cm="1">
        <f t="array" ref="J1808">_xlfn.XLOOKUP($A1808,MedExam_Table[[#Headers],[#Data],[Customer ID]],MedExam_Table[[#Headers],[#Data],[Weight Status]],"Not Found",0)</f>
        <v>Obesity</v>
      </c>
      <c r="K1808" t="str" cm="1">
        <f t="array" ref="K1808">_xlfn.XLOOKUP($A1808,MedExam_Table[[#Headers],[#Data],[Customer ID]],MedExam_Table[[#Headers],[#Data],[Diabetes Status]],"Not Found",0)</f>
        <v>Prediabetes</v>
      </c>
      <c r="L1808" cm="1">
        <f t="array" ref="L1808">_xlfn.XLOOKUP($A1808,Hospitalisation_table[[#All],[Customer ID]],Hospitalisation_table[[#All],[Customer Age]],"Not Found",0)</f>
        <v>30</v>
      </c>
      <c r="M1808" t="str" cm="1">
        <f t="array" ref="M1808">_xlfn.XLOOKUP($A1808,Hospitalisation_table[[#All],[Customer ID]],Hospitalisation_table[[#All],[Date of Birth]],"Not Found",0)</f>
        <v>30-Nov-1992</v>
      </c>
      <c r="N1808" s="22" cm="1">
        <f t="array" ref="N1808">_xlfn.XLOOKUP($A1808,Hospitalisation_table[[#All],[Customer ID]],Hospitalisation_table[[#All],[charges]],"Not Found",0)</f>
        <v>18963.169999999998</v>
      </c>
      <c r="O1808" t="str" cm="1">
        <f t="array" ref="O1808">_xlfn.XLOOKUP($A1808,Hospitalisation_table[[#All],[Customer ID]],Hospitalisation_table[[#All],[Hospital tier_Updated]],"Not Found",0)</f>
        <v>tier - 1</v>
      </c>
      <c r="P1808" t="str" cm="1">
        <f t="array" ref="P1808">_xlfn.XLOOKUP($A1808,Hospitalisation_table[[#All],[Customer ID]],Hospitalisation_table[[#All],[City tier_updated]],"Not Found",0)</f>
        <v>tier - 1</v>
      </c>
      <c r="Q1808" t="str" cm="1">
        <f t="array" ref="Q1808">_xlfn.XLOOKUP($A1808,Hospitalisation_table[[#All],[Customer ID]],Hospitalisation_table[[#All],[State ID Updated]],"Not Found",0)</f>
        <v>R1013</v>
      </c>
    </row>
    <row r="1809" spans="1:17" x14ac:dyDescent="0.3">
      <c r="A1809" s="14" t="s">
        <v>1848</v>
      </c>
      <c r="B1809" t="str" cm="1">
        <f t="array" ref="B1809">_xlfn.XLOOKUP($A1809,CustomersName[[#All],[Customer ID]],CustomersName[[#All],[First Name]],"Not Found",0)</f>
        <v>Karhlyn A</v>
      </c>
      <c r="C1809" cm="1">
        <f t="array" ref="C1809">_xlfn.XLOOKUP($A1809,MedExam_Table[[#Headers],[#Data],[Customer ID]],MedExam_Table[[#Headers],[#Data],[BMI]],"Not Found",0)</f>
        <v>27.6</v>
      </c>
      <c r="D1809" cm="1">
        <f t="array" ref="D1809">_xlfn.XLOOKUP($A1809,MedExam_Table[[#Headers],[#Data],[Customer ID]],MedExam_Table[[#Headers],[#Data],[HBA1C]],"Not Found",0)</f>
        <v>5.36</v>
      </c>
      <c r="E1809" t="str" cm="1">
        <f t="array" ref="E1809">_xlfn.XLOOKUP($A1809,MedExam_Table[[#Headers],[#Data],[Customer ID]],MedExam_Table[[#Headers],[#Data],[Heart Issues Updated]],"Not Found",0)</f>
        <v>No</v>
      </c>
      <c r="F1809" t="str" cm="1">
        <f t="array" ref="F1809">_xlfn.XLOOKUP($A1809,MedExam_Table[[#Headers],[#Data],[Customer ID]],MedExam_Table[[#Headers],[#Data],[Any Transplants Update]],"Not Found",0)</f>
        <v>No</v>
      </c>
      <c r="G1809" t="str" cm="1">
        <f t="array" ref="G1809">_xlfn.XLOOKUP($A1809,MedExam_Table[[#Headers],[#Data],[Customer ID]],MedExam_Table[[#Headers],[#Data],[Cancer history]],"Not Found",0)</f>
        <v>No</v>
      </c>
      <c r="H1809" cm="1">
        <f t="array" ref="H1809">_xlfn.XLOOKUP($A1809,MedExam_Table[[#Headers],[#Data],[Customer ID]],MedExam_Table[[#Headers],[#Data],[NumberOfMajorSurgeries_updated]],"Not Found",0)</f>
        <v>1</v>
      </c>
      <c r="I1809" t="str" cm="1">
        <f t="array" ref="I1809">_xlfn.XLOOKUP($A1809,MedExam_Table[[#Headers],[#Data],[Customer ID]],MedExam_Table[[#Headers],[#Data],[Smoker Updated]],"Not Found",0)</f>
        <v>No</v>
      </c>
      <c r="J1809" t="str" cm="1">
        <f t="array" ref="J1809">_xlfn.XLOOKUP($A1809,MedExam_Table[[#Headers],[#Data],[Customer ID]],MedExam_Table[[#Headers],[#Data],[Weight Status]],"Not Found",0)</f>
        <v>OverWeight</v>
      </c>
      <c r="K1809" t="str" cm="1">
        <f t="array" ref="K1809">_xlfn.XLOOKUP($A1809,MedExam_Table[[#Headers],[#Data],[Customer ID]],MedExam_Table[[#Headers],[#Data],[Diabetes Status]],"Not Found",0)</f>
        <v>Normal</v>
      </c>
      <c r="L1809" cm="1">
        <f t="array" ref="L1809">_xlfn.XLOOKUP($A1809,Hospitalisation_table[[#All],[Customer ID]],Hospitalisation_table[[#All],[Customer Age]],"Not Found",0)</f>
        <v>24</v>
      </c>
      <c r="M1809" t="str" cm="1">
        <f t="array" ref="M1809">_xlfn.XLOOKUP($A1809,Hospitalisation_table[[#All],[Customer ID]],Hospitalisation_table[[#All],[Date of Birth]],"Not Found",0)</f>
        <v>6-Aug-1998</v>
      </c>
      <c r="N1809" s="22" cm="1">
        <f t="array" ref="N1809">_xlfn.XLOOKUP($A1809,Hospitalisation_table[[#All],[Customer ID]],Hospitalisation_table[[#All],[charges]],"Not Found",0)</f>
        <v>18955.22</v>
      </c>
      <c r="O1809" t="str" cm="1">
        <f t="array" ref="O1809">_xlfn.XLOOKUP($A1809,Hospitalisation_table[[#All],[Customer ID]],Hospitalisation_table[[#All],[Hospital tier_Updated]],"Not Found",0)</f>
        <v>tier - 1</v>
      </c>
      <c r="P1809" t="str" cm="1">
        <f t="array" ref="P1809">_xlfn.XLOOKUP($A1809,Hospitalisation_table[[#All],[Customer ID]],Hospitalisation_table[[#All],[City tier_updated]],"Not Found",0)</f>
        <v>tier - 3</v>
      </c>
      <c r="Q1809" t="str" cm="1">
        <f t="array" ref="Q1809">_xlfn.XLOOKUP($A1809,Hospitalisation_table[[#All],[Customer ID]],Hospitalisation_table[[#All],[State ID Updated]],"Not Found",0)</f>
        <v>R1011</v>
      </c>
    </row>
    <row r="1810" spans="1:17" x14ac:dyDescent="0.3">
      <c r="A1810" s="13" t="s">
        <v>1847</v>
      </c>
      <c r="B1810" t="str" cm="1">
        <f t="array" ref="B1810">_xlfn.XLOOKUP($A1810,CustomersName[[#All],[Customer ID]],CustomersName[[#All],[First Name]],"Not Found",0)</f>
        <v>Anhta L.</v>
      </c>
      <c r="C1810" cm="1">
        <f t="array" ref="C1810">_xlfn.XLOOKUP($A1810,MedExam_Table[[#Headers],[#Data],[Customer ID]],MedExam_Table[[#Headers],[#Data],[BMI]],"Not Found",0)</f>
        <v>46.4</v>
      </c>
      <c r="D1810" cm="1">
        <f t="array" ref="D1810">_xlfn.XLOOKUP($A1810,MedExam_Table[[#Headers],[#Data],[Customer ID]],MedExam_Table[[#Headers],[#Data],[HBA1C]],"Not Found",0)</f>
        <v>8.3699999999999992</v>
      </c>
      <c r="E1810" t="str" cm="1">
        <f t="array" ref="E1810">_xlfn.XLOOKUP($A1810,MedExam_Table[[#Headers],[#Data],[Customer ID]],MedExam_Table[[#Headers],[#Data],[Heart Issues Updated]],"Not Found",0)</f>
        <v>Yes</v>
      </c>
      <c r="F1810" t="str" cm="1">
        <f t="array" ref="F1810">_xlfn.XLOOKUP($A1810,MedExam_Table[[#Headers],[#Data],[Customer ID]],MedExam_Table[[#Headers],[#Data],[Any Transplants Update]],"Not Found",0)</f>
        <v>No</v>
      </c>
      <c r="G1810" t="str" cm="1">
        <f t="array" ref="G1810">_xlfn.XLOOKUP($A1810,MedExam_Table[[#Headers],[#Data],[Customer ID]],MedExam_Table[[#Headers],[#Data],[Cancer history]],"Not Found",0)</f>
        <v>Yes</v>
      </c>
      <c r="H1810" cm="1">
        <f t="array" ref="H1810">_xlfn.XLOOKUP($A1810,MedExam_Table[[#Headers],[#Data],[Customer ID]],MedExam_Table[[#Headers],[#Data],[NumberOfMajorSurgeries_updated]],"Not Found",0)</f>
        <v>1</v>
      </c>
      <c r="I1810" t="str" cm="1">
        <f t="array" ref="I1810">_xlfn.XLOOKUP($A1810,MedExam_Table[[#Headers],[#Data],[Customer ID]],MedExam_Table[[#Headers],[#Data],[Smoker Updated]],"Not Found",0)</f>
        <v>No</v>
      </c>
      <c r="J1810" t="str" cm="1">
        <f t="array" ref="J1810">_xlfn.XLOOKUP($A1810,MedExam_Table[[#Headers],[#Data],[Customer ID]],MedExam_Table[[#Headers],[#Data],[Weight Status]],"Not Found",0)</f>
        <v>Obesity</v>
      </c>
      <c r="K1810" t="str" cm="1">
        <f t="array" ref="K1810">_xlfn.XLOOKUP($A1810,MedExam_Table[[#Headers],[#Data],[Customer ID]],MedExam_Table[[#Headers],[#Data],[Diabetes Status]],"Not Found",0)</f>
        <v>Diabetes</v>
      </c>
      <c r="L1810" cm="1">
        <f t="array" ref="L1810">_xlfn.XLOOKUP($A1810,Hospitalisation_table[[#All],[Customer ID]],Hospitalisation_table[[#All],[Customer Age]],"Not Found",0)</f>
        <v>59</v>
      </c>
      <c r="M1810" t="str" cm="1">
        <f t="array" ref="M1810">_xlfn.XLOOKUP($A1810,Hospitalisation_table[[#All],[Customer ID]],Hospitalisation_table[[#All],[Date of Birth]],"Not Found",0)</f>
        <v>20-Oct-1963</v>
      </c>
      <c r="N1810" s="22" cm="1">
        <f t="array" ref="N1810">_xlfn.XLOOKUP($A1810,Hospitalisation_table[[#All],[Customer ID]],Hospitalisation_table[[#All],[charges]],"Not Found",0)</f>
        <v>18954.560000000001</v>
      </c>
      <c r="O1810" t="str" cm="1">
        <f t="array" ref="O1810">_xlfn.XLOOKUP($A1810,Hospitalisation_table[[#All],[Customer ID]],Hospitalisation_table[[#All],[Hospital tier_Updated]],"Not Found",0)</f>
        <v>tier - 1</v>
      </c>
      <c r="P1810" t="str" cm="1">
        <f t="array" ref="P1810">_xlfn.XLOOKUP($A1810,Hospitalisation_table[[#All],[Customer ID]],Hospitalisation_table[[#All],[City tier_updated]],"Not Found",0)</f>
        <v>tier - 1</v>
      </c>
      <c r="Q1810" t="str" cm="1">
        <f t="array" ref="Q1810">_xlfn.XLOOKUP($A1810,Hospitalisation_table[[#All],[Customer ID]],Hospitalisation_table[[#All],[State ID Updated]],"Not Found",0)</f>
        <v>R1026</v>
      </c>
    </row>
    <row r="1811" spans="1:17" x14ac:dyDescent="0.3">
      <c r="A1811" s="14" t="s">
        <v>1846</v>
      </c>
      <c r="B1811" t="str" cm="1">
        <f t="array" ref="B1811">_xlfn.XLOOKUP($A1811,CustomersName[[#All],[Customer ID]],CustomersName[[#All],[First Name]],"Not Found",0)</f>
        <v>LahLaura E.</v>
      </c>
      <c r="C1811" cm="1">
        <f t="array" ref="C1811">_xlfn.XLOOKUP($A1811,MedExam_Table[[#Headers],[#Data],[Customer ID]],MedExam_Table[[#Headers],[#Data],[BMI]],"Not Found",0)</f>
        <v>51.92</v>
      </c>
      <c r="D1811" cm="1">
        <f t="array" ref="D1811">_xlfn.XLOOKUP($A1811,MedExam_Table[[#Headers],[#Data],[Customer ID]],MedExam_Table[[#Headers],[#Data],[HBA1C]],"Not Found",0)</f>
        <v>5.18</v>
      </c>
      <c r="E1811" t="str" cm="1">
        <f t="array" ref="E1811">_xlfn.XLOOKUP($A1811,MedExam_Table[[#Headers],[#Data],[Customer ID]],MedExam_Table[[#Headers],[#Data],[Heart Issues Updated]],"Not Found",0)</f>
        <v>Yes</v>
      </c>
      <c r="F1811" t="str" cm="1">
        <f t="array" ref="F1811">_xlfn.XLOOKUP($A1811,MedExam_Table[[#Headers],[#Data],[Customer ID]],MedExam_Table[[#Headers],[#Data],[Any Transplants Update]],"Not Found",0)</f>
        <v>No</v>
      </c>
      <c r="G1811" t="str" cm="1">
        <f t="array" ref="G1811">_xlfn.XLOOKUP($A1811,MedExam_Table[[#Headers],[#Data],[Customer ID]],MedExam_Table[[#Headers],[#Data],[Cancer history]],"Not Found",0)</f>
        <v>Yes</v>
      </c>
      <c r="H1811" cm="1">
        <f t="array" ref="H1811">_xlfn.XLOOKUP($A1811,MedExam_Table[[#Headers],[#Data],[Customer ID]],MedExam_Table[[#Headers],[#Data],[NumberOfMajorSurgeries_updated]],"Not Found",0)</f>
        <v>1</v>
      </c>
      <c r="I1811" t="str" cm="1">
        <f t="array" ref="I1811">_xlfn.XLOOKUP($A1811,MedExam_Table[[#Headers],[#Data],[Customer ID]],MedExam_Table[[#Headers],[#Data],[Smoker Updated]],"Not Found",0)</f>
        <v>No</v>
      </c>
      <c r="J1811" t="str" cm="1">
        <f t="array" ref="J1811">_xlfn.XLOOKUP($A1811,MedExam_Table[[#Headers],[#Data],[Customer ID]],MedExam_Table[[#Headers],[#Data],[Weight Status]],"Not Found",0)</f>
        <v>Obesity</v>
      </c>
      <c r="K1811" t="str" cm="1">
        <f t="array" ref="K1811">_xlfn.XLOOKUP($A1811,MedExam_Table[[#Headers],[#Data],[Customer ID]],MedExam_Table[[#Headers],[#Data],[Diabetes Status]],"Not Found",0)</f>
        <v>Normal</v>
      </c>
      <c r="L1811" cm="1">
        <f t="array" ref="L1811">_xlfn.XLOOKUP($A1811,Hospitalisation_table[[#All],[Customer ID]],Hospitalisation_table[[#All],[Customer Age]],"Not Found",0)</f>
        <v>53</v>
      </c>
      <c r="M1811" t="str" cm="1">
        <f t="array" ref="M1811">_xlfn.XLOOKUP($A1811,Hospitalisation_table[[#All],[Customer ID]],Hospitalisation_table[[#All],[Date of Birth]],"Not Found",0)</f>
        <v>3-Aug-1969</v>
      </c>
      <c r="N1811" s="22" cm="1">
        <f t="array" ref="N1811">_xlfn.XLOOKUP($A1811,Hospitalisation_table[[#All],[Customer ID]],Hospitalisation_table[[#All],[charges]],"Not Found",0)</f>
        <v>18932.810000000001</v>
      </c>
      <c r="O1811" t="str" cm="1">
        <f t="array" ref="O1811">_xlfn.XLOOKUP($A1811,Hospitalisation_table[[#All],[Customer ID]],Hospitalisation_table[[#All],[Hospital tier_Updated]],"Not Found",0)</f>
        <v>tier - 1</v>
      </c>
      <c r="P1811" t="str" cm="1">
        <f t="array" ref="P1811">_xlfn.XLOOKUP($A1811,Hospitalisation_table[[#All],[Customer ID]],Hospitalisation_table[[#All],[City tier_updated]],"Not Found",0)</f>
        <v>tier - 3</v>
      </c>
      <c r="Q1811" t="str" cm="1">
        <f t="array" ref="Q1811">_xlfn.XLOOKUP($A1811,Hospitalisation_table[[#All],[Customer ID]],Hospitalisation_table[[#All],[State ID Updated]],"Not Found",0)</f>
        <v>R1012</v>
      </c>
    </row>
    <row r="1812" spans="1:17" x14ac:dyDescent="0.3">
      <c r="A1812" s="13" t="s">
        <v>1845</v>
      </c>
      <c r="B1812" t="str" cm="1">
        <f t="array" ref="B1812">_xlfn.XLOOKUP($A1812,CustomersName[[#All],[Customer ID]],CustomersName[[#All],[First Name]],"Not Found",0)</f>
        <v>Sarah</v>
      </c>
      <c r="C1812" cm="1">
        <f t="array" ref="C1812">_xlfn.XLOOKUP($A1812,MedExam_Table[[#Headers],[#Data],[Customer ID]],MedExam_Table[[#Headers],[#Data],[BMI]],"Not Found",0)</f>
        <v>32.395000000000003</v>
      </c>
      <c r="D1812" cm="1">
        <f t="array" ref="D1812">_xlfn.XLOOKUP($A1812,MedExam_Table[[#Headers],[#Data],[Customer ID]],MedExam_Table[[#Headers],[#Data],[HBA1C]],"Not Found",0)</f>
        <v>5.68</v>
      </c>
      <c r="E1812" t="str" cm="1">
        <f t="array" ref="E1812">_xlfn.XLOOKUP($A1812,MedExam_Table[[#Headers],[#Data],[Customer ID]],MedExam_Table[[#Headers],[#Data],[Heart Issues Updated]],"Not Found",0)</f>
        <v>Yes</v>
      </c>
      <c r="F1812" t="str" cm="1">
        <f t="array" ref="F1812">_xlfn.XLOOKUP($A1812,MedExam_Table[[#Headers],[#Data],[Customer ID]],MedExam_Table[[#Headers],[#Data],[Any Transplants Update]],"Not Found",0)</f>
        <v>No</v>
      </c>
      <c r="G1812" t="str" cm="1">
        <f t="array" ref="G1812">_xlfn.XLOOKUP($A1812,MedExam_Table[[#Headers],[#Data],[Customer ID]],MedExam_Table[[#Headers],[#Data],[Cancer history]],"Not Found",0)</f>
        <v>No</v>
      </c>
      <c r="H1812" cm="1">
        <f t="array" ref="H1812">_xlfn.XLOOKUP($A1812,MedExam_Table[[#Headers],[#Data],[Customer ID]],MedExam_Table[[#Headers],[#Data],[NumberOfMajorSurgeries_updated]],"Not Found",0)</f>
        <v>1</v>
      </c>
      <c r="I1812" t="str" cm="1">
        <f t="array" ref="I1812">_xlfn.XLOOKUP($A1812,MedExam_Table[[#Headers],[#Data],[Customer ID]],MedExam_Table[[#Headers],[#Data],[Smoker Updated]],"Not Found",0)</f>
        <v>No</v>
      </c>
      <c r="J1812" t="str" cm="1">
        <f t="array" ref="J1812">_xlfn.XLOOKUP($A1812,MedExam_Table[[#Headers],[#Data],[Customer ID]],MedExam_Table[[#Headers],[#Data],[Weight Status]],"Not Found",0)</f>
        <v>Obesity</v>
      </c>
      <c r="K1812" t="str" cm="1">
        <f t="array" ref="K1812">_xlfn.XLOOKUP($A1812,MedExam_Table[[#Headers],[#Data],[Customer ID]],MedExam_Table[[#Headers],[#Data],[Diabetes Status]],"Not Found",0)</f>
        <v>Normal</v>
      </c>
      <c r="L1812" cm="1">
        <f t="array" ref="L1812">_xlfn.XLOOKUP($A1812,Hospitalisation_table[[#All],[Customer ID]],Hospitalisation_table[[#All],[Customer Age]],"Not Found",0)</f>
        <v>27</v>
      </c>
      <c r="M1812" t="str" cm="1">
        <f t="array" ref="M1812">_xlfn.XLOOKUP($A1812,Hospitalisation_table[[#All],[Customer ID]],Hospitalisation_table[[#All],[Date of Birth]],"Not Found",0)</f>
        <v>27-Sep-1995</v>
      </c>
      <c r="N1812" s="22" cm="1">
        <f t="array" ref="N1812">_xlfn.XLOOKUP($A1812,Hospitalisation_table[[#All],[Customer ID]],Hospitalisation_table[[#All],[charges]],"Not Found",0)</f>
        <v>18903.490000000002</v>
      </c>
      <c r="O1812" t="str" cm="1">
        <f t="array" ref="O1812">_xlfn.XLOOKUP($A1812,Hospitalisation_table[[#All],[Customer ID]],Hospitalisation_table[[#All],[Hospital tier_Updated]],"Not Found",0)</f>
        <v>tier - 1</v>
      </c>
      <c r="P1812" t="str" cm="1">
        <f t="array" ref="P1812">_xlfn.XLOOKUP($A1812,Hospitalisation_table[[#All],[Customer ID]],Hospitalisation_table[[#All],[City tier_updated]],"Not Found",0)</f>
        <v>tier - 2</v>
      </c>
      <c r="Q1812" t="str" cm="1">
        <f t="array" ref="Q1812">_xlfn.XLOOKUP($A1812,Hospitalisation_table[[#All],[Customer ID]],Hospitalisation_table[[#All],[State ID Updated]],"Not Found",0)</f>
        <v>R1024</v>
      </c>
    </row>
    <row r="1813" spans="1:17" x14ac:dyDescent="0.3">
      <c r="A1813" s="14" t="s">
        <v>1844</v>
      </c>
      <c r="B1813" t="str" cm="1">
        <f t="array" ref="B1813">_xlfn.XLOOKUP($A1813,CustomersName[[#All],[Customer ID]],CustomersName[[#All],[First Name]],"Not Found",0)</f>
        <v>Ashley E</v>
      </c>
      <c r="C1813" cm="1">
        <f t="array" ref="C1813">_xlfn.XLOOKUP($A1813,MedExam_Table[[#Headers],[#Data],[Customer ID]],MedExam_Table[[#Headers],[#Data],[BMI]],"Not Found",0)</f>
        <v>46.19</v>
      </c>
      <c r="D1813" cm="1">
        <f t="array" ref="D1813">_xlfn.XLOOKUP($A1813,MedExam_Table[[#Headers],[#Data],[Customer ID]],MedExam_Table[[#Headers],[#Data],[HBA1C]],"Not Found",0)</f>
        <v>7.31</v>
      </c>
      <c r="E1813" t="str" cm="1">
        <f t="array" ref="E1813">_xlfn.XLOOKUP($A1813,MedExam_Table[[#Headers],[#Data],[Customer ID]],MedExam_Table[[#Headers],[#Data],[Heart Issues Updated]],"Not Found",0)</f>
        <v>Yes</v>
      </c>
      <c r="F1813" t="str" cm="1">
        <f t="array" ref="F1813">_xlfn.XLOOKUP($A1813,MedExam_Table[[#Headers],[#Data],[Customer ID]],MedExam_Table[[#Headers],[#Data],[Any Transplants Update]],"Not Found",0)</f>
        <v>No</v>
      </c>
      <c r="G1813" t="str" cm="1">
        <f t="array" ref="G1813">_xlfn.XLOOKUP($A1813,MedExam_Table[[#Headers],[#Data],[Customer ID]],MedExam_Table[[#Headers],[#Data],[Cancer history]],"Not Found",0)</f>
        <v>Yes</v>
      </c>
      <c r="H1813" cm="1">
        <f t="array" ref="H1813">_xlfn.XLOOKUP($A1813,MedExam_Table[[#Headers],[#Data],[Customer ID]],MedExam_Table[[#Headers],[#Data],[NumberOfMajorSurgeries_updated]],"Not Found",0)</f>
        <v>1</v>
      </c>
      <c r="I1813" t="str" cm="1">
        <f t="array" ref="I1813">_xlfn.XLOOKUP($A1813,MedExam_Table[[#Headers],[#Data],[Customer ID]],MedExam_Table[[#Headers],[#Data],[Smoker Updated]],"Not Found",0)</f>
        <v>No</v>
      </c>
      <c r="J1813" t="str" cm="1">
        <f t="array" ref="J1813">_xlfn.XLOOKUP($A1813,MedExam_Table[[#Headers],[#Data],[Customer ID]],MedExam_Table[[#Headers],[#Data],[Weight Status]],"Not Found",0)</f>
        <v>Obesity</v>
      </c>
      <c r="K1813" t="str" cm="1">
        <f t="array" ref="K1813">_xlfn.XLOOKUP($A1813,MedExam_Table[[#Headers],[#Data],[Customer ID]],MedExam_Table[[#Headers],[#Data],[Diabetes Status]],"Not Found",0)</f>
        <v>Diabetes</v>
      </c>
      <c r="L1813" cm="1">
        <f t="array" ref="L1813">_xlfn.XLOOKUP($A1813,Hospitalisation_table[[#All],[Customer ID]],Hospitalisation_table[[#All],[Customer Age]],"Not Found",0)</f>
        <v>59</v>
      </c>
      <c r="M1813" t="str" cm="1">
        <f t="array" ref="M1813">_xlfn.XLOOKUP($A1813,Hospitalisation_table[[#All],[Customer ID]],Hospitalisation_table[[#All],[Date of Birth]],"Not Found",0)</f>
        <v>6-Dec-1963</v>
      </c>
      <c r="N1813" s="22" cm="1">
        <f t="array" ref="N1813">_xlfn.XLOOKUP($A1813,Hospitalisation_table[[#All],[Customer ID]],Hospitalisation_table[[#All],[charges]],"Not Found",0)</f>
        <v>18883.330000000002</v>
      </c>
      <c r="O1813" t="str" cm="1">
        <f t="array" ref="O1813">_xlfn.XLOOKUP($A1813,Hospitalisation_table[[#All],[Customer ID]],Hospitalisation_table[[#All],[Hospital tier_Updated]],"Not Found",0)</f>
        <v>tier - 1</v>
      </c>
      <c r="P1813" t="str" cm="1">
        <f t="array" ref="P1813">_xlfn.XLOOKUP($A1813,Hospitalisation_table[[#All],[Customer ID]],Hospitalisation_table[[#All],[City tier_updated]],"Not Found",0)</f>
        <v>tier - 1</v>
      </c>
      <c r="Q1813" t="str" cm="1">
        <f t="array" ref="Q1813">_xlfn.XLOOKUP($A1813,Hospitalisation_table[[#All],[Customer ID]],Hospitalisation_table[[#All],[State ID Updated]],"Not Found",0)</f>
        <v>R1026</v>
      </c>
    </row>
    <row r="1814" spans="1:17" x14ac:dyDescent="0.3">
      <c r="A1814" s="13" t="s">
        <v>1843</v>
      </c>
      <c r="B1814" t="str" cm="1">
        <f t="array" ref="B1814">_xlfn.XLOOKUP($A1814,CustomersName[[#All],[Customer ID]],CustomersName[[#All],[First Name]],"Not Found",0)</f>
        <v>Lindsey</v>
      </c>
      <c r="C1814" cm="1">
        <f t="array" ref="C1814">_xlfn.XLOOKUP($A1814,MedExam_Table[[#Headers],[#Data],[Customer ID]],MedExam_Table[[#Headers],[#Data],[BMI]],"Not Found",0)</f>
        <v>27.93</v>
      </c>
      <c r="D1814" cm="1">
        <f t="array" ref="D1814">_xlfn.XLOOKUP($A1814,MedExam_Table[[#Headers],[#Data],[Customer ID]],MedExam_Table[[#Headers],[#Data],[HBA1C]],"Not Found",0)</f>
        <v>4.67</v>
      </c>
      <c r="E1814" t="str" cm="1">
        <f t="array" ref="E1814">_xlfn.XLOOKUP($A1814,MedExam_Table[[#Headers],[#Data],[Customer ID]],MedExam_Table[[#Headers],[#Data],[Heart Issues Updated]],"Not Found",0)</f>
        <v>No</v>
      </c>
      <c r="F1814" t="str" cm="1">
        <f t="array" ref="F1814">_xlfn.XLOOKUP($A1814,MedExam_Table[[#Headers],[#Data],[Customer ID]],MedExam_Table[[#Headers],[#Data],[Any Transplants Update]],"Not Found",0)</f>
        <v>No</v>
      </c>
      <c r="G1814" t="str" cm="1">
        <f t="array" ref="G1814">_xlfn.XLOOKUP($A1814,MedExam_Table[[#Headers],[#Data],[Customer ID]],MedExam_Table[[#Headers],[#Data],[Cancer history]],"Not Found",0)</f>
        <v>Yes</v>
      </c>
      <c r="H1814" cm="1">
        <f t="array" ref="H1814">_xlfn.XLOOKUP($A1814,MedExam_Table[[#Headers],[#Data],[Customer ID]],MedExam_Table[[#Headers],[#Data],[NumberOfMajorSurgeries_updated]],"Not Found",0)</f>
        <v>1</v>
      </c>
      <c r="I1814" t="str" cm="1">
        <f t="array" ref="I1814">_xlfn.XLOOKUP($A1814,MedExam_Table[[#Headers],[#Data],[Customer ID]],MedExam_Table[[#Headers],[#Data],[Smoker Updated]],"Not Found",0)</f>
        <v>No</v>
      </c>
      <c r="J1814" t="str" cm="1">
        <f t="array" ref="J1814">_xlfn.XLOOKUP($A1814,MedExam_Table[[#Headers],[#Data],[Customer ID]],MedExam_Table[[#Headers],[#Data],[Weight Status]],"Not Found",0)</f>
        <v>OverWeight</v>
      </c>
      <c r="K1814" t="str" cm="1">
        <f t="array" ref="K1814">_xlfn.XLOOKUP($A1814,MedExam_Table[[#Headers],[#Data],[Customer ID]],MedExam_Table[[#Headers],[#Data],[Diabetes Status]],"Not Found",0)</f>
        <v>Normal</v>
      </c>
      <c r="L1814" cm="1">
        <f t="array" ref="L1814">_xlfn.XLOOKUP($A1814,Hospitalisation_table[[#All],[Customer ID]],Hospitalisation_table[[#All],[Customer Age]],"Not Found",0)</f>
        <v>19</v>
      </c>
      <c r="M1814" t="str" cm="1">
        <f t="array" ref="M1814">_xlfn.XLOOKUP($A1814,Hospitalisation_table[[#All],[Customer ID]],Hospitalisation_table[[#All],[Date of Birth]],"Not Found",0)</f>
        <v>24-Jul-2003</v>
      </c>
      <c r="N1814" s="22" cm="1">
        <f t="array" ref="N1814">_xlfn.XLOOKUP($A1814,Hospitalisation_table[[#All],[Customer ID]],Hospitalisation_table[[#All],[charges]],"Not Found",0)</f>
        <v>18838.7</v>
      </c>
      <c r="O1814" t="str" cm="1">
        <f t="array" ref="O1814">_xlfn.XLOOKUP($A1814,Hospitalisation_table[[#All],[Customer ID]],Hospitalisation_table[[#All],[Hospital tier_Updated]],"Not Found",0)</f>
        <v>tier - 1</v>
      </c>
      <c r="P1814" t="str" cm="1">
        <f t="array" ref="P1814">_xlfn.XLOOKUP($A1814,Hospitalisation_table[[#All],[Customer ID]],Hospitalisation_table[[#All],[City tier_updated]],"Not Found",0)</f>
        <v>tier - 3</v>
      </c>
      <c r="Q1814" t="str" cm="1">
        <f t="array" ref="Q1814">_xlfn.XLOOKUP($A1814,Hospitalisation_table[[#All],[Customer ID]],Hospitalisation_table[[#All],[State ID Updated]],"Not Found",0)</f>
        <v>R1012</v>
      </c>
    </row>
    <row r="1815" spans="1:17" x14ac:dyDescent="0.3">
      <c r="A1815" s="14" t="s">
        <v>1842</v>
      </c>
      <c r="B1815" t="str" cm="1">
        <f t="array" ref="B1815">_xlfn.XLOOKUP($A1815,CustomersName[[#All],[Customer ID]],CustomersName[[#All],[First Name]],"Not Found",0)</f>
        <v>Alan</v>
      </c>
      <c r="C1815" cm="1">
        <f t="array" ref="C1815">_xlfn.XLOOKUP($A1815,MedExam_Table[[#Headers],[#Data],[Customer ID]],MedExam_Table[[#Headers],[#Data],[BMI]],"Not Found",0)</f>
        <v>45.62</v>
      </c>
      <c r="D1815" cm="1">
        <f t="array" ref="D1815">_xlfn.XLOOKUP($A1815,MedExam_Table[[#Headers],[#Data],[Customer ID]],MedExam_Table[[#Headers],[#Data],[HBA1C]],"Not Found",0)</f>
        <v>6.87</v>
      </c>
      <c r="E1815" t="str" cm="1">
        <f t="array" ref="E1815">_xlfn.XLOOKUP($A1815,MedExam_Table[[#Headers],[#Data],[Customer ID]],MedExam_Table[[#Headers],[#Data],[Heart Issues Updated]],"Not Found",0)</f>
        <v>No</v>
      </c>
      <c r="F1815" t="str" cm="1">
        <f t="array" ref="F1815">_xlfn.XLOOKUP($A1815,MedExam_Table[[#Headers],[#Data],[Customer ID]],MedExam_Table[[#Headers],[#Data],[Any Transplants Update]],"Not Found",0)</f>
        <v>No</v>
      </c>
      <c r="G1815" t="str" cm="1">
        <f t="array" ref="G1815">_xlfn.XLOOKUP($A1815,MedExam_Table[[#Headers],[#Data],[Customer ID]],MedExam_Table[[#Headers],[#Data],[Cancer history]],"Not Found",0)</f>
        <v>No</v>
      </c>
      <c r="H1815" cm="1">
        <f t="array" ref="H1815">_xlfn.XLOOKUP($A1815,MedExam_Table[[#Headers],[#Data],[Customer ID]],MedExam_Table[[#Headers],[#Data],[NumberOfMajorSurgeries_updated]],"Not Found",0)</f>
        <v>0</v>
      </c>
      <c r="I1815" t="str" cm="1">
        <f t="array" ref="I1815">_xlfn.XLOOKUP($A1815,MedExam_Table[[#Headers],[#Data],[Customer ID]],MedExam_Table[[#Headers],[#Data],[Smoker Updated]],"Not Found",0)</f>
        <v>No</v>
      </c>
      <c r="J1815" t="str" cm="1">
        <f t="array" ref="J1815">_xlfn.XLOOKUP($A1815,MedExam_Table[[#Headers],[#Data],[Customer ID]],MedExam_Table[[#Headers],[#Data],[Weight Status]],"Not Found",0)</f>
        <v>Obesity</v>
      </c>
      <c r="K1815" t="str" cm="1">
        <f t="array" ref="K1815">_xlfn.XLOOKUP($A1815,MedExam_Table[[#Headers],[#Data],[Customer ID]],MedExam_Table[[#Headers],[#Data],[Diabetes Status]],"Not Found",0)</f>
        <v>Diabetes</v>
      </c>
      <c r="L1815" cm="1">
        <f t="array" ref="L1815">_xlfn.XLOOKUP($A1815,Hospitalisation_table[[#All],[Customer ID]],Hospitalisation_table[[#All],[Customer Age]],"Not Found",0)</f>
        <v>60</v>
      </c>
      <c r="M1815" t="str" cm="1">
        <f t="array" ref="M1815">_xlfn.XLOOKUP($A1815,Hospitalisation_table[[#All],[Customer ID]],Hospitalisation_table[[#All],[Date of Birth]],"Not Found",0)</f>
        <v>18-Dec-1962</v>
      </c>
      <c r="N1815" s="22" cm="1">
        <f t="array" ref="N1815">_xlfn.XLOOKUP($A1815,Hospitalisation_table[[#All],[Customer ID]],Hospitalisation_table[[#All],[charges]],"Not Found",0)</f>
        <v>18815.53</v>
      </c>
      <c r="O1815" t="str" cm="1">
        <f t="array" ref="O1815">_xlfn.XLOOKUP($A1815,Hospitalisation_table[[#All],[Customer ID]],Hospitalisation_table[[#All],[Hospital tier_Updated]],"Not Found",0)</f>
        <v>tier - 1</v>
      </c>
      <c r="P1815" t="str" cm="1">
        <f t="array" ref="P1815">_xlfn.XLOOKUP($A1815,Hospitalisation_table[[#All],[Customer ID]],Hospitalisation_table[[#All],[City tier_updated]],"Not Found",0)</f>
        <v>tier - 1</v>
      </c>
      <c r="Q1815" t="str" cm="1">
        <f t="array" ref="Q1815">_xlfn.XLOOKUP($A1815,Hospitalisation_table[[#All],[Customer ID]],Hospitalisation_table[[#All],[State ID Updated]],"Not Found",0)</f>
        <v>R1023</v>
      </c>
    </row>
    <row r="1816" spans="1:17" x14ac:dyDescent="0.3">
      <c r="A1816" s="13" t="s">
        <v>2320</v>
      </c>
      <c r="B1816" t="str" cm="1">
        <f t="array" ref="B1816">_xlfn.XLOOKUP($A1816,CustomersName[[#All],[Customer ID]],CustomersName[[#All],[First Name]],"Not Found",0)</f>
        <v>David</v>
      </c>
      <c r="C1816" cm="1">
        <f t="array" ref="C1816">_xlfn.XLOOKUP($A1816,MedExam_Table[[#Headers],[#Data],[Customer ID]],MedExam_Table[[#Headers],[#Data],[BMI]],"Not Found",0)</f>
        <v>34.104999999999997</v>
      </c>
      <c r="D1816" cm="1">
        <f t="array" ref="D1816">_xlfn.XLOOKUP($A1816,MedExam_Table[[#Headers],[#Data],[Customer ID]],MedExam_Table[[#Headers],[#Data],[HBA1C]],"Not Found",0)</f>
        <v>5.03</v>
      </c>
      <c r="E1816" t="str" cm="1">
        <f t="array" ref="E1816">_xlfn.XLOOKUP($A1816,MedExam_Table[[#Headers],[#Data],[Customer ID]],MedExam_Table[[#Headers],[#Data],[Heart Issues Updated]],"Not Found",0)</f>
        <v>Yes</v>
      </c>
      <c r="F1816" t="str" cm="1">
        <f t="array" ref="F1816">_xlfn.XLOOKUP($A1816,MedExam_Table[[#Headers],[#Data],[Customer ID]],MedExam_Table[[#Headers],[#Data],[Any Transplants Update]],"Not Found",0)</f>
        <v>No</v>
      </c>
      <c r="G1816" t="str" cm="1">
        <f t="array" ref="G1816">_xlfn.XLOOKUP($A1816,MedExam_Table[[#Headers],[#Data],[Customer ID]],MedExam_Table[[#Headers],[#Data],[Cancer history]],"Not Found",0)</f>
        <v>Yes</v>
      </c>
      <c r="H1816" cm="1">
        <f t="array" ref="H1816">_xlfn.XLOOKUP($A1816,MedExam_Table[[#Headers],[#Data],[Customer ID]],MedExam_Table[[#Headers],[#Data],[NumberOfMajorSurgeries_updated]],"Not Found",0)</f>
        <v>1</v>
      </c>
      <c r="I1816" t="str" cm="1">
        <f t="array" ref="I1816">_xlfn.XLOOKUP($A1816,MedExam_Table[[#Headers],[#Data],[Customer ID]],MedExam_Table[[#Headers],[#Data],[Smoker Updated]],"Not Found",0)</f>
        <v>Yes</v>
      </c>
      <c r="J1816" t="str" cm="1">
        <f t="array" ref="J1816">_xlfn.XLOOKUP($A1816,MedExam_Table[[#Headers],[#Data],[Customer ID]],MedExam_Table[[#Headers],[#Data],[Weight Status]],"Not Found",0)</f>
        <v>Obesity</v>
      </c>
      <c r="K1816" t="str" cm="1">
        <f t="array" ref="K1816">_xlfn.XLOOKUP($A1816,MedExam_Table[[#Headers],[#Data],[Customer ID]],MedExam_Table[[#Headers],[#Data],[Diabetes Status]],"Not Found",0)</f>
        <v>Normal</v>
      </c>
      <c r="L1816" cm="1">
        <f t="array" ref="L1816">_xlfn.XLOOKUP($A1816,Hospitalisation_table[[#All],[Customer ID]],Hospitalisation_table[[#All],[Customer Age]],"Not Found",0)</f>
        <v>53</v>
      </c>
      <c r="M1816" t="str" cm="1">
        <f t="array" ref="M1816">_xlfn.XLOOKUP($A1816,Hospitalisation_table[[#All],[Customer ID]],Hospitalisation_table[[#All],[Date of Birth]],"Not Found",0)</f>
        <v>3-Dec-1969</v>
      </c>
      <c r="N1816" s="22" cm="1">
        <f t="array" ref="N1816">_xlfn.XLOOKUP($A1816,Hospitalisation_table[[#All],[Customer ID]],Hospitalisation_table[[#All],[charges]],"Not Found",0)</f>
        <v>43254.42</v>
      </c>
      <c r="O1816" t="str" cm="1">
        <f t="array" ref="O1816">_xlfn.XLOOKUP($A1816,Hospitalisation_table[[#All],[Customer ID]],Hospitalisation_table[[#All],[Hospital tier_Updated]],"Not Found",0)</f>
        <v>tier - 2</v>
      </c>
      <c r="P1816" t="str" cm="1">
        <f t="array" ref="P1816">_xlfn.XLOOKUP($A1816,Hospitalisation_table[[#All],[Customer ID]],Hospitalisation_table[[#All],[City tier_updated]],"Not Found",0)</f>
        <v>tier - 2</v>
      </c>
      <c r="Q1816" t="str" cm="1">
        <f t="array" ref="Q1816">_xlfn.XLOOKUP($A1816,Hospitalisation_table[[#All],[Customer ID]],Hospitalisation_table[[#All],[State ID Updated]],"Not Found",0)</f>
        <v>R1016</v>
      </c>
    </row>
    <row r="1817" spans="1:17" x14ac:dyDescent="0.3">
      <c r="A1817" s="14" t="s">
        <v>1841</v>
      </c>
      <c r="B1817" t="str" cm="1">
        <f t="array" ref="B1817">_xlfn.XLOOKUP($A1817,CustomersName[[#All],[Customer ID]],CustomersName[[#All],[First Name]],"Not Found",0)</f>
        <v>DanhR.</v>
      </c>
      <c r="C1817" cm="1">
        <f t="array" ref="C1817">_xlfn.XLOOKUP($A1817,MedExam_Table[[#Headers],[#Data],[Customer ID]],MedExam_Table[[#Headers],[#Data],[BMI]],"Not Found",0)</f>
        <v>35.31</v>
      </c>
      <c r="D1817" cm="1">
        <f t="array" ref="D1817">_xlfn.XLOOKUP($A1817,MedExam_Table[[#Headers],[#Data],[Customer ID]],MedExam_Table[[#Headers],[#Data],[HBA1C]],"Not Found",0)</f>
        <v>5.87</v>
      </c>
      <c r="E1817" t="str" cm="1">
        <f t="array" ref="E1817">_xlfn.XLOOKUP($A1817,MedExam_Table[[#Headers],[#Data],[Customer ID]],MedExam_Table[[#Headers],[#Data],[Heart Issues Updated]],"Not Found",0)</f>
        <v>No</v>
      </c>
      <c r="F1817" t="str" cm="1">
        <f t="array" ref="F1817">_xlfn.XLOOKUP($A1817,MedExam_Table[[#Headers],[#Data],[Customer ID]],MedExam_Table[[#Headers],[#Data],[Any Transplants Update]],"Not Found",0)</f>
        <v>No</v>
      </c>
      <c r="G1817" t="str" cm="1">
        <f t="array" ref="G1817">_xlfn.XLOOKUP($A1817,MedExam_Table[[#Headers],[#Data],[Customer ID]],MedExam_Table[[#Headers],[#Data],[Cancer history]],"Not Found",0)</f>
        <v>Yes</v>
      </c>
      <c r="H1817" cm="1">
        <f t="array" ref="H1817">_xlfn.XLOOKUP($A1817,MedExam_Table[[#Headers],[#Data],[Customer ID]],MedExam_Table[[#Headers],[#Data],[NumberOfMajorSurgeries_updated]],"Not Found",0)</f>
        <v>1</v>
      </c>
      <c r="I1817" t="str" cm="1">
        <f t="array" ref="I1817">_xlfn.XLOOKUP($A1817,MedExam_Table[[#Headers],[#Data],[Customer ID]],MedExam_Table[[#Headers],[#Data],[Smoker Updated]],"Not Found",0)</f>
        <v>No</v>
      </c>
      <c r="J1817" t="str" cm="1">
        <f t="array" ref="J1817">_xlfn.XLOOKUP($A1817,MedExam_Table[[#Headers],[#Data],[Customer ID]],MedExam_Table[[#Headers],[#Data],[Weight Status]],"Not Found",0)</f>
        <v>Obesity</v>
      </c>
      <c r="K1817" t="str" cm="1">
        <f t="array" ref="K1817">_xlfn.XLOOKUP($A1817,MedExam_Table[[#Headers],[#Data],[Customer ID]],MedExam_Table[[#Headers],[#Data],[Diabetes Status]],"Not Found",0)</f>
        <v>Prediabetes</v>
      </c>
      <c r="L1817" cm="1">
        <f t="array" ref="L1817">_xlfn.XLOOKUP($A1817,Hospitalisation_table[[#All],[Customer ID]],Hospitalisation_table[[#All],[Customer Age]],"Not Found",0)</f>
        <v>43</v>
      </c>
      <c r="M1817" t="str" cm="1">
        <f t="array" ref="M1817">_xlfn.XLOOKUP($A1817,Hospitalisation_table[[#All],[Customer ID]],Hospitalisation_table[[#All],[Date of Birth]],"Not Found",0)</f>
        <v>15-Oct-1979</v>
      </c>
      <c r="N1817" s="22" cm="1">
        <f t="array" ref="N1817">_xlfn.XLOOKUP($A1817,Hospitalisation_table[[#All],[Customer ID]],Hospitalisation_table[[#All],[charges]],"Not Found",0)</f>
        <v>18806.150000000001</v>
      </c>
      <c r="O1817" t="str" cm="1">
        <f t="array" ref="O1817">_xlfn.XLOOKUP($A1817,Hospitalisation_table[[#All],[Customer ID]],Hospitalisation_table[[#All],[Hospital tier_Updated]],"Not Found",0)</f>
        <v>tier - 1</v>
      </c>
      <c r="P1817" t="str" cm="1">
        <f t="array" ref="P1817">_xlfn.XLOOKUP($A1817,Hospitalisation_table[[#All],[Customer ID]],Hospitalisation_table[[#All],[City tier_updated]],"Not Found",0)</f>
        <v>tier - 2</v>
      </c>
      <c r="Q1817" t="str" cm="1">
        <f t="array" ref="Q1817">_xlfn.XLOOKUP($A1817,Hospitalisation_table[[#All],[Customer ID]],Hospitalisation_table[[#All],[State ID Updated]],"Not Found",0)</f>
        <v>R1013</v>
      </c>
    </row>
    <row r="1818" spans="1:17" x14ac:dyDescent="0.3">
      <c r="A1818" s="13" t="s">
        <v>1840</v>
      </c>
      <c r="B1818" t="str" cm="1">
        <f t="array" ref="B1818">_xlfn.XLOOKUP($A1818,CustomersName[[#All],[Customer ID]],CustomersName[[#All],[First Name]],"Not Found",0)</f>
        <v>Katie</v>
      </c>
      <c r="C1818" cm="1">
        <f t="array" ref="C1818">_xlfn.XLOOKUP($A1818,MedExam_Table[[#Headers],[#Data],[Customer ID]],MedExam_Table[[#Headers],[#Data],[BMI]],"Not Found",0)</f>
        <v>30.4</v>
      </c>
      <c r="D1818" cm="1">
        <f t="array" ref="D1818">_xlfn.XLOOKUP($A1818,MedExam_Table[[#Headers],[#Data],[Customer ID]],MedExam_Table[[#Headers],[#Data],[HBA1C]],"Not Found",0)</f>
        <v>4.07</v>
      </c>
      <c r="E1818" t="str" cm="1">
        <f t="array" ref="E1818">_xlfn.XLOOKUP($A1818,MedExam_Table[[#Headers],[#Data],[Customer ID]],MedExam_Table[[#Headers],[#Data],[Heart Issues Updated]],"Not Found",0)</f>
        <v>Yes</v>
      </c>
      <c r="F1818" t="str" cm="1">
        <f t="array" ref="F1818">_xlfn.XLOOKUP($A1818,MedExam_Table[[#Headers],[#Data],[Customer ID]],MedExam_Table[[#Headers],[#Data],[Any Transplants Update]],"Not Found",0)</f>
        <v>No</v>
      </c>
      <c r="G1818" t="str" cm="1">
        <f t="array" ref="G1818">_xlfn.XLOOKUP($A1818,MedExam_Table[[#Headers],[#Data],[Customer ID]],MedExam_Table[[#Headers],[#Data],[Cancer history]],"Not Found",0)</f>
        <v>No</v>
      </c>
      <c r="H1818" cm="1">
        <f t="array" ref="H1818">_xlfn.XLOOKUP($A1818,MedExam_Table[[#Headers],[#Data],[Customer ID]],MedExam_Table[[#Headers],[#Data],[NumberOfMajorSurgeries_updated]],"Not Found",0)</f>
        <v>1</v>
      </c>
      <c r="I1818" t="str" cm="1">
        <f t="array" ref="I1818">_xlfn.XLOOKUP($A1818,MedExam_Table[[#Headers],[#Data],[Customer ID]],MedExam_Table[[#Headers],[#Data],[Smoker Updated]],"Not Found",0)</f>
        <v>No</v>
      </c>
      <c r="J1818" t="str" cm="1">
        <f t="array" ref="J1818">_xlfn.XLOOKUP($A1818,MedExam_Table[[#Headers],[#Data],[Customer ID]],MedExam_Table[[#Headers],[#Data],[Weight Status]],"Not Found",0)</f>
        <v>Obesity</v>
      </c>
      <c r="K1818" t="str" cm="1">
        <f t="array" ref="K1818">_xlfn.XLOOKUP($A1818,MedExam_Table[[#Headers],[#Data],[Customer ID]],MedExam_Table[[#Headers],[#Data],[Diabetes Status]],"Not Found",0)</f>
        <v>Normal</v>
      </c>
      <c r="L1818" cm="1">
        <f t="array" ref="L1818">_xlfn.XLOOKUP($A1818,Hospitalisation_table[[#All],[Customer ID]],Hospitalisation_table[[#All],[Customer Age]],"Not Found",0)</f>
        <v>27</v>
      </c>
      <c r="M1818" t="str" cm="1">
        <f t="array" ref="M1818">_xlfn.XLOOKUP($A1818,Hospitalisation_table[[#All],[Customer ID]],Hospitalisation_table[[#All],[Date of Birth]],"Not Found",0)</f>
        <v>28-Nov-1995</v>
      </c>
      <c r="N1818" s="22" cm="1">
        <f t="array" ref="N1818">_xlfn.XLOOKUP($A1818,Hospitalisation_table[[#All],[Customer ID]],Hospitalisation_table[[#All],[charges]],"Not Found",0)</f>
        <v>18804.75</v>
      </c>
      <c r="O1818" t="str" cm="1">
        <f t="array" ref="O1818">_xlfn.XLOOKUP($A1818,Hospitalisation_table[[#All],[Customer ID]],Hospitalisation_table[[#All],[Hospital tier_Updated]],"Not Found",0)</f>
        <v>tier - 1</v>
      </c>
      <c r="P1818" t="str" cm="1">
        <f t="array" ref="P1818">_xlfn.XLOOKUP($A1818,Hospitalisation_table[[#All],[Customer ID]],Hospitalisation_table[[#All],[City tier_updated]],"Not Found",0)</f>
        <v>tier - 1</v>
      </c>
      <c r="Q1818" t="str" cm="1">
        <f t="array" ref="Q1818">_xlfn.XLOOKUP($A1818,Hospitalisation_table[[#All],[Customer ID]],Hospitalisation_table[[#All],[State ID Updated]],"Not Found",0)</f>
        <v>R1012</v>
      </c>
    </row>
    <row r="1819" spans="1:17" x14ac:dyDescent="0.3">
      <c r="A1819" s="14" t="s">
        <v>1839</v>
      </c>
      <c r="B1819" t="str" cm="1">
        <f t="array" ref="B1819">_xlfn.XLOOKUP($A1819,CustomersName[[#All],[Customer ID]],CustomersName[[#All],[First Name]],"Not Found",0)</f>
        <v>Eric</v>
      </c>
      <c r="C1819" cm="1">
        <f t="array" ref="C1819">_xlfn.XLOOKUP($A1819,MedExam_Table[[#Headers],[#Data],[Customer ID]],MedExam_Table[[#Headers],[#Data],[BMI]],"Not Found",0)</f>
        <v>20.13</v>
      </c>
      <c r="D1819" cm="1">
        <f t="array" ref="D1819">_xlfn.XLOOKUP($A1819,MedExam_Table[[#Headers],[#Data],[Customer ID]],MedExam_Table[[#Headers],[#Data],[HBA1C]],"Not Found",0)</f>
        <v>6.47</v>
      </c>
      <c r="E1819" t="str" cm="1">
        <f t="array" ref="E1819">_xlfn.XLOOKUP($A1819,MedExam_Table[[#Headers],[#Data],[Customer ID]],MedExam_Table[[#Headers],[#Data],[Heart Issues Updated]],"Not Found",0)</f>
        <v>No</v>
      </c>
      <c r="F1819" t="str" cm="1">
        <f t="array" ref="F1819">_xlfn.XLOOKUP($A1819,MedExam_Table[[#Headers],[#Data],[Customer ID]],MedExam_Table[[#Headers],[#Data],[Any Transplants Update]],"Not Found",0)</f>
        <v>No</v>
      </c>
      <c r="G1819" t="str" cm="1">
        <f t="array" ref="G1819">_xlfn.XLOOKUP($A1819,MedExam_Table[[#Headers],[#Data],[Customer ID]],MedExam_Table[[#Headers],[#Data],[Cancer history]],"Not Found",0)</f>
        <v>Yes</v>
      </c>
      <c r="H1819" cm="1">
        <f t="array" ref="H1819">_xlfn.XLOOKUP($A1819,MedExam_Table[[#Headers],[#Data],[Customer ID]],MedExam_Table[[#Headers],[#Data],[NumberOfMajorSurgeries_updated]],"Not Found",0)</f>
        <v>1</v>
      </c>
      <c r="I1819" t="str" cm="1">
        <f t="array" ref="I1819">_xlfn.XLOOKUP($A1819,MedExam_Table[[#Headers],[#Data],[Customer ID]],MedExam_Table[[#Headers],[#Data],[Smoker Updated]],"Not Found",0)</f>
        <v>Yes</v>
      </c>
      <c r="J1819" t="str" cm="1">
        <f t="array" ref="J1819">_xlfn.XLOOKUP($A1819,MedExam_Table[[#Headers],[#Data],[Customer ID]],MedExam_Table[[#Headers],[#Data],[Weight Status]],"Not Found",0)</f>
        <v>NormalWeight</v>
      </c>
      <c r="K1819" t="str" cm="1">
        <f t="array" ref="K1819">_xlfn.XLOOKUP($A1819,MedExam_Table[[#Headers],[#Data],[Customer ID]],MedExam_Table[[#Headers],[#Data],[Diabetes Status]],"Not Found",0)</f>
        <v>Diabetes</v>
      </c>
      <c r="L1819" cm="1">
        <f t="array" ref="L1819">_xlfn.XLOOKUP($A1819,Hospitalisation_table[[#All],[Customer ID]],Hospitalisation_table[[#All],[Customer Age]],"Not Found",0)</f>
        <v>43</v>
      </c>
      <c r="M1819" t="str" cm="1">
        <f t="array" ref="M1819">_xlfn.XLOOKUP($A1819,Hospitalisation_table[[#All],[Customer ID]],Hospitalisation_table[[#All],[Date of Birth]],"Not Found",0)</f>
        <v>19-Nov-1979</v>
      </c>
      <c r="N1819" s="22" cm="1">
        <f t="array" ref="N1819">_xlfn.XLOOKUP($A1819,Hospitalisation_table[[#All],[Customer ID]],Hospitalisation_table[[#All],[charges]],"Not Found",0)</f>
        <v>18767.740000000002</v>
      </c>
      <c r="O1819" t="str" cm="1">
        <f t="array" ref="O1819">_xlfn.XLOOKUP($A1819,Hospitalisation_table[[#All],[Customer ID]],Hospitalisation_table[[#All],[Hospital tier_Updated]],"Not Found",0)</f>
        <v>tier - 1</v>
      </c>
      <c r="P1819" t="str" cm="1">
        <f t="array" ref="P1819">_xlfn.XLOOKUP($A1819,Hospitalisation_table[[#All],[Customer ID]],Hospitalisation_table[[#All],[City tier_updated]],"Not Found",0)</f>
        <v>tier - 1</v>
      </c>
      <c r="Q1819" t="str" cm="1">
        <f t="array" ref="Q1819">_xlfn.XLOOKUP($A1819,Hospitalisation_table[[#All],[Customer ID]],Hospitalisation_table[[#All],[State ID Updated]],"Not Found",0)</f>
        <v>R1013</v>
      </c>
    </row>
    <row r="1820" spans="1:17" x14ac:dyDescent="0.3">
      <c r="A1820" s="13" t="s">
        <v>1838</v>
      </c>
      <c r="B1820" t="str" cm="1">
        <f t="array" ref="B1820">_xlfn.XLOOKUP($A1820,CustomersName[[#All],[Customer ID]],CustomersName[[#All],[First Name]],"Not Found",0)</f>
        <v>Cathryn</v>
      </c>
      <c r="C1820" cm="1">
        <f t="array" ref="C1820">_xlfn.XLOOKUP($A1820,MedExam_Table[[#Headers],[#Data],[Customer ID]],MedExam_Table[[#Headers],[#Data],[BMI]],"Not Found",0)</f>
        <v>23.655000000000001</v>
      </c>
      <c r="D1820" cm="1">
        <f t="array" ref="D1820">_xlfn.XLOOKUP($A1820,MedExam_Table[[#Headers],[#Data],[Customer ID]],MedExam_Table[[#Headers],[#Data],[HBA1C]],"Not Found",0)</f>
        <v>5.14</v>
      </c>
      <c r="E1820" t="str" cm="1">
        <f t="array" ref="E1820">_xlfn.XLOOKUP($A1820,MedExam_Table[[#Headers],[#Data],[Customer ID]],MedExam_Table[[#Headers],[#Data],[Heart Issues Updated]],"Not Found",0)</f>
        <v>No</v>
      </c>
      <c r="F1820" t="str" cm="1">
        <f t="array" ref="F1820">_xlfn.XLOOKUP($A1820,MedExam_Table[[#Headers],[#Data],[Customer ID]],MedExam_Table[[#Headers],[#Data],[Any Transplants Update]],"Not Found",0)</f>
        <v>No</v>
      </c>
      <c r="G1820" t="str" cm="1">
        <f t="array" ref="G1820">_xlfn.XLOOKUP($A1820,MedExam_Table[[#Headers],[#Data],[Customer ID]],MedExam_Table[[#Headers],[#Data],[Cancer history]],"Not Found",0)</f>
        <v>No</v>
      </c>
      <c r="H1820" cm="1">
        <f t="array" ref="H1820">_xlfn.XLOOKUP($A1820,MedExam_Table[[#Headers],[#Data],[Customer ID]],MedExam_Table[[#Headers],[#Data],[NumberOfMajorSurgeries_updated]],"Not Found",0)</f>
        <v>1</v>
      </c>
      <c r="I1820" t="str" cm="1">
        <f t="array" ref="I1820">_xlfn.XLOOKUP($A1820,MedExam_Table[[#Headers],[#Data],[Customer ID]],MedExam_Table[[#Headers],[#Data],[Smoker Updated]],"Not Found",0)</f>
        <v>Yes</v>
      </c>
      <c r="J1820" t="str" cm="1">
        <f t="array" ref="J1820">_xlfn.XLOOKUP($A1820,MedExam_Table[[#Headers],[#Data],[Customer ID]],MedExam_Table[[#Headers],[#Data],[Weight Status]],"Not Found",0)</f>
        <v>NormalWeight</v>
      </c>
      <c r="K1820" t="str" cm="1">
        <f t="array" ref="K1820">_xlfn.XLOOKUP($A1820,MedExam_Table[[#Headers],[#Data],[Customer ID]],MedExam_Table[[#Headers],[#Data],[Diabetes Status]],"Not Found",0)</f>
        <v>Normal</v>
      </c>
      <c r="L1820" cm="1">
        <f t="array" ref="L1820">_xlfn.XLOOKUP($A1820,Hospitalisation_table[[#All],[Customer ID]],Hospitalisation_table[[#All],[Customer Age]],"Not Found",0)</f>
        <v>30</v>
      </c>
      <c r="M1820" t="str" cm="1">
        <f t="array" ref="M1820">_xlfn.XLOOKUP($A1820,Hospitalisation_table[[#All],[Customer ID]],Hospitalisation_table[[#All],[Date of Birth]],"Not Found",0)</f>
        <v>27-Dec-1992</v>
      </c>
      <c r="N1820" s="22" cm="1">
        <f t="array" ref="N1820">_xlfn.XLOOKUP($A1820,Hospitalisation_table[[#All],[Customer ID]],Hospitalisation_table[[#All],[charges]],"Not Found",0)</f>
        <v>18765.88</v>
      </c>
      <c r="O1820" t="str" cm="1">
        <f t="array" ref="O1820">_xlfn.XLOOKUP($A1820,Hospitalisation_table[[#All],[Customer ID]],Hospitalisation_table[[#All],[Hospital tier_Updated]],"Not Found",0)</f>
        <v>tier - 1</v>
      </c>
      <c r="P1820" t="str" cm="1">
        <f t="array" ref="P1820">_xlfn.XLOOKUP($A1820,Hospitalisation_table[[#All],[Customer ID]],Hospitalisation_table[[#All],[City tier_updated]],"Not Found",0)</f>
        <v>tier - 2</v>
      </c>
      <c r="Q1820" t="str" cm="1">
        <f t="array" ref="Q1820">_xlfn.XLOOKUP($A1820,Hospitalisation_table[[#All],[Customer ID]],Hospitalisation_table[[#All],[State ID Updated]],"Not Found",0)</f>
        <v>R1012</v>
      </c>
    </row>
    <row r="1821" spans="1:17" x14ac:dyDescent="0.3">
      <c r="A1821" s="14" t="s">
        <v>1837</v>
      </c>
      <c r="B1821" t="str" cm="1">
        <f t="array" ref="B1821">_xlfn.XLOOKUP($A1821,CustomersName[[#All],[Customer ID]],CustomersName[[#All],[First Name]],"Not Found",0)</f>
        <v>Brendan</v>
      </c>
      <c r="C1821" cm="1">
        <f t="array" ref="C1821">_xlfn.XLOOKUP($A1821,MedExam_Table[[#Headers],[#Data],[Customer ID]],MedExam_Table[[#Headers],[#Data],[BMI]],"Not Found",0)</f>
        <v>49.05</v>
      </c>
      <c r="D1821" cm="1">
        <f t="array" ref="D1821">_xlfn.XLOOKUP($A1821,MedExam_Table[[#Headers],[#Data],[Customer ID]],MedExam_Table[[#Headers],[#Data],[HBA1C]],"Not Found",0)</f>
        <v>9.77</v>
      </c>
      <c r="E1821" t="str" cm="1">
        <f t="array" ref="E1821">_xlfn.XLOOKUP($A1821,MedExam_Table[[#Headers],[#Data],[Customer ID]],MedExam_Table[[#Headers],[#Data],[Heart Issues Updated]],"Not Found",0)</f>
        <v>Yes</v>
      </c>
      <c r="F1821" t="str" cm="1">
        <f t="array" ref="F1821">_xlfn.XLOOKUP($A1821,MedExam_Table[[#Headers],[#Data],[Customer ID]],MedExam_Table[[#Headers],[#Data],[Any Transplants Update]],"Not Found",0)</f>
        <v>No</v>
      </c>
      <c r="G1821" t="str" cm="1">
        <f t="array" ref="G1821">_xlfn.XLOOKUP($A1821,MedExam_Table[[#Headers],[#Data],[Customer ID]],MedExam_Table[[#Headers],[#Data],[Cancer history]],"Not Found",0)</f>
        <v>No</v>
      </c>
      <c r="H1821" cm="1">
        <f t="array" ref="H1821">_xlfn.XLOOKUP($A1821,MedExam_Table[[#Headers],[#Data],[Customer ID]],MedExam_Table[[#Headers],[#Data],[NumberOfMajorSurgeries_updated]],"Not Found",0)</f>
        <v>0</v>
      </c>
      <c r="I1821" t="str" cm="1">
        <f t="array" ref="I1821">_xlfn.XLOOKUP($A1821,MedExam_Table[[#Headers],[#Data],[Customer ID]],MedExam_Table[[#Headers],[#Data],[Smoker Updated]],"Not Found",0)</f>
        <v>No</v>
      </c>
      <c r="J1821" t="str" cm="1">
        <f t="array" ref="J1821">_xlfn.XLOOKUP($A1821,MedExam_Table[[#Headers],[#Data],[Customer ID]],MedExam_Table[[#Headers],[#Data],[Weight Status]],"Not Found",0)</f>
        <v>Obesity</v>
      </c>
      <c r="K1821" t="str" cm="1">
        <f t="array" ref="K1821">_xlfn.XLOOKUP($A1821,MedExam_Table[[#Headers],[#Data],[Customer ID]],MedExam_Table[[#Headers],[#Data],[Diabetes Status]],"Not Found",0)</f>
        <v>Diabetes</v>
      </c>
      <c r="L1821" cm="1">
        <f t="array" ref="L1821">_xlfn.XLOOKUP($A1821,Hospitalisation_table[[#All],[Customer ID]],Hospitalisation_table[[#All],[Customer Age]],"Not Found",0)</f>
        <v>55</v>
      </c>
      <c r="M1821" t="str" cm="1">
        <f t="array" ref="M1821">_xlfn.XLOOKUP($A1821,Hospitalisation_table[[#All],[Customer ID]],Hospitalisation_table[[#All],[Date of Birth]],"Not Found",0)</f>
        <v>30-Aug-1967</v>
      </c>
      <c r="N1821" s="22" cm="1">
        <f t="array" ref="N1821">_xlfn.XLOOKUP($A1821,Hospitalisation_table[[#All],[Customer ID]],Hospitalisation_table[[#All],[charges]],"Not Found",0)</f>
        <v>18694.689999999999</v>
      </c>
      <c r="O1821" t="str" cm="1">
        <f t="array" ref="O1821">_xlfn.XLOOKUP($A1821,Hospitalisation_table[[#All],[Customer ID]],Hospitalisation_table[[#All],[Hospital tier_Updated]],"Not Found",0)</f>
        <v>tier - 1</v>
      </c>
      <c r="P1821" t="str" cm="1">
        <f t="array" ref="P1821">_xlfn.XLOOKUP($A1821,Hospitalisation_table[[#All],[Customer ID]],Hospitalisation_table[[#All],[City tier_updated]],"Not Found",0)</f>
        <v>tier - 1</v>
      </c>
      <c r="Q1821" t="str" cm="1">
        <f t="array" ref="Q1821">_xlfn.XLOOKUP($A1821,Hospitalisation_table[[#All],[Customer ID]],Hospitalisation_table[[#All],[State ID Updated]],"Not Found",0)</f>
        <v>R1023</v>
      </c>
    </row>
    <row r="1822" spans="1:17" x14ac:dyDescent="0.3">
      <c r="A1822" s="13" t="s">
        <v>1836</v>
      </c>
      <c r="B1822" t="str" cm="1">
        <f t="array" ref="B1822">_xlfn.XLOOKUP($A1822,CustomersName[[#All],[Customer ID]],CustomersName[[#All],[First Name]],"Not Found",0)</f>
        <v>Shauna</v>
      </c>
      <c r="C1822" cm="1">
        <f t="array" ref="C1822">_xlfn.XLOOKUP($A1822,MedExam_Table[[#Headers],[#Data],[Customer ID]],MedExam_Table[[#Headers],[#Data],[BMI]],"Not Found",0)</f>
        <v>51.94</v>
      </c>
      <c r="D1822" cm="1">
        <f t="array" ref="D1822">_xlfn.XLOOKUP($A1822,MedExam_Table[[#Headers],[#Data],[Customer ID]],MedExam_Table[[#Headers],[#Data],[HBA1C]],"Not Found",0)</f>
        <v>8.8000000000000007</v>
      </c>
      <c r="E1822" t="str" cm="1">
        <f t="array" ref="E1822">_xlfn.XLOOKUP($A1822,MedExam_Table[[#Headers],[#Data],[Customer ID]],MedExam_Table[[#Headers],[#Data],[Heart Issues Updated]],"Not Found",0)</f>
        <v>Yes</v>
      </c>
      <c r="F1822" t="str" cm="1">
        <f t="array" ref="F1822">_xlfn.XLOOKUP($A1822,MedExam_Table[[#Headers],[#Data],[Customer ID]],MedExam_Table[[#Headers],[#Data],[Any Transplants Update]],"Not Found",0)</f>
        <v>No</v>
      </c>
      <c r="G1822" t="str" cm="1">
        <f t="array" ref="G1822">_xlfn.XLOOKUP($A1822,MedExam_Table[[#Headers],[#Data],[Customer ID]],MedExam_Table[[#Headers],[#Data],[Cancer history]],"Not Found",0)</f>
        <v>No</v>
      </c>
      <c r="H1822" cm="1">
        <f t="array" ref="H1822">_xlfn.XLOOKUP($A1822,MedExam_Table[[#Headers],[#Data],[Customer ID]],MedExam_Table[[#Headers],[#Data],[NumberOfMajorSurgeries_updated]],"Not Found",0)</f>
        <v>2</v>
      </c>
      <c r="I1822" t="str" cm="1">
        <f t="array" ref="I1822">_xlfn.XLOOKUP($A1822,MedExam_Table[[#Headers],[#Data],[Customer ID]],MedExam_Table[[#Headers],[#Data],[Smoker Updated]],"Not Found",0)</f>
        <v>No</v>
      </c>
      <c r="J1822" t="str" cm="1">
        <f t="array" ref="J1822">_xlfn.XLOOKUP($A1822,MedExam_Table[[#Headers],[#Data],[Customer ID]],MedExam_Table[[#Headers],[#Data],[Weight Status]],"Not Found",0)</f>
        <v>Obesity</v>
      </c>
      <c r="K1822" t="str" cm="1">
        <f t="array" ref="K1822">_xlfn.XLOOKUP($A1822,MedExam_Table[[#Headers],[#Data],[Customer ID]],MedExam_Table[[#Headers],[#Data],[Diabetes Status]],"Not Found",0)</f>
        <v>Diabetes</v>
      </c>
      <c r="L1822" cm="1">
        <f t="array" ref="L1822">_xlfn.XLOOKUP($A1822,Hospitalisation_table[[#All],[Customer ID]],Hospitalisation_table[[#All],[Customer Age]],"Not Found",0)</f>
        <v>52</v>
      </c>
      <c r="M1822" t="str" cm="1">
        <f t="array" ref="M1822">_xlfn.XLOOKUP($A1822,Hospitalisation_table[[#All],[Customer ID]],Hospitalisation_table[[#All],[Date of Birth]],"Not Found",0)</f>
        <v>17-Oct-1970</v>
      </c>
      <c r="N1822" s="22" cm="1">
        <f t="array" ref="N1822">_xlfn.XLOOKUP($A1822,Hospitalisation_table[[#All],[Customer ID]],Hospitalisation_table[[#All],[charges]],"Not Found",0)</f>
        <v>18682.740000000002</v>
      </c>
      <c r="O1822" t="str" cm="1">
        <f t="array" ref="O1822">_xlfn.XLOOKUP($A1822,Hospitalisation_table[[#All],[Customer ID]],Hospitalisation_table[[#All],[Hospital tier_Updated]],"Not Found",0)</f>
        <v>tier - 1</v>
      </c>
      <c r="P1822" t="str" cm="1">
        <f t="array" ref="P1822">_xlfn.XLOOKUP($A1822,Hospitalisation_table[[#All],[Customer ID]],Hospitalisation_table[[#All],[City tier_updated]],"Not Found",0)</f>
        <v>tier - 3</v>
      </c>
      <c r="Q1822" t="str" cm="1">
        <f t="array" ref="Q1822">_xlfn.XLOOKUP($A1822,Hospitalisation_table[[#All],[Customer ID]],Hospitalisation_table[[#All],[State ID Updated]],"Not Found",0)</f>
        <v>R1012</v>
      </c>
    </row>
    <row r="1823" spans="1:17" x14ac:dyDescent="0.3">
      <c r="A1823" s="14" t="s">
        <v>1835</v>
      </c>
      <c r="B1823" t="str" cm="1">
        <f t="array" ref="B1823">_xlfn.XLOOKUP($A1823,CustomersName[[#All],[Customer ID]],CustomersName[[#All],[First Name]],"Not Found",0)</f>
        <v>Terence</v>
      </c>
      <c r="C1823" cm="1">
        <f t="array" ref="C1823">_xlfn.XLOOKUP($A1823,MedExam_Table[[#Headers],[#Data],[Customer ID]],MedExam_Table[[#Headers],[#Data],[BMI]],"Not Found",0)</f>
        <v>29.83</v>
      </c>
      <c r="D1823" cm="1">
        <f t="array" ref="D1823">_xlfn.XLOOKUP($A1823,MedExam_Table[[#Headers],[#Data],[Customer ID]],MedExam_Table[[#Headers],[#Data],[HBA1C]],"Not Found",0)</f>
        <v>5.84</v>
      </c>
      <c r="E1823" t="str" cm="1">
        <f t="array" ref="E1823">_xlfn.XLOOKUP($A1823,MedExam_Table[[#Headers],[#Data],[Customer ID]],MedExam_Table[[#Headers],[#Data],[Heart Issues Updated]],"Not Found",0)</f>
        <v>No</v>
      </c>
      <c r="F1823" t="str" cm="1">
        <f t="array" ref="F1823">_xlfn.XLOOKUP($A1823,MedExam_Table[[#Headers],[#Data],[Customer ID]],MedExam_Table[[#Headers],[#Data],[Any Transplants Update]],"Not Found",0)</f>
        <v>No</v>
      </c>
      <c r="G1823" t="str" cm="1">
        <f t="array" ref="G1823">_xlfn.XLOOKUP($A1823,MedExam_Table[[#Headers],[#Data],[Customer ID]],MedExam_Table[[#Headers],[#Data],[Cancer history]],"Not Found",0)</f>
        <v>No</v>
      </c>
      <c r="H1823" cm="1">
        <f t="array" ref="H1823">_xlfn.XLOOKUP($A1823,MedExam_Table[[#Headers],[#Data],[Customer ID]],MedExam_Table[[#Headers],[#Data],[NumberOfMajorSurgeries_updated]],"Not Found",0)</f>
        <v>1</v>
      </c>
      <c r="I1823" t="str" cm="1">
        <f t="array" ref="I1823">_xlfn.XLOOKUP($A1823,MedExam_Table[[#Headers],[#Data],[Customer ID]],MedExam_Table[[#Headers],[#Data],[Smoker Updated]],"Not Found",0)</f>
        <v>Yes</v>
      </c>
      <c r="J1823" t="str" cm="1">
        <f t="array" ref="J1823">_xlfn.XLOOKUP($A1823,MedExam_Table[[#Headers],[#Data],[Customer ID]],MedExam_Table[[#Headers],[#Data],[Weight Status]],"Not Found",0)</f>
        <v>OverWeight</v>
      </c>
      <c r="K1823" t="str" cm="1">
        <f t="array" ref="K1823">_xlfn.XLOOKUP($A1823,MedExam_Table[[#Headers],[#Data],[Customer ID]],MedExam_Table[[#Headers],[#Data],[Diabetes Status]],"Not Found",0)</f>
        <v>Prediabetes</v>
      </c>
      <c r="L1823" cm="1">
        <f t="array" ref="L1823">_xlfn.XLOOKUP($A1823,Hospitalisation_table[[#All],[Customer ID]],Hospitalisation_table[[#All],[Customer Age]],"Not Found",0)</f>
        <v>24</v>
      </c>
      <c r="M1823" t="str" cm="1">
        <f t="array" ref="M1823">_xlfn.XLOOKUP($A1823,Hospitalisation_table[[#All],[Customer ID]],Hospitalisation_table[[#All],[Date of Birth]],"Not Found",0)</f>
        <v>23-Sep-1998</v>
      </c>
      <c r="N1823" s="22" cm="1">
        <f t="array" ref="N1823">_xlfn.XLOOKUP($A1823,Hospitalisation_table[[#All],[Customer ID]],Hospitalisation_table[[#All],[charges]],"Not Found",0)</f>
        <v>18648.419999999998</v>
      </c>
      <c r="O1823" t="str" cm="1">
        <f t="array" ref="O1823">_xlfn.XLOOKUP($A1823,Hospitalisation_table[[#All],[Customer ID]],Hospitalisation_table[[#All],[Hospital tier_Updated]],"Not Found",0)</f>
        <v>tier - 1</v>
      </c>
      <c r="P1823" t="str" cm="1">
        <f t="array" ref="P1823">_xlfn.XLOOKUP($A1823,Hospitalisation_table[[#All],[Customer ID]],Hospitalisation_table[[#All],[City tier_updated]],"Not Found",0)</f>
        <v>tier - 1</v>
      </c>
      <c r="Q1823" t="str" cm="1">
        <f t="array" ref="Q1823">_xlfn.XLOOKUP($A1823,Hospitalisation_table[[#All],[Customer ID]],Hospitalisation_table[[#All],[State ID Updated]],"Not Found",0)</f>
        <v>R1019</v>
      </c>
    </row>
    <row r="1824" spans="1:17" x14ac:dyDescent="0.3">
      <c r="A1824" s="13" t="s">
        <v>1834</v>
      </c>
      <c r="B1824" t="str" cm="1">
        <f t="array" ref="B1824">_xlfn.XLOOKUP($A1824,CustomersName[[#All],[Customer ID]],CustomersName[[#All],[First Name]],"Not Found",0)</f>
        <v>Marisol</v>
      </c>
      <c r="C1824" cm="1">
        <f t="array" ref="C1824">_xlfn.XLOOKUP($A1824,MedExam_Table[[#Headers],[#Data],[Customer ID]],MedExam_Table[[#Headers],[#Data],[BMI]],"Not Found",0)</f>
        <v>22.6</v>
      </c>
      <c r="D1824" cm="1">
        <f t="array" ref="D1824">_xlfn.XLOOKUP($A1824,MedExam_Table[[#Headers],[#Data],[Customer ID]],MedExam_Table[[#Headers],[#Data],[HBA1C]],"Not Found",0)</f>
        <v>10.43</v>
      </c>
      <c r="E1824" t="str" cm="1">
        <f t="array" ref="E1824">_xlfn.XLOOKUP($A1824,MedExam_Table[[#Headers],[#Data],[Customer ID]],MedExam_Table[[#Headers],[#Data],[Heart Issues Updated]],"Not Found",0)</f>
        <v>Yes</v>
      </c>
      <c r="F1824" t="str" cm="1">
        <f t="array" ref="F1824">_xlfn.XLOOKUP($A1824,MedExam_Table[[#Headers],[#Data],[Customer ID]],MedExam_Table[[#Headers],[#Data],[Any Transplants Update]],"Not Found",0)</f>
        <v>No</v>
      </c>
      <c r="G1824" t="str" cm="1">
        <f t="array" ref="G1824">_xlfn.XLOOKUP($A1824,MedExam_Table[[#Headers],[#Data],[Customer ID]],MedExam_Table[[#Headers],[#Data],[Cancer history]],"Not Found",0)</f>
        <v>No</v>
      </c>
      <c r="H1824" cm="1">
        <f t="array" ref="H1824">_xlfn.XLOOKUP($A1824,MedExam_Table[[#Headers],[#Data],[Customer ID]],MedExam_Table[[#Headers],[#Data],[NumberOfMajorSurgeries_updated]],"Not Found",0)</f>
        <v>1</v>
      </c>
      <c r="I1824" t="str" cm="1">
        <f t="array" ref="I1824">_xlfn.XLOOKUP($A1824,MedExam_Table[[#Headers],[#Data],[Customer ID]],MedExam_Table[[#Headers],[#Data],[Smoker Updated]],"Not Found",0)</f>
        <v>Yes</v>
      </c>
      <c r="J1824" t="str" cm="1">
        <f t="array" ref="J1824">_xlfn.XLOOKUP($A1824,MedExam_Table[[#Headers],[#Data],[Customer ID]],MedExam_Table[[#Headers],[#Data],[Weight Status]],"Not Found",0)</f>
        <v>NormalWeight</v>
      </c>
      <c r="K1824" t="str" cm="1">
        <f t="array" ref="K1824">_xlfn.XLOOKUP($A1824,MedExam_Table[[#Headers],[#Data],[Customer ID]],MedExam_Table[[#Headers],[#Data],[Diabetes Status]],"Not Found",0)</f>
        <v>Diabetes</v>
      </c>
      <c r="L1824" cm="1">
        <f t="array" ref="L1824">_xlfn.XLOOKUP($A1824,Hospitalisation_table[[#All],[Customer ID]],Hospitalisation_table[[#All],[Customer Age]],"Not Found",0)</f>
        <v>36</v>
      </c>
      <c r="M1824" t="str" cm="1">
        <f t="array" ref="M1824">_xlfn.XLOOKUP($A1824,Hospitalisation_table[[#All],[Customer ID]],Hospitalisation_table[[#All],[Date of Birth]],"Not Found",0)</f>
        <v>12-Aug-1986</v>
      </c>
      <c r="N1824" s="22" cm="1">
        <f t="array" ref="N1824">_xlfn.XLOOKUP($A1824,Hospitalisation_table[[#All],[Customer ID]],Hospitalisation_table[[#All],[charges]],"Not Found",0)</f>
        <v>18608.259999999998</v>
      </c>
      <c r="O1824" t="str" cm="1">
        <f t="array" ref="O1824">_xlfn.XLOOKUP($A1824,Hospitalisation_table[[#All],[Customer ID]],Hospitalisation_table[[#All],[Hospital tier_Updated]],"Not Found",0)</f>
        <v>tier - 1</v>
      </c>
      <c r="P1824" t="str" cm="1">
        <f t="array" ref="P1824">_xlfn.XLOOKUP($A1824,Hospitalisation_table[[#All],[Customer ID]],Hospitalisation_table[[#All],[City tier_updated]],"Not Found",0)</f>
        <v>tier - 3</v>
      </c>
      <c r="Q1824" t="str" cm="1">
        <f t="array" ref="Q1824">_xlfn.XLOOKUP($A1824,Hospitalisation_table[[#All],[Customer ID]],Hospitalisation_table[[#All],[State ID Updated]],"Not Found",0)</f>
        <v>R1011</v>
      </c>
    </row>
    <row r="1825" spans="1:17" x14ac:dyDescent="0.3">
      <c r="A1825" s="14" t="s">
        <v>1833</v>
      </c>
      <c r="B1825" t="str" cm="1">
        <f t="array" ref="B1825">_xlfn.XLOOKUP($A1825,CustomersName[[#All],[Customer ID]],CustomersName[[#All],[First Name]],"Not Found",0)</f>
        <v>Lindsay</v>
      </c>
      <c r="C1825" cm="1">
        <f t="array" ref="C1825">_xlfn.XLOOKUP($A1825,MedExam_Table[[#Headers],[#Data],[Customer ID]],MedExam_Table[[#Headers],[#Data],[BMI]],"Not Found",0)</f>
        <v>46.69</v>
      </c>
      <c r="D1825" cm="1">
        <f t="array" ref="D1825">_xlfn.XLOOKUP($A1825,MedExam_Table[[#Headers],[#Data],[Customer ID]],MedExam_Table[[#Headers],[#Data],[HBA1C]],"Not Found",0)</f>
        <v>4.25</v>
      </c>
      <c r="E1825" t="str" cm="1">
        <f t="array" ref="E1825">_xlfn.XLOOKUP($A1825,MedExam_Table[[#Headers],[#Data],[Customer ID]],MedExam_Table[[#Headers],[#Data],[Heart Issues Updated]],"Not Found",0)</f>
        <v>Yes</v>
      </c>
      <c r="F1825" t="str" cm="1">
        <f t="array" ref="F1825">_xlfn.XLOOKUP($A1825,MedExam_Table[[#Headers],[#Data],[Customer ID]],MedExam_Table[[#Headers],[#Data],[Any Transplants Update]],"Not Found",0)</f>
        <v>No</v>
      </c>
      <c r="G1825" t="str" cm="1">
        <f t="array" ref="G1825">_xlfn.XLOOKUP($A1825,MedExam_Table[[#Headers],[#Data],[Customer ID]],MedExam_Table[[#Headers],[#Data],[Cancer history]],"Not Found",0)</f>
        <v>No</v>
      </c>
      <c r="H1825" cm="1">
        <f t="array" ref="H1825">_xlfn.XLOOKUP($A1825,MedExam_Table[[#Headers],[#Data],[Customer ID]],MedExam_Table[[#Headers],[#Data],[NumberOfMajorSurgeries_updated]],"Not Found",0)</f>
        <v>1</v>
      </c>
      <c r="I1825" t="str" cm="1">
        <f t="array" ref="I1825">_xlfn.XLOOKUP($A1825,MedExam_Table[[#Headers],[#Data],[Customer ID]],MedExam_Table[[#Headers],[#Data],[Smoker Updated]],"Not Found",0)</f>
        <v>No</v>
      </c>
      <c r="J1825" t="str" cm="1">
        <f t="array" ref="J1825">_xlfn.XLOOKUP($A1825,MedExam_Table[[#Headers],[#Data],[Customer ID]],MedExam_Table[[#Headers],[#Data],[Weight Status]],"Not Found",0)</f>
        <v>Obesity</v>
      </c>
      <c r="K1825" t="str" cm="1">
        <f t="array" ref="K1825">_xlfn.XLOOKUP($A1825,MedExam_Table[[#Headers],[#Data],[Customer ID]],MedExam_Table[[#Headers],[#Data],[Diabetes Status]],"Not Found",0)</f>
        <v>Normal</v>
      </c>
      <c r="L1825" cm="1">
        <f t="array" ref="L1825">_xlfn.XLOOKUP($A1825,Hospitalisation_table[[#All],[Customer ID]],Hospitalisation_table[[#All],[Customer Age]],"Not Found",0)</f>
        <v>58</v>
      </c>
      <c r="M1825" t="str" cm="1">
        <f t="array" ref="M1825">_xlfn.XLOOKUP($A1825,Hospitalisation_table[[#All],[Customer ID]],Hospitalisation_table[[#All],[Date of Birth]],"Not Found",0)</f>
        <v>26-Sep-1964</v>
      </c>
      <c r="N1825" s="22" cm="1">
        <f t="array" ref="N1825">_xlfn.XLOOKUP($A1825,Hospitalisation_table[[#All],[Customer ID]],Hospitalisation_table[[#All],[charges]],"Not Found",0)</f>
        <v>18443.11</v>
      </c>
      <c r="O1825" t="str" cm="1">
        <f t="array" ref="O1825">_xlfn.XLOOKUP($A1825,Hospitalisation_table[[#All],[Customer ID]],Hospitalisation_table[[#All],[Hospital tier_Updated]],"Not Found",0)</f>
        <v>tier - 1</v>
      </c>
      <c r="P1825" t="str" cm="1">
        <f t="array" ref="P1825">_xlfn.XLOOKUP($A1825,Hospitalisation_table[[#All],[Customer ID]],Hospitalisation_table[[#All],[City tier_updated]],"Not Found",0)</f>
        <v>tier - 2</v>
      </c>
      <c r="Q1825" t="str" cm="1">
        <f t="array" ref="Q1825">_xlfn.XLOOKUP($A1825,Hospitalisation_table[[#All],[Customer ID]],Hospitalisation_table[[#All],[State ID Updated]],"Not Found",0)</f>
        <v>R1012</v>
      </c>
    </row>
    <row r="1826" spans="1:17" x14ac:dyDescent="0.3">
      <c r="A1826" s="13" t="s">
        <v>1832</v>
      </c>
      <c r="B1826" t="str" cm="1">
        <f t="array" ref="B1826">_xlfn.XLOOKUP($A1826,CustomersName[[#All],[Customer ID]],CustomersName[[#All],[First Name]],"Not Found",0)</f>
        <v>Katie</v>
      </c>
      <c r="C1826" cm="1">
        <f t="array" ref="C1826">_xlfn.XLOOKUP($A1826,MedExam_Table[[#Headers],[#Data],[Customer ID]],MedExam_Table[[#Headers],[#Data],[BMI]],"Not Found",0)</f>
        <v>28.49</v>
      </c>
      <c r="D1826" cm="1">
        <f t="array" ref="D1826">_xlfn.XLOOKUP($A1826,MedExam_Table[[#Headers],[#Data],[Customer ID]],MedExam_Table[[#Headers],[#Data],[HBA1C]],"Not Found",0)</f>
        <v>4.8899999999999997</v>
      </c>
      <c r="E1826" t="str" cm="1">
        <f t="array" ref="E1826">_xlfn.XLOOKUP($A1826,MedExam_Table[[#Headers],[#Data],[Customer ID]],MedExam_Table[[#Headers],[#Data],[Heart Issues Updated]],"Not Found",0)</f>
        <v>No</v>
      </c>
      <c r="F1826" t="str" cm="1">
        <f t="array" ref="F1826">_xlfn.XLOOKUP($A1826,MedExam_Table[[#Headers],[#Data],[Customer ID]],MedExam_Table[[#Headers],[#Data],[Any Transplants Update]],"Not Found",0)</f>
        <v>No</v>
      </c>
      <c r="G1826" t="str" cm="1">
        <f t="array" ref="G1826">_xlfn.XLOOKUP($A1826,MedExam_Table[[#Headers],[#Data],[Customer ID]],MedExam_Table[[#Headers],[#Data],[Cancer history]],"Not Found",0)</f>
        <v>No</v>
      </c>
      <c r="H1826" cm="1">
        <f t="array" ref="H1826">_xlfn.XLOOKUP($A1826,MedExam_Table[[#Headers],[#Data],[Customer ID]],MedExam_Table[[#Headers],[#Data],[NumberOfMajorSurgeries_updated]],"Not Found",0)</f>
        <v>0</v>
      </c>
      <c r="I1826" t="str" cm="1">
        <f t="array" ref="I1826">_xlfn.XLOOKUP($A1826,MedExam_Table[[#Headers],[#Data],[Customer ID]],MedExam_Table[[#Headers],[#Data],[Smoker Updated]],"Not Found",0)</f>
        <v>Yes</v>
      </c>
      <c r="J1826" t="str" cm="1">
        <f t="array" ref="J1826">_xlfn.XLOOKUP($A1826,MedExam_Table[[#Headers],[#Data],[Customer ID]],MedExam_Table[[#Headers],[#Data],[Weight Status]],"Not Found",0)</f>
        <v>OverWeight</v>
      </c>
      <c r="K1826" t="str" cm="1">
        <f t="array" ref="K1826">_xlfn.XLOOKUP($A1826,MedExam_Table[[#Headers],[#Data],[Customer ID]],MedExam_Table[[#Headers],[#Data],[Diabetes Status]],"Not Found",0)</f>
        <v>Normal</v>
      </c>
      <c r="L1826" cm="1">
        <f t="array" ref="L1826">_xlfn.XLOOKUP($A1826,Hospitalisation_table[[#All],[Customer ID]],Hospitalisation_table[[#All],[Customer Age]],"Not Found",0)</f>
        <v>23</v>
      </c>
      <c r="M1826" t="str" cm="1">
        <f t="array" ref="M1826">_xlfn.XLOOKUP($A1826,Hospitalisation_table[[#All],[Customer ID]],Hospitalisation_table[[#All],[Date of Birth]],"Not Found",0)</f>
        <v>15-Dec-1999</v>
      </c>
      <c r="N1826" s="22" cm="1">
        <f t="array" ref="N1826">_xlfn.XLOOKUP($A1826,Hospitalisation_table[[#All],[Customer ID]],Hospitalisation_table[[#All],[charges]],"Not Found",0)</f>
        <v>18328.240000000002</v>
      </c>
      <c r="O1826" t="str" cm="1">
        <f t="array" ref="O1826">_xlfn.XLOOKUP($A1826,Hospitalisation_table[[#All],[Customer ID]],Hospitalisation_table[[#All],[Hospital tier_Updated]],"Not Found",0)</f>
        <v>tier - 1</v>
      </c>
      <c r="P1826" t="str" cm="1">
        <f t="array" ref="P1826">_xlfn.XLOOKUP($A1826,Hospitalisation_table[[#All],[Customer ID]],Hospitalisation_table[[#All],[City tier_updated]],"Not Found",0)</f>
        <v>tier - 2</v>
      </c>
      <c r="Q1826" t="str" cm="1">
        <f t="array" ref="Q1826">_xlfn.XLOOKUP($A1826,Hospitalisation_table[[#All],[Customer ID]],Hospitalisation_table[[#All],[State ID Updated]],"Not Found",0)</f>
        <v>R1013</v>
      </c>
    </row>
    <row r="1827" spans="1:17" x14ac:dyDescent="0.3">
      <c r="A1827" s="14" t="s">
        <v>2319</v>
      </c>
      <c r="B1827" t="str" cm="1">
        <f t="array" ref="B1827">_xlfn.XLOOKUP($A1827,CustomersName[[#All],[Customer ID]],CustomersName[[#All],[First Name]],"Not Found",0)</f>
        <v>Ahdrew B</v>
      </c>
      <c r="C1827" cm="1">
        <f t="array" ref="C1827">_xlfn.XLOOKUP($A1827,MedExam_Table[[#Headers],[#Data],[Customer ID]],MedExam_Table[[#Headers],[#Data],[BMI]],"Not Found",0)</f>
        <v>51.93</v>
      </c>
      <c r="D1827" cm="1">
        <f t="array" ref="D1827">_xlfn.XLOOKUP($A1827,MedExam_Table[[#Headers],[#Data],[Customer ID]],MedExam_Table[[#Headers],[#Data],[HBA1C]],"Not Found",0)</f>
        <v>11.05</v>
      </c>
      <c r="E1827" t="str" cm="1">
        <f t="array" ref="E1827">_xlfn.XLOOKUP($A1827,MedExam_Table[[#Headers],[#Data],[Customer ID]],MedExam_Table[[#Headers],[#Data],[Heart Issues Updated]],"Not Found",0)</f>
        <v>No</v>
      </c>
      <c r="F1827" t="str" cm="1">
        <f t="array" ref="F1827">_xlfn.XLOOKUP($A1827,MedExam_Table[[#Headers],[#Data],[Customer ID]],MedExam_Table[[#Headers],[#Data],[Any Transplants Update]],"Not Found",0)</f>
        <v>No</v>
      </c>
      <c r="G1827" t="str" cm="1">
        <f t="array" ref="G1827">_xlfn.XLOOKUP($A1827,MedExam_Table[[#Headers],[#Data],[Customer ID]],MedExam_Table[[#Headers],[#Data],[Cancer history]],"Not Found",0)</f>
        <v>No</v>
      </c>
      <c r="H1827" cm="1">
        <f t="array" ref="H1827">_xlfn.XLOOKUP($A1827,MedExam_Table[[#Headers],[#Data],[Customer ID]],MedExam_Table[[#Headers],[#Data],[NumberOfMajorSurgeries_updated]],"Not Found",0)</f>
        <v>0</v>
      </c>
      <c r="I1827" t="str" cm="1">
        <f t="array" ref="I1827">_xlfn.XLOOKUP($A1827,MedExam_Table[[#Headers],[#Data],[Customer ID]],MedExam_Table[[#Headers],[#Data],[Smoker Updated]],"Not Found",0)</f>
        <v>Yes</v>
      </c>
      <c r="J1827" t="str" cm="1">
        <f t="array" ref="J1827">_xlfn.XLOOKUP($A1827,MedExam_Table[[#Headers],[#Data],[Customer ID]],MedExam_Table[[#Headers],[#Data],[Weight Status]],"Not Found",0)</f>
        <v>Obesity</v>
      </c>
      <c r="K1827" t="str" cm="1">
        <f t="array" ref="K1827">_xlfn.XLOOKUP($A1827,MedExam_Table[[#Headers],[#Data],[Customer ID]],MedExam_Table[[#Headers],[#Data],[Diabetes Status]],"Not Found",0)</f>
        <v>Diabetes</v>
      </c>
      <c r="L1827" cm="1">
        <f t="array" ref="L1827">_xlfn.XLOOKUP($A1827,Hospitalisation_table[[#All],[Customer ID]],Hospitalisation_table[[#All],[Customer Age]],"Not Found",0)</f>
        <v>57</v>
      </c>
      <c r="M1827" t="str" cm="1">
        <f t="array" ref="M1827">_xlfn.XLOOKUP($A1827,Hospitalisation_table[[#All],[Customer ID]],Hospitalisation_table[[#All],[Date of Birth]],"Not Found",0)</f>
        <v>29-Nov-1965</v>
      </c>
      <c r="N1827" s="22" cm="1">
        <f t="array" ref="N1827">_xlfn.XLOOKUP($A1827,Hospitalisation_table[[#All],[Customer ID]],Hospitalisation_table[[#All],[charges]],"Not Found",0)</f>
        <v>43073.760000000002</v>
      </c>
      <c r="O1827" t="str" cm="1">
        <f t="array" ref="O1827">_xlfn.XLOOKUP($A1827,Hospitalisation_table[[#All],[Customer ID]],Hospitalisation_table[[#All],[Hospital tier_Updated]],"Not Found",0)</f>
        <v>tier - 2</v>
      </c>
      <c r="P1827" t="str" cm="1">
        <f t="array" ref="P1827">_xlfn.XLOOKUP($A1827,Hospitalisation_table[[#All],[Customer ID]],Hospitalisation_table[[#All],[City tier_updated]],"Not Found",0)</f>
        <v>tier - 2</v>
      </c>
      <c r="Q1827" t="str" cm="1">
        <f t="array" ref="Q1827">_xlfn.XLOOKUP($A1827,Hospitalisation_table[[#All],[Customer ID]],Hospitalisation_table[[#All],[State ID Updated]],"Not Found",0)</f>
        <v>R1011</v>
      </c>
    </row>
    <row r="1828" spans="1:17" x14ac:dyDescent="0.3">
      <c r="A1828" s="13" t="s">
        <v>1831</v>
      </c>
      <c r="B1828" t="str" cm="1">
        <f t="array" ref="B1828">_xlfn.XLOOKUP($A1828,CustomersName[[#All],[Customer ID]],CustomersName[[#All],[First Name]],"Not Found",0)</f>
        <v>Daniel</v>
      </c>
      <c r="C1828" cm="1">
        <f t="array" ref="C1828">_xlfn.XLOOKUP($A1828,MedExam_Table[[#Headers],[#Data],[Customer ID]],MedExam_Table[[#Headers],[#Data],[BMI]],"Not Found",0)</f>
        <v>28.5</v>
      </c>
      <c r="D1828" cm="1">
        <f t="array" ref="D1828">_xlfn.XLOOKUP($A1828,MedExam_Table[[#Headers],[#Data],[Customer ID]],MedExam_Table[[#Headers],[#Data],[HBA1C]],"Not Found",0)</f>
        <v>5.55</v>
      </c>
      <c r="E1828" t="str" cm="1">
        <f t="array" ref="E1828">_xlfn.XLOOKUP($A1828,MedExam_Table[[#Headers],[#Data],[Customer ID]],MedExam_Table[[#Headers],[#Data],[Heart Issues Updated]],"Not Found",0)</f>
        <v>Yes</v>
      </c>
      <c r="F1828" t="str" cm="1">
        <f t="array" ref="F1828">_xlfn.XLOOKUP($A1828,MedExam_Table[[#Headers],[#Data],[Customer ID]],MedExam_Table[[#Headers],[#Data],[Any Transplants Update]],"Not Found",0)</f>
        <v>No</v>
      </c>
      <c r="G1828" t="str" cm="1">
        <f t="array" ref="G1828">_xlfn.XLOOKUP($A1828,MedExam_Table[[#Headers],[#Data],[Customer ID]],MedExam_Table[[#Headers],[#Data],[Cancer history]],"Not Found",0)</f>
        <v>No</v>
      </c>
      <c r="H1828" cm="1">
        <f t="array" ref="H1828">_xlfn.XLOOKUP($A1828,MedExam_Table[[#Headers],[#Data],[Customer ID]],MedExam_Table[[#Headers],[#Data],[NumberOfMajorSurgeries_updated]],"Not Found",0)</f>
        <v>1</v>
      </c>
      <c r="I1828" t="str" cm="1">
        <f t="array" ref="I1828">_xlfn.XLOOKUP($A1828,MedExam_Table[[#Headers],[#Data],[Customer ID]],MedExam_Table[[#Headers],[#Data],[Smoker Updated]],"Not Found",0)</f>
        <v>Yes</v>
      </c>
      <c r="J1828" t="str" cm="1">
        <f t="array" ref="J1828">_xlfn.XLOOKUP($A1828,MedExam_Table[[#Headers],[#Data],[Customer ID]],MedExam_Table[[#Headers],[#Data],[Weight Status]],"Not Found",0)</f>
        <v>OverWeight</v>
      </c>
      <c r="K1828" t="str" cm="1">
        <f t="array" ref="K1828">_xlfn.XLOOKUP($A1828,MedExam_Table[[#Headers],[#Data],[Customer ID]],MedExam_Table[[#Headers],[#Data],[Diabetes Status]],"Not Found",0)</f>
        <v>Normal</v>
      </c>
      <c r="L1828" cm="1">
        <f t="array" ref="L1828">_xlfn.XLOOKUP($A1828,Hospitalisation_table[[#All],[Customer ID]],Hospitalisation_table[[#All],[Customer Age]],"Not Found",0)</f>
        <v>27</v>
      </c>
      <c r="M1828" t="str" cm="1">
        <f t="array" ref="M1828">_xlfn.XLOOKUP($A1828,Hospitalisation_table[[#All],[Customer ID]],Hospitalisation_table[[#All],[Date of Birth]],"Not Found",0)</f>
        <v>4-Jul-1995</v>
      </c>
      <c r="N1828" s="22" cm="1">
        <f t="array" ref="N1828">_xlfn.XLOOKUP($A1828,Hospitalisation_table[[#All],[Customer ID]],Hospitalisation_table[[#All],[charges]],"Not Found",0)</f>
        <v>18310.740000000002</v>
      </c>
      <c r="O1828" t="str" cm="1">
        <f t="array" ref="O1828">_xlfn.XLOOKUP($A1828,Hospitalisation_table[[#All],[Customer ID]],Hospitalisation_table[[#All],[Hospital tier_Updated]],"Not Found",0)</f>
        <v>tier - 1</v>
      </c>
      <c r="P1828" t="str" cm="1">
        <f t="array" ref="P1828">_xlfn.XLOOKUP($A1828,Hospitalisation_table[[#All],[Customer ID]],Hospitalisation_table[[#All],[City tier_updated]],"Not Found",0)</f>
        <v>tier - 3</v>
      </c>
      <c r="Q1828" t="str" cm="1">
        <f t="array" ref="Q1828">_xlfn.XLOOKUP($A1828,Hospitalisation_table[[#All],[Customer ID]],Hospitalisation_table[[#All],[State ID Updated]],"Not Found",0)</f>
        <v>R1012</v>
      </c>
    </row>
    <row r="1829" spans="1:17" x14ac:dyDescent="0.3">
      <c r="A1829" s="14" t="s">
        <v>1830</v>
      </c>
      <c r="B1829" t="str" cm="1">
        <f t="array" ref="B1829">_xlfn.XLOOKUP($A1829,CustomersName[[#All],[Customer ID]],CustomersName[[#All],[First Name]],"Not Found",0)</f>
        <v>Brhtt W</v>
      </c>
      <c r="C1829" cm="1">
        <f t="array" ref="C1829">_xlfn.XLOOKUP($A1829,MedExam_Table[[#Headers],[#Data],[Customer ID]],MedExam_Table[[#Headers],[#Data],[BMI]],"Not Found",0)</f>
        <v>24.4</v>
      </c>
      <c r="D1829" cm="1">
        <f t="array" ref="D1829">_xlfn.XLOOKUP($A1829,MedExam_Table[[#Headers],[#Data],[Customer ID]],MedExam_Table[[#Headers],[#Data],[HBA1C]],"Not Found",0)</f>
        <v>4.5199999999999996</v>
      </c>
      <c r="E1829" t="str" cm="1">
        <f t="array" ref="E1829">_xlfn.XLOOKUP($A1829,MedExam_Table[[#Headers],[#Data],[Customer ID]],MedExam_Table[[#Headers],[#Data],[Heart Issues Updated]],"Not Found",0)</f>
        <v>No</v>
      </c>
      <c r="F1829" t="str" cm="1">
        <f t="array" ref="F1829">_xlfn.XLOOKUP($A1829,MedExam_Table[[#Headers],[#Data],[Customer ID]],MedExam_Table[[#Headers],[#Data],[Any Transplants Update]],"Not Found",0)</f>
        <v>No</v>
      </c>
      <c r="G1829" t="str" cm="1">
        <f t="array" ref="G1829">_xlfn.XLOOKUP($A1829,MedExam_Table[[#Headers],[#Data],[Customer ID]],MedExam_Table[[#Headers],[#Data],[Cancer history]],"Not Found",0)</f>
        <v>No</v>
      </c>
      <c r="H1829" cm="1">
        <f t="array" ref="H1829">_xlfn.XLOOKUP($A1829,MedExam_Table[[#Headers],[#Data],[Customer ID]],MedExam_Table[[#Headers],[#Data],[NumberOfMajorSurgeries_updated]],"Not Found",0)</f>
        <v>1</v>
      </c>
      <c r="I1829" t="str" cm="1">
        <f t="array" ref="I1829">_xlfn.XLOOKUP($A1829,MedExam_Table[[#Headers],[#Data],[Customer ID]],MedExam_Table[[#Headers],[#Data],[Smoker Updated]],"Not Found",0)</f>
        <v>Yes</v>
      </c>
      <c r="J1829" t="str" cm="1">
        <f t="array" ref="J1829">_xlfn.XLOOKUP($A1829,MedExam_Table[[#Headers],[#Data],[Customer ID]],MedExam_Table[[#Headers],[#Data],[Weight Status]],"Not Found",0)</f>
        <v>NormalWeight</v>
      </c>
      <c r="K1829" t="str" cm="1">
        <f t="array" ref="K1829">_xlfn.XLOOKUP($A1829,MedExam_Table[[#Headers],[#Data],[Customer ID]],MedExam_Table[[#Headers],[#Data],[Diabetes Status]],"Not Found",0)</f>
        <v>Normal</v>
      </c>
      <c r="L1829" cm="1">
        <f t="array" ref="L1829">_xlfn.XLOOKUP($A1829,Hospitalisation_table[[#All],[Customer ID]],Hospitalisation_table[[#All],[Customer Age]],"Not Found",0)</f>
        <v>30</v>
      </c>
      <c r="M1829" t="str" cm="1">
        <f t="array" ref="M1829">_xlfn.XLOOKUP($A1829,Hospitalisation_table[[#All],[Customer ID]],Hospitalisation_table[[#All],[Date of Birth]],"Not Found",0)</f>
        <v>25-Dec-1992</v>
      </c>
      <c r="N1829" s="22" cm="1">
        <f t="array" ref="N1829">_xlfn.XLOOKUP($A1829,Hospitalisation_table[[#All],[Customer ID]],Hospitalisation_table[[#All],[charges]],"Not Found",0)</f>
        <v>18259.22</v>
      </c>
      <c r="O1829" t="str" cm="1">
        <f t="array" ref="O1829">_xlfn.XLOOKUP($A1829,Hospitalisation_table[[#All],[Customer ID]],Hospitalisation_table[[#All],[Hospital tier_Updated]],"Not Found",0)</f>
        <v>tier - 1</v>
      </c>
      <c r="P1829" t="str" cm="1">
        <f t="array" ref="P1829">_xlfn.XLOOKUP($A1829,Hospitalisation_table[[#All],[Customer ID]],Hospitalisation_table[[#All],[City tier_updated]],"Not Found",0)</f>
        <v>tier - 3</v>
      </c>
      <c r="Q1829" t="str" cm="1">
        <f t="array" ref="Q1829">_xlfn.XLOOKUP($A1829,Hospitalisation_table[[#All],[Customer ID]],Hospitalisation_table[[#All],[State ID Updated]],"Not Found",0)</f>
        <v>R1011</v>
      </c>
    </row>
    <row r="1830" spans="1:17" x14ac:dyDescent="0.3">
      <c r="A1830" s="13" t="s">
        <v>1829</v>
      </c>
      <c r="B1830" t="str" cm="1">
        <f t="array" ref="B1830">_xlfn.XLOOKUP($A1830,CustomersName[[#All],[Customer ID]],CustomersName[[#All],[First Name]],"Not Found",0)</f>
        <v>Dylhn J</v>
      </c>
      <c r="C1830" cm="1">
        <f t="array" ref="C1830">_xlfn.XLOOKUP($A1830,MedExam_Table[[#Headers],[#Data],[Customer ID]],MedExam_Table[[#Headers],[#Data],[BMI]],"Not Found",0)</f>
        <v>29.15</v>
      </c>
      <c r="D1830" cm="1">
        <f t="array" ref="D1830">_xlfn.XLOOKUP($A1830,MedExam_Table[[#Headers],[#Data],[Customer ID]],MedExam_Table[[#Headers],[#Data],[HBA1C]],"Not Found",0)</f>
        <v>4.45</v>
      </c>
      <c r="E1830" t="str" cm="1">
        <f t="array" ref="E1830">_xlfn.XLOOKUP($A1830,MedExam_Table[[#Headers],[#Data],[Customer ID]],MedExam_Table[[#Headers],[#Data],[Heart Issues Updated]],"Not Found",0)</f>
        <v>Yes</v>
      </c>
      <c r="F1830" t="str" cm="1">
        <f t="array" ref="F1830">_xlfn.XLOOKUP($A1830,MedExam_Table[[#Headers],[#Data],[Customer ID]],MedExam_Table[[#Headers],[#Data],[Any Transplants Update]],"Not Found",0)</f>
        <v>No</v>
      </c>
      <c r="G1830" t="str" cm="1">
        <f t="array" ref="G1830">_xlfn.XLOOKUP($A1830,MedExam_Table[[#Headers],[#Data],[Customer ID]],MedExam_Table[[#Headers],[#Data],[Cancer history]],"Not Found",0)</f>
        <v>No</v>
      </c>
      <c r="H1830" cm="1">
        <f t="array" ref="H1830">_xlfn.XLOOKUP($A1830,MedExam_Table[[#Headers],[#Data],[Customer ID]],MedExam_Table[[#Headers],[#Data],[NumberOfMajorSurgeries_updated]],"Not Found",0)</f>
        <v>1</v>
      </c>
      <c r="I1830" t="str" cm="1">
        <f t="array" ref="I1830">_xlfn.XLOOKUP($A1830,MedExam_Table[[#Headers],[#Data],[Customer ID]],MedExam_Table[[#Headers],[#Data],[Smoker Updated]],"Not Found",0)</f>
        <v>Yes</v>
      </c>
      <c r="J1830" t="str" cm="1">
        <f t="array" ref="J1830">_xlfn.XLOOKUP($A1830,MedExam_Table[[#Headers],[#Data],[Customer ID]],MedExam_Table[[#Headers],[#Data],[Weight Status]],"Not Found",0)</f>
        <v>OverWeight</v>
      </c>
      <c r="K1830" t="str" cm="1">
        <f t="array" ref="K1830">_xlfn.XLOOKUP($A1830,MedExam_Table[[#Headers],[#Data],[Customer ID]],MedExam_Table[[#Headers],[#Data],[Diabetes Status]],"Not Found",0)</f>
        <v>Normal</v>
      </c>
      <c r="L1830" cm="1">
        <f t="array" ref="L1830">_xlfn.XLOOKUP($A1830,Hospitalisation_table[[#All],[Customer ID]],Hospitalisation_table[[#All],[Customer Age]],"Not Found",0)</f>
        <v>27</v>
      </c>
      <c r="M1830" t="str" cm="1">
        <f t="array" ref="M1830">_xlfn.XLOOKUP($A1830,Hospitalisation_table[[#All],[Customer ID]],Hospitalisation_table[[#All],[Date of Birth]],"Not Found",0)</f>
        <v>3-Aug-1995</v>
      </c>
      <c r="N1830" s="22" cm="1">
        <f t="array" ref="N1830">_xlfn.XLOOKUP($A1830,Hospitalisation_table[[#All],[Customer ID]],Hospitalisation_table[[#All],[charges]],"Not Found",0)</f>
        <v>18246.5</v>
      </c>
      <c r="O1830" t="str" cm="1">
        <f t="array" ref="O1830">_xlfn.XLOOKUP($A1830,Hospitalisation_table[[#All],[Customer ID]],Hospitalisation_table[[#All],[Hospital tier_Updated]],"Not Found",0)</f>
        <v>tier - 1</v>
      </c>
      <c r="P1830" t="str" cm="1">
        <f t="array" ref="P1830">_xlfn.XLOOKUP($A1830,Hospitalisation_table[[#All],[Customer ID]],Hospitalisation_table[[#All],[City tier_updated]],"Not Found",0)</f>
        <v>tier - 1</v>
      </c>
      <c r="Q1830" t="str" cm="1">
        <f t="array" ref="Q1830">_xlfn.XLOOKUP($A1830,Hospitalisation_table[[#All],[Customer ID]],Hospitalisation_table[[#All],[State ID Updated]],"Not Found",0)</f>
        <v>R1013</v>
      </c>
    </row>
    <row r="1831" spans="1:17" x14ac:dyDescent="0.3">
      <c r="A1831" s="14" t="s">
        <v>1828</v>
      </c>
      <c r="B1831" t="str" cm="1">
        <f t="array" ref="B1831">_xlfn.XLOOKUP($A1831,CustomersName[[#All],[Customer ID]],CustomersName[[#All],[First Name]],"Not Found",0)</f>
        <v>Elizabeth</v>
      </c>
      <c r="C1831" cm="1">
        <f t="array" ref="C1831">_xlfn.XLOOKUP($A1831,MedExam_Table[[#Headers],[#Data],[Customer ID]],MedExam_Table[[#Headers],[#Data],[BMI]],"Not Found",0)</f>
        <v>27.28</v>
      </c>
      <c r="D1831" cm="1">
        <f t="array" ref="D1831">_xlfn.XLOOKUP($A1831,MedExam_Table[[#Headers],[#Data],[Customer ID]],MedExam_Table[[#Headers],[#Data],[HBA1C]],"Not Found",0)</f>
        <v>4.72</v>
      </c>
      <c r="E1831" t="str" cm="1">
        <f t="array" ref="E1831">_xlfn.XLOOKUP($A1831,MedExam_Table[[#Headers],[#Data],[Customer ID]],MedExam_Table[[#Headers],[#Data],[Heart Issues Updated]],"Not Found",0)</f>
        <v>No</v>
      </c>
      <c r="F1831" t="str" cm="1">
        <f t="array" ref="F1831">_xlfn.XLOOKUP($A1831,MedExam_Table[[#Headers],[#Data],[Customer ID]],MedExam_Table[[#Headers],[#Data],[Any Transplants Update]],"Not Found",0)</f>
        <v>Yes</v>
      </c>
      <c r="G1831" t="str" cm="1">
        <f t="array" ref="G1831">_xlfn.XLOOKUP($A1831,MedExam_Table[[#Headers],[#Data],[Customer ID]],MedExam_Table[[#Headers],[#Data],[Cancer history]],"Not Found",0)</f>
        <v>No</v>
      </c>
      <c r="H1831" cm="1">
        <f t="array" ref="H1831">_xlfn.XLOOKUP($A1831,MedExam_Table[[#Headers],[#Data],[Customer ID]],MedExam_Table[[#Headers],[#Data],[NumberOfMajorSurgeries_updated]],"Not Found",0)</f>
        <v>1</v>
      </c>
      <c r="I1831" t="str" cm="1">
        <f t="array" ref="I1831">_xlfn.XLOOKUP($A1831,MedExam_Table[[#Headers],[#Data],[Customer ID]],MedExam_Table[[#Headers],[#Data],[Smoker Updated]],"Not Found",0)</f>
        <v>Yes</v>
      </c>
      <c r="J1831" t="str" cm="1">
        <f t="array" ref="J1831">_xlfn.XLOOKUP($A1831,MedExam_Table[[#Headers],[#Data],[Customer ID]],MedExam_Table[[#Headers],[#Data],[Weight Status]],"Not Found",0)</f>
        <v>OverWeight</v>
      </c>
      <c r="K1831" t="str" cm="1">
        <f t="array" ref="K1831">_xlfn.XLOOKUP($A1831,MedExam_Table[[#Headers],[#Data],[Customer ID]],MedExam_Table[[#Headers],[#Data],[Diabetes Status]],"Not Found",0)</f>
        <v>Normal</v>
      </c>
      <c r="L1831" cm="1">
        <f t="array" ref="L1831">_xlfn.XLOOKUP($A1831,Hospitalisation_table[[#All],[Customer ID]],Hospitalisation_table[[#All],[Customer Age]],"Not Found",0)</f>
        <v>18</v>
      </c>
      <c r="M1831" t="str" cm="1">
        <f t="array" ref="M1831">_xlfn.XLOOKUP($A1831,Hospitalisation_table[[#All],[Customer ID]],Hospitalisation_table[[#All],[Date of Birth]],"Not Found",0)</f>
        <v>10-Sep-2004</v>
      </c>
      <c r="N1831" s="22" cm="1">
        <f t="array" ref="N1831">_xlfn.XLOOKUP($A1831,Hospitalisation_table[[#All],[Customer ID]],Hospitalisation_table[[#All],[charges]],"Not Found",0)</f>
        <v>18223.45</v>
      </c>
      <c r="O1831" t="str" cm="1">
        <f t="array" ref="O1831">_xlfn.XLOOKUP($A1831,Hospitalisation_table[[#All],[Customer ID]],Hospitalisation_table[[#All],[Hospital tier_Updated]],"Not Found",0)</f>
        <v>tier - 1</v>
      </c>
      <c r="P1831" t="str" cm="1">
        <f t="array" ref="P1831">_xlfn.XLOOKUP($A1831,Hospitalisation_table[[#All],[Customer ID]],Hospitalisation_table[[#All],[City tier_updated]],"Not Found",0)</f>
        <v>tier - 3</v>
      </c>
      <c r="Q1831" t="str" cm="1">
        <f t="array" ref="Q1831">_xlfn.XLOOKUP($A1831,Hospitalisation_table[[#All],[Customer ID]],Hospitalisation_table[[#All],[State ID Updated]],"Not Found",0)</f>
        <v>R1013</v>
      </c>
    </row>
    <row r="1832" spans="1:17" x14ac:dyDescent="0.3">
      <c r="A1832" s="13" t="s">
        <v>1827</v>
      </c>
      <c r="B1832" t="str" cm="1">
        <f t="array" ref="B1832">_xlfn.XLOOKUP($A1832,CustomersName[[#All],[Customer ID]],CustomersName[[#All],[First Name]],"Not Found",0)</f>
        <v>Broohe M.</v>
      </c>
      <c r="C1832" cm="1">
        <f t="array" ref="C1832">_xlfn.XLOOKUP($A1832,MedExam_Table[[#Headers],[#Data],[Customer ID]],MedExam_Table[[#Headers],[#Data],[BMI]],"Not Found",0)</f>
        <v>32.229999999999997</v>
      </c>
      <c r="D1832" cm="1">
        <f t="array" ref="D1832">_xlfn.XLOOKUP($A1832,MedExam_Table[[#Headers],[#Data],[Customer ID]],MedExam_Table[[#Headers],[#Data],[HBA1C]],"Not Found",0)</f>
        <v>4.6500000000000004</v>
      </c>
      <c r="E1832" t="str" cm="1">
        <f t="array" ref="E1832">_xlfn.XLOOKUP($A1832,MedExam_Table[[#Headers],[#Data],[Customer ID]],MedExam_Table[[#Headers],[#Data],[Heart Issues Updated]],"Not Found",0)</f>
        <v>Yes</v>
      </c>
      <c r="F1832" t="str" cm="1">
        <f t="array" ref="F1832">_xlfn.XLOOKUP($A1832,MedExam_Table[[#Headers],[#Data],[Customer ID]],MedExam_Table[[#Headers],[#Data],[Any Transplants Update]],"Not Found",0)</f>
        <v>No</v>
      </c>
      <c r="G1832" t="str" cm="1">
        <f t="array" ref="G1832">_xlfn.XLOOKUP($A1832,MedExam_Table[[#Headers],[#Data],[Customer ID]],MedExam_Table[[#Headers],[#Data],[Cancer history]],"Not Found",0)</f>
        <v>Yes</v>
      </c>
      <c r="H1832" cm="1">
        <f t="array" ref="H1832">_xlfn.XLOOKUP($A1832,MedExam_Table[[#Headers],[#Data],[Customer ID]],MedExam_Table[[#Headers],[#Data],[NumberOfMajorSurgeries_updated]],"Not Found",0)</f>
        <v>1</v>
      </c>
      <c r="I1832" t="str" cm="1">
        <f t="array" ref="I1832">_xlfn.XLOOKUP($A1832,MedExam_Table[[#Headers],[#Data],[Customer ID]],MedExam_Table[[#Headers],[#Data],[Smoker Updated]],"Not Found",0)</f>
        <v>No</v>
      </c>
      <c r="J1832" t="str" cm="1">
        <f t="array" ref="J1832">_xlfn.XLOOKUP($A1832,MedExam_Table[[#Headers],[#Data],[Customer ID]],MedExam_Table[[#Headers],[#Data],[Weight Status]],"Not Found",0)</f>
        <v>Obesity</v>
      </c>
      <c r="K1832" t="str" cm="1">
        <f t="array" ref="K1832">_xlfn.XLOOKUP($A1832,MedExam_Table[[#Headers],[#Data],[Customer ID]],MedExam_Table[[#Headers],[#Data],[Diabetes Status]],"Not Found",0)</f>
        <v>Normal</v>
      </c>
      <c r="L1832" cm="1">
        <f t="array" ref="L1832">_xlfn.XLOOKUP($A1832,Hospitalisation_table[[#All],[Customer ID]],Hospitalisation_table[[#All],[Customer Age]],"Not Found",0)</f>
        <v>25</v>
      </c>
      <c r="M1832" t="str" cm="1">
        <f t="array" ref="M1832">_xlfn.XLOOKUP($A1832,Hospitalisation_table[[#All],[Customer ID]],Hospitalisation_table[[#All],[Date of Birth]],"Not Found",0)</f>
        <v>15-Jun-1997</v>
      </c>
      <c r="N1832" s="22" cm="1">
        <f t="array" ref="N1832">_xlfn.XLOOKUP($A1832,Hospitalisation_table[[#All],[Customer ID]],Hospitalisation_table[[#All],[charges]],"Not Found",0)</f>
        <v>18218.16</v>
      </c>
      <c r="O1832" t="str" cm="1">
        <f t="array" ref="O1832">_xlfn.XLOOKUP($A1832,Hospitalisation_table[[#All],[Customer ID]],Hospitalisation_table[[#All],[Hospital tier_Updated]],"Not Found",0)</f>
        <v>tier - 1</v>
      </c>
      <c r="P1832" t="str" cm="1">
        <f t="array" ref="P1832">_xlfn.XLOOKUP($A1832,Hospitalisation_table[[#All],[Customer ID]],Hospitalisation_table[[#All],[City tier_updated]],"Not Found",0)</f>
        <v>tier - 1</v>
      </c>
      <c r="Q1832" t="str" cm="1">
        <f t="array" ref="Q1832">_xlfn.XLOOKUP($A1832,Hospitalisation_table[[#All],[Customer ID]],Hospitalisation_table[[#All],[State ID Updated]],"Not Found",0)</f>
        <v>R1013</v>
      </c>
    </row>
    <row r="1833" spans="1:17" x14ac:dyDescent="0.3">
      <c r="A1833" s="14" t="s">
        <v>1826</v>
      </c>
      <c r="B1833" t="str" cm="1">
        <f t="array" ref="B1833">_xlfn.XLOOKUP($A1833,CustomersName[[#All],[Customer ID]],CustomersName[[#All],[First Name]],"Not Found",0)</f>
        <v>Teiko</v>
      </c>
      <c r="C1833" cm="1">
        <f t="array" ref="C1833">_xlfn.XLOOKUP($A1833,MedExam_Table[[#Headers],[#Data],[Customer ID]],MedExam_Table[[#Headers],[#Data],[BMI]],"Not Found",0)</f>
        <v>44.2</v>
      </c>
      <c r="D1833" cm="1">
        <f t="array" ref="D1833">_xlfn.XLOOKUP($A1833,MedExam_Table[[#Headers],[#Data],[Customer ID]],MedExam_Table[[#Headers],[#Data],[HBA1C]],"Not Found",0)</f>
        <v>11.34</v>
      </c>
      <c r="E1833" t="str" cm="1">
        <f t="array" ref="E1833">_xlfn.XLOOKUP($A1833,MedExam_Table[[#Headers],[#Data],[Customer ID]],MedExam_Table[[#Headers],[#Data],[Heart Issues Updated]],"Not Found",0)</f>
        <v>Yes</v>
      </c>
      <c r="F1833" t="str" cm="1">
        <f t="array" ref="F1833">_xlfn.XLOOKUP($A1833,MedExam_Table[[#Headers],[#Data],[Customer ID]],MedExam_Table[[#Headers],[#Data],[Any Transplants Update]],"Not Found",0)</f>
        <v>No</v>
      </c>
      <c r="G1833" t="str" cm="1">
        <f t="array" ref="G1833">_xlfn.XLOOKUP($A1833,MedExam_Table[[#Headers],[#Data],[Customer ID]],MedExam_Table[[#Headers],[#Data],[Cancer history]],"Not Found",0)</f>
        <v>Yes</v>
      </c>
      <c r="H1833" cm="1">
        <f t="array" ref="H1833">_xlfn.XLOOKUP($A1833,MedExam_Table[[#Headers],[#Data],[Customer ID]],MedExam_Table[[#Headers],[#Data],[NumberOfMajorSurgeries_updated]],"Not Found",0)</f>
        <v>1</v>
      </c>
      <c r="I1833" t="str" cm="1">
        <f t="array" ref="I1833">_xlfn.XLOOKUP($A1833,MedExam_Table[[#Headers],[#Data],[Customer ID]],MedExam_Table[[#Headers],[#Data],[Smoker Updated]],"Not Found",0)</f>
        <v>No</v>
      </c>
      <c r="J1833" t="str" cm="1">
        <f t="array" ref="J1833">_xlfn.XLOOKUP($A1833,MedExam_Table[[#Headers],[#Data],[Customer ID]],MedExam_Table[[#Headers],[#Data],[Weight Status]],"Not Found",0)</f>
        <v>Obesity</v>
      </c>
      <c r="K1833" t="str" cm="1">
        <f t="array" ref="K1833">_xlfn.XLOOKUP($A1833,MedExam_Table[[#Headers],[#Data],[Customer ID]],MedExam_Table[[#Headers],[#Data],[Diabetes Status]],"Not Found",0)</f>
        <v>Diabetes</v>
      </c>
      <c r="L1833" cm="1">
        <f t="array" ref="L1833">_xlfn.XLOOKUP($A1833,Hospitalisation_table[[#All],[Customer ID]],Hospitalisation_table[[#All],[Customer Age]],"Not Found",0)</f>
        <v>59</v>
      </c>
      <c r="M1833" t="str" cm="1">
        <f t="array" ref="M1833">_xlfn.XLOOKUP($A1833,Hospitalisation_table[[#All],[Customer ID]],Hospitalisation_table[[#All],[Date of Birth]],"Not Found",0)</f>
        <v>4-Jul-1963</v>
      </c>
      <c r="N1833" s="22" cm="1">
        <f t="array" ref="N1833">_xlfn.XLOOKUP($A1833,Hospitalisation_table[[#All],[Customer ID]],Hospitalisation_table[[#All],[charges]],"Not Found",0)</f>
        <v>18208.34</v>
      </c>
      <c r="O1833" t="str" cm="1">
        <f t="array" ref="O1833">_xlfn.XLOOKUP($A1833,Hospitalisation_table[[#All],[Customer ID]],Hospitalisation_table[[#All],[Hospital tier_Updated]],"Not Found",0)</f>
        <v>tier - 1</v>
      </c>
      <c r="P1833" t="str" cm="1">
        <f t="array" ref="P1833">_xlfn.XLOOKUP($A1833,Hospitalisation_table[[#All],[Customer ID]],Hospitalisation_table[[#All],[City tier_updated]],"Not Found",0)</f>
        <v>tier - 2</v>
      </c>
      <c r="Q1833" t="str" cm="1">
        <f t="array" ref="Q1833">_xlfn.XLOOKUP($A1833,Hospitalisation_table[[#All],[Customer ID]],Hospitalisation_table[[#All],[State ID Updated]],"Not Found",0)</f>
        <v>R1026</v>
      </c>
    </row>
    <row r="1834" spans="1:17" x14ac:dyDescent="0.3">
      <c r="A1834" s="13" t="s">
        <v>1825</v>
      </c>
      <c r="B1834" t="str" cm="1">
        <f t="array" ref="B1834">_xlfn.XLOOKUP($A1834,CustomersName[[#All],[Customer ID]],CustomersName[[#All],[First Name]],"Not Found",0)</f>
        <v>Zachary</v>
      </c>
      <c r="C1834" cm="1">
        <f t="array" ref="C1834">_xlfn.XLOOKUP($A1834,MedExam_Table[[#Headers],[#Data],[Customer ID]],MedExam_Table[[#Headers],[#Data],[BMI]],"Not Found",0)</f>
        <v>29.734999999999999</v>
      </c>
      <c r="D1834" cm="1">
        <f t="array" ref="D1834">_xlfn.XLOOKUP($A1834,MedExam_Table[[#Headers],[#Data],[Customer ID]],MedExam_Table[[#Headers],[#Data],[HBA1C]],"Not Found",0)</f>
        <v>4.53</v>
      </c>
      <c r="E1834" t="str" cm="1">
        <f t="array" ref="E1834">_xlfn.XLOOKUP($A1834,MedExam_Table[[#Headers],[#Data],[Customer ID]],MedExam_Table[[#Headers],[#Data],[Heart Issues Updated]],"Not Found",0)</f>
        <v>No</v>
      </c>
      <c r="F1834" t="str" cm="1">
        <f t="array" ref="F1834">_xlfn.XLOOKUP($A1834,MedExam_Table[[#Headers],[#Data],[Customer ID]],MedExam_Table[[#Headers],[#Data],[Any Transplants Update]],"Not Found",0)</f>
        <v>No</v>
      </c>
      <c r="G1834" t="str" cm="1">
        <f t="array" ref="G1834">_xlfn.XLOOKUP($A1834,MedExam_Table[[#Headers],[#Data],[Customer ID]],MedExam_Table[[#Headers],[#Data],[Cancer history]],"Not Found",0)</f>
        <v>Yes</v>
      </c>
      <c r="H1834" cm="1">
        <f t="array" ref="H1834">_xlfn.XLOOKUP($A1834,MedExam_Table[[#Headers],[#Data],[Customer ID]],MedExam_Table[[#Headers],[#Data],[NumberOfMajorSurgeries_updated]],"Not Found",0)</f>
        <v>1</v>
      </c>
      <c r="I1834" t="str" cm="1">
        <f t="array" ref="I1834">_xlfn.XLOOKUP($A1834,MedExam_Table[[#Headers],[#Data],[Customer ID]],MedExam_Table[[#Headers],[#Data],[Smoker Updated]],"Not Found",0)</f>
        <v>No</v>
      </c>
      <c r="J1834" t="str" cm="1">
        <f t="array" ref="J1834">_xlfn.XLOOKUP($A1834,MedExam_Table[[#Headers],[#Data],[Customer ID]],MedExam_Table[[#Headers],[#Data],[Weight Status]],"Not Found",0)</f>
        <v>OverWeight</v>
      </c>
      <c r="K1834" t="str" cm="1">
        <f t="array" ref="K1834">_xlfn.XLOOKUP($A1834,MedExam_Table[[#Headers],[#Data],[Customer ID]],MedExam_Table[[#Headers],[#Data],[Diabetes Status]],"Not Found",0)</f>
        <v>Normal</v>
      </c>
      <c r="L1834" cm="1">
        <f t="array" ref="L1834">_xlfn.XLOOKUP($A1834,Hospitalisation_table[[#All],[Customer ID]],Hospitalisation_table[[#All],[Customer Age]],"Not Found",0)</f>
        <v>29</v>
      </c>
      <c r="M1834" t="str" cm="1">
        <f t="array" ref="M1834">_xlfn.XLOOKUP($A1834,Hospitalisation_table[[#All],[Customer ID]],Hospitalisation_table[[#All],[Date of Birth]],"Not Found",0)</f>
        <v>12-Jul-1993</v>
      </c>
      <c r="N1834" s="22" cm="1">
        <f t="array" ref="N1834">_xlfn.XLOOKUP($A1834,Hospitalisation_table[[#All],[Customer ID]],Hospitalisation_table[[#All],[charges]],"Not Found",0)</f>
        <v>18157.88</v>
      </c>
      <c r="O1834" t="str" cm="1">
        <f t="array" ref="O1834">_xlfn.XLOOKUP($A1834,Hospitalisation_table[[#All],[Customer ID]],Hospitalisation_table[[#All],[Hospital tier_Updated]],"Not Found",0)</f>
        <v>tier - 1</v>
      </c>
      <c r="P1834" t="str" cm="1">
        <f t="array" ref="P1834">_xlfn.XLOOKUP($A1834,Hospitalisation_table[[#All],[Customer ID]],Hospitalisation_table[[#All],[City tier_updated]],"Not Found",0)</f>
        <v>tier - 1</v>
      </c>
      <c r="Q1834" t="str" cm="1">
        <f t="array" ref="Q1834">_xlfn.XLOOKUP($A1834,Hospitalisation_table[[#All],[Customer ID]],Hospitalisation_table[[#All],[State ID Updated]],"Not Found",0)</f>
        <v>R1012</v>
      </c>
    </row>
    <row r="1835" spans="1:17" x14ac:dyDescent="0.3">
      <c r="A1835" s="14" t="s">
        <v>1824</v>
      </c>
      <c r="B1835" t="str" cm="1">
        <f t="array" ref="B1835">_xlfn.XLOOKUP($A1835,CustomersName[[#All],[Customer ID]],CustomersName[[#All],[First Name]],"Not Found",0)</f>
        <v>Johannah</v>
      </c>
      <c r="C1835" cm="1">
        <f t="array" ref="C1835">_xlfn.XLOOKUP($A1835,MedExam_Table[[#Headers],[#Data],[Customer ID]],MedExam_Table[[#Headers],[#Data],[BMI]],"Not Found",0)</f>
        <v>28.31</v>
      </c>
      <c r="D1835" cm="1">
        <f t="array" ref="D1835">_xlfn.XLOOKUP($A1835,MedExam_Table[[#Headers],[#Data],[Customer ID]],MedExam_Table[[#Headers],[#Data],[HBA1C]],"Not Found",0)</f>
        <v>6.35</v>
      </c>
      <c r="E1835" t="str" cm="1">
        <f t="array" ref="E1835">_xlfn.XLOOKUP($A1835,MedExam_Table[[#Headers],[#Data],[Customer ID]],MedExam_Table[[#Headers],[#Data],[Heart Issues Updated]],"Not Found",0)</f>
        <v>No</v>
      </c>
      <c r="F1835" t="str" cm="1">
        <f t="array" ref="F1835">_xlfn.XLOOKUP($A1835,MedExam_Table[[#Headers],[#Data],[Customer ID]],MedExam_Table[[#Headers],[#Data],[Any Transplants Update]],"Not Found",0)</f>
        <v>No</v>
      </c>
      <c r="G1835" t="str" cm="1">
        <f t="array" ref="G1835">_xlfn.XLOOKUP($A1835,MedExam_Table[[#Headers],[#Data],[Customer ID]],MedExam_Table[[#Headers],[#Data],[Cancer history]],"Not Found",0)</f>
        <v>No</v>
      </c>
      <c r="H1835" cm="1">
        <f t="array" ref="H1835">_xlfn.XLOOKUP($A1835,MedExam_Table[[#Headers],[#Data],[Customer ID]],MedExam_Table[[#Headers],[#Data],[NumberOfMajorSurgeries_updated]],"Not Found",0)</f>
        <v>0</v>
      </c>
      <c r="I1835" t="str" cm="1">
        <f t="array" ref="I1835">_xlfn.XLOOKUP($A1835,MedExam_Table[[#Headers],[#Data],[Customer ID]],MedExam_Table[[#Headers],[#Data],[Smoker Updated]],"Not Found",0)</f>
        <v>Yes</v>
      </c>
      <c r="J1835" t="str" cm="1">
        <f t="array" ref="J1835">_xlfn.XLOOKUP($A1835,MedExam_Table[[#Headers],[#Data],[Customer ID]],MedExam_Table[[#Headers],[#Data],[Weight Status]],"Not Found",0)</f>
        <v>OverWeight</v>
      </c>
      <c r="K1835" t="str" cm="1">
        <f t="array" ref="K1835">_xlfn.XLOOKUP($A1835,MedExam_Table[[#Headers],[#Data],[Customer ID]],MedExam_Table[[#Headers],[#Data],[Diabetes Status]],"Not Found",0)</f>
        <v>Prediabetes</v>
      </c>
      <c r="L1835" cm="1">
        <f t="array" ref="L1835">_xlfn.XLOOKUP($A1835,Hospitalisation_table[[#All],[Customer ID]],Hospitalisation_table[[#All],[Customer Age]],"Not Found",0)</f>
        <v>23</v>
      </c>
      <c r="M1835" t="str" cm="1">
        <f t="array" ref="M1835">_xlfn.XLOOKUP($A1835,Hospitalisation_table[[#All],[Customer ID]],Hospitalisation_table[[#All],[Date of Birth]],"Not Found",0)</f>
        <v>24-Oct-1999</v>
      </c>
      <c r="N1835" s="22" cm="1">
        <f t="array" ref="N1835">_xlfn.XLOOKUP($A1835,Hospitalisation_table[[#All],[Customer ID]],Hospitalisation_table[[#All],[charges]],"Not Found",0)</f>
        <v>18033.97</v>
      </c>
      <c r="O1835" t="str" cm="1">
        <f t="array" ref="O1835">_xlfn.XLOOKUP($A1835,Hospitalisation_table[[#All],[Customer ID]],Hospitalisation_table[[#All],[Hospital tier_Updated]],"Not Found",0)</f>
        <v>tier - 1</v>
      </c>
      <c r="P1835" t="str" cm="1">
        <f t="array" ref="P1835">_xlfn.XLOOKUP($A1835,Hospitalisation_table[[#All],[Customer ID]],Hospitalisation_table[[#All],[City tier_updated]],"Not Found",0)</f>
        <v>tier - 1</v>
      </c>
      <c r="Q1835" t="str" cm="1">
        <f t="array" ref="Q1835">_xlfn.XLOOKUP($A1835,Hospitalisation_table[[#All],[Customer ID]],Hospitalisation_table[[#All],[State ID Updated]],"Not Found",0)</f>
        <v>R1012</v>
      </c>
    </row>
    <row r="1836" spans="1:17" x14ac:dyDescent="0.3">
      <c r="A1836" s="13" t="s">
        <v>1823</v>
      </c>
      <c r="B1836" t="str" cm="1">
        <f t="array" ref="B1836">_xlfn.XLOOKUP($A1836,CustomersName[[#All],[Customer ID]],CustomersName[[#All],[First Name]],"Not Found",0)</f>
        <v>Ryhn A</v>
      </c>
      <c r="C1836" cm="1">
        <f t="array" ref="C1836">_xlfn.XLOOKUP($A1836,MedExam_Table[[#Headers],[#Data],[Customer ID]],MedExam_Table[[#Headers],[#Data],[BMI]],"Not Found",0)</f>
        <v>46.62</v>
      </c>
      <c r="D1836" cm="1">
        <f t="array" ref="D1836">_xlfn.XLOOKUP($A1836,MedExam_Table[[#Headers],[#Data],[Customer ID]],MedExam_Table[[#Headers],[#Data],[HBA1C]],"Not Found",0)</f>
        <v>8.51</v>
      </c>
      <c r="E1836" t="str" cm="1">
        <f t="array" ref="E1836">_xlfn.XLOOKUP($A1836,MedExam_Table[[#Headers],[#Data],[Customer ID]],MedExam_Table[[#Headers],[#Data],[Heart Issues Updated]],"Not Found",0)</f>
        <v>No</v>
      </c>
      <c r="F1836" t="str" cm="1">
        <f t="array" ref="F1836">_xlfn.XLOOKUP($A1836,MedExam_Table[[#Headers],[#Data],[Customer ID]],MedExam_Table[[#Headers],[#Data],[Any Transplants Update]],"Not Found",0)</f>
        <v>No</v>
      </c>
      <c r="G1836" t="str" cm="1">
        <f t="array" ref="G1836">_xlfn.XLOOKUP($A1836,MedExam_Table[[#Headers],[#Data],[Customer ID]],MedExam_Table[[#Headers],[#Data],[Cancer history]],"Not Found",0)</f>
        <v>No</v>
      </c>
      <c r="H1836" cm="1">
        <f t="array" ref="H1836">_xlfn.XLOOKUP($A1836,MedExam_Table[[#Headers],[#Data],[Customer ID]],MedExam_Table[[#Headers],[#Data],[NumberOfMajorSurgeries_updated]],"Not Found",0)</f>
        <v>0</v>
      </c>
      <c r="I1836" t="str" cm="1">
        <f t="array" ref="I1836">_xlfn.XLOOKUP($A1836,MedExam_Table[[#Headers],[#Data],[Customer ID]],MedExam_Table[[#Headers],[#Data],[Smoker Updated]],"Not Found",0)</f>
        <v>No</v>
      </c>
      <c r="J1836" t="str" cm="1">
        <f t="array" ref="J1836">_xlfn.XLOOKUP($A1836,MedExam_Table[[#Headers],[#Data],[Customer ID]],MedExam_Table[[#Headers],[#Data],[Weight Status]],"Not Found",0)</f>
        <v>Obesity</v>
      </c>
      <c r="K1836" t="str" cm="1">
        <f t="array" ref="K1836">_xlfn.XLOOKUP($A1836,MedExam_Table[[#Headers],[#Data],[Customer ID]],MedExam_Table[[#Headers],[#Data],[Diabetes Status]],"Not Found",0)</f>
        <v>Diabetes</v>
      </c>
      <c r="L1836" cm="1">
        <f t="array" ref="L1836">_xlfn.XLOOKUP($A1836,Hospitalisation_table[[#All],[Customer ID]],Hospitalisation_table[[#All],[Customer Age]],"Not Found",0)</f>
        <v>57</v>
      </c>
      <c r="M1836" t="str" cm="1">
        <f t="array" ref="M1836">_xlfn.XLOOKUP($A1836,Hospitalisation_table[[#All],[Customer ID]],Hospitalisation_table[[#All],[Date of Birth]],"Not Found",0)</f>
        <v>17-Oct-1965</v>
      </c>
      <c r="N1836" s="22" cm="1">
        <f t="array" ref="N1836">_xlfn.XLOOKUP($A1836,Hospitalisation_table[[#All],[Customer ID]],Hospitalisation_table[[#All],[charges]],"Not Found",0)</f>
        <v>18031.189999999999</v>
      </c>
      <c r="O1836" t="str" cm="1">
        <f t="array" ref="O1836">_xlfn.XLOOKUP($A1836,Hospitalisation_table[[#All],[Customer ID]],Hospitalisation_table[[#All],[Hospital tier_Updated]],"Not Found",0)</f>
        <v>tier - 1</v>
      </c>
      <c r="P1836" t="str" cm="1">
        <f t="array" ref="P1836">_xlfn.XLOOKUP($A1836,Hospitalisation_table[[#All],[Customer ID]],Hospitalisation_table[[#All],[City tier_updated]],"Not Found",0)</f>
        <v>tier - 2</v>
      </c>
      <c r="Q1836" t="str" cm="1">
        <f t="array" ref="Q1836">_xlfn.XLOOKUP($A1836,Hospitalisation_table[[#All],[Customer ID]],Hospitalisation_table[[#All],[State ID Updated]],"Not Found",0)</f>
        <v>R1012</v>
      </c>
    </row>
    <row r="1837" spans="1:17" x14ac:dyDescent="0.3">
      <c r="A1837" s="14" t="s">
        <v>1822</v>
      </c>
      <c r="B1837" t="str" cm="1">
        <f t="array" ref="B1837">_xlfn.XLOOKUP($A1837,CustomersName[[#All],[Customer ID]],CustomersName[[#All],[First Name]],"Not Found",0)</f>
        <v>hndres Sr.</v>
      </c>
      <c r="C1837" cm="1">
        <f t="array" ref="C1837">_xlfn.XLOOKUP($A1837,MedExam_Table[[#Headers],[#Data],[Customer ID]],MedExam_Table[[#Headers],[#Data],[BMI]],"Not Found",0)</f>
        <v>51.75</v>
      </c>
      <c r="D1837" cm="1">
        <f t="array" ref="D1837">_xlfn.XLOOKUP($A1837,MedExam_Table[[#Headers],[#Data],[Customer ID]],MedExam_Table[[#Headers],[#Data],[HBA1C]],"Not Found",0)</f>
        <v>8.59</v>
      </c>
      <c r="E1837" t="str" cm="1">
        <f t="array" ref="E1837">_xlfn.XLOOKUP($A1837,MedExam_Table[[#Headers],[#Data],[Customer ID]],MedExam_Table[[#Headers],[#Data],[Heart Issues Updated]],"Not Found",0)</f>
        <v>Yes</v>
      </c>
      <c r="F1837" t="str" cm="1">
        <f t="array" ref="F1837">_xlfn.XLOOKUP($A1837,MedExam_Table[[#Headers],[#Data],[Customer ID]],MedExam_Table[[#Headers],[#Data],[Any Transplants Update]],"Not Found",0)</f>
        <v>No</v>
      </c>
      <c r="G1837" t="str" cm="1">
        <f t="array" ref="G1837">_xlfn.XLOOKUP($A1837,MedExam_Table[[#Headers],[#Data],[Customer ID]],MedExam_Table[[#Headers],[#Data],[Cancer history]],"Not Found",0)</f>
        <v>No</v>
      </c>
      <c r="H1837" cm="1">
        <f t="array" ref="H1837">_xlfn.XLOOKUP($A1837,MedExam_Table[[#Headers],[#Data],[Customer ID]],MedExam_Table[[#Headers],[#Data],[NumberOfMajorSurgeries_updated]],"Not Found",0)</f>
        <v>1</v>
      </c>
      <c r="I1837" t="str" cm="1">
        <f t="array" ref="I1837">_xlfn.XLOOKUP($A1837,MedExam_Table[[#Headers],[#Data],[Customer ID]],MedExam_Table[[#Headers],[#Data],[Smoker Updated]],"Not Found",0)</f>
        <v>No</v>
      </c>
      <c r="J1837" t="str" cm="1">
        <f t="array" ref="J1837">_xlfn.XLOOKUP($A1837,MedExam_Table[[#Headers],[#Data],[Customer ID]],MedExam_Table[[#Headers],[#Data],[Weight Status]],"Not Found",0)</f>
        <v>Obesity</v>
      </c>
      <c r="K1837" t="str" cm="1">
        <f t="array" ref="K1837">_xlfn.XLOOKUP($A1837,MedExam_Table[[#Headers],[#Data],[Customer ID]],MedExam_Table[[#Headers],[#Data],[Diabetes Status]],"Not Found",0)</f>
        <v>Diabetes</v>
      </c>
      <c r="L1837" cm="1">
        <f t="array" ref="L1837">_xlfn.XLOOKUP($A1837,Hospitalisation_table[[#All],[Customer ID]],Hospitalisation_table[[#All],[Customer Age]],"Not Found",0)</f>
        <v>47</v>
      </c>
      <c r="M1837" t="str" cm="1">
        <f t="array" ref="M1837">_xlfn.XLOOKUP($A1837,Hospitalisation_table[[#All],[Customer ID]],Hospitalisation_table[[#All],[Date of Birth]],"Not Found",0)</f>
        <v>27-Jun-1975</v>
      </c>
      <c r="N1837" s="22" cm="1">
        <f t="array" ref="N1837">_xlfn.XLOOKUP($A1837,Hospitalisation_table[[#All],[Customer ID]],Hospitalisation_table[[#All],[charges]],"Not Found",0)</f>
        <v>18031.16</v>
      </c>
      <c r="O1837" t="str" cm="1">
        <f t="array" ref="O1837">_xlfn.XLOOKUP($A1837,Hospitalisation_table[[#All],[Customer ID]],Hospitalisation_table[[#All],[Hospital tier_Updated]],"Not Found",0)</f>
        <v>tier - 1</v>
      </c>
      <c r="P1837" t="str" cm="1">
        <f t="array" ref="P1837">_xlfn.XLOOKUP($A1837,Hospitalisation_table[[#All],[Customer ID]],Hospitalisation_table[[#All],[City tier_updated]],"Not Found",0)</f>
        <v>tier - 3</v>
      </c>
      <c r="Q1837" t="str" cm="1">
        <f t="array" ref="Q1837">_xlfn.XLOOKUP($A1837,Hospitalisation_table[[#All],[Customer ID]],Hospitalisation_table[[#All],[State ID Updated]],"Not Found",0)</f>
        <v>R1023</v>
      </c>
    </row>
    <row r="1838" spans="1:17" x14ac:dyDescent="0.3">
      <c r="A1838" s="13" t="s">
        <v>2318</v>
      </c>
      <c r="B1838" t="str" cm="1">
        <f t="array" ref="B1838">_xlfn.XLOOKUP($A1838,CustomersName[[#All],[Customer ID]],CustomersName[[#All],[First Name]],"Not Found",0)</f>
        <v>Daha E</v>
      </c>
      <c r="C1838" cm="1">
        <f t="array" ref="C1838">_xlfn.XLOOKUP($A1838,MedExam_Table[[#Headers],[#Data],[Customer ID]],MedExam_Table[[#Headers],[#Data],[BMI]],"Not Found",0)</f>
        <v>38.950000000000003</v>
      </c>
      <c r="D1838" cm="1">
        <f t="array" ref="D1838">_xlfn.XLOOKUP($A1838,MedExam_Table[[#Headers],[#Data],[Customer ID]],MedExam_Table[[#Headers],[#Data],[HBA1C]],"Not Found",0)</f>
        <v>11.95</v>
      </c>
      <c r="E1838" t="str" cm="1">
        <f t="array" ref="E1838">_xlfn.XLOOKUP($A1838,MedExam_Table[[#Headers],[#Data],[Customer ID]],MedExam_Table[[#Headers],[#Data],[Heart Issues Updated]],"Not Found",0)</f>
        <v>No</v>
      </c>
      <c r="F1838" t="str" cm="1">
        <f t="array" ref="F1838">_xlfn.XLOOKUP($A1838,MedExam_Table[[#Headers],[#Data],[Customer ID]],MedExam_Table[[#Headers],[#Data],[Any Transplants Update]],"Not Found",0)</f>
        <v>No</v>
      </c>
      <c r="G1838" t="str" cm="1">
        <f t="array" ref="G1838">_xlfn.XLOOKUP($A1838,MedExam_Table[[#Headers],[#Data],[Customer ID]],MedExam_Table[[#Headers],[#Data],[Cancer history]],"Not Found",0)</f>
        <v>No</v>
      </c>
      <c r="H1838" cm="1">
        <f t="array" ref="H1838">_xlfn.XLOOKUP($A1838,MedExam_Table[[#Headers],[#Data],[Customer ID]],MedExam_Table[[#Headers],[#Data],[NumberOfMajorSurgeries_updated]],"Not Found",0)</f>
        <v>0</v>
      </c>
      <c r="I1838" t="str" cm="1">
        <f t="array" ref="I1838">_xlfn.XLOOKUP($A1838,MedExam_Table[[#Headers],[#Data],[Customer ID]],MedExam_Table[[#Headers],[#Data],[Smoker Updated]],"Not Found",0)</f>
        <v>Yes</v>
      </c>
      <c r="J1838" t="str" cm="1">
        <f t="array" ref="J1838">_xlfn.XLOOKUP($A1838,MedExam_Table[[#Headers],[#Data],[Customer ID]],MedExam_Table[[#Headers],[#Data],[Weight Status]],"Not Found",0)</f>
        <v>Obesity</v>
      </c>
      <c r="K1838" t="str" cm="1">
        <f t="array" ref="K1838">_xlfn.XLOOKUP($A1838,MedExam_Table[[#Headers],[#Data],[Customer ID]],MedExam_Table[[#Headers],[#Data],[Diabetes Status]],"Not Found",0)</f>
        <v>Diabetes</v>
      </c>
      <c r="L1838" cm="1">
        <f t="array" ref="L1838">_xlfn.XLOOKUP($A1838,Hospitalisation_table[[#All],[Customer ID]],Hospitalisation_table[[#All],[Customer Age]],"Not Found",0)</f>
        <v>44</v>
      </c>
      <c r="M1838" t="str" cm="1">
        <f t="array" ref="M1838">_xlfn.XLOOKUP($A1838,Hospitalisation_table[[#All],[Customer ID]],Hospitalisation_table[[#All],[Date of Birth]],"Not Found",0)</f>
        <v>4-Nov-1978</v>
      </c>
      <c r="N1838" s="22" cm="1">
        <f t="array" ref="N1838">_xlfn.XLOOKUP($A1838,Hospitalisation_table[[#All],[Customer ID]],Hospitalisation_table[[#All],[charges]],"Not Found",0)</f>
        <v>42983.46</v>
      </c>
      <c r="O1838" t="str" cm="1">
        <f t="array" ref="O1838">_xlfn.XLOOKUP($A1838,Hospitalisation_table[[#All],[Customer ID]],Hospitalisation_table[[#All],[Hospital tier_Updated]],"Not Found",0)</f>
        <v>tier - 1</v>
      </c>
      <c r="P1838" t="str" cm="1">
        <f t="array" ref="P1838">_xlfn.XLOOKUP($A1838,Hospitalisation_table[[#All],[Customer ID]],Hospitalisation_table[[#All],[City tier_updated]],"Not Found",0)</f>
        <v>tier - 2</v>
      </c>
      <c r="Q1838" t="str" cm="1">
        <f t="array" ref="Q1838">_xlfn.XLOOKUP($A1838,Hospitalisation_table[[#All],[Customer ID]],Hospitalisation_table[[#All],[State ID Updated]],"Not Found",0)</f>
        <v>R1012</v>
      </c>
    </row>
    <row r="1839" spans="1:17" x14ac:dyDescent="0.3">
      <c r="A1839" s="14" t="s">
        <v>1821</v>
      </c>
      <c r="B1839" t="str" cm="1">
        <f t="array" ref="B1839">_xlfn.XLOOKUP($A1839,CustomersName[[#All],[Customer ID]],CustomersName[[#All],[First Name]],"Not Found",0)</f>
        <v>Bryan</v>
      </c>
      <c r="C1839" cm="1">
        <f t="array" ref="C1839">_xlfn.XLOOKUP($A1839,MedExam_Table[[#Headers],[#Data],[Customer ID]],MedExam_Table[[#Headers],[#Data],[BMI]],"Not Found",0)</f>
        <v>25.7</v>
      </c>
      <c r="D1839" cm="1">
        <f t="array" ref="D1839">_xlfn.XLOOKUP($A1839,MedExam_Table[[#Headers],[#Data],[Customer ID]],MedExam_Table[[#Headers],[#Data],[HBA1C]],"Not Found",0)</f>
        <v>4.13</v>
      </c>
      <c r="E1839" t="str" cm="1">
        <f t="array" ref="E1839">_xlfn.XLOOKUP($A1839,MedExam_Table[[#Headers],[#Data],[Customer ID]],MedExam_Table[[#Headers],[#Data],[Heart Issues Updated]],"Not Found",0)</f>
        <v>Yes</v>
      </c>
      <c r="F1839" t="str" cm="1">
        <f t="array" ref="F1839">_xlfn.XLOOKUP($A1839,MedExam_Table[[#Headers],[#Data],[Customer ID]],MedExam_Table[[#Headers],[#Data],[Any Transplants Update]],"Not Found",0)</f>
        <v>No</v>
      </c>
      <c r="G1839" t="str" cm="1">
        <f t="array" ref="G1839">_xlfn.XLOOKUP($A1839,MedExam_Table[[#Headers],[#Data],[Customer ID]],MedExam_Table[[#Headers],[#Data],[Cancer history]],"Not Found",0)</f>
        <v>No</v>
      </c>
      <c r="H1839" cm="1">
        <f t="array" ref="H1839">_xlfn.XLOOKUP($A1839,MedExam_Table[[#Headers],[#Data],[Customer ID]],MedExam_Table[[#Headers],[#Data],[NumberOfMajorSurgeries_updated]],"Not Found",0)</f>
        <v>0</v>
      </c>
      <c r="I1839" t="str" cm="1">
        <f t="array" ref="I1839">_xlfn.XLOOKUP($A1839,MedExam_Table[[#Headers],[#Data],[Customer ID]],MedExam_Table[[#Headers],[#Data],[Smoker Updated]],"Not Found",0)</f>
        <v>Yes</v>
      </c>
      <c r="J1839" t="str" cm="1">
        <f t="array" ref="J1839">_xlfn.XLOOKUP($A1839,MedExam_Table[[#Headers],[#Data],[Customer ID]],MedExam_Table[[#Headers],[#Data],[Weight Status]],"Not Found",0)</f>
        <v>OverWeight</v>
      </c>
      <c r="K1839" t="str" cm="1">
        <f t="array" ref="K1839">_xlfn.XLOOKUP($A1839,MedExam_Table[[#Headers],[#Data],[Customer ID]],MedExam_Table[[#Headers],[#Data],[Diabetes Status]],"Not Found",0)</f>
        <v>Normal</v>
      </c>
      <c r="L1839" cm="1">
        <f t="array" ref="L1839">_xlfn.XLOOKUP($A1839,Hospitalisation_table[[#All],[Customer ID]],Hospitalisation_table[[#All],[Customer Age]],"Not Found",0)</f>
        <v>21</v>
      </c>
      <c r="M1839" t="str" cm="1">
        <f t="array" ref="M1839">_xlfn.XLOOKUP($A1839,Hospitalisation_table[[#All],[Customer ID]],Hospitalisation_table[[#All],[Date of Birth]],"Not Found",0)</f>
        <v>28-Sep-2001</v>
      </c>
      <c r="N1839" s="22" cm="1">
        <f t="array" ref="N1839">_xlfn.XLOOKUP($A1839,Hospitalisation_table[[#All],[Customer ID]],Hospitalisation_table[[#All],[charges]],"Not Found",0)</f>
        <v>17942.11</v>
      </c>
      <c r="O1839" t="str" cm="1">
        <f t="array" ref="O1839">_xlfn.XLOOKUP($A1839,Hospitalisation_table[[#All],[Customer ID]],Hospitalisation_table[[#All],[Hospital tier_Updated]],"Not Found",0)</f>
        <v>tier - 1</v>
      </c>
      <c r="P1839" t="str" cm="1">
        <f t="array" ref="P1839">_xlfn.XLOOKUP($A1839,Hospitalisation_table[[#All],[Customer ID]],Hospitalisation_table[[#All],[City tier_updated]],"Not Found",0)</f>
        <v>tier - 2</v>
      </c>
      <c r="Q1839" t="str" cm="1">
        <f t="array" ref="Q1839">_xlfn.XLOOKUP($A1839,Hospitalisation_table[[#All],[Customer ID]],Hospitalisation_table[[#All],[State ID Updated]],"Not Found",0)</f>
        <v>R1011</v>
      </c>
    </row>
    <row r="1840" spans="1:17" x14ac:dyDescent="0.3">
      <c r="A1840" s="13" t="s">
        <v>1820</v>
      </c>
      <c r="B1840" t="str" cm="1">
        <f t="array" ref="B1840">_xlfn.XLOOKUP($A1840,CustomersName[[#All],[Customer ID]],CustomersName[[#All],[First Name]],"Not Found",0)</f>
        <v>Lizette</v>
      </c>
      <c r="C1840" cm="1">
        <f t="array" ref="C1840">_xlfn.XLOOKUP($A1840,MedExam_Table[[#Headers],[#Data],[Customer ID]],MedExam_Table[[#Headers],[#Data],[BMI]],"Not Found",0)</f>
        <v>31.79</v>
      </c>
      <c r="D1840" cm="1">
        <f t="array" ref="D1840">_xlfn.XLOOKUP($A1840,MedExam_Table[[#Headers],[#Data],[Customer ID]],MedExam_Table[[#Headers],[#Data],[HBA1C]],"Not Found",0)</f>
        <v>4.55</v>
      </c>
      <c r="E1840" t="str" cm="1">
        <f t="array" ref="E1840">_xlfn.XLOOKUP($A1840,MedExam_Table[[#Headers],[#Data],[Customer ID]],MedExam_Table[[#Headers],[#Data],[Heart Issues Updated]],"Not Found",0)</f>
        <v>No</v>
      </c>
      <c r="F1840" t="str" cm="1">
        <f t="array" ref="F1840">_xlfn.XLOOKUP($A1840,MedExam_Table[[#Headers],[#Data],[Customer ID]],MedExam_Table[[#Headers],[#Data],[Any Transplants Update]],"Not Found",0)</f>
        <v>No</v>
      </c>
      <c r="G1840" t="str" cm="1">
        <f t="array" ref="G1840">_xlfn.XLOOKUP($A1840,MedExam_Table[[#Headers],[#Data],[Customer ID]],MedExam_Table[[#Headers],[#Data],[Cancer history]],"Not Found",0)</f>
        <v>No</v>
      </c>
      <c r="H1840" cm="1">
        <f t="array" ref="H1840">_xlfn.XLOOKUP($A1840,MedExam_Table[[#Headers],[#Data],[Customer ID]],MedExam_Table[[#Headers],[#Data],[NumberOfMajorSurgeries_updated]],"Not Found",0)</f>
        <v>0</v>
      </c>
      <c r="I1840" t="str" cm="1">
        <f t="array" ref="I1840">_xlfn.XLOOKUP($A1840,MedExam_Table[[#Headers],[#Data],[Customer ID]],MedExam_Table[[#Headers],[#Data],[Smoker Updated]],"Not Found",0)</f>
        <v>No</v>
      </c>
      <c r="J1840" t="str" cm="1">
        <f t="array" ref="J1840">_xlfn.XLOOKUP($A1840,MedExam_Table[[#Headers],[#Data],[Customer ID]],MedExam_Table[[#Headers],[#Data],[Weight Status]],"Not Found",0)</f>
        <v>Obesity</v>
      </c>
      <c r="K1840" t="str" cm="1">
        <f t="array" ref="K1840">_xlfn.XLOOKUP($A1840,MedExam_Table[[#Headers],[#Data],[Customer ID]],MedExam_Table[[#Headers],[#Data],[Diabetes Status]],"Not Found",0)</f>
        <v>Normal</v>
      </c>
      <c r="L1840" cm="1">
        <f t="array" ref="L1840">_xlfn.XLOOKUP($A1840,Hospitalisation_table[[#All],[Customer ID]],Hospitalisation_table[[#All],[Customer Age]],"Not Found",0)</f>
        <v>45</v>
      </c>
      <c r="M1840" t="str" cm="1">
        <f t="array" ref="M1840">_xlfn.XLOOKUP($A1840,Hospitalisation_table[[#All],[Customer ID]],Hospitalisation_table[[#All],[Date of Birth]],"Not Found",0)</f>
        <v>17-Oct-1977</v>
      </c>
      <c r="N1840" s="22" cm="1">
        <f t="array" ref="N1840">_xlfn.XLOOKUP($A1840,Hospitalisation_table[[#All],[Customer ID]],Hospitalisation_table[[#All],[charges]],"Not Found",0)</f>
        <v>17929.3</v>
      </c>
      <c r="O1840" t="str" cm="1">
        <f t="array" ref="O1840">_xlfn.XLOOKUP($A1840,Hospitalisation_table[[#All],[Customer ID]],Hospitalisation_table[[#All],[Hospital tier_Updated]],"Not Found",0)</f>
        <v>tier - 1</v>
      </c>
      <c r="P1840" t="str" cm="1">
        <f t="array" ref="P1840">_xlfn.XLOOKUP($A1840,Hospitalisation_table[[#All],[Customer ID]],Hospitalisation_table[[#All],[City tier_updated]],"Not Found",0)</f>
        <v>tier - 2</v>
      </c>
      <c r="Q1840" t="str" cm="1">
        <f t="array" ref="Q1840">_xlfn.XLOOKUP($A1840,Hospitalisation_table[[#All],[Customer ID]],Hospitalisation_table[[#All],[State ID Updated]],"Not Found",0)</f>
        <v>R1013</v>
      </c>
    </row>
    <row r="1841" spans="1:17" x14ac:dyDescent="0.3">
      <c r="A1841" s="14" t="s">
        <v>1819</v>
      </c>
      <c r="B1841" t="str" cm="1">
        <f t="array" ref="B1841">_xlfn.XLOOKUP($A1841,CustomersName[[#All],[Customer ID]],CustomersName[[#All],[First Name]],"Not Found",0)</f>
        <v>Don</v>
      </c>
      <c r="C1841" cm="1">
        <f t="array" ref="C1841">_xlfn.XLOOKUP($A1841,MedExam_Table[[#Headers],[#Data],[Customer ID]],MedExam_Table[[#Headers],[#Data],[BMI]],"Not Found",0)</f>
        <v>24.795000000000002</v>
      </c>
      <c r="D1841" cm="1">
        <f t="array" ref="D1841">_xlfn.XLOOKUP($A1841,MedExam_Table[[#Headers],[#Data],[Customer ID]],MedExam_Table[[#Headers],[#Data],[HBA1C]],"Not Found",0)</f>
        <v>4.5199999999999996</v>
      </c>
      <c r="E1841" t="str" cm="1">
        <f t="array" ref="E1841">_xlfn.XLOOKUP($A1841,MedExam_Table[[#Headers],[#Data],[Customer ID]],MedExam_Table[[#Headers],[#Data],[Heart Issues Updated]],"Not Found",0)</f>
        <v>No</v>
      </c>
      <c r="F1841" t="str" cm="1">
        <f t="array" ref="F1841">_xlfn.XLOOKUP($A1841,MedExam_Table[[#Headers],[#Data],[Customer ID]],MedExam_Table[[#Headers],[#Data],[Any Transplants Update]],"Not Found",0)</f>
        <v>No</v>
      </c>
      <c r="G1841" t="str" cm="1">
        <f t="array" ref="G1841">_xlfn.XLOOKUP($A1841,MedExam_Table[[#Headers],[#Data],[Customer ID]],MedExam_Table[[#Headers],[#Data],[Cancer history]],"Not Found",0)</f>
        <v>No</v>
      </c>
      <c r="H1841" cm="1">
        <f t="array" ref="H1841">_xlfn.XLOOKUP($A1841,MedExam_Table[[#Headers],[#Data],[Customer ID]],MedExam_Table[[#Headers],[#Data],[NumberOfMajorSurgeries_updated]],"Not Found",0)</f>
        <v>0</v>
      </c>
      <c r="I1841" t="str" cm="1">
        <f t="array" ref="I1841">_xlfn.XLOOKUP($A1841,MedExam_Table[[#Headers],[#Data],[Customer ID]],MedExam_Table[[#Headers],[#Data],[Smoker Updated]],"Not Found",0)</f>
        <v>Yes</v>
      </c>
      <c r="J1841" t="str" cm="1">
        <f t="array" ref="J1841">_xlfn.XLOOKUP($A1841,MedExam_Table[[#Headers],[#Data],[Customer ID]],MedExam_Table[[#Headers],[#Data],[Weight Status]],"Not Found",0)</f>
        <v>NormalWeight</v>
      </c>
      <c r="K1841" t="str" cm="1">
        <f t="array" ref="K1841">_xlfn.XLOOKUP($A1841,MedExam_Table[[#Headers],[#Data],[Customer ID]],MedExam_Table[[#Headers],[#Data],[Diabetes Status]],"Not Found",0)</f>
        <v>Normal</v>
      </c>
      <c r="L1841" cm="1">
        <f t="array" ref="L1841">_xlfn.XLOOKUP($A1841,Hospitalisation_table[[#All],[Customer ID]],Hospitalisation_table[[#All],[Customer Age]],"Not Found",0)</f>
        <v>33</v>
      </c>
      <c r="M1841" t="str" cm="1">
        <f t="array" ref="M1841">_xlfn.XLOOKUP($A1841,Hospitalisation_table[[#All],[Customer ID]],Hospitalisation_table[[#All],[Date of Birth]],"Not Found",0)</f>
        <v>4-Dec-1989</v>
      </c>
      <c r="N1841" s="22" cm="1">
        <f t="array" ref="N1841">_xlfn.XLOOKUP($A1841,Hospitalisation_table[[#All],[Customer ID]],Hospitalisation_table[[#All],[charges]],"Not Found",0)</f>
        <v>17904.53</v>
      </c>
      <c r="O1841" t="str" cm="1">
        <f t="array" ref="O1841">_xlfn.XLOOKUP($A1841,Hospitalisation_table[[#All],[Customer ID]],Hospitalisation_table[[#All],[Hospital tier_Updated]],"Not Found",0)</f>
        <v>tier - 1</v>
      </c>
      <c r="P1841" t="str" cm="1">
        <f t="array" ref="P1841">_xlfn.XLOOKUP($A1841,Hospitalisation_table[[#All],[Customer ID]],Hospitalisation_table[[#All],[City tier_updated]],"Not Found",0)</f>
        <v>tier - 2</v>
      </c>
      <c r="Q1841" t="str" cm="1">
        <f t="array" ref="Q1841">_xlfn.XLOOKUP($A1841,Hospitalisation_table[[#All],[Customer ID]],Hospitalisation_table[[#All],[State ID Updated]],"Not Found",0)</f>
        <v>R1017</v>
      </c>
    </row>
    <row r="1842" spans="1:17" x14ac:dyDescent="0.3">
      <c r="A1842" s="13" t="s">
        <v>1818</v>
      </c>
      <c r="B1842" t="str" cm="1">
        <f t="array" ref="B1842">_xlfn.XLOOKUP($A1842,CustomersName[[#All],[Customer ID]],CustomersName[[#All],[First Name]],"Not Found",0)</f>
        <v>Jeb</v>
      </c>
      <c r="C1842" cm="1">
        <f t="array" ref="C1842">_xlfn.XLOOKUP($A1842,MedExam_Table[[#Headers],[#Data],[Customer ID]],MedExam_Table[[#Headers],[#Data],[BMI]],"Not Found",0)</f>
        <v>53.98</v>
      </c>
      <c r="D1842" cm="1">
        <f t="array" ref="D1842">_xlfn.XLOOKUP($A1842,MedExam_Table[[#Headers],[#Data],[Customer ID]],MedExam_Table[[#Headers],[#Data],[HBA1C]],"Not Found",0)</f>
        <v>5.07</v>
      </c>
      <c r="E1842" t="str" cm="1">
        <f t="array" ref="E1842">_xlfn.XLOOKUP($A1842,MedExam_Table[[#Headers],[#Data],[Customer ID]],MedExam_Table[[#Headers],[#Data],[Heart Issues Updated]],"Not Found",0)</f>
        <v>No</v>
      </c>
      <c r="F1842" t="str" cm="1">
        <f t="array" ref="F1842">_xlfn.XLOOKUP($A1842,MedExam_Table[[#Headers],[#Data],[Customer ID]],MedExam_Table[[#Headers],[#Data],[Any Transplants Update]],"Not Found",0)</f>
        <v>No</v>
      </c>
      <c r="G1842" t="str" cm="1">
        <f t="array" ref="G1842">_xlfn.XLOOKUP($A1842,MedExam_Table[[#Headers],[#Data],[Customer ID]],MedExam_Table[[#Headers],[#Data],[Cancer history]],"Not Found",0)</f>
        <v>Yes</v>
      </c>
      <c r="H1842" cm="1">
        <f t="array" ref="H1842">_xlfn.XLOOKUP($A1842,MedExam_Table[[#Headers],[#Data],[Customer ID]],MedExam_Table[[#Headers],[#Data],[NumberOfMajorSurgeries_updated]],"Not Found",0)</f>
        <v>1</v>
      </c>
      <c r="I1842" t="str" cm="1">
        <f t="array" ref="I1842">_xlfn.XLOOKUP($A1842,MedExam_Table[[#Headers],[#Data],[Customer ID]],MedExam_Table[[#Headers],[#Data],[Smoker Updated]],"Not Found",0)</f>
        <v>No</v>
      </c>
      <c r="J1842" t="str" cm="1">
        <f t="array" ref="J1842">_xlfn.XLOOKUP($A1842,MedExam_Table[[#Headers],[#Data],[Customer ID]],MedExam_Table[[#Headers],[#Data],[Weight Status]],"Not Found",0)</f>
        <v>Obesity</v>
      </c>
      <c r="K1842" t="str" cm="1">
        <f t="array" ref="K1842">_xlfn.XLOOKUP($A1842,MedExam_Table[[#Headers],[#Data],[Customer ID]],MedExam_Table[[#Headers],[#Data],[Diabetes Status]],"Not Found",0)</f>
        <v>Normal</v>
      </c>
      <c r="L1842" cm="1">
        <f t="array" ref="L1842">_xlfn.XLOOKUP($A1842,Hospitalisation_table[[#All],[Customer ID]],Hospitalisation_table[[#All],[Customer Age]],"Not Found",0)</f>
        <v>43</v>
      </c>
      <c r="M1842" t="str" cm="1">
        <f t="array" ref="M1842">_xlfn.XLOOKUP($A1842,Hospitalisation_table[[#All],[Customer ID]],Hospitalisation_table[[#All],[Date of Birth]],"Not Found",0)</f>
        <v>12-Nov-1979</v>
      </c>
      <c r="N1842" s="22" cm="1">
        <f t="array" ref="N1842">_xlfn.XLOOKUP($A1842,Hospitalisation_table[[#All],[Customer ID]],Hospitalisation_table[[#All],[charges]],"Not Found",0)</f>
        <v>17882.669999999998</v>
      </c>
      <c r="O1842" t="str" cm="1">
        <f t="array" ref="O1842">_xlfn.XLOOKUP($A1842,Hospitalisation_table[[#All],[Customer ID]],Hospitalisation_table[[#All],[Hospital tier_Updated]],"Not Found",0)</f>
        <v>tier - 1</v>
      </c>
      <c r="P1842" t="str" cm="1">
        <f t="array" ref="P1842">_xlfn.XLOOKUP($A1842,Hospitalisation_table[[#All],[Customer ID]],Hospitalisation_table[[#All],[City tier_updated]],"Not Found",0)</f>
        <v>tier - 3</v>
      </c>
      <c r="Q1842" t="str" cm="1">
        <f t="array" ref="Q1842">_xlfn.XLOOKUP($A1842,Hospitalisation_table[[#All],[Customer ID]],Hospitalisation_table[[#All],[State ID Updated]],"Not Found",0)</f>
        <v>R1012</v>
      </c>
    </row>
    <row r="1843" spans="1:17" x14ac:dyDescent="0.3">
      <c r="A1843" s="14" t="s">
        <v>1817</v>
      </c>
      <c r="B1843" t="str" cm="1">
        <f t="array" ref="B1843">_xlfn.XLOOKUP($A1843,CustomersName[[#All],[Customer ID]],CustomersName[[#All],[First Name]],"Not Found",0)</f>
        <v>Ahy R.</v>
      </c>
      <c r="C1843" cm="1">
        <f t="array" ref="C1843">_xlfn.XLOOKUP($A1843,MedExam_Table[[#Headers],[#Data],[Customer ID]],MedExam_Table[[#Headers],[#Data],[BMI]],"Not Found",0)</f>
        <v>41.325000000000003</v>
      </c>
      <c r="D1843" cm="1">
        <f t="array" ref="D1843">_xlfn.XLOOKUP($A1843,MedExam_Table[[#Headers],[#Data],[Customer ID]],MedExam_Table[[#Headers],[#Data],[HBA1C]],"Not Found",0)</f>
        <v>4.04</v>
      </c>
      <c r="E1843" t="str" cm="1">
        <f t="array" ref="E1843">_xlfn.XLOOKUP($A1843,MedExam_Table[[#Headers],[#Data],[Customer ID]],MedExam_Table[[#Headers],[#Data],[Heart Issues Updated]],"Not Found",0)</f>
        <v>Yes</v>
      </c>
      <c r="F1843" t="str" cm="1">
        <f t="array" ref="F1843">_xlfn.XLOOKUP($A1843,MedExam_Table[[#Headers],[#Data],[Customer ID]],MedExam_Table[[#Headers],[#Data],[Any Transplants Update]],"Not Found",0)</f>
        <v>No</v>
      </c>
      <c r="G1843" t="str" cm="1">
        <f t="array" ref="G1843">_xlfn.XLOOKUP($A1843,MedExam_Table[[#Headers],[#Data],[Customer ID]],MedExam_Table[[#Headers],[#Data],[Cancer history]],"Not Found",0)</f>
        <v>Yes</v>
      </c>
      <c r="H1843" cm="1">
        <f t="array" ref="H1843">_xlfn.XLOOKUP($A1843,MedExam_Table[[#Headers],[#Data],[Customer ID]],MedExam_Table[[#Headers],[#Data],[NumberOfMajorSurgeries_updated]],"Not Found",0)</f>
        <v>1</v>
      </c>
      <c r="I1843" t="str" cm="1">
        <f t="array" ref="I1843">_xlfn.XLOOKUP($A1843,MedExam_Table[[#Headers],[#Data],[Customer ID]],MedExam_Table[[#Headers],[#Data],[Smoker Updated]],"Not Found",0)</f>
        <v>No</v>
      </c>
      <c r="J1843" t="str" cm="1">
        <f t="array" ref="J1843">_xlfn.XLOOKUP($A1843,MedExam_Table[[#Headers],[#Data],[Customer ID]],MedExam_Table[[#Headers],[#Data],[Weight Status]],"Not Found",0)</f>
        <v>Obesity</v>
      </c>
      <c r="K1843" t="str" cm="1">
        <f t="array" ref="K1843">_xlfn.XLOOKUP($A1843,MedExam_Table[[#Headers],[#Data],[Customer ID]],MedExam_Table[[#Headers],[#Data],[Diabetes Status]],"Not Found",0)</f>
        <v>Normal</v>
      </c>
      <c r="L1843" cm="1">
        <f t="array" ref="L1843">_xlfn.XLOOKUP($A1843,Hospitalisation_table[[#All],[Customer ID]],Hospitalisation_table[[#All],[Customer Age]],"Not Found",0)</f>
        <v>25</v>
      </c>
      <c r="M1843" t="str" cm="1">
        <f t="array" ref="M1843">_xlfn.XLOOKUP($A1843,Hospitalisation_table[[#All],[Customer ID]],Hospitalisation_table[[#All],[Date of Birth]],"Not Found",0)</f>
        <v>26-Aug-1997</v>
      </c>
      <c r="N1843" s="22" cm="1">
        <f t="array" ref="N1843">_xlfn.XLOOKUP($A1843,Hospitalisation_table[[#All],[Customer ID]],Hospitalisation_table[[#All],[charges]],"Not Found",0)</f>
        <v>17878.900000000001</v>
      </c>
      <c r="O1843" t="str" cm="1">
        <f t="array" ref="O1843">_xlfn.XLOOKUP($A1843,Hospitalisation_table[[#All],[Customer ID]],Hospitalisation_table[[#All],[Hospital tier_Updated]],"Not Found",0)</f>
        <v>tier - 1</v>
      </c>
      <c r="P1843" t="str" cm="1">
        <f t="array" ref="P1843">_xlfn.XLOOKUP($A1843,Hospitalisation_table[[#All],[Customer ID]],Hospitalisation_table[[#All],[City tier_updated]],"Not Found",0)</f>
        <v>tier - 2</v>
      </c>
      <c r="Q1843" t="str" cm="1">
        <f t="array" ref="Q1843">_xlfn.XLOOKUP($A1843,Hospitalisation_table[[#All],[Customer ID]],Hospitalisation_table[[#All],[State ID Updated]],"Not Found",0)</f>
        <v>R1024</v>
      </c>
    </row>
    <row r="1844" spans="1:17" x14ac:dyDescent="0.3">
      <c r="A1844" s="13" t="s">
        <v>1816</v>
      </c>
      <c r="B1844" t="str" cm="1">
        <f t="array" ref="B1844">_xlfn.XLOOKUP($A1844,CustomersName[[#All],[Customer ID]],CustomersName[[#All],[First Name]],"Not Found",0)</f>
        <v>Brian</v>
      </c>
      <c r="C1844" cm="1">
        <f t="array" ref="C1844">_xlfn.XLOOKUP($A1844,MedExam_Table[[#Headers],[#Data],[Customer ID]],MedExam_Table[[#Headers],[#Data],[BMI]],"Not Found",0)</f>
        <v>51.65</v>
      </c>
      <c r="D1844" cm="1">
        <f t="array" ref="D1844">_xlfn.XLOOKUP($A1844,MedExam_Table[[#Headers],[#Data],[Customer ID]],MedExam_Table[[#Headers],[#Data],[HBA1C]],"Not Found",0)</f>
        <v>5.3</v>
      </c>
      <c r="E1844" t="str" cm="1">
        <f t="array" ref="E1844">_xlfn.XLOOKUP($A1844,MedExam_Table[[#Headers],[#Data],[Customer ID]],MedExam_Table[[#Headers],[#Data],[Heart Issues Updated]],"Not Found",0)</f>
        <v>Yes</v>
      </c>
      <c r="F1844" t="str" cm="1">
        <f t="array" ref="F1844">_xlfn.XLOOKUP($A1844,MedExam_Table[[#Headers],[#Data],[Customer ID]],MedExam_Table[[#Headers],[#Data],[Any Transplants Update]],"Not Found",0)</f>
        <v>No</v>
      </c>
      <c r="G1844" t="str" cm="1">
        <f t="array" ref="G1844">_xlfn.XLOOKUP($A1844,MedExam_Table[[#Headers],[#Data],[Customer ID]],MedExam_Table[[#Headers],[#Data],[Cancer history]],"Not Found",0)</f>
        <v>No</v>
      </c>
      <c r="H1844" cm="1">
        <f t="array" ref="H1844">_xlfn.XLOOKUP($A1844,MedExam_Table[[#Headers],[#Data],[Customer ID]],MedExam_Table[[#Headers],[#Data],[NumberOfMajorSurgeries_updated]],"Not Found",0)</f>
        <v>0</v>
      </c>
      <c r="I1844" t="str" cm="1">
        <f t="array" ref="I1844">_xlfn.XLOOKUP($A1844,MedExam_Table[[#Headers],[#Data],[Customer ID]],MedExam_Table[[#Headers],[#Data],[Smoker Updated]],"Not Found",0)</f>
        <v>No</v>
      </c>
      <c r="J1844" t="str" cm="1">
        <f t="array" ref="J1844">_xlfn.XLOOKUP($A1844,MedExam_Table[[#Headers],[#Data],[Customer ID]],MedExam_Table[[#Headers],[#Data],[Weight Status]],"Not Found",0)</f>
        <v>Obesity</v>
      </c>
      <c r="K1844" t="str" cm="1">
        <f t="array" ref="K1844">_xlfn.XLOOKUP($A1844,MedExam_Table[[#Headers],[#Data],[Customer ID]],MedExam_Table[[#Headers],[#Data],[Diabetes Status]],"Not Found",0)</f>
        <v>Normal</v>
      </c>
      <c r="L1844" cm="1">
        <f t="array" ref="L1844">_xlfn.XLOOKUP($A1844,Hospitalisation_table[[#All],[Customer ID]],Hospitalisation_table[[#All],[Customer Age]],"Not Found",0)</f>
        <v>46</v>
      </c>
      <c r="M1844" t="str" cm="1">
        <f t="array" ref="M1844">_xlfn.XLOOKUP($A1844,Hospitalisation_table[[#All],[Customer ID]],Hospitalisation_table[[#All],[Date of Birth]],"Not Found",0)</f>
        <v>12-Dec-1976</v>
      </c>
      <c r="N1844" s="22" cm="1">
        <f t="array" ref="N1844">_xlfn.XLOOKUP($A1844,Hospitalisation_table[[#All],[Customer ID]],Hospitalisation_table[[#All],[charges]],"Not Found",0)</f>
        <v>17862.919999999998</v>
      </c>
      <c r="O1844" t="str" cm="1">
        <f t="array" ref="O1844">_xlfn.XLOOKUP($A1844,Hospitalisation_table[[#All],[Customer ID]],Hospitalisation_table[[#All],[Hospital tier_Updated]],"Not Found",0)</f>
        <v>tier - 1</v>
      </c>
      <c r="P1844" t="str" cm="1">
        <f t="array" ref="P1844">_xlfn.XLOOKUP($A1844,Hospitalisation_table[[#All],[Customer ID]],Hospitalisation_table[[#All],[City tier_updated]],"Not Found",0)</f>
        <v>tier - 2</v>
      </c>
      <c r="Q1844" t="str" cm="1">
        <f t="array" ref="Q1844">_xlfn.XLOOKUP($A1844,Hospitalisation_table[[#All],[Customer ID]],Hospitalisation_table[[#All],[State ID Updated]],"Not Found",0)</f>
        <v>R1012</v>
      </c>
    </row>
    <row r="1845" spans="1:17" x14ac:dyDescent="0.3">
      <c r="A1845" s="14" t="s">
        <v>1815</v>
      </c>
      <c r="B1845" t="str" cm="1">
        <f t="array" ref="B1845">_xlfn.XLOOKUP($A1845,CustomersName[[#All],[Customer ID]],CustomersName[[#All],[First Name]],"Not Found",0)</f>
        <v>Mhke G</v>
      </c>
      <c r="C1845" cm="1">
        <f t="array" ref="C1845">_xlfn.XLOOKUP($A1845,MedExam_Table[[#Headers],[#Data],[Customer ID]],MedExam_Table[[#Headers],[#Data],[BMI]],"Not Found",0)</f>
        <v>44.52</v>
      </c>
      <c r="D1845" cm="1">
        <f t="array" ref="D1845">_xlfn.XLOOKUP($A1845,MedExam_Table[[#Headers],[#Data],[Customer ID]],MedExam_Table[[#Headers],[#Data],[HBA1C]],"Not Found",0)</f>
        <v>8.64</v>
      </c>
      <c r="E1845" t="str" cm="1">
        <f t="array" ref="E1845">_xlfn.XLOOKUP($A1845,MedExam_Table[[#Headers],[#Data],[Customer ID]],MedExam_Table[[#Headers],[#Data],[Heart Issues Updated]],"Not Found",0)</f>
        <v>Yes</v>
      </c>
      <c r="F1845" t="str" cm="1">
        <f t="array" ref="F1845">_xlfn.XLOOKUP($A1845,MedExam_Table[[#Headers],[#Data],[Customer ID]],MedExam_Table[[#Headers],[#Data],[Any Transplants Update]],"Not Found",0)</f>
        <v>No</v>
      </c>
      <c r="G1845" t="str" cm="1">
        <f t="array" ref="G1845">_xlfn.XLOOKUP($A1845,MedExam_Table[[#Headers],[#Data],[Customer ID]],MedExam_Table[[#Headers],[#Data],[Cancer history]],"Not Found",0)</f>
        <v>Yes</v>
      </c>
      <c r="H1845" cm="1">
        <f t="array" ref="H1845">_xlfn.XLOOKUP($A1845,MedExam_Table[[#Headers],[#Data],[Customer ID]],MedExam_Table[[#Headers],[#Data],[NumberOfMajorSurgeries_updated]],"Not Found",0)</f>
        <v>1</v>
      </c>
      <c r="I1845" t="str" cm="1">
        <f t="array" ref="I1845">_xlfn.XLOOKUP($A1845,MedExam_Table[[#Headers],[#Data],[Customer ID]],MedExam_Table[[#Headers],[#Data],[Smoker Updated]],"Not Found",0)</f>
        <v>No</v>
      </c>
      <c r="J1845" t="str" cm="1">
        <f t="array" ref="J1845">_xlfn.XLOOKUP($A1845,MedExam_Table[[#Headers],[#Data],[Customer ID]],MedExam_Table[[#Headers],[#Data],[Weight Status]],"Not Found",0)</f>
        <v>Obesity</v>
      </c>
      <c r="K1845" t="str" cm="1">
        <f t="array" ref="K1845">_xlfn.XLOOKUP($A1845,MedExam_Table[[#Headers],[#Data],[Customer ID]],MedExam_Table[[#Headers],[#Data],[Diabetes Status]],"Not Found",0)</f>
        <v>Diabetes</v>
      </c>
      <c r="L1845" cm="1">
        <f t="array" ref="L1845">_xlfn.XLOOKUP($A1845,Hospitalisation_table[[#All],[Customer ID]],Hospitalisation_table[[#All],[Customer Age]],"Not Found",0)</f>
        <v>59</v>
      </c>
      <c r="M1845" t="str" cm="1">
        <f t="array" ref="M1845">_xlfn.XLOOKUP($A1845,Hospitalisation_table[[#All],[Customer ID]],Hospitalisation_table[[#All],[Date of Birth]],"Not Found",0)</f>
        <v>8-Dec-1963</v>
      </c>
      <c r="N1845" s="22" cm="1">
        <f t="array" ref="N1845">_xlfn.XLOOKUP($A1845,Hospitalisation_table[[#All],[Customer ID]],Hospitalisation_table[[#All],[charges]],"Not Found",0)</f>
        <v>17832.599999999999</v>
      </c>
      <c r="O1845" t="str" cm="1">
        <f t="array" ref="O1845">_xlfn.XLOOKUP($A1845,Hospitalisation_table[[#All],[Customer ID]],Hospitalisation_table[[#All],[Hospital tier_Updated]],"Not Found",0)</f>
        <v>tier - 1</v>
      </c>
      <c r="P1845" t="str" cm="1">
        <f t="array" ref="P1845">_xlfn.XLOOKUP($A1845,Hospitalisation_table[[#All],[Customer ID]],Hospitalisation_table[[#All],[City tier_updated]],"Not Found",0)</f>
        <v>tier - 2</v>
      </c>
      <c r="Q1845" t="str" cm="1">
        <f t="array" ref="Q1845">_xlfn.XLOOKUP($A1845,Hospitalisation_table[[#All],[Customer ID]],Hospitalisation_table[[#All],[State ID Updated]],"Not Found",0)</f>
        <v>R1012</v>
      </c>
    </row>
    <row r="1846" spans="1:17" x14ac:dyDescent="0.3">
      <c r="A1846" s="13" t="s">
        <v>1814</v>
      </c>
      <c r="B1846" t="str" cm="1">
        <f t="array" ref="B1846">_xlfn.XLOOKUP($A1846,CustomersName[[#All],[Customer ID]],CustomersName[[#All],[First Name]],"Not Found",0)</f>
        <v>Simohezitrone Sr.</v>
      </c>
      <c r="C1846" cm="1">
        <f t="array" ref="C1846">_xlfn.XLOOKUP($A1846,MedExam_Table[[#Headers],[#Data],[Customer ID]],MedExam_Table[[#Headers],[#Data],[BMI]],"Not Found",0)</f>
        <v>53.29</v>
      </c>
      <c r="D1846" cm="1">
        <f t="array" ref="D1846">_xlfn.XLOOKUP($A1846,MedExam_Table[[#Headers],[#Data],[Customer ID]],MedExam_Table[[#Headers],[#Data],[HBA1C]],"Not Found",0)</f>
        <v>4.03</v>
      </c>
      <c r="E1846" t="str" cm="1">
        <f t="array" ref="E1846">_xlfn.XLOOKUP($A1846,MedExam_Table[[#Headers],[#Data],[Customer ID]],MedExam_Table[[#Headers],[#Data],[Heart Issues Updated]],"Not Found",0)</f>
        <v>No</v>
      </c>
      <c r="F1846" t="str" cm="1">
        <f t="array" ref="F1846">_xlfn.XLOOKUP($A1846,MedExam_Table[[#Headers],[#Data],[Customer ID]],MedExam_Table[[#Headers],[#Data],[Any Transplants Update]],"Not Found",0)</f>
        <v>No</v>
      </c>
      <c r="G1846" t="str" cm="1">
        <f t="array" ref="G1846">_xlfn.XLOOKUP($A1846,MedExam_Table[[#Headers],[#Data],[Customer ID]],MedExam_Table[[#Headers],[#Data],[Cancer history]],"Not Found",0)</f>
        <v>Yes</v>
      </c>
      <c r="H1846" cm="1">
        <f t="array" ref="H1846">_xlfn.XLOOKUP($A1846,MedExam_Table[[#Headers],[#Data],[Customer ID]],MedExam_Table[[#Headers],[#Data],[NumberOfMajorSurgeries_updated]],"Not Found",0)</f>
        <v>1</v>
      </c>
      <c r="I1846" t="str" cm="1">
        <f t="array" ref="I1846">_xlfn.XLOOKUP($A1846,MedExam_Table[[#Headers],[#Data],[Customer ID]],MedExam_Table[[#Headers],[#Data],[Smoker Updated]],"Not Found",0)</f>
        <v>No</v>
      </c>
      <c r="J1846" t="str" cm="1">
        <f t="array" ref="J1846">_xlfn.XLOOKUP($A1846,MedExam_Table[[#Headers],[#Data],[Customer ID]],MedExam_Table[[#Headers],[#Data],[Weight Status]],"Not Found",0)</f>
        <v>Obesity</v>
      </c>
      <c r="K1846" t="str" cm="1">
        <f t="array" ref="K1846">_xlfn.XLOOKUP($A1846,MedExam_Table[[#Headers],[#Data],[Customer ID]],MedExam_Table[[#Headers],[#Data],[Diabetes Status]],"Not Found",0)</f>
        <v>Normal</v>
      </c>
      <c r="L1846" cm="1">
        <f t="array" ref="L1846">_xlfn.XLOOKUP($A1846,Hospitalisation_table[[#All],[Customer ID]],Hospitalisation_table[[#All],[Customer Age]],"Not Found",0)</f>
        <v>43</v>
      </c>
      <c r="M1846" t="str" cm="1">
        <f t="array" ref="M1846">_xlfn.XLOOKUP($A1846,Hospitalisation_table[[#All],[Customer ID]],Hospitalisation_table[[#All],[Date of Birth]],"Not Found",0)</f>
        <v>10-Oct-1979</v>
      </c>
      <c r="N1846" s="22" cm="1">
        <f t="array" ref="N1846">_xlfn.XLOOKUP($A1846,Hospitalisation_table[[#All],[Customer ID]],Hospitalisation_table[[#All],[charges]],"Not Found",0)</f>
        <v>17779.939999999999</v>
      </c>
      <c r="O1846" t="str" cm="1">
        <f t="array" ref="O1846">_xlfn.XLOOKUP($A1846,Hospitalisation_table[[#All],[Customer ID]],Hospitalisation_table[[#All],[Hospital tier_Updated]],"Not Found",0)</f>
        <v>tier - 1</v>
      </c>
      <c r="P1846" t="str" cm="1">
        <f t="array" ref="P1846">_xlfn.XLOOKUP($A1846,Hospitalisation_table[[#All],[Customer ID]],Hospitalisation_table[[#All],[City tier_updated]],"Not Found",0)</f>
        <v>tier - 2</v>
      </c>
      <c r="Q1846" t="str" cm="1">
        <f t="array" ref="Q1846">_xlfn.XLOOKUP($A1846,Hospitalisation_table[[#All],[Customer ID]],Hospitalisation_table[[#All],[State ID Updated]],"Not Found",0)</f>
        <v>R1012</v>
      </c>
    </row>
    <row r="1847" spans="1:17" x14ac:dyDescent="0.3">
      <c r="A1847" s="14" t="s">
        <v>1813</v>
      </c>
      <c r="B1847" t="str" cm="1">
        <f t="array" ref="B1847">_xlfn.XLOOKUP($A1847,CustomersName[[#All],[Customer ID]],CustomersName[[#All],[First Name]],"Not Found",0)</f>
        <v>Nicholas</v>
      </c>
      <c r="C1847" cm="1">
        <f t="array" ref="C1847">_xlfn.XLOOKUP($A1847,MedExam_Table[[#Headers],[#Data],[Customer ID]],MedExam_Table[[#Headers],[#Data],[BMI]],"Not Found",0)</f>
        <v>46.63</v>
      </c>
      <c r="D1847" cm="1">
        <f t="array" ref="D1847">_xlfn.XLOOKUP($A1847,MedExam_Table[[#Headers],[#Data],[Customer ID]],MedExam_Table[[#Headers],[#Data],[HBA1C]],"Not Found",0)</f>
        <v>4.26</v>
      </c>
      <c r="E1847" t="str" cm="1">
        <f t="array" ref="E1847">_xlfn.XLOOKUP($A1847,MedExam_Table[[#Headers],[#Data],[Customer ID]],MedExam_Table[[#Headers],[#Data],[Heart Issues Updated]],"Not Found",0)</f>
        <v>Yes</v>
      </c>
      <c r="F1847" t="str" cm="1">
        <f t="array" ref="F1847">_xlfn.XLOOKUP($A1847,MedExam_Table[[#Headers],[#Data],[Customer ID]],MedExam_Table[[#Headers],[#Data],[Any Transplants Update]],"Not Found",0)</f>
        <v>No</v>
      </c>
      <c r="G1847" t="str" cm="1">
        <f t="array" ref="G1847">_xlfn.XLOOKUP($A1847,MedExam_Table[[#Headers],[#Data],[Customer ID]],MedExam_Table[[#Headers],[#Data],[Cancer history]],"Not Found",0)</f>
        <v>No</v>
      </c>
      <c r="H1847" cm="1">
        <f t="array" ref="H1847">_xlfn.XLOOKUP($A1847,MedExam_Table[[#Headers],[#Data],[Customer ID]],MedExam_Table[[#Headers],[#Data],[NumberOfMajorSurgeries_updated]],"Not Found",0)</f>
        <v>2</v>
      </c>
      <c r="I1847" t="str" cm="1">
        <f t="array" ref="I1847">_xlfn.XLOOKUP($A1847,MedExam_Table[[#Headers],[#Data],[Customer ID]],MedExam_Table[[#Headers],[#Data],[Smoker Updated]],"Not Found",0)</f>
        <v>No</v>
      </c>
      <c r="J1847" t="str" cm="1">
        <f t="array" ref="J1847">_xlfn.XLOOKUP($A1847,MedExam_Table[[#Headers],[#Data],[Customer ID]],MedExam_Table[[#Headers],[#Data],[Weight Status]],"Not Found",0)</f>
        <v>Obesity</v>
      </c>
      <c r="K1847" t="str" cm="1">
        <f t="array" ref="K1847">_xlfn.XLOOKUP($A1847,MedExam_Table[[#Headers],[#Data],[Customer ID]],MedExam_Table[[#Headers],[#Data],[Diabetes Status]],"Not Found",0)</f>
        <v>Normal</v>
      </c>
      <c r="L1847" cm="1">
        <f t="array" ref="L1847">_xlfn.XLOOKUP($A1847,Hospitalisation_table[[#All],[Customer ID]],Hospitalisation_table[[#All],[Customer Age]],"Not Found",0)</f>
        <v>56</v>
      </c>
      <c r="M1847" t="str" cm="1">
        <f t="array" ref="M1847">_xlfn.XLOOKUP($A1847,Hospitalisation_table[[#All],[Customer ID]],Hospitalisation_table[[#All],[Date of Birth]],"Not Found",0)</f>
        <v>21-Jun-1966</v>
      </c>
      <c r="N1847" s="22" cm="1">
        <f t="array" ref="N1847">_xlfn.XLOOKUP($A1847,Hospitalisation_table[[#All],[Customer ID]],Hospitalisation_table[[#All],[charges]],"Not Found",0)</f>
        <v>17777.73</v>
      </c>
      <c r="O1847" t="str" cm="1">
        <f t="array" ref="O1847">_xlfn.XLOOKUP($A1847,Hospitalisation_table[[#All],[Customer ID]],Hospitalisation_table[[#All],[Hospital tier_Updated]],"Not Found",0)</f>
        <v>tier - 1</v>
      </c>
      <c r="P1847" t="str" cm="1">
        <f t="array" ref="P1847">_xlfn.XLOOKUP($A1847,Hospitalisation_table[[#All],[Customer ID]],Hospitalisation_table[[#All],[City tier_updated]],"Not Found",0)</f>
        <v>tier - 3</v>
      </c>
      <c r="Q1847" t="str" cm="1">
        <f t="array" ref="Q1847">_xlfn.XLOOKUP($A1847,Hospitalisation_table[[#All],[Customer ID]],Hospitalisation_table[[#All],[State ID Updated]],"Not Found",0)</f>
        <v>R1012</v>
      </c>
    </row>
    <row r="1848" spans="1:17" x14ac:dyDescent="0.3">
      <c r="A1848" s="13" t="s">
        <v>1812</v>
      </c>
      <c r="B1848" t="str" cm="1">
        <f t="array" ref="B1848">_xlfn.XLOOKUP($A1848,CustomersName[[#All],[Customer ID]],CustomersName[[#All],[First Name]],"Not Found",0)</f>
        <v>hngela M</v>
      </c>
      <c r="C1848" cm="1">
        <f t="array" ref="C1848">_xlfn.XLOOKUP($A1848,MedExam_Table[[#Headers],[#Data],[Customer ID]],MedExam_Table[[#Headers],[#Data],[BMI]],"Not Found",0)</f>
        <v>28.88</v>
      </c>
      <c r="D1848" cm="1">
        <f t="array" ref="D1848">_xlfn.XLOOKUP($A1848,MedExam_Table[[#Headers],[#Data],[Customer ID]],MedExam_Table[[#Headers],[#Data],[HBA1C]],"Not Found",0)</f>
        <v>5.35</v>
      </c>
      <c r="E1848" t="str" cm="1">
        <f t="array" ref="E1848">_xlfn.XLOOKUP($A1848,MedExam_Table[[#Headers],[#Data],[Customer ID]],MedExam_Table[[#Headers],[#Data],[Heart Issues Updated]],"Not Found",0)</f>
        <v>No</v>
      </c>
      <c r="F1848" t="str" cm="1">
        <f t="array" ref="F1848">_xlfn.XLOOKUP($A1848,MedExam_Table[[#Headers],[#Data],[Customer ID]],MedExam_Table[[#Headers],[#Data],[Any Transplants Update]],"Not Found",0)</f>
        <v>No</v>
      </c>
      <c r="G1848" t="str" cm="1">
        <f t="array" ref="G1848">_xlfn.XLOOKUP($A1848,MedExam_Table[[#Headers],[#Data],[Customer ID]],MedExam_Table[[#Headers],[#Data],[Cancer history]],"Not Found",0)</f>
        <v>Yes</v>
      </c>
      <c r="H1848" cm="1">
        <f t="array" ref="H1848">_xlfn.XLOOKUP($A1848,MedExam_Table[[#Headers],[#Data],[Customer ID]],MedExam_Table[[#Headers],[#Data],[NumberOfMajorSurgeries_updated]],"Not Found",0)</f>
        <v>1</v>
      </c>
      <c r="I1848" t="str" cm="1">
        <f t="array" ref="I1848">_xlfn.XLOOKUP($A1848,MedExam_Table[[#Headers],[#Data],[Customer ID]],MedExam_Table[[#Headers],[#Data],[Smoker Updated]],"Not Found",0)</f>
        <v>Yes</v>
      </c>
      <c r="J1848" t="str" cm="1">
        <f t="array" ref="J1848">_xlfn.XLOOKUP($A1848,MedExam_Table[[#Headers],[#Data],[Customer ID]],MedExam_Table[[#Headers],[#Data],[Weight Status]],"Not Found",0)</f>
        <v>OverWeight</v>
      </c>
      <c r="K1848" t="str" cm="1">
        <f t="array" ref="K1848">_xlfn.XLOOKUP($A1848,MedExam_Table[[#Headers],[#Data],[Customer ID]],MedExam_Table[[#Headers],[#Data],[Diabetes Status]],"Not Found",0)</f>
        <v>Normal</v>
      </c>
      <c r="L1848" cm="1">
        <f t="array" ref="L1848">_xlfn.XLOOKUP($A1848,Hospitalisation_table[[#All],[Customer ID]],Hospitalisation_table[[#All],[Customer Age]],"Not Found",0)</f>
        <v>19</v>
      </c>
      <c r="M1848" t="str" cm="1">
        <f t="array" ref="M1848">_xlfn.XLOOKUP($A1848,Hospitalisation_table[[#All],[Customer ID]],Hospitalisation_table[[#All],[Date of Birth]],"Not Found",0)</f>
        <v>14-Jul-2003</v>
      </c>
      <c r="N1848" s="22" cm="1">
        <f t="array" ref="N1848">_xlfn.XLOOKUP($A1848,Hospitalisation_table[[#All],[Customer ID]],Hospitalisation_table[[#All],[charges]],"Not Found",0)</f>
        <v>17748.509999999998</v>
      </c>
      <c r="O1848" t="str" cm="1">
        <f t="array" ref="O1848">_xlfn.XLOOKUP($A1848,Hospitalisation_table[[#All],[Customer ID]],Hospitalisation_table[[#All],[Hospital tier_Updated]],"Not Found",0)</f>
        <v>tier - 1</v>
      </c>
      <c r="P1848" t="str" cm="1">
        <f t="array" ref="P1848">_xlfn.XLOOKUP($A1848,Hospitalisation_table[[#All],[Customer ID]],Hospitalisation_table[[#All],[City tier_updated]],"Not Found",0)</f>
        <v>tier - 1</v>
      </c>
      <c r="Q1848" t="str" cm="1">
        <f t="array" ref="Q1848">_xlfn.XLOOKUP($A1848,Hospitalisation_table[[#All],[Customer ID]],Hospitalisation_table[[#All],[State ID Updated]],"Not Found",0)</f>
        <v>R1012</v>
      </c>
    </row>
    <row r="1849" spans="1:17" x14ac:dyDescent="0.3">
      <c r="A1849" s="14" t="s">
        <v>2317</v>
      </c>
      <c r="B1849" t="str" cm="1">
        <f t="array" ref="B1849">_xlfn.XLOOKUP($A1849,CustomersName[[#All],[Customer ID]],CustomersName[[#All],[First Name]],"Not Found",0)</f>
        <v>Inna</v>
      </c>
      <c r="C1849" cm="1">
        <f t="array" ref="C1849">_xlfn.XLOOKUP($A1849,MedExam_Table[[#Headers],[#Data],[Customer ID]],MedExam_Table[[#Headers],[#Data],[BMI]],"Not Found",0)</f>
        <v>36.630000000000003</v>
      </c>
      <c r="D1849" cm="1">
        <f t="array" ref="D1849">_xlfn.XLOOKUP($A1849,MedExam_Table[[#Headers],[#Data],[Customer ID]],MedExam_Table[[#Headers],[#Data],[HBA1C]],"Not Found",0)</f>
        <v>7.72</v>
      </c>
      <c r="E1849" t="str" cm="1">
        <f t="array" ref="E1849">_xlfn.XLOOKUP($A1849,MedExam_Table[[#Headers],[#Data],[Customer ID]],MedExam_Table[[#Headers],[#Data],[Heart Issues Updated]],"Not Found",0)</f>
        <v>Yes</v>
      </c>
      <c r="F1849" t="str" cm="1">
        <f t="array" ref="F1849">_xlfn.XLOOKUP($A1849,MedExam_Table[[#Headers],[#Data],[Customer ID]],MedExam_Table[[#Headers],[#Data],[Any Transplants Update]],"Not Found",0)</f>
        <v>No</v>
      </c>
      <c r="G1849" t="str" cm="1">
        <f t="array" ref="G1849">_xlfn.XLOOKUP($A1849,MedExam_Table[[#Headers],[#Data],[Customer ID]],MedExam_Table[[#Headers],[#Data],[Cancer history]],"Not Found",0)</f>
        <v>No</v>
      </c>
      <c r="H1849" cm="1">
        <f t="array" ref="H1849">_xlfn.XLOOKUP($A1849,MedExam_Table[[#Headers],[#Data],[Customer ID]],MedExam_Table[[#Headers],[#Data],[NumberOfMajorSurgeries_updated]],"Not Found",0)</f>
        <v>1</v>
      </c>
      <c r="I1849" t="str" cm="1">
        <f t="array" ref="I1849">_xlfn.XLOOKUP($A1849,MedExam_Table[[#Headers],[#Data],[Customer ID]],MedExam_Table[[#Headers],[#Data],[Smoker Updated]],"Not Found",0)</f>
        <v>Yes</v>
      </c>
      <c r="J1849" t="str" cm="1">
        <f t="array" ref="J1849">_xlfn.XLOOKUP($A1849,MedExam_Table[[#Headers],[#Data],[Customer ID]],MedExam_Table[[#Headers],[#Data],[Weight Status]],"Not Found",0)</f>
        <v>Obesity</v>
      </c>
      <c r="K1849" t="str" cm="1">
        <f t="array" ref="K1849">_xlfn.XLOOKUP($A1849,MedExam_Table[[#Headers],[#Data],[Customer ID]],MedExam_Table[[#Headers],[#Data],[Diabetes Status]],"Not Found",0)</f>
        <v>Diabetes</v>
      </c>
      <c r="L1849" cm="1">
        <f t="array" ref="L1849">_xlfn.XLOOKUP($A1849,Hospitalisation_table[[#All],[Customer ID]],Hospitalisation_table[[#All],[Customer Age]],"Not Found",0)</f>
        <v>47</v>
      </c>
      <c r="M1849" t="str" cm="1">
        <f t="array" ref="M1849">_xlfn.XLOOKUP($A1849,Hospitalisation_table[[#All],[Customer ID]],Hospitalisation_table[[#All],[Date of Birth]],"Not Found",0)</f>
        <v>23-Oct-1975</v>
      </c>
      <c r="N1849" s="22" cm="1">
        <f t="array" ref="N1849">_xlfn.XLOOKUP($A1849,Hospitalisation_table[[#All],[Customer ID]],Hospitalisation_table[[#All],[charges]],"Not Found",0)</f>
        <v>42969.85</v>
      </c>
      <c r="O1849" t="str" cm="1">
        <f t="array" ref="O1849">_xlfn.XLOOKUP($A1849,Hospitalisation_table[[#All],[Customer ID]],Hospitalisation_table[[#All],[Hospital tier_Updated]],"Not Found",0)</f>
        <v>tier - 1</v>
      </c>
      <c r="P1849" t="str" cm="1">
        <f t="array" ref="P1849">_xlfn.XLOOKUP($A1849,Hospitalisation_table[[#All],[Customer ID]],Hospitalisation_table[[#All],[City tier_updated]],"Not Found",0)</f>
        <v>tier - 3</v>
      </c>
      <c r="Q1849" t="str" cm="1">
        <f t="array" ref="Q1849">_xlfn.XLOOKUP($A1849,Hospitalisation_table[[#All],[Customer ID]],Hospitalisation_table[[#All],[State ID Updated]],"Not Found",0)</f>
        <v>R1013</v>
      </c>
    </row>
    <row r="1850" spans="1:17" x14ac:dyDescent="0.3">
      <c r="A1850" s="13" t="s">
        <v>1811</v>
      </c>
      <c r="B1850" t="str" cm="1">
        <f t="array" ref="B1850">_xlfn.XLOOKUP($A1850,CustomersName[[#All],[Customer ID]],CustomersName[[#All],[First Name]],"Not Found",0)</f>
        <v>Oz</v>
      </c>
      <c r="C1850" cm="1">
        <f t="array" ref="C1850">_xlfn.XLOOKUP($A1850,MedExam_Table[[#Headers],[#Data],[Customer ID]],MedExam_Table[[#Headers],[#Data],[BMI]],"Not Found",0)</f>
        <v>23.98</v>
      </c>
      <c r="D1850" cm="1">
        <f t="array" ref="D1850">_xlfn.XLOOKUP($A1850,MedExam_Table[[#Headers],[#Data],[Customer ID]],MedExam_Table[[#Headers],[#Data],[HBA1C]],"Not Found",0)</f>
        <v>4.9000000000000004</v>
      </c>
      <c r="E1850" t="str" cm="1">
        <f t="array" ref="E1850">_xlfn.XLOOKUP($A1850,MedExam_Table[[#Headers],[#Data],[Customer ID]],MedExam_Table[[#Headers],[#Data],[Heart Issues Updated]],"Not Found",0)</f>
        <v>No</v>
      </c>
      <c r="F1850" t="str" cm="1">
        <f t="array" ref="F1850">_xlfn.XLOOKUP($A1850,MedExam_Table[[#Headers],[#Data],[Customer ID]],MedExam_Table[[#Headers],[#Data],[Any Transplants Update]],"Not Found",0)</f>
        <v>No</v>
      </c>
      <c r="G1850" t="str" cm="1">
        <f t="array" ref="G1850">_xlfn.XLOOKUP($A1850,MedExam_Table[[#Headers],[#Data],[Customer ID]],MedExam_Table[[#Headers],[#Data],[Cancer history]],"Not Found",0)</f>
        <v>No</v>
      </c>
      <c r="H1850" cm="1">
        <f t="array" ref="H1850">_xlfn.XLOOKUP($A1850,MedExam_Table[[#Headers],[#Data],[Customer ID]],MedExam_Table[[#Headers],[#Data],[NumberOfMajorSurgeries_updated]],"Not Found",0)</f>
        <v>0</v>
      </c>
      <c r="I1850" t="str" cm="1">
        <f t="array" ref="I1850">_xlfn.XLOOKUP($A1850,MedExam_Table[[#Headers],[#Data],[Customer ID]],MedExam_Table[[#Headers],[#Data],[Smoker Updated]],"Not Found",0)</f>
        <v>No</v>
      </c>
      <c r="J1850" t="str" cm="1">
        <f t="array" ref="J1850">_xlfn.XLOOKUP($A1850,MedExam_Table[[#Headers],[#Data],[Customer ID]],MedExam_Table[[#Headers],[#Data],[Weight Status]],"Not Found",0)</f>
        <v>NormalWeight</v>
      </c>
      <c r="K1850" t="str" cm="1">
        <f t="array" ref="K1850">_xlfn.XLOOKUP($A1850,MedExam_Table[[#Headers],[#Data],[Customer ID]],MedExam_Table[[#Headers],[#Data],[Diabetes Status]],"Not Found",0)</f>
        <v>Normal</v>
      </c>
      <c r="L1850" cm="1">
        <f t="array" ref="L1850">_xlfn.XLOOKUP($A1850,Hospitalisation_table[[#All],[Customer ID]],Hospitalisation_table[[#All],[Customer Age]],"Not Found",0)</f>
        <v>28</v>
      </c>
      <c r="M1850" t="str" cm="1">
        <f t="array" ref="M1850">_xlfn.XLOOKUP($A1850,Hospitalisation_table[[#All],[Customer ID]],Hospitalisation_table[[#All],[Date of Birth]],"Not Found",0)</f>
        <v>1-Jul-1994</v>
      </c>
      <c r="N1850" s="22" cm="1">
        <f t="array" ref="N1850">_xlfn.XLOOKUP($A1850,Hospitalisation_table[[#All],[Customer ID]],Hospitalisation_table[[#All],[charges]],"Not Found",0)</f>
        <v>17663.14</v>
      </c>
      <c r="O1850" t="str" cm="1">
        <f t="array" ref="O1850">_xlfn.XLOOKUP($A1850,Hospitalisation_table[[#All],[Customer ID]],Hospitalisation_table[[#All],[Hospital tier_Updated]],"Not Found",0)</f>
        <v>tier - 1</v>
      </c>
      <c r="P1850" t="str" cm="1">
        <f t="array" ref="P1850">_xlfn.XLOOKUP($A1850,Hospitalisation_table[[#All],[Customer ID]],Hospitalisation_table[[#All],[City tier_updated]],"Not Found",0)</f>
        <v>tier - 3</v>
      </c>
      <c r="Q1850" t="str" cm="1">
        <f t="array" ref="Q1850">_xlfn.XLOOKUP($A1850,Hospitalisation_table[[#All],[Customer ID]],Hospitalisation_table[[#All],[State ID Updated]],"Not Found",0)</f>
        <v>R1013</v>
      </c>
    </row>
    <row r="1851" spans="1:17" x14ac:dyDescent="0.3">
      <c r="A1851" s="14" t="s">
        <v>1810</v>
      </c>
      <c r="B1851" t="str" cm="1">
        <f t="array" ref="B1851">_xlfn.XLOOKUP($A1851,CustomersName[[#All],[Customer ID]],CustomersName[[#All],[First Name]],"Not Found",0)</f>
        <v>Erih M.</v>
      </c>
      <c r="C1851" cm="1">
        <f t="array" ref="C1851">_xlfn.XLOOKUP($A1851,MedExam_Table[[#Headers],[#Data],[Customer ID]],MedExam_Table[[#Headers],[#Data],[BMI]],"Not Found",0)</f>
        <v>23.65</v>
      </c>
      <c r="D1851" cm="1">
        <f t="array" ref="D1851">_xlfn.XLOOKUP($A1851,MedExam_Table[[#Headers],[#Data],[Customer ID]],MedExam_Table[[#Headers],[#Data],[HBA1C]],"Not Found",0)</f>
        <v>4.5</v>
      </c>
      <c r="E1851" t="str" cm="1">
        <f t="array" ref="E1851">_xlfn.XLOOKUP($A1851,MedExam_Table[[#Headers],[#Data],[Customer ID]],MedExam_Table[[#Headers],[#Data],[Heart Issues Updated]],"Not Found",0)</f>
        <v>No</v>
      </c>
      <c r="F1851" t="str" cm="1">
        <f t="array" ref="F1851">_xlfn.XLOOKUP($A1851,MedExam_Table[[#Headers],[#Data],[Customer ID]],MedExam_Table[[#Headers],[#Data],[Any Transplants Update]],"Not Found",0)</f>
        <v>No</v>
      </c>
      <c r="G1851" t="str" cm="1">
        <f t="array" ref="G1851">_xlfn.XLOOKUP($A1851,MedExam_Table[[#Headers],[#Data],[Customer ID]],MedExam_Table[[#Headers],[#Data],[Cancer history]],"Not Found",0)</f>
        <v>No</v>
      </c>
      <c r="H1851" cm="1">
        <f t="array" ref="H1851">_xlfn.XLOOKUP($A1851,MedExam_Table[[#Headers],[#Data],[Customer ID]],MedExam_Table[[#Headers],[#Data],[NumberOfMajorSurgeries_updated]],"Not Found",0)</f>
        <v>0</v>
      </c>
      <c r="I1851" t="str" cm="1">
        <f t="array" ref="I1851">_xlfn.XLOOKUP($A1851,MedExam_Table[[#Headers],[#Data],[Customer ID]],MedExam_Table[[#Headers],[#Data],[Smoker Updated]],"Not Found",0)</f>
        <v>No</v>
      </c>
      <c r="J1851" t="str" cm="1">
        <f t="array" ref="J1851">_xlfn.XLOOKUP($A1851,MedExam_Table[[#Headers],[#Data],[Customer ID]],MedExam_Table[[#Headers],[#Data],[Weight Status]],"Not Found",0)</f>
        <v>NormalWeight</v>
      </c>
      <c r="K1851" t="str" cm="1">
        <f t="array" ref="K1851">_xlfn.XLOOKUP($A1851,MedExam_Table[[#Headers],[#Data],[Customer ID]],MedExam_Table[[#Headers],[#Data],[Diabetes Status]],"Not Found",0)</f>
        <v>Normal</v>
      </c>
      <c r="L1851" cm="1">
        <f t="array" ref="L1851">_xlfn.XLOOKUP($A1851,Hospitalisation_table[[#All],[Customer ID]],Hospitalisation_table[[#All],[Customer Age]],"Not Found",0)</f>
        <v>32</v>
      </c>
      <c r="M1851" t="str" cm="1">
        <f t="array" ref="M1851">_xlfn.XLOOKUP($A1851,Hospitalisation_table[[#All],[Customer ID]],Hospitalisation_table[[#All],[Date of Birth]],"Not Found",0)</f>
        <v>25-Oct-1990</v>
      </c>
      <c r="N1851" s="22" cm="1">
        <f t="array" ref="N1851">_xlfn.XLOOKUP($A1851,Hospitalisation_table[[#All],[Customer ID]],Hospitalisation_table[[#All],[charges]],"Not Found",0)</f>
        <v>17626.240000000002</v>
      </c>
      <c r="O1851" t="str" cm="1">
        <f t="array" ref="O1851">_xlfn.XLOOKUP($A1851,Hospitalisation_table[[#All],[Customer ID]],Hospitalisation_table[[#All],[Hospital tier_Updated]],"Not Found",0)</f>
        <v>tier - 1</v>
      </c>
      <c r="P1851" t="str" cm="1">
        <f t="array" ref="P1851">_xlfn.XLOOKUP($A1851,Hospitalisation_table[[#All],[Customer ID]],Hospitalisation_table[[#All],[City tier_updated]],"Not Found",0)</f>
        <v>tier - 3</v>
      </c>
      <c r="Q1851" t="str" cm="1">
        <f t="array" ref="Q1851">_xlfn.XLOOKUP($A1851,Hospitalisation_table[[#All],[Customer ID]],Hospitalisation_table[[#All],[State ID Updated]],"Not Found",0)</f>
        <v>R1013</v>
      </c>
    </row>
    <row r="1852" spans="1:17" x14ac:dyDescent="0.3">
      <c r="A1852" s="13" t="s">
        <v>1809</v>
      </c>
      <c r="B1852" t="str" cm="1">
        <f t="array" ref="B1852">_xlfn.XLOOKUP($A1852,CustomersName[[#All],[Customer ID]],CustomersName[[#All],[First Name]],"Not Found",0)</f>
        <v>Bobbh E.</v>
      </c>
      <c r="C1852" cm="1">
        <f t="array" ref="C1852">_xlfn.XLOOKUP($A1852,MedExam_Table[[#Headers],[#Data],[Customer ID]],MedExam_Table[[#Headers],[#Data],[BMI]],"Not Found",0)</f>
        <v>49.09</v>
      </c>
      <c r="D1852" cm="1">
        <f t="array" ref="D1852">_xlfn.XLOOKUP($A1852,MedExam_Table[[#Headers],[#Data],[Customer ID]],MedExam_Table[[#Headers],[#Data],[HBA1C]],"Not Found",0)</f>
        <v>8.3800000000000008</v>
      </c>
      <c r="E1852" t="str" cm="1">
        <f t="array" ref="E1852">_xlfn.XLOOKUP($A1852,MedExam_Table[[#Headers],[#Data],[Customer ID]],MedExam_Table[[#Headers],[#Data],[Heart Issues Updated]],"Not Found",0)</f>
        <v>Yes</v>
      </c>
      <c r="F1852" t="str" cm="1">
        <f t="array" ref="F1852">_xlfn.XLOOKUP($A1852,MedExam_Table[[#Headers],[#Data],[Customer ID]],MedExam_Table[[#Headers],[#Data],[Any Transplants Update]],"Not Found",0)</f>
        <v>No</v>
      </c>
      <c r="G1852" t="str" cm="1">
        <f t="array" ref="G1852">_xlfn.XLOOKUP($A1852,MedExam_Table[[#Headers],[#Data],[Customer ID]],MedExam_Table[[#Headers],[#Data],[Cancer history]],"Not Found",0)</f>
        <v>No</v>
      </c>
      <c r="H1852" cm="1">
        <f t="array" ref="H1852">_xlfn.XLOOKUP($A1852,MedExam_Table[[#Headers],[#Data],[Customer ID]],MedExam_Table[[#Headers],[#Data],[NumberOfMajorSurgeries_updated]],"Not Found",0)</f>
        <v>2</v>
      </c>
      <c r="I1852" t="str" cm="1">
        <f t="array" ref="I1852">_xlfn.XLOOKUP($A1852,MedExam_Table[[#Headers],[#Data],[Customer ID]],MedExam_Table[[#Headers],[#Data],[Smoker Updated]],"Not Found",0)</f>
        <v>No</v>
      </c>
      <c r="J1852" t="str" cm="1">
        <f t="array" ref="J1852">_xlfn.XLOOKUP($A1852,MedExam_Table[[#Headers],[#Data],[Customer ID]],MedExam_Table[[#Headers],[#Data],[Weight Status]],"Not Found",0)</f>
        <v>Obesity</v>
      </c>
      <c r="K1852" t="str" cm="1">
        <f t="array" ref="K1852">_xlfn.XLOOKUP($A1852,MedExam_Table[[#Headers],[#Data],[Customer ID]],MedExam_Table[[#Headers],[#Data],[Diabetes Status]],"Not Found",0)</f>
        <v>Diabetes</v>
      </c>
      <c r="L1852" cm="1">
        <f t="array" ref="L1852">_xlfn.XLOOKUP($A1852,Hospitalisation_table[[#All],[Customer ID]],Hospitalisation_table[[#All],[Customer Age]],"Not Found",0)</f>
        <v>52</v>
      </c>
      <c r="M1852" t="str" cm="1">
        <f t="array" ref="M1852">_xlfn.XLOOKUP($A1852,Hospitalisation_table[[#All],[Customer ID]],Hospitalisation_table[[#All],[Date of Birth]],"Not Found",0)</f>
        <v>26-Jul-1970</v>
      </c>
      <c r="N1852" s="22" cm="1">
        <f t="array" ref="N1852">_xlfn.XLOOKUP($A1852,Hospitalisation_table[[#All],[Customer ID]],Hospitalisation_table[[#All],[charges]],"Not Found",0)</f>
        <v>17584.72</v>
      </c>
      <c r="O1852" t="str" cm="1">
        <f t="array" ref="O1852">_xlfn.XLOOKUP($A1852,Hospitalisation_table[[#All],[Customer ID]],Hospitalisation_table[[#All],[Hospital tier_Updated]],"Not Found",0)</f>
        <v>tier - 1</v>
      </c>
      <c r="P1852" t="str" cm="1">
        <f t="array" ref="P1852">_xlfn.XLOOKUP($A1852,Hospitalisation_table[[#All],[Customer ID]],Hospitalisation_table[[#All],[City tier_updated]],"Not Found",0)</f>
        <v>tier - 3</v>
      </c>
      <c r="Q1852" t="str" cm="1">
        <f t="array" ref="Q1852">_xlfn.XLOOKUP($A1852,Hospitalisation_table[[#All],[Customer ID]],Hospitalisation_table[[#All],[State ID Updated]],"Not Found",0)</f>
        <v>R1012</v>
      </c>
    </row>
    <row r="1853" spans="1:17" x14ac:dyDescent="0.3">
      <c r="A1853" s="14" t="s">
        <v>1808</v>
      </c>
      <c r="B1853" t="str" cm="1">
        <f t="array" ref="B1853">_xlfn.XLOOKUP($A1853,CustomersName[[#All],[Customer ID]],CustomersName[[#All],[First Name]],"Not Found",0)</f>
        <v>Dahiel P.</v>
      </c>
      <c r="C1853" cm="1">
        <f t="array" ref="C1853">_xlfn.XLOOKUP($A1853,MedExam_Table[[#Headers],[#Data],[Customer ID]],MedExam_Table[[#Headers],[#Data],[BMI]],"Not Found",0)</f>
        <v>28.024999999999999</v>
      </c>
      <c r="D1853" cm="1">
        <f t="array" ref="D1853">_xlfn.XLOOKUP($A1853,MedExam_Table[[#Headers],[#Data],[Customer ID]],MedExam_Table[[#Headers],[#Data],[HBA1C]],"Not Found",0)</f>
        <v>7.03</v>
      </c>
      <c r="E1853" t="str" cm="1">
        <f t="array" ref="E1853">_xlfn.XLOOKUP($A1853,MedExam_Table[[#Headers],[#Data],[Customer ID]],MedExam_Table[[#Headers],[#Data],[Heart Issues Updated]],"Not Found",0)</f>
        <v>No</v>
      </c>
      <c r="F1853" t="str" cm="1">
        <f t="array" ref="F1853">_xlfn.XLOOKUP($A1853,MedExam_Table[[#Headers],[#Data],[Customer ID]],MedExam_Table[[#Headers],[#Data],[Any Transplants Update]],"Not Found",0)</f>
        <v>No</v>
      </c>
      <c r="G1853" t="str" cm="1">
        <f t="array" ref="G1853">_xlfn.XLOOKUP($A1853,MedExam_Table[[#Headers],[#Data],[Customer ID]],MedExam_Table[[#Headers],[#Data],[Cancer history]],"Not Found",0)</f>
        <v>No</v>
      </c>
      <c r="H1853" cm="1">
        <f t="array" ref="H1853">_xlfn.XLOOKUP($A1853,MedExam_Table[[#Headers],[#Data],[Customer ID]],MedExam_Table[[#Headers],[#Data],[NumberOfMajorSurgeries_updated]],"Not Found",0)</f>
        <v>0</v>
      </c>
      <c r="I1853" t="str" cm="1">
        <f t="array" ref="I1853">_xlfn.XLOOKUP($A1853,MedExam_Table[[#Headers],[#Data],[Customer ID]],MedExam_Table[[#Headers],[#Data],[Smoker Updated]],"Not Found",0)</f>
        <v>Yes</v>
      </c>
      <c r="J1853" t="str" cm="1">
        <f t="array" ref="J1853">_xlfn.XLOOKUP($A1853,MedExam_Table[[#Headers],[#Data],[Customer ID]],MedExam_Table[[#Headers],[#Data],[Weight Status]],"Not Found",0)</f>
        <v>OverWeight</v>
      </c>
      <c r="K1853" t="str" cm="1">
        <f t="array" ref="K1853">_xlfn.XLOOKUP($A1853,MedExam_Table[[#Headers],[#Data],[Customer ID]],MedExam_Table[[#Headers],[#Data],[Diabetes Status]],"Not Found",0)</f>
        <v>Diabetes</v>
      </c>
      <c r="L1853" cm="1">
        <f t="array" ref="L1853">_xlfn.XLOOKUP($A1853,Hospitalisation_table[[#All],[Customer ID]],Hospitalisation_table[[#All],[Customer Age]],"Not Found",0)</f>
        <v>20</v>
      </c>
      <c r="M1853" t="str" cm="1">
        <f t="array" ref="M1853">_xlfn.XLOOKUP($A1853,Hospitalisation_table[[#All],[Customer ID]],Hospitalisation_table[[#All],[Date of Birth]],"Not Found",0)</f>
        <v>25-Aug-2002</v>
      </c>
      <c r="N1853" s="22" cm="1">
        <f t="array" ref="N1853">_xlfn.XLOOKUP($A1853,Hospitalisation_table[[#All],[Customer ID]],Hospitalisation_table[[#All],[charges]],"Not Found",0)</f>
        <v>17560.38</v>
      </c>
      <c r="O1853" t="str" cm="1">
        <f t="array" ref="O1853">_xlfn.XLOOKUP($A1853,Hospitalisation_table[[#All],[Customer ID]],Hospitalisation_table[[#All],[Hospital tier_Updated]],"Not Found",0)</f>
        <v>tier - 1</v>
      </c>
      <c r="P1853" t="str" cm="1">
        <f t="array" ref="P1853">_xlfn.XLOOKUP($A1853,Hospitalisation_table[[#All],[Customer ID]],Hospitalisation_table[[#All],[City tier_updated]],"Not Found",0)</f>
        <v>tier - 1</v>
      </c>
      <c r="Q1853" t="str" cm="1">
        <f t="array" ref="Q1853">_xlfn.XLOOKUP($A1853,Hospitalisation_table[[#All],[Customer ID]],Hospitalisation_table[[#All],[State ID Updated]],"Not Found",0)</f>
        <v>R1012</v>
      </c>
    </row>
    <row r="1854" spans="1:17" x14ac:dyDescent="0.3">
      <c r="A1854" s="13" t="s">
        <v>1807</v>
      </c>
      <c r="B1854" t="str" cm="1">
        <f t="array" ref="B1854">_xlfn.XLOOKUP($A1854,CustomersName[[#All],[Customer ID]],CustomersName[[#All],[First Name]],"Not Found",0)</f>
        <v>Marih E.</v>
      </c>
      <c r="C1854" cm="1">
        <f t="array" ref="C1854">_xlfn.XLOOKUP($A1854,MedExam_Table[[#Headers],[#Data],[Customer ID]],MedExam_Table[[#Headers],[#Data],[BMI]],"Not Found",0)</f>
        <v>43.32</v>
      </c>
      <c r="D1854" cm="1">
        <f t="array" ref="D1854">_xlfn.XLOOKUP($A1854,MedExam_Table[[#Headers],[#Data],[Customer ID]],MedExam_Table[[#Headers],[#Data],[HBA1C]],"Not Found",0)</f>
        <v>8.75</v>
      </c>
      <c r="E1854" t="str" cm="1">
        <f t="array" ref="E1854">_xlfn.XLOOKUP($A1854,MedExam_Table[[#Headers],[#Data],[Customer ID]],MedExam_Table[[#Headers],[#Data],[Heart Issues Updated]],"Not Found",0)</f>
        <v>Yes</v>
      </c>
      <c r="F1854" t="str" cm="1">
        <f t="array" ref="F1854">_xlfn.XLOOKUP($A1854,MedExam_Table[[#Headers],[#Data],[Customer ID]],MedExam_Table[[#Headers],[#Data],[Any Transplants Update]],"Not Found",0)</f>
        <v>No</v>
      </c>
      <c r="G1854" t="str" cm="1">
        <f t="array" ref="G1854">_xlfn.XLOOKUP($A1854,MedExam_Table[[#Headers],[#Data],[Customer ID]],MedExam_Table[[#Headers],[#Data],[Cancer history]],"Not Found",0)</f>
        <v>Yes</v>
      </c>
      <c r="H1854" cm="1">
        <f t="array" ref="H1854">_xlfn.XLOOKUP($A1854,MedExam_Table[[#Headers],[#Data],[Customer ID]],MedExam_Table[[#Headers],[#Data],[NumberOfMajorSurgeries_updated]],"Not Found",0)</f>
        <v>1</v>
      </c>
      <c r="I1854" t="str" cm="1">
        <f t="array" ref="I1854">_xlfn.XLOOKUP($A1854,MedExam_Table[[#Headers],[#Data],[Customer ID]],MedExam_Table[[#Headers],[#Data],[Smoker Updated]],"Not Found",0)</f>
        <v>No</v>
      </c>
      <c r="J1854" t="str" cm="1">
        <f t="array" ref="J1854">_xlfn.XLOOKUP($A1854,MedExam_Table[[#Headers],[#Data],[Customer ID]],MedExam_Table[[#Headers],[#Data],[Weight Status]],"Not Found",0)</f>
        <v>Obesity</v>
      </c>
      <c r="K1854" t="str" cm="1">
        <f t="array" ref="K1854">_xlfn.XLOOKUP($A1854,MedExam_Table[[#Headers],[#Data],[Customer ID]],MedExam_Table[[#Headers],[#Data],[Diabetes Status]],"Not Found",0)</f>
        <v>Diabetes</v>
      </c>
      <c r="L1854" cm="1">
        <f t="array" ref="L1854">_xlfn.XLOOKUP($A1854,Hospitalisation_table[[#All],[Customer ID]],Hospitalisation_table[[#All],[Customer Age]],"Not Found",0)</f>
        <v>59</v>
      </c>
      <c r="M1854" t="str" cm="1">
        <f t="array" ref="M1854">_xlfn.XLOOKUP($A1854,Hospitalisation_table[[#All],[Customer ID]],Hospitalisation_table[[#All],[Date of Birth]],"Not Found",0)</f>
        <v>16-Nov-1963</v>
      </c>
      <c r="N1854" s="22" cm="1">
        <f t="array" ref="N1854">_xlfn.XLOOKUP($A1854,Hospitalisation_table[[#All],[Customer ID]],Hospitalisation_table[[#All],[charges]],"Not Found",0)</f>
        <v>17556.88</v>
      </c>
      <c r="O1854" t="str" cm="1">
        <f t="array" ref="O1854">_xlfn.XLOOKUP($A1854,Hospitalisation_table[[#All],[Customer ID]],Hospitalisation_table[[#All],[Hospital tier_Updated]],"Not Found",0)</f>
        <v>tier - 1</v>
      </c>
      <c r="P1854" t="str" cm="1">
        <f t="array" ref="P1854">_xlfn.XLOOKUP($A1854,Hospitalisation_table[[#All],[Customer ID]],Hospitalisation_table[[#All],[City tier_updated]],"Not Found",0)</f>
        <v>tier - 2</v>
      </c>
      <c r="Q1854" t="str" cm="1">
        <f t="array" ref="Q1854">_xlfn.XLOOKUP($A1854,Hospitalisation_table[[#All],[Customer ID]],Hospitalisation_table[[#All],[State ID Updated]],"Not Found",0)</f>
        <v>R1012</v>
      </c>
    </row>
    <row r="1855" spans="1:17" x14ac:dyDescent="0.3">
      <c r="A1855" s="14" t="s">
        <v>1806</v>
      </c>
      <c r="B1855" t="str" cm="1">
        <f t="array" ref="B1855">_xlfn.XLOOKUP($A1855,CustomersName[[#All],[Customer ID]],CustomersName[[#All],[First Name]],"Not Found",0)</f>
        <v>Katie</v>
      </c>
      <c r="C1855" cm="1">
        <f t="array" ref="C1855">_xlfn.XLOOKUP($A1855,MedExam_Table[[#Headers],[#Data],[Customer ID]],MedExam_Table[[#Headers],[#Data],[BMI]],"Not Found",0)</f>
        <v>45.92</v>
      </c>
      <c r="D1855" cm="1">
        <f t="array" ref="D1855">_xlfn.XLOOKUP($A1855,MedExam_Table[[#Headers],[#Data],[Customer ID]],MedExam_Table[[#Headers],[#Data],[HBA1C]],"Not Found",0)</f>
        <v>9.51</v>
      </c>
      <c r="E1855" t="str" cm="1">
        <f t="array" ref="E1855">_xlfn.XLOOKUP($A1855,MedExam_Table[[#Headers],[#Data],[Customer ID]],MedExam_Table[[#Headers],[#Data],[Heart Issues Updated]],"Not Found",0)</f>
        <v>No</v>
      </c>
      <c r="F1855" t="str" cm="1">
        <f t="array" ref="F1855">_xlfn.XLOOKUP($A1855,MedExam_Table[[#Headers],[#Data],[Customer ID]],MedExam_Table[[#Headers],[#Data],[Any Transplants Update]],"Not Found",0)</f>
        <v>No</v>
      </c>
      <c r="G1855" t="str" cm="1">
        <f t="array" ref="G1855">_xlfn.XLOOKUP($A1855,MedExam_Table[[#Headers],[#Data],[Customer ID]],MedExam_Table[[#Headers],[#Data],[Cancer history]],"Not Found",0)</f>
        <v>No</v>
      </c>
      <c r="H1855" cm="1">
        <f t="array" ref="H1855">_xlfn.XLOOKUP($A1855,MedExam_Table[[#Headers],[#Data],[Customer ID]],MedExam_Table[[#Headers],[#Data],[NumberOfMajorSurgeries_updated]],"Not Found",0)</f>
        <v>0</v>
      </c>
      <c r="I1855" t="str" cm="1">
        <f t="array" ref="I1855">_xlfn.XLOOKUP($A1855,MedExam_Table[[#Headers],[#Data],[Customer ID]],MedExam_Table[[#Headers],[#Data],[Smoker Updated]],"Not Found",0)</f>
        <v>No</v>
      </c>
      <c r="J1855" t="str" cm="1">
        <f t="array" ref="J1855">_xlfn.XLOOKUP($A1855,MedExam_Table[[#Headers],[#Data],[Customer ID]],MedExam_Table[[#Headers],[#Data],[Weight Status]],"Not Found",0)</f>
        <v>Obesity</v>
      </c>
      <c r="K1855" t="str" cm="1">
        <f t="array" ref="K1855">_xlfn.XLOOKUP($A1855,MedExam_Table[[#Headers],[#Data],[Customer ID]],MedExam_Table[[#Headers],[#Data],[Diabetes Status]],"Not Found",0)</f>
        <v>Diabetes</v>
      </c>
      <c r="L1855" cm="1">
        <f t="array" ref="L1855">_xlfn.XLOOKUP($A1855,Hospitalisation_table[[#All],[Customer ID]],Hospitalisation_table[[#All],[Customer Age]],"Not Found",0)</f>
        <v>54</v>
      </c>
      <c r="M1855" t="str" cm="1">
        <f t="array" ref="M1855">_xlfn.XLOOKUP($A1855,Hospitalisation_table[[#All],[Customer ID]],Hospitalisation_table[[#All],[Date of Birth]],"Not Found",0)</f>
        <v>12-Jul-1968</v>
      </c>
      <c r="N1855" s="22" cm="1">
        <f t="array" ref="N1855">_xlfn.XLOOKUP($A1855,Hospitalisation_table[[#All],[Customer ID]],Hospitalisation_table[[#All],[charges]],"Not Found",0)</f>
        <v>17507.47</v>
      </c>
      <c r="O1855" t="str" cm="1">
        <f t="array" ref="O1855">_xlfn.XLOOKUP($A1855,Hospitalisation_table[[#All],[Customer ID]],Hospitalisation_table[[#All],[Hospital tier_Updated]],"Not Found",0)</f>
        <v>tier - 1</v>
      </c>
      <c r="P1855" t="str" cm="1">
        <f t="array" ref="P1855">_xlfn.XLOOKUP($A1855,Hospitalisation_table[[#All],[Customer ID]],Hospitalisation_table[[#All],[City tier_updated]],"Not Found",0)</f>
        <v>tier - 1</v>
      </c>
      <c r="Q1855" t="str" cm="1">
        <f t="array" ref="Q1855">_xlfn.XLOOKUP($A1855,Hospitalisation_table[[#All],[Customer ID]],Hospitalisation_table[[#All],[State ID Updated]],"Not Found",0)</f>
        <v>R1026</v>
      </c>
    </row>
    <row r="1856" spans="1:17" x14ac:dyDescent="0.3">
      <c r="A1856" s="13" t="s">
        <v>1805</v>
      </c>
      <c r="B1856" t="str" cm="1">
        <f t="array" ref="B1856">_xlfn.XLOOKUP($A1856,CustomersName[[#All],[Customer ID]],CustomersName[[#All],[First Name]],"Not Found",0)</f>
        <v>Eric h</v>
      </c>
      <c r="C1856" cm="1">
        <f t="array" ref="C1856">_xlfn.XLOOKUP($A1856,MedExam_Table[[#Headers],[#Data],[Customer ID]],MedExam_Table[[#Headers],[#Data],[BMI]],"Not Found",0)</f>
        <v>44.03</v>
      </c>
      <c r="D1856" cm="1">
        <f t="array" ref="D1856">_xlfn.XLOOKUP($A1856,MedExam_Table[[#Headers],[#Data],[Customer ID]],MedExam_Table[[#Headers],[#Data],[HBA1C]],"Not Found",0)</f>
        <v>9.36</v>
      </c>
      <c r="E1856" t="str" cm="1">
        <f t="array" ref="E1856">_xlfn.XLOOKUP($A1856,MedExam_Table[[#Headers],[#Data],[Customer ID]],MedExam_Table[[#Headers],[#Data],[Heart Issues Updated]],"Not Found",0)</f>
        <v>No</v>
      </c>
      <c r="F1856" t="str" cm="1">
        <f t="array" ref="F1856">_xlfn.XLOOKUP($A1856,MedExam_Table[[#Headers],[#Data],[Customer ID]],MedExam_Table[[#Headers],[#Data],[Any Transplants Update]],"Not Found",0)</f>
        <v>No</v>
      </c>
      <c r="G1856" t="str" cm="1">
        <f t="array" ref="G1856">_xlfn.XLOOKUP($A1856,MedExam_Table[[#Headers],[#Data],[Customer ID]],MedExam_Table[[#Headers],[#Data],[Cancer history]],"Not Found",0)</f>
        <v>No</v>
      </c>
      <c r="H1856" cm="1">
        <f t="array" ref="H1856">_xlfn.XLOOKUP($A1856,MedExam_Table[[#Headers],[#Data],[Customer ID]],MedExam_Table[[#Headers],[#Data],[NumberOfMajorSurgeries_updated]],"Not Found",0)</f>
        <v>0</v>
      </c>
      <c r="I1856" t="str" cm="1">
        <f t="array" ref="I1856">_xlfn.XLOOKUP($A1856,MedExam_Table[[#Headers],[#Data],[Customer ID]],MedExam_Table[[#Headers],[#Data],[Smoker Updated]],"Not Found",0)</f>
        <v>No</v>
      </c>
      <c r="J1856" t="str" cm="1">
        <f t="array" ref="J1856">_xlfn.XLOOKUP($A1856,MedExam_Table[[#Headers],[#Data],[Customer ID]],MedExam_Table[[#Headers],[#Data],[Weight Status]],"Not Found",0)</f>
        <v>Obesity</v>
      </c>
      <c r="K1856" t="str" cm="1">
        <f t="array" ref="K1856">_xlfn.XLOOKUP($A1856,MedExam_Table[[#Headers],[#Data],[Customer ID]],MedExam_Table[[#Headers],[#Data],[Diabetes Status]],"Not Found",0)</f>
        <v>Diabetes</v>
      </c>
      <c r="L1856" cm="1">
        <f t="array" ref="L1856">_xlfn.XLOOKUP($A1856,Hospitalisation_table[[#All],[Customer ID]],Hospitalisation_table[[#All],[Customer Age]],"Not Found",0)</f>
        <v>57</v>
      </c>
      <c r="M1856" t="str" cm="1">
        <f t="array" ref="M1856">_xlfn.XLOOKUP($A1856,Hospitalisation_table[[#All],[Customer ID]],Hospitalisation_table[[#All],[Date of Birth]],"Not Found",0)</f>
        <v>16-Jun-1965</v>
      </c>
      <c r="N1856" s="22" cm="1">
        <f t="array" ref="N1856">_xlfn.XLOOKUP($A1856,Hospitalisation_table[[#All],[Customer ID]],Hospitalisation_table[[#All],[charges]],"Not Found",0)</f>
        <v>17505.650000000001</v>
      </c>
      <c r="O1856" t="str" cm="1">
        <f t="array" ref="O1856">_xlfn.XLOOKUP($A1856,Hospitalisation_table[[#All],[Customer ID]],Hospitalisation_table[[#All],[Hospital tier_Updated]],"Not Found",0)</f>
        <v>tier - 1</v>
      </c>
      <c r="P1856" t="str" cm="1">
        <f t="array" ref="P1856">_xlfn.XLOOKUP($A1856,Hospitalisation_table[[#All],[Customer ID]],Hospitalisation_table[[#All],[City tier_updated]],"Not Found",0)</f>
        <v>tier - 2</v>
      </c>
      <c r="Q1856" t="str" cm="1">
        <f t="array" ref="Q1856">_xlfn.XLOOKUP($A1856,Hospitalisation_table[[#All],[Customer ID]],Hospitalisation_table[[#All],[State ID Updated]],"Not Found",0)</f>
        <v>R1023</v>
      </c>
    </row>
    <row r="1857" spans="1:17" x14ac:dyDescent="0.3">
      <c r="A1857" s="14" t="s">
        <v>1804</v>
      </c>
      <c r="B1857" t="str" cm="1">
        <f t="array" ref="B1857">_xlfn.XLOOKUP($A1857,CustomersName[[#All],[Customer ID]],CustomersName[[#All],[First Name]],"Not Found",0)</f>
        <v>Tara</v>
      </c>
      <c r="C1857" cm="1">
        <f t="array" ref="C1857">_xlfn.XLOOKUP($A1857,MedExam_Table[[#Headers],[#Data],[Customer ID]],MedExam_Table[[#Headers],[#Data],[BMI]],"Not Found",0)</f>
        <v>24.6</v>
      </c>
      <c r="D1857" cm="1">
        <f t="array" ref="D1857">_xlfn.XLOOKUP($A1857,MedExam_Table[[#Headers],[#Data],[Customer ID]],MedExam_Table[[#Headers],[#Data],[HBA1C]],"Not Found",0)</f>
        <v>4.8099999999999996</v>
      </c>
      <c r="E1857" t="str" cm="1">
        <f t="array" ref="E1857">_xlfn.XLOOKUP($A1857,MedExam_Table[[#Headers],[#Data],[Customer ID]],MedExam_Table[[#Headers],[#Data],[Heart Issues Updated]],"Not Found",0)</f>
        <v>No</v>
      </c>
      <c r="F1857" t="str" cm="1">
        <f t="array" ref="F1857">_xlfn.XLOOKUP($A1857,MedExam_Table[[#Headers],[#Data],[Customer ID]],MedExam_Table[[#Headers],[#Data],[Any Transplants Update]],"Not Found",0)</f>
        <v>No</v>
      </c>
      <c r="G1857" t="str" cm="1">
        <f t="array" ref="G1857">_xlfn.XLOOKUP($A1857,MedExam_Table[[#Headers],[#Data],[Customer ID]],MedExam_Table[[#Headers],[#Data],[Cancer history]],"Not Found",0)</f>
        <v>No</v>
      </c>
      <c r="H1857" cm="1">
        <f t="array" ref="H1857">_xlfn.XLOOKUP($A1857,MedExam_Table[[#Headers],[#Data],[Customer ID]],MedExam_Table[[#Headers],[#Data],[NumberOfMajorSurgeries_updated]],"Not Found",0)</f>
        <v>0</v>
      </c>
      <c r="I1857" t="str" cm="1">
        <f t="array" ref="I1857">_xlfn.XLOOKUP($A1857,MedExam_Table[[#Headers],[#Data],[Customer ID]],MedExam_Table[[#Headers],[#Data],[Smoker Updated]],"Not Found",0)</f>
        <v>Yes</v>
      </c>
      <c r="J1857" t="str" cm="1">
        <f t="array" ref="J1857">_xlfn.XLOOKUP($A1857,MedExam_Table[[#Headers],[#Data],[Customer ID]],MedExam_Table[[#Headers],[#Data],[Weight Status]],"Not Found",0)</f>
        <v>NormalWeight</v>
      </c>
      <c r="K1857" t="str" cm="1">
        <f t="array" ref="K1857">_xlfn.XLOOKUP($A1857,MedExam_Table[[#Headers],[#Data],[Customer ID]],MedExam_Table[[#Headers],[#Data],[Diabetes Status]],"Not Found",0)</f>
        <v>Normal</v>
      </c>
      <c r="L1857" cm="1">
        <f t="array" ref="L1857">_xlfn.XLOOKUP($A1857,Hospitalisation_table[[#All],[Customer ID]],Hospitalisation_table[[#All],[Customer Age]],"Not Found",0)</f>
        <v>32</v>
      </c>
      <c r="M1857" t="str" cm="1">
        <f t="array" ref="M1857">_xlfn.XLOOKUP($A1857,Hospitalisation_table[[#All],[Customer ID]],Hospitalisation_table[[#All],[Date of Birth]],"Not Found",0)</f>
        <v>29-Dec-1990</v>
      </c>
      <c r="N1857" s="22" cm="1">
        <f t="array" ref="N1857">_xlfn.XLOOKUP($A1857,Hospitalisation_table[[#All],[Customer ID]],Hospitalisation_table[[#All],[charges]],"Not Found",0)</f>
        <v>17496.310000000001</v>
      </c>
      <c r="O1857" t="str" cm="1">
        <f t="array" ref="O1857">_xlfn.XLOOKUP($A1857,Hospitalisation_table[[#All],[Customer ID]],Hospitalisation_table[[#All],[Hospital tier_Updated]],"Not Found",0)</f>
        <v>tier - 1</v>
      </c>
      <c r="P1857" t="str" cm="1">
        <f t="array" ref="P1857">_xlfn.XLOOKUP($A1857,Hospitalisation_table[[#All],[Customer ID]],Hospitalisation_table[[#All],[City tier_updated]],"Not Found",0)</f>
        <v>tier - 2</v>
      </c>
      <c r="Q1857" t="str" cm="1">
        <f t="array" ref="Q1857">_xlfn.XLOOKUP($A1857,Hospitalisation_table[[#All],[Customer ID]],Hospitalisation_table[[#All],[State ID Updated]],"Not Found",0)</f>
        <v>R1011</v>
      </c>
    </row>
    <row r="1858" spans="1:17" x14ac:dyDescent="0.3">
      <c r="A1858" s="13" t="s">
        <v>1803</v>
      </c>
      <c r="B1858" t="str" cm="1">
        <f t="array" ref="B1858">_xlfn.XLOOKUP($A1858,CustomersName[[#All],[Customer ID]],CustomersName[[#All],[First Name]],"Not Found",0)</f>
        <v>Haleh L</v>
      </c>
      <c r="C1858" cm="1">
        <f t="array" ref="C1858">_xlfn.XLOOKUP($A1858,MedExam_Table[[#Headers],[#Data],[Customer ID]],MedExam_Table[[#Headers],[#Data],[BMI]],"Not Found",0)</f>
        <v>49.15</v>
      </c>
      <c r="D1858" cm="1">
        <f t="array" ref="D1858">_xlfn.XLOOKUP($A1858,MedExam_Table[[#Headers],[#Data],[Customer ID]],MedExam_Table[[#Headers],[#Data],[HBA1C]],"Not Found",0)</f>
        <v>8.08</v>
      </c>
      <c r="E1858" t="str" cm="1">
        <f t="array" ref="E1858">_xlfn.XLOOKUP($A1858,MedExam_Table[[#Headers],[#Data],[Customer ID]],MedExam_Table[[#Headers],[#Data],[Heart Issues Updated]],"Not Found",0)</f>
        <v>No</v>
      </c>
      <c r="F1858" t="str" cm="1">
        <f t="array" ref="F1858">_xlfn.XLOOKUP($A1858,MedExam_Table[[#Headers],[#Data],[Customer ID]],MedExam_Table[[#Headers],[#Data],[Any Transplants Update]],"Not Found",0)</f>
        <v>No</v>
      </c>
      <c r="G1858" t="str" cm="1">
        <f t="array" ref="G1858">_xlfn.XLOOKUP($A1858,MedExam_Table[[#Headers],[#Data],[Customer ID]],MedExam_Table[[#Headers],[#Data],[Cancer history]],"Not Found",0)</f>
        <v>No</v>
      </c>
      <c r="H1858" cm="1">
        <f t="array" ref="H1858">_xlfn.XLOOKUP($A1858,MedExam_Table[[#Headers],[#Data],[Customer ID]],MedExam_Table[[#Headers],[#Data],[NumberOfMajorSurgeries_updated]],"Not Found",0)</f>
        <v>0</v>
      </c>
      <c r="I1858" t="str" cm="1">
        <f t="array" ref="I1858">_xlfn.XLOOKUP($A1858,MedExam_Table[[#Headers],[#Data],[Customer ID]],MedExam_Table[[#Headers],[#Data],[Smoker Updated]],"Not Found",0)</f>
        <v>No</v>
      </c>
      <c r="J1858" t="str" cm="1">
        <f t="array" ref="J1858">_xlfn.XLOOKUP($A1858,MedExam_Table[[#Headers],[#Data],[Customer ID]],MedExam_Table[[#Headers],[#Data],[Weight Status]],"Not Found",0)</f>
        <v>Obesity</v>
      </c>
      <c r="K1858" t="str" cm="1">
        <f t="array" ref="K1858">_xlfn.XLOOKUP($A1858,MedExam_Table[[#Headers],[#Data],[Customer ID]],MedExam_Table[[#Headers],[#Data],[Diabetes Status]],"Not Found",0)</f>
        <v>Diabetes</v>
      </c>
      <c r="L1858" cm="1">
        <f t="array" ref="L1858">_xlfn.XLOOKUP($A1858,Hospitalisation_table[[#All],[Customer ID]],Hospitalisation_table[[#All],[Customer Age]],"Not Found",0)</f>
        <v>52</v>
      </c>
      <c r="M1858" t="str" cm="1">
        <f t="array" ref="M1858">_xlfn.XLOOKUP($A1858,Hospitalisation_table[[#All],[Customer ID]],Hospitalisation_table[[#All],[Date of Birth]],"Not Found",0)</f>
        <v>8-Jun-1971</v>
      </c>
      <c r="N1858" s="22" cm="1">
        <f t="array" ref="N1858">_xlfn.XLOOKUP($A1858,Hospitalisation_table[[#All],[Customer ID]],Hospitalisation_table[[#All],[charges]],"Not Found",0)</f>
        <v>17479.53</v>
      </c>
      <c r="O1858" t="str" cm="1">
        <f t="array" ref="O1858">_xlfn.XLOOKUP($A1858,Hospitalisation_table[[#All],[Customer ID]],Hospitalisation_table[[#All],[Hospital tier_Updated]],"Not Found",0)</f>
        <v>tier - 1</v>
      </c>
      <c r="P1858" t="str" cm="1">
        <f t="array" ref="P1858">_xlfn.XLOOKUP($A1858,Hospitalisation_table[[#All],[Customer ID]],Hospitalisation_table[[#All],[City tier_updated]],"Not Found",0)</f>
        <v>tier - 1</v>
      </c>
      <c r="Q1858" t="str" cm="1">
        <f t="array" ref="Q1858">_xlfn.XLOOKUP($A1858,Hospitalisation_table[[#All],[Customer ID]],Hospitalisation_table[[#All],[State ID Updated]],"Not Found",0)</f>
        <v>R1012</v>
      </c>
    </row>
    <row r="1859" spans="1:17" x14ac:dyDescent="0.3">
      <c r="A1859" s="14" t="s">
        <v>1802</v>
      </c>
      <c r="B1859" t="str" cm="1">
        <f t="array" ref="B1859">_xlfn.XLOOKUP($A1859,CustomersName[[#All],[Customer ID]],CustomersName[[#All],[First Name]],"Not Found",0)</f>
        <v>Kayha B.</v>
      </c>
      <c r="C1859" cm="1">
        <f t="array" ref="C1859">_xlfn.XLOOKUP($A1859,MedExam_Table[[#Headers],[#Data],[Customer ID]],MedExam_Table[[#Headers],[#Data],[BMI]],"Not Found",0)</f>
        <v>28.31</v>
      </c>
      <c r="D1859" cm="1">
        <f t="array" ref="D1859">_xlfn.XLOOKUP($A1859,MedExam_Table[[#Headers],[#Data],[Customer ID]],MedExam_Table[[#Headers],[#Data],[HBA1C]],"Not Found",0)</f>
        <v>6.29</v>
      </c>
      <c r="E1859" t="str" cm="1">
        <f t="array" ref="E1859">_xlfn.XLOOKUP($A1859,MedExam_Table[[#Headers],[#Data],[Customer ID]],MedExam_Table[[#Headers],[#Data],[Heart Issues Updated]],"Not Found",0)</f>
        <v>No</v>
      </c>
      <c r="F1859" t="str" cm="1">
        <f t="array" ref="F1859">_xlfn.XLOOKUP($A1859,MedExam_Table[[#Headers],[#Data],[Customer ID]],MedExam_Table[[#Headers],[#Data],[Any Transplants Update]],"Not Found",0)</f>
        <v>No</v>
      </c>
      <c r="G1859" t="str" cm="1">
        <f t="array" ref="G1859">_xlfn.XLOOKUP($A1859,MedExam_Table[[#Headers],[#Data],[Customer ID]],MedExam_Table[[#Headers],[#Data],[Cancer history]],"Not Found",0)</f>
        <v>Yes</v>
      </c>
      <c r="H1859" cm="1">
        <f t="array" ref="H1859">_xlfn.XLOOKUP($A1859,MedExam_Table[[#Headers],[#Data],[Customer ID]],MedExam_Table[[#Headers],[#Data],[NumberOfMajorSurgeries_updated]],"Not Found",0)</f>
        <v>1</v>
      </c>
      <c r="I1859" t="str" cm="1">
        <f t="array" ref="I1859">_xlfn.XLOOKUP($A1859,MedExam_Table[[#Headers],[#Data],[Customer ID]],MedExam_Table[[#Headers],[#Data],[Smoker Updated]],"Not Found",0)</f>
        <v>Yes</v>
      </c>
      <c r="J1859" t="str" cm="1">
        <f t="array" ref="J1859">_xlfn.XLOOKUP($A1859,MedExam_Table[[#Headers],[#Data],[Customer ID]],MedExam_Table[[#Headers],[#Data],[Weight Status]],"Not Found",0)</f>
        <v>OverWeight</v>
      </c>
      <c r="K1859" t="str" cm="1">
        <f t="array" ref="K1859">_xlfn.XLOOKUP($A1859,MedExam_Table[[#Headers],[#Data],[Customer ID]],MedExam_Table[[#Headers],[#Data],[Diabetes Status]],"Not Found",0)</f>
        <v>Prediabetes</v>
      </c>
      <c r="L1859" cm="1">
        <f t="array" ref="L1859">_xlfn.XLOOKUP($A1859,Hospitalisation_table[[#All],[Customer ID]],Hospitalisation_table[[#All],[Customer Age]],"Not Found",0)</f>
        <v>19</v>
      </c>
      <c r="M1859" t="str" cm="1">
        <f t="array" ref="M1859">_xlfn.XLOOKUP($A1859,Hospitalisation_table[[#All],[Customer ID]],Hospitalisation_table[[#All],[Date of Birth]],"Not Found",0)</f>
        <v>2-Nov-2003</v>
      </c>
      <c r="N1859" s="22" cm="1">
        <f t="array" ref="N1859">_xlfn.XLOOKUP($A1859,Hospitalisation_table[[#All],[Customer ID]],Hospitalisation_table[[#All],[charges]],"Not Found",0)</f>
        <v>17468.98</v>
      </c>
      <c r="O1859" t="str" cm="1">
        <f t="array" ref="O1859">_xlfn.XLOOKUP($A1859,Hospitalisation_table[[#All],[Customer ID]],Hospitalisation_table[[#All],[Hospital tier_Updated]],"Not Found",0)</f>
        <v>tier - 2</v>
      </c>
      <c r="P1859" t="str" cm="1">
        <f t="array" ref="P1859">_xlfn.XLOOKUP($A1859,Hospitalisation_table[[#All],[Customer ID]],Hospitalisation_table[[#All],[City tier_updated]],"Not Found",0)</f>
        <v>tier - 1</v>
      </c>
      <c r="Q1859" t="str" cm="1">
        <f t="array" ref="Q1859">_xlfn.XLOOKUP($A1859,Hospitalisation_table[[#All],[Customer ID]],Hospitalisation_table[[#All],[State ID Updated]],"Not Found",0)</f>
        <v>R1012</v>
      </c>
    </row>
    <row r="1860" spans="1:17" x14ac:dyDescent="0.3">
      <c r="A1860" s="13" t="s">
        <v>2316</v>
      </c>
      <c r="B1860" t="str" cm="1">
        <f t="array" ref="B1860">_xlfn.XLOOKUP($A1860,CustomersName[[#All],[Customer ID]],CustomersName[[#All],[First Name]],"Not Found",0)</f>
        <v>Ari</v>
      </c>
      <c r="C1860" cm="1">
        <f t="array" ref="C1860">_xlfn.XLOOKUP($A1860,MedExam_Table[[#Headers],[#Data],[Customer ID]],MedExam_Table[[#Headers],[#Data],[BMI]],"Not Found",0)</f>
        <v>34.200000000000003</v>
      </c>
      <c r="D1860" cm="1">
        <f t="array" ref="D1860">_xlfn.XLOOKUP($A1860,MedExam_Table[[#Headers],[#Data],[Customer ID]],MedExam_Table[[#Headers],[#Data],[HBA1C]],"Not Found",0)</f>
        <v>5.75</v>
      </c>
      <c r="E1860" t="str" cm="1">
        <f t="array" ref="E1860">_xlfn.XLOOKUP($A1860,MedExam_Table[[#Headers],[#Data],[Customer ID]],MedExam_Table[[#Headers],[#Data],[Heart Issues Updated]],"Not Found",0)</f>
        <v>No</v>
      </c>
      <c r="F1860" t="str" cm="1">
        <f t="array" ref="F1860">_xlfn.XLOOKUP($A1860,MedExam_Table[[#Headers],[#Data],[Customer ID]],MedExam_Table[[#Headers],[#Data],[Any Transplants Update]],"Not Found",0)</f>
        <v>No</v>
      </c>
      <c r="G1860" t="str" cm="1">
        <f t="array" ref="G1860">_xlfn.XLOOKUP($A1860,MedExam_Table[[#Headers],[#Data],[Customer ID]],MedExam_Table[[#Headers],[#Data],[Cancer history]],"Not Found",0)</f>
        <v>No</v>
      </c>
      <c r="H1860" cm="1">
        <f t="array" ref="H1860">_xlfn.XLOOKUP($A1860,MedExam_Table[[#Headers],[#Data],[Customer ID]],MedExam_Table[[#Headers],[#Data],[NumberOfMajorSurgeries_updated]],"Not Found",0)</f>
        <v>2</v>
      </c>
      <c r="I1860" t="str" cm="1">
        <f t="array" ref="I1860">_xlfn.XLOOKUP($A1860,MedExam_Table[[#Headers],[#Data],[Customer ID]],MedExam_Table[[#Headers],[#Data],[Smoker Updated]],"Not Found",0)</f>
        <v>Yes</v>
      </c>
      <c r="J1860" t="str" cm="1">
        <f t="array" ref="J1860">_xlfn.XLOOKUP($A1860,MedExam_Table[[#Headers],[#Data],[Customer ID]],MedExam_Table[[#Headers],[#Data],[Weight Status]],"Not Found",0)</f>
        <v>Obesity</v>
      </c>
      <c r="K1860" t="str" cm="1">
        <f t="array" ref="K1860">_xlfn.XLOOKUP($A1860,MedExam_Table[[#Headers],[#Data],[Customer ID]],MedExam_Table[[#Headers],[#Data],[Diabetes Status]],"Not Found",0)</f>
        <v>Prediabetes</v>
      </c>
      <c r="L1860" cm="1">
        <f t="array" ref="L1860">_xlfn.XLOOKUP($A1860,Hospitalisation_table[[#All],[Customer ID]],Hospitalisation_table[[#All],[Customer Age]],"Not Found",0)</f>
        <v>50</v>
      </c>
      <c r="M1860" t="str" cm="1">
        <f t="array" ref="M1860">_xlfn.XLOOKUP($A1860,Hospitalisation_table[[#All],[Customer ID]],Hospitalisation_table[[#All],[Date of Birth]],"Not Found",0)</f>
        <v>10-Sep-1972</v>
      </c>
      <c r="N1860" s="22" cm="1">
        <f t="array" ref="N1860">_xlfn.XLOOKUP($A1860,Hospitalisation_table[[#All],[Customer ID]],Hospitalisation_table[[#All],[charges]],"Not Found",0)</f>
        <v>42856.84</v>
      </c>
      <c r="O1860" t="str" cm="1">
        <f t="array" ref="O1860">_xlfn.XLOOKUP($A1860,Hospitalisation_table[[#All],[Customer ID]],Hospitalisation_table[[#All],[Hospital tier_Updated]],"Not Found",0)</f>
        <v>tier - 1</v>
      </c>
      <c r="P1860" t="str" cm="1">
        <f t="array" ref="P1860">_xlfn.XLOOKUP($A1860,Hospitalisation_table[[#All],[Customer ID]],Hospitalisation_table[[#All],[City tier_updated]],"Not Found",0)</f>
        <v>tier - 1</v>
      </c>
      <c r="Q1860" t="str" cm="1">
        <f t="array" ref="Q1860">_xlfn.XLOOKUP($A1860,Hospitalisation_table[[#All],[Customer ID]],Hospitalisation_table[[#All],[State ID Updated]],"Not Found",0)</f>
        <v>R1011</v>
      </c>
    </row>
    <row r="1861" spans="1:17" x14ac:dyDescent="0.3">
      <c r="A1861" s="14" t="s">
        <v>1801</v>
      </c>
      <c r="B1861" t="str" cm="1">
        <f t="array" ref="B1861">_xlfn.XLOOKUP($A1861,CustomersName[[#All],[Customer ID]],CustomersName[[#All],[First Name]],"Not Found",0)</f>
        <v>Mhrk D.</v>
      </c>
      <c r="C1861" cm="1">
        <f t="array" ref="C1861">_xlfn.XLOOKUP($A1861,MedExam_Table[[#Headers],[#Data],[Customer ID]],MedExam_Table[[#Headers],[#Data],[BMI]],"Not Found",0)</f>
        <v>22.99</v>
      </c>
      <c r="D1861" cm="1">
        <f t="array" ref="D1861">_xlfn.XLOOKUP($A1861,MedExam_Table[[#Headers],[#Data],[Customer ID]],MedExam_Table[[#Headers],[#Data],[HBA1C]],"Not Found",0)</f>
        <v>6.29</v>
      </c>
      <c r="E1861" t="str" cm="1">
        <f t="array" ref="E1861">_xlfn.XLOOKUP($A1861,MedExam_Table[[#Headers],[#Data],[Customer ID]],MedExam_Table[[#Headers],[#Data],[Heart Issues Updated]],"Not Found",0)</f>
        <v>No</v>
      </c>
      <c r="F1861" t="str" cm="1">
        <f t="array" ref="F1861">_xlfn.XLOOKUP($A1861,MedExam_Table[[#Headers],[#Data],[Customer ID]],MedExam_Table[[#Headers],[#Data],[Any Transplants Update]],"Not Found",0)</f>
        <v>No</v>
      </c>
      <c r="G1861" t="str" cm="1">
        <f t="array" ref="G1861">_xlfn.XLOOKUP($A1861,MedExam_Table[[#Headers],[#Data],[Customer ID]],MedExam_Table[[#Headers],[#Data],[Cancer history]],"Not Found",0)</f>
        <v>No</v>
      </c>
      <c r="H1861" cm="1">
        <f t="array" ref="H1861">_xlfn.XLOOKUP($A1861,MedExam_Table[[#Headers],[#Data],[Customer ID]],MedExam_Table[[#Headers],[#Data],[NumberOfMajorSurgeries_updated]],"Not Found",0)</f>
        <v>1</v>
      </c>
      <c r="I1861" t="str" cm="1">
        <f t="array" ref="I1861">_xlfn.XLOOKUP($A1861,MedExam_Table[[#Headers],[#Data],[Customer ID]],MedExam_Table[[#Headers],[#Data],[Smoker Updated]],"Not Found",0)</f>
        <v>Yes</v>
      </c>
      <c r="J1861" t="str" cm="1">
        <f t="array" ref="J1861">_xlfn.XLOOKUP($A1861,MedExam_Table[[#Headers],[#Data],[Customer ID]],MedExam_Table[[#Headers],[#Data],[Weight Status]],"Not Found",0)</f>
        <v>NormalWeight</v>
      </c>
      <c r="K1861" t="str" cm="1">
        <f t="array" ref="K1861">_xlfn.XLOOKUP($A1861,MedExam_Table[[#Headers],[#Data],[Customer ID]],MedExam_Table[[#Headers],[#Data],[Diabetes Status]],"Not Found",0)</f>
        <v>Prediabetes</v>
      </c>
      <c r="L1861" cm="1">
        <f t="array" ref="L1861">_xlfn.XLOOKUP($A1861,Hospitalisation_table[[#All],[Customer ID]],Hospitalisation_table[[#All],[Customer Age]],"Not Found",0)</f>
        <v>30</v>
      </c>
      <c r="M1861" t="str" cm="1">
        <f t="array" ref="M1861">_xlfn.XLOOKUP($A1861,Hospitalisation_table[[#All],[Customer ID]],Hospitalisation_table[[#All],[Date of Birth]],"Not Found",0)</f>
        <v>18-Oct-1992</v>
      </c>
      <c r="N1861" s="22" cm="1">
        <f t="array" ref="N1861">_xlfn.XLOOKUP($A1861,Hospitalisation_table[[#All],[Customer ID]],Hospitalisation_table[[#All],[charges]],"Not Found",0)</f>
        <v>17361.77</v>
      </c>
      <c r="O1861" t="str" cm="1">
        <f t="array" ref="O1861">_xlfn.XLOOKUP($A1861,Hospitalisation_table[[#All],[Customer ID]],Hospitalisation_table[[#All],[Hospital tier_Updated]],"Not Found",0)</f>
        <v>tier - 2</v>
      </c>
      <c r="P1861" t="str" cm="1">
        <f t="array" ref="P1861">_xlfn.XLOOKUP($A1861,Hospitalisation_table[[#All],[Customer ID]],Hospitalisation_table[[#All],[City tier_updated]],"Not Found",0)</f>
        <v>tier - 1</v>
      </c>
      <c r="Q1861" t="str" cm="1">
        <f t="array" ref="Q1861">_xlfn.XLOOKUP($A1861,Hospitalisation_table[[#All],[Customer ID]],Hospitalisation_table[[#All],[State ID Updated]],"Not Found",0)</f>
        <v>R1012</v>
      </c>
    </row>
    <row r="1862" spans="1:17" x14ac:dyDescent="0.3">
      <c r="A1862" s="13" t="s">
        <v>1800</v>
      </c>
      <c r="B1862" t="str" cm="1">
        <f t="array" ref="B1862">_xlfn.XLOOKUP($A1862,CustomersName[[#All],[Customer ID]],CustomersName[[#All],[First Name]],"Not Found",0)</f>
        <v>Patrhck J.</v>
      </c>
      <c r="C1862" cm="1">
        <f t="array" ref="C1862">_xlfn.XLOOKUP($A1862,MedExam_Table[[#Headers],[#Data],[Customer ID]],MedExam_Table[[#Headers],[#Data],[BMI]],"Not Found",0)</f>
        <v>29.07</v>
      </c>
      <c r="D1862" cm="1">
        <f t="array" ref="D1862">_xlfn.XLOOKUP($A1862,MedExam_Table[[#Headers],[#Data],[Customer ID]],MedExam_Table[[#Headers],[#Data],[HBA1C]],"Not Found",0)</f>
        <v>5.12</v>
      </c>
      <c r="E1862" t="str" cm="1">
        <f t="array" ref="E1862">_xlfn.XLOOKUP($A1862,MedExam_Table[[#Headers],[#Data],[Customer ID]],MedExam_Table[[#Headers],[#Data],[Heart Issues Updated]],"Not Found",0)</f>
        <v>No</v>
      </c>
      <c r="F1862" t="str" cm="1">
        <f t="array" ref="F1862">_xlfn.XLOOKUP($A1862,MedExam_Table[[#Headers],[#Data],[Customer ID]],MedExam_Table[[#Headers],[#Data],[Any Transplants Update]],"Not Found",0)</f>
        <v>No</v>
      </c>
      <c r="G1862" t="str" cm="1">
        <f t="array" ref="G1862">_xlfn.XLOOKUP($A1862,MedExam_Table[[#Headers],[#Data],[Customer ID]],MedExam_Table[[#Headers],[#Data],[Cancer history]],"Not Found",0)</f>
        <v>Yes</v>
      </c>
      <c r="H1862" cm="1">
        <f t="array" ref="H1862">_xlfn.XLOOKUP($A1862,MedExam_Table[[#Headers],[#Data],[Customer ID]],MedExam_Table[[#Headers],[#Data],[NumberOfMajorSurgeries_updated]],"Not Found",0)</f>
        <v>1</v>
      </c>
      <c r="I1862" t="str" cm="1">
        <f t="array" ref="I1862">_xlfn.XLOOKUP($A1862,MedExam_Table[[#Headers],[#Data],[Customer ID]],MedExam_Table[[#Headers],[#Data],[Smoker Updated]],"Not Found",0)</f>
        <v>Yes</v>
      </c>
      <c r="J1862" t="str" cm="1">
        <f t="array" ref="J1862">_xlfn.XLOOKUP($A1862,MedExam_Table[[#Headers],[#Data],[Customer ID]],MedExam_Table[[#Headers],[#Data],[Weight Status]],"Not Found",0)</f>
        <v>OverWeight</v>
      </c>
      <c r="K1862" t="str" cm="1">
        <f t="array" ref="K1862">_xlfn.XLOOKUP($A1862,MedExam_Table[[#Headers],[#Data],[Customer ID]],MedExam_Table[[#Headers],[#Data],[Diabetes Status]],"Not Found",0)</f>
        <v>Normal</v>
      </c>
      <c r="L1862" cm="1">
        <f t="array" ref="L1862">_xlfn.XLOOKUP($A1862,Hospitalisation_table[[#All],[Customer ID]],Hospitalisation_table[[#All],[Customer Age]],"Not Found",0)</f>
        <v>19</v>
      </c>
      <c r="M1862" t="str" cm="1">
        <f t="array" ref="M1862">_xlfn.XLOOKUP($A1862,Hospitalisation_table[[#All],[Customer ID]],Hospitalisation_table[[#All],[Date of Birth]],"Not Found",0)</f>
        <v>1-Nov-2003</v>
      </c>
      <c r="N1862" s="22" cm="1">
        <f t="array" ref="N1862">_xlfn.XLOOKUP($A1862,Hospitalisation_table[[#All],[Customer ID]],Hospitalisation_table[[#All],[charges]],"Not Found",0)</f>
        <v>17352.68</v>
      </c>
      <c r="O1862" t="str" cm="1">
        <f t="array" ref="O1862">_xlfn.XLOOKUP($A1862,Hospitalisation_table[[#All],[Customer ID]],Hospitalisation_table[[#All],[Hospital tier_Updated]],"Not Found",0)</f>
        <v>tier - 2</v>
      </c>
      <c r="P1862" t="str" cm="1">
        <f t="array" ref="P1862">_xlfn.XLOOKUP($A1862,Hospitalisation_table[[#All],[Customer ID]],Hospitalisation_table[[#All],[City tier_updated]],"Not Found",0)</f>
        <v>tier - 3</v>
      </c>
      <c r="Q1862" t="str" cm="1">
        <f t="array" ref="Q1862">_xlfn.XLOOKUP($A1862,Hospitalisation_table[[#All],[Customer ID]],Hospitalisation_table[[#All],[State ID Updated]],"Not Found",0)</f>
        <v>R1012</v>
      </c>
    </row>
    <row r="1863" spans="1:17" x14ac:dyDescent="0.3">
      <c r="A1863" s="14" t="s">
        <v>1799</v>
      </c>
      <c r="B1863" t="str" cm="1">
        <f t="array" ref="B1863">_xlfn.XLOOKUP($A1863,CustomersName[[#All],[Customer ID]],CustomersName[[#All],[First Name]],"Not Found",0)</f>
        <v>Alejandro</v>
      </c>
      <c r="C1863" cm="1">
        <f t="array" ref="C1863">_xlfn.XLOOKUP($A1863,MedExam_Table[[#Headers],[#Data],[Customer ID]],MedExam_Table[[#Headers],[#Data],[BMI]],"Not Found",0)</f>
        <v>42.02</v>
      </c>
      <c r="D1863" cm="1">
        <f t="array" ref="D1863">_xlfn.XLOOKUP($A1863,MedExam_Table[[#Headers],[#Data],[Customer ID]],MedExam_Table[[#Headers],[#Data],[HBA1C]],"Not Found",0)</f>
        <v>9.9499999999999993</v>
      </c>
      <c r="E1863" t="str" cm="1">
        <f t="array" ref="E1863">_xlfn.XLOOKUP($A1863,MedExam_Table[[#Headers],[#Data],[Customer ID]],MedExam_Table[[#Headers],[#Data],[Heart Issues Updated]],"Not Found",0)</f>
        <v>Yes</v>
      </c>
      <c r="F1863" t="str" cm="1">
        <f t="array" ref="F1863">_xlfn.XLOOKUP($A1863,MedExam_Table[[#Headers],[#Data],[Customer ID]],MedExam_Table[[#Headers],[#Data],[Any Transplants Update]],"Not Found",0)</f>
        <v>No</v>
      </c>
      <c r="G1863" t="str" cm="1">
        <f t="array" ref="G1863">_xlfn.XLOOKUP($A1863,MedExam_Table[[#Headers],[#Data],[Customer ID]],MedExam_Table[[#Headers],[#Data],[Cancer history]],"Not Found",0)</f>
        <v>Yes</v>
      </c>
      <c r="H1863" cm="1">
        <f t="array" ref="H1863">_xlfn.XLOOKUP($A1863,MedExam_Table[[#Headers],[#Data],[Customer ID]],MedExam_Table[[#Headers],[#Data],[NumberOfMajorSurgeries_updated]],"Not Found",0)</f>
        <v>1</v>
      </c>
      <c r="I1863" t="str" cm="1">
        <f t="array" ref="I1863">_xlfn.XLOOKUP($A1863,MedExam_Table[[#Headers],[#Data],[Customer ID]],MedExam_Table[[#Headers],[#Data],[Smoker Updated]],"Not Found",0)</f>
        <v>No</v>
      </c>
      <c r="J1863" t="str" cm="1">
        <f t="array" ref="J1863">_xlfn.XLOOKUP($A1863,MedExam_Table[[#Headers],[#Data],[Customer ID]],MedExam_Table[[#Headers],[#Data],[Weight Status]],"Not Found",0)</f>
        <v>Obesity</v>
      </c>
      <c r="K1863" t="str" cm="1">
        <f t="array" ref="K1863">_xlfn.XLOOKUP($A1863,MedExam_Table[[#Headers],[#Data],[Customer ID]],MedExam_Table[[#Headers],[#Data],[Diabetes Status]],"Not Found",0)</f>
        <v>Diabetes</v>
      </c>
      <c r="L1863" cm="1">
        <f t="array" ref="L1863">_xlfn.XLOOKUP($A1863,Hospitalisation_table[[#All],[Customer ID]],Hospitalisation_table[[#All],[Customer Age]],"Not Found",0)</f>
        <v>59</v>
      </c>
      <c r="M1863" t="str" cm="1">
        <f t="array" ref="M1863">_xlfn.XLOOKUP($A1863,Hospitalisation_table[[#All],[Customer ID]],Hospitalisation_table[[#All],[Date of Birth]],"Not Found",0)</f>
        <v>12-Jul-1963</v>
      </c>
      <c r="N1863" s="22" cm="1">
        <f t="array" ref="N1863">_xlfn.XLOOKUP($A1863,Hospitalisation_table[[#All],[Customer ID]],Hospitalisation_table[[#All],[charges]],"Not Found",0)</f>
        <v>17337.580000000002</v>
      </c>
      <c r="O1863" t="str" cm="1">
        <f t="array" ref="O1863">_xlfn.XLOOKUP($A1863,Hospitalisation_table[[#All],[Customer ID]],Hospitalisation_table[[#All],[Hospital tier_Updated]],"Not Found",0)</f>
        <v>tier - 2</v>
      </c>
      <c r="P1863" t="str" cm="1">
        <f t="array" ref="P1863">_xlfn.XLOOKUP($A1863,Hospitalisation_table[[#All],[Customer ID]],Hospitalisation_table[[#All],[City tier_updated]],"Not Found",0)</f>
        <v>tier - 3</v>
      </c>
      <c r="Q1863" t="str" cm="1">
        <f t="array" ref="Q1863">_xlfn.XLOOKUP($A1863,Hospitalisation_table[[#All],[Customer ID]],Hospitalisation_table[[#All],[State ID Updated]],"Not Found",0)</f>
        <v>R1023</v>
      </c>
    </row>
    <row r="1864" spans="1:17" x14ac:dyDescent="0.3">
      <c r="A1864" s="13" t="s">
        <v>1798</v>
      </c>
      <c r="B1864" t="str" cm="1">
        <f t="array" ref="B1864">_xlfn.XLOOKUP($A1864,CustomersName[[#All],[Customer ID]],CustomersName[[#All],[First Name]],"Not Found",0)</f>
        <v>Bhth A</v>
      </c>
      <c r="C1864" cm="1">
        <f t="array" ref="C1864">_xlfn.XLOOKUP($A1864,MedExam_Table[[#Headers],[#Data],[Customer ID]],MedExam_Table[[#Headers],[#Data],[BMI]],"Not Found",0)</f>
        <v>49.07</v>
      </c>
      <c r="D1864" cm="1">
        <f t="array" ref="D1864">_xlfn.XLOOKUP($A1864,MedExam_Table[[#Headers],[#Data],[Customer ID]],MedExam_Table[[#Headers],[#Data],[HBA1C]],"Not Found",0)</f>
        <v>9.08</v>
      </c>
      <c r="E1864" t="str" cm="1">
        <f t="array" ref="E1864">_xlfn.XLOOKUP($A1864,MedExam_Table[[#Headers],[#Data],[Customer ID]],MedExam_Table[[#Headers],[#Data],[Heart Issues Updated]],"Not Found",0)</f>
        <v>Yes</v>
      </c>
      <c r="F1864" t="str" cm="1">
        <f t="array" ref="F1864">_xlfn.XLOOKUP($A1864,MedExam_Table[[#Headers],[#Data],[Customer ID]],MedExam_Table[[#Headers],[#Data],[Any Transplants Update]],"Not Found",0)</f>
        <v>No</v>
      </c>
      <c r="G1864" t="str" cm="1">
        <f t="array" ref="G1864">_xlfn.XLOOKUP($A1864,MedExam_Table[[#Headers],[#Data],[Customer ID]],MedExam_Table[[#Headers],[#Data],[Cancer history]],"Not Found",0)</f>
        <v>No</v>
      </c>
      <c r="H1864" cm="1">
        <f t="array" ref="H1864">_xlfn.XLOOKUP($A1864,MedExam_Table[[#Headers],[#Data],[Customer ID]],MedExam_Table[[#Headers],[#Data],[NumberOfMajorSurgeries_updated]],"Not Found",0)</f>
        <v>1</v>
      </c>
      <c r="I1864" t="str" cm="1">
        <f t="array" ref="I1864">_xlfn.XLOOKUP($A1864,MedExam_Table[[#Headers],[#Data],[Customer ID]],MedExam_Table[[#Headers],[#Data],[Smoker Updated]],"Not Found",0)</f>
        <v>No</v>
      </c>
      <c r="J1864" t="str" cm="1">
        <f t="array" ref="J1864">_xlfn.XLOOKUP($A1864,MedExam_Table[[#Headers],[#Data],[Customer ID]],MedExam_Table[[#Headers],[#Data],[Weight Status]],"Not Found",0)</f>
        <v>Obesity</v>
      </c>
      <c r="K1864" t="str" cm="1">
        <f t="array" ref="K1864">_xlfn.XLOOKUP($A1864,MedExam_Table[[#Headers],[#Data],[Customer ID]],MedExam_Table[[#Headers],[#Data],[Diabetes Status]],"Not Found",0)</f>
        <v>Diabetes</v>
      </c>
      <c r="L1864" cm="1">
        <f t="array" ref="L1864">_xlfn.XLOOKUP($A1864,Hospitalisation_table[[#All],[Customer ID]],Hospitalisation_table[[#All],[Customer Age]],"Not Found",0)</f>
        <v>47</v>
      </c>
      <c r="M1864" t="str" cm="1">
        <f t="array" ref="M1864">_xlfn.XLOOKUP($A1864,Hospitalisation_table[[#All],[Customer ID]],Hospitalisation_table[[#All],[Date of Birth]],"Not Found",0)</f>
        <v>25-Aug-1975</v>
      </c>
      <c r="N1864" s="22" cm="1">
        <f t="array" ref="N1864">_xlfn.XLOOKUP($A1864,Hospitalisation_table[[#All],[Customer ID]],Hospitalisation_table[[#All],[charges]],"Not Found",0)</f>
        <v>17253.43</v>
      </c>
      <c r="O1864" t="str" cm="1">
        <f t="array" ref="O1864">_xlfn.XLOOKUP($A1864,Hospitalisation_table[[#All],[Customer ID]],Hospitalisation_table[[#All],[Hospital tier_Updated]],"Not Found",0)</f>
        <v>tier - 2</v>
      </c>
      <c r="P1864" t="str" cm="1">
        <f t="array" ref="P1864">_xlfn.XLOOKUP($A1864,Hospitalisation_table[[#All],[Customer ID]],Hospitalisation_table[[#All],[City tier_updated]],"Not Found",0)</f>
        <v>tier - 3</v>
      </c>
      <c r="Q1864" t="str" cm="1">
        <f t="array" ref="Q1864">_xlfn.XLOOKUP($A1864,Hospitalisation_table[[#All],[Customer ID]],Hospitalisation_table[[#All],[State ID Updated]],"Not Found",0)</f>
        <v>R1026</v>
      </c>
    </row>
    <row r="1865" spans="1:17" x14ac:dyDescent="0.3">
      <c r="A1865" s="14" t="s">
        <v>1797</v>
      </c>
      <c r="B1865" t="str" cm="1">
        <f t="array" ref="B1865">_xlfn.XLOOKUP($A1865,CustomersName[[#All],[Customer ID]],CustomersName[[#All],[First Name]],"Not Found",0)</f>
        <v>Jashn R</v>
      </c>
      <c r="C1865" cm="1">
        <f t="array" ref="C1865">_xlfn.XLOOKUP($A1865,MedExam_Table[[#Headers],[#Data],[Customer ID]],MedExam_Table[[#Headers],[#Data],[BMI]],"Not Found",0)</f>
        <v>19.8</v>
      </c>
      <c r="D1865" cm="1">
        <f t="array" ref="D1865">_xlfn.XLOOKUP($A1865,MedExam_Table[[#Headers],[#Data],[Customer ID]],MedExam_Table[[#Headers],[#Data],[HBA1C]],"Not Found",0)</f>
        <v>4.82</v>
      </c>
      <c r="E1865" t="str" cm="1">
        <f t="array" ref="E1865">_xlfn.XLOOKUP($A1865,MedExam_Table[[#Headers],[#Data],[Customer ID]],MedExam_Table[[#Headers],[#Data],[Heart Issues Updated]],"Not Found",0)</f>
        <v>No</v>
      </c>
      <c r="F1865" t="str" cm="1">
        <f t="array" ref="F1865">_xlfn.XLOOKUP($A1865,MedExam_Table[[#Headers],[#Data],[Customer ID]],MedExam_Table[[#Headers],[#Data],[Any Transplants Update]],"Not Found",0)</f>
        <v>No</v>
      </c>
      <c r="G1865" t="str" cm="1">
        <f t="array" ref="G1865">_xlfn.XLOOKUP($A1865,MedExam_Table[[#Headers],[#Data],[Customer ID]],MedExam_Table[[#Headers],[#Data],[Cancer history]],"Not Found",0)</f>
        <v>No</v>
      </c>
      <c r="H1865" cm="1">
        <f t="array" ref="H1865">_xlfn.XLOOKUP($A1865,MedExam_Table[[#Headers],[#Data],[Customer ID]],MedExam_Table[[#Headers],[#Data],[NumberOfMajorSurgeries_updated]],"Not Found",0)</f>
        <v>0</v>
      </c>
      <c r="I1865" t="str" cm="1">
        <f t="array" ref="I1865">_xlfn.XLOOKUP($A1865,MedExam_Table[[#Headers],[#Data],[Customer ID]],MedExam_Table[[#Headers],[#Data],[Smoker Updated]],"Not Found",0)</f>
        <v>Yes</v>
      </c>
      <c r="J1865" t="str" cm="1">
        <f t="array" ref="J1865">_xlfn.XLOOKUP($A1865,MedExam_Table[[#Headers],[#Data],[Customer ID]],MedExam_Table[[#Headers],[#Data],[Weight Status]],"Not Found",0)</f>
        <v>NormalWeight</v>
      </c>
      <c r="K1865" t="str" cm="1">
        <f t="array" ref="K1865">_xlfn.XLOOKUP($A1865,MedExam_Table[[#Headers],[#Data],[Customer ID]],MedExam_Table[[#Headers],[#Data],[Diabetes Status]],"Not Found",0)</f>
        <v>Normal</v>
      </c>
      <c r="L1865" cm="1">
        <f t="array" ref="L1865">_xlfn.XLOOKUP($A1865,Hospitalisation_table[[#All],[Customer ID]],Hospitalisation_table[[#All],[Customer Age]],"Not Found",0)</f>
        <v>40</v>
      </c>
      <c r="M1865" t="str" cm="1">
        <f t="array" ref="M1865">_xlfn.XLOOKUP($A1865,Hospitalisation_table[[#All],[Customer ID]],Hospitalisation_table[[#All],[Date of Birth]],"Not Found",0)</f>
        <v>22-Oct-1982</v>
      </c>
      <c r="N1865" s="22" cm="1">
        <f t="array" ref="N1865">_xlfn.XLOOKUP($A1865,Hospitalisation_table[[#All],[Customer ID]],Hospitalisation_table[[#All],[charges]],"Not Found",0)</f>
        <v>17179.52</v>
      </c>
      <c r="O1865" t="str" cm="1">
        <f t="array" ref="O1865">_xlfn.XLOOKUP($A1865,Hospitalisation_table[[#All],[Customer ID]],Hospitalisation_table[[#All],[Hospital tier_Updated]],"Not Found",0)</f>
        <v>tier - 2</v>
      </c>
      <c r="P1865" t="str" cm="1">
        <f t="array" ref="P1865">_xlfn.XLOOKUP($A1865,Hospitalisation_table[[#All],[Customer ID]],Hospitalisation_table[[#All],[City tier_updated]],"Not Found",0)</f>
        <v>tier - 1</v>
      </c>
      <c r="Q1865" t="str" cm="1">
        <f t="array" ref="Q1865">_xlfn.XLOOKUP($A1865,Hospitalisation_table[[#All],[Customer ID]],Hospitalisation_table[[#All],[State ID Updated]],"Not Found",0)</f>
        <v>R1013</v>
      </c>
    </row>
    <row r="1866" spans="1:17" x14ac:dyDescent="0.3">
      <c r="A1866" s="13" t="s">
        <v>1796</v>
      </c>
      <c r="B1866" t="str" cm="1">
        <f t="array" ref="B1866">_xlfn.XLOOKUP($A1866,CustomersName[[#All],[Customer ID]],CustomersName[[#All],[First Name]],"Not Found",0)</f>
        <v>Yoshinori</v>
      </c>
      <c r="C1866" cm="1">
        <f t="array" ref="C1866">_xlfn.XLOOKUP($A1866,MedExam_Table[[#Headers],[#Data],[Customer ID]],MedExam_Table[[#Headers],[#Data],[BMI]],"Not Found",0)</f>
        <v>27.36</v>
      </c>
      <c r="D1866" cm="1">
        <f t="array" ref="D1866">_xlfn.XLOOKUP($A1866,MedExam_Table[[#Headers],[#Data],[Customer ID]],MedExam_Table[[#Headers],[#Data],[HBA1C]],"Not Found",0)</f>
        <v>4.6500000000000004</v>
      </c>
      <c r="E1866" t="str" cm="1">
        <f t="array" ref="E1866">_xlfn.XLOOKUP($A1866,MedExam_Table[[#Headers],[#Data],[Customer ID]],MedExam_Table[[#Headers],[#Data],[Heart Issues Updated]],"Not Found",0)</f>
        <v>No</v>
      </c>
      <c r="F1866" t="str" cm="1">
        <f t="array" ref="F1866">_xlfn.XLOOKUP($A1866,MedExam_Table[[#Headers],[#Data],[Customer ID]],MedExam_Table[[#Headers],[#Data],[Any Transplants Update]],"Not Found",0)</f>
        <v>Yes</v>
      </c>
      <c r="G1866" t="str" cm="1">
        <f t="array" ref="G1866">_xlfn.XLOOKUP($A1866,MedExam_Table[[#Headers],[#Data],[Customer ID]],MedExam_Table[[#Headers],[#Data],[Cancer history]],"Not Found",0)</f>
        <v>No</v>
      </c>
      <c r="H1866" cm="1">
        <f t="array" ref="H1866">_xlfn.XLOOKUP($A1866,MedExam_Table[[#Headers],[#Data],[Customer ID]],MedExam_Table[[#Headers],[#Data],[NumberOfMajorSurgeries_updated]],"Not Found",0)</f>
        <v>1</v>
      </c>
      <c r="I1866" t="str" cm="1">
        <f t="array" ref="I1866">_xlfn.XLOOKUP($A1866,MedExam_Table[[#Headers],[#Data],[Customer ID]],MedExam_Table[[#Headers],[#Data],[Smoker Updated]],"Not Found",0)</f>
        <v>Yes</v>
      </c>
      <c r="J1866" t="str" cm="1">
        <f t="array" ref="J1866">_xlfn.XLOOKUP($A1866,MedExam_Table[[#Headers],[#Data],[Customer ID]],MedExam_Table[[#Headers],[#Data],[Weight Status]],"Not Found",0)</f>
        <v>OverWeight</v>
      </c>
      <c r="K1866" t="str" cm="1">
        <f t="array" ref="K1866">_xlfn.XLOOKUP($A1866,MedExam_Table[[#Headers],[#Data],[Customer ID]],MedExam_Table[[#Headers],[#Data],[Diabetes Status]],"Not Found",0)</f>
        <v>Normal</v>
      </c>
      <c r="L1866" cm="1">
        <f t="array" ref="L1866">_xlfn.XLOOKUP($A1866,Hospitalisation_table[[#All],[Customer ID]],Hospitalisation_table[[#All],[Customer Age]],"Not Found",0)</f>
        <v>18</v>
      </c>
      <c r="M1866" t="str" cm="1">
        <f t="array" ref="M1866">_xlfn.XLOOKUP($A1866,Hospitalisation_table[[#All],[Customer ID]],Hospitalisation_table[[#All],[Date of Birth]],"Not Found",0)</f>
        <v>18-Aug-2004</v>
      </c>
      <c r="N1866" s="22" cm="1">
        <f t="array" ref="N1866">_xlfn.XLOOKUP($A1866,Hospitalisation_table[[#All],[Customer ID]],Hospitalisation_table[[#All],[charges]],"Not Found",0)</f>
        <v>17178.68</v>
      </c>
      <c r="O1866" t="str" cm="1">
        <f t="array" ref="O1866">_xlfn.XLOOKUP($A1866,Hospitalisation_table[[#All],[Customer ID]],Hospitalisation_table[[#All],[Hospital tier_Updated]],"Not Found",0)</f>
        <v>tier - 2</v>
      </c>
      <c r="P1866" t="str" cm="1">
        <f t="array" ref="P1866">_xlfn.XLOOKUP($A1866,Hospitalisation_table[[#All],[Customer ID]],Hospitalisation_table[[#All],[City tier_updated]],"Not Found",0)</f>
        <v>tier - 2</v>
      </c>
      <c r="Q1866" t="str" cm="1">
        <f t="array" ref="Q1866">_xlfn.XLOOKUP($A1866,Hospitalisation_table[[#All],[Customer ID]],Hospitalisation_table[[#All],[State ID Updated]],"Not Found",0)</f>
        <v>R1019</v>
      </c>
    </row>
    <row r="1867" spans="1:17" x14ac:dyDescent="0.3">
      <c r="A1867" s="14" t="s">
        <v>1795</v>
      </c>
      <c r="B1867" t="str" cm="1">
        <f t="array" ref="B1867">_xlfn.XLOOKUP($A1867,CustomersName[[#All],[Customer ID]],CustomersName[[#All],[First Name]],"Not Found",0)</f>
        <v>Adhienne G.</v>
      </c>
      <c r="C1867" cm="1">
        <f t="array" ref="C1867">_xlfn.XLOOKUP($A1867,MedExam_Table[[#Headers],[#Data],[Customer ID]],MedExam_Table[[#Headers],[#Data],[BMI]],"Not Found",0)</f>
        <v>42.95</v>
      </c>
      <c r="D1867" cm="1">
        <f t="array" ref="D1867">_xlfn.XLOOKUP($A1867,MedExam_Table[[#Headers],[#Data],[Customer ID]],MedExam_Table[[#Headers],[#Data],[HBA1C]],"Not Found",0)</f>
        <v>5.16</v>
      </c>
      <c r="E1867" t="str" cm="1">
        <f t="array" ref="E1867">_xlfn.XLOOKUP($A1867,MedExam_Table[[#Headers],[#Data],[Customer ID]],MedExam_Table[[#Headers],[#Data],[Heart Issues Updated]],"Not Found",0)</f>
        <v>Yes</v>
      </c>
      <c r="F1867" t="str" cm="1">
        <f t="array" ref="F1867">_xlfn.XLOOKUP($A1867,MedExam_Table[[#Headers],[#Data],[Customer ID]],MedExam_Table[[#Headers],[#Data],[Any Transplants Update]],"Not Found",0)</f>
        <v>No</v>
      </c>
      <c r="G1867" t="str" cm="1">
        <f t="array" ref="G1867">_xlfn.XLOOKUP($A1867,MedExam_Table[[#Headers],[#Data],[Customer ID]],MedExam_Table[[#Headers],[#Data],[Cancer history]],"Not Found",0)</f>
        <v>No</v>
      </c>
      <c r="H1867" cm="1">
        <f t="array" ref="H1867">_xlfn.XLOOKUP($A1867,MedExam_Table[[#Headers],[#Data],[Customer ID]],MedExam_Table[[#Headers],[#Data],[NumberOfMajorSurgeries_updated]],"Not Found",0)</f>
        <v>1</v>
      </c>
      <c r="I1867" t="str" cm="1">
        <f t="array" ref="I1867">_xlfn.XLOOKUP($A1867,MedExam_Table[[#Headers],[#Data],[Customer ID]],MedExam_Table[[#Headers],[#Data],[Smoker Updated]],"Not Found",0)</f>
        <v>No</v>
      </c>
      <c r="J1867" t="str" cm="1">
        <f t="array" ref="J1867">_xlfn.XLOOKUP($A1867,MedExam_Table[[#Headers],[#Data],[Customer ID]],MedExam_Table[[#Headers],[#Data],[Weight Status]],"Not Found",0)</f>
        <v>Obesity</v>
      </c>
      <c r="K1867" t="str" cm="1">
        <f t="array" ref="K1867">_xlfn.XLOOKUP($A1867,MedExam_Table[[#Headers],[#Data],[Customer ID]],MedExam_Table[[#Headers],[#Data],[Diabetes Status]],"Not Found",0)</f>
        <v>Normal</v>
      </c>
      <c r="L1867" cm="1">
        <f t="array" ref="L1867">_xlfn.XLOOKUP($A1867,Hospitalisation_table[[#All],[Customer ID]],Hospitalisation_table[[#All],[Customer Age]],"Not Found",0)</f>
        <v>59</v>
      </c>
      <c r="M1867" t="str" cm="1">
        <f t="array" ref="M1867">_xlfn.XLOOKUP($A1867,Hospitalisation_table[[#All],[Customer ID]],Hospitalisation_table[[#All],[Date of Birth]],"Not Found",0)</f>
        <v>7-Jun-1964</v>
      </c>
      <c r="N1867" s="22" cm="1">
        <f t="array" ref="N1867">_xlfn.XLOOKUP($A1867,Hospitalisation_table[[#All],[Customer ID]],Hospitalisation_table[[#All],[charges]],"Not Found",0)</f>
        <v>17174.52</v>
      </c>
      <c r="O1867" t="str" cm="1">
        <f t="array" ref="O1867">_xlfn.XLOOKUP($A1867,Hospitalisation_table[[#All],[Customer ID]],Hospitalisation_table[[#All],[Hospital tier_Updated]],"Not Found",0)</f>
        <v>tier - 2</v>
      </c>
      <c r="P1867" t="str" cm="1">
        <f t="array" ref="P1867">_xlfn.XLOOKUP($A1867,Hospitalisation_table[[#All],[Customer ID]],Hospitalisation_table[[#All],[City tier_updated]],"Not Found",0)</f>
        <v>tier - 2</v>
      </c>
      <c r="Q1867" t="str" cm="1">
        <f t="array" ref="Q1867">_xlfn.XLOOKUP($A1867,Hospitalisation_table[[#All],[Customer ID]],Hospitalisation_table[[#All],[State ID Updated]],"Not Found",0)</f>
        <v>R1012</v>
      </c>
    </row>
    <row r="1868" spans="1:17" x14ac:dyDescent="0.3">
      <c r="A1868" s="13" t="s">
        <v>1794</v>
      </c>
      <c r="B1868" t="str" cm="1">
        <f t="array" ref="B1868">_xlfn.XLOOKUP($A1868,CustomersName[[#All],[Customer ID]],CustomersName[[#All],[First Name]],"Not Found",0)</f>
        <v>Meredith</v>
      </c>
      <c r="C1868" cm="1">
        <f t="array" ref="C1868">_xlfn.XLOOKUP($A1868,MedExam_Table[[#Headers],[#Data],[Customer ID]],MedExam_Table[[#Headers],[#Data],[BMI]],"Not Found",0)</f>
        <v>42.66</v>
      </c>
      <c r="D1868" cm="1">
        <f t="array" ref="D1868">_xlfn.XLOOKUP($A1868,MedExam_Table[[#Headers],[#Data],[Customer ID]],MedExam_Table[[#Headers],[#Data],[HBA1C]],"Not Found",0)</f>
        <v>10.44</v>
      </c>
      <c r="E1868" t="str" cm="1">
        <f t="array" ref="E1868">_xlfn.XLOOKUP($A1868,MedExam_Table[[#Headers],[#Data],[Customer ID]],MedExam_Table[[#Headers],[#Data],[Heart Issues Updated]],"Not Found",0)</f>
        <v>No</v>
      </c>
      <c r="F1868" t="str" cm="1">
        <f t="array" ref="F1868">_xlfn.XLOOKUP($A1868,MedExam_Table[[#Headers],[#Data],[Customer ID]],MedExam_Table[[#Headers],[#Data],[Any Transplants Update]],"Not Found",0)</f>
        <v>No</v>
      </c>
      <c r="G1868" t="str" cm="1">
        <f t="array" ref="G1868">_xlfn.XLOOKUP($A1868,MedExam_Table[[#Headers],[#Data],[Customer ID]],MedExam_Table[[#Headers],[#Data],[Cancer history]],"Not Found",0)</f>
        <v>No</v>
      </c>
      <c r="H1868" cm="1">
        <f t="array" ref="H1868">_xlfn.XLOOKUP($A1868,MedExam_Table[[#Headers],[#Data],[Customer ID]],MedExam_Table[[#Headers],[#Data],[NumberOfMajorSurgeries_updated]],"Not Found",0)</f>
        <v>0</v>
      </c>
      <c r="I1868" t="str" cm="1">
        <f t="array" ref="I1868">_xlfn.XLOOKUP($A1868,MedExam_Table[[#Headers],[#Data],[Customer ID]],MedExam_Table[[#Headers],[#Data],[Smoker Updated]],"Not Found",0)</f>
        <v>No</v>
      </c>
      <c r="J1868" t="str" cm="1">
        <f t="array" ref="J1868">_xlfn.XLOOKUP($A1868,MedExam_Table[[#Headers],[#Data],[Customer ID]],MedExam_Table[[#Headers],[#Data],[Weight Status]],"Not Found",0)</f>
        <v>Obesity</v>
      </c>
      <c r="K1868" t="str" cm="1">
        <f t="array" ref="K1868">_xlfn.XLOOKUP($A1868,MedExam_Table[[#Headers],[#Data],[Customer ID]],MedExam_Table[[#Headers],[#Data],[Diabetes Status]],"Not Found",0)</f>
        <v>Diabetes</v>
      </c>
      <c r="L1868" cm="1">
        <f t="array" ref="L1868">_xlfn.XLOOKUP($A1868,Hospitalisation_table[[#All],[Customer ID]],Hospitalisation_table[[#All],[Customer Age]],"Not Found",0)</f>
        <v>57</v>
      </c>
      <c r="M1868" t="str" cm="1">
        <f t="array" ref="M1868">_xlfn.XLOOKUP($A1868,Hospitalisation_table[[#All],[Customer ID]],Hospitalisation_table[[#All],[Date of Birth]],"Not Found",0)</f>
        <v>16-Sep-1965</v>
      </c>
      <c r="N1868" s="22" cm="1">
        <f t="array" ref="N1868">_xlfn.XLOOKUP($A1868,Hospitalisation_table[[#All],[Customer ID]],Hospitalisation_table[[#All],[charges]],"Not Found",0)</f>
        <v>17172.27</v>
      </c>
      <c r="O1868" t="str" cm="1">
        <f t="array" ref="O1868">_xlfn.XLOOKUP($A1868,Hospitalisation_table[[#All],[Customer ID]],Hospitalisation_table[[#All],[Hospital tier_Updated]],"Not Found",0)</f>
        <v>tier - 2</v>
      </c>
      <c r="P1868" t="str" cm="1">
        <f t="array" ref="P1868">_xlfn.XLOOKUP($A1868,Hospitalisation_table[[#All],[Customer ID]],Hospitalisation_table[[#All],[City tier_updated]],"Not Found",0)</f>
        <v>tier - 2</v>
      </c>
      <c r="Q1868" t="str" cm="1">
        <f t="array" ref="Q1868">_xlfn.XLOOKUP($A1868,Hospitalisation_table[[#All],[Customer ID]],Hospitalisation_table[[#All],[State ID Updated]],"Not Found",0)</f>
        <v>R1026</v>
      </c>
    </row>
    <row r="1869" spans="1:17" x14ac:dyDescent="0.3">
      <c r="A1869" s="14" t="s">
        <v>1793</v>
      </c>
      <c r="B1869" t="str" cm="1">
        <f t="array" ref="B1869">_xlfn.XLOOKUP($A1869,CustomersName[[#All],[Customer ID]],CustomersName[[#All],[First Name]],"Not Found",0)</f>
        <v>Junyong</v>
      </c>
      <c r="C1869" cm="1">
        <f t="array" ref="C1869">_xlfn.XLOOKUP($A1869,MedExam_Table[[#Headers],[#Data],[Customer ID]],MedExam_Table[[#Headers],[#Data],[BMI]],"Not Found",0)</f>
        <v>33.630000000000003</v>
      </c>
      <c r="D1869" cm="1">
        <f t="array" ref="D1869">_xlfn.XLOOKUP($A1869,MedExam_Table[[#Headers],[#Data],[Customer ID]],MedExam_Table[[#Headers],[#Data],[HBA1C]],"Not Found",0)</f>
        <v>5.69</v>
      </c>
      <c r="E1869" t="str" cm="1">
        <f t="array" ref="E1869">_xlfn.XLOOKUP($A1869,MedExam_Table[[#Headers],[#Data],[Customer ID]],MedExam_Table[[#Headers],[#Data],[Heart Issues Updated]],"Not Found",0)</f>
        <v>No</v>
      </c>
      <c r="F1869" t="str" cm="1">
        <f t="array" ref="F1869">_xlfn.XLOOKUP($A1869,MedExam_Table[[#Headers],[#Data],[Customer ID]],MedExam_Table[[#Headers],[#Data],[Any Transplants Update]],"Not Found",0)</f>
        <v>No</v>
      </c>
      <c r="G1869" t="str" cm="1">
        <f t="array" ref="G1869">_xlfn.XLOOKUP($A1869,MedExam_Table[[#Headers],[#Data],[Customer ID]],MedExam_Table[[#Headers],[#Data],[Cancer history]],"Not Found",0)</f>
        <v>No</v>
      </c>
      <c r="H1869" cm="1">
        <f t="array" ref="H1869">_xlfn.XLOOKUP($A1869,MedExam_Table[[#Headers],[#Data],[Customer ID]],MedExam_Table[[#Headers],[#Data],[NumberOfMajorSurgeries_updated]],"Not Found",0)</f>
        <v>1</v>
      </c>
      <c r="I1869" t="str" cm="1">
        <f t="array" ref="I1869">_xlfn.XLOOKUP($A1869,MedExam_Table[[#Headers],[#Data],[Customer ID]],MedExam_Table[[#Headers],[#Data],[Smoker Updated]],"Not Found",0)</f>
        <v>No</v>
      </c>
      <c r="J1869" t="str" cm="1">
        <f t="array" ref="J1869">_xlfn.XLOOKUP($A1869,MedExam_Table[[#Headers],[#Data],[Customer ID]],MedExam_Table[[#Headers],[#Data],[Weight Status]],"Not Found",0)</f>
        <v>Obesity</v>
      </c>
      <c r="K1869" t="str" cm="1">
        <f t="array" ref="K1869">_xlfn.XLOOKUP($A1869,MedExam_Table[[#Headers],[#Data],[Customer ID]],MedExam_Table[[#Headers],[#Data],[Diabetes Status]],"Not Found",0)</f>
        <v>Normal</v>
      </c>
      <c r="L1869" cm="1">
        <f t="array" ref="L1869">_xlfn.XLOOKUP($A1869,Hospitalisation_table[[#All],[Customer ID]],Hospitalisation_table[[#All],[Customer Age]],"Not Found",0)</f>
        <v>25</v>
      </c>
      <c r="M1869" t="str" cm="1">
        <f t="array" ref="M1869">_xlfn.XLOOKUP($A1869,Hospitalisation_table[[#All],[Customer ID]],Hospitalisation_table[[#All],[Date of Birth]],"Not Found",0)</f>
        <v>3-Jun-1998</v>
      </c>
      <c r="N1869" s="22" cm="1">
        <f t="array" ref="N1869">_xlfn.XLOOKUP($A1869,Hospitalisation_table[[#All],[Customer ID]],Hospitalisation_table[[#All],[charges]],"Not Found",0)</f>
        <v>17128.43</v>
      </c>
      <c r="O1869" t="str" cm="1">
        <f t="array" ref="O1869">_xlfn.XLOOKUP($A1869,Hospitalisation_table[[#All],[Customer ID]],Hospitalisation_table[[#All],[Hospital tier_Updated]],"Not Found",0)</f>
        <v>tier - 2</v>
      </c>
      <c r="P1869" t="str" cm="1">
        <f t="array" ref="P1869">_xlfn.XLOOKUP($A1869,Hospitalisation_table[[#All],[Customer ID]],Hospitalisation_table[[#All],[City tier_updated]],"Not Found",0)</f>
        <v>tier - 3</v>
      </c>
      <c r="Q1869" t="str" cm="1">
        <f t="array" ref="Q1869">_xlfn.XLOOKUP($A1869,Hospitalisation_table[[#All],[Customer ID]],Hospitalisation_table[[#All],[State ID Updated]],"Not Found",0)</f>
        <v>R1016</v>
      </c>
    </row>
    <row r="1870" spans="1:17" x14ac:dyDescent="0.3">
      <c r="A1870" s="13" t="s">
        <v>1792</v>
      </c>
      <c r="B1870" t="str" cm="1">
        <f t="array" ref="B1870">_xlfn.XLOOKUP($A1870,CustomersName[[#All],[Customer ID]],CustomersName[[#All],[First Name]],"Not Found",0)</f>
        <v>Krishen A.</v>
      </c>
      <c r="C1870" cm="1">
        <f t="array" ref="C1870">_xlfn.XLOOKUP($A1870,MedExam_Table[[#Headers],[#Data],[Customer ID]],MedExam_Table[[#Headers],[#Data],[BMI]],"Not Found",0)</f>
        <v>26.84</v>
      </c>
      <c r="D1870" cm="1">
        <f t="array" ref="D1870">_xlfn.XLOOKUP($A1870,MedExam_Table[[#Headers],[#Data],[Customer ID]],MedExam_Table[[#Headers],[#Data],[HBA1C]],"Not Found",0)</f>
        <v>6.5</v>
      </c>
      <c r="E1870" t="str" cm="1">
        <f t="array" ref="E1870">_xlfn.XLOOKUP($A1870,MedExam_Table[[#Headers],[#Data],[Customer ID]],MedExam_Table[[#Headers],[#Data],[Heart Issues Updated]],"Not Found",0)</f>
        <v>No</v>
      </c>
      <c r="F1870" t="str" cm="1">
        <f t="array" ref="F1870">_xlfn.XLOOKUP($A1870,MedExam_Table[[#Headers],[#Data],[Customer ID]],MedExam_Table[[#Headers],[#Data],[Any Transplants Update]],"Not Found",0)</f>
        <v>No</v>
      </c>
      <c r="G1870" t="str" cm="1">
        <f t="array" ref="G1870">_xlfn.XLOOKUP($A1870,MedExam_Table[[#Headers],[#Data],[Customer ID]],MedExam_Table[[#Headers],[#Data],[Cancer history]],"Not Found",0)</f>
        <v>No</v>
      </c>
      <c r="H1870" cm="1">
        <f t="array" ref="H1870">_xlfn.XLOOKUP($A1870,MedExam_Table[[#Headers],[#Data],[Customer ID]],MedExam_Table[[#Headers],[#Data],[NumberOfMajorSurgeries_updated]],"Not Found",0)</f>
        <v>0</v>
      </c>
      <c r="I1870" t="str" cm="1">
        <f t="array" ref="I1870">_xlfn.XLOOKUP($A1870,MedExam_Table[[#Headers],[#Data],[Customer ID]],MedExam_Table[[#Headers],[#Data],[Smoker Updated]],"Not Found",0)</f>
        <v>Yes</v>
      </c>
      <c r="J1870" t="str" cm="1">
        <f t="array" ref="J1870">_xlfn.XLOOKUP($A1870,MedExam_Table[[#Headers],[#Data],[Customer ID]],MedExam_Table[[#Headers],[#Data],[Weight Status]],"Not Found",0)</f>
        <v>OverWeight</v>
      </c>
      <c r="K1870" t="str" cm="1">
        <f t="array" ref="K1870">_xlfn.XLOOKUP($A1870,MedExam_Table[[#Headers],[#Data],[Customer ID]],MedExam_Table[[#Headers],[#Data],[Diabetes Status]],"Not Found",0)</f>
        <v>Diabetes</v>
      </c>
      <c r="L1870" cm="1">
        <f t="array" ref="L1870">_xlfn.XLOOKUP($A1870,Hospitalisation_table[[#All],[Customer ID]],Hospitalisation_table[[#All],[Customer Age]],"Not Found",0)</f>
        <v>20</v>
      </c>
      <c r="M1870" t="str" cm="1">
        <f t="array" ref="M1870">_xlfn.XLOOKUP($A1870,Hospitalisation_table[[#All],[Customer ID]],Hospitalisation_table[[#All],[Date of Birth]],"Not Found",0)</f>
        <v>28-Jun-2002</v>
      </c>
      <c r="N1870" s="22" cm="1">
        <f t="array" ref="N1870">_xlfn.XLOOKUP($A1870,Hospitalisation_table[[#All],[Customer ID]],Hospitalisation_table[[#All],[charges]],"Not Found",0)</f>
        <v>17085.27</v>
      </c>
      <c r="O1870" t="str" cm="1">
        <f t="array" ref="O1870">_xlfn.XLOOKUP($A1870,Hospitalisation_table[[#All],[Customer ID]],Hospitalisation_table[[#All],[Hospital tier_Updated]],"Not Found",0)</f>
        <v>tier - 2</v>
      </c>
      <c r="P1870" t="str" cm="1">
        <f t="array" ref="P1870">_xlfn.XLOOKUP($A1870,Hospitalisation_table[[#All],[Customer ID]],Hospitalisation_table[[#All],[City tier_updated]],"Not Found",0)</f>
        <v>tier - 3</v>
      </c>
      <c r="Q1870" t="str" cm="1">
        <f t="array" ref="Q1870">_xlfn.XLOOKUP($A1870,Hospitalisation_table[[#All],[Customer ID]],Hospitalisation_table[[#All],[State ID Updated]],"Not Found",0)</f>
        <v>R1013</v>
      </c>
    </row>
    <row r="1871" spans="1:17" x14ac:dyDescent="0.3">
      <c r="A1871" s="14" t="s">
        <v>2315</v>
      </c>
      <c r="B1871" t="str" cm="1">
        <f t="array" ref="B1871">_xlfn.XLOOKUP($A1871,CustomersName[[#All],[Customer ID]],CustomersName[[#All],[First Name]],"Not Found",0)</f>
        <v>Lindsey</v>
      </c>
      <c r="C1871" cm="1">
        <f t="array" ref="C1871">_xlfn.XLOOKUP($A1871,MedExam_Table[[#Headers],[#Data],[Customer ID]],MedExam_Table[[#Headers],[#Data],[BMI]],"Not Found",0)</f>
        <v>50.63</v>
      </c>
      <c r="D1871" cm="1">
        <f t="array" ref="D1871">_xlfn.XLOOKUP($A1871,MedExam_Table[[#Headers],[#Data],[Customer ID]],MedExam_Table[[#Headers],[#Data],[HBA1C]],"Not Found",0)</f>
        <v>11.89</v>
      </c>
      <c r="E1871" t="str" cm="1">
        <f t="array" ref="E1871">_xlfn.XLOOKUP($A1871,MedExam_Table[[#Headers],[#Data],[Customer ID]],MedExam_Table[[#Headers],[#Data],[Heart Issues Updated]],"Not Found",0)</f>
        <v>No</v>
      </c>
      <c r="F1871" t="str" cm="1">
        <f t="array" ref="F1871">_xlfn.XLOOKUP($A1871,MedExam_Table[[#Headers],[#Data],[Customer ID]],MedExam_Table[[#Headers],[#Data],[Any Transplants Update]],"Not Found",0)</f>
        <v>No</v>
      </c>
      <c r="G1871" t="str" cm="1">
        <f t="array" ref="G1871">_xlfn.XLOOKUP($A1871,MedExam_Table[[#Headers],[#Data],[Customer ID]],MedExam_Table[[#Headers],[#Data],[Cancer history]],"Not Found",0)</f>
        <v>No</v>
      </c>
      <c r="H1871" cm="1">
        <f t="array" ref="H1871">_xlfn.XLOOKUP($A1871,MedExam_Table[[#Headers],[#Data],[Customer ID]],MedExam_Table[[#Headers],[#Data],[NumberOfMajorSurgeries_updated]],"Not Found",0)</f>
        <v>0</v>
      </c>
      <c r="I1871" t="str" cm="1">
        <f t="array" ref="I1871">_xlfn.XLOOKUP($A1871,MedExam_Table[[#Headers],[#Data],[Customer ID]],MedExam_Table[[#Headers],[#Data],[Smoker Updated]],"Not Found",0)</f>
        <v>Yes</v>
      </c>
      <c r="J1871" t="str" cm="1">
        <f t="array" ref="J1871">_xlfn.XLOOKUP($A1871,MedExam_Table[[#Headers],[#Data],[Customer ID]],MedExam_Table[[#Headers],[#Data],[Weight Status]],"Not Found",0)</f>
        <v>Obesity</v>
      </c>
      <c r="K1871" t="str" cm="1">
        <f t="array" ref="K1871">_xlfn.XLOOKUP($A1871,MedExam_Table[[#Headers],[#Data],[Customer ID]],MedExam_Table[[#Headers],[#Data],[Diabetes Status]],"Not Found",0)</f>
        <v>Diabetes</v>
      </c>
      <c r="L1871" cm="1">
        <f t="array" ref="L1871">_xlfn.XLOOKUP($A1871,Hospitalisation_table[[#All],[Customer ID]],Hospitalisation_table[[#All],[Customer Age]],"Not Found",0)</f>
        <v>57</v>
      </c>
      <c r="M1871" t="str" cm="1">
        <f t="array" ref="M1871">_xlfn.XLOOKUP($A1871,Hospitalisation_table[[#All],[Customer ID]],Hospitalisation_table[[#All],[Date of Birth]],"Not Found",0)</f>
        <v>29-Oct-1965</v>
      </c>
      <c r="N1871" s="22" cm="1">
        <f t="array" ref="N1871">_xlfn.XLOOKUP($A1871,Hospitalisation_table[[#All],[Customer ID]],Hospitalisation_table[[#All],[charges]],"Not Found",0)</f>
        <v>42764.12</v>
      </c>
      <c r="O1871" t="str" cm="1">
        <f t="array" ref="O1871">_xlfn.XLOOKUP($A1871,Hospitalisation_table[[#All],[Customer ID]],Hospitalisation_table[[#All],[Hospital tier_Updated]],"Not Found",0)</f>
        <v>tier - 1</v>
      </c>
      <c r="P1871" t="str" cm="1">
        <f t="array" ref="P1871">_xlfn.XLOOKUP($A1871,Hospitalisation_table[[#All],[Customer ID]],Hospitalisation_table[[#All],[City tier_updated]],"Not Found",0)</f>
        <v>tier - 2</v>
      </c>
      <c r="Q1871" t="str" cm="1">
        <f t="array" ref="Q1871">_xlfn.XLOOKUP($A1871,Hospitalisation_table[[#All],[Customer ID]],Hospitalisation_table[[#All],[State ID Updated]],"Not Found",0)</f>
        <v>R1011</v>
      </c>
    </row>
    <row r="1872" spans="1:17" x14ac:dyDescent="0.3">
      <c r="A1872" s="13" t="s">
        <v>1791</v>
      </c>
      <c r="B1872" t="str" cm="1">
        <f t="array" ref="B1872">_xlfn.XLOOKUP($A1872,CustomersName[[#All],[Customer ID]],CustomersName[[#All],[First Name]],"Not Found",0)</f>
        <v>Marih I.</v>
      </c>
      <c r="C1872" cm="1">
        <f t="array" ref="C1872">_xlfn.XLOOKUP($A1872,MedExam_Table[[#Headers],[#Data],[Customer ID]],MedExam_Table[[#Headers],[#Data],[BMI]],"Not Found",0)</f>
        <v>28.3</v>
      </c>
      <c r="D1872" cm="1">
        <f t="array" ref="D1872">_xlfn.XLOOKUP($A1872,MedExam_Table[[#Headers],[#Data],[Customer ID]],MedExam_Table[[#Headers],[#Data],[HBA1C]],"Not Found",0)</f>
        <v>5.73</v>
      </c>
      <c r="E1872" t="str" cm="1">
        <f t="array" ref="E1872">_xlfn.XLOOKUP($A1872,MedExam_Table[[#Headers],[#Data],[Customer ID]],MedExam_Table[[#Headers],[#Data],[Heart Issues Updated]],"Not Found",0)</f>
        <v>No</v>
      </c>
      <c r="F1872" t="str" cm="1">
        <f t="array" ref="F1872">_xlfn.XLOOKUP($A1872,MedExam_Table[[#Headers],[#Data],[Customer ID]],MedExam_Table[[#Headers],[#Data],[Any Transplants Update]],"Not Found",0)</f>
        <v>No</v>
      </c>
      <c r="G1872" t="str" cm="1">
        <f t="array" ref="G1872">_xlfn.XLOOKUP($A1872,MedExam_Table[[#Headers],[#Data],[Customer ID]],MedExam_Table[[#Headers],[#Data],[Cancer history]],"Not Found",0)</f>
        <v>Yes</v>
      </c>
      <c r="H1872" cm="1">
        <f t="array" ref="H1872">_xlfn.XLOOKUP($A1872,MedExam_Table[[#Headers],[#Data],[Customer ID]],MedExam_Table[[#Headers],[#Data],[NumberOfMajorSurgeries_updated]],"Not Found",0)</f>
        <v>1</v>
      </c>
      <c r="I1872" t="str" cm="1">
        <f t="array" ref="I1872">_xlfn.XLOOKUP($A1872,MedExam_Table[[#Headers],[#Data],[Customer ID]],MedExam_Table[[#Headers],[#Data],[Smoker Updated]],"Not Found",0)</f>
        <v>Yes</v>
      </c>
      <c r="J1872" t="str" cm="1">
        <f t="array" ref="J1872">_xlfn.XLOOKUP($A1872,MedExam_Table[[#Headers],[#Data],[Customer ID]],MedExam_Table[[#Headers],[#Data],[Weight Status]],"Not Found",0)</f>
        <v>OverWeight</v>
      </c>
      <c r="K1872" t="str" cm="1">
        <f t="array" ref="K1872">_xlfn.XLOOKUP($A1872,MedExam_Table[[#Headers],[#Data],[Customer ID]],MedExam_Table[[#Headers],[#Data],[Diabetes Status]],"Not Found",0)</f>
        <v>Prediabetes</v>
      </c>
      <c r="L1872" cm="1">
        <f t="array" ref="L1872">_xlfn.XLOOKUP($A1872,Hospitalisation_table[[#All],[Customer ID]],Hospitalisation_table[[#All],[Customer Age]],"Not Found",0)</f>
        <v>19</v>
      </c>
      <c r="M1872" t="str" cm="1">
        <f t="array" ref="M1872">_xlfn.XLOOKUP($A1872,Hospitalisation_table[[#All],[Customer ID]],Hospitalisation_table[[#All],[Date of Birth]],"Not Found",0)</f>
        <v>26-Dec-2003</v>
      </c>
      <c r="N1872" s="22" cm="1">
        <f t="array" ref="N1872">_xlfn.XLOOKUP($A1872,Hospitalisation_table[[#All],[Customer ID]],Hospitalisation_table[[#All],[charges]],"Not Found",0)</f>
        <v>17081.080000000002</v>
      </c>
      <c r="O1872" t="str" cm="1">
        <f t="array" ref="O1872">_xlfn.XLOOKUP($A1872,Hospitalisation_table[[#All],[Customer ID]],Hospitalisation_table[[#All],[Hospital tier_Updated]],"Not Found",0)</f>
        <v>tier - 2</v>
      </c>
      <c r="P1872" t="str" cm="1">
        <f t="array" ref="P1872">_xlfn.XLOOKUP($A1872,Hospitalisation_table[[#All],[Customer ID]],Hospitalisation_table[[#All],[City tier_updated]],"Not Found",0)</f>
        <v>tier - 2</v>
      </c>
      <c r="Q1872" t="str" cm="1">
        <f t="array" ref="Q1872">_xlfn.XLOOKUP($A1872,Hospitalisation_table[[#All],[Customer ID]],Hospitalisation_table[[#All],[State ID Updated]],"Not Found",0)</f>
        <v>R1011</v>
      </c>
    </row>
    <row r="1873" spans="1:17" x14ac:dyDescent="0.3">
      <c r="A1873" s="14" t="s">
        <v>1790</v>
      </c>
      <c r="B1873" t="str" cm="1">
        <f t="array" ref="B1873">_xlfn.XLOOKUP($A1873,CustomersName[[#All],[Customer ID]],CustomersName[[#All],[First Name]],"Not Found",0)</f>
        <v>Jonathan</v>
      </c>
      <c r="C1873" cm="1">
        <f t="array" ref="C1873">_xlfn.XLOOKUP($A1873,MedExam_Table[[#Headers],[#Data],[Customer ID]],MedExam_Table[[#Headers],[#Data],[BMI]],"Not Found",0)</f>
        <v>27.06</v>
      </c>
      <c r="D1873" cm="1">
        <f t="array" ref="D1873">_xlfn.XLOOKUP($A1873,MedExam_Table[[#Headers],[#Data],[Customer ID]],MedExam_Table[[#Headers],[#Data],[HBA1C]],"Not Found",0)</f>
        <v>5.74</v>
      </c>
      <c r="E1873" t="str" cm="1">
        <f t="array" ref="E1873">_xlfn.XLOOKUP($A1873,MedExam_Table[[#Headers],[#Data],[Customer ID]],MedExam_Table[[#Headers],[#Data],[Heart Issues Updated]],"Not Found",0)</f>
        <v>Yes</v>
      </c>
      <c r="F1873" t="str" cm="1">
        <f t="array" ref="F1873">_xlfn.XLOOKUP($A1873,MedExam_Table[[#Headers],[#Data],[Customer ID]],MedExam_Table[[#Headers],[#Data],[Any Transplants Update]],"Not Found",0)</f>
        <v>No</v>
      </c>
      <c r="G1873" t="str" cm="1">
        <f t="array" ref="G1873">_xlfn.XLOOKUP($A1873,MedExam_Table[[#Headers],[#Data],[Customer ID]],MedExam_Table[[#Headers],[#Data],[Cancer history]],"Not Found",0)</f>
        <v>No</v>
      </c>
      <c r="H1873" cm="1">
        <f t="array" ref="H1873">_xlfn.XLOOKUP($A1873,MedExam_Table[[#Headers],[#Data],[Customer ID]],MedExam_Table[[#Headers],[#Data],[NumberOfMajorSurgeries_updated]],"Not Found",0)</f>
        <v>0</v>
      </c>
      <c r="I1873" t="str" cm="1">
        <f t="array" ref="I1873">_xlfn.XLOOKUP($A1873,MedExam_Table[[#Headers],[#Data],[Customer ID]],MedExam_Table[[#Headers],[#Data],[Smoker Updated]],"Not Found",0)</f>
        <v>Yes</v>
      </c>
      <c r="J1873" t="str" cm="1">
        <f t="array" ref="J1873">_xlfn.XLOOKUP($A1873,MedExam_Table[[#Headers],[#Data],[Customer ID]],MedExam_Table[[#Headers],[#Data],[Weight Status]],"Not Found",0)</f>
        <v>OverWeight</v>
      </c>
      <c r="K1873" t="str" cm="1">
        <f t="array" ref="K1873">_xlfn.XLOOKUP($A1873,MedExam_Table[[#Headers],[#Data],[Customer ID]],MedExam_Table[[#Headers],[#Data],[Diabetes Status]],"Not Found",0)</f>
        <v>Prediabetes</v>
      </c>
      <c r="L1873" cm="1">
        <f t="array" ref="L1873">_xlfn.XLOOKUP($A1873,Hospitalisation_table[[#All],[Customer ID]],Hospitalisation_table[[#All],[Customer Age]],"Not Found",0)</f>
        <v>26</v>
      </c>
      <c r="M1873" t="str" cm="1">
        <f t="array" ref="M1873">_xlfn.XLOOKUP($A1873,Hospitalisation_table[[#All],[Customer ID]],Hospitalisation_table[[#All],[Date of Birth]],"Not Found",0)</f>
        <v>10-Jun-1996</v>
      </c>
      <c r="N1873" s="22" cm="1">
        <f t="array" ref="N1873">_xlfn.XLOOKUP($A1873,Hospitalisation_table[[#All],[Customer ID]],Hospitalisation_table[[#All],[charges]],"Not Found",0)</f>
        <v>17043.34</v>
      </c>
      <c r="O1873" t="str" cm="1">
        <f t="array" ref="O1873">_xlfn.XLOOKUP($A1873,Hospitalisation_table[[#All],[Customer ID]],Hospitalisation_table[[#All],[Hospital tier_Updated]],"Not Found",0)</f>
        <v>tier - 2</v>
      </c>
      <c r="P1873" t="str" cm="1">
        <f t="array" ref="P1873">_xlfn.XLOOKUP($A1873,Hospitalisation_table[[#All],[Customer ID]],Hospitalisation_table[[#All],[City tier_updated]],"Not Found",0)</f>
        <v>tier - 3</v>
      </c>
      <c r="Q1873" t="str" cm="1">
        <f t="array" ref="Q1873">_xlfn.XLOOKUP($A1873,Hospitalisation_table[[#All],[Customer ID]],Hospitalisation_table[[#All],[State ID Updated]],"Not Found",0)</f>
        <v>R1013</v>
      </c>
    </row>
    <row r="1874" spans="1:17" x14ac:dyDescent="0.3">
      <c r="A1874" s="13" t="s">
        <v>1789</v>
      </c>
      <c r="B1874" t="str" cm="1">
        <f t="array" ref="B1874">_xlfn.XLOOKUP($A1874,CustomersName[[#All],[Customer ID]],CustomersName[[#All],[First Name]],"Not Found",0)</f>
        <v>Phil</v>
      </c>
      <c r="C1874" cm="1">
        <f t="array" ref="C1874">_xlfn.XLOOKUP($A1874,MedExam_Table[[#Headers],[#Data],[Customer ID]],MedExam_Table[[#Headers],[#Data],[BMI]],"Not Found",0)</f>
        <v>47.13</v>
      </c>
      <c r="D1874" cm="1">
        <f t="array" ref="D1874">_xlfn.XLOOKUP($A1874,MedExam_Table[[#Headers],[#Data],[Customer ID]],MedExam_Table[[#Headers],[#Data],[HBA1C]],"Not Found",0)</f>
        <v>8.6999999999999993</v>
      </c>
      <c r="E1874" t="str" cm="1">
        <f t="array" ref="E1874">_xlfn.XLOOKUP($A1874,MedExam_Table[[#Headers],[#Data],[Customer ID]],MedExam_Table[[#Headers],[#Data],[Heart Issues Updated]],"Not Found",0)</f>
        <v>No</v>
      </c>
      <c r="F1874" t="str" cm="1">
        <f t="array" ref="F1874">_xlfn.XLOOKUP($A1874,MedExam_Table[[#Headers],[#Data],[Customer ID]],MedExam_Table[[#Headers],[#Data],[Any Transplants Update]],"Not Found",0)</f>
        <v>No</v>
      </c>
      <c r="G1874" t="str" cm="1">
        <f t="array" ref="G1874">_xlfn.XLOOKUP($A1874,MedExam_Table[[#Headers],[#Data],[Customer ID]],MedExam_Table[[#Headers],[#Data],[Cancer history]],"Not Found",0)</f>
        <v>No</v>
      </c>
      <c r="H1874" cm="1">
        <f t="array" ref="H1874">_xlfn.XLOOKUP($A1874,MedExam_Table[[#Headers],[#Data],[Customer ID]],MedExam_Table[[#Headers],[#Data],[NumberOfMajorSurgeries_updated]],"Not Found",0)</f>
        <v>0</v>
      </c>
      <c r="I1874" t="str" cm="1">
        <f t="array" ref="I1874">_xlfn.XLOOKUP($A1874,MedExam_Table[[#Headers],[#Data],[Customer ID]],MedExam_Table[[#Headers],[#Data],[Smoker Updated]],"Not Found",0)</f>
        <v>No</v>
      </c>
      <c r="J1874" t="str" cm="1">
        <f t="array" ref="J1874">_xlfn.XLOOKUP($A1874,MedExam_Table[[#Headers],[#Data],[Customer ID]],MedExam_Table[[#Headers],[#Data],[Weight Status]],"Not Found",0)</f>
        <v>Obesity</v>
      </c>
      <c r="K1874" t="str" cm="1">
        <f t="array" ref="K1874">_xlfn.XLOOKUP($A1874,MedExam_Table[[#Headers],[#Data],[Customer ID]],MedExam_Table[[#Headers],[#Data],[Diabetes Status]],"Not Found",0)</f>
        <v>Diabetes</v>
      </c>
      <c r="L1874" cm="1">
        <f t="array" ref="L1874">_xlfn.XLOOKUP($A1874,Hospitalisation_table[[#All],[Customer ID]],Hospitalisation_table[[#All],[Customer Age]],"Not Found",0)</f>
        <v>51</v>
      </c>
      <c r="M1874" t="str" cm="1">
        <f t="array" ref="M1874">_xlfn.XLOOKUP($A1874,Hospitalisation_table[[#All],[Customer ID]],Hospitalisation_table[[#All],[Date of Birth]],"Not Found",0)</f>
        <v>22-Aug-1971</v>
      </c>
      <c r="N1874" s="22" cm="1">
        <f t="array" ref="N1874">_xlfn.XLOOKUP($A1874,Hospitalisation_table[[#All],[Customer ID]],Hospitalisation_table[[#All],[charges]],"Not Found",0)</f>
        <v>17016.009999999998</v>
      </c>
      <c r="O1874" t="str" cm="1">
        <f t="array" ref="O1874">_xlfn.XLOOKUP($A1874,Hospitalisation_table[[#All],[Customer ID]],Hospitalisation_table[[#All],[Hospital tier_Updated]],"Not Found",0)</f>
        <v>tier - 2</v>
      </c>
      <c r="P1874" t="str" cm="1">
        <f t="array" ref="P1874">_xlfn.XLOOKUP($A1874,Hospitalisation_table[[#All],[Customer ID]],Hospitalisation_table[[#All],[City tier_updated]],"Not Found",0)</f>
        <v>tier - 2</v>
      </c>
      <c r="Q1874" t="str" cm="1">
        <f t="array" ref="Q1874">_xlfn.XLOOKUP($A1874,Hospitalisation_table[[#All],[Customer ID]],Hospitalisation_table[[#All],[State ID Updated]],"Not Found",0)</f>
        <v>R1023</v>
      </c>
    </row>
    <row r="1875" spans="1:17" x14ac:dyDescent="0.3">
      <c r="A1875" s="14" t="s">
        <v>1788</v>
      </c>
      <c r="B1875" t="str" cm="1">
        <f t="array" ref="B1875">_xlfn.XLOOKUP($A1875,CustomersName[[#All],[Customer ID]],CustomersName[[#All],[First Name]],"Not Found",0)</f>
        <v>Bhnjamina C</v>
      </c>
      <c r="C1875" cm="1">
        <f t="array" ref="C1875">_xlfn.XLOOKUP($A1875,MedExam_Table[[#Headers],[#Data],[Customer ID]],MedExam_Table[[#Headers],[#Data],[BMI]],"Not Found",0)</f>
        <v>51.72</v>
      </c>
      <c r="D1875" cm="1">
        <f t="array" ref="D1875">_xlfn.XLOOKUP($A1875,MedExam_Table[[#Headers],[#Data],[Customer ID]],MedExam_Table[[#Headers],[#Data],[HBA1C]],"Not Found",0)</f>
        <v>5.09</v>
      </c>
      <c r="E1875" t="str" cm="1">
        <f t="array" ref="E1875">_xlfn.XLOOKUP($A1875,MedExam_Table[[#Headers],[#Data],[Customer ID]],MedExam_Table[[#Headers],[#Data],[Heart Issues Updated]],"Not Found",0)</f>
        <v>No</v>
      </c>
      <c r="F1875" t="str" cm="1">
        <f t="array" ref="F1875">_xlfn.XLOOKUP($A1875,MedExam_Table[[#Headers],[#Data],[Customer ID]],MedExam_Table[[#Headers],[#Data],[Any Transplants Update]],"Not Found",0)</f>
        <v>No</v>
      </c>
      <c r="G1875" t="str" cm="1">
        <f t="array" ref="G1875">_xlfn.XLOOKUP($A1875,MedExam_Table[[#Headers],[#Data],[Customer ID]],MedExam_Table[[#Headers],[#Data],[Cancer history]],"Not Found",0)</f>
        <v>No</v>
      </c>
      <c r="H1875" cm="1">
        <f t="array" ref="H1875">_xlfn.XLOOKUP($A1875,MedExam_Table[[#Headers],[#Data],[Customer ID]],MedExam_Table[[#Headers],[#Data],[NumberOfMajorSurgeries_updated]],"Not Found",0)</f>
        <v>0</v>
      </c>
      <c r="I1875" t="str" cm="1">
        <f t="array" ref="I1875">_xlfn.XLOOKUP($A1875,MedExam_Table[[#Headers],[#Data],[Customer ID]],MedExam_Table[[#Headers],[#Data],[Smoker Updated]],"Not Found",0)</f>
        <v>No</v>
      </c>
      <c r="J1875" t="str" cm="1">
        <f t="array" ref="J1875">_xlfn.XLOOKUP($A1875,MedExam_Table[[#Headers],[#Data],[Customer ID]],MedExam_Table[[#Headers],[#Data],[Weight Status]],"Not Found",0)</f>
        <v>Obesity</v>
      </c>
      <c r="K1875" t="str" cm="1">
        <f t="array" ref="K1875">_xlfn.XLOOKUP($A1875,MedExam_Table[[#Headers],[#Data],[Customer ID]],MedExam_Table[[#Headers],[#Data],[Diabetes Status]],"Not Found",0)</f>
        <v>Normal</v>
      </c>
      <c r="L1875" cm="1">
        <f t="array" ref="L1875">_xlfn.XLOOKUP($A1875,Hospitalisation_table[[#All],[Customer ID]],Hospitalisation_table[[#All],[Customer Age]],"Not Found",0)</f>
        <v>42</v>
      </c>
      <c r="M1875" t="str" cm="1">
        <f t="array" ref="M1875">_xlfn.XLOOKUP($A1875,Hospitalisation_table[[#All],[Customer ID]],Hospitalisation_table[[#All],[Date of Birth]],"Not Found",0)</f>
        <v>16-Jul-1980</v>
      </c>
      <c r="N1875" s="22" cm="1">
        <f t="array" ref="N1875">_xlfn.XLOOKUP($A1875,Hospitalisation_table[[#All],[Customer ID]],Hospitalisation_table[[#All],[charges]],"Not Found",0)</f>
        <v>16990.55</v>
      </c>
      <c r="O1875" t="str" cm="1">
        <f t="array" ref="O1875">_xlfn.XLOOKUP($A1875,Hospitalisation_table[[#All],[Customer ID]],Hospitalisation_table[[#All],[Hospital tier_Updated]],"Not Found",0)</f>
        <v>tier - 2</v>
      </c>
      <c r="P1875" t="str" cm="1">
        <f t="array" ref="P1875">_xlfn.XLOOKUP($A1875,Hospitalisation_table[[#All],[Customer ID]],Hospitalisation_table[[#All],[City tier_updated]],"Not Found",0)</f>
        <v>tier - 3</v>
      </c>
      <c r="Q1875" t="str" cm="1">
        <f t="array" ref="Q1875">_xlfn.XLOOKUP($A1875,Hospitalisation_table[[#All],[Customer ID]],Hospitalisation_table[[#All],[State ID Updated]],"Not Found",0)</f>
        <v>R1012</v>
      </c>
    </row>
    <row r="1876" spans="1:17" x14ac:dyDescent="0.3">
      <c r="A1876" s="13" t="s">
        <v>1787</v>
      </c>
      <c r="B1876" t="str" cm="1">
        <f t="array" ref="B1876">_xlfn.XLOOKUP($A1876,CustomersName[[#All],[Customer ID]],CustomersName[[#All],[First Name]],"Not Found",0)</f>
        <v>Christopher</v>
      </c>
      <c r="C1876" cm="1">
        <f t="array" ref="C1876">_xlfn.XLOOKUP($A1876,MedExam_Table[[#Headers],[#Data],[Customer ID]],MedExam_Table[[#Headers],[#Data],[BMI]],"Not Found",0)</f>
        <v>48.59</v>
      </c>
      <c r="D1876" cm="1">
        <f t="array" ref="D1876">_xlfn.XLOOKUP($A1876,MedExam_Table[[#Headers],[#Data],[Customer ID]],MedExam_Table[[#Headers],[#Data],[HBA1C]],"Not Found",0)</f>
        <v>5.57</v>
      </c>
      <c r="E1876" t="str" cm="1">
        <f t="array" ref="E1876">_xlfn.XLOOKUP($A1876,MedExam_Table[[#Headers],[#Data],[Customer ID]],MedExam_Table[[#Headers],[#Data],[Heart Issues Updated]],"Not Found",0)</f>
        <v>No</v>
      </c>
      <c r="F1876" t="str" cm="1">
        <f t="array" ref="F1876">_xlfn.XLOOKUP($A1876,MedExam_Table[[#Headers],[#Data],[Customer ID]],MedExam_Table[[#Headers],[#Data],[Any Transplants Update]],"Not Found",0)</f>
        <v>No</v>
      </c>
      <c r="G1876" t="str" cm="1">
        <f t="array" ref="G1876">_xlfn.XLOOKUP($A1876,MedExam_Table[[#Headers],[#Data],[Customer ID]],MedExam_Table[[#Headers],[#Data],[Cancer history]],"Not Found",0)</f>
        <v>No</v>
      </c>
      <c r="H1876" cm="1">
        <f t="array" ref="H1876">_xlfn.XLOOKUP($A1876,MedExam_Table[[#Headers],[#Data],[Customer ID]],MedExam_Table[[#Headers],[#Data],[NumberOfMajorSurgeries_updated]],"Not Found",0)</f>
        <v>0</v>
      </c>
      <c r="I1876" t="str" cm="1">
        <f t="array" ref="I1876">_xlfn.XLOOKUP($A1876,MedExam_Table[[#Headers],[#Data],[Customer ID]],MedExam_Table[[#Headers],[#Data],[Smoker Updated]],"Not Found",0)</f>
        <v>No</v>
      </c>
      <c r="J1876" t="str" cm="1">
        <f t="array" ref="J1876">_xlfn.XLOOKUP($A1876,MedExam_Table[[#Headers],[#Data],[Customer ID]],MedExam_Table[[#Headers],[#Data],[Weight Status]],"Not Found",0)</f>
        <v>Obesity</v>
      </c>
      <c r="K1876" t="str" cm="1">
        <f t="array" ref="K1876">_xlfn.XLOOKUP($A1876,MedExam_Table[[#Headers],[#Data],[Customer ID]],MedExam_Table[[#Headers],[#Data],[Diabetes Status]],"Not Found",0)</f>
        <v>Normal</v>
      </c>
      <c r="L1876" cm="1">
        <f t="array" ref="L1876">_xlfn.XLOOKUP($A1876,Hospitalisation_table[[#All],[Customer ID]],Hospitalisation_table[[#All],[Customer Age]],"Not Found",0)</f>
        <v>45</v>
      </c>
      <c r="M1876" t="str" cm="1">
        <f t="array" ref="M1876">_xlfn.XLOOKUP($A1876,Hospitalisation_table[[#All],[Customer ID]],Hospitalisation_table[[#All],[Date of Birth]],"Not Found",0)</f>
        <v>25-Aug-1977</v>
      </c>
      <c r="N1876" s="22" cm="1">
        <f t="array" ref="N1876">_xlfn.XLOOKUP($A1876,Hospitalisation_table[[#All],[Customer ID]],Hospitalisation_table[[#All],[charges]],"Not Found",0)</f>
        <v>16921.09</v>
      </c>
      <c r="O1876" t="str" cm="1">
        <f t="array" ref="O1876">_xlfn.XLOOKUP($A1876,Hospitalisation_table[[#All],[Customer ID]],Hospitalisation_table[[#All],[Hospital tier_Updated]],"Not Found",0)</f>
        <v>tier - 2</v>
      </c>
      <c r="P1876" t="str" cm="1">
        <f t="array" ref="P1876">_xlfn.XLOOKUP($A1876,Hospitalisation_table[[#All],[Customer ID]],Hospitalisation_table[[#All],[City tier_updated]],"Not Found",0)</f>
        <v>tier - 3</v>
      </c>
      <c r="Q1876" t="str" cm="1">
        <f t="array" ref="Q1876">_xlfn.XLOOKUP($A1876,Hospitalisation_table[[#All],[Customer ID]],Hospitalisation_table[[#All],[State ID Updated]],"Not Found",0)</f>
        <v>R1023</v>
      </c>
    </row>
    <row r="1877" spans="1:17" x14ac:dyDescent="0.3">
      <c r="A1877" s="14" t="s">
        <v>1786</v>
      </c>
      <c r="B1877" t="str" cm="1">
        <f t="array" ref="B1877">_xlfn.XLOOKUP($A1877,CustomersName[[#All],[Customer ID]],CustomersName[[#All],[First Name]],"Not Found",0)</f>
        <v>Alishn B</v>
      </c>
      <c r="C1877" cm="1">
        <f t="array" ref="C1877">_xlfn.XLOOKUP($A1877,MedExam_Table[[#Headers],[#Data],[Customer ID]],MedExam_Table[[#Headers],[#Data],[BMI]],"Not Found",0)</f>
        <v>45.18</v>
      </c>
      <c r="D1877" cm="1">
        <f t="array" ref="D1877">_xlfn.XLOOKUP($A1877,MedExam_Table[[#Headers],[#Data],[Customer ID]],MedExam_Table[[#Headers],[#Data],[HBA1C]],"Not Found",0)</f>
        <v>10.87</v>
      </c>
      <c r="E1877" t="str" cm="1">
        <f t="array" ref="E1877">_xlfn.XLOOKUP($A1877,MedExam_Table[[#Headers],[#Data],[Customer ID]],MedExam_Table[[#Headers],[#Data],[Heart Issues Updated]],"Not Found",0)</f>
        <v>No</v>
      </c>
      <c r="F1877" t="str" cm="1">
        <f t="array" ref="F1877">_xlfn.XLOOKUP($A1877,MedExam_Table[[#Headers],[#Data],[Customer ID]],MedExam_Table[[#Headers],[#Data],[Any Transplants Update]],"Not Found",0)</f>
        <v>No</v>
      </c>
      <c r="G1877" t="str" cm="1">
        <f t="array" ref="G1877">_xlfn.XLOOKUP($A1877,MedExam_Table[[#Headers],[#Data],[Customer ID]],MedExam_Table[[#Headers],[#Data],[Cancer history]],"Not Found",0)</f>
        <v>No</v>
      </c>
      <c r="H1877" cm="1">
        <f t="array" ref="H1877">_xlfn.XLOOKUP($A1877,MedExam_Table[[#Headers],[#Data],[Customer ID]],MedExam_Table[[#Headers],[#Data],[NumberOfMajorSurgeries_updated]],"Not Found",0)</f>
        <v>0</v>
      </c>
      <c r="I1877" t="str" cm="1">
        <f t="array" ref="I1877">_xlfn.XLOOKUP($A1877,MedExam_Table[[#Headers],[#Data],[Customer ID]],MedExam_Table[[#Headers],[#Data],[Smoker Updated]],"Not Found",0)</f>
        <v>No</v>
      </c>
      <c r="J1877" t="str" cm="1">
        <f t="array" ref="J1877">_xlfn.XLOOKUP($A1877,MedExam_Table[[#Headers],[#Data],[Customer ID]],MedExam_Table[[#Headers],[#Data],[Weight Status]],"Not Found",0)</f>
        <v>Obesity</v>
      </c>
      <c r="K1877" t="str" cm="1">
        <f t="array" ref="K1877">_xlfn.XLOOKUP($A1877,MedExam_Table[[#Headers],[#Data],[Customer ID]],MedExam_Table[[#Headers],[#Data],[Diabetes Status]],"Not Found",0)</f>
        <v>Diabetes</v>
      </c>
      <c r="L1877" cm="1">
        <f t="array" ref="L1877">_xlfn.XLOOKUP($A1877,Hospitalisation_table[[#All],[Customer ID]],Hospitalisation_table[[#All],[Customer Age]],"Not Found",0)</f>
        <v>54</v>
      </c>
      <c r="M1877" t="str" cm="1">
        <f t="array" ref="M1877">_xlfn.XLOOKUP($A1877,Hospitalisation_table[[#All],[Customer ID]],Hospitalisation_table[[#All],[Date of Birth]],"Not Found",0)</f>
        <v>21-Oct-1968</v>
      </c>
      <c r="N1877" s="22" cm="1">
        <f t="array" ref="N1877">_xlfn.XLOOKUP($A1877,Hospitalisation_table[[#All],[Customer ID]],Hospitalisation_table[[#All],[charges]],"Not Found",0)</f>
        <v>16903.5</v>
      </c>
      <c r="O1877" t="str" cm="1">
        <f t="array" ref="O1877">_xlfn.XLOOKUP($A1877,Hospitalisation_table[[#All],[Customer ID]],Hospitalisation_table[[#All],[Hospital tier_Updated]],"Not Found",0)</f>
        <v>tier - 2</v>
      </c>
      <c r="P1877" t="str" cm="1">
        <f t="array" ref="P1877">_xlfn.XLOOKUP($A1877,Hospitalisation_table[[#All],[Customer ID]],Hospitalisation_table[[#All],[City tier_updated]],"Not Found",0)</f>
        <v>tier - 3</v>
      </c>
      <c r="Q1877" t="str" cm="1">
        <f t="array" ref="Q1877">_xlfn.XLOOKUP($A1877,Hospitalisation_table[[#All],[Customer ID]],Hospitalisation_table[[#All],[State ID Updated]],"Not Found",0)</f>
        <v>R1012</v>
      </c>
    </row>
    <row r="1878" spans="1:17" x14ac:dyDescent="0.3">
      <c r="A1878" s="13" t="s">
        <v>1785</v>
      </c>
      <c r="B1878" t="str" cm="1">
        <f t="array" ref="B1878">_xlfn.XLOOKUP($A1878,CustomersName[[#All],[Customer ID]],CustomersName[[#All],[First Name]],"Not Found",0)</f>
        <v>Caroline</v>
      </c>
      <c r="C1878" cm="1">
        <f t="array" ref="C1878">_xlfn.XLOOKUP($A1878,MedExam_Table[[#Headers],[#Data],[Customer ID]],MedExam_Table[[#Headers],[#Data],[BMI]],"Not Found",0)</f>
        <v>27.9</v>
      </c>
      <c r="D1878" cm="1">
        <f t="array" ref="D1878">_xlfn.XLOOKUP($A1878,MedExam_Table[[#Headers],[#Data],[Customer ID]],MedExam_Table[[#Headers],[#Data],[HBA1C]],"Not Found",0)</f>
        <v>6.02</v>
      </c>
      <c r="E1878" t="str" cm="1">
        <f t="array" ref="E1878">_xlfn.XLOOKUP($A1878,MedExam_Table[[#Headers],[#Data],[Customer ID]],MedExam_Table[[#Headers],[#Data],[Heart Issues Updated]],"Not Found",0)</f>
        <v>No</v>
      </c>
      <c r="F1878" t="str" cm="1">
        <f t="array" ref="F1878">_xlfn.XLOOKUP($A1878,MedExam_Table[[#Headers],[#Data],[Customer ID]],MedExam_Table[[#Headers],[#Data],[Any Transplants Update]],"Not Found",0)</f>
        <v>No</v>
      </c>
      <c r="G1878" t="str" cm="1">
        <f t="array" ref="G1878">_xlfn.XLOOKUP($A1878,MedExam_Table[[#Headers],[#Data],[Customer ID]],MedExam_Table[[#Headers],[#Data],[Cancer history]],"Not Found",0)</f>
        <v>Yes</v>
      </c>
      <c r="H1878" cm="1">
        <f t="array" ref="H1878">_xlfn.XLOOKUP($A1878,MedExam_Table[[#Headers],[#Data],[Customer ID]],MedExam_Table[[#Headers],[#Data],[NumberOfMajorSurgeries_updated]],"Not Found",0)</f>
        <v>1</v>
      </c>
      <c r="I1878" t="str" cm="1">
        <f t="array" ref="I1878">_xlfn.XLOOKUP($A1878,MedExam_Table[[#Headers],[#Data],[Customer ID]],MedExam_Table[[#Headers],[#Data],[Smoker Updated]],"Not Found",0)</f>
        <v>Yes</v>
      </c>
      <c r="J1878" t="str" cm="1">
        <f t="array" ref="J1878">_xlfn.XLOOKUP($A1878,MedExam_Table[[#Headers],[#Data],[Customer ID]],MedExam_Table[[#Headers],[#Data],[Weight Status]],"Not Found",0)</f>
        <v>OverWeight</v>
      </c>
      <c r="K1878" t="str" cm="1">
        <f t="array" ref="K1878">_xlfn.XLOOKUP($A1878,MedExam_Table[[#Headers],[#Data],[Customer ID]],MedExam_Table[[#Headers],[#Data],[Diabetes Status]],"Not Found",0)</f>
        <v>Prediabetes</v>
      </c>
      <c r="L1878" cm="1">
        <f t="array" ref="L1878">_xlfn.XLOOKUP($A1878,Hospitalisation_table[[#All],[Customer ID]],Hospitalisation_table[[#All],[Customer Age]],"Not Found",0)</f>
        <v>19</v>
      </c>
      <c r="M1878" t="str" cm="1">
        <f t="array" ref="M1878">_xlfn.XLOOKUP($A1878,Hospitalisation_table[[#All],[Customer ID]],Hospitalisation_table[[#All],[Date of Birth]],"Not Found",0)</f>
        <v>10-Sep-2003</v>
      </c>
      <c r="N1878" s="22" cm="1">
        <f t="array" ref="N1878">_xlfn.XLOOKUP($A1878,Hospitalisation_table[[#All],[Customer ID]],Hospitalisation_table[[#All],[charges]],"Not Found",0)</f>
        <v>16884.919999999998</v>
      </c>
      <c r="O1878" t="str" cm="1">
        <f t="array" ref="O1878">_xlfn.XLOOKUP($A1878,Hospitalisation_table[[#All],[Customer ID]],Hospitalisation_table[[#All],[Hospital tier_Updated]],"Not Found",0)</f>
        <v>tier - 2</v>
      </c>
      <c r="P1878" t="str" cm="1">
        <f t="array" ref="P1878">_xlfn.XLOOKUP($A1878,Hospitalisation_table[[#All],[Customer ID]],Hospitalisation_table[[#All],[City tier_updated]],"Not Found",0)</f>
        <v>tier - 2</v>
      </c>
      <c r="Q1878" t="str" cm="1">
        <f t="array" ref="Q1878">_xlfn.XLOOKUP($A1878,Hospitalisation_table[[#All],[Customer ID]],Hospitalisation_table[[#All],[State ID Updated]],"Not Found",0)</f>
        <v>R1011</v>
      </c>
    </row>
    <row r="1879" spans="1:17" x14ac:dyDescent="0.3">
      <c r="A1879" s="14" t="s">
        <v>1784</v>
      </c>
      <c r="B1879" t="str" cm="1">
        <f t="array" ref="B1879">_xlfn.XLOOKUP($A1879,CustomersName[[#All],[Customer ID]],CustomersName[[#All],[First Name]],"Not Found",0)</f>
        <v>Alehis N</v>
      </c>
      <c r="C1879" cm="1">
        <f t="array" ref="C1879">_xlfn.XLOOKUP($A1879,MedExam_Table[[#Headers],[#Data],[Customer ID]],MedExam_Table[[#Headers],[#Data],[BMI]],"Not Found",0)</f>
        <v>51.33</v>
      </c>
      <c r="D1879" cm="1">
        <f t="array" ref="D1879">_xlfn.XLOOKUP($A1879,MedExam_Table[[#Headers],[#Data],[Customer ID]],MedExam_Table[[#Headers],[#Data],[HBA1C]],"Not Found",0)</f>
        <v>7</v>
      </c>
      <c r="E1879" t="str" cm="1">
        <f t="array" ref="E1879">_xlfn.XLOOKUP($A1879,MedExam_Table[[#Headers],[#Data],[Customer ID]],MedExam_Table[[#Headers],[#Data],[Heart Issues Updated]],"Not Found",0)</f>
        <v>No</v>
      </c>
      <c r="F1879" t="str" cm="1">
        <f t="array" ref="F1879">_xlfn.XLOOKUP($A1879,MedExam_Table[[#Headers],[#Data],[Customer ID]],MedExam_Table[[#Headers],[#Data],[Any Transplants Update]],"Not Found",0)</f>
        <v>No</v>
      </c>
      <c r="G1879" t="str" cm="1">
        <f t="array" ref="G1879">_xlfn.XLOOKUP($A1879,MedExam_Table[[#Headers],[#Data],[Customer ID]],MedExam_Table[[#Headers],[#Data],[Cancer history]],"Not Found",0)</f>
        <v>No</v>
      </c>
      <c r="H1879" cm="1">
        <f t="array" ref="H1879">_xlfn.XLOOKUP($A1879,MedExam_Table[[#Headers],[#Data],[Customer ID]],MedExam_Table[[#Headers],[#Data],[NumberOfMajorSurgeries_updated]],"Not Found",0)</f>
        <v>0</v>
      </c>
      <c r="I1879" t="str" cm="1">
        <f t="array" ref="I1879">_xlfn.XLOOKUP($A1879,MedExam_Table[[#Headers],[#Data],[Customer ID]],MedExam_Table[[#Headers],[#Data],[Smoker Updated]],"Not Found",0)</f>
        <v>No</v>
      </c>
      <c r="J1879" t="str" cm="1">
        <f t="array" ref="J1879">_xlfn.XLOOKUP($A1879,MedExam_Table[[#Headers],[#Data],[Customer ID]],MedExam_Table[[#Headers],[#Data],[Weight Status]],"Not Found",0)</f>
        <v>Obesity</v>
      </c>
      <c r="K1879" t="str" cm="1">
        <f t="array" ref="K1879">_xlfn.XLOOKUP($A1879,MedExam_Table[[#Headers],[#Data],[Customer ID]],MedExam_Table[[#Headers],[#Data],[Diabetes Status]],"Not Found",0)</f>
        <v>Diabetes</v>
      </c>
      <c r="L1879" cm="1">
        <f t="array" ref="L1879">_xlfn.XLOOKUP($A1879,Hospitalisation_table[[#All],[Customer ID]],Hospitalisation_table[[#All],[Customer Age]],"Not Found",0)</f>
        <v>48</v>
      </c>
      <c r="M1879" t="str" cm="1">
        <f t="array" ref="M1879">_xlfn.XLOOKUP($A1879,Hospitalisation_table[[#All],[Customer ID]],Hospitalisation_table[[#All],[Date of Birth]],"Not Found",0)</f>
        <v>8-Aug-1974</v>
      </c>
      <c r="N1879" s="22" cm="1">
        <f t="array" ref="N1879">_xlfn.XLOOKUP($A1879,Hospitalisation_table[[#All],[Customer ID]],Hospitalisation_table[[#All],[charges]],"Not Found",0)</f>
        <v>16841.32</v>
      </c>
      <c r="O1879" t="str" cm="1">
        <f t="array" ref="O1879">_xlfn.XLOOKUP($A1879,Hospitalisation_table[[#All],[Customer ID]],Hospitalisation_table[[#All],[Hospital tier_Updated]],"Not Found",0)</f>
        <v>tier - 2</v>
      </c>
      <c r="P1879" t="str" cm="1">
        <f t="array" ref="P1879">_xlfn.XLOOKUP($A1879,Hospitalisation_table[[#All],[Customer ID]],Hospitalisation_table[[#All],[City tier_updated]],"Not Found",0)</f>
        <v>tier - 3</v>
      </c>
      <c r="Q1879" t="str" cm="1">
        <f t="array" ref="Q1879">_xlfn.XLOOKUP($A1879,Hospitalisation_table[[#All],[Customer ID]],Hospitalisation_table[[#All],[State ID Updated]],"Not Found",0)</f>
        <v>R1011</v>
      </c>
    </row>
    <row r="1880" spans="1:17" x14ac:dyDescent="0.3">
      <c r="A1880" s="13" t="s">
        <v>1783</v>
      </c>
      <c r="B1880" t="str" cm="1">
        <f t="array" ref="B1880">_xlfn.XLOOKUP($A1880,CustomersName[[#All],[Customer ID]],CustomersName[[#All],[First Name]],"Not Found",0)</f>
        <v>Shahda L</v>
      </c>
      <c r="C1880" cm="1">
        <f t="array" ref="C1880">_xlfn.XLOOKUP($A1880,MedExam_Table[[#Headers],[#Data],[Customer ID]],MedExam_Table[[#Headers],[#Data],[BMI]],"Not Found",0)</f>
        <v>30.59</v>
      </c>
      <c r="D1880" cm="1">
        <f t="array" ref="D1880">_xlfn.XLOOKUP($A1880,MedExam_Table[[#Headers],[#Data],[Customer ID]],MedExam_Table[[#Headers],[#Data],[HBA1C]],"Not Found",0)</f>
        <v>5.56</v>
      </c>
      <c r="E1880" t="str" cm="1">
        <f t="array" ref="E1880">_xlfn.XLOOKUP($A1880,MedExam_Table[[#Headers],[#Data],[Customer ID]],MedExam_Table[[#Headers],[#Data],[Heart Issues Updated]],"Not Found",0)</f>
        <v>Yes</v>
      </c>
      <c r="F1880" t="str" cm="1">
        <f t="array" ref="F1880">_xlfn.XLOOKUP($A1880,MedExam_Table[[#Headers],[#Data],[Customer ID]],MedExam_Table[[#Headers],[#Data],[Any Transplants Update]],"Not Found",0)</f>
        <v>No</v>
      </c>
      <c r="G1880" t="str" cm="1">
        <f t="array" ref="G1880">_xlfn.XLOOKUP($A1880,MedExam_Table[[#Headers],[#Data],[Customer ID]],MedExam_Table[[#Headers],[#Data],[Cancer history]],"Not Found",0)</f>
        <v>No</v>
      </c>
      <c r="H1880" cm="1">
        <f t="array" ref="H1880">_xlfn.XLOOKUP($A1880,MedExam_Table[[#Headers],[#Data],[Customer ID]],MedExam_Table[[#Headers],[#Data],[NumberOfMajorSurgeries_updated]],"Not Found",0)</f>
        <v>1</v>
      </c>
      <c r="I1880" t="str" cm="1">
        <f t="array" ref="I1880">_xlfn.XLOOKUP($A1880,MedExam_Table[[#Headers],[#Data],[Customer ID]],MedExam_Table[[#Headers],[#Data],[Smoker Updated]],"Not Found",0)</f>
        <v>No</v>
      </c>
      <c r="J1880" t="str" cm="1">
        <f t="array" ref="J1880">_xlfn.XLOOKUP($A1880,MedExam_Table[[#Headers],[#Data],[Customer ID]],MedExam_Table[[#Headers],[#Data],[Weight Status]],"Not Found",0)</f>
        <v>Obesity</v>
      </c>
      <c r="K1880" t="str" cm="1">
        <f t="array" ref="K1880">_xlfn.XLOOKUP($A1880,MedExam_Table[[#Headers],[#Data],[Customer ID]],MedExam_Table[[#Headers],[#Data],[Diabetes Status]],"Not Found",0)</f>
        <v>Normal</v>
      </c>
      <c r="L1880" cm="1">
        <f t="array" ref="L1880">_xlfn.XLOOKUP($A1880,Hospitalisation_table[[#All],[Customer ID]],Hospitalisation_table[[#All],[Customer Age]],"Not Found",0)</f>
        <v>27</v>
      </c>
      <c r="M1880" t="str" cm="1">
        <f t="array" ref="M1880">_xlfn.XLOOKUP($A1880,Hospitalisation_table[[#All],[Customer ID]],Hospitalisation_table[[#All],[Date of Birth]],"Not Found",0)</f>
        <v>19-Oct-1995</v>
      </c>
      <c r="N1880" s="22" cm="1">
        <f t="array" ref="N1880">_xlfn.XLOOKUP($A1880,Hospitalisation_table[[#All],[Customer ID]],Hospitalisation_table[[#All],[charges]],"Not Found",0)</f>
        <v>16796.41</v>
      </c>
      <c r="O1880" t="str" cm="1">
        <f t="array" ref="O1880">_xlfn.XLOOKUP($A1880,Hospitalisation_table[[#All],[Customer ID]],Hospitalisation_table[[#All],[Hospital tier_Updated]],"Not Found",0)</f>
        <v>tier - 2</v>
      </c>
      <c r="P1880" t="str" cm="1">
        <f t="array" ref="P1880">_xlfn.XLOOKUP($A1880,Hospitalisation_table[[#All],[Customer ID]],Hospitalisation_table[[#All],[City tier_updated]],"Not Found",0)</f>
        <v>tier - 3</v>
      </c>
      <c r="Q1880" t="str" cm="1">
        <f t="array" ref="Q1880">_xlfn.XLOOKUP($A1880,Hospitalisation_table[[#All],[Customer ID]],Hospitalisation_table[[#All],[State ID Updated]],"Not Found",0)</f>
        <v>R1024</v>
      </c>
    </row>
    <row r="1881" spans="1:17" x14ac:dyDescent="0.3">
      <c r="A1881" s="14" t="s">
        <v>1782</v>
      </c>
      <c r="B1881" t="str" cm="1">
        <f t="array" ref="B1881">_xlfn.XLOOKUP($A1881,CustomersName[[#All],[Customer ID]],CustomersName[[#All],[First Name]],"Not Found",0)</f>
        <v>Lacey</v>
      </c>
      <c r="C1881" cm="1">
        <f t="array" ref="C1881">_xlfn.XLOOKUP($A1881,MedExam_Table[[#Headers],[#Data],[Customer ID]],MedExam_Table[[#Headers],[#Data],[BMI]],"Not Found",0)</f>
        <v>39.229999999999997</v>
      </c>
      <c r="D1881" cm="1">
        <f t="array" ref="D1881">_xlfn.XLOOKUP($A1881,MedExam_Table[[#Headers],[#Data],[Customer ID]],MedExam_Table[[#Headers],[#Data],[HBA1C]],"Not Found",0)</f>
        <v>8.4499999999999993</v>
      </c>
      <c r="E1881" t="str" cm="1">
        <f t="array" ref="E1881">_xlfn.XLOOKUP($A1881,MedExam_Table[[#Headers],[#Data],[Customer ID]],MedExam_Table[[#Headers],[#Data],[Heart Issues Updated]],"Not Found",0)</f>
        <v>No</v>
      </c>
      <c r="F1881" t="str" cm="1">
        <f t="array" ref="F1881">_xlfn.XLOOKUP($A1881,MedExam_Table[[#Headers],[#Data],[Customer ID]],MedExam_Table[[#Headers],[#Data],[Any Transplants Update]],"Not Found",0)</f>
        <v>No</v>
      </c>
      <c r="G1881" t="str" cm="1">
        <f t="array" ref="G1881">_xlfn.XLOOKUP($A1881,MedExam_Table[[#Headers],[#Data],[Customer ID]],MedExam_Table[[#Headers],[#Data],[Cancer history]],"Not Found",0)</f>
        <v>No</v>
      </c>
      <c r="H1881" cm="1">
        <f t="array" ref="H1881">_xlfn.XLOOKUP($A1881,MedExam_Table[[#Headers],[#Data],[Customer ID]],MedExam_Table[[#Headers],[#Data],[NumberOfMajorSurgeries_updated]],"Not Found",0)</f>
        <v>0</v>
      </c>
      <c r="I1881" t="str" cm="1">
        <f t="array" ref="I1881">_xlfn.XLOOKUP($A1881,MedExam_Table[[#Headers],[#Data],[Customer ID]],MedExam_Table[[#Headers],[#Data],[Smoker Updated]],"Not Found",0)</f>
        <v>No</v>
      </c>
      <c r="J1881" t="str" cm="1">
        <f t="array" ref="J1881">_xlfn.XLOOKUP($A1881,MedExam_Table[[#Headers],[#Data],[Customer ID]],MedExam_Table[[#Headers],[#Data],[Weight Status]],"Not Found",0)</f>
        <v>Obesity</v>
      </c>
      <c r="K1881" t="str" cm="1">
        <f t="array" ref="K1881">_xlfn.XLOOKUP($A1881,MedExam_Table[[#Headers],[#Data],[Customer ID]],MedExam_Table[[#Headers],[#Data],[Diabetes Status]],"Not Found",0)</f>
        <v>Diabetes</v>
      </c>
      <c r="L1881" cm="1">
        <f t="array" ref="L1881">_xlfn.XLOOKUP($A1881,Hospitalisation_table[[#All],[Customer ID]],Hospitalisation_table[[#All],[Customer Age]],"Not Found",0)</f>
        <v>60</v>
      </c>
      <c r="M1881" t="str" cm="1">
        <f t="array" ref="M1881">_xlfn.XLOOKUP($A1881,Hospitalisation_table[[#All],[Customer ID]],Hospitalisation_table[[#All],[Date of Birth]],"Not Found",0)</f>
        <v>29-Jul-1962</v>
      </c>
      <c r="N1881" s="22" cm="1">
        <f t="array" ref="N1881">_xlfn.XLOOKUP($A1881,Hospitalisation_table[[#All],[Customer ID]],Hospitalisation_table[[#All],[charges]],"Not Found",0)</f>
        <v>16779.400000000001</v>
      </c>
      <c r="O1881" t="str" cm="1">
        <f t="array" ref="O1881">_xlfn.XLOOKUP($A1881,Hospitalisation_table[[#All],[Customer ID]],Hospitalisation_table[[#All],[Hospital tier_Updated]],"Not Found",0)</f>
        <v>tier - 2</v>
      </c>
      <c r="P1881" t="str" cm="1">
        <f t="array" ref="P1881">_xlfn.XLOOKUP($A1881,Hospitalisation_table[[#All],[Customer ID]],Hospitalisation_table[[#All],[City tier_updated]],"Not Found",0)</f>
        <v>tier - 2</v>
      </c>
      <c r="Q1881" t="str" cm="1">
        <f t="array" ref="Q1881">_xlfn.XLOOKUP($A1881,Hospitalisation_table[[#All],[Customer ID]],Hospitalisation_table[[#All],[State ID Updated]],"Not Found",0)</f>
        <v>R1026</v>
      </c>
    </row>
    <row r="1882" spans="1:17" x14ac:dyDescent="0.3">
      <c r="A1882" s="13" t="s">
        <v>2314</v>
      </c>
      <c r="B1882" t="str" cm="1">
        <f t="array" ref="B1882">_xlfn.XLOOKUP($A1882,CustomersName[[#All],[Customer ID]],CustomersName[[#All],[First Name]],"Not Found",0)</f>
        <v>Kenny</v>
      </c>
      <c r="C1882" cm="1">
        <f t="array" ref="C1882">_xlfn.XLOOKUP($A1882,MedExam_Table[[#Headers],[#Data],[Customer ID]],MedExam_Table[[#Headers],[#Data],[BMI]],"Not Found",0)</f>
        <v>36.479999999999997</v>
      </c>
      <c r="D1882" cm="1">
        <f t="array" ref="D1882">_xlfn.XLOOKUP($A1882,MedExam_Table[[#Headers],[#Data],[Customer ID]],MedExam_Table[[#Headers],[#Data],[HBA1C]],"Not Found",0)</f>
        <v>6.2</v>
      </c>
      <c r="E1882" t="str" cm="1">
        <f t="array" ref="E1882">_xlfn.XLOOKUP($A1882,MedExam_Table[[#Headers],[#Data],[Customer ID]],MedExam_Table[[#Headers],[#Data],[Heart Issues Updated]],"Not Found",0)</f>
        <v>No</v>
      </c>
      <c r="F1882" t="str" cm="1">
        <f t="array" ref="F1882">_xlfn.XLOOKUP($A1882,MedExam_Table[[#Headers],[#Data],[Customer ID]],MedExam_Table[[#Headers],[#Data],[Any Transplants Update]],"Not Found",0)</f>
        <v>No</v>
      </c>
      <c r="G1882" t="str" cm="1">
        <f t="array" ref="G1882">_xlfn.XLOOKUP($A1882,MedExam_Table[[#Headers],[#Data],[Customer ID]],MedExam_Table[[#Headers],[#Data],[Cancer history]],"Not Found",0)</f>
        <v>No</v>
      </c>
      <c r="H1882" cm="1">
        <f t="array" ref="H1882">_xlfn.XLOOKUP($A1882,MedExam_Table[[#Headers],[#Data],[Customer ID]],MedExam_Table[[#Headers],[#Data],[NumberOfMajorSurgeries_updated]],"Not Found",0)</f>
        <v>0</v>
      </c>
      <c r="I1882" t="str" cm="1">
        <f t="array" ref="I1882">_xlfn.XLOOKUP($A1882,MedExam_Table[[#Headers],[#Data],[Customer ID]],MedExam_Table[[#Headers],[#Data],[Smoker Updated]],"Not Found",0)</f>
        <v>Yes</v>
      </c>
      <c r="J1882" t="str" cm="1">
        <f t="array" ref="J1882">_xlfn.XLOOKUP($A1882,MedExam_Table[[#Headers],[#Data],[Customer ID]],MedExam_Table[[#Headers],[#Data],[Weight Status]],"Not Found",0)</f>
        <v>Obesity</v>
      </c>
      <c r="K1882" t="str" cm="1">
        <f t="array" ref="K1882">_xlfn.XLOOKUP($A1882,MedExam_Table[[#Headers],[#Data],[Customer ID]],MedExam_Table[[#Headers],[#Data],[Diabetes Status]],"Not Found",0)</f>
        <v>Prediabetes</v>
      </c>
      <c r="L1882" cm="1">
        <f t="array" ref="L1882">_xlfn.XLOOKUP($A1882,Hospitalisation_table[[#All],[Customer ID]],Hospitalisation_table[[#All],[Customer Age]],"Not Found",0)</f>
        <v>45</v>
      </c>
      <c r="M1882" t="str" cm="1">
        <f t="array" ref="M1882">_xlfn.XLOOKUP($A1882,Hospitalisation_table[[#All],[Customer ID]],Hospitalisation_table[[#All],[Date of Birth]],"Not Found",0)</f>
        <v>21-Oct-1977</v>
      </c>
      <c r="N1882" s="22" cm="1">
        <f t="array" ref="N1882">_xlfn.XLOOKUP($A1882,Hospitalisation_table[[#All],[Customer ID]],Hospitalisation_table[[#All],[charges]],"Not Found",0)</f>
        <v>42760.5</v>
      </c>
      <c r="O1882" t="str" cm="1">
        <f t="array" ref="O1882">_xlfn.XLOOKUP($A1882,Hospitalisation_table[[#All],[Customer ID]],Hospitalisation_table[[#All],[Hospital tier_Updated]],"Not Found",0)</f>
        <v>tier - 1</v>
      </c>
      <c r="P1882" t="str" cm="1">
        <f t="array" ref="P1882">_xlfn.XLOOKUP($A1882,Hospitalisation_table[[#All],[Customer ID]],Hospitalisation_table[[#All],[City tier_updated]],"Not Found",0)</f>
        <v>tier - 2</v>
      </c>
      <c r="Q1882" t="str" cm="1">
        <f t="array" ref="Q1882">_xlfn.XLOOKUP($A1882,Hospitalisation_table[[#All],[Customer ID]],Hospitalisation_table[[#All],[State ID Updated]],"Not Found",0)</f>
        <v>R1012</v>
      </c>
    </row>
    <row r="1883" spans="1:17" x14ac:dyDescent="0.3">
      <c r="A1883" s="14" t="s">
        <v>1781</v>
      </c>
      <c r="B1883" t="str" cm="1">
        <f t="array" ref="B1883">_xlfn.XLOOKUP($A1883,CustomersName[[#All],[Customer ID]],CustomersName[[#All],[First Name]],"Not Found",0)</f>
        <v>Laurette</v>
      </c>
      <c r="C1883" cm="1">
        <f t="array" ref="C1883">_xlfn.XLOOKUP($A1883,MedExam_Table[[#Headers],[#Data],[Customer ID]],MedExam_Table[[#Headers],[#Data],[BMI]],"Not Found",0)</f>
        <v>19.094999999999999</v>
      </c>
      <c r="D1883" cm="1">
        <f t="array" ref="D1883">_xlfn.XLOOKUP($A1883,MedExam_Table[[#Headers],[#Data],[Customer ID]],MedExam_Table[[#Headers],[#Data],[HBA1C]],"Not Found",0)</f>
        <v>6.19</v>
      </c>
      <c r="E1883" t="str" cm="1">
        <f t="array" ref="E1883">_xlfn.XLOOKUP($A1883,MedExam_Table[[#Headers],[#Data],[Customer ID]],MedExam_Table[[#Headers],[#Data],[Heart Issues Updated]],"Not Found",0)</f>
        <v>No</v>
      </c>
      <c r="F1883" t="str" cm="1">
        <f t="array" ref="F1883">_xlfn.XLOOKUP($A1883,MedExam_Table[[#Headers],[#Data],[Customer ID]],MedExam_Table[[#Headers],[#Data],[Any Transplants Update]],"Not Found",0)</f>
        <v>No</v>
      </c>
      <c r="G1883" t="str" cm="1">
        <f t="array" ref="G1883">_xlfn.XLOOKUP($A1883,MedExam_Table[[#Headers],[#Data],[Customer ID]],MedExam_Table[[#Headers],[#Data],[Cancer history]],"Not Found",0)</f>
        <v>No</v>
      </c>
      <c r="H1883" cm="1">
        <f t="array" ref="H1883">_xlfn.XLOOKUP($A1883,MedExam_Table[[#Headers],[#Data],[Customer ID]],MedExam_Table[[#Headers],[#Data],[NumberOfMajorSurgeries_updated]],"Not Found",0)</f>
        <v>0</v>
      </c>
      <c r="I1883" t="str" cm="1">
        <f t="array" ref="I1883">_xlfn.XLOOKUP($A1883,MedExam_Table[[#Headers],[#Data],[Customer ID]],MedExam_Table[[#Headers],[#Data],[Smoker Updated]],"Not Found",0)</f>
        <v>Yes</v>
      </c>
      <c r="J1883" t="str" cm="1">
        <f t="array" ref="J1883">_xlfn.XLOOKUP($A1883,MedExam_Table[[#Headers],[#Data],[Customer ID]],MedExam_Table[[#Headers],[#Data],[Weight Status]],"Not Found",0)</f>
        <v>NormalWeight</v>
      </c>
      <c r="K1883" t="str" cm="1">
        <f t="array" ref="K1883">_xlfn.XLOOKUP($A1883,MedExam_Table[[#Headers],[#Data],[Customer ID]],MedExam_Table[[#Headers],[#Data],[Diabetes Status]],"Not Found",0)</f>
        <v>Prediabetes</v>
      </c>
      <c r="L1883" cm="1">
        <f t="array" ref="L1883">_xlfn.XLOOKUP($A1883,Hospitalisation_table[[#All],[Customer ID]],Hospitalisation_table[[#All],[Customer Age]],"Not Found",0)</f>
        <v>33</v>
      </c>
      <c r="M1883" t="str" cm="1">
        <f t="array" ref="M1883">_xlfn.XLOOKUP($A1883,Hospitalisation_table[[#All],[Customer ID]],Hospitalisation_table[[#All],[Date of Birth]],"Not Found",0)</f>
        <v>23-Sep-1989</v>
      </c>
      <c r="N1883" s="22" cm="1">
        <f t="array" ref="N1883">_xlfn.XLOOKUP($A1883,Hospitalisation_table[[#All],[Customer ID]],Hospitalisation_table[[#All],[charges]],"Not Found",0)</f>
        <v>16776.3</v>
      </c>
      <c r="O1883" t="str" cm="1">
        <f t="array" ref="O1883">_xlfn.XLOOKUP($A1883,Hospitalisation_table[[#All],[Customer ID]],Hospitalisation_table[[#All],[Hospital tier_Updated]],"Not Found",0)</f>
        <v>tier - 2</v>
      </c>
      <c r="P1883" t="str" cm="1">
        <f t="array" ref="P1883">_xlfn.XLOOKUP($A1883,Hospitalisation_table[[#All],[Customer ID]],Hospitalisation_table[[#All],[City tier_updated]],"Not Found",0)</f>
        <v>tier - 2</v>
      </c>
      <c r="Q1883" t="str" cm="1">
        <f t="array" ref="Q1883">_xlfn.XLOOKUP($A1883,Hospitalisation_table[[#All],[Customer ID]],Hospitalisation_table[[#All],[State ID Updated]],"Not Found",0)</f>
        <v>R1024</v>
      </c>
    </row>
    <row r="1884" spans="1:17" x14ac:dyDescent="0.3">
      <c r="A1884" s="13" t="s">
        <v>1780</v>
      </c>
      <c r="B1884" t="str" cm="1">
        <f t="array" ref="B1884">_xlfn.XLOOKUP($A1884,CustomersName[[#All],[Customer ID]],CustomersName[[#All],[First Name]],"Not Found",0)</f>
        <v>Jason</v>
      </c>
      <c r="C1884" cm="1">
        <f t="array" ref="C1884">_xlfn.XLOOKUP($A1884,MedExam_Table[[#Headers],[#Data],[Customer ID]],MedExam_Table[[#Headers],[#Data],[BMI]],"Not Found",0)</f>
        <v>49.72</v>
      </c>
      <c r="D1884" cm="1">
        <f t="array" ref="D1884">_xlfn.XLOOKUP($A1884,MedExam_Table[[#Headers],[#Data],[Customer ID]],MedExam_Table[[#Headers],[#Data],[HBA1C]],"Not Found",0)</f>
        <v>7.71</v>
      </c>
      <c r="E1884" t="str" cm="1">
        <f t="array" ref="E1884">_xlfn.XLOOKUP($A1884,MedExam_Table[[#Headers],[#Data],[Customer ID]],MedExam_Table[[#Headers],[#Data],[Heart Issues Updated]],"Not Found",0)</f>
        <v>No</v>
      </c>
      <c r="F1884" t="str" cm="1">
        <f t="array" ref="F1884">_xlfn.XLOOKUP($A1884,MedExam_Table[[#Headers],[#Data],[Customer ID]],MedExam_Table[[#Headers],[#Data],[Any Transplants Update]],"Not Found",0)</f>
        <v>No</v>
      </c>
      <c r="G1884" t="str" cm="1">
        <f t="array" ref="G1884">_xlfn.XLOOKUP($A1884,MedExam_Table[[#Headers],[#Data],[Customer ID]],MedExam_Table[[#Headers],[#Data],[Cancer history]],"Not Found",0)</f>
        <v>No</v>
      </c>
      <c r="H1884" cm="1">
        <f t="array" ref="H1884">_xlfn.XLOOKUP($A1884,MedExam_Table[[#Headers],[#Data],[Customer ID]],MedExam_Table[[#Headers],[#Data],[NumberOfMajorSurgeries_updated]],"Not Found",0)</f>
        <v>0</v>
      </c>
      <c r="I1884" t="str" cm="1">
        <f t="array" ref="I1884">_xlfn.XLOOKUP($A1884,MedExam_Table[[#Headers],[#Data],[Customer ID]],MedExam_Table[[#Headers],[#Data],[Smoker Updated]],"Not Found",0)</f>
        <v>No</v>
      </c>
      <c r="J1884" t="str" cm="1">
        <f t="array" ref="J1884">_xlfn.XLOOKUP($A1884,MedExam_Table[[#Headers],[#Data],[Customer ID]],MedExam_Table[[#Headers],[#Data],[Weight Status]],"Not Found",0)</f>
        <v>Obesity</v>
      </c>
      <c r="K1884" t="str" cm="1">
        <f t="array" ref="K1884">_xlfn.XLOOKUP($A1884,MedExam_Table[[#Headers],[#Data],[Customer ID]],MedExam_Table[[#Headers],[#Data],[Diabetes Status]],"Not Found",0)</f>
        <v>Diabetes</v>
      </c>
      <c r="L1884" cm="1">
        <f t="array" ref="L1884">_xlfn.XLOOKUP($A1884,Hospitalisation_table[[#All],[Customer ID]],Hospitalisation_table[[#All],[Customer Age]],"Not Found",0)</f>
        <v>48</v>
      </c>
      <c r="M1884" t="str" cm="1">
        <f t="array" ref="M1884">_xlfn.XLOOKUP($A1884,Hospitalisation_table[[#All],[Customer ID]],Hospitalisation_table[[#All],[Date of Birth]],"Not Found",0)</f>
        <v>28-Aug-1974</v>
      </c>
      <c r="N1884" s="22" cm="1">
        <f t="array" ref="N1884">_xlfn.XLOOKUP($A1884,Hospitalisation_table[[#All],[Customer ID]],Hospitalisation_table[[#All],[charges]],"Not Found",0)</f>
        <v>16770.990000000002</v>
      </c>
      <c r="O1884" t="str" cm="1">
        <f t="array" ref="O1884">_xlfn.XLOOKUP($A1884,Hospitalisation_table[[#All],[Customer ID]],Hospitalisation_table[[#All],[Hospital tier_Updated]],"Not Found",0)</f>
        <v>tier - 2</v>
      </c>
      <c r="P1884" t="str" cm="1">
        <f t="array" ref="P1884">_xlfn.XLOOKUP($A1884,Hospitalisation_table[[#All],[Customer ID]],Hospitalisation_table[[#All],[City tier_updated]],"Not Found",0)</f>
        <v>tier - 1</v>
      </c>
      <c r="Q1884" t="str" cm="1">
        <f t="array" ref="Q1884">_xlfn.XLOOKUP($A1884,Hospitalisation_table[[#All],[Customer ID]],Hospitalisation_table[[#All],[State ID Updated]],"Not Found",0)</f>
        <v>R1012</v>
      </c>
    </row>
    <row r="1885" spans="1:17" x14ac:dyDescent="0.3">
      <c r="A1885" s="14" t="s">
        <v>1779</v>
      </c>
      <c r="B1885" t="str" cm="1">
        <f t="array" ref="B1885">_xlfn.XLOOKUP($A1885,CustomersName[[#All],[Customer ID]],CustomersName[[#All],[First Name]],"Not Found",0)</f>
        <v>Mary</v>
      </c>
      <c r="C1885" cm="1">
        <f t="array" ref="C1885">_xlfn.XLOOKUP($A1885,MedExam_Table[[#Headers],[#Data],[Customer ID]],MedExam_Table[[#Headers],[#Data],[BMI]],"Not Found",0)</f>
        <v>21.754999999999999</v>
      </c>
      <c r="D1885" cm="1">
        <f t="array" ref="D1885">_xlfn.XLOOKUP($A1885,MedExam_Table[[#Headers],[#Data],[Customer ID]],MedExam_Table[[#Headers],[#Data],[HBA1C]],"Not Found",0)</f>
        <v>4.63</v>
      </c>
      <c r="E1885" t="str" cm="1">
        <f t="array" ref="E1885">_xlfn.XLOOKUP($A1885,MedExam_Table[[#Headers],[#Data],[Customer ID]],MedExam_Table[[#Headers],[#Data],[Heart Issues Updated]],"Not Found",0)</f>
        <v>No</v>
      </c>
      <c r="F1885" t="str" cm="1">
        <f t="array" ref="F1885">_xlfn.XLOOKUP($A1885,MedExam_Table[[#Headers],[#Data],[Customer ID]],MedExam_Table[[#Headers],[#Data],[Any Transplants Update]],"Not Found",0)</f>
        <v>No</v>
      </c>
      <c r="G1885" t="str" cm="1">
        <f t="array" ref="G1885">_xlfn.XLOOKUP($A1885,MedExam_Table[[#Headers],[#Data],[Customer ID]],MedExam_Table[[#Headers],[#Data],[Cancer history]],"Not Found",0)</f>
        <v>Yes</v>
      </c>
      <c r="H1885" cm="1">
        <f t="array" ref="H1885">_xlfn.XLOOKUP($A1885,MedExam_Table[[#Headers],[#Data],[Customer ID]],MedExam_Table[[#Headers],[#Data],[NumberOfMajorSurgeries_updated]],"Not Found",0)</f>
        <v>1</v>
      </c>
      <c r="I1885" t="str" cm="1">
        <f t="array" ref="I1885">_xlfn.XLOOKUP($A1885,MedExam_Table[[#Headers],[#Data],[Customer ID]],MedExam_Table[[#Headers],[#Data],[Smoker Updated]],"Not Found",0)</f>
        <v>Yes</v>
      </c>
      <c r="J1885" t="str" cm="1">
        <f t="array" ref="J1885">_xlfn.XLOOKUP($A1885,MedExam_Table[[#Headers],[#Data],[Customer ID]],MedExam_Table[[#Headers],[#Data],[Weight Status]],"Not Found",0)</f>
        <v>NormalWeight</v>
      </c>
      <c r="K1885" t="str" cm="1">
        <f t="array" ref="K1885">_xlfn.XLOOKUP($A1885,MedExam_Table[[#Headers],[#Data],[Customer ID]],MedExam_Table[[#Headers],[#Data],[Diabetes Status]],"Not Found",0)</f>
        <v>Normal</v>
      </c>
      <c r="L1885" cm="1">
        <f t="array" ref="L1885">_xlfn.XLOOKUP($A1885,Hospitalisation_table[[#All],[Customer ID]],Hospitalisation_table[[#All],[Customer Age]],"Not Found",0)</f>
        <v>29</v>
      </c>
      <c r="M1885" t="str" cm="1">
        <f t="array" ref="M1885">_xlfn.XLOOKUP($A1885,Hospitalisation_table[[#All],[Customer ID]],Hospitalisation_table[[#All],[Date of Birth]],"Not Found",0)</f>
        <v>5-Nov-1993</v>
      </c>
      <c r="N1885" s="22" cm="1">
        <f t="array" ref="N1885">_xlfn.XLOOKUP($A1885,Hospitalisation_table[[#All],[Customer ID]],Hospitalisation_table[[#All],[charges]],"Not Found",0)</f>
        <v>16657.72</v>
      </c>
      <c r="O1885" t="str" cm="1">
        <f t="array" ref="O1885">_xlfn.XLOOKUP($A1885,Hospitalisation_table[[#All],[Customer ID]],Hospitalisation_table[[#All],[Hospital tier_Updated]],"Not Found",0)</f>
        <v>tier - 2</v>
      </c>
      <c r="P1885" t="str" cm="1">
        <f t="array" ref="P1885">_xlfn.XLOOKUP($A1885,Hospitalisation_table[[#All],[Customer ID]],Hospitalisation_table[[#All],[City tier_updated]],"Not Found",0)</f>
        <v>tier - 1</v>
      </c>
      <c r="Q1885" t="str" cm="1">
        <f t="array" ref="Q1885">_xlfn.XLOOKUP($A1885,Hospitalisation_table[[#All],[Customer ID]],Hospitalisation_table[[#All],[State ID Updated]],"Not Found",0)</f>
        <v>R1024</v>
      </c>
    </row>
    <row r="1886" spans="1:17" x14ac:dyDescent="0.3">
      <c r="A1886" s="13" t="s">
        <v>1778</v>
      </c>
      <c r="B1886" t="str" cm="1">
        <f t="array" ref="B1886">_xlfn.XLOOKUP($A1886,CustomersName[[#All],[Customer ID]],CustomersName[[#All],[First Name]],"Not Found",0)</f>
        <v>KatihA</v>
      </c>
      <c r="C1886" cm="1">
        <f t="array" ref="C1886">_xlfn.XLOOKUP($A1886,MedExam_Table[[#Headers],[#Data],[Customer ID]],MedExam_Table[[#Headers],[#Data],[BMI]],"Not Found",0)</f>
        <v>48.39</v>
      </c>
      <c r="D1886" cm="1">
        <f t="array" ref="D1886">_xlfn.XLOOKUP($A1886,MedExam_Table[[#Headers],[#Data],[Customer ID]],MedExam_Table[[#Headers],[#Data],[HBA1C]],"Not Found",0)</f>
        <v>4.6100000000000003</v>
      </c>
      <c r="E1886" t="str" cm="1">
        <f t="array" ref="E1886">_xlfn.XLOOKUP($A1886,MedExam_Table[[#Headers],[#Data],[Customer ID]],MedExam_Table[[#Headers],[#Data],[Heart Issues Updated]],"Not Found",0)</f>
        <v>No</v>
      </c>
      <c r="F1886" t="str" cm="1">
        <f t="array" ref="F1886">_xlfn.XLOOKUP($A1886,MedExam_Table[[#Headers],[#Data],[Customer ID]],MedExam_Table[[#Headers],[#Data],[Any Transplants Update]],"Not Found",0)</f>
        <v>No</v>
      </c>
      <c r="G1886" t="str" cm="1">
        <f t="array" ref="G1886">_xlfn.XLOOKUP($A1886,MedExam_Table[[#Headers],[#Data],[Customer ID]],MedExam_Table[[#Headers],[#Data],[Cancer history]],"Not Found",0)</f>
        <v>No</v>
      </c>
      <c r="H1886" cm="1">
        <f t="array" ref="H1886">_xlfn.XLOOKUP($A1886,MedExam_Table[[#Headers],[#Data],[Customer ID]],MedExam_Table[[#Headers],[#Data],[NumberOfMajorSurgeries_updated]],"Not Found",0)</f>
        <v>0</v>
      </c>
      <c r="I1886" t="str" cm="1">
        <f t="array" ref="I1886">_xlfn.XLOOKUP($A1886,MedExam_Table[[#Headers],[#Data],[Customer ID]],MedExam_Table[[#Headers],[#Data],[Smoker Updated]],"Not Found",0)</f>
        <v>No</v>
      </c>
      <c r="J1886" t="str" cm="1">
        <f t="array" ref="J1886">_xlfn.XLOOKUP($A1886,MedExam_Table[[#Headers],[#Data],[Customer ID]],MedExam_Table[[#Headers],[#Data],[Weight Status]],"Not Found",0)</f>
        <v>Obesity</v>
      </c>
      <c r="K1886" t="str" cm="1">
        <f t="array" ref="K1886">_xlfn.XLOOKUP($A1886,MedExam_Table[[#Headers],[#Data],[Customer ID]],MedExam_Table[[#Headers],[#Data],[Diabetes Status]],"Not Found",0)</f>
        <v>Normal</v>
      </c>
      <c r="L1886" cm="1">
        <f t="array" ref="L1886">_xlfn.XLOOKUP($A1886,Hospitalisation_table[[#All],[Customer ID]],Hospitalisation_table[[#All],[Customer Age]],"Not Found",0)</f>
        <v>45</v>
      </c>
      <c r="M1886" t="str" cm="1">
        <f t="array" ref="M1886">_xlfn.XLOOKUP($A1886,Hospitalisation_table[[#All],[Customer ID]],Hospitalisation_table[[#All],[Date of Birth]],"Not Found",0)</f>
        <v>25-Sep-1977</v>
      </c>
      <c r="N1886" s="22" cm="1">
        <f t="array" ref="N1886">_xlfn.XLOOKUP($A1886,Hospitalisation_table[[#All],[Customer ID]],Hospitalisation_table[[#All],[charges]],"Not Found",0)</f>
        <v>16631.61</v>
      </c>
      <c r="O1886" t="str" cm="1">
        <f t="array" ref="O1886">_xlfn.XLOOKUP($A1886,Hospitalisation_table[[#All],[Customer ID]],Hospitalisation_table[[#All],[Hospital tier_Updated]],"Not Found",0)</f>
        <v>tier - 2</v>
      </c>
      <c r="P1886" t="str" cm="1">
        <f t="array" ref="P1886">_xlfn.XLOOKUP($A1886,Hospitalisation_table[[#All],[Customer ID]],Hospitalisation_table[[#All],[City tier_updated]],"Not Found",0)</f>
        <v>tier - 1</v>
      </c>
      <c r="Q1886" t="str" cm="1">
        <f t="array" ref="Q1886">_xlfn.XLOOKUP($A1886,Hospitalisation_table[[#All],[Customer ID]],Hospitalisation_table[[#All],[State ID Updated]],"Not Found",0)</f>
        <v>R1012</v>
      </c>
    </row>
    <row r="1887" spans="1:17" x14ac:dyDescent="0.3">
      <c r="A1887" s="14" t="s">
        <v>1777</v>
      </c>
      <c r="B1887" t="str" cm="1">
        <f t="array" ref="B1887">_xlfn.XLOOKUP($A1887,CustomersName[[#All],[Customer ID]],CustomersName[[#All],[First Name]],"Not Found",0)</f>
        <v>Khlly J</v>
      </c>
      <c r="C1887" cm="1">
        <f t="array" ref="C1887">_xlfn.XLOOKUP($A1887,MedExam_Table[[#Headers],[#Data],[Customer ID]],MedExam_Table[[#Headers],[#Data],[BMI]],"Not Found",0)</f>
        <v>47.15</v>
      </c>
      <c r="D1887" cm="1">
        <f t="array" ref="D1887">_xlfn.XLOOKUP($A1887,MedExam_Table[[#Headers],[#Data],[Customer ID]],MedExam_Table[[#Headers],[#Data],[HBA1C]],"Not Found",0)</f>
        <v>9.5299999999999994</v>
      </c>
      <c r="E1887" t="str" cm="1">
        <f t="array" ref="E1887">_xlfn.XLOOKUP($A1887,MedExam_Table[[#Headers],[#Data],[Customer ID]],MedExam_Table[[#Headers],[#Data],[Heart Issues Updated]],"Not Found",0)</f>
        <v>Yes</v>
      </c>
      <c r="F1887" t="str" cm="1">
        <f t="array" ref="F1887">_xlfn.XLOOKUP($A1887,MedExam_Table[[#Headers],[#Data],[Customer ID]],MedExam_Table[[#Headers],[#Data],[Any Transplants Update]],"Not Found",0)</f>
        <v>No</v>
      </c>
      <c r="G1887" t="str" cm="1">
        <f t="array" ref="G1887">_xlfn.XLOOKUP($A1887,MedExam_Table[[#Headers],[#Data],[Customer ID]],MedExam_Table[[#Headers],[#Data],[Cancer history]],"Not Found",0)</f>
        <v>No</v>
      </c>
      <c r="H1887" cm="1">
        <f t="array" ref="H1887">_xlfn.XLOOKUP($A1887,MedExam_Table[[#Headers],[#Data],[Customer ID]],MedExam_Table[[#Headers],[#Data],[NumberOfMajorSurgeries_updated]],"Not Found",0)</f>
        <v>1</v>
      </c>
      <c r="I1887" t="str" cm="1">
        <f t="array" ref="I1887">_xlfn.XLOOKUP($A1887,MedExam_Table[[#Headers],[#Data],[Customer ID]],MedExam_Table[[#Headers],[#Data],[Smoker Updated]],"Not Found",0)</f>
        <v>No</v>
      </c>
      <c r="J1887" t="str" cm="1">
        <f t="array" ref="J1887">_xlfn.XLOOKUP($A1887,MedExam_Table[[#Headers],[#Data],[Customer ID]],MedExam_Table[[#Headers],[#Data],[Weight Status]],"Not Found",0)</f>
        <v>Obesity</v>
      </c>
      <c r="K1887" t="str" cm="1">
        <f t="array" ref="K1887">_xlfn.XLOOKUP($A1887,MedExam_Table[[#Headers],[#Data],[Customer ID]],MedExam_Table[[#Headers],[#Data],[Diabetes Status]],"Not Found",0)</f>
        <v>Diabetes</v>
      </c>
      <c r="L1887" cm="1">
        <f t="array" ref="L1887">_xlfn.XLOOKUP($A1887,Hospitalisation_table[[#All],[Customer ID]],Hospitalisation_table[[#All],[Customer Age]],"Not Found",0)</f>
        <v>47</v>
      </c>
      <c r="M1887" t="str" cm="1">
        <f t="array" ref="M1887">_xlfn.XLOOKUP($A1887,Hospitalisation_table[[#All],[Customer ID]],Hospitalisation_table[[#All],[Date of Birth]],"Not Found",0)</f>
        <v>24-Jul-1975</v>
      </c>
      <c r="N1887" s="22" cm="1">
        <f t="array" ref="N1887">_xlfn.XLOOKUP($A1887,Hospitalisation_table[[#All],[Customer ID]],Hospitalisation_table[[#All],[charges]],"Not Found",0)</f>
        <v>16602.18</v>
      </c>
      <c r="O1887" t="str" cm="1">
        <f t="array" ref="O1887">_xlfn.XLOOKUP($A1887,Hospitalisation_table[[#All],[Customer ID]],Hospitalisation_table[[#All],[Hospital tier_Updated]],"Not Found",0)</f>
        <v>tier - 2</v>
      </c>
      <c r="P1887" t="str" cm="1">
        <f t="array" ref="P1887">_xlfn.XLOOKUP($A1887,Hospitalisation_table[[#All],[Customer ID]],Hospitalisation_table[[#All],[City tier_updated]],"Not Found",0)</f>
        <v>tier - 1</v>
      </c>
      <c r="Q1887" t="str" cm="1">
        <f t="array" ref="Q1887">_xlfn.XLOOKUP($A1887,Hospitalisation_table[[#All],[Customer ID]],Hospitalisation_table[[#All],[State ID Updated]],"Not Found",0)</f>
        <v>R1026</v>
      </c>
    </row>
    <row r="1888" spans="1:17" x14ac:dyDescent="0.3">
      <c r="A1888" s="13" t="s">
        <v>1776</v>
      </c>
      <c r="B1888" t="str" cm="1">
        <f t="array" ref="B1888">_xlfn.XLOOKUP($A1888,CustomersName[[#All],[Customer ID]],CustomersName[[#All],[First Name]],"Not Found",0)</f>
        <v>Greeh D</v>
      </c>
      <c r="C1888" cm="1">
        <f t="array" ref="C1888">_xlfn.XLOOKUP($A1888,MedExam_Table[[#Headers],[#Data],[Customer ID]],MedExam_Table[[#Headers],[#Data],[BMI]],"Not Found",0)</f>
        <v>47.59</v>
      </c>
      <c r="D1888" cm="1">
        <f t="array" ref="D1888">_xlfn.XLOOKUP($A1888,MedExam_Table[[#Headers],[#Data],[Customer ID]],MedExam_Table[[#Headers],[#Data],[HBA1C]],"Not Found",0)</f>
        <v>11.43</v>
      </c>
      <c r="E1888" t="str" cm="1">
        <f t="array" ref="E1888">_xlfn.XLOOKUP($A1888,MedExam_Table[[#Headers],[#Data],[Customer ID]],MedExam_Table[[#Headers],[#Data],[Heart Issues Updated]],"Not Found",0)</f>
        <v>Yes</v>
      </c>
      <c r="F1888" t="str" cm="1">
        <f t="array" ref="F1888">_xlfn.XLOOKUP($A1888,MedExam_Table[[#Headers],[#Data],[Customer ID]],MedExam_Table[[#Headers],[#Data],[Any Transplants Update]],"Not Found",0)</f>
        <v>No</v>
      </c>
      <c r="G1888" t="str" cm="1">
        <f t="array" ref="G1888">_xlfn.XLOOKUP($A1888,MedExam_Table[[#Headers],[#Data],[Customer ID]],MedExam_Table[[#Headers],[#Data],[Cancer history]],"Not Found",0)</f>
        <v>No</v>
      </c>
      <c r="H1888" cm="1">
        <f t="array" ref="H1888">_xlfn.XLOOKUP($A1888,MedExam_Table[[#Headers],[#Data],[Customer ID]],MedExam_Table[[#Headers],[#Data],[NumberOfMajorSurgeries_updated]],"Not Found",0)</f>
        <v>2</v>
      </c>
      <c r="I1888" t="str" cm="1">
        <f t="array" ref="I1888">_xlfn.XLOOKUP($A1888,MedExam_Table[[#Headers],[#Data],[Customer ID]],MedExam_Table[[#Headers],[#Data],[Smoker Updated]],"Not Found",0)</f>
        <v>No</v>
      </c>
      <c r="J1888" t="str" cm="1">
        <f t="array" ref="J1888">_xlfn.XLOOKUP($A1888,MedExam_Table[[#Headers],[#Data],[Customer ID]],MedExam_Table[[#Headers],[#Data],[Weight Status]],"Not Found",0)</f>
        <v>Obesity</v>
      </c>
      <c r="K1888" t="str" cm="1">
        <f t="array" ref="K1888">_xlfn.XLOOKUP($A1888,MedExam_Table[[#Headers],[#Data],[Customer ID]],MedExam_Table[[#Headers],[#Data],[Diabetes Status]],"Not Found",0)</f>
        <v>Diabetes</v>
      </c>
      <c r="L1888" cm="1">
        <f t="array" ref="L1888">_xlfn.XLOOKUP($A1888,Hospitalisation_table[[#All],[Customer ID]],Hospitalisation_table[[#All],[Customer Age]],"Not Found",0)</f>
        <v>52</v>
      </c>
      <c r="M1888" t="str" cm="1">
        <f t="array" ref="M1888">_xlfn.XLOOKUP($A1888,Hospitalisation_table[[#All],[Customer ID]],Hospitalisation_table[[#All],[Date of Birth]],"Not Found",0)</f>
        <v>10-Jul-1970</v>
      </c>
      <c r="N1888" s="22" cm="1">
        <f t="array" ref="N1888">_xlfn.XLOOKUP($A1888,Hospitalisation_table[[#All],[Customer ID]],Hospitalisation_table[[#All],[charges]],"Not Found",0)</f>
        <v>16600.16</v>
      </c>
      <c r="O1888" t="str" cm="1">
        <f t="array" ref="O1888">_xlfn.XLOOKUP($A1888,Hospitalisation_table[[#All],[Customer ID]],Hospitalisation_table[[#All],[Hospital tier_Updated]],"Not Found",0)</f>
        <v>tier - 2</v>
      </c>
      <c r="P1888" t="str" cm="1">
        <f t="array" ref="P1888">_xlfn.XLOOKUP($A1888,Hospitalisation_table[[#All],[Customer ID]],Hospitalisation_table[[#All],[City tier_updated]],"Not Found",0)</f>
        <v>tier - 2</v>
      </c>
      <c r="Q1888" t="str" cm="1">
        <f t="array" ref="Q1888">_xlfn.XLOOKUP($A1888,Hospitalisation_table[[#All],[Customer ID]],Hospitalisation_table[[#All],[State ID Updated]],"Not Found",0)</f>
        <v>R1011</v>
      </c>
    </row>
    <row r="1889" spans="1:17" x14ac:dyDescent="0.3">
      <c r="A1889" s="14" t="s">
        <v>1775</v>
      </c>
      <c r="B1889" t="str" cm="1">
        <f t="array" ref="B1889">_xlfn.XLOOKUP($A1889,CustomersName[[#All],[Customer ID]],CustomersName[[#All],[First Name]],"Not Found",0)</f>
        <v>Brent</v>
      </c>
      <c r="C1889" cm="1">
        <f t="array" ref="C1889">_xlfn.XLOOKUP($A1889,MedExam_Table[[#Headers],[#Data],[Customer ID]],MedExam_Table[[#Headers],[#Data],[BMI]],"Not Found",0)</f>
        <v>39.81</v>
      </c>
      <c r="D1889" cm="1">
        <f t="array" ref="D1889">_xlfn.XLOOKUP($A1889,MedExam_Table[[#Headers],[#Data],[Customer ID]],MedExam_Table[[#Headers],[#Data],[HBA1C]],"Not Found",0)</f>
        <v>7.65</v>
      </c>
      <c r="E1889" t="str" cm="1">
        <f t="array" ref="E1889">_xlfn.XLOOKUP($A1889,MedExam_Table[[#Headers],[#Data],[Customer ID]],MedExam_Table[[#Headers],[#Data],[Heart Issues Updated]],"Not Found",0)</f>
        <v>Yes</v>
      </c>
      <c r="F1889" t="str" cm="1">
        <f t="array" ref="F1889">_xlfn.XLOOKUP($A1889,MedExam_Table[[#Headers],[#Data],[Customer ID]],MedExam_Table[[#Headers],[#Data],[Any Transplants Update]],"Not Found",0)</f>
        <v>No</v>
      </c>
      <c r="G1889" t="str" cm="1">
        <f t="array" ref="G1889">_xlfn.XLOOKUP($A1889,MedExam_Table[[#Headers],[#Data],[Customer ID]],MedExam_Table[[#Headers],[#Data],[Cancer history]],"Not Found",0)</f>
        <v>Yes</v>
      </c>
      <c r="H1889" cm="1">
        <f t="array" ref="H1889">_xlfn.XLOOKUP($A1889,MedExam_Table[[#Headers],[#Data],[Customer ID]],MedExam_Table[[#Headers],[#Data],[NumberOfMajorSurgeries_updated]],"Not Found",0)</f>
        <v>1</v>
      </c>
      <c r="I1889" t="str" cm="1">
        <f t="array" ref="I1889">_xlfn.XLOOKUP($A1889,MedExam_Table[[#Headers],[#Data],[Customer ID]],MedExam_Table[[#Headers],[#Data],[Smoker Updated]],"Not Found",0)</f>
        <v>No</v>
      </c>
      <c r="J1889" t="str" cm="1">
        <f t="array" ref="J1889">_xlfn.XLOOKUP($A1889,MedExam_Table[[#Headers],[#Data],[Customer ID]],MedExam_Table[[#Headers],[#Data],[Weight Status]],"Not Found",0)</f>
        <v>Obesity</v>
      </c>
      <c r="K1889" t="str" cm="1">
        <f t="array" ref="K1889">_xlfn.XLOOKUP($A1889,MedExam_Table[[#Headers],[#Data],[Customer ID]],MedExam_Table[[#Headers],[#Data],[Diabetes Status]],"Not Found",0)</f>
        <v>Diabetes</v>
      </c>
      <c r="L1889" cm="1">
        <f t="array" ref="L1889">_xlfn.XLOOKUP($A1889,Hospitalisation_table[[#All],[Customer ID]],Hospitalisation_table[[#All],[Customer Age]],"Not Found",0)</f>
        <v>59</v>
      </c>
      <c r="M1889" t="str" cm="1">
        <f t="array" ref="M1889">_xlfn.XLOOKUP($A1889,Hospitalisation_table[[#All],[Customer ID]],Hospitalisation_table[[#All],[Date of Birth]],"Not Found",0)</f>
        <v>25-Jun-1963</v>
      </c>
      <c r="N1889" s="22" cm="1">
        <f t="array" ref="N1889">_xlfn.XLOOKUP($A1889,Hospitalisation_table[[#All],[Customer ID]],Hospitalisation_table[[#All],[charges]],"Not Found",0)</f>
        <v>16587.96</v>
      </c>
      <c r="O1889" t="str" cm="1">
        <f t="array" ref="O1889">_xlfn.XLOOKUP($A1889,Hospitalisation_table[[#All],[Customer ID]],Hospitalisation_table[[#All],[Hospital tier_Updated]],"Not Found",0)</f>
        <v>tier - 2</v>
      </c>
      <c r="P1889" t="str" cm="1">
        <f t="array" ref="P1889">_xlfn.XLOOKUP($A1889,Hospitalisation_table[[#All],[Customer ID]],Hospitalisation_table[[#All],[City tier_updated]],"Not Found",0)</f>
        <v>tier - 2</v>
      </c>
      <c r="Q1889" t="str" cm="1">
        <f t="array" ref="Q1889">_xlfn.XLOOKUP($A1889,Hospitalisation_table[[#All],[Customer ID]],Hospitalisation_table[[#All],[State ID Updated]],"Not Found",0)</f>
        <v>R1023</v>
      </c>
    </row>
    <row r="1890" spans="1:17" x14ac:dyDescent="0.3">
      <c r="A1890" s="13" t="s">
        <v>1774</v>
      </c>
      <c r="B1890" t="str" cm="1">
        <f t="array" ref="B1890">_xlfn.XLOOKUP($A1890,CustomersName[[#All],[Customer ID]],CustomersName[[#All],[First Name]],"Not Found",0)</f>
        <v>Eugenh M</v>
      </c>
      <c r="C1890" cm="1">
        <f t="array" ref="C1890">_xlfn.XLOOKUP($A1890,MedExam_Table[[#Headers],[#Data],[Customer ID]],MedExam_Table[[#Headers],[#Data],[BMI]],"Not Found",0)</f>
        <v>31.02</v>
      </c>
      <c r="D1890" cm="1">
        <f t="array" ref="D1890">_xlfn.XLOOKUP($A1890,MedExam_Table[[#Headers],[#Data],[Customer ID]],MedExam_Table[[#Headers],[#Data],[HBA1C]],"Not Found",0)</f>
        <v>5.87</v>
      </c>
      <c r="E1890" t="str" cm="1">
        <f t="array" ref="E1890">_xlfn.XLOOKUP($A1890,MedExam_Table[[#Headers],[#Data],[Customer ID]],MedExam_Table[[#Headers],[#Data],[Heart Issues Updated]],"Not Found",0)</f>
        <v>Yes</v>
      </c>
      <c r="F1890" t="str" cm="1">
        <f t="array" ref="F1890">_xlfn.XLOOKUP($A1890,MedExam_Table[[#Headers],[#Data],[Customer ID]],MedExam_Table[[#Headers],[#Data],[Any Transplants Update]],"Not Found",0)</f>
        <v>No</v>
      </c>
      <c r="G1890" t="str" cm="1">
        <f t="array" ref="G1890">_xlfn.XLOOKUP($A1890,MedExam_Table[[#Headers],[#Data],[Customer ID]],MedExam_Table[[#Headers],[#Data],[Cancer history]],"Not Found",0)</f>
        <v>No</v>
      </c>
      <c r="H1890" cm="1">
        <f t="array" ref="H1890">_xlfn.XLOOKUP($A1890,MedExam_Table[[#Headers],[#Data],[Customer ID]],MedExam_Table[[#Headers],[#Data],[NumberOfMajorSurgeries_updated]],"Not Found",0)</f>
        <v>0</v>
      </c>
      <c r="I1890" t="str" cm="1">
        <f t="array" ref="I1890">_xlfn.XLOOKUP($A1890,MedExam_Table[[#Headers],[#Data],[Customer ID]],MedExam_Table[[#Headers],[#Data],[Smoker Updated]],"Not Found",0)</f>
        <v>No</v>
      </c>
      <c r="J1890" t="str" cm="1">
        <f t="array" ref="J1890">_xlfn.XLOOKUP($A1890,MedExam_Table[[#Headers],[#Data],[Customer ID]],MedExam_Table[[#Headers],[#Data],[Weight Status]],"Not Found",0)</f>
        <v>Obesity</v>
      </c>
      <c r="K1890" t="str" cm="1">
        <f t="array" ref="K1890">_xlfn.XLOOKUP($A1890,MedExam_Table[[#Headers],[#Data],[Customer ID]],MedExam_Table[[#Headers],[#Data],[Diabetes Status]],"Not Found",0)</f>
        <v>Prediabetes</v>
      </c>
      <c r="L1890" cm="1">
        <f t="array" ref="L1890">_xlfn.XLOOKUP($A1890,Hospitalisation_table[[#All],[Customer ID]],Hospitalisation_table[[#All],[Customer Age]],"Not Found",0)</f>
        <v>21</v>
      </c>
      <c r="M1890" t="str" cm="1">
        <f t="array" ref="M1890">_xlfn.XLOOKUP($A1890,Hospitalisation_table[[#All],[Customer ID]],Hospitalisation_table[[#All],[Date of Birth]],"Not Found",0)</f>
        <v>25-Jun-2001</v>
      </c>
      <c r="N1890" s="22" cm="1">
        <f t="array" ref="N1890">_xlfn.XLOOKUP($A1890,Hospitalisation_table[[#All],[Customer ID]],Hospitalisation_table[[#All],[charges]],"Not Found",0)</f>
        <v>16586.5</v>
      </c>
      <c r="O1890" t="str" cm="1">
        <f t="array" ref="O1890">_xlfn.XLOOKUP($A1890,Hospitalisation_table[[#All],[Customer ID]],Hospitalisation_table[[#All],[Hospital tier_Updated]],"Not Found",0)</f>
        <v>tier - 2</v>
      </c>
      <c r="P1890" t="str" cm="1">
        <f t="array" ref="P1890">_xlfn.XLOOKUP($A1890,Hospitalisation_table[[#All],[Customer ID]],Hospitalisation_table[[#All],[City tier_updated]],"Not Found",0)</f>
        <v>tier - 1</v>
      </c>
      <c r="Q1890" t="str" cm="1">
        <f t="array" ref="Q1890">_xlfn.XLOOKUP($A1890,Hospitalisation_table[[#All],[Customer ID]],Hospitalisation_table[[#All],[State ID Updated]],"Not Found",0)</f>
        <v>R1013</v>
      </c>
    </row>
    <row r="1891" spans="1:17" x14ac:dyDescent="0.3">
      <c r="A1891" s="14" t="s">
        <v>1773</v>
      </c>
      <c r="B1891" t="str" cm="1">
        <f t="array" ref="B1891">_xlfn.XLOOKUP($A1891,CustomersName[[#All],[Customer ID]],CustomersName[[#All],[First Name]],"Not Found",0)</f>
        <v>Erih D</v>
      </c>
      <c r="C1891" cm="1">
        <f t="array" ref="C1891">_xlfn.XLOOKUP($A1891,MedExam_Table[[#Headers],[#Data],[Customer ID]],MedExam_Table[[#Headers],[#Data],[BMI]],"Not Found",0)</f>
        <v>24.75</v>
      </c>
      <c r="D1891" cm="1">
        <f t="array" ref="D1891">_xlfn.XLOOKUP($A1891,MedExam_Table[[#Headers],[#Data],[Customer ID]],MedExam_Table[[#Headers],[#Data],[HBA1C]],"Not Found",0)</f>
        <v>4.3600000000000003</v>
      </c>
      <c r="E1891" t="str" cm="1">
        <f t="array" ref="E1891">_xlfn.XLOOKUP($A1891,MedExam_Table[[#Headers],[#Data],[Customer ID]],MedExam_Table[[#Headers],[#Data],[Heart Issues Updated]],"Not Found",0)</f>
        <v>Yes</v>
      </c>
      <c r="F1891" t="str" cm="1">
        <f t="array" ref="F1891">_xlfn.XLOOKUP($A1891,MedExam_Table[[#Headers],[#Data],[Customer ID]],MedExam_Table[[#Headers],[#Data],[Any Transplants Update]],"Not Found",0)</f>
        <v>No</v>
      </c>
      <c r="G1891" t="str" cm="1">
        <f t="array" ref="G1891">_xlfn.XLOOKUP($A1891,MedExam_Table[[#Headers],[#Data],[Customer ID]],MedExam_Table[[#Headers],[#Data],[Cancer history]],"Not Found",0)</f>
        <v>No</v>
      </c>
      <c r="H1891" cm="1">
        <f t="array" ref="H1891">_xlfn.XLOOKUP($A1891,MedExam_Table[[#Headers],[#Data],[Customer ID]],MedExam_Table[[#Headers],[#Data],[NumberOfMajorSurgeries_updated]],"Not Found",0)</f>
        <v>1</v>
      </c>
      <c r="I1891" t="str" cm="1">
        <f t="array" ref="I1891">_xlfn.XLOOKUP($A1891,MedExam_Table[[#Headers],[#Data],[Customer ID]],MedExam_Table[[#Headers],[#Data],[Smoker Updated]],"Not Found",0)</f>
        <v>Yes</v>
      </c>
      <c r="J1891" t="str" cm="1">
        <f t="array" ref="J1891">_xlfn.XLOOKUP($A1891,MedExam_Table[[#Headers],[#Data],[Customer ID]],MedExam_Table[[#Headers],[#Data],[Weight Status]],"Not Found",0)</f>
        <v>NormalWeight</v>
      </c>
      <c r="K1891" t="str" cm="1">
        <f t="array" ref="K1891">_xlfn.XLOOKUP($A1891,MedExam_Table[[#Headers],[#Data],[Customer ID]],MedExam_Table[[#Headers],[#Data],[Diabetes Status]],"Not Found",0)</f>
        <v>Normal</v>
      </c>
      <c r="L1891" cm="1">
        <f t="array" ref="L1891">_xlfn.XLOOKUP($A1891,Hospitalisation_table[[#All],[Customer ID]],Hospitalisation_table[[#All],[Customer Age]],"Not Found",0)</f>
        <v>27</v>
      </c>
      <c r="M1891" t="str" cm="1">
        <f t="array" ref="M1891">_xlfn.XLOOKUP($A1891,Hospitalisation_table[[#All],[Customer ID]],Hospitalisation_table[[#All],[Date of Birth]],"Not Found",0)</f>
        <v>23-Dec-1995</v>
      </c>
      <c r="N1891" s="22" cm="1">
        <f t="array" ref="N1891">_xlfn.XLOOKUP($A1891,Hospitalisation_table[[#All],[Customer ID]],Hospitalisation_table[[#All],[charges]],"Not Found",0)</f>
        <v>16577.78</v>
      </c>
      <c r="O1891" t="str" cm="1">
        <f t="array" ref="O1891">_xlfn.XLOOKUP($A1891,Hospitalisation_table[[#All],[Customer ID]],Hospitalisation_table[[#All],[Hospital tier_Updated]],"Not Found",0)</f>
        <v>tier - 2</v>
      </c>
      <c r="P1891" t="str" cm="1">
        <f t="array" ref="P1891">_xlfn.XLOOKUP($A1891,Hospitalisation_table[[#All],[Customer ID]],Hospitalisation_table[[#All],[City tier_updated]],"Not Found",0)</f>
        <v>tier - 1</v>
      </c>
      <c r="Q1891" t="str" cm="1">
        <f t="array" ref="Q1891">_xlfn.XLOOKUP($A1891,Hospitalisation_table[[#All],[Customer ID]],Hospitalisation_table[[#All],[State ID Updated]],"Not Found",0)</f>
        <v>R1013</v>
      </c>
    </row>
    <row r="1892" spans="1:17" x14ac:dyDescent="0.3">
      <c r="A1892" s="13" t="s">
        <v>1772</v>
      </c>
      <c r="B1892" t="str" cm="1">
        <f t="array" ref="B1892">_xlfn.XLOOKUP($A1892,CustomersName[[#All],[Customer ID]],CustomersName[[#All],[First Name]],"Not Found",0)</f>
        <v>Kamilla</v>
      </c>
      <c r="C1892" cm="1">
        <f t="array" ref="C1892">_xlfn.XLOOKUP($A1892,MedExam_Table[[#Headers],[#Data],[Customer ID]],MedExam_Table[[#Headers],[#Data],[BMI]],"Not Found",0)</f>
        <v>30.114999999999998</v>
      </c>
      <c r="D1892" cm="1">
        <f t="array" ref="D1892">_xlfn.XLOOKUP($A1892,MedExam_Table[[#Headers],[#Data],[Customer ID]],MedExam_Table[[#Headers],[#Data],[HBA1C]],"Not Found",0)</f>
        <v>10.119999999999999</v>
      </c>
      <c r="E1892" t="str" cm="1">
        <f t="array" ref="E1892">_xlfn.XLOOKUP($A1892,MedExam_Table[[#Headers],[#Data],[Customer ID]],MedExam_Table[[#Headers],[#Data],[Heart Issues Updated]],"Not Found",0)</f>
        <v>No</v>
      </c>
      <c r="F1892" t="str" cm="1">
        <f t="array" ref="F1892">_xlfn.XLOOKUP($A1892,MedExam_Table[[#Headers],[#Data],[Customer ID]],MedExam_Table[[#Headers],[#Data],[Any Transplants Update]],"Not Found",0)</f>
        <v>No</v>
      </c>
      <c r="G1892" t="str" cm="1">
        <f t="array" ref="G1892">_xlfn.XLOOKUP($A1892,MedExam_Table[[#Headers],[#Data],[Customer ID]],MedExam_Table[[#Headers],[#Data],[Cancer history]],"Not Found",0)</f>
        <v>No</v>
      </c>
      <c r="H1892" cm="1">
        <f t="array" ref="H1892">_xlfn.XLOOKUP($A1892,MedExam_Table[[#Headers],[#Data],[Customer ID]],MedExam_Table[[#Headers],[#Data],[NumberOfMajorSurgeries_updated]],"Not Found",0)</f>
        <v>3</v>
      </c>
      <c r="I1892" t="str" cm="1">
        <f t="array" ref="I1892">_xlfn.XLOOKUP($A1892,MedExam_Table[[#Headers],[#Data],[Customer ID]],MedExam_Table[[#Headers],[#Data],[Smoker Updated]],"Not Found",0)</f>
        <v>No</v>
      </c>
      <c r="J1892" t="str" cm="1">
        <f t="array" ref="J1892">_xlfn.XLOOKUP($A1892,MedExam_Table[[#Headers],[#Data],[Customer ID]],MedExam_Table[[#Headers],[#Data],[Weight Status]],"Not Found",0)</f>
        <v>Obesity</v>
      </c>
      <c r="K1892" t="str" cm="1">
        <f t="array" ref="K1892">_xlfn.XLOOKUP($A1892,MedExam_Table[[#Headers],[#Data],[Customer ID]],MedExam_Table[[#Headers],[#Data],[Diabetes Status]],"Not Found",0)</f>
        <v>Diabetes</v>
      </c>
      <c r="L1892" cm="1">
        <f t="array" ref="L1892">_xlfn.XLOOKUP($A1892,Hospitalisation_table[[#All],[Customer ID]],Hospitalisation_table[[#All],[Customer Age]],"Not Found",0)</f>
        <v>64</v>
      </c>
      <c r="M1892" t="str" cm="1">
        <f t="array" ref="M1892">_xlfn.XLOOKUP($A1892,Hospitalisation_table[[#All],[Customer ID]],Hospitalisation_table[[#All],[Date of Birth]],"Not Found",0)</f>
        <v>10-Oct-1958</v>
      </c>
      <c r="N1892" s="22" cm="1">
        <f t="array" ref="N1892">_xlfn.XLOOKUP($A1892,Hospitalisation_table[[#All],[Customer ID]],Hospitalisation_table[[#All],[charges]],"Not Found",0)</f>
        <v>16455.71</v>
      </c>
      <c r="O1892" t="str" cm="1">
        <f t="array" ref="O1892">_xlfn.XLOOKUP($A1892,Hospitalisation_table[[#All],[Customer ID]],Hospitalisation_table[[#All],[Hospital tier_Updated]],"Not Found",0)</f>
        <v>tier - 2</v>
      </c>
      <c r="P1892" t="str" cm="1">
        <f t="array" ref="P1892">_xlfn.XLOOKUP($A1892,Hospitalisation_table[[#All],[Customer ID]],Hospitalisation_table[[#All],[City tier_updated]],"Not Found",0)</f>
        <v>tier - 2</v>
      </c>
      <c r="Q1892" t="str" cm="1">
        <f t="array" ref="Q1892">_xlfn.XLOOKUP($A1892,Hospitalisation_table[[#All],[Customer ID]],Hospitalisation_table[[#All],[State ID Updated]],"Not Found",0)</f>
        <v>R1012</v>
      </c>
    </row>
    <row r="1893" spans="1:17" x14ac:dyDescent="0.3">
      <c r="A1893" s="14" t="s">
        <v>2367</v>
      </c>
      <c r="B1893" t="str" cm="1">
        <f t="array" ref="B1893">_xlfn.XLOOKUP($A1893,CustomersName[[#All],[Customer ID]],CustomersName[[#All],[First Name]],"Not Found",0)</f>
        <v>Russhll B.</v>
      </c>
      <c r="C1893" cm="1">
        <f t="array" ref="C1893">_xlfn.XLOOKUP($A1893,MedExam_Table[[#Headers],[#Data],[Customer ID]],MedExam_Table[[#Headers],[#Data],[BMI]],"Not Found",0)</f>
        <v>32.799999999999997</v>
      </c>
      <c r="D1893" cm="1">
        <f t="array" ref="D1893">_xlfn.XLOOKUP($A1893,MedExam_Table[[#Headers],[#Data],[Customer ID]],MedExam_Table[[#Headers],[#Data],[HBA1C]],"Not Found",0)</f>
        <v>6.59</v>
      </c>
      <c r="E1893" t="str" cm="1">
        <f t="array" ref="E1893">_xlfn.XLOOKUP($A1893,MedExam_Table[[#Headers],[#Data],[Customer ID]],MedExam_Table[[#Headers],[#Data],[Heart Issues Updated]],"Not Found",0)</f>
        <v>No</v>
      </c>
      <c r="F1893" t="str" cm="1">
        <f t="array" ref="F1893">_xlfn.XLOOKUP($A1893,MedExam_Table[[#Headers],[#Data],[Customer ID]],MedExam_Table[[#Headers],[#Data],[Any Transplants Update]],"Not Found",0)</f>
        <v>No</v>
      </c>
      <c r="G1893" t="str" cm="1">
        <f t="array" ref="G1893">_xlfn.XLOOKUP($A1893,MedExam_Table[[#Headers],[#Data],[Customer ID]],MedExam_Table[[#Headers],[#Data],[Cancer history]],"Not Found",0)</f>
        <v>No</v>
      </c>
      <c r="H1893" cm="1">
        <f t="array" ref="H1893">_xlfn.XLOOKUP($A1893,MedExam_Table[[#Headers],[#Data],[Customer ID]],MedExam_Table[[#Headers],[#Data],[NumberOfMajorSurgeries_updated]],"Not Found",0)</f>
        <v>0</v>
      </c>
      <c r="I1893" t="str" cm="1">
        <f t="array" ref="I1893">_xlfn.XLOOKUP($A1893,MedExam_Table[[#Headers],[#Data],[Customer ID]],MedExam_Table[[#Headers],[#Data],[Smoker Updated]],"Not Found",0)</f>
        <v>Yes</v>
      </c>
      <c r="J1893" t="str" cm="1">
        <f t="array" ref="J1893">_xlfn.XLOOKUP($A1893,MedExam_Table[[#Headers],[#Data],[Customer ID]],MedExam_Table[[#Headers],[#Data],[Weight Status]],"Not Found",0)</f>
        <v>Obesity</v>
      </c>
      <c r="K1893" t="str" cm="1">
        <f t="array" ref="K1893">_xlfn.XLOOKUP($A1893,MedExam_Table[[#Headers],[#Data],[Customer ID]],MedExam_Table[[#Headers],[#Data],[Diabetes Status]],"Not Found",0)</f>
        <v>Diabetes</v>
      </c>
      <c r="L1893" cm="1">
        <f t="array" ref="L1893">_xlfn.XLOOKUP($A1893,Hospitalisation_table[[#All],[Customer ID]],Hospitalisation_table[[#All],[Customer Age]],"Not Found",0)</f>
        <v>60</v>
      </c>
      <c r="M1893" t="str" cm="1">
        <f t="array" ref="M1893">_xlfn.XLOOKUP($A1893,Hospitalisation_table[[#All],[Customer ID]],Hospitalisation_table[[#All],[Date of Birth]],"Not Found",0)</f>
        <v>4-Aug-1962</v>
      </c>
      <c r="N1893" s="22" cm="1">
        <f t="array" ref="N1893">_xlfn.XLOOKUP($A1893,Hospitalisation_table[[#All],[Customer ID]],Hospitalisation_table[[#All],[charges]],"Not Found",0)</f>
        <v>52590.83</v>
      </c>
      <c r="O1893" t="str" cm="1">
        <f t="array" ref="O1893">_xlfn.XLOOKUP($A1893,Hospitalisation_table[[#All],[Customer ID]],Hospitalisation_table[[#All],[Hospital tier_Updated]],"Not Found",0)</f>
        <v>tier - 1</v>
      </c>
      <c r="P1893" t="str" cm="1">
        <f t="array" ref="P1893">_xlfn.XLOOKUP($A1893,Hospitalisation_table[[#All],[Customer ID]],Hospitalisation_table[[#All],[City tier_updated]],"Not Found",0)</f>
        <v>tier - 3</v>
      </c>
      <c r="Q1893" t="str" cm="1">
        <f t="array" ref="Q1893">_xlfn.XLOOKUP($A1893,Hospitalisation_table[[#All],[Customer ID]],Hospitalisation_table[[#All],[State ID Updated]],"Not Found",0)</f>
        <v>R1011</v>
      </c>
    </row>
    <row r="1894" spans="1:17" x14ac:dyDescent="0.3">
      <c r="A1894" s="13" t="s">
        <v>2313</v>
      </c>
      <c r="B1894" t="str" cm="1">
        <f t="array" ref="B1894">_xlfn.XLOOKUP($A1894,CustomersName[[#All],[Customer ID]],CustomersName[[#All],[First Name]],"Not Found",0)</f>
        <v>Louise</v>
      </c>
      <c r="C1894" cm="1">
        <f t="array" ref="C1894">_xlfn.XLOOKUP($A1894,MedExam_Table[[#Headers],[#Data],[Customer ID]],MedExam_Table[[#Headers],[#Data],[BMI]],"Not Found",0)</f>
        <v>54.82</v>
      </c>
      <c r="D1894" cm="1">
        <f t="array" ref="D1894">_xlfn.XLOOKUP($A1894,MedExam_Table[[#Headers],[#Data],[Customer ID]],MedExam_Table[[#Headers],[#Data],[HBA1C]],"Not Found",0)</f>
        <v>10.61</v>
      </c>
      <c r="E1894" t="str" cm="1">
        <f t="array" ref="E1894">_xlfn.XLOOKUP($A1894,MedExam_Table[[#Headers],[#Data],[Customer ID]],MedExam_Table[[#Headers],[#Data],[Heart Issues Updated]],"Not Found",0)</f>
        <v>No</v>
      </c>
      <c r="F1894" t="str" cm="1">
        <f t="array" ref="F1894">_xlfn.XLOOKUP($A1894,MedExam_Table[[#Headers],[#Data],[Customer ID]],MedExam_Table[[#Headers],[#Data],[Any Transplants Update]],"Not Found",0)</f>
        <v>No</v>
      </c>
      <c r="G1894" t="str" cm="1">
        <f t="array" ref="G1894">_xlfn.XLOOKUP($A1894,MedExam_Table[[#Headers],[#Data],[Customer ID]],MedExam_Table[[#Headers],[#Data],[Cancer history]],"Not Found",0)</f>
        <v>No</v>
      </c>
      <c r="H1894" cm="1">
        <f t="array" ref="H1894">_xlfn.XLOOKUP($A1894,MedExam_Table[[#Headers],[#Data],[Customer ID]],MedExam_Table[[#Headers],[#Data],[NumberOfMajorSurgeries_updated]],"Not Found",0)</f>
        <v>0</v>
      </c>
      <c r="I1894" t="str" cm="1">
        <f t="array" ref="I1894">_xlfn.XLOOKUP($A1894,MedExam_Table[[#Headers],[#Data],[Customer ID]],MedExam_Table[[#Headers],[#Data],[Smoker Updated]],"Not Found",0)</f>
        <v>Yes</v>
      </c>
      <c r="J1894" t="str" cm="1">
        <f t="array" ref="J1894">_xlfn.XLOOKUP($A1894,MedExam_Table[[#Headers],[#Data],[Customer ID]],MedExam_Table[[#Headers],[#Data],[Weight Status]],"Not Found",0)</f>
        <v>Obesity</v>
      </c>
      <c r="K1894" t="str" cm="1">
        <f t="array" ref="K1894">_xlfn.XLOOKUP($A1894,MedExam_Table[[#Headers],[#Data],[Customer ID]],MedExam_Table[[#Headers],[#Data],[Diabetes Status]],"Not Found",0)</f>
        <v>Diabetes</v>
      </c>
      <c r="L1894" cm="1">
        <f t="array" ref="L1894">_xlfn.XLOOKUP($A1894,Hospitalisation_table[[#All],[Customer ID]],Hospitalisation_table[[#All],[Customer Age]],"Not Found",0)</f>
        <v>51</v>
      </c>
      <c r="M1894" t="str" cm="1">
        <f t="array" ref="M1894">_xlfn.XLOOKUP($A1894,Hospitalisation_table[[#All],[Customer ID]],Hospitalisation_table[[#All],[Date of Birth]],"Not Found",0)</f>
        <v>3-Nov-1971</v>
      </c>
      <c r="N1894" s="22" cm="1">
        <f t="array" ref="N1894">_xlfn.XLOOKUP($A1894,Hospitalisation_table[[#All],[Customer ID]],Hospitalisation_table[[#All],[charges]],"Not Found",0)</f>
        <v>42644.2</v>
      </c>
      <c r="O1894" t="str" cm="1">
        <f t="array" ref="O1894">_xlfn.XLOOKUP($A1894,Hospitalisation_table[[#All],[Customer ID]],Hospitalisation_table[[#All],[Hospital tier_Updated]],"Not Found",0)</f>
        <v>tier - 1</v>
      </c>
      <c r="P1894" t="str" cm="1">
        <f t="array" ref="P1894">_xlfn.XLOOKUP($A1894,Hospitalisation_table[[#All],[Customer ID]],Hospitalisation_table[[#All],[City tier_updated]],"Not Found",0)</f>
        <v>tier - 3</v>
      </c>
      <c r="Q1894" t="str" cm="1">
        <f t="array" ref="Q1894">_xlfn.XLOOKUP($A1894,Hospitalisation_table[[#All],[Customer ID]],Hospitalisation_table[[#All],[State ID Updated]],"Not Found",0)</f>
        <v>R1011</v>
      </c>
    </row>
    <row r="1895" spans="1:17" x14ac:dyDescent="0.3">
      <c r="A1895" s="14" t="s">
        <v>1771</v>
      </c>
      <c r="B1895" t="str" cm="1">
        <f t="array" ref="B1895">_xlfn.XLOOKUP($A1895,CustomersName[[#All],[Customer ID]],CustomersName[[#All],[First Name]],"Not Found",0)</f>
        <v>Waynh I.</v>
      </c>
      <c r="C1895" cm="1">
        <f t="array" ref="C1895">_xlfn.XLOOKUP($A1895,MedExam_Table[[#Headers],[#Data],[Customer ID]],MedExam_Table[[#Headers],[#Data],[BMI]],"Not Found",0)</f>
        <v>26.03</v>
      </c>
      <c r="D1895" cm="1">
        <f t="array" ref="D1895">_xlfn.XLOOKUP($A1895,MedExam_Table[[#Headers],[#Data],[Customer ID]],MedExam_Table[[#Headers],[#Data],[HBA1C]],"Not Found",0)</f>
        <v>4.01</v>
      </c>
      <c r="E1895" t="str" cm="1">
        <f t="array" ref="E1895">_xlfn.XLOOKUP($A1895,MedExam_Table[[#Headers],[#Data],[Customer ID]],MedExam_Table[[#Headers],[#Data],[Heart Issues Updated]],"Not Found",0)</f>
        <v>No</v>
      </c>
      <c r="F1895" t="str" cm="1">
        <f t="array" ref="F1895">_xlfn.XLOOKUP($A1895,MedExam_Table[[#Headers],[#Data],[Customer ID]],MedExam_Table[[#Headers],[#Data],[Any Transplants Update]],"Not Found",0)</f>
        <v>No</v>
      </c>
      <c r="G1895" t="str" cm="1">
        <f t="array" ref="G1895">_xlfn.XLOOKUP($A1895,MedExam_Table[[#Headers],[#Data],[Customer ID]],MedExam_Table[[#Headers],[#Data],[Cancer history]],"Not Found",0)</f>
        <v>Yes</v>
      </c>
      <c r="H1895" cm="1">
        <f t="array" ref="H1895">_xlfn.XLOOKUP($A1895,MedExam_Table[[#Headers],[#Data],[Customer ID]],MedExam_Table[[#Headers],[#Data],[NumberOfMajorSurgeries_updated]],"Not Found",0)</f>
        <v>1</v>
      </c>
      <c r="I1895" t="str" cm="1">
        <f t="array" ref="I1895">_xlfn.XLOOKUP($A1895,MedExam_Table[[#Headers],[#Data],[Customer ID]],MedExam_Table[[#Headers],[#Data],[Smoker Updated]],"Not Found",0)</f>
        <v>Yes</v>
      </c>
      <c r="J1895" t="str" cm="1">
        <f t="array" ref="J1895">_xlfn.XLOOKUP($A1895,MedExam_Table[[#Headers],[#Data],[Customer ID]],MedExam_Table[[#Headers],[#Data],[Weight Status]],"Not Found",0)</f>
        <v>OverWeight</v>
      </c>
      <c r="K1895" t="str" cm="1">
        <f t="array" ref="K1895">_xlfn.XLOOKUP($A1895,MedExam_Table[[#Headers],[#Data],[Customer ID]],MedExam_Table[[#Headers],[#Data],[Diabetes Status]],"Not Found",0)</f>
        <v>Normal</v>
      </c>
      <c r="L1895" cm="1">
        <f t="array" ref="L1895">_xlfn.XLOOKUP($A1895,Hospitalisation_table[[#All],[Customer ID]],Hospitalisation_table[[#All],[Customer Age]],"Not Found",0)</f>
        <v>19</v>
      </c>
      <c r="M1895" t="str" cm="1">
        <f t="array" ref="M1895">_xlfn.XLOOKUP($A1895,Hospitalisation_table[[#All],[Customer ID]],Hospitalisation_table[[#All],[Date of Birth]],"Not Found",0)</f>
        <v>20-Dec-2003</v>
      </c>
      <c r="N1895" s="22" cm="1">
        <f t="array" ref="N1895">_xlfn.XLOOKUP($A1895,Hospitalisation_table[[#All],[Customer ID]],Hospitalisation_table[[#All],[charges]],"Not Found",0)</f>
        <v>16450.89</v>
      </c>
      <c r="O1895" t="str" cm="1">
        <f t="array" ref="O1895">_xlfn.XLOOKUP($A1895,Hospitalisation_table[[#All],[Customer ID]],Hospitalisation_table[[#All],[Hospital tier_Updated]],"Not Found",0)</f>
        <v>tier - 2</v>
      </c>
      <c r="P1895" t="str" cm="1">
        <f t="array" ref="P1895">_xlfn.XLOOKUP($A1895,Hospitalisation_table[[#All],[Customer ID]],Hospitalisation_table[[#All],[City tier_updated]],"Not Found",0)</f>
        <v>tier - 1</v>
      </c>
      <c r="Q1895" t="str" cm="1">
        <f t="array" ref="Q1895">_xlfn.XLOOKUP($A1895,Hospitalisation_table[[#All],[Customer ID]],Hospitalisation_table[[#All],[State ID Updated]],"Not Found",0)</f>
        <v>R1012</v>
      </c>
    </row>
    <row r="1896" spans="1:17" x14ac:dyDescent="0.3">
      <c r="A1896" s="13" t="s">
        <v>1770</v>
      </c>
      <c r="B1896" t="str" cm="1">
        <f t="array" ref="B1896">_xlfn.XLOOKUP($A1896,CustomersName[[#All],[Customer ID]],CustomersName[[#All],[First Name]],"Not Found",0)</f>
        <v>Trach L</v>
      </c>
      <c r="C1896" cm="1">
        <f t="array" ref="C1896">_xlfn.XLOOKUP($A1896,MedExam_Table[[#Headers],[#Data],[Customer ID]],MedExam_Table[[#Headers],[#Data],[BMI]],"Not Found",0)</f>
        <v>20.045000000000002</v>
      </c>
      <c r="D1896" cm="1">
        <f t="array" ref="D1896">_xlfn.XLOOKUP($A1896,MedExam_Table[[#Headers],[#Data],[Customer ID]],MedExam_Table[[#Headers],[#Data],[HBA1C]],"Not Found",0)</f>
        <v>4.7699999999999996</v>
      </c>
      <c r="E1896" t="str" cm="1">
        <f t="array" ref="E1896">_xlfn.XLOOKUP($A1896,MedExam_Table[[#Headers],[#Data],[Customer ID]],MedExam_Table[[#Headers],[#Data],[Heart Issues Updated]],"Not Found",0)</f>
        <v>Yes</v>
      </c>
      <c r="F1896" t="str" cm="1">
        <f t="array" ref="F1896">_xlfn.XLOOKUP($A1896,MedExam_Table[[#Headers],[#Data],[Customer ID]],MedExam_Table[[#Headers],[#Data],[Any Transplants Update]],"Not Found",0)</f>
        <v>No</v>
      </c>
      <c r="G1896" t="str" cm="1">
        <f t="array" ref="G1896">_xlfn.XLOOKUP($A1896,MedExam_Table[[#Headers],[#Data],[Customer ID]],MedExam_Table[[#Headers],[#Data],[Cancer history]],"Not Found",0)</f>
        <v>No</v>
      </c>
      <c r="H1896" cm="1">
        <f t="array" ref="H1896">_xlfn.XLOOKUP($A1896,MedExam_Table[[#Headers],[#Data],[Customer ID]],MedExam_Table[[#Headers],[#Data],[NumberOfMajorSurgeries_updated]],"Not Found",0)</f>
        <v>1</v>
      </c>
      <c r="I1896" t="str" cm="1">
        <f t="array" ref="I1896">_xlfn.XLOOKUP($A1896,MedExam_Table[[#Headers],[#Data],[Customer ID]],MedExam_Table[[#Headers],[#Data],[Smoker Updated]],"Not Found",0)</f>
        <v>Yes</v>
      </c>
      <c r="J1896" t="str" cm="1">
        <f t="array" ref="J1896">_xlfn.XLOOKUP($A1896,MedExam_Table[[#Headers],[#Data],[Customer ID]],MedExam_Table[[#Headers],[#Data],[Weight Status]],"Not Found",0)</f>
        <v>NormalWeight</v>
      </c>
      <c r="K1896" t="str" cm="1">
        <f t="array" ref="K1896">_xlfn.XLOOKUP($A1896,MedExam_Table[[#Headers],[#Data],[Customer ID]],MedExam_Table[[#Headers],[#Data],[Diabetes Status]],"Not Found",0)</f>
        <v>Normal</v>
      </c>
      <c r="L1896" cm="1">
        <f t="array" ref="L1896">_xlfn.XLOOKUP($A1896,Hospitalisation_table[[#All],[Customer ID]],Hospitalisation_table[[#All],[Customer Age]],"Not Found",0)</f>
        <v>27</v>
      </c>
      <c r="M1896" t="str" cm="1">
        <f t="array" ref="M1896">_xlfn.XLOOKUP($A1896,Hospitalisation_table[[#All],[Customer ID]],Hospitalisation_table[[#All],[Date of Birth]],"Not Found",0)</f>
        <v>28-Sep-1995</v>
      </c>
      <c r="N1896" s="22" cm="1">
        <f t="array" ref="N1896">_xlfn.XLOOKUP($A1896,Hospitalisation_table[[#All],[Customer ID]],Hospitalisation_table[[#All],[charges]],"Not Found",0)</f>
        <v>16420.490000000002</v>
      </c>
      <c r="O1896" t="str" cm="1">
        <f t="array" ref="O1896">_xlfn.XLOOKUP($A1896,Hospitalisation_table[[#All],[Customer ID]],Hospitalisation_table[[#All],[Hospital tier_Updated]],"Not Found",0)</f>
        <v>tier - 2</v>
      </c>
      <c r="P1896" t="str" cm="1">
        <f t="array" ref="P1896">_xlfn.XLOOKUP($A1896,Hospitalisation_table[[#All],[Customer ID]],Hospitalisation_table[[#All],[City tier_updated]],"Not Found",0)</f>
        <v>tier - 3</v>
      </c>
      <c r="Q1896" t="str" cm="1">
        <f t="array" ref="Q1896">_xlfn.XLOOKUP($A1896,Hospitalisation_table[[#All],[Customer ID]],Hospitalisation_table[[#All],[State ID Updated]],"Not Found",0)</f>
        <v>R1012</v>
      </c>
    </row>
    <row r="1897" spans="1:17" x14ac:dyDescent="0.3">
      <c r="A1897" s="14" t="s">
        <v>1769</v>
      </c>
      <c r="B1897" t="str" cm="1">
        <f t="array" ref="B1897">_xlfn.XLOOKUP($A1897,CustomersName[[#All],[Customer ID]],CustomersName[[#All],[First Name]],"Not Found",0)</f>
        <v>Heather</v>
      </c>
      <c r="C1897" cm="1">
        <f t="array" ref="C1897">_xlfn.XLOOKUP($A1897,MedExam_Table[[#Headers],[#Data],[Customer ID]],MedExam_Table[[#Headers],[#Data],[BMI]],"Not Found",0)</f>
        <v>40.24</v>
      </c>
      <c r="D1897" cm="1">
        <f t="array" ref="D1897">_xlfn.XLOOKUP($A1897,MedExam_Table[[#Headers],[#Data],[Customer ID]],MedExam_Table[[#Headers],[#Data],[HBA1C]],"Not Found",0)</f>
        <v>6.83</v>
      </c>
      <c r="E1897" t="str" cm="1">
        <f t="array" ref="E1897">_xlfn.XLOOKUP($A1897,MedExam_Table[[#Headers],[#Data],[Customer ID]],MedExam_Table[[#Headers],[#Data],[Heart Issues Updated]],"Not Found",0)</f>
        <v>No</v>
      </c>
      <c r="F1897" t="str" cm="1">
        <f t="array" ref="F1897">_xlfn.XLOOKUP($A1897,MedExam_Table[[#Headers],[#Data],[Customer ID]],MedExam_Table[[#Headers],[#Data],[Any Transplants Update]],"Not Found",0)</f>
        <v>No</v>
      </c>
      <c r="G1897" t="str" cm="1">
        <f t="array" ref="G1897">_xlfn.XLOOKUP($A1897,MedExam_Table[[#Headers],[#Data],[Customer ID]],MedExam_Table[[#Headers],[#Data],[Cancer history]],"Not Found",0)</f>
        <v>No</v>
      </c>
      <c r="H1897" cm="1">
        <f t="array" ref="H1897">_xlfn.XLOOKUP($A1897,MedExam_Table[[#Headers],[#Data],[Customer ID]],MedExam_Table[[#Headers],[#Data],[NumberOfMajorSurgeries_updated]],"Not Found",0)</f>
        <v>0</v>
      </c>
      <c r="I1897" t="str" cm="1">
        <f t="array" ref="I1897">_xlfn.XLOOKUP($A1897,MedExam_Table[[#Headers],[#Data],[Customer ID]],MedExam_Table[[#Headers],[#Data],[Smoker Updated]],"Not Found",0)</f>
        <v>No</v>
      </c>
      <c r="J1897" t="str" cm="1">
        <f t="array" ref="J1897">_xlfn.XLOOKUP($A1897,MedExam_Table[[#Headers],[#Data],[Customer ID]],MedExam_Table[[#Headers],[#Data],[Weight Status]],"Not Found",0)</f>
        <v>Obesity</v>
      </c>
      <c r="K1897" t="str" cm="1">
        <f t="array" ref="K1897">_xlfn.XLOOKUP($A1897,MedExam_Table[[#Headers],[#Data],[Customer ID]],MedExam_Table[[#Headers],[#Data],[Diabetes Status]],"Not Found",0)</f>
        <v>Diabetes</v>
      </c>
      <c r="L1897" cm="1">
        <f t="array" ref="L1897">_xlfn.XLOOKUP($A1897,Hospitalisation_table[[#All],[Customer ID]],Hospitalisation_table[[#All],[Customer Age]],"Not Found",0)</f>
        <v>57</v>
      </c>
      <c r="M1897" t="str" cm="1">
        <f t="array" ref="M1897">_xlfn.XLOOKUP($A1897,Hospitalisation_table[[#All],[Customer ID]],Hospitalisation_table[[#All],[Date of Birth]],"Not Found",0)</f>
        <v>5-Dec-1965</v>
      </c>
      <c r="N1897" s="22" cm="1">
        <f t="array" ref="N1897">_xlfn.XLOOKUP($A1897,Hospitalisation_table[[#All],[Customer ID]],Hospitalisation_table[[#All],[charges]],"Not Found",0)</f>
        <v>16351.42</v>
      </c>
      <c r="O1897" t="str" cm="1">
        <f t="array" ref="O1897">_xlfn.XLOOKUP($A1897,Hospitalisation_table[[#All],[Customer ID]],Hospitalisation_table[[#All],[Hospital tier_Updated]],"Not Found",0)</f>
        <v>tier - 2</v>
      </c>
      <c r="P1897" t="str" cm="1">
        <f t="array" ref="P1897">_xlfn.XLOOKUP($A1897,Hospitalisation_table[[#All],[Customer ID]],Hospitalisation_table[[#All],[City tier_updated]],"Not Found",0)</f>
        <v>tier - 3</v>
      </c>
      <c r="Q1897" t="str" cm="1">
        <f t="array" ref="Q1897">_xlfn.XLOOKUP($A1897,Hospitalisation_table[[#All],[Customer ID]],Hospitalisation_table[[#All],[State ID Updated]],"Not Found",0)</f>
        <v>R1026</v>
      </c>
    </row>
    <row r="1898" spans="1:17" x14ac:dyDescent="0.3">
      <c r="A1898" s="13" t="s">
        <v>1768</v>
      </c>
      <c r="B1898" t="str" cm="1">
        <f t="array" ref="B1898">_xlfn.XLOOKUP($A1898,CustomersName[[#All],[Customer ID]],CustomersName[[#All],[First Name]],"Not Found",0)</f>
        <v>MhMegan C</v>
      </c>
      <c r="C1898" cm="1">
        <f t="array" ref="C1898">_xlfn.XLOOKUP($A1898,MedExam_Table[[#Headers],[#Data],[Customer ID]],MedExam_Table[[#Headers],[#Data],[BMI]],"Not Found",0)</f>
        <v>43.15</v>
      </c>
      <c r="D1898" cm="1">
        <f t="array" ref="D1898">_xlfn.XLOOKUP($A1898,MedExam_Table[[#Headers],[#Data],[Customer ID]],MedExam_Table[[#Headers],[#Data],[HBA1C]],"Not Found",0)</f>
        <v>6.14</v>
      </c>
      <c r="E1898" t="str" cm="1">
        <f t="array" ref="E1898">_xlfn.XLOOKUP($A1898,MedExam_Table[[#Headers],[#Data],[Customer ID]],MedExam_Table[[#Headers],[#Data],[Heart Issues Updated]],"Not Found",0)</f>
        <v>Yes</v>
      </c>
      <c r="F1898" t="str" cm="1">
        <f t="array" ref="F1898">_xlfn.XLOOKUP($A1898,MedExam_Table[[#Headers],[#Data],[Customer ID]],MedExam_Table[[#Headers],[#Data],[Any Transplants Update]],"Not Found",0)</f>
        <v>No</v>
      </c>
      <c r="G1898" t="str" cm="1">
        <f t="array" ref="G1898">_xlfn.XLOOKUP($A1898,MedExam_Table[[#Headers],[#Data],[Customer ID]],MedExam_Table[[#Headers],[#Data],[Cancer history]],"Not Found",0)</f>
        <v>Yes</v>
      </c>
      <c r="H1898" cm="1">
        <f t="array" ref="H1898">_xlfn.XLOOKUP($A1898,MedExam_Table[[#Headers],[#Data],[Customer ID]],MedExam_Table[[#Headers],[#Data],[NumberOfMajorSurgeries_updated]],"Not Found",0)</f>
        <v>1</v>
      </c>
      <c r="I1898" t="str" cm="1">
        <f t="array" ref="I1898">_xlfn.XLOOKUP($A1898,MedExam_Table[[#Headers],[#Data],[Customer ID]],MedExam_Table[[#Headers],[#Data],[Smoker Updated]],"Not Found",0)</f>
        <v>No</v>
      </c>
      <c r="J1898" t="str" cm="1">
        <f t="array" ref="J1898">_xlfn.XLOOKUP($A1898,MedExam_Table[[#Headers],[#Data],[Customer ID]],MedExam_Table[[#Headers],[#Data],[Weight Status]],"Not Found",0)</f>
        <v>Obesity</v>
      </c>
      <c r="K1898" t="str" cm="1">
        <f t="array" ref="K1898">_xlfn.XLOOKUP($A1898,MedExam_Table[[#Headers],[#Data],[Customer ID]],MedExam_Table[[#Headers],[#Data],[Diabetes Status]],"Not Found",0)</f>
        <v>Prediabetes</v>
      </c>
      <c r="L1898" cm="1">
        <f t="array" ref="L1898">_xlfn.XLOOKUP($A1898,Hospitalisation_table[[#All],[Customer ID]],Hospitalisation_table[[#All],[Customer Age]],"Not Found",0)</f>
        <v>53</v>
      </c>
      <c r="M1898" t="str" cm="1">
        <f t="array" ref="M1898">_xlfn.XLOOKUP($A1898,Hospitalisation_table[[#All],[Customer ID]],Hospitalisation_table[[#All],[Date of Birth]],"Not Found",0)</f>
        <v>8-Aug-1969</v>
      </c>
      <c r="N1898" s="22" cm="1">
        <f t="array" ref="N1898">_xlfn.XLOOKUP($A1898,Hospitalisation_table[[#All],[Customer ID]],Hospitalisation_table[[#All],[charges]],"Not Found",0)</f>
        <v>16311.05</v>
      </c>
      <c r="O1898" t="str" cm="1">
        <f t="array" ref="O1898">_xlfn.XLOOKUP($A1898,Hospitalisation_table[[#All],[Customer ID]],Hospitalisation_table[[#All],[Hospital tier_Updated]],"Not Found",0)</f>
        <v>tier - 2</v>
      </c>
      <c r="P1898" t="str" cm="1">
        <f t="array" ref="P1898">_xlfn.XLOOKUP($A1898,Hospitalisation_table[[#All],[Customer ID]],Hospitalisation_table[[#All],[City tier_updated]],"Not Found",0)</f>
        <v>tier - 3</v>
      </c>
      <c r="Q1898" t="str" cm="1">
        <f t="array" ref="Q1898">_xlfn.XLOOKUP($A1898,Hospitalisation_table[[#All],[Customer ID]],Hospitalisation_table[[#All],[State ID Updated]],"Not Found",0)</f>
        <v>R1026</v>
      </c>
    </row>
    <row r="1899" spans="1:17" x14ac:dyDescent="0.3">
      <c r="A1899" s="14" t="s">
        <v>1767</v>
      </c>
      <c r="B1899" t="str" cm="1">
        <f t="array" ref="B1899">_xlfn.XLOOKUP($A1899,CustomersName[[#All],[Customer ID]],CustomersName[[#All],[First Name]],"Not Found",0)</f>
        <v>Jonathan</v>
      </c>
      <c r="C1899" cm="1">
        <f t="array" ref="C1899">_xlfn.XLOOKUP($A1899,MedExam_Table[[#Headers],[#Data],[Customer ID]],MedExam_Table[[#Headers],[#Data],[BMI]],"Not Found",0)</f>
        <v>27.7</v>
      </c>
      <c r="D1899" cm="1">
        <f t="array" ref="D1899">_xlfn.XLOOKUP($A1899,MedExam_Table[[#Headers],[#Data],[Customer ID]],MedExam_Table[[#Headers],[#Data],[HBA1C]],"Not Found",0)</f>
        <v>5.6</v>
      </c>
      <c r="E1899" t="str" cm="1">
        <f t="array" ref="E1899">_xlfn.XLOOKUP($A1899,MedExam_Table[[#Headers],[#Data],[Customer ID]],MedExam_Table[[#Headers],[#Data],[Heart Issues Updated]],"Not Found",0)</f>
        <v>No</v>
      </c>
      <c r="F1899" t="str" cm="1">
        <f t="array" ref="F1899">_xlfn.XLOOKUP($A1899,MedExam_Table[[#Headers],[#Data],[Customer ID]],MedExam_Table[[#Headers],[#Data],[Any Transplants Update]],"Not Found",0)</f>
        <v>No</v>
      </c>
      <c r="G1899" t="str" cm="1">
        <f t="array" ref="G1899">_xlfn.XLOOKUP($A1899,MedExam_Table[[#Headers],[#Data],[Customer ID]],MedExam_Table[[#Headers],[#Data],[Cancer history]],"Not Found",0)</f>
        <v>Yes</v>
      </c>
      <c r="H1899" cm="1">
        <f t="array" ref="H1899">_xlfn.XLOOKUP($A1899,MedExam_Table[[#Headers],[#Data],[Customer ID]],MedExam_Table[[#Headers],[#Data],[NumberOfMajorSurgeries_updated]],"Not Found",0)</f>
        <v>1</v>
      </c>
      <c r="I1899" t="str" cm="1">
        <f t="array" ref="I1899">_xlfn.XLOOKUP($A1899,MedExam_Table[[#Headers],[#Data],[Customer ID]],MedExam_Table[[#Headers],[#Data],[Smoker Updated]],"Not Found",0)</f>
        <v>Yes</v>
      </c>
      <c r="J1899" t="str" cm="1">
        <f t="array" ref="J1899">_xlfn.XLOOKUP($A1899,MedExam_Table[[#Headers],[#Data],[Customer ID]],MedExam_Table[[#Headers],[#Data],[Weight Status]],"Not Found",0)</f>
        <v>OverWeight</v>
      </c>
      <c r="K1899" t="str" cm="1">
        <f t="array" ref="K1899">_xlfn.XLOOKUP($A1899,MedExam_Table[[#Headers],[#Data],[Customer ID]],MedExam_Table[[#Headers],[#Data],[Diabetes Status]],"Not Found",0)</f>
        <v>Normal</v>
      </c>
      <c r="L1899" cm="1">
        <f t="array" ref="L1899">_xlfn.XLOOKUP($A1899,Hospitalisation_table[[#All],[Customer ID]],Hospitalisation_table[[#All],[Customer Age]],"Not Found",0)</f>
        <v>19</v>
      </c>
      <c r="M1899" t="str" cm="1">
        <f t="array" ref="M1899">_xlfn.XLOOKUP($A1899,Hospitalisation_table[[#All],[Customer ID]],Hospitalisation_table[[#All],[Date of Birth]],"Not Found",0)</f>
        <v>24-Aug-2003</v>
      </c>
      <c r="N1899" s="22" cm="1">
        <f t="array" ref="N1899">_xlfn.XLOOKUP($A1899,Hospitalisation_table[[#All],[Customer ID]],Hospitalisation_table[[#All],[charges]],"Not Found",0)</f>
        <v>16297.85</v>
      </c>
      <c r="O1899" t="str" cm="1">
        <f t="array" ref="O1899">_xlfn.XLOOKUP($A1899,Hospitalisation_table[[#All],[Customer ID]],Hospitalisation_table[[#All],[Hospital tier_Updated]],"Not Found",0)</f>
        <v>tier - 2</v>
      </c>
      <c r="P1899" t="str" cm="1">
        <f t="array" ref="P1899">_xlfn.XLOOKUP($A1899,Hospitalisation_table[[#All],[Customer ID]],Hospitalisation_table[[#All],[City tier_updated]],"Not Found",0)</f>
        <v>tier - 3</v>
      </c>
      <c r="Q1899" t="str" cm="1">
        <f t="array" ref="Q1899">_xlfn.XLOOKUP($A1899,Hospitalisation_table[[#All],[Customer ID]],Hospitalisation_table[[#All],[State ID Updated]],"Not Found",0)</f>
        <v>R1011</v>
      </c>
    </row>
    <row r="1900" spans="1:17" x14ac:dyDescent="0.3">
      <c r="A1900" s="13" t="s">
        <v>1766</v>
      </c>
      <c r="B1900" t="str" cm="1">
        <f t="array" ref="B1900">_xlfn.XLOOKUP($A1900,CustomersName[[#All],[Customer ID]],CustomersName[[#All],[First Name]],"Not Found",0)</f>
        <v>Grhg D.</v>
      </c>
      <c r="C1900" cm="1">
        <f t="array" ref="C1900">_xlfn.XLOOKUP($A1900,MedExam_Table[[#Headers],[#Data],[Customer ID]],MedExam_Table[[#Headers],[#Data],[BMI]],"Not Found",0)</f>
        <v>45.68</v>
      </c>
      <c r="D1900" cm="1">
        <f t="array" ref="D1900">_xlfn.XLOOKUP($A1900,MedExam_Table[[#Headers],[#Data],[Customer ID]],MedExam_Table[[#Headers],[#Data],[HBA1C]],"Not Found",0)</f>
        <v>4.8</v>
      </c>
      <c r="E1900" t="str" cm="1">
        <f t="array" ref="E1900">_xlfn.XLOOKUP($A1900,MedExam_Table[[#Headers],[#Data],[Customer ID]],MedExam_Table[[#Headers],[#Data],[Heart Issues Updated]],"Not Found",0)</f>
        <v>No</v>
      </c>
      <c r="F1900" t="str" cm="1">
        <f t="array" ref="F1900">_xlfn.XLOOKUP($A1900,MedExam_Table[[#Headers],[#Data],[Customer ID]],MedExam_Table[[#Headers],[#Data],[Any Transplants Update]],"Not Found",0)</f>
        <v>No</v>
      </c>
      <c r="G1900" t="str" cm="1">
        <f t="array" ref="G1900">_xlfn.XLOOKUP($A1900,MedExam_Table[[#Headers],[#Data],[Customer ID]],MedExam_Table[[#Headers],[#Data],[Cancer history]],"Not Found",0)</f>
        <v>No</v>
      </c>
      <c r="H1900" cm="1">
        <f t="array" ref="H1900">_xlfn.XLOOKUP($A1900,MedExam_Table[[#Headers],[#Data],[Customer ID]],MedExam_Table[[#Headers],[#Data],[NumberOfMajorSurgeries_updated]],"Not Found",0)</f>
        <v>2</v>
      </c>
      <c r="I1900" t="str" cm="1">
        <f t="array" ref="I1900">_xlfn.XLOOKUP($A1900,MedExam_Table[[#Headers],[#Data],[Customer ID]],MedExam_Table[[#Headers],[#Data],[Smoker Updated]],"Not Found",0)</f>
        <v>No</v>
      </c>
      <c r="J1900" t="str" cm="1">
        <f t="array" ref="J1900">_xlfn.XLOOKUP($A1900,MedExam_Table[[#Headers],[#Data],[Customer ID]],MedExam_Table[[#Headers],[#Data],[Weight Status]],"Not Found",0)</f>
        <v>Obesity</v>
      </c>
      <c r="K1900" t="str" cm="1">
        <f t="array" ref="K1900">_xlfn.XLOOKUP($A1900,MedExam_Table[[#Headers],[#Data],[Customer ID]],MedExam_Table[[#Headers],[#Data],[Diabetes Status]],"Not Found",0)</f>
        <v>Normal</v>
      </c>
      <c r="L1900" cm="1">
        <f t="array" ref="L1900">_xlfn.XLOOKUP($A1900,Hospitalisation_table[[#All],[Customer ID]],Hospitalisation_table[[#All],[Customer Age]],"Not Found",0)</f>
        <v>50</v>
      </c>
      <c r="M1900" t="str" cm="1">
        <f t="array" ref="M1900">_xlfn.XLOOKUP($A1900,Hospitalisation_table[[#All],[Customer ID]],Hospitalisation_table[[#All],[Date of Birth]],"Not Found",0)</f>
        <v>30-Jul-1972</v>
      </c>
      <c r="N1900" s="22" cm="1">
        <f t="array" ref="N1900">_xlfn.XLOOKUP($A1900,Hospitalisation_table[[#All],[Customer ID]],Hospitalisation_table[[#All],[charges]],"Not Found",0)</f>
        <v>16267.32</v>
      </c>
      <c r="O1900" t="str" cm="1">
        <f t="array" ref="O1900">_xlfn.XLOOKUP($A1900,Hospitalisation_table[[#All],[Customer ID]],Hospitalisation_table[[#All],[Hospital tier_Updated]],"Not Found",0)</f>
        <v>tier - 2</v>
      </c>
      <c r="P1900" t="str" cm="1">
        <f t="array" ref="P1900">_xlfn.XLOOKUP($A1900,Hospitalisation_table[[#All],[Customer ID]],Hospitalisation_table[[#All],[City tier_updated]],"Not Found",0)</f>
        <v>tier - 2</v>
      </c>
      <c r="Q1900" t="str" cm="1">
        <f t="array" ref="Q1900">_xlfn.XLOOKUP($A1900,Hospitalisation_table[[#All],[Customer ID]],Hospitalisation_table[[#All],[State ID Updated]],"Not Found",0)</f>
        <v>R1023</v>
      </c>
    </row>
    <row r="1901" spans="1:17" x14ac:dyDescent="0.3">
      <c r="A1901" s="14" t="s">
        <v>1765</v>
      </c>
      <c r="B1901" t="str" cm="1">
        <f t="array" ref="B1901">_xlfn.XLOOKUP($A1901,CustomersName[[#All],[Customer ID]],CustomersName[[#All],[First Name]],"Not Found",0)</f>
        <v>hteven L.</v>
      </c>
      <c r="C1901" cm="1">
        <f t="array" ref="C1901">_xlfn.XLOOKUP($A1901,MedExam_Table[[#Headers],[#Data],[Customer ID]],MedExam_Table[[#Headers],[#Data],[BMI]],"Not Found",0)</f>
        <v>27.3</v>
      </c>
      <c r="D1901" cm="1">
        <f t="array" ref="D1901">_xlfn.XLOOKUP($A1901,MedExam_Table[[#Headers],[#Data],[Customer ID]],MedExam_Table[[#Headers],[#Data],[HBA1C]],"Not Found",0)</f>
        <v>11.89</v>
      </c>
      <c r="E1901" t="str" cm="1">
        <f t="array" ref="E1901">_xlfn.XLOOKUP($A1901,MedExam_Table[[#Headers],[#Data],[Customer ID]],MedExam_Table[[#Headers],[#Data],[Heart Issues Updated]],"Not Found",0)</f>
        <v>No</v>
      </c>
      <c r="F1901" t="str" cm="1">
        <f t="array" ref="F1901">_xlfn.XLOOKUP($A1901,MedExam_Table[[#Headers],[#Data],[Customer ID]],MedExam_Table[[#Headers],[#Data],[Any Transplants Update]],"Not Found",0)</f>
        <v>No</v>
      </c>
      <c r="G1901" t="str" cm="1">
        <f t="array" ref="G1901">_xlfn.XLOOKUP($A1901,MedExam_Table[[#Headers],[#Data],[Customer ID]],MedExam_Table[[#Headers],[#Data],[Cancer history]],"Not Found",0)</f>
        <v>No</v>
      </c>
      <c r="H1901" cm="1">
        <f t="array" ref="H1901">_xlfn.XLOOKUP($A1901,MedExam_Table[[#Headers],[#Data],[Customer ID]],MedExam_Table[[#Headers],[#Data],[NumberOfMajorSurgeries_updated]],"Not Found",0)</f>
        <v>0</v>
      </c>
      <c r="I1901" t="str" cm="1">
        <f t="array" ref="I1901">_xlfn.XLOOKUP($A1901,MedExam_Table[[#Headers],[#Data],[Customer ID]],MedExam_Table[[#Headers],[#Data],[Smoker Updated]],"Not Found",0)</f>
        <v>Yes</v>
      </c>
      <c r="J1901" t="str" cm="1">
        <f t="array" ref="J1901">_xlfn.XLOOKUP($A1901,MedExam_Table[[#Headers],[#Data],[Customer ID]],MedExam_Table[[#Headers],[#Data],[Weight Status]],"Not Found",0)</f>
        <v>OverWeight</v>
      </c>
      <c r="K1901" t="str" cm="1">
        <f t="array" ref="K1901">_xlfn.XLOOKUP($A1901,MedExam_Table[[#Headers],[#Data],[Customer ID]],MedExam_Table[[#Headers],[#Data],[Diabetes Status]],"Not Found",0)</f>
        <v>Diabetes</v>
      </c>
      <c r="L1901" cm="1">
        <f t="array" ref="L1901">_xlfn.XLOOKUP($A1901,Hospitalisation_table[[#All],[Customer ID]],Hospitalisation_table[[#All],[Customer Age]],"Not Found",0)</f>
        <v>20</v>
      </c>
      <c r="M1901" t="str" cm="1">
        <f t="array" ref="M1901">_xlfn.XLOOKUP($A1901,Hospitalisation_table[[#All],[Customer ID]],Hospitalisation_table[[#All],[Date of Birth]],"Not Found",0)</f>
        <v>8-Sep-2002</v>
      </c>
      <c r="N1901" s="22" cm="1">
        <f t="array" ref="N1901">_xlfn.XLOOKUP($A1901,Hospitalisation_table[[#All],[Customer ID]],Hospitalisation_table[[#All],[charges]],"Not Found",0)</f>
        <v>16232.85</v>
      </c>
      <c r="O1901" t="str" cm="1">
        <f t="array" ref="O1901">_xlfn.XLOOKUP($A1901,Hospitalisation_table[[#All],[Customer ID]],Hospitalisation_table[[#All],[Hospital tier_Updated]],"Not Found",0)</f>
        <v>tier - 2</v>
      </c>
      <c r="P1901" t="str" cm="1">
        <f t="array" ref="P1901">_xlfn.XLOOKUP($A1901,Hospitalisation_table[[#All],[Customer ID]],Hospitalisation_table[[#All],[City tier_updated]],"Not Found",0)</f>
        <v>tier - 1</v>
      </c>
      <c r="Q1901" t="str" cm="1">
        <f t="array" ref="Q1901">_xlfn.XLOOKUP($A1901,Hospitalisation_table[[#All],[Customer ID]],Hospitalisation_table[[#All],[State ID Updated]],"Not Found",0)</f>
        <v>R1011</v>
      </c>
    </row>
    <row r="1902" spans="1:17" x14ac:dyDescent="0.3">
      <c r="A1902" s="13" t="s">
        <v>1764</v>
      </c>
      <c r="B1902" t="str" cm="1">
        <f t="array" ref="B1902">_xlfn.XLOOKUP($A1902,CustomersName[[#All],[Customer ID]],CustomersName[[#All],[First Name]],"Not Found",0)</f>
        <v>Gianfilippo</v>
      </c>
      <c r="C1902" cm="1">
        <f t="array" ref="C1902">_xlfn.XLOOKUP($A1902,MedExam_Table[[#Headers],[#Data],[Customer ID]],MedExam_Table[[#Headers],[#Data],[BMI]],"Not Found",0)</f>
        <v>54.45</v>
      </c>
      <c r="D1902" cm="1">
        <f t="array" ref="D1902">_xlfn.XLOOKUP($A1902,MedExam_Table[[#Headers],[#Data],[Customer ID]],MedExam_Table[[#Headers],[#Data],[HBA1C]],"Not Found",0)</f>
        <v>4.7300000000000004</v>
      </c>
      <c r="E1902" t="str" cm="1">
        <f t="array" ref="E1902">_xlfn.XLOOKUP($A1902,MedExam_Table[[#Headers],[#Data],[Customer ID]],MedExam_Table[[#Headers],[#Data],[Heart Issues Updated]],"Not Found",0)</f>
        <v>Yes</v>
      </c>
      <c r="F1902" t="str" cm="1">
        <f t="array" ref="F1902">_xlfn.XLOOKUP($A1902,MedExam_Table[[#Headers],[#Data],[Customer ID]],MedExam_Table[[#Headers],[#Data],[Any Transplants Update]],"Not Found",0)</f>
        <v>No</v>
      </c>
      <c r="G1902" t="str" cm="1">
        <f t="array" ref="G1902">_xlfn.XLOOKUP($A1902,MedExam_Table[[#Headers],[#Data],[Customer ID]],MedExam_Table[[#Headers],[#Data],[Cancer history]],"Not Found",0)</f>
        <v>No</v>
      </c>
      <c r="H1902" cm="1">
        <f t="array" ref="H1902">_xlfn.XLOOKUP($A1902,MedExam_Table[[#Headers],[#Data],[Customer ID]],MedExam_Table[[#Headers],[#Data],[NumberOfMajorSurgeries_updated]],"Not Found",0)</f>
        <v>1</v>
      </c>
      <c r="I1902" t="str" cm="1">
        <f t="array" ref="I1902">_xlfn.XLOOKUP($A1902,MedExam_Table[[#Headers],[#Data],[Customer ID]],MedExam_Table[[#Headers],[#Data],[Smoker Updated]],"Not Found",0)</f>
        <v>No</v>
      </c>
      <c r="J1902" t="str" cm="1">
        <f t="array" ref="J1902">_xlfn.XLOOKUP($A1902,MedExam_Table[[#Headers],[#Data],[Customer ID]],MedExam_Table[[#Headers],[#Data],[Weight Status]],"Not Found",0)</f>
        <v>Obesity</v>
      </c>
      <c r="K1902" t="str" cm="1">
        <f t="array" ref="K1902">_xlfn.XLOOKUP($A1902,MedExam_Table[[#Headers],[#Data],[Customer ID]],MedExam_Table[[#Headers],[#Data],[Diabetes Status]],"Not Found",0)</f>
        <v>Normal</v>
      </c>
      <c r="L1902" cm="1">
        <f t="array" ref="L1902">_xlfn.XLOOKUP($A1902,Hospitalisation_table[[#All],[Customer ID]],Hospitalisation_table[[#All],[Customer Age]],"Not Found",0)</f>
        <v>34</v>
      </c>
      <c r="M1902" t="str" cm="1">
        <f t="array" ref="M1902">_xlfn.XLOOKUP($A1902,Hospitalisation_table[[#All],[Customer ID]],Hospitalisation_table[[#All],[Date of Birth]],"Not Found",0)</f>
        <v>21-Aug-1988</v>
      </c>
      <c r="N1902" s="22" cm="1">
        <f t="array" ref="N1902">_xlfn.XLOOKUP($A1902,Hospitalisation_table[[#All],[Customer ID]],Hospitalisation_table[[#All],[charges]],"Not Found",0)</f>
        <v>16205.88</v>
      </c>
      <c r="O1902" t="str" cm="1">
        <f t="array" ref="O1902">_xlfn.XLOOKUP($A1902,Hospitalisation_table[[#All],[Customer ID]],Hospitalisation_table[[#All],[Hospital tier_Updated]],"Not Found",0)</f>
        <v>tier - 2</v>
      </c>
      <c r="P1902" t="str" cm="1">
        <f t="array" ref="P1902">_xlfn.XLOOKUP($A1902,Hospitalisation_table[[#All],[Customer ID]],Hospitalisation_table[[#All],[City tier_updated]],"Not Found",0)</f>
        <v>tier - 1</v>
      </c>
      <c r="Q1902" t="str" cm="1">
        <f t="array" ref="Q1902">_xlfn.XLOOKUP($A1902,Hospitalisation_table[[#All],[Customer ID]],Hospitalisation_table[[#All],[State ID Updated]],"Not Found",0)</f>
        <v>R1012</v>
      </c>
    </row>
    <row r="1903" spans="1:17" x14ac:dyDescent="0.3">
      <c r="A1903" s="14" t="s">
        <v>1763</v>
      </c>
      <c r="B1903" t="str" cm="1">
        <f t="array" ref="B1903">_xlfn.XLOOKUP($A1903,CustomersName[[#All],[Customer ID]],CustomersName[[#All],[First Name]],"Not Found",0)</f>
        <v>Hector</v>
      </c>
      <c r="C1903" cm="1">
        <f t="array" ref="C1903">_xlfn.XLOOKUP($A1903,MedExam_Table[[#Headers],[#Data],[Customer ID]],MedExam_Table[[#Headers],[#Data],[BMI]],"Not Found",0)</f>
        <v>54.43</v>
      </c>
      <c r="D1903" cm="1">
        <f t="array" ref="D1903">_xlfn.XLOOKUP($A1903,MedExam_Table[[#Headers],[#Data],[Customer ID]],MedExam_Table[[#Headers],[#Data],[HBA1C]],"Not Found",0)</f>
        <v>4.6100000000000003</v>
      </c>
      <c r="E1903" t="str" cm="1">
        <f t="array" ref="E1903">_xlfn.XLOOKUP($A1903,MedExam_Table[[#Headers],[#Data],[Customer ID]],MedExam_Table[[#Headers],[#Data],[Heart Issues Updated]],"Not Found",0)</f>
        <v>Yes</v>
      </c>
      <c r="F1903" t="str" cm="1">
        <f t="array" ref="F1903">_xlfn.XLOOKUP($A1903,MedExam_Table[[#Headers],[#Data],[Customer ID]],MedExam_Table[[#Headers],[#Data],[Any Transplants Update]],"Not Found",0)</f>
        <v>No</v>
      </c>
      <c r="G1903" t="str" cm="1">
        <f t="array" ref="G1903">_xlfn.XLOOKUP($A1903,MedExam_Table[[#Headers],[#Data],[Customer ID]],MedExam_Table[[#Headers],[#Data],[Cancer history]],"Not Found",0)</f>
        <v>No</v>
      </c>
      <c r="H1903" cm="1">
        <f t="array" ref="H1903">_xlfn.XLOOKUP($A1903,MedExam_Table[[#Headers],[#Data],[Customer ID]],MedExam_Table[[#Headers],[#Data],[NumberOfMajorSurgeries_updated]],"Not Found",0)</f>
        <v>1</v>
      </c>
      <c r="I1903" t="str" cm="1">
        <f t="array" ref="I1903">_xlfn.XLOOKUP($A1903,MedExam_Table[[#Headers],[#Data],[Customer ID]],MedExam_Table[[#Headers],[#Data],[Smoker Updated]],"Not Found",0)</f>
        <v>No</v>
      </c>
      <c r="J1903" t="str" cm="1">
        <f t="array" ref="J1903">_xlfn.XLOOKUP($A1903,MedExam_Table[[#Headers],[#Data],[Customer ID]],MedExam_Table[[#Headers],[#Data],[Weight Status]],"Not Found",0)</f>
        <v>Obesity</v>
      </c>
      <c r="K1903" t="str" cm="1">
        <f t="array" ref="K1903">_xlfn.XLOOKUP($A1903,MedExam_Table[[#Headers],[#Data],[Customer ID]],MedExam_Table[[#Headers],[#Data],[Diabetes Status]],"Not Found",0)</f>
        <v>Normal</v>
      </c>
      <c r="L1903" cm="1">
        <f t="array" ref="L1903">_xlfn.XLOOKUP($A1903,Hospitalisation_table[[#All],[Customer ID]],Hospitalisation_table[[#All],[Customer Age]],"Not Found",0)</f>
        <v>34</v>
      </c>
      <c r="M1903" t="str" cm="1">
        <f t="array" ref="M1903">_xlfn.XLOOKUP($A1903,Hospitalisation_table[[#All],[Customer ID]],Hospitalisation_table[[#All],[Date of Birth]],"Not Found",0)</f>
        <v>6-Aug-1988</v>
      </c>
      <c r="N1903" s="22" cm="1">
        <f t="array" ref="N1903">_xlfn.XLOOKUP($A1903,Hospitalisation_table[[#All],[Customer ID]],Hospitalisation_table[[#All],[charges]],"Not Found",0)</f>
        <v>16199.1</v>
      </c>
      <c r="O1903" t="str" cm="1">
        <f t="array" ref="O1903">_xlfn.XLOOKUP($A1903,Hospitalisation_table[[#All],[Customer ID]],Hospitalisation_table[[#All],[Hospital tier_Updated]],"Not Found",0)</f>
        <v>tier - 2</v>
      </c>
      <c r="P1903" t="str" cm="1">
        <f t="array" ref="P1903">_xlfn.XLOOKUP($A1903,Hospitalisation_table[[#All],[Customer ID]],Hospitalisation_table[[#All],[City tier_updated]],"Not Found",0)</f>
        <v>tier - 2</v>
      </c>
      <c r="Q1903" t="str" cm="1">
        <f t="array" ref="Q1903">_xlfn.XLOOKUP($A1903,Hospitalisation_table[[#All],[Customer ID]],Hospitalisation_table[[#All],[State ID Updated]],"Not Found",0)</f>
        <v>R1012</v>
      </c>
    </row>
    <row r="1904" spans="1:17" x14ac:dyDescent="0.3">
      <c r="A1904" s="13" t="s">
        <v>1762</v>
      </c>
      <c r="B1904" t="str" cm="1">
        <f t="array" ref="B1904">_xlfn.XLOOKUP($A1904,CustomersName[[#All],[Customer ID]],CustomersName[[#All],[First Name]],"Not Found",0)</f>
        <v>Marh W.</v>
      </c>
      <c r="C1904" cm="1">
        <f t="array" ref="C1904">_xlfn.XLOOKUP($A1904,MedExam_Table[[#Headers],[#Data],[Customer ID]],MedExam_Table[[#Headers],[#Data],[BMI]],"Not Found",0)</f>
        <v>48.01</v>
      </c>
      <c r="D1904" cm="1">
        <f t="array" ref="D1904">_xlfn.XLOOKUP($A1904,MedExam_Table[[#Headers],[#Data],[Customer ID]],MedExam_Table[[#Headers],[#Data],[HBA1C]],"Not Found",0)</f>
        <v>7.3</v>
      </c>
      <c r="E1904" t="str" cm="1">
        <f t="array" ref="E1904">_xlfn.XLOOKUP($A1904,MedExam_Table[[#Headers],[#Data],[Customer ID]],MedExam_Table[[#Headers],[#Data],[Heart Issues Updated]],"Not Found",0)</f>
        <v>No</v>
      </c>
      <c r="F1904" t="str" cm="1">
        <f t="array" ref="F1904">_xlfn.XLOOKUP($A1904,MedExam_Table[[#Headers],[#Data],[Customer ID]],MedExam_Table[[#Headers],[#Data],[Any Transplants Update]],"Not Found",0)</f>
        <v>No</v>
      </c>
      <c r="G1904" t="str" cm="1">
        <f t="array" ref="G1904">_xlfn.XLOOKUP($A1904,MedExam_Table[[#Headers],[#Data],[Customer ID]],MedExam_Table[[#Headers],[#Data],[Cancer history]],"Not Found",0)</f>
        <v>No</v>
      </c>
      <c r="H1904" cm="1">
        <f t="array" ref="H1904">_xlfn.XLOOKUP($A1904,MedExam_Table[[#Headers],[#Data],[Customer ID]],MedExam_Table[[#Headers],[#Data],[NumberOfMajorSurgeries_updated]],"Not Found",0)</f>
        <v>0</v>
      </c>
      <c r="I1904" t="str" cm="1">
        <f t="array" ref="I1904">_xlfn.XLOOKUP($A1904,MedExam_Table[[#Headers],[#Data],[Customer ID]],MedExam_Table[[#Headers],[#Data],[Smoker Updated]],"Not Found",0)</f>
        <v>No</v>
      </c>
      <c r="J1904" t="str" cm="1">
        <f t="array" ref="J1904">_xlfn.XLOOKUP($A1904,MedExam_Table[[#Headers],[#Data],[Customer ID]],MedExam_Table[[#Headers],[#Data],[Weight Status]],"Not Found",0)</f>
        <v>Obesity</v>
      </c>
      <c r="K1904" t="str" cm="1">
        <f t="array" ref="K1904">_xlfn.XLOOKUP($A1904,MedExam_Table[[#Headers],[#Data],[Customer ID]],MedExam_Table[[#Headers],[#Data],[Diabetes Status]],"Not Found",0)</f>
        <v>Diabetes</v>
      </c>
      <c r="L1904" cm="1">
        <f t="array" ref="L1904">_xlfn.XLOOKUP($A1904,Hospitalisation_table[[#All],[Customer ID]],Hospitalisation_table[[#All],[Customer Age]],"Not Found",0)</f>
        <v>48</v>
      </c>
      <c r="M1904" t="str" cm="1">
        <f t="array" ref="M1904">_xlfn.XLOOKUP($A1904,Hospitalisation_table[[#All],[Customer ID]],Hospitalisation_table[[#All],[Date of Birth]],"Not Found",0)</f>
        <v>11-Sep-1974</v>
      </c>
      <c r="N1904" s="22" cm="1">
        <f t="array" ref="N1904">_xlfn.XLOOKUP($A1904,Hospitalisation_table[[#All],[Customer ID]],Hospitalisation_table[[#All],[charges]],"Not Found",0)</f>
        <v>16190.97</v>
      </c>
      <c r="O1904" t="str" cm="1">
        <f t="array" ref="O1904">_xlfn.XLOOKUP($A1904,Hospitalisation_table[[#All],[Customer ID]],Hospitalisation_table[[#All],[Hospital tier_Updated]],"Not Found",0)</f>
        <v>tier - 2</v>
      </c>
      <c r="P1904" t="str" cm="1">
        <f t="array" ref="P1904">_xlfn.XLOOKUP($A1904,Hospitalisation_table[[#All],[Customer ID]],Hospitalisation_table[[#All],[City tier_updated]],"Not Found",0)</f>
        <v>tier - 3</v>
      </c>
      <c r="Q1904" t="str" cm="1">
        <f t="array" ref="Q1904">_xlfn.XLOOKUP($A1904,Hospitalisation_table[[#All],[Customer ID]],Hospitalisation_table[[#All],[State ID Updated]],"Not Found",0)</f>
        <v>R1012</v>
      </c>
    </row>
    <row r="1905" spans="1:17" x14ac:dyDescent="0.3">
      <c r="A1905" s="14" t="s">
        <v>2312</v>
      </c>
      <c r="B1905" t="str" cm="1">
        <f t="array" ref="B1905">_xlfn.XLOOKUP($A1905,CustomersName[[#All],[Customer ID]],CustomersName[[#All],[First Name]],"Not Found",0)</f>
        <v>Cameron</v>
      </c>
      <c r="C1905" cm="1">
        <f t="array" ref="C1905">_xlfn.XLOOKUP($A1905,MedExam_Table[[#Headers],[#Data],[Customer ID]],MedExam_Table[[#Headers],[#Data],[BMI]],"Not Found",0)</f>
        <v>38.06</v>
      </c>
      <c r="D1905" cm="1">
        <f t="array" ref="D1905">_xlfn.XLOOKUP($A1905,MedExam_Table[[#Headers],[#Data],[Customer ID]],MedExam_Table[[#Headers],[#Data],[HBA1C]],"Not Found",0)</f>
        <v>6.04</v>
      </c>
      <c r="E1905" t="str" cm="1">
        <f t="array" ref="E1905">_xlfn.XLOOKUP($A1905,MedExam_Table[[#Headers],[#Data],[Customer ID]],MedExam_Table[[#Headers],[#Data],[Heart Issues Updated]],"Not Found",0)</f>
        <v>No</v>
      </c>
      <c r="F1905" t="str" cm="1">
        <f t="array" ref="F1905">_xlfn.XLOOKUP($A1905,MedExam_Table[[#Headers],[#Data],[Customer ID]],MedExam_Table[[#Headers],[#Data],[Any Transplants Update]],"Not Found",0)</f>
        <v>No</v>
      </c>
      <c r="G1905" t="str" cm="1">
        <f t="array" ref="G1905">_xlfn.XLOOKUP($A1905,MedExam_Table[[#Headers],[#Data],[Customer ID]],MedExam_Table[[#Headers],[#Data],[Cancer history]],"Not Found",0)</f>
        <v>Yes</v>
      </c>
      <c r="H1905" cm="1">
        <f t="array" ref="H1905">_xlfn.XLOOKUP($A1905,MedExam_Table[[#Headers],[#Data],[Customer ID]],MedExam_Table[[#Headers],[#Data],[NumberOfMajorSurgeries_updated]],"Not Found",0)</f>
        <v>1</v>
      </c>
      <c r="I1905" t="str" cm="1">
        <f t="array" ref="I1905">_xlfn.XLOOKUP($A1905,MedExam_Table[[#Headers],[#Data],[Customer ID]],MedExam_Table[[#Headers],[#Data],[Smoker Updated]],"Not Found",0)</f>
        <v>Yes</v>
      </c>
      <c r="J1905" t="str" cm="1">
        <f t="array" ref="J1905">_xlfn.XLOOKUP($A1905,MedExam_Table[[#Headers],[#Data],[Customer ID]],MedExam_Table[[#Headers],[#Data],[Weight Status]],"Not Found",0)</f>
        <v>Obesity</v>
      </c>
      <c r="K1905" t="str" cm="1">
        <f t="array" ref="K1905">_xlfn.XLOOKUP($A1905,MedExam_Table[[#Headers],[#Data],[Customer ID]],MedExam_Table[[#Headers],[#Data],[Diabetes Status]],"Not Found",0)</f>
        <v>Prediabetes</v>
      </c>
      <c r="L1905" cm="1">
        <f t="array" ref="L1905">_xlfn.XLOOKUP($A1905,Hospitalisation_table[[#All],[Customer ID]],Hospitalisation_table[[#All],[Customer Age]],"Not Found",0)</f>
        <v>43</v>
      </c>
      <c r="M1905" t="str" cm="1">
        <f t="array" ref="M1905">_xlfn.XLOOKUP($A1905,Hospitalisation_table[[#All],[Customer ID]],Hospitalisation_table[[#All],[Date of Birth]],"Not Found",0)</f>
        <v>27-Dec-1979</v>
      </c>
      <c r="N1905" s="22" cm="1">
        <f t="array" ref="N1905">_xlfn.XLOOKUP($A1905,Hospitalisation_table[[#All],[Customer ID]],Hospitalisation_table[[#All],[charges]],"Not Found",0)</f>
        <v>42560.43</v>
      </c>
      <c r="O1905" t="str" cm="1">
        <f t="array" ref="O1905">_xlfn.XLOOKUP($A1905,Hospitalisation_table[[#All],[Customer ID]],Hospitalisation_table[[#All],[Hospital tier_Updated]],"Not Found",0)</f>
        <v>tier - 1</v>
      </c>
      <c r="P1905" t="str" cm="1">
        <f t="array" ref="P1905">_xlfn.XLOOKUP($A1905,Hospitalisation_table[[#All],[Customer ID]],Hospitalisation_table[[#All],[City tier_updated]],"Not Found",0)</f>
        <v>tier - 3</v>
      </c>
      <c r="Q1905" t="str" cm="1">
        <f t="array" ref="Q1905">_xlfn.XLOOKUP($A1905,Hospitalisation_table[[#All],[Customer ID]],Hospitalisation_table[[#All],[State ID Updated]],"Not Found",0)</f>
        <v>R1013</v>
      </c>
    </row>
    <row r="1906" spans="1:17" x14ac:dyDescent="0.3">
      <c r="A1906" s="13" t="s">
        <v>1761</v>
      </c>
      <c r="B1906" t="str" cm="1">
        <f t="array" ref="B1906">_xlfn.XLOOKUP($A1906,CustomersName[[#All],[Customer ID]],CustomersName[[#All],[First Name]],"Not Found",0)</f>
        <v>Aubri</v>
      </c>
      <c r="C1906" cm="1">
        <f t="array" ref="C1906">_xlfn.XLOOKUP($A1906,MedExam_Table[[#Headers],[#Data],[Customer ID]],MedExam_Table[[#Headers],[#Data],[BMI]],"Not Found",0)</f>
        <v>48.32</v>
      </c>
      <c r="D1906" cm="1">
        <f t="array" ref="D1906">_xlfn.XLOOKUP($A1906,MedExam_Table[[#Headers],[#Data],[Customer ID]],MedExam_Table[[#Headers],[#Data],[HBA1C]],"Not Found",0)</f>
        <v>5.88</v>
      </c>
      <c r="E1906" t="str" cm="1">
        <f t="array" ref="E1906">_xlfn.XLOOKUP($A1906,MedExam_Table[[#Headers],[#Data],[Customer ID]],MedExam_Table[[#Headers],[#Data],[Heart Issues Updated]],"Not Found",0)</f>
        <v>No</v>
      </c>
      <c r="F1906" t="str" cm="1">
        <f t="array" ref="F1906">_xlfn.XLOOKUP($A1906,MedExam_Table[[#Headers],[#Data],[Customer ID]],MedExam_Table[[#Headers],[#Data],[Any Transplants Update]],"Not Found",0)</f>
        <v>No</v>
      </c>
      <c r="G1906" t="str" cm="1">
        <f t="array" ref="G1906">_xlfn.XLOOKUP($A1906,MedExam_Table[[#Headers],[#Data],[Customer ID]],MedExam_Table[[#Headers],[#Data],[Cancer history]],"Not Found",0)</f>
        <v>No</v>
      </c>
      <c r="H1906" cm="1">
        <f t="array" ref="H1906">_xlfn.XLOOKUP($A1906,MedExam_Table[[#Headers],[#Data],[Customer ID]],MedExam_Table[[#Headers],[#Data],[NumberOfMajorSurgeries_updated]],"Not Found",0)</f>
        <v>0</v>
      </c>
      <c r="I1906" t="str" cm="1">
        <f t="array" ref="I1906">_xlfn.XLOOKUP($A1906,MedExam_Table[[#Headers],[#Data],[Customer ID]],MedExam_Table[[#Headers],[#Data],[Smoker Updated]],"Not Found",0)</f>
        <v>No</v>
      </c>
      <c r="J1906" t="str" cm="1">
        <f t="array" ref="J1906">_xlfn.XLOOKUP($A1906,MedExam_Table[[#Headers],[#Data],[Customer ID]],MedExam_Table[[#Headers],[#Data],[Weight Status]],"Not Found",0)</f>
        <v>Obesity</v>
      </c>
      <c r="K1906" t="str" cm="1">
        <f t="array" ref="K1906">_xlfn.XLOOKUP($A1906,MedExam_Table[[#Headers],[#Data],[Customer ID]],MedExam_Table[[#Headers],[#Data],[Diabetes Status]],"Not Found",0)</f>
        <v>Prediabetes</v>
      </c>
      <c r="L1906" cm="1">
        <f t="array" ref="L1906">_xlfn.XLOOKUP($A1906,Hospitalisation_table[[#All],[Customer ID]],Hospitalisation_table[[#All],[Customer Age]],"Not Found",0)</f>
        <v>40</v>
      </c>
      <c r="M1906" t="str" cm="1">
        <f t="array" ref="M1906">_xlfn.XLOOKUP($A1906,Hospitalisation_table[[#All],[Customer ID]],Hospitalisation_table[[#All],[Date of Birth]],"Not Found",0)</f>
        <v>6-Jul-1982</v>
      </c>
      <c r="N1906" s="22" cm="1">
        <f t="array" ref="N1906">_xlfn.XLOOKUP($A1906,Hospitalisation_table[[#All],[Customer ID]],Hospitalisation_table[[#All],[charges]],"Not Found",0)</f>
        <v>16152.04</v>
      </c>
      <c r="O1906" t="str" cm="1">
        <f t="array" ref="O1906">_xlfn.XLOOKUP($A1906,Hospitalisation_table[[#All],[Customer ID]],Hospitalisation_table[[#All],[Hospital tier_Updated]],"Not Found",0)</f>
        <v>tier - 2</v>
      </c>
      <c r="P1906" t="str" cm="1">
        <f t="array" ref="P1906">_xlfn.XLOOKUP($A1906,Hospitalisation_table[[#All],[Customer ID]],Hospitalisation_table[[#All],[City tier_updated]],"Not Found",0)</f>
        <v>tier - 1</v>
      </c>
      <c r="Q1906" t="str" cm="1">
        <f t="array" ref="Q1906">_xlfn.XLOOKUP($A1906,Hospitalisation_table[[#All],[Customer ID]],Hospitalisation_table[[#All],[State ID Updated]],"Not Found",0)</f>
        <v>R1026</v>
      </c>
    </row>
    <row r="1907" spans="1:17" x14ac:dyDescent="0.3">
      <c r="A1907" s="14" t="s">
        <v>1760</v>
      </c>
      <c r="B1907" t="str" cm="1">
        <f t="array" ref="B1907">_xlfn.XLOOKUP($A1907,CustomersName[[#All],[Customer ID]],CustomersName[[#All],[First Name]],"Not Found",0)</f>
        <v>Justin</v>
      </c>
      <c r="C1907" cm="1">
        <f t="array" ref="C1907">_xlfn.XLOOKUP($A1907,MedExam_Table[[#Headers],[#Data],[Customer ID]],MedExam_Table[[#Headers],[#Data],[BMI]],"Not Found",0)</f>
        <v>22.895</v>
      </c>
      <c r="D1907" cm="1">
        <f t="array" ref="D1907">_xlfn.XLOOKUP($A1907,MedExam_Table[[#Headers],[#Data],[Customer ID]],MedExam_Table[[#Headers],[#Data],[HBA1C]],"Not Found",0)</f>
        <v>4.0599999999999996</v>
      </c>
      <c r="E1907" t="str" cm="1">
        <f t="array" ref="E1907">_xlfn.XLOOKUP($A1907,MedExam_Table[[#Headers],[#Data],[Customer ID]],MedExam_Table[[#Headers],[#Data],[Heart Issues Updated]],"Not Found",0)</f>
        <v>No</v>
      </c>
      <c r="F1907" t="str" cm="1">
        <f t="array" ref="F1907">_xlfn.XLOOKUP($A1907,MedExam_Table[[#Headers],[#Data],[Customer ID]],MedExam_Table[[#Headers],[#Data],[Any Transplants Update]],"Not Found",0)</f>
        <v>No</v>
      </c>
      <c r="G1907" t="str" cm="1">
        <f t="array" ref="G1907">_xlfn.XLOOKUP($A1907,MedExam_Table[[#Headers],[#Data],[Customer ID]],MedExam_Table[[#Headers],[#Data],[Cancer history]],"Not Found",0)</f>
        <v>Yes</v>
      </c>
      <c r="H1907" cm="1">
        <f t="array" ref="H1907">_xlfn.XLOOKUP($A1907,MedExam_Table[[#Headers],[#Data],[Customer ID]],MedExam_Table[[#Headers],[#Data],[NumberOfMajorSurgeries_updated]],"Not Found",0)</f>
        <v>1</v>
      </c>
      <c r="I1907" t="str" cm="1">
        <f t="array" ref="I1907">_xlfn.XLOOKUP($A1907,MedExam_Table[[#Headers],[#Data],[Customer ID]],MedExam_Table[[#Headers],[#Data],[Smoker Updated]],"Not Found",0)</f>
        <v>Yes</v>
      </c>
      <c r="J1907" t="str" cm="1">
        <f t="array" ref="J1907">_xlfn.XLOOKUP($A1907,MedExam_Table[[#Headers],[#Data],[Customer ID]],MedExam_Table[[#Headers],[#Data],[Weight Status]],"Not Found",0)</f>
        <v>NormalWeight</v>
      </c>
      <c r="K1907" t="str" cm="1">
        <f t="array" ref="K1907">_xlfn.XLOOKUP($A1907,MedExam_Table[[#Headers],[#Data],[Customer ID]],MedExam_Table[[#Headers],[#Data],[Diabetes Status]],"Not Found",0)</f>
        <v>Normal</v>
      </c>
      <c r="L1907" cm="1">
        <f t="array" ref="L1907">_xlfn.XLOOKUP($A1907,Hospitalisation_table[[#All],[Customer ID]],Hospitalisation_table[[#All],[Customer Age]],"Not Found",0)</f>
        <v>29</v>
      </c>
      <c r="M1907" t="str" cm="1">
        <f t="array" ref="M1907">_xlfn.XLOOKUP($A1907,Hospitalisation_table[[#All],[Customer ID]],Hospitalisation_table[[#All],[Date of Birth]],"Not Found",0)</f>
        <v>12-Dec-1993</v>
      </c>
      <c r="N1907" s="22" cm="1">
        <f t="array" ref="N1907">_xlfn.XLOOKUP($A1907,Hospitalisation_table[[#All],[Customer ID]],Hospitalisation_table[[#All],[charges]],"Not Found",0)</f>
        <v>16138.76</v>
      </c>
      <c r="O1907" t="str" cm="1">
        <f t="array" ref="O1907">_xlfn.XLOOKUP($A1907,Hospitalisation_table[[#All],[Customer ID]],Hospitalisation_table[[#All],[Hospital tier_Updated]],"Not Found",0)</f>
        <v>tier - 2</v>
      </c>
      <c r="P1907" t="str" cm="1">
        <f t="array" ref="P1907">_xlfn.XLOOKUP($A1907,Hospitalisation_table[[#All],[Customer ID]],Hospitalisation_table[[#All],[City tier_updated]],"Not Found",0)</f>
        <v>tier - 3</v>
      </c>
      <c r="Q1907" t="str" cm="1">
        <f t="array" ref="Q1907">_xlfn.XLOOKUP($A1907,Hospitalisation_table[[#All],[Customer ID]],Hospitalisation_table[[#All],[State ID Updated]],"Not Found",0)</f>
        <v>R1017</v>
      </c>
    </row>
    <row r="1908" spans="1:17" x14ac:dyDescent="0.3">
      <c r="A1908" s="13" t="s">
        <v>1759</v>
      </c>
      <c r="B1908" t="str" cm="1">
        <f t="array" ref="B1908">_xlfn.XLOOKUP($A1908,CustomersName[[#All],[Customer ID]],CustomersName[[#All],[First Name]],"Not Found",0)</f>
        <v>Meghn A.</v>
      </c>
      <c r="C1908" cm="1">
        <f t="array" ref="C1908">_xlfn.XLOOKUP($A1908,MedExam_Table[[#Headers],[#Data],[Customer ID]],MedExam_Table[[#Headers],[#Data],[BMI]],"Not Found",0)</f>
        <v>54.85</v>
      </c>
      <c r="D1908" cm="1">
        <f t="array" ref="D1908">_xlfn.XLOOKUP($A1908,MedExam_Table[[#Headers],[#Data],[Customer ID]],MedExam_Table[[#Headers],[#Data],[HBA1C]],"Not Found",0)</f>
        <v>4.9000000000000004</v>
      </c>
      <c r="E1908" t="str" cm="1">
        <f t="array" ref="E1908">_xlfn.XLOOKUP($A1908,MedExam_Table[[#Headers],[#Data],[Customer ID]],MedExam_Table[[#Headers],[#Data],[Heart Issues Updated]],"Not Found",0)</f>
        <v>No</v>
      </c>
      <c r="F1908" t="str" cm="1">
        <f t="array" ref="F1908">_xlfn.XLOOKUP($A1908,MedExam_Table[[#Headers],[#Data],[Customer ID]],MedExam_Table[[#Headers],[#Data],[Any Transplants Update]],"Not Found",0)</f>
        <v>No</v>
      </c>
      <c r="G1908" t="str" cm="1">
        <f t="array" ref="G1908">_xlfn.XLOOKUP($A1908,MedExam_Table[[#Headers],[#Data],[Customer ID]],MedExam_Table[[#Headers],[#Data],[Cancer history]],"Not Found",0)</f>
        <v>No</v>
      </c>
      <c r="H1908" cm="1">
        <f t="array" ref="H1908">_xlfn.XLOOKUP($A1908,MedExam_Table[[#Headers],[#Data],[Customer ID]],MedExam_Table[[#Headers],[#Data],[NumberOfMajorSurgeries_updated]],"Not Found",0)</f>
        <v>1</v>
      </c>
      <c r="I1908" t="str" cm="1">
        <f t="array" ref="I1908">_xlfn.XLOOKUP($A1908,MedExam_Table[[#Headers],[#Data],[Customer ID]],MedExam_Table[[#Headers],[#Data],[Smoker Updated]],"Not Found",0)</f>
        <v>No</v>
      </c>
      <c r="J1908" t="str" cm="1">
        <f t="array" ref="J1908">_xlfn.XLOOKUP($A1908,MedExam_Table[[#Headers],[#Data],[Customer ID]],MedExam_Table[[#Headers],[#Data],[Weight Status]],"Not Found",0)</f>
        <v>Obesity</v>
      </c>
      <c r="K1908" t="str" cm="1">
        <f t="array" ref="K1908">_xlfn.XLOOKUP($A1908,MedExam_Table[[#Headers],[#Data],[Customer ID]],MedExam_Table[[#Headers],[#Data],[Diabetes Status]],"Not Found",0)</f>
        <v>Normal</v>
      </c>
      <c r="L1908" cm="1">
        <f t="array" ref="L1908">_xlfn.XLOOKUP($A1908,Hospitalisation_table[[#All],[Customer ID]],Hospitalisation_table[[#All],[Customer Age]],"Not Found",0)</f>
        <v>35</v>
      </c>
      <c r="M1908" t="str" cm="1">
        <f t="array" ref="M1908">_xlfn.XLOOKUP($A1908,Hospitalisation_table[[#All],[Customer ID]],Hospitalisation_table[[#All],[Date of Birth]],"Not Found",0)</f>
        <v>6-Oct-1987</v>
      </c>
      <c r="N1908" s="22" cm="1">
        <f t="array" ref="N1908">_xlfn.XLOOKUP($A1908,Hospitalisation_table[[#All],[Customer ID]],Hospitalisation_table[[#All],[charges]],"Not Found",0)</f>
        <v>16122.65</v>
      </c>
      <c r="O1908" t="str" cm="1">
        <f t="array" ref="O1908">_xlfn.XLOOKUP($A1908,Hospitalisation_table[[#All],[Customer ID]],Hospitalisation_table[[#All],[Hospital tier_Updated]],"Not Found",0)</f>
        <v>tier - 2</v>
      </c>
      <c r="P1908" t="str" cm="1">
        <f t="array" ref="P1908">_xlfn.XLOOKUP($A1908,Hospitalisation_table[[#All],[Customer ID]],Hospitalisation_table[[#All],[City tier_updated]],"Not Found",0)</f>
        <v>tier - 1</v>
      </c>
      <c r="Q1908" t="str" cm="1">
        <f t="array" ref="Q1908">_xlfn.XLOOKUP($A1908,Hospitalisation_table[[#All],[Customer ID]],Hospitalisation_table[[#All],[State ID Updated]],"Not Found",0)</f>
        <v>R1011</v>
      </c>
    </row>
    <row r="1909" spans="1:17" x14ac:dyDescent="0.3">
      <c r="A1909" s="14" t="s">
        <v>1758</v>
      </c>
      <c r="B1909" t="str" cm="1">
        <f t="array" ref="B1909">_xlfn.XLOOKUP($A1909,CustomersName[[#All],[Customer ID]],CustomersName[[#All],[First Name]],"Not Found",0)</f>
        <v>Eriha M.</v>
      </c>
      <c r="C1909" cm="1">
        <f t="array" ref="C1909">_xlfn.XLOOKUP($A1909,MedExam_Table[[#Headers],[#Data],[Customer ID]],MedExam_Table[[#Headers],[#Data],[BMI]],"Not Found",0)</f>
        <v>21.85</v>
      </c>
      <c r="D1909" cm="1">
        <f t="array" ref="D1909">_xlfn.XLOOKUP($A1909,MedExam_Table[[#Headers],[#Data],[Customer ID]],MedExam_Table[[#Headers],[#Data],[HBA1C]],"Not Found",0)</f>
        <v>5.52</v>
      </c>
      <c r="E1909" t="str" cm="1">
        <f t="array" ref="E1909">_xlfn.XLOOKUP($A1909,MedExam_Table[[#Headers],[#Data],[Customer ID]],MedExam_Table[[#Headers],[#Data],[Heart Issues Updated]],"Not Found",0)</f>
        <v>No</v>
      </c>
      <c r="F1909" t="str" cm="1">
        <f t="array" ref="F1909">_xlfn.XLOOKUP($A1909,MedExam_Table[[#Headers],[#Data],[Customer ID]],MedExam_Table[[#Headers],[#Data],[Any Transplants Update]],"Not Found",0)</f>
        <v>No</v>
      </c>
      <c r="G1909" t="str" cm="1">
        <f t="array" ref="G1909">_xlfn.XLOOKUP($A1909,MedExam_Table[[#Headers],[#Data],[Customer ID]],MedExam_Table[[#Headers],[#Data],[Cancer history]],"Not Found",0)</f>
        <v>Yes</v>
      </c>
      <c r="H1909" cm="1">
        <f t="array" ref="H1909">_xlfn.XLOOKUP($A1909,MedExam_Table[[#Headers],[#Data],[Customer ID]],MedExam_Table[[#Headers],[#Data],[NumberOfMajorSurgeries_updated]],"Not Found",0)</f>
        <v>1</v>
      </c>
      <c r="I1909" t="str" cm="1">
        <f t="array" ref="I1909">_xlfn.XLOOKUP($A1909,MedExam_Table[[#Headers],[#Data],[Customer ID]],MedExam_Table[[#Headers],[#Data],[Smoker Updated]],"Not Found",0)</f>
        <v>Yes</v>
      </c>
      <c r="J1909" t="str" cm="1">
        <f t="array" ref="J1909">_xlfn.XLOOKUP($A1909,MedExam_Table[[#Headers],[#Data],[Customer ID]],MedExam_Table[[#Headers],[#Data],[Weight Status]],"Not Found",0)</f>
        <v>NormalWeight</v>
      </c>
      <c r="K1909" t="str" cm="1">
        <f t="array" ref="K1909">_xlfn.XLOOKUP($A1909,MedExam_Table[[#Headers],[#Data],[Customer ID]],MedExam_Table[[#Headers],[#Data],[Diabetes Status]],"Not Found",0)</f>
        <v>Normal</v>
      </c>
      <c r="L1909" cm="1">
        <f t="array" ref="L1909">_xlfn.XLOOKUP($A1909,Hospitalisation_table[[#All],[Customer ID]],Hospitalisation_table[[#All],[Customer Age]],"Not Found",0)</f>
        <v>29</v>
      </c>
      <c r="M1909" t="str" cm="1">
        <f t="array" ref="M1909">_xlfn.XLOOKUP($A1909,Hospitalisation_table[[#All],[Customer ID]],Hospitalisation_table[[#All],[Date of Birth]],"Not Found",0)</f>
        <v>8-Aug-1993</v>
      </c>
      <c r="N1909" s="22" cm="1">
        <f t="array" ref="N1909">_xlfn.XLOOKUP($A1909,Hospitalisation_table[[#All],[Customer ID]],Hospitalisation_table[[#All],[charges]],"Not Found",0)</f>
        <v>16115.3</v>
      </c>
      <c r="O1909" t="str" cm="1">
        <f t="array" ref="O1909">_xlfn.XLOOKUP($A1909,Hospitalisation_table[[#All],[Customer ID]],Hospitalisation_table[[#All],[Hospital tier_Updated]],"Not Found",0)</f>
        <v>tier - 2</v>
      </c>
      <c r="P1909" t="str" cm="1">
        <f t="array" ref="P1909">_xlfn.XLOOKUP($A1909,Hospitalisation_table[[#All],[Customer ID]],Hospitalisation_table[[#All],[City tier_updated]],"Not Found",0)</f>
        <v>tier - 1</v>
      </c>
      <c r="Q1909" t="str" cm="1">
        <f t="array" ref="Q1909">_xlfn.XLOOKUP($A1909,Hospitalisation_table[[#All],[Customer ID]],Hospitalisation_table[[#All],[State ID Updated]],"Not Found",0)</f>
        <v>R1024</v>
      </c>
    </row>
    <row r="1910" spans="1:17" x14ac:dyDescent="0.3">
      <c r="A1910" s="13" t="s">
        <v>1757</v>
      </c>
      <c r="B1910" t="str" cm="1">
        <f t="array" ref="B1910">_xlfn.XLOOKUP($A1910,CustomersName[[#All],[Customer ID]],CustomersName[[#All],[First Name]],"Not Found",0)</f>
        <v>haniel G.</v>
      </c>
      <c r="C1910" cm="1">
        <f t="array" ref="C1910">_xlfn.XLOOKUP($A1910,MedExam_Table[[#Headers],[#Data],[Customer ID]],MedExam_Table[[#Headers],[#Data],[BMI]],"Not Found",0)</f>
        <v>51.86</v>
      </c>
      <c r="D1910" cm="1">
        <f t="array" ref="D1910">_xlfn.XLOOKUP($A1910,MedExam_Table[[#Headers],[#Data],[Customer ID]],MedExam_Table[[#Headers],[#Data],[HBA1C]],"Not Found",0)</f>
        <v>5.2</v>
      </c>
      <c r="E1910" t="str" cm="1">
        <f t="array" ref="E1910">_xlfn.XLOOKUP($A1910,MedExam_Table[[#Headers],[#Data],[Customer ID]],MedExam_Table[[#Headers],[#Data],[Heart Issues Updated]],"Not Found",0)</f>
        <v>Yes</v>
      </c>
      <c r="F1910" t="str" cm="1">
        <f t="array" ref="F1910">_xlfn.XLOOKUP($A1910,MedExam_Table[[#Headers],[#Data],[Customer ID]],MedExam_Table[[#Headers],[#Data],[Any Transplants Update]],"Not Found",0)</f>
        <v>No</v>
      </c>
      <c r="G1910" t="str" cm="1">
        <f t="array" ref="G1910">_xlfn.XLOOKUP($A1910,MedExam_Table[[#Headers],[#Data],[Customer ID]],MedExam_Table[[#Headers],[#Data],[Cancer history]],"Not Found",0)</f>
        <v>No</v>
      </c>
      <c r="H1910" cm="1">
        <f t="array" ref="H1910">_xlfn.XLOOKUP($A1910,MedExam_Table[[#Headers],[#Data],[Customer ID]],MedExam_Table[[#Headers],[#Data],[NumberOfMajorSurgeries_updated]],"Not Found",0)</f>
        <v>0</v>
      </c>
      <c r="I1910" t="str" cm="1">
        <f t="array" ref="I1910">_xlfn.XLOOKUP($A1910,MedExam_Table[[#Headers],[#Data],[Customer ID]],MedExam_Table[[#Headers],[#Data],[Smoker Updated]],"Not Found",0)</f>
        <v>No</v>
      </c>
      <c r="J1910" t="str" cm="1">
        <f t="array" ref="J1910">_xlfn.XLOOKUP($A1910,MedExam_Table[[#Headers],[#Data],[Customer ID]],MedExam_Table[[#Headers],[#Data],[Weight Status]],"Not Found",0)</f>
        <v>Obesity</v>
      </c>
      <c r="K1910" t="str" cm="1">
        <f t="array" ref="K1910">_xlfn.XLOOKUP($A1910,MedExam_Table[[#Headers],[#Data],[Customer ID]],MedExam_Table[[#Headers],[#Data],[Diabetes Status]],"Not Found",0)</f>
        <v>Normal</v>
      </c>
      <c r="L1910" cm="1">
        <f t="array" ref="L1910">_xlfn.XLOOKUP($A1910,Hospitalisation_table[[#All],[Customer ID]],Hospitalisation_table[[#All],[Customer Age]],"Not Found",0)</f>
        <v>37</v>
      </c>
      <c r="M1910" t="str" cm="1">
        <f t="array" ref="M1910">_xlfn.XLOOKUP($A1910,Hospitalisation_table[[#All],[Customer ID]],Hospitalisation_table[[#All],[Date of Birth]],"Not Found",0)</f>
        <v>27-Aug-1985</v>
      </c>
      <c r="N1910" s="22" cm="1">
        <f t="array" ref="N1910">_xlfn.XLOOKUP($A1910,Hospitalisation_table[[#All],[Customer ID]],Hospitalisation_table[[#All],[charges]],"Not Found",0)</f>
        <v>16097.94</v>
      </c>
      <c r="O1910" t="str" cm="1">
        <f t="array" ref="O1910">_xlfn.XLOOKUP($A1910,Hospitalisation_table[[#All],[Customer ID]],Hospitalisation_table[[#All],[Hospital tier_Updated]],"Not Found",0)</f>
        <v>tier - 2</v>
      </c>
      <c r="P1910" t="str" cm="1">
        <f t="array" ref="P1910">_xlfn.XLOOKUP($A1910,Hospitalisation_table[[#All],[Customer ID]],Hospitalisation_table[[#All],[City tier_updated]],"Not Found",0)</f>
        <v>tier - 3</v>
      </c>
      <c r="Q1910" t="str" cm="1">
        <f t="array" ref="Q1910">_xlfn.XLOOKUP($A1910,Hospitalisation_table[[#All],[Customer ID]],Hospitalisation_table[[#All],[State ID Updated]],"Not Found",0)</f>
        <v>R1012</v>
      </c>
    </row>
    <row r="1911" spans="1:17" x14ac:dyDescent="0.3">
      <c r="A1911" s="14" t="s">
        <v>1756</v>
      </c>
      <c r="B1911" t="str" cm="1">
        <f t="array" ref="B1911">_xlfn.XLOOKUP($A1911,CustomersName[[#All],[Customer ID]],CustomersName[[#All],[First Name]],"Not Found",0)</f>
        <v>Devih C.</v>
      </c>
      <c r="C1911" cm="1">
        <f t="array" ref="C1911">_xlfn.XLOOKUP($A1911,MedExam_Table[[#Headers],[#Data],[Customer ID]],MedExam_Table[[#Headers],[#Data],[BMI]],"Not Found",0)</f>
        <v>39.049999999999997</v>
      </c>
      <c r="D1911" cm="1">
        <f t="array" ref="D1911">_xlfn.XLOOKUP($A1911,MedExam_Table[[#Headers],[#Data],[Customer ID]],MedExam_Table[[#Headers],[#Data],[HBA1C]],"Not Found",0)</f>
        <v>7.59</v>
      </c>
      <c r="E1911" t="str" cm="1">
        <f t="array" ref="E1911">_xlfn.XLOOKUP($A1911,MedExam_Table[[#Headers],[#Data],[Customer ID]],MedExam_Table[[#Headers],[#Data],[Heart Issues Updated]],"Not Found",0)</f>
        <v>No</v>
      </c>
      <c r="F1911" t="str" cm="1">
        <f t="array" ref="F1911">_xlfn.XLOOKUP($A1911,MedExam_Table[[#Headers],[#Data],[Customer ID]],MedExam_Table[[#Headers],[#Data],[Any Transplants Update]],"Not Found",0)</f>
        <v>No</v>
      </c>
      <c r="G1911" t="str" cm="1">
        <f t="array" ref="G1911">_xlfn.XLOOKUP($A1911,MedExam_Table[[#Headers],[#Data],[Customer ID]],MedExam_Table[[#Headers],[#Data],[Cancer history]],"Not Found",0)</f>
        <v>No</v>
      </c>
      <c r="H1911" cm="1">
        <f t="array" ref="H1911">_xlfn.XLOOKUP($A1911,MedExam_Table[[#Headers],[#Data],[Customer ID]],MedExam_Table[[#Headers],[#Data],[NumberOfMajorSurgeries_updated]],"Not Found",0)</f>
        <v>3</v>
      </c>
      <c r="I1911" t="str" cm="1">
        <f t="array" ref="I1911">_xlfn.XLOOKUP($A1911,MedExam_Table[[#Headers],[#Data],[Customer ID]],MedExam_Table[[#Headers],[#Data],[Smoker Updated]],"Not Found",0)</f>
        <v>No</v>
      </c>
      <c r="J1911" t="str" cm="1">
        <f t="array" ref="J1911">_xlfn.XLOOKUP($A1911,MedExam_Table[[#Headers],[#Data],[Customer ID]],MedExam_Table[[#Headers],[#Data],[Weight Status]],"Not Found",0)</f>
        <v>Obesity</v>
      </c>
      <c r="K1911" t="str" cm="1">
        <f t="array" ref="K1911">_xlfn.XLOOKUP($A1911,MedExam_Table[[#Headers],[#Data],[Customer ID]],MedExam_Table[[#Headers],[#Data],[Diabetes Status]],"Not Found",0)</f>
        <v>Diabetes</v>
      </c>
      <c r="L1911" cm="1">
        <f t="array" ref="L1911">_xlfn.XLOOKUP($A1911,Hospitalisation_table[[#All],[Customer ID]],Hospitalisation_table[[#All],[Customer Age]],"Not Found",0)</f>
        <v>64</v>
      </c>
      <c r="M1911" t="str" cm="1">
        <f t="array" ref="M1911">_xlfn.XLOOKUP($A1911,Hospitalisation_table[[#All],[Customer ID]],Hospitalisation_table[[#All],[Date of Birth]],"Not Found",0)</f>
        <v>21-Jun-1958</v>
      </c>
      <c r="N1911" s="22" cm="1">
        <f t="array" ref="N1911">_xlfn.XLOOKUP($A1911,Hospitalisation_table[[#All],[Customer ID]],Hospitalisation_table[[#All],[charges]],"Not Found",0)</f>
        <v>16085.13</v>
      </c>
      <c r="O1911" t="str" cm="1">
        <f t="array" ref="O1911">_xlfn.XLOOKUP($A1911,Hospitalisation_table[[#All],[Customer ID]],Hospitalisation_table[[#All],[Hospital tier_Updated]],"Not Found",0)</f>
        <v>tier - 2</v>
      </c>
      <c r="P1911" t="str" cm="1">
        <f t="array" ref="P1911">_xlfn.XLOOKUP($A1911,Hospitalisation_table[[#All],[Customer ID]],Hospitalisation_table[[#All],[City tier_updated]],"Not Found",0)</f>
        <v>tier - 2</v>
      </c>
      <c r="Q1911" t="str" cm="1">
        <f t="array" ref="Q1911">_xlfn.XLOOKUP($A1911,Hospitalisation_table[[#All],[Customer ID]],Hospitalisation_table[[#All],[State ID Updated]],"Not Found",0)</f>
        <v>R1013</v>
      </c>
    </row>
    <row r="1912" spans="1:17" x14ac:dyDescent="0.3">
      <c r="A1912" s="13" t="s">
        <v>1755</v>
      </c>
      <c r="B1912" t="str" cm="1">
        <f t="array" ref="B1912">_xlfn.XLOOKUP($A1912,CustomersName[[#All],[Customer ID]],CustomersName[[#All],[First Name]],"Not Found",0)</f>
        <v>Louhse A</v>
      </c>
      <c r="C1912" cm="1">
        <f t="array" ref="C1912">_xlfn.XLOOKUP($A1912,MedExam_Table[[#Headers],[#Data],[Customer ID]],MedExam_Table[[#Headers],[#Data],[BMI]],"Not Found",0)</f>
        <v>31.824999999999999</v>
      </c>
      <c r="D1912" cm="1">
        <f t="array" ref="D1912">_xlfn.XLOOKUP($A1912,MedExam_Table[[#Headers],[#Data],[Customer ID]],MedExam_Table[[#Headers],[#Data],[HBA1C]],"Not Found",0)</f>
        <v>8.2799999999999994</v>
      </c>
      <c r="E1912" t="str" cm="1">
        <f t="array" ref="E1912">_xlfn.XLOOKUP($A1912,MedExam_Table[[#Headers],[#Data],[Customer ID]],MedExam_Table[[#Headers],[#Data],[Heart Issues Updated]],"Not Found",0)</f>
        <v>No</v>
      </c>
      <c r="F1912" t="str" cm="1">
        <f t="array" ref="F1912">_xlfn.XLOOKUP($A1912,MedExam_Table[[#Headers],[#Data],[Customer ID]],MedExam_Table[[#Headers],[#Data],[Any Transplants Update]],"Not Found",0)</f>
        <v>No</v>
      </c>
      <c r="G1912" t="str" cm="1">
        <f t="array" ref="G1912">_xlfn.XLOOKUP($A1912,MedExam_Table[[#Headers],[#Data],[Customer ID]],MedExam_Table[[#Headers],[#Data],[Cancer history]],"Not Found",0)</f>
        <v>No</v>
      </c>
      <c r="H1912" cm="1">
        <f t="array" ref="H1912">_xlfn.XLOOKUP($A1912,MedExam_Table[[#Headers],[#Data],[Customer ID]],MedExam_Table[[#Headers],[#Data],[NumberOfMajorSurgeries_updated]],"Not Found",0)</f>
        <v>3</v>
      </c>
      <c r="I1912" t="str" cm="1">
        <f t="array" ref="I1912">_xlfn.XLOOKUP($A1912,MedExam_Table[[#Headers],[#Data],[Customer ID]],MedExam_Table[[#Headers],[#Data],[Smoker Updated]],"Not Found",0)</f>
        <v>No</v>
      </c>
      <c r="J1912" t="str" cm="1">
        <f t="array" ref="J1912">_xlfn.XLOOKUP($A1912,MedExam_Table[[#Headers],[#Data],[Customer ID]],MedExam_Table[[#Headers],[#Data],[Weight Status]],"Not Found",0)</f>
        <v>Obesity</v>
      </c>
      <c r="K1912" t="str" cm="1">
        <f t="array" ref="K1912">_xlfn.XLOOKUP($A1912,MedExam_Table[[#Headers],[#Data],[Customer ID]],MedExam_Table[[#Headers],[#Data],[Diabetes Status]],"Not Found",0)</f>
        <v>Diabetes</v>
      </c>
      <c r="L1912" cm="1">
        <f t="array" ref="L1912">_xlfn.XLOOKUP($A1912,Hospitalisation_table[[#All],[Customer ID]],Hospitalisation_table[[#All],[Customer Age]],"Not Found",0)</f>
        <v>64</v>
      </c>
      <c r="M1912" t="str" cm="1">
        <f t="array" ref="M1912">_xlfn.XLOOKUP($A1912,Hospitalisation_table[[#All],[Customer ID]],Hospitalisation_table[[#All],[Date of Birth]],"Not Found",0)</f>
        <v>22-Oct-1958</v>
      </c>
      <c r="N1912" s="22" cm="1">
        <f t="array" ref="N1912">_xlfn.XLOOKUP($A1912,Hospitalisation_table[[#All],[Customer ID]],Hospitalisation_table[[#All],[charges]],"Not Found",0)</f>
        <v>16069.08</v>
      </c>
      <c r="O1912" t="str" cm="1">
        <f t="array" ref="O1912">_xlfn.XLOOKUP($A1912,Hospitalisation_table[[#All],[Customer ID]],Hospitalisation_table[[#All],[Hospital tier_Updated]],"Not Found",0)</f>
        <v>tier - 2</v>
      </c>
      <c r="P1912" t="str" cm="1">
        <f t="array" ref="P1912">_xlfn.XLOOKUP($A1912,Hospitalisation_table[[#All],[Customer ID]],Hospitalisation_table[[#All],[City tier_updated]],"Not Found",0)</f>
        <v>tier - 2</v>
      </c>
      <c r="Q1912" t="str" cm="1">
        <f t="array" ref="Q1912">_xlfn.XLOOKUP($A1912,Hospitalisation_table[[#All],[Customer ID]],Hospitalisation_table[[#All],[State ID Updated]],"Not Found",0)</f>
        <v>R1024</v>
      </c>
    </row>
    <row r="1913" spans="1:17" x14ac:dyDescent="0.3">
      <c r="A1913" s="14" t="s">
        <v>1754</v>
      </c>
      <c r="B1913" t="str" cm="1">
        <f t="array" ref="B1913">_xlfn.XLOOKUP($A1913,CustomersName[[#All],[Customer ID]],CustomersName[[#All],[First Name]],"Not Found",0)</f>
        <v>Sarah</v>
      </c>
      <c r="C1913" cm="1">
        <f t="array" ref="C1913">_xlfn.XLOOKUP($A1913,MedExam_Table[[#Headers],[#Data],[Customer ID]],MedExam_Table[[#Headers],[#Data],[BMI]],"Not Found",0)</f>
        <v>46.43</v>
      </c>
      <c r="D1913" cm="1">
        <f t="array" ref="D1913">_xlfn.XLOOKUP($A1913,MedExam_Table[[#Headers],[#Data],[Customer ID]],MedExam_Table[[#Headers],[#Data],[HBA1C]],"Not Found",0)</f>
        <v>6.72</v>
      </c>
      <c r="E1913" t="str" cm="1">
        <f t="array" ref="E1913">_xlfn.XLOOKUP($A1913,MedExam_Table[[#Headers],[#Data],[Customer ID]],MedExam_Table[[#Headers],[#Data],[Heart Issues Updated]],"Not Found",0)</f>
        <v>No</v>
      </c>
      <c r="F1913" t="str" cm="1">
        <f t="array" ref="F1913">_xlfn.XLOOKUP($A1913,MedExam_Table[[#Headers],[#Data],[Customer ID]],MedExam_Table[[#Headers],[#Data],[Any Transplants Update]],"Not Found",0)</f>
        <v>No</v>
      </c>
      <c r="G1913" t="str" cm="1">
        <f t="array" ref="G1913">_xlfn.XLOOKUP($A1913,MedExam_Table[[#Headers],[#Data],[Customer ID]],MedExam_Table[[#Headers],[#Data],[Cancer history]],"Not Found",0)</f>
        <v>No</v>
      </c>
      <c r="H1913" cm="1">
        <f t="array" ref="H1913">_xlfn.XLOOKUP($A1913,MedExam_Table[[#Headers],[#Data],[Customer ID]],MedExam_Table[[#Headers],[#Data],[NumberOfMajorSurgeries_updated]],"Not Found",0)</f>
        <v>0</v>
      </c>
      <c r="I1913" t="str" cm="1">
        <f t="array" ref="I1913">_xlfn.XLOOKUP($A1913,MedExam_Table[[#Headers],[#Data],[Customer ID]],MedExam_Table[[#Headers],[#Data],[Smoker Updated]],"Not Found",0)</f>
        <v>No</v>
      </c>
      <c r="J1913" t="str" cm="1">
        <f t="array" ref="J1913">_xlfn.XLOOKUP($A1913,MedExam_Table[[#Headers],[#Data],[Customer ID]],MedExam_Table[[#Headers],[#Data],[Weight Status]],"Not Found",0)</f>
        <v>Obesity</v>
      </c>
      <c r="K1913" t="str" cm="1">
        <f t="array" ref="K1913">_xlfn.XLOOKUP($A1913,MedExam_Table[[#Headers],[#Data],[Customer ID]],MedExam_Table[[#Headers],[#Data],[Diabetes Status]],"Not Found",0)</f>
        <v>Diabetes</v>
      </c>
      <c r="L1913" cm="1">
        <f t="array" ref="L1913">_xlfn.XLOOKUP($A1913,Hospitalisation_table[[#All],[Customer ID]],Hospitalisation_table[[#All],[Customer Age]],"Not Found",0)</f>
        <v>44</v>
      </c>
      <c r="M1913" t="str" cm="1">
        <f t="array" ref="M1913">_xlfn.XLOOKUP($A1913,Hospitalisation_table[[#All],[Customer ID]],Hospitalisation_table[[#All],[Date of Birth]],"Not Found",0)</f>
        <v>16-Sep-1978</v>
      </c>
      <c r="N1913" s="22" cm="1">
        <f t="array" ref="N1913">_xlfn.XLOOKUP($A1913,Hospitalisation_table[[#All],[Customer ID]],Hospitalisation_table[[#All],[charges]],"Not Found",0)</f>
        <v>16062.89</v>
      </c>
      <c r="O1913" t="str" cm="1">
        <f t="array" ref="O1913">_xlfn.XLOOKUP($A1913,Hospitalisation_table[[#All],[Customer ID]],Hospitalisation_table[[#All],[Hospital tier_Updated]],"Not Found",0)</f>
        <v>tier - 2</v>
      </c>
      <c r="P1913" t="str" cm="1">
        <f t="array" ref="P1913">_xlfn.XLOOKUP($A1913,Hospitalisation_table[[#All],[Customer ID]],Hospitalisation_table[[#All],[City tier_updated]],"Not Found",0)</f>
        <v>tier - 2</v>
      </c>
      <c r="Q1913" t="str" cm="1">
        <f t="array" ref="Q1913">_xlfn.XLOOKUP($A1913,Hospitalisation_table[[#All],[Customer ID]],Hospitalisation_table[[#All],[State ID Updated]],"Not Found",0)</f>
        <v>R1026</v>
      </c>
    </row>
    <row r="1914" spans="1:17" x14ac:dyDescent="0.3">
      <c r="A1914" s="13" t="s">
        <v>1753</v>
      </c>
      <c r="B1914" t="str" cm="1">
        <f t="array" ref="B1914">_xlfn.XLOOKUP($A1914,CustomersName[[#All],[Customer ID]],CustomersName[[#All],[First Name]],"Not Found",0)</f>
        <v>Amy</v>
      </c>
      <c r="C1914" cm="1">
        <f t="array" ref="C1914">_xlfn.XLOOKUP($A1914,MedExam_Table[[#Headers],[#Data],[Customer ID]],MedExam_Table[[#Headers],[#Data],[BMI]],"Not Found",0)</f>
        <v>53.63</v>
      </c>
      <c r="D1914" cm="1">
        <f t="array" ref="D1914">_xlfn.XLOOKUP($A1914,MedExam_Table[[#Headers],[#Data],[Customer ID]],MedExam_Table[[#Headers],[#Data],[HBA1C]],"Not Found",0)</f>
        <v>5.47</v>
      </c>
      <c r="E1914" t="str" cm="1">
        <f t="array" ref="E1914">_xlfn.XLOOKUP($A1914,MedExam_Table[[#Headers],[#Data],[Customer ID]],MedExam_Table[[#Headers],[#Data],[Heart Issues Updated]],"Not Found",0)</f>
        <v>Yes</v>
      </c>
      <c r="F1914" t="str" cm="1">
        <f t="array" ref="F1914">_xlfn.XLOOKUP($A1914,MedExam_Table[[#Headers],[#Data],[Customer ID]],MedExam_Table[[#Headers],[#Data],[Any Transplants Update]],"Not Found",0)</f>
        <v>No</v>
      </c>
      <c r="G1914" t="str" cm="1">
        <f t="array" ref="G1914">_xlfn.XLOOKUP($A1914,MedExam_Table[[#Headers],[#Data],[Customer ID]],MedExam_Table[[#Headers],[#Data],[Cancer history]],"Not Found",0)</f>
        <v>No</v>
      </c>
      <c r="H1914" cm="1">
        <f t="array" ref="H1914">_xlfn.XLOOKUP($A1914,MedExam_Table[[#Headers],[#Data],[Customer ID]],MedExam_Table[[#Headers],[#Data],[NumberOfMajorSurgeries_updated]],"Not Found",0)</f>
        <v>1</v>
      </c>
      <c r="I1914" t="str" cm="1">
        <f t="array" ref="I1914">_xlfn.XLOOKUP($A1914,MedExam_Table[[#Headers],[#Data],[Customer ID]],MedExam_Table[[#Headers],[#Data],[Smoker Updated]],"Not Found",0)</f>
        <v>No</v>
      </c>
      <c r="J1914" t="str" cm="1">
        <f t="array" ref="J1914">_xlfn.XLOOKUP($A1914,MedExam_Table[[#Headers],[#Data],[Customer ID]],MedExam_Table[[#Headers],[#Data],[Weight Status]],"Not Found",0)</f>
        <v>Obesity</v>
      </c>
      <c r="K1914" t="str" cm="1">
        <f t="array" ref="K1914">_xlfn.XLOOKUP($A1914,MedExam_Table[[#Headers],[#Data],[Customer ID]],MedExam_Table[[#Headers],[#Data],[Diabetes Status]],"Not Found",0)</f>
        <v>Normal</v>
      </c>
      <c r="L1914" cm="1">
        <f t="array" ref="L1914">_xlfn.XLOOKUP($A1914,Hospitalisation_table[[#All],[Customer ID]],Hospitalisation_table[[#All],[Customer Age]],"Not Found",0)</f>
        <v>34</v>
      </c>
      <c r="M1914" t="str" cm="1">
        <f t="array" ref="M1914">_xlfn.XLOOKUP($A1914,Hospitalisation_table[[#All],[Customer ID]],Hospitalisation_table[[#All],[Date of Birth]],"Not Found",0)</f>
        <v>5-Dec-1988</v>
      </c>
      <c r="N1914" s="22" cm="1">
        <f t="array" ref="N1914">_xlfn.XLOOKUP($A1914,Hospitalisation_table[[#All],[Customer ID]],Hospitalisation_table[[#All],[charges]],"Not Found",0)</f>
        <v>16059.06</v>
      </c>
      <c r="O1914" t="str" cm="1">
        <f t="array" ref="O1914">_xlfn.XLOOKUP($A1914,Hospitalisation_table[[#All],[Customer ID]],Hospitalisation_table[[#All],[Hospital tier_Updated]],"Not Found",0)</f>
        <v>tier - 2</v>
      </c>
      <c r="P1914" t="str" cm="1">
        <f t="array" ref="P1914">_xlfn.XLOOKUP($A1914,Hospitalisation_table[[#All],[Customer ID]],Hospitalisation_table[[#All],[City tier_updated]],"Not Found",0)</f>
        <v>tier - 3</v>
      </c>
      <c r="Q1914" t="str" cm="1">
        <f t="array" ref="Q1914">_xlfn.XLOOKUP($A1914,Hospitalisation_table[[#All],[Customer ID]],Hospitalisation_table[[#All],[State ID Updated]],"Not Found",0)</f>
        <v>R1012</v>
      </c>
    </row>
    <row r="1915" spans="1:17" x14ac:dyDescent="0.3">
      <c r="A1915" s="14" t="s">
        <v>1752</v>
      </c>
      <c r="B1915" t="str" cm="1">
        <f t="array" ref="B1915">_xlfn.XLOOKUP($A1915,CustomersName[[#All],[Customer ID]],CustomersName[[#All],[First Name]],"Not Found",0)</f>
        <v>Brhttany L.</v>
      </c>
      <c r="C1915" cm="1">
        <f t="array" ref="C1915">_xlfn.XLOOKUP($A1915,MedExam_Table[[#Headers],[#Data],[Customer ID]],MedExam_Table[[#Headers],[#Data],[BMI]],"Not Found",0)</f>
        <v>48.7</v>
      </c>
      <c r="D1915" cm="1">
        <f t="array" ref="D1915">_xlfn.XLOOKUP($A1915,MedExam_Table[[#Headers],[#Data],[Customer ID]],MedExam_Table[[#Headers],[#Data],[HBA1C]],"Not Found",0)</f>
        <v>4.71</v>
      </c>
      <c r="E1915" t="str" cm="1">
        <f t="array" ref="E1915">_xlfn.XLOOKUP($A1915,MedExam_Table[[#Headers],[#Data],[Customer ID]],MedExam_Table[[#Headers],[#Data],[Heart Issues Updated]],"Not Found",0)</f>
        <v>No</v>
      </c>
      <c r="F1915" t="str" cm="1">
        <f t="array" ref="F1915">_xlfn.XLOOKUP($A1915,MedExam_Table[[#Headers],[#Data],[Customer ID]],MedExam_Table[[#Headers],[#Data],[Any Transplants Update]],"Not Found",0)</f>
        <v>No</v>
      </c>
      <c r="G1915" t="str" cm="1">
        <f t="array" ref="G1915">_xlfn.XLOOKUP($A1915,MedExam_Table[[#Headers],[#Data],[Customer ID]],MedExam_Table[[#Headers],[#Data],[Cancer history]],"Not Found",0)</f>
        <v>No</v>
      </c>
      <c r="H1915" cm="1">
        <f t="array" ref="H1915">_xlfn.XLOOKUP($A1915,MedExam_Table[[#Headers],[#Data],[Customer ID]],MedExam_Table[[#Headers],[#Data],[NumberOfMajorSurgeries_updated]],"Not Found",0)</f>
        <v>0</v>
      </c>
      <c r="I1915" t="str" cm="1">
        <f t="array" ref="I1915">_xlfn.XLOOKUP($A1915,MedExam_Table[[#Headers],[#Data],[Customer ID]],MedExam_Table[[#Headers],[#Data],[Smoker Updated]],"Not Found",0)</f>
        <v>No</v>
      </c>
      <c r="J1915" t="str" cm="1">
        <f t="array" ref="J1915">_xlfn.XLOOKUP($A1915,MedExam_Table[[#Headers],[#Data],[Customer ID]],MedExam_Table[[#Headers],[#Data],[Weight Status]],"Not Found",0)</f>
        <v>Obesity</v>
      </c>
      <c r="K1915" t="str" cm="1">
        <f t="array" ref="K1915">_xlfn.XLOOKUP($A1915,MedExam_Table[[#Headers],[#Data],[Customer ID]],MedExam_Table[[#Headers],[#Data],[Diabetes Status]],"Not Found",0)</f>
        <v>Normal</v>
      </c>
      <c r="L1915" cm="1">
        <f t="array" ref="L1915">_xlfn.XLOOKUP($A1915,Hospitalisation_table[[#All],[Customer ID]],Hospitalisation_table[[#All],[Customer Age]],"Not Found",0)</f>
        <v>42</v>
      </c>
      <c r="M1915" t="str" cm="1">
        <f t="array" ref="M1915">_xlfn.XLOOKUP($A1915,Hospitalisation_table[[#All],[Customer ID]],Hospitalisation_table[[#All],[Date of Birth]],"Not Found",0)</f>
        <v>19-Sep-1980</v>
      </c>
      <c r="N1915" s="22" cm="1">
        <f t="array" ref="N1915">_xlfn.XLOOKUP($A1915,Hospitalisation_table[[#All],[Customer ID]],Hospitalisation_table[[#All],[charges]],"Not Found",0)</f>
        <v>15966.19</v>
      </c>
      <c r="O1915" t="str" cm="1">
        <f t="array" ref="O1915">_xlfn.XLOOKUP($A1915,Hospitalisation_table[[#All],[Customer ID]],Hospitalisation_table[[#All],[Hospital tier_Updated]],"Not Found",0)</f>
        <v>tier - 2</v>
      </c>
      <c r="P1915" t="str" cm="1">
        <f t="array" ref="P1915">_xlfn.XLOOKUP($A1915,Hospitalisation_table[[#All],[Customer ID]],Hospitalisation_table[[#All],[City tier_updated]],"Not Found",0)</f>
        <v>tier - 2</v>
      </c>
      <c r="Q1915" t="str" cm="1">
        <f t="array" ref="Q1915">_xlfn.XLOOKUP($A1915,Hospitalisation_table[[#All],[Customer ID]],Hospitalisation_table[[#All],[State ID Updated]],"Not Found",0)</f>
        <v>R1012</v>
      </c>
    </row>
    <row r="1916" spans="1:17" x14ac:dyDescent="0.3">
      <c r="A1916" s="13" t="s">
        <v>2311</v>
      </c>
      <c r="B1916" t="str" cm="1">
        <f t="array" ref="B1916">_xlfn.XLOOKUP($A1916,CustomersName[[#All],[Customer ID]],CustomersName[[#All],[First Name]],"Not Found",0)</f>
        <v>Khtie T.</v>
      </c>
      <c r="C1916" cm="1">
        <f t="array" ref="C1916">_xlfn.XLOOKUP($A1916,MedExam_Table[[#Headers],[#Data],[Customer ID]],MedExam_Table[[#Headers],[#Data],[BMI]],"Not Found",0)</f>
        <v>51.48</v>
      </c>
      <c r="D1916" cm="1">
        <f t="array" ref="D1916">_xlfn.XLOOKUP($A1916,MedExam_Table[[#Headers],[#Data],[Customer ID]],MedExam_Table[[#Headers],[#Data],[HBA1C]],"Not Found",0)</f>
        <v>9.33</v>
      </c>
      <c r="E1916" t="str" cm="1">
        <f t="array" ref="E1916">_xlfn.XLOOKUP($A1916,MedExam_Table[[#Headers],[#Data],[Customer ID]],MedExam_Table[[#Headers],[#Data],[Heart Issues Updated]],"Not Found",0)</f>
        <v>Yes</v>
      </c>
      <c r="F1916" t="str" cm="1">
        <f t="array" ref="F1916">_xlfn.XLOOKUP($A1916,MedExam_Table[[#Headers],[#Data],[Customer ID]],MedExam_Table[[#Headers],[#Data],[Any Transplants Update]],"Not Found",0)</f>
        <v>No</v>
      </c>
      <c r="G1916" t="str" cm="1">
        <f t="array" ref="G1916">_xlfn.XLOOKUP($A1916,MedExam_Table[[#Headers],[#Data],[Customer ID]],MedExam_Table[[#Headers],[#Data],[Cancer history]],"Not Found",0)</f>
        <v>No</v>
      </c>
      <c r="H1916" cm="1">
        <f t="array" ref="H1916">_xlfn.XLOOKUP($A1916,MedExam_Table[[#Headers],[#Data],[Customer ID]],MedExam_Table[[#Headers],[#Data],[NumberOfMajorSurgeries_updated]],"Not Found",0)</f>
        <v>0</v>
      </c>
      <c r="I1916" t="str" cm="1">
        <f t="array" ref="I1916">_xlfn.XLOOKUP($A1916,MedExam_Table[[#Headers],[#Data],[Customer ID]],MedExam_Table[[#Headers],[#Data],[Smoker Updated]],"Not Found",0)</f>
        <v>Yes</v>
      </c>
      <c r="J1916" t="str" cm="1">
        <f t="array" ref="J1916">_xlfn.XLOOKUP($A1916,MedExam_Table[[#Headers],[#Data],[Customer ID]],MedExam_Table[[#Headers],[#Data],[Weight Status]],"Not Found",0)</f>
        <v>Obesity</v>
      </c>
      <c r="K1916" t="str" cm="1">
        <f t="array" ref="K1916">_xlfn.XLOOKUP($A1916,MedExam_Table[[#Headers],[#Data],[Customer ID]],MedExam_Table[[#Headers],[#Data],[Diabetes Status]],"Not Found",0)</f>
        <v>Diabetes</v>
      </c>
      <c r="L1916" cm="1">
        <f t="array" ref="L1916">_xlfn.XLOOKUP($A1916,Hospitalisation_table[[#All],[Customer ID]],Hospitalisation_table[[#All],[Customer Age]],"Not Found",0)</f>
        <v>55</v>
      </c>
      <c r="M1916" t="str" cm="1">
        <f t="array" ref="M1916">_xlfn.XLOOKUP($A1916,Hospitalisation_table[[#All],[Customer ID]],Hospitalisation_table[[#All],[Date of Birth]],"Not Found",0)</f>
        <v>27-Jun-1967</v>
      </c>
      <c r="N1916" s="22" cm="1">
        <f t="array" ref="N1916">_xlfn.XLOOKUP($A1916,Hospitalisation_table[[#All],[Customer ID]],Hospitalisation_table[[#All],[charges]],"Not Found",0)</f>
        <v>42538.720000000001</v>
      </c>
      <c r="O1916" t="str" cm="1">
        <f t="array" ref="O1916">_xlfn.XLOOKUP($A1916,Hospitalisation_table[[#All],[Customer ID]],Hospitalisation_table[[#All],[Hospital tier_Updated]],"Not Found",0)</f>
        <v>tier - 1</v>
      </c>
      <c r="P1916" t="str" cm="1">
        <f t="array" ref="P1916">_xlfn.XLOOKUP($A1916,Hospitalisation_table[[#All],[Customer ID]],Hospitalisation_table[[#All],[City tier_updated]],"Not Found",0)</f>
        <v>tier - 3</v>
      </c>
      <c r="Q1916" t="str" cm="1">
        <f t="array" ref="Q1916">_xlfn.XLOOKUP($A1916,Hospitalisation_table[[#All],[Customer ID]],Hospitalisation_table[[#All],[State ID Updated]],"Not Found",0)</f>
        <v>R1011</v>
      </c>
    </row>
    <row r="1917" spans="1:17" x14ac:dyDescent="0.3">
      <c r="A1917" s="14" t="s">
        <v>1751</v>
      </c>
      <c r="B1917" t="str" cm="1">
        <f t="array" ref="B1917">_xlfn.XLOOKUP($A1917,CustomersName[[#All],[Customer ID]],CustomersName[[#All],[First Name]],"Not Found",0)</f>
        <v>Jesshca L</v>
      </c>
      <c r="C1917" cm="1">
        <f t="array" ref="C1917">_xlfn.XLOOKUP($A1917,MedExam_Table[[#Headers],[#Data],[Customer ID]],MedExam_Table[[#Headers],[#Data],[BMI]],"Not Found",0)</f>
        <v>48.81</v>
      </c>
      <c r="D1917" cm="1">
        <f t="array" ref="D1917">_xlfn.XLOOKUP($A1917,MedExam_Table[[#Headers],[#Data],[Customer ID]],MedExam_Table[[#Headers],[#Data],[HBA1C]],"Not Found",0)</f>
        <v>5.49</v>
      </c>
      <c r="E1917" t="str" cm="1">
        <f t="array" ref="E1917">_xlfn.XLOOKUP($A1917,MedExam_Table[[#Headers],[#Data],[Customer ID]],MedExam_Table[[#Headers],[#Data],[Heart Issues Updated]],"Not Found",0)</f>
        <v>No</v>
      </c>
      <c r="F1917" t="str" cm="1">
        <f t="array" ref="F1917">_xlfn.XLOOKUP($A1917,MedExam_Table[[#Headers],[#Data],[Customer ID]],MedExam_Table[[#Headers],[#Data],[Any Transplants Update]],"Not Found",0)</f>
        <v>No</v>
      </c>
      <c r="G1917" t="str" cm="1">
        <f t="array" ref="G1917">_xlfn.XLOOKUP($A1917,MedExam_Table[[#Headers],[#Data],[Customer ID]],MedExam_Table[[#Headers],[#Data],[Cancer history]],"Not Found",0)</f>
        <v>No</v>
      </c>
      <c r="H1917" cm="1">
        <f t="array" ref="H1917">_xlfn.XLOOKUP($A1917,MedExam_Table[[#Headers],[#Data],[Customer ID]],MedExam_Table[[#Headers],[#Data],[NumberOfMajorSurgeries_updated]],"Not Found",0)</f>
        <v>0</v>
      </c>
      <c r="I1917" t="str" cm="1">
        <f t="array" ref="I1917">_xlfn.XLOOKUP($A1917,MedExam_Table[[#Headers],[#Data],[Customer ID]],MedExam_Table[[#Headers],[#Data],[Smoker Updated]],"Not Found",0)</f>
        <v>No</v>
      </c>
      <c r="J1917" t="str" cm="1">
        <f t="array" ref="J1917">_xlfn.XLOOKUP($A1917,MedExam_Table[[#Headers],[#Data],[Customer ID]],MedExam_Table[[#Headers],[#Data],[Weight Status]],"Not Found",0)</f>
        <v>Obesity</v>
      </c>
      <c r="K1917" t="str" cm="1">
        <f t="array" ref="K1917">_xlfn.XLOOKUP($A1917,MedExam_Table[[#Headers],[#Data],[Customer ID]],MedExam_Table[[#Headers],[#Data],[Diabetes Status]],"Not Found",0)</f>
        <v>Normal</v>
      </c>
      <c r="L1917" cm="1">
        <f t="array" ref="L1917">_xlfn.XLOOKUP($A1917,Hospitalisation_table[[#All],[Customer ID]],Hospitalisation_table[[#All],[Customer Age]],"Not Found",0)</f>
        <v>40</v>
      </c>
      <c r="M1917" t="str" cm="1">
        <f t="array" ref="M1917">_xlfn.XLOOKUP($A1917,Hospitalisation_table[[#All],[Customer ID]],Hospitalisation_table[[#All],[Date of Birth]],"Not Found",0)</f>
        <v>24-Jul-1982</v>
      </c>
      <c r="N1917" s="22" cm="1">
        <f t="array" ref="N1917">_xlfn.XLOOKUP($A1917,Hospitalisation_table[[#All],[Customer ID]],Hospitalisation_table[[#All],[charges]],"Not Found",0)</f>
        <v>15965.29</v>
      </c>
      <c r="O1917" t="str" cm="1">
        <f t="array" ref="O1917">_xlfn.XLOOKUP($A1917,Hospitalisation_table[[#All],[Customer ID]],Hospitalisation_table[[#All],[Hospital tier_Updated]],"Not Found",0)</f>
        <v>tier - 2</v>
      </c>
      <c r="P1917" t="str" cm="1">
        <f t="array" ref="P1917">_xlfn.XLOOKUP($A1917,Hospitalisation_table[[#All],[Customer ID]],Hospitalisation_table[[#All],[City tier_updated]],"Not Found",0)</f>
        <v>tier - 1</v>
      </c>
      <c r="Q1917" t="str" cm="1">
        <f t="array" ref="Q1917">_xlfn.XLOOKUP($A1917,Hospitalisation_table[[#All],[Customer ID]],Hospitalisation_table[[#All],[State ID Updated]],"Not Found",0)</f>
        <v>R1012</v>
      </c>
    </row>
    <row r="1918" spans="1:17" x14ac:dyDescent="0.3">
      <c r="A1918" s="13" t="s">
        <v>1750</v>
      </c>
      <c r="B1918" t="str" cm="1">
        <f t="array" ref="B1918">_xlfn.XLOOKUP($A1918,CustomersName[[#All],[Customer ID]],CustomersName[[#All],[First Name]],"Not Found",0)</f>
        <v>KrishKristina K</v>
      </c>
      <c r="C1918" cm="1">
        <f t="array" ref="C1918">_xlfn.XLOOKUP($A1918,MedExam_Table[[#Headers],[#Data],[Customer ID]],MedExam_Table[[#Headers],[#Data],[BMI]],"Not Found",0)</f>
        <v>47.53</v>
      </c>
      <c r="D1918" cm="1">
        <f t="array" ref="D1918">_xlfn.XLOOKUP($A1918,MedExam_Table[[#Headers],[#Data],[Customer ID]],MedExam_Table[[#Headers],[#Data],[HBA1C]],"Not Found",0)</f>
        <v>4.72</v>
      </c>
      <c r="E1918" t="str" cm="1">
        <f t="array" ref="E1918">_xlfn.XLOOKUP($A1918,MedExam_Table[[#Headers],[#Data],[Customer ID]],MedExam_Table[[#Headers],[#Data],[Heart Issues Updated]],"Not Found",0)</f>
        <v>No</v>
      </c>
      <c r="F1918" t="str" cm="1">
        <f t="array" ref="F1918">_xlfn.XLOOKUP($A1918,MedExam_Table[[#Headers],[#Data],[Customer ID]],MedExam_Table[[#Headers],[#Data],[Any Transplants Update]],"Not Found",0)</f>
        <v>No</v>
      </c>
      <c r="G1918" t="str" cm="1">
        <f t="array" ref="G1918">_xlfn.XLOOKUP($A1918,MedExam_Table[[#Headers],[#Data],[Customer ID]],MedExam_Table[[#Headers],[#Data],[Cancer history]],"Not Found",0)</f>
        <v>No</v>
      </c>
      <c r="H1918" cm="1">
        <f t="array" ref="H1918">_xlfn.XLOOKUP($A1918,MedExam_Table[[#Headers],[#Data],[Customer ID]],MedExam_Table[[#Headers],[#Data],[NumberOfMajorSurgeries_updated]],"Not Found",0)</f>
        <v>0</v>
      </c>
      <c r="I1918" t="str" cm="1">
        <f t="array" ref="I1918">_xlfn.XLOOKUP($A1918,MedExam_Table[[#Headers],[#Data],[Customer ID]],MedExam_Table[[#Headers],[#Data],[Smoker Updated]],"Not Found",0)</f>
        <v>No</v>
      </c>
      <c r="J1918" t="str" cm="1">
        <f t="array" ref="J1918">_xlfn.XLOOKUP($A1918,MedExam_Table[[#Headers],[#Data],[Customer ID]],MedExam_Table[[#Headers],[#Data],[Weight Status]],"Not Found",0)</f>
        <v>Obesity</v>
      </c>
      <c r="K1918" t="str" cm="1">
        <f t="array" ref="K1918">_xlfn.XLOOKUP($A1918,MedExam_Table[[#Headers],[#Data],[Customer ID]],MedExam_Table[[#Headers],[#Data],[Diabetes Status]],"Not Found",0)</f>
        <v>Normal</v>
      </c>
      <c r="L1918" cm="1">
        <f t="array" ref="L1918">_xlfn.XLOOKUP($A1918,Hospitalisation_table[[#All],[Customer ID]],Hospitalisation_table[[#All],[Customer Age]],"Not Found",0)</f>
        <v>42</v>
      </c>
      <c r="M1918" t="str" cm="1">
        <f t="array" ref="M1918">_xlfn.XLOOKUP($A1918,Hospitalisation_table[[#All],[Customer ID]],Hospitalisation_table[[#All],[Date of Birth]],"Not Found",0)</f>
        <v>12-Oct-1980</v>
      </c>
      <c r="N1918" s="22" cm="1">
        <f t="array" ref="N1918">_xlfn.XLOOKUP($A1918,Hospitalisation_table[[#All],[Customer ID]],Hospitalisation_table[[#All],[charges]],"Not Found",0)</f>
        <v>15922.29</v>
      </c>
      <c r="O1918" t="str" cm="1">
        <f t="array" ref="O1918">_xlfn.XLOOKUP($A1918,Hospitalisation_table[[#All],[Customer ID]],Hospitalisation_table[[#All],[Hospital tier_Updated]],"Not Found",0)</f>
        <v>tier - 2</v>
      </c>
      <c r="P1918" t="str" cm="1">
        <f t="array" ref="P1918">_xlfn.XLOOKUP($A1918,Hospitalisation_table[[#All],[Customer ID]],Hospitalisation_table[[#All],[City tier_updated]],"Not Found",0)</f>
        <v>tier - 3</v>
      </c>
      <c r="Q1918" t="str" cm="1">
        <f t="array" ref="Q1918">_xlfn.XLOOKUP($A1918,Hospitalisation_table[[#All],[Customer ID]],Hospitalisation_table[[#All],[State ID Updated]],"Not Found",0)</f>
        <v>R1026</v>
      </c>
    </row>
    <row r="1919" spans="1:17" x14ac:dyDescent="0.3">
      <c r="A1919" s="14" t="s">
        <v>1749</v>
      </c>
      <c r="B1919" t="str" cm="1">
        <f t="array" ref="B1919">_xlfn.XLOOKUP($A1919,CustomersName[[#All],[Customer ID]],CustomersName[[#All],[First Name]],"Not Found",0)</f>
        <v>Brad</v>
      </c>
      <c r="C1919" cm="1">
        <f t="array" ref="C1919">_xlfn.XLOOKUP($A1919,MedExam_Table[[#Headers],[#Data],[Customer ID]],MedExam_Table[[#Headers],[#Data],[BMI]],"Not Found",0)</f>
        <v>36.85</v>
      </c>
      <c r="D1919" cm="1">
        <f t="array" ref="D1919">_xlfn.XLOOKUP($A1919,MedExam_Table[[#Headers],[#Data],[Customer ID]],MedExam_Table[[#Headers],[#Data],[HBA1C]],"Not Found",0)</f>
        <v>6.7</v>
      </c>
      <c r="E1919" t="str" cm="1">
        <f t="array" ref="E1919">_xlfn.XLOOKUP($A1919,MedExam_Table[[#Headers],[#Data],[Customer ID]],MedExam_Table[[#Headers],[#Data],[Heart Issues Updated]],"Not Found",0)</f>
        <v>No</v>
      </c>
      <c r="F1919" t="str" cm="1">
        <f t="array" ref="F1919">_xlfn.XLOOKUP($A1919,MedExam_Table[[#Headers],[#Data],[Customer ID]],MedExam_Table[[#Headers],[#Data],[Any Transplants Update]],"Not Found",0)</f>
        <v>No</v>
      </c>
      <c r="G1919" t="str" cm="1">
        <f t="array" ref="G1919">_xlfn.XLOOKUP($A1919,MedExam_Table[[#Headers],[#Data],[Customer ID]],MedExam_Table[[#Headers],[#Data],[Cancer history]],"Not Found",0)</f>
        <v>No</v>
      </c>
      <c r="H1919" cm="1">
        <f t="array" ref="H1919">_xlfn.XLOOKUP($A1919,MedExam_Table[[#Headers],[#Data],[Customer ID]],MedExam_Table[[#Headers],[#Data],[NumberOfMajorSurgeries_updated]],"Not Found",0)</f>
        <v>0</v>
      </c>
      <c r="I1919" t="str" cm="1">
        <f t="array" ref="I1919">_xlfn.XLOOKUP($A1919,MedExam_Table[[#Headers],[#Data],[Customer ID]],MedExam_Table[[#Headers],[#Data],[Smoker Updated]],"Not Found",0)</f>
        <v>No</v>
      </c>
      <c r="J1919" t="str" cm="1">
        <f t="array" ref="J1919">_xlfn.XLOOKUP($A1919,MedExam_Table[[#Headers],[#Data],[Customer ID]],MedExam_Table[[#Headers],[#Data],[Weight Status]],"Not Found",0)</f>
        <v>Obesity</v>
      </c>
      <c r="K1919" t="str" cm="1">
        <f t="array" ref="K1919">_xlfn.XLOOKUP($A1919,MedExam_Table[[#Headers],[#Data],[Customer ID]],MedExam_Table[[#Headers],[#Data],[Diabetes Status]],"Not Found",0)</f>
        <v>Diabetes</v>
      </c>
      <c r="L1919" cm="1">
        <f t="array" ref="L1919">_xlfn.XLOOKUP($A1919,Hospitalisation_table[[#All],[Customer ID]],Hospitalisation_table[[#All],[Customer Age]],"Not Found",0)</f>
        <v>60</v>
      </c>
      <c r="M1919" t="str" cm="1">
        <f t="array" ref="M1919">_xlfn.XLOOKUP($A1919,Hospitalisation_table[[#All],[Customer ID]],Hospitalisation_table[[#All],[Date of Birth]],"Not Found",0)</f>
        <v>25-Dec-1962</v>
      </c>
      <c r="N1919" s="22" cm="1">
        <f t="array" ref="N1919">_xlfn.XLOOKUP($A1919,Hospitalisation_table[[#All],[Customer ID]],Hospitalisation_table[[#All],[charges]],"Not Found",0)</f>
        <v>15840.81</v>
      </c>
      <c r="O1919" t="str" cm="1">
        <f t="array" ref="O1919">_xlfn.XLOOKUP($A1919,Hospitalisation_table[[#All],[Customer ID]],Hospitalisation_table[[#All],[Hospital tier_Updated]],"Not Found",0)</f>
        <v>tier - 2</v>
      </c>
      <c r="P1919" t="str" cm="1">
        <f t="array" ref="P1919">_xlfn.XLOOKUP($A1919,Hospitalisation_table[[#All],[Customer ID]],Hospitalisation_table[[#All],[City tier_updated]],"Not Found",0)</f>
        <v>tier - 1</v>
      </c>
      <c r="Q1919" t="str" cm="1">
        <f t="array" ref="Q1919">_xlfn.XLOOKUP($A1919,Hospitalisation_table[[#All],[Customer ID]],Hospitalisation_table[[#All],[State ID Updated]],"Not Found",0)</f>
        <v>R1022</v>
      </c>
    </row>
    <row r="1920" spans="1:17" x14ac:dyDescent="0.3">
      <c r="A1920" s="13" t="s">
        <v>1748</v>
      </c>
      <c r="B1920" t="str" cm="1">
        <f t="array" ref="B1920">_xlfn.XLOOKUP($A1920,CustomersName[[#All],[Customer ID]],CustomersName[[#All],[First Name]],"Not Found",0)</f>
        <v>Mahgaret O</v>
      </c>
      <c r="C1920" cm="1">
        <f t="array" ref="C1920">_xlfn.XLOOKUP($A1920,MedExam_Table[[#Headers],[#Data],[Customer ID]],MedExam_Table[[#Headers],[#Data],[BMI]],"Not Found",0)</f>
        <v>29.3</v>
      </c>
      <c r="D1920" cm="1">
        <f t="array" ref="D1920">_xlfn.XLOOKUP($A1920,MedExam_Table[[#Headers],[#Data],[Customer ID]],MedExam_Table[[#Headers],[#Data],[HBA1C]],"Not Found",0)</f>
        <v>5.5</v>
      </c>
      <c r="E1920" t="str" cm="1">
        <f t="array" ref="E1920">_xlfn.XLOOKUP($A1920,MedExam_Table[[#Headers],[#Data],[Customer ID]],MedExam_Table[[#Headers],[#Data],[Heart Issues Updated]],"Not Found",0)</f>
        <v>No</v>
      </c>
      <c r="F1920" t="str" cm="1">
        <f t="array" ref="F1920">_xlfn.XLOOKUP($A1920,MedExam_Table[[#Headers],[#Data],[Customer ID]],MedExam_Table[[#Headers],[#Data],[Any Transplants Update]],"Not Found",0)</f>
        <v>No</v>
      </c>
      <c r="G1920" t="str" cm="1">
        <f t="array" ref="G1920">_xlfn.XLOOKUP($A1920,MedExam_Table[[#Headers],[#Data],[Customer ID]],MedExam_Table[[#Headers],[#Data],[Cancer history]],"Not Found",0)</f>
        <v>No</v>
      </c>
      <c r="H1920" cm="1">
        <f t="array" ref="H1920">_xlfn.XLOOKUP($A1920,MedExam_Table[[#Headers],[#Data],[Customer ID]],MedExam_Table[[#Headers],[#Data],[NumberOfMajorSurgeries_updated]],"Not Found",0)</f>
        <v>0</v>
      </c>
      <c r="I1920" t="str" cm="1">
        <f t="array" ref="I1920">_xlfn.XLOOKUP($A1920,MedExam_Table[[#Headers],[#Data],[Customer ID]],MedExam_Table[[#Headers],[#Data],[Smoker Updated]],"Not Found",0)</f>
        <v>No</v>
      </c>
      <c r="J1920" t="str" cm="1">
        <f t="array" ref="J1920">_xlfn.XLOOKUP($A1920,MedExam_Table[[#Headers],[#Data],[Customer ID]],MedExam_Table[[#Headers],[#Data],[Weight Status]],"Not Found",0)</f>
        <v>OverWeight</v>
      </c>
      <c r="K1920" t="str" cm="1">
        <f t="array" ref="K1920">_xlfn.XLOOKUP($A1920,MedExam_Table[[#Headers],[#Data],[Customer ID]],MedExam_Table[[#Headers],[#Data],[Diabetes Status]],"Not Found",0)</f>
        <v>Normal</v>
      </c>
      <c r="L1920" cm="1">
        <f t="array" ref="L1920">_xlfn.XLOOKUP($A1920,Hospitalisation_table[[#All],[Customer ID]],Hospitalisation_table[[#All],[Customer Age]],"Not Found",0)</f>
        <v>40</v>
      </c>
      <c r="M1920" t="str" cm="1">
        <f t="array" ref="M1920">_xlfn.XLOOKUP($A1920,Hospitalisation_table[[#All],[Customer ID]],Hospitalisation_table[[#All],[Date of Birth]],"Not Found",0)</f>
        <v>11-Nov-1982</v>
      </c>
      <c r="N1920" s="22" cm="1">
        <f t="array" ref="N1920">_xlfn.XLOOKUP($A1920,Hospitalisation_table[[#All],[Customer ID]],Hospitalisation_table[[#All],[charges]],"Not Found",0)</f>
        <v>15828.82</v>
      </c>
      <c r="O1920" t="str" cm="1">
        <f t="array" ref="O1920">_xlfn.XLOOKUP($A1920,Hospitalisation_table[[#All],[Customer ID]],Hospitalisation_table[[#All],[Hospital tier_Updated]],"Not Found",0)</f>
        <v>tier - 2</v>
      </c>
      <c r="P1920" t="str" cm="1">
        <f t="array" ref="P1920">_xlfn.XLOOKUP($A1920,Hospitalisation_table[[#All],[Customer ID]],Hospitalisation_table[[#All],[City tier_updated]],"Not Found",0)</f>
        <v>tier - 3</v>
      </c>
      <c r="Q1920" t="str" cm="1">
        <f t="array" ref="Q1920">_xlfn.XLOOKUP($A1920,Hospitalisation_table[[#All],[Customer ID]],Hospitalisation_table[[#All],[State ID Updated]],"Not Found",0)</f>
        <v>R1011</v>
      </c>
    </row>
    <row r="1921" spans="1:17" x14ac:dyDescent="0.3">
      <c r="A1921" s="14" t="s">
        <v>1747</v>
      </c>
      <c r="B1921" t="str" cm="1">
        <f t="array" ref="B1921">_xlfn.XLOOKUP($A1921,CustomersName[[#All],[Customer ID]],CustomersName[[#All],[First Name]],"Not Found",0)</f>
        <v>CraighR.</v>
      </c>
      <c r="C1921" cm="1">
        <f t="array" ref="C1921">_xlfn.XLOOKUP($A1921,MedExam_Table[[#Headers],[#Data],[Customer ID]],MedExam_Table[[#Headers],[#Data],[BMI]],"Not Found",0)</f>
        <v>19.3</v>
      </c>
      <c r="D1921" cm="1">
        <f t="array" ref="D1921">_xlfn.XLOOKUP($A1921,MedExam_Table[[#Headers],[#Data],[Customer ID]],MedExam_Table[[#Headers],[#Data],[HBA1C]],"Not Found",0)</f>
        <v>4.46</v>
      </c>
      <c r="E1921" t="str" cm="1">
        <f t="array" ref="E1921">_xlfn.XLOOKUP($A1921,MedExam_Table[[#Headers],[#Data],[Customer ID]],MedExam_Table[[#Headers],[#Data],[Heart Issues Updated]],"Not Found",0)</f>
        <v>No</v>
      </c>
      <c r="F1921" t="str" cm="1">
        <f t="array" ref="F1921">_xlfn.XLOOKUP($A1921,MedExam_Table[[#Headers],[#Data],[Customer ID]],MedExam_Table[[#Headers],[#Data],[Any Transplants Update]],"Not Found",0)</f>
        <v>No</v>
      </c>
      <c r="G1921" t="str" cm="1">
        <f t="array" ref="G1921">_xlfn.XLOOKUP($A1921,MedExam_Table[[#Headers],[#Data],[Customer ID]],MedExam_Table[[#Headers],[#Data],[Cancer history]],"Not Found",0)</f>
        <v>No</v>
      </c>
      <c r="H1921" cm="1">
        <f t="array" ref="H1921">_xlfn.XLOOKUP($A1921,MedExam_Table[[#Headers],[#Data],[Customer ID]],MedExam_Table[[#Headers],[#Data],[NumberOfMajorSurgeries_updated]],"Not Found",0)</f>
        <v>1</v>
      </c>
      <c r="I1921" t="str" cm="1">
        <f t="array" ref="I1921">_xlfn.XLOOKUP($A1921,MedExam_Table[[#Headers],[#Data],[Customer ID]],MedExam_Table[[#Headers],[#Data],[Smoker Updated]],"Not Found",0)</f>
        <v>Yes</v>
      </c>
      <c r="J1921" t="str" cm="1">
        <f t="array" ref="J1921">_xlfn.XLOOKUP($A1921,MedExam_Table[[#Headers],[#Data],[Customer ID]],MedExam_Table[[#Headers],[#Data],[Weight Status]],"Not Found",0)</f>
        <v>NormalWeight</v>
      </c>
      <c r="K1921" t="str" cm="1">
        <f t="array" ref="K1921">_xlfn.XLOOKUP($A1921,MedExam_Table[[#Headers],[#Data],[Customer ID]],MedExam_Table[[#Headers],[#Data],[Diabetes Status]],"Not Found",0)</f>
        <v>Normal</v>
      </c>
      <c r="L1921" cm="1">
        <f t="array" ref="L1921">_xlfn.XLOOKUP($A1921,Hospitalisation_table[[#All],[Customer ID]],Hospitalisation_table[[#All],[Customer Age]],"Not Found",0)</f>
        <v>38</v>
      </c>
      <c r="M1921" t="str" cm="1">
        <f t="array" ref="M1921">_xlfn.XLOOKUP($A1921,Hospitalisation_table[[#All],[Customer ID]],Hospitalisation_table[[#All],[Date of Birth]],"Not Found",0)</f>
        <v>26-Jun-1984</v>
      </c>
      <c r="N1921" s="22" cm="1">
        <f t="array" ref="N1921">_xlfn.XLOOKUP($A1921,Hospitalisation_table[[#All],[Customer ID]],Hospitalisation_table[[#All],[charges]],"Not Found",0)</f>
        <v>15820.7</v>
      </c>
      <c r="O1921" t="str" cm="1">
        <f t="array" ref="O1921">_xlfn.XLOOKUP($A1921,Hospitalisation_table[[#All],[Customer ID]],Hospitalisation_table[[#All],[Hospital tier_Updated]],"Not Found",0)</f>
        <v>tier - 2</v>
      </c>
      <c r="P1921" t="str" cm="1">
        <f t="array" ref="P1921">_xlfn.XLOOKUP($A1921,Hospitalisation_table[[#All],[Customer ID]],Hospitalisation_table[[#All],[City tier_updated]],"Not Found",0)</f>
        <v>tier - 3</v>
      </c>
      <c r="Q1921" t="str" cm="1">
        <f t="array" ref="Q1921">_xlfn.XLOOKUP($A1921,Hospitalisation_table[[#All],[Customer ID]],Hospitalisation_table[[#All],[State ID Updated]],"Not Found",0)</f>
        <v>R1011</v>
      </c>
    </row>
    <row r="1922" spans="1:17" x14ac:dyDescent="0.3">
      <c r="A1922" s="13" t="s">
        <v>1746</v>
      </c>
      <c r="B1922" t="str" cm="1">
        <f t="array" ref="B1922">_xlfn.XLOOKUP($A1922,CustomersName[[#All],[Customer ID]],CustomersName[[#All],[First Name]],"Not Found",0)</f>
        <v>Simo</v>
      </c>
      <c r="C1922" cm="1">
        <f t="array" ref="C1922">_xlfn.XLOOKUP($A1922,MedExam_Table[[#Headers],[#Data],[Customer ID]],MedExam_Table[[#Headers],[#Data],[BMI]],"Not Found",0)</f>
        <v>24.13</v>
      </c>
      <c r="D1922" cm="1">
        <f t="array" ref="D1922">_xlfn.XLOOKUP($A1922,MedExam_Table[[#Headers],[#Data],[Customer ID]],MedExam_Table[[#Headers],[#Data],[HBA1C]],"Not Found",0)</f>
        <v>5.29</v>
      </c>
      <c r="E1922" t="str" cm="1">
        <f t="array" ref="E1922">_xlfn.XLOOKUP($A1922,MedExam_Table[[#Headers],[#Data],[Customer ID]],MedExam_Table[[#Headers],[#Data],[Heart Issues Updated]],"Not Found",0)</f>
        <v>Yes</v>
      </c>
      <c r="F1922" t="str" cm="1">
        <f t="array" ref="F1922">_xlfn.XLOOKUP($A1922,MedExam_Table[[#Headers],[#Data],[Customer ID]],MedExam_Table[[#Headers],[#Data],[Any Transplants Update]],"Not Found",0)</f>
        <v>No</v>
      </c>
      <c r="G1922" t="str" cm="1">
        <f t="array" ref="G1922">_xlfn.XLOOKUP($A1922,MedExam_Table[[#Headers],[#Data],[Customer ID]],MedExam_Table[[#Headers],[#Data],[Cancer history]],"Not Found",0)</f>
        <v>Yes</v>
      </c>
      <c r="H1922" cm="1">
        <f t="array" ref="H1922">_xlfn.XLOOKUP($A1922,MedExam_Table[[#Headers],[#Data],[Customer ID]],MedExam_Table[[#Headers],[#Data],[NumberOfMajorSurgeries_updated]],"Not Found",0)</f>
        <v>1</v>
      </c>
      <c r="I1922" t="str" cm="1">
        <f t="array" ref="I1922">_xlfn.XLOOKUP($A1922,MedExam_Table[[#Headers],[#Data],[Customer ID]],MedExam_Table[[#Headers],[#Data],[Smoker Updated]],"Not Found",0)</f>
        <v>Yes</v>
      </c>
      <c r="J1922" t="str" cm="1">
        <f t="array" ref="J1922">_xlfn.XLOOKUP($A1922,MedExam_Table[[#Headers],[#Data],[Customer ID]],MedExam_Table[[#Headers],[#Data],[Weight Status]],"Not Found",0)</f>
        <v>NormalWeight</v>
      </c>
      <c r="K1922" t="str" cm="1">
        <f t="array" ref="K1922">_xlfn.XLOOKUP($A1922,MedExam_Table[[#Headers],[#Data],[Customer ID]],MedExam_Table[[#Headers],[#Data],[Diabetes Status]],"Not Found",0)</f>
        <v>Normal</v>
      </c>
      <c r="L1922" cm="1">
        <f t="array" ref="L1922">_xlfn.XLOOKUP($A1922,Hospitalisation_table[[#All],[Customer ID]],Hospitalisation_table[[#All],[Customer Age]],"Not Found",0)</f>
        <v>25</v>
      </c>
      <c r="M1922" t="str" cm="1">
        <f t="array" ref="M1922">_xlfn.XLOOKUP($A1922,Hospitalisation_table[[#All],[Customer ID]],Hospitalisation_table[[#All],[Date of Birth]],"Not Found",0)</f>
        <v>9-Oct-1997</v>
      </c>
      <c r="N1922" s="22" cm="1">
        <f t="array" ref="N1922">_xlfn.XLOOKUP($A1922,Hospitalisation_table[[#All],[Customer ID]],Hospitalisation_table[[#All],[charges]],"Not Found",0)</f>
        <v>15817.99</v>
      </c>
      <c r="O1922" t="str" cm="1">
        <f t="array" ref="O1922">_xlfn.XLOOKUP($A1922,Hospitalisation_table[[#All],[Customer ID]],Hospitalisation_table[[#All],[Hospital tier_Updated]],"Not Found",0)</f>
        <v>tier - 2</v>
      </c>
      <c r="P1922" t="str" cm="1">
        <f t="array" ref="P1922">_xlfn.XLOOKUP($A1922,Hospitalisation_table[[#All],[Customer ID]],Hospitalisation_table[[#All],[City tier_updated]],"Not Found",0)</f>
        <v>tier - 2</v>
      </c>
      <c r="Q1922" t="str" cm="1">
        <f t="array" ref="Q1922">_xlfn.XLOOKUP($A1922,Hospitalisation_table[[#All],[Customer ID]],Hospitalisation_table[[#All],[State ID Updated]],"Not Found",0)</f>
        <v>R1012</v>
      </c>
    </row>
    <row r="1923" spans="1:17" x14ac:dyDescent="0.3">
      <c r="A1923" s="14" t="s">
        <v>1745</v>
      </c>
      <c r="B1923" t="str" cm="1">
        <f t="array" ref="B1923">_xlfn.XLOOKUP($A1923,CustomersName[[#All],[Customer ID]],CustomersName[[#All],[First Name]],"Not Found",0)</f>
        <v>Chrhstopher J</v>
      </c>
      <c r="C1923" cm="1">
        <f t="array" ref="C1923">_xlfn.XLOOKUP($A1923,MedExam_Table[[#Headers],[#Data],[Customer ID]],MedExam_Table[[#Headers],[#Data],[BMI]],"Not Found",0)</f>
        <v>46.7</v>
      </c>
      <c r="D1923" cm="1">
        <f t="array" ref="D1923">_xlfn.XLOOKUP($A1923,MedExam_Table[[#Headers],[#Data],[Customer ID]],MedExam_Table[[#Headers],[#Data],[HBA1C]],"Not Found",0)</f>
        <v>10.99</v>
      </c>
      <c r="E1923" t="str" cm="1">
        <f t="array" ref="E1923">_xlfn.XLOOKUP($A1923,MedExam_Table[[#Headers],[#Data],[Customer ID]],MedExam_Table[[#Headers],[#Data],[Heart Issues Updated]],"Not Found",0)</f>
        <v>No</v>
      </c>
      <c r="F1923" t="str" cm="1">
        <f t="array" ref="F1923">_xlfn.XLOOKUP($A1923,MedExam_Table[[#Headers],[#Data],[Customer ID]],MedExam_Table[[#Headers],[#Data],[Any Transplants Update]],"Not Found",0)</f>
        <v>No</v>
      </c>
      <c r="G1923" t="str" cm="1">
        <f t="array" ref="G1923">_xlfn.XLOOKUP($A1923,MedExam_Table[[#Headers],[#Data],[Customer ID]],MedExam_Table[[#Headers],[#Data],[Cancer history]],"Not Found",0)</f>
        <v>No</v>
      </c>
      <c r="H1923" cm="1">
        <f t="array" ref="H1923">_xlfn.XLOOKUP($A1923,MedExam_Table[[#Headers],[#Data],[Customer ID]],MedExam_Table[[#Headers],[#Data],[NumberOfMajorSurgeries_updated]],"Not Found",0)</f>
        <v>0</v>
      </c>
      <c r="I1923" t="str" cm="1">
        <f t="array" ref="I1923">_xlfn.XLOOKUP($A1923,MedExam_Table[[#Headers],[#Data],[Customer ID]],MedExam_Table[[#Headers],[#Data],[Smoker Updated]],"Not Found",0)</f>
        <v>No</v>
      </c>
      <c r="J1923" t="str" cm="1">
        <f t="array" ref="J1923">_xlfn.XLOOKUP($A1923,MedExam_Table[[#Headers],[#Data],[Customer ID]],MedExam_Table[[#Headers],[#Data],[Weight Status]],"Not Found",0)</f>
        <v>Obesity</v>
      </c>
      <c r="K1923" t="str" cm="1">
        <f t="array" ref="K1923">_xlfn.XLOOKUP($A1923,MedExam_Table[[#Headers],[#Data],[Customer ID]],MedExam_Table[[#Headers],[#Data],[Diabetes Status]],"Not Found",0)</f>
        <v>Diabetes</v>
      </c>
      <c r="L1923" cm="1">
        <f t="array" ref="L1923">_xlfn.XLOOKUP($A1923,Hospitalisation_table[[#All],[Customer ID]],Hospitalisation_table[[#All],[Customer Age]],"Not Found",0)</f>
        <v>48</v>
      </c>
      <c r="M1923" t="str" cm="1">
        <f t="array" ref="M1923">_xlfn.XLOOKUP($A1923,Hospitalisation_table[[#All],[Customer ID]],Hospitalisation_table[[#All],[Date of Birth]],"Not Found",0)</f>
        <v>29-Aug-1974</v>
      </c>
      <c r="N1923" s="22" cm="1">
        <f t="array" ref="N1923">_xlfn.XLOOKUP($A1923,Hospitalisation_table[[#All],[Customer ID]],Hospitalisation_table[[#All],[charges]],"Not Found",0)</f>
        <v>15746.62</v>
      </c>
      <c r="O1923" t="str" cm="1">
        <f t="array" ref="O1923">_xlfn.XLOOKUP($A1923,Hospitalisation_table[[#All],[Customer ID]],Hospitalisation_table[[#All],[Hospital tier_Updated]],"Not Found",0)</f>
        <v>tier - 2</v>
      </c>
      <c r="P1923" t="str" cm="1">
        <f t="array" ref="P1923">_xlfn.XLOOKUP($A1923,Hospitalisation_table[[#All],[Customer ID]],Hospitalisation_table[[#All],[City tier_updated]],"Not Found",0)</f>
        <v>tier - 1</v>
      </c>
      <c r="Q1923" t="str" cm="1">
        <f t="array" ref="Q1923">_xlfn.XLOOKUP($A1923,Hospitalisation_table[[#All],[Customer ID]],Hospitalisation_table[[#All],[State ID Updated]],"Not Found",0)</f>
        <v>R1012</v>
      </c>
    </row>
    <row r="1924" spans="1:17" x14ac:dyDescent="0.3">
      <c r="A1924" s="13" t="s">
        <v>1744</v>
      </c>
      <c r="B1924" t="str" cm="1">
        <f t="array" ref="B1924">_xlfn.XLOOKUP($A1924,CustomersName[[#All],[Customer ID]],CustomersName[[#All],[First Name]],"Not Found",0)</f>
        <v>Marih Sr.</v>
      </c>
      <c r="C1924" cm="1">
        <f t="array" ref="C1924">_xlfn.XLOOKUP($A1924,MedExam_Table[[#Headers],[#Data],[Customer ID]],MedExam_Table[[#Headers],[#Data],[BMI]],"Not Found",0)</f>
        <v>45.27</v>
      </c>
      <c r="D1924" cm="1">
        <f t="array" ref="D1924">_xlfn.XLOOKUP($A1924,MedExam_Table[[#Headers],[#Data],[Customer ID]],MedExam_Table[[#Headers],[#Data],[HBA1C]],"Not Found",0)</f>
        <v>5.2</v>
      </c>
      <c r="E1924" t="str" cm="1">
        <f t="array" ref="E1924">_xlfn.XLOOKUP($A1924,MedExam_Table[[#Headers],[#Data],[Customer ID]],MedExam_Table[[#Headers],[#Data],[Heart Issues Updated]],"Not Found",0)</f>
        <v>Yes</v>
      </c>
      <c r="F1924" t="str" cm="1">
        <f t="array" ref="F1924">_xlfn.XLOOKUP($A1924,MedExam_Table[[#Headers],[#Data],[Customer ID]],MedExam_Table[[#Headers],[#Data],[Any Transplants Update]],"Not Found",0)</f>
        <v>No</v>
      </c>
      <c r="G1924" t="str" cm="1">
        <f t="array" ref="G1924">_xlfn.XLOOKUP($A1924,MedExam_Table[[#Headers],[#Data],[Customer ID]],MedExam_Table[[#Headers],[#Data],[Cancer history]],"Not Found",0)</f>
        <v>No</v>
      </c>
      <c r="H1924" cm="1">
        <f t="array" ref="H1924">_xlfn.XLOOKUP($A1924,MedExam_Table[[#Headers],[#Data],[Customer ID]],MedExam_Table[[#Headers],[#Data],[NumberOfMajorSurgeries_updated]],"Not Found",0)</f>
        <v>0</v>
      </c>
      <c r="I1924" t="str" cm="1">
        <f t="array" ref="I1924">_xlfn.XLOOKUP($A1924,MedExam_Table[[#Headers],[#Data],[Customer ID]],MedExam_Table[[#Headers],[#Data],[Smoker Updated]],"Not Found",0)</f>
        <v>No</v>
      </c>
      <c r="J1924" t="str" cm="1">
        <f t="array" ref="J1924">_xlfn.XLOOKUP($A1924,MedExam_Table[[#Headers],[#Data],[Customer ID]],MedExam_Table[[#Headers],[#Data],[Weight Status]],"Not Found",0)</f>
        <v>Obesity</v>
      </c>
      <c r="K1924" t="str" cm="1">
        <f t="array" ref="K1924">_xlfn.XLOOKUP($A1924,MedExam_Table[[#Headers],[#Data],[Customer ID]],MedExam_Table[[#Headers],[#Data],[Diabetes Status]],"Not Found",0)</f>
        <v>Normal</v>
      </c>
      <c r="L1924" cm="1">
        <f t="array" ref="L1924">_xlfn.XLOOKUP($A1924,Hospitalisation_table[[#All],[Customer ID]],Hospitalisation_table[[#All],[Customer Age]],"Not Found",0)</f>
        <v>46</v>
      </c>
      <c r="M1924" t="str" cm="1">
        <f t="array" ref="M1924">_xlfn.XLOOKUP($A1924,Hospitalisation_table[[#All],[Customer ID]],Hospitalisation_table[[#All],[Date of Birth]],"Not Found",0)</f>
        <v>20-Sep-1976</v>
      </c>
      <c r="N1924" s="22" cm="1">
        <f t="array" ref="N1924">_xlfn.XLOOKUP($A1924,Hospitalisation_table[[#All],[Customer ID]],Hospitalisation_table[[#All],[charges]],"Not Found",0)</f>
        <v>15698.86</v>
      </c>
      <c r="O1924" t="str" cm="1">
        <f t="array" ref="O1924">_xlfn.XLOOKUP($A1924,Hospitalisation_table[[#All],[Customer ID]],Hospitalisation_table[[#All],[Hospital tier_Updated]],"Not Found",0)</f>
        <v>tier - 2</v>
      </c>
      <c r="P1924" t="str" cm="1">
        <f t="array" ref="P1924">_xlfn.XLOOKUP($A1924,Hospitalisation_table[[#All],[Customer ID]],Hospitalisation_table[[#All],[City tier_updated]],"Not Found",0)</f>
        <v>tier - 2</v>
      </c>
      <c r="Q1924" t="str" cm="1">
        <f t="array" ref="Q1924">_xlfn.XLOOKUP($A1924,Hospitalisation_table[[#All],[Customer ID]],Hospitalisation_table[[#All],[State ID Updated]],"Not Found",0)</f>
        <v>R1012</v>
      </c>
    </row>
    <row r="1925" spans="1:17" x14ac:dyDescent="0.3">
      <c r="A1925" s="14" t="s">
        <v>1743</v>
      </c>
      <c r="B1925" t="str" cm="1">
        <f t="array" ref="B1925">_xlfn.XLOOKUP($A1925,CustomersName[[#All],[Customer ID]],CustomersName[[#All],[First Name]],"Not Found",0)</f>
        <v>Mehhann R.</v>
      </c>
      <c r="C1925" cm="1">
        <f t="array" ref="C1925">_xlfn.XLOOKUP($A1925,MedExam_Table[[#Headers],[#Data],[Customer ID]],MedExam_Table[[#Headers],[#Data],[BMI]],"Not Found",0)</f>
        <v>44.29</v>
      </c>
      <c r="D1925" cm="1">
        <f t="array" ref="D1925">_xlfn.XLOOKUP($A1925,MedExam_Table[[#Headers],[#Data],[Customer ID]],MedExam_Table[[#Headers],[#Data],[HBA1C]],"Not Found",0)</f>
        <v>9.66</v>
      </c>
      <c r="E1925" t="str" cm="1">
        <f t="array" ref="E1925">_xlfn.XLOOKUP($A1925,MedExam_Table[[#Headers],[#Data],[Customer ID]],MedExam_Table[[#Headers],[#Data],[Heart Issues Updated]],"Not Found",0)</f>
        <v>No</v>
      </c>
      <c r="F1925" t="str" cm="1">
        <f t="array" ref="F1925">_xlfn.XLOOKUP($A1925,MedExam_Table[[#Headers],[#Data],[Customer ID]],MedExam_Table[[#Headers],[#Data],[Any Transplants Update]],"Not Found",0)</f>
        <v>No</v>
      </c>
      <c r="G1925" t="str" cm="1">
        <f t="array" ref="G1925">_xlfn.XLOOKUP($A1925,MedExam_Table[[#Headers],[#Data],[Customer ID]],MedExam_Table[[#Headers],[#Data],[Cancer history]],"Not Found",0)</f>
        <v>No</v>
      </c>
      <c r="H1925" cm="1">
        <f t="array" ref="H1925">_xlfn.XLOOKUP($A1925,MedExam_Table[[#Headers],[#Data],[Customer ID]],MedExam_Table[[#Headers],[#Data],[NumberOfMajorSurgeries_updated]],"Not Found",0)</f>
        <v>2</v>
      </c>
      <c r="I1925" t="str" cm="1">
        <f t="array" ref="I1925">_xlfn.XLOOKUP($A1925,MedExam_Table[[#Headers],[#Data],[Customer ID]],MedExam_Table[[#Headers],[#Data],[Smoker Updated]],"Not Found",0)</f>
        <v>No</v>
      </c>
      <c r="J1925" t="str" cm="1">
        <f t="array" ref="J1925">_xlfn.XLOOKUP($A1925,MedExam_Table[[#Headers],[#Data],[Customer ID]],MedExam_Table[[#Headers],[#Data],[Weight Status]],"Not Found",0)</f>
        <v>Obesity</v>
      </c>
      <c r="K1925" t="str" cm="1">
        <f t="array" ref="K1925">_xlfn.XLOOKUP($A1925,MedExam_Table[[#Headers],[#Data],[Customer ID]],MedExam_Table[[#Headers],[#Data],[Diabetes Status]],"Not Found",0)</f>
        <v>Diabetes</v>
      </c>
      <c r="L1925" cm="1">
        <f t="array" ref="L1925">_xlfn.XLOOKUP($A1925,Hospitalisation_table[[#All],[Customer ID]],Hospitalisation_table[[#All],[Customer Age]],"Not Found",0)</f>
        <v>49</v>
      </c>
      <c r="M1925" t="str" cm="1">
        <f t="array" ref="M1925">_xlfn.XLOOKUP($A1925,Hospitalisation_table[[#All],[Customer ID]],Hospitalisation_table[[#All],[Date of Birth]],"Not Found",0)</f>
        <v>26-Jun-1973</v>
      </c>
      <c r="N1925" s="22" cm="1">
        <f t="array" ref="N1925">_xlfn.XLOOKUP($A1925,Hospitalisation_table[[#All],[Customer ID]],Hospitalisation_table[[#All],[charges]],"Not Found",0)</f>
        <v>15670.3</v>
      </c>
      <c r="O1925" t="str" cm="1">
        <f t="array" ref="O1925">_xlfn.XLOOKUP($A1925,Hospitalisation_table[[#All],[Customer ID]],Hospitalisation_table[[#All],[Hospital tier_Updated]],"Not Found",0)</f>
        <v>tier - 2</v>
      </c>
      <c r="P1925" t="str" cm="1">
        <f t="array" ref="P1925">_xlfn.XLOOKUP($A1925,Hospitalisation_table[[#All],[Customer ID]],Hospitalisation_table[[#All],[City tier_updated]],"Not Found",0)</f>
        <v>tier - 2</v>
      </c>
      <c r="Q1925" t="str" cm="1">
        <f t="array" ref="Q1925">_xlfn.XLOOKUP($A1925,Hospitalisation_table[[#All],[Customer ID]],Hospitalisation_table[[#All],[State ID Updated]],"Not Found",0)</f>
        <v>R1026</v>
      </c>
    </row>
    <row r="1926" spans="1:17" x14ac:dyDescent="0.3">
      <c r="A1926" s="13" t="s">
        <v>1742</v>
      </c>
      <c r="B1926" t="str" cm="1">
        <f t="array" ref="B1926">_xlfn.XLOOKUP($A1926,CustomersName[[#All],[Customer ID]],CustomersName[[#All],[First Name]],"Not Found",0)</f>
        <v>ScotthM</v>
      </c>
      <c r="C1926" cm="1">
        <f t="array" ref="C1926">_xlfn.XLOOKUP($A1926,MedExam_Table[[#Headers],[#Data],[Customer ID]],MedExam_Table[[#Headers],[#Data],[BMI]],"Not Found",0)</f>
        <v>54.59</v>
      </c>
      <c r="D1926" cm="1">
        <f t="array" ref="D1926">_xlfn.XLOOKUP($A1926,MedExam_Table[[#Headers],[#Data],[Customer ID]],MedExam_Table[[#Headers],[#Data],[HBA1C]],"Not Found",0)</f>
        <v>4.22</v>
      </c>
      <c r="E1926" t="str" cm="1">
        <f t="array" ref="E1926">_xlfn.XLOOKUP($A1926,MedExam_Table[[#Headers],[#Data],[Customer ID]],MedExam_Table[[#Headers],[#Data],[Heart Issues Updated]],"Not Found",0)</f>
        <v>Yes</v>
      </c>
      <c r="F1926" t="str" cm="1">
        <f t="array" ref="F1926">_xlfn.XLOOKUP($A1926,MedExam_Table[[#Headers],[#Data],[Customer ID]],MedExam_Table[[#Headers],[#Data],[Any Transplants Update]],"Not Found",0)</f>
        <v>No</v>
      </c>
      <c r="G1926" t="str" cm="1">
        <f t="array" ref="G1926">_xlfn.XLOOKUP($A1926,MedExam_Table[[#Headers],[#Data],[Customer ID]],MedExam_Table[[#Headers],[#Data],[Cancer history]],"Not Found",0)</f>
        <v>No</v>
      </c>
      <c r="H1926" cm="1">
        <f t="array" ref="H1926">_xlfn.XLOOKUP($A1926,MedExam_Table[[#Headers],[#Data],[Customer ID]],MedExam_Table[[#Headers],[#Data],[NumberOfMajorSurgeries_updated]],"Not Found",0)</f>
        <v>1</v>
      </c>
      <c r="I1926" t="str" cm="1">
        <f t="array" ref="I1926">_xlfn.XLOOKUP($A1926,MedExam_Table[[#Headers],[#Data],[Customer ID]],MedExam_Table[[#Headers],[#Data],[Smoker Updated]],"Not Found",0)</f>
        <v>No</v>
      </c>
      <c r="J1926" t="str" cm="1">
        <f t="array" ref="J1926">_xlfn.XLOOKUP($A1926,MedExam_Table[[#Headers],[#Data],[Customer ID]],MedExam_Table[[#Headers],[#Data],[Weight Status]],"Not Found",0)</f>
        <v>Obesity</v>
      </c>
      <c r="K1926" t="str" cm="1">
        <f t="array" ref="K1926">_xlfn.XLOOKUP($A1926,MedExam_Table[[#Headers],[#Data],[Customer ID]],MedExam_Table[[#Headers],[#Data],[Diabetes Status]],"Not Found",0)</f>
        <v>Normal</v>
      </c>
      <c r="L1926" cm="1">
        <f t="array" ref="L1926">_xlfn.XLOOKUP($A1926,Hospitalisation_table[[#All],[Customer ID]],Hospitalisation_table[[#All],[Customer Age]],"Not Found",0)</f>
        <v>34</v>
      </c>
      <c r="M1926" t="str" cm="1">
        <f t="array" ref="M1926">_xlfn.XLOOKUP($A1926,Hospitalisation_table[[#All],[Customer ID]],Hospitalisation_table[[#All],[Date of Birth]],"Not Found",0)</f>
        <v>22-Dec-1988</v>
      </c>
      <c r="N1926" s="22" cm="1">
        <f t="array" ref="N1926">_xlfn.XLOOKUP($A1926,Hospitalisation_table[[#All],[Customer ID]],Hospitalisation_table[[#All],[charges]],"Not Found",0)</f>
        <v>15646.28</v>
      </c>
      <c r="O1926" t="str" cm="1">
        <f t="array" ref="O1926">_xlfn.XLOOKUP($A1926,Hospitalisation_table[[#All],[Customer ID]],Hospitalisation_table[[#All],[Hospital tier_Updated]],"Not Found",0)</f>
        <v>tier - 2</v>
      </c>
      <c r="P1926" t="str" cm="1">
        <f t="array" ref="P1926">_xlfn.XLOOKUP($A1926,Hospitalisation_table[[#All],[Customer ID]],Hospitalisation_table[[#All],[City tier_updated]],"Not Found",0)</f>
        <v>tier - 2</v>
      </c>
      <c r="Q1926" t="str" cm="1">
        <f t="array" ref="Q1926">_xlfn.XLOOKUP($A1926,Hospitalisation_table[[#All],[Customer ID]],Hospitalisation_table[[#All],[State ID Updated]],"Not Found",0)</f>
        <v>R1011</v>
      </c>
    </row>
    <row r="1927" spans="1:17" x14ac:dyDescent="0.3">
      <c r="A1927" s="14" t="s">
        <v>2310</v>
      </c>
      <c r="B1927" t="str" cm="1">
        <f t="array" ref="B1927">_xlfn.XLOOKUP($A1927,CustomersName[[#All],[Customer ID]],CustomersName[[#All],[First Name]],"Not Found",0)</f>
        <v>Casey</v>
      </c>
      <c r="C1927" cm="1">
        <f t="array" ref="C1927">_xlfn.XLOOKUP($A1927,MedExam_Table[[#Headers],[#Data],[Customer ID]],MedExam_Table[[#Headers],[#Data],[BMI]],"Not Found",0)</f>
        <v>52.06</v>
      </c>
      <c r="D1927" cm="1">
        <f t="array" ref="D1927">_xlfn.XLOOKUP($A1927,MedExam_Table[[#Headers],[#Data],[Customer ID]],MedExam_Table[[#Headers],[#Data],[HBA1C]],"Not Found",0)</f>
        <v>11.47</v>
      </c>
      <c r="E1927" t="str" cm="1">
        <f t="array" ref="E1927">_xlfn.XLOOKUP($A1927,MedExam_Table[[#Headers],[#Data],[Customer ID]],MedExam_Table[[#Headers],[#Data],[Heart Issues Updated]],"Not Found",0)</f>
        <v>No</v>
      </c>
      <c r="F1927" t="str" cm="1">
        <f t="array" ref="F1927">_xlfn.XLOOKUP($A1927,MedExam_Table[[#Headers],[#Data],[Customer ID]],MedExam_Table[[#Headers],[#Data],[Any Transplants Update]],"Not Found",0)</f>
        <v>No</v>
      </c>
      <c r="G1927" t="str" cm="1">
        <f t="array" ref="G1927">_xlfn.XLOOKUP($A1927,MedExam_Table[[#Headers],[#Data],[Customer ID]],MedExam_Table[[#Headers],[#Data],[Cancer history]],"Not Found",0)</f>
        <v>No</v>
      </c>
      <c r="H1927" cm="1">
        <f t="array" ref="H1927">_xlfn.XLOOKUP($A1927,MedExam_Table[[#Headers],[#Data],[Customer ID]],MedExam_Table[[#Headers],[#Data],[NumberOfMajorSurgeries_updated]],"Not Found",0)</f>
        <v>0</v>
      </c>
      <c r="I1927" t="str" cm="1">
        <f t="array" ref="I1927">_xlfn.XLOOKUP($A1927,MedExam_Table[[#Headers],[#Data],[Customer ID]],MedExam_Table[[#Headers],[#Data],[Smoker Updated]],"Not Found",0)</f>
        <v>Yes</v>
      </c>
      <c r="J1927" t="str" cm="1">
        <f t="array" ref="J1927">_xlfn.XLOOKUP($A1927,MedExam_Table[[#Headers],[#Data],[Customer ID]],MedExam_Table[[#Headers],[#Data],[Weight Status]],"Not Found",0)</f>
        <v>Obesity</v>
      </c>
      <c r="K1927" t="str" cm="1">
        <f t="array" ref="K1927">_xlfn.XLOOKUP($A1927,MedExam_Table[[#Headers],[#Data],[Customer ID]],MedExam_Table[[#Headers],[#Data],[Diabetes Status]],"Not Found",0)</f>
        <v>Diabetes</v>
      </c>
      <c r="L1927" cm="1">
        <f t="array" ref="L1927">_xlfn.XLOOKUP($A1927,Hospitalisation_table[[#All],[Customer ID]],Hospitalisation_table[[#All],[Customer Age]],"Not Found",0)</f>
        <v>54</v>
      </c>
      <c r="M1927" t="str" cm="1">
        <f t="array" ref="M1927">_xlfn.XLOOKUP($A1927,Hospitalisation_table[[#All],[Customer ID]],Hospitalisation_table[[#All],[Date of Birth]],"Not Found",0)</f>
        <v>3-Aug-1968</v>
      </c>
      <c r="N1927" s="22" cm="1">
        <f t="array" ref="N1927">_xlfn.XLOOKUP($A1927,Hospitalisation_table[[#All],[Customer ID]],Hospitalisation_table[[#All],[charges]],"Not Found",0)</f>
        <v>42478.6</v>
      </c>
      <c r="O1927" t="str" cm="1">
        <f t="array" ref="O1927">_xlfn.XLOOKUP($A1927,Hospitalisation_table[[#All],[Customer ID]],Hospitalisation_table[[#All],[Hospital tier_Updated]],"Not Found",0)</f>
        <v>tier - 1</v>
      </c>
      <c r="P1927" t="str" cm="1">
        <f t="array" ref="P1927">_xlfn.XLOOKUP($A1927,Hospitalisation_table[[#All],[Customer ID]],Hospitalisation_table[[#All],[City tier_updated]],"Not Found",0)</f>
        <v>tier - 2</v>
      </c>
      <c r="Q1927" t="str" cm="1">
        <f t="array" ref="Q1927">_xlfn.XLOOKUP($A1927,Hospitalisation_table[[#All],[Customer ID]],Hospitalisation_table[[#All],[State ID Updated]],"Not Found",0)</f>
        <v>R1011</v>
      </c>
    </row>
    <row r="1928" spans="1:17" x14ac:dyDescent="0.3">
      <c r="A1928" s="13" t="s">
        <v>1741</v>
      </c>
      <c r="B1928" t="str" cm="1">
        <f t="array" ref="B1928">_xlfn.XLOOKUP($A1928,CustomersName[[#All],[Customer ID]],CustomersName[[#All],[First Name]],"Not Found",0)</f>
        <v>Chitlin E.</v>
      </c>
      <c r="C1928" cm="1">
        <f t="array" ref="C1928">_xlfn.XLOOKUP($A1928,MedExam_Table[[#Headers],[#Data],[Customer ID]],MedExam_Table[[#Headers],[#Data],[BMI]],"Not Found",0)</f>
        <v>32.965000000000003</v>
      </c>
      <c r="D1928" cm="1">
        <f t="array" ref="D1928">_xlfn.XLOOKUP($A1928,MedExam_Table[[#Headers],[#Data],[Customer ID]],MedExam_Table[[#Headers],[#Data],[HBA1C]],"Not Found",0)</f>
        <v>11.78</v>
      </c>
      <c r="E1928" t="str" cm="1">
        <f t="array" ref="E1928">_xlfn.XLOOKUP($A1928,MedExam_Table[[#Headers],[#Data],[Customer ID]],MedExam_Table[[#Headers],[#Data],[Heart Issues Updated]],"Not Found",0)</f>
        <v>No</v>
      </c>
      <c r="F1928" t="str" cm="1">
        <f t="array" ref="F1928">_xlfn.XLOOKUP($A1928,MedExam_Table[[#Headers],[#Data],[Customer ID]],MedExam_Table[[#Headers],[#Data],[Any Transplants Update]],"Not Found",0)</f>
        <v>No</v>
      </c>
      <c r="G1928" t="str" cm="1">
        <f t="array" ref="G1928">_xlfn.XLOOKUP($A1928,MedExam_Table[[#Headers],[#Data],[Customer ID]],MedExam_Table[[#Headers],[#Data],[Cancer history]],"Not Found",0)</f>
        <v>No</v>
      </c>
      <c r="H1928" cm="1">
        <f t="array" ref="H1928">_xlfn.XLOOKUP($A1928,MedExam_Table[[#Headers],[#Data],[Customer ID]],MedExam_Table[[#Headers],[#Data],[NumberOfMajorSurgeries_updated]],"Not Found",0)</f>
        <v>0</v>
      </c>
      <c r="I1928" t="str" cm="1">
        <f t="array" ref="I1928">_xlfn.XLOOKUP($A1928,MedExam_Table[[#Headers],[#Data],[Customer ID]],MedExam_Table[[#Headers],[#Data],[Smoker Updated]],"Not Found",0)</f>
        <v>No</v>
      </c>
      <c r="J1928" t="str" cm="1">
        <f t="array" ref="J1928">_xlfn.XLOOKUP($A1928,MedExam_Table[[#Headers],[#Data],[Customer ID]],MedExam_Table[[#Headers],[#Data],[Weight Status]],"Not Found",0)</f>
        <v>Obesity</v>
      </c>
      <c r="K1928" t="str" cm="1">
        <f t="array" ref="K1928">_xlfn.XLOOKUP($A1928,MedExam_Table[[#Headers],[#Data],[Customer ID]],MedExam_Table[[#Headers],[#Data],[Diabetes Status]],"Not Found",0)</f>
        <v>Diabetes</v>
      </c>
      <c r="L1928" cm="1">
        <f t="array" ref="L1928">_xlfn.XLOOKUP($A1928,Hospitalisation_table[[#All],[Customer ID]],Hospitalisation_table[[#All],[Customer Age]],"Not Found",0)</f>
        <v>63</v>
      </c>
      <c r="M1928" t="str" cm="1">
        <f t="array" ref="M1928">_xlfn.XLOOKUP($A1928,Hospitalisation_table[[#All],[Customer ID]],Hospitalisation_table[[#All],[Date of Birth]],"Not Found",0)</f>
        <v>6-Jun-1960</v>
      </c>
      <c r="N1928" s="22" cm="1">
        <f t="array" ref="N1928">_xlfn.XLOOKUP($A1928,Hospitalisation_table[[#All],[Customer ID]],Hospitalisation_table[[#All],[charges]],"Not Found",0)</f>
        <v>15612.19</v>
      </c>
      <c r="O1928" t="str" cm="1">
        <f t="array" ref="O1928">_xlfn.XLOOKUP($A1928,Hospitalisation_table[[#All],[Customer ID]],Hospitalisation_table[[#All],[Hospital tier_Updated]],"Not Found",0)</f>
        <v>tier - 2</v>
      </c>
      <c r="P1928" t="str" cm="1">
        <f t="array" ref="P1928">_xlfn.XLOOKUP($A1928,Hospitalisation_table[[#All],[Customer ID]],Hospitalisation_table[[#All],[City tier_updated]],"Not Found",0)</f>
        <v>tier - 2</v>
      </c>
      <c r="Q1928" t="str" cm="1">
        <f t="array" ref="Q1928">_xlfn.XLOOKUP($A1928,Hospitalisation_table[[#All],[Customer ID]],Hospitalisation_table[[#All],[State ID Updated]],"Not Found",0)</f>
        <v>R1012</v>
      </c>
    </row>
    <row r="1929" spans="1:17" x14ac:dyDescent="0.3">
      <c r="A1929" s="14" t="s">
        <v>1740</v>
      </c>
      <c r="B1929" t="str" cm="1">
        <f t="array" ref="B1929">_xlfn.XLOOKUP($A1929,CustomersName[[#All],[Customer ID]],CustomersName[[#All],[First Name]],"Not Found",0)</f>
        <v>Shmantha A.</v>
      </c>
      <c r="C1929" cm="1">
        <f t="array" ref="C1929">_xlfn.XLOOKUP($A1929,MedExam_Table[[#Headers],[#Data],[Customer ID]],MedExam_Table[[#Headers],[#Data],[BMI]],"Not Found",0)</f>
        <v>38.049999999999997</v>
      </c>
      <c r="D1929" cm="1">
        <f t="array" ref="D1929">_xlfn.XLOOKUP($A1929,MedExam_Table[[#Headers],[#Data],[Customer ID]],MedExam_Table[[#Headers],[#Data],[HBA1C]],"Not Found",0)</f>
        <v>9.6199999999999992</v>
      </c>
      <c r="E1929" t="str" cm="1">
        <f t="array" ref="E1929">_xlfn.XLOOKUP($A1929,MedExam_Table[[#Headers],[#Data],[Customer ID]],MedExam_Table[[#Headers],[#Data],[Heart Issues Updated]],"Not Found",0)</f>
        <v>No</v>
      </c>
      <c r="F1929" t="str" cm="1">
        <f t="array" ref="F1929">_xlfn.XLOOKUP($A1929,MedExam_Table[[#Headers],[#Data],[Customer ID]],MedExam_Table[[#Headers],[#Data],[Any Transplants Update]],"Not Found",0)</f>
        <v>No</v>
      </c>
      <c r="G1929" t="str" cm="1">
        <f t="array" ref="G1929">_xlfn.XLOOKUP($A1929,MedExam_Table[[#Headers],[#Data],[Customer ID]],MedExam_Table[[#Headers],[#Data],[Cancer history]],"Not Found",0)</f>
        <v>No</v>
      </c>
      <c r="H1929" cm="1">
        <f t="array" ref="H1929">_xlfn.XLOOKUP($A1929,MedExam_Table[[#Headers],[#Data],[Customer ID]],MedExam_Table[[#Headers],[#Data],[NumberOfMajorSurgeries_updated]],"Not Found",0)</f>
        <v>0</v>
      </c>
      <c r="I1929" t="str" cm="1">
        <f t="array" ref="I1929">_xlfn.XLOOKUP($A1929,MedExam_Table[[#Headers],[#Data],[Customer ID]],MedExam_Table[[#Headers],[#Data],[Smoker Updated]],"Not Found",0)</f>
        <v>No</v>
      </c>
      <c r="J1929" t="str" cm="1">
        <f t="array" ref="J1929">_xlfn.XLOOKUP($A1929,MedExam_Table[[#Headers],[#Data],[Customer ID]],MedExam_Table[[#Headers],[#Data],[Weight Status]],"Not Found",0)</f>
        <v>Obesity</v>
      </c>
      <c r="K1929" t="str" cm="1">
        <f t="array" ref="K1929">_xlfn.XLOOKUP($A1929,MedExam_Table[[#Headers],[#Data],[Customer ID]],MedExam_Table[[#Headers],[#Data],[Diabetes Status]],"Not Found",0)</f>
        <v>Diabetes</v>
      </c>
      <c r="L1929" cm="1">
        <f t="array" ref="L1929">_xlfn.XLOOKUP($A1929,Hospitalisation_table[[#All],[Customer ID]],Hospitalisation_table[[#All],[Customer Age]],"Not Found",0)</f>
        <v>57</v>
      </c>
      <c r="M1929" t="str" cm="1">
        <f t="array" ref="M1929">_xlfn.XLOOKUP($A1929,Hospitalisation_table[[#All],[Customer ID]],Hospitalisation_table[[#All],[Date of Birth]],"Not Found",0)</f>
        <v>28-Oct-1965</v>
      </c>
      <c r="N1929" s="22" cm="1">
        <f t="array" ref="N1929">_xlfn.XLOOKUP($A1929,Hospitalisation_table[[#All],[Customer ID]],Hospitalisation_table[[#All],[charges]],"Not Found",0)</f>
        <v>15608.58</v>
      </c>
      <c r="O1929" t="str" cm="1">
        <f t="array" ref="O1929">_xlfn.XLOOKUP($A1929,Hospitalisation_table[[#All],[Customer ID]],Hospitalisation_table[[#All],[Hospital tier_Updated]],"Not Found",0)</f>
        <v>tier - 2</v>
      </c>
      <c r="P1929" t="str" cm="1">
        <f t="array" ref="P1929">_xlfn.XLOOKUP($A1929,Hospitalisation_table[[#All],[Customer ID]],Hospitalisation_table[[#All],[City tier_updated]],"Not Found",0)</f>
        <v>tier - 2</v>
      </c>
      <c r="Q1929" t="str" cm="1">
        <f t="array" ref="Q1929">_xlfn.XLOOKUP($A1929,Hospitalisation_table[[#All],[Customer ID]],Hospitalisation_table[[#All],[State ID Updated]],"Not Found",0)</f>
        <v>R1026</v>
      </c>
    </row>
    <row r="1930" spans="1:17" x14ac:dyDescent="0.3">
      <c r="A1930" s="13" t="s">
        <v>1739</v>
      </c>
      <c r="B1930" t="str" cm="1">
        <f t="array" ref="B1930">_xlfn.XLOOKUP($A1930,CustomersName[[#All],[Customer ID]],CustomersName[[#All],[First Name]],"Not Found",0)</f>
        <v>Erik</v>
      </c>
      <c r="C1930" cm="1">
        <f t="array" ref="C1930">_xlfn.XLOOKUP($A1930,MedExam_Table[[#Headers],[#Data],[Customer ID]],MedExam_Table[[#Headers],[#Data],[BMI]],"Not Found",0)</f>
        <v>46.14</v>
      </c>
      <c r="D1930" cm="1">
        <f t="array" ref="D1930">_xlfn.XLOOKUP($A1930,MedExam_Table[[#Headers],[#Data],[Customer ID]],MedExam_Table[[#Headers],[#Data],[HBA1C]],"Not Found",0)</f>
        <v>10.78</v>
      </c>
      <c r="E1930" t="str" cm="1">
        <f t="array" ref="E1930">_xlfn.XLOOKUP($A1930,MedExam_Table[[#Headers],[#Data],[Customer ID]],MedExam_Table[[#Headers],[#Data],[Heart Issues Updated]],"Not Found",0)</f>
        <v>No</v>
      </c>
      <c r="F1930" t="str" cm="1">
        <f t="array" ref="F1930">_xlfn.XLOOKUP($A1930,MedExam_Table[[#Headers],[#Data],[Customer ID]],MedExam_Table[[#Headers],[#Data],[Any Transplants Update]],"Not Found",0)</f>
        <v>No</v>
      </c>
      <c r="G1930" t="str" cm="1">
        <f t="array" ref="G1930">_xlfn.XLOOKUP($A1930,MedExam_Table[[#Headers],[#Data],[Customer ID]],MedExam_Table[[#Headers],[#Data],[Cancer history]],"Not Found",0)</f>
        <v>No</v>
      </c>
      <c r="H1930" cm="1">
        <f t="array" ref="H1930">_xlfn.XLOOKUP($A1930,MedExam_Table[[#Headers],[#Data],[Customer ID]],MedExam_Table[[#Headers],[#Data],[NumberOfMajorSurgeries_updated]],"Not Found",0)</f>
        <v>0</v>
      </c>
      <c r="I1930" t="str" cm="1">
        <f t="array" ref="I1930">_xlfn.XLOOKUP($A1930,MedExam_Table[[#Headers],[#Data],[Customer ID]],MedExam_Table[[#Headers],[#Data],[Smoker Updated]],"Not Found",0)</f>
        <v>No</v>
      </c>
      <c r="J1930" t="str" cm="1">
        <f t="array" ref="J1930">_xlfn.XLOOKUP($A1930,MedExam_Table[[#Headers],[#Data],[Customer ID]],MedExam_Table[[#Headers],[#Data],[Weight Status]],"Not Found",0)</f>
        <v>Obesity</v>
      </c>
      <c r="K1930" t="str" cm="1">
        <f t="array" ref="K1930">_xlfn.XLOOKUP($A1930,MedExam_Table[[#Headers],[#Data],[Customer ID]],MedExam_Table[[#Headers],[#Data],[Diabetes Status]],"Not Found",0)</f>
        <v>Diabetes</v>
      </c>
      <c r="L1930" cm="1">
        <f t="array" ref="L1930">_xlfn.XLOOKUP($A1930,Hospitalisation_table[[#All],[Customer ID]],Hospitalisation_table[[#All],[Customer Age]],"Not Found",0)</f>
        <v>48</v>
      </c>
      <c r="M1930" t="str" cm="1">
        <f t="array" ref="M1930">_xlfn.XLOOKUP($A1930,Hospitalisation_table[[#All],[Customer ID]],Hospitalisation_table[[#All],[Date of Birth]],"Not Found",0)</f>
        <v>30-Jul-1974</v>
      </c>
      <c r="N1930" s="22" cm="1">
        <f t="array" ref="N1930">_xlfn.XLOOKUP($A1930,Hospitalisation_table[[#All],[Customer ID]],Hospitalisation_table[[#All],[charges]],"Not Found",0)</f>
        <v>15556.67</v>
      </c>
      <c r="O1930" t="str" cm="1">
        <f t="array" ref="O1930">_xlfn.XLOOKUP($A1930,Hospitalisation_table[[#All],[Customer ID]],Hospitalisation_table[[#All],[Hospital tier_Updated]],"Not Found",0)</f>
        <v>tier - 2</v>
      </c>
      <c r="P1930" t="str" cm="1">
        <f t="array" ref="P1930">_xlfn.XLOOKUP($A1930,Hospitalisation_table[[#All],[Customer ID]],Hospitalisation_table[[#All],[City tier_updated]],"Not Found",0)</f>
        <v>tier - 2</v>
      </c>
      <c r="Q1930" t="str" cm="1">
        <f t="array" ref="Q1930">_xlfn.XLOOKUP($A1930,Hospitalisation_table[[#All],[Customer ID]],Hospitalisation_table[[#All],[State ID Updated]],"Not Found",0)</f>
        <v>R1012</v>
      </c>
    </row>
    <row r="1931" spans="1:17" x14ac:dyDescent="0.3">
      <c r="A1931" s="14" t="s">
        <v>1738</v>
      </c>
      <c r="B1931" t="str" cm="1">
        <f t="array" ref="B1931">_xlfn.XLOOKUP($A1931,CustomersName[[#All],[Customer ID]],CustomersName[[#All],[First Name]],"Not Found",0)</f>
        <v>Christopher</v>
      </c>
      <c r="C1931" cm="1">
        <f t="array" ref="C1931">_xlfn.XLOOKUP($A1931,MedExam_Table[[#Headers],[#Data],[Customer ID]],MedExam_Table[[#Headers],[#Data],[BMI]],"Not Found",0)</f>
        <v>41.325000000000003</v>
      </c>
      <c r="D1931" cm="1">
        <f t="array" ref="D1931">_xlfn.XLOOKUP($A1931,MedExam_Table[[#Headers],[#Data],[Customer ID]],MedExam_Table[[#Headers],[#Data],[HBA1C]],"Not Found",0)</f>
        <v>5.1100000000000003</v>
      </c>
      <c r="E1931" t="str" cm="1">
        <f t="array" ref="E1931">_xlfn.XLOOKUP($A1931,MedExam_Table[[#Headers],[#Data],[Customer ID]],MedExam_Table[[#Headers],[#Data],[Heart Issues Updated]],"Not Found",0)</f>
        <v>Yes</v>
      </c>
      <c r="F1931" t="str" cm="1">
        <f t="array" ref="F1931">_xlfn.XLOOKUP($A1931,MedExam_Table[[#Headers],[#Data],[Customer ID]],MedExam_Table[[#Headers],[#Data],[Any Transplants Update]],"Not Found",0)</f>
        <v>No</v>
      </c>
      <c r="G1931" t="str" cm="1">
        <f t="array" ref="G1931">_xlfn.XLOOKUP($A1931,MedExam_Table[[#Headers],[#Data],[Customer ID]],MedExam_Table[[#Headers],[#Data],[Cancer history]],"Not Found",0)</f>
        <v>No</v>
      </c>
      <c r="H1931" cm="1">
        <f t="array" ref="H1931">_xlfn.XLOOKUP($A1931,MedExam_Table[[#Headers],[#Data],[Customer ID]],MedExam_Table[[#Headers],[#Data],[NumberOfMajorSurgeries_updated]],"Not Found",0)</f>
        <v>2</v>
      </c>
      <c r="I1931" t="str" cm="1">
        <f t="array" ref="I1931">_xlfn.XLOOKUP($A1931,MedExam_Table[[#Headers],[#Data],[Customer ID]],MedExam_Table[[#Headers],[#Data],[Smoker Updated]],"Not Found",0)</f>
        <v>No</v>
      </c>
      <c r="J1931" t="str" cm="1">
        <f t="array" ref="J1931">_xlfn.XLOOKUP($A1931,MedExam_Table[[#Headers],[#Data],[Customer ID]],MedExam_Table[[#Headers],[#Data],[Weight Status]],"Not Found",0)</f>
        <v>Obesity</v>
      </c>
      <c r="K1931" t="str" cm="1">
        <f t="array" ref="K1931">_xlfn.XLOOKUP($A1931,MedExam_Table[[#Headers],[#Data],[Customer ID]],MedExam_Table[[#Headers],[#Data],[Diabetes Status]],"Not Found",0)</f>
        <v>Normal</v>
      </c>
      <c r="L1931" cm="1">
        <f t="array" ref="L1931">_xlfn.XLOOKUP($A1931,Hospitalisation_table[[#All],[Customer ID]],Hospitalisation_table[[#All],[Customer Age]],"Not Found",0)</f>
        <v>63</v>
      </c>
      <c r="M1931" t="str" cm="1">
        <f t="array" ref="M1931">_xlfn.XLOOKUP($A1931,Hospitalisation_table[[#All],[Customer ID]],Hospitalisation_table[[#All],[Date of Birth]],"Not Found",0)</f>
        <v>2-Oct-1959</v>
      </c>
      <c r="N1931" s="22" cm="1">
        <f t="array" ref="N1931">_xlfn.XLOOKUP($A1931,Hospitalisation_table[[#All],[Customer ID]],Hospitalisation_table[[#All],[charges]],"Not Found",0)</f>
        <v>15555.19</v>
      </c>
      <c r="O1931" t="str" cm="1">
        <f t="array" ref="O1931">_xlfn.XLOOKUP($A1931,Hospitalisation_table[[#All],[Customer ID]],Hospitalisation_table[[#All],[Hospital tier_Updated]],"Not Found",0)</f>
        <v>tier - 2</v>
      </c>
      <c r="P1931" t="str" cm="1">
        <f t="array" ref="P1931">_xlfn.XLOOKUP($A1931,Hospitalisation_table[[#All],[Customer ID]],Hospitalisation_table[[#All],[City tier_updated]],"Not Found",0)</f>
        <v>tier - 3</v>
      </c>
      <c r="Q1931" t="str" cm="1">
        <f t="array" ref="Q1931">_xlfn.XLOOKUP($A1931,Hospitalisation_table[[#All],[Customer ID]],Hospitalisation_table[[#All],[State ID Updated]],"Not Found",0)</f>
        <v>R1012</v>
      </c>
    </row>
    <row r="1932" spans="1:17" x14ac:dyDescent="0.3">
      <c r="A1932" s="13" t="s">
        <v>1737</v>
      </c>
      <c r="B1932" t="str" cm="1">
        <f t="array" ref="B1932">_xlfn.XLOOKUP($A1932,CustomersName[[#All],[Customer ID]],CustomersName[[#All],[First Name]],"Not Found",0)</f>
        <v>Maya</v>
      </c>
      <c r="C1932" cm="1">
        <f t="array" ref="C1932">_xlfn.XLOOKUP($A1932,MedExam_Table[[#Headers],[#Data],[Customer ID]],MedExam_Table[[#Headers],[#Data],[BMI]],"Not Found",0)</f>
        <v>44.64</v>
      </c>
      <c r="D1932" cm="1">
        <f t="array" ref="D1932">_xlfn.XLOOKUP($A1932,MedExam_Table[[#Headers],[#Data],[Customer ID]],MedExam_Table[[#Headers],[#Data],[HBA1C]],"Not Found",0)</f>
        <v>7.18</v>
      </c>
      <c r="E1932" t="str" cm="1">
        <f t="array" ref="E1932">_xlfn.XLOOKUP($A1932,MedExam_Table[[#Headers],[#Data],[Customer ID]],MedExam_Table[[#Headers],[#Data],[Heart Issues Updated]],"Not Found",0)</f>
        <v>No</v>
      </c>
      <c r="F1932" t="str" cm="1">
        <f t="array" ref="F1932">_xlfn.XLOOKUP($A1932,MedExam_Table[[#Headers],[#Data],[Customer ID]],MedExam_Table[[#Headers],[#Data],[Any Transplants Update]],"Not Found",0)</f>
        <v>No</v>
      </c>
      <c r="G1932" t="str" cm="1">
        <f t="array" ref="G1932">_xlfn.XLOOKUP($A1932,MedExam_Table[[#Headers],[#Data],[Customer ID]],MedExam_Table[[#Headers],[#Data],[Cancer history]],"Not Found",0)</f>
        <v>No</v>
      </c>
      <c r="H1932" cm="1">
        <f t="array" ref="H1932">_xlfn.XLOOKUP($A1932,MedExam_Table[[#Headers],[#Data],[Customer ID]],MedExam_Table[[#Headers],[#Data],[NumberOfMajorSurgeries_updated]],"Not Found",0)</f>
        <v>0</v>
      </c>
      <c r="I1932" t="str" cm="1">
        <f t="array" ref="I1932">_xlfn.XLOOKUP($A1932,MedExam_Table[[#Headers],[#Data],[Customer ID]],MedExam_Table[[#Headers],[#Data],[Smoker Updated]],"Not Found",0)</f>
        <v>No</v>
      </c>
      <c r="J1932" t="str" cm="1">
        <f t="array" ref="J1932">_xlfn.XLOOKUP($A1932,MedExam_Table[[#Headers],[#Data],[Customer ID]],MedExam_Table[[#Headers],[#Data],[Weight Status]],"Not Found",0)</f>
        <v>Obesity</v>
      </c>
      <c r="K1932" t="str" cm="1">
        <f t="array" ref="K1932">_xlfn.XLOOKUP($A1932,MedExam_Table[[#Headers],[#Data],[Customer ID]],MedExam_Table[[#Headers],[#Data],[Diabetes Status]],"Not Found",0)</f>
        <v>Diabetes</v>
      </c>
      <c r="L1932" cm="1">
        <f t="array" ref="L1932">_xlfn.XLOOKUP($A1932,Hospitalisation_table[[#All],[Customer ID]],Hospitalisation_table[[#All],[Customer Age]],"Not Found",0)</f>
        <v>48</v>
      </c>
      <c r="M1932" t="str" cm="1">
        <f t="array" ref="M1932">_xlfn.XLOOKUP($A1932,Hospitalisation_table[[#All],[Customer ID]],Hospitalisation_table[[#All],[Date of Birth]],"Not Found",0)</f>
        <v>28-Jun-1974</v>
      </c>
      <c r="N1932" s="22" cm="1">
        <f t="array" ref="N1932">_xlfn.XLOOKUP($A1932,Hospitalisation_table[[#All],[Customer ID]],Hospitalisation_table[[#All],[charges]],"Not Found",0)</f>
        <v>15532.16</v>
      </c>
      <c r="O1932" t="str" cm="1">
        <f t="array" ref="O1932">_xlfn.XLOOKUP($A1932,Hospitalisation_table[[#All],[Customer ID]],Hospitalisation_table[[#All],[Hospital tier_Updated]],"Not Found",0)</f>
        <v>tier - 2</v>
      </c>
      <c r="P1932" t="str" cm="1">
        <f t="array" ref="P1932">_xlfn.XLOOKUP($A1932,Hospitalisation_table[[#All],[Customer ID]],Hospitalisation_table[[#All],[City tier_updated]],"Not Found",0)</f>
        <v>tier - 2</v>
      </c>
      <c r="Q1932" t="str" cm="1">
        <f t="array" ref="Q1932">_xlfn.XLOOKUP($A1932,Hospitalisation_table[[#All],[Customer ID]],Hospitalisation_table[[#All],[State ID Updated]],"Not Found",0)</f>
        <v>R1026</v>
      </c>
    </row>
    <row r="1933" spans="1:17" x14ac:dyDescent="0.3">
      <c r="A1933" s="14" t="s">
        <v>1736</v>
      </c>
      <c r="B1933" t="str" cm="1">
        <f t="array" ref="B1933">_xlfn.XLOOKUP($A1933,CustomersName[[#All],[Customer ID]],CustomersName[[#All],[First Name]],"Not Found",0)</f>
        <v>Zachhry T</v>
      </c>
      <c r="C1933" cm="1">
        <f t="array" ref="C1933">_xlfn.XLOOKUP($A1933,MedExam_Table[[#Headers],[#Data],[Customer ID]],MedExam_Table[[#Headers],[#Data],[BMI]],"Not Found",0)</f>
        <v>25.175000000000001</v>
      </c>
      <c r="D1933" cm="1">
        <f t="array" ref="D1933">_xlfn.XLOOKUP($A1933,MedExam_Table[[#Headers],[#Data],[Customer ID]],MedExam_Table[[#Headers],[#Data],[HBA1C]],"Not Found",0)</f>
        <v>4.96</v>
      </c>
      <c r="E1933" t="str" cm="1">
        <f t="array" ref="E1933">_xlfn.XLOOKUP($A1933,MedExam_Table[[#Headers],[#Data],[Customer ID]],MedExam_Table[[#Headers],[#Data],[Heart Issues Updated]],"Not Found",0)</f>
        <v>No</v>
      </c>
      <c r="F1933" t="str" cm="1">
        <f t="array" ref="F1933">_xlfn.XLOOKUP($A1933,MedExam_Table[[#Headers],[#Data],[Customer ID]],MedExam_Table[[#Headers],[#Data],[Any Transplants Update]],"Not Found",0)</f>
        <v>Yes</v>
      </c>
      <c r="G1933" t="str" cm="1">
        <f t="array" ref="G1933">_xlfn.XLOOKUP($A1933,MedExam_Table[[#Headers],[#Data],[Customer ID]],MedExam_Table[[#Headers],[#Data],[Cancer history]],"Not Found",0)</f>
        <v>No</v>
      </c>
      <c r="H1933" cm="1">
        <f t="array" ref="H1933">_xlfn.XLOOKUP($A1933,MedExam_Table[[#Headers],[#Data],[Customer ID]],MedExam_Table[[#Headers],[#Data],[NumberOfMajorSurgeries_updated]],"Not Found",0)</f>
        <v>1</v>
      </c>
      <c r="I1933" t="str" cm="1">
        <f t="array" ref="I1933">_xlfn.XLOOKUP($A1933,MedExam_Table[[#Headers],[#Data],[Customer ID]],MedExam_Table[[#Headers],[#Data],[Smoker Updated]],"Not Found",0)</f>
        <v>No</v>
      </c>
      <c r="J1933" t="str" cm="1">
        <f t="array" ref="J1933">_xlfn.XLOOKUP($A1933,MedExam_Table[[#Headers],[#Data],[Customer ID]],MedExam_Table[[#Headers],[#Data],[Weight Status]],"Not Found",0)</f>
        <v>OverWeight</v>
      </c>
      <c r="K1933" t="str" cm="1">
        <f t="array" ref="K1933">_xlfn.XLOOKUP($A1933,MedExam_Table[[#Headers],[#Data],[Customer ID]],MedExam_Table[[#Headers],[#Data],[Diabetes Status]],"Not Found",0)</f>
        <v>Normal</v>
      </c>
      <c r="L1933" cm="1">
        <f t="array" ref="L1933">_xlfn.XLOOKUP($A1933,Hospitalisation_table[[#All],[Customer ID]],Hospitalisation_table[[#All],[Customer Age]],"Not Found",0)</f>
        <v>18</v>
      </c>
      <c r="M1933" t="str" cm="1">
        <f t="array" ref="M1933">_xlfn.XLOOKUP($A1933,Hospitalisation_table[[#All],[Customer ID]],Hospitalisation_table[[#All],[Date of Birth]],"Not Found",0)</f>
        <v>17-Jul-2004</v>
      </c>
      <c r="N1933" s="22" cm="1">
        <f t="array" ref="N1933">_xlfn.XLOOKUP($A1933,Hospitalisation_table[[#All],[Customer ID]],Hospitalisation_table[[#All],[charges]],"Not Found",0)</f>
        <v>15518.18</v>
      </c>
      <c r="O1933" t="str" cm="1">
        <f t="array" ref="O1933">_xlfn.XLOOKUP($A1933,Hospitalisation_table[[#All],[Customer ID]],Hospitalisation_table[[#All],[Hospital tier_Updated]],"Not Found",0)</f>
        <v>tier - 2</v>
      </c>
      <c r="P1933" t="str" cm="1">
        <f t="array" ref="P1933">_xlfn.XLOOKUP($A1933,Hospitalisation_table[[#All],[Customer ID]],Hospitalisation_table[[#All],[City tier_updated]],"Not Found",0)</f>
        <v>tier - 3</v>
      </c>
      <c r="Q1933" t="str" cm="1">
        <f t="array" ref="Q1933">_xlfn.XLOOKUP($A1933,Hospitalisation_table[[#All],[Customer ID]],Hospitalisation_table[[#All],[State ID Updated]],"Not Found",0)</f>
        <v>R1015</v>
      </c>
    </row>
    <row r="1934" spans="1:17" x14ac:dyDescent="0.3">
      <c r="A1934" s="13" t="s">
        <v>1735</v>
      </c>
      <c r="B1934" t="str" cm="1">
        <f t="array" ref="B1934">_xlfn.XLOOKUP($A1934,CustomersName[[#All],[Customer ID]],CustomersName[[#All],[First Name]],"Not Found",0)</f>
        <v>Hilda</v>
      </c>
      <c r="C1934" cm="1">
        <f t="array" ref="C1934">_xlfn.XLOOKUP($A1934,MedExam_Table[[#Headers],[#Data],[Customer ID]],MedExam_Table[[#Headers],[#Data],[BMI]],"Not Found",0)</f>
        <v>43.11</v>
      </c>
      <c r="D1934" cm="1">
        <f t="array" ref="D1934">_xlfn.XLOOKUP($A1934,MedExam_Table[[#Headers],[#Data],[Customer ID]],MedExam_Table[[#Headers],[#Data],[HBA1C]],"Not Found",0)</f>
        <v>4.67</v>
      </c>
      <c r="E1934" t="str" cm="1">
        <f t="array" ref="E1934">_xlfn.XLOOKUP($A1934,MedExam_Table[[#Headers],[#Data],[Customer ID]],MedExam_Table[[#Headers],[#Data],[Heart Issues Updated]],"Not Found",0)</f>
        <v>Yes</v>
      </c>
      <c r="F1934" t="str" cm="1">
        <f t="array" ref="F1934">_xlfn.XLOOKUP($A1934,MedExam_Table[[#Headers],[#Data],[Customer ID]],MedExam_Table[[#Headers],[#Data],[Any Transplants Update]],"Not Found",0)</f>
        <v>No</v>
      </c>
      <c r="G1934" t="str" cm="1">
        <f t="array" ref="G1934">_xlfn.XLOOKUP($A1934,MedExam_Table[[#Headers],[#Data],[Customer ID]],MedExam_Table[[#Headers],[#Data],[Cancer history]],"Not Found",0)</f>
        <v>No</v>
      </c>
      <c r="H1934" cm="1">
        <f t="array" ref="H1934">_xlfn.XLOOKUP($A1934,MedExam_Table[[#Headers],[#Data],[Customer ID]],MedExam_Table[[#Headers],[#Data],[NumberOfMajorSurgeries_updated]],"Not Found",0)</f>
        <v>0</v>
      </c>
      <c r="I1934" t="str" cm="1">
        <f t="array" ref="I1934">_xlfn.XLOOKUP($A1934,MedExam_Table[[#Headers],[#Data],[Customer ID]],MedExam_Table[[#Headers],[#Data],[Smoker Updated]],"Not Found",0)</f>
        <v>No</v>
      </c>
      <c r="J1934" t="str" cm="1">
        <f t="array" ref="J1934">_xlfn.XLOOKUP($A1934,MedExam_Table[[#Headers],[#Data],[Customer ID]],MedExam_Table[[#Headers],[#Data],[Weight Status]],"Not Found",0)</f>
        <v>Obesity</v>
      </c>
      <c r="K1934" t="str" cm="1">
        <f t="array" ref="K1934">_xlfn.XLOOKUP($A1934,MedExam_Table[[#Headers],[#Data],[Customer ID]],MedExam_Table[[#Headers],[#Data],[Diabetes Status]],"Not Found",0)</f>
        <v>Normal</v>
      </c>
      <c r="L1934" cm="1">
        <f t="array" ref="L1934">_xlfn.XLOOKUP($A1934,Hospitalisation_table[[#All],[Customer ID]],Hospitalisation_table[[#All],[Customer Age]],"Not Found",0)</f>
        <v>46</v>
      </c>
      <c r="M1934" t="str" cm="1">
        <f t="array" ref="M1934">_xlfn.XLOOKUP($A1934,Hospitalisation_table[[#All],[Customer ID]],Hospitalisation_table[[#All],[Date of Birth]],"Not Found",0)</f>
        <v>20-Jul-1976</v>
      </c>
      <c r="N1934" s="22" cm="1">
        <f t="array" ref="N1934">_xlfn.XLOOKUP($A1934,Hospitalisation_table[[#All],[Customer ID]],Hospitalisation_table[[#All],[charges]],"Not Found",0)</f>
        <v>15450.48</v>
      </c>
      <c r="O1934" t="str" cm="1">
        <f t="array" ref="O1934">_xlfn.XLOOKUP($A1934,Hospitalisation_table[[#All],[Customer ID]],Hospitalisation_table[[#All],[Hospital tier_Updated]],"Not Found",0)</f>
        <v>tier - 2</v>
      </c>
      <c r="P1934" t="str" cm="1">
        <f t="array" ref="P1934">_xlfn.XLOOKUP($A1934,Hospitalisation_table[[#All],[Customer ID]],Hospitalisation_table[[#All],[City tier_updated]],"Not Found",0)</f>
        <v>tier - 1</v>
      </c>
      <c r="Q1934" t="str" cm="1">
        <f t="array" ref="Q1934">_xlfn.XLOOKUP($A1934,Hospitalisation_table[[#All],[Customer ID]],Hospitalisation_table[[#All],[State ID Updated]],"Not Found",0)</f>
        <v>R1026</v>
      </c>
    </row>
    <row r="1935" spans="1:17" x14ac:dyDescent="0.3">
      <c r="A1935" s="14" t="s">
        <v>1734</v>
      </c>
      <c r="B1935" t="str" cm="1">
        <f t="array" ref="B1935">_xlfn.XLOOKUP($A1935,CustomersName[[#All],[Customer ID]],CustomersName[[#All],[First Name]],"Not Found",0)</f>
        <v>Stephanie</v>
      </c>
      <c r="C1935" cm="1">
        <f t="array" ref="C1935">_xlfn.XLOOKUP($A1935,MedExam_Table[[#Headers],[#Data],[Customer ID]],MedExam_Table[[#Headers],[#Data],[BMI]],"Not Found",0)</f>
        <v>53.32</v>
      </c>
      <c r="D1935" cm="1">
        <f t="array" ref="D1935">_xlfn.XLOOKUP($A1935,MedExam_Table[[#Headers],[#Data],[Customer ID]],MedExam_Table[[#Headers],[#Data],[HBA1C]],"Not Found",0)</f>
        <v>5.0599999999999996</v>
      </c>
      <c r="E1935" t="str" cm="1">
        <f t="array" ref="E1935">_xlfn.XLOOKUP($A1935,MedExam_Table[[#Headers],[#Data],[Customer ID]],MedExam_Table[[#Headers],[#Data],[Heart Issues Updated]],"Not Found",0)</f>
        <v>No</v>
      </c>
      <c r="F1935" t="str" cm="1">
        <f t="array" ref="F1935">_xlfn.XLOOKUP($A1935,MedExam_Table[[#Headers],[#Data],[Customer ID]],MedExam_Table[[#Headers],[#Data],[Any Transplants Update]],"Not Found",0)</f>
        <v>No</v>
      </c>
      <c r="G1935" t="str" cm="1">
        <f t="array" ref="G1935">_xlfn.XLOOKUP($A1935,MedExam_Table[[#Headers],[#Data],[Customer ID]],MedExam_Table[[#Headers],[#Data],[Cancer history]],"Not Found",0)</f>
        <v>No</v>
      </c>
      <c r="H1935" cm="1">
        <f t="array" ref="H1935">_xlfn.XLOOKUP($A1935,MedExam_Table[[#Headers],[#Data],[Customer ID]],MedExam_Table[[#Headers],[#Data],[NumberOfMajorSurgeries_updated]],"Not Found",0)</f>
        <v>0</v>
      </c>
      <c r="I1935" t="str" cm="1">
        <f t="array" ref="I1935">_xlfn.XLOOKUP($A1935,MedExam_Table[[#Headers],[#Data],[Customer ID]],MedExam_Table[[#Headers],[#Data],[Smoker Updated]],"Not Found",0)</f>
        <v>No</v>
      </c>
      <c r="J1935" t="str" cm="1">
        <f t="array" ref="J1935">_xlfn.XLOOKUP($A1935,MedExam_Table[[#Headers],[#Data],[Customer ID]],MedExam_Table[[#Headers],[#Data],[Weight Status]],"Not Found",0)</f>
        <v>Obesity</v>
      </c>
      <c r="K1935" t="str" cm="1">
        <f t="array" ref="K1935">_xlfn.XLOOKUP($A1935,MedExam_Table[[#Headers],[#Data],[Customer ID]],MedExam_Table[[#Headers],[#Data],[Diabetes Status]],"Not Found",0)</f>
        <v>Normal</v>
      </c>
      <c r="L1935" cm="1">
        <f t="array" ref="L1935">_xlfn.XLOOKUP($A1935,Hospitalisation_table[[#All],[Customer ID]],Hospitalisation_table[[#All],[Customer Age]],"Not Found",0)</f>
        <v>32</v>
      </c>
      <c r="M1935" t="str" cm="1">
        <f t="array" ref="M1935">_xlfn.XLOOKUP($A1935,Hospitalisation_table[[#All],[Customer ID]],Hospitalisation_table[[#All],[Date of Birth]],"Not Found",0)</f>
        <v>25-Oct-1990</v>
      </c>
      <c r="N1935" s="22" cm="1">
        <f t="array" ref="N1935">_xlfn.XLOOKUP($A1935,Hospitalisation_table[[#All],[Customer ID]],Hospitalisation_table[[#All],[charges]],"Not Found",0)</f>
        <v>15440.2</v>
      </c>
      <c r="O1935" t="str" cm="1">
        <f t="array" ref="O1935">_xlfn.XLOOKUP($A1935,Hospitalisation_table[[#All],[Customer ID]],Hospitalisation_table[[#All],[Hospital tier_Updated]],"Not Found",0)</f>
        <v>tier - 2</v>
      </c>
      <c r="P1935" t="str" cm="1">
        <f t="array" ref="P1935">_xlfn.XLOOKUP($A1935,Hospitalisation_table[[#All],[Customer ID]],Hospitalisation_table[[#All],[City tier_updated]],"Not Found",0)</f>
        <v>tier - 1</v>
      </c>
      <c r="Q1935" t="str" cm="1">
        <f t="array" ref="Q1935">_xlfn.XLOOKUP($A1935,Hospitalisation_table[[#All],[Customer ID]],Hospitalisation_table[[#All],[State ID Updated]],"Not Found",0)</f>
        <v>R1012</v>
      </c>
    </row>
    <row r="1936" spans="1:17" x14ac:dyDescent="0.3">
      <c r="A1936" s="13" t="s">
        <v>1733</v>
      </c>
      <c r="B1936" t="str" cm="1">
        <f t="array" ref="B1936">_xlfn.XLOOKUP($A1936,CustomersName[[#All],[Customer ID]],CustomersName[[#All],[First Name]],"Not Found",0)</f>
        <v>Doug</v>
      </c>
      <c r="C1936" cm="1">
        <f t="array" ref="C1936">_xlfn.XLOOKUP($A1936,MedExam_Table[[#Headers],[#Data],[Customer ID]],MedExam_Table[[#Headers],[#Data],[BMI]],"Not Found",0)</f>
        <v>38.04</v>
      </c>
      <c r="D1936" cm="1">
        <f t="array" ref="D1936">_xlfn.XLOOKUP($A1936,MedExam_Table[[#Headers],[#Data],[Customer ID]],MedExam_Table[[#Headers],[#Data],[HBA1C]],"Not Found",0)</f>
        <v>5.0199999999999996</v>
      </c>
      <c r="E1936" t="str" cm="1">
        <f t="array" ref="E1936">_xlfn.XLOOKUP($A1936,MedExam_Table[[#Headers],[#Data],[Customer ID]],MedExam_Table[[#Headers],[#Data],[Heart Issues Updated]],"Not Found",0)</f>
        <v>Yes</v>
      </c>
      <c r="F1936" t="str" cm="1">
        <f t="array" ref="F1936">_xlfn.XLOOKUP($A1936,MedExam_Table[[#Headers],[#Data],[Customer ID]],MedExam_Table[[#Headers],[#Data],[Any Transplants Update]],"Not Found",0)</f>
        <v>No</v>
      </c>
      <c r="G1936" t="str" cm="1">
        <f t="array" ref="G1936">_xlfn.XLOOKUP($A1936,MedExam_Table[[#Headers],[#Data],[Customer ID]],MedExam_Table[[#Headers],[#Data],[Cancer history]],"Not Found",0)</f>
        <v>No</v>
      </c>
      <c r="H1936" cm="1">
        <f t="array" ref="H1936">_xlfn.XLOOKUP($A1936,MedExam_Table[[#Headers],[#Data],[Customer ID]],MedExam_Table[[#Headers],[#Data],[NumberOfMajorSurgeries_updated]],"Not Found",0)</f>
        <v>1</v>
      </c>
      <c r="I1936" t="str" cm="1">
        <f t="array" ref="I1936">_xlfn.XLOOKUP($A1936,MedExam_Table[[#Headers],[#Data],[Customer ID]],MedExam_Table[[#Headers],[#Data],[Smoker Updated]],"Not Found",0)</f>
        <v>No</v>
      </c>
      <c r="J1936" t="str" cm="1">
        <f t="array" ref="J1936">_xlfn.XLOOKUP($A1936,MedExam_Table[[#Headers],[#Data],[Customer ID]],MedExam_Table[[#Headers],[#Data],[Weight Status]],"Not Found",0)</f>
        <v>Obesity</v>
      </c>
      <c r="K1936" t="str" cm="1">
        <f t="array" ref="K1936">_xlfn.XLOOKUP($A1936,MedExam_Table[[#Headers],[#Data],[Customer ID]],MedExam_Table[[#Headers],[#Data],[Diabetes Status]],"Not Found",0)</f>
        <v>Normal</v>
      </c>
      <c r="L1936" cm="1">
        <f t="array" ref="L1936">_xlfn.XLOOKUP($A1936,Hospitalisation_table[[#All],[Customer ID]],Hospitalisation_table[[#All],[Customer Age]],"Not Found",0)</f>
        <v>58</v>
      </c>
      <c r="M1936" t="str" cm="1">
        <f t="array" ref="M1936">_xlfn.XLOOKUP($A1936,Hospitalisation_table[[#All],[Customer ID]],Hospitalisation_table[[#All],[Date of Birth]],"Not Found",0)</f>
        <v>4-Sep-1964</v>
      </c>
      <c r="N1936" s="22" cm="1">
        <f t="array" ref="N1936">_xlfn.XLOOKUP($A1936,Hospitalisation_table[[#All],[Customer ID]],Hospitalisation_table[[#All],[charges]],"Not Found",0)</f>
        <v>15377.77</v>
      </c>
      <c r="O1936" t="str" cm="1">
        <f t="array" ref="O1936">_xlfn.XLOOKUP($A1936,Hospitalisation_table[[#All],[Customer ID]],Hospitalisation_table[[#All],[Hospital tier_Updated]],"Not Found",0)</f>
        <v>tier - 2</v>
      </c>
      <c r="P1936" t="str" cm="1">
        <f t="array" ref="P1936">_xlfn.XLOOKUP($A1936,Hospitalisation_table[[#All],[Customer ID]],Hospitalisation_table[[#All],[City tier_updated]],"Not Found",0)</f>
        <v>tier - 2</v>
      </c>
      <c r="Q1936" t="str" cm="1">
        <f t="array" ref="Q1936">_xlfn.XLOOKUP($A1936,Hospitalisation_table[[#All],[Customer ID]],Hospitalisation_table[[#All],[State ID Updated]],"Not Found",0)</f>
        <v>R1012</v>
      </c>
    </row>
    <row r="1937" spans="1:17" x14ac:dyDescent="0.3">
      <c r="A1937" s="14" t="s">
        <v>1732</v>
      </c>
      <c r="B1937" t="str" cm="1">
        <f t="array" ref="B1937">_xlfn.XLOOKUP($A1937,CustomersName[[#All],[Customer ID]],CustomersName[[#All],[First Name]],"Not Found",0)</f>
        <v>Bethhny N.</v>
      </c>
      <c r="C1937" cm="1">
        <f t="array" ref="C1937">_xlfn.XLOOKUP($A1937,MedExam_Table[[#Headers],[#Data],[Customer ID]],MedExam_Table[[#Headers],[#Data],[BMI]],"Not Found",0)</f>
        <v>37.9</v>
      </c>
      <c r="D1937" cm="1">
        <f t="array" ref="D1937">_xlfn.XLOOKUP($A1937,MedExam_Table[[#Headers],[#Data],[Customer ID]],MedExam_Table[[#Headers],[#Data],[HBA1C]],"Not Found",0)</f>
        <v>7.76</v>
      </c>
      <c r="E1937" t="str" cm="1">
        <f t="array" ref="E1937">_xlfn.XLOOKUP($A1937,MedExam_Table[[#Headers],[#Data],[Customer ID]],MedExam_Table[[#Headers],[#Data],[Heart Issues Updated]],"Not Found",0)</f>
        <v>No</v>
      </c>
      <c r="F1937" t="str" cm="1">
        <f t="array" ref="F1937">_xlfn.XLOOKUP($A1937,MedExam_Table[[#Headers],[#Data],[Customer ID]],MedExam_Table[[#Headers],[#Data],[Any Transplants Update]],"Not Found",0)</f>
        <v>No</v>
      </c>
      <c r="G1937" t="str" cm="1">
        <f t="array" ref="G1937">_xlfn.XLOOKUP($A1937,MedExam_Table[[#Headers],[#Data],[Customer ID]],MedExam_Table[[#Headers],[#Data],[Cancer history]],"Not Found",0)</f>
        <v>No</v>
      </c>
      <c r="H1937" cm="1">
        <f t="array" ref="H1937">_xlfn.XLOOKUP($A1937,MedExam_Table[[#Headers],[#Data],[Customer ID]],MedExam_Table[[#Headers],[#Data],[NumberOfMajorSurgeries_updated]],"Not Found",0)</f>
        <v>0</v>
      </c>
      <c r="I1937" t="str" cm="1">
        <f t="array" ref="I1937">_xlfn.XLOOKUP($A1937,MedExam_Table[[#Headers],[#Data],[Customer ID]],MedExam_Table[[#Headers],[#Data],[Smoker Updated]],"Not Found",0)</f>
        <v>No</v>
      </c>
      <c r="J1937" t="str" cm="1">
        <f t="array" ref="J1937">_xlfn.XLOOKUP($A1937,MedExam_Table[[#Headers],[#Data],[Customer ID]],MedExam_Table[[#Headers],[#Data],[Weight Status]],"Not Found",0)</f>
        <v>Obesity</v>
      </c>
      <c r="K1937" t="str" cm="1">
        <f t="array" ref="K1937">_xlfn.XLOOKUP($A1937,MedExam_Table[[#Headers],[#Data],[Customer ID]],MedExam_Table[[#Headers],[#Data],[Diabetes Status]],"Not Found",0)</f>
        <v>Diabetes</v>
      </c>
      <c r="L1937" cm="1">
        <f t="array" ref="L1937">_xlfn.XLOOKUP($A1937,Hospitalisation_table[[#All],[Customer ID]],Hospitalisation_table[[#All],[Customer Age]],"Not Found",0)</f>
        <v>60</v>
      </c>
      <c r="M1937" t="str" cm="1">
        <f t="array" ref="M1937">_xlfn.XLOOKUP($A1937,Hospitalisation_table[[#All],[Customer ID]],Hospitalisation_table[[#All],[Date of Birth]],"Not Found",0)</f>
        <v>6-Sep-1962</v>
      </c>
      <c r="N1937" s="22" cm="1">
        <f t="array" ref="N1937">_xlfn.XLOOKUP($A1937,Hospitalisation_table[[#All],[Customer ID]],Hospitalisation_table[[#All],[charges]],"Not Found",0)</f>
        <v>15368.22</v>
      </c>
      <c r="O1937" t="str" cm="1">
        <f t="array" ref="O1937">_xlfn.XLOOKUP($A1937,Hospitalisation_table[[#All],[Customer ID]],Hospitalisation_table[[#All],[Hospital tier_Updated]],"Not Found",0)</f>
        <v>tier - 2</v>
      </c>
      <c r="P1937" t="str" cm="1">
        <f t="array" ref="P1937">_xlfn.XLOOKUP($A1937,Hospitalisation_table[[#All],[Customer ID]],Hospitalisation_table[[#All],[City tier_updated]],"Not Found",0)</f>
        <v>tier - 2</v>
      </c>
      <c r="Q1937" t="str" cm="1">
        <f t="array" ref="Q1937">_xlfn.XLOOKUP($A1937,Hospitalisation_table[[#All],[Customer ID]],Hospitalisation_table[[#All],[State ID Updated]],"Not Found",0)</f>
        <v>R1011</v>
      </c>
    </row>
    <row r="1938" spans="1:17" x14ac:dyDescent="0.3">
      <c r="A1938" s="13" t="s">
        <v>2309</v>
      </c>
      <c r="B1938" t="str" cm="1">
        <f t="array" ref="B1938">_xlfn.XLOOKUP($A1938,CustomersName[[#All],[Customer ID]],CustomersName[[#All],[First Name]],"Not Found",0)</f>
        <v>David</v>
      </c>
      <c r="C1938" cm="1">
        <f t="array" ref="C1938">_xlfn.XLOOKUP($A1938,MedExam_Table[[#Headers],[#Data],[Customer ID]],MedExam_Table[[#Headers],[#Data],[BMI]],"Not Found",0)</f>
        <v>30.684999999999999</v>
      </c>
      <c r="D1938" cm="1">
        <f t="array" ref="D1938">_xlfn.XLOOKUP($A1938,MedExam_Table[[#Headers],[#Data],[Customer ID]],MedExam_Table[[#Headers],[#Data],[HBA1C]],"Not Found",0)</f>
        <v>7.02</v>
      </c>
      <c r="E1938" t="str" cm="1">
        <f t="array" ref="E1938">_xlfn.XLOOKUP($A1938,MedExam_Table[[#Headers],[#Data],[Customer ID]],MedExam_Table[[#Headers],[#Data],[Heart Issues Updated]],"Not Found",0)</f>
        <v>Yes</v>
      </c>
      <c r="F1938" t="str" cm="1">
        <f t="array" ref="F1938">_xlfn.XLOOKUP($A1938,MedExam_Table[[#Headers],[#Data],[Customer ID]],MedExam_Table[[#Headers],[#Data],[Any Transplants Update]],"Not Found",0)</f>
        <v>No</v>
      </c>
      <c r="G1938" t="str" cm="1">
        <f t="array" ref="G1938">_xlfn.XLOOKUP($A1938,MedExam_Table[[#Headers],[#Data],[Customer ID]],MedExam_Table[[#Headers],[#Data],[Cancer history]],"Not Found",0)</f>
        <v>No</v>
      </c>
      <c r="H1938" cm="1">
        <f t="array" ref="H1938">_xlfn.XLOOKUP($A1938,MedExam_Table[[#Headers],[#Data],[Customer ID]],MedExam_Table[[#Headers],[#Data],[NumberOfMajorSurgeries_updated]],"Not Found",0)</f>
        <v>0</v>
      </c>
      <c r="I1938" t="str" cm="1">
        <f t="array" ref="I1938">_xlfn.XLOOKUP($A1938,MedExam_Table[[#Headers],[#Data],[Customer ID]],MedExam_Table[[#Headers],[#Data],[Smoker Updated]],"Not Found",0)</f>
        <v>Yes</v>
      </c>
      <c r="J1938" t="str" cm="1">
        <f t="array" ref="J1938">_xlfn.XLOOKUP($A1938,MedExam_Table[[#Headers],[#Data],[Customer ID]],MedExam_Table[[#Headers],[#Data],[Weight Status]],"Not Found",0)</f>
        <v>Obesity</v>
      </c>
      <c r="K1938" t="str" cm="1">
        <f t="array" ref="K1938">_xlfn.XLOOKUP($A1938,MedExam_Table[[#Headers],[#Data],[Customer ID]],MedExam_Table[[#Headers],[#Data],[Diabetes Status]],"Not Found",0)</f>
        <v>Diabetes</v>
      </c>
      <c r="L1938" cm="1">
        <f t="array" ref="L1938">_xlfn.XLOOKUP($A1938,Hospitalisation_table[[#All],[Customer ID]],Hospitalisation_table[[#All],[Customer Age]],"Not Found",0)</f>
        <v>55</v>
      </c>
      <c r="M1938" t="str" cm="1">
        <f t="array" ref="M1938">_xlfn.XLOOKUP($A1938,Hospitalisation_table[[#All],[Customer ID]],Hospitalisation_table[[#All],[Date of Birth]],"Not Found",0)</f>
        <v>28-Jun-1967</v>
      </c>
      <c r="N1938" s="22" cm="1">
        <f t="array" ref="N1938">_xlfn.XLOOKUP($A1938,Hospitalisation_table[[#All],[Customer ID]],Hospitalisation_table[[#All],[charges]],"Not Found",0)</f>
        <v>42303.69</v>
      </c>
      <c r="O1938" t="str" cm="1">
        <f t="array" ref="O1938">_xlfn.XLOOKUP($A1938,Hospitalisation_table[[#All],[Customer ID]],Hospitalisation_table[[#All],[Hospital tier_Updated]],"Not Found",0)</f>
        <v>tier - 1</v>
      </c>
      <c r="P1938" t="str" cm="1">
        <f t="array" ref="P1938">_xlfn.XLOOKUP($A1938,Hospitalisation_table[[#All],[Customer ID]],Hospitalisation_table[[#All],[City tier_updated]],"Not Found",0)</f>
        <v>tier - 2</v>
      </c>
      <c r="Q1938" t="str" cm="1">
        <f t="array" ref="Q1938">_xlfn.XLOOKUP($A1938,Hospitalisation_table[[#All],[Customer ID]],Hospitalisation_table[[#All],[State ID Updated]],"Not Found",0)</f>
        <v>R1016</v>
      </c>
    </row>
    <row r="1939" spans="1:17" x14ac:dyDescent="0.3">
      <c r="A1939" s="14" t="s">
        <v>1731</v>
      </c>
      <c r="B1939" t="str" cm="1">
        <f t="array" ref="B1939">_xlfn.XLOOKUP($A1939,CustomersName[[#All],[Customer ID]],CustomersName[[#All],[First Name]],"Not Found",0)</f>
        <v>Shndra H</v>
      </c>
      <c r="C1939" cm="1">
        <f t="array" ref="C1939">_xlfn.XLOOKUP($A1939,MedExam_Table[[#Headers],[#Data],[Customer ID]],MedExam_Table[[#Headers],[#Data],[BMI]],"Not Found",0)</f>
        <v>39.6</v>
      </c>
      <c r="D1939" cm="1">
        <f t="array" ref="D1939">_xlfn.XLOOKUP($A1939,MedExam_Table[[#Headers],[#Data],[Customer ID]],MedExam_Table[[#Headers],[#Data],[HBA1C]],"Not Found",0)</f>
        <v>9.32</v>
      </c>
      <c r="E1939" t="str" cm="1">
        <f t="array" ref="E1939">_xlfn.XLOOKUP($A1939,MedExam_Table[[#Headers],[#Data],[Customer ID]],MedExam_Table[[#Headers],[#Data],[Heart Issues Updated]],"Not Found",0)</f>
        <v>No</v>
      </c>
      <c r="F1939" t="str" cm="1">
        <f t="array" ref="F1939">_xlfn.XLOOKUP($A1939,MedExam_Table[[#Headers],[#Data],[Customer ID]],MedExam_Table[[#Headers],[#Data],[Any Transplants Update]],"Not Found",0)</f>
        <v>No</v>
      </c>
      <c r="G1939" t="str" cm="1">
        <f t="array" ref="G1939">_xlfn.XLOOKUP($A1939,MedExam_Table[[#Headers],[#Data],[Customer ID]],MedExam_Table[[#Headers],[#Data],[Cancer history]],"Not Found",0)</f>
        <v>No</v>
      </c>
      <c r="H1939" cm="1">
        <f t="array" ref="H1939">_xlfn.XLOOKUP($A1939,MedExam_Table[[#Headers],[#Data],[Customer ID]],MedExam_Table[[#Headers],[#Data],[NumberOfMajorSurgeries_updated]],"Not Found",0)</f>
        <v>0</v>
      </c>
      <c r="I1939" t="str" cm="1">
        <f t="array" ref="I1939">_xlfn.XLOOKUP($A1939,MedExam_Table[[#Headers],[#Data],[Customer ID]],MedExam_Table[[#Headers],[#Data],[Smoker Updated]],"Not Found",0)</f>
        <v>No</v>
      </c>
      <c r="J1939" t="str" cm="1">
        <f t="array" ref="J1939">_xlfn.XLOOKUP($A1939,MedExam_Table[[#Headers],[#Data],[Customer ID]],MedExam_Table[[#Headers],[#Data],[Weight Status]],"Not Found",0)</f>
        <v>Obesity</v>
      </c>
      <c r="K1939" t="str" cm="1">
        <f t="array" ref="K1939">_xlfn.XLOOKUP($A1939,MedExam_Table[[#Headers],[#Data],[Customer ID]],MedExam_Table[[#Headers],[#Data],[Diabetes Status]],"Not Found",0)</f>
        <v>Diabetes</v>
      </c>
      <c r="L1939" cm="1">
        <f t="array" ref="L1939">_xlfn.XLOOKUP($A1939,Hospitalisation_table[[#All],[Customer ID]],Hospitalisation_table[[#All],[Customer Age]],"Not Found",0)</f>
        <v>54</v>
      </c>
      <c r="M1939" t="str" cm="1">
        <f t="array" ref="M1939">_xlfn.XLOOKUP($A1939,Hospitalisation_table[[#All],[Customer ID]],Hospitalisation_table[[#All],[Date of Birth]],"Not Found",0)</f>
        <v>18-Jul-1968</v>
      </c>
      <c r="N1939" s="22" cm="1">
        <f t="array" ref="N1939">_xlfn.XLOOKUP($A1939,Hospitalisation_table[[#All],[Customer ID]],Hospitalisation_table[[#All],[charges]],"Not Found",0)</f>
        <v>15363.77</v>
      </c>
      <c r="O1939" t="str" cm="1">
        <f t="array" ref="O1939">_xlfn.XLOOKUP($A1939,Hospitalisation_table[[#All],[Customer ID]],Hospitalisation_table[[#All],[Hospital tier_Updated]],"Not Found",0)</f>
        <v>tier - 2</v>
      </c>
      <c r="P1939" t="str" cm="1">
        <f t="array" ref="P1939">_xlfn.XLOOKUP($A1939,Hospitalisation_table[[#All],[Customer ID]],Hospitalisation_table[[#All],[City tier_updated]],"Not Found",0)</f>
        <v>tier - 1</v>
      </c>
      <c r="Q1939" t="str" cm="1">
        <f t="array" ref="Q1939">_xlfn.XLOOKUP($A1939,Hospitalisation_table[[#All],[Customer ID]],Hospitalisation_table[[#All],[State ID Updated]],"Not Found",0)</f>
        <v>R1026</v>
      </c>
    </row>
    <row r="1940" spans="1:17" x14ac:dyDescent="0.3">
      <c r="A1940" s="13" t="s">
        <v>1730</v>
      </c>
      <c r="B1940" t="str" cm="1">
        <f t="array" ref="B1940">_xlfn.XLOOKUP($A1940,CustomersName[[#All],[Customer ID]],CustomersName[[#All],[First Name]],"Not Found",0)</f>
        <v>Takuo</v>
      </c>
      <c r="C1940" cm="1">
        <f t="array" ref="C1940">_xlfn.XLOOKUP($A1940,MedExam_Table[[#Headers],[#Data],[Customer ID]],MedExam_Table[[#Headers],[#Data],[BMI]],"Not Found",0)</f>
        <v>50.92</v>
      </c>
      <c r="D1940" cm="1">
        <f t="array" ref="D1940">_xlfn.XLOOKUP($A1940,MedExam_Table[[#Headers],[#Data],[Customer ID]],MedExam_Table[[#Headers],[#Data],[HBA1C]],"Not Found",0)</f>
        <v>5.31</v>
      </c>
      <c r="E1940" t="str" cm="1">
        <f t="array" ref="E1940">_xlfn.XLOOKUP($A1940,MedExam_Table[[#Headers],[#Data],[Customer ID]],MedExam_Table[[#Headers],[#Data],[Heart Issues Updated]],"Not Found",0)</f>
        <v>Yes</v>
      </c>
      <c r="F1940" t="str" cm="1">
        <f t="array" ref="F1940">_xlfn.XLOOKUP($A1940,MedExam_Table[[#Headers],[#Data],[Customer ID]],MedExam_Table[[#Headers],[#Data],[Any Transplants Update]],"Not Found",0)</f>
        <v>No</v>
      </c>
      <c r="G1940" t="str" cm="1">
        <f t="array" ref="G1940">_xlfn.XLOOKUP($A1940,MedExam_Table[[#Headers],[#Data],[Customer ID]],MedExam_Table[[#Headers],[#Data],[Cancer history]],"Not Found",0)</f>
        <v>No</v>
      </c>
      <c r="H1940" cm="1">
        <f t="array" ref="H1940">_xlfn.XLOOKUP($A1940,MedExam_Table[[#Headers],[#Data],[Customer ID]],MedExam_Table[[#Headers],[#Data],[NumberOfMajorSurgeries_updated]],"Not Found",0)</f>
        <v>1</v>
      </c>
      <c r="I1940" t="str" cm="1">
        <f t="array" ref="I1940">_xlfn.XLOOKUP($A1940,MedExam_Table[[#Headers],[#Data],[Customer ID]],MedExam_Table[[#Headers],[#Data],[Smoker Updated]],"Not Found",0)</f>
        <v>No</v>
      </c>
      <c r="J1940" t="str" cm="1">
        <f t="array" ref="J1940">_xlfn.XLOOKUP($A1940,MedExam_Table[[#Headers],[#Data],[Customer ID]],MedExam_Table[[#Headers],[#Data],[Weight Status]],"Not Found",0)</f>
        <v>Obesity</v>
      </c>
      <c r="K1940" t="str" cm="1">
        <f t="array" ref="K1940">_xlfn.XLOOKUP($A1940,MedExam_Table[[#Headers],[#Data],[Customer ID]],MedExam_Table[[#Headers],[#Data],[Diabetes Status]],"Not Found",0)</f>
        <v>Normal</v>
      </c>
      <c r="L1940" cm="1">
        <f t="array" ref="L1940">_xlfn.XLOOKUP($A1940,Hospitalisation_table[[#All],[Customer ID]],Hospitalisation_table[[#All],[Customer Age]],"Not Found",0)</f>
        <v>34</v>
      </c>
      <c r="M1940" t="str" cm="1">
        <f t="array" ref="M1940">_xlfn.XLOOKUP($A1940,Hospitalisation_table[[#All],[Customer ID]],Hospitalisation_table[[#All],[Date of Birth]],"Not Found",0)</f>
        <v>17-Dec-1988</v>
      </c>
      <c r="N1940" s="22" cm="1">
        <f t="array" ref="N1940">_xlfn.XLOOKUP($A1940,Hospitalisation_table[[#All],[Customer ID]],Hospitalisation_table[[#All],[charges]],"Not Found",0)</f>
        <v>15361.5</v>
      </c>
      <c r="O1940" t="str" cm="1">
        <f t="array" ref="O1940">_xlfn.XLOOKUP($A1940,Hospitalisation_table[[#All],[Customer ID]],Hospitalisation_table[[#All],[Hospital tier_Updated]],"Not Found",0)</f>
        <v>tier - 2</v>
      </c>
      <c r="P1940" t="str" cm="1">
        <f t="array" ref="P1940">_xlfn.XLOOKUP($A1940,Hospitalisation_table[[#All],[Customer ID]],Hospitalisation_table[[#All],[City tier_updated]],"Not Found",0)</f>
        <v>tier - 3</v>
      </c>
      <c r="Q1940" t="str" cm="1">
        <f t="array" ref="Q1940">_xlfn.XLOOKUP($A1940,Hospitalisation_table[[#All],[Customer ID]],Hospitalisation_table[[#All],[State ID Updated]],"Not Found",0)</f>
        <v>R1023</v>
      </c>
    </row>
    <row r="1941" spans="1:17" x14ac:dyDescent="0.3">
      <c r="A1941" s="14" t="s">
        <v>1729</v>
      </c>
      <c r="B1941" t="str" cm="1">
        <f t="array" ref="B1941">_xlfn.XLOOKUP($A1941,CustomersName[[#All],[Customer ID]],CustomersName[[#All],[First Name]],"Not Found",0)</f>
        <v>Kellh A.</v>
      </c>
      <c r="C1941" cm="1">
        <f t="array" ref="C1941">_xlfn.XLOOKUP($A1941,MedExam_Table[[#Headers],[#Data],[Customer ID]],MedExam_Table[[#Headers],[#Data],[BMI]],"Not Found",0)</f>
        <v>21.85</v>
      </c>
      <c r="D1941" cm="1">
        <f t="array" ref="D1941">_xlfn.XLOOKUP($A1941,MedExam_Table[[#Headers],[#Data],[Customer ID]],MedExam_Table[[#Headers],[#Data],[HBA1C]],"Not Found",0)</f>
        <v>5.56</v>
      </c>
      <c r="E1941" t="str" cm="1">
        <f t="array" ref="E1941">_xlfn.XLOOKUP($A1941,MedExam_Table[[#Headers],[#Data],[Customer ID]],MedExam_Table[[#Headers],[#Data],[Heart Issues Updated]],"Not Found",0)</f>
        <v>Yes</v>
      </c>
      <c r="F1941" t="str" cm="1">
        <f t="array" ref="F1941">_xlfn.XLOOKUP($A1941,MedExam_Table[[#Headers],[#Data],[Customer ID]],MedExam_Table[[#Headers],[#Data],[Any Transplants Update]],"Not Found",0)</f>
        <v>No</v>
      </c>
      <c r="G1941" t="str" cm="1">
        <f t="array" ref="G1941">_xlfn.XLOOKUP($A1941,MedExam_Table[[#Headers],[#Data],[Customer ID]],MedExam_Table[[#Headers],[#Data],[Cancer history]],"Not Found",0)</f>
        <v>No</v>
      </c>
      <c r="H1941" cm="1">
        <f t="array" ref="H1941">_xlfn.XLOOKUP($A1941,MedExam_Table[[#Headers],[#Data],[Customer ID]],MedExam_Table[[#Headers],[#Data],[NumberOfMajorSurgeries_updated]],"Not Found",0)</f>
        <v>0</v>
      </c>
      <c r="I1941" t="str" cm="1">
        <f t="array" ref="I1941">_xlfn.XLOOKUP($A1941,MedExam_Table[[#Headers],[#Data],[Customer ID]],MedExam_Table[[#Headers],[#Data],[Smoker Updated]],"Not Found",0)</f>
        <v>Yes</v>
      </c>
      <c r="J1941" t="str" cm="1">
        <f t="array" ref="J1941">_xlfn.XLOOKUP($A1941,MedExam_Table[[#Headers],[#Data],[Customer ID]],MedExam_Table[[#Headers],[#Data],[Weight Status]],"Not Found",0)</f>
        <v>NormalWeight</v>
      </c>
      <c r="K1941" t="str" cm="1">
        <f t="array" ref="K1941">_xlfn.XLOOKUP($A1941,MedExam_Table[[#Headers],[#Data],[Customer ID]],MedExam_Table[[#Headers],[#Data],[Diabetes Status]],"Not Found",0)</f>
        <v>Normal</v>
      </c>
      <c r="L1941" cm="1">
        <f t="array" ref="L1941">_xlfn.XLOOKUP($A1941,Hospitalisation_table[[#All],[Customer ID]],Hospitalisation_table[[#All],[Customer Age]],"Not Found",0)</f>
        <v>21</v>
      </c>
      <c r="M1941" t="str" cm="1">
        <f t="array" ref="M1941">_xlfn.XLOOKUP($A1941,Hospitalisation_table[[#All],[Customer ID]],Hospitalisation_table[[#All],[Date of Birth]],"Not Found",0)</f>
        <v>14-Jul-2001</v>
      </c>
      <c r="N1941" s="22" cm="1">
        <f t="array" ref="N1941">_xlfn.XLOOKUP($A1941,Hospitalisation_table[[#All],[Customer ID]],Hospitalisation_table[[#All],[charges]],"Not Found",0)</f>
        <v>15359.1</v>
      </c>
      <c r="O1941" t="str" cm="1">
        <f t="array" ref="O1941">_xlfn.XLOOKUP($A1941,Hospitalisation_table[[#All],[Customer ID]],Hospitalisation_table[[#All],[Hospital tier_Updated]],"Not Found",0)</f>
        <v>tier - 2</v>
      </c>
      <c r="P1941" t="str" cm="1">
        <f t="array" ref="P1941">_xlfn.XLOOKUP($A1941,Hospitalisation_table[[#All],[Customer ID]],Hospitalisation_table[[#All],[City tier_updated]],"Not Found",0)</f>
        <v>tier - 3</v>
      </c>
      <c r="Q1941" t="str" cm="1">
        <f t="array" ref="Q1941">_xlfn.XLOOKUP($A1941,Hospitalisation_table[[#All],[Customer ID]],Hospitalisation_table[[#All],[State ID Updated]],"Not Found",0)</f>
        <v>R1024</v>
      </c>
    </row>
    <row r="1942" spans="1:17" x14ac:dyDescent="0.3">
      <c r="A1942" s="13" t="s">
        <v>1728</v>
      </c>
      <c r="B1942" t="str" cm="1">
        <f t="array" ref="B1942">_xlfn.XLOOKUP($A1942,CustomersName[[#All],[Customer ID]],CustomersName[[#All],[First Name]],"Not Found",0)</f>
        <v>Scott</v>
      </c>
      <c r="C1942" cm="1">
        <f t="array" ref="C1942">_xlfn.XLOOKUP($A1942,MedExam_Table[[#Headers],[#Data],[Customer ID]],MedExam_Table[[#Headers],[#Data],[BMI]],"Not Found",0)</f>
        <v>36.08</v>
      </c>
      <c r="D1942" cm="1">
        <f t="array" ref="D1942">_xlfn.XLOOKUP($A1942,MedExam_Table[[#Headers],[#Data],[Customer ID]],MedExam_Table[[#Headers],[#Data],[HBA1C]],"Not Found",0)</f>
        <v>7.11</v>
      </c>
      <c r="E1942" t="str" cm="1">
        <f t="array" ref="E1942">_xlfn.XLOOKUP($A1942,MedExam_Table[[#Headers],[#Data],[Customer ID]],MedExam_Table[[#Headers],[#Data],[Heart Issues Updated]],"Not Found",0)</f>
        <v>Yes</v>
      </c>
      <c r="F1942" t="str" cm="1">
        <f t="array" ref="F1942">_xlfn.XLOOKUP($A1942,MedExam_Table[[#Headers],[#Data],[Customer ID]],MedExam_Table[[#Headers],[#Data],[Any Transplants Update]],"Not Found",0)</f>
        <v>No</v>
      </c>
      <c r="G1942" t="str" cm="1">
        <f t="array" ref="G1942">_xlfn.XLOOKUP($A1942,MedExam_Table[[#Headers],[#Data],[Customer ID]],MedExam_Table[[#Headers],[#Data],[Cancer history]],"Not Found",0)</f>
        <v>Yes</v>
      </c>
      <c r="H1942" cm="1">
        <f t="array" ref="H1942">_xlfn.XLOOKUP($A1942,MedExam_Table[[#Headers],[#Data],[Customer ID]],MedExam_Table[[#Headers],[#Data],[NumberOfMajorSurgeries_updated]],"Not Found",0)</f>
        <v>1</v>
      </c>
      <c r="I1942" t="str" cm="1">
        <f t="array" ref="I1942">_xlfn.XLOOKUP($A1942,MedExam_Table[[#Headers],[#Data],[Customer ID]],MedExam_Table[[#Headers],[#Data],[Smoker Updated]],"Not Found",0)</f>
        <v>No</v>
      </c>
      <c r="J1942" t="str" cm="1">
        <f t="array" ref="J1942">_xlfn.XLOOKUP($A1942,MedExam_Table[[#Headers],[#Data],[Customer ID]],MedExam_Table[[#Headers],[#Data],[Weight Status]],"Not Found",0)</f>
        <v>Obesity</v>
      </c>
      <c r="K1942" t="str" cm="1">
        <f t="array" ref="K1942">_xlfn.XLOOKUP($A1942,MedExam_Table[[#Headers],[#Data],[Customer ID]],MedExam_Table[[#Headers],[#Data],[Diabetes Status]],"Not Found",0)</f>
        <v>Diabetes</v>
      </c>
      <c r="L1942" cm="1">
        <f t="array" ref="L1942">_xlfn.XLOOKUP($A1942,Hospitalisation_table[[#All],[Customer ID]],Hospitalisation_table[[#All],[Customer Age]],"Not Found",0)</f>
        <v>59</v>
      </c>
      <c r="M1942" t="str" cm="1">
        <f t="array" ref="M1942">_xlfn.XLOOKUP($A1942,Hospitalisation_table[[#All],[Customer ID]],Hospitalisation_table[[#All],[Date of Birth]],"Not Found",0)</f>
        <v>13-Dec-1963</v>
      </c>
      <c r="N1942" s="22" cm="1">
        <f t="array" ref="N1942">_xlfn.XLOOKUP($A1942,Hospitalisation_table[[#All],[Customer ID]],Hospitalisation_table[[#All],[charges]],"Not Found",0)</f>
        <v>15322.77</v>
      </c>
      <c r="O1942" t="str" cm="1">
        <f t="array" ref="O1942">_xlfn.XLOOKUP($A1942,Hospitalisation_table[[#All],[Customer ID]],Hospitalisation_table[[#All],[Hospital tier_Updated]],"Not Found",0)</f>
        <v>tier - 2</v>
      </c>
      <c r="P1942" t="str" cm="1">
        <f t="array" ref="P1942">_xlfn.XLOOKUP($A1942,Hospitalisation_table[[#All],[Customer ID]],Hospitalisation_table[[#All],[City tier_updated]],"Not Found",0)</f>
        <v>tier - 3</v>
      </c>
      <c r="Q1942" t="str" cm="1">
        <f t="array" ref="Q1942">_xlfn.XLOOKUP($A1942,Hospitalisation_table[[#All],[Customer ID]],Hospitalisation_table[[#All],[State ID Updated]],"Not Found",0)</f>
        <v>R1021</v>
      </c>
    </row>
    <row r="1943" spans="1:17" x14ac:dyDescent="0.3">
      <c r="A1943" s="14" t="s">
        <v>1727</v>
      </c>
      <c r="B1943" t="str" cm="1">
        <f t="array" ref="B1943">_xlfn.XLOOKUP($A1943,CustomersName[[#All],[Customer ID]],CustomersName[[#All],[First Name]],"Not Found",0)</f>
        <v>Benoit</v>
      </c>
      <c r="C1943" cm="1">
        <f t="array" ref="C1943">_xlfn.XLOOKUP($A1943,MedExam_Table[[#Headers],[#Data],[Customer ID]],MedExam_Table[[#Headers],[#Data],[BMI]],"Not Found",0)</f>
        <v>40.44</v>
      </c>
      <c r="D1943" cm="1">
        <f t="array" ref="D1943">_xlfn.XLOOKUP($A1943,MedExam_Table[[#Headers],[#Data],[Customer ID]],MedExam_Table[[#Headers],[#Data],[HBA1C]],"Not Found",0)</f>
        <v>5.13</v>
      </c>
      <c r="E1943" t="str" cm="1">
        <f t="array" ref="E1943">_xlfn.XLOOKUP($A1943,MedExam_Table[[#Headers],[#Data],[Customer ID]],MedExam_Table[[#Headers],[#Data],[Heart Issues Updated]],"Not Found",0)</f>
        <v>Yes</v>
      </c>
      <c r="F1943" t="str" cm="1">
        <f t="array" ref="F1943">_xlfn.XLOOKUP($A1943,MedExam_Table[[#Headers],[#Data],[Customer ID]],MedExam_Table[[#Headers],[#Data],[Any Transplants Update]],"Not Found",0)</f>
        <v>No</v>
      </c>
      <c r="G1943" t="str" cm="1">
        <f t="array" ref="G1943">_xlfn.XLOOKUP($A1943,MedExam_Table[[#Headers],[#Data],[Customer ID]],MedExam_Table[[#Headers],[#Data],[Cancer history]],"Not Found",0)</f>
        <v>Yes</v>
      </c>
      <c r="H1943" cm="1">
        <f t="array" ref="H1943">_xlfn.XLOOKUP($A1943,MedExam_Table[[#Headers],[#Data],[Customer ID]],MedExam_Table[[#Headers],[#Data],[NumberOfMajorSurgeries_updated]],"Not Found",0)</f>
        <v>1</v>
      </c>
      <c r="I1943" t="str" cm="1">
        <f t="array" ref="I1943">_xlfn.XLOOKUP($A1943,MedExam_Table[[#Headers],[#Data],[Customer ID]],MedExam_Table[[#Headers],[#Data],[Smoker Updated]],"Not Found",0)</f>
        <v>No</v>
      </c>
      <c r="J1943" t="str" cm="1">
        <f t="array" ref="J1943">_xlfn.XLOOKUP($A1943,MedExam_Table[[#Headers],[#Data],[Customer ID]],MedExam_Table[[#Headers],[#Data],[Weight Status]],"Not Found",0)</f>
        <v>Obesity</v>
      </c>
      <c r="K1943" t="str" cm="1">
        <f t="array" ref="K1943">_xlfn.XLOOKUP($A1943,MedExam_Table[[#Headers],[#Data],[Customer ID]],MedExam_Table[[#Headers],[#Data],[Diabetes Status]],"Not Found",0)</f>
        <v>Normal</v>
      </c>
      <c r="L1943" cm="1">
        <f t="array" ref="L1943">_xlfn.XLOOKUP($A1943,Hospitalisation_table[[#All],[Customer ID]],Hospitalisation_table[[#All],[Customer Age]],"Not Found",0)</f>
        <v>53</v>
      </c>
      <c r="M1943" t="str" cm="1">
        <f t="array" ref="M1943">_xlfn.XLOOKUP($A1943,Hospitalisation_table[[#All],[Customer ID]],Hospitalisation_table[[#All],[Date of Birth]],"Not Found",0)</f>
        <v>16-Sep-1969</v>
      </c>
      <c r="N1943" s="22" cm="1">
        <f t="array" ref="N1943">_xlfn.XLOOKUP($A1943,Hospitalisation_table[[#All],[Customer ID]],Hospitalisation_table[[#All],[charges]],"Not Found",0)</f>
        <v>15260.52</v>
      </c>
      <c r="O1943" t="str" cm="1">
        <f t="array" ref="O1943">_xlfn.XLOOKUP($A1943,Hospitalisation_table[[#All],[Customer ID]],Hospitalisation_table[[#All],[Hospital tier_Updated]],"Not Found",0)</f>
        <v>tier - 2</v>
      </c>
      <c r="P1943" t="str" cm="1">
        <f t="array" ref="P1943">_xlfn.XLOOKUP($A1943,Hospitalisation_table[[#All],[Customer ID]],Hospitalisation_table[[#All],[City tier_updated]],"Not Found",0)</f>
        <v>tier - 2</v>
      </c>
      <c r="Q1943" t="str" cm="1">
        <f t="array" ref="Q1943">_xlfn.XLOOKUP($A1943,Hospitalisation_table[[#All],[Customer ID]],Hospitalisation_table[[#All],[State ID Updated]],"Not Found",0)</f>
        <v>R1023</v>
      </c>
    </row>
    <row r="1944" spans="1:17" x14ac:dyDescent="0.3">
      <c r="A1944" s="13" t="s">
        <v>1726</v>
      </c>
      <c r="B1944" t="str" cm="1">
        <f t="array" ref="B1944">_xlfn.XLOOKUP($A1944,CustomersName[[#All],[Customer ID]],CustomersName[[#All],[First Name]],"Not Found",0)</f>
        <v>Ehizabeth M.</v>
      </c>
      <c r="C1944" cm="1">
        <f t="array" ref="C1944">_xlfn.XLOOKUP($A1944,MedExam_Table[[#Headers],[#Data],[Customer ID]],MedExam_Table[[#Headers],[#Data],[BMI]],"Not Found",0)</f>
        <v>38.094999999999999</v>
      </c>
      <c r="D1944" cm="1">
        <f t="array" ref="D1944">_xlfn.XLOOKUP($A1944,MedExam_Table[[#Headers],[#Data],[Customer ID]],MedExam_Table[[#Headers],[#Data],[HBA1C]],"Not Found",0)</f>
        <v>10.199999999999999</v>
      </c>
      <c r="E1944" t="str" cm="1">
        <f t="array" ref="E1944">_xlfn.XLOOKUP($A1944,MedExam_Table[[#Headers],[#Data],[Customer ID]],MedExam_Table[[#Headers],[#Data],[Heart Issues Updated]],"Not Found",0)</f>
        <v>No</v>
      </c>
      <c r="F1944" t="str" cm="1">
        <f t="array" ref="F1944">_xlfn.XLOOKUP($A1944,MedExam_Table[[#Headers],[#Data],[Customer ID]],MedExam_Table[[#Headers],[#Data],[Any Transplants Update]],"Not Found",0)</f>
        <v>No</v>
      </c>
      <c r="G1944" t="str" cm="1">
        <f t="array" ref="G1944">_xlfn.XLOOKUP($A1944,MedExam_Table[[#Headers],[#Data],[Customer ID]],MedExam_Table[[#Headers],[#Data],[Cancer history]],"Not Found",0)</f>
        <v>No</v>
      </c>
      <c r="H1944" cm="1">
        <f t="array" ref="H1944">_xlfn.XLOOKUP($A1944,MedExam_Table[[#Headers],[#Data],[Customer ID]],MedExam_Table[[#Headers],[#Data],[NumberOfMajorSurgeries_updated]],"Not Found",0)</f>
        <v>0</v>
      </c>
      <c r="I1944" t="str" cm="1">
        <f t="array" ref="I1944">_xlfn.XLOOKUP($A1944,MedExam_Table[[#Headers],[#Data],[Customer ID]],MedExam_Table[[#Headers],[#Data],[Smoker Updated]],"Not Found",0)</f>
        <v>No</v>
      </c>
      <c r="J1944" t="str" cm="1">
        <f t="array" ref="J1944">_xlfn.XLOOKUP($A1944,MedExam_Table[[#Headers],[#Data],[Customer ID]],MedExam_Table[[#Headers],[#Data],[Weight Status]],"Not Found",0)</f>
        <v>Obesity</v>
      </c>
      <c r="K1944" t="str" cm="1">
        <f t="array" ref="K1944">_xlfn.XLOOKUP($A1944,MedExam_Table[[#Headers],[#Data],[Customer ID]],MedExam_Table[[#Headers],[#Data],[Diabetes Status]],"Not Found",0)</f>
        <v>Diabetes</v>
      </c>
      <c r="L1944" cm="1">
        <f t="array" ref="L1944">_xlfn.XLOOKUP($A1944,Hospitalisation_table[[#All],[Customer ID]],Hospitalisation_table[[#All],[Customer Age]],"Not Found",0)</f>
        <v>62</v>
      </c>
      <c r="M1944" t="str" cm="1">
        <f t="array" ref="M1944">_xlfn.XLOOKUP($A1944,Hospitalisation_table[[#All],[Customer ID]],Hospitalisation_table[[#All],[Date of Birth]],"Not Found",0)</f>
        <v>25-Jul-1960</v>
      </c>
      <c r="N1944" s="22" cm="1">
        <f t="array" ref="N1944">_xlfn.XLOOKUP($A1944,Hospitalisation_table[[#All],[Customer ID]],Hospitalisation_table[[#All],[charges]],"Not Found",0)</f>
        <v>15230.32</v>
      </c>
      <c r="O1944" t="str" cm="1">
        <f t="array" ref="O1944">_xlfn.XLOOKUP($A1944,Hospitalisation_table[[#All],[Customer ID]],Hospitalisation_table[[#All],[Hospital tier_Updated]],"Not Found",0)</f>
        <v>tier - 2</v>
      </c>
      <c r="P1944" t="str" cm="1">
        <f t="array" ref="P1944">_xlfn.XLOOKUP($A1944,Hospitalisation_table[[#All],[Customer ID]],Hospitalisation_table[[#All],[City tier_updated]],"Not Found",0)</f>
        <v>tier - 2</v>
      </c>
      <c r="Q1944" t="str" cm="1">
        <f t="array" ref="Q1944">_xlfn.XLOOKUP($A1944,Hospitalisation_table[[#All],[Customer ID]],Hospitalisation_table[[#All],[State ID Updated]],"Not Found",0)</f>
        <v>R1024</v>
      </c>
    </row>
    <row r="1945" spans="1:17" x14ac:dyDescent="0.3">
      <c r="A1945" s="14" t="s">
        <v>1725</v>
      </c>
      <c r="B1945" t="str" cm="1">
        <f t="array" ref="B1945">_xlfn.XLOOKUP($A1945,CustomersName[[#All],[Customer ID]],CustomersName[[#All],[First Name]],"Not Found",0)</f>
        <v>Jhssica A.</v>
      </c>
      <c r="C1945" cm="1">
        <f t="array" ref="C1945">_xlfn.XLOOKUP($A1945,MedExam_Table[[#Headers],[#Data],[Customer ID]],MedExam_Table[[#Headers],[#Data],[BMI]],"Not Found",0)</f>
        <v>44.95</v>
      </c>
      <c r="D1945" cm="1">
        <f t="array" ref="D1945">_xlfn.XLOOKUP($A1945,MedExam_Table[[#Headers],[#Data],[Customer ID]],MedExam_Table[[#Headers],[#Data],[HBA1C]],"Not Found",0)</f>
        <v>10.4</v>
      </c>
      <c r="E1945" t="str" cm="1">
        <f t="array" ref="E1945">_xlfn.XLOOKUP($A1945,MedExam_Table[[#Headers],[#Data],[Customer ID]],MedExam_Table[[#Headers],[#Data],[Heart Issues Updated]],"Not Found",0)</f>
        <v>No</v>
      </c>
      <c r="F1945" t="str" cm="1">
        <f t="array" ref="F1945">_xlfn.XLOOKUP($A1945,MedExam_Table[[#Headers],[#Data],[Customer ID]],MedExam_Table[[#Headers],[#Data],[Any Transplants Update]],"Not Found",0)</f>
        <v>No</v>
      </c>
      <c r="G1945" t="str" cm="1">
        <f t="array" ref="G1945">_xlfn.XLOOKUP($A1945,MedExam_Table[[#Headers],[#Data],[Customer ID]],MedExam_Table[[#Headers],[#Data],[Cancer history]],"Not Found",0)</f>
        <v>No</v>
      </c>
      <c r="H1945" cm="1">
        <f t="array" ref="H1945">_xlfn.XLOOKUP($A1945,MedExam_Table[[#Headers],[#Data],[Customer ID]],MedExam_Table[[#Headers],[#Data],[NumberOfMajorSurgeries_updated]],"Not Found",0)</f>
        <v>0</v>
      </c>
      <c r="I1945" t="str" cm="1">
        <f t="array" ref="I1945">_xlfn.XLOOKUP($A1945,MedExam_Table[[#Headers],[#Data],[Customer ID]],MedExam_Table[[#Headers],[#Data],[Smoker Updated]],"Not Found",0)</f>
        <v>No</v>
      </c>
      <c r="J1945" t="str" cm="1">
        <f t="array" ref="J1945">_xlfn.XLOOKUP($A1945,MedExam_Table[[#Headers],[#Data],[Customer ID]],MedExam_Table[[#Headers],[#Data],[Weight Status]],"Not Found",0)</f>
        <v>Obesity</v>
      </c>
      <c r="K1945" t="str" cm="1">
        <f t="array" ref="K1945">_xlfn.XLOOKUP($A1945,MedExam_Table[[#Headers],[#Data],[Customer ID]],MedExam_Table[[#Headers],[#Data],[Diabetes Status]],"Not Found",0)</f>
        <v>Diabetes</v>
      </c>
      <c r="L1945" cm="1">
        <f t="array" ref="L1945">_xlfn.XLOOKUP($A1945,Hospitalisation_table[[#All],[Customer ID]],Hospitalisation_table[[#All],[Customer Age]],"Not Found",0)</f>
        <v>44</v>
      </c>
      <c r="M1945" t="str" cm="1">
        <f t="array" ref="M1945">_xlfn.XLOOKUP($A1945,Hospitalisation_table[[#All],[Customer ID]],Hospitalisation_table[[#All],[Date of Birth]],"Not Found",0)</f>
        <v>23-Nov-1978</v>
      </c>
      <c r="N1945" s="22" cm="1">
        <f t="array" ref="N1945">_xlfn.XLOOKUP($A1945,Hospitalisation_table[[#All],[Customer ID]],Hospitalisation_table[[#All],[charges]],"Not Found",0)</f>
        <v>15207.92</v>
      </c>
      <c r="O1945" t="str" cm="1">
        <f t="array" ref="O1945">_xlfn.XLOOKUP($A1945,Hospitalisation_table[[#All],[Customer ID]],Hospitalisation_table[[#All],[Hospital tier_Updated]],"Not Found",0)</f>
        <v>tier - 2</v>
      </c>
      <c r="P1945" t="str" cm="1">
        <f t="array" ref="P1945">_xlfn.XLOOKUP($A1945,Hospitalisation_table[[#All],[Customer ID]],Hospitalisation_table[[#All],[City tier_updated]],"Not Found",0)</f>
        <v>tier - 1</v>
      </c>
      <c r="Q1945" t="str" cm="1">
        <f t="array" ref="Q1945">_xlfn.XLOOKUP($A1945,Hospitalisation_table[[#All],[Customer ID]],Hospitalisation_table[[#All],[State ID Updated]],"Not Found",0)</f>
        <v>R1012</v>
      </c>
    </row>
    <row r="1946" spans="1:17" x14ac:dyDescent="0.3">
      <c r="A1946" s="13" t="s">
        <v>1724</v>
      </c>
      <c r="B1946" t="str" cm="1">
        <f t="array" ref="B1946">_xlfn.XLOOKUP($A1946,CustomersName[[#All],[Customer ID]],CustomersName[[#All],[First Name]],"Not Found",0)</f>
        <v>Moniha K</v>
      </c>
      <c r="C1946" cm="1">
        <f t="array" ref="C1946">_xlfn.XLOOKUP($A1946,MedExam_Table[[#Headers],[#Data],[Customer ID]],MedExam_Table[[#Headers],[#Data],[BMI]],"Not Found",0)</f>
        <v>35.54</v>
      </c>
      <c r="D1946" cm="1">
        <f t="array" ref="D1946">_xlfn.XLOOKUP($A1946,MedExam_Table[[#Headers],[#Data],[Customer ID]],MedExam_Table[[#Headers],[#Data],[HBA1C]],"Not Found",0)</f>
        <v>10.67</v>
      </c>
      <c r="E1946" t="str" cm="1">
        <f t="array" ref="E1946">_xlfn.XLOOKUP($A1946,MedExam_Table[[#Headers],[#Data],[Customer ID]],MedExam_Table[[#Headers],[#Data],[Heart Issues Updated]],"Not Found",0)</f>
        <v>No</v>
      </c>
      <c r="F1946" t="str" cm="1">
        <f t="array" ref="F1946">_xlfn.XLOOKUP($A1946,MedExam_Table[[#Headers],[#Data],[Customer ID]],MedExam_Table[[#Headers],[#Data],[Any Transplants Update]],"Not Found",0)</f>
        <v>No</v>
      </c>
      <c r="G1946" t="str" cm="1">
        <f t="array" ref="G1946">_xlfn.XLOOKUP($A1946,MedExam_Table[[#Headers],[#Data],[Customer ID]],MedExam_Table[[#Headers],[#Data],[Cancer history]],"Not Found",0)</f>
        <v>No</v>
      </c>
      <c r="H1946" cm="1">
        <f t="array" ref="H1946">_xlfn.XLOOKUP($A1946,MedExam_Table[[#Headers],[#Data],[Customer ID]],MedExam_Table[[#Headers],[#Data],[NumberOfMajorSurgeries_updated]],"Not Found",0)</f>
        <v>0</v>
      </c>
      <c r="I1946" t="str" cm="1">
        <f t="array" ref="I1946">_xlfn.XLOOKUP($A1946,MedExam_Table[[#Headers],[#Data],[Customer ID]],MedExam_Table[[#Headers],[#Data],[Smoker Updated]],"Not Found",0)</f>
        <v>No</v>
      </c>
      <c r="J1946" t="str" cm="1">
        <f t="array" ref="J1946">_xlfn.XLOOKUP($A1946,MedExam_Table[[#Headers],[#Data],[Customer ID]],MedExam_Table[[#Headers],[#Data],[Weight Status]],"Not Found",0)</f>
        <v>Obesity</v>
      </c>
      <c r="K1946" t="str" cm="1">
        <f t="array" ref="K1946">_xlfn.XLOOKUP($A1946,MedExam_Table[[#Headers],[#Data],[Customer ID]],MedExam_Table[[#Headers],[#Data],[Diabetes Status]],"Not Found",0)</f>
        <v>Diabetes</v>
      </c>
      <c r="L1946" cm="1">
        <f t="array" ref="L1946">_xlfn.XLOOKUP($A1946,Hospitalisation_table[[#All],[Customer ID]],Hospitalisation_table[[#All],[Customer Age]],"Not Found",0)</f>
        <v>60</v>
      </c>
      <c r="M1946" t="str" cm="1">
        <f t="array" ref="M1946">_xlfn.XLOOKUP($A1946,Hospitalisation_table[[#All],[Customer ID]],Hospitalisation_table[[#All],[Date of Birth]],"Not Found",0)</f>
        <v>17-Jun-1962</v>
      </c>
      <c r="N1946" s="22" cm="1">
        <f t="array" ref="N1946">_xlfn.XLOOKUP($A1946,Hospitalisation_table[[#All],[Customer ID]],Hospitalisation_table[[#All],[charges]],"Not Found",0)</f>
        <v>15174.81</v>
      </c>
      <c r="O1946" t="str" cm="1">
        <f t="array" ref="O1946">_xlfn.XLOOKUP($A1946,Hospitalisation_table[[#All],[Customer ID]],Hospitalisation_table[[#All],[Hospital tier_Updated]],"Not Found",0)</f>
        <v>tier - 2</v>
      </c>
      <c r="P1946" t="str" cm="1">
        <f t="array" ref="P1946">_xlfn.XLOOKUP($A1946,Hospitalisation_table[[#All],[Customer ID]],Hospitalisation_table[[#All],[City tier_updated]],"Not Found",0)</f>
        <v>tier - 1</v>
      </c>
      <c r="Q1946" t="str" cm="1">
        <f t="array" ref="Q1946">_xlfn.XLOOKUP($A1946,Hospitalisation_table[[#All],[Customer ID]],Hospitalisation_table[[#All],[State ID Updated]],"Not Found",0)</f>
        <v>R1012</v>
      </c>
    </row>
    <row r="1947" spans="1:17" x14ac:dyDescent="0.3">
      <c r="A1947" s="14" t="s">
        <v>1723</v>
      </c>
      <c r="B1947" t="str" cm="1">
        <f t="array" ref="B1947">_xlfn.XLOOKUP($A1947,CustomersName[[#All],[Customer ID]],CustomersName[[#All],[First Name]],"Not Found",0)</f>
        <v>Kevih L</v>
      </c>
      <c r="C1947" cm="1">
        <f t="array" ref="C1947">_xlfn.XLOOKUP($A1947,MedExam_Table[[#Headers],[#Data],[Customer ID]],MedExam_Table[[#Headers],[#Data],[BMI]],"Not Found",0)</f>
        <v>39.799999999999997</v>
      </c>
      <c r="D1947" cm="1">
        <f t="array" ref="D1947">_xlfn.XLOOKUP($A1947,MedExam_Table[[#Headers],[#Data],[Customer ID]],MedExam_Table[[#Headers],[#Data],[HBA1C]],"Not Found",0)</f>
        <v>4.6500000000000004</v>
      </c>
      <c r="E1947" t="str" cm="1">
        <f t="array" ref="E1947">_xlfn.XLOOKUP($A1947,MedExam_Table[[#Headers],[#Data],[Customer ID]],MedExam_Table[[#Headers],[#Data],[Heart Issues Updated]],"Not Found",0)</f>
        <v>Yes</v>
      </c>
      <c r="F1947" t="str" cm="1">
        <f t="array" ref="F1947">_xlfn.XLOOKUP($A1947,MedExam_Table[[#Headers],[#Data],[Customer ID]],MedExam_Table[[#Headers],[#Data],[Any Transplants Update]],"Not Found",0)</f>
        <v>No</v>
      </c>
      <c r="G1947" t="str" cm="1">
        <f t="array" ref="G1947">_xlfn.XLOOKUP($A1947,MedExam_Table[[#Headers],[#Data],[Customer ID]],MedExam_Table[[#Headers],[#Data],[Cancer history]],"Not Found",0)</f>
        <v>No</v>
      </c>
      <c r="H1947" cm="1">
        <f t="array" ref="H1947">_xlfn.XLOOKUP($A1947,MedExam_Table[[#Headers],[#Data],[Customer ID]],MedExam_Table[[#Headers],[#Data],[NumberOfMajorSurgeries_updated]],"Not Found",0)</f>
        <v>2</v>
      </c>
      <c r="I1947" t="str" cm="1">
        <f t="array" ref="I1947">_xlfn.XLOOKUP($A1947,MedExam_Table[[#Headers],[#Data],[Customer ID]],MedExam_Table[[#Headers],[#Data],[Smoker Updated]],"Not Found",0)</f>
        <v>No</v>
      </c>
      <c r="J1947" t="str" cm="1">
        <f t="array" ref="J1947">_xlfn.XLOOKUP($A1947,MedExam_Table[[#Headers],[#Data],[Customer ID]],MedExam_Table[[#Headers],[#Data],[Weight Status]],"Not Found",0)</f>
        <v>Obesity</v>
      </c>
      <c r="K1947" t="str" cm="1">
        <f t="array" ref="K1947">_xlfn.XLOOKUP($A1947,MedExam_Table[[#Headers],[#Data],[Customer ID]],MedExam_Table[[#Headers],[#Data],[Diabetes Status]],"Not Found",0)</f>
        <v>Normal</v>
      </c>
      <c r="L1947" cm="1">
        <f t="array" ref="L1947">_xlfn.XLOOKUP($A1947,Hospitalisation_table[[#All],[Customer ID]],Hospitalisation_table[[#All],[Customer Age]],"Not Found",0)</f>
        <v>63</v>
      </c>
      <c r="M1947" t="str" cm="1">
        <f t="array" ref="M1947">_xlfn.XLOOKUP($A1947,Hospitalisation_table[[#All],[Customer ID]],Hospitalisation_table[[#All],[Date of Birth]],"Not Found",0)</f>
        <v>3-Dec-1959</v>
      </c>
      <c r="N1947" s="22" cm="1">
        <f t="array" ref="N1947">_xlfn.XLOOKUP($A1947,Hospitalisation_table[[#All],[Customer ID]],Hospitalisation_table[[#All],[charges]],"Not Found",0)</f>
        <v>15170.07</v>
      </c>
      <c r="O1947" t="str" cm="1">
        <f t="array" ref="O1947">_xlfn.XLOOKUP($A1947,Hospitalisation_table[[#All],[Customer ID]],Hospitalisation_table[[#All],[Hospital tier_Updated]],"Not Found",0)</f>
        <v>tier - 2</v>
      </c>
      <c r="P1947" t="str" cm="1">
        <f t="array" ref="P1947">_xlfn.XLOOKUP($A1947,Hospitalisation_table[[#All],[Customer ID]],Hospitalisation_table[[#All],[City tier_updated]],"Not Found",0)</f>
        <v>tier - 3</v>
      </c>
      <c r="Q1947" t="str" cm="1">
        <f t="array" ref="Q1947">_xlfn.XLOOKUP($A1947,Hospitalisation_table[[#All],[Customer ID]],Hospitalisation_table[[#All],[State ID Updated]],"Not Found",0)</f>
        <v>R1011</v>
      </c>
    </row>
    <row r="1948" spans="1:17" x14ac:dyDescent="0.3">
      <c r="A1948" s="13" t="s">
        <v>1722</v>
      </c>
      <c r="B1948" t="str" cm="1">
        <f t="array" ref="B1948">_xlfn.XLOOKUP($A1948,CustomersName[[#All],[Customer ID]],CustomersName[[#All],[First Name]],"Not Found",0)</f>
        <v>Gregory</v>
      </c>
      <c r="C1948" cm="1">
        <f t="array" ref="C1948">_xlfn.XLOOKUP($A1948,MedExam_Table[[#Headers],[#Data],[Customer ID]],MedExam_Table[[#Headers],[#Data],[BMI]],"Not Found",0)</f>
        <v>33.659999999999997</v>
      </c>
      <c r="D1948" cm="1">
        <f t="array" ref="D1948">_xlfn.XLOOKUP($A1948,MedExam_Table[[#Headers],[#Data],[Customer ID]],MedExam_Table[[#Headers],[#Data],[HBA1C]],"Not Found",0)</f>
        <v>5.65</v>
      </c>
      <c r="E1948" t="str" cm="1">
        <f t="array" ref="E1948">_xlfn.XLOOKUP($A1948,MedExam_Table[[#Headers],[#Data],[Customer ID]],MedExam_Table[[#Headers],[#Data],[Heart Issues Updated]],"Not Found",0)</f>
        <v>Yes</v>
      </c>
      <c r="F1948" t="str" cm="1">
        <f t="array" ref="F1948">_xlfn.XLOOKUP($A1948,MedExam_Table[[#Headers],[#Data],[Customer ID]],MedExam_Table[[#Headers],[#Data],[Any Transplants Update]],"Not Found",0)</f>
        <v>No</v>
      </c>
      <c r="G1948" t="str" cm="1">
        <f t="array" ref="G1948">_xlfn.XLOOKUP($A1948,MedExam_Table[[#Headers],[#Data],[Customer ID]],MedExam_Table[[#Headers],[#Data],[Cancer history]],"Not Found",0)</f>
        <v>No</v>
      </c>
      <c r="H1948" cm="1">
        <f t="array" ref="H1948">_xlfn.XLOOKUP($A1948,MedExam_Table[[#Headers],[#Data],[Customer ID]],MedExam_Table[[#Headers],[#Data],[NumberOfMajorSurgeries_updated]],"Not Found",0)</f>
        <v>2</v>
      </c>
      <c r="I1948" t="str" cm="1">
        <f t="array" ref="I1948">_xlfn.XLOOKUP($A1948,MedExam_Table[[#Headers],[#Data],[Customer ID]],MedExam_Table[[#Headers],[#Data],[Smoker Updated]],"Not Found",0)</f>
        <v>No</v>
      </c>
      <c r="J1948" t="str" cm="1">
        <f t="array" ref="J1948">_xlfn.XLOOKUP($A1948,MedExam_Table[[#Headers],[#Data],[Customer ID]],MedExam_Table[[#Headers],[#Data],[Weight Status]],"Not Found",0)</f>
        <v>Obesity</v>
      </c>
      <c r="K1948" t="str" cm="1">
        <f t="array" ref="K1948">_xlfn.XLOOKUP($A1948,MedExam_Table[[#Headers],[#Data],[Customer ID]],MedExam_Table[[#Headers],[#Data],[Diabetes Status]],"Not Found",0)</f>
        <v>Normal</v>
      </c>
      <c r="L1948" cm="1">
        <f t="array" ref="L1948">_xlfn.XLOOKUP($A1948,Hospitalisation_table[[#All],[Customer ID]],Hospitalisation_table[[#All],[Customer Age]],"Not Found",0)</f>
        <v>64</v>
      </c>
      <c r="M1948" t="str" cm="1">
        <f t="array" ref="M1948">_xlfn.XLOOKUP($A1948,Hospitalisation_table[[#All],[Customer ID]],Hospitalisation_table[[#All],[Date of Birth]],"Not Found",0)</f>
        <v>4-Jun-1959</v>
      </c>
      <c r="N1948" s="22" cm="1">
        <f t="array" ref="N1948">_xlfn.XLOOKUP($A1948,Hospitalisation_table[[#All],[Customer ID]],Hospitalisation_table[[#All],[charges]],"Not Found",0)</f>
        <v>15161.53</v>
      </c>
      <c r="O1948" t="str" cm="1">
        <f t="array" ref="O1948">_xlfn.XLOOKUP($A1948,Hospitalisation_table[[#All],[Customer ID]],Hospitalisation_table[[#All],[Hospital tier_Updated]],"Not Found",0)</f>
        <v>tier - 2</v>
      </c>
      <c r="P1948" t="str" cm="1">
        <f t="array" ref="P1948">_xlfn.XLOOKUP($A1948,Hospitalisation_table[[#All],[Customer ID]],Hospitalisation_table[[#All],[City tier_updated]],"Not Found",0)</f>
        <v>tier - 1</v>
      </c>
      <c r="Q1948" t="str" cm="1">
        <f t="array" ref="Q1948">_xlfn.XLOOKUP($A1948,Hospitalisation_table[[#All],[Customer ID]],Hospitalisation_table[[#All],[State ID Updated]],"Not Found",0)</f>
        <v>R1013</v>
      </c>
    </row>
    <row r="1949" spans="1:17" x14ac:dyDescent="0.3">
      <c r="A1949" s="14" t="s">
        <v>2308</v>
      </c>
      <c r="B1949" t="str" cm="1">
        <f t="array" ref="B1949">_xlfn.XLOOKUP($A1949,CustomersName[[#All],[Customer ID]],CustomersName[[#All],[First Name]],"Not Found",0)</f>
        <v>Bryshn C.</v>
      </c>
      <c r="C1949" cm="1">
        <f t="array" ref="C1949">_xlfn.XLOOKUP($A1949,MedExam_Table[[#Headers],[#Data],[Customer ID]],MedExam_Table[[#Headers],[#Data],[BMI]],"Not Found",0)</f>
        <v>36.08</v>
      </c>
      <c r="D1949" cm="1">
        <f t="array" ref="D1949">_xlfn.XLOOKUP($A1949,MedExam_Table[[#Headers],[#Data],[Customer ID]],MedExam_Table[[#Headers],[#Data],[HBA1C]],"Not Found",0)</f>
        <v>8.8000000000000007</v>
      </c>
      <c r="E1949" t="str" cm="1">
        <f t="array" ref="E1949">_xlfn.XLOOKUP($A1949,MedExam_Table[[#Headers],[#Data],[Customer ID]],MedExam_Table[[#Headers],[#Data],[Heart Issues Updated]],"Not Found",0)</f>
        <v>Yes</v>
      </c>
      <c r="F1949" t="str" cm="1">
        <f t="array" ref="F1949">_xlfn.XLOOKUP($A1949,MedExam_Table[[#Headers],[#Data],[Customer ID]],MedExam_Table[[#Headers],[#Data],[Any Transplants Update]],"Not Found",0)</f>
        <v>No</v>
      </c>
      <c r="G1949" t="str" cm="1">
        <f t="array" ref="G1949">_xlfn.XLOOKUP($A1949,MedExam_Table[[#Headers],[#Data],[Customer ID]],MedExam_Table[[#Headers],[#Data],[Cancer history]],"Not Found",0)</f>
        <v>No</v>
      </c>
      <c r="H1949" cm="1">
        <f t="array" ref="H1949">_xlfn.XLOOKUP($A1949,MedExam_Table[[#Headers],[#Data],[Customer ID]],MedExam_Table[[#Headers],[#Data],[NumberOfMajorSurgeries_updated]],"Not Found",0)</f>
        <v>1</v>
      </c>
      <c r="I1949" t="str" cm="1">
        <f t="array" ref="I1949">_xlfn.XLOOKUP($A1949,MedExam_Table[[#Headers],[#Data],[Customer ID]],MedExam_Table[[#Headers],[#Data],[Smoker Updated]],"Not Found",0)</f>
        <v>Yes</v>
      </c>
      <c r="J1949" t="str" cm="1">
        <f t="array" ref="J1949">_xlfn.XLOOKUP($A1949,MedExam_Table[[#Headers],[#Data],[Customer ID]],MedExam_Table[[#Headers],[#Data],[Weight Status]],"Not Found",0)</f>
        <v>Obesity</v>
      </c>
      <c r="K1949" t="str" cm="1">
        <f t="array" ref="K1949">_xlfn.XLOOKUP($A1949,MedExam_Table[[#Headers],[#Data],[Customer ID]],MedExam_Table[[#Headers],[#Data],[Diabetes Status]],"Not Found",0)</f>
        <v>Diabetes</v>
      </c>
      <c r="L1949" cm="1">
        <f t="array" ref="L1949">_xlfn.XLOOKUP($A1949,Hospitalisation_table[[#All],[Customer ID]],Hospitalisation_table[[#All],[Customer Age]],"Not Found",0)</f>
        <v>47</v>
      </c>
      <c r="M1949" t="str" cm="1">
        <f t="array" ref="M1949">_xlfn.XLOOKUP($A1949,Hospitalisation_table[[#All],[Customer ID]],Hospitalisation_table[[#All],[Date of Birth]],"Not Found",0)</f>
        <v>15-Aug-1975</v>
      </c>
      <c r="N1949" s="22" cm="1">
        <f t="array" ref="N1949">_xlfn.XLOOKUP($A1949,Hospitalisation_table[[#All],[Customer ID]],Hospitalisation_table[[#All],[charges]],"Not Found",0)</f>
        <v>42211.14</v>
      </c>
      <c r="O1949" t="str" cm="1">
        <f t="array" ref="O1949">_xlfn.XLOOKUP($A1949,Hospitalisation_table[[#All],[Customer ID]],Hospitalisation_table[[#All],[Hospital tier_Updated]],"Not Found",0)</f>
        <v>tier - 1</v>
      </c>
      <c r="P1949" t="str" cm="1">
        <f t="array" ref="P1949">_xlfn.XLOOKUP($A1949,Hospitalisation_table[[#All],[Customer ID]],Hospitalisation_table[[#All],[City tier_updated]],"Not Found",0)</f>
        <v>tier - 3</v>
      </c>
      <c r="Q1949" t="str" cm="1">
        <f t="array" ref="Q1949">_xlfn.XLOOKUP($A1949,Hospitalisation_table[[#All],[Customer ID]],Hospitalisation_table[[#All],[State ID Updated]],"Not Found",0)</f>
        <v>R1013</v>
      </c>
    </row>
    <row r="1950" spans="1:17" x14ac:dyDescent="0.3">
      <c r="A1950" s="13" t="s">
        <v>1721</v>
      </c>
      <c r="B1950" t="str" cm="1">
        <f t="array" ref="B1950">_xlfn.XLOOKUP($A1950,CustomersName[[#All],[Customer ID]],CustomersName[[#All],[First Name]],"Not Found",0)</f>
        <v>Della</v>
      </c>
      <c r="C1950" cm="1">
        <f t="array" ref="C1950">_xlfn.XLOOKUP($A1950,MedExam_Table[[#Headers],[#Data],[Customer ID]],MedExam_Table[[#Headers],[#Data],[BMI]],"Not Found",0)</f>
        <v>35.5</v>
      </c>
      <c r="D1950" cm="1">
        <f t="array" ref="D1950">_xlfn.XLOOKUP($A1950,MedExam_Table[[#Headers],[#Data],[Customer ID]],MedExam_Table[[#Headers],[#Data],[HBA1C]],"Not Found",0)</f>
        <v>11.97</v>
      </c>
      <c r="E1950" t="str" cm="1">
        <f t="array" ref="E1950">_xlfn.XLOOKUP($A1950,MedExam_Table[[#Headers],[#Data],[Customer ID]],MedExam_Table[[#Headers],[#Data],[Heart Issues Updated]],"Not Found",0)</f>
        <v>No</v>
      </c>
      <c r="F1950" t="str" cm="1">
        <f t="array" ref="F1950">_xlfn.XLOOKUP($A1950,MedExam_Table[[#Headers],[#Data],[Customer ID]],MedExam_Table[[#Headers],[#Data],[Any Transplants Update]],"Not Found",0)</f>
        <v>No</v>
      </c>
      <c r="G1950" t="str" cm="1">
        <f t="array" ref="G1950">_xlfn.XLOOKUP($A1950,MedExam_Table[[#Headers],[#Data],[Customer ID]],MedExam_Table[[#Headers],[#Data],[Cancer history]],"Not Found",0)</f>
        <v>No</v>
      </c>
      <c r="H1950" cm="1">
        <f t="array" ref="H1950">_xlfn.XLOOKUP($A1950,MedExam_Table[[#Headers],[#Data],[Customer ID]],MedExam_Table[[#Headers],[#Data],[NumberOfMajorSurgeries_updated]],"Not Found",0)</f>
        <v>0</v>
      </c>
      <c r="I1950" t="str" cm="1">
        <f t="array" ref="I1950">_xlfn.XLOOKUP($A1950,MedExam_Table[[#Headers],[#Data],[Customer ID]],MedExam_Table[[#Headers],[#Data],[Smoker Updated]],"Not Found",0)</f>
        <v>No</v>
      </c>
      <c r="J1950" t="str" cm="1">
        <f t="array" ref="J1950">_xlfn.XLOOKUP($A1950,MedExam_Table[[#Headers],[#Data],[Customer ID]],MedExam_Table[[#Headers],[#Data],[Weight Status]],"Not Found",0)</f>
        <v>Obesity</v>
      </c>
      <c r="K1950" t="str" cm="1">
        <f t="array" ref="K1950">_xlfn.XLOOKUP($A1950,MedExam_Table[[#Headers],[#Data],[Customer ID]],MedExam_Table[[#Headers],[#Data],[Diabetes Status]],"Not Found",0)</f>
        <v>Diabetes</v>
      </c>
      <c r="L1950" cm="1">
        <f t="array" ref="L1950">_xlfn.XLOOKUP($A1950,Hospitalisation_table[[#All],[Customer ID]],Hospitalisation_table[[#All],[Customer Age]],"Not Found",0)</f>
        <v>60</v>
      </c>
      <c r="M1950" t="str" cm="1">
        <f t="array" ref="M1950">_xlfn.XLOOKUP($A1950,Hospitalisation_table[[#All],[Customer ID]],Hospitalisation_table[[#All],[Date of Birth]],"Not Found",0)</f>
        <v>25-Oct-1962</v>
      </c>
      <c r="N1950" s="22" cm="1">
        <f t="array" ref="N1950">_xlfn.XLOOKUP($A1950,Hospitalisation_table[[#All],[Customer ID]],Hospitalisation_table[[#All],[charges]],"Not Found",0)</f>
        <v>15161.25</v>
      </c>
      <c r="O1950" t="str" cm="1">
        <f t="array" ref="O1950">_xlfn.XLOOKUP($A1950,Hospitalisation_table[[#All],[Customer ID]],Hospitalisation_table[[#All],[Hospital tier_Updated]],"Not Found",0)</f>
        <v>tier - 2</v>
      </c>
      <c r="P1950" t="str" cm="1">
        <f t="array" ref="P1950">_xlfn.XLOOKUP($A1950,Hospitalisation_table[[#All],[Customer ID]],Hospitalisation_table[[#All],[City tier_updated]],"Not Found",0)</f>
        <v>tier - 2</v>
      </c>
      <c r="Q1950" t="str" cm="1">
        <f t="array" ref="Q1950">_xlfn.XLOOKUP($A1950,Hospitalisation_table[[#All],[Customer ID]],Hospitalisation_table[[#All],[State ID Updated]],"Not Found",0)</f>
        <v>R1012</v>
      </c>
    </row>
    <row r="1951" spans="1:17" x14ac:dyDescent="0.3">
      <c r="A1951" s="14" t="s">
        <v>1720</v>
      </c>
      <c r="B1951" t="str" cm="1">
        <f t="array" ref="B1951">_xlfn.XLOOKUP($A1951,CustomersName[[#All],[Customer ID]],CustomersName[[#All],[First Name]],"Not Found",0)</f>
        <v>David</v>
      </c>
      <c r="C1951" cm="1">
        <f t="array" ref="C1951">_xlfn.XLOOKUP($A1951,MedExam_Table[[#Headers],[#Data],[Customer ID]],MedExam_Table[[#Headers],[#Data],[BMI]],"Not Found",0)</f>
        <v>41.63</v>
      </c>
      <c r="D1951" cm="1">
        <f t="array" ref="D1951">_xlfn.XLOOKUP($A1951,MedExam_Table[[#Headers],[#Data],[Customer ID]],MedExam_Table[[#Headers],[#Data],[HBA1C]],"Not Found",0)</f>
        <v>6.71</v>
      </c>
      <c r="E1951" t="str" cm="1">
        <f t="array" ref="E1951">_xlfn.XLOOKUP($A1951,MedExam_Table[[#Headers],[#Data],[Customer ID]],MedExam_Table[[#Headers],[#Data],[Heart Issues Updated]],"Not Found",0)</f>
        <v>No</v>
      </c>
      <c r="F1951" t="str" cm="1">
        <f t="array" ref="F1951">_xlfn.XLOOKUP($A1951,MedExam_Table[[#Headers],[#Data],[Customer ID]],MedExam_Table[[#Headers],[#Data],[Any Transplants Update]],"Not Found",0)</f>
        <v>No</v>
      </c>
      <c r="G1951" t="str" cm="1">
        <f t="array" ref="G1951">_xlfn.XLOOKUP($A1951,MedExam_Table[[#Headers],[#Data],[Customer ID]],MedExam_Table[[#Headers],[#Data],[Cancer history]],"Not Found",0)</f>
        <v>No</v>
      </c>
      <c r="H1951" cm="1">
        <f t="array" ref="H1951">_xlfn.XLOOKUP($A1951,MedExam_Table[[#Headers],[#Data],[Customer ID]],MedExam_Table[[#Headers],[#Data],[NumberOfMajorSurgeries_updated]],"Not Found",0)</f>
        <v>0</v>
      </c>
      <c r="I1951" t="str" cm="1">
        <f t="array" ref="I1951">_xlfn.XLOOKUP($A1951,MedExam_Table[[#Headers],[#Data],[Customer ID]],MedExam_Table[[#Headers],[#Data],[Smoker Updated]],"Not Found",0)</f>
        <v>No</v>
      </c>
      <c r="J1951" t="str" cm="1">
        <f t="array" ref="J1951">_xlfn.XLOOKUP($A1951,MedExam_Table[[#Headers],[#Data],[Customer ID]],MedExam_Table[[#Headers],[#Data],[Weight Status]],"Not Found",0)</f>
        <v>Obesity</v>
      </c>
      <c r="K1951" t="str" cm="1">
        <f t="array" ref="K1951">_xlfn.XLOOKUP($A1951,MedExam_Table[[#Headers],[#Data],[Customer ID]],MedExam_Table[[#Headers],[#Data],[Diabetes Status]],"Not Found",0)</f>
        <v>Diabetes</v>
      </c>
      <c r="L1951" cm="1">
        <f t="array" ref="L1951">_xlfn.XLOOKUP($A1951,Hospitalisation_table[[#All],[Customer ID]],Hospitalisation_table[[#All],[Customer Age]],"Not Found",0)</f>
        <v>51</v>
      </c>
      <c r="M1951" t="str" cm="1">
        <f t="array" ref="M1951">_xlfn.XLOOKUP($A1951,Hospitalisation_table[[#All],[Customer ID]],Hospitalisation_table[[#All],[Date of Birth]],"Not Found",0)</f>
        <v>25-Nov-1971</v>
      </c>
      <c r="N1951" s="22" cm="1">
        <f t="array" ref="N1951">_xlfn.XLOOKUP($A1951,Hospitalisation_table[[#All],[Customer ID]],Hospitalisation_table[[#All],[charges]],"Not Found",0)</f>
        <v>15150.44</v>
      </c>
      <c r="O1951" t="str" cm="1">
        <f t="array" ref="O1951">_xlfn.XLOOKUP($A1951,Hospitalisation_table[[#All],[Customer ID]],Hospitalisation_table[[#All],[Hospital tier_Updated]],"Not Found",0)</f>
        <v>tier - 2</v>
      </c>
      <c r="P1951" t="str" cm="1">
        <f t="array" ref="P1951">_xlfn.XLOOKUP($A1951,Hospitalisation_table[[#All],[Customer ID]],Hospitalisation_table[[#All],[City tier_updated]],"Not Found",0)</f>
        <v>tier - 1</v>
      </c>
      <c r="Q1951" t="str" cm="1">
        <f t="array" ref="Q1951">_xlfn.XLOOKUP($A1951,Hospitalisation_table[[#All],[Customer ID]],Hospitalisation_table[[#All],[State ID Updated]],"Not Found",0)</f>
        <v>R1023</v>
      </c>
    </row>
    <row r="1952" spans="1:17" x14ac:dyDescent="0.3">
      <c r="A1952" s="13" t="s">
        <v>1719</v>
      </c>
      <c r="B1952" t="str" cm="1">
        <f t="array" ref="B1952">_xlfn.XLOOKUP($A1952,CustomersName[[#All],[Customer ID]],CustomersName[[#All],[First Name]],"Not Found",0)</f>
        <v>Victoria</v>
      </c>
      <c r="C1952" cm="1">
        <f t="array" ref="C1952">_xlfn.XLOOKUP($A1952,MedExam_Table[[#Headers],[#Data],[Customer ID]],MedExam_Table[[#Headers],[#Data],[BMI]],"Not Found",0)</f>
        <v>46.49</v>
      </c>
      <c r="D1952" cm="1">
        <f t="array" ref="D1952">_xlfn.XLOOKUP($A1952,MedExam_Table[[#Headers],[#Data],[Customer ID]],MedExam_Table[[#Headers],[#Data],[HBA1C]],"Not Found",0)</f>
        <v>11.92</v>
      </c>
      <c r="E1952" t="str" cm="1">
        <f t="array" ref="E1952">_xlfn.XLOOKUP($A1952,MedExam_Table[[#Headers],[#Data],[Customer ID]],MedExam_Table[[#Headers],[#Data],[Heart Issues Updated]],"Not Found",0)</f>
        <v>No</v>
      </c>
      <c r="F1952" t="str" cm="1">
        <f t="array" ref="F1952">_xlfn.XLOOKUP($A1952,MedExam_Table[[#Headers],[#Data],[Customer ID]],MedExam_Table[[#Headers],[#Data],[Any Transplants Update]],"Not Found",0)</f>
        <v>No</v>
      </c>
      <c r="G1952" t="str" cm="1">
        <f t="array" ref="G1952">_xlfn.XLOOKUP($A1952,MedExam_Table[[#Headers],[#Data],[Customer ID]],MedExam_Table[[#Headers],[#Data],[Cancer history]],"Not Found",0)</f>
        <v>No</v>
      </c>
      <c r="H1952" cm="1">
        <f t="array" ref="H1952">_xlfn.XLOOKUP($A1952,MedExam_Table[[#Headers],[#Data],[Customer ID]],MedExam_Table[[#Headers],[#Data],[NumberOfMajorSurgeries_updated]],"Not Found",0)</f>
        <v>0</v>
      </c>
      <c r="I1952" t="str" cm="1">
        <f t="array" ref="I1952">_xlfn.XLOOKUP($A1952,MedExam_Table[[#Headers],[#Data],[Customer ID]],MedExam_Table[[#Headers],[#Data],[Smoker Updated]],"Not Found",0)</f>
        <v>No</v>
      </c>
      <c r="J1952" t="str" cm="1">
        <f t="array" ref="J1952">_xlfn.XLOOKUP($A1952,MedExam_Table[[#Headers],[#Data],[Customer ID]],MedExam_Table[[#Headers],[#Data],[Weight Status]],"Not Found",0)</f>
        <v>Obesity</v>
      </c>
      <c r="K1952" t="str" cm="1">
        <f t="array" ref="K1952">_xlfn.XLOOKUP($A1952,MedExam_Table[[#Headers],[#Data],[Customer ID]],MedExam_Table[[#Headers],[#Data],[Diabetes Status]],"Not Found",0)</f>
        <v>Diabetes</v>
      </c>
      <c r="L1952" cm="1">
        <f t="array" ref="L1952">_xlfn.XLOOKUP($A1952,Hospitalisation_table[[#All],[Customer ID]],Hospitalisation_table[[#All],[Customer Age]],"Not Found",0)</f>
        <v>44</v>
      </c>
      <c r="M1952" t="str" cm="1">
        <f t="array" ref="M1952">_xlfn.XLOOKUP($A1952,Hospitalisation_table[[#All],[Customer ID]],Hospitalisation_table[[#All],[Date of Birth]],"Not Found",0)</f>
        <v>5-Sep-1978</v>
      </c>
      <c r="N1952" s="22" cm="1">
        <f t="array" ref="N1952">_xlfn.XLOOKUP($A1952,Hospitalisation_table[[#All],[Customer ID]],Hospitalisation_table[[#All],[charges]],"Not Found",0)</f>
        <v>15123.19</v>
      </c>
      <c r="O1952" t="str" cm="1">
        <f t="array" ref="O1952">_xlfn.XLOOKUP($A1952,Hospitalisation_table[[#All],[Customer ID]],Hospitalisation_table[[#All],[Hospital tier_Updated]],"Not Found",0)</f>
        <v>tier - 2</v>
      </c>
      <c r="P1952" t="str" cm="1">
        <f t="array" ref="P1952">_xlfn.XLOOKUP($A1952,Hospitalisation_table[[#All],[Customer ID]],Hospitalisation_table[[#All],[City tier_updated]],"Not Found",0)</f>
        <v>tier - 1</v>
      </c>
      <c r="Q1952" t="str" cm="1">
        <f t="array" ref="Q1952">_xlfn.XLOOKUP($A1952,Hospitalisation_table[[#All],[Customer ID]],Hospitalisation_table[[#All],[State ID Updated]],"Not Found",0)</f>
        <v>R1011</v>
      </c>
    </row>
    <row r="1953" spans="1:17" x14ac:dyDescent="0.3">
      <c r="A1953" s="14" t="s">
        <v>1718</v>
      </c>
      <c r="B1953" t="str" cm="1">
        <f t="array" ref="B1953">_xlfn.XLOOKUP($A1953,CustomersName[[#All],[Customer ID]],CustomersName[[#All],[First Name]],"Not Found",0)</f>
        <v>Tasos</v>
      </c>
      <c r="C1953" cm="1">
        <f t="array" ref="C1953">_xlfn.XLOOKUP($A1953,MedExam_Table[[#Headers],[#Data],[Customer ID]],MedExam_Table[[#Headers],[#Data],[BMI]],"Not Found",0)</f>
        <v>43.29</v>
      </c>
      <c r="D1953" cm="1">
        <f t="array" ref="D1953">_xlfn.XLOOKUP($A1953,MedExam_Table[[#Headers],[#Data],[Customer ID]],MedExam_Table[[#Headers],[#Data],[HBA1C]],"Not Found",0)</f>
        <v>5.35</v>
      </c>
      <c r="E1953" t="str" cm="1">
        <f t="array" ref="E1953">_xlfn.XLOOKUP($A1953,MedExam_Table[[#Headers],[#Data],[Customer ID]],MedExam_Table[[#Headers],[#Data],[Heart Issues Updated]],"Not Found",0)</f>
        <v>No</v>
      </c>
      <c r="F1953" t="str" cm="1">
        <f t="array" ref="F1953">_xlfn.XLOOKUP($A1953,MedExam_Table[[#Headers],[#Data],[Customer ID]],MedExam_Table[[#Headers],[#Data],[Any Transplants Update]],"Not Found",0)</f>
        <v>No</v>
      </c>
      <c r="G1953" t="str" cm="1">
        <f t="array" ref="G1953">_xlfn.XLOOKUP($A1953,MedExam_Table[[#Headers],[#Data],[Customer ID]],MedExam_Table[[#Headers],[#Data],[Cancer history]],"Not Found",0)</f>
        <v>No</v>
      </c>
      <c r="H1953" cm="1">
        <f t="array" ref="H1953">_xlfn.XLOOKUP($A1953,MedExam_Table[[#Headers],[#Data],[Customer ID]],MedExam_Table[[#Headers],[#Data],[NumberOfMajorSurgeries_updated]],"Not Found",0)</f>
        <v>2</v>
      </c>
      <c r="I1953" t="str" cm="1">
        <f t="array" ref="I1953">_xlfn.XLOOKUP($A1953,MedExam_Table[[#Headers],[#Data],[Customer ID]],MedExam_Table[[#Headers],[#Data],[Smoker Updated]],"Not Found",0)</f>
        <v>No</v>
      </c>
      <c r="J1953" t="str" cm="1">
        <f t="array" ref="J1953">_xlfn.XLOOKUP($A1953,MedExam_Table[[#Headers],[#Data],[Customer ID]],MedExam_Table[[#Headers],[#Data],[Weight Status]],"Not Found",0)</f>
        <v>Obesity</v>
      </c>
      <c r="K1953" t="str" cm="1">
        <f t="array" ref="K1953">_xlfn.XLOOKUP($A1953,MedExam_Table[[#Headers],[#Data],[Customer ID]],MedExam_Table[[#Headers],[#Data],[Diabetes Status]],"Not Found",0)</f>
        <v>Normal</v>
      </c>
      <c r="L1953" cm="1">
        <f t="array" ref="L1953">_xlfn.XLOOKUP($A1953,Hospitalisation_table[[#All],[Customer ID]],Hospitalisation_table[[#All],[Customer Age]],"Not Found",0)</f>
        <v>50</v>
      </c>
      <c r="M1953" t="str" cm="1">
        <f t="array" ref="M1953">_xlfn.XLOOKUP($A1953,Hospitalisation_table[[#All],[Customer ID]],Hospitalisation_table[[#All],[Date of Birth]],"Not Found",0)</f>
        <v>7-Nov-1972</v>
      </c>
      <c r="N1953" s="22" cm="1">
        <f t="array" ref="N1953">_xlfn.XLOOKUP($A1953,Hospitalisation_table[[#All],[Customer ID]],Hospitalisation_table[[#All],[charges]],"Not Found",0)</f>
        <v>15103.69</v>
      </c>
      <c r="O1953" t="str" cm="1">
        <f t="array" ref="O1953">_xlfn.XLOOKUP($A1953,Hospitalisation_table[[#All],[Customer ID]],Hospitalisation_table[[#All],[Hospital tier_Updated]],"Not Found",0)</f>
        <v>tier - 2</v>
      </c>
      <c r="P1953" t="str" cm="1">
        <f t="array" ref="P1953">_xlfn.XLOOKUP($A1953,Hospitalisation_table[[#All],[Customer ID]],Hospitalisation_table[[#All],[City tier_updated]],"Not Found",0)</f>
        <v>tier - 1</v>
      </c>
      <c r="Q1953" t="str" cm="1">
        <f t="array" ref="Q1953">_xlfn.XLOOKUP($A1953,Hospitalisation_table[[#All],[Customer ID]],Hospitalisation_table[[#All],[State ID Updated]],"Not Found",0)</f>
        <v>R1012</v>
      </c>
    </row>
    <row r="1954" spans="1:17" x14ac:dyDescent="0.3">
      <c r="A1954" s="13" t="s">
        <v>1717</v>
      </c>
      <c r="B1954" t="str" cm="1">
        <f t="array" ref="B1954">_xlfn.XLOOKUP($A1954,CustomersName[[#All],[Customer ID]],CustomersName[[#All],[First Name]],"Not Found",0)</f>
        <v>Thomas</v>
      </c>
      <c r="C1954" cm="1">
        <f t="array" ref="C1954">_xlfn.XLOOKUP($A1954,MedExam_Table[[#Headers],[#Data],[Customer ID]],MedExam_Table[[#Headers],[#Data],[BMI]],"Not Found",0)</f>
        <v>43.08</v>
      </c>
      <c r="D1954" cm="1">
        <f t="array" ref="D1954">_xlfn.XLOOKUP($A1954,MedExam_Table[[#Headers],[#Data],[Customer ID]],MedExam_Table[[#Headers],[#Data],[HBA1C]],"Not Found",0)</f>
        <v>8.9600000000000009</v>
      </c>
      <c r="E1954" t="str" cm="1">
        <f t="array" ref="E1954">_xlfn.XLOOKUP($A1954,MedExam_Table[[#Headers],[#Data],[Customer ID]],MedExam_Table[[#Headers],[#Data],[Heart Issues Updated]],"Not Found",0)</f>
        <v>Yes</v>
      </c>
      <c r="F1954" t="str" cm="1">
        <f t="array" ref="F1954">_xlfn.XLOOKUP($A1954,MedExam_Table[[#Headers],[#Data],[Customer ID]],MedExam_Table[[#Headers],[#Data],[Any Transplants Update]],"Not Found",0)</f>
        <v>No</v>
      </c>
      <c r="G1954" t="str" cm="1">
        <f t="array" ref="G1954">_xlfn.XLOOKUP($A1954,MedExam_Table[[#Headers],[#Data],[Customer ID]],MedExam_Table[[#Headers],[#Data],[Cancer history]],"Not Found",0)</f>
        <v>No</v>
      </c>
      <c r="H1954" cm="1">
        <f t="array" ref="H1954">_xlfn.XLOOKUP($A1954,MedExam_Table[[#Headers],[#Data],[Customer ID]],MedExam_Table[[#Headers],[#Data],[NumberOfMajorSurgeries_updated]],"Not Found",0)</f>
        <v>1</v>
      </c>
      <c r="I1954" t="str" cm="1">
        <f t="array" ref="I1954">_xlfn.XLOOKUP($A1954,MedExam_Table[[#Headers],[#Data],[Customer ID]],MedExam_Table[[#Headers],[#Data],[Smoker Updated]],"Not Found",0)</f>
        <v>No</v>
      </c>
      <c r="J1954" t="str" cm="1">
        <f t="array" ref="J1954">_xlfn.XLOOKUP($A1954,MedExam_Table[[#Headers],[#Data],[Customer ID]],MedExam_Table[[#Headers],[#Data],[Weight Status]],"Not Found",0)</f>
        <v>Obesity</v>
      </c>
      <c r="K1954" t="str" cm="1">
        <f t="array" ref="K1954">_xlfn.XLOOKUP($A1954,MedExam_Table[[#Headers],[#Data],[Customer ID]],MedExam_Table[[#Headers],[#Data],[Diabetes Status]],"Not Found",0)</f>
        <v>Diabetes</v>
      </c>
      <c r="L1954" cm="1">
        <f t="array" ref="L1954">_xlfn.XLOOKUP($A1954,Hospitalisation_table[[#All],[Customer ID]],Hospitalisation_table[[#All],[Customer Age]],"Not Found",0)</f>
        <v>47</v>
      </c>
      <c r="M1954" t="str" cm="1">
        <f t="array" ref="M1954">_xlfn.XLOOKUP($A1954,Hospitalisation_table[[#All],[Customer ID]],Hospitalisation_table[[#All],[Date of Birth]],"Not Found",0)</f>
        <v>26-Oct-1975</v>
      </c>
      <c r="N1954" s="22" cm="1">
        <f t="array" ref="N1954">_xlfn.XLOOKUP($A1954,Hospitalisation_table[[#All],[Customer ID]],Hospitalisation_table[[#All],[charges]],"Not Found",0)</f>
        <v>15090.35</v>
      </c>
      <c r="O1954" t="str" cm="1">
        <f t="array" ref="O1954">_xlfn.XLOOKUP($A1954,Hospitalisation_table[[#All],[Customer ID]],Hospitalisation_table[[#All],[Hospital tier_Updated]],"Not Found",0)</f>
        <v>tier - 2</v>
      </c>
      <c r="P1954" t="str" cm="1">
        <f t="array" ref="P1954">_xlfn.XLOOKUP($A1954,Hospitalisation_table[[#All],[Customer ID]],Hospitalisation_table[[#All],[City tier_updated]],"Not Found",0)</f>
        <v>tier - 1</v>
      </c>
      <c r="Q1954" t="str" cm="1">
        <f t="array" ref="Q1954">_xlfn.XLOOKUP($A1954,Hospitalisation_table[[#All],[Customer ID]],Hospitalisation_table[[#All],[State ID Updated]],"Not Found",0)</f>
        <v>R1023</v>
      </c>
    </row>
    <row r="1955" spans="1:17" x14ac:dyDescent="0.3">
      <c r="A1955" s="14" t="s">
        <v>1716</v>
      </c>
      <c r="B1955" t="str" cm="1">
        <f t="array" ref="B1955">_xlfn.XLOOKUP($A1955,CustomersName[[#All],[Customer ID]],CustomersName[[#All],[First Name]],"Not Found",0)</f>
        <v>Lukasz</v>
      </c>
      <c r="C1955" cm="1">
        <f t="array" ref="C1955">_xlfn.XLOOKUP($A1955,MedExam_Table[[#Headers],[#Data],[Customer ID]],MedExam_Table[[#Headers],[#Data],[BMI]],"Not Found",0)</f>
        <v>39.07</v>
      </c>
      <c r="D1955" cm="1">
        <f t="array" ref="D1955">_xlfn.XLOOKUP($A1955,MedExam_Table[[#Headers],[#Data],[Customer ID]],MedExam_Table[[#Headers],[#Data],[HBA1C]],"Not Found",0)</f>
        <v>11.93</v>
      </c>
      <c r="E1955" t="str" cm="1">
        <f t="array" ref="E1955">_xlfn.XLOOKUP($A1955,MedExam_Table[[#Headers],[#Data],[Customer ID]],MedExam_Table[[#Headers],[#Data],[Heart Issues Updated]],"Not Found",0)</f>
        <v>No</v>
      </c>
      <c r="F1955" t="str" cm="1">
        <f t="array" ref="F1955">_xlfn.XLOOKUP($A1955,MedExam_Table[[#Headers],[#Data],[Customer ID]],MedExam_Table[[#Headers],[#Data],[Any Transplants Update]],"Not Found",0)</f>
        <v>No</v>
      </c>
      <c r="G1955" t="str" cm="1">
        <f t="array" ref="G1955">_xlfn.XLOOKUP($A1955,MedExam_Table[[#Headers],[#Data],[Customer ID]],MedExam_Table[[#Headers],[#Data],[Cancer history]],"Not Found",0)</f>
        <v>No</v>
      </c>
      <c r="H1955" cm="1">
        <f t="array" ref="H1955">_xlfn.XLOOKUP($A1955,MedExam_Table[[#Headers],[#Data],[Customer ID]],MedExam_Table[[#Headers],[#Data],[NumberOfMajorSurgeries_updated]],"Not Found",0)</f>
        <v>0</v>
      </c>
      <c r="I1955" t="str" cm="1">
        <f t="array" ref="I1955">_xlfn.XLOOKUP($A1955,MedExam_Table[[#Headers],[#Data],[Customer ID]],MedExam_Table[[#Headers],[#Data],[Smoker Updated]],"Not Found",0)</f>
        <v>No</v>
      </c>
      <c r="J1955" t="str" cm="1">
        <f t="array" ref="J1955">_xlfn.XLOOKUP($A1955,MedExam_Table[[#Headers],[#Data],[Customer ID]],MedExam_Table[[#Headers],[#Data],[Weight Status]],"Not Found",0)</f>
        <v>Obesity</v>
      </c>
      <c r="K1955" t="str" cm="1">
        <f t="array" ref="K1955">_xlfn.XLOOKUP($A1955,MedExam_Table[[#Headers],[#Data],[Customer ID]],MedExam_Table[[#Headers],[#Data],[Diabetes Status]],"Not Found",0)</f>
        <v>Diabetes</v>
      </c>
      <c r="L1955" cm="1">
        <f t="array" ref="L1955">_xlfn.XLOOKUP($A1955,Hospitalisation_table[[#All],[Customer ID]],Hospitalisation_table[[#All],[Customer Age]],"Not Found",0)</f>
        <v>54</v>
      </c>
      <c r="M1955" t="str" cm="1">
        <f t="array" ref="M1955">_xlfn.XLOOKUP($A1955,Hospitalisation_table[[#All],[Customer ID]],Hospitalisation_table[[#All],[Date of Birth]],"Not Found",0)</f>
        <v>12-Jun-1968</v>
      </c>
      <c r="N1955" s="22" cm="1">
        <f t="array" ref="N1955">_xlfn.XLOOKUP($A1955,Hospitalisation_table[[#All],[Customer ID]],Hospitalisation_table[[#All],[charges]],"Not Found",0)</f>
        <v>15052.68</v>
      </c>
      <c r="O1955" t="str" cm="1">
        <f t="array" ref="O1955">_xlfn.XLOOKUP($A1955,Hospitalisation_table[[#All],[Customer ID]],Hospitalisation_table[[#All],[Hospital tier_Updated]],"Not Found",0)</f>
        <v>tier - 2</v>
      </c>
      <c r="P1955" t="str" cm="1">
        <f t="array" ref="P1955">_xlfn.XLOOKUP($A1955,Hospitalisation_table[[#All],[Customer ID]],Hospitalisation_table[[#All],[City tier_updated]],"Not Found",0)</f>
        <v>tier - 2</v>
      </c>
      <c r="Q1955" t="str" cm="1">
        <f t="array" ref="Q1955">_xlfn.XLOOKUP($A1955,Hospitalisation_table[[#All],[Customer ID]],Hospitalisation_table[[#All],[State ID Updated]],"Not Found",0)</f>
        <v>R1022</v>
      </c>
    </row>
    <row r="1956" spans="1:17" x14ac:dyDescent="0.3">
      <c r="A1956" s="13" t="s">
        <v>1715</v>
      </c>
      <c r="B1956" t="str" cm="1">
        <f t="array" ref="B1956">_xlfn.XLOOKUP($A1956,CustomersName[[#All],[Customer ID]],CustomersName[[#All],[First Name]],"Not Found",0)</f>
        <v>Mahthew A.</v>
      </c>
      <c r="C1956" cm="1">
        <f t="array" ref="C1956">_xlfn.XLOOKUP($A1956,MedExam_Table[[#Headers],[#Data],[Customer ID]],MedExam_Table[[#Headers],[#Data],[BMI]],"Not Found",0)</f>
        <v>41.3</v>
      </c>
      <c r="D1956" cm="1">
        <f t="array" ref="D1956">_xlfn.XLOOKUP($A1956,MedExam_Table[[#Headers],[#Data],[Customer ID]],MedExam_Table[[#Headers],[#Data],[HBA1C]],"Not Found",0)</f>
        <v>9.59</v>
      </c>
      <c r="E1956" t="str" cm="1">
        <f t="array" ref="E1956">_xlfn.XLOOKUP($A1956,MedExam_Table[[#Headers],[#Data],[Customer ID]],MedExam_Table[[#Headers],[#Data],[Heart Issues Updated]],"Not Found",0)</f>
        <v>No</v>
      </c>
      <c r="F1956" t="str" cm="1">
        <f t="array" ref="F1956">_xlfn.XLOOKUP($A1956,MedExam_Table[[#Headers],[#Data],[Customer ID]],MedExam_Table[[#Headers],[#Data],[Any Transplants Update]],"Not Found",0)</f>
        <v>No</v>
      </c>
      <c r="G1956" t="str" cm="1">
        <f t="array" ref="G1956">_xlfn.XLOOKUP($A1956,MedExam_Table[[#Headers],[#Data],[Customer ID]],MedExam_Table[[#Headers],[#Data],[Cancer history]],"Not Found",0)</f>
        <v>No</v>
      </c>
      <c r="H1956" cm="1">
        <f t="array" ref="H1956">_xlfn.XLOOKUP($A1956,MedExam_Table[[#Headers],[#Data],[Customer ID]],MedExam_Table[[#Headers],[#Data],[NumberOfMajorSurgeries_updated]],"Not Found",0)</f>
        <v>0</v>
      </c>
      <c r="I1956" t="str" cm="1">
        <f t="array" ref="I1956">_xlfn.XLOOKUP($A1956,MedExam_Table[[#Headers],[#Data],[Customer ID]],MedExam_Table[[#Headers],[#Data],[Smoker Updated]],"Not Found",0)</f>
        <v>No</v>
      </c>
      <c r="J1956" t="str" cm="1">
        <f t="array" ref="J1956">_xlfn.XLOOKUP($A1956,MedExam_Table[[#Headers],[#Data],[Customer ID]],MedExam_Table[[#Headers],[#Data],[Weight Status]],"Not Found",0)</f>
        <v>Obesity</v>
      </c>
      <c r="K1956" t="str" cm="1">
        <f t="array" ref="K1956">_xlfn.XLOOKUP($A1956,MedExam_Table[[#Headers],[#Data],[Customer ID]],MedExam_Table[[#Headers],[#Data],[Diabetes Status]],"Not Found",0)</f>
        <v>Diabetes</v>
      </c>
      <c r="L1956" cm="1">
        <f t="array" ref="L1956">_xlfn.XLOOKUP($A1956,Hospitalisation_table[[#All],[Customer ID]],Hospitalisation_table[[#All],[Customer Age]],"Not Found",0)</f>
        <v>51</v>
      </c>
      <c r="M1956" t="str" cm="1">
        <f t="array" ref="M1956">_xlfn.XLOOKUP($A1956,Hospitalisation_table[[#All],[Customer ID]],Hospitalisation_table[[#All],[Date of Birth]],"Not Found",0)</f>
        <v>15-Aug-1971</v>
      </c>
      <c r="N1956" s="22" cm="1">
        <f t="array" ref="N1956">_xlfn.XLOOKUP($A1956,Hospitalisation_table[[#All],[Customer ID]],Hospitalisation_table[[#All],[charges]],"Not Found",0)</f>
        <v>15038.51</v>
      </c>
      <c r="O1956" t="str" cm="1">
        <f t="array" ref="O1956">_xlfn.XLOOKUP($A1956,Hospitalisation_table[[#All],[Customer ID]],Hospitalisation_table[[#All],[Hospital tier_Updated]],"Not Found",0)</f>
        <v>tier - 2</v>
      </c>
      <c r="P1956" t="str" cm="1">
        <f t="array" ref="P1956">_xlfn.XLOOKUP($A1956,Hospitalisation_table[[#All],[Customer ID]],Hospitalisation_table[[#All],[City tier_updated]],"Not Found",0)</f>
        <v>tier - 3</v>
      </c>
      <c r="Q1956" t="str" cm="1">
        <f t="array" ref="Q1956">_xlfn.XLOOKUP($A1956,Hospitalisation_table[[#All],[Customer ID]],Hospitalisation_table[[#All],[State ID Updated]],"Not Found",0)</f>
        <v>R1023</v>
      </c>
    </row>
    <row r="1957" spans="1:17" x14ac:dyDescent="0.3">
      <c r="A1957" s="14" t="s">
        <v>1714</v>
      </c>
      <c r="B1957" t="str" cm="1">
        <f t="array" ref="B1957">_xlfn.XLOOKUP($A1957,CustomersName[[#All],[Customer ID]],CustomersName[[#All],[First Name]],"Not Found",0)</f>
        <v>Meta</v>
      </c>
      <c r="C1957" cm="1">
        <f t="array" ref="C1957">_xlfn.XLOOKUP($A1957,MedExam_Table[[#Headers],[#Data],[Customer ID]],MedExam_Table[[#Headers],[#Data],[BMI]],"Not Found",0)</f>
        <v>42.95</v>
      </c>
      <c r="D1957" cm="1">
        <f t="array" ref="D1957">_xlfn.XLOOKUP($A1957,MedExam_Table[[#Headers],[#Data],[Customer ID]],MedExam_Table[[#Headers],[#Data],[HBA1C]],"Not Found",0)</f>
        <v>11.88</v>
      </c>
      <c r="E1957" t="str" cm="1">
        <f t="array" ref="E1957">_xlfn.XLOOKUP($A1957,MedExam_Table[[#Headers],[#Data],[Customer ID]],MedExam_Table[[#Headers],[#Data],[Heart Issues Updated]],"Not Found",0)</f>
        <v>Yes</v>
      </c>
      <c r="F1957" t="str" cm="1">
        <f t="array" ref="F1957">_xlfn.XLOOKUP($A1957,MedExam_Table[[#Headers],[#Data],[Customer ID]],MedExam_Table[[#Headers],[#Data],[Any Transplants Update]],"Not Found",0)</f>
        <v>No</v>
      </c>
      <c r="G1957" t="str" cm="1">
        <f t="array" ref="G1957">_xlfn.XLOOKUP($A1957,MedExam_Table[[#Headers],[#Data],[Customer ID]],MedExam_Table[[#Headers],[#Data],[Cancer history]],"Not Found",0)</f>
        <v>No</v>
      </c>
      <c r="H1957" cm="1">
        <f t="array" ref="H1957">_xlfn.XLOOKUP($A1957,MedExam_Table[[#Headers],[#Data],[Customer ID]],MedExam_Table[[#Headers],[#Data],[NumberOfMajorSurgeries_updated]],"Not Found",0)</f>
        <v>2</v>
      </c>
      <c r="I1957" t="str" cm="1">
        <f t="array" ref="I1957">_xlfn.XLOOKUP($A1957,MedExam_Table[[#Headers],[#Data],[Customer ID]],MedExam_Table[[#Headers],[#Data],[Smoker Updated]],"Not Found",0)</f>
        <v>No</v>
      </c>
      <c r="J1957" t="str" cm="1">
        <f t="array" ref="J1957">_xlfn.XLOOKUP($A1957,MedExam_Table[[#Headers],[#Data],[Customer ID]],MedExam_Table[[#Headers],[#Data],[Weight Status]],"Not Found",0)</f>
        <v>Obesity</v>
      </c>
      <c r="K1957" t="str" cm="1">
        <f t="array" ref="K1957">_xlfn.XLOOKUP($A1957,MedExam_Table[[#Headers],[#Data],[Customer ID]],MedExam_Table[[#Headers],[#Data],[Diabetes Status]],"Not Found",0)</f>
        <v>Diabetes</v>
      </c>
      <c r="L1957" cm="1">
        <f t="array" ref="L1957">_xlfn.XLOOKUP($A1957,Hospitalisation_table[[#All],[Customer ID]],Hospitalisation_table[[#All],[Customer Age]],"Not Found",0)</f>
        <v>52</v>
      </c>
      <c r="M1957" t="str" cm="1">
        <f t="array" ref="M1957">_xlfn.XLOOKUP($A1957,Hospitalisation_table[[#All],[Customer ID]],Hospitalisation_table[[#All],[Date of Birth]],"Not Found",0)</f>
        <v>11-Sep-1970</v>
      </c>
      <c r="N1957" s="22" cm="1">
        <f t="array" ref="N1957">_xlfn.XLOOKUP($A1957,Hospitalisation_table[[#All],[Customer ID]],Hospitalisation_table[[#All],[charges]],"Not Found",0)</f>
        <v>15026.3</v>
      </c>
      <c r="O1957" t="str" cm="1">
        <f t="array" ref="O1957">_xlfn.XLOOKUP($A1957,Hospitalisation_table[[#All],[Customer ID]],Hospitalisation_table[[#All],[Hospital tier_Updated]],"Not Found",0)</f>
        <v>tier - 2</v>
      </c>
      <c r="P1957" t="str" cm="1">
        <f t="array" ref="P1957">_xlfn.XLOOKUP($A1957,Hospitalisation_table[[#All],[Customer ID]],Hospitalisation_table[[#All],[City tier_updated]],"Not Found",0)</f>
        <v>tier - 3</v>
      </c>
      <c r="Q1957" t="str" cm="1">
        <f t="array" ref="Q1957">_xlfn.XLOOKUP($A1957,Hospitalisation_table[[#All],[Customer ID]],Hospitalisation_table[[#All],[State ID Updated]],"Not Found",0)</f>
        <v>R1011</v>
      </c>
    </row>
    <row r="1958" spans="1:17" x14ac:dyDescent="0.3">
      <c r="A1958" s="13" t="s">
        <v>1713</v>
      </c>
      <c r="B1958" t="str" cm="1">
        <f t="array" ref="B1958">_xlfn.XLOOKUP($A1958,CustomersName[[#All],[Customer ID]],CustomersName[[#All],[First Name]],"Not Found",0)</f>
        <v>Rhchel E</v>
      </c>
      <c r="C1958" cm="1">
        <f t="array" ref="C1958">_xlfn.XLOOKUP($A1958,MedExam_Table[[#Headers],[#Data],[Customer ID]],MedExam_Table[[#Headers],[#Data],[BMI]],"Not Found",0)</f>
        <v>46.96</v>
      </c>
      <c r="D1958" cm="1">
        <f t="array" ref="D1958">_xlfn.XLOOKUP($A1958,MedExam_Table[[#Headers],[#Data],[Customer ID]],MedExam_Table[[#Headers],[#Data],[HBA1C]],"Not Found",0)</f>
        <v>4.6399999999999997</v>
      </c>
      <c r="E1958" t="str" cm="1">
        <f t="array" ref="E1958">_xlfn.XLOOKUP($A1958,MedExam_Table[[#Headers],[#Data],[Customer ID]],MedExam_Table[[#Headers],[#Data],[Heart Issues Updated]],"Not Found",0)</f>
        <v>No</v>
      </c>
      <c r="F1958" t="str" cm="1">
        <f t="array" ref="F1958">_xlfn.XLOOKUP($A1958,MedExam_Table[[#Headers],[#Data],[Customer ID]],MedExam_Table[[#Headers],[#Data],[Any Transplants Update]],"Not Found",0)</f>
        <v>No</v>
      </c>
      <c r="G1958" t="str" cm="1">
        <f t="array" ref="G1958">_xlfn.XLOOKUP($A1958,MedExam_Table[[#Headers],[#Data],[Customer ID]],MedExam_Table[[#Headers],[#Data],[Cancer history]],"Not Found",0)</f>
        <v>Yes</v>
      </c>
      <c r="H1958" cm="1">
        <f t="array" ref="H1958">_xlfn.XLOOKUP($A1958,MedExam_Table[[#Headers],[#Data],[Customer ID]],MedExam_Table[[#Headers],[#Data],[NumberOfMajorSurgeries_updated]],"Not Found",0)</f>
        <v>1</v>
      </c>
      <c r="I1958" t="str" cm="1">
        <f t="array" ref="I1958">_xlfn.XLOOKUP($A1958,MedExam_Table[[#Headers],[#Data],[Customer ID]],MedExam_Table[[#Headers],[#Data],[Smoker Updated]],"Not Found",0)</f>
        <v>No</v>
      </c>
      <c r="J1958" t="str" cm="1">
        <f t="array" ref="J1958">_xlfn.XLOOKUP($A1958,MedExam_Table[[#Headers],[#Data],[Customer ID]],MedExam_Table[[#Headers],[#Data],[Weight Status]],"Not Found",0)</f>
        <v>Obesity</v>
      </c>
      <c r="K1958" t="str" cm="1">
        <f t="array" ref="K1958">_xlfn.XLOOKUP($A1958,MedExam_Table[[#Headers],[#Data],[Customer ID]],MedExam_Table[[#Headers],[#Data],[Diabetes Status]],"Not Found",0)</f>
        <v>Normal</v>
      </c>
      <c r="L1958" cm="1">
        <f t="array" ref="L1958">_xlfn.XLOOKUP($A1958,Hospitalisation_table[[#All],[Customer ID]],Hospitalisation_table[[#All],[Customer Age]],"Not Found",0)</f>
        <v>43</v>
      </c>
      <c r="M1958" t="str" cm="1">
        <f t="array" ref="M1958">_xlfn.XLOOKUP($A1958,Hospitalisation_table[[#All],[Customer ID]],Hospitalisation_table[[#All],[Date of Birth]],"Not Found",0)</f>
        <v>25-Nov-1979</v>
      </c>
      <c r="N1958" s="22" cm="1">
        <f t="array" ref="N1958">_xlfn.XLOOKUP($A1958,Hospitalisation_table[[#All],[Customer ID]],Hospitalisation_table[[#All],[charges]],"Not Found",0)</f>
        <v>15025.76</v>
      </c>
      <c r="O1958" t="str" cm="1">
        <f t="array" ref="O1958">_xlfn.XLOOKUP($A1958,Hospitalisation_table[[#All],[Customer ID]],Hospitalisation_table[[#All],[Hospital tier_Updated]],"Not Found",0)</f>
        <v>tier - 2</v>
      </c>
      <c r="P1958" t="str" cm="1">
        <f t="array" ref="P1958">_xlfn.XLOOKUP($A1958,Hospitalisation_table[[#All],[Customer ID]],Hospitalisation_table[[#All],[City tier_updated]],"Not Found",0)</f>
        <v>tier - 1</v>
      </c>
      <c r="Q1958" t="str" cm="1">
        <f t="array" ref="Q1958">_xlfn.XLOOKUP($A1958,Hospitalisation_table[[#All],[Customer ID]],Hospitalisation_table[[#All],[State ID Updated]],"Not Found",0)</f>
        <v>R1011</v>
      </c>
    </row>
    <row r="1959" spans="1:17" x14ac:dyDescent="0.3">
      <c r="A1959" s="14" t="s">
        <v>1712</v>
      </c>
      <c r="B1959" t="str" cm="1">
        <f t="array" ref="B1959">_xlfn.XLOOKUP($A1959,CustomersName[[#All],[Customer ID]],CustomersName[[#All],[First Name]],"Not Found",0)</f>
        <v>Angelica</v>
      </c>
      <c r="C1959" cm="1">
        <f t="array" ref="C1959">_xlfn.XLOOKUP($A1959,MedExam_Table[[#Headers],[#Data],[Customer ID]],MedExam_Table[[#Headers],[#Data],[BMI]],"Not Found",0)</f>
        <v>30.495000000000001</v>
      </c>
      <c r="D1959" cm="1">
        <f t="array" ref="D1959">_xlfn.XLOOKUP($A1959,MedExam_Table[[#Headers],[#Data],[Customer ID]],MedExam_Table[[#Headers],[#Data],[HBA1C]],"Not Found",0)</f>
        <v>9.5299999999999994</v>
      </c>
      <c r="E1959" t="str" cm="1">
        <f t="array" ref="E1959">_xlfn.XLOOKUP($A1959,MedExam_Table[[#Headers],[#Data],[Customer ID]],MedExam_Table[[#Headers],[#Data],[Heart Issues Updated]],"Not Found",0)</f>
        <v>No</v>
      </c>
      <c r="F1959" t="str" cm="1">
        <f t="array" ref="F1959">_xlfn.XLOOKUP($A1959,MedExam_Table[[#Headers],[#Data],[Customer ID]],MedExam_Table[[#Headers],[#Data],[Any Transplants Update]],"Not Found",0)</f>
        <v>No</v>
      </c>
      <c r="G1959" t="str" cm="1">
        <f t="array" ref="G1959">_xlfn.XLOOKUP($A1959,MedExam_Table[[#Headers],[#Data],[Customer ID]],MedExam_Table[[#Headers],[#Data],[Cancer history]],"Not Found",0)</f>
        <v>No</v>
      </c>
      <c r="H1959" cm="1">
        <f t="array" ref="H1959">_xlfn.XLOOKUP($A1959,MedExam_Table[[#Headers],[#Data],[Customer ID]],MedExam_Table[[#Headers],[#Data],[NumberOfMajorSurgeries_updated]],"Not Found",0)</f>
        <v>0</v>
      </c>
      <c r="I1959" t="str" cm="1">
        <f t="array" ref="I1959">_xlfn.XLOOKUP($A1959,MedExam_Table[[#Headers],[#Data],[Customer ID]],MedExam_Table[[#Headers],[#Data],[Smoker Updated]],"Not Found",0)</f>
        <v>No</v>
      </c>
      <c r="J1959" t="str" cm="1">
        <f t="array" ref="J1959">_xlfn.XLOOKUP($A1959,MedExam_Table[[#Headers],[#Data],[Customer ID]],MedExam_Table[[#Headers],[#Data],[Weight Status]],"Not Found",0)</f>
        <v>Obesity</v>
      </c>
      <c r="K1959" t="str" cm="1">
        <f t="array" ref="K1959">_xlfn.XLOOKUP($A1959,MedExam_Table[[#Headers],[#Data],[Customer ID]],MedExam_Table[[#Headers],[#Data],[Diabetes Status]],"Not Found",0)</f>
        <v>Diabetes</v>
      </c>
      <c r="L1959" cm="1">
        <f t="array" ref="L1959">_xlfn.XLOOKUP($A1959,Hospitalisation_table[[#All],[Customer ID]],Hospitalisation_table[[#All],[Customer Age]],"Not Found",0)</f>
        <v>62</v>
      </c>
      <c r="M1959" t="str" cm="1">
        <f t="array" ref="M1959">_xlfn.XLOOKUP($A1959,Hospitalisation_table[[#All],[Customer ID]],Hospitalisation_table[[#All],[Date of Birth]],"Not Found",0)</f>
        <v>8-Aug-1960</v>
      </c>
      <c r="N1959" s="22" cm="1">
        <f t="array" ref="N1959">_xlfn.XLOOKUP($A1959,Hospitalisation_table[[#All],[Customer ID]],Hospitalisation_table[[#All],[charges]],"Not Found",0)</f>
        <v>15019.76</v>
      </c>
      <c r="O1959" t="str" cm="1">
        <f t="array" ref="O1959">_xlfn.XLOOKUP($A1959,Hospitalisation_table[[#All],[Customer ID]],Hospitalisation_table[[#All],[Hospital tier_Updated]],"Not Found",0)</f>
        <v>tier - 2</v>
      </c>
      <c r="P1959" t="str" cm="1">
        <f t="array" ref="P1959">_xlfn.XLOOKUP($A1959,Hospitalisation_table[[#All],[Customer ID]],Hospitalisation_table[[#All],[City tier_updated]],"Not Found",0)</f>
        <v>tier - 2</v>
      </c>
      <c r="Q1959" t="str" cm="1">
        <f t="array" ref="Q1959">_xlfn.XLOOKUP($A1959,Hospitalisation_table[[#All],[Customer ID]],Hospitalisation_table[[#All],[State ID Updated]],"Not Found",0)</f>
        <v>R1012</v>
      </c>
    </row>
    <row r="1960" spans="1:17" x14ac:dyDescent="0.3">
      <c r="A1960" s="13" t="s">
        <v>2307</v>
      </c>
      <c r="B1960" t="str" cm="1">
        <f t="array" ref="B1960">_xlfn.XLOOKUP($A1960,CustomersName[[#All],[Customer ID]],CustomersName[[#All],[First Name]],"Not Found",0)</f>
        <v>Megan</v>
      </c>
      <c r="C1960" cm="1">
        <f t="array" ref="C1960">_xlfn.XLOOKUP($A1960,MedExam_Table[[#Headers],[#Data],[Customer ID]],MedExam_Table[[#Headers],[#Data],[BMI]],"Not Found",0)</f>
        <v>54.99</v>
      </c>
      <c r="D1960" cm="1">
        <f t="array" ref="D1960">_xlfn.XLOOKUP($A1960,MedExam_Table[[#Headers],[#Data],[Customer ID]],MedExam_Table[[#Headers],[#Data],[HBA1C]],"Not Found",0)</f>
        <v>8.68</v>
      </c>
      <c r="E1960" t="str" cm="1">
        <f t="array" ref="E1960">_xlfn.XLOOKUP($A1960,MedExam_Table[[#Headers],[#Data],[Customer ID]],MedExam_Table[[#Headers],[#Data],[Heart Issues Updated]],"Not Found",0)</f>
        <v>No</v>
      </c>
      <c r="F1960" t="str" cm="1">
        <f t="array" ref="F1960">_xlfn.XLOOKUP($A1960,MedExam_Table[[#Headers],[#Data],[Customer ID]],MedExam_Table[[#Headers],[#Data],[Any Transplants Update]],"Not Found",0)</f>
        <v>No</v>
      </c>
      <c r="G1960" t="str" cm="1">
        <f t="array" ref="G1960">_xlfn.XLOOKUP($A1960,MedExam_Table[[#Headers],[#Data],[Customer ID]],MedExam_Table[[#Headers],[#Data],[Cancer history]],"Not Found",0)</f>
        <v>No</v>
      </c>
      <c r="H1960" cm="1">
        <f t="array" ref="H1960">_xlfn.XLOOKUP($A1960,MedExam_Table[[#Headers],[#Data],[Customer ID]],MedExam_Table[[#Headers],[#Data],[NumberOfMajorSurgeries_updated]],"Not Found",0)</f>
        <v>2</v>
      </c>
      <c r="I1960" t="str" cm="1">
        <f t="array" ref="I1960">_xlfn.XLOOKUP($A1960,MedExam_Table[[#Headers],[#Data],[Customer ID]],MedExam_Table[[#Headers],[#Data],[Smoker Updated]],"Not Found",0)</f>
        <v>Yes</v>
      </c>
      <c r="J1960" t="str" cm="1">
        <f t="array" ref="J1960">_xlfn.XLOOKUP($A1960,MedExam_Table[[#Headers],[#Data],[Customer ID]],MedExam_Table[[#Headers],[#Data],[Weight Status]],"Not Found",0)</f>
        <v>Obesity</v>
      </c>
      <c r="K1960" t="str" cm="1">
        <f t="array" ref="K1960">_xlfn.XLOOKUP($A1960,MedExam_Table[[#Headers],[#Data],[Customer ID]],MedExam_Table[[#Headers],[#Data],[Diabetes Status]],"Not Found",0)</f>
        <v>Diabetes</v>
      </c>
      <c r="L1960" cm="1">
        <f t="array" ref="L1960">_xlfn.XLOOKUP($A1960,Hospitalisation_table[[#All],[Customer ID]],Hospitalisation_table[[#All],[Customer Age]],"Not Found",0)</f>
        <v>49</v>
      </c>
      <c r="M1960" t="str" cm="1">
        <f t="array" ref="M1960">_xlfn.XLOOKUP($A1960,Hospitalisation_table[[#All],[Customer ID]],Hospitalisation_table[[#All],[Date of Birth]],"Not Found",0)</f>
        <v>18-Sep-1973</v>
      </c>
      <c r="N1960" s="22" cm="1">
        <f t="array" ref="N1960">_xlfn.XLOOKUP($A1960,Hospitalisation_table[[#All],[Customer ID]],Hospitalisation_table[[#All],[charges]],"Not Found",0)</f>
        <v>42188.15</v>
      </c>
      <c r="O1960" t="str" cm="1">
        <f t="array" ref="O1960">_xlfn.XLOOKUP($A1960,Hospitalisation_table[[#All],[Customer ID]],Hospitalisation_table[[#All],[Hospital tier_Updated]],"Not Found",0)</f>
        <v>tier - 1</v>
      </c>
      <c r="P1960" t="str" cm="1">
        <f t="array" ref="P1960">_xlfn.XLOOKUP($A1960,Hospitalisation_table[[#All],[Customer ID]],Hospitalisation_table[[#All],[City tier_updated]],"Not Found",0)</f>
        <v>tier - 1</v>
      </c>
      <c r="Q1960" t="str" cm="1">
        <f t="array" ref="Q1960">_xlfn.XLOOKUP($A1960,Hospitalisation_table[[#All],[Customer ID]],Hospitalisation_table[[#All],[State ID Updated]],"Not Found",0)</f>
        <v>R1011</v>
      </c>
    </row>
    <row r="1961" spans="1:17" x14ac:dyDescent="0.3">
      <c r="A1961" s="14" t="s">
        <v>1711</v>
      </c>
      <c r="B1961" t="str" cm="1">
        <f t="array" ref="B1961">_xlfn.XLOOKUP($A1961,CustomersName[[#All],[Customer ID]],CustomersName[[#All],[First Name]],"Not Found",0)</f>
        <v>Kathleen</v>
      </c>
      <c r="C1961" cm="1">
        <f t="array" ref="C1961">_xlfn.XLOOKUP($A1961,MedExam_Table[[#Headers],[#Data],[Customer ID]],MedExam_Table[[#Headers],[#Data],[BMI]],"Not Found",0)</f>
        <v>17.954999999999998</v>
      </c>
      <c r="D1961" cm="1">
        <f t="array" ref="D1961">_xlfn.XLOOKUP($A1961,MedExam_Table[[#Headers],[#Data],[Customer ID]],MedExam_Table[[#Headers],[#Data],[HBA1C]],"Not Found",0)</f>
        <v>5.29</v>
      </c>
      <c r="E1961" t="str" cm="1">
        <f t="array" ref="E1961">_xlfn.XLOOKUP($A1961,MedExam_Table[[#Headers],[#Data],[Customer ID]],MedExam_Table[[#Headers],[#Data],[Heart Issues Updated]],"Not Found",0)</f>
        <v>Yes</v>
      </c>
      <c r="F1961" t="str" cm="1">
        <f t="array" ref="F1961">_xlfn.XLOOKUP($A1961,MedExam_Table[[#Headers],[#Data],[Customer ID]],MedExam_Table[[#Headers],[#Data],[Any Transplants Update]],"Not Found",0)</f>
        <v>No</v>
      </c>
      <c r="G1961" t="str" cm="1">
        <f t="array" ref="G1961">_xlfn.XLOOKUP($A1961,MedExam_Table[[#Headers],[#Data],[Customer ID]],MedExam_Table[[#Headers],[#Data],[Cancer history]],"Not Found",0)</f>
        <v>No</v>
      </c>
      <c r="H1961" cm="1">
        <f t="array" ref="H1961">_xlfn.XLOOKUP($A1961,MedExam_Table[[#Headers],[#Data],[Customer ID]],MedExam_Table[[#Headers],[#Data],[NumberOfMajorSurgeries_updated]],"Not Found",0)</f>
        <v>1</v>
      </c>
      <c r="I1961" t="str" cm="1">
        <f t="array" ref="I1961">_xlfn.XLOOKUP($A1961,MedExam_Table[[#Headers],[#Data],[Customer ID]],MedExam_Table[[#Headers],[#Data],[Smoker Updated]],"Not Found",0)</f>
        <v>Yes</v>
      </c>
      <c r="J1961" t="str" cm="1">
        <f t="array" ref="J1961">_xlfn.XLOOKUP($A1961,MedExam_Table[[#Headers],[#Data],[Customer ID]],MedExam_Table[[#Headers],[#Data],[Weight Status]],"Not Found",0)</f>
        <v>Underweight</v>
      </c>
      <c r="K1961" t="str" cm="1">
        <f t="array" ref="K1961">_xlfn.XLOOKUP($A1961,MedExam_Table[[#Headers],[#Data],[Customer ID]],MedExam_Table[[#Headers],[#Data],[Diabetes Status]],"Not Found",0)</f>
        <v>Normal</v>
      </c>
      <c r="L1961" cm="1">
        <f t="array" ref="L1961">_xlfn.XLOOKUP($A1961,Hospitalisation_table[[#All],[Customer ID]],Hospitalisation_table[[#All],[Customer Age]],"Not Found",0)</f>
        <v>27</v>
      </c>
      <c r="M1961" t="str" cm="1">
        <f t="array" ref="M1961">_xlfn.XLOOKUP($A1961,Hospitalisation_table[[#All],[Customer ID]],Hospitalisation_table[[#All],[Date of Birth]],"Not Found",0)</f>
        <v>2-Aug-1995</v>
      </c>
      <c r="N1961" s="22" cm="1">
        <f t="array" ref="N1961">_xlfn.XLOOKUP($A1961,Hospitalisation_table[[#All],[Customer ID]],Hospitalisation_table[[#All],[charges]],"Not Found",0)</f>
        <v>15006.58</v>
      </c>
      <c r="O1961" t="str" cm="1">
        <f t="array" ref="O1961">_xlfn.XLOOKUP($A1961,Hospitalisation_table[[#All],[Customer ID]],Hospitalisation_table[[#All],[Hospital tier_Updated]],"Not Found",0)</f>
        <v>tier - 2</v>
      </c>
      <c r="P1961" t="str" cm="1">
        <f t="array" ref="P1961">_xlfn.XLOOKUP($A1961,Hospitalisation_table[[#All],[Customer ID]],Hospitalisation_table[[#All],[City tier_updated]],"Not Found",0)</f>
        <v>tier - 2</v>
      </c>
      <c r="Q1961" t="str" cm="1">
        <f t="array" ref="Q1961">_xlfn.XLOOKUP($A1961,Hospitalisation_table[[#All],[Customer ID]],Hospitalisation_table[[#All],[State ID Updated]],"Not Found",0)</f>
        <v>R1024</v>
      </c>
    </row>
    <row r="1962" spans="1:17" x14ac:dyDescent="0.3">
      <c r="A1962" s="13" t="s">
        <v>1710</v>
      </c>
      <c r="B1962" t="str" cm="1">
        <f t="array" ref="B1962">_xlfn.XLOOKUP($A1962,CustomersName[[#All],[Customer ID]],CustomersName[[#All],[First Name]],"Not Found",0)</f>
        <v>Gahriel D.</v>
      </c>
      <c r="C1962" cm="1">
        <f t="array" ref="C1962">_xlfn.XLOOKUP($A1962,MedExam_Table[[#Headers],[#Data],[Customer ID]],MedExam_Table[[#Headers],[#Data],[BMI]],"Not Found",0)</f>
        <v>25.6</v>
      </c>
      <c r="D1962" cm="1">
        <f t="array" ref="D1962">_xlfn.XLOOKUP($A1962,MedExam_Table[[#Headers],[#Data],[Customer ID]],MedExam_Table[[#Headers],[#Data],[HBA1C]],"Not Found",0)</f>
        <v>10.95</v>
      </c>
      <c r="E1962" t="str" cm="1">
        <f t="array" ref="E1962">_xlfn.XLOOKUP($A1962,MedExam_Table[[#Headers],[#Data],[Customer ID]],MedExam_Table[[#Headers],[#Data],[Heart Issues Updated]],"Not Found",0)</f>
        <v>No</v>
      </c>
      <c r="F1962" t="str" cm="1">
        <f t="array" ref="F1962">_xlfn.XLOOKUP($A1962,MedExam_Table[[#Headers],[#Data],[Customer ID]],MedExam_Table[[#Headers],[#Data],[Any Transplants Update]],"Not Found",0)</f>
        <v>No</v>
      </c>
      <c r="G1962" t="str" cm="1">
        <f t="array" ref="G1962">_xlfn.XLOOKUP($A1962,MedExam_Table[[#Headers],[#Data],[Customer ID]],MedExam_Table[[#Headers],[#Data],[Cancer history]],"Not Found",0)</f>
        <v>No</v>
      </c>
      <c r="H1962" cm="1">
        <f t="array" ref="H1962">_xlfn.XLOOKUP($A1962,MedExam_Table[[#Headers],[#Data],[Customer ID]],MedExam_Table[[#Headers],[#Data],[NumberOfMajorSurgeries_updated]],"Not Found",0)</f>
        <v>3</v>
      </c>
      <c r="I1962" t="str" cm="1">
        <f t="array" ref="I1962">_xlfn.XLOOKUP($A1962,MedExam_Table[[#Headers],[#Data],[Customer ID]],MedExam_Table[[#Headers],[#Data],[Smoker Updated]],"Not Found",0)</f>
        <v>No</v>
      </c>
      <c r="J1962" t="str" cm="1">
        <f t="array" ref="J1962">_xlfn.XLOOKUP($A1962,MedExam_Table[[#Headers],[#Data],[Customer ID]],MedExam_Table[[#Headers],[#Data],[Weight Status]],"Not Found",0)</f>
        <v>OverWeight</v>
      </c>
      <c r="K1962" t="str" cm="1">
        <f t="array" ref="K1962">_xlfn.XLOOKUP($A1962,MedExam_Table[[#Headers],[#Data],[Customer ID]],MedExam_Table[[#Headers],[#Data],[Diabetes Status]],"Not Found",0)</f>
        <v>Diabetes</v>
      </c>
      <c r="L1962" cm="1">
        <f t="array" ref="L1962">_xlfn.XLOOKUP($A1962,Hospitalisation_table[[#All],[Customer ID]],Hospitalisation_table[[#All],[Customer Age]],"Not Found",0)</f>
        <v>64</v>
      </c>
      <c r="M1962" t="str" cm="1">
        <f t="array" ref="M1962">_xlfn.XLOOKUP($A1962,Hospitalisation_table[[#All],[Customer ID]],Hospitalisation_table[[#All],[Date of Birth]],"Not Found",0)</f>
        <v>29-Jul-1958</v>
      </c>
      <c r="N1962" s="22" cm="1">
        <f t="array" ref="N1962">_xlfn.XLOOKUP($A1962,Hospitalisation_table[[#All],[Customer ID]],Hospitalisation_table[[#All],[charges]],"Not Found",0)</f>
        <v>14988.43</v>
      </c>
      <c r="O1962" t="str" cm="1">
        <f t="array" ref="O1962">_xlfn.XLOOKUP($A1962,Hospitalisation_table[[#All],[Customer ID]],Hospitalisation_table[[#All],[Hospital tier_Updated]],"Not Found",0)</f>
        <v>tier - 2</v>
      </c>
      <c r="P1962" t="str" cm="1">
        <f t="array" ref="P1962">_xlfn.XLOOKUP($A1962,Hospitalisation_table[[#All],[Customer ID]],Hospitalisation_table[[#All],[City tier_updated]],"Not Found",0)</f>
        <v>tier - 3</v>
      </c>
      <c r="Q1962" t="str" cm="1">
        <f t="array" ref="Q1962">_xlfn.XLOOKUP($A1962,Hospitalisation_table[[#All],[Customer ID]],Hospitalisation_table[[#All],[State ID Updated]],"Not Found",0)</f>
        <v>R1011</v>
      </c>
    </row>
    <row r="1963" spans="1:17" x14ac:dyDescent="0.3">
      <c r="A1963" s="14" t="s">
        <v>1709</v>
      </c>
      <c r="B1963" t="str" cm="1">
        <f t="array" ref="B1963">_xlfn.XLOOKUP($A1963,CustomersName[[#All],[Customer ID]],CustomersName[[#All],[First Name]],"Not Found",0)</f>
        <v>Jefh T</v>
      </c>
      <c r="C1963" cm="1">
        <f t="array" ref="C1963">_xlfn.XLOOKUP($A1963,MedExam_Table[[#Headers],[#Data],[Customer ID]],MedExam_Table[[#Headers],[#Data],[BMI]],"Not Found",0)</f>
        <v>34.21</v>
      </c>
      <c r="D1963" cm="1">
        <f t="array" ref="D1963">_xlfn.XLOOKUP($A1963,MedExam_Table[[#Headers],[#Data],[Customer ID]],MedExam_Table[[#Headers],[#Data],[HBA1C]],"Not Found",0)</f>
        <v>9.17</v>
      </c>
      <c r="E1963" t="str" cm="1">
        <f t="array" ref="E1963">_xlfn.XLOOKUP($A1963,MedExam_Table[[#Headers],[#Data],[Customer ID]],MedExam_Table[[#Headers],[#Data],[Heart Issues Updated]],"Not Found",0)</f>
        <v>No</v>
      </c>
      <c r="F1963" t="str" cm="1">
        <f t="array" ref="F1963">_xlfn.XLOOKUP($A1963,MedExam_Table[[#Headers],[#Data],[Customer ID]],MedExam_Table[[#Headers],[#Data],[Any Transplants Update]],"Not Found",0)</f>
        <v>No</v>
      </c>
      <c r="G1963" t="str" cm="1">
        <f t="array" ref="G1963">_xlfn.XLOOKUP($A1963,MedExam_Table[[#Headers],[#Data],[Customer ID]],MedExam_Table[[#Headers],[#Data],[Cancer history]],"Not Found",0)</f>
        <v>No</v>
      </c>
      <c r="H1963" cm="1">
        <f t="array" ref="H1963">_xlfn.XLOOKUP($A1963,MedExam_Table[[#Headers],[#Data],[Customer ID]],MedExam_Table[[#Headers],[#Data],[NumberOfMajorSurgeries_updated]],"Not Found",0)</f>
        <v>0</v>
      </c>
      <c r="I1963" t="str" cm="1">
        <f t="array" ref="I1963">_xlfn.XLOOKUP($A1963,MedExam_Table[[#Headers],[#Data],[Customer ID]],MedExam_Table[[#Headers],[#Data],[Smoker Updated]],"Not Found",0)</f>
        <v>No</v>
      </c>
      <c r="J1963" t="str" cm="1">
        <f t="array" ref="J1963">_xlfn.XLOOKUP($A1963,MedExam_Table[[#Headers],[#Data],[Customer ID]],MedExam_Table[[#Headers],[#Data],[Weight Status]],"Not Found",0)</f>
        <v>Obesity</v>
      </c>
      <c r="K1963" t="str" cm="1">
        <f t="array" ref="K1963">_xlfn.XLOOKUP($A1963,MedExam_Table[[#Headers],[#Data],[Customer ID]],MedExam_Table[[#Headers],[#Data],[Diabetes Status]],"Not Found",0)</f>
        <v>Diabetes</v>
      </c>
      <c r="L1963" cm="1">
        <f t="array" ref="L1963">_xlfn.XLOOKUP($A1963,Hospitalisation_table[[#All],[Customer ID]],Hospitalisation_table[[#All],[Customer Age]],"Not Found",0)</f>
        <v>60</v>
      </c>
      <c r="M1963" t="str" cm="1">
        <f t="array" ref="M1963">_xlfn.XLOOKUP($A1963,Hospitalisation_table[[#All],[Customer ID]],Hospitalisation_table[[#All],[Date of Birth]],"Not Found",0)</f>
        <v>29-Nov-1962</v>
      </c>
      <c r="N1963" s="22" cm="1">
        <f t="array" ref="N1963">_xlfn.XLOOKUP($A1963,Hospitalisation_table[[#All],[Customer ID]],Hospitalisation_table[[#All],[charges]],"Not Found",0)</f>
        <v>14945.34</v>
      </c>
      <c r="O1963" t="str" cm="1">
        <f t="array" ref="O1963">_xlfn.XLOOKUP($A1963,Hospitalisation_table[[#All],[Customer ID]],Hospitalisation_table[[#All],[Hospital tier_Updated]],"Not Found",0)</f>
        <v>tier - 2</v>
      </c>
      <c r="P1963" t="str" cm="1">
        <f t="array" ref="P1963">_xlfn.XLOOKUP($A1963,Hospitalisation_table[[#All],[Customer ID]],Hospitalisation_table[[#All],[City tier_updated]],"Not Found",0)</f>
        <v>tier - 1</v>
      </c>
      <c r="Q1963" t="str" cm="1">
        <f t="array" ref="Q1963">_xlfn.XLOOKUP($A1963,Hospitalisation_table[[#All],[Customer ID]],Hospitalisation_table[[#All],[State ID Updated]],"Not Found",0)</f>
        <v>R1021</v>
      </c>
    </row>
    <row r="1964" spans="1:17" x14ac:dyDescent="0.3">
      <c r="A1964" s="13" t="s">
        <v>1708</v>
      </c>
      <c r="B1964" t="str" cm="1">
        <f t="array" ref="B1964">_xlfn.XLOOKUP($A1964,CustomersName[[#All],[Customer ID]],CustomersName[[#All],[First Name]],"Not Found",0)</f>
        <v>Nhil D</v>
      </c>
      <c r="C1964" cm="1">
        <f t="array" ref="C1964">_xlfn.XLOOKUP($A1964,MedExam_Table[[#Headers],[#Data],[Customer ID]],MedExam_Table[[#Headers],[#Data],[BMI]],"Not Found",0)</f>
        <v>39.74</v>
      </c>
      <c r="D1964" cm="1">
        <f t="array" ref="D1964">_xlfn.XLOOKUP($A1964,MedExam_Table[[#Headers],[#Data],[Customer ID]],MedExam_Table[[#Headers],[#Data],[HBA1C]],"Not Found",0)</f>
        <v>7.39</v>
      </c>
      <c r="E1964" t="str" cm="1">
        <f t="array" ref="E1964">_xlfn.XLOOKUP($A1964,MedExam_Table[[#Headers],[#Data],[Customer ID]],MedExam_Table[[#Headers],[#Data],[Heart Issues Updated]],"Not Found",0)</f>
        <v>No</v>
      </c>
      <c r="F1964" t="str" cm="1">
        <f t="array" ref="F1964">_xlfn.XLOOKUP($A1964,MedExam_Table[[#Headers],[#Data],[Customer ID]],MedExam_Table[[#Headers],[#Data],[Any Transplants Update]],"Not Found",0)</f>
        <v>No</v>
      </c>
      <c r="G1964" t="str" cm="1">
        <f t="array" ref="G1964">_xlfn.XLOOKUP($A1964,MedExam_Table[[#Headers],[#Data],[Customer ID]],MedExam_Table[[#Headers],[#Data],[Cancer history]],"Not Found",0)</f>
        <v>No</v>
      </c>
      <c r="H1964" cm="1">
        <f t="array" ref="H1964">_xlfn.XLOOKUP($A1964,MedExam_Table[[#Headers],[#Data],[Customer ID]],MedExam_Table[[#Headers],[#Data],[NumberOfMajorSurgeries_updated]],"Not Found",0)</f>
        <v>0</v>
      </c>
      <c r="I1964" t="str" cm="1">
        <f t="array" ref="I1964">_xlfn.XLOOKUP($A1964,MedExam_Table[[#Headers],[#Data],[Customer ID]],MedExam_Table[[#Headers],[#Data],[Smoker Updated]],"Not Found",0)</f>
        <v>No</v>
      </c>
      <c r="J1964" t="str" cm="1">
        <f t="array" ref="J1964">_xlfn.XLOOKUP($A1964,MedExam_Table[[#Headers],[#Data],[Customer ID]],MedExam_Table[[#Headers],[#Data],[Weight Status]],"Not Found",0)</f>
        <v>Obesity</v>
      </c>
      <c r="K1964" t="str" cm="1">
        <f t="array" ref="K1964">_xlfn.XLOOKUP($A1964,MedExam_Table[[#Headers],[#Data],[Customer ID]],MedExam_Table[[#Headers],[#Data],[Diabetes Status]],"Not Found",0)</f>
        <v>Diabetes</v>
      </c>
      <c r="L1964" cm="1">
        <f t="array" ref="L1964">_xlfn.XLOOKUP($A1964,Hospitalisation_table[[#All],[Customer ID]],Hospitalisation_table[[#All],[Customer Age]],"Not Found",0)</f>
        <v>54</v>
      </c>
      <c r="M1964" t="str" cm="1">
        <f t="array" ref="M1964">_xlfn.XLOOKUP($A1964,Hospitalisation_table[[#All],[Customer ID]],Hospitalisation_table[[#All],[Date of Birth]],"Not Found",0)</f>
        <v>8-Nov-1968</v>
      </c>
      <c r="N1964" s="22" cm="1">
        <f t="array" ref="N1964">_xlfn.XLOOKUP($A1964,Hospitalisation_table[[#All],[Customer ID]],Hospitalisation_table[[#All],[charges]],"Not Found",0)</f>
        <v>14926.97</v>
      </c>
      <c r="O1964" t="str" cm="1">
        <f t="array" ref="O1964">_xlfn.XLOOKUP($A1964,Hospitalisation_table[[#All],[Customer ID]],Hospitalisation_table[[#All],[Hospital tier_Updated]],"Not Found",0)</f>
        <v>tier - 2</v>
      </c>
      <c r="P1964" t="str" cm="1">
        <f t="array" ref="P1964">_xlfn.XLOOKUP($A1964,Hospitalisation_table[[#All],[Customer ID]],Hospitalisation_table[[#All],[City tier_updated]],"Not Found",0)</f>
        <v>tier - 2</v>
      </c>
      <c r="Q1964" t="str" cm="1">
        <f t="array" ref="Q1964">_xlfn.XLOOKUP($A1964,Hospitalisation_table[[#All],[Customer ID]],Hospitalisation_table[[#All],[State ID Updated]],"Not Found",0)</f>
        <v>R1012</v>
      </c>
    </row>
    <row r="1965" spans="1:17" x14ac:dyDescent="0.3">
      <c r="A1965" s="14" t="s">
        <v>1707</v>
      </c>
      <c r="B1965" t="str" cm="1">
        <f t="array" ref="B1965">_xlfn.XLOOKUP($A1965,CustomersName[[#All],[Customer ID]],CustomersName[[#All],[First Name]],"Not Found",0)</f>
        <v>Kahherine L.</v>
      </c>
      <c r="C1965" cm="1">
        <f t="array" ref="C1965">_xlfn.XLOOKUP($A1965,MedExam_Table[[#Headers],[#Data],[Customer ID]],MedExam_Table[[#Headers],[#Data],[BMI]],"Not Found",0)</f>
        <v>49.53</v>
      </c>
      <c r="D1965" cm="1">
        <f t="array" ref="D1965">_xlfn.XLOOKUP($A1965,MedExam_Table[[#Headers],[#Data],[Customer ID]],MedExam_Table[[#Headers],[#Data],[HBA1C]],"Not Found",0)</f>
        <v>9.1300000000000008</v>
      </c>
      <c r="E1965" t="str" cm="1">
        <f t="array" ref="E1965">_xlfn.XLOOKUP($A1965,MedExam_Table[[#Headers],[#Data],[Customer ID]],MedExam_Table[[#Headers],[#Data],[Heart Issues Updated]],"Not Found",0)</f>
        <v>Yes</v>
      </c>
      <c r="F1965" t="str" cm="1">
        <f t="array" ref="F1965">_xlfn.XLOOKUP($A1965,MedExam_Table[[#Headers],[#Data],[Customer ID]],MedExam_Table[[#Headers],[#Data],[Any Transplants Update]],"Not Found",0)</f>
        <v>No</v>
      </c>
      <c r="G1965" t="str" cm="1">
        <f t="array" ref="G1965">_xlfn.XLOOKUP($A1965,MedExam_Table[[#Headers],[#Data],[Customer ID]],MedExam_Table[[#Headers],[#Data],[Cancer history]],"Not Found",0)</f>
        <v>No</v>
      </c>
      <c r="H1965" cm="1">
        <f t="array" ref="H1965">_xlfn.XLOOKUP($A1965,MedExam_Table[[#Headers],[#Data],[Customer ID]],MedExam_Table[[#Headers],[#Data],[NumberOfMajorSurgeries_updated]],"Not Found",0)</f>
        <v>0</v>
      </c>
      <c r="I1965" t="str" cm="1">
        <f t="array" ref="I1965">_xlfn.XLOOKUP($A1965,MedExam_Table[[#Headers],[#Data],[Customer ID]],MedExam_Table[[#Headers],[#Data],[Smoker Updated]],"Not Found",0)</f>
        <v>No</v>
      </c>
      <c r="J1965" t="str" cm="1">
        <f t="array" ref="J1965">_xlfn.XLOOKUP($A1965,MedExam_Table[[#Headers],[#Data],[Customer ID]],MedExam_Table[[#Headers],[#Data],[Weight Status]],"Not Found",0)</f>
        <v>Obesity</v>
      </c>
      <c r="K1965" t="str" cm="1">
        <f t="array" ref="K1965">_xlfn.XLOOKUP($A1965,MedExam_Table[[#Headers],[#Data],[Customer ID]],MedExam_Table[[#Headers],[#Data],[Diabetes Status]],"Not Found",0)</f>
        <v>Diabetes</v>
      </c>
      <c r="L1965" cm="1">
        <f t="array" ref="L1965">_xlfn.XLOOKUP($A1965,Hospitalisation_table[[#All],[Customer ID]],Hospitalisation_table[[#All],[Customer Age]],"Not Found",0)</f>
        <v>41</v>
      </c>
      <c r="M1965" t="str" cm="1">
        <f t="array" ref="M1965">_xlfn.XLOOKUP($A1965,Hospitalisation_table[[#All],[Customer ID]],Hospitalisation_table[[#All],[Date of Birth]],"Not Found",0)</f>
        <v>4-Jul-1981</v>
      </c>
      <c r="N1965" s="22" cm="1">
        <f t="array" ref="N1965">_xlfn.XLOOKUP($A1965,Hospitalisation_table[[#All],[Customer ID]],Hospitalisation_table[[#All],[charges]],"Not Found",0)</f>
        <v>14908.27</v>
      </c>
      <c r="O1965" t="str" cm="1">
        <f t="array" ref="O1965">_xlfn.XLOOKUP($A1965,Hospitalisation_table[[#All],[Customer ID]],Hospitalisation_table[[#All],[Hospital tier_Updated]],"Not Found",0)</f>
        <v>tier - 2</v>
      </c>
      <c r="P1965" t="str" cm="1">
        <f t="array" ref="P1965">_xlfn.XLOOKUP($A1965,Hospitalisation_table[[#All],[Customer ID]],Hospitalisation_table[[#All],[City tier_updated]],"Not Found",0)</f>
        <v>tier - 1</v>
      </c>
      <c r="Q1965" t="str" cm="1">
        <f t="array" ref="Q1965">_xlfn.XLOOKUP($A1965,Hospitalisation_table[[#All],[Customer ID]],Hospitalisation_table[[#All],[State ID Updated]],"Not Found",0)</f>
        <v>R1011</v>
      </c>
    </row>
    <row r="1966" spans="1:17" x14ac:dyDescent="0.3">
      <c r="A1966" s="13" t="s">
        <v>1706</v>
      </c>
      <c r="B1966" t="str" cm="1">
        <f t="array" ref="B1966">_xlfn.XLOOKUP($A1966,CustomersName[[#All],[Customer ID]],CustomersName[[#All],[First Name]],"Not Found",0)</f>
        <v>Ahiel E</v>
      </c>
      <c r="C1966" cm="1">
        <f t="array" ref="C1966">_xlfn.XLOOKUP($A1966,MedExam_Table[[#Headers],[#Data],[Customer ID]],MedExam_Table[[#Headers],[#Data],[BMI]],"Not Found",0)</f>
        <v>39.33</v>
      </c>
      <c r="D1966" cm="1">
        <f t="array" ref="D1966">_xlfn.XLOOKUP($A1966,MedExam_Table[[#Headers],[#Data],[Customer ID]],MedExam_Table[[#Headers],[#Data],[HBA1C]],"Not Found",0)</f>
        <v>10.4</v>
      </c>
      <c r="E1966" t="str" cm="1">
        <f t="array" ref="E1966">_xlfn.XLOOKUP($A1966,MedExam_Table[[#Headers],[#Data],[Customer ID]],MedExam_Table[[#Headers],[#Data],[Heart Issues Updated]],"Not Found",0)</f>
        <v>No</v>
      </c>
      <c r="F1966" t="str" cm="1">
        <f t="array" ref="F1966">_xlfn.XLOOKUP($A1966,MedExam_Table[[#Headers],[#Data],[Customer ID]],MedExam_Table[[#Headers],[#Data],[Any Transplants Update]],"Not Found",0)</f>
        <v>No</v>
      </c>
      <c r="G1966" t="str" cm="1">
        <f t="array" ref="G1966">_xlfn.XLOOKUP($A1966,MedExam_Table[[#Headers],[#Data],[Customer ID]],MedExam_Table[[#Headers],[#Data],[Cancer history]],"Not Found",0)</f>
        <v>No</v>
      </c>
      <c r="H1966" cm="1">
        <f t="array" ref="H1966">_xlfn.XLOOKUP($A1966,MedExam_Table[[#Headers],[#Data],[Customer ID]],MedExam_Table[[#Headers],[#Data],[NumberOfMajorSurgeries_updated]],"Not Found",0)</f>
        <v>3</v>
      </c>
      <c r="I1966" t="str" cm="1">
        <f t="array" ref="I1966">_xlfn.XLOOKUP($A1966,MedExam_Table[[#Headers],[#Data],[Customer ID]],MedExam_Table[[#Headers],[#Data],[Smoker Updated]],"Not Found",0)</f>
        <v>No</v>
      </c>
      <c r="J1966" t="str" cm="1">
        <f t="array" ref="J1966">_xlfn.XLOOKUP($A1966,MedExam_Table[[#Headers],[#Data],[Customer ID]],MedExam_Table[[#Headers],[#Data],[Weight Status]],"Not Found",0)</f>
        <v>Obesity</v>
      </c>
      <c r="K1966" t="str" cm="1">
        <f t="array" ref="K1966">_xlfn.XLOOKUP($A1966,MedExam_Table[[#Headers],[#Data],[Customer ID]],MedExam_Table[[#Headers],[#Data],[Diabetes Status]],"Not Found",0)</f>
        <v>Diabetes</v>
      </c>
      <c r="L1966" cm="1">
        <f t="array" ref="L1966">_xlfn.XLOOKUP($A1966,Hospitalisation_table[[#All],[Customer ID]],Hospitalisation_table[[#All],[Customer Age]],"Not Found",0)</f>
        <v>64</v>
      </c>
      <c r="M1966" t="str" cm="1">
        <f t="array" ref="M1966">_xlfn.XLOOKUP($A1966,Hospitalisation_table[[#All],[Customer ID]],Hospitalisation_table[[#All],[Date of Birth]],"Not Found",0)</f>
        <v>17-Oct-1958</v>
      </c>
      <c r="N1966" s="22" cm="1">
        <f t="array" ref="N1966">_xlfn.XLOOKUP($A1966,Hospitalisation_table[[#All],[Customer ID]],Hospitalisation_table[[#All],[charges]],"Not Found",0)</f>
        <v>14901.52</v>
      </c>
      <c r="O1966" t="str" cm="1">
        <f t="array" ref="O1966">_xlfn.XLOOKUP($A1966,Hospitalisation_table[[#All],[Customer ID]],Hospitalisation_table[[#All],[Hospital tier_Updated]],"Not Found",0)</f>
        <v>tier - 2</v>
      </c>
      <c r="P1966" t="str" cm="1">
        <f t="array" ref="P1966">_xlfn.XLOOKUP($A1966,Hospitalisation_table[[#All],[Customer ID]],Hospitalisation_table[[#All],[City tier_updated]],"Not Found",0)</f>
        <v>tier - 2</v>
      </c>
      <c r="Q1966" t="str" cm="1">
        <f t="array" ref="Q1966">_xlfn.XLOOKUP($A1966,Hospitalisation_table[[#All],[Customer ID]],Hospitalisation_table[[#All],[State ID Updated]],"Not Found",0)</f>
        <v>R1024</v>
      </c>
    </row>
    <row r="1967" spans="1:17" x14ac:dyDescent="0.3">
      <c r="A1967" s="14" t="s">
        <v>1705</v>
      </c>
      <c r="B1967" t="str" cm="1">
        <f t="array" ref="B1967">_xlfn.XLOOKUP($A1967,CustomersName[[#All],[Customer ID]],CustomersName[[#All],[First Name]],"Not Found",0)</f>
        <v>Chrhstopher P</v>
      </c>
      <c r="C1967" cm="1">
        <f t="array" ref="C1967">_xlfn.XLOOKUP($A1967,MedExam_Table[[#Headers],[#Data],[Customer ID]],MedExam_Table[[#Headers],[#Data],[BMI]],"Not Found",0)</f>
        <v>39.979999999999997</v>
      </c>
      <c r="D1967" cm="1">
        <f t="array" ref="D1967">_xlfn.XLOOKUP($A1967,MedExam_Table[[#Headers],[#Data],[Customer ID]],MedExam_Table[[#Headers],[#Data],[HBA1C]],"Not Found",0)</f>
        <v>9.4600000000000009</v>
      </c>
      <c r="E1967" t="str" cm="1">
        <f t="array" ref="E1967">_xlfn.XLOOKUP($A1967,MedExam_Table[[#Headers],[#Data],[Customer ID]],MedExam_Table[[#Headers],[#Data],[Heart Issues Updated]],"Not Found",0)</f>
        <v>Yes</v>
      </c>
      <c r="F1967" t="str" cm="1">
        <f t="array" ref="F1967">_xlfn.XLOOKUP($A1967,MedExam_Table[[#Headers],[#Data],[Customer ID]],MedExam_Table[[#Headers],[#Data],[Any Transplants Update]],"Not Found",0)</f>
        <v>No</v>
      </c>
      <c r="G1967" t="str" cm="1">
        <f t="array" ref="G1967">_xlfn.XLOOKUP($A1967,MedExam_Table[[#Headers],[#Data],[Customer ID]],MedExam_Table[[#Headers],[#Data],[Cancer history]],"Not Found",0)</f>
        <v>No</v>
      </c>
      <c r="H1967" cm="1">
        <f t="array" ref="H1967">_xlfn.XLOOKUP($A1967,MedExam_Table[[#Headers],[#Data],[Customer ID]],MedExam_Table[[#Headers],[#Data],[NumberOfMajorSurgeries_updated]],"Not Found",0)</f>
        <v>2</v>
      </c>
      <c r="I1967" t="str" cm="1">
        <f t="array" ref="I1967">_xlfn.XLOOKUP($A1967,MedExam_Table[[#Headers],[#Data],[Customer ID]],MedExam_Table[[#Headers],[#Data],[Smoker Updated]],"Not Found",0)</f>
        <v>No</v>
      </c>
      <c r="J1967" t="str" cm="1">
        <f t="array" ref="J1967">_xlfn.XLOOKUP($A1967,MedExam_Table[[#Headers],[#Data],[Customer ID]],MedExam_Table[[#Headers],[#Data],[Weight Status]],"Not Found",0)</f>
        <v>Obesity</v>
      </c>
      <c r="K1967" t="str" cm="1">
        <f t="array" ref="K1967">_xlfn.XLOOKUP($A1967,MedExam_Table[[#Headers],[#Data],[Customer ID]],MedExam_Table[[#Headers],[#Data],[Diabetes Status]],"Not Found",0)</f>
        <v>Diabetes</v>
      </c>
      <c r="L1967" cm="1">
        <f t="array" ref="L1967">_xlfn.XLOOKUP($A1967,Hospitalisation_table[[#All],[Customer ID]],Hospitalisation_table[[#All],[Customer Age]],"Not Found",0)</f>
        <v>52</v>
      </c>
      <c r="M1967" t="str" cm="1">
        <f t="array" ref="M1967">_xlfn.XLOOKUP($A1967,Hospitalisation_table[[#All],[Customer ID]],Hospitalisation_table[[#All],[Date of Birth]],"Not Found",0)</f>
        <v>11-Nov-1970</v>
      </c>
      <c r="N1967" s="22" cm="1">
        <f t="array" ref="N1967">_xlfn.XLOOKUP($A1967,Hospitalisation_table[[#All],[Customer ID]],Hospitalisation_table[[#All],[charges]],"Not Found",0)</f>
        <v>14847.63</v>
      </c>
      <c r="O1967" t="str" cm="1">
        <f t="array" ref="O1967">_xlfn.XLOOKUP($A1967,Hospitalisation_table[[#All],[Customer ID]],Hospitalisation_table[[#All],[Hospital tier_Updated]],"Not Found",0)</f>
        <v>tier - 2</v>
      </c>
      <c r="P1967" t="str" cm="1">
        <f t="array" ref="P1967">_xlfn.XLOOKUP($A1967,Hospitalisation_table[[#All],[Customer ID]],Hospitalisation_table[[#All],[City tier_updated]],"Not Found",0)</f>
        <v>tier - 2</v>
      </c>
      <c r="Q1967" t="str" cm="1">
        <f t="array" ref="Q1967">_xlfn.XLOOKUP($A1967,Hospitalisation_table[[#All],[Customer ID]],Hospitalisation_table[[#All],[State ID Updated]],"Not Found",0)</f>
        <v>R1023</v>
      </c>
    </row>
    <row r="1968" spans="1:17" x14ac:dyDescent="0.3">
      <c r="A1968" s="13" t="s">
        <v>1704</v>
      </c>
      <c r="B1968" t="str" cm="1">
        <f t="array" ref="B1968">_xlfn.XLOOKUP($A1968,CustomersName[[#All],[Customer ID]],CustomersName[[#All],[First Name]],"Not Found",0)</f>
        <v>hrin M.</v>
      </c>
      <c r="C1968" cm="1">
        <f t="array" ref="C1968">_xlfn.XLOOKUP($A1968,MedExam_Table[[#Headers],[#Data],[Customer ID]],MedExam_Table[[#Headers],[#Data],[BMI]],"Not Found",0)</f>
        <v>46.51</v>
      </c>
      <c r="D1968" cm="1">
        <f t="array" ref="D1968">_xlfn.XLOOKUP($A1968,MedExam_Table[[#Headers],[#Data],[Customer ID]],MedExam_Table[[#Headers],[#Data],[HBA1C]],"Not Found",0)</f>
        <v>8.69</v>
      </c>
      <c r="E1968" t="str" cm="1">
        <f t="array" ref="E1968">_xlfn.XLOOKUP($A1968,MedExam_Table[[#Headers],[#Data],[Customer ID]],MedExam_Table[[#Headers],[#Data],[Heart Issues Updated]],"Not Found",0)</f>
        <v>Yes</v>
      </c>
      <c r="F1968" t="str" cm="1">
        <f t="array" ref="F1968">_xlfn.XLOOKUP($A1968,MedExam_Table[[#Headers],[#Data],[Customer ID]],MedExam_Table[[#Headers],[#Data],[Any Transplants Update]],"Not Found",0)</f>
        <v>No</v>
      </c>
      <c r="G1968" t="str" cm="1">
        <f t="array" ref="G1968">_xlfn.XLOOKUP($A1968,MedExam_Table[[#Headers],[#Data],[Customer ID]],MedExam_Table[[#Headers],[#Data],[Cancer history]],"Not Found",0)</f>
        <v>No</v>
      </c>
      <c r="H1968" cm="1">
        <f t="array" ref="H1968">_xlfn.XLOOKUP($A1968,MedExam_Table[[#Headers],[#Data],[Customer ID]],MedExam_Table[[#Headers],[#Data],[NumberOfMajorSurgeries_updated]],"Not Found",0)</f>
        <v>0</v>
      </c>
      <c r="I1968" t="str" cm="1">
        <f t="array" ref="I1968">_xlfn.XLOOKUP($A1968,MedExam_Table[[#Headers],[#Data],[Customer ID]],MedExam_Table[[#Headers],[#Data],[Smoker Updated]],"Not Found",0)</f>
        <v>No</v>
      </c>
      <c r="J1968" t="str" cm="1">
        <f t="array" ref="J1968">_xlfn.XLOOKUP($A1968,MedExam_Table[[#Headers],[#Data],[Customer ID]],MedExam_Table[[#Headers],[#Data],[Weight Status]],"Not Found",0)</f>
        <v>Obesity</v>
      </c>
      <c r="K1968" t="str" cm="1">
        <f t="array" ref="K1968">_xlfn.XLOOKUP($A1968,MedExam_Table[[#Headers],[#Data],[Customer ID]],MedExam_Table[[#Headers],[#Data],[Diabetes Status]],"Not Found",0)</f>
        <v>Diabetes</v>
      </c>
      <c r="L1968" cm="1">
        <f t="array" ref="L1968">_xlfn.XLOOKUP($A1968,Hospitalisation_table[[#All],[Customer ID]],Hospitalisation_table[[#All],[Customer Age]],"Not Found",0)</f>
        <v>42</v>
      </c>
      <c r="M1968" t="str" cm="1">
        <f t="array" ref="M1968">_xlfn.XLOOKUP($A1968,Hospitalisation_table[[#All],[Customer ID]],Hospitalisation_table[[#All],[Date of Birth]],"Not Found",0)</f>
        <v>5-Jun-1981</v>
      </c>
      <c r="N1968" s="22" cm="1">
        <f t="array" ref="N1968">_xlfn.XLOOKUP($A1968,Hospitalisation_table[[#All],[Customer ID]],Hospitalisation_table[[#All],[charges]],"Not Found",0)</f>
        <v>14843.96</v>
      </c>
      <c r="O1968" t="str" cm="1">
        <f t="array" ref="O1968">_xlfn.XLOOKUP($A1968,Hospitalisation_table[[#All],[Customer ID]],Hospitalisation_table[[#All],[Hospital tier_Updated]],"Not Found",0)</f>
        <v>tier - 2</v>
      </c>
      <c r="P1968" t="str" cm="1">
        <f t="array" ref="P1968">_xlfn.XLOOKUP($A1968,Hospitalisation_table[[#All],[Customer ID]],Hospitalisation_table[[#All],[City tier_updated]],"Not Found",0)</f>
        <v>tier - 3</v>
      </c>
      <c r="Q1968" t="str" cm="1">
        <f t="array" ref="Q1968">_xlfn.XLOOKUP($A1968,Hospitalisation_table[[#All],[Customer ID]],Hospitalisation_table[[#All],[State ID Updated]],"Not Found",0)</f>
        <v>R1026</v>
      </c>
    </row>
    <row r="1969" spans="1:17" x14ac:dyDescent="0.3">
      <c r="A1969" s="14" t="s">
        <v>1703</v>
      </c>
      <c r="B1969" t="str" cm="1">
        <f t="array" ref="B1969">_xlfn.XLOOKUP($A1969,CustomersName[[#All],[Customer ID]],CustomersName[[#All],[First Name]],"Not Found",0)</f>
        <v>Mollh K.</v>
      </c>
      <c r="C1969" cm="1">
        <f t="array" ref="C1969">_xlfn.XLOOKUP($A1969,MedExam_Table[[#Headers],[#Data],[Customer ID]],MedExam_Table[[#Headers],[#Data],[BMI]],"Not Found",0)</f>
        <v>43.58</v>
      </c>
      <c r="D1969" cm="1">
        <f t="array" ref="D1969">_xlfn.XLOOKUP($A1969,MedExam_Table[[#Headers],[#Data],[Customer ID]],MedExam_Table[[#Headers],[#Data],[HBA1C]],"Not Found",0)</f>
        <v>4.2300000000000004</v>
      </c>
      <c r="E1969" t="str" cm="1">
        <f t="array" ref="E1969">_xlfn.XLOOKUP($A1969,MedExam_Table[[#Headers],[#Data],[Customer ID]],MedExam_Table[[#Headers],[#Data],[Heart Issues Updated]],"Not Found",0)</f>
        <v>No</v>
      </c>
      <c r="F1969" t="str" cm="1">
        <f t="array" ref="F1969">_xlfn.XLOOKUP($A1969,MedExam_Table[[#Headers],[#Data],[Customer ID]],MedExam_Table[[#Headers],[#Data],[Any Transplants Update]],"Not Found",0)</f>
        <v>No</v>
      </c>
      <c r="G1969" t="str" cm="1">
        <f t="array" ref="G1969">_xlfn.XLOOKUP($A1969,MedExam_Table[[#Headers],[#Data],[Customer ID]],MedExam_Table[[#Headers],[#Data],[Cancer history]],"Not Found",0)</f>
        <v>Yes</v>
      </c>
      <c r="H1969" cm="1">
        <f t="array" ref="H1969">_xlfn.XLOOKUP($A1969,MedExam_Table[[#Headers],[#Data],[Customer ID]],MedExam_Table[[#Headers],[#Data],[NumberOfMajorSurgeries_updated]],"Not Found",0)</f>
        <v>1</v>
      </c>
      <c r="I1969" t="str" cm="1">
        <f t="array" ref="I1969">_xlfn.XLOOKUP($A1969,MedExam_Table[[#Headers],[#Data],[Customer ID]],MedExam_Table[[#Headers],[#Data],[Smoker Updated]],"Not Found",0)</f>
        <v>No</v>
      </c>
      <c r="J1969" t="str" cm="1">
        <f t="array" ref="J1969">_xlfn.XLOOKUP($A1969,MedExam_Table[[#Headers],[#Data],[Customer ID]],MedExam_Table[[#Headers],[#Data],[Weight Status]],"Not Found",0)</f>
        <v>Obesity</v>
      </c>
      <c r="K1969" t="str" cm="1">
        <f t="array" ref="K1969">_xlfn.XLOOKUP($A1969,MedExam_Table[[#Headers],[#Data],[Customer ID]],MedExam_Table[[#Headers],[#Data],[Diabetes Status]],"Not Found",0)</f>
        <v>Normal</v>
      </c>
      <c r="L1969" cm="1">
        <f t="array" ref="L1969">_xlfn.XLOOKUP($A1969,Hospitalisation_table[[#All],[Customer ID]],Hospitalisation_table[[#All],[Customer Age]],"Not Found",0)</f>
        <v>43</v>
      </c>
      <c r="M1969" t="str" cm="1">
        <f t="array" ref="M1969">_xlfn.XLOOKUP($A1969,Hospitalisation_table[[#All],[Customer ID]],Hospitalisation_table[[#All],[Date of Birth]],"Not Found",0)</f>
        <v>18-Oct-1979</v>
      </c>
      <c r="N1969" s="22" cm="1">
        <f t="array" ref="N1969">_xlfn.XLOOKUP($A1969,Hospitalisation_table[[#All],[Customer ID]],Hospitalisation_table[[#All],[charges]],"Not Found",0)</f>
        <v>14839.34</v>
      </c>
      <c r="O1969" t="str" cm="1">
        <f t="array" ref="O1969">_xlfn.XLOOKUP($A1969,Hospitalisation_table[[#All],[Customer ID]],Hospitalisation_table[[#All],[Hospital tier_Updated]],"Not Found",0)</f>
        <v>tier - 2</v>
      </c>
      <c r="P1969" t="str" cm="1">
        <f t="array" ref="P1969">_xlfn.XLOOKUP($A1969,Hospitalisation_table[[#All],[Customer ID]],Hospitalisation_table[[#All],[City tier_updated]],"Not Found",0)</f>
        <v>tier - 3</v>
      </c>
      <c r="Q1969" t="str" cm="1">
        <f t="array" ref="Q1969">_xlfn.XLOOKUP($A1969,Hospitalisation_table[[#All],[Customer ID]],Hospitalisation_table[[#All],[State ID Updated]],"Not Found",0)</f>
        <v>R1026</v>
      </c>
    </row>
    <row r="1970" spans="1:17" x14ac:dyDescent="0.3">
      <c r="A1970" s="13" t="s">
        <v>1702</v>
      </c>
      <c r="B1970" t="str" cm="1">
        <f t="array" ref="B1970">_xlfn.XLOOKUP($A1970,CustomersName[[#All],[Customer ID]],CustomersName[[#All],[First Name]],"Not Found",0)</f>
        <v>hyan J.</v>
      </c>
      <c r="C1970" cm="1">
        <f t="array" ref="C1970">_xlfn.XLOOKUP($A1970,MedExam_Table[[#Headers],[#Data],[Customer ID]],MedExam_Table[[#Headers],[#Data],[BMI]],"Not Found",0)</f>
        <v>42.28</v>
      </c>
      <c r="D1970" cm="1">
        <f t="array" ref="D1970">_xlfn.XLOOKUP($A1970,MedExam_Table[[#Headers],[#Data],[Customer ID]],MedExam_Table[[#Headers],[#Data],[HBA1C]],"Not Found",0)</f>
        <v>9.16</v>
      </c>
      <c r="E1970" t="str" cm="1">
        <f t="array" ref="E1970">_xlfn.XLOOKUP($A1970,MedExam_Table[[#Headers],[#Data],[Customer ID]],MedExam_Table[[#Headers],[#Data],[Heart Issues Updated]],"Not Found",0)</f>
        <v>Yes</v>
      </c>
      <c r="F1970" t="str" cm="1">
        <f t="array" ref="F1970">_xlfn.XLOOKUP($A1970,MedExam_Table[[#Headers],[#Data],[Customer ID]],MedExam_Table[[#Headers],[#Data],[Any Transplants Update]],"Not Found",0)</f>
        <v>No</v>
      </c>
      <c r="G1970" t="str" cm="1">
        <f t="array" ref="G1970">_xlfn.XLOOKUP($A1970,MedExam_Table[[#Headers],[#Data],[Customer ID]],MedExam_Table[[#Headers],[#Data],[Cancer history]],"Not Found",0)</f>
        <v>No</v>
      </c>
      <c r="H1970" cm="1">
        <f t="array" ref="H1970">_xlfn.XLOOKUP($A1970,MedExam_Table[[#Headers],[#Data],[Customer ID]],MedExam_Table[[#Headers],[#Data],[NumberOfMajorSurgeries_updated]],"Not Found",0)</f>
        <v>1</v>
      </c>
      <c r="I1970" t="str" cm="1">
        <f t="array" ref="I1970">_xlfn.XLOOKUP($A1970,MedExam_Table[[#Headers],[#Data],[Customer ID]],MedExam_Table[[#Headers],[#Data],[Smoker Updated]],"Not Found",0)</f>
        <v>No</v>
      </c>
      <c r="J1970" t="str" cm="1">
        <f t="array" ref="J1970">_xlfn.XLOOKUP($A1970,MedExam_Table[[#Headers],[#Data],[Customer ID]],MedExam_Table[[#Headers],[#Data],[Weight Status]],"Not Found",0)</f>
        <v>Obesity</v>
      </c>
      <c r="K1970" t="str" cm="1">
        <f t="array" ref="K1970">_xlfn.XLOOKUP($A1970,MedExam_Table[[#Headers],[#Data],[Customer ID]],MedExam_Table[[#Headers],[#Data],[Diabetes Status]],"Not Found",0)</f>
        <v>Diabetes</v>
      </c>
      <c r="L1970" cm="1">
        <f t="array" ref="L1970">_xlfn.XLOOKUP($A1970,Hospitalisation_table[[#All],[Customer ID]],Hospitalisation_table[[#All],[Customer Age]],"Not Found",0)</f>
        <v>47</v>
      </c>
      <c r="M1970" t="str" cm="1">
        <f t="array" ref="M1970">_xlfn.XLOOKUP($A1970,Hospitalisation_table[[#All],[Customer ID]],Hospitalisation_table[[#All],[Date of Birth]],"Not Found",0)</f>
        <v>10-Dec-1975</v>
      </c>
      <c r="N1970" s="22" cm="1">
        <f t="array" ref="N1970">_xlfn.XLOOKUP($A1970,Hospitalisation_table[[#All],[Customer ID]],Hospitalisation_table[[#All],[charges]],"Not Found",0)</f>
        <v>14819</v>
      </c>
      <c r="O1970" t="str" cm="1">
        <f t="array" ref="O1970">_xlfn.XLOOKUP($A1970,Hospitalisation_table[[#All],[Customer ID]],Hospitalisation_table[[#All],[Hospital tier_Updated]],"Not Found",0)</f>
        <v>tier - 2</v>
      </c>
      <c r="P1970" t="str" cm="1">
        <f t="array" ref="P1970">_xlfn.XLOOKUP($A1970,Hospitalisation_table[[#All],[Customer ID]],Hospitalisation_table[[#All],[City tier_updated]],"Not Found",0)</f>
        <v>tier - 3</v>
      </c>
      <c r="Q1970" t="str" cm="1">
        <f t="array" ref="Q1970">_xlfn.XLOOKUP($A1970,Hospitalisation_table[[#All],[Customer ID]],Hospitalisation_table[[#All],[State ID Updated]],"Not Found",0)</f>
        <v>R1023</v>
      </c>
    </row>
    <row r="1971" spans="1:17" x14ac:dyDescent="0.3">
      <c r="A1971" s="14" t="s">
        <v>2306</v>
      </c>
      <c r="B1971" t="str" cm="1">
        <f t="array" ref="B1971">_xlfn.XLOOKUP($A1971,CustomersName[[#All],[Customer ID]],CustomersName[[#All],[First Name]],"Not Found",0)</f>
        <v>Daniel</v>
      </c>
      <c r="C1971" cm="1">
        <f t="array" ref="C1971">_xlfn.XLOOKUP($A1971,MedExam_Table[[#Headers],[#Data],[Customer ID]],MedExam_Table[[#Headers],[#Data],[BMI]],"Not Found",0)</f>
        <v>35.97</v>
      </c>
      <c r="D1971" cm="1">
        <f t="array" ref="D1971">_xlfn.XLOOKUP($A1971,MedExam_Table[[#Headers],[#Data],[Customer ID]],MedExam_Table[[#Headers],[#Data],[HBA1C]],"Not Found",0)</f>
        <v>6.12</v>
      </c>
      <c r="E1971" t="str" cm="1">
        <f t="array" ref="E1971">_xlfn.XLOOKUP($A1971,MedExam_Table[[#Headers],[#Data],[Customer ID]],MedExam_Table[[#Headers],[#Data],[Heart Issues Updated]],"Not Found",0)</f>
        <v>No</v>
      </c>
      <c r="F1971" t="str" cm="1">
        <f t="array" ref="F1971">_xlfn.XLOOKUP($A1971,MedExam_Table[[#Headers],[#Data],[Customer ID]],MedExam_Table[[#Headers],[#Data],[Any Transplants Update]],"Not Found",0)</f>
        <v>No</v>
      </c>
      <c r="G1971" t="str" cm="1">
        <f t="array" ref="G1971">_xlfn.XLOOKUP($A1971,MedExam_Table[[#Headers],[#Data],[Customer ID]],MedExam_Table[[#Headers],[#Data],[Cancer history]],"Not Found",0)</f>
        <v>Yes</v>
      </c>
      <c r="H1971" cm="1">
        <f t="array" ref="H1971">_xlfn.XLOOKUP($A1971,MedExam_Table[[#Headers],[#Data],[Customer ID]],MedExam_Table[[#Headers],[#Data],[NumberOfMajorSurgeries_updated]],"Not Found",0)</f>
        <v>1</v>
      </c>
      <c r="I1971" t="str" cm="1">
        <f t="array" ref="I1971">_xlfn.XLOOKUP($A1971,MedExam_Table[[#Headers],[#Data],[Customer ID]],MedExam_Table[[#Headers],[#Data],[Smoker Updated]],"Not Found",0)</f>
        <v>Yes</v>
      </c>
      <c r="J1971" t="str" cm="1">
        <f t="array" ref="J1971">_xlfn.XLOOKUP($A1971,MedExam_Table[[#Headers],[#Data],[Customer ID]],MedExam_Table[[#Headers],[#Data],[Weight Status]],"Not Found",0)</f>
        <v>Obesity</v>
      </c>
      <c r="K1971" t="str" cm="1">
        <f t="array" ref="K1971">_xlfn.XLOOKUP($A1971,MedExam_Table[[#Headers],[#Data],[Customer ID]],MedExam_Table[[#Headers],[#Data],[Diabetes Status]],"Not Found",0)</f>
        <v>Prediabetes</v>
      </c>
      <c r="L1971" cm="1">
        <f t="array" ref="L1971">_xlfn.XLOOKUP($A1971,Hospitalisation_table[[#All],[Customer ID]],Hospitalisation_table[[#All],[Customer Age]],"Not Found",0)</f>
        <v>43</v>
      </c>
      <c r="M1971" t="str" cm="1">
        <f t="array" ref="M1971">_xlfn.XLOOKUP($A1971,Hospitalisation_table[[#All],[Customer ID]],Hospitalisation_table[[#All],[Date of Birth]],"Not Found",0)</f>
        <v>3-Jul-1979</v>
      </c>
      <c r="N1971" s="22" cm="1">
        <f t="array" ref="N1971">_xlfn.XLOOKUP($A1971,Hospitalisation_table[[#All],[Customer ID]],Hospitalisation_table[[#All],[charges]],"Not Found",0)</f>
        <v>42124.52</v>
      </c>
      <c r="O1971" t="str" cm="1">
        <f t="array" ref="O1971">_xlfn.XLOOKUP($A1971,Hospitalisation_table[[#All],[Customer ID]],Hospitalisation_table[[#All],[Hospital tier_Updated]],"Not Found",0)</f>
        <v>tier - 1</v>
      </c>
      <c r="P1971" t="str" cm="1">
        <f t="array" ref="P1971">_xlfn.XLOOKUP($A1971,Hospitalisation_table[[#All],[Customer ID]],Hospitalisation_table[[#All],[City tier_updated]],"Not Found",0)</f>
        <v>tier - 1</v>
      </c>
      <c r="Q1971" t="str" cm="1">
        <f t="array" ref="Q1971">_xlfn.XLOOKUP($A1971,Hospitalisation_table[[#All],[Customer ID]],Hospitalisation_table[[#All],[State ID Updated]],"Not Found",0)</f>
        <v>R1013</v>
      </c>
    </row>
    <row r="1972" spans="1:17" x14ac:dyDescent="0.3">
      <c r="A1972" s="13" t="s">
        <v>1701</v>
      </c>
      <c r="B1972" t="str" cm="1">
        <f t="array" ref="B1972">_xlfn.XLOOKUP($A1972,CustomersName[[#All],[Customer ID]],CustomersName[[#All],[First Name]],"Not Found",0)</f>
        <v>Jennifer</v>
      </c>
      <c r="C1972" cm="1">
        <f t="array" ref="C1972">_xlfn.XLOOKUP($A1972,MedExam_Table[[#Headers],[#Data],[Customer ID]],MedExam_Table[[#Headers],[#Data],[BMI]],"Not Found",0)</f>
        <v>35.520000000000003</v>
      </c>
      <c r="D1972" cm="1">
        <f t="array" ref="D1972">_xlfn.XLOOKUP($A1972,MedExam_Table[[#Headers],[#Data],[Customer ID]],MedExam_Table[[#Headers],[#Data],[HBA1C]],"Not Found",0)</f>
        <v>8.26</v>
      </c>
      <c r="E1972" t="str" cm="1">
        <f t="array" ref="E1972">_xlfn.XLOOKUP($A1972,MedExam_Table[[#Headers],[#Data],[Customer ID]],MedExam_Table[[#Headers],[#Data],[Heart Issues Updated]],"Not Found",0)</f>
        <v>No</v>
      </c>
      <c r="F1972" t="str" cm="1">
        <f t="array" ref="F1972">_xlfn.XLOOKUP($A1972,MedExam_Table[[#Headers],[#Data],[Customer ID]],MedExam_Table[[#Headers],[#Data],[Any Transplants Update]],"Not Found",0)</f>
        <v>No</v>
      </c>
      <c r="G1972" t="str" cm="1">
        <f t="array" ref="G1972">_xlfn.XLOOKUP($A1972,MedExam_Table[[#Headers],[#Data],[Customer ID]],MedExam_Table[[#Headers],[#Data],[Cancer history]],"Not Found",0)</f>
        <v>No</v>
      </c>
      <c r="H1972" cm="1">
        <f t="array" ref="H1972">_xlfn.XLOOKUP($A1972,MedExam_Table[[#Headers],[#Data],[Customer ID]],MedExam_Table[[#Headers],[#Data],[NumberOfMajorSurgeries_updated]],"Not Found",0)</f>
        <v>0</v>
      </c>
      <c r="I1972" t="str" cm="1">
        <f t="array" ref="I1972">_xlfn.XLOOKUP($A1972,MedExam_Table[[#Headers],[#Data],[Customer ID]],MedExam_Table[[#Headers],[#Data],[Smoker Updated]],"Not Found",0)</f>
        <v>No</v>
      </c>
      <c r="J1972" t="str" cm="1">
        <f t="array" ref="J1972">_xlfn.XLOOKUP($A1972,MedExam_Table[[#Headers],[#Data],[Customer ID]],MedExam_Table[[#Headers],[#Data],[Weight Status]],"Not Found",0)</f>
        <v>Obesity</v>
      </c>
      <c r="K1972" t="str" cm="1">
        <f t="array" ref="K1972">_xlfn.XLOOKUP($A1972,MedExam_Table[[#Headers],[#Data],[Customer ID]],MedExam_Table[[#Headers],[#Data],[Diabetes Status]],"Not Found",0)</f>
        <v>Diabetes</v>
      </c>
      <c r="L1972" cm="1">
        <f t="array" ref="L1972">_xlfn.XLOOKUP($A1972,Hospitalisation_table[[#All],[Customer ID]],Hospitalisation_table[[#All],[Customer Age]],"Not Found",0)</f>
        <v>57</v>
      </c>
      <c r="M1972" t="str" cm="1">
        <f t="array" ref="M1972">_xlfn.XLOOKUP($A1972,Hospitalisation_table[[#All],[Customer ID]],Hospitalisation_table[[#All],[Date of Birth]],"Not Found",0)</f>
        <v>27-Jul-1965</v>
      </c>
      <c r="N1972" s="22" cm="1">
        <f t="array" ref="N1972">_xlfn.XLOOKUP($A1972,Hospitalisation_table[[#All],[Customer ID]],Hospitalisation_table[[#All],[charges]],"Not Found",0)</f>
        <v>14750.42</v>
      </c>
      <c r="O1972" t="str" cm="1">
        <f t="array" ref="O1972">_xlfn.XLOOKUP($A1972,Hospitalisation_table[[#All],[Customer ID]],Hospitalisation_table[[#All],[Hospital tier_Updated]],"Not Found",0)</f>
        <v>tier - 2</v>
      </c>
      <c r="P1972" t="str" cm="1">
        <f t="array" ref="P1972">_xlfn.XLOOKUP($A1972,Hospitalisation_table[[#All],[Customer ID]],Hospitalisation_table[[#All],[City tier_updated]],"Not Found",0)</f>
        <v>tier - 2</v>
      </c>
      <c r="Q1972" t="str" cm="1">
        <f t="array" ref="Q1972">_xlfn.XLOOKUP($A1972,Hospitalisation_table[[#All],[Customer ID]],Hospitalisation_table[[#All],[State ID Updated]],"Not Found",0)</f>
        <v>R1026</v>
      </c>
    </row>
    <row r="1973" spans="1:17" x14ac:dyDescent="0.3">
      <c r="A1973" s="14" t="s">
        <v>1700</v>
      </c>
      <c r="B1973" t="str" cm="1">
        <f t="array" ref="B1973">_xlfn.XLOOKUP($A1973,CustomersName[[#All],[Customer ID]],CustomersName[[#All],[First Name]],"Not Found",0)</f>
        <v>haniel M</v>
      </c>
      <c r="C1973" cm="1">
        <f t="array" ref="C1973">_xlfn.XLOOKUP($A1973,MedExam_Table[[#Headers],[#Data],[Customer ID]],MedExam_Table[[#Headers],[#Data],[BMI]],"Not Found",0)</f>
        <v>33.6</v>
      </c>
      <c r="D1973" cm="1">
        <f t="array" ref="D1973">_xlfn.XLOOKUP($A1973,MedExam_Table[[#Headers],[#Data],[Customer ID]],MedExam_Table[[#Headers],[#Data],[HBA1C]],"Not Found",0)</f>
        <v>11.25</v>
      </c>
      <c r="E1973" t="str" cm="1">
        <f t="array" ref="E1973">_xlfn.XLOOKUP($A1973,MedExam_Table[[#Headers],[#Data],[Customer ID]],MedExam_Table[[#Headers],[#Data],[Heart Issues Updated]],"Not Found",0)</f>
        <v>No</v>
      </c>
      <c r="F1973" t="str" cm="1">
        <f t="array" ref="F1973">_xlfn.XLOOKUP($A1973,MedExam_Table[[#Headers],[#Data],[Customer ID]],MedExam_Table[[#Headers],[#Data],[Any Transplants Update]],"Not Found",0)</f>
        <v>No</v>
      </c>
      <c r="G1973" t="str" cm="1">
        <f t="array" ref="G1973">_xlfn.XLOOKUP($A1973,MedExam_Table[[#Headers],[#Data],[Customer ID]],MedExam_Table[[#Headers],[#Data],[Cancer history]],"Not Found",0)</f>
        <v>No</v>
      </c>
      <c r="H1973" cm="1">
        <f t="array" ref="H1973">_xlfn.XLOOKUP($A1973,MedExam_Table[[#Headers],[#Data],[Customer ID]],MedExam_Table[[#Headers],[#Data],[NumberOfMajorSurgeries_updated]],"Not Found",0)</f>
        <v>0</v>
      </c>
      <c r="I1973" t="str" cm="1">
        <f t="array" ref="I1973">_xlfn.XLOOKUP($A1973,MedExam_Table[[#Headers],[#Data],[Customer ID]],MedExam_Table[[#Headers],[#Data],[Smoker Updated]],"Not Found",0)</f>
        <v>No</v>
      </c>
      <c r="J1973" t="str" cm="1">
        <f t="array" ref="J1973">_xlfn.XLOOKUP($A1973,MedExam_Table[[#Headers],[#Data],[Customer ID]],MedExam_Table[[#Headers],[#Data],[Weight Status]],"Not Found",0)</f>
        <v>Obesity</v>
      </c>
      <c r="K1973" t="str" cm="1">
        <f t="array" ref="K1973">_xlfn.XLOOKUP($A1973,MedExam_Table[[#Headers],[#Data],[Customer ID]],MedExam_Table[[#Headers],[#Data],[Diabetes Status]],"Not Found",0)</f>
        <v>Diabetes</v>
      </c>
      <c r="L1973" cm="1">
        <f t="array" ref="L1973">_xlfn.XLOOKUP($A1973,Hospitalisation_table[[#All],[Customer ID]],Hospitalisation_table[[#All],[Customer Age]],"Not Found",0)</f>
        <v>60</v>
      </c>
      <c r="M1973" t="str" cm="1">
        <f t="array" ref="M1973">_xlfn.XLOOKUP($A1973,Hospitalisation_table[[#All],[Customer ID]],Hospitalisation_table[[#All],[Date of Birth]],"Not Found",0)</f>
        <v>29-Jul-1962</v>
      </c>
      <c r="N1973" s="22" cm="1">
        <f t="array" ref="N1973">_xlfn.XLOOKUP($A1973,Hospitalisation_table[[#All],[Customer ID]],Hospitalisation_table[[#All],[charges]],"Not Found",0)</f>
        <v>14738.43</v>
      </c>
      <c r="O1973" t="str" cm="1">
        <f t="array" ref="O1973">_xlfn.XLOOKUP($A1973,Hospitalisation_table[[#All],[Customer ID]],Hospitalisation_table[[#All],[Hospital tier_Updated]],"Not Found",0)</f>
        <v>tier - 2</v>
      </c>
      <c r="P1973" t="str" cm="1">
        <f t="array" ref="P1973">_xlfn.XLOOKUP($A1973,Hospitalisation_table[[#All],[Customer ID]],Hospitalisation_table[[#All],[City tier_updated]],"Not Found",0)</f>
        <v>tier - 3</v>
      </c>
      <c r="Q1973" t="str" cm="1">
        <f t="array" ref="Q1973">_xlfn.XLOOKUP($A1973,Hospitalisation_table[[#All],[Customer ID]],Hospitalisation_table[[#All],[State ID Updated]],"Not Found",0)</f>
        <v>R1021</v>
      </c>
    </row>
    <row r="1974" spans="1:17" x14ac:dyDescent="0.3">
      <c r="A1974" s="13" t="s">
        <v>1699</v>
      </c>
      <c r="B1974" t="str" cm="1">
        <f t="array" ref="B1974">_xlfn.XLOOKUP($A1974,CustomersName[[#All],[Customer ID]],CustomersName[[#All],[First Name]],"Not Found",0)</f>
        <v>Hiruni</v>
      </c>
      <c r="C1974" cm="1">
        <f t="array" ref="C1974">_xlfn.XLOOKUP($A1974,MedExam_Table[[#Headers],[#Data],[Customer ID]],MedExam_Table[[#Headers],[#Data],[BMI]],"Not Found",0)</f>
        <v>22.42</v>
      </c>
      <c r="D1974" cm="1">
        <f t="array" ref="D1974">_xlfn.XLOOKUP($A1974,MedExam_Table[[#Headers],[#Data],[Customer ID]],MedExam_Table[[#Headers],[#Data],[HBA1C]],"Not Found",0)</f>
        <v>6.74</v>
      </c>
      <c r="E1974" t="str" cm="1">
        <f t="array" ref="E1974">_xlfn.XLOOKUP($A1974,MedExam_Table[[#Headers],[#Data],[Customer ID]],MedExam_Table[[#Headers],[#Data],[Heart Issues Updated]],"Not Found",0)</f>
        <v>No</v>
      </c>
      <c r="F1974" t="str" cm="1">
        <f t="array" ref="F1974">_xlfn.XLOOKUP($A1974,MedExam_Table[[#Headers],[#Data],[Customer ID]],MedExam_Table[[#Headers],[#Data],[Any Transplants Update]],"Not Found",0)</f>
        <v>No</v>
      </c>
      <c r="G1974" t="str" cm="1">
        <f t="array" ref="G1974">_xlfn.XLOOKUP($A1974,MedExam_Table[[#Headers],[#Data],[Customer ID]],MedExam_Table[[#Headers],[#Data],[Cancer history]],"Not Found",0)</f>
        <v>No</v>
      </c>
      <c r="H1974" cm="1">
        <f t="array" ref="H1974">_xlfn.XLOOKUP($A1974,MedExam_Table[[#Headers],[#Data],[Customer ID]],MedExam_Table[[#Headers],[#Data],[NumberOfMajorSurgeries_updated]],"Not Found",0)</f>
        <v>0</v>
      </c>
      <c r="I1974" t="str" cm="1">
        <f t="array" ref="I1974">_xlfn.XLOOKUP($A1974,MedExam_Table[[#Headers],[#Data],[Customer ID]],MedExam_Table[[#Headers],[#Data],[Smoker Updated]],"Not Found",0)</f>
        <v>Yes</v>
      </c>
      <c r="J1974" t="str" cm="1">
        <f t="array" ref="J1974">_xlfn.XLOOKUP($A1974,MedExam_Table[[#Headers],[#Data],[Customer ID]],MedExam_Table[[#Headers],[#Data],[Weight Status]],"Not Found",0)</f>
        <v>NormalWeight</v>
      </c>
      <c r="K1974" t="str" cm="1">
        <f t="array" ref="K1974">_xlfn.XLOOKUP($A1974,MedExam_Table[[#Headers],[#Data],[Customer ID]],MedExam_Table[[#Headers],[#Data],[Diabetes Status]],"Not Found",0)</f>
        <v>Diabetes</v>
      </c>
      <c r="L1974" cm="1">
        <f t="array" ref="L1974">_xlfn.XLOOKUP($A1974,Hospitalisation_table[[#All],[Customer ID]],Hospitalisation_table[[#All],[Customer Age]],"Not Found",0)</f>
        <v>20</v>
      </c>
      <c r="M1974" t="str" cm="1">
        <f t="array" ref="M1974">_xlfn.XLOOKUP($A1974,Hospitalisation_table[[#All],[Customer ID]],Hospitalisation_table[[#All],[Date of Birth]],"Not Found",0)</f>
        <v>24-Sep-2002</v>
      </c>
      <c r="N1974" s="22" cm="1">
        <f t="array" ref="N1974">_xlfn.XLOOKUP($A1974,Hospitalisation_table[[#All],[Customer ID]],Hospitalisation_table[[#All],[charges]],"Not Found",0)</f>
        <v>14711.74</v>
      </c>
      <c r="O1974" t="str" cm="1">
        <f t="array" ref="O1974">_xlfn.XLOOKUP($A1974,Hospitalisation_table[[#All],[Customer ID]],Hospitalisation_table[[#All],[Hospital tier_Updated]],"Not Found",0)</f>
        <v>tier - 2</v>
      </c>
      <c r="P1974" t="str" cm="1">
        <f t="array" ref="P1974">_xlfn.XLOOKUP($A1974,Hospitalisation_table[[#All],[Customer ID]],Hospitalisation_table[[#All],[City tier_updated]],"Not Found",0)</f>
        <v>tier - 2</v>
      </c>
      <c r="Q1974" t="str" cm="1">
        <f t="array" ref="Q1974">_xlfn.XLOOKUP($A1974,Hospitalisation_table[[#All],[Customer ID]],Hospitalisation_table[[#All],[State ID Updated]],"Not Found",0)</f>
        <v>R1012</v>
      </c>
    </row>
    <row r="1975" spans="1:17" x14ac:dyDescent="0.3">
      <c r="A1975" s="14" t="s">
        <v>1698</v>
      </c>
      <c r="B1975" t="str" cm="1">
        <f t="array" ref="B1975">_xlfn.XLOOKUP($A1975,CustomersName[[#All],[Customer ID]],CustomersName[[#All],[First Name]],"Not Found",0)</f>
        <v>heina H.</v>
      </c>
      <c r="C1975" cm="1">
        <f t="array" ref="C1975">_xlfn.XLOOKUP($A1975,MedExam_Table[[#Headers],[#Data],[Customer ID]],MedExam_Table[[#Headers],[#Data],[BMI]],"Not Found",0)</f>
        <v>46.86</v>
      </c>
      <c r="D1975" cm="1">
        <f t="array" ref="D1975">_xlfn.XLOOKUP($A1975,MedExam_Table[[#Headers],[#Data],[Customer ID]],MedExam_Table[[#Headers],[#Data],[HBA1C]],"Not Found",0)</f>
        <v>4.87</v>
      </c>
      <c r="E1975" t="str" cm="1">
        <f t="array" ref="E1975">_xlfn.XLOOKUP($A1975,MedExam_Table[[#Headers],[#Data],[Customer ID]],MedExam_Table[[#Headers],[#Data],[Heart Issues Updated]],"Not Found",0)</f>
        <v>No</v>
      </c>
      <c r="F1975" t="str" cm="1">
        <f t="array" ref="F1975">_xlfn.XLOOKUP($A1975,MedExam_Table[[#Headers],[#Data],[Customer ID]],MedExam_Table[[#Headers],[#Data],[Any Transplants Update]],"Not Found",0)</f>
        <v>No</v>
      </c>
      <c r="G1975" t="str" cm="1">
        <f t="array" ref="G1975">_xlfn.XLOOKUP($A1975,MedExam_Table[[#Headers],[#Data],[Customer ID]],MedExam_Table[[#Headers],[#Data],[Cancer history]],"Not Found",0)</f>
        <v>No</v>
      </c>
      <c r="H1975" cm="1">
        <f t="array" ref="H1975">_xlfn.XLOOKUP($A1975,MedExam_Table[[#Headers],[#Data],[Customer ID]],MedExam_Table[[#Headers],[#Data],[NumberOfMajorSurgeries_updated]],"Not Found",0)</f>
        <v>0</v>
      </c>
      <c r="I1975" t="str" cm="1">
        <f t="array" ref="I1975">_xlfn.XLOOKUP($A1975,MedExam_Table[[#Headers],[#Data],[Customer ID]],MedExam_Table[[#Headers],[#Data],[Smoker Updated]],"Not Found",0)</f>
        <v>No</v>
      </c>
      <c r="J1975" t="str" cm="1">
        <f t="array" ref="J1975">_xlfn.XLOOKUP($A1975,MedExam_Table[[#Headers],[#Data],[Customer ID]],MedExam_Table[[#Headers],[#Data],[Weight Status]],"Not Found",0)</f>
        <v>Obesity</v>
      </c>
      <c r="K1975" t="str" cm="1">
        <f t="array" ref="K1975">_xlfn.XLOOKUP($A1975,MedExam_Table[[#Headers],[#Data],[Customer ID]],MedExam_Table[[#Headers],[#Data],[Diabetes Status]],"Not Found",0)</f>
        <v>Normal</v>
      </c>
      <c r="L1975" cm="1">
        <f t="array" ref="L1975">_xlfn.XLOOKUP($A1975,Hospitalisation_table[[#All],[Customer ID]],Hospitalisation_table[[#All],[Customer Age]],"Not Found",0)</f>
        <v>40</v>
      </c>
      <c r="M1975" t="str" cm="1">
        <f t="array" ref="M1975">_xlfn.XLOOKUP($A1975,Hospitalisation_table[[#All],[Customer ID]],Hospitalisation_table[[#All],[Date of Birth]],"Not Found",0)</f>
        <v>4-Sep-1982</v>
      </c>
      <c r="N1975" s="22" cm="1">
        <f t="array" ref="N1975">_xlfn.XLOOKUP($A1975,Hospitalisation_table[[#All],[Customer ID]],Hospitalisation_table[[#All],[charges]],"Not Found",0)</f>
        <v>14696.77</v>
      </c>
      <c r="O1975" t="str" cm="1">
        <f t="array" ref="O1975">_xlfn.XLOOKUP($A1975,Hospitalisation_table[[#All],[Customer ID]],Hospitalisation_table[[#All],[Hospital tier_Updated]],"Not Found",0)</f>
        <v>tier - 2</v>
      </c>
      <c r="P1975" t="str" cm="1">
        <f t="array" ref="P1975">_xlfn.XLOOKUP($A1975,Hospitalisation_table[[#All],[Customer ID]],Hospitalisation_table[[#All],[City tier_updated]],"Not Found",0)</f>
        <v>tier - 2</v>
      </c>
      <c r="Q1975" t="str" cm="1">
        <f t="array" ref="Q1975">_xlfn.XLOOKUP($A1975,Hospitalisation_table[[#All],[Customer ID]],Hospitalisation_table[[#All],[State ID Updated]],"Not Found",0)</f>
        <v>R1011</v>
      </c>
    </row>
    <row r="1976" spans="1:17" x14ac:dyDescent="0.3">
      <c r="A1976" s="13" t="s">
        <v>1697</v>
      </c>
      <c r="B1976" t="str" cm="1">
        <f t="array" ref="B1976">_xlfn.XLOOKUP($A1976,CustomersName[[#All],[Customer ID]],CustomersName[[#All],[First Name]],"Not Found",0)</f>
        <v>Kristi</v>
      </c>
      <c r="C1976" cm="1">
        <f t="array" ref="C1976">_xlfn.XLOOKUP($A1976,MedExam_Table[[#Headers],[#Data],[Customer ID]],MedExam_Table[[#Headers],[#Data],[BMI]],"Not Found",0)</f>
        <v>32.965000000000003</v>
      </c>
      <c r="D1976" cm="1">
        <f t="array" ref="D1976">_xlfn.XLOOKUP($A1976,MedExam_Table[[#Headers],[#Data],[Customer ID]],MedExam_Table[[#Headers],[#Data],[HBA1C]],"Not Found",0)</f>
        <v>6.68</v>
      </c>
      <c r="E1976" t="str" cm="1">
        <f t="array" ref="E1976">_xlfn.XLOOKUP($A1976,MedExam_Table[[#Headers],[#Data],[Customer ID]],MedExam_Table[[#Headers],[#Data],[Heart Issues Updated]],"Not Found",0)</f>
        <v>No</v>
      </c>
      <c r="F1976" t="str" cm="1">
        <f t="array" ref="F1976">_xlfn.XLOOKUP($A1976,MedExam_Table[[#Headers],[#Data],[Customer ID]],MedExam_Table[[#Headers],[#Data],[Any Transplants Update]],"Not Found",0)</f>
        <v>No</v>
      </c>
      <c r="G1976" t="str" cm="1">
        <f t="array" ref="G1976">_xlfn.XLOOKUP($A1976,MedExam_Table[[#Headers],[#Data],[Customer ID]],MedExam_Table[[#Headers],[#Data],[Cancer history]],"Not Found",0)</f>
        <v>No</v>
      </c>
      <c r="H1976" cm="1">
        <f t="array" ref="H1976">_xlfn.XLOOKUP($A1976,MedExam_Table[[#Headers],[#Data],[Customer ID]],MedExam_Table[[#Headers],[#Data],[NumberOfMajorSurgeries_updated]],"Not Found",0)</f>
        <v>3</v>
      </c>
      <c r="I1976" t="str" cm="1">
        <f t="array" ref="I1976">_xlfn.XLOOKUP($A1976,MedExam_Table[[#Headers],[#Data],[Customer ID]],MedExam_Table[[#Headers],[#Data],[Smoker Updated]],"Not Found",0)</f>
        <v>No</v>
      </c>
      <c r="J1976" t="str" cm="1">
        <f t="array" ref="J1976">_xlfn.XLOOKUP($A1976,MedExam_Table[[#Headers],[#Data],[Customer ID]],MedExam_Table[[#Headers],[#Data],[Weight Status]],"Not Found",0)</f>
        <v>Obesity</v>
      </c>
      <c r="K1976" t="str" cm="1">
        <f t="array" ref="K1976">_xlfn.XLOOKUP($A1976,MedExam_Table[[#Headers],[#Data],[Customer ID]],MedExam_Table[[#Headers],[#Data],[Diabetes Status]],"Not Found",0)</f>
        <v>Diabetes</v>
      </c>
      <c r="L1976" cm="1">
        <f t="array" ref="L1976">_xlfn.XLOOKUP($A1976,Hospitalisation_table[[#All],[Customer ID]],Hospitalisation_table[[#All],[Customer Age]],"Not Found",0)</f>
        <v>64</v>
      </c>
      <c r="M1976" t="str" cm="1">
        <f t="array" ref="M1976">_xlfn.XLOOKUP($A1976,Hospitalisation_table[[#All],[Customer ID]],Hospitalisation_table[[#All],[Date of Birth]],"Not Found",0)</f>
        <v>23-Jul-1958</v>
      </c>
      <c r="N1976" s="22" cm="1">
        <f t="array" ref="N1976">_xlfn.XLOOKUP($A1976,Hospitalisation_table[[#All],[Customer ID]],Hospitalisation_table[[#All],[charges]],"Not Found",0)</f>
        <v>14692.67</v>
      </c>
      <c r="O1976" t="str" cm="1">
        <f t="array" ref="O1976">_xlfn.XLOOKUP($A1976,Hospitalisation_table[[#All],[Customer ID]],Hospitalisation_table[[#All],[Hospital tier_Updated]],"Not Found",0)</f>
        <v>tier - 2</v>
      </c>
      <c r="P1976" t="str" cm="1">
        <f t="array" ref="P1976">_xlfn.XLOOKUP($A1976,Hospitalisation_table[[#All],[Customer ID]],Hospitalisation_table[[#All],[City tier_updated]],"Not Found",0)</f>
        <v>tier - 1</v>
      </c>
      <c r="Q1976" t="str" cm="1">
        <f t="array" ref="Q1976">_xlfn.XLOOKUP($A1976,Hospitalisation_table[[#All],[Customer ID]],Hospitalisation_table[[#All],[State ID Updated]],"Not Found",0)</f>
        <v>R1012</v>
      </c>
    </row>
    <row r="1977" spans="1:17" x14ac:dyDescent="0.3">
      <c r="A1977" s="14" t="s">
        <v>1696</v>
      </c>
      <c r="B1977" t="str" cm="1">
        <f t="array" ref="B1977">_xlfn.XLOOKUP($A1977,CustomersName[[#All],[Customer ID]],CustomersName[[#All],[First Name]],"Not Found",0)</f>
        <v>Meredh Meredith L.</v>
      </c>
      <c r="C1977" cm="1">
        <f t="array" ref="C1977">_xlfn.XLOOKUP($A1977,MedExam_Table[[#Headers],[#Data],[Customer ID]],MedExam_Table[[#Headers],[#Data],[BMI]],"Not Found",0)</f>
        <v>39.340000000000003</v>
      </c>
      <c r="D1977" cm="1">
        <f t="array" ref="D1977">_xlfn.XLOOKUP($A1977,MedExam_Table[[#Headers],[#Data],[Customer ID]],MedExam_Table[[#Headers],[#Data],[HBA1C]],"Not Found",0)</f>
        <v>5.0199999999999996</v>
      </c>
      <c r="E1977" t="str" cm="1">
        <f t="array" ref="E1977">_xlfn.XLOOKUP($A1977,MedExam_Table[[#Headers],[#Data],[Customer ID]],MedExam_Table[[#Headers],[#Data],[Heart Issues Updated]],"Not Found",0)</f>
        <v>Yes</v>
      </c>
      <c r="F1977" t="str" cm="1">
        <f t="array" ref="F1977">_xlfn.XLOOKUP($A1977,MedExam_Table[[#Headers],[#Data],[Customer ID]],MedExam_Table[[#Headers],[#Data],[Any Transplants Update]],"Not Found",0)</f>
        <v>No</v>
      </c>
      <c r="G1977" t="str" cm="1">
        <f t="array" ref="G1977">_xlfn.XLOOKUP($A1977,MedExam_Table[[#Headers],[#Data],[Customer ID]],MedExam_Table[[#Headers],[#Data],[Cancer history]],"Not Found",0)</f>
        <v>Yes</v>
      </c>
      <c r="H1977" cm="1">
        <f t="array" ref="H1977">_xlfn.XLOOKUP($A1977,MedExam_Table[[#Headers],[#Data],[Customer ID]],MedExam_Table[[#Headers],[#Data],[NumberOfMajorSurgeries_updated]],"Not Found",0)</f>
        <v>1</v>
      </c>
      <c r="I1977" t="str" cm="1">
        <f t="array" ref="I1977">_xlfn.XLOOKUP($A1977,MedExam_Table[[#Headers],[#Data],[Customer ID]],MedExam_Table[[#Headers],[#Data],[Smoker Updated]],"Not Found",0)</f>
        <v>No</v>
      </c>
      <c r="J1977" t="str" cm="1">
        <f t="array" ref="J1977">_xlfn.XLOOKUP($A1977,MedExam_Table[[#Headers],[#Data],[Customer ID]],MedExam_Table[[#Headers],[#Data],[Weight Status]],"Not Found",0)</f>
        <v>Obesity</v>
      </c>
      <c r="K1977" t="str" cm="1">
        <f t="array" ref="K1977">_xlfn.XLOOKUP($A1977,MedExam_Table[[#Headers],[#Data],[Customer ID]],MedExam_Table[[#Headers],[#Data],[Diabetes Status]],"Not Found",0)</f>
        <v>Normal</v>
      </c>
      <c r="L1977" cm="1">
        <f t="array" ref="L1977">_xlfn.XLOOKUP($A1977,Hospitalisation_table[[#All],[Customer ID]],Hospitalisation_table[[#All],[Customer Age]],"Not Found",0)</f>
        <v>53</v>
      </c>
      <c r="M1977" t="str" cm="1">
        <f t="array" ref="M1977">_xlfn.XLOOKUP($A1977,Hospitalisation_table[[#All],[Customer ID]],Hospitalisation_table[[#All],[Date of Birth]],"Not Found",0)</f>
        <v>20-Oct-1969</v>
      </c>
      <c r="N1977" s="22" cm="1">
        <f t="array" ref="N1977">_xlfn.XLOOKUP($A1977,Hospitalisation_table[[#All],[Customer ID]],Hospitalisation_table[[#All],[charges]],"Not Found",0)</f>
        <v>14665.75</v>
      </c>
      <c r="O1977" t="str" cm="1">
        <f t="array" ref="O1977">_xlfn.XLOOKUP($A1977,Hospitalisation_table[[#All],[Customer ID]],Hospitalisation_table[[#All],[Hospital tier_Updated]],"Not Found",0)</f>
        <v>tier - 2</v>
      </c>
      <c r="P1977" t="str" cm="1">
        <f t="array" ref="P1977">_xlfn.XLOOKUP($A1977,Hospitalisation_table[[#All],[Customer ID]],Hospitalisation_table[[#All],[City tier_updated]],"Not Found",0)</f>
        <v>tier - 1</v>
      </c>
      <c r="Q1977" t="str" cm="1">
        <f t="array" ref="Q1977">_xlfn.XLOOKUP($A1977,Hospitalisation_table[[#All],[Customer ID]],Hospitalisation_table[[#All],[State ID Updated]],"Not Found",0)</f>
        <v>R1012</v>
      </c>
    </row>
    <row r="1978" spans="1:17" x14ac:dyDescent="0.3">
      <c r="A1978" s="13" t="s">
        <v>1695</v>
      </c>
      <c r="B1978" t="str" cm="1">
        <f t="array" ref="B1978">_xlfn.XLOOKUP($A1978,CustomersName[[#All],[Customer ID]],CustomersName[[#All],[First Name]],"Not Found",0)</f>
        <v>Jocelyn</v>
      </c>
      <c r="C1978" cm="1">
        <f t="array" ref="C1978">_xlfn.XLOOKUP($A1978,MedExam_Table[[#Headers],[#Data],[Customer ID]],MedExam_Table[[#Headers],[#Data],[BMI]],"Not Found",0)</f>
        <v>47</v>
      </c>
      <c r="D1978" cm="1">
        <f t="array" ref="D1978">_xlfn.XLOOKUP($A1978,MedExam_Table[[#Headers],[#Data],[Customer ID]],MedExam_Table[[#Headers],[#Data],[HBA1C]],"Not Found",0)</f>
        <v>10.64</v>
      </c>
      <c r="E1978" t="str" cm="1">
        <f t="array" ref="E1978">_xlfn.XLOOKUP($A1978,MedExam_Table[[#Headers],[#Data],[Customer ID]],MedExam_Table[[#Headers],[#Data],[Heart Issues Updated]],"Not Found",0)</f>
        <v>Yes</v>
      </c>
      <c r="F1978" t="str" cm="1">
        <f t="array" ref="F1978">_xlfn.XLOOKUP($A1978,MedExam_Table[[#Headers],[#Data],[Customer ID]],MedExam_Table[[#Headers],[#Data],[Any Transplants Update]],"Not Found",0)</f>
        <v>No</v>
      </c>
      <c r="G1978" t="str" cm="1">
        <f t="array" ref="G1978">_xlfn.XLOOKUP($A1978,MedExam_Table[[#Headers],[#Data],[Customer ID]],MedExam_Table[[#Headers],[#Data],[Cancer history]],"Not Found",0)</f>
        <v>No</v>
      </c>
      <c r="H1978" cm="1">
        <f t="array" ref="H1978">_xlfn.XLOOKUP($A1978,MedExam_Table[[#Headers],[#Data],[Customer ID]],MedExam_Table[[#Headers],[#Data],[NumberOfMajorSurgeries_updated]],"Not Found",0)</f>
        <v>0</v>
      </c>
      <c r="I1978" t="str" cm="1">
        <f t="array" ref="I1978">_xlfn.XLOOKUP($A1978,MedExam_Table[[#Headers],[#Data],[Customer ID]],MedExam_Table[[#Headers],[#Data],[Smoker Updated]],"Not Found",0)</f>
        <v>No</v>
      </c>
      <c r="J1978" t="str" cm="1">
        <f t="array" ref="J1978">_xlfn.XLOOKUP($A1978,MedExam_Table[[#Headers],[#Data],[Customer ID]],MedExam_Table[[#Headers],[#Data],[Weight Status]],"Not Found",0)</f>
        <v>Obesity</v>
      </c>
      <c r="K1978" t="str" cm="1">
        <f t="array" ref="K1978">_xlfn.XLOOKUP($A1978,MedExam_Table[[#Headers],[#Data],[Customer ID]],MedExam_Table[[#Headers],[#Data],[Diabetes Status]],"Not Found",0)</f>
        <v>Diabetes</v>
      </c>
      <c r="L1978" cm="1">
        <f t="array" ref="L1978">_xlfn.XLOOKUP($A1978,Hospitalisation_table[[#All],[Customer ID]],Hospitalisation_table[[#All],[Customer Age]],"Not Found",0)</f>
        <v>41</v>
      </c>
      <c r="M1978" t="str" cm="1">
        <f t="array" ref="M1978">_xlfn.XLOOKUP($A1978,Hospitalisation_table[[#All],[Customer ID]],Hospitalisation_table[[#All],[Date of Birth]],"Not Found",0)</f>
        <v>13-Nov-1981</v>
      </c>
      <c r="N1978" s="22" cm="1">
        <f t="array" ref="N1978">_xlfn.XLOOKUP($A1978,Hospitalisation_table[[#All],[Customer ID]],Hospitalisation_table[[#All],[charges]],"Not Found",0)</f>
        <v>14657.2</v>
      </c>
      <c r="O1978" t="str" cm="1">
        <f t="array" ref="O1978">_xlfn.XLOOKUP($A1978,Hospitalisation_table[[#All],[Customer ID]],Hospitalisation_table[[#All],[Hospital tier_Updated]],"Not Found",0)</f>
        <v>tier - 2</v>
      </c>
      <c r="P1978" t="str" cm="1">
        <f t="array" ref="P1978">_xlfn.XLOOKUP($A1978,Hospitalisation_table[[#All],[Customer ID]],Hospitalisation_table[[#All],[City tier_updated]],"Not Found",0)</f>
        <v>tier - 1</v>
      </c>
      <c r="Q1978" t="str" cm="1">
        <f t="array" ref="Q1978">_xlfn.XLOOKUP($A1978,Hospitalisation_table[[#All],[Customer ID]],Hospitalisation_table[[#All],[State ID Updated]],"Not Found",0)</f>
        <v>R1012</v>
      </c>
    </row>
    <row r="1979" spans="1:17" x14ac:dyDescent="0.3">
      <c r="A1979" s="14" t="s">
        <v>1694</v>
      </c>
      <c r="B1979" t="str" cm="1">
        <f t="array" ref="B1979">_xlfn.XLOOKUP($A1979,CustomersName[[#All],[Customer ID]],CustomersName[[#All],[First Name]],"Not Found",0)</f>
        <v>Daphne</v>
      </c>
      <c r="C1979" cm="1">
        <f t="array" ref="C1979">_xlfn.XLOOKUP($A1979,MedExam_Table[[#Headers],[#Data],[Customer ID]],MedExam_Table[[#Headers],[#Data],[BMI]],"Not Found",0)</f>
        <v>36.71</v>
      </c>
      <c r="D1979" cm="1">
        <f t="array" ref="D1979">_xlfn.XLOOKUP($A1979,MedExam_Table[[#Headers],[#Data],[Customer ID]],MedExam_Table[[#Headers],[#Data],[HBA1C]],"Not Found",0)</f>
        <v>8.74</v>
      </c>
      <c r="E1979" t="str" cm="1">
        <f t="array" ref="E1979">_xlfn.XLOOKUP($A1979,MedExam_Table[[#Headers],[#Data],[Customer ID]],MedExam_Table[[#Headers],[#Data],[Heart Issues Updated]],"Not Found",0)</f>
        <v>Yes</v>
      </c>
      <c r="F1979" t="str" cm="1">
        <f t="array" ref="F1979">_xlfn.XLOOKUP($A1979,MedExam_Table[[#Headers],[#Data],[Customer ID]],MedExam_Table[[#Headers],[#Data],[Any Transplants Update]],"Not Found",0)</f>
        <v>No</v>
      </c>
      <c r="G1979" t="str" cm="1">
        <f t="array" ref="G1979">_xlfn.XLOOKUP($A1979,MedExam_Table[[#Headers],[#Data],[Customer ID]],MedExam_Table[[#Headers],[#Data],[Cancer history]],"Not Found",0)</f>
        <v>No</v>
      </c>
      <c r="H1979" cm="1">
        <f t="array" ref="H1979">_xlfn.XLOOKUP($A1979,MedExam_Table[[#Headers],[#Data],[Customer ID]],MedExam_Table[[#Headers],[#Data],[NumberOfMajorSurgeries_updated]],"Not Found",0)</f>
        <v>0</v>
      </c>
      <c r="I1979" t="str" cm="1">
        <f t="array" ref="I1979">_xlfn.XLOOKUP($A1979,MedExam_Table[[#Headers],[#Data],[Customer ID]],MedExam_Table[[#Headers],[#Data],[Smoker Updated]],"Not Found",0)</f>
        <v>No</v>
      </c>
      <c r="J1979" t="str" cm="1">
        <f t="array" ref="J1979">_xlfn.XLOOKUP($A1979,MedExam_Table[[#Headers],[#Data],[Customer ID]],MedExam_Table[[#Headers],[#Data],[Weight Status]],"Not Found",0)</f>
        <v>Obesity</v>
      </c>
      <c r="K1979" t="str" cm="1">
        <f t="array" ref="K1979">_xlfn.XLOOKUP($A1979,MedExam_Table[[#Headers],[#Data],[Customer ID]],MedExam_Table[[#Headers],[#Data],[Diabetes Status]],"Not Found",0)</f>
        <v>Diabetes</v>
      </c>
      <c r="L1979" cm="1">
        <f t="array" ref="L1979">_xlfn.XLOOKUP($A1979,Hospitalisation_table[[#All],[Customer ID]],Hospitalisation_table[[#All],[Customer Age]],"Not Found",0)</f>
        <v>55</v>
      </c>
      <c r="M1979" t="str" cm="1">
        <f t="array" ref="M1979">_xlfn.XLOOKUP($A1979,Hospitalisation_table[[#All],[Customer ID]],Hospitalisation_table[[#All],[Date of Birth]],"Not Found",0)</f>
        <v>1-Sep-1967</v>
      </c>
      <c r="N1979" s="22" cm="1">
        <f t="array" ref="N1979">_xlfn.XLOOKUP($A1979,Hospitalisation_table[[#All],[Customer ID]],Hospitalisation_table[[#All],[charges]],"Not Found",0)</f>
        <v>14640.35</v>
      </c>
      <c r="O1979" t="str" cm="1">
        <f t="array" ref="O1979">_xlfn.XLOOKUP($A1979,Hospitalisation_table[[#All],[Customer ID]],Hospitalisation_table[[#All],[Hospital tier_Updated]],"Not Found",0)</f>
        <v>tier - 2</v>
      </c>
      <c r="P1979" t="str" cm="1">
        <f t="array" ref="P1979">_xlfn.XLOOKUP($A1979,Hospitalisation_table[[#All],[Customer ID]],Hospitalisation_table[[#All],[City tier_updated]],"Not Found",0)</f>
        <v>tier - 3</v>
      </c>
      <c r="Q1979" t="str" cm="1">
        <f t="array" ref="Q1979">_xlfn.XLOOKUP($A1979,Hospitalisation_table[[#All],[Customer ID]],Hospitalisation_table[[#All],[State ID Updated]],"Not Found",0)</f>
        <v>R1026</v>
      </c>
    </row>
    <row r="1980" spans="1:17" x14ac:dyDescent="0.3">
      <c r="A1980" s="13" t="s">
        <v>1693</v>
      </c>
      <c r="B1980" t="str" cm="1">
        <f t="array" ref="B1980">_xlfn.XLOOKUP($A1980,CustomersName[[#All],[Customer ID]],CustomersName[[#All],[First Name]],"Not Found",0)</f>
        <v>Marghret E</v>
      </c>
      <c r="C1980" cm="1">
        <f t="array" ref="C1980">_xlfn.XLOOKUP($A1980,MedExam_Table[[#Headers],[#Data],[Customer ID]],MedExam_Table[[#Headers],[#Data],[BMI]],"Not Found",0)</f>
        <v>53.48</v>
      </c>
      <c r="D1980" cm="1">
        <f t="array" ref="D1980">_xlfn.XLOOKUP($A1980,MedExam_Table[[#Headers],[#Data],[Customer ID]],MedExam_Table[[#Headers],[#Data],[HBA1C]],"Not Found",0)</f>
        <v>5.64</v>
      </c>
      <c r="E1980" t="str" cm="1">
        <f t="array" ref="E1980">_xlfn.XLOOKUP($A1980,MedExam_Table[[#Headers],[#Data],[Customer ID]],MedExam_Table[[#Headers],[#Data],[Heart Issues Updated]],"Not Found",0)</f>
        <v>No</v>
      </c>
      <c r="F1980" t="str" cm="1">
        <f t="array" ref="F1980">_xlfn.XLOOKUP($A1980,MedExam_Table[[#Headers],[#Data],[Customer ID]],MedExam_Table[[#Headers],[#Data],[Any Transplants Update]],"Not Found",0)</f>
        <v>No</v>
      </c>
      <c r="G1980" t="str" cm="1">
        <f t="array" ref="G1980">_xlfn.XLOOKUP($A1980,MedExam_Table[[#Headers],[#Data],[Customer ID]],MedExam_Table[[#Headers],[#Data],[Cancer history]],"Not Found",0)</f>
        <v>No</v>
      </c>
      <c r="H1980" cm="1">
        <f t="array" ref="H1980">_xlfn.XLOOKUP($A1980,MedExam_Table[[#Headers],[#Data],[Customer ID]],MedExam_Table[[#Headers],[#Data],[NumberOfMajorSurgeries_updated]],"Not Found",0)</f>
        <v>0</v>
      </c>
      <c r="I1980" t="str" cm="1">
        <f t="array" ref="I1980">_xlfn.XLOOKUP($A1980,MedExam_Table[[#Headers],[#Data],[Customer ID]],MedExam_Table[[#Headers],[#Data],[Smoker Updated]],"Not Found",0)</f>
        <v>No</v>
      </c>
      <c r="J1980" t="str" cm="1">
        <f t="array" ref="J1980">_xlfn.XLOOKUP($A1980,MedExam_Table[[#Headers],[#Data],[Customer ID]],MedExam_Table[[#Headers],[#Data],[Weight Status]],"Not Found",0)</f>
        <v>Obesity</v>
      </c>
      <c r="K1980" t="str" cm="1">
        <f t="array" ref="K1980">_xlfn.XLOOKUP($A1980,MedExam_Table[[#Headers],[#Data],[Customer ID]],MedExam_Table[[#Headers],[#Data],[Diabetes Status]],"Not Found",0)</f>
        <v>Normal</v>
      </c>
      <c r="L1980" cm="1">
        <f t="array" ref="L1980">_xlfn.XLOOKUP($A1980,Hospitalisation_table[[#All],[Customer ID]],Hospitalisation_table[[#All],[Customer Age]],"Not Found",0)</f>
        <v>31</v>
      </c>
      <c r="M1980" t="str" cm="1">
        <f t="array" ref="M1980">_xlfn.XLOOKUP($A1980,Hospitalisation_table[[#All],[Customer ID]],Hospitalisation_table[[#All],[Date of Birth]],"Not Found",0)</f>
        <v>21-Aug-1991</v>
      </c>
      <c r="N1980" s="22" cm="1">
        <f t="array" ref="N1980">_xlfn.XLOOKUP($A1980,Hospitalisation_table[[#All],[Customer ID]],Hospitalisation_table[[#All],[charges]],"Not Found",0)</f>
        <v>14630.52</v>
      </c>
      <c r="O1980" t="str" cm="1">
        <f t="array" ref="O1980">_xlfn.XLOOKUP($A1980,Hospitalisation_table[[#All],[Customer ID]],Hospitalisation_table[[#All],[Hospital tier_Updated]],"Not Found",0)</f>
        <v>tier - 2</v>
      </c>
      <c r="P1980" t="str" cm="1">
        <f t="array" ref="P1980">_xlfn.XLOOKUP($A1980,Hospitalisation_table[[#All],[Customer ID]],Hospitalisation_table[[#All],[City tier_updated]],"Not Found",0)</f>
        <v>tier - 3</v>
      </c>
      <c r="Q1980" t="str" cm="1">
        <f t="array" ref="Q1980">_xlfn.XLOOKUP($A1980,Hospitalisation_table[[#All],[Customer ID]],Hospitalisation_table[[#All],[State ID Updated]],"Not Found",0)</f>
        <v>R1011</v>
      </c>
    </row>
    <row r="1981" spans="1:17" x14ac:dyDescent="0.3">
      <c r="A1981" s="14" t="s">
        <v>1692</v>
      </c>
      <c r="B1981" t="str" cm="1">
        <f t="array" ref="B1981">_xlfn.XLOOKUP($A1981,CustomersName[[#All],[Customer ID]],CustomersName[[#All],[First Name]],"Not Found",0)</f>
        <v>MariohJ.</v>
      </c>
      <c r="C1981" cm="1">
        <f t="array" ref="C1981">_xlfn.XLOOKUP($A1981,MedExam_Table[[#Headers],[#Data],[Customer ID]],MedExam_Table[[#Headers],[#Data],[BMI]],"Not Found",0)</f>
        <v>35.5</v>
      </c>
      <c r="D1981" cm="1">
        <f t="array" ref="D1981">_xlfn.XLOOKUP($A1981,MedExam_Table[[#Headers],[#Data],[Customer ID]],MedExam_Table[[#Headers],[#Data],[HBA1C]],"Not Found",0)</f>
        <v>10.37</v>
      </c>
      <c r="E1981" t="str" cm="1">
        <f t="array" ref="E1981">_xlfn.XLOOKUP($A1981,MedExam_Table[[#Headers],[#Data],[Customer ID]],MedExam_Table[[#Headers],[#Data],[Heart Issues Updated]],"Not Found",0)</f>
        <v>No</v>
      </c>
      <c r="F1981" t="str" cm="1">
        <f t="array" ref="F1981">_xlfn.XLOOKUP($A1981,MedExam_Table[[#Headers],[#Data],[Customer ID]],MedExam_Table[[#Headers],[#Data],[Any Transplants Update]],"Not Found",0)</f>
        <v>No</v>
      </c>
      <c r="G1981" t="str" cm="1">
        <f t="array" ref="G1981">_xlfn.XLOOKUP($A1981,MedExam_Table[[#Headers],[#Data],[Customer ID]],MedExam_Table[[#Headers],[#Data],[Cancer history]],"Not Found",0)</f>
        <v>No</v>
      </c>
      <c r="H1981" cm="1">
        <f t="array" ref="H1981">_xlfn.XLOOKUP($A1981,MedExam_Table[[#Headers],[#Data],[Customer ID]],MedExam_Table[[#Headers],[#Data],[NumberOfMajorSurgeries_updated]],"Not Found",0)</f>
        <v>0</v>
      </c>
      <c r="I1981" t="str" cm="1">
        <f t="array" ref="I1981">_xlfn.XLOOKUP($A1981,MedExam_Table[[#Headers],[#Data],[Customer ID]],MedExam_Table[[#Headers],[#Data],[Smoker Updated]],"Not Found",0)</f>
        <v>No</v>
      </c>
      <c r="J1981" t="str" cm="1">
        <f t="array" ref="J1981">_xlfn.XLOOKUP($A1981,MedExam_Table[[#Headers],[#Data],[Customer ID]],MedExam_Table[[#Headers],[#Data],[Weight Status]],"Not Found",0)</f>
        <v>Obesity</v>
      </c>
      <c r="K1981" t="str" cm="1">
        <f t="array" ref="K1981">_xlfn.XLOOKUP($A1981,MedExam_Table[[#Headers],[#Data],[Customer ID]],MedExam_Table[[#Headers],[#Data],[Diabetes Status]],"Not Found",0)</f>
        <v>Diabetes</v>
      </c>
      <c r="L1981" cm="1">
        <f t="array" ref="L1981">_xlfn.XLOOKUP($A1981,Hospitalisation_table[[#All],[Customer ID]],Hospitalisation_table[[#All],[Customer Age]],"Not Found",0)</f>
        <v>57</v>
      </c>
      <c r="M1981" t="str" cm="1">
        <f t="array" ref="M1981">_xlfn.XLOOKUP($A1981,Hospitalisation_table[[#All],[Customer ID]],Hospitalisation_table[[#All],[Date of Birth]],"Not Found",0)</f>
        <v>8-Nov-1965</v>
      </c>
      <c r="N1981" s="22" cm="1">
        <f t="array" ref="N1981">_xlfn.XLOOKUP($A1981,Hospitalisation_table[[#All],[Customer ID]],Hospitalisation_table[[#All],[charges]],"Not Found",0)</f>
        <v>14612.33</v>
      </c>
      <c r="O1981" t="str" cm="1">
        <f t="array" ref="O1981">_xlfn.XLOOKUP($A1981,Hospitalisation_table[[#All],[Customer ID]],Hospitalisation_table[[#All],[Hospital tier_Updated]],"Not Found",0)</f>
        <v>tier - 2</v>
      </c>
      <c r="P1981" t="str" cm="1">
        <f t="array" ref="P1981">_xlfn.XLOOKUP($A1981,Hospitalisation_table[[#All],[Customer ID]],Hospitalisation_table[[#All],[City tier_updated]],"Not Found",0)</f>
        <v>tier - 3</v>
      </c>
      <c r="Q1981" t="str" cm="1">
        <f t="array" ref="Q1981">_xlfn.XLOOKUP($A1981,Hospitalisation_table[[#All],[Customer ID]],Hospitalisation_table[[#All],[State ID Updated]],"Not Found",0)</f>
        <v>R1021</v>
      </c>
    </row>
    <row r="1982" spans="1:17" x14ac:dyDescent="0.3">
      <c r="A1982" s="13" t="s">
        <v>2305</v>
      </c>
      <c r="B1982" t="str" cm="1">
        <f t="array" ref="B1982">_xlfn.XLOOKUP($A1982,CustomersName[[#All],[Customer ID]],CustomersName[[#All],[First Name]],"Not Found",0)</f>
        <v>Sthven M.</v>
      </c>
      <c r="C1982" cm="1">
        <f t="array" ref="C1982">_xlfn.XLOOKUP($A1982,MedExam_Table[[#Headers],[#Data],[Customer ID]],MedExam_Table[[#Headers],[#Data],[BMI]],"Not Found",0)</f>
        <v>45.54</v>
      </c>
      <c r="D1982" cm="1">
        <f t="array" ref="D1982">_xlfn.XLOOKUP($A1982,MedExam_Table[[#Headers],[#Data],[Customer ID]],MedExam_Table[[#Headers],[#Data],[HBA1C]],"Not Found",0)</f>
        <v>5.4</v>
      </c>
      <c r="E1982" t="str" cm="1">
        <f t="array" ref="E1982">_xlfn.XLOOKUP($A1982,MedExam_Table[[#Headers],[#Data],[Customer ID]],MedExam_Table[[#Headers],[#Data],[Heart Issues Updated]],"Not Found",0)</f>
        <v>Yes</v>
      </c>
      <c r="F1982" t="str" cm="1">
        <f t="array" ref="F1982">_xlfn.XLOOKUP($A1982,MedExam_Table[[#Headers],[#Data],[Customer ID]],MedExam_Table[[#Headers],[#Data],[Any Transplants Update]],"Not Found",0)</f>
        <v>No</v>
      </c>
      <c r="G1982" t="str" cm="1">
        <f t="array" ref="G1982">_xlfn.XLOOKUP($A1982,MedExam_Table[[#Headers],[#Data],[Customer ID]],MedExam_Table[[#Headers],[#Data],[Cancer history]],"Not Found",0)</f>
        <v>Yes</v>
      </c>
      <c r="H1982" cm="1">
        <f t="array" ref="H1982">_xlfn.XLOOKUP($A1982,MedExam_Table[[#Headers],[#Data],[Customer ID]],MedExam_Table[[#Headers],[#Data],[NumberOfMajorSurgeries_updated]],"Not Found",0)</f>
        <v>1</v>
      </c>
      <c r="I1982" t="str" cm="1">
        <f t="array" ref="I1982">_xlfn.XLOOKUP($A1982,MedExam_Table[[#Headers],[#Data],[Customer ID]],MedExam_Table[[#Headers],[#Data],[Smoker Updated]],"Not Found",0)</f>
        <v>Yes</v>
      </c>
      <c r="J1982" t="str" cm="1">
        <f t="array" ref="J1982">_xlfn.XLOOKUP($A1982,MedExam_Table[[#Headers],[#Data],[Customer ID]],MedExam_Table[[#Headers],[#Data],[Weight Status]],"Not Found",0)</f>
        <v>Obesity</v>
      </c>
      <c r="K1982" t="str" cm="1">
        <f t="array" ref="K1982">_xlfn.XLOOKUP($A1982,MedExam_Table[[#Headers],[#Data],[Customer ID]],MedExam_Table[[#Headers],[#Data],[Diabetes Status]],"Not Found",0)</f>
        <v>Normal</v>
      </c>
      <c r="L1982" cm="1">
        <f t="array" ref="L1982">_xlfn.XLOOKUP($A1982,Hospitalisation_table[[#All],[Customer ID]],Hospitalisation_table[[#All],[Customer Age]],"Not Found",0)</f>
        <v>25</v>
      </c>
      <c r="M1982" t="str" cm="1">
        <f t="array" ref="M1982">_xlfn.XLOOKUP($A1982,Hospitalisation_table[[#All],[Customer ID]],Hospitalisation_table[[#All],[Date of Birth]],"Not Found",0)</f>
        <v>9-Dec-1997</v>
      </c>
      <c r="N1982" s="22" cm="1">
        <f t="array" ref="N1982">_xlfn.XLOOKUP($A1982,Hospitalisation_table[[#All],[Customer ID]],Hospitalisation_table[[#All],[charges]],"Not Found",0)</f>
        <v>42112.24</v>
      </c>
      <c r="O1982" t="str" cm="1">
        <f t="array" ref="O1982">_xlfn.XLOOKUP($A1982,Hospitalisation_table[[#All],[Customer ID]],Hospitalisation_table[[#All],[Hospital tier_Updated]],"Not Found",0)</f>
        <v>tier - 1</v>
      </c>
      <c r="P1982" t="str" cm="1">
        <f t="array" ref="P1982">_xlfn.XLOOKUP($A1982,Hospitalisation_table[[#All],[Customer ID]],Hospitalisation_table[[#All],[City tier_updated]],"Not Found",0)</f>
        <v>tier - 3</v>
      </c>
      <c r="Q1982" t="str" cm="1">
        <f t="array" ref="Q1982">_xlfn.XLOOKUP($A1982,Hospitalisation_table[[#All],[Customer ID]],Hospitalisation_table[[#All],[State ID Updated]],"Not Found",0)</f>
        <v>R1013</v>
      </c>
    </row>
    <row r="1983" spans="1:17" x14ac:dyDescent="0.3">
      <c r="A1983" s="14" t="s">
        <v>1691</v>
      </c>
      <c r="B1983" t="str" cm="1">
        <f t="array" ref="B1983">_xlfn.XLOOKUP($A1983,CustomersName[[#All],[Customer ID]],CustomersName[[#All],[First Name]],"Not Found",0)</f>
        <v>Peter</v>
      </c>
      <c r="C1983" cm="1">
        <f t="array" ref="C1983">_xlfn.XLOOKUP($A1983,MedExam_Table[[#Headers],[#Data],[Customer ID]],MedExam_Table[[#Headers],[#Data],[BMI]],"Not Found",0)</f>
        <v>36.979999999999997</v>
      </c>
      <c r="D1983" cm="1">
        <f t="array" ref="D1983">_xlfn.XLOOKUP($A1983,MedExam_Table[[#Headers],[#Data],[Customer ID]],MedExam_Table[[#Headers],[#Data],[HBA1C]],"Not Found",0)</f>
        <v>9.56</v>
      </c>
      <c r="E1983" t="str" cm="1">
        <f t="array" ref="E1983">_xlfn.XLOOKUP($A1983,MedExam_Table[[#Headers],[#Data],[Customer ID]],MedExam_Table[[#Headers],[#Data],[Heart Issues Updated]],"Not Found",0)</f>
        <v>Yes</v>
      </c>
      <c r="F1983" t="str" cm="1">
        <f t="array" ref="F1983">_xlfn.XLOOKUP($A1983,MedExam_Table[[#Headers],[#Data],[Customer ID]],MedExam_Table[[#Headers],[#Data],[Any Transplants Update]],"Not Found",0)</f>
        <v>No</v>
      </c>
      <c r="G1983" t="str" cm="1">
        <f t="array" ref="G1983">_xlfn.XLOOKUP($A1983,MedExam_Table[[#Headers],[#Data],[Customer ID]],MedExam_Table[[#Headers],[#Data],[Cancer history]],"Not Found",0)</f>
        <v>No</v>
      </c>
      <c r="H1983" cm="1">
        <f t="array" ref="H1983">_xlfn.XLOOKUP($A1983,MedExam_Table[[#Headers],[#Data],[Customer ID]],MedExam_Table[[#Headers],[#Data],[NumberOfMajorSurgeries_updated]],"Not Found",0)</f>
        <v>0</v>
      </c>
      <c r="I1983" t="str" cm="1">
        <f t="array" ref="I1983">_xlfn.XLOOKUP($A1983,MedExam_Table[[#Headers],[#Data],[Customer ID]],MedExam_Table[[#Headers],[#Data],[Smoker Updated]],"Not Found",0)</f>
        <v>No</v>
      </c>
      <c r="J1983" t="str" cm="1">
        <f t="array" ref="J1983">_xlfn.XLOOKUP($A1983,MedExam_Table[[#Headers],[#Data],[Customer ID]],MedExam_Table[[#Headers],[#Data],[Weight Status]],"Not Found",0)</f>
        <v>Obesity</v>
      </c>
      <c r="K1983" t="str" cm="1">
        <f t="array" ref="K1983">_xlfn.XLOOKUP($A1983,MedExam_Table[[#Headers],[#Data],[Customer ID]],MedExam_Table[[#Headers],[#Data],[Diabetes Status]],"Not Found",0)</f>
        <v>Diabetes</v>
      </c>
      <c r="L1983" cm="1">
        <f t="array" ref="L1983">_xlfn.XLOOKUP($A1983,Hospitalisation_table[[#All],[Customer ID]],Hospitalisation_table[[#All],[Customer Age]],"Not Found",0)</f>
        <v>55</v>
      </c>
      <c r="M1983" t="str" cm="1">
        <f t="array" ref="M1983">_xlfn.XLOOKUP($A1983,Hospitalisation_table[[#All],[Customer ID]],Hospitalisation_table[[#All],[Date of Birth]],"Not Found",0)</f>
        <v>18-Jul-1967</v>
      </c>
      <c r="N1983" s="22" cm="1">
        <f t="array" ref="N1983">_xlfn.XLOOKUP($A1983,Hospitalisation_table[[#All],[Customer ID]],Hospitalisation_table[[#All],[charges]],"Not Found",0)</f>
        <v>14600.62</v>
      </c>
      <c r="O1983" t="str" cm="1">
        <f t="array" ref="O1983">_xlfn.XLOOKUP($A1983,Hospitalisation_table[[#All],[Customer ID]],Hospitalisation_table[[#All],[Hospital tier_Updated]],"Not Found",0)</f>
        <v>tier - 2</v>
      </c>
      <c r="P1983" t="str" cm="1">
        <f t="array" ref="P1983">_xlfn.XLOOKUP($A1983,Hospitalisation_table[[#All],[Customer ID]],Hospitalisation_table[[#All],[City tier_updated]],"Not Found",0)</f>
        <v>tier - 3</v>
      </c>
      <c r="Q1983" t="str" cm="1">
        <f t="array" ref="Q1983">_xlfn.XLOOKUP($A1983,Hospitalisation_table[[#All],[Customer ID]],Hospitalisation_table[[#All],[State ID Updated]],"Not Found",0)</f>
        <v>R1022</v>
      </c>
    </row>
    <row r="1984" spans="1:17" x14ac:dyDescent="0.3">
      <c r="A1984" s="13" t="s">
        <v>1690</v>
      </c>
      <c r="B1984" t="str" cm="1">
        <f t="array" ref="B1984">_xlfn.XLOOKUP($A1984,CustomersName[[#All],[Customer ID]],CustomersName[[#All],[First Name]],"Not Found",0)</f>
        <v>Carolina</v>
      </c>
      <c r="C1984" cm="1">
        <f t="array" ref="C1984">_xlfn.XLOOKUP($A1984,MedExam_Table[[#Headers],[#Data],[Customer ID]],MedExam_Table[[#Headers],[#Data],[BMI]],"Not Found",0)</f>
        <v>32.395000000000003</v>
      </c>
      <c r="D1984" cm="1">
        <f t="array" ref="D1984">_xlfn.XLOOKUP($A1984,MedExam_Table[[#Headers],[#Data],[Customer ID]],MedExam_Table[[#Headers],[#Data],[HBA1C]],"Not Found",0)</f>
        <v>8.23</v>
      </c>
      <c r="E1984" t="str" cm="1">
        <f t="array" ref="E1984">_xlfn.XLOOKUP($A1984,MedExam_Table[[#Headers],[#Data],[Customer ID]],MedExam_Table[[#Headers],[#Data],[Heart Issues Updated]],"Not Found",0)</f>
        <v>Yes</v>
      </c>
      <c r="F1984" t="str" cm="1">
        <f t="array" ref="F1984">_xlfn.XLOOKUP($A1984,MedExam_Table[[#Headers],[#Data],[Customer ID]],MedExam_Table[[#Headers],[#Data],[Any Transplants Update]],"Not Found",0)</f>
        <v>No</v>
      </c>
      <c r="G1984" t="str" cm="1">
        <f t="array" ref="G1984">_xlfn.XLOOKUP($A1984,MedExam_Table[[#Headers],[#Data],[Customer ID]],MedExam_Table[[#Headers],[#Data],[Cancer history]],"Not Found",0)</f>
        <v>Yes</v>
      </c>
      <c r="H1984" cm="1">
        <f t="array" ref="H1984">_xlfn.XLOOKUP($A1984,MedExam_Table[[#Headers],[#Data],[Customer ID]],MedExam_Table[[#Headers],[#Data],[NumberOfMajorSurgeries_updated]],"Not Found",0)</f>
        <v>1</v>
      </c>
      <c r="I1984" t="str" cm="1">
        <f t="array" ref="I1984">_xlfn.XLOOKUP($A1984,MedExam_Table[[#Headers],[#Data],[Customer ID]],MedExam_Table[[#Headers],[#Data],[Smoker Updated]],"Not Found",0)</f>
        <v>No</v>
      </c>
      <c r="J1984" t="str" cm="1">
        <f t="array" ref="J1984">_xlfn.XLOOKUP($A1984,MedExam_Table[[#Headers],[#Data],[Customer ID]],MedExam_Table[[#Headers],[#Data],[Weight Status]],"Not Found",0)</f>
        <v>Obesity</v>
      </c>
      <c r="K1984" t="str" cm="1">
        <f t="array" ref="K1984">_xlfn.XLOOKUP($A1984,MedExam_Table[[#Headers],[#Data],[Customer ID]],MedExam_Table[[#Headers],[#Data],[Diabetes Status]],"Not Found",0)</f>
        <v>Diabetes</v>
      </c>
      <c r="L1984" cm="1">
        <f t="array" ref="L1984">_xlfn.XLOOKUP($A1984,Hospitalisation_table[[#All],[Customer ID]],Hospitalisation_table[[#All],[Customer Age]],"Not Found",0)</f>
        <v>59</v>
      </c>
      <c r="M1984" t="str" cm="1">
        <f t="array" ref="M1984">_xlfn.XLOOKUP($A1984,Hospitalisation_table[[#All],[Customer ID]],Hospitalisation_table[[#All],[Date of Birth]],"Not Found",0)</f>
        <v>14-Oct-1963</v>
      </c>
      <c r="N1984" s="22" cm="1">
        <f t="array" ref="N1984">_xlfn.XLOOKUP($A1984,Hospitalisation_table[[#All],[Customer ID]],Hospitalisation_table[[#All],[charges]],"Not Found",0)</f>
        <v>14590.63</v>
      </c>
      <c r="O1984" t="str" cm="1">
        <f t="array" ref="O1984">_xlfn.XLOOKUP($A1984,Hospitalisation_table[[#All],[Customer ID]],Hospitalisation_table[[#All],[Hospital tier_Updated]],"Not Found",0)</f>
        <v>tier - 2</v>
      </c>
      <c r="P1984" t="str" cm="1">
        <f t="array" ref="P1984">_xlfn.XLOOKUP($A1984,Hospitalisation_table[[#All],[Customer ID]],Hospitalisation_table[[#All],[City tier_updated]],"Not Found",0)</f>
        <v>tier - 1</v>
      </c>
      <c r="Q1984" t="str" cm="1">
        <f t="array" ref="Q1984">_xlfn.XLOOKUP($A1984,Hospitalisation_table[[#All],[Customer ID]],Hospitalisation_table[[#All],[State ID Updated]],"Not Found",0)</f>
        <v>R1024</v>
      </c>
    </row>
    <row r="1985" spans="1:17" x14ac:dyDescent="0.3">
      <c r="A1985" s="14" t="s">
        <v>1689</v>
      </c>
      <c r="B1985" t="str" cm="1">
        <f t="array" ref="B1985">_xlfn.XLOOKUP($A1985,CustomersName[[#All],[Customer ID]],CustomersName[[#All],[First Name]],"Not Found",0)</f>
        <v>henny K.</v>
      </c>
      <c r="C1985" cm="1">
        <f t="array" ref="C1985">_xlfn.XLOOKUP($A1985,MedExam_Table[[#Headers],[#Data],[Customer ID]],MedExam_Table[[#Headers],[#Data],[BMI]],"Not Found",0)</f>
        <v>32.729999999999997</v>
      </c>
      <c r="D1985" cm="1">
        <f t="array" ref="D1985">_xlfn.XLOOKUP($A1985,MedExam_Table[[#Headers],[#Data],[Customer ID]],MedExam_Table[[#Headers],[#Data],[HBA1C]],"Not Found",0)</f>
        <v>7.03</v>
      </c>
      <c r="E1985" t="str" cm="1">
        <f t="array" ref="E1985">_xlfn.XLOOKUP($A1985,MedExam_Table[[#Headers],[#Data],[Customer ID]],MedExam_Table[[#Headers],[#Data],[Heart Issues Updated]],"Not Found",0)</f>
        <v>No</v>
      </c>
      <c r="F1985" t="str" cm="1">
        <f t="array" ref="F1985">_xlfn.XLOOKUP($A1985,MedExam_Table[[#Headers],[#Data],[Customer ID]],MedExam_Table[[#Headers],[#Data],[Any Transplants Update]],"Not Found",0)</f>
        <v>No</v>
      </c>
      <c r="G1985" t="str" cm="1">
        <f t="array" ref="G1985">_xlfn.XLOOKUP($A1985,MedExam_Table[[#Headers],[#Data],[Customer ID]],MedExam_Table[[#Headers],[#Data],[Cancer history]],"Not Found",0)</f>
        <v>No</v>
      </c>
      <c r="H1985" cm="1">
        <f t="array" ref="H1985">_xlfn.XLOOKUP($A1985,MedExam_Table[[#Headers],[#Data],[Customer ID]],MedExam_Table[[#Headers],[#Data],[NumberOfMajorSurgeries_updated]],"Not Found",0)</f>
        <v>0</v>
      </c>
      <c r="I1985" t="str" cm="1">
        <f t="array" ref="I1985">_xlfn.XLOOKUP($A1985,MedExam_Table[[#Headers],[#Data],[Customer ID]],MedExam_Table[[#Headers],[#Data],[Smoker Updated]],"Not Found",0)</f>
        <v>No</v>
      </c>
      <c r="J1985" t="str" cm="1">
        <f t="array" ref="J1985">_xlfn.XLOOKUP($A1985,MedExam_Table[[#Headers],[#Data],[Customer ID]],MedExam_Table[[#Headers],[#Data],[Weight Status]],"Not Found",0)</f>
        <v>Obesity</v>
      </c>
      <c r="K1985" t="str" cm="1">
        <f t="array" ref="K1985">_xlfn.XLOOKUP($A1985,MedExam_Table[[#Headers],[#Data],[Customer ID]],MedExam_Table[[#Headers],[#Data],[Diabetes Status]],"Not Found",0)</f>
        <v>Diabetes</v>
      </c>
      <c r="L1985" cm="1">
        <f t="array" ref="L1985">_xlfn.XLOOKUP($A1985,Hospitalisation_table[[#All],[Customer ID]],Hospitalisation_table[[#All],[Customer Age]],"Not Found",0)</f>
        <v>60</v>
      </c>
      <c r="M1985" t="str" cm="1">
        <f t="array" ref="M1985">_xlfn.XLOOKUP($A1985,Hospitalisation_table[[#All],[Customer ID]],Hospitalisation_table[[#All],[Date of Birth]],"Not Found",0)</f>
        <v>3-Dec-1962</v>
      </c>
      <c r="N1985" s="22" cm="1">
        <f t="array" ref="N1985">_xlfn.XLOOKUP($A1985,Hospitalisation_table[[#All],[Customer ID]],Hospitalisation_table[[#All],[charges]],"Not Found",0)</f>
        <v>14574.64</v>
      </c>
      <c r="O1985" t="str" cm="1">
        <f t="array" ref="O1985">_xlfn.XLOOKUP($A1985,Hospitalisation_table[[#All],[Customer ID]],Hospitalisation_table[[#All],[Hospital tier_Updated]],"Not Found",0)</f>
        <v>tier - 2</v>
      </c>
      <c r="P1985" t="str" cm="1">
        <f t="array" ref="P1985">_xlfn.XLOOKUP($A1985,Hospitalisation_table[[#All],[Customer ID]],Hospitalisation_table[[#All],[City tier_updated]],"Not Found",0)</f>
        <v>tier - 1</v>
      </c>
      <c r="Q1985" t="str" cm="1">
        <f t="array" ref="Q1985">_xlfn.XLOOKUP($A1985,Hospitalisation_table[[#All],[Customer ID]],Hospitalisation_table[[#All],[State ID Updated]],"Not Found",0)</f>
        <v>R1025</v>
      </c>
    </row>
    <row r="1986" spans="1:17" x14ac:dyDescent="0.3">
      <c r="A1986" s="13" t="s">
        <v>1688</v>
      </c>
      <c r="B1986" t="str" cm="1">
        <f t="array" ref="B1986">_xlfn.XLOOKUP($A1986,CustomersName[[#All],[Customer ID]],CustomersName[[#All],[First Name]],"Not Found",0)</f>
        <v>Jessica</v>
      </c>
      <c r="C1986" cm="1">
        <f t="array" ref="C1986">_xlfn.XLOOKUP($A1986,MedExam_Table[[#Headers],[#Data],[Customer ID]],MedExam_Table[[#Headers],[#Data],[BMI]],"Not Found",0)</f>
        <v>20.52</v>
      </c>
      <c r="D1986" cm="1">
        <f t="array" ref="D1986">_xlfn.XLOOKUP($A1986,MedExam_Table[[#Headers],[#Data],[Customer ID]],MedExam_Table[[#Headers],[#Data],[HBA1C]],"Not Found",0)</f>
        <v>5.45</v>
      </c>
      <c r="E1986" t="str" cm="1">
        <f t="array" ref="E1986">_xlfn.XLOOKUP($A1986,MedExam_Table[[#Headers],[#Data],[Customer ID]],MedExam_Table[[#Headers],[#Data],[Heart Issues Updated]],"Not Found",0)</f>
        <v>No</v>
      </c>
      <c r="F1986" t="str" cm="1">
        <f t="array" ref="F1986">_xlfn.XLOOKUP($A1986,MedExam_Table[[#Headers],[#Data],[Customer ID]],MedExam_Table[[#Headers],[#Data],[Any Transplants Update]],"Not Found",0)</f>
        <v>No</v>
      </c>
      <c r="G1986" t="str" cm="1">
        <f t="array" ref="G1986">_xlfn.XLOOKUP($A1986,MedExam_Table[[#Headers],[#Data],[Customer ID]],MedExam_Table[[#Headers],[#Data],[Cancer history]],"Not Found",0)</f>
        <v>No</v>
      </c>
      <c r="H1986" cm="1">
        <f t="array" ref="H1986">_xlfn.XLOOKUP($A1986,MedExam_Table[[#Headers],[#Data],[Customer ID]],MedExam_Table[[#Headers],[#Data],[NumberOfMajorSurgeries_updated]],"Not Found",0)</f>
        <v>1</v>
      </c>
      <c r="I1986" t="str" cm="1">
        <f t="array" ref="I1986">_xlfn.XLOOKUP($A1986,MedExam_Table[[#Headers],[#Data],[Customer ID]],MedExam_Table[[#Headers],[#Data],[Smoker Updated]],"Not Found",0)</f>
        <v>Yes</v>
      </c>
      <c r="J1986" t="str" cm="1">
        <f t="array" ref="J1986">_xlfn.XLOOKUP($A1986,MedExam_Table[[#Headers],[#Data],[Customer ID]],MedExam_Table[[#Headers],[#Data],[Weight Status]],"Not Found",0)</f>
        <v>NormalWeight</v>
      </c>
      <c r="K1986" t="str" cm="1">
        <f t="array" ref="K1986">_xlfn.XLOOKUP($A1986,MedExam_Table[[#Headers],[#Data],[Customer ID]],MedExam_Table[[#Headers],[#Data],[Diabetes Status]],"Not Found",0)</f>
        <v>Normal</v>
      </c>
      <c r="L1986" cm="1">
        <f t="array" ref="L1986">_xlfn.XLOOKUP($A1986,Hospitalisation_table[[#All],[Customer ID]],Hospitalisation_table[[#All],[Customer Age]],"Not Found",0)</f>
        <v>24</v>
      </c>
      <c r="M1986" t="str" cm="1">
        <f t="array" ref="M1986">_xlfn.XLOOKUP($A1986,Hospitalisation_table[[#All],[Customer ID]],Hospitalisation_table[[#All],[Date of Birth]],"Not Found",0)</f>
        <v>12-Sep-1998</v>
      </c>
      <c r="N1986" s="22" cm="1">
        <f t="array" ref="N1986">_xlfn.XLOOKUP($A1986,Hospitalisation_table[[#All],[Customer ID]],Hospitalisation_table[[#All],[charges]],"Not Found",0)</f>
        <v>14571.89</v>
      </c>
      <c r="O1986" t="str" cm="1">
        <f t="array" ref="O1986">_xlfn.XLOOKUP($A1986,Hospitalisation_table[[#All],[Customer ID]],Hospitalisation_table[[#All],[Hospital tier_Updated]],"Not Found",0)</f>
        <v>tier - 2</v>
      </c>
      <c r="P1986" t="str" cm="1">
        <f t="array" ref="P1986">_xlfn.XLOOKUP($A1986,Hospitalisation_table[[#All],[Customer ID]],Hospitalisation_table[[#All],[City tier_updated]],"Not Found",0)</f>
        <v>tier - 1</v>
      </c>
      <c r="Q1986" t="str" cm="1">
        <f t="array" ref="Q1986">_xlfn.XLOOKUP($A1986,Hospitalisation_table[[#All],[Customer ID]],Hospitalisation_table[[#All],[State ID Updated]],"Not Found",0)</f>
        <v>R1024</v>
      </c>
    </row>
    <row r="1987" spans="1:17" x14ac:dyDescent="0.3">
      <c r="A1987" s="14" t="s">
        <v>1687</v>
      </c>
      <c r="B1987" t="str" cm="1">
        <f t="array" ref="B1987">_xlfn.XLOOKUP($A1987,CustomersName[[#All],[Customer ID]],CustomersName[[#All],[First Name]],"Not Found",0)</f>
        <v>himberly D</v>
      </c>
      <c r="C1987" cm="1">
        <f t="array" ref="C1987">_xlfn.XLOOKUP($A1987,MedExam_Table[[#Headers],[#Data],[Customer ID]],MedExam_Table[[#Headers],[#Data],[BMI]],"Not Found",0)</f>
        <v>51.72</v>
      </c>
      <c r="D1987" cm="1">
        <f t="array" ref="D1987">_xlfn.XLOOKUP($A1987,MedExam_Table[[#Headers],[#Data],[Customer ID]],MedExam_Table[[#Headers],[#Data],[HBA1C]],"Not Found",0)</f>
        <v>5.76</v>
      </c>
      <c r="E1987" t="str" cm="1">
        <f t="array" ref="E1987">_xlfn.XLOOKUP($A1987,MedExam_Table[[#Headers],[#Data],[Customer ID]],MedExam_Table[[#Headers],[#Data],[Heart Issues Updated]],"Not Found",0)</f>
        <v>No</v>
      </c>
      <c r="F1987" t="str" cm="1">
        <f t="array" ref="F1987">_xlfn.XLOOKUP($A1987,MedExam_Table[[#Headers],[#Data],[Customer ID]],MedExam_Table[[#Headers],[#Data],[Any Transplants Update]],"Not Found",0)</f>
        <v>No</v>
      </c>
      <c r="G1987" t="str" cm="1">
        <f t="array" ref="G1987">_xlfn.XLOOKUP($A1987,MedExam_Table[[#Headers],[#Data],[Customer ID]],MedExam_Table[[#Headers],[#Data],[Cancer history]],"Not Found",0)</f>
        <v>No</v>
      </c>
      <c r="H1987" cm="1">
        <f t="array" ref="H1987">_xlfn.XLOOKUP($A1987,MedExam_Table[[#Headers],[#Data],[Customer ID]],MedExam_Table[[#Headers],[#Data],[NumberOfMajorSurgeries_updated]],"Not Found",0)</f>
        <v>0</v>
      </c>
      <c r="I1987" t="str" cm="1">
        <f t="array" ref="I1987">_xlfn.XLOOKUP($A1987,MedExam_Table[[#Headers],[#Data],[Customer ID]],MedExam_Table[[#Headers],[#Data],[Smoker Updated]],"Not Found",0)</f>
        <v>No</v>
      </c>
      <c r="J1987" t="str" cm="1">
        <f t="array" ref="J1987">_xlfn.XLOOKUP($A1987,MedExam_Table[[#Headers],[#Data],[Customer ID]],MedExam_Table[[#Headers],[#Data],[Weight Status]],"Not Found",0)</f>
        <v>Obesity</v>
      </c>
      <c r="K1987" t="str" cm="1">
        <f t="array" ref="K1987">_xlfn.XLOOKUP($A1987,MedExam_Table[[#Headers],[#Data],[Customer ID]],MedExam_Table[[#Headers],[#Data],[Diabetes Status]],"Not Found",0)</f>
        <v>Prediabetes</v>
      </c>
      <c r="L1987" cm="1">
        <f t="array" ref="L1987">_xlfn.XLOOKUP($A1987,Hospitalisation_table[[#All],[Customer ID]],Hospitalisation_table[[#All],[Customer Age]],"Not Found",0)</f>
        <v>33</v>
      </c>
      <c r="M1987" t="str" cm="1">
        <f t="array" ref="M1987">_xlfn.XLOOKUP($A1987,Hospitalisation_table[[#All],[Customer ID]],Hospitalisation_table[[#All],[Date of Birth]],"Not Found",0)</f>
        <v>14-Jul-1989</v>
      </c>
      <c r="N1987" s="22" cm="1">
        <f t="array" ref="N1987">_xlfn.XLOOKUP($A1987,Hospitalisation_table[[#All],[Customer ID]],Hospitalisation_table[[#All],[charges]],"Not Found",0)</f>
        <v>14547.26</v>
      </c>
      <c r="O1987" t="str" cm="1">
        <f t="array" ref="O1987">_xlfn.XLOOKUP($A1987,Hospitalisation_table[[#All],[Customer ID]],Hospitalisation_table[[#All],[Hospital tier_Updated]],"Not Found",0)</f>
        <v>tier - 2</v>
      </c>
      <c r="P1987" t="str" cm="1">
        <f t="array" ref="P1987">_xlfn.XLOOKUP($A1987,Hospitalisation_table[[#All],[Customer ID]],Hospitalisation_table[[#All],[City tier_updated]],"Not Found",0)</f>
        <v>tier - 3</v>
      </c>
      <c r="Q1987" t="str" cm="1">
        <f t="array" ref="Q1987">_xlfn.XLOOKUP($A1987,Hospitalisation_table[[#All],[Customer ID]],Hospitalisation_table[[#All],[State ID Updated]],"Not Found",0)</f>
        <v>R1011</v>
      </c>
    </row>
    <row r="1988" spans="1:17" x14ac:dyDescent="0.3">
      <c r="A1988" s="13" t="s">
        <v>1686</v>
      </c>
      <c r="B1988" t="str" cm="1">
        <f t="array" ref="B1988">_xlfn.XLOOKUP($A1988,CustomersName[[#All],[Customer ID]],CustomersName[[#All],[First Name]],"Not Found",0)</f>
        <v>Marc-Olivier</v>
      </c>
      <c r="C1988" cm="1">
        <f t="array" ref="C1988">_xlfn.XLOOKUP($A1988,MedExam_Table[[#Headers],[#Data],[Customer ID]],MedExam_Table[[#Headers],[#Data],[BMI]],"Not Found",0)</f>
        <v>50.2</v>
      </c>
      <c r="D1988" cm="1">
        <f t="array" ref="D1988">_xlfn.XLOOKUP($A1988,MedExam_Table[[#Headers],[#Data],[Customer ID]],MedExam_Table[[#Headers],[#Data],[HBA1C]],"Not Found",0)</f>
        <v>5.4</v>
      </c>
      <c r="E1988" t="str" cm="1">
        <f t="array" ref="E1988">_xlfn.XLOOKUP($A1988,MedExam_Table[[#Headers],[#Data],[Customer ID]],MedExam_Table[[#Headers],[#Data],[Heart Issues Updated]],"Not Found",0)</f>
        <v>No</v>
      </c>
      <c r="F1988" t="str" cm="1">
        <f t="array" ref="F1988">_xlfn.XLOOKUP($A1988,MedExam_Table[[#Headers],[#Data],[Customer ID]],MedExam_Table[[#Headers],[#Data],[Any Transplants Update]],"Not Found",0)</f>
        <v>No</v>
      </c>
      <c r="G1988" t="str" cm="1">
        <f t="array" ref="G1988">_xlfn.XLOOKUP($A1988,MedExam_Table[[#Headers],[#Data],[Customer ID]],MedExam_Table[[#Headers],[#Data],[Cancer history]],"Not Found",0)</f>
        <v>No</v>
      </c>
      <c r="H1988" cm="1">
        <f t="array" ref="H1988">_xlfn.XLOOKUP($A1988,MedExam_Table[[#Headers],[#Data],[Customer ID]],MedExam_Table[[#Headers],[#Data],[NumberOfMajorSurgeries_updated]],"Not Found",0)</f>
        <v>0</v>
      </c>
      <c r="I1988" t="str" cm="1">
        <f t="array" ref="I1988">_xlfn.XLOOKUP($A1988,MedExam_Table[[#Headers],[#Data],[Customer ID]],MedExam_Table[[#Headers],[#Data],[Smoker Updated]],"Not Found",0)</f>
        <v>No</v>
      </c>
      <c r="J1988" t="str" cm="1">
        <f t="array" ref="J1988">_xlfn.XLOOKUP($A1988,MedExam_Table[[#Headers],[#Data],[Customer ID]],MedExam_Table[[#Headers],[#Data],[Weight Status]],"Not Found",0)</f>
        <v>Obesity</v>
      </c>
      <c r="K1988" t="str" cm="1">
        <f t="array" ref="K1988">_xlfn.XLOOKUP($A1988,MedExam_Table[[#Headers],[#Data],[Customer ID]],MedExam_Table[[#Headers],[#Data],[Diabetes Status]],"Not Found",0)</f>
        <v>Normal</v>
      </c>
      <c r="L1988" cm="1">
        <f t="array" ref="L1988">_xlfn.XLOOKUP($A1988,Hospitalisation_table[[#All],[Customer ID]],Hospitalisation_table[[#All],[Customer Age]],"Not Found",0)</f>
        <v>33</v>
      </c>
      <c r="M1988" t="str" cm="1">
        <f t="array" ref="M1988">_xlfn.XLOOKUP($A1988,Hospitalisation_table[[#All],[Customer ID]],Hospitalisation_table[[#All],[Date of Birth]],"Not Found",0)</f>
        <v>22-Jul-1989</v>
      </c>
      <c r="N1988" s="22" cm="1">
        <f t="array" ref="N1988">_xlfn.XLOOKUP($A1988,Hospitalisation_table[[#All],[Customer ID]],Hospitalisation_table[[#All],[charges]],"Not Found",0)</f>
        <v>14507.46</v>
      </c>
      <c r="O1988" t="str" cm="1">
        <f t="array" ref="O1988">_xlfn.XLOOKUP($A1988,Hospitalisation_table[[#All],[Customer ID]],Hospitalisation_table[[#All],[Hospital tier_Updated]],"Not Found",0)</f>
        <v>tier - 2</v>
      </c>
      <c r="P1988" t="str" cm="1">
        <f t="array" ref="P1988">_xlfn.XLOOKUP($A1988,Hospitalisation_table[[#All],[Customer ID]],Hospitalisation_table[[#All],[City tier_updated]],"Not Found",0)</f>
        <v>tier - 3</v>
      </c>
      <c r="Q1988" t="str" cm="1">
        <f t="array" ref="Q1988">_xlfn.XLOOKUP($A1988,Hospitalisation_table[[#All],[Customer ID]],Hospitalisation_table[[#All],[State ID Updated]],"Not Found",0)</f>
        <v>R1012</v>
      </c>
    </row>
    <row r="1989" spans="1:17" x14ac:dyDescent="0.3">
      <c r="A1989" s="14" t="s">
        <v>1685</v>
      </c>
      <c r="B1989" t="str" cm="1">
        <f t="array" ref="B1989">_xlfn.XLOOKUP($A1989,CustomersName[[#All],[Customer ID]],CustomersName[[#All],[First Name]],"Not Found",0)</f>
        <v>Rushell J</v>
      </c>
      <c r="C1989" cm="1">
        <f t="array" ref="C1989">_xlfn.XLOOKUP($A1989,MedExam_Table[[#Headers],[#Data],[Customer ID]],MedExam_Table[[#Headers],[#Data],[BMI]],"Not Found",0)</f>
        <v>25.52</v>
      </c>
      <c r="D1989" cm="1">
        <f t="array" ref="D1989">_xlfn.XLOOKUP($A1989,MedExam_Table[[#Headers],[#Data],[Customer ID]],MedExam_Table[[#Headers],[#Data],[HBA1C]],"Not Found",0)</f>
        <v>6.35</v>
      </c>
      <c r="E1989" t="str" cm="1">
        <f t="array" ref="E1989">_xlfn.XLOOKUP($A1989,MedExam_Table[[#Headers],[#Data],[Customer ID]],MedExam_Table[[#Headers],[#Data],[Heart Issues Updated]],"Not Found",0)</f>
        <v>No</v>
      </c>
      <c r="F1989" t="str" cm="1">
        <f t="array" ref="F1989">_xlfn.XLOOKUP($A1989,MedExam_Table[[#Headers],[#Data],[Customer ID]],MedExam_Table[[#Headers],[#Data],[Any Transplants Update]],"Not Found",0)</f>
        <v>No</v>
      </c>
      <c r="G1989" t="str" cm="1">
        <f t="array" ref="G1989">_xlfn.XLOOKUP($A1989,MedExam_Table[[#Headers],[#Data],[Customer ID]],MedExam_Table[[#Headers],[#Data],[Cancer history]],"Not Found",0)</f>
        <v>Yes</v>
      </c>
      <c r="H1989" cm="1">
        <f t="array" ref="H1989">_xlfn.XLOOKUP($A1989,MedExam_Table[[#Headers],[#Data],[Customer ID]],MedExam_Table[[#Headers],[#Data],[NumberOfMajorSurgeries_updated]],"Not Found",0)</f>
        <v>1</v>
      </c>
      <c r="I1989" t="str" cm="1">
        <f t="array" ref="I1989">_xlfn.XLOOKUP($A1989,MedExam_Table[[#Headers],[#Data],[Customer ID]],MedExam_Table[[#Headers],[#Data],[Smoker Updated]],"Not Found",0)</f>
        <v>No</v>
      </c>
      <c r="J1989" t="str" cm="1">
        <f t="array" ref="J1989">_xlfn.XLOOKUP($A1989,MedExam_Table[[#Headers],[#Data],[Customer ID]],MedExam_Table[[#Headers],[#Data],[Weight Status]],"Not Found",0)</f>
        <v>OverWeight</v>
      </c>
      <c r="K1989" t="str" cm="1">
        <f t="array" ref="K1989">_xlfn.XLOOKUP($A1989,MedExam_Table[[#Headers],[#Data],[Customer ID]],MedExam_Table[[#Headers],[#Data],[Diabetes Status]],"Not Found",0)</f>
        <v>Prediabetes</v>
      </c>
      <c r="L1989" cm="1">
        <f t="array" ref="L1989">_xlfn.XLOOKUP($A1989,Hospitalisation_table[[#All],[Customer ID]],Hospitalisation_table[[#All],[Customer Age]],"Not Found",0)</f>
        <v>43</v>
      </c>
      <c r="M1989" t="str" cm="1">
        <f t="array" ref="M1989">_xlfn.XLOOKUP($A1989,Hospitalisation_table[[#All],[Customer ID]],Hospitalisation_table[[#All],[Date of Birth]],"Not Found",0)</f>
        <v>20-Oct-1979</v>
      </c>
      <c r="N1989" s="22" cm="1">
        <f t="array" ref="N1989">_xlfn.XLOOKUP($A1989,Hospitalisation_table[[#All],[Customer ID]],Hospitalisation_table[[#All],[charges]],"Not Found",0)</f>
        <v>14478.33</v>
      </c>
      <c r="O1989" t="str" cm="1">
        <f t="array" ref="O1989">_xlfn.XLOOKUP($A1989,Hospitalisation_table[[#All],[Customer ID]],Hospitalisation_table[[#All],[Hospital tier_Updated]],"Not Found",0)</f>
        <v>tier - 2</v>
      </c>
      <c r="P1989" t="str" cm="1">
        <f t="array" ref="P1989">_xlfn.XLOOKUP($A1989,Hospitalisation_table[[#All],[Customer ID]],Hospitalisation_table[[#All],[City tier_updated]],"Not Found",0)</f>
        <v>tier - 2</v>
      </c>
      <c r="Q1989" t="str" cm="1">
        <f t="array" ref="Q1989">_xlfn.XLOOKUP($A1989,Hospitalisation_table[[#All],[Customer ID]],Hospitalisation_table[[#All],[State ID Updated]],"Not Found",0)</f>
        <v>R1013</v>
      </c>
    </row>
    <row r="1990" spans="1:17" x14ac:dyDescent="0.3">
      <c r="A1990" s="13" t="s">
        <v>1684</v>
      </c>
      <c r="B1990" t="str" cm="1">
        <f t="array" ref="B1990">_xlfn.XLOOKUP($A1990,CustomersName[[#All],[Customer ID]],CustomersName[[#All],[First Name]],"Not Found",0)</f>
        <v>Karine</v>
      </c>
      <c r="C1990" cm="1">
        <f t="array" ref="C1990">_xlfn.XLOOKUP($A1990,MedExam_Table[[#Headers],[#Data],[Customer ID]],MedExam_Table[[#Headers],[#Data],[BMI]],"Not Found",0)</f>
        <v>35.200000000000003</v>
      </c>
      <c r="D1990" cm="1">
        <f t="array" ref="D1990">_xlfn.XLOOKUP($A1990,MedExam_Table[[#Headers],[#Data],[Customer ID]],MedExam_Table[[#Headers],[#Data],[HBA1C]],"Not Found",0)</f>
        <v>6.26</v>
      </c>
      <c r="E1990" t="str" cm="1">
        <f t="array" ref="E1990">_xlfn.XLOOKUP($A1990,MedExam_Table[[#Headers],[#Data],[Customer ID]],MedExam_Table[[#Headers],[#Data],[Heart Issues Updated]],"Not Found",0)</f>
        <v>Yes</v>
      </c>
      <c r="F1990" t="str" cm="1">
        <f t="array" ref="F1990">_xlfn.XLOOKUP($A1990,MedExam_Table[[#Headers],[#Data],[Customer ID]],MedExam_Table[[#Headers],[#Data],[Any Transplants Update]],"Not Found",0)</f>
        <v>No</v>
      </c>
      <c r="G1990" t="str" cm="1">
        <f t="array" ref="G1990">_xlfn.XLOOKUP($A1990,MedExam_Table[[#Headers],[#Data],[Customer ID]],MedExam_Table[[#Headers],[#Data],[Cancer history]],"Not Found",0)</f>
        <v>No</v>
      </c>
      <c r="H1990" cm="1">
        <f t="array" ref="H1990">_xlfn.XLOOKUP($A1990,MedExam_Table[[#Headers],[#Data],[Customer ID]],MedExam_Table[[#Headers],[#Data],[NumberOfMajorSurgeries_updated]],"Not Found",0)</f>
        <v>2</v>
      </c>
      <c r="I1990" t="str" cm="1">
        <f t="array" ref="I1990">_xlfn.XLOOKUP($A1990,MedExam_Table[[#Headers],[#Data],[Customer ID]],MedExam_Table[[#Headers],[#Data],[Smoker Updated]],"Not Found",0)</f>
        <v>No</v>
      </c>
      <c r="J1990" t="str" cm="1">
        <f t="array" ref="J1990">_xlfn.XLOOKUP($A1990,MedExam_Table[[#Headers],[#Data],[Customer ID]],MedExam_Table[[#Headers],[#Data],[Weight Status]],"Not Found",0)</f>
        <v>Obesity</v>
      </c>
      <c r="K1990" t="str" cm="1">
        <f t="array" ref="K1990">_xlfn.XLOOKUP($A1990,MedExam_Table[[#Headers],[#Data],[Customer ID]],MedExam_Table[[#Headers],[#Data],[Diabetes Status]],"Not Found",0)</f>
        <v>Prediabetes</v>
      </c>
      <c r="L1990" cm="1">
        <f t="array" ref="L1990">_xlfn.XLOOKUP($A1990,Hospitalisation_table[[#All],[Customer ID]],Hospitalisation_table[[#All],[Customer Age]],"Not Found",0)</f>
        <v>63</v>
      </c>
      <c r="M1990" t="str" cm="1">
        <f t="array" ref="M1990">_xlfn.XLOOKUP($A1990,Hospitalisation_table[[#All],[Customer ID]],Hospitalisation_table[[#All],[Date of Birth]],"Not Found",0)</f>
        <v>20-Nov-1959</v>
      </c>
      <c r="N1990" s="22" cm="1">
        <f t="array" ref="N1990">_xlfn.XLOOKUP($A1990,Hospitalisation_table[[#All],[Customer ID]],Hospitalisation_table[[#All],[charges]],"Not Found",0)</f>
        <v>14474.68</v>
      </c>
      <c r="O1990" t="str" cm="1">
        <f t="array" ref="O1990">_xlfn.XLOOKUP($A1990,Hospitalisation_table[[#All],[Customer ID]],Hospitalisation_table[[#All],[Hospital tier_Updated]],"Not Found",0)</f>
        <v>tier - 2</v>
      </c>
      <c r="P1990" t="str" cm="1">
        <f t="array" ref="P1990">_xlfn.XLOOKUP($A1990,Hospitalisation_table[[#All],[Customer ID]],Hospitalisation_table[[#All],[City tier_updated]],"Not Found",0)</f>
        <v>tier - 2</v>
      </c>
      <c r="Q1990" t="str" cm="1">
        <f t="array" ref="Q1990">_xlfn.XLOOKUP($A1990,Hospitalisation_table[[#All],[Customer ID]],Hospitalisation_table[[#All],[State ID Updated]],"Not Found",0)</f>
        <v>R1013</v>
      </c>
    </row>
    <row r="1991" spans="1:17" x14ac:dyDescent="0.3">
      <c r="A1991" s="14" t="s">
        <v>1683</v>
      </c>
      <c r="B1991" t="str" cm="1">
        <f t="array" ref="B1991">_xlfn.XLOOKUP($A1991,CustomersName[[#All],[Customer ID]],CustomersName[[#All],[First Name]],"Not Found",0)</f>
        <v>hheryl</v>
      </c>
      <c r="C1991" cm="1">
        <f t="array" ref="C1991">_xlfn.XLOOKUP($A1991,MedExam_Table[[#Headers],[#Data],[Customer ID]],MedExam_Table[[#Headers],[#Data],[BMI]],"Not Found",0)</f>
        <v>41.26</v>
      </c>
      <c r="D1991" cm="1">
        <f t="array" ref="D1991">_xlfn.XLOOKUP($A1991,MedExam_Table[[#Headers],[#Data],[Customer ID]],MedExam_Table[[#Headers],[#Data],[HBA1C]],"Not Found",0)</f>
        <v>5.97</v>
      </c>
      <c r="E1991" t="str" cm="1">
        <f t="array" ref="E1991">_xlfn.XLOOKUP($A1991,MedExam_Table[[#Headers],[#Data],[Customer ID]],MedExam_Table[[#Headers],[#Data],[Heart Issues Updated]],"Not Found",0)</f>
        <v>Yes</v>
      </c>
      <c r="F1991" t="str" cm="1">
        <f t="array" ref="F1991">_xlfn.XLOOKUP($A1991,MedExam_Table[[#Headers],[#Data],[Customer ID]],MedExam_Table[[#Headers],[#Data],[Any Transplants Update]],"Not Found",0)</f>
        <v>No</v>
      </c>
      <c r="G1991" t="str" cm="1">
        <f t="array" ref="G1991">_xlfn.XLOOKUP($A1991,MedExam_Table[[#Headers],[#Data],[Customer ID]],MedExam_Table[[#Headers],[#Data],[Cancer history]],"Not Found",0)</f>
        <v>No</v>
      </c>
      <c r="H1991" cm="1">
        <f t="array" ref="H1991">_xlfn.XLOOKUP($A1991,MedExam_Table[[#Headers],[#Data],[Customer ID]],MedExam_Table[[#Headers],[#Data],[NumberOfMajorSurgeries_updated]],"Not Found",0)</f>
        <v>0</v>
      </c>
      <c r="I1991" t="str" cm="1">
        <f t="array" ref="I1991">_xlfn.XLOOKUP($A1991,MedExam_Table[[#Headers],[#Data],[Customer ID]],MedExam_Table[[#Headers],[#Data],[Smoker Updated]],"Not Found",0)</f>
        <v>No</v>
      </c>
      <c r="J1991" t="str" cm="1">
        <f t="array" ref="J1991">_xlfn.XLOOKUP($A1991,MedExam_Table[[#Headers],[#Data],[Customer ID]],MedExam_Table[[#Headers],[#Data],[Weight Status]],"Not Found",0)</f>
        <v>Obesity</v>
      </c>
      <c r="K1991" t="str" cm="1">
        <f t="array" ref="K1991">_xlfn.XLOOKUP($A1991,MedExam_Table[[#Headers],[#Data],[Customer ID]],MedExam_Table[[#Headers],[#Data],[Diabetes Status]],"Not Found",0)</f>
        <v>Prediabetes</v>
      </c>
      <c r="L1991" cm="1">
        <f t="array" ref="L1991">_xlfn.XLOOKUP($A1991,Hospitalisation_table[[#All],[Customer ID]],Hospitalisation_table[[#All],[Customer Age]],"Not Found",0)</f>
        <v>46</v>
      </c>
      <c r="M1991" t="str" cm="1">
        <f t="array" ref="M1991">_xlfn.XLOOKUP($A1991,Hospitalisation_table[[#All],[Customer ID]],Hospitalisation_table[[#All],[Date of Birth]],"Not Found",0)</f>
        <v>27-Nov-1976</v>
      </c>
      <c r="N1991" s="22" cm="1">
        <f t="array" ref="N1991">_xlfn.XLOOKUP($A1991,Hospitalisation_table[[#All],[Customer ID]],Hospitalisation_table[[#All],[charges]],"Not Found",0)</f>
        <v>14470.01</v>
      </c>
      <c r="O1991" t="str" cm="1">
        <f t="array" ref="O1991">_xlfn.XLOOKUP($A1991,Hospitalisation_table[[#All],[Customer ID]],Hospitalisation_table[[#All],[Hospital tier_Updated]],"Not Found",0)</f>
        <v>tier - 2</v>
      </c>
      <c r="P1991" t="str" cm="1">
        <f t="array" ref="P1991">_xlfn.XLOOKUP($A1991,Hospitalisation_table[[#All],[Customer ID]],Hospitalisation_table[[#All],[City tier_updated]],"Not Found",0)</f>
        <v>tier - 3</v>
      </c>
      <c r="Q1991" t="str" cm="1">
        <f t="array" ref="Q1991">_xlfn.XLOOKUP($A1991,Hospitalisation_table[[#All],[Customer ID]],Hospitalisation_table[[#All],[State ID Updated]],"Not Found",0)</f>
        <v>R1012</v>
      </c>
    </row>
    <row r="1992" spans="1:17" x14ac:dyDescent="0.3">
      <c r="A1992" s="13" t="s">
        <v>1682</v>
      </c>
      <c r="B1992" t="str" cm="1">
        <f t="array" ref="B1992">_xlfn.XLOOKUP($A1992,CustomersName[[#All],[Customer ID]],CustomersName[[#All],[First Name]],"Not Found",0)</f>
        <v>Ahlison M.</v>
      </c>
      <c r="C1992" cm="1">
        <f t="array" ref="C1992">_xlfn.XLOOKUP($A1992,MedExam_Table[[#Headers],[#Data],[Customer ID]],MedExam_Table[[#Headers],[#Data],[BMI]],"Not Found",0)</f>
        <v>17.195</v>
      </c>
      <c r="D1992" cm="1">
        <f t="array" ref="D1992">_xlfn.XLOOKUP($A1992,MedExam_Table[[#Headers],[#Data],[Customer ID]],MedExam_Table[[#Headers],[#Data],[HBA1C]],"Not Found",0)</f>
        <v>5.29</v>
      </c>
      <c r="E1992" t="str" cm="1">
        <f t="array" ref="E1992">_xlfn.XLOOKUP($A1992,MedExam_Table[[#Headers],[#Data],[Customer ID]],MedExam_Table[[#Headers],[#Data],[Heart Issues Updated]],"Not Found",0)</f>
        <v>Yes</v>
      </c>
      <c r="F1992" t="str" cm="1">
        <f t="array" ref="F1992">_xlfn.XLOOKUP($A1992,MedExam_Table[[#Headers],[#Data],[Customer ID]],MedExam_Table[[#Headers],[#Data],[Any Transplants Update]],"Not Found",0)</f>
        <v>No</v>
      </c>
      <c r="G1992" t="str" cm="1">
        <f t="array" ref="G1992">_xlfn.XLOOKUP($A1992,MedExam_Table[[#Headers],[#Data],[Customer ID]],MedExam_Table[[#Headers],[#Data],[Cancer history]],"Not Found",0)</f>
        <v>No</v>
      </c>
      <c r="H1992" cm="1">
        <f t="array" ref="H1992">_xlfn.XLOOKUP($A1992,MedExam_Table[[#Headers],[#Data],[Customer ID]],MedExam_Table[[#Headers],[#Data],[NumberOfMajorSurgeries_updated]],"Not Found",0)</f>
        <v>0</v>
      </c>
      <c r="I1992" t="str" cm="1">
        <f t="array" ref="I1992">_xlfn.XLOOKUP($A1992,MedExam_Table[[#Headers],[#Data],[Customer ID]],MedExam_Table[[#Headers],[#Data],[Smoker Updated]],"Not Found",0)</f>
        <v>Yes</v>
      </c>
      <c r="J1992" t="str" cm="1">
        <f t="array" ref="J1992">_xlfn.XLOOKUP($A1992,MedExam_Table[[#Headers],[#Data],[Customer ID]],MedExam_Table[[#Headers],[#Data],[Weight Status]],"Not Found",0)</f>
        <v>Underweight</v>
      </c>
      <c r="K1992" t="str" cm="1">
        <f t="array" ref="K1992">_xlfn.XLOOKUP($A1992,MedExam_Table[[#Headers],[#Data],[Customer ID]],MedExam_Table[[#Headers],[#Data],[Diabetes Status]],"Not Found",0)</f>
        <v>Normal</v>
      </c>
      <c r="L1992" cm="1">
        <f t="array" ref="L1992">_xlfn.XLOOKUP($A1992,Hospitalisation_table[[#All],[Customer ID]],Hospitalisation_table[[#All],[Customer Age]],"Not Found",0)</f>
        <v>26</v>
      </c>
      <c r="M1992" t="str" cm="1">
        <f t="array" ref="M1992">_xlfn.XLOOKUP($A1992,Hospitalisation_table[[#All],[Customer ID]],Hospitalisation_table[[#All],[Date of Birth]],"Not Found",0)</f>
        <v>10-Nov-1996</v>
      </c>
      <c r="N1992" s="22" cm="1">
        <f t="array" ref="N1992">_xlfn.XLOOKUP($A1992,Hospitalisation_table[[#All],[Customer ID]],Hospitalisation_table[[#All],[charges]],"Not Found",0)</f>
        <v>14455.64</v>
      </c>
      <c r="O1992" t="str" cm="1">
        <f t="array" ref="O1992">_xlfn.XLOOKUP($A1992,Hospitalisation_table[[#All],[Customer ID]],Hospitalisation_table[[#All],[Hospital tier_Updated]],"Not Found",0)</f>
        <v>tier - 2</v>
      </c>
      <c r="P1992" t="str" cm="1">
        <f t="array" ref="P1992">_xlfn.XLOOKUP($A1992,Hospitalisation_table[[#All],[Customer ID]],Hospitalisation_table[[#All],[City tier_updated]],"Not Found",0)</f>
        <v>tier - 3</v>
      </c>
      <c r="Q1992" t="str" cm="1">
        <f t="array" ref="Q1992">_xlfn.XLOOKUP($A1992,Hospitalisation_table[[#All],[Customer ID]],Hospitalisation_table[[#All],[State ID Updated]],"Not Found",0)</f>
        <v>R1024</v>
      </c>
    </row>
    <row r="1993" spans="1:17" x14ac:dyDescent="0.3">
      <c r="A1993" s="14" t="s">
        <v>2304</v>
      </c>
      <c r="B1993" t="str" cm="1">
        <f t="array" ref="B1993">_xlfn.XLOOKUP($A1993,CustomersName[[#All],[Customer ID]],CustomersName[[#All],[First Name]],"Not Found",0)</f>
        <v>JennahL.</v>
      </c>
      <c r="C1993" cm="1">
        <f t="array" ref="C1993">_xlfn.XLOOKUP($A1993,MedExam_Table[[#Headers],[#Data],[Customer ID]],MedExam_Table[[#Headers],[#Data],[BMI]],"Not Found",0)</f>
        <v>35.53</v>
      </c>
      <c r="D1993" cm="1">
        <f t="array" ref="D1993">_xlfn.XLOOKUP($A1993,MedExam_Table[[#Headers],[#Data],[Customer ID]],MedExam_Table[[#Headers],[#Data],[HBA1C]],"Not Found",0)</f>
        <v>4.3600000000000003</v>
      </c>
      <c r="E1993" t="str" cm="1">
        <f t="array" ref="E1993">_xlfn.XLOOKUP($A1993,MedExam_Table[[#Headers],[#Data],[Customer ID]],MedExam_Table[[#Headers],[#Data],[Heart Issues Updated]],"Not Found",0)</f>
        <v>Yes</v>
      </c>
      <c r="F1993" t="str" cm="1">
        <f t="array" ref="F1993">_xlfn.XLOOKUP($A1993,MedExam_Table[[#Headers],[#Data],[Customer ID]],MedExam_Table[[#Headers],[#Data],[Any Transplants Update]],"Not Found",0)</f>
        <v>No</v>
      </c>
      <c r="G1993" t="str" cm="1">
        <f t="array" ref="G1993">_xlfn.XLOOKUP($A1993,MedExam_Table[[#Headers],[#Data],[Customer ID]],MedExam_Table[[#Headers],[#Data],[Cancer history]],"Not Found",0)</f>
        <v>No</v>
      </c>
      <c r="H1993" cm="1">
        <f t="array" ref="H1993">_xlfn.XLOOKUP($A1993,MedExam_Table[[#Headers],[#Data],[Customer ID]],MedExam_Table[[#Headers],[#Data],[NumberOfMajorSurgeries_updated]],"Not Found",0)</f>
        <v>0</v>
      </c>
      <c r="I1993" t="str" cm="1">
        <f t="array" ref="I1993">_xlfn.XLOOKUP($A1993,MedExam_Table[[#Headers],[#Data],[Customer ID]],MedExam_Table[[#Headers],[#Data],[Smoker Updated]],"Not Found",0)</f>
        <v>Yes</v>
      </c>
      <c r="J1993" t="str" cm="1">
        <f t="array" ref="J1993">_xlfn.XLOOKUP($A1993,MedExam_Table[[#Headers],[#Data],[Customer ID]],MedExam_Table[[#Headers],[#Data],[Weight Status]],"Not Found",0)</f>
        <v>Obesity</v>
      </c>
      <c r="K1993" t="str" cm="1">
        <f t="array" ref="K1993">_xlfn.XLOOKUP($A1993,MedExam_Table[[#Headers],[#Data],[Customer ID]],MedExam_Table[[#Headers],[#Data],[Diabetes Status]],"Not Found",0)</f>
        <v>Normal</v>
      </c>
      <c r="L1993" cm="1">
        <f t="array" ref="L1993">_xlfn.XLOOKUP($A1993,Hospitalisation_table[[#All],[Customer ID]],Hospitalisation_table[[#All],[Customer Age]],"Not Found",0)</f>
        <v>46</v>
      </c>
      <c r="M1993" t="str" cm="1">
        <f t="array" ref="M1993">_xlfn.XLOOKUP($A1993,Hospitalisation_table[[#All],[Customer ID]],Hospitalisation_table[[#All],[Date of Birth]],"Not Found",0)</f>
        <v>28-Nov-1976</v>
      </c>
      <c r="N1993" s="22" cm="1">
        <f t="array" ref="N1993">_xlfn.XLOOKUP($A1993,Hospitalisation_table[[#All],[Customer ID]],Hospitalisation_table[[#All],[charges]],"Not Found",0)</f>
        <v>42111.66</v>
      </c>
      <c r="O1993" t="str" cm="1">
        <f t="array" ref="O1993">_xlfn.XLOOKUP($A1993,Hospitalisation_table[[#All],[Customer ID]],Hospitalisation_table[[#All],[Hospital tier_Updated]],"Not Found",0)</f>
        <v>tier - 1</v>
      </c>
      <c r="P1993" t="str" cm="1">
        <f t="array" ref="P1993">_xlfn.XLOOKUP($A1993,Hospitalisation_table[[#All],[Customer ID]],Hospitalisation_table[[#All],[City tier_updated]],"Not Found",0)</f>
        <v>tier - 1</v>
      </c>
      <c r="Q1993" t="str" cm="1">
        <f t="array" ref="Q1993">_xlfn.XLOOKUP($A1993,Hospitalisation_table[[#All],[Customer ID]],Hospitalisation_table[[#All],[State ID Updated]],"Not Found",0)</f>
        <v>R1024</v>
      </c>
    </row>
    <row r="1994" spans="1:17" x14ac:dyDescent="0.3">
      <c r="A1994" s="13" t="s">
        <v>1681</v>
      </c>
      <c r="B1994" t="str" cm="1">
        <f t="array" ref="B1994">_xlfn.XLOOKUP($A1994,CustomersName[[#All],[Customer ID]],CustomersName[[#All],[First Name]],"Not Found",0)</f>
        <v>Adriana</v>
      </c>
      <c r="C1994" cm="1">
        <f t="array" ref="C1994">_xlfn.XLOOKUP($A1994,MedExam_Table[[#Headers],[#Data],[Customer ID]],MedExam_Table[[#Headers],[#Data],[BMI]],"Not Found",0)</f>
        <v>23.085000000000001</v>
      </c>
      <c r="D1994" cm="1">
        <f t="array" ref="D1994">_xlfn.XLOOKUP($A1994,MedExam_Table[[#Headers],[#Data],[Customer ID]],MedExam_Table[[#Headers],[#Data],[HBA1C]],"Not Found",0)</f>
        <v>4.2699999999999996</v>
      </c>
      <c r="E1994" t="str" cm="1">
        <f t="array" ref="E1994">_xlfn.XLOOKUP($A1994,MedExam_Table[[#Headers],[#Data],[Customer ID]],MedExam_Table[[#Headers],[#Data],[Heart Issues Updated]],"Not Found",0)</f>
        <v>Yes</v>
      </c>
      <c r="F1994" t="str" cm="1">
        <f t="array" ref="F1994">_xlfn.XLOOKUP($A1994,MedExam_Table[[#Headers],[#Data],[Customer ID]],MedExam_Table[[#Headers],[#Data],[Any Transplants Update]],"Not Found",0)</f>
        <v>No</v>
      </c>
      <c r="G1994" t="str" cm="1">
        <f t="array" ref="G1994">_xlfn.XLOOKUP($A1994,MedExam_Table[[#Headers],[#Data],[Customer ID]],MedExam_Table[[#Headers],[#Data],[Cancer history]],"Not Found",0)</f>
        <v>No</v>
      </c>
      <c r="H1994" cm="1">
        <f t="array" ref="H1994">_xlfn.XLOOKUP($A1994,MedExam_Table[[#Headers],[#Data],[Customer ID]],MedExam_Table[[#Headers],[#Data],[NumberOfMajorSurgeries_updated]],"Not Found",0)</f>
        <v>2</v>
      </c>
      <c r="I1994" t="str" cm="1">
        <f t="array" ref="I1994">_xlfn.XLOOKUP($A1994,MedExam_Table[[#Headers],[#Data],[Customer ID]],MedExam_Table[[#Headers],[#Data],[Smoker Updated]],"Not Found",0)</f>
        <v>No</v>
      </c>
      <c r="J1994" t="str" cm="1">
        <f t="array" ref="J1994">_xlfn.XLOOKUP($A1994,MedExam_Table[[#Headers],[#Data],[Customer ID]],MedExam_Table[[#Headers],[#Data],[Weight Status]],"Not Found",0)</f>
        <v>NormalWeight</v>
      </c>
      <c r="K1994" t="str" cm="1">
        <f t="array" ref="K1994">_xlfn.XLOOKUP($A1994,MedExam_Table[[#Headers],[#Data],[Customer ID]],MedExam_Table[[#Headers],[#Data],[Diabetes Status]],"Not Found",0)</f>
        <v>Normal</v>
      </c>
      <c r="L1994" cm="1">
        <f t="array" ref="L1994">_xlfn.XLOOKUP($A1994,Hospitalisation_table[[#All],[Customer ID]],Hospitalisation_table[[#All],[Customer Age]],"Not Found",0)</f>
        <v>63</v>
      </c>
      <c r="M1994" t="str" cm="1">
        <f t="array" ref="M1994">_xlfn.XLOOKUP($A1994,Hospitalisation_table[[#All],[Customer ID]],Hospitalisation_table[[#All],[Date of Birth]],"Not Found",0)</f>
        <v>3-Aug-1959</v>
      </c>
      <c r="N1994" s="22" cm="1">
        <f t="array" ref="N1994">_xlfn.XLOOKUP($A1994,Hospitalisation_table[[#All],[Customer ID]],Hospitalisation_table[[#All],[charges]],"Not Found",0)</f>
        <v>14451.84</v>
      </c>
      <c r="O1994" t="str" cm="1">
        <f t="array" ref="O1994">_xlfn.XLOOKUP($A1994,Hospitalisation_table[[#All],[Customer ID]],Hospitalisation_table[[#All],[Hospital tier_Updated]],"Not Found",0)</f>
        <v>tier - 2</v>
      </c>
      <c r="P1994" t="str" cm="1">
        <f t="array" ref="P1994">_xlfn.XLOOKUP($A1994,Hospitalisation_table[[#All],[Customer ID]],Hospitalisation_table[[#All],[City tier_updated]],"Not Found",0)</f>
        <v>tier - 3</v>
      </c>
      <c r="Q1994" t="str" cm="1">
        <f t="array" ref="Q1994">_xlfn.XLOOKUP($A1994,Hospitalisation_table[[#All],[Customer ID]],Hospitalisation_table[[#All],[State ID Updated]],"Not Found",0)</f>
        <v>R1023</v>
      </c>
    </row>
    <row r="1995" spans="1:17" x14ac:dyDescent="0.3">
      <c r="A1995" s="14" t="s">
        <v>1680</v>
      </c>
      <c r="B1995" t="str" cm="1">
        <f t="array" ref="B1995">_xlfn.XLOOKUP($A1995,CustomersName[[#All],[Customer ID]],CustomersName[[#All],[First Name]],"Not Found",0)</f>
        <v>Mirahda J</v>
      </c>
      <c r="C1995" cm="1">
        <f t="array" ref="C1995">_xlfn.XLOOKUP($A1995,MedExam_Table[[#Headers],[#Data],[Customer ID]],MedExam_Table[[#Headers],[#Data],[BMI]],"Not Found",0)</f>
        <v>21.66</v>
      </c>
      <c r="D1995" cm="1">
        <f t="array" ref="D1995">_xlfn.XLOOKUP($A1995,MedExam_Table[[#Headers],[#Data],[Customer ID]],MedExam_Table[[#Headers],[#Data],[HBA1C]],"Not Found",0)</f>
        <v>5.2</v>
      </c>
      <c r="E1995" t="str" cm="1">
        <f t="array" ref="E1995">_xlfn.XLOOKUP($A1995,MedExam_Table[[#Headers],[#Data],[Customer ID]],MedExam_Table[[#Headers],[#Data],[Heart Issues Updated]],"Not Found",0)</f>
        <v>Yes</v>
      </c>
      <c r="F1995" t="str" cm="1">
        <f t="array" ref="F1995">_xlfn.XLOOKUP($A1995,MedExam_Table[[#Headers],[#Data],[Customer ID]],MedExam_Table[[#Headers],[#Data],[Any Transplants Update]],"Not Found",0)</f>
        <v>No</v>
      </c>
      <c r="G1995" t="str" cm="1">
        <f t="array" ref="G1995">_xlfn.XLOOKUP($A1995,MedExam_Table[[#Headers],[#Data],[Customer ID]],MedExam_Table[[#Headers],[#Data],[Cancer history]],"Not Found",0)</f>
        <v>No</v>
      </c>
      <c r="H1995" cm="1">
        <f t="array" ref="H1995">_xlfn.XLOOKUP($A1995,MedExam_Table[[#Headers],[#Data],[Customer ID]],MedExam_Table[[#Headers],[#Data],[NumberOfMajorSurgeries_updated]],"Not Found",0)</f>
        <v>2</v>
      </c>
      <c r="I1995" t="str" cm="1">
        <f t="array" ref="I1995">_xlfn.XLOOKUP($A1995,MedExam_Table[[#Headers],[#Data],[Customer ID]],MedExam_Table[[#Headers],[#Data],[Smoker Updated]],"Not Found",0)</f>
        <v>No</v>
      </c>
      <c r="J1995" t="str" cm="1">
        <f t="array" ref="J1995">_xlfn.XLOOKUP($A1995,MedExam_Table[[#Headers],[#Data],[Customer ID]],MedExam_Table[[#Headers],[#Data],[Weight Status]],"Not Found",0)</f>
        <v>NormalWeight</v>
      </c>
      <c r="K1995" t="str" cm="1">
        <f t="array" ref="K1995">_xlfn.XLOOKUP($A1995,MedExam_Table[[#Headers],[#Data],[Customer ID]],MedExam_Table[[#Headers],[#Data],[Diabetes Status]],"Not Found",0)</f>
        <v>Normal</v>
      </c>
      <c r="L1995" cm="1">
        <f t="array" ref="L1995">_xlfn.XLOOKUP($A1995,Hospitalisation_table[[#All],[Customer ID]],Hospitalisation_table[[#All],[Customer Age]],"Not Found",0)</f>
        <v>63</v>
      </c>
      <c r="M1995" t="str" cm="1">
        <f t="array" ref="M1995">_xlfn.XLOOKUP($A1995,Hospitalisation_table[[#All],[Customer ID]],Hospitalisation_table[[#All],[Date of Birth]],"Not Found",0)</f>
        <v>29-Jun-1959</v>
      </c>
      <c r="N1995" s="22" cm="1">
        <f t="array" ref="N1995">_xlfn.XLOOKUP($A1995,Hospitalisation_table[[#All],[Customer ID]],Hospitalisation_table[[#All],[charges]],"Not Found",0)</f>
        <v>14449.85</v>
      </c>
      <c r="O1995" t="str" cm="1">
        <f t="array" ref="O1995">_xlfn.XLOOKUP($A1995,Hospitalisation_table[[#All],[Customer ID]],Hospitalisation_table[[#All],[Hospital tier_Updated]],"Not Found",0)</f>
        <v>tier - 2</v>
      </c>
      <c r="P1995" t="str" cm="1">
        <f t="array" ref="P1995">_xlfn.XLOOKUP($A1995,Hospitalisation_table[[#All],[Customer ID]],Hospitalisation_table[[#All],[City tier_updated]],"Not Found",0)</f>
        <v>tier - 1</v>
      </c>
      <c r="Q1995" t="str" cm="1">
        <f t="array" ref="Q1995">_xlfn.XLOOKUP($A1995,Hospitalisation_table[[#All],[Customer ID]],Hospitalisation_table[[#All],[State ID Updated]],"Not Found",0)</f>
        <v>R1024</v>
      </c>
    </row>
    <row r="1996" spans="1:17" x14ac:dyDescent="0.3">
      <c r="A1996" s="13" t="s">
        <v>1679</v>
      </c>
      <c r="B1996" t="str" cm="1">
        <f t="array" ref="B1996">_xlfn.XLOOKUP($A1996,CustomersName[[#All],[Customer ID]],CustomersName[[#All],[First Name]],"Not Found",0)</f>
        <v>hoberto</v>
      </c>
      <c r="C1996" cm="1">
        <f t="array" ref="C1996">_xlfn.XLOOKUP($A1996,MedExam_Table[[#Headers],[#Data],[Customer ID]],MedExam_Table[[#Headers],[#Data],[BMI]],"Not Found",0)</f>
        <v>36.47</v>
      </c>
      <c r="D1996" cm="1">
        <f t="array" ref="D1996">_xlfn.XLOOKUP($A1996,MedExam_Table[[#Headers],[#Data],[Customer ID]],MedExam_Table[[#Headers],[#Data],[HBA1C]],"Not Found",0)</f>
        <v>8.23</v>
      </c>
      <c r="E1996" t="str" cm="1">
        <f t="array" ref="E1996">_xlfn.XLOOKUP($A1996,MedExam_Table[[#Headers],[#Data],[Customer ID]],MedExam_Table[[#Headers],[#Data],[Heart Issues Updated]],"Not Found",0)</f>
        <v>Yes</v>
      </c>
      <c r="F1996" t="str" cm="1">
        <f t="array" ref="F1996">_xlfn.XLOOKUP($A1996,MedExam_Table[[#Headers],[#Data],[Customer ID]],MedExam_Table[[#Headers],[#Data],[Any Transplants Update]],"Not Found",0)</f>
        <v>No</v>
      </c>
      <c r="G1996" t="str" cm="1">
        <f t="array" ref="G1996">_xlfn.XLOOKUP($A1996,MedExam_Table[[#Headers],[#Data],[Customer ID]],MedExam_Table[[#Headers],[#Data],[Cancer history]],"Not Found",0)</f>
        <v>No</v>
      </c>
      <c r="H1996" cm="1">
        <f t="array" ref="H1996">_xlfn.XLOOKUP($A1996,MedExam_Table[[#Headers],[#Data],[Customer ID]],MedExam_Table[[#Headers],[#Data],[NumberOfMajorSurgeries_updated]],"Not Found",0)</f>
        <v>0</v>
      </c>
      <c r="I1996" t="str" cm="1">
        <f t="array" ref="I1996">_xlfn.XLOOKUP($A1996,MedExam_Table[[#Headers],[#Data],[Customer ID]],MedExam_Table[[#Headers],[#Data],[Smoker Updated]],"Not Found",0)</f>
        <v>No</v>
      </c>
      <c r="J1996" t="str" cm="1">
        <f t="array" ref="J1996">_xlfn.XLOOKUP($A1996,MedExam_Table[[#Headers],[#Data],[Customer ID]],MedExam_Table[[#Headers],[#Data],[Weight Status]],"Not Found",0)</f>
        <v>Obesity</v>
      </c>
      <c r="K1996" t="str" cm="1">
        <f t="array" ref="K1996">_xlfn.XLOOKUP($A1996,MedExam_Table[[#Headers],[#Data],[Customer ID]],MedExam_Table[[#Headers],[#Data],[Diabetes Status]],"Not Found",0)</f>
        <v>Diabetes</v>
      </c>
      <c r="L1996" cm="1">
        <f t="array" ref="L1996">_xlfn.XLOOKUP($A1996,Hospitalisation_table[[#All],[Customer ID]],Hospitalisation_table[[#All],[Customer Age]],"Not Found",0)</f>
        <v>55</v>
      </c>
      <c r="M1996" t="str" cm="1">
        <f t="array" ref="M1996">_xlfn.XLOOKUP($A1996,Hospitalisation_table[[#All],[Customer ID]],Hospitalisation_table[[#All],[Date of Birth]],"Not Found",0)</f>
        <v>4-Nov-1967</v>
      </c>
      <c r="N1996" s="22" cm="1">
        <f t="array" ref="N1996">_xlfn.XLOOKUP($A1996,Hospitalisation_table[[#All],[Customer ID]],Hospitalisation_table[[#All],[charges]],"Not Found",0)</f>
        <v>14427.63</v>
      </c>
      <c r="O1996" t="str" cm="1">
        <f t="array" ref="O1996">_xlfn.XLOOKUP($A1996,Hospitalisation_table[[#All],[Customer ID]],Hospitalisation_table[[#All],[Hospital tier_Updated]],"Not Found",0)</f>
        <v>tier - 2</v>
      </c>
      <c r="P1996" t="str" cm="1">
        <f t="array" ref="P1996">_xlfn.XLOOKUP($A1996,Hospitalisation_table[[#All],[Customer ID]],Hospitalisation_table[[#All],[City tier_updated]],"Not Found",0)</f>
        <v>tier - 2</v>
      </c>
      <c r="Q1996" t="str" cm="1">
        <f t="array" ref="Q1996">_xlfn.XLOOKUP($A1996,Hospitalisation_table[[#All],[Customer ID]],Hospitalisation_table[[#All],[State ID Updated]],"Not Found",0)</f>
        <v>R1021</v>
      </c>
    </row>
    <row r="1997" spans="1:17" x14ac:dyDescent="0.3">
      <c r="A1997" s="14" t="s">
        <v>1678</v>
      </c>
      <c r="B1997" t="str" cm="1">
        <f t="array" ref="B1997">_xlfn.XLOOKUP($A1997,CustomersName[[#All],[Customer ID]],CustomersName[[#All],[First Name]],"Not Found",0)</f>
        <v>hebecca B.</v>
      </c>
      <c r="C1997" cm="1">
        <f t="array" ref="C1997">_xlfn.XLOOKUP($A1997,MedExam_Table[[#Headers],[#Data],[Customer ID]],MedExam_Table[[#Headers],[#Data],[BMI]],"Not Found",0)</f>
        <v>36.08</v>
      </c>
      <c r="D1997" cm="1">
        <f t="array" ref="D1997">_xlfn.XLOOKUP($A1997,MedExam_Table[[#Headers],[#Data],[Customer ID]],MedExam_Table[[#Headers],[#Data],[HBA1C]],"Not Found",0)</f>
        <v>10.33</v>
      </c>
      <c r="E1997" t="str" cm="1">
        <f t="array" ref="E1997">_xlfn.XLOOKUP($A1997,MedExam_Table[[#Headers],[#Data],[Customer ID]],MedExam_Table[[#Headers],[#Data],[Heart Issues Updated]],"Not Found",0)</f>
        <v>Yes</v>
      </c>
      <c r="F1997" t="str" cm="1">
        <f t="array" ref="F1997">_xlfn.XLOOKUP($A1997,MedExam_Table[[#Headers],[#Data],[Customer ID]],MedExam_Table[[#Headers],[#Data],[Any Transplants Update]],"Not Found",0)</f>
        <v>No</v>
      </c>
      <c r="G1997" t="str" cm="1">
        <f t="array" ref="G1997">_xlfn.XLOOKUP($A1997,MedExam_Table[[#Headers],[#Data],[Customer ID]],MedExam_Table[[#Headers],[#Data],[Cancer history]],"Not Found",0)</f>
        <v>No</v>
      </c>
      <c r="H1997" cm="1">
        <f t="array" ref="H1997">_xlfn.XLOOKUP($A1997,MedExam_Table[[#Headers],[#Data],[Customer ID]],MedExam_Table[[#Headers],[#Data],[NumberOfMajorSurgeries_updated]],"Not Found",0)</f>
        <v>0</v>
      </c>
      <c r="I1997" t="str" cm="1">
        <f t="array" ref="I1997">_xlfn.XLOOKUP($A1997,MedExam_Table[[#Headers],[#Data],[Customer ID]],MedExam_Table[[#Headers],[#Data],[Smoker Updated]],"Not Found",0)</f>
        <v>No</v>
      </c>
      <c r="J1997" t="str" cm="1">
        <f t="array" ref="J1997">_xlfn.XLOOKUP($A1997,MedExam_Table[[#Headers],[#Data],[Customer ID]],MedExam_Table[[#Headers],[#Data],[Weight Status]],"Not Found",0)</f>
        <v>Obesity</v>
      </c>
      <c r="K1997" t="str" cm="1">
        <f t="array" ref="K1997">_xlfn.XLOOKUP($A1997,MedExam_Table[[#Headers],[#Data],[Customer ID]],MedExam_Table[[#Headers],[#Data],[Diabetes Status]],"Not Found",0)</f>
        <v>Diabetes</v>
      </c>
      <c r="L1997" cm="1">
        <f t="array" ref="L1997">_xlfn.XLOOKUP($A1997,Hospitalisation_table[[#All],[Customer ID]],Hospitalisation_table[[#All],[Customer Age]],"Not Found",0)</f>
        <v>55</v>
      </c>
      <c r="M1997" t="str" cm="1">
        <f t="array" ref="M1997">_xlfn.XLOOKUP($A1997,Hospitalisation_table[[#All],[Customer ID]],Hospitalisation_table[[#All],[Date of Birth]],"Not Found",0)</f>
        <v>15-Aug-1967</v>
      </c>
      <c r="N1997" s="22" cm="1">
        <f t="array" ref="N1997">_xlfn.XLOOKUP($A1997,Hospitalisation_table[[#All],[Customer ID]],Hospitalisation_table[[#All],[charges]],"Not Found",0)</f>
        <v>14426.66</v>
      </c>
      <c r="O1997" t="str" cm="1">
        <f t="array" ref="O1997">_xlfn.XLOOKUP($A1997,Hospitalisation_table[[#All],[Customer ID]],Hospitalisation_table[[#All],[Hospital tier_Updated]],"Not Found",0)</f>
        <v>tier - 2</v>
      </c>
      <c r="P1997" t="str" cm="1">
        <f t="array" ref="P1997">_xlfn.XLOOKUP($A1997,Hospitalisation_table[[#All],[Customer ID]],Hospitalisation_table[[#All],[City tier_updated]],"Not Found",0)</f>
        <v>tier - 2</v>
      </c>
      <c r="Q1997" t="str" cm="1">
        <f t="array" ref="Q1997">_xlfn.XLOOKUP($A1997,Hospitalisation_table[[#All],[Customer ID]],Hospitalisation_table[[#All],[State ID Updated]],"Not Found",0)</f>
        <v>R1026</v>
      </c>
    </row>
    <row r="1998" spans="1:17" x14ac:dyDescent="0.3">
      <c r="A1998" s="13" t="s">
        <v>1677</v>
      </c>
      <c r="B1998" t="str" cm="1">
        <f t="array" ref="B1998">_xlfn.XLOOKUP($A1998,CustomersName[[#All],[Customer ID]],CustomersName[[#All],[First Name]],"Not Found",0)</f>
        <v>Tiffany</v>
      </c>
      <c r="C1998" cm="1">
        <f t="array" ref="C1998">_xlfn.XLOOKUP($A1998,MedExam_Table[[#Headers],[#Data],[Customer ID]],MedExam_Table[[#Headers],[#Data],[BMI]],"Not Found",0)</f>
        <v>23.18</v>
      </c>
      <c r="D1998" cm="1">
        <f t="array" ref="D1998">_xlfn.XLOOKUP($A1998,MedExam_Table[[#Headers],[#Data],[Customer ID]],MedExam_Table[[#Headers],[#Data],[HBA1C]],"Not Found",0)</f>
        <v>6.13</v>
      </c>
      <c r="E1998" t="str" cm="1">
        <f t="array" ref="E1998">_xlfn.XLOOKUP($A1998,MedExam_Table[[#Headers],[#Data],[Customer ID]],MedExam_Table[[#Headers],[#Data],[Heart Issues Updated]],"Not Found",0)</f>
        <v>No</v>
      </c>
      <c r="F1998" t="str" cm="1">
        <f t="array" ref="F1998">_xlfn.XLOOKUP($A1998,MedExam_Table[[#Headers],[#Data],[Customer ID]],MedExam_Table[[#Headers],[#Data],[Any Transplants Update]],"Not Found",0)</f>
        <v>No</v>
      </c>
      <c r="G1998" t="str" cm="1">
        <f t="array" ref="G1998">_xlfn.XLOOKUP($A1998,MedExam_Table[[#Headers],[#Data],[Customer ID]],MedExam_Table[[#Headers],[#Data],[Cancer history]],"Not Found",0)</f>
        <v>No</v>
      </c>
      <c r="H1998" cm="1">
        <f t="array" ref="H1998">_xlfn.XLOOKUP($A1998,MedExam_Table[[#Headers],[#Data],[Customer ID]],MedExam_Table[[#Headers],[#Data],[NumberOfMajorSurgeries_updated]],"Not Found",0)</f>
        <v>0</v>
      </c>
      <c r="I1998" t="str" cm="1">
        <f t="array" ref="I1998">_xlfn.XLOOKUP($A1998,MedExam_Table[[#Headers],[#Data],[Customer ID]],MedExam_Table[[#Headers],[#Data],[Smoker Updated]],"Not Found",0)</f>
        <v>No</v>
      </c>
      <c r="J1998" t="str" cm="1">
        <f t="array" ref="J1998">_xlfn.XLOOKUP($A1998,MedExam_Table[[#Headers],[#Data],[Customer ID]],MedExam_Table[[#Headers],[#Data],[Weight Status]],"Not Found",0)</f>
        <v>NormalWeight</v>
      </c>
      <c r="K1998" t="str" cm="1">
        <f t="array" ref="K1998">_xlfn.XLOOKUP($A1998,MedExam_Table[[#Headers],[#Data],[Customer ID]],MedExam_Table[[#Headers],[#Data],[Diabetes Status]],"Not Found",0)</f>
        <v>Prediabetes</v>
      </c>
      <c r="L1998" cm="1">
        <f t="array" ref="L1998">_xlfn.XLOOKUP($A1998,Hospitalisation_table[[#All],[Customer ID]],Hospitalisation_table[[#All],[Customer Age]],"Not Found",0)</f>
        <v>23</v>
      </c>
      <c r="M1998" t="str" cm="1">
        <f t="array" ref="M1998">_xlfn.XLOOKUP($A1998,Hospitalisation_table[[#All],[Customer ID]],Hospitalisation_table[[#All],[Date of Birth]],"Not Found",0)</f>
        <v>10-Aug-1999</v>
      </c>
      <c r="N1998" s="22" cm="1">
        <f t="array" ref="N1998">_xlfn.XLOOKUP($A1998,Hospitalisation_table[[#All],[Customer ID]],Hospitalisation_table[[#All],[charges]],"Not Found",0)</f>
        <v>14426.07</v>
      </c>
      <c r="O1998" t="str" cm="1">
        <f t="array" ref="O1998">_xlfn.XLOOKUP($A1998,Hospitalisation_table[[#All],[Customer ID]],Hospitalisation_table[[#All],[Hospital tier_Updated]],"Not Found",0)</f>
        <v>tier - 2</v>
      </c>
      <c r="P1998" t="str" cm="1">
        <f t="array" ref="P1998">_xlfn.XLOOKUP($A1998,Hospitalisation_table[[#All],[Customer ID]],Hospitalisation_table[[#All],[City tier_updated]],"Not Found",0)</f>
        <v>tier - 1</v>
      </c>
      <c r="Q1998" t="str" cm="1">
        <f t="array" ref="Q1998">_xlfn.XLOOKUP($A1998,Hospitalisation_table[[#All],[Customer ID]],Hospitalisation_table[[#All],[State ID Updated]],"Not Found",0)</f>
        <v>R1012</v>
      </c>
    </row>
    <row r="1999" spans="1:17" x14ac:dyDescent="0.3">
      <c r="A1999" s="14" t="s">
        <v>1676</v>
      </c>
      <c r="B1999" t="str" cm="1">
        <f t="array" ref="B1999">_xlfn.XLOOKUP($A1999,CustomersName[[#All],[Customer ID]],CustomersName[[#All],[First Name]],"Not Found",0)</f>
        <v>Alexander</v>
      </c>
      <c r="C1999" cm="1">
        <f t="array" ref="C1999">_xlfn.XLOOKUP($A1999,MedExam_Table[[#Headers],[#Data],[Customer ID]],MedExam_Table[[#Headers],[#Data],[BMI]],"Not Found",0)</f>
        <v>39.159999999999997</v>
      </c>
      <c r="D1999" cm="1">
        <f t="array" ref="D1999">_xlfn.XLOOKUP($A1999,MedExam_Table[[#Headers],[#Data],[Customer ID]],MedExam_Table[[#Headers],[#Data],[HBA1C]],"Not Found",0)</f>
        <v>8.08</v>
      </c>
      <c r="E1999" t="str" cm="1">
        <f t="array" ref="E1999">_xlfn.XLOOKUP($A1999,MedExam_Table[[#Headers],[#Data],[Customer ID]],MedExam_Table[[#Headers],[#Data],[Heart Issues Updated]],"Not Found",0)</f>
        <v>No</v>
      </c>
      <c r="F1999" t="str" cm="1">
        <f t="array" ref="F1999">_xlfn.XLOOKUP($A1999,MedExam_Table[[#Headers],[#Data],[Customer ID]],MedExam_Table[[#Headers],[#Data],[Any Transplants Update]],"Not Found",0)</f>
        <v>No</v>
      </c>
      <c r="G1999" t="str" cm="1">
        <f t="array" ref="G1999">_xlfn.XLOOKUP($A1999,MedExam_Table[[#Headers],[#Data],[Customer ID]],MedExam_Table[[#Headers],[#Data],[Cancer history]],"Not Found",0)</f>
        <v>No</v>
      </c>
      <c r="H1999" cm="1">
        <f t="array" ref="H1999">_xlfn.XLOOKUP($A1999,MedExam_Table[[#Headers],[#Data],[Customer ID]],MedExam_Table[[#Headers],[#Data],[NumberOfMajorSurgeries_updated]],"Not Found",0)</f>
        <v>3</v>
      </c>
      <c r="I1999" t="str" cm="1">
        <f t="array" ref="I1999">_xlfn.XLOOKUP($A1999,MedExam_Table[[#Headers],[#Data],[Customer ID]],MedExam_Table[[#Headers],[#Data],[Smoker Updated]],"Not Found",0)</f>
        <v>No</v>
      </c>
      <c r="J1999" t="str" cm="1">
        <f t="array" ref="J1999">_xlfn.XLOOKUP($A1999,MedExam_Table[[#Headers],[#Data],[Customer ID]],MedExam_Table[[#Headers],[#Data],[Weight Status]],"Not Found",0)</f>
        <v>Obesity</v>
      </c>
      <c r="K1999" t="str" cm="1">
        <f t="array" ref="K1999">_xlfn.XLOOKUP($A1999,MedExam_Table[[#Headers],[#Data],[Customer ID]],MedExam_Table[[#Headers],[#Data],[Diabetes Status]],"Not Found",0)</f>
        <v>Diabetes</v>
      </c>
      <c r="L1999" cm="1">
        <f t="array" ref="L1999">_xlfn.XLOOKUP($A1999,Hospitalisation_table[[#All],[Customer ID]],Hospitalisation_table[[#All],[Customer Age]],"Not Found",0)</f>
        <v>64</v>
      </c>
      <c r="M1999" t="str" cm="1">
        <f t="array" ref="M1999">_xlfn.XLOOKUP($A1999,Hospitalisation_table[[#All],[Customer ID]],Hospitalisation_table[[#All],[Date of Birth]],"Not Found",0)</f>
        <v>20-Sep-1958</v>
      </c>
      <c r="N1999" s="22" cm="1">
        <f t="array" ref="N1999">_xlfn.XLOOKUP($A1999,Hospitalisation_table[[#All],[Customer ID]],Hospitalisation_table[[#All],[charges]],"Not Found",0)</f>
        <v>14418.28</v>
      </c>
      <c r="O1999" t="str" cm="1">
        <f t="array" ref="O1999">_xlfn.XLOOKUP($A1999,Hospitalisation_table[[#All],[Customer ID]],Hospitalisation_table[[#All],[Hospital tier_Updated]],"Not Found",0)</f>
        <v>tier - 2</v>
      </c>
      <c r="P1999" t="str" cm="1">
        <f t="array" ref="P1999">_xlfn.XLOOKUP($A1999,Hospitalisation_table[[#All],[Customer ID]],Hospitalisation_table[[#All],[City tier_updated]],"Not Found",0)</f>
        <v>tier - 3</v>
      </c>
      <c r="Q1999" t="str" cm="1">
        <f t="array" ref="Q1999">_xlfn.XLOOKUP($A1999,Hospitalisation_table[[#All],[Customer ID]],Hospitalisation_table[[#All],[State ID Updated]],"Not Found",0)</f>
        <v>R1013</v>
      </c>
    </row>
    <row r="2000" spans="1:17" x14ac:dyDescent="0.3">
      <c r="A2000" s="13" t="s">
        <v>1675</v>
      </c>
      <c r="B2000" t="str" cm="1">
        <f t="array" ref="B2000">_xlfn.XLOOKUP($A2000,CustomersName[[#All],[Customer ID]],CustomersName[[#All],[First Name]],"Not Found",0)</f>
        <v>RichhM</v>
      </c>
      <c r="C2000" cm="1">
        <f t="array" ref="C2000">_xlfn.XLOOKUP($A2000,MedExam_Table[[#Headers],[#Data],[Customer ID]],MedExam_Table[[#Headers],[#Data],[BMI]],"Not Found",0)</f>
        <v>38.19</v>
      </c>
      <c r="D2000" cm="1">
        <f t="array" ref="D2000">_xlfn.XLOOKUP($A2000,MedExam_Table[[#Headers],[#Data],[Customer ID]],MedExam_Table[[#Headers],[#Data],[HBA1C]],"Not Found",0)</f>
        <v>10.49</v>
      </c>
      <c r="E2000" t="str" cm="1">
        <f t="array" ref="E2000">_xlfn.XLOOKUP($A2000,MedExam_Table[[#Headers],[#Data],[Customer ID]],MedExam_Table[[#Headers],[#Data],[Heart Issues Updated]],"Not Found",0)</f>
        <v>No</v>
      </c>
      <c r="F2000" t="str" cm="1">
        <f t="array" ref="F2000">_xlfn.XLOOKUP($A2000,MedExam_Table[[#Headers],[#Data],[Customer ID]],MedExam_Table[[#Headers],[#Data],[Any Transplants Update]],"Not Found",0)</f>
        <v>No</v>
      </c>
      <c r="G2000" t="str" cm="1">
        <f t="array" ref="G2000">_xlfn.XLOOKUP($A2000,MedExam_Table[[#Headers],[#Data],[Customer ID]],MedExam_Table[[#Headers],[#Data],[Cancer history]],"Not Found",0)</f>
        <v>No</v>
      </c>
      <c r="H2000" cm="1">
        <f t="array" ref="H2000">_xlfn.XLOOKUP($A2000,MedExam_Table[[#Headers],[#Data],[Customer ID]],MedExam_Table[[#Headers],[#Data],[NumberOfMajorSurgeries_updated]],"Not Found",0)</f>
        <v>3</v>
      </c>
      <c r="I2000" t="str" cm="1">
        <f t="array" ref="I2000">_xlfn.XLOOKUP($A2000,MedExam_Table[[#Headers],[#Data],[Customer ID]],MedExam_Table[[#Headers],[#Data],[Smoker Updated]],"Not Found",0)</f>
        <v>No</v>
      </c>
      <c r="J2000" t="str" cm="1">
        <f t="array" ref="J2000">_xlfn.XLOOKUP($A2000,MedExam_Table[[#Headers],[#Data],[Customer ID]],MedExam_Table[[#Headers],[#Data],[Weight Status]],"Not Found",0)</f>
        <v>Obesity</v>
      </c>
      <c r="K2000" t="str" cm="1">
        <f t="array" ref="K2000">_xlfn.XLOOKUP($A2000,MedExam_Table[[#Headers],[#Data],[Customer ID]],MedExam_Table[[#Headers],[#Data],[Diabetes Status]],"Not Found",0)</f>
        <v>Diabetes</v>
      </c>
      <c r="L2000" cm="1">
        <f t="array" ref="L2000">_xlfn.XLOOKUP($A2000,Hospitalisation_table[[#All],[Customer ID]],Hospitalisation_table[[#All],[Customer Age]],"Not Found",0)</f>
        <v>64</v>
      </c>
      <c r="M2000" t="str" cm="1">
        <f t="array" ref="M2000">_xlfn.XLOOKUP($A2000,Hospitalisation_table[[#All],[Customer ID]],Hospitalisation_table[[#All],[Date of Birth]],"Not Found",0)</f>
        <v>29-Jul-1958</v>
      </c>
      <c r="N2000" s="22" cm="1">
        <f t="array" ref="N2000">_xlfn.XLOOKUP($A2000,Hospitalisation_table[[#All],[Customer ID]],Hospitalisation_table[[#All],[charges]],"Not Found",0)</f>
        <v>14410.93</v>
      </c>
      <c r="O2000" t="str" cm="1">
        <f t="array" ref="O2000">_xlfn.XLOOKUP($A2000,Hospitalisation_table[[#All],[Customer ID]],Hospitalisation_table[[#All],[Hospital tier_Updated]],"Not Found",0)</f>
        <v>tier - 2</v>
      </c>
      <c r="P2000" t="str" cm="1">
        <f t="array" ref="P2000">_xlfn.XLOOKUP($A2000,Hospitalisation_table[[#All],[Customer ID]],Hospitalisation_table[[#All],[City tier_updated]],"Not Found",0)</f>
        <v>tier - 2</v>
      </c>
      <c r="Q2000" t="str" cm="1">
        <f t="array" ref="Q2000">_xlfn.XLOOKUP($A2000,Hospitalisation_table[[#All],[Customer ID]],Hospitalisation_table[[#All],[State ID Updated]],"Not Found",0)</f>
        <v>R1016</v>
      </c>
    </row>
    <row r="2001" spans="1:17" x14ac:dyDescent="0.3">
      <c r="A2001" s="14" t="s">
        <v>1674</v>
      </c>
      <c r="B2001" t="str" cm="1">
        <f t="array" ref="B2001">_xlfn.XLOOKUP($A2001,CustomersName[[#All],[Customer ID]],CustomersName[[#All],[First Name]],"Not Found",0)</f>
        <v>Aarhn C</v>
      </c>
      <c r="C2001" cm="1">
        <f t="array" ref="C2001">_xlfn.XLOOKUP($A2001,MedExam_Table[[#Headers],[#Data],[Customer ID]],MedExam_Table[[#Headers],[#Data],[BMI]],"Not Found",0)</f>
        <v>26.41</v>
      </c>
      <c r="D2001" cm="1">
        <f t="array" ref="D2001">_xlfn.XLOOKUP($A2001,MedExam_Table[[#Headers],[#Data],[Customer ID]],MedExam_Table[[#Headers],[#Data],[HBA1C]],"Not Found",0)</f>
        <v>8.11</v>
      </c>
      <c r="E2001" t="str" cm="1">
        <f t="array" ref="E2001">_xlfn.XLOOKUP($A2001,MedExam_Table[[#Headers],[#Data],[Customer ID]],MedExam_Table[[#Headers],[#Data],[Heart Issues Updated]],"Not Found",0)</f>
        <v>No</v>
      </c>
      <c r="F2001" t="str" cm="1">
        <f t="array" ref="F2001">_xlfn.XLOOKUP($A2001,MedExam_Table[[#Headers],[#Data],[Customer ID]],MedExam_Table[[#Headers],[#Data],[Any Transplants Update]],"Not Found",0)</f>
        <v>No</v>
      </c>
      <c r="G2001" t="str" cm="1">
        <f t="array" ref="G2001">_xlfn.XLOOKUP($A2001,MedExam_Table[[#Headers],[#Data],[Customer ID]],MedExam_Table[[#Headers],[#Data],[Cancer history]],"Not Found",0)</f>
        <v>No</v>
      </c>
      <c r="H2001" cm="1">
        <f t="array" ref="H2001">_xlfn.XLOOKUP($A2001,MedExam_Table[[#Headers],[#Data],[Customer ID]],MedExam_Table[[#Headers],[#Data],[NumberOfMajorSurgeries_updated]],"Not Found",0)</f>
        <v>3</v>
      </c>
      <c r="I2001" t="str" cm="1">
        <f t="array" ref="I2001">_xlfn.XLOOKUP($A2001,MedExam_Table[[#Headers],[#Data],[Customer ID]],MedExam_Table[[#Headers],[#Data],[Smoker Updated]],"Not Found",0)</f>
        <v>No</v>
      </c>
      <c r="J2001" t="str" cm="1">
        <f t="array" ref="J2001">_xlfn.XLOOKUP($A2001,MedExam_Table[[#Headers],[#Data],[Customer ID]],MedExam_Table[[#Headers],[#Data],[Weight Status]],"Not Found",0)</f>
        <v>OverWeight</v>
      </c>
      <c r="K2001" t="str" cm="1">
        <f t="array" ref="K2001">_xlfn.XLOOKUP($A2001,MedExam_Table[[#Headers],[#Data],[Customer ID]],MedExam_Table[[#Headers],[#Data],[Diabetes Status]],"Not Found",0)</f>
        <v>Diabetes</v>
      </c>
      <c r="L2001" cm="1">
        <f t="array" ref="L2001">_xlfn.XLOOKUP($A2001,Hospitalisation_table[[#All],[Customer ID]],Hospitalisation_table[[#All],[Customer Age]],"Not Found",0)</f>
        <v>64</v>
      </c>
      <c r="M2001" t="str" cm="1">
        <f t="array" ref="M2001">_xlfn.XLOOKUP($A2001,Hospitalisation_table[[#All],[Customer ID]],Hospitalisation_table[[#All],[Date of Birth]],"Not Found",0)</f>
        <v>14-Sep-1958</v>
      </c>
      <c r="N2001" s="22" cm="1">
        <f t="array" ref="N2001">_xlfn.XLOOKUP($A2001,Hospitalisation_table[[#All],[Customer ID]],Hospitalisation_table[[#All],[charges]],"Not Found",0)</f>
        <v>14394.56</v>
      </c>
      <c r="O2001" t="str" cm="1">
        <f t="array" ref="O2001">_xlfn.XLOOKUP($A2001,Hospitalisation_table[[#All],[Customer ID]],Hospitalisation_table[[#All],[Hospital tier_Updated]],"Not Found",0)</f>
        <v>tier - 2</v>
      </c>
      <c r="P2001" t="str" cm="1">
        <f t="array" ref="P2001">_xlfn.XLOOKUP($A2001,Hospitalisation_table[[#All],[Customer ID]],Hospitalisation_table[[#All],[City tier_updated]],"Not Found",0)</f>
        <v>tier - 1</v>
      </c>
      <c r="Q2001" t="str" cm="1">
        <f t="array" ref="Q2001">_xlfn.XLOOKUP($A2001,Hospitalisation_table[[#All],[Customer ID]],Hospitalisation_table[[#All],[State ID Updated]],"Not Found",0)</f>
        <v>R1018</v>
      </c>
    </row>
    <row r="2002" spans="1:17" x14ac:dyDescent="0.3">
      <c r="A2002" s="13" t="s">
        <v>1673</v>
      </c>
      <c r="B2002" t="str" cm="1">
        <f t="array" ref="B2002">_xlfn.XLOOKUP($A2002,CustomersName[[#All],[Customer ID]],CustomersName[[#All],[First Name]],"Not Found",0)</f>
        <v>Kate</v>
      </c>
      <c r="C2002" cm="1">
        <f t="array" ref="C2002">_xlfn.XLOOKUP($A2002,MedExam_Table[[#Headers],[#Data],[Customer ID]],MedExam_Table[[#Headers],[#Data],[BMI]],"Not Found",0)</f>
        <v>28.785</v>
      </c>
      <c r="D2002" cm="1">
        <f t="array" ref="D2002">_xlfn.XLOOKUP($A2002,MedExam_Table[[#Headers],[#Data],[Customer ID]],MedExam_Table[[#Headers],[#Data],[HBA1C]],"Not Found",0)</f>
        <v>6.6</v>
      </c>
      <c r="E2002" t="str" cm="1">
        <f t="array" ref="E2002">_xlfn.XLOOKUP($A2002,MedExam_Table[[#Headers],[#Data],[Customer ID]],MedExam_Table[[#Headers],[#Data],[Heart Issues Updated]],"Not Found",0)</f>
        <v>No</v>
      </c>
      <c r="F2002" t="str" cm="1">
        <f t="array" ref="F2002">_xlfn.XLOOKUP($A2002,MedExam_Table[[#Headers],[#Data],[Customer ID]],MedExam_Table[[#Headers],[#Data],[Any Transplants Update]],"Not Found",0)</f>
        <v>No</v>
      </c>
      <c r="G2002" t="str" cm="1">
        <f t="array" ref="G2002">_xlfn.XLOOKUP($A2002,MedExam_Table[[#Headers],[#Data],[Customer ID]],MedExam_Table[[#Headers],[#Data],[Cancer history]],"Not Found",0)</f>
        <v>No</v>
      </c>
      <c r="H2002" cm="1">
        <f t="array" ref="H2002">_xlfn.XLOOKUP($A2002,MedExam_Table[[#Headers],[#Data],[Customer ID]],MedExam_Table[[#Headers],[#Data],[NumberOfMajorSurgeries_updated]],"Not Found",0)</f>
        <v>0</v>
      </c>
      <c r="I2002" t="str" cm="1">
        <f t="array" ref="I2002">_xlfn.XLOOKUP($A2002,MedExam_Table[[#Headers],[#Data],[Customer ID]],MedExam_Table[[#Headers],[#Data],[Smoker Updated]],"Not Found",0)</f>
        <v>No</v>
      </c>
      <c r="J2002" t="str" cm="1">
        <f t="array" ref="J2002">_xlfn.XLOOKUP($A2002,MedExam_Table[[#Headers],[#Data],[Customer ID]],MedExam_Table[[#Headers],[#Data],[Weight Status]],"Not Found",0)</f>
        <v>OverWeight</v>
      </c>
      <c r="K2002" t="str" cm="1">
        <f t="array" ref="K2002">_xlfn.XLOOKUP($A2002,MedExam_Table[[#Headers],[#Data],[Customer ID]],MedExam_Table[[#Headers],[#Data],[Diabetes Status]],"Not Found",0)</f>
        <v>Diabetes</v>
      </c>
      <c r="L2002" cm="1">
        <f t="array" ref="L2002">_xlfn.XLOOKUP($A2002,Hospitalisation_table[[#All],[Customer ID]],Hospitalisation_table[[#All],[Customer Age]],"Not Found",0)</f>
        <v>57</v>
      </c>
      <c r="M2002" t="str" cm="1">
        <f t="array" ref="M2002">_xlfn.XLOOKUP($A2002,Hospitalisation_table[[#All],[Customer ID]],Hospitalisation_table[[#All],[Date of Birth]],"Not Found",0)</f>
        <v>22-Jun-1965</v>
      </c>
      <c r="N2002" s="22" cm="1">
        <f t="array" ref="N2002">_xlfn.XLOOKUP($A2002,Hospitalisation_table[[#All],[Customer ID]],Hospitalisation_table[[#All],[charges]],"Not Found",0)</f>
        <v>14394.4</v>
      </c>
      <c r="O2002" t="str" cm="1">
        <f t="array" ref="O2002">_xlfn.XLOOKUP($A2002,Hospitalisation_table[[#All],[Customer ID]],Hospitalisation_table[[#All],[Hospital tier_Updated]],"Not Found",0)</f>
        <v>tier - 2</v>
      </c>
      <c r="P2002" t="str" cm="1">
        <f t="array" ref="P2002">_xlfn.XLOOKUP($A2002,Hospitalisation_table[[#All],[Customer ID]],Hospitalisation_table[[#All],[City tier_updated]],"Not Found",0)</f>
        <v>tier - 3</v>
      </c>
      <c r="Q2002" t="str" cm="1">
        <f t="array" ref="Q2002">_xlfn.XLOOKUP($A2002,Hospitalisation_table[[#All],[Customer ID]],Hospitalisation_table[[#All],[State ID Updated]],"Not Found",0)</f>
        <v>R1024</v>
      </c>
    </row>
    <row r="2003" spans="1:17" x14ac:dyDescent="0.3">
      <c r="A2003" s="14" t="s">
        <v>1672</v>
      </c>
      <c r="B2003" t="str" cm="1">
        <f t="array" ref="B2003">_xlfn.XLOOKUP($A2003,CustomersName[[#All],[Customer ID]],CustomersName[[#All],[First Name]],"Not Found",0)</f>
        <v>haria M</v>
      </c>
      <c r="C2003" cm="1">
        <f t="array" ref="C2003">_xlfn.XLOOKUP($A2003,MedExam_Table[[#Headers],[#Data],[Customer ID]],MedExam_Table[[#Headers],[#Data],[BMI]],"Not Found",0)</f>
        <v>26.695</v>
      </c>
      <c r="D2003" cm="1">
        <f t="array" ref="D2003">_xlfn.XLOOKUP($A2003,MedExam_Table[[#Headers],[#Data],[Customer ID]],MedExam_Table[[#Headers],[#Data],[HBA1C]],"Not Found",0)</f>
        <v>10.14</v>
      </c>
      <c r="E2003" t="str" cm="1">
        <f t="array" ref="E2003">_xlfn.XLOOKUP($A2003,MedExam_Table[[#Headers],[#Data],[Customer ID]],MedExam_Table[[#Headers],[#Data],[Heart Issues Updated]],"Not Found",0)</f>
        <v>Yes</v>
      </c>
      <c r="F2003" t="str" cm="1">
        <f t="array" ref="F2003">_xlfn.XLOOKUP($A2003,MedExam_Table[[#Headers],[#Data],[Customer ID]],MedExam_Table[[#Headers],[#Data],[Any Transplants Update]],"Not Found",0)</f>
        <v>No</v>
      </c>
      <c r="G2003" t="str" cm="1">
        <f t="array" ref="G2003">_xlfn.XLOOKUP($A2003,MedExam_Table[[#Headers],[#Data],[Customer ID]],MedExam_Table[[#Headers],[#Data],[Cancer history]],"Not Found",0)</f>
        <v>Yes</v>
      </c>
      <c r="H2003" cm="1">
        <f t="array" ref="H2003">_xlfn.XLOOKUP($A2003,MedExam_Table[[#Headers],[#Data],[Customer ID]],MedExam_Table[[#Headers],[#Data],[NumberOfMajorSurgeries_updated]],"Not Found",0)</f>
        <v>1</v>
      </c>
      <c r="I2003" t="str" cm="1">
        <f t="array" ref="I2003">_xlfn.XLOOKUP($A2003,MedExam_Table[[#Headers],[#Data],[Customer ID]],MedExam_Table[[#Headers],[#Data],[Smoker Updated]],"Not Found",0)</f>
        <v>No</v>
      </c>
      <c r="J2003" t="str" cm="1">
        <f t="array" ref="J2003">_xlfn.XLOOKUP($A2003,MedExam_Table[[#Headers],[#Data],[Customer ID]],MedExam_Table[[#Headers],[#Data],[Weight Status]],"Not Found",0)</f>
        <v>OverWeight</v>
      </c>
      <c r="K2003" t="str" cm="1">
        <f t="array" ref="K2003">_xlfn.XLOOKUP($A2003,MedExam_Table[[#Headers],[#Data],[Customer ID]],MedExam_Table[[#Headers],[#Data],[Diabetes Status]],"Not Found",0)</f>
        <v>Diabetes</v>
      </c>
      <c r="L2003" cm="1">
        <f t="array" ref="L2003">_xlfn.XLOOKUP($A2003,Hospitalisation_table[[#All],[Customer ID]],Hospitalisation_table[[#All],[Customer Age]],"Not Found",0)</f>
        <v>59</v>
      </c>
      <c r="M2003" t="str" cm="1">
        <f t="array" ref="M2003">_xlfn.XLOOKUP($A2003,Hospitalisation_table[[#All],[Customer ID]],Hospitalisation_table[[#All],[Date of Birth]],"Not Found",0)</f>
        <v>16-Jul-1963</v>
      </c>
      <c r="N2003" s="22" cm="1">
        <f t="array" ref="N2003">_xlfn.XLOOKUP($A2003,Hospitalisation_table[[#All],[Customer ID]],Hospitalisation_table[[#All],[charges]],"Not Found",0)</f>
        <v>14382.71</v>
      </c>
      <c r="O2003" t="str" cm="1">
        <f t="array" ref="O2003">_xlfn.XLOOKUP($A2003,Hospitalisation_table[[#All],[Customer ID]],Hospitalisation_table[[#All],[Hospital tier_Updated]],"Not Found",0)</f>
        <v>tier - 2</v>
      </c>
      <c r="P2003" t="str" cm="1">
        <f t="array" ref="P2003">_xlfn.XLOOKUP($A2003,Hospitalisation_table[[#All],[Customer ID]],Hospitalisation_table[[#All],[City tier_updated]],"Not Found",0)</f>
        <v>tier - 2</v>
      </c>
      <c r="Q2003" t="str" cm="1">
        <f t="array" ref="Q2003">_xlfn.XLOOKUP($A2003,Hospitalisation_table[[#All],[Customer ID]],Hospitalisation_table[[#All],[State ID Updated]],"Not Found",0)</f>
        <v>R1012</v>
      </c>
    </row>
    <row r="2004" spans="1:17" x14ac:dyDescent="0.3">
      <c r="A2004" s="13" t="s">
        <v>2366</v>
      </c>
      <c r="B2004" t="str" cm="1">
        <f t="array" ref="B2004">_xlfn.XLOOKUP($A2004,CustomersName[[#All],[Customer ID]],CustomersName[[#All],[First Name]],"Not Found",0)</f>
        <v>Scott</v>
      </c>
      <c r="C2004" cm="1">
        <f t="array" ref="C2004">_xlfn.XLOOKUP($A2004,MedExam_Table[[#Headers],[#Data],[Customer ID]],MedExam_Table[[#Headers],[#Data],[BMI]],"Not Found",0)</f>
        <v>36.4</v>
      </c>
      <c r="D2004" cm="1">
        <f t="array" ref="D2004">_xlfn.XLOOKUP($A2004,MedExam_Table[[#Headers],[#Data],[Customer ID]],MedExam_Table[[#Headers],[#Data],[HBA1C]],"Not Found",0)</f>
        <v>6.07</v>
      </c>
      <c r="E2004" t="str" cm="1">
        <f t="array" ref="E2004">_xlfn.XLOOKUP($A2004,MedExam_Table[[#Headers],[#Data],[Customer ID]],MedExam_Table[[#Headers],[#Data],[Heart Issues Updated]],"Not Found",0)</f>
        <v>No</v>
      </c>
      <c r="F2004" t="str" cm="1">
        <f t="array" ref="F2004">_xlfn.XLOOKUP($A2004,MedExam_Table[[#Headers],[#Data],[Customer ID]],MedExam_Table[[#Headers],[#Data],[Any Transplants Update]],"Not Found",0)</f>
        <v>No</v>
      </c>
      <c r="G2004" t="str" cm="1">
        <f t="array" ref="G2004">_xlfn.XLOOKUP($A2004,MedExam_Table[[#Headers],[#Data],[Customer ID]],MedExam_Table[[#Headers],[#Data],[Cancer history]],"Not Found",0)</f>
        <v>No</v>
      </c>
      <c r="H2004" cm="1">
        <f t="array" ref="H2004">_xlfn.XLOOKUP($A2004,MedExam_Table[[#Headers],[#Data],[Customer ID]],MedExam_Table[[#Headers],[#Data],[NumberOfMajorSurgeries_updated]],"Not Found",0)</f>
        <v>0</v>
      </c>
      <c r="I2004" t="str" cm="1">
        <f t="array" ref="I2004">_xlfn.XLOOKUP($A2004,MedExam_Table[[#Headers],[#Data],[Customer ID]],MedExam_Table[[#Headers],[#Data],[Smoker Updated]],"Not Found",0)</f>
        <v>Yes</v>
      </c>
      <c r="J2004" t="str" cm="1">
        <f t="array" ref="J2004">_xlfn.XLOOKUP($A2004,MedExam_Table[[#Headers],[#Data],[Customer ID]],MedExam_Table[[#Headers],[#Data],[Weight Status]],"Not Found",0)</f>
        <v>Obesity</v>
      </c>
      <c r="K2004" t="str" cm="1">
        <f t="array" ref="K2004">_xlfn.XLOOKUP($A2004,MedExam_Table[[#Headers],[#Data],[Customer ID]],MedExam_Table[[#Headers],[#Data],[Diabetes Status]],"Not Found",0)</f>
        <v>Prediabetes</v>
      </c>
      <c r="L2004" cm="1">
        <f t="array" ref="L2004">_xlfn.XLOOKUP($A2004,Hospitalisation_table[[#All],[Customer ID]],Hospitalisation_table[[#All],[Customer Age]],"Not Found",0)</f>
        <v>28</v>
      </c>
      <c r="M2004" t="str" cm="1">
        <f t="array" ref="M2004">_xlfn.XLOOKUP($A2004,Hospitalisation_table[[#All],[Customer ID]],Hospitalisation_table[[#All],[Date of Birth]],"Not Found",0)</f>
        <v>27-Oct-1994</v>
      </c>
      <c r="N2004" s="22" cm="1">
        <f t="array" ref="N2004">_xlfn.XLOOKUP($A2004,Hospitalisation_table[[#All],[Customer ID]],Hospitalisation_table[[#All],[charges]],"Not Found",0)</f>
        <v>51194.559999999998</v>
      </c>
      <c r="O2004" t="str" cm="1">
        <f t="array" ref="O2004">_xlfn.XLOOKUP($A2004,Hospitalisation_table[[#All],[Customer ID]],Hospitalisation_table[[#All],[Hospital tier_Updated]],"Not Found",0)</f>
        <v>tier - 1</v>
      </c>
      <c r="P2004" t="str" cm="1">
        <f t="array" ref="P2004">_xlfn.XLOOKUP($A2004,Hospitalisation_table[[#All],[Customer ID]],Hospitalisation_table[[#All],[City tier_updated]],"Not Found",0)</f>
        <v>tier - 3</v>
      </c>
      <c r="Q2004" t="str" cm="1">
        <f t="array" ref="Q2004">_xlfn.XLOOKUP($A2004,Hospitalisation_table[[#All],[Customer ID]],Hospitalisation_table[[#All],[State ID Updated]],"Not Found",0)</f>
        <v>R1011</v>
      </c>
    </row>
    <row r="2005" spans="1:17" x14ac:dyDescent="0.3">
      <c r="A2005" s="14" t="s">
        <v>2303</v>
      </c>
      <c r="B2005" t="str" cm="1">
        <f t="array" ref="B2005">_xlfn.XLOOKUP($A2005,CustomersName[[#All],[Customer ID]],CustomersName[[#All],[First Name]],"Not Found",0)</f>
        <v>Freeman</v>
      </c>
      <c r="C2005" cm="1">
        <f t="array" ref="C2005">_xlfn.XLOOKUP($A2005,MedExam_Table[[#Headers],[#Data],[Customer ID]],MedExam_Table[[#Headers],[#Data],[BMI]],"Not Found",0)</f>
        <v>30.8</v>
      </c>
      <c r="D2005" cm="1">
        <f t="array" ref="D2005">_xlfn.XLOOKUP($A2005,MedExam_Table[[#Headers],[#Data],[Customer ID]],MedExam_Table[[#Headers],[#Data],[HBA1C]],"Not Found",0)</f>
        <v>9.77</v>
      </c>
      <c r="E2005" t="str" cm="1">
        <f t="array" ref="E2005">_xlfn.XLOOKUP($A2005,MedExam_Table[[#Headers],[#Data],[Customer ID]],MedExam_Table[[#Headers],[#Data],[Heart Issues Updated]],"Not Found",0)</f>
        <v>No</v>
      </c>
      <c r="F2005" t="str" cm="1">
        <f t="array" ref="F2005">_xlfn.XLOOKUP($A2005,MedExam_Table[[#Headers],[#Data],[Customer ID]],MedExam_Table[[#Headers],[#Data],[Any Transplants Update]],"Not Found",0)</f>
        <v>No</v>
      </c>
      <c r="G2005" t="str" cm="1">
        <f t="array" ref="G2005">_xlfn.XLOOKUP($A2005,MedExam_Table[[#Headers],[#Data],[Customer ID]],MedExam_Table[[#Headers],[#Data],[Cancer history]],"Not Found",0)</f>
        <v>No</v>
      </c>
      <c r="H2005" cm="1">
        <f t="array" ref="H2005">_xlfn.XLOOKUP($A2005,MedExam_Table[[#Headers],[#Data],[Customer ID]],MedExam_Table[[#Headers],[#Data],[NumberOfMajorSurgeries_updated]],"Not Found",0)</f>
        <v>0</v>
      </c>
      <c r="I2005" t="str" cm="1">
        <f t="array" ref="I2005">_xlfn.XLOOKUP($A2005,MedExam_Table[[#Headers],[#Data],[Customer ID]],MedExam_Table[[#Headers],[#Data],[Smoker Updated]],"Not Found",0)</f>
        <v>Yes</v>
      </c>
      <c r="J2005" t="str" cm="1">
        <f t="array" ref="J2005">_xlfn.XLOOKUP($A2005,MedExam_Table[[#Headers],[#Data],[Customer ID]],MedExam_Table[[#Headers],[#Data],[Weight Status]],"Not Found",0)</f>
        <v>Obesity</v>
      </c>
      <c r="K2005" t="str" cm="1">
        <f t="array" ref="K2005">_xlfn.XLOOKUP($A2005,MedExam_Table[[#Headers],[#Data],[Customer ID]],MedExam_Table[[#Headers],[#Data],[Diabetes Status]],"Not Found",0)</f>
        <v>Diabetes</v>
      </c>
      <c r="L2005" cm="1">
        <f t="array" ref="L2005">_xlfn.XLOOKUP($A2005,Hospitalisation_table[[#All],[Customer ID]],Hospitalisation_table[[#All],[Customer Age]],"Not Found",0)</f>
        <v>54</v>
      </c>
      <c r="M2005" t="str" cm="1">
        <f t="array" ref="M2005">_xlfn.XLOOKUP($A2005,Hospitalisation_table[[#All],[Customer ID]],Hospitalisation_table[[#All],[Date of Birth]],"Not Found",0)</f>
        <v>19-Dec-1968</v>
      </c>
      <c r="N2005" s="22" cm="1">
        <f t="array" ref="N2005">_xlfn.XLOOKUP($A2005,Hospitalisation_table[[#All],[Customer ID]],Hospitalisation_table[[#All],[charges]],"Not Found",0)</f>
        <v>41999.519999999997</v>
      </c>
      <c r="O2005" t="str" cm="1">
        <f t="array" ref="O2005">_xlfn.XLOOKUP($A2005,Hospitalisation_table[[#All],[Customer ID]],Hospitalisation_table[[#All],[Hospital tier_Updated]],"Not Found",0)</f>
        <v>tier - 1</v>
      </c>
      <c r="P2005" t="str" cm="1">
        <f t="array" ref="P2005">_xlfn.XLOOKUP($A2005,Hospitalisation_table[[#All],[Customer ID]],Hospitalisation_table[[#All],[City tier_updated]],"Not Found",0)</f>
        <v>tier - 3</v>
      </c>
      <c r="Q2005" t="str" cm="1">
        <f t="array" ref="Q2005">_xlfn.XLOOKUP($A2005,Hospitalisation_table[[#All],[Customer ID]],Hospitalisation_table[[#All],[State ID Updated]],"Not Found",0)</f>
        <v>R1013</v>
      </c>
    </row>
    <row r="2006" spans="1:17" x14ac:dyDescent="0.3">
      <c r="A2006" s="13" t="s">
        <v>1671</v>
      </c>
      <c r="B2006" t="str" cm="1">
        <f t="array" ref="B2006">_xlfn.XLOOKUP($A2006,CustomersName[[#All],[Customer ID]],CustomersName[[#All],[First Name]],"Not Found",0)</f>
        <v>Davhn W</v>
      </c>
      <c r="C2006" cm="1">
        <f t="array" ref="C2006">_xlfn.XLOOKUP($A2006,MedExam_Table[[#Headers],[#Data],[Customer ID]],MedExam_Table[[#Headers],[#Data],[BMI]],"Not Found",0)</f>
        <v>32.799999999999997</v>
      </c>
      <c r="D2006" cm="1">
        <f t="array" ref="D2006">_xlfn.XLOOKUP($A2006,MedExam_Table[[#Headers],[#Data],[Customer ID]],MedExam_Table[[#Headers],[#Data],[HBA1C]],"Not Found",0)</f>
        <v>6.06</v>
      </c>
      <c r="E2006" t="str" cm="1">
        <f t="array" ref="E2006">_xlfn.XLOOKUP($A2006,MedExam_Table[[#Headers],[#Data],[Customer ID]],MedExam_Table[[#Headers],[#Data],[Heart Issues Updated]],"Not Found",0)</f>
        <v>Yes</v>
      </c>
      <c r="F2006" t="str" cm="1">
        <f t="array" ref="F2006">_xlfn.XLOOKUP($A2006,MedExam_Table[[#Headers],[#Data],[Customer ID]],MedExam_Table[[#Headers],[#Data],[Any Transplants Update]],"Not Found",0)</f>
        <v>No</v>
      </c>
      <c r="G2006" t="str" cm="1">
        <f t="array" ref="G2006">_xlfn.XLOOKUP($A2006,MedExam_Table[[#Headers],[#Data],[Customer ID]],MedExam_Table[[#Headers],[#Data],[Cancer history]],"Not Found",0)</f>
        <v>No</v>
      </c>
      <c r="H2006" cm="1">
        <f t="array" ref="H2006">_xlfn.XLOOKUP($A2006,MedExam_Table[[#Headers],[#Data],[Customer ID]],MedExam_Table[[#Headers],[#Data],[NumberOfMajorSurgeries_updated]],"Not Found",0)</f>
        <v>1</v>
      </c>
      <c r="I2006" t="str" cm="1">
        <f t="array" ref="I2006">_xlfn.XLOOKUP($A2006,MedExam_Table[[#Headers],[#Data],[Customer ID]],MedExam_Table[[#Headers],[#Data],[Smoker Updated]],"Not Found",0)</f>
        <v>No</v>
      </c>
      <c r="J2006" t="str" cm="1">
        <f t="array" ref="J2006">_xlfn.XLOOKUP($A2006,MedExam_Table[[#Headers],[#Data],[Customer ID]],MedExam_Table[[#Headers],[#Data],[Weight Status]],"Not Found",0)</f>
        <v>Obesity</v>
      </c>
      <c r="K2006" t="str" cm="1">
        <f t="array" ref="K2006">_xlfn.XLOOKUP($A2006,MedExam_Table[[#Headers],[#Data],[Customer ID]],MedExam_Table[[#Headers],[#Data],[Diabetes Status]],"Not Found",0)</f>
        <v>Prediabetes</v>
      </c>
      <c r="L2006" cm="1">
        <f t="array" ref="L2006">_xlfn.XLOOKUP($A2006,Hospitalisation_table[[#All],[Customer ID]],Hospitalisation_table[[#All],[Customer Age]],"Not Found",0)</f>
        <v>34</v>
      </c>
      <c r="M2006" t="str" cm="1">
        <f t="array" ref="M2006">_xlfn.XLOOKUP($A2006,Hospitalisation_table[[#All],[Customer ID]],Hospitalisation_table[[#All],[Date of Birth]],"Not Found",0)</f>
        <v>16-Nov-1988</v>
      </c>
      <c r="N2006" s="22" cm="1">
        <f t="array" ref="N2006">_xlfn.XLOOKUP($A2006,Hospitalisation_table[[#All],[Customer ID]],Hospitalisation_table[[#All],[charges]],"Not Found",0)</f>
        <v>14358.36</v>
      </c>
      <c r="O2006" t="str" cm="1">
        <f t="array" ref="O2006">_xlfn.XLOOKUP($A2006,Hospitalisation_table[[#All],[Customer ID]],Hospitalisation_table[[#All],[Hospital tier_Updated]],"Not Found",0)</f>
        <v>tier - 2</v>
      </c>
      <c r="P2006" t="str" cm="1">
        <f t="array" ref="P2006">_xlfn.XLOOKUP($A2006,Hospitalisation_table[[#All],[Customer ID]],Hospitalisation_table[[#All],[City tier_updated]],"Not Found",0)</f>
        <v>tier - 2</v>
      </c>
      <c r="Q2006" t="str" cm="1">
        <f t="array" ref="Q2006">_xlfn.XLOOKUP($A2006,Hospitalisation_table[[#All],[Customer ID]],Hospitalisation_table[[#All],[State ID Updated]],"Not Found",0)</f>
        <v>R1011</v>
      </c>
    </row>
    <row r="2007" spans="1:17" x14ac:dyDescent="0.3">
      <c r="A2007" s="14" t="s">
        <v>1670</v>
      </c>
      <c r="B2007" t="str" cm="1">
        <f t="array" ref="B2007">_xlfn.XLOOKUP($A2007,CustomersName[[#All],[Customer ID]],CustomersName[[#All],[First Name]],"Not Found",0)</f>
        <v>Brianne</v>
      </c>
      <c r="C2007" cm="1">
        <f t="array" ref="C2007">_xlfn.XLOOKUP($A2007,MedExam_Table[[#Headers],[#Data],[Customer ID]],MedExam_Table[[#Headers],[#Data],[BMI]],"Not Found",0)</f>
        <v>35.869999999999997</v>
      </c>
      <c r="D2007" cm="1">
        <f t="array" ref="D2007">_xlfn.XLOOKUP($A2007,MedExam_Table[[#Headers],[#Data],[Customer ID]],MedExam_Table[[#Headers],[#Data],[HBA1C]],"Not Found",0)</f>
        <v>9.91</v>
      </c>
      <c r="E2007" t="str" cm="1">
        <f t="array" ref="E2007">_xlfn.XLOOKUP($A2007,MedExam_Table[[#Headers],[#Data],[Customer ID]],MedExam_Table[[#Headers],[#Data],[Heart Issues Updated]],"Not Found",0)</f>
        <v>Yes</v>
      </c>
      <c r="F2007" t="str" cm="1">
        <f t="array" ref="F2007">_xlfn.XLOOKUP($A2007,MedExam_Table[[#Headers],[#Data],[Customer ID]],MedExam_Table[[#Headers],[#Data],[Any Transplants Update]],"Not Found",0)</f>
        <v>No</v>
      </c>
      <c r="G2007" t="str" cm="1">
        <f t="array" ref="G2007">_xlfn.XLOOKUP($A2007,MedExam_Table[[#Headers],[#Data],[Customer ID]],MedExam_Table[[#Headers],[#Data],[Cancer history]],"Not Found",0)</f>
        <v>No</v>
      </c>
      <c r="H2007" cm="1">
        <f t="array" ref="H2007">_xlfn.XLOOKUP($A2007,MedExam_Table[[#Headers],[#Data],[Customer ID]],MedExam_Table[[#Headers],[#Data],[NumberOfMajorSurgeries_updated]],"Not Found",0)</f>
        <v>0</v>
      </c>
      <c r="I2007" t="str" cm="1">
        <f t="array" ref="I2007">_xlfn.XLOOKUP($A2007,MedExam_Table[[#Headers],[#Data],[Customer ID]],MedExam_Table[[#Headers],[#Data],[Smoker Updated]],"Not Found",0)</f>
        <v>No</v>
      </c>
      <c r="J2007" t="str" cm="1">
        <f t="array" ref="J2007">_xlfn.XLOOKUP($A2007,MedExam_Table[[#Headers],[#Data],[Customer ID]],MedExam_Table[[#Headers],[#Data],[Weight Status]],"Not Found",0)</f>
        <v>Obesity</v>
      </c>
      <c r="K2007" t="str" cm="1">
        <f t="array" ref="K2007">_xlfn.XLOOKUP($A2007,MedExam_Table[[#Headers],[#Data],[Customer ID]],MedExam_Table[[#Headers],[#Data],[Diabetes Status]],"Not Found",0)</f>
        <v>Diabetes</v>
      </c>
      <c r="L2007" cm="1">
        <f t="array" ref="L2007">_xlfn.XLOOKUP($A2007,Hospitalisation_table[[#All],[Customer ID]],Hospitalisation_table[[#All],[Customer Age]],"Not Found",0)</f>
        <v>55</v>
      </c>
      <c r="M2007" t="str" cm="1">
        <f t="array" ref="M2007">_xlfn.XLOOKUP($A2007,Hospitalisation_table[[#All],[Customer ID]],Hospitalisation_table[[#All],[Date of Birth]],"Not Found",0)</f>
        <v>10-Oct-1967</v>
      </c>
      <c r="N2007" s="22" cm="1">
        <f t="array" ref="N2007">_xlfn.XLOOKUP($A2007,Hospitalisation_table[[#All],[Customer ID]],Hospitalisation_table[[#All],[charges]],"Not Found",0)</f>
        <v>14355.43</v>
      </c>
      <c r="O2007" t="str" cm="1">
        <f t="array" ref="O2007">_xlfn.XLOOKUP($A2007,Hospitalisation_table[[#All],[Customer ID]],Hospitalisation_table[[#All],[Hospital tier_Updated]],"Not Found",0)</f>
        <v>tier - 2</v>
      </c>
      <c r="P2007" t="str" cm="1">
        <f t="array" ref="P2007">_xlfn.XLOOKUP($A2007,Hospitalisation_table[[#All],[Customer ID]],Hospitalisation_table[[#All],[City tier_updated]],"Not Found",0)</f>
        <v>tier - 1</v>
      </c>
      <c r="Q2007" t="str" cm="1">
        <f t="array" ref="Q2007">_xlfn.XLOOKUP($A2007,Hospitalisation_table[[#All],[Customer ID]],Hospitalisation_table[[#All],[State ID Updated]],"Not Found",0)</f>
        <v>R1026</v>
      </c>
    </row>
    <row r="2008" spans="1:17" x14ac:dyDescent="0.3">
      <c r="A2008" s="13" t="s">
        <v>1669</v>
      </c>
      <c r="B2008" t="str" cm="1">
        <f t="array" ref="B2008">_xlfn.XLOOKUP($A2008,CustomersName[[#All],[Customer ID]],CustomersName[[#All],[First Name]],"Not Found",0)</f>
        <v>Hiroki</v>
      </c>
      <c r="C2008" cm="1">
        <f t="array" ref="C2008">_xlfn.XLOOKUP($A2008,MedExam_Table[[#Headers],[#Data],[Customer ID]],MedExam_Table[[#Headers],[#Data],[BMI]],"Not Found",0)</f>
        <v>21.66</v>
      </c>
      <c r="D2008" cm="1">
        <f t="array" ref="D2008">_xlfn.XLOOKUP($A2008,MedExam_Table[[#Headers],[#Data],[Customer ID]],MedExam_Table[[#Headers],[#Data],[HBA1C]],"Not Found",0)</f>
        <v>4.1399999999999997</v>
      </c>
      <c r="E2008" t="str" cm="1">
        <f t="array" ref="E2008">_xlfn.XLOOKUP($A2008,MedExam_Table[[#Headers],[#Data],[Customer ID]],MedExam_Table[[#Headers],[#Data],[Heart Issues Updated]],"Not Found",0)</f>
        <v>Yes</v>
      </c>
      <c r="F2008" t="str" cm="1">
        <f t="array" ref="F2008">_xlfn.XLOOKUP($A2008,MedExam_Table[[#Headers],[#Data],[Customer ID]],MedExam_Table[[#Headers],[#Data],[Any Transplants Update]],"Not Found",0)</f>
        <v>No</v>
      </c>
      <c r="G2008" t="str" cm="1">
        <f t="array" ref="G2008">_xlfn.XLOOKUP($A2008,MedExam_Table[[#Headers],[#Data],[Customer ID]],MedExam_Table[[#Headers],[#Data],[Cancer history]],"Not Found",0)</f>
        <v>No</v>
      </c>
      <c r="H2008" cm="1">
        <f t="array" ref="H2008">_xlfn.XLOOKUP($A2008,MedExam_Table[[#Headers],[#Data],[Customer ID]],MedExam_Table[[#Headers],[#Data],[NumberOfMajorSurgeries_updated]],"Not Found",0)</f>
        <v>2</v>
      </c>
      <c r="I2008" t="str" cm="1">
        <f t="array" ref="I2008">_xlfn.XLOOKUP($A2008,MedExam_Table[[#Headers],[#Data],[Customer ID]],MedExam_Table[[#Headers],[#Data],[Smoker Updated]],"Not Found",0)</f>
        <v>No</v>
      </c>
      <c r="J2008" t="str" cm="1">
        <f t="array" ref="J2008">_xlfn.XLOOKUP($A2008,MedExam_Table[[#Headers],[#Data],[Customer ID]],MedExam_Table[[#Headers],[#Data],[Weight Status]],"Not Found",0)</f>
        <v>NormalWeight</v>
      </c>
      <c r="K2008" t="str" cm="1">
        <f t="array" ref="K2008">_xlfn.XLOOKUP($A2008,MedExam_Table[[#Headers],[#Data],[Customer ID]],MedExam_Table[[#Headers],[#Data],[Diabetes Status]],"Not Found",0)</f>
        <v>Normal</v>
      </c>
      <c r="L2008" cm="1">
        <f t="array" ref="L2008">_xlfn.XLOOKUP($A2008,Hospitalisation_table[[#All],[Customer ID]],Hospitalisation_table[[#All],[Customer Age]],"Not Found",0)</f>
        <v>63</v>
      </c>
      <c r="M2008" t="str" cm="1">
        <f t="array" ref="M2008">_xlfn.XLOOKUP($A2008,Hospitalisation_table[[#All],[Customer ID]],Hospitalisation_table[[#All],[Date of Birth]],"Not Found",0)</f>
        <v>24-Dec-1959</v>
      </c>
      <c r="N2008" s="22" cm="1">
        <f t="array" ref="N2008">_xlfn.XLOOKUP($A2008,Hospitalisation_table[[#All],[Customer ID]],Hospitalisation_table[[#All],[charges]],"Not Found",0)</f>
        <v>14349.85</v>
      </c>
      <c r="O2008" t="str" cm="1">
        <f t="array" ref="O2008">_xlfn.XLOOKUP($A2008,Hospitalisation_table[[#All],[Customer ID]],Hospitalisation_table[[#All],[Hospital tier_Updated]],"Not Found",0)</f>
        <v>tier - 2</v>
      </c>
      <c r="P2008" t="str" cm="1">
        <f t="array" ref="P2008">_xlfn.XLOOKUP($A2008,Hospitalisation_table[[#All],[Customer ID]],Hospitalisation_table[[#All],[City tier_updated]],"Not Found",0)</f>
        <v>tier - 2</v>
      </c>
      <c r="Q2008" t="str" cm="1">
        <f t="array" ref="Q2008">_xlfn.XLOOKUP($A2008,Hospitalisation_table[[#All],[Customer ID]],Hospitalisation_table[[#All],[State ID Updated]],"Not Found",0)</f>
        <v>R1012</v>
      </c>
    </row>
    <row r="2009" spans="1:17" x14ac:dyDescent="0.3">
      <c r="A2009" s="14" t="s">
        <v>1668</v>
      </c>
      <c r="B2009" t="str" cm="1">
        <f t="array" ref="B2009">_xlfn.XLOOKUP($A2009,CustomersName[[#All],[Customer ID]],CustomersName[[#All],[First Name]],"Not Found",0)</f>
        <v>Anders</v>
      </c>
      <c r="C2009" cm="1">
        <f t="array" ref="C2009">_xlfn.XLOOKUP($A2009,MedExam_Table[[#Headers],[#Data],[Customer ID]],MedExam_Table[[#Headers],[#Data],[BMI]],"Not Found",0)</f>
        <v>37.72</v>
      </c>
      <c r="D2009" cm="1">
        <f t="array" ref="D2009">_xlfn.XLOOKUP($A2009,MedExam_Table[[#Headers],[#Data],[Customer ID]],MedExam_Table[[#Headers],[#Data],[HBA1C]],"Not Found",0)</f>
        <v>4.38</v>
      </c>
      <c r="E2009" t="str" cm="1">
        <f t="array" ref="E2009">_xlfn.XLOOKUP($A2009,MedExam_Table[[#Headers],[#Data],[Customer ID]],MedExam_Table[[#Headers],[#Data],[Heart Issues Updated]],"Not Found",0)</f>
        <v>Yes</v>
      </c>
      <c r="F2009" t="str" cm="1">
        <f t="array" ref="F2009">_xlfn.XLOOKUP($A2009,MedExam_Table[[#Headers],[#Data],[Customer ID]],MedExam_Table[[#Headers],[#Data],[Any Transplants Update]],"Not Found",0)</f>
        <v>No</v>
      </c>
      <c r="G2009" t="str" cm="1">
        <f t="array" ref="G2009">_xlfn.XLOOKUP($A2009,MedExam_Table[[#Headers],[#Data],[Customer ID]],MedExam_Table[[#Headers],[#Data],[Cancer history]],"Not Found",0)</f>
        <v>Yes</v>
      </c>
      <c r="H2009" cm="1">
        <f t="array" ref="H2009">_xlfn.XLOOKUP($A2009,MedExam_Table[[#Headers],[#Data],[Customer ID]],MedExam_Table[[#Headers],[#Data],[NumberOfMajorSurgeries_updated]],"Not Found",0)</f>
        <v>1</v>
      </c>
      <c r="I2009" t="str" cm="1">
        <f t="array" ref="I2009">_xlfn.XLOOKUP($A2009,MedExam_Table[[#Headers],[#Data],[Customer ID]],MedExam_Table[[#Headers],[#Data],[Smoker Updated]],"Not Found",0)</f>
        <v>No</v>
      </c>
      <c r="J2009" t="str" cm="1">
        <f t="array" ref="J2009">_xlfn.XLOOKUP($A2009,MedExam_Table[[#Headers],[#Data],[Customer ID]],MedExam_Table[[#Headers],[#Data],[Weight Status]],"Not Found",0)</f>
        <v>Obesity</v>
      </c>
      <c r="K2009" t="str" cm="1">
        <f t="array" ref="K2009">_xlfn.XLOOKUP($A2009,MedExam_Table[[#Headers],[#Data],[Customer ID]],MedExam_Table[[#Headers],[#Data],[Diabetes Status]],"Not Found",0)</f>
        <v>Normal</v>
      </c>
      <c r="L2009" cm="1">
        <f t="array" ref="L2009">_xlfn.XLOOKUP($A2009,Hospitalisation_table[[#All],[Customer ID]],Hospitalisation_table[[#All],[Customer Age]],"Not Found",0)</f>
        <v>53</v>
      </c>
      <c r="M2009" t="str" cm="1">
        <f t="array" ref="M2009">_xlfn.XLOOKUP($A2009,Hospitalisation_table[[#All],[Customer ID]],Hospitalisation_table[[#All],[Date of Birth]],"Not Found",0)</f>
        <v>26-Sep-1969</v>
      </c>
      <c r="N2009" s="22" cm="1">
        <f t="array" ref="N2009">_xlfn.XLOOKUP($A2009,Hospitalisation_table[[#All],[Customer ID]],Hospitalisation_table[[#All],[charges]],"Not Found",0)</f>
        <v>14337.91</v>
      </c>
      <c r="O2009" t="str" cm="1">
        <f t="array" ref="O2009">_xlfn.XLOOKUP($A2009,Hospitalisation_table[[#All],[Customer ID]],Hospitalisation_table[[#All],[Hospital tier_Updated]],"Not Found",0)</f>
        <v>tier - 2</v>
      </c>
      <c r="P2009" t="str" cm="1">
        <f t="array" ref="P2009">_xlfn.XLOOKUP($A2009,Hospitalisation_table[[#All],[Customer ID]],Hospitalisation_table[[#All],[City tier_updated]],"Not Found",0)</f>
        <v>tier - 3</v>
      </c>
      <c r="Q2009" t="str" cm="1">
        <f t="array" ref="Q2009">_xlfn.XLOOKUP($A2009,Hospitalisation_table[[#All],[Customer ID]],Hospitalisation_table[[#All],[State ID Updated]],"Not Found",0)</f>
        <v>R1022</v>
      </c>
    </row>
    <row r="2010" spans="1:17" x14ac:dyDescent="0.3">
      <c r="A2010" s="13" t="s">
        <v>1667</v>
      </c>
      <c r="B2010" t="str" cm="1">
        <f t="array" ref="B2010">_xlfn.XLOOKUP($A2010,CustomersName[[#All],[Customer ID]],CustomersName[[#All],[First Name]],"Not Found",0)</f>
        <v>Danielle</v>
      </c>
      <c r="C2010" cm="1">
        <f t="array" ref="C2010">_xlfn.XLOOKUP($A2010,MedExam_Table[[#Headers],[#Data],[Customer ID]],MedExam_Table[[#Headers],[#Data],[BMI]],"Not Found",0)</f>
        <v>39.700000000000003</v>
      </c>
      <c r="D2010" cm="1">
        <f t="array" ref="D2010">_xlfn.XLOOKUP($A2010,MedExam_Table[[#Headers],[#Data],[Customer ID]],MedExam_Table[[#Headers],[#Data],[HBA1C]],"Not Found",0)</f>
        <v>9.83</v>
      </c>
      <c r="E2010" t="str" cm="1">
        <f t="array" ref="E2010">_xlfn.XLOOKUP($A2010,MedExam_Table[[#Headers],[#Data],[Customer ID]],MedExam_Table[[#Headers],[#Data],[Heart Issues Updated]],"Not Found",0)</f>
        <v>No</v>
      </c>
      <c r="F2010" t="str" cm="1">
        <f t="array" ref="F2010">_xlfn.XLOOKUP($A2010,MedExam_Table[[#Headers],[#Data],[Customer ID]],MedExam_Table[[#Headers],[#Data],[Any Transplants Update]],"Not Found",0)</f>
        <v>No</v>
      </c>
      <c r="G2010" t="str" cm="1">
        <f t="array" ref="G2010">_xlfn.XLOOKUP($A2010,MedExam_Table[[#Headers],[#Data],[Customer ID]],MedExam_Table[[#Headers],[#Data],[Cancer history]],"Not Found",0)</f>
        <v>No</v>
      </c>
      <c r="H2010" cm="1">
        <f t="array" ref="H2010">_xlfn.XLOOKUP($A2010,MedExam_Table[[#Headers],[#Data],[Customer ID]],MedExam_Table[[#Headers],[#Data],[NumberOfMajorSurgeries_updated]],"Not Found",0)</f>
        <v>3</v>
      </c>
      <c r="I2010" t="str" cm="1">
        <f t="array" ref="I2010">_xlfn.XLOOKUP($A2010,MedExam_Table[[#Headers],[#Data],[Customer ID]],MedExam_Table[[#Headers],[#Data],[Smoker Updated]],"Not Found",0)</f>
        <v>No</v>
      </c>
      <c r="J2010" t="str" cm="1">
        <f t="array" ref="J2010">_xlfn.XLOOKUP($A2010,MedExam_Table[[#Headers],[#Data],[Customer ID]],MedExam_Table[[#Headers],[#Data],[Weight Status]],"Not Found",0)</f>
        <v>Obesity</v>
      </c>
      <c r="K2010" t="str" cm="1">
        <f t="array" ref="K2010">_xlfn.XLOOKUP($A2010,MedExam_Table[[#Headers],[#Data],[Customer ID]],MedExam_Table[[#Headers],[#Data],[Diabetes Status]],"Not Found",0)</f>
        <v>Diabetes</v>
      </c>
      <c r="L2010" cm="1">
        <f t="array" ref="L2010">_xlfn.XLOOKUP($A2010,Hospitalisation_table[[#All],[Customer ID]],Hospitalisation_table[[#All],[Customer Age]],"Not Found",0)</f>
        <v>64</v>
      </c>
      <c r="M2010" t="str" cm="1">
        <f t="array" ref="M2010">_xlfn.XLOOKUP($A2010,Hospitalisation_table[[#All],[Customer ID]],Hospitalisation_table[[#All],[Date of Birth]],"Not Found",0)</f>
        <v>10-Jul-1958</v>
      </c>
      <c r="N2010" s="22" cm="1">
        <f t="array" ref="N2010">_xlfn.XLOOKUP($A2010,Hospitalisation_table[[#All],[Customer ID]],Hospitalisation_table[[#All],[charges]],"Not Found",0)</f>
        <v>14319.03</v>
      </c>
      <c r="O2010" t="str" cm="1">
        <f t="array" ref="O2010">_xlfn.XLOOKUP($A2010,Hospitalisation_table[[#All],[Customer ID]],Hospitalisation_table[[#All],[Hospital tier_Updated]],"Not Found",0)</f>
        <v>tier - 2</v>
      </c>
      <c r="P2010" t="str" cm="1">
        <f t="array" ref="P2010">_xlfn.XLOOKUP($A2010,Hospitalisation_table[[#All],[Customer ID]],Hospitalisation_table[[#All],[City tier_updated]],"Not Found",0)</f>
        <v>tier - 2</v>
      </c>
      <c r="Q2010" t="str" cm="1">
        <f t="array" ref="Q2010">_xlfn.XLOOKUP($A2010,Hospitalisation_table[[#All],[Customer ID]],Hospitalisation_table[[#All],[State ID Updated]],"Not Found",0)</f>
        <v>R1011</v>
      </c>
    </row>
    <row r="2011" spans="1:17" x14ac:dyDescent="0.3">
      <c r="A2011" s="14" t="s">
        <v>1666</v>
      </c>
      <c r="B2011" t="str" cm="1">
        <f t="array" ref="B2011">_xlfn.XLOOKUP($A2011,CustomersName[[#All],[Customer ID]],CustomersName[[#All],[First Name]],"Not Found",0)</f>
        <v>Canhace N</v>
      </c>
      <c r="C2011" cm="1">
        <f t="array" ref="C2011">_xlfn.XLOOKUP($A2011,MedExam_Table[[#Headers],[#Data],[Customer ID]],MedExam_Table[[#Headers],[#Data],[BMI]],"Not Found",0)</f>
        <v>35.97</v>
      </c>
      <c r="D2011" cm="1">
        <f t="array" ref="D2011">_xlfn.XLOOKUP($A2011,MedExam_Table[[#Headers],[#Data],[Customer ID]],MedExam_Table[[#Headers],[#Data],[HBA1C]],"Not Found",0)</f>
        <v>11.08</v>
      </c>
      <c r="E2011" t="str" cm="1">
        <f t="array" ref="E2011">_xlfn.XLOOKUP($A2011,MedExam_Table[[#Headers],[#Data],[Customer ID]],MedExam_Table[[#Headers],[#Data],[Heart Issues Updated]],"Not Found",0)</f>
        <v>No</v>
      </c>
      <c r="F2011" t="str" cm="1">
        <f t="array" ref="F2011">_xlfn.XLOOKUP($A2011,MedExam_Table[[#Headers],[#Data],[Customer ID]],MedExam_Table[[#Headers],[#Data],[Any Transplants Update]],"Not Found",0)</f>
        <v>No</v>
      </c>
      <c r="G2011" t="str" cm="1">
        <f t="array" ref="G2011">_xlfn.XLOOKUP($A2011,MedExam_Table[[#Headers],[#Data],[Customer ID]],MedExam_Table[[#Headers],[#Data],[Cancer history]],"Not Found",0)</f>
        <v>No</v>
      </c>
      <c r="H2011" cm="1">
        <f t="array" ref="H2011">_xlfn.XLOOKUP($A2011,MedExam_Table[[#Headers],[#Data],[Customer ID]],MedExam_Table[[#Headers],[#Data],[NumberOfMajorSurgeries_updated]],"Not Found",0)</f>
        <v>3</v>
      </c>
      <c r="I2011" t="str" cm="1">
        <f t="array" ref="I2011">_xlfn.XLOOKUP($A2011,MedExam_Table[[#Headers],[#Data],[Customer ID]],MedExam_Table[[#Headers],[#Data],[Smoker Updated]],"Not Found",0)</f>
        <v>No</v>
      </c>
      <c r="J2011" t="str" cm="1">
        <f t="array" ref="J2011">_xlfn.XLOOKUP($A2011,MedExam_Table[[#Headers],[#Data],[Customer ID]],MedExam_Table[[#Headers],[#Data],[Weight Status]],"Not Found",0)</f>
        <v>Obesity</v>
      </c>
      <c r="K2011" t="str" cm="1">
        <f t="array" ref="K2011">_xlfn.XLOOKUP($A2011,MedExam_Table[[#Headers],[#Data],[Customer ID]],MedExam_Table[[#Headers],[#Data],[Diabetes Status]],"Not Found",0)</f>
        <v>Diabetes</v>
      </c>
      <c r="L2011" cm="1">
        <f t="array" ref="L2011">_xlfn.XLOOKUP($A2011,Hospitalisation_table[[#All],[Customer ID]],Hospitalisation_table[[#All],[Customer Age]],"Not Found",0)</f>
        <v>64</v>
      </c>
      <c r="M2011" t="str" cm="1">
        <f t="array" ref="M2011">_xlfn.XLOOKUP($A2011,Hospitalisation_table[[#All],[Customer ID]],Hospitalisation_table[[#All],[Date of Birth]],"Not Found",0)</f>
        <v>15-Oct-1958</v>
      </c>
      <c r="N2011" s="22" cm="1">
        <f t="array" ref="N2011">_xlfn.XLOOKUP($A2011,Hospitalisation_table[[#All],[Customer ID]],Hospitalisation_table[[#All],[charges]],"Not Found",0)</f>
        <v>14313.85</v>
      </c>
      <c r="O2011" t="str" cm="1">
        <f t="array" ref="O2011">_xlfn.XLOOKUP($A2011,Hospitalisation_table[[#All],[Customer ID]],Hospitalisation_table[[#All],[Hospital tier_Updated]],"Not Found",0)</f>
        <v>tier - 2</v>
      </c>
      <c r="P2011" t="str" cm="1">
        <f t="array" ref="P2011">_xlfn.XLOOKUP($A2011,Hospitalisation_table[[#All],[Customer ID]],Hospitalisation_table[[#All],[City tier_updated]],"Not Found",0)</f>
        <v>tier - 3</v>
      </c>
      <c r="Q2011" t="str" cm="1">
        <f t="array" ref="Q2011">_xlfn.XLOOKUP($A2011,Hospitalisation_table[[#All],[Customer ID]],Hospitalisation_table[[#All],[State ID Updated]],"Not Found",0)</f>
        <v>R1013</v>
      </c>
    </row>
    <row r="2012" spans="1:17" x14ac:dyDescent="0.3">
      <c r="A2012" s="13" t="s">
        <v>1665</v>
      </c>
      <c r="B2012" t="str" cm="1">
        <f t="array" ref="B2012">_xlfn.XLOOKUP($A2012,CustomersName[[#All],[Customer ID]],CustomersName[[#All],[First Name]],"Not Found",0)</f>
        <v>Bruho F.</v>
      </c>
      <c r="C2012" cm="1">
        <f t="array" ref="C2012">_xlfn.XLOOKUP($A2012,MedExam_Table[[#Headers],[#Data],[Customer ID]],MedExam_Table[[#Headers],[#Data],[BMI]],"Not Found",0)</f>
        <v>37.85</v>
      </c>
      <c r="D2012" cm="1">
        <f t="array" ref="D2012">_xlfn.XLOOKUP($A2012,MedExam_Table[[#Headers],[#Data],[Customer ID]],MedExam_Table[[#Headers],[#Data],[HBA1C]],"Not Found",0)</f>
        <v>11.01</v>
      </c>
      <c r="E2012" t="str" cm="1">
        <f t="array" ref="E2012">_xlfn.XLOOKUP($A2012,MedExam_Table[[#Headers],[#Data],[Customer ID]],MedExam_Table[[#Headers],[#Data],[Heart Issues Updated]],"Not Found",0)</f>
        <v>No</v>
      </c>
      <c r="F2012" t="str" cm="1">
        <f t="array" ref="F2012">_xlfn.XLOOKUP($A2012,MedExam_Table[[#Headers],[#Data],[Customer ID]],MedExam_Table[[#Headers],[#Data],[Any Transplants Update]],"Not Found",0)</f>
        <v>No</v>
      </c>
      <c r="G2012" t="str" cm="1">
        <f t="array" ref="G2012">_xlfn.XLOOKUP($A2012,MedExam_Table[[#Headers],[#Data],[Customer ID]],MedExam_Table[[#Headers],[#Data],[Cancer history]],"Not Found",0)</f>
        <v>No</v>
      </c>
      <c r="H2012" cm="1">
        <f t="array" ref="H2012">_xlfn.XLOOKUP($A2012,MedExam_Table[[#Headers],[#Data],[Customer ID]],MedExam_Table[[#Headers],[#Data],[NumberOfMajorSurgeries_updated]],"Not Found",0)</f>
        <v>0</v>
      </c>
      <c r="I2012" t="str" cm="1">
        <f t="array" ref="I2012">_xlfn.XLOOKUP($A2012,MedExam_Table[[#Headers],[#Data],[Customer ID]],MedExam_Table[[#Headers],[#Data],[Smoker Updated]],"Not Found",0)</f>
        <v>No</v>
      </c>
      <c r="J2012" t="str" cm="1">
        <f t="array" ref="J2012">_xlfn.XLOOKUP($A2012,MedExam_Table[[#Headers],[#Data],[Customer ID]],MedExam_Table[[#Headers],[#Data],[Weight Status]],"Not Found",0)</f>
        <v>Obesity</v>
      </c>
      <c r="K2012" t="str" cm="1">
        <f t="array" ref="K2012">_xlfn.XLOOKUP($A2012,MedExam_Table[[#Headers],[#Data],[Customer ID]],MedExam_Table[[#Headers],[#Data],[Diabetes Status]],"Not Found",0)</f>
        <v>Diabetes</v>
      </c>
      <c r="L2012" cm="1">
        <f t="array" ref="L2012">_xlfn.XLOOKUP($A2012,Hospitalisation_table[[#All],[Customer ID]],Hospitalisation_table[[#All],[Customer Age]],"Not Found",0)</f>
        <v>54</v>
      </c>
      <c r="M2012" t="str" cm="1">
        <f t="array" ref="M2012">_xlfn.XLOOKUP($A2012,Hospitalisation_table[[#All],[Customer ID]],Hospitalisation_table[[#All],[Date of Birth]],"Not Found",0)</f>
        <v>15-Dec-1968</v>
      </c>
      <c r="N2012" s="22" cm="1">
        <f t="array" ref="N2012">_xlfn.XLOOKUP($A2012,Hospitalisation_table[[#All],[Customer ID]],Hospitalisation_table[[#All],[charges]],"Not Found",0)</f>
        <v>14285.9</v>
      </c>
      <c r="O2012" t="str" cm="1">
        <f t="array" ref="O2012">_xlfn.XLOOKUP($A2012,Hospitalisation_table[[#All],[Customer ID]],Hospitalisation_table[[#All],[Hospital tier_Updated]],"Not Found",0)</f>
        <v>tier - 2</v>
      </c>
      <c r="P2012" t="str" cm="1">
        <f t="array" ref="P2012">_xlfn.XLOOKUP($A2012,Hospitalisation_table[[#All],[Customer ID]],Hospitalisation_table[[#All],[City tier_updated]],"Not Found",0)</f>
        <v>tier - 3</v>
      </c>
      <c r="Q2012" t="str" cm="1">
        <f t="array" ref="Q2012">_xlfn.XLOOKUP($A2012,Hospitalisation_table[[#All],[Customer ID]],Hospitalisation_table[[#All],[State ID Updated]],"Not Found",0)</f>
        <v>R1012</v>
      </c>
    </row>
    <row r="2013" spans="1:17" x14ac:dyDescent="0.3">
      <c r="A2013" s="14" t="s">
        <v>1664</v>
      </c>
      <c r="B2013" t="str" cm="1">
        <f t="array" ref="B2013">_xlfn.XLOOKUP($A2013,CustomersName[[#All],[Customer ID]],CustomersName[[#All],[First Name]],"Not Found",0)</f>
        <v>Emily</v>
      </c>
      <c r="C2013" cm="1">
        <f t="array" ref="C2013">_xlfn.XLOOKUP($A2013,MedExam_Table[[#Headers],[#Data],[Customer ID]],MedExam_Table[[#Headers],[#Data],[BMI]],"Not Found",0)</f>
        <v>21.66</v>
      </c>
      <c r="D2013" cm="1">
        <f t="array" ref="D2013">_xlfn.XLOOKUP($A2013,MedExam_Table[[#Headers],[#Data],[Customer ID]],MedExam_Table[[#Headers],[#Data],[HBA1C]],"Not Found",0)</f>
        <v>4.37</v>
      </c>
      <c r="E2013" t="str" cm="1">
        <f t="array" ref="E2013">_xlfn.XLOOKUP($A2013,MedExam_Table[[#Headers],[#Data],[Customer ID]],MedExam_Table[[#Headers],[#Data],[Heart Issues Updated]],"Not Found",0)</f>
        <v>No</v>
      </c>
      <c r="F2013" t="str" cm="1">
        <f t="array" ref="F2013">_xlfn.XLOOKUP($A2013,MedExam_Table[[#Headers],[#Data],[Customer ID]],MedExam_Table[[#Headers],[#Data],[Any Transplants Update]],"Not Found",0)</f>
        <v>Yes</v>
      </c>
      <c r="G2013" t="str" cm="1">
        <f t="array" ref="G2013">_xlfn.XLOOKUP($A2013,MedExam_Table[[#Headers],[#Data],[Customer ID]],MedExam_Table[[#Headers],[#Data],[Cancer history]],"Not Found",0)</f>
        <v>No</v>
      </c>
      <c r="H2013" cm="1">
        <f t="array" ref="H2013">_xlfn.XLOOKUP($A2013,MedExam_Table[[#Headers],[#Data],[Customer ID]],MedExam_Table[[#Headers],[#Data],[NumberOfMajorSurgeries_updated]],"Not Found",0)</f>
        <v>1</v>
      </c>
      <c r="I2013" t="str" cm="1">
        <f t="array" ref="I2013">_xlfn.XLOOKUP($A2013,MedExam_Table[[#Headers],[#Data],[Customer ID]],MedExam_Table[[#Headers],[#Data],[Smoker Updated]],"Not Found",0)</f>
        <v>Yes</v>
      </c>
      <c r="J2013" t="str" cm="1">
        <f t="array" ref="J2013">_xlfn.XLOOKUP($A2013,MedExam_Table[[#Headers],[#Data],[Customer ID]],MedExam_Table[[#Headers],[#Data],[Weight Status]],"Not Found",0)</f>
        <v>NormalWeight</v>
      </c>
      <c r="K2013" t="str" cm="1">
        <f t="array" ref="K2013">_xlfn.XLOOKUP($A2013,MedExam_Table[[#Headers],[#Data],[Customer ID]],MedExam_Table[[#Headers],[#Data],[Diabetes Status]],"Not Found",0)</f>
        <v>Normal</v>
      </c>
      <c r="L2013" cm="1">
        <f t="array" ref="L2013">_xlfn.XLOOKUP($A2013,Hospitalisation_table[[#All],[Customer ID]],Hospitalisation_table[[#All],[Customer Age]],"Not Found",0)</f>
        <v>18</v>
      </c>
      <c r="M2013" t="str" cm="1">
        <f t="array" ref="M2013">_xlfn.XLOOKUP($A2013,Hospitalisation_table[[#All],[Customer ID]],Hospitalisation_table[[#All],[Date of Birth]],"Not Found",0)</f>
        <v>6-Sep-2004</v>
      </c>
      <c r="N2013" s="22" cm="1">
        <f t="array" ref="N2013">_xlfn.XLOOKUP($A2013,Hospitalisation_table[[#All],[Customer ID]],Hospitalisation_table[[#All],[charges]],"Not Found",0)</f>
        <v>14283.46</v>
      </c>
      <c r="O2013" t="str" cm="1">
        <f t="array" ref="O2013">_xlfn.XLOOKUP($A2013,Hospitalisation_table[[#All],[Customer ID]],Hospitalisation_table[[#All],[Hospital tier_Updated]],"Not Found",0)</f>
        <v>tier - 2</v>
      </c>
      <c r="P2013" t="str" cm="1">
        <f t="array" ref="P2013">_xlfn.XLOOKUP($A2013,Hospitalisation_table[[#All],[Customer ID]],Hospitalisation_table[[#All],[City tier_updated]],"Not Found",0)</f>
        <v>tier - 2</v>
      </c>
      <c r="Q2013" t="str" cm="1">
        <f t="array" ref="Q2013">_xlfn.XLOOKUP($A2013,Hospitalisation_table[[#All],[Customer ID]],Hospitalisation_table[[#All],[State ID Updated]],"Not Found",0)</f>
        <v>R1024</v>
      </c>
    </row>
    <row r="2014" spans="1:17" x14ac:dyDescent="0.3">
      <c r="A2014" s="13" t="s">
        <v>1663</v>
      </c>
      <c r="B2014" t="str" cm="1">
        <f t="array" ref="B2014">_xlfn.XLOOKUP($A2014,CustomersName[[#All],[Customer ID]],CustomersName[[#All],[First Name]],"Not Found",0)</f>
        <v>Katie</v>
      </c>
      <c r="C2014" cm="1">
        <f t="array" ref="C2014">_xlfn.XLOOKUP($A2014,MedExam_Table[[#Headers],[#Data],[Customer ID]],MedExam_Table[[#Headers],[#Data],[BMI]],"Not Found",0)</f>
        <v>39.369999999999997</v>
      </c>
      <c r="D2014" cm="1">
        <f t="array" ref="D2014">_xlfn.XLOOKUP($A2014,MedExam_Table[[#Headers],[#Data],[Customer ID]],MedExam_Table[[#Headers],[#Data],[HBA1C]],"Not Found",0)</f>
        <v>5.91</v>
      </c>
      <c r="E2014" t="str" cm="1">
        <f t="array" ref="E2014">_xlfn.XLOOKUP($A2014,MedExam_Table[[#Headers],[#Data],[Customer ID]],MedExam_Table[[#Headers],[#Data],[Heart Issues Updated]],"Not Found",0)</f>
        <v>No</v>
      </c>
      <c r="F2014" t="str" cm="1">
        <f t="array" ref="F2014">_xlfn.XLOOKUP($A2014,MedExam_Table[[#Headers],[#Data],[Customer ID]],MedExam_Table[[#Headers],[#Data],[Any Transplants Update]],"Not Found",0)</f>
        <v>No</v>
      </c>
      <c r="G2014" t="str" cm="1">
        <f t="array" ref="G2014">_xlfn.XLOOKUP($A2014,MedExam_Table[[#Headers],[#Data],[Customer ID]],MedExam_Table[[#Headers],[#Data],[Cancer history]],"Not Found",0)</f>
        <v>No</v>
      </c>
      <c r="H2014" cm="1">
        <f t="array" ref="H2014">_xlfn.XLOOKUP($A2014,MedExam_Table[[#Headers],[#Data],[Customer ID]],MedExam_Table[[#Headers],[#Data],[NumberOfMajorSurgeries_updated]],"Not Found",0)</f>
        <v>2</v>
      </c>
      <c r="I2014" t="str" cm="1">
        <f t="array" ref="I2014">_xlfn.XLOOKUP($A2014,MedExam_Table[[#Headers],[#Data],[Customer ID]],MedExam_Table[[#Headers],[#Data],[Smoker Updated]],"Not Found",0)</f>
        <v>No</v>
      </c>
      <c r="J2014" t="str" cm="1">
        <f t="array" ref="J2014">_xlfn.XLOOKUP($A2014,MedExam_Table[[#Headers],[#Data],[Customer ID]],MedExam_Table[[#Headers],[#Data],[Weight Status]],"Not Found",0)</f>
        <v>Obesity</v>
      </c>
      <c r="K2014" t="str" cm="1">
        <f t="array" ref="K2014">_xlfn.XLOOKUP($A2014,MedExam_Table[[#Headers],[#Data],[Customer ID]],MedExam_Table[[#Headers],[#Data],[Diabetes Status]],"Not Found",0)</f>
        <v>Prediabetes</v>
      </c>
      <c r="L2014" cm="1">
        <f t="array" ref="L2014">_xlfn.XLOOKUP($A2014,Hospitalisation_table[[#All],[Customer ID]],Hospitalisation_table[[#All],[Customer Age]],"Not Found",0)</f>
        <v>50</v>
      </c>
      <c r="M2014" t="str" cm="1">
        <f t="array" ref="M2014">_xlfn.XLOOKUP($A2014,Hospitalisation_table[[#All],[Customer ID]],Hospitalisation_table[[#All],[Date of Birth]],"Not Found",0)</f>
        <v>13-Jul-1972</v>
      </c>
      <c r="N2014" s="22" cm="1">
        <f t="array" ref="N2014">_xlfn.XLOOKUP($A2014,Hospitalisation_table[[#All],[Customer ID]],Hospitalisation_table[[#All],[charges]],"Not Found",0)</f>
        <v>14258.33</v>
      </c>
      <c r="O2014" t="str" cm="1">
        <f t="array" ref="O2014">_xlfn.XLOOKUP($A2014,Hospitalisation_table[[#All],[Customer ID]],Hospitalisation_table[[#All],[Hospital tier_Updated]],"Not Found",0)</f>
        <v>tier - 2</v>
      </c>
      <c r="P2014" t="str" cm="1">
        <f t="array" ref="P2014">_xlfn.XLOOKUP($A2014,Hospitalisation_table[[#All],[Customer ID]],Hospitalisation_table[[#All],[City tier_updated]],"Not Found",0)</f>
        <v>tier - 2</v>
      </c>
      <c r="Q2014" t="str" cm="1">
        <f t="array" ref="Q2014">_xlfn.XLOOKUP($A2014,Hospitalisation_table[[#All],[Customer ID]],Hospitalisation_table[[#All],[State ID Updated]],"Not Found",0)</f>
        <v>R1026</v>
      </c>
    </row>
    <row r="2015" spans="1:17" x14ac:dyDescent="0.3">
      <c r="A2015" s="14" t="s">
        <v>1662</v>
      </c>
      <c r="B2015" t="str" cm="1">
        <f t="array" ref="B2015">_xlfn.XLOOKUP($A2015,CustomersName[[#All],[Customer ID]],CustomersName[[#All],[First Name]],"Not Found",0)</f>
        <v>Sally</v>
      </c>
      <c r="C2015" cm="1">
        <f t="array" ref="C2015">_xlfn.XLOOKUP($A2015,MedExam_Table[[#Headers],[#Data],[Customer ID]],MedExam_Table[[#Headers],[#Data],[BMI]],"Not Found",0)</f>
        <v>40.880000000000003</v>
      </c>
      <c r="D2015" cm="1">
        <f t="array" ref="D2015">_xlfn.XLOOKUP($A2015,MedExam_Table[[#Headers],[#Data],[Customer ID]],MedExam_Table[[#Headers],[#Data],[HBA1C]],"Not Found",0)</f>
        <v>7.65</v>
      </c>
      <c r="E2015" t="str" cm="1">
        <f t="array" ref="E2015">_xlfn.XLOOKUP($A2015,MedExam_Table[[#Headers],[#Data],[Customer ID]],MedExam_Table[[#Headers],[#Data],[Heart Issues Updated]],"Not Found",0)</f>
        <v>No</v>
      </c>
      <c r="F2015" t="str" cm="1">
        <f t="array" ref="F2015">_xlfn.XLOOKUP($A2015,MedExam_Table[[#Headers],[#Data],[Customer ID]],MedExam_Table[[#Headers],[#Data],[Any Transplants Update]],"Not Found",0)</f>
        <v>No</v>
      </c>
      <c r="G2015" t="str" cm="1">
        <f t="array" ref="G2015">_xlfn.XLOOKUP($A2015,MedExam_Table[[#Headers],[#Data],[Customer ID]],MedExam_Table[[#Headers],[#Data],[Cancer history]],"Not Found",0)</f>
        <v>No</v>
      </c>
      <c r="H2015" cm="1">
        <f t="array" ref="H2015">_xlfn.XLOOKUP($A2015,MedExam_Table[[#Headers],[#Data],[Customer ID]],MedExam_Table[[#Headers],[#Data],[NumberOfMajorSurgeries_updated]],"Not Found",0)</f>
        <v>0</v>
      </c>
      <c r="I2015" t="str" cm="1">
        <f t="array" ref="I2015">_xlfn.XLOOKUP($A2015,MedExam_Table[[#Headers],[#Data],[Customer ID]],MedExam_Table[[#Headers],[#Data],[Smoker Updated]],"Not Found",0)</f>
        <v>No</v>
      </c>
      <c r="J2015" t="str" cm="1">
        <f t="array" ref="J2015">_xlfn.XLOOKUP($A2015,MedExam_Table[[#Headers],[#Data],[Customer ID]],MedExam_Table[[#Headers],[#Data],[Weight Status]],"Not Found",0)</f>
        <v>Obesity</v>
      </c>
      <c r="K2015" t="str" cm="1">
        <f t="array" ref="K2015">_xlfn.XLOOKUP($A2015,MedExam_Table[[#Headers],[#Data],[Customer ID]],MedExam_Table[[#Headers],[#Data],[Diabetes Status]],"Not Found",0)</f>
        <v>Diabetes</v>
      </c>
      <c r="L2015" cm="1">
        <f t="array" ref="L2015">_xlfn.XLOOKUP($A2015,Hospitalisation_table[[#All],[Customer ID]],Hospitalisation_table[[#All],[Customer Age]],"Not Found",0)</f>
        <v>48</v>
      </c>
      <c r="M2015" t="str" cm="1">
        <f t="array" ref="M2015">_xlfn.XLOOKUP($A2015,Hospitalisation_table[[#All],[Customer ID]],Hospitalisation_table[[#All],[Date of Birth]],"Not Found",0)</f>
        <v>26-Dec-1974</v>
      </c>
      <c r="N2015" s="22" cm="1">
        <f t="array" ref="N2015">_xlfn.XLOOKUP($A2015,Hospitalisation_table[[#All],[Customer ID]],Hospitalisation_table[[#All],[charges]],"Not Found",0)</f>
        <v>14256.79</v>
      </c>
      <c r="O2015" t="str" cm="1">
        <f t="array" ref="O2015">_xlfn.XLOOKUP($A2015,Hospitalisation_table[[#All],[Customer ID]],Hospitalisation_table[[#All],[Hospital tier_Updated]],"Not Found",0)</f>
        <v>tier - 2</v>
      </c>
      <c r="P2015" t="str" cm="1">
        <f t="array" ref="P2015">_xlfn.XLOOKUP($A2015,Hospitalisation_table[[#All],[Customer ID]],Hospitalisation_table[[#All],[City tier_updated]],"Not Found",0)</f>
        <v>tier - 2</v>
      </c>
      <c r="Q2015" t="str" cm="1">
        <f t="array" ref="Q2015">_xlfn.XLOOKUP($A2015,Hospitalisation_table[[#All],[Customer ID]],Hospitalisation_table[[#All],[State ID Updated]],"Not Found",0)</f>
        <v>R1026</v>
      </c>
    </row>
    <row r="2016" spans="1:17" x14ac:dyDescent="0.3">
      <c r="A2016" s="13" t="s">
        <v>2302</v>
      </c>
      <c r="B2016" t="str" cm="1">
        <f t="array" ref="B2016">_xlfn.XLOOKUP($A2016,CustomersName[[#All],[Customer ID]],CustomersName[[#All],[First Name]],"Not Found",0)</f>
        <v>Jeff</v>
      </c>
      <c r="C2016" cm="1">
        <f t="array" ref="C2016">_xlfn.XLOOKUP($A2016,MedExam_Table[[#Headers],[#Data],[Customer ID]],MedExam_Table[[#Headers],[#Data],[BMI]],"Not Found",0)</f>
        <v>38.39</v>
      </c>
      <c r="D2016" cm="1">
        <f t="array" ref="D2016">_xlfn.XLOOKUP($A2016,MedExam_Table[[#Headers],[#Data],[Customer ID]],MedExam_Table[[#Headers],[#Data],[HBA1C]],"Not Found",0)</f>
        <v>4.25</v>
      </c>
      <c r="E2016" t="str" cm="1">
        <f t="array" ref="E2016">_xlfn.XLOOKUP($A2016,MedExam_Table[[#Headers],[#Data],[Customer ID]],MedExam_Table[[#Headers],[#Data],[Heart Issues Updated]],"Not Found",0)</f>
        <v>No</v>
      </c>
      <c r="F2016" t="str" cm="1">
        <f t="array" ref="F2016">_xlfn.XLOOKUP($A2016,MedExam_Table[[#Headers],[#Data],[Customer ID]],MedExam_Table[[#Headers],[#Data],[Any Transplants Update]],"Not Found",0)</f>
        <v>No</v>
      </c>
      <c r="G2016" t="str" cm="1">
        <f t="array" ref="G2016">_xlfn.XLOOKUP($A2016,MedExam_Table[[#Headers],[#Data],[Customer ID]],MedExam_Table[[#Headers],[#Data],[Cancer history]],"Not Found",0)</f>
        <v>No</v>
      </c>
      <c r="H2016" cm="1">
        <f t="array" ref="H2016">_xlfn.XLOOKUP($A2016,MedExam_Table[[#Headers],[#Data],[Customer ID]],MedExam_Table[[#Headers],[#Data],[NumberOfMajorSurgeries_updated]],"Not Found",0)</f>
        <v>1</v>
      </c>
      <c r="I2016" t="str" cm="1">
        <f t="array" ref="I2016">_xlfn.XLOOKUP($A2016,MedExam_Table[[#Headers],[#Data],[Customer ID]],MedExam_Table[[#Headers],[#Data],[Smoker Updated]],"Not Found",0)</f>
        <v>Yes</v>
      </c>
      <c r="J2016" t="str" cm="1">
        <f t="array" ref="J2016">_xlfn.XLOOKUP($A2016,MedExam_Table[[#Headers],[#Data],[Customer ID]],MedExam_Table[[#Headers],[#Data],[Weight Status]],"Not Found",0)</f>
        <v>Obesity</v>
      </c>
      <c r="K2016" t="str" cm="1">
        <f t="array" ref="K2016">_xlfn.XLOOKUP($A2016,MedExam_Table[[#Headers],[#Data],[Customer ID]],MedExam_Table[[#Headers],[#Data],[Diabetes Status]],"Not Found",0)</f>
        <v>Normal</v>
      </c>
      <c r="L2016" cm="1">
        <f t="array" ref="L2016">_xlfn.XLOOKUP($A2016,Hospitalisation_table[[#All],[Customer ID]],Hospitalisation_table[[#All],[Customer Age]],"Not Found",0)</f>
        <v>38</v>
      </c>
      <c r="M2016" t="str" cm="1">
        <f t="array" ref="M2016">_xlfn.XLOOKUP($A2016,Hospitalisation_table[[#All],[Customer ID]],Hospitalisation_table[[#All],[Date of Birth]],"Not Found",0)</f>
        <v>10-Nov-1984</v>
      </c>
      <c r="N2016" s="22" cm="1">
        <f t="array" ref="N2016">_xlfn.XLOOKUP($A2016,Hospitalisation_table[[#All],[Customer ID]],Hospitalisation_table[[#All],[charges]],"Not Found",0)</f>
        <v>41949.24</v>
      </c>
      <c r="O2016" t="str" cm="1">
        <f t="array" ref="O2016">_xlfn.XLOOKUP($A2016,Hospitalisation_table[[#All],[Customer ID]],Hospitalisation_table[[#All],[Hospital tier_Updated]],"Not Found",0)</f>
        <v>tier - 1</v>
      </c>
      <c r="P2016" t="str" cm="1">
        <f t="array" ref="P2016">_xlfn.XLOOKUP($A2016,Hospitalisation_table[[#All],[Customer ID]],Hospitalisation_table[[#All],[City tier_updated]],"Not Found",0)</f>
        <v>tier - 1</v>
      </c>
      <c r="Q2016" t="str" cm="1">
        <f t="array" ref="Q2016">_xlfn.XLOOKUP($A2016,Hospitalisation_table[[#All],[Customer ID]],Hospitalisation_table[[#All],[State ID Updated]],"Not Found",0)</f>
        <v>R1013</v>
      </c>
    </row>
    <row r="2017" spans="1:17" x14ac:dyDescent="0.3">
      <c r="A2017" s="14" t="s">
        <v>1661</v>
      </c>
      <c r="B2017" t="str" cm="1">
        <f t="array" ref="B2017">_xlfn.XLOOKUP($A2017,CustomersName[[#All],[Customer ID]],CustomersName[[#All],[First Name]],"Not Found",0)</f>
        <v>Mehghan J</v>
      </c>
      <c r="C2017" cm="1">
        <f t="array" ref="C2017">_xlfn.XLOOKUP($A2017,MedExam_Table[[#Headers],[#Data],[Customer ID]],MedExam_Table[[#Headers],[#Data],[BMI]],"Not Found",0)</f>
        <v>26.22</v>
      </c>
      <c r="D2017" cm="1">
        <f t="array" ref="D2017">_xlfn.XLOOKUP($A2017,MedExam_Table[[#Headers],[#Data],[Customer ID]],MedExam_Table[[#Headers],[#Data],[HBA1C]],"Not Found",0)</f>
        <v>5.37</v>
      </c>
      <c r="E2017" t="str" cm="1">
        <f t="array" ref="E2017">_xlfn.XLOOKUP($A2017,MedExam_Table[[#Headers],[#Data],[Customer ID]],MedExam_Table[[#Headers],[#Data],[Heart Issues Updated]],"Not Found",0)</f>
        <v>Yes</v>
      </c>
      <c r="F2017" t="str" cm="1">
        <f t="array" ref="F2017">_xlfn.XLOOKUP($A2017,MedExam_Table[[#Headers],[#Data],[Customer ID]],MedExam_Table[[#Headers],[#Data],[Any Transplants Update]],"Not Found",0)</f>
        <v>No</v>
      </c>
      <c r="G2017" t="str" cm="1">
        <f t="array" ref="G2017">_xlfn.XLOOKUP($A2017,MedExam_Table[[#Headers],[#Data],[Customer ID]],MedExam_Table[[#Headers],[#Data],[Cancer history]],"Not Found",0)</f>
        <v>No</v>
      </c>
      <c r="H2017" cm="1">
        <f t="array" ref="H2017">_xlfn.XLOOKUP($A2017,MedExam_Table[[#Headers],[#Data],[Customer ID]],MedExam_Table[[#Headers],[#Data],[NumberOfMajorSurgeries_updated]],"Not Found",0)</f>
        <v>2</v>
      </c>
      <c r="I2017" t="str" cm="1">
        <f t="array" ref="I2017">_xlfn.XLOOKUP($A2017,MedExam_Table[[#Headers],[#Data],[Customer ID]],MedExam_Table[[#Headers],[#Data],[Smoker Updated]],"Not Found",0)</f>
        <v>No</v>
      </c>
      <c r="J2017" t="str" cm="1">
        <f t="array" ref="J2017">_xlfn.XLOOKUP($A2017,MedExam_Table[[#Headers],[#Data],[Customer ID]],MedExam_Table[[#Headers],[#Data],[Weight Status]],"Not Found",0)</f>
        <v>OverWeight</v>
      </c>
      <c r="K2017" t="str" cm="1">
        <f t="array" ref="K2017">_xlfn.XLOOKUP($A2017,MedExam_Table[[#Headers],[#Data],[Customer ID]],MedExam_Table[[#Headers],[#Data],[Diabetes Status]],"Not Found",0)</f>
        <v>Normal</v>
      </c>
      <c r="L2017" cm="1">
        <f t="array" ref="L2017">_xlfn.XLOOKUP($A2017,Hospitalisation_table[[#All],[Customer ID]],Hospitalisation_table[[#All],[Customer Age]],"Not Found",0)</f>
        <v>63</v>
      </c>
      <c r="M2017" t="str" cm="1">
        <f t="array" ref="M2017">_xlfn.XLOOKUP($A2017,Hospitalisation_table[[#All],[Customer ID]],Hospitalisation_table[[#All],[Date of Birth]],"Not Found",0)</f>
        <v>8-Nov-1959</v>
      </c>
      <c r="N2017" s="22" cm="1">
        <f t="array" ref="N2017">_xlfn.XLOOKUP($A2017,Hospitalisation_table[[#All],[Customer ID]],Hospitalisation_table[[#All],[charges]],"Not Found",0)</f>
        <v>14256.19</v>
      </c>
      <c r="O2017" t="str" cm="1">
        <f t="array" ref="O2017">_xlfn.XLOOKUP($A2017,Hospitalisation_table[[#All],[Customer ID]],Hospitalisation_table[[#All],[Hospital tier_Updated]],"Not Found",0)</f>
        <v>tier - 2</v>
      </c>
      <c r="P2017" t="str" cm="1">
        <f t="array" ref="P2017">_xlfn.XLOOKUP($A2017,Hospitalisation_table[[#All],[Customer ID]],Hospitalisation_table[[#All],[City tier_updated]],"Not Found",0)</f>
        <v>tier - 3</v>
      </c>
      <c r="Q2017" t="str" cm="1">
        <f t="array" ref="Q2017">_xlfn.XLOOKUP($A2017,Hospitalisation_table[[#All],[Customer ID]],Hospitalisation_table[[#All],[State ID Updated]],"Not Found",0)</f>
        <v>R1012</v>
      </c>
    </row>
    <row r="2018" spans="1:17" x14ac:dyDescent="0.3">
      <c r="A2018" s="13" t="s">
        <v>1660</v>
      </c>
      <c r="B2018" t="str" cm="1">
        <f t="array" ref="B2018">_xlfn.XLOOKUP($A2018,CustomersName[[#All],[Customer ID]],CustomersName[[#All],[First Name]],"Not Found",0)</f>
        <v>Rina</v>
      </c>
      <c r="C2018" cm="1">
        <f t="array" ref="C2018">_xlfn.XLOOKUP($A2018,MedExam_Table[[#Headers],[#Data],[Customer ID]],MedExam_Table[[#Headers],[#Data],[BMI]],"Not Found",0)</f>
        <v>25.08</v>
      </c>
      <c r="D2018" cm="1">
        <f t="array" ref="D2018">_xlfn.XLOOKUP($A2018,MedExam_Table[[#Headers],[#Data],[Customer ID]],MedExam_Table[[#Headers],[#Data],[HBA1C]],"Not Found",0)</f>
        <v>5.75</v>
      </c>
      <c r="E2018" t="str" cm="1">
        <f t="array" ref="E2018">_xlfn.XLOOKUP($A2018,MedExam_Table[[#Headers],[#Data],[Customer ID]],MedExam_Table[[#Headers],[#Data],[Heart Issues Updated]],"Not Found",0)</f>
        <v>Yes</v>
      </c>
      <c r="F2018" t="str" cm="1">
        <f t="array" ref="F2018">_xlfn.XLOOKUP($A2018,MedExam_Table[[#Headers],[#Data],[Customer ID]],MedExam_Table[[#Headers],[#Data],[Any Transplants Update]],"Not Found",0)</f>
        <v>No</v>
      </c>
      <c r="G2018" t="str" cm="1">
        <f t="array" ref="G2018">_xlfn.XLOOKUP($A2018,MedExam_Table[[#Headers],[#Data],[Customer ID]],MedExam_Table[[#Headers],[#Data],[Cancer history]],"Not Found",0)</f>
        <v>No</v>
      </c>
      <c r="H2018" cm="1">
        <f t="array" ref="H2018">_xlfn.XLOOKUP($A2018,MedExam_Table[[#Headers],[#Data],[Customer ID]],MedExam_Table[[#Headers],[#Data],[NumberOfMajorSurgeries_updated]],"Not Found",0)</f>
        <v>2</v>
      </c>
      <c r="I2018" t="str" cm="1">
        <f t="array" ref="I2018">_xlfn.XLOOKUP($A2018,MedExam_Table[[#Headers],[#Data],[Customer ID]],MedExam_Table[[#Headers],[#Data],[Smoker Updated]],"Not Found",0)</f>
        <v>No</v>
      </c>
      <c r="J2018" t="str" cm="1">
        <f t="array" ref="J2018">_xlfn.XLOOKUP($A2018,MedExam_Table[[#Headers],[#Data],[Customer ID]],MedExam_Table[[#Headers],[#Data],[Weight Status]],"Not Found",0)</f>
        <v>OverWeight</v>
      </c>
      <c r="K2018" t="str" cm="1">
        <f t="array" ref="K2018">_xlfn.XLOOKUP($A2018,MedExam_Table[[#Headers],[#Data],[Customer ID]],MedExam_Table[[#Headers],[#Data],[Diabetes Status]],"Not Found",0)</f>
        <v>Prediabetes</v>
      </c>
      <c r="L2018" cm="1">
        <f t="array" ref="L2018">_xlfn.XLOOKUP($A2018,Hospitalisation_table[[#All],[Customer ID]],Hospitalisation_table[[#All],[Customer Age]],"Not Found",0)</f>
        <v>63</v>
      </c>
      <c r="M2018" t="str" cm="1">
        <f t="array" ref="M2018">_xlfn.XLOOKUP($A2018,Hospitalisation_table[[#All],[Customer ID]],Hospitalisation_table[[#All],[Date of Birth]],"Not Found",0)</f>
        <v>10-Oct-1959</v>
      </c>
      <c r="N2018" s="22" cm="1">
        <f t="array" ref="N2018">_xlfn.XLOOKUP($A2018,Hospitalisation_table[[#All],[Customer ID]],Hospitalisation_table[[#All],[charges]],"Not Found",0)</f>
        <v>14254.61</v>
      </c>
      <c r="O2018" t="str" cm="1">
        <f t="array" ref="O2018">_xlfn.XLOOKUP($A2018,Hospitalisation_table[[#All],[Customer ID]],Hospitalisation_table[[#All],[Hospital tier_Updated]],"Not Found",0)</f>
        <v>tier - 2</v>
      </c>
      <c r="P2018" t="str" cm="1">
        <f t="array" ref="P2018">_xlfn.XLOOKUP($A2018,Hospitalisation_table[[#All],[Customer ID]],Hospitalisation_table[[#All],[City tier_updated]],"Not Found",0)</f>
        <v>tier - 1</v>
      </c>
      <c r="Q2018" t="str" cm="1">
        <f t="array" ref="Q2018">_xlfn.XLOOKUP($A2018,Hospitalisation_table[[#All],[Customer ID]],Hospitalisation_table[[#All],[State ID Updated]],"Not Found",0)</f>
        <v>R1012</v>
      </c>
    </row>
    <row r="2019" spans="1:17" x14ac:dyDescent="0.3">
      <c r="A2019" s="14" t="s">
        <v>1659</v>
      </c>
      <c r="B2019" t="str" cm="1">
        <f t="array" ref="B2019">_xlfn.XLOOKUP($A2019,CustomersName[[#All],[Customer ID]],CustomersName[[#All],[First Name]],"Not Found",0)</f>
        <v>Krishin P.</v>
      </c>
      <c r="C2019" cm="1">
        <f t="array" ref="C2019">_xlfn.XLOOKUP($A2019,MedExam_Table[[#Headers],[#Data],[Customer ID]],MedExam_Table[[#Headers],[#Data],[BMI]],"Not Found",0)</f>
        <v>39.1</v>
      </c>
      <c r="D2019" cm="1">
        <f t="array" ref="D2019">_xlfn.XLOOKUP($A2019,MedExam_Table[[#Headers],[#Data],[Customer ID]],MedExam_Table[[#Headers],[#Data],[HBA1C]],"Not Found",0)</f>
        <v>6.79</v>
      </c>
      <c r="E2019" t="str" cm="1">
        <f t="array" ref="E2019">_xlfn.XLOOKUP($A2019,MedExam_Table[[#Headers],[#Data],[Customer ID]],MedExam_Table[[#Headers],[#Data],[Heart Issues Updated]],"Not Found",0)</f>
        <v>Yes</v>
      </c>
      <c r="F2019" t="str" cm="1">
        <f t="array" ref="F2019">_xlfn.XLOOKUP($A2019,MedExam_Table[[#Headers],[#Data],[Customer ID]],MedExam_Table[[#Headers],[#Data],[Any Transplants Update]],"Not Found",0)</f>
        <v>No</v>
      </c>
      <c r="G2019" t="str" cm="1">
        <f t="array" ref="G2019">_xlfn.XLOOKUP($A2019,MedExam_Table[[#Headers],[#Data],[Customer ID]],MedExam_Table[[#Headers],[#Data],[Cancer history]],"Not Found",0)</f>
        <v>No</v>
      </c>
      <c r="H2019" cm="1">
        <f t="array" ref="H2019">_xlfn.XLOOKUP($A2019,MedExam_Table[[#Headers],[#Data],[Customer ID]],MedExam_Table[[#Headers],[#Data],[NumberOfMajorSurgeries_updated]],"Not Found",0)</f>
        <v>2</v>
      </c>
      <c r="I2019" t="str" cm="1">
        <f t="array" ref="I2019">_xlfn.XLOOKUP($A2019,MedExam_Table[[#Headers],[#Data],[Customer ID]],MedExam_Table[[#Headers],[#Data],[Smoker Updated]],"Not Found",0)</f>
        <v>No</v>
      </c>
      <c r="J2019" t="str" cm="1">
        <f t="array" ref="J2019">_xlfn.XLOOKUP($A2019,MedExam_Table[[#Headers],[#Data],[Customer ID]],MedExam_Table[[#Headers],[#Data],[Weight Status]],"Not Found",0)</f>
        <v>Obesity</v>
      </c>
      <c r="K2019" t="str" cm="1">
        <f t="array" ref="K2019">_xlfn.XLOOKUP($A2019,MedExam_Table[[#Headers],[#Data],[Customer ID]],MedExam_Table[[#Headers],[#Data],[Diabetes Status]],"Not Found",0)</f>
        <v>Diabetes</v>
      </c>
      <c r="L2019" cm="1">
        <f t="array" ref="L2019">_xlfn.XLOOKUP($A2019,Hospitalisation_table[[#All],[Customer ID]],Hospitalisation_table[[#All],[Customer Age]],"Not Found",0)</f>
        <v>61</v>
      </c>
      <c r="M2019" t="str" cm="1">
        <f t="array" ref="M2019">_xlfn.XLOOKUP($A2019,Hospitalisation_table[[#All],[Customer ID]],Hospitalisation_table[[#All],[Date of Birth]],"Not Found",0)</f>
        <v>25-Sep-1961</v>
      </c>
      <c r="N2019" s="22" cm="1">
        <f t="array" ref="N2019">_xlfn.XLOOKUP($A2019,Hospitalisation_table[[#All],[Customer ID]],Hospitalisation_table[[#All],[charges]],"Not Found",0)</f>
        <v>14235.07</v>
      </c>
      <c r="O2019" t="str" cm="1">
        <f t="array" ref="O2019">_xlfn.XLOOKUP($A2019,Hospitalisation_table[[#All],[Customer ID]],Hospitalisation_table[[#All],[Hospital tier_Updated]],"Not Found",0)</f>
        <v>tier - 2</v>
      </c>
      <c r="P2019" t="str" cm="1">
        <f t="array" ref="P2019">_xlfn.XLOOKUP($A2019,Hospitalisation_table[[#All],[Customer ID]],Hospitalisation_table[[#All],[City tier_updated]],"Not Found",0)</f>
        <v>tier - 1</v>
      </c>
      <c r="Q2019" t="str" cm="1">
        <f t="array" ref="Q2019">_xlfn.XLOOKUP($A2019,Hospitalisation_table[[#All],[Customer ID]],Hospitalisation_table[[#All],[State ID Updated]],"Not Found",0)</f>
        <v>R1011</v>
      </c>
    </row>
    <row r="2020" spans="1:17" x14ac:dyDescent="0.3">
      <c r="A2020" s="13" t="s">
        <v>1658</v>
      </c>
      <c r="B2020" t="str" cm="1">
        <f t="array" ref="B2020">_xlfn.XLOOKUP($A2020,CustomersName[[#All],[Customer ID]],CustomersName[[#All],[First Name]],"Not Found",0)</f>
        <v>Albert</v>
      </c>
      <c r="C2020" cm="1">
        <f t="array" ref="C2020">_xlfn.XLOOKUP($A2020,MedExam_Table[[#Headers],[#Data],[Customer ID]],MedExam_Table[[#Headers],[#Data],[BMI]],"Not Found",0)</f>
        <v>37.905000000000001</v>
      </c>
      <c r="D2020" cm="1">
        <f t="array" ref="D2020">_xlfn.XLOOKUP($A2020,MedExam_Table[[#Headers],[#Data],[Customer ID]],MedExam_Table[[#Headers],[#Data],[HBA1C]],"Not Found",0)</f>
        <v>7.03</v>
      </c>
      <c r="E2020" t="str" cm="1">
        <f t="array" ref="E2020">_xlfn.XLOOKUP($A2020,MedExam_Table[[#Headers],[#Data],[Customer ID]],MedExam_Table[[#Headers],[#Data],[Heart Issues Updated]],"Not Found",0)</f>
        <v>No</v>
      </c>
      <c r="F2020" t="str" cm="1">
        <f t="array" ref="F2020">_xlfn.XLOOKUP($A2020,MedExam_Table[[#Headers],[#Data],[Customer ID]],MedExam_Table[[#Headers],[#Data],[Any Transplants Update]],"Not Found",0)</f>
        <v>No</v>
      </c>
      <c r="G2020" t="str" cm="1">
        <f t="array" ref="G2020">_xlfn.XLOOKUP($A2020,MedExam_Table[[#Headers],[#Data],[Customer ID]],MedExam_Table[[#Headers],[#Data],[Cancer history]],"Not Found",0)</f>
        <v>No</v>
      </c>
      <c r="H2020" cm="1">
        <f t="array" ref="H2020">_xlfn.XLOOKUP($A2020,MedExam_Table[[#Headers],[#Data],[Customer ID]],MedExam_Table[[#Headers],[#Data],[NumberOfMajorSurgeries_updated]],"Not Found",0)</f>
        <v>3</v>
      </c>
      <c r="I2020" t="str" cm="1">
        <f t="array" ref="I2020">_xlfn.XLOOKUP($A2020,MedExam_Table[[#Headers],[#Data],[Customer ID]],MedExam_Table[[#Headers],[#Data],[Smoker Updated]],"Not Found",0)</f>
        <v>No</v>
      </c>
      <c r="J2020" t="str" cm="1">
        <f t="array" ref="J2020">_xlfn.XLOOKUP($A2020,MedExam_Table[[#Headers],[#Data],[Customer ID]],MedExam_Table[[#Headers],[#Data],[Weight Status]],"Not Found",0)</f>
        <v>Obesity</v>
      </c>
      <c r="K2020" t="str" cm="1">
        <f t="array" ref="K2020">_xlfn.XLOOKUP($A2020,MedExam_Table[[#Headers],[#Data],[Customer ID]],MedExam_Table[[#Headers],[#Data],[Diabetes Status]],"Not Found",0)</f>
        <v>Diabetes</v>
      </c>
      <c r="L2020" cm="1">
        <f t="array" ref="L2020">_xlfn.XLOOKUP($A2020,Hospitalisation_table[[#All],[Customer ID]],Hospitalisation_table[[#All],[Customer Age]],"Not Found",0)</f>
        <v>64</v>
      </c>
      <c r="M2020" t="str" cm="1">
        <f t="array" ref="M2020">_xlfn.XLOOKUP($A2020,Hospitalisation_table[[#All],[Customer ID]],Hospitalisation_table[[#All],[Date of Birth]],"Not Found",0)</f>
        <v>21-Sep-1958</v>
      </c>
      <c r="N2020" s="22" cm="1">
        <f t="array" ref="N2020">_xlfn.XLOOKUP($A2020,Hospitalisation_table[[#All],[Customer ID]],Hospitalisation_table[[#All],[charges]],"Not Found",0)</f>
        <v>14210.54</v>
      </c>
      <c r="O2020" t="str" cm="1">
        <f t="array" ref="O2020">_xlfn.XLOOKUP($A2020,Hospitalisation_table[[#All],[Customer ID]],Hospitalisation_table[[#All],[Hospital tier_Updated]],"Not Found",0)</f>
        <v>tier - 2</v>
      </c>
      <c r="P2020" t="str" cm="1">
        <f t="array" ref="P2020">_xlfn.XLOOKUP($A2020,Hospitalisation_table[[#All],[Customer ID]],Hospitalisation_table[[#All],[City tier_updated]],"Not Found",0)</f>
        <v>tier - 2</v>
      </c>
      <c r="Q2020" t="str" cm="1">
        <f t="array" ref="Q2020">_xlfn.XLOOKUP($A2020,Hospitalisation_table[[#All],[Customer ID]],Hospitalisation_table[[#All],[State ID Updated]],"Not Found",0)</f>
        <v>R1012</v>
      </c>
    </row>
    <row r="2021" spans="1:17" x14ac:dyDescent="0.3">
      <c r="A2021" s="14" t="s">
        <v>1657</v>
      </c>
      <c r="B2021" t="str" cm="1">
        <f t="array" ref="B2021">_xlfn.XLOOKUP($A2021,CustomersName[[#All],[Customer ID]],CustomersName[[#All],[First Name]],"Not Found",0)</f>
        <v>Ashley</v>
      </c>
      <c r="C2021" cm="1">
        <f t="array" ref="C2021">_xlfn.XLOOKUP($A2021,MedExam_Table[[#Headers],[#Data],[Customer ID]],MedExam_Table[[#Headers],[#Data],[BMI]],"Not Found",0)</f>
        <v>43.35</v>
      </c>
      <c r="D2021" cm="1">
        <f t="array" ref="D2021">_xlfn.XLOOKUP($A2021,MedExam_Table[[#Headers],[#Data],[Customer ID]],MedExam_Table[[#Headers],[#Data],[HBA1C]],"Not Found",0)</f>
        <v>5.41</v>
      </c>
      <c r="E2021" t="str" cm="1">
        <f t="array" ref="E2021">_xlfn.XLOOKUP($A2021,MedExam_Table[[#Headers],[#Data],[Customer ID]],MedExam_Table[[#Headers],[#Data],[Heart Issues Updated]],"Not Found",0)</f>
        <v>Yes</v>
      </c>
      <c r="F2021" t="str" cm="1">
        <f t="array" ref="F2021">_xlfn.XLOOKUP($A2021,MedExam_Table[[#Headers],[#Data],[Customer ID]],MedExam_Table[[#Headers],[#Data],[Any Transplants Update]],"Not Found",0)</f>
        <v>No</v>
      </c>
      <c r="G2021" t="str" cm="1">
        <f t="array" ref="G2021">_xlfn.XLOOKUP($A2021,MedExam_Table[[#Headers],[#Data],[Customer ID]],MedExam_Table[[#Headers],[#Data],[Cancer history]],"Not Found",0)</f>
        <v>Yes</v>
      </c>
      <c r="H2021" cm="1">
        <f t="array" ref="H2021">_xlfn.XLOOKUP($A2021,MedExam_Table[[#Headers],[#Data],[Customer ID]],MedExam_Table[[#Headers],[#Data],[NumberOfMajorSurgeries_updated]],"Not Found",0)</f>
        <v>1</v>
      </c>
      <c r="I2021" t="str" cm="1">
        <f t="array" ref="I2021">_xlfn.XLOOKUP($A2021,MedExam_Table[[#Headers],[#Data],[Customer ID]],MedExam_Table[[#Headers],[#Data],[Smoker Updated]],"Not Found",0)</f>
        <v>No</v>
      </c>
      <c r="J2021" t="str" cm="1">
        <f t="array" ref="J2021">_xlfn.XLOOKUP($A2021,MedExam_Table[[#Headers],[#Data],[Customer ID]],MedExam_Table[[#Headers],[#Data],[Weight Status]],"Not Found",0)</f>
        <v>Obesity</v>
      </c>
      <c r="K2021" t="str" cm="1">
        <f t="array" ref="K2021">_xlfn.XLOOKUP($A2021,MedExam_Table[[#Headers],[#Data],[Customer ID]],MedExam_Table[[#Headers],[#Data],[Diabetes Status]],"Not Found",0)</f>
        <v>Normal</v>
      </c>
      <c r="L2021" cm="1">
        <f t="array" ref="L2021">_xlfn.XLOOKUP($A2021,Hospitalisation_table[[#All],[Customer ID]],Hospitalisation_table[[#All],[Customer Age]],"Not Found",0)</f>
        <v>39</v>
      </c>
      <c r="M2021" t="str" cm="1">
        <f t="array" ref="M2021">_xlfn.XLOOKUP($A2021,Hospitalisation_table[[#All],[Customer ID]],Hospitalisation_table[[#All],[Date of Birth]],"Not Found",0)</f>
        <v>17-Nov-1983</v>
      </c>
      <c r="N2021" s="22" cm="1">
        <f t="array" ref="N2021">_xlfn.XLOOKUP($A2021,Hospitalisation_table[[#All],[Customer ID]],Hospitalisation_table[[#All],[charges]],"Not Found",0)</f>
        <v>14209.4</v>
      </c>
      <c r="O2021" t="str" cm="1">
        <f t="array" ref="O2021">_xlfn.XLOOKUP($A2021,Hospitalisation_table[[#All],[Customer ID]],Hospitalisation_table[[#All],[Hospital tier_Updated]],"Not Found",0)</f>
        <v>tier - 2</v>
      </c>
      <c r="P2021" t="str" cm="1">
        <f t="array" ref="P2021">_xlfn.XLOOKUP($A2021,Hospitalisation_table[[#All],[Customer ID]],Hospitalisation_table[[#All],[City tier_updated]],"Not Found",0)</f>
        <v>tier - 1</v>
      </c>
      <c r="Q2021" t="str" cm="1">
        <f t="array" ref="Q2021">_xlfn.XLOOKUP($A2021,Hospitalisation_table[[#All],[Customer ID]],Hospitalisation_table[[#All],[State ID Updated]],"Not Found",0)</f>
        <v>R1026</v>
      </c>
    </row>
    <row r="2022" spans="1:17" x14ac:dyDescent="0.3">
      <c r="A2022" s="13" t="s">
        <v>1656</v>
      </c>
      <c r="B2022" t="str" cm="1">
        <f t="array" ref="B2022">_xlfn.XLOOKUP($A2022,CustomersName[[#All],[Customer ID]],CustomersName[[#All],[First Name]],"Not Found",0)</f>
        <v>Shahnon L</v>
      </c>
      <c r="C2022" cm="1">
        <f t="array" ref="C2022">_xlfn.XLOOKUP($A2022,MedExam_Table[[#Headers],[#Data],[Customer ID]],MedExam_Table[[#Headers],[#Data],[BMI]],"Not Found",0)</f>
        <v>36.15</v>
      </c>
      <c r="D2022" cm="1">
        <f t="array" ref="D2022">_xlfn.XLOOKUP($A2022,MedExam_Table[[#Headers],[#Data],[Customer ID]],MedExam_Table[[#Headers],[#Data],[HBA1C]],"Not Found",0)</f>
        <v>8.0500000000000007</v>
      </c>
      <c r="E2022" t="str" cm="1">
        <f t="array" ref="E2022">_xlfn.XLOOKUP($A2022,MedExam_Table[[#Headers],[#Data],[Customer ID]],MedExam_Table[[#Headers],[#Data],[Heart Issues Updated]],"Not Found",0)</f>
        <v>No</v>
      </c>
      <c r="F2022" t="str" cm="1">
        <f t="array" ref="F2022">_xlfn.XLOOKUP($A2022,MedExam_Table[[#Headers],[#Data],[Customer ID]],MedExam_Table[[#Headers],[#Data],[Any Transplants Update]],"Not Found",0)</f>
        <v>No</v>
      </c>
      <c r="G2022" t="str" cm="1">
        <f t="array" ref="G2022">_xlfn.XLOOKUP($A2022,MedExam_Table[[#Headers],[#Data],[Customer ID]],MedExam_Table[[#Headers],[#Data],[Cancer history]],"Not Found",0)</f>
        <v>No</v>
      </c>
      <c r="H2022" cm="1">
        <f t="array" ref="H2022">_xlfn.XLOOKUP($A2022,MedExam_Table[[#Headers],[#Data],[Customer ID]],MedExam_Table[[#Headers],[#Data],[NumberOfMajorSurgeries_updated]],"Not Found",0)</f>
        <v>0</v>
      </c>
      <c r="I2022" t="str" cm="1">
        <f t="array" ref="I2022">_xlfn.XLOOKUP($A2022,MedExam_Table[[#Headers],[#Data],[Customer ID]],MedExam_Table[[#Headers],[#Data],[Smoker Updated]],"Not Found",0)</f>
        <v>No</v>
      </c>
      <c r="J2022" t="str" cm="1">
        <f t="array" ref="J2022">_xlfn.XLOOKUP($A2022,MedExam_Table[[#Headers],[#Data],[Customer ID]],MedExam_Table[[#Headers],[#Data],[Weight Status]],"Not Found",0)</f>
        <v>Obesity</v>
      </c>
      <c r="K2022" t="str" cm="1">
        <f t="array" ref="K2022">_xlfn.XLOOKUP($A2022,MedExam_Table[[#Headers],[#Data],[Customer ID]],MedExam_Table[[#Headers],[#Data],[Diabetes Status]],"Not Found",0)</f>
        <v>Diabetes</v>
      </c>
      <c r="L2022" cm="1">
        <f t="array" ref="L2022">_xlfn.XLOOKUP($A2022,Hospitalisation_table[[#All],[Customer ID]],Hospitalisation_table[[#All],[Customer Age]],"Not Found",0)</f>
        <v>54</v>
      </c>
      <c r="M2022" t="str" cm="1">
        <f t="array" ref="M2022">_xlfn.XLOOKUP($A2022,Hospitalisation_table[[#All],[Customer ID]],Hospitalisation_table[[#All],[Date of Birth]],"Not Found",0)</f>
        <v>25-Dec-1968</v>
      </c>
      <c r="N2022" s="22" cm="1">
        <f t="array" ref="N2022">_xlfn.XLOOKUP($A2022,Hospitalisation_table[[#All],[Customer ID]],Hospitalisation_table[[#All],[charges]],"Not Found",0)</f>
        <v>14193.55</v>
      </c>
      <c r="O2022" t="str" cm="1">
        <f t="array" ref="O2022">_xlfn.XLOOKUP($A2022,Hospitalisation_table[[#All],[Customer ID]],Hospitalisation_table[[#All],[Hospital tier_Updated]],"Not Found",0)</f>
        <v>tier - 2</v>
      </c>
      <c r="P2022" t="str" cm="1">
        <f t="array" ref="P2022">_xlfn.XLOOKUP($A2022,Hospitalisation_table[[#All],[Customer ID]],Hospitalisation_table[[#All],[City tier_updated]],"Not Found",0)</f>
        <v>tier - 1</v>
      </c>
      <c r="Q2022" t="str" cm="1">
        <f t="array" ref="Q2022">_xlfn.XLOOKUP($A2022,Hospitalisation_table[[#All],[Customer ID]],Hospitalisation_table[[#All],[State ID Updated]],"Not Found",0)</f>
        <v>R1026</v>
      </c>
    </row>
    <row r="2023" spans="1:17" x14ac:dyDescent="0.3">
      <c r="A2023" s="14" t="s">
        <v>1655</v>
      </c>
      <c r="B2023" t="str" cm="1">
        <f t="array" ref="B2023">_xlfn.XLOOKUP($A2023,CustomersName[[#All],[Customer ID]],CustomersName[[#All],[First Name]],"Not Found",0)</f>
        <v>AmyhB</v>
      </c>
      <c r="C2023" cm="1">
        <f t="array" ref="C2023">_xlfn.XLOOKUP($A2023,MedExam_Table[[#Headers],[#Data],[Customer ID]],MedExam_Table[[#Headers],[#Data],[BMI]],"Not Found",0)</f>
        <v>44.98</v>
      </c>
      <c r="D2023" cm="1">
        <f t="array" ref="D2023">_xlfn.XLOOKUP($A2023,MedExam_Table[[#Headers],[#Data],[Customer ID]],MedExam_Table[[#Headers],[#Data],[HBA1C]],"Not Found",0)</f>
        <v>5.94</v>
      </c>
      <c r="E2023" t="str" cm="1">
        <f t="array" ref="E2023">_xlfn.XLOOKUP($A2023,MedExam_Table[[#Headers],[#Data],[Customer ID]],MedExam_Table[[#Headers],[#Data],[Heart Issues Updated]],"Not Found",0)</f>
        <v>No</v>
      </c>
      <c r="F2023" t="str" cm="1">
        <f t="array" ref="F2023">_xlfn.XLOOKUP($A2023,MedExam_Table[[#Headers],[#Data],[Customer ID]],MedExam_Table[[#Headers],[#Data],[Any Transplants Update]],"Not Found",0)</f>
        <v>No</v>
      </c>
      <c r="G2023" t="str" cm="1">
        <f t="array" ref="G2023">_xlfn.XLOOKUP($A2023,MedExam_Table[[#Headers],[#Data],[Customer ID]],MedExam_Table[[#Headers],[#Data],[Cancer history]],"Not Found",0)</f>
        <v>No</v>
      </c>
      <c r="H2023" cm="1">
        <f t="array" ref="H2023">_xlfn.XLOOKUP($A2023,MedExam_Table[[#Headers],[#Data],[Customer ID]],MedExam_Table[[#Headers],[#Data],[NumberOfMajorSurgeries_updated]],"Not Found",0)</f>
        <v>1</v>
      </c>
      <c r="I2023" t="str" cm="1">
        <f t="array" ref="I2023">_xlfn.XLOOKUP($A2023,MedExam_Table[[#Headers],[#Data],[Customer ID]],MedExam_Table[[#Headers],[#Data],[Smoker Updated]],"Not Found",0)</f>
        <v>No</v>
      </c>
      <c r="J2023" t="str" cm="1">
        <f t="array" ref="J2023">_xlfn.XLOOKUP($A2023,MedExam_Table[[#Headers],[#Data],[Customer ID]],MedExam_Table[[#Headers],[#Data],[Weight Status]],"Not Found",0)</f>
        <v>Obesity</v>
      </c>
      <c r="K2023" t="str" cm="1">
        <f t="array" ref="K2023">_xlfn.XLOOKUP($A2023,MedExam_Table[[#Headers],[#Data],[Customer ID]],MedExam_Table[[#Headers],[#Data],[Diabetes Status]],"Not Found",0)</f>
        <v>Prediabetes</v>
      </c>
      <c r="L2023" cm="1">
        <f t="array" ref="L2023">_xlfn.XLOOKUP($A2023,Hospitalisation_table[[#All],[Customer ID]],Hospitalisation_table[[#All],[Customer Age]],"Not Found",0)</f>
        <v>38</v>
      </c>
      <c r="M2023" t="str" cm="1">
        <f t="array" ref="M2023">_xlfn.XLOOKUP($A2023,Hospitalisation_table[[#All],[Customer ID]],Hospitalisation_table[[#All],[Date of Birth]],"Not Found",0)</f>
        <v>7-Jul-1984</v>
      </c>
      <c r="N2023" s="22" cm="1">
        <f t="array" ref="N2023">_xlfn.XLOOKUP($A2023,Hospitalisation_table[[#All],[Customer ID]],Hospitalisation_table[[#All],[charges]],"Not Found",0)</f>
        <v>14152.46</v>
      </c>
      <c r="O2023" t="str" cm="1">
        <f t="array" ref="O2023">_xlfn.XLOOKUP($A2023,Hospitalisation_table[[#All],[Customer ID]],Hospitalisation_table[[#All],[Hospital tier_Updated]],"Not Found",0)</f>
        <v>tier - 2</v>
      </c>
      <c r="P2023" t="str" cm="1">
        <f t="array" ref="P2023">_xlfn.XLOOKUP($A2023,Hospitalisation_table[[#All],[Customer ID]],Hospitalisation_table[[#All],[City tier_updated]],"Not Found",0)</f>
        <v>tier - 1</v>
      </c>
      <c r="Q2023" t="str" cm="1">
        <f t="array" ref="Q2023">_xlfn.XLOOKUP($A2023,Hospitalisation_table[[#All],[Customer ID]],Hospitalisation_table[[#All],[State ID Updated]],"Not Found",0)</f>
        <v>R1012</v>
      </c>
    </row>
    <row r="2024" spans="1:17" x14ac:dyDescent="0.3">
      <c r="A2024" s="13" t="s">
        <v>1654</v>
      </c>
      <c r="B2024" t="str" cm="1">
        <f t="array" ref="B2024">_xlfn.XLOOKUP($A2024,CustomersName[[#All],[Customer ID]],CustomersName[[#All],[First Name]],"Not Found",0)</f>
        <v>h Danielle</v>
      </c>
      <c r="C2024" cm="1">
        <f t="array" ref="C2024">_xlfn.XLOOKUP($A2024,MedExam_Table[[#Headers],[#Data],[Customer ID]],MedExam_Table[[#Headers],[#Data],[BMI]],"Not Found",0)</f>
        <v>38.28</v>
      </c>
      <c r="D2024" cm="1">
        <f t="array" ref="D2024">_xlfn.XLOOKUP($A2024,MedExam_Table[[#Headers],[#Data],[Customer ID]],MedExam_Table[[#Headers],[#Data],[HBA1C]],"Not Found",0)</f>
        <v>5.51</v>
      </c>
      <c r="E2024" t="str" cm="1">
        <f t="array" ref="E2024">_xlfn.XLOOKUP($A2024,MedExam_Table[[#Headers],[#Data],[Customer ID]],MedExam_Table[[#Headers],[#Data],[Heart Issues Updated]],"Not Found",0)</f>
        <v>No</v>
      </c>
      <c r="F2024" t="str" cm="1">
        <f t="array" ref="F2024">_xlfn.XLOOKUP($A2024,MedExam_Table[[#Headers],[#Data],[Customer ID]],MedExam_Table[[#Headers],[#Data],[Any Transplants Update]],"Not Found",0)</f>
        <v>Yes</v>
      </c>
      <c r="G2024" t="str" cm="1">
        <f t="array" ref="G2024">_xlfn.XLOOKUP($A2024,MedExam_Table[[#Headers],[#Data],[Customer ID]],MedExam_Table[[#Headers],[#Data],[Cancer history]],"Not Found",0)</f>
        <v>No</v>
      </c>
      <c r="H2024" cm="1">
        <f t="array" ref="H2024">_xlfn.XLOOKUP($A2024,MedExam_Table[[#Headers],[#Data],[Customer ID]],MedExam_Table[[#Headers],[#Data],[NumberOfMajorSurgeries_updated]],"Not Found",0)</f>
        <v>1</v>
      </c>
      <c r="I2024" t="str" cm="1">
        <f t="array" ref="I2024">_xlfn.XLOOKUP($A2024,MedExam_Table[[#Headers],[#Data],[Customer ID]],MedExam_Table[[#Headers],[#Data],[Smoker Updated]],"Not Found",0)</f>
        <v>No</v>
      </c>
      <c r="J2024" t="str" cm="1">
        <f t="array" ref="J2024">_xlfn.XLOOKUP($A2024,MedExam_Table[[#Headers],[#Data],[Customer ID]],MedExam_Table[[#Headers],[#Data],[Weight Status]],"Not Found",0)</f>
        <v>Obesity</v>
      </c>
      <c r="K2024" t="str" cm="1">
        <f t="array" ref="K2024">_xlfn.XLOOKUP($A2024,MedExam_Table[[#Headers],[#Data],[Customer ID]],MedExam_Table[[#Headers],[#Data],[Diabetes Status]],"Not Found",0)</f>
        <v>Normal</v>
      </c>
      <c r="L2024" cm="1">
        <f t="array" ref="L2024">_xlfn.XLOOKUP($A2024,Hospitalisation_table[[#All],[Customer ID]],Hospitalisation_table[[#All],[Customer Age]],"Not Found",0)</f>
        <v>18</v>
      </c>
      <c r="M2024" t="str" cm="1">
        <f t="array" ref="M2024">_xlfn.XLOOKUP($A2024,Hospitalisation_table[[#All],[Customer ID]],Hospitalisation_table[[#All],[Date of Birth]],"Not Found",0)</f>
        <v>6-Jul-2004</v>
      </c>
      <c r="N2024" s="22" cm="1">
        <f t="array" ref="N2024">_xlfn.XLOOKUP($A2024,Hospitalisation_table[[#All],[Customer ID]],Hospitalisation_table[[#All],[charges]],"Not Found",0)</f>
        <v>14133.04</v>
      </c>
      <c r="O2024" t="str" cm="1">
        <f t="array" ref="O2024">_xlfn.XLOOKUP($A2024,Hospitalisation_table[[#All],[Customer ID]],Hospitalisation_table[[#All],[Hospital tier_Updated]],"Not Found",0)</f>
        <v>tier - 2</v>
      </c>
      <c r="P2024" t="str" cm="1">
        <f t="array" ref="P2024">_xlfn.XLOOKUP($A2024,Hospitalisation_table[[#All],[Customer ID]],Hospitalisation_table[[#All],[City tier_updated]],"Not Found",0)</f>
        <v>tier - 3</v>
      </c>
      <c r="Q2024" t="str" cm="1">
        <f t="array" ref="Q2024">_xlfn.XLOOKUP($A2024,Hospitalisation_table[[#All],[Customer ID]],Hospitalisation_table[[#All],[State ID Updated]],"Not Found",0)</f>
        <v>R1013</v>
      </c>
    </row>
    <row r="2025" spans="1:17" x14ac:dyDescent="0.3">
      <c r="A2025" s="14" t="s">
        <v>1653</v>
      </c>
      <c r="B2025" t="str" cm="1">
        <f t="array" ref="B2025">_xlfn.XLOOKUP($A2025,CustomersName[[#All],[Customer ID]],CustomersName[[#All],[First Name]],"Not Found",0)</f>
        <v>Conhad F</v>
      </c>
      <c r="C2025" cm="1">
        <f t="array" ref="C2025">_xlfn.XLOOKUP($A2025,MedExam_Table[[#Headers],[#Data],[Customer ID]],MedExam_Table[[#Headers],[#Data],[BMI]],"Not Found",0)</f>
        <v>32.299999999999997</v>
      </c>
      <c r="D2025" cm="1">
        <f t="array" ref="D2025">_xlfn.XLOOKUP($A2025,MedExam_Table[[#Headers],[#Data],[Customer ID]],MedExam_Table[[#Headers],[#Data],[HBA1C]],"Not Found",0)</f>
        <v>6.55</v>
      </c>
      <c r="E2025" t="str" cm="1">
        <f t="array" ref="E2025">_xlfn.XLOOKUP($A2025,MedExam_Table[[#Headers],[#Data],[Customer ID]],MedExam_Table[[#Headers],[#Data],[Heart Issues Updated]],"Not Found",0)</f>
        <v>Yes</v>
      </c>
      <c r="F2025" t="str" cm="1">
        <f t="array" ref="F2025">_xlfn.XLOOKUP($A2025,MedExam_Table[[#Headers],[#Data],[Customer ID]],MedExam_Table[[#Headers],[#Data],[Any Transplants Update]],"Not Found",0)</f>
        <v>No</v>
      </c>
      <c r="G2025" t="str" cm="1">
        <f t="array" ref="G2025">_xlfn.XLOOKUP($A2025,MedExam_Table[[#Headers],[#Data],[Customer ID]],MedExam_Table[[#Headers],[#Data],[Cancer history]],"Not Found",0)</f>
        <v>No</v>
      </c>
      <c r="H2025" cm="1">
        <f t="array" ref="H2025">_xlfn.XLOOKUP($A2025,MedExam_Table[[#Headers],[#Data],[Customer ID]],MedExam_Table[[#Headers],[#Data],[NumberOfMajorSurgeries_updated]],"Not Found",0)</f>
        <v>2</v>
      </c>
      <c r="I2025" t="str" cm="1">
        <f t="array" ref="I2025">_xlfn.XLOOKUP($A2025,MedExam_Table[[#Headers],[#Data],[Customer ID]],MedExam_Table[[#Headers],[#Data],[Smoker Updated]],"Not Found",0)</f>
        <v>No</v>
      </c>
      <c r="J2025" t="str" cm="1">
        <f t="array" ref="J2025">_xlfn.XLOOKUP($A2025,MedExam_Table[[#Headers],[#Data],[Customer ID]],MedExam_Table[[#Headers],[#Data],[Weight Status]],"Not Found",0)</f>
        <v>Obesity</v>
      </c>
      <c r="K2025" t="str" cm="1">
        <f t="array" ref="K2025">_xlfn.XLOOKUP($A2025,MedExam_Table[[#Headers],[#Data],[Customer ID]],MedExam_Table[[#Headers],[#Data],[Diabetes Status]],"Not Found",0)</f>
        <v>Diabetes</v>
      </c>
      <c r="L2025" cm="1">
        <f t="array" ref="L2025">_xlfn.XLOOKUP($A2025,Hospitalisation_table[[#All],[Customer ID]],Hospitalisation_table[[#All],[Customer Age]],"Not Found",0)</f>
        <v>61</v>
      </c>
      <c r="M2025" t="str" cm="1">
        <f t="array" ref="M2025">_xlfn.XLOOKUP($A2025,Hospitalisation_table[[#All],[Customer ID]],Hospitalisation_table[[#All],[Date of Birth]],"Not Found",0)</f>
        <v>14-Jun-1961</v>
      </c>
      <c r="N2025" s="22" cm="1">
        <f t="array" ref="N2025">_xlfn.XLOOKUP($A2025,Hospitalisation_table[[#All],[Customer ID]],Hospitalisation_table[[#All],[charges]],"Not Found",0)</f>
        <v>14119.62</v>
      </c>
      <c r="O2025" t="str" cm="1">
        <f t="array" ref="O2025">_xlfn.XLOOKUP($A2025,Hospitalisation_table[[#All],[Customer ID]],Hospitalisation_table[[#All],[Hospital tier_Updated]],"Not Found",0)</f>
        <v>tier - 2</v>
      </c>
      <c r="P2025" t="str" cm="1">
        <f t="array" ref="P2025">_xlfn.XLOOKUP($A2025,Hospitalisation_table[[#All],[Customer ID]],Hospitalisation_table[[#All],[City tier_updated]],"Not Found",0)</f>
        <v>tier - 1</v>
      </c>
      <c r="Q2025" t="str" cm="1">
        <f t="array" ref="Q2025">_xlfn.XLOOKUP($A2025,Hospitalisation_table[[#All],[Customer ID]],Hospitalisation_table[[#All],[State ID Updated]],"Not Found",0)</f>
        <v>R1012</v>
      </c>
    </row>
    <row r="2026" spans="1:17" x14ac:dyDescent="0.3">
      <c r="A2026" s="13" t="s">
        <v>1652</v>
      </c>
      <c r="B2026" t="str" cm="1">
        <f t="array" ref="B2026">_xlfn.XLOOKUP($A2026,CustomersName[[#All],[Customer ID]],CustomersName[[#All],[First Name]],"Not Found",0)</f>
        <v>Josh</v>
      </c>
      <c r="C2026" cm="1">
        <f t="array" ref="C2026">_xlfn.XLOOKUP($A2026,MedExam_Table[[#Headers],[#Data],[Customer ID]],MedExam_Table[[#Headers],[#Data],[BMI]],"Not Found",0)</f>
        <v>39.51</v>
      </c>
      <c r="D2026" cm="1">
        <f t="array" ref="D2026">_xlfn.XLOOKUP($A2026,MedExam_Table[[#Headers],[#Data],[Customer ID]],MedExam_Table[[#Headers],[#Data],[HBA1C]],"Not Found",0)</f>
        <v>5.79</v>
      </c>
      <c r="E2026" t="str" cm="1">
        <f t="array" ref="E2026">_xlfn.XLOOKUP($A2026,MedExam_Table[[#Headers],[#Data],[Customer ID]],MedExam_Table[[#Headers],[#Data],[Heart Issues Updated]],"Not Found",0)</f>
        <v>Yes</v>
      </c>
      <c r="F2026" t="str" cm="1">
        <f t="array" ref="F2026">_xlfn.XLOOKUP($A2026,MedExam_Table[[#Headers],[#Data],[Customer ID]],MedExam_Table[[#Headers],[#Data],[Any Transplants Update]],"Not Found",0)</f>
        <v>No</v>
      </c>
      <c r="G2026" t="str" cm="1">
        <f t="array" ref="G2026">_xlfn.XLOOKUP($A2026,MedExam_Table[[#Headers],[#Data],[Customer ID]],MedExam_Table[[#Headers],[#Data],[Cancer history]],"Not Found",0)</f>
        <v>No</v>
      </c>
      <c r="H2026" cm="1">
        <f t="array" ref="H2026">_xlfn.XLOOKUP($A2026,MedExam_Table[[#Headers],[#Data],[Customer ID]],MedExam_Table[[#Headers],[#Data],[NumberOfMajorSurgeries_updated]],"Not Found",0)</f>
        <v>0</v>
      </c>
      <c r="I2026" t="str" cm="1">
        <f t="array" ref="I2026">_xlfn.XLOOKUP($A2026,MedExam_Table[[#Headers],[#Data],[Customer ID]],MedExam_Table[[#Headers],[#Data],[Smoker Updated]],"Not Found",0)</f>
        <v>No</v>
      </c>
      <c r="J2026" t="str" cm="1">
        <f t="array" ref="J2026">_xlfn.XLOOKUP($A2026,MedExam_Table[[#Headers],[#Data],[Customer ID]],MedExam_Table[[#Headers],[#Data],[Weight Status]],"Not Found",0)</f>
        <v>Obesity</v>
      </c>
      <c r="K2026" t="str" cm="1">
        <f t="array" ref="K2026">_xlfn.XLOOKUP($A2026,MedExam_Table[[#Headers],[#Data],[Customer ID]],MedExam_Table[[#Headers],[#Data],[Diabetes Status]],"Not Found",0)</f>
        <v>Prediabetes</v>
      </c>
      <c r="L2026" cm="1">
        <f t="array" ref="L2026">_xlfn.XLOOKUP($A2026,Hospitalisation_table[[#All],[Customer ID]],Hospitalisation_table[[#All],[Customer Age]],"Not Found",0)</f>
        <v>46</v>
      </c>
      <c r="M2026" t="str" cm="1">
        <f t="array" ref="M2026">_xlfn.XLOOKUP($A2026,Hospitalisation_table[[#All],[Customer ID]],Hospitalisation_table[[#All],[Date of Birth]],"Not Found",0)</f>
        <v>26-Sep-1976</v>
      </c>
      <c r="N2026" s="22" cm="1">
        <f t="array" ref="N2026">_xlfn.XLOOKUP($A2026,Hospitalisation_table[[#All],[Customer ID]],Hospitalisation_table[[#All],[charges]],"Not Found",0)</f>
        <v>14098.07</v>
      </c>
      <c r="O2026" t="str" cm="1">
        <f t="array" ref="O2026">_xlfn.XLOOKUP($A2026,Hospitalisation_table[[#All],[Customer ID]],Hospitalisation_table[[#All],[Hospital tier_Updated]],"Not Found",0)</f>
        <v>tier - 2</v>
      </c>
      <c r="P2026" t="str" cm="1">
        <f t="array" ref="P2026">_xlfn.XLOOKUP($A2026,Hospitalisation_table[[#All],[Customer ID]],Hospitalisation_table[[#All],[City tier_updated]],"Not Found",0)</f>
        <v>tier - 3</v>
      </c>
      <c r="Q2026" t="str" cm="1">
        <f t="array" ref="Q2026">_xlfn.XLOOKUP($A2026,Hospitalisation_table[[#All],[Customer ID]],Hospitalisation_table[[#All],[State ID Updated]],"Not Found",0)</f>
        <v>R1023</v>
      </c>
    </row>
    <row r="2027" spans="1:17" x14ac:dyDescent="0.3">
      <c r="A2027" s="14" t="s">
        <v>2301</v>
      </c>
      <c r="B2027" t="str" cm="1">
        <f t="array" ref="B2027">_xlfn.XLOOKUP($A2027,CustomersName[[#All],[Customer ID]],CustomersName[[#All],[First Name]],"Not Found",0)</f>
        <v>Elenilton V</v>
      </c>
      <c r="C2027" cm="1">
        <f t="array" ref="C2027">_xlfn.XLOOKUP($A2027,MedExam_Table[[#Headers],[#Data],[Customer ID]],MedExam_Table[[#Headers],[#Data],[BMI]],"Not Found",0)</f>
        <v>32.299999999999997</v>
      </c>
      <c r="D2027" cm="1">
        <f t="array" ref="D2027">_xlfn.XLOOKUP($A2027,MedExam_Table[[#Headers],[#Data],[Customer ID]],MedExam_Table[[#Headers],[#Data],[HBA1C]],"Not Found",0)</f>
        <v>4.76</v>
      </c>
      <c r="E2027" t="str" cm="1">
        <f t="array" ref="E2027">_xlfn.XLOOKUP($A2027,MedExam_Table[[#Headers],[#Data],[Customer ID]],MedExam_Table[[#Headers],[#Data],[Heart Issues Updated]],"Not Found",0)</f>
        <v>No</v>
      </c>
      <c r="F2027" t="str" cm="1">
        <f t="array" ref="F2027">_xlfn.XLOOKUP($A2027,MedExam_Table[[#Headers],[#Data],[Customer ID]],MedExam_Table[[#Headers],[#Data],[Any Transplants Update]],"Not Found",0)</f>
        <v>No</v>
      </c>
      <c r="G2027" t="str" cm="1">
        <f t="array" ref="G2027">_xlfn.XLOOKUP($A2027,MedExam_Table[[#Headers],[#Data],[Customer ID]],MedExam_Table[[#Headers],[#Data],[Cancer history]],"Not Found",0)</f>
        <v>No</v>
      </c>
      <c r="H2027" cm="1">
        <f t="array" ref="H2027">_xlfn.XLOOKUP($A2027,MedExam_Table[[#Headers],[#Data],[Customer ID]],MedExam_Table[[#Headers],[#Data],[NumberOfMajorSurgeries_updated]],"Not Found",0)</f>
        <v>2</v>
      </c>
      <c r="I2027" t="str" cm="1">
        <f t="array" ref="I2027">_xlfn.XLOOKUP($A2027,MedExam_Table[[#Headers],[#Data],[Customer ID]],MedExam_Table[[#Headers],[#Data],[Smoker Updated]],"Not Found",0)</f>
        <v>Yes</v>
      </c>
      <c r="J2027" t="str" cm="1">
        <f t="array" ref="J2027">_xlfn.XLOOKUP($A2027,MedExam_Table[[#Headers],[#Data],[Customer ID]],MedExam_Table[[#Headers],[#Data],[Weight Status]],"Not Found",0)</f>
        <v>Obesity</v>
      </c>
      <c r="K2027" t="str" cm="1">
        <f t="array" ref="K2027">_xlfn.XLOOKUP($A2027,MedExam_Table[[#Headers],[#Data],[Customer ID]],MedExam_Table[[#Headers],[#Data],[Diabetes Status]],"Not Found",0)</f>
        <v>Normal</v>
      </c>
      <c r="L2027" cm="1">
        <f t="array" ref="L2027">_xlfn.XLOOKUP($A2027,Hospitalisation_table[[#All],[Customer ID]],Hospitalisation_table[[#All],[Customer Age]],"Not Found",0)</f>
        <v>51</v>
      </c>
      <c r="M2027" t="str" cm="1">
        <f t="array" ref="M2027">_xlfn.XLOOKUP($A2027,Hospitalisation_table[[#All],[Customer ID]],Hospitalisation_table[[#All],[Date of Birth]],"Not Found",0)</f>
        <v>8-Jun-1972</v>
      </c>
      <c r="N2027" s="22" cm="1">
        <f t="array" ref="N2027">_xlfn.XLOOKUP($A2027,Hospitalisation_table[[#All],[Customer ID]],Hospitalisation_table[[#All],[charges]],"Not Found",0)</f>
        <v>41919.1</v>
      </c>
      <c r="O2027" t="str" cm="1">
        <f t="array" ref="O2027">_xlfn.XLOOKUP($A2027,Hospitalisation_table[[#All],[Customer ID]],Hospitalisation_table[[#All],[Hospital tier_Updated]],"Not Found",0)</f>
        <v>tier - 1</v>
      </c>
      <c r="P2027" t="str" cm="1">
        <f t="array" ref="P2027">_xlfn.XLOOKUP($A2027,Hospitalisation_table[[#All],[Customer ID]],Hospitalisation_table[[#All],[City tier_updated]],"Not Found",0)</f>
        <v>tier - 1</v>
      </c>
      <c r="Q2027" t="str" cm="1">
        <f t="array" ref="Q2027">_xlfn.XLOOKUP($A2027,Hospitalisation_table[[#All],[Customer ID]],Hospitalisation_table[[#All],[State ID Updated]],"Not Found",0)</f>
        <v>R1016</v>
      </c>
    </row>
    <row r="2028" spans="1:17" x14ac:dyDescent="0.3">
      <c r="A2028" s="13" t="s">
        <v>1651</v>
      </c>
      <c r="B2028" t="str" cm="1">
        <f t="array" ref="B2028">_xlfn.XLOOKUP($A2028,CustomersName[[#All],[Customer ID]],CustomersName[[#All],[First Name]],"Not Found",0)</f>
        <v>Maxime</v>
      </c>
      <c r="C2028" cm="1">
        <f t="array" ref="C2028">_xlfn.XLOOKUP($A2028,MedExam_Table[[#Headers],[#Data],[Customer ID]],MedExam_Table[[#Headers],[#Data],[BMI]],"Not Found",0)</f>
        <v>50.46</v>
      </c>
      <c r="D2028" cm="1">
        <f t="array" ref="D2028">_xlfn.XLOOKUP($A2028,MedExam_Table[[#Headers],[#Data],[Customer ID]],MedExam_Table[[#Headers],[#Data],[HBA1C]],"Not Found",0)</f>
        <v>4.5599999999999996</v>
      </c>
      <c r="E2028" t="str" cm="1">
        <f t="array" ref="E2028">_xlfn.XLOOKUP($A2028,MedExam_Table[[#Headers],[#Data],[Customer ID]],MedExam_Table[[#Headers],[#Data],[Heart Issues Updated]],"Not Found",0)</f>
        <v>No</v>
      </c>
      <c r="F2028" t="str" cm="1">
        <f t="array" ref="F2028">_xlfn.XLOOKUP($A2028,MedExam_Table[[#Headers],[#Data],[Customer ID]],MedExam_Table[[#Headers],[#Data],[Any Transplants Update]],"Not Found",0)</f>
        <v>No</v>
      </c>
      <c r="G2028" t="str" cm="1">
        <f t="array" ref="G2028">_xlfn.XLOOKUP($A2028,MedExam_Table[[#Headers],[#Data],[Customer ID]],MedExam_Table[[#Headers],[#Data],[Cancer history]],"Not Found",0)</f>
        <v>No</v>
      </c>
      <c r="H2028" cm="1">
        <f t="array" ref="H2028">_xlfn.XLOOKUP($A2028,MedExam_Table[[#Headers],[#Data],[Customer ID]],MedExam_Table[[#Headers],[#Data],[NumberOfMajorSurgeries_updated]],"Not Found",0)</f>
        <v>0</v>
      </c>
      <c r="I2028" t="str" cm="1">
        <f t="array" ref="I2028">_xlfn.XLOOKUP($A2028,MedExam_Table[[#Headers],[#Data],[Customer ID]],MedExam_Table[[#Headers],[#Data],[Smoker Updated]],"Not Found",0)</f>
        <v>No</v>
      </c>
      <c r="J2028" t="str" cm="1">
        <f t="array" ref="J2028">_xlfn.XLOOKUP($A2028,MedExam_Table[[#Headers],[#Data],[Customer ID]],MedExam_Table[[#Headers],[#Data],[Weight Status]],"Not Found",0)</f>
        <v>Obesity</v>
      </c>
      <c r="K2028" t="str" cm="1">
        <f t="array" ref="K2028">_xlfn.XLOOKUP($A2028,MedExam_Table[[#Headers],[#Data],[Customer ID]],MedExam_Table[[#Headers],[#Data],[Diabetes Status]],"Not Found",0)</f>
        <v>Normal</v>
      </c>
      <c r="L2028" cm="1">
        <f t="array" ref="L2028">_xlfn.XLOOKUP($A2028,Hospitalisation_table[[#All],[Customer ID]],Hospitalisation_table[[#All],[Customer Age]],"Not Found",0)</f>
        <v>31</v>
      </c>
      <c r="M2028" t="str" cm="1">
        <f t="array" ref="M2028">_xlfn.XLOOKUP($A2028,Hospitalisation_table[[#All],[Customer ID]],Hospitalisation_table[[#All],[Date of Birth]],"Not Found",0)</f>
        <v>12-Sep-1991</v>
      </c>
      <c r="N2028" s="22" cm="1">
        <f t="array" ref="N2028">_xlfn.XLOOKUP($A2028,Hospitalisation_table[[#All],[Customer ID]],Hospitalisation_table[[#All],[charges]],"Not Found",0)</f>
        <v>14081.93</v>
      </c>
      <c r="O2028" t="str" cm="1">
        <f t="array" ref="O2028">_xlfn.XLOOKUP($A2028,Hospitalisation_table[[#All],[Customer ID]],Hospitalisation_table[[#All],[Hospital tier_Updated]],"Not Found",0)</f>
        <v>tier - 2</v>
      </c>
      <c r="P2028" t="str" cm="1">
        <f t="array" ref="P2028">_xlfn.XLOOKUP($A2028,Hospitalisation_table[[#All],[Customer ID]],Hospitalisation_table[[#All],[City tier_updated]],"Not Found",0)</f>
        <v>tier - 3</v>
      </c>
      <c r="Q2028" t="str" cm="1">
        <f t="array" ref="Q2028">_xlfn.XLOOKUP($A2028,Hospitalisation_table[[#All],[Customer ID]],Hospitalisation_table[[#All],[State ID Updated]],"Not Found",0)</f>
        <v>R1012</v>
      </c>
    </row>
    <row r="2029" spans="1:17" x14ac:dyDescent="0.3">
      <c r="A2029" s="14" t="s">
        <v>1650</v>
      </c>
      <c r="B2029" t="str" cm="1">
        <f t="array" ref="B2029">_xlfn.XLOOKUP($A2029,CustomersName[[#All],[Customer ID]],CustomersName[[#All],[First Name]],"Not Found",0)</f>
        <v>Natalie</v>
      </c>
      <c r="C2029" cm="1">
        <f t="array" ref="C2029">_xlfn.XLOOKUP($A2029,MedExam_Table[[#Headers],[#Data],[Customer ID]],MedExam_Table[[#Headers],[#Data],[BMI]],"Not Found",0)</f>
        <v>31.73</v>
      </c>
      <c r="D2029" cm="1">
        <f t="array" ref="D2029">_xlfn.XLOOKUP($A2029,MedExam_Table[[#Headers],[#Data],[Customer ID]],MedExam_Table[[#Headers],[#Data],[HBA1C]],"Not Found",0)</f>
        <v>7</v>
      </c>
      <c r="E2029" t="str" cm="1">
        <f t="array" ref="E2029">_xlfn.XLOOKUP($A2029,MedExam_Table[[#Headers],[#Data],[Customer ID]],MedExam_Table[[#Headers],[#Data],[Heart Issues Updated]],"Not Found",0)</f>
        <v>No</v>
      </c>
      <c r="F2029" t="str" cm="1">
        <f t="array" ref="F2029">_xlfn.XLOOKUP($A2029,MedExam_Table[[#Headers],[#Data],[Customer ID]],MedExam_Table[[#Headers],[#Data],[Any Transplants Update]],"Not Found",0)</f>
        <v>No</v>
      </c>
      <c r="G2029" t="str" cm="1">
        <f t="array" ref="G2029">_xlfn.XLOOKUP($A2029,MedExam_Table[[#Headers],[#Data],[Customer ID]],MedExam_Table[[#Headers],[#Data],[Cancer history]],"Not Found",0)</f>
        <v>No</v>
      </c>
      <c r="H2029" cm="1">
        <f t="array" ref="H2029">_xlfn.XLOOKUP($A2029,MedExam_Table[[#Headers],[#Data],[Customer ID]],MedExam_Table[[#Headers],[#Data],[NumberOfMajorSurgeries_updated]],"Not Found",0)</f>
        <v>0</v>
      </c>
      <c r="I2029" t="str" cm="1">
        <f t="array" ref="I2029">_xlfn.XLOOKUP($A2029,MedExam_Table[[#Headers],[#Data],[Customer ID]],MedExam_Table[[#Headers],[#Data],[Smoker Updated]],"Not Found",0)</f>
        <v>No</v>
      </c>
      <c r="J2029" t="str" cm="1">
        <f t="array" ref="J2029">_xlfn.XLOOKUP($A2029,MedExam_Table[[#Headers],[#Data],[Customer ID]],MedExam_Table[[#Headers],[#Data],[Weight Status]],"Not Found",0)</f>
        <v>Obesity</v>
      </c>
      <c r="K2029" t="str" cm="1">
        <f t="array" ref="K2029">_xlfn.XLOOKUP($A2029,MedExam_Table[[#Headers],[#Data],[Customer ID]],MedExam_Table[[#Headers],[#Data],[Diabetes Status]],"Not Found",0)</f>
        <v>Diabetes</v>
      </c>
      <c r="L2029" cm="1">
        <f t="array" ref="L2029">_xlfn.XLOOKUP($A2029,Hospitalisation_table[[#All],[Customer ID]],Hospitalisation_table[[#All],[Customer Age]],"Not Found",0)</f>
        <v>62</v>
      </c>
      <c r="M2029" t="str" cm="1">
        <f t="array" ref="M2029">_xlfn.XLOOKUP($A2029,Hospitalisation_table[[#All],[Customer ID]],Hospitalisation_table[[#All],[Date of Birth]],"Not Found",0)</f>
        <v>8-Nov-1960</v>
      </c>
      <c r="N2029" s="22" cm="1">
        <f t="array" ref="N2029">_xlfn.XLOOKUP($A2029,Hospitalisation_table[[#All],[Customer ID]],Hospitalisation_table[[#All],[charges]],"Not Found",0)</f>
        <v>14043.48</v>
      </c>
      <c r="O2029" t="str" cm="1">
        <f t="array" ref="O2029">_xlfn.XLOOKUP($A2029,Hospitalisation_table[[#All],[Customer ID]],Hospitalisation_table[[#All],[Hospital tier_Updated]],"Not Found",0)</f>
        <v>tier - 2</v>
      </c>
      <c r="P2029" t="str" cm="1">
        <f t="array" ref="P2029">_xlfn.XLOOKUP($A2029,Hospitalisation_table[[#All],[Customer ID]],Hospitalisation_table[[#All],[City tier_updated]],"Not Found",0)</f>
        <v>tier - 3</v>
      </c>
      <c r="Q2029" t="str" cm="1">
        <f t="array" ref="Q2029">_xlfn.XLOOKUP($A2029,Hospitalisation_table[[#All],[Customer ID]],Hospitalisation_table[[#All],[State ID Updated]],"Not Found",0)</f>
        <v>R1024</v>
      </c>
    </row>
    <row r="2030" spans="1:17" x14ac:dyDescent="0.3">
      <c r="A2030" s="13" t="s">
        <v>1649</v>
      </c>
      <c r="B2030" t="str" cm="1">
        <f t="array" ref="B2030">_xlfn.XLOOKUP($A2030,CustomersName[[#All],[Customer ID]],CustomersName[[#All],[First Name]],"Not Found",0)</f>
        <v>Melissa</v>
      </c>
      <c r="C2030" cm="1">
        <f t="array" ref="C2030">_xlfn.XLOOKUP($A2030,MedExam_Table[[#Headers],[#Data],[Customer ID]],MedExam_Table[[#Headers],[#Data],[BMI]],"Not Found",0)</f>
        <v>32.1</v>
      </c>
      <c r="D2030" cm="1">
        <f t="array" ref="D2030">_xlfn.XLOOKUP($A2030,MedExam_Table[[#Headers],[#Data],[Customer ID]],MedExam_Table[[#Headers],[#Data],[HBA1C]],"Not Found",0)</f>
        <v>6.57</v>
      </c>
      <c r="E2030" t="str" cm="1">
        <f t="array" ref="E2030">_xlfn.XLOOKUP($A2030,MedExam_Table[[#Headers],[#Data],[Customer ID]],MedExam_Table[[#Headers],[#Data],[Heart Issues Updated]],"Not Found",0)</f>
        <v>Yes</v>
      </c>
      <c r="F2030" t="str" cm="1">
        <f t="array" ref="F2030">_xlfn.XLOOKUP($A2030,MedExam_Table[[#Headers],[#Data],[Customer ID]],MedExam_Table[[#Headers],[#Data],[Any Transplants Update]],"Not Found",0)</f>
        <v>No</v>
      </c>
      <c r="G2030" t="str" cm="1">
        <f t="array" ref="G2030">_xlfn.XLOOKUP($A2030,MedExam_Table[[#Headers],[#Data],[Customer ID]],MedExam_Table[[#Headers],[#Data],[Cancer history]],"Not Found",0)</f>
        <v>Yes</v>
      </c>
      <c r="H2030" cm="1">
        <f t="array" ref="H2030">_xlfn.XLOOKUP($A2030,MedExam_Table[[#Headers],[#Data],[Customer ID]],MedExam_Table[[#Headers],[#Data],[NumberOfMajorSurgeries_updated]],"Not Found",0)</f>
        <v>1</v>
      </c>
      <c r="I2030" t="str" cm="1">
        <f t="array" ref="I2030">_xlfn.XLOOKUP($A2030,MedExam_Table[[#Headers],[#Data],[Customer ID]],MedExam_Table[[#Headers],[#Data],[Smoker Updated]],"Not Found",0)</f>
        <v>No</v>
      </c>
      <c r="J2030" t="str" cm="1">
        <f t="array" ref="J2030">_xlfn.XLOOKUP($A2030,MedExam_Table[[#Headers],[#Data],[Customer ID]],MedExam_Table[[#Headers],[#Data],[Weight Status]],"Not Found",0)</f>
        <v>Obesity</v>
      </c>
      <c r="K2030" t="str" cm="1">
        <f t="array" ref="K2030">_xlfn.XLOOKUP($A2030,MedExam_Table[[#Headers],[#Data],[Customer ID]],MedExam_Table[[#Headers],[#Data],[Diabetes Status]],"Not Found",0)</f>
        <v>Diabetes</v>
      </c>
      <c r="L2030" cm="1">
        <f t="array" ref="L2030">_xlfn.XLOOKUP($A2030,Hospitalisation_table[[#All],[Customer ID]],Hospitalisation_table[[#All],[Customer Age]],"Not Found",0)</f>
        <v>59</v>
      </c>
      <c r="M2030" t="str" cm="1">
        <f t="array" ref="M2030">_xlfn.XLOOKUP($A2030,Hospitalisation_table[[#All],[Customer ID]],Hospitalisation_table[[#All],[Date of Birth]],"Not Found",0)</f>
        <v>8-Jul-1963</v>
      </c>
      <c r="N2030" s="22" cm="1">
        <f t="array" ref="N2030">_xlfn.XLOOKUP($A2030,Hospitalisation_table[[#All],[Customer ID]],Hospitalisation_table[[#All],[charges]],"Not Found",0)</f>
        <v>14007.22</v>
      </c>
      <c r="O2030" t="str" cm="1">
        <f t="array" ref="O2030">_xlfn.XLOOKUP($A2030,Hospitalisation_table[[#All],[Customer ID]],Hospitalisation_table[[#All],[Hospital tier_Updated]],"Not Found",0)</f>
        <v>tier - 2</v>
      </c>
      <c r="P2030" t="str" cm="1">
        <f t="array" ref="P2030">_xlfn.XLOOKUP($A2030,Hospitalisation_table[[#All],[Customer ID]],Hospitalisation_table[[#All],[City tier_updated]],"Not Found",0)</f>
        <v>tier - 3</v>
      </c>
      <c r="Q2030" t="str" cm="1">
        <f t="array" ref="Q2030">_xlfn.XLOOKUP($A2030,Hospitalisation_table[[#All],[Customer ID]],Hospitalisation_table[[#All],[State ID Updated]],"Not Found",0)</f>
        <v>R1011</v>
      </c>
    </row>
    <row r="2031" spans="1:17" x14ac:dyDescent="0.3">
      <c r="A2031" s="14" t="s">
        <v>1648</v>
      </c>
      <c r="B2031" t="str" cm="1">
        <f t="array" ref="B2031">_xlfn.XLOOKUP($A2031,CustomersName[[#All],[Customer ID]],CustomersName[[#All],[First Name]],"Not Found",0)</f>
        <v>Lahra P.</v>
      </c>
      <c r="C2031" cm="1">
        <f t="array" ref="C2031">_xlfn.XLOOKUP($A2031,MedExam_Table[[#Headers],[#Data],[Customer ID]],MedExam_Table[[#Headers],[#Data],[BMI]],"Not Found",0)</f>
        <v>27.83</v>
      </c>
      <c r="D2031" cm="1">
        <f t="array" ref="D2031">_xlfn.XLOOKUP($A2031,MedExam_Table[[#Headers],[#Data],[Customer ID]],MedExam_Table[[#Headers],[#Data],[HBA1C]],"Not Found",0)</f>
        <v>11.61</v>
      </c>
      <c r="E2031" t="str" cm="1">
        <f t="array" ref="E2031">_xlfn.XLOOKUP($A2031,MedExam_Table[[#Headers],[#Data],[Customer ID]],MedExam_Table[[#Headers],[#Data],[Heart Issues Updated]],"Not Found",0)</f>
        <v>Yes</v>
      </c>
      <c r="F2031" t="str" cm="1">
        <f t="array" ref="F2031">_xlfn.XLOOKUP($A2031,MedExam_Table[[#Headers],[#Data],[Customer ID]],MedExam_Table[[#Headers],[#Data],[Any Transplants Update]],"Not Found",0)</f>
        <v>No</v>
      </c>
      <c r="G2031" t="str" cm="1">
        <f t="array" ref="G2031">_xlfn.XLOOKUP($A2031,MedExam_Table[[#Headers],[#Data],[Customer ID]],MedExam_Table[[#Headers],[#Data],[Cancer history]],"Not Found",0)</f>
        <v>Yes</v>
      </c>
      <c r="H2031" cm="1">
        <f t="array" ref="H2031">_xlfn.XLOOKUP($A2031,MedExam_Table[[#Headers],[#Data],[Customer ID]],MedExam_Table[[#Headers],[#Data],[NumberOfMajorSurgeries_updated]],"Not Found",0)</f>
        <v>1</v>
      </c>
      <c r="I2031" t="str" cm="1">
        <f t="array" ref="I2031">_xlfn.XLOOKUP($A2031,MedExam_Table[[#Headers],[#Data],[Customer ID]],MedExam_Table[[#Headers],[#Data],[Smoker Updated]],"Not Found",0)</f>
        <v>No</v>
      </c>
      <c r="J2031" t="str" cm="1">
        <f t="array" ref="J2031">_xlfn.XLOOKUP($A2031,MedExam_Table[[#Headers],[#Data],[Customer ID]],MedExam_Table[[#Headers],[#Data],[Weight Status]],"Not Found",0)</f>
        <v>OverWeight</v>
      </c>
      <c r="K2031" t="str" cm="1">
        <f t="array" ref="K2031">_xlfn.XLOOKUP($A2031,MedExam_Table[[#Headers],[#Data],[Customer ID]],MedExam_Table[[#Headers],[#Data],[Diabetes Status]],"Not Found",0)</f>
        <v>Diabetes</v>
      </c>
      <c r="L2031" cm="1">
        <f t="array" ref="L2031">_xlfn.XLOOKUP($A2031,Hospitalisation_table[[#All],[Customer ID]],Hospitalisation_table[[#All],[Customer Age]],"Not Found",0)</f>
        <v>59</v>
      </c>
      <c r="M2031" t="str" cm="1">
        <f t="array" ref="M2031">_xlfn.XLOOKUP($A2031,Hospitalisation_table[[#All],[Customer ID]],Hospitalisation_table[[#All],[Date of Birth]],"Not Found",0)</f>
        <v>6-Jul-1963</v>
      </c>
      <c r="N2031" s="22" cm="1">
        <f t="array" ref="N2031">_xlfn.XLOOKUP($A2031,Hospitalisation_table[[#All],[Customer ID]],Hospitalisation_table[[#All],[charges]],"Not Found",0)</f>
        <v>14001.29</v>
      </c>
      <c r="O2031" t="str" cm="1">
        <f t="array" ref="O2031">_xlfn.XLOOKUP($A2031,Hospitalisation_table[[#All],[Customer ID]],Hospitalisation_table[[#All],[Hospital tier_Updated]],"Not Found",0)</f>
        <v>tier - 2</v>
      </c>
      <c r="P2031" t="str" cm="1">
        <f t="array" ref="P2031">_xlfn.XLOOKUP($A2031,Hospitalisation_table[[#All],[Customer ID]],Hospitalisation_table[[#All],[City tier_updated]],"Not Found",0)</f>
        <v>tier - 2</v>
      </c>
      <c r="Q2031" t="str" cm="1">
        <f t="array" ref="Q2031">_xlfn.XLOOKUP($A2031,Hospitalisation_table[[#All],[Customer ID]],Hospitalisation_table[[#All],[State ID Updated]],"Not Found",0)</f>
        <v>R1013</v>
      </c>
    </row>
    <row r="2032" spans="1:17" x14ac:dyDescent="0.3">
      <c r="A2032" s="13" t="s">
        <v>1647</v>
      </c>
      <c r="B2032" t="str" cm="1">
        <f t="array" ref="B2032">_xlfn.XLOOKUP($A2032,CustomersName[[#All],[Customer ID]],CustomersName[[#All],[First Name]],"Not Found",0)</f>
        <v>Lisa</v>
      </c>
      <c r="C2032" cm="1">
        <f t="array" ref="C2032">_xlfn.XLOOKUP($A2032,MedExam_Table[[#Headers],[#Data],[Customer ID]],MedExam_Table[[#Headers],[#Data],[BMI]],"Not Found",0)</f>
        <v>27.72</v>
      </c>
      <c r="D2032" cm="1">
        <f t="array" ref="D2032">_xlfn.XLOOKUP($A2032,MedExam_Table[[#Headers],[#Data],[Customer ID]],MedExam_Table[[#Headers],[#Data],[HBA1C]],"Not Found",0)</f>
        <v>8.16</v>
      </c>
      <c r="E2032" t="str" cm="1">
        <f t="array" ref="E2032">_xlfn.XLOOKUP($A2032,MedExam_Table[[#Headers],[#Data],[Customer ID]],MedExam_Table[[#Headers],[#Data],[Heart Issues Updated]],"Not Found",0)</f>
        <v>Yes</v>
      </c>
      <c r="F2032" t="str" cm="1">
        <f t="array" ref="F2032">_xlfn.XLOOKUP($A2032,MedExam_Table[[#Headers],[#Data],[Customer ID]],MedExam_Table[[#Headers],[#Data],[Any Transplants Update]],"Not Found",0)</f>
        <v>No</v>
      </c>
      <c r="G2032" t="str" cm="1">
        <f t="array" ref="G2032">_xlfn.XLOOKUP($A2032,MedExam_Table[[#Headers],[#Data],[Customer ID]],MedExam_Table[[#Headers],[#Data],[Cancer history]],"Not Found",0)</f>
        <v>Yes</v>
      </c>
      <c r="H2032" cm="1">
        <f t="array" ref="H2032">_xlfn.XLOOKUP($A2032,MedExam_Table[[#Headers],[#Data],[Customer ID]],MedExam_Table[[#Headers],[#Data],[NumberOfMajorSurgeries_updated]],"Not Found",0)</f>
        <v>1</v>
      </c>
      <c r="I2032" t="str" cm="1">
        <f t="array" ref="I2032">_xlfn.XLOOKUP($A2032,MedExam_Table[[#Headers],[#Data],[Customer ID]],MedExam_Table[[#Headers],[#Data],[Smoker Updated]],"Not Found",0)</f>
        <v>No</v>
      </c>
      <c r="J2032" t="str" cm="1">
        <f t="array" ref="J2032">_xlfn.XLOOKUP($A2032,MedExam_Table[[#Headers],[#Data],[Customer ID]],MedExam_Table[[#Headers],[#Data],[Weight Status]],"Not Found",0)</f>
        <v>OverWeight</v>
      </c>
      <c r="K2032" t="str" cm="1">
        <f t="array" ref="K2032">_xlfn.XLOOKUP($A2032,MedExam_Table[[#Headers],[#Data],[Customer ID]],MedExam_Table[[#Headers],[#Data],[Diabetes Status]],"Not Found",0)</f>
        <v>Diabetes</v>
      </c>
      <c r="L2032" cm="1">
        <f t="array" ref="L2032">_xlfn.XLOOKUP($A2032,Hospitalisation_table[[#All],[Customer ID]],Hospitalisation_table[[#All],[Customer Age]],"Not Found",0)</f>
        <v>59</v>
      </c>
      <c r="M2032" t="str" cm="1">
        <f t="array" ref="M2032">_xlfn.XLOOKUP($A2032,Hospitalisation_table[[#All],[Customer ID]],Hospitalisation_table[[#All],[Date of Birth]],"Not Found",0)</f>
        <v>23-Dec-1963</v>
      </c>
      <c r="N2032" s="22" cm="1">
        <f t="array" ref="N2032">_xlfn.XLOOKUP($A2032,Hospitalisation_table[[#All],[Customer ID]],Hospitalisation_table[[#All],[charges]],"Not Found",0)</f>
        <v>14001.13</v>
      </c>
      <c r="O2032" t="str" cm="1">
        <f t="array" ref="O2032">_xlfn.XLOOKUP($A2032,Hospitalisation_table[[#All],[Customer ID]],Hospitalisation_table[[#All],[Hospital tier_Updated]],"Not Found",0)</f>
        <v>tier - 2</v>
      </c>
      <c r="P2032" t="str" cm="1">
        <f t="array" ref="P2032">_xlfn.XLOOKUP($A2032,Hospitalisation_table[[#All],[Customer ID]],Hospitalisation_table[[#All],[City tier_updated]],"Not Found",0)</f>
        <v>tier - 1</v>
      </c>
      <c r="Q2032" t="str" cm="1">
        <f t="array" ref="Q2032">_xlfn.XLOOKUP($A2032,Hospitalisation_table[[#All],[Customer ID]],Hospitalisation_table[[#All],[State ID Updated]],"Not Found",0)</f>
        <v>R1013</v>
      </c>
    </row>
    <row r="2033" spans="1:17" x14ac:dyDescent="0.3">
      <c r="A2033" s="14" t="s">
        <v>1646</v>
      </c>
      <c r="B2033" t="str" cm="1">
        <f t="array" ref="B2033">_xlfn.XLOOKUP($A2033,CustomersName[[#All],[Customer ID]],CustomersName[[#All],[First Name]],"Not Found",0)</f>
        <v>William D</v>
      </c>
      <c r="C2033" cm="1">
        <f t="array" ref="C2033">_xlfn.XLOOKUP($A2033,MedExam_Table[[#Headers],[#Data],[Customer ID]],MedExam_Table[[#Headers],[#Data],[BMI]],"Not Found",0)</f>
        <v>36.765000000000001</v>
      </c>
      <c r="D2033" cm="1">
        <f t="array" ref="D2033">_xlfn.XLOOKUP($A2033,MedExam_Table[[#Headers],[#Data],[Customer ID]],MedExam_Table[[#Headers],[#Data],[HBA1C]],"Not Found",0)</f>
        <v>4.4800000000000004</v>
      </c>
      <c r="E2033" t="str" cm="1">
        <f t="array" ref="E2033">_xlfn.XLOOKUP($A2033,MedExam_Table[[#Headers],[#Data],[Customer ID]],MedExam_Table[[#Headers],[#Data],[Heart Issues Updated]],"Not Found",0)</f>
        <v>Yes</v>
      </c>
      <c r="F2033" t="str" cm="1">
        <f t="array" ref="F2033">_xlfn.XLOOKUP($A2033,MedExam_Table[[#Headers],[#Data],[Customer ID]],MedExam_Table[[#Headers],[#Data],[Any Transplants Update]],"Not Found",0)</f>
        <v>No</v>
      </c>
      <c r="G2033" t="str" cm="1">
        <f t="array" ref="G2033">_xlfn.XLOOKUP($A2033,MedExam_Table[[#Headers],[#Data],[Customer ID]],MedExam_Table[[#Headers],[#Data],[Cancer history]],"Not Found",0)</f>
        <v>No</v>
      </c>
      <c r="H2033" cm="1">
        <f t="array" ref="H2033">_xlfn.XLOOKUP($A2033,MedExam_Table[[#Headers],[#Data],[Customer ID]],MedExam_Table[[#Headers],[#Data],[NumberOfMajorSurgeries_updated]],"Not Found",0)</f>
        <v>2</v>
      </c>
      <c r="I2033" t="str" cm="1">
        <f t="array" ref="I2033">_xlfn.XLOOKUP($A2033,MedExam_Table[[#Headers],[#Data],[Customer ID]],MedExam_Table[[#Headers],[#Data],[Smoker Updated]],"Not Found",0)</f>
        <v>No</v>
      </c>
      <c r="J2033" t="str" cm="1">
        <f t="array" ref="J2033">_xlfn.XLOOKUP($A2033,MedExam_Table[[#Headers],[#Data],[Customer ID]],MedExam_Table[[#Headers],[#Data],[Weight Status]],"Not Found",0)</f>
        <v>Obesity</v>
      </c>
      <c r="K2033" t="str" cm="1">
        <f t="array" ref="K2033">_xlfn.XLOOKUP($A2033,MedExam_Table[[#Headers],[#Data],[Customer ID]],MedExam_Table[[#Headers],[#Data],[Diabetes Status]],"Not Found",0)</f>
        <v>Normal</v>
      </c>
      <c r="L2033" cm="1">
        <f t="array" ref="L2033">_xlfn.XLOOKUP($A2033,Hospitalisation_table[[#All],[Customer ID]],Hospitalisation_table[[#All],[Customer Age]],"Not Found",0)</f>
        <v>63</v>
      </c>
      <c r="M2033" t="str" cm="1">
        <f t="array" ref="M2033">_xlfn.XLOOKUP($A2033,Hospitalisation_table[[#All],[Customer ID]],Hospitalisation_table[[#All],[Date of Birth]],"Not Found",0)</f>
        <v>6-Sep-1959</v>
      </c>
      <c r="N2033" s="22" cm="1">
        <f t="array" ref="N2033">_xlfn.XLOOKUP($A2033,Hospitalisation_table[[#All],[Customer ID]],Hospitalisation_table[[#All],[charges]],"Not Found",0)</f>
        <v>13981.85</v>
      </c>
      <c r="O2033" t="str" cm="1">
        <f t="array" ref="O2033">_xlfn.XLOOKUP($A2033,Hospitalisation_table[[#All],[Customer ID]],Hospitalisation_table[[#All],[Hospital tier_Updated]],"Not Found",0)</f>
        <v>tier - 2</v>
      </c>
      <c r="P2033" t="str" cm="1">
        <f t="array" ref="P2033">_xlfn.XLOOKUP($A2033,Hospitalisation_table[[#All],[Customer ID]],Hospitalisation_table[[#All],[City tier_updated]],"Not Found",0)</f>
        <v>tier - 1</v>
      </c>
      <c r="Q2033" t="str" cm="1">
        <f t="array" ref="Q2033">_xlfn.XLOOKUP($A2033,Hospitalisation_table[[#All],[Customer ID]],Hospitalisation_table[[#All],[State ID Updated]],"Not Found",0)</f>
        <v>R1016</v>
      </c>
    </row>
    <row r="2034" spans="1:17" x14ac:dyDescent="0.3">
      <c r="A2034" s="13" t="s">
        <v>1645</v>
      </c>
      <c r="B2034" t="str" cm="1">
        <f t="array" ref="B2034">_xlfn.XLOOKUP($A2034,CustomersName[[#All],[Customer ID]],CustomersName[[#All],[First Name]],"Not Found",0)</f>
        <v>James</v>
      </c>
      <c r="C2034" cm="1">
        <f t="array" ref="C2034">_xlfn.XLOOKUP($A2034,MedExam_Table[[#Headers],[#Data],[Customer ID]],MedExam_Table[[#Headers],[#Data],[BMI]],"Not Found",0)</f>
        <v>48.36</v>
      </c>
      <c r="D2034" cm="1">
        <f t="array" ref="D2034">_xlfn.XLOOKUP($A2034,MedExam_Table[[#Headers],[#Data],[Customer ID]],MedExam_Table[[#Headers],[#Data],[HBA1C]],"Not Found",0)</f>
        <v>4.08</v>
      </c>
      <c r="E2034" t="str" cm="1">
        <f t="array" ref="E2034">_xlfn.XLOOKUP($A2034,MedExam_Table[[#Headers],[#Data],[Customer ID]],MedExam_Table[[#Headers],[#Data],[Heart Issues Updated]],"Not Found",0)</f>
        <v>No</v>
      </c>
      <c r="F2034" t="str" cm="1">
        <f t="array" ref="F2034">_xlfn.XLOOKUP($A2034,MedExam_Table[[#Headers],[#Data],[Customer ID]],MedExam_Table[[#Headers],[#Data],[Any Transplants Update]],"Not Found",0)</f>
        <v>No</v>
      </c>
      <c r="G2034" t="str" cm="1">
        <f t="array" ref="G2034">_xlfn.XLOOKUP($A2034,MedExam_Table[[#Headers],[#Data],[Customer ID]],MedExam_Table[[#Headers],[#Data],[Cancer history]],"Not Found",0)</f>
        <v>No</v>
      </c>
      <c r="H2034" cm="1">
        <f t="array" ref="H2034">_xlfn.XLOOKUP($A2034,MedExam_Table[[#Headers],[#Data],[Customer ID]],MedExam_Table[[#Headers],[#Data],[NumberOfMajorSurgeries_updated]],"Not Found",0)</f>
        <v>0</v>
      </c>
      <c r="I2034" t="str" cm="1">
        <f t="array" ref="I2034">_xlfn.XLOOKUP($A2034,MedExam_Table[[#Headers],[#Data],[Customer ID]],MedExam_Table[[#Headers],[#Data],[Smoker Updated]],"Not Found",0)</f>
        <v>No</v>
      </c>
      <c r="J2034" t="str" cm="1">
        <f t="array" ref="J2034">_xlfn.XLOOKUP($A2034,MedExam_Table[[#Headers],[#Data],[Customer ID]],MedExam_Table[[#Headers],[#Data],[Weight Status]],"Not Found",0)</f>
        <v>Obesity</v>
      </c>
      <c r="K2034" t="str" cm="1">
        <f t="array" ref="K2034">_xlfn.XLOOKUP($A2034,MedExam_Table[[#Headers],[#Data],[Customer ID]],MedExam_Table[[#Headers],[#Data],[Diabetes Status]],"Not Found",0)</f>
        <v>Normal</v>
      </c>
      <c r="L2034" cm="1">
        <f t="array" ref="L2034">_xlfn.XLOOKUP($A2034,Hospitalisation_table[[#All],[Customer ID]],Hospitalisation_table[[#All],[Customer Age]],"Not Found",0)</f>
        <v>32</v>
      </c>
      <c r="M2034" t="str" cm="1">
        <f t="array" ref="M2034">_xlfn.XLOOKUP($A2034,Hospitalisation_table[[#All],[Customer ID]],Hospitalisation_table[[#All],[Date of Birth]],"Not Found",0)</f>
        <v>13-Jul-1990</v>
      </c>
      <c r="N2034" s="22" cm="1">
        <f t="array" ref="N2034">_xlfn.XLOOKUP($A2034,Hospitalisation_table[[#All],[Customer ID]],Hospitalisation_table[[#All],[charges]],"Not Found",0)</f>
        <v>13979.45</v>
      </c>
      <c r="O2034" t="str" cm="1">
        <f t="array" ref="O2034">_xlfn.XLOOKUP($A2034,Hospitalisation_table[[#All],[Customer ID]],Hospitalisation_table[[#All],[Hospital tier_Updated]],"Not Found",0)</f>
        <v>tier - 2</v>
      </c>
      <c r="P2034" t="str" cm="1">
        <f t="array" ref="P2034">_xlfn.XLOOKUP($A2034,Hospitalisation_table[[#All],[Customer ID]],Hospitalisation_table[[#All],[City tier_updated]],"Not Found",0)</f>
        <v>tier - 1</v>
      </c>
      <c r="Q2034" t="str" cm="1">
        <f t="array" ref="Q2034">_xlfn.XLOOKUP($A2034,Hospitalisation_table[[#All],[Customer ID]],Hospitalisation_table[[#All],[State ID Updated]],"Not Found",0)</f>
        <v>R1023</v>
      </c>
    </row>
    <row r="2035" spans="1:17" x14ac:dyDescent="0.3">
      <c r="A2035" s="14" t="s">
        <v>1644</v>
      </c>
      <c r="B2035" t="str" cm="1">
        <f t="array" ref="B2035">_xlfn.XLOOKUP($A2035,CustomersName[[#All],[Customer ID]],CustomersName[[#All],[First Name]],"Not Found",0)</f>
        <v>John</v>
      </c>
      <c r="C2035" cm="1">
        <f t="array" ref="C2035">_xlfn.XLOOKUP($A2035,MedExam_Table[[#Headers],[#Data],[Customer ID]],MedExam_Table[[#Headers],[#Data],[BMI]],"Not Found",0)</f>
        <v>31.445</v>
      </c>
      <c r="D2035" cm="1">
        <f t="array" ref="D2035">_xlfn.XLOOKUP($A2035,MedExam_Table[[#Headers],[#Data],[Customer ID]],MedExam_Table[[#Headers],[#Data],[HBA1C]],"Not Found",0)</f>
        <v>4.4000000000000004</v>
      </c>
      <c r="E2035" t="str" cm="1">
        <f t="array" ref="E2035">_xlfn.XLOOKUP($A2035,MedExam_Table[[#Headers],[#Data],[Customer ID]],MedExam_Table[[#Headers],[#Data],[Heart Issues Updated]],"Not Found",0)</f>
        <v>Yes</v>
      </c>
      <c r="F2035" t="str" cm="1">
        <f t="array" ref="F2035">_xlfn.XLOOKUP($A2035,MedExam_Table[[#Headers],[#Data],[Customer ID]],MedExam_Table[[#Headers],[#Data],[Any Transplants Update]],"Not Found",0)</f>
        <v>No</v>
      </c>
      <c r="G2035" t="str" cm="1">
        <f t="array" ref="G2035">_xlfn.XLOOKUP($A2035,MedExam_Table[[#Headers],[#Data],[Customer ID]],MedExam_Table[[#Headers],[#Data],[Cancer history]],"Not Found",0)</f>
        <v>No</v>
      </c>
      <c r="H2035" cm="1">
        <f t="array" ref="H2035">_xlfn.XLOOKUP($A2035,MedExam_Table[[#Headers],[#Data],[Customer ID]],MedExam_Table[[#Headers],[#Data],[NumberOfMajorSurgeries_updated]],"Not Found",0)</f>
        <v>2</v>
      </c>
      <c r="I2035" t="str" cm="1">
        <f t="array" ref="I2035">_xlfn.XLOOKUP($A2035,MedExam_Table[[#Headers],[#Data],[Customer ID]],MedExam_Table[[#Headers],[#Data],[Smoker Updated]],"Not Found",0)</f>
        <v>No</v>
      </c>
      <c r="J2035" t="str" cm="1">
        <f t="array" ref="J2035">_xlfn.XLOOKUP($A2035,MedExam_Table[[#Headers],[#Data],[Customer ID]],MedExam_Table[[#Headers],[#Data],[Weight Status]],"Not Found",0)</f>
        <v>Obesity</v>
      </c>
      <c r="K2035" t="str" cm="1">
        <f t="array" ref="K2035">_xlfn.XLOOKUP($A2035,MedExam_Table[[#Headers],[#Data],[Customer ID]],MedExam_Table[[#Headers],[#Data],[Diabetes Status]],"Not Found",0)</f>
        <v>Normal</v>
      </c>
      <c r="L2035" cm="1">
        <f t="array" ref="L2035">_xlfn.XLOOKUP($A2035,Hospitalisation_table[[#All],[Customer ID]],Hospitalisation_table[[#All],[Customer Age]],"Not Found",0)</f>
        <v>63</v>
      </c>
      <c r="M2035" t="str" cm="1">
        <f t="array" ref="M2035">_xlfn.XLOOKUP($A2035,Hospitalisation_table[[#All],[Customer ID]],Hospitalisation_table[[#All],[Date of Birth]],"Not Found",0)</f>
        <v>29-Aug-1959</v>
      </c>
      <c r="N2035" s="22" cm="1">
        <f t="array" ref="N2035">_xlfn.XLOOKUP($A2035,Hospitalisation_table[[#All],[Customer ID]],Hospitalisation_table[[#All],[charges]],"Not Found",0)</f>
        <v>13974.46</v>
      </c>
      <c r="O2035" t="str" cm="1">
        <f t="array" ref="O2035">_xlfn.XLOOKUP($A2035,Hospitalisation_table[[#All],[Customer ID]],Hospitalisation_table[[#All],[Hospital tier_Updated]],"Not Found",0)</f>
        <v>tier - 2</v>
      </c>
      <c r="P2035" t="str" cm="1">
        <f t="array" ref="P2035">_xlfn.XLOOKUP($A2035,Hospitalisation_table[[#All],[Customer ID]],Hospitalisation_table[[#All],[City tier_updated]],"Not Found",0)</f>
        <v>tier - 2</v>
      </c>
      <c r="Q2035" t="str" cm="1">
        <f t="array" ref="Q2035">_xlfn.XLOOKUP($A2035,Hospitalisation_table[[#All],[Customer ID]],Hospitalisation_table[[#All],[State ID Updated]],"Not Found",0)</f>
        <v>R1019</v>
      </c>
    </row>
    <row r="2036" spans="1:17" x14ac:dyDescent="0.3">
      <c r="A2036" s="13" t="s">
        <v>1643</v>
      </c>
      <c r="B2036" t="str" cm="1">
        <f t="array" ref="B2036">_xlfn.XLOOKUP($A2036,CustomersName[[#All],[Customer ID]],CustomersName[[#All],[First Name]],"Not Found",0)</f>
        <v>Aham S</v>
      </c>
      <c r="C2036" cm="1">
        <f t="array" ref="C2036">_xlfn.XLOOKUP($A2036,MedExam_Table[[#Headers],[#Data],[Customer ID]],MedExam_Table[[#Headers],[#Data],[BMI]],"Not Found",0)</f>
        <v>27.55</v>
      </c>
      <c r="D2036" cm="1">
        <f t="array" ref="D2036">_xlfn.XLOOKUP($A2036,MedExam_Table[[#Headers],[#Data],[Customer ID]],MedExam_Table[[#Headers],[#Data],[HBA1C]],"Not Found",0)</f>
        <v>9.02</v>
      </c>
      <c r="E2036" t="str" cm="1">
        <f t="array" ref="E2036">_xlfn.XLOOKUP($A2036,MedExam_Table[[#Headers],[#Data],[Customer ID]],MedExam_Table[[#Headers],[#Data],[Heart Issues Updated]],"Not Found",0)</f>
        <v>No</v>
      </c>
      <c r="F2036" t="str" cm="1">
        <f t="array" ref="F2036">_xlfn.XLOOKUP($A2036,MedExam_Table[[#Headers],[#Data],[Customer ID]],MedExam_Table[[#Headers],[#Data],[Any Transplants Update]],"Not Found",0)</f>
        <v>No</v>
      </c>
      <c r="G2036" t="str" cm="1">
        <f t="array" ref="G2036">_xlfn.XLOOKUP($A2036,MedExam_Table[[#Headers],[#Data],[Customer ID]],MedExam_Table[[#Headers],[#Data],[Cancer history]],"Not Found",0)</f>
        <v>No</v>
      </c>
      <c r="H2036" cm="1">
        <f t="array" ref="H2036">_xlfn.XLOOKUP($A2036,MedExam_Table[[#Headers],[#Data],[Customer ID]],MedExam_Table[[#Headers],[#Data],[NumberOfMajorSurgeries_updated]],"Not Found",0)</f>
        <v>0</v>
      </c>
      <c r="I2036" t="str" cm="1">
        <f t="array" ref="I2036">_xlfn.XLOOKUP($A2036,MedExam_Table[[#Headers],[#Data],[Customer ID]],MedExam_Table[[#Headers],[#Data],[Smoker Updated]],"Not Found",0)</f>
        <v>No</v>
      </c>
      <c r="J2036" t="str" cm="1">
        <f t="array" ref="J2036">_xlfn.XLOOKUP($A2036,MedExam_Table[[#Headers],[#Data],[Customer ID]],MedExam_Table[[#Headers],[#Data],[Weight Status]],"Not Found",0)</f>
        <v>OverWeight</v>
      </c>
      <c r="K2036" t="str" cm="1">
        <f t="array" ref="K2036">_xlfn.XLOOKUP($A2036,MedExam_Table[[#Headers],[#Data],[Customer ID]],MedExam_Table[[#Headers],[#Data],[Diabetes Status]],"Not Found",0)</f>
        <v>Diabetes</v>
      </c>
      <c r="L2036" cm="1">
        <f t="array" ref="L2036">_xlfn.XLOOKUP($A2036,Hospitalisation_table[[#All],[Customer ID]],Hospitalisation_table[[#All],[Customer Age]],"Not Found",0)</f>
        <v>62</v>
      </c>
      <c r="M2036" t="str" cm="1">
        <f t="array" ref="M2036">_xlfn.XLOOKUP($A2036,Hospitalisation_table[[#All],[Customer ID]],Hospitalisation_table[[#All],[Date of Birth]],"Not Found",0)</f>
        <v>18-Jun-1960</v>
      </c>
      <c r="N2036" s="22" cm="1">
        <f t="array" ref="N2036">_xlfn.XLOOKUP($A2036,Hospitalisation_table[[#All],[Customer ID]],Hospitalisation_table[[#All],[charges]],"Not Found",0)</f>
        <v>13937.67</v>
      </c>
      <c r="O2036" t="str" cm="1">
        <f t="array" ref="O2036">_xlfn.XLOOKUP($A2036,Hospitalisation_table[[#All],[Customer ID]],Hospitalisation_table[[#All],[Hospital tier_Updated]],"Not Found",0)</f>
        <v>tier - 2</v>
      </c>
      <c r="P2036" t="str" cm="1">
        <f t="array" ref="P2036">_xlfn.XLOOKUP($A2036,Hospitalisation_table[[#All],[Customer ID]],Hospitalisation_table[[#All],[City tier_updated]],"Not Found",0)</f>
        <v>tier - 1</v>
      </c>
      <c r="Q2036" t="str" cm="1">
        <f t="array" ref="Q2036">_xlfn.XLOOKUP($A2036,Hospitalisation_table[[#All],[Customer ID]],Hospitalisation_table[[#All],[State ID Updated]],"Not Found",0)</f>
        <v>R1012</v>
      </c>
    </row>
    <row r="2037" spans="1:17" x14ac:dyDescent="0.3">
      <c r="A2037" s="14" t="s">
        <v>1642</v>
      </c>
      <c r="B2037" t="str" cm="1">
        <f t="array" ref="B2037">_xlfn.XLOOKUP($A2037,CustomersName[[#All],[Customer ID]],CustomersName[[#All],[First Name]],"Not Found",0)</f>
        <v>Armando</v>
      </c>
      <c r="C2037" cm="1">
        <f t="array" ref="C2037">_xlfn.XLOOKUP($A2037,MedExam_Table[[#Headers],[#Data],[Customer ID]],MedExam_Table[[#Headers],[#Data],[BMI]],"Not Found",0)</f>
        <v>33.11</v>
      </c>
      <c r="D2037" cm="1">
        <f t="array" ref="D2037">_xlfn.XLOOKUP($A2037,MedExam_Table[[#Headers],[#Data],[Customer ID]],MedExam_Table[[#Headers],[#Data],[HBA1C]],"Not Found",0)</f>
        <v>8.06</v>
      </c>
      <c r="E2037" t="str" cm="1">
        <f t="array" ref="E2037">_xlfn.XLOOKUP($A2037,MedExam_Table[[#Headers],[#Data],[Customer ID]],MedExam_Table[[#Headers],[#Data],[Heart Issues Updated]],"Not Found",0)</f>
        <v>No</v>
      </c>
      <c r="F2037" t="str" cm="1">
        <f t="array" ref="F2037">_xlfn.XLOOKUP($A2037,MedExam_Table[[#Headers],[#Data],[Customer ID]],MedExam_Table[[#Headers],[#Data],[Any Transplants Update]],"Not Found",0)</f>
        <v>No</v>
      </c>
      <c r="G2037" t="str" cm="1">
        <f t="array" ref="G2037">_xlfn.XLOOKUP($A2037,MedExam_Table[[#Headers],[#Data],[Customer ID]],MedExam_Table[[#Headers],[#Data],[Cancer history]],"Not Found",0)</f>
        <v>No</v>
      </c>
      <c r="H2037" cm="1">
        <f t="array" ref="H2037">_xlfn.XLOOKUP($A2037,MedExam_Table[[#Headers],[#Data],[Customer ID]],MedExam_Table[[#Headers],[#Data],[NumberOfMajorSurgeries_updated]],"Not Found",0)</f>
        <v>0</v>
      </c>
      <c r="I2037" t="str" cm="1">
        <f t="array" ref="I2037">_xlfn.XLOOKUP($A2037,MedExam_Table[[#Headers],[#Data],[Customer ID]],MedExam_Table[[#Headers],[#Data],[Smoker Updated]],"Not Found",0)</f>
        <v>No</v>
      </c>
      <c r="J2037" t="str" cm="1">
        <f t="array" ref="J2037">_xlfn.XLOOKUP($A2037,MedExam_Table[[#Headers],[#Data],[Customer ID]],MedExam_Table[[#Headers],[#Data],[Weight Status]],"Not Found",0)</f>
        <v>Obesity</v>
      </c>
      <c r="K2037" t="str" cm="1">
        <f t="array" ref="K2037">_xlfn.XLOOKUP($A2037,MedExam_Table[[#Headers],[#Data],[Customer ID]],MedExam_Table[[#Headers],[#Data],[Diabetes Status]],"Not Found",0)</f>
        <v>Diabetes</v>
      </c>
      <c r="L2037" cm="1">
        <f t="array" ref="L2037">_xlfn.XLOOKUP($A2037,Hospitalisation_table[[#All],[Customer ID]],Hospitalisation_table[[#All],[Customer Age]],"Not Found",0)</f>
        <v>60</v>
      </c>
      <c r="M2037" t="str" cm="1">
        <f t="array" ref="M2037">_xlfn.XLOOKUP($A2037,Hospitalisation_table[[#All],[Customer ID]],Hospitalisation_table[[#All],[Date of Birth]],"Not Found",0)</f>
        <v>27-Jul-1962</v>
      </c>
      <c r="N2037" s="22" cm="1">
        <f t="array" ref="N2037">_xlfn.XLOOKUP($A2037,Hospitalisation_table[[#All],[Customer ID]],Hospitalisation_table[[#All],[charges]],"Not Found",0)</f>
        <v>13919.82</v>
      </c>
      <c r="O2037" t="str" cm="1">
        <f t="array" ref="O2037">_xlfn.XLOOKUP($A2037,Hospitalisation_table[[#All],[Customer ID]],Hospitalisation_table[[#All],[Hospital tier_Updated]],"Not Found",0)</f>
        <v>tier - 2</v>
      </c>
      <c r="P2037" t="str" cm="1">
        <f t="array" ref="P2037">_xlfn.XLOOKUP($A2037,Hospitalisation_table[[#All],[Customer ID]],Hospitalisation_table[[#All],[City tier_updated]],"Not Found",0)</f>
        <v>tier - 2</v>
      </c>
      <c r="Q2037" t="str" cm="1">
        <f t="array" ref="Q2037">_xlfn.XLOOKUP($A2037,Hospitalisation_table[[#All],[Customer ID]],Hospitalisation_table[[#All],[State ID Updated]],"Not Found",0)</f>
        <v>R1013</v>
      </c>
    </row>
    <row r="2038" spans="1:17" x14ac:dyDescent="0.3">
      <c r="A2038" s="13" t="s">
        <v>2300</v>
      </c>
      <c r="B2038" t="str" cm="1">
        <f t="array" ref="B2038">_xlfn.XLOOKUP($A2038,CustomersName[[#All],[Customer ID]],CustomersName[[#All],[First Name]],"Not Found",0)</f>
        <v>Maurya</v>
      </c>
      <c r="C2038" cm="1">
        <f t="array" ref="C2038">_xlfn.XLOOKUP($A2038,MedExam_Table[[#Headers],[#Data],[Customer ID]],MedExam_Table[[#Headers],[#Data],[BMI]],"Not Found",0)</f>
        <v>48.8</v>
      </c>
      <c r="D2038" cm="1">
        <f t="array" ref="D2038">_xlfn.XLOOKUP($A2038,MedExam_Table[[#Headers],[#Data],[Customer ID]],MedExam_Table[[#Headers],[#Data],[HBA1C]],"Not Found",0)</f>
        <v>6.22</v>
      </c>
      <c r="E2038" t="str" cm="1">
        <f t="array" ref="E2038">_xlfn.XLOOKUP($A2038,MedExam_Table[[#Headers],[#Data],[Customer ID]],MedExam_Table[[#Headers],[#Data],[Heart Issues Updated]],"Not Found",0)</f>
        <v>Yes</v>
      </c>
      <c r="F2038" t="str" cm="1">
        <f t="array" ref="F2038">_xlfn.XLOOKUP($A2038,MedExam_Table[[#Headers],[#Data],[Customer ID]],MedExam_Table[[#Headers],[#Data],[Any Transplants Update]],"Not Found",0)</f>
        <v>No</v>
      </c>
      <c r="G2038" t="str" cm="1">
        <f t="array" ref="G2038">_xlfn.XLOOKUP($A2038,MedExam_Table[[#Headers],[#Data],[Customer ID]],MedExam_Table[[#Headers],[#Data],[Cancer history]],"Not Found",0)</f>
        <v>No</v>
      </c>
      <c r="H2038" cm="1">
        <f t="array" ref="H2038">_xlfn.XLOOKUP($A2038,MedExam_Table[[#Headers],[#Data],[Customer ID]],MedExam_Table[[#Headers],[#Data],[NumberOfMajorSurgeries_updated]],"Not Found",0)</f>
        <v>2</v>
      </c>
      <c r="I2038" t="str" cm="1">
        <f t="array" ref="I2038">_xlfn.XLOOKUP($A2038,MedExam_Table[[#Headers],[#Data],[Customer ID]],MedExam_Table[[#Headers],[#Data],[Smoker Updated]],"Not Found",0)</f>
        <v>Yes</v>
      </c>
      <c r="J2038" t="str" cm="1">
        <f t="array" ref="J2038">_xlfn.XLOOKUP($A2038,MedExam_Table[[#Headers],[#Data],[Customer ID]],MedExam_Table[[#Headers],[#Data],[Weight Status]],"Not Found",0)</f>
        <v>Obesity</v>
      </c>
      <c r="K2038" t="str" cm="1">
        <f t="array" ref="K2038">_xlfn.XLOOKUP($A2038,MedExam_Table[[#Headers],[#Data],[Customer ID]],MedExam_Table[[#Headers],[#Data],[Diabetes Status]],"Not Found",0)</f>
        <v>Prediabetes</v>
      </c>
      <c r="L2038" cm="1">
        <f t="array" ref="L2038">_xlfn.XLOOKUP($A2038,Hospitalisation_table[[#All],[Customer ID]],Hospitalisation_table[[#All],[Customer Age]],"Not Found",0)</f>
        <v>56</v>
      </c>
      <c r="M2038" t="str" cm="1">
        <f t="array" ref="M2038">_xlfn.XLOOKUP($A2038,Hospitalisation_table[[#All],[Customer ID]],Hospitalisation_table[[#All],[Date of Birth]],"Not Found",0)</f>
        <v>21-Sep-1966</v>
      </c>
      <c r="N2038" s="22" cm="1">
        <f t="array" ref="N2038">_xlfn.XLOOKUP($A2038,Hospitalisation_table[[#All],[Customer ID]],Hospitalisation_table[[#All],[charges]],"Not Found",0)</f>
        <v>41886.54</v>
      </c>
      <c r="O2038" t="str" cm="1">
        <f t="array" ref="O2038">_xlfn.XLOOKUP($A2038,Hospitalisation_table[[#All],[Customer ID]],Hospitalisation_table[[#All],[Hospital tier_Updated]],"Not Found",0)</f>
        <v>tier - 1</v>
      </c>
      <c r="P2038" t="str" cm="1">
        <f t="array" ref="P2038">_xlfn.XLOOKUP($A2038,Hospitalisation_table[[#All],[Customer ID]],Hospitalisation_table[[#All],[City tier_updated]],"Not Found",0)</f>
        <v>tier - 3</v>
      </c>
      <c r="Q2038" t="str" cm="1">
        <f t="array" ref="Q2038">_xlfn.XLOOKUP($A2038,Hospitalisation_table[[#All],[Customer ID]],Hospitalisation_table[[#All],[State ID Updated]],"Not Found",0)</f>
        <v>R1011</v>
      </c>
    </row>
    <row r="2039" spans="1:17" x14ac:dyDescent="0.3">
      <c r="A2039" s="14" t="s">
        <v>1641</v>
      </c>
      <c r="B2039" t="str" cm="1">
        <f t="array" ref="B2039">_xlfn.XLOOKUP($A2039,CustomersName[[#All],[Customer ID]],CustomersName[[#All],[First Name]],"Not Found",0)</f>
        <v>hana</v>
      </c>
      <c r="C2039" cm="1">
        <f t="array" ref="C2039">_xlfn.XLOOKUP($A2039,MedExam_Table[[#Headers],[#Data],[Customer ID]],MedExam_Table[[#Headers],[#Data],[BMI]],"Not Found",0)</f>
        <v>36.85</v>
      </c>
      <c r="D2039" cm="1">
        <f t="array" ref="D2039">_xlfn.XLOOKUP($A2039,MedExam_Table[[#Headers],[#Data],[Customer ID]],MedExam_Table[[#Headers],[#Data],[HBA1C]],"Not Found",0)</f>
        <v>6.21</v>
      </c>
      <c r="E2039" t="str" cm="1">
        <f t="array" ref="E2039">_xlfn.XLOOKUP($A2039,MedExam_Table[[#Headers],[#Data],[Customer ID]],MedExam_Table[[#Headers],[#Data],[Heart Issues Updated]],"Not Found",0)</f>
        <v>Yes</v>
      </c>
      <c r="F2039" t="str" cm="1">
        <f t="array" ref="F2039">_xlfn.XLOOKUP($A2039,MedExam_Table[[#Headers],[#Data],[Customer ID]],MedExam_Table[[#Headers],[#Data],[Any Transplants Update]],"Not Found",0)</f>
        <v>No</v>
      </c>
      <c r="G2039" t="str" cm="1">
        <f t="array" ref="G2039">_xlfn.XLOOKUP($A2039,MedExam_Table[[#Headers],[#Data],[Customer ID]],MedExam_Table[[#Headers],[#Data],[Cancer history]],"Not Found",0)</f>
        <v>No</v>
      </c>
      <c r="H2039" cm="1">
        <f t="array" ref="H2039">_xlfn.XLOOKUP($A2039,MedExam_Table[[#Headers],[#Data],[Customer ID]],MedExam_Table[[#Headers],[#Data],[NumberOfMajorSurgeries_updated]],"Not Found",0)</f>
        <v>2</v>
      </c>
      <c r="I2039" t="str" cm="1">
        <f t="array" ref="I2039">_xlfn.XLOOKUP($A2039,MedExam_Table[[#Headers],[#Data],[Customer ID]],MedExam_Table[[#Headers],[#Data],[Smoker Updated]],"Not Found",0)</f>
        <v>No</v>
      </c>
      <c r="J2039" t="str" cm="1">
        <f t="array" ref="J2039">_xlfn.XLOOKUP($A2039,MedExam_Table[[#Headers],[#Data],[Customer ID]],MedExam_Table[[#Headers],[#Data],[Weight Status]],"Not Found",0)</f>
        <v>Obesity</v>
      </c>
      <c r="K2039" t="str" cm="1">
        <f t="array" ref="K2039">_xlfn.XLOOKUP($A2039,MedExam_Table[[#Headers],[#Data],[Customer ID]],MedExam_Table[[#Headers],[#Data],[Diabetes Status]],"Not Found",0)</f>
        <v>Prediabetes</v>
      </c>
      <c r="L2039" cm="1">
        <f t="array" ref="L2039">_xlfn.XLOOKUP($A2039,Hospitalisation_table[[#All],[Customer ID]],Hospitalisation_table[[#All],[Customer Age]],"Not Found",0)</f>
        <v>63</v>
      </c>
      <c r="M2039" t="str" cm="1">
        <f t="array" ref="M2039">_xlfn.XLOOKUP($A2039,Hospitalisation_table[[#All],[Customer ID]],Hospitalisation_table[[#All],[Date of Birth]],"Not Found",0)</f>
        <v>7-Jul-1959</v>
      </c>
      <c r="N2039" s="22" cm="1">
        <f t="array" ref="N2039">_xlfn.XLOOKUP($A2039,Hospitalisation_table[[#All],[Customer ID]],Hospitalisation_table[[#All],[charges]],"Not Found",0)</f>
        <v>13887.97</v>
      </c>
      <c r="O2039" t="str" cm="1">
        <f t="array" ref="O2039">_xlfn.XLOOKUP($A2039,Hospitalisation_table[[#All],[Customer ID]],Hospitalisation_table[[#All],[Hospital tier_Updated]],"Not Found",0)</f>
        <v>tier - 2</v>
      </c>
      <c r="P2039" t="str" cm="1">
        <f t="array" ref="P2039">_xlfn.XLOOKUP($A2039,Hospitalisation_table[[#All],[Customer ID]],Hospitalisation_table[[#All],[City tier_updated]],"Not Found",0)</f>
        <v>tier - 2</v>
      </c>
      <c r="Q2039" t="str" cm="1">
        <f t="array" ref="Q2039">_xlfn.XLOOKUP($A2039,Hospitalisation_table[[#All],[Customer ID]],Hospitalisation_table[[#All],[State ID Updated]],"Not Found",0)</f>
        <v>R1013</v>
      </c>
    </row>
    <row r="2040" spans="1:17" x14ac:dyDescent="0.3">
      <c r="A2040" s="13" t="s">
        <v>1640</v>
      </c>
      <c r="B2040" t="str" cm="1">
        <f t="array" ref="B2040">_xlfn.XLOOKUP($A2040,CustomersName[[#All],[Customer ID]],CustomersName[[#All],[First Name]],"Not Found",0)</f>
        <v>hennifer L</v>
      </c>
      <c r="C2040" cm="1">
        <f t="array" ref="C2040">_xlfn.XLOOKUP($A2040,MedExam_Table[[#Headers],[#Data],[Customer ID]],MedExam_Table[[#Headers],[#Data],[BMI]],"Not Found",0)</f>
        <v>36.299999999999997</v>
      </c>
      <c r="D2040" cm="1">
        <f t="array" ref="D2040">_xlfn.XLOOKUP($A2040,MedExam_Table[[#Headers],[#Data],[Customer ID]],MedExam_Table[[#Headers],[#Data],[HBA1C]],"Not Found",0)</f>
        <v>5.79</v>
      </c>
      <c r="E2040" t="str" cm="1">
        <f t="array" ref="E2040">_xlfn.XLOOKUP($A2040,MedExam_Table[[#Headers],[#Data],[Customer ID]],MedExam_Table[[#Headers],[#Data],[Heart Issues Updated]],"Not Found",0)</f>
        <v>Yes</v>
      </c>
      <c r="F2040" t="str" cm="1">
        <f t="array" ref="F2040">_xlfn.XLOOKUP($A2040,MedExam_Table[[#Headers],[#Data],[Customer ID]],MedExam_Table[[#Headers],[#Data],[Any Transplants Update]],"Not Found",0)</f>
        <v>No</v>
      </c>
      <c r="G2040" t="str" cm="1">
        <f t="array" ref="G2040">_xlfn.XLOOKUP($A2040,MedExam_Table[[#Headers],[#Data],[Customer ID]],MedExam_Table[[#Headers],[#Data],[Cancer history]],"Not Found",0)</f>
        <v>No</v>
      </c>
      <c r="H2040" cm="1">
        <f t="array" ref="H2040">_xlfn.XLOOKUP($A2040,MedExam_Table[[#Headers],[#Data],[Customer ID]],MedExam_Table[[#Headers],[#Data],[NumberOfMajorSurgeries_updated]],"Not Found",0)</f>
        <v>2</v>
      </c>
      <c r="I2040" t="str" cm="1">
        <f t="array" ref="I2040">_xlfn.XLOOKUP($A2040,MedExam_Table[[#Headers],[#Data],[Customer ID]],MedExam_Table[[#Headers],[#Data],[Smoker Updated]],"Not Found",0)</f>
        <v>No</v>
      </c>
      <c r="J2040" t="str" cm="1">
        <f t="array" ref="J2040">_xlfn.XLOOKUP($A2040,MedExam_Table[[#Headers],[#Data],[Customer ID]],MedExam_Table[[#Headers],[#Data],[Weight Status]],"Not Found",0)</f>
        <v>Obesity</v>
      </c>
      <c r="K2040" t="str" cm="1">
        <f t="array" ref="K2040">_xlfn.XLOOKUP($A2040,MedExam_Table[[#Headers],[#Data],[Customer ID]],MedExam_Table[[#Headers],[#Data],[Diabetes Status]],"Not Found",0)</f>
        <v>Prediabetes</v>
      </c>
      <c r="L2040" cm="1">
        <f t="array" ref="L2040">_xlfn.XLOOKUP($A2040,Hospitalisation_table[[#All],[Customer ID]],Hospitalisation_table[[#All],[Customer Age]],"Not Found",0)</f>
        <v>63</v>
      </c>
      <c r="M2040" t="str" cm="1">
        <f t="array" ref="M2040">_xlfn.XLOOKUP($A2040,Hospitalisation_table[[#All],[Customer ID]],Hospitalisation_table[[#All],[Date of Birth]],"Not Found",0)</f>
        <v>29-Dec-1959</v>
      </c>
      <c r="N2040" s="22" cm="1">
        <f t="array" ref="N2040">_xlfn.XLOOKUP($A2040,Hospitalisation_table[[#All],[Customer ID]],Hospitalisation_table[[#All],[charges]],"Not Found",0)</f>
        <v>13887.2</v>
      </c>
      <c r="O2040" t="str" cm="1">
        <f t="array" ref="O2040">_xlfn.XLOOKUP($A2040,Hospitalisation_table[[#All],[Customer ID]],Hospitalisation_table[[#All],[Hospital tier_Updated]],"Not Found",0)</f>
        <v>tier - 2</v>
      </c>
      <c r="P2040" t="str" cm="1">
        <f t="array" ref="P2040">_xlfn.XLOOKUP($A2040,Hospitalisation_table[[#All],[Customer ID]],Hospitalisation_table[[#All],[City tier_updated]],"Not Found",0)</f>
        <v>tier - 3</v>
      </c>
      <c r="Q2040" t="str" cm="1">
        <f t="array" ref="Q2040">_xlfn.XLOOKUP($A2040,Hospitalisation_table[[#All],[Customer ID]],Hospitalisation_table[[#All],[State ID Updated]],"Not Found",0)</f>
        <v>R1013</v>
      </c>
    </row>
    <row r="2041" spans="1:17" x14ac:dyDescent="0.3">
      <c r="A2041" s="14" t="s">
        <v>1639</v>
      </c>
      <c r="B2041" t="str" cm="1">
        <f t="array" ref="B2041">_xlfn.XLOOKUP($A2041,CustomersName[[#All],[Customer ID]],CustomersName[[#All],[First Name]],"Not Found",0)</f>
        <v>Benjamin</v>
      </c>
      <c r="C2041" cm="1">
        <f t="array" ref="C2041">_xlfn.XLOOKUP($A2041,MedExam_Table[[#Headers],[#Data],[Customer ID]],MedExam_Table[[#Headers],[#Data],[BMI]],"Not Found",0)</f>
        <v>45.34</v>
      </c>
      <c r="D2041" cm="1">
        <f t="array" ref="D2041">_xlfn.XLOOKUP($A2041,MedExam_Table[[#Headers],[#Data],[Customer ID]],MedExam_Table[[#Headers],[#Data],[HBA1C]],"Not Found",0)</f>
        <v>5.69</v>
      </c>
      <c r="E2041" t="str" cm="1">
        <f t="array" ref="E2041">_xlfn.XLOOKUP($A2041,MedExam_Table[[#Headers],[#Data],[Customer ID]],MedExam_Table[[#Headers],[#Data],[Heart Issues Updated]],"Not Found",0)</f>
        <v>Yes</v>
      </c>
      <c r="F2041" t="str" cm="1">
        <f t="array" ref="F2041">_xlfn.XLOOKUP($A2041,MedExam_Table[[#Headers],[#Data],[Customer ID]],MedExam_Table[[#Headers],[#Data],[Any Transplants Update]],"Not Found",0)</f>
        <v>No</v>
      </c>
      <c r="G2041" t="str" cm="1">
        <f t="array" ref="G2041">_xlfn.XLOOKUP($A2041,MedExam_Table[[#Headers],[#Data],[Customer ID]],MedExam_Table[[#Headers],[#Data],[Cancer history]],"Not Found",0)</f>
        <v>No</v>
      </c>
      <c r="H2041" cm="1">
        <f t="array" ref="H2041">_xlfn.XLOOKUP($A2041,MedExam_Table[[#Headers],[#Data],[Customer ID]],MedExam_Table[[#Headers],[#Data],[NumberOfMajorSurgeries_updated]],"Not Found",0)</f>
        <v>0</v>
      </c>
      <c r="I2041" t="str" cm="1">
        <f t="array" ref="I2041">_xlfn.XLOOKUP($A2041,MedExam_Table[[#Headers],[#Data],[Customer ID]],MedExam_Table[[#Headers],[#Data],[Smoker Updated]],"Not Found",0)</f>
        <v>No</v>
      </c>
      <c r="J2041" t="str" cm="1">
        <f t="array" ref="J2041">_xlfn.XLOOKUP($A2041,MedExam_Table[[#Headers],[#Data],[Customer ID]],MedExam_Table[[#Headers],[#Data],[Weight Status]],"Not Found",0)</f>
        <v>Obesity</v>
      </c>
      <c r="K2041" t="str" cm="1">
        <f t="array" ref="K2041">_xlfn.XLOOKUP($A2041,MedExam_Table[[#Headers],[#Data],[Customer ID]],MedExam_Table[[#Headers],[#Data],[Diabetes Status]],"Not Found",0)</f>
        <v>Normal</v>
      </c>
      <c r="L2041" cm="1">
        <f t="array" ref="L2041">_xlfn.XLOOKUP($A2041,Hospitalisation_table[[#All],[Customer ID]],Hospitalisation_table[[#All],[Customer Age]],"Not Found",0)</f>
        <v>37</v>
      </c>
      <c r="M2041" t="str" cm="1">
        <f t="array" ref="M2041">_xlfn.XLOOKUP($A2041,Hospitalisation_table[[#All],[Customer ID]],Hospitalisation_table[[#All],[Date of Birth]],"Not Found",0)</f>
        <v>25-Sep-1985</v>
      </c>
      <c r="N2041" s="22" cm="1">
        <f t="array" ref="N2041">_xlfn.XLOOKUP($A2041,Hospitalisation_table[[#All],[Customer ID]],Hospitalisation_table[[#All],[charges]],"Not Found",0)</f>
        <v>13886.4</v>
      </c>
      <c r="O2041" t="str" cm="1">
        <f t="array" ref="O2041">_xlfn.XLOOKUP($A2041,Hospitalisation_table[[#All],[Customer ID]],Hospitalisation_table[[#All],[Hospital tier_Updated]],"Not Found",0)</f>
        <v>tier - 2</v>
      </c>
      <c r="P2041" t="str" cm="1">
        <f t="array" ref="P2041">_xlfn.XLOOKUP($A2041,Hospitalisation_table[[#All],[Customer ID]],Hospitalisation_table[[#All],[City tier_updated]],"Not Found",0)</f>
        <v>tier - 2</v>
      </c>
      <c r="Q2041" t="str" cm="1">
        <f t="array" ref="Q2041">_xlfn.XLOOKUP($A2041,Hospitalisation_table[[#All],[Customer ID]],Hospitalisation_table[[#All],[State ID Updated]],"Not Found",0)</f>
        <v>R1012</v>
      </c>
    </row>
    <row r="2042" spans="1:17" x14ac:dyDescent="0.3">
      <c r="A2042" s="13" t="s">
        <v>1638</v>
      </c>
      <c r="B2042" t="str" cm="1">
        <f t="array" ref="B2042">_xlfn.XLOOKUP($A2042,CustomersName[[#All],[Customer ID]],CustomersName[[#All],[First Name]],"Not Found",0)</f>
        <v>Tanya</v>
      </c>
      <c r="C2042" cm="1">
        <f t="array" ref="C2042">_xlfn.XLOOKUP($A2042,MedExam_Table[[#Headers],[#Data],[Customer ID]],MedExam_Table[[#Headers],[#Data],[BMI]],"Not Found",0)</f>
        <v>31.8</v>
      </c>
      <c r="D2042" cm="1">
        <f t="array" ref="D2042">_xlfn.XLOOKUP($A2042,MedExam_Table[[#Headers],[#Data],[Customer ID]],MedExam_Table[[#Headers],[#Data],[HBA1C]],"Not Found",0)</f>
        <v>5.36</v>
      </c>
      <c r="E2042" t="str" cm="1">
        <f t="array" ref="E2042">_xlfn.XLOOKUP($A2042,MedExam_Table[[#Headers],[#Data],[Customer ID]],MedExam_Table[[#Headers],[#Data],[Heart Issues Updated]],"Not Found",0)</f>
        <v>Yes</v>
      </c>
      <c r="F2042" t="str" cm="1">
        <f t="array" ref="F2042">_xlfn.XLOOKUP($A2042,MedExam_Table[[#Headers],[#Data],[Customer ID]],MedExam_Table[[#Headers],[#Data],[Any Transplants Update]],"Not Found",0)</f>
        <v>No</v>
      </c>
      <c r="G2042" t="str" cm="1">
        <f t="array" ref="G2042">_xlfn.XLOOKUP($A2042,MedExam_Table[[#Headers],[#Data],[Customer ID]],MedExam_Table[[#Headers],[#Data],[Cancer history]],"Not Found",0)</f>
        <v>No</v>
      </c>
      <c r="H2042" cm="1">
        <f t="array" ref="H2042">_xlfn.XLOOKUP($A2042,MedExam_Table[[#Headers],[#Data],[Customer ID]],MedExam_Table[[#Headers],[#Data],[NumberOfMajorSurgeries_updated]],"Not Found",0)</f>
        <v>2</v>
      </c>
      <c r="I2042" t="str" cm="1">
        <f t="array" ref="I2042">_xlfn.XLOOKUP($A2042,MedExam_Table[[#Headers],[#Data],[Customer ID]],MedExam_Table[[#Headers],[#Data],[Smoker Updated]],"Not Found",0)</f>
        <v>No</v>
      </c>
      <c r="J2042" t="str" cm="1">
        <f t="array" ref="J2042">_xlfn.XLOOKUP($A2042,MedExam_Table[[#Headers],[#Data],[Customer ID]],MedExam_Table[[#Headers],[#Data],[Weight Status]],"Not Found",0)</f>
        <v>Obesity</v>
      </c>
      <c r="K2042" t="str" cm="1">
        <f t="array" ref="K2042">_xlfn.XLOOKUP($A2042,MedExam_Table[[#Headers],[#Data],[Customer ID]],MedExam_Table[[#Headers],[#Data],[Diabetes Status]],"Not Found",0)</f>
        <v>Normal</v>
      </c>
      <c r="L2042" cm="1">
        <f t="array" ref="L2042">_xlfn.XLOOKUP($A2042,Hospitalisation_table[[#All],[Customer ID]],Hospitalisation_table[[#All],[Customer Age]],"Not Found",0)</f>
        <v>63</v>
      </c>
      <c r="M2042" t="str" cm="1">
        <f t="array" ref="M2042">_xlfn.XLOOKUP($A2042,Hospitalisation_table[[#All],[Customer ID]],Hospitalisation_table[[#All],[Date of Birth]],"Not Found",0)</f>
        <v>5-Oct-1959</v>
      </c>
      <c r="N2042" s="22" cm="1">
        <f t="array" ref="N2042">_xlfn.XLOOKUP($A2042,Hospitalisation_table[[#All],[Customer ID]],Hospitalisation_table[[#All],[charges]],"Not Found",0)</f>
        <v>13880.95</v>
      </c>
      <c r="O2042" t="str" cm="1">
        <f t="array" ref="O2042">_xlfn.XLOOKUP($A2042,Hospitalisation_table[[#All],[Customer ID]],Hospitalisation_table[[#All],[Hospital tier_Updated]],"Not Found",0)</f>
        <v>tier - 2</v>
      </c>
      <c r="P2042" t="str" cm="1">
        <f t="array" ref="P2042">_xlfn.XLOOKUP($A2042,Hospitalisation_table[[#All],[Customer ID]],Hospitalisation_table[[#All],[City tier_updated]],"Not Found",0)</f>
        <v>tier - 2</v>
      </c>
      <c r="Q2042" t="str" cm="1">
        <f t="array" ref="Q2042">_xlfn.XLOOKUP($A2042,Hospitalisation_table[[#All],[Customer ID]],Hospitalisation_table[[#All],[State ID Updated]],"Not Found",0)</f>
        <v>R1011</v>
      </c>
    </row>
    <row r="2043" spans="1:17" x14ac:dyDescent="0.3">
      <c r="A2043" s="14" t="s">
        <v>1637</v>
      </c>
      <c r="B2043" t="str" cm="1">
        <f t="array" ref="B2043">_xlfn.XLOOKUP($A2043,CustomersName[[#All],[Customer ID]],CustomersName[[#All],[First Name]],"Not Found",0)</f>
        <v>Tracy</v>
      </c>
      <c r="C2043" cm="1">
        <f t="array" ref="C2043">_xlfn.XLOOKUP($A2043,MedExam_Table[[#Headers],[#Data],[Customer ID]],MedExam_Table[[#Headers],[#Data],[BMI]],"Not Found",0)</f>
        <v>41.02</v>
      </c>
      <c r="D2043" cm="1">
        <f t="array" ref="D2043">_xlfn.XLOOKUP($A2043,MedExam_Table[[#Headers],[#Data],[Customer ID]],MedExam_Table[[#Headers],[#Data],[HBA1C]],"Not Found",0)</f>
        <v>11.37</v>
      </c>
      <c r="E2043" t="str" cm="1">
        <f t="array" ref="E2043">_xlfn.XLOOKUP($A2043,MedExam_Table[[#Headers],[#Data],[Customer ID]],MedExam_Table[[#Headers],[#Data],[Heart Issues Updated]],"Not Found",0)</f>
        <v>No</v>
      </c>
      <c r="F2043" t="str" cm="1">
        <f t="array" ref="F2043">_xlfn.XLOOKUP($A2043,MedExam_Table[[#Headers],[#Data],[Customer ID]],MedExam_Table[[#Headers],[#Data],[Any Transplants Update]],"Not Found",0)</f>
        <v>No</v>
      </c>
      <c r="G2043" t="str" cm="1">
        <f t="array" ref="G2043">_xlfn.XLOOKUP($A2043,MedExam_Table[[#Headers],[#Data],[Customer ID]],MedExam_Table[[#Headers],[#Data],[Cancer history]],"Not Found",0)</f>
        <v>No</v>
      </c>
      <c r="H2043" cm="1">
        <f t="array" ref="H2043">_xlfn.XLOOKUP($A2043,MedExam_Table[[#Headers],[#Data],[Customer ID]],MedExam_Table[[#Headers],[#Data],[NumberOfMajorSurgeries_updated]],"Not Found",0)</f>
        <v>0</v>
      </c>
      <c r="I2043" t="str" cm="1">
        <f t="array" ref="I2043">_xlfn.XLOOKUP($A2043,MedExam_Table[[#Headers],[#Data],[Customer ID]],MedExam_Table[[#Headers],[#Data],[Smoker Updated]],"Not Found",0)</f>
        <v>No</v>
      </c>
      <c r="J2043" t="str" cm="1">
        <f t="array" ref="J2043">_xlfn.XLOOKUP($A2043,MedExam_Table[[#Headers],[#Data],[Customer ID]],MedExam_Table[[#Headers],[#Data],[Weight Status]],"Not Found",0)</f>
        <v>Obesity</v>
      </c>
      <c r="K2043" t="str" cm="1">
        <f t="array" ref="K2043">_xlfn.XLOOKUP($A2043,MedExam_Table[[#Headers],[#Data],[Customer ID]],MedExam_Table[[#Headers],[#Data],[Diabetes Status]],"Not Found",0)</f>
        <v>Diabetes</v>
      </c>
      <c r="L2043" cm="1">
        <f t="array" ref="L2043">_xlfn.XLOOKUP($A2043,Hospitalisation_table[[#All],[Customer ID]],Hospitalisation_table[[#All],[Customer Age]],"Not Found",0)</f>
        <v>44</v>
      </c>
      <c r="M2043" t="str" cm="1">
        <f t="array" ref="M2043">_xlfn.XLOOKUP($A2043,Hospitalisation_table[[#All],[Customer ID]],Hospitalisation_table[[#All],[Date of Birth]],"Not Found",0)</f>
        <v>19-Dec-1978</v>
      </c>
      <c r="N2043" s="22" cm="1">
        <f t="array" ref="N2043">_xlfn.XLOOKUP($A2043,Hospitalisation_table[[#All],[Customer ID]],Hospitalisation_table[[#All],[charges]],"Not Found",0)</f>
        <v>13874.89</v>
      </c>
      <c r="O2043" t="str" cm="1">
        <f t="array" ref="O2043">_xlfn.XLOOKUP($A2043,Hospitalisation_table[[#All],[Customer ID]],Hospitalisation_table[[#All],[Hospital tier_Updated]],"Not Found",0)</f>
        <v>tier - 2</v>
      </c>
      <c r="P2043" t="str" cm="1">
        <f t="array" ref="P2043">_xlfn.XLOOKUP($A2043,Hospitalisation_table[[#All],[Customer ID]],Hospitalisation_table[[#All],[City tier_updated]],"Not Found",0)</f>
        <v>tier - 1</v>
      </c>
      <c r="Q2043" t="str" cm="1">
        <f t="array" ref="Q2043">_xlfn.XLOOKUP($A2043,Hospitalisation_table[[#All],[Customer ID]],Hospitalisation_table[[#All],[State ID Updated]],"Not Found",0)</f>
        <v>R1012</v>
      </c>
    </row>
    <row r="2044" spans="1:17" x14ac:dyDescent="0.3">
      <c r="A2044" s="13" t="s">
        <v>1636</v>
      </c>
      <c r="B2044" t="str" cm="1">
        <f t="array" ref="B2044">_xlfn.XLOOKUP($A2044,CustomersName[[#All],[Customer ID]],CustomersName[[#All],[First Name]],"Not Found",0)</f>
        <v>Ehily S</v>
      </c>
      <c r="C2044" cm="1">
        <f t="array" ref="C2044">_xlfn.XLOOKUP($A2044,MedExam_Table[[#Headers],[#Data],[Customer ID]],MedExam_Table[[#Headers],[#Data],[BMI]],"Not Found",0)</f>
        <v>32.68</v>
      </c>
      <c r="D2044" cm="1">
        <f t="array" ref="D2044">_xlfn.XLOOKUP($A2044,MedExam_Table[[#Headers],[#Data],[Customer ID]],MedExam_Table[[#Headers],[#Data],[HBA1C]],"Not Found",0)</f>
        <v>11.87</v>
      </c>
      <c r="E2044" t="str" cm="1">
        <f t="array" ref="E2044">_xlfn.XLOOKUP($A2044,MedExam_Table[[#Headers],[#Data],[Customer ID]],MedExam_Table[[#Headers],[#Data],[Heart Issues Updated]],"Not Found",0)</f>
        <v>No</v>
      </c>
      <c r="F2044" t="str" cm="1">
        <f t="array" ref="F2044">_xlfn.XLOOKUP($A2044,MedExam_Table[[#Headers],[#Data],[Customer ID]],MedExam_Table[[#Headers],[#Data],[Any Transplants Update]],"Not Found",0)</f>
        <v>No</v>
      </c>
      <c r="G2044" t="str" cm="1">
        <f t="array" ref="G2044">_xlfn.XLOOKUP($A2044,MedExam_Table[[#Headers],[#Data],[Customer ID]],MedExam_Table[[#Headers],[#Data],[Cancer history]],"Not Found",0)</f>
        <v>No</v>
      </c>
      <c r="H2044" cm="1">
        <f t="array" ref="H2044">_xlfn.XLOOKUP($A2044,MedExam_Table[[#Headers],[#Data],[Customer ID]],MedExam_Table[[#Headers],[#Data],[NumberOfMajorSurgeries_updated]],"Not Found",0)</f>
        <v>0</v>
      </c>
      <c r="I2044" t="str" cm="1">
        <f t="array" ref="I2044">_xlfn.XLOOKUP($A2044,MedExam_Table[[#Headers],[#Data],[Customer ID]],MedExam_Table[[#Headers],[#Data],[Smoker Updated]],"Not Found",0)</f>
        <v>No</v>
      </c>
      <c r="J2044" t="str" cm="1">
        <f t="array" ref="J2044">_xlfn.XLOOKUP($A2044,MedExam_Table[[#Headers],[#Data],[Customer ID]],MedExam_Table[[#Headers],[#Data],[Weight Status]],"Not Found",0)</f>
        <v>Obesity</v>
      </c>
      <c r="K2044" t="str" cm="1">
        <f t="array" ref="K2044">_xlfn.XLOOKUP($A2044,MedExam_Table[[#Headers],[#Data],[Customer ID]],MedExam_Table[[#Headers],[#Data],[Diabetes Status]],"Not Found",0)</f>
        <v>Diabetes</v>
      </c>
      <c r="L2044" cm="1">
        <f t="array" ref="L2044">_xlfn.XLOOKUP($A2044,Hospitalisation_table[[#All],[Customer ID]],Hospitalisation_table[[#All],[Customer Age]],"Not Found",0)</f>
        <v>62</v>
      </c>
      <c r="M2044" t="str" cm="1">
        <f t="array" ref="M2044">_xlfn.XLOOKUP($A2044,Hospitalisation_table[[#All],[Customer ID]],Hospitalisation_table[[#All],[Date of Birth]],"Not Found",0)</f>
        <v>21-Jul-1960</v>
      </c>
      <c r="N2044" s="22" cm="1">
        <f t="array" ref="N2044">_xlfn.XLOOKUP($A2044,Hospitalisation_table[[#All],[Customer ID]],Hospitalisation_table[[#All],[charges]],"Not Found",0)</f>
        <v>13844.8</v>
      </c>
      <c r="O2044" t="str" cm="1">
        <f t="array" ref="O2044">_xlfn.XLOOKUP($A2044,Hospitalisation_table[[#All],[Customer ID]],Hospitalisation_table[[#All],[Hospital tier_Updated]],"Not Found",0)</f>
        <v>tier - 2</v>
      </c>
      <c r="P2044" t="str" cm="1">
        <f t="array" ref="P2044">_xlfn.XLOOKUP($A2044,Hospitalisation_table[[#All],[Customer ID]],Hospitalisation_table[[#All],[City tier_updated]],"Not Found",0)</f>
        <v>tier - 2</v>
      </c>
      <c r="Q2044" t="str" cm="1">
        <f t="array" ref="Q2044">_xlfn.XLOOKUP($A2044,Hospitalisation_table[[#All],[Customer ID]],Hospitalisation_table[[#All],[State ID Updated]],"Not Found",0)</f>
        <v>R1012</v>
      </c>
    </row>
    <row r="2045" spans="1:17" x14ac:dyDescent="0.3">
      <c r="A2045" s="14" t="s">
        <v>1635</v>
      </c>
      <c r="B2045" t="str" cm="1">
        <f t="array" ref="B2045">_xlfn.XLOOKUP($A2045,CustomersName[[#All],[Customer ID]],CustomersName[[#All],[First Name]],"Not Found",0)</f>
        <v>Kehly R</v>
      </c>
      <c r="C2045" cm="1">
        <f t="array" ref="C2045">_xlfn.XLOOKUP($A2045,MedExam_Table[[#Headers],[#Data],[Customer ID]],MedExam_Table[[#Headers],[#Data],[BMI]],"Not Found",0)</f>
        <v>21.7</v>
      </c>
      <c r="D2045" cm="1">
        <f t="array" ref="D2045">_xlfn.XLOOKUP($A2045,MedExam_Table[[#Headers],[#Data],[Customer ID]],MedExam_Table[[#Headers],[#Data],[HBA1C]],"Not Found",0)</f>
        <v>4.9000000000000004</v>
      </c>
      <c r="E2045" t="str" cm="1">
        <f t="array" ref="E2045">_xlfn.XLOOKUP($A2045,MedExam_Table[[#Headers],[#Data],[Customer ID]],MedExam_Table[[#Headers],[#Data],[Heart Issues Updated]],"Not Found",0)</f>
        <v>No</v>
      </c>
      <c r="F2045" t="str" cm="1">
        <f t="array" ref="F2045">_xlfn.XLOOKUP($A2045,MedExam_Table[[#Headers],[#Data],[Customer ID]],MedExam_Table[[#Headers],[#Data],[Any Transplants Update]],"Not Found",0)</f>
        <v>No</v>
      </c>
      <c r="G2045" t="str" cm="1">
        <f t="array" ref="G2045">_xlfn.XLOOKUP($A2045,MedExam_Table[[#Headers],[#Data],[Customer ID]],MedExam_Table[[#Headers],[#Data],[Cancer history]],"Not Found",0)</f>
        <v>Yes</v>
      </c>
      <c r="H2045" cm="1">
        <f t="array" ref="H2045">_xlfn.XLOOKUP($A2045,MedExam_Table[[#Headers],[#Data],[Customer ID]],MedExam_Table[[#Headers],[#Data],[NumberOfMajorSurgeries_updated]],"Not Found",0)</f>
        <v>1</v>
      </c>
      <c r="I2045" t="str" cm="1">
        <f t="array" ref="I2045">_xlfn.XLOOKUP($A2045,MedExam_Table[[#Headers],[#Data],[Customer ID]],MedExam_Table[[#Headers],[#Data],[Smoker Updated]],"Not Found",0)</f>
        <v>Yes</v>
      </c>
      <c r="J2045" t="str" cm="1">
        <f t="array" ref="J2045">_xlfn.XLOOKUP($A2045,MedExam_Table[[#Headers],[#Data],[Customer ID]],MedExam_Table[[#Headers],[#Data],[Weight Status]],"Not Found",0)</f>
        <v>NormalWeight</v>
      </c>
      <c r="K2045" t="str" cm="1">
        <f t="array" ref="K2045">_xlfn.XLOOKUP($A2045,MedExam_Table[[#Headers],[#Data],[Customer ID]],MedExam_Table[[#Headers],[#Data],[Diabetes Status]],"Not Found",0)</f>
        <v>Normal</v>
      </c>
      <c r="L2045" cm="1">
        <f t="array" ref="L2045">_xlfn.XLOOKUP($A2045,Hospitalisation_table[[#All],[Customer ID]],Hospitalisation_table[[#All],[Customer Age]],"Not Found",0)</f>
        <v>20</v>
      </c>
      <c r="M2045" t="str" cm="1">
        <f t="array" ref="M2045">_xlfn.XLOOKUP($A2045,Hospitalisation_table[[#All],[Customer ID]],Hospitalisation_table[[#All],[Date of Birth]],"Not Found",0)</f>
        <v>7-Jun-2003</v>
      </c>
      <c r="N2045" s="22" cm="1">
        <f t="array" ref="N2045">_xlfn.XLOOKUP($A2045,Hospitalisation_table[[#All],[Customer ID]],Hospitalisation_table[[#All],[charges]],"Not Found",0)</f>
        <v>13844.51</v>
      </c>
      <c r="O2045" t="str" cm="1">
        <f t="array" ref="O2045">_xlfn.XLOOKUP($A2045,Hospitalisation_table[[#All],[Customer ID]],Hospitalisation_table[[#All],[Hospital tier_Updated]],"Not Found",0)</f>
        <v>tier - 2</v>
      </c>
      <c r="P2045" t="str" cm="1">
        <f t="array" ref="P2045">_xlfn.XLOOKUP($A2045,Hospitalisation_table[[#All],[Customer ID]],Hospitalisation_table[[#All],[City tier_updated]],"Not Found",0)</f>
        <v>tier - 1</v>
      </c>
      <c r="Q2045" t="str" cm="1">
        <f t="array" ref="Q2045">_xlfn.XLOOKUP($A2045,Hospitalisation_table[[#All],[Customer ID]],Hospitalisation_table[[#All],[State ID Updated]],"Not Found",0)</f>
        <v>R1011</v>
      </c>
    </row>
    <row r="2046" spans="1:17" x14ac:dyDescent="0.3">
      <c r="A2046" s="13" t="s">
        <v>1634</v>
      </c>
      <c r="B2046" t="str" cm="1">
        <f t="array" ref="B2046">_xlfn.XLOOKUP($A2046,CustomersName[[#All],[Customer ID]],CustomersName[[#All],[First Name]],"Not Found",0)</f>
        <v>Kyle</v>
      </c>
      <c r="C2046" cm="1">
        <f t="array" ref="C2046">_xlfn.XLOOKUP($A2046,MedExam_Table[[#Headers],[#Data],[Customer ID]],MedExam_Table[[#Headers],[#Data],[BMI]],"Not Found",0)</f>
        <v>40.479999999999997</v>
      </c>
      <c r="D2046" cm="1">
        <f t="array" ref="D2046">_xlfn.XLOOKUP($A2046,MedExam_Table[[#Headers],[#Data],[Customer ID]],MedExam_Table[[#Headers],[#Data],[HBA1C]],"Not Found",0)</f>
        <v>6.7</v>
      </c>
      <c r="E2046" t="str" cm="1">
        <f t="array" ref="E2046">_xlfn.XLOOKUP($A2046,MedExam_Table[[#Headers],[#Data],[Customer ID]],MedExam_Table[[#Headers],[#Data],[Heart Issues Updated]],"Not Found",0)</f>
        <v>No</v>
      </c>
      <c r="F2046" t="str" cm="1">
        <f t="array" ref="F2046">_xlfn.XLOOKUP($A2046,MedExam_Table[[#Headers],[#Data],[Customer ID]],MedExam_Table[[#Headers],[#Data],[Any Transplants Update]],"Not Found",0)</f>
        <v>No</v>
      </c>
      <c r="G2046" t="str" cm="1">
        <f t="array" ref="G2046">_xlfn.XLOOKUP($A2046,MedExam_Table[[#Headers],[#Data],[Customer ID]],MedExam_Table[[#Headers],[#Data],[Cancer history]],"Not Found",0)</f>
        <v>No</v>
      </c>
      <c r="H2046" cm="1">
        <f t="array" ref="H2046">_xlfn.XLOOKUP($A2046,MedExam_Table[[#Headers],[#Data],[Customer ID]],MedExam_Table[[#Headers],[#Data],[NumberOfMajorSurgeries_updated]],"Not Found",0)</f>
        <v>3</v>
      </c>
      <c r="I2046" t="str" cm="1">
        <f t="array" ref="I2046">_xlfn.XLOOKUP($A2046,MedExam_Table[[#Headers],[#Data],[Customer ID]],MedExam_Table[[#Headers],[#Data],[Smoker Updated]],"Not Found",0)</f>
        <v>No</v>
      </c>
      <c r="J2046" t="str" cm="1">
        <f t="array" ref="J2046">_xlfn.XLOOKUP($A2046,MedExam_Table[[#Headers],[#Data],[Customer ID]],MedExam_Table[[#Headers],[#Data],[Weight Status]],"Not Found",0)</f>
        <v>Obesity</v>
      </c>
      <c r="K2046" t="str" cm="1">
        <f t="array" ref="K2046">_xlfn.XLOOKUP($A2046,MedExam_Table[[#Headers],[#Data],[Customer ID]],MedExam_Table[[#Headers],[#Data],[Diabetes Status]],"Not Found",0)</f>
        <v>Diabetes</v>
      </c>
      <c r="L2046" cm="1">
        <f t="array" ref="L2046">_xlfn.XLOOKUP($A2046,Hospitalisation_table[[#All],[Customer ID]],Hospitalisation_table[[#All],[Customer Age]],"Not Found",0)</f>
        <v>64</v>
      </c>
      <c r="M2046" t="str" cm="1">
        <f t="array" ref="M2046">_xlfn.XLOOKUP($A2046,Hospitalisation_table[[#All],[Customer ID]],Hospitalisation_table[[#All],[Date of Birth]],"Not Found",0)</f>
        <v>10-Dec-1958</v>
      </c>
      <c r="N2046" s="22" cm="1">
        <f t="array" ref="N2046">_xlfn.XLOOKUP($A2046,Hospitalisation_table[[#All],[Customer ID]],Hospitalisation_table[[#All],[charges]],"Not Found",0)</f>
        <v>13831.12</v>
      </c>
      <c r="O2046" t="str" cm="1">
        <f t="array" ref="O2046">_xlfn.XLOOKUP($A2046,Hospitalisation_table[[#All],[Customer ID]],Hospitalisation_table[[#All],[Hospital tier_Updated]],"Not Found",0)</f>
        <v>tier - 3</v>
      </c>
      <c r="P2046" t="str" cm="1">
        <f t="array" ref="P2046">_xlfn.XLOOKUP($A2046,Hospitalisation_table[[#All],[Customer ID]],Hospitalisation_table[[#All],[City tier_updated]],"Not Found",0)</f>
        <v>tier - 1</v>
      </c>
      <c r="Q2046" t="str" cm="1">
        <f t="array" ref="Q2046">_xlfn.XLOOKUP($A2046,Hospitalisation_table[[#All],[Customer ID]],Hospitalisation_table[[#All],[State ID Updated]],"Not Found",0)</f>
        <v>R1013</v>
      </c>
    </row>
    <row r="2047" spans="1:17" x14ac:dyDescent="0.3">
      <c r="A2047" s="14" t="s">
        <v>1633</v>
      </c>
      <c r="B2047" t="str" cm="1">
        <f t="array" ref="B2047">_xlfn.XLOOKUP($A2047,CustomersName[[#All],[Customer ID]],CustomersName[[#All],[First Name]],"Not Found",0)</f>
        <v>Bruce A Jr</v>
      </c>
      <c r="C2047" cm="1">
        <f t="array" ref="C2047">_xlfn.XLOOKUP($A2047,MedExam_Table[[#Headers],[#Data],[Customer ID]],MedExam_Table[[#Headers],[#Data],[BMI]],"Not Found",0)</f>
        <v>34.5</v>
      </c>
      <c r="D2047" cm="1">
        <f t="array" ref="D2047">_xlfn.XLOOKUP($A2047,MedExam_Table[[#Headers],[#Data],[Customer ID]],MedExam_Table[[#Headers],[#Data],[HBA1C]],"Not Found",0)</f>
        <v>10.3</v>
      </c>
      <c r="E2047" t="str" cm="1">
        <f t="array" ref="E2047">_xlfn.XLOOKUP($A2047,MedExam_Table[[#Headers],[#Data],[Customer ID]],MedExam_Table[[#Headers],[#Data],[Heart Issues Updated]],"Not Found",0)</f>
        <v>No</v>
      </c>
      <c r="F2047" t="str" cm="1">
        <f t="array" ref="F2047">_xlfn.XLOOKUP($A2047,MedExam_Table[[#Headers],[#Data],[Customer ID]],MedExam_Table[[#Headers],[#Data],[Any Transplants Update]],"Not Found",0)</f>
        <v>No</v>
      </c>
      <c r="G2047" t="str" cm="1">
        <f t="array" ref="G2047">_xlfn.XLOOKUP($A2047,MedExam_Table[[#Headers],[#Data],[Customer ID]],MedExam_Table[[#Headers],[#Data],[Cancer history]],"Not Found",0)</f>
        <v>No</v>
      </c>
      <c r="H2047" cm="1">
        <f t="array" ref="H2047">_xlfn.XLOOKUP($A2047,MedExam_Table[[#Headers],[#Data],[Customer ID]],MedExam_Table[[#Headers],[#Data],[NumberOfMajorSurgeries_updated]],"Not Found",0)</f>
        <v>3</v>
      </c>
      <c r="I2047" t="str" cm="1">
        <f t="array" ref="I2047">_xlfn.XLOOKUP($A2047,MedExam_Table[[#Headers],[#Data],[Customer ID]],MedExam_Table[[#Headers],[#Data],[Smoker Updated]],"Not Found",0)</f>
        <v>No</v>
      </c>
      <c r="J2047" t="str" cm="1">
        <f t="array" ref="J2047">_xlfn.XLOOKUP($A2047,MedExam_Table[[#Headers],[#Data],[Customer ID]],MedExam_Table[[#Headers],[#Data],[Weight Status]],"Not Found",0)</f>
        <v>Obesity</v>
      </c>
      <c r="K2047" t="str" cm="1">
        <f t="array" ref="K2047">_xlfn.XLOOKUP($A2047,MedExam_Table[[#Headers],[#Data],[Customer ID]],MedExam_Table[[#Headers],[#Data],[Diabetes Status]],"Not Found",0)</f>
        <v>Diabetes</v>
      </c>
      <c r="L2047" cm="1">
        <f t="array" ref="L2047">_xlfn.XLOOKUP($A2047,Hospitalisation_table[[#All],[Customer ID]],Hospitalisation_table[[#All],[Customer Age]],"Not Found",0)</f>
        <v>64</v>
      </c>
      <c r="M2047" t="str" cm="1">
        <f t="array" ref="M2047">_xlfn.XLOOKUP($A2047,Hospitalisation_table[[#All],[Customer ID]],Hospitalisation_table[[#All],[Date of Birth]],"Not Found",0)</f>
        <v>25-Nov-1958</v>
      </c>
      <c r="N2047" s="22" cm="1">
        <f t="array" ref="N2047">_xlfn.XLOOKUP($A2047,Hospitalisation_table[[#All],[Customer ID]],Hospitalisation_table[[#All],[charges]],"Not Found",0)</f>
        <v>13822.8</v>
      </c>
      <c r="O2047" t="str" cm="1">
        <f t="array" ref="O2047">_xlfn.XLOOKUP($A2047,Hospitalisation_table[[#All],[Customer ID]],Hospitalisation_table[[#All],[Hospital tier_Updated]],"Not Found",0)</f>
        <v>tier - 3</v>
      </c>
      <c r="P2047" t="str" cm="1">
        <f t="array" ref="P2047">_xlfn.XLOOKUP($A2047,Hospitalisation_table[[#All],[Customer ID]],Hospitalisation_table[[#All],[City tier_updated]],"Not Found",0)</f>
        <v>tier - 3</v>
      </c>
      <c r="Q2047" t="str" cm="1">
        <f t="array" ref="Q2047">_xlfn.XLOOKUP($A2047,Hospitalisation_table[[#All],[Customer ID]],Hospitalisation_table[[#All],[State ID Updated]],"Not Found",0)</f>
        <v>R1011</v>
      </c>
    </row>
    <row r="2048" spans="1:17" x14ac:dyDescent="0.3">
      <c r="A2048" s="13" t="s">
        <v>1632</v>
      </c>
      <c r="B2048" t="str" cm="1">
        <f t="array" ref="B2048">_xlfn.XLOOKUP($A2048,CustomersName[[#All],[Customer ID]],CustomersName[[#All],[First Name]],"Not Found",0)</f>
        <v>Carh J</v>
      </c>
      <c r="C2048" cm="1">
        <f t="array" ref="C2048">_xlfn.XLOOKUP($A2048,MedExam_Table[[#Headers],[#Data],[Customer ID]],MedExam_Table[[#Headers],[#Data],[BMI]],"Not Found",0)</f>
        <v>45.9</v>
      </c>
      <c r="D2048" cm="1">
        <f t="array" ref="D2048">_xlfn.XLOOKUP($A2048,MedExam_Table[[#Headers],[#Data],[Customer ID]],MedExam_Table[[#Headers],[#Data],[HBA1C]],"Not Found",0)</f>
        <v>11.14</v>
      </c>
      <c r="E2048" t="str" cm="1">
        <f t="array" ref="E2048">_xlfn.XLOOKUP($A2048,MedExam_Table[[#Headers],[#Data],[Customer ID]],MedExam_Table[[#Headers],[#Data],[Heart Issues Updated]],"Not Found",0)</f>
        <v>Yes</v>
      </c>
      <c r="F2048" t="str" cm="1">
        <f t="array" ref="F2048">_xlfn.XLOOKUP($A2048,MedExam_Table[[#Headers],[#Data],[Customer ID]],MedExam_Table[[#Headers],[#Data],[Any Transplants Update]],"Not Found",0)</f>
        <v>No</v>
      </c>
      <c r="G2048" t="str" cm="1">
        <f t="array" ref="G2048">_xlfn.XLOOKUP($A2048,MedExam_Table[[#Headers],[#Data],[Customer ID]],MedExam_Table[[#Headers],[#Data],[Cancer history]],"Not Found",0)</f>
        <v>No</v>
      </c>
      <c r="H2048" cm="1">
        <f t="array" ref="H2048">_xlfn.XLOOKUP($A2048,MedExam_Table[[#Headers],[#Data],[Customer ID]],MedExam_Table[[#Headers],[#Data],[NumberOfMajorSurgeries_updated]],"Not Found",0)</f>
        <v>1</v>
      </c>
      <c r="I2048" t="str" cm="1">
        <f t="array" ref="I2048">_xlfn.XLOOKUP($A2048,MedExam_Table[[#Headers],[#Data],[Customer ID]],MedExam_Table[[#Headers],[#Data],[Smoker Updated]],"Not Found",0)</f>
        <v>No</v>
      </c>
      <c r="J2048" t="str" cm="1">
        <f t="array" ref="J2048">_xlfn.XLOOKUP($A2048,MedExam_Table[[#Headers],[#Data],[Customer ID]],MedExam_Table[[#Headers],[#Data],[Weight Status]],"Not Found",0)</f>
        <v>Obesity</v>
      </c>
      <c r="K2048" t="str" cm="1">
        <f t="array" ref="K2048">_xlfn.XLOOKUP($A2048,MedExam_Table[[#Headers],[#Data],[Customer ID]],MedExam_Table[[#Headers],[#Data],[Diabetes Status]],"Not Found",0)</f>
        <v>Diabetes</v>
      </c>
      <c r="L2048" cm="1">
        <f t="array" ref="L2048">_xlfn.XLOOKUP($A2048,Hospitalisation_table[[#All],[Customer ID]],Hospitalisation_table[[#All],[Customer Age]],"Not Found",0)</f>
        <v>36</v>
      </c>
      <c r="M2048" t="str" cm="1">
        <f t="array" ref="M2048">_xlfn.XLOOKUP($A2048,Hospitalisation_table[[#All],[Customer ID]],Hospitalisation_table[[#All],[Date of Birth]],"Not Found",0)</f>
        <v>8-Dec-1986</v>
      </c>
      <c r="N2048" s="22" cm="1">
        <f t="array" ref="N2048">_xlfn.XLOOKUP($A2048,Hospitalisation_table[[#All],[Customer ID]],Hospitalisation_table[[#All],[charges]],"Not Found",0)</f>
        <v>13819.49</v>
      </c>
      <c r="O2048" t="str" cm="1">
        <f t="array" ref="O2048">_xlfn.XLOOKUP($A2048,Hospitalisation_table[[#All],[Customer ID]],Hospitalisation_table[[#All],[Hospital tier_Updated]],"Not Found",0)</f>
        <v>tier - 3</v>
      </c>
      <c r="P2048" t="str" cm="1">
        <f t="array" ref="P2048">_xlfn.XLOOKUP($A2048,Hospitalisation_table[[#All],[Customer ID]],Hospitalisation_table[[#All],[City tier_updated]],"Not Found",0)</f>
        <v>tier - 2</v>
      </c>
      <c r="Q2048" t="str" cm="1">
        <f t="array" ref="Q2048">_xlfn.XLOOKUP($A2048,Hospitalisation_table[[#All],[Customer ID]],Hospitalisation_table[[#All],[State ID Updated]],"Not Found",0)</f>
        <v>R1012</v>
      </c>
    </row>
    <row r="2049" spans="1:17" x14ac:dyDescent="0.3">
      <c r="A2049" s="14" t="s">
        <v>2299</v>
      </c>
      <c r="B2049" t="str" cm="1">
        <f t="array" ref="B2049">_xlfn.XLOOKUP($A2049,CustomersName[[#All],[Customer ID]],CustomersName[[#All],[First Name]],"Not Found",0)</f>
        <v>Samhntha C</v>
      </c>
      <c r="C2049" cm="1">
        <f t="array" ref="C2049">_xlfn.XLOOKUP($A2049,MedExam_Table[[#Headers],[#Data],[Customer ID]],MedExam_Table[[#Headers],[#Data],[BMI]],"Not Found",0)</f>
        <v>45.5</v>
      </c>
      <c r="D2049" cm="1">
        <f t="array" ref="D2049">_xlfn.XLOOKUP($A2049,MedExam_Table[[#Headers],[#Data],[Customer ID]],MedExam_Table[[#Headers],[#Data],[HBA1C]],"Not Found",0)</f>
        <v>7.96</v>
      </c>
      <c r="E2049" t="str" cm="1">
        <f t="array" ref="E2049">_xlfn.XLOOKUP($A2049,MedExam_Table[[#Headers],[#Data],[Customer ID]],MedExam_Table[[#Headers],[#Data],[Heart Issues Updated]],"Not Found",0)</f>
        <v>No</v>
      </c>
      <c r="F2049" t="str" cm="1">
        <f t="array" ref="F2049">_xlfn.XLOOKUP($A2049,MedExam_Table[[#Headers],[#Data],[Customer ID]],MedExam_Table[[#Headers],[#Data],[Any Transplants Update]],"Not Found",0)</f>
        <v>No</v>
      </c>
      <c r="G2049" t="str" cm="1">
        <f t="array" ref="G2049">_xlfn.XLOOKUP($A2049,MedExam_Table[[#Headers],[#Data],[Customer ID]],MedExam_Table[[#Headers],[#Data],[Cancer history]],"Not Found",0)</f>
        <v>No</v>
      </c>
      <c r="H2049" cm="1">
        <f t="array" ref="H2049">_xlfn.XLOOKUP($A2049,MedExam_Table[[#Headers],[#Data],[Customer ID]],MedExam_Table[[#Headers],[#Data],[NumberOfMajorSurgeries_updated]],"Not Found",0)</f>
        <v>0</v>
      </c>
      <c r="I2049" t="str" cm="1">
        <f t="array" ref="I2049">_xlfn.XLOOKUP($A2049,MedExam_Table[[#Headers],[#Data],[Customer ID]],MedExam_Table[[#Headers],[#Data],[Smoker Updated]],"Not Found",0)</f>
        <v>Yes</v>
      </c>
      <c r="J2049" t="str" cm="1">
        <f t="array" ref="J2049">_xlfn.XLOOKUP($A2049,MedExam_Table[[#Headers],[#Data],[Customer ID]],MedExam_Table[[#Headers],[#Data],[Weight Status]],"Not Found",0)</f>
        <v>Obesity</v>
      </c>
      <c r="K2049" t="str" cm="1">
        <f t="array" ref="K2049">_xlfn.XLOOKUP($A2049,MedExam_Table[[#Headers],[#Data],[Customer ID]],MedExam_Table[[#Headers],[#Data],[Diabetes Status]],"Not Found",0)</f>
        <v>Diabetes</v>
      </c>
      <c r="L2049" cm="1">
        <f t="array" ref="L2049">_xlfn.XLOOKUP($A2049,Hospitalisation_table[[#All],[Customer ID]],Hospitalisation_table[[#All],[Customer Age]],"Not Found",0)</f>
        <v>60</v>
      </c>
      <c r="M2049" t="str" cm="1">
        <f t="array" ref="M2049">_xlfn.XLOOKUP($A2049,Hospitalisation_table[[#All],[Customer ID]],Hospitalisation_table[[#All],[Date of Birth]],"Not Found",0)</f>
        <v>22-Sep-1962</v>
      </c>
      <c r="N2049" s="22" cm="1">
        <f t="array" ref="N2049">_xlfn.XLOOKUP($A2049,Hospitalisation_table[[#All],[Customer ID]],Hospitalisation_table[[#All],[charges]],"Not Found",0)</f>
        <v>41794.629999999997</v>
      </c>
      <c r="O2049" t="str" cm="1">
        <f t="array" ref="O2049">_xlfn.XLOOKUP($A2049,Hospitalisation_table[[#All],[Customer ID]],Hospitalisation_table[[#All],[Hospital tier_Updated]],"Not Found",0)</f>
        <v>tier - 1</v>
      </c>
      <c r="P2049" t="str" cm="1">
        <f t="array" ref="P2049">_xlfn.XLOOKUP($A2049,Hospitalisation_table[[#All],[Customer ID]],Hospitalisation_table[[#All],[City tier_updated]],"Not Found",0)</f>
        <v>tier - 3</v>
      </c>
      <c r="Q2049" t="str" cm="1">
        <f t="array" ref="Q2049">_xlfn.XLOOKUP($A2049,Hospitalisation_table[[#All],[Customer ID]],Hospitalisation_table[[#All],[State ID Updated]],"Not Found",0)</f>
        <v>R1011</v>
      </c>
    </row>
    <row r="2050" spans="1:17" x14ac:dyDescent="0.3">
      <c r="A2050" s="13" t="s">
        <v>1631</v>
      </c>
      <c r="B2050" t="str" cm="1">
        <f t="array" ref="B2050">_xlfn.XLOOKUP($A2050,CustomersName[[#All],[Customer ID]],CustomersName[[#All],[First Name]],"Not Found",0)</f>
        <v>Jhll M</v>
      </c>
      <c r="C2050" cm="1">
        <f t="array" ref="C2050">_xlfn.XLOOKUP($A2050,MedExam_Table[[#Headers],[#Data],[Customer ID]],MedExam_Table[[#Headers],[#Data],[BMI]],"Not Found",0)</f>
        <v>33.479999999999997</v>
      </c>
      <c r="D2050" cm="1">
        <f t="array" ref="D2050">_xlfn.XLOOKUP($A2050,MedExam_Table[[#Headers],[#Data],[Customer ID]],MedExam_Table[[#Headers],[#Data],[HBA1C]],"Not Found",0)</f>
        <v>4.74</v>
      </c>
      <c r="E2050" t="str" cm="1">
        <f t="array" ref="E2050">_xlfn.XLOOKUP($A2050,MedExam_Table[[#Headers],[#Data],[Customer ID]],MedExam_Table[[#Headers],[#Data],[Heart Issues Updated]],"Not Found",0)</f>
        <v>Yes</v>
      </c>
      <c r="F2050" t="str" cm="1">
        <f t="array" ref="F2050">_xlfn.XLOOKUP($A2050,MedExam_Table[[#Headers],[#Data],[Customer ID]],MedExam_Table[[#Headers],[#Data],[Any Transplants Update]],"Not Found",0)</f>
        <v>No</v>
      </c>
      <c r="G2050" t="str" cm="1">
        <f t="array" ref="G2050">_xlfn.XLOOKUP($A2050,MedExam_Table[[#Headers],[#Data],[Customer ID]],MedExam_Table[[#Headers],[#Data],[Cancer history]],"Not Found",0)</f>
        <v>No</v>
      </c>
      <c r="H2050" cm="1">
        <f t="array" ref="H2050">_xlfn.XLOOKUP($A2050,MedExam_Table[[#Headers],[#Data],[Customer ID]],MedExam_Table[[#Headers],[#Data],[NumberOfMajorSurgeries_updated]],"Not Found",0)</f>
        <v>2</v>
      </c>
      <c r="I2050" t="str" cm="1">
        <f t="array" ref="I2050">_xlfn.XLOOKUP($A2050,MedExam_Table[[#Headers],[#Data],[Customer ID]],MedExam_Table[[#Headers],[#Data],[Smoker Updated]],"Not Found",0)</f>
        <v>No</v>
      </c>
      <c r="J2050" t="str" cm="1">
        <f t="array" ref="J2050">_xlfn.XLOOKUP($A2050,MedExam_Table[[#Headers],[#Data],[Customer ID]],MedExam_Table[[#Headers],[#Data],[Weight Status]],"Not Found",0)</f>
        <v>Obesity</v>
      </c>
      <c r="K2050" t="str" cm="1">
        <f t="array" ref="K2050">_xlfn.XLOOKUP($A2050,MedExam_Table[[#Headers],[#Data],[Customer ID]],MedExam_Table[[#Headers],[#Data],[Diabetes Status]],"Not Found",0)</f>
        <v>Normal</v>
      </c>
      <c r="L2050" cm="1">
        <f t="array" ref="L2050">_xlfn.XLOOKUP($A2050,Hospitalisation_table[[#All],[Customer ID]],Hospitalisation_table[[#All],[Customer Age]],"Not Found",0)</f>
        <v>56</v>
      </c>
      <c r="M2050" t="str" cm="1">
        <f t="array" ref="M2050">_xlfn.XLOOKUP($A2050,Hospitalisation_table[[#All],[Customer ID]],Hospitalisation_table[[#All],[Date of Birth]],"Not Found",0)</f>
        <v>10-Nov-1966</v>
      </c>
      <c r="N2050" s="22" cm="1">
        <f t="array" ref="N2050">_xlfn.XLOOKUP($A2050,Hospitalisation_table[[#All],[Customer ID]],Hospitalisation_table[[#All],[charges]],"Not Found",0)</f>
        <v>13801.61</v>
      </c>
      <c r="O2050" t="str" cm="1">
        <f t="array" ref="O2050">_xlfn.XLOOKUP($A2050,Hospitalisation_table[[#All],[Customer ID]],Hospitalisation_table[[#All],[Hospital tier_Updated]],"Not Found",0)</f>
        <v>tier - 3</v>
      </c>
      <c r="P2050" t="str" cm="1">
        <f t="array" ref="P2050">_xlfn.XLOOKUP($A2050,Hospitalisation_table[[#All],[Customer ID]],Hospitalisation_table[[#All],[City tier_updated]],"Not Found",0)</f>
        <v>tier - 3</v>
      </c>
      <c r="Q2050" t="str" cm="1">
        <f t="array" ref="Q2050">_xlfn.XLOOKUP($A2050,Hospitalisation_table[[#All],[Customer ID]],Hospitalisation_table[[#All],[State ID Updated]],"Not Found",0)</f>
        <v>R1026</v>
      </c>
    </row>
    <row r="2051" spans="1:17" x14ac:dyDescent="0.3">
      <c r="A2051" s="14" t="s">
        <v>1630</v>
      </c>
      <c r="B2051" t="str" cm="1">
        <f t="array" ref="B2051">_xlfn.XLOOKUP($A2051,CustomersName[[#All],[Customer ID]],CustomersName[[#All],[First Name]],"Not Found",0)</f>
        <v>Chris</v>
      </c>
      <c r="C2051" cm="1">
        <f t="array" ref="C2051">_xlfn.XLOOKUP($A2051,MedExam_Table[[#Headers],[#Data],[Customer ID]],MedExam_Table[[#Headers],[#Data],[BMI]],"Not Found",0)</f>
        <v>28.31</v>
      </c>
      <c r="D2051" cm="1">
        <f t="array" ref="D2051">_xlfn.XLOOKUP($A2051,MedExam_Table[[#Headers],[#Data],[Customer ID]],MedExam_Table[[#Headers],[#Data],[HBA1C]],"Not Found",0)</f>
        <v>5.96</v>
      </c>
      <c r="E2051" t="str" cm="1">
        <f t="array" ref="E2051">_xlfn.XLOOKUP($A2051,MedExam_Table[[#Headers],[#Data],[Customer ID]],MedExam_Table[[#Headers],[#Data],[Heart Issues Updated]],"Not Found",0)</f>
        <v>Yes</v>
      </c>
      <c r="F2051" t="str" cm="1">
        <f t="array" ref="F2051">_xlfn.XLOOKUP($A2051,MedExam_Table[[#Headers],[#Data],[Customer ID]],MedExam_Table[[#Headers],[#Data],[Any Transplants Update]],"Not Found",0)</f>
        <v>No</v>
      </c>
      <c r="G2051" t="str" cm="1">
        <f t="array" ref="G2051">_xlfn.XLOOKUP($A2051,MedExam_Table[[#Headers],[#Data],[Customer ID]],MedExam_Table[[#Headers],[#Data],[Cancer history]],"Not Found",0)</f>
        <v>No</v>
      </c>
      <c r="H2051" cm="1">
        <f t="array" ref="H2051">_xlfn.XLOOKUP($A2051,MedExam_Table[[#Headers],[#Data],[Customer ID]],MedExam_Table[[#Headers],[#Data],[NumberOfMajorSurgeries_updated]],"Not Found",0)</f>
        <v>2</v>
      </c>
      <c r="I2051" t="str" cm="1">
        <f t="array" ref="I2051">_xlfn.XLOOKUP($A2051,MedExam_Table[[#Headers],[#Data],[Customer ID]],MedExam_Table[[#Headers],[#Data],[Smoker Updated]],"Not Found",0)</f>
        <v>No</v>
      </c>
      <c r="J2051" t="str" cm="1">
        <f t="array" ref="J2051">_xlfn.XLOOKUP($A2051,MedExam_Table[[#Headers],[#Data],[Customer ID]],MedExam_Table[[#Headers],[#Data],[Weight Status]],"Not Found",0)</f>
        <v>OverWeight</v>
      </c>
      <c r="K2051" t="str" cm="1">
        <f t="array" ref="K2051">_xlfn.XLOOKUP($A2051,MedExam_Table[[#Headers],[#Data],[Customer ID]],MedExam_Table[[#Headers],[#Data],[Diabetes Status]],"Not Found",0)</f>
        <v>Prediabetes</v>
      </c>
      <c r="L2051" cm="1">
        <f t="array" ref="L2051">_xlfn.XLOOKUP($A2051,Hospitalisation_table[[#All],[Customer ID]],Hospitalisation_table[[#All],[Customer Age]],"Not Found",0)</f>
        <v>63</v>
      </c>
      <c r="M2051" t="str" cm="1">
        <f t="array" ref="M2051">_xlfn.XLOOKUP($A2051,Hospitalisation_table[[#All],[Customer ID]],Hospitalisation_table[[#All],[Date of Birth]],"Not Found",0)</f>
        <v>6-Aug-1959</v>
      </c>
      <c r="N2051" s="22" cm="1">
        <f t="array" ref="N2051">_xlfn.XLOOKUP($A2051,Hospitalisation_table[[#All],[Customer ID]],Hospitalisation_table[[#All],[charges]],"Not Found",0)</f>
        <v>13770.1</v>
      </c>
      <c r="O2051" t="str" cm="1">
        <f t="array" ref="O2051">_xlfn.XLOOKUP($A2051,Hospitalisation_table[[#All],[Customer ID]],Hospitalisation_table[[#All],[Hospital tier_Updated]],"Not Found",0)</f>
        <v>tier - 3</v>
      </c>
      <c r="P2051" t="str" cm="1">
        <f t="array" ref="P2051">_xlfn.XLOOKUP($A2051,Hospitalisation_table[[#All],[Customer ID]],Hospitalisation_table[[#All],[City tier_updated]],"Not Found",0)</f>
        <v>tier - 1</v>
      </c>
      <c r="Q2051" t="str" cm="1">
        <f t="array" ref="Q2051">_xlfn.XLOOKUP($A2051,Hospitalisation_table[[#All],[Customer ID]],Hospitalisation_table[[#All],[State ID Updated]],"Not Found",0)</f>
        <v>R1012</v>
      </c>
    </row>
    <row r="2052" spans="1:17" x14ac:dyDescent="0.3">
      <c r="A2052" s="13" t="s">
        <v>1629</v>
      </c>
      <c r="B2052" t="str" cm="1">
        <f t="array" ref="B2052">_xlfn.XLOOKUP($A2052,CustomersName[[#All],[Customer ID]],CustomersName[[#All],[First Name]],"Not Found",0)</f>
        <v>Mihhael E.</v>
      </c>
      <c r="C2052" cm="1">
        <f t="array" ref="C2052">_xlfn.XLOOKUP($A2052,MedExam_Table[[#Headers],[#Data],[Customer ID]],MedExam_Table[[#Headers],[#Data],[BMI]],"Not Found",0)</f>
        <v>21.565000000000001</v>
      </c>
      <c r="D2052" cm="1">
        <f t="array" ref="D2052">_xlfn.XLOOKUP($A2052,MedExam_Table[[#Headers],[#Data],[Customer ID]],MedExam_Table[[#Headers],[#Data],[HBA1C]],"Not Found",0)</f>
        <v>4.95</v>
      </c>
      <c r="E2052" t="str" cm="1">
        <f t="array" ref="E2052">_xlfn.XLOOKUP($A2052,MedExam_Table[[#Headers],[#Data],[Customer ID]],MedExam_Table[[#Headers],[#Data],[Heart Issues Updated]],"Not Found",0)</f>
        <v>No</v>
      </c>
      <c r="F2052" t="str" cm="1">
        <f t="array" ref="F2052">_xlfn.XLOOKUP($A2052,MedExam_Table[[#Headers],[#Data],[Customer ID]],MedExam_Table[[#Headers],[#Data],[Any Transplants Update]],"Not Found",0)</f>
        <v>Yes</v>
      </c>
      <c r="G2052" t="str" cm="1">
        <f t="array" ref="G2052">_xlfn.XLOOKUP($A2052,MedExam_Table[[#Headers],[#Data],[Customer ID]],MedExam_Table[[#Headers],[#Data],[Cancer history]],"Not Found",0)</f>
        <v>No</v>
      </c>
      <c r="H2052" cm="1">
        <f t="array" ref="H2052">_xlfn.XLOOKUP($A2052,MedExam_Table[[#Headers],[#Data],[Customer ID]],MedExam_Table[[#Headers],[#Data],[NumberOfMajorSurgeries_updated]],"Not Found",0)</f>
        <v>1</v>
      </c>
      <c r="I2052" t="str" cm="1">
        <f t="array" ref="I2052">_xlfn.XLOOKUP($A2052,MedExam_Table[[#Headers],[#Data],[Customer ID]],MedExam_Table[[#Headers],[#Data],[Smoker Updated]],"Not Found",0)</f>
        <v>Yes</v>
      </c>
      <c r="J2052" t="str" cm="1">
        <f t="array" ref="J2052">_xlfn.XLOOKUP($A2052,MedExam_Table[[#Headers],[#Data],[Customer ID]],MedExam_Table[[#Headers],[#Data],[Weight Status]],"Not Found",0)</f>
        <v>NormalWeight</v>
      </c>
      <c r="K2052" t="str" cm="1">
        <f t="array" ref="K2052">_xlfn.XLOOKUP($A2052,MedExam_Table[[#Headers],[#Data],[Customer ID]],MedExam_Table[[#Headers],[#Data],[Diabetes Status]],"Not Found",0)</f>
        <v>Normal</v>
      </c>
      <c r="L2052" cm="1">
        <f t="array" ref="L2052">_xlfn.XLOOKUP($A2052,Hospitalisation_table[[#All],[Customer ID]],Hospitalisation_table[[#All],[Customer Age]],"Not Found",0)</f>
        <v>18</v>
      </c>
      <c r="M2052" t="str" cm="1">
        <f t="array" ref="M2052">_xlfn.XLOOKUP($A2052,Hospitalisation_table[[#All],[Customer ID]],Hospitalisation_table[[#All],[Date of Birth]],"Not Found",0)</f>
        <v>16-Jul-2004</v>
      </c>
      <c r="N2052" s="22" cm="1">
        <f t="array" ref="N2052">_xlfn.XLOOKUP($A2052,Hospitalisation_table[[#All],[Customer ID]],Hospitalisation_table[[#All],[charges]],"Not Found",0)</f>
        <v>13747.87</v>
      </c>
      <c r="O2052" t="str" cm="1">
        <f t="array" ref="O2052">_xlfn.XLOOKUP($A2052,Hospitalisation_table[[#All],[Customer ID]],Hospitalisation_table[[#All],[Hospital tier_Updated]],"Not Found",0)</f>
        <v>tier - 3</v>
      </c>
      <c r="P2052" t="str" cm="1">
        <f t="array" ref="P2052">_xlfn.XLOOKUP($A2052,Hospitalisation_table[[#All],[Customer ID]],Hospitalisation_table[[#All],[City tier_updated]],"Not Found",0)</f>
        <v>tier - 2</v>
      </c>
      <c r="Q2052" t="str" cm="1">
        <f t="array" ref="Q2052">_xlfn.XLOOKUP($A2052,Hospitalisation_table[[#All],[Customer ID]],Hospitalisation_table[[#All],[State ID Updated]],"Not Found",0)</f>
        <v>R1018</v>
      </c>
    </row>
    <row r="2053" spans="1:17" x14ac:dyDescent="0.3">
      <c r="A2053" s="14" t="s">
        <v>1628</v>
      </c>
      <c r="B2053" t="str" cm="1">
        <f t="array" ref="B2053">_xlfn.XLOOKUP($A2053,CustomersName[[#All],[Customer ID]],CustomersName[[#All],[First Name]],"Not Found",0)</f>
        <v>Lauren</v>
      </c>
      <c r="C2053" cm="1">
        <f t="array" ref="C2053">_xlfn.XLOOKUP($A2053,MedExam_Table[[#Headers],[#Data],[Customer ID]],MedExam_Table[[#Headers],[#Data],[BMI]],"Not Found",0)</f>
        <v>35.590000000000003</v>
      </c>
      <c r="D2053" cm="1">
        <f t="array" ref="D2053">_xlfn.XLOOKUP($A2053,MedExam_Table[[#Headers],[#Data],[Customer ID]],MedExam_Table[[#Headers],[#Data],[HBA1C]],"Not Found",0)</f>
        <v>5.21</v>
      </c>
      <c r="E2053" t="str" cm="1">
        <f t="array" ref="E2053">_xlfn.XLOOKUP($A2053,MedExam_Table[[#Headers],[#Data],[Customer ID]],MedExam_Table[[#Headers],[#Data],[Heart Issues Updated]],"Not Found",0)</f>
        <v>Yes</v>
      </c>
      <c r="F2053" t="str" cm="1">
        <f t="array" ref="F2053">_xlfn.XLOOKUP($A2053,MedExam_Table[[#Headers],[#Data],[Customer ID]],MedExam_Table[[#Headers],[#Data],[Any Transplants Update]],"Not Found",0)</f>
        <v>No</v>
      </c>
      <c r="G2053" t="str" cm="1">
        <f t="array" ref="G2053">_xlfn.XLOOKUP($A2053,MedExam_Table[[#Headers],[#Data],[Customer ID]],MedExam_Table[[#Headers],[#Data],[Cancer history]],"Not Found",0)</f>
        <v>Yes</v>
      </c>
      <c r="H2053" cm="1">
        <f t="array" ref="H2053">_xlfn.XLOOKUP($A2053,MedExam_Table[[#Headers],[#Data],[Customer ID]],MedExam_Table[[#Headers],[#Data],[NumberOfMajorSurgeries_updated]],"Not Found",0)</f>
        <v>1</v>
      </c>
      <c r="I2053" t="str" cm="1">
        <f t="array" ref="I2053">_xlfn.XLOOKUP($A2053,MedExam_Table[[#Headers],[#Data],[Customer ID]],MedExam_Table[[#Headers],[#Data],[Smoker Updated]],"Not Found",0)</f>
        <v>No</v>
      </c>
      <c r="J2053" t="str" cm="1">
        <f t="array" ref="J2053">_xlfn.XLOOKUP($A2053,MedExam_Table[[#Headers],[#Data],[Customer ID]],MedExam_Table[[#Headers],[#Data],[Weight Status]],"Not Found",0)</f>
        <v>Obesity</v>
      </c>
      <c r="K2053" t="str" cm="1">
        <f t="array" ref="K2053">_xlfn.XLOOKUP($A2053,MedExam_Table[[#Headers],[#Data],[Customer ID]],MedExam_Table[[#Headers],[#Data],[Diabetes Status]],"Not Found",0)</f>
        <v>Normal</v>
      </c>
      <c r="L2053" cm="1">
        <f t="array" ref="L2053">_xlfn.XLOOKUP($A2053,Hospitalisation_table[[#All],[Customer ID]],Hospitalisation_table[[#All],[Customer Age]],"Not Found",0)</f>
        <v>53</v>
      </c>
      <c r="M2053" t="str" cm="1">
        <f t="array" ref="M2053">_xlfn.XLOOKUP($A2053,Hospitalisation_table[[#All],[Customer ID]],Hospitalisation_table[[#All],[Date of Birth]],"Not Found",0)</f>
        <v>23-Oct-1969</v>
      </c>
      <c r="N2053" s="22" cm="1">
        <f t="array" ref="N2053">_xlfn.XLOOKUP($A2053,Hospitalisation_table[[#All],[Customer ID]],Hospitalisation_table[[#All],[charges]],"Not Found",0)</f>
        <v>13746.74</v>
      </c>
      <c r="O2053" t="str" cm="1">
        <f t="array" ref="O2053">_xlfn.XLOOKUP($A2053,Hospitalisation_table[[#All],[Customer ID]],Hospitalisation_table[[#All],[Hospital tier_Updated]],"Not Found",0)</f>
        <v>tier - 3</v>
      </c>
      <c r="P2053" t="str" cm="1">
        <f t="array" ref="P2053">_xlfn.XLOOKUP($A2053,Hospitalisation_table[[#All],[Customer ID]],Hospitalisation_table[[#All],[City tier_updated]],"Not Found",0)</f>
        <v>tier - 2</v>
      </c>
      <c r="Q2053" t="str" cm="1">
        <f t="array" ref="Q2053">_xlfn.XLOOKUP($A2053,Hospitalisation_table[[#All],[Customer ID]],Hospitalisation_table[[#All],[State ID Updated]],"Not Found",0)</f>
        <v>R1026</v>
      </c>
    </row>
    <row r="2054" spans="1:17" x14ac:dyDescent="0.3">
      <c r="A2054" s="13" t="s">
        <v>1627</v>
      </c>
      <c r="B2054" t="str" cm="1">
        <f t="array" ref="B2054">_xlfn.XLOOKUP($A2054,CustomersName[[#All],[Customer ID]],CustomersName[[#All],[First Name]],"Not Found",0)</f>
        <v>Kahhryn E</v>
      </c>
      <c r="C2054" cm="1">
        <f t="array" ref="C2054">_xlfn.XLOOKUP($A2054,MedExam_Table[[#Headers],[#Data],[Customer ID]],MedExam_Table[[#Headers],[#Data],[BMI]],"Not Found",0)</f>
        <v>43.44</v>
      </c>
      <c r="D2054" cm="1">
        <f t="array" ref="D2054">_xlfn.XLOOKUP($A2054,MedExam_Table[[#Headers],[#Data],[Customer ID]],MedExam_Table[[#Headers],[#Data],[HBA1C]],"Not Found",0)</f>
        <v>4.8600000000000003</v>
      </c>
      <c r="E2054" t="str" cm="1">
        <f t="array" ref="E2054">_xlfn.XLOOKUP($A2054,MedExam_Table[[#Headers],[#Data],[Customer ID]],MedExam_Table[[#Headers],[#Data],[Heart Issues Updated]],"Not Found",0)</f>
        <v>Yes</v>
      </c>
      <c r="F2054" t="str" cm="1">
        <f t="array" ref="F2054">_xlfn.XLOOKUP($A2054,MedExam_Table[[#Headers],[#Data],[Customer ID]],MedExam_Table[[#Headers],[#Data],[Any Transplants Update]],"Not Found",0)</f>
        <v>No</v>
      </c>
      <c r="G2054" t="str" cm="1">
        <f t="array" ref="G2054">_xlfn.XLOOKUP($A2054,MedExam_Table[[#Headers],[#Data],[Customer ID]],MedExam_Table[[#Headers],[#Data],[Cancer history]],"Not Found",0)</f>
        <v>No</v>
      </c>
      <c r="H2054" cm="1">
        <f t="array" ref="H2054">_xlfn.XLOOKUP($A2054,MedExam_Table[[#Headers],[#Data],[Customer ID]],MedExam_Table[[#Headers],[#Data],[NumberOfMajorSurgeries_updated]],"Not Found",0)</f>
        <v>0</v>
      </c>
      <c r="I2054" t="str" cm="1">
        <f t="array" ref="I2054">_xlfn.XLOOKUP($A2054,MedExam_Table[[#Headers],[#Data],[Customer ID]],MedExam_Table[[#Headers],[#Data],[Smoker Updated]],"Not Found",0)</f>
        <v>No</v>
      </c>
      <c r="J2054" t="str" cm="1">
        <f t="array" ref="J2054">_xlfn.XLOOKUP($A2054,MedExam_Table[[#Headers],[#Data],[Customer ID]],MedExam_Table[[#Headers],[#Data],[Weight Status]],"Not Found",0)</f>
        <v>Obesity</v>
      </c>
      <c r="K2054" t="str" cm="1">
        <f t="array" ref="K2054">_xlfn.XLOOKUP($A2054,MedExam_Table[[#Headers],[#Data],[Customer ID]],MedExam_Table[[#Headers],[#Data],[Diabetes Status]],"Not Found",0)</f>
        <v>Normal</v>
      </c>
      <c r="L2054" cm="1">
        <f t="array" ref="L2054">_xlfn.XLOOKUP($A2054,Hospitalisation_table[[#All],[Customer ID]],Hospitalisation_table[[#All],[Customer Age]],"Not Found",0)</f>
        <v>37</v>
      </c>
      <c r="M2054" t="str" cm="1">
        <f t="array" ref="M2054">_xlfn.XLOOKUP($A2054,Hospitalisation_table[[#All],[Customer ID]],Hospitalisation_table[[#All],[Date of Birth]],"Not Found",0)</f>
        <v>29-Aug-1985</v>
      </c>
      <c r="N2054" s="22" cm="1">
        <f t="array" ref="N2054">_xlfn.XLOOKUP($A2054,Hospitalisation_table[[#All],[Customer ID]],Hospitalisation_table[[#All],[charges]],"Not Found",0)</f>
        <v>13726.21</v>
      </c>
      <c r="O2054" t="str" cm="1">
        <f t="array" ref="O2054">_xlfn.XLOOKUP($A2054,Hospitalisation_table[[#All],[Customer ID]],Hospitalisation_table[[#All],[Hospital tier_Updated]],"Not Found",0)</f>
        <v>tier - 3</v>
      </c>
      <c r="P2054" t="str" cm="1">
        <f t="array" ref="P2054">_xlfn.XLOOKUP($A2054,Hospitalisation_table[[#All],[Customer ID]],Hospitalisation_table[[#All],[City tier_updated]],"Not Found",0)</f>
        <v>tier - 3</v>
      </c>
      <c r="Q2054" t="str" cm="1">
        <f t="array" ref="Q2054">_xlfn.XLOOKUP($A2054,Hospitalisation_table[[#All],[Customer ID]],Hospitalisation_table[[#All],[State ID Updated]],"Not Found",0)</f>
        <v>R1026</v>
      </c>
    </row>
    <row r="2055" spans="1:17" x14ac:dyDescent="0.3">
      <c r="A2055" s="14" t="s">
        <v>1626</v>
      </c>
      <c r="B2055" t="str" cm="1">
        <f t="array" ref="B2055">_xlfn.XLOOKUP($A2055,CustomersName[[#All],[Customer ID]],CustomersName[[#All],[First Name]],"Not Found",0)</f>
        <v>Polly</v>
      </c>
      <c r="C2055" cm="1">
        <f t="array" ref="C2055">_xlfn.XLOOKUP($A2055,MedExam_Table[[#Headers],[#Data],[Customer ID]],MedExam_Table[[#Headers],[#Data],[BMI]],"Not Found",0)</f>
        <v>21.754999999999999</v>
      </c>
      <c r="D2055" cm="1">
        <f t="array" ref="D2055">_xlfn.XLOOKUP($A2055,MedExam_Table[[#Headers],[#Data],[Customer ID]],MedExam_Table[[#Headers],[#Data],[HBA1C]],"Not Found",0)</f>
        <v>7.79</v>
      </c>
      <c r="E2055" t="str" cm="1">
        <f t="array" ref="E2055">_xlfn.XLOOKUP($A2055,MedExam_Table[[#Headers],[#Data],[Customer ID]],MedExam_Table[[#Headers],[#Data],[Heart Issues Updated]],"Not Found",0)</f>
        <v>Yes</v>
      </c>
      <c r="F2055" t="str" cm="1">
        <f t="array" ref="F2055">_xlfn.XLOOKUP($A2055,MedExam_Table[[#Headers],[#Data],[Customer ID]],MedExam_Table[[#Headers],[#Data],[Any Transplants Update]],"Not Found",0)</f>
        <v>No</v>
      </c>
      <c r="G2055" t="str" cm="1">
        <f t="array" ref="G2055">_xlfn.XLOOKUP($A2055,MedExam_Table[[#Headers],[#Data],[Customer ID]],MedExam_Table[[#Headers],[#Data],[Cancer history]],"Not Found",0)</f>
        <v>No</v>
      </c>
      <c r="H2055" cm="1">
        <f t="array" ref="H2055">_xlfn.XLOOKUP($A2055,MedExam_Table[[#Headers],[#Data],[Customer ID]],MedExam_Table[[#Headers],[#Data],[NumberOfMajorSurgeries_updated]],"Not Found",0)</f>
        <v>0</v>
      </c>
      <c r="I2055" t="str" cm="1">
        <f t="array" ref="I2055">_xlfn.XLOOKUP($A2055,MedExam_Table[[#Headers],[#Data],[Customer ID]],MedExam_Table[[#Headers],[#Data],[Smoker Updated]],"Not Found",0)</f>
        <v>No</v>
      </c>
      <c r="J2055" t="str" cm="1">
        <f t="array" ref="J2055">_xlfn.XLOOKUP($A2055,MedExam_Table[[#Headers],[#Data],[Customer ID]],MedExam_Table[[#Headers],[#Data],[Weight Status]],"Not Found",0)</f>
        <v>NormalWeight</v>
      </c>
      <c r="K2055" t="str" cm="1">
        <f t="array" ref="K2055">_xlfn.XLOOKUP($A2055,MedExam_Table[[#Headers],[#Data],[Customer ID]],MedExam_Table[[#Headers],[#Data],[Diabetes Status]],"Not Found",0)</f>
        <v>Diabetes</v>
      </c>
      <c r="L2055" cm="1">
        <f t="array" ref="L2055">_xlfn.XLOOKUP($A2055,Hospitalisation_table[[#All],[Customer ID]],Hospitalisation_table[[#All],[Customer Age]],"Not Found",0)</f>
        <v>41</v>
      </c>
      <c r="M2055" t="str" cm="1">
        <f t="array" ref="M2055">_xlfn.XLOOKUP($A2055,Hospitalisation_table[[#All],[Customer ID]],Hospitalisation_table[[#All],[Date of Birth]],"Not Found",0)</f>
        <v>2-Aug-1981</v>
      </c>
      <c r="N2055" s="22" cm="1">
        <f t="array" ref="N2055">_xlfn.XLOOKUP($A2055,Hospitalisation_table[[#All],[Customer ID]],Hospitalisation_table[[#All],[charges]],"Not Found",0)</f>
        <v>13725.47</v>
      </c>
      <c r="O2055" t="str" cm="1">
        <f t="array" ref="O2055">_xlfn.XLOOKUP($A2055,Hospitalisation_table[[#All],[Customer ID]],Hospitalisation_table[[#All],[Hospital tier_Updated]],"Not Found",0)</f>
        <v>tier - 3</v>
      </c>
      <c r="P2055" t="str" cm="1">
        <f t="array" ref="P2055">_xlfn.XLOOKUP($A2055,Hospitalisation_table[[#All],[Customer ID]],Hospitalisation_table[[#All],[City tier_updated]],"Not Found",0)</f>
        <v>tier - 2</v>
      </c>
      <c r="Q2055" t="str" cm="1">
        <f t="array" ref="Q2055">_xlfn.XLOOKUP($A2055,Hospitalisation_table[[#All],[Customer ID]],Hospitalisation_table[[#All],[State ID Updated]],"Not Found",0)</f>
        <v>R1024</v>
      </c>
    </row>
    <row r="2056" spans="1:17" x14ac:dyDescent="0.3">
      <c r="A2056" s="13" t="s">
        <v>1625</v>
      </c>
      <c r="B2056" t="str" cm="1">
        <f t="array" ref="B2056">_xlfn.XLOOKUP($A2056,CustomersName[[#All],[Customer ID]],CustomersName[[#All],[First Name]],"Not Found",0)</f>
        <v>Mh Mark H.</v>
      </c>
      <c r="C2056" cm="1">
        <f t="array" ref="C2056">_xlfn.XLOOKUP($A2056,MedExam_Table[[#Headers],[#Data],[Customer ID]],MedExam_Table[[#Headers],[#Data],[BMI]],"Not Found",0)</f>
        <v>44.55</v>
      </c>
      <c r="D2056" cm="1">
        <f t="array" ref="D2056">_xlfn.XLOOKUP($A2056,MedExam_Table[[#Headers],[#Data],[Customer ID]],MedExam_Table[[#Headers],[#Data],[HBA1C]],"Not Found",0)</f>
        <v>7.12</v>
      </c>
      <c r="E2056" t="str" cm="1">
        <f t="array" ref="E2056">_xlfn.XLOOKUP($A2056,MedExam_Table[[#Headers],[#Data],[Customer ID]],MedExam_Table[[#Headers],[#Data],[Heart Issues Updated]],"Not Found",0)</f>
        <v>Yes</v>
      </c>
      <c r="F2056" t="str" cm="1">
        <f t="array" ref="F2056">_xlfn.XLOOKUP($A2056,MedExam_Table[[#Headers],[#Data],[Customer ID]],MedExam_Table[[#Headers],[#Data],[Any Transplants Update]],"Not Found",0)</f>
        <v>No</v>
      </c>
      <c r="G2056" t="str" cm="1">
        <f t="array" ref="G2056">_xlfn.XLOOKUP($A2056,MedExam_Table[[#Headers],[#Data],[Customer ID]],MedExam_Table[[#Headers],[#Data],[Cancer history]],"Not Found",0)</f>
        <v>No</v>
      </c>
      <c r="H2056" cm="1">
        <f t="array" ref="H2056">_xlfn.XLOOKUP($A2056,MedExam_Table[[#Headers],[#Data],[Customer ID]],MedExam_Table[[#Headers],[#Data],[NumberOfMajorSurgeries_updated]],"Not Found",0)</f>
        <v>1</v>
      </c>
      <c r="I2056" t="str" cm="1">
        <f t="array" ref="I2056">_xlfn.XLOOKUP($A2056,MedExam_Table[[#Headers],[#Data],[Customer ID]],MedExam_Table[[#Headers],[#Data],[Smoker Updated]],"Not Found",0)</f>
        <v>No</v>
      </c>
      <c r="J2056" t="str" cm="1">
        <f t="array" ref="J2056">_xlfn.XLOOKUP($A2056,MedExam_Table[[#Headers],[#Data],[Customer ID]],MedExam_Table[[#Headers],[#Data],[Weight Status]],"Not Found",0)</f>
        <v>Obesity</v>
      </c>
      <c r="K2056" t="str" cm="1">
        <f t="array" ref="K2056">_xlfn.XLOOKUP($A2056,MedExam_Table[[#Headers],[#Data],[Customer ID]],MedExam_Table[[#Headers],[#Data],[Diabetes Status]],"Not Found",0)</f>
        <v>Diabetes</v>
      </c>
      <c r="L2056" cm="1">
        <f t="array" ref="L2056">_xlfn.XLOOKUP($A2056,Hospitalisation_table[[#All],[Customer ID]],Hospitalisation_table[[#All],[Customer Age]],"Not Found",0)</f>
        <v>36</v>
      </c>
      <c r="M2056" t="str" cm="1">
        <f t="array" ref="M2056">_xlfn.XLOOKUP($A2056,Hospitalisation_table[[#All],[Customer ID]],Hospitalisation_table[[#All],[Date of Birth]],"Not Found",0)</f>
        <v>24-Nov-1986</v>
      </c>
      <c r="N2056" s="22" cm="1">
        <f t="array" ref="N2056">_xlfn.XLOOKUP($A2056,Hospitalisation_table[[#All],[Customer ID]],Hospitalisation_table[[#All],[charges]],"Not Found",0)</f>
        <v>13714.55</v>
      </c>
      <c r="O2056" t="str" cm="1">
        <f t="array" ref="O2056">_xlfn.XLOOKUP($A2056,Hospitalisation_table[[#All],[Customer ID]],Hospitalisation_table[[#All],[Hospital tier_Updated]],"Not Found",0)</f>
        <v>tier - 3</v>
      </c>
      <c r="P2056" t="str" cm="1">
        <f t="array" ref="P2056">_xlfn.XLOOKUP($A2056,Hospitalisation_table[[#All],[Customer ID]],Hospitalisation_table[[#All],[City tier_updated]],"Not Found",0)</f>
        <v>tier - 2</v>
      </c>
      <c r="Q2056" t="str" cm="1">
        <f t="array" ref="Q2056">_xlfn.XLOOKUP($A2056,Hospitalisation_table[[#All],[Customer ID]],Hospitalisation_table[[#All],[State ID Updated]],"Not Found",0)</f>
        <v>R1023</v>
      </c>
    </row>
    <row r="2057" spans="1:17" x14ac:dyDescent="0.3">
      <c r="A2057" s="14" t="s">
        <v>1624</v>
      </c>
      <c r="B2057" t="str" cm="1">
        <f t="array" ref="B2057">_xlfn.XLOOKUP($A2057,CustomersName[[#All],[Customer ID]],CustomersName[[#All],[First Name]],"Not Found",0)</f>
        <v>Jhssie M.</v>
      </c>
      <c r="C2057" cm="1">
        <f t="array" ref="C2057">_xlfn.XLOOKUP($A2057,MedExam_Table[[#Headers],[#Data],[Customer ID]],MedExam_Table[[#Headers],[#Data],[BMI]],"Not Found",0)</f>
        <v>43.32</v>
      </c>
      <c r="D2057" cm="1">
        <f t="array" ref="D2057">_xlfn.XLOOKUP($A2057,MedExam_Table[[#Headers],[#Data],[Customer ID]],MedExam_Table[[#Headers],[#Data],[HBA1C]],"Not Found",0)</f>
        <v>4.67</v>
      </c>
      <c r="E2057" t="str" cm="1">
        <f t="array" ref="E2057">_xlfn.XLOOKUP($A2057,MedExam_Table[[#Headers],[#Data],[Customer ID]],MedExam_Table[[#Headers],[#Data],[Heart Issues Updated]],"Not Found",0)</f>
        <v>Yes</v>
      </c>
      <c r="F2057" t="str" cm="1">
        <f t="array" ref="F2057">_xlfn.XLOOKUP($A2057,MedExam_Table[[#Headers],[#Data],[Customer ID]],MedExam_Table[[#Headers],[#Data],[Any Transplants Update]],"Not Found",0)</f>
        <v>No</v>
      </c>
      <c r="G2057" t="str" cm="1">
        <f t="array" ref="G2057">_xlfn.XLOOKUP($A2057,MedExam_Table[[#Headers],[#Data],[Customer ID]],MedExam_Table[[#Headers],[#Data],[Cancer history]],"Not Found",0)</f>
        <v>No</v>
      </c>
      <c r="H2057" cm="1">
        <f t="array" ref="H2057">_xlfn.XLOOKUP($A2057,MedExam_Table[[#Headers],[#Data],[Customer ID]],MedExam_Table[[#Headers],[#Data],[NumberOfMajorSurgeries_updated]],"Not Found",0)</f>
        <v>0</v>
      </c>
      <c r="I2057" t="str" cm="1">
        <f t="array" ref="I2057">_xlfn.XLOOKUP($A2057,MedExam_Table[[#Headers],[#Data],[Customer ID]],MedExam_Table[[#Headers],[#Data],[Smoker Updated]],"Not Found",0)</f>
        <v>No</v>
      </c>
      <c r="J2057" t="str" cm="1">
        <f t="array" ref="J2057">_xlfn.XLOOKUP($A2057,MedExam_Table[[#Headers],[#Data],[Customer ID]],MedExam_Table[[#Headers],[#Data],[Weight Status]],"Not Found",0)</f>
        <v>Obesity</v>
      </c>
      <c r="K2057" t="str" cm="1">
        <f t="array" ref="K2057">_xlfn.XLOOKUP($A2057,MedExam_Table[[#Headers],[#Data],[Customer ID]],MedExam_Table[[#Headers],[#Data],[Diabetes Status]],"Not Found",0)</f>
        <v>Normal</v>
      </c>
      <c r="L2057" cm="1">
        <f t="array" ref="L2057">_xlfn.XLOOKUP($A2057,Hospitalisation_table[[#All],[Customer ID]],Hospitalisation_table[[#All],[Customer Age]],"Not Found",0)</f>
        <v>37</v>
      </c>
      <c r="M2057" t="str" cm="1">
        <f t="array" ref="M2057">_xlfn.XLOOKUP($A2057,Hospitalisation_table[[#All],[Customer ID]],Hospitalisation_table[[#All],[Date of Birth]],"Not Found",0)</f>
        <v>14-Sep-1985</v>
      </c>
      <c r="N2057" s="22" cm="1">
        <f t="array" ref="N2057">_xlfn.XLOOKUP($A2057,Hospitalisation_table[[#All],[Customer ID]],Hospitalisation_table[[#All],[charges]],"Not Found",0)</f>
        <v>13685.51</v>
      </c>
      <c r="O2057" t="str" cm="1">
        <f t="array" ref="O2057">_xlfn.XLOOKUP($A2057,Hospitalisation_table[[#All],[Customer ID]],Hospitalisation_table[[#All],[Hospital tier_Updated]],"Not Found",0)</f>
        <v>tier - 3</v>
      </c>
      <c r="P2057" t="str" cm="1">
        <f t="array" ref="P2057">_xlfn.XLOOKUP($A2057,Hospitalisation_table[[#All],[Customer ID]],Hospitalisation_table[[#All],[City tier_updated]],"Not Found",0)</f>
        <v>tier - 1</v>
      </c>
      <c r="Q2057" t="str" cm="1">
        <f t="array" ref="Q2057">_xlfn.XLOOKUP($A2057,Hospitalisation_table[[#All],[Customer ID]],Hospitalisation_table[[#All],[State ID Updated]],"Not Found",0)</f>
        <v>R1026</v>
      </c>
    </row>
    <row r="2058" spans="1:17" x14ac:dyDescent="0.3">
      <c r="A2058" s="13" t="s">
        <v>1623</v>
      </c>
      <c r="B2058" t="str" cm="1">
        <f t="array" ref="B2058">_xlfn.XLOOKUP($A2058,CustomersName[[#All],[Customer ID]],CustomersName[[#All],[First Name]],"Not Found",0)</f>
        <v>Chris</v>
      </c>
      <c r="C2058" cm="1">
        <f t="array" ref="C2058">_xlfn.XLOOKUP($A2058,MedExam_Table[[#Headers],[#Data],[Customer ID]],MedExam_Table[[#Headers],[#Data],[BMI]],"Not Found",0)</f>
        <v>31.23</v>
      </c>
      <c r="D2058" cm="1">
        <f t="array" ref="D2058">_xlfn.XLOOKUP($A2058,MedExam_Table[[#Headers],[#Data],[Customer ID]],MedExam_Table[[#Headers],[#Data],[HBA1C]],"Not Found",0)</f>
        <v>9.1199999999999992</v>
      </c>
      <c r="E2058" t="str" cm="1">
        <f t="array" ref="E2058">_xlfn.XLOOKUP($A2058,MedExam_Table[[#Headers],[#Data],[Customer ID]],MedExam_Table[[#Headers],[#Data],[Heart Issues Updated]],"Not Found",0)</f>
        <v>Yes</v>
      </c>
      <c r="F2058" t="str" cm="1">
        <f t="array" ref="F2058">_xlfn.XLOOKUP($A2058,MedExam_Table[[#Headers],[#Data],[Customer ID]],MedExam_Table[[#Headers],[#Data],[Any Transplants Update]],"Not Found",0)</f>
        <v>No</v>
      </c>
      <c r="G2058" t="str" cm="1">
        <f t="array" ref="G2058">_xlfn.XLOOKUP($A2058,MedExam_Table[[#Headers],[#Data],[Customer ID]],MedExam_Table[[#Headers],[#Data],[Cancer history]],"Not Found",0)</f>
        <v>Yes</v>
      </c>
      <c r="H2058" cm="1">
        <f t="array" ref="H2058">_xlfn.XLOOKUP($A2058,MedExam_Table[[#Headers],[#Data],[Customer ID]],MedExam_Table[[#Headers],[#Data],[NumberOfMajorSurgeries_updated]],"Not Found",0)</f>
        <v>1</v>
      </c>
      <c r="I2058" t="str" cm="1">
        <f t="array" ref="I2058">_xlfn.XLOOKUP($A2058,MedExam_Table[[#Headers],[#Data],[Customer ID]],MedExam_Table[[#Headers],[#Data],[Smoker Updated]],"Not Found",0)</f>
        <v>No</v>
      </c>
      <c r="J2058" t="str" cm="1">
        <f t="array" ref="J2058">_xlfn.XLOOKUP($A2058,MedExam_Table[[#Headers],[#Data],[Customer ID]],MedExam_Table[[#Headers],[#Data],[Weight Status]],"Not Found",0)</f>
        <v>Obesity</v>
      </c>
      <c r="K2058" t="str" cm="1">
        <f t="array" ref="K2058">_xlfn.XLOOKUP($A2058,MedExam_Table[[#Headers],[#Data],[Customer ID]],MedExam_Table[[#Headers],[#Data],[Diabetes Status]],"Not Found",0)</f>
        <v>Diabetes</v>
      </c>
      <c r="L2058" cm="1">
        <f t="array" ref="L2058">_xlfn.XLOOKUP($A2058,Hospitalisation_table[[#All],[Customer ID]],Hospitalisation_table[[#All],[Customer Age]],"Not Found",0)</f>
        <v>59</v>
      </c>
      <c r="M2058" t="str" cm="1">
        <f t="array" ref="M2058">_xlfn.XLOOKUP($A2058,Hospitalisation_table[[#All],[Customer ID]],Hospitalisation_table[[#All],[Date of Birth]],"Not Found",0)</f>
        <v>4-Aug-1963</v>
      </c>
      <c r="N2058" s="22" cm="1">
        <f t="array" ref="N2058">_xlfn.XLOOKUP($A2058,Hospitalisation_table[[#All],[Customer ID]],Hospitalisation_table[[#All],[charges]],"Not Found",0)</f>
        <v>13677.68</v>
      </c>
      <c r="O2058" t="str" cm="1">
        <f t="array" ref="O2058">_xlfn.XLOOKUP($A2058,Hospitalisation_table[[#All],[Customer ID]],Hospitalisation_table[[#All],[Hospital tier_Updated]],"Not Found",0)</f>
        <v>tier - 3</v>
      </c>
      <c r="P2058" t="str" cm="1">
        <f t="array" ref="P2058">_xlfn.XLOOKUP($A2058,Hospitalisation_table[[#All],[Customer ID]],Hospitalisation_table[[#All],[City tier_updated]],"Not Found",0)</f>
        <v>tier - 2</v>
      </c>
      <c r="Q2058" t="str" cm="1">
        <f t="array" ref="Q2058">_xlfn.XLOOKUP($A2058,Hospitalisation_table[[#All],[Customer ID]],Hospitalisation_table[[#All],[State ID Updated]],"Not Found",0)</f>
        <v>R1021</v>
      </c>
    </row>
    <row r="2059" spans="1:17" x14ac:dyDescent="0.3">
      <c r="A2059" s="14" t="s">
        <v>1622</v>
      </c>
      <c r="B2059" t="str" cm="1">
        <f t="array" ref="B2059">_xlfn.XLOOKUP($A2059,CustomersName[[#All],[Customer ID]],CustomersName[[#All],[First Name]],"Not Found",0)</f>
        <v>Daniel</v>
      </c>
      <c r="C2059" cm="1">
        <f t="array" ref="C2059">_xlfn.XLOOKUP($A2059,MedExam_Table[[#Headers],[#Data],[Customer ID]],MedExam_Table[[#Headers],[#Data],[BMI]],"Not Found",0)</f>
        <v>42.81</v>
      </c>
      <c r="D2059" cm="1">
        <f t="array" ref="D2059">_xlfn.XLOOKUP($A2059,MedExam_Table[[#Headers],[#Data],[Customer ID]],MedExam_Table[[#Headers],[#Data],[HBA1C]],"Not Found",0)</f>
        <v>4.1500000000000004</v>
      </c>
      <c r="E2059" t="str" cm="1">
        <f t="array" ref="E2059">_xlfn.XLOOKUP($A2059,MedExam_Table[[#Headers],[#Data],[Customer ID]],MedExam_Table[[#Headers],[#Data],[Heart Issues Updated]],"Not Found",0)</f>
        <v>No</v>
      </c>
      <c r="F2059" t="str" cm="1">
        <f t="array" ref="F2059">_xlfn.XLOOKUP($A2059,MedExam_Table[[#Headers],[#Data],[Customer ID]],MedExam_Table[[#Headers],[#Data],[Any Transplants Update]],"Not Found",0)</f>
        <v>No</v>
      </c>
      <c r="G2059" t="str" cm="1">
        <f t="array" ref="G2059">_xlfn.XLOOKUP($A2059,MedExam_Table[[#Headers],[#Data],[Customer ID]],MedExam_Table[[#Headers],[#Data],[Cancer history]],"Not Found",0)</f>
        <v>No</v>
      </c>
      <c r="H2059" cm="1">
        <f t="array" ref="H2059">_xlfn.XLOOKUP($A2059,MedExam_Table[[#Headers],[#Data],[Customer ID]],MedExam_Table[[#Headers],[#Data],[NumberOfMajorSurgeries_updated]],"Not Found",0)</f>
        <v>1</v>
      </c>
      <c r="I2059" t="str" cm="1">
        <f t="array" ref="I2059">_xlfn.XLOOKUP($A2059,MedExam_Table[[#Headers],[#Data],[Customer ID]],MedExam_Table[[#Headers],[#Data],[Smoker Updated]],"Not Found",0)</f>
        <v>No</v>
      </c>
      <c r="J2059" t="str" cm="1">
        <f t="array" ref="J2059">_xlfn.XLOOKUP($A2059,MedExam_Table[[#Headers],[#Data],[Customer ID]],MedExam_Table[[#Headers],[#Data],[Weight Status]],"Not Found",0)</f>
        <v>Obesity</v>
      </c>
      <c r="K2059" t="str" cm="1">
        <f t="array" ref="K2059">_xlfn.XLOOKUP($A2059,MedExam_Table[[#Headers],[#Data],[Customer ID]],MedExam_Table[[#Headers],[#Data],[Diabetes Status]],"Not Found",0)</f>
        <v>Normal</v>
      </c>
      <c r="L2059" cm="1">
        <f t="array" ref="L2059">_xlfn.XLOOKUP($A2059,Hospitalisation_table[[#All],[Customer ID]],Hospitalisation_table[[#All],[Customer Age]],"Not Found",0)</f>
        <v>38</v>
      </c>
      <c r="M2059" t="str" cm="1">
        <f t="array" ref="M2059">_xlfn.XLOOKUP($A2059,Hospitalisation_table[[#All],[Customer ID]],Hospitalisation_table[[#All],[Date of Birth]],"Not Found",0)</f>
        <v>20-Jul-1984</v>
      </c>
      <c r="N2059" s="22" cm="1">
        <f t="array" ref="N2059">_xlfn.XLOOKUP($A2059,Hospitalisation_table[[#All],[Customer ID]],Hospitalisation_table[[#All],[charges]],"Not Found",0)</f>
        <v>13638.06</v>
      </c>
      <c r="O2059" t="str" cm="1">
        <f t="array" ref="O2059">_xlfn.XLOOKUP($A2059,Hospitalisation_table[[#All],[Customer ID]],Hospitalisation_table[[#All],[Hospital tier_Updated]],"Not Found",0)</f>
        <v>tier - 3</v>
      </c>
      <c r="P2059" t="str" cm="1">
        <f t="array" ref="P2059">_xlfn.XLOOKUP($A2059,Hospitalisation_table[[#All],[Customer ID]],Hospitalisation_table[[#All],[City tier_updated]],"Not Found",0)</f>
        <v>tier - 3</v>
      </c>
      <c r="Q2059" t="str" cm="1">
        <f t="array" ref="Q2059">_xlfn.XLOOKUP($A2059,Hospitalisation_table[[#All],[Customer ID]],Hospitalisation_table[[#All],[State ID Updated]],"Not Found",0)</f>
        <v>R1023</v>
      </c>
    </row>
    <row r="2060" spans="1:17" x14ac:dyDescent="0.3">
      <c r="A2060" s="13" t="s">
        <v>2298</v>
      </c>
      <c r="B2060" t="str" cm="1">
        <f t="array" ref="B2060">_xlfn.XLOOKUP($A2060,CustomersName[[#All],[Customer ID]],CustomersName[[#All],[First Name]],"Not Found",0)</f>
        <v>Bhthany A</v>
      </c>
      <c r="C2060" cm="1">
        <f t="array" ref="C2060">_xlfn.XLOOKUP($A2060,MedExam_Table[[#Headers],[#Data],[Customer ID]],MedExam_Table[[#Headers],[#Data],[BMI]],"Not Found",0)</f>
        <v>53.61</v>
      </c>
      <c r="D2060" cm="1">
        <f t="array" ref="D2060">_xlfn.XLOOKUP($A2060,MedExam_Table[[#Headers],[#Data],[Customer ID]],MedExam_Table[[#Headers],[#Data],[HBA1C]],"Not Found",0)</f>
        <v>10.92</v>
      </c>
      <c r="E2060" t="str" cm="1">
        <f t="array" ref="E2060">_xlfn.XLOOKUP($A2060,MedExam_Table[[#Headers],[#Data],[Customer ID]],MedExam_Table[[#Headers],[#Data],[Heart Issues Updated]],"Not Found",0)</f>
        <v>Yes</v>
      </c>
      <c r="F2060" t="str" cm="1">
        <f t="array" ref="F2060">_xlfn.XLOOKUP($A2060,MedExam_Table[[#Headers],[#Data],[Customer ID]],MedExam_Table[[#Headers],[#Data],[Any Transplants Update]],"Not Found",0)</f>
        <v>No</v>
      </c>
      <c r="G2060" t="str" cm="1">
        <f t="array" ref="G2060">_xlfn.XLOOKUP($A2060,MedExam_Table[[#Headers],[#Data],[Customer ID]],MedExam_Table[[#Headers],[#Data],[Cancer history]],"Not Found",0)</f>
        <v>No</v>
      </c>
      <c r="H2060" cm="1">
        <f t="array" ref="H2060">_xlfn.XLOOKUP($A2060,MedExam_Table[[#Headers],[#Data],[Customer ID]],MedExam_Table[[#Headers],[#Data],[NumberOfMajorSurgeries_updated]],"Not Found",0)</f>
        <v>1</v>
      </c>
      <c r="I2060" t="str" cm="1">
        <f t="array" ref="I2060">_xlfn.XLOOKUP($A2060,MedExam_Table[[#Headers],[#Data],[Customer ID]],MedExam_Table[[#Headers],[#Data],[Smoker Updated]],"Not Found",0)</f>
        <v>Yes</v>
      </c>
      <c r="J2060" t="str" cm="1">
        <f t="array" ref="J2060">_xlfn.XLOOKUP($A2060,MedExam_Table[[#Headers],[#Data],[Customer ID]],MedExam_Table[[#Headers],[#Data],[Weight Status]],"Not Found",0)</f>
        <v>Obesity</v>
      </c>
      <c r="K2060" t="str" cm="1">
        <f t="array" ref="K2060">_xlfn.XLOOKUP($A2060,MedExam_Table[[#Headers],[#Data],[Customer ID]],MedExam_Table[[#Headers],[#Data],[Diabetes Status]],"Not Found",0)</f>
        <v>Diabetes</v>
      </c>
      <c r="L2060" cm="1">
        <f t="array" ref="L2060">_xlfn.XLOOKUP($A2060,Hospitalisation_table[[#All],[Customer ID]],Hospitalisation_table[[#All],[Customer Age]],"Not Found",0)</f>
        <v>47</v>
      </c>
      <c r="M2060" t="str" cm="1">
        <f t="array" ref="M2060">_xlfn.XLOOKUP($A2060,Hospitalisation_table[[#All],[Customer ID]],Hospitalisation_table[[#All],[Date of Birth]],"Not Found",0)</f>
        <v>29-Sep-1975</v>
      </c>
      <c r="N2060" s="22" cm="1">
        <f t="array" ref="N2060">_xlfn.XLOOKUP($A2060,Hospitalisation_table[[#All],[Customer ID]],Hospitalisation_table[[#All],[charges]],"Not Found",0)</f>
        <v>41681.86</v>
      </c>
      <c r="O2060" t="str" cm="1">
        <f t="array" ref="O2060">_xlfn.XLOOKUP($A2060,Hospitalisation_table[[#All],[Customer ID]],Hospitalisation_table[[#All],[Hospital tier_Updated]],"Not Found",0)</f>
        <v>tier - 1</v>
      </c>
      <c r="P2060" t="str" cm="1">
        <f t="array" ref="P2060">_xlfn.XLOOKUP($A2060,Hospitalisation_table[[#All],[Customer ID]],Hospitalisation_table[[#All],[City tier_updated]],"Not Found",0)</f>
        <v>tier - 1</v>
      </c>
      <c r="Q2060" t="str" cm="1">
        <f t="array" ref="Q2060">_xlfn.XLOOKUP($A2060,Hospitalisation_table[[#All],[Customer ID]],Hospitalisation_table[[#All],[State ID Updated]],"Not Found",0)</f>
        <v>R1011</v>
      </c>
    </row>
    <row r="2061" spans="1:17" x14ac:dyDescent="0.3">
      <c r="A2061" s="14" t="s">
        <v>1621</v>
      </c>
      <c r="B2061" t="str" cm="1">
        <f t="array" ref="B2061">_xlfn.XLOOKUP($A2061,CustomersName[[#All],[Customer ID]],CustomersName[[#All],[First Name]],"Not Found",0)</f>
        <v>Megan</v>
      </c>
      <c r="C2061" cm="1">
        <f t="array" ref="C2061">_xlfn.XLOOKUP($A2061,MedExam_Table[[#Headers],[#Data],[Customer ID]],MedExam_Table[[#Headers],[#Data],[BMI]],"Not Found",0)</f>
        <v>35.909999999999997</v>
      </c>
      <c r="D2061" cm="1">
        <f t="array" ref="D2061">_xlfn.XLOOKUP($A2061,MedExam_Table[[#Headers],[#Data],[Customer ID]],MedExam_Table[[#Headers],[#Data],[HBA1C]],"Not Found",0)</f>
        <v>6.72</v>
      </c>
      <c r="E2061" t="str" cm="1">
        <f t="array" ref="E2061">_xlfn.XLOOKUP($A2061,MedExam_Table[[#Headers],[#Data],[Customer ID]],MedExam_Table[[#Headers],[#Data],[Heart Issues Updated]],"Not Found",0)</f>
        <v>Yes</v>
      </c>
      <c r="F2061" t="str" cm="1">
        <f t="array" ref="F2061">_xlfn.XLOOKUP($A2061,MedExam_Table[[#Headers],[#Data],[Customer ID]],MedExam_Table[[#Headers],[#Data],[Any Transplants Update]],"Not Found",0)</f>
        <v>No</v>
      </c>
      <c r="G2061" t="str" cm="1">
        <f t="array" ref="G2061">_xlfn.XLOOKUP($A2061,MedExam_Table[[#Headers],[#Data],[Customer ID]],MedExam_Table[[#Headers],[#Data],[Cancer history]],"Not Found",0)</f>
        <v>No</v>
      </c>
      <c r="H2061" cm="1">
        <f t="array" ref="H2061">_xlfn.XLOOKUP($A2061,MedExam_Table[[#Headers],[#Data],[Customer ID]],MedExam_Table[[#Headers],[#Data],[NumberOfMajorSurgeries_updated]],"Not Found",0)</f>
        <v>2</v>
      </c>
      <c r="I2061" t="str" cm="1">
        <f t="array" ref="I2061">_xlfn.XLOOKUP($A2061,MedExam_Table[[#Headers],[#Data],[Customer ID]],MedExam_Table[[#Headers],[#Data],[Smoker Updated]],"Not Found",0)</f>
        <v>No</v>
      </c>
      <c r="J2061" t="str" cm="1">
        <f t="array" ref="J2061">_xlfn.XLOOKUP($A2061,MedExam_Table[[#Headers],[#Data],[Customer ID]],MedExam_Table[[#Headers],[#Data],[Weight Status]],"Not Found",0)</f>
        <v>Obesity</v>
      </c>
      <c r="K2061" t="str" cm="1">
        <f t="array" ref="K2061">_xlfn.XLOOKUP($A2061,MedExam_Table[[#Headers],[#Data],[Customer ID]],MedExam_Table[[#Headers],[#Data],[Diabetes Status]],"Not Found",0)</f>
        <v>Diabetes</v>
      </c>
      <c r="L2061" cm="1">
        <f t="array" ref="L2061">_xlfn.XLOOKUP($A2061,Hospitalisation_table[[#All],[Customer ID]],Hospitalisation_table[[#All],[Customer Age]],"Not Found",0)</f>
        <v>61</v>
      </c>
      <c r="M2061" t="str" cm="1">
        <f t="array" ref="M2061">_xlfn.XLOOKUP($A2061,Hospitalisation_table[[#All],[Customer ID]],Hospitalisation_table[[#All],[Date of Birth]],"Not Found",0)</f>
        <v>24-Dec-1961</v>
      </c>
      <c r="N2061" s="22" cm="1">
        <f t="array" ref="N2061">_xlfn.XLOOKUP($A2061,Hospitalisation_table[[#All],[Customer ID]],Hospitalisation_table[[#All],[charges]],"Not Found",0)</f>
        <v>13635.64</v>
      </c>
      <c r="O2061" t="str" cm="1">
        <f t="array" ref="O2061">_xlfn.XLOOKUP($A2061,Hospitalisation_table[[#All],[Customer ID]],Hospitalisation_table[[#All],[Hospital tier_Updated]],"Not Found",0)</f>
        <v>tier - 3</v>
      </c>
      <c r="P2061" t="str" cm="1">
        <f t="array" ref="P2061">_xlfn.XLOOKUP($A2061,Hospitalisation_table[[#All],[Customer ID]],Hospitalisation_table[[#All],[City tier_updated]],"Not Found",0)</f>
        <v>tier - 3</v>
      </c>
      <c r="Q2061" t="str" cm="1">
        <f t="array" ref="Q2061">_xlfn.XLOOKUP($A2061,Hospitalisation_table[[#All],[Customer ID]],Hospitalisation_table[[#All],[State ID Updated]],"Not Found",0)</f>
        <v>R1024</v>
      </c>
    </row>
    <row r="2062" spans="1:17" x14ac:dyDescent="0.3">
      <c r="A2062" s="13" t="s">
        <v>1620</v>
      </c>
      <c r="B2062" t="str" cm="1">
        <f t="array" ref="B2062">_xlfn.XLOOKUP($A2062,CustomersName[[#All],[Customer ID]],CustomersName[[#All],[First Name]],"Not Found",0)</f>
        <v>Kevin</v>
      </c>
      <c r="C2062" cm="1">
        <f t="array" ref="C2062">_xlfn.XLOOKUP($A2062,MedExam_Table[[#Headers],[#Data],[Customer ID]],MedExam_Table[[#Headers],[#Data],[BMI]],"Not Found",0)</f>
        <v>36.65</v>
      </c>
      <c r="D2062" cm="1">
        <f t="array" ref="D2062">_xlfn.XLOOKUP($A2062,MedExam_Table[[#Headers],[#Data],[Customer ID]],MedExam_Table[[#Headers],[#Data],[HBA1C]],"Not Found",0)</f>
        <v>5.01</v>
      </c>
      <c r="E2062" t="str" cm="1">
        <f t="array" ref="E2062">_xlfn.XLOOKUP($A2062,MedExam_Table[[#Headers],[#Data],[Customer ID]],MedExam_Table[[#Headers],[#Data],[Heart Issues Updated]],"Not Found",0)</f>
        <v>Yes</v>
      </c>
      <c r="F2062" t="str" cm="1">
        <f t="array" ref="F2062">_xlfn.XLOOKUP($A2062,MedExam_Table[[#Headers],[#Data],[Customer ID]],MedExam_Table[[#Headers],[#Data],[Any Transplants Update]],"Not Found",0)</f>
        <v>No</v>
      </c>
      <c r="G2062" t="str" cm="1">
        <f t="array" ref="G2062">_xlfn.XLOOKUP($A2062,MedExam_Table[[#Headers],[#Data],[Customer ID]],MedExam_Table[[#Headers],[#Data],[Cancer history]],"Not Found",0)</f>
        <v>Yes</v>
      </c>
      <c r="H2062" cm="1">
        <f t="array" ref="H2062">_xlfn.XLOOKUP($A2062,MedExam_Table[[#Headers],[#Data],[Customer ID]],MedExam_Table[[#Headers],[#Data],[NumberOfMajorSurgeries_updated]],"Not Found",0)</f>
        <v>1</v>
      </c>
      <c r="I2062" t="str" cm="1">
        <f t="array" ref="I2062">_xlfn.XLOOKUP($A2062,MedExam_Table[[#Headers],[#Data],[Customer ID]],MedExam_Table[[#Headers],[#Data],[Smoker Updated]],"Not Found",0)</f>
        <v>No</v>
      </c>
      <c r="J2062" t="str" cm="1">
        <f t="array" ref="J2062">_xlfn.XLOOKUP($A2062,MedExam_Table[[#Headers],[#Data],[Customer ID]],MedExam_Table[[#Headers],[#Data],[Weight Status]],"Not Found",0)</f>
        <v>Obesity</v>
      </c>
      <c r="K2062" t="str" cm="1">
        <f t="array" ref="K2062">_xlfn.XLOOKUP($A2062,MedExam_Table[[#Headers],[#Data],[Customer ID]],MedExam_Table[[#Headers],[#Data],[Diabetes Status]],"Not Found",0)</f>
        <v>Normal</v>
      </c>
      <c r="L2062" cm="1">
        <f t="array" ref="L2062">_xlfn.XLOOKUP($A2062,Hospitalisation_table[[#All],[Customer ID]],Hospitalisation_table[[#All],[Customer Age]],"Not Found",0)</f>
        <v>53</v>
      </c>
      <c r="M2062" t="str" cm="1">
        <f t="array" ref="M2062">_xlfn.XLOOKUP($A2062,Hospitalisation_table[[#All],[Customer ID]],Hospitalisation_table[[#All],[Date of Birth]],"Not Found",0)</f>
        <v>26-Jul-1969</v>
      </c>
      <c r="N2062" s="22" cm="1">
        <f t="array" ref="N2062">_xlfn.XLOOKUP($A2062,Hospitalisation_table[[#All],[Customer ID]],Hospitalisation_table[[#All],[charges]],"Not Found",0)</f>
        <v>13622.01</v>
      </c>
      <c r="O2062" t="str" cm="1">
        <f t="array" ref="O2062">_xlfn.XLOOKUP($A2062,Hospitalisation_table[[#All],[Customer ID]],Hospitalisation_table[[#All],[Hospital tier_Updated]],"Not Found",0)</f>
        <v>tier - 3</v>
      </c>
      <c r="P2062" t="str" cm="1">
        <f t="array" ref="P2062">_xlfn.XLOOKUP($A2062,Hospitalisation_table[[#All],[Customer ID]],Hospitalisation_table[[#All],[City tier_updated]],"Not Found",0)</f>
        <v>tier - 3</v>
      </c>
      <c r="Q2062" t="str" cm="1">
        <f t="array" ref="Q2062">_xlfn.XLOOKUP($A2062,Hospitalisation_table[[#All],[Customer ID]],Hospitalisation_table[[#All],[State ID Updated]],"Not Found",0)</f>
        <v>R1012</v>
      </c>
    </row>
    <row r="2063" spans="1:17" x14ac:dyDescent="0.3">
      <c r="A2063" s="14" t="s">
        <v>1619</v>
      </c>
      <c r="B2063" t="str" cm="1">
        <f t="array" ref="B2063">_xlfn.XLOOKUP($A2063,CustomersName[[#All],[Customer ID]],CustomersName[[#All],[First Name]],"Not Found",0)</f>
        <v>Carhline S.</v>
      </c>
      <c r="C2063" cm="1">
        <f t="array" ref="C2063">_xlfn.XLOOKUP($A2063,MedExam_Table[[#Headers],[#Data],[Customer ID]],MedExam_Table[[#Headers],[#Data],[BMI]],"Not Found",0)</f>
        <v>22.04</v>
      </c>
      <c r="D2063" cm="1">
        <f t="array" ref="D2063">_xlfn.XLOOKUP($A2063,MedExam_Table[[#Headers],[#Data],[Customer ID]],MedExam_Table[[#Headers],[#Data],[HBA1C]],"Not Found",0)</f>
        <v>10.9</v>
      </c>
      <c r="E2063" t="str" cm="1">
        <f t="array" ref="E2063">_xlfn.XLOOKUP($A2063,MedExam_Table[[#Headers],[#Data],[Customer ID]],MedExam_Table[[#Headers],[#Data],[Heart Issues Updated]],"Not Found",0)</f>
        <v>Yes</v>
      </c>
      <c r="F2063" t="str" cm="1">
        <f t="array" ref="F2063">_xlfn.XLOOKUP($A2063,MedExam_Table[[#Headers],[#Data],[Customer ID]],MedExam_Table[[#Headers],[#Data],[Any Transplants Update]],"Not Found",0)</f>
        <v>No</v>
      </c>
      <c r="G2063" t="str" cm="1">
        <f t="array" ref="G2063">_xlfn.XLOOKUP($A2063,MedExam_Table[[#Headers],[#Data],[Customer ID]],MedExam_Table[[#Headers],[#Data],[Cancer history]],"Not Found",0)</f>
        <v>No</v>
      </c>
      <c r="H2063" cm="1">
        <f t="array" ref="H2063">_xlfn.XLOOKUP($A2063,MedExam_Table[[#Headers],[#Data],[Customer ID]],MedExam_Table[[#Headers],[#Data],[NumberOfMajorSurgeries_updated]],"Not Found",0)</f>
        <v>2</v>
      </c>
      <c r="I2063" t="str" cm="1">
        <f t="array" ref="I2063">_xlfn.XLOOKUP($A2063,MedExam_Table[[#Headers],[#Data],[Customer ID]],MedExam_Table[[#Headers],[#Data],[Smoker Updated]],"Not Found",0)</f>
        <v>No</v>
      </c>
      <c r="J2063" t="str" cm="1">
        <f t="array" ref="J2063">_xlfn.XLOOKUP($A2063,MedExam_Table[[#Headers],[#Data],[Customer ID]],MedExam_Table[[#Headers],[#Data],[Weight Status]],"Not Found",0)</f>
        <v>NormalWeight</v>
      </c>
      <c r="K2063" t="str" cm="1">
        <f t="array" ref="K2063">_xlfn.XLOOKUP($A2063,MedExam_Table[[#Headers],[#Data],[Customer ID]],MedExam_Table[[#Headers],[#Data],[Diabetes Status]],"Not Found",0)</f>
        <v>Diabetes</v>
      </c>
      <c r="L2063" cm="1">
        <f t="array" ref="L2063">_xlfn.XLOOKUP($A2063,Hospitalisation_table[[#All],[Customer ID]],Hospitalisation_table[[#All],[Customer Age]],"Not Found",0)</f>
        <v>61</v>
      </c>
      <c r="M2063" t="str" cm="1">
        <f t="array" ref="M2063">_xlfn.XLOOKUP($A2063,Hospitalisation_table[[#All],[Customer ID]],Hospitalisation_table[[#All],[Date of Birth]],"Not Found",0)</f>
        <v>18-Nov-1961</v>
      </c>
      <c r="N2063" s="22" cm="1">
        <f t="array" ref="N2063">_xlfn.XLOOKUP($A2063,Hospitalisation_table[[#All],[Customer ID]],Hospitalisation_table[[#All],[charges]],"Not Found",0)</f>
        <v>13616.36</v>
      </c>
      <c r="O2063" t="str" cm="1">
        <f t="array" ref="O2063">_xlfn.XLOOKUP($A2063,Hospitalisation_table[[#All],[Customer ID]],Hospitalisation_table[[#All],[Hospital tier_Updated]],"Not Found",0)</f>
        <v>tier - 3</v>
      </c>
      <c r="P2063" t="str" cm="1">
        <f t="array" ref="P2063">_xlfn.XLOOKUP($A2063,Hospitalisation_table[[#All],[Customer ID]],Hospitalisation_table[[#All],[City tier_updated]],"Not Found",0)</f>
        <v>tier - 3</v>
      </c>
      <c r="Q2063" t="str" cm="1">
        <f t="array" ref="Q2063">_xlfn.XLOOKUP($A2063,Hospitalisation_table[[#All],[Customer ID]],Hospitalisation_table[[#All],[State ID Updated]],"Not Found",0)</f>
        <v>R1024</v>
      </c>
    </row>
    <row r="2064" spans="1:17" x14ac:dyDescent="0.3">
      <c r="A2064" s="13" t="s">
        <v>1618</v>
      </c>
      <c r="B2064" t="str" cm="1">
        <f t="array" ref="B2064">_xlfn.XLOOKUP($A2064,CustomersName[[#All],[Customer ID]],CustomersName[[#All],[First Name]],"Not Found",0)</f>
        <v>Nuta</v>
      </c>
      <c r="C2064" cm="1">
        <f t="array" ref="C2064">_xlfn.XLOOKUP($A2064,MedExam_Table[[#Headers],[#Data],[Customer ID]],MedExam_Table[[#Headers],[#Data],[BMI]],"Not Found",0)</f>
        <v>31.824999999999999</v>
      </c>
      <c r="D2064" cm="1">
        <f t="array" ref="D2064">_xlfn.XLOOKUP($A2064,MedExam_Table[[#Headers],[#Data],[Customer ID]],MedExam_Table[[#Headers],[#Data],[HBA1C]],"Not Found",0)</f>
        <v>5.52</v>
      </c>
      <c r="E2064" t="str" cm="1">
        <f t="array" ref="E2064">_xlfn.XLOOKUP($A2064,MedExam_Table[[#Headers],[#Data],[Customer ID]],MedExam_Table[[#Headers],[#Data],[Heart Issues Updated]],"Not Found",0)</f>
        <v>Yes</v>
      </c>
      <c r="F2064" t="str" cm="1">
        <f t="array" ref="F2064">_xlfn.XLOOKUP($A2064,MedExam_Table[[#Headers],[#Data],[Customer ID]],MedExam_Table[[#Headers],[#Data],[Any Transplants Update]],"Not Found",0)</f>
        <v>No</v>
      </c>
      <c r="G2064" t="str" cm="1">
        <f t="array" ref="G2064">_xlfn.XLOOKUP($A2064,MedExam_Table[[#Headers],[#Data],[Customer ID]],MedExam_Table[[#Headers],[#Data],[Cancer history]],"Not Found",0)</f>
        <v>No</v>
      </c>
      <c r="H2064" cm="1">
        <f t="array" ref="H2064">_xlfn.XLOOKUP($A2064,MedExam_Table[[#Headers],[#Data],[Customer ID]],MedExam_Table[[#Headers],[#Data],[NumberOfMajorSurgeries_updated]],"Not Found",0)</f>
        <v>1</v>
      </c>
      <c r="I2064" t="str" cm="1">
        <f t="array" ref="I2064">_xlfn.XLOOKUP($A2064,MedExam_Table[[#Headers],[#Data],[Customer ID]],MedExam_Table[[#Headers],[#Data],[Smoker Updated]],"Not Found",0)</f>
        <v>No</v>
      </c>
      <c r="J2064" t="str" cm="1">
        <f t="array" ref="J2064">_xlfn.XLOOKUP($A2064,MedExam_Table[[#Headers],[#Data],[Customer ID]],MedExam_Table[[#Headers],[#Data],[Weight Status]],"Not Found",0)</f>
        <v>Obesity</v>
      </c>
      <c r="K2064" t="str" cm="1">
        <f t="array" ref="K2064">_xlfn.XLOOKUP($A2064,MedExam_Table[[#Headers],[#Data],[Customer ID]],MedExam_Table[[#Headers],[#Data],[Diabetes Status]],"Not Found",0)</f>
        <v>Normal</v>
      </c>
      <c r="L2064" cm="1">
        <f t="array" ref="L2064">_xlfn.XLOOKUP($A2064,Hospitalisation_table[[#All],[Customer ID]],Hospitalisation_table[[#All],[Customer Age]],"Not Found",0)</f>
        <v>58</v>
      </c>
      <c r="M2064" t="str" cm="1">
        <f t="array" ref="M2064">_xlfn.XLOOKUP($A2064,Hospitalisation_table[[#All],[Customer ID]],Hospitalisation_table[[#All],[Date of Birth]],"Not Found",0)</f>
        <v>10-Sep-1964</v>
      </c>
      <c r="N2064" s="22" cm="1">
        <f t="array" ref="N2064">_xlfn.XLOOKUP($A2064,Hospitalisation_table[[#All],[Customer ID]],Hospitalisation_table[[#All],[charges]],"Not Found",0)</f>
        <v>13607.37</v>
      </c>
      <c r="O2064" t="str" cm="1">
        <f t="array" ref="O2064">_xlfn.XLOOKUP($A2064,Hospitalisation_table[[#All],[Customer ID]],Hospitalisation_table[[#All],[Hospital tier_Updated]],"Not Found",0)</f>
        <v>tier - 3</v>
      </c>
      <c r="P2064" t="str" cm="1">
        <f t="array" ref="P2064">_xlfn.XLOOKUP($A2064,Hospitalisation_table[[#All],[Customer ID]],Hospitalisation_table[[#All],[City tier_updated]],"Not Found",0)</f>
        <v>tier - 1</v>
      </c>
      <c r="Q2064" t="str" cm="1">
        <f t="array" ref="Q2064">_xlfn.XLOOKUP($A2064,Hospitalisation_table[[#All],[Customer ID]],Hospitalisation_table[[#All],[State ID Updated]],"Not Found",0)</f>
        <v>R1024</v>
      </c>
    </row>
    <row r="2065" spans="1:17" x14ac:dyDescent="0.3">
      <c r="A2065" s="14" t="s">
        <v>1617</v>
      </c>
      <c r="B2065" t="str" cm="1">
        <f t="array" ref="B2065">_xlfn.XLOOKUP($A2065,CustomersName[[#All],[Customer ID]],CustomersName[[#All],[First Name]],"Not Found",0)</f>
        <v>Margie</v>
      </c>
      <c r="C2065" cm="1">
        <f t="array" ref="C2065">_xlfn.XLOOKUP($A2065,MedExam_Table[[#Headers],[#Data],[Customer ID]],MedExam_Table[[#Headers],[#Data],[BMI]],"Not Found",0)</f>
        <v>53.58</v>
      </c>
      <c r="D2065" cm="1">
        <f t="array" ref="D2065">_xlfn.XLOOKUP($A2065,MedExam_Table[[#Headers],[#Data],[Customer ID]],MedExam_Table[[#Headers],[#Data],[HBA1C]],"Not Found",0)</f>
        <v>4.55</v>
      </c>
      <c r="E2065" t="str" cm="1">
        <f t="array" ref="E2065">_xlfn.XLOOKUP($A2065,MedExam_Table[[#Headers],[#Data],[Customer ID]],MedExam_Table[[#Headers],[#Data],[Heart Issues Updated]],"Not Found",0)</f>
        <v>No</v>
      </c>
      <c r="F2065" t="str" cm="1">
        <f t="array" ref="F2065">_xlfn.XLOOKUP($A2065,MedExam_Table[[#Headers],[#Data],[Customer ID]],MedExam_Table[[#Headers],[#Data],[Any Transplants Update]],"Not Found",0)</f>
        <v>No</v>
      </c>
      <c r="G2065" t="str" cm="1">
        <f t="array" ref="G2065">_xlfn.XLOOKUP($A2065,MedExam_Table[[#Headers],[#Data],[Customer ID]],MedExam_Table[[#Headers],[#Data],[Cancer history]],"Not Found",0)</f>
        <v>No</v>
      </c>
      <c r="H2065" cm="1">
        <f t="array" ref="H2065">_xlfn.XLOOKUP($A2065,MedExam_Table[[#Headers],[#Data],[Customer ID]],MedExam_Table[[#Headers],[#Data],[NumberOfMajorSurgeries_updated]],"Not Found",0)</f>
        <v>1</v>
      </c>
      <c r="I2065" t="str" cm="1">
        <f t="array" ref="I2065">_xlfn.XLOOKUP($A2065,MedExam_Table[[#Headers],[#Data],[Customer ID]],MedExam_Table[[#Headers],[#Data],[Smoker Updated]],"Not Found",0)</f>
        <v>No</v>
      </c>
      <c r="J2065" t="str" cm="1">
        <f t="array" ref="J2065">_xlfn.XLOOKUP($A2065,MedExam_Table[[#Headers],[#Data],[Customer ID]],MedExam_Table[[#Headers],[#Data],[Weight Status]],"Not Found",0)</f>
        <v>Obesity</v>
      </c>
      <c r="K2065" t="str" cm="1">
        <f t="array" ref="K2065">_xlfn.XLOOKUP($A2065,MedExam_Table[[#Headers],[#Data],[Customer ID]],MedExam_Table[[#Headers],[#Data],[Diabetes Status]],"Not Found",0)</f>
        <v>Normal</v>
      </c>
      <c r="L2065" cm="1">
        <f t="array" ref="L2065">_xlfn.XLOOKUP($A2065,Hospitalisation_table[[#All],[Customer ID]],Hospitalisation_table[[#All],[Customer Age]],"Not Found",0)</f>
        <v>30</v>
      </c>
      <c r="M2065" t="str" cm="1">
        <f t="array" ref="M2065">_xlfn.XLOOKUP($A2065,Hospitalisation_table[[#All],[Customer ID]],Hospitalisation_table[[#All],[Date of Birth]],"Not Found",0)</f>
        <v>14-Aug-1992</v>
      </c>
      <c r="N2065" s="22" cm="1">
        <f t="array" ref="N2065">_xlfn.XLOOKUP($A2065,Hospitalisation_table[[#All],[Customer ID]],Hospitalisation_table[[#All],[charges]],"Not Found",0)</f>
        <v>13588.17</v>
      </c>
      <c r="O2065" t="str" cm="1">
        <f t="array" ref="O2065">_xlfn.XLOOKUP($A2065,Hospitalisation_table[[#All],[Customer ID]],Hospitalisation_table[[#All],[Hospital tier_Updated]],"Not Found",0)</f>
        <v>tier - 3</v>
      </c>
      <c r="P2065" t="str" cm="1">
        <f t="array" ref="P2065">_xlfn.XLOOKUP($A2065,Hospitalisation_table[[#All],[Customer ID]],Hospitalisation_table[[#All],[City tier_updated]],"Not Found",0)</f>
        <v>tier - 1</v>
      </c>
      <c r="Q2065" t="str" cm="1">
        <f t="array" ref="Q2065">_xlfn.XLOOKUP($A2065,Hospitalisation_table[[#All],[Customer ID]],Hospitalisation_table[[#All],[State ID Updated]],"Not Found",0)</f>
        <v>R1012</v>
      </c>
    </row>
    <row r="2066" spans="1:17" x14ac:dyDescent="0.3">
      <c r="A2066" s="13" t="s">
        <v>1616</v>
      </c>
      <c r="B2066" t="str" cm="1">
        <f t="array" ref="B2066">_xlfn.XLOOKUP($A2066,CustomersName[[#All],[Customer ID]],CustomersName[[#All],[First Name]],"Not Found",0)</f>
        <v>Heidi</v>
      </c>
      <c r="C2066" cm="1">
        <f t="array" ref="C2066">_xlfn.XLOOKUP($A2066,MedExam_Table[[#Headers],[#Data],[Customer ID]],MedExam_Table[[#Headers],[#Data],[BMI]],"Not Found",0)</f>
        <v>34.299999999999997</v>
      </c>
      <c r="D2066" cm="1">
        <f t="array" ref="D2066">_xlfn.XLOOKUP($A2066,MedExam_Table[[#Headers],[#Data],[Customer ID]],MedExam_Table[[#Headers],[#Data],[HBA1C]],"Not Found",0)</f>
        <v>11.76</v>
      </c>
      <c r="E2066" t="str" cm="1">
        <f t="array" ref="E2066">_xlfn.XLOOKUP($A2066,MedExam_Table[[#Headers],[#Data],[Customer ID]],MedExam_Table[[#Headers],[#Data],[Heart Issues Updated]],"Not Found",0)</f>
        <v>No</v>
      </c>
      <c r="F2066" t="str" cm="1">
        <f t="array" ref="F2066">_xlfn.XLOOKUP($A2066,MedExam_Table[[#Headers],[#Data],[Customer ID]],MedExam_Table[[#Headers],[#Data],[Any Transplants Update]],"Not Found",0)</f>
        <v>No</v>
      </c>
      <c r="G2066" t="str" cm="1">
        <f t="array" ref="G2066">_xlfn.XLOOKUP($A2066,MedExam_Table[[#Headers],[#Data],[Customer ID]],MedExam_Table[[#Headers],[#Data],[Cancer history]],"Not Found",0)</f>
        <v>No</v>
      </c>
      <c r="H2066" cm="1">
        <f t="array" ref="H2066">_xlfn.XLOOKUP($A2066,MedExam_Table[[#Headers],[#Data],[Customer ID]],MedExam_Table[[#Headers],[#Data],[NumberOfMajorSurgeries_updated]],"Not Found",0)</f>
        <v>0</v>
      </c>
      <c r="I2066" t="str" cm="1">
        <f t="array" ref="I2066">_xlfn.XLOOKUP($A2066,MedExam_Table[[#Headers],[#Data],[Customer ID]],MedExam_Table[[#Headers],[#Data],[Smoker Updated]],"Not Found",0)</f>
        <v>No</v>
      </c>
      <c r="J2066" t="str" cm="1">
        <f t="array" ref="J2066">_xlfn.XLOOKUP($A2066,MedExam_Table[[#Headers],[#Data],[Customer ID]],MedExam_Table[[#Headers],[#Data],[Weight Status]],"Not Found",0)</f>
        <v>Obesity</v>
      </c>
      <c r="K2066" t="str" cm="1">
        <f t="array" ref="K2066">_xlfn.XLOOKUP($A2066,MedExam_Table[[#Headers],[#Data],[Customer ID]],MedExam_Table[[#Headers],[#Data],[Diabetes Status]],"Not Found",0)</f>
        <v>Diabetes</v>
      </c>
      <c r="L2066" cm="1">
        <f t="array" ref="L2066">_xlfn.XLOOKUP($A2066,Hospitalisation_table[[#All],[Customer ID]],Hospitalisation_table[[#All],[Customer Age]],"Not Found",0)</f>
        <v>54</v>
      </c>
      <c r="M2066" t="str" cm="1">
        <f t="array" ref="M2066">_xlfn.XLOOKUP($A2066,Hospitalisation_table[[#All],[Customer ID]],Hospitalisation_table[[#All],[Date of Birth]],"Not Found",0)</f>
        <v>15-Jul-1968</v>
      </c>
      <c r="N2066" s="22" cm="1">
        <f t="array" ref="N2066">_xlfn.XLOOKUP($A2066,Hospitalisation_table[[#All],[Customer ID]],Hospitalisation_table[[#All],[charges]],"Not Found",0)</f>
        <v>13566.04</v>
      </c>
      <c r="O2066" t="str" cm="1">
        <f t="array" ref="O2066">_xlfn.XLOOKUP($A2066,Hospitalisation_table[[#All],[Customer ID]],Hospitalisation_table[[#All],[Hospital tier_Updated]],"Not Found",0)</f>
        <v>tier - 3</v>
      </c>
      <c r="P2066" t="str" cm="1">
        <f t="array" ref="P2066">_xlfn.XLOOKUP($A2066,Hospitalisation_table[[#All],[Customer ID]],Hospitalisation_table[[#All],[City tier_updated]],"Not Found",0)</f>
        <v>tier - 3</v>
      </c>
      <c r="Q2066" t="str" cm="1">
        <f t="array" ref="Q2066">_xlfn.XLOOKUP($A2066,Hospitalisation_table[[#All],[Customer ID]],Hospitalisation_table[[#All],[State ID Updated]],"Not Found",0)</f>
        <v>R1026</v>
      </c>
    </row>
    <row r="2067" spans="1:17" x14ac:dyDescent="0.3">
      <c r="A2067" s="14" t="s">
        <v>1615</v>
      </c>
      <c r="B2067" t="str" cm="1">
        <f t="array" ref="B2067">_xlfn.XLOOKUP($A2067,CustomersName[[#All],[Customer ID]],CustomersName[[#All],[First Name]],"Not Found",0)</f>
        <v>Dihgo J</v>
      </c>
      <c r="C2067" cm="1">
        <f t="array" ref="C2067">_xlfn.XLOOKUP($A2067,MedExam_Table[[#Headers],[#Data],[Customer ID]],MedExam_Table[[#Headers],[#Data],[BMI]],"Not Found",0)</f>
        <v>32.11</v>
      </c>
      <c r="D2067" cm="1">
        <f t="array" ref="D2067">_xlfn.XLOOKUP($A2067,MedExam_Table[[#Headers],[#Data],[Customer ID]],MedExam_Table[[#Headers],[#Data],[HBA1C]],"Not Found",0)</f>
        <v>7.06</v>
      </c>
      <c r="E2067" t="str" cm="1">
        <f t="array" ref="E2067">_xlfn.XLOOKUP($A2067,MedExam_Table[[#Headers],[#Data],[Customer ID]],MedExam_Table[[#Headers],[#Data],[Heart Issues Updated]],"Not Found",0)</f>
        <v>No</v>
      </c>
      <c r="F2067" t="str" cm="1">
        <f t="array" ref="F2067">_xlfn.XLOOKUP($A2067,MedExam_Table[[#Headers],[#Data],[Customer ID]],MedExam_Table[[#Headers],[#Data],[Any Transplants Update]],"Not Found",0)</f>
        <v>No</v>
      </c>
      <c r="G2067" t="str" cm="1">
        <f t="array" ref="G2067">_xlfn.XLOOKUP($A2067,MedExam_Table[[#Headers],[#Data],[Customer ID]],MedExam_Table[[#Headers],[#Data],[Cancer history]],"Not Found",0)</f>
        <v>No</v>
      </c>
      <c r="H2067" cm="1">
        <f t="array" ref="H2067">_xlfn.XLOOKUP($A2067,MedExam_Table[[#Headers],[#Data],[Customer ID]],MedExam_Table[[#Headers],[#Data],[NumberOfMajorSurgeries_updated]],"Not Found",0)</f>
        <v>0</v>
      </c>
      <c r="I2067" t="str" cm="1">
        <f t="array" ref="I2067">_xlfn.XLOOKUP($A2067,MedExam_Table[[#Headers],[#Data],[Customer ID]],MedExam_Table[[#Headers],[#Data],[Smoker Updated]],"Not Found",0)</f>
        <v>No</v>
      </c>
      <c r="J2067" t="str" cm="1">
        <f t="array" ref="J2067">_xlfn.XLOOKUP($A2067,MedExam_Table[[#Headers],[#Data],[Customer ID]],MedExam_Table[[#Headers],[#Data],[Weight Status]],"Not Found",0)</f>
        <v>Obesity</v>
      </c>
      <c r="K2067" t="str" cm="1">
        <f t="array" ref="K2067">_xlfn.XLOOKUP($A2067,MedExam_Table[[#Headers],[#Data],[Customer ID]],MedExam_Table[[#Headers],[#Data],[Diabetes Status]],"Not Found",0)</f>
        <v>Diabetes</v>
      </c>
      <c r="L2067" cm="1">
        <f t="array" ref="L2067">_xlfn.XLOOKUP($A2067,Hospitalisation_table[[#All],[Customer ID]],Hospitalisation_table[[#All],[Customer Age]],"Not Found",0)</f>
        <v>62</v>
      </c>
      <c r="M2067" t="str" cm="1">
        <f t="array" ref="M2067">_xlfn.XLOOKUP($A2067,Hospitalisation_table[[#All],[Customer ID]],Hospitalisation_table[[#All],[Date of Birth]],"Not Found",0)</f>
        <v>11-Jul-1960</v>
      </c>
      <c r="N2067" s="22" cm="1">
        <f t="array" ref="N2067">_xlfn.XLOOKUP($A2067,Hospitalisation_table[[#All],[Customer ID]],Hospitalisation_table[[#All],[charges]],"Not Found",0)</f>
        <v>13555</v>
      </c>
      <c r="O2067" t="str" cm="1">
        <f t="array" ref="O2067">_xlfn.XLOOKUP($A2067,Hospitalisation_table[[#All],[Customer ID]],Hospitalisation_table[[#All],[Hospital tier_Updated]],"Not Found",0)</f>
        <v>tier - 3</v>
      </c>
      <c r="P2067" t="str" cm="1">
        <f t="array" ref="P2067">_xlfn.XLOOKUP($A2067,Hospitalisation_table[[#All],[Customer ID]],Hospitalisation_table[[#All],[City tier_updated]],"Not Found",0)</f>
        <v>tier - 3</v>
      </c>
      <c r="Q2067" t="str" cm="1">
        <f t="array" ref="Q2067">_xlfn.XLOOKUP($A2067,Hospitalisation_table[[#All],[Customer ID]],Hospitalisation_table[[#All],[State ID Updated]],"Not Found",0)</f>
        <v>R1017</v>
      </c>
    </row>
    <row r="2068" spans="1:17" x14ac:dyDescent="0.3">
      <c r="A2068" s="13" t="s">
        <v>1614</v>
      </c>
      <c r="B2068" t="str" cm="1">
        <f t="array" ref="B2068">_xlfn.XLOOKUP($A2068,CustomersName[[#All],[Customer ID]],CustomersName[[#All],[First Name]],"Not Found",0)</f>
        <v>Enrique M Sr</v>
      </c>
      <c r="C2068" cm="1">
        <f t="array" ref="C2068">_xlfn.XLOOKUP($A2068,MedExam_Table[[#Headers],[#Data],[Customer ID]],MedExam_Table[[#Headers],[#Data],[BMI]],"Not Found",0)</f>
        <v>31.78</v>
      </c>
      <c r="D2068" cm="1">
        <f t="array" ref="D2068">_xlfn.XLOOKUP($A2068,MedExam_Table[[#Headers],[#Data],[Customer ID]],MedExam_Table[[#Headers],[#Data],[HBA1C]],"Not Found",0)</f>
        <v>11.35</v>
      </c>
      <c r="E2068" t="str" cm="1">
        <f t="array" ref="E2068">_xlfn.XLOOKUP($A2068,MedExam_Table[[#Headers],[#Data],[Customer ID]],MedExam_Table[[#Headers],[#Data],[Heart Issues Updated]],"Not Found",0)</f>
        <v>Yes</v>
      </c>
      <c r="F2068" t="str" cm="1">
        <f t="array" ref="F2068">_xlfn.XLOOKUP($A2068,MedExam_Table[[#Headers],[#Data],[Customer ID]],MedExam_Table[[#Headers],[#Data],[Any Transplants Update]],"Not Found",0)</f>
        <v>No</v>
      </c>
      <c r="G2068" t="str" cm="1">
        <f t="array" ref="G2068">_xlfn.XLOOKUP($A2068,MedExam_Table[[#Headers],[#Data],[Customer ID]],MedExam_Table[[#Headers],[#Data],[Cancer history]],"Not Found",0)</f>
        <v>Yes</v>
      </c>
      <c r="H2068" cm="1">
        <f t="array" ref="H2068">_xlfn.XLOOKUP($A2068,MedExam_Table[[#Headers],[#Data],[Customer ID]],MedExam_Table[[#Headers],[#Data],[NumberOfMajorSurgeries_updated]],"Not Found",0)</f>
        <v>1</v>
      </c>
      <c r="I2068" t="str" cm="1">
        <f t="array" ref="I2068">_xlfn.XLOOKUP($A2068,MedExam_Table[[#Headers],[#Data],[Customer ID]],MedExam_Table[[#Headers],[#Data],[Smoker Updated]],"Not Found",0)</f>
        <v>No</v>
      </c>
      <c r="J2068" t="str" cm="1">
        <f t="array" ref="J2068">_xlfn.XLOOKUP($A2068,MedExam_Table[[#Headers],[#Data],[Customer ID]],MedExam_Table[[#Headers],[#Data],[Weight Status]],"Not Found",0)</f>
        <v>Obesity</v>
      </c>
      <c r="K2068" t="str" cm="1">
        <f t="array" ref="K2068">_xlfn.XLOOKUP($A2068,MedExam_Table[[#Headers],[#Data],[Customer ID]],MedExam_Table[[#Headers],[#Data],[Diabetes Status]],"Not Found",0)</f>
        <v>Diabetes</v>
      </c>
      <c r="L2068" cm="1">
        <f t="array" ref="L2068">_xlfn.XLOOKUP($A2068,Hospitalisation_table[[#All],[Customer ID]],Hospitalisation_table[[#All],[Customer Age]],"Not Found",0)</f>
        <v>59</v>
      </c>
      <c r="M2068" t="str" cm="1">
        <f t="array" ref="M2068">_xlfn.XLOOKUP($A2068,Hospitalisation_table[[#All],[Customer ID]],Hospitalisation_table[[#All],[Date of Birth]],"Not Found",0)</f>
        <v>14-Oct-1963</v>
      </c>
      <c r="N2068" s="22" cm="1">
        <f t="array" ref="N2068">_xlfn.XLOOKUP($A2068,Hospitalisation_table[[#All],[Customer ID]],Hospitalisation_table[[#All],[charges]],"Not Found",0)</f>
        <v>13511.28</v>
      </c>
      <c r="O2068" t="str" cm="1">
        <f t="array" ref="O2068">_xlfn.XLOOKUP($A2068,Hospitalisation_table[[#All],[Customer ID]],Hospitalisation_table[[#All],[Hospital tier_Updated]],"Not Found",0)</f>
        <v>tier - 3</v>
      </c>
      <c r="P2068" t="str" cm="1">
        <f t="array" ref="P2068">_xlfn.XLOOKUP($A2068,Hospitalisation_table[[#All],[Customer ID]],Hospitalisation_table[[#All],[City tier_updated]],"Not Found",0)</f>
        <v>tier - 1</v>
      </c>
      <c r="Q2068" t="str" cm="1">
        <f t="array" ref="Q2068">_xlfn.XLOOKUP($A2068,Hospitalisation_table[[#All],[Customer ID]],Hospitalisation_table[[#All],[State ID Updated]],"Not Found",0)</f>
        <v>R1012</v>
      </c>
    </row>
    <row r="2069" spans="1:17" x14ac:dyDescent="0.3">
      <c r="A2069" s="14" t="s">
        <v>1613</v>
      </c>
      <c r="B2069" t="str" cm="1">
        <f t="array" ref="B2069">_xlfn.XLOOKUP($A2069,CustomersName[[#All],[Customer ID]],CustomersName[[#All],[First Name]],"Not Found",0)</f>
        <v>Greg</v>
      </c>
      <c r="C2069" cm="1">
        <f t="array" ref="C2069">_xlfn.XLOOKUP($A2069,MedExam_Table[[#Headers],[#Data],[Customer ID]],MedExam_Table[[#Headers],[#Data],[BMI]],"Not Found",0)</f>
        <v>46.89</v>
      </c>
      <c r="D2069" cm="1">
        <f t="array" ref="D2069">_xlfn.XLOOKUP($A2069,MedExam_Table[[#Headers],[#Data],[Customer ID]],MedExam_Table[[#Headers],[#Data],[HBA1C]],"Not Found",0)</f>
        <v>5.52</v>
      </c>
      <c r="E2069" t="str" cm="1">
        <f t="array" ref="E2069">_xlfn.XLOOKUP($A2069,MedExam_Table[[#Headers],[#Data],[Customer ID]],MedExam_Table[[#Headers],[#Data],[Heart Issues Updated]],"Not Found",0)</f>
        <v>No</v>
      </c>
      <c r="F2069" t="str" cm="1">
        <f t="array" ref="F2069">_xlfn.XLOOKUP($A2069,MedExam_Table[[#Headers],[#Data],[Customer ID]],MedExam_Table[[#Headers],[#Data],[Any Transplants Update]],"Not Found",0)</f>
        <v>No</v>
      </c>
      <c r="G2069" t="str" cm="1">
        <f t="array" ref="G2069">_xlfn.XLOOKUP($A2069,MedExam_Table[[#Headers],[#Data],[Customer ID]],MedExam_Table[[#Headers],[#Data],[Cancer history]],"Not Found",0)</f>
        <v>No</v>
      </c>
      <c r="H2069" cm="1">
        <f t="array" ref="H2069">_xlfn.XLOOKUP($A2069,MedExam_Table[[#Headers],[#Data],[Customer ID]],MedExam_Table[[#Headers],[#Data],[NumberOfMajorSurgeries_updated]],"Not Found",0)</f>
        <v>0</v>
      </c>
      <c r="I2069" t="str" cm="1">
        <f t="array" ref="I2069">_xlfn.XLOOKUP($A2069,MedExam_Table[[#Headers],[#Data],[Customer ID]],MedExam_Table[[#Headers],[#Data],[Smoker Updated]],"Not Found",0)</f>
        <v>No</v>
      </c>
      <c r="J2069" t="str" cm="1">
        <f t="array" ref="J2069">_xlfn.XLOOKUP($A2069,MedExam_Table[[#Headers],[#Data],[Customer ID]],MedExam_Table[[#Headers],[#Data],[Weight Status]],"Not Found",0)</f>
        <v>Obesity</v>
      </c>
      <c r="K2069" t="str" cm="1">
        <f t="array" ref="K2069">_xlfn.XLOOKUP($A2069,MedExam_Table[[#Headers],[#Data],[Customer ID]],MedExam_Table[[#Headers],[#Data],[Diabetes Status]],"Not Found",0)</f>
        <v>Normal</v>
      </c>
      <c r="L2069" cm="1">
        <f t="array" ref="L2069">_xlfn.XLOOKUP($A2069,Hospitalisation_table[[#All],[Customer ID]],Hospitalisation_table[[#All],[Customer Age]],"Not Found",0)</f>
        <v>32</v>
      </c>
      <c r="M2069" t="str" cm="1">
        <f t="array" ref="M2069">_xlfn.XLOOKUP($A2069,Hospitalisation_table[[#All],[Customer ID]],Hospitalisation_table[[#All],[Date of Birth]],"Not Found",0)</f>
        <v>30-Aug-1990</v>
      </c>
      <c r="N2069" s="22" cm="1">
        <f t="array" ref="N2069">_xlfn.XLOOKUP($A2069,Hospitalisation_table[[#All],[Customer ID]],Hospitalisation_table[[#All],[charges]],"Not Found",0)</f>
        <v>13480.83</v>
      </c>
      <c r="O2069" t="str" cm="1">
        <f t="array" ref="O2069">_xlfn.XLOOKUP($A2069,Hospitalisation_table[[#All],[Customer ID]],Hospitalisation_table[[#All],[Hospital tier_Updated]],"Not Found",0)</f>
        <v>tier - 3</v>
      </c>
      <c r="P2069" t="str" cm="1">
        <f t="array" ref="P2069">_xlfn.XLOOKUP($A2069,Hospitalisation_table[[#All],[Customer ID]],Hospitalisation_table[[#All],[City tier_updated]],"Not Found",0)</f>
        <v>tier - 2</v>
      </c>
      <c r="Q2069" t="str" cm="1">
        <f t="array" ref="Q2069">_xlfn.XLOOKUP($A2069,Hospitalisation_table[[#All],[Customer ID]],Hospitalisation_table[[#All],[State ID Updated]],"Not Found",0)</f>
        <v>R1023</v>
      </c>
    </row>
    <row r="2070" spans="1:17" x14ac:dyDescent="0.3">
      <c r="A2070" s="13" t="s">
        <v>1612</v>
      </c>
      <c r="B2070" t="str" cm="1">
        <f t="array" ref="B2070">_xlfn.XLOOKUP($A2070,CustomersName[[#All],[Customer ID]],CustomersName[[#All],[First Name]],"Not Found",0)</f>
        <v>Filip</v>
      </c>
      <c r="C2070" cm="1">
        <f t="array" ref="C2070">_xlfn.XLOOKUP($A2070,MedExam_Table[[#Headers],[#Data],[Customer ID]],MedExam_Table[[#Headers],[#Data],[BMI]],"Not Found",0)</f>
        <v>39.35</v>
      </c>
      <c r="D2070" cm="1">
        <f t="array" ref="D2070">_xlfn.XLOOKUP($A2070,MedExam_Table[[#Headers],[#Data],[Customer ID]],MedExam_Table[[#Headers],[#Data],[HBA1C]],"Not Found",0)</f>
        <v>7.86</v>
      </c>
      <c r="E2070" t="str" cm="1">
        <f t="array" ref="E2070">_xlfn.XLOOKUP($A2070,MedExam_Table[[#Headers],[#Data],[Customer ID]],MedExam_Table[[#Headers],[#Data],[Heart Issues Updated]],"Not Found",0)</f>
        <v>Yes</v>
      </c>
      <c r="F2070" t="str" cm="1">
        <f t="array" ref="F2070">_xlfn.XLOOKUP($A2070,MedExam_Table[[#Headers],[#Data],[Customer ID]],MedExam_Table[[#Headers],[#Data],[Any Transplants Update]],"Not Found",0)</f>
        <v>No</v>
      </c>
      <c r="G2070" t="str" cm="1">
        <f t="array" ref="G2070">_xlfn.XLOOKUP($A2070,MedExam_Table[[#Headers],[#Data],[Customer ID]],MedExam_Table[[#Headers],[#Data],[Cancer history]],"Not Found",0)</f>
        <v>No</v>
      </c>
      <c r="H2070" cm="1">
        <f t="array" ref="H2070">_xlfn.XLOOKUP($A2070,MedExam_Table[[#Headers],[#Data],[Customer ID]],MedExam_Table[[#Headers],[#Data],[NumberOfMajorSurgeries_updated]],"Not Found",0)</f>
        <v>1</v>
      </c>
      <c r="I2070" t="str" cm="1">
        <f t="array" ref="I2070">_xlfn.XLOOKUP($A2070,MedExam_Table[[#Headers],[#Data],[Customer ID]],MedExam_Table[[#Headers],[#Data],[Smoker Updated]],"Not Found",0)</f>
        <v>No</v>
      </c>
      <c r="J2070" t="str" cm="1">
        <f t="array" ref="J2070">_xlfn.XLOOKUP($A2070,MedExam_Table[[#Headers],[#Data],[Customer ID]],MedExam_Table[[#Headers],[#Data],[Weight Status]],"Not Found",0)</f>
        <v>Obesity</v>
      </c>
      <c r="K2070" t="str" cm="1">
        <f t="array" ref="K2070">_xlfn.XLOOKUP($A2070,MedExam_Table[[#Headers],[#Data],[Customer ID]],MedExam_Table[[#Headers],[#Data],[Diabetes Status]],"Not Found",0)</f>
        <v>Diabetes</v>
      </c>
      <c r="L2070" cm="1">
        <f t="array" ref="L2070">_xlfn.XLOOKUP($A2070,Hospitalisation_table[[#All],[Customer ID]],Hospitalisation_table[[#All],[Customer Age]],"Not Found",0)</f>
        <v>47</v>
      </c>
      <c r="M2070" t="str" cm="1">
        <f t="array" ref="M2070">_xlfn.XLOOKUP($A2070,Hospitalisation_table[[#All],[Customer ID]],Hospitalisation_table[[#All],[Date of Birth]],"Not Found",0)</f>
        <v>7-Aug-1975</v>
      </c>
      <c r="N2070" s="22" cm="1">
        <f t="array" ref="N2070">_xlfn.XLOOKUP($A2070,Hospitalisation_table[[#All],[Customer ID]],Hospitalisation_table[[#All],[charges]],"Not Found",0)</f>
        <v>13472.19</v>
      </c>
      <c r="O2070" t="str" cm="1">
        <f t="array" ref="O2070">_xlfn.XLOOKUP($A2070,Hospitalisation_table[[#All],[Customer ID]],Hospitalisation_table[[#All],[Hospital tier_Updated]],"Not Found",0)</f>
        <v>tier - 3</v>
      </c>
      <c r="P2070" t="str" cm="1">
        <f t="array" ref="P2070">_xlfn.XLOOKUP($A2070,Hospitalisation_table[[#All],[Customer ID]],Hospitalisation_table[[#All],[City tier_updated]],"Not Found",0)</f>
        <v>tier - 2</v>
      </c>
      <c r="Q2070" t="str" cm="1">
        <f t="array" ref="Q2070">_xlfn.XLOOKUP($A2070,Hospitalisation_table[[#All],[Customer ID]],Hospitalisation_table[[#All],[State ID Updated]],"Not Found",0)</f>
        <v>R1012</v>
      </c>
    </row>
    <row r="2071" spans="1:17" x14ac:dyDescent="0.3">
      <c r="A2071" s="14" t="s">
        <v>2297</v>
      </c>
      <c r="B2071" t="str" cm="1">
        <f t="array" ref="B2071">_xlfn.XLOOKUP($A2071,CustomersName[[#All],[Customer ID]],CustomersName[[#All],[First Name]],"Not Found",0)</f>
        <v>Yves</v>
      </c>
      <c r="C2071" cm="1">
        <f t="array" ref="C2071">_xlfn.XLOOKUP($A2071,MedExam_Table[[#Headers],[#Data],[Customer ID]],MedExam_Table[[#Headers],[#Data],[BMI]],"Not Found",0)</f>
        <v>36.19</v>
      </c>
      <c r="D2071" cm="1">
        <f t="array" ref="D2071">_xlfn.XLOOKUP($A2071,MedExam_Table[[#Headers],[#Data],[Customer ID]],MedExam_Table[[#Headers],[#Data],[HBA1C]],"Not Found",0)</f>
        <v>11.51</v>
      </c>
      <c r="E2071" t="str" cm="1">
        <f t="array" ref="E2071">_xlfn.XLOOKUP($A2071,MedExam_Table[[#Headers],[#Data],[Customer ID]],MedExam_Table[[#Headers],[#Data],[Heart Issues Updated]],"Not Found",0)</f>
        <v>Yes</v>
      </c>
      <c r="F2071" t="str" cm="1">
        <f t="array" ref="F2071">_xlfn.XLOOKUP($A2071,MedExam_Table[[#Headers],[#Data],[Customer ID]],MedExam_Table[[#Headers],[#Data],[Any Transplants Update]],"Not Found",0)</f>
        <v>No</v>
      </c>
      <c r="G2071" t="str" cm="1">
        <f t="array" ref="G2071">_xlfn.XLOOKUP($A2071,MedExam_Table[[#Headers],[#Data],[Customer ID]],MedExam_Table[[#Headers],[#Data],[Cancer history]],"Not Found",0)</f>
        <v>No</v>
      </c>
      <c r="H2071" cm="1">
        <f t="array" ref="H2071">_xlfn.XLOOKUP($A2071,MedExam_Table[[#Headers],[#Data],[Customer ID]],MedExam_Table[[#Headers],[#Data],[NumberOfMajorSurgeries_updated]],"Not Found",0)</f>
        <v>1</v>
      </c>
      <c r="I2071" t="str" cm="1">
        <f t="array" ref="I2071">_xlfn.XLOOKUP($A2071,MedExam_Table[[#Headers],[#Data],[Customer ID]],MedExam_Table[[#Headers],[#Data],[Smoker Updated]],"Not Found",0)</f>
        <v>Yes</v>
      </c>
      <c r="J2071" t="str" cm="1">
        <f t="array" ref="J2071">_xlfn.XLOOKUP($A2071,MedExam_Table[[#Headers],[#Data],[Customer ID]],MedExam_Table[[#Headers],[#Data],[Weight Status]],"Not Found",0)</f>
        <v>Obesity</v>
      </c>
      <c r="K2071" t="str" cm="1">
        <f t="array" ref="K2071">_xlfn.XLOOKUP($A2071,MedExam_Table[[#Headers],[#Data],[Customer ID]],MedExam_Table[[#Headers],[#Data],[Diabetes Status]],"Not Found",0)</f>
        <v>Diabetes</v>
      </c>
      <c r="L2071" cm="1">
        <f t="array" ref="L2071">_xlfn.XLOOKUP($A2071,Hospitalisation_table[[#All],[Customer ID]],Hospitalisation_table[[#All],[Customer Age]],"Not Found",0)</f>
        <v>47</v>
      </c>
      <c r="M2071" t="str" cm="1">
        <f t="array" ref="M2071">_xlfn.XLOOKUP($A2071,Hospitalisation_table[[#All],[Customer ID]],Hospitalisation_table[[#All],[Date of Birth]],"Not Found",0)</f>
        <v>14-Nov-1975</v>
      </c>
      <c r="N2071" s="22" cm="1">
        <f t="array" ref="N2071">_xlfn.XLOOKUP($A2071,Hospitalisation_table[[#All],[Customer ID]],Hospitalisation_table[[#All],[charges]],"Not Found",0)</f>
        <v>41676.080000000002</v>
      </c>
      <c r="O2071" t="str" cm="1">
        <f t="array" ref="O2071">_xlfn.XLOOKUP($A2071,Hospitalisation_table[[#All],[Customer ID]],Hospitalisation_table[[#All],[Hospital tier_Updated]],"Not Found",0)</f>
        <v>tier - 1</v>
      </c>
      <c r="P2071" t="str" cm="1">
        <f t="array" ref="P2071">_xlfn.XLOOKUP($A2071,Hospitalisation_table[[#All],[Customer ID]],Hospitalisation_table[[#All],[City tier_updated]],"Not Found",0)</f>
        <v>tier - 2</v>
      </c>
      <c r="Q2071" t="str" cm="1">
        <f t="array" ref="Q2071">_xlfn.XLOOKUP($A2071,Hospitalisation_table[[#All],[Customer ID]],Hospitalisation_table[[#All],[State ID Updated]],"Not Found",0)</f>
        <v>R1013</v>
      </c>
    </row>
    <row r="2072" spans="1:17" x14ac:dyDescent="0.3">
      <c r="A2072" s="13" t="s">
        <v>1611</v>
      </c>
      <c r="B2072" t="str" cm="1">
        <f t="array" ref="B2072">_xlfn.XLOOKUP($A2072,CustomersName[[#All],[Customer ID]],CustomersName[[#All],[First Name]],"Not Found",0)</f>
        <v>Roshmary E.</v>
      </c>
      <c r="C2072" cm="1">
        <f t="array" ref="C2072">_xlfn.XLOOKUP($A2072,MedExam_Table[[#Headers],[#Data],[Customer ID]],MedExam_Table[[#Headers],[#Data],[BMI]],"Not Found",0)</f>
        <v>39.200000000000003</v>
      </c>
      <c r="D2072" cm="1">
        <f t="array" ref="D2072">_xlfn.XLOOKUP($A2072,MedExam_Table[[#Headers],[#Data],[Customer ID]],MedExam_Table[[#Headers],[#Data],[HBA1C]],"Not Found",0)</f>
        <v>11.38</v>
      </c>
      <c r="E2072" t="str" cm="1">
        <f t="array" ref="E2072">_xlfn.XLOOKUP($A2072,MedExam_Table[[#Headers],[#Data],[Customer ID]],MedExam_Table[[#Headers],[#Data],[Heart Issues Updated]],"Not Found",0)</f>
        <v>No</v>
      </c>
      <c r="F2072" t="str" cm="1">
        <f t="array" ref="F2072">_xlfn.XLOOKUP($A2072,MedExam_Table[[#Headers],[#Data],[Customer ID]],MedExam_Table[[#Headers],[#Data],[Any Transplants Update]],"Not Found",0)</f>
        <v>No</v>
      </c>
      <c r="G2072" t="str" cm="1">
        <f t="array" ref="G2072">_xlfn.XLOOKUP($A2072,MedExam_Table[[#Headers],[#Data],[Customer ID]],MedExam_Table[[#Headers],[#Data],[Cancer history]],"Not Found",0)</f>
        <v>No</v>
      </c>
      <c r="H2072" cm="1">
        <f t="array" ref="H2072">_xlfn.XLOOKUP($A2072,MedExam_Table[[#Headers],[#Data],[Customer ID]],MedExam_Table[[#Headers],[#Data],[NumberOfMajorSurgeries_updated]],"Not Found",0)</f>
        <v>0</v>
      </c>
      <c r="I2072" t="str" cm="1">
        <f t="array" ref="I2072">_xlfn.XLOOKUP($A2072,MedExam_Table[[#Headers],[#Data],[Customer ID]],MedExam_Table[[#Headers],[#Data],[Smoker Updated]],"Not Found",0)</f>
        <v>No</v>
      </c>
      <c r="J2072" t="str" cm="1">
        <f t="array" ref="J2072">_xlfn.XLOOKUP($A2072,MedExam_Table[[#Headers],[#Data],[Customer ID]],MedExam_Table[[#Headers],[#Data],[Weight Status]],"Not Found",0)</f>
        <v>Obesity</v>
      </c>
      <c r="K2072" t="str" cm="1">
        <f t="array" ref="K2072">_xlfn.XLOOKUP($A2072,MedExam_Table[[#Headers],[#Data],[Customer ID]],MedExam_Table[[#Headers],[#Data],[Diabetes Status]],"Not Found",0)</f>
        <v>Diabetes</v>
      </c>
      <c r="L2072" cm="1">
        <f t="array" ref="L2072">_xlfn.XLOOKUP($A2072,Hospitalisation_table[[#All],[Customer ID]],Hospitalisation_table[[#All],[Customer Age]],"Not Found",0)</f>
        <v>62</v>
      </c>
      <c r="M2072" t="str" cm="1">
        <f t="array" ref="M2072">_xlfn.XLOOKUP($A2072,Hospitalisation_table[[#All],[Customer ID]],Hospitalisation_table[[#All],[Date of Birth]],"Not Found",0)</f>
        <v>24-Jul-1960</v>
      </c>
      <c r="N2072" s="22" cm="1">
        <f t="array" ref="N2072">_xlfn.XLOOKUP($A2072,Hospitalisation_table[[#All],[Customer ID]],Hospitalisation_table[[#All],[charges]],"Not Found",0)</f>
        <v>13470.86</v>
      </c>
      <c r="O2072" t="str" cm="1">
        <f t="array" ref="O2072">_xlfn.XLOOKUP($A2072,Hospitalisation_table[[#All],[Customer ID]],Hospitalisation_table[[#All],[Hospital tier_Updated]],"Not Found",0)</f>
        <v>tier - 3</v>
      </c>
      <c r="P2072" t="str" cm="1">
        <f t="array" ref="P2072">_xlfn.XLOOKUP($A2072,Hospitalisation_table[[#All],[Customer ID]],Hospitalisation_table[[#All],[City tier_updated]],"Not Found",0)</f>
        <v>tier - 3</v>
      </c>
      <c r="Q2072" t="str" cm="1">
        <f t="array" ref="Q2072">_xlfn.XLOOKUP($A2072,Hospitalisation_table[[#All],[Customer ID]],Hospitalisation_table[[#All],[State ID Updated]],"Not Found",0)</f>
        <v>R1011</v>
      </c>
    </row>
    <row r="2073" spans="1:17" x14ac:dyDescent="0.3">
      <c r="A2073" s="14" t="s">
        <v>1610</v>
      </c>
      <c r="B2073" t="str" cm="1">
        <f t="array" ref="B2073">_xlfn.XLOOKUP($A2073,CustomersName[[#All],[Customer ID]],CustomersName[[#All],[First Name]],"Not Found",0)</f>
        <v>Lisa</v>
      </c>
      <c r="C2073" cm="1">
        <f t="array" ref="C2073">_xlfn.XLOOKUP($A2073,MedExam_Table[[#Headers],[#Data],[Customer ID]],MedExam_Table[[#Headers],[#Data],[BMI]],"Not Found",0)</f>
        <v>39.159999999999997</v>
      </c>
      <c r="D2073" cm="1">
        <f t="array" ref="D2073">_xlfn.XLOOKUP($A2073,MedExam_Table[[#Headers],[#Data],[Customer ID]],MedExam_Table[[#Headers],[#Data],[HBA1C]],"Not Found",0)</f>
        <v>10.48</v>
      </c>
      <c r="E2073" t="str" cm="1">
        <f t="array" ref="E2073">_xlfn.XLOOKUP($A2073,MedExam_Table[[#Headers],[#Data],[Customer ID]],MedExam_Table[[#Headers],[#Data],[Heart Issues Updated]],"Not Found",0)</f>
        <v>No</v>
      </c>
      <c r="F2073" t="str" cm="1">
        <f t="array" ref="F2073">_xlfn.XLOOKUP($A2073,MedExam_Table[[#Headers],[#Data],[Customer ID]],MedExam_Table[[#Headers],[#Data],[Any Transplants Update]],"Not Found",0)</f>
        <v>No</v>
      </c>
      <c r="G2073" t="str" cm="1">
        <f t="array" ref="G2073">_xlfn.XLOOKUP($A2073,MedExam_Table[[#Headers],[#Data],[Customer ID]],MedExam_Table[[#Headers],[#Data],[Cancer history]],"Not Found",0)</f>
        <v>No</v>
      </c>
      <c r="H2073" cm="1">
        <f t="array" ref="H2073">_xlfn.XLOOKUP($A2073,MedExam_Table[[#Headers],[#Data],[Customer ID]],MedExam_Table[[#Headers],[#Data],[NumberOfMajorSurgeries_updated]],"Not Found",0)</f>
        <v>0</v>
      </c>
      <c r="I2073" t="str" cm="1">
        <f t="array" ref="I2073">_xlfn.XLOOKUP($A2073,MedExam_Table[[#Headers],[#Data],[Customer ID]],MedExam_Table[[#Headers],[#Data],[Smoker Updated]],"Not Found",0)</f>
        <v>No</v>
      </c>
      <c r="J2073" t="str" cm="1">
        <f t="array" ref="J2073">_xlfn.XLOOKUP($A2073,MedExam_Table[[#Headers],[#Data],[Customer ID]],MedExam_Table[[#Headers],[#Data],[Weight Status]],"Not Found",0)</f>
        <v>Obesity</v>
      </c>
      <c r="K2073" t="str" cm="1">
        <f t="array" ref="K2073">_xlfn.XLOOKUP($A2073,MedExam_Table[[#Headers],[#Data],[Customer ID]],MedExam_Table[[#Headers],[#Data],[Diabetes Status]],"Not Found",0)</f>
        <v>Diabetes</v>
      </c>
      <c r="L2073" cm="1">
        <f t="array" ref="L2073">_xlfn.XLOOKUP($A2073,Hospitalisation_table[[#All],[Customer ID]],Hospitalisation_table[[#All],[Customer Age]],"Not Found",0)</f>
        <v>62</v>
      </c>
      <c r="M2073" t="str" cm="1">
        <f t="array" ref="M2073">_xlfn.XLOOKUP($A2073,Hospitalisation_table[[#All],[Customer ID]],Hospitalisation_table[[#All],[Date of Birth]],"Not Found",0)</f>
        <v>28-Jul-1960</v>
      </c>
      <c r="N2073" s="22" cm="1">
        <f t="array" ref="N2073">_xlfn.XLOOKUP($A2073,Hospitalisation_table[[#All],[Customer ID]],Hospitalisation_table[[#All],[charges]],"Not Found",0)</f>
        <v>13470.8</v>
      </c>
      <c r="O2073" t="str" cm="1">
        <f t="array" ref="O2073">_xlfn.XLOOKUP($A2073,Hospitalisation_table[[#All],[Customer ID]],Hospitalisation_table[[#All],[Hospital tier_Updated]],"Not Found",0)</f>
        <v>tier - 3</v>
      </c>
      <c r="P2073" t="str" cm="1">
        <f t="array" ref="P2073">_xlfn.XLOOKUP($A2073,Hospitalisation_table[[#All],[Customer ID]],Hospitalisation_table[[#All],[City tier_updated]],"Not Found",0)</f>
        <v>tier - 2</v>
      </c>
      <c r="Q2073" t="str" cm="1">
        <f t="array" ref="Q2073">_xlfn.XLOOKUP($A2073,Hospitalisation_table[[#All],[Customer ID]],Hospitalisation_table[[#All],[State ID Updated]],"Not Found",0)</f>
        <v>R1013</v>
      </c>
    </row>
    <row r="2074" spans="1:17" x14ac:dyDescent="0.3">
      <c r="A2074" s="13" t="s">
        <v>1609</v>
      </c>
      <c r="B2074" t="str" cm="1">
        <f t="array" ref="B2074">_xlfn.XLOOKUP($A2074,CustomersName[[#All],[Customer ID]],CustomersName[[#All],[First Name]],"Not Found",0)</f>
        <v>Jason</v>
      </c>
      <c r="C2074" cm="1">
        <f t="array" ref="C2074">_xlfn.XLOOKUP($A2074,MedExam_Table[[#Headers],[#Data],[Customer ID]],MedExam_Table[[#Headers],[#Data],[BMI]],"Not Found",0)</f>
        <v>44.1</v>
      </c>
      <c r="D2074" cm="1">
        <f t="array" ref="D2074">_xlfn.XLOOKUP($A2074,MedExam_Table[[#Headers],[#Data],[Customer ID]],MedExam_Table[[#Headers],[#Data],[HBA1C]],"Not Found",0)</f>
        <v>5.04</v>
      </c>
      <c r="E2074" t="str" cm="1">
        <f t="array" ref="E2074">_xlfn.XLOOKUP($A2074,MedExam_Table[[#Headers],[#Data],[Customer ID]],MedExam_Table[[#Headers],[#Data],[Heart Issues Updated]],"Not Found",0)</f>
        <v>Yes</v>
      </c>
      <c r="F2074" t="str" cm="1">
        <f t="array" ref="F2074">_xlfn.XLOOKUP($A2074,MedExam_Table[[#Headers],[#Data],[Customer ID]],MedExam_Table[[#Headers],[#Data],[Any Transplants Update]],"Not Found",0)</f>
        <v>No</v>
      </c>
      <c r="G2074" t="str" cm="1">
        <f t="array" ref="G2074">_xlfn.XLOOKUP($A2074,MedExam_Table[[#Headers],[#Data],[Customer ID]],MedExam_Table[[#Headers],[#Data],[Cancer history]],"Not Found",0)</f>
        <v>No</v>
      </c>
      <c r="H2074" cm="1">
        <f t="array" ref="H2074">_xlfn.XLOOKUP($A2074,MedExam_Table[[#Headers],[#Data],[Customer ID]],MedExam_Table[[#Headers],[#Data],[NumberOfMajorSurgeries_updated]],"Not Found",0)</f>
        <v>0</v>
      </c>
      <c r="I2074" t="str" cm="1">
        <f t="array" ref="I2074">_xlfn.XLOOKUP($A2074,MedExam_Table[[#Headers],[#Data],[Customer ID]],MedExam_Table[[#Headers],[#Data],[Smoker Updated]],"Not Found",0)</f>
        <v>No</v>
      </c>
      <c r="J2074" t="str" cm="1">
        <f t="array" ref="J2074">_xlfn.XLOOKUP($A2074,MedExam_Table[[#Headers],[#Data],[Customer ID]],MedExam_Table[[#Headers],[#Data],[Weight Status]],"Not Found",0)</f>
        <v>Obesity</v>
      </c>
      <c r="K2074" t="str" cm="1">
        <f t="array" ref="K2074">_xlfn.XLOOKUP($A2074,MedExam_Table[[#Headers],[#Data],[Customer ID]],MedExam_Table[[#Headers],[#Data],[Diabetes Status]],"Not Found",0)</f>
        <v>Normal</v>
      </c>
      <c r="L2074" cm="1">
        <f t="array" ref="L2074">_xlfn.XLOOKUP($A2074,Hospitalisation_table[[#All],[Customer ID]],Hospitalisation_table[[#All],[Customer Age]],"Not Found",0)</f>
        <v>37</v>
      </c>
      <c r="M2074" t="str" cm="1">
        <f t="array" ref="M2074">_xlfn.XLOOKUP($A2074,Hospitalisation_table[[#All],[Customer ID]],Hospitalisation_table[[#All],[Date of Birth]],"Not Found",0)</f>
        <v>19-Aug-1985</v>
      </c>
      <c r="N2074" s="22" cm="1">
        <f t="array" ref="N2074">_xlfn.XLOOKUP($A2074,Hospitalisation_table[[#All],[Customer ID]],Hospitalisation_table[[#All],[charges]],"Not Found",0)</f>
        <v>13465.8</v>
      </c>
      <c r="O2074" t="str" cm="1">
        <f t="array" ref="O2074">_xlfn.XLOOKUP($A2074,Hospitalisation_table[[#All],[Customer ID]],Hospitalisation_table[[#All],[Hospital tier_Updated]],"Not Found",0)</f>
        <v>tier - 3</v>
      </c>
      <c r="P2074" t="str" cm="1">
        <f t="array" ref="P2074">_xlfn.XLOOKUP($A2074,Hospitalisation_table[[#All],[Customer ID]],Hospitalisation_table[[#All],[City tier_updated]],"Not Found",0)</f>
        <v>tier - 1</v>
      </c>
      <c r="Q2074" t="str" cm="1">
        <f t="array" ref="Q2074">_xlfn.XLOOKUP($A2074,Hospitalisation_table[[#All],[Customer ID]],Hospitalisation_table[[#All],[State ID Updated]],"Not Found",0)</f>
        <v>R1012</v>
      </c>
    </row>
    <row r="2075" spans="1:17" x14ac:dyDescent="0.3">
      <c r="A2075" s="14" t="s">
        <v>1608</v>
      </c>
      <c r="B2075" t="str" cm="1">
        <f t="array" ref="B2075">_xlfn.XLOOKUP($A2075,CustomersName[[#All],[Customer ID]],CustomersName[[#All],[First Name]],"Not Found",0)</f>
        <v>Courtney</v>
      </c>
      <c r="C2075" cm="1">
        <f t="array" ref="C2075">_xlfn.XLOOKUP($A2075,MedExam_Table[[#Headers],[#Data],[Customer ID]],MedExam_Table[[#Headers],[#Data],[BMI]],"Not Found",0)</f>
        <v>33.200000000000003</v>
      </c>
      <c r="D2075" cm="1">
        <f t="array" ref="D2075">_xlfn.XLOOKUP($A2075,MedExam_Table[[#Headers],[#Data],[Customer ID]],MedExam_Table[[#Headers],[#Data],[HBA1C]],"Not Found",0)</f>
        <v>9.06</v>
      </c>
      <c r="E2075" t="str" cm="1">
        <f t="array" ref="E2075">_xlfn.XLOOKUP($A2075,MedExam_Table[[#Headers],[#Data],[Customer ID]],MedExam_Table[[#Headers],[#Data],[Heart Issues Updated]],"Not Found",0)</f>
        <v>No</v>
      </c>
      <c r="F2075" t="str" cm="1">
        <f t="array" ref="F2075">_xlfn.XLOOKUP($A2075,MedExam_Table[[#Headers],[#Data],[Customer ID]],MedExam_Table[[#Headers],[#Data],[Any Transplants Update]],"Not Found",0)</f>
        <v>No</v>
      </c>
      <c r="G2075" t="str" cm="1">
        <f t="array" ref="G2075">_xlfn.XLOOKUP($A2075,MedExam_Table[[#Headers],[#Data],[Customer ID]],MedExam_Table[[#Headers],[#Data],[Cancer history]],"Not Found",0)</f>
        <v>No</v>
      </c>
      <c r="H2075" cm="1">
        <f t="array" ref="H2075">_xlfn.XLOOKUP($A2075,MedExam_Table[[#Headers],[#Data],[Customer ID]],MedExam_Table[[#Headers],[#Data],[NumberOfMajorSurgeries_updated]],"Not Found",0)</f>
        <v>0</v>
      </c>
      <c r="I2075" t="str" cm="1">
        <f t="array" ref="I2075">_xlfn.XLOOKUP($A2075,MedExam_Table[[#Headers],[#Data],[Customer ID]],MedExam_Table[[#Headers],[#Data],[Smoker Updated]],"Not Found",0)</f>
        <v>No</v>
      </c>
      <c r="J2075" t="str" cm="1">
        <f t="array" ref="J2075">_xlfn.XLOOKUP($A2075,MedExam_Table[[#Headers],[#Data],[Customer ID]],MedExam_Table[[#Headers],[#Data],[Weight Status]],"Not Found",0)</f>
        <v>Obesity</v>
      </c>
      <c r="K2075" t="str" cm="1">
        <f t="array" ref="K2075">_xlfn.XLOOKUP($A2075,MedExam_Table[[#Headers],[#Data],[Customer ID]],MedExam_Table[[#Headers],[#Data],[Diabetes Status]],"Not Found",0)</f>
        <v>Diabetes</v>
      </c>
      <c r="L2075" cm="1">
        <f t="array" ref="L2075">_xlfn.XLOOKUP($A2075,Hospitalisation_table[[#All],[Customer ID]],Hospitalisation_table[[#All],[Customer Age]],"Not Found",0)</f>
        <v>62</v>
      </c>
      <c r="M2075" t="str" cm="1">
        <f t="array" ref="M2075">_xlfn.XLOOKUP($A2075,Hospitalisation_table[[#All],[Customer ID]],Hospitalisation_table[[#All],[Date of Birth]],"Not Found",0)</f>
        <v>16-Dec-1960</v>
      </c>
      <c r="N2075" s="22" cm="1">
        <f t="array" ref="N2075">_xlfn.XLOOKUP($A2075,Hospitalisation_table[[#All],[Customer ID]],Hospitalisation_table[[#All],[charges]],"Not Found",0)</f>
        <v>13462.52</v>
      </c>
      <c r="O2075" t="str" cm="1">
        <f t="array" ref="O2075">_xlfn.XLOOKUP($A2075,Hospitalisation_table[[#All],[Customer ID]],Hospitalisation_table[[#All],[Hospital tier_Updated]],"Not Found",0)</f>
        <v>tier - 3</v>
      </c>
      <c r="P2075" t="str" cm="1">
        <f t="array" ref="P2075">_xlfn.XLOOKUP($A2075,Hospitalisation_table[[#All],[Customer ID]],Hospitalisation_table[[#All],[City tier_updated]],"Not Found",0)</f>
        <v>tier - 2</v>
      </c>
      <c r="Q2075" t="str" cm="1">
        <f t="array" ref="Q2075">_xlfn.XLOOKUP($A2075,Hospitalisation_table[[#All],[Customer ID]],Hospitalisation_table[[#All],[State ID Updated]],"Not Found",0)</f>
        <v>R1011</v>
      </c>
    </row>
    <row r="2076" spans="1:17" x14ac:dyDescent="0.3">
      <c r="A2076" s="13" t="s">
        <v>1607</v>
      </c>
      <c r="B2076" t="str" cm="1">
        <f t="array" ref="B2076">_xlfn.XLOOKUP($A2076,CustomersName[[#All],[Customer ID]],CustomersName[[#All],[First Name]],"Not Found",0)</f>
        <v>Jenhifer R.</v>
      </c>
      <c r="C2076" cm="1">
        <f t="array" ref="C2076">_xlfn.XLOOKUP($A2076,MedExam_Table[[#Headers],[#Data],[Customer ID]],MedExam_Table[[#Headers],[#Data],[BMI]],"Not Found",0)</f>
        <v>29.92</v>
      </c>
      <c r="D2076" cm="1">
        <f t="array" ref="D2076">_xlfn.XLOOKUP($A2076,MedExam_Table[[#Headers],[#Data],[Customer ID]],MedExam_Table[[#Headers],[#Data],[HBA1C]],"Not Found",0)</f>
        <v>11.07</v>
      </c>
      <c r="E2076" t="str" cm="1">
        <f t="array" ref="E2076">_xlfn.XLOOKUP($A2076,MedExam_Table[[#Headers],[#Data],[Customer ID]],MedExam_Table[[#Headers],[#Data],[Heart Issues Updated]],"Not Found",0)</f>
        <v>No</v>
      </c>
      <c r="F2076" t="str" cm="1">
        <f t="array" ref="F2076">_xlfn.XLOOKUP($A2076,MedExam_Table[[#Headers],[#Data],[Customer ID]],MedExam_Table[[#Headers],[#Data],[Any Transplants Update]],"Not Found",0)</f>
        <v>No</v>
      </c>
      <c r="G2076" t="str" cm="1">
        <f t="array" ref="G2076">_xlfn.XLOOKUP($A2076,MedExam_Table[[#Headers],[#Data],[Customer ID]],MedExam_Table[[#Headers],[#Data],[Cancer history]],"Not Found",0)</f>
        <v>No</v>
      </c>
      <c r="H2076" cm="1">
        <f t="array" ref="H2076">_xlfn.XLOOKUP($A2076,MedExam_Table[[#Headers],[#Data],[Customer ID]],MedExam_Table[[#Headers],[#Data],[NumberOfMajorSurgeries_updated]],"Not Found",0)</f>
        <v>0</v>
      </c>
      <c r="I2076" t="str" cm="1">
        <f t="array" ref="I2076">_xlfn.XLOOKUP($A2076,MedExam_Table[[#Headers],[#Data],[Customer ID]],MedExam_Table[[#Headers],[#Data],[Smoker Updated]],"Not Found",0)</f>
        <v>No</v>
      </c>
      <c r="J2076" t="str" cm="1">
        <f t="array" ref="J2076">_xlfn.XLOOKUP($A2076,MedExam_Table[[#Headers],[#Data],[Customer ID]],MedExam_Table[[#Headers],[#Data],[Weight Status]],"Not Found",0)</f>
        <v>OverWeight</v>
      </c>
      <c r="K2076" t="str" cm="1">
        <f t="array" ref="K2076">_xlfn.XLOOKUP($A2076,MedExam_Table[[#Headers],[#Data],[Customer ID]],MedExam_Table[[#Headers],[#Data],[Diabetes Status]],"Not Found",0)</f>
        <v>Diabetes</v>
      </c>
      <c r="L2076" cm="1">
        <f t="array" ref="L2076">_xlfn.XLOOKUP($A2076,Hospitalisation_table[[#All],[Customer ID]],Hospitalisation_table[[#All],[Customer Age]],"Not Found",0)</f>
        <v>62</v>
      </c>
      <c r="M2076" t="str" cm="1">
        <f t="array" ref="M2076">_xlfn.XLOOKUP($A2076,Hospitalisation_table[[#All],[Customer ID]],Hospitalisation_table[[#All],[Date of Birth]],"Not Found",0)</f>
        <v>11-Jul-1960</v>
      </c>
      <c r="N2076" s="22" cm="1">
        <f t="array" ref="N2076">_xlfn.XLOOKUP($A2076,Hospitalisation_table[[#All],[Customer ID]],Hospitalisation_table[[#All],[charges]],"Not Found",0)</f>
        <v>13457.96</v>
      </c>
      <c r="O2076" t="str" cm="1">
        <f t="array" ref="O2076">_xlfn.XLOOKUP($A2076,Hospitalisation_table[[#All],[Customer ID]],Hospitalisation_table[[#All],[Hospital tier_Updated]],"Not Found",0)</f>
        <v>tier - 3</v>
      </c>
      <c r="P2076" t="str" cm="1">
        <f t="array" ref="P2076">_xlfn.XLOOKUP($A2076,Hospitalisation_table[[#All],[Customer ID]],Hospitalisation_table[[#All],[City tier_updated]],"Not Found",0)</f>
        <v>tier - 1</v>
      </c>
      <c r="Q2076" t="str" cm="1">
        <f t="array" ref="Q2076">_xlfn.XLOOKUP($A2076,Hospitalisation_table[[#All],[Customer ID]],Hospitalisation_table[[#All],[State ID Updated]],"Not Found",0)</f>
        <v>R1013</v>
      </c>
    </row>
    <row r="2077" spans="1:17" x14ac:dyDescent="0.3">
      <c r="A2077" s="14" t="s">
        <v>1606</v>
      </c>
      <c r="B2077" t="str" cm="1">
        <f t="array" ref="B2077">_xlfn.XLOOKUP($A2077,CustomersName[[#All],[Customer ID]],CustomersName[[#All],[First Name]],"Not Found",0)</f>
        <v>Lahren E</v>
      </c>
      <c r="C2077" cm="1">
        <f t="array" ref="C2077">_xlfn.XLOOKUP($A2077,MedExam_Table[[#Headers],[#Data],[Customer ID]],MedExam_Table[[#Headers],[#Data],[BMI]],"Not Found",0)</f>
        <v>25</v>
      </c>
      <c r="D2077" cm="1">
        <f t="array" ref="D2077">_xlfn.XLOOKUP($A2077,MedExam_Table[[#Headers],[#Data],[Customer ID]],MedExam_Table[[#Headers],[#Data],[HBA1C]],"Not Found",0)</f>
        <v>10.45</v>
      </c>
      <c r="E2077" t="str" cm="1">
        <f t="array" ref="E2077">_xlfn.XLOOKUP($A2077,MedExam_Table[[#Headers],[#Data],[Customer ID]],MedExam_Table[[#Headers],[#Data],[Heart Issues Updated]],"Not Found",0)</f>
        <v>No</v>
      </c>
      <c r="F2077" t="str" cm="1">
        <f t="array" ref="F2077">_xlfn.XLOOKUP($A2077,MedExam_Table[[#Headers],[#Data],[Customer ID]],MedExam_Table[[#Headers],[#Data],[Any Transplants Update]],"Not Found",0)</f>
        <v>No</v>
      </c>
      <c r="G2077" t="str" cm="1">
        <f t="array" ref="G2077">_xlfn.XLOOKUP($A2077,MedExam_Table[[#Headers],[#Data],[Customer ID]],MedExam_Table[[#Headers],[#Data],[Cancer history]],"Not Found",0)</f>
        <v>No</v>
      </c>
      <c r="H2077" cm="1">
        <f t="array" ref="H2077">_xlfn.XLOOKUP($A2077,MedExam_Table[[#Headers],[#Data],[Customer ID]],MedExam_Table[[#Headers],[#Data],[NumberOfMajorSurgeries_updated]],"Not Found",0)</f>
        <v>0</v>
      </c>
      <c r="I2077" t="str" cm="1">
        <f t="array" ref="I2077">_xlfn.XLOOKUP($A2077,MedExam_Table[[#Headers],[#Data],[Customer ID]],MedExam_Table[[#Headers],[#Data],[Smoker Updated]],"Not Found",0)</f>
        <v>No</v>
      </c>
      <c r="J2077" t="str" cm="1">
        <f t="array" ref="J2077">_xlfn.XLOOKUP($A2077,MedExam_Table[[#Headers],[#Data],[Customer ID]],MedExam_Table[[#Headers],[#Data],[Weight Status]],"Not Found",0)</f>
        <v>OverWeight</v>
      </c>
      <c r="K2077" t="str" cm="1">
        <f t="array" ref="K2077">_xlfn.XLOOKUP($A2077,MedExam_Table[[#Headers],[#Data],[Customer ID]],MedExam_Table[[#Headers],[#Data],[Diabetes Status]],"Not Found",0)</f>
        <v>Diabetes</v>
      </c>
      <c r="L2077" cm="1">
        <f t="array" ref="L2077">_xlfn.XLOOKUP($A2077,Hospitalisation_table[[#All],[Customer ID]],Hospitalisation_table[[#All],[Customer Age]],"Not Found",0)</f>
        <v>62</v>
      </c>
      <c r="M2077" t="str" cm="1">
        <f t="array" ref="M2077">_xlfn.XLOOKUP($A2077,Hospitalisation_table[[#All],[Customer ID]],Hospitalisation_table[[#All],[Date of Birth]],"Not Found",0)</f>
        <v>13-Aug-1960</v>
      </c>
      <c r="N2077" s="22" cm="1">
        <f t="array" ref="N2077">_xlfn.XLOOKUP($A2077,Hospitalisation_table[[#All],[Customer ID]],Hospitalisation_table[[#All],[charges]],"Not Found",0)</f>
        <v>13451.12</v>
      </c>
      <c r="O2077" t="str" cm="1">
        <f t="array" ref="O2077">_xlfn.XLOOKUP($A2077,Hospitalisation_table[[#All],[Customer ID]],Hospitalisation_table[[#All],[Hospital tier_Updated]],"Not Found",0)</f>
        <v>tier - 3</v>
      </c>
      <c r="P2077" t="str" cm="1">
        <f t="array" ref="P2077">_xlfn.XLOOKUP($A2077,Hospitalisation_table[[#All],[Customer ID]],Hospitalisation_table[[#All],[City tier_updated]],"Not Found",0)</f>
        <v>tier - 1</v>
      </c>
      <c r="Q2077" t="str" cm="1">
        <f t="array" ref="Q2077">_xlfn.XLOOKUP($A2077,Hospitalisation_table[[#All],[Customer ID]],Hospitalisation_table[[#All],[State ID Updated]],"Not Found",0)</f>
        <v>R1011</v>
      </c>
    </row>
    <row r="2078" spans="1:17" x14ac:dyDescent="0.3">
      <c r="A2078" s="13" t="s">
        <v>1605</v>
      </c>
      <c r="B2078" t="str" cm="1">
        <f t="array" ref="B2078">_xlfn.XLOOKUP($A2078,CustomersName[[#All],[Customer ID]],CustomersName[[#All],[First Name]],"Not Found",0)</f>
        <v>hshley M.</v>
      </c>
      <c r="C2078" cm="1">
        <f t="array" ref="C2078">_xlfn.XLOOKUP($A2078,MedExam_Table[[#Headers],[#Data],[Customer ID]],MedExam_Table[[#Headers],[#Data],[BMI]],"Not Found",0)</f>
        <v>38.869999999999997</v>
      </c>
      <c r="D2078" cm="1">
        <f t="array" ref="D2078">_xlfn.XLOOKUP($A2078,MedExam_Table[[#Headers],[#Data],[Customer ID]],MedExam_Table[[#Headers],[#Data],[HBA1C]],"Not Found",0)</f>
        <v>8.6300000000000008</v>
      </c>
      <c r="E2078" t="str" cm="1">
        <f t="array" ref="E2078">_xlfn.XLOOKUP($A2078,MedExam_Table[[#Headers],[#Data],[Customer ID]],MedExam_Table[[#Headers],[#Data],[Heart Issues Updated]],"Not Found",0)</f>
        <v>Yes</v>
      </c>
      <c r="F2078" t="str" cm="1">
        <f t="array" ref="F2078">_xlfn.XLOOKUP($A2078,MedExam_Table[[#Headers],[#Data],[Customer ID]],MedExam_Table[[#Headers],[#Data],[Any Transplants Update]],"Not Found",0)</f>
        <v>No</v>
      </c>
      <c r="G2078" t="str" cm="1">
        <f t="array" ref="G2078">_xlfn.XLOOKUP($A2078,MedExam_Table[[#Headers],[#Data],[Customer ID]],MedExam_Table[[#Headers],[#Data],[Cancer history]],"Not Found",0)</f>
        <v>No</v>
      </c>
      <c r="H2078" cm="1">
        <f t="array" ref="H2078">_xlfn.XLOOKUP($A2078,MedExam_Table[[#Headers],[#Data],[Customer ID]],MedExam_Table[[#Headers],[#Data],[NumberOfMajorSurgeries_updated]],"Not Found",0)</f>
        <v>1</v>
      </c>
      <c r="I2078" t="str" cm="1">
        <f t="array" ref="I2078">_xlfn.XLOOKUP($A2078,MedExam_Table[[#Headers],[#Data],[Customer ID]],MedExam_Table[[#Headers],[#Data],[Smoker Updated]],"Not Found",0)</f>
        <v>No</v>
      </c>
      <c r="J2078" t="str" cm="1">
        <f t="array" ref="J2078">_xlfn.XLOOKUP($A2078,MedExam_Table[[#Headers],[#Data],[Customer ID]],MedExam_Table[[#Headers],[#Data],[Weight Status]],"Not Found",0)</f>
        <v>Obesity</v>
      </c>
      <c r="K2078" t="str" cm="1">
        <f t="array" ref="K2078">_xlfn.XLOOKUP($A2078,MedExam_Table[[#Headers],[#Data],[Customer ID]],MedExam_Table[[#Headers],[#Data],[Diabetes Status]],"Not Found",0)</f>
        <v>Diabetes</v>
      </c>
      <c r="L2078" cm="1">
        <f t="array" ref="L2078">_xlfn.XLOOKUP($A2078,Hospitalisation_table[[#All],[Customer ID]],Hospitalisation_table[[#All],[Customer Age]],"Not Found",0)</f>
        <v>47</v>
      </c>
      <c r="M2078" t="str" cm="1">
        <f t="array" ref="M2078">_xlfn.XLOOKUP($A2078,Hospitalisation_table[[#All],[Customer ID]],Hospitalisation_table[[#All],[Date of Birth]],"Not Found",0)</f>
        <v>29-Jun-1975</v>
      </c>
      <c r="N2078" s="22" cm="1">
        <f t="array" ref="N2078">_xlfn.XLOOKUP($A2078,Hospitalisation_table[[#All],[Customer ID]],Hospitalisation_table[[#All],[charges]],"Not Found",0)</f>
        <v>13440.7</v>
      </c>
      <c r="O2078" t="str" cm="1">
        <f t="array" ref="O2078">_xlfn.XLOOKUP($A2078,Hospitalisation_table[[#All],[Customer ID]],Hospitalisation_table[[#All],[Hospital tier_Updated]],"Not Found",0)</f>
        <v>tier - 3</v>
      </c>
      <c r="P2078" t="str" cm="1">
        <f t="array" ref="P2078">_xlfn.XLOOKUP($A2078,Hospitalisation_table[[#All],[Customer ID]],Hospitalisation_table[[#All],[City tier_updated]],"Not Found",0)</f>
        <v>tier - 2</v>
      </c>
      <c r="Q2078" t="str" cm="1">
        <f t="array" ref="Q2078">_xlfn.XLOOKUP($A2078,Hospitalisation_table[[#All],[Customer ID]],Hospitalisation_table[[#All],[State ID Updated]],"Not Found",0)</f>
        <v>R1012</v>
      </c>
    </row>
    <row r="2079" spans="1:17" x14ac:dyDescent="0.3">
      <c r="A2079" s="14" t="s">
        <v>1604</v>
      </c>
      <c r="B2079" t="str" cm="1">
        <f t="array" ref="B2079">_xlfn.XLOOKUP($A2079,CustomersName[[#All],[Customer ID]],CustomersName[[#All],[First Name]],"Not Found",0)</f>
        <v>Alihon R.</v>
      </c>
      <c r="C2079" cm="1">
        <f t="array" ref="C2079">_xlfn.XLOOKUP($A2079,MedExam_Table[[#Headers],[#Data],[Customer ID]],MedExam_Table[[#Headers],[#Data],[BMI]],"Not Found",0)</f>
        <v>32.299999999999997</v>
      </c>
      <c r="D2079" cm="1">
        <f t="array" ref="D2079">_xlfn.XLOOKUP($A2079,MedExam_Table[[#Headers],[#Data],[Customer ID]],MedExam_Table[[#Headers],[#Data],[HBA1C]],"Not Found",0)</f>
        <v>5.28</v>
      </c>
      <c r="E2079" t="str" cm="1">
        <f t="array" ref="E2079">_xlfn.XLOOKUP($A2079,MedExam_Table[[#Headers],[#Data],[Customer ID]],MedExam_Table[[#Headers],[#Data],[Heart Issues Updated]],"Not Found",0)</f>
        <v>Yes</v>
      </c>
      <c r="F2079" t="str" cm="1">
        <f t="array" ref="F2079">_xlfn.XLOOKUP($A2079,MedExam_Table[[#Headers],[#Data],[Customer ID]],MedExam_Table[[#Headers],[#Data],[Any Transplants Update]],"Not Found",0)</f>
        <v>No</v>
      </c>
      <c r="G2079" t="str" cm="1">
        <f t="array" ref="G2079">_xlfn.XLOOKUP($A2079,MedExam_Table[[#Headers],[#Data],[Customer ID]],MedExam_Table[[#Headers],[#Data],[Cancer history]],"Not Found",0)</f>
        <v>No</v>
      </c>
      <c r="H2079" cm="1">
        <f t="array" ref="H2079">_xlfn.XLOOKUP($A2079,MedExam_Table[[#Headers],[#Data],[Customer ID]],MedExam_Table[[#Headers],[#Data],[NumberOfMajorSurgeries_updated]],"Not Found",0)</f>
        <v>2</v>
      </c>
      <c r="I2079" t="str" cm="1">
        <f t="array" ref="I2079">_xlfn.XLOOKUP($A2079,MedExam_Table[[#Headers],[#Data],[Customer ID]],MedExam_Table[[#Headers],[#Data],[Smoker Updated]],"Not Found",0)</f>
        <v>No</v>
      </c>
      <c r="J2079" t="str" cm="1">
        <f t="array" ref="J2079">_xlfn.XLOOKUP($A2079,MedExam_Table[[#Headers],[#Data],[Customer ID]],MedExam_Table[[#Headers],[#Data],[Weight Status]],"Not Found",0)</f>
        <v>Obesity</v>
      </c>
      <c r="K2079" t="str" cm="1">
        <f t="array" ref="K2079">_xlfn.XLOOKUP($A2079,MedExam_Table[[#Headers],[#Data],[Customer ID]],MedExam_Table[[#Headers],[#Data],[Diabetes Status]],"Not Found",0)</f>
        <v>Normal</v>
      </c>
      <c r="L2079" cm="1">
        <f t="array" ref="L2079">_xlfn.XLOOKUP($A2079,Hospitalisation_table[[#All],[Customer ID]],Hospitalisation_table[[#All],[Customer Age]],"Not Found",0)</f>
        <v>56</v>
      </c>
      <c r="M2079" t="str" cm="1">
        <f t="array" ref="M2079">_xlfn.XLOOKUP($A2079,Hospitalisation_table[[#All],[Customer ID]],Hospitalisation_table[[#All],[Date of Birth]],"Not Found",0)</f>
        <v>14-Nov-1966</v>
      </c>
      <c r="N2079" s="22" cm="1">
        <f t="array" ref="N2079">_xlfn.XLOOKUP($A2079,Hospitalisation_table[[#All],[Customer ID]],Hospitalisation_table[[#All],[charges]],"Not Found",0)</f>
        <v>13430.27</v>
      </c>
      <c r="O2079" t="str" cm="1">
        <f t="array" ref="O2079">_xlfn.XLOOKUP($A2079,Hospitalisation_table[[#All],[Customer ID]],Hospitalisation_table[[#All],[Hospital tier_Updated]],"Not Found",0)</f>
        <v>tier - 3</v>
      </c>
      <c r="P2079" t="str" cm="1">
        <f t="array" ref="P2079">_xlfn.XLOOKUP($A2079,Hospitalisation_table[[#All],[Customer ID]],Hospitalisation_table[[#All],[City tier_updated]],"Not Found",0)</f>
        <v>tier - 3</v>
      </c>
      <c r="Q2079" t="str" cm="1">
        <f t="array" ref="Q2079">_xlfn.XLOOKUP($A2079,Hospitalisation_table[[#All],[Customer ID]],Hospitalisation_table[[#All],[State ID Updated]],"Not Found",0)</f>
        <v>R1024</v>
      </c>
    </row>
    <row r="2080" spans="1:17" x14ac:dyDescent="0.3">
      <c r="A2080" s="13" t="s">
        <v>1603</v>
      </c>
      <c r="B2080" t="str" cm="1">
        <f t="array" ref="B2080">_xlfn.XLOOKUP($A2080,CustomersName[[#All],[Customer ID]],CustomersName[[#All],[First Name]],"Not Found",0)</f>
        <v>Madeleine</v>
      </c>
      <c r="C2080" cm="1">
        <f t="array" ref="C2080">_xlfn.XLOOKUP($A2080,MedExam_Table[[#Headers],[#Data],[Customer ID]],MedExam_Table[[#Headers],[#Data],[BMI]],"Not Found",0)</f>
        <v>31.16</v>
      </c>
      <c r="D2080" cm="1">
        <f t="array" ref="D2080">_xlfn.XLOOKUP($A2080,MedExam_Table[[#Headers],[#Data],[Customer ID]],MedExam_Table[[#Headers],[#Data],[HBA1C]],"Not Found",0)</f>
        <v>7.49</v>
      </c>
      <c r="E2080" t="str" cm="1">
        <f t="array" ref="E2080">_xlfn.XLOOKUP($A2080,MedExam_Table[[#Headers],[#Data],[Customer ID]],MedExam_Table[[#Headers],[#Data],[Heart Issues Updated]],"Not Found",0)</f>
        <v>Yes</v>
      </c>
      <c r="F2080" t="str" cm="1">
        <f t="array" ref="F2080">_xlfn.XLOOKUP($A2080,MedExam_Table[[#Headers],[#Data],[Customer ID]],MedExam_Table[[#Headers],[#Data],[Any Transplants Update]],"Not Found",0)</f>
        <v>No</v>
      </c>
      <c r="G2080" t="str" cm="1">
        <f t="array" ref="G2080">_xlfn.XLOOKUP($A2080,MedExam_Table[[#Headers],[#Data],[Customer ID]],MedExam_Table[[#Headers],[#Data],[Cancer history]],"Not Found",0)</f>
        <v>No</v>
      </c>
      <c r="H2080" cm="1">
        <f t="array" ref="H2080">_xlfn.XLOOKUP($A2080,MedExam_Table[[#Headers],[#Data],[Customer ID]],MedExam_Table[[#Headers],[#Data],[NumberOfMajorSurgeries_updated]],"Not Found",0)</f>
        <v>2</v>
      </c>
      <c r="I2080" t="str" cm="1">
        <f t="array" ref="I2080">_xlfn.XLOOKUP($A2080,MedExam_Table[[#Headers],[#Data],[Customer ID]],MedExam_Table[[#Headers],[#Data],[Smoker Updated]],"Not Found",0)</f>
        <v>No</v>
      </c>
      <c r="J2080" t="str" cm="1">
        <f t="array" ref="J2080">_xlfn.XLOOKUP($A2080,MedExam_Table[[#Headers],[#Data],[Customer ID]],MedExam_Table[[#Headers],[#Data],[Weight Status]],"Not Found",0)</f>
        <v>Obesity</v>
      </c>
      <c r="K2080" t="str" cm="1">
        <f t="array" ref="K2080">_xlfn.XLOOKUP($A2080,MedExam_Table[[#Headers],[#Data],[Customer ID]],MedExam_Table[[#Headers],[#Data],[Diabetes Status]],"Not Found",0)</f>
        <v>Diabetes</v>
      </c>
      <c r="L2080" cm="1">
        <f t="array" ref="L2080">_xlfn.XLOOKUP($A2080,Hospitalisation_table[[#All],[Customer ID]],Hospitalisation_table[[#All],[Customer Age]],"Not Found",0)</f>
        <v>61</v>
      </c>
      <c r="M2080" t="str" cm="1">
        <f t="array" ref="M2080">_xlfn.XLOOKUP($A2080,Hospitalisation_table[[#All],[Customer ID]],Hospitalisation_table[[#All],[Date of Birth]],"Not Found",0)</f>
        <v>3-Nov-1961</v>
      </c>
      <c r="N2080" s="22" cm="1">
        <f t="array" ref="N2080">_xlfn.XLOOKUP($A2080,Hospitalisation_table[[#All],[Customer ID]],Hospitalisation_table[[#All],[charges]],"Not Found",0)</f>
        <v>13429.04</v>
      </c>
      <c r="O2080" t="str" cm="1">
        <f t="array" ref="O2080">_xlfn.XLOOKUP($A2080,Hospitalisation_table[[#All],[Customer ID]],Hospitalisation_table[[#All],[Hospital tier_Updated]],"Not Found",0)</f>
        <v>tier - 3</v>
      </c>
      <c r="P2080" t="str" cm="1">
        <f t="array" ref="P2080">_xlfn.XLOOKUP($A2080,Hospitalisation_table[[#All],[Customer ID]],Hospitalisation_table[[#All],[City tier_updated]],"Not Found",0)</f>
        <v>tier - 3</v>
      </c>
      <c r="Q2080" t="str" cm="1">
        <f t="array" ref="Q2080">_xlfn.XLOOKUP($A2080,Hospitalisation_table[[#All],[Customer ID]],Hospitalisation_table[[#All],[State ID Updated]],"Not Found",0)</f>
        <v>R1012</v>
      </c>
    </row>
    <row r="2081" spans="1:17" x14ac:dyDescent="0.3">
      <c r="A2081" s="14" t="s">
        <v>1602</v>
      </c>
      <c r="B2081" t="str" cm="1">
        <f t="array" ref="B2081">_xlfn.XLOOKUP($A2081,CustomersName[[#All],[Customer ID]],CustomersName[[#All],[First Name]],"Not Found",0)</f>
        <v>Stacey</v>
      </c>
      <c r="C2081" cm="1">
        <f t="array" ref="C2081">_xlfn.XLOOKUP($A2081,MedExam_Table[[#Headers],[#Data],[Customer ID]],MedExam_Table[[#Headers],[#Data],[BMI]],"Not Found",0)</f>
        <v>54.59</v>
      </c>
      <c r="D2081" cm="1">
        <f t="array" ref="D2081">_xlfn.XLOOKUP($A2081,MedExam_Table[[#Headers],[#Data],[Customer ID]],MedExam_Table[[#Headers],[#Data],[HBA1C]],"Not Found",0)</f>
        <v>4.2699999999999996</v>
      </c>
      <c r="E2081" t="str" cm="1">
        <f t="array" ref="E2081">_xlfn.XLOOKUP($A2081,MedExam_Table[[#Headers],[#Data],[Customer ID]],MedExam_Table[[#Headers],[#Data],[Heart Issues Updated]],"Not Found",0)</f>
        <v>No</v>
      </c>
      <c r="F2081" t="str" cm="1">
        <f t="array" ref="F2081">_xlfn.XLOOKUP($A2081,MedExam_Table[[#Headers],[#Data],[Customer ID]],MedExam_Table[[#Headers],[#Data],[Any Transplants Update]],"Not Found",0)</f>
        <v>No</v>
      </c>
      <c r="G2081" t="str" cm="1">
        <f t="array" ref="G2081">_xlfn.XLOOKUP($A2081,MedExam_Table[[#Headers],[#Data],[Customer ID]],MedExam_Table[[#Headers],[#Data],[Cancer history]],"Not Found",0)</f>
        <v>No</v>
      </c>
      <c r="H2081" cm="1">
        <f t="array" ref="H2081">_xlfn.XLOOKUP($A2081,MedExam_Table[[#Headers],[#Data],[Customer ID]],MedExam_Table[[#Headers],[#Data],[NumberOfMajorSurgeries_updated]],"Not Found",0)</f>
        <v>0</v>
      </c>
      <c r="I2081" t="str" cm="1">
        <f t="array" ref="I2081">_xlfn.XLOOKUP($A2081,MedExam_Table[[#Headers],[#Data],[Customer ID]],MedExam_Table[[#Headers],[#Data],[Smoker Updated]],"Not Found",0)</f>
        <v>No</v>
      </c>
      <c r="J2081" t="str" cm="1">
        <f t="array" ref="J2081">_xlfn.XLOOKUP($A2081,MedExam_Table[[#Headers],[#Data],[Customer ID]],MedExam_Table[[#Headers],[#Data],[Weight Status]],"Not Found",0)</f>
        <v>Obesity</v>
      </c>
      <c r="K2081" t="str" cm="1">
        <f t="array" ref="K2081">_xlfn.XLOOKUP($A2081,MedExam_Table[[#Headers],[#Data],[Customer ID]],MedExam_Table[[#Headers],[#Data],[Diabetes Status]],"Not Found",0)</f>
        <v>Normal</v>
      </c>
      <c r="L2081" cm="1">
        <f t="array" ref="L2081">_xlfn.XLOOKUP($A2081,Hospitalisation_table[[#All],[Customer ID]],Hospitalisation_table[[#All],[Customer Age]],"Not Found",0)</f>
        <v>28</v>
      </c>
      <c r="M2081" t="str" cm="1">
        <f t="array" ref="M2081">_xlfn.XLOOKUP($A2081,Hospitalisation_table[[#All],[Customer ID]],Hospitalisation_table[[#All],[Date of Birth]],"Not Found",0)</f>
        <v>17-Jun-1994</v>
      </c>
      <c r="N2081" s="22" cm="1">
        <f t="array" ref="N2081">_xlfn.XLOOKUP($A2081,Hospitalisation_table[[#All],[Customer ID]],Hospitalisation_table[[#All],[charges]],"Not Found",0)</f>
        <v>13417.05</v>
      </c>
      <c r="O2081" t="str" cm="1">
        <f t="array" ref="O2081">_xlfn.XLOOKUP($A2081,Hospitalisation_table[[#All],[Customer ID]],Hospitalisation_table[[#All],[Hospital tier_Updated]],"Not Found",0)</f>
        <v>tier - 3</v>
      </c>
      <c r="P2081" t="str" cm="1">
        <f t="array" ref="P2081">_xlfn.XLOOKUP($A2081,Hospitalisation_table[[#All],[Customer ID]],Hospitalisation_table[[#All],[City tier_updated]],"Not Found",0)</f>
        <v>tier - 3</v>
      </c>
      <c r="Q2081" t="str" cm="1">
        <f t="array" ref="Q2081">_xlfn.XLOOKUP($A2081,Hospitalisation_table[[#All],[Customer ID]],Hospitalisation_table[[#All],[State ID Updated]],"Not Found",0)</f>
        <v>R1012</v>
      </c>
    </row>
    <row r="2082" spans="1:17" x14ac:dyDescent="0.3">
      <c r="A2082" s="13" t="s">
        <v>2296</v>
      </c>
      <c r="B2082" t="str" cm="1">
        <f t="array" ref="B2082">_xlfn.XLOOKUP($A2082,CustomersName[[#All],[Customer ID]],CustomersName[[#All],[First Name]],"Not Found",0)</f>
        <v>Danielle</v>
      </c>
      <c r="C2082" cm="1">
        <f t="array" ref="C2082">_xlfn.XLOOKUP($A2082,MedExam_Table[[#Headers],[#Data],[Customer ID]],MedExam_Table[[#Headers],[#Data],[BMI]],"Not Found",0)</f>
        <v>34.6</v>
      </c>
      <c r="D2082" cm="1">
        <f t="array" ref="D2082">_xlfn.XLOOKUP($A2082,MedExam_Table[[#Headers],[#Data],[Customer ID]],MedExam_Table[[#Headers],[#Data],[HBA1C]],"Not Found",0)</f>
        <v>5.99</v>
      </c>
      <c r="E2082" t="str" cm="1">
        <f t="array" ref="E2082">_xlfn.XLOOKUP($A2082,MedExam_Table[[#Headers],[#Data],[Customer ID]],MedExam_Table[[#Headers],[#Data],[Heart Issues Updated]],"Not Found",0)</f>
        <v>Yes</v>
      </c>
      <c r="F2082" t="str" cm="1">
        <f t="array" ref="F2082">_xlfn.XLOOKUP($A2082,MedExam_Table[[#Headers],[#Data],[Customer ID]],MedExam_Table[[#Headers],[#Data],[Any Transplants Update]],"Not Found",0)</f>
        <v>No</v>
      </c>
      <c r="G2082" t="str" cm="1">
        <f t="array" ref="G2082">_xlfn.XLOOKUP($A2082,MedExam_Table[[#Headers],[#Data],[Customer ID]],MedExam_Table[[#Headers],[#Data],[Cancer history]],"Not Found",0)</f>
        <v>No</v>
      </c>
      <c r="H2082" cm="1">
        <f t="array" ref="H2082">_xlfn.XLOOKUP($A2082,MedExam_Table[[#Headers],[#Data],[Customer ID]],MedExam_Table[[#Headers],[#Data],[NumberOfMajorSurgeries_updated]],"Not Found",0)</f>
        <v>0</v>
      </c>
      <c r="I2082" t="str" cm="1">
        <f t="array" ref="I2082">_xlfn.XLOOKUP($A2082,MedExam_Table[[#Headers],[#Data],[Customer ID]],MedExam_Table[[#Headers],[#Data],[Smoker Updated]],"Not Found",0)</f>
        <v>Yes</v>
      </c>
      <c r="J2082" t="str" cm="1">
        <f t="array" ref="J2082">_xlfn.XLOOKUP($A2082,MedExam_Table[[#Headers],[#Data],[Customer ID]],MedExam_Table[[#Headers],[#Data],[Weight Status]],"Not Found",0)</f>
        <v>Obesity</v>
      </c>
      <c r="K2082" t="str" cm="1">
        <f t="array" ref="K2082">_xlfn.XLOOKUP($A2082,MedExam_Table[[#Headers],[#Data],[Customer ID]],MedExam_Table[[#Headers],[#Data],[Diabetes Status]],"Not Found",0)</f>
        <v>Prediabetes</v>
      </c>
      <c r="L2082" cm="1">
        <f t="array" ref="L2082">_xlfn.XLOOKUP($A2082,Hospitalisation_table[[#All],[Customer ID]],Hospitalisation_table[[#All],[Customer Age]],"Not Found",0)</f>
        <v>46</v>
      </c>
      <c r="M2082" t="str" cm="1">
        <f t="array" ref="M2082">_xlfn.XLOOKUP($A2082,Hospitalisation_table[[#All],[Customer ID]],Hospitalisation_table[[#All],[Date of Birth]],"Not Found",0)</f>
        <v>29-Oct-1976</v>
      </c>
      <c r="N2082" s="22" cm="1">
        <f t="array" ref="N2082">_xlfn.XLOOKUP($A2082,Hospitalisation_table[[#All],[Customer ID]],Hospitalisation_table[[#All],[charges]],"Not Found",0)</f>
        <v>41661.599999999999</v>
      </c>
      <c r="O2082" t="str" cm="1">
        <f t="array" ref="O2082">_xlfn.XLOOKUP($A2082,Hospitalisation_table[[#All],[Customer ID]],Hospitalisation_table[[#All],[Hospital tier_Updated]],"Not Found",0)</f>
        <v>tier - 1</v>
      </c>
      <c r="P2082" t="str" cm="1">
        <f t="array" ref="P2082">_xlfn.XLOOKUP($A2082,Hospitalisation_table[[#All],[Customer ID]],Hospitalisation_table[[#All],[City tier_updated]],"Not Found",0)</f>
        <v>tier - 3</v>
      </c>
      <c r="Q2082" t="str" cm="1">
        <f t="array" ref="Q2082">_xlfn.XLOOKUP($A2082,Hospitalisation_table[[#All],[Customer ID]],Hospitalisation_table[[#All],[State ID Updated]],"Not Found",0)</f>
        <v>R1011</v>
      </c>
    </row>
    <row r="2083" spans="1:17" x14ac:dyDescent="0.3">
      <c r="A2083" s="14" t="s">
        <v>1601</v>
      </c>
      <c r="B2083" t="str" cm="1">
        <f t="array" ref="B2083">_xlfn.XLOOKUP($A2083,CustomersName[[#All],[Customer ID]],CustomersName[[#All],[First Name]],"Not Found",0)</f>
        <v>Kimberly</v>
      </c>
      <c r="C2083" cm="1">
        <f t="array" ref="C2083">_xlfn.XLOOKUP($A2083,MedExam_Table[[#Headers],[#Data],[Customer ID]],MedExam_Table[[#Headers],[#Data],[BMI]],"Not Found",0)</f>
        <v>21.09</v>
      </c>
      <c r="D2083" cm="1">
        <f t="array" ref="D2083">_xlfn.XLOOKUP($A2083,MedExam_Table[[#Headers],[#Data],[Customer ID]],MedExam_Table[[#Headers],[#Data],[HBA1C]],"Not Found",0)</f>
        <v>9.2200000000000006</v>
      </c>
      <c r="E2083" t="str" cm="1">
        <f t="array" ref="E2083">_xlfn.XLOOKUP($A2083,MedExam_Table[[#Headers],[#Data],[Customer ID]],MedExam_Table[[#Headers],[#Data],[Heart Issues Updated]],"Not Found",0)</f>
        <v>Yes</v>
      </c>
      <c r="F2083" t="str" cm="1">
        <f t="array" ref="F2083">_xlfn.XLOOKUP($A2083,MedExam_Table[[#Headers],[#Data],[Customer ID]],MedExam_Table[[#Headers],[#Data],[Any Transplants Update]],"Not Found",0)</f>
        <v>No</v>
      </c>
      <c r="G2083" t="str" cm="1">
        <f t="array" ref="G2083">_xlfn.XLOOKUP($A2083,MedExam_Table[[#Headers],[#Data],[Customer ID]],MedExam_Table[[#Headers],[#Data],[Cancer history]],"Not Found",0)</f>
        <v>No</v>
      </c>
      <c r="H2083" cm="1">
        <f t="array" ref="H2083">_xlfn.XLOOKUP($A2083,MedExam_Table[[#Headers],[#Data],[Customer ID]],MedExam_Table[[#Headers],[#Data],[NumberOfMajorSurgeries_updated]],"Not Found",0)</f>
        <v>2</v>
      </c>
      <c r="I2083" t="str" cm="1">
        <f t="array" ref="I2083">_xlfn.XLOOKUP($A2083,MedExam_Table[[#Headers],[#Data],[Customer ID]],MedExam_Table[[#Headers],[#Data],[Smoker Updated]],"Not Found",0)</f>
        <v>No</v>
      </c>
      <c r="J2083" t="str" cm="1">
        <f t="array" ref="J2083">_xlfn.XLOOKUP($A2083,MedExam_Table[[#Headers],[#Data],[Customer ID]],MedExam_Table[[#Headers],[#Data],[Weight Status]],"Not Found",0)</f>
        <v>NormalWeight</v>
      </c>
      <c r="K2083" t="str" cm="1">
        <f t="array" ref="K2083">_xlfn.XLOOKUP($A2083,MedExam_Table[[#Headers],[#Data],[Customer ID]],MedExam_Table[[#Headers],[#Data],[Diabetes Status]],"Not Found",0)</f>
        <v>Diabetes</v>
      </c>
      <c r="L2083" cm="1">
        <f t="array" ref="L2083">_xlfn.XLOOKUP($A2083,Hospitalisation_table[[#All],[Customer ID]],Hospitalisation_table[[#All],[Customer Age]],"Not Found",0)</f>
        <v>61</v>
      </c>
      <c r="M2083" t="str" cm="1">
        <f t="array" ref="M2083">_xlfn.XLOOKUP($A2083,Hospitalisation_table[[#All],[Customer ID]],Hospitalisation_table[[#All],[Date of Birth]],"Not Found",0)</f>
        <v>22-Jul-1961</v>
      </c>
      <c r="N2083" s="22" cm="1">
        <f t="array" ref="N2083">_xlfn.XLOOKUP($A2083,Hospitalisation_table[[#All],[Customer ID]],Hospitalisation_table[[#All],[charges]],"Not Found",0)</f>
        <v>13415.04</v>
      </c>
      <c r="O2083" t="str" cm="1">
        <f t="array" ref="O2083">_xlfn.XLOOKUP($A2083,Hospitalisation_table[[#All],[Customer ID]],Hospitalisation_table[[#All],[Hospital tier_Updated]],"Not Found",0)</f>
        <v>tier - 3</v>
      </c>
      <c r="P2083" t="str" cm="1">
        <f t="array" ref="P2083">_xlfn.XLOOKUP($A2083,Hospitalisation_table[[#All],[Customer ID]],Hospitalisation_table[[#All],[City tier_updated]],"Not Found",0)</f>
        <v>tier - 2</v>
      </c>
      <c r="Q2083" t="str" cm="1">
        <f t="array" ref="Q2083">_xlfn.XLOOKUP($A2083,Hospitalisation_table[[#All],[Customer ID]],Hospitalisation_table[[#All],[State ID Updated]],"Not Found",0)</f>
        <v>R1012</v>
      </c>
    </row>
    <row r="2084" spans="1:17" x14ac:dyDescent="0.3">
      <c r="A2084" s="13" t="s">
        <v>1600</v>
      </c>
      <c r="B2084" t="str" cm="1">
        <f t="array" ref="B2084">_xlfn.XLOOKUP($A2084,CustomersName[[#All],[Customer ID]],CustomersName[[#All],[First Name]],"Not Found",0)</f>
        <v>Math Matthew D</v>
      </c>
      <c r="C2084" cm="1">
        <f t="array" ref="C2084">_xlfn.XLOOKUP($A2084,MedExam_Table[[#Headers],[#Data],[Customer ID]],MedExam_Table[[#Headers],[#Data],[BMI]],"Not Found",0)</f>
        <v>52.41</v>
      </c>
      <c r="D2084" cm="1">
        <f t="array" ref="D2084">_xlfn.XLOOKUP($A2084,MedExam_Table[[#Headers],[#Data],[Customer ID]],MedExam_Table[[#Headers],[#Data],[HBA1C]],"Not Found",0)</f>
        <v>5.99</v>
      </c>
      <c r="E2084" t="str" cm="1">
        <f t="array" ref="E2084">_xlfn.XLOOKUP($A2084,MedExam_Table[[#Headers],[#Data],[Customer ID]],MedExam_Table[[#Headers],[#Data],[Heart Issues Updated]],"Not Found",0)</f>
        <v>No</v>
      </c>
      <c r="F2084" t="str" cm="1">
        <f t="array" ref="F2084">_xlfn.XLOOKUP($A2084,MedExam_Table[[#Headers],[#Data],[Customer ID]],MedExam_Table[[#Headers],[#Data],[Any Transplants Update]],"Not Found",0)</f>
        <v>No</v>
      </c>
      <c r="G2084" t="str" cm="1">
        <f t="array" ref="G2084">_xlfn.XLOOKUP($A2084,MedExam_Table[[#Headers],[#Data],[Customer ID]],MedExam_Table[[#Headers],[#Data],[Cancer history]],"Not Found",0)</f>
        <v>No</v>
      </c>
      <c r="H2084" cm="1">
        <f t="array" ref="H2084">_xlfn.XLOOKUP($A2084,MedExam_Table[[#Headers],[#Data],[Customer ID]],MedExam_Table[[#Headers],[#Data],[NumberOfMajorSurgeries_updated]],"Not Found",0)</f>
        <v>1</v>
      </c>
      <c r="I2084" t="str" cm="1">
        <f t="array" ref="I2084">_xlfn.XLOOKUP($A2084,MedExam_Table[[#Headers],[#Data],[Customer ID]],MedExam_Table[[#Headers],[#Data],[Smoker Updated]],"Not Found",0)</f>
        <v>No</v>
      </c>
      <c r="J2084" t="str" cm="1">
        <f t="array" ref="J2084">_xlfn.XLOOKUP($A2084,MedExam_Table[[#Headers],[#Data],[Customer ID]],MedExam_Table[[#Headers],[#Data],[Weight Status]],"Not Found",0)</f>
        <v>Obesity</v>
      </c>
      <c r="K2084" t="str" cm="1">
        <f t="array" ref="K2084">_xlfn.XLOOKUP($A2084,MedExam_Table[[#Headers],[#Data],[Customer ID]],MedExam_Table[[#Headers],[#Data],[Diabetes Status]],"Not Found",0)</f>
        <v>Prediabetes</v>
      </c>
      <c r="L2084" cm="1">
        <f t="array" ref="L2084">_xlfn.XLOOKUP($A2084,Hospitalisation_table[[#All],[Customer ID]],Hospitalisation_table[[#All],[Customer Age]],"Not Found",0)</f>
        <v>30</v>
      </c>
      <c r="M2084" t="str" cm="1">
        <f t="array" ref="M2084">_xlfn.XLOOKUP($A2084,Hospitalisation_table[[#All],[Customer ID]],Hospitalisation_table[[#All],[Date of Birth]],"Not Found",0)</f>
        <v>19-Dec-1992</v>
      </c>
      <c r="N2084" s="22" cm="1">
        <f t="array" ref="N2084">_xlfn.XLOOKUP($A2084,Hospitalisation_table[[#All],[Customer ID]],Hospitalisation_table[[#All],[charges]],"Not Found",0)</f>
        <v>13412.97</v>
      </c>
      <c r="O2084" t="str" cm="1">
        <f t="array" ref="O2084">_xlfn.XLOOKUP($A2084,Hospitalisation_table[[#All],[Customer ID]],Hospitalisation_table[[#All],[Hospital tier_Updated]],"Not Found",0)</f>
        <v>tier - 3</v>
      </c>
      <c r="P2084" t="str" cm="1">
        <f t="array" ref="P2084">_xlfn.XLOOKUP($A2084,Hospitalisation_table[[#All],[Customer ID]],Hospitalisation_table[[#All],[City tier_updated]],"Not Found",0)</f>
        <v>tier - 3</v>
      </c>
      <c r="Q2084" t="str" cm="1">
        <f t="array" ref="Q2084">_xlfn.XLOOKUP($A2084,Hospitalisation_table[[#All],[Customer ID]],Hospitalisation_table[[#All],[State ID Updated]],"Not Found",0)</f>
        <v>R1023</v>
      </c>
    </row>
    <row r="2085" spans="1:17" x14ac:dyDescent="0.3">
      <c r="A2085" s="14" t="s">
        <v>1599</v>
      </c>
      <c r="B2085" t="str" cm="1">
        <f t="array" ref="B2085">_xlfn.XLOOKUP($A2085,CustomersName[[#All],[Customer ID]],CustomersName[[#All],[First Name]],"Not Found",0)</f>
        <v>Michael</v>
      </c>
      <c r="C2085" cm="1">
        <f t="array" ref="C2085">_xlfn.XLOOKUP($A2085,MedExam_Table[[#Headers],[#Data],[Customer ID]],MedExam_Table[[#Headers],[#Data],[BMI]],"Not Found",0)</f>
        <v>41.47</v>
      </c>
      <c r="D2085" cm="1">
        <f t="array" ref="D2085">_xlfn.XLOOKUP($A2085,MedExam_Table[[#Headers],[#Data],[Customer ID]],MedExam_Table[[#Headers],[#Data],[HBA1C]],"Not Found",0)</f>
        <v>5.86</v>
      </c>
      <c r="E2085" t="str" cm="1">
        <f t="array" ref="E2085">_xlfn.XLOOKUP($A2085,MedExam_Table[[#Headers],[#Data],[Customer ID]],MedExam_Table[[#Headers],[#Data],[Heart Issues Updated]],"Not Found",0)</f>
        <v>Yes</v>
      </c>
      <c r="F2085" t="str" cm="1">
        <f t="array" ref="F2085">_xlfn.XLOOKUP($A2085,MedExam_Table[[#Headers],[#Data],[Customer ID]],MedExam_Table[[#Headers],[#Data],[Any Transplants Update]],"Not Found",0)</f>
        <v>No</v>
      </c>
      <c r="G2085" t="str" cm="1">
        <f t="array" ref="G2085">_xlfn.XLOOKUP($A2085,MedExam_Table[[#Headers],[#Data],[Customer ID]],MedExam_Table[[#Headers],[#Data],[Cancer history]],"Not Found",0)</f>
        <v>No</v>
      </c>
      <c r="H2085" cm="1">
        <f t="array" ref="H2085">_xlfn.XLOOKUP($A2085,MedExam_Table[[#Headers],[#Data],[Customer ID]],MedExam_Table[[#Headers],[#Data],[NumberOfMajorSurgeries_updated]],"Not Found",0)</f>
        <v>2</v>
      </c>
      <c r="I2085" t="str" cm="1">
        <f t="array" ref="I2085">_xlfn.XLOOKUP($A2085,MedExam_Table[[#Headers],[#Data],[Customer ID]],MedExam_Table[[#Headers],[#Data],[Smoker Updated]],"Not Found",0)</f>
        <v>No</v>
      </c>
      <c r="J2085" t="str" cm="1">
        <f t="array" ref="J2085">_xlfn.XLOOKUP($A2085,MedExam_Table[[#Headers],[#Data],[Customer ID]],MedExam_Table[[#Headers],[#Data],[Weight Status]],"Not Found",0)</f>
        <v>Obesity</v>
      </c>
      <c r="K2085" t="str" cm="1">
        <f t="array" ref="K2085">_xlfn.XLOOKUP($A2085,MedExam_Table[[#Headers],[#Data],[Customer ID]],MedExam_Table[[#Headers],[#Data],[Diabetes Status]],"Not Found",0)</f>
        <v>Prediabetes</v>
      </c>
      <c r="L2085" cm="1">
        <f t="array" ref="L2085">_xlfn.XLOOKUP($A2085,Hospitalisation_table[[#All],[Customer ID]],Hospitalisation_table[[#All],[Customer Age]],"Not Found",0)</f>
        <v>63</v>
      </c>
      <c r="M2085" t="str" cm="1">
        <f t="array" ref="M2085">_xlfn.XLOOKUP($A2085,Hospitalisation_table[[#All],[Customer ID]],Hospitalisation_table[[#All],[Date of Birth]],"Not Found",0)</f>
        <v>20-Dec-1959</v>
      </c>
      <c r="N2085" s="22" cm="1">
        <f t="array" ref="N2085">_xlfn.XLOOKUP($A2085,Hospitalisation_table[[#All],[Customer ID]],Hospitalisation_table[[#All],[charges]],"Not Found",0)</f>
        <v>13405.39</v>
      </c>
      <c r="O2085" t="str" cm="1">
        <f t="array" ref="O2085">_xlfn.XLOOKUP($A2085,Hospitalisation_table[[#All],[Customer ID]],Hospitalisation_table[[#All],[Hospital tier_Updated]],"Not Found",0)</f>
        <v>tier - 3</v>
      </c>
      <c r="P2085" t="str" cm="1">
        <f t="array" ref="P2085">_xlfn.XLOOKUP($A2085,Hospitalisation_table[[#All],[Customer ID]],Hospitalisation_table[[#All],[City tier_updated]],"Not Found",0)</f>
        <v>tier - 3</v>
      </c>
      <c r="Q2085" t="str" cm="1">
        <f t="array" ref="Q2085">_xlfn.XLOOKUP($A2085,Hospitalisation_table[[#All],[Customer ID]],Hospitalisation_table[[#All],[State ID Updated]],"Not Found",0)</f>
        <v>R1013</v>
      </c>
    </row>
    <row r="2086" spans="1:17" x14ac:dyDescent="0.3">
      <c r="A2086" s="13" t="s">
        <v>1598</v>
      </c>
      <c r="B2086" t="str" cm="1">
        <f t="array" ref="B2086">_xlfn.XLOOKUP($A2086,CustomersName[[#All],[Customer ID]],CustomersName[[#All],[First Name]],"Not Found",0)</f>
        <v>Ben</v>
      </c>
      <c r="C2086" cm="1">
        <f t="array" ref="C2086">_xlfn.XLOOKUP($A2086,MedExam_Table[[#Headers],[#Data],[Customer ID]],MedExam_Table[[#Headers],[#Data],[BMI]],"Not Found",0)</f>
        <v>33.1</v>
      </c>
      <c r="D2086" cm="1">
        <f t="array" ref="D2086">_xlfn.XLOOKUP($A2086,MedExam_Table[[#Headers],[#Data],[Customer ID]],MedExam_Table[[#Headers],[#Data],[HBA1C]],"Not Found",0)</f>
        <v>5.19</v>
      </c>
      <c r="E2086" t="str" cm="1">
        <f t="array" ref="E2086">_xlfn.XLOOKUP($A2086,MedExam_Table[[#Headers],[#Data],[Customer ID]],MedExam_Table[[#Headers],[#Data],[Heart Issues Updated]],"Not Found",0)</f>
        <v>Yes</v>
      </c>
      <c r="F2086" t="str" cm="1">
        <f t="array" ref="F2086">_xlfn.XLOOKUP($A2086,MedExam_Table[[#Headers],[#Data],[Customer ID]],MedExam_Table[[#Headers],[#Data],[Any Transplants Update]],"Not Found",0)</f>
        <v>No</v>
      </c>
      <c r="G2086" t="str" cm="1">
        <f t="array" ref="G2086">_xlfn.XLOOKUP($A2086,MedExam_Table[[#Headers],[#Data],[Customer ID]],MedExam_Table[[#Headers],[#Data],[Cancer history]],"Not Found",0)</f>
        <v>No</v>
      </c>
      <c r="H2086" cm="1">
        <f t="array" ref="H2086">_xlfn.XLOOKUP($A2086,MedExam_Table[[#Headers],[#Data],[Customer ID]],MedExam_Table[[#Headers],[#Data],[NumberOfMajorSurgeries_updated]],"Not Found",0)</f>
        <v>2</v>
      </c>
      <c r="I2086" t="str" cm="1">
        <f t="array" ref="I2086">_xlfn.XLOOKUP($A2086,MedExam_Table[[#Headers],[#Data],[Customer ID]],MedExam_Table[[#Headers],[#Data],[Smoker Updated]],"Not Found",0)</f>
        <v>No</v>
      </c>
      <c r="J2086" t="str" cm="1">
        <f t="array" ref="J2086">_xlfn.XLOOKUP($A2086,MedExam_Table[[#Headers],[#Data],[Customer ID]],MedExam_Table[[#Headers],[#Data],[Weight Status]],"Not Found",0)</f>
        <v>Obesity</v>
      </c>
      <c r="K2086" t="str" cm="1">
        <f t="array" ref="K2086">_xlfn.XLOOKUP($A2086,MedExam_Table[[#Headers],[#Data],[Customer ID]],MedExam_Table[[#Headers],[#Data],[Diabetes Status]],"Not Found",0)</f>
        <v>Normal</v>
      </c>
      <c r="L2086" cm="1">
        <f t="array" ref="L2086">_xlfn.XLOOKUP($A2086,Hospitalisation_table[[#All],[Customer ID]],Hospitalisation_table[[#All],[Customer Age]],"Not Found",0)</f>
        <v>63</v>
      </c>
      <c r="M2086" t="str" cm="1">
        <f t="array" ref="M2086">_xlfn.XLOOKUP($A2086,Hospitalisation_table[[#All],[Customer ID]],Hospitalisation_table[[#All],[Date of Birth]],"Not Found",0)</f>
        <v>25-Nov-1959</v>
      </c>
      <c r="N2086" s="22" cm="1">
        <f t="array" ref="N2086">_xlfn.XLOOKUP($A2086,Hospitalisation_table[[#All],[Customer ID]],Hospitalisation_table[[#All],[charges]],"Not Found",0)</f>
        <v>13393.76</v>
      </c>
      <c r="O2086" t="str" cm="1">
        <f t="array" ref="O2086">_xlfn.XLOOKUP($A2086,Hospitalisation_table[[#All],[Customer ID]],Hospitalisation_table[[#All],[Hospital tier_Updated]],"Not Found",0)</f>
        <v>tier - 3</v>
      </c>
      <c r="P2086" t="str" cm="1">
        <f t="array" ref="P2086">_xlfn.XLOOKUP($A2086,Hospitalisation_table[[#All],[Customer ID]],Hospitalisation_table[[#All],[City tier_updated]],"Not Found",0)</f>
        <v>tier - 1</v>
      </c>
      <c r="Q2086" t="str" cm="1">
        <f t="array" ref="Q2086">_xlfn.XLOOKUP($A2086,Hospitalisation_table[[#All],[Customer ID]],Hospitalisation_table[[#All],[State ID Updated]],"Not Found",0)</f>
        <v>R1011</v>
      </c>
    </row>
    <row r="2087" spans="1:17" x14ac:dyDescent="0.3">
      <c r="A2087" s="14" t="s">
        <v>1597</v>
      </c>
      <c r="B2087" t="str" cm="1">
        <f t="array" ref="B2087">_xlfn.XLOOKUP($A2087,CustomersName[[#All],[Customer ID]],CustomersName[[#All],[First Name]],"Not Found",0)</f>
        <v>Chris</v>
      </c>
      <c r="C2087" cm="1">
        <f t="array" ref="C2087">_xlfn.XLOOKUP($A2087,MedExam_Table[[#Headers],[#Data],[Customer ID]],MedExam_Table[[#Headers],[#Data],[BMI]],"Not Found",0)</f>
        <v>30.8</v>
      </c>
      <c r="D2087" cm="1">
        <f t="array" ref="D2087">_xlfn.XLOOKUP($A2087,MedExam_Table[[#Headers],[#Data],[Customer ID]],MedExam_Table[[#Headers],[#Data],[HBA1C]],"Not Found",0)</f>
        <v>4.37</v>
      </c>
      <c r="E2087" t="str" cm="1">
        <f t="array" ref="E2087">_xlfn.XLOOKUP($A2087,MedExam_Table[[#Headers],[#Data],[Customer ID]],MedExam_Table[[#Headers],[#Data],[Heart Issues Updated]],"Not Found",0)</f>
        <v>Yes</v>
      </c>
      <c r="F2087" t="str" cm="1">
        <f t="array" ref="F2087">_xlfn.XLOOKUP($A2087,MedExam_Table[[#Headers],[#Data],[Customer ID]],MedExam_Table[[#Headers],[#Data],[Any Transplants Update]],"Not Found",0)</f>
        <v>No</v>
      </c>
      <c r="G2087" t="str" cm="1">
        <f t="array" ref="G2087">_xlfn.XLOOKUP($A2087,MedExam_Table[[#Headers],[#Data],[Customer ID]],MedExam_Table[[#Headers],[#Data],[Cancer history]],"Not Found",0)</f>
        <v>No</v>
      </c>
      <c r="H2087" cm="1">
        <f t="array" ref="H2087">_xlfn.XLOOKUP($A2087,MedExam_Table[[#Headers],[#Data],[Customer ID]],MedExam_Table[[#Headers],[#Data],[NumberOfMajorSurgeries_updated]],"Not Found",0)</f>
        <v>2</v>
      </c>
      <c r="I2087" t="str" cm="1">
        <f t="array" ref="I2087">_xlfn.XLOOKUP($A2087,MedExam_Table[[#Headers],[#Data],[Customer ID]],MedExam_Table[[#Headers],[#Data],[Smoker Updated]],"Not Found",0)</f>
        <v>No</v>
      </c>
      <c r="J2087" t="str" cm="1">
        <f t="array" ref="J2087">_xlfn.XLOOKUP($A2087,MedExam_Table[[#Headers],[#Data],[Customer ID]],MedExam_Table[[#Headers],[#Data],[Weight Status]],"Not Found",0)</f>
        <v>Obesity</v>
      </c>
      <c r="K2087" t="str" cm="1">
        <f t="array" ref="K2087">_xlfn.XLOOKUP($A2087,MedExam_Table[[#Headers],[#Data],[Customer ID]],MedExam_Table[[#Headers],[#Data],[Diabetes Status]],"Not Found",0)</f>
        <v>Normal</v>
      </c>
      <c r="L2087" cm="1">
        <f t="array" ref="L2087">_xlfn.XLOOKUP($A2087,Hospitalisation_table[[#All],[Customer ID]],Hospitalisation_table[[#All],[Customer Age]],"Not Found",0)</f>
        <v>63</v>
      </c>
      <c r="M2087" t="str" cm="1">
        <f t="array" ref="M2087">_xlfn.XLOOKUP($A2087,Hospitalisation_table[[#All],[Customer ID]],Hospitalisation_table[[#All],[Date of Birth]],"Not Found",0)</f>
        <v>9-Dec-1959</v>
      </c>
      <c r="N2087" s="22" cm="1">
        <f t="array" ref="N2087">_xlfn.XLOOKUP($A2087,Hospitalisation_table[[#All],[Customer ID]],Hospitalisation_table[[#All],[charges]],"Not Found",0)</f>
        <v>13390.56</v>
      </c>
      <c r="O2087" t="str" cm="1">
        <f t="array" ref="O2087">_xlfn.XLOOKUP($A2087,Hospitalisation_table[[#All],[Customer ID]],Hospitalisation_table[[#All],[Hospital tier_Updated]],"Not Found",0)</f>
        <v>tier - 3</v>
      </c>
      <c r="P2087" t="str" cm="1">
        <f t="array" ref="P2087">_xlfn.XLOOKUP($A2087,Hospitalisation_table[[#All],[Customer ID]],Hospitalisation_table[[#All],[City tier_updated]],"Not Found",0)</f>
        <v>tier - 3</v>
      </c>
      <c r="Q2087" t="str" cm="1">
        <f t="array" ref="Q2087">_xlfn.XLOOKUP($A2087,Hospitalisation_table[[#All],[Customer ID]],Hospitalisation_table[[#All],[State ID Updated]],"Not Found",0)</f>
        <v>R1011</v>
      </c>
    </row>
    <row r="2088" spans="1:17" x14ac:dyDescent="0.3">
      <c r="A2088" s="13" t="s">
        <v>1596</v>
      </c>
      <c r="B2088" t="str" cm="1">
        <f t="array" ref="B2088">_xlfn.XLOOKUP($A2088,CustomersName[[#All],[Customer ID]],CustomersName[[#All],[First Name]],"Not Found",0)</f>
        <v>Jehemy J</v>
      </c>
      <c r="C2088" cm="1">
        <f t="array" ref="C2088">_xlfn.XLOOKUP($A2088,MedExam_Table[[#Headers],[#Data],[Customer ID]],MedExam_Table[[#Headers],[#Data],[BMI]],"Not Found",0)</f>
        <v>42.06</v>
      </c>
      <c r="D2088" cm="1">
        <f t="array" ref="D2088">_xlfn.XLOOKUP($A2088,MedExam_Table[[#Headers],[#Data],[Customer ID]],MedExam_Table[[#Headers],[#Data],[HBA1C]],"Not Found",0)</f>
        <v>5.32</v>
      </c>
      <c r="E2088" t="str" cm="1">
        <f t="array" ref="E2088">_xlfn.XLOOKUP($A2088,MedExam_Table[[#Headers],[#Data],[Customer ID]],MedExam_Table[[#Headers],[#Data],[Heart Issues Updated]],"Not Found",0)</f>
        <v>No</v>
      </c>
      <c r="F2088" t="str" cm="1">
        <f t="array" ref="F2088">_xlfn.XLOOKUP($A2088,MedExam_Table[[#Headers],[#Data],[Customer ID]],MedExam_Table[[#Headers],[#Data],[Any Transplants Update]],"Not Found",0)</f>
        <v>No</v>
      </c>
      <c r="G2088" t="str" cm="1">
        <f t="array" ref="G2088">_xlfn.XLOOKUP($A2088,MedExam_Table[[#Headers],[#Data],[Customer ID]],MedExam_Table[[#Headers],[#Data],[Cancer history]],"Not Found",0)</f>
        <v>No</v>
      </c>
      <c r="H2088" cm="1">
        <f t="array" ref="H2088">_xlfn.XLOOKUP($A2088,MedExam_Table[[#Headers],[#Data],[Customer ID]],MedExam_Table[[#Headers],[#Data],[NumberOfMajorSurgeries_updated]],"Not Found",0)</f>
        <v>1</v>
      </c>
      <c r="I2088" t="str" cm="1">
        <f t="array" ref="I2088">_xlfn.XLOOKUP($A2088,MedExam_Table[[#Headers],[#Data],[Customer ID]],MedExam_Table[[#Headers],[#Data],[Smoker Updated]],"Not Found",0)</f>
        <v>No</v>
      </c>
      <c r="J2088" t="str" cm="1">
        <f t="array" ref="J2088">_xlfn.XLOOKUP($A2088,MedExam_Table[[#Headers],[#Data],[Customer ID]],MedExam_Table[[#Headers],[#Data],[Weight Status]],"Not Found",0)</f>
        <v>Obesity</v>
      </c>
      <c r="K2088" t="str" cm="1">
        <f t="array" ref="K2088">_xlfn.XLOOKUP($A2088,MedExam_Table[[#Headers],[#Data],[Customer ID]],MedExam_Table[[#Headers],[#Data],[Diabetes Status]],"Not Found",0)</f>
        <v>Normal</v>
      </c>
      <c r="L2088" cm="1">
        <f t="array" ref="L2088">_xlfn.XLOOKUP($A2088,Hospitalisation_table[[#All],[Customer ID]],Hospitalisation_table[[#All],[Customer Age]],"Not Found",0)</f>
        <v>39</v>
      </c>
      <c r="M2088" t="str" cm="1">
        <f t="array" ref="M2088">_xlfn.XLOOKUP($A2088,Hospitalisation_table[[#All],[Customer ID]],Hospitalisation_table[[#All],[Date of Birth]],"Not Found",0)</f>
        <v>6-Jun-1984</v>
      </c>
      <c r="N2088" s="22" cm="1">
        <f t="array" ref="N2088">_xlfn.XLOOKUP($A2088,Hospitalisation_table[[#All],[Customer ID]],Hospitalisation_table[[#All],[charges]],"Not Found",0)</f>
        <v>13383.67</v>
      </c>
      <c r="O2088" t="str" cm="1">
        <f t="array" ref="O2088">_xlfn.XLOOKUP($A2088,Hospitalisation_table[[#All],[Customer ID]],Hospitalisation_table[[#All],[Hospital tier_Updated]],"Not Found",0)</f>
        <v>tier - 3</v>
      </c>
      <c r="P2088" t="str" cm="1">
        <f t="array" ref="P2088">_xlfn.XLOOKUP($A2088,Hospitalisation_table[[#All],[Customer ID]],Hospitalisation_table[[#All],[City tier_updated]],"Not Found",0)</f>
        <v>tier - 2</v>
      </c>
      <c r="Q2088" t="str" cm="1">
        <f t="array" ref="Q2088">_xlfn.XLOOKUP($A2088,Hospitalisation_table[[#All],[Customer ID]],Hospitalisation_table[[#All],[State ID Updated]],"Not Found",0)</f>
        <v>R1023</v>
      </c>
    </row>
    <row r="2089" spans="1:17" x14ac:dyDescent="0.3">
      <c r="A2089" s="14" t="s">
        <v>1595</v>
      </c>
      <c r="B2089" t="str" cm="1">
        <f t="array" ref="B2089">_xlfn.XLOOKUP($A2089,CustomersName[[#All],[Customer ID]],CustomersName[[#All],[First Name]],"Not Found",0)</f>
        <v>Ahy L.</v>
      </c>
      <c r="C2089" cm="1">
        <f t="array" ref="C2089">_xlfn.XLOOKUP($A2089,MedExam_Table[[#Headers],[#Data],[Customer ID]],MedExam_Table[[#Headers],[#Data],[BMI]],"Not Found",0)</f>
        <v>39.270000000000003</v>
      </c>
      <c r="D2089" cm="1">
        <f t="array" ref="D2089">_xlfn.XLOOKUP($A2089,MedExam_Table[[#Headers],[#Data],[Customer ID]],MedExam_Table[[#Headers],[#Data],[HBA1C]],"Not Found",0)</f>
        <v>5.64</v>
      </c>
      <c r="E2089" t="str" cm="1">
        <f t="array" ref="E2089">_xlfn.XLOOKUP($A2089,MedExam_Table[[#Headers],[#Data],[Customer ID]],MedExam_Table[[#Headers],[#Data],[Heart Issues Updated]],"Not Found",0)</f>
        <v>No</v>
      </c>
      <c r="F2089" t="str" cm="1">
        <f t="array" ref="F2089">_xlfn.XLOOKUP($A2089,MedExam_Table[[#Headers],[#Data],[Customer ID]],MedExam_Table[[#Headers],[#Data],[Any Transplants Update]],"Not Found",0)</f>
        <v>No</v>
      </c>
      <c r="G2089" t="str" cm="1">
        <f t="array" ref="G2089">_xlfn.XLOOKUP($A2089,MedExam_Table[[#Headers],[#Data],[Customer ID]],MedExam_Table[[#Headers],[#Data],[Cancer history]],"Not Found",0)</f>
        <v>Yes</v>
      </c>
      <c r="H2089" cm="1">
        <f t="array" ref="H2089">_xlfn.XLOOKUP($A2089,MedExam_Table[[#Headers],[#Data],[Customer ID]],MedExam_Table[[#Headers],[#Data],[NumberOfMajorSurgeries_updated]],"Not Found",0)</f>
        <v>1</v>
      </c>
      <c r="I2089" t="str" cm="1">
        <f t="array" ref="I2089">_xlfn.XLOOKUP($A2089,MedExam_Table[[#Headers],[#Data],[Customer ID]],MedExam_Table[[#Headers],[#Data],[Smoker Updated]],"Not Found",0)</f>
        <v>No</v>
      </c>
      <c r="J2089" t="str" cm="1">
        <f t="array" ref="J2089">_xlfn.XLOOKUP($A2089,MedExam_Table[[#Headers],[#Data],[Customer ID]],MedExam_Table[[#Headers],[#Data],[Weight Status]],"Not Found",0)</f>
        <v>Obesity</v>
      </c>
      <c r="K2089" t="str" cm="1">
        <f t="array" ref="K2089">_xlfn.XLOOKUP($A2089,MedExam_Table[[#Headers],[#Data],[Customer ID]],MedExam_Table[[#Headers],[#Data],[Diabetes Status]],"Not Found",0)</f>
        <v>Normal</v>
      </c>
      <c r="L2089" cm="1">
        <f t="array" ref="L2089">_xlfn.XLOOKUP($A2089,Hospitalisation_table[[#All],[Customer ID]],Hospitalisation_table[[#All],[Customer Age]],"Not Found",0)</f>
        <v>43</v>
      </c>
      <c r="M2089" t="str" cm="1">
        <f t="array" ref="M2089">_xlfn.XLOOKUP($A2089,Hospitalisation_table[[#All],[Customer ID]],Hospitalisation_table[[#All],[Date of Birth]],"Not Found",0)</f>
        <v>30-Sep-1979</v>
      </c>
      <c r="N2089" s="22" cm="1">
        <f t="array" ref="N2089">_xlfn.XLOOKUP($A2089,Hospitalisation_table[[#All],[Customer ID]],Hospitalisation_table[[#All],[charges]],"Not Found",0)</f>
        <v>13377.41</v>
      </c>
      <c r="O2089" t="str" cm="1">
        <f t="array" ref="O2089">_xlfn.XLOOKUP($A2089,Hospitalisation_table[[#All],[Customer ID]],Hospitalisation_table[[#All],[Hospital tier_Updated]],"Not Found",0)</f>
        <v>tier - 3</v>
      </c>
      <c r="P2089" t="str" cm="1">
        <f t="array" ref="P2089">_xlfn.XLOOKUP($A2089,Hospitalisation_table[[#All],[Customer ID]],Hospitalisation_table[[#All],[City tier_updated]],"Not Found",0)</f>
        <v>tier - 3</v>
      </c>
      <c r="Q2089" t="str" cm="1">
        <f t="array" ref="Q2089">_xlfn.XLOOKUP($A2089,Hospitalisation_table[[#All],[Customer ID]],Hospitalisation_table[[#All],[State ID Updated]],"Not Found",0)</f>
        <v>R1026</v>
      </c>
    </row>
    <row r="2090" spans="1:17" x14ac:dyDescent="0.3">
      <c r="A2090" s="13" t="s">
        <v>1594</v>
      </c>
      <c r="B2090" t="str" cm="1">
        <f t="array" ref="B2090">_xlfn.XLOOKUP($A2090,CustomersName[[#All],[Customer ID]],CustomersName[[#All],[First Name]],"Not Found",0)</f>
        <v>KarenhL.</v>
      </c>
      <c r="C2090" cm="1">
        <f t="array" ref="C2090">_xlfn.XLOOKUP($A2090,MedExam_Table[[#Headers],[#Data],[Customer ID]],MedExam_Table[[#Headers],[#Data],[BMI]],"Not Found",0)</f>
        <v>30.71</v>
      </c>
      <c r="D2090" cm="1">
        <f t="array" ref="D2090">_xlfn.XLOOKUP($A2090,MedExam_Table[[#Headers],[#Data],[Customer ID]],MedExam_Table[[#Headers],[#Data],[HBA1C]],"Not Found",0)</f>
        <v>5.59</v>
      </c>
      <c r="E2090" t="str" cm="1">
        <f t="array" ref="E2090">_xlfn.XLOOKUP($A2090,MedExam_Table[[#Headers],[#Data],[Customer ID]],MedExam_Table[[#Headers],[#Data],[Heart Issues Updated]],"Not Found",0)</f>
        <v>Yes</v>
      </c>
      <c r="F2090" t="str" cm="1">
        <f t="array" ref="F2090">_xlfn.XLOOKUP($A2090,MedExam_Table[[#Headers],[#Data],[Customer ID]],MedExam_Table[[#Headers],[#Data],[Any Transplants Update]],"Not Found",0)</f>
        <v>No</v>
      </c>
      <c r="G2090" t="str" cm="1">
        <f t="array" ref="G2090">_xlfn.XLOOKUP($A2090,MedExam_Table[[#Headers],[#Data],[Customer ID]],MedExam_Table[[#Headers],[#Data],[Cancer history]],"Not Found",0)</f>
        <v>No</v>
      </c>
      <c r="H2090" cm="1">
        <f t="array" ref="H2090">_xlfn.XLOOKUP($A2090,MedExam_Table[[#Headers],[#Data],[Customer ID]],MedExam_Table[[#Headers],[#Data],[NumberOfMajorSurgeries_updated]],"Not Found",0)</f>
        <v>1</v>
      </c>
      <c r="I2090" t="str" cm="1">
        <f t="array" ref="I2090">_xlfn.XLOOKUP($A2090,MedExam_Table[[#Headers],[#Data],[Customer ID]],MedExam_Table[[#Headers],[#Data],[Smoker Updated]],"Not Found",0)</f>
        <v>No</v>
      </c>
      <c r="J2090" t="str" cm="1">
        <f t="array" ref="J2090">_xlfn.XLOOKUP($A2090,MedExam_Table[[#Headers],[#Data],[Customer ID]],MedExam_Table[[#Headers],[#Data],[Weight Status]],"Not Found",0)</f>
        <v>Obesity</v>
      </c>
      <c r="K2090" t="str" cm="1">
        <f t="array" ref="K2090">_xlfn.XLOOKUP($A2090,MedExam_Table[[#Headers],[#Data],[Customer ID]],MedExam_Table[[#Headers],[#Data],[Diabetes Status]],"Not Found",0)</f>
        <v>Normal</v>
      </c>
      <c r="L2090" cm="1">
        <f t="array" ref="L2090">_xlfn.XLOOKUP($A2090,Hospitalisation_table[[#All],[Customer ID]],Hospitalisation_table[[#All],[Customer Age]],"Not Found",0)</f>
        <v>58</v>
      </c>
      <c r="M2090" t="str" cm="1">
        <f t="array" ref="M2090">_xlfn.XLOOKUP($A2090,Hospitalisation_table[[#All],[Customer ID]],Hospitalisation_table[[#All],[Date of Birth]],"Not Found",0)</f>
        <v>24-Sep-1964</v>
      </c>
      <c r="N2090" s="22" cm="1">
        <f t="array" ref="N2090">_xlfn.XLOOKUP($A2090,Hospitalisation_table[[#All],[Customer ID]],Hospitalisation_table[[#All],[charges]],"Not Found",0)</f>
        <v>13375.76</v>
      </c>
      <c r="O2090" t="str" cm="1">
        <f t="array" ref="O2090">_xlfn.XLOOKUP($A2090,Hospitalisation_table[[#All],[Customer ID]],Hospitalisation_table[[#All],[Hospital tier_Updated]],"Not Found",0)</f>
        <v>tier - 3</v>
      </c>
      <c r="P2090" t="str" cm="1">
        <f t="array" ref="P2090">_xlfn.XLOOKUP($A2090,Hospitalisation_table[[#All],[Customer ID]],Hospitalisation_table[[#All],[City tier_updated]],"Not Found",0)</f>
        <v>tier - 2</v>
      </c>
      <c r="Q2090" t="str" cm="1">
        <f t="array" ref="Q2090">_xlfn.XLOOKUP($A2090,Hospitalisation_table[[#All],[Customer ID]],Hospitalisation_table[[#All],[State ID Updated]],"Not Found",0)</f>
        <v>R1025</v>
      </c>
    </row>
    <row r="2091" spans="1:17" x14ac:dyDescent="0.3">
      <c r="A2091" s="14" t="s">
        <v>1593</v>
      </c>
      <c r="B2091" t="str" cm="1">
        <f t="array" ref="B2091">_xlfn.XLOOKUP($A2091,CustomersName[[#All],[Customer ID]],CustomersName[[#All],[First Name]],"Not Found",0)</f>
        <v>Tennille</v>
      </c>
      <c r="C2091" cm="1">
        <f t="array" ref="C2091">_xlfn.XLOOKUP($A2091,MedExam_Table[[#Headers],[#Data],[Customer ID]],MedExam_Table[[#Headers],[#Data],[BMI]],"Not Found",0)</f>
        <v>47.19</v>
      </c>
      <c r="D2091" cm="1">
        <f t="array" ref="D2091">_xlfn.XLOOKUP($A2091,MedExam_Table[[#Headers],[#Data],[Customer ID]],MedExam_Table[[#Headers],[#Data],[HBA1C]],"Not Found",0)</f>
        <v>5.29</v>
      </c>
      <c r="E2091" t="str" cm="1">
        <f t="array" ref="E2091">_xlfn.XLOOKUP($A2091,MedExam_Table[[#Headers],[#Data],[Customer ID]],MedExam_Table[[#Headers],[#Data],[Heart Issues Updated]],"Not Found",0)</f>
        <v>No</v>
      </c>
      <c r="F2091" t="str" cm="1">
        <f t="array" ref="F2091">_xlfn.XLOOKUP($A2091,MedExam_Table[[#Headers],[#Data],[Customer ID]],MedExam_Table[[#Headers],[#Data],[Any Transplants Update]],"Not Found",0)</f>
        <v>No</v>
      </c>
      <c r="G2091" t="str" cm="1">
        <f t="array" ref="G2091">_xlfn.XLOOKUP($A2091,MedExam_Table[[#Headers],[#Data],[Customer ID]],MedExam_Table[[#Headers],[#Data],[Cancer history]],"Not Found",0)</f>
        <v>No</v>
      </c>
      <c r="H2091" cm="1">
        <f t="array" ref="H2091">_xlfn.XLOOKUP($A2091,MedExam_Table[[#Headers],[#Data],[Customer ID]],MedExam_Table[[#Headers],[#Data],[NumberOfMajorSurgeries_updated]],"Not Found",0)</f>
        <v>0</v>
      </c>
      <c r="I2091" t="str" cm="1">
        <f t="array" ref="I2091">_xlfn.XLOOKUP($A2091,MedExam_Table[[#Headers],[#Data],[Customer ID]],MedExam_Table[[#Headers],[#Data],[Smoker Updated]],"Not Found",0)</f>
        <v>No</v>
      </c>
      <c r="J2091" t="str" cm="1">
        <f t="array" ref="J2091">_xlfn.XLOOKUP($A2091,MedExam_Table[[#Headers],[#Data],[Customer ID]],MedExam_Table[[#Headers],[#Data],[Weight Status]],"Not Found",0)</f>
        <v>Obesity</v>
      </c>
      <c r="K2091" t="str" cm="1">
        <f t="array" ref="K2091">_xlfn.XLOOKUP($A2091,MedExam_Table[[#Headers],[#Data],[Customer ID]],MedExam_Table[[#Headers],[#Data],[Diabetes Status]],"Not Found",0)</f>
        <v>Normal</v>
      </c>
      <c r="L2091" cm="1">
        <f t="array" ref="L2091">_xlfn.XLOOKUP($A2091,Hospitalisation_table[[#All],[Customer ID]],Hospitalisation_table[[#All],[Customer Age]],"Not Found",0)</f>
        <v>32</v>
      </c>
      <c r="M2091" t="str" cm="1">
        <f t="array" ref="M2091">_xlfn.XLOOKUP($A2091,Hospitalisation_table[[#All],[Customer ID]],Hospitalisation_table[[#All],[Date of Birth]],"Not Found",0)</f>
        <v>2-Oct-1990</v>
      </c>
      <c r="N2091" s="22" cm="1">
        <f t="array" ref="N2091">_xlfn.XLOOKUP($A2091,Hospitalisation_table[[#All],[Customer ID]],Hospitalisation_table[[#All],[charges]],"Not Found",0)</f>
        <v>13360.94</v>
      </c>
      <c r="O2091" t="str" cm="1">
        <f t="array" ref="O2091">_xlfn.XLOOKUP($A2091,Hospitalisation_table[[#All],[Customer ID]],Hospitalisation_table[[#All],[Hospital tier_Updated]],"Not Found",0)</f>
        <v>tier - 3</v>
      </c>
      <c r="P2091" t="str" cm="1">
        <f t="array" ref="P2091">_xlfn.XLOOKUP($A2091,Hospitalisation_table[[#All],[Customer ID]],Hospitalisation_table[[#All],[City tier_updated]],"Not Found",0)</f>
        <v>tier - 1</v>
      </c>
      <c r="Q2091" t="str" cm="1">
        <f t="array" ref="Q2091">_xlfn.XLOOKUP($A2091,Hospitalisation_table[[#All],[Customer ID]],Hospitalisation_table[[#All],[State ID Updated]],"Not Found",0)</f>
        <v>R1012</v>
      </c>
    </row>
    <row r="2092" spans="1:17" x14ac:dyDescent="0.3">
      <c r="A2092" s="13" t="s">
        <v>1592</v>
      </c>
      <c r="B2092" t="str" cm="1">
        <f t="array" ref="B2092">_xlfn.XLOOKUP($A2092,CustomersName[[#All],[Customer ID]],CustomersName[[#All],[First Name]],"Not Found",0)</f>
        <v>Matt</v>
      </c>
      <c r="C2092" cm="1">
        <f t="array" ref="C2092">_xlfn.XLOOKUP($A2092,MedExam_Table[[#Headers],[#Data],[Customer ID]],MedExam_Table[[#Headers],[#Data],[BMI]],"Not Found",0)</f>
        <v>30.02</v>
      </c>
      <c r="D2092" cm="1">
        <f t="array" ref="D2092">_xlfn.XLOOKUP($A2092,MedExam_Table[[#Headers],[#Data],[Customer ID]],MedExam_Table[[#Headers],[#Data],[HBA1C]],"Not Found",0)</f>
        <v>6.65</v>
      </c>
      <c r="E2092" t="str" cm="1">
        <f t="array" ref="E2092">_xlfn.XLOOKUP($A2092,MedExam_Table[[#Headers],[#Data],[Customer ID]],MedExam_Table[[#Headers],[#Data],[Heart Issues Updated]],"Not Found",0)</f>
        <v>No</v>
      </c>
      <c r="F2092" t="str" cm="1">
        <f t="array" ref="F2092">_xlfn.XLOOKUP($A2092,MedExam_Table[[#Headers],[#Data],[Customer ID]],MedExam_Table[[#Headers],[#Data],[Any Transplants Update]],"Not Found",0)</f>
        <v>No</v>
      </c>
      <c r="G2092" t="str" cm="1">
        <f t="array" ref="G2092">_xlfn.XLOOKUP($A2092,MedExam_Table[[#Headers],[#Data],[Customer ID]],MedExam_Table[[#Headers],[#Data],[Cancer history]],"Not Found",0)</f>
        <v>No</v>
      </c>
      <c r="H2092" cm="1">
        <f t="array" ref="H2092">_xlfn.XLOOKUP($A2092,MedExam_Table[[#Headers],[#Data],[Customer ID]],MedExam_Table[[#Headers],[#Data],[NumberOfMajorSurgeries_updated]],"Not Found",0)</f>
        <v>0</v>
      </c>
      <c r="I2092" t="str" cm="1">
        <f t="array" ref="I2092">_xlfn.XLOOKUP($A2092,MedExam_Table[[#Headers],[#Data],[Customer ID]],MedExam_Table[[#Headers],[#Data],[Smoker Updated]],"Not Found",0)</f>
        <v>No</v>
      </c>
      <c r="J2092" t="str" cm="1">
        <f t="array" ref="J2092">_xlfn.XLOOKUP($A2092,MedExam_Table[[#Headers],[#Data],[Customer ID]],MedExam_Table[[#Headers],[#Data],[Weight Status]],"Not Found",0)</f>
        <v>Obesity</v>
      </c>
      <c r="K2092" t="str" cm="1">
        <f t="array" ref="K2092">_xlfn.XLOOKUP($A2092,MedExam_Table[[#Headers],[#Data],[Customer ID]],MedExam_Table[[#Headers],[#Data],[Diabetes Status]],"Not Found",0)</f>
        <v>Diabetes</v>
      </c>
      <c r="L2092" cm="1">
        <f t="array" ref="L2092">_xlfn.XLOOKUP($A2092,Hospitalisation_table[[#All],[Customer ID]],Hospitalisation_table[[#All],[Customer Age]],"Not Found",0)</f>
        <v>62</v>
      </c>
      <c r="M2092" t="str" cm="1">
        <f t="array" ref="M2092">_xlfn.XLOOKUP($A2092,Hospitalisation_table[[#All],[Customer ID]],Hospitalisation_table[[#All],[Date of Birth]],"Not Found",0)</f>
        <v>11-Nov-1960</v>
      </c>
      <c r="N2092" s="22" cm="1">
        <f t="array" ref="N2092">_xlfn.XLOOKUP($A2092,Hospitalisation_table[[#All],[Customer ID]],Hospitalisation_table[[#All],[charges]],"Not Found",0)</f>
        <v>13352.1</v>
      </c>
      <c r="O2092" t="str" cm="1">
        <f t="array" ref="O2092">_xlfn.XLOOKUP($A2092,Hospitalisation_table[[#All],[Customer ID]],Hospitalisation_table[[#All],[Hospital tier_Updated]],"Not Found",0)</f>
        <v>tier - 3</v>
      </c>
      <c r="P2092" t="str" cm="1">
        <f t="array" ref="P2092">_xlfn.XLOOKUP($A2092,Hospitalisation_table[[#All],[Customer ID]],Hospitalisation_table[[#All],[City tier_updated]],"Not Found",0)</f>
        <v>tier - 1</v>
      </c>
      <c r="Q2092" t="str" cm="1">
        <f t="array" ref="Q2092">_xlfn.XLOOKUP($A2092,Hospitalisation_table[[#All],[Customer ID]],Hospitalisation_table[[#All],[State ID Updated]],"Not Found",0)</f>
        <v>R1012</v>
      </c>
    </row>
    <row r="2093" spans="1:17" x14ac:dyDescent="0.3">
      <c r="A2093" s="14" t="s">
        <v>2295</v>
      </c>
      <c r="B2093" t="str" cm="1">
        <f t="array" ref="B2093">_xlfn.XLOOKUP($A2093,CustomersName[[#All],[Customer ID]],CustomersName[[#All],[First Name]],"Not Found",0)</f>
        <v>Julia</v>
      </c>
      <c r="C2093" cm="1">
        <f t="array" ref="C2093">_xlfn.XLOOKUP($A2093,MedExam_Table[[#Headers],[#Data],[Customer ID]],MedExam_Table[[#Headers],[#Data],[BMI]],"Not Found",0)</f>
        <v>54.12</v>
      </c>
      <c r="D2093" cm="1">
        <f t="array" ref="D2093">_xlfn.XLOOKUP($A2093,MedExam_Table[[#Headers],[#Data],[Customer ID]],MedExam_Table[[#Headers],[#Data],[HBA1C]],"Not Found",0)</f>
        <v>11.57</v>
      </c>
      <c r="E2093" t="str" cm="1">
        <f t="array" ref="E2093">_xlfn.XLOOKUP($A2093,MedExam_Table[[#Headers],[#Data],[Customer ID]],MedExam_Table[[#Headers],[#Data],[Heart Issues Updated]],"Not Found",0)</f>
        <v>No</v>
      </c>
      <c r="F2093" t="str" cm="1">
        <f t="array" ref="F2093">_xlfn.XLOOKUP($A2093,MedExam_Table[[#Headers],[#Data],[Customer ID]],MedExam_Table[[#Headers],[#Data],[Any Transplants Update]],"Not Found",0)</f>
        <v>No</v>
      </c>
      <c r="G2093" t="str" cm="1">
        <f t="array" ref="G2093">_xlfn.XLOOKUP($A2093,MedExam_Table[[#Headers],[#Data],[Customer ID]],MedExam_Table[[#Headers],[#Data],[Cancer history]],"Not Found",0)</f>
        <v>No</v>
      </c>
      <c r="H2093" cm="1">
        <f t="array" ref="H2093">_xlfn.XLOOKUP($A2093,MedExam_Table[[#Headers],[#Data],[Customer ID]],MedExam_Table[[#Headers],[#Data],[NumberOfMajorSurgeries_updated]],"Not Found",0)</f>
        <v>0</v>
      </c>
      <c r="I2093" t="str" cm="1">
        <f t="array" ref="I2093">_xlfn.XLOOKUP($A2093,MedExam_Table[[#Headers],[#Data],[Customer ID]],MedExam_Table[[#Headers],[#Data],[Smoker Updated]],"Not Found",0)</f>
        <v>Yes</v>
      </c>
      <c r="J2093" t="str" cm="1">
        <f t="array" ref="J2093">_xlfn.XLOOKUP($A2093,MedExam_Table[[#Headers],[#Data],[Customer ID]],MedExam_Table[[#Headers],[#Data],[Weight Status]],"Not Found",0)</f>
        <v>Obesity</v>
      </c>
      <c r="K2093" t="str" cm="1">
        <f t="array" ref="K2093">_xlfn.XLOOKUP($A2093,MedExam_Table[[#Headers],[#Data],[Customer ID]],MedExam_Table[[#Headers],[#Data],[Diabetes Status]],"Not Found",0)</f>
        <v>Diabetes</v>
      </c>
      <c r="L2093" cm="1">
        <f t="array" ref="L2093">_xlfn.XLOOKUP($A2093,Hospitalisation_table[[#All],[Customer ID]],Hospitalisation_table[[#All],[Customer Age]],"Not Found",0)</f>
        <v>48</v>
      </c>
      <c r="M2093" t="str" cm="1">
        <f t="array" ref="M2093">_xlfn.XLOOKUP($A2093,Hospitalisation_table[[#All],[Customer ID]],Hospitalisation_table[[#All],[Date of Birth]],"Not Found",0)</f>
        <v>24-Nov-1974</v>
      </c>
      <c r="N2093" s="22" cm="1">
        <f t="array" ref="N2093">_xlfn.XLOOKUP($A2093,Hospitalisation_table[[#All],[Customer ID]],Hospitalisation_table[[#All],[charges]],"Not Found",0)</f>
        <v>41636.199999999997</v>
      </c>
      <c r="O2093" t="str" cm="1">
        <f t="array" ref="O2093">_xlfn.XLOOKUP($A2093,Hospitalisation_table[[#All],[Customer ID]],Hospitalisation_table[[#All],[Hospital tier_Updated]],"Not Found",0)</f>
        <v>tier - 1</v>
      </c>
      <c r="P2093" t="str" cm="1">
        <f t="array" ref="P2093">_xlfn.XLOOKUP($A2093,Hospitalisation_table[[#All],[Customer ID]],Hospitalisation_table[[#All],[City tier_updated]],"Not Found",0)</f>
        <v>tier - 1</v>
      </c>
      <c r="Q2093" t="str" cm="1">
        <f t="array" ref="Q2093">_xlfn.XLOOKUP($A2093,Hospitalisation_table[[#All],[Customer ID]],Hospitalisation_table[[#All],[State ID Updated]],"Not Found",0)</f>
        <v>R1011</v>
      </c>
    </row>
    <row r="2094" spans="1:17" x14ac:dyDescent="0.3">
      <c r="A2094" s="13" t="s">
        <v>1591</v>
      </c>
      <c r="B2094" t="str" cm="1">
        <f t="array" ref="B2094">_xlfn.XLOOKUP($A2094,CustomersName[[#All],[Customer ID]],CustomersName[[#All],[First Name]],"Not Found",0)</f>
        <v>Emily</v>
      </c>
      <c r="C2094" cm="1">
        <f t="array" ref="C2094">_xlfn.XLOOKUP($A2094,MedExam_Table[[#Headers],[#Data],[Customer ID]],MedExam_Table[[#Headers],[#Data],[BMI]],"Not Found",0)</f>
        <v>37.909999999999997</v>
      </c>
      <c r="D2094" cm="1">
        <f t="array" ref="D2094">_xlfn.XLOOKUP($A2094,MedExam_Table[[#Headers],[#Data],[Customer ID]],MedExam_Table[[#Headers],[#Data],[HBA1C]],"Not Found",0)</f>
        <v>5.68</v>
      </c>
      <c r="E2094" t="str" cm="1">
        <f t="array" ref="E2094">_xlfn.XLOOKUP($A2094,MedExam_Table[[#Headers],[#Data],[Customer ID]],MedExam_Table[[#Headers],[#Data],[Heart Issues Updated]],"Not Found",0)</f>
        <v>Yes</v>
      </c>
      <c r="F2094" t="str" cm="1">
        <f t="array" ref="F2094">_xlfn.XLOOKUP($A2094,MedExam_Table[[#Headers],[#Data],[Customer ID]],MedExam_Table[[#Headers],[#Data],[Any Transplants Update]],"Not Found",0)</f>
        <v>No</v>
      </c>
      <c r="G2094" t="str" cm="1">
        <f t="array" ref="G2094">_xlfn.XLOOKUP($A2094,MedExam_Table[[#Headers],[#Data],[Customer ID]],MedExam_Table[[#Headers],[#Data],[Cancer history]],"Not Found",0)</f>
        <v>No</v>
      </c>
      <c r="H2094" cm="1">
        <f t="array" ref="H2094">_xlfn.XLOOKUP($A2094,MedExam_Table[[#Headers],[#Data],[Customer ID]],MedExam_Table[[#Headers],[#Data],[NumberOfMajorSurgeries_updated]],"Not Found",0)</f>
        <v>0</v>
      </c>
      <c r="I2094" t="str" cm="1">
        <f t="array" ref="I2094">_xlfn.XLOOKUP($A2094,MedExam_Table[[#Headers],[#Data],[Customer ID]],MedExam_Table[[#Headers],[#Data],[Smoker Updated]],"Not Found",0)</f>
        <v>No</v>
      </c>
      <c r="J2094" t="str" cm="1">
        <f t="array" ref="J2094">_xlfn.XLOOKUP($A2094,MedExam_Table[[#Headers],[#Data],[Customer ID]],MedExam_Table[[#Headers],[#Data],[Weight Status]],"Not Found",0)</f>
        <v>Obesity</v>
      </c>
      <c r="K2094" t="str" cm="1">
        <f t="array" ref="K2094">_xlfn.XLOOKUP($A2094,MedExam_Table[[#Headers],[#Data],[Customer ID]],MedExam_Table[[#Headers],[#Data],[Diabetes Status]],"Not Found",0)</f>
        <v>Normal</v>
      </c>
      <c r="L2094" cm="1">
        <f t="array" ref="L2094">_xlfn.XLOOKUP($A2094,Hospitalisation_table[[#All],[Customer ID]],Hospitalisation_table[[#All],[Customer Age]],"Not Found",0)</f>
        <v>46</v>
      </c>
      <c r="M2094" t="str" cm="1">
        <f t="array" ref="M2094">_xlfn.XLOOKUP($A2094,Hospitalisation_table[[#All],[Customer ID]],Hospitalisation_table[[#All],[Date of Birth]],"Not Found",0)</f>
        <v>23-Aug-1976</v>
      </c>
      <c r="N2094" s="22" cm="1">
        <f t="array" ref="N2094">_xlfn.XLOOKUP($A2094,Hospitalisation_table[[#All],[Customer ID]],Hospitalisation_table[[#All],[charges]],"Not Found",0)</f>
        <v>13333.71</v>
      </c>
      <c r="O2094" t="str" cm="1">
        <f t="array" ref="O2094">_xlfn.XLOOKUP($A2094,Hospitalisation_table[[#All],[Customer ID]],Hospitalisation_table[[#All],[Hospital tier_Updated]],"Not Found",0)</f>
        <v>tier - 3</v>
      </c>
      <c r="P2094" t="str" cm="1">
        <f t="array" ref="P2094">_xlfn.XLOOKUP($A2094,Hospitalisation_table[[#All],[Customer ID]],Hospitalisation_table[[#All],[City tier_updated]],"Not Found",0)</f>
        <v>tier - 2</v>
      </c>
      <c r="Q2094" t="str" cm="1">
        <f t="array" ref="Q2094">_xlfn.XLOOKUP($A2094,Hospitalisation_table[[#All],[Customer ID]],Hospitalisation_table[[#All],[State ID Updated]],"Not Found",0)</f>
        <v>R1012</v>
      </c>
    </row>
    <row r="2095" spans="1:17" x14ac:dyDescent="0.3">
      <c r="A2095" s="14" t="s">
        <v>1590</v>
      </c>
      <c r="B2095" t="str" cm="1">
        <f t="array" ref="B2095">_xlfn.XLOOKUP($A2095,CustomersName[[#All],[Customer ID]],CustomersName[[#All],[First Name]],"Not Found",0)</f>
        <v>Juhtin E</v>
      </c>
      <c r="C2095" cm="1">
        <f t="array" ref="C2095">_xlfn.XLOOKUP($A2095,MedExam_Table[[#Headers],[#Data],[Customer ID]],MedExam_Table[[#Headers],[#Data],[BMI]],"Not Found",0)</f>
        <v>54.61</v>
      </c>
      <c r="D2095" cm="1">
        <f t="array" ref="D2095">_xlfn.XLOOKUP($A2095,MedExam_Table[[#Headers],[#Data],[Customer ID]],MedExam_Table[[#Headers],[#Data],[HBA1C]],"Not Found",0)</f>
        <v>4.49</v>
      </c>
      <c r="E2095" t="str" cm="1">
        <f t="array" ref="E2095">_xlfn.XLOOKUP($A2095,MedExam_Table[[#Headers],[#Data],[Customer ID]],MedExam_Table[[#Headers],[#Data],[Heart Issues Updated]],"Not Found",0)</f>
        <v>No</v>
      </c>
      <c r="F2095" t="str" cm="1">
        <f t="array" ref="F2095">_xlfn.XLOOKUP($A2095,MedExam_Table[[#Headers],[#Data],[Customer ID]],MedExam_Table[[#Headers],[#Data],[Any Transplants Update]],"Not Found",0)</f>
        <v>No</v>
      </c>
      <c r="G2095" t="str" cm="1">
        <f t="array" ref="G2095">_xlfn.XLOOKUP($A2095,MedExam_Table[[#Headers],[#Data],[Customer ID]],MedExam_Table[[#Headers],[#Data],[Cancer history]],"Not Found",0)</f>
        <v>No</v>
      </c>
      <c r="H2095" cm="1">
        <f t="array" ref="H2095">_xlfn.XLOOKUP($A2095,MedExam_Table[[#Headers],[#Data],[Customer ID]],MedExam_Table[[#Headers],[#Data],[NumberOfMajorSurgeries_updated]],"Not Found",0)</f>
        <v>0</v>
      </c>
      <c r="I2095" t="str" cm="1">
        <f t="array" ref="I2095">_xlfn.XLOOKUP($A2095,MedExam_Table[[#Headers],[#Data],[Customer ID]],MedExam_Table[[#Headers],[#Data],[Smoker Updated]],"Not Found",0)</f>
        <v>No</v>
      </c>
      <c r="J2095" t="str" cm="1">
        <f t="array" ref="J2095">_xlfn.XLOOKUP($A2095,MedExam_Table[[#Headers],[#Data],[Customer ID]],MedExam_Table[[#Headers],[#Data],[Weight Status]],"Not Found",0)</f>
        <v>Obesity</v>
      </c>
      <c r="K2095" t="str" cm="1">
        <f t="array" ref="K2095">_xlfn.XLOOKUP($A2095,MedExam_Table[[#Headers],[#Data],[Customer ID]],MedExam_Table[[#Headers],[#Data],[Diabetes Status]],"Not Found",0)</f>
        <v>Normal</v>
      </c>
      <c r="L2095" cm="1">
        <f t="array" ref="L2095">_xlfn.XLOOKUP($A2095,Hospitalisation_table[[#All],[Customer ID]],Hospitalisation_table[[#All],[Customer Age]],"Not Found",0)</f>
        <v>28</v>
      </c>
      <c r="M2095" t="str" cm="1">
        <f t="array" ref="M2095">_xlfn.XLOOKUP($A2095,Hospitalisation_table[[#All],[Customer ID]],Hospitalisation_table[[#All],[Date of Birth]],"Not Found",0)</f>
        <v>1-Jul-1994</v>
      </c>
      <c r="N2095" s="22" cm="1">
        <f t="array" ref="N2095">_xlfn.XLOOKUP($A2095,Hospitalisation_table[[#All],[Customer ID]],Hospitalisation_table[[#All],[charges]],"Not Found",0)</f>
        <v>13292.52</v>
      </c>
      <c r="O2095" t="str" cm="1">
        <f t="array" ref="O2095">_xlfn.XLOOKUP($A2095,Hospitalisation_table[[#All],[Customer ID]],Hospitalisation_table[[#All],[Hospital tier_Updated]],"Not Found",0)</f>
        <v>tier - 3</v>
      </c>
      <c r="P2095" t="str" cm="1">
        <f t="array" ref="P2095">_xlfn.XLOOKUP($A2095,Hospitalisation_table[[#All],[Customer ID]],Hospitalisation_table[[#All],[City tier_updated]],"Not Found",0)</f>
        <v>tier - 3</v>
      </c>
      <c r="Q2095" t="str" cm="1">
        <f t="array" ref="Q2095">_xlfn.XLOOKUP($A2095,Hospitalisation_table[[#All],[Customer ID]],Hospitalisation_table[[#All],[State ID Updated]],"Not Found",0)</f>
        <v>R1012</v>
      </c>
    </row>
    <row r="2096" spans="1:17" x14ac:dyDescent="0.3">
      <c r="A2096" s="13" t="s">
        <v>1589</v>
      </c>
      <c r="B2096" t="str" cm="1">
        <f t="array" ref="B2096">_xlfn.XLOOKUP($A2096,CustomersName[[#All],[Customer ID]],CustomersName[[#All],[First Name]],"Not Found",0)</f>
        <v>Shalane</v>
      </c>
      <c r="C2096" cm="1">
        <f t="array" ref="C2096">_xlfn.XLOOKUP($A2096,MedExam_Table[[#Headers],[#Data],[Customer ID]],MedExam_Table[[#Headers],[#Data],[BMI]],"Not Found",0)</f>
        <v>36.005000000000003</v>
      </c>
      <c r="D2096" cm="1">
        <f t="array" ref="D2096">_xlfn.XLOOKUP($A2096,MedExam_Table[[#Headers],[#Data],[Customer ID]],MedExam_Table[[#Headers],[#Data],[HBA1C]],"Not Found",0)</f>
        <v>6.9</v>
      </c>
      <c r="E2096" t="str" cm="1">
        <f t="array" ref="E2096">_xlfn.XLOOKUP($A2096,MedExam_Table[[#Headers],[#Data],[Customer ID]],MedExam_Table[[#Headers],[#Data],[Heart Issues Updated]],"Not Found",0)</f>
        <v>No</v>
      </c>
      <c r="F2096" t="str" cm="1">
        <f t="array" ref="F2096">_xlfn.XLOOKUP($A2096,MedExam_Table[[#Headers],[#Data],[Customer ID]],MedExam_Table[[#Headers],[#Data],[Any Transplants Update]],"Not Found",0)</f>
        <v>No</v>
      </c>
      <c r="G2096" t="str" cm="1">
        <f t="array" ref="G2096">_xlfn.XLOOKUP($A2096,MedExam_Table[[#Headers],[#Data],[Customer ID]],MedExam_Table[[#Headers],[#Data],[Cancer history]],"Not Found",0)</f>
        <v>No</v>
      </c>
      <c r="H2096" cm="1">
        <f t="array" ref="H2096">_xlfn.XLOOKUP($A2096,MedExam_Table[[#Headers],[#Data],[Customer ID]],MedExam_Table[[#Headers],[#Data],[NumberOfMajorSurgeries_updated]],"Not Found",0)</f>
        <v>0</v>
      </c>
      <c r="I2096" t="str" cm="1">
        <f t="array" ref="I2096">_xlfn.XLOOKUP($A2096,MedExam_Table[[#Headers],[#Data],[Customer ID]],MedExam_Table[[#Headers],[#Data],[Smoker Updated]],"Not Found",0)</f>
        <v>No</v>
      </c>
      <c r="J2096" t="str" cm="1">
        <f t="array" ref="J2096">_xlfn.XLOOKUP($A2096,MedExam_Table[[#Headers],[#Data],[Customer ID]],MedExam_Table[[#Headers],[#Data],[Weight Status]],"Not Found",0)</f>
        <v>Obesity</v>
      </c>
      <c r="K2096" t="str" cm="1">
        <f t="array" ref="K2096">_xlfn.XLOOKUP($A2096,MedExam_Table[[#Headers],[#Data],[Customer ID]],MedExam_Table[[#Headers],[#Data],[Diabetes Status]],"Not Found",0)</f>
        <v>Diabetes</v>
      </c>
      <c r="L2096" cm="1">
        <f t="array" ref="L2096">_xlfn.XLOOKUP($A2096,Hospitalisation_table[[#All],[Customer ID]],Hospitalisation_table[[#All],[Customer Age]],"Not Found",0)</f>
        <v>60</v>
      </c>
      <c r="M2096" t="str" cm="1">
        <f t="array" ref="M2096">_xlfn.XLOOKUP($A2096,Hospitalisation_table[[#All],[Customer ID]],Hospitalisation_table[[#All],[Date of Birth]],"Not Found",0)</f>
        <v>11-Oct-1962</v>
      </c>
      <c r="N2096" s="22" cm="1">
        <f t="array" ref="N2096">_xlfn.XLOOKUP($A2096,Hospitalisation_table[[#All],[Customer ID]],Hospitalisation_table[[#All],[charges]],"Not Found",0)</f>
        <v>13228.85</v>
      </c>
      <c r="O2096" t="str" cm="1">
        <f t="array" ref="O2096">_xlfn.XLOOKUP($A2096,Hospitalisation_table[[#All],[Customer ID]],Hospitalisation_table[[#All],[Hospital tier_Updated]],"Not Found",0)</f>
        <v>tier - 3</v>
      </c>
      <c r="P2096" t="str" cm="1">
        <f t="array" ref="P2096">_xlfn.XLOOKUP($A2096,Hospitalisation_table[[#All],[Customer ID]],Hospitalisation_table[[#All],[City tier_updated]],"Not Found",0)</f>
        <v>tier - 3</v>
      </c>
      <c r="Q2096" t="str" cm="1">
        <f t="array" ref="Q2096">_xlfn.XLOOKUP($A2096,Hospitalisation_table[[#All],[Customer ID]],Hospitalisation_table[[#All],[State ID Updated]],"Not Found",0)</f>
        <v>R1023</v>
      </c>
    </row>
    <row r="2097" spans="1:17" x14ac:dyDescent="0.3">
      <c r="A2097" s="14" t="s">
        <v>1588</v>
      </c>
      <c r="B2097" t="str" cm="1">
        <f t="array" ref="B2097">_xlfn.XLOOKUP($A2097,CustomersName[[#All],[Customer ID]],CustomersName[[#All],[First Name]],"Not Found",0)</f>
        <v>Jhssica N.</v>
      </c>
      <c r="C2097" cm="1">
        <f t="array" ref="C2097">_xlfn.XLOOKUP($A2097,MedExam_Table[[#Headers],[#Data],[Customer ID]],MedExam_Table[[#Headers],[#Data],[BMI]],"Not Found",0)</f>
        <v>28.7</v>
      </c>
      <c r="D2097" cm="1">
        <f t="array" ref="D2097">_xlfn.XLOOKUP($A2097,MedExam_Table[[#Headers],[#Data],[Customer ID]],MedExam_Table[[#Headers],[#Data],[HBA1C]],"Not Found",0)</f>
        <v>11.52</v>
      </c>
      <c r="E2097" t="str" cm="1">
        <f t="array" ref="E2097">_xlfn.XLOOKUP($A2097,MedExam_Table[[#Headers],[#Data],[Customer ID]],MedExam_Table[[#Headers],[#Data],[Heart Issues Updated]],"Not Found",0)</f>
        <v>No</v>
      </c>
      <c r="F2097" t="str" cm="1">
        <f t="array" ref="F2097">_xlfn.XLOOKUP($A2097,MedExam_Table[[#Headers],[#Data],[Customer ID]],MedExam_Table[[#Headers],[#Data],[Any Transplants Update]],"Not Found",0)</f>
        <v>No</v>
      </c>
      <c r="G2097" t="str" cm="1">
        <f t="array" ref="G2097">_xlfn.XLOOKUP($A2097,MedExam_Table[[#Headers],[#Data],[Customer ID]],MedExam_Table[[#Headers],[#Data],[Cancer history]],"Not Found",0)</f>
        <v>No</v>
      </c>
      <c r="H2097" cm="1">
        <f t="array" ref="H2097">_xlfn.XLOOKUP($A2097,MedExam_Table[[#Headers],[#Data],[Customer ID]],MedExam_Table[[#Headers],[#Data],[NumberOfMajorSurgeries_updated]],"Not Found",0)</f>
        <v>0</v>
      </c>
      <c r="I2097" t="str" cm="1">
        <f t="array" ref="I2097">_xlfn.XLOOKUP($A2097,MedExam_Table[[#Headers],[#Data],[Customer ID]],MedExam_Table[[#Headers],[#Data],[Smoker Updated]],"Not Found",0)</f>
        <v>No</v>
      </c>
      <c r="J2097" t="str" cm="1">
        <f t="array" ref="J2097">_xlfn.XLOOKUP($A2097,MedExam_Table[[#Headers],[#Data],[Customer ID]],MedExam_Table[[#Headers],[#Data],[Weight Status]],"Not Found",0)</f>
        <v>OverWeight</v>
      </c>
      <c r="K2097" t="str" cm="1">
        <f t="array" ref="K2097">_xlfn.XLOOKUP($A2097,MedExam_Table[[#Headers],[#Data],[Customer ID]],MedExam_Table[[#Headers],[#Data],[Diabetes Status]],"Not Found",0)</f>
        <v>Diabetes</v>
      </c>
      <c r="L2097" cm="1">
        <f t="array" ref="L2097">_xlfn.XLOOKUP($A2097,Hospitalisation_table[[#All],[Customer ID]],Hospitalisation_table[[#All],[Customer Age]],"Not Found",0)</f>
        <v>60</v>
      </c>
      <c r="M2097" t="str" cm="1">
        <f t="array" ref="M2097">_xlfn.XLOOKUP($A2097,Hospitalisation_table[[#All],[Customer ID]],Hospitalisation_table[[#All],[Date of Birth]],"Not Found",0)</f>
        <v>24-Nov-1962</v>
      </c>
      <c r="N2097" s="22" cm="1">
        <f t="array" ref="N2097">_xlfn.XLOOKUP($A2097,Hospitalisation_table[[#All],[Customer ID]],Hospitalisation_table[[#All],[charges]],"Not Found",0)</f>
        <v>13224.69</v>
      </c>
      <c r="O2097" t="str" cm="1">
        <f t="array" ref="O2097">_xlfn.XLOOKUP($A2097,Hospitalisation_table[[#All],[Customer ID]],Hospitalisation_table[[#All],[Hospital tier_Updated]],"Not Found",0)</f>
        <v>tier - 3</v>
      </c>
      <c r="P2097" t="str" cm="1">
        <f t="array" ref="P2097">_xlfn.XLOOKUP($A2097,Hospitalisation_table[[#All],[Customer ID]],Hospitalisation_table[[#All],[City tier_updated]],"Not Found",0)</f>
        <v>tier - 2</v>
      </c>
      <c r="Q2097" t="str" cm="1">
        <f t="array" ref="Q2097">_xlfn.XLOOKUP($A2097,Hospitalisation_table[[#All],[Customer ID]],Hospitalisation_table[[#All],[State ID Updated]],"Not Found",0)</f>
        <v>R1011</v>
      </c>
    </row>
    <row r="2098" spans="1:17" x14ac:dyDescent="0.3">
      <c r="A2098" s="13" t="s">
        <v>1587</v>
      </c>
      <c r="B2098" t="str" cm="1">
        <f t="array" ref="B2098">_xlfn.XLOOKUP($A2098,CustomersName[[#All],[Customer ID]],CustomersName[[#All],[First Name]],"Not Found",0)</f>
        <v>Melanie</v>
      </c>
      <c r="C2098" cm="1">
        <f t="array" ref="C2098">_xlfn.XLOOKUP($A2098,MedExam_Table[[#Headers],[#Data],[Customer ID]],MedExam_Table[[#Headers],[#Data],[BMI]],"Not Found",0)</f>
        <v>34.295000000000002</v>
      </c>
      <c r="D2098" cm="1">
        <f t="array" ref="D2098">_xlfn.XLOOKUP($A2098,MedExam_Table[[#Headers],[#Data],[Customer ID]],MedExam_Table[[#Headers],[#Data],[HBA1C]],"Not Found",0)</f>
        <v>11.24</v>
      </c>
      <c r="E2098" t="str" cm="1">
        <f t="array" ref="E2098">_xlfn.XLOOKUP($A2098,MedExam_Table[[#Headers],[#Data],[Customer ID]],MedExam_Table[[#Headers],[#Data],[Heart Issues Updated]],"Not Found",0)</f>
        <v>No</v>
      </c>
      <c r="F2098" t="str" cm="1">
        <f t="array" ref="F2098">_xlfn.XLOOKUP($A2098,MedExam_Table[[#Headers],[#Data],[Customer ID]],MedExam_Table[[#Headers],[#Data],[Any Transplants Update]],"Not Found",0)</f>
        <v>No</v>
      </c>
      <c r="G2098" t="str" cm="1">
        <f t="array" ref="G2098">_xlfn.XLOOKUP($A2098,MedExam_Table[[#Headers],[#Data],[Customer ID]],MedExam_Table[[#Headers],[#Data],[Cancer history]],"Not Found",0)</f>
        <v>No</v>
      </c>
      <c r="H2098" cm="1">
        <f t="array" ref="H2098">_xlfn.XLOOKUP($A2098,MedExam_Table[[#Headers],[#Data],[Customer ID]],MedExam_Table[[#Headers],[#Data],[NumberOfMajorSurgeries_updated]],"Not Found",0)</f>
        <v>0</v>
      </c>
      <c r="I2098" t="str" cm="1">
        <f t="array" ref="I2098">_xlfn.XLOOKUP($A2098,MedExam_Table[[#Headers],[#Data],[Customer ID]],MedExam_Table[[#Headers],[#Data],[Smoker Updated]],"Not Found",0)</f>
        <v>No</v>
      </c>
      <c r="J2098" t="str" cm="1">
        <f t="array" ref="J2098">_xlfn.XLOOKUP($A2098,MedExam_Table[[#Headers],[#Data],[Customer ID]],MedExam_Table[[#Headers],[#Data],[Weight Status]],"Not Found",0)</f>
        <v>Obesity</v>
      </c>
      <c r="K2098" t="str" cm="1">
        <f t="array" ref="K2098">_xlfn.XLOOKUP($A2098,MedExam_Table[[#Headers],[#Data],[Customer ID]],MedExam_Table[[#Headers],[#Data],[Diabetes Status]],"Not Found",0)</f>
        <v>Diabetes</v>
      </c>
      <c r="L2098" cm="1">
        <f t="array" ref="L2098">_xlfn.XLOOKUP($A2098,Hospitalisation_table[[#All],[Customer ID]],Hospitalisation_table[[#All],[Customer Age]],"Not Found",0)</f>
        <v>57</v>
      </c>
      <c r="M2098" t="str" cm="1">
        <f t="array" ref="M2098">_xlfn.XLOOKUP($A2098,Hospitalisation_table[[#All],[Customer ID]],Hospitalisation_table[[#All],[Date of Birth]],"Not Found",0)</f>
        <v>13-Nov-1965</v>
      </c>
      <c r="N2098" s="22" cm="1">
        <f t="array" ref="N2098">_xlfn.XLOOKUP($A2098,Hospitalisation_table[[#All],[Customer ID]],Hospitalisation_table[[#All],[charges]],"Not Found",0)</f>
        <v>13224.06</v>
      </c>
      <c r="O2098" t="str" cm="1">
        <f t="array" ref="O2098">_xlfn.XLOOKUP($A2098,Hospitalisation_table[[#All],[Customer ID]],Hospitalisation_table[[#All],[Hospital tier_Updated]],"Not Found",0)</f>
        <v>tier - 3</v>
      </c>
      <c r="P2098" t="str" cm="1">
        <f t="array" ref="P2098">_xlfn.XLOOKUP($A2098,Hospitalisation_table[[#All],[Customer ID]],Hospitalisation_table[[#All],[City tier_updated]],"Not Found",0)</f>
        <v>tier - 3</v>
      </c>
      <c r="Q2098" t="str" cm="1">
        <f t="array" ref="Q2098">_xlfn.XLOOKUP($A2098,Hospitalisation_table[[#All],[Customer ID]],Hospitalisation_table[[#All],[State ID Updated]],"Not Found",0)</f>
        <v>R1024</v>
      </c>
    </row>
    <row r="2099" spans="1:17" x14ac:dyDescent="0.3">
      <c r="A2099" s="14" t="s">
        <v>1586</v>
      </c>
      <c r="B2099" t="str" cm="1">
        <f t="array" ref="B2099">_xlfn.XLOOKUP($A2099,CustomersName[[#All],[Customer ID]],CustomersName[[#All],[First Name]],"Not Found",0)</f>
        <v>Ruth Angelica</v>
      </c>
      <c r="C2099" cm="1">
        <f t="array" ref="C2099">_xlfn.XLOOKUP($A2099,MedExam_Table[[#Headers],[#Data],[Customer ID]],MedExam_Table[[#Headers],[#Data],[BMI]],"Not Found",0)</f>
        <v>27.55</v>
      </c>
      <c r="D2099" cm="1">
        <f t="array" ref="D2099">_xlfn.XLOOKUP($A2099,MedExam_Table[[#Headers],[#Data],[Customer ID]],MedExam_Table[[#Headers],[#Data],[HBA1C]],"Not Found",0)</f>
        <v>10.98</v>
      </c>
      <c r="E2099" t="str" cm="1">
        <f t="array" ref="E2099">_xlfn.XLOOKUP($A2099,MedExam_Table[[#Headers],[#Data],[Customer ID]],MedExam_Table[[#Headers],[#Data],[Heart Issues Updated]],"Not Found",0)</f>
        <v>No</v>
      </c>
      <c r="F2099" t="str" cm="1">
        <f t="array" ref="F2099">_xlfn.XLOOKUP($A2099,MedExam_Table[[#Headers],[#Data],[Customer ID]],MedExam_Table[[#Headers],[#Data],[Any Transplants Update]],"Not Found",0)</f>
        <v>No</v>
      </c>
      <c r="G2099" t="str" cm="1">
        <f t="array" ref="G2099">_xlfn.XLOOKUP($A2099,MedExam_Table[[#Headers],[#Data],[Customer ID]],MedExam_Table[[#Headers],[#Data],[Cancer history]],"Not Found",0)</f>
        <v>No</v>
      </c>
      <c r="H2099" cm="1">
        <f t="array" ref="H2099">_xlfn.XLOOKUP($A2099,MedExam_Table[[#Headers],[#Data],[Customer ID]],MedExam_Table[[#Headers],[#Data],[NumberOfMajorSurgeries_updated]],"Not Found",0)</f>
        <v>0</v>
      </c>
      <c r="I2099" t="str" cm="1">
        <f t="array" ref="I2099">_xlfn.XLOOKUP($A2099,MedExam_Table[[#Headers],[#Data],[Customer ID]],MedExam_Table[[#Headers],[#Data],[Smoker Updated]],"Not Found",0)</f>
        <v>No</v>
      </c>
      <c r="J2099" t="str" cm="1">
        <f t="array" ref="J2099">_xlfn.XLOOKUP($A2099,MedExam_Table[[#Headers],[#Data],[Customer ID]],MedExam_Table[[#Headers],[#Data],[Weight Status]],"Not Found",0)</f>
        <v>OverWeight</v>
      </c>
      <c r="K2099" t="str" cm="1">
        <f t="array" ref="K2099">_xlfn.XLOOKUP($A2099,MedExam_Table[[#Headers],[#Data],[Customer ID]],MedExam_Table[[#Headers],[#Data],[Diabetes Status]],"Not Found",0)</f>
        <v>Diabetes</v>
      </c>
      <c r="L2099" cm="1">
        <f t="array" ref="L2099">_xlfn.XLOOKUP($A2099,Hospitalisation_table[[#All],[Customer ID]],Hospitalisation_table[[#All],[Customer Age]],"Not Found",0)</f>
        <v>60</v>
      </c>
      <c r="M2099" t="str" cm="1">
        <f t="array" ref="M2099">_xlfn.XLOOKUP($A2099,Hospitalisation_table[[#All],[Customer ID]],Hospitalisation_table[[#All],[Date of Birth]],"Not Found",0)</f>
        <v>7-Dec-1962</v>
      </c>
      <c r="N2099" s="22" cm="1">
        <f t="array" ref="N2099">_xlfn.XLOOKUP($A2099,Hospitalisation_table[[#All],[Customer ID]],Hospitalisation_table[[#All],[charges]],"Not Found",0)</f>
        <v>13217.09</v>
      </c>
      <c r="O2099" t="str" cm="1">
        <f t="array" ref="O2099">_xlfn.XLOOKUP($A2099,Hospitalisation_table[[#All],[Customer ID]],Hospitalisation_table[[#All],[Hospital tier_Updated]],"Not Found",0)</f>
        <v>tier - 3</v>
      </c>
      <c r="P2099" t="str" cm="1">
        <f t="array" ref="P2099">_xlfn.XLOOKUP($A2099,Hospitalisation_table[[#All],[Customer ID]],Hospitalisation_table[[#All],[City tier_updated]],"Not Found",0)</f>
        <v>tier - 1</v>
      </c>
      <c r="Q2099" t="str" cm="1">
        <f t="array" ref="Q2099">_xlfn.XLOOKUP($A2099,Hospitalisation_table[[#All],[Customer ID]],Hospitalisation_table[[#All],[State ID Updated]],"Not Found",0)</f>
        <v>R1024</v>
      </c>
    </row>
    <row r="2100" spans="1:17" x14ac:dyDescent="0.3">
      <c r="A2100" s="13" t="s">
        <v>1585</v>
      </c>
      <c r="B2100" t="str" cm="1">
        <f t="array" ref="B2100">_xlfn.XLOOKUP($A2100,CustomersName[[#All],[Customer ID]],CustomersName[[#All],[First Name]],"Not Found",0)</f>
        <v>hna M</v>
      </c>
      <c r="C2100" cm="1">
        <f t="array" ref="C2100">_xlfn.XLOOKUP($A2100,MedExam_Table[[#Headers],[#Data],[Customer ID]],MedExam_Table[[#Headers],[#Data],[BMI]],"Not Found",0)</f>
        <v>40.700000000000003</v>
      </c>
      <c r="D2100" cm="1">
        <f t="array" ref="D2100">_xlfn.XLOOKUP($A2100,MedExam_Table[[#Headers],[#Data],[Customer ID]],MedExam_Table[[#Headers],[#Data],[HBA1C]],"Not Found",0)</f>
        <v>5.42</v>
      </c>
      <c r="E2100" t="str" cm="1">
        <f t="array" ref="E2100">_xlfn.XLOOKUP($A2100,MedExam_Table[[#Headers],[#Data],[Customer ID]],MedExam_Table[[#Headers],[#Data],[Heart Issues Updated]],"Not Found",0)</f>
        <v>No</v>
      </c>
      <c r="F2100" t="str" cm="1">
        <f t="array" ref="F2100">_xlfn.XLOOKUP($A2100,MedExam_Table[[#Headers],[#Data],[Customer ID]],MedExam_Table[[#Headers],[#Data],[Any Transplants Update]],"Not Found",0)</f>
        <v>No</v>
      </c>
      <c r="G2100" t="str" cm="1">
        <f t="array" ref="G2100">_xlfn.XLOOKUP($A2100,MedExam_Table[[#Headers],[#Data],[Customer ID]],MedExam_Table[[#Headers],[#Data],[Cancer history]],"Not Found",0)</f>
        <v>No</v>
      </c>
      <c r="H2100" cm="1">
        <f t="array" ref="H2100">_xlfn.XLOOKUP($A2100,MedExam_Table[[#Headers],[#Data],[Customer ID]],MedExam_Table[[#Headers],[#Data],[NumberOfMajorSurgeries_updated]],"Not Found",0)</f>
        <v>0</v>
      </c>
      <c r="I2100" t="str" cm="1">
        <f t="array" ref="I2100">_xlfn.XLOOKUP($A2100,MedExam_Table[[#Headers],[#Data],[Customer ID]],MedExam_Table[[#Headers],[#Data],[Smoker Updated]],"Not Found",0)</f>
        <v>No</v>
      </c>
      <c r="J2100" t="str" cm="1">
        <f t="array" ref="J2100">_xlfn.XLOOKUP($A2100,MedExam_Table[[#Headers],[#Data],[Customer ID]],MedExam_Table[[#Headers],[#Data],[Weight Status]],"Not Found",0)</f>
        <v>Obesity</v>
      </c>
      <c r="K2100" t="str" cm="1">
        <f t="array" ref="K2100">_xlfn.XLOOKUP($A2100,MedExam_Table[[#Headers],[#Data],[Customer ID]],MedExam_Table[[#Headers],[#Data],[Diabetes Status]],"Not Found",0)</f>
        <v>Normal</v>
      </c>
      <c r="L2100" cm="1">
        <f t="array" ref="L2100">_xlfn.XLOOKUP($A2100,Hospitalisation_table[[#All],[Customer ID]],Hospitalisation_table[[#All],[Customer Age]],"Not Found",0)</f>
        <v>40</v>
      </c>
      <c r="M2100" t="str" cm="1">
        <f t="array" ref="M2100">_xlfn.XLOOKUP($A2100,Hospitalisation_table[[#All],[Customer ID]],Hospitalisation_table[[#All],[Date of Birth]],"Not Found",0)</f>
        <v>15-Oct-1982</v>
      </c>
      <c r="N2100" s="22" cm="1">
        <f t="array" ref="N2100">_xlfn.XLOOKUP($A2100,Hospitalisation_table[[#All],[Customer ID]],Hospitalisation_table[[#All],[charges]],"Not Found",0)</f>
        <v>13214.43</v>
      </c>
      <c r="O2100" t="str" cm="1">
        <f t="array" ref="O2100">_xlfn.XLOOKUP($A2100,Hospitalisation_table[[#All],[Customer ID]],Hospitalisation_table[[#All],[Hospital tier_Updated]],"Not Found",0)</f>
        <v>tier - 3</v>
      </c>
      <c r="P2100" t="str" cm="1">
        <f t="array" ref="P2100">_xlfn.XLOOKUP($A2100,Hospitalisation_table[[#All],[Customer ID]],Hospitalisation_table[[#All],[City tier_updated]],"Not Found",0)</f>
        <v>tier - 2</v>
      </c>
      <c r="Q2100" t="str" cm="1">
        <f t="array" ref="Q2100">_xlfn.XLOOKUP($A2100,Hospitalisation_table[[#All],[Customer ID]],Hospitalisation_table[[#All],[State ID Updated]],"Not Found",0)</f>
        <v>R1012</v>
      </c>
    </row>
    <row r="2101" spans="1:17" x14ac:dyDescent="0.3">
      <c r="A2101" s="14" t="s">
        <v>1584</v>
      </c>
      <c r="B2101" t="str" cm="1">
        <f t="array" ref="B2101">_xlfn.XLOOKUP($A2101,CustomersName[[#All],[Customer ID]],CustomersName[[#All],[First Name]],"Not Found",0)</f>
        <v>Taralyn</v>
      </c>
      <c r="C2101" cm="1">
        <f t="array" ref="C2101">_xlfn.XLOOKUP($A2101,MedExam_Table[[#Headers],[#Data],[Customer ID]],MedExam_Table[[#Headers],[#Data],[BMI]],"Not Found",0)</f>
        <v>18.335000000000001</v>
      </c>
      <c r="D2101" cm="1">
        <f t="array" ref="D2101">_xlfn.XLOOKUP($A2101,MedExam_Table[[#Headers],[#Data],[Customer ID]],MedExam_Table[[#Headers],[#Data],[HBA1C]],"Not Found",0)</f>
        <v>10.97</v>
      </c>
      <c r="E2101" t="str" cm="1">
        <f t="array" ref="E2101">_xlfn.XLOOKUP($A2101,MedExam_Table[[#Headers],[#Data],[Customer ID]],MedExam_Table[[#Headers],[#Data],[Heart Issues Updated]],"Not Found",0)</f>
        <v>No</v>
      </c>
      <c r="F2101" t="str" cm="1">
        <f t="array" ref="F2101">_xlfn.XLOOKUP($A2101,MedExam_Table[[#Headers],[#Data],[Customer ID]],MedExam_Table[[#Headers],[#Data],[Any Transplants Update]],"Not Found",0)</f>
        <v>No</v>
      </c>
      <c r="G2101" t="str" cm="1">
        <f t="array" ref="G2101">_xlfn.XLOOKUP($A2101,MedExam_Table[[#Headers],[#Data],[Customer ID]],MedExam_Table[[#Headers],[#Data],[Cancer history]],"Not Found",0)</f>
        <v>No</v>
      </c>
      <c r="H2101" cm="1">
        <f t="array" ref="H2101">_xlfn.XLOOKUP($A2101,MedExam_Table[[#Headers],[#Data],[Customer ID]],MedExam_Table[[#Headers],[#Data],[NumberOfMajorSurgeries_updated]],"Not Found",0)</f>
        <v>0</v>
      </c>
      <c r="I2101" t="str" cm="1">
        <f t="array" ref="I2101">_xlfn.XLOOKUP($A2101,MedExam_Table[[#Headers],[#Data],[Customer ID]],MedExam_Table[[#Headers],[#Data],[Smoker Updated]],"Not Found",0)</f>
        <v>No</v>
      </c>
      <c r="J2101" t="str" cm="1">
        <f t="array" ref="J2101">_xlfn.XLOOKUP($A2101,MedExam_Table[[#Headers],[#Data],[Customer ID]],MedExam_Table[[#Headers],[#Data],[Weight Status]],"Not Found",0)</f>
        <v>Underweight</v>
      </c>
      <c r="K2101" t="str" cm="1">
        <f t="array" ref="K2101">_xlfn.XLOOKUP($A2101,MedExam_Table[[#Headers],[#Data],[Customer ID]],MedExam_Table[[#Headers],[#Data],[Diabetes Status]],"Not Found",0)</f>
        <v>Diabetes</v>
      </c>
      <c r="L2101" cm="1">
        <f t="array" ref="L2101">_xlfn.XLOOKUP($A2101,Hospitalisation_table[[#All],[Customer ID]],Hospitalisation_table[[#All],[Customer Age]],"Not Found",0)</f>
        <v>60</v>
      </c>
      <c r="M2101" t="str" cm="1">
        <f t="array" ref="M2101">_xlfn.XLOOKUP($A2101,Hospitalisation_table[[#All],[Customer ID]],Hospitalisation_table[[#All],[Date of Birth]],"Not Found",0)</f>
        <v>5-Aug-1962</v>
      </c>
      <c r="N2101" s="22" cm="1">
        <f t="array" ref="N2101">_xlfn.XLOOKUP($A2101,Hospitalisation_table[[#All],[Customer ID]],Hospitalisation_table[[#All],[charges]],"Not Found",0)</f>
        <v>13204.29</v>
      </c>
      <c r="O2101" t="str" cm="1">
        <f t="array" ref="O2101">_xlfn.XLOOKUP($A2101,Hospitalisation_table[[#All],[Customer ID]],Hospitalisation_table[[#All],[Hospital tier_Updated]],"Not Found",0)</f>
        <v>tier - 3</v>
      </c>
      <c r="P2101" t="str" cm="1">
        <f t="array" ref="P2101">_xlfn.XLOOKUP($A2101,Hospitalisation_table[[#All],[Customer ID]],Hospitalisation_table[[#All],[City tier_updated]],"Not Found",0)</f>
        <v>tier - 1</v>
      </c>
      <c r="Q2101" t="str" cm="1">
        <f t="array" ref="Q2101">_xlfn.XLOOKUP($A2101,Hospitalisation_table[[#All],[Customer ID]],Hospitalisation_table[[#All],[State ID Updated]],"Not Found",0)</f>
        <v>R1024</v>
      </c>
    </row>
    <row r="2102" spans="1:17" x14ac:dyDescent="0.3">
      <c r="A2102" s="13" t="s">
        <v>1583</v>
      </c>
      <c r="B2102" t="str" cm="1">
        <f t="array" ref="B2102">_xlfn.XLOOKUP($A2102,CustomersName[[#All],[Customer ID]],CustomersName[[#All],[First Name]],"Not Found",0)</f>
        <v>Jamhs A</v>
      </c>
      <c r="C2102" cm="1">
        <f t="array" ref="C2102">_xlfn.XLOOKUP($A2102,MedExam_Table[[#Headers],[#Data],[Customer ID]],MedExam_Table[[#Headers],[#Data],[BMI]],"Not Found",0)</f>
        <v>33.914999999999999</v>
      </c>
      <c r="D2102" cm="1">
        <f t="array" ref="D2102">_xlfn.XLOOKUP($A2102,MedExam_Table[[#Headers],[#Data],[Customer ID]],MedExam_Table[[#Headers],[#Data],[HBA1C]],"Not Found",0)</f>
        <v>9.56</v>
      </c>
      <c r="E2102" t="str" cm="1">
        <f t="array" ref="E2102">_xlfn.XLOOKUP($A2102,MedExam_Table[[#Headers],[#Data],[Customer ID]],MedExam_Table[[#Headers],[#Data],[Heart Issues Updated]],"Not Found",0)</f>
        <v>Yes</v>
      </c>
      <c r="F2102" t="str" cm="1">
        <f t="array" ref="F2102">_xlfn.XLOOKUP($A2102,MedExam_Table[[#Headers],[#Data],[Customer ID]],MedExam_Table[[#Headers],[#Data],[Any Transplants Update]],"Not Found",0)</f>
        <v>No</v>
      </c>
      <c r="G2102" t="str" cm="1">
        <f t="array" ref="G2102">_xlfn.XLOOKUP($A2102,MedExam_Table[[#Headers],[#Data],[Customer ID]],MedExam_Table[[#Headers],[#Data],[Cancer history]],"Not Found",0)</f>
        <v>No</v>
      </c>
      <c r="H2102" cm="1">
        <f t="array" ref="H2102">_xlfn.XLOOKUP($A2102,MedExam_Table[[#Headers],[#Data],[Customer ID]],MedExam_Table[[#Headers],[#Data],[NumberOfMajorSurgeries_updated]],"Not Found",0)</f>
        <v>2</v>
      </c>
      <c r="I2102" t="str" cm="1">
        <f t="array" ref="I2102">_xlfn.XLOOKUP($A2102,MedExam_Table[[#Headers],[#Data],[Customer ID]],MedExam_Table[[#Headers],[#Data],[Smoker Updated]],"Not Found",0)</f>
        <v>No</v>
      </c>
      <c r="J2102" t="str" cm="1">
        <f t="array" ref="J2102">_xlfn.XLOOKUP($A2102,MedExam_Table[[#Headers],[#Data],[Customer ID]],MedExam_Table[[#Headers],[#Data],[Weight Status]],"Not Found",0)</f>
        <v>Obesity</v>
      </c>
      <c r="K2102" t="str" cm="1">
        <f t="array" ref="K2102">_xlfn.XLOOKUP($A2102,MedExam_Table[[#Headers],[#Data],[Customer ID]],MedExam_Table[[#Headers],[#Data],[Diabetes Status]],"Not Found",0)</f>
        <v>Diabetes</v>
      </c>
      <c r="L2102" cm="1">
        <f t="array" ref="L2102">_xlfn.XLOOKUP($A2102,Hospitalisation_table[[#All],[Customer ID]],Hospitalisation_table[[#All],[Customer Age]],"Not Found",0)</f>
        <v>61</v>
      </c>
      <c r="M2102" t="str" cm="1">
        <f t="array" ref="M2102">_xlfn.XLOOKUP($A2102,Hospitalisation_table[[#All],[Customer ID]],Hospitalisation_table[[#All],[Date of Birth]],"Not Found",0)</f>
        <v>6-Dec-1961</v>
      </c>
      <c r="N2102" s="22" cm="1">
        <f t="array" ref="N2102">_xlfn.XLOOKUP($A2102,Hospitalisation_table[[#All],[Customer ID]],Hospitalisation_table[[#All],[charges]],"Not Found",0)</f>
        <v>13143.86</v>
      </c>
      <c r="O2102" t="str" cm="1">
        <f t="array" ref="O2102">_xlfn.XLOOKUP($A2102,Hospitalisation_table[[#All],[Customer ID]],Hospitalisation_table[[#All],[Hospital tier_Updated]],"Not Found",0)</f>
        <v>tier - 3</v>
      </c>
      <c r="P2102" t="str" cm="1">
        <f t="array" ref="P2102">_xlfn.XLOOKUP($A2102,Hospitalisation_table[[#All],[Customer ID]],Hospitalisation_table[[#All],[City tier_updated]],"Not Found",0)</f>
        <v>tier - 2</v>
      </c>
      <c r="Q2102" t="str" cm="1">
        <f t="array" ref="Q2102">_xlfn.XLOOKUP($A2102,Hospitalisation_table[[#All],[Customer ID]],Hospitalisation_table[[#All],[State ID Updated]],"Not Found",0)</f>
        <v>R1016</v>
      </c>
    </row>
    <row r="2103" spans="1:17" x14ac:dyDescent="0.3">
      <c r="A2103" s="14" t="s">
        <v>1582</v>
      </c>
      <c r="B2103" t="str" cm="1">
        <f t="array" ref="B2103">_xlfn.XLOOKUP($A2103,CustomersName[[#All],[Customer ID]],CustomersName[[#All],[First Name]],"Not Found",0)</f>
        <v>Ning</v>
      </c>
      <c r="C2103" cm="1">
        <f t="array" ref="C2103">_xlfn.XLOOKUP($A2103,MedExam_Table[[#Headers],[#Data],[Customer ID]],MedExam_Table[[#Headers],[#Data],[BMI]],"Not Found",0)</f>
        <v>33.534999999999997</v>
      </c>
      <c r="D2103" cm="1">
        <f t="array" ref="D2103">_xlfn.XLOOKUP($A2103,MedExam_Table[[#Headers],[#Data],[Customer ID]],MedExam_Table[[#Headers],[#Data],[HBA1C]],"Not Found",0)</f>
        <v>9.4</v>
      </c>
      <c r="E2103" t="str" cm="1">
        <f t="array" ref="E2103">_xlfn.XLOOKUP($A2103,MedExam_Table[[#Headers],[#Data],[Customer ID]],MedExam_Table[[#Headers],[#Data],[Heart Issues Updated]],"Not Found",0)</f>
        <v>Yes</v>
      </c>
      <c r="F2103" t="str" cm="1">
        <f t="array" ref="F2103">_xlfn.XLOOKUP($A2103,MedExam_Table[[#Headers],[#Data],[Customer ID]],MedExam_Table[[#Headers],[#Data],[Any Transplants Update]],"Not Found",0)</f>
        <v>No</v>
      </c>
      <c r="G2103" t="str" cm="1">
        <f t="array" ref="G2103">_xlfn.XLOOKUP($A2103,MedExam_Table[[#Headers],[#Data],[Customer ID]],MedExam_Table[[#Headers],[#Data],[Cancer history]],"Not Found",0)</f>
        <v>No</v>
      </c>
      <c r="H2103" cm="1">
        <f t="array" ref="H2103">_xlfn.XLOOKUP($A2103,MedExam_Table[[#Headers],[#Data],[Customer ID]],MedExam_Table[[#Headers],[#Data],[NumberOfMajorSurgeries_updated]],"Not Found",0)</f>
        <v>2</v>
      </c>
      <c r="I2103" t="str" cm="1">
        <f t="array" ref="I2103">_xlfn.XLOOKUP($A2103,MedExam_Table[[#Headers],[#Data],[Customer ID]],MedExam_Table[[#Headers],[#Data],[Smoker Updated]],"Not Found",0)</f>
        <v>No</v>
      </c>
      <c r="J2103" t="str" cm="1">
        <f t="array" ref="J2103">_xlfn.XLOOKUP($A2103,MedExam_Table[[#Headers],[#Data],[Customer ID]],MedExam_Table[[#Headers],[#Data],[Weight Status]],"Not Found",0)</f>
        <v>Obesity</v>
      </c>
      <c r="K2103" t="str" cm="1">
        <f t="array" ref="K2103">_xlfn.XLOOKUP($A2103,MedExam_Table[[#Headers],[#Data],[Customer ID]],MedExam_Table[[#Headers],[#Data],[Diabetes Status]],"Not Found",0)</f>
        <v>Diabetes</v>
      </c>
      <c r="L2103" cm="1">
        <f t="array" ref="L2103">_xlfn.XLOOKUP($A2103,Hospitalisation_table[[#All],[Customer ID]],Hospitalisation_table[[#All],[Customer Age]],"Not Found",0)</f>
        <v>61</v>
      </c>
      <c r="M2103" t="str" cm="1">
        <f t="array" ref="M2103">_xlfn.XLOOKUP($A2103,Hospitalisation_table[[#All],[Customer ID]],Hospitalisation_table[[#All],[Date of Birth]],"Not Found",0)</f>
        <v>6-Dec-1961</v>
      </c>
      <c r="N2103" s="22" cm="1">
        <f t="array" ref="N2103">_xlfn.XLOOKUP($A2103,Hospitalisation_table[[#All],[Customer ID]],Hospitalisation_table[[#All],[charges]],"Not Found",0)</f>
        <v>13143.34</v>
      </c>
      <c r="O2103" t="str" cm="1">
        <f t="array" ref="O2103">_xlfn.XLOOKUP($A2103,Hospitalisation_table[[#All],[Customer ID]],Hospitalisation_table[[#All],[Hospital tier_Updated]],"Not Found",0)</f>
        <v>tier - 3</v>
      </c>
      <c r="P2103" t="str" cm="1">
        <f t="array" ref="P2103">_xlfn.XLOOKUP($A2103,Hospitalisation_table[[#All],[Customer ID]],Hospitalisation_table[[#All],[City tier_updated]],"Not Found",0)</f>
        <v>tier - 2</v>
      </c>
      <c r="Q2103" t="str" cm="1">
        <f t="array" ref="Q2103">_xlfn.XLOOKUP($A2103,Hospitalisation_table[[#All],[Customer ID]],Hospitalisation_table[[#All],[State ID Updated]],"Not Found",0)</f>
        <v>R1020</v>
      </c>
    </row>
    <row r="2104" spans="1:17" x14ac:dyDescent="0.3">
      <c r="A2104" s="13" t="s">
        <v>2294</v>
      </c>
      <c r="B2104" t="str" cm="1">
        <f t="array" ref="B2104">_xlfn.XLOOKUP($A2104,CustomersName[[#All],[Customer ID]],CustomersName[[#All],[First Name]],"Not Found",0)</f>
        <v>Joshua</v>
      </c>
      <c r="C2104" cm="1">
        <f t="array" ref="C2104">_xlfn.XLOOKUP($A2104,MedExam_Table[[#Headers],[#Data],[Customer ID]],MedExam_Table[[#Headers],[#Data],[BMI]],"Not Found",0)</f>
        <v>48.82</v>
      </c>
      <c r="D2104" cm="1">
        <f t="array" ref="D2104">_xlfn.XLOOKUP($A2104,MedExam_Table[[#Headers],[#Data],[Customer ID]],MedExam_Table[[#Headers],[#Data],[HBA1C]],"Not Found",0)</f>
        <v>6.67</v>
      </c>
      <c r="E2104" t="str" cm="1">
        <f t="array" ref="E2104">_xlfn.XLOOKUP($A2104,MedExam_Table[[#Headers],[#Data],[Customer ID]],MedExam_Table[[#Headers],[#Data],[Heart Issues Updated]],"Not Found",0)</f>
        <v>Yes</v>
      </c>
      <c r="F2104" t="str" cm="1">
        <f t="array" ref="F2104">_xlfn.XLOOKUP($A2104,MedExam_Table[[#Headers],[#Data],[Customer ID]],MedExam_Table[[#Headers],[#Data],[Any Transplants Update]],"Not Found",0)</f>
        <v>No</v>
      </c>
      <c r="G2104" t="str" cm="1">
        <f t="array" ref="G2104">_xlfn.XLOOKUP($A2104,MedExam_Table[[#Headers],[#Data],[Customer ID]],MedExam_Table[[#Headers],[#Data],[Cancer history]],"Not Found",0)</f>
        <v>No</v>
      </c>
      <c r="H2104" cm="1">
        <f t="array" ref="H2104">_xlfn.XLOOKUP($A2104,MedExam_Table[[#Headers],[#Data],[Customer ID]],MedExam_Table[[#Headers],[#Data],[NumberOfMajorSurgeries_updated]],"Not Found",0)</f>
        <v>0</v>
      </c>
      <c r="I2104" t="str" cm="1">
        <f t="array" ref="I2104">_xlfn.XLOOKUP($A2104,MedExam_Table[[#Headers],[#Data],[Customer ID]],MedExam_Table[[#Headers],[#Data],[Smoker Updated]],"Not Found",0)</f>
        <v>Yes</v>
      </c>
      <c r="J2104" t="str" cm="1">
        <f t="array" ref="J2104">_xlfn.XLOOKUP($A2104,MedExam_Table[[#Headers],[#Data],[Customer ID]],MedExam_Table[[#Headers],[#Data],[Weight Status]],"Not Found",0)</f>
        <v>Obesity</v>
      </c>
      <c r="K2104" t="str" cm="1">
        <f t="array" ref="K2104">_xlfn.XLOOKUP($A2104,MedExam_Table[[#Headers],[#Data],[Customer ID]],MedExam_Table[[#Headers],[#Data],[Diabetes Status]],"Not Found",0)</f>
        <v>Diabetes</v>
      </c>
      <c r="L2104" cm="1">
        <f t="array" ref="L2104">_xlfn.XLOOKUP($A2104,Hospitalisation_table[[#All],[Customer ID]],Hospitalisation_table[[#All],[Customer Age]],"Not Found",0)</f>
        <v>55</v>
      </c>
      <c r="M2104" t="str" cm="1">
        <f t="array" ref="M2104">_xlfn.XLOOKUP($A2104,Hospitalisation_table[[#All],[Customer ID]],Hospitalisation_table[[#All],[Date of Birth]],"Not Found",0)</f>
        <v>22-Dec-1967</v>
      </c>
      <c r="N2104" s="22" cm="1">
        <f t="array" ref="N2104">_xlfn.XLOOKUP($A2104,Hospitalisation_table[[#All],[Customer ID]],Hospitalisation_table[[#All],[charges]],"Not Found",0)</f>
        <v>41505.15</v>
      </c>
      <c r="O2104" t="str" cm="1">
        <f t="array" ref="O2104">_xlfn.XLOOKUP($A2104,Hospitalisation_table[[#All],[Customer ID]],Hospitalisation_table[[#All],[Hospital tier_Updated]],"Not Found",0)</f>
        <v>tier - 1</v>
      </c>
      <c r="P2104" t="str" cm="1">
        <f t="array" ref="P2104">_xlfn.XLOOKUP($A2104,Hospitalisation_table[[#All],[Customer ID]],Hospitalisation_table[[#All],[City tier_updated]],"Not Found",0)</f>
        <v>tier - 2</v>
      </c>
      <c r="Q2104" t="str" cm="1">
        <f t="array" ref="Q2104">_xlfn.XLOOKUP($A2104,Hospitalisation_table[[#All],[Customer ID]],Hospitalisation_table[[#All],[State ID Updated]],"Not Found",0)</f>
        <v>R1011</v>
      </c>
    </row>
    <row r="2105" spans="1:17" x14ac:dyDescent="0.3">
      <c r="A2105" s="14" t="s">
        <v>1581</v>
      </c>
      <c r="B2105" t="str" cm="1">
        <f t="array" ref="B2105">_xlfn.XLOOKUP($A2105,CustomersName[[#All],[Customer ID]],CustomersName[[#All],[First Name]],"Not Found",0)</f>
        <v>Joel</v>
      </c>
      <c r="C2105" cm="1">
        <f t="array" ref="C2105">_xlfn.XLOOKUP($A2105,MedExam_Table[[#Headers],[#Data],[Customer ID]],MedExam_Table[[#Headers],[#Data],[BMI]],"Not Found",0)</f>
        <v>23.655000000000001</v>
      </c>
      <c r="D2105" cm="1">
        <f t="array" ref="D2105">_xlfn.XLOOKUP($A2105,MedExam_Table[[#Headers],[#Data],[Customer ID]],MedExam_Table[[#Headers],[#Data],[HBA1C]],"Not Found",0)</f>
        <v>8.48</v>
      </c>
      <c r="E2105" t="str" cm="1">
        <f t="array" ref="E2105">_xlfn.XLOOKUP($A2105,MedExam_Table[[#Headers],[#Data],[Customer ID]],MedExam_Table[[#Headers],[#Data],[Heart Issues Updated]],"Not Found",0)</f>
        <v>Yes</v>
      </c>
      <c r="F2105" t="str" cm="1">
        <f t="array" ref="F2105">_xlfn.XLOOKUP($A2105,MedExam_Table[[#Headers],[#Data],[Customer ID]],MedExam_Table[[#Headers],[#Data],[Any Transplants Update]],"Not Found",0)</f>
        <v>No</v>
      </c>
      <c r="G2105" t="str" cm="1">
        <f t="array" ref="G2105">_xlfn.XLOOKUP($A2105,MedExam_Table[[#Headers],[#Data],[Customer ID]],MedExam_Table[[#Headers],[#Data],[Cancer history]],"Not Found",0)</f>
        <v>No</v>
      </c>
      <c r="H2105" cm="1">
        <f t="array" ref="H2105">_xlfn.XLOOKUP($A2105,MedExam_Table[[#Headers],[#Data],[Customer ID]],MedExam_Table[[#Headers],[#Data],[NumberOfMajorSurgeries_updated]],"Not Found",0)</f>
        <v>2</v>
      </c>
      <c r="I2105" t="str" cm="1">
        <f t="array" ref="I2105">_xlfn.XLOOKUP($A2105,MedExam_Table[[#Headers],[#Data],[Customer ID]],MedExam_Table[[#Headers],[#Data],[Smoker Updated]],"Not Found",0)</f>
        <v>No</v>
      </c>
      <c r="J2105" t="str" cm="1">
        <f t="array" ref="J2105">_xlfn.XLOOKUP($A2105,MedExam_Table[[#Headers],[#Data],[Customer ID]],MedExam_Table[[#Headers],[#Data],[Weight Status]],"Not Found",0)</f>
        <v>NormalWeight</v>
      </c>
      <c r="K2105" t="str" cm="1">
        <f t="array" ref="K2105">_xlfn.XLOOKUP($A2105,MedExam_Table[[#Headers],[#Data],[Customer ID]],MedExam_Table[[#Headers],[#Data],[Diabetes Status]],"Not Found",0)</f>
        <v>Diabetes</v>
      </c>
      <c r="L2105" cm="1">
        <f t="array" ref="L2105">_xlfn.XLOOKUP($A2105,Hospitalisation_table[[#All],[Customer ID]],Hospitalisation_table[[#All],[Customer Age]],"Not Found",0)</f>
        <v>61</v>
      </c>
      <c r="M2105" t="str" cm="1">
        <f t="array" ref="M2105">_xlfn.XLOOKUP($A2105,Hospitalisation_table[[#All],[Customer ID]],Hospitalisation_table[[#All],[Date of Birth]],"Not Found",0)</f>
        <v>7-Sep-1961</v>
      </c>
      <c r="N2105" s="22" cm="1">
        <f t="array" ref="N2105">_xlfn.XLOOKUP($A2105,Hospitalisation_table[[#All],[Customer ID]],Hospitalisation_table[[#All],[charges]],"Not Found",0)</f>
        <v>13129.6</v>
      </c>
      <c r="O2105" t="str" cm="1">
        <f t="array" ref="O2105">_xlfn.XLOOKUP($A2105,Hospitalisation_table[[#All],[Customer ID]],Hospitalisation_table[[#All],[Hospital tier_Updated]],"Not Found",0)</f>
        <v>tier - 3</v>
      </c>
      <c r="P2105" t="str" cm="1">
        <f t="array" ref="P2105">_xlfn.XLOOKUP($A2105,Hospitalisation_table[[#All],[Customer ID]],Hospitalisation_table[[#All],[City tier_updated]],"Not Found",0)</f>
        <v>tier - 2</v>
      </c>
      <c r="Q2105" t="str" cm="1">
        <f t="array" ref="Q2105">_xlfn.XLOOKUP($A2105,Hospitalisation_table[[#All],[Customer ID]],Hospitalisation_table[[#All],[State ID Updated]],"Not Found",0)</f>
        <v>R1017</v>
      </c>
    </row>
    <row r="2106" spans="1:17" x14ac:dyDescent="0.3">
      <c r="A2106" s="13" t="s">
        <v>1580</v>
      </c>
      <c r="B2106" t="str" cm="1">
        <f t="array" ref="B2106">_xlfn.XLOOKUP($A2106,CustomersName[[#All],[Customer ID]],CustomersName[[#All],[First Name]],"Not Found",0)</f>
        <v>Pamhla J.</v>
      </c>
      <c r="C2106" cm="1">
        <f t="array" ref="C2106">_xlfn.XLOOKUP($A2106,MedExam_Table[[#Headers],[#Data],[Customer ID]],MedExam_Table[[#Headers],[#Data],[BMI]],"Not Found",0)</f>
        <v>28</v>
      </c>
      <c r="D2106" cm="1">
        <f t="array" ref="D2106">_xlfn.XLOOKUP($A2106,MedExam_Table[[#Headers],[#Data],[Customer ID]],MedExam_Table[[#Headers],[#Data],[HBA1C]],"Not Found",0)</f>
        <v>5.57</v>
      </c>
      <c r="E2106" t="str" cm="1">
        <f t="array" ref="E2106">_xlfn.XLOOKUP($A2106,MedExam_Table[[#Headers],[#Data],[Customer ID]],MedExam_Table[[#Headers],[#Data],[Heart Issues Updated]],"Not Found",0)</f>
        <v>No</v>
      </c>
      <c r="F2106" t="str" cm="1">
        <f t="array" ref="F2106">_xlfn.XLOOKUP($A2106,MedExam_Table[[#Headers],[#Data],[Customer ID]],MedExam_Table[[#Headers],[#Data],[Any Transplants Update]],"Not Found",0)</f>
        <v>No</v>
      </c>
      <c r="G2106" t="str" cm="1">
        <f t="array" ref="G2106">_xlfn.XLOOKUP($A2106,MedExam_Table[[#Headers],[#Data],[Customer ID]],MedExam_Table[[#Headers],[#Data],[Cancer history]],"Not Found",0)</f>
        <v>No</v>
      </c>
      <c r="H2106" cm="1">
        <f t="array" ref="H2106">_xlfn.XLOOKUP($A2106,MedExam_Table[[#Headers],[#Data],[Customer ID]],MedExam_Table[[#Headers],[#Data],[NumberOfMajorSurgeries_updated]],"Not Found",0)</f>
        <v>0</v>
      </c>
      <c r="I2106" t="str" cm="1">
        <f t="array" ref="I2106">_xlfn.XLOOKUP($A2106,MedExam_Table[[#Headers],[#Data],[Customer ID]],MedExam_Table[[#Headers],[#Data],[Smoker Updated]],"Not Found",0)</f>
        <v>No</v>
      </c>
      <c r="J2106" t="str" cm="1">
        <f t="array" ref="J2106">_xlfn.XLOOKUP($A2106,MedExam_Table[[#Headers],[#Data],[Customer ID]],MedExam_Table[[#Headers],[#Data],[Weight Status]],"Not Found",0)</f>
        <v>OverWeight</v>
      </c>
      <c r="K2106" t="str" cm="1">
        <f t="array" ref="K2106">_xlfn.XLOOKUP($A2106,MedExam_Table[[#Headers],[#Data],[Customer ID]],MedExam_Table[[#Headers],[#Data],[Diabetes Status]],"Not Found",0)</f>
        <v>Normal</v>
      </c>
      <c r="L2106" cm="1">
        <f t="array" ref="L2106">_xlfn.XLOOKUP($A2106,Hospitalisation_table[[#All],[Customer ID]],Hospitalisation_table[[#All],[Customer Age]],"Not Found",0)</f>
        <v>23</v>
      </c>
      <c r="M2106" t="str" cm="1">
        <f t="array" ref="M2106">_xlfn.XLOOKUP($A2106,Hospitalisation_table[[#All],[Customer ID]],Hospitalisation_table[[#All],[Date of Birth]],"Not Found",0)</f>
        <v>16-Aug-1999</v>
      </c>
      <c r="N2106" s="22" cm="1">
        <f t="array" ref="N2106">_xlfn.XLOOKUP($A2106,Hospitalisation_table[[#All],[Customer ID]],Hospitalisation_table[[#All],[charges]],"Not Found",0)</f>
        <v>13126.68</v>
      </c>
      <c r="O2106" t="str" cm="1">
        <f t="array" ref="O2106">_xlfn.XLOOKUP($A2106,Hospitalisation_table[[#All],[Customer ID]],Hospitalisation_table[[#All],[Hospital tier_Updated]],"Not Found",0)</f>
        <v>tier - 3</v>
      </c>
      <c r="P2106" t="str" cm="1">
        <f t="array" ref="P2106">_xlfn.XLOOKUP($A2106,Hospitalisation_table[[#All],[Customer ID]],Hospitalisation_table[[#All],[City tier_updated]],"Not Found",0)</f>
        <v>tier - 3</v>
      </c>
      <c r="Q2106" t="str" cm="1">
        <f t="array" ref="Q2106">_xlfn.XLOOKUP($A2106,Hospitalisation_table[[#All],[Customer ID]],Hospitalisation_table[[#All],[State ID Updated]],"Not Found",0)</f>
        <v>R1011</v>
      </c>
    </row>
    <row r="2107" spans="1:17" x14ac:dyDescent="0.3">
      <c r="A2107" s="14" t="s">
        <v>1579</v>
      </c>
      <c r="B2107" t="str" cm="1">
        <f t="array" ref="B2107">_xlfn.XLOOKUP($A2107,CustomersName[[#All],[Customer ID]],CustomersName[[#All],[First Name]],"Not Found",0)</f>
        <v>Brittney</v>
      </c>
      <c r="C2107" cm="1">
        <f t="array" ref="C2107">_xlfn.XLOOKUP($A2107,MedExam_Table[[#Headers],[#Data],[Customer ID]],MedExam_Table[[#Headers],[#Data],[BMI]],"Not Found",0)</f>
        <v>30.23</v>
      </c>
      <c r="D2107" cm="1">
        <f t="array" ref="D2107">_xlfn.XLOOKUP($A2107,MedExam_Table[[#Headers],[#Data],[Customer ID]],MedExam_Table[[#Headers],[#Data],[HBA1C]],"Not Found",0)</f>
        <v>6.94</v>
      </c>
      <c r="E2107" t="str" cm="1">
        <f t="array" ref="E2107">_xlfn.XLOOKUP($A2107,MedExam_Table[[#Headers],[#Data],[Customer ID]],MedExam_Table[[#Headers],[#Data],[Heart Issues Updated]],"Not Found",0)</f>
        <v>Yes</v>
      </c>
      <c r="F2107" t="str" cm="1">
        <f t="array" ref="F2107">_xlfn.XLOOKUP($A2107,MedExam_Table[[#Headers],[#Data],[Customer ID]],MedExam_Table[[#Headers],[#Data],[Any Transplants Update]],"Not Found",0)</f>
        <v>No</v>
      </c>
      <c r="G2107" t="str" cm="1">
        <f t="array" ref="G2107">_xlfn.XLOOKUP($A2107,MedExam_Table[[#Headers],[#Data],[Customer ID]],MedExam_Table[[#Headers],[#Data],[Cancer history]],"Not Found",0)</f>
        <v>Yes</v>
      </c>
      <c r="H2107" cm="1">
        <f t="array" ref="H2107">_xlfn.XLOOKUP($A2107,MedExam_Table[[#Headers],[#Data],[Customer ID]],MedExam_Table[[#Headers],[#Data],[NumberOfMajorSurgeries_updated]],"Not Found",0)</f>
        <v>1</v>
      </c>
      <c r="I2107" t="str" cm="1">
        <f t="array" ref="I2107">_xlfn.XLOOKUP($A2107,MedExam_Table[[#Headers],[#Data],[Customer ID]],MedExam_Table[[#Headers],[#Data],[Smoker Updated]],"Not Found",0)</f>
        <v>No</v>
      </c>
      <c r="J2107" t="str" cm="1">
        <f t="array" ref="J2107">_xlfn.XLOOKUP($A2107,MedExam_Table[[#Headers],[#Data],[Customer ID]],MedExam_Table[[#Headers],[#Data],[Weight Status]],"Not Found",0)</f>
        <v>Obesity</v>
      </c>
      <c r="K2107" t="str" cm="1">
        <f t="array" ref="K2107">_xlfn.XLOOKUP($A2107,MedExam_Table[[#Headers],[#Data],[Customer ID]],MedExam_Table[[#Headers],[#Data],[Diabetes Status]],"Not Found",0)</f>
        <v>Diabetes</v>
      </c>
      <c r="L2107" cm="1">
        <f t="array" ref="L2107">_xlfn.XLOOKUP($A2107,Hospitalisation_table[[#All],[Customer ID]],Hospitalisation_table[[#All],[Customer Age]],"Not Found",0)</f>
        <v>59</v>
      </c>
      <c r="M2107" t="str" cm="1">
        <f t="array" ref="M2107">_xlfn.XLOOKUP($A2107,Hospitalisation_table[[#All],[Customer ID]],Hospitalisation_table[[#All],[Date of Birth]],"Not Found",0)</f>
        <v>14-Sep-1963</v>
      </c>
      <c r="N2107" s="22" cm="1">
        <f t="array" ref="N2107">_xlfn.XLOOKUP($A2107,Hospitalisation_table[[#All],[Customer ID]],Hospitalisation_table[[#All],[charges]],"Not Found",0)</f>
        <v>13116.84</v>
      </c>
      <c r="O2107" t="str" cm="1">
        <f t="array" ref="O2107">_xlfn.XLOOKUP($A2107,Hospitalisation_table[[#All],[Customer ID]],Hospitalisation_table[[#All],[Hospital tier_Updated]],"Not Found",0)</f>
        <v>tier - 3</v>
      </c>
      <c r="P2107" t="str" cm="1">
        <f t="array" ref="P2107">_xlfn.XLOOKUP($A2107,Hospitalisation_table[[#All],[Customer ID]],Hospitalisation_table[[#All],[City tier_updated]],"Not Found",0)</f>
        <v>tier - 1</v>
      </c>
      <c r="Q2107" t="str" cm="1">
        <f t="array" ref="Q2107">_xlfn.XLOOKUP($A2107,Hospitalisation_table[[#All],[Customer ID]],Hospitalisation_table[[#All],[State ID Updated]],"Not Found",0)</f>
        <v>R1012</v>
      </c>
    </row>
    <row r="2108" spans="1:17" x14ac:dyDescent="0.3">
      <c r="A2108" s="13" t="s">
        <v>1578</v>
      </c>
      <c r="B2108" t="str" cm="1">
        <f t="array" ref="B2108">_xlfn.XLOOKUP($A2108,CustomersName[[#All],[Customer ID]],CustomersName[[#All],[First Name]],"Not Found",0)</f>
        <v>Sheila</v>
      </c>
      <c r="C2108" cm="1">
        <f t="array" ref="C2108">_xlfn.XLOOKUP($A2108,MedExam_Table[[#Headers],[#Data],[Customer ID]],MedExam_Table[[#Headers],[#Data],[BMI]],"Not Found",0)</f>
        <v>51.14</v>
      </c>
      <c r="D2108" cm="1">
        <f t="array" ref="D2108">_xlfn.XLOOKUP($A2108,MedExam_Table[[#Headers],[#Data],[Customer ID]],MedExam_Table[[#Headers],[#Data],[HBA1C]],"Not Found",0)</f>
        <v>4.05</v>
      </c>
      <c r="E2108" t="str" cm="1">
        <f t="array" ref="E2108">_xlfn.XLOOKUP($A2108,MedExam_Table[[#Headers],[#Data],[Customer ID]],MedExam_Table[[#Headers],[#Data],[Heart Issues Updated]],"Not Found",0)</f>
        <v>No</v>
      </c>
      <c r="F2108" t="str" cm="1">
        <f t="array" ref="F2108">_xlfn.XLOOKUP($A2108,MedExam_Table[[#Headers],[#Data],[Customer ID]],MedExam_Table[[#Headers],[#Data],[Any Transplants Update]],"Not Found",0)</f>
        <v>No</v>
      </c>
      <c r="G2108" t="str" cm="1">
        <f t="array" ref="G2108">_xlfn.XLOOKUP($A2108,MedExam_Table[[#Headers],[#Data],[Customer ID]],MedExam_Table[[#Headers],[#Data],[Cancer history]],"Not Found",0)</f>
        <v>No</v>
      </c>
      <c r="H2108" cm="1">
        <f t="array" ref="H2108">_xlfn.XLOOKUP($A2108,MedExam_Table[[#Headers],[#Data],[Customer ID]],MedExam_Table[[#Headers],[#Data],[NumberOfMajorSurgeries_updated]],"Not Found",0)</f>
        <v>1</v>
      </c>
      <c r="I2108" t="str" cm="1">
        <f t="array" ref="I2108">_xlfn.XLOOKUP($A2108,MedExam_Table[[#Headers],[#Data],[Customer ID]],MedExam_Table[[#Headers],[#Data],[Smoker Updated]],"Not Found",0)</f>
        <v>No</v>
      </c>
      <c r="J2108" t="str" cm="1">
        <f t="array" ref="J2108">_xlfn.XLOOKUP($A2108,MedExam_Table[[#Headers],[#Data],[Customer ID]],MedExam_Table[[#Headers],[#Data],[Weight Status]],"Not Found",0)</f>
        <v>Obesity</v>
      </c>
      <c r="K2108" t="str" cm="1">
        <f t="array" ref="K2108">_xlfn.XLOOKUP($A2108,MedExam_Table[[#Headers],[#Data],[Customer ID]],MedExam_Table[[#Headers],[#Data],[Diabetes Status]],"Not Found",0)</f>
        <v>Normal</v>
      </c>
      <c r="L2108" cm="1">
        <f t="array" ref="L2108">_xlfn.XLOOKUP($A2108,Hospitalisation_table[[#All],[Customer ID]],Hospitalisation_table[[#All],[Customer Age]],"Not Found",0)</f>
        <v>30</v>
      </c>
      <c r="M2108" t="str" cm="1">
        <f t="array" ref="M2108">_xlfn.XLOOKUP($A2108,Hospitalisation_table[[#All],[Customer ID]],Hospitalisation_table[[#All],[Date of Birth]],"Not Found",0)</f>
        <v>12-Aug-1992</v>
      </c>
      <c r="N2108" s="22" cm="1">
        <f t="array" ref="N2108">_xlfn.XLOOKUP($A2108,Hospitalisation_table[[#All],[Customer ID]],Hospitalisation_table[[#All],[charges]],"Not Found",0)</f>
        <v>13113.51</v>
      </c>
      <c r="O2108" t="str" cm="1">
        <f t="array" ref="O2108">_xlfn.XLOOKUP($A2108,Hospitalisation_table[[#All],[Customer ID]],Hospitalisation_table[[#All],[Hospital tier_Updated]],"Not Found",0)</f>
        <v>tier - 3</v>
      </c>
      <c r="P2108" t="str" cm="1">
        <f t="array" ref="P2108">_xlfn.XLOOKUP($A2108,Hospitalisation_table[[#All],[Customer ID]],Hospitalisation_table[[#All],[City tier_updated]],"Not Found",0)</f>
        <v>tier - 2</v>
      </c>
      <c r="Q2108" t="str" cm="1">
        <f t="array" ref="Q2108">_xlfn.XLOOKUP($A2108,Hospitalisation_table[[#All],[Customer ID]],Hospitalisation_table[[#All],[State ID Updated]],"Not Found",0)</f>
        <v>R1026</v>
      </c>
    </row>
    <row r="2109" spans="1:17" x14ac:dyDescent="0.3">
      <c r="A2109" s="14" t="s">
        <v>1577</v>
      </c>
      <c r="B2109" t="str" cm="1">
        <f t="array" ref="B2109">_xlfn.XLOOKUP($A2109,CustomersName[[#All],[Customer ID]],CustomersName[[#All],[First Name]],"Not Found",0)</f>
        <v>Koji</v>
      </c>
      <c r="C2109" cm="1">
        <f t="array" ref="C2109">_xlfn.XLOOKUP($A2109,MedExam_Table[[#Headers],[#Data],[Customer ID]],MedExam_Table[[#Headers],[#Data],[BMI]],"Not Found",0)</f>
        <v>24.32</v>
      </c>
      <c r="D2109" cm="1">
        <f t="array" ref="D2109">_xlfn.XLOOKUP($A2109,MedExam_Table[[#Headers],[#Data],[Customer ID]],MedExam_Table[[#Headers],[#Data],[HBA1C]],"Not Found",0)</f>
        <v>10.220000000000001</v>
      </c>
      <c r="E2109" t="str" cm="1">
        <f t="array" ref="E2109">_xlfn.XLOOKUP($A2109,MedExam_Table[[#Headers],[#Data],[Customer ID]],MedExam_Table[[#Headers],[#Data],[Heart Issues Updated]],"Not Found",0)</f>
        <v>No</v>
      </c>
      <c r="F2109" t="str" cm="1">
        <f t="array" ref="F2109">_xlfn.XLOOKUP($A2109,MedExam_Table[[#Headers],[#Data],[Customer ID]],MedExam_Table[[#Headers],[#Data],[Any Transplants Update]],"Not Found",0)</f>
        <v>No</v>
      </c>
      <c r="G2109" t="str" cm="1">
        <f t="array" ref="G2109">_xlfn.XLOOKUP($A2109,MedExam_Table[[#Headers],[#Data],[Customer ID]],MedExam_Table[[#Headers],[#Data],[Cancer history]],"Not Found",0)</f>
        <v>No</v>
      </c>
      <c r="H2109" cm="1">
        <f t="array" ref="H2109">_xlfn.XLOOKUP($A2109,MedExam_Table[[#Headers],[#Data],[Customer ID]],MedExam_Table[[#Headers],[#Data],[NumberOfMajorSurgeries_updated]],"Not Found",0)</f>
        <v>0</v>
      </c>
      <c r="I2109" t="str" cm="1">
        <f t="array" ref="I2109">_xlfn.XLOOKUP($A2109,MedExam_Table[[#Headers],[#Data],[Customer ID]],MedExam_Table[[#Headers],[#Data],[Smoker Updated]],"Not Found",0)</f>
        <v>No</v>
      </c>
      <c r="J2109" t="str" cm="1">
        <f t="array" ref="J2109">_xlfn.XLOOKUP($A2109,MedExam_Table[[#Headers],[#Data],[Customer ID]],MedExam_Table[[#Headers],[#Data],[Weight Status]],"Not Found",0)</f>
        <v>NormalWeight</v>
      </c>
      <c r="K2109" t="str" cm="1">
        <f t="array" ref="K2109">_xlfn.XLOOKUP($A2109,MedExam_Table[[#Headers],[#Data],[Customer ID]],MedExam_Table[[#Headers],[#Data],[Diabetes Status]],"Not Found",0)</f>
        <v>Diabetes</v>
      </c>
      <c r="L2109" cm="1">
        <f t="array" ref="L2109">_xlfn.XLOOKUP($A2109,Hospitalisation_table[[#All],[Customer ID]],Hospitalisation_table[[#All],[Customer Age]],"Not Found",0)</f>
        <v>60</v>
      </c>
      <c r="M2109" t="str" cm="1">
        <f t="array" ref="M2109">_xlfn.XLOOKUP($A2109,Hospitalisation_table[[#All],[Customer ID]],Hospitalisation_table[[#All],[Date of Birth]],"Not Found",0)</f>
        <v>2-Aug-1962</v>
      </c>
      <c r="N2109" s="22" cm="1">
        <f t="array" ref="N2109">_xlfn.XLOOKUP($A2109,Hospitalisation_table[[#All],[Customer ID]],Hospitalisation_table[[#All],[charges]],"Not Found",0)</f>
        <v>13112.6</v>
      </c>
      <c r="O2109" t="str" cm="1">
        <f t="array" ref="O2109">_xlfn.XLOOKUP($A2109,Hospitalisation_table[[#All],[Customer ID]],Hospitalisation_table[[#All],[Hospital tier_Updated]],"Not Found",0)</f>
        <v>tier - 3</v>
      </c>
      <c r="P2109" t="str" cm="1">
        <f t="array" ref="P2109">_xlfn.XLOOKUP($A2109,Hospitalisation_table[[#All],[Customer ID]],Hospitalisation_table[[#All],[City tier_updated]],"Not Found",0)</f>
        <v>tier - 3</v>
      </c>
      <c r="Q2109" t="str" cm="1">
        <f t="array" ref="Q2109">_xlfn.XLOOKUP($A2109,Hospitalisation_table[[#All],[Customer ID]],Hospitalisation_table[[#All],[State ID Updated]],"Not Found",0)</f>
        <v>R1012</v>
      </c>
    </row>
    <row r="2110" spans="1:17" x14ac:dyDescent="0.3">
      <c r="A2110" s="13" t="s">
        <v>1576</v>
      </c>
      <c r="B2110" t="str" cm="1">
        <f t="array" ref="B2110">_xlfn.XLOOKUP($A2110,CustomersName[[#All],[Customer ID]],CustomersName[[#All],[First Name]],"Not Found",0)</f>
        <v>Sarah</v>
      </c>
      <c r="C2110" cm="1">
        <f t="array" ref="C2110">_xlfn.XLOOKUP($A2110,MedExam_Table[[#Headers],[#Data],[Customer ID]],MedExam_Table[[#Headers],[#Data],[BMI]],"Not Found",0)</f>
        <v>38.06</v>
      </c>
      <c r="D2110" cm="1">
        <f t="array" ref="D2110">_xlfn.XLOOKUP($A2110,MedExam_Table[[#Headers],[#Data],[Customer ID]],MedExam_Table[[#Headers],[#Data],[HBA1C]],"Not Found",0)</f>
        <v>9.24</v>
      </c>
      <c r="E2110" t="str" cm="1">
        <f t="array" ref="E2110">_xlfn.XLOOKUP($A2110,MedExam_Table[[#Headers],[#Data],[Customer ID]],MedExam_Table[[#Headers],[#Data],[Heart Issues Updated]],"Not Found",0)</f>
        <v>No</v>
      </c>
      <c r="F2110" t="str" cm="1">
        <f t="array" ref="F2110">_xlfn.XLOOKUP($A2110,MedExam_Table[[#Headers],[#Data],[Customer ID]],MedExam_Table[[#Headers],[#Data],[Any Transplants Update]],"Not Found",0)</f>
        <v>No</v>
      </c>
      <c r="G2110" t="str" cm="1">
        <f t="array" ref="G2110">_xlfn.XLOOKUP($A2110,MedExam_Table[[#Headers],[#Data],[Customer ID]],MedExam_Table[[#Headers],[#Data],[Cancer history]],"Not Found",0)</f>
        <v>No</v>
      </c>
      <c r="H2110" cm="1">
        <f t="array" ref="H2110">_xlfn.XLOOKUP($A2110,MedExam_Table[[#Headers],[#Data],[Customer ID]],MedExam_Table[[#Headers],[#Data],[NumberOfMajorSurgeries_updated]],"Not Found",0)</f>
        <v>0</v>
      </c>
      <c r="I2110" t="str" cm="1">
        <f t="array" ref="I2110">_xlfn.XLOOKUP($A2110,MedExam_Table[[#Headers],[#Data],[Customer ID]],MedExam_Table[[#Headers],[#Data],[Smoker Updated]],"Not Found",0)</f>
        <v>No</v>
      </c>
      <c r="J2110" t="str" cm="1">
        <f t="array" ref="J2110">_xlfn.XLOOKUP($A2110,MedExam_Table[[#Headers],[#Data],[Customer ID]],MedExam_Table[[#Headers],[#Data],[Weight Status]],"Not Found",0)</f>
        <v>Obesity</v>
      </c>
      <c r="K2110" t="str" cm="1">
        <f t="array" ref="K2110">_xlfn.XLOOKUP($A2110,MedExam_Table[[#Headers],[#Data],[Customer ID]],MedExam_Table[[#Headers],[#Data],[Diabetes Status]],"Not Found",0)</f>
        <v>Diabetes</v>
      </c>
      <c r="L2110" cm="1">
        <f t="array" ref="L2110">_xlfn.XLOOKUP($A2110,Hospitalisation_table[[#All],[Customer ID]],Hospitalisation_table[[#All],[Customer Age]],"Not Found",0)</f>
        <v>51</v>
      </c>
      <c r="M2110" t="str" cm="1">
        <f t="array" ref="M2110">_xlfn.XLOOKUP($A2110,Hospitalisation_table[[#All],[Customer ID]],Hospitalisation_table[[#All],[Date of Birth]],"Not Found",0)</f>
        <v>30-Oct-1971</v>
      </c>
      <c r="N2110" s="22" cm="1">
        <f t="array" ref="N2110">_xlfn.XLOOKUP($A2110,Hospitalisation_table[[#All],[Customer ID]],Hospitalisation_table[[#All],[charges]],"Not Found",0)</f>
        <v>13110.79</v>
      </c>
      <c r="O2110" t="str" cm="1">
        <f t="array" ref="O2110">_xlfn.XLOOKUP($A2110,Hospitalisation_table[[#All],[Customer ID]],Hospitalisation_table[[#All],[Hospital tier_Updated]],"Not Found",0)</f>
        <v>tier - 3</v>
      </c>
      <c r="P2110" t="str" cm="1">
        <f t="array" ref="P2110">_xlfn.XLOOKUP($A2110,Hospitalisation_table[[#All],[Customer ID]],Hospitalisation_table[[#All],[City tier_updated]],"Not Found",0)</f>
        <v>tier - 2</v>
      </c>
      <c r="Q2110" t="str" cm="1">
        <f t="array" ref="Q2110">_xlfn.XLOOKUP($A2110,Hospitalisation_table[[#All],[Customer ID]],Hospitalisation_table[[#All],[State ID Updated]],"Not Found",0)</f>
        <v>R1011</v>
      </c>
    </row>
    <row r="2111" spans="1:17" x14ac:dyDescent="0.3">
      <c r="A2111" s="14" t="s">
        <v>1575</v>
      </c>
      <c r="B2111" t="str" cm="1">
        <f t="array" ref="B2111">_xlfn.XLOOKUP($A2111,CustomersName[[#All],[Customer ID]],CustomersName[[#All],[First Name]],"Not Found",0)</f>
        <v>Colheen M</v>
      </c>
      <c r="C2111" cm="1">
        <f t="array" ref="C2111">_xlfn.XLOOKUP($A2111,MedExam_Table[[#Headers],[#Data],[Customer ID]],MedExam_Table[[#Headers],[#Data],[BMI]],"Not Found",0)</f>
        <v>37.700000000000003</v>
      </c>
      <c r="D2111" cm="1">
        <f t="array" ref="D2111">_xlfn.XLOOKUP($A2111,MedExam_Table[[#Headers],[#Data],[Customer ID]],MedExam_Table[[#Headers],[#Data],[HBA1C]],"Not Found",0)</f>
        <v>8.6</v>
      </c>
      <c r="E2111" t="str" cm="1">
        <f t="array" ref="E2111">_xlfn.XLOOKUP($A2111,MedExam_Table[[#Headers],[#Data],[Customer ID]],MedExam_Table[[#Headers],[#Data],[Heart Issues Updated]],"Not Found",0)</f>
        <v>No</v>
      </c>
      <c r="F2111" t="str" cm="1">
        <f t="array" ref="F2111">_xlfn.XLOOKUP($A2111,MedExam_Table[[#Headers],[#Data],[Customer ID]],MedExam_Table[[#Headers],[#Data],[Any Transplants Update]],"Not Found",0)</f>
        <v>No</v>
      </c>
      <c r="G2111" t="str" cm="1">
        <f t="array" ref="G2111">_xlfn.XLOOKUP($A2111,MedExam_Table[[#Headers],[#Data],[Customer ID]],MedExam_Table[[#Headers],[#Data],[Cancer history]],"Not Found",0)</f>
        <v>No</v>
      </c>
      <c r="H2111" cm="1">
        <f t="array" ref="H2111">_xlfn.XLOOKUP($A2111,MedExam_Table[[#Headers],[#Data],[Customer ID]],MedExam_Table[[#Headers],[#Data],[NumberOfMajorSurgeries_updated]],"Not Found",0)</f>
        <v>0</v>
      </c>
      <c r="I2111" t="str" cm="1">
        <f t="array" ref="I2111">_xlfn.XLOOKUP($A2111,MedExam_Table[[#Headers],[#Data],[Customer ID]],MedExam_Table[[#Headers],[#Data],[Smoker Updated]],"Not Found",0)</f>
        <v>No</v>
      </c>
      <c r="J2111" t="str" cm="1">
        <f t="array" ref="J2111">_xlfn.XLOOKUP($A2111,MedExam_Table[[#Headers],[#Data],[Customer ID]],MedExam_Table[[#Headers],[#Data],[Weight Status]],"Not Found",0)</f>
        <v>Obesity</v>
      </c>
      <c r="K2111" t="str" cm="1">
        <f t="array" ref="K2111">_xlfn.XLOOKUP($A2111,MedExam_Table[[#Headers],[#Data],[Customer ID]],MedExam_Table[[#Headers],[#Data],[Diabetes Status]],"Not Found",0)</f>
        <v>Diabetes</v>
      </c>
      <c r="L2111" cm="1">
        <f t="array" ref="L2111">_xlfn.XLOOKUP($A2111,Hospitalisation_table[[#All],[Customer ID]],Hospitalisation_table[[#All],[Customer Age]],"Not Found",0)</f>
        <v>44</v>
      </c>
      <c r="M2111" t="str" cm="1">
        <f t="array" ref="M2111">_xlfn.XLOOKUP($A2111,Hospitalisation_table[[#All],[Customer ID]],Hospitalisation_table[[#All],[Date of Birth]],"Not Found",0)</f>
        <v>17-Jul-1978</v>
      </c>
      <c r="N2111" s="22" cm="1">
        <f t="array" ref="N2111">_xlfn.XLOOKUP($A2111,Hospitalisation_table[[#All],[Customer ID]],Hospitalisation_table[[#All],[charges]],"Not Found",0)</f>
        <v>13101.74</v>
      </c>
      <c r="O2111" t="str" cm="1">
        <f t="array" ref="O2111">_xlfn.XLOOKUP($A2111,Hospitalisation_table[[#All],[Customer ID]],Hospitalisation_table[[#All],[Hospital tier_Updated]],"Not Found",0)</f>
        <v>tier - 3</v>
      </c>
      <c r="P2111" t="str" cm="1">
        <f t="array" ref="P2111">_xlfn.XLOOKUP($A2111,Hospitalisation_table[[#All],[Customer ID]],Hospitalisation_table[[#All],[City tier_updated]],"Not Found",0)</f>
        <v>tier - 2</v>
      </c>
      <c r="Q2111" t="str" cm="1">
        <f t="array" ref="Q2111">_xlfn.XLOOKUP($A2111,Hospitalisation_table[[#All],[Customer ID]],Hospitalisation_table[[#All],[State ID Updated]],"Not Found",0)</f>
        <v>R1026</v>
      </c>
    </row>
    <row r="2112" spans="1:17" x14ac:dyDescent="0.3">
      <c r="A2112" s="13" t="s">
        <v>1574</v>
      </c>
      <c r="B2112" t="str" cm="1">
        <f t="array" ref="B2112">_xlfn.XLOOKUP($A2112,CustomersName[[#All],[Customer ID]],CustomersName[[#All],[First Name]],"Not Found",0)</f>
        <v>Dhedra G.</v>
      </c>
      <c r="C2112" cm="1">
        <f t="array" ref="C2112">_xlfn.XLOOKUP($A2112,MedExam_Table[[#Headers],[#Data],[Customer ID]],MedExam_Table[[#Headers],[#Data],[BMI]],"Not Found",0)</f>
        <v>44</v>
      </c>
      <c r="D2112" cm="1">
        <f t="array" ref="D2112">_xlfn.XLOOKUP($A2112,MedExam_Table[[#Headers],[#Data],[Customer ID]],MedExam_Table[[#Headers],[#Data],[HBA1C]],"Not Found",0)</f>
        <v>9.32</v>
      </c>
      <c r="E2112" t="str" cm="1">
        <f t="array" ref="E2112">_xlfn.XLOOKUP($A2112,MedExam_Table[[#Headers],[#Data],[Customer ID]],MedExam_Table[[#Headers],[#Data],[Heart Issues Updated]],"Not Found",0)</f>
        <v>Yes</v>
      </c>
      <c r="F2112" t="str" cm="1">
        <f t="array" ref="F2112">_xlfn.XLOOKUP($A2112,MedExam_Table[[#Headers],[#Data],[Customer ID]],MedExam_Table[[#Headers],[#Data],[Any Transplants Update]],"Not Found",0)</f>
        <v>No</v>
      </c>
      <c r="G2112" t="str" cm="1">
        <f t="array" ref="G2112">_xlfn.XLOOKUP($A2112,MedExam_Table[[#Headers],[#Data],[Customer ID]],MedExam_Table[[#Headers],[#Data],[Cancer history]],"Not Found",0)</f>
        <v>No</v>
      </c>
      <c r="H2112" cm="1">
        <f t="array" ref="H2112">_xlfn.XLOOKUP($A2112,MedExam_Table[[#Headers],[#Data],[Customer ID]],MedExam_Table[[#Headers],[#Data],[NumberOfMajorSurgeries_updated]],"Not Found",0)</f>
        <v>2</v>
      </c>
      <c r="I2112" t="str" cm="1">
        <f t="array" ref="I2112">_xlfn.XLOOKUP($A2112,MedExam_Table[[#Headers],[#Data],[Customer ID]],MedExam_Table[[#Headers],[#Data],[Smoker Updated]],"Not Found",0)</f>
        <v>No</v>
      </c>
      <c r="J2112" t="str" cm="1">
        <f t="array" ref="J2112">_xlfn.XLOOKUP($A2112,MedExam_Table[[#Headers],[#Data],[Customer ID]],MedExam_Table[[#Headers],[#Data],[Weight Status]],"Not Found",0)</f>
        <v>Obesity</v>
      </c>
      <c r="K2112" t="str" cm="1">
        <f t="array" ref="K2112">_xlfn.XLOOKUP($A2112,MedExam_Table[[#Headers],[#Data],[Customer ID]],MedExam_Table[[#Headers],[#Data],[Diabetes Status]],"Not Found",0)</f>
        <v>Diabetes</v>
      </c>
      <c r="L2112" cm="1">
        <f t="array" ref="L2112">_xlfn.XLOOKUP($A2112,Hospitalisation_table[[#All],[Customer ID]],Hospitalisation_table[[#All],[Customer Age]],"Not Found",0)</f>
        <v>61</v>
      </c>
      <c r="M2112" t="str" cm="1">
        <f t="array" ref="M2112">_xlfn.XLOOKUP($A2112,Hospitalisation_table[[#All],[Customer ID]],Hospitalisation_table[[#All],[Date of Birth]],"Not Found",0)</f>
        <v>6-Nov-1961</v>
      </c>
      <c r="N2112" s="22" cm="1">
        <f t="array" ref="N2112">_xlfn.XLOOKUP($A2112,Hospitalisation_table[[#All],[Customer ID]],Hospitalisation_table[[#All],[charges]],"Not Found",0)</f>
        <v>13063.88</v>
      </c>
      <c r="O2112" t="str" cm="1">
        <f t="array" ref="O2112">_xlfn.XLOOKUP($A2112,Hospitalisation_table[[#All],[Customer ID]],Hospitalisation_table[[#All],[Hospital tier_Updated]],"Not Found",0)</f>
        <v>tier - 3</v>
      </c>
      <c r="P2112" t="str" cm="1">
        <f t="array" ref="P2112">_xlfn.XLOOKUP($A2112,Hospitalisation_table[[#All],[Customer ID]],Hospitalisation_table[[#All],[City tier_updated]],"Not Found",0)</f>
        <v>tier - 2</v>
      </c>
      <c r="Q2112" t="str" cm="1">
        <f t="array" ref="Q2112">_xlfn.XLOOKUP($A2112,Hospitalisation_table[[#All],[Customer ID]],Hospitalisation_table[[#All],[State ID Updated]],"Not Found",0)</f>
        <v>R1011</v>
      </c>
    </row>
    <row r="2113" spans="1:17" x14ac:dyDescent="0.3">
      <c r="A2113" s="14" t="s">
        <v>1573</v>
      </c>
      <c r="B2113" t="str" cm="1">
        <f t="array" ref="B2113">_xlfn.XLOOKUP($A2113,CustomersName[[#All],[Customer ID]],CustomersName[[#All],[First Name]],"Not Found",0)</f>
        <v>Kulwinder</v>
      </c>
      <c r="C2113" cm="1">
        <f t="array" ref="C2113">_xlfn.XLOOKUP($A2113,MedExam_Table[[#Headers],[#Data],[Customer ID]],MedExam_Table[[#Headers],[#Data],[BMI]],"Not Found",0)</f>
        <v>41.45</v>
      </c>
      <c r="D2113" cm="1">
        <f t="array" ref="D2113">_xlfn.XLOOKUP($A2113,MedExam_Table[[#Headers],[#Data],[Customer ID]],MedExam_Table[[#Headers],[#Data],[HBA1C]],"Not Found",0)</f>
        <v>6.12</v>
      </c>
      <c r="E2113" t="str" cm="1">
        <f t="array" ref="E2113">_xlfn.XLOOKUP($A2113,MedExam_Table[[#Headers],[#Data],[Customer ID]],MedExam_Table[[#Headers],[#Data],[Heart Issues Updated]],"Not Found",0)</f>
        <v>Yes</v>
      </c>
      <c r="F2113" t="str" cm="1">
        <f t="array" ref="F2113">_xlfn.XLOOKUP($A2113,MedExam_Table[[#Headers],[#Data],[Customer ID]],MedExam_Table[[#Headers],[#Data],[Any Transplants Update]],"Not Found",0)</f>
        <v>No</v>
      </c>
      <c r="G2113" t="str" cm="1">
        <f t="array" ref="G2113">_xlfn.XLOOKUP($A2113,MedExam_Table[[#Headers],[#Data],[Customer ID]],MedExam_Table[[#Headers],[#Data],[Cancer history]],"Not Found",0)</f>
        <v>No</v>
      </c>
      <c r="H2113" cm="1">
        <f t="array" ref="H2113">_xlfn.XLOOKUP($A2113,MedExam_Table[[#Headers],[#Data],[Customer ID]],MedExam_Table[[#Headers],[#Data],[NumberOfMajorSurgeries_updated]],"Not Found",0)</f>
        <v>0</v>
      </c>
      <c r="I2113" t="str" cm="1">
        <f t="array" ref="I2113">_xlfn.XLOOKUP($A2113,MedExam_Table[[#Headers],[#Data],[Customer ID]],MedExam_Table[[#Headers],[#Data],[Smoker Updated]],"Not Found",0)</f>
        <v>No</v>
      </c>
      <c r="J2113" t="str" cm="1">
        <f t="array" ref="J2113">_xlfn.XLOOKUP($A2113,MedExam_Table[[#Headers],[#Data],[Customer ID]],MedExam_Table[[#Headers],[#Data],[Weight Status]],"Not Found",0)</f>
        <v>Obesity</v>
      </c>
      <c r="K2113" t="str" cm="1">
        <f t="array" ref="K2113">_xlfn.XLOOKUP($A2113,MedExam_Table[[#Headers],[#Data],[Customer ID]],MedExam_Table[[#Headers],[#Data],[Diabetes Status]],"Not Found",0)</f>
        <v>Prediabetes</v>
      </c>
      <c r="L2113" cm="1">
        <f t="array" ref="L2113">_xlfn.XLOOKUP($A2113,Hospitalisation_table[[#All],[Customer ID]],Hospitalisation_table[[#All],[Customer Age]],"Not Found",0)</f>
        <v>37</v>
      </c>
      <c r="M2113" t="str" cm="1">
        <f t="array" ref="M2113">_xlfn.XLOOKUP($A2113,Hospitalisation_table[[#All],[Customer ID]],Hospitalisation_table[[#All],[Date of Birth]],"Not Found",0)</f>
        <v>26-Oct-1985</v>
      </c>
      <c r="N2113" s="22" cm="1">
        <f t="array" ref="N2113">_xlfn.XLOOKUP($A2113,Hospitalisation_table[[#All],[Customer ID]],Hospitalisation_table[[#All],[charges]],"Not Found",0)</f>
        <v>13051.22</v>
      </c>
      <c r="O2113" t="str" cm="1">
        <f t="array" ref="O2113">_xlfn.XLOOKUP($A2113,Hospitalisation_table[[#All],[Customer ID]],Hospitalisation_table[[#All],[Hospital tier_Updated]],"Not Found",0)</f>
        <v>tier - 3</v>
      </c>
      <c r="P2113" t="str" cm="1">
        <f t="array" ref="P2113">_xlfn.XLOOKUP($A2113,Hospitalisation_table[[#All],[Customer ID]],Hospitalisation_table[[#All],[City tier_updated]],"Not Found",0)</f>
        <v>tier - 1</v>
      </c>
      <c r="Q2113" t="str" cm="1">
        <f t="array" ref="Q2113">_xlfn.XLOOKUP($A2113,Hospitalisation_table[[#All],[Customer ID]],Hospitalisation_table[[#All],[State ID Updated]],"Not Found",0)</f>
        <v>R1026</v>
      </c>
    </row>
    <row r="2114" spans="1:17" x14ac:dyDescent="0.3">
      <c r="A2114" s="13" t="s">
        <v>1572</v>
      </c>
      <c r="B2114" t="str" cm="1">
        <f t="array" ref="B2114">_xlfn.XLOOKUP($A2114,CustomersName[[#All],[Customer ID]],CustomersName[[#All],[First Name]],"Not Found",0)</f>
        <v>Ann Mh</v>
      </c>
      <c r="C2114" cm="1">
        <f t="array" ref="C2114">_xlfn.XLOOKUP($A2114,MedExam_Table[[#Headers],[#Data],[Customer ID]],MedExam_Table[[#Headers],[#Data],[BMI]],"Not Found",0)</f>
        <v>25.364999999999998</v>
      </c>
      <c r="D2114" cm="1">
        <f t="array" ref="D2114">_xlfn.XLOOKUP($A2114,MedExam_Table[[#Headers],[#Data],[Customer ID]],MedExam_Table[[#Headers],[#Data],[HBA1C]],"Not Found",0)</f>
        <v>9.19</v>
      </c>
      <c r="E2114" t="str" cm="1">
        <f t="array" ref="E2114">_xlfn.XLOOKUP($A2114,MedExam_Table[[#Headers],[#Data],[Customer ID]],MedExam_Table[[#Headers],[#Data],[Heart Issues Updated]],"Not Found",0)</f>
        <v>Yes</v>
      </c>
      <c r="F2114" t="str" cm="1">
        <f t="array" ref="F2114">_xlfn.XLOOKUP($A2114,MedExam_Table[[#Headers],[#Data],[Customer ID]],MedExam_Table[[#Headers],[#Data],[Any Transplants Update]],"Not Found",0)</f>
        <v>No</v>
      </c>
      <c r="G2114" t="str" cm="1">
        <f t="array" ref="G2114">_xlfn.XLOOKUP($A2114,MedExam_Table[[#Headers],[#Data],[Customer ID]],MedExam_Table[[#Headers],[#Data],[Cancer history]],"Not Found",0)</f>
        <v>No</v>
      </c>
      <c r="H2114" cm="1">
        <f t="array" ref="H2114">_xlfn.XLOOKUP($A2114,MedExam_Table[[#Headers],[#Data],[Customer ID]],MedExam_Table[[#Headers],[#Data],[NumberOfMajorSurgeries_updated]],"Not Found",0)</f>
        <v>0</v>
      </c>
      <c r="I2114" t="str" cm="1">
        <f t="array" ref="I2114">_xlfn.XLOOKUP($A2114,MedExam_Table[[#Headers],[#Data],[Customer ID]],MedExam_Table[[#Headers],[#Data],[Smoker Updated]],"Not Found",0)</f>
        <v>No</v>
      </c>
      <c r="J2114" t="str" cm="1">
        <f t="array" ref="J2114">_xlfn.XLOOKUP($A2114,MedExam_Table[[#Headers],[#Data],[Customer ID]],MedExam_Table[[#Headers],[#Data],[Weight Status]],"Not Found",0)</f>
        <v>OverWeight</v>
      </c>
      <c r="K2114" t="str" cm="1">
        <f t="array" ref="K2114">_xlfn.XLOOKUP($A2114,MedExam_Table[[#Headers],[#Data],[Customer ID]],MedExam_Table[[#Headers],[#Data],[Diabetes Status]],"Not Found",0)</f>
        <v>Diabetes</v>
      </c>
      <c r="L2114" cm="1">
        <f t="array" ref="L2114">_xlfn.XLOOKUP($A2114,Hospitalisation_table[[#All],[Customer ID]],Hospitalisation_table[[#All],[Customer Age]],"Not Found",0)</f>
        <v>55</v>
      </c>
      <c r="M2114" t="str" cm="1">
        <f t="array" ref="M2114">_xlfn.XLOOKUP($A2114,Hospitalisation_table[[#All],[Customer ID]],Hospitalisation_table[[#All],[Date of Birth]],"Not Found",0)</f>
        <v>6-Aug-1967</v>
      </c>
      <c r="N2114" s="22" cm="1">
        <f t="array" ref="N2114">_xlfn.XLOOKUP($A2114,Hospitalisation_table[[#All],[Customer ID]],Hospitalisation_table[[#All],[charges]],"Not Found",0)</f>
        <v>13047.33</v>
      </c>
      <c r="O2114" t="str" cm="1">
        <f t="array" ref="O2114">_xlfn.XLOOKUP($A2114,Hospitalisation_table[[#All],[Customer ID]],Hospitalisation_table[[#All],[Hospital tier_Updated]],"Not Found",0)</f>
        <v>tier - 3</v>
      </c>
      <c r="P2114" t="str" cm="1">
        <f t="array" ref="P2114">_xlfn.XLOOKUP($A2114,Hospitalisation_table[[#All],[Customer ID]],Hospitalisation_table[[#All],[City tier_updated]],"Not Found",0)</f>
        <v>tier - 3</v>
      </c>
      <c r="Q2114" t="str" cm="1">
        <f t="array" ref="Q2114">_xlfn.XLOOKUP($A2114,Hospitalisation_table[[#All],[Customer ID]],Hospitalisation_table[[#All],[State ID Updated]],"Not Found",0)</f>
        <v>R1024</v>
      </c>
    </row>
    <row r="2115" spans="1:17" x14ac:dyDescent="0.3">
      <c r="A2115" s="14" t="s">
        <v>2365</v>
      </c>
      <c r="B2115" t="str" cm="1">
        <f t="array" ref="B2115">_xlfn.XLOOKUP($A2115,CustomersName[[#All],[Customer ID]],CustomersName[[#All],[First Name]],"Not Found",0)</f>
        <v>Stephen</v>
      </c>
      <c r="C2115" cm="1">
        <f t="array" ref="C2115">_xlfn.XLOOKUP($A2115,MedExam_Table[[#Headers],[#Data],[Customer ID]],MedExam_Table[[#Headers],[#Data],[BMI]],"Not Found",0)</f>
        <v>36.96</v>
      </c>
      <c r="D2115" cm="1">
        <f t="array" ref="D2115">_xlfn.XLOOKUP($A2115,MedExam_Table[[#Headers],[#Data],[Customer ID]],MedExam_Table[[#Headers],[#Data],[HBA1C]],"Not Found",0)</f>
        <v>7.93</v>
      </c>
      <c r="E2115" t="str" cm="1">
        <f t="array" ref="E2115">_xlfn.XLOOKUP($A2115,MedExam_Table[[#Headers],[#Data],[Customer ID]],MedExam_Table[[#Headers],[#Data],[Heart Issues Updated]],"Not Found",0)</f>
        <v>No</v>
      </c>
      <c r="F2115" t="str" cm="1">
        <f t="array" ref="F2115">_xlfn.XLOOKUP($A2115,MedExam_Table[[#Headers],[#Data],[Customer ID]],MedExam_Table[[#Headers],[#Data],[Any Transplants Update]],"Not Found",0)</f>
        <v>No</v>
      </c>
      <c r="G2115" t="str" cm="1">
        <f t="array" ref="G2115">_xlfn.XLOOKUP($A2115,MedExam_Table[[#Headers],[#Data],[Customer ID]],MedExam_Table[[#Headers],[#Data],[Cancer history]],"Not Found",0)</f>
        <v>No</v>
      </c>
      <c r="H2115" cm="1">
        <f t="array" ref="H2115">_xlfn.XLOOKUP($A2115,MedExam_Table[[#Headers],[#Data],[Customer ID]],MedExam_Table[[#Headers],[#Data],[NumberOfMajorSurgeries_updated]],"Not Found",0)</f>
        <v>3</v>
      </c>
      <c r="I2115" t="str" cm="1">
        <f t="array" ref="I2115">_xlfn.XLOOKUP($A2115,MedExam_Table[[#Headers],[#Data],[Customer ID]],MedExam_Table[[#Headers],[#Data],[Smoker Updated]],"Not Found",0)</f>
        <v>Yes</v>
      </c>
      <c r="J2115" t="str" cm="1">
        <f t="array" ref="J2115">_xlfn.XLOOKUP($A2115,MedExam_Table[[#Headers],[#Data],[Customer ID]],MedExam_Table[[#Headers],[#Data],[Weight Status]],"Not Found",0)</f>
        <v>Obesity</v>
      </c>
      <c r="K2115" t="str" cm="1">
        <f t="array" ref="K2115">_xlfn.XLOOKUP($A2115,MedExam_Table[[#Headers],[#Data],[Customer ID]],MedExam_Table[[#Headers],[#Data],[Diabetes Status]],"Not Found",0)</f>
        <v>Diabetes</v>
      </c>
      <c r="L2115" cm="1">
        <f t="array" ref="L2115">_xlfn.XLOOKUP($A2115,Hospitalisation_table[[#All],[Customer ID]],Hospitalisation_table[[#All],[Customer Age]],"Not Found",0)</f>
        <v>64</v>
      </c>
      <c r="M2115" t="str" cm="1">
        <f t="array" ref="M2115">_xlfn.XLOOKUP($A2115,Hospitalisation_table[[#All],[Customer ID]],Hospitalisation_table[[#All],[Date of Birth]],"Not Found",0)</f>
        <v>27-Jun-1958</v>
      </c>
      <c r="N2115" s="22" cm="1">
        <f t="array" ref="N2115">_xlfn.XLOOKUP($A2115,Hospitalisation_table[[#All],[Customer ID]],Hospitalisation_table[[#All],[charges]],"Not Found",0)</f>
        <v>49577.66</v>
      </c>
      <c r="O2115" t="str" cm="1">
        <f t="array" ref="O2115">_xlfn.XLOOKUP($A2115,Hospitalisation_table[[#All],[Customer ID]],Hospitalisation_table[[#All],[Hospital tier_Updated]],"Not Found",0)</f>
        <v>tier - 2</v>
      </c>
      <c r="P2115" t="str" cm="1">
        <f t="array" ref="P2115">_xlfn.XLOOKUP($A2115,Hospitalisation_table[[#All],[Customer ID]],Hospitalisation_table[[#All],[City tier_updated]],"Not Found",0)</f>
        <v>tier - 2</v>
      </c>
      <c r="Q2115" t="str" cm="1">
        <f t="array" ref="Q2115">_xlfn.XLOOKUP($A2115,Hospitalisation_table[[#All],[Customer ID]],Hospitalisation_table[[#All],[State ID Updated]],"Not Found",0)</f>
        <v>R1013</v>
      </c>
    </row>
    <row r="2116" spans="1:17" x14ac:dyDescent="0.3">
      <c r="A2116" s="13" t="s">
        <v>2293</v>
      </c>
      <c r="B2116" t="str" cm="1">
        <f t="array" ref="B2116">_xlfn.XLOOKUP($A2116,CustomersName[[#All],[Customer ID]],CustomersName[[#All],[First Name]],"Not Found",0)</f>
        <v>Jennifer</v>
      </c>
      <c r="C2116" cm="1">
        <f t="array" ref="C2116">_xlfn.XLOOKUP($A2116,MedExam_Table[[#Headers],[#Data],[Customer ID]],MedExam_Table[[#Headers],[#Data],[BMI]],"Not Found",0)</f>
        <v>51.01</v>
      </c>
      <c r="D2116" cm="1">
        <f t="array" ref="D2116">_xlfn.XLOOKUP($A2116,MedExam_Table[[#Headers],[#Data],[Customer ID]],MedExam_Table[[#Headers],[#Data],[HBA1C]],"Not Found",0)</f>
        <v>9.1999999999999993</v>
      </c>
      <c r="E2116" t="str" cm="1">
        <f t="array" ref="E2116">_xlfn.XLOOKUP($A2116,MedExam_Table[[#Headers],[#Data],[Customer ID]],MedExam_Table[[#Headers],[#Data],[Heart Issues Updated]],"Not Found",0)</f>
        <v>No</v>
      </c>
      <c r="F2116" t="str" cm="1">
        <f t="array" ref="F2116">_xlfn.XLOOKUP($A2116,MedExam_Table[[#Headers],[#Data],[Customer ID]],MedExam_Table[[#Headers],[#Data],[Any Transplants Update]],"Not Found",0)</f>
        <v>No</v>
      </c>
      <c r="G2116" t="str" cm="1">
        <f t="array" ref="G2116">_xlfn.XLOOKUP($A2116,MedExam_Table[[#Headers],[#Data],[Customer ID]],MedExam_Table[[#Headers],[#Data],[Cancer history]],"Not Found",0)</f>
        <v>No</v>
      </c>
      <c r="H2116" cm="1">
        <f t="array" ref="H2116">_xlfn.XLOOKUP($A2116,MedExam_Table[[#Headers],[#Data],[Customer ID]],MedExam_Table[[#Headers],[#Data],[NumberOfMajorSurgeries_updated]],"Not Found",0)</f>
        <v>0</v>
      </c>
      <c r="I2116" t="str" cm="1">
        <f t="array" ref="I2116">_xlfn.XLOOKUP($A2116,MedExam_Table[[#Headers],[#Data],[Customer ID]],MedExam_Table[[#Headers],[#Data],[Smoker Updated]],"Not Found",0)</f>
        <v>Yes</v>
      </c>
      <c r="J2116" t="str" cm="1">
        <f t="array" ref="J2116">_xlfn.XLOOKUP($A2116,MedExam_Table[[#Headers],[#Data],[Customer ID]],MedExam_Table[[#Headers],[#Data],[Weight Status]],"Not Found",0)</f>
        <v>Obesity</v>
      </c>
      <c r="K2116" t="str" cm="1">
        <f t="array" ref="K2116">_xlfn.XLOOKUP($A2116,MedExam_Table[[#Headers],[#Data],[Customer ID]],MedExam_Table[[#Headers],[#Data],[Diabetes Status]],"Not Found",0)</f>
        <v>Diabetes</v>
      </c>
      <c r="L2116" cm="1">
        <f t="array" ref="L2116">_xlfn.XLOOKUP($A2116,Hospitalisation_table[[#All],[Customer ID]],Hospitalisation_table[[#All],[Customer Age]],"Not Found",0)</f>
        <v>51</v>
      </c>
      <c r="M2116" t="str" cm="1">
        <f t="array" ref="M2116">_xlfn.XLOOKUP($A2116,Hospitalisation_table[[#All],[Customer ID]],Hospitalisation_table[[#All],[Date of Birth]],"Not Found",0)</f>
        <v>16-Oct-1971</v>
      </c>
      <c r="N2116" s="22" cm="1">
        <f t="array" ref="N2116">_xlfn.XLOOKUP($A2116,Hospitalisation_table[[#All],[Customer ID]],Hospitalisation_table[[#All],[charges]],"Not Found",0)</f>
        <v>41351.879999999997</v>
      </c>
      <c r="O2116" t="str" cm="1">
        <f t="array" ref="O2116">_xlfn.XLOOKUP($A2116,Hospitalisation_table[[#All],[Customer ID]],Hospitalisation_table[[#All],[Hospital tier_Updated]],"Not Found",0)</f>
        <v>tier - 1</v>
      </c>
      <c r="P2116" t="str" cm="1">
        <f t="array" ref="P2116">_xlfn.XLOOKUP($A2116,Hospitalisation_table[[#All],[Customer ID]],Hospitalisation_table[[#All],[City tier_updated]],"Not Found",0)</f>
        <v>tier - 2</v>
      </c>
      <c r="Q2116" t="str" cm="1">
        <f t="array" ref="Q2116">_xlfn.XLOOKUP($A2116,Hospitalisation_table[[#All],[Customer ID]],Hospitalisation_table[[#All],[State ID Updated]],"Not Found",0)</f>
        <v>R1011</v>
      </c>
    </row>
    <row r="2117" spans="1:17" x14ac:dyDescent="0.3">
      <c r="A2117" s="14" t="s">
        <v>1571</v>
      </c>
      <c r="B2117" t="str" cm="1">
        <f t="array" ref="B2117">_xlfn.XLOOKUP($A2117,CustomersName[[#All],[Customer ID]],CustomersName[[#All],[First Name]],"Not Found",0)</f>
        <v>SarahhE</v>
      </c>
      <c r="C2117" cm="1">
        <f t="array" ref="C2117">_xlfn.XLOOKUP($A2117,MedExam_Table[[#Headers],[#Data],[Customer ID]],MedExam_Table[[#Headers],[#Data],[BMI]],"Not Found",0)</f>
        <v>34.56</v>
      </c>
      <c r="D2117" cm="1">
        <f t="array" ref="D2117">_xlfn.XLOOKUP($A2117,MedExam_Table[[#Headers],[#Data],[Customer ID]],MedExam_Table[[#Headers],[#Data],[HBA1C]],"Not Found",0)</f>
        <v>5.84</v>
      </c>
      <c r="E2117" t="str" cm="1">
        <f t="array" ref="E2117">_xlfn.XLOOKUP($A2117,MedExam_Table[[#Headers],[#Data],[Customer ID]],MedExam_Table[[#Headers],[#Data],[Heart Issues Updated]],"Not Found",0)</f>
        <v>Yes</v>
      </c>
      <c r="F2117" t="str" cm="1">
        <f t="array" ref="F2117">_xlfn.XLOOKUP($A2117,MedExam_Table[[#Headers],[#Data],[Customer ID]],MedExam_Table[[#Headers],[#Data],[Any Transplants Update]],"Not Found",0)</f>
        <v>No</v>
      </c>
      <c r="G2117" t="str" cm="1">
        <f t="array" ref="G2117">_xlfn.XLOOKUP($A2117,MedExam_Table[[#Headers],[#Data],[Customer ID]],MedExam_Table[[#Headers],[#Data],[Cancer history]],"Not Found",0)</f>
        <v>Yes</v>
      </c>
      <c r="H2117" cm="1">
        <f t="array" ref="H2117">_xlfn.XLOOKUP($A2117,MedExam_Table[[#Headers],[#Data],[Customer ID]],MedExam_Table[[#Headers],[#Data],[NumberOfMajorSurgeries_updated]],"Not Found",0)</f>
        <v>1</v>
      </c>
      <c r="I2117" t="str" cm="1">
        <f t="array" ref="I2117">_xlfn.XLOOKUP($A2117,MedExam_Table[[#Headers],[#Data],[Customer ID]],MedExam_Table[[#Headers],[#Data],[Smoker Updated]],"Not Found",0)</f>
        <v>No</v>
      </c>
      <c r="J2117" t="str" cm="1">
        <f t="array" ref="J2117">_xlfn.XLOOKUP($A2117,MedExam_Table[[#Headers],[#Data],[Customer ID]],MedExam_Table[[#Headers],[#Data],[Weight Status]],"Not Found",0)</f>
        <v>Obesity</v>
      </c>
      <c r="K2117" t="str" cm="1">
        <f t="array" ref="K2117">_xlfn.XLOOKUP($A2117,MedExam_Table[[#Headers],[#Data],[Customer ID]],MedExam_Table[[#Headers],[#Data],[Diabetes Status]],"Not Found",0)</f>
        <v>Prediabetes</v>
      </c>
      <c r="L2117" cm="1">
        <f t="array" ref="L2117">_xlfn.XLOOKUP($A2117,Hospitalisation_table[[#All],[Customer ID]],Hospitalisation_table[[#All],[Customer Age]],"Not Found",0)</f>
        <v>53</v>
      </c>
      <c r="M2117" t="str" cm="1">
        <f t="array" ref="M2117">_xlfn.XLOOKUP($A2117,Hospitalisation_table[[#All],[Customer ID]],Hospitalisation_table[[#All],[Date of Birth]],"Not Found",0)</f>
        <v>23-Sep-1969</v>
      </c>
      <c r="N2117" s="22" cm="1">
        <f t="array" ref="N2117">_xlfn.XLOOKUP($A2117,Hospitalisation_table[[#All],[Customer ID]],Hospitalisation_table[[#All],[charges]],"Not Found",0)</f>
        <v>13044.41</v>
      </c>
      <c r="O2117" t="str" cm="1">
        <f t="array" ref="O2117">_xlfn.XLOOKUP($A2117,Hospitalisation_table[[#All],[Customer ID]],Hospitalisation_table[[#All],[Hospital tier_Updated]],"Not Found",0)</f>
        <v>tier - 3</v>
      </c>
      <c r="P2117" t="str" cm="1">
        <f t="array" ref="P2117">_xlfn.XLOOKUP($A2117,Hospitalisation_table[[#All],[Customer ID]],Hospitalisation_table[[#All],[City tier_updated]],"Not Found",0)</f>
        <v>tier - 1</v>
      </c>
      <c r="Q2117" t="str" cm="1">
        <f t="array" ref="Q2117">_xlfn.XLOOKUP($A2117,Hospitalisation_table[[#All],[Customer ID]],Hospitalisation_table[[#All],[State ID Updated]],"Not Found",0)</f>
        <v>R1012</v>
      </c>
    </row>
    <row r="2118" spans="1:17" x14ac:dyDescent="0.3">
      <c r="A2118" s="13" t="s">
        <v>1570</v>
      </c>
      <c r="B2118" t="str" cm="1">
        <f t="array" ref="B2118">_xlfn.XLOOKUP($A2118,CustomersName[[#All],[Customer ID]],CustomersName[[#All],[First Name]],"Not Found",0)</f>
        <v>Ahryl J.</v>
      </c>
      <c r="C2118" cm="1">
        <f t="array" ref="C2118">_xlfn.XLOOKUP($A2118,MedExam_Table[[#Headers],[#Data],[Customer ID]],MedExam_Table[[#Headers],[#Data],[BMI]],"Not Found",0)</f>
        <v>28.2</v>
      </c>
      <c r="D2118" cm="1">
        <f t="array" ref="D2118">_xlfn.XLOOKUP($A2118,MedExam_Table[[#Headers],[#Data],[Customer ID]],MedExam_Table[[#Headers],[#Data],[HBA1C]],"Not Found",0)</f>
        <v>7.19</v>
      </c>
      <c r="E2118" t="str" cm="1">
        <f t="array" ref="E2118">_xlfn.XLOOKUP($A2118,MedExam_Table[[#Headers],[#Data],[Customer ID]],MedExam_Table[[#Headers],[#Data],[Heart Issues Updated]],"Not Found",0)</f>
        <v>Yes</v>
      </c>
      <c r="F2118" t="str" cm="1">
        <f t="array" ref="F2118">_xlfn.XLOOKUP($A2118,MedExam_Table[[#Headers],[#Data],[Customer ID]],MedExam_Table[[#Headers],[#Data],[Any Transplants Update]],"Not Found",0)</f>
        <v>No</v>
      </c>
      <c r="G2118" t="str" cm="1">
        <f t="array" ref="G2118">_xlfn.XLOOKUP($A2118,MedExam_Table[[#Headers],[#Data],[Customer ID]],MedExam_Table[[#Headers],[#Data],[Cancer history]],"Not Found",0)</f>
        <v>No</v>
      </c>
      <c r="H2118" cm="1">
        <f t="array" ref="H2118">_xlfn.XLOOKUP($A2118,MedExam_Table[[#Headers],[#Data],[Customer ID]],MedExam_Table[[#Headers],[#Data],[NumberOfMajorSurgeries_updated]],"Not Found",0)</f>
        <v>2</v>
      </c>
      <c r="I2118" t="str" cm="1">
        <f t="array" ref="I2118">_xlfn.XLOOKUP($A2118,MedExam_Table[[#Headers],[#Data],[Customer ID]],MedExam_Table[[#Headers],[#Data],[Smoker Updated]],"Not Found",0)</f>
        <v>No</v>
      </c>
      <c r="J2118" t="str" cm="1">
        <f t="array" ref="J2118">_xlfn.XLOOKUP($A2118,MedExam_Table[[#Headers],[#Data],[Customer ID]],MedExam_Table[[#Headers],[#Data],[Weight Status]],"Not Found",0)</f>
        <v>OverWeight</v>
      </c>
      <c r="K2118" t="str" cm="1">
        <f t="array" ref="K2118">_xlfn.XLOOKUP($A2118,MedExam_Table[[#Headers],[#Data],[Customer ID]],MedExam_Table[[#Headers],[#Data],[Diabetes Status]],"Not Found",0)</f>
        <v>Diabetes</v>
      </c>
      <c r="L2118" cm="1">
        <f t="array" ref="L2118">_xlfn.XLOOKUP($A2118,Hospitalisation_table[[#All],[Customer ID]],Hospitalisation_table[[#All],[Customer Age]],"Not Found",0)</f>
        <v>61</v>
      </c>
      <c r="M2118" t="str" cm="1">
        <f t="array" ref="M2118">_xlfn.XLOOKUP($A2118,Hospitalisation_table[[#All],[Customer ID]],Hospitalisation_table[[#All],[Date of Birth]],"Not Found",0)</f>
        <v>9-Nov-1961</v>
      </c>
      <c r="N2118" s="22" cm="1">
        <f t="array" ref="N2118">_xlfn.XLOOKUP($A2118,Hospitalisation_table[[#All],[Customer ID]],Hospitalisation_table[[#All],[charges]],"Not Found",0)</f>
        <v>13041.92</v>
      </c>
      <c r="O2118" t="str" cm="1">
        <f t="array" ref="O2118">_xlfn.XLOOKUP($A2118,Hospitalisation_table[[#All],[Customer ID]],Hospitalisation_table[[#All],[Hospital tier_Updated]],"Not Found",0)</f>
        <v>tier - 3</v>
      </c>
      <c r="P2118" t="str" cm="1">
        <f t="array" ref="P2118">_xlfn.XLOOKUP($A2118,Hospitalisation_table[[#All],[Customer ID]],Hospitalisation_table[[#All],[City tier_updated]],"Not Found",0)</f>
        <v>tier - 1</v>
      </c>
      <c r="Q2118" t="str" cm="1">
        <f t="array" ref="Q2118">_xlfn.XLOOKUP($A2118,Hospitalisation_table[[#All],[Customer ID]],Hospitalisation_table[[#All],[State ID Updated]],"Not Found",0)</f>
        <v>R1011</v>
      </c>
    </row>
    <row r="2119" spans="1:17" x14ac:dyDescent="0.3">
      <c r="A2119" s="14" t="s">
        <v>1569</v>
      </c>
      <c r="B2119" t="str" cm="1">
        <f t="array" ref="B2119">_xlfn.XLOOKUP($A2119,CustomersName[[#All],[Customer ID]],CustomersName[[#All],[First Name]],"Not Found",0)</f>
        <v>Ilana</v>
      </c>
      <c r="C2119" cm="1">
        <f t="array" ref="C2119">_xlfn.XLOOKUP($A2119,MedExam_Table[[#Headers],[#Data],[Customer ID]],MedExam_Table[[#Headers],[#Data],[BMI]],"Not Found",0)</f>
        <v>30.43</v>
      </c>
      <c r="D2119" cm="1">
        <f t="array" ref="D2119">_xlfn.XLOOKUP($A2119,MedExam_Table[[#Headers],[#Data],[Customer ID]],MedExam_Table[[#Headers],[#Data],[HBA1C]],"Not Found",0)</f>
        <v>9.39</v>
      </c>
      <c r="E2119" t="str" cm="1">
        <f t="array" ref="E2119">_xlfn.XLOOKUP($A2119,MedExam_Table[[#Headers],[#Data],[Customer ID]],MedExam_Table[[#Headers],[#Data],[Heart Issues Updated]],"Not Found",0)</f>
        <v>No</v>
      </c>
      <c r="F2119" t="str" cm="1">
        <f t="array" ref="F2119">_xlfn.XLOOKUP($A2119,MedExam_Table[[#Headers],[#Data],[Customer ID]],MedExam_Table[[#Headers],[#Data],[Any Transplants Update]],"Not Found",0)</f>
        <v>No</v>
      </c>
      <c r="G2119" t="str" cm="1">
        <f t="array" ref="G2119">_xlfn.XLOOKUP($A2119,MedExam_Table[[#Headers],[#Data],[Customer ID]],MedExam_Table[[#Headers],[#Data],[Cancer history]],"Not Found",0)</f>
        <v>No</v>
      </c>
      <c r="H2119" cm="1">
        <f t="array" ref="H2119">_xlfn.XLOOKUP($A2119,MedExam_Table[[#Headers],[#Data],[Customer ID]],MedExam_Table[[#Headers],[#Data],[NumberOfMajorSurgeries_updated]],"Not Found",0)</f>
        <v>0</v>
      </c>
      <c r="I2119" t="str" cm="1">
        <f t="array" ref="I2119">_xlfn.XLOOKUP($A2119,MedExam_Table[[#Headers],[#Data],[Customer ID]],MedExam_Table[[#Headers],[#Data],[Smoker Updated]],"Not Found",0)</f>
        <v>No</v>
      </c>
      <c r="J2119" t="str" cm="1">
        <f t="array" ref="J2119">_xlfn.XLOOKUP($A2119,MedExam_Table[[#Headers],[#Data],[Customer ID]],MedExam_Table[[#Headers],[#Data],[Weight Status]],"Not Found",0)</f>
        <v>Obesity</v>
      </c>
      <c r="K2119" t="str" cm="1">
        <f t="array" ref="K2119">_xlfn.XLOOKUP($A2119,MedExam_Table[[#Headers],[#Data],[Customer ID]],MedExam_Table[[#Headers],[#Data],[Diabetes Status]],"Not Found",0)</f>
        <v>Diabetes</v>
      </c>
      <c r="L2119" cm="1">
        <f t="array" ref="L2119">_xlfn.XLOOKUP($A2119,Hospitalisation_table[[#All],[Customer ID]],Hospitalisation_table[[#All],[Customer Age]],"Not Found",0)</f>
        <v>57</v>
      </c>
      <c r="M2119" t="str" cm="1">
        <f t="array" ref="M2119">_xlfn.XLOOKUP($A2119,Hospitalisation_table[[#All],[Customer ID]],Hospitalisation_table[[#All],[Date of Birth]],"Not Found",0)</f>
        <v>4-Nov-1965</v>
      </c>
      <c r="N2119" s="22" cm="1">
        <f t="array" ref="N2119">_xlfn.XLOOKUP($A2119,Hospitalisation_table[[#All],[Customer ID]],Hospitalisation_table[[#All],[charges]],"Not Found",0)</f>
        <v>13023.93</v>
      </c>
      <c r="O2119" t="str" cm="1">
        <f t="array" ref="O2119">_xlfn.XLOOKUP($A2119,Hospitalisation_table[[#All],[Customer ID]],Hospitalisation_table[[#All],[Hospital tier_Updated]],"Not Found",0)</f>
        <v>tier - 3</v>
      </c>
      <c r="P2119" t="str" cm="1">
        <f t="array" ref="P2119">_xlfn.XLOOKUP($A2119,Hospitalisation_table[[#All],[Customer ID]],Hospitalisation_table[[#All],[City tier_updated]],"Not Found",0)</f>
        <v>tier - 2</v>
      </c>
      <c r="Q2119" t="str" cm="1">
        <f t="array" ref="Q2119">_xlfn.XLOOKUP($A2119,Hospitalisation_table[[#All],[Customer ID]],Hospitalisation_table[[#All],[State ID Updated]],"Not Found",0)</f>
        <v>R1025</v>
      </c>
    </row>
    <row r="2120" spans="1:17" x14ac:dyDescent="0.3">
      <c r="A2120" s="13" t="s">
        <v>1568</v>
      </c>
      <c r="B2120" t="str" cm="1">
        <f t="array" ref="B2120">_xlfn.XLOOKUP($A2120,CustomersName[[#All],[Customer ID]],CustomersName[[#All],[First Name]],"Not Found",0)</f>
        <v>Katherine</v>
      </c>
      <c r="C2120" cm="1">
        <f t="array" ref="C2120">_xlfn.XLOOKUP($A2120,MedExam_Table[[#Headers],[#Data],[Customer ID]],MedExam_Table[[#Headers],[#Data],[BMI]],"Not Found",0)</f>
        <v>32.395000000000003</v>
      </c>
      <c r="D2120" cm="1">
        <f t="array" ref="D2120">_xlfn.XLOOKUP($A2120,MedExam_Table[[#Headers],[#Data],[Customer ID]],MedExam_Table[[#Headers],[#Data],[HBA1C]],"Not Found",0)</f>
        <v>4.2699999999999996</v>
      </c>
      <c r="E2120" t="str" cm="1">
        <f t="array" ref="E2120">_xlfn.XLOOKUP($A2120,MedExam_Table[[#Headers],[#Data],[Customer ID]],MedExam_Table[[#Headers],[#Data],[Heart Issues Updated]],"Not Found",0)</f>
        <v>Yes</v>
      </c>
      <c r="F2120" t="str" cm="1">
        <f t="array" ref="F2120">_xlfn.XLOOKUP($A2120,MedExam_Table[[#Headers],[#Data],[Customer ID]],MedExam_Table[[#Headers],[#Data],[Any Transplants Update]],"Not Found",0)</f>
        <v>No</v>
      </c>
      <c r="G2120" t="str" cm="1">
        <f t="array" ref="G2120">_xlfn.XLOOKUP($A2120,MedExam_Table[[#Headers],[#Data],[Customer ID]],MedExam_Table[[#Headers],[#Data],[Cancer history]],"Not Found",0)</f>
        <v>No</v>
      </c>
      <c r="H2120" cm="1">
        <f t="array" ref="H2120">_xlfn.XLOOKUP($A2120,MedExam_Table[[#Headers],[#Data],[Customer ID]],MedExam_Table[[#Headers],[#Data],[NumberOfMajorSurgeries_updated]],"Not Found",0)</f>
        <v>1</v>
      </c>
      <c r="I2120" t="str" cm="1">
        <f t="array" ref="I2120">_xlfn.XLOOKUP($A2120,MedExam_Table[[#Headers],[#Data],[Customer ID]],MedExam_Table[[#Headers],[#Data],[Smoker Updated]],"Not Found",0)</f>
        <v>No</v>
      </c>
      <c r="J2120" t="str" cm="1">
        <f t="array" ref="J2120">_xlfn.XLOOKUP($A2120,MedExam_Table[[#Headers],[#Data],[Customer ID]],MedExam_Table[[#Headers],[#Data],[Weight Status]],"Not Found",0)</f>
        <v>Obesity</v>
      </c>
      <c r="K2120" t="str" cm="1">
        <f t="array" ref="K2120">_xlfn.XLOOKUP($A2120,MedExam_Table[[#Headers],[#Data],[Customer ID]],MedExam_Table[[#Headers],[#Data],[Diabetes Status]],"Not Found",0)</f>
        <v>Normal</v>
      </c>
      <c r="L2120" cm="1">
        <f t="array" ref="L2120">_xlfn.XLOOKUP($A2120,Hospitalisation_table[[#All],[Customer ID]],Hospitalisation_table[[#All],[Customer Age]],"Not Found",0)</f>
        <v>58</v>
      </c>
      <c r="M2120" t="str" cm="1">
        <f t="array" ref="M2120">_xlfn.XLOOKUP($A2120,Hospitalisation_table[[#All],[Customer ID]],Hospitalisation_table[[#All],[Date of Birth]],"Not Found",0)</f>
        <v>23-Sep-1964</v>
      </c>
      <c r="N2120" s="22" cm="1">
        <f t="array" ref="N2120">_xlfn.XLOOKUP($A2120,Hospitalisation_table[[#All],[Customer ID]],Hospitalisation_table[[#All],[charges]],"Not Found",0)</f>
        <v>13019.16</v>
      </c>
      <c r="O2120" t="str" cm="1">
        <f t="array" ref="O2120">_xlfn.XLOOKUP($A2120,Hospitalisation_table[[#All],[Customer ID]],Hospitalisation_table[[#All],[Hospital tier_Updated]],"Not Found",0)</f>
        <v>tier - 3</v>
      </c>
      <c r="P2120" t="str" cm="1">
        <f t="array" ref="P2120">_xlfn.XLOOKUP($A2120,Hospitalisation_table[[#All],[Customer ID]],Hospitalisation_table[[#All],[City tier_updated]],"Not Found",0)</f>
        <v>tier - 1</v>
      </c>
      <c r="Q2120" t="str" cm="1">
        <f t="array" ref="Q2120">_xlfn.XLOOKUP($A2120,Hospitalisation_table[[#All],[Customer ID]],Hospitalisation_table[[#All],[State ID Updated]],"Not Found",0)</f>
        <v>R1024</v>
      </c>
    </row>
    <row r="2121" spans="1:17" x14ac:dyDescent="0.3">
      <c r="A2121" s="14" t="s">
        <v>1567</v>
      </c>
      <c r="B2121" t="str" cm="1">
        <f t="array" ref="B2121">_xlfn.XLOOKUP($A2121,CustomersName[[#All],[Customer ID]],CustomersName[[#All],[First Name]],"Not Found",0)</f>
        <v>Katherine</v>
      </c>
      <c r="C2121" cm="1">
        <f t="array" ref="C2121">_xlfn.XLOOKUP($A2121,MedExam_Table[[#Headers],[#Data],[Customer ID]],MedExam_Table[[#Headers],[#Data],[BMI]],"Not Found",0)</f>
        <v>24.035</v>
      </c>
      <c r="D2121" cm="1">
        <f t="array" ref="D2121">_xlfn.XLOOKUP($A2121,MedExam_Table[[#Headers],[#Data],[Customer ID]],MedExam_Table[[#Headers],[#Data],[HBA1C]],"Not Found",0)</f>
        <v>11.71</v>
      </c>
      <c r="E2121" t="str" cm="1">
        <f t="array" ref="E2121">_xlfn.XLOOKUP($A2121,MedExam_Table[[#Headers],[#Data],[Customer ID]],MedExam_Table[[#Headers],[#Data],[Heart Issues Updated]],"Not Found",0)</f>
        <v>No</v>
      </c>
      <c r="F2121" t="str" cm="1">
        <f t="array" ref="F2121">_xlfn.XLOOKUP($A2121,MedExam_Table[[#Headers],[#Data],[Customer ID]],MedExam_Table[[#Headers],[#Data],[Any Transplants Update]],"Not Found",0)</f>
        <v>No</v>
      </c>
      <c r="G2121" t="str" cm="1">
        <f t="array" ref="G2121">_xlfn.XLOOKUP($A2121,MedExam_Table[[#Headers],[#Data],[Customer ID]],MedExam_Table[[#Headers],[#Data],[Cancer history]],"Not Found",0)</f>
        <v>No</v>
      </c>
      <c r="H2121" cm="1">
        <f t="array" ref="H2121">_xlfn.XLOOKUP($A2121,MedExam_Table[[#Headers],[#Data],[Customer ID]],MedExam_Table[[#Headers],[#Data],[NumberOfMajorSurgeries_updated]],"Not Found",0)</f>
        <v>0</v>
      </c>
      <c r="I2121" t="str" cm="1">
        <f t="array" ref="I2121">_xlfn.XLOOKUP($A2121,MedExam_Table[[#Headers],[#Data],[Customer ID]],MedExam_Table[[#Headers],[#Data],[Smoker Updated]],"Not Found",0)</f>
        <v>No</v>
      </c>
      <c r="J2121" t="str" cm="1">
        <f t="array" ref="J2121">_xlfn.XLOOKUP($A2121,MedExam_Table[[#Headers],[#Data],[Customer ID]],MedExam_Table[[#Headers],[#Data],[Weight Status]],"Not Found",0)</f>
        <v>NormalWeight</v>
      </c>
      <c r="K2121" t="str" cm="1">
        <f t="array" ref="K2121">_xlfn.XLOOKUP($A2121,MedExam_Table[[#Headers],[#Data],[Customer ID]],MedExam_Table[[#Headers],[#Data],[Diabetes Status]],"Not Found",0)</f>
        <v>Diabetes</v>
      </c>
      <c r="L2121" cm="1">
        <f t="array" ref="L2121">_xlfn.XLOOKUP($A2121,Hospitalisation_table[[#All],[Customer ID]],Hospitalisation_table[[#All],[Customer Age]],"Not Found",0)</f>
        <v>60</v>
      </c>
      <c r="M2121" t="str" cm="1">
        <f t="array" ref="M2121">_xlfn.XLOOKUP($A2121,Hospitalisation_table[[#All],[Customer ID]],Hospitalisation_table[[#All],[Date of Birth]],"Not Found",0)</f>
        <v>20-Jul-1962</v>
      </c>
      <c r="N2121" s="22" cm="1">
        <f t="array" ref="N2121">_xlfn.XLOOKUP($A2121,Hospitalisation_table[[#All],[Customer ID]],Hospitalisation_table[[#All],[charges]],"Not Found",0)</f>
        <v>13012.21</v>
      </c>
      <c r="O2121" t="str" cm="1">
        <f t="array" ref="O2121">_xlfn.XLOOKUP($A2121,Hospitalisation_table[[#All],[Customer ID]],Hospitalisation_table[[#All],[Hospital tier_Updated]],"Not Found",0)</f>
        <v>tier - 3</v>
      </c>
      <c r="P2121" t="str" cm="1">
        <f t="array" ref="P2121">_xlfn.XLOOKUP($A2121,Hospitalisation_table[[#All],[Customer ID]],Hospitalisation_table[[#All],[City tier_updated]],"Not Found",0)</f>
        <v>tier - 1</v>
      </c>
      <c r="Q2121" t="str" cm="1">
        <f t="array" ref="Q2121">_xlfn.XLOOKUP($A2121,Hospitalisation_table[[#All],[Customer ID]],Hospitalisation_table[[#All],[State ID Updated]],"Not Found",0)</f>
        <v>R1012</v>
      </c>
    </row>
    <row r="2122" spans="1:17" x14ac:dyDescent="0.3">
      <c r="A2122" s="13" t="s">
        <v>1566</v>
      </c>
      <c r="B2122" t="str" cm="1">
        <f t="array" ref="B2122">_xlfn.XLOOKUP($A2122,CustomersName[[#All],[Customer ID]],CustomersName[[#All],[First Name]],"Not Found",0)</f>
        <v>Karl</v>
      </c>
      <c r="C2122" cm="1">
        <f t="array" ref="C2122">_xlfn.XLOOKUP($A2122,MedExam_Table[[#Headers],[#Data],[Customer ID]],MedExam_Table[[#Headers],[#Data],[BMI]],"Not Found",0)</f>
        <v>37.119999999999997</v>
      </c>
      <c r="D2122" cm="1">
        <f t="array" ref="D2122">_xlfn.XLOOKUP($A2122,MedExam_Table[[#Headers],[#Data],[Customer ID]],MedExam_Table[[#Headers],[#Data],[HBA1C]],"Not Found",0)</f>
        <v>5.29</v>
      </c>
      <c r="E2122" t="str" cm="1">
        <f t="array" ref="E2122">_xlfn.XLOOKUP($A2122,MedExam_Table[[#Headers],[#Data],[Customer ID]],MedExam_Table[[#Headers],[#Data],[Heart Issues Updated]],"Not Found",0)</f>
        <v>No</v>
      </c>
      <c r="F2122" t="str" cm="1">
        <f t="array" ref="F2122">_xlfn.XLOOKUP($A2122,MedExam_Table[[#Headers],[#Data],[Customer ID]],MedExam_Table[[#Headers],[#Data],[Any Transplants Update]],"Not Found",0)</f>
        <v>No</v>
      </c>
      <c r="G2122" t="str" cm="1">
        <f t="array" ref="G2122">_xlfn.XLOOKUP($A2122,MedExam_Table[[#Headers],[#Data],[Customer ID]],MedExam_Table[[#Headers],[#Data],[Cancer history]],"Not Found",0)</f>
        <v>No</v>
      </c>
      <c r="H2122" cm="1">
        <f t="array" ref="H2122">_xlfn.XLOOKUP($A2122,MedExam_Table[[#Headers],[#Data],[Customer ID]],MedExam_Table[[#Headers],[#Data],[NumberOfMajorSurgeries_updated]],"Not Found",0)</f>
        <v>2</v>
      </c>
      <c r="I2122" t="str" cm="1">
        <f t="array" ref="I2122">_xlfn.XLOOKUP($A2122,MedExam_Table[[#Headers],[#Data],[Customer ID]],MedExam_Table[[#Headers],[#Data],[Smoker Updated]],"Not Found",0)</f>
        <v>No</v>
      </c>
      <c r="J2122" t="str" cm="1">
        <f t="array" ref="J2122">_xlfn.XLOOKUP($A2122,MedExam_Table[[#Headers],[#Data],[Customer ID]],MedExam_Table[[#Headers],[#Data],[Weight Status]],"Not Found",0)</f>
        <v>Obesity</v>
      </c>
      <c r="K2122" t="str" cm="1">
        <f t="array" ref="K2122">_xlfn.XLOOKUP($A2122,MedExam_Table[[#Headers],[#Data],[Customer ID]],MedExam_Table[[#Headers],[#Data],[Diabetes Status]],"Not Found",0)</f>
        <v>Normal</v>
      </c>
      <c r="L2122" cm="1">
        <f t="array" ref="L2122">_xlfn.XLOOKUP($A2122,Hospitalisation_table[[#All],[Customer ID]],Hospitalisation_table[[#All],[Customer Age]],"Not Found",0)</f>
        <v>50</v>
      </c>
      <c r="M2122" t="str" cm="1">
        <f t="array" ref="M2122">_xlfn.XLOOKUP($A2122,Hospitalisation_table[[#All],[Customer ID]],Hospitalisation_table[[#All],[Date of Birth]],"Not Found",0)</f>
        <v>27-Sep-1972</v>
      </c>
      <c r="N2122" s="22" cm="1">
        <f t="array" ref="N2122">_xlfn.XLOOKUP($A2122,Hospitalisation_table[[#All],[Customer ID]],Hospitalisation_table[[#All],[charges]],"Not Found",0)</f>
        <v>13010.86</v>
      </c>
      <c r="O2122" t="str" cm="1">
        <f t="array" ref="O2122">_xlfn.XLOOKUP($A2122,Hospitalisation_table[[#All],[Customer ID]],Hospitalisation_table[[#All],[Hospital tier_Updated]],"Not Found",0)</f>
        <v>tier - 3</v>
      </c>
      <c r="P2122" t="str" cm="1">
        <f t="array" ref="P2122">_xlfn.XLOOKUP($A2122,Hospitalisation_table[[#All],[Customer ID]],Hospitalisation_table[[#All],[City tier_updated]],"Not Found",0)</f>
        <v>tier - 2</v>
      </c>
      <c r="Q2122" t="str" cm="1">
        <f t="array" ref="Q2122">_xlfn.XLOOKUP($A2122,Hospitalisation_table[[#All],[Customer ID]],Hospitalisation_table[[#All],[State ID Updated]],"Not Found",0)</f>
        <v>R1012</v>
      </c>
    </row>
    <row r="2123" spans="1:17" x14ac:dyDescent="0.3">
      <c r="A2123" s="14" t="s">
        <v>1565</v>
      </c>
      <c r="B2123" t="str" cm="1">
        <f t="array" ref="B2123">_xlfn.XLOOKUP($A2123,CustomersName[[#All],[Customer ID]],CustomersName[[#All],[First Name]],"Not Found",0)</f>
        <v>Stephen</v>
      </c>
      <c r="C2123" cm="1">
        <f t="array" ref="C2123">_xlfn.XLOOKUP($A2123,MedExam_Table[[#Headers],[#Data],[Customer ID]],MedExam_Table[[#Headers],[#Data],[BMI]],"Not Found",0)</f>
        <v>34.840000000000003</v>
      </c>
      <c r="D2123" cm="1">
        <f t="array" ref="D2123">_xlfn.XLOOKUP($A2123,MedExam_Table[[#Headers],[#Data],[Customer ID]],MedExam_Table[[#Headers],[#Data],[HBA1C]],"Not Found",0)</f>
        <v>6</v>
      </c>
      <c r="E2123" t="str" cm="1">
        <f t="array" ref="E2123">_xlfn.XLOOKUP($A2123,MedExam_Table[[#Headers],[#Data],[Customer ID]],MedExam_Table[[#Headers],[#Data],[Heart Issues Updated]],"Not Found",0)</f>
        <v>Yes</v>
      </c>
      <c r="F2123" t="str" cm="1">
        <f t="array" ref="F2123">_xlfn.XLOOKUP($A2123,MedExam_Table[[#Headers],[#Data],[Customer ID]],MedExam_Table[[#Headers],[#Data],[Any Transplants Update]],"Not Found",0)</f>
        <v>No</v>
      </c>
      <c r="G2123" t="str" cm="1">
        <f t="array" ref="G2123">_xlfn.XLOOKUP($A2123,MedExam_Table[[#Headers],[#Data],[Customer ID]],MedExam_Table[[#Headers],[#Data],[Cancer history]],"Not Found",0)</f>
        <v>Yes</v>
      </c>
      <c r="H2123" cm="1">
        <f t="array" ref="H2123">_xlfn.XLOOKUP($A2123,MedExam_Table[[#Headers],[#Data],[Customer ID]],MedExam_Table[[#Headers],[#Data],[NumberOfMajorSurgeries_updated]],"Not Found",0)</f>
        <v>1</v>
      </c>
      <c r="I2123" t="str" cm="1">
        <f t="array" ref="I2123">_xlfn.XLOOKUP($A2123,MedExam_Table[[#Headers],[#Data],[Customer ID]],MedExam_Table[[#Headers],[#Data],[Smoker Updated]],"Not Found",0)</f>
        <v>No</v>
      </c>
      <c r="J2123" t="str" cm="1">
        <f t="array" ref="J2123">_xlfn.XLOOKUP($A2123,MedExam_Table[[#Headers],[#Data],[Customer ID]],MedExam_Table[[#Headers],[#Data],[Weight Status]],"Not Found",0)</f>
        <v>Obesity</v>
      </c>
      <c r="K2123" t="str" cm="1">
        <f t="array" ref="K2123">_xlfn.XLOOKUP($A2123,MedExam_Table[[#Headers],[#Data],[Customer ID]],MedExam_Table[[#Headers],[#Data],[Diabetes Status]],"Not Found",0)</f>
        <v>Prediabetes</v>
      </c>
      <c r="L2123" cm="1">
        <f t="array" ref="L2123">_xlfn.XLOOKUP($A2123,Hospitalisation_table[[#All],[Customer ID]],Hospitalisation_table[[#All],[Customer Age]],"Not Found",0)</f>
        <v>53</v>
      </c>
      <c r="M2123" t="str" cm="1">
        <f t="array" ref="M2123">_xlfn.XLOOKUP($A2123,Hospitalisation_table[[#All],[Customer ID]],Hospitalisation_table[[#All],[Date of Birth]],"Not Found",0)</f>
        <v>13-Dec-1969</v>
      </c>
      <c r="N2123" s="22" cm="1">
        <f t="array" ref="N2123">_xlfn.XLOOKUP($A2123,Hospitalisation_table[[#All],[Customer ID]],Hospitalisation_table[[#All],[charges]],"Not Found",0)</f>
        <v>13008.07</v>
      </c>
      <c r="O2123" t="str" cm="1">
        <f t="array" ref="O2123">_xlfn.XLOOKUP($A2123,Hospitalisation_table[[#All],[Customer ID]],Hospitalisation_table[[#All],[Hospital tier_Updated]],"Not Found",0)</f>
        <v>tier - 3</v>
      </c>
      <c r="P2123" t="str" cm="1">
        <f t="array" ref="P2123">_xlfn.XLOOKUP($A2123,Hospitalisation_table[[#All],[Customer ID]],Hospitalisation_table[[#All],[City tier_updated]],"Not Found",0)</f>
        <v>tier - 3</v>
      </c>
      <c r="Q2123" t="str" cm="1">
        <f t="array" ref="Q2123">_xlfn.XLOOKUP($A2123,Hospitalisation_table[[#All],[Customer ID]],Hospitalisation_table[[#All],[State ID Updated]],"Not Found",0)</f>
        <v>R1012</v>
      </c>
    </row>
    <row r="2124" spans="1:17" x14ac:dyDescent="0.3">
      <c r="A2124" s="13" t="s">
        <v>1564</v>
      </c>
      <c r="B2124" t="str" cm="1">
        <f t="array" ref="B2124">_xlfn.XLOOKUP($A2124,CustomersName[[#All],[Customer ID]],CustomersName[[#All],[First Name]],"Not Found",0)</f>
        <v>Will</v>
      </c>
      <c r="C2124" cm="1">
        <f t="array" ref="C2124">_xlfn.XLOOKUP($A2124,MedExam_Table[[#Headers],[#Data],[Customer ID]],MedExam_Table[[#Headers],[#Data],[BMI]],"Not Found",0)</f>
        <v>29.53</v>
      </c>
      <c r="D2124" cm="1">
        <f t="array" ref="D2124">_xlfn.XLOOKUP($A2124,MedExam_Table[[#Headers],[#Data],[Customer ID]],MedExam_Table[[#Headers],[#Data],[HBA1C]],"Not Found",0)</f>
        <v>10.64</v>
      </c>
      <c r="E2124" t="str" cm="1">
        <f t="array" ref="E2124">_xlfn.XLOOKUP($A2124,MedExam_Table[[#Headers],[#Data],[Customer ID]],MedExam_Table[[#Headers],[#Data],[Heart Issues Updated]],"Not Found",0)</f>
        <v>No</v>
      </c>
      <c r="F2124" t="str" cm="1">
        <f t="array" ref="F2124">_xlfn.XLOOKUP($A2124,MedExam_Table[[#Headers],[#Data],[Customer ID]],MedExam_Table[[#Headers],[#Data],[Any Transplants Update]],"Not Found",0)</f>
        <v>No</v>
      </c>
      <c r="G2124" t="str" cm="1">
        <f t="array" ref="G2124">_xlfn.XLOOKUP($A2124,MedExam_Table[[#Headers],[#Data],[Customer ID]],MedExam_Table[[#Headers],[#Data],[Cancer history]],"Not Found",0)</f>
        <v>No</v>
      </c>
      <c r="H2124" cm="1">
        <f t="array" ref="H2124">_xlfn.XLOOKUP($A2124,MedExam_Table[[#Headers],[#Data],[Customer ID]],MedExam_Table[[#Headers],[#Data],[NumberOfMajorSurgeries_updated]],"Not Found",0)</f>
        <v>0</v>
      </c>
      <c r="I2124" t="str" cm="1">
        <f t="array" ref="I2124">_xlfn.XLOOKUP($A2124,MedExam_Table[[#Headers],[#Data],[Customer ID]],MedExam_Table[[#Headers],[#Data],[Smoker Updated]],"Not Found",0)</f>
        <v>No</v>
      </c>
      <c r="J2124" t="str" cm="1">
        <f t="array" ref="J2124">_xlfn.XLOOKUP($A2124,MedExam_Table[[#Headers],[#Data],[Customer ID]],MedExam_Table[[#Headers],[#Data],[Weight Status]],"Not Found",0)</f>
        <v>OverWeight</v>
      </c>
      <c r="K2124" t="str" cm="1">
        <f t="array" ref="K2124">_xlfn.XLOOKUP($A2124,MedExam_Table[[#Headers],[#Data],[Customer ID]],MedExam_Table[[#Headers],[#Data],[Diabetes Status]],"Not Found",0)</f>
        <v>Diabetes</v>
      </c>
      <c r="L2124" cm="1">
        <f t="array" ref="L2124">_xlfn.XLOOKUP($A2124,Hospitalisation_table[[#All],[Customer ID]],Hospitalisation_table[[#All],[Customer Age]],"Not Found",0)</f>
        <v>60</v>
      </c>
      <c r="M2124" t="str" cm="1">
        <f t="array" ref="M2124">_xlfn.XLOOKUP($A2124,Hospitalisation_table[[#All],[Customer ID]],Hospitalisation_table[[#All],[Date of Birth]],"Not Found",0)</f>
        <v>24-Jun-1962</v>
      </c>
      <c r="N2124" s="22" cm="1">
        <f t="array" ref="N2124">_xlfn.XLOOKUP($A2124,Hospitalisation_table[[#All],[Customer ID]],Hospitalisation_table[[#All],[charges]],"Not Found",0)</f>
        <v>13004.95</v>
      </c>
      <c r="O2124" t="str" cm="1">
        <f t="array" ref="O2124">_xlfn.XLOOKUP($A2124,Hospitalisation_table[[#All],[Customer ID]],Hospitalisation_table[[#All],[Hospital tier_Updated]],"Not Found",0)</f>
        <v>tier - 3</v>
      </c>
      <c r="P2124" t="str" cm="1">
        <f t="array" ref="P2124">_xlfn.XLOOKUP($A2124,Hospitalisation_table[[#All],[Customer ID]],Hospitalisation_table[[#All],[City tier_updated]],"Not Found",0)</f>
        <v>tier - 1</v>
      </c>
      <c r="Q2124" t="str" cm="1">
        <f t="array" ref="Q2124">_xlfn.XLOOKUP($A2124,Hospitalisation_table[[#All],[Customer ID]],Hospitalisation_table[[#All],[State ID Updated]],"Not Found",0)</f>
        <v>R1012</v>
      </c>
    </row>
    <row r="2125" spans="1:17" x14ac:dyDescent="0.3">
      <c r="A2125" s="14" t="s">
        <v>1563</v>
      </c>
      <c r="B2125" t="str" cm="1">
        <f t="array" ref="B2125">_xlfn.XLOOKUP($A2125,CustomersName[[#All],[Customer ID]],CustomersName[[#All],[First Name]],"Not Found",0)</f>
        <v>Brhdley D</v>
      </c>
      <c r="C2125" cm="1">
        <f t="array" ref="C2125">_xlfn.XLOOKUP($A2125,MedExam_Table[[#Headers],[#Data],[Customer ID]],MedExam_Table[[#Headers],[#Data],[BMI]],"Not Found",0)</f>
        <v>42.51</v>
      </c>
      <c r="D2125" cm="1">
        <f t="array" ref="D2125">_xlfn.XLOOKUP($A2125,MedExam_Table[[#Headers],[#Data],[Customer ID]],MedExam_Table[[#Headers],[#Data],[HBA1C]],"Not Found",0)</f>
        <v>8.2100000000000009</v>
      </c>
      <c r="E2125" t="str" cm="1">
        <f t="array" ref="E2125">_xlfn.XLOOKUP($A2125,MedExam_Table[[#Headers],[#Data],[Customer ID]],MedExam_Table[[#Headers],[#Data],[Heart Issues Updated]],"Not Found",0)</f>
        <v>Yes</v>
      </c>
      <c r="F2125" t="str" cm="1">
        <f t="array" ref="F2125">_xlfn.XLOOKUP($A2125,MedExam_Table[[#Headers],[#Data],[Customer ID]],MedExam_Table[[#Headers],[#Data],[Any Transplants Update]],"Not Found",0)</f>
        <v>No</v>
      </c>
      <c r="G2125" t="str" cm="1">
        <f t="array" ref="G2125">_xlfn.XLOOKUP($A2125,MedExam_Table[[#Headers],[#Data],[Customer ID]],MedExam_Table[[#Headers],[#Data],[Cancer history]],"Not Found",0)</f>
        <v>No</v>
      </c>
      <c r="H2125" cm="1">
        <f t="array" ref="H2125">_xlfn.XLOOKUP($A2125,MedExam_Table[[#Headers],[#Data],[Customer ID]],MedExam_Table[[#Headers],[#Data],[NumberOfMajorSurgeries_updated]],"Not Found",0)</f>
        <v>0</v>
      </c>
      <c r="I2125" t="str" cm="1">
        <f t="array" ref="I2125">_xlfn.XLOOKUP($A2125,MedExam_Table[[#Headers],[#Data],[Customer ID]],MedExam_Table[[#Headers],[#Data],[Smoker Updated]],"Not Found",0)</f>
        <v>No</v>
      </c>
      <c r="J2125" t="str" cm="1">
        <f t="array" ref="J2125">_xlfn.XLOOKUP($A2125,MedExam_Table[[#Headers],[#Data],[Customer ID]],MedExam_Table[[#Headers],[#Data],[Weight Status]],"Not Found",0)</f>
        <v>Obesity</v>
      </c>
      <c r="K2125" t="str" cm="1">
        <f t="array" ref="K2125">_xlfn.XLOOKUP($A2125,MedExam_Table[[#Headers],[#Data],[Customer ID]],MedExam_Table[[#Headers],[#Data],[Diabetes Status]],"Not Found",0)</f>
        <v>Diabetes</v>
      </c>
      <c r="L2125" cm="1">
        <f t="array" ref="L2125">_xlfn.XLOOKUP($A2125,Hospitalisation_table[[#All],[Customer ID]],Hospitalisation_table[[#All],[Customer Age]],"Not Found",0)</f>
        <v>41</v>
      </c>
      <c r="M2125" t="str" cm="1">
        <f t="array" ref="M2125">_xlfn.XLOOKUP($A2125,Hospitalisation_table[[#All],[Customer ID]],Hospitalisation_table[[#All],[Date of Birth]],"Not Found",0)</f>
        <v>30-Oct-1981</v>
      </c>
      <c r="N2125" s="22" cm="1">
        <f t="array" ref="N2125">_xlfn.XLOOKUP($A2125,Hospitalisation_table[[#All],[Customer ID]],Hospitalisation_table[[#All],[charges]],"Not Found",0)</f>
        <v>13002.91</v>
      </c>
      <c r="O2125" t="str" cm="1">
        <f t="array" ref="O2125">_xlfn.XLOOKUP($A2125,Hospitalisation_table[[#All],[Customer ID]],Hospitalisation_table[[#All],[Hospital tier_Updated]],"Not Found",0)</f>
        <v>tier - 3</v>
      </c>
      <c r="P2125" t="str" cm="1">
        <f t="array" ref="P2125">_xlfn.XLOOKUP($A2125,Hospitalisation_table[[#All],[Customer ID]],Hospitalisation_table[[#All],[City tier_updated]],"Not Found",0)</f>
        <v>tier - 1</v>
      </c>
      <c r="Q2125" t="str" cm="1">
        <f t="array" ref="Q2125">_xlfn.XLOOKUP($A2125,Hospitalisation_table[[#All],[Customer ID]],Hospitalisation_table[[#All],[State ID Updated]],"Not Found",0)</f>
        <v>R1012</v>
      </c>
    </row>
    <row r="2126" spans="1:17" x14ac:dyDescent="0.3">
      <c r="A2126" s="13" t="s">
        <v>1562</v>
      </c>
      <c r="B2126" t="str" cm="1">
        <f t="array" ref="B2126">_xlfn.XLOOKUP($A2126,CustomersName[[#All],[Customer ID]],CustomersName[[#All],[First Name]],"Not Found",0)</f>
        <v>Amh M</v>
      </c>
      <c r="C2126" cm="1">
        <f t="array" ref="C2126">_xlfn.XLOOKUP($A2126,MedExam_Table[[#Headers],[#Data],[Customer ID]],MedExam_Table[[#Headers],[#Data],[BMI]],"Not Found",0)</f>
        <v>38.14</v>
      </c>
      <c r="D2126" cm="1">
        <f t="array" ref="D2126">_xlfn.XLOOKUP($A2126,MedExam_Table[[#Headers],[#Data],[Customer ID]],MedExam_Table[[#Headers],[#Data],[HBA1C]],"Not Found",0)</f>
        <v>5.58</v>
      </c>
      <c r="E2126" t="str" cm="1">
        <f t="array" ref="E2126">_xlfn.XLOOKUP($A2126,MedExam_Table[[#Headers],[#Data],[Customer ID]],MedExam_Table[[#Headers],[#Data],[Heart Issues Updated]],"Not Found",0)</f>
        <v>No</v>
      </c>
      <c r="F2126" t="str" cm="1">
        <f t="array" ref="F2126">_xlfn.XLOOKUP($A2126,MedExam_Table[[#Headers],[#Data],[Customer ID]],MedExam_Table[[#Headers],[#Data],[Any Transplants Update]],"Not Found",0)</f>
        <v>No</v>
      </c>
      <c r="G2126" t="str" cm="1">
        <f t="array" ref="G2126">_xlfn.XLOOKUP($A2126,MedExam_Table[[#Headers],[#Data],[Customer ID]],MedExam_Table[[#Headers],[#Data],[Cancer history]],"Not Found",0)</f>
        <v>Yes</v>
      </c>
      <c r="H2126" cm="1">
        <f t="array" ref="H2126">_xlfn.XLOOKUP($A2126,MedExam_Table[[#Headers],[#Data],[Customer ID]],MedExam_Table[[#Headers],[#Data],[NumberOfMajorSurgeries_updated]],"Not Found",0)</f>
        <v>1</v>
      </c>
      <c r="I2126" t="str" cm="1">
        <f t="array" ref="I2126">_xlfn.XLOOKUP($A2126,MedExam_Table[[#Headers],[#Data],[Customer ID]],MedExam_Table[[#Headers],[#Data],[Smoker Updated]],"Not Found",0)</f>
        <v>No</v>
      </c>
      <c r="J2126" t="str" cm="1">
        <f t="array" ref="J2126">_xlfn.XLOOKUP($A2126,MedExam_Table[[#Headers],[#Data],[Customer ID]],MedExam_Table[[#Headers],[#Data],[Weight Status]],"Not Found",0)</f>
        <v>Obesity</v>
      </c>
      <c r="K2126" t="str" cm="1">
        <f t="array" ref="K2126">_xlfn.XLOOKUP($A2126,MedExam_Table[[#Headers],[#Data],[Customer ID]],MedExam_Table[[#Headers],[#Data],[Diabetes Status]],"Not Found",0)</f>
        <v>Normal</v>
      </c>
      <c r="L2126" cm="1">
        <f t="array" ref="L2126">_xlfn.XLOOKUP($A2126,Hospitalisation_table[[#All],[Customer ID]],Hospitalisation_table[[#All],[Customer Age]],"Not Found",0)</f>
        <v>43</v>
      </c>
      <c r="M2126" t="str" cm="1">
        <f t="array" ref="M2126">_xlfn.XLOOKUP($A2126,Hospitalisation_table[[#All],[Customer ID]],Hospitalisation_table[[#All],[Date of Birth]],"Not Found",0)</f>
        <v>27-Nov-1979</v>
      </c>
      <c r="N2126" s="22" cm="1">
        <f t="array" ref="N2126">_xlfn.XLOOKUP($A2126,Hospitalisation_table[[#All],[Customer ID]],Hospitalisation_table[[#All],[charges]],"Not Found",0)</f>
        <v>12994.12</v>
      </c>
      <c r="O2126" t="str" cm="1">
        <f t="array" ref="O2126">_xlfn.XLOOKUP($A2126,Hospitalisation_table[[#All],[Customer ID]],Hospitalisation_table[[#All],[Hospital tier_Updated]],"Not Found",0)</f>
        <v>tier - 3</v>
      </c>
      <c r="P2126" t="str" cm="1">
        <f t="array" ref="P2126">_xlfn.XLOOKUP($A2126,Hospitalisation_table[[#All],[Customer ID]],Hospitalisation_table[[#All],[City tier_updated]],"Not Found",0)</f>
        <v>tier - 2</v>
      </c>
      <c r="Q2126" t="str" cm="1">
        <f t="array" ref="Q2126">_xlfn.XLOOKUP($A2126,Hospitalisation_table[[#All],[Customer ID]],Hospitalisation_table[[#All],[State ID Updated]],"Not Found",0)</f>
        <v>R1026</v>
      </c>
    </row>
    <row r="2127" spans="1:17" x14ac:dyDescent="0.3">
      <c r="A2127" s="14" t="s">
        <v>2292</v>
      </c>
      <c r="B2127" t="str" cm="1">
        <f t="array" ref="B2127">_xlfn.XLOOKUP($A2127,CustomersName[[#All],[Customer ID]],CustomersName[[#All],[First Name]],"Not Found",0)</f>
        <v>GwenhM.</v>
      </c>
      <c r="C2127" cm="1">
        <f t="array" ref="C2127">_xlfn.XLOOKUP($A2127,MedExam_Table[[#Headers],[#Data],[Customer ID]],MedExam_Table[[#Headers],[#Data],[BMI]],"Not Found",0)</f>
        <v>45.65</v>
      </c>
      <c r="D2127" cm="1">
        <f t="array" ref="D2127">_xlfn.XLOOKUP($A2127,MedExam_Table[[#Headers],[#Data],[Customer ID]],MedExam_Table[[#Headers],[#Data],[HBA1C]],"Not Found",0)</f>
        <v>5.1100000000000003</v>
      </c>
      <c r="E2127" t="str" cm="1">
        <f t="array" ref="E2127">_xlfn.XLOOKUP($A2127,MedExam_Table[[#Headers],[#Data],[Customer ID]],MedExam_Table[[#Headers],[#Data],[Heart Issues Updated]],"Not Found",0)</f>
        <v>Yes</v>
      </c>
      <c r="F2127" t="str" cm="1">
        <f t="array" ref="F2127">_xlfn.XLOOKUP($A2127,MedExam_Table[[#Headers],[#Data],[Customer ID]],MedExam_Table[[#Headers],[#Data],[Any Transplants Update]],"Not Found",0)</f>
        <v>No</v>
      </c>
      <c r="G2127" t="str" cm="1">
        <f t="array" ref="G2127">_xlfn.XLOOKUP($A2127,MedExam_Table[[#Headers],[#Data],[Customer ID]],MedExam_Table[[#Headers],[#Data],[Cancer history]],"Not Found",0)</f>
        <v>No</v>
      </c>
      <c r="H2127" cm="1">
        <f t="array" ref="H2127">_xlfn.XLOOKUP($A2127,MedExam_Table[[#Headers],[#Data],[Customer ID]],MedExam_Table[[#Headers],[#Data],[NumberOfMajorSurgeries_updated]],"Not Found",0)</f>
        <v>1</v>
      </c>
      <c r="I2127" t="str" cm="1">
        <f t="array" ref="I2127">_xlfn.XLOOKUP($A2127,MedExam_Table[[#Headers],[#Data],[Customer ID]],MedExam_Table[[#Headers],[#Data],[Smoker Updated]],"Not Found",0)</f>
        <v>Yes</v>
      </c>
      <c r="J2127" t="str" cm="1">
        <f t="array" ref="J2127">_xlfn.XLOOKUP($A2127,MedExam_Table[[#Headers],[#Data],[Customer ID]],MedExam_Table[[#Headers],[#Data],[Weight Status]],"Not Found",0)</f>
        <v>Obesity</v>
      </c>
      <c r="K2127" t="str" cm="1">
        <f t="array" ref="K2127">_xlfn.XLOOKUP($A2127,MedExam_Table[[#Headers],[#Data],[Customer ID]],MedExam_Table[[#Headers],[#Data],[Diabetes Status]],"Not Found",0)</f>
        <v>Normal</v>
      </c>
      <c r="L2127" cm="1">
        <f t="array" ref="L2127">_xlfn.XLOOKUP($A2127,Hospitalisation_table[[#All],[Customer ID]],Hospitalisation_table[[#All],[Customer Age]],"Not Found",0)</f>
        <v>58</v>
      </c>
      <c r="M2127" t="str" cm="1">
        <f t="array" ref="M2127">_xlfn.XLOOKUP($A2127,Hospitalisation_table[[#All],[Customer ID]],Hospitalisation_table[[#All],[Date of Birth]],"Not Found",0)</f>
        <v>7-Oct-1964</v>
      </c>
      <c r="N2127" s="22" cm="1">
        <f t="array" ref="N2127">_xlfn.XLOOKUP($A2127,Hospitalisation_table[[#All],[Customer ID]],Hospitalisation_table[[#All],[charges]],"Not Found",0)</f>
        <v>41331.79</v>
      </c>
      <c r="O2127" t="str" cm="1">
        <f t="array" ref="O2127">_xlfn.XLOOKUP($A2127,Hospitalisation_table[[#All],[Customer ID]],Hospitalisation_table[[#All],[Hospital tier_Updated]],"Not Found",0)</f>
        <v>tier - 1</v>
      </c>
      <c r="P2127" t="str" cm="1">
        <f t="array" ref="P2127">_xlfn.XLOOKUP($A2127,Hospitalisation_table[[#All],[Customer ID]],Hospitalisation_table[[#All],[City tier_updated]],"Not Found",0)</f>
        <v>tier - 2</v>
      </c>
      <c r="Q2127" t="str" cm="1">
        <f t="array" ref="Q2127">_xlfn.XLOOKUP($A2127,Hospitalisation_table[[#All],[Customer ID]],Hospitalisation_table[[#All],[State ID Updated]],"Not Found",0)</f>
        <v>R1011</v>
      </c>
    </row>
    <row r="2128" spans="1:17" x14ac:dyDescent="0.3">
      <c r="A2128" s="13" t="s">
        <v>1561</v>
      </c>
      <c r="B2128" t="str" cm="1">
        <f t="array" ref="B2128">_xlfn.XLOOKUP($A2128,CustomersName[[#All],[Customer ID]],CustomersName[[#All],[First Name]],"Not Found",0)</f>
        <v>Mathhew W.</v>
      </c>
      <c r="C2128" cm="1">
        <f t="array" ref="C2128">_xlfn.XLOOKUP($A2128,MedExam_Table[[#Headers],[#Data],[Customer ID]],MedExam_Table[[#Headers],[#Data],[BMI]],"Not Found",0)</f>
        <v>39.93</v>
      </c>
      <c r="D2128" cm="1">
        <f t="array" ref="D2128">_xlfn.XLOOKUP($A2128,MedExam_Table[[#Headers],[#Data],[Customer ID]],MedExam_Table[[#Headers],[#Data],[HBA1C]],"Not Found",0)</f>
        <v>8.75</v>
      </c>
      <c r="E2128" t="str" cm="1">
        <f t="array" ref="E2128">_xlfn.XLOOKUP($A2128,MedExam_Table[[#Headers],[#Data],[Customer ID]],MedExam_Table[[#Headers],[#Data],[Heart Issues Updated]],"Not Found",0)</f>
        <v>No</v>
      </c>
      <c r="F2128" t="str" cm="1">
        <f t="array" ref="F2128">_xlfn.XLOOKUP($A2128,MedExam_Table[[#Headers],[#Data],[Customer ID]],MedExam_Table[[#Headers],[#Data],[Any Transplants Update]],"Not Found",0)</f>
        <v>No</v>
      </c>
      <c r="G2128" t="str" cm="1">
        <f t="array" ref="G2128">_xlfn.XLOOKUP($A2128,MedExam_Table[[#Headers],[#Data],[Customer ID]],MedExam_Table[[#Headers],[#Data],[Cancer history]],"Not Found",0)</f>
        <v>No</v>
      </c>
      <c r="H2128" cm="1">
        <f t="array" ref="H2128">_xlfn.XLOOKUP($A2128,MedExam_Table[[#Headers],[#Data],[Customer ID]],MedExam_Table[[#Headers],[#Data],[NumberOfMajorSurgeries_updated]],"Not Found",0)</f>
        <v>0</v>
      </c>
      <c r="I2128" t="str" cm="1">
        <f t="array" ref="I2128">_xlfn.XLOOKUP($A2128,MedExam_Table[[#Headers],[#Data],[Customer ID]],MedExam_Table[[#Headers],[#Data],[Smoker Updated]],"Not Found",0)</f>
        <v>No</v>
      </c>
      <c r="J2128" t="str" cm="1">
        <f t="array" ref="J2128">_xlfn.XLOOKUP($A2128,MedExam_Table[[#Headers],[#Data],[Customer ID]],MedExam_Table[[#Headers],[#Data],[Weight Status]],"Not Found",0)</f>
        <v>Obesity</v>
      </c>
      <c r="K2128" t="str" cm="1">
        <f t="array" ref="K2128">_xlfn.XLOOKUP($A2128,MedExam_Table[[#Headers],[#Data],[Customer ID]],MedExam_Table[[#Headers],[#Data],[Diabetes Status]],"Not Found",0)</f>
        <v>Diabetes</v>
      </c>
      <c r="L2128" cm="1">
        <f t="array" ref="L2128">_xlfn.XLOOKUP($A2128,Hospitalisation_table[[#All],[Customer ID]],Hospitalisation_table[[#All],[Customer Age]],"Not Found",0)</f>
        <v>62</v>
      </c>
      <c r="M2128" t="str" cm="1">
        <f t="array" ref="M2128">_xlfn.XLOOKUP($A2128,Hospitalisation_table[[#All],[Customer ID]],Hospitalisation_table[[#All],[Date of Birth]],"Not Found",0)</f>
        <v>28-Nov-1960</v>
      </c>
      <c r="N2128" s="22" cm="1">
        <f t="array" ref="N2128">_xlfn.XLOOKUP($A2128,Hospitalisation_table[[#All],[Customer ID]],Hospitalisation_table[[#All],[charges]],"Not Found",0)</f>
        <v>12982.87</v>
      </c>
      <c r="O2128" t="str" cm="1">
        <f t="array" ref="O2128">_xlfn.XLOOKUP($A2128,Hospitalisation_table[[#All],[Customer ID]],Hospitalisation_table[[#All],[Hospital tier_Updated]],"Not Found",0)</f>
        <v>tier - 3</v>
      </c>
      <c r="P2128" t="str" cm="1">
        <f t="array" ref="P2128">_xlfn.XLOOKUP($A2128,Hospitalisation_table[[#All],[Customer ID]],Hospitalisation_table[[#All],[City tier_updated]],"Not Found",0)</f>
        <v>tier - 1</v>
      </c>
      <c r="Q2128" t="str" cm="1">
        <f t="array" ref="Q2128">_xlfn.XLOOKUP($A2128,Hospitalisation_table[[#All],[Customer ID]],Hospitalisation_table[[#All],[State ID Updated]],"Not Found",0)</f>
        <v>R1013</v>
      </c>
    </row>
    <row r="2129" spans="1:17" x14ac:dyDescent="0.3">
      <c r="A2129" s="14" t="s">
        <v>1560</v>
      </c>
      <c r="B2129" t="str" cm="1">
        <f t="array" ref="B2129">_xlfn.XLOOKUP($A2129,CustomersName[[#All],[Customer ID]],CustomersName[[#All],[First Name]],"Not Found",0)</f>
        <v>Doug</v>
      </c>
      <c r="C2129" cm="1">
        <f t="array" ref="C2129">_xlfn.XLOOKUP($A2129,MedExam_Table[[#Headers],[#Data],[Customer ID]],MedExam_Table[[#Headers],[#Data],[BMI]],"Not Found",0)</f>
        <v>38.83</v>
      </c>
      <c r="D2129" cm="1">
        <f t="array" ref="D2129">_xlfn.XLOOKUP($A2129,MedExam_Table[[#Headers],[#Data],[Customer ID]],MedExam_Table[[#Headers],[#Data],[HBA1C]],"Not Found",0)</f>
        <v>11.86</v>
      </c>
      <c r="E2129" t="str" cm="1">
        <f t="array" ref="E2129">_xlfn.XLOOKUP($A2129,MedExam_Table[[#Headers],[#Data],[Customer ID]],MedExam_Table[[#Headers],[#Data],[Heart Issues Updated]],"Not Found",0)</f>
        <v>No</v>
      </c>
      <c r="F2129" t="str" cm="1">
        <f t="array" ref="F2129">_xlfn.XLOOKUP($A2129,MedExam_Table[[#Headers],[#Data],[Customer ID]],MedExam_Table[[#Headers],[#Data],[Any Transplants Update]],"Not Found",0)</f>
        <v>No</v>
      </c>
      <c r="G2129" t="str" cm="1">
        <f t="array" ref="G2129">_xlfn.XLOOKUP($A2129,MedExam_Table[[#Headers],[#Data],[Customer ID]],MedExam_Table[[#Headers],[#Data],[Cancer history]],"Not Found",0)</f>
        <v>No</v>
      </c>
      <c r="H2129" cm="1">
        <f t="array" ref="H2129">_xlfn.XLOOKUP($A2129,MedExam_Table[[#Headers],[#Data],[Customer ID]],MedExam_Table[[#Headers],[#Data],[NumberOfMajorSurgeries_updated]],"Not Found",0)</f>
        <v>0</v>
      </c>
      <c r="I2129" t="str" cm="1">
        <f t="array" ref="I2129">_xlfn.XLOOKUP($A2129,MedExam_Table[[#Headers],[#Data],[Customer ID]],MedExam_Table[[#Headers],[#Data],[Smoker Updated]],"Not Found",0)</f>
        <v>No</v>
      </c>
      <c r="J2129" t="str" cm="1">
        <f t="array" ref="J2129">_xlfn.XLOOKUP($A2129,MedExam_Table[[#Headers],[#Data],[Customer ID]],MedExam_Table[[#Headers],[#Data],[Weight Status]],"Not Found",0)</f>
        <v>Obesity</v>
      </c>
      <c r="K2129" t="str" cm="1">
        <f t="array" ref="K2129">_xlfn.XLOOKUP($A2129,MedExam_Table[[#Headers],[#Data],[Customer ID]],MedExam_Table[[#Headers],[#Data],[Diabetes Status]],"Not Found",0)</f>
        <v>Diabetes</v>
      </c>
      <c r="L2129" cm="1">
        <f t="array" ref="L2129">_xlfn.XLOOKUP($A2129,Hospitalisation_table[[#All],[Customer ID]],Hospitalisation_table[[#All],[Customer Age]],"Not Found",0)</f>
        <v>62</v>
      </c>
      <c r="M2129" t="str" cm="1">
        <f t="array" ref="M2129">_xlfn.XLOOKUP($A2129,Hospitalisation_table[[#All],[Customer ID]],Hospitalisation_table[[#All],[Date of Birth]],"Not Found",0)</f>
        <v>23-Sep-1960</v>
      </c>
      <c r="N2129" s="22" cm="1">
        <f t="array" ref="N2129">_xlfn.XLOOKUP($A2129,Hospitalisation_table[[#All],[Customer ID]],Hospitalisation_table[[#All],[charges]],"Not Found",0)</f>
        <v>12981.35</v>
      </c>
      <c r="O2129" t="str" cm="1">
        <f t="array" ref="O2129">_xlfn.XLOOKUP($A2129,Hospitalisation_table[[#All],[Customer ID]],Hospitalisation_table[[#All],[Hospital tier_Updated]],"Not Found",0)</f>
        <v>tier - 3</v>
      </c>
      <c r="P2129" t="str" cm="1">
        <f t="array" ref="P2129">_xlfn.XLOOKUP($A2129,Hospitalisation_table[[#All],[Customer ID]],Hospitalisation_table[[#All],[City tier_updated]],"Not Found",0)</f>
        <v>tier - 3</v>
      </c>
      <c r="Q2129" t="str" cm="1">
        <f t="array" ref="Q2129">_xlfn.XLOOKUP($A2129,Hospitalisation_table[[#All],[Customer ID]],Hospitalisation_table[[#All],[State ID Updated]],"Not Found",0)</f>
        <v>R1013</v>
      </c>
    </row>
    <row r="2130" spans="1:17" x14ac:dyDescent="0.3">
      <c r="A2130" s="13" t="s">
        <v>1559</v>
      </c>
      <c r="B2130" t="str" cm="1">
        <f t="array" ref="B2130">_xlfn.XLOOKUP($A2130,CustomersName[[#All],[Customer ID]],CustomersName[[#All],[First Name]],"Not Found",0)</f>
        <v>Tom</v>
      </c>
      <c r="C2130" cm="1">
        <f t="array" ref="C2130">_xlfn.XLOOKUP($A2130,MedExam_Table[[#Headers],[#Data],[Customer ID]],MedExam_Table[[#Headers],[#Data],[BMI]],"Not Found",0)</f>
        <v>37.4</v>
      </c>
      <c r="D2130" cm="1">
        <f t="array" ref="D2130">_xlfn.XLOOKUP($A2130,MedExam_Table[[#Headers],[#Data],[Customer ID]],MedExam_Table[[#Headers],[#Data],[HBA1C]],"Not Found",0)</f>
        <v>11.46</v>
      </c>
      <c r="E2130" t="str" cm="1">
        <f t="array" ref="E2130">_xlfn.XLOOKUP($A2130,MedExam_Table[[#Headers],[#Data],[Customer ID]],MedExam_Table[[#Headers],[#Data],[Heart Issues Updated]],"Not Found",0)</f>
        <v>No</v>
      </c>
      <c r="F2130" t="str" cm="1">
        <f t="array" ref="F2130">_xlfn.XLOOKUP($A2130,MedExam_Table[[#Headers],[#Data],[Customer ID]],MedExam_Table[[#Headers],[#Data],[Any Transplants Update]],"Not Found",0)</f>
        <v>No</v>
      </c>
      <c r="G2130" t="str" cm="1">
        <f t="array" ref="G2130">_xlfn.XLOOKUP($A2130,MedExam_Table[[#Headers],[#Data],[Customer ID]],MedExam_Table[[#Headers],[#Data],[Cancer history]],"Not Found",0)</f>
        <v>No</v>
      </c>
      <c r="H2130" cm="1">
        <f t="array" ref="H2130">_xlfn.XLOOKUP($A2130,MedExam_Table[[#Headers],[#Data],[Customer ID]],MedExam_Table[[#Headers],[#Data],[NumberOfMajorSurgeries_updated]],"Not Found",0)</f>
        <v>0</v>
      </c>
      <c r="I2130" t="str" cm="1">
        <f t="array" ref="I2130">_xlfn.XLOOKUP($A2130,MedExam_Table[[#Headers],[#Data],[Customer ID]],MedExam_Table[[#Headers],[#Data],[Smoker Updated]],"Not Found",0)</f>
        <v>No</v>
      </c>
      <c r="J2130" t="str" cm="1">
        <f t="array" ref="J2130">_xlfn.XLOOKUP($A2130,MedExam_Table[[#Headers],[#Data],[Customer ID]],MedExam_Table[[#Headers],[#Data],[Weight Status]],"Not Found",0)</f>
        <v>Obesity</v>
      </c>
      <c r="K2130" t="str" cm="1">
        <f t="array" ref="K2130">_xlfn.XLOOKUP($A2130,MedExam_Table[[#Headers],[#Data],[Customer ID]],MedExam_Table[[#Headers],[#Data],[Diabetes Status]],"Not Found",0)</f>
        <v>Diabetes</v>
      </c>
      <c r="L2130" cm="1">
        <f t="array" ref="L2130">_xlfn.XLOOKUP($A2130,Hospitalisation_table[[#All],[Customer ID]],Hospitalisation_table[[#All],[Customer Age]],"Not Found",0)</f>
        <v>62</v>
      </c>
      <c r="M2130" t="str" cm="1">
        <f t="array" ref="M2130">_xlfn.XLOOKUP($A2130,Hospitalisation_table[[#All],[Customer ID]],Hospitalisation_table[[#All],[Date of Birth]],"Not Found",0)</f>
        <v>22-Jun-1960</v>
      </c>
      <c r="N2130" s="22" cm="1">
        <f t="array" ref="N2130">_xlfn.XLOOKUP($A2130,Hospitalisation_table[[#All],[Customer ID]],Hospitalisation_table[[#All],[charges]],"Not Found",0)</f>
        <v>12979.36</v>
      </c>
      <c r="O2130" t="str" cm="1">
        <f t="array" ref="O2130">_xlfn.XLOOKUP($A2130,Hospitalisation_table[[#All],[Customer ID]],Hospitalisation_table[[#All],[Hospital tier_Updated]],"Not Found",0)</f>
        <v>tier - 3</v>
      </c>
      <c r="P2130" t="str" cm="1">
        <f t="array" ref="P2130">_xlfn.XLOOKUP($A2130,Hospitalisation_table[[#All],[Customer ID]],Hospitalisation_table[[#All],[City tier_updated]],"Not Found",0)</f>
        <v>tier - 1</v>
      </c>
      <c r="Q2130" t="str" cm="1">
        <f t="array" ref="Q2130">_xlfn.XLOOKUP($A2130,Hospitalisation_table[[#All],[Customer ID]],Hospitalisation_table[[#All],[State ID Updated]],"Not Found",0)</f>
        <v>R1011</v>
      </c>
    </row>
    <row r="2131" spans="1:17" x14ac:dyDescent="0.3">
      <c r="A2131" s="14" t="s">
        <v>1558</v>
      </c>
      <c r="B2131" t="str" cm="1">
        <f t="array" ref="B2131">_xlfn.XLOOKUP($A2131,CustomersName[[#All],[Customer ID]],CustomersName[[#All],[First Name]],"Not Found",0)</f>
        <v>Jonathan</v>
      </c>
      <c r="C2131" cm="1">
        <f t="array" ref="C2131">_xlfn.XLOOKUP($A2131,MedExam_Table[[#Headers],[#Data],[Customer ID]],MedExam_Table[[#Headers],[#Data],[BMI]],"Not Found",0)</f>
        <v>21.4</v>
      </c>
      <c r="D2131" cm="1">
        <f t="array" ref="D2131">_xlfn.XLOOKUP($A2131,MedExam_Table[[#Headers],[#Data],[Customer ID]],MedExam_Table[[#Headers],[#Data],[HBA1C]],"Not Found",0)</f>
        <v>9.0299999999999994</v>
      </c>
      <c r="E2131" t="str" cm="1">
        <f t="array" ref="E2131">_xlfn.XLOOKUP($A2131,MedExam_Table[[#Headers],[#Data],[Customer ID]],MedExam_Table[[#Headers],[#Data],[Heart Issues Updated]],"Not Found",0)</f>
        <v>No</v>
      </c>
      <c r="F2131" t="str" cm="1">
        <f t="array" ref="F2131">_xlfn.XLOOKUP($A2131,MedExam_Table[[#Headers],[#Data],[Customer ID]],MedExam_Table[[#Headers],[#Data],[Any Transplants Update]],"Not Found",0)</f>
        <v>No</v>
      </c>
      <c r="G2131" t="str" cm="1">
        <f t="array" ref="G2131">_xlfn.XLOOKUP($A2131,MedExam_Table[[#Headers],[#Data],[Customer ID]],MedExam_Table[[#Headers],[#Data],[Cancer history]],"Not Found",0)</f>
        <v>No</v>
      </c>
      <c r="H2131" cm="1">
        <f t="array" ref="H2131">_xlfn.XLOOKUP($A2131,MedExam_Table[[#Headers],[#Data],[Customer ID]],MedExam_Table[[#Headers],[#Data],[NumberOfMajorSurgeries_updated]],"Not Found",0)</f>
        <v>0</v>
      </c>
      <c r="I2131" t="str" cm="1">
        <f t="array" ref="I2131">_xlfn.XLOOKUP($A2131,MedExam_Table[[#Headers],[#Data],[Customer ID]],MedExam_Table[[#Headers],[#Data],[Smoker Updated]],"Not Found",0)</f>
        <v>No</v>
      </c>
      <c r="J2131" t="str" cm="1">
        <f t="array" ref="J2131">_xlfn.XLOOKUP($A2131,MedExam_Table[[#Headers],[#Data],[Customer ID]],MedExam_Table[[#Headers],[#Data],[Weight Status]],"Not Found",0)</f>
        <v>NormalWeight</v>
      </c>
      <c r="K2131" t="str" cm="1">
        <f t="array" ref="K2131">_xlfn.XLOOKUP($A2131,MedExam_Table[[#Headers],[#Data],[Customer ID]],MedExam_Table[[#Headers],[#Data],[Diabetes Status]],"Not Found",0)</f>
        <v>Diabetes</v>
      </c>
      <c r="L2131" cm="1">
        <f t="array" ref="L2131">_xlfn.XLOOKUP($A2131,Hospitalisation_table[[#All],[Customer ID]],Hospitalisation_table[[#All],[Customer Age]],"Not Found",0)</f>
        <v>62</v>
      </c>
      <c r="M2131" t="str" cm="1">
        <f t="array" ref="M2131">_xlfn.XLOOKUP($A2131,Hospitalisation_table[[#All],[Customer ID]],Hospitalisation_table[[#All],[Date of Birth]],"Not Found",0)</f>
        <v>4-Nov-1960</v>
      </c>
      <c r="N2131" s="22" cm="1">
        <f t="array" ref="N2131">_xlfn.XLOOKUP($A2131,Hospitalisation_table[[#All],[Customer ID]],Hospitalisation_table[[#All],[charges]],"Not Found",0)</f>
        <v>12957.12</v>
      </c>
      <c r="O2131" t="str" cm="1">
        <f t="array" ref="O2131">_xlfn.XLOOKUP($A2131,Hospitalisation_table[[#All],[Customer ID]],Hospitalisation_table[[#All],[Hospital tier_Updated]],"Not Found",0)</f>
        <v>tier - 3</v>
      </c>
      <c r="P2131" t="str" cm="1">
        <f t="array" ref="P2131">_xlfn.XLOOKUP($A2131,Hospitalisation_table[[#All],[Customer ID]],Hospitalisation_table[[#All],[City tier_updated]],"Not Found",0)</f>
        <v>tier - 1</v>
      </c>
      <c r="Q2131" t="str" cm="1">
        <f t="array" ref="Q2131">_xlfn.XLOOKUP($A2131,Hospitalisation_table[[#All],[Customer ID]],Hospitalisation_table[[#All],[State ID Updated]],"Not Found",0)</f>
        <v>R1011</v>
      </c>
    </row>
    <row r="2132" spans="1:17" x14ac:dyDescent="0.3">
      <c r="A2132" s="13" t="s">
        <v>1557</v>
      </c>
      <c r="B2132" t="str" cm="1">
        <f t="array" ref="B2132">_xlfn.XLOOKUP($A2132,CustomersName[[#All],[Customer ID]],CustomersName[[#All],[First Name]],"Not Found",0)</f>
        <v>WaynehA.</v>
      </c>
      <c r="C2132" cm="1">
        <f t="array" ref="C2132">_xlfn.XLOOKUP($A2132,MedExam_Table[[#Headers],[#Data],[Customer ID]],MedExam_Table[[#Headers],[#Data],[BMI]],"Not Found",0)</f>
        <v>38.380000000000003</v>
      </c>
      <c r="D2132" cm="1">
        <f t="array" ref="D2132">_xlfn.XLOOKUP($A2132,MedExam_Table[[#Headers],[#Data],[Customer ID]],MedExam_Table[[#Headers],[#Data],[HBA1C]],"Not Found",0)</f>
        <v>8.26</v>
      </c>
      <c r="E2132" t="str" cm="1">
        <f t="array" ref="E2132">_xlfn.XLOOKUP($A2132,MedExam_Table[[#Headers],[#Data],[Customer ID]],MedExam_Table[[#Headers],[#Data],[Heart Issues Updated]],"Not Found",0)</f>
        <v>Yes</v>
      </c>
      <c r="F2132" t="str" cm="1">
        <f t="array" ref="F2132">_xlfn.XLOOKUP($A2132,MedExam_Table[[#Headers],[#Data],[Customer ID]],MedExam_Table[[#Headers],[#Data],[Any Transplants Update]],"Not Found",0)</f>
        <v>No</v>
      </c>
      <c r="G2132" t="str" cm="1">
        <f t="array" ref="G2132">_xlfn.XLOOKUP($A2132,MedExam_Table[[#Headers],[#Data],[Customer ID]],MedExam_Table[[#Headers],[#Data],[Cancer history]],"Not Found",0)</f>
        <v>No</v>
      </c>
      <c r="H2132" cm="1">
        <f t="array" ref="H2132">_xlfn.XLOOKUP($A2132,MedExam_Table[[#Headers],[#Data],[Customer ID]],MedExam_Table[[#Headers],[#Data],[NumberOfMajorSurgeries_updated]],"Not Found",0)</f>
        <v>2</v>
      </c>
      <c r="I2132" t="str" cm="1">
        <f t="array" ref="I2132">_xlfn.XLOOKUP($A2132,MedExam_Table[[#Headers],[#Data],[Customer ID]],MedExam_Table[[#Headers],[#Data],[Smoker Updated]],"Not Found",0)</f>
        <v>No</v>
      </c>
      <c r="J2132" t="str" cm="1">
        <f t="array" ref="J2132">_xlfn.XLOOKUP($A2132,MedExam_Table[[#Headers],[#Data],[Customer ID]],MedExam_Table[[#Headers],[#Data],[Weight Status]],"Not Found",0)</f>
        <v>Obesity</v>
      </c>
      <c r="K2132" t="str" cm="1">
        <f t="array" ref="K2132">_xlfn.XLOOKUP($A2132,MedExam_Table[[#Headers],[#Data],[Customer ID]],MedExam_Table[[#Headers],[#Data],[Diabetes Status]],"Not Found",0)</f>
        <v>Diabetes</v>
      </c>
      <c r="L2132" cm="1">
        <f t="array" ref="L2132">_xlfn.XLOOKUP($A2132,Hospitalisation_table[[#All],[Customer ID]],Hospitalisation_table[[#All],[Customer Age]],"Not Found",0)</f>
        <v>61</v>
      </c>
      <c r="M2132" t="str" cm="1">
        <f t="array" ref="M2132">_xlfn.XLOOKUP($A2132,Hospitalisation_table[[#All],[Customer ID]],Hospitalisation_table[[#All],[Date of Birth]],"Not Found",0)</f>
        <v>20-Aug-1961</v>
      </c>
      <c r="N2132" s="22" cm="1">
        <f t="array" ref="N2132">_xlfn.XLOOKUP($A2132,Hospitalisation_table[[#All],[Customer ID]],Hospitalisation_table[[#All],[charges]],"Not Found",0)</f>
        <v>12950.07</v>
      </c>
      <c r="O2132" t="str" cm="1">
        <f t="array" ref="O2132">_xlfn.XLOOKUP($A2132,Hospitalisation_table[[#All],[Customer ID]],Hospitalisation_table[[#All],[Hospital tier_Updated]],"Not Found",0)</f>
        <v>tier - 3</v>
      </c>
      <c r="P2132" t="str" cm="1">
        <f t="array" ref="P2132">_xlfn.XLOOKUP($A2132,Hospitalisation_table[[#All],[Customer ID]],Hospitalisation_table[[#All],[City tier_updated]],"Not Found",0)</f>
        <v>tier - 1</v>
      </c>
      <c r="Q2132" t="str" cm="1">
        <f t="array" ref="Q2132">_xlfn.XLOOKUP($A2132,Hospitalisation_table[[#All],[Customer ID]],Hospitalisation_table[[#All],[State ID Updated]],"Not Found",0)</f>
        <v>R1012</v>
      </c>
    </row>
    <row r="2133" spans="1:17" x14ac:dyDescent="0.3">
      <c r="A2133" s="14" t="s">
        <v>1556</v>
      </c>
      <c r="B2133" t="str" cm="1">
        <f t="array" ref="B2133">_xlfn.XLOOKUP($A2133,CustomersName[[#All],[Customer ID]],CustomersName[[#All],[First Name]],"Not Found",0)</f>
        <v>Nobuyori</v>
      </c>
      <c r="C2133" cm="1">
        <f t="array" ref="C2133">_xlfn.XLOOKUP($A2133,MedExam_Table[[#Headers],[#Data],[Customer ID]],MedExam_Table[[#Headers],[#Data],[BMI]],"Not Found",0)</f>
        <v>33.659999999999997</v>
      </c>
      <c r="D2133" cm="1">
        <f t="array" ref="D2133">_xlfn.XLOOKUP($A2133,MedExam_Table[[#Headers],[#Data],[Customer ID]],MedExam_Table[[#Headers],[#Data],[HBA1C]],"Not Found",0)</f>
        <v>5.42</v>
      </c>
      <c r="E2133" t="str" cm="1">
        <f t="array" ref="E2133">_xlfn.XLOOKUP($A2133,MedExam_Table[[#Headers],[#Data],[Customer ID]],MedExam_Table[[#Headers],[#Data],[Heart Issues Updated]],"Not Found",0)</f>
        <v>Yes</v>
      </c>
      <c r="F2133" t="str" cm="1">
        <f t="array" ref="F2133">_xlfn.XLOOKUP($A2133,MedExam_Table[[#Headers],[#Data],[Customer ID]],MedExam_Table[[#Headers],[#Data],[Any Transplants Update]],"Not Found",0)</f>
        <v>No</v>
      </c>
      <c r="G2133" t="str" cm="1">
        <f t="array" ref="G2133">_xlfn.XLOOKUP($A2133,MedExam_Table[[#Headers],[#Data],[Customer ID]],MedExam_Table[[#Headers],[#Data],[Cancer history]],"Not Found",0)</f>
        <v>No</v>
      </c>
      <c r="H2133" cm="1">
        <f t="array" ref="H2133">_xlfn.XLOOKUP($A2133,MedExam_Table[[#Headers],[#Data],[Customer ID]],MedExam_Table[[#Headers],[#Data],[NumberOfMajorSurgeries_updated]],"Not Found",0)</f>
        <v>2</v>
      </c>
      <c r="I2133" t="str" cm="1">
        <f t="array" ref="I2133">_xlfn.XLOOKUP($A2133,MedExam_Table[[#Headers],[#Data],[Customer ID]],MedExam_Table[[#Headers],[#Data],[Smoker Updated]],"Not Found",0)</f>
        <v>No</v>
      </c>
      <c r="J2133" t="str" cm="1">
        <f t="array" ref="J2133">_xlfn.XLOOKUP($A2133,MedExam_Table[[#Headers],[#Data],[Customer ID]],MedExam_Table[[#Headers],[#Data],[Weight Status]],"Not Found",0)</f>
        <v>Obesity</v>
      </c>
      <c r="K2133" t="str" cm="1">
        <f t="array" ref="K2133">_xlfn.XLOOKUP($A2133,MedExam_Table[[#Headers],[#Data],[Customer ID]],MedExam_Table[[#Headers],[#Data],[Diabetes Status]],"Not Found",0)</f>
        <v>Normal</v>
      </c>
      <c r="L2133" cm="1">
        <f t="array" ref="L2133">_xlfn.XLOOKUP($A2133,Hospitalisation_table[[#All],[Customer ID]],Hospitalisation_table[[#All],[Customer Age]],"Not Found",0)</f>
        <v>56</v>
      </c>
      <c r="M2133" t="str" cm="1">
        <f t="array" ref="M2133">_xlfn.XLOOKUP($A2133,Hospitalisation_table[[#All],[Customer ID]],Hospitalisation_table[[#All],[Date of Birth]],"Not Found",0)</f>
        <v>22-Dec-1966</v>
      </c>
      <c r="N2133" s="22" cm="1">
        <f t="array" ref="N2133">_xlfn.XLOOKUP($A2133,Hospitalisation_table[[#All],[Customer ID]],Hospitalisation_table[[#All],[charges]],"Not Found",0)</f>
        <v>12949.16</v>
      </c>
      <c r="O2133" t="str" cm="1">
        <f t="array" ref="O2133">_xlfn.XLOOKUP($A2133,Hospitalisation_table[[#All],[Customer ID]],Hospitalisation_table[[#All],[Hospital tier_Updated]],"Not Found",0)</f>
        <v>tier - 3</v>
      </c>
      <c r="P2133" t="str" cm="1">
        <f t="array" ref="P2133">_xlfn.XLOOKUP($A2133,Hospitalisation_table[[#All],[Customer ID]],Hospitalisation_table[[#All],[City tier_updated]],"Not Found",0)</f>
        <v>tier - 3</v>
      </c>
      <c r="Q2133" t="str" cm="1">
        <f t="array" ref="Q2133">_xlfn.XLOOKUP($A2133,Hospitalisation_table[[#All],[Customer ID]],Hospitalisation_table[[#All],[State ID Updated]],"Not Found",0)</f>
        <v>R1013</v>
      </c>
    </row>
    <row r="2134" spans="1:17" x14ac:dyDescent="0.3">
      <c r="A2134" s="13" t="s">
        <v>1555</v>
      </c>
      <c r="B2134" t="str" cm="1">
        <f t="array" ref="B2134">_xlfn.XLOOKUP($A2134,CustomersName[[#All],[Customer ID]],CustomersName[[#All],[First Name]],"Not Found",0)</f>
        <v>Rich</v>
      </c>
      <c r="C2134" cm="1">
        <f t="array" ref="C2134">_xlfn.XLOOKUP($A2134,MedExam_Table[[#Headers],[#Data],[Customer ID]],MedExam_Table[[#Headers],[#Data],[BMI]],"Not Found",0)</f>
        <v>31.79</v>
      </c>
      <c r="D2134" cm="1">
        <f t="array" ref="D2134">_xlfn.XLOOKUP($A2134,MedExam_Table[[#Headers],[#Data],[Customer ID]],MedExam_Table[[#Headers],[#Data],[HBA1C]],"Not Found",0)</f>
        <v>11.33</v>
      </c>
      <c r="E2134" t="str" cm="1">
        <f t="array" ref="E2134">_xlfn.XLOOKUP($A2134,MedExam_Table[[#Headers],[#Data],[Customer ID]],MedExam_Table[[#Headers],[#Data],[Heart Issues Updated]],"Not Found",0)</f>
        <v>Yes</v>
      </c>
      <c r="F2134" t="str" cm="1">
        <f t="array" ref="F2134">_xlfn.XLOOKUP($A2134,MedExam_Table[[#Headers],[#Data],[Customer ID]],MedExam_Table[[#Headers],[#Data],[Any Transplants Update]],"Not Found",0)</f>
        <v>No</v>
      </c>
      <c r="G2134" t="str" cm="1">
        <f t="array" ref="G2134">_xlfn.XLOOKUP($A2134,MedExam_Table[[#Headers],[#Data],[Customer ID]],MedExam_Table[[#Headers],[#Data],[Cancer history]],"Not Found",0)</f>
        <v>Yes</v>
      </c>
      <c r="H2134" cm="1">
        <f t="array" ref="H2134">_xlfn.XLOOKUP($A2134,MedExam_Table[[#Headers],[#Data],[Customer ID]],MedExam_Table[[#Headers],[#Data],[NumberOfMajorSurgeries_updated]],"Not Found",0)</f>
        <v>1</v>
      </c>
      <c r="I2134" t="str" cm="1">
        <f t="array" ref="I2134">_xlfn.XLOOKUP($A2134,MedExam_Table[[#Headers],[#Data],[Customer ID]],MedExam_Table[[#Headers],[#Data],[Smoker Updated]],"Not Found",0)</f>
        <v>No</v>
      </c>
      <c r="J2134" t="str" cm="1">
        <f t="array" ref="J2134">_xlfn.XLOOKUP($A2134,MedExam_Table[[#Headers],[#Data],[Customer ID]],MedExam_Table[[#Headers],[#Data],[Weight Status]],"Not Found",0)</f>
        <v>Obesity</v>
      </c>
      <c r="K2134" t="str" cm="1">
        <f t="array" ref="K2134">_xlfn.XLOOKUP($A2134,MedExam_Table[[#Headers],[#Data],[Customer ID]],MedExam_Table[[#Headers],[#Data],[Diabetes Status]],"Not Found",0)</f>
        <v>Diabetes</v>
      </c>
      <c r="L2134" cm="1">
        <f t="array" ref="L2134">_xlfn.XLOOKUP($A2134,Hospitalisation_table[[#All],[Customer ID]],Hospitalisation_table[[#All],[Customer Age]],"Not Found",0)</f>
        <v>59</v>
      </c>
      <c r="M2134" t="str" cm="1">
        <f t="array" ref="M2134">_xlfn.XLOOKUP($A2134,Hospitalisation_table[[#All],[Customer ID]],Hospitalisation_table[[#All],[Date of Birth]],"Not Found",0)</f>
        <v>14-Aug-1963</v>
      </c>
      <c r="N2134" s="22" cm="1">
        <f t="array" ref="N2134">_xlfn.XLOOKUP($A2134,Hospitalisation_table[[#All],[Customer ID]],Hospitalisation_table[[#All],[charges]],"Not Found",0)</f>
        <v>12928.79</v>
      </c>
      <c r="O2134" t="str" cm="1">
        <f t="array" ref="O2134">_xlfn.XLOOKUP($A2134,Hospitalisation_table[[#All],[Customer ID]],Hospitalisation_table[[#All],[Hospital tier_Updated]],"Not Found",0)</f>
        <v>tier - 3</v>
      </c>
      <c r="P2134" t="str" cm="1">
        <f t="array" ref="P2134">_xlfn.XLOOKUP($A2134,Hospitalisation_table[[#All],[Customer ID]],Hospitalisation_table[[#All],[City tier_updated]],"Not Found",0)</f>
        <v>tier - 2</v>
      </c>
      <c r="Q2134" t="str" cm="1">
        <f t="array" ref="Q2134">_xlfn.XLOOKUP($A2134,Hospitalisation_table[[#All],[Customer ID]],Hospitalisation_table[[#All],[State ID Updated]],"Not Found",0)</f>
        <v>R1013</v>
      </c>
    </row>
    <row r="2135" spans="1:17" x14ac:dyDescent="0.3">
      <c r="A2135" s="14" t="s">
        <v>1554</v>
      </c>
      <c r="B2135" t="str" cm="1">
        <f t="array" ref="B2135">_xlfn.XLOOKUP($A2135,CustomersName[[#All],[Customer ID]],CustomersName[[#All],[First Name]],"Not Found",0)</f>
        <v>Marhos S</v>
      </c>
      <c r="C2135" cm="1">
        <f t="array" ref="C2135">_xlfn.XLOOKUP($A2135,MedExam_Table[[#Headers],[#Data],[Customer ID]],MedExam_Table[[#Headers],[#Data],[BMI]],"Not Found",0)</f>
        <v>29.7</v>
      </c>
      <c r="D2135" cm="1">
        <f t="array" ref="D2135">_xlfn.XLOOKUP($A2135,MedExam_Table[[#Headers],[#Data],[Customer ID]],MedExam_Table[[#Headers],[#Data],[HBA1C]],"Not Found",0)</f>
        <v>7.69</v>
      </c>
      <c r="E2135" t="str" cm="1">
        <f t="array" ref="E2135">_xlfn.XLOOKUP($A2135,MedExam_Table[[#Headers],[#Data],[Customer ID]],MedExam_Table[[#Headers],[#Data],[Heart Issues Updated]],"Not Found",0)</f>
        <v>Yes</v>
      </c>
      <c r="F2135" t="str" cm="1">
        <f t="array" ref="F2135">_xlfn.XLOOKUP($A2135,MedExam_Table[[#Headers],[#Data],[Customer ID]],MedExam_Table[[#Headers],[#Data],[Any Transplants Update]],"Not Found",0)</f>
        <v>No</v>
      </c>
      <c r="G2135" t="str" cm="1">
        <f t="array" ref="G2135">_xlfn.XLOOKUP($A2135,MedExam_Table[[#Headers],[#Data],[Customer ID]],MedExam_Table[[#Headers],[#Data],[Cancer history]],"Not Found",0)</f>
        <v>Yes</v>
      </c>
      <c r="H2135" cm="1">
        <f t="array" ref="H2135">_xlfn.XLOOKUP($A2135,MedExam_Table[[#Headers],[#Data],[Customer ID]],MedExam_Table[[#Headers],[#Data],[NumberOfMajorSurgeries_updated]],"Not Found",0)</f>
        <v>1</v>
      </c>
      <c r="I2135" t="str" cm="1">
        <f t="array" ref="I2135">_xlfn.XLOOKUP($A2135,MedExam_Table[[#Headers],[#Data],[Customer ID]],MedExam_Table[[#Headers],[#Data],[Smoker Updated]],"Not Found",0)</f>
        <v>No</v>
      </c>
      <c r="J2135" t="str" cm="1">
        <f t="array" ref="J2135">_xlfn.XLOOKUP($A2135,MedExam_Table[[#Headers],[#Data],[Customer ID]],MedExam_Table[[#Headers],[#Data],[Weight Status]],"Not Found",0)</f>
        <v>OverWeight</v>
      </c>
      <c r="K2135" t="str" cm="1">
        <f t="array" ref="K2135">_xlfn.XLOOKUP($A2135,MedExam_Table[[#Headers],[#Data],[Customer ID]],MedExam_Table[[#Headers],[#Data],[Diabetes Status]],"Not Found",0)</f>
        <v>Diabetes</v>
      </c>
      <c r="L2135" cm="1">
        <f t="array" ref="L2135">_xlfn.XLOOKUP($A2135,Hospitalisation_table[[#All],[Customer ID]],Hospitalisation_table[[#All],[Customer Age]],"Not Found",0)</f>
        <v>59</v>
      </c>
      <c r="M2135" t="str" cm="1">
        <f t="array" ref="M2135">_xlfn.XLOOKUP($A2135,Hospitalisation_table[[#All],[Customer ID]],Hospitalisation_table[[#All],[Date of Birth]],"Not Found",0)</f>
        <v>1-Sep-1963</v>
      </c>
      <c r="N2135" s="22" cm="1">
        <f t="array" ref="N2135">_xlfn.XLOOKUP($A2135,Hospitalisation_table[[#All],[Customer ID]],Hospitalisation_table[[#All],[charges]],"Not Found",0)</f>
        <v>12925.89</v>
      </c>
      <c r="O2135" t="str" cm="1">
        <f t="array" ref="O2135">_xlfn.XLOOKUP($A2135,Hospitalisation_table[[#All],[Customer ID]],Hospitalisation_table[[#All],[Hospital tier_Updated]],"Not Found",0)</f>
        <v>tier - 3</v>
      </c>
      <c r="P2135" t="str" cm="1">
        <f t="array" ref="P2135">_xlfn.XLOOKUP($A2135,Hospitalisation_table[[#All],[Customer ID]],Hospitalisation_table[[#All],[City tier_updated]],"Not Found",0)</f>
        <v>tier - 2</v>
      </c>
      <c r="Q2135" t="str" cm="1">
        <f t="array" ref="Q2135">_xlfn.XLOOKUP($A2135,Hospitalisation_table[[#All],[Customer ID]],Hospitalisation_table[[#All],[State ID Updated]],"Not Found",0)</f>
        <v>R1013</v>
      </c>
    </row>
    <row r="2136" spans="1:17" x14ac:dyDescent="0.3">
      <c r="A2136" s="13" t="s">
        <v>1553</v>
      </c>
      <c r="B2136" t="str" cm="1">
        <f t="array" ref="B2136">_xlfn.XLOOKUP($A2136,CustomersName[[#All],[Customer ID]],CustomersName[[#All],[First Name]],"Not Found",0)</f>
        <v>Dave</v>
      </c>
      <c r="C2136" cm="1">
        <f t="array" ref="C2136">_xlfn.XLOOKUP($A2136,MedExam_Table[[#Headers],[#Data],[Customer ID]],MedExam_Table[[#Headers],[#Data],[BMI]],"Not Found",0)</f>
        <v>25.46</v>
      </c>
      <c r="D2136" cm="1">
        <f t="array" ref="D2136">_xlfn.XLOOKUP($A2136,MedExam_Table[[#Headers],[#Data],[Customer ID]],MedExam_Table[[#Headers],[#Data],[HBA1C]],"Not Found",0)</f>
        <v>8.77</v>
      </c>
      <c r="E2136" t="str" cm="1">
        <f t="array" ref="E2136">_xlfn.XLOOKUP($A2136,MedExam_Table[[#Headers],[#Data],[Customer ID]],MedExam_Table[[#Headers],[#Data],[Heart Issues Updated]],"Not Found",0)</f>
        <v>Yes</v>
      </c>
      <c r="F2136" t="str" cm="1">
        <f t="array" ref="F2136">_xlfn.XLOOKUP($A2136,MedExam_Table[[#Headers],[#Data],[Customer ID]],MedExam_Table[[#Headers],[#Data],[Any Transplants Update]],"Not Found",0)</f>
        <v>No</v>
      </c>
      <c r="G2136" t="str" cm="1">
        <f t="array" ref="G2136">_xlfn.XLOOKUP($A2136,MedExam_Table[[#Headers],[#Data],[Customer ID]],MedExam_Table[[#Headers],[#Data],[Cancer history]],"Not Found",0)</f>
        <v>Yes</v>
      </c>
      <c r="H2136" cm="1">
        <f t="array" ref="H2136">_xlfn.XLOOKUP($A2136,MedExam_Table[[#Headers],[#Data],[Customer ID]],MedExam_Table[[#Headers],[#Data],[NumberOfMajorSurgeries_updated]],"Not Found",0)</f>
        <v>1</v>
      </c>
      <c r="I2136" t="str" cm="1">
        <f t="array" ref="I2136">_xlfn.XLOOKUP($A2136,MedExam_Table[[#Headers],[#Data],[Customer ID]],MedExam_Table[[#Headers],[#Data],[Smoker Updated]],"Not Found",0)</f>
        <v>No</v>
      </c>
      <c r="J2136" t="str" cm="1">
        <f t="array" ref="J2136">_xlfn.XLOOKUP($A2136,MedExam_Table[[#Headers],[#Data],[Customer ID]],MedExam_Table[[#Headers],[#Data],[Weight Status]],"Not Found",0)</f>
        <v>OverWeight</v>
      </c>
      <c r="K2136" t="str" cm="1">
        <f t="array" ref="K2136">_xlfn.XLOOKUP($A2136,MedExam_Table[[#Headers],[#Data],[Customer ID]],MedExam_Table[[#Headers],[#Data],[Diabetes Status]],"Not Found",0)</f>
        <v>Diabetes</v>
      </c>
      <c r="L2136" cm="1">
        <f t="array" ref="L2136">_xlfn.XLOOKUP($A2136,Hospitalisation_table[[#All],[Customer ID]],Hospitalisation_table[[#All],[Customer Age]],"Not Found",0)</f>
        <v>59</v>
      </c>
      <c r="M2136" t="str" cm="1">
        <f t="array" ref="M2136">_xlfn.XLOOKUP($A2136,Hospitalisation_table[[#All],[Customer ID]],Hospitalisation_table[[#All],[Date of Birth]],"Not Found",0)</f>
        <v>16-Aug-1963</v>
      </c>
      <c r="N2136" s="22" cm="1">
        <f t="array" ref="N2136">_xlfn.XLOOKUP($A2136,Hospitalisation_table[[#All],[Customer ID]],Hospitalisation_table[[#All],[charges]],"Not Found",0)</f>
        <v>12913.99</v>
      </c>
      <c r="O2136" t="str" cm="1">
        <f t="array" ref="O2136">_xlfn.XLOOKUP($A2136,Hospitalisation_table[[#All],[Customer ID]],Hospitalisation_table[[#All],[Hospital tier_Updated]],"Not Found",0)</f>
        <v>tier - 3</v>
      </c>
      <c r="P2136" t="str" cm="1">
        <f t="array" ref="P2136">_xlfn.XLOOKUP($A2136,Hospitalisation_table[[#All],[Customer ID]],Hospitalisation_table[[#All],[City tier_updated]],"Not Found",0)</f>
        <v>tier - 2</v>
      </c>
      <c r="Q2136" t="str" cm="1">
        <f t="array" ref="Q2136">_xlfn.XLOOKUP($A2136,Hospitalisation_table[[#All],[Customer ID]],Hospitalisation_table[[#All],[State ID Updated]],"Not Found",0)</f>
        <v>R1016</v>
      </c>
    </row>
    <row r="2137" spans="1:17" x14ac:dyDescent="0.3">
      <c r="A2137" s="14" t="s">
        <v>1552</v>
      </c>
      <c r="B2137" t="str" cm="1">
        <f t="array" ref="B2137">_xlfn.XLOOKUP($A2137,CustomersName[[#All],[Customer ID]],CustomersName[[#All],[First Name]],"Not Found",0)</f>
        <v>Andy</v>
      </c>
      <c r="C2137" cm="1">
        <f t="array" ref="C2137">_xlfn.XLOOKUP($A2137,MedExam_Table[[#Headers],[#Data],[Customer ID]],MedExam_Table[[#Headers],[#Data],[BMI]],"Not Found",0)</f>
        <v>39.14</v>
      </c>
      <c r="D2137" cm="1">
        <f t="array" ref="D2137">_xlfn.XLOOKUP($A2137,MedExam_Table[[#Headers],[#Data],[Customer ID]],MedExam_Table[[#Headers],[#Data],[HBA1C]],"Not Found",0)</f>
        <v>4.91</v>
      </c>
      <c r="E2137" t="str" cm="1">
        <f t="array" ref="E2137">_xlfn.XLOOKUP($A2137,MedExam_Table[[#Headers],[#Data],[Customer ID]],MedExam_Table[[#Headers],[#Data],[Heart Issues Updated]],"Not Found",0)</f>
        <v>No</v>
      </c>
      <c r="F2137" t="str" cm="1">
        <f t="array" ref="F2137">_xlfn.XLOOKUP($A2137,MedExam_Table[[#Headers],[#Data],[Customer ID]],MedExam_Table[[#Headers],[#Data],[Any Transplants Update]],"Not Found",0)</f>
        <v>Yes</v>
      </c>
      <c r="G2137" t="str" cm="1">
        <f t="array" ref="G2137">_xlfn.XLOOKUP($A2137,MedExam_Table[[#Headers],[#Data],[Customer ID]],MedExam_Table[[#Headers],[#Data],[Cancer history]],"Not Found",0)</f>
        <v>No</v>
      </c>
      <c r="H2137" cm="1">
        <f t="array" ref="H2137">_xlfn.XLOOKUP($A2137,MedExam_Table[[#Headers],[#Data],[Customer ID]],MedExam_Table[[#Headers],[#Data],[NumberOfMajorSurgeries_updated]],"Not Found",0)</f>
        <v>1</v>
      </c>
      <c r="I2137" t="str" cm="1">
        <f t="array" ref="I2137">_xlfn.XLOOKUP($A2137,MedExam_Table[[#Headers],[#Data],[Customer ID]],MedExam_Table[[#Headers],[#Data],[Smoker Updated]],"Not Found",0)</f>
        <v>No</v>
      </c>
      <c r="J2137" t="str" cm="1">
        <f t="array" ref="J2137">_xlfn.XLOOKUP($A2137,MedExam_Table[[#Headers],[#Data],[Customer ID]],MedExam_Table[[#Headers],[#Data],[Weight Status]],"Not Found",0)</f>
        <v>Obesity</v>
      </c>
      <c r="K2137" t="str" cm="1">
        <f t="array" ref="K2137">_xlfn.XLOOKUP($A2137,MedExam_Table[[#Headers],[#Data],[Customer ID]],MedExam_Table[[#Headers],[#Data],[Diabetes Status]],"Not Found",0)</f>
        <v>Normal</v>
      </c>
      <c r="L2137" cm="1">
        <f t="array" ref="L2137">_xlfn.XLOOKUP($A2137,Hospitalisation_table[[#All],[Customer ID]],Hospitalisation_table[[#All],[Customer Age]],"Not Found",0)</f>
        <v>18</v>
      </c>
      <c r="M2137" t="str" cm="1">
        <f t="array" ref="M2137">_xlfn.XLOOKUP($A2137,Hospitalisation_table[[#All],[Customer ID]],Hospitalisation_table[[#All],[Date of Birth]],"Not Found",0)</f>
        <v>9-Jul-2004</v>
      </c>
      <c r="N2137" s="22" cm="1">
        <f t="array" ref="N2137">_xlfn.XLOOKUP($A2137,Hospitalisation_table[[#All],[Customer ID]],Hospitalisation_table[[#All],[charges]],"Not Found",0)</f>
        <v>12890.06</v>
      </c>
      <c r="O2137" t="str" cm="1">
        <f t="array" ref="O2137">_xlfn.XLOOKUP($A2137,Hospitalisation_table[[#All],[Customer ID]],Hospitalisation_table[[#All],[Hospital tier_Updated]],"Not Found",0)</f>
        <v>tier - 3</v>
      </c>
      <c r="P2137" t="str" cm="1">
        <f t="array" ref="P2137">_xlfn.XLOOKUP($A2137,Hospitalisation_table[[#All],[Customer ID]],Hospitalisation_table[[#All],[City tier_updated]],"Not Found",0)</f>
        <v>tier - 1</v>
      </c>
      <c r="Q2137" t="str" cm="1">
        <f t="array" ref="Q2137">_xlfn.XLOOKUP($A2137,Hospitalisation_table[[#All],[Customer ID]],Hospitalisation_table[[#All],[State ID Updated]],"Not Found",0)</f>
        <v>R1019</v>
      </c>
    </row>
    <row r="2138" spans="1:17" x14ac:dyDescent="0.3">
      <c r="A2138" s="13" t="s">
        <v>2291</v>
      </c>
      <c r="B2138" t="str" cm="1">
        <f t="array" ref="B2138">_xlfn.XLOOKUP($A2138,CustomersName[[#All],[Customer ID]],CustomersName[[#All],[First Name]],"Not Found",0)</f>
        <v>Patrick</v>
      </c>
      <c r="C2138" cm="1">
        <f t="array" ref="C2138">_xlfn.XLOOKUP($A2138,MedExam_Table[[#Headers],[#Data],[Customer ID]],MedExam_Table[[#Headers],[#Data],[BMI]],"Not Found",0)</f>
        <v>52.9</v>
      </c>
      <c r="D2138" cm="1">
        <f t="array" ref="D2138">_xlfn.XLOOKUP($A2138,MedExam_Table[[#Headers],[#Data],[Customer ID]],MedExam_Table[[#Headers],[#Data],[HBA1C]],"Not Found",0)</f>
        <v>5.34</v>
      </c>
      <c r="E2138" t="str" cm="1">
        <f t="array" ref="E2138">_xlfn.XLOOKUP($A2138,MedExam_Table[[#Headers],[#Data],[Customer ID]],MedExam_Table[[#Headers],[#Data],[Heart Issues Updated]],"Not Found",0)</f>
        <v>No</v>
      </c>
      <c r="F2138" t="str" cm="1">
        <f t="array" ref="F2138">_xlfn.XLOOKUP($A2138,MedExam_Table[[#Headers],[#Data],[Customer ID]],MedExam_Table[[#Headers],[#Data],[Any Transplants Update]],"Not Found",0)</f>
        <v>No</v>
      </c>
      <c r="G2138" t="str" cm="1">
        <f t="array" ref="G2138">_xlfn.XLOOKUP($A2138,MedExam_Table[[#Headers],[#Data],[Customer ID]],MedExam_Table[[#Headers],[#Data],[Cancer history]],"Not Found",0)</f>
        <v>No</v>
      </c>
      <c r="H2138" cm="1">
        <f t="array" ref="H2138">_xlfn.XLOOKUP($A2138,MedExam_Table[[#Headers],[#Data],[Customer ID]],MedExam_Table[[#Headers],[#Data],[NumberOfMajorSurgeries_updated]],"Not Found",0)</f>
        <v>0</v>
      </c>
      <c r="I2138" t="str" cm="1">
        <f t="array" ref="I2138">_xlfn.XLOOKUP($A2138,MedExam_Table[[#Headers],[#Data],[Customer ID]],MedExam_Table[[#Headers],[#Data],[Smoker Updated]],"Not Found",0)</f>
        <v>Yes</v>
      </c>
      <c r="J2138" t="str" cm="1">
        <f t="array" ref="J2138">_xlfn.XLOOKUP($A2138,MedExam_Table[[#Headers],[#Data],[Customer ID]],MedExam_Table[[#Headers],[#Data],[Weight Status]],"Not Found",0)</f>
        <v>Obesity</v>
      </c>
      <c r="K2138" t="str" cm="1">
        <f t="array" ref="K2138">_xlfn.XLOOKUP($A2138,MedExam_Table[[#Headers],[#Data],[Customer ID]],MedExam_Table[[#Headers],[#Data],[Diabetes Status]],"Not Found",0)</f>
        <v>Normal</v>
      </c>
      <c r="L2138" cm="1">
        <f t="array" ref="L2138">_xlfn.XLOOKUP($A2138,Hospitalisation_table[[#All],[Customer ID]],Hospitalisation_table[[#All],[Customer Age]],"Not Found",0)</f>
        <v>45</v>
      </c>
      <c r="M2138" t="str" cm="1">
        <f t="array" ref="M2138">_xlfn.XLOOKUP($A2138,Hospitalisation_table[[#All],[Customer ID]],Hospitalisation_table[[#All],[Date of Birth]],"Not Found",0)</f>
        <v>27-Aug-1977</v>
      </c>
      <c r="N2138" s="22" cm="1">
        <f t="array" ref="N2138">_xlfn.XLOOKUP($A2138,Hospitalisation_table[[#All],[Customer ID]],Hospitalisation_table[[#All],[charges]],"Not Found",0)</f>
        <v>41271.5</v>
      </c>
      <c r="O2138" t="str" cm="1">
        <f t="array" ref="O2138">_xlfn.XLOOKUP($A2138,Hospitalisation_table[[#All],[Customer ID]],Hospitalisation_table[[#All],[Hospital tier_Updated]],"Not Found",0)</f>
        <v>tier - 1</v>
      </c>
      <c r="P2138" t="str" cm="1">
        <f t="array" ref="P2138">_xlfn.XLOOKUP($A2138,Hospitalisation_table[[#All],[Customer ID]],Hospitalisation_table[[#All],[City tier_updated]],"Not Found",0)</f>
        <v>tier - 2</v>
      </c>
      <c r="Q2138" t="str" cm="1">
        <f t="array" ref="Q2138">_xlfn.XLOOKUP($A2138,Hospitalisation_table[[#All],[Customer ID]],Hospitalisation_table[[#All],[State ID Updated]],"Not Found",0)</f>
        <v>R1011</v>
      </c>
    </row>
    <row r="2139" spans="1:17" x14ac:dyDescent="0.3">
      <c r="A2139" s="14" t="s">
        <v>1551</v>
      </c>
      <c r="B2139" t="str" cm="1">
        <f t="array" ref="B2139">_xlfn.XLOOKUP($A2139,CustomersName[[#All],[Customer ID]],CustomersName[[#All],[First Name]],"Not Found",0)</f>
        <v>Mary</v>
      </c>
      <c r="C2139" cm="1">
        <f t="array" ref="C2139">_xlfn.XLOOKUP($A2139,MedExam_Table[[#Headers],[#Data],[Customer ID]],MedExam_Table[[#Headers],[#Data],[BMI]],"Not Found",0)</f>
        <v>41.2</v>
      </c>
      <c r="D2139" cm="1">
        <f t="array" ref="D2139">_xlfn.XLOOKUP($A2139,MedExam_Table[[#Headers],[#Data],[Customer ID]],MedExam_Table[[#Headers],[#Data],[HBA1C]],"Not Found",0)</f>
        <v>4.95</v>
      </c>
      <c r="E2139" t="str" cm="1">
        <f t="array" ref="E2139">_xlfn.XLOOKUP($A2139,MedExam_Table[[#Headers],[#Data],[Customer ID]],MedExam_Table[[#Headers],[#Data],[Heart Issues Updated]],"Not Found",0)</f>
        <v>No</v>
      </c>
      <c r="F2139" t="str" cm="1">
        <f t="array" ref="F2139">_xlfn.XLOOKUP($A2139,MedExam_Table[[#Headers],[#Data],[Customer ID]],MedExam_Table[[#Headers],[#Data],[Any Transplants Update]],"Not Found",0)</f>
        <v>No</v>
      </c>
      <c r="G2139" t="str" cm="1">
        <f t="array" ref="G2139">_xlfn.XLOOKUP($A2139,MedExam_Table[[#Headers],[#Data],[Customer ID]],MedExam_Table[[#Headers],[#Data],[Cancer history]],"Not Found",0)</f>
        <v>No</v>
      </c>
      <c r="H2139" cm="1">
        <f t="array" ref="H2139">_xlfn.XLOOKUP($A2139,MedExam_Table[[#Headers],[#Data],[Customer ID]],MedExam_Table[[#Headers],[#Data],[NumberOfMajorSurgeries_updated]],"Not Found",0)</f>
        <v>1</v>
      </c>
      <c r="I2139" t="str" cm="1">
        <f t="array" ref="I2139">_xlfn.XLOOKUP($A2139,MedExam_Table[[#Headers],[#Data],[Customer ID]],MedExam_Table[[#Headers],[#Data],[Smoker Updated]],"Not Found",0)</f>
        <v>No</v>
      </c>
      <c r="J2139" t="str" cm="1">
        <f t="array" ref="J2139">_xlfn.XLOOKUP($A2139,MedExam_Table[[#Headers],[#Data],[Customer ID]],MedExam_Table[[#Headers],[#Data],[Weight Status]],"Not Found",0)</f>
        <v>Obesity</v>
      </c>
      <c r="K2139" t="str" cm="1">
        <f t="array" ref="K2139">_xlfn.XLOOKUP($A2139,MedExam_Table[[#Headers],[#Data],[Customer ID]],MedExam_Table[[#Headers],[#Data],[Diabetes Status]],"Not Found",0)</f>
        <v>Normal</v>
      </c>
      <c r="L2139" cm="1">
        <f t="array" ref="L2139">_xlfn.XLOOKUP($A2139,Hospitalisation_table[[#All],[Customer ID]],Hospitalisation_table[[#All],[Customer Age]],"Not Found",0)</f>
        <v>38</v>
      </c>
      <c r="M2139" t="str" cm="1">
        <f t="array" ref="M2139">_xlfn.XLOOKUP($A2139,Hospitalisation_table[[#All],[Customer ID]],Hospitalisation_table[[#All],[Date of Birth]],"Not Found",0)</f>
        <v>6-Aug-1984</v>
      </c>
      <c r="N2139" s="22" cm="1">
        <f t="array" ref="N2139">_xlfn.XLOOKUP($A2139,Hospitalisation_table[[#All],[Customer ID]],Hospitalisation_table[[#All],[charges]],"Not Found",0)</f>
        <v>12870.31</v>
      </c>
      <c r="O2139" t="str" cm="1">
        <f t="array" ref="O2139">_xlfn.XLOOKUP($A2139,Hospitalisation_table[[#All],[Customer ID]],Hospitalisation_table[[#All],[Hospital tier_Updated]],"Not Found",0)</f>
        <v>tier - 3</v>
      </c>
      <c r="P2139" t="str" cm="1">
        <f t="array" ref="P2139">_xlfn.XLOOKUP($A2139,Hospitalisation_table[[#All],[Customer ID]],Hospitalisation_table[[#All],[City tier_updated]],"Not Found",0)</f>
        <v>tier - 3</v>
      </c>
      <c r="Q2139" t="str" cm="1">
        <f t="array" ref="Q2139">_xlfn.XLOOKUP($A2139,Hospitalisation_table[[#All],[Customer ID]],Hospitalisation_table[[#All],[State ID Updated]],"Not Found",0)</f>
        <v>R1012</v>
      </c>
    </row>
    <row r="2140" spans="1:17" x14ac:dyDescent="0.3">
      <c r="A2140" s="13" t="s">
        <v>1550</v>
      </c>
      <c r="B2140" t="str" cm="1">
        <f t="array" ref="B2140">_xlfn.XLOOKUP($A2140,CustomersName[[#All],[Customer ID]],CustomersName[[#All],[First Name]],"Not Found",0)</f>
        <v>Marchs B</v>
      </c>
      <c r="C2140" cm="1">
        <f t="array" ref="C2140">_xlfn.XLOOKUP($A2140,MedExam_Table[[#Headers],[#Data],[Customer ID]],MedExam_Table[[#Headers],[#Data],[BMI]],"Not Found",0)</f>
        <v>28.81</v>
      </c>
      <c r="D2140" cm="1">
        <f t="array" ref="D2140">_xlfn.XLOOKUP($A2140,MedExam_Table[[#Headers],[#Data],[Customer ID]],MedExam_Table[[#Headers],[#Data],[HBA1C]],"Not Found",0)</f>
        <v>10.8</v>
      </c>
      <c r="E2140" t="str" cm="1">
        <f t="array" ref="E2140">_xlfn.XLOOKUP($A2140,MedExam_Table[[#Headers],[#Data],[Customer ID]],MedExam_Table[[#Headers],[#Data],[Heart Issues Updated]],"Not Found",0)</f>
        <v>Yes</v>
      </c>
      <c r="F2140" t="str" cm="1">
        <f t="array" ref="F2140">_xlfn.XLOOKUP($A2140,MedExam_Table[[#Headers],[#Data],[Customer ID]],MedExam_Table[[#Headers],[#Data],[Any Transplants Update]],"Not Found",0)</f>
        <v>No</v>
      </c>
      <c r="G2140" t="str" cm="1">
        <f t="array" ref="G2140">_xlfn.XLOOKUP($A2140,MedExam_Table[[#Headers],[#Data],[Customer ID]],MedExam_Table[[#Headers],[#Data],[Cancer history]],"Not Found",0)</f>
        <v>Yes</v>
      </c>
      <c r="H2140" cm="1">
        <f t="array" ref="H2140">_xlfn.XLOOKUP($A2140,MedExam_Table[[#Headers],[#Data],[Customer ID]],MedExam_Table[[#Headers],[#Data],[NumberOfMajorSurgeries_updated]],"Not Found",0)</f>
        <v>1</v>
      </c>
      <c r="I2140" t="str" cm="1">
        <f t="array" ref="I2140">_xlfn.XLOOKUP($A2140,MedExam_Table[[#Headers],[#Data],[Customer ID]],MedExam_Table[[#Headers],[#Data],[Smoker Updated]],"Not Found",0)</f>
        <v>No</v>
      </c>
      <c r="J2140" t="str" cm="1">
        <f t="array" ref="J2140">_xlfn.XLOOKUP($A2140,MedExam_Table[[#Headers],[#Data],[Customer ID]],MedExam_Table[[#Headers],[#Data],[Weight Status]],"Not Found",0)</f>
        <v>OverWeight</v>
      </c>
      <c r="K2140" t="str" cm="1">
        <f t="array" ref="K2140">_xlfn.XLOOKUP($A2140,MedExam_Table[[#Headers],[#Data],[Customer ID]],MedExam_Table[[#Headers],[#Data],[Diabetes Status]],"Not Found",0)</f>
        <v>Diabetes</v>
      </c>
      <c r="L2140" cm="1">
        <f t="array" ref="L2140">_xlfn.XLOOKUP($A2140,Hospitalisation_table[[#All],[Customer ID]],Hospitalisation_table[[#All],[Customer Age]],"Not Found",0)</f>
        <v>59</v>
      </c>
      <c r="M2140" t="str" cm="1">
        <f t="array" ref="M2140">_xlfn.XLOOKUP($A2140,Hospitalisation_table[[#All],[Customer ID]],Hospitalisation_table[[#All],[Date of Birth]],"Not Found",0)</f>
        <v>27-Sep-1963</v>
      </c>
      <c r="N2140" s="22" cm="1">
        <f t="array" ref="N2140">_xlfn.XLOOKUP($A2140,Hospitalisation_table[[#All],[Customer ID]],Hospitalisation_table[[#All],[charges]],"Not Found",0)</f>
        <v>12856.84</v>
      </c>
      <c r="O2140" t="str" cm="1">
        <f t="array" ref="O2140">_xlfn.XLOOKUP($A2140,Hospitalisation_table[[#All],[Customer ID]],Hospitalisation_table[[#All],[Hospital tier_Updated]],"Not Found",0)</f>
        <v>tier - 3</v>
      </c>
      <c r="P2140" t="str" cm="1">
        <f t="array" ref="P2140">_xlfn.XLOOKUP($A2140,Hospitalisation_table[[#All],[Customer ID]],Hospitalisation_table[[#All],[City tier_updated]],"Not Found",0)</f>
        <v>tier - 3</v>
      </c>
      <c r="Q2140" t="str" cm="1">
        <f t="array" ref="Q2140">_xlfn.XLOOKUP($A2140,Hospitalisation_table[[#All],[Customer ID]],Hospitalisation_table[[#All],[State ID Updated]],"Not Found",0)</f>
        <v>R1021</v>
      </c>
    </row>
    <row r="2141" spans="1:17" x14ac:dyDescent="0.3">
      <c r="A2141" s="14" t="s">
        <v>1549</v>
      </c>
      <c r="B2141" t="str" cm="1">
        <f t="array" ref="B2141">_xlfn.XLOOKUP($A2141,CustomersName[[#All],[Customer ID]],CustomersName[[#All],[First Name]],"Not Found",0)</f>
        <v>hhomas K.</v>
      </c>
      <c r="C2141" cm="1">
        <f t="array" ref="C2141">_xlfn.XLOOKUP($A2141,MedExam_Table[[#Headers],[#Data],[Customer ID]],MedExam_Table[[#Headers],[#Data],[BMI]],"Not Found",0)</f>
        <v>37.409999999999997</v>
      </c>
      <c r="D2141" cm="1">
        <f t="array" ref="D2141">_xlfn.XLOOKUP($A2141,MedExam_Table[[#Headers],[#Data],[Customer ID]],MedExam_Table[[#Headers],[#Data],[HBA1C]],"Not Found",0)</f>
        <v>7.21</v>
      </c>
      <c r="E2141" t="str" cm="1">
        <f t="array" ref="E2141">_xlfn.XLOOKUP($A2141,MedExam_Table[[#Headers],[#Data],[Customer ID]],MedExam_Table[[#Headers],[#Data],[Heart Issues Updated]],"Not Found",0)</f>
        <v>No</v>
      </c>
      <c r="F2141" t="str" cm="1">
        <f t="array" ref="F2141">_xlfn.XLOOKUP($A2141,MedExam_Table[[#Headers],[#Data],[Customer ID]],MedExam_Table[[#Headers],[#Data],[Any Transplants Update]],"Not Found",0)</f>
        <v>No</v>
      </c>
      <c r="G2141" t="str" cm="1">
        <f t="array" ref="G2141">_xlfn.XLOOKUP($A2141,MedExam_Table[[#Headers],[#Data],[Customer ID]],MedExam_Table[[#Headers],[#Data],[Cancer history]],"Not Found",0)</f>
        <v>No</v>
      </c>
      <c r="H2141" cm="1">
        <f t="array" ref="H2141">_xlfn.XLOOKUP($A2141,MedExam_Table[[#Headers],[#Data],[Customer ID]],MedExam_Table[[#Headers],[#Data],[NumberOfMajorSurgeries_updated]],"Not Found",0)</f>
        <v>2</v>
      </c>
      <c r="I2141" t="str" cm="1">
        <f t="array" ref="I2141">_xlfn.XLOOKUP($A2141,MedExam_Table[[#Headers],[#Data],[Customer ID]],MedExam_Table[[#Headers],[#Data],[Smoker Updated]],"Not Found",0)</f>
        <v>No</v>
      </c>
      <c r="J2141" t="str" cm="1">
        <f t="array" ref="J2141">_xlfn.XLOOKUP($A2141,MedExam_Table[[#Headers],[#Data],[Customer ID]],MedExam_Table[[#Headers],[#Data],[Weight Status]],"Not Found",0)</f>
        <v>Obesity</v>
      </c>
      <c r="K2141" t="str" cm="1">
        <f t="array" ref="K2141">_xlfn.XLOOKUP($A2141,MedExam_Table[[#Headers],[#Data],[Customer ID]],MedExam_Table[[#Headers],[#Data],[Diabetes Status]],"Not Found",0)</f>
        <v>Diabetes</v>
      </c>
      <c r="L2141" cm="1">
        <f t="array" ref="L2141">_xlfn.XLOOKUP($A2141,Hospitalisation_table[[#All],[Customer ID]],Hospitalisation_table[[#All],[Customer Age]],"Not Found",0)</f>
        <v>49</v>
      </c>
      <c r="M2141" t="str" cm="1">
        <f t="array" ref="M2141">_xlfn.XLOOKUP($A2141,Hospitalisation_table[[#All],[Customer ID]],Hospitalisation_table[[#All],[Date of Birth]],"Not Found",0)</f>
        <v>22-Sep-1973</v>
      </c>
      <c r="N2141" s="22" cm="1">
        <f t="array" ref="N2141">_xlfn.XLOOKUP($A2141,Hospitalisation_table[[#All],[Customer ID]],Hospitalisation_table[[#All],[charges]],"Not Found",0)</f>
        <v>12852.37</v>
      </c>
      <c r="O2141" t="str" cm="1">
        <f t="array" ref="O2141">_xlfn.XLOOKUP($A2141,Hospitalisation_table[[#All],[Customer ID]],Hospitalisation_table[[#All],[Hospital tier_Updated]],"Not Found",0)</f>
        <v>tier - 3</v>
      </c>
      <c r="P2141" t="str" cm="1">
        <f t="array" ref="P2141">_xlfn.XLOOKUP($A2141,Hospitalisation_table[[#All],[Customer ID]],Hospitalisation_table[[#All],[City tier_updated]],"Not Found",0)</f>
        <v>tier - 1</v>
      </c>
      <c r="Q2141" t="str" cm="1">
        <f t="array" ref="Q2141">_xlfn.XLOOKUP($A2141,Hospitalisation_table[[#All],[Customer ID]],Hospitalisation_table[[#All],[State ID Updated]],"Not Found",0)</f>
        <v>R1012</v>
      </c>
    </row>
    <row r="2142" spans="1:17" x14ac:dyDescent="0.3">
      <c r="A2142" s="13" t="s">
        <v>1548</v>
      </c>
      <c r="B2142" t="str" cm="1">
        <f t="array" ref="B2142">_xlfn.XLOOKUP($A2142,CustomersName[[#All],[Customer ID]],CustomersName[[#All],[First Name]],"Not Found",0)</f>
        <v>Robert</v>
      </c>
      <c r="C2142" cm="1">
        <f t="array" ref="C2142">_xlfn.XLOOKUP($A2142,MedExam_Table[[#Headers],[#Data],[Customer ID]],MedExam_Table[[#Headers],[#Data],[BMI]],"Not Found",0)</f>
        <v>52.54</v>
      </c>
      <c r="D2142" cm="1">
        <f t="array" ref="D2142">_xlfn.XLOOKUP($A2142,MedExam_Table[[#Headers],[#Data],[Customer ID]],MedExam_Table[[#Headers],[#Data],[HBA1C]],"Not Found",0)</f>
        <v>5.12</v>
      </c>
      <c r="E2142" t="str" cm="1">
        <f t="array" ref="E2142">_xlfn.XLOOKUP($A2142,MedExam_Table[[#Headers],[#Data],[Customer ID]],MedExam_Table[[#Headers],[#Data],[Heart Issues Updated]],"Not Found",0)</f>
        <v>No</v>
      </c>
      <c r="F2142" t="str" cm="1">
        <f t="array" ref="F2142">_xlfn.XLOOKUP($A2142,MedExam_Table[[#Headers],[#Data],[Customer ID]],MedExam_Table[[#Headers],[#Data],[Any Transplants Update]],"Not Found",0)</f>
        <v>No</v>
      </c>
      <c r="G2142" t="str" cm="1">
        <f t="array" ref="G2142">_xlfn.XLOOKUP($A2142,MedExam_Table[[#Headers],[#Data],[Customer ID]],MedExam_Table[[#Headers],[#Data],[Cancer history]],"Not Found",0)</f>
        <v>Yes</v>
      </c>
      <c r="H2142" cm="1">
        <f t="array" ref="H2142">_xlfn.XLOOKUP($A2142,MedExam_Table[[#Headers],[#Data],[Customer ID]],MedExam_Table[[#Headers],[#Data],[NumberOfMajorSurgeries_updated]],"Not Found",0)</f>
        <v>1</v>
      </c>
      <c r="I2142" t="str" cm="1">
        <f t="array" ref="I2142">_xlfn.XLOOKUP($A2142,MedExam_Table[[#Headers],[#Data],[Customer ID]],MedExam_Table[[#Headers],[#Data],[Smoker Updated]],"Not Found",0)</f>
        <v>No</v>
      </c>
      <c r="J2142" t="str" cm="1">
        <f t="array" ref="J2142">_xlfn.XLOOKUP($A2142,MedExam_Table[[#Headers],[#Data],[Customer ID]],MedExam_Table[[#Headers],[#Data],[Weight Status]],"Not Found",0)</f>
        <v>Obesity</v>
      </c>
      <c r="K2142" t="str" cm="1">
        <f t="array" ref="K2142">_xlfn.XLOOKUP($A2142,MedExam_Table[[#Headers],[#Data],[Customer ID]],MedExam_Table[[#Headers],[#Data],[Diabetes Status]],"Not Found",0)</f>
        <v>Normal</v>
      </c>
      <c r="L2142" cm="1">
        <f t="array" ref="L2142">_xlfn.XLOOKUP($A2142,Hospitalisation_table[[#All],[Customer ID]],Hospitalisation_table[[#All],[Customer Age]],"Not Found",0)</f>
        <v>29</v>
      </c>
      <c r="M2142" t="str" cm="1">
        <f t="array" ref="M2142">_xlfn.XLOOKUP($A2142,Hospitalisation_table[[#All],[Customer ID]],Hospitalisation_table[[#All],[Date of Birth]],"Not Found",0)</f>
        <v>27-Sep-1993</v>
      </c>
      <c r="N2142" s="22" cm="1">
        <f t="array" ref="N2142">_xlfn.XLOOKUP($A2142,Hospitalisation_table[[#All],[Customer ID]],Hospitalisation_table[[#All],[charges]],"Not Found",0)</f>
        <v>12847.24</v>
      </c>
      <c r="O2142" t="str" cm="1">
        <f t="array" ref="O2142">_xlfn.XLOOKUP($A2142,Hospitalisation_table[[#All],[Customer ID]],Hospitalisation_table[[#All],[Hospital tier_Updated]],"Not Found",0)</f>
        <v>tier - 3</v>
      </c>
      <c r="P2142" t="str" cm="1">
        <f t="array" ref="P2142">_xlfn.XLOOKUP($A2142,Hospitalisation_table[[#All],[Customer ID]],Hospitalisation_table[[#All],[City tier_updated]],"Not Found",0)</f>
        <v>tier - 2</v>
      </c>
      <c r="Q2142" t="str" cm="1">
        <f t="array" ref="Q2142">_xlfn.XLOOKUP($A2142,Hospitalisation_table[[#All],[Customer ID]],Hospitalisation_table[[#All],[State ID Updated]],"Not Found",0)</f>
        <v>R1012</v>
      </c>
    </row>
    <row r="2143" spans="1:17" x14ac:dyDescent="0.3">
      <c r="A2143" s="14" t="s">
        <v>1547</v>
      </c>
      <c r="B2143" t="str" cm="1">
        <f t="array" ref="B2143">_xlfn.XLOOKUP($A2143,CustomersName[[#All],[Customer ID]],CustomersName[[#All],[First Name]],"Not Found",0)</f>
        <v>Geoff</v>
      </c>
      <c r="C2143" cm="1">
        <f t="array" ref="C2143">_xlfn.XLOOKUP($A2143,MedExam_Table[[#Headers],[#Data],[Customer ID]],MedExam_Table[[#Headers],[#Data],[BMI]],"Not Found",0)</f>
        <v>17.29</v>
      </c>
      <c r="D2143" cm="1">
        <f t="array" ref="D2143">_xlfn.XLOOKUP($A2143,MedExam_Table[[#Headers],[#Data],[Customer ID]],MedExam_Table[[#Headers],[#Data],[HBA1C]],"Not Found",0)</f>
        <v>4.62</v>
      </c>
      <c r="E2143" t="str" cm="1">
        <f t="array" ref="E2143">_xlfn.XLOOKUP($A2143,MedExam_Table[[#Headers],[#Data],[Customer ID]],MedExam_Table[[#Headers],[#Data],[Heart Issues Updated]],"Not Found",0)</f>
        <v>No</v>
      </c>
      <c r="F2143" t="str" cm="1">
        <f t="array" ref="F2143">_xlfn.XLOOKUP($A2143,MedExam_Table[[#Headers],[#Data],[Customer ID]],MedExam_Table[[#Headers],[#Data],[Any Transplants Update]],"Not Found",0)</f>
        <v>Yes</v>
      </c>
      <c r="G2143" t="str" cm="1">
        <f t="array" ref="G2143">_xlfn.XLOOKUP($A2143,MedExam_Table[[#Headers],[#Data],[Customer ID]],MedExam_Table[[#Headers],[#Data],[Cancer history]],"Not Found",0)</f>
        <v>No</v>
      </c>
      <c r="H2143" cm="1">
        <f t="array" ref="H2143">_xlfn.XLOOKUP($A2143,MedExam_Table[[#Headers],[#Data],[Customer ID]],MedExam_Table[[#Headers],[#Data],[NumberOfMajorSurgeries_updated]],"Not Found",0)</f>
        <v>1</v>
      </c>
      <c r="I2143" t="str" cm="1">
        <f t="array" ref="I2143">_xlfn.XLOOKUP($A2143,MedExam_Table[[#Headers],[#Data],[Customer ID]],MedExam_Table[[#Headers],[#Data],[Smoker Updated]],"Not Found",0)</f>
        <v>Yes</v>
      </c>
      <c r="J2143" t="str" cm="1">
        <f t="array" ref="J2143">_xlfn.XLOOKUP($A2143,MedExam_Table[[#Headers],[#Data],[Customer ID]],MedExam_Table[[#Headers],[#Data],[Weight Status]],"Not Found",0)</f>
        <v>Underweight</v>
      </c>
      <c r="K2143" t="str" cm="1">
        <f t="array" ref="K2143">_xlfn.XLOOKUP($A2143,MedExam_Table[[#Headers],[#Data],[Customer ID]],MedExam_Table[[#Headers],[#Data],[Diabetes Status]],"Not Found",0)</f>
        <v>Normal</v>
      </c>
      <c r="L2143" cm="1">
        <f t="array" ref="L2143">_xlfn.XLOOKUP($A2143,Hospitalisation_table[[#All],[Customer ID]],Hospitalisation_table[[#All],[Customer Age]],"Not Found",0)</f>
        <v>18</v>
      </c>
      <c r="M2143" t="str" cm="1">
        <f t="array" ref="M2143">_xlfn.XLOOKUP($A2143,Hospitalisation_table[[#All],[Customer ID]],Hospitalisation_table[[#All],[Date of Birth]],"Not Found",0)</f>
        <v>9-Nov-2004</v>
      </c>
      <c r="N2143" s="22" cm="1">
        <f t="array" ref="N2143">_xlfn.XLOOKUP($A2143,Hospitalisation_table[[#All],[Customer ID]],Hospitalisation_table[[#All],[charges]],"Not Found",0)</f>
        <v>12829.46</v>
      </c>
      <c r="O2143" t="str" cm="1">
        <f t="array" ref="O2143">_xlfn.XLOOKUP($A2143,Hospitalisation_table[[#All],[Customer ID]],Hospitalisation_table[[#All],[Hospital tier_Updated]],"Not Found",0)</f>
        <v>tier - 3</v>
      </c>
      <c r="P2143" t="str" cm="1">
        <f t="array" ref="P2143">_xlfn.XLOOKUP($A2143,Hospitalisation_table[[#All],[Customer ID]],Hospitalisation_table[[#All],[City tier_updated]],"Not Found",0)</f>
        <v>tier - 3</v>
      </c>
      <c r="Q2143" t="str" cm="1">
        <f t="array" ref="Q2143">_xlfn.XLOOKUP($A2143,Hospitalisation_table[[#All],[Customer ID]],Hospitalisation_table[[#All],[State ID Updated]],"Not Found",0)</f>
        <v>R1016</v>
      </c>
    </row>
    <row r="2144" spans="1:17" x14ac:dyDescent="0.3">
      <c r="A2144" s="13" t="s">
        <v>1546</v>
      </c>
      <c r="B2144" t="str" cm="1">
        <f t="array" ref="B2144">_xlfn.XLOOKUP($A2144,CustomersName[[#All],[Customer ID]],CustomersName[[#All],[First Name]],"Not Found",0)</f>
        <v>Chrih J.</v>
      </c>
      <c r="C2144" cm="1">
        <f t="array" ref="C2144">_xlfn.XLOOKUP($A2144,MedExam_Table[[#Headers],[#Data],[Customer ID]],MedExam_Table[[#Headers],[#Data],[BMI]],"Not Found",0)</f>
        <v>31.74</v>
      </c>
      <c r="D2144" cm="1">
        <f t="array" ref="D2144">_xlfn.XLOOKUP($A2144,MedExam_Table[[#Headers],[#Data],[Customer ID]],MedExam_Table[[#Headers],[#Data],[HBA1C]],"Not Found",0)</f>
        <v>7.68</v>
      </c>
      <c r="E2144" t="str" cm="1">
        <f t="array" ref="E2144">_xlfn.XLOOKUP($A2144,MedExam_Table[[#Headers],[#Data],[Customer ID]],MedExam_Table[[#Headers],[#Data],[Heart Issues Updated]],"Not Found",0)</f>
        <v>Yes</v>
      </c>
      <c r="F2144" t="str" cm="1">
        <f t="array" ref="F2144">_xlfn.XLOOKUP($A2144,MedExam_Table[[#Headers],[#Data],[Customer ID]],MedExam_Table[[#Headers],[#Data],[Any Transplants Update]],"Not Found",0)</f>
        <v>No</v>
      </c>
      <c r="G2144" t="str" cm="1">
        <f t="array" ref="G2144">_xlfn.XLOOKUP($A2144,MedExam_Table[[#Headers],[#Data],[Customer ID]],MedExam_Table[[#Headers],[#Data],[Cancer history]],"Not Found",0)</f>
        <v>No</v>
      </c>
      <c r="H2144" cm="1">
        <f t="array" ref="H2144">_xlfn.XLOOKUP($A2144,MedExam_Table[[#Headers],[#Data],[Customer ID]],MedExam_Table[[#Headers],[#Data],[NumberOfMajorSurgeries_updated]],"Not Found",0)</f>
        <v>0</v>
      </c>
      <c r="I2144" t="str" cm="1">
        <f t="array" ref="I2144">_xlfn.XLOOKUP($A2144,MedExam_Table[[#Headers],[#Data],[Customer ID]],MedExam_Table[[#Headers],[#Data],[Smoker Updated]],"Not Found",0)</f>
        <v>No</v>
      </c>
      <c r="J2144" t="str" cm="1">
        <f t="array" ref="J2144">_xlfn.XLOOKUP($A2144,MedExam_Table[[#Headers],[#Data],[Customer ID]],MedExam_Table[[#Headers],[#Data],[Weight Status]],"Not Found",0)</f>
        <v>Obesity</v>
      </c>
      <c r="K2144" t="str" cm="1">
        <f t="array" ref="K2144">_xlfn.XLOOKUP($A2144,MedExam_Table[[#Headers],[#Data],[Customer ID]],MedExam_Table[[#Headers],[#Data],[Diabetes Status]],"Not Found",0)</f>
        <v>Diabetes</v>
      </c>
      <c r="L2144" cm="1">
        <f t="array" ref="L2144">_xlfn.XLOOKUP($A2144,Hospitalisation_table[[#All],[Customer ID]],Hospitalisation_table[[#All],[Customer Age]],"Not Found",0)</f>
        <v>55</v>
      </c>
      <c r="M2144" t="str" cm="1">
        <f t="array" ref="M2144">_xlfn.XLOOKUP($A2144,Hospitalisation_table[[#All],[Customer ID]],Hospitalisation_table[[#All],[Date of Birth]],"Not Found",0)</f>
        <v>25-Sep-1967</v>
      </c>
      <c r="N2144" s="22" cm="1">
        <f t="array" ref="N2144">_xlfn.XLOOKUP($A2144,Hospitalisation_table[[#All],[Customer ID]],Hospitalisation_table[[#All],[charges]],"Not Found",0)</f>
        <v>12823.25</v>
      </c>
      <c r="O2144" t="str" cm="1">
        <f t="array" ref="O2144">_xlfn.XLOOKUP($A2144,Hospitalisation_table[[#All],[Customer ID]],Hospitalisation_table[[#All],[Hospital tier_Updated]],"Not Found",0)</f>
        <v>tier - 3</v>
      </c>
      <c r="P2144" t="str" cm="1">
        <f t="array" ref="P2144">_xlfn.XLOOKUP($A2144,Hospitalisation_table[[#All],[Customer ID]],Hospitalisation_table[[#All],[City tier_updated]],"Not Found",0)</f>
        <v>tier - 3</v>
      </c>
      <c r="Q2144" t="str" cm="1">
        <f t="array" ref="Q2144">_xlfn.XLOOKUP($A2144,Hospitalisation_table[[#All],[Customer ID]],Hospitalisation_table[[#All],[State ID Updated]],"Not Found",0)</f>
        <v>R1021</v>
      </c>
    </row>
    <row r="2145" spans="1:17" x14ac:dyDescent="0.3">
      <c r="A2145" s="14" t="s">
        <v>1545</v>
      </c>
      <c r="B2145" t="str" cm="1">
        <f t="array" ref="B2145">_xlfn.XLOOKUP($A2145,CustomersName[[#All],[Customer ID]],CustomersName[[#All],[First Name]],"Not Found",0)</f>
        <v>KatehA.</v>
      </c>
      <c r="C2145" cm="1">
        <f t="array" ref="C2145">_xlfn.XLOOKUP($A2145,MedExam_Table[[#Headers],[#Data],[Customer ID]],MedExam_Table[[#Headers],[#Data],[BMI]],"Not Found",0)</f>
        <v>26.504999999999999</v>
      </c>
      <c r="D2145" cm="1">
        <f t="array" ref="D2145">_xlfn.XLOOKUP($A2145,MedExam_Table[[#Headers],[#Data],[Customer ID]],MedExam_Table[[#Headers],[#Data],[HBA1C]],"Not Found",0)</f>
        <v>6.79</v>
      </c>
      <c r="E2145" t="str" cm="1">
        <f t="array" ref="E2145">_xlfn.XLOOKUP($A2145,MedExam_Table[[#Headers],[#Data],[Customer ID]],MedExam_Table[[#Headers],[#Data],[Heart Issues Updated]],"Not Found",0)</f>
        <v>Yes</v>
      </c>
      <c r="F2145" t="str" cm="1">
        <f t="array" ref="F2145">_xlfn.XLOOKUP($A2145,MedExam_Table[[#Headers],[#Data],[Customer ID]],MedExam_Table[[#Headers],[#Data],[Any Transplants Update]],"Not Found",0)</f>
        <v>No</v>
      </c>
      <c r="G2145" t="str" cm="1">
        <f t="array" ref="G2145">_xlfn.XLOOKUP($A2145,MedExam_Table[[#Headers],[#Data],[Customer ID]],MedExam_Table[[#Headers],[#Data],[Cancer history]],"Not Found",0)</f>
        <v>Yes</v>
      </c>
      <c r="H2145" cm="1">
        <f t="array" ref="H2145">_xlfn.XLOOKUP($A2145,MedExam_Table[[#Headers],[#Data],[Customer ID]],MedExam_Table[[#Headers],[#Data],[NumberOfMajorSurgeries_updated]],"Not Found",0)</f>
        <v>1</v>
      </c>
      <c r="I2145" t="str" cm="1">
        <f t="array" ref="I2145">_xlfn.XLOOKUP($A2145,MedExam_Table[[#Headers],[#Data],[Customer ID]],MedExam_Table[[#Headers],[#Data],[Smoker Updated]],"Not Found",0)</f>
        <v>No</v>
      </c>
      <c r="J2145" t="str" cm="1">
        <f t="array" ref="J2145">_xlfn.XLOOKUP($A2145,MedExam_Table[[#Headers],[#Data],[Customer ID]],MedExam_Table[[#Headers],[#Data],[Weight Status]],"Not Found",0)</f>
        <v>OverWeight</v>
      </c>
      <c r="K2145" t="str" cm="1">
        <f t="array" ref="K2145">_xlfn.XLOOKUP($A2145,MedExam_Table[[#Headers],[#Data],[Customer ID]],MedExam_Table[[#Headers],[#Data],[Diabetes Status]],"Not Found",0)</f>
        <v>Diabetes</v>
      </c>
      <c r="L2145" cm="1">
        <f t="array" ref="L2145">_xlfn.XLOOKUP($A2145,Hospitalisation_table[[#All],[Customer ID]],Hospitalisation_table[[#All],[Customer Age]],"Not Found",0)</f>
        <v>59</v>
      </c>
      <c r="M2145" t="str" cm="1">
        <f t="array" ref="M2145">_xlfn.XLOOKUP($A2145,Hospitalisation_table[[#All],[Customer ID]],Hospitalisation_table[[#All],[Date of Birth]],"Not Found",0)</f>
        <v>20-Jul-1963</v>
      </c>
      <c r="N2145" s="22" cm="1">
        <f t="array" ref="N2145">_xlfn.XLOOKUP($A2145,Hospitalisation_table[[#All],[Customer ID]],Hospitalisation_table[[#All],[charges]],"Not Found",0)</f>
        <v>12815.44</v>
      </c>
      <c r="O2145" t="str" cm="1">
        <f t="array" ref="O2145">_xlfn.XLOOKUP($A2145,Hospitalisation_table[[#All],[Customer ID]],Hospitalisation_table[[#All],[Hospital tier_Updated]],"Not Found",0)</f>
        <v>tier - 3</v>
      </c>
      <c r="P2145" t="str" cm="1">
        <f t="array" ref="P2145">_xlfn.XLOOKUP($A2145,Hospitalisation_table[[#All],[Customer ID]],Hospitalisation_table[[#All],[City tier_updated]],"Not Found",0)</f>
        <v>tier - 3</v>
      </c>
      <c r="Q2145" t="str" cm="1">
        <f t="array" ref="Q2145">_xlfn.XLOOKUP($A2145,Hospitalisation_table[[#All],[Customer ID]],Hospitalisation_table[[#All],[State ID Updated]],"Not Found",0)</f>
        <v>R1024</v>
      </c>
    </row>
    <row r="2146" spans="1:17" x14ac:dyDescent="0.3">
      <c r="A2146" s="13" t="s">
        <v>1544</v>
      </c>
      <c r="B2146" t="str" cm="1">
        <f t="array" ref="B2146">_xlfn.XLOOKUP($A2146,CustomersName[[#All],[Customer ID]],CustomersName[[#All],[First Name]],"Not Found",0)</f>
        <v>Kelli</v>
      </c>
      <c r="C2146" cm="1">
        <f t="array" ref="C2146">_xlfn.XLOOKUP($A2146,MedExam_Table[[#Headers],[#Data],[Customer ID]],MedExam_Table[[#Headers],[#Data],[BMI]],"Not Found",0)</f>
        <v>36.479999999999997</v>
      </c>
      <c r="D2146" cm="1">
        <f t="array" ref="D2146">_xlfn.XLOOKUP($A2146,MedExam_Table[[#Headers],[#Data],[Customer ID]],MedExam_Table[[#Headers],[#Data],[HBA1C]],"Not Found",0)</f>
        <v>11.09</v>
      </c>
      <c r="E2146" t="str" cm="1">
        <f t="array" ref="E2146">_xlfn.XLOOKUP($A2146,MedExam_Table[[#Headers],[#Data],[Customer ID]],MedExam_Table[[#Headers],[#Data],[Heart Issues Updated]],"Not Found",0)</f>
        <v>No</v>
      </c>
      <c r="F2146" t="str" cm="1">
        <f t="array" ref="F2146">_xlfn.XLOOKUP($A2146,MedExam_Table[[#Headers],[#Data],[Customer ID]],MedExam_Table[[#Headers],[#Data],[Any Transplants Update]],"Not Found",0)</f>
        <v>No</v>
      </c>
      <c r="G2146" t="str" cm="1">
        <f t="array" ref="G2146">_xlfn.XLOOKUP($A2146,MedExam_Table[[#Headers],[#Data],[Customer ID]],MedExam_Table[[#Headers],[#Data],[Cancer history]],"Not Found",0)</f>
        <v>No</v>
      </c>
      <c r="H2146" cm="1">
        <f t="array" ref="H2146">_xlfn.XLOOKUP($A2146,MedExam_Table[[#Headers],[#Data],[Customer ID]],MedExam_Table[[#Headers],[#Data],[NumberOfMajorSurgeries_updated]],"Not Found",0)</f>
        <v>0</v>
      </c>
      <c r="I2146" t="str" cm="1">
        <f t="array" ref="I2146">_xlfn.XLOOKUP($A2146,MedExam_Table[[#Headers],[#Data],[Customer ID]],MedExam_Table[[#Headers],[#Data],[Smoker Updated]],"Not Found",0)</f>
        <v>No</v>
      </c>
      <c r="J2146" t="str" cm="1">
        <f t="array" ref="J2146">_xlfn.XLOOKUP($A2146,MedExam_Table[[#Headers],[#Data],[Customer ID]],MedExam_Table[[#Headers],[#Data],[Weight Status]],"Not Found",0)</f>
        <v>Obesity</v>
      </c>
      <c r="K2146" t="str" cm="1">
        <f t="array" ref="K2146">_xlfn.XLOOKUP($A2146,MedExam_Table[[#Headers],[#Data],[Customer ID]],MedExam_Table[[#Headers],[#Data],[Diabetes Status]],"Not Found",0)</f>
        <v>Diabetes</v>
      </c>
      <c r="L2146" cm="1">
        <f t="array" ref="L2146">_xlfn.XLOOKUP($A2146,Hospitalisation_table[[#All],[Customer ID]],Hospitalisation_table[[#All],[Customer Age]],"Not Found",0)</f>
        <v>44</v>
      </c>
      <c r="M2146" t="str" cm="1">
        <f t="array" ref="M2146">_xlfn.XLOOKUP($A2146,Hospitalisation_table[[#All],[Customer ID]],Hospitalisation_table[[#All],[Date of Birth]],"Not Found",0)</f>
        <v>24-Jul-1978</v>
      </c>
      <c r="N2146" s="22" cm="1">
        <f t="array" ref="N2146">_xlfn.XLOOKUP($A2146,Hospitalisation_table[[#All],[Customer ID]],Hospitalisation_table[[#All],[charges]],"Not Found",0)</f>
        <v>12797.21</v>
      </c>
      <c r="O2146" t="str" cm="1">
        <f t="array" ref="O2146">_xlfn.XLOOKUP($A2146,Hospitalisation_table[[#All],[Customer ID]],Hospitalisation_table[[#All],[Hospital tier_Updated]],"Not Found",0)</f>
        <v>tier - 3</v>
      </c>
      <c r="P2146" t="str" cm="1">
        <f t="array" ref="P2146">_xlfn.XLOOKUP($A2146,Hospitalisation_table[[#All],[Customer ID]],Hospitalisation_table[[#All],[City tier_updated]],"Not Found",0)</f>
        <v>tier - 1</v>
      </c>
      <c r="Q2146" t="str" cm="1">
        <f t="array" ref="Q2146">_xlfn.XLOOKUP($A2146,Hospitalisation_table[[#All],[Customer ID]],Hospitalisation_table[[#All],[State ID Updated]],"Not Found",0)</f>
        <v>R1024</v>
      </c>
    </row>
    <row r="2147" spans="1:17" x14ac:dyDescent="0.3">
      <c r="A2147" s="14" t="s">
        <v>1543</v>
      </c>
      <c r="B2147" t="str" cm="1">
        <f t="array" ref="B2147">_xlfn.XLOOKUP($A2147,CustomersName[[#All],[Customer ID]],CustomersName[[#All],[First Name]],"Not Found",0)</f>
        <v>Magghe M</v>
      </c>
      <c r="C2147" cm="1">
        <f t="array" ref="C2147">_xlfn.XLOOKUP($A2147,MedExam_Table[[#Headers],[#Data],[Customer ID]],MedExam_Table[[#Headers],[#Data],[BMI]],"Not Found",0)</f>
        <v>39.159999999999997</v>
      </c>
      <c r="D2147" cm="1">
        <f t="array" ref="D2147">_xlfn.XLOOKUP($A2147,MedExam_Table[[#Headers],[#Data],[Customer ID]],MedExam_Table[[#Headers],[#Data],[HBA1C]],"Not Found",0)</f>
        <v>5.24</v>
      </c>
      <c r="E2147" t="str" cm="1">
        <f t="array" ref="E2147">_xlfn.XLOOKUP($A2147,MedExam_Table[[#Headers],[#Data],[Customer ID]],MedExam_Table[[#Headers],[#Data],[Heart Issues Updated]],"Not Found",0)</f>
        <v>Yes</v>
      </c>
      <c r="F2147" t="str" cm="1">
        <f t="array" ref="F2147">_xlfn.XLOOKUP($A2147,MedExam_Table[[#Headers],[#Data],[Customer ID]],MedExam_Table[[#Headers],[#Data],[Any Transplants Update]],"Not Found",0)</f>
        <v>No</v>
      </c>
      <c r="G2147" t="str" cm="1">
        <f t="array" ref="G2147">_xlfn.XLOOKUP($A2147,MedExam_Table[[#Headers],[#Data],[Customer ID]],MedExam_Table[[#Headers],[#Data],[Cancer history]],"Not Found",0)</f>
        <v>Yes</v>
      </c>
      <c r="H2147" cm="1">
        <f t="array" ref="H2147">_xlfn.XLOOKUP($A2147,MedExam_Table[[#Headers],[#Data],[Customer ID]],MedExam_Table[[#Headers],[#Data],[NumberOfMajorSurgeries_updated]],"Not Found",0)</f>
        <v>1</v>
      </c>
      <c r="I2147" t="str" cm="1">
        <f t="array" ref="I2147">_xlfn.XLOOKUP($A2147,MedExam_Table[[#Headers],[#Data],[Customer ID]],MedExam_Table[[#Headers],[#Data],[Smoker Updated]],"Not Found",0)</f>
        <v>No</v>
      </c>
      <c r="J2147" t="str" cm="1">
        <f t="array" ref="J2147">_xlfn.XLOOKUP($A2147,MedExam_Table[[#Headers],[#Data],[Customer ID]],MedExam_Table[[#Headers],[#Data],[Weight Status]],"Not Found",0)</f>
        <v>Obesity</v>
      </c>
      <c r="K2147" t="str" cm="1">
        <f t="array" ref="K2147">_xlfn.XLOOKUP($A2147,MedExam_Table[[#Headers],[#Data],[Customer ID]],MedExam_Table[[#Headers],[#Data],[Diabetes Status]],"Not Found",0)</f>
        <v>Normal</v>
      </c>
      <c r="L2147" cm="1">
        <f t="array" ref="L2147">_xlfn.XLOOKUP($A2147,Hospitalisation_table[[#All],[Customer ID]],Hospitalisation_table[[#All],[Customer Age]],"Not Found",0)</f>
        <v>39</v>
      </c>
      <c r="M2147" t="str" cm="1">
        <f t="array" ref="M2147">_xlfn.XLOOKUP($A2147,Hospitalisation_table[[#All],[Customer ID]],Hospitalisation_table[[#All],[Date of Birth]],"Not Found",0)</f>
        <v>29-Oct-1983</v>
      </c>
      <c r="N2147" s="22" cm="1">
        <f t="array" ref="N2147">_xlfn.XLOOKUP($A2147,Hospitalisation_table[[#All],[Customer ID]],Hospitalisation_table[[#All],[charges]],"Not Found",0)</f>
        <v>12788.18</v>
      </c>
      <c r="O2147" t="str" cm="1">
        <f t="array" ref="O2147">_xlfn.XLOOKUP($A2147,Hospitalisation_table[[#All],[Customer ID]],Hospitalisation_table[[#All],[Hospital tier_Updated]],"Not Found",0)</f>
        <v>tier - 3</v>
      </c>
      <c r="P2147" t="str" cm="1">
        <f t="array" ref="P2147">_xlfn.XLOOKUP($A2147,Hospitalisation_table[[#All],[Customer ID]],Hospitalisation_table[[#All],[City tier_updated]],"Not Found",0)</f>
        <v>tier - 1</v>
      </c>
      <c r="Q2147" t="str" cm="1">
        <f t="array" ref="Q2147">_xlfn.XLOOKUP($A2147,Hospitalisation_table[[#All],[Customer ID]],Hospitalisation_table[[#All],[State ID Updated]],"Not Found",0)</f>
        <v>R1026</v>
      </c>
    </row>
    <row r="2148" spans="1:17" x14ac:dyDescent="0.3">
      <c r="A2148" s="13" t="s">
        <v>1542</v>
      </c>
      <c r="B2148" t="str" cm="1">
        <f t="array" ref="B2148">_xlfn.XLOOKUP($A2148,CustomersName[[#All],[Customer ID]],CustomersName[[#All],[First Name]],"Not Found",0)</f>
        <v>Mihhelle L.</v>
      </c>
      <c r="C2148" cm="1">
        <f t="array" ref="C2148">_xlfn.XLOOKUP($A2148,MedExam_Table[[#Headers],[#Data],[Customer ID]],MedExam_Table[[#Headers],[#Data],[BMI]],"Not Found",0)</f>
        <v>28.22</v>
      </c>
      <c r="D2148" cm="1">
        <f t="array" ref="D2148">_xlfn.XLOOKUP($A2148,MedExam_Table[[#Headers],[#Data],[Customer ID]],MedExam_Table[[#Headers],[#Data],[HBA1C]],"Not Found",0)</f>
        <v>7.51</v>
      </c>
      <c r="E2148" t="str" cm="1">
        <f t="array" ref="E2148">_xlfn.XLOOKUP($A2148,MedExam_Table[[#Headers],[#Data],[Customer ID]],MedExam_Table[[#Headers],[#Data],[Heart Issues Updated]],"Not Found",0)</f>
        <v>Yes</v>
      </c>
      <c r="F2148" t="str" cm="1">
        <f t="array" ref="F2148">_xlfn.XLOOKUP($A2148,MedExam_Table[[#Headers],[#Data],[Customer ID]],MedExam_Table[[#Headers],[#Data],[Any Transplants Update]],"Not Found",0)</f>
        <v>No</v>
      </c>
      <c r="G2148" t="str" cm="1">
        <f t="array" ref="G2148">_xlfn.XLOOKUP($A2148,MedExam_Table[[#Headers],[#Data],[Customer ID]],MedExam_Table[[#Headers],[#Data],[Cancer history]],"Not Found",0)</f>
        <v>Yes</v>
      </c>
      <c r="H2148" cm="1">
        <f t="array" ref="H2148">_xlfn.XLOOKUP($A2148,MedExam_Table[[#Headers],[#Data],[Customer ID]],MedExam_Table[[#Headers],[#Data],[NumberOfMajorSurgeries_updated]],"Not Found",0)</f>
        <v>1</v>
      </c>
      <c r="I2148" t="str" cm="1">
        <f t="array" ref="I2148">_xlfn.XLOOKUP($A2148,MedExam_Table[[#Headers],[#Data],[Customer ID]],MedExam_Table[[#Headers],[#Data],[Smoker Updated]],"Not Found",0)</f>
        <v>No</v>
      </c>
      <c r="J2148" t="str" cm="1">
        <f t="array" ref="J2148">_xlfn.XLOOKUP($A2148,MedExam_Table[[#Headers],[#Data],[Customer ID]],MedExam_Table[[#Headers],[#Data],[Weight Status]],"Not Found",0)</f>
        <v>OverWeight</v>
      </c>
      <c r="K2148" t="str" cm="1">
        <f t="array" ref="K2148">_xlfn.XLOOKUP($A2148,MedExam_Table[[#Headers],[#Data],[Customer ID]],MedExam_Table[[#Headers],[#Data],[Diabetes Status]],"Not Found",0)</f>
        <v>Diabetes</v>
      </c>
      <c r="L2148" cm="1">
        <f t="array" ref="L2148">_xlfn.XLOOKUP($A2148,Hospitalisation_table[[#All],[Customer ID]],Hospitalisation_table[[#All],[Customer Age]],"Not Found",0)</f>
        <v>59</v>
      </c>
      <c r="M2148" t="str" cm="1">
        <f t="array" ref="M2148">_xlfn.XLOOKUP($A2148,Hospitalisation_table[[#All],[Customer ID]],Hospitalisation_table[[#All],[Date of Birth]],"Not Found",0)</f>
        <v>5-Dec-1963</v>
      </c>
      <c r="N2148" s="22" cm="1">
        <f t="array" ref="N2148">_xlfn.XLOOKUP($A2148,Hospitalisation_table[[#All],[Customer ID]],Hospitalisation_table[[#All],[charges]],"Not Found",0)</f>
        <v>12788.03</v>
      </c>
      <c r="O2148" t="str" cm="1">
        <f t="array" ref="O2148">_xlfn.XLOOKUP($A2148,Hospitalisation_table[[#All],[Customer ID]],Hospitalisation_table[[#All],[Hospital tier_Updated]],"Not Found",0)</f>
        <v>tier - 3</v>
      </c>
      <c r="P2148" t="str" cm="1">
        <f t="array" ref="P2148">_xlfn.XLOOKUP($A2148,Hospitalisation_table[[#All],[Customer ID]],Hospitalisation_table[[#All],[City tier_updated]],"Not Found",0)</f>
        <v>tier - 3</v>
      </c>
      <c r="Q2148" t="str" cm="1">
        <f t="array" ref="Q2148">_xlfn.XLOOKUP($A2148,Hospitalisation_table[[#All],[Customer ID]],Hospitalisation_table[[#All],[State ID Updated]],"Not Found",0)</f>
        <v>R1025</v>
      </c>
    </row>
    <row r="2149" spans="1:17" x14ac:dyDescent="0.3">
      <c r="A2149" s="14" t="s">
        <v>2290</v>
      </c>
      <c r="B2149" t="str" cm="1">
        <f t="array" ref="B2149">_xlfn.XLOOKUP($A2149,CustomersName[[#All],[Customer ID]],CustomersName[[#All],[First Name]],"Not Found",0)</f>
        <v>Kate</v>
      </c>
      <c r="C2149" cm="1">
        <f t="array" ref="C2149">_xlfn.XLOOKUP($A2149,MedExam_Table[[#Headers],[#Data],[Customer ID]],MedExam_Table[[#Headers],[#Data],[BMI]],"Not Found",0)</f>
        <v>45.41</v>
      </c>
      <c r="D2149" cm="1">
        <f t="array" ref="D2149">_xlfn.XLOOKUP($A2149,MedExam_Table[[#Headers],[#Data],[Customer ID]],MedExam_Table[[#Headers],[#Data],[HBA1C]],"Not Found",0)</f>
        <v>4.03</v>
      </c>
      <c r="E2149" t="str" cm="1">
        <f t="array" ref="E2149">_xlfn.XLOOKUP($A2149,MedExam_Table[[#Headers],[#Data],[Customer ID]],MedExam_Table[[#Headers],[#Data],[Heart Issues Updated]],"Not Found",0)</f>
        <v>Yes</v>
      </c>
      <c r="F2149" t="str" cm="1">
        <f t="array" ref="F2149">_xlfn.XLOOKUP($A2149,MedExam_Table[[#Headers],[#Data],[Customer ID]],MedExam_Table[[#Headers],[#Data],[Any Transplants Update]],"Not Found",0)</f>
        <v>No</v>
      </c>
      <c r="G2149" t="str" cm="1">
        <f t="array" ref="G2149">_xlfn.XLOOKUP($A2149,MedExam_Table[[#Headers],[#Data],[Customer ID]],MedExam_Table[[#Headers],[#Data],[Cancer history]],"Not Found",0)</f>
        <v>No</v>
      </c>
      <c r="H2149" cm="1">
        <f t="array" ref="H2149">_xlfn.XLOOKUP($A2149,MedExam_Table[[#Headers],[#Data],[Customer ID]],MedExam_Table[[#Headers],[#Data],[NumberOfMajorSurgeries_updated]],"Not Found",0)</f>
        <v>1</v>
      </c>
      <c r="I2149" t="str" cm="1">
        <f t="array" ref="I2149">_xlfn.XLOOKUP($A2149,MedExam_Table[[#Headers],[#Data],[Customer ID]],MedExam_Table[[#Headers],[#Data],[Smoker Updated]],"Not Found",0)</f>
        <v>Yes</v>
      </c>
      <c r="J2149" t="str" cm="1">
        <f t="array" ref="J2149">_xlfn.XLOOKUP($A2149,MedExam_Table[[#Headers],[#Data],[Customer ID]],MedExam_Table[[#Headers],[#Data],[Weight Status]],"Not Found",0)</f>
        <v>Obesity</v>
      </c>
      <c r="K2149" t="str" cm="1">
        <f t="array" ref="K2149">_xlfn.XLOOKUP($A2149,MedExam_Table[[#Headers],[#Data],[Customer ID]],MedExam_Table[[#Headers],[#Data],[Diabetes Status]],"Not Found",0)</f>
        <v>Normal</v>
      </c>
      <c r="L2149" cm="1">
        <f t="array" ref="L2149">_xlfn.XLOOKUP($A2149,Hospitalisation_table[[#All],[Customer ID]],Hospitalisation_table[[#All],[Customer Age]],"Not Found",0)</f>
        <v>59</v>
      </c>
      <c r="M2149" t="str" cm="1">
        <f t="array" ref="M2149">_xlfn.XLOOKUP($A2149,Hospitalisation_table[[#All],[Customer ID]],Hospitalisation_table[[#All],[Date of Birth]],"Not Found",0)</f>
        <v>6-Jun-1964</v>
      </c>
      <c r="N2149" s="22" cm="1">
        <f t="array" ref="N2149">_xlfn.XLOOKUP($A2149,Hospitalisation_table[[#All],[Customer ID]],Hospitalisation_table[[#All],[charges]],"Not Found",0)</f>
        <v>41250.39</v>
      </c>
      <c r="O2149" t="str" cm="1">
        <f t="array" ref="O2149">_xlfn.XLOOKUP($A2149,Hospitalisation_table[[#All],[Customer ID]],Hospitalisation_table[[#All],[Hospital tier_Updated]],"Not Found",0)</f>
        <v>tier - 1</v>
      </c>
      <c r="P2149" t="str" cm="1">
        <f t="array" ref="P2149">_xlfn.XLOOKUP($A2149,Hospitalisation_table[[#All],[Customer ID]],Hospitalisation_table[[#All],[City tier_updated]],"Not Found",0)</f>
        <v>tier - 3</v>
      </c>
      <c r="Q2149" t="str" cm="1">
        <f t="array" ref="Q2149">_xlfn.XLOOKUP($A2149,Hospitalisation_table[[#All],[Customer ID]],Hospitalisation_table[[#All],[State ID Updated]],"Not Found",0)</f>
        <v>R1011</v>
      </c>
    </row>
    <row r="2150" spans="1:17" x14ac:dyDescent="0.3">
      <c r="A2150" s="13" t="s">
        <v>1541</v>
      </c>
      <c r="B2150" t="str" cm="1">
        <f t="array" ref="B2150">_xlfn.XLOOKUP($A2150,CustomersName[[#All],[Customer ID]],CustomersName[[#All],[First Name]],"Not Found",0)</f>
        <v>Ashhey K</v>
      </c>
      <c r="C2150" cm="1">
        <f t="array" ref="C2150">_xlfn.XLOOKUP($A2150,MedExam_Table[[#Headers],[#Data],[Customer ID]],MedExam_Table[[#Headers],[#Data],[BMI]],"Not Found",0)</f>
        <v>35</v>
      </c>
      <c r="D2150" cm="1">
        <f t="array" ref="D2150">_xlfn.XLOOKUP($A2150,MedExam_Table[[#Headers],[#Data],[Customer ID]],MedExam_Table[[#Headers],[#Data],[HBA1C]],"Not Found",0)</f>
        <v>4.13</v>
      </c>
      <c r="E2150" t="str" cm="1">
        <f t="array" ref="E2150">_xlfn.XLOOKUP($A2150,MedExam_Table[[#Headers],[#Data],[Customer ID]],MedExam_Table[[#Headers],[#Data],[Heart Issues Updated]],"Not Found",0)</f>
        <v>No</v>
      </c>
      <c r="F2150" t="str" cm="1">
        <f t="array" ref="F2150">_xlfn.XLOOKUP($A2150,MedExam_Table[[#Headers],[#Data],[Customer ID]],MedExam_Table[[#Headers],[#Data],[Any Transplants Update]],"Not Found",0)</f>
        <v>No</v>
      </c>
      <c r="G2150" t="str" cm="1">
        <f t="array" ref="G2150">_xlfn.XLOOKUP($A2150,MedExam_Table[[#Headers],[#Data],[Customer ID]],MedExam_Table[[#Headers],[#Data],[Cancer history]],"Not Found",0)</f>
        <v>No</v>
      </c>
      <c r="H2150" cm="1">
        <f t="array" ref="H2150">_xlfn.XLOOKUP($A2150,MedExam_Table[[#Headers],[#Data],[Customer ID]],MedExam_Table[[#Headers],[#Data],[NumberOfMajorSurgeries_updated]],"Not Found",0)</f>
        <v>2</v>
      </c>
      <c r="I2150" t="str" cm="1">
        <f t="array" ref="I2150">_xlfn.XLOOKUP($A2150,MedExam_Table[[#Headers],[#Data],[Customer ID]],MedExam_Table[[#Headers],[#Data],[Smoker Updated]],"Not Found",0)</f>
        <v>No</v>
      </c>
      <c r="J2150" t="str" cm="1">
        <f t="array" ref="J2150">_xlfn.XLOOKUP($A2150,MedExam_Table[[#Headers],[#Data],[Customer ID]],MedExam_Table[[#Headers],[#Data],[Weight Status]],"Not Found",0)</f>
        <v>Obesity</v>
      </c>
      <c r="K2150" t="str" cm="1">
        <f t="array" ref="K2150">_xlfn.XLOOKUP($A2150,MedExam_Table[[#Headers],[#Data],[Customer ID]],MedExam_Table[[#Headers],[#Data],[Diabetes Status]],"Not Found",0)</f>
        <v>Normal</v>
      </c>
      <c r="L2150" cm="1">
        <f t="array" ref="L2150">_xlfn.XLOOKUP($A2150,Hospitalisation_table[[#All],[Customer ID]],Hospitalisation_table[[#All],[Customer Age]],"Not Found",0)</f>
        <v>50</v>
      </c>
      <c r="M2150" t="str" cm="1">
        <f t="array" ref="M2150">_xlfn.XLOOKUP($A2150,Hospitalisation_table[[#All],[Customer ID]],Hospitalisation_table[[#All],[Date of Birth]],"Not Found",0)</f>
        <v>7-Oct-1972</v>
      </c>
      <c r="N2150" s="22" cm="1">
        <f t="array" ref="N2150">_xlfn.XLOOKUP($A2150,Hospitalisation_table[[#All],[Customer ID]],Hospitalisation_table[[#All],[charges]],"Not Found",0)</f>
        <v>12776.05</v>
      </c>
      <c r="O2150" t="str" cm="1">
        <f t="array" ref="O2150">_xlfn.XLOOKUP($A2150,Hospitalisation_table[[#All],[Customer ID]],Hospitalisation_table[[#All],[Hospital tier_Updated]],"Not Found",0)</f>
        <v>tier - 3</v>
      </c>
      <c r="P2150" t="str" cm="1">
        <f t="array" ref="P2150">_xlfn.XLOOKUP($A2150,Hospitalisation_table[[#All],[Customer ID]],Hospitalisation_table[[#All],[City tier_updated]],"Not Found",0)</f>
        <v>tier - 3</v>
      </c>
      <c r="Q2150" t="str" cm="1">
        <f t="array" ref="Q2150">_xlfn.XLOOKUP($A2150,Hospitalisation_table[[#All],[Customer ID]],Hospitalisation_table[[#All],[State ID Updated]],"Not Found",0)</f>
        <v>R1026</v>
      </c>
    </row>
    <row r="2151" spans="1:17" x14ac:dyDescent="0.3">
      <c r="A2151" s="14" t="s">
        <v>1540</v>
      </c>
      <c r="B2151" t="str" cm="1">
        <f t="array" ref="B2151">_xlfn.XLOOKUP($A2151,CustomersName[[#All],[Customer ID]],CustomersName[[#All],[First Name]],"Not Found",0)</f>
        <v>Michael</v>
      </c>
      <c r="C2151" cm="1">
        <f t="array" ref="C2151">_xlfn.XLOOKUP($A2151,MedExam_Table[[#Headers],[#Data],[Customer ID]],MedExam_Table[[#Headers],[#Data],[BMI]],"Not Found",0)</f>
        <v>36.24</v>
      </c>
      <c r="D2151" cm="1">
        <f t="array" ref="D2151">_xlfn.XLOOKUP($A2151,MedExam_Table[[#Headers],[#Data],[Customer ID]],MedExam_Table[[#Headers],[#Data],[HBA1C]],"Not Found",0)</f>
        <v>8.3800000000000008</v>
      </c>
      <c r="E2151" t="str" cm="1">
        <f t="array" ref="E2151">_xlfn.XLOOKUP($A2151,MedExam_Table[[#Headers],[#Data],[Customer ID]],MedExam_Table[[#Headers],[#Data],[Heart Issues Updated]],"Not Found",0)</f>
        <v>Yes</v>
      </c>
      <c r="F2151" t="str" cm="1">
        <f t="array" ref="F2151">_xlfn.XLOOKUP($A2151,MedExam_Table[[#Headers],[#Data],[Customer ID]],MedExam_Table[[#Headers],[#Data],[Any Transplants Update]],"Not Found",0)</f>
        <v>No</v>
      </c>
      <c r="G2151" t="str" cm="1">
        <f t="array" ref="G2151">_xlfn.XLOOKUP($A2151,MedExam_Table[[#Headers],[#Data],[Customer ID]],MedExam_Table[[#Headers],[#Data],[Cancer history]],"Not Found",0)</f>
        <v>No</v>
      </c>
      <c r="H2151" cm="1">
        <f t="array" ref="H2151">_xlfn.XLOOKUP($A2151,MedExam_Table[[#Headers],[#Data],[Customer ID]],MedExam_Table[[#Headers],[#Data],[NumberOfMajorSurgeries_updated]],"Not Found",0)</f>
        <v>1</v>
      </c>
      <c r="I2151" t="str" cm="1">
        <f t="array" ref="I2151">_xlfn.XLOOKUP($A2151,MedExam_Table[[#Headers],[#Data],[Customer ID]],MedExam_Table[[#Headers],[#Data],[Smoker Updated]],"Not Found",0)</f>
        <v>No</v>
      </c>
      <c r="J2151" t="str" cm="1">
        <f t="array" ref="J2151">_xlfn.XLOOKUP($A2151,MedExam_Table[[#Headers],[#Data],[Customer ID]],MedExam_Table[[#Headers],[#Data],[Weight Status]],"Not Found",0)</f>
        <v>Obesity</v>
      </c>
      <c r="K2151" t="str" cm="1">
        <f t="array" ref="K2151">_xlfn.XLOOKUP($A2151,MedExam_Table[[#Headers],[#Data],[Customer ID]],MedExam_Table[[#Headers],[#Data],[Diabetes Status]],"Not Found",0)</f>
        <v>Diabetes</v>
      </c>
      <c r="L2151" cm="1">
        <f t="array" ref="L2151">_xlfn.XLOOKUP($A2151,Hospitalisation_table[[#All],[Customer ID]],Hospitalisation_table[[#All],[Customer Age]],"Not Found",0)</f>
        <v>47</v>
      </c>
      <c r="M2151" t="str" cm="1">
        <f t="array" ref="M2151">_xlfn.XLOOKUP($A2151,Hospitalisation_table[[#All],[Customer ID]],Hospitalisation_table[[#All],[Date of Birth]],"Not Found",0)</f>
        <v>25-Sep-1975</v>
      </c>
      <c r="N2151" s="22" cm="1">
        <f t="array" ref="N2151">_xlfn.XLOOKUP($A2151,Hospitalisation_table[[#All],[Customer ID]],Hospitalisation_table[[#All],[charges]],"Not Found",0)</f>
        <v>12770.27</v>
      </c>
      <c r="O2151" t="str" cm="1">
        <f t="array" ref="O2151">_xlfn.XLOOKUP($A2151,Hospitalisation_table[[#All],[Customer ID]],Hospitalisation_table[[#All],[Hospital tier_Updated]],"Not Found",0)</f>
        <v>tier - 3</v>
      </c>
      <c r="P2151" t="str" cm="1">
        <f t="array" ref="P2151">_xlfn.XLOOKUP($A2151,Hospitalisation_table[[#All],[Customer ID]],Hospitalisation_table[[#All],[City tier_updated]],"Not Found",0)</f>
        <v>tier - 3</v>
      </c>
      <c r="Q2151" t="str" cm="1">
        <f t="array" ref="Q2151">_xlfn.XLOOKUP($A2151,Hospitalisation_table[[#All],[Customer ID]],Hospitalisation_table[[#All],[State ID Updated]],"Not Found",0)</f>
        <v>R1021</v>
      </c>
    </row>
    <row r="2152" spans="1:17" x14ac:dyDescent="0.3">
      <c r="A2152" s="13" t="s">
        <v>1539</v>
      </c>
      <c r="B2152" t="str" cm="1">
        <f t="array" ref="B2152">_xlfn.XLOOKUP($A2152,CustomersName[[#All],[Customer ID]],CustomersName[[#All],[First Name]],"Not Found",0)</f>
        <v>Ryah K.</v>
      </c>
      <c r="C2152" cm="1">
        <f t="array" ref="C2152">_xlfn.XLOOKUP($A2152,MedExam_Table[[#Headers],[#Data],[Customer ID]],MedExam_Table[[#Headers],[#Data],[BMI]],"Not Found",0)</f>
        <v>36.954999999999998</v>
      </c>
      <c r="D2152" cm="1">
        <f t="array" ref="D2152">_xlfn.XLOOKUP($A2152,MedExam_Table[[#Headers],[#Data],[Customer ID]],MedExam_Table[[#Headers],[#Data],[HBA1C]],"Not Found",0)</f>
        <v>8.07</v>
      </c>
      <c r="E2152" t="str" cm="1">
        <f t="array" ref="E2152">_xlfn.XLOOKUP($A2152,MedExam_Table[[#Headers],[#Data],[Customer ID]],MedExam_Table[[#Headers],[#Data],[Heart Issues Updated]],"Not Found",0)</f>
        <v>No</v>
      </c>
      <c r="F2152" t="str" cm="1">
        <f t="array" ref="F2152">_xlfn.XLOOKUP($A2152,MedExam_Table[[#Headers],[#Data],[Customer ID]],MedExam_Table[[#Headers],[#Data],[Any Transplants Update]],"Not Found",0)</f>
        <v>No</v>
      </c>
      <c r="G2152" t="str" cm="1">
        <f t="array" ref="G2152">_xlfn.XLOOKUP($A2152,MedExam_Table[[#Headers],[#Data],[Customer ID]],MedExam_Table[[#Headers],[#Data],[Cancer history]],"Not Found",0)</f>
        <v>No</v>
      </c>
      <c r="H2152" cm="1">
        <f t="array" ref="H2152">_xlfn.XLOOKUP($A2152,MedExam_Table[[#Headers],[#Data],[Customer ID]],MedExam_Table[[#Headers],[#Data],[NumberOfMajorSurgeries_updated]],"Not Found",0)</f>
        <v>0</v>
      </c>
      <c r="I2152" t="str" cm="1">
        <f t="array" ref="I2152">_xlfn.XLOOKUP($A2152,MedExam_Table[[#Headers],[#Data],[Customer ID]],MedExam_Table[[#Headers],[#Data],[Smoker Updated]],"Not Found",0)</f>
        <v>No</v>
      </c>
      <c r="J2152" t="str" cm="1">
        <f t="array" ref="J2152">_xlfn.XLOOKUP($A2152,MedExam_Table[[#Headers],[#Data],[Customer ID]],MedExam_Table[[#Headers],[#Data],[Weight Status]],"Not Found",0)</f>
        <v>Obesity</v>
      </c>
      <c r="K2152" t="str" cm="1">
        <f t="array" ref="K2152">_xlfn.XLOOKUP($A2152,MedExam_Table[[#Headers],[#Data],[Customer ID]],MedExam_Table[[#Headers],[#Data],[Diabetes Status]],"Not Found",0)</f>
        <v>Diabetes</v>
      </c>
      <c r="L2152" cm="1">
        <f t="array" ref="L2152">_xlfn.XLOOKUP($A2152,Hospitalisation_table[[#All],[Customer ID]],Hospitalisation_table[[#All],[Customer Age]],"Not Found",0)</f>
        <v>60</v>
      </c>
      <c r="M2152" t="str" cm="1">
        <f t="array" ref="M2152">_xlfn.XLOOKUP($A2152,Hospitalisation_table[[#All],[Customer ID]],Hospitalisation_table[[#All],[Date of Birth]],"Not Found",0)</f>
        <v>1-Oct-1962</v>
      </c>
      <c r="N2152" s="22" cm="1">
        <f t="array" ref="N2152">_xlfn.XLOOKUP($A2152,Hospitalisation_table[[#All],[Customer ID]],Hospitalisation_table[[#All],[charges]],"Not Found",0)</f>
        <v>12741.17</v>
      </c>
      <c r="O2152" t="str" cm="1">
        <f t="array" ref="O2152">_xlfn.XLOOKUP($A2152,Hospitalisation_table[[#All],[Customer ID]],Hospitalisation_table[[#All],[Hospital tier_Updated]],"Not Found",0)</f>
        <v>tier - 3</v>
      </c>
      <c r="P2152" t="str" cm="1">
        <f t="array" ref="P2152">_xlfn.XLOOKUP($A2152,Hospitalisation_table[[#All],[Customer ID]],Hospitalisation_table[[#All],[City tier_updated]],"Not Found",0)</f>
        <v>tier - 1</v>
      </c>
      <c r="Q2152" t="str" cm="1">
        <f t="array" ref="Q2152">_xlfn.XLOOKUP($A2152,Hospitalisation_table[[#All],[Customer ID]],Hospitalisation_table[[#All],[State ID Updated]],"Not Found",0)</f>
        <v>R1017</v>
      </c>
    </row>
    <row r="2153" spans="1:17" x14ac:dyDescent="0.3">
      <c r="A2153" s="14" t="s">
        <v>1538</v>
      </c>
      <c r="B2153" t="str" cm="1">
        <f t="array" ref="B2153">_xlfn.XLOOKUP($A2153,CustomersName[[#All],[Customer ID]],CustomersName[[#All],[First Name]],"Not Found",0)</f>
        <v>MathMatthew J</v>
      </c>
      <c r="C2153" cm="1">
        <f t="array" ref="C2153">_xlfn.XLOOKUP($A2153,MedExam_Table[[#Headers],[#Data],[Customer ID]],MedExam_Table[[#Headers],[#Data],[BMI]],"Not Found",0)</f>
        <v>29.64</v>
      </c>
      <c r="D2153" cm="1">
        <f t="array" ref="D2153">_xlfn.XLOOKUP($A2153,MedExam_Table[[#Headers],[#Data],[Customer ID]],MedExam_Table[[#Headers],[#Data],[HBA1C]],"Not Found",0)</f>
        <v>8.9499999999999993</v>
      </c>
      <c r="E2153" t="str" cm="1">
        <f t="array" ref="E2153">_xlfn.XLOOKUP($A2153,MedExam_Table[[#Headers],[#Data],[Customer ID]],MedExam_Table[[#Headers],[#Data],[Heart Issues Updated]],"Not Found",0)</f>
        <v>No</v>
      </c>
      <c r="F2153" t="str" cm="1">
        <f t="array" ref="F2153">_xlfn.XLOOKUP($A2153,MedExam_Table[[#Headers],[#Data],[Customer ID]],MedExam_Table[[#Headers],[#Data],[Any Transplants Update]],"Not Found",0)</f>
        <v>No</v>
      </c>
      <c r="G2153" t="str" cm="1">
        <f t="array" ref="G2153">_xlfn.XLOOKUP($A2153,MedExam_Table[[#Headers],[#Data],[Customer ID]],MedExam_Table[[#Headers],[#Data],[Cancer history]],"Not Found",0)</f>
        <v>No</v>
      </c>
      <c r="H2153" cm="1">
        <f t="array" ref="H2153">_xlfn.XLOOKUP($A2153,MedExam_Table[[#Headers],[#Data],[Customer ID]],MedExam_Table[[#Headers],[#Data],[NumberOfMajorSurgeries_updated]],"Not Found",0)</f>
        <v>0</v>
      </c>
      <c r="I2153" t="str" cm="1">
        <f t="array" ref="I2153">_xlfn.XLOOKUP($A2153,MedExam_Table[[#Headers],[#Data],[Customer ID]],MedExam_Table[[#Headers],[#Data],[Smoker Updated]],"Not Found",0)</f>
        <v>No</v>
      </c>
      <c r="J2153" t="str" cm="1">
        <f t="array" ref="J2153">_xlfn.XLOOKUP($A2153,MedExam_Table[[#Headers],[#Data],[Customer ID]],MedExam_Table[[#Headers],[#Data],[Weight Status]],"Not Found",0)</f>
        <v>OverWeight</v>
      </c>
      <c r="K2153" t="str" cm="1">
        <f t="array" ref="K2153">_xlfn.XLOOKUP($A2153,MedExam_Table[[#Headers],[#Data],[Customer ID]],MedExam_Table[[#Headers],[#Data],[Diabetes Status]],"Not Found",0)</f>
        <v>Diabetes</v>
      </c>
      <c r="L2153" cm="1">
        <f t="array" ref="L2153">_xlfn.XLOOKUP($A2153,Hospitalisation_table[[#All],[Customer ID]],Hospitalisation_table[[#All],[Customer Age]],"Not Found",0)</f>
        <v>60</v>
      </c>
      <c r="M2153" t="str" cm="1">
        <f t="array" ref="M2153">_xlfn.XLOOKUP($A2153,Hospitalisation_table[[#All],[Customer ID]],Hospitalisation_table[[#All],[Date of Birth]],"Not Found",0)</f>
        <v>2-Sep-1962</v>
      </c>
      <c r="N2153" s="22" cm="1">
        <f t="array" ref="N2153">_xlfn.XLOOKUP($A2153,Hospitalisation_table[[#All],[Customer ID]],Hospitalisation_table[[#All],[charges]],"Not Found",0)</f>
        <v>12731</v>
      </c>
      <c r="O2153" t="str" cm="1">
        <f t="array" ref="O2153">_xlfn.XLOOKUP($A2153,Hospitalisation_table[[#All],[Customer ID]],Hospitalisation_table[[#All],[Hospital tier_Updated]],"Not Found",0)</f>
        <v>tier - 3</v>
      </c>
      <c r="P2153" t="str" cm="1">
        <f t="array" ref="P2153">_xlfn.XLOOKUP($A2153,Hospitalisation_table[[#All],[Customer ID]],Hospitalisation_table[[#All],[City tier_updated]],"Not Found",0)</f>
        <v>tier - 3</v>
      </c>
      <c r="Q2153" t="str" cm="1">
        <f t="array" ref="Q2153">_xlfn.XLOOKUP($A2153,Hospitalisation_table[[#All],[Customer ID]],Hospitalisation_table[[#All],[State ID Updated]],"Not Found",0)</f>
        <v>R1016</v>
      </c>
    </row>
    <row r="2154" spans="1:17" x14ac:dyDescent="0.3">
      <c r="A2154" s="13" t="s">
        <v>1537</v>
      </c>
      <c r="B2154" t="str" cm="1">
        <f t="array" ref="B2154">_xlfn.XLOOKUP($A2154,CustomersName[[#All],[Customer ID]],CustomersName[[#All],[First Name]],"Not Found",0)</f>
        <v>Karine</v>
      </c>
      <c r="C2154" cm="1">
        <f t="array" ref="C2154">_xlfn.XLOOKUP($A2154,MedExam_Table[[#Headers],[#Data],[Customer ID]],MedExam_Table[[#Headers],[#Data],[BMI]],"Not Found",0)</f>
        <v>42.74</v>
      </c>
      <c r="D2154" cm="1">
        <f t="array" ref="D2154">_xlfn.XLOOKUP($A2154,MedExam_Table[[#Headers],[#Data],[Customer ID]],MedExam_Table[[#Headers],[#Data],[HBA1C]],"Not Found",0)</f>
        <v>6.31</v>
      </c>
      <c r="E2154" t="str" cm="1">
        <f t="array" ref="E2154">_xlfn.XLOOKUP($A2154,MedExam_Table[[#Headers],[#Data],[Customer ID]],MedExam_Table[[#Headers],[#Data],[Heart Issues Updated]],"Not Found",0)</f>
        <v>Yes</v>
      </c>
      <c r="F2154" t="str" cm="1">
        <f t="array" ref="F2154">_xlfn.XLOOKUP($A2154,MedExam_Table[[#Headers],[#Data],[Customer ID]],MedExam_Table[[#Headers],[#Data],[Any Transplants Update]],"Not Found",0)</f>
        <v>No</v>
      </c>
      <c r="G2154" t="str" cm="1">
        <f t="array" ref="G2154">_xlfn.XLOOKUP($A2154,MedExam_Table[[#Headers],[#Data],[Customer ID]],MedExam_Table[[#Headers],[#Data],[Cancer history]],"Not Found",0)</f>
        <v>No</v>
      </c>
      <c r="H2154" cm="1">
        <f t="array" ref="H2154">_xlfn.XLOOKUP($A2154,MedExam_Table[[#Headers],[#Data],[Customer ID]],MedExam_Table[[#Headers],[#Data],[NumberOfMajorSurgeries_updated]],"Not Found",0)</f>
        <v>1</v>
      </c>
      <c r="I2154" t="str" cm="1">
        <f t="array" ref="I2154">_xlfn.XLOOKUP($A2154,MedExam_Table[[#Headers],[#Data],[Customer ID]],MedExam_Table[[#Headers],[#Data],[Smoker Updated]],"Not Found",0)</f>
        <v>No</v>
      </c>
      <c r="J2154" t="str" cm="1">
        <f t="array" ref="J2154">_xlfn.XLOOKUP($A2154,MedExam_Table[[#Headers],[#Data],[Customer ID]],MedExam_Table[[#Headers],[#Data],[Weight Status]],"Not Found",0)</f>
        <v>Obesity</v>
      </c>
      <c r="K2154" t="str" cm="1">
        <f t="array" ref="K2154">_xlfn.XLOOKUP($A2154,MedExam_Table[[#Headers],[#Data],[Customer ID]],MedExam_Table[[#Headers],[#Data],[Diabetes Status]],"Not Found",0)</f>
        <v>Prediabetes</v>
      </c>
      <c r="L2154" cm="1">
        <f t="array" ref="L2154">_xlfn.XLOOKUP($A2154,Hospitalisation_table[[#All],[Customer ID]],Hospitalisation_table[[#All],[Customer Age]],"Not Found",0)</f>
        <v>34</v>
      </c>
      <c r="M2154" t="str" cm="1">
        <f t="array" ref="M2154">_xlfn.XLOOKUP($A2154,Hospitalisation_table[[#All],[Customer ID]],Hospitalisation_table[[#All],[Date of Birth]],"Not Found",0)</f>
        <v>17-Jul-1988</v>
      </c>
      <c r="N2154" s="22" cm="1">
        <f t="array" ref="N2154">_xlfn.XLOOKUP($A2154,Hospitalisation_table[[#All],[Customer ID]],Hospitalisation_table[[#All],[charges]],"Not Found",0)</f>
        <v>12718.21</v>
      </c>
      <c r="O2154" t="str" cm="1">
        <f t="array" ref="O2154">_xlfn.XLOOKUP($A2154,Hospitalisation_table[[#All],[Customer ID]],Hospitalisation_table[[#All],[Hospital tier_Updated]],"Not Found",0)</f>
        <v>tier - 3</v>
      </c>
      <c r="P2154" t="str" cm="1">
        <f t="array" ref="P2154">_xlfn.XLOOKUP($A2154,Hospitalisation_table[[#All],[Customer ID]],Hospitalisation_table[[#All],[City tier_updated]],"Not Found",0)</f>
        <v>tier - 1</v>
      </c>
      <c r="Q2154" t="str" cm="1">
        <f t="array" ref="Q2154">_xlfn.XLOOKUP($A2154,Hospitalisation_table[[#All],[Customer ID]],Hospitalisation_table[[#All],[State ID Updated]],"Not Found",0)</f>
        <v>R1026</v>
      </c>
    </row>
    <row r="2155" spans="1:17" x14ac:dyDescent="0.3">
      <c r="A2155" s="14" t="s">
        <v>1536</v>
      </c>
      <c r="B2155" t="str" cm="1">
        <f t="array" ref="B2155">_xlfn.XLOOKUP($A2155,CustomersName[[#All],[Customer ID]],CustomersName[[#All],[First Name]],"Not Found",0)</f>
        <v>Anthnia G</v>
      </c>
      <c r="C2155" cm="1">
        <f t="array" ref="C2155">_xlfn.XLOOKUP($A2155,MedExam_Table[[#Headers],[#Data],[Customer ID]],MedExam_Table[[#Headers],[#Data],[BMI]],"Not Found",0)</f>
        <v>36.130000000000003</v>
      </c>
      <c r="D2155" cm="1">
        <f t="array" ref="D2155">_xlfn.XLOOKUP($A2155,MedExam_Table[[#Headers],[#Data],[Customer ID]],MedExam_Table[[#Headers],[#Data],[HBA1C]],"Not Found",0)</f>
        <v>7.19</v>
      </c>
      <c r="E2155" t="str" cm="1">
        <f t="array" ref="E2155">_xlfn.XLOOKUP($A2155,MedExam_Table[[#Headers],[#Data],[Customer ID]],MedExam_Table[[#Headers],[#Data],[Heart Issues Updated]],"Not Found",0)</f>
        <v>Yes</v>
      </c>
      <c r="F2155" t="str" cm="1">
        <f t="array" ref="F2155">_xlfn.XLOOKUP($A2155,MedExam_Table[[#Headers],[#Data],[Customer ID]],MedExam_Table[[#Headers],[#Data],[Any Transplants Update]],"Not Found",0)</f>
        <v>No</v>
      </c>
      <c r="G2155" t="str" cm="1">
        <f t="array" ref="G2155">_xlfn.XLOOKUP($A2155,MedExam_Table[[#Headers],[#Data],[Customer ID]],MedExam_Table[[#Headers],[#Data],[Cancer history]],"Not Found",0)</f>
        <v>No</v>
      </c>
      <c r="H2155" cm="1">
        <f t="array" ref="H2155">_xlfn.XLOOKUP($A2155,MedExam_Table[[#Headers],[#Data],[Customer ID]],MedExam_Table[[#Headers],[#Data],[NumberOfMajorSurgeries_updated]],"Not Found",0)</f>
        <v>2</v>
      </c>
      <c r="I2155" t="str" cm="1">
        <f t="array" ref="I2155">_xlfn.XLOOKUP($A2155,MedExam_Table[[#Headers],[#Data],[Customer ID]],MedExam_Table[[#Headers],[#Data],[Smoker Updated]],"Not Found",0)</f>
        <v>No</v>
      </c>
      <c r="J2155" t="str" cm="1">
        <f t="array" ref="J2155">_xlfn.XLOOKUP($A2155,MedExam_Table[[#Headers],[#Data],[Customer ID]],MedExam_Table[[#Headers],[#Data],[Weight Status]],"Not Found",0)</f>
        <v>Obesity</v>
      </c>
      <c r="K2155" t="str" cm="1">
        <f t="array" ref="K2155">_xlfn.XLOOKUP($A2155,MedExam_Table[[#Headers],[#Data],[Customer ID]],MedExam_Table[[#Headers],[#Data],[Diabetes Status]],"Not Found",0)</f>
        <v>Diabetes</v>
      </c>
      <c r="L2155" cm="1">
        <f t="array" ref="L2155">_xlfn.XLOOKUP($A2155,Hospitalisation_table[[#All],[Customer ID]],Hospitalisation_table[[#All],[Customer Age]],"Not Found",0)</f>
        <v>52</v>
      </c>
      <c r="M2155" t="str" cm="1">
        <f t="array" ref="M2155">_xlfn.XLOOKUP($A2155,Hospitalisation_table[[#All],[Customer ID]],Hospitalisation_table[[#All],[Date of Birth]],"Not Found",0)</f>
        <v>8-Jul-1970</v>
      </c>
      <c r="N2155" s="22" cm="1">
        <f t="array" ref="N2155">_xlfn.XLOOKUP($A2155,Hospitalisation_table[[#All],[Customer ID]],Hospitalisation_table[[#All],[charges]],"Not Found",0)</f>
        <v>12713</v>
      </c>
      <c r="O2155" t="str" cm="1">
        <f t="array" ref="O2155">_xlfn.XLOOKUP($A2155,Hospitalisation_table[[#All],[Customer ID]],Hospitalisation_table[[#All],[Hospital tier_Updated]],"Not Found",0)</f>
        <v>tier - 3</v>
      </c>
      <c r="P2155" t="str" cm="1">
        <f t="array" ref="P2155">_xlfn.XLOOKUP($A2155,Hospitalisation_table[[#All],[Customer ID]],Hospitalisation_table[[#All],[City tier_updated]],"Not Found",0)</f>
        <v>tier - 1</v>
      </c>
      <c r="Q2155" t="str" cm="1">
        <f t="array" ref="Q2155">_xlfn.XLOOKUP($A2155,Hospitalisation_table[[#All],[Customer ID]],Hospitalisation_table[[#All],[State ID Updated]],"Not Found",0)</f>
        <v>R1011</v>
      </c>
    </row>
    <row r="2156" spans="1:17" x14ac:dyDescent="0.3">
      <c r="A2156" s="13" t="s">
        <v>1535</v>
      </c>
      <c r="B2156" t="str" cm="1">
        <f t="array" ref="B2156">_xlfn.XLOOKUP($A2156,CustomersName[[#All],[Customer ID]],CustomersName[[#All],[First Name]],"Not Found",0)</f>
        <v>Chsondra L</v>
      </c>
      <c r="C2156" cm="1">
        <f t="array" ref="C2156">_xlfn.XLOOKUP($A2156,MedExam_Table[[#Headers],[#Data],[Customer ID]],MedExam_Table[[#Headers],[#Data],[BMI]],"Not Found",0)</f>
        <v>31.55</v>
      </c>
      <c r="D2156" cm="1">
        <f t="array" ref="D2156">_xlfn.XLOOKUP($A2156,MedExam_Table[[#Headers],[#Data],[Customer ID]],MedExam_Table[[#Headers],[#Data],[HBA1C]],"Not Found",0)</f>
        <v>6.11</v>
      </c>
      <c r="E2156" t="str" cm="1">
        <f t="array" ref="E2156">_xlfn.XLOOKUP($A2156,MedExam_Table[[#Headers],[#Data],[Customer ID]],MedExam_Table[[#Headers],[#Data],[Heart Issues Updated]],"Not Found",0)</f>
        <v>Yes</v>
      </c>
      <c r="F2156" t="str" cm="1">
        <f t="array" ref="F2156">_xlfn.XLOOKUP($A2156,MedExam_Table[[#Headers],[#Data],[Customer ID]],MedExam_Table[[#Headers],[#Data],[Any Transplants Update]],"Not Found",0)</f>
        <v>No</v>
      </c>
      <c r="G2156" t="str" cm="1">
        <f t="array" ref="G2156">_xlfn.XLOOKUP($A2156,MedExam_Table[[#Headers],[#Data],[Customer ID]],MedExam_Table[[#Headers],[#Data],[Cancer history]],"Not Found",0)</f>
        <v>No</v>
      </c>
      <c r="H2156" cm="1">
        <f t="array" ref="H2156">_xlfn.XLOOKUP($A2156,MedExam_Table[[#Headers],[#Data],[Customer ID]],MedExam_Table[[#Headers],[#Data],[NumberOfMajorSurgeries_updated]],"Not Found",0)</f>
        <v>1</v>
      </c>
      <c r="I2156" t="str" cm="1">
        <f t="array" ref="I2156">_xlfn.XLOOKUP($A2156,MedExam_Table[[#Headers],[#Data],[Customer ID]],MedExam_Table[[#Headers],[#Data],[Smoker Updated]],"Not Found",0)</f>
        <v>No</v>
      </c>
      <c r="J2156" t="str" cm="1">
        <f t="array" ref="J2156">_xlfn.XLOOKUP($A2156,MedExam_Table[[#Headers],[#Data],[Customer ID]],MedExam_Table[[#Headers],[#Data],[Weight Status]],"Not Found",0)</f>
        <v>Obesity</v>
      </c>
      <c r="K2156" t="str" cm="1">
        <f t="array" ref="K2156">_xlfn.XLOOKUP($A2156,MedExam_Table[[#Headers],[#Data],[Customer ID]],MedExam_Table[[#Headers],[#Data],[Diabetes Status]],"Not Found",0)</f>
        <v>Prediabetes</v>
      </c>
      <c r="L2156" cm="1">
        <f t="array" ref="L2156">_xlfn.XLOOKUP($A2156,Hospitalisation_table[[#All],[Customer ID]],Hospitalisation_table[[#All],[Customer Age]],"Not Found",0)</f>
        <v>58</v>
      </c>
      <c r="M2156" t="str" cm="1">
        <f t="array" ref="M2156">_xlfn.XLOOKUP($A2156,Hospitalisation_table[[#All],[Customer ID]],Hospitalisation_table[[#All],[Date of Birth]],"Not Found",0)</f>
        <v>28-Nov-1964</v>
      </c>
      <c r="N2156" s="22" cm="1">
        <f t="array" ref="N2156">_xlfn.XLOOKUP($A2156,Hospitalisation_table[[#All],[Customer ID]],Hospitalisation_table[[#All],[charges]],"Not Found",0)</f>
        <v>12700.63</v>
      </c>
      <c r="O2156" t="str" cm="1">
        <f t="array" ref="O2156">_xlfn.XLOOKUP($A2156,Hospitalisation_table[[#All],[Customer ID]],Hospitalisation_table[[#All],[Hospital tier_Updated]],"Not Found",0)</f>
        <v>tier - 3</v>
      </c>
      <c r="P2156" t="str" cm="1">
        <f t="array" ref="P2156">_xlfn.XLOOKUP($A2156,Hospitalisation_table[[#All],[Customer ID]],Hospitalisation_table[[#All],[City tier_updated]],"Not Found",0)</f>
        <v>tier - 3</v>
      </c>
      <c r="Q2156" t="str" cm="1">
        <f t="array" ref="Q2156">_xlfn.XLOOKUP($A2156,Hospitalisation_table[[#All],[Customer ID]],Hospitalisation_table[[#All],[State ID Updated]],"Not Found",0)</f>
        <v>R1011</v>
      </c>
    </row>
    <row r="2157" spans="1:17" x14ac:dyDescent="0.3">
      <c r="A2157" s="14" t="s">
        <v>1534</v>
      </c>
      <c r="B2157" t="str" cm="1">
        <f t="array" ref="B2157">_xlfn.XLOOKUP($A2157,CustomersName[[#All],[Customer ID]],CustomersName[[#All],[First Name]],"Not Found",0)</f>
        <v>Wendy</v>
      </c>
      <c r="C2157" cm="1">
        <f t="array" ref="C2157">_xlfn.XLOOKUP($A2157,MedExam_Table[[#Headers],[#Data],[Customer ID]],MedExam_Table[[#Headers],[#Data],[BMI]],"Not Found",0)</f>
        <v>52.75</v>
      </c>
      <c r="D2157" cm="1">
        <f t="array" ref="D2157">_xlfn.XLOOKUP($A2157,MedExam_Table[[#Headers],[#Data],[Customer ID]],MedExam_Table[[#Headers],[#Data],[HBA1C]],"Not Found",0)</f>
        <v>6.02</v>
      </c>
      <c r="E2157" t="str" cm="1">
        <f t="array" ref="E2157">_xlfn.XLOOKUP($A2157,MedExam_Table[[#Headers],[#Data],[Customer ID]],MedExam_Table[[#Headers],[#Data],[Heart Issues Updated]],"Not Found",0)</f>
        <v>No</v>
      </c>
      <c r="F2157" t="str" cm="1">
        <f t="array" ref="F2157">_xlfn.XLOOKUP($A2157,MedExam_Table[[#Headers],[#Data],[Customer ID]],MedExam_Table[[#Headers],[#Data],[Any Transplants Update]],"Not Found",0)</f>
        <v>No</v>
      </c>
      <c r="G2157" t="str" cm="1">
        <f t="array" ref="G2157">_xlfn.XLOOKUP($A2157,MedExam_Table[[#Headers],[#Data],[Customer ID]],MedExam_Table[[#Headers],[#Data],[Cancer history]],"Not Found",0)</f>
        <v>No</v>
      </c>
      <c r="H2157" cm="1">
        <f t="array" ref="H2157">_xlfn.XLOOKUP($A2157,MedExam_Table[[#Headers],[#Data],[Customer ID]],MedExam_Table[[#Headers],[#Data],[NumberOfMajorSurgeries_updated]],"Not Found",0)</f>
        <v>1</v>
      </c>
      <c r="I2157" t="str" cm="1">
        <f t="array" ref="I2157">_xlfn.XLOOKUP($A2157,MedExam_Table[[#Headers],[#Data],[Customer ID]],MedExam_Table[[#Headers],[#Data],[Smoker Updated]],"Not Found",0)</f>
        <v>No</v>
      </c>
      <c r="J2157" t="str" cm="1">
        <f t="array" ref="J2157">_xlfn.XLOOKUP($A2157,MedExam_Table[[#Headers],[#Data],[Customer ID]],MedExam_Table[[#Headers],[#Data],[Weight Status]],"Not Found",0)</f>
        <v>Obesity</v>
      </c>
      <c r="K2157" t="str" cm="1">
        <f t="array" ref="K2157">_xlfn.XLOOKUP($A2157,MedExam_Table[[#Headers],[#Data],[Customer ID]],MedExam_Table[[#Headers],[#Data],[Diabetes Status]],"Not Found",0)</f>
        <v>Prediabetes</v>
      </c>
      <c r="L2157" cm="1">
        <f t="array" ref="L2157">_xlfn.XLOOKUP($A2157,Hospitalisation_table[[#All],[Customer ID]],Hospitalisation_table[[#All],[Customer Age]],"Not Found",0)</f>
        <v>30</v>
      </c>
      <c r="M2157" t="str" cm="1">
        <f t="array" ref="M2157">_xlfn.XLOOKUP($A2157,Hospitalisation_table[[#All],[Customer ID]],Hospitalisation_table[[#All],[Date of Birth]],"Not Found",0)</f>
        <v>7-Jul-1992</v>
      </c>
      <c r="N2157" s="22" cm="1">
        <f t="array" ref="N2157">_xlfn.XLOOKUP($A2157,Hospitalisation_table[[#All],[Customer ID]],Hospitalisation_table[[#All],[charges]],"Not Found",0)</f>
        <v>12699.56</v>
      </c>
      <c r="O2157" t="str" cm="1">
        <f t="array" ref="O2157">_xlfn.XLOOKUP($A2157,Hospitalisation_table[[#All],[Customer ID]],Hospitalisation_table[[#All],[Hospital tier_Updated]],"Not Found",0)</f>
        <v>tier - 3</v>
      </c>
      <c r="P2157" t="str" cm="1">
        <f t="array" ref="P2157">_xlfn.XLOOKUP($A2157,Hospitalisation_table[[#All],[Customer ID]],Hospitalisation_table[[#All],[City tier_updated]],"Not Found",0)</f>
        <v>tier - 2</v>
      </c>
      <c r="Q2157" t="str" cm="1">
        <f t="array" ref="Q2157">_xlfn.XLOOKUP($A2157,Hospitalisation_table[[#All],[Customer ID]],Hospitalisation_table[[#All],[State ID Updated]],"Not Found",0)</f>
        <v>R1011</v>
      </c>
    </row>
    <row r="2158" spans="1:17" x14ac:dyDescent="0.3">
      <c r="A2158" s="13" t="s">
        <v>1533</v>
      </c>
      <c r="B2158" t="str" cm="1">
        <f t="array" ref="B2158">_xlfn.XLOOKUP($A2158,CustomersName[[#All],[Customer ID]],CustomersName[[#All],[First Name]],"Not Found",0)</f>
        <v>Eric h</v>
      </c>
      <c r="C2158" cm="1">
        <f t="array" ref="C2158">_xlfn.XLOOKUP($A2158,MedExam_Table[[#Headers],[#Data],[Customer ID]],MedExam_Table[[#Headers],[#Data],[BMI]],"Not Found",0)</f>
        <v>36.67</v>
      </c>
      <c r="D2158" cm="1">
        <f t="array" ref="D2158">_xlfn.XLOOKUP($A2158,MedExam_Table[[#Headers],[#Data],[Customer ID]],MedExam_Table[[#Headers],[#Data],[HBA1C]],"Not Found",0)</f>
        <v>11.86</v>
      </c>
      <c r="E2158" t="str" cm="1">
        <f t="array" ref="E2158">_xlfn.XLOOKUP($A2158,MedExam_Table[[#Headers],[#Data],[Customer ID]],MedExam_Table[[#Headers],[#Data],[Heart Issues Updated]],"Not Found",0)</f>
        <v>No</v>
      </c>
      <c r="F2158" t="str" cm="1">
        <f t="array" ref="F2158">_xlfn.XLOOKUP($A2158,MedExam_Table[[#Headers],[#Data],[Customer ID]],MedExam_Table[[#Headers],[#Data],[Any Transplants Update]],"Not Found",0)</f>
        <v>No</v>
      </c>
      <c r="G2158" t="str" cm="1">
        <f t="array" ref="G2158">_xlfn.XLOOKUP($A2158,MedExam_Table[[#Headers],[#Data],[Customer ID]],MedExam_Table[[#Headers],[#Data],[Cancer history]],"Not Found",0)</f>
        <v>No</v>
      </c>
      <c r="H2158" cm="1">
        <f t="array" ref="H2158">_xlfn.XLOOKUP($A2158,MedExam_Table[[#Headers],[#Data],[Customer ID]],MedExam_Table[[#Headers],[#Data],[NumberOfMajorSurgeries_updated]],"Not Found",0)</f>
        <v>0</v>
      </c>
      <c r="I2158" t="str" cm="1">
        <f t="array" ref="I2158">_xlfn.XLOOKUP($A2158,MedExam_Table[[#Headers],[#Data],[Customer ID]],MedExam_Table[[#Headers],[#Data],[Smoker Updated]],"Not Found",0)</f>
        <v>No</v>
      </c>
      <c r="J2158" t="str" cm="1">
        <f t="array" ref="J2158">_xlfn.XLOOKUP($A2158,MedExam_Table[[#Headers],[#Data],[Customer ID]],MedExam_Table[[#Headers],[#Data],[Weight Status]],"Not Found",0)</f>
        <v>Obesity</v>
      </c>
      <c r="K2158" t="str" cm="1">
        <f t="array" ref="K2158">_xlfn.XLOOKUP($A2158,MedExam_Table[[#Headers],[#Data],[Customer ID]],MedExam_Table[[#Headers],[#Data],[Diabetes Status]],"Not Found",0)</f>
        <v>Diabetes</v>
      </c>
      <c r="L2158" cm="1">
        <f t="array" ref="L2158">_xlfn.XLOOKUP($A2158,Hospitalisation_table[[#All],[Customer ID]],Hospitalisation_table[[#All],[Customer Age]],"Not Found",0)</f>
        <v>48</v>
      </c>
      <c r="M2158" t="str" cm="1">
        <f t="array" ref="M2158">_xlfn.XLOOKUP($A2158,Hospitalisation_table[[#All],[Customer ID]],Hospitalisation_table[[#All],[Date of Birth]],"Not Found",0)</f>
        <v>24-Sep-1974</v>
      </c>
      <c r="N2158" s="22" cm="1">
        <f t="array" ref="N2158">_xlfn.XLOOKUP($A2158,Hospitalisation_table[[#All],[Customer ID]],Hospitalisation_table[[#All],[charges]],"Not Found",0)</f>
        <v>12697.48</v>
      </c>
      <c r="O2158" t="str" cm="1">
        <f t="array" ref="O2158">_xlfn.XLOOKUP($A2158,Hospitalisation_table[[#All],[Customer ID]],Hospitalisation_table[[#All],[Hospital tier_Updated]],"Not Found",0)</f>
        <v>tier - 3</v>
      </c>
      <c r="P2158" t="str" cm="1">
        <f t="array" ref="P2158">_xlfn.XLOOKUP($A2158,Hospitalisation_table[[#All],[Customer ID]],Hospitalisation_table[[#All],[City tier_updated]],"Not Found",0)</f>
        <v>tier - 3</v>
      </c>
      <c r="Q2158" t="str" cm="1">
        <f t="array" ref="Q2158">_xlfn.XLOOKUP($A2158,Hospitalisation_table[[#All],[Customer ID]],Hospitalisation_table[[#All],[State ID Updated]],"Not Found",0)</f>
        <v>R1021</v>
      </c>
    </row>
    <row r="2159" spans="1:17" x14ac:dyDescent="0.3">
      <c r="A2159" s="14" t="s">
        <v>1532</v>
      </c>
      <c r="B2159" t="str" cm="1">
        <f t="array" ref="B2159">_xlfn.XLOOKUP($A2159,CustomersName[[#All],[Customer ID]],CustomersName[[#All],[First Name]],"Not Found",0)</f>
        <v>Elizabeth</v>
      </c>
      <c r="C2159" cm="1">
        <f t="array" ref="C2159">_xlfn.XLOOKUP($A2159,MedExam_Table[[#Headers],[#Data],[Customer ID]],MedExam_Table[[#Headers],[#Data],[BMI]],"Not Found",0)</f>
        <v>38.06</v>
      </c>
      <c r="D2159" cm="1">
        <f t="array" ref="D2159">_xlfn.XLOOKUP($A2159,MedExam_Table[[#Headers],[#Data],[Customer ID]],MedExam_Table[[#Headers],[#Data],[HBA1C]],"Not Found",0)</f>
        <v>8.25</v>
      </c>
      <c r="E2159" t="str" cm="1">
        <f t="array" ref="E2159">_xlfn.XLOOKUP($A2159,MedExam_Table[[#Headers],[#Data],[Customer ID]],MedExam_Table[[#Headers],[#Data],[Heart Issues Updated]],"Not Found",0)</f>
        <v>No</v>
      </c>
      <c r="F2159" t="str" cm="1">
        <f t="array" ref="F2159">_xlfn.XLOOKUP($A2159,MedExam_Table[[#Headers],[#Data],[Customer ID]],MedExam_Table[[#Headers],[#Data],[Any Transplants Update]],"Not Found",0)</f>
        <v>No</v>
      </c>
      <c r="G2159" t="str" cm="1">
        <f t="array" ref="G2159">_xlfn.XLOOKUP($A2159,MedExam_Table[[#Headers],[#Data],[Customer ID]],MedExam_Table[[#Headers],[#Data],[Cancer history]],"Not Found",0)</f>
        <v>No</v>
      </c>
      <c r="H2159" cm="1">
        <f t="array" ref="H2159">_xlfn.XLOOKUP($A2159,MedExam_Table[[#Headers],[#Data],[Customer ID]],MedExam_Table[[#Headers],[#Data],[NumberOfMajorSurgeries_updated]],"Not Found",0)</f>
        <v>0</v>
      </c>
      <c r="I2159" t="str" cm="1">
        <f t="array" ref="I2159">_xlfn.XLOOKUP($A2159,MedExam_Table[[#Headers],[#Data],[Customer ID]],MedExam_Table[[#Headers],[#Data],[Smoker Updated]],"Not Found",0)</f>
        <v>No</v>
      </c>
      <c r="J2159" t="str" cm="1">
        <f t="array" ref="J2159">_xlfn.XLOOKUP($A2159,MedExam_Table[[#Headers],[#Data],[Customer ID]],MedExam_Table[[#Headers],[#Data],[Weight Status]],"Not Found",0)</f>
        <v>Obesity</v>
      </c>
      <c r="K2159" t="str" cm="1">
        <f t="array" ref="K2159">_xlfn.XLOOKUP($A2159,MedExam_Table[[#Headers],[#Data],[Customer ID]],MedExam_Table[[#Headers],[#Data],[Diabetes Status]],"Not Found",0)</f>
        <v>Diabetes</v>
      </c>
      <c r="L2159" cm="1">
        <f t="array" ref="L2159">_xlfn.XLOOKUP($A2159,Hospitalisation_table[[#All],[Customer ID]],Hospitalisation_table[[#All],[Customer Age]],"Not Found",0)</f>
        <v>60</v>
      </c>
      <c r="M2159" t="str" cm="1">
        <f t="array" ref="M2159">_xlfn.XLOOKUP($A2159,Hospitalisation_table[[#All],[Customer ID]],Hospitalisation_table[[#All],[Date of Birth]],"Not Found",0)</f>
        <v>27-Aug-1962</v>
      </c>
      <c r="N2159" s="22" cm="1">
        <f t="array" ref="N2159">_xlfn.XLOOKUP($A2159,Hospitalisation_table[[#All],[Customer ID]],Hospitalisation_table[[#All],[charges]],"Not Found",0)</f>
        <v>12648.7</v>
      </c>
      <c r="O2159" t="str" cm="1">
        <f t="array" ref="O2159">_xlfn.XLOOKUP($A2159,Hospitalisation_table[[#All],[Customer ID]],Hospitalisation_table[[#All],[Hospital tier_Updated]],"Not Found",0)</f>
        <v>tier - 3</v>
      </c>
      <c r="P2159" t="str" cm="1">
        <f t="array" ref="P2159">_xlfn.XLOOKUP($A2159,Hospitalisation_table[[#All],[Customer ID]],Hospitalisation_table[[#All],[City tier_updated]],"Not Found",0)</f>
        <v>tier - 2</v>
      </c>
      <c r="Q2159" t="str" cm="1">
        <f t="array" ref="Q2159">_xlfn.XLOOKUP($A2159,Hospitalisation_table[[#All],[Customer ID]],Hospitalisation_table[[#All],[State ID Updated]],"Not Found",0)</f>
        <v>R1013</v>
      </c>
    </row>
    <row r="2160" spans="1:17" x14ac:dyDescent="0.3">
      <c r="A2160" s="13" t="s">
        <v>2289</v>
      </c>
      <c r="B2160" t="str" cm="1">
        <f t="array" ref="B2160">_xlfn.XLOOKUP($A2160,CustomersName[[#All],[Customer ID]],CustomersName[[#All],[First Name]],"Not Found",0)</f>
        <v>Kevin</v>
      </c>
      <c r="C2160" cm="1">
        <f t="array" ref="C2160">_xlfn.XLOOKUP($A2160,MedExam_Table[[#Headers],[#Data],[Customer ID]],MedExam_Table[[#Headers],[#Data],[BMI]],"Not Found",0)</f>
        <v>49.41</v>
      </c>
      <c r="D2160" cm="1">
        <f t="array" ref="D2160">_xlfn.XLOOKUP($A2160,MedExam_Table[[#Headers],[#Data],[Customer ID]],MedExam_Table[[#Headers],[#Data],[HBA1C]],"Not Found",0)</f>
        <v>4.2300000000000004</v>
      </c>
      <c r="E2160" t="str" cm="1">
        <f t="array" ref="E2160">_xlfn.XLOOKUP($A2160,MedExam_Table[[#Headers],[#Data],[Customer ID]],MedExam_Table[[#Headers],[#Data],[Heart Issues Updated]],"Not Found",0)</f>
        <v>Yes</v>
      </c>
      <c r="F2160" t="str" cm="1">
        <f t="array" ref="F2160">_xlfn.XLOOKUP($A2160,MedExam_Table[[#Headers],[#Data],[Customer ID]],MedExam_Table[[#Headers],[#Data],[Any Transplants Update]],"Not Found",0)</f>
        <v>No</v>
      </c>
      <c r="G2160" t="str" cm="1">
        <f t="array" ref="G2160">_xlfn.XLOOKUP($A2160,MedExam_Table[[#Headers],[#Data],[Customer ID]],MedExam_Table[[#Headers],[#Data],[Cancer history]],"Not Found",0)</f>
        <v>Yes</v>
      </c>
      <c r="H2160" cm="1">
        <f t="array" ref="H2160">_xlfn.XLOOKUP($A2160,MedExam_Table[[#Headers],[#Data],[Customer ID]],MedExam_Table[[#Headers],[#Data],[NumberOfMajorSurgeries_updated]],"Not Found",0)</f>
        <v>1</v>
      </c>
      <c r="I2160" t="str" cm="1">
        <f t="array" ref="I2160">_xlfn.XLOOKUP($A2160,MedExam_Table[[#Headers],[#Data],[Customer ID]],MedExam_Table[[#Headers],[#Data],[Smoker Updated]],"Not Found",0)</f>
        <v>Yes</v>
      </c>
      <c r="J2160" t="str" cm="1">
        <f t="array" ref="J2160">_xlfn.XLOOKUP($A2160,MedExam_Table[[#Headers],[#Data],[Customer ID]],MedExam_Table[[#Headers],[#Data],[Weight Status]],"Not Found",0)</f>
        <v>Obesity</v>
      </c>
      <c r="K2160" t="str" cm="1">
        <f t="array" ref="K2160">_xlfn.XLOOKUP($A2160,MedExam_Table[[#Headers],[#Data],[Customer ID]],MedExam_Table[[#Headers],[#Data],[Diabetes Status]],"Not Found",0)</f>
        <v>Normal</v>
      </c>
      <c r="L2160" cm="1">
        <f t="array" ref="L2160">_xlfn.XLOOKUP($A2160,Hospitalisation_table[[#All],[Customer ID]],Hospitalisation_table[[#All],[Customer Age]],"Not Found",0)</f>
        <v>53</v>
      </c>
      <c r="M2160" t="str" cm="1">
        <f t="array" ref="M2160">_xlfn.XLOOKUP($A2160,Hospitalisation_table[[#All],[Customer ID]],Hospitalisation_table[[#All],[Date of Birth]],"Not Found",0)</f>
        <v>8-Aug-1969</v>
      </c>
      <c r="N2160" s="22" cm="1">
        <f t="array" ref="N2160">_xlfn.XLOOKUP($A2160,Hospitalisation_table[[#All],[Customer ID]],Hospitalisation_table[[#All],[charges]],"Not Found",0)</f>
        <v>41191.57</v>
      </c>
      <c r="O2160" t="str" cm="1">
        <f t="array" ref="O2160">_xlfn.XLOOKUP($A2160,Hospitalisation_table[[#All],[Customer ID]],Hospitalisation_table[[#All],[Hospital tier_Updated]],"Not Found",0)</f>
        <v>tier - 1</v>
      </c>
      <c r="P2160" t="str" cm="1">
        <f t="array" ref="P2160">_xlfn.XLOOKUP($A2160,Hospitalisation_table[[#All],[Customer ID]],Hospitalisation_table[[#All],[City tier_updated]],"Not Found",0)</f>
        <v>tier - 2</v>
      </c>
      <c r="Q2160" t="str" cm="1">
        <f t="array" ref="Q2160">_xlfn.XLOOKUP($A2160,Hospitalisation_table[[#All],[Customer ID]],Hospitalisation_table[[#All],[State ID Updated]],"Not Found",0)</f>
        <v>R1011</v>
      </c>
    </row>
    <row r="2161" spans="1:17" x14ac:dyDescent="0.3">
      <c r="A2161" s="14" t="s">
        <v>1531</v>
      </c>
      <c r="B2161" t="str" cm="1">
        <f t="array" ref="B2161">_xlfn.XLOOKUP($A2161,CustomersName[[#All],[Customer ID]],CustomersName[[#All],[First Name]],"Not Found",0)</f>
        <v>LaurahF</v>
      </c>
      <c r="C2161" cm="1">
        <f t="array" ref="C2161">_xlfn.XLOOKUP($A2161,MedExam_Table[[#Headers],[#Data],[Customer ID]],MedExam_Table[[#Headers],[#Data],[BMI]],"Not Found",0)</f>
        <v>38</v>
      </c>
      <c r="D2161" cm="1">
        <f t="array" ref="D2161">_xlfn.XLOOKUP($A2161,MedExam_Table[[#Headers],[#Data],[Customer ID]],MedExam_Table[[#Headers],[#Data],[HBA1C]],"Not Found",0)</f>
        <v>8.1300000000000008</v>
      </c>
      <c r="E2161" t="str" cm="1">
        <f t="array" ref="E2161">_xlfn.XLOOKUP($A2161,MedExam_Table[[#Headers],[#Data],[Customer ID]],MedExam_Table[[#Headers],[#Data],[Heart Issues Updated]],"Not Found",0)</f>
        <v>No</v>
      </c>
      <c r="F2161" t="str" cm="1">
        <f t="array" ref="F2161">_xlfn.XLOOKUP($A2161,MedExam_Table[[#Headers],[#Data],[Customer ID]],MedExam_Table[[#Headers],[#Data],[Any Transplants Update]],"Not Found",0)</f>
        <v>No</v>
      </c>
      <c r="G2161" t="str" cm="1">
        <f t="array" ref="G2161">_xlfn.XLOOKUP($A2161,MedExam_Table[[#Headers],[#Data],[Customer ID]],MedExam_Table[[#Headers],[#Data],[Cancer history]],"Not Found",0)</f>
        <v>No</v>
      </c>
      <c r="H2161" cm="1">
        <f t="array" ref="H2161">_xlfn.XLOOKUP($A2161,MedExam_Table[[#Headers],[#Data],[Customer ID]],MedExam_Table[[#Headers],[#Data],[NumberOfMajorSurgeries_updated]],"Not Found",0)</f>
        <v>0</v>
      </c>
      <c r="I2161" t="str" cm="1">
        <f t="array" ref="I2161">_xlfn.XLOOKUP($A2161,MedExam_Table[[#Headers],[#Data],[Customer ID]],MedExam_Table[[#Headers],[#Data],[Smoker Updated]],"Not Found",0)</f>
        <v>No</v>
      </c>
      <c r="J2161" t="str" cm="1">
        <f t="array" ref="J2161">_xlfn.XLOOKUP($A2161,MedExam_Table[[#Headers],[#Data],[Customer ID]],MedExam_Table[[#Headers],[#Data],[Weight Status]],"Not Found",0)</f>
        <v>Obesity</v>
      </c>
      <c r="K2161" t="str" cm="1">
        <f t="array" ref="K2161">_xlfn.XLOOKUP($A2161,MedExam_Table[[#Headers],[#Data],[Customer ID]],MedExam_Table[[#Headers],[#Data],[Diabetes Status]],"Not Found",0)</f>
        <v>Diabetes</v>
      </c>
      <c r="L2161" cm="1">
        <f t="array" ref="L2161">_xlfn.XLOOKUP($A2161,Hospitalisation_table[[#All],[Customer ID]],Hospitalisation_table[[#All],[Customer Age]],"Not Found",0)</f>
        <v>57</v>
      </c>
      <c r="M2161" t="str" cm="1">
        <f t="array" ref="M2161">_xlfn.XLOOKUP($A2161,Hospitalisation_table[[#All],[Customer ID]],Hospitalisation_table[[#All],[Date of Birth]],"Not Found",0)</f>
        <v>14-Sep-1965</v>
      </c>
      <c r="N2161" s="22" cm="1">
        <f t="array" ref="N2161">_xlfn.XLOOKUP($A2161,Hospitalisation_table[[#All],[Customer ID]],Hospitalisation_table[[#All],[charges]],"Not Found",0)</f>
        <v>12646.21</v>
      </c>
      <c r="O2161" t="str" cm="1">
        <f t="array" ref="O2161">_xlfn.XLOOKUP($A2161,Hospitalisation_table[[#All],[Customer ID]],Hospitalisation_table[[#All],[Hospital tier_Updated]],"Not Found",0)</f>
        <v>tier - 3</v>
      </c>
      <c r="P2161" t="str" cm="1">
        <f t="array" ref="P2161">_xlfn.XLOOKUP($A2161,Hospitalisation_table[[#All],[Customer ID]],Hospitalisation_table[[#All],[City tier_updated]],"Not Found",0)</f>
        <v>tier - 2</v>
      </c>
      <c r="Q2161" t="str" cm="1">
        <f t="array" ref="Q2161">_xlfn.XLOOKUP($A2161,Hospitalisation_table[[#All],[Customer ID]],Hospitalisation_table[[#All],[State ID Updated]],"Not Found",0)</f>
        <v>R1011</v>
      </c>
    </row>
    <row r="2162" spans="1:17" x14ac:dyDescent="0.3">
      <c r="A2162" s="13" t="s">
        <v>1530</v>
      </c>
      <c r="B2162" t="str" cm="1">
        <f t="array" ref="B2162">_xlfn.XLOOKUP($A2162,CustomersName[[#All],[Customer ID]],CustomersName[[#All],[First Name]],"Not Found",0)</f>
        <v>Amehia F.</v>
      </c>
      <c r="C2162" cm="1">
        <f t="array" ref="C2162">_xlfn.XLOOKUP($A2162,MedExam_Table[[#Headers],[#Data],[Customer ID]],MedExam_Table[[#Headers],[#Data],[BMI]],"Not Found",0)</f>
        <v>35.1</v>
      </c>
      <c r="D2162" cm="1">
        <f t="array" ref="D2162">_xlfn.XLOOKUP($A2162,MedExam_Table[[#Headers],[#Data],[Customer ID]],MedExam_Table[[#Headers],[#Data],[HBA1C]],"Not Found",0)</f>
        <v>10.1</v>
      </c>
      <c r="E2162" t="str" cm="1">
        <f t="array" ref="E2162">_xlfn.XLOOKUP($A2162,MedExam_Table[[#Headers],[#Data],[Customer ID]],MedExam_Table[[#Headers],[#Data],[Heart Issues Updated]],"Not Found",0)</f>
        <v>No</v>
      </c>
      <c r="F2162" t="str" cm="1">
        <f t="array" ref="F2162">_xlfn.XLOOKUP($A2162,MedExam_Table[[#Headers],[#Data],[Customer ID]],MedExam_Table[[#Headers],[#Data],[Any Transplants Update]],"Not Found",0)</f>
        <v>No</v>
      </c>
      <c r="G2162" t="str" cm="1">
        <f t="array" ref="G2162">_xlfn.XLOOKUP($A2162,MedExam_Table[[#Headers],[#Data],[Customer ID]],MedExam_Table[[#Headers],[#Data],[Cancer history]],"Not Found",0)</f>
        <v>No</v>
      </c>
      <c r="H2162" cm="1">
        <f t="array" ref="H2162">_xlfn.XLOOKUP($A2162,MedExam_Table[[#Headers],[#Data],[Customer ID]],MedExam_Table[[#Headers],[#Data],[NumberOfMajorSurgeries_updated]],"Not Found",0)</f>
        <v>0</v>
      </c>
      <c r="I2162" t="str" cm="1">
        <f t="array" ref="I2162">_xlfn.XLOOKUP($A2162,MedExam_Table[[#Headers],[#Data],[Customer ID]],MedExam_Table[[#Headers],[#Data],[Smoker Updated]],"Not Found",0)</f>
        <v>No</v>
      </c>
      <c r="J2162" t="str" cm="1">
        <f t="array" ref="J2162">_xlfn.XLOOKUP($A2162,MedExam_Table[[#Headers],[#Data],[Customer ID]],MedExam_Table[[#Headers],[#Data],[Weight Status]],"Not Found",0)</f>
        <v>Obesity</v>
      </c>
      <c r="K2162" t="str" cm="1">
        <f t="array" ref="K2162">_xlfn.XLOOKUP($A2162,MedExam_Table[[#Headers],[#Data],[Customer ID]],MedExam_Table[[#Headers],[#Data],[Diabetes Status]],"Not Found",0)</f>
        <v>Diabetes</v>
      </c>
      <c r="L2162" cm="1">
        <f t="array" ref="L2162">_xlfn.XLOOKUP($A2162,Hospitalisation_table[[#All],[Customer ID]],Hospitalisation_table[[#All],[Customer Age]],"Not Found",0)</f>
        <v>60</v>
      </c>
      <c r="M2162" t="str" cm="1">
        <f t="array" ref="M2162">_xlfn.XLOOKUP($A2162,Hospitalisation_table[[#All],[Customer ID]],Hospitalisation_table[[#All],[Date of Birth]],"Not Found",0)</f>
        <v>11-Jul-1962</v>
      </c>
      <c r="N2162" s="22" cm="1">
        <f t="array" ref="N2162">_xlfn.XLOOKUP($A2162,Hospitalisation_table[[#All],[Customer ID]],Hospitalisation_table[[#All],[charges]],"Not Found",0)</f>
        <v>12644.59</v>
      </c>
      <c r="O2162" t="str" cm="1">
        <f t="array" ref="O2162">_xlfn.XLOOKUP($A2162,Hospitalisation_table[[#All],[Customer ID]],Hospitalisation_table[[#All],[Hospital tier_Updated]],"Not Found",0)</f>
        <v>tier - 3</v>
      </c>
      <c r="P2162" t="str" cm="1">
        <f t="array" ref="P2162">_xlfn.XLOOKUP($A2162,Hospitalisation_table[[#All],[Customer ID]],Hospitalisation_table[[#All],[City tier_updated]],"Not Found",0)</f>
        <v>tier - 2</v>
      </c>
      <c r="Q2162" t="str" cm="1">
        <f t="array" ref="Q2162">_xlfn.XLOOKUP($A2162,Hospitalisation_table[[#All],[Customer ID]],Hospitalisation_table[[#All],[State ID Updated]],"Not Found",0)</f>
        <v>R1011</v>
      </c>
    </row>
    <row r="2163" spans="1:17" x14ac:dyDescent="0.3">
      <c r="A2163" s="14" t="s">
        <v>1529</v>
      </c>
      <c r="B2163" t="str" cm="1">
        <f t="array" ref="B2163">_xlfn.XLOOKUP($A2163,CustomersName[[#All],[Customer ID]],CustomersName[[#All],[First Name]],"Not Found",0)</f>
        <v>h Ms.  Amy L.</v>
      </c>
      <c r="C2163" cm="1">
        <f t="array" ref="C2163">_xlfn.XLOOKUP($A2163,MedExam_Table[[#Headers],[#Data],[Customer ID]],MedExam_Table[[#Headers],[#Data],[BMI]],"Not Found",0)</f>
        <v>33.82</v>
      </c>
      <c r="D2163" cm="1">
        <f t="array" ref="D2163">_xlfn.XLOOKUP($A2163,MedExam_Table[[#Headers],[#Data],[Customer ID]],MedExam_Table[[#Headers],[#Data],[HBA1C]],"Not Found",0)</f>
        <v>5.89</v>
      </c>
      <c r="E2163" t="str" cm="1">
        <f t="array" ref="E2163">_xlfn.XLOOKUP($A2163,MedExam_Table[[#Headers],[#Data],[Customer ID]],MedExam_Table[[#Headers],[#Data],[Heart Issues Updated]],"Not Found",0)</f>
        <v>Yes</v>
      </c>
      <c r="F2163" t="str" cm="1">
        <f t="array" ref="F2163">_xlfn.XLOOKUP($A2163,MedExam_Table[[#Headers],[#Data],[Customer ID]],MedExam_Table[[#Headers],[#Data],[Any Transplants Update]],"Not Found",0)</f>
        <v>No</v>
      </c>
      <c r="G2163" t="str" cm="1">
        <f t="array" ref="G2163">_xlfn.XLOOKUP($A2163,MedExam_Table[[#Headers],[#Data],[Customer ID]],MedExam_Table[[#Headers],[#Data],[Cancer history]],"Not Found",0)</f>
        <v>No</v>
      </c>
      <c r="H2163" cm="1">
        <f t="array" ref="H2163">_xlfn.XLOOKUP($A2163,MedExam_Table[[#Headers],[#Data],[Customer ID]],MedExam_Table[[#Headers],[#Data],[NumberOfMajorSurgeries_updated]],"Not Found",0)</f>
        <v>2</v>
      </c>
      <c r="I2163" t="str" cm="1">
        <f t="array" ref="I2163">_xlfn.XLOOKUP($A2163,MedExam_Table[[#Headers],[#Data],[Customer ID]],MedExam_Table[[#Headers],[#Data],[Smoker Updated]],"Not Found",0)</f>
        <v>No</v>
      </c>
      <c r="J2163" t="str" cm="1">
        <f t="array" ref="J2163">_xlfn.XLOOKUP($A2163,MedExam_Table[[#Headers],[#Data],[Customer ID]],MedExam_Table[[#Headers],[#Data],[Weight Status]],"Not Found",0)</f>
        <v>Obesity</v>
      </c>
      <c r="K2163" t="str" cm="1">
        <f t="array" ref="K2163">_xlfn.XLOOKUP($A2163,MedExam_Table[[#Headers],[#Data],[Customer ID]],MedExam_Table[[#Headers],[#Data],[Diabetes Status]],"Not Found",0)</f>
        <v>Prediabetes</v>
      </c>
      <c r="L2163" cm="1">
        <f t="array" ref="L2163">_xlfn.XLOOKUP($A2163,Hospitalisation_table[[#All],[Customer ID]],Hospitalisation_table[[#All],[Customer Age]],"Not Found",0)</f>
        <v>56</v>
      </c>
      <c r="M2163" t="str" cm="1">
        <f t="array" ref="M2163">_xlfn.XLOOKUP($A2163,Hospitalisation_table[[#All],[Customer ID]],Hospitalisation_table[[#All],[Date of Birth]],"Not Found",0)</f>
        <v>17-Dec-1966</v>
      </c>
      <c r="N2163" s="22" cm="1">
        <f t="array" ref="N2163">_xlfn.XLOOKUP($A2163,Hospitalisation_table[[#All],[Customer ID]],Hospitalisation_table[[#All],[charges]],"Not Found",0)</f>
        <v>12643.38</v>
      </c>
      <c r="O2163" t="str" cm="1">
        <f t="array" ref="O2163">_xlfn.XLOOKUP($A2163,Hospitalisation_table[[#All],[Customer ID]],Hospitalisation_table[[#All],[Hospital tier_Updated]],"Not Found",0)</f>
        <v>tier - 3</v>
      </c>
      <c r="P2163" t="str" cm="1">
        <f t="array" ref="P2163">_xlfn.XLOOKUP($A2163,Hospitalisation_table[[#All],[Customer ID]],Hospitalisation_table[[#All],[City tier_updated]],"Not Found",0)</f>
        <v>tier - 1</v>
      </c>
      <c r="Q2163" t="str" cm="1">
        <f t="array" ref="Q2163">_xlfn.XLOOKUP($A2163,Hospitalisation_table[[#All],[Customer ID]],Hospitalisation_table[[#All],[State ID Updated]],"Not Found",0)</f>
        <v>R1012</v>
      </c>
    </row>
    <row r="2164" spans="1:17" x14ac:dyDescent="0.3">
      <c r="A2164" s="13" t="s">
        <v>1528</v>
      </c>
      <c r="B2164" t="str" cm="1">
        <f t="array" ref="B2164">_xlfn.XLOOKUP($A2164,CustomersName[[#All],[Customer ID]],CustomersName[[#All],[First Name]],"Not Found",0)</f>
        <v>Kahie J</v>
      </c>
      <c r="C2164" cm="1">
        <f t="array" ref="C2164">_xlfn.XLOOKUP($A2164,MedExam_Table[[#Headers],[#Data],[Customer ID]],MedExam_Table[[#Headers],[#Data],[BMI]],"Not Found",0)</f>
        <v>37.43</v>
      </c>
      <c r="D2164" cm="1">
        <f t="array" ref="D2164">_xlfn.XLOOKUP($A2164,MedExam_Table[[#Headers],[#Data],[Customer ID]],MedExam_Table[[#Headers],[#Data],[HBA1C]],"Not Found",0)</f>
        <v>4.97</v>
      </c>
      <c r="E2164" t="str" cm="1">
        <f t="array" ref="E2164">_xlfn.XLOOKUP($A2164,MedExam_Table[[#Headers],[#Data],[Customer ID]],MedExam_Table[[#Headers],[#Data],[Heart Issues Updated]],"Not Found",0)</f>
        <v>No</v>
      </c>
      <c r="F2164" t="str" cm="1">
        <f t="array" ref="F2164">_xlfn.XLOOKUP($A2164,MedExam_Table[[#Headers],[#Data],[Customer ID]],MedExam_Table[[#Headers],[#Data],[Any Transplants Update]],"Not Found",0)</f>
        <v>No</v>
      </c>
      <c r="G2164" t="str" cm="1">
        <f t="array" ref="G2164">_xlfn.XLOOKUP($A2164,MedExam_Table[[#Headers],[#Data],[Customer ID]],MedExam_Table[[#Headers],[#Data],[Cancer history]],"Not Found",0)</f>
        <v>No</v>
      </c>
      <c r="H2164" cm="1">
        <f t="array" ref="H2164">_xlfn.XLOOKUP($A2164,MedExam_Table[[#Headers],[#Data],[Customer ID]],MedExam_Table[[#Headers],[#Data],[NumberOfMajorSurgeries_updated]],"Not Found",0)</f>
        <v>2</v>
      </c>
      <c r="I2164" t="str" cm="1">
        <f t="array" ref="I2164">_xlfn.XLOOKUP($A2164,MedExam_Table[[#Headers],[#Data],[Customer ID]],MedExam_Table[[#Headers],[#Data],[Smoker Updated]],"Not Found",0)</f>
        <v>No</v>
      </c>
      <c r="J2164" t="str" cm="1">
        <f t="array" ref="J2164">_xlfn.XLOOKUP($A2164,MedExam_Table[[#Headers],[#Data],[Customer ID]],MedExam_Table[[#Headers],[#Data],[Weight Status]],"Not Found",0)</f>
        <v>Obesity</v>
      </c>
      <c r="K2164" t="str" cm="1">
        <f t="array" ref="K2164">_xlfn.XLOOKUP($A2164,MedExam_Table[[#Headers],[#Data],[Customer ID]],MedExam_Table[[#Headers],[#Data],[Diabetes Status]],"Not Found",0)</f>
        <v>Normal</v>
      </c>
      <c r="L2164" cm="1">
        <f t="array" ref="L2164">_xlfn.XLOOKUP($A2164,Hospitalisation_table[[#All],[Customer ID]],Hospitalisation_table[[#All],[Customer Age]],"Not Found",0)</f>
        <v>50</v>
      </c>
      <c r="M2164" t="str" cm="1">
        <f t="array" ref="M2164">_xlfn.XLOOKUP($A2164,Hospitalisation_table[[#All],[Customer ID]],Hospitalisation_table[[#All],[Date of Birth]],"Not Found",0)</f>
        <v>5-Sep-1972</v>
      </c>
      <c r="N2164" s="22" cm="1">
        <f t="array" ref="N2164">_xlfn.XLOOKUP($A2164,Hospitalisation_table[[#All],[Customer ID]],Hospitalisation_table[[#All],[charges]],"Not Found",0)</f>
        <v>12640.24</v>
      </c>
      <c r="O2164" t="str" cm="1">
        <f t="array" ref="O2164">_xlfn.XLOOKUP($A2164,Hospitalisation_table[[#All],[Customer ID]],Hospitalisation_table[[#All],[Hospital tier_Updated]],"Not Found",0)</f>
        <v>tier - 3</v>
      </c>
      <c r="P2164" t="str" cm="1">
        <f t="array" ref="P2164">_xlfn.XLOOKUP($A2164,Hospitalisation_table[[#All],[Customer ID]],Hospitalisation_table[[#All],[City tier_updated]],"Not Found",0)</f>
        <v>tier - 1</v>
      </c>
      <c r="Q2164" t="str" cm="1">
        <f t="array" ref="Q2164">_xlfn.XLOOKUP($A2164,Hospitalisation_table[[#All],[Customer ID]],Hospitalisation_table[[#All],[State ID Updated]],"Not Found",0)</f>
        <v>R1011</v>
      </c>
    </row>
    <row r="2165" spans="1:17" x14ac:dyDescent="0.3">
      <c r="A2165" s="14" t="s">
        <v>1527</v>
      </c>
      <c r="B2165" t="str" cm="1">
        <f t="array" ref="B2165">_xlfn.XLOOKUP($A2165,CustomersName[[#All],[Customer ID]],CustomersName[[#All],[First Name]],"Not Found",0)</f>
        <v>Lhura E.</v>
      </c>
      <c r="C2165" cm="1">
        <f t="array" ref="C2165">_xlfn.XLOOKUP($A2165,MedExam_Table[[#Headers],[#Data],[Customer ID]],MedExam_Table[[#Headers],[#Data],[BMI]],"Not Found",0)</f>
        <v>30.5</v>
      </c>
      <c r="D2165" cm="1">
        <f t="array" ref="D2165">_xlfn.XLOOKUP($A2165,MedExam_Table[[#Headers],[#Data],[Customer ID]],MedExam_Table[[#Headers],[#Data],[HBA1C]],"Not Found",0)</f>
        <v>9.9</v>
      </c>
      <c r="E2165" t="str" cm="1">
        <f t="array" ref="E2165">_xlfn.XLOOKUP($A2165,MedExam_Table[[#Headers],[#Data],[Customer ID]],MedExam_Table[[#Headers],[#Data],[Heart Issues Updated]],"Not Found",0)</f>
        <v>No</v>
      </c>
      <c r="F2165" t="str" cm="1">
        <f t="array" ref="F2165">_xlfn.XLOOKUP($A2165,MedExam_Table[[#Headers],[#Data],[Customer ID]],MedExam_Table[[#Headers],[#Data],[Any Transplants Update]],"Not Found",0)</f>
        <v>No</v>
      </c>
      <c r="G2165" t="str" cm="1">
        <f t="array" ref="G2165">_xlfn.XLOOKUP($A2165,MedExam_Table[[#Headers],[#Data],[Customer ID]],MedExam_Table[[#Headers],[#Data],[Cancer history]],"Not Found",0)</f>
        <v>No</v>
      </c>
      <c r="H2165" cm="1">
        <f t="array" ref="H2165">_xlfn.XLOOKUP($A2165,MedExam_Table[[#Headers],[#Data],[Customer ID]],MedExam_Table[[#Headers],[#Data],[NumberOfMajorSurgeries_updated]],"Not Found",0)</f>
        <v>0</v>
      </c>
      <c r="I2165" t="str" cm="1">
        <f t="array" ref="I2165">_xlfn.XLOOKUP($A2165,MedExam_Table[[#Headers],[#Data],[Customer ID]],MedExam_Table[[#Headers],[#Data],[Smoker Updated]],"Not Found",0)</f>
        <v>No</v>
      </c>
      <c r="J2165" t="str" cm="1">
        <f t="array" ref="J2165">_xlfn.XLOOKUP($A2165,MedExam_Table[[#Headers],[#Data],[Customer ID]],MedExam_Table[[#Headers],[#Data],[Weight Status]],"Not Found",0)</f>
        <v>Obesity</v>
      </c>
      <c r="K2165" t="str" cm="1">
        <f t="array" ref="K2165">_xlfn.XLOOKUP($A2165,MedExam_Table[[#Headers],[#Data],[Customer ID]],MedExam_Table[[#Headers],[#Data],[Diabetes Status]],"Not Found",0)</f>
        <v>Diabetes</v>
      </c>
      <c r="L2165" cm="1">
        <f t="array" ref="L2165">_xlfn.XLOOKUP($A2165,Hospitalisation_table[[#All],[Customer ID]],Hospitalisation_table[[#All],[Customer Age]],"Not Found",0)</f>
        <v>60</v>
      </c>
      <c r="M2165" t="str" cm="1">
        <f t="array" ref="M2165">_xlfn.XLOOKUP($A2165,Hospitalisation_table[[#All],[Customer ID]],Hospitalisation_table[[#All],[Date of Birth]],"Not Found",0)</f>
        <v>22-Jul-1962</v>
      </c>
      <c r="N2165" s="22" cm="1">
        <f t="array" ref="N2165">_xlfn.XLOOKUP($A2165,Hospitalisation_table[[#All],[Customer ID]],Hospitalisation_table[[#All],[charges]],"Not Found",0)</f>
        <v>12638.2</v>
      </c>
      <c r="O2165" t="str" cm="1">
        <f t="array" ref="O2165">_xlfn.XLOOKUP($A2165,Hospitalisation_table[[#All],[Customer ID]],Hospitalisation_table[[#All],[Hospital tier_Updated]],"Not Found",0)</f>
        <v>tier - 3</v>
      </c>
      <c r="P2165" t="str" cm="1">
        <f t="array" ref="P2165">_xlfn.XLOOKUP($A2165,Hospitalisation_table[[#All],[Customer ID]],Hospitalisation_table[[#All],[City tier_updated]],"Not Found",0)</f>
        <v>tier - 1</v>
      </c>
      <c r="Q2165" t="str" cm="1">
        <f t="array" ref="Q2165">_xlfn.XLOOKUP($A2165,Hospitalisation_table[[#All],[Customer ID]],Hospitalisation_table[[#All],[State ID Updated]],"Not Found",0)</f>
        <v>R1011</v>
      </c>
    </row>
    <row r="2166" spans="1:17" x14ac:dyDescent="0.3">
      <c r="A2166" s="13" t="s">
        <v>1526</v>
      </c>
      <c r="B2166" t="str" cm="1">
        <f t="array" ref="B2166">_xlfn.XLOOKUP($A2166,CustomersName[[#All],[Customer ID]],CustomersName[[#All],[First Name]],"Not Found",0)</f>
        <v>Mayumi</v>
      </c>
      <c r="C2166" cm="1">
        <f t="array" ref="C2166">_xlfn.XLOOKUP($A2166,MedExam_Table[[#Headers],[#Data],[Customer ID]],MedExam_Table[[#Headers],[#Data],[BMI]],"Not Found",0)</f>
        <v>24.53</v>
      </c>
      <c r="D2166" cm="1">
        <f t="array" ref="D2166">_xlfn.XLOOKUP($A2166,MedExam_Table[[#Headers],[#Data],[Customer ID]],MedExam_Table[[#Headers],[#Data],[HBA1C]],"Not Found",0)</f>
        <v>9.0500000000000007</v>
      </c>
      <c r="E2166" t="str" cm="1">
        <f t="array" ref="E2166">_xlfn.XLOOKUP($A2166,MedExam_Table[[#Headers],[#Data],[Customer ID]],MedExam_Table[[#Headers],[#Data],[Heart Issues Updated]],"Not Found",0)</f>
        <v>No</v>
      </c>
      <c r="F2166" t="str" cm="1">
        <f t="array" ref="F2166">_xlfn.XLOOKUP($A2166,MedExam_Table[[#Headers],[#Data],[Customer ID]],MedExam_Table[[#Headers],[#Data],[Any Transplants Update]],"Not Found",0)</f>
        <v>No</v>
      </c>
      <c r="G2166" t="str" cm="1">
        <f t="array" ref="G2166">_xlfn.XLOOKUP($A2166,MedExam_Table[[#Headers],[#Data],[Customer ID]],MedExam_Table[[#Headers],[#Data],[Cancer history]],"Not Found",0)</f>
        <v>No</v>
      </c>
      <c r="H2166" cm="1">
        <f t="array" ref="H2166">_xlfn.XLOOKUP($A2166,MedExam_Table[[#Headers],[#Data],[Customer ID]],MedExam_Table[[#Headers],[#Data],[NumberOfMajorSurgeries_updated]],"Not Found",0)</f>
        <v>0</v>
      </c>
      <c r="I2166" t="str" cm="1">
        <f t="array" ref="I2166">_xlfn.XLOOKUP($A2166,MedExam_Table[[#Headers],[#Data],[Customer ID]],MedExam_Table[[#Headers],[#Data],[Smoker Updated]],"Not Found",0)</f>
        <v>No</v>
      </c>
      <c r="J2166" t="str" cm="1">
        <f t="array" ref="J2166">_xlfn.XLOOKUP($A2166,MedExam_Table[[#Headers],[#Data],[Customer ID]],MedExam_Table[[#Headers],[#Data],[Weight Status]],"Not Found",0)</f>
        <v>NormalWeight</v>
      </c>
      <c r="K2166" t="str" cm="1">
        <f t="array" ref="K2166">_xlfn.XLOOKUP($A2166,MedExam_Table[[#Headers],[#Data],[Customer ID]],MedExam_Table[[#Headers],[#Data],[Diabetes Status]],"Not Found",0)</f>
        <v>Diabetes</v>
      </c>
      <c r="L2166" cm="1">
        <f t="array" ref="L2166">_xlfn.XLOOKUP($A2166,Hospitalisation_table[[#All],[Customer ID]],Hospitalisation_table[[#All],[Customer Age]],"Not Found",0)</f>
        <v>60</v>
      </c>
      <c r="M2166" t="str" cm="1">
        <f t="array" ref="M2166">_xlfn.XLOOKUP($A2166,Hospitalisation_table[[#All],[Customer ID]],Hospitalisation_table[[#All],[Date of Birth]],"Not Found",0)</f>
        <v>22-Nov-1962</v>
      </c>
      <c r="N2166" s="22" cm="1">
        <f t="array" ref="N2166">_xlfn.XLOOKUP($A2166,Hospitalisation_table[[#All],[Customer ID]],Hospitalisation_table[[#All],[charges]],"Not Found",0)</f>
        <v>12629.9</v>
      </c>
      <c r="O2166" t="str" cm="1">
        <f t="array" ref="O2166">_xlfn.XLOOKUP($A2166,Hospitalisation_table[[#All],[Customer ID]],Hospitalisation_table[[#All],[Hospital tier_Updated]],"Not Found",0)</f>
        <v>tier - 3</v>
      </c>
      <c r="P2166" t="str" cm="1">
        <f t="array" ref="P2166">_xlfn.XLOOKUP($A2166,Hospitalisation_table[[#All],[Customer ID]],Hospitalisation_table[[#All],[City tier_updated]],"Not Found",0)</f>
        <v>tier - 3</v>
      </c>
      <c r="Q2166" t="str" cm="1">
        <f t="array" ref="Q2166">_xlfn.XLOOKUP($A2166,Hospitalisation_table[[#All],[Customer ID]],Hospitalisation_table[[#All],[State ID Updated]],"Not Found",0)</f>
        <v>R1013</v>
      </c>
    </row>
    <row r="2167" spans="1:17" x14ac:dyDescent="0.3">
      <c r="A2167" s="14" t="s">
        <v>1525</v>
      </c>
      <c r="B2167" t="str" cm="1">
        <f t="array" ref="B2167">_xlfn.XLOOKUP($A2167,CustomersName[[#All],[Customer ID]],CustomersName[[#All],[First Name]],"Not Found",0)</f>
        <v>Vanessa</v>
      </c>
      <c r="C2167" cm="1">
        <f t="array" ref="C2167">_xlfn.XLOOKUP($A2167,MedExam_Table[[#Headers],[#Data],[Customer ID]],MedExam_Table[[#Headers],[#Data],[BMI]],"Not Found",0)</f>
        <v>25.74</v>
      </c>
      <c r="D2167" cm="1">
        <f t="array" ref="D2167">_xlfn.XLOOKUP($A2167,MedExam_Table[[#Headers],[#Data],[Customer ID]],MedExam_Table[[#Headers],[#Data],[HBA1C]],"Not Found",0)</f>
        <v>10.93</v>
      </c>
      <c r="E2167" t="str" cm="1">
        <f t="array" ref="E2167">_xlfn.XLOOKUP($A2167,MedExam_Table[[#Headers],[#Data],[Customer ID]],MedExam_Table[[#Headers],[#Data],[Heart Issues Updated]],"Not Found",0)</f>
        <v>No</v>
      </c>
      <c r="F2167" t="str" cm="1">
        <f t="array" ref="F2167">_xlfn.XLOOKUP($A2167,MedExam_Table[[#Headers],[#Data],[Customer ID]],MedExam_Table[[#Headers],[#Data],[Any Transplants Update]],"Not Found",0)</f>
        <v>No</v>
      </c>
      <c r="G2167" t="str" cm="1">
        <f t="array" ref="G2167">_xlfn.XLOOKUP($A2167,MedExam_Table[[#Headers],[#Data],[Customer ID]],MedExam_Table[[#Headers],[#Data],[Cancer history]],"Not Found",0)</f>
        <v>No</v>
      </c>
      <c r="H2167" cm="1">
        <f t="array" ref="H2167">_xlfn.XLOOKUP($A2167,MedExam_Table[[#Headers],[#Data],[Customer ID]],MedExam_Table[[#Headers],[#Data],[NumberOfMajorSurgeries_updated]],"Not Found",0)</f>
        <v>0</v>
      </c>
      <c r="I2167" t="str" cm="1">
        <f t="array" ref="I2167">_xlfn.XLOOKUP($A2167,MedExam_Table[[#Headers],[#Data],[Customer ID]],MedExam_Table[[#Headers],[#Data],[Smoker Updated]],"Not Found",0)</f>
        <v>No</v>
      </c>
      <c r="J2167" t="str" cm="1">
        <f t="array" ref="J2167">_xlfn.XLOOKUP($A2167,MedExam_Table[[#Headers],[#Data],[Customer ID]],MedExam_Table[[#Headers],[#Data],[Weight Status]],"Not Found",0)</f>
        <v>OverWeight</v>
      </c>
      <c r="K2167" t="str" cm="1">
        <f t="array" ref="K2167">_xlfn.XLOOKUP($A2167,MedExam_Table[[#Headers],[#Data],[Customer ID]],MedExam_Table[[#Headers],[#Data],[Diabetes Status]],"Not Found",0)</f>
        <v>Diabetes</v>
      </c>
      <c r="L2167" cm="1">
        <f t="array" ref="L2167">_xlfn.XLOOKUP($A2167,Hospitalisation_table[[#All],[Customer ID]],Hospitalisation_table[[#All],[Customer Age]],"Not Found",0)</f>
        <v>57</v>
      </c>
      <c r="M2167" t="str" cm="1">
        <f t="array" ref="M2167">_xlfn.XLOOKUP($A2167,Hospitalisation_table[[#All],[Customer ID]],Hospitalisation_table[[#All],[Date of Birth]],"Not Found",0)</f>
        <v>4-Oct-1965</v>
      </c>
      <c r="N2167" s="22" cm="1">
        <f t="array" ref="N2167">_xlfn.XLOOKUP($A2167,Hospitalisation_table[[#All],[Customer ID]],Hospitalisation_table[[#All],[charges]],"Not Found",0)</f>
        <v>12629.17</v>
      </c>
      <c r="O2167" t="str" cm="1">
        <f t="array" ref="O2167">_xlfn.XLOOKUP($A2167,Hospitalisation_table[[#All],[Customer ID]],Hospitalisation_table[[#All],[Hospital tier_Updated]],"Not Found",0)</f>
        <v>tier - 3</v>
      </c>
      <c r="P2167" t="str" cm="1">
        <f t="array" ref="P2167">_xlfn.XLOOKUP($A2167,Hospitalisation_table[[#All],[Customer ID]],Hospitalisation_table[[#All],[City tier_updated]],"Not Found",0)</f>
        <v>tier - 1</v>
      </c>
      <c r="Q2167" t="str" cm="1">
        <f t="array" ref="Q2167">_xlfn.XLOOKUP($A2167,Hospitalisation_table[[#All],[Customer ID]],Hospitalisation_table[[#All],[State ID Updated]],"Not Found",0)</f>
        <v>R1013</v>
      </c>
    </row>
    <row r="2168" spans="1:17" x14ac:dyDescent="0.3">
      <c r="A2168" s="13" t="s">
        <v>1524</v>
      </c>
      <c r="B2168" t="str" cm="1">
        <f t="array" ref="B2168">_xlfn.XLOOKUP($A2168,CustomersName[[#All],[Customer ID]],CustomersName[[#All],[First Name]],"Not Found",0)</f>
        <v>Nahali N</v>
      </c>
      <c r="C2168" cm="1">
        <f t="array" ref="C2168">_xlfn.XLOOKUP($A2168,MedExam_Table[[#Headers],[#Data],[Customer ID]],MedExam_Table[[#Headers],[#Data],[BMI]],"Not Found",0)</f>
        <v>34.08</v>
      </c>
      <c r="D2168" cm="1">
        <f t="array" ref="D2168">_xlfn.XLOOKUP($A2168,MedExam_Table[[#Headers],[#Data],[Customer ID]],MedExam_Table[[#Headers],[#Data],[HBA1C]],"Not Found",0)</f>
        <v>7.58</v>
      </c>
      <c r="E2168" t="str" cm="1">
        <f t="array" ref="E2168">_xlfn.XLOOKUP($A2168,MedExam_Table[[#Headers],[#Data],[Customer ID]],MedExam_Table[[#Headers],[#Data],[Heart Issues Updated]],"Not Found",0)</f>
        <v>Yes</v>
      </c>
      <c r="F2168" t="str" cm="1">
        <f t="array" ref="F2168">_xlfn.XLOOKUP($A2168,MedExam_Table[[#Headers],[#Data],[Customer ID]],MedExam_Table[[#Headers],[#Data],[Any Transplants Update]],"Not Found",0)</f>
        <v>No</v>
      </c>
      <c r="G2168" t="str" cm="1">
        <f t="array" ref="G2168">_xlfn.XLOOKUP($A2168,MedExam_Table[[#Headers],[#Data],[Customer ID]],MedExam_Table[[#Headers],[#Data],[Cancer history]],"Not Found",0)</f>
        <v>No</v>
      </c>
      <c r="H2168" cm="1">
        <f t="array" ref="H2168">_xlfn.XLOOKUP($A2168,MedExam_Table[[#Headers],[#Data],[Customer ID]],MedExam_Table[[#Headers],[#Data],[NumberOfMajorSurgeries_updated]],"Not Found",0)</f>
        <v>2</v>
      </c>
      <c r="I2168" t="str" cm="1">
        <f t="array" ref="I2168">_xlfn.XLOOKUP($A2168,MedExam_Table[[#Headers],[#Data],[Customer ID]],MedExam_Table[[#Headers],[#Data],[Smoker Updated]],"Not Found",0)</f>
        <v>No</v>
      </c>
      <c r="J2168" t="str" cm="1">
        <f t="array" ref="J2168">_xlfn.XLOOKUP($A2168,MedExam_Table[[#Headers],[#Data],[Customer ID]],MedExam_Table[[#Headers],[#Data],[Weight Status]],"Not Found",0)</f>
        <v>Obesity</v>
      </c>
      <c r="K2168" t="str" cm="1">
        <f t="array" ref="K2168">_xlfn.XLOOKUP($A2168,MedExam_Table[[#Headers],[#Data],[Customer ID]],MedExam_Table[[#Headers],[#Data],[Diabetes Status]],"Not Found",0)</f>
        <v>Diabetes</v>
      </c>
      <c r="L2168" cm="1">
        <f t="array" ref="L2168">_xlfn.XLOOKUP($A2168,Hospitalisation_table[[#All],[Customer ID]],Hospitalisation_table[[#All],[Customer Age]],"Not Found",0)</f>
        <v>52</v>
      </c>
      <c r="M2168" t="str" cm="1">
        <f t="array" ref="M2168">_xlfn.XLOOKUP($A2168,Hospitalisation_table[[#All],[Customer ID]],Hospitalisation_table[[#All],[Date of Birth]],"Not Found",0)</f>
        <v>28-Dec-1970</v>
      </c>
      <c r="N2168" s="22" cm="1">
        <f t="array" ref="N2168">_xlfn.XLOOKUP($A2168,Hospitalisation_table[[#All],[Customer ID]],Hospitalisation_table[[#All],[charges]],"Not Found",0)</f>
        <v>12624.74</v>
      </c>
      <c r="O2168" t="str" cm="1">
        <f t="array" ref="O2168">_xlfn.XLOOKUP($A2168,Hospitalisation_table[[#All],[Customer ID]],Hospitalisation_table[[#All],[Hospital tier_Updated]],"Not Found",0)</f>
        <v>tier - 3</v>
      </c>
      <c r="P2168" t="str" cm="1">
        <f t="array" ref="P2168">_xlfn.XLOOKUP($A2168,Hospitalisation_table[[#All],[Customer ID]],Hospitalisation_table[[#All],[City tier_updated]],"Not Found",0)</f>
        <v>tier - 1</v>
      </c>
      <c r="Q2168" t="str" cm="1">
        <f t="array" ref="Q2168">_xlfn.XLOOKUP($A2168,Hospitalisation_table[[#All],[Customer ID]],Hospitalisation_table[[#All],[State ID Updated]],"Not Found",0)</f>
        <v>R1012</v>
      </c>
    </row>
    <row r="2169" spans="1:17" x14ac:dyDescent="0.3">
      <c r="A2169" s="14" t="s">
        <v>1523</v>
      </c>
      <c r="B2169" t="str" cm="1">
        <f t="array" ref="B2169">_xlfn.XLOOKUP($A2169,CustomersName[[#All],[Customer ID]],CustomersName[[#All],[First Name]],"Not Found",0)</f>
        <v>Beth</v>
      </c>
      <c r="C2169" cm="1">
        <f t="array" ref="C2169">_xlfn.XLOOKUP($A2169,MedExam_Table[[#Headers],[#Data],[Customer ID]],MedExam_Table[[#Headers],[#Data],[BMI]],"Not Found",0)</f>
        <v>31.35</v>
      </c>
      <c r="D2169" cm="1">
        <f t="array" ref="D2169">_xlfn.XLOOKUP($A2169,MedExam_Table[[#Headers],[#Data],[Customer ID]],MedExam_Table[[#Headers],[#Data],[HBA1C]],"Not Found",0)</f>
        <v>11</v>
      </c>
      <c r="E2169" t="str" cm="1">
        <f t="array" ref="E2169">_xlfn.XLOOKUP($A2169,MedExam_Table[[#Headers],[#Data],[Customer ID]],MedExam_Table[[#Headers],[#Data],[Heart Issues Updated]],"Not Found",0)</f>
        <v>Yes</v>
      </c>
      <c r="F2169" t="str" cm="1">
        <f t="array" ref="F2169">_xlfn.XLOOKUP($A2169,MedExam_Table[[#Headers],[#Data],[Customer ID]],MedExam_Table[[#Headers],[#Data],[Any Transplants Update]],"Not Found",0)</f>
        <v>No</v>
      </c>
      <c r="G2169" t="str" cm="1">
        <f t="array" ref="G2169">_xlfn.XLOOKUP($A2169,MedExam_Table[[#Headers],[#Data],[Customer ID]],MedExam_Table[[#Headers],[#Data],[Cancer history]],"Not Found",0)</f>
        <v>Yes</v>
      </c>
      <c r="H2169" cm="1">
        <f t="array" ref="H2169">_xlfn.XLOOKUP($A2169,MedExam_Table[[#Headers],[#Data],[Customer ID]],MedExam_Table[[#Headers],[#Data],[NumberOfMajorSurgeries_updated]],"Not Found",0)</f>
        <v>1</v>
      </c>
      <c r="I2169" t="str" cm="1">
        <f t="array" ref="I2169">_xlfn.XLOOKUP($A2169,MedExam_Table[[#Headers],[#Data],[Customer ID]],MedExam_Table[[#Headers],[#Data],[Smoker Updated]],"Not Found",0)</f>
        <v>No</v>
      </c>
      <c r="J2169" t="str" cm="1">
        <f t="array" ref="J2169">_xlfn.XLOOKUP($A2169,MedExam_Table[[#Headers],[#Data],[Customer ID]],MedExam_Table[[#Headers],[#Data],[Weight Status]],"Not Found",0)</f>
        <v>Obesity</v>
      </c>
      <c r="K2169" t="str" cm="1">
        <f t="array" ref="K2169">_xlfn.XLOOKUP($A2169,MedExam_Table[[#Headers],[#Data],[Customer ID]],MedExam_Table[[#Headers],[#Data],[Diabetes Status]],"Not Found",0)</f>
        <v>Diabetes</v>
      </c>
      <c r="L2169" cm="1">
        <f t="array" ref="L2169">_xlfn.XLOOKUP($A2169,Hospitalisation_table[[#All],[Customer ID]],Hospitalisation_table[[#All],[Customer Age]],"Not Found",0)</f>
        <v>59</v>
      </c>
      <c r="M2169" t="str" cm="1">
        <f t="array" ref="M2169">_xlfn.XLOOKUP($A2169,Hospitalisation_table[[#All],[Customer ID]],Hospitalisation_table[[#All],[Date of Birth]],"Not Found",0)</f>
        <v>19-Aug-1963</v>
      </c>
      <c r="N2169" s="22" cm="1">
        <f t="array" ref="N2169">_xlfn.XLOOKUP($A2169,Hospitalisation_table[[#All],[Customer ID]],Hospitalisation_table[[#All],[charges]],"Not Found",0)</f>
        <v>12622.18</v>
      </c>
      <c r="O2169" t="str" cm="1">
        <f t="array" ref="O2169">_xlfn.XLOOKUP($A2169,Hospitalisation_table[[#All],[Customer ID]],Hospitalisation_table[[#All],[Hospital tier_Updated]],"Not Found",0)</f>
        <v>tier - 3</v>
      </c>
      <c r="P2169" t="str" cm="1">
        <f t="array" ref="P2169">_xlfn.XLOOKUP($A2169,Hospitalisation_table[[#All],[Customer ID]],Hospitalisation_table[[#All],[City tier_updated]],"Not Found",0)</f>
        <v>tier - 1</v>
      </c>
      <c r="Q2169" t="str" cm="1">
        <f t="array" ref="Q2169">_xlfn.XLOOKUP($A2169,Hospitalisation_table[[#All],[Customer ID]],Hospitalisation_table[[#All],[State ID Updated]],"Not Found",0)</f>
        <v>R1012</v>
      </c>
    </row>
    <row r="2170" spans="1:17" x14ac:dyDescent="0.3">
      <c r="A2170" s="13" t="s">
        <v>1522</v>
      </c>
      <c r="B2170" t="str" cm="1">
        <f t="array" ref="B2170">_xlfn.XLOOKUP($A2170,CustomersName[[#All],[Customer ID]],CustomersName[[#All],[First Name]],"Not Found",0)</f>
        <v>Alex</v>
      </c>
      <c r="C2170" cm="1">
        <f t="array" ref="C2170">_xlfn.XLOOKUP($A2170,MedExam_Table[[#Headers],[#Data],[Customer ID]],MedExam_Table[[#Headers],[#Data],[BMI]],"Not Found",0)</f>
        <v>26.79</v>
      </c>
      <c r="D2170" cm="1">
        <f t="array" ref="D2170">_xlfn.XLOOKUP($A2170,MedExam_Table[[#Headers],[#Data],[Customer ID]],MedExam_Table[[#Headers],[#Data],[HBA1C]],"Not Found",0)</f>
        <v>5.0599999999999996</v>
      </c>
      <c r="E2170" t="str" cm="1">
        <f t="array" ref="E2170">_xlfn.XLOOKUP($A2170,MedExam_Table[[#Headers],[#Data],[Customer ID]],MedExam_Table[[#Headers],[#Data],[Heart Issues Updated]],"Not Found",0)</f>
        <v>No</v>
      </c>
      <c r="F2170" t="str" cm="1">
        <f t="array" ref="F2170">_xlfn.XLOOKUP($A2170,MedExam_Table[[#Headers],[#Data],[Customer ID]],MedExam_Table[[#Headers],[#Data],[Any Transplants Update]],"Not Found",0)</f>
        <v>No</v>
      </c>
      <c r="G2170" t="str" cm="1">
        <f t="array" ref="G2170">_xlfn.XLOOKUP($A2170,MedExam_Table[[#Headers],[#Data],[Customer ID]],MedExam_Table[[#Headers],[#Data],[Cancer history]],"Not Found",0)</f>
        <v>No</v>
      </c>
      <c r="H2170" cm="1">
        <f t="array" ref="H2170">_xlfn.XLOOKUP($A2170,MedExam_Table[[#Headers],[#Data],[Customer ID]],MedExam_Table[[#Headers],[#Data],[NumberOfMajorSurgeries_updated]],"Not Found",0)</f>
        <v>1</v>
      </c>
      <c r="I2170" t="str" cm="1">
        <f t="array" ref="I2170">_xlfn.XLOOKUP($A2170,MedExam_Table[[#Headers],[#Data],[Customer ID]],MedExam_Table[[#Headers],[#Data],[Smoker Updated]],"Not Found",0)</f>
        <v>No</v>
      </c>
      <c r="J2170" t="str" cm="1">
        <f t="array" ref="J2170">_xlfn.XLOOKUP($A2170,MedExam_Table[[#Headers],[#Data],[Customer ID]],MedExam_Table[[#Headers],[#Data],[Weight Status]],"Not Found",0)</f>
        <v>OverWeight</v>
      </c>
      <c r="K2170" t="str" cm="1">
        <f t="array" ref="K2170">_xlfn.XLOOKUP($A2170,MedExam_Table[[#Headers],[#Data],[Customer ID]],MedExam_Table[[#Headers],[#Data],[Diabetes Status]],"Not Found",0)</f>
        <v>Normal</v>
      </c>
      <c r="L2170" cm="1">
        <f t="array" ref="L2170">_xlfn.XLOOKUP($A2170,Hospitalisation_table[[#All],[Customer ID]],Hospitalisation_table[[#All],[Customer Age]],"Not Found",0)</f>
        <v>24</v>
      </c>
      <c r="M2170" t="str" cm="1">
        <f t="array" ref="M2170">_xlfn.XLOOKUP($A2170,Hospitalisation_table[[#All],[Customer ID]],Hospitalisation_table[[#All],[Date of Birth]],"Not Found",0)</f>
        <v>18-Nov-1998</v>
      </c>
      <c r="N2170" s="22" cm="1">
        <f t="array" ref="N2170">_xlfn.XLOOKUP($A2170,Hospitalisation_table[[#All],[Customer ID]],Hospitalisation_table[[#All],[charges]],"Not Found",0)</f>
        <v>12609.89</v>
      </c>
      <c r="O2170" t="str" cm="1">
        <f t="array" ref="O2170">_xlfn.XLOOKUP($A2170,Hospitalisation_table[[#All],[Customer ID]],Hospitalisation_table[[#All],[Hospital tier_Updated]],"Not Found",0)</f>
        <v>tier - 3</v>
      </c>
      <c r="P2170" t="str" cm="1">
        <f t="array" ref="P2170">_xlfn.XLOOKUP($A2170,Hospitalisation_table[[#All],[Customer ID]],Hospitalisation_table[[#All],[City tier_updated]],"Not Found",0)</f>
        <v>tier - 3</v>
      </c>
      <c r="Q2170" t="str" cm="1">
        <f t="array" ref="Q2170">_xlfn.XLOOKUP($A2170,Hospitalisation_table[[#All],[Customer ID]],Hospitalisation_table[[#All],[State ID Updated]],"Not Found",0)</f>
        <v>R1012</v>
      </c>
    </row>
    <row r="2171" spans="1:17" x14ac:dyDescent="0.3">
      <c r="A2171" s="14" t="s">
        <v>2288</v>
      </c>
      <c r="B2171" t="str" cm="1">
        <f t="array" ref="B2171">_xlfn.XLOOKUP($A2171,CustomersName[[#All],[Customer ID]],CustomersName[[#All],[First Name]],"Not Found",0)</f>
        <v>Stephen II</v>
      </c>
      <c r="C2171" cm="1">
        <f t="array" ref="C2171">_xlfn.XLOOKUP($A2171,MedExam_Table[[#Headers],[#Data],[Customer ID]],MedExam_Table[[#Headers],[#Data],[BMI]],"Not Found",0)</f>
        <v>31.824999999999999</v>
      </c>
      <c r="D2171" cm="1">
        <f t="array" ref="D2171">_xlfn.XLOOKUP($A2171,MedExam_Table[[#Headers],[#Data],[Customer ID]],MedExam_Table[[#Headers],[#Data],[HBA1C]],"Not Found",0)</f>
        <v>4.0599999999999996</v>
      </c>
      <c r="E2171" t="str" cm="1">
        <f t="array" ref="E2171">_xlfn.XLOOKUP($A2171,MedExam_Table[[#Headers],[#Data],[Customer ID]],MedExam_Table[[#Headers],[#Data],[Heart Issues Updated]],"Not Found",0)</f>
        <v>No</v>
      </c>
      <c r="F2171" t="str" cm="1">
        <f t="array" ref="F2171">_xlfn.XLOOKUP($A2171,MedExam_Table[[#Headers],[#Data],[Customer ID]],MedExam_Table[[#Headers],[#Data],[Any Transplants Update]],"Not Found",0)</f>
        <v>No</v>
      </c>
      <c r="G2171" t="str" cm="1">
        <f t="array" ref="G2171">_xlfn.XLOOKUP($A2171,MedExam_Table[[#Headers],[#Data],[Customer ID]],MedExam_Table[[#Headers],[#Data],[Cancer history]],"Not Found",0)</f>
        <v>No</v>
      </c>
      <c r="H2171" cm="1">
        <f t="array" ref="H2171">_xlfn.XLOOKUP($A2171,MedExam_Table[[#Headers],[#Data],[Customer ID]],MedExam_Table[[#Headers],[#Data],[NumberOfMajorSurgeries_updated]],"Not Found",0)</f>
        <v>2</v>
      </c>
      <c r="I2171" t="str" cm="1">
        <f t="array" ref="I2171">_xlfn.XLOOKUP($A2171,MedExam_Table[[#Headers],[#Data],[Customer ID]],MedExam_Table[[#Headers],[#Data],[Smoker Updated]],"Not Found",0)</f>
        <v>Yes</v>
      </c>
      <c r="J2171" t="str" cm="1">
        <f t="array" ref="J2171">_xlfn.XLOOKUP($A2171,MedExam_Table[[#Headers],[#Data],[Customer ID]],MedExam_Table[[#Headers],[#Data],[Weight Status]],"Not Found",0)</f>
        <v>Obesity</v>
      </c>
      <c r="K2171" t="str" cm="1">
        <f t="array" ref="K2171">_xlfn.XLOOKUP($A2171,MedExam_Table[[#Headers],[#Data],[Customer ID]],MedExam_Table[[#Headers],[#Data],[Diabetes Status]],"Not Found",0)</f>
        <v>Normal</v>
      </c>
      <c r="L2171" cm="1">
        <f t="array" ref="L2171">_xlfn.XLOOKUP($A2171,Hospitalisation_table[[#All],[Customer ID]],Hospitalisation_table[[#All],[Customer Age]],"Not Found",0)</f>
        <v>50</v>
      </c>
      <c r="M2171" t="str" cm="1">
        <f t="array" ref="M2171">_xlfn.XLOOKUP($A2171,Hospitalisation_table[[#All],[Customer ID]],Hospitalisation_table[[#All],[Date of Birth]],"Not Found",0)</f>
        <v>6-Sep-1972</v>
      </c>
      <c r="N2171" s="22" cm="1">
        <f t="array" ref="N2171">_xlfn.XLOOKUP($A2171,Hospitalisation_table[[#All],[Customer ID]],Hospitalisation_table[[#All],[charges]],"Not Found",0)</f>
        <v>41097.160000000003</v>
      </c>
      <c r="O2171" t="str" cm="1">
        <f t="array" ref="O2171">_xlfn.XLOOKUP($A2171,Hospitalisation_table[[#All],[Customer ID]],Hospitalisation_table[[#All],[Hospital tier_Updated]],"Not Found",0)</f>
        <v>tier - 1</v>
      </c>
      <c r="P2171" t="str" cm="1">
        <f t="array" ref="P2171">_xlfn.XLOOKUP($A2171,Hospitalisation_table[[#All],[Customer ID]],Hospitalisation_table[[#All],[City tier_updated]],"Not Found",0)</f>
        <v>tier - 3</v>
      </c>
      <c r="Q2171" t="str" cm="1">
        <f t="array" ref="Q2171">_xlfn.XLOOKUP($A2171,Hospitalisation_table[[#All],[Customer ID]],Hospitalisation_table[[#All],[State ID Updated]],"Not Found",0)</f>
        <v>R1016</v>
      </c>
    </row>
    <row r="2172" spans="1:17" x14ac:dyDescent="0.3">
      <c r="A2172" s="13" t="s">
        <v>1521</v>
      </c>
      <c r="B2172" t="str" cm="1">
        <f t="array" ref="B2172">_xlfn.XLOOKUP($A2172,CustomersName[[#All],[Customer ID]],CustomersName[[#All],[First Name]],"Not Found",0)</f>
        <v>Spencer</v>
      </c>
      <c r="C2172" cm="1">
        <f t="array" ref="C2172">_xlfn.XLOOKUP($A2172,MedExam_Table[[#Headers],[#Data],[Customer ID]],MedExam_Table[[#Headers],[#Data],[BMI]],"Not Found",0)</f>
        <v>42.78</v>
      </c>
      <c r="D2172" cm="1">
        <f t="array" ref="D2172">_xlfn.XLOOKUP($A2172,MedExam_Table[[#Headers],[#Data],[Customer ID]],MedExam_Table[[#Headers],[#Data],[HBA1C]],"Not Found",0)</f>
        <v>6.11</v>
      </c>
      <c r="E2172" t="str" cm="1">
        <f t="array" ref="E2172">_xlfn.XLOOKUP($A2172,MedExam_Table[[#Headers],[#Data],[Customer ID]],MedExam_Table[[#Headers],[#Data],[Heart Issues Updated]],"Not Found",0)</f>
        <v>Yes</v>
      </c>
      <c r="F2172" t="str" cm="1">
        <f t="array" ref="F2172">_xlfn.XLOOKUP($A2172,MedExam_Table[[#Headers],[#Data],[Customer ID]],MedExam_Table[[#Headers],[#Data],[Any Transplants Update]],"Not Found",0)</f>
        <v>No</v>
      </c>
      <c r="G2172" t="str" cm="1">
        <f t="array" ref="G2172">_xlfn.XLOOKUP($A2172,MedExam_Table[[#Headers],[#Data],[Customer ID]],MedExam_Table[[#Headers],[#Data],[Cancer history]],"Not Found",0)</f>
        <v>No</v>
      </c>
      <c r="H2172" cm="1">
        <f t="array" ref="H2172">_xlfn.XLOOKUP($A2172,MedExam_Table[[#Headers],[#Data],[Customer ID]],MedExam_Table[[#Headers],[#Data],[NumberOfMajorSurgeries_updated]],"Not Found",0)</f>
        <v>1</v>
      </c>
      <c r="I2172" t="str" cm="1">
        <f t="array" ref="I2172">_xlfn.XLOOKUP($A2172,MedExam_Table[[#Headers],[#Data],[Customer ID]],MedExam_Table[[#Headers],[#Data],[Smoker Updated]],"Not Found",0)</f>
        <v>No</v>
      </c>
      <c r="J2172" t="str" cm="1">
        <f t="array" ref="J2172">_xlfn.XLOOKUP($A2172,MedExam_Table[[#Headers],[#Data],[Customer ID]],MedExam_Table[[#Headers],[#Data],[Weight Status]],"Not Found",0)</f>
        <v>Obesity</v>
      </c>
      <c r="K2172" t="str" cm="1">
        <f t="array" ref="K2172">_xlfn.XLOOKUP($A2172,MedExam_Table[[#Headers],[#Data],[Customer ID]],MedExam_Table[[#Headers],[#Data],[Diabetes Status]],"Not Found",0)</f>
        <v>Prediabetes</v>
      </c>
      <c r="L2172" cm="1">
        <f t="array" ref="L2172">_xlfn.XLOOKUP($A2172,Hospitalisation_table[[#All],[Customer ID]],Hospitalisation_table[[#All],[Customer Age]],"Not Found",0)</f>
        <v>34</v>
      </c>
      <c r="M2172" t="str" cm="1">
        <f t="array" ref="M2172">_xlfn.XLOOKUP($A2172,Hospitalisation_table[[#All],[Customer ID]],Hospitalisation_table[[#All],[Date of Birth]],"Not Found",0)</f>
        <v>11-Aug-1988</v>
      </c>
      <c r="N2172" s="22" cm="1">
        <f t="array" ref="N2172">_xlfn.XLOOKUP($A2172,Hospitalisation_table[[#All],[Customer ID]],Hospitalisation_table[[#All],[charges]],"Not Found",0)</f>
        <v>12600.46</v>
      </c>
      <c r="O2172" t="str" cm="1">
        <f t="array" ref="O2172">_xlfn.XLOOKUP($A2172,Hospitalisation_table[[#All],[Customer ID]],Hospitalisation_table[[#All],[Hospital tier_Updated]],"Not Found",0)</f>
        <v>tier - 3</v>
      </c>
      <c r="P2172" t="str" cm="1">
        <f t="array" ref="P2172">_xlfn.XLOOKUP($A2172,Hospitalisation_table[[#All],[Customer ID]],Hospitalisation_table[[#All],[City tier_updated]],"Not Found",0)</f>
        <v>tier - 1</v>
      </c>
      <c r="Q2172" t="str" cm="1">
        <f t="array" ref="Q2172">_xlfn.XLOOKUP($A2172,Hospitalisation_table[[#All],[Customer ID]],Hospitalisation_table[[#All],[State ID Updated]],"Not Found",0)</f>
        <v>R1023</v>
      </c>
    </row>
    <row r="2173" spans="1:17" x14ac:dyDescent="0.3">
      <c r="A2173" s="14" t="s">
        <v>1520</v>
      </c>
      <c r="B2173" t="str" cm="1">
        <f t="array" ref="B2173">_xlfn.XLOOKUP($A2173,CustomersName[[#All],[Customer ID]],CustomersName[[#All],[First Name]],"Not Found",0)</f>
        <v>Andeh W.</v>
      </c>
      <c r="C2173" cm="1">
        <f t="array" ref="C2173">_xlfn.XLOOKUP($A2173,MedExam_Table[[#Headers],[#Data],[Customer ID]],MedExam_Table[[#Headers],[#Data],[BMI]],"Not Found",0)</f>
        <v>46.75</v>
      </c>
      <c r="D2173" cm="1">
        <f t="array" ref="D2173">_xlfn.XLOOKUP($A2173,MedExam_Table[[#Headers],[#Data],[Customer ID]],MedExam_Table[[#Headers],[#Data],[HBA1C]],"Not Found",0)</f>
        <v>6.66</v>
      </c>
      <c r="E2173" t="str" cm="1">
        <f t="array" ref="E2173">_xlfn.XLOOKUP($A2173,MedExam_Table[[#Headers],[#Data],[Customer ID]],MedExam_Table[[#Headers],[#Data],[Heart Issues Updated]],"Not Found",0)</f>
        <v>Yes</v>
      </c>
      <c r="F2173" t="str" cm="1">
        <f t="array" ref="F2173">_xlfn.XLOOKUP($A2173,MedExam_Table[[#Headers],[#Data],[Customer ID]],MedExam_Table[[#Headers],[#Data],[Any Transplants Update]],"Not Found",0)</f>
        <v>No</v>
      </c>
      <c r="G2173" t="str" cm="1">
        <f t="array" ref="G2173">_xlfn.XLOOKUP($A2173,MedExam_Table[[#Headers],[#Data],[Customer ID]],MedExam_Table[[#Headers],[#Data],[Cancer history]],"Not Found",0)</f>
        <v>No</v>
      </c>
      <c r="H2173" cm="1">
        <f t="array" ref="H2173">_xlfn.XLOOKUP($A2173,MedExam_Table[[#Headers],[#Data],[Customer ID]],MedExam_Table[[#Headers],[#Data],[NumberOfMajorSurgeries_updated]],"Not Found",0)</f>
        <v>2</v>
      </c>
      <c r="I2173" t="str" cm="1">
        <f t="array" ref="I2173">_xlfn.XLOOKUP($A2173,MedExam_Table[[#Headers],[#Data],[Customer ID]],MedExam_Table[[#Headers],[#Data],[Smoker Updated]],"Not Found",0)</f>
        <v>No</v>
      </c>
      <c r="J2173" t="str" cm="1">
        <f t="array" ref="J2173">_xlfn.XLOOKUP($A2173,MedExam_Table[[#Headers],[#Data],[Customer ID]],MedExam_Table[[#Headers],[#Data],[Weight Status]],"Not Found",0)</f>
        <v>Obesity</v>
      </c>
      <c r="K2173" t="str" cm="1">
        <f t="array" ref="K2173">_xlfn.XLOOKUP($A2173,MedExam_Table[[#Headers],[#Data],[Customer ID]],MedExam_Table[[#Headers],[#Data],[Diabetes Status]],"Not Found",0)</f>
        <v>Diabetes</v>
      </c>
      <c r="L2173" cm="1">
        <f t="array" ref="L2173">_xlfn.XLOOKUP($A2173,Hospitalisation_table[[#All],[Customer ID]],Hospitalisation_table[[#All],[Customer Age]],"Not Found",0)</f>
        <v>52</v>
      </c>
      <c r="M2173" t="str" cm="1">
        <f t="array" ref="M2173">_xlfn.XLOOKUP($A2173,Hospitalisation_table[[#All],[Customer ID]],Hospitalisation_table[[#All],[Date of Birth]],"Not Found",0)</f>
        <v>18-Jun-1970</v>
      </c>
      <c r="N2173" s="22" cm="1">
        <f t="array" ref="N2173">_xlfn.XLOOKUP($A2173,Hospitalisation_table[[#All],[Customer ID]],Hospitalisation_table[[#All],[charges]],"Not Found",0)</f>
        <v>12592.53</v>
      </c>
      <c r="O2173" t="str" cm="1">
        <f t="array" ref="O2173">_xlfn.XLOOKUP($A2173,Hospitalisation_table[[#All],[Customer ID]],Hospitalisation_table[[#All],[Hospital tier_Updated]],"Not Found",0)</f>
        <v>tier - 3</v>
      </c>
      <c r="P2173" t="str" cm="1">
        <f t="array" ref="P2173">_xlfn.XLOOKUP($A2173,Hospitalisation_table[[#All],[Customer ID]],Hospitalisation_table[[#All],[City tier_updated]],"Not Found",0)</f>
        <v>tier - 2</v>
      </c>
      <c r="Q2173" t="str" cm="1">
        <f t="array" ref="Q2173">_xlfn.XLOOKUP($A2173,Hospitalisation_table[[#All],[Customer ID]],Hospitalisation_table[[#All],[State ID Updated]],"Not Found",0)</f>
        <v>R1013</v>
      </c>
    </row>
    <row r="2174" spans="1:17" x14ac:dyDescent="0.3">
      <c r="A2174" s="13" t="s">
        <v>1519</v>
      </c>
      <c r="B2174" t="str" cm="1">
        <f t="array" ref="B2174">_xlfn.XLOOKUP($A2174,CustomersName[[#All],[Customer ID]],CustomersName[[#All],[First Name]],"Not Found",0)</f>
        <v>Amy</v>
      </c>
      <c r="C2174" cm="1">
        <f t="array" ref="C2174">_xlfn.XLOOKUP($A2174,MedExam_Table[[#Headers],[#Data],[Customer ID]],MedExam_Table[[#Headers],[#Data],[BMI]],"Not Found",0)</f>
        <v>32.15</v>
      </c>
      <c r="D2174" cm="1">
        <f t="array" ref="D2174">_xlfn.XLOOKUP($A2174,MedExam_Table[[#Headers],[#Data],[Customer ID]],MedExam_Table[[#Headers],[#Data],[HBA1C]],"Not Found",0)</f>
        <v>4.0199999999999996</v>
      </c>
      <c r="E2174" t="str" cm="1">
        <f t="array" ref="E2174">_xlfn.XLOOKUP($A2174,MedExam_Table[[#Headers],[#Data],[Customer ID]],MedExam_Table[[#Headers],[#Data],[Heart Issues Updated]],"Not Found",0)</f>
        <v>Yes</v>
      </c>
      <c r="F2174" t="str" cm="1">
        <f t="array" ref="F2174">_xlfn.XLOOKUP($A2174,MedExam_Table[[#Headers],[#Data],[Customer ID]],MedExam_Table[[#Headers],[#Data],[Any Transplants Update]],"Not Found",0)</f>
        <v>No</v>
      </c>
      <c r="G2174" t="str" cm="1">
        <f t="array" ref="G2174">_xlfn.XLOOKUP($A2174,MedExam_Table[[#Headers],[#Data],[Customer ID]],MedExam_Table[[#Headers],[#Data],[Cancer history]],"Not Found",0)</f>
        <v>Yes</v>
      </c>
      <c r="H2174" cm="1">
        <f t="array" ref="H2174">_xlfn.XLOOKUP($A2174,MedExam_Table[[#Headers],[#Data],[Customer ID]],MedExam_Table[[#Headers],[#Data],[NumberOfMajorSurgeries_updated]],"Not Found",0)</f>
        <v>1</v>
      </c>
      <c r="I2174" t="str" cm="1">
        <f t="array" ref="I2174">_xlfn.XLOOKUP($A2174,MedExam_Table[[#Headers],[#Data],[Customer ID]],MedExam_Table[[#Headers],[#Data],[Smoker Updated]],"Not Found",0)</f>
        <v>No</v>
      </c>
      <c r="J2174" t="str" cm="1">
        <f t="array" ref="J2174">_xlfn.XLOOKUP($A2174,MedExam_Table[[#Headers],[#Data],[Customer ID]],MedExam_Table[[#Headers],[#Data],[Weight Status]],"Not Found",0)</f>
        <v>Obesity</v>
      </c>
      <c r="K2174" t="str" cm="1">
        <f t="array" ref="K2174">_xlfn.XLOOKUP($A2174,MedExam_Table[[#Headers],[#Data],[Customer ID]],MedExam_Table[[#Headers],[#Data],[Diabetes Status]],"Not Found",0)</f>
        <v>Normal</v>
      </c>
      <c r="L2174" cm="1">
        <f t="array" ref="L2174">_xlfn.XLOOKUP($A2174,Hospitalisation_table[[#All],[Customer ID]],Hospitalisation_table[[#All],[Customer Age]],"Not Found",0)</f>
        <v>53</v>
      </c>
      <c r="M2174" t="str" cm="1">
        <f t="array" ref="M2174">_xlfn.XLOOKUP($A2174,Hospitalisation_table[[#All],[Customer ID]],Hospitalisation_table[[#All],[Date of Birth]],"Not Found",0)</f>
        <v>26-Nov-1969</v>
      </c>
      <c r="N2174" s="22" cm="1">
        <f t="array" ref="N2174">_xlfn.XLOOKUP($A2174,Hospitalisation_table[[#All],[Customer ID]],Hospitalisation_table[[#All],[charges]],"Not Found",0)</f>
        <v>12579.92</v>
      </c>
      <c r="O2174" t="str" cm="1">
        <f t="array" ref="O2174">_xlfn.XLOOKUP($A2174,Hospitalisation_table[[#All],[Customer ID]],Hospitalisation_table[[#All],[Hospital tier_Updated]],"Not Found",0)</f>
        <v>tier - 3</v>
      </c>
      <c r="P2174" t="str" cm="1">
        <f t="array" ref="P2174">_xlfn.XLOOKUP($A2174,Hospitalisation_table[[#All],[Customer ID]],Hospitalisation_table[[#All],[City tier_updated]],"Not Found",0)</f>
        <v>tier - 1</v>
      </c>
      <c r="Q2174" t="str" cm="1">
        <f t="array" ref="Q2174">_xlfn.XLOOKUP($A2174,Hospitalisation_table[[#All],[Customer ID]],Hospitalisation_table[[#All],[State ID Updated]],"Not Found",0)</f>
        <v>R1025</v>
      </c>
    </row>
    <row r="2175" spans="1:17" x14ac:dyDescent="0.3">
      <c r="A2175" s="14" t="s">
        <v>1518</v>
      </c>
      <c r="B2175" t="str" cm="1">
        <f t="array" ref="B2175">_xlfn.XLOOKUP($A2175,CustomersName[[#All],[Customer ID]],CustomersName[[#All],[First Name]],"Not Found",0)</f>
        <v>Joshua</v>
      </c>
      <c r="C2175" cm="1">
        <f t="array" ref="C2175">_xlfn.XLOOKUP($A2175,MedExam_Table[[#Headers],[#Data],[Customer ID]],MedExam_Table[[#Headers],[#Data],[BMI]],"Not Found",0)</f>
        <v>43.4</v>
      </c>
      <c r="D2175" cm="1">
        <f t="array" ref="D2175">_xlfn.XLOOKUP($A2175,MedExam_Table[[#Headers],[#Data],[Customer ID]],MedExam_Table[[#Headers],[#Data],[HBA1C]],"Not Found",0)</f>
        <v>8.81</v>
      </c>
      <c r="E2175" t="str" cm="1">
        <f t="array" ref="E2175">_xlfn.XLOOKUP($A2175,MedExam_Table[[#Headers],[#Data],[Customer ID]],MedExam_Table[[#Headers],[#Data],[Heart Issues Updated]],"Not Found",0)</f>
        <v>Yes</v>
      </c>
      <c r="F2175" t="str" cm="1">
        <f t="array" ref="F2175">_xlfn.XLOOKUP($A2175,MedExam_Table[[#Headers],[#Data],[Customer ID]],MedExam_Table[[#Headers],[#Data],[Any Transplants Update]],"Not Found",0)</f>
        <v>No</v>
      </c>
      <c r="G2175" t="str" cm="1">
        <f t="array" ref="G2175">_xlfn.XLOOKUP($A2175,MedExam_Table[[#Headers],[#Data],[Customer ID]],MedExam_Table[[#Headers],[#Data],[Cancer history]],"Not Found",0)</f>
        <v>No</v>
      </c>
      <c r="H2175" cm="1">
        <f t="array" ref="H2175">_xlfn.XLOOKUP($A2175,MedExam_Table[[#Headers],[#Data],[Customer ID]],MedExam_Table[[#Headers],[#Data],[NumberOfMajorSurgeries_updated]],"Not Found",0)</f>
        <v>2</v>
      </c>
      <c r="I2175" t="str" cm="1">
        <f t="array" ref="I2175">_xlfn.XLOOKUP($A2175,MedExam_Table[[#Headers],[#Data],[Customer ID]],MedExam_Table[[#Headers],[#Data],[Smoker Updated]],"Not Found",0)</f>
        <v>No</v>
      </c>
      <c r="J2175" t="str" cm="1">
        <f t="array" ref="J2175">_xlfn.XLOOKUP($A2175,MedExam_Table[[#Headers],[#Data],[Customer ID]],MedExam_Table[[#Headers],[#Data],[Weight Status]],"Not Found",0)</f>
        <v>Obesity</v>
      </c>
      <c r="K2175" t="str" cm="1">
        <f t="array" ref="K2175">_xlfn.XLOOKUP($A2175,MedExam_Table[[#Headers],[#Data],[Customer ID]],MedExam_Table[[#Headers],[#Data],[Diabetes Status]],"Not Found",0)</f>
        <v>Diabetes</v>
      </c>
      <c r="L2175" cm="1">
        <f t="array" ref="L2175">_xlfn.XLOOKUP($A2175,Hospitalisation_table[[#All],[Customer ID]],Hospitalisation_table[[#All],[Customer Age]],"Not Found",0)</f>
        <v>61</v>
      </c>
      <c r="M2175" t="str" cm="1">
        <f t="array" ref="M2175">_xlfn.XLOOKUP($A2175,Hospitalisation_table[[#All],[Customer ID]],Hospitalisation_table[[#All],[Date of Birth]],"Not Found",0)</f>
        <v>28-Nov-1961</v>
      </c>
      <c r="N2175" s="22" cm="1">
        <f t="array" ref="N2175">_xlfn.XLOOKUP($A2175,Hospitalisation_table[[#All],[Customer ID]],Hospitalisation_table[[#All],[charges]],"Not Found",0)</f>
        <v>12574.05</v>
      </c>
      <c r="O2175" t="str" cm="1">
        <f t="array" ref="O2175">_xlfn.XLOOKUP($A2175,Hospitalisation_table[[#All],[Customer ID]],Hospitalisation_table[[#All],[Hospital tier_Updated]],"Not Found",0)</f>
        <v>tier - 3</v>
      </c>
      <c r="P2175" t="str" cm="1">
        <f t="array" ref="P2175">_xlfn.XLOOKUP($A2175,Hospitalisation_table[[#All],[Customer ID]],Hospitalisation_table[[#All],[City tier_updated]],"Not Found",0)</f>
        <v>tier - 1</v>
      </c>
      <c r="Q2175" t="str" cm="1">
        <f t="array" ref="Q2175">_xlfn.XLOOKUP($A2175,Hospitalisation_table[[#All],[Customer ID]],Hospitalisation_table[[#All],[State ID Updated]],"Not Found",0)</f>
        <v>R1011</v>
      </c>
    </row>
    <row r="2176" spans="1:17" x14ac:dyDescent="0.3">
      <c r="A2176" s="13" t="s">
        <v>1517</v>
      </c>
      <c r="B2176" t="str" cm="1">
        <f t="array" ref="B2176">_xlfn.XLOOKUP($A2176,CustomersName[[#All],[Customer ID]],CustomersName[[#All],[First Name]],"Not Found",0)</f>
        <v>C Fhed</v>
      </c>
      <c r="C2176" cm="1">
        <f t="array" ref="C2176">_xlfn.XLOOKUP($A2176,MedExam_Table[[#Headers],[#Data],[Customer ID]],MedExam_Table[[#Headers],[#Data],[BMI]],"Not Found",0)</f>
        <v>31.57</v>
      </c>
      <c r="D2176" cm="1">
        <f t="array" ref="D2176">_xlfn.XLOOKUP($A2176,MedExam_Table[[#Headers],[#Data],[Customer ID]],MedExam_Table[[#Headers],[#Data],[HBA1C]],"Not Found",0)</f>
        <v>7.92</v>
      </c>
      <c r="E2176" t="str" cm="1">
        <f t="array" ref="E2176">_xlfn.XLOOKUP($A2176,MedExam_Table[[#Headers],[#Data],[Customer ID]],MedExam_Table[[#Headers],[#Data],[Heart Issues Updated]],"Not Found",0)</f>
        <v>Yes</v>
      </c>
      <c r="F2176" t="str" cm="1">
        <f t="array" ref="F2176">_xlfn.XLOOKUP($A2176,MedExam_Table[[#Headers],[#Data],[Customer ID]],MedExam_Table[[#Headers],[#Data],[Any Transplants Update]],"Not Found",0)</f>
        <v>No</v>
      </c>
      <c r="G2176" t="str" cm="1">
        <f t="array" ref="G2176">_xlfn.XLOOKUP($A2176,MedExam_Table[[#Headers],[#Data],[Customer ID]],MedExam_Table[[#Headers],[#Data],[Cancer history]],"Not Found",0)</f>
        <v>No</v>
      </c>
      <c r="H2176" cm="1">
        <f t="array" ref="H2176">_xlfn.XLOOKUP($A2176,MedExam_Table[[#Headers],[#Data],[Customer ID]],MedExam_Table[[#Headers],[#Data],[NumberOfMajorSurgeries_updated]],"Not Found",0)</f>
        <v>2</v>
      </c>
      <c r="I2176" t="str" cm="1">
        <f t="array" ref="I2176">_xlfn.XLOOKUP($A2176,MedExam_Table[[#Headers],[#Data],[Customer ID]],MedExam_Table[[#Headers],[#Data],[Smoker Updated]],"Not Found",0)</f>
        <v>No</v>
      </c>
      <c r="J2176" t="str" cm="1">
        <f t="array" ref="J2176">_xlfn.XLOOKUP($A2176,MedExam_Table[[#Headers],[#Data],[Customer ID]],MedExam_Table[[#Headers],[#Data],[Weight Status]],"Not Found",0)</f>
        <v>Obesity</v>
      </c>
      <c r="K2176" t="str" cm="1">
        <f t="array" ref="K2176">_xlfn.XLOOKUP($A2176,MedExam_Table[[#Headers],[#Data],[Customer ID]],MedExam_Table[[#Headers],[#Data],[Diabetes Status]],"Not Found",0)</f>
        <v>Diabetes</v>
      </c>
      <c r="L2176" cm="1">
        <f t="array" ref="L2176">_xlfn.XLOOKUP($A2176,Hospitalisation_table[[#All],[Customer ID]],Hospitalisation_table[[#All],[Customer Age]],"Not Found",0)</f>
        <v>61</v>
      </c>
      <c r="M2176" t="str" cm="1">
        <f t="array" ref="M2176">_xlfn.XLOOKUP($A2176,Hospitalisation_table[[#All],[Customer ID]],Hospitalisation_table[[#All],[Date of Birth]],"Not Found",0)</f>
        <v>28-Nov-1961</v>
      </c>
      <c r="N2176" s="22" cm="1">
        <f t="array" ref="N2176">_xlfn.XLOOKUP($A2176,Hospitalisation_table[[#All],[Customer ID]],Hospitalisation_table[[#All],[charges]],"Not Found",0)</f>
        <v>12557.61</v>
      </c>
      <c r="O2176" t="str" cm="1">
        <f t="array" ref="O2176">_xlfn.XLOOKUP($A2176,Hospitalisation_table[[#All],[Customer ID]],Hospitalisation_table[[#All],[Hospital tier_Updated]],"Not Found",0)</f>
        <v>tier - 3</v>
      </c>
      <c r="P2176" t="str" cm="1">
        <f t="array" ref="P2176">_xlfn.XLOOKUP($A2176,Hospitalisation_table[[#All],[Customer ID]],Hospitalisation_table[[#All],[City tier_updated]],"Not Found",0)</f>
        <v>tier - 3</v>
      </c>
      <c r="Q2176" t="str" cm="1">
        <f t="array" ref="Q2176">_xlfn.XLOOKUP($A2176,Hospitalisation_table[[#All],[Customer ID]],Hospitalisation_table[[#All],[State ID Updated]],"Not Found",0)</f>
        <v>R1013</v>
      </c>
    </row>
    <row r="2177" spans="1:17" x14ac:dyDescent="0.3">
      <c r="A2177" s="14" t="s">
        <v>1516</v>
      </c>
      <c r="B2177" t="str" cm="1">
        <f t="array" ref="B2177">_xlfn.XLOOKUP($A2177,CustomersName[[#All],[Customer ID]],CustomersName[[#All],[First Name]],"Not Found",0)</f>
        <v>Jeremy</v>
      </c>
      <c r="C2177" cm="1">
        <f t="array" ref="C2177">_xlfn.XLOOKUP($A2177,MedExam_Table[[#Headers],[#Data],[Customer ID]],MedExam_Table[[#Headers],[#Data],[BMI]],"Not Found",0)</f>
        <v>24.32</v>
      </c>
      <c r="D2177" cm="1">
        <f t="array" ref="D2177">_xlfn.XLOOKUP($A2177,MedExam_Table[[#Headers],[#Data],[Customer ID]],MedExam_Table[[#Headers],[#Data],[HBA1C]],"Not Found",0)</f>
        <v>7.48</v>
      </c>
      <c r="E2177" t="str" cm="1">
        <f t="array" ref="E2177">_xlfn.XLOOKUP($A2177,MedExam_Table[[#Headers],[#Data],[Customer ID]],MedExam_Table[[#Headers],[#Data],[Heart Issues Updated]],"Not Found",0)</f>
        <v>No</v>
      </c>
      <c r="F2177" t="str" cm="1">
        <f t="array" ref="F2177">_xlfn.XLOOKUP($A2177,MedExam_Table[[#Headers],[#Data],[Customer ID]],MedExam_Table[[#Headers],[#Data],[Any Transplants Update]],"Not Found",0)</f>
        <v>No</v>
      </c>
      <c r="G2177" t="str" cm="1">
        <f t="array" ref="G2177">_xlfn.XLOOKUP($A2177,MedExam_Table[[#Headers],[#Data],[Customer ID]],MedExam_Table[[#Headers],[#Data],[Cancer history]],"Not Found",0)</f>
        <v>No</v>
      </c>
      <c r="H2177" cm="1">
        <f t="array" ref="H2177">_xlfn.XLOOKUP($A2177,MedExam_Table[[#Headers],[#Data],[Customer ID]],MedExam_Table[[#Headers],[#Data],[NumberOfMajorSurgeries_updated]],"Not Found",0)</f>
        <v>0</v>
      </c>
      <c r="I2177" t="str" cm="1">
        <f t="array" ref="I2177">_xlfn.XLOOKUP($A2177,MedExam_Table[[#Headers],[#Data],[Customer ID]],MedExam_Table[[#Headers],[#Data],[Smoker Updated]],"Not Found",0)</f>
        <v>No</v>
      </c>
      <c r="J2177" t="str" cm="1">
        <f t="array" ref="J2177">_xlfn.XLOOKUP($A2177,MedExam_Table[[#Headers],[#Data],[Customer ID]],MedExam_Table[[#Headers],[#Data],[Weight Status]],"Not Found",0)</f>
        <v>NormalWeight</v>
      </c>
      <c r="K2177" t="str" cm="1">
        <f t="array" ref="K2177">_xlfn.XLOOKUP($A2177,MedExam_Table[[#Headers],[#Data],[Customer ID]],MedExam_Table[[#Headers],[#Data],[Diabetes Status]],"Not Found",0)</f>
        <v>Diabetes</v>
      </c>
      <c r="L2177" cm="1">
        <f t="array" ref="L2177">_xlfn.XLOOKUP($A2177,Hospitalisation_table[[#All],[Customer ID]],Hospitalisation_table[[#All],[Customer Age]],"Not Found",0)</f>
        <v>60</v>
      </c>
      <c r="M2177" t="str" cm="1">
        <f t="array" ref="M2177">_xlfn.XLOOKUP($A2177,Hospitalisation_table[[#All],[Customer ID]],Hospitalisation_table[[#All],[Date of Birth]],"Not Found",0)</f>
        <v>16-Oct-1962</v>
      </c>
      <c r="N2177" s="22" cm="1">
        <f t="array" ref="N2177">_xlfn.XLOOKUP($A2177,Hospitalisation_table[[#All],[Customer ID]],Hospitalisation_table[[#All],[charges]],"Not Found",0)</f>
        <v>12523.6</v>
      </c>
      <c r="O2177" t="str" cm="1">
        <f t="array" ref="O2177">_xlfn.XLOOKUP($A2177,Hospitalisation_table[[#All],[Customer ID]],Hospitalisation_table[[#All],[Hospital tier_Updated]],"Not Found",0)</f>
        <v>tier - 3</v>
      </c>
      <c r="P2177" t="str" cm="1">
        <f t="array" ref="P2177">_xlfn.XLOOKUP($A2177,Hospitalisation_table[[#All],[Customer ID]],Hospitalisation_table[[#All],[City tier_updated]],"Not Found",0)</f>
        <v>tier - 3</v>
      </c>
      <c r="Q2177" t="str" cm="1">
        <f t="array" ref="Q2177">_xlfn.XLOOKUP($A2177,Hospitalisation_table[[#All],[Customer ID]],Hospitalisation_table[[#All],[State ID Updated]],"Not Found",0)</f>
        <v>R1012</v>
      </c>
    </row>
    <row r="2178" spans="1:17" x14ac:dyDescent="0.3">
      <c r="A2178" s="13" t="s">
        <v>1515</v>
      </c>
      <c r="B2178" t="str" cm="1">
        <f t="array" ref="B2178">_xlfn.XLOOKUP($A2178,CustomersName[[#All],[Customer ID]],CustomersName[[#All],[First Name]],"Not Found",0)</f>
        <v>Pahrick Sr.</v>
      </c>
      <c r="C2178" cm="1">
        <f t="array" ref="C2178">_xlfn.XLOOKUP($A2178,MedExam_Table[[#Headers],[#Data],[Customer ID]],MedExam_Table[[#Headers],[#Data],[BMI]],"Not Found",0)</f>
        <v>31.07</v>
      </c>
      <c r="D2178" cm="1">
        <f t="array" ref="D2178">_xlfn.XLOOKUP($A2178,MedExam_Table[[#Headers],[#Data],[Customer ID]],MedExam_Table[[#Headers],[#Data],[HBA1C]],"Not Found",0)</f>
        <v>4.62</v>
      </c>
      <c r="E2178" t="str" cm="1">
        <f t="array" ref="E2178">_xlfn.XLOOKUP($A2178,MedExam_Table[[#Headers],[#Data],[Customer ID]],MedExam_Table[[#Headers],[#Data],[Heart Issues Updated]],"Not Found",0)</f>
        <v>Yes</v>
      </c>
      <c r="F2178" t="str" cm="1">
        <f t="array" ref="F2178">_xlfn.XLOOKUP($A2178,MedExam_Table[[#Headers],[#Data],[Customer ID]],MedExam_Table[[#Headers],[#Data],[Any Transplants Update]],"Not Found",0)</f>
        <v>No</v>
      </c>
      <c r="G2178" t="str" cm="1">
        <f t="array" ref="G2178">_xlfn.XLOOKUP($A2178,MedExam_Table[[#Headers],[#Data],[Customer ID]],MedExam_Table[[#Headers],[#Data],[Cancer history]],"Not Found",0)</f>
        <v>No</v>
      </c>
      <c r="H2178" cm="1">
        <f t="array" ref="H2178">_xlfn.XLOOKUP($A2178,MedExam_Table[[#Headers],[#Data],[Customer ID]],MedExam_Table[[#Headers],[#Data],[NumberOfMajorSurgeries_updated]],"Not Found",0)</f>
        <v>2</v>
      </c>
      <c r="I2178" t="str" cm="1">
        <f t="array" ref="I2178">_xlfn.XLOOKUP($A2178,MedExam_Table[[#Headers],[#Data],[Customer ID]],MedExam_Table[[#Headers],[#Data],[Smoker Updated]],"Not Found",0)</f>
        <v>No</v>
      </c>
      <c r="J2178" t="str" cm="1">
        <f t="array" ref="J2178">_xlfn.XLOOKUP($A2178,MedExam_Table[[#Headers],[#Data],[Customer ID]],MedExam_Table[[#Headers],[#Data],[Weight Status]],"Not Found",0)</f>
        <v>Obesity</v>
      </c>
      <c r="K2178" t="str" cm="1">
        <f t="array" ref="K2178">_xlfn.XLOOKUP($A2178,MedExam_Table[[#Headers],[#Data],[Customer ID]],MedExam_Table[[#Headers],[#Data],[Diabetes Status]],"Not Found",0)</f>
        <v>Normal</v>
      </c>
      <c r="L2178" cm="1">
        <f t="array" ref="L2178">_xlfn.XLOOKUP($A2178,Hospitalisation_table[[#All],[Customer ID]],Hospitalisation_table[[#All],[Customer Age]],"Not Found",0)</f>
        <v>56</v>
      </c>
      <c r="M2178" t="str" cm="1">
        <f t="array" ref="M2178">_xlfn.XLOOKUP($A2178,Hospitalisation_table[[#All],[Customer ID]],Hospitalisation_table[[#All],[Date of Birth]],"Not Found",0)</f>
        <v>12-Jul-1966</v>
      </c>
      <c r="N2178" s="22" cm="1">
        <f t="array" ref="N2178">_xlfn.XLOOKUP($A2178,Hospitalisation_table[[#All],[Customer ID]],Hospitalisation_table[[#All],[charges]],"Not Found",0)</f>
        <v>12499.88</v>
      </c>
      <c r="O2178" t="str" cm="1">
        <f t="array" ref="O2178">_xlfn.XLOOKUP($A2178,Hospitalisation_table[[#All],[Customer ID]],Hospitalisation_table[[#All],[Hospital tier_Updated]],"Not Found",0)</f>
        <v>tier - 3</v>
      </c>
      <c r="P2178" t="str" cm="1">
        <f t="array" ref="P2178">_xlfn.XLOOKUP($A2178,Hospitalisation_table[[#All],[Customer ID]],Hospitalisation_table[[#All],[City tier_updated]],"Not Found",0)</f>
        <v>tier - 2</v>
      </c>
      <c r="Q2178" t="str" cm="1">
        <f t="array" ref="Q2178">_xlfn.XLOOKUP($A2178,Hospitalisation_table[[#All],[Customer ID]],Hospitalisation_table[[#All],[State ID Updated]],"Not Found",0)</f>
        <v>R1012</v>
      </c>
    </row>
    <row r="2179" spans="1:17" x14ac:dyDescent="0.3">
      <c r="A2179" s="14" t="s">
        <v>1514</v>
      </c>
      <c r="B2179" t="str" cm="1">
        <f t="array" ref="B2179">_xlfn.XLOOKUP($A2179,CustomersName[[#All],[Customer ID]],CustomersName[[#All],[First Name]],"Not Found",0)</f>
        <v>Khlly M.</v>
      </c>
      <c r="C2179" cm="1">
        <f t="array" ref="C2179">_xlfn.XLOOKUP($A2179,MedExam_Table[[#Headers],[#Data],[Customer ID]],MedExam_Table[[#Headers],[#Data],[BMI]],"Not Found",0)</f>
        <v>35.814999999999998</v>
      </c>
      <c r="D2179" cm="1">
        <f t="array" ref="D2179">_xlfn.XLOOKUP($A2179,MedExam_Table[[#Headers],[#Data],[Customer ID]],MedExam_Table[[#Headers],[#Data],[HBA1C]],"Not Found",0)</f>
        <v>8.4700000000000006</v>
      </c>
      <c r="E2179" t="str" cm="1">
        <f t="array" ref="E2179">_xlfn.XLOOKUP($A2179,MedExam_Table[[#Headers],[#Data],[Customer ID]],MedExam_Table[[#Headers],[#Data],[Heart Issues Updated]],"Not Found",0)</f>
        <v>No</v>
      </c>
      <c r="F2179" t="str" cm="1">
        <f t="array" ref="F2179">_xlfn.XLOOKUP($A2179,MedExam_Table[[#Headers],[#Data],[Customer ID]],MedExam_Table[[#Headers],[#Data],[Any Transplants Update]],"Not Found",0)</f>
        <v>No</v>
      </c>
      <c r="G2179" t="str" cm="1">
        <f t="array" ref="G2179">_xlfn.XLOOKUP($A2179,MedExam_Table[[#Headers],[#Data],[Customer ID]],MedExam_Table[[#Headers],[#Data],[Cancer history]],"Not Found",0)</f>
        <v>No</v>
      </c>
      <c r="H2179" cm="1">
        <f t="array" ref="H2179">_xlfn.XLOOKUP($A2179,MedExam_Table[[#Headers],[#Data],[Customer ID]],MedExam_Table[[#Headers],[#Data],[NumberOfMajorSurgeries_updated]],"Not Found",0)</f>
        <v>0</v>
      </c>
      <c r="I2179" t="str" cm="1">
        <f t="array" ref="I2179">_xlfn.XLOOKUP($A2179,MedExam_Table[[#Headers],[#Data],[Customer ID]],MedExam_Table[[#Headers],[#Data],[Smoker Updated]],"Not Found",0)</f>
        <v>No</v>
      </c>
      <c r="J2179" t="str" cm="1">
        <f t="array" ref="J2179">_xlfn.XLOOKUP($A2179,MedExam_Table[[#Headers],[#Data],[Customer ID]],MedExam_Table[[#Headers],[#Data],[Weight Status]],"Not Found",0)</f>
        <v>Obesity</v>
      </c>
      <c r="K2179" t="str" cm="1">
        <f t="array" ref="K2179">_xlfn.XLOOKUP($A2179,MedExam_Table[[#Headers],[#Data],[Customer ID]],MedExam_Table[[#Headers],[#Data],[Diabetes Status]],"Not Found",0)</f>
        <v>Diabetes</v>
      </c>
      <c r="L2179" cm="1">
        <f t="array" ref="L2179">_xlfn.XLOOKUP($A2179,Hospitalisation_table[[#All],[Customer ID]],Hospitalisation_table[[#All],[Customer Age]],"Not Found",0)</f>
        <v>54</v>
      </c>
      <c r="M2179" t="str" cm="1">
        <f t="array" ref="M2179">_xlfn.XLOOKUP($A2179,Hospitalisation_table[[#All],[Customer ID]],Hospitalisation_table[[#All],[Date of Birth]],"Not Found",0)</f>
        <v>3-Dec-1968</v>
      </c>
      <c r="N2179" s="22" cm="1">
        <f t="array" ref="N2179">_xlfn.XLOOKUP($A2179,Hospitalisation_table[[#All],[Customer ID]],Hospitalisation_table[[#All],[charges]],"Not Found",0)</f>
        <v>12495.29</v>
      </c>
      <c r="O2179" t="str" cm="1">
        <f t="array" ref="O2179">_xlfn.XLOOKUP($A2179,Hospitalisation_table[[#All],[Customer ID]],Hospitalisation_table[[#All],[Hospital tier_Updated]],"Not Found",0)</f>
        <v>tier - 3</v>
      </c>
      <c r="P2179" t="str" cm="1">
        <f t="array" ref="P2179">_xlfn.XLOOKUP($A2179,Hospitalisation_table[[#All],[Customer ID]],Hospitalisation_table[[#All],[City tier_updated]],"Not Found",0)</f>
        <v>tier - 3</v>
      </c>
      <c r="Q2179" t="str" cm="1">
        <f t="array" ref="Q2179">_xlfn.XLOOKUP($A2179,Hospitalisation_table[[#All],[Customer ID]],Hospitalisation_table[[#All],[State ID Updated]],"Not Found",0)</f>
        <v>R1012</v>
      </c>
    </row>
    <row r="2180" spans="1:17" x14ac:dyDescent="0.3">
      <c r="A2180" s="13" t="s">
        <v>1513</v>
      </c>
      <c r="B2180" t="str" cm="1">
        <f t="array" ref="B2180">_xlfn.XLOOKUP($A2180,CustomersName[[#All],[Customer ID]],CustomersName[[#All],[First Name]],"Not Found",0)</f>
        <v>Katherine</v>
      </c>
      <c r="C2180" cm="1">
        <f t="array" ref="C2180">_xlfn.XLOOKUP($A2180,MedExam_Table[[#Headers],[#Data],[Customer ID]],MedExam_Table[[#Headers],[#Data],[BMI]],"Not Found",0)</f>
        <v>40.81</v>
      </c>
      <c r="D2180" cm="1">
        <f t="array" ref="D2180">_xlfn.XLOOKUP($A2180,MedExam_Table[[#Headers],[#Data],[Customer ID]],MedExam_Table[[#Headers],[#Data],[HBA1C]],"Not Found",0)</f>
        <v>10.58</v>
      </c>
      <c r="E2180" t="str" cm="1">
        <f t="array" ref="E2180">_xlfn.XLOOKUP($A2180,MedExam_Table[[#Headers],[#Data],[Customer ID]],MedExam_Table[[#Headers],[#Data],[Heart Issues Updated]],"Not Found",0)</f>
        <v>Yes</v>
      </c>
      <c r="F2180" t="str" cm="1">
        <f t="array" ref="F2180">_xlfn.XLOOKUP($A2180,MedExam_Table[[#Headers],[#Data],[Customer ID]],MedExam_Table[[#Headers],[#Data],[Any Transplants Update]],"Not Found",0)</f>
        <v>No</v>
      </c>
      <c r="G2180" t="str" cm="1">
        <f t="array" ref="G2180">_xlfn.XLOOKUP($A2180,MedExam_Table[[#Headers],[#Data],[Customer ID]],MedExam_Table[[#Headers],[#Data],[Cancer history]],"Not Found",0)</f>
        <v>No</v>
      </c>
      <c r="H2180" cm="1">
        <f t="array" ref="H2180">_xlfn.XLOOKUP($A2180,MedExam_Table[[#Headers],[#Data],[Customer ID]],MedExam_Table[[#Headers],[#Data],[NumberOfMajorSurgeries_updated]],"Not Found",0)</f>
        <v>0</v>
      </c>
      <c r="I2180" t="str" cm="1">
        <f t="array" ref="I2180">_xlfn.XLOOKUP($A2180,MedExam_Table[[#Headers],[#Data],[Customer ID]],MedExam_Table[[#Headers],[#Data],[Smoker Updated]],"Not Found",0)</f>
        <v>No</v>
      </c>
      <c r="J2180" t="str" cm="1">
        <f t="array" ref="J2180">_xlfn.XLOOKUP($A2180,MedExam_Table[[#Headers],[#Data],[Customer ID]],MedExam_Table[[#Headers],[#Data],[Weight Status]],"Not Found",0)</f>
        <v>Obesity</v>
      </c>
      <c r="K2180" t="str" cm="1">
        <f t="array" ref="K2180">_xlfn.XLOOKUP($A2180,MedExam_Table[[#Headers],[#Data],[Customer ID]],MedExam_Table[[#Headers],[#Data],[Diabetes Status]],"Not Found",0)</f>
        <v>Diabetes</v>
      </c>
      <c r="L2180" cm="1">
        <f t="array" ref="L2180">_xlfn.XLOOKUP($A2180,Hospitalisation_table[[#All],[Customer ID]],Hospitalisation_table[[#All],[Customer Age]],"Not Found",0)</f>
        <v>55</v>
      </c>
      <c r="M2180" t="str" cm="1">
        <f t="array" ref="M2180">_xlfn.XLOOKUP($A2180,Hospitalisation_table[[#All],[Customer ID]],Hospitalisation_table[[#All],[Date of Birth]],"Not Found",0)</f>
        <v>1-Sep-1967</v>
      </c>
      <c r="N2180" s="22" cm="1">
        <f t="array" ref="N2180">_xlfn.XLOOKUP($A2180,Hospitalisation_table[[#All],[Customer ID]],Hospitalisation_table[[#All],[charges]],"Not Found",0)</f>
        <v>12485.8</v>
      </c>
      <c r="O2180" t="str" cm="1">
        <f t="array" ref="O2180">_xlfn.XLOOKUP($A2180,Hospitalisation_table[[#All],[Customer ID]],Hospitalisation_table[[#All],[Hospital tier_Updated]],"Not Found",0)</f>
        <v>tier - 3</v>
      </c>
      <c r="P2180" t="str" cm="1">
        <f t="array" ref="P2180">_xlfn.XLOOKUP($A2180,Hospitalisation_table[[#All],[Customer ID]],Hospitalisation_table[[#All],[City tier_updated]],"Not Found",0)</f>
        <v>tier - 3</v>
      </c>
      <c r="Q2180" t="str" cm="1">
        <f t="array" ref="Q2180">_xlfn.XLOOKUP($A2180,Hospitalisation_table[[#All],[Customer ID]],Hospitalisation_table[[#All],[State ID Updated]],"Not Found",0)</f>
        <v>R1013</v>
      </c>
    </row>
    <row r="2181" spans="1:17" x14ac:dyDescent="0.3">
      <c r="A2181" s="14" t="s">
        <v>1512</v>
      </c>
      <c r="B2181" t="str" cm="1">
        <f t="array" ref="B2181">_xlfn.XLOOKUP($A2181,CustomersName[[#All],[Customer ID]],CustomersName[[#All],[First Name]],"Not Found",0)</f>
        <v>Keiha L</v>
      </c>
      <c r="C2181" cm="1">
        <f t="array" ref="C2181">_xlfn.XLOOKUP($A2181,MedExam_Table[[#Headers],[#Data],[Customer ID]],MedExam_Table[[#Headers],[#Data],[BMI]],"Not Found",0)</f>
        <v>24.605</v>
      </c>
      <c r="D2181" cm="1">
        <f t="array" ref="D2181">_xlfn.XLOOKUP($A2181,MedExam_Table[[#Headers],[#Data],[Customer ID]],MedExam_Table[[#Headers],[#Data],[HBA1C]],"Not Found",0)</f>
        <v>7.48</v>
      </c>
      <c r="E2181" t="str" cm="1">
        <f t="array" ref="E2181">_xlfn.XLOOKUP($A2181,MedExam_Table[[#Headers],[#Data],[Customer ID]],MedExam_Table[[#Headers],[#Data],[Heart Issues Updated]],"Not Found",0)</f>
        <v>No</v>
      </c>
      <c r="F2181" t="str" cm="1">
        <f t="array" ref="F2181">_xlfn.XLOOKUP($A2181,MedExam_Table[[#Headers],[#Data],[Customer ID]],MedExam_Table[[#Headers],[#Data],[Any Transplants Update]],"Not Found",0)</f>
        <v>No</v>
      </c>
      <c r="G2181" t="str" cm="1">
        <f t="array" ref="G2181">_xlfn.XLOOKUP($A2181,MedExam_Table[[#Headers],[#Data],[Customer ID]],MedExam_Table[[#Headers],[#Data],[Cancer history]],"Not Found",0)</f>
        <v>No</v>
      </c>
      <c r="H2181" cm="1">
        <f t="array" ref="H2181">_xlfn.XLOOKUP($A2181,MedExam_Table[[#Headers],[#Data],[Customer ID]],MedExam_Table[[#Headers],[#Data],[NumberOfMajorSurgeries_updated]],"Not Found",0)</f>
        <v>0</v>
      </c>
      <c r="I2181" t="str" cm="1">
        <f t="array" ref="I2181">_xlfn.XLOOKUP($A2181,MedExam_Table[[#Headers],[#Data],[Customer ID]],MedExam_Table[[#Headers],[#Data],[Smoker Updated]],"Not Found",0)</f>
        <v>No</v>
      </c>
      <c r="J2181" t="str" cm="1">
        <f t="array" ref="J2181">_xlfn.XLOOKUP($A2181,MedExam_Table[[#Headers],[#Data],[Customer ID]],MedExam_Table[[#Headers],[#Data],[Weight Status]],"Not Found",0)</f>
        <v>NormalWeight</v>
      </c>
      <c r="K2181" t="str" cm="1">
        <f t="array" ref="K2181">_xlfn.XLOOKUP($A2181,MedExam_Table[[#Headers],[#Data],[Customer ID]],MedExam_Table[[#Headers],[#Data],[Diabetes Status]],"Not Found",0)</f>
        <v>Diabetes</v>
      </c>
      <c r="L2181" cm="1">
        <f t="array" ref="L2181">_xlfn.XLOOKUP($A2181,Hospitalisation_table[[#All],[Customer ID]],Hospitalisation_table[[#All],[Customer Age]],"Not Found",0)</f>
        <v>54</v>
      </c>
      <c r="M2181" t="str" cm="1">
        <f t="array" ref="M2181">_xlfn.XLOOKUP($A2181,Hospitalisation_table[[#All],[Customer ID]],Hospitalisation_table[[#All],[Date of Birth]],"Not Found",0)</f>
        <v>12-Nov-1968</v>
      </c>
      <c r="N2181" s="22" cm="1">
        <f t="array" ref="N2181">_xlfn.XLOOKUP($A2181,Hospitalisation_table[[#All],[Customer ID]],Hospitalisation_table[[#All],[charges]],"Not Found",0)</f>
        <v>12479.71</v>
      </c>
      <c r="O2181" t="str" cm="1">
        <f t="array" ref="O2181">_xlfn.XLOOKUP($A2181,Hospitalisation_table[[#All],[Customer ID]],Hospitalisation_table[[#All],[Hospital tier_Updated]],"Not Found",0)</f>
        <v>tier - 3</v>
      </c>
      <c r="P2181" t="str" cm="1">
        <f t="array" ref="P2181">_xlfn.XLOOKUP($A2181,Hospitalisation_table[[#All],[Customer ID]],Hospitalisation_table[[#All],[City tier_updated]],"Not Found",0)</f>
        <v>tier - 3</v>
      </c>
      <c r="Q2181" t="str" cm="1">
        <f t="array" ref="Q2181">_xlfn.XLOOKUP($A2181,Hospitalisation_table[[#All],[Customer ID]],Hospitalisation_table[[#All],[State ID Updated]],"Not Found",0)</f>
        <v>R1012</v>
      </c>
    </row>
    <row r="2182" spans="1:17" x14ac:dyDescent="0.3">
      <c r="A2182" s="13" t="s">
        <v>2287</v>
      </c>
      <c r="B2182" t="str" cm="1">
        <f t="array" ref="B2182">_xlfn.XLOOKUP($A2182,CustomersName[[#All],[Customer ID]],CustomersName[[#All],[First Name]],"Not Found",0)</f>
        <v>Philip</v>
      </c>
      <c r="C2182" cm="1">
        <f t="array" ref="C2182">_xlfn.XLOOKUP($A2182,MedExam_Table[[#Headers],[#Data],[Customer ID]],MedExam_Table[[#Headers],[#Data],[BMI]],"Not Found",0)</f>
        <v>51.28</v>
      </c>
      <c r="D2182" cm="1">
        <f t="array" ref="D2182">_xlfn.XLOOKUP($A2182,MedExam_Table[[#Headers],[#Data],[Customer ID]],MedExam_Table[[#Headers],[#Data],[HBA1C]],"Not Found",0)</f>
        <v>4.68</v>
      </c>
      <c r="E2182" t="str" cm="1">
        <f t="array" ref="E2182">_xlfn.XLOOKUP($A2182,MedExam_Table[[#Headers],[#Data],[Customer ID]],MedExam_Table[[#Headers],[#Data],[Heart Issues Updated]],"Not Found",0)</f>
        <v>No</v>
      </c>
      <c r="F2182" t="str" cm="1">
        <f t="array" ref="F2182">_xlfn.XLOOKUP($A2182,MedExam_Table[[#Headers],[#Data],[Customer ID]],MedExam_Table[[#Headers],[#Data],[Any Transplants Update]],"Not Found",0)</f>
        <v>No</v>
      </c>
      <c r="G2182" t="str" cm="1">
        <f t="array" ref="G2182">_xlfn.XLOOKUP($A2182,MedExam_Table[[#Headers],[#Data],[Customer ID]],MedExam_Table[[#Headers],[#Data],[Cancer history]],"Not Found",0)</f>
        <v>No</v>
      </c>
      <c r="H2182" cm="1">
        <f t="array" ref="H2182">_xlfn.XLOOKUP($A2182,MedExam_Table[[#Headers],[#Data],[Customer ID]],MedExam_Table[[#Headers],[#Data],[NumberOfMajorSurgeries_updated]],"Not Found",0)</f>
        <v>2</v>
      </c>
      <c r="I2182" t="str" cm="1">
        <f t="array" ref="I2182">_xlfn.XLOOKUP($A2182,MedExam_Table[[#Headers],[#Data],[Customer ID]],MedExam_Table[[#Headers],[#Data],[Smoker Updated]],"Not Found",0)</f>
        <v>Yes</v>
      </c>
      <c r="J2182" t="str" cm="1">
        <f t="array" ref="J2182">_xlfn.XLOOKUP($A2182,MedExam_Table[[#Headers],[#Data],[Customer ID]],MedExam_Table[[#Headers],[#Data],[Weight Status]],"Not Found",0)</f>
        <v>Obesity</v>
      </c>
      <c r="K2182" t="str" cm="1">
        <f t="array" ref="K2182">_xlfn.XLOOKUP($A2182,MedExam_Table[[#Headers],[#Data],[Customer ID]],MedExam_Table[[#Headers],[#Data],[Diabetes Status]],"Not Found",0)</f>
        <v>Normal</v>
      </c>
      <c r="L2182" cm="1">
        <f t="array" ref="L2182">_xlfn.XLOOKUP($A2182,Hospitalisation_table[[#All],[Customer ID]],Hospitalisation_table[[#All],[Customer Age]],"Not Found",0)</f>
        <v>50</v>
      </c>
      <c r="M2182" t="str" cm="1">
        <f t="array" ref="M2182">_xlfn.XLOOKUP($A2182,Hospitalisation_table[[#All],[Customer ID]],Hospitalisation_table[[#All],[Date of Birth]],"Not Found",0)</f>
        <v>12-Aug-1972</v>
      </c>
      <c r="N2182" s="22" cm="1">
        <f t="array" ref="N2182">_xlfn.XLOOKUP($A2182,Hospitalisation_table[[#All],[Customer ID]],Hospitalisation_table[[#All],[charges]],"Not Found",0)</f>
        <v>41055.29</v>
      </c>
      <c r="O2182" t="str" cm="1">
        <f t="array" ref="O2182">_xlfn.XLOOKUP($A2182,Hospitalisation_table[[#All],[Customer ID]],Hospitalisation_table[[#All],[Hospital tier_Updated]],"Not Found",0)</f>
        <v>tier - 1</v>
      </c>
      <c r="P2182" t="str" cm="1">
        <f t="array" ref="P2182">_xlfn.XLOOKUP($A2182,Hospitalisation_table[[#All],[Customer ID]],Hospitalisation_table[[#All],[City tier_updated]],"Not Found",0)</f>
        <v>tier - 2</v>
      </c>
      <c r="Q2182" t="str" cm="1">
        <f t="array" ref="Q2182">_xlfn.XLOOKUP($A2182,Hospitalisation_table[[#All],[Customer ID]],Hospitalisation_table[[#All],[State ID Updated]],"Not Found",0)</f>
        <v>R1011</v>
      </c>
    </row>
    <row r="2183" spans="1:17" x14ac:dyDescent="0.3">
      <c r="A2183" s="14" t="s">
        <v>1511</v>
      </c>
      <c r="B2183" t="str" cm="1">
        <f t="array" ref="B2183">_xlfn.XLOOKUP($A2183,CustomersName[[#All],[Customer ID]],CustomersName[[#All],[First Name]],"Not Found",0)</f>
        <v>Zanah E</v>
      </c>
      <c r="C2183" cm="1">
        <f t="array" ref="C2183">_xlfn.XLOOKUP($A2183,MedExam_Table[[#Headers],[#Data],[Customer ID]],MedExam_Table[[#Headers],[#Data],[BMI]],"Not Found",0)</f>
        <v>21.47</v>
      </c>
      <c r="D2183" cm="1">
        <f t="array" ref="D2183">_xlfn.XLOOKUP($A2183,MedExam_Table[[#Headers],[#Data],[Customer ID]],MedExam_Table[[#Headers],[#Data],[HBA1C]],"Not Found",0)</f>
        <v>7.82</v>
      </c>
      <c r="E2183" t="str" cm="1">
        <f t="array" ref="E2183">_xlfn.XLOOKUP($A2183,MedExam_Table[[#Headers],[#Data],[Customer ID]],MedExam_Table[[#Headers],[#Data],[Heart Issues Updated]],"Not Found",0)</f>
        <v>No</v>
      </c>
      <c r="F2183" t="str" cm="1">
        <f t="array" ref="F2183">_xlfn.XLOOKUP($A2183,MedExam_Table[[#Headers],[#Data],[Customer ID]],MedExam_Table[[#Headers],[#Data],[Any Transplants Update]],"Not Found",0)</f>
        <v>No</v>
      </c>
      <c r="G2183" t="str" cm="1">
        <f t="array" ref="G2183">_xlfn.XLOOKUP($A2183,MedExam_Table[[#Headers],[#Data],[Customer ID]],MedExam_Table[[#Headers],[#Data],[Cancer history]],"Not Found",0)</f>
        <v>No</v>
      </c>
      <c r="H2183" cm="1">
        <f t="array" ref="H2183">_xlfn.XLOOKUP($A2183,MedExam_Table[[#Headers],[#Data],[Customer ID]],MedExam_Table[[#Headers],[#Data],[NumberOfMajorSurgeries_updated]],"Not Found",0)</f>
        <v>0</v>
      </c>
      <c r="I2183" t="str" cm="1">
        <f t="array" ref="I2183">_xlfn.XLOOKUP($A2183,MedExam_Table[[#Headers],[#Data],[Customer ID]],MedExam_Table[[#Headers],[#Data],[Smoker Updated]],"Not Found",0)</f>
        <v>No</v>
      </c>
      <c r="J2183" t="str" cm="1">
        <f t="array" ref="J2183">_xlfn.XLOOKUP($A2183,MedExam_Table[[#Headers],[#Data],[Customer ID]],MedExam_Table[[#Headers],[#Data],[Weight Status]],"Not Found",0)</f>
        <v>NormalWeight</v>
      </c>
      <c r="K2183" t="str" cm="1">
        <f t="array" ref="K2183">_xlfn.XLOOKUP($A2183,MedExam_Table[[#Headers],[#Data],[Customer ID]],MedExam_Table[[#Headers],[#Data],[Diabetes Status]],"Not Found",0)</f>
        <v>Diabetes</v>
      </c>
      <c r="L2183" cm="1">
        <f t="array" ref="L2183">_xlfn.XLOOKUP($A2183,Hospitalisation_table[[#All],[Customer ID]],Hospitalisation_table[[#All],[Customer Age]],"Not Found",0)</f>
        <v>54</v>
      </c>
      <c r="M2183" t="str" cm="1">
        <f t="array" ref="M2183">_xlfn.XLOOKUP($A2183,Hospitalisation_table[[#All],[Customer ID]],Hospitalisation_table[[#All],[Date of Birth]],"Not Found",0)</f>
        <v>26-Nov-1968</v>
      </c>
      <c r="N2183" s="22" cm="1">
        <f t="array" ref="N2183">_xlfn.XLOOKUP($A2183,Hospitalisation_table[[#All],[Customer ID]],Hospitalisation_table[[#All],[charges]],"Not Found",0)</f>
        <v>12475.35</v>
      </c>
      <c r="O2183" t="str" cm="1">
        <f t="array" ref="O2183">_xlfn.XLOOKUP($A2183,Hospitalisation_table[[#All],[Customer ID]],Hospitalisation_table[[#All],[Hospital tier_Updated]],"Not Found",0)</f>
        <v>tier - 3</v>
      </c>
      <c r="P2183" t="str" cm="1">
        <f t="array" ref="P2183">_xlfn.XLOOKUP($A2183,Hospitalisation_table[[#All],[Customer ID]],Hospitalisation_table[[#All],[City tier_updated]],"Not Found",0)</f>
        <v>tier - 1</v>
      </c>
      <c r="Q2183" t="str" cm="1">
        <f t="array" ref="Q2183">_xlfn.XLOOKUP($A2183,Hospitalisation_table[[#All],[Customer ID]],Hospitalisation_table[[#All],[State ID Updated]],"Not Found",0)</f>
        <v>R1012</v>
      </c>
    </row>
    <row r="2184" spans="1:17" x14ac:dyDescent="0.3">
      <c r="A2184" s="13" t="s">
        <v>1510</v>
      </c>
      <c r="B2184" t="str" cm="1">
        <f t="array" ref="B2184">_xlfn.XLOOKUP($A2184,CustomersName[[#All],[Customer ID]],CustomersName[[#All],[First Name]],"Not Found",0)</f>
        <v>Alex</v>
      </c>
      <c r="C2184" cm="1">
        <f t="array" ref="C2184">_xlfn.XLOOKUP($A2184,MedExam_Table[[#Headers],[#Data],[Customer ID]],MedExam_Table[[#Headers],[#Data],[BMI]],"Not Found",0)</f>
        <v>52.89</v>
      </c>
      <c r="D2184" cm="1">
        <f t="array" ref="D2184">_xlfn.XLOOKUP($A2184,MedExam_Table[[#Headers],[#Data],[Customer ID]],MedExam_Table[[#Headers],[#Data],[HBA1C]],"Not Found",0)</f>
        <v>4.96</v>
      </c>
      <c r="E2184" t="str" cm="1">
        <f t="array" ref="E2184">_xlfn.XLOOKUP($A2184,MedExam_Table[[#Headers],[#Data],[Customer ID]],MedExam_Table[[#Headers],[#Data],[Heart Issues Updated]],"Not Found",0)</f>
        <v>Yes</v>
      </c>
      <c r="F2184" t="str" cm="1">
        <f t="array" ref="F2184">_xlfn.XLOOKUP($A2184,MedExam_Table[[#Headers],[#Data],[Customer ID]],MedExam_Table[[#Headers],[#Data],[Any Transplants Update]],"Not Found",0)</f>
        <v>No</v>
      </c>
      <c r="G2184" t="str" cm="1">
        <f t="array" ref="G2184">_xlfn.XLOOKUP($A2184,MedExam_Table[[#Headers],[#Data],[Customer ID]],MedExam_Table[[#Headers],[#Data],[Cancer history]],"Not Found",0)</f>
        <v>No</v>
      </c>
      <c r="H2184" cm="1">
        <f t="array" ref="H2184">_xlfn.XLOOKUP($A2184,MedExam_Table[[#Headers],[#Data],[Customer ID]],MedExam_Table[[#Headers],[#Data],[NumberOfMajorSurgeries_updated]],"Not Found",0)</f>
        <v>1</v>
      </c>
      <c r="I2184" t="str" cm="1">
        <f t="array" ref="I2184">_xlfn.XLOOKUP($A2184,MedExam_Table[[#Headers],[#Data],[Customer ID]],MedExam_Table[[#Headers],[#Data],[Smoker Updated]],"Not Found",0)</f>
        <v>No</v>
      </c>
      <c r="J2184" t="str" cm="1">
        <f t="array" ref="J2184">_xlfn.XLOOKUP($A2184,MedExam_Table[[#Headers],[#Data],[Customer ID]],MedExam_Table[[#Headers],[#Data],[Weight Status]],"Not Found",0)</f>
        <v>Obesity</v>
      </c>
      <c r="K2184" t="str" cm="1">
        <f t="array" ref="K2184">_xlfn.XLOOKUP($A2184,MedExam_Table[[#Headers],[#Data],[Customer ID]],MedExam_Table[[#Headers],[#Data],[Diabetes Status]],"Not Found",0)</f>
        <v>Normal</v>
      </c>
      <c r="L2184" cm="1">
        <f t="array" ref="L2184">_xlfn.XLOOKUP($A2184,Hospitalisation_table[[#All],[Customer ID]],Hospitalisation_table[[#All],[Customer Age]],"Not Found",0)</f>
        <v>27</v>
      </c>
      <c r="M2184" t="str" cm="1">
        <f t="array" ref="M2184">_xlfn.XLOOKUP($A2184,Hospitalisation_table[[#All],[Customer ID]],Hospitalisation_table[[#All],[Date of Birth]],"Not Found",0)</f>
        <v>9-Aug-1995</v>
      </c>
      <c r="N2184" s="22" cm="1">
        <f t="array" ref="N2184">_xlfn.XLOOKUP($A2184,Hospitalisation_table[[#All],[Customer ID]],Hospitalisation_table[[#All],[charges]],"Not Found",0)</f>
        <v>12452.25</v>
      </c>
      <c r="O2184" t="str" cm="1">
        <f t="array" ref="O2184">_xlfn.XLOOKUP($A2184,Hospitalisation_table[[#All],[Customer ID]],Hospitalisation_table[[#All],[Hospital tier_Updated]],"Not Found",0)</f>
        <v>tier - 3</v>
      </c>
      <c r="P2184" t="str" cm="1">
        <f t="array" ref="P2184">_xlfn.XLOOKUP($A2184,Hospitalisation_table[[#All],[Customer ID]],Hospitalisation_table[[#All],[City tier_updated]],"Not Found",0)</f>
        <v>tier - 3</v>
      </c>
      <c r="Q2184" t="str" cm="1">
        <f t="array" ref="Q2184">_xlfn.XLOOKUP($A2184,Hospitalisation_table[[#All],[Customer ID]],Hospitalisation_table[[#All],[State ID Updated]],"Not Found",0)</f>
        <v>R1012</v>
      </c>
    </row>
    <row r="2185" spans="1:17" x14ac:dyDescent="0.3">
      <c r="A2185" s="14" t="s">
        <v>1509</v>
      </c>
      <c r="B2185" t="str" cm="1">
        <f t="array" ref="B2185">_xlfn.XLOOKUP($A2185,CustomersName[[#All],[Customer ID]],CustomersName[[#All],[First Name]],"Not Found",0)</f>
        <v>Kathryn</v>
      </c>
      <c r="C2185" cm="1">
        <f t="array" ref="C2185">_xlfn.XLOOKUP($A2185,MedExam_Table[[#Headers],[#Data],[Customer ID]],MedExam_Table[[#Headers],[#Data],[BMI]],"Not Found",0)</f>
        <v>32.965000000000003</v>
      </c>
      <c r="D2185" cm="1">
        <f t="array" ref="D2185">_xlfn.XLOOKUP($A2185,MedExam_Table[[#Headers],[#Data],[Customer ID]],MedExam_Table[[#Headers],[#Data],[HBA1C]],"Not Found",0)</f>
        <v>6.15</v>
      </c>
      <c r="E2185" t="str" cm="1">
        <f t="array" ref="E2185">_xlfn.XLOOKUP($A2185,MedExam_Table[[#Headers],[#Data],[Customer ID]],MedExam_Table[[#Headers],[#Data],[Heart Issues Updated]],"Not Found",0)</f>
        <v>Yes</v>
      </c>
      <c r="F2185" t="str" cm="1">
        <f t="array" ref="F2185">_xlfn.XLOOKUP($A2185,MedExam_Table[[#Headers],[#Data],[Customer ID]],MedExam_Table[[#Headers],[#Data],[Any Transplants Update]],"Not Found",0)</f>
        <v>No</v>
      </c>
      <c r="G2185" t="str" cm="1">
        <f t="array" ref="G2185">_xlfn.XLOOKUP($A2185,MedExam_Table[[#Headers],[#Data],[Customer ID]],MedExam_Table[[#Headers],[#Data],[Cancer history]],"Not Found",0)</f>
        <v>No</v>
      </c>
      <c r="H2185" cm="1">
        <f t="array" ref="H2185">_xlfn.XLOOKUP($A2185,MedExam_Table[[#Headers],[#Data],[Customer ID]],MedExam_Table[[#Headers],[#Data],[NumberOfMajorSurgeries_updated]],"Not Found",0)</f>
        <v>1</v>
      </c>
      <c r="I2185" t="str" cm="1">
        <f t="array" ref="I2185">_xlfn.XLOOKUP($A2185,MedExam_Table[[#Headers],[#Data],[Customer ID]],MedExam_Table[[#Headers],[#Data],[Smoker Updated]],"Not Found",0)</f>
        <v>No</v>
      </c>
      <c r="J2185" t="str" cm="1">
        <f t="array" ref="J2185">_xlfn.XLOOKUP($A2185,MedExam_Table[[#Headers],[#Data],[Customer ID]],MedExam_Table[[#Headers],[#Data],[Weight Status]],"Not Found",0)</f>
        <v>Obesity</v>
      </c>
      <c r="K2185" t="str" cm="1">
        <f t="array" ref="K2185">_xlfn.XLOOKUP($A2185,MedExam_Table[[#Headers],[#Data],[Customer ID]],MedExam_Table[[#Headers],[#Data],[Diabetes Status]],"Not Found",0)</f>
        <v>Prediabetes</v>
      </c>
      <c r="L2185" cm="1">
        <f t="array" ref="L2185">_xlfn.XLOOKUP($A2185,Hospitalisation_table[[#All],[Customer ID]],Hospitalisation_table[[#All],[Customer Age]],"Not Found",0)</f>
        <v>58</v>
      </c>
      <c r="M2185" t="str" cm="1">
        <f t="array" ref="M2185">_xlfn.XLOOKUP($A2185,Hospitalisation_table[[#All],[Customer ID]],Hospitalisation_table[[#All],[Date of Birth]],"Not Found",0)</f>
        <v>4-Aug-1964</v>
      </c>
      <c r="N2185" s="22" cm="1">
        <f t="array" ref="N2185">_xlfn.XLOOKUP($A2185,Hospitalisation_table[[#All],[Customer ID]],Hospitalisation_table[[#All],[charges]],"Not Found",0)</f>
        <v>12430.95</v>
      </c>
      <c r="O2185" t="str" cm="1">
        <f t="array" ref="O2185">_xlfn.XLOOKUP($A2185,Hospitalisation_table[[#All],[Customer ID]],Hospitalisation_table[[#All],[Hospital tier_Updated]],"Not Found",0)</f>
        <v>tier - 3</v>
      </c>
      <c r="P2185" t="str" cm="1">
        <f t="array" ref="P2185">_xlfn.XLOOKUP($A2185,Hospitalisation_table[[#All],[Customer ID]],Hospitalisation_table[[#All],[City tier_updated]],"Not Found",0)</f>
        <v>tier - 3</v>
      </c>
      <c r="Q2185" t="str" cm="1">
        <f t="array" ref="Q2185">_xlfn.XLOOKUP($A2185,Hospitalisation_table[[#All],[Customer ID]],Hospitalisation_table[[#All],[State ID Updated]],"Not Found",0)</f>
        <v>R1024</v>
      </c>
    </row>
    <row r="2186" spans="1:17" x14ac:dyDescent="0.3">
      <c r="A2186" s="13" t="s">
        <v>1508</v>
      </c>
      <c r="B2186" t="str" cm="1">
        <f t="array" ref="B2186">_xlfn.XLOOKUP($A2186,CustomersName[[#All],[Customer ID]],CustomersName[[#All],[First Name]],"Not Found",0)</f>
        <v>Jashn L.</v>
      </c>
      <c r="C2186" cm="1">
        <f t="array" ref="C2186">_xlfn.XLOOKUP($A2186,MedExam_Table[[#Headers],[#Data],[Customer ID]],MedExam_Table[[#Headers],[#Data],[BMI]],"Not Found",0)</f>
        <v>36.799999999999997</v>
      </c>
      <c r="D2186" cm="1">
        <f t="array" ref="D2186">_xlfn.XLOOKUP($A2186,MedExam_Table[[#Headers],[#Data],[Customer ID]],MedExam_Table[[#Headers],[#Data],[HBA1C]],"Not Found",0)</f>
        <v>4.62</v>
      </c>
      <c r="E2186" t="str" cm="1">
        <f t="array" ref="E2186">_xlfn.XLOOKUP($A2186,MedExam_Table[[#Headers],[#Data],[Customer ID]],MedExam_Table[[#Headers],[#Data],[Heart Issues Updated]],"Not Found",0)</f>
        <v>No</v>
      </c>
      <c r="F2186" t="str" cm="1">
        <f t="array" ref="F2186">_xlfn.XLOOKUP($A2186,MedExam_Table[[#Headers],[#Data],[Customer ID]],MedExam_Table[[#Headers],[#Data],[Any Transplants Update]],"Not Found",0)</f>
        <v>No</v>
      </c>
      <c r="G2186" t="str" cm="1">
        <f t="array" ref="G2186">_xlfn.XLOOKUP($A2186,MedExam_Table[[#Headers],[#Data],[Customer ID]],MedExam_Table[[#Headers],[#Data],[Cancer history]],"Not Found",0)</f>
        <v>Yes</v>
      </c>
      <c r="H2186" cm="1">
        <f t="array" ref="H2186">_xlfn.XLOOKUP($A2186,MedExam_Table[[#Headers],[#Data],[Customer ID]],MedExam_Table[[#Headers],[#Data],[NumberOfMajorSurgeries_updated]],"Not Found",0)</f>
        <v>1</v>
      </c>
      <c r="I2186" t="str" cm="1">
        <f t="array" ref="I2186">_xlfn.XLOOKUP($A2186,MedExam_Table[[#Headers],[#Data],[Customer ID]],MedExam_Table[[#Headers],[#Data],[Smoker Updated]],"Not Found",0)</f>
        <v>No</v>
      </c>
      <c r="J2186" t="str" cm="1">
        <f t="array" ref="J2186">_xlfn.XLOOKUP($A2186,MedExam_Table[[#Headers],[#Data],[Customer ID]],MedExam_Table[[#Headers],[#Data],[Weight Status]],"Not Found",0)</f>
        <v>Obesity</v>
      </c>
      <c r="K2186" t="str" cm="1">
        <f t="array" ref="K2186">_xlfn.XLOOKUP($A2186,MedExam_Table[[#Headers],[#Data],[Customer ID]],MedExam_Table[[#Headers],[#Data],[Diabetes Status]],"Not Found",0)</f>
        <v>Normal</v>
      </c>
      <c r="L2186" cm="1">
        <f t="array" ref="L2186">_xlfn.XLOOKUP($A2186,Hospitalisation_table[[#All],[Customer ID]],Hospitalisation_table[[#All],[Customer Age]],"Not Found",0)</f>
        <v>43</v>
      </c>
      <c r="M2186" t="str" cm="1">
        <f t="array" ref="M2186">_xlfn.XLOOKUP($A2186,Hospitalisation_table[[#All],[Customer ID]],Hospitalisation_table[[#All],[Date of Birth]],"Not Found",0)</f>
        <v>14-Jul-1979</v>
      </c>
      <c r="N2186" s="22" cm="1">
        <f t="array" ref="N2186">_xlfn.XLOOKUP($A2186,Hospitalisation_table[[#All],[Customer ID]],Hospitalisation_table[[#All],[charges]],"Not Found",0)</f>
        <v>12408.29</v>
      </c>
      <c r="O2186" t="str" cm="1">
        <f t="array" ref="O2186">_xlfn.XLOOKUP($A2186,Hospitalisation_table[[#All],[Customer ID]],Hospitalisation_table[[#All],[Hospital tier_Updated]],"Not Found",0)</f>
        <v>tier - 3</v>
      </c>
      <c r="P2186" t="str" cm="1">
        <f t="array" ref="P2186">_xlfn.XLOOKUP($A2186,Hospitalisation_table[[#All],[Customer ID]],Hospitalisation_table[[#All],[City tier_updated]],"Not Found",0)</f>
        <v>tier - 1</v>
      </c>
      <c r="Q2186" t="str" cm="1">
        <f t="array" ref="Q2186">_xlfn.XLOOKUP($A2186,Hospitalisation_table[[#All],[Customer ID]],Hospitalisation_table[[#All],[State ID Updated]],"Not Found",0)</f>
        <v>R1022</v>
      </c>
    </row>
    <row r="2187" spans="1:17" x14ac:dyDescent="0.3">
      <c r="A2187" s="14" t="s">
        <v>1507</v>
      </c>
      <c r="B2187" t="str" cm="1">
        <f t="array" ref="B2187">_xlfn.XLOOKUP($A2187,CustomersName[[#All],[Customer ID]],CustomersName[[#All],[First Name]],"Not Found",0)</f>
        <v>Benhamin J.</v>
      </c>
      <c r="C2187" cm="1">
        <f t="array" ref="C2187">_xlfn.XLOOKUP($A2187,MedExam_Table[[#Headers],[#Data],[Customer ID]],MedExam_Table[[#Headers],[#Data],[BMI]],"Not Found",0)</f>
        <v>34.299999999999997</v>
      </c>
      <c r="D2187" cm="1">
        <f t="array" ref="D2187">_xlfn.XLOOKUP($A2187,MedExam_Table[[#Headers],[#Data],[Customer ID]],MedExam_Table[[#Headers],[#Data],[HBA1C]],"Not Found",0)</f>
        <v>4.87</v>
      </c>
      <c r="E2187" t="str" cm="1">
        <f t="array" ref="E2187">_xlfn.XLOOKUP($A2187,MedExam_Table[[#Headers],[#Data],[Customer ID]],MedExam_Table[[#Headers],[#Data],[Heart Issues Updated]],"Not Found",0)</f>
        <v>No</v>
      </c>
      <c r="F2187" t="str" cm="1">
        <f t="array" ref="F2187">_xlfn.XLOOKUP($A2187,MedExam_Table[[#Headers],[#Data],[Customer ID]],MedExam_Table[[#Headers],[#Data],[Any Transplants Update]],"Not Found",0)</f>
        <v>No</v>
      </c>
      <c r="G2187" t="str" cm="1">
        <f t="array" ref="G2187">_xlfn.XLOOKUP($A2187,MedExam_Table[[#Headers],[#Data],[Customer ID]],MedExam_Table[[#Headers],[#Data],[Cancer history]],"Not Found",0)</f>
        <v>No</v>
      </c>
      <c r="H2187" cm="1">
        <f t="array" ref="H2187">_xlfn.XLOOKUP($A2187,MedExam_Table[[#Headers],[#Data],[Customer ID]],MedExam_Table[[#Headers],[#Data],[NumberOfMajorSurgeries_updated]],"Not Found",0)</f>
        <v>2</v>
      </c>
      <c r="I2187" t="str" cm="1">
        <f t="array" ref="I2187">_xlfn.XLOOKUP($A2187,MedExam_Table[[#Headers],[#Data],[Customer ID]],MedExam_Table[[#Headers],[#Data],[Smoker Updated]],"Not Found",0)</f>
        <v>No</v>
      </c>
      <c r="J2187" t="str" cm="1">
        <f t="array" ref="J2187">_xlfn.XLOOKUP($A2187,MedExam_Table[[#Headers],[#Data],[Customer ID]],MedExam_Table[[#Headers],[#Data],[Weight Status]],"Not Found",0)</f>
        <v>Obesity</v>
      </c>
      <c r="K2187" t="str" cm="1">
        <f t="array" ref="K2187">_xlfn.XLOOKUP($A2187,MedExam_Table[[#Headers],[#Data],[Customer ID]],MedExam_Table[[#Headers],[#Data],[Diabetes Status]],"Not Found",0)</f>
        <v>Normal</v>
      </c>
      <c r="L2187" cm="1">
        <f t="array" ref="L2187">_xlfn.XLOOKUP($A2187,Hospitalisation_table[[#All],[Customer ID]],Hospitalisation_table[[#All],[Customer Age]],"Not Found",0)</f>
        <v>50</v>
      </c>
      <c r="M2187" t="str" cm="1">
        <f t="array" ref="M2187">_xlfn.XLOOKUP($A2187,Hospitalisation_table[[#All],[Customer ID]],Hospitalisation_table[[#All],[Date of Birth]],"Not Found",0)</f>
        <v>21-Aug-1972</v>
      </c>
      <c r="N2187" s="22" cm="1">
        <f t="array" ref="N2187">_xlfn.XLOOKUP($A2187,Hospitalisation_table[[#All],[Customer ID]],Hospitalisation_table[[#All],[charges]],"Not Found",0)</f>
        <v>12407.3</v>
      </c>
      <c r="O2187" t="str" cm="1">
        <f t="array" ref="O2187">_xlfn.XLOOKUP($A2187,Hospitalisation_table[[#All],[Customer ID]],Hospitalisation_table[[#All],[Hospital tier_Updated]],"Not Found",0)</f>
        <v>tier - 3</v>
      </c>
      <c r="P2187" t="str" cm="1">
        <f t="array" ref="P2187">_xlfn.XLOOKUP($A2187,Hospitalisation_table[[#All],[Customer ID]],Hospitalisation_table[[#All],[City tier_updated]],"Not Found",0)</f>
        <v>tier - 2</v>
      </c>
      <c r="Q2187" t="str" cm="1">
        <f t="array" ref="Q2187">_xlfn.XLOOKUP($A2187,Hospitalisation_table[[#All],[Customer ID]],Hospitalisation_table[[#All],[State ID Updated]],"Not Found",0)</f>
        <v>R1021</v>
      </c>
    </row>
    <row r="2188" spans="1:17" x14ac:dyDescent="0.3">
      <c r="A2188" s="13" t="s">
        <v>1506</v>
      </c>
      <c r="B2188" t="str" cm="1">
        <f t="array" ref="B2188">_xlfn.XLOOKUP($A2188,CustomersName[[#All],[Customer ID]],CustomersName[[#All],[First Name]],"Not Found",0)</f>
        <v>StehSteven M.</v>
      </c>
      <c r="C2188" cm="1">
        <f t="array" ref="C2188">_xlfn.XLOOKUP($A2188,MedExam_Table[[#Headers],[#Data],[Customer ID]],MedExam_Table[[#Headers],[#Data],[BMI]],"Not Found",0)</f>
        <v>35.244999999999997</v>
      </c>
      <c r="D2188" cm="1">
        <f t="array" ref="D2188">_xlfn.XLOOKUP($A2188,MedExam_Table[[#Headers],[#Data],[Customer ID]],MedExam_Table[[#Headers],[#Data],[HBA1C]],"Not Found",0)</f>
        <v>4.63</v>
      </c>
      <c r="E2188" t="str" cm="1">
        <f t="array" ref="E2188">_xlfn.XLOOKUP($A2188,MedExam_Table[[#Headers],[#Data],[Customer ID]],MedExam_Table[[#Headers],[#Data],[Heart Issues Updated]],"Not Found",0)</f>
        <v>No</v>
      </c>
      <c r="F2188" t="str" cm="1">
        <f t="array" ref="F2188">_xlfn.XLOOKUP($A2188,MedExam_Table[[#Headers],[#Data],[Customer ID]],MedExam_Table[[#Headers],[#Data],[Any Transplants Update]],"Not Found",0)</f>
        <v>No</v>
      </c>
      <c r="G2188" t="str" cm="1">
        <f t="array" ref="G2188">_xlfn.XLOOKUP($A2188,MedExam_Table[[#Headers],[#Data],[Customer ID]],MedExam_Table[[#Headers],[#Data],[Cancer history]],"Not Found",0)</f>
        <v>No</v>
      </c>
      <c r="H2188" cm="1">
        <f t="array" ref="H2188">_xlfn.XLOOKUP($A2188,MedExam_Table[[#Headers],[#Data],[Customer ID]],MedExam_Table[[#Headers],[#Data],[NumberOfMajorSurgeries_updated]],"Not Found",0)</f>
        <v>0</v>
      </c>
      <c r="I2188" t="str" cm="1">
        <f t="array" ref="I2188">_xlfn.XLOOKUP($A2188,MedExam_Table[[#Headers],[#Data],[Customer ID]],MedExam_Table[[#Headers],[#Data],[Smoker Updated]],"Not Found",0)</f>
        <v>No</v>
      </c>
      <c r="J2188" t="str" cm="1">
        <f t="array" ref="J2188">_xlfn.XLOOKUP($A2188,MedExam_Table[[#Headers],[#Data],[Customer ID]],MedExam_Table[[#Headers],[#Data],[Weight Status]],"Not Found",0)</f>
        <v>Obesity</v>
      </c>
      <c r="K2188" t="str" cm="1">
        <f t="array" ref="K2188">_xlfn.XLOOKUP($A2188,MedExam_Table[[#Headers],[#Data],[Customer ID]],MedExam_Table[[#Headers],[#Data],[Diabetes Status]],"Not Found",0)</f>
        <v>Normal</v>
      </c>
      <c r="L2188" cm="1">
        <f t="array" ref="L2188">_xlfn.XLOOKUP($A2188,Hospitalisation_table[[#All],[Customer ID]],Hospitalisation_table[[#All],[Customer Age]],"Not Found",0)</f>
        <v>33</v>
      </c>
      <c r="M2188" t="str" cm="1">
        <f t="array" ref="M2188">_xlfn.XLOOKUP($A2188,Hospitalisation_table[[#All],[Customer ID]],Hospitalisation_table[[#All],[Date of Birth]],"Not Found",0)</f>
        <v>29-Dec-1989</v>
      </c>
      <c r="N2188" s="22" cm="1">
        <f t="array" ref="N2188">_xlfn.XLOOKUP($A2188,Hospitalisation_table[[#All],[Customer ID]],Hospitalisation_table[[#All],[charges]],"Not Found",0)</f>
        <v>12404.88</v>
      </c>
      <c r="O2188" t="str" cm="1">
        <f t="array" ref="O2188">_xlfn.XLOOKUP($A2188,Hospitalisation_table[[#All],[Customer ID]],Hospitalisation_table[[#All],[Hospital tier_Updated]],"Not Found",0)</f>
        <v>tier - 3</v>
      </c>
      <c r="P2188" t="str" cm="1">
        <f t="array" ref="P2188">_xlfn.XLOOKUP($A2188,Hospitalisation_table[[#All],[Customer ID]],Hospitalisation_table[[#All],[City tier_updated]],"Not Found",0)</f>
        <v>tier - 3</v>
      </c>
      <c r="Q2188" t="str" cm="1">
        <f t="array" ref="Q2188">_xlfn.XLOOKUP($A2188,Hospitalisation_table[[#All],[Customer ID]],Hospitalisation_table[[#All],[State ID Updated]],"Not Found",0)</f>
        <v>R1016</v>
      </c>
    </row>
    <row r="2189" spans="1:17" x14ac:dyDescent="0.3">
      <c r="A2189" s="14" t="s">
        <v>1505</v>
      </c>
      <c r="B2189" t="str" cm="1">
        <f t="array" ref="B2189">_xlfn.XLOOKUP($A2189,CustomersName[[#All],[Customer ID]],CustomersName[[#All],[First Name]],"Not Found",0)</f>
        <v>Erika</v>
      </c>
      <c r="C2189" cm="1">
        <f t="array" ref="C2189">_xlfn.XLOOKUP($A2189,MedExam_Table[[#Headers],[#Data],[Customer ID]],MedExam_Table[[#Headers],[#Data],[BMI]],"Not Found",0)</f>
        <v>26.23</v>
      </c>
      <c r="D2189" cm="1">
        <f t="array" ref="D2189">_xlfn.XLOOKUP($A2189,MedExam_Table[[#Headers],[#Data],[Customer ID]],MedExam_Table[[#Headers],[#Data],[HBA1C]],"Not Found",0)</f>
        <v>11.93</v>
      </c>
      <c r="E2189" t="str" cm="1">
        <f t="array" ref="E2189">_xlfn.XLOOKUP($A2189,MedExam_Table[[#Headers],[#Data],[Customer ID]],MedExam_Table[[#Headers],[#Data],[Heart Issues Updated]],"Not Found",0)</f>
        <v>No</v>
      </c>
      <c r="F2189" t="str" cm="1">
        <f t="array" ref="F2189">_xlfn.XLOOKUP($A2189,MedExam_Table[[#Headers],[#Data],[Customer ID]],MedExam_Table[[#Headers],[#Data],[Any Transplants Update]],"Not Found",0)</f>
        <v>No</v>
      </c>
      <c r="G2189" t="str" cm="1">
        <f t="array" ref="G2189">_xlfn.XLOOKUP($A2189,MedExam_Table[[#Headers],[#Data],[Customer ID]],MedExam_Table[[#Headers],[#Data],[Cancer history]],"Not Found",0)</f>
        <v>No</v>
      </c>
      <c r="H2189" cm="1">
        <f t="array" ref="H2189">_xlfn.XLOOKUP($A2189,MedExam_Table[[#Headers],[#Data],[Customer ID]],MedExam_Table[[#Headers],[#Data],[NumberOfMajorSurgeries_updated]],"Not Found",0)</f>
        <v>0</v>
      </c>
      <c r="I2189" t="str" cm="1">
        <f t="array" ref="I2189">_xlfn.XLOOKUP($A2189,MedExam_Table[[#Headers],[#Data],[Customer ID]],MedExam_Table[[#Headers],[#Data],[Smoker Updated]],"Not Found",0)</f>
        <v>No</v>
      </c>
      <c r="J2189" t="str" cm="1">
        <f t="array" ref="J2189">_xlfn.XLOOKUP($A2189,MedExam_Table[[#Headers],[#Data],[Customer ID]],MedExam_Table[[#Headers],[#Data],[Weight Status]],"Not Found",0)</f>
        <v>OverWeight</v>
      </c>
      <c r="K2189" t="str" cm="1">
        <f t="array" ref="K2189">_xlfn.XLOOKUP($A2189,MedExam_Table[[#Headers],[#Data],[Customer ID]],MedExam_Table[[#Headers],[#Data],[Diabetes Status]],"Not Found",0)</f>
        <v>Diabetes</v>
      </c>
      <c r="L2189" cm="1">
        <f t="array" ref="L2189">_xlfn.XLOOKUP($A2189,Hospitalisation_table[[#All],[Customer ID]],Hospitalisation_table[[#All],[Customer Age]],"Not Found",0)</f>
        <v>60</v>
      </c>
      <c r="M2189" t="str" cm="1">
        <f t="array" ref="M2189">_xlfn.XLOOKUP($A2189,Hospitalisation_table[[#All],[Customer ID]],Hospitalisation_table[[#All],[Date of Birth]],"Not Found",0)</f>
        <v>26-Sep-1962</v>
      </c>
      <c r="N2189" s="22" cm="1">
        <f t="array" ref="N2189">_xlfn.XLOOKUP($A2189,Hospitalisation_table[[#All],[Customer ID]],Hospitalisation_table[[#All],[charges]],"Not Found",0)</f>
        <v>12369.89</v>
      </c>
      <c r="O2189" t="str" cm="1">
        <f t="array" ref="O2189">_xlfn.XLOOKUP($A2189,Hospitalisation_table[[#All],[Customer ID]],Hospitalisation_table[[#All],[Hospital tier_Updated]],"Not Found",0)</f>
        <v>tier - 3</v>
      </c>
      <c r="P2189" t="str" cm="1">
        <f t="array" ref="P2189">_xlfn.XLOOKUP($A2189,Hospitalisation_table[[#All],[Customer ID]],Hospitalisation_table[[#All],[City tier_updated]],"Not Found",0)</f>
        <v>tier - 2</v>
      </c>
      <c r="Q2189" t="str" cm="1">
        <f t="array" ref="Q2189">_xlfn.XLOOKUP($A2189,Hospitalisation_table[[#All],[Customer ID]],Hospitalisation_table[[#All],[State ID Updated]],"Not Found",0)</f>
        <v>R1024</v>
      </c>
    </row>
    <row r="2190" spans="1:17" x14ac:dyDescent="0.3">
      <c r="A2190" s="13" t="s">
        <v>1504</v>
      </c>
      <c r="B2190" t="str" cm="1">
        <f t="array" ref="B2190">_xlfn.XLOOKUP($A2190,CustomersName[[#All],[Customer ID]],CustomersName[[#All],[First Name]],"Not Found",0)</f>
        <v>Chad</v>
      </c>
      <c r="C2190" cm="1">
        <f t="array" ref="C2190">_xlfn.XLOOKUP($A2190,MedExam_Table[[#Headers],[#Data],[Customer ID]],MedExam_Table[[#Headers],[#Data],[BMI]],"Not Found",0)</f>
        <v>36.1</v>
      </c>
      <c r="D2190" cm="1">
        <f t="array" ref="D2190">_xlfn.XLOOKUP($A2190,MedExam_Table[[#Headers],[#Data],[Customer ID]],MedExam_Table[[#Headers],[#Data],[HBA1C]],"Not Found",0)</f>
        <v>5.65</v>
      </c>
      <c r="E2190" t="str" cm="1">
        <f t="array" ref="E2190">_xlfn.XLOOKUP($A2190,MedExam_Table[[#Headers],[#Data],[Customer ID]],MedExam_Table[[#Headers],[#Data],[Heart Issues Updated]],"Not Found",0)</f>
        <v>Yes</v>
      </c>
      <c r="F2190" t="str" cm="1">
        <f t="array" ref="F2190">_xlfn.XLOOKUP($A2190,MedExam_Table[[#Headers],[#Data],[Customer ID]],MedExam_Table[[#Headers],[#Data],[Any Transplants Update]],"Not Found",0)</f>
        <v>No</v>
      </c>
      <c r="G2190" t="str" cm="1">
        <f t="array" ref="G2190">_xlfn.XLOOKUP($A2190,MedExam_Table[[#Headers],[#Data],[Customer ID]],MedExam_Table[[#Headers],[#Data],[Cancer history]],"Not Found",0)</f>
        <v>No</v>
      </c>
      <c r="H2190" cm="1">
        <f t="array" ref="H2190">_xlfn.XLOOKUP($A2190,MedExam_Table[[#Headers],[#Data],[Customer ID]],MedExam_Table[[#Headers],[#Data],[NumberOfMajorSurgeries_updated]],"Not Found",0)</f>
        <v>2</v>
      </c>
      <c r="I2190" t="str" cm="1">
        <f t="array" ref="I2190">_xlfn.XLOOKUP($A2190,MedExam_Table[[#Headers],[#Data],[Customer ID]],MedExam_Table[[#Headers],[#Data],[Smoker Updated]],"Not Found",0)</f>
        <v>No</v>
      </c>
      <c r="J2190" t="str" cm="1">
        <f t="array" ref="J2190">_xlfn.XLOOKUP($A2190,MedExam_Table[[#Headers],[#Data],[Customer ID]],MedExam_Table[[#Headers],[#Data],[Weight Status]],"Not Found",0)</f>
        <v>Obesity</v>
      </c>
      <c r="K2190" t="str" cm="1">
        <f t="array" ref="K2190">_xlfn.XLOOKUP($A2190,MedExam_Table[[#Headers],[#Data],[Customer ID]],MedExam_Table[[#Headers],[#Data],[Diabetes Status]],"Not Found",0)</f>
        <v>Normal</v>
      </c>
      <c r="L2190" cm="1">
        <f t="array" ref="L2190">_xlfn.XLOOKUP($A2190,Hospitalisation_table[[#All],[Customer ID]],Hospitalisation_table[[#All],[Customer Age]],"Not Found",0)</f>
        <v>56</v>
      </c>
      <c r="M2190" t="str" cm="1">
        <f t="array" ref="M2190">_xlfn.XLOOKUP($A2190,Hospitalisation_table[[#All],[Customer ID]],Hospitalisation_table[[#All],[Date of Birth]],"Not Found",0)</f>
        <v>29-Dec-1966</v>
      </c>
      <c r="N2190" s="22" cm="1">
        <f t="array" ref="N2190">_xlfn.XLOOKUP($A2190,Hospitalisation_table[[#All],[Customer ID]],Hospitalisation_table[[#All],[charges]],"Not Found",0)</f>
        <v>12363.55</v>
      </c>
      <c r="O2190" t="str" cm="1">
        <f t="array" ref="O2190">_xlfn.XLOOKUP($A2190,Hospitalisation_table[[#All],[Customer ID]],Hospitalisation_table[[#All],[Hospital tier_Updated]],"Not Found",0)</f>
        <v>tier - 3</v>
      </c>
      <c r="P2190" t="str" cm="1">
        <f t="array" ref="P2190">_xlfn.XLOOKUP($A2190,Hospitalisation_table[[#All],[Customer ID]],Hospitalisation_table[[#All],[City tier_updated]],"Not Found",0)</f>
        <v>tier - 3</v>
      </c>
      <c r="Q2190" t="str" cm="1">
        <f t="array" ref="Q2190">_xlfn.XLOOKUP($A2190,Hospitalisation_table[[#All],[Customer ID]],Hospitalisation_table[[#All],[State ID Updated]],"Not Found",0)</f>
        <v>R1011</v>
      </c>
    </row>
    <row r="2191" spans="1:17" x14ac:dyDescent="0.3">
      <c r="A2191" s="14" t="s">
        <v>1503</v>
      </c>
      <c r="B2191" t="str" cm="1">
        <f t="array" ref="B2191">_xlfn.XLOOKUP($A2191,CustomersName[[#All],[Customer ID]],CustomersName[[#All],[First Name]],"Not Found",0)</f>
        <v>Mark</v>
      </c>
      <c r="C2191" cm="1">
        <f t="array" ref="C2191">_xlfn.XLOOKUP($A2191,MedExam_Table[[#Headers],[#Data],[Customer ID]],MedExam_Table[[#Headers],[#Data],[BMI]],"Not Found",0)</f>
        <v>37.1</v>
      </c>
      <c r="D2191" cm="1">
        <f t="array" ref="D2191">_xlfn.XLOOKUP($A2191,MedExam_Table[[#Headers],[#Data],[Customer ID]],MedExam_Table[[#Headers],[#Data],[HBA1C]],"Not Found",0)</f>
        <v>11.21</v>
      </c>
      <c r="E2191" t="str" cm="1">
        <f t="array" ref="E2191">_xlfn.XLOOKUP($A2191,MedExam_Table[[#Headers],[#Data],[Customer ID]],MedExam_Table[[#Headers],[#Data],[Heart Issues Updated]],"Not Found",0)</f>
        <v>Yes</v>
      </c>
      <c r="F2191" t="str" cm="1">
        <f t="array" ref="F2191">_xlfn.XLOOKUP($A2191,MedExam_Table[[#Headers],[#Data],[Customer ID]],MedExam_Table[[#Headers],[#Data],[Any Transplants Update]],"Not Found",0)</f>
        <v>No</v>
      </c>
      <c r="G2191" t="str" cm="1">
        <f t="array" ref="G2191">_xlfn.XLOOKUP($A2191,MedExam_Table[[#Headers],[#Data],[Customer ID]],MedExam_Table[[#Headers],[#Data],[Cancer history]],"Not Found",0)</f>
        <v>Yes</v>
      </c>
      <c r="H2191" cm="1">
        <f t="array" ref="H2191">_xlfn.XLOOKUP($A2191,MedExam_Table[[#Headers],[#Data],[Customer ID]],MedExam_Table[[#Headers],[#Data],[NumberOfMajorSurgeries_updated]],"Not Found",0)</f>
        <v>1</v>
      </c>
      <c r="I2191" t="str" cm="1">
        <f t="array" ref="I2191">_xlfn.XLOOKUP($A2191,MedExam_Table[[#Headers],[#Data],[Customer ID]],MedExam_Table[[#Headers],[#Data],[Smoker Updated]],"Not Found",0)</f>
        <v>No</v>
      </c>
      <c r="J2191" t="str" cm="1">
        <f t="array" ref="J2191">_xlfn.XLOOKUP($A2191,MedExam_Table[[#Headers],[#Data],[Customer ID]],MedExam_Table[[#Headers],[#Data],[Weight Status]],"Not Found",0)</f>
        <v>Obesity</v>
      </c>
      <c r="K2191" t="str" cm="1">
        <f t="array" ref="K2191">_xlfn.XLOOKUP($A2191,MedExam_Table[[#Headers],[#Data],[Customer ID]],MedExam_Table[[#Headers],[#Data],[Diabetes Status]],"Not Found",0)</f>
        <v>Diabetes</v>
      </c>
      <c r="L2191" cm="1">
        <f t="array" ref="L2191">_xlfn.XLOOKUP($A2191,Hospitalisation_table[[#All],[Customer ID]],Hospitalisation_table[[#All],[Customer Age]],"Not Found",0)</f>
        <v>59</v>
      </c>
      <c r="M2191" t="str" cm="1">
        <f t="array" ref="M2191">_xlfn.XLOOKUP($A2191,Hospitalisation_table[[#All],[Customer ID]],Hospitalisation_table[[#All],[Date of Birth]],"Not Found",0)</f>
        <v>22-Sep-1963</v>
      </c>
      <c r="N2191" s="22" cm="1">
        <f t="array" ref="N2191">_xlfn.XLOOKUP($A2191,Hospitalisation_table[[#All],[Customer ID]],Hospitalisation_table[[#All],[charges]],"Not Found",0)</f>
        <v>12347.17</v>
      </c>
      <c r="O2191" t="str" cm="1">
        <f t="array" ref="O2191">_xlfn.XLOOKUP($A2191,Hospitalisation_table[[#All],[Customer ID]],Hospitalisation_table[[#All],[Hospital tier_Updated]],"Not Found",0)</f>
        <v>tier - 3</v>
      </c>
      <c r="P2191" t="str" cm="1">
        <f t="array" ref="P2191">_xlfn.XLOOKUP($A2191,Hospitalisation_table[[#All],[Customer ID]],Hospitalisation_table[[#All],[City tier_updated]],"Not Found",0)</f>
        <v>tier - 3</v>
      </c>
      <c r="Q2191" t="str" cm="1">
        <f t="array" ref="Q2191">_xlfn.XLOOKUP($A2191,Hospitalisation_table[[#All],[Customer ID]],Hospitalisation_table[[#All],[State ID Updated]],"Not Found",0)</f>
        <v>R1011</v>
      </c>
    </row>
    <row r="2192" spans="1:17" x14ac:dyDescent="0.3">
      <c r="A2192" s="13" t="s">
        <v>1502</v>
      </c>
      <c r="B2192" t="str" cm="1">
        <f t="array" ref="B2192">_xlfn.XLOOKUP($A2192,CustomersName[[#All],[Customer ID]],CustomersName[[#All],[First Name]],"Not Found",0)</f>
        <v>David</v>
      </c>
      <c r="C2192" cm="1">
        <f t="array" ref="C2192">_xlfn.XLOOKUP($A2192,MedExam_Table[[#Headers],[#Data],[Customer ID]],MedExam_Table[[#Headers],[#Data],[BMI]],"Not Found",0)</f>
        <v>27.5</v>
      </c>
      <c r="D2192" cm="1">
        <f t="array" ref="D2192">_xlfn.XLOOKUP($A2192,MedExam_Table[[#Headers],[#Data],[Customer ID]],MedExam_Table[[#Headers],[#Data],[HBA1C]],"Not Found",0)</f>
        <v>10.62</v>
      </c>
      <c r="E2192" t="str" cm="1">
        <f t="array" ref="E2192">_xlfn.XLOOKUP($A2192,MedExam_Table[[#Headers],[#Data],[Customer ID]],MedExam_Table[[#Headers],[#Data],[Heart Issues Updated]],"Not Found",0)</f>
        <v>Yes</v>
      </c>
      <c r="F2192" t="str" cm="1">
        <f t="array" ref="F2192">_xlfn.XLOOKUP($A2192,MedExam_Table[[#Headers],[#Data],[Customer ID]],MedExam_Table[[#Headers],[#Data],[Any Transplants Update]],"Not Found",0)</f>
        <v>No</v>
      </c>
      <c r="G2192" t="str" cm="1">
        <f t="array" ref="G2192">_xlfn.XLOOKUP($A2192,MedExam_Table[[#Headers],[#Data],[Customer ID]],MedExam_Table[[#Headers],[#Data],[Cancer history]],"Not Found",0)</f>
        <v>Yes</v>
      </c>
      <c r="H2192" cm="1">
        <f t="array" ref="H2192">_xlfn.XLOOKUP($A2192,MedExam_Table[[#Headers],[#Data],[Customer ID]],MedExam_Table[[#Headers],[#Data],[NumberOfMajorSurgeries_updated]],"Not Found",0)</f>
        <v>1</v>
      </c>
      <c r="I2192" t="str" cm="1">
        <f t="array" ref="I2192">_xlfn.XLOOKUP($A2192,MedExam_Table[[#Headers],[#Data],[Customer ID]],MedExam_Table[[#Headers],[#Data],[Smoker Updated]],"Not Found",0)</f>
        <v>No</v>
      </c>
      <c r="J2192" t="str" cm="1">
        <f t="array" ref="J2192">_xlfn.XLOOKUP($A2192,MedExam_Table[[#Headers],[#Data],[Customer ID]],MedExam_Table[[#Headers],[#Data],[Weight Status]],"Not Found",0)</f>
        <v>OverWeight</v>
      </c>
      <c r="K2192" t="str" cm="1">
        <f t="array" ref="K2192">_xlfn.XLOOKUP($A2192,MedExam_Table[[#Headers],[#Data],[Customer ID]],MedExam_Table[[#Headers],[#Data],[Diabetes Status]],"Not Found",0)</f>
        <v>Diabetes</v>
      </c>
      <c r="L2192" cm="1">
        <f t="array" ref="L2192">_xlfn.XLOOKUP($A2192,Hospitalisation_table[[#All],[Customer ID]],Hospitalisation_table[[#All],[Customer Age]],"Not Found",0)</f>
        <v>59</v>
      </c>
      <c r="M2192" t="str" cm="1">
        <f t="array" ref="M2192">_xlfn.XLOOKUP($A2192,Hospitalisation_table[[#All],[Customer ID]],Hospitalisation_table[[#All],[Date of Birth]],"Not Found",0)</f>
        <v>2-Aug-1963</v>
      </c>
      <c r="N2192" s="22" cm="1">
        <f t="array" ref="N2192">_xlfn.XLOOKUP($A2192,Hospitalisation_table[[#All],[Customer ID]],Hospitalisation_table[[#All],[charges]],"Not Found",0)</f>
        <v>12333.83</v>
      </c>
      <c r="O2192" t="str" cm="1">
        <f t="array" ref="O2192">_xlfn.XLOOKUP($A2192,Hospitalisation_table[[#All],[Customer ID]],Hospitalisation_table[[#All],[Hospital tier_Updated]],"Not Found",0)</f>
        <v>tier - 3</v>
      </c>
      <c r="P2192" t="str" cm="1">
        <f t="array" ref="P2192">_xlfn.XLOOKUP($A2192,Hospitalisation_table[[#All],[Customer ID]],Hospitalisation_table[[#All],[City tier_updated]],"Not Found",0)</f>
        <v>tier - 2</v>
      </c>
      <c r="Q2192" t="str" cm="1">
        <f t="array" ref="Q2192">_xlfn.XLOOKUP($A2192,Hospitalisation_table[[#All],[Customer ID]],Hospitalisation_table[[#All],[State ID Updated]],"Not Found",0)</f>
        <v>R1011</v>
      </c>
    </row>
    <row r="2193" spans="1:17" x14ac:dyDescent="0.3">
      <c r="A2193" s="14" t="s">
        <v>2286</v>
      </c>
      <c r="B2193" t="str" cm="1">
        <f t="array" ref="B2193">_xlfn.XLOOKUP($A2193,CustomersName[[#All],[Customer ID]],CustomersName[[#All],[First Name]],"Not Found",0)</f>
        <v>Brhtt A</v>
      </c>
      <c r="C2193" cm="1">
        <f t="array" ref="C2193">_xlfn.XLOOKUP($A2193,MedExam_Table[[#Headers],[#Data],[Customer ID]],MedExam_Table[[#Headers],[#Data],[BMI]],"Not Found",0)</f>
        <v>34.96</v>
      </c>
      <c r="D2193" cm="1">
        <f t="array" ref="D2193">_xlfn.XLOOKUP($A2193,MedExam_Table[[#Headers],[#Data],[Customer ID]],MedExam_Table[[#Headers],[#Data],[HBA1C]],"Not Found",0)</f>
        <v>4.34</v>
      </c>
      <c r="E2193" t="str" cm="1">
        <f t="array" ref="E2193">_xlfn.XLOOKUP($A2193,MedExam_Table[[#Headers],[#Data],[Customer ID]],MedExam_Table[[#Headers],[#Data],[Heart Issues Updated]],"Not Found",0)</f>
        <v>No</v>
      </c>
      <c r="F2193" t="str" cm="1">
        <f t="array" ref="F2193">_xlfn.XLOOKUP($A2193,MedExam_Table[[#Headers],[#Data],[Customer ID]],MedExam_Table[[#Headers],[#Data],[Any Transplants Update]],"Not Found",0)</f>
        <v>No</v>
      </c>
      <c r="G2193" t="str" cm="1">
        <f t="array" ref="G2193">_xlfn.XLOOKUP($A2193,MedExam_Table[[#Headers],[#Data],[Customer ID]],MedExam_Table[[#Headers],[#Data],[Cancer history]],"Not Found",0)</f>
        <v>Yes</v>
      </c>
      <c r="H2193" cm="1">
        <f t="array" ref="H2193">_xlfn.XLOOKUP($A2193,MedExam_Table[[#Headers],[#Data],[Customer ID]],MedExam_Table[[#Headers],[#Data],[NumberOfMajorSurgeries_updated]],"Not Found",0)</f>
        <v>1</v>
      </c>
      <c r="I2193" t="str" cm="1">
        <f t="array" ref="I2193">_xlfn.XLOOKUP($A2193,MedExam_Table[[#Headers],[#Data],[Customer ID]],MedExam_Table[[#Headers],[#Data],[Smoker Updated]],"Not Found",0)</f>
        <v>Yes</v>
      </c>
      <c r="J2193" t="str" cm="1">
        <f t="array" ref="J2193">_xlfn.XLOOKUP($A2193,MedExam_Table[[#Headers],[#Data],[Customer ID]],MedExam_Table[[#Headers],[#Data],[Weight Status]],"Not Found",0)</f>
        <v>Obesity</v>
      </c>
      <c r="K2193" t="str" cm="1">
        <f t="array" ref="K2193">_xlfn.XLOOKUP($A2193,MedExam_Table[[#Headers],[#Data],[Customer ID]],MedExam_Table[[#Headers],[#Data],[Diabetes Status]],"Not Found",0)</f>
        <v>Normal</v>
      </c>
      <c r="L2193" cm="1">
        <f t="array" ref="L2193">_xlfn.XLOOKUP($A2193,Hospitalisation_table[[#All],[Customer ID]],Hospitalisation_table[[#All],[Customer Age]],"Not Found",0)</f>
        <v>43</v>
      </c>
      <c r="M2193" t="str" cm="1">
        <f t="array" ref="M2193">_xlfn.XLOOKUP($A2193,Hospitalisation_table[[#All],[Customer ID]],Hospitalisation_table[[#All],[Date of Birth]],"Not Found",0)</f>
        <v>11-Oct-1979</v>
      </c>
      <c r="N2193" s="22" cm="1">
        <f t="array" ref="N2193">_xlfn.XLOOKUP($A2193,Hospitalisation_table[[#All],[Customer ID]],Hospitalisation_table[[#All],[charges]],"Not Found",0)</f>
        <v>41034.22</v>
      </c>
      <c r="O2193" t="str" cm="1">
        <f t="array" ref="O2193">_xlfn.XLOOKUP($A2193,Hospitalisation_table[[#All],[Customer ID]],Hospitalisation_table[[#All],[Hospital tier_Updated]],"Not Found",0)</f>
        <v>tier - 1</v>
      </c>
      <c r="P2193" t="str" cm="1">
        <f t="array" ref="P2193">_xlfn.XLOOKUP($A2193,Hospitalisation_table[[#All],[Customer ID]],Hospitalisation_table[[#All],[City tier_updated]],"Not Found",0)</f>
        <v>tier - 3</v>
      </c>
      <c r="Q2193" t="str" cm="1">
        <f t="array" ref="Q2193">_xlfn.XLOOKUP($A2193,Hospitalisation_table[[#All],[Customer ID]],Hospitalisation_table[[#All],[State ID Updated]],"Not Found",0)</f>
        <v>R1017</v>
      </c>
    </row>
    <row r="2194" spans="1:17" x14ac:dyDescent="0.3">
      <c r="A2194" s="13" t="s">
        <v>1501</v>
      </c>
      <c r="B2194" t="str" cm="1">
        <f t="array" ref="B2194">_xlfn.XLOOKUP($A2194,CustomersName[[#All],[Customer ID]],CustomersName[[#All],[First Name]],"Not Found",0)</f>
        <v>Matthhw R</v>
      </c>
      <c r="C2194" cm="1">
        <f t="array" ref="C2194">_xlfn.XLOOKUP($A2194,MedExam_Table[[#Headers],[#Data],[Customer ID]],MedExam_Table[[#Headers],[#Data],[BMI]],"Not Found",0)</f>
        <v>24.7</v>
      </c>
      <c r="D2194" cm="1">
        <f t="array" ref="D2194">_xlfn.XLOOKUP($A2194,MedExam_Table[[#Headers],[#Data],[Customer ID]],MedExam_Table[[#Headers],[#Data],[HBA1C]],"Not Found",0)</f>
        <v>10.7</v>
      </c>
      <c r="E2194" t="str" cm="1">
        <f t="array" ref="E2194">_xlfn.XLOOKUP($A2194,MedExam_Table[[#Headers],[#Data],[Customer ID]],MedExam_Table[[#Headers],[#Data],[Heart Issues Updated]],"Not Found",0)</f>
        <v>Yes</v>
      </c>
      <c r="F2194" t="str" cm="1">
        <f t="array" ref="F2194">_xlfn.XLOOKUP($A2194,MedExam_Table[[#Headers],[#Data],[Customer ID]],MedExam_Table[[#Headers],[#Data],[Any Transplants Update]],"Not Found",0)</f>
        <v>No</v>
      </c>
      <c r="G2194" t="str" cm="1">
        <f t="array" ref="G2194">_xlfn.XLOOKUP($A2194,MedExam_Table[[#Headers],[#Data],[Customer ID]],MedExam_Table[[#Headers],[#Data],[Cancer history]],"Not Found",0)</f>
        <v>Yes</v>
      </c>
      <c r="H2194" cm="1">
        <f t="array" ref="H2194">_xlfn.XLOOKUP($A2194,MedExam_Table[[#Headers],[#Data],[Customer ID]],MedExam_Table[[#Headers],[#Data],[NumberOfMajorSurgeries_updated]],"Not Found",0)</f>
        <v>1</v>
      </c>
      <c r="I2194" t="str" cm="1">
        <f t="array" ref="I2194">_xlfn.XLOOKUP($A2194,MedExam_Table[[#Headers],[#Data],[Customer ID]],MedExam_Table[[#Headers],[#Data],[Smoker Updated]],"Not Found",0)</f>
        <v>No</v>
      </c>
      <c r="J2194" t="str" cm="1">
        <f t="array" ref="J2194">_xlfn.XLOOKUP($A2194,MedExam_Table[[#Headers],[#Data],[Customer ID]],MedExam_Table[[#Headers],[#Data],[Weight Status]],"Not Found",0)</f>
        <v>NormalWeight</v>
      </c>
      <c r="K2194" t="str" cm="1">
        <f t="array" ref="K2194">_xlfn.XLOOKUP($A2194,MedExam_Table[[#Headers],[#Data],[Customer ID]],MedExam_Table[[#Headers],[#Data],[Diabetes Status]],"Not Found",0)</f>
        <v>Diabetes</v>
      </c>
      <c r="L2194" cm="1">
        <f t="array" ref="L2194">_xlfn.XLOOKUP($A2194,Hospitalisation_table[[#All],[Customer ID]],Hospitalisation_table[[#All],[Customer Age]],"Not Found",0)</f>
        <v>59</v>
      </c>
      <c r="M2194" t="str" cm="1">
        <f t="array" ref="M2194">_xlfn.XLOOKUP($A2194,Hospitalisation_table[[#All],[Customer ID]],Hospitalisation_table[[#All],[Date of Birth]],"Not Found",0)</f>
        <v>29-Aug-1963</v>
      </c>
      <c r="N2194" s="22" cm="1">
        <f t="array" ref="N2194">_xlfn.XLOOKUP($A2194,Hospitalisation_table[[#All],[Customer ID]],Hospitalisation_table[[#All],[charges]],"Not Found",0)</f>
        <v>12323.94</v>
      </c>
      <c r="O2194" t="str" cm="1">
        <f t="array" ref="O2194">_xlfn.XLOOKUP($A2194,Hospitalisation_table[[#All],[Customer ID]],Hospitalisation_table[[#All],[Hospital tier_Updated]],"Not Found",0)</f>
        <v>tier - 3</v>
      </c>
      <c r="P2194" t="str" cm="1">
        <f t="array" ref="P2194">_xlfn.XLOOKUP($A2194,Hospitalisation_table[[#All],[Customer ID]],Hospitalisation_table[[#All],[City tier_updated]],"Not Found",0)</f>
        <v>tier - 3</v>
      </c>
      <c r="Q2194" t="str" cm="1">
        <f t="array" ref="Q2194">_xlfn.XLOOKUP($A2194,Hospitalisation_table[[#All],[Customer ID]],Hospitalisation_table[[#All],[State ID Updated]],"Not Found",0)</f>
        <v>R1017</v>
      </c>
    </row>
    <row r="2195" spans="1:17" x14ac:dyDescent="0.3">
      <c r="A2195" s="14" t="s">
        <v>1500</v>
      </c>
      <c r="B2195" t="str" cm="1">
        <f t="array" ref="B2195">_xlfn.XLOOKUP($A2195,CustomersName[[#All],[Customer ID]],CustomersName[[#All],[First Name]],"Not Found",0)</f>
        <v>Orla</v>
      </c>
      <c r="C2195" cm="1">
        <f t="array" ref="C2195">_xlfn.XLOOKUP($A2195,MedExam_Table[[#Headers],[#Data],[Customer ID]],MedExam_Table[[#Headers],[#Data],[BMI]],"Not Found",0)</f>
        <v>26.78</v>
      </c>
      <c r="D2195" cm="1">
        <f t="array" ref="D2195">_xlfn.XLOOKUP($A2195,MedExam_Table[[#Headers],[#Data],[Customer ID]],MedExam_Table[[#Headers],[#Data],[HBA1C]],"Not Found",0)</f>
        <v>10.02</v>
      </c>
      <c r="E2195" t="str" cm="1">
        <f t="array" ref="E2195">_xlfn.XLOOKUP($A2195,MedExam_Table[[#Headers],[#Data],[Customer ID]],MedExam_Table[[#Headers],[#Data],[Heart Issues Updated]],"Not Found",0)</f>
        <v>Yes</v>
      </c>
      <c r="F2195" t="str" cm="1">
        <f t="array" ref="F2195">_xlfn.XLOOKUP($A2195,MedExam_Table[[#Headers],[#Data],[Customer ID]],MedExam_Table[[#Headers],[#Data],[Any Transplants Update]],"Not Found",0)</f>
        <v>No</v>
      </c>
      <c r="G2195" t="str" cm="1">
        <f t="array" ref="G2195">_xlfn.XLOOKUP($A2195,MedExam_Table[[#Headers],[#Data],[Customer ID]],MedExam_Table[[#Headers],[#Data],[Cancer history]],"Not Found",0)</f>
        <v>Yes</v>
      </c>
      <c r="H2195" cm="1">
        <f t="array" ref="H2195">_xlfn.XLOOKUP($A2195,MedExam_Table[[#Headers],[#Data],[Customer ID]],MedExam_Table[[#Headers],[#Data],[NumberOfMajorSurgeries_updated]],"Not Found",0)</f>
        <v>1</v>
      </c>
      <c r="I2195" t="str" cm="1">
        <f t="array" ref="I2195">_xlfn.XLOOKUP($A2195,MedExam_Table[[#Headers],[#Data],[Customer ID]],MedExam_Table[[#Headers],[#Data],[Smoker Updated]],"Not Found",0)</f>
        <v>No</v>
      </c>
      <c r="J2195" t="str" cm="1">
        <f t="array" ref="J2195">_xlfn.XLOOKUP($A2195,MedExam_Table[[#Headers],[#Data],[Customer ID]],MedExam_Table[[#Headers],[#Data],[Weight Status]],"Not Found",0)</f>
        <v>OverWeight</v>
      </c>
      <c r="K2195" t="str" cm="1">
        <f t="array" ref="K2195">_xlfn.XLOOKUP($A2195,MedExam_Table[[#Headers],[#Data],[Customer ID]],MedExam_Table[[#Headers],[#Data],[Diabetes Status]],"Not Found",0)</f>
        <v>Diabetes</v>
      </c>
      <c r="L2195" cm="1">
        <f t="array" ref="L2195">_xlfn.XLOOKUP($A2195,Hospitalisation_table[[#All],[Customer ID]],Hospitalisation_table[[#All],[Customer Age]],"Not Found",0)</f>
        <v>59</v>
      </c>
      <c r="M2195" t="str" cm="1">
        <f t="array" ref="M2195">_xlfn.XLOOKUP($A2195,Hospitalisation_table[[#All],[Customer ID]],Hospitalisation_table[[#All],[Date of Birth]],"Not Found",0)</f>
        <v>28-Oct-1963</v>
      </c>
      <c r="N2195" s="22" cm="1">
        <f t="array" ref="N2195">_xlfn.XLOOKUP($A2195,Hospitalisation_table[[#All],[Customer ID]],Hospitalisation_table[[#All],[charges]],"Not Found",0)</f>
        <v>12299.59</v>
      </c>
      <c r="O2195" t="str" cm="1">
        <f t="array" ref="O2195">_xlfn.XLOOKUP($A2195,Hospitalisation_table[[#All],[Customer ID]],Hospitalisation_table[[#All],[Hospital tier_Updated]],"Not Found",0)</f>
        <v>tier - 3</v>
      </c>
      <c r="P2195" t="str" cm="1">
        <f t="array" ref="P2195">_xlfn.XLOOKUP($A2195,Hospitalisation_table[[#All],[Customer ID]],Hospitalisation_table[[#All],[City tier_updated]],"Not Found",0)</f>
        <v>tier - 1</v>
      </c>
      <c r="Q2195" t="str" cm="1">
        <f t="array" ref="Q2195">_xlfn.XLOOKUP($A2195,Hospitalisation_table[[#All],[Customer ID]],Hospitalisation_table[[#All],[State ID Updated]],"Not Found",0)</f>
        <v>R1025</v>
      </c>
    </row>
    <row r="2196" spans="1:17" x14ac:dyDescent="0.3">
      <c r="A2196" s="13" t="s">
        <v>1499</v>
      </c>
      <c r="B2196" t="str" cm="1">
        <f t="array" ref="B2196">_xlfn.XLOOKUP($A2196,CustomersName[[#All],[Customer ID]],CustomersName[[#All],[First Name]],"Not Found",0)</f>
        <v>Shaista S</v>
      </c>
      <c r="C2196" cm="1">
        <f t="array" ref="C2196">_xlfn.XLOOKUP($A2196,MedExam_Table[[#Headers],[#Data],[Customer ID]],MedExam_Table[[#Headers],[#Data],[BMI]],"Not Found",0)</f>
        <v>45.8</v>
      </c>
      <c r="D2196" cm="1">
        <f t="array" ref="D2196">_xlfn.XLOOKUP($A2196,MedExam_Table[[#Headers],[#Data],[Customer ID]],MedExam_Table[[#Headers],[#Data],[HBA1C]],"Not Found",0)</f>
        <v>4.8499999999999996</v>
      </c>
      <c r="E2196" t="str" cm="1">
        <f t="array" ref="E2196">_xlfn.XLOOKUP($A2196,MedExam_Table[[#Headers],[#Data],[Customer ID]],MedExam_Table[[#Headers],[#Data],[Heart Issues Updated]],"Not Found",0)</f>
        <v>No</v>
      </c>
      <c r="F2196" t="str" cm="1">
        <f t="array" ref="F2196">_xlfn.XLOOKUP($A2196,MedExam_Table[[#Headers],[#Data],[Customer ID]],MedExam_Table[[#Headers],[#Data],[Any Transplants Update]],"Not Found",0)</f>
        <v>No</v>
      </c>
      <c r="G2196" t="str" cm="1">
        <f t="array" ref="G2196">_xlfn.XLOOKUP($A2196,MedExam_Table[[#Headers],[#Data],[Customer ID]],MedExam_Table[[#Headers],[#Data],[Cancer history]],"Not Found",0)</f>
        <v>No</v>
      </c>
      <c r="H2196" cm="1">
        <f t="array" ref="H2196">_xlfn.XLOOKUP($A2196,MedExam_Table[[#Headers],[#Data],[Customer ID]],MedExam_Table[[#Headers],[#Data],[NumberOfMajorSurgeries_updated]],"Not Found",0)</f>
        <v>0</v>
      </c>
      <c r="I2196" t="str" cm="1">
        <f t="array" ref="I2196">_xlfn.XLOOKUP($A2196,MedExam_Table[[#Headers],[#Data],[Customer ID]],MedExam_Table[[#Headers],[#Data],[Smoker Updated]],"Not Found",0)</f>
        <v>No</v>
      </c>
      <c r="J2196" t="str" cm="1">
        <f t="array" ref="J2196">_xlfn.XLOOKUP($A2196,MedExam_Table[[#Headers],[#Data],[Customer ID]],MedExam_Table[[#Headers],[#Data],[Weight Status]],"Not Found",0)</f>
        <v>Obesity</v>
      </c>
      <c r="K2196" t="str" cm="1">
        <f t="array" ref="K2196">_xlfn.XLOOKUP($A2196,MedExam_Table[[#Headers],[#Data],[Customer ID]],MedExam_Table[[#Headers],[#Data],[Diabetes Status]],"Not Found",0)</f>
        <v>Normal</v>
      </c>
      <c r="L2196" cm="1">
        <f t="array" ref="L2196">_xlfn.XLOOKUP($A2196,Hospitalisation_table[[#All],[Customer ID]],Hospitalisation_table[[#All],[Customer Age]],"Not Found",0)</f>
        <v>32</v>
      </c>
      <c r="M2196" t="str" cm="1">
        <f t="array" ref="M2196">_xlfn.XLOOKUP($A2196,Hospitalisation_table[[#All],[Customer ID]],Hospitalisation_table[[#All],[Date of Birth]],"Not Found",0)</f>
        <v>29-Oct-1990</v>
      </c>
      <c r="N2196" s="22" cm="1">
        <f t="array" ref="N2196">_xlfn.XLOOKUP($A2196,Hospitalisation_table[[#All],[Customer ID]],Hospitalisation_table[[#All],[charges]],"Not Found",0)</f>
        <v>12282.38</v>
      </c>
      <c r="O2196" t="str" cm="1">
        <f t="array" ref="O2196">_xlfn.XLOOKUP($A2196,Hospitalisation_table[[#All],[Customer ID]],Hospitalisation_table[[#All],[Hospital tier_Updated]],"Not Found",0)</f>
        <v>tier - 3</v>
      </c>
      <c r="P2196" t="str" cm="1">
        <f t="array" ref="P2196">_xlfn.XLOOKUP($A2196,Hospitalisation_table[[#All],[Customer ID]],Hospitalisation_table[[#All],[City tier_updated]],"Not Found",0)</f>
        <v>tier - 1</v>
      </c>
      <c r="Q2196" t="str" cm="1">
        <f t="array" ref="Q2196">_xlfn.XLOOKUP($A2196,Hospitalisation_table[[#All],[Customer ID]],Hospitalisation_table[[#All],[State ID Updated]],"Not Found",0)</f>
        <v>R1011</v>
      </c>
    </row>
    <row r="2197" spans="1:17" x14ac:dyDescent="0.3">
      <c r="A2197" s="14" t="s">
        <v>1498</v>
      </c>
      <c r="B2197" t="str" cm="1">
        <f t="array" ref="B2197">_xlfn.XLOOKUP($A2197,CustomersName[[#All],[Customer ID]],CustomersName[[#All],[First Name]],"Not Found",0)</f>
        <v>Emily</v>
      </c>
      <c r="C2197" cm="1">
        <f t="array" ref="C2197">_xlfn.XLOOKUP($A2197,MedExam_Table[[#Headers],[#Data],[Customer ID]],MedExam_Table[[#Headers],[#Data],[BMI]],"Not Found",0)</f>
        <v>29</v>
      </c>
      <c r="D2197" cm="1">
        <f t="array" ref="D2197">_xlfn.XLOOKUP($A2197,MedExam_Table[[#Headers],[#Data],[Customer ID]],MedExam_Table[[#Headers],[#Data],[HBA1C]],"Not Found",0)</f>
        <v>4.3899999999999997</v>
      </c>
      <c r="E2197" t="str" cm="1">
        <f t="array" ref="E2197">_xlfn.XLOOKUP($A2197,MedExam_Table[[#Headers],[#Data],[Customer ID]],MedExam_Table[[#Headers],[#Data],[Heart Issues Updated]],"Not Found",0)</f>
        <v>Yes</v>
      </c>
      <c r="F2197" t="str" cm="1">
        <f t="array" ref="F2197">_xlfn.XLOOKUP($A2197,MedExam_Table[[#Headers],[#Data],[Customer ID]],MedExam_Table[[#Headers],[#Data],[Any Transplants Update]],"Not Found",0)</f>
        <v>No</v>
      </c>
      <c r="G2197" t="str" cm="1">
        <f t="array" ref="G2197">_xlfn.XLOOKUP($A2197,MedExam_Table[[#Headers],[#Data],[Customer ID]],MedExam_Table[[#Headers],[#Data],[Cancer history]],"Not Found",0)</f>
        <v>No</v>
      </c>
      <c r="H2197" cm="1">
        <f t="array" ref="H2197">_xlfn.XLOOKUP($A2197,MedExam_Table[[#Headers],[#Data],[Customer ID]],MedExam_Table[[#Headers],[#Data],[NumberOfMajorSurgeries_updated]],"Not Found",0)</f>
        <v>2</v>
      </c>
      <c r="I2197" t="str" cm="1">
        <f t="array" ref="I2197">_xlfn.XLOOKUP($A2197,MedExam_Table[[#Headers],[#Data],[Customer ID]],MedExam_Table[[#Headers],[#Data],[Smoker Updated]],"Not Found",0)</f>
        <v>No</v>
      </c>
      <c r="J2197" t="str" cm="1">
        <f t="array" ref="J2197">_xlfn.XLOOKUP($A2197,MedExam_Table[[#Headers],[#Data],[Customer ID]],MedExam_Table[[#Headers],[#Data],[Weight Status]],"Not Found",0)</f>
        <v>OverWeight</v>
      </c>
      <c r="K2197" t="str" cm="1">
        <f t="array" ref="K2197">_xlfn.XLOOKUP($A2197,MedExam_Table[[#Headers],[#Data],[Customer ID]],MedExam_Table[[#Headers],[#Data],[Diabetes Status]],"Not Found",0)</f>
        <v>Normal</v>
      </c>
      <c r="L2197" cm="1">
        <f t="array" ref="L2197">_xlfn.XLOOKUP($A2197,Hospitalisation_table[[#All],[Customer ID]],Hospitalisation_table[[#All],[Customer Age]],"Not Found",0)</f>
        <v>56</v>
      </c>
      <c r="M2197" t="str" cm="1">
        <f t="array" ref="M2197">_xlfn.XLOOKUP($A2197,Hospitalisation_table[[#All],[Customer ID]],Hospitalisation_table[[#All],[Date of Birth]],"Not Found",0)</f>
        <v>16-Nov-1966</v>
      </c>
      <c r="N2197" s="22" cm="1">
        <f t="array" ref="N2197">_xlfn.XLOOKUP($A2197,Hospitalisation_table[[#All],[Customer ID]],Hospitalisation_table[[#All],[charges]],"Not Found",0)</f>
        <v>12282.03</v>
      </c>
      <c r="O2197" t="str" cm="1">
        <f t="array" ref="O2197">_xlfn.XLOOKUP($A2197,Hospitalisation_table[[#All],[Customer ID]],Hospitalisation_table[[#All],[Hospital tier_Updated]],"Not Found",0)</f>
        <v>tier - 3</v>
      </c>
      <c r="P2197" t="str" cm="1">
        <f t="array" ref="P2197">_xlfn.XLOOKUP($A2197,Hospitalisation_table[[#All],[Customer ID]],Hospitalisation_table[[#All],[City tier_updated]],"Not Found",0)</f>
        <v>tier - 1</v>
      </c>
      <c r="Q2197" t="str" cm="1">
        <f t="array" ref="Q2197">_xlfn.XLOOKUP($A2197,Hospitalisation_table[[#All],[Customer ID]],Hospitalisation_table[[#All],[State ID Updated]],"Not Found",0)</f>
        <v>R1025</v>
      </c>
    </row>
    <row r="2198" spans="1:17" x14ac:dyDescent="0.3">
      <c r="A2198" s="13" t="s">
        <v>1497</v>
      </c>
      <c r="B2198" t="str" cm="1">
        <f t="array" ref="B2198">_xlfn.XLOOKUP($A2198,CustomersName[[#All],[Customer ID]],CustomersName[[#All],[First Name]],"Not Found",0)</f>
        <v>hulie A.</v>
      </c>
      <c r="C2198" cm="1">
        <f t="array" ref="C2198">_xlfn.XLOOKUP($A2198,MedExam_Table[[#Headers],[#Data],[Customer ID]],MedExam_Table[[#Headers],[#Data],[BMI]],"Not Found",0)</f>
        <v>33.534999999999997</v>
      </c>
      <c r="D2198" cm="1">
        <f t="array" ref="D2198">_xlfn.XLOOKUP($A2198,MedExam_Table[[#Headers],[#Data],[Customer ID]],MedExam_Table[[#Headers],[#Data],[HBA1C]],"Not Found",0)</f>
        <v>8.24</v>
      </c>
      <c r="E2198" t="str" cm="1">
        <f t="array" ref="E2198">_xlfn.XLOOKUP($A2198,MedExam_Table[[#Headers],[#Data],[Customer ID]],MedExam_Table[[#Headers],[#Data],[Heart Issues Updated]],"Not Found",0)</f>
        <v>Yes</v>
      </c>
      <c r="F2198" t="str" cm="1">
        <f t="array" ref="F2198">_xlfn.XLOOKUP($A2198,MedExam_Table[[#Headers],[#Data],[Customer ID]],MedExam_Table[[#Headers],[#Data],[Any Transplants Update]],"Not Found",0)</f>
        <v>No</v>
      </c>
      <c r="G2198" t="str" cm="1">
        <f t="array" ref="G2198">_xlfn.XLOOKUP($A2198,MedExam_Table[[#Headers],[#Data],[Customer ID]],MedExam_Table[[#Headers],[#Data],[Cancer history]],"Not Found",0)</f>
        <v>No</v>
      </c>
      <c r="H2198" cm="1">
        <f t="array" ref="H2198">_xlfn.XLOOKUP($A2198,MedExam_Table[[#Headers],[#Data],[Customer ID]],MedExam_Table[[#Headers],[#Data],[NumberOfMajorSurgeries_updated]],"Not Found",0)</f>
        <v>0</v>
      </c>
      <c r="I2198" t="str" cm="1">
        <f t="array" ref="I2198">_xlfn.XLOOKUP($A2198,MedExam_Table[[#Headers],[#Data],[Customer ID]],MedExam_Table[[#Headers],[#Data],[Smoker Updated]],"Not Found",0)</f>
        <v>No</v>
      </c>
      <c r="J2198" t="str" cm="1">
        <f t="array" ref="J2198">_xlfn.XLOOKUP($A2198,MedExam_Table[[#Headers],[#Data],[Customer ID]],MedExam_Table[[#Headers],[#Data],[Weight Status]],"Not Found",0)</f>
        <v>Obesity</v>
      </c>
      <c r="K2198" t="str" cm="1">
        <f t="array" ref="K2198">_xlfn.XLOOKUP($A2198,MedExam_Table[[#Headers],[#Data],[Customer ID]],MedExam_Table[[#Headers],[#Data],[Diabetes Status]],"Not Found",0)</f>
        <v>Diabetes</v>
      </c>
      <c r="L2198" cm="1">
        <f t="array" ref="L2198">_xlfn.XLOOKUP($A2198,Hospitalisation_table[[#All],[Customer ID]],Hospitalisation_table[[#All],[Customer Age]],"Not Found",0)</f>
        <v>55</v>
      </c>
      <c r="M2198" t="str" cm="1">
        <f t="array" ref="M2198">_xlfn.XLOOKUP($A2198,Hospitalisation_table[[#All],[Customer ID]],Hospitalisation_table[[#All],[Date of Birth]],"Not Found",0)</f>
        <v>28-Aug-1967</v>
      </c>
      <c r="N2198" s="22" cm="1">
        <f t="array" ref="N2198">_xlfn.XLOOKUP($A2198,Hospitalisation_table[[#All],[Customer ID]],Hospitalisation_table[[#All],[charges]],"Not Found",0)</f>
        <v>12269.69</v>
      </c>
      <c r="O2198" t="str" cm="1">
        <f t="array" ref="O2198">_xlfn.XLOOKUP($A2198,Hospitalisation_table[[#All],[Customer ID]],Hospitalisation_table[[#All],[Hospital tier_Updated]],"Not Found",0)</f>
        <v>tier - 3</v>
      </c>
      <c r="P2198" t="str" cm="1">
        <f t="array" ref="P2198">_xlfn.XLOOKUP($A2198,Hospitalisation_table[[#All],[Customer ID]],Hospitalisation_table[[#All],[City tier_updated]],"Not Found",0)</f>
        <v>tier - 2</v>
      </c>
      <c r="Q2198" t="str" cm="1">
        <f t="array" ref="Q2198">_xlfn.XLOOKUP($A2198,Hospitalisation_table[[#All],[Customer ID]],Hospitalisation_table[[#All],[State ID Updated]],"Not Found",0)</f>
        <v>R1012</v>
      </c>
    </row>
    <row r="2199" spans="1:17" x14ac:dyDescent="0.3">
      <c r="A2199" s="14" t="s">
        <v>1496</v>
      </c>
      <c r="B2199" t="str" cm="1">
        <f t="array" ref="B2199">_xlfn.XLOOKUP($A2199,CustomersName[[#All],[Customer ID]],CustomersName[[#All],[First Name]],"Not Found",0)</f>
        <v>Megumi</v>
      </c>
      <c r="C2199" cm="1">
        <f t="array" ref="C2199">_xlfn.XLOOKUP($A2199,MedExam_Table[[#Headers],[#Data],[Customer ID]],MedExam_Table[[#Headers],[#Data],[BMI]],"Not Found",0)</f>
        <v>32.774999999999999</v>
      </c>
      <c r="D2199" cm="1">
        <f t="array" ref="D2199">_xlfn.XLOOKUP($A2199,MedExam_Table[[#Headers],[#Data],[Customer ID]],MedExam_Table[[#Headers],[#Data],[HBA1C]],"Not Found",0)</f>
        <v>9.77</v>
      </c>
      <c r="E2199" t="str" cm="1">
        <f t="array" ref="E2199">_xlfn.XLOOKUP($A2199,MedExam_Table[[#Headers],[#Data],[Customer ID]],MedExam_Table[[#Headers],[#Data],[Heart Issues Updated]],"Not Found",0)</f>
        <v>Yes</v>
      </c>
      <c r="F2199" t="str" cm="1">
        <f t="array" ref="F2199">_xlfn.XLOOKUP($A2199,MedExam_Table[[#Headers],[#Data],[Customer ID]],MedExam_Table[[#Headers],[#Data],[Any Transplants Update]],"Not Found",0)</f>
        <v>No</v>
      </c>
      <c r="G2199" t="str" cm="1">
        <f t="array" ref="G2199">_xlfn.XLOOKUP($A2199,MedExam_Table[[#Headers],[#Data],[Customer ID]],MedExam_Table[[#Headers],[#Data],[Cancer history]],"Not Found",0)</f>
        <v>No</v>
      </c>
      <c r="H2199" cm="1">
        <f t="array" ref="H2199">_xlfn.XLOOKUP($A2199,MedExam_Table[[#Headers],[#Data],[Customer ID]],MedExam_Table[[#Headers],[#Data],[NumberOfMajorSurgeries_updated]],"Not Found",0)</f>
        <v>0</v>
      </c>
      <c r="I2199" t="str" cm="1">
        <f t="array" ref="I2199">_xlfn.XLOOKUP($A2199,MedExam_Table[[#Headers],[#Data],[Customer ID]],MedExam_Table[[#Headers],[#Data],[Smoker Updated]],"Not Found",0)</f>
        <v>No</v>
      </c>
      <c r="J2199" t="str" cm="1">
        <f t="array" ref="J2199">_xlfn.XLOOKUP($A2199,MedExam_Table[[#Headers],[#Data],[Customer ID]],MedExam_Table[[#Headers],[#Data],[Weight Status]],"Not Found",0)</f>
        <v>Obesity</v>
      </c>
      <c r="K2199" t="str" cm="1">
        <f t="array" ref="K2199">_xlfn.XLOOKUP($A2199,MedExam_Table[[#Headers],[#Data],[Customer ID]],MedExam_Table[[#Headers],[#Data],[Diabetes Status]],"Not Found",0)</f>
        <v>Diabetes</v>
      </c>
      <c r="L2199" cm="1">
        <f t="array" ref="L2199">_xlfn.XLOOKUP($A2199,Hospitalisation_table[[#All],[Customer ID]],Hospitalisation_table[[#All],[Customer Age]],"Not Found",0)</f>
        <v>55</v>
      </c>
      <c r="M2199" t="str" cm="1">
        <f t="array" ref="M2199">_xlfn.XLOOKUP($A2199,Hospitalisation_table[[#All],[Customer ID]],Hospitalisation_table[[#All],[Date of Birth]],"Not Found",0)</f>
        <v>30-Dec-1967</v>
      </c>
      <c r="N2199" s="22" cm="1">
        <f t="array" ref="N2199">_xlfn.XLOOKUP($A2199,Hospitalisation_table[[#All],[Customer ID]],Hospitalisation_table[[#All],[charges]],"Not Found",0)</f>
        <v>12268.63</v>
      </c>
      <c r="O2199" t="str" cm="1">
        <f t="array" ref="O2199">_xlfn.XLOOKUP($A2199,Hospitalisation_table[[#All],[Customer ID]],Hospitalisation_table[[#All],[Hospital tier_Updated]],"Not Found",0)</f>
        <v>tier - 3</v>
      </c>
      <c r="P2199" t="str" cm="1">
        <f t="array" ref="P2199">_xlfn.XLOOKUP($A2199,Hospitalisation_table[[#All],[Customer ID]],Hospitalisation_table[[#All],[City tier_updated]],"Not Found",0)</f>
        <v>tier - 1</v>
      </c>
      <c r="Q2199" t="str" cm="1">
        <f t="array" ref="Q2199">_xlfn.XLOOKUP($A2199,Hospitalisation_table[[#All],[Customer ID]],Hospitalisation_table[[#All],[State ID Updated]],"Not Found",0)</f>
        <v>R1012</v>
      </c>
    </row>
    <row r="2200" spans="1:17" x14ac:dyDescent="0.3">
      <c r="A2200" s="13" t="s">
        <v>1495</v>
      </c>
      <c r="B2200" t="str" cm="1">
        <f t="array" ref="B2200">_xlfn.XLOOKUP($A2200,CustomersName[[#All],[Customer ID]],CustomersName[[#All],[First Name]],"Not Found",0)</f>
        <v>Skylar</v>
      </c>
      <c r="C2200" cm="1">
        <f t="array" ref="C2200">_xlfn.XLOOKUP($A2200,MedExam_Table[[#Headers],[#Data],[Customer ID]],MedExam_Table[[#Headers],[#Data],[BMI]],"Not Found",0)</f>
        <v>37.51</v>
      </c>
      <c r="D2200" cm="1">
        <f t="array" ref="D2200">_xlfn.XLOOKUP($A2200,MedExam_Table[[#Headers],[#Data],[Customer ID]],MedExam_Table[[#Headers],[#Data],[HBA1C]],"Not Found",0)</f>
        <v>5.5</v>
      </c>
      <c r="E2200" t="str" cm="1">
        <f t="array" ref="E2200">_xlfn.XLOOKUP($A2200,MedExam_Table[[#Headers],[#Data],[Customer ID]],MedExam_Table[[#Headers],[#Data],[Heart Issues Updated]],"Not Found",0)</f>
        <v>Yes</v>
      </c>
      <c r="F2200" t="str" cm="1">
        <f t="array" ref="F2200">_xlfn.XLOOKUP($A2200,MedExam_Table[[#Headers],[#Data],[Customer ID]],MedExam_Table[[#Headers],[#Data],[Any Transplants Update]],"Not Found",0)</f>
        <v>No</v>
      </c>
      <c r="G2200" t="str" cm="1">
        <f t="array" ref="G2200">_xlfn.XLOOKUP($A2200,MedExam_Table[[#Headers],[#Data],[Customer ID]],MedExam_Table[[#Headers],[#Data],[Cancer history]],"Not Found",0)</f>
        <v>No</v>
      </c>
      <c r="H2200" cm="1">
        <f t="array" ref="H2200">_xlfn.XLOOKUP($A2200,MedExam_Table[[#Headers],[#Data],[Customer ID]],MedExam_Table[[#Headers],[#Data],[NumberOfMajorSurgeries_updated]],"Not Found",0)</f>
        <v>2</v>
      </c>
      <c r="I2200" t="str" cm="1">
        <f t="array" ref="I2200">_xlfn.XLOOKUP($A2200,MedExam_Table[[#Headers],[#Data],[Customer ID]],MedExam_Table[[#Headers],[#Data],[Smoker Updated]],"Not Found",0)</f>
        <v>No</v>
      </c>
      <c r="J2200" t="str" cm="1">
        <f t="array" ref="J2200">_xlfn.XLOOKUP($A2200,MedExam_Table[[#Headers],[#Data],[Customer ID]],MedExam_Table[[#Headers],[#Data],[Weight Status]],"Not Found",0)</f>
        <v>Obesity</v>
      </c>
      <c r="K2200" t="str" cm="1">
        <f t="array" ref="K2200">_xlfn.XLOOKUP($A2200,MedExam_Table[[#Headers],[#Data],[Customer ID]],MedExam_Table[[#Headers],[#Data],[Diabetes Status]],"Not Found",0)</f>
        <v>Normal</v>
      </c>
      <c r="L2200" cm="1">
        <f t="array" ref="L2200">_xlfn.XLOOKUP($A2200,Hospitalisation_table[[#All],[Customer ID]],Hospitalisation_table[[#All],[Customer Age]],"Not Found",0)</f>
        <v>56</v>
      </c>
      <c r="M2200" t="str" cm="1">
        <f t="array" ref="M2200">_xlfn.XLOOKUP($A2200,Hospitalisation_table[[#All],[Customer ID]],Hospitalisation_table[[#All],[Date of Birth]],"Not Found",0)</f>
        <v>6-Dec-1966</v>
      </c>
      <c r="N2200" s="22" cm="1">
        <f t="array" ref="N2200">_xlfn.XLOOKUP($A2200,Hospitalisation_table[[#All],[Customer ID]],Hospitalisation_table[[#All],[charges]],"Not Found",0)</f>
        <v>12265.51</v>
      </c>
      <c r="O2200" t="str" cm="1">
        <f t="array" ref="O2200">_xlfn.XLOOKUP($A2200,Hospitalisation_table[[#All],[Customer ID]],Hospitalisation_table[[#All],[Hospital tier_Updated]],"Not Found",0)</f>
        <v>tier - 3</v>
      </c>
      <c r="P2200" t="str" cm="1">
        <f t="array" ref="P2200">_xlfn.XLOOKUP($A2200,Hospitalisation_table[[#All],[Customer ID]],Hospitalisation_table[[#All],[City tier_updated]],"Not Found",0)</f>
        <v>tier - 3</v>
      </c>
      <c r="Q2200" t="str" cm="1">
        <f t="array" ref="Q2200">_xlfn.XLOOKUP($A2200,Hospitalisation_table[[#All],[Customer ID]],Hospitalisation_table[[#All],[State ID Updated]],"Not Found",0)</f>
        <v>R1013</v>
      </c>
    </row>
    <row r="2201" spans="1:17" x14ac:dyDescent="0.3">
      <c r="A2201" s="14" t="s">
        <v>1494</v>
      </c>
      <c r="B2201" t="str" cm="1">
        <f t="array" ref="B2201">_xlfn.XLOOKUP($A2201,CustomersName[[#All],[Customer ID]],CustomersName[[#All],[First Name]],"Not Found",0)</f>
        <v>Victoria</v>
      </c>
      <c r="C2201" cm="1">
        <f t="array" ref="C2201">_xlfn.XLOOKUP($A2201,MedExam_Table[[#Headers],[#Data],[Customer ID]],MedExam_Table[[#Headers],[#Data],[BMI]],"Not Found",0)</f>
        <v>39.86</v>
      </c>
      <c r="D2201" cm="1">
        <f t="array" ref="D2201">_xlfn.XLOOKUP($A2201,MedExam_Table[[#Headers],[#Data],[Customer ID]],MedExam_Table[[#Headers],[#Data],[HBA1C]],"Not Found",0)</f>
        <v>11.84</v>
      </c>
      <c r="E2201" t="str" cm="1">
        <f t="array" ref="E2201">_xlfn.XLOOKUP($A2201,MedExam_Table[[#Headers],[#Data],[Customer ID]],MedExam_Table[[#Headers],[#Data],[Heart Issues Updated]],"Not Found",0)</f>
        <v>Yes</v>
      </c>
      <c r="F2201" t="str" cm="1">
        <f t="array" ref="F2201">_xlfn.XLOOKUP($A2201,MedExam_Table[[#Headers],[#Data],[Customer ID]],MedExam_Table[[#Headers],[#Data],[Any Transplants Update]],"Not Found",0)</f>
        <v>No</v>
      </c>
      <c r="G2201" t="str" cm="1">
        <f t="array" ref="G2201">_xlfn.XLOOKUP($A2201,MedExam_Table[[#Headers],[#Data],[Customer ID]],MedExam_Table[[#Headers],[#Data],[Cancer history]],"Not Found",0)</f>
        <v>No</v>
      </c>
      <c r="H2201" cm="1">
        <f t="array" ref="H2201">_xlfn.XLOOKUP($A2201,MedExam_Table[[#Headers],[#Data],[Customer ID]],MedExam_Table[[#Headers],[#Data],[NumberOfMajorSurgeries_updated]],"Not Found",0)</f>
        <v>1</v>
      </c>
      <c r="I2201" t="str" cm="1">
        <f t="array" ref="I2201">_xlfn.XLOOKUP($A2201,MedExam_Table[[#Headers],[#Data],[Customer ID]],MedExam_Table[[#Headers],[#Data],[Smoker Updated]],"Not Found",0)</f>
        <v>No</v>
      </c>
      <c r="J2201" t="str" cm="1">
        <f t="array" ref="J2201">_xlfn.XLOOKUP($A2201,MedExam_Table[[#Headers],[#Data],[Customer ID]],MedExam_Table[[#Headers],[#Data],[Weight Status]],"Not Found",0)</f>
        <v>Obesity</v>
      </c>
      <c r="K2201" t="str" cm="1">
        <f t="array" ref="K2201">_xlfn.XLOOKUP($A2201,MedExam_Table[[#Headers],[#Data],[Customer ID]],MedExam_Table[[#Headers],[#Data],[Diabetes Status]],"Not Found",0)</f>
        <v>Diabetes</v>
      </c>
      <c r="L2201" cm="1">
        <f t="array" ref="L2201">_xlfn.XLOOKUP($A2201,Hospitalisation_table[[#All],[Customer ID]],Hospitalisation_table[[#All],[Customer Age]],"Not Found",0)</f>
        <v>36</v>
      </c>
      <c r="M2201" t="str" cm="1">
        <f t="array" ref="M2201">_xlfn.XLOOKUP($A2201,Hospitalisation_table[[#All],[Customer ID]],Hospitalisation_table[[#All],[Date of Birth]],"Not Found",0)</f>
        <v>13-Aug-1986</v>
      </c>
      <c r="N2201" s="22" cm="1">
        <f t="array" ref="N2201">_xlfn.XLOOKUP($A2201,Hospitalisation_table[[#All],[Customer ID]],Hospitalisation_table[[#All],[charges]],"Not Found",0)</f>
        <v>12255.04</v>
      </c>
      <c r="O2201" t="str" cm="1">
        <f t="array" ref="O2201">_xlfn.XLOOKUP($A2201,Hospitalisation_table[[#All],[Customer ID]],Hospitalisation_table[[#All],[Hospital tier_Updated]],"Not Found",0)</f>
        <v>tier - 3</v>
      </c>
      <c r="P2201" t="str" cm="1">
        <f t="array" ref="P2201">_xlfn.XLOOKUP($A2201,Hospitalisation_table[[#All],[Customer ID]],Hospitalisation_table[[#All],[City tier_updated]],"Not Found",0)</f>
        <v>tier - 2</v>
      </c>
      <c r="Q2201" t="str" cm="1">
        <f t="array" ref="Q2201">_xlfn.XLOOKUP($A2201,Hospitalisation_table[[#All],[Customer ID]],Hospitalisation_table[[#All],[State ID Updated]],"Not Found",0)</f>
        <v>R1026</v>
      </c>
    </row>
    <row r="2202" spans="1:17" x14ac:dyDescent="0.3">
      <c r="A2202" s="13" t="s">
        <v>1493</v>
      </c>
      <c r="B2202" t="str" cm="1">
        <f t="array" ref="B2202">_xlfn.XLOOKUP($A2202,CustomersName[[#All],[Customer ID]],CustomersName[[#All],[First Name]],"Not Found",0)</f>
        <v>Ahanda L</v>
      </c>
      <c r="C2202" cm="1">
        <f t="array" ref="C2202">_xlfn.XLOOKUP($A2202,MedExam_Table[[#Headers],[#Data],[Customer ID]],MedExam_Table[[#Headers],[#Data],[BMI]],"Not Found",0)</f>
        <v>42.13</v>
      </c>
      <c r="D2202" cm="1">
        <f t="array" ref="D2202">_xlfn.XLOOKUP($A2202,MedExam_Table[[#Headers],[#Data],[Customer ID]],MedExam_Table[[#Headers],[#Data],[HBA1C]],"Not Found",0)</f>
        <v>4.66</v>
      </c>
      <c r="E2202" t="str" cm="1">
        <f t="array" ref="E2202">_xlfn.XLOOKUP($A2202,MedExam_Table[[#Headers],[#Data],[Customer ID]],MedExam_Table[[#Headers],[#Data],[Heart Issues Updated]],"Not Found",0)</f>
        <v>No</v>
      </c>
      <c r="F2202" t="str" cm="1">
        <f t="array" ref="F2202">_xlfn.XLOOKUP($A2202,MedExam_Table[[#Headers],[#Data],[Customer ID]],MedExam_Table[[#Headers],[#Data],[Any Transplants Update]],"Not Found",0)</f>
        <v>No</v>
      </c>
      <c r="G2202" t="str" cm="1">
        <f t="array" ref="G2202">_xlfn.XLOOKUP($A2202,MedExam_Table[[#Headers],[#Data],[Customer ID]],MedExam_Table[[#Headers],[#Data],[Cancer history]],"Not Found",0)</f>
        <v>No</v>
      </c>
      <c r="H2202" cm="1">
        <f t="array" ref="H2202">_xlfn.XLOOKUP($A2202,MedExam_Table[[#Headers],[#Data],[Customer ID]],MedExam_Table[[#Headers],[#Data],[NumberOfMajorSurgeries_updated]],"Not Found",0)</f>
        <v>0</v>
      </c>
      <c r="I2202" t="str" cm="1">
        <f t="array" ref="I2202">_xlfn.XLOOKUP($A2202,MedExam_Table[[#Headers],[#Data],[Customer ID]],MedExam_Table[[#Headers],[#Data],[Smoker Updated]],"Not Found",0)</f>
        <v>No</v>
      </c>
      <c r="J2202" t="str" cm="1">
        <f t="array" ref="J2202">_xlfn.XLOOKUP($A2202,MedExam_Table[[#Headers],[#Data],[Customer ID]],MedExam_Table[[#Headers],[#Data],[Weight Status]],"Not Found",0)</f>
        <v>Obesity</v>
      </c>
      <c r="K2202" t="str" cm="1">
        <f t="array" ref="K2202">_xlfn.XLOOKUP($A2202,MedExam_Table[[#Headers],[#Data],[Customer ID]],MedExam_Table[[#Headers],[#Data],[Diabetes Status]],"Not Found",0)</f>
        <v>Normal</v>
      </c>
      <c r="L2202" cm="1">
        <f t="array" ref="L2202">_xlfn.XLOOKUP($A2202,Hospitalisation_table[[#All],[Customer ID]],Hospitalisation_table[[#All],[Customer Age]],"Not Found",0)</f>
        <v>33</v>
      </c>
      <c r="M2202" t="str" cm="1">
        <f t="array" ref="M2202">_xlfn.XLOOKUP($A2202,Hospitalisation_table[[#All],[Customer ID]],Hospitalisation_table[[#All],[Date of Birth]],"Not Found",0)</f>
        <v>23-Nov-1989</v>
      </c>
      <c r="N2202" s="22" cm="1">
        <f t="array" ref="N2202">_xlfn.XLOOKUP($A2202,Hospitalisation_table[[#All],[Customer ID]],Hospitalisation_table[[#All],[charges]],"Not Found",0)</f>
        <v>12254.44</v>
      </c>
      <c r="O2202" t="str" cm="1">
        <f t="array" ref="O2202">_xlfn.XLOOKUP($A2202,Hospitalisation_table[[#All],[Customer ID]],Hospitalisation_table[[#All],[Hospital tier_Updated]],"Not Found",0)</f>
        <v>tier - 3</v>
      </c>
      <c r="P2202" t="str" cm="1">
        <f t="array" ref="P2202">_xlfn.XLOOKUP($A2202,Hospitalisation_table[[#All],[Customer ID]],Hospitalisation_table[[#All],[City tier_updated]],"Not Found",0)</f>
        <v>tier - 3</v>
      </c>
      <c r="Q2202" t="str" cm="1">
        <f t="array" ref="Q2202">_xlfn.XLOOKUP($A2202,Hospitalisation_table[[#All],[Customer ID]],Hospitalisation_table[[#All],[State ID Updated]],"Not Found",0)</f>
        <v>R1026</v>
      </c>
    </row>
    <row r="2203" spans="1:17" x14ac:dyDescent="0.3">
      <c r="A2203" s="14" t="s">
        <v>1492</v>
      </c>
      <c r="B2203" t="str" cm="1">
        <f t="array" ref="B2203">_xlfn.XLOOKUP($A2203,CustomersName[[#All],[Customer ID]],CustomersName[[#All],[First Name]],"Not Found",0)</f>
        <v>henee</v>
      </c>
      <c r="C2203" cm="1">
        <f t="array" ref="C2203">_xlfn.XLOOKUP($A2203,MedExam_Table[[#Headers],[#Data],[Customer ID]],MedExam_Table[[#Headers],[#Data],[BMI]],"Not Found",0)</f>
        <v>35.99</v>
      </c>
      <c r="D2203" cm="1">
        <f t="array" ref="D2203">_xlfn.XLOOKUP($A2203,MedExam_Table[[#Headers],[#Data],[Customer ID]],MedExam_Table[[#Headers],[#Data],[HBA1C]],"Not Found",0)</f>
        <v>11.11</v>
      </c>
      <c r="E2203" t="str" cm="1">
        <f t="array" ref="E2203">_xlfn.XLOOKUP($A2203,MedExam_Table[[#Headers],[#Data],[Customer ID]],MedExam_Table[[#Headers],[#Data],[Heart Issues Updated]],"Not Found",0)</f>
        <v>No</v>
      </c>
      <c r="F2203" t="str" cm="1">
        <f t="array" ref="F2203">_xlfn.XLOOKUP($A2203,MedExam_Table[[#Headers],[#Data],[Customer ID]],MedExam_Table[[#Headers],[#Data],[Any Transplants Update]],"Not Found",0)</f>
        <v>No</v>
      </c>
      <c r="G2203" t="str" cm="1">
        <f t="array" ref="G2203">_xlfn.XLOOKUP($A2203,MedExam_Table[[#Headers],[#Data],[Customer ID]],MedExam_Table[[#Headers],[#Data],[Cancer history]],"Not Found",0)</f>
        <v>No</v>
      </c>
      <c r="H2203" cm="1">
        <f t="array" ref="H2203">_xlfn.XLOOKUP($A2203,MedExam_Table[[#Headers],[#Data],[Customer ID]],MedExam_Table[[#Headers],[#Data],[NumberOfMajorSurgeries_updated]],"Not Found",0)</f>
        <v>0</v>
      </c>
      <c r="I2203" t="str" cm="1">
        <f t="array" ref="I2203">_xlfn.XLOOKUP($A2203,MedExam_Table[[#Headers],[#Data],[Customer ID]],MedExam_Table[[#Headers],[#Data],[Smoker Updated]],"Not Found",0)</f>
        <v>No</v>
      </c>
      <c r="J2203" t="str" cm="1">
        <f t="array" ref="J2203">_xlfn.XLOOKUP($A2203,MedExam_Table[[#Headers],[#Data],[Customer ID]],MedExam_Table[[#Headers],[#Data],[Weight Status]],"Not Found",0)</f>
        <v>Obesity</v>
      </c>
      <c r="K2203" t="str" cm="1">
        <f t="array" ref="K2203">_xlfn.XLOOKUP($A2203,MedExam_Table[[#Headers],[#Data],[Customer ID]],MedExam_Table[[#Headers],[#Data],[Diabetes Status]],"Not Found",0)</f>
        <v>Diabetes</v>
      </c>
      <c r="L2203" cm="1">
        <f t="array" ref="L2203">_xlfn.XLOOKUP($A2203,Hospitalisation_table[[#All],[Customer ID]],Hospitalisation_table[[#All],[Customer Age]],"Not Found",0)</f>
        <v>48</v>
      </c>
      <c r="M2203" t="str" cm="1">
        <f t="array" ref="M2203">_xlfn.XLOOKUP($A2203,Hospitalisation_table[[#All],[Customer ID]],Hospitalisation_table[[#All],[Date of Birth]],"Not Found",0)</f>
        <v>23-Jun-1974</v>
      </c>
      <c r="N2203" s="22" cm="1">
        <f t="array" ref="N2203">_xlfn.XLOOKUP($A2203,Hospitalisation_table[[#All],[Customer ID]],Hospitalisation_table[[#All],[charges]],"Not Found",0)</f>
        <v>12245.17</v>
      </c>
      <c r="O2203" t="str" cm="1">
        <f t="array" ref="O2203">_xlfn.XLOOKUP($A2203,Hospitalisation_table[[#All],[Customer ID]],Hospitalisation_table[[#All],[Hospital tier_Updated]],"Not Found",0)</f>
        <v>tier - 3</v>
      </c>
      <c r="P2203" t="str" cm="1">
        <f t="array" ref="P2203">_xlfn.XLOOKUP($A2203,Hospitalisation_table[[#All],[Customer ID]],Hospitalisation_table[[#All],[City tier_updated]],"Not Found",0)</f>
        <v>tier - 1</v>
      </c>
      <c r="Q2203" t="str" cm="1">
        <f t="array" ref="Q2203">_xlfn.XLOOKUP($A2203,Hospitalisation_table[[#All],[Customer ID]],Hospitalisation_table[[#All],[State ID Updated]],"Not Found",0)</f>
        <v>R1012</v>
      </c>
    </row>
    <row r="2204" spans="1:17" x14ac:dyDescent="0.3">
      <c r="A2204" s="13" t="s">
        <v>2285</v>
      </c>
      <c r="B2204" t="str" cm="1">
        <f t="array" ref="B2204">_xlfn.XLOOKUP($A2204,CustomersName[[#All],[Customer ID]],CustomersName[[#All],[First Name]],"Not Found",0)</f>
        <v>Rebecca</v>
      </c>
      <c r="C2204" cm="1">
        <f t="array" ref="C2204">_xlfn.XLOOKUP($A2204,MedExam_Table[[#Headers],[#Data],[Customer ID]],MedExam_Table[[#Headers],[#Data],[BMI]],"Not Found",0)</f>
        <v>33.11</v>
      </c>
      <c r="D2204" cm="1">
        <f t="array" ref="D2204">_xlfn.XLOOKUP($A2204,MedExam_Table[[#Headers],[#Data],[Customer ID]],MedExam_Table[[#Headers],[#Data],[HBA1C]],"Not Found",0)</f>
        <v>10.51</v>
      </c>
      <c r="E2204" t="str" cm="1">
        <f t="array" ref="E2204">_xlfn.XLOOKUP($A2204,MedExam_Table[[#Headers],[#Data],[Customer ID]],MedExam_Table[[#Headers],[#Data],[Heart Issues Updated]],"Not Found",0)</f>
        <v>No</v>
      </c>
      <c r="F2204" t="str" cm="1">
        <f t="array" ref="F2204">_xlfn.XLOOKUP($A2204,MedExam_Table[[#Headers],[#Data],[Customer ID]],MedExam_Table[[#Headers],[#Data],[Any Transplants Update]],"Not Found",0)</f>
        <v>No</v>
      </c>
      <c r="G2204" t="str" cm="1">
        <f t="array" ref="G2204">_xlfn.XLOOKUP($A2204,MedExam_Table[[#Headers],[#Data],[Customer ID]],MedExam_Table[[#Headers],[#Data],[Cancer history]],"Not Found",0)</f>
        <v>No</v>
      </c>
      <c r="H2204" cm="1">
        <f t="array" ref="H2204">_xlfn.XLOOKUP($A2204,MedExam_Table[[#Headers],[#Data],[Customer ID]],MedExam_Table[[#Headers],[#Data],[NumberOfMajorSurgeries_updated]],"Not Found",0)</f>
        <v>0</v>
      </c>
      <c r="I2204" t="str" cm="1">
        <f t="array" ref="I2204">_xlfn.XLOOKUP($A2204,MedExam_Table[[#Headers],[#Data],[Customer ID]],MedExam_Table[[#Headers],[#Data],[Smoker Updated]],"Not Found",0)</f>
        <v>Yes</v>
      </c>
      <c r="J2204" t="str" cm="1">
        <f t="array" ref="J2204">_xlfn.XLOOKUP($A2204,MedExam_Table[[#Headers],[#Data],[Customer ID]],MedExam_Table[[#Headers],[#Data],[Weight Status]],"Not Found",0)</f>
        <v>Obesity</v>
      </c>
      <c r="K2204" t="str" cm="1">
        <f t="array" ref="K2204">_xlfn.XLOOKUP($A2204,MedExam_Table[[#Headers],[#Data],[Customer ID]],MedExam_Table[[#Headers],[#Data],[Diabetes Status]],"Not Found",0)</f>
        <v>Diabetes</v>
      </c>
      <c r="L2204" cm="1">
        <f t="array" ref="L2204">_xlfn.XLOOKUP($A2204,Hospitalisation_table[[#All],[Customer ID]],Hospitalisation_table[[#All],[Customer Age]],"Not Found",0)</f>
        <v>49</v>
      </c>
      <c r="M2204" t="str" cm="1">
        <f t="array" ref="M2204">_xlfn.XLOOKUP($A2204,Hospitalisation_table[[#All],[Customer ID]],Hospitalisation_table[[#All],[Date of Birth]],"Not Found",0)</f>
        <v>5-Jun-1974</v>
      </c>
      <c r="N2204" s="22" cm="1">
        <f t="array" ref="N2204">_xlfn.XLOOKUP($A2204,Hospitalisation_table[[#All],[Customer ID]],Hospitalisation_table[[#All],[charges]],"Not Found",0)</f>
        <v>40974.160000000003</v>
      </c>
      <c r="O2204" t="str" cm="1">
        <f t="array" ref="O2204">_xlfn.XLOOKUP($A2204,Hospitalisation_table[[#All],[Customer ID]],Hospitalisation_table[[#All],[Hospital tier_Updated]],"Not Found",0)</f>
        <v>tier - 1</v>
      </c>
      <c r="P2204" t="str" cm="1">
        <f t="array" ref="P2204">_xlfn.XLOOKUP($A2204,Hospitalisation_table[[#All],[Customer ID]],Hospitalisation_table[[#All],[City tier_updated]],"Not Found",0)</f>
        <v>tier - 2</v>
      </c>
      <c r="Q2204" t="str" cm="1">
        <f t="array" ref="Q2204">_xlfn.XLOOKUP($A2204,Hospitalisation_table[[#All],[Customer ID]],Hospitalisation_table[[#All],[State ID Updated]],"Not Found",0)</f>
        <v>R1013</v>
      </c>
    </row>
    <row r="2205" spans="1:17" x14ac:dyDescent="0.3">
      <c r="A2205" s="14" t="s">
        <v>1491</v>
      </c>
      <c r="B2205" t="str" cm="1">
        <f t="array" ref="B2205">_xlfn.XLOOKUP($A2205,CustomersName[[#All],[Customer ID]],CustomersName[[#All],[First Name]],"Not Found",0)</f>
        <v>Nhllie A.</v>
      </c>
      <c r="C2205" cm="1">
        <f t="array" ref="C2205">_xlfn.XLOOKUP($A2205,MedExam_Table[[#Headers],[#Data],[Customer ID]],MedExam_Table[[#Headers],[#Data],[BMI]],"Not Found",0)</f>
        <v>35.200000000000003</v>
      </c>
      <c r="D2205" cm="1">
        <f t="array" ref="D2205">_xlfn.XLOOKUP($A2205,MedExam_Table[[#Headers],[#Data],[Customer ID]],MedExam_Table[[#Headers],[#Data],[HBA1C]],"Not Found",0)</f>
        <v>7.72</v>
      </c>
      <c r="E2205" t="str" cm="1">
        <f t="array" ref="E2205">_xlfn.XLOOKUP($A2205,MedExam_Table[[#Headers],[#Data],[Customer ID]],MedExam_Table[[#Headers],[#Data],[Heart Issues Updated]],"Not Found",0)</f>
        <v>Yes</v>
      </c>
      <c r="F2205" t="str" cm="1">
        <f t="array" ref="F2205">_xlfn.XLOOKUP($A2205,MedExam_Table[[#Headers],[#Data],[Customer ID]],MedExam_Table[[#Headers],[#Data],[Any Transplants Update]],"Not Found",0)</f>
        <v>No</v>
      </c>
      <c r="G2205" t="str" cm="1">
        <f t="array" ref="G2205">_xlfn.XLOOKUP($A2205,MedExam_Table[[#Headers],[#Data],[Customer ID]],MedExam_Table[[#Headers],[#Data],[Cancer history]],"Not Found",0)</f>
        <v>Yes</v>
      </c>
      <c r="H2205" cm="1">
        <f t="array" ref="H2205">_xlfn.XLOOKUP($A2205,MedExam_Table[[#Headers],[#Data],[Customer ID]],MedExam_Table[[#Headers],[#Data],[NumberOfMajorSurgeries_updated]],"Not Found",0)</f>
        <v>1</v>
      </c>
      <c r="I2205" t="str" cm="1">
        <f t="array" ref="I2205">_xlfn.XLOOKUP($A2205,MedExam_Table[[#Headers],[#Data],[Customer ID]],MedExam_Table[[#Headers],[#Data],[Smoker Updated]],"Not Found",0)</f>
        <v>No</v>
      </c>
      <c r="J2205" t="str" cm="1">
        <f t="array" ref="J2205">_xlfn.XLOOKUP($A2205,MedExam_Table[[#Headers],[#Data],[Customer ID]],MedExam_Table[[#Headers],[#Data],[Weight Status]],"Not Found",0)</f>
        <v>Obesity</v>
      </c>
      <c r="K2205" t="str" cm="1">
        <f t="array" ref="K2205">_xlfn.XLOOKUP($A2205,MedExam_Table[[#Headers],[#Data],[Customer ID]],MedExam_Table[[#Headers],[#Data],[Diabetes Status]],"Not Found",0)</f>
        <v>Diabetes</v>
      </c>
      <c r="L2205" cm="1">
        <f t="array" ref="L2205">_xlfn.XLOOKUP($A2205,Hospitalisation_table[[#All],[Customer ID]],Hospitalisation_table[[#All],[Customer Age]],"Not Found",0)</f>
        <v>59</v>
      </c>
      <c r="M2205" t="str" cm="1">
        <f t="array" ref="M2205">_xlfn.XLOOKUP($A2205,Hospitalisation_table[[#All],[Customer ID]],Hospitalisation_table[[#All],[Date of Birth]],"Not Found",0)</f>
        <v>17-Jul-1963</v>
      </c>
      <c r="N2205" s="22" cm="1">
        <f t="array" ref="N2205">_xlfn.XLOOKUP($A2205,Hospitalisation_table[[#All],[Customer ID]],Hospitalisation_table[[#All],[charges]],"Not Found",0)</f>
        <v>12244.53</v>
      </c>
      <c r="O2205" t="str" cm="1">
        <f t="array" ref="O2205">_xlfn.XLOOKUP($A2205,Hospitalisation_table[[#All],[Customer ID]],Hospitalisation_table[[#All],[Hospital tier_Updated]],"Not Found",0)</f>
        <v>tier - 3</v>
      </c>
      <c r="P2205" t="str" cm="1">
        <f t="array" ref="P2205">_xlfn.XLOOKUP($A2205,Hospitalisation_table[[#All],[Customer ID]],Hospitalisation_table[[#All],[City tier_updated]],"Not Found",0)</f>
        <v>tier - 1</v>
      </c>
      <c r="Q2205" t="str" cm="1">
        <f t="array" ref="Q2205">_xlfn.XLOOKUP($A2205,Hospitalisation_table[[#All],[Customer ID]],Hospitalisation_table[[#All],[State ID Updated]],"Not Found",0)</f>
        <v>R1013</v>
      </c>
    </row>
    <row r="2206" spans="1:17" x14ac:dyDescent="0.3">
      <c r="A2206" s="13" t="s">
        <v>1490</v>
      </c>
      <c r="B2206" t="str" cm="1">
        <f t="array" ref="B2206">_xlfn.XLOOKUP($A2206,CustomersName[[#All],[Customer ID]],CustomersName[[#All],[First Name]],"Not Found",0)</f>
        <v>Tamara</v>
      </c>
      <c r="C2206" cm="1">
        <f t="array" ref="C2206">_xlfn.XLOOKUP($A2206,MedExam_Table[[#Headers],[#Data],[Customer ID]],MedExam_Table[[#Headers],[#Data],[BMI]],"Not Found",0)</f>
        <v>29.91</v>
      </c>
      <c r="D2206" cm="1">
        <f t="array" ref="D2206">_xlfn.XLOOKUP($A2206,MedExam_Table[[#Headers],[#Data],[Customer ID]],MedExam_Table[[#Headers],[#Data],[HBA1C]],"Not Found",0)</f>
        <v>5.55</v>
      </c>
      <c r="E2206" t="str" cm="1">
        <f t="array" ref="E2206">_xlfn.XLOOKUP($A2206,MedExam_Table[[#Headers],[#Data],[Customer ID]],MedExam_Table[[#Headers],[#Data],[Heart Issues Updated]],"Not Found",0)</f>
        <v>Yes</v>
      </c>
      <c r="F2206" t="str" cm="1">
        <f t="array" ref="F2206">_xlfn.XLOOKUP($A2206,MedExam_Table[[#Headers],[#Data],[Customer ID]],MedExam_Table[[#Headers],[#Data],[Any Transplants Update]],"Not Found",0)</f>
        <v>No</v>
      </c>
      <c r="G2206" t="str" cm="1">
        <f t="array" ref="G2206">_xlfn.XLOOKUP($A2206,MedExam_Table[[#Headers],[#Data],[Customer ID]],MedExam_Table[[#Headers],[#Data],[Cancer history]],"Not Found",0)</f>
        <v>No</v>
      </c>
      <c r="H2206" cm="1">
        <f t="array" ref="H2206">_xlfn.XLOOKUP($A2206,MedExam_Table[[#Headers],[#Data],[Customer ID]],MedExam_Table[[#Headers],[#Data],[NumberOfMajorSurgeries_updated]],"Not Found",0)</f>
        <v>2</v>
      </c>
      <c r="I2206" t="str" cm="1">
        <f t="array" ref="I2206">_xlfn.XLOOKUP($A2206,MedExam_Table[[#Headers],[#Data],[Customer ID]],MedExam_Table[[#Headers],[#Data],[Smoker Updated]],"Not Found",0)</f>
        <v>No</v>
      </c>
      <c r="J2206" t="str" cm="1">
        <f t="array" ref="J2206">_xlfn.XLOOKUP($A2206,MedExam_Table[[#Headers],[#Data],[Customer ID]],MedExam_Table[[#Headers],[#Data],[Weight Status]],"Not Found",0)</f>
        <v>OverWeight</v>
      </c>
      <c r="K2206" t="str" cm="1">
        <f t="array" ref="K2206">_xlfn.XLOOKUP($A2206,MedExam_Table[[#Headers],[#Data],[Customer ID]],MedExam_Table[[#Headers],[#Data],[Diabetes Status]],"Not Found",0)</f>
        <v>Normal</v>
      </c>
      <c r="L2206" cm="1">
        <f t="array" ref="L2206">_xlfn.XLOOKUP($A2206,Hospitalisation_table[[#All],[Customer ID]],Hospitalisation_table[[#All],[Customer Age]],"Not Found",0)</f>
        <v>56</v>
      </c>
      <c r="M2206" t="str" cm="1">
        <f t="array" ref="M2206">_xlfn.XLOOKUP($A2206,Hospitalisation_table[[#All],[Customer ID]],Hospitalisation_table[[#All],[Date of Birth]],"Not Found",0)</f>
        <v>29-Jul-1966</v>
      </c>
      <c r="N2206" s="22" cm="1">
        <f t="array" ref="N2206">_xlfn.XLOOKUP($A2206,Hospitalisation_table[[#All],[Customer ID]],Hospitalisation_table[[#All],[charges]],"Not Found",0)</f>
        <v>12237.73</v>
      </c>
      <c r="O2206" t="str" cm="1">
        <f t="array" ref="O2206">_xlfn.XLOOKUP($A2206,Hospitalisation_table[[#All],[Customer ID]],Hospitalisation_table[[#All],[Hospital tier_Updated]],"Not Found",0)</f>
        <v>tier - 3</v>
      </c>
      <c r="P2206" t="str" cm="1">
        <f t="array" ref="P2206">_xlfn.XLOOKUP($A2206,Hospitalisation_table[[#All],[Customer ID]],Hospitalisation_table[[#All],[City tier_updated]],"Not Found",0)</f>
        <v>tier - 3</v>
      </c>
      <c r="Q2206" t="str" cm="1">
        <f t="array" ref="Q2206">_xlfn.XLOOKUP($A2206,Hospitalisation_table[[#All],[Customer ID]],Hospitalisation_table[[#All],[State ID Updated]],"Not Found",0)</f>
        <v>R1012</v>
      </c>
    </row>
    <row r="2207" spans="1:17" x14ac:dyDescent="0.3">
      <c r="A2207" s="14" t="s">
        <v>1489</v>
      </c>
      <c r="B2207" t="str" cm="1">
        <f t="array" ref="B2207">_xlfn.XLOOKUP($A2207,CustomersName[[#All],[Customer ID]],CustomersName[[#All],[First Name]],"Not Found",0)</f>
        <v>Joan</v>
      </c>
      <c r="C2207" cm="1">
        <f t="array" ref="C2207">_xlfn.XLOOKUP($A2207,MedExam_Table[[#Headers],[#Data],[Customer ID]],MedExam_Table[[#Headers],[#Data],[BMI]],"Not Found",0)</f>
        <v>36.479999999999997</v>
      </c>
      <c r="D2207" cm="1">
        <f t="array" ref="D2207">_xlfn.XLOOKUP($A2207,MedExam_Table[[#Headers],[#Data],[Customer ID]],MedExam_Table[[#Headers],[#Data],[HBA1C]],"Not Found",0)</f>
        <v>5.05</v>
      </c>
      <c r="E2207" t="str" cm="1">
        <f t="array" ref="E2207">_xlfn.XLOOKUP($A2207,MedExam_Table[[#Headers],[#Data],[Customer ID]],MedExam_Table[[#Headers],[#Data],[Heart Issues Updated]],"Not Found",0)</f>
        <v>Yes</v>
      </c>
      <c r="F2207" t="str" cm="1">
        <f t="array" ref="F2207">_xlfn.XLOOKUP($A2207,MedExam_Table[[#Headers],[#Data],[Customer ID]],MedExam_Table[[#Headers],[#Data],[Any Transplants Update]],"Not Found",0)</f>
        <v>No</v>
      </c>
      <c r="G2207" t="str" cm="1">
        <f t="array" ref="G2207">_xlfn.XLOOKUP($A2207,MedExam_Table[[#Headers],[#Data],[Customer ID]],MedExam_Table[[#Headers],[#Data],[Cancer history]],"Not Found",0)</f>
        <v>No</v>
      </c>
      <c r="H2207" cm="1">
        <f t="array" ref="H2207">_xlfn.XLOOKUP($A2207,MedExam_Table[[#Headers],[#Data],[Customer ID]],MedExam_Table[[#Headers],[#Data],[NumberOfMajorSurgeries_updated]],"Not Found",0)</f>
        <v>1</v>
      </c>
      <c r="I2207" t="str" cm="1">
        <f t="array" ref="I2207">_xlfn.XLOOKUP($A2207,MedExam_Table[[#Headers],[#Data],[Customer ID]],MedExam_Table[[#Headers],[#Data],[Smoker Updated]],"Not Found",0)</f>
        <v>No</v>
      </c>
      <c r="J2207" t="str" cm="1">
        <f t="array" ref="J2207">_xlfn.XLOOKUP($A2207,MedExam_Table[[#Headers],[#Data],[Customer ID]],MedExam_Table[[#Headers],[#Data],[Weight Status]],"Not Found",0)</f>
        <v>Obesity</v>
      </c>
      <c r="K2207" t="str" cm="1">
        <f t="array" ref="K2207">_xlfn.XLOOKUP($A2207,MedExam_Table[[#Headers],[#Data],[Customer ID]],MedExam_Table[[#Headers],[#Data],[Diabetes Status]],"Not Found",0)</f>
        <v>Normal</v>
      </c>
      <c r="L2207" cm="1">
        <f t="array" ref="L2207">_xlfn.XLOOKUP($A2207,Hospitalisation_table[[#All],[Customer ID]],Hospitalisation_table[[#All],[Customer Age]],"Not Found",0)</f>
        <v>58</v>
      </c>
      <c r="M2207" t="str" cm="1">
        <f t="array" ref="M2207">_xlfn.XLOOKUP($A2207,Hospitalisation_table[[#All],[Customer ID]],Hospitalisation_table[[#All],[Date of Birth]],"Not Found",0)</f>
        <v>15-Oct-1964</v>
      </c>
      <c r="N2207" s="22" cm="1">
        <f t="array" ref="N2207">_xlfn.XLOOKUP($A2207,Hospitalisation_table[[#All],[Customer ID]],Hospitalisation_table[[#All],[charges]],"Not Found",0)</f>
        <v>12235.84</v>
      </c>
      <c r="O2207" t="str" cm="1">
        <f t="array" ref="O2207">_xlfn.XLOOKUP($A2207,Hospitalisation_table[[#All],[Customer ID]],Hospitalisation_table[[#All],[Hospital tier_Updated]],"Not Found",0)</f>
        <v>tier - 3</v>
      </c>
      <c r="P2207" t="str" cm="1">
        <f t="array" ref="P2207">_xlfn.XLOOKUP($A2207,Hospitalisation_table[[#All],[Customer ID]],Hospitalisation_table[[#All],[City tier_updated]],"Not Found",0)</f>
        <v>tier - 3</v>
      </c>
      <c r="Q2207" t="str" cm="1">
        <f t="array" ref="Q2207">_xlfn.XLOOKUP($A2207,Hospitalisation_table[[#All],[Customer ID]],Hospitalisation_table[[#All],[State ID Updated]],"Not Found",0)</f>
        <v>R1012</v>
      </c>
    </row>
    <row r="2208" spans="1:17" x14ac:dyDescent="0.3">
      <c r="A2208" s="13" t="s">
        <v>1488</v>
      </c>
      <c r="B2208" t="str" cm="1">
        <f t="array" ref="B2208">_xlfn.XLOOKUP($A2208,CustomersName[[#All],[Customer ID]],CustomersName[[#All],[First Name]],"Not Found",0)</f>
        <v>Aimhe J.</v>
      </c>
      <c r="C2208" cm="1">
        <f t="array" ref="C2208">_xlfn.XLOOKUP($A2208,MedExam_Table[[#Headers],[#Data],[Customer ID]],MedExam_Table[[#Headers],[#Data],[BMI]],"Not Found",0)</f>
        <v>27.5</v>
      </c>
      <c r="D2208" cm="1">
        <f t="array" ref="D2208">_xlfn.XLOOKUP($A2208,MedExam_Table[[#Headers],[#Data],[Customer ID]],MedExam_Table[[#Headers],[#Data],[HBA1C]],"Not Found",0)</f>
        <v>8.69</v>
      </c>
      <c r="E2208" t="str" cm="1">
        <f t="array" ref="E2208">_xlfn.XLOOKUP($A2208,MedExam_Table[[#Headers],[#Data],[Customer ID]],MedExam_Table[[#Headers],[#Data],[Heart Issues Updated]],"Not Found",0)</f>
        <v>Yes</v>
      </c>
      <c r="F2208" t="str" cm="1">
        <f t="array" ref="F2208">_xlfn.XLOOKUP($A2208,MedExam_Table[[#Headers],[#Data],[Customer ID]],MedExam_Table[[#Headers],[#Data],[Any Transplants Update]],"Not Found",0)</f>
        <v>No</v>
      </c>
      <c r="G2208" t="str" cm="1">
        <f t="array" ref="G2208">_xlfn.XLOOKUP($A2208,MedExam_Table[[#Headers],[#Data],[Customer ID]],MedExam_Table[[#Headers],[#Data],[Cancer history]],"Not Found",0)</f>
        <v>Yes</v>
      </c>
      <c r="H2208" cm="1">
        <f t="array" ref="H2208">_xlfn.XLOOKUP($A2208,MedExam_Table[[#Headers],[#Data],[Customer ID]],MedExam_Table[[#Headers],[#Data],[NumberOfMajorSurgeries_updated]],"Not Found",0)</f>
        <v>1</v>
      </c>
      <c r="I2208" t="str" cm="1">
        <f t="array" ref="I2208">_xlfn.XLOOKUP($A2208,MedExam_Table[[#Headers],[#Data],[Customer ID]],MedExam_Table[[#Headers],[#Data],[Smoker Updated]],"Not Found",0)</f>
        <v>No</v>
      </c>
      <c r="J2208" t="str" cm="1">
        <f t="array" ref="J2208">_xlfn.XLOOKUP($A2208,MedExam_Table[[#Headers],[#Data],[Customer ID]],MedExam_Table[[#Headers],[#Data],[Weight Status]],"Not Found",0)</f>
        <v>OverWeight</v>
      </c>
      <c r="K2208" t="str" cm="1">
        <f t="array" ref="K2208">_xlfn.XLOOKUP($A2208,MedExam_Table[[#Headers],[#Data],[Customer ID]],MedExam_Table[[#Headers],[#Data],[Diabetes Status]],"Not Found",0)</f>
        <v>Diabetes</v>
      </c>
      <c r="L2208" cm="1">
        <f t="array" ref="L2208">_xlfn.XLOOKUP($A2208,Hospitalisation_table[[#All],[Customer ID]],Hospitalisation_table[[#All],[Customer Age]],"Not Found",0)</f>
        <v>59</v>
      </c>
      <c r="M2208" t="str" cm="1">
        <f t="array" ref="M2208">_xlfn.XLOOKUP($A2208,Hospitalisation_table[[#All],[Customer ID]],Hospitalisation_table[[#All],[Date of Birth]],"Not Found",0)</f>
        <v>19-Jul-1963</v>
      </c>
      <c r="N2208" s="22" cm="1">
        <f t="array" ref="N2208">_xlfn.XLOOKUP($A2208,Hospitalisation_table[[#All],[Customer ID]],Hospitalisation_table[[#All],[charges]],"Not Found",0)</f>
        <v>12233.83</v>
      </c>
      <c r="O2208" t="str" cm="1">
        <f t="array" ref="O2208">_xlfn.XLOOKUP($A2208,Hospitalisation_table[[#All],[Customer ID]],Hospitalisation_table[[#All],[Hospital tier_Updated]],"Not Found",0)</f>
        <v>tier - 3</v>
      </c>
      <c r="P2208" t="str" cm="1">
        <f t="array" ref="P2208">_xlfn.XLOOKUP($A2208,Hospitalisation_table[[#All],[Customer ID]],Hospitalisation_table[[#All],[City tier_updated]],"Not Found",0)</f>
        <v>tier - 1</v>
      </c>
      <c r="Q2208" t="str" cm="1">
        <f t="array" ref="Q2208">_xlfn.XLOOKUP($A2208,Hospitalisation_table[[#All],[Customer ID]],Hospitalisation_table[[#All],[State ID Updated]],"Not Found",0)</f>
        <v>R1011</v>
      </c>
    </row>
    <row r="2209" spans="1:17" x14ac:dyDescent="0.3">
      <c r="A2209" s="14" t="s">
        <v>1487</v>
      </c>
      <c r="B2209" t="str" cm="1">
        <f t="array" ref="B2209">_xlfn.XLOOKUP($A2209,CustomersName[[#All],[Customer ID]],CustomersName[[#All],[First Name]],"Not Found",0)</f>
        <v>Suzanne</v>
      </c>
      <c r="C2209" cm="1">
        <f t="array" ref="C2209">_xlfn.XLOOKUP($A2209,MedExam_Table[[#Headers],[#Data],[Customer ID]],MedExam_Table[[#Headers],[#Data],[BMI]],"Not Found",0)</f>
        <v>33.44</v>
      </c>
      <c r="D2209" cm="1">
        <f t="array" ref="D2209">_xlfn.XLOOKUP($A2209,MedExam_Table[[#Headers],[#Data],[Customer ID]],MedExam_Table[[#Headers],[#Data],[HBA1C]],"Not Found",0)</f>
        <v>5.9</v>
      </c>
      <c r="E2209" t="str" cm="1">
        <f t="array" ref="E2209">_xlfn.XLOOKUP($A2209,MedExam_Table[[#Headers],[#Data],[Customer ID]],MedExam_Table[[#Headers],[#Data],[Heart Issues Updated]],"Not Found",0)</f>
        <v>Yes</v>
      </c>
      <c r="F2209" t="str" cm="1">
        <f t="array" ref="F2209">_xlfn.XLOOKUP($A2209,MedExam_Table[[#Headers],[#Data],[Customer ID]],MedExam_Table[[#Headers],[#Data],[Any Transplants Update]],"Not Found",0)</f>
        <v>No</v>
      </c>
      <c r="G2209" t="str" cm="1">
        <f t="array" ref="G2209">_xlfn.XLOOKUP($A2209,MedExam_Table[[#Headers],[#Data],[Customer ID]],MedExam_Table[[#Headers],[#Data],[Cancer history]],"Not Found",0)</f>
        <v>No</v>
      </c>
      <c r="H2209" cm="1">
        <f t="array" ref="H2209">_xlfn.XLOOKUP($A2209,MedExam_Table[[#Headers],[#Data],[Customer ID]],MedExam_Table[[#Headers],[#Data],[NumberOfMajorSurgeries_updated]],"Not Found",0)</f>
        <v>1</v>
      </c>
      <c r="I2209" t="str" cm="1">
        <f t="array" ref="I2209">_xlfn.XLOOKUP($A2209,MedExam_Table[[#Headers],[#Data],[Customer ID]],MedExam_Table[[#Headers],[#Data],[Smoker Updated]],"Not Found",0)</f>
        <v>No</v>
      </c>
      <c r="J2209" t="str" cm="1">
        <f t="array" ref="J2209">_xlfn.XLOOKUP($A2209,MedExam_Table[[#Headers],[#Data],[Customer ID]],MedExam_Table[[#Headers],[#Data],[Weight Status]],"Not Found",0)</f>
        <v>Obesity</v>
      </c>
      <c r="K2209" t="str" cm="1">
        <f t="array" ref="K2209">_xlfn.XLOOKUP($A2209,MedExam_Table[[#Headers],[#Data],[Customer ID]],MedExam_Table[[#Headers],[#Data],[Diabetes Status]],"Not Found",0)</f>
        <v>Prediabetes</v>
      </c>
      <c r="L2209" cm="1">
        <f t="array" ref="L2209">_xlfn.XLOOKUP($A2209,Hospitalisation_table[[#All],[Customer ID]],Hospitalisation_table[[#All],[Customer Age]],"Not Found",0)</f>
        <v>58</v>
      </c>
      <c r="M2209" t="str" cm="1">
        <f t="array" ref="M2209">_xlfn.XLOOKUP($A2209,Hospitalisation_table[[#All],[Customer ID]],Hospitalisation_table[[#All],[Date of Birth]],"Not Found",0)</f>
        <v>24-Jun-1964</v>
      </c>
      <c r="N2209" s="22" cm="1">
        <f t="array" ref="N2209">_xlfn.XLOOKUP($A2209,Hospitalisation_table[[#All],[Customer ID]],Hospitalisation_table[[#All],[charges]],"Not Found",0)</f>
        <v>12231.61</v>
      </c>
      <c r="O2209" t="str" cm="1">
        <f t="array" ref="O2209">_xlfn.XLOOKUP($A2209,Hospitalisation_table[[#All],[Customer ID]],Hospitalisation_table[[#All],[Hospital tier_Updated]],"Not Found",0)</f>
        <v>tier - 3</v>
      </c>
      <c r="P2209" t="str" cm="1">
        <f t="array" ref="P2209">_xlfn.XLOOKUP($A2209,Hospitalisation_table[[#All],[Customer ID]],Hospitalisation_table[[#All],[City tier_updated]],"Not Found",0)</f>
        <v>tier - 3</v>
      </c>
      <c r="Q2209" t="str" cm="1">
        <f t="array" ref="Q2209">_xlfn.XLOOKUP($A2209,Hospitalisation_table[[#All],[Customer ID]],Hospitalisation_table[[#All],[State ID Updated]],"Not Found",0)</f>
        <v>R1012</v>
      </c>
    </row>
    <row r="2210" spans="1:17" x14ac:dyDescent="0.3">
      <c r="A2210" s="13" t="s">
        <v>1486</v>
      </c>
      <c r="B2210" t="str" cm="1">
        <f t="array" ref="B2210">_xlfn.XLOOKUP($A2210,CustomersName[[#All],[Customer ID]],CustomersName[[#All],[First Name]],"Not Found",0)</f>
        <v>Krhstin A.</v>
      </c>
      <c r="C2210" cm="1">
        <f t="array" ref="C2210">_xlfn.XLOOKUP($A2210,MedExam_Table[[#Headers],[#Data],[Customer ID]],MedExam_Table[[#Headers],[#Data],[BMI]],"Not Found",0)</f>
        <v>28.215</v>
      </c>
      <c r="D2210" cm="1">
        <f t="array" ref="D2210">_xlfn.XLOOKUP($A2210,MedExam_Table[[#Headers],[#Data],[Customer ID]],MedExam_Table[[#Headers],[#Data],[HBA1C]],"Not Found",0)</f>
        <v>6.29</v>
      </c>
      <c r="E2210" t="str" cm="1">
        <f t="array" ref="E2210">_xlfn.XLOOKUP($A2210,MedExam_Table[[#Headers],[#Data],[Customer ID]],MedExam_Table[[#Headers],[#Data],[Heart Issues Updated]],"Not Found",0)</f>
        <v>Yes</v>
      </c>
      <c r="F2210" t="str" cm="1">
        <f t="array" ref="F2210">_xlfn.XLOOKUP($A2210,MedExam_Table[[#Headers],[#Data],[Customer ID]],MedExam_Table[[#Headers],[#Data],[Any Transplants Update]],"Not Found",0)</f>
        <v>No</v>
      </c>
      <c r="G2210" t="str" cm="1">
        <f t="array" ref="G2210">_xlfn.XLOOKUP($A2210,MedExam_Table[[#Headers],[#Data],[Customer ID]],MedExam_Table[[#Headers],[#Data],[Cancer history]],"Not Found",0)</f>
        <v>No</v>
      </c>
      <c r="H2210" cm="1">
        <f t="array" ref="H2210">_xlfn.XLOOKUP($A2210,MedExam_Table[[#Headers],[#Data],[Customer ID]],MedExam_Table[[#Headers],[#Data],[NumberOfMajorSurgeries_updated]],"Not Found",0)</f>
        <v>1</v>
      </c>
      <c r="I2210" t="str" cm="1">
        <f t="array" ref="I2210">_xlfn.XLOOKUP($A2210,MedExam_Table[[#Headers],[#Data],[Customer ID]],MedExam_Table[[#Headers],[#Data],[Smoker Updated]],"Not Found",0)</f>
        <v>No</v>
      </c>
      <c r="J2210" t="str" cm="1">
        <f t="array" ref="J2210">_xlfn.XLOOKUP($A2210,MedExam_Table[[#Headers],[#Data],[Customer ID]],MedExam_Table[[#Headers],[#Data],[Weight Status]],"Not Found",0)</f>
        <v>OverWeight</v>
      </c>
      <c r="K2210" t="str" cm="1">
        <f t="array" ref="K2210">_xlfn.XLOOKUP($A2210,MedExam_Table[[#Headers],[#Data],[Customer ID]],MedExam_Table[[#Headers],[#Data],[Diabetes Status]],"Not Found",0)</f>
        <v>Prediabetes</v>
      </c>
      <c r="L2210" cm="1">
        <f t="array" ref="L2210">_xlfn.XLOOKUP($A2210,Hospitalisation_table[[#All],[Customer ID]],Hospitalisation_table[[#All],[Customer Age]],"Not Found",0)</f>
        <v>58</v>
      </c>
      <c r="M2210" t="str" cm="1">
        <f t="array" ref="M2210">_xlfn.XLOOKUP($A2210,Hospitalisation_table[[#All],[Customer ID]],Hospitalisation_table[[#All],[Date of Birth]],"Not Found",0)</f>
        <v>2-Jul-1964</v>
      </c>
      <c r="N2210" s="22" cm="1">
        <f t="array" ref="N2210">_xlfn.XLOOKUP($A2210,Hospitalisation_table[[#All],[Customer ID]],Hospitalisation_table[[#All],[charges]],"Not Found",0)</f>
        <v>12224.35</v>
      </c>
      <c r="O2210" t="str" cm="1">
        <f t="array" ref="O2210">_xlfn.XLOOKUP($A2210,Hospitalisation_table[[#All],[Customer ID]],Hospitalisation_table[[#All],[Hospital tier_Updated]],"Not Found",0)</f>
        <v>tier - 3</v>
      </c>
      <c r="P2210" t="str" cm="1">
        <f t="array" ref="P2210">_xlfn.XLOOKUP($A2210,Hospitalisation_table[[#All],[Customer ID]],Hospitalisation_table[[#All],[City tier_updated]],"Not Found",0)</f>
        <v>tier - 1</v>
      </c>
      <c r="Q2210" t="str" cm="1">
        <f t="array" ref="Q2210">_xlfn.XLOOKUP($A2210,Hospitalisation_table[[#All],[Customer ID]],Hospitalisation_table[[#All],[State ID Updated]],"Not Found",0)</f>
        <v>R1012</v>
      </c>
    </row>
    <row r="2211" spans="1:17" x14ac:dyDescent="0.3">
      <c r="A2211" s="14" t="s">
        <v>1485</v>
      </c>
      <c r="B2211" t="str" cm="1">
        <f t="array" ref="B2211">_xlfn.XLOOKUP($A2211,CustomersName[[#All],[Customer ID]],CustomersName[[#All],[First Name]],"Not Found",0)</f>
        <v>hronwyn</v>
      </c>
      <c r="C2211" cm="1">
        <f t="array" ref="C2211">_xlfn.XLOOKUP($A2211,MedExam_Table[[#Headers],[#Data],[Customer ID]],MedExam_Table[[#Headers],[#Data],[BMI]],"Not Found",0)</f>
        <v>27.17</v>
      </c>
      <c r="D2211" cm="1">
        <f t="array" ref="D2211">_xlfn.XLOOKUP($A2211,MedExam_Table[[#Headers],[#Data],[Customer ID]],MedExam_Table[[#Headers],[#Data],[HBA1C]],"Not Found",0)</f>
        <v>5.84</v>
      </c>
      <c r="E2211" t="str" cm="1">
        <f t="array" ref="E2211">_xlfn.XLOOKUP($A2211,MedExam_Table[[#Headers],[#Data],[Customer ID]],MedExam_Table[[#Headers],[#Data],[Heart Issues Updated]],"Not Found",0)</f>
        <v>Yes</v>
      </c>
      <c r="F2211" t="str" cm="1">
        <f t="array" ref="F2211">_xlfn.XLOOKUP($A2211,MedExam_Table[[#Headers],[#Data],[Customer ID]],MedExam_Table[[#Headers],[#Data],[Any Transplants Update]],"Not Found",0)</f>
        <v>No</v>
      </c>
      <c r="G2211" t="str" cm="1">
        <f t="array" ref="G2211">_xlfn.XLOOKUP($A2211,MedExam_Table[[#Headers],[#Data],[Customer ID]],MedExam_Table[[#Headers],[#Data],[Cancer history]],"Not Found",0)</f>
        <v>No</v>
      </c>
      <c r="H2211" cm="1">
        <f t="array" ref="H2211">_xlfn.XLOOKUP($A2211,MedExam_Table[[#Headers],[#Data],[Customer ID]],MedExam_Table[[#Headers],[#Data],[NumberOfMajorSurgeries_updated]],"Not Found",0)</f>
        <v>1</v>
      </c>
      <c r="I2211" t="str" cm="1">
        <f t="array" ref="I2211">_xlfn.XLOOKUP($A2211,MedExam_Table[[#Headers],[#Data],[Customer ID]],MedExam_Table[[#Headers],[#Data],[Smoker Updated]],"Not Found",0)</f>
        <v>No</v>
      </c>
      <c r="J2211" t="str" cm="1">
        <f t="array" ref="J2211">_xlfn.XLOOKUP($A2211,MedExam_Table[[#Headers],[#Data],[Customer ID]],MedExam_Table[[#Headers],[#Data],[Weight Status]],"Not Found",0)</f>
        <v>OverWeight</v>
      </c>
      <c r="K2211" t="str" cm="1">
        <f t="array" ref="K2211">_xlfn.XLOOKUP($A2211,MedExam_Table[[#Headers],[#Data],[Customer ID]],MedExam_Table[[#Headers],[#Data],[Diabetes Status]],"Not Found",0)</f>
        <v>Prediabetes</v>
      </c>
      <c r="L2211" cm="1">
        <f t="array" ref="L2211">_xlfn.XLOOKUP($A2211,Hospitalisation_table[[#All],[Customer ID]],Hospitalisation_table[[#All],[Customer Age]],"Not Found",0)</f>
        <v>58</v>
      </c>
      <c r="M2211" t="str" cm="1">
        <f t="array" ref="M2211">_xlfn.XLOOKUP($A2211,Hospitalisation_table[[#All],[Customer ID]],Hospitalisation_table[[#All],[Date of Birth]],"Not Found",0)</f>
        <v>20-Jul-1964</v>
      </c>
      <c r="N2211" s="22" cm="1">
        <f t="array" ref="N2211">_xlfn.XLOOKUP($A2211,Hospitalisation_table[[#All],[Customer ID]],Hospitalisation_table[[#All],[charges]],"Not Found",0)</f>
        <v>12222.9</v>
      </c>
      <c r="O2211" t="str" cm="1">
        <f t="array" ref="O2211">_xlfn.XLOOKUP($A2211,Hospitalisation_table[[#All],[Customer ID]],Hospitalisation_table[[#All],[Hospital tier_Updated]],"Not Found",0)</f>
        <v>tier - 3</v>
      </c>
      <c r="P2211" t="str" cm="1">
        <f t="array" ref="P2211">_xlfn.XLOOKUP($A2211,Hospitalisation_table[[#All],[Customer ID]],Hospitalisation_table[[#All],[City tier_updated]],"Not Found",0)</f>
        <v>tier - 2</v>
      </c>
      <c r="Q2211" t="str" cm="1">
        <f t="array" ref="Q2211">_xlfn.XLOOKUP($A2211,Hospitalisation_table[[#All],[Customer ID]],Hospitalisation_table[[#All],[State ID Updated]],"Not Found",0)</f>
        <v>R1012</v>
      </c>
    </row>
    <row r="2212" spans="1:17" x14ac:dyDescent="0.3">
      <c r="A2212" s="13" t="s">
        <v>1484</v>
      </c>
      <c r="B2212" t="str" cm="1">
        <f t="array" ref="B2212">_xlfn.XLOOKUP($A2212,CustomersName[[#All],[Customer ID]],CustomersName[[#All],[First Name]],"Not Found",0)</f>
        <v>Tahlor J</v>
      </c>
      <c r="C2212" cm="1">
        <f t="array" ref="C2212">_xlfn.XLOOKUP($A2212,MedExam_Table[[#Headers],[#Data],[Customer ID]],MedExam_Table[[#Headers],[#Data],[BMI]],"Not Found",0)</f>
        <v>35.380000000000003</v>
      </c>
      <c r="D2212" cm="1">
        <f t="array" ref="D2212">_xlfn.XLOOKUP($A2212,MedExam_Table[[#Headers],[#Data],[Customer ID]],MedExam_Table[[#Headers],[#Data],[HBA1C]],"Not Found",0)</f>
        <v>6.12</v>
      </c>
      <c r="E2212" t="str" cm="1">
        <f t="array" ref="E2212">_xlfn.XLOOKUP($A2212,MedExam_Table[[#Headers],[#Data],[Customer ID]],MedExam_Table[[#Headers],[#Data],[Heart Issues Updated]],"Not Found",0)</f>
        <v>No</v>
      </c>
      <c r="F2212" t="str" cm="1">
        <f t="array" ref="F2212">_xlfn.XLOOKUP($A2212,MedExam_Table[[#Headers],[#Data],[Customer ID]],MedExam_Table[[#Headers],[#Data],[Any Transplants Update]],"Not Found",0)</f>
        <v>No</v>
      </c>
      <c r="G2212" t="str" cm="1">
        <f t="array" ref="G2212">_xlfn.XLOOKUP($A2212,MedExam_Table[[#Headers],[#Data],[Customer ID]],MedExam_Table[[#Headers],[#Data],[Cancer history]],"Not Found",0)</f>
        <v>No</v>
      </c>
      <c r="H2212" cm="1">
        <f t="array" ref="H2212">_xlfn.XLOOKUP($A2212,MedExam_Table[[#Headers],[#Data],[Customer ID]],MedExam_Table[[#Headers],[#Data],[NumberOfMajorSurgeries_updated]],"Not Found",0)</f>
        <v>0</v>
      </c>
      <c r="I2212" t="str" cm="1">
        <f t="array" ref="I2212">_xlfn.XLOOKUP($A2212,MedExam_Table[[#Headers],[#Data],[Customer ID]],MedExam_Table[[#Headers],[#Data],[Smoker Updated]],"Not Found",0)</f>
        <v>No</v>
      </c>
      <c r="J2212" t="str" cm="1">
        <f t="array" ref="J2212">_xlfn.XLOOKUP($A2212,MedExam_Table[[#Headers],[#Data],[Customer ID]],MedExam_Table[[#Headers],[#Data],[Weight Status]],"Not Found",0)</f>
        <v>Obesity</v>
      </c>
      <c r="K2212" t="str" cm="1">
        <f t="array" ref="K2212">_xlfn.XLOOKUP($A2212,MedExam_Table[[#Headers],[#Data],[Customer ID]],MedExam_Table[[#Headers],[#Data],[Diabetes Status]],"Not Found",0)</f>
        <v>Prediabetes</v>
      </c>
      <c r="L2212" cm="1">
        <f t="array" ref="L2212">_xlfn.XLOOKUP($A2212,Hospitalisation_table[[#All],[Customer ID]],Hospitalisation_table[[#All],[Customer Age]],"Not Found",0)</f>
        <v>45</v>
      </c>
      <c r="M2212" t="str" cm="1">
        <f t="array" ref="M2212">_xlfn.XLOOKUP($A2212,Hospitalisation_table[[#All],[Customer ID]],Hospitalisation_table[[#All],[Date of Birth]],"Not Found",0)</f>
        <v>14-Aug-1977</v>
      </c>
      <c r="N2212" s="22" cm="1">
        <f t="array" ref="N2212">_xlfn.XLOOKUP($A2212,Hospitalisation_table[[#All],[Customer ID]],Hospitalisation_table[[#All],[charges]],"Not Found",0)</f>
        <v>12218.7</v>
      </c>
      <c r="O2212" t="str" cm="1">
        <f t="array" ref="O2212">_xlfn.XLOOKUP($A2212,Hospitalisation_table[[#All],[Customer ID]],Hospitalisation_table[[#All],[Hospital tier_Updated]],"Not Found",0)</f>
        <v>tier - 3</v>
      </c>
      <c r="P2212" t="str" cm="1">
        <f t="array" ref="P2212">_xlfn.XLOOKUP($A2212,Hospitalisation_table[[#All],[Customer ID]],Hospitalisation_table[[#All],[City tier_updated]],"Not Found",0)</f>
        <v>tier - 1</v>
      </c>
      <c r="Q2212" t="str" cm="1">
        <f t="array" ref="Q2212">_xlfn.XLOOKUP($A2212,Hospitalisation_table[[#All],[Customer ID]],Hospitalisation_table[[#All],[State ID Updated]],"Not Found",0)</f>
        <v>R1012</v>
      </c>
    </row>
    <row r="2213" spans="1:17" x14ac:dyDescent="0.3">
      <c r="A2213" s="14" t="s">
        <v>1483</v>
      </c>
      <c r="B2213" t="str" cm="1">
        <f t="array" ref="B2213">_xlfn.XLOOKUP($A2213,CustomersName[[#All],[Customer ID]],CustomersName[[#All],[First Name]],"Not Found",0)</f>
        <v>himberly M.</v>
      </c>
      <c r="C2213" cm="1">
        <f t="array" ref="C2213">_xlfn.XLOOKUP($A2213,MedExam_Table[[#Headers],[#Data],[Customer ID]],MedExam_Table[[#Headers],[#Data],[BMI]],"Not Found",0)</f>
        <v>43.48</v>
      </c>
      <c r="D2213" cm="1">
        <f t="array" ref="D2213">_xlfn.XLOOKUP($A2213,MedExam_Table[[#Headers],[#Data],[Customer ID]],MedExam_Table[[#Headers],[#Data],[HBA1C]],"Not Found",0)</f>
        <v>6.24</v>
      </c>
      <c r="E2213" t="str" cm="1">
        <f t="array" ref="E2213">_xlfn.XLOOKUP($A2213,MedExam_Table[[#Headers],[#Data],[Customer ID]],MedExam_Table[[#Headers],[#Data],[Heart Issues Updated]],"Not Found",0)</f>
        <v>No</v>
      </c>
      <c r="F2213" t="str" cm="1">
        <f t="array" ref="F2213">_xlfn.XLOOKUP($A2213,MedExam_Table[[#Headers],[#Data],[Customer ID]],MedExam_Table[[#Headers],[#Data],[Any Transplants Update]],"Not Found",0)</f>
        <v>No</v>
      </c>
      <c r="G2213" t="str" cm="1">
        <f t="array" ref="G2213">_xlfn.XLOOKUP($A2213,MedExam_Table[[#Headers],[#Data],[Customer ID]],MedExam_Table[[#Headers],[#Data],[Cancer history]],"Not Found",0)</f>
        <v>No</v>
      </c>
      <c r="H2213" cm="1">
        <f t="array" ref="H2213">_xlfn.XLOOKUP($A2213,MedExam_Table[[#Headers],[#Data],[Customer ID]],MedExam_Table[[#Headers],[#Data],[NumberOfMajorSurgeries_updated]],"Not Found",0)</f>
        <v>0</v>
      </c>
      <c r="I2213" t="str" cm="1">
        <f t="array" ref="I2213">_xlfn.XLOOKUP($A2213,MedExam_Table[[#Headers],[#Data],[Customer ID]],MedExam_Table[[#Headers],[#Data],[Smoker Updated]],"Not Found",0)</f>
        <v>No</v>
      </c>
      <c r="J2213" t="str" cm="1">
        <f t="array" ref="J2213">_xlfn.XLOOKUP($A2213,MedExam_Table[[#Headers],[#Data],[Customer ID]],MedExam_Table[[#Headers],[#Data],[Weight Status]],"Not Found",0)</f>
        <v>Obesity</v>
      </c>
      <c r="K2213" t="str" cm="1">
        <f t="array" ref="K2213">_xlfn.XLOOKUP($A2213,MedExam_Table[[#Headers],[#Data],[Customer ID]],MedExam_Table[[#Headers],[#Data],[Diabetes Status]],"Not Found",0)</f>
        <v>Prediabetes</v>
      </c>
      <c r="L2213" cm="1">
        <f t="array" ref="L2213">_xlfn.XLOOKUP($A2213,Hospitalisation_table[[#All],[Customer ID]],Hospitalisation_table[[#All],[Customer Age]],"Not Found",0)</f>
        <v>31</v>
      </c>
      <c r="M2213" t="str" cm="1">
        <f t="array" ref="M2213">_xlfn.XLOOKUP($A2213,Hospitalisation_table[[#All],[Customer ID]],Hospitalisation_table[[#All],[Date of Birth]],"Not Found",0)</f>
        <v>29-Aug-1991</v>
      </c>
      <c r="N2213" s="22" cm="1">
        <f t="array" ref="N2213">_xlfn.XLOOKUP($A2213,Hospitalisation_table[[#All],[Customer ID]],Hospitalisation_table[[#All],[charges]],"Not Found",0)</f>
        <v>12198.64</v>
      </c>
      <c r="O2213" t="str" cm="1">
        <f t="array" ref="O2213">_xlfn.XLOOKUP($A2213,Hospitalisation_table[[#All],[Customer ID]],Hospitalisation_table[[#All],[Hospital tier_Updated]],"Not Found",0)</f>
        <v>tier - 3</v>
      </c>
      <c r="P2213" t="str" cm="1">
        <f t="array" ref="P2213">_xlfn.XLOOKUP($A2213,Hospitalisation_table[[#All],[Customer ID]],Hospitalisation_table[[#All],[City tier_updated]],"Not Found",0)</f>
        <v>tier - 3</v>
      </c>
      <c r="Q2213" t="str" cm="1">
        <f t="array" ref="Q2213">_xlfn.XLOOKUP($A2213,Hospitalisation_table[[#All],[Customer ID]],Hospitalisation_table[[#All],[State ID Updated]],"Not Found",0)</f>
        <v>R1026</v>
      </c>
    </row>
    <row r="2214" spans="1:17" x14ac:dyDescent="0.3">
      <c r="A2214" s="13" t="s">
        <v>1482</v>
      </c>
      <c r="B2214" t="str" cm="1">
        <f t="array" ref="B2214">_xlfn.XLOOKUP($A2214,CustomersName[[#All],[Customer ID]],CustomersName[[#All],[First Name]],"Not Found",0)</f>
        <v>Joshua E.</v>
      </c>
      <c r="C2214" cm="1">
        <f t="array" ref="C2214">_xlfn.XLOOKUP($A2214,MedExam_Table[[#Headers],[#Data],[Customer ID]],MedExam_Table[[#Headers],[#Data],[BMI]],"Not Found",0)</f>
        <v>41.73</v>
      </c>
      <c r="D2214" cm="1">
        <f t="array" ref="D2214">_xlfn.XLOOKUP($A2214,MedExam_Table[[#Headers],[#Data],[Customer ID]],MedExam_Table[[#Headers],[#Data],[HBA1C]],"Not Found",0)</f>
        <v>6.25</v>
      </c>
      <c r="E2214" t="str" cm="1">
        <f t="array" ref="E2214">_xlfn.XLOOKUP($A2214,MedExam_Table[[#Headers],[#Data],[Customer ID]],MedExam_Table[[#Headers],[#Data],[Heart Issues Updated]],"Not Found",0)</f>
        <v>No</v>
      </c>
      <c r="F2214" t="str" cm="1">
        <f t="array" ref="F2214">_xlfn.XLOOKUP($A2214,MedExam_Table[[#Headers],[#Data],[Customer ID]],MedExam_Table[[#Headers],[#Data],[Any Transplants Update]],"Not Found",0)</f>
        <v>No</v>
      </c>
      <c r="G2214" t="str" cm="1">
        <f t="array" ref="G2214">_xlfn.XLOOKUP($A2214,MedExam_Table[[#Headers],[#Data],[Customer ID]],MedExam_Table[[#Headers],[#Data],[Cancer history]],"Not Found",0)</f>
        <v>No</v>
      </c>
      <c r="H2214" cm="1">
        <f t="array" ref="H2214">_xlfn.XLOOKUP($A2214,MedExam_Table[[#Headers],[#Data],[Customer ID]],MedExam_Table[[#Headers],[#Data],[NumberOfMajorSurgeries_updated]],"Not Found",0)</f>
        <v>1</v>
      </c>
      <c r="I2214" t="str" cm="1">
        <f t="array" ref="I2214">_xlfn.XLOOKUP($A2214,MedExam_Table[[#Headers],[#Data],[Customer ID]],MedExam_Table[[#Headers],[#Data],[Smoker Updated]],"Not Found",0)</f>
        <v>No</v>
      </c>
      <c r="J2214" t="str" cm="1">
        <f t="array" ref="J2214">_xlfn.XLOOKUP($A2214,MedExam_Table[[#Headers],[#Data],[Customer ID]],MedExam_Table[[#Headers],[#Data],[Weight Status]],"Not Found",0)</f>
        <v>Obesity</v>
      </c>
      <c r="K2214" t="str" cm="1">
        <f t="array" ref="K2214">_xlfn.XLOOKUP($A2214,MedExam_Table[[#Headers],[#Data],[Customer ID]],MedExam_Table[[#Headers],[#Data],[Diabetes Status]],"Not Found",0)</f>
        <v>Prediabetes</v>
      </c>
      <c r="L2214" cm="1">
        <f t="array" ref="L2214">_xlfn.XLOOKUP($A2214,Hospitalisation_table[[#All],[Customer ID]],Hospitalisation_table[[#All],[Customer Age]],"Not Found",0)</f>
        <v>35</v>
      </c>
      <c r="M2214" t="str" cm="1">
        <f t="array" ref="M2214">_xlfn.XLOOKUP($A2214,Hospitalisation_table[[#All],[Customer ID]],Hospitalisation_table[[#All],[Date of Birth]],"Not Found",0)</f>
        <v>5-Oct-1987</v>
      </c>
      <c r="N2214" s="22" cm="1">
        <f t="array" ref="N2214">_xlfn.XLOOKUP($A2214,Hospitalisation_table[[#All],[Customer ID]],Hospitalisation_table[[#All],[charges]],"Not Found",0)</f>
        <v>12148.2</v>
      </c>
      <c r="O2214" t="str" cm="1">
        <f t="array" ref="O2214">_xlfn.XLOOKUP($A2214,Hospitalisation_table[[#All],[Customer ID]],Hospitalisation_table[[#All],[Hospital tier_Updated]],"Not Found",0)</f>
        <v>tier - 3</v>
      </c>
      <c r="P2214" t="str" cm="1">
        <f t="array" ref="P2214">_xlfn.XLOOKUP($A2214,Hospitalisation_table[[#All],[Customer ID]],Hospitalisation_table[[#All],[City tier_updated]],"Not Found",0)</f>
        <v>tier - 3</v>
      </c>
      <c r="Q2214" t="str" cm="1">
        <f t="array" ref="Q2214">_xlfn.XLOOKUP($A2214,Hospitalisation_table[[#All],[Customer ID]],Hospitalisation_table[[#All],[State ID Updated]],"Not Found",0)</f>
        <v>R1012</v>
      </c>
    </row>
    <row r="2215" spans="1:17" x14ac:dyDescent="0.3">
      <c r="A2215" s="14" t="s">
        <v>2284</v>
      </c>
      <c r="B2215" t="str" cm="1">
        <f t="array" ref="B2215">_xlfn.XLOOKUP($A2215,CustomersName[[#All],[Customer ID]],CustomersName[[#All],[First Name]],"Not Found",0)</f>
        <v>Kelley</v>
      </c>
      <c r="C2215" cm="1">
        <f t="array" ref="C2215">_xlfn.XLOOKUP($A2215,MedExam_Table[[#Headers],[#Data],[Customer ID]],MedExam_Table[[#Headers],[#Data],[BMI]],"Not Found",0)</f>
        <v>54.74</v>
      </c>
      <c r="D2215" cm="1">
        <f t="array" ref="D2215">_xlfn.XLOOKUP($A2215,MedExam_Table[[#Headers],[#Data],[Customer ID]],MedExam_Table[[#Headers],[#Data],[HBA1C]],"Not Found",0)</f>
        <v>5.84</v>
      </c>
      <c r="E2215" t="str" cm="1">
        <f t="array" ref="E2215">_xlfn.XLOOKUP($A2215,MedExam_Table[[#Headers],[#Data],[Customer ID]],MedExam_Table[[#Headers],[#Data],[Heart Issues Updated]],"Not Found",0)</f>
        <v>Yes</v>
      </c>
      <c r="F2215" t="str" cm="1">
        <f t="array" ref="F2215">_xlfn.XLOOKUP($A2215,MedExam_Table[[#Headers],[#Data],[Customer ID]],MedExam_Table[[#Headers],[#Data],[Any Transplants Update]],"Not Found",0)</f>
        <v>No</v>
      </c>
      <c r="G2215" t="str" cm="1">
        <f t="array" ref="G2215">_xlfn.XLOOKUP($A2215,MedExam_Table[[#Headers],[#Data],[Customer ID]],MedExam_Table[[#Headers],[#Data],[Cancer history]],"Not Found",0)</f>
        <v>Yes</v>
      </c>
      <c r="H2215" cm="1">
        <f t="array" ref="H2215">_xlfn.XLOOKUP($A2215,MedExam_Table[[#Headers],[#Data],[Customer ID]],MedExam_Table[[#Headers],[#Data],[NumberOfMajorSurgeries_updated]],"Not Found",0)</f>
        <v>1</v>
      </c>
      <c r="I2215" t="str" cm="1">
        <f t="array" ref="I2215">_xlfn.XLOOKUP($A2215,MedExam_Table[[#Headers],[#Data],[Customer ID]],MedExam_Table[[#Headers],[#Data],[Smoker Updated]],"Not Found",0)</f>
        <v>Yes</v>
      </c>
      <c r="J2215" t="str" cm="1">
        <f t="array" ref="J2215">_xlfn.XLOOKUP($A2215,MedExam_Table[[#Headers],[#Data],[Customer ID]],MedExam_Table[[#Headers],[#Data],[Weight Status]],"Not Found",0)</f>
        <v>Obesity</v>
      </c>
      <c r="K2215" t="str" cm="1">
        <f t="array" ref="K2215">_xlfn.XLOOKUP($A2215,MedExam_Table[[#Headers],[#Data],[Customer ID]],MedExam_Table[[#Headers],[#Data],[Diabetes Status]],"Not Found",0)</f>
        <v>Prediabetes</v>
      </c>
      <c r="L2215" cm="1">
        <f t="array" ref="L2215">_xlfn.XLOOKUP($A2215,Hospitalisation_table[[#All],[Customer ID]],Hospitalisation_table[[#All],[Customer Age]],"Not Found",0)</f>
        <v>39</v>
      </c>
      <c r="M2215" t="str" cm="1">
        <f t="array" ref="M2215">_xlfn.XLOOKUP($A2215,Hospitalisation_table[[#All],[Customer ID]],Hospitalisation_table[[#All],[Date of Birth]],"Not Found",0)</f>
        <v>8-Sep-1983</v>
      </c>
      <c r="N2215" s="22" cm="1">
        <f t="array" ref="N2215">_xlfn.XLOOKUP($A2215,Hospitalisation_table[[#All],[Customer ID]],Hospitalisation_table[[#All],[charges]],"Not Found",0)</f>
        <v>40961.29</v>
      </c>
      <c r="O2215" t="str" cm="1">
        <f t="array" ref="O2215">_xlfn.XLOOKUP($A2215,Hospitalisation_table[[#All],[Customer ID]],Hospitalisation_table[[#All],[Hospital tier_Updated]],"Not Found",0)</f>
        <v>tier - 1</v>
      </c>
      <c r="P2215" t="str" cm="1">
        <f t="array" ref="P2215">_xlfn.XLOOKUP($A2215,Hospitalisation_table[[#All],[Customer ID]],Hospitalisation_table[[#All],[City tier_updated]],"Not Found",0)</f>
        <v>tier - 2</v>
      </c>
      <c r="Q2215" t="str" cm="1">
        <f t="array" ref="Q2215">_xlfn.XLOOKUP($A2215,Hospitalisation_table[[#All],[Customer ID]],Hospitalisation_table[[#All],[State ID Updated]],"Not Found",0)</f>
        <v>R1011</v>
      </c>
    </row>
    <row r="2216" spans="1:17" x14ac:dyDescent="0.3">
      <c r="A2216" s="13" t="s">
        <v>1481</v>
      </c>
      <c r="B2216" t="str" cm="1">
        <f t="array" ref="B2216">_xlfn.XLOOKUP($A2216,CustomersName[[#All],[Customer ID]],CustomersName[[#All],[First Name]],"Not Found",0)</f>
        <v>Jeffrey</v>
      </c>
      <c r="C2216" cm="1">
        <f t="array" ref="C2216">_xlfn.XLOOKUP($A2216,MedExam_Table[[#Headers],[#Data],[Customer ID]],MedExam_Table[[#Headers],[#Data],[BMI]],"Not Found",0)</f>
        <v>28.9</v>
      </c>
      <c r="D2216" cm="1">
        <f t="array" ref="D2216">_xlfn.XLOOKUP($A2216,MedExam_Table[[#Headers],[#Data],[Customer ID]],MedExam_Table[[#Headers],[#Data],[HBA1C]],"Not Found",0)</f>
        <v>11.96</v>
      </c>
      <c r="E2216" t="str" cm="1">
        <f t="array" ref="E2216">_xlfn.XLOOKUP($A2216,MedExam_Table[[#Headers],[#Data],[Customer ID]],MedExam_Table[[#Headers],[#Data],[Heart Issues Updated]],"Not Found",0)</f>
        <v>No</v>
      </c>
      <c r="F2216" t="str" cm="1">
        <f t="array" ref="F2216">_xlfn.XLOOKUP($A2216,MedExam_Table[[#Headers],[#Data],[Customer ID]],MedExam_Table[[#Headers],[#Data],[Any Transplants Update]],"Not Found",0)</f>
        <v>No</v>
      </c>
      <c r="G2216" t="str" cm="1">
        <f t="array" ref="G2216">_xlfn.XLOOKUP($A2216,MedExam_Table[[#Headers],[#Data],[Customer ID]],MedExam_Table[[#Headers],[#Data],[Cancer history]],"Not Found",0)</f>
        <v>No</v>
      </c>
      <c r="H2216" cm="1">
        <f t="array" ref="H2216">_xlfn.XLOOKUP($A2216,MedExam_Table[[#Headers],[#Data],[Customer ID]],MedExam_Table[[#Headers],[#Data],[NumberOfMajorSurgeries_updated]],"Not Found",0)</f>
        <v>0</v>
      </c>
      <c r="I2216" t="str" cm="1">
        <f t="array" ref="I2216">_xlfn.XLOOKUP($A2216,MedExam_Table[[#Headers],[#Data],[Customer ID]],MedExam_Table[[#Headers],[#Data],[Smoker Updated]],"Not Found",0)</f>
        <v>No</v>
      </c>
      <c r="J2216" t="str" cm="1">
        <f t="array" ref="J2216">_xlfn.XLOOKUP($A2216,MedExam_Table[[#Headers],[#Data],[Customer ID]],MedExam_Table[[#Headers],[#Data],[Weight Status]],"Not Found",0)</f>
        <v>OverWeight</v>
      </c>
      <c r="K2216" t="str" cm="1">
        <f t="array" ref="K2216">_xlfn.XLOOKUP($A2216,MedExam_Table[[#Headers],[#Data],[Customer ID]],MedExam_Table[[#Headers],[#Data],[Diabetes Status]],"Not Found",0)</f>
        <v>Diabetes</v>
      </c>
      <c r="L2216" cm="1">
        <f t="array" ref="L2216">_xlfn.XLOOKUP($A2216,Hospitalisation_table[[#All],[Customer ID]],Hospitalisation_table[[#All],[Customer Age]],"Not Found",0)</f>
        <v>60</v>
      </c>
      <c r="M2216" t="str" cm="1">
        <f t="array" ref="M2216">_xlfn.XLOOKUP($A2216,Hospitalisation_table[[#All],[Customer ID]],Hospitalisation_table[[#All],[Date of Birth]],"Not Found",0)</f>
        <v>15-Sep-1962</v>
      </c>
      <c r="N2216" s="22" cm="1">
        <f t="array" ref="N2216">_xlfn.XLOOKUP($A2216,Hospitalisation_table[[#All],[Customer ID]],Hospitalisation_table[[#All],[charges]],"Not Found",0)</f>
        <v>12146.97</v>
      </c>
      <c r="O2216" t="str" cm="1">
        <f t="array" ref="O2216">_xlfn.XLOOKUP($A2216,Hospitalisation_table[[#All],[Customer ID]],Hospitalisation_table[[#All],[Hospital tier_Updated]],"Not Found",0)</f>
        <v>tier - 3</v>
      </c>
      <c r="P2216" t="str" cm="1">
        <f t="array" ref="P2216">_xlfn.XLOOKUP($A2216,Hospitalisation_table[[#All],[Customer ID]],Hospitalisation_table[[#All],[City tier_updated]],"Not Found",0)</f>
        <v>tier - 3</v>
      </c>
      <c r="Q2216" t="str" cm="1">
        <f t="array" ref="Q2216">_xlfn.XLOOKUP($A2216,Hospitalisation_table[[#All],[Customer ID]],Hospitalisation_table[[#All],[State ID Updated]],"Not Found",0)</f>
        <v>R1011</v>
      </c>
    </row>
    <row r="2217" spans="1:17" x14ac:dyDescent="0.3">
      <c r="A2217" s="14" t="s">
        <v>1480</v>
      </c>
      <c r="B2217" t="str" cm="1">
        <f t="array" ref="B2217">_xlfn.XLOOKUP($A2217,CustomersName[[#All],[Customer ID]],CustomersName[[#All],[First Name]],"Not Found",0)</f>
        <v>Andhew R</v>
      </c>
      <c r="C2217" cm="1">
        <f t="array" ref="C2217">_xlfn.XLOOKUP($A2217,MedExam_Table[[#Headers],[#Data],[Customer ID]],MedExam_Table[[#Headers],[#Data],[BMI]],"Not Found",0)</f>
        <v>25.74</v>
      </c>
      <c r="D2217" cm="1">
        <f t="array" ref="D2217">_xlfn.XLOOKUP($A2217,MedExam_Table[[#Headers],[#Data],[Customer ID]],MedExam_Table[[#Headers],[#Data],[HBA1C]],"Not Found",0)</f>
        <v>7.69</v>
      </c>
      <c r="E2217" t="str" cm="1">
        <f t="array" ref="E2217">_xlfn.XLOOKUP($A2217,MedExam_Table[[#Headers],[#Data],[Customer ID]],MedExam_Table[[#Headers],[#Data],[Heart Issues Updated]],"Not Found",0)</f>
        <v>No</v>
      </c>
      <c r="F2217" t="str" cm="1">
        <f t="array" ref="F2217">_xlfn.XLOOKUP($A2217,MedExam_Table[[#Headers],[#Data],[Customer ID]],MedExam_Table[[#Headers],[#Data],[Any Transplants Update]],"Not Found",0)</f>
        <v>No</v>
      </c>
      <c r="G2217" t="str" cm="1">
        <f t="array" ref="G2217">_xlfn.XLOOKUP($A2217,MedExam_Table[[#Headers],[#Data],[Customer ID]],MedExam_Table[[#Headers],[#Data],[Cancer history]],"Not Found",0)</f>
        <v>No</v>
      </c>
      <c r="H2217" cm="1">
        <f t="array" ref="H2217">_xlfn.XLOOKUP($A2217,MedExam_Table[[#Headers],[#Data],[Customer ID]],MedExam_Table[[#Headers],[#Data],[NumberOfMajorSurgeries_updated]],"Not Found",0)</f>
        <v>0</v>
      </c>
      <c r="I2217" t="str" cm="1">
        <f t="array" ref="I2217">_xlfn.XLOOKUP($A2217,MedExam_Table[[#Headers],[#Data],[Customer ID]],MedExam_Table[[#Headers],[#Data],[Smoker Updated]],"Not Found",0)</f>
        <v>No</v>
      </c>
      <c r="J2217" t="str" cm="1">
        <f t="array" ref="J2217">_xlfn.XLOOKUP($A2217,MedExam_Table[[#Headers],[#Data],[Customer ID]],MedExam_Table[[#Headers],[#Data],[Weight Status]],"Not Found",0)</f>
        <v>OverWeight</v>
      </c>
      <c r="K2217" t="str" cm="1">
        <f t="array" ref="K2217">_xlfn.XLOOKUP($A2217,MedExam_Table[[#Headers],[#Data],[Customer ID]],MedExam_Table[[#Headers],[#Data],[Diabetes Status]],"Not Found",0)</f>
        <v>Diabetes</v>
      </c>
      <c r="L2217" cm="1">
        <f t="array" ref="L2217">_xlfn.XLOOKUP($A2217,Hospitalisation_table[[#All],[Customer ID]],Hospitalisation_table[[#All],[Customer Age]],"Not Found",0)</f>
        <v>60</v>
      </c>
      <c r="M2217" t="str" cm="1">
        <f t="array" ref="M2217">_xlfn.XLOOKUP($A2217,Hospitalisation_table[[#All],[Customer ID]],Hospitalisation_table[[#All],[Date of Birth]],"Not Found",0)</f>
        <v>4-Nov-1962</v>
      </c>
      <c r="N2217" s="22" cm="1">
        <f t="array" ref="N2217">_xlfn.XLOOKUP($A2217,Hospitalisation_table[[#All],[Customer ID]],Hospitalisation_table[[#All],[charges]],"Not Found",0)</f>
        <v>12142.58</v>
      </c>
      <c r="O2217" t="str" cm="1">
        <f t="array" ref="O2217">_xlfn.XLOOKUP($A2217,Hospitalisation_table[[#All],[Customer ID]],Hospitalisation_table[[#All],[Hospital tier_Updated]],"Not Found",0)</f>
        <v>tier - 3</v>
      </c>
      <c r="P2217" t="str" cm="1">
        <f t="array" ref="P2217">_xlfn.XLOOKUP($A2217,Hospitalisation_table[[#All],[Customer ID]],Hospitalisation_table[[#All],[City tier_updated]],"Not Found",0)</f>
        <v>tier - 2</v>
      </c>
      <c r="Q2217" t="str" cm="1">
        <f t="array" ref="Q2217">_xlfn.XLOOKUP($A2217,Hospitalisation_table[[#All],[Customer ID]],Hospitalisation_table[[#All],[State ID Updated]],"Not Found",0)</f>
        <v>R1013</v>
      </c>
    </row>
    <row r="2218" spans="1:17" x14ac:dyDescent="0.3">
      <c r="A2218" s="13" t="s">
        <v>1479</v>
      </c>
      <c r="B2218" t="str" cm="1">
        <f t="array" ref="B2218">_xlfn.XLOOKUP($A2218,CustomersName[[#All],[Customer ID]],CustomersName[[#All],[First Name]],"Not Found",0)</f>
        <v>Francisco J</v>
      </c>
      <c r="C2218" cm="1">
        <f t="array" ref="C2218">_xlfn.XLOOKUP($A2218,MedExam_Table[[#Headers],[#Data],[Customer ID]],MedExam_Table[[#Headers],[#Data],[BMI]],"Not Found",0)</f>
        <v>36.06</v>
      </c>
      <c r="D2218" cm="1">
        <f t="array" ref="D2218">_xlfn.XLOOKUP($A2218,MedExam_Table[[#Headers],[#Data],[Customer ID]],MedExam_Table[[#Headers],[#Data],[HBA1C]],"Not Found",0)</f>
        <v>8.83</v>
      </c>
      <c r="E2218" t="str" cm="1">
        <f t="array" ref="E2218">_xlfn.XLOOKUP($A2218,MedExam_Table[[#Headers],[#Data],[Customer ID]],MedExam_Table[[#Headers],[#Data],[Heart Issues Updated]],"Not Found",0)</f>
        <v>No</v>
      </c>
      <c r="F2218" t="str" cm="1">
        <f t="array" ref="F2218">_xlfn.XLOOKUP($A2218,MedExam_Table[[#Headers],[#Data],[Customer ID]],MedExam_Table[[#Headers],[#Data],[Any Transplants Update]],"Not Found",0)</f>
        <v>No</v>
      </c>
      <c r="G2218" t="str" cm="1">
        <f t="array" ref="G2218">_xlfn.XLOOKUP($A2218,MedExam_Table[[#Headers],[#Data],[Customer ID]],MedExam_Table[[#Headers],[#Data],[Cancer history]],"Not Found",0)</f>
        <v>No</v>
      </c>
      <c r="H2218" cm="1">
        <f t="array" ref="H2218">_xlfn.XLOOKUP($A2218,MedExam_Table[[#Headers],[#Data],[Customer ID]],MedExam_Table[[#Headers],[#Data],[NumberOfMajorSurgeries_updated]],"Not Found",0)</f>
        <v>0</v>
      </c>
      <c r="I2218" t="str" cm="1">
        <f t="array" ref="I2218">_xlfn.XLOOKUP($A2218,MedExam_Table[[#Headers],[#Data],[Customer ID]],MedExam_Table[[#Headers],[#Data],[Smoker Updated]],"Not Found",0)</f>
        <v>No</v>
      </c>
      <c r="J2218" t="str" cm="1">
        <f t="array" ref="J2218">_xlfn.XLOOKUP($A2218,MedExam_Table[[#Headers],[#Data],[Customer ID]],MedExam_Table[[#Headers],[#Data],[Weight Status]],"Not Found",0)</f>
        <v>Obesity</v>
      </c>
      <c r="K2218" t="str" cm="1">
        <f t="array" ref="K2218">_xlfn.XLOOKUP($A2218,MedExam_Table[[#Headers],[#Data],[Customer ID]],MedExam_Table[[#Headers],[#Data],[Diabetes Status]],"Not Found",0)</f>
        <v>Diabetes</v>
      </c>
      <c r="L2218" cm="1">
        <f t="array" ref="L2218">_xlfn.XLOOKUP($A2218,Hospitalisation_table[[#All],[Customer ID]],Hospitalisation_table[[#All],[Customer Age]],"Not Found",0)</f>
        <v>48</v>
      </c>
      <c r="M2218" t="str" cm="1">
        <f t="array" ref="M2218">_xlfn.XLOOKUP($A2218,Hospitalisation_table[[#All],[Customer ID]],Hospitalisation_table[[#All],[Date of Birth]],"Not Found",0)</f>
        <v>16-Sep-1974</v>
      </c>
      <c r="N2218" s="22" cm="1">
        <f t="array" ref="N2218">_xlfn.XLOOKUP($A2218,Hospitalisation_table[[#All],[Customer ID]],Hospitalisation_table[[#All],[charges]],"Not Found",0)</f>
        <v>12137.6</v>
      </c>
      <c r="O2218" t="str" cm="1">
        <f t="array" ref="O2218">_xlfn.XLOOKUP($A2218,Hospitalisation_table[[#All],[Customer ID]],Hospitalisation_table[[#All],[Hospital tier_Updated]],"Not Found",0)</f>
        <v>tier - 3</v>
      </c>
      <c r="P2218" t="str" cm="1">
        <f t="array" ref="P2218">_xlfn.XLOOKUP($A2218,Hospitalisation_table[[#All],[Customer ID]],Hospitalisation_table[[#All],[City tier_updated]],"Not Found",0)</f>
        <v>tier - 3</v>
      </c>
      <c r="Q2218" t="str" cm="1">
        <f t="array" ref="Q2218">_xlfn.XLOOKUP($A2218,Hospitalisation_table[[#All],[Customer ID]],Hospitalisation_table[[#All],[State ID Updated]],"Not Found",0)</f>
        <v>R1012</v>
      </c>
    </row>
    <row r="2219" spans="1:17" x14ac:dyDescent="0.3">
      <c r="A2219" s="14" t="s">
        <v>1478</v>
      </c>
      <c r="B2219" t="str" cm="1">
        <f t="array" ref="B2219">_xlfn.XLOOKUP($A2219,CustomersName[[#All],[Customer ID]],CustomersName[[#All],[First Name]],"Not Found",0)</f>
        <v>Rhonda</v>
      </c>
      <c r="C2219" cm="1">
        <f t="array" ref="C2219">_xlfn.XLOOKUP($A2219,MedExam_Table[[#Headers],[#Data],[Customer ID]],MedExam_Table[[#Headers],[#Data],[BMI]],"Not Found",0)</f>
        <v>43.28</v>
      </c>
      <c r="D2219" cm="1">
        <f t="array" ref="D2219">_xlfn.XLOOKUP($A2219,MedExam_Table[[#Headers],[#Data],[Customer ID]],MedExam_Table[[#Headers],[#Data],[HBA1C]],"Not Found",0)</f>
        <v>4.41</v>
      </c>
      <c r="E2219" t="str" cm="1">
        <f t="array" ref="E2219">_xlfn.XLOOKUP($A2219,MedExam_Table[[#Headers],[#Data],[Customer ID]],MedExam_Table[[#Headers],[#Data],[Heart Issues Updated]],"Not Found",0)</f>
        <v>No</v>
      </c>
      <c r="F2219" t="str" cm="1">
        <f t="array" ref="F2219">_xlfn.XLOOKUP($A2219,MedExam_Table[[#Headers],[#Data],[Customer ID]],MedExam_Table[[#Headers],[#Data],[Any Transplants Update]],"Not Found",0)</f>
        <v>No</v>
      </c>
      <c r="G2219" t="str" cm="1">
        <f t="array" ref="G2219">_xlfn.XLOOKUP($A2219,MedExam_Table[[#Headers],[#Data],[Customer ID]],MedExam_Table[[#Headers],[#Data],[Cancer history]],"Not Found",0)</f>
        <v>No</v>
      </c>
      <c r="H2219" cm="1">
        <f t="array" ref="H2219">_xlfn.XLOOKUP($A2219,MedExam_Table[[#Headers],[#Data],[Customer ID]],MedExam_Table[[#Headers],[#Data],[NumberOfMajorSurgeries_updated]],"Not Found",0)</f>
        <v>0</v>
      </c>
      <c r="I2219" t="str" cm="1">
        <f t="array" ref="I2219">_xlfn.XLOOKUP($A2219,MedExam_Table[[#Headers],[#Data],[Customer ID]],MedExam_Table[[#Headers],[#Data],[Smoker Updated]],"Not Found",0)</f>
        <v>No</v>
      </c>
      <c r="J2219" t="str" cm="1">
        <f t="array" ref="J2219">_xlfn.XLOOKUP($A2219,MedExam_Table[[#Headers],[#Data],[Customer ID]],MedExam_Table[[#Headers],[#Data],[Weight Status]],"Not Found",0)</f>
        <v>Obesity</v>
      </c>
      <c r="K2219" t="str" cm="1">
        <f t="array" ref="K2219">_xlfn.XLOOKUP($A2219,MedExam_Table[[#Headers],[#Data],[Customer ID]],MedExam_Table[[#Headers],[#Data],[Diabetes Status]],"Not Found",0)</f>
        <v>Normal</v>
      </c>
      <c r="L2219" cm="1">
        <f t="array" ref="L2219">_xlfn.XLOOKUP($A2219,Hospitalisation_table[[#All],[Customer ID]],Hospitalisation_table[[#All],[Customer Age]],"Not Found",0)</f>
        <v>31</v>
      </c>
      <c r="M2219" t="str" cm="1">
        <f t="array" ref="M2219">_xlfn.XLOOKUP($A2219,Hospitalisation_table[[#All],[Customer ID]],Hospitalisation_table[[#All],[Date of Birth]],"Not Found",0)</f>
        <v>6-Nov-1991</v>
      </c>
      <c r="N2219" s="22" cm="1">
        <f t="array" ref="N2219">_xlfn.XLOOKUP($A2219,Hospitalisation_table[[#All],[Customer ID]],Hospitalisation_table[[#All],[charges]],"Not Found",0)</f>
        <v>12130.8</v>
      </c>
      <c r="O2219" t="str" cm="1">
        <f t="array" ref="O2219">_xlfn.XLOOKUP($A2219,Hospitalisation_table[[#All],[Customer ID]],Hospitalisation_table[[#All],[Hospital tier_Updated]],"Not Found",0)</f>
        <v>tier - 3</v>
      </c>
      <c r="P2219" t="str" cm="1">
        <f t="array" ref="P2219">_xlfn.XLOOKUP($A2219,Hospitalisation_table[[#All],[Customer ID]],Hospitalisation_table[[#All],[City tier_updated]],"Not Found",0)</f>
        <v>tier - 3</v>
      </c>
      <c r="Q2219" t="str" cm="1">
        <f t="array" ref="Q2219">_xlfn.XLOOKUP($A2219,Hospitalisation_table[[#All],[Customer ID]],Hospitalisation_table[[#All],[State ID Updated]],"Not Found",0)</f>
        <v>R1026</v>
      </c>
    </row>
    <row r="2220" spans="1:17" x14ac:dyDescent="0.3">
      <c r="A2220" s="13" t="s">
        <v>1477</v>
      </c>
      <c r="B2220" t="str" cm="1">
        <f t="array" ref="B2220">_xlfn.XLOOKUP($A2220,CustomersName[[#All],[Customer ID]],CustomersName[[#All],[First Name]],"Not Found",0)</f>
        <v>John</v>
      </c>
      <c r="C2220" cm="1">
        <f t="array" ref="C2220">_xlfn.XLOOKUP($A2220,MedExam_Table[[#Headers],[#Data],[Customer ID]],MedExam_Table[[#Headers],[#Data],[BMI]],"Not Found",0)</f>
        <v>28.785</v>
      </c>
      <c r="D2220" cm="1">
        <f t="array" ref="D2220">_xlfn.XLOOKUP($A2220,MedExam_Table[[#Headers],[#Data],[Customer ID]],MedExam_Table[[#Headers],[#Data],[HBA1C]],"Not Found",0)</f>
        <v>9.1</v>
      </c>
      <c r="E2220" t="str" cm="1">
        <f t="array" ref="E2220">_xlfn.XLOOKUP($A2220,MedExam_Table[[#Headers],[#Data],[Customer ID]],MedExam_Table[[#Headers],[#Data],[Heart Issues Updated]],"Not Found",0)</f>
        <v>Yes</v>
      </c>
      <c r="F2220" t="str" cm="1">
        <f t="array" ref="F2220">_xlfn.XLOOKUP($A2220,MedExam_Table[[#Headers],[#Data],[Customer ID]],MedExam_Table[[#Headers],[#Data],[Any Transplants Update]],"Not Found",0)</f>
        <v>No</v>
      </c>
      <c r="G2220" t="str" cm="1">
        <f t="array" ref="G2220">_xlfn.XLOOKUP($A2220,MedExam_Table[[#Headers],[#Data],[Customer ID]],MedExam_Table[[#Headers],[#Data],[Cancer history]],"Not Found",0)</f>
        <v>Yes</v>
      </c>
      <c r="H2220" cm="1">
        <f t="array" ref="H2220">_xlfn.XLOOKUP($A2220,MedExam_Table[[#Headers],[#Data],[Customer ID]],MedExam_Table[[#Headers],[#Data],[NumberOfMajorSurgeries_updated]],"Not Found",0)</f>
        <v>1</v>
      </c>
      <c r="I2220" t="str" cm="1">
        <f t="array" ref="I2220">_xlfn.XLOOKUP($A2220,MedExam_Table[[#Headers],[#Data],[Customer ID]],MedExam_Table[[#Headers],[#Data],[Smoker Updated]],"Not Found",0)</f>
        <v>No</v>
      </c>
      <c r="J2220" t="str" cm="1">
        <f t="array" ref="J2220">_xlfn.XLOOKUP($A2220,MedExam_Table[[#Headers],[#Data],[Customer ID]],MedExam_Table[[#Headers],[#Data],[Weight Status]],"Not Found",0)</f>
        <v>OverWeight</v>
      </c>
      <c r="K2220" t="str" cm="1">
        <f t="array" ref="K2220">_xlfn.XLOOKUP($A2220,MedExam_Table[[#Headers],[#Data],[Customer ID]],MedExam_Table[[#Headers],[#Data],[Diabetes Status]],"Not Found",0)</f>
        <v>Diabetes</v>
      </c>
      <c r="L2220" cm="1">
        <f t="array" ref="L2220">_xlfn.XLOOKUP($A2220,Hospitalisation_table[[#All],[Customer ID]],Hospitalisation_table[[#All],[Customer Age]],"Not Found",0)</f>
        <v>60</v>
      </c>
      <c r="M2220" t="str" cm="1">
        <f t="array" ref="M2220">_xlfn.XLOOKUP($A2220,Hospitalisation_table[[#All],[Customer ID]],Hospitalisation_table[[#All],[Date of Birth]],"Not Found",0)</f>
        <v>4-Jun-1963</v>
      </c>
      <c r="N2220" s="22" cm="1">
        <f t="array" ref="N2220">_xlfn.XLOOKUP($A2220,Hospitalisation_table[[#All],[Customer ID]],Hospitalisation_table[[#All],[charges]],"Not Found",0)</f>
        <v>12129.61</v>
      </c>
      <c r="O2220" t="str" cm="1">
        <f t="array" ref="O2220">_xlfn.XLOOKUP($A2220,Hospitalisation_table[[#All],[Customer ID]],Hospitalisation_table[[#All],[Hospital tier_Updated]],"Not Found",0)</f>
        <v>tier - 3</v>
      </c>
      <c r="P2220" t="str" cm="1">
        <f t="array" ref="P2220">_xlfn.XLOOKUP($A2220,Hospitalisation_table[[#All],[Customer ID]],Hospitalisation_table[[#All],[City tier_updated]],"Not Found",0)</f>
        <v>tier - 1</v>
      </c>
      <c r="Q2220" t="str" cm="1">
        <f t="array" ref="Q2220">_xlfn.XLOOKUP($A2220,Hospitalisation_table[[#All],[Customer ID]],Hospitalisation_table[[#All],[State ID Updated]],"Not Found",0)</f>
        <v>R1012</v>
      </c>
    </row>
    <row r="2221" spans="1:17" x14ac:dyDescent="0.3">
      <c r="A2221" s="14" t="s">
        <v>1476</v>
      </c>
      <c r="B2221" t="str" cm="1">
        <f t="array" ref="B2221">_xlfn.XLOOKUP($A2221,CustomersName[[#All],[Customer ID]],CustomersName[[#All],[First Name]],"Not Found",0)</f>
        <v>Mihes J.</v>
      </c>
      <c r="C2221" cm="1">
        <f t="array" ref="C2221">_xlfn.XLOOKUP($A2221,MedExam_Table[[#Headers],[#Data],[Customer ID]],MedExam_Table[[#Headers],[#Data],[BMI]],"Not Found",0)</f>
        <v>25.46</v>
      </c>
      <c r="D2221" cm="1">
        <f t="array" ref="D2221">_xlfn.XLOOKUP($A2221,MedExam_Table[[#Headers],[#Data],[Customer ID]],MedExam_Table[[#Headers],[#Data],[HBA1C]],"Not Found",0)</f>
        <v>11.52</v>
      </c>
      <c r="E2221" t="str" cm="1">
        <f t="array" ref="E2221">_xlfn.XLOOKUP($A2221,MedExam_Table[[#Headers],[#Data],[Customer ID]],MedExam_Table[[#Headers],[#Data],[Heart Issues Updated]],"Not Found",0)</f>
        <v>Yes</v>
      </c>
      <c r="F2221" t="str" cm="1">
        <f t="array" ref="F2221">_xlfn.XLOOKUP($A2221,MedExam_Table[[#Headers],[#Data],[Customer ID]],MedExam_Table[[#Headers],[#Data],[Any Transplants Update]],"Not Found",0)</f>
        <v>No</v>
      </c>
      <c r="G2221" t="str" cm="1">
        <f t="array" ref="G2221">_xlfn.XLOOKUP($A2221,MedExam_Table[[#Headers],[#Data],[Customer ID]],MedExam_Table[[#Headers],[#Data],[Cancer history]],"Not Found",0)</f>
        <v>Yes</v>
      </c>
      <c r="H2221" cm="1">
        <f t="array" ref="H2221">_xlfn.XLOOKUP($A2221,MedExam_Table[[#Headers],[#Data],[Customer ID]],MedExam_Table[[#Headers],[#Data],[NumberOfMajorSurgeries_updated]],"Not Found",0)</f>
        <v>1</v>
      </c>
      <c r="I2221" t="str" cm="1">
        <f t="array" ref="I2221">_xlfn.XLOOKUP($A2221,MedExam_Table[[#Headers],[#Data],[Customer ID]],MedExam_Table[[#Headers],[#Data],[Smoker Updated]],"Not Found",0)</f>
        <v>No</v>
      </c>
      <c r="J2221" t="str" cm="1">
        <f t="array" ref="J2221">_xlfn.XLOOKUP($A2221,MedExam_Table[[#Headers],[#Data],[Customer ID]],MedExam_Table[[#Headers],[#Data],[Weight Status]],"Not Found",0)</f>
        <v>OverWeight</v>
      </c>
      <c r="K2221" t="str" cm="1">
        <f t="array" ref="K2221">_xlfn.XLOOKUP($A2221,MedExam_Table[[#Headers],[#Data],[Customer ID]],MedExam_Table[[#Headers],[#Data],[Diabetes Status]],"Not Found",0)</f>
        <v>Diabetes</v>
      </c>
      <c r="L2221" cm="1">
        <f t="array" ref="L2221">_xlfn.XLOOKUP($A2221,Hospitalisation_table[[#All],[Customer ID]],Hospitalisation_table[[#All],[Customer Age]],"Not Found",0)</f>
        <v>59</v>
      </c>
      <c r="M2221" t="str" cm="1">
        <f t="array" ref="M2221">_xlfn.XLOOKUP($A2221,Hospitalisation_table[[#All],[Customer ID]],Hospitalisation_table[[#All],[Date of Birth]],"Not Found",0)</f>
        <v>20-Jul-1963</v>
      </c>
      <c r="N2221" s="22" cm="1">
        <f t="array" ref="N2221">_xlfn.XLOOKUP($A2221,Hospitalisation_table[[#All],[Customer ID]],Hospitalisation_table[[#All],[charges]],"Not Found",0)</f>
        <v>12124.99</v>
      </c>
      <c r="O2221" t="str" cm="1">
        <f t="array" ref="O2221">_xlfn.XLOOKUP($A2221,Hospitalisation_table[[#All],[Customer ID]],Hospitalisation_table[[#All],[Hospital tier_Updated]],"Not Found",0)</f>
        <v>tier - 3</v>
      </c>
      <c r="P2221" t="str" cm="1">
        <f t="array" ref="P2221">_xlfn.XLOOKUP($A2221,Hospitalisation_table[[#All],[Customer ID]],Hospitalisation_table[[#All],[City tier_updated]],"Not Found",0)</f>
        <v>tier - 1</v>
      </c>
      <c r="Q2221" t="str" cm="1">
        <f t="array" ref="Q2221">_xlfn.XLOOKUP($A2221,Hospitalisation_table[[#All],[Customer ID]],Hospitalisation_table[[#All],[State ID Updated]],"Not Found",0)</f>
        <v>R1012</v>
      </c>
    </row>
    <row r="2222" spans="1:17" x14ac:dyDescent="0.3">
      <c r="A2222" s="13" t="s">
        <v>1475</v>
      </c>
      <c r="B2222" t="str" cm="1">
        <f t="array" ref="B2222">_xlfn.XLOOKUP($A2222,CustomersName[[#All],[Customer ID]],CustomersName[[#All],[First Name]],"Not Found",0)</f>
        <v>JusthJustyna I.</v>
      </c>
      <c r="C2222" cm="1">
        <f t="array" ref="C2222">_xlfn.XLOOKUP($A2222,MedExam_Table[[#Headers],[#Data],[Customer ID]],MedExam_Table[[#Headers],[#Data],[BMI]],"Not Found",0)</f>
        <v>30.8</v>
      </c>
      <c r="D2222" cm="1">
        <f t="array" ref="D2222">_xlfn.XLOOKUP($A2222,MedExam_Table[[#Headers],[#Data],[Customer ID]],MedExam_Table[[#Headers],[#Data],[HBA1C]],"Not Found",0)</f>
        <v>10.95</v>
      </c>
      <c r="E2222" t="str" cm="1">
        <f t="array" ref="E2222">_xlfn.XLOOKUP($A2222,MedExam_Table[[#Headers],[#Data],[Customer ID]],MedExam_Table[[#Headers],[#Data],[Heart Issues Updated]],"Not Found",0)</f>
        <v>No</v>
      </c>
      <c r="F2222" t="str" cm="1">
        <f t="array" ref="F2222">_xlfn.XLOOKUP($A2222,MedExam_Table[[#Headers],[#Data],[Customer ID]],MedExam_Table[[#Headers],[#Data],[Any Transplants Update]],"Not Found",0)</f>
        <v>No</v>
      </c>
      <c r="G2222" t="str" cm="1">
        <f t="array" ref="G2222">_xlfn.XLOOKUP($A2222,MedExam_Table[[#Headers],[#Data],[Customer ID]],MedExam_Table[[#Headers],[#Data],[Cancer history]],"Not Found",0)</f>
        <v>No</v>
      </c>
      <c r="H2222" cm="1">
        <f t="array" ref="H2222">_xlfn.XLOOKUP($A2222,MedExam_Table[[#Headers],[#Data],[Customer ID]],MedExam_Table[[#Headers],[#Data],[NumberOfMajorSurgeries_updated]],"Not Found",0)</f>
        <v>0</v>
      </c>
      <c r="I2222" t="str" cm="1">
        <f t="array" ref="I2222">_xlfn.XLOOKUP($A2222,MedExam_Table[[#Headers],[#Data],[Customer ID]],MedExam_Table[[#Headers],[#Data],[Smoker Updated]],"Not Found",0)</f>
        <v>No</v>
      </c>
      <c r="J2222" t="str" cm="1">
        <f t="array" ref="J2222">_xlfn.XLOOKUP($A2222,MedExam_Table[[#Headers],[#Data],[Customer ID]],MedExam_Table[[#Headers],[#Data],[Weight Status]],"Not Found",0)</f>
        <v>Obesity</v>
      </c>
      <c r="K2222" t="str" cm="1">
        <f t="array" ref="K2222">_xlfn.XLOOKUP($A2222,MedExam_Table[[#Headers],[#Data],[Customer ID]],MedExam_Table[[#Headers],[#Data],[Diabetes Status]],"Not Found",0)</f>
        <v>Diabetes</v>
      </c>
      <c r="L2222" cm="1">
        <f t="array" ref="L2222">_xlfn.XLOOKUP($A2222,Hospitalisation_table[[#All],[Customer ID]],Hospitalisation_table[[#All],[Customer Age]],"Not Found",0)</f>
        <v>54</v>
      </c>
      <c r="M2222" t="str" cm="1">
        <f t="array" ref="M2222">_xlfn.XLOOKUP($A2222,Hospitalisation_table[[#All],[Customer ID]],Hospitalisation_table[[#All],[Date of Birth]],"Not Found",0)</f>
        <v>25-Oct-1968</v>
      </c>
      <c r="N2222" s="22" cm="1">
        <f t="array" ref="N2222">_xlfn.XLOOKUP($A2222,Hospitalisation_table[[#All],[Customer ID]],Hospitalisation_table[[#All],[charges]],"Not Found",0)</f>
        <v>12105.32</v>
      </c>
      <c r="O2222" t="str" cm="1">
        <f t="array" ref="O2222">_xlfn.XLOOKUP($A2222,Hospitalisation_table[[#All],[Customer ID]],Hospitalisation_table[[#All],[Hospital tier_Updated]],"Not Found",0)</f>
        <v>tier - 3</v>
      </c>
      <c r="P2222" t="str" cm="1">
        <f t="array" ref="P2222">_xlfn.XLOOKUP($A2222,Hospitalisation_table[[#All],[Customer ID]],Hospitalisation_table[[#All],[City tier_updated]],"Not Found",0)</f>
        <v>tier - 3</v>
      </c>
      <c r="Q2222" t="str" cm="1">
        <f t="array" ref="Q2222">_xlfn.XLOOKUP($A2222,Hospitalisation_table[[#All],[Customer ID]],Hospitalisation_table[[#All],[State ID Updated]],"Not Found",0)</f>
        <v>R1011</v>
      </c>
    </row>
    <row r="2223" spans="1:17" x14ac:dyDescent="0.3">
      <c r="A2223" s="14" t="s">
        <v>1474</v>
      </c>
      <c r="B2223" t="str" cm="1">
        <f t="array" ref="B2223">_xlfn.XLOOKUP($A2223,CustomersName[[#All],[Customer ID]],CustomersName[[#All],[First Name]],"Not Found",0)</f>
        <v>Lucille</v>
      </c>
      <c r="C2223" cm="1">
        <f t="array" ref="C2223">_xlfn.XLOOKUP($A2223,MedExam_Table[[#Headers],[#Data],[Customer ID]],MedExam_Table[[#Headers],[#Data],[BMI]],"Not Found",0)</f>
        <v>28.88</v>
      </c>
      <c r="D2223" cm="1">
        <f t="array" ref="D2223">_xlfn.XLOOKUP($A2223,MedExam_Table[[#Headers],[#Data],[Customer ID]],MedExam_Table[[#Headers],[#Data],[HBA1C]],"Not Found",0)</f>
        <v>11.5</v>
      </c>
      <c r="E2223" t="str" cm="1">
        <f t="array" ref="E2223">_xlfn.XLOOKUP($A2223,MedExam_Table[[#Headers],[#Data],[Customer ID]],MedExam_Table[[#Headers],[#Data],[Heart Issues Updated]],"Not Found",0)</f>
        <v>No</v>
      </c>
      <c r="F2223" t="str" cm="1">
        <f t="array" ref="F2223">_xlfn.XLOOKUP($A2223,MedExam_Table[[#Headers],[#Data],[Customer ID]],MedExam_Table[[#Headers],[#Data],[Any Transplants Update]],"Not Found",0)</f>
        <v>No</v>
      </c>
      <c r="G2223" t="str" cm="1">
        <f t="array" ref="G2223">_xlfn.XLOOKUP($A2223,MedExam_Table[[#Headers],[#Data],[Customer ID]],MedExam_Table[[#Headers],[#Data],[Cancer history]],"Not Found",0)</f>
        <v>No</v>
      </c>
      <c r="H2223" cm="1">
        <f t="array" ref="H2223">_xlfn.XLOOKUP($A2223,MedExam_Table[[#Headers],[#Data],[Customer ID]],MedExam_Table[[#Headers],[#Data],[NumberOfMajorSurgeries_updated]],"Not Found",0)</f>
        <v>0</v>
      </c>
      <c r="I2223" t="str" cm="1">
        <f t="array" ref="I2223">_xlfn.XLOOKUP($A2223,MedExam_Table[[#Headers],[#Data],[Customer ID]],MedExam_Table[[#Headers],[#Data],[Smoker Updated]],"Not Found",0)</f>
        <v>No</v>
      </c>
      <c r="J2223" t="str" cm="1">
        <f t="array" ref="J2223">_xlfn.XLOOKUP($A2223,MedExam_Table[[#Headers],[#Data],[Customer ID]],MedExam_Table[[#Headers],[#Data],[Weight Status]],"Not Found",0)</f>
        <v>OverWeight</v>
      </c>
      <c r="K2223" t="str" cm="1">
        <f t="array" ref="K2223">_xlfn.XLOOKUP($A2223,MedExam_Table[[#Headers],[#Data],[Customer ID]],MedExam_Table[[#Headers],[#Data],[Diabetes Status]],"Not Found",0)</f>
        <v>Diabetes</v>
      </c>
      <c r="L2223" cm="1">
        <f t="array" ref="L2223">_xlfn.XLOOKUP($A2223,Hospitalisation_table[[#All],[Customer ID]],Hospitalisation_table[[#All],[Customer Age]],"Not Found",0)</f>
        <v>54</v>
      </c>
      <c r="M2223" t="str" cm="1">
        <f t="array" ref="M2223">_xlfn.XLOOKUP($A2223,Hospitalisation_table[[#All],[Customer ID]],Hospitalisation_table[[#All],[Date of Birth]],"Not Found",0)</f>
        <v>9-Dec-1968</v>
      </c>
      <c r="N2223" s="22" cm="1">
        <f t="array" ref="N2223">_xlfn.XLOOKUP($A2223,Hospitalisation_table[[#All],[Customer ID]],Hospitalisation_table[[#All],[charges]],"Not Found",0)</f>
        <v>12096.65</v>
      </c>
      <c r="O2223" t="str" cm="1">
        <f t="array" ref="O2223">_xlfn.XLOOKUP($A2223,Hospitalisation_table[[#All],[Customer ID]],Hospitalisation_table[[#All],[Hospital tier_Updated]],"Not Found",0)</f>
        <v>tier - 3</v>
      </c>
      <c r="P2223" t="str" cm="1">
        <f t="array" ref="P2223">_xlfn.XLOOKUP($A2223,Hospitalisation_table[[#All],[Customer ID]],Hospitalisation_table[[#All],[City tier_updated]],"Not Found",0)</f>
        <v>tier - 1</v>
      </c>
      <c r="Q2223" t="str" cm="1">
        <f t="array" ref="Q2223">_xlfn.XLOOKUP($A2223,Hospitalisation_table[[#All],[Customer ID]],Hospitalisation_table[[#All],[State ID Updated]],"Not Found",0)</f>
        <v>R1024</v>
      </c>
    </row>
    <row r="2224" spans="1:17" x14ac:dyDescent="0.3">
      <c r="A2224" s="13" t="s">
        <v>1473</v>
      </c>
      <c r="B2224" t="str" cm="1">
        <f t="array" ref="B2224">_xlfn.XLOOKUP($A2224,CustomersName[[#All],[Customer ID]],CustomersName[[#All],[First Name]],"Not Found",0)</f>
        <v>April</v>
      </c>
      <c r="C2224" cm="1">
        <f t="array" ref="C2224">_xlfn.XLOOKUP($A2224,MedExam_Table[[#Headers],[#Data],[Customer ID]],MedExam_Table[[#Headers],[#Data],[BMI]],"Not Found",0)</f>
        <v>23</v>
      </c>
      <c r="D2224" cm="1">
        <f t="array" ref="D2224">_xlfn.XLOOKUP($A2224,MedExam_Table[[#Headers],[#Data],[Customer ID]],MedExam_Table[[#Headers],[#Data],[HBA1C]],"Not Found",0)</f>
        <v>9.8800000000000008</v>
      </c>
      <c r="E2224" t="str" cm="1">
        <f t="array" ref="E2224">_xlfn.XLOOKUP($A2224,MedExam_Table[[#Headers],[#Data],[Customer ID]],MedExam_Table[[#Headers],[#Data],[Heart Issues Updated]],"Not Found",0)</f>
        <v>No</v>
      </c>
      <c r="F2224" t="str" cm="1">
        <f t="array" ref="F2224">_xlfn.XLOOKUP($A2224,MedExam_Table[[#Headers],[#Data],[Customer ID]],MedExam_Table[[#Headers],[#Data],[Any Transplants Update]],"Not Found",0)</f>
        <v>No</v>
      </c>
      <c r="G2224" t="str" cm="1">
        <f t="array" ref="G2224">_xlfn.XLOOKUP($A2224,MedExam_Table[[#Headers],[#Data],[Customer ID]],MedExam_Table[[#Headers],[#Data],[Cancer history]],"Not Found",0)</f>
        <v>No</v>
      </c>
      <c r="H2224" cm="1">
        <f t="array" ref="H2224">_xlfn.XLOOKUP($A2224,MedExam_Table[[#Headers],[#Data],[Customer ID]],MedExam_Table[[#Headers],[#Data],[NumberOfMajorSurgeries_updated]],"Not Found",0)</f>
        <v>0</v>
      </c>
      <c r="I2224" t="str" cm="1">
        <f t="array" ref="I2224">_xlfn.XLOOKUP($A2224,MedExam_Table[[#Headers],[#Data],[Customer ID]],MedExam_Table[[#Headers],[#Data],[Smoker Updated]],"Not Found",0)</f>
        <v>No</v>
      </c>
      <c r="J2224" t="str" cm="1">
        <f t="array" ref="J2224">_xlfn.XLOOKUP($A2224,MedExam_Table[[#Headers],[#Data],[Customer ID]],MedExam_Table[[#Headers],[#Data],[Weight Status]],"Not Found",0)</f>
        <v>NormalWeight</v>
      </c>
      <c r="K2224" t="str" cm="1">
        <f t="array" ref="K2224">_xlfn.XLOOKUP($A2224,MedExam_Table[[#Headers],[#Data],[Customer ID]],MedExam_Table[[#Headers],[#Data],[Diabetes Status]],"Not Found",0)</f>
        <v>Diabetes</v>
      </c>
      <c r="L2224" cm="1">
        <f t="array" ref="L2224">_xlfn.XLOOKUP($A2224,Hospitalisation_table[[#All],[Customer ID]],Hospitalisation_table[[#All],[Customer Age]],"Not Found",0)</f>
        <v>54</v>
      </c>
      <c r="M2224" t="str" cm="1">
        <f t="array" ref="M2224">_xlfn.XLOOKUP($A2224,Hospitalisation_table[[#All],[Customer ID]],Hospitalisation_table[[#All],[Date of Birth]],"Not Found",0)</f>
        <v>21-Jun-1968</v>
      </c>
      <c r="N2224" s="22" cm="1">
        <f t="array" ref="N2224">_xlfn.XLOOKUP($A2224,Hospitalisation_table[[#All],[Customer ID]],Hospitalisation_table[[#All],[charges]],"Not Found",0)</f>
        <v>12094.48</v>
      </c>
      <c r="O2224" t="str" cm="1">
        <f t="array" ref="O2224">_xlfn.XLOOKUP($A2224,Hospitalisation_table[[#All],[Customer ID]],Hospitalisation_table[[#All],[Hospital tier_Updated]],"Not Found",0)</f>
        <v>tier - 3</v>
      </c>
      <c r="P2224" t="str" cm="1">
        <f t="array" ref="P2224">_xlfn.XLOOKUP($A2224,Hospitalisation_table[[#All],[Customer ID]],Hospitalisation_table[[#All],[City tier_updated]],"Not Found",0)</f>
        <v>tier - 3</v>
      </c>
      <c r="Q2224" t="str" cm="1">
        <f t="array" ref="Q2224">_xlfn.XLOOKUP($A2224,Hospitalisation_table[[#All],[Customer ID]],Hospitalisation_table[[#All],[State ID Updated]],"Not Found",0)</f>
        <v>R1011</v>
      </c>
    </row>
    <row r="2225" spans="1:17" x14ac:dyDescent="0.3">
      <c r="A2225" s="14" t="s">
        <v>1472</v>
      </c>
      <c r="B2225" t="str" cm="1">
        <f t="array" ref="B2225">_xlfn.XLOOKUP($A2225,CustomersName[[#All],[Customer ID]],CustomersName[[#All],[First Name]],"Not Found",0)</f>
        <v>Robert</v>
      </c>
      <c r="C2225" cm="1">
        <f t="array" ref="C2225">_xlfn.XLOOKUP($A2225,MedExam_Table[[#Headers],[#Data],[Customer ID]],MedExam_Table[[#Headers],[#Data],[BMI]],"Not Found",0)</f>
        <v>38.25</v>
      </c>
      <c r="D2225" cm="1">
        <f t="array" ref="D2225">_xlfn.XLOOKUP($A2225,MedExam_Table[[#Headers],[#Data],[Customer ID]],MedExam_Table[[#Headers],[#Data],[HBA1C]],"Not Found",0)</f>
        <v>6.2</v>
      </c>
      <c r="E2225" t="str" cm="1">
        <f t="array" ref="E2225">_xlfn.XLOOKUP($A2225,MedExam_Table[[#Headers],[#Data],[Customer ID]],MedExam_Table[[#Headers],[#Data],[Heart Issues Updated]],"Not Found",0)</f>
        <v>No</v>
      </c>
      <c r="F2225" t="str" cm="1">
        <f t="array" ref="F2225">_xlfn.XLOOKUP($A2225,MedExam_Table[[#Headers],[#Data],[Customer ID]],MedExam_Table[[#Headers],[#Data],[Any Transplants Update]],"Not Found",0)</f>
        <v>No</v>
      </c>
      <c r="G2225" t="str" cm="1">
        <f t="array" ref="G2225">_xlfn.XLOOKUP($A2225,MedExam_Table[[#Headers],[#Data],[Customer ID]],MedExam_Table[[#Headers],[#Data],[Cancer history]],"Not Found",0)</f>
        <v>No</v>
      </c>
      <c r="H2225" cm="1">
        <f t="array" ref="H2225">_xlfn.XLOOKUP($A2225,MedExam_Table[[#Headers],[#Data],[Customer ID]],MedExam_Table[[#Headers],[#Data],[NumberOfMajorSurgeries_updated]],"Not Found",0)</f>
        <v>1</v>
      </c>
      <c r="I2225" t="str" cm="1">
        <f t="array" ref="I2225">_xlfn.XLOOKUP($A2225,MedExam_Table[[#Headers],[#Data],[Customer ID]],MedExam_Table[[#Headers],[#Data],[Smoker Updated]],"Not Found",0)</f>
        <v>No</v>
      </c>
      <c r="J2225" t="str" cm="1">
        <f t="array" ref="J2225">_xlfn.XLOOKUP($A2225,MedExam_Table[[#Headers],[#Data],[Customer ID]],MedExam_Table[[#Headers],[#Data],[Weight Status]],"Not Found",0)</f>
        <v>Obesity</v>
      </c>
      <c r="K2225" t="str" cm="1">
        <f t="array" ref="K2225">_xlfn.XLOOKUP($A2225,MedExam_Table[[#Headers],[#Data],[Customer ID]],MedExam_Table[[#Headers],[#Data],[Diabetes Status]],"Not Found",0)</f>
        <v>Prediabetes</v>
      </c>
      <c r="L2225" cm="1">
        <f t="array" ref="L2225">_xlfn.XLOOKUP($A2225,Hospitalisation_table[[#All],[Customer ID]],Hospitalisation_table[[#All],[Customer Age]],"Not Found",0)</f>
        <v>38</v>
      </c>
      <c r="M2225" t="str" cm="1">
        <f t="array" ref="M2225">_xlfn.XLOOKUP($A2225,Hospitalisation_table[[#All],[Customer ID]],Hospitalisation_table[[#All],[Date of Birth]],"Not Found",0)</f>
        <v>2-Sep-1984</v>
      </c>
      <c r="N2225" s="22" cm="1">
        <f t="array" ref="N2225">_xlfn.XLOOKUP($A2225,Hospitalisation_table[[#All],[Customer ID]],Hospitalisation_table[[#All],[charges]],"Not Found",0)</f>
        <v>12091.34</v>
      </c>
      <c r="O2225" t="str" cm="1">
        <f t="array" ref="O2225">_xlfn.XLOOKUP($A2225,Hospitalisation_table[[#All],[Customer ID]],Hospitalisation_table[[#All],[Hospital tier_Updated]],"Not Found",0)</f>
        <v>tier - 3</v>
      </c>
      <c r="P2225" t="str" cm="1">
        <f t="array" ref="P2225">_xlfn.XLOOKUP($A2225,Hospitalisation_table[[#All],[Customer ID]],Hospitalisation_table[[#All],[City tier_updated]],"Not Found",0)</f>
        <v>tier - 2</v>
      </c>
      <c r="Q2225" t="str" cm="1">
        <f t="array" ref="Q2225">_xlfn.XLOOKUP($A2225,Hospitalisation_table[[#All],[Customer ID]],Hospitalisation_table[[#All],[State ID Updated]],"Not Found",0)</f>
        <v>R1022</v>
      </c>
    </row>
    <row r="2226" spans="1:17" x14ac:dyDescent="0.3">
      <c r="A2226" s="13" t="s">
        <v>2364</v>
      </c>
      <c r="B2226" t="str" cm="1">
        <f t="array" ref="B2226">_xlfn.XLOOKUP($A2226,CustomersName[[#All],[Customer ID]],CustomersName[[#All],[First Name]],"Not Found",0)</f>
        <v>Patrhck R.</v>
      </c>
      <c r="C2226" cm="1">
        <f t="array" ref="C2226">_xlfn.XLOOKUP($A2226,MedExam_Table[[#Headers],[#Data],[Customer ID]],MedExam_Table[[#Headers],[#Data],[BMI]],"Not Found",0)</f>
        <v>41.14</v>
      </c>
      <c r="D2226" cm="1">
        <f t="array" ref="D2226">_xlfn.XLOOKUP($A2226,MedExam_Table[[#Headers],[#Data],[Customer ID]],MedExam_Table[[#Headers],[#Data],[HBA1C]],"Not Found",0)</f>
        <v>9.58</v>
      </c>
      <c r="E2226" t="str" cm="1">
        <f t="array" ref="E2226">_xlfn.XLOOKUP($A2226,MedExam_Table[[#Headers],[#Data],[Customer ID]],MedExam_Table[[#Headers],[#Data],[Heart Issues Updated]],"Not Found",0)</f>
        <v>Yes</v>
      </c>
      <c r="F2226" t="str" cm="1">
        <f t="array" ref="F2226">_xlfn.XLOOKUP($A2226,MedExam_Table[[#Headers],[#Data],[Customer ID]],MedExam_Table[[#Headers],[#Data],[Any Transplants Update]],"Not Found",0)</f>
        <v>No</v>
      </c>
      <c r="G2226" t="str" cm="1">
        <f t="array" ref="G2226">_xlfn.XLOOKUP($A2226,MedExam_Table[[#Headers],[#Data],[Customer ID]],MedExam_Table[[#Headers],[#Data],[Cancer history]],"Not Found",0)</f>
        <v>Yes</v>
      </c>
      <c r="H2226" cm="1">
        <f t="array" ref="H2226">_xlfn.XLOOKUP($A2226,MedExam_Table[[#Headers],[#Data],[Customer ID]],MedExam_Table[[#Headers],[#Data],[NumberOfMajorSurgeries_updated]],"Not Found",0)</f>
        <v>1</v>
      </c>
      <c r="I2226" t="str" cm="1">
        <f t="array" ref="I2226">_xlfn.XLOOKUP($A2226,MedExam_Table[[#Headers],[#Data],[Customer ID]],MedExam_Table[[#Headers],[#Data],[Smoker Updated]],"Not Found",0)</f>
        <v>Yes</v>
      </c>
      <c r="J2226" t="str" cm="1">
        <f t="array" ref="J2226">_xlfn.XLOOKUP($A2226,MedExam_Table[[#Headers],[#Data],[Customer ID]],MedExam_Table[[#Headers],[#Data],[Weight Status]],"Not Found",0)</f>
        <v>Obesity</v>
      </c>
      <c r="K2226" t="str" cm="1">
        <f t="array" ref="K2226">_xlfn.XLOOKUP($A2226,MedExam_Table[[#Headers],[#Data],[Customer ID]],MedExam_Table[[#Headers],[#Data],[Diabetes Status]],"Not Found",0)</f>
        <v>Diabetes</v>
      </c>
      <c r="L2226" cm="1">
        <f t="array" ref="L2226">_xlfn.XLOOKUP($A2226,Hospitalisation_table[[#All],[Customer ID]],Hospitalisation_table[[#All],[Customer Age]],"Not Found",0)</f>
        <v>59</v>
      </c>
      <c r="M2226" t="str" cm="1">
        <f t="array" ref="M2226">_xlfn.XLOOKUP($A2226,Hospitalisation_table[[#All],[Customer ID]],Hospitalisation_table[[#All],[Date of Birth]],"Not Found",0)</f>
        <v>4-Sep-1963</v>
      </c>
      <c r="N2226" s="22" cm="1">
        <f t="array" ref="N2226">_xlfn.XLOOKUP($A2226,Hospitalisation_table[[#All],[Customer ID]],Hospitalisation_table[[#All],[charges]],"Not Found",0)</f>
        <v>48970.25</v>
      </c>
      <c r="O2226" t="str" cm="1">
        <f t="array" ref="O2226">_xlfn.XLOOKUP($A2226,Hospitalisation_table[[#All],[Customer ID]],Hospitalisation_table[[#All],[Hospital tier_Updated]],"Not Found",0)</f>
        <v>tier - 1</v>
      </c>
      <c r="P2226" t="str" cm="1">
        <f t="array" ref="P2226">_xlfn.XLOOKUP($A2226,Hospitalisation_table[[#All],[Customer ID]],Hospitalisation_table[[#All],[City tier_updated]],"Not Found",0)</f>
        <v>tier - 2</v>
      </c>
      <c r="Q2226" t="str" cm="1">
        <f t="array" ref="Q2226">_xlfn.XLOOKUP($A2226,Hospitalisation_table[[#All],[Customer ID]],Hospitalisation_table[[#All],[State ID Updated]],"Not Found",0)</f>
        <v>R1013</v>
      </c>
    </row>
    <row r="2227" spans="1:17" x14ac:dyDescent="0.3">
      <c r="A2227" s="14" t="s">
        <v>2283</v>
      </c>
      <c r="B2227" t="str" cm="1">
        <f t="array" ref="B2227">_xlfn.XLOOKUP($A2227,CustomersName[[#All],[Customer ID]],CustomersName[[#All],[First Name]],"Not Found",0)</f>
        <v>Ahigail K</v>
      </c>
      <c r="C2227" cm="1">
        <f t="array" ref="C2227">_xlfn.XLOOKUP($A2227,MedExam_Table[[#Headers],[#Data],[Customer ID]],MedExam_Table[[#Headers],[#Data],[BMI]],"Not Found",0)</f>
        <v>32.56</v>
      </c>
      <c r="D2227" cm="1">
        <f t="array" ref="D2227">_xlfn.XLOOKUP($A2227,MedExam_Table[[#Headers],[#Data],[Customer ID]],MedExam_Table[[#Headers],[#Data],[HBA1C]],"Not Found",0)</f>
        <v>5.41</v>
      </c>
      <c r="E2227" t="str" cm="1">
        <f t="array" ref="E2227">_xlfn.XLOOKUP($A2227,MedExam_Table[[#Headers],[#Data],[Customer ID]],MedExam_Table[[#Headers],[#Data],[Heart Issues Updated]],"Not Found",0)</f>
        <v>No</v>
      </c>
      <c r="F2227" t="str" cm="1">
        <f t="array" ref="F2227">_xlfn.XLOOKUP($A2227,MedExam_Table[[#Headers],[#Data],[Customer ID]],MedExam_Table[[#Headers],[#Data],[Any Transplants Update]],"Not Found",0)</f>
        <v>No</v>
      </c>
      <c r="G2227" t="str" cm="1">
        <f t="array" ref="G2227">_xlfn.XLOOKUP($A2227,MedExam_Table[[#Headers],[#Data],[Customer ID]],MedExam_Table[[#Headers],[#Data],[Cancer history]],"Not Found",0)</f>
        <v>Yes</v>
      </c>
      <c r="H2227" cm="1">
        <f t="array" ref="H2227">_xlfn.XLOOKUP($A2227,MedExam_Table[[#Headers],[#Data],[Customer ID]],MedExam_Table[[#Headers],[#Data],[NumberOfMajorSurgeries_updated]],"Not Found",0)</f>
        <v>1</v>
      </c>
      <c r="I2227" t="str" cm="1">
        <f t="array" ref="I2227">_xlfn.XLOOKUP($A2227,MedExam_Table[[#Headers],[#Data],[Customer ID]],MedExam_Table[[#Headers],[#Data],[Smoker Updated]],"Not Found",0)</f>
        <v>Yes</v>
      </c>
      <c r="J2227" t="str" cm="1">
        <f t="array" ref="J2227">_xlfn.XLOOKUP($A2227,MedExam_Table[[#Headers],[#Data],[Customer ID]],MedExam_Table[[#Headers],[#Data],[Weight Status]],"Not Found",0)</f>
        <v>Obesity</v>
      </c>
      <c r="K2227" t="str" cm="1">
        <f t="array" ref="K2227">_xlfn.XLOOKUP($A2227,MedExam_Table[[#Headers],[#Data],[Customer ID]],MedExam_Table[[#Headers],[#Data],[Diabetes Status]],"Not Found",0)</f>
        <v>Normal</v>
      </c>
      <c r="L2227" cm="1">
        <f t="array" ref="L2227">_xlfn.XLOOKUP($A2227,Hospitalisation_table[[#All],[Customer ID]],Hospitalisation_table[[#All],[Customer Age]],"Not Found",0)</f>
        <v>43</v>
      </c>
      <c r="M2227" t="str" cm="1">
        <f t="array" ref="M2227">_xlfn.XLOOKUP($A2227,Hospitalisation_table[[#All],[Customer ID]],Hospitalisation_table[[#All],[Date of Birth]],"Not Found",0)</f>
        <v>16-Sep-1979</v>
      </c>
      <c r="N2227" s="22" cm="1">
        <f t="array" ref="N2227">_xlfn.XLOOKUP($A2227,Hospitalisation_table[[#All],[Customer ID]],Hospitalisation_table[[#All],[charges]],"Not Found",0)</f>
        <v>40941.29</v>
      </c>
      <c r="O2227" t="str" cm="1">
        <f t="array" ref="O2227">_xlfn.XLOOKUP($A2227,Hospitalisation_table[[#All],[Customer ID]],Hospitalisation_table[[#All],[Hospital tier_Updated]],"Not Found",0)</f>
        <v>tier - 1</v>
      </c>
      <c r="P2227" t="str" cm="1">
        <f t="array" ref="P2227">_xlfn.XLOOKUP($A2227,Hospitalisation_table[[#All],[Customer ID]],Hospitalisation_table[[#All],[City tier_updated]],"Not Found",0)</f>
        <v>tier - 2</v>
      </c>
      <c r="Q2227" t="str" cm="1">
        <f t="array" ref="Q2227">_xlfn.XLOOKUP($A2227,Hospitalisation_table[[#All],[Customer ID]],Hospitalisation_table[[#All],[State ID Updated]],"Not Found",0)</f>
        <v>R1013</v>
      </c>
    </row>
    <row r="2228" spans="1:17" x14ac:dyDescent="0.3">
      <c r="A2228" s="13" t="s">
        <v>1471</v>
      </c>
      <c r="B2228" t="str" cm="1">
        <f t="array" ref="B2228">_xlfn.XLOOKUP($A2228,CustomersName[[#All],[Customer ID]],CustomersName[[#All],[First Name]],"Not Found",0)</f>
        <v>Alyssa</v>
      </c>
      <c r="C2228" cm="1">
        <f t="array" ref="C2228">_xlfn.XLOOKUP($A2228,MedExam_Table[[#Headers],[#Data],[Customer ID]],MedExam_Table[[#Headers],[#Data],[BMI]],"Not Found",0)</f>
        <v>39.25</v>
      </c>
      <c r="D2228" cm="1">
        <f t="array" ref="D2228">_xlfn.XLOOKUP($A2228,MedExam_Table[[#Headers],[#Data],[Customer ID]],MedExam_Table[[#Headers],[#Data],[HBA1C]],"Not Found",0)</f>
        <v>8.41</v>
      </c>
      <c r="E2228" t="str" cm="1">
        <f t="array" ref="E2228">_xlfn.XLOOKUP($A2228,MedExam_Table[[#Headers],[#Data],[Customer ID]],MedExam_Table[[#Headers],[#Data],[Heart Issues Updated]],"Not Found",0)</f>
        <v>Yes</v>
      </c>
      <c r="F2228" t="str" cm="1">
        <f t="array" ref="F2228">_xlfn.XLOOKUP($A2228,MedExam_Table[[#Headers],[#Data],[Customer ID]],MedExam_Table[[#Headers],[#Data],[Any Transplants Update]],"Not Found",0)</f>
        <v>No</v>
      </c>
      <c r="G2228" t="str" cm="1">
        <f t="array" ref="G2228">_xlfn.XLOOKUP($A2228,MedExam_Table[[#Headers],[#Data],[Customer ID]],MedExam_Table[[#Headers],[#Data],[Cancer history]],"Not Found",0)</f>
        <v>No</v>
      </c>
      <c r="H2228" cm="1">
        <f t="array" ref="H2228">_xlfn.XLOOKUP($A2228,MedExam_Table[[#Headers],[#Data],[Customer ID]],MedExam_Table[[#Headers],[#Data],[NumberOfMajorSurgeries_updated]],"Not Found",0)</f>
        <v>1</v>
      </c>
      <c r="I2228" t="str" cm="1">
        <f t="array" ref="I2228">_xlfn.XLOOKUP($A2228,MedExam_Table[[#Headers],[#Data],[Customer ID]],MedExam_Table[[#Headers],[#Data],[Smoker Updated]],"Not Found",0)</f>
        <v>No</v>
      </c>
      <c r="J2228" t="str" cm="1">
        <f t="array" ref="J2228">_xlfn.XLOOKUP($A2228,MedExam_Table[[#Headers],[#Data],[Customer ID]],MedExam_Table[[#Headers],[#Data],[Weight Status]],"Not Found",0)</f>
        <v>Obesity</v>
      </c>
      <c r="K2228" t="str" cm="1">
        <f t="array" ref="K2228">_xlfn.XLOOKUP($A2228,MedExam_Table[[#Headers],[#Data],[Customer ID]],MedExam_Table[[#Headers],[#Data],[Diabetes Status]],"Not Found",0)</f>
        <v>Diabetes</v>
      </c>
      <c r="L2228" cm="1">
        <f t="array" ref="L2228">_xlfn.XLOOKUP($A2228,Hospitalisation_table[[#All],[Customer ID]],Hospitalisation_table[[#All],[Customer Age]],"Not Found",0)</f>
        <v>36</v>
      </c>
      <c r="M2228" t="str" cm="1">
        <f t="array" ref="M2228">_xlfn.XLOOKUP($A2228,Hospitalisation_table[[#All],[Customer ID]],Hospitalisation_table[[#All],[Date of Birth]],"Not Found",0)</f>
        <v>7-Sep-1986</v>
      </c>
      <c r="N2228" s="22" cm="1">
        <f t="array" ref="N2228">_xlfn.XLOOKUP($A2228,Hospitalisation_table[[#All],[Customer ID]],Hospitalisation_table[[#All],[charges]],"Not Found",0)</f>
        <v>12048.13</v>
      </c>
      <c r="O2228" t="str" cm="1">
        <f t="array" ref="O2228">_xlfn.XLOOKUP($A2228,Hospitalisation_table[[#All],[Customer ID]],Hospitalisation_table[[#All],[Hospital tier_Updated]],"Not Found",0)</f>
        <v>tier - 3</v>
      </c>
      <c r="P2228" t="str" cm="1">
        <f t="array" ref="P2228">_xlfn.XLOOKUP($A2228,Hospitalisation_table[[#All],[Customer ID]],Hospitalisation_table[[#All],[City tier_updated]],"Not Found",0)</f>
        <v>tier - 2</v>
      </c>
      <c r="Q2228" t="str" cm="1">
        <f t="array" ref="Q2228">_xlfn.XLOOKUP($A2228,Hospitalisation_table[[#All],[Customer ID]],Hospitalisation_table[[#All],[State ID Updated]],"Not Found",0)</f>
        <v>R1026</v>
      </c>
    </row>
    <row r="2229" spans="1:17" x14ac:dyDescent="0.3">
      <c r="A2229" s="14" t="s">
        <v>1470</v>
      </c>
      <c r="B2229" t="str" cm="1">
        <f t="array" ref="B2229">_xlfn.XLOOKUP($A2229,CustomersName[[#All],[Customer ID]],CustomersName[[#All],[First Name]],"Not Found",0)</f>
        <v>Jhssica E.</v>
      </c>
      <c r="C2229" cm="1">
        <f t="array" ref="C2229">_xlfn.XLOOKUP($A2229,MedExam_Table[[#Headers],[#Data],[Customer ID]],MedExam_Table[[#Headers],[#Data],[BMI]],"Not Found",0)</f>
        <v>26.6</v>
      </c>
      <c r="D2229" cm="1">
        <f t="array" ref="D2229">_xlfn.XLOOKUP($A2229,MedExam_Table[[#Headers],[#Data],[Customer ID]],MedExam_Table[[#Headers],[#Data],[HBA1C]],"Not Found",0)</f>
        <v>5.07</v>
      </c>
      <c r="E2229" t="str" cm="1">
        <f t="array" ref="E2229">_xlfn.XLOOKUP($A2229,MedExam_Table[[#Headers],[#Data],[Customer ID]],MedExam_Table[[#Headers],[#Data],[Heart Issues Updated]],"Not Found",0)</f>
        <v>Yes</v>
      </c>
      <c r="F2229" t="str" cm="1">
        <f t="array" ref="F2229">_xlfn.XLOOKUP($A2229,MedExam_Table[[#Headers],[#Data],[Customer ID]],MedExam_Table[[#Headers],[#Data],[Any Transplants Update]],"Not Found",0)</f>
        <v>No</v>
      </c>
      <c r="G2229" t="str" cm="1">
        <f t="array" ref="G2229">_xlfn.XLOOKUP($A2229,MedExam_Table[[#Headers],[#Data],[Customer ID]],MedExam_Table[[#Headers],[#Data],[Cancer history]],"Not Found",0)</f>
        <v>No</v>
      </c>
      <c r="H2229" cm="1">
        <f t="array" ref="H2229">_xlfn.XLOOKUP($A2229,MedExam_Table[[#Headers],[#Data],[Customer ID]],MedExam_Table[[#Headers],[#Data],[NumberOfMajorSurgeries_updated]],"Not Found",0)</f>
        <v>2</v>
      </c>
      <c r="I2229" t="str" cm="1">
        <f t="array" ref="I2229">_xlfn.XLOOKUP($A2229,MedExam_Table[[#Headers],[#Data],[Customer ID]],MedExam_Table[[#Headers],[#Data],[Smoker Updated]],"Not Found",0)</f>
        <v>No</v>
      </c>
      <c r="J2229" t="str" cm="1">
        <f t="array" ref="J2229">_xlfn.XLOOKUP($A2229,MedExam_Table[[#Headers],[#Data],[Customer ID]],MedExam_Table[[#Headers],[#Data],[Weight Status]],"Not Found",0)</f>
        <v>OverWeight</v>
      </c>
      <c r="K2229" t="str" cm="1">
        <f t="array" ref="K2229">_xlfn.XLOOKUP($A2229,MedExam_Table[[#Headers],[#Data],[Customer ID]],MedExam_Table[[#Headers],[#Data],[Diabetes Status]],"Not Found",0)</f>
        <v>Normal</v>
      </c>
      <c r="L2229" cm="1">
        <f t="array" ref="L2229">_xlfn.XLOOKUP($A2229,Hospitalisation_table[[#All],[Customer ID]],Hospitalisation_table[[#All],[Customer Age]],"Not Found",0)</f>
        <v>56</v>
      </c>
      <c r="M2229" t="str" cm="1">
        <f t="array" ref="M2229">_xlfn.XLOOKUP($A2229,Hospitalisation_table[[#All],[Customer ID]],Hospitalisation_table[[#All],[Date of Birth]],"Not Found",0)</f>
        <v>24-Nov-1966</v>
      </c>
      <c r="N2229" s="22" cm="1">
        <f t="array" ref="N2229">_xlfn.XLOOKUP($A2229,Hospitalisation_table[[#All],[Customer ID]],Hospitalisation_table[[#All],[charges]],"Not Found",0)</f>
        <v>12044.34</v>
      </c>
      <c r="O2229" t="str" cm="1">
        <f t="array" ref="O2229">_xlfn.XLOOKUP($A2229,Hospitalisation_table[[#All],[Customer ID]],Hospitalisation_table[[#All],[Hospital tier_Updated]],"Not Found",0)</f>
        <v>tier - 3</v>
      </c>
      <c r="P2229" t="str" cm="1">
        <f t="array" ref="P2229">_xlfn.XLOOKUP($A2229,Hospitalisation_table[[#All],[Customer ID]],Hospitalisation_table[[#All],[City tier_updated]],"Not Found",0)</f>
        <v>tier - 1</v>
      </c>
      <c r="Q2229" t="str" cm="1">
        <f t="array" ref="Q2229">_xlfn.XLOOKUP($A2229,Hospitalisation_table[[#All],[Customer ID]],Hospitalisation_table[[#All],[State ID Updated]],"Not Found",0)</f>
        <v>R1012</v>
      </c>
    </row>
    <row r="2230" spans="1:17" x14ac:dyDescent="0.3">
      <c r="A2230" s="13" t="s">
        <v>1469</v>
      </c>
      <c r="B2230" t="str" cm="1">
        <f t="array" ref="B2230">_xlfn.XLOOKUP($A2230,CustomersName[[#All],[Customer ID]],CustomersName[[#All],[First Name]],"Not Found",0)</f>
        <v>Patrhck J.</v>
      </c>
      <c r="C2230" cm="1">
        <f t="array" ref="C2230">_xlfn.XLOOKUP($A2230,MedExam_Table[[#Headers],[#Data],[Customer ID]],MedExam_Table[[#Headers],[#Data],[BMI]],"Not Found",0)</f>
        <v>35.700000000000003</v>
      </c>
      <c r="D2230" cm="1">
        <f t="array" ref="D2230">_xlfn.XLOOKUP($A2230,MedExam_Table[[#Headers],[#Data],[Customer ID]],MedExam_Table[[#Headers],[#Data],[HBA1C]],"Not Found",0)</f>
        <v>4.0599999999999996</v>
      </c>
      <c r="E2230" t="str" cm="1">
        <f t="array" ref="E2230">_xlfn.XLOOKUP($A2230,MedExam_Table[[#Headers],[#Data],[Customer ID]],MedExam_Table[[#Headers],[#Data],[Heart Issues Updated]],"Not Found",0)</f>
        <v>No</v>
      </c>
      <c r="F2230" t="str" cm="1">
        <f t="array" ref="F2230">_xlfn.XLOOKUP($A2230,MedExam_Table[[#Headers],[#Data],[Customer ID]],MedExam_Table[[#Headers],[#Data],[Any Transplants Update]],"Not Found",0)</f>
        <v>No</v>
      </c>
      <c r="G2230" t="str" cm="1">
        <f t="array" ref="G2230">_xlfn.XLOOKUP($A2230,MedExam_Table[[#Headers],[#Data],[Customer ID]],MedExam_Table[[#Headers],[#Data],[Cancer history]],"Not Found",0)</f>
        <v>Yes</v>
      </c>
      <c r="H2230" cm="1">
        <f t="array" ref="H2230">_xlfn.XLOOKUP($A2230,MedExam_Table[[#Headers],[#Data],[Customer ID]],MedExam_Table[[#Headers],[#Data],[NumberOfMajorSurgeries_updated]],"Not Found",0)</f>
        <v>1</v>
      </c>
      <c r="I2230" t="str" cm="1">
        <f t="array" ref="I2230">_xlfn.XLOOKUP($A2230,MedExam_Table[[#Headers],[#Data],[Customer ID]],MedExam_Table[[#Headers],[#Data],[Smoker Updated]],"Not Found",0)</f>
        <v>No</v>
      </c>
      <c r="J2230" t="str" cm="1">
        <f t="array" ref="J2230">_xlfn.XLOOKUP($A2230,MedExam_Table[[#Headers],[#Data],[Customer ID]],MedExam_Table[[#Headers],[#Data],[Weight Status]],"Not Found",0)</f>
        <v>Obesity</v>
      </c>
      <c r="K2230" t="str" cm="1">
        <f t="array" ref="K2230">_xlfn.XLOOKUP($A2230,MedExam_Table[[#Headers],[#Data],[Customer ID]],MedExam_Table[[#Headers],[#Data],[Diabetes Status]],"Not Found",0)</f>
        <v>Normal</v>
      </c>
      <c r="L2230" cm="1">
        <f t="array" ref="L2230">_xlfn.XLOOKUP($A2230,Hospitalisation_table[[#All],[Customer ID]],Hospitalisation_table[[#All],[Customer Age]],"Not Found",0)</f>
        <v>43</v>
      </c>
      <c r="M2230" t="str" cm="1">
        <f t="array" ref="M2230">_xlfn.XLOOKUP($A2230,Hospitalisation_table[[#All],[Customer ID]],Hospitalisation_table[[#All],[Date of Birth]],"Not Found",0)</f>
        <v>16-Oct-1979</v>
      </c>
      <c r="N2230" s="22" cm="1">
        <f t="array" ref="N2230">_xlfn.XLOOKUP($A2230,Hospitalisation_table[[#All],[Customer ID]],Hospitalisation_table[[#All],[charges]],"Not Found",0)</f>
        <v>12035.18</v>
      </c>
      <c r="O2230" t="str" cm="1">
        <f t="array" ref="O2230">_xlfn.XLOOKUP($A2230,Hospitalisation_table[[#All],[Customer ID]],Hospitalisation_table[[#All],[Hospital tier_Updated]],"Not Found",0)</f>
        <v>tier - 3</v>
      </c>
      <c r="P2230" t="str" cm="1">
        <f t="array" ref="P2230">_xlfn.XLOOKUP($A2230,Hospitalisation_table[[#All],[Customer ID]],Hospitalisation_table[[#All],[City tier_updated]],"Not Found",0)</f>
        <v>tier - 3</v>
      </c>
      <c r="Q2230" t="str" cm="1">
        <f t="array" ref="Q2230">_xlfn.XLOOKUP($A2230,Hospitalisation_table[[#All],[Customer ID]],Hospitalisation_table[[#All],[State ID Updated]],"Not Found",0)</f>
        <v>R1021</v>
      </c>
    </row>
    <row r="2231" spans="1:17" x14ac:dyDescent="0.3">
      <c r="A2231" s="14" t="s">
        <v>1468</v>
      </c>
      <c r="B2231" t="str" cm="1">
        <f t="array" ref="B2231">_xlfn.XLOOKUP($A2231,CustomersName[[#All],[Customer ID]],CustomersName[[#All],[First Name]],"Not Found",0)</f>
        <v>Emilie</v>
      </c>
      <c r="C2231" cm="1">
        <f t="array" ref="C2231">_xlfn.XLOOKUP($A2231,MedExam_Table[[#Headers],[#Data],[Customer ID]],MedExam_Table[[#Headers],[#Data],[BMI]],"Not Found",0)</f>
        <v>20.100000000000001</v>
      </c>
      <c r="D2231" cm="1">
        <f t="array" ref="D2231">_xlfn.XLOOKUP($A2231,MedExam_Table[[#Headers],[#Data],[Customer ID]],MedExam_Table[[#Headers],[#Data],[HBA1C]],"Not Found",0)</f>
        <v>10.52</v>
      </c>
      <c r="E2231" t="str" cm="1">
        <f t="array" ref="E2231">_xlfn.XLOOKUP($A2231,MedExam_Table[[#Headers],[#Data],[Customer ID]],MedExam_Table[[#Headers],[#Data],[Heart Issues Updated]],"Not Found",0)</f>
        <v>No</v>
      </c>
      <c r="F2231" t="str" cm="1">
        <f t="array" ref="F2231">_xlfn.XLOOKUP($A2231,MedExam_Table[[#Headers],[#Data],[Customer ID]],MedExam_Table[[#Headers],[#Data],[Any Transplants Update]],"Not Found",0)</f>
        <v>No</v>
      </c>
      <c r="G2231" t="str" cm="1">
        <f t="array" ref="G2231">_xlfn.XLOOKUP($A2231,MedExam_Table[[#Headers],[#Data],[Customer ID]],MedExam_Table[[#Headers],[#Data],[Cancer history]],"Not Found",0)</f>
        <v>No</v>
      </c>
      <c r="H2231" cm="1">
        <f t="array" ref="H2231">_xlfn.XLOOKUP($A2231,MedExam_Table[[#Headers],[#Data],[Customer ID]],MedExam_Table[[#Headers],[#Data],[NumberOfMajorSurgeries_updated]],"Not Found",0)</f>
        <v>0</v>
      </c>
      <c r="I2231" t="str" cm="1">
        <f t="array" ref="I2231">_xlfn.XLOOKUP($A2231,MedExam_Table[[#Headers],[#Data],[Customer ID]],MedExam_Table[[#Headers],[#Data],[Smoker Updated]],"Not Found",0)</f>
        <v>No</v>
      </c>
      <c r="J2231" t="str" cm="1">
        <f t="array" ref="J2231">_xlfn.XLOOKUP($A2231,MedExam_Table[[#Headers],[#Data],[Customer ID]],MedExam_Table[[#Headers],[#Data],[Weight Status]],"Not Found",0)</f>
        <v>NormalWeight</v>
      </c>
      <c r="K2231" t="str" cm="1">
        <f t="array" ref="K2231">_xlfn.XLOOKUP($A2231,MedExam_Table[[#Headers],[#Data],[Customer ID]],MedExam_Table[[#Headers],[#Data],[Diabetes Status]],"Not Found",0)</f>
        <v>Diabetes</v>
      </c>
      <c r="L2231" cm="1">
        <f t="array" ref="L2231">_xlfn.XLOOKUP($A2231,Hospitalisation_table[[#All],[Customer ID]],Hospitalisation_table[[#All],[Customer Age]],"Not Found",0)</f>
        <v>57</v>
      </c>
      <c r="M2231" t="str" cm="1">
        <f t="array" ref="M2231">_xlfn.XLOOKUP($A2231,Hospitalisation_table[[#All],[Customer ID]],Hospitalisation_table[[#All],[Date of Birth]],"Not Found",0)</f>
        <v>29-Oct-1965</v>
      </c>
      <c r="N2231" s="22" cm="1">
        <f t="array" ref="N2231">_xlfn.XLOOKUP($A2231,Hospitalisation_table[[#All],[Customer ID]],Hospitalisation_table[[#All],[charges]],"Not Found",0)</f>
        <v>12032.33</v>
      </c>
      <c r="O2231" t="str" cm="1">
        <f t="array" ref="O2231">_xlfn.XLOOKUP($A2231,Hospitalisation_table[[#All],[Customer ID]],Hospitalisation_table[[#All],[Hospital tier_Updated]],"Not Found",0)</f>
        <v>tier - 3</v>
      </c>
      <c r="P2231" t="str" cm="1">
        <f t="array" ref="P2231">_xlfn.XLOOKUP($A2231,Hospitalisation_table[[#All],[Customer ID]],Hospitalisation_table[[#All],[City tier_updated]],"Not Found",0)</f>
        <v>tier - 1</v>
      </c>
      <c r="Q2231" t="str" cm="1">
        <f t="array" ref="Q2231">_xlfn.XLOOKUP($A2231,Hospitalisation_table[[#All],[Customer ID]],Hospitalisation_table[[#All],[State ID Updated]],"Not Found",0)</f>
        <v>R1011</v>
      </c>
    </row>
    <row r="2232" spans="1:17" x14ac:dyDescent="0.3">
      <c r="A2232" s="13" t="s">
        <v>1467</v>
      </c>
      <c r="B2232" t="str" cm="1">
        <f t="array" ref="B2232">_xlfn.XLOOKUP($A2232,CustomersName[[#All],[Customer ID]],CustomersName[[#All],[First Name]],"Not Found",0)</f>
        <v>Caihlin B.</v>
      </c>
      <c r="C2232" cm="1">
        <f t="array" ref="C2232">_xlfn.XLOOKUP($A2232,MedExam_Table[[#Headers],[#Data],[Customer ID]],MedExam_Table[[#Headers],[#Data],[BMI]],"Not Found",0)</f>
        <v>22.23</v>
      </c>
      <c r="D2232" cm="1">
        <f t="array" ref="D2232">_xlfn.XLOOKUP($A2232,MedExam_Table[[#Headers],[#Data],[Customer ID]],MedExam_Table[[#Headers],[#Data],[HBA1C]],"Not Found",0)</f>
        <v>9.65</v>
      </c>
      <c r="E2232" t="str" cm="1">
        <f t="array" ref="E2232">_xlfn.XLOOKUP($A2232,MedExam_Table[[#Headers],[#Data],[Customer ID]],MedExam_Table[[#Headers],[#Data],[Heart Issues Updated]],"Not Found",0)</f>
        <v>No</v>
      </c>
      <c r="F2232" t="str" cm="1">
        <f t="array" ref="F2232">_xlfn.XLOOKUP($A2232,MedExam_Table[[#Headers],[#Data],[Customer ID]],MedExam_Table[[#Headers],[#Data],[Any Transplants Update]],"Not Found",0)</f>
        <v>No</v>
      </c>
      <c r="G2232" t="str" cm="1">
        <f t="array" ref="G2232">_xlfn.XLOOKUP($A2232,MedExam_Table[[#Headers],[#Data],[Customer ID]],MedExam_Table[[#Headers],[#Data],[Cancer history]],"Not Found",0)</f>
        <v>No</v>
      </c>
      <c r="H2232" cm="1">
        <f t="array" ref="H2232">_xlfn.XLOOKUP($A2232,MedExam_Table[[#Headers],[#Data],[Customer ID]],MedExam_Table[[#Headers],[#Data],[NumberOfMajorSurgeries_updated]],"Not Found",0)</f>
        <v>0</v>
      </c>
      <c r="I2232" t="str" cm="1">
        <f t="array" ref="I2232">_xlfn.XLOOKUP($A2232,MedExam_Table[[#Headers],[#Data],[Customer ID]],MedExam_Table[[#Headers],[#Data],[Smoker Updated]],"Not Found",0)</f>
        <v>No</v>
      </c>
      <c r="J2232" t="str" cm="1">
        <f t="array" ref="J2232">_xlfn.XLOOKUP($A2232,MedExam_Table[[#Headers],[#Data],[Customer ID]],MedExam_Table[[#Headers],[#Data],[Weight Status]],"Not Found",0)</f>
        <v>NormalWeight</v>
      </c>
      <c r="K2232" t="str" cm="1">
        <f t="array" ref="K2232">_xlfn.XLOOKUP($A2232,MedExam_Table[[#Headers],[#Data],[Customer ID]],MedExam_Table[[#Headers],[#Data],[Diabetes Status]],"Not Found",0)</f>
        <v>Diabetes</v>
      </c>
      <c r="L2232" cm="1">
        <f t="array" ref="L2232">_xlfn.XLOOKUP($A2232,Hospitalisation_table[[#All],[Customer ID]],Hospitalisation_table[[#All],[Customer Age]],"Not Found",0)</f>
        <v>57</v>
      </c>
      <c r="M2232" t="str" cm="1">
        <f t="array" ref="M2232">_xlfn.XLOOKUP($A2232,Hospitalisation_table[[#All],[Customer ID]],Hospitalisation_table[[#All],[Date of Birth]],"Not Found",0)</f>
        <v>9-Jun-1965</v>
      </c>
      <c r="N2232" s="22" cm="1">
        <f t="array" ref="N2232">_xlfn.XLOOKUP($A2232,Hospitalisation_table[[#All],[Customer ID]],Hospitalisation_table[[#All],[charges]],"Not Found",0)</f>
        <v>12029.29</v>
      </c>
      <c r="O2232" t="str" cm="1">
        <f t="array" ref="O2232">_xlfn.XLOOKUP($A2232,Hospitalisation_table[[#All],[Customer ID]],Hospitalisation_table[[#All],[Hospital tier_Updated]],"Not Found",0)</f>
        <v>tier - 3</v>
      </c>
      <c r="P2232" t="str" cm="1">
        <f t="array" ref="P2232">_xlfn.XLOOKUP($A2232,Hospitalisation_table[[#All],[Customer ID]],Hospitalisation_table[[#All],[City tier_updated]],"Not Found",0)</f>
        <v>tier - 2</v>
      </c>
      <c r="Q2232" t="str" cm="1">
        <f t="array" ref="Q2232">_xlfn.XLOOKUP($A2232,Hospitalisation_table[[#All],[Customer ID]],Hospitalisation_table[[#All],[State ID Updated]],"Not Found",0)</f>
        <v>R1024</v>
      </c>
    </row>
    <row r="2233" spans="1:17" x14ac:dyDescent="0.3">
      <c r="A2233" s="14" t="s">
        <v>1466</v>
      </c>
      <c r="B2233" t="str" cm="1">
        <f t="array" ref="B2233">_xlfn.XLOOKUP($A2233,CustomersName[[#All],[Customer ID]],CustomersName[[#All],[First Name]],"Not Found",0)</f>
        <v>Joheph W</v>
      </c>
      <c r="C2233" cm="1">
        <f t="array" ref="C2233">_xlfn.XLOOKUP($A2233,MedExam_Table[[#Headers],[#Data],[Customer ID]],MedExam_Table[[#Headers],[#Data],[BMI]],"Not Found",0)</f>
        <v>36.47</v>
      </c>
      <c r="D2233" cm="1">
        <f t="array" ref="D2233">_xlfn.XLOOKUP($A2233,MedExam_Table[[#Headers],[#Data],[Customer ID]],MedExam_Table[[#Headers],[#Data],[HBA1C]],"Not Found",0)</f>
        <v>6.21</v>
      </c>
      <c r="E2233" t="str" cm="1">
        <f t="array" ref="E2233">_xlfn.XLOOKUP($A2233,MedExam_Table[[#Headers],[#Data],[Customer ID]],MedExam_Table[[#Headers],[#Data],[Heart Issues Updated]],"Not Found",0)</f>
        <v>No</v>
      </c>
      <c r="F2233" t="str" cm="1">
        <f t="array" ref="F2233">_xlfn.XLOOKUP($A2233,MedExam_Table[[#Headers],[#Data],[Customer ID]],MedExam_Table[[#Headers],[#Data],[Any Transplants Update]],"Not Found",0)</f>
        <v>No</v>
      </c>
      <c r="G2233" t="str" cm="1">
        <f t="array" ref="G2233">_xlfn.XLOOKUP($A2233,MedExam_Table[[#Headers],[#Data],[Customer ID]],MedExam_Table[[#Headers],[#Data],[Cancer history]],"Not Found",0)</f>
        <v>No</v>
      </c>
      <c r="H2233" cm="1">
        <f t="array" ref="H2233">_xlfn.XLOOKUP($A2233,MedExam_Table[[#Headers],[#Data],[Customer ID]],MedExam_Table[[#Headers],[#Data],[NumberOfMajorSurgeries_updated]],"Not Found",0)</f>
        <v>0</v>
      </c>
      <c r="I2233" t="str" cm="1">
        <f t="array" ref="I2233">_xlfn.XLOOKUP($A2233,MedExam_Table[[#Headers],[#Data],[Customer ID]],MedExam_Table[[#Headers],[#Data],[Smoker Updated]],"Not Found",0)</f>
        <v>No</v>
      </c>
      <c r="J2233" t="str" cm="1">
        <f t="array" ref="J2233">_xlfn.XLOOKUP($A2233,MedExam_Table[[#Headers],[#Data],[Customer ID]],MedExam_Table[[#Headers],[#Data],[Weight Status]],"Not Found",0)</f>
        <v>Obesity</v>
      </c>
      <c r="K2233" t="str" cm="1">
        <f t="array" ref="K2233">_xlfn.XLOOKUP($A2233,MedExam_Table[[#Headers],[#Data],[Customer ID]],MedExam_Table[[#Headers],[#Data],[Diabetes Status]],"Not Found",0)</f>
        <v>Prediabetes</v>
      </c>
      <c r="L2233" cm="1">
        <f t="array" ref="L2233">_xlfn.XLOOKUP($A2233,Hospitalisation_table[[#All],[Customer ID]],Hospitalisation_table[[#All],[Customer Age]],"Not Found",0)</f>
        <v>40</v>
      </c>
      <c r="M2233" t="str" cm="1">
        <f t="array" ref="M2233">_xlfn.XLOOKUP($A2233,Hospitalisation_table[[#All],[Customer ID]],Hospitalisation_table[[#All],[Date of Birth]],"Not Found",0)</f>
        <v>17-Oct-1982</v>
      </c>
      <c r="N2233" s="22" cm="1">
        <f t="array" ref="N2233">_xlfn.XLOOKUP($A2233,Hospitalisation_table[[#All],[Customer ID]],Hospitalisation_table[[#All],[charges]],"Not Found",0)</f>
        <v>12001.29</v>
      </c>
      <c r="O2233" t="str" cm="1">
        <f t="array" ref="O2233">_xlfn.XLOOKUP($A2233,Hospitalisation_table[[#All],[Customer ID]],Hospitalisation_table[[#All],[Hospital tier_Updated]],"Not Found",0)</f>
        <v>tier - 3</v>
      </c>
      <c r="P2233" t="str" cm="1">
        <f t="array" ref="P2233">_xlfn.XLOOKUP($A2233,Hospitalisation_table[[#All],[Customer ID]],Hospitalisation_table[[#All],[City tier_updated]],"Not Found",0)</f>
        <v>tier - 3</v>
      </c>
      <c r="Q2233" t="str" cm="1">
        <f t="array" ref="Q2233">_xlfn.XLOOKUP($A2233,Hospitalisation_table[[#All],[Customer ID]],Hospitalisation_table[[#All],[State ID Updated]],"Not Found",0)</f>
        <v>R1021</v>
      </c>
    </row>
    <row r="2234" spans="1:17" x14ac:dyDescent="0.3">
      <c r="A2234" s="13" t="s">
        <v>1465</v>
      </c>
      <c r="B2234" t="str" cm="1">
        <f t="array" ref="B2234">_xlfn.XLOOKUP($A2234,CustomersName[[#All],[Customer ID]],CustomersName[[#All],[First Name]],"Not Found",0)</f>
        <v>Wendy</v>
      </c>
      <c r="C2234" cm="1">
        <f t="array" ref="C2234">_xlfn.XLOOKUP($A2234,MedExam_Table[[#Headers],[#Data],[Customer ID]],MedExam_Table[[#Headers],[#Data],[BMI]],"Not Found",0)</f>
        <v>49.64</v>
      </c>
      <c r="D2234" cm="1">
        <f t="array" ref="D2234">_xlfn.XLOOKUP($A2234,MedExam_Table[[#Headers],[#Data],[Customer ID]],MedExam_Table[[#Headers],[#Data],[HBA1C]],"Not Found",0)</f>
        <v>4.76</v>
      </c>
      <c r="E2234" t="str" cm="1">
        <f t="array" ref="E2234">_xlfn.XLOOKUP($A2234,MedExam_Table[[#Headers],[#Data],[Customer ID]],MedExam_Table[[#Headers],[#Data],[Heart Issues Updated]],"Not Found",0)</f>
        <v>No</v>
      </c>
      <c r="F2234" t="str" cm="1">
        <f t="array" ref="F2234">_xlfn.XLOOKUP($A2234,MedExam_Table[[#Headers],[#Data],[Customer ID]],MedExam_Table[[#Headers],[#Data],[Any Transplants Update]],"Not Found",0)</f>
        <v>No</v>
      </c>
      <c r="G2234" t="str" cm="1">
        <f t="array" ref="G2234">_xlfn.XLOOKUP($A2234,MedExam_Table[[#Headers],[#Data],[Customer ID]],MedExam_Table[[#Headers],[#Data],[Cancer history]],"Not Found",0)</f>
        <v>Yes</v>
      </c>
      <c r="H2234" cm="1">
        <f t="array" ref="H2234">_xlfn.XLOOKUP($A2234,MedExam_Table[[#Headers],[#Data],[Customer ID]],MedExam_Table[[#Headers],[#Data],[NumberOfMajorSurgeries_updated]],"Not Found",0)</f>
        <v>1</v>
      </c>
      <c r="I2234" t="str" cm="1">
        <f t="array" ref="I2234">_xlfn.XLOOKUP($A2234,MedExam_Table[[#Headers],[#Data],[Customer ID]],MedExam_Table[[#Headers],[#Data],[Smoker Updated]],"Not Found",0)</f>
        <v>No</v>
      </c>
      <c r="J2234" t="str" cm="1">
        <f t="array" ref="J2234">_xlfn.XLOOKUP($A2234,MedExam_Table[[#Headers],[#Data],[Customer ID]],MedExam_Table[[#Headers],[#Data],[Weight Status]],"Not Found",0)</f>
        <v>Obesity</v>
      </c>
      <c r="K2234" t="str" cm="1">
        <f t="array" ref="K2234">_xlfn.XLOOKUP($A2234,MedExam_Table[[#Headers],[#Data],[Customer ID]],MedExam_Table[[#Headers],[#Data],[Diabetes Status]],"Not Found",0)</f>
        <v>Normal</v>
      </c>
      <c r="L2234" cm="1">
        <f t="array" ref="L2234">_xlfn.XLOOKUP($A2234,Hospitalisation_table[[#All],[Customer ID]],Hospitalisation_table[[#All],[Customer Age]],"Not Found",0)</f>
        <v>29</v>
      </c>
      <c r="M2234" t="str" cm="1">
        <f t="array" ref="M2234">_xlfn.XLOOKUP($A2234,Hospitalisation_table[[#All],[Customer ID]],Hospitalisation_table[[#All],[Date of Birth]],"Not Found",0)</f>
        <v>12-Dec-1993</v>
      </c>
      <c r="N2234" s="22" cm="1">
        <f t="array" ref="N2234">_xlfn.XLOOKUP($A2234,Hospitalisation_table[[#All],[Customer ID]],Hospitalisation_table[[#All],[charges]],"Not Found",0)</f>
        <v>11994.89</v>
      </c>
      <c r="O2234" t="str" cm="1">
        <f t="array" ref="O2234">_xlfn.XLOOKUP($A2234,Hospitalisation_table[[#All],[Customer ID]],Hospitalisation_table[[#All],[Hospital tier_Updated]],"Not Found",0)</f>
        <v>tier - 3</v>
      </c>
      <c r="P2234" t="str" cm="1">
        <f t="array" ref="P2234">_xlfn.XLOOKUP($A2234,Hospitalisation_table[[#All],[Customer ID]],Hospitalisation_table[[#All],[City tier_updated]],"Not Found",0)</f>
        <v>tier - 2</v>
      </c>
      <c r="Q2234" t="str" cm="1">
        <f t="array" ref="Q2234">_xlfn.XLOOKUP($A2234,Hospitalisation_table[[#All],[Customer ID]],Hospitalisation_table[[#All],[State ID Updated]],"Not Found",0)</f>
        <v>R1012</v>
      </c>
    </row>
    <row r="2235" spans="1:17" x14ac:dyDescent="0.3">
      <c r="A2235" s="14" t="s">
        <v>1464</v>
      </c>
      <c r="B2235" t="str" cm="1">
        <f t="array" ref="B2235">_xlfn.XLOOKUP($A2235,CustomersName[[#All],[Customer ID]],CustomersName[[#All],[First Name]],"Not Found",0)</f>
        <v>Lehh L.</v>
      </c>
      <c r="C2235" cm="1">
        <f t="array" ref="C2235">_xlfn.XLOOKUP($A2235,MedExam_Table[[#Headers],[#Data],[Customer ID]],MedExam_Table[[#Headers],[#Data],[BMI]],"Not Found",0)</f>
        <v>36.799999999999997</v>
      </c>
      <c r="D2235" cm="1">
        <f t="array" ref="D2235">_xlfn.XLOOKUP($A2235,MedExam_Table[[#Headers],[#Data],[Customer ID]],MedExam_Table[[#Headers],[#Data],[HBA1C]],"Not Found",0)</f>
        <v>5.73</v>
      </c>
      <c r="E2235" t="str" cm="1">
        <f t="array" ref="E2235">_xlfn.XLOOKUP($A2235,MedExam_Table[[#Headers],[#Data],[Customer ID]],MedExam_Table[[#Headers],[#Data],[Heart Issues Updated]],"Not Found",0)</f>
        <v>Yes</v>
      </c>
      <c r="F2235" t="str" cm="1">
        <f t="array" ref="F2235">_xlfn.XLOOKUP($A2235,MedExam_Table[[#Headers],[#Data],[Customer ID]],MedExam_Table[[#Headers],[#Data],[Any Transplants Update]],"Not Found",0)</f>
        <v>No</v>
      </c>
      <c r="G2235" t="str" cm="1">
        <f t="array" ref="G2235">_xlfn.XLOOKUP($A2235,MedExam_Table[[#Headers],[#Data],[Customer ID]],MedExam_Table[[#Headers],[#Data],[Cancer history]],"Not Found",0)</f>
        <v>Yes</v>
      </c>
      <c r="H2235" cm="1">
        <f t="array" ref="H2235">_xlfn.XLOOKUP($A2235,MedExam_Table[[#Headers],[#Data],[Customer ID]],MedExam_Table[[#Headers],[#Data],[NumberOfMajorSurgeries_updated]],"Not Found",0)</f>
        <v>1</v>
      </c>
      <c r="I2235" t="str" cm="1">
        <f t="array" ref="I2235">_xlfn.XLOOKUP($A2235,MedExam_Table[[#Headers],[#Data],[Customer ID]],MedExam_Table[[#Headers],[#Data],[Smoker Updated]],"Not Found",0)</f>
        <v>No</v>
      </c>
      <c r="J2235" t="str" cm="1">
        <f t="array" ref="J2235">_xlfn.XLOOKUP($A2235,MedExam_Table[[#Headers],[#Data],[Customer ID]],MedExam_Table[[#Headers],[#Data],[Weight Status]],"Not Found",0)</f>
        <v>Obesity</v>
      </c>
      <c r="K2235" t="str" cm="1">
        <f t="array" ref="K2235">_xlfn.XLOOKUP($A2235,MedExam_Table[[#Headers],[#Data],[Customer ID]],MedExam_Table[[#Headers],[#Data],[Diabetes Status]],"Not Found",0)</f>
        <v>Prediabetes</v>
      </c>
      <c r="L2235" cm="1">
        <f t="array" ref="L2235">_xlfn.XLOOKUP($A2235,Hospitalisation_table[[#All],[Customer ID]],Hospitalisation_table[[#All],[Customer Age]],"Not Found",0)</f>
        <v>39</v>
      </c>
      <c r="M2235" t="str" cm="1">
        <f t="array" ref="M2235">_xlfn.XLOOKUP($A2235,Hospitalisation_table[[#All],[Customer ID]],Hospitalisation_table[[#All],[Date of Birth]],"Not Found",0)</f>
        <v>4-Jul-1983</v>
      </c>
      <c r="N2235" s="22" cm="1">
        <f t="array" ref="N2235">_xlfn.XLOOKUP($A2235,Hospitalisation_table[[#All],[Customer ID]],Hospitalisation_table[[#All],[charges]],"Not Found",0)</f>
        <v>11987.68</v>
      </c>
      <c r="O2235" t="str" cm="1">
        <f t="array" ref="O2235">_xlfn.XLOOKUP($A2235,Hospitalisation_table[[#All],[Customer ID]],Hospitalisation_table[[#All],[Hospital tier_Updated]],"Not Found",0)</f>
        <v>tier - 3</v>
      </c>
      <c r="P2235" t="str" cm="1">
        <f t="array" ref="P2235">_xlfn.XLOOKUP($A2235,Hospitalisation_table[[#All],[Customer ID]],Hospitalisation_table[[#All],[City tier_updated]],"Not Found",0)</f>
        <v>tier - 2</v>
      </c>
      <c r="Q2235" t="str" cm="1">
        <f t="array" ref="Q2235">_xlfn.XLOOKUP($A2235,Hospitalisation_table[[#All],[Customer ID]],Hospitalisation_table[[#All],[State ID Updated]],"Not Found",0)</f>
        <v>R1026</v>
      </c>
    </row>
    <row r="2236" spans="1:17" x14ac:dyDescent="0.3">
      <c r="A2236" s="13" t="s">
        <v>1463</v>
      </c>
      <c r="B2236" t="str" cm="1">
        <f t="array" ref="B2236">_xlfn.XLOOKUP($A2236,CustomersName[[#All],[Customer ID]],CustomersName[[#All],[First Name]],"Not Found",0)</f>
        <v>WaynehL.</v>
      </c>
      <c r="C2236" cm="1">
        <f t="array" ref="C2236">_xlfn.XLOOKUP($A2236,MedExam_Table[[#Headers],[#Data],[Customer ID]],MedExam_Table[[#Headers],[#Data],[BMI]],"Not Found",0)</f>
        <v>33.880000000000003</v>
      </c>
      <c r="D2236" cm="1">
        <f t="array" ref="D2236">_xlfn.XLOOKUP($A2236,MedExam_Table[[#Headers],[#Data],[Customer ID]],MedExam_Table[[#Headers],[#Data],[HBA1C]],"Not Found",0)</f>
        <v>10.78</v>
      </c>
      <c r="E2236" t="str" cm="1">
        <f t="array" ref="E2236">_xlfn.XLOOKUP($A2236,MedExam_Table[[#Headers],[#Data],[Customer ID]],MedExam_Table[[#Headers],[#Data],[Heart Issues Updated]],"Not Found",0)</f>
        <v>Yes</v>
      </c>
      <c r="F2236" t="str" cm="1">
        <f t="array" ref="F2236">_xlfn.XLOOKUP($A2236,MedExam_Table[[#Headers],[#Data],[Customer ID]],MedExam_Table[[#Headers],[#Data],[Any Transplants Update]],"Not Found",0)</f>
        <v>No</v>
      </c>
      <c r="G2236" t="str" cm="1">
        <f t="array" ref="G2236">_xlfn.XLOOKUP($A2236,MedExam_Table[[#Headers],[#Data],[Customer ID]],MedExam_Table[[#Headers],[#Data],[Cancer history]],"Not Found",0)</f>
        <v>No</v>
      </c>
      <c r="H2236" cm="1">
        <f t="array" ref="H2236">_xlfn.XLOOKUP($A2236,MedExam_Table[[#Headers],[#Data],[Customer ID]],MedExam_Table[[#Headers],[#Data],[NumberOfMajorSurgeries_updated]],"Not Found",0)</f>
        <v>0</v>
      </c>
      <c r="I2236" t="str" cm="1">
        <f t="array" ref="I2236">_xlfn.XLOOKUP($A2236,MedExam_Table[[#Headers],[#Data],[Customer ID]],MedExam_Table[[#Headers],[#Data],[Smoker Updated]],"Not Found",0)</f>
        <v>No</v>
      </c>
      <c r="J2236" t="str" cm="1">
        <f t="array" ref="J2236">_xlfn.XLOOKUP($A2236,MedExam_Table[[#Headers],[#Data],[Customer ID]],MedExam_Table[[#Headers],[#Data],[Weight Status]],"Not Found",0)</f>
        <v>Obesity</v>
      </c>
      <c r="K2236" t="str" cm="1">
        <f t="array" ref="K2236">_xlfn.XLOOKUP($A2236,MedExam_Table[[#Headers],[#Data],[Customer ID]],MedExam_Table[[#Headers],[#Data],[Diabetes Status]],"Not Found",0)</f>
        <v>Diabetes</v>
      </c>
      <c r="L2236" cm="1">
        <f t="array" ref="L2236">_xlfn.XLOOKUP($A2236,Hospitalisation_table[[#All],[Customer ID]],Hospitalisation_table[[#All],[Customer Age]],"Not Found",0)</f>
        <v>55</v>
      </c>
      <c r="M2236" t="str" cm="1">
        <f t="array" ref="M2236">_xlfn.XLOOKUP($A2236,Hospitalisation_table[[#All],[Customer ID]],Hospitalisation_table[[#All],[Date of Birth]],"Not Found",0)</f>
        <v>22-Dec-1967</v>
      </c>
      <c r="N2236" s="22" cm="1">
        <f t="array" ref="N2236">_xlfn.XLOOKUP($A2236,Hospitalisation_table[[#All],[Customer ID]],Hospitalisation_table[[#All],[charges]],"Not Found",0)</f>
        <v>11987.17</v>
      </c>
      <c r="O2236" t="str" cm="1">
        <f t="array" ref="O2236">_xlfn.XLOOKUP($A2236,Hospitalisation_table[[#All],[Customer ID]],Hospitalisation_table[[#All],[Hospital tier_Updated]],"Not Found",0)</f>
        <v>tier - 3</v>
      </c>
      <c r="P2236" t="str" cm="1">
        <f t="array" ref="P2236">_xlfn.XLOOKUP($A2236,Hospitalisation_table[[#All],[Customer ID]],Hospitalisation_table[[#All],[City tier_updated]],"Not Found",0)</f>
        <v>tier - 3</v>
      </c>
      <c r="Q2236" t="str" cm="1">
        <f t="array" ref="Q2236">_xlfn.XLOOKUP($A2236,Hospitalisation_table[[#All],[Customer ID]],Hospitalisation_table[[#All],[State ID Updated]],"Not Found",0)</f>
        <v>R1013</v>
      </c>
    </row>
    <row r="2237" spans="1:17" x14ac:dyDescent="0.3">
      <c r="A2237" s="14" t="s">
        <v>1462</v>
      </c>
      <c r="B2237" t="str" cm="1">
        <f t="array" ref="B2237">_xlfn.XLOOKUP($A2237,CustomersName[[#All],[Customer ID]],CustomersName[[#All],[First Name]],"Not Found",0)</f>
        <v>Jahon M.</v>
      </c>
      <c r="C2237" cm="1">
        <f t="array" ref="C2237">_xlfn.XLOOKUP($A2237,MedExam_Table[[#Headers],[#Data],[Customer ID]],MedExam_Table[[#Headers],[#Data],[BMI]],"Not Found",0)</f>
        <v>32.01</v>
      </c>
      <c r="D2237" cm="1">
        <f t="array" ref="D2237">_xlfn.XLOOKUP($A2237,MedExam_Table[[#Headers],[#Data],[Customer ID]],MedExam_Table[[#Headers],[#Data],[HBA1C]],"Not Found",0)</f>
        <v>5.08</v>
      </c>
      <c r="E2237" t="str" cm="1">
        <f t="array" ref="E2237">_xlfn.XLOOKUP($A2237,MedExam_Table[[#Headers],[#Data],[Customer ID]],MedExam_Table[[#Headers],[#Data],[Heart Issues Updated]],"Not Found",0)</f>
        <v>Yes</v>
      </c>
      <c r="F2237" t="str" cm="1">
        <f t="array" ref="F2237">_xlfn.XLOOKUP($A2237,MedExam_Table[[#Headers],[#Data],[Customer ID]],MedExam_Table[[#Headers],[#Data],[Any Transplants Update]],"Not Found",0)</f>
        <v>No</v>
      </c>
      <c r="G2237" t="str" cm="1">
        <f t="array" ref="G2237">_xlfn.XLOOKUP($A2237,MedExam_Table[[#Headers],[#Data],[Customer ID]],MedExam_Table[[#Headers],[#Data],[Cancer history]],"Not Found",0)</f>
        <v>No</v>
      </c>
      <c r="H2237" cm="1">
        <f t="array" ref="H2237">_xlfn.XLOOKUP($A2237,MedExam_Table[[#Headers],[#Data],[Customer ID]],MedExam_Table[[#Headers],[#Data],[NumberOfMajorSurgeries_updated]],"Not Found",0)</f>
        <v>1</v>
      </c>
      <c r="I2237" t="str" cm="1">
        <f t="array" ref="I2237">_xlfn.XLOOKUP($A2237,MedExam_Table[[#Headers],[#Data],[Customer ID]],MedExam_Table[[#Headers],[#Data],[Smoker Updated]],"Not Found",0)</f>
        <v>No</v>
      </c>
      <c r="J2237" t="str" cm="1">
        <f t="array" ref="J2237">_xlfn.XLOOKUP($A2237,MedExam_Table[[#Headers],[#Data],[Customer ID]],MedExam_Table[[#Headers],[#Data],[Weight Status]],"Not Found",0)</f>
        <v>Obesity</v>
      </c>
      <c r="K2237" t="str" cm="1">
        <f t="array" ref="K2237">_xlfn.XLOOKUP($A2237,MedExam_Table[[#Headers],[#Data],[Customer ID]],MedExam_Table[[#Headers],[#Data],[Diabetes Status]],"Not Found",0)</f>
        <v>Normal</v>
      </c>
      <c r="L2237" cm="1">
        <f t="array" ref="L2237">_xlfn.XLOOKUP($A2237,Hospitalisation_table[[#All],[Customer ID]],Hospitalisation_table[[#All],[Customer Age]],"Not Found",0)</f>
        <v>58</v>
      </c>
      <c r="M2237" t="str" cm="1">
        <f t="array" ref="M2237">_xlfn.XLOOKUP($A2237,Hospitalisation_table[[#All],[Customer ID]],Hospitalisation_table[[#All],[Date of Birth]],"Not Found",0)</f>
        <v>29-Sep-1964</v>
      </c>
      <c r="N2237" s="22" cm="1">
        <f t="array" ref="N2237">_xlfn.XLOOKUP($A2237,Hospitalisation_table[[#All],[Customer ID]],Hospitalisation_table[[#All],[charges]],"Not Found",0)</f>
        <v>11946.63</v>
      </c>
      <c r="O2237" t="str" cm="1">
        <f t="array" ref="O2237">_xlfn.XLOOKUP($A2237,Hospitalisation_table[[#All],[Customer ID]],Hospitalisation_table[[#All],[Hospital tier_Updated]],"Not Found",0)</f>
        <v>tier - 3</v>
      </c>
      <c r="P2237" t="str" cm="1">
        <f t="array" ref="P2237">_xlfn.XLOOKUP($A2237,Hospitalisation_table[[#All],[Customer ID]],Hospitalisation_table[[#All],[City tier_updated]],"Not Found",0)</f>
        <v>tier - 2</v>
      </c>
      <c r="Q2237" t="str" cm="1">
        <f t="array" ref="Q2237">_xlfn.XLOOKUP($A2237,Hospitalisation_table[[#All],[Customer ID]],Hospitalisation_table[[#All],[State ID Updated]],"Not Found",0)</f>
        <v>R1013</v>
      </c>
    </row>
    <row r="2238" spans="1:17" x14ac:dyDescent="0.3">
      <c r="A2238" s="13" t="s">
        <v>2282</v>
      </c>
      <c r="B2238" t="str" cm="1">
        <f t="array" ref="B2238">_xlfn.XLOOKUP($A2238,CustomersName[[#All],[Customer ID]],CustomersName[[#All],[First Name]],"Not Found",0)</f>
        <v>Hope</v>
      </c>
      <c r="C2238" cm="1">
        <f t="array" ref="C2238">_xlfn.XLOOKUP($A2238,MedExam_Table[[#Headers],[#Data],[Customer ID]],MedExam_Table[[#Headers],[#Data],[BMI]],"Not Found",0)</f>
        <v>39.049999999999997</v>
      </c>
      <c r="D2238" cm="1">
        <f t="array" ref="D2238">_xlfn.XLOOKUP($A2238,MedExam_Table[[#Headers],[#Data],[Customer ID]],MedExam_Table[[#Headers],[#Data],[HBA1C]],"Not Found",0)</f>
        <v>6.06</v>
      </c>
      <c r="E2238" t="str" cm="1">
        <f t="array" ref="E2238">_xlfn.XLOOKUP($A2238,MedExam_Table[[#Headers],[#Data],[Customer ID]],MedExam_Table[[#Headers],[#Data],[Heart Issues Updated]],"Not Found",0)</f>
        <v>No</v>
      </c>
      <c r="F2238" t="str" cm="1">
        <f t="array" ref="F2238">_xlfn.XLOOKUP($A2238,MedExam_Table[[#Headers],[#Data],[Customer ID]],MedExam_Table[[#Headers],[#Data],[Any Transplants Update]],"Not Found",0)</f>
        <v>No</v>
      </c>
      <c r="G2238" t="str" cm="1">
        <f t="array" ref="G2238">_xlfn.XLOOKUP($A2238,MedExam_Table[[#Headers],[#Data],[Customer ID]],MedExam_Table[[#Headers],[#Data],[Cancer history]],"Not Found",0)</f>
        <v>No</v>
      </c>
      <c r="H2238" cm="1">
        <f t="array" ref="H2238">_xlfn.XLOOKUP($A2238,MedExam_Table[[#Headers],[#Data],[Customer ID]],MedExam_Table[[#Headers],[#Data],[NumberOfMajorSurgeries_updated]],"Not Found",0)</f>
        <v>1</v>
      </c>
      <c r="I2238" t="str" cm="1">
        <f t="array" ref="I2238">_xlfn.XLOOKUP($A2238,MedExam_Table[[#Headers],[#Data],[Customer ID]],MedExam_Table[[#Headers],[#Data],[Smoker Updated]],"Not Found",0)</f>
        <v>Yes</v>
      </c>
      <c r="J2238" t="str" cm="1">
        <f t="array" ref="J2238">_xlfn.XLOOKUP($A2238,MedExam_Table[[#Headers],[#Data],[Customer ID]],MedExam_Table[[#Headers],[#Data],[Weight Status]],"Not Found",0)</f>
        <v>Obesity</v>
      </c>
      <c r="K2238" t="str" cm="1">
        <f t="array" ref="K2238">_xlfn.XLOOKUP($A2238,MedExam_Table[[#Headers],[#Data],[Customer ID]],MedExam_Table[[#Headers],[#Data],[Diabetes Status]],"Not Found",0)</f>
        <v>Prediabetes</v>
      </c>
      <c r="L2238" cm="1">
        <f t="array" ref="L2238">_xlfn.XLOOKUP($A2238,Hospitalisation_table[[#All],[Customer ID]],Hospitalisation_table[[#All],[Customer Age]],"Not Found",0)</f>
        <v>30</v>
      </c>
      <c r="M2238" t="str" cm="1">
        <f t="array" ref="M2238">_xlfn.XLOOKUP($A2238,Hospitalisation_table[[#All],[Customer ID]],Hospitalisation_table[[#All],[Date of Birth]],"Not Found",0)</f>
        <v>4-Aug-1992</v>
      </c>
      <c r="N2238" s="22" cm="1">
        <f t="array" ref="N2238">_xlfn.XLOOKUP($A2238,Hospitalisation_table[[#All],[Customer ID]],Hospitalisation_table[[#All],[charges]],"Not Found",0)</f>
        <v>40932.43</v>
      </c>
      <c r="O2238" t="str" cm="1">
        <f t="array" ref="O2238">_xlfn.XLOOKUP($A2238,Hospitalisation_table[[#All],[Customer ID]],Hospitalisation_table[[#All],[Hospital tier_Updated]],"Not Found",0)</f>
        <v>tier - 1</v>
      </c>
      <c r="P2238" t="str" cm="1">
        <f t="array" ref="P2238">_xlfn.XLOOKUP($A2238,Hospitalisation_table[[#All],[Customer ID]],Hospitalisation_table[[#All],[City tier_updated]],"Not Found",0)</f>
        <v>tier - 2</v>
      </c>
      <c r="Q2238" t="str" cm="1">
        <f t="array" ref="Q2238">_xlfn.XLOOKUP($A2238,Hospitalisation_table[[#All],[Customer ID]],Hospitalisation_table[[#All],[State ID Updated]],"Not Found",0)</f>
        <v>R1013</v>
      </c>
    </row>
    <row r="2239" spans="1:17" x14ac:dyDescent="0.3">
      <c r="A2239" s="14" t="s">
        <v>1461</v>
      </c>
      <c r="B2239" t="str" cm="1">
        <f t="array" ref="B2239">_xlfn.XLOOKUP($A2239,CustomersName[[#All],[Customer ID]],CustomersName[[#All],[First Name]],"Not Found",0)</f>
        <v>Floris</v>
      </c>
      <c r="C2239" cm="1">
        <f t="array" ref="C2239">_xlfn.XLOOKUP($A2239,MedExam_Table[[#Headers],[#Data],[Customer ID]],MedExam_Table[[#Headers],[#Data],[BMI]],"Not Found",0)</f>
        <v>33.630000000000003</v>
      </c>
      <c r="D2239" cm="1">
        <f t="array" ref="D2239">_xlfn.XLOOKUP($A2239,MedExam_Table[[#Headers],[#Data],[Customer ID]],MedExam_Table[[#Headers],[#Data],[HBA1C]],"Not Found",0)</f>
        <v>11.39</v>
      </c>
      <c r="E2239" t="str" cm="1">
        <f t="array" ref="E2239">_xlfn.XLOOKUP($A2239,MedExam_Table[[#Headers],[#Data],[Customer ID]],MedExam_Table[[#Headers],[#Data],[Heart Issues Updated]],"Not Found",0)</f>
        <v>No</v>
      </c>
      <c r="F2239" t="str" cm="1">
        <f t="array" ref="F2239">_xlfn.XLOOKUP($A2239,MedExam_Table[[#Headers],[#Data],[Customer ID]],MedExam_Table[[#Headers],[#Data],[Any Transplants Update]],"Not Found",0)</f>
        <v>No</v>
      </c>
      <c r="G2239" t="str" cm="1">
        <f t="array" ref="G2239">_xlfn.XLOOKUP($A2239,MedExam_Table[[#Headers],[#Data],[Customer ID]],MedExam_Table[[#Headers],[#Data],[Cancer history]],"Not Found",0)</f>
        <v>No</v>
      </c>
      <c r="H2239" cm="1">
        <f t="array" ref="H2239">_xlfn.XLOOKUP($A2239,MedExam_Table[[#Headers],[#Data],[Customer ID]],MedExam_Table[[#Headers],[#Data],[NumberOfMajorSurgeries_updated]],"Not Found",0)</f>
        <v>0</v>
      </c>
      <c r="I2239" t="str" cm="1">
        <f t="array" ref="I2239">_xlfn.XLOOKUP($A2239,MedExam_Table[[#Headers],[#Data],[Customer ID]],MedExam_Table[[#Headers],[#Data],[Smoker Updated]],"Not Found",0)</f>
        <v>No</v>
      </c>
      <c r="J2239" t="str" cm="1">
        <f t="array" ref="J2239">_xlfn.XLOOKUP($A2239,MedExam_Table[[#Headers],[#Data],[Customer ID]],MedExam_Table[[#Headers],[#Data],[Weight Status]],"Not Found",0)</f>
        <v>Obesity</v>
      </c>
      <c r="K2239" t="str" cm="1">
        <f t="array" ref="K2239">_xlfn.XLOOKUP($A2239,MedExam_Table[[#Headers],[#Data],[Customer ID]],MedExam_Table[[#Headers],[#Data],[Diabetes Status]],"Not Found",0)</f>
        <v>Diabetes</v>
      </c>
      <c r="L2239" cm="1">
        <f t="array" ref="L2239">_xlfn.XLOOKUP($A2239,Hospitalisation_table[[#All],[Customer ID]],Hospitalisation_table[[#All],[Customer Age]],"Not Found",0)</f>
        <v>57</v>
      </c>
      <c r="M2239" t="str" cm="1">
        <f t="array" ref="M2239">_xlfn.XLOOKUP($A2239,Hospitalisation_table[[#All],[Customer ID]],Hospitalisation_table[[#All],[Date of Birth]],"Not Found",0)</f>
        <v>1-Nov-1965</v>
      </c>
      <c r="N2239" s="22" cm="1">
        <f t="array" ref="N2239">_xlfn.XLOOKUP($A2239,Hospitalisation_table[[#All],[Customer ID]],Hospitalisation_table[[#All],[charges]],"Not Found",0)</f>
        <v>11945.13</v>
      </c>
      <c r="O2239" t="str" cm="1">
        <f t="array" ref="O2239">_xlfn.XLOOKUP($A2239,Hospitalisation_table[[#All],[Customer ID]],Hospitalisation_table[[#All],[Hospital tier_Updated]],"Not Found",0)</f>
        <v>tier - 3</v>
      </c>
      <c r="P2239" t="str" cm="1">
        <f t="array" ref="P2239">_xlfn.XLOOKUP($A2239,Hospitalisation_table[[#All],[Customer ID]],Hospitalisation_table[[#All],[City tier_updated]],"Not Found",0)</f>
        <v>tier - 2</v>
      </c>
      <c r="Q2239" t="str" cm="1">
        <f t="array" ref="Q2239">_xlfn.XLOOKUP($A2239,Hospitalisation_table[[#All],[Customer ID]],Hospitalisation_table[[#All],[State ID Updated]],"Not Found",0)</f>
        <v>R1012</v>
      </c>
    </row>
    <row r="2240" spans="1:17" x14ac:dyDescent="0.3">
      <c r="A2240" s="13" t="s">
        <v>1460</v>
      </c>
      <c r="B2240" t="str" cm="1">
        <f t="array" ref="B2240">_xlfn.XLOOKUP($A2240,CustomersName[[#All],[Customer ID]],CustomersName[[#All],[First Name]],"Not Found",0)</f>
        <v>Marc</v>
      </c>
      <c r="C2240" cm="1">
        <f t="array" ref="C2240">_xlfn.XLOOKUP($A2240,MedExam_Table[[#Headers],[#Data],[Customer ID]],MedExam_Table[[#Headers],[#Data],[BMI]],"Not Found",0)</f>
        <v>34.865000000000002</v>
      </c>
      <c r="D2240" cm="1">
        <f t="array" ref="D2240">_xlfn.XLOOKUP($A2240,MedExam_Table[[#Headers],[#Data],[Customer ID]],MedExam_Table[[#Headers],[#Data],[HBA1C]],"Not Found",0)</f>
        <v>5.35</v>
      </c>
      <c r="E2240" t="str" cm="1">
        <f t="array" ref="E2240">_xlfn.XLOOKUP($A2240,MedExam_Table[[#Headers],[#Data],[Customer ID]],MedExam_Table[[#Headers],[#Data],[Heart Issues Updated]],"Not Found",0)</f>
        <v>Yes</v>
      </c>
      <c r="F2240" t="str" cm="1">
        <f t="array" ref="F2240">_xlfn.XLOOKUP($A2240,MedExam_Table[[#Headers],[#Data],[Customer ID]],MedExam_Table[[#Headers],[#Data],[Any Transplants Update]],"Not Found",0)</f>
        <v>No</v>
      </c>
      <c r="G2240" t="str" cm="1">
        <f t="array" ref="G2240">_xlfn.XLOOKUP($A2240,MedExam_Table[[#Headers],[#Data],[Customer ID]],MedExam_Table[[#Headers],[#Data],[Cancer history]],"Not Found",0)</f>
        <v>No</v>
      </c>
      <c r="H2240" cm="1">
        <f t="array" ref="H2240">_xlfn.XLOOKUP($A2240,MedExam_Table[[#Headers],[#Data],[Customer ID]],MedExam_Table[[#Headers],[#Data],[NumberOfMajorSurgeries_updated]],"Not Found",0)</f>
        <v>1</v>
      </c>
      <c r="I2240" t="str" cm="1">
        <f t="array" ref="I2240">_xlfn.XLOOKUP($A2240,MedExam_Table[[#Headers],[#Data],[Customer ID]],MedExam_Table[[#Headers],[#Data],[Smoker Updated]],"Not Found",0)</f>
        <v>No</v>
      </c>
      <c r="J2240" t="str" cm="1">
        <f t="array" ref="J2240">_xlfn.XLOOKUP($A2240,MedExam_Table[[#Headers],[#Data],[Customer ID]],MedExam_Table[[#Headers],[#Data],[Weight Status]],"Not Found",0)</f>
        <v>Obesity</v>
      </c>
      <c r="K2240" t="str" cm="1">
        <f t="array" ref="K2240">_xlfn.XLOOKUP($A2240,MedExam_Table[[#Headers],[#Data],[Customer ID]],MedExam_Table[[#Headers],[#Data],[Diabetes Status]],"Not Found",0)</f>
        <v>Normal</v>
      </c>
      <c r="L2240" cm="1">
        <f t="array" ref="L2240">_xlfn.XLOOKUP($A2240,Hospitalisation_table[[#All],[Customer ID]],Hospitalisation_table[[#All],[Customer Age]],"Not Found",0)</f>
        <v>58</v>
      </c>
      <c r="M2240" t="str" cm="1">
        <f t="array" ref="M2240">_xlfn.XLOOKUP($A2240,Hospitalisation_table[[#All],[Customer ID]],Hospitalisation_table[[#All],[Date of Birth]],"Not Found",0)</f>
        <v>25-Dec-1964</v>
      </c>
      <c r="N2240" s="22" cm="1">
        <f t="array" ref="N2240">_xlfn.XLOOKUP($A2240,Hospitalisation_table[[#All],[Customer ID]],Hospitalisation_table[[#All],[charges]],"Not Found",0)</f>
        <v>11944.59</v>
      </c>
      <c r="O2240" t="str" cm="1">
        <f t="array" ref="O2240">_xlfn.XLOOKUP($A2240,Hospitalisation_table[[#All],[Customer ID]],Hospitalisation_table[[#All],[Hospital tier_Updated]],"Not Found",0)</f>
        <v>tier - 3</v>
      </c>
      <c r="P2240" t="str" cm="1">
        <f t="array" ref="P2240">_xlfn.XLOOKUP($A2240,Hospitalisation_table[[#All],[Customer ID]],Hospitalisation_table[[#All],[City tier_updated]],"Not Found",0)</f>
        <v>tier - 2</v>
      </c>
      <c r="Q2240" t="str" cm="1">
        <f t="array" ref="Q2240">_xlfn.XLOOKUP($A2240,Hospitalisation_table[[#All],[Customer ID]],Hospitalisation_table[[#All],[State ID Updated]],"Not Found",0)</f>
        <v>R1016</v>
      </c>
    </row>
    <row r="2241" spans="1:17" x14ac:dyDescent="0.3">
      <c r="A2241" s="14" t="s">
        <v>1459</v>
      </c>
      <c r="B2241" t="str" cm="1">
        <f t="array" ref="B2241">_xlfn.XLOOKUP($A2241,CustomersName[[#All],[Customer ID]],CustomersName[[#All],[First Name]],"Not Found",0)</f>
        <v>Christopher</v>
      </c>
      <c r="C2241" cm="1">
        <f t="array" ref="C2241">_xlfn.XLOOKUP($A2241,MedExam_Table[[#Headers],[#Data],[Customer ID]],MedExam_Table[[#Headers],[#Data],[BMI]],"Not Found",0)</f>
        <v>43.11</v>
      </c>
      <c r="D2241" cm="1">
        <f t="array" ref="D2241">_xlfn.XLOOKUP($A2241,MedExam_Table[[#Headers],[#Data],[Customer ID]],MedExam_Table[[#Headers],[#Data],[HBA1C]],"Not Found",0)</f>
        <v>5.6</v>
      </c>
      <c r="E2241" t="str" cm="1">
        <f t="array" ref="E2241">_xlfn.XLOOKUP($A2241,MedExam_Table[[#Headers],[#Data],[Customer ID]],MedExam_Table[[#Headers],[#Data],[Heart Issues Updated]],"Not Found",0)</f>
        <v>No</v>
      </c>
      <c r="F2241" t="str" cm="1">
        <f t="array" ref="F2241">_xlfn.XLOOKUP($A2241,MedExam_Table[[#Headers],[#Data],[Customer ID]],MedExam_Table[[#Headers],[#Data],[Any Transplants Update]],"Not Found",0)</f>
        <v>No</v>
      </c>
      <c r="G2241" t="str" cm="1">
        <f t="array" ref="G2241">_xlfn.XLOOKUP($A2241,MedExam_Table[[#Headers],[#Data],[Customer ID]],MedExam_Table[[#Headers],[#Data],[Cancer history]],"Not Found",0)</f>
        <v>No</v>
      </c>
      <c r="H2241" cm="1">
        <f t="array" ref="H2241">_xlfn.XLOOKUP($A2241,MedExam_Table[[#Headers],[#Data],[Customer ID]],MedExam_Table[[#Headers],[#Data],[NumberOfMajorSurgeries_updated]],"Not Found",0)</f>
        <v>0</v>
      </c>
      <c r="I2241" t="str" cm="1">
        <f t="array" ref="I2241">_xlfn.XLOOKUP($A2241,MedExam_Table[[#Headers],[#Data],[Customer ID]],MedExam_Table[[#Headers],[#Data],[Smoker Updated]],"Not Found",0)</f>
        <v>No</v>
      </c>
      <c r="J2241" t="str" cm="1">
        <f t="array" ref="J2241">_xlfn.XLOOKUP($A2241,MedExam_Table[[#Headers],[#Data],[Customer ID]],MedExam_Table[[#Headers],[#Data],[Weight Status]],"Not Found",0)</f>
        <v>Obesity</v>
      </c>
      <c r="K2241" t="str" cm="1">
        <f t="array" ref="K2241">_xlfn.XLOOKUP($A2241,MedExam_Table[[#Headers],[#Data],[Customer ID]],MedExam_Table[[#Headers],[#Data],[Diabetes Status]],"Not Found",0)</f>
        <v>Normal</v>
      </c>
      <c r="L2241" cm="1">
        <f t="array" ref="L2241">_xlfn.XLOOKUP($A2241,Hospitalisation_table[[#All],[Customer ID]],Hospitalisation_table[[#All],[Customer Age]],"Not Found",0)</f>
        <v>31</v>
      </c>
      <c r="M2241" t="str" cm="1">
        <f t="array" ref="M2241">_xlfn.XLOOKUP($A2241,Hospitalisation_table[[#All],[Customer ID]],Hospitalisation_table[[#All],[Date of Birth]],"Not Found",0)</f>
        <v>19-Oct-1991</v>
      </c>
      <c r="N2241" s="22" cm="1">
        <f t="array" ref="N2241">_xlfn.XLOOKUP($A2241,Hospitalisation_table[[#All],[Customer ID]],Hospitalisation_table[[#All],[charges]],"Not Found",0)</f>
        <v>11941.83</v>
      </c>
      <c r="O2241" t="str" cm="1">
        <f t="array" ref="O2241">_xlfn.XLOOKUP($A2241,Hospitalisation_table[[#All],[Customer ID]],Hospitalisation_table[[#All],[Hospital tier_Updated]],"Not Found",0)</f>
        <v>tier - 3</v>
      </c>
      <c r="P2241" t="str" cm="1">
        <f t="array" ref="P2241">_xlfn.XLOOKUP($A2241,Hospitalisation_table[[#All],[Customer ID]],Hospitalisation_table[[#All],[City tier_updated]],"Not Found",0)</f>
        <v>tier - 1</v>
      </c>
      <c r="Q2241" t="str" cm="1">
        <f t="array" ref="Q2241">_xlfn.XLOOKUP($A2241,Hospitalisation_table[[#All],[Customer ID]],Hospitalisation_table[[#All],[State ID Updated]],"Not Found",0)</f>
        <v>R1023</v>
      </c>
    </row>
    <row r="2242" spans="1:17" x14ac:dyDescent="0.3">
      <c r="A2242" s="13" t="s">
        <v>1458</v>
      </c>
      <c r="B2242" t="str" cm="1">
        <f t="array" ref="B2242">_xlfn.XLOOKUP($A2242,CustomersName[[#All],[Customer ID]],CustomersName[[#All],[First Name]],"Not Found",0)</f>
        <v>Kevin</v>
      </c>
      <c r="C2242" cm="1">
        <f t="array" ref="C2242">_xlfn.XLOOKUP($A2242,MedExam_Table[[#Headers],[#Data],[Customer ID]],MedExam_Table[[#Headers],[#Data],[BMI]],"Not Found",0)</f>
        <v>30.305</v>
      </c>
      <c r="D2242" cm="1">
        <f t="array" ref="D2242">_xlfn.XLOOKUP($A2242,MedExam_Table[[#Headers],[#Data],[Customer ID]],MedExam_Table[[#Headers],[#Data],[HBA1C]],"Not Found",0)</f>
        <v>4.2699999999999996</v>
      </c>
      <c r="E2242" t="str" cm="1">
        <f t="array" ref="E2242">_xlfn.XLOOKUP($A2242,MedExam_Table[[#Headers],[#Data],[Customer ID]],MedExam_Table[[#Headers],[#Data],[Heart Issues Updated]],"Not Found",0)</f>
        <v>Yes</v>
      </c>
      <c r="F2242" t="str" cm="1">
        <f t="array" ref="F2242">_xlfn.XLOOKUP($A2242,MedExam_Table[[#Headers],[#Data],[Customer ID]],MedExam_Table[[#Headers],[#Data],[Any Transplants Update]],"Not Found",0)</f>
        <v>No</v>
      </c>
      <c r="G2242" t="str" cm="1">
        <f t="array" ref="G2242">_xlfn.XLOOKUP($A2242,MedExam_Table[[#Headers],[#Data],[Customer ID]],MedExam_Table[[#Headers],[#Data],[Cancer history]],"Not Found",0)</f>
        <v>No</v>
      </c>
      <c r="H2242" cm="1">
        <f t="array" ref="H2242">_xlfn.XLOOKUP($A2242,MedExam_Table[[#Headers],[#Data],[Customer ID]],MedExam_Table[[#Headers],[#Data],[NumberOfMajorSurgeries_updated]],"Not Found",0)</f>
        <v>1</v>
      </c>
      <c r="I2242" t="str" cm="1">
        <f t="array" ref="I2242">_xlfn.XLOOKUP($A2242,MedExam_Table[[#Headers],[#Data],[Customer ID]],MedExam_Table[[#Headers],[#Data],[Smoker Updated]],"Not Found",0)</f>
        <v>No</v>
      </c>
      <c r="J2242" t="str" cm="1">
        <f t="array" ref="J2242">_xlfn.XLOOKUP($A2242,MedExam_Table[[#Headers],[#Data],[Customer ID]],MedExam_Table[[#Headers],[#Data],[Weight Status]],"Not Found",0)</f>
        <v>Obesity</v>
      </c>
      <c r="K2242" t="str" cm="1">
        <f t="array" ref="K2242">_xlfn.XLOOKUP($A2242,MedExam_Table[[#Headers],[#Data],[Customer ID]],MedExam_Table[[#Headers],[#Data],[Diabetes Status]],"Not Found",0)</f>
        <v>Normal</v>
      </c>
      <c r="L2242" cm="1">
        <f t="array" ref="L2242">_xlfn.XLOOKUP($A2242,Hospitalisation_table[[#All],[Customer ID]],Hospitalisation_table[[#All],[Customer Age]],"Not Found",0)</f>
        <v>58</v>
      </c>
      <c r="M2242" t="str" cm="1">
        <f t="array" ref="M2242">_xlfn.XLOOKUP($A2242,Hospitalisation_table[[#All],[Customer ID]],Hospitalisation_table[[#All],[Date of Birth]],"Not Found",0)</f>
        <v>2-Aug-1964</v>
      </c>
      <c r="N2242" s="22" cm="1">
        <f t="array" ref="N2242">_xlfn.XLOOKUP($A2242,Hospitalisation_table[[#All],[Customer ID]],Hospitalisation_table[[#All],[charges]],"Not Found",0)</f>
        <v>11938.26</v>
      </c>
      <c r="O2242" t="str" cm="1">
        <f t="array" ref="O2242">_xlfn.XLOOKUP($A2242,Hospitalisation_table[[#All],[Customer ID]],Hospitalisation_table[[#All],[Hospital tier_Updated]],"Not Found",0)</f>
        <v>tier - 3</v>
      </c>
      <c r="P2242" t="str" cm="1">
        <f t="array" ref="P2242">_xlfn.XLOOKUP($A2242,Hospitalisation_table[[#All],[Customer ID]],Hospitalisation_table[[#All],[City tier_updated]],"Not Found",0)</f>
        <v>tier - 3</v>
      </c>
      <c r="Q2242" t="str" cm="1">
        <f t="array" ref="Q2242">_xlfn.XLOOKUP($A2242,Hospitalisation_table[[#All],[Customer ID]],Hospitalisation_table[[#All],[State ID Updated]],"Not Found",0)</f>
        <v>R1019</v>
      </c>
    </row>
    <row r="2243" spans="1:17" x14ac:dyDescent="0.3">
      <c r="A2243" s="14" t="s">
        <v>1457</v>
      </c>
      <c r="B2243" t="str" cm="1">
        <f t="array" ref="B2243">_xlfn.XLOOKUP($A2243,CustomersName[[#All],[Customer ID]],CustomersName[[#All],[First Name]],"Not Found",0)</f>
        <v>Ahahon N</v>
      </c>
      <c r="C2243" cm="1">
        <f t="array" ref="C2243">_xlfn.XLOOKUP($A2243,MedExam_Table[[#Headers],[#Data],[Customer ID]],MedExam_Table[[#Headers],[#Data],[BMI]],"Not Found",0)</f>
        <v>25.175000000000001</v>
      </c>
      <c r="D2243" cm="1">
        <f t="array" ref="D2243">_xlfn.XLOOKUP($A2243,MedExam_Table[[#Headers],[#Data],[Customer ID]],MedExam_Table[[#Headers],[#Data],[HBA1C]],"Not Found",0)</f>
        <v>5.57</v>
      </c>
      <c r="E2243" t="str" cm="1">
        <f t="array" ref="E2243">_xlfn.XLOOKUP($A2243,MedExam_Table[[#Headers],[#Data],[Customer ID]],MedExam_Table[[#Headers],[#Data],[Heart Issues Updated]],"Not Found",0)</f>
        <v>Yes</v>
      </c>
      <c r="F2243" t="str" cm="1">
        <f t="array" ref="F2243">_xlfn.XLOOKUP($A2243,MedExam_Table[[#Headers],[#Data],[Customer ID]],MedExam_Table[[#Headers],[#Data],[Any Transplants Update]],"Not Found",0)</f>
        <v>No</v>
      </c>
      <c r="G2243" t="str" cm="1">
        <f t="array" ref="G2243">_xlfn.XLOOKUP($A2243,MedExam_Table[[#Headers],[#Data],[Customer ID]],MedExam_Table[[#Headers],[#Data],[Cancer history]],"Not Found",0)</f>
        <v>No</v>
      </c>
      <c r="H2243" cm="1">
        <f t="array" ref="H2243">_xlfn.XLOOKUP($A2243,MedExam_Table[[#Headers],[#Data],[Customer ID]],MedExam_Table[[#Headers],[#Data],[NumberOfMajorSurgeries_updated]],"Not Found",0)</f>
        <v>1</v>
      </c>
      <c r="I2243" t="str" cm="1">
        <f t="array" ref="I2243">_xlfn.XLOOKUP($A2243,MedExam_Table[[#Headers],[#Data],[Customer ID]],MedExam_Table[[#Headers],[#Data],[Smoker Updated]],"Not Found",0)</f>
        <v>No</v>
      </c>
      <c r="J2243" t="str" cm="1">
        <f t="array" ref="J2243">_xlfn.XLOOKUP($A2243,MedExam_Table[[#Headers],[#Data],[Customer ID]],MedExam_Table[[#Headers],[#Data],[Weight Status]],"Not Found",0)</f>
        <v>OverWeight</v>
      </c>
      <c r="K2243" t="str" cm="1">
        <f t="array" ref="K2243">_xlfn.XLOOKUP($A2243,MedExam_Table[[#Headers],[#Data],[Customer ID]],MedExam_Table[[#Headers],[#Data],[Diabetes Status]],"Not Found",0)</f>
        <v>Normal</v>
      </c>
      <c r="L2243" cm="1">
        <f t="array" ref="L2243">_xlfn.XLOOKUP($A2243,Hospitalisation_table[[#All],[Customer ID]],Hospitalisation_table[[#All],[Customer Age]],"Not Found",0)</f>
        <v>58</v>
      </c>
      <c r="M2243" t="str" cm="1">
        <f t="array" ref="M2243">_xlfn.XLOOKUP($A2243,Hospitalisation_table[[#All],[Customer ID]],Hospitalisation_table[[#All],[Date of Birth]],"Not Found",0)</f>
        <v>20-Dec-1964</v>
      </c>
      <c r="N2243" s="22" cm="1">
        <f t="array" ref="N2243">_xlfn.XLOOKUP($A2243,Hospitalisation_table[[#All],[Customer ID]],Hospitalisation_table[[#All],[charges]],"Not Found",0)</f>
        <v>11931.13</v>
      </c>
      <c r="O2243" t="str" cm="1">
        <f t="array" ref="O2243">_xlfn.XLOOKUP($A2243,Hospitalisation_table[[#All],[Customer ID]],Hospitalisation_table[[#All],[Hospital tier_Updated]],"Not Found",0)</f>
        <v>tier - 3</v>
      </c>
      <c r="P2243" t="str" cm="1">
        <f t="array" ref="P2243">_xlfn.XLOOKUP($A2243,Hospitalisation_table[[#All],[Customer ID]],Hospitalisation_table[[#All],[City tier_updated]],"Not Found",0)</f>
        <v>tier - 1</v>
      </c>
      <c r="Q2243" t="str" cm="1">
        <f t="array" ref="Q2243">_xlfn.XLOOKUP($A2243,Hospitalisation_table[[#All],[Customer ID]],Hospitalisation_table[[#All],[State ID Updated]],"Not Found",0)</f>
        <v>R1019</v>
      </c>
    </row>
    <row r="2244" spans="1:17" x14ac:dyDescent="0.3">
      <c r="A2244" s="13" t="s">
        <v>1456</v>
      </c>
      <c r="B2244" t="str" cm="1">
        <f t="array" ref="B2244">_xlfn.XLOOKUP($A2244,CustomersName[[#All],[Customer ID]],CustomersName[[#All],[First Name]],"Not Found",0)</f>
        <v>Lawrehce D.</v>
      </c>
      <c r="C2244" cm="1">
        <f t="array" ref="C2244">_xlfn.XLOOKUP($A2244,MedExam_Table[[#Headers],[#Data],[Customer ID]],MedExam_Table[[#Headers],[#Data],[BMI]],"Not Found",0)</f>
        <v>26.8</v>
      </c>
      <c r="D2244" cm="1">
        <f t="array" ref="D2244">_xlfn.XLOOKUP($A2244,MedExam_Table[[#Headers],[#Data],[Customer ID]],MedExam_Table[[#Headers],[#Data],[HBA1C]],"Not Found",0)</f>
        <v>5.68</v>
      </c>
      <c r="E2244" t="str" cm="1">
        <f t="array" ref="E2244">_xlfn.XLOOKUP($A2244,MedExam_Table[[#Headers],[#Data],[Customer ID]],MedExam_Table[[#Headers],[#Data],[Heart Issues Updated]],"Not Found",0)</f>
        <v>Yes</v>
      </c>
      <c r="F2244" t="str" cm="1">
        <f t="array" ref="F2244">_xlfn.XLOOKUP($A2244,MedExam_Table[[#Headers],[#Data],[Customer ID]],MedExam_Table[[#Headers],[#Data],[Any Transplants Update]],"Not Found",0)</f>
        <v>No</v>
      </c>
      <c r="G2244" t="str" cm="1">
        <f t="array" ref="G2244">_xlfn.XLOOKUP($A2244,MedExam_Table[[#Headers],[#Data],[Customer ID]],MedExam_Table[[#Headers],[#Data],[Cancer history]],"Not Found",0)</f>
        <v>No</v>
      </c>
      <c r="H2244" cm="1">
        <f t="array" ref="H2244">_xlfn.XLOOKUP($A2244,MedExam_Table[[#Headers],[#Data],[Customer ID]],MedExam_Table[[#Headers],[#Data],[NumberOfMajorSurgeries_updated]],"Not Found",0)</f>
        <v>1</v>
      </c>
      <c r="I2244" t="str" cm="1">
        <f t="array" ref="I2244">_xlfn.XLOOKUP($A2244,MedExam_Table[[#Headers],[#Data],[Customer ID]],MedExam_Table[[#Headers],[#Data],[Smoker Updated]],"Not Found",0)</f>
        <v>No</v>
      </c>
      <c r="J2244" t="str" cm="1">
        <f t="array" ref="J2244">_xlfn.XLOOKUP($A2244,MedExam_Table[[#Headers],[#Data],[Customer ID]],MedExam_Table[[#Headers],[#Data],[Weight Status]],"Not Found",0)</f>
        <v>OverWeight</v>
      </c>
      <c r="K2244" t="str" cm="1">
        <f t="array" ref="K2244">_xlfn.XLOOKUP($A2244,MedExam_Table[[#Headers],[#Data],[Customer ID]],MedExam_Table[[#Headers],[#Data],[Diabetes Status]],"Not Found",0)</f>
        <v>Normal</v>
      </c>
      <c r="L2244" cm="1">
        <f t="array" ref="L2244">_xlfn.XLOOKUP($A2244,Hospitalisation_table[[#All],[Customer ID]],Hospitalisation_table[[#All],[Customer Age]],"Not Found",0)</f>
        <v>58</v>
      </c>
      <c r="M2244" t="str" cm="1">
        <f t="array" ref="M2244">_xlfn.XLOOKUP($A2244,Hospitalisation_table[[#All],[Customer ID]],Hospitalisation_table[[#All],[Date of Birth]],"Not Found",0)</f>
        <v>19-Nov-1964</v>
      </c>
      <c r="N2244" s="22" cm="1">
        <f t="array" ref="N2244">_xlfn.XLOOKUP($A2244,Hospitalisation_table[[#All],[Customer ID]],Hospitalisation_table[[#All],[charges]],"Not Found",0)</f>
        <v>11918.2</v>
      </c>
      <c r="O2244" t="str" cm="1">
        <f t="array" ref="O2244">_xlfn.XLOOKUP($A2244,Hospitalisation_table[[#All],[Customer ID]],Hospitalisation_table[[#All],[Hospital tier_Updated]],"Not Found",0)</f>
        <v>tier - 3</v>
      </c>
      <c r="P2244" t="str" cm="1">
        <f t="array" ref="P2244">_xlfn.XLOOKUP($A2244,Hospitalisation_table[[#All],[Customer ID]],Hospitalisation_table[[#All],[City tier_updated]],"Not Found",0)</f>
        <v>tier - 1</v>
      </c>
      <c r="Q2244" t="str" cm="1">
        <f t="array" ref="Q2244">_xlfn.XLOOKUP($A2244,Hospitalisation_table[[#All],[Customer ID]],Hospitalisation_table[[#All],[State ID Updated]],"Not Found",0)</f>
        <v>R1021</v>
      </c>
    </row>
    <row r="2245" spans="1:17" x14ac:dyDescent="0.3">
      <c r="A2245" s="14" t="s">
        <v>1455</v>
      </c>
      <c r="B2245" t="str" cm="1">
        <f t="array" ref="B2245">_xlfn.XLOOKUP($A2245,CustomersName[[#All],[Customer ID]],CustomersName[[#All],[First Name]],"Not Found",0)</f>
        <v>Malcolm</v>
      </c>
      <c r="C2245" cm="1">
        <f t="array" ref="C2245">_xlfn.XLOOKUP($A2245,MedExam_Table[[#Headers],[#Data],[Customer ID]],MedExam_Table[[#Headers],[#Data],[BMI]],"Not Found",0)</f>
        <v>21.78</v>
      </c>
      <c r="D2245" cm="1">
        <f t="array" ref="D2245">_xlfn.XLOOKUP($A2245,MedExam_Table[[#Headers],[#Data],[Customer ID]],MedExam_Table[[#Headers],[#Data],[HBA1C]],"Not Found",0)</f>
        <v>5.3</v>
      </c>
      <c r="E2245" t="str" cm="1">
        <f t="array" ref="E2245">_xlfn.XLOOKUP($A2245,MedExam_Table[[#Headers],[#Data],[Customer ID]],MedExam_Table[[#Headers],[#Data],[Heart Issues Updated]],"Not Found",0)</f>
        <v>No</v>
      </c>
      <c r="F2245" t="str" cm="1">
        <f t="array" ref="F2245">_xlfn.XLOOKUP($A2245,MedExam_Table[[#Headers],[#Data],[Customer ID]],MedExam_Table[[#Headers],[#Data],[Any Transplants Update]],"Not Found",0)</f>
        <v>Yes</v>
      </c>
      <c r="G2245" t="str" cm="1">
        <f t="array" ref="G2245">_xlfn.XLOOKUP($A2245,MedExam_Table[[#Headers],[#Data],[Customer ID]],MedExam_Table[[#Headers],[#Data],[Cancer history]],"Not Found",0)</f>
        <v>No</v>
      </c>
      <c r="H2245" cm="1">
        <f t="array" ref="H2245">_xlfn.XLOOKUP($A2245,MedExam_Table[[#Headers],[#Data],[Customer ID]],MedExam_Table[[#Headers],[#Data],[NumberOfMajorSurgeries_updated]],"Not Found",0)</f>
        <v>1</v>
      </c>
      <c r="I2245" t="str" cm="1">
        <f t="array" ref="I2245">_xlfn.XLOOKUP($A2245,MedExam_Table[[#Headers],[#Data],[Customer ID]],MedExam_Table[[#Headers],[#Data],[Smoker Updated]],"Not Found",0)</f>
        <v>No</v>
      </c>
      <c r="J2245" t="str" cm="1">
        <f t="array" ref="J2245">_xlfn.XLOOKUP($A2245,MedExam_Table[[#Headers],[#Data],[Customer ID]],MedExam_Table[[#Headers],[#Data],[Weight Status]],"Not Found",0)</f>
        <v>NormalWeight</v>
      </c>
      <c r="K2245" t="str" cm="1">
        <f t="array" ref="K2245">_xlfn.XLOOKUP($A2245,MedExam_Table[[#Headers],[#Data],[Customer ID]],MedExam_Table[[#Headers],[#Data],[Diabetes Status]],"Not Found",0)</f>
        <v>Normal</v>
      </c>
      <c r="L2245" cm="1">
        <f t="array" ref="L2245">_xlfn.XLOOKUP($A2245,Hospitalisation_table[[#All],[Customer ID]],Hospitalisation_table[[#All],[Customer Age]],"Not Found",0)</f>
        <v>19</v>
      </c>
      <c r="M2245" t="str" cm="1">
        <f t="array" ref="M2245">_xlfn.XLOOKUP($A2245,Hospitalisation_table[[#All],[Customer ID]],Hospitalisation_table[[#All],[Date of Birth]],"Not Found",0)</f>
        <v>2-Jun-2004</v>
      </c>
      <c r="N2245" s="22" cm="1">
        <f t="array" ref="N2245">_xlfn.XLOOKUP($A2245,Hospitalisation_table[[#All],[Customer ID]],Hospitalisation_table[[#All],[charges]],"Not Found",0)</f>
        <v>11884.05</v>
      </c>
      <c r="O2245" t="str" cm="1">
        <f t="array" ref="O2245">_xlfn.XLOOKUP($A2245,Hospitalisation_table[[#All],[Customer ID]],Hospitalisation_table[[#All],[Hospital tier_Updated]],"Not Found",0)</f>
        <v>tier - 3</v>
      </c>
      <c r="P2245" t="str" cm="1">
        <f t="array" ref="P2245">_xlfn.XLOOKUP($A2245,Hospitalisation_table[[#All],[Customer ID]],Hospitalisation_table[[#All],[City tier_updated]],"Not Found",0)</f>
        <v>tier - 3</v>
      </c>
      <c r="Q2245" t="str" cm="1">
        <f t="array" ref="Q2245">_xlfn.XLOOKUP($A2245,Hospitalisation_table[[#All],[Customer ID]],Hospitalisation_table[[#All],[State ID Updated]],"Not Found",0)</f>
        <v>R1013</v>
      </c>
    </row>
    <row r="2246" spans="1:17" x14ac:dyDescent="0.3">
      <c r="A2246" s="13" t="s">
        <v>1454</v>
      </c>
      <c r="B2246" t="str" cm="1">
        <f t="array" ref="B2246">_xlfn.XLOOKUP($A2246,CustomersName[[#All],[Customer ID]],CustomersName[[#All],[First Name]],"Not Found",0)</f>
        <v>Annh E.</v>
      </c>
      <c r="C2246" cm="1">
        <f t="array" ref="C2246">_xlfn.XLOOKUP($A2246,MedExam_Table[[#Headers],[#Data],[Customer ID]],MedExam_Table[[#Headers],[#Data],[BMI]],"Not Found",0)</f>
        <v>30.14</v>
      </c>
      <c r="D2246" cm="1">
        <f t="array" ref="D2246">_xlfn.XLOOKUP($A2246,MedExam_Table[[#Headers],[#Data],[Customer ID]],MedExam_Table[[#Headers],[#Data],[HBA1C]],"Not Found",0)</f>
        <v>9.4499999999999993</v>
      </c>
      <c r="E2246" t="str" cm="1">
        <f t="array" ref="E2246">_xlfn.XLOOKUP($A2246,MedExam_Table[[#Headers],[#Data],[Customer ID]],MedExam_Table[[#Headers],[#Data],[Heart Issues Updated]],"Not Found",0)</f>
        <v>Yes</v>
      </c>
      <c r="F2246" t="str" cm="1">
        <f t="array" ref="F2246">_xlfn.XLOOKUP($A2246,MedExam_Table[[#Headers],[#Data],[Customer ID]],MedExam_Table[[#Headers],[#Data],[Any Transplants Update]],"Not Found",0)</f>
        <v>No</v>
      </c>
      <c r="G2246" t="str" cm="1">
        <f t="array" ref="G2246">_xlfn.XLOOKUP($A2246,MedExam_Table[[#Headers],[#Data],[Customer ID]],MedExam_Table[[#Headers],[#Data],[Cancer history]],"Not Found",0)</f>
        <v>No</v>
      </c>
      <c r="H2246" cm="1">
        <f t="array" ref="H2246">_xlfn.XLOOKUP($A2246,MedExam_Table[[#Headers],[#Data],[Customer ID]],MedExam_Table[[#Headers],[#Data],[NumberOfMajorSurgeries_updated]],"Not Found",0)</f>
        <v>0</v>
      </c>
      <c r="I2246" t="str" cm="1">
        <f t="array" ref="I2246">_xlfn.XLOOKUP($A2246,MedExam_Table[[#Headers],[#Data],[Customer ID]],MedExam_Table[[#Headers],[#Data],[Smoker Updated]],"Not Found",0)</f>
        <v>No</v>
      </c>
      <c r="J2246" t="str" cm="1">
        <f t="array" ref="J2246">_xlfn.XLOOKUP($A2246,MedExam_Table[[#Headers],[#Data],[Customer ID]],MedExam_Table[[#Headers],[#Data],[Weight Status]],"Not Found",0)</f>
        <v>Obesity</v>
      </c>
      <c r="K2246" t="str" cm="1">
        <f t="array" ref="K2246">_xlfn.XLOOKUP($A2246,MedExam_Table[[#Headers],[#Data],[Customer ID]],MedExam_Table[[#Headers],[#Data],[Diabetes Status]],"Not Found",0)</f>
        <v>Diabetes</v>
      </c>
      <c r="L2246" cm="1">
        <f t="array" ref="L2246">_xlfn.XLOOKUP($A2246,Hospitalisation_table[[#All],[Customer ID]],Hospitalisation_table[[#All],[Customer Age]],"Not Found",0)</f>
        <v>55</v>
      </c>
      <c r="M2246" t="str" cm="1">
        <f t="array" ref="M2246">_xlfn.XLOOKUP($A2246,Hospitalisation_table[[#All],[Customer ID]],Hospitalisation_table[[#All],[Date of Birth]],"Not Found",0)</f>
        <v>29-Oct-1967</v>
      </c>
      <c r="N2246" s="22" cm="1">
        <f t="array" ref="N2246">_xlfn.XLOOKUP($A2246,Hospitalisation_table[[#All],[Customer ID]],Hospitalisation_table[[#All],[charges]],"Not Found",0)</f>
        <v>11881.97</v>
      </c>
      <c r="O2246" t="str" cm="1">
        <f t="array" ref="O2246">_xlfn.XLOOKUP($A2246,Hospitalisation_table[[#All],[Customer ID]],Hospitalisation_table[[#All],[Hospital tier_Updated]],"Not Found",0)</f>
        <v>tier - 3</v>
      </c>
      <c r="P2246" t="str" cm="1">
        <f t="array" ref="P2246">_xlfn.XLOOKUP($A2246,Hospitalisation_table[[#All],[Customer ID]],Hospitalisation_table[[#All],[City tier_updated]],"Not Found",0)</f>
        <v>tier - 1</v>
      </c>
      <c r="Q2246" t="str" cm="1">
        <f t="array" ref="Q2246">_xlfn.XLOOKUP($A2246,Hospitalisation_table[[#All],[Customer ID]],Hospitalisation_table[[#All],[State ID Updated]],"Not Found",0)</f>
        <v>R1013</v>
      </c>
    </row>
    <row r="2247" spans="1:17" x14ac:dyDescent="0.3">
      <c r="A2247" s="14" t="s">
        <v>1453</v>
      </c>
      <c r="B2247" t="str" cm="1">
        <f t="array" ref="B2247">_xlfn.XLOOKUP($A2247,CustomersName[[#All],[Customer ID]],CustomersName[[#All],[First Name]],"Not Found",0)</f>
        <v>Jenny</v>
      </c>
      <c r="C2247" cm="1">
        <f t="array" ref="C2247">_xlfn.XLOOKUP($A2247,MedExam_Table[[#Headers],[#Data],[Customer ID]],MedExam_Table[[#Headers],[#Data],[BMI]],"Not Found",0)</f>
        <v>29.7</v>
      </c>
      <c r="D2247" cm="1">
        <f t="array" ref="D2247">_xlfn.XLOOKUP($A2247,MedExam_Table[[#Headers],[#Data],[Customer ID]],MedExam_Table[[#Headers],[#Data],[HBA1C]],"Not Found",0)</f>
        <v>6.79</v>
      </c>
      <c r="E2247" t="str" cm="1">
        <f t="array" ref="E2247">_xlfn.XLOOKUP($A2247,MedExam_Table[[#Headers],[#Data],[Customer ID]],MedExam_Table[[#Headers],[#Data],[Heart Issues Updated]],"Not Found",0)</f>
        <v>Yes</v>
      </c>
      <c r="F2247" t="str" cm="1">
        <f t="array" ref="F2247">_xlfn.XLOOKUP($A2247,MedExam_Table[[#Headers],[#Data],[Customer ID]],MedExam_Table[[#Headers],[#Data],[Any Transplants Update]],"Not Found",0)</f>
        <v>No</v>
      </c>
      <c r="G2247" t="str" cm="1">
        <f t="array" ref="G2247">_xlfn.XLOOKUP($A2247,MedExam_Table[[#Headers],[#Data],[Customer ID]],MedExam_Table[[#Headers],[#Data],[Cancer history]],"Not Found",0)</f>
        <v>No</v>
      </c>
      <c r="H2247" cm="1">
        <f t="array" ref="H2247">_xlfn.XLOOKUP($A2247,MedExam_Table[[#Headers],[#Data],[Customer ID]],MedExam_Table[[#Headers],[#Data],[NumberOfMajorSurgeries_updated]],"Not Found",0)</f>
        <v>0</v>
      </c>
      <c r="I2247" t="str" cm="1">
        <f t="array" ref="I2247">_xlfn.XLOOKUP($A2247,MedExam_Table[[#Headers],[#Data],[Customer ID]],MedExam_Table[[#Headers],[#Data],[Smoker Updated]],"Not Found",0)</f>
        <v>No</v>
      </c>
      <c r="J2247" t="str" cm="1">
        <f t="array" ref="J2247">_xlfn.XLOOKUP($A2247,MedExam_Table[[#Headers],[#Data],[Customer ID]],MedExam_Table[[#Headers],[#Data],[Weight Status]],"Not Found",0)</f>
        <v>OverWeight</v>
      </c>
      <c r="K2247" t="str" cm="1">
        <f t="array" ref="K2247">_xlfn.XLOOKUP($A2247,MedExam_Table[[#Headers],[#Data],[Customer ID]],MedExam_Table[[#Headers],[#Data],[Diabetes Status]],"Not Found",0)</f>
        <v>Diabetes</v>
      </c>
      <c r="L2247" cm="1">
        <f t="array" ref="L2247">_xlfn.XLOOKUP($A2247,Hospitalisation_table[[#All],[Customer ID]],Hospitalisation_table[[#All],[Customer Age]],"Not Found",0)</f>
        <v>55</v>
      </c>
      <c r="M2247" t="str" cm="1">
        <f t="array" ref="M2247">_xlfn.XLOOKUP($A2247,Hospitalisation_table[[#All],[Customer ID]],Hospitalisation_table[[#All],[Date of Birth]],"Not Found",0)</f>
        <v>14-Jul-1967</v>
      </c>
      <c r="N2247" s="22" cm="1">
        <f t="array" ref="N2247">_xlfn.XLOOKUP($A2247,Hospitalisation_table[[#All],[Customer ID]],Hospitalisation_table[[#All],[charges]],"Not Found",0)</f>
        <v>11881.36</v>
      </c>
      <c r="O2247" t="str" cm="1">
        <f t="array" ref="O2247">_xlfn.XLOOKUP($A2247,Hospitalisation_table[[#All],[Customer ID]],Hospitalisation_table[[#All],[Hospital tier_Updated]],"Not Found",0)</f>
        <v>tier - 3</v>
      </c>
      <c r="P2247" t="str" cm="1">
        <f t="array" ref="P2247">_xlfn.XLOOKUP($A2247,Hospitalisation_table[[#All],[Customer ID]],Hospitalisation_table[[#All],[City tier_updated]],"Not Found",0)</f>
        <v>tier - 2</v>
      </c>
      <c r="Q2247" t="str" cm="1">
        <f t="array" ref="Q2247">_xlfn.XLOOKUP($A2247,Hospitalisation_table[[#All],[Customer ID]],Hospitalisation_table[[#All],[State ID Updated]],"Not Found",0)</f>
        <v>R1011</v>
      </c>
    </row>
    <row r="2248" spans="1:17" x14ac:dyDescent="0.3">
      <c r="A2248" s="13" t="s">
        <v>1452</v>
      </c>
      <c r="B2248" t="str" cm="1">
        <f t="array" ref="B2248">_xlfn.XLOOKUP($A2248,CustomersName[[#All],[Customer ID]],CustomersName[[#All],[First Name]],"Not Found",0)</f>
        <v>Melhssa L</v>
      </c>
      <c r="C2248" cm="1">
        <f t="array" ref="C2248">_xlfn.XLOOKUP($A2248,MedExam_Table[[#Headers],[#Data],[Customer ID]],MedExam_Table[[#Headers],[#Data],[BMI]],"Not Found",0)</f>
        <v>32.395000000000003</v>
      </c>
      <c r="D2248" cm="1">
        <f t="array" ref="D2248">_xlfn.XLOOKUP($A2248,MedExam_Table[[#Headers],[#Data],[Customer ID]],MedExam_Table[[#Headers],[#Data],[HBA1C]],"Not Found",0)</f>
        <v>11.1</v>
      </c>
      <c r="E2248" t="str" cm="1">
        <f t="array" ref="E2248">_xlfn.XLOOKUP($A2248,MedExam_Table[[#Headers],[#Data],[Customer ID]],MedExam_Table[[#Headers],[#Data],[Heart Issues Updated]],"Not Found",0)</f>
        <v>Yes</v>
      </c>
      <c r="F2248" t="str" cm="1">
        <f t="array" ref="F2248">_xlfn.XLOOKUP($A2248,MedExam_Table[[#Headers],[#Data],[Customer ID]],MedExam_Table[[#Headers],[#Data],[Any Transplants Update]],"Not Found",0)</f>
        <v>No</v>
      </c>
      <c r="G2248" t="str" cm="1">
        <f t="array" ref="G2248">_xlfn.XLOOKUP($A2248,MedExam_Table[[#Headers],[#Data],[Customer ID]],MedExam_Table[[#Headers],[#Data],[Cancer history]],"Not Found",0)</f>
        <v>No</v>
      </c>
      <c r="H2248" cm="1">
        <f t="array" ref="H2248">_xlfn.XLOOKUP($A2248,MedExam_Table[[#Headers],[#Data],[Customer ID]],MedExam_Table[[#Headers],[#Data],[NumberOfMajorSurgeries_updated]],"Not Found",0)</f>
        <v>0</v>
      </c>
      <c r="I2248" t="str" cm="1">
        <f t="array" ref="I2248">_xlfn.XLOOKUP($A2248,MedExam_Table[[#Headers],[#Data],[Customer ID]],MedExam_Table[[#Headers],[#Data],[Smoker Updated]],"Not Found",0)</f>
        <v>No</v>
      </c>
      <c r="J2248" t="str" cm="1">
        <f t="array" ref="J2248">_xlfn.XLOOKUP($A2248,MedExam_Table[[#Headers],[#Data],[Customer ID]],MedExam_Table[[#Headers],[#Data],[Weight Status]],"Not Found",0)</f>
        <v>Obesity</v>
      </c>
      <c r="K2248" t="str" cm="1">
        <f t="array" ref="K2248">_xlfn.XLOOKUP($A2248,MedExam_Table[[#Headers],[#Data],[Customer ID]],MedExam_Table[[#Headers],[#Data],[Diabetes Status]],"Not Found",0)</f>
        <v>Diabetes</v>
      </c>
      <c r="L2248" cm="1">
        <f t="array" ref="L2248">_xlfn.XLOOKUP($A2248,Hospitalisation_table[[#All],[Customer ID]],Hospitalisation_table[[#All],[Customer Age]],"Not Found",0)</f>
        <v>55</v>
      </c>
      <c r="M2248" t="str" cm="1">
        <f t="array" ref="M2248">_xlfn.XLOOKUP($A2248,Hospitalisation_table[[#All],[Customer ID]],Hospitalisation_table[[#All],[Date of Birth]],"Not Found",0)</f>
        <v>24-Aug-1967</v>
      </c>
      <c r="N2248" s="22" cm="1">
        <f t="array" ref="N2248">_xlfn.XLOOKUP($A2248,Hospitalisation_table[[#All],[Customer ID]],Hospitalisation_table[[#All],[charges]],"Not Found",0)</f>
        <v>11879.1</v>
      </c>
      <c r="O2248" t="str" cm="1">
        <f t="array" ref="O2248">_xlfn.XLOOKUP($A2248,Hospitalisation_table[[#All],[Customer ID]],Hospitalisation_table[[#All],[Hospital tier_Updated]],"Not Found",0)</f>
        <v>tier - 3</v>
      </c>
      <c r="P2248" t="str" cm="1">
        <f t="array" ref="P2248">_xlfn.XLOOKUP($A2248,Hospitalisation_table[[#All],[Customer ID]],Hospitalisation_table[[#All],[City tier_updated]],"Not Found",0)</f>
        <v>tier - 3</v>
      </c>
      <c r="Q2248" t="str" cm="1">
        <f t="array" ref="Q2248">_xlfn.XLOOKUP($A2248,Hospitalisation_table[[#All],[Customer ID]],Hospitalisation_table[[#All],[State ID Updated]],"Not Found",0)</f>
        <v>R1024</v>
      </c>
    </row>
    <row r="2249" spans="1:17" x14ac:dyDescent="0.3">
      <c r="A2249" s="14" t="s">
        <v>2281</v>
      </c>
      <c r="B2249" t="str" cm="1">
        <f t="array" ref="B2249">_xlfn.XLOOKUP($A2249,CustomersName[[#All],[Customer ID]],CustomersName[[#All],[First Name]],"Not Found",0)</f>
        <v>Elyhe M.</v>
      </c>
      <c r="C2249" cm="1">
        <f t="array" ref="C2249">_xlfn.XLOOKUP($A2249,MedExam_Table[[#Headers],[#Data],[Customer ID]],MedExam_Table[[#Headers],[#Data],[BMI]],"Not Found",0)</f>
        <v>42.75</v>
      </c>
      <c r="D2249" cm="1">
        <f t="array" ref="D2249">_xlfn.XLOOKUP($A2249,MedExam_Table[[#Headers],[#Data],[Customer ID]],MedExam_Table[[#Headers],[#Data],[HBA1C]],"Not Found",0)</f>
        <v>4.22</v>
      </c>
      <c r="E2249" t="str" cm="1">
        <f t="array" ref="E2249">_xlfn.XLOOKUP($A2249,MedExam_Table[[#Headers],[#Data],[Customer ID]],MedExam_Table[[#Headers],[#Data],[Heart Issues Updated]],"Not Found",0)</f>
        <v>No</v>
      </c>
      <c r="F2249" t="str" cm="1">
        <f t="array" ref="F2249">_xlfn.XLOOKUP($A2249,MedExam_Table[[#Headers],[#Data],[Customer ID]],MedExam_Table[[#Headers],[#Data],[Any Transplants Update]],"Not Found",0)</f>
        <v>No</v>
      </c>
      <c r="G2249" t="str" cm="1">
        <f t="array" ref="G2249">_xlfn.XLOOKUP($A2249,MedExam_Table[[#Headers],[#Data],[Customer ID]],MedExam_Table[[#Headers],[#Data],[Cancer history]],"Not Found",0)</f>
        <v>No</v>
      </c>
      <c r="H2249" cm="1">
        <f t="array" ref="H2249">_xlfn.XLOOKUP($A2249,MedExam_Table[[#Headers],[#Data],[Customer ID]],MedExam_Table[[#Headers],[#Data],[NumberOfMajorSurgeries_updated]],"Not Found",0)</f>
        <v>0</v>
      </c>
      <c r="I2249" t="str" cm="1">
        <f t="array" ref="I2249">_xlfn.XLOOKUP($A2249,MedExam_Table[[#Headers],[#Data],[Customer ID]],MedExam_Table[[#Headers],[#Data],[Smoker Updated]],"Not Found",0)</f>
        <v>Yes</v>
      </c>
      <c r="J2249" t="str" cm="1">
        <f t="array" ref="J2249">_xlfn.XLOOKUP($A2249,MedExam_Table[[#Headers],[#Data],[Customer ID]],MedExam_Table[[#Headers],[#Data],[Weight Status]],"Not Found",0)</f>
        <v>Obesity</v>
      </c>
      <c r="K2249" t="str" cm="1">
        <f t="array" ref="K2249">_xlfn.XLOOKUP($A2249,MedExam_Table[[#Headers],[#Data],[Customer ID]],MedExam_Table[[#Headers],[#Data],[Diabetes Status]],"Not Found",0)</f>
        <v>Normal</v>
      </c>
      <c r="L2249" cm="1">
        <f t="array" ref="L2249">_xlfn.XLOOKUP($A2249,Hospitalisation_table[[#All],[Customer ID]],Hospitalisation_table[[#All],[Customer Age]],"Not Found",0)</f>
        <v>23</v>
      </c>
      <c r="M2249" t="str" cm="1">
        <f t="array" ref="M2249">_xlfn.XLOOKUP($A2249,Hospitalisation_table[[#All],[Customer ID]],Hospitalisation_table[[#All],[Date of Birth]],"Not Found",0)</f>
        <v>2-Jul-1999</v>
      </c>
      <c r="N2249" s="22" cm="1">
        <f t="array" ref="N2249">_xlfn.XLOOKUP($A2249,Hospitalisation_table[[#All],[Customer ID]],Hospitalisation_table[[#All],[charges]],"Not Found",0)</f>
        <v>40904.199999999997</v>
      </c>
      <c r="O2249" t="str" cm="1">
        <f t="array" ref="O2249">_xlfn.XLOOKUP($A2249,Hospitalisation_table[[#All],[Customer ID]],Hospitalisation_table[[#All],[Hospital tier_Updated]],"Not Found",0)</f>
        <v>tier - 1</v>
      </c>
      <c r="P2249" t="str" cm="1">
        <f t="array" ref="P2249">_xlfn.XLOOKUP($A2249,Hospitalisation_table[[#All],[Customer ID]],Hospitalisation_table[[#All],[City tier_updated]],"Not Found",0)</f>
        <v>tier - 1</v>
      </c>
      <c r="Q2249" t="str" cm="1">
        <f t="array" ref="Q2249">_xlfn.XLOOKUP($A2249,Hospitalisation_table[[#All],[Customer ID]],Hospitalisation_table[[#All],[State ID Updated]],"Not Found",0)</f>
        <v>R1024</v>
      </c>
    </row>
    <row r="2250" spans="1:17" x14ac:dyDescent="0.3">
      <c r="A2250" s="13" t="s">
        <v>1451</v>
      </c>
      <c r="B2250" t="str" cm="1">
        <f t="array" ref="B2250">_xlfn.XLOOKUP($A2250,CustomersName[[#All],[Customer ID]],CustomersName[[#All],[First Name]],"Not Found",0)</f>
        <v>ChiahJ.</v>
      </c>
      <c r="C2250" cm="1">
        <f t="array" ref="C2250">_xlfn.XLOOKUP($A2250,MedExam_Table[[#Headers],[#Data],[Customer ID]],MedExam_Table[[#Headers],[#Data],[BMI]],"Not Found",0)</f>
        <v>36.64</v>
      </c>
      <c r="D2250" cm="1">
        <f t="array" ref="D2250">_xlfn.XLOOKUP($A2250,MedExam_Table[[#Headers],[#Data],[Customer ID]],MedExam_Table[[#Headers],[#Data],[HBA1C]],"Not Found",0)</f>
        <v>7.26</v>
      </c>
      <c r="E2250" t="str" cm="1">
        <f t="array" ref="E2250">_xlfn.XLOOKUP($A2250,MedExam_Table[[#Headers],[#Data],[Customer ID]],MedExam_Table[[#Headers],[#Data],[Heart Issues Updated]],"Not Found",0)</f>
        <v>No</v>
      </c>
      <c r="F2250" t="str" cm="1">
        <f t="array" ref="F2250">_xlfn.XLOOKUP($A2250,MedExam_Table[[#Headers],[#Data],[Customer ID]],MedExam_Table[[#Headers],[#Data],[Any Transplants Update]],"Not Found",0)</f>
        <v>No</v>
      </c>
      <c r="G2250" t="str" cm="1">
        <f t="array" ref="G2250">_xlfn.XLOOKUP($A2250,MedExam_Table[[#Headers],[#Data],[Customer ID]],MedExam_Table[[#Headers],[#Data],[Cancer history]],"Not Found",0)</f>
        <v>No</v>
      </c>
      <c r="H2250" cm="1">
        <f t="array" ref="H2250">_xlfn.XLOOKUP($A2250,MedExam_Table[[#Headers],[#Data],[Customer ID]],MedExam_Table[[#Headers],[#Data],[NumberOfMajorSurgeries_updated]],"Not Found",0)</f>
        <v>0</v>
      </c>
      <c r="I2250" t="str" cm="1">
        <f t="array" ref="I2250">_xlfn.XLOOKUP($A2250,MedExam_Table[[#Headers],[#Data],[Customer ID]],MedExam_Table[[#Headers],[#Data],[Smoker Updated]],"Not Found",0)</f>
        <v>No</v>
      </c>
      <c r="J2250" t="str" cm="1">
        <f t="array" ref="J2250">_xlfn.XLOOKUP($A2250,MedExam_Table[[#Headers],[#Data],[Customer ID]],MedExam_Table[[#Headers],[#Data],[Weight Status]],"Not Found",0)</f>
        <v>Obesity</v>
      </c>
      <c r="K2250" t="str" cm="1">
        <f t="array" ref="K2250">_xlfn.XLOOKUP($A2250,MedExam_Table[[#Headers],[#Data],[Customer ID]],MedExam_Table[[#Headers],[#Data],[Diabetes Status]],"Not Found",0)</f>
        <v>Diabetes</v>
      </c>
      <c r="L2250" cm="1">
        <f t="array" ref="L2250">_xlfn.XLOOKUP($A2250,Hospitalisation_table[[#All],[Customer ID]],Hospitalisation_table[[#All],[Customer Age]],"Not Found",0)</f>
        <v>48</v>
      </c>
      <c r="M2250" t="str" cm="1">
        <f t="array" ref="M2250">_xlfn.XLOOKUP($A2250,Hospitalisation_table[[#All],[Customer ID]],Hospitalisation_table[[#All],[Date of Birth]],"Not Found",0)</f>
        <v>7-Jul-1974</v>
      </c>
      <c r="N2250" s="22" cm="1">
        <f t="array" ref="N2250">_xlfn.XLOOKUP($A2250,Hospitalisation_table[[#All],[Customer ID]],Hospitalisation_table[[#All],[charges]],"Not Found",0)</f>
        <v>11858.56</v>
      </c>
      <c r="O2250" t="str" cm="1">
        <f t="array" ref="O2250">_xlfn.XLOOKUP($A2250,Hospitalisation_table[[#All],[Customer ID]],Hospitalisation_table[[#All],[Hospital tier_Updated]],"Not Found",0)</f>
        <v>tier - 3</v>
      </c>
      <c r="P2250" t="str" cm="1">
        <f t="array" ref="P2250">_xlfn.XLOOKUP($A2250,Hospitalisation_table[[#All],[Customer ID]],Hospitalisation_table[[#All],[City tier_updated]],"Not Found",0)</f>
        <v>tier - 3</v>
      </c>
      <c r="Q2250" t="str" cm="1">
        <f t="array" ref="Q2250">_xlfn.XLOOKUP($A2250,Hospitalisation_table[[#All],[Customer ID]],Hospitalisation_table[[#All],[State ID Updated]],"Not Found",0)</f>
        <v>R1011</v>
      </c>
    </row>
    <row r="2251" spans="1:17" x14ac:dyDescent="0.3">
      <c r="A2251" s="14" t="s">
        <v>1450</v>
      </c>
      <c r="B2251" t="str" cm="1">
        <f t="array" ref="B2251">_xlfn.XLOOKUP($A2251,CustomersName[[#All],[Customer ID]],CustomersName[[#All],[First Name]],"Not Found",0)</f>
        <v>LaurahA</v>
      </c>
      <c r="C2251" cm="1">
        <f t="array" ref="C2251">_xlfn.XLOOKUP($A2251,MedExam_Table[[#Headers],[#Data],[Customer ID]],MedExam_Table[[#Headers],[#Data],[BMI]],"Not Found",0)</f>
        <v>39.049999999999997</v>
      </c>
      <c r="D2251" cm="1">
        <f t="array" ref="D2251">_xlfn.XLOOKUP($A2251,MedExam_Table[[#Headers],[#Data],[Customer ID]],MedExam_Table[[#Headers],[#Data],[HBA1C]],"Not Found",0)</f>
        <v>5.27</v>
      </c>
      <c r="E2251" t="str" cm="1">
        <f t="array" ref="E2251">_xlfn.XLOOKUP($A2251,MedExam_Table[[#Headers],[#Data],[Customer ID]],MedExam_Table[[#Headers],[#Data],[Heart Issues Updated]],"Not Found",0)</f>
        <v>Yes</v>
      </c>
      <c r="F2251" t="str" cm="1">
        <f t="array" ref="F2251">_xlfn.XLOOKUP($A2251,MedExam_Table[[#Headers],[#Data],[Customer ID]],MedExam_Table[[#Headers],[#Data],[Any Transplants Update]],"Not Found",0)</f>
        <v>No</v>
      </c>
      <c r="G2251" t="str" cm="1">
        <f t="array" ref="G2251">_xlfn.XLOOKUP($A2251,MedExam_Table[[#Headers],[#Data],[Customer ID]],MedExam_Table[[#Headers],[#Data],[Cancer history]],"Not Found",0)</f>
        <v>No</v>
      </c>
      <c r="H2251" cm="1">
        <f t="array" ref="H2251">_xlfn.XLOOKUP($A2251,MedExam_Table[[#Headers],[#Data],[Customer ID]],MedExam_Table[[#Headers],[#Data],[NumberOfMajorSurgeries_updated]],"Not Found",0)</f>
        <v>1</v>
      </c>
      <c r="I2251" t="str" cm="1">
        <f t="array" ref="I2251">_xlfn.XLOOKUP($A2251,MedExam_Table[[#Headers],[#Data],[Customer ID]],MedExam_Table[[#Headers],[#Data],[Smoker Updated]],"Not Found",0)</f>
        <v>No</v>
      </c>
      <c r="J2251" t="str" cm="1">
        <f t="array" ref="J2251">_xlfn.XLOOKUP($A2251,MedExam_Table[[#Headers],[#Data],[Customer ID]],MedExam_Table[[#Headers],[#Data],[Weight Status]],"Not Found",0)</f>
        <v>Obesity</v>
      </c>
      <c r="K2251" t="str" cm="1">
        <f t="array" ref="K2251">_xlfn.XLOOKUP($A2251,MedExam_Table[[#Headers],[#Data],[Customer ID]],MedExam_Table[[#Headers],[#Data],[Diabetes Status]],"Not Found",0)</f>
        <v>Normal</v>
      </c>
      <c r="L2251" cm="1">
        <f t="array" ref="L2251">_xlfn.XLOOKUP($A2251,Hospitalisation_table[[#All],[Customer ID]],Hospitalisation_table[[#All],[Customer Age]],"Not Found",0)</f>
        <v>58</v>
      </c>
      <c r="M2251" t="str" cm="1">
        <f t="array" ref="M2251">_xlfn.XLOOKUP($A2251,Hospitalisation_table[[#All],[Customer ID]],Hospitalisation_table[[#All],[Date of Birth]],"Not Found",0)</f>
        <v>29-Sep-1964</v>
      </c>
      <c r="N2251" s="22" cm="1">
        <f t="array" ref="N2251">_xlfn.XLOOKUP($A2251,Hospitalisation_table[[#All],[Customer ID]],Hospitalisation_table[[#All],[charges]],"Not Found",0)</f>
        <v>11856.41</v>
      </c>
      <c r="O2251" t="str" cm="1">
        <f t="array" ref="O2251">_xlfn.XLOOKUP($A2251,Hospitalisation_table[[#All],[Customer ID]],Hospitalisation_table[[#All],[Hospital tier_Updated]],"Not Found",0)</f>
        <v>tier - 3</v>
      </c>
      <c r="P2251" t="str" cm="1">
        <f t="array" ref="P2251">_xlfn.XLOOKUP($A2251,Hospitalisation_table[[#All],[Customer ID]],Hospitalisation_table[[#All],[City tier_updated]],"Not Found",0)</f>
        <v>tier - 2</v>
      </c>
      <c r="Q2251" t="str" cm="1">
        <f t="array" ref="Q2251">_xlfn.XLOOKUP($A2251,Hospitalisation_table[[#All],[Customer ID]],Hospitalisation_table[[#All],[State ID Updated]],"Not Found",0)</f>
        <v>R1013</v>
      </c>
    </row>
    <row r="2252" spans="1:17" x14ac:dyDescent="0.3">
      <c r="A2252" s="13" t="s">
        <v>1449</v>
      </c>
      <c r="B2252" t="str" cm="1">
        <f t="array" ref="B2252">_xlfn.XLOOKUP($A2252,CustomersName[[#All],[Customer ID]],CustomersName[[#All],[First Name]],"Not Found",0)</f>
        <v>Aditi</v>
      </c>
      <c r="C2252" cm="1">
        <f t="array" ref="C2252">_xlfn.XLOOKUP($A2252,MedExam_Table[[#Headers],[#Data],[Customer ID]],MedExam_Table[[#Headers],[#Data],[BMI]],"Not Found",0)</f>
        <v>33.1</v>
      </c>
      <c r="D2252" cm="1">
        <f t="array" ref="D2252">_xlfn.XLOOKUP($A2252,MedExam_Table[[#Headers],[#Data],[Customer ID]],MedExam_Table[[#Headers],[#Data],[HBA1C]],"Not Found",0)</f>
        <v>5.46</v>
      </c>
      <c r="E2252" t="str" cm="1">
        <f t="array" ref="E2252">_xlfn.XLOOKUP($A2252,MedExam_Table[[#Headers],[#Data],[Customer ID]],MedExam_Table[[#Headers],[#Data],[Heart Issues Updated]],"Not Found",0)</f>
        <v>Yes</v>
      </c>
      <c r="F2252" t="str" cm="1">
        <f t="array" ref="F2252">_xlfn.XLOOKUP($A2252,MedExam_Table[[#Headers],[#Data],[Customer ID]],MedExam_Table[[#Headers],[#Data],[Any Transplants Update]],"Not Found",0)</f>
        <v>No</v>
      </c>
      <c r="G2252" t="str" cm="1">
        <f t="array" ref="G2252">_xlfn.XLOOKUP($A2252,MedExam_Table[[#Headers],[#Data],[Customer ID]],MedExam_Table[[#Headers],[#Data],[Cancer history]],"Not Found",0)</f>
        <v>No</v>
      </c>
      <c r="H2252" cm="1">
        <f t="array" ref="H2252">_xlfn.XLOOKUP($A2252,MedExam_Table[[#Headers],[#Data],[Customer ID]],MedExam_Table[[#Headers],[#Data],[NumberOfMajorSurgeries_updated]],"Not Found",0)</f>
        <v>1</v>
      </c>
      <c r="I2252" t="str" cm="1">
        <f t="array" ref="I2252">_xlfn.XLOOKUP($A2252,MedExam_Table[[#Headers],[#Data],[Customer ID]],MedExam_Table[[#Headers],[#Data],[Smoker Updated]],"Not Found",0)</f>
        <v>No</v>
      </c>
      <c r="J2252" t="str" cm="1">
        <f t="array" ref="J2252">_xlfn.XLOOKUP($A2252,MedExam_Table[[#Headers],[#Data],[Customer ID]],MedExam_Table[[#Headers],[#Data],[Weight Status]],"Not Found",0)</f>
        <v>Obesity</v>
      </c>
      <c r="K2252" t="str" cm="1">
        <f t="array" ref="K2252">_xlfn.XLOOKUP($A2252,MedExam_Table[[#Headers],[#Data],[Customer ID]],MedExam_Table[[#Headers],[#Data],[Diabetes Status]],"Not Found",0)</f>
        <v>Normal</v>
      </c>
      <c r="L2252" cm="1">
        <f t="array" ref="L2252">_xlfn.XLOOKUP($A2252,Hospitalisation_table[[#All],[Customer ID]],Hospitalisation_table[[#All],[Customer Age]],"Not Found",0)</f>
        <v>58</v>
      </c>
      <c r="M2252" t="str" cm="1">
        <f t="array" ref="M2252">_xlfn.XLOOKUP($A2252,Hospitalisation_table[[#All],[Customer ID]],Hospitalisation_table[[#All],[Date of Birth]],"Not Found",0)</f>
        <v>27-Jun-1964</v>
      </c>
      <c r="N2252" s="22" cm="1">
        <f t="array" ref="N2252">_xlfn.XLOOKUP($A2252,Hospitalisation_table[[#All],[Customer ID]],Hospitalisation_table[[#All],[charges]],"Not Found",0)</f>
        <v>11848.14</v>
      </c>
      <c r="O2252" t="str" cm="1">
        <f t="array" ref="O2252">_xlfn.XLOOKUP($A2252,Hospitalisation_table[[#All],[Customer ID]],Hospitalisation_table[[#All],[Hospital tier_Updated]],"Not Found",0)</f>
        <v>tier - 3</v>
      </c>
      <c r="P2252" t="str" cm="1">
        <f t="array" ref="P2252">_xlfn.XLOOKUP($A2252,Hospitalisation_table[[#All],[Customer ID]],Hospitalisation_table[[#All],[City tier_updated]],"Not Found",0)</f>
        <v>tier - 2</v>
      </c>
      <c r="Q2252" t="str" cm="1">
        <f t="array" ref="Q2252">_xlfn.XLOOKUP($A2252,Hospitalisation_table[[#All],[Customer ID]],Hospitalisation_table[[#All],[State ID Updated]],"Not Found",0)</f>
        <v>R1011</v>
      </c>
    </row>
    <row r="2253" spans="1:17" x14ac:dyDescent="0.3">
      <c r="A2253" s="14" t="s">
        <v>1448</v>
      </c>
      <c r="B2253" t="str" cm="1">
        <f t="array" ref="B2253">_xlfn.XLOOKUP($A2253,CustomersName[[#All],[Customer ID]],CustomersName[[#All],[First Name]],"Not Found",0)</f>
        <v>LeahhA.</v>
      </c>
      <c r="C2253" cm="1">
        <f t="array" ref="C2253">_xlfn.XLOOKUP($A2253,MedExam_Table[[#Headers],[#Data],[Customer ID]],MedExam_Table[[#Headers],[#Data],[BMI]],"Not Found",0)</f>
        <v>31.824999999999999</v>
      </c>
      <c r="D2253" cm="1">
        <f t="array" ref="D2253">_xlfn.XLOOKUP($A2253,MedExam_Table[[#Headers],[#Data],[Customer ID]],MedExam_Table[[#Headers],[#Data],[HBA1C]],"Not Found",0)</f>
        <v>8.1300000000000008</v>
      </c>
      <c r="E2253" t="str" cm="1">
        <f t="array" ref="E2253">_xlfn.XLOOKUP($A2253,MedExam_Table[[#Headers],[#Data],[Customer ID]],MedExam_Table[[#Headers],[#Data],[Heart Issues Updated]],"Not Found",0)</f>
        <v>No</v>
      </c>
      <c r="F2253" t="str" cm="1">
        <f t="array" ref="F2253">_xlfn.XLOOKUP($A2253,MedExam_Table[[#Headers],[#Data],[Customer ID]],MedExam_Table[[#Headers],[#Data],[Any Transplants Update]],"Not Found",0)</f>
        <v>No</v>
      </c>
      <c r="G2253" t="str" cm="1">
        <f t="array" ref="G2253">_xlfn.XLOOKUP($A2253,MedExam_Table[[#Headers],[#Data],[Customer ID]],MedExam_Table[[#Headers],[#Data],[Cancer history]],"Not Found",0)</f>
        <v>No</v>
      </c>
      <c r="H2253" cm="1">
        <f t="array" ref="H2253">_xlfn.XLOOKUP($A2253,MedExam_Table[[#Headers],[#Data],[Customer ID]],MedExam_Table[[#Headers],[#Data],[NumberOfMajorSurgeries_updated]],"Not Found",0)</f>
        <v>0</v>
      </c>
      <c r="I2253" t="str" cm="1">
        <f t="array" ref="I2253">_xlfn.XLOOKUP($A2253,MedExam_Table[[#Headers],[#Data],[Customer ID]],MedExam_Table[[#Headers],[#Data],[Smoker Updated]],"Not Found",0)</f>
        <v>No</v>
      </c>
      <c r="J2253" t="str" cm="1">
        <f t="array" ref="J2253">_xlfn.XLOOKUP($A2253,MedExam_Table[[#Headers],[#Data],[Customer ID]],MedExam_Table[[#Headers],[#Data],[Weight Status]],"Not Found",0)</f>
        <v>Obesity</v>
      </c>
      <c r="K2253" t="str" cm="1">
        <f t="array" ref="K2253">_xlfn.XLOOKUP($A2253,MedExam_Table[[#Headers],[#Data],[Customer ID]],MedExam_Table[[#Headers],[#Data],[Diabetes Status]],"Not Found",0)</f>
        <v>Diabetes</v>
      </c>
      <c r="L2253" cm="1">
        <f t="array" ref="L2253">_xlfn.XLOOKUP($A2253,Hospitalisation_table[[#All],[Customer ID]],Hospitalisation_table[[#All],[Customer Age]],"Not Found",0)</f>
        <v>57</v>
      </c>
      <c r="M2253" t="str" cm="1">
        <f t="array" ref="M2253">_xlfn.XLOOKUP($A2253,Hospitalisation_table[[#All],[Customer ID]],Hospitalisation_table[[#All],[Date of Birth]],"Not Found",0)</f>
        <v>10-Nov-1965</v>
      </c>
      <c r="N2253" s="22" cm="1">
        <f t="array" ref="N2253">_xlfn.XLOOKUP($A2253,Hospitalisation_table[[#All],[Customer ID]],Hospitalisation_table[[#All],[charges]],"Not Found",0)</f>
        <v>11842.62</v>
      </c>
      <c r="O2253" t="str" cm="1">
        <f t="array" ref="O2253">_xlfn.XLOOKUP($A2253,Hospitalisation_table[[#All],[Customer ID]],Hospitalisation_table[[#All],[Hospital tier_Updated]],"Not Found",0)</f>
        <v>tier - 3</v>
      </c>
      <c r="P2253" t="str" cm="1">
        <f t="array" ref="P2253">_xlfn.XLOOKUP($A2253,Hospitalisation_table[[#All],[Customer ID]],Hospitalisation_table[[#All],[City tier_updated]],"Not Found",0)</f>
        <v>tier - 3</v>
      </c>
      <c r="Q2253" t="str" cm="1">
        <f t="array" ref="Q2253">_xlfn.XLOOKUP($A2253,Hospitalisation_table[[#All],[Customer ID]],Hospitalisation_table[[#All],[State ID Updated]],"Not Found",0)</f>
        <v>R1012</v>
      </c>
    </row>
    <row r="2254" spans="1:17" x14ac:dyDescent="0.3">
      <c r="A2254" s="13" t="s">
        <v>1447</v>
      </c>
      <c r="B2254" t="str" cm="1">
        <f t="array" ref="B2254">_xlfn.XLOOKUP($A2254,CustomersName[[#All],[Customer ID]],CustomersName[[#All],[First Name]],"Not Found",0)</f>
        <v>Marianne</v>
      </c>
      <c r="C2254" cm="1">
        <f t="array" ref="C2254">_xlfn.XLOOKUP($A2254,MedExam_Table[[#Headers],[#Data],[Customer ID]],MedExam_Table[[#Headers],[#Data],[BMI]],"Not Found",0)</f>
        <v>29</v>
      </c>
      <c r="D2254" cm="1">
        <f t="array" ref="D2254">_xlfn.XLOOKUP($A2254,MedExam_Table[[#Headers],[#Data],[Customer ID]],MedExam_Table[[#Headers],[#Data],[HBA1C]],"Not Found",0)</f>
        <v>4.25</v>
      </c>
      <c r="E2254" t="str" cm="1">
        <f t="array" ref="E2254">_xlfn.XLOOKUP($A2254,MedExam_Table[[#Headers],[#Data],[Customer ID]],MedExam_Table[[#Headers],[#Data],[Heart Issues Updated]],"Not Found",0)</f>
        <v>Yes</v>
      </c>
      <c r="F2254" t="str" cm="1">
        <f t="array" ref="F2254">_xlfn.XLOOKUP($A2254,MedExam_Table[[#Headers],[#Data],[Customer ID]],MedExam_Table[[#Headers],[#Data],[Any Transplants Update]],"Not Found",0)</f>
        <v>No</v>
      </c>
      <c r="G2254" t="str" cm="1">
        <f t="array" ref="G2254">_xlfn.XLOOKUP($A2254,MedExam_Table[[#Headers],[#Data],[Customer ID]],MedExam_Table[[#Headers],[#Data],[Cancer history]],"Not Found",0)</f>
        <v>No</v>
      </c>
      <c r="H2254" cm="1">
        <f t="array" ref="H2254">_xlfn.XLOOKUP($A2254,MedExam_Table[[#Headers],[#Data],[Customer ID]],MedExam_Table[[#Headers],[#Data],[NumberOfMajorSurgeries_updated]],"Not Found",0)</f>
        <v>1</v>
      </c>
      <c r="I2254" t="str" cm="1">
        <f t="array" ref="I2254">_xlfn.XLOOKUP($A2254,MedExam_Table[[#Headers],[#Data],[Customer ID]],MedExam_Table[[#Headers],[#Data],[Smoker Updated]],"Not Found",0)</f>
        <v>No</v>
      </c>
      <c r="J2254" t="str" cm="1">
        <f t="array" ref="J2254">_xlfn.XLOOKUP($A2254,MedExam_Table[[#Headers],[#Data],[Customer ID]],MedExam_Table[[#Headers],[#Data],[Weight Status]],"Not Found",0)</f>
        <v>OverWeight</v>
      </c>
      <c r="K2254" t="str" cm="1">
        <f t="array" ref="K2254">_xlfn.XLOOKUP($A2254,MedExam_Table[[#Headers],[#Data],[Customer ID]],MedExam_Table[[#Headers],[#Data],[Diabetes Status]],"Not Found",0)</f>
        <v>Normal</v>
      </c>
      <c r="L2254" cm="1">
        <f t="array" ref="L2254">_xlfn.XLOOKUP($A2254,Hospitalisation_table[[#All],[Customer ID]],Hospitalisation_table[[#All],[Customer Age]],"Not Found",0)</f>
        <v>58</v>
      </c>
      <c r="M2254" t="str" cm="1">
        <f t="array" ref="M2254">_xlfn.XLOOKUP($A2254,Hospitalisation_table[[#All],[Customer ID]],Hospitalisation_table[[#All],[Date of Birth]],"Not Found",0)</f>
        <v>11-Jul-1964</v>
      </c>
      <c r="N2254" s="22" cm="1">
        <f t="array" ref="N2254">_xlfn.XLOOKUP($A2254,Hospitalisation_table[[#All],[Customer ID]],Hospitalisation_table[[#All],[charges]],"Not Found",0)</f>
        <v>11842.44</v>
      </c>
      <c r="O2254" t="str" cm="1">
        <f t="array" ref="O2254">_xlfn.XLOOKUP($A2254,Hospitalisation_table[[#All],[Customer ID]],Hospitalisation_table[[#All],[Hospital tier_Updated]],"Not Found",0)</f>
        <v>tier - 3</v>
      </c>
      <c r="P2254" t="str" cm="1">
        <f t="array" ref="P2254">_xlfn.XLOOKUP($A2254,Hospitalisation_table[[#All],[Customer ID]],Hospitalisation_table[[#All],[City tier_updated]],"Not Found",0)</f>
        <v>tier - 2</v>
      </c>
      <c r="Q2254" t="str" cm="1">
        <f t="array" ref="Q2254">_xlfn.XLOOKUP($A2254,Hospitalisation_table[[#All],[Customer ID]],Hospitalisation_table[[#All],[State ID Updated]],"Not Found",0)</f>
        <v>R1011</v>
      </c>
    </row>
    <row r="2255" spans="1:17" x14ac:dyDescent="0.3">
      <c r="A2255" s="14" t="s">
        <v>1446</v>
      </c>
      <c r="B2255" t="str" cm="1">
        <f t="array" ref="B2255">_xlfn.XLOOKUP($A2255,CustomersName[[#All],[Customer ID]],CustomersName[[#All],[First Name]],"Not Found",0)</f>
        <v>Carla</v>
      </c>
      <c r="C2255" cm="1">
        <f t="array" ref="C2255">_xlfn.XLOOKUP($A2255,MedExam_Table[[#Headers],[#Data],[Customer ID]],MedExam_Table[[#Headers],[#Data],[BMI]],"Not Found",0)</f>
        <v>30.495000000000001</v>
      </c>
      <c r="D2255" cm="1">
        <f t="array" ref="D2255">_xlfn.XLOOKUP($A2255,MedExam_Table[[#Headers],[#Data],[Customer ID]],MedExam_Table[[#Headers],[#Data],[HBA1C]],"Not Found",0)</f>
        <v>8.68</v>
      </c>
      <c r="E2255" t="str" cm="1">
        <f t="array" ref="E2255">_xlfn.XLOOKUP($A2255,MedExam_Table[[#Headers],[#Data],[Customer ID]],MedExam_Table[[#Headers],[#Data],[Heart Issues Updated]],"Not Found",0)</f>
        <v>No</v>
      </c>
      <c r="F2255" t="str" cm="1">
        <f t="array" ref="F2255">_xlfn.XLOOKUP($A2255,MedExam_Table[[#Headers],[#Data],[Customer ID]],MedExam_Table[[#Headers],[#Data],[Any Transplants Update]],"Not Found",0)</f>
        <v>No</v>
      </c>
      <c r="G2255" t="str" cm="1">
        <f t="array" ref="G2255">_xlfn.XLOOKUP($A2255,MedExam_Table[[#Headers],[#Data],[Customer ID]],MedExam_Table[[#Headers],[#Data],[Cancer history]],"Not Found",0)</f>
        <v>No</v>
      </c>
      <c r="H2255" cm="1">
        <f t="array" ref="H2255">_xlfn.XLOOKUP($A2255,MedExam_Table[[#Headers],[#Data],[Customer ID]],MedExam_Table[[#Headers],[#Data],[NumberOfMajorSurgeries_updated]],"Not Found",0)</f>
        <v>0</v>
      </c>
      <c r="I2255" t="str" cm="1">
        <f t="array" ref="I2255">_xlfn.XLOOKUP($A2255,MedExam_Table[[#Headers],[#Data],[Customer ID]],MedExam_Table[[#Headers],[#Data],[Smoker Updated]],"Not Found",0)</f>
        <v>No</v>
      </c>
      <c r="J2255" t="str" cm="1">
        <f t="array" ref="J2255">_xlfn.XLOOKUP($A2255,MedExam_Table[[#Headers],[#Data],[Customer ID]],MedExam_Table[[#Headers],[#Data],[Weight Status]],"Not Found",0)</f>
        <v>Obesity</v>
      </c>
      <c r="K2255" t="str" cm="1">
        <f t="array" ref="K2255">_xlfn.XLOOKUP($A2255,MedExam_Table[[#Headers],[#Data],[Customer ID]],MedExam_Table[[#Headers],[#Data],[Diabetes Status]],"Not Found",0)</f>
        <v>Diabetes</v>
      </c>
      <c r="L2255" cm="1">
        <f t="array" ref="L2255">_xlfn.XLOOKUP($A2255,Hospitalisation_table[[#All],[Customer ID]],Hospitalisation_table[[#All],[Customer Age]],"Not Found",0)</f>
        <v>57</v>
      </c>
      <c r="M2255" t="str" cm="1">
        <f t="array" ref="M2255">_xlfn.XLOOKUP($A2255,Hospitalisation_table[[#All],[Customer ID]],Hospitalisation_table[[#All],[Date of Birth]],"Not Found",0)</f>
        <v>25-Sep-1965</v>
      </c>
      <c r="N2255" s="22" cm="1">
        <f t="array" ref="N2255">_xlfn.XLOOKUP($A2255,Hospitalisation_table[[#All],[Customer ID]],Hospitalisation_table[[#All],[charges]],"Not Found",0)</f>
        <v>11840.78</v>
      </c>
      <c r="O2255" t="str" cm="1">
        <f t="array" ref="O2255">_xlfn.XLOOKUP($A2255,Hospitalisation_table[[#All],[Customer ID]],Hospitalisation_table[[#All],[Hospital tier_Updated]],"Not Found",0)</f>
        <v>tier - 3</v>
      </c>
      <c r="P2255" t="str" cm="1">
        <f t="array" ref="P2255">_xlfn.XLOOKUP($A2255,Hospitalisation_table[[#All],[Customer ID]],Hospitalisation_table[[#All],[City tier_updated]],"Not Found",0)</f>
        <v>tier - 2</v>
      </c>
      <c r="Q2255" t="str" cm="1">
        <f t="array" ref="Q2255">_xlfn.XLOOKUP($A2255,Hospitalisation_table[[#All],[Customer ID]],Hospitalisation_table[[#All],[State ID Updated]],"Not Found",0)</f>
        <v>R1012</v>
      </c>
    </row>
    <row r="2256" spans="1:17" x14ac:dyDescent="0.3">
      <c r="A2256" s="13" t="s">
        <v>1445</v>
      </c>
      <c r="B2256" t="str" cm="1">
        <f t="array" ref="B2256">_xlfn.XLOOKUP($A2256,CustomersName[[#All],[Customer ID]],CustomersName[[#All],[First Name]],"Not Found",0)</f>
        <v>Oksana</v>
      </c>
      <c r="C2256" cm="1">
        <f t="array" ref="C2256">_xlfn.XLOOKUP($A2256,MedExam_Table[[#Headers],[#Data],[Customer ID]],MedExam_Table[[#Headers],[#Data],[BMI]],"Not Found",0)</f>
        <v>25.2</v>
      </c>
      <c r="D2256" cm="1">
        <f t="array" ref="D2256">_xlfn.XLOOKUP($A2256,MedExam_Table[[#Headers],[#Data],[Customer ID]],MedExam_Table[[#Headers],[#Data],[HBA1C]],"Not Found",0)</f>
        <v>6.25</v>
      </c>
      <c r="E2256" t="str" cm="1">
        <f t="array" ref="E2256">_xlfn.XLOOKUP($A2256,MedExam_Table[[#Headers],[#Data],[Customer ID]],MedExam_Table[[#Headers],[#Data],[Heart Issues Updated]],"Not Found",0)</f>
        <v>Yes</v>
      </c>
      <c r="F2256" t="str" cm="1">
        <f t="array" ref="F2256">_xlfn.XLOOKUP($A2256,MedExam_Table[[#Headers],[#Data],[Customer ID]],MedExam_Table[[#Headers],[#Data],[Any Transplants Update]],"Not Found",0)</f>
        <v>No</v>
      </c>
      <c r="G2256" t="str" cm="1">
        <f t="array" ref="G2256">_xlfn.XLOOKUP($A2256,MedExam_Table[[#Headers],[#Data],[Customer ID]],MedExam_Table[[#Headers],[#Data],[Cancer history]],"Not Found",0)</f>
        <v>No</v>
      </c>
      <c r="H2256" cm="1">
        <f t="array" ref="H2256">_xlfn.XLOOKUP($A2256,MedExam_Table[[#Headers],[#Data],[Customer ID]],MedExam_Table[[#Headers],[#Data],[NumberOfMajorSurgeries_updated]],"Not Found",0)</f>
        <v>1</v>
      </c>
      <c r="I2256" t="str" cm="1">
        <f t="array" ref="I2256">_xlfn.XLOOKUP($A2256,MedExam_Table[[#Headers],[#Data],[Customer ID]],MedExam_Table[[#Headers],[#Data],[Smoker Updated]],"Not Found",0)</f>
        <v>No</v>
      </c>
      <c r="J2256" t="str" cm="1">
        <f t="array" ref="J2256">_xlfn.XLOOKUP($A2256,MedExam_Table[[#Headers],[#Data],[Customer ID]],MedExam_Table[[#Headers],[#Data],[Weight Status]],"Not Found",0)</f>
        <v>OverWeight</v>
      </c>
      <c r="K2256" t="str" cm="1">
        <f t="array" ref="K2256">_xlfn.XLOOKUP($A2256,MedExam_Table[[#Headers],[#Data],[Customer ID]],MedExam_Table[[#Headers],[#Data],[Diabetes Status]],"Not Found",0)</f>
        <v>Prediabetes</v>
      </c>
      <c r="L2256" cm="1">
        <f t="array" ref="L2256">_xlfn.XLOOKUP($A2256,Hospitalisation_table[[#All],[Customer ID]],Hospitalisation_table[[#All],[Customer Age]],"Not Found",0)</f>
        <v>58</v>
      </c>
      <c r="M2256" t="str" cm="1">
        <f t="array" ref="M2256">_xlfn.XLOOKUP($A2256,Hospitalisation_table[[#All],[Customer ID]],Hospitalisation_table[[#All],[Date of Birth]],"Not Found",0)</f>
        <v>11-Sep-1964</v>
      </c>
      <c r="N2256" s="22" cm="1">
        <f t="array" ref="N2256">_xlfn.XLOOKUP($A2256,Hospitalisation_table[[#All],[Customer ID]],Hospitalisation_table[[#All],[charges]],"Not Found",0)</f>
        <v>11837.16</v>
      </c>
      <c r="O2256" t="str" cm="1">
        <f t="array" ref="O2256">_xlfn.XLOOKUP($A2256,Hospitalisation_table[[#All],[Customer ID]],Hospitalisation_table[[#All],[Hospital tier_Updated]],"Not Found",0)</f>
        <v>tier - 3</v>
      </c>
      <c r="P2256" t="str" cm="1">
        <f t="array" ref="P2256">_xlfn.XLOOKUP($A2256,Hospitalisation_table[[#All],[Customer ID]],Hospitalisation_table[[#All],[City tier_updated]],"Not Found",0)</f>
        <v>tier - 3</v>
      </c>
      <c r="Q2256" t="str" cm="1">
        <f t="array" ref="Q2256">_xlfn.XLOOKUP($A2256,Hospitalisation_table[[#All],[Customer ID]],Hospitalisation_table[[#All],[State ID Updated]],"Not Found",0)</f>
        <v>R1011</v>
      </c>
    </row>
    <row r="2257" spans="1:17" x14ac:dyDescent="0.3">
      <c r="A2257" s="14" t="s">
        <v>1444</v>
      </c>
      <c r="B2257" t="str" cm="1">
        <f t="array" ref="B2257">_xlfn.XLOOKUP($A2257,CustomersName[[#All],[Customer ID]],CustomersName[[#All],[First Name]],"Not Found",0)</f>
        <v>Rebhcca B.</v>
      </c>
      <c r="C2257" cm="1">
        <f t="array" ref="C2257">_xlfn.XLOOKUP($A2257,MedExam_Table[[#Headers],[#Data],[Customer ID]],MedExam_Table[[#Headers],[#Data],[BMI]],"Not Found",0)</f>
        <v>22.77</v>
      </c>
      <c r="D2257" cm="1">
        <f t="array" ref="D2257">_xlfn.XLOOKUP($A2257,MedExam_Table[[#Headers],[#Data],[Customer ID]],MedExam_Table[[#Headers],[#Data],[HBA1C]],"Not Found",0)</f>
        <v>4.47</v>
      </c>
      <c r="E2257" t="str" cm="1">
        <f t="array" ref="E2257">_xlfn.XLOOKUP($A2257,MedExam_Table[[#Headers],[#Data],[Customer ID]],MedExam_Table[[#Headers],[#Data],[Heart Issues Updated]],"Not Found",0)</f>
        <v>Yes</v>
      </c>
      <c r="F2257" t="str" cm="1">
        <f t="array" ref="F2257">_xlfn.XLOOKUP($A2257,MedExam_Table[[#Headers],[#Data],[Customer ID]],MedExam_Table[[#Headers],[#Data],[Any Transplants Update]],"Not Found",0)</f>
        <v>No</v>
      </c>
      <c r="G2257" t="str" cm="1">
        <f t="array" ref="G2257">_xlfn.XLOOKUP($A2257,MedExam_Table[[#Headers],[#Data],[Customer ID]],MedExam_Table[[#Headers],[#Data],[Cancer history]],"Not Found",0)</f>
        <v>No</v>
      </c>
      <c r="H2257" cm="1">
        <f t="array" ref="H2257">_xlfn.XLOOKUP($A2257,MedExam_Table[[#Headers],[#Data],[Customer ID]],MedExam_Table[[#Headers],[#Data],[NumberOfMajorSurgeries_updated]],"Not Found",0)</f>
        <v>1</v>
      </c>
      <c r="I2257" t="str" cm="1">
        <f t="array" ref="I2257">_xlfn.XLOOKUP($A2257,MedExam_Table[[#Headers],[#Data],[Customer ID]],MedExam_Table[[#Headers],[#Data],[Smoker Updated]],"Not Found",0)</f>
        <v>No</v>
      </c>
      <c r="J2257" t="str" cm="1">
        <f t="array" ref="J2257">_xlfn.XLOOKUP($A2257,MedExam_Table[[#Headers],[#Data],[Customer ID]],MedExam_Table[[#Headers],[#Data],[Weight Status]],"Not Found",0)</f>
        <v>NormalWeight</v>
      </c>
      <c r="K2257" t="str" cm="1">
        <f t="array" ref="K2257">_xlfn.XLOOKUP($A2257,MedExam_Table[[#Headers],[#Data],[Customer ID]],MedExam_Table[[#Headers],[#Data],[Diabetes Status]],"Not Found",0)</f>
        <v>Normal</v>
      </c>
      <c r="L2257" cm="1">
        <f t="array" ref="L2257">_xlfn.XLOOKUP($A2257,Hospitalisation_table[[#All],[Customer ID]],Hospitalisation_table[[#All],[Customer Age]],"Not Found",0)</f>
        <v>58</v>
      </c>
      <c r="M2257" t="str" cm="1">
        <f t="array" ref="M2257">_xlfn.XLOOKUP($A2257,Hospitalisation_table[[#All],[Customer ID]],Hospitalisation_table[[#All],[Date of Birth]],"Not Found",0)</f>
        <v>27-Jun-1964</v>
      </c>
      <c r="N2257" s="22" cm="1">
        <f t="array" ref="N2257">_xlfn.XLOOKUP($A2257,Hospitalisation_table[[#All],[Customer ID]],Hospitalisation_table[[#All],[charges]],"Not Found",0)</f>
        <v>11833.78</v>
      </c>
      <c r="O2257" t="str" cm="1">
        <f t="array" ref="O2257">_xlfn.XLOOKUP($A2257,Hospitalisation_table[[#All],[Customer ID]],Hospitalisation_table[[#All],[Hospital tier_Updated]],"Not Found",0)</f>
        <v>tier - 3</v>
      </c>
      <c r="P2257" t="str" cm="1">
        <f t="array" ref="P2257">_xlfn.XLOOKUP($A2257,Hospitalisation_table[[#All],[Customer ID]],Hospitalisation_table[[#All],[City tier_updated]],"Not Found",0)</f>
        <v>tier - 3</v>
      </c>
      <c r="Q2257" t="str" cm="1">
        <f t="array" ref="Q2257">_xlfn.XLOOKUP($A2257,Hospitalisation_table[[#All],[Customer ID]],Hospitalisation_table[[#All],[State ID Updated]],"Not Found",0)</f>
        <v>R1013</v>
      </c>
    </row>
    <row r="2258" spans="1:17" x14ac:dyDescent="0.3">
      <c r="A2258" s="13" t="s">
        <v>1443</v>
      </c>
      <c r="B2258" t="str" cm="1">
        <f t="array" ref="B2258">_xlfn.XLOOKUP($A2258,CustomersName[[#All],[Customer ID]],CustomersName[[#All],[First Name]],"Not Found",0)</f>
        <v>Mah.  Maria A.</v>
      </c>
      <c r="C2258" cm="1">
        <f t="array" ref="C2258">_xlfn.XLOOKUP($A2258,MedExam_Table[[#Headers],[#Data],[Customer ID]],MedExam_Table[[#Headers],[#Data],[BMI]],"Not Found",0)</f>
        <v>23.18</v>
      </c>
      <c r="D2258" cm="1">
        <f t="array" ref="D2258">_xlfn.XLOOKUP($A2258,MedExam_Table[[#Headers],[#Data],[Customer ID]],MedExam_Table[[#Headers],[#Data],[HBA1C]],"Not Found",0)</f>
        <v>8.31</v>
      </c>
      <c r="E2258" t="str" cm="1">
        <f t="array" ref="E2258">_xlfn.XLOOKUP($A2258,MedExam_Table[[#Headers],[#Data],[Customer ID]],MedExam_Table[[#Headers],[#Data],[Heart Issues Updated]],"Not Found",0)</f>
        <v>No</v>
      </c>
      <c r="F2258" t="str" cm="1">
        <f t="array" ref="F2258">_xlfn.XLOOKUP($A2258,MedExam_Table[[#Headers],[#Data],[Customer ID]],MedExam_Table[[#Headers],[#Data],[Any Transplants Update]],"Not Found",0)</f>
        <v>No</v>
      </c>
      <c r="G2258" t="str" cm="1">
        <f t="array" ref="G2258">_xlfn.XLOOKUP($A2258,MedExam_Table[[#Headers],[#Data],[Customer ID]],MedExam_Table[[#Headers],[#Data],[Cancer history]],"Not Found",0)</f>
        <v>No</v>
      </c>
      <c r="H2258" cm="1">
        <f t="array" ref="H2258">_xlfn.XLOOKUP($A2258,MedExam_Table[[#Headers],[#Data],[Customer ID]],MedExam_Table[[#Headers],[#Data],[NumberOfMajorSurgeries_updated]],"Not Found",0)</f>
        <v>0</v>
      </c>
      <c r="I2258" t="str" cm="1">
        <f t="array" ref="I2258">_xlfn.XLOOKUP($A2258,MedExam_Table[[#Headers],[#Data],[Customer ID]],MedExam_Table[[#Headers],[#Data],[Smoker Updated]],"Not Found",0)</f>
        <v>No</v>
      </c>
      <c r="J2258" t="str" cm="1">
        <f t="array" ref="J2258">_xlfn.XLOOKUP($A2258,MedExam_Table[[#Headers],[#Data],[Customer ID]],MedExam_Table[[#Headers],[#Data],[Weight Status]],"Not Found",0)</f>
        <v>NormalWeight</v>
      </c>
      <c r="K2258" t="str" cm="1">
        <f t="array" ref="K2258">_xlfn.XLOOKUP($A2258,MedExam_Table[[#Headers],[#Data],[Customer ID]],MedExam_Table[[#Headers],[#Data],[Diabetes Status]],"Not Found",0)</f>
        <v>Diabetes</v>
      </c>
      <c r="L2258" cm="1">
        <f t="array" ref="L2258">_xlfn.XLOOKUP($A2258,Hospitalisation_table[[#All],[Customer ID]],Hospitalisation_table[[#All],[Customer Age]],"Not Found",0)</f>
        <v>57</v>
      </c>
      <c r="M2258" t="str" cm="1">
        <f t="array" ref="M2258">_xlfn.XLOOKUP($A2258,Hospitalisation_table[[#All],[Customer ID]],Hospitalisation_table[[#All],[Date of Birth]],"Not Found",0)</f>
        <v>3-Oct-1965</v>
      </c>
      <c r="N2258" s="22" cm="1">
        <f t="array" ref="N2258">_xlfn.XLOOKUP($A2258,Hospitalisation_table[[#All],[Customer ID]],Hospitalisation_table[[#All],[charges]],"Not Found",0)</f>
        <v>11830.61</v>
      </c>
      <c r="O2258" t="str" cm="1">
        <f t="array" ref="O2258">_xlfn.XLOOKUP($A2258,Hospitalisation_table[[#All],[Customer ID]],Hospitalisation_table[[#All],[Hospital tier_Updated]],"Not Found",0)</f>
        <v>tier - 3</v>
      </c>
      <c r="P2258" t="str" cm="1">
        <f t="array" ref="P2258">_xlfn.XLOOKUP($A2258,Hospitalisation_table[[#All],[Customer ID]],Hospitalisation_table[[#All],[City tier_updated]],"Not Found",0)</f>
        <v>tier - 1</v>
      </c>
      <c r="Q2258" t="str" cm="1">
        <f t="array" ref="Q2258">_xlfn.XLOOKUP($A2258,Hospitalisation_table[[#All],[Customer ID]],Hospitalisation_table[[#All],[State ID Updated]],"Not Found",0)</f>
        <v>R1012</v>
      </c>
    </row>
    <row r="2259" spans="1:17" x14ac:dyDescent="0.3">
      <c r="A2259" s="14" t="s">
        <v>1442</v>
      </c>
      <c r="B2259" t="str" cm="1">
        <f t="array" ref="B2259">_xlfn.XLOOKUP($A2259,CustomersName[[#All],[Customer ID]],CustomersName[[#All],[First Name]],"Not Found",0)</f>
        <v>hLisa M</v>
      </c>
      <c r="C2259" cm="1">
        <f t="array" ref="C2259">_xlfn.XLOOKUP($A2259,MedExam_Table[[#Headers],[#Data],[Customer ID]],MedExam_Table[[#Headers],[#Data],[BMI]],"Not Found",0)</f>
        <v>35.409999999999997</v>
      </c>
      <c r="D2259" cm="1">
        <f t="array" ref="D2259">_xlfn.XLOOKUP($A2259,MedExam_Table[[#Headers],[#Data],[Customer ID]],MedExam_Table[[#Headers],[#Data],[HBA1C]],"Not Found",0)</f>
        <v>5.68</v>
      </c>
      <c r="E2259" t="str" cm="1">
        <f t="array" ref="E2259">_xlfn.XLOOKUP($A2259,MedExam_Table[[#Headers],[#Data],[Customer ID]],MedExam_Table[[#Headers],[#Data],[Heart Issues Updated]],"Not Found",0)</f>
        <v>No</v>
      </c>
      <c r="F2259" t="str" cm="1">
        <f t="array" ref="F2259">_xlfn.XLOOKUP($A2259,MedExam_Table[[#Headers],[#Data],[Customer ID]],MedExam_Table[[#Headers],[#Data],[Any Transplants Update]],"Not Found",0)</f>
        <v>No</v>
      </c>
      <c r="G2259" t="str" cm="1">
        <f t="array" ref="G2259">_xlfn.XLOOKUP($A2259,MedExam_Table[[#Headers],[#Data],[Customer ID]],MedExam_Table[[#Headers],[#Data],[Cancer history]],"Not Found",0)</f>
        <v>No</v>
      </c>
      <c r="H2259" cm="1">
        <f t="array" ref="H2259">_xlfn.XLOOKUP($A2259,MedExam_Table[[#Headers],[#Data],[Customer ID]],MedExam_Table[[#Headers],[#Data],[NumberOfMajorSurgeries_updated]],"Not Found",0)</f>
        <v>0</v>
      </c>
      <c r="I2259" t="str" cm="1">
        <f t="array" ref="I2259">_xlfn.XLOOKUP($A2259,MedExam_Table[[#Headers],[#Data],[Customer ID]],MedExam_Table[[#Headers],[#Data],[Smoker Updated]],"Not Found",0)</f>
        <v>No</v>
      </c>
      <c r="J2259" t="str" cm="1">
        <f t="array" ref="J2259">_xlfn.XLOOKUP($A2259,MedExam_Table[[#Headers],[#Data],[Customer ID]],MedExam_Table[[#Headers],[#Data],[Weight Status]],"Not Found",0)</f>
        <v>Obesity</v>
      </c>
      <c r="K2259" t="str" cm="1">
        <f t="array" ref="K2259">_xlfn.XLOOKUP($A2259,MedExam_Table[[#Headers],[#Data],[Customer ID]],MedExam_Table[[#Headers],[#Data],[Diabetes Status]],"Not Found",0)</f>
        <v>Normal</v>
      </c>
      <c r="L2259" cm="1">
        <f t="array" ref="L2259">_xlfn.XLOOKUP($A2259,Hospitalisation_table[[#All],[Customer ID]],Hospitalisation_table[[#All],[Customer Age]],"Not Found",0)</f>
        <v>40</v>
      </c>
      <c r="M2259" t="str" cm="1">
        <f t="array" ref="M2259">_xlfn.XLOOKUP($A2259,Hospitalisation_table[[#All],[Customer ID]],Hospitalisation_table[[#All],[Date of Birth]],"Not Found",0)</f>
        <v>20-Nov-1982</v>
      </c>
      <c r="N2259" s="22" cm="1">
        <f t="array" ref="N2259">_xlfn.XLOOKUP($A2259,Hospitalisation_table[[#All],[Customer ID]],Hospitalisation_table[[#All],[charges]],"Not Found",0)</f>
        <v>11773.06</v>
      </c>
      <c r="O2259" t="str" cm="1">
        <f t="array" ref="O2259">_xlfn.XLOOKUP($A2259,Hospitalisation_table[[#All],[Customer ID]],Hospitalisation_table[[#All],[Hospital tier_Updated]],"Not Found",0)</f>
        <v>tier - 3</v>
      </c>
      <c r="P2259" t="str" cm="1">
        <f t="array" ref="P2259">_xlfn.XLOOKUP($A2259,Hospitalisation_table[[#All],[Customer ID]],Hospitalisation_table[[#All],[City tier_updated]],"Not Found",0)</f>
        <v>tier - 3</v>
      </c>
      <c r="Q2259" t="str" cm="1">
        <f t="array" ref="Q2259">_xlfn.XLOOKUP($A2259,Hospitalisation_table[[#All],[Customer ID]],Hospitalisation_table[[#All],[State ID Updated]],"Not Found",0)</f>
        <v>R1026</v>
      </c>
    </row>
    <row r="2260" spans="1:17" x14ac:dyDescent="0.3">
      <c r="A2260" s="13" t="s">
        <v>2280</v>
      </c>
      <c r="B2260" t="str" cm="1">
        <f t="array" ref="B2260">_xlfn.XLOOKUP($A2260,CustomersName[[#All],[Customer ID]],CustomersName[[#All],[First Name]],"Not Found",0)</f>
        <v>Nicholas</v>
      </c>
      <c r="C2260" cm="1">
        <f t="array" ref="C2260">_xlfn.XLOOKUP($A2260,MedExam_Table[[#Headers],[#Data],[Customer ID]],MedExam_Table[[#Headers],[#Data],[BMI]],"Not Found",0)</f>
        <v>50.58</v>
      </c>
      <c r="D2260" cm="1">
        <f t="array" ref="D2260">_xlfn.XLOOKUP($A2260,MedExam_Table[[#Headers],[#Data],[Customer ID]],MedExam_Table[[#Headers],[#Data],[HBA1C]],"Not Found",0)</f>
        <v>5.12</v>
      </c>
      <c r="E2260" t="str" cm="1">
        <f t="array" ref="E2260">_xlfn.XLOOKUP($A2260,MedExam_Table[[#Headers],[#Data],[Customer ID]],MedExam_Table[[#Headers],[#Data],[Heart Issues Updated]],"Not Found",0)</f>
        <v>No</v>
      </c>
      <c r="F2260" t="str" cm="1">
        <f t="array" ref="F2260">_xlfn.XLOOKUP($A2260,MedExam_Table[[#Headers],[#Data],[Customer ID]],MedExam_Table[[#Headers],[#Data],[Any Transplants Update]],"Not Found",0)</f>
        <v>No</v>
      </c>
      <c r="G2260" t="str" cm="1">
        <f t="array" ref="G2260">_xlfn.XLOOKUP($A2260,MedExam_Table[[#Headers],[#Data],[Customer ID]],MedExam_Table[[#Headers],[#Data],[Cancer history]],"Not Found",0)</f>
        <v>No</v>
      </c>
      <c r="H2260" cm="1">
        <f t="array" ref="H2260">_xlfn.XLOOKUP($A2260,MedExam_Table[[#Headers],[#Data],[Customer ID]],MedExam_Table[[#Headers],[#Data],[NumberOfMajorSurgeries_updated]],"Not Found",0)</f>
        <v>2</v>
      </c>
      <c r="I2260" t="str" cm="1">
        <f t="array" ref="I2260">_xlfn.XLOOKUP($A2260,MedExam_Table[[#Headers],[#Data],[Customer ID]],MedExam_Table[[#Headers],[#Data],[Smoker Updated]],"Not Found",0)</f>
        <v>Yes</v>
      </c>
      <c r="J2260" t="str" cm="1">
        <f t="array" ref="J2260">_xlfn.XLOOKUP($A2260,MedExam_Table[[#Headers],[#Data],[Customer ID]],MedExam_Table[[#Headers],[#Data],[Weight Status]],"Not Found",0)</f>
        <v>Obesity</v>
      </c>
      <c r="K2260" t="str" cm="1">
        <f t="array" ref="K2260">_xlfn.XLOOKUP($A2260,MedExam_Table[[#Headers],[#Data],[Customer ID]],MedExam_Table[[#Headers],[#Data],[Diabetes Status]],"Not Found",0)</f>
        <v>Normal</v>
      </c>
      <c r="L2260" cm="1">
        <f t="array" ref="L2260">_xlfn.XLOOKUP($A2260,Hospitalisation_table[[#All],[Customer ID]],Hospitalisation_table[[#All],[Customer Age]],"Not Found",0)</f>
        <v>50</v>
      </c>
      <c r="M2260" t="str" cm="1">
        <f t="array" ref="M2260">_xlfn.XLOOKUP($A2260,Hospitalisation_table[[#All],[Customer ID]],Hospitalisation_table[[#All],[Date of Birth]],"Not Found",0)</f>
        <v>10-Jun-1972</v>
      </c>
      <c r="N2260" s="22" cm="1">
        <f t="array" ref="N2260">_xlfn.XLOOKUP($A2260,Hospitalisation_table[[#All],[Customer ID]],Hospitalisation_table[[#All],[charges]],"Not Found",0)</f>
        <v>40817.85</v>
      </c>
      <c r="O2260" t="str" cm="1">
        <f t="array" ref="O2260">_xlfn.XLOOKUP($A2260,Hospitalisation_table[[#All],[Customer ID]],Hospitalisation_table[[#All],[Hospital tier_Updated]],"Not Found",0)</f>
        <v>tier - 1</v>
      </c>
      <c r="P2260" t="str" cm="1">
        <f t="array" ref="P2260">_xlfn.XLOOKUP($A2260,Hospitalisation_table[[#All],[Customer ID]],Hospitalisation_table[[#All],[City tier_updated]],"Not Found",0)</f>
        <v>tier - 3</v>
      </c>
      <c r="Q2260" t="str" cm="1">
        <f t="array" ref="Q2260">_xlfn.XLOOKUP($A2260,Hospitalisation_table[[#All],[Customer ID]],Hospitalisation_table[[#All],[State ID Updated]],"Not Found",0)</f>
        <v>R1011</v>
      </c>
    </row>
    <row r="2261" spans="1:17" x14ac:dyDescent="0.3">
      <c r="A2261" s="14" t="s">
        <v>1441</v>
      </c>
      <c r="B2261" t="str" cm="1">
        <f t="array" ref="B2261">_xlfn.XLOOKUP($A2261,CustomersName[[#All],[Customer ID]],CustomersName[[#All],[First Name]],"Not Found",0)</f>
        <v>Sthve Jr.</v>
      </c>
      <c r="C2261" cm="1">
        <f t="array" ref="C2261">_xlfn.XLOOKUP($A2261,MedExam_Table[[#Headers],[#Data],[Customer ID]],MedExam_Table[[#Headers],[#Data],[BMI]],"Not Found",0)</f>
        <v>32.11</v>
      </c>
      <c r="D2261" cm="1">
        <f t="array" ref="D2261">_xlfn.XLOOKUP($A2261,MedExam_Table[[#Headers],[#Data],[Customer ID]],MedExam_Table[[#Headers],[#Data],[HBA1C]],"Not Found",0)</f>
        <v>4.75</v>
      </c>
      <c r="E2261" t="str" cm="1">
        <f t="array" ref="E2261">_xlfn.XLOOKUP($A2261,MedExam_Table[[#Headers],[#Data],[Customer ID]],MedExam_Table[[#Headers],[#Data],[Heart Issues Updated]],"Not Found",0)</f>
        <v>Yes</v>
      </c>
      <c r="F2261" t="str" cm="1">
        <f t="array" ref="F2261">_xlfn.XLOOKUP($A2261,MedExam_Table[[#Headers],[#Data],[Customer ID]],MedExam_Table[[#Headers],[#Data],[Any Transplants Update]],"Not Found",0)</f>
        <v>No</v>
      </c>
      <c r="G2261" t="str" cm="1">
        <f t="array" ref="G2261">_xlfn.XLOOKUP($A2261,MedExam_Table[[#Headers],[#Data],[Customer ID]],MedExam_Table[[#Headers],[#Data],[Cancer history]],"Not Found",0)</f>
        <v>No</v>
      </c>
      <c r="H2261" cm="1">
        <f t="array" ref="H2261">_xlfn.XLOOKUP($A2261,MedExam_Table[[#Headers],[#Data],[Customer ID]],MedExam_Table[[#Headers],[#Data],[NumberOfMajorSurgeries_updated]],"Not Found",0)</f>
        <v>2</v>
      </c>
      <c r="I2261" t="str" cm="1">
        <f t="array" ref="I2261">_xlfn.XLOOKUP($A2261,MedExam_Table[[#Headers],[#Data],[Customer ID]],MedExam_Table[[#Headers],[#Data],[Smoker Updated]],"Not Found",0)</f>
        <v>No</v>
      </c>
      <c r="J2261" t="str" cm="1">
        <f t="array" ref="J2261">_xlfn.XLOOKUP($A2261,MedExam_Table[[#Headers],[#Data],[Customer ID]],MedExam_Table[[#Headers],[#Data],[Weight Status]],"Not Found",0)</f>
        <v>Obesity</v>
      </c>
      <c r="K2261" t="str" cm="1">
        <f t="array" ref="K2261">_xlfn.XLOOKUP($A2261,MedExam_Table[[#Headers],[#Data],[Customer ID]],MedExam_Table[[#Headers],[#Data],[Diabetes Status]],"Not Found",0)</f>
        <v>Normal</v>
      </c>
      <c r="L2261" cm="1">
        <f t="array" ref="L2261">_xlfn.XLOOKUP($A2261,Hospitalisation_table[[#All],[Customer ID]],Hospitalisation_table[[#All],[Customer Age]],"Not Found",0)</f>
        <v>56</v>
      </c>
      <c r="M2261" t="str" cm="1">
        <f t="array" ref="M2261">_xlfn.XLOOKUP($A2261,Hospitalisation_table[[#All],[Customer ID]],Hospitalisation_table[[#All],[Date of Birth]],"Not Found",0)</f>
        <v>25-Jul-1966</v>
      </c>
      <c r="N2261" s="22" cm="1">
        <f t="array" ref="N2261">_xlfn.XLOOKUP($A2261,Hospitalisation_table[[#All],[Customer ID]],Hospitalisation_table[[#All],[charges]],"Not Found",0)</f>
        <v>11763</v>
      </c>
      <c r="O2261" t="str" cm="1">
        <f t="array" ref="O2261">_xlfn.XLOOKUP($A2261,Hospitalisation_table[[#All],[Customer ID]],Hospitalisation_table[[#All],[Hospital tier_Updated]],"Not Found",0)</f>
        <v>tier - 3</v>
      </c>
      <c r="P2261" t="str" cm="1">
        <f t="array" ref="P2261">_xlfn.XLOOKUP($A2261,Hospitalisation_table[[#All],[Customer ID]],Hospitalisation_table[[#All],[City tier_updated]],"Not Found",0)</f>
        <v>tier - 3</v>
      </c>
      <c r="Q2261" t="str" cm="1">
        <f t="array" ref="Q2261">_xlfn.XLOOKUP($A2261,Hospitalisation_table[[#All],[Customer ID]],Hospitalisation_table[[#All],[State ID Updated]],"Not Found",0)</f>
        <v>R1016</v>
      </c>
    </row>
    <row r="2262" spans="1:17" x14ac:dyDescent="0.3">
      <c r="A2262" s="13" t="s">
        <v>1440</v>
      </c>
      <c r="B2262" t="str" cm="1">
        <f t="array" ref="B2262">_xlfn.XLOOKUP($A2262,CustomersName[[#All],[Customer ID]],CustomersName[[#All],[First Name]],"Not Found",0)</f>
        <v>Tiffany</v>
      </c>
      <c r="C2262" cm="1">
        <f t="array" ref="C2262">_xlfn.XLOOKUP($A2262,MedExam_Table[[#Headers],[#Data],[Customer ID]],MedExam_Table[[#Headers],[#Data],[BMI]],"Not Found",0)</f>
        <v>34.479999999999997</v>
      </c>
      <c r="D2262" cm="1">
        <f t="array" ref="D2262">_xlfn.XLOOKUP($A2262,MedExam_Table[[#Headers],[#Data],[Customer ID]],MedExam_Table[[#Headers],[#Data],[HBA1C]],"Not Found",0)</f>
        <v>6.31</v>
      </c>
      <c r="E2262" t="str" cm="1">
        <f t="array" ref="E2262">_xlfn.XLOOKUP($A2262,MedExam_Table[[#Headers],[#Data],[Customer ID]],MedExam_Table[[#Headers],[#Data],[Heart Issues Updated]],"Not Found",0)</f>
        <v>No</v>
      </c>
      <c r="F2262" t="str" cm="1">
        <f t="array" ref="F2262">_xlfn.XLOOKUP($A2262,MedExam_Table[[#Headers],[#Data],[Customer ID]],MedExam_Table[[#Headers],[#Data],[Any Transplants Update]],"Not Found",0)</f>
        <v>No</v>
      </c>
      <c r="G2262" t="str" cm="1">
        <f t="array" ref="G2262">_xlfn.XLOOKUP($A2262,MedExam_Table[[#Headers],[#Data],[Customer ID]],MedExam_Table[[#Headers],[#Data],[Cancer history]],"Not Found",0)</f>
        <v>Yes</v>
      </c>
      <c r="H2262" cm="1">
        <f t="array" ref="H2262">_xlfn.XLOOKUP($A2262,MedExam_Table[[#Headers],[#Data],[Customer ID]],MedExam_Table[[#Headers],[#Data],[NumberOfMajorSurgeries_updated]],"Not Found",0)</f>
        <v>1</v>
      </c>
      <c r="I2262" t="str" cm="1">
        <f t="array" ref="I2262">_xlfn.XLOOKUP($A2262,MedExam_Table[[#Headers],[#Data],[Customer ID]],MedExam_Table[[#Headers],[#Data],[Smoker Updated]],"Not Found",0)</f>
        <v>No</v>
      </c>
      <c r="J2262" t="str" cm="1">
        <f t="array" ref="J2262">_xlfn.XLOOKUP($A2262,MedExam_Table[[#Headers],[#Data],[Customer ID]],MedExam_Table[[#Headers],[#Data],[Weight Status]],"Not Found",0)</f>
        <v>Obesity</v>
      </c>
      <c r="K2262" t="str" cm="1">
        <f t="array" ref="K2262">_xlfn.XLOOKUP($A2262,MedExam_Table[[#Headers],[#Data],[Customer ID]],MedExam_Table[[#Headers],[#Data],[Diabetes Status]],"Not Found",0)</f>
        <v>Prediabetes</v>
      </c>
      <c r="L2262" cm="1">
        <f t="array" ref="L2262">_xlfn.XLOOKUP($A2262,Hospitalisation_table[[#All],[Customer ID]],Hospitalisation_table[[#All],[Customer Age]],"Not Found",0)</f>
        <v>43</v>
      </c>
      <c r="M2262" t="str" cm="1">
        <f t="array" ref="M2262">_xlfn.XLOOKUP($A2262,Hospitalisation_table[[#All],[Customer ID]],Hospitalisation_table[[#All],[Date of Birth]],"Not Found",0)</f>
        <v>6-Nov-1979</v>
      </c>
      <c r="N2262" s="22" cm="1">
        <f t="array" ref="N2262">_xlfn.XLOOKUP($A2262,Hospitalisation_table[[#All],[Customer ID]],Hospitalisation_table[[#All],[charges]],"Not Found",0)</f>
        <v>11752.68</v>
      </c>
      <c r="O2262" t="str" cm="1">
        <f t="array" ref="O2262">_xlfn.XLOOKUP($A2262,Hospitalisation_table[[#All],[Customer ID]],Hospitalisation_table[[#All],[Hospital tier_Updated]],"Not Found",0)</f>
        <v>tier - 3</v>
      </c>
      <c r="P2262" t="str" cm="1">
        <f t="array" ref="P2262">_xlfn.XLOOKUP($A2262,Hospitalisation_table[[#All],[Customer ID]],Hospitalisation_table[[#All],[City tier_updated]],"Not Found",0)</f>
        <v>tier - 1</v>
      </c>
      <c r="Q2262" t="str" cm="1">
        <f t="array" ref="Q2262">_xlfn.XLOOKUP($A2262,Hospitalisation_table[[#All],[Customer ID]],Hospitalisation_table[[#All],[State ID Updated]],"Not Found",0)</f>
        <v>R1026</v>
      </c>
    </row>
    <row r="2263" spans="1:17" x14ac:dyDescent="0.3">
      <c r="A2263" s="14" t="s">
        <v>1439</v>
      </c>
      <c r="B2263" t="str" cm="1">
        <f t="array" ref="B2263">_xlfn.XLOOKUP($A2263,CustomersName[[#All],[Customer ID]],CustomersName[[#All],[First Name]],"Not Found",0)</f>
        <v>Greg</v>
      </c>
      <c r="C2263" cm="1">
        <f t="array" ref="C2263">_xlfn.XLOOKUP($A2263,MedExam_Table[[#Headers],[#Data],[Customer ID]],MedExam_Table[[#Headers],[#Data],[BMI]],"Not Found",0)</f>
        <v>34.39</v>
      </c>
      <c r="D2263" cm="1">
        <f t="array" ref="D2263">_xlfn.XLOOKUP($A2263,MedExam_Table[[#Headers],[#Data],[Customer ID]],MedExam_Table[[#Headers],[#Data],[HBA1C]],"Not Found",0)</f>
        <v>6.28</v>
      </c>
      <c r="E2263" t="str" cm="1">
        <f t="array" ref="E2263">_xlfn.XLOOKUP($A2263,MedExam_Table[[#Headers],[#Data],[Customer ID]],MedExam_Table[[#Headers],[#Data],[Heart Issues Updated]],"Not Found",0)</f>
        <v>Yes</v>
      </c>
      <c r="F2263" t="str" cm="1">
        <f t="array" ref="F2263">_xlfn.XLOOKUP($A2263,MedExam_Table[[#Headers],[#Data],[Customer ID]],MedExam_Table[[#Headers],[#Data],[Any Transplants Update]],"Not Found",0)</f>
        <v>No</v>
      </c>
      <c r="G2263" t="str" cm="1">
        <f t="array" ref="G2263">_xlfn.XLOOKUP($A2263,MedExam_Table[[#Headers],[#Data],[Customer ID]],MedExam_Table[[#Headers],[#Data],[Cancer history]],"Not Found",0)</f>
        <v>No</v>
      </c>
      <c r="H2263" cm="1">
        <f t="array" ref="H2263">_xlfn.XLOOKUP($A2263,MedExam_Table[[#Headers],[#Data],[Customer ID]],MedExam_Table[[#Headers],[#Data],[NumberOfMajorSurgeries_updated]],"Not Found",0)</f>
        <v>1</v>
      </c>
      <c r="I2263" t="str" cm="1">
        <f t="array" ref="I2263">_xlfn.XLOOKUP($A2263,MedExam_Table[[#Headers],[#Data],[Customer ID]],MedExam_Table[[#Headers],[#Data],[Smoker Updated]],"Not Found",0)</f>
        <v>No</v>
      </c>
      <c r="J2263" t="str" cm="1">
        <f t="array" ref="J2263">_xlfn.XLOOKUP($A2263,MedExam_Table[[#Headers],[#Data],[Customer ID]],MedExam_Table[[#Headers],[#Data],[Weight Status]],"Not Found",0)</f>
        <v>Obesity</v>
      </c>
      <c r="K2263" t="str" cm="1">
        <f t="array" ref="K2263">_xlfn.XLOOKUP($A2263,MedExam_Table[[#Headers],[#Data],[Customer ID]],MedExam_Table[[#Headers],[#Data],[Diabetes Status]],"Not Found",0)</f>
        <v>Prediabetes</v>
      </c>
      <c r="L2263" cm="1">
        <f t="array" ref="L2263">_xlfn.XLOOKUP($A2263,Hospitalisation_table[[#All],[Customer ID]],Hospitalisation_table[[#All],[Customer Age]],"Not Found",0)</f>
        <v>58</v>
      </c>
      <c r="M2263" t="str" cm="1">
        <f t="array" ref="M2263">_xlfn.XLOOKUP($A2263,Hospitalisation_table[[#All],[Customer ID]],Hospitalisation_table[[#All],[Date of Birth]],"Not Found",0)</f>
        <v>2-Dec-1964</v>
      </c>
      <c r="N2263" s="22" cm="1">
        <f t="array" ref="N2263">_xlfn.XLOOKUP($A2263,Hospitalisation_table[[#All],[Customer ID]],Hospitalisation_table[[#All],[charges]],"Not Found",0)</f>
        <v>11743.93</v>
      </c>
      <c r="O2263" t="str" cm="1">
        <f t="array" ref="O2263">_xlfn.XLOOKUP($A2263,Hospitalisation_table[[#All],[Customer ID]],Hospitalisation_table[[#All],[Hospital tier_Updated]],"Not Found",0)</f>
        <v>tier - 3</v>
      </c>
      <c r="P2263" t="str" cm="1">
        <f t="array" ref="P2263">_xlfn.XLOOKUP($A2263,Hospitalisation_table[[#All],[Customer ID]],Hospitalisation_table[[#All],[City tier_updated]],"Not Found",0)</f>
        <v>tier - 1</v>
      </c>
      <c r="Q2263" t="str" cm="1">
        <f t="array" ref="Q2263">_xlfn.XLOOKUP($A2263,Hospitalisation_table[[#All],[Customer ID]],Hospitalisation_table[[#All],[State ID Updated]],"Not Found",0)</f>
        <v>R1012</v>
      </c>
    </row>
    <row r="2264" spans="1:17" x14ac:dyDescent="0.3">
      <c r="A2264" s="13" t="s">
        <v>1438</v>
      </c>
      <c r="B2264" t="str" cm="1">
        <f t="array" ref="B2264">_xlfn.XLOOKUP($A2264,CustomersName[[#All],[Customer ID]],CustomersName[[#All],[First Name]],"Not Found",0)</f>
        <v>Dale</v>
      </c>
      <c r="C2264" cm="1">
        <f t="array" ref="C2264">_xlfn.XLOOKUP($A2264,MedExam_Table[[#Headers],[#Data],[Customer ID]],MedExam_Table[[#Headers],[#Data],[BMI]],"Not Found",0)</f>
        <v>26.4</v>
      </c>
      <c r="D2264" cm="1">
        <f t="array" ref="D2264">_xlfn.XLOOKUP($A2264,MedExam_Table[[#Headers],[#Data],[Customer ID]],MedExam_Table[[#Headers],[#Data],[HBA1C]],"Not Found",0)</f>
        <v>9.2899999999999991</v>
      </c>
      <c r="E2264" t="str" cm="1">
        <f t="array" ref="E2264">_xlfn.XLOOKUP($A2264,MedExam_Table[[#Headers],[#Data],[Customer ID]],MedExam_Table[[#Headers],[#Data],[Heart Issues Updated]],"Not Found",0)</f>
        <v>Yes</v>
      </c>
      <c r="F2264" t="str" cm="1">
        <f t="array" ref="F2264">_xlfn.XLOOKUP($A2264,MedExam_Table[[#Headers],[#Data],[Customer ID]],MedExam_Table[[#Headers],[#Data],[Any Transplants Update]],"Not Found",0)</f>
        <v>No</v>
      </c>
      <c r="G2264" t="str" cm="1">
        <f t="array" ref="G2264">_xlfn.XLOOKUP($A2264,MedExam_Table[[#Headers],[#Data],[Customer ID]],MedExam_Table[[#Headers],[#Data],[Cancer history]],"Not Found",0)</f>
        <v>Yes</v>
      </c>
      <c r="H2264" cm="1">
        <f t="array" ref="H2264">_xlfn.XLOOKUP($A2264,MedExam_Table[[#Headers],[#Data],[Customer ID]],MedExam_Table[[#Headers],[#Data],[NumberOfMajorSurgeries_updated]],"Not Found",0)</f>
        <v>1</v>
      </c>
      <c r="I2264" t="str" cm="1">
        <f t="array" ref="I2264">_xlfn.XLOOKUP($A2264,MedExam_Table[[#Headers],[#Data],[Customer ID]],MedExam_Table[[#Headers],[#Data],[Smoker Updated]],"Not Found",0)</f>
        <v>No</v>
      </c>
      <c r="J2264" t="str" cm="1">
        <f t="array" ref="J2264">_xlfn.XLOOKUP($A2264,MedExam_Table[[#Headers],[#Data],[Customer ID]],MedExam_Table[[#Headers],[#Data],[Weight Status]],"Not Found",0)</f>
        <v>OverWeight</v>
      </c>
      <c r="K2264" t="str" cm="1">
        <f t="array" ref="K2264">_xlfn.XLOOKUP($A2264,MedExam_Table[[#Headers],[#Data],[Customer ID]],MedExam_Table[[#Headers],[#Data],[Diabetes Status]],"Not Found",0)</f>
        <v>Diabetes</v>
      </c>
      <c r="L2264" cm="1">
        <f t="array" ref="L2264">_xlfn.XLOOKUP($A2264,Hospitalisation_table[[#All],[Customer ID]],Hospitalisation_table[[#All],[Customer Age]],"Not Found",0)</f>
        <v>59</v>
      </c>
      <c r="M2264" t="str" cm="1">
        <f t="array" ref="M2264">_xlfn.XLOOKUP($A2264,Hospitalisation_table[[#All],[Customer ID]],Hospitalisation_table[[#All],[Date of Birth]],"Not Found",0)</f>
        <v>9-Jun-1963</v>
      </c>
      <c r="N2264" s="22" cm="1">
        <f t="array" ref="N2264">_xlfn.XLOOKUP($A2264,Hospitalisation_table[[#All],[Customer ID]],Hospitalisation_table[[#All],[charges]],"Not Found",0)</f>
        <v>11743.3</v>
      </c>
      <c r="O2264" t="str" cm="1">
        <f t="array" ref="O2264">_xlfn.XLOOKUP($A2264,Hospitalisation_table[[#All],[Customer ID]],Hospitalisation_table[[#All],[Hospital tier_Updated]],"Not Found",0)</f>
        <v>tier - 3</v>
      </c>
      <c r="P2264" t="str" cm="1">
        <f t="array" ref="P2264">_xlfn.XLOOKUP($A2264,Hospitalisation_table[[#All],[Customer ID]],Hospitalisation_table[[#All],[City tier_updated]],"Not Found",0)</f>
        <v>tier - 3</v>
      </c>
      <c r="Q2264" t="str" cm="1">
        <f t="array" ref="Q2264">_xlfn.XLOOKUP($A2264,Hospitalisation_table[[#All],[Customer ID]],Hospitalisation_table[[#All],[State ID Updated]],"Not Found",0)</f>
        <v>R1013</v>
      </c>
    </row>
    <row r="2265" spans="1:17" x14ac:dyDescent="0.3">
      <c r="A2265" s="14" t="s">
        <v>1437</v>
      </c>
      <c r="B2265" t="str" cm="1">
        <f t="array" ref="B2265">_xlfn.XLOOKUP($A2265,CustomersName[[#All],[Customer ID]],CustomersName[[#All],[First Name]],"Not Found",0)</f>
        <v>Brithany A.</v>
      </c>
      <c r="C2265" cm="1">
        <f t="array" ref="C2265">_xlfn.XLOOKUP($A2265,MedExam_Table[[#Headers],[#Data],[Customer ID]],MedExam_Table[[#Headers],[#Data],[BMI]],"Not Found",0)</f>
        <v>28.1</v>
      </c>
      <c r="D2265" cm="1">
        <f t="array" ref="D2265">_xlfn.XLOOKUP($A2265,MedExam_Table[[#Headers],[#Data],[Customer ID]],MedExam_Table[[#Headers],[#Data],[HBA1C]],"Not Found",0)</f>
        <v>5.79</v>
      </c>
      <c r="E2265" t="str" cm="1">
        <f t="array" ref="E2265">_xlfn.XLOOKUP($A2265,MedExam_Table[[#Headers],[#Data],[Customer ID]],MedExam_Table[[#Headers],[#Data],[Heart Issues Updated]],"Not Found",0)</f>
        <v>Yes</v>
      </c>
      <c r="F2265" t="str" cm="1">
        <f t="array" ref="F2265">_xlfn.XLOOKUP($A2265,MedExam_Table[[#Headers],[#Data],[Customer ID]],MedExam_Table[[#Headers],[#Data],[Any Transplants Update]],"Not Found",0)</f>
        <v>No</v>
      </c>
      <c r="G2265" t="str" cm="1">
        <f t="array" ref="G2265">_xlfn.XLOOKUP($A2265,MedExam_Table[[#Headers],[#Data],[Customer ID]],MedExam_Table[[#Headers],[#Data],[Cancer history]],"Not Found",0)</f>
        <v>Yes</v>
      </c>
      <c r="H2265" cm="1">
        <f t="array" ref="H2265">_xlfn.XLOOKUP($A2265,MedExam_Table[[#Headers],[#Data],[Customer ID]],MedExam_Table[[#Headers],[#Data],[NumberOfMajorSurgeries_updated]],"Not Found",0)</f>
        <v>1</v>
      </c>
      <c r="I2265" t="str" cm="1">
        <f t="array" ref="I2265">_xlfn.XLOOKUP($A2265,MedExam_Table[[#Headers],[#Data],[Customer ID]],MedExam_Table[[#Headers],[#Data],[Smoker Updated]],"Not Found",0)</f>
        <v>No</v>
      </c>
      <c r="J2265" t="str" cm="1">
        <f t="array" ref="J2265">_xlfn.XLOOKUP($A2265,MedExam_Table[[#Headers],[#Data],[Customer ID]],MedExam_Table[[#Headers],[#Data],[Weight Status]],"Not Found",0)</f>
        <v>OverWeight</v>
      </c>
      <c r="K2265" t="str" cm="1">
        <f t="array" ref="K2265">_xlfn.XLOOKUP($A2265,MedExam_Table[[#Headers],[#Data],[Customer ID]],MedExam_Table[[#Headers],[#Data],[Diabetes Status]],"Not Found",0)</f>
        <v>Prediabetes</v>
      </c>
      <c r="L2265" cm="1">
        <f t="array" ref="L2265">_xlfn.XLOOKUP($A2265,Hospitalisation_table[[#All],[Customer ID]],Hospitalisation_table[[#All],[Customer Age]],"Not Found",0)</f>
        <v>53</v>
      </c>
      <c r="M2265" t="str" cm="1">
        <f t="array" ref="M2265">_xlfn.XLOOKUP($A2265,Hospitalisation_table[[#All],[Customer ID]],Hospitalisation_table[[#All],[Date of Birth]],"Not Found",0)</f>
        <v>12-Nov-1969</v>
      </c>
      <c r="N2265" s="22" cm="1">
        <f t="array" ref="N2265">_xlfn.XLOOKUP($A2265,Hospitalisation_table[[#All],[Customer ID]],Hospitalisation_table[[#All],[charges]],"Not Found",0)</f>
        <v>11741.73</v>
      </c>
      <c r="O2265" t="str" cm="1">
        <f t="array" ref="O2265">_xlfn.XLOOKUP($A2265,Hospitalisation_table[[#All],[Customer ID]],Hospitalisation_table[[#All],[Hospital tier_Updated]],"Not Found",0)</f>
        <v>tier - 3</v>
      </c>
      <c r="P2265" t="str" cm="1">
        <f t="array" ref="P2265">_xlfn.XLOOKUP($A2265,Hospitalisation_table[[#All],[Customer ID]],Hospitalisation_table[[#All],[City tier_updated]],"Not Found",0)</f>
        <v>tier - 1</v>
      </c>
      <c r="Q2265" t="str" cm="1">
        <f t="array" ref="Q2265">_xlfn.XLOOKUP($A2265,Hospitalisation_table[[#All],[Customer ID]],Hospitalisation_table[[#All],[State ID Updated]],"Not Found",0)</f>
        <v>R1011</v>
      </c>
    </row>
    <row r="2266" spans="1:17" x14ac:dyDescent="0.3">
      <c r="A2266" s="13" t="s">
        <v>1436</v>
      </c>
      <c r="B2266" t="str" cm="1">
        <f t="array" ref="B2266">_xlfn.XLOOKUP($A2266,CustomersName[[#All],[Customer ID]],CustomersName[[#All],[First Name]],"Not Found",0)</f>
        <v>Robeht S</v>
      </c>
      <c r="C2266" cm="1">
        <f t="array" ref="C2266">_xlfn.XLOOKUP($A2266,MedExam_Table[[#Headers],[#Data],[Customer ID]],MedExam_Table[[#Headers],[#Data],[BMI]],"Not Found",0)</f>
        <v>27</v>
      </c>
      <c r="D2266" cm="1">
        <f t="array" ref="D2266">_xlfn.XLOOKUP($A2266,MedExam_Table[[#Headers],[#Data],[Customer ID]],MedExam_Table[[#Headers],[#Data],[HBA1C]],"Not Found",0)</f>
        <v>4.54</v>
      </c>
      <c r="E2266" t="str" cm="1">
        <f t="array" ref="E2266">_xlfn.XLOOKUP($A2266,MedExam_Table[[#Headers],[#Data],[Customer ID]],MedExam_Table[[#Headers],[#Data],[Heart Issues Updated]],"Not Found",0)</f>
        <v>Yes</v>
      </c>
      <c r="F2266" t="str" cm="1">
        <f t="array" ref="F2266">_xlfn.XLOOKUP($A2266,MedExam_Table[[#Headers],[#Data],[Customer ID]],MedExam_Table[[#Headers],[#Data],[Any Transplants Update]],"Not Found",0)</f>
        <v>No</v>
      </c>
      <c r="G2266" t="str" cm="1">
        <f t="array" ref="G2266">_xlfn.XLOOKUP($A2266,MedExam_Table[[#Headers],[#Data],[Customer ID]],MedExam_Table[[#Headers],[#Data],[Cancer history]],"Not Found",0)</f>
        <v>No</v>
      </c>
      <c r="H2266" cm="1">
        <f t="array" ref="H2266">_xlfn.XLOOKUP($A2266,MedExam_Table[[#Headers],[#Data],[Customer ID]],MedExam_Table[[#Headers],[#Data],[NumberOfMajorSurgeries_updated]],"Not Found",0)</f>
        <v>1</v>
      </c>
      <c r="I2266" t="str" cm="1">
        <f t="array" ref="I2266">_xlfn.XLOOKUP($A2266,MedExam_Table[[#Headers],[#Data],[Customer ID]],MedExam_Table[[#Headers],[#Data],[Smoker Updated]],"Not Found",0)</f>
        <v>No</v>
      </c>
      <c r="J2266" t="str" cm="1">
        <f t="array" ref="J2266">_xlfn.XLOOKUP($A2266,MedExam_Table[[#Headers],[#Data],[Customer ID]],MedExam_Table[[#Headers],[#Data],[Weight Status]],"Not Found",0)</f>
        <v>OverWeight</v>
      </c>
      <c r="K2266" t="str" cm="1">
        <f t="array" ref="K2266">_xlfn.XLOOKUP($A2266,MedExam_Table[[#Headers],[#Data],[Customer ID]],MedExam_Table[[#Headers],[#Data],[Diabetes Status]],"Not Found",0)</f>
        <v>Normal</v>
      </c>
      <c r="L2266" cm="1">
        <f t="array" ref="L2266">_xlfn.XLOOKUP($A2266,Hospitalisation_table[[#All],[Customer ID]],Hospitalisation_table[[#All],[Customer Age]],"Not Found",0)</f>
        <v>34</v>
      </c>
      <c r="M2266" t="str" cm="1">
        <f t="array" ref="M2266">_xlfn.XLOOKUP($A2266,Hospitalisation_table[[#All],[Customer ID]],Hospitalisation_table[[#All],[Date of Birth]],"Not Found",0)</f>
        <v>5-Sep-1988</v>
      </c>
      <c r="N2266" s="22" cm="1">
        <f t="array" ref="N2266">_xlfn.XLOOKUP($A2266,Hospitalisation_table[[#All],[Customer ID]],Hospitalisation_table[[#All],[charges]],"Not Found",0)</f>
        <v>11737.85</v>
      </c>
      <c r="O2266" t="str" cm="1">
        <f t="array" ref="O2266">_xlfn.XLOOKUP($A2266,Hospitalisation_table[[#All],[Customer ID]],Hospitalisation_table[[#All],[Hospital tier_Updated]],"Not Found",0)</f>
        <v>tier - 3</v>
      </c>
      <c r="P2266" t="str" cm="1">
        <f t="array" ref="P2266">_xlfn.XLOOKUP($A2266,Hospitalisation_table[[#All],[Customer ID]],Hospitalisation_table[[#All],[City tier_updated]],"Not Found",0)</f>
        <v>tier - 1</v>
      </c>
      <c r="Q2266" t="str" cm="1">
        <f t="array" ref="Q2266">_xlfn.XLOOKUP($A2266,Hospitalisation_table[[#All],[Customer ID]],Hospitalisation_table[[#All],[State ID Updated]],"Not Found",0)</f>
        <v>R1011</v>
      </c>
    </row>
    <row r="2267" spans="1:17" x14ac:dyDescent="0.3">
      <c r="A2267" s="14" t="s">
        <v>1435</v>
      </c>
      <c r="B2267" t="str" cm="1">
        <f t="array" ref="B2267">_xlfn.XLOOKUP($A2267,CustomersName[[#All],[Customer ID]],CustomersName[[#All],[First Name]],"Not Found",0)</f>
        <v>Cameron</v>
      </c>
      <c r="C2267" cm="1">
        <f t="array" ref="C2267">_xlfn.XLOOKUP($A2267,MedExam_Table[[#Headers],[#Data],[Customer ID]],MedExam_Table[[#Headers],[#Data],[BMI]],"Not Found",0)</f>
        <v>28.594999999999999</v>
      </c>
      <c r="D2267" cm="1">
        <f t="array" ref="D2267">_xlfn.XLOOKUP($A2267,MedExam_Table[[#Headers],[#Data],[Customer ID]],MedExam_Table[[#Headers],[#Data],[HBA1C]],"Not Found",0)</f>
        <v>4.68</v>
      </c>
      <c r="E2267" t="str" cm="1">
        <f t="array" ref="E2267">_xlfn.XLOOKUP($A2267,MedExam_Table[[#Headers],[#Data],[Customer ID]],MedExam_Table[[#Headers],[#Data],[Heart Issues Updated]],"Not Found",0)</f>
        <v>Yes</v>
      </c>
      <c r="F2267" t="str" cm="1">
        <f t="array" ref="F2267">_xlfn.XLOOKUP($A2267,MedExam_Table[[#Headers],[#Data],[Customer ID]],MedExam_Table[[#Headers],[#Data],[Any Transplants Update]],"Not Found",0)</f>
        <v>No</v>
      </c>
      <c r="G2267" t="str" cm="1">
        <f t="array" ref="G2267">_xlfn.XLOOKUP($A2267,MedExam_Table[[#Headers],[#Data],[Customer ID]],MedExam_Table[[#Headers],[#Data],[Cancer history]],"Not Found",0)</f>
        <v>No</v>
      </c>
      <c r="H2267" cm="1">
        <f t="array" ref="H2267">_xlfn.XLOOKUP($A2267,MedExam_Table[[#Headers],[#Data],[Customer ID]],MedExam_Table[[#Headers],[#Data],[NumberOfMajorSurgeries_updated]],"Not Found",0)</f>
        <v>1</v>
      </c>
      <c r="I2267" t="str" cm="1">
        <f t="array" ref="I2267">_xlfn.XLOOKUP($A2267,MedExam_Table[[#Headers],[#Data],[Customer ID]],MedExam_Table[[#Headers],[#Data],[Smoker Updated]],"Not Found",0)</f>
        <v>No</v>
      </c>
      <c r="J2267" t="str" cm="1">
        <f t="array" ref="J2267">_xlfn.XLOOKUP($A2267,MedExam_Table[[#Headers],[#Data],[Customer ID]],MedExam_Table[[#Headers],[#Data],[Weight Status]],"Not Found",0)</f>
        <v>OverWeight</v>
      </c>
      <c r="K2267" t="str" cm="1">
        <f t="array" ref="K2267">_xlfn.XLOOKUP($A2267,MedExam_Table[[#Headers],[#Data],[Customer ID]],MedExam_Table[[#Headers],[#Data],[Diabetes Status]],"Not Found",0)</f>
        <v>Normal</v>
      </c>
      <c r="L2267" cm="1">
        <f t="array" ref="L2267">_xlfn.XLOOKUP($A2267,Hospitalisation_table[[#All],[Customer ID]],Hospitalisation_table[[#All],[Customer Age]],"Not Found",0)</f>
        <v>58</v>
      </c>
      <c r="M2267" t="str" cm="1">
        <f t="array" ref="M2267">_xlfn.XLOOKUP($A2267,Hospitalisation_table[[#All],[Customer ID]],Hospitalisation_table[[#All],[Date of Birth]],"Not Found",0)</f>
        <v>9-Nov-1964</v>
      </c>
      <c r="N2267" s="22" cm="1">
        <f t="array" ref="N2267">_xlfn.XLOOKUP($A2267,Hospitalisation_table[[#All],[Customer ID]],Hospitalisation_table[[#All],[charges]],"Not Found",0)</f>
        <v>11735.88</v>
      </c>
      <c r="O2267" t="str" cm="1">
        <f t="array" ref="O2267">_xlfn.XLOOKUP($A2267,Hospitalisation_table[[#All],[Customer ID]],Hospitalisation_table[[#All],[Hospital tier_Updated]],"Not Found",0)</f>
        <v>tier - 3</v>
      </c>
      <c r="P2267" t="str" cm="1">
        <f t="array" ref="P2267">_xlfn.XLOOKUP($A2267,Hospitalisation_table[[#All],[Customer ID]],Hospitalisation_table[[#All],[City tier_updated]],"Not Found",0)</f>
        <v>tier - 1</v>
      </c>
      <c r="Q2267" t="str" cm="1">
        <f t="array" ref="Q2267">_xlfn.XLOOKUP($A2267,Hospitalisation_table[[#All],[Customer ID]],Hospitalisation_table[[#All],[State ID Updated]],"Not Found",0)</f>
        <v>R1012</v>
      </c>
    </row>
    <row r="2268" spans="1:17" x14ac:dyDescent="0.3">
      <c r="A2268" s="13" t="s">
        <v>1434</v>
      </c>
      <c r="B2268" t="str" cm="1">
        <f t="array" ref="B2268">_xlfn.XLOOKUP($A2268,CustomersName[[#All],[Customer ID]],CustomersName[[#All],[First Name]],"Not Found",0)</f>
        <v>Ulrike</v>
      </c>
      <c r="C2268" cm="1">
        <f t="array" ref="C2268">_xlfn.XLOOKUP($A2268,MedExam_Table[[#Headers],[#Data],[Customer ID]],MedExam_Table[[#Headers],[#Data],[BMI]],"Not Found",0)</f>
        <v>36.799999999999997</v>
      </c>
      <c r="D2268" cm="1">
        <f t="array" ref="D2268">_xlfn.XLOOKUP($A2268,MedExam_Table[[#Headers],[#Data],[Customer ID]],MedExam_Table[[#Headers],[#Data],[HBA1C]],"Not Found",0)</f>
        <v>5.88</v>
      </c>
      <c r="E2268" t="str" cm="1">
        <f t="array" ref="E2268">_xlfn.XLOOKUP($A2268,MedExam_Table[[#Headers],[#Data],[Customer ID]],MedExam_Table[[#Headers],[#Data],[Heart Issues Updated]],"Not Found",0)</f>
        <v>No</v>
      </c>
      <c r="F2268" t="str" cm="1">
        <f t="array" ref="F2268">_xlfn.XLOOKUP($A2268,MedExam_Table[[#Headers],[#Data],[Customer ID]],MedExam_Table[[#Headers],[#Data],[Any Transplants Update]],"Not Found",0)</f>
        <v>No</v>
      </c>
      <c r="G2268" t="str" cm="1">
        <f t="array" ref="G2268">_xlfn.XLOOKUP($A2268,MedExam_Table[[#Headers],[#Data],[Customer ID]],MedExam_Table[[#Headers],[#Data],[Cancer history]],"Not Found",0)</f>
        <v>No</v>
      </c>
      <c r="H2268" cm="1">
        <f t="array" ref="H2268">_xlfn.XLOOKUP($A2268,MedExam_Table[[#Headers],[#Data],[Customer ID]],MedExam_Table[[#Headers],[#Data],[NumberOfMajorSurgeries_updated]],"Not Found",0)</f>
        <v>1</v>
      </c>
      <c r="I2268" t="str" cm="1">
        <f t="array" ref="I2268">_xlfn.XLOOKUP($A2268,MedExam_Table[[#Headers],[#Data],[Customer ID]],MedExam_Table[[#Headers],[#Data],[Smoker Updated]],"Not Found",0)</f>
        <v>No</v>
      </c>
      <c r="J2268" t="str" cm="1">
        <f t="array" ref="J2268">_xlfn.XLOOKUP($A2268,MedExam_Table[[#Headers],[#Data],[Customer ID]],MedExam_Table[[#Headers],[#Data],[Weight Status]],"Not Found",0)</f>
        <v>Obesity</v>
      </c>
      <c r="K2268" t="str" cm="1">
        <f t="array" ref="K2268">_xlfn.XLOOKUP($A2268,MedExam_Table[[#Headers],[#Data],[Customer ID]],MedExam_Table[[#Headers],[#Data],[Diabetes Status]],"Not Found",0)</f>
        <v>Prediabetes</v>
      </c>
      <c r="L2268" cm="1">
        <f t="array" ref="L2268">_xlfn.XLOOKUP($A2268,Hospitalisation_table[[#All],[Customer ID]],Hospitalisation_table[[#All],[Customer Age]],"Not Found",0)</f>
        <v>38</v>
      </c>
      <c r="M2268" t="str" cm="1">
        <f t="array" ref="M2268">_xlfn.XLOOKUP($A2268,Hospitalisation_table[[#All],[Customer ID]],Hospitalisation_table[[#All],[Date of Birth]],"Not Found",0)</f>
        <v>26-Nov-1984</v>
      </c>
      <c r="N2268" s="22" cm="1">
        <f t="array" ref="N2268">_xlfn.XLOOKUP($A2268,Hospitalisation_table[[#All],[Customer ID]],Hospitalisation_table[[#All],[charges]],"Not Found",0)</f>
        <v>11730.82</v>
      </c>
      <c r="O2268" t="str" cm="1">
        <f t="array" ref="O2268">_xlfn.XLOOKUP($A2268,Hospitalisation_table[[#All],[Customer ID]],Hospitalisation_table[[#All],[Hospital tier_Updated]],"Not Found",0)</f>
        <v>tier - 3</v>
      </c>
      <c r="P2268" t="str" cm="1">
        <f t="array" ref="P2268">_xlfn.XLOOKUP($A2268,Hospitalisation_table[[#All],[Customer ID]],Hospitalisation_table[[#All],[City tier_updated]],"Not Found",0)</f>
        <v>tier - 3</v>
      </c>
      <c r="Q2268" t="str" cm="1">
        <f t="array" ref="Q2268">_xlfn.XLOOKUP($A2268,Hospitalisation_table[[#All],[Customer ID]],Hospitalisation_table[[#All],[State ID Updated]],"Not Found",0)</f>
        <v>R1026</v>
      </c>
    </row>
    <row r="2269" spans="1:17" x14ac:dyDescent="0.3">
      <c r="A2269" s="14" t="s">
        <v>1433</v>
      </c>
      <c r="B2269" t="str" cm="1">
        <f t="array" ref="B2269">_xlfn.XLOOKUP($A2269,CustomersName[[#All],[Customer ID]],CustomersName[[#All],[First Name]],"Not Found",0)</f>
        <v>Kahlyn A.</v>
      </c>
      <c r="C2269" cm="1">
        <f t="array" ref="C2269">_xlfn.XLOOKUP($A2269,MedExam_Table[[#Headers],[#Data],[Customer ID]],MedExam_Table[[#Headers],[#Data],[BMI]],"Not Found",0)</f>
        <v>23.75</v>
      </c>
      <c r="D2269" cm="1">
        <f t="array" ref="D2269">_xlfn.XLOOKUP($A2269,MedExam_Table[[#Headers],[#Data],[Customer ID]],MedExam_Table[[#Headers],[#Data],[HBA1C]],"Not Found",0)</f>
        <v>5.42</v>
      </c>
      <c r="E2269" t="str" cm="1">
        <f t="array" ref="E2269">_xlfn.XLOOKUP($A2269,MedExam_Table[[#Headers],[#Data],[Customer ID]],MedExam_Table[[#Headers],[#Data],[Heart Issues Updated]],"Not Found",0)</f>
        <v>Yes</v>
      </c>
      <c r="F2269" t="str" cm="1">
        <f t="array" ref="F2269">_xlfn.XLOOKUP($A2269,MedExam_Table[[#Headers],[#Data],[Customer ID]],MedExam_Table[[#Headers],[#Data],[Any Transplants Update]],"Not Found",0)</f>
        <v>No</v>
      </c>
      <c r="G2269" t="str" cm="1">
        <f t="array" ref="G2269">_xlfn.XLOOKUP($A2269,MedExam_Table[[#Headers],[#Data],[Customer ID]],MedExam_Table[[#Headers],[#Data],[Cancer history]],"Not Found",0)</f>
        <v>Yes</v>
      </c>
      <c r="H2269" cm="1">
        <f t="array" ref="H2269">_xlfn.XLOOKUP($A2269,MedExam_Table[[#Headers],[#Data],[Customer ID]],MedExam_Table[[#Headers],[#Data],[NumberOfMajorSurgeries_updated]],"Not Found",0)</f>
        <v>1</v>
      </c>
      <c r="I2269" t="str" cm="1">
        <f t="array" ref="I2269">_xlfn.XLOOKUP($A2269,MedExam_Table[[#Headers],[#Data],[Customer ID]],MedExam_Table[[#Headers],[#Data],[Smoker Updated]],"Not Found",0)</f>
        <v>No</v>
      </c>
      <c r="J2269" t="str" cm="1">
        <f t="array" ref="J2269">_xlfn.XLOOKUP($A2269,MedExam_Table[[#Headers],[#Data],[Customer ID]],MedExam_Table[[#Headers],[#Data],[Weight Status]],"Not Found",0)</f>
        <v>NormalWeight</v>
      </c>
      <c r="K2269" t="str" cm="1">
        <f t="array" ref="K2269">_xlfn.XLOOKUP($A2269,MedExam_Table[[#Headers],[#Data],[Customer ID]],MedExam_Table[[#Headers],[#Data],[Diabetes Status]],"Not Found",0)</f>
        <v>Normal</v>
      </c>
      <c r="L2269" cm="1">
        <f t="array" ref="L2269">_xlfn.XLOOKUP($A2269,Hospitalisation_table[[#All],[Customer ID]],Hospitalisation_table[[#All],[Customer Age]],"Not Found",0)</f>
        <v>53</v>
      </c>
      <c r="M2269" t="str" cm="1">
        <f t="array" ref="M2269">_xlfn.XLOOKUP($A2269,Hospitalisation_table[[#All],[Customer ID]],Hospitalisation_table[[#All],[Date of Birth]],"Not Found",0)</f>
        <v>12-Oct-1969</v>
      </c>
      <c r="N2269" s="22" cm="1">
        <f t="array" ref="N2269">_xlfn.XLOOKUP($A2269,Hospitalisation_table[[#All],[Customer ID]],Hospitalisation_table[[#All],[charges]],"Not Found",0)</f>
        <v>11729.68</v>
      </c>
      <c r="O2269" t="str" cm="1">
        <f t="array" ref="O2269">_xlfn.XLOOKUP($A2269,Hospitalisation_table[[#All],[Customer ID]],Hospitalisation_table[[#All],[Hospital tier_Updated]],"Not Found",0)</f>
        <v>tier - 3</v>
      </c>
      <c r="P2269" t="str" cm="1">
        <f t="array" ref="P2269">_xlfn.XLOOKUP($A2269,Hospitalisation_table[[#All],[Customer ID]],Hospitalisation_table[[#All],[City tier_updated]],"Not Found",0)</f>
        <v>tier - 1</v>
      </c>
      <c r="Q2269" t="str" cm="1">
        <f t="array" ref="Q2269">_xlfn.XLOOKUP($A2269,Hospitalisation_table[[#All],[Customer ID]],Hospitalisation_table[[#All],[State ID Updated]],"Not Found",0)</f>
        <v>R1024</v>
      </c>
    </row>
    <row r="2270" spans="1:17" x14ac:dyDescent="0.3">
      <c r="A2270" s="13" t="s">
        <v>1432</v>
      </c>
      <c r="B2270" t="str" cm="1">
        <f t="array" ref="B2270">_xlfn.XLOOKUP($A2270,CustomersName[[#All],[Customer ID]],CustomersName[[#All],[First Name]],"Not Found",0)</f>
        <v>Mhrgan B.</v>
      </c>
      <c r="C2270" cm="1">
        <f t="array" ref="C2270">_xlfn.XLOOKUP($A2270,MedExam_Table[[#Headers],[#Data],[Customer ID]],MedExam_Table[[#Headers],[#Data],[BMI]],"Not Found",0)</f>
        <v>35.619999999999997</v>
      </c>
      <c r="D2270" cm="1">
        <f t="array" ref="D2270">_xlfn.XLOOKUP($A2270,MedExam_Table[[#Headers],[#Data],[Customer ID]],MedExam_Table[[#Headers],[#Data],[HBA1C]],"Not Found",0)</f>
        <v>4.16</v>
      </c>
      <c r="E2270" t="str" cm="1">
        <f t="array" ref="E2270">_xlfn.XLOOKUP($A2270,MedExam_Table[[#Headers],[#Data],[Customer ID]],MedExam_Table[[#Headers],[#Data],[Heart Issues Updated]],"Not Found",0)</f>
        <v>No</v>
      </c>
      <c r="F2270" t="str" cm="1">
        <f t="array" ref="F2270">_xlfn.XLOOKUP($A2270,MedExam_Table[[#Headers],[#Data],[Customer ID]],MedExam_Table[[#Headers],[#Data],[Any Transplants Update]],"Not Found",0)</f>
        <v>No</v>
      </c>
      <c r="G2270" t="str" cm="1">
        <f t="array" ref="G2270">_xlfn.XLOOKUP($A2270,MedExam_Table[[#Headers],[#Data],[Customer ID]],MedExam_Table[[#Headers],[#Data],[Cancer history]],"Not Found",0)</f>
        <v>No</v>
      </c>
      <c r="H2270" cm="1">
        <f t="array" ref="H2270">_xlfn.XLOOKUP($A2270,MedExam_Table[[#Headers],[#Data],[Customer ID]],MedExam_Table[[#Headers],[#Data],[NumberOfMajorSurgeries_updated]],"Not Found",0)</f>
        <v>0</v>
      </c>
      <c r="I2270" t="str" cm="1">
        <f t="array" ref="I2270">_xlfn.XLOOKUP($A2270,MedExam_Table[[#Headers],[#Data],[Customer ID]],MedExam_Table[[#Headers],[#Data],[Smoker Updated]],"Not Found",0)</f>
        <v>No</v>
      </c>
      <c r="J2270" t="str" cm="1">
        <f t="array" ref="J2270">_xlfn.XLOOKUP($A2270,MedExam_Table[[#Headers],[#Data],[Customer ID]],MedExam_Table[[#Headers],[#Data],[Weight Status]],"Not Found",0)</f>
        <v>Obesity</v>
      </c>
      <c r="K2270" t="str" cm="1">
        <f t="array" ref="K2270">_xlfn.XLOOKUP($A2270,MedExam_Table[[#Headers],[#Data],[Customer ID]],MedExam_Table[[#Headers],[#Data],[Diabetes Status]],"Not Found",0)</f>
        <v>Normal</v>
      </c>
      <c r="L2270" cm="1">
        <f t="array" ref="L2270">_xlfn.XLOOKUP($A2270,Hospitalisation_table[[#All],[Customer ID]],Hospitalisation_table[[#All],[Customer Age]],"Not Found",0)</f>
        <v>40</v>
      </c>
      <c r="M2270" t="str" cm="1">
        <f t="array" ref="M2270">_xlfn.XLOOKUP($A2270,Hospitalisation_table[[#All],[Customer ID]],Hospitalisation_table[[#All],[Date of Birth]],"Not Found",0)</f>
        <v>21-Oct-1982</v>
      </c>
      <c r="N2270" s="22" cm="1">
        <f t="array" ref="N2270">_xlfn.XLOOKUP($A2270,Hospitalisation_table[[#All],[Customer ID]],Hospitalisation_table[[#All],[charges]],"Not Found",0)</f>
        <v>11712.97</v>
      </c>
      <c r="O2270" t="str" cm="1">
        <f t="array" ref="O2270">_xlfn.XLOOKUP($A2270,Hospitalisation_table[[#All],[Customer ID]],Hospitalisation_table[[#All],[Hospital tier_Updated]],"Not Found",0)</f>
        <v>tier - 3</v>
      </c>
      <c r="P2270" t="str" cm="1">
        <f t="array" ref="P2270">_xlfn.XLOOKUP($A2270,Hospitalisation_table[[#All],[Customer ID]],Hospitalisation_table[[#All],[City tier_updated]],"Not Found",0)</f>
        <v>tier - 2</v>
      </c>
      <c r="Q2270" t="str" cm="1">
        <f t="array" ref="Q2270">_xlfn.XLOOKUP($A2270,Hospitalisation_table[[#All],[Customer ID]],Hospitalisation_table[[#All],[State ID Updated]],"Not Found",0)</f>
        <v>R1021</v>
      </c>
    </row>
    <row r="2271" spans="1:17" x14ac:dyDescent="0.3">
      <c r="A2271" s="14" t="s">
        <v>2279</v>
      </c>
      <c r="B2271" t="str" cm="1">
        <f t="array" ref="B2271">_xlfn.XLOOKUP($A2271,CustomersName[[#All],[Customer ID]],CustomersName[[#All],[First Name]],"Not Found",0)</f>
        <v>David</v>
      </c>
      <c r="C2271" cm="1">
        <f t="array" ref="C2271">_xlfn.XLOOKUP($A2271,MedExam_Table[[#Headers],[#Data],[Customer ID]],MedExam_Table[[#Headers],[#Data],[BMI]],"Not Found",0)</f>
        <v>30.495000000000001</v>
      </c>
      <c r="D2271" cm="1">
        <f t="array" ref="D2271">_xlfn.XLOOKUP($A2271,MedExam_Table[[#Headers],[#Data],[Customer ID]],MedExam_Table[[#Headers],[#Data],[HBA1C]],"Not Found",0)</f>
        <v>4.57</v>
      </c>
      <c r="E2271" t="str" cm="1">
        <f t="array" ref="E2271">_xlfn.XLOOKUP($A2271,MedExam_Table[[#Headers],[#Data],[Customer ID]],MedExam_Table[[#Headers],[#Data],[Heart Issues Updated]],"Not Found",0)</f>
        <v>Yes</v>
      </c>
      <c r="F2271" t="str" cm="1">
        <f t="array" ref="F2271">_xlfn.XLOOKUP($A2271,MedExam_Table[[#Headers],[#Data],[Customer ID]],MedExam_Table[[#Headers],[#Data],[Any Transplants Update]],"Not Found",0)</f>
        <v>No</v>
      </c>
      <c r="G2271" t="str" cm="1">
        <f t="array" ref="G2271">_xlfn.XLOOKUP($A2271,MedExam_Table[[#Headers],[#Data],[Customer ID]],MedExam_Table[[#Headers],[#Data],[Cancer history]],"Not Found",0)</f>
        <v>No</v>
      </c>
      <c r="H2271" cm="1">
        <f t="array" ref="H2271">_xlfn.XLOOKUP($A2271,MedExam_Table[[#Headers],[#Data],[Customer ID]],MedExam_Table[[#Headers],[#Data],[NumberOfMajorSurgeries_updated]],"Not Found",0)</f>
        <v>0</v>
      </c>
      <c r="I2271" t="str" cm="1">
        <f t="array" ref="I2271">_xlfn.XLOOKUP($A2271,MedExam_Table[[#Headers],[#Data],[Customer ID]],MedExam_Table[[#Headers],[#Data],[Smoker Updated]],"Not Found",0)</f>
        <v>Yes</v>
      </c>
      <c r="J2271" t="str" cm="1">
        <f t="array" ref="J2271">_xlfn.XLOOKUP($A2271,MedExam_Table[[#Headers],[#Data],[Customer ID]],MedExam_Table[[#Headers],[#Data],[Weight Status]],"Not Found",0)</f>
        <v>Obesity</v>
      </c>
      <c r="K2271" t="str" cm="1">
        <f t="array" ref="K2271">_xlfn.XLOOKUP($A2271,MedExam_Table[[#Headers],[#Data],[Customer ID]],MedExam_Table[[#Headers],[#Data],[Diabetes Status]],"Not Found",0)</f>
        <v>Normal</v>
      </c>
      <c r="L2271" cm="1">
        <f t="array" ref="L2271">_xlfn.XLOOKUP($A2271,Hospitalisation_table[[#All],[Customer ID]],Hospitalisation_table[[#All],[Customer Age]],"Not Found",0)</f>
        <v>46</v>
      </c>
      <c r="M2271" t="str" cm="1">
        <f t="array" ref="M2271">_xlfn.XLOOKUP($A2271,Hospitalisation_table[[#All],[Customer ID]],Hospitalisation_table[[#All],[Date of Birth]],"Not Found",0)</f>
        <v>26-Dec-1976</v>
      </c>
      <c r="N2271" s="22" cm="1">
        <f t="array" ref="N2271">_xlfn.XLOOKUP($A2271,Hospitalisation_table[[#All],[Customer ID]],Hospitalisation_table[[#All],[charges]],"Not Found",0)</f>
        <v>40720.550000000003</v>
      </c>
      <c r="O2271" t="str" cm="1">
        <f t="array" ref="O2271">_xlfn.XLOOKUP($A2271,Hospitalisation_table[[#All],[Customer ID]],Hospitalisation_table[[#All],[Hospital tier_Updated]],"Not Found",0)</f>
        <v>tier - 1</v>
      </c>
      <c r="P2271" t="str" cm="1">
        <f t="array" ref="P2271">_xlfn.XLOOKUP($A2271,Hospitalisation_table[[#All],[Customer ID]],Hospitalisation_table[[#All],[City tier_updated]],"Not Found",0)</f>
        <v>tier - 3</v>
      </c>
      <c r="Q2271" t="str" cm="1">
        <f t="array" ref="Q2271">_xlfn.XLOOKUP($A2271,Hospitalisation_table[[#All],[Customer ID]],Hospitalisation_table[[#All],[State ID Updated]],"Not Found",0)</f>
        <v>R1012</v>
      </c>
    </row>
    <row r="2272" spans="1:17" x14ac:dyDescent="0.3">
      <c r="A2272" s="13" t="s">
        <v>1431</v>
      </c>
      <c r="B2272" t="str" cm="1">
        <f t="array" ref="B2272">_xlfn.XLOOKUP($A2272,CustomersName[[#All],[Customer ID]],CustomersName[[#All],[First Name]],"Not Found",0)</f>
        <v>Peter</v>
      </c>
      <c r="C2272" cm="1">
        <f t="array" ref="C2272">_xlfn.XLOOKUP($A2272,MedExam_Table[[#Headers],[#Data],[Customer ID]],MedExam_Table[[#Headers],[#Data],[BMI]],"Not Found",0)</f>
        <v>30.69</v>
      </c>
      <c r="D2272" cm="1">
        <f t="array" ref="D2272">_xlfn.XLOOKUP($A2272,MedExam_Table[[#Headers],[#Data],[Customer ID]],MedExam_Table[[#Headers],[#Data],[HBA1C]],"Not Found",0)</f>
        <v>7.05</v>
      </c>
      <c r="E2272" t="str" cm="1">
        <f t="array" ref="E2272">_xlfn.XLOOKUP($A2272,MedExam_Table[[#Headers],[#Data],[Customer ID]],MedExam_Table[[#Headers],[#Data],[Heart Issues Updated]],"Not Found",0)</f>
        <v>Yes</v>
      </c>
      <c r="F2272" t="str" cm="1">
        <f t="array" ref="F2272">_xlfn.XLOOKUP($A2272,MedExam_Table[[#Headers],[#Data],[Customer ID]],MedExam_Table[[#Headers],[#Data],[Any Transplants Update]],"Not Found",0)</f>
        <v>No</v>
      </c>
      <c r="G2272" t="str" cm="1">
        <f t="array" ref="G2272">_xlfn.XLOOKUP($A2272,MedExam_Table[[#Headers],[#Data],[Customer ID]],MedExam_Table[[#Headers],[#Data],[Cancer history]],"Not Found",0)</f>
        <v>No</v>
      </c>
      <c r="H2272" cm="1">
        <f t="array" ref="H2272">_xlfn.XLOOKUP($A2272,MedExam_Table[[#Headers],[#Data],[Customer ID]],MedExam_Table[[#Headers],[#Data],[NumberOfMajorSurgeries_updated]],"Not Found",0)</f>
        <v>2</v>
      </c>
      <c r="I2272" t="str" cm="1">
        <f t="array" ref="I2272">_xlfn.XLOOKUP($A2272,MedExam_Table[[#Headers],[#Data],[Customer ID]],MedExam_Table[[#Headers],[#Data],[Smoker Updated]],"Not Found",0)</f>
        <v>No</v>
      </c>
      <c r="J2272" t="str" cm="1">
        <f t="array" ref="J2272">_xlfn.XLOOKUP($A2272,MedExam_Table[[#Headers],[#Data],[Customer ID]],MedExam_Table[[#Headers],[#Data],[Weight Status]],"Not Found",0)</f>
        <v>Obesity</v>
      </c>
      <c r="K2272" t="str" cm="1">
        <f t="array" ref="K2272">_xlfn.XLOOKUP($A2272,MedExam_Table[[#Headers],[#Data],[Customer ID]],MedExam_Table[[#Headers],[#Data],[Diabetes Status]],"Not Found",0)</f>
        <v>Diabetes</v>
      </c>
      <c r="L2272" cm="1">
        <f t="array" ref="L2272">_xlfn.XLOOKUP($A2272,Hospitalisation_table[[#All],[Customer ID]],Hospitalisation_table[[#All],[Customer Age]],"Not Found",0)</f>
        <v>52</v>
      </c>
      <c r="M2272" t="str" cm="1">
        <f t="array" ref="M2272">_xlfn.XLOOKUP($A2272,Hospitalisation_table[[#All],[Customer ID]],Hospitalisation_table[[#All],[Date of Birth]],"Not Found",0)</f>
        <v>1-Dec-1970</v>
      </c>
      <c r="N2272" s="22" cm="1">
        <f t="array" ref="N2272">_xlfn.XLOOKUP($A2272,Hospitalisation_table[[#All],[Customer ID]],Hospitalisation_table[[#All],[charges]],"Not Found",0)</f>
        <v>11696.52</v>
      </c>
      <c r="O2272" t="str" cm="1">
        <f t="array" ref="O2272">_xlfn.XLOOKUP($A2272,Hospitalisation_table[[#All],[Customer ID]],Hospitalisation_table[[#All],[Hospital tier_Updated]],"Not Found",0)</f>
        <v>tier - 3</v>
      </c>
      <c r="P2272" t="str" cm="1">
        <f t="array" ref="P2272">_xlfn.XLOOKUP($A2272,Hospitalisation_table[[#All],[Customer ID]],Hospitalisation_table[[#All],[City tier_updated]],"Not Found",0)</f>
        <v>tier - 1</v>
      </c>
      <c r="Q2272" t="str" cm="1">
        <f t="array" ref="Q2272">_xlfn.XLOOKUP($A2272,Hospitalisation_table[[#All],[Customer ID]],Hospitalisation_table[[#All],[State ID Updated]],"Not Found",0)</f>
        <v>R1021</v>
      </c>
    </row>
    <row r="2273" spans="1:17" x14ac:dyDescent="0.3">
      <c r="A2273" s="14" t="s">
        <v>1430</v>
      </c>
      <c r="B2273" t="str" cm="1">
        <f t="array" ref="B2273">_xlfn.XLOOKUP($A2273,CustomersName[[#All],[Customer ID]],CustomersName[[#All],[First Name]],"Not Found",0)</f>
        <v>Chandler</v>
      </c>
      <c r="C2273" cm="1">
        <f t="array" ref="C2273">_xlfn.XLOOKUP($A2273,MedExam_Table[[#Headers],[#Data],[Customer ID]],MedExam_Table[[#Headers],[#Data],[BMI]],"Not Found",0)</f>
        <v>35.799999999999997</v>
      </c>
      <c r="D2273" cm="1">
        <f t="array" ref="D2273">_xlfn.XLOOKUP($A2273,MedExam_Table[[#Headers],[#Data],[Customer ID]],MedExam_Table[[#Headers],[#Data],[HBA1C]],"Not Found",0)</f>
        <v>5.63</v>
      </c>
      <c r="E2273" t="str" cm="1">
        <f t="array" ref="E2273">_xlfn.XLOOKUP($A2273,MedExam_Table[[#Headers],[#Data],[Customer ID]],MedExam_Table[[#Headers],[#Data],[Heart Issues Updated]],"Not Found",0)</f>
        <v>Yes</v>
      </c>
      <c r="F2273" t="str" cm="1">
        <f t="array" ref="F2273">_xlfn.XLOOKUP($A2273,MedExam_Table[[#Headers],[#Data],[Customer ID]],MedExam_Table[[#Headers],[#Data],[Any Transplants Update]],"Not Found",0)</f>
        <v>No</v>
      </c>
      <c r="G2273" t="str" cm="1">
        <f t="array" ref="G2273">_xlfn.XLOOKUP($A2273,MedExam_Table[[#Headers],[#Data],[Customer ID]],MedExam_Table[[#Headers],[#Data],[Cancer history]],"Not Found",0)</f>
        <v>No</v>
      </c>
      <c r="H2273" cm="1">
        <f t="array" ref="H2273">_xlfn.XLOOKUP($A2273,MedExam_Table[[#Headers],[#Data],[Customer ID]],MedExam_Table[[#Headers],[#Data],[NumberOfMajorSurgeries_updated]],"Not Found",0)</f>
        <v>2</v>
      </c>
      <c r="I2273" t="str" cm="1">
        <f t="array" ref="I2273">_xlfn.XLOOKUP($A2273,MedExam_Table[[#Headers],[#Data],[Customer ID]],MedExam_Table[[#Headers],[#Data],[Smoker Updated]],"Not Found",0)</f>
        <v>No</v>
      </c>
      <c r="J2273" t="str" cm="1">
        <f t="array" ref="J2273">_xlfn.XLOOKUP($A2273,MedExam_Table[[#Headers],[#Data],[Customer ID]],MedExam_Table[[#Headers],[#Data],[Weight Status]],"Not Found",0)</f>
        <v>Obesity</v>
      </c>
      <c r="K2273" t="str" cm="1">
        <f t="array" ref="K2273">_xlfn.XLOOKUP($A2273,MedExam_Table[[#Headers],[#Data],[Customer ID]],MedExam_Table[[#Headers],[#Data],[Diabetes Status]],"Not Found",0)</f>
        <v>Normal</v>
      </c>
      <c r="L2273" cm="1">
        <f t="array" ref="L2273">_xlfn.XLOOKUP($A2273,Hospitalisation_table[[#All],[Customer ID]],Hospitalisation_table[[#All],[Customer Age]],"Not Found",0)</f>
        <v>56</v>
      </c>
      <c r="M2273" t="str" cm="1">
        <f t="array" ref="M2273">_xlfn.XLOOKUP($A2273,Hospitalisation_table[[#All],[Customer ID]],Hospitalisation_table[[#All],[Date of Birth]],"Not Found",0)</f>
        <v>9-Nov-1966</v>
      </c>
      <c r="N2273" s="22" cm="1">
        <f t="array" ref="N2273">_xlfn.XLOOKUP($A2273,Hospitalisation_table[[#All],[Customer ID]],Hospitalisation_table[[#All],[charges]],"Not Found",0)</f>
        <v>11674.13</v>
      </c>
      <c r="O2273" t="str" cm="1">
        <f t="array" ref="O2273">_xlfn.XLOOKUP($A2273,Hospitalisation_table[[#All],[Customer ID]],Hospitalisation_table[[#All],[Hospital tier_Updated]],"Not Found",0)</f>
        <v>tier - 3</v>
      </c>
      <c r="P2273" t="str" cm="1">
        <f t="array" ref="P2273">_xlfn.XLOOKUP($A2273,Hospitalisation_table[[#All],[Customer ID]],Hospitalisation_table[[#All],[City tier_updated]],"Not Found",0)</f>
        <v>tier - 1</v>
      </c>
      <c r="Q2273" t="str" cm="1">
        <f t="array" ref="Q2273">_xlfn.XLOOKUP($A2273,Hospitalisation_table[[#All],[Customer ID]],Hospitalisation_table[[#All],[State ID Updated]],"Not Found",0)</f>
        <v>R1011</v>
      </c>
    </row>
    <row r="2274" spans="1:17" x14ac:dyDescent="0.3">
      <c r="A2274" s="13" t="s">
        <v>1429</v>
      </c>
      <c r="B2274" t="str" cm="1">
        <f t="array" ref="B2274">_xlfn.XLOOKUP($A2274,CustomersName[[#All],[Customer ID]],CustomersName[[#All],[First Name]],"Not Found",0)</f>
        <v>Silvhna M.</v>
      </c>
      <c r="C2274" cm="1">
        <f t="array" ref="C2274">_xlfn.XLOOKUP($A2274,MedExam_Table[[#Headers],[#Data],[Customer ID]],MedExam_Table[[#Headers],[#Data],[BMI]],"Not Found",0)</f>
        <v>28.785</v>
      </c>
      <c r="D2274" cm="1">
        <f t="array" ref="D2274">_xlfn.XLOOKUP($A2274,MedExam_Table[[#Headers],[#Data],[Customer ID]],MedExam_Table[[#Headers],[#Data],[HBA1C]],"Not Found",0)</f>
        <v>4.24</v>
      </c>
      <c r="E2274" t="str" cm="1">
        <f t="array" ref="E2274">_xlfn.XLOOKUP($A2274,MedExam_Table[[#Headers],[#Data],[Customer ID]],MedExam_Table[[#Headers],[#Data],[Heart Issues Updated]],"Not Found",0)</f>
        <v>Yes</v>
      </c>
      <c r="F2274" t="str" cm="1">
        <f t="array" ref="F2274">_xlfn.XLOOKUP($A2274,MedExam_Table[[#Headers],[#Data],[Customer ID]],MedExam_Table[[#Headers],[#Data],[Any Transplants Update]],"Not Found",0)</f>
        <v>No</v>
      </c>
      <c r="G2274" t="str" cm="1">
        <f t="array" ref="G2274">_xlfn.XLOOKUP($A2274,MedExam_Table[[#Headers],[#Data],[Customer ID]],MedExam_Table[[#Headers],[#Data],[Cancer history]],"Not Found",0)</f>
        <v>No</v>
      </c>
      <c r="H2274" cm="1">
        <f t="array" ref="H2274">_xlfn.XLOOKUP($A2274,MedExam_Table[[#Headers],[#Data],[Customer ID]],MedExam_Table[[#Headers],[#Data],[NumberOfMajorSurgeries_updated]],"Not Found",0)</f>
        <v>2</v>
      </c>
      <c r="I2274" t="str" cm="1">
        <f t="array" ref="I2274">_xlfn.XLOOKUP($A2274,MedExam_Table[[#Headers],[#Data],[Customer ID]],MedExam_Table[[#Headers],[#Data],[Smoker Updated]],"Not Found",0)</f>
        <v>No</v>
      </c>
      <c r="J2274" t="str" cm="1">
        <f t="array" ref="J2274">_xlfn.XLOOKUP($A2274,MedExam_Table[[#Headers],[#Data],[Customer ID]],MedExam_Table[[#Headers],[#Data],[Weight Status]],"Not Found",0)</f>
        <v>OverWeight</v>
      </c>
      <c r="K2274" t="str" cm="1">
        <f t="array" ref="K2274">_xlfn.XLOOKUP($A2274,MedExam_Table[[#Headers],[#Data],[Customer ID]],MedExam_Table[[#Headers],[#Data],[Diabetes Status]],"Not Found",0)</f>
        <v>Normal</v>
      </c>
      <c r="L2274" cm="1">
        <f t="array" ref="L2274">_xlfn.XLOOKUP($A2274,Hospitalisation_table[[#All],[Customer ID]],Hospitalisation_table[[#All],[Customer Age]],"Not Found",0)</f>
        <v>56</v>
      </c>
      <c r="M2274" t="str" cm="1">
        <f t="array" ref="M2274">_xlfn.XLOOKUP($A2274,Hospitalisation_table[[#All],[Customer ID]],Hospitalisation_table[[#All],[Date of Birth]],"Not Found",0)</f>
        <v>23-Aug-1966</v>
      </c>
      <c r="N2274" s="22" cm="1">
        <f t="array" ref="N2274">_xlfn.XLOOKUP($A2274,Hospitalisation_table[[#All],[Customer ID]],Hospitalisation_table[[#All],[charges]],"Not Found",0)</f>
        <v>11658.38</v>
      </c>
      <c r="O2274" t="str" cm="1">
        <f t="array" ref="O2274">_xlfn.XLOOKUP($A2274,Hospitalisation_table[[#All],[Customer ID]],Hospitalisation_table[[#All],[Hospital tier_Updated]],"Not Found",0)</f>
        <v>tier - 3</v>
      </c>
      <c r="P2274" t="str" cm="1">
        <f t="array" ref="P2274">_xlfn.XLOOKUP($A2274,Hospitalisation_table[[#All],[Customer ID]],Hospitalisation_table[[#All],[City tier_updated]],"Not Found",0)</f>
        <v>tier - 3</v>
      </c>
      <c r="Q2274" t="str" cm="1">
        <f t="array" ref="Q2274">_xlfn.XLOOKUP($A2274,Hospitalisation_table[[#All],[Customer ID]],Hospitalisation_table[[#All],[State ID Updated]],"Not Found",0)</f>
        <v>R1024</v>
      </c>
    </row>
    <row r="2275" spans="1:17" x14ac:dyDescent="0.3">
      <c r="A2275" s="14" t="s">
        <v>1428</v>
      </c>
      <c r="B2275" t="str" cm="1">
        <f t="array" ref="B2275">_xlfn.XLOOKUP($A2275,CustomersName[[#All],[Customer ID]],CustomersName[[#All],[First Name]],"Not Found",0)</f>
        <v>Natty</v>
      </c>
      <c r="C2275" cm="1">
        <f t="array" ref="C2275">_xlfn.XLOOKUP($A2275,MedExam_Table[[#Headers],[#Data],[Customer ID]],MedExam_Table[[#Headers],[#Data],[BMI]],"Not Found",0)</f>
        <v>28.594999999999999</v>
      </c>
      <c r="D2275" cm="1">
        <f t="array" ref="D2275">_xlfn.XLOOKUP($A2275,MedExam_Table[[#Headers],[#Data],[Customer ID]],MedExam_Table[[#Headers],[#Data],[HBA1C]],"Not Found",0)</f>
        <v>4.96</v>
      </c>
      <c r="E2275" t="str" cm="1">
        <f t="array" ref="E2275">_xlfn.XLOOKUP($A2275,MedExam_Table[[#Headers],[#Data],[Customer ID]],MedExam_Table[[#Headers],[#Data],[Heart Issues Updated]],"Not Found",0)</f>
        <v>Yes</v>
      </c>
      <c r="F2275" t="str" cm="1">
        <f t="array" ref="F2275">_xlfn.XLOOKUP($A2275,MedExam_Table[[#Headers],[#Data],[Customer ID]],MedExam_Table[[#Headers],[#Data],[Any Transplants Update]],"Not Found",0)</f>
        <v>No</v>
      </c>
      <c r="G2275" t="str" cm="1">
        <f t="array" ref="G2275">_xlfn.XLOOKUP($A2275,MedExam_Table[[#Headers],[#Data],[Customer ID]],MedExam_Table[[#Headers],[#Data],[Cancer history]],"Not Found",0)</f>
        <v>No</v>
      </c>
      <c r="H2275" cm="1">
        <f t="array" ref="H2275">_xlfn.XLOOKUP($A2275,MedExam_Table[[#Headers],[#Data],[Customer ID]],MedExam_Table[[#Headers],[#Data],[NumberOfMajorSurgeries_updated]],"Not Found",0)</f>
        <v>2</v>
      </c>
      <c r="I2275" t="str" cm="1">
        <f t="array" ref="I2275">_xlfn.XLOOKUP($A2275,MedExam_Table[[#Headers],[#Data],[Customer ID]],MedExam_Table[[#Headers],[#Data],[Smoker Updated]],"Not Found",0)</f>
        <v>No</v>
      </c>
      <c r="J2275" t="str" cm="1">
        <f t="array" ref="J2275">_xlfn.XLOOKUP($A2275,MedExam_Table[[#Headers],[#Data],[Customer ID]],MedExam_Table[[#Headers],[#Data],[Weight Status]],"Not Found",0)</f>
        <v>OverWeight</v>
      </c>
      <c r="K2275" t="str" cm="1">
        <f t="array" ref="K2275">_xlfn.XLOOKUP($A2275,MedExam_Table[[#Headers],[#Data],[Customer ID]],MedExam_Table[[#Headers],[#Data],[Diabetes Status]],"Not Found",0)</f>
        <v>Normal</v>
      </c>
      <c r="L2275" cm="1">
        <f t="array" ref="L2275">_xlfn.XLOOKUP($A2275,Hospitalisation_table[[#All],[Customer ID]],Hospitalisation_table[[#All],[Customer Age]],"Not Found",0)</f>
        <v>56</v>
      </c>
      <c r="M2275" t="str" cm="1">
        <f t="array" ref="M2275">_xlfn.XLOOKUP($A2275,Hospitalisation_table[[#All],[Customer ID]],Hospitalisation_table[[#All],[Date of Birth]],"Not Found",0)</f>
        <v>6-Jul-1966</v>
      </c>
      <c r="N2275" s="22" cm="1">
        <f t="array" ref="N2275">_xlfn.XLOOKUP($A2275,Hospitalisation_table[[#All],[Customer ID]],Hospitalisation_table[[#All],[charges]],"Not Found",0)</f>
        <v>11658.12</v>
      </c>
      <c r="O2275" t="str" cm="1">
        <f t="array" ref="O2275">_xlfn.XLOOKUP($A2275,Hospitalisation_table[[#All],[Customer ID]],Hospitalisation_table[[#All],[Hospital tier_Updated]],"Not Found",0)</f>
        <v>tier - 3</v>
      </c>
      <c r="P2275" t="str" cm="1">
        <f t="array" ref="P2275">_xlfn.XLOOKUP($A2275,Hospitalisation_table[[#All],[Customer ID]],Hospitalisation_table[[#All],[City tier_updated]],"Not Found",0)</f>
        <v>tier - 1</v>
      </c>
      <c r="Q2275" t="str" cm="1">
        <f t="array" ref="Q2275">_xlfn.XLOOKUP($A2275,Hospitalisation_table[[#All],[Customer ID]],Hospitalisation_table[[#All],[State ID Updated]],"Not Found",0)</f>
        <v>R1024</v>
      </c>
    </row>
    <row r="2276" spans="1:17" x14ac:dyDescent="0.3">
      <c r="A2276" s="13" t="s">
        <v>1427</v>
      </c>
      <c r="B2276" t="str" cm="1">
        <f t="array" ref="B2276">_xlfn.XLOOKUP($A2276,CustomersName[[#All],[Customer ID]],CustomersName[[#All],[First Name]],"Not Found",0)</f>
        <v>Nicholas T</v>
      </c>
      <c r="C2276" cm="1">
        <f t="array" ref="C2276">_xlfn.XLOOKUP($A2276,MedExam_Table[[#Headers],[#Data],[Customer ID]],MedExam_Table[[#Headers],[#Data],[BMI]],"Not Found",0)</f>
        <v>48.75</v>
      </c>
      <c r="D2276" cm="1">
        <f t="array" ref="D2276">_xlfn.XLOOKUP($A2276,MedExam_Table[[#Headers],[#Data],[Customer ID]],MedExam_Table[[#Headers],[#Data],[HBA1C]],"Not Found",0)</f>
        <v>4.34</v>
      </c>
      <c r="E2276" t="str" cm="1">
        <f t="array" ref="E2276">_xlfn.XLOOKUP($A2276,MedExam_Table[[#Headers],[#Data],[Customer ID]],MedExam_Table[[#Headers],[#Data],[Heart Issues Updated]],"Not Found",0)</f>
        <v>No</v>
      </c>
      <c r="F2276" t="str" cm="1">
        <f t="array" ref="F2276">_xlfn.XLOOKUP($A2276,MedExam_Table[[#Headers],[#Data],[Customer ID]],MedExam_Table[[#Headers],[#Data],[Any Transplants Update]],"Not Found",0)</f>
        <v>No</v>
      </c>
      <c r="G2276" t="str" cm="1">
        <f t="array" ref="G2276">_xlfn.XLOOKUP($A2276,MedExam_Table[[#Headers],[#Data],[Customer ID]],MedExam_Table[[#Headers],[#Data],[Cancer history]],"Not Found",0)</f>
        <v>No</v>
      </c>
      <c r="H2276" cm="1">
        <f t="array" ref="H2276">_xlfn.XLOOKUP($A2276,MedExam_Table[[#Headers],[#Data],[Customer ID]],MedExam_Table[[#Headers],[#Data],[NumberOfMajorSurgeries_updated]],"Not Found",0)</f>
        <v>0</v>
      </c>
      <c r="I2276" t="str" cm="1">
        <f t="array" ref="I2276">_xlfn.XLOOKUP($A2276,MedExam_Table[[#Headers],[#Data],[Customer ID]],MedExam_Table[[#Headers],[#Data],[Smoker Updated]],"Not Found",0)</f>
        <v>No</v>
      </c>
      <c r="J2276" t="str" cm="1">
        <f t="array" ref="J2276">_xlfn.XLOOKUP($A2276,MedExam_Table[[#Headers],[#Data],[Customer ID]],MedExam_Table[[#Headers],[#Data],[Weight Status]],"Not Found",0)</f>
        <v>Obesity</v>
      </c>
      <c r="K2276" t="str" cm="1">
        <f t="array" ref="K2276">_xlfn.XLOOKUP($A2276,MedExam_Table[[#Headers],[#Data],[Customer ID]],MedExam_Table[[#Headers],[#Data],[Diabetes Status]],"Not Found",0)</f>
        <v>Normal</v>
      </c>
      <c r="L2276" cm="1">
        <f t="array" ref="L2276">_xlfn.XLOOKUP($A2276,Hospitalisation_table[[#All],[Customer ID]],Hospitalisation_table[[#All],[Customer Age]],"Not Found",0)</f>
        <v>28</v>
      </c>
      <c r="M2276" t="str" cm="1">
        <f t="array" ref="M2276">_xlfn.XLOOKUP($A2276,Hospitalisation_table[[#All],[Customer ID]],Hospitalisation_table[[#All],[Date of Birth]],"Not Found",0)</f>
        <v>20-Jul-1994</v>
      </c>
      <c r="N2276" s="22" cm="1">
        <f t="array" ref="N2276">_xlfn.XLOOKUP($A2276,Hospitalisation_table[[#All],[Customer ID]],Hospitalisation_table[[#All],[charges]],"Not Found",0)</f>
        <v>11657.81</v>
      </c>
      <c r="O2276" t="str" cm="1">
        <f t="array" ref="O2276">_xlfn.XLOOKUP($A2276,Hospitalisation_table[[#All],[Customer ID]],Hospitalisation_table[[#All],[Hospital tier_Updated]],"Not Found",0)</f>
        <v>tier - 3</v>
      </c>
      <c r="P2276" t="str" cm="1">
        <f t="array" ref="P2276">_xlfn.XLOOKUP($A2276,Hospitalisation_table[[#All],[Customer ID]],Hospitalisation_table[[#All],[City tier_updated]],"Not Found",0)</f>
        <v>tier - 2</v>
      </c>
      <c r="Q2276" t="str" cm="1">
        <f t="array" ref="Q2276">_xlfn.XLOOKUP($A2276,Hospitalisation_table[[#All],[Customer ID]],Hospitalisation_table[[#All],[State ID Updated]],"Not Found",0)</f>
        <v>R1023</v>
      </c>
    </row>
    <row r="2277" spans="1:17" x14ac:dyDescent="0.3">
      <c r="A2277" s="14" t="s">
        <v>1426</v>
      </c>
      <c r="B2277" t="str" cm="1">
        <f t="array" ref="B2277">_xlfn.XLOOKUP($A2277,CustomersName[[#All],[Customer ID]],CustomersName[[#All],[First Name]],"Not Found",0)</f>
        <v>Rebecca</v>
      </c>
      <c r="C2277" cm="1">
        <f t="array" ref="C2277">_xlfn.XLOOKUP($A2277,MedExam_Table[[#Headers],[#Data],[Customer ID]],MedExam_Table[[#Headers],[#Data],[BMI]],"Not Found",0)</f>
        <v>28.31</v>
      </c>
      <c r="D2277" cm="1">
        <f t="array" ref="D2277">_xlfn.XLOOKUP($A2277,MedExam_Table[[#Headers],[#Data],[Customer ID]],MedExam_Table[[#Headers],[#Data],[HBA1C]],"Not Found",0)</f>
        <v>5.43</v>
      </c>
      <c r="E2277" t="str" cm="1">
        <f t="array" ref="E2277">_xlfn.XLOOKUP($A2277,MedExam_Table[[#Headers],[#Data],[Customer ID]],MedExam_Table[[#Headers],[#Data],[Heart Issues Updated]],"Not Found",0)</f>
        <v>Yes</v>
      </c>
      <c r="F2277" t="str" cm="1">
        <f t="array" ref="F2277">_xlfn.XLOOKUP($A2277,MedExam_Table[[#Headers],[#Data],[Customer ID]],MedExam_Table[[#Headers],[#Data],[Any Transplants Update]],"Not Found",0)</f>
        <v>No</v>
      </c>
      <c r="G2277" t="str" cm="1">
        <f t="array" ref="G2277">_xlfn.XLOOKUP($A2277,MedExam_Table[[#Headers],[#Data],[Customer ID]],MedExam_Table[[#Headers],[#Data],[Cancer history]],"Not Found",0)</f>
        <v>No</v>
      </c>
      <c r="H2277" cm="1">
        <f t="array" ref="H2277">_xlfn.XLOOKUP($A2277,MedExam_Table[[#Headers],[#Data],[Customer ID]],MedExam_Table[[#Headers],[#Data],[NumberOfMajorSurgeries_updated]],"Not Found",0)</f>
        <v>2</v>
      </c>
      <c r="I2277" t="str" cm="1">
        <f t="array" ref="I2277">_xlfn.XLOOKUP($A2277,MedExam_Table[[#Headers],[#Data],[Customer ID]],MedExam_Table[[#Headers],[#Data],[Smoker Updated]],"Not Found",0)</f>
        <v>No</v>
      </c>
      <c r="J2277" t="str" cm="1">
        <f t="array" ref="J2277">_xlfn.XLOOKUP($A2277,MedExam_Table[[#Headers],[#Data],[Customer ID]],MedExam_Table[[#Headers],[#Data],[Weight Status]],"Not Found",0)</f>
        <v>OverWeight</v>
      </c>
      <c r="K2277" t="str" cm="1">
        <f t="array" ref="K2277">_xlfn.XLOOKUP($A2277,MedExam_Table[[#Headers],[#Data],[Customer ID]],MedExam_Table[[#Headers],[#Data],[Diabetes Status]],"Not Found",0)</f>
        <v>Normal</v>
      </c>
      <c r="L2277" cm="1">
        <f t="array" ref="L2277">_xlfn.XLOOKUP($A2277,Hospitalisation_table[[#All],[Customer ID]],Hospitalisation_table[[#All],[Customer Age]],"Not Found",0)</f>
        <v>56</v>
      </c>
      <c r="M2277" t="str" cm="1">
        <f t="array" ref="M2277">_xlfn.XLOOKUP($A2277,Hospitalisation_table[[#All],[Customer ID]],Hospitalisation_table[[#All],[Date of Birth]],"Not Found",0)</f>
        <v>4-Oct-1966</v>
      </c>
      <c r="N2277" s="22" cm="1">
        <f t="array" ref="N2277">_xlfn.XLOOKUP($A2277,Hospitalisation_table[[#All],[Customer ID]],Hospitalisation_table[[#All],[charges]],"Not Found",0)</f>
        <v>11657.72</v>
      </c>
      <c r="O2277" t="str" cm="1">
        <f t="array" ref="O2277">_xlfn.XLOOKUP($A2277,Hospitalisation_table[[#All],[Customer ID]],Hospitalisation_table[[#All],[Hospital tier_Updated]],"Not Found",0)</f>
        <v>tier - 3</v>
      </c>
      <c r="P2277" t="str" cm="1">
        <f t="array" ref="P2277">_xlfn.XLOOKUP($A2277,Hospitalisation_table[[#All],[Customer ID]],Hospitalisation_table[[#All],[City tier_updated]],"Not Found",0)</f>
        <v>tier - 2</v>
      </c>
      <c r="Q2277" t="str" cm="1">
        <f t="array" ref="Q2277">_xlfn.XLOOKUP($A2277,Hospitalisation_table[[#All],[Customer ID]],Hospitalisation_table[[#All],[State ID Updated]],"Not Found",0)</f>
        <v>R1024</v>
      </c>
    </row>
    <row r="2278" spans="1:17" x14ac:dyDescent="0.3">
      <c r="A2278" s="13" t="s">
        <v>1425</v>
      </c>
      <c r="B2278" t="str" cm="1">
        <f t="array" ref="B2278">_xlfn.XLOOKUP($A2278,CustomersName[[#All],[Customer ID]],CustomersName[[#All],[First Name]],"Not Found",0)</f>
        <v>John</v>
      </c>
      <c r="C2278" cm="1">
        <f t="array" ref="C2278">_xlfn.XLOOKUP($A2278,MedExam_Table[[#Headers],[#Data],[Customer ID]],MedExam_Table[[#Headers],[#Data],[BMI]],"Not Found",0)</f>
        <v>38.39</v>
      </c>
      <c r="D2278" cm="1">
        <f t="array" ref="D2278">_xlfn.XLOOKUP($A2278,MedExam_Table[[#Headers],[#Data],[Customer ID]],MedExam_Table[[#Headers],[#Data],[HBA1C]],"Not Found",0)</f>
        <v>8.33</v>
      </c>
      <c r="E2278" t="str" cm="1">
        <f t="array" ref="E2278">_xlfn.XLOOKUP($A2278,MedExam_Table[[#Headers],[#Data],[Customer ID]],MedExam_Table[[#Headers],[#Data],[Heart Issues Updated]],"Not Found",0)</f>
        <v>Yes</v>
      </c>
      <c r="F2278" t="str" cm="1">
        <f t="array" ref="F2278">_xlfn.XLOOKUP($A2278,MedExam_Table[[#Headers],[#Data],[Customer ID]],MedExam_Table[[#Headers],[#Data],[Any Transplants Update]],"Not Found",0)</f>
        <v>No</v>
      </c>
      <c r="G2278" t="str" cm="1">
        <f t="array" ref="G2278">_xlfn.XLOOKUP($A2278,MedExam_Table[[#Headers],[#Data],[Customer ID]],MedExam_Table[[#Headers],[#Data],[Cancer history]],"Not Found",0)</f>
        <v>No</v>
      </c>
      <c r="H2278" cm="1">
        <f t="array" ref="H2278">_xlfn.XLOOKUP($A2278,MedExam_Table[[#Headers],[#Data],[Customer ID]],MedExam_Table[[#Headers],[#Data],[NumberOfMajorSurgeries_updated]],"Not Found",0)</f>
        <v>1</v>
      </c>
      <c r="I2278" t="str" cm="1">
        <f t="array" ref="I2278">_xlfn.XLOOKUP($A2278,MedExam_Table[[#Headers],[#Data],[Customer ID]],MedExam_Table[[#Headers],[#Data],[Smoker Updated]],"Not Found",0)</f>
        <v>No</v>
      </c>
      <c r="J2278" t="str" cm="1">
        <f t="array" ref="J2278">_xlfn.XLOOKUP($A2278,MedExam_Table[[#Headers],[#Data],[Customer ID]],MedExam_Table[[#Headers],[#Data],[Weight Status]],"Not Found",0)</f>
        <v>Obesity</v>
      </c>
      <c r="K2278" t="str" cm="1">
        <f t="array" ref="K2278">_xlfn.XLOOKUP($A2278,MedExam_Table[[#Headers],[#Data],[Customer ID]],MedExam_Table[[#Headers],[#Data],[Diabetes Status]],"Not Found",0)</f>
        <v>Diabetes</v>
      </c>
      <c r="L2278" cm="1">
        <f t="array" ref="L2278">_xlfn.XLOOKUP($A2278,Hospitalisation_table[[#All],[Customer ID]],Hospitalisation_table[[#All],[Customer Age]],"Not Found",0)</f>
        <v>36</v>
      </c>
      <c r="M2278" t="str" cm="1">
        <f t="array" ref="M2278">_xlfn.XLOOKUP($A2278,Hospitalisation_table[[#All],[Customer ID]],Hospitalisation_table[[#All],[Date of Birth]],"Not Found",0)</f>
        <v>17-Jul-1986</v>
      </c>
      <c r="N2278" s="22" cm="1">
        <f t="array" ref="N2278">_xlfn.XLOOKUP($A2278,Hospitalisation_table[[#All],[Customer ID]],Hospitalisation_table[[#All],[charges]],"Not Found",0)</f>
        <v>11625.11</v>
      </c>
      <c r="O2278" t="str" cm="1">
        <f t="array" ref="O2278">_xlfn.XLOOKUP($A2278,Hospitalisation_table[[#All],[Customer ID]],Hospitalisation_table[[#All],[Hospital tier_Updated]],"Not Found",0)</f>
        <v>tier - 3</v>
      </c>
      <c r="P2278" t="str" cm="1">
        <f t="array" ref="P2278">_xlfn.XLOOKUP($A2278,Hospitalisation_table[[#All],[Customer ID]],Hospitalisation_table[[#All],[City tier_updated]],"Not Found",0)</f>
        <v>tier - 3</v>
      </c>
      <c r="Q2278" t="str" cm="1">
        <f t="array" ref="Q2278">_xlfn.XLOOKUP($A2278,Hospitalisation_table[[#All],[Customer ID]],Hospitalisation_table[[#All],[State ID Updated]],"Not Found",0)</f>
        <v>R1022</v>
      </c>
    </row>
    <row r="2279" spans="1:17" x14ac:dyDescent="0.3">
      <c r="A2279" s="14" t="s">
        <v>1424</v>
      </c>
      <c r="B2279" t="str" cm="1">
        <f t="array" ref="B2279">_xlfn.XLOOKUP($A2279,CustomersName[[#All],[Customer ID]],CustomersName[[#All],[First Name]],"Not Found",0)</f>
        <v>Antohy G</v>
      </c>
      <c r="C2279" cm="1">
        <f t="array" ref="C2279">_xlfn.XLOOKUP($A2279,MedExam_Table[[#Headers],[#Data],[Customer ID]],MedExam_Table[[#Headers],[#Data],[BMI]],"Not Found",0)</f>
        <v>25.87</v>
      </c>
      <c r="D2279" cm="1">
        <f t="array" ref="D2279">_xlfn.XLOOKUP($A2279,MedExam_Table[[#Headers],[#Data],[Customer ID]],MedExam_Table[[#Headers],[#Data],[HBA1C]],"Not Found",0)</f>
        <v>5.63</v>
      </c>
      <c r="E2279" t="str" cm="1">
        <f t="array" ref="E2279">_xlfn.XLOOKUP($A2279,MedExam_Table[[#Headers],[#Data],[Customer ID]],MedExam_Table[[#Headers],[#Data],[Heart Issues Updated]],"Not Found",0)</f>
        <v>Yes</v>
      </c>
      <c r="F2279" t="str" cm="1">
        <f t="array" ref="F2279">_xlfn.XLOOKUP($A2279,MedExam_Table[[#Headers],[#Data],[Customer ID]],MedExam_Table[[#Headers],[#Data],[Any Transplants Update]],"Not Found",0)</f>
        <v>No</v>
      </c>
      <c r="G2279" t="str" cm="1">
        <f t="array" ref="G2279">_xlfn.XLOOKUP($A2279,MedExam_Table[[#Headers],[#Data],[Customer ID]],MedExam_Table[[#Headers],[#Data],[Cancer history]],"Not Found",0)</f>
        <v>No</v>
      </c>
      <c r="H2279" cm="1">
        <f t="array" ref="H2279">_xlfn.XLOOKUP($A2279,MedExam_Table[[#Headers],[#Data],[Customer ID]],MedExam_Table[[#Headers],[#Data],[NumberOfMajorSurgeries_updated]],"Not Found",0)</f>
        <v>1</v>
      </c>
      <c r="I2279" t="str" cm="1">
        <f t="array" ref="I2279">_xlfn.XLOOKUP($A2279,MedExam_Table[[#Headers],[#Data],[Customer ID]],MedExam_Table[[#Headers],[#Data],[Smoker Updated]],"Not Found",0)</f>
        <v>No</v>
      </c>
      <c r="J2279" t="str" cm="1">
        <f t="array" ref="J2279">_xlfn.XLOOKUP($A2279,MedExam_Table[[#Headers],[#Data],[Customer ID]],MedExam_Table[[#Headers],[#Data],[Weight Status]],"Not Found",0)</f>
        <v>OverWeight</v>
      </c>
      <c r="K2279" t="str" cm="1">
        <f t="array" ref="K2279">_xlfn.XLOOKUP($A2279,MedExam_Table[[#Headers],[#Data],[Customer ID]],MedExam_Table[[#Headers],[#Data],[Diabetes Status]],"Not Found",0)</f>
        <v>Normal</v>
      </c>
      <c r="L2279" cm="1">
        <f t="array" ref="L2279">_xlfn.XLOOKUP($A2279,Hospitalisation_table[[#All],[Customer ID]],Hospitalisation_table[[#All],[Customer Age]],"Not Found",0)</f>
        <v>58</v>
      </c>
      <c r="M2279" t="str" cm="1">
        <f t="array" ref="M2279">_xlfn.XLOOKUP($A2279,Hospitalisation_table[[#All],[Customer ID]],Hospitalisation_table[[#All],[Date of Birth]],"Not Found",0)</f>
        <v>20-Jun-1964</v>
      </c>
      <c r="N2279" s="22" cm="1">
        <f t="array" ref="N2279">_xlfn.XLOOKUP($A2279,Hospitalisation_table[[#All],[Customer ID]],Hospitalisation_table[[#All],[charges]],"Not Found",0)</f>
        <v>11602.75</v>
      </c>
      <c r="O2279" t="str" cm="1">
        <f t="array" ref="O2279">_xlfn.XLOOKUP($A2279,Hospitalisation_table[[#All],[Customer ID]],Hospitalisation_table[[#All],[Hospital tier_Updated]],"Not Found",0)</f>
        <v>tier - 3</v>
      </c>
      <c r="P2279" t="str" cm="1">
        <f t="array" ref="P2279">_xlfn.XLOOKUP($A2279,Hospitalisation_table[[#All],[Customer ID]],Hospitalisation_table[[#All],[City tier_updated]],"Not Found",0)</f>
        <v>tier - 1</v>
      </c>
      <c r="Q2279" t="str" cm="1">
        <f t="array" ref="Q2279">_xlfn.XLOOKUP($A2279,Hospitalisation_table[[#All],[Customer ID]],Hospitalisation_table[[#All],[State ID Updated]],"Not Found",0)</f>
        <v>R1020</v>
      </c>
    </row>
    <row r="2280" spans="1:17" x14ac:dyDescent="0.3">
      <c r="A2280" s="13" t="s">
        <v>1423</v>
      </c>
      <c r="B2280" t="str" cm="1">
        <f t="array" ref="B2280">_xlfn.XLOOKUP($A2280,CustomersName[[#All],[Customer ID]],CustomersName[[#All],[First Name]],"Not Found",0)</f>
        <v>Eric</v>
      </c>
      <c r="C2280" cm="1">
        <f t="array" ref="C2280">_xlfn.XLOOKUP($A2280,MedExam_Table[[#Headers],[#Data],[Customer ID]],MedExam_Table[[#Headers],[#Data],[BMI]],"Not Found",0)</f>
        <v>43.7</v>
      </c>
      <c r="D2280" cm="1">
        <f t="array" ref="D2280">_xlfn.XLOOKUP($A2280,MedExam_Table[[#Headers],[#Data],[Customer ID]],MedExam_Table[[#Headers],[#Data],[HBA1C]],"Not Found",0)</f>
        <v>7.23</v>
      </c>
      <c r="E2280" t="str" cm="1">
        <f t="array" ref="E2280">_xlfn.XLOOKUP($A2280,MedExam_Table[[#Headers],[#Data],[Customer ID]],MedExam_Table[[#Headers],[#Data],[Heart Issues Updated]],"Not Found",0)</f>
        <v>No</v>
      </c>
      <c r="F2280" t="str" cm="1">
        <f t="array" ref="F2280">_xlfn.XLOOKUP($A2280,MedExam_Table[[#Headers],[#Data],[Customer ID]],MedExam_Table[[#Headers],[#Data],[Any Transplants Update]],"Not Found",0)</f>
        <v>No</v>
      </c>
      <c r="G2280" t="str" cm="1">
        <f t="array" ref="G2280">_xlfn.XLOOKUP($A2280,MedExam_Table[[#Headers],[#Data],[Customer ID]],MedExam_Table[[#Headers],[#Data],[Cancer history]],"Not Found",0)</f>
        <v>No</v>
      </c>
      <c r="H2280" cm="1">
        <f t="array" ref="H2280">_xlfn.XLOOKUP($A2280,MedExam_Table[[#Headers],[#Data],[Customer ID]],MedExam_Table[[#Headers],[#Data],[NumberOfMajorSurgeries_updated]],"Not Found",0)</f>
        <v>0</v>
      </c>
      <c r="I2280" t="str" cm="1">
        <f t="array" ref="I2280">_xlfn.XLOOKUP($A2280,MedExam_Table[[#Headers],[#Data],[Customer ID]],MedExam_Table[[#Headers],[#Data],[Smoker Updated]],"Not Found",0)</f>
        <v>No</v>
      </c>
      <c r="J2280" t="str" cm="1">
        <f t="array" ref="J2280">_xlfn.XLOOKUP($A2280,MedExam_Table[[#Headers],[#Data],[Customer ID]],MedExam_Table[[#Headers],[#Data],[Weight Status]],"Not Found",0)</f>
        <v>Obesity</v>
      </c>
      <c r="K2280" t="str" cm="1">
        <f t="array" ref="K2280">_xlfn.XLOOKUP($A2280,MedExam_Table[[#Headers],[#Data],[Customer ID]],MedExam_Table[[#Headers],[#Data],[Diabetes Status]],"Not Found",0)</f>
        <v>Diabetes</v>
      </c>
      <c r="L2280" cm="1">
        <f t="array" ref="L2280">_xlfn.XLOOKUP($A2280,Hospitalisation_table[[#All],[Customer ID]],Hospitalisation_table[[#All],[Customer Age]],"Not Found",0)</f>
        <v>57</v>
      </c>
      <c r="M2280" t="str" cm="1">
        <f t="array" ref="M2280">_xlfn.XLOOKUP($A2280,Hospitalisation_table[[#All],[Customer ID]],Hospitalisation_table[[#All],[Date of Birth]],"Not Found",0)</f>
        <v>6-Nov-1965</v>
      </c>
      <c r="N2280" s="22" cm="1">
        <f t="array" ref="N2280">_xlfn.XLOOKUP($A2280,Hospitalisation_table[[#All],[Customer ID]],Hospitalisation_table[[#All],[charges]],"Not Found",0)</f>
        <v>11576.13</v>
      </c>
      <c r="O2280" t="str" cm="1">
        <f t="array" ref="O2280">_xlfn.XLOOKUP($A2280,Hospitalisation_table[[#All],[Customer ID]],Hospitalisation_table[[#All],[Hospital tier_Updated]],"Not Found",0)</f>
        <v>tier - 3</v>
      </c>
      <c r="P2280" t="str" cm="1">
        <f t="array" ref="P2280">_xlfn.XLOOKUP($A2280,Hospitalisation_table[[#All],[Customer ID]],Hospitalisation_table[[#All],[City tier_updated]],"Not Found",0)</f>
        <v>tier - 3</v>
      </c>
      <c r="Q2280" t="str" cm="1">
        <f t="array" ref="Q2280">_xlfn.XLOOKUP($A2280,Hospitalisation_table[[#All],[Customer ID]],Hospitalisation_table[[#All],[State ID Updated]],"Not Found",0)</f>
        <v>R1011</v>
      </c>
    </row>
    <row r="2281" spans="1:17" x14ac:dyDescent="0.3">
      <c r="A2281" s="14" t="s">
        <v>1422</v>
      </c>
      <c r="B2281" t="str" cm="1">
        <f t="array" ref="B2281">_xlfn.XLOOKUP($A2281,CustomersName[[#All],[Customer ID]],CustomersName[[#All],[First Name]],"Not Found",0)</f>
        <v>Erik</v>
      </c>
      <c r="C2281" cm="1">
        <f t="array" ref="C2281">_xlfn.XLOOKUP($A2281,MedExam_Table[[#Headers],[#Data],[Customer ID]],MedExam_Table[[#Headers],[#Data],[BMI]],"Not Found",0)</f>
        <v>40.945</v>
      </c>
      <c r="D2281" cm="1">
        <f t="array" ref="D2281">_xlfn.XLOOKUP($A2281,MedExam_Table[[#Headers],[#Data],[Customer ID]],MedExam_Table[[#Headers],[#Data],[HBA1C]],"Not Found",0)</f>
        <v>10.57</v>
      </c>
      <c r="E2281" t="str" cm="1">
        <f t="array" ref="E2281">_xlfn.XLOOKUP($A2281,MedExam_Table[[#Headers],[#Data],[Customer ID]],MedExam_Table[[#Headers],[#Data],[Heart Issues Updated]],"Not Found",0)</f>
        <v>No</v>
      </c>
      <c r="F2281" t="str" cm="1">
        <f t="array" ref="F2281">_xlfn.XLOOKUP($A2281,MedExam_Table[[#Headers],[#Data],[Customer ID]],MedExam_Table[[#Headers],[#Data],[Any Transplants Update]],"Not Found",0)</f>
        <v>No</v>
      </c>
      <c r="G2281" t="str" cm="1">
        <f t="array" ref="G2281">_xlfn.XLOOKUP($A2281,MedExam_Table[[#Headers],[#Data],[Customer ID]],MedExam_Table[[#Headers],[#Data],[Cancer history]],"Not Found",0)</f>
        <v>No</v>
      </c>
      <c r="H2281" cm="1">
        <f t="array" ref="H2281">_xlfn.XLOOKUP($A2281,MedExam_Table[[#Headers],[#Data],[Customer ID]],MedExam_Table[[#Headers],[#Data],[NumberOfMajorSurgeries_updated]],"Not Found",0)</f>
        <v>0</v>
      </c>
      <c r="I2281" t="str" cm="1">
        <f t="array" ref="I2281">_xlfn.XLOOKUP($A2281,MedExam_Table[[#Headers],[#Data],[Customer ID]],MedExam_Table[[#Headers],[#Data],[Smoker Updated]],"Not Found",0)</f>
        <v>No</v>
      </c>
      <c r="J2281" t="str" cm="1">
        <f t="array" ref="J2281">_xlfn.XLOOKUP($A2281,MedExam_Table[[#Headers],[#Data],[Customer ID]],MedExam_Table[[#Headers],[#Data],[Weight Status]],"Not Found",0)</f>
        <v>Obesity</v>
      </c>
      <c r="K2281" t="str" cm="1">
        <f t="array" ref="K2281">_xlfn.XLOOKUP($A2281,MedExam_Table[[#Headers],[#Data],[Customer ID]],MedExam_Table[[#Headers],[#Data],[Diabetes Status]],"Not Found",0)</f>
        <v>Diabetes</v>
      </c>
      <c r="L2281" cm="1">
        <f t="array" ref="L2281">_xlfn.XLOOKUP($A2281,Hospitalisation_table[[#All],[Customer ID]],Hospitalisation_table[[#All],[Customer Age]],"Not Found",0)</f>
        <v>57</v>
      </c>
      <c r="M2281" t="str" cm="1">
        <f t="array" ref="M2281">_xlfn.XLOOKUP($A2281,Hospitalisation_table[[#All],[Customer ID]],Hospitalisation_table[[#All],[Date of Birth]],"Not Found",0)</f>
        <v>25-Dec-1965</v>
      </c>
      <c r="N2281" s="22" cm="1">
        <f t="array" ref="N2281">_xlfn.XLOOKUP($A2281,Hospitalisation_table[[#All],[Customer ID]],Hospitalisation_table[[#All],[charges]],"Not Found",0)</f>
        <v>11566.3</v>
      </c>
      <c r="O2281" t="str" cm="1">
        <f t="array" ref="O2281">_xlfn.XLOOKUP($A2281,Hospitalisation_table[[#All],[Customer ID]],Hospitalisation_table[[#All],[Hospital tier_Updated]],"Not Found",0)</f>
        <v>tier - 3</v>
      </c>
      <c r="P2281" t="str" cm="1">
        <f t="array" ref="P2281">_xlfn.XLOOKUP($A2281,Hospitalisation_table[[#All],[Customer ID]],Hospitalisation_table[[#All],[City tier_updated]],"Not Found",0)</f>
        <v>tier - 3</v>
      </c>
      <c r="Q2281" t="str" cm="1">
        <f t="array" ref="Q2281">_xlfn.XLOOKUP($A2281,Hospitalisation_table[[#All],[Customer ID]],Hospitalisation_table[[#All],[State ID Updated]],"Not Found",0)</f>
        <v>R1016</v>
      </c>
    </row>
    <row r="2282" spans="1:17" x14ac:dyDescent="0.3">
      <c r="A2282" s="13" t="s">
        <v>2278</v>
      </c>
      <c r="B2282" t="str" cm="1">
        <f t="array" ref="B2282">_xlfn.XLOOKUP($A2282,CustomersName[[#All],[Customer ID]],CustomersName[[#All],[First Name]],"Not Found",0)</f>
        <v>Natalie</v>
      </c>
      <c r="C2282" cm="1">
        <f t="array" ref="C2282">_xlfn.XLOOKUP($A2282,MedExam_Table[[#Headers],[#Data],[Customer ID]],MedExam_Table[[#Headers],[#Data],[BMI]],"Not Found",0)</f>
        <v>48.31</v>
      </c>
      <c r="D2282" cm="1">
        <f t="array" ref="D2282">_xlfn.XLOOKUP($A2282,MedExam_Table[[#Headers],[#Data],[Customer ID]],MedExam_Table[[#Headers],[#Data],[HBA1C]],"Not Found",0)</f>
        <v>9.58</v>
      </c>
      <c r="E2282" t="str" cm="1">
        <f t="array" ref="E2282">_xlfn.XLOOKUP($A2282,MedExam_Table[[#Headers],[#Data],[Customer ID]],MedExam_Table[[#Headers],[#Data],[Heart Issues Updated]],"Not Found",0)</f>
        <v>Yes</v>
      </c>
      <c r="F2282" t="str" cm="1">
        <f t="array" ref="F2282">_xlfn.XLOOKUP($A2282,MedExam_Table[[#Headers],[#Data],[Customer ID]],MedExam_Table[[#Headers],[#Data],[Any Transplants Update]],"Not Found",0)</f>
        <v>No</v>
      </c>
      <c r="G2282" t="str" cm="1">
        <f t="array" ref="G2282">_xlfn.XLOOKUP($A2282,MedExam_Table[[#Headers],[#Data],[Customer ID]],MedExam_Table[[#Headers],[#Data],[Cancer history]],"Not Found",0)</f>
        <v>No</v>
      </c>
      <c r="H2282" cm="1">
        <f t="array" ref="H2282">_xlfn.XLOOKUP($A2282,MedExam_Table[[#Headers],[#Data],[Customer ID]],MedExam_Table[[#Headers],[#Data],[NumberOfMajorSurgeries_updated]],"Not Found",0)</f>
        <v>2</v>
      </c>
      <c r="I2282" t="str" cm="1">
        <f t="array" ref="I2282">_xlfn.XLOOKUP($A2282,MedExam_Table[[#Headers],[#Data],[Customer ID]],MedExam_Table[[#Headers],[#Data],[Smoker Updated]],"Not Found",0)</f>
        <v>Yes</v>
      </c>
      <c r="J2282" t="str" cm="1">
        <f t="array" ref="J2282">_xlfn.XLOOKUP($A2282,MedExam_Table[[#Headers],[#Data],[Customer ID]],MedExam_Table[[#Headers],[#Data],[Weight Status]],"Not Found",0)</f>
        <v>Obesity</v>
      </c>
      <c r="K2282" t="str" cm="1">
        <f t="array" ref="K2282">_xlfn.XLOOKUP($A2282,MedExam_Table[[#Headers],[#Data],[Customer ID]],MedExam_Table[[#Headers],[#Data],[Diabetes Status]],"Not Found",0)</f>
        <v>Diabetes</v>
      </c>
      <c r="L2282" cm="1">
        <f t="array" ref="L2282">_xlfn.XLOOKUP($A2282,Hospitalisation_table[[#All],[Customer ID]],Hospitalisation_table[[#All],[Customer Age]],"Not Found",0)</f>
        <v>52</v>
      </c>
      <c r="M2282" t="str" cm="1">
        <f t="array" ref="M2282">_xlfn.XLOOKUP($A2282,Hospitalisation_table[[#All],[Customer ID]],Hospitalisation_table[[#All],[Date of Birth]],"Not Found",0)</f>
        <v>25-Sep-1970</v>
      </c>
      <c r="N2282" s="22" cm="1">
        <f t="array" ref="N2282">_xlfn.XLOOKUP($A2282,Hospitalisation_table[[#All],[Customer ID]],Hospitalisation_table[[#All],[charges]],"Not Found",0)</f>
        <v>40692.910000000003</v>
      </c>
      <c r="O2282" t="str" cm="1">
        <f t="array" ref="O2282">_xlfn.XLOOKUP($A2282,Hospitalisation_table[[#All],[Customer ID]],Hospitalisation_table[[#All],[Hospital tier_Updated]],"Not Found",0)</f>
        <v>tier - 1</v>
      </c>
      <c r="P2282" t="str" cm="1">
        <f t="array" ref="P2282">_xlfn.XLOOKUP($A2282,Hospitalisation_table[[#All],[Customer ID]],Hospitalisation_table[[#All],[City tier_updated]],"Not Found",0)</f>
        <v>tier - 1</v>
      </c>
      <c r="Q2282" t="str" cm="1">
        <f t="array" ref="Q2282">_xlfn.XLOOKUP($A2282,Hospitalisation_table[[#All],[Customer ID]],Hospitalisation_table[[#All],[State ID Updated]],"Not Found",0)</f>
        <v>R1011</v>
      </c>
    </row>
    <row r="2283" spans="1:17" x14ac:dyDescent="0.3">
      <c r="A2283" s="14" t="s">
        <v>1421</v>
      </c>
      <c r="B2283" t="str" cm="1">
        <f t="array" ref="B2283">_xlfn.XLOOKUP($A2283,CustomersName[[#All],[Customer ID]],CustomersName[[#All],[First Name]],"Not Found",0)</f>
        <v>Matthhw T</v>
      </c>
      <c r="C2283" cm="1">
        <f t="array" ref="C2283">_xlfn.XLOOKUP($A2283,MedExam_Table[[#Headers],[#Data],[Customer ID]],MedExam_Table[[#Headers],[#Data],[BMI]],"Not Found",0)</f>
        <v>27.94</v>
      </c>
      <c r="D2283" cm="1">
        <f t="array" ref="D2283">_xlfn.XLOOKUP($A2283,MedExam_Table[[#Headers],[#Data],[Customer ID]],MedExam_Table[[#Headers],[#Data],[HBA1C]],"Not Found",0)</f>
        <v>7.92</v>
      </c>
      <c r="E2283" t="str" cm="1">
        <f t="array" ref="E2283">_xlfn.XLOOKUP($A2283,MedExam_Table[[#Headers],[#Data],[Customer ID]],MedExam_Table[[#Headers],[#Data],[Heart Issues Updated]],"Not Found",0)</f>
        <v>No</v>
      </c>
      <c r="F2283" t="str" cm="1">
        <f t="array" ref="F2283">_xlfn.XLOOKUP($A2283,MedExam_Table[[#Headers],[#Data],[Customer ID]],MedExam_Table[[#Headers],[#Data],[Any Transplants Update]],"Not Found",0)</f>
        <v>No</v>
      </c>
      <c r="G2283" t="str" cm="1">
        <f t="array" ref="G2283">_xlfn.XLOOKUP($A2283,MedExam_Table[[#Headers],[#Data],[Customer ID]],MedExam_Table[[#Headers],[#Data],[Cancer history]],"Not Found",0)</f>
        <v>No</v>
      </c>
      <c r="H2283" cm="1">
        <f t="array" ref="H2283">_xlfn.XLOOKUP($A2283,MedExam_Table[[#Headers],[#Data],[Customer ID]],MedExam_Table[[#Headers],[#Data],[NumberOfMajorSurgeries_updated]],"Not Found",0)</f>
        <v>0</v>
      </c>
      <c r="I2283" t="str" cm="1">
        <f t="array" ref="I2283">_xlfn.XLOOKUP($A2283,MedExam_Table[[#Headers],[#Data],[Customer ID]],MedExam_Table[[#Headers],[#Data],[Smoker Updated]],"Not Found",0)</f>
        <v>No</v>
      </c>
      <c r="J2283" t="str" cm="1">
        <f t="array" ref="J2283">_xlfn.XLOOKUP($A2283,MedExam_Table[[#Headers],[#Data],[Customer ID]],MedExam_Table[[#Headers],[#Data],[Weight Status]],"Not Found",0)</f>
        <v>OverWeight</v>
      </c>
      <c r="K2283" t="str" cm="1">
        <f t="array" ref="K2283">_xlfn.XLOOKUP($A2283,MedExam_Table[[#Headers],[#Data],[Customer ID]],MedExam_Table[[#Headers],[#Data],[Diabetes Status]],"Not Found",0)</f>
        <v>Diabetes</v>
      </c>
      <c r="L2283" cm="1">
        <f t="array" ref="L2283">_xlfn.XLOOKUP($A2283,Hospitalisation_table[[#All],[Customer ID]],Hospitalisation_table[[#All],[Customer Age]],"Not Found",0)</f>
        <v>57</v>
      </c>
      <c r="M2283" t="str" cm="1">
        <f t="array" ref="M2283">_xlfn.XLOOKUP($A2283,Hospitalisation_table[[#All],[Customer ID]],Hospitalisation_table[[#All],[Date of Birth]],"Not Found",0)</f>
        <v>27-Oct-1965</v>
      </c>
      <c r="N2283" s="22" cm="1">
        <f t="array" ref="N2283">_xlfn.XLOOKUP($A2283,Hospitalisation_table[[#All],[Customer ID]],Hospitalisation_table[[#All],[charges]],"Not Found",0)</f>
        <v>11554.22</v>
      </c>
      <c r="O2283" t="str" cm="1">
        <f t="array" ref="O2283">_xlfn.XLOOKUP($A2283,Hospitalisation_table[[#All],[Customer ID]],Hospitalisation_table[[#All],[Hospital tier_Updated]],"Not Found",0)</f>
        <v>tier - 3</v>
      </c>
      <c r="P2283" t="str" cm="1">
        <f t="array" ref="P2283">_xlfn.XLOOKUP($A2283,Hospitalisation_table[[#All],[Customer ID]],Hospitalisation_table[[#All],[City tier_updated]],"Not Found",0)</f>
        <v>tier - 1</v>
      </c>
      <c r="Q2283" t="str" cm="1">
        <f t="array" ref="Q2283">_xlfn.XLOOKUP($A2283,Hospitalisation_table[[#All],[Customer ID]],Hospitalisation_table[[#All],[State ID Updated]],"Not Found",0)</f>
        <v>R1013</v>
      </c>
    </row>
    <row r="2284" spans="1:17" x14ac:dyDescent="0.3">
      <c r="A2284" s="13" t="s">
        <v>1420</v>
      </c>
      <c r="B2284" t="str" cm="1">
        <f t="array" ref="B2284">_xlfn.XLOOKUP($A2284,CustomersName[[#All],[Customer ID]],CustomersName[[#All],[First Name]],"Not Found",0)</f>
        <v>Cassandra</v>
      </c>
      <c r="C2284" cm="1">
        <f t="array" ref="C2284">_xlfn.XLOOKUP($A2284,MedExam_Table[[#Headers],[#Data],[Customer ID]],MedExam_Table[[#Headers],[#Data],[BMI]],"Not Found",0)</f>
        <v>31.9</v>
      </c>
      <c r="D2284" cm="1">
        <f t="array" ref="D2284">_xlfn.XLOOKUP($A2284,MedExam_Table[[#Headers],[#Data],[Customer ID]],MedExam_Table[[#Headers],[#Data],[HBA1C]],"Not Found",0)</f>
        <v>10.119999999999999</v>
      </c>
      <c r="E2284" t="str" cm="1">
        <f t="array" ref="E2284">_xlfn.XLOOKUP($A2284,MedExam_Table[[#Headers],[#Data],[Customer ID]],MedExam_Table[[#Headers],[#Data],[Heart Issues Updated]],"Not Found",0)</f>
        <v>No</v>
      </c>
      <c r="F2284" t="str" cm="1">
        <f t="array" ref="F2284">_xlfn.XLOOKUP($A2284,MedExam_Table[[#Headers],[#Data],[Customer ID]],MedExam_Table[[#Headers],[#Data],[Any Transplants Update]],"Not Found",0)</f>
        <v>No</v>
      </c>
      <c r="G2284" t="str" cm="1">
        <f t="array" ref="G2284">_xlfn.XLOOKUP($A2284,MedExam_Table[[#Headers],[#Data],[Customer ID]],MedExam_Table[[#Headers],[#Data],[Cancer history]],"Not Found",0)</f>
        <v>No</v>
      </c>
      <c r="H2284" cm="1">
        <f t="array" ref="H2284">_xlfn.XLOOKUP($A2284,MedExam_Table[[#Headers],[#Data],[Customer ID]],MedExam_Table[[#Headers],[#Data],[NumberOfMajorSurgeries_updated]],"Not Found",0)</f>
        <v>2</v>
      </c>
      <c r="I2284" t="str" cm="1">
        <f t="array" ref="I2284">_xlfn.XLOOKUP($A2284,MedExam_Table[[#Headers],[#Data],[Customer ID]],MedExam_Table[[#Headers],[#Data],[Smoker Updated]],"Not Found",0)</f>
        <v>No</v>
      </c>
      <c r="J2284" t="str" cm="1">
        <f t="array" ref="J2284">_xlfn.XLOOKUP($A2284,MedExam_Table[[#Headers],[#Data],[Customer ID]],MedExam_Table[[#Headers],[#Data],[Weight Status]],"Not Found",0)</f>
        <v>Obesity</v>
      </c>
      <c r="K2284" t="str" cm="1">
        <f t="array" ref="K2284">_xlfn.XLOOKUP($A2284,MedExam_Table[[#Headers],[#Data],[Customer ID]],MedExam_Table[[#Headers],[#Data],[Diabetes Status]],"Not Found",0)</f>
        <v>Diabetes</v>
      </c>
      <c r="L2284" cm="1">
        <f t="array" ref="L2284">_xlfn.XLOOKUP($A2284,Hospitalisation_table[[#All],[Customer ID]],Hospitalisation_table[[#All],[Customer Age]],"Not Found",0)</f>
        <v>49</v>
      </c>
      <c r="M2284" t="str" cm="1">
        <f t="array" ref="M2284">_xlfn.XLOOKUP($A2284,Hospitalisation_table[[#All],[Customer ID]],Hospitalisation_table[[#All],[Date of Birth]],"Not Found",0)</f>
        <v>23-Jul-1973</v>
      </c>
      <c r="N2284" s="22" cm="1">
        <f t="array" ref="N2284">_xlfn.XLOOKUP($A2284,Hospitalisation_table[[#All],[Customer ID]],Hospitalisation_table[[#All],[charges]],"Not Found",0)</f>
        <v>11552.9</v>
      </c>
      <c r="O2284" t="str" cm="1">
        <f t="array" ref="O2284">_xlfn.XLOOKUP($A2284,Hospitalisation_table[[#All],[Customer ID]],Hospitalisation_table[[#All],[Hospital tier_Updated]],"Not Found",0)</f>
        <v>tier - 3</v>
      </c>
      <c r="P2284" t="str" cm="1">
        <f t="array" ref="P2284">_xlfn.XLOOKUP($A2284,Hospitalisation_table[[#All],[Customer ID]],Hospitalisation_table[[#All],[City tier_updated]],"Not Found",0)</f>
        <v>tier - 2</v>
      </c>
      <c r="Q2284" t="str" cm="1">
        <f t="array" ref="Q2284">_xlfn.XLOOKUP($A2284,Hospitalisation_table[[#All],[Customer ID]],Hospitalisation_table[[#All],[State ID Updated]],"Not Found",0)</f>
        <v>R1011</v>
      </c>
    </row>
    <row r="2285" spans="1:17" x14ac:dyDescent="0.3">
      <c r="A2285" s="14" t="s">
        <v>1419</v>
      </c>
      <c r="B2285" t="str" cm="1">
        <f t="array" ref="B2285">_xlfn.XLOOKUP($A2285,CustomersName[[#All],[Customer ID]],CustomersName[[#All],[First Name]],"Not Found",0)</f>
        <v>Roshmary C</v>
      </c>
      <c r="C2285" cm="1">
        <f t="array" ref="C2285">_xlfn.XLOOKUP($A2285,MedExam_Table[[#Headers],[#Data],[Customer ID]],MedExam_Table[[#Headers],[#Data],[BMI]],"Not Found",0)</f>
        <v>31.64</v>
      </c>
      <c r="D2285" cm="1">
        <f t="array" ref="D2285">_xlfn.XLOOKUP($A2285,MedExam_Table[[#Headers],[#Data],[Customer ID]],MedExam_Table[[#Headers],[#Data],[HBA1C]],"Not Found",0)</f>
        <v>7.91</v>
      </c>
      <c r="E2285" t="str" cm="1">
        <f t="array" ref="E2285">_xlfn.XLOOKUP($A2285,MedExam_Table[[#Headers],[#Data],[Customer ID]],MedExam_Table[[#Headers],[#Data],[Heart Issues Updated]],"Not Found",0)</f>
        <v>No</v>
      </c>
      <c r="F2285" t="str" cm="1">
        <f t="array" ref="F2285">_xlfn.XLOOKUP($A2285,MedExam_Table[[#Headers],[#Data],[Customer ID]],MedExam_Table[[#Headers],[#Data],[Any Transplants Update]],"Not Found",0)</f>
        <v>No</v>
      </c>
      <c r="G2285" t="str" cm="1">
        <f t="array" ref="G2285">_xlfn.XLOOKUP($A2285,MedExam_Table[[#Headers],[#Data],[Customer ID]],MedExam_Table[[#Headers],[#Data],[Cancer history]],"Not Found",0)</f>
        <v>No</v>
      </c>
      <c r="H2285" cm="1">
        <f t="array" ref="H2285">_xlfn.XLOOKUP($A2285,MedExam_Table[[#Headers],[#Data],[Customer ID]],MedExam_Table[[#Headers],[#Data],[NumberOfMajorSurgeries_updated]],"Not Found",0)</f>
        <v>0</v>
      </c>
      <c r="I2285" t="str" cm="1">
        <f t="array" ref="I2285">_xlfn.XLOOKUP($A2285,MedExam_Table[[#Headers],[#Data],[Customer ID]],MedExam_Table[[#Headers],[#Data],[Smoker Updated]],"Not Found",0)</f>
        <v>No</v>
      </c>
      <c r="J2285" t="str" cm="1">
        <f t="array" ref="J2285">_xlfn.XLOOKUP($A2285,MedExam_Table[[#Headers],[#Data],[Customer ID]],MedExam_Table[[#Headers],[#Data],[Weight Status]],"Not Found",0)</f>
        <v>Obesity</v>
      </c>
      <c r="K2285" t="str" cm="1">
        <f t="array" ref="K2285">_xlfn.XLOOKUP($A2285,MedExam_Table[[#Headers],[#Data],[Customer ID]],MedExam_Table[[#Headers],[#Data],[Diabetes Status]],"Not Found",0)</f>
        <v>Diabetes</v>
      </c>
      <c r="L2285" cm="1">
        <f t="array" ref="L2285">_xlfn.XLOOKUP($A2285,Hospitalisation_table[[#All],[Customer ID]],Hospitalisation_table[[#All],[Customer Age]],"Not Found",0)</f>
        <v>51</v>
      </c>
      <c r="M2285" t="str" cm="1">
        <f t="array" ref="M2285">_xlfn.XLOOKUP($A2285,Hospitalisation_table[[#All],[Customer ID]],Hospitalisation_table[[#All],[Date of Birth]],"Not Found",0)</f>
        <v>1-Dec-1971</v>
      </c>
      <c r="N2285" s="22" cm="1">
        <f t="array" ref="N2285">_xlfn.XLOOKUP($A2285,Hospitalisation_table[[#All],[Customer ID]],Hospitalisation_table[[#All],[charges]],"Not Found",0)</f>
        <v>11540.25</v>
      </c>
      <c r="O2285" t="str" cm="1">
        <f t="array" ref="O2285">_xlfn.XLOOKUP($A2285,Hospitalisation_table[[#All],[Customer ID]],Hospitalisation_table[[#All],[Hospital tier_Updated]],"Not Found",0)</f>
        <v>tier - 3</v>
      </c>
      <c r="P2285" t="str" cm="1">
        <f t="array" ref="P2285">_xlfn.XLOOKUP($A2285,Hospitalisation_table[[#All],[Customer ID]],Hospitalisation_table[[#All],[City tier_updated]],"Not Found",0)</f>
        <v>tier - 1</v>
      </c>
      <c r="Q2285" t="str" cm="1">
        <f t="array" ref="Q2285">_xlfn.XLOOKUP($A2285,Hospitalisation_table[[#All],[Customer ID]],Hospitalisation_table[[#All],[State ID Updated]],"Not Found",0)</f>
        <v>R1012</v>
      </c>
    </row>
    <row r="2286" spans="1:17" x14ac:dyDescent="0.3">
      <c r="A2286" s="13" t="s">
        <v>1418</v>
      </c>
      <c r="B2286" t="str" cm="1">
        <f t="array" ref="B2286">_xlfn.XLOOKUP($A2286,CustomersName[[#All],[Customer ID]],CustomersName[[#All],[First Name]],"Not Found",0)</f>
        <v>Carhie A.</v>
      </c>
      <c r="C2286" cm="1">
        <f t="array" ref="C2286">_xlfn.XLOOKUP($A2286,MedExam_Table[[#Headers],[#Data],[Customer ID]],MedExam_Table[[#Headers],[#Data],[BMI]],"Not Found",0)</f>
        <v>46.7</v>
      </c>
      <c r="D2286" cm="1">
        <f t="array" ref="D2286">_xlfn.XLOOKUP($A2286,MedExam_Table[[#Headers],[#Data],[Customer ID]],MedExam_Table[[#Headers],[#Data],[HBA1C]],"Not Found",0)</f>
        <v>10.9</v>
      </c>
      <c r="E2286" t="str" cm="1">
        <f t="array" ref="E2286">_xlfn.XLOOKUP($A2286,MedExam_Table[[#Headers],[#Data],[Customer ID]],MedExam_Table[[#Headers],[#Data],[Heart Issues Updated]],"Not Found",0)</f>
        <v>No</v>
      </c>
      <c r="F2286" t="str" cm="1">
        <f t="array" ref="F2286">_xlfn.XLOOKUP($A2286,MedExam_Table[[#Headers],[#Data],[Customer ID]],MedExam_Table[[#Headers],[#Data],[Any Transplants Update]],"Not Found",0)</f>
        <v>No</v>
      </c>
      <c r="G2286" t="str" cm="1">
        <f t="array" ref="G2286">_xlfn.XLOOKUP($A2286,MedExam_Table[[#Headers],[#Data],[Customer ID]],MedExam_Table[[#Headers],[#Data],[Cancer history]],"Not Found",0)</f>
        <v>No</v>
      </c>
      <c r="H2286" cm="1">
        <f t="array" ref="H2286">_xlfn.XLOOKUP($A2286,MedExam_Table[[#Headers],[#Data],[Customer ID]],MedExam_Table[[#Headers],[#Data],[NumberOfMajorSurgeries_updated]],"Not Found",0)</f>
        <v>0</v>
      </c>
      <c r="I2286" t="str" cm="1">
        <f t="array" ref="I2286">_xlfn.XLOOKUP($A2286,MedExam_Table[[#Headers],[#Data],[Customer ID]],MedExam_Table[[#Headers],[#Data],[Smoker Updated]],"Not Found",0)</f>
        <v>No</v>
      </c>
      <c r="J2286" t="str" cm="1">
        <f t="array" ref="J2286">_xlfn.XLOOKUP($A2286,MedExam_Table[[#Headers],[#Data],[Customer ID]],MedExam_Table[[#Headers],[#Data],[Weight Status]],"Not Found",0)</f>
        <v>Obesity</v>
      </c>
      <c r="K2286" t="str" cm="1">
        <f t="array" ref="K2286">_xlfn.XLOOKUP($A2286,MedExam_Table[[#Headers],[#Data],[Customer ID]],MedExam_Table[[#Headers],[#Data],[Diabetes Status]],"Not Found",0)</f>
        <v>Diabetes</v>
      </c>
      <c r="L2286" cm="1">
        <f t="array" ref="L2286">_xlfn.XLOOKUP($A2286,Hospitalisation_table[[#All],[Customer ID]],Hospitalisation_table[[#All],[Customer Age]],"Not Found",0)</f>
        <v>54</v>
      </c>
      <c r="M2286" t="str" cm="1">
        <f t="array" ref="M2286">_xlfn.XLOOKUP($A2286,Hospitalisation_table[[#All],[Customer ID]],Hospitalisation_table[[#All],[Date of Birth]],"Not Found",0)</f>
        <v>14-Nov-1968</v>
      </c>
      <c r="N2286" s="22" cm="1">
        <f t="array" ref="N2286">_xlfn.XLOOKUP($A2286,Hospitalisation_table[[#All],[Customer ID]],Hospitalisation_table[[#All],[charges]],"Not Found",0)</f>
        <v>11538.42</v>
      </c>
      <c r="O2286" t="str" cm="1">
        <f t="array" ref="O2286">_xlfn.XLOOKUP($A2286,Hospitalisation_table[[#All],[Customer ID]],Hospitalisation_table[[#All],[Hospital tier_Updated]],"Not Found",0)</f>
        <v>tier - 3</v>
      </c>
      <c r="P2286" t="str" cm="1">
        <f t="array" ref="P2286">_xlfn.XLOOKUP($A2286,Hospitalisation_table[[#All],[Customer ID]],Hospitalisation_table[[#All],[City tier_updated]],"Not Found",0)</f>
        <v>tier - 1</v>
      </c>
      <c r="Q2286" t="str" cm="1">
        <f t="array" ref="Q2286">_xlfn.XLOOKUP($A2286,Hospitalisation_table[[#All],[Customer ID]],Hospitalisation_table[[#All],[State ID Updated]],"Not Found",0)</f>
        <v>R1011</v>
      </c>
    </row>
    <row r="2287" spans="1:17" x14ac:dyDescent="0.3">
      <c r="A2287" s="14" t="s">
        <v>1417</v>
      </c>
      <c r="B2287" t="str" cm="1">
        <f t="array" ref="B2287">_xlfn.XLOOKUP($A2287,CustomersName[[#All],[Customer ID]],CustomersName[[#All],[First Name]],"Not Found",0)</f>
        <v>Gerahdo Sr.</v>
      </c>
      <c r="C2287" cm="1">
        <f t="array" ref="C2287">_xlfn.XLOOKUP($A2287,MedExam_Table[[#Headers],[#Data],[Customer ID]],MedExam_Table[[#Headers],[#Data],[BMI]],"Not Found",0)</f>
        <v>18.335000000000001</v>
      </c>
      <c r="D2287" cm="1">
        <f t="array" ref="D2287">_xlfn.XLOOKUP($A2287,MedExam_Table[[#Headers],[#Data],[Customer ID]],MedExam_Table[[#Headers],[#Data],[HBA1C]],"Not Found",0)</f>
        <v>11.83</v>
      </c>
      <c r="E2287" t="str" cm="1">
        <f t="array" ref="E2287">_xlfn.XLOOKUP($A2287,MedExam_Table[[#Headers],[#Data],[Customer ID]],MedExam_Table[[#Headers],[#Data],[Heart Issues Updated]],"Not Found",0)</f>
        <v>No</v>
      </c>
      <c r="F2287" t="str" cm="1">
        <f t="array" ref="F2287">_xlfn.XLOOKUP($A2287,MedExam_Table[[#Headers],[#Data],[Customer ID]],MedExam_Table[[#Headers],[#Data],[Any Transplants Update]],"Not Found",0)</f>
        <v>No</v>
      </c>
      <c r="G2287" t="str" cm="1">
        <f t="array" ref="G2287">_xlfn.XLOOKUP($A2287,MedExam_Table[[#Headers],[#Data],[Customer ID]],MedExam_Table[[#Headers],[#Data],[Cancer history]],"Not Found",0)</f>
        <v>No</v>
      </c>
      <c r="H2287" cm="1">
        <f t="array" ref="H2287">_xlfn.XLOOKUP($A2287,MedExam_Table[[#Headers],[#Data],[Customer ID]],MedExam_Table[[#Headers],[#Data],[NumberOfMajorSurgeries_updated]],"Not Found",0)</f>
        <v>0</v>
      </c>
      <c r="I2287" t="str" cm="1">
        <f t="array" ref="I2287">_xlfn.XLOOKUP($A2287,MedExam_Table[[#Headers],[#Data],[Customer ID]],MedExam_Table[[#Headers],[#Data],[Smoker Updated]],"Not Found",0)</f>
        <v>No</v>
      </c>
      <c r="J2287" t="str" cm="1">
        <f t="array" ref="J2287">_xlfn.XLOOKUP($A2287,MedExam_Table[[#Headers],[#Data],[Customer ID]],MedExam_Table[[#Headers],[#Data],[Weight Status]],"Not Found",0)</f>
        <v>Underweight</v>
      </c>
      <c r="K2287" t="str" cm="1">
        <f t="array" ref="K2287">_xlfn.XLOOKUP($A2287,MedExam_Table[[#Headers],[#Data],[Customer ID]],MedExam_Table[[#Headers],[#Data],[Diabetes Status]],"Not Found",0)</f>
        <v>Diabetes</v>
      </c>
      <c r="L2287" cm="1">
        <f t="array" ref="L2287">_xlfn.XLOOKUP($A2287,Hospitalisation_table[[#All],[Customer ID]],Hospitalisation_table[[#All],[Customer Age]],"Not Found",0)</f>
        <v>57</v>
      </c>
      <c r="M2287" t="str" cm="1">
        <f t="array" ref="M2287">_xlfn.XLOOKUP($A2287,Hospitalisation_table[[#All],[Customer ID]],Hospitalisation_table[[#All],[Date of Birth]],"Not Found",0)</f>
        <v>3-Oct-1965</v>
      </c>
      <c r="N2287" s="22" cm="1">
        <f t="array" ref="N2287">_xlfn.XLOOKUP($A2287,Hospitalisation_table[[#All],[Customer ID]],Hospitalisation_table[[#All],[charges]],"Not Found",0)</f>
        <v>11534.87</v>
      </c>
      <c r="O2287" t="str" cm="1">
        <f t="array" ref="O2287">_xlfn.XLOOKUP($A2287,Hospitalisation_table[[#All],[Customer ID]],Hospitalisation_table[[#All],[Hospital tier_Updated]],"Not Found",0)</f>
        <v>tier - 3</v>
      </c>
      <c r="P2287" t="str" cm="1">
        <f t="array" ref="P2287">_xlfn.XLOOKUP($A2287,Hospitalisation_table[[#All],[Customer ID]],Hospitalisation_table[[#All],[City tier_updated]],"Not Found",0)</f>
        <v>tier - 1</v>
      </c>
      <c r="Q2287" t="str" cm="1">
        <f t="array" ref="Q2287">_xlfn.XLOOKUP($A2287,Hospitalisation_table[[#All],[Customer ID]],Hospitalisation_table[[#All],[State ID Updated]],"Not Found",0)</f>
        <v>R1017</v>
      </c>
    </row>
    <row r="2288" spans="1:17" x14ac:dyDescent="0.3">
      <c r="A2288" s="13" t="s">
        <v>1416</v>
      </c>
      <c r="B2288" t="str" cm="1">
        <f t="array" ref="B2288">_xlfn.XLOOKUP($A2288,CustomersName[[#All],[Customer ID]],CustomersName[[#All],[First Name]],"Not Found",0)</f>
        <v>Mahthew R.</v>
      </c>
      <c r="C2288" cm="1">
        <f t="array" ref="C2288">_xlfn.XLOOKUP($A2288,MedExam_Table[[#Headers],[#Data],[Customer ID]],MedExam_Table[[#Headers],[#Data],[BMI]],"Not Found",0)</f>
        <v>31.24</v>
      </c>
      <c r="D2288" cm="1">
        <f t="array" ref="D2288">_xlfn.XLOOKUP($A2288,MedExam_Table[[#Headers],[#Data],[Customer ID]],MedExam_Table[[#Headers],[#Data],[HBA1C]],"Not Found",0)</f>
        <v>7.42</v>
      </c>
      <c r="E2288" t="str" cm="1">
        <f t="array" ref="E2288">_xlfn.XLOOKUP($A2288,MedExam_Table[[#Headers],[#Data],[Customer ID]],MedExam_Table[[#Headers],[#Data],[Heart Issues Updated]],"Not Found",0)</f>
        <v>Yes</v>
      </c>
      <c r="F2288" t="str" cm="1">
        <f t="array" ref="F2288">_xlfn.XLOOKUP($A2288,MedExam_Table[[#Headers],[#Data],[Customer ID]],MedExam_Table[[#Headers],[#Data],[Any Transplants Update]],"Not Found",0)</f>
        <v>No</v>
      </c>
      <c r="G2288" t="str" cm="1">
        <f t="array" ref="G2288">_xlfn.XLOOKUP($A2288,MedExam_Table[[#Headers],[#Data],[Customer ID]],MedExam_Table[[#Headers],[#Data],[Cancer history]],"Not Found",0)</f>
        <v>No</v>
      </c>
      <c r="H2288" cm="1">
        <f t="array" ref="H2288">_xlfn.XLOOKUP($A2288,MedExam_Table[[#Headers],[#Data],[Customer ID]],MedExam_Table[[#Headers],[#Data],[NumberOfMajorSurgeries_updated]],"Not Found",0)</f>
        <v>2</v>
      </c>
      <c r="I2288" t="str" cm="1">
        <f t="array" ref="I2288">_xlfn.XLOOKUP($A2288,MedExam_Table[[#Headers],[#Data],[Customer ID]],MedExam_Table[[#Headers],[#Data],[Smoker Updated]],"Not Found",0)</f>
        <v>No</v>
      </c>
      <c r="J2288" t="str" cm="1">
        <f t="array" ref="J2288">_xlfn.XLOOKUP($A2288,MedExam_Table[[#Headers],[#Data],[Customer ID]],MedExam_Table[[#Headers],[#Data],[Weight Status]],"Not Found",0)</f>
        <v>Obesity</v>
      </c>
      <c r="K2288" t="str" cm="1">
        <f t="array" ref="K2288">_xlfn.XLOOKUP($A2288,MedExam_Table[[#Headers],[#Data],[Customer ID]],MedExam_Table[[#Headers],[#Data],[Diabetes Status]],"Not Found",0)</f>
        <v>Diabetes</v>
      </c>
      <c r="L2288" cm="1">
        <f t="array" ref="L2288">_xlfn.XLOOKUP($A2288,Hospitalisation_table[[#All],[Customer ID]],Hospitalisation_table[[#All],[Customer Age]],"Not Found",0)</f>
        <v>52</v>
      </c>
      <c r="M2288" t="str" cm="1">
        <f t="array" ref="M2288">_xlfn.XLOOKUP($A2288,Hospitalisation_table[[#All],[Customer ID]],Hospitalisation_table[[#All],[Date of Birth]],"Not Found",0)</f>
        <v>23-Jul-1970</v>
      </c>
      <c r="N2288" s="22" cm="1">
        <f t="array" ref="N2288">_xlfn.XLOOKUP($A2288,Hospitalisation_table[[#All],[Customer ID]],Hospitalisation_table[[#All],[charges]],"Not Found",0)</f>
        <v>11530.12</v>
      </c>
      <c r="O2288" t="str" cm="1">
        <f t="array" ref="O2288">_xlfn.XLOOKUP($A2288,Hospitalisation_table[[#All],[Customer ID]],Hospitalisation_table[[#All],[Hospital tier_Updated]],"Not Found",0)</f>
        <v>tier - 3</v>
      </c>
      <c r="P2288" t="str" cm="1">
        <f t="array" ref="P2288">_xlfn.XLOOKUP($A2288,Hospitalisation_table[[#All],[Customer ID]],Hospitalisation_table[[#All],[City tier_updated]],"Not Found",0)</f>
        <v>tier - 1</v>
      </c>
      <c r="Q2288" t="str" cm="1">
        <f t="array" ref="Q2288">_xlfn.XLOOKUP($A2288,Hospitalisation_table[[#All],[Customer ID]],Hospitalisation_table[[#All],[State ID Updated]],"Not Found",0)</f>
        <v>R1012</v>
      </c>
    </row>
    <row r="2289" spans="1:17" x14ac:dyDescent="0.3">
      <c r="A2289" s="14" t="s">
        <v>1415</v>
      </c>
      <c r="B2289" t="str" cm="1">
        <f t="array" ref="B2289">_xlfn.XLOOKUP($A2289,CustomersName[[#All],[Customer ID]],CustomersName[[#All],[First Name]],"Not Found",0)</f>
        <v>Mhghan E</v>
      </c>
      <c r="C2289" cm="1">
        <f t="array" ref="C2289">_xlfn.XLOOKUP($A2289,MedExam_Table[[#Headers],[#Data],[Customer ID]],MedExam_Table[[#Headers],[#Data],[BMI]],"Not Found",0)</f>
        <v>39.22</v>
      </c>
      <c r="D2289" cm="1">
        <f t="array" ref="D2289">_xlfn.XLOOKUP($A2289,MedExam_Table[[#Headers],[#Data],[Customer ID]],MedExam_Table[[#Headers],[#Data],[HBA1C]],"Not Found",0)</f>
        <v>5.62</v>
      </c>
      <c r="E2289" t="str" cm="1">
        <f t="array" ref="E2289">_xlfn.XLOOKUP($A2289,MedExam_Table[[#Headers],[#Data],[Customer ID]],MedExam_Table[[#Headers],[#Data],[Heart Issues Updated]],"Not Found",0)</f>
        <v>Yes</v>
      </c>
      <c r="F2289" t="str" cm="1">
        <f t="array" ref="F2289">_xlfn.XLOOKUP($A2289,MedExam_Table[[#Headers],[#Data],[Customer ID]],MedExam_Table[[#Headers],[#Data],[Any Transplants Update]],"Not Found",0)</f>
        <v>No</v>
      </c>
      <c r="G2289" t="str" cm="1">
        <f t="array" ref="G2289">_xlfn.XLOOKUP($A2289,MedExam_Table[[#Headers],[#Data],[Customer ID]],MedExam_Table[[#Headers],[#Data],[Cancer history]],"Not Found",0)</f>
        <v>No</v>
      </c>
      <c r="H2289" cm="1">
        <f t="array" ref="H2289">_xlfn.XLOOKUP($A2289,MedExam_Table[[#Headers],[#Data],[Customer ID]],MedExam_Table[[#Headers],[#Data],[NumberOfMajorSurgeries_updated]],"Not Found",0)</f>
        <v>1</v>
      </c>
      <c r="I2289" t="str" cm="1">
        <f t="array" ref="I2289">_xlfn.XLOOKUP($A2289,MedExam_Table[[#Headers],[#Data],[Customer ID]],MedExam_Table[[#Headers],[#Data],[Smoker Updated]],"Not Found",0)</f>
        <v>No</v>
      </c>
      <c r="J2289" t="str" cm="1">
        <f t="array" ref="J2289">_xlfn.XLOOKUP($A2289,MedExam_Table[[#Headers],[#Data],[Customer ID]],MedExam_Table[[#Headers],[#Data],[Weight Status]],"Not Found",0)</f>
        <v>Obesity</v>
      </c>
      <c r="K2289" t="str" cm="1">
        <f t="array" ref="K2289">_xlfn.XLOOKUP($A2289,MedExam_Table[[#Headers],[#Data],[Customer ID]],MedExam_Table[[#Headers],[#Data],[Diabetes Status]],"Not Found",0)</f>
        <v>Normal</v>
      </c>
      <c r="L2289" cm="1">
        <f t="array" ref="L2289">_xlfn.XLOOKUP($A2289,Hospitalisation_table[[#All],[Customer ID]],Hospitalisation_table[[#All],[Customer Age]],"Not Found",0)</f>
        <v>34</v>
      </c>
      <c r="M2289" t="str" cm="1">
        <f t="array" ref="M2289">_xlfn.XLOOKUP($A2289,Hospitalisation_table[[#All],[Customer ID]],Hospitalisation_table[[#All],[Date of Birth]],"Not Found",0)</f>
        <v>12-Jun-1988</v>
      </c>
      <c r="N2289" s="22" cm="1">
        <f t="array" ref="N2289">_xlfn.XLOOKUP($A2289,Hospitalisation_table[[#All],[Customer ID]],Hospitalisation_table[[#All],[charges]],"Not Found",0)</f>
        <v>11524.25</v>
      </c>
      <c r="O2289" t="str" cm="1">
        <f t="array" ref="O2289">_xlfn.XLOOKUP($A2289,Hospitalisation_table[[#All],[Customer ID]],Hospitalisation_table[[#All],[Hospital tier_Updated]],"Not Found",0)</f>
        <v>tier - 3</v>
      </c>
      <c r="P2289" t="str" cm="1">
        <f t="array" ref="P2289">_xlfn.XLOOKUP($A2289,Hospitalisation_table[[#All],[Customer ID]],Hospitalisation_table[[#All],[City tier_updated]],"Not Found",0)</f>
        <v>tier - 1</v>
      </c>
      <c r="Q2289" t="str" cm="1">
        <f t="array" ref="Q2289">_xlfn.XLOOKUP($A2289,Hospitalisation_table[[#All],[Customer ID]],Hospitalisation_table[[#All],[State ID Updated]],"Not Found",0)</f>
        <v>R1026</v>
      </c>
    </row>
    <row r="2290" spans="1:17" x14ac:dyDescent="0.3">
      <c r="A2290" s="13" t="s">
        <v>1414</v>
      </c>
      <c r="B2290" t="str" cm="1">
        <f t="array" ref="B2290">_xlfn.XLOOKUP($A2290,CustomersName[[#All],[Customer ID]],CustomersName[[#All],[First Name]],"Not Found",0)</f>
        <v>Eric</v>
      </c>
      <c r="C2290" cm="1">
        <f t="array" ref="C2290">_xlfn.XLOOKUP($A2290,MedExam_Table[[#Headers],[#Data],[Customer ID]],MedExam_Table[[#Headers],[#Data],[BMI]],"Not Found",0)</f>
        <v>24.414999999999999</v>
      </c>
      <c r="D2290" cm="1">
        <f t="array" ref="D2290">_xlfn.XLOOKUP($A2290,MedExam_Table[[#Headers],[#Data],[Customer ID]],MedExam_Table[[#Headers],[#Data],[HBA1C]],"Not Found",0)</f>
        <v>7.16</v>
      </c>
      <c r="E2290" t="str" cm="1">
        <f t="array" ref="E2290">_xlfn.XLOOKUP($A2290,MedExam_Table[[#Headers],[#Data],[Customer ID]],MedExam_Table[[#Headers],[#Data],[Heart Issues Updated]],"Not Found",0)</f>
        <v>No</v>
      </c>
      <c r="F2290" t="str" cm="1">
        <f t="array" ref="F2290">_xlfn.XLOOKUP($A2290,MedExam_Table[[#Headers],[#Data],[Customer ID]],MedExam_Table[[#Headers],[#Data],[Any Transplants Update]],"Not Found",0)</f>
        <v>No</v>
      </c>
      <c r="G2290" t="str" cm="1">
        <f t="array" ref="G2290">_xlfn.XLOOKUP($A2290,MedExam_Table[[#Headers],[#Data],[Customer ID]],MedExam_Table[[#Headers],[#Data],[Cancer history]],"Not Found",0)</f>
        <v>No</v>
      </c>
      <c r="H2290" cm="1">
        <f t="array" ref="H2290">_xlfn.XLOOKUP($A2290,MedExam_Table[[#Headers],[#Data],[Customer ID]],MedExam_Table[[#Headers],[#Data],[NumberOfMajorSurgeries_updated]],"Not Found",0)</f>
        <v>0</v>
      </c>
      <c r="I2290" t="str" cm="1">
        <f t="array" ref="I2290">_xlfn.XLOOKUP($A2290,MedExam_Table[[#Headers],[#Data],[Customer ID]],MedExam_Table[[#Headers],[#Data],[Smoker Updated]],"Not Found",0)</f>
        <v>No</v>
      </c>
      <c r="J2290" t="str" cm="1">
        <f t="array" ref="J2290">_xlfn.XLOOKUP($A2290,MedExam_Table[[#Headers],[#Data],[Customer ID]],MedExam_Table[[#Headers],[#Data],[Weight Status]],"Not Found",0)</f>
        <v>NormalWeight</v>
      </c>
      <c r="K2290" t="str" cm="1">
        <f t="array" ref="K2290">_xlfn.XLOOKUP($A2290,MedExam_Table[[#Headers],[#Data],[Customer ID]],MedExam_Table[[#Headers],[#Data],[Diabetes Status]],"Not Found",0)</f>
        <v>Diabetes</v>
      </c>
      <c r="L2290" cm="1">
        <f t="array" ref="L2290">_xlfn.XLOOKUP($A2290,Hospitalisation_table[[#All],[Customer ID]],Hospitalisation_table[[#All],[Customer Age]],"Not Found",0)</f>
        <v>51</v>
      </c>
      <c r="M2290" t="str" cm="1">
        <f t="array" ref="M2290">_xlfn.XLOOKUP($A2290,Hospitalisation_table[[#All],[Customer ID]],Hospitalisation_table[[#All],[Date of Birth]],"Not Found",0)</f>
        <v>19-Dec-1971</v>
      </c>
      <c r="N2290" s="22" cm="1">
        <f t="array" ref="N2290">_xlfn.XLOOKUP($A2290,Hospitalisation_table[[#All],[Customer ID]],Hospitalisation_table[[#All],[charges]],"Not Found",0)</f>
        <v>11520.1</v>
      </c>
      <c r="O2290" t="str" cm="1">
        <f t="array" ref="O2290">_xlfn.XLOOKUP($A2290,Hospitalisation_table[[#All],[Customer ID]],Hospitalisation_table[[#All],[Hospital tier_Updated]],"Not Found",0)</f>
        <v>tier - 3</v>
      </c>
      <c r="P2290" t="str" cm="1">
        <f t="array" ref="P2290">_xlfn.XLOOKUP($A2290,Hospitalisation_table[[#All],[Customer ID]],Hospitalisation_table[[#All],[City tier_updated]],"Not Found",0)</f>
        <v>tier - 1</v>
      </c>
      <c r="Q2290" t="str" cm="1">
        <f t="array" ref="Q2290">_xlfn.XLOOKUP($A2290,Hospitalisation_table[[#All],[Customer ID]],Hospitalisation_table[[#All],[State ID Updated]],"Not Found",0)</f>
        <v>R1012</v>
      </c>
    </row>
    <row r="2291" spans="1:17" x14ac:dyDescent="0.3">
      <c r="A2291" s="14" t="s">
        <v>1413</v>
      </c>
      <c r="B2291" t="str" cm="1">
        <f t="array" ref="B2291">_xlfn.XLOOKUP($A2291,CustomersName[[#All],[Customer ID]],CustomersName[[#All],[First Name]],"Not Found",0)</f>
        <v>Lisa Bhisa B</v>
      </c>
      <c r="C2291" cm="1">
        <f t="array" ref="C2291">_xlfn.XLOOKUP($A2291,MedExam_Table[[#Headers],[#Data],[Customer ID]],MedExam_Table[[#Headers],[#Data],[BMI]],"Not Found",0)</f>
        <v>32.299999999999997</v>
      </c>
      <c r="D2291" cm="1">
        <f t="array" ref="D2291">_xlfn.XLOOKUP($A2291,MedExam_Table[[#Headers],[#Data],[Customer ID]],MedExam_Table[[#Headers],[#Data],[HBA1C]],"Not Found",0)</f>
        <v>9.89</v>
      </c>
      <c r="E2291" t="str" cm="1">
        <f t="array" ref="E2291">_xlfn.XLOOKUP($A2291,MedExam_Table[[#Headers],[#Data],[Customer ID]],MedExam_Table[[#Headers],[#Data],[Heart Issues Updated]],"Not Found",0)</f>
        <v>No</v>
      </c>
      <c r="F2291" t="str" cm="1">
        <f t="array" ref="F2291">_xlfn.XLOOKUP($A2291,MedExam_Table[[#Headers],[#Data],[Customer ID]],MedExam_Table[[#Headers],[#Data],[Any Transplants Update]],"Not Found",0)</f>
        <v>No</v>
      </c>
      <c r="G2291" t="str" cm="1">
        <f t="array" ref="G2291">_xlfn.XLOOKUP($A2291,MedExam_Table[[#Headers],[#Data],[Customer ID]],MedExam_Table[[#Headers],[#Data],[Cancer history]],"Not Found",0)</f>
        <v>No</v>
      </c>
      <c r="H2291" cm="1">
        <f t="array" ref="H2291">_xlfn.XLOOKUP($A2291,MedExam_Table[[#Headers],[#Data],[Customer ID]],MedExam_Table[[#Headers],[#Data],[NumberOfMajorSurgeries_updated]],"Not Found",0)</f>
        <v>0</v>
      </c>
      <c r="I2291" t="str" cm="1">
        <f t="array" ref="I2291">_xlfn.XLOOKUP($A2291,MedExam_Table[[#Headers],[#Data],[Customer ID]],MedExam_Table[[#Headers],[#Data],[Smoker Updated]],"Not Found",0)</f>
        <v>No</v>
      </c>
      <c r="J2291" t="str" cm="1">
        <f t="array" ref="J2291">_xlfn.XLOOKUP($A2291,MedExam_Table[[#Headers],[#Data],[Customer ID]],MedExam_Table[[#Headers],[#Data],[Weight Status]],"Not Found",0)</f>
        <v>Obesity</v>
      </c>
      <c r="K2291" t="str" cm="1">
        <f t="array" ref="K2291">_xlfn.XLOOKUP($A2291,MedExam_Table[[#Headers],[#Data],[Customer ID]],MedExam_Table[[#Headers],[#Data],[Diabetes Status]],"Not Found",0)</f>
        <v>Diabetes</v>
      </c>
      <c r="L2291" cm="1">
        <f t="array" ref="L2291">_xlfn.XLOOKUP($A2291,Hospitalisation_table[[#All],[Customer ID]],Hospitalisation_table[[#All],[Customer Age]],"Not Found",0)</f>
        <v>54</v>
      </c>
      <c r="M2291" t="str" cm="1">
        <f t="array" ref="M2291">_xlfn.XLOOKUP($A2291,Hospitalisation_table[[#All],[Customer ID]],Hospitalisation_table[[#All],[Date of Birth]],"Not Found",0)</f>
        <v>24-Jun-1968</v>
      </c>
      <c r="N2291" s="22" cm="1">
        <f t="array" ref="N2291">_xlfn.XLOOKUP($A2291,Hospitalisation_table[[#All],[Customer ID]],Hospitalisation_table[[#All],[charges]],"Not Found",0)</f>
        <v>11512.41</v>
      </c>
      <c r="O2291" t="str" cm="1">
        <f t="array" ref="O2291">_xlfn.XLOOKUP($A2291,Hospitalisation_table[[#All],[Customer ID]],Hospitalisation_table[[#All],[Hospital tier_Updated]],"Not Found",0)</f>
        <v>tier - 3</v>
      </c>
      <c r="P2291" t="str" cm="1">
        <f t="array" ref="P2291">_xlfn.XLOOKUP($A2291,Hospitalisation_table[[#All],[Customer ID]],Hospitalisation_table[[#All],[City tier_updated]],"Not Found",0)</f>
        <v>tier - 1</v>
      </c>
      <c r="Q2291" t="str" cm="1">
        <f t="array" ref="Q2291">_xlfn.XLOOKUP($A2291,Hospitalisation_table[[#All],[Customer ID]],Hospitalisation_table[[#All],[State ID Updated]],"Not Found",0)</f>
        <v>R1024</v>
      </c>
    </row>
    <row r="2292" spans="1:17" x14ac:dyDescent="0.3">
      <c r="A2292" s="13" t="s">
        <v>1412</v>
      </c>
      <c r="B2292" t="str" cm="1">
        <f t="array" ref="B2292">_xlfn.XLOOKUP($A2292,CustomersName[[#All],[Customer ID]],CustomersName[[#All],[First Name]],"Not Found",0)</f>
        <v>JanehR.</v>
      </c>
      <c r="C2292" cm="1">
        <f t="array" ref="C2292">_xlfn.XLOOKUP($A2292,MedExam_Table[[#Headers],[#Data],[Customer ID]],MedExam_Table[[#Headers],[#Data],[BMI]],"Not Found",0)</f>
        <v>39.94</v>
      </c>
      <c r="D2292" cm="1">
        <f t="array" ref="D2292">_xlfn.XLOOKUP($A2292,MedExam_Table[[#Headers],[#Data],[Customer ID]],MedExam_Table[[#Headers],[#Data],[HBA1C]],"Not Found",0)</f>
        <v>5.14</v>
      </c>
      <c r="E2292" t="str" cm="1">
        <f t="array" ref="E2292">_xlfn.XLOOKUP($A2292,MedExam_Table[[#Headers],[#Data],[Customer ID]],MedExam_Table[[#Headers],[#Data],[Heart Issues Updated]],"Not Found",0)</f>
        <v>No</v>
      </c>
      <c r="F2292" t="str" cm="1">
        <f t="array" ref="F2292">_xlfn.XLOOKUP($A2292,MedExam_Table[[#Headers],[#Data],[Customer ID]],MedExam_Table[[#Headers],[#Data],[Any Transplants Update]],"Not Found",0)</f>
        <v>No</v>
      </c>
      <c r="G2292" t="str" cm="1">
        <f t="array" ref="G2292">_xlfn.XLOOKUP($A2292,MedExam_Table[[#Headers],[#Data],[Customer ID]],MedExam_Table[[#Headers],[#Data],[Cancer history]],"Not Found",0)</f>
        <v>No</v>
      </c>
      <c r="H2292" cm="1">
        <f t="array" ref="H2292">_xlfn.XLOOKUP($A2292,MedExam_Table[[#Headers],[#Data],[Customer ID]],MedExam_Table[[#Headers],[#Data],[NumberOfMajorSurgeries_updated]],"Not Found",0)</f>
        <v>0</v>
      </c>
      <c r="I2292" t="str" cm="1">
        <f t="array" ref="I2292">_xlfn.XLOOKUP($A2292,MedExam_Table[[#Headers],[#Data],[Customer ID]],MedExam_Table[[#Headers],[#Data],[Smoker Updated]],"Not Found",0)</f>
        <v>No</v>
      </c>
      <c r="J2292" t="str" cm="1">
        <f t="array" ref="J2292">_xlfn.XLOOKUP($A2292,MedExam_Table[[#Headers],[#Data],[Customer ID]],MedExam_Table[[#Headers],[#Data],[Weight Status]],"Not Found",0)</f>
        <v>Obesity</v>
      </c>
      <c r="K2292" t="str" cm="1">
        <f t="array" ref="K2292">_xlfn.XLOOKUP($A2292,MedExam_Table[[#Headers],[#Data],[Customer ID]],MedExam_Table[[#Headers],[#Data],[Diabetes Status]],"Not Found",0)</f>
        <v>Normal</v>
      </c>
      <c r="L2292" cm="1">
        <f t="array" ref="L2292">_xlfn.XLOOKUP($A2292,Hospitalisation_table[[#All],[Customer ID]],Hospitalisation_table[[#All],[Customer Age]],"Not Found",0)</f>
        <v>33</v>
      </c>
      <c r="M2292" t="str" cm="1">
        <f t="array" ref="M2292">_xlfn.XLOOKUP($A2292,Hospitalisation_table[[#All],[Customer ID]],Hospitalisation_table[[#All],[Date of Birth]],"Not Found",0)</f>
        <v>6-Oct-1989</v>
      </c>
      <c r="N2292" s="22" cm="1">
        <f t="array" ref="N2292">_xlfn.XLOOKUP($A2292,Hospitalisation_table[[#All],[Customer ID]],Hospitalisation_table[[#All],[charges]],"Not Found",0)</f>
        <v>11511.61</v>
      </c>
      <c r="O2292" t="str" cm="1">
        <f t="array" ref="O2292">_xlfn.XLOOKUP($A2292,Hospitalisation_table[[#All],[Customer ID]],Hospitalisation_table[[#All],[Hospital tier_Updated]],"Not Found",0)</f>
        <v>tier - 3</v>
      </c>
      <c r="P2292" t="str" cm="1">
        <f t="array" ref="P2292">_xlfn.XLOOKUP($A2292,Hospitalisation_table[[#All],[Customer ID]],Hospitalisation_table[[#All],[City tier_updated]],"Not Found",0)</f>
        <v>tier - 3</v>
      </c>
      <c r="Q2292" t="str" cm="1">
        <f t="array" ref="Q2292">_xlfn.XLOOKUP($A2292,Hospitalisation_table[[#All],[Customer ID]],Hospitalisation_table[[#All],[State ID Updated]],"Not Found",0)</f>
        <v>R1026</v>
      </c>
    </row>
    <row r="2293" spans="1:17" x14ac:dyDescent="0.3">
      <c r="A2293" s="14" t="s">
        <v>2277</v>
      </c>
      <c r="B2293" t="str" cm="1">
        <f t="array" ref="B2293">_xlfn.XLOOKUP($A2293,CustomersName[[#All],[Customer ID]],CustomersName[[#All],[First Name]],"Not Found",0)</f>
        <v>Thomas</v>
      </c>
      <c r="C2293" cm="1">
        <f t="array" ref="C2293">_xlfn.XLOOKUP($A2293,MedExam_Table[[#Headers],[#Data],[Customer ID]],MedExam_Table[[#Headers],[#Data],[BMI]],"Not Found",0)</f>
        <v>48.99</v>
      </c>
      <c r="D2293" cm="1">
        <f t="array" ref="D2293">_xlfn.XLOOKUP($A2293,MedExam_Table[[#Headers],[#Data],[Customer ID]],MedExam_Table[[#Headers],[#Data],[HBA1C]],"Not Found",0)</f>
        <v>9.7799999999999994</v>
      </c>
      <c r="E2293" t="str" cm="1">
        <f t="array" ref="E2293">_xlfn.XLOOKUP($A2293,MedExam_Table[[#Headers],[#Data],[Customer ID]],MedExam_Table[[#Headers],[#Data],[Heart Issues Updated]],"Not Found",0)</f>
        <v>Yes</v>
      </c>
      <c r="F2293" t="str" cm="1">
        <f t="array" ref="F2293">_xlfn.XLOOKUP($A2293,MedExam_Table[[#Headers],[#Data],[Customer ID]],MedExam_Table[[#Headers],[#Data],[Any Transplants Update]],"Not Found",0)</f>
        <v>No</v>
      </c>
      <c r="G2293" t="str" cm="1">
        <f t="array" ref="G2293">_xlfn.XLOOKUP($A2293,MedExam_Table[[#Headers],[#Data],[Customer ID]],MedExam_Table[[#Headers],[#Data],[Cancer history]],"Not Found",0)</f>
        <v>No</v>
      </c>
      <c r="H2293" cm="1">
        <f t="array" ref="H2293">_xlfn.XLOOKUP($A2293,MedExam_Table[[#Headers],[#Data],[Customer ID]],MedExam_Table[[#Headers],[#Data],[NumberOfMajorSurgeries_updated]],"Not Found",0)</f>
        <v>1</v>
      </c>
      <c r="I2293" t="str" cm="1">
        <f t="array" ref="I2293">_xlfn.XLOOKUP($A2293,MedExam_Table[[#Headers],[#Data],[Customer ID]],MedExam_Table[[#Headers],[#Data],[Smoker Updated]],"Not Found",0)</f>
        <v>Yes</v>
      </c>
      <c r="J2293" t="str" cm="1">
        <f t="array" ref="J2293">_xlfn.XLOOKUP($A2293,MedExam_Table[[#Headers],[#Data],[Customer ID]],MedExam_Table[[#Headers],[#Data],[Weight Status]],"Not Found",0)</f>
        <v>Obesity</v>
      </c>
      <c r="K2293" t="str" cm="1">
        <f t="array" ref="K2293">_xlfn.XLOOKUP($A2293,MedExam_Table[[#Headers],[#Data],[Customer ID]],MedExam_Table[[#Headers],[#Data],[Diabetes Status]],"Not Found",0)</f>
        <v>Diabetes</v>
      </c>
      <c r="L2293" cm="1">
        <f t="array" ref="L2293">_xlfn.XLOOKUP($A2293,Hospitalisation_table[[#All],[Customer ID]],Hospitalisation_table[[#All],[Customer Age]],"Not Found",0)</f>
        <v>47</v>
      </c>
      <c r="M2293" t="str" cm="1">
        <f t="array" ref="M2293">_xlfn.XLOOKUP($A2293,Hospitalisation_table[[#All],[Customer ID]],Hospitalisation_table[[#All],[Date of Birth]],"Not Found",0)</f>
        <v>10-Jul-1975</v>
      </c>
      <c r="N2293" s="22" cm="1">
        <f t="array" ref="N2293">_xlfn.XLOOKUP($A2293,Hospitalisation_table[[#All],[Customer ID]],Hospitalisation_table[[#All],[charges]],"Not Found",0)</f>
        <v>40590.550000000003</v>
      </c>
      <c r="O2293" t="str" cm="1">
        <f t="array" ref="O2293">_xlfn.XLOOKUP($A2293,Hospitalisation_table[[#All],[Customer ID]],Hospitalisation_table[[#All],[Hospital tier_Updated]],"Not Found",0)</f>
        <v>tier - 1</v>
      </c>
      <c r="P2293" t="str" cm="1">
        <f t="array" ref="P2293">_xlfn.XLOOKUP($A2293,Hospitalisation_table[[#All],[Customer ID]],Hospitalisation_table[[#All],[City tier_updated]],"Not Found",0)</f>
        <v>tier - 3</v>
      </c>
      <c r="Q2293" t="str" cm="1">
        <f t="array" ref="Q2293">_xlfn.XLOOKUP($A2293,Hospitalisation_table[[#All],[Customer ID]],Hospitalisation_table[[#All],[State ID Updated]],"Not Found",0)</f>
        <v>R1012</v>
      </c>
    </row>
    <row r="2294" spans="1:17" x14ac:dyDescent="0.3">
      <c r="A2294" s="13" t="s">
        <v>1411</v>
      </c>
      <c r="B2294" t="str" cm="1">
        <f t="array" ref="B2294">_xlfn.XLOOKUP($A2294,CustomersName[[#All],[Customer ID]],CustomersName[[#All],[First Name]],"Not Found",0)</f>
        <v>Alhison M</v>
      </c>
      <c r="C2294" cm="1">
        <f t="array" ref="C2294">_xlfn.XLOOKUP($A2294,MedExam_Table[[#Headers],[#Data],[Customer ID]],MedExam_Table[[#Headers],[#Data],[BMI]],"Not Found",0)</f>
        <v>30</v>
      </c>
      <c r="D2294" cm="1">
        <f t="array" ref="D2294">_xlfn.XLOOKUP($A2294,MedExam_Table[[#Headers],[#Data],[Customer ID]],MedExam_Table[[#Headers],[#Data],[HBA1C]],"Not Found",0)</f>
        <v>5.61</v>
      </c>
      <c r="E2294" t="str" cm="1">
        <f t="array" ref="E2294">_xlfn.XLOOKUP($A2294,MedExam_Table[[#Headers],[#Data],[Customer ID]],MedExam_Table[[#Headers],[#Data],[Heart Issues Updated]],"Not Found",0)</f>
        <v>Yes</v>
      </c>
      <c r="F2294" t="str" cm="1">
        <f t="array" ref="F2294">_xlfn.XLOOKUP($A2294,MedExam_Table[[#Headers],[#Data],[Customer ID]],MedExam_Table[[#Headers],[#Data],[Any Transplants Update]],"Not Found",0)</f>
        <v>No</v>
      </c>
      <c r="G2294" t="str" cm="1">
        <f t="array" ref="G2294">_xlfn.XLOOKUP($A2294,MedExam_Table[[#Headers],[#Data],[Customer ID]],MedExam_Table[[#Headers],[#Data],[Cancer history]],"Not Found",0)</f>
        <v>Yes</v>
      </c>
      <c r="H2294" cm="1">
        <f t="array" ref="H2294">_xlfn.XLOOKUP($A2294,MedExam_Table[[#Headers],[#Data],[Customer ID]],MedExam_Table[[#Headers],[#Data],[NumberOfMajorSurgeries_updated]],"Not Found",0)</f>
        <v>1</v>
      </c>
      <c r="I2294" t="str" cm="1">
        <f t="array" ref="I2294">_xlfn.XLOOKUP($A2294,MedExam_Table[[#Headers],[#Data],[Customer ID]],MedExam_Table[[#Headers],[#Data],[Smoker Updated]],"Not Found",0)</f>
        <v>No</v>
      </c>
      <c r="J2294" t="str" cm="1">
        <f t="array" ref="J2294">_xlfn.XLOOKUP($A2294,MedExam_Table[[#Headers],[#Data],[Customer ID]],MedExam_Table[[#Headers],[#Data],[Weight Status]],"Not Found",0)</f>
        <v>OverWeight</v>
      </c>
      <c r="K2294" t="str" cm="1">
        <f t="array" ref="K2294">_xlfn.XLOOKUP($A2294,MedExam_Table[[#Headers],[#Data],[Customer ID]],MedExam_Table[[#Headers],[#Data],[Diabetes Status]],"Not Found",0)</f>
        <v>Normal</v>
      </c>
      <c r="L2294" cm="1">
        <f t="array" ref="L2294">_xlfn.XLOOKUP($A2294,Hospitalisation_table[[#All],[Customer ID]],Hospitalisation_table[[#All],[Customer Age]],"Not Found",0)</f>
        <v>53</v>
      </c>
      <c r="M2294" t="str" cm="1">
        <f t="array" ref="M2294">_xlfn.XLOOKUP($A2294,Hospitalisation_table[[#All],[Customer ID]],Hospitalisation_table[[#All],[Date of Birth]],"Not Found",0)</f>
        <v>11-Aug-1969</v>
      </c>
      <c r="N2294" s="22" cm="1">
        <f t="array" ref="N2294">_xlfn.XLOOKUP($A2294,Hospitalisation_table[[#All],[Customer ID]],Hospitalisation_table[[#All],[charges]],"Not Found",0)</f>
        <v>11497.69</v>
      </c>
      <c r="O2294" t="str" cm="1">
        <f t="array" ref="O2294">_xlfn.XLOOKUP($A2294,Hospitalisation_table[[#All],[Customer ID]],Hospitalisation_table[[#All],[Hospital tier_Updated]],"Not Found",0)</f>
        <v>tier - 3</v>
      </c>
      <c r="P2294" t="str" cm="1">
        <f t="array" ref="P2294">_xlfn.XLOOKUP($A2294,Hospitalisation_table[[#All],[Customer ID]],Hospitalisation_table[[#All],[City tier_updated]],"Not Found",0)</f>
        <v>tier - 1</v>
      </c>
      <c r="Q2294" t="str" cm="1">
        <f t="array" ref="Q2294">_xlfn.XLOOKUP($A2294,Hospitalisation_table[[#All],[Customer ID]],Hospitalisation_table[[#All],[State ID Updated]],"Not Found",0)</f>
        <v>R1012</v>
      </c>
    </row>
    <row r="2295" spans="1:17" x14ac:dyDescent="0.3">
      <c r="A2295" s="14" t="s">
        <v>1410</v>
      </c>
      <c r="B2295" t="str" cm="1">
        <f t="array" ref="B2295">_xlfn.XLOOKUP($A2295,CustomersName[[#All],[Customer ID]],CustomersName[[#All],[First Name]],"Not Found",0)</f>
        <v>harah E.</v>
      </c>
      <c r="C2295" cm="1">
        <f t="array" ref="C2295">_xlfn.XLOOKUP($A2295,MedExam_Table[[#Headers],[#Data],[Customer ID]],MedExam_Table[[#Headers],[#Data],[BMI]],"Not Found",0)</f>
        <v>35.340000000000003</v>
      </c>
      <c r="D2295" cm="1">
        <f t="array" ref="D2295">_xlfn.XLOOKUP($A2295,MedExam_Table[[#Headers],[#Data],[Customer ID]],MedExam_Table[[#Headers],[#Data],[HBA1C]],"Not Found",0)</f>
        <v>5.51</v>
      </c>
      <c r="E2295" t="str" cm="1">
        <f t="array" ref="E2295">_xlfn.XLOOKUP($A2295,MedExam_Table[[#Headers],[#Data],[Customer ID]],MedExam_Table[[#Headers],[#Data],[Heart Issues Updated]],"Not Found",0)</f>
        <v>Yes</v>
      </c>
      <c r="F2295" t="str" cm="1">
        <f t="array" ref="F2295">_xlfn.XLOOKUP($A2295,MedExam_Table[[#Headers],[#Data],[Customer ID]],MedExam_Table[[#Headers],[#Data],[Any Transplants Update]],"Not Found",0)</f>
        <v>No</v>
      </c>
      <c r="G2295" t="str" cm="1">
        <f t="array" ref="G2295">_xlfn.XLOOKUP($A2295,MedExam_Table[[#Headers],[#Data],[Customer ID]],MedExam_Table[[#Headers],[#Data],[Cancer history]],"Not Found",0)</f>
        <v>Yes</v>
      </c>
      <c r="H2295" cm="1">
        <f t="array" ref="H2295">_xlfn.XLOOKUP($A2295,MedExam_Table[[#Headers],[#Data],[Customer ID]],MedExam_Table[[#Headers],[#Data],[NumberOfMajorSurgeries_updated]],"Not Found",0)</f>
        <v>1</v>
      </c>
      <c r="I2295" t="str" cm="1">
        <f t="array" ref="I2295">_xlfn.XLOOKUP($A2295,MedExam_Table[[#Headers],[#Data],[Customer ID]],MedExam_Table[[#Headers],[#Data],[Smoker Updated]],"Not Found",0)</f>
        <v>No</v>
      </c>
      <c r="J2295" t="str" cm="1">
        <f t="array" ref="J2295">_xlfn.XLOOKUP($A2295,MedExam_Table[[#Headers],[#Data],[Customer ID]],MedExam_Table[[#Headers],[#Data],[Weight Status]],"Not Found",0)</f>
        <v>Obesity</v>
      </c>
      <c r="K2295" t="str" cm="1">
        <f t="array" ref="K2295">_xlfn.XLOOKUP($A2295,MedExam_Table[[#Headers],[#Data],[Customer ID]],MedExam_Table[[#Headers],[#Data],[Diabetes Status]],"Not Found",0)</f>
        <v>Normal</v>
      </c>
      <c r="L2295" cm="1">
        <f t="array" ref="L2295">_xlfn.XLOOKUP($A2295,Hospitalisation_table[[#All],[Customer ID]],Hospitalisation_table[[#All],[Customer Age]],"Not Found",0)</f>
        <v>40</v>
      </c>
      <c r="M2295" t="str" cm="1">
        <f t="array" ref="M2295">_xlfn.XLOOKUP($A2295,Hospitalisation_table[[#All],[Customer ID]],Hospitalisation_table[[#All],[Date of Birth]],"Not Found",0)</f>
        <v>7-Jun-1983</v>
      </c>
      <c r="N2295" s="22" cm="1">
        <f t="array" ref="N2295">_xlfn.XLOOKUP($A2295,Hospitalisation_table[[#All],[Customer ID]],Hospitalisation_table[[#All],[charges]],"Not Found",0)</f>
        <v>11492.46</v>
      </c>
      <c r="O2295" t="str" cm="1">
        <f t="array" ref="O2295">_xlfn.XLOOKUP($A2295,Hospitalisation_table[[#All],[Customer ID]],Hospitalisation_table[[#All],[Hospital tier_Updated]],"Not Found",0)</f>
        <v>tier - 3</v>
      </c>
      <c r="P2295" t="str" cm="1">
        <f t="array" ref="P2295">_xlfn.XLOOKUP($A2295,Hospitalisation_table[[#All],[Customer ID]],Hospitalisation_table[[#All],[City tier_updated]],"Not Found",0)</f>
        <v>tier - 3</v>
      </c>
      <c r="Q2295" t="str" cm="1">
        <f t="array" ref="Q2295">_xlfn.XLOOKUP($A2295,Hospitalisation_table[[#All],[Customer ID]],Hospitalisation_table[[#All],[State ID Updated]],"Not Found",0)</f>
        <v>R1026</v>
      </c>
    </row>
    <row r="2296" spans="1:17" x14ac:dyDescent="0.3">
      <c r="A2296" s="13" t="s">
        <v>1409</v>
      </c>
      <c r="B2296" t="str" cm="1">
        <f t="array" ref="B2296">_xlfn.XLOOKUP($A2296,CustomersName[[#All],[Customer ID]],CustomersName[[#All],[First Name]],"Not Found",0)</f>
        <v>Philih J</v>
      </c>
      <c r="C2296" cm="1">
        <f t="array" ref="C2296">_xlfn.XLOOKUP($A2296,MedExam_Table[[#Headers],[#Data],[Customer ID]],MedExam_Table[[#Headers],[#Data],[BMI]],"Not Found",0)</f>
        <v>32.204999999999998</v>
      </c>
      <c r="D2296" cm="1">
        <f t="array" ref="D2296">_xlfn.XLOOKUP($A2296,MedExam_Table[[#Headers],[#Data],[Customer ID]],MedExam_Table[[#Headers],[#Data],[HBA1C]],"Not Found",0)</f>
        <v>8.3800000000000008</v>
      </c>
      <c r="E2296" t="str" cm="1">
        <f t="array" ref="E2296">_xlfn.XLOOKUP($A2296,MedExam_Table[[#Headers],[#Data],[Customer ID]],MedExam_Table[[#Headers],[#Data],[Heart Issues Updated]],"Not Found",0)</f>
        <v>Yes</v>
      </c>
      <c r="F2296" t="str" cm="1">
        <f t="array" ref="F2296">_xlfn.XLOOKUP($A2296,MedExam_Table[[#Headers],[#Data],[Customer ID]],MedExam_Table[[#Headers],[#Data],[Any Transplants Update]],"Not Found",0)</f>
        <v>No</v>
      </c>
      <c r="G2296" t="str" cm="1">
        <f t="array" ref="G2296">_xlfn.XLOOKUP($A2296,MedExam_Table[[#Headers],[#Data],[Customer ID]],MedExam_Table[[#Headers],[#Data],[Cancer history]],"Not Found",0)</f>
        <v>No</v>
      </c>
      <c r="H2296" cm="1">
        <f t="array" ref="H2296">_xlfn.XLOOKUP($A2296,MedExam_Table[[#Headers],[#Data],[Customer ID]],MedExam_Table[[#Headers],[#Data],[NumberOfMajorSurgeries_updated]],"Not Found",0)</f>
        <v>2</v>
      </c>
      <c r="I2296" t="str" cm="1">
        <f t="array" ref="I2296">_xlfn.XLOOKUP($A2296,MedExam_Table[[#Headers],[#Data],[Customer ID]],MedExam_Table[[#Headers],[#Data],[Smoker Updated]],"Not Found",0)</f>
        <v>No</v>
      </c>
      <c r="J2296" t="str" cm="1">
        <f t="array" ref="J2296">_xlfn.XLOOKUP($A2296,MedExam_Table[[#Headers],[#Data],[Customer ID]],MedExam_Table[[#Headers],[#Data],[Weight Status]],"Not Found",0)</f>
        <v>Obesity</v>
      </c>
      <c r="K2296" t="str" cm="1">
        <f t="array" ref="K2296">_xlfn.XLOOKUP($A2296,MedExam_Table[[#Headers],[#Data],[Customer ID]],MedExam_Table[[#Headers],[#Data],[Diabetes Status]],"Not Found",0)</f>
        <v>Diabetes</v>
      </c>
      <c r="L2296" cm="1">
        <f t="array" ref="L2296">_xlfn.XLOOKUP($A2296,Hospitalisation_table[[#All],[Customer ID]],Hospitalisation_table[[#All],[Customer Age]],"Not Found",0)</f>
        <v>52</v>
      </c>
      <c r="M2296" t="str" cm="1">
        <f t="array" ref="M2296">_xlfn.XLOOKUP($A2296,Hospitalisation_table[[#All],[Customer ID]],Hospitalisation_table[[#All],[Date of Birth]],"Not Found",0)</f>
        <v>13-Oct-1970</v>
      </c>
      <c r="N2296" s="22" cm="1">
        <f t="array" ref="N2296">_xlfn.XLOOKUP($A2296,Hospitalisation_table[[#All],[Customer ID]],Hospitalisation_table[[#All],[charges]],"Not Found",0)</f>
        <v>11488.32</v>
      </c>
      <c r="O2296" t="str" cm="1">
        <f t="array" ref="O2296">_xlfn.XLOOKUP($A2296,Hospitalisation_table[[#All],[Customer ID]],Hospitalisation_table[[#All],[Hospital tier_Updated]],"Not Found",0)</f>
        <v>tier - 3</v>
      </c>
      <c r="P2296" t="str" cm="1">
        <f t="array" ref="P2296">_xlfn.XLOOKUP($A2296,Hospitalisation_table[[#All],[Customer ID]],Hospitalisation_table[[#All],[City tier_updated]],"Not Found",0)</f>
        <v>tier - 1</v>
      </c>
      <c r="Q2296" t="str" cm="1">
        <f t="array" ref="Q2296">_xlfn.XLOOKUP($A2296,Hospitalisation_table[[#All],[Customer ID]],Hospitalisation_table[[#All],[State ID Updated]],"Not Found",0)</f>
        <v>R1014</v>
      </c>
    </row>
    <row r="2297" spans="1:17" x14ac:dyDescent="0.3">
      <c r="A2297" s="14" t="s">
        <v>1408</v>
      </c>
      <c r="B2297" t="str" cm="1">
        <f t="array" ref="B2297">_xlfn.XLOOKUP($A2297,CustomersName[[#All],[Customer ID]],CustomersName[[#All],[First Name]],"Not Found",0)</f>
        <v>Jihlian A.</v>
      </c>
      <c r="C2297" cm="1">
        <f t="array" ref="C2297">_xlfn.XLOOKUP($A2297,MedExam_Table[[#Headers],[#Data],[Customer ID]],MedExam_Table[[#Headers],[#Data],[BMI]],"Not Found",0)</f>
        <v>33.880000000000003</v>
      </c>
      <c r="D2297" cm="1">
        <f t="array" ref="D2297">_xlfn.XLOOKUP($A2297,MedExam_Table[[#Headers],[#Data],[Customer ID]],MedExam_Table[[#Headers],[#Data],[HBA1C]],"Not Found",0)</f>
        <v>4.68</v>
      </c>
      <c r="E2297" t="str" cm="1">
        <f t="array" ref="E2297">_xlfn.XLOOKUP($A2297,MedExam_Table[[#Headers],[#Data],[Customer ID]],MedExam_Table[[#Headers],[#Data],[Heart Issues Updated]],"Not Found",0)</f>
        <v>No</v>
      </c>
      <c r="F2297" t="str" cm="1">
        <f t="array" ref="F2297">_xlfn.XLOOKUP($A2297,MedExam_Table[[#Headers],[#Data],[Customer ID]],MedExam_Table[[#Headers],[#Data],[Any Transplants Update]],"Not Found",0)</f>
        <v>Yes</v>
      </c>
      <c r="G2297" t="str" cm="1">
        <f t="array" ref="G2297">_xlfn.XLOOKUP($A2297,MedExam_Table[[#Headers],[#Data],[Customer ID]],MedExam_Table[[#Headers],[#Data],[Cancer history]],"Not Found",0)</f>
        <v>No</v>
      </c>
      <c r="H2297" cm="1">
        <f t="array" ref="H2297">_xlfn.XLOOKUP($A2297,MedExam_Table[[#Headers],[#Data],[Customer ID]],MedExam_Table[[#Headers],[#Data],[NumberOfMajorSurgeries_updated]],"Not Found",0)</f>
        <v>1</v>
      </c>
      <c r="I2297" t="str" cm="1">
        <f t="array" ref="I2297">_xlfn.XLOOKUP($A2297,MedExam_Table[[#Headers],[#Data],[Customer ID]],MedExam_Table[[#Headers],[#Data],[Smoker Updated]],"Not Found",0)</f>
        <v>No</v>
      </c>
      <c r="J2297" t="str" cm="1">
        <f t="array" ref="J2297">_xlfn.XLOOKUP($A2297,MedExam_Table[[#Headers],[#Data],[Customer ID]],MedExam_Table[[#Headers],[#Data],[Weight Status]],"Not Found",0)</f>
        <v>Obesity</v>
      </c>
      <c r="K2297" t="str" cm="1">
        <f t="array" ref="K2297">_xlfn.XLOOKUP($A2297,MedExam_Table[[#Headers],[#Data],[Customer ID]],MedExam_Table[[#Headers],[#Data],[Diabetes Status]],"Not Found",0)</f>
        <v>Normal</v>
      </c>
      <c r="L2297" cm="1">
        <f t="array" ref="L2297">_xlfn.XLOOKUP($A2297,Hospitalisation_table[[#All],[Customer ID]],Hospitalisation_table[[#All],[Customer Age]],"Not Found",0)</f>
        <v>18</v>
      </c>
      <c r="M2297" t="str" cm="1">
        <f t="array" ref="M2297">_xlfn.XLOOKUP($A2297,Hospitalisation_table[[#All],[Customer ID]],Hospitalisation_table[[#All],[Date of Birth]],"Not Found",0)</f>
        <v>10-Sep-2004</v>
      </c>
      <c r="N2297" s="22" cm="1">
        <f t="array" ref="N2297">_xlfn.XLOOKUP($A2297,Hospitalisation_table[[#All],[Customer ID]],Hospitalisation_table[[#All],[charges]],"Not Found",0)</f>
        <v>11482.63</v>
      </c>
      <c r="O2297" t="str" cm="1">
        <f t="array" ref="O2297">_xlfn.XLOOKUP($A2297,Hospitalisation_table[[#All],[Customer ID]],Hospitalisation_table[[#All],[Hospital tier_Updated]],"Not Found",0)</f>
        <v>tier - 3</v>
      </c>
      <c r="P2297" t="str" cm="1">
        <f t="array" ref="P2297">_xlfn.XLOOKUP($A2297,Hospitalisation_table[[#All],[Customer ID]],Hospitalisation_table[[#All],[City tier_updated]],"Not Found",0)</f>
        <v>tier - 2</v>
      </c>
      <c r="Q2297" t="str" cm="1">
        <f t="array" ref="Q2297">_xlfn.XLOOKUP($A2297,Hospitalisation_table[[#All],[Customer ID]],Hospitalisation_table[[#All],[State ID Updated]],"Not Found",0)</f>
        <v>R1013</v>
      </c>
    </row>
    <row r="2298" spans="1:17" x14ac:dyDescent="0.3">
      <c r="A2298" s="13" t="s">
        <v>1407</v>
      </c>
      <c r="B2298" t="str" cm="1">
        <f t="array" ref="B2298">_xlfn.XLOOKUP($A2298,CustomersName[[#All],[Customer ID]],CustomersName[[#All],[First Name]],"Not Found",0)</f>
        <v>Lauha D</v>
      </c>
      <c r="C2298" cm="1">
        <f t="array" ref="C2298">_xlfn.XLOOKUP($A2298,MedExam_Table[[#Headers],[#Data],[Customer ID]],MedExam_Table[[#Headers],[#Data],[BMI]],"Not Found",0)</f>
        <v>26.63</v>
      </c>
      <c r="D2298" cm="1">
        <f t="array" ref="D2298">_xlfn.XLOOKUP($A2298,MedExam_Table[[#Headers],[#Data],[Customer ID]],MedExam_Table[[#Headers],[#Data],[HBA1C]],"Not Found",0)</f>
        <v>4.3600000000000003</v>
      </c>
      <c r="E2298" t="str" cm="1">
        <f t="array" ref="E2298">_xlfn.XLOOKUP($A2298,MedExam_Table[[#Headers],[#Data],[Customer ID]],MedExam_Table[[#Headers],[#Data],[Heart Issues Updated]],"Not Found",0)</f>
        <v>Yes</v>
      </c>
      <c r="F2298" t="str" cm="1">
        <f t="array" ref="F2298">_xlfn.XLOOKUP($A2298,MedExam_Table[[#Headers],[#Data],[Customer ID]],MedExam_Table[[#Headers],[#Data],[Any Transplants Update]],"Not Found",0)</f>
        <v>No</v>
      </c>
      <c r="G2298" t="str" cm="1">
        <f t="array" ref="G2298">_xlfn.XLOOKUP($A2298,MedExam_Table[[#Headers],[#Data],[Customer ID]],MedExam_Table[[#Headers],[#Data],[Cancer history]],"Not Found",0)</f>
        <v>No</v>
      </c>
      <c r="H2298" cm="1">
        <f t="array" ref="H2298">_xlfn.XLOOKUP($A2298,MedExam_Table[[#Headers],[#Data],[Customer ID]],MedExam_Table[[#Headers],[#Data],[NumberOfMajorSurgeries_updated]],"Not Found",0)</f>
        <v>2</v>
      </c>
      <c r="I2298" t="str" cm="1">
        <f t="array" ref="I2298">_xlfn.XLOOKUP($A2298,MedExam_Table[[#Headers],[#Data],[Customer ID]],MedExam_Table[[#Headers],[#Data],[Smoker Updated]],"Not Found",0)</f>
        <v>No</v>
      </c>
      <c r="J2298" t="str" cm="1">
        <f t="array" ref="J2298">_xlfn.XLOOKUP($A2298,MedExam_Table[[#Headers],[#Data],[Customer ID]],MedExam_Table[[#Headers],[#Data],[Weight Status]],"Not Found",0)</f>
        <v>OverWeight</v>
      </c>
      <c r="K2298" t="str" cm="1">
        <f t="array" ref="K2298">_xlfn.XLOOKUP($A2298,MedExam_Table[[#Headers],[#Data],[Customer ID]],MedExam_Table[[#Headers],[#Data],[Diabetes Status]],"Not Found",0)</f>
        <v>Normal</v>
      </c>
      <c r="L2298" cm="1">
        <f t="array" ref="L2298">_xlfn.XLOOKUP($A2298,Hospitalisation_table[[#All],[Customer ID]],Hospitalisation_table[[#All],[Customer Age]],"Not Found",0)</f>
        <v>56</v>
      </c>
      <c r="M2298" t="str" cm="1">
        <f t="array" ref="M2298">_xlfn.XLOOKUP($A2298,Hospitalisation_table[[#All],[Customer ID]],Hospitalisation_table[[#All],[Date of Birth]],"Not Found",0)</f>
        <v>7-Sep-1966</v>
      </c>
      <c r="N2298" s="22" cm="1">
        <f t="array" ref="N2298">_xlfn.XLOOKUP($A2298,Hospitalisation_table[[#All],[Customer ID]],Hospitalisation_table[[#All],[charges]],"Not Found",0)</f>
        <v>11478.14</v>
      </c>
      <c r="O2298" t="str" cm="1">
        <f t="array" ref="O2298">_xlfn.XLOOKUP($A2298,Hospitalisation_table[[#All],[Customer ID]],Hospitalisation_table[[#All],[Hospital tier_Updated]],"Not Found",0)</f>
        <v>tier - 3</v>
      </c>
      <c r="P2298" t="str" cm="1">
        <f t="array" ref="P2298">_xlfn.XLOOKUP($A2298,Hospitalisation_table[[#All],[Customer ID]],Hospitalisation_table[[#All],[City tier_updated]],"Not Found",0)</f>
        <v>tier - 2</v>
      </c>
      <c r="Q2298" t="str" cm="1">
        <f t="array" ref="Q2298">_xlfn.XLOOKUP($A2298,Hospitalisation_table[[#All],[Customer ID]],Hospitalisation_table[[#All],[State ID Updated]],"Not Found",0)</f>
        <v>R1025</v>
      </c>
    </row>
    <row r="2299" spans="1:17" x14ac:dyDescent="0.3">
      <c r="A2299" s="14" t="s">
        <v>1406</v>
      </c>
      <c r="B2299" t="str" cm="1">
        <f t="array" ref="B2299">_xlfn.XLOOKUP($A2299,CustomersName[[#All],[Customer ID]],CustomersName[[#All],[First Name]],"Not Found",0)</f>
        <v>MeganhE.</v>
      </c>
      <c r="C2299" cm="1">
        <f t="array" ref="C2299">_xlfn.XLOOKUP($A2299,MedExam_Table[[#Headers],[#Data],[Customer ID]],MedExam_Table[[#Headers],[#Data],[BMI]],"Not Found",0)</f>
        <v>28.7</v>
      </c>
      <c r="D2299" cm="1">
        <f t="array" ref="D2299">_xlfn.XLOOKUP($A2299,MedExam_Table[[#Headers],[#Data],[Customer ID]],MedExam_Table[[#Headers],[#Data],[HBA1C]],"Not Found",0)</f>
        <v>7.74</v>
      </c>
      <c r="E2299" t="str" cm="1">
        <f t="array" ref="E2299">_xlfn.XLOOKUP($A2299,MedExam_Table[[#Headers],[#Data],[Customer ID]],MedExam_Table[[#Headers],[#Data],[Heart Issues Updated]],"Not Found",0)</f>
        <v>No</v>
      </c>
      <c r="F2299" t="str" cm="1">
        <f t="array" ref="F2299">_xlfn.XLOOKUP($A2299,MedExam_Table[[#Headers],[#Data],[Customer ID]],MedExam_Table[[#Headers],[#Data],[Any Transplants Update]],"Not Found",0)</f>
        <v>No</v>
      </c>
      <c r="G2299" t="str" cm="1">
        <f t="array" ref="G2299">_xlfn.XLOOKUP($A2299,MedExam_Table[[#Headers],[#Data],[Customer ID]],MedExam_Table[[#Headers],[#Data],[Cancer history]],"Not Found",0)</f>
        <v>No</v>
      </c>
      <c r="H2299" cm="1">
        <f t="array" ref="H2299">_xlfn.XLOOKUP($A2299,MedExam_Table[[#Headers],[#Data],[Customer ID]],MedExam_Table[[#Headers],[#Data],[NumberOfMajorSurgeries_updated]],"Not Found",0)</f>
        <v>0</v>
      </c>
      <c r="I2299" t="str" cm="1">
        <f t="array" ref="I2299">_xlfn.XLOOKUP($A2299,MedExam_Table[[#Headers],[#Data],[Customer ID]],MedExam_Table[[#Headers],[#Data],[Smoker Updated]],"Not Found",0)</f>
        <v>No</v>
      </c>
      <c r="J2299" t="str" cm="1">
        <f t="array" ref="J2299">_xlfn.XLOOKUP($A2299,MedExam_Table[[#Headers],[#Data],[Customer ID]],MedExam_Table[[#Headers],[#Data],[Weight Status]],"Not Found",0)</f>
        <v>OverWeight</v>
      </c>
      <c r="K2299" t="str" cm="1">
        <f t="array" ref="K2299">_xlfn.XLOOKUP($A2299,MedExam_Table[[#Headers],[#Data],[Customer ID]],MedExam_Table[[#Headers],[#Data],[Diabetes Status]],"Not Found",0)</f>
        <v>Diabetes</v>
      </c>
      <c r="L2299" cm="1">
        <f t="array" ref="L2299">_xlfn.XLOOKUP($A2299,Hospitalisation_table[[#All],[Customer ID]],Hospitalisation_table[[#All],[Customer Age]],"Not Found",0)</f>
        <v>57</v>
      </c>
      <c r="M2299" t="str" cm="1">
        <f t="array" ref="M2299">_xlfn.XLOOKUP($A2299,Hospitalisation_table[[#All],[Customer ID]],Hospitalisation_table[[#All],[Date of Birth]],"Not Found",0)</f>
        <v>23-Jun-1965</v>
      </c>
      <c r="N2299" s="22" cm="1">
        <f t="array" ref="N2299">_xlfn.XLOOKUP($A2299,Hospitalisation_table[[#All],[Customer ID]],Hospitalisation_table[[#All],[charges]],"Not Found",0)</f>
        <v>11455.28</v>
      </c>
      <c r="O2299" t="str" cm="1">
        <f t="array" ref="O2299">_xlfn.XLOOKUP($A2299,Hospitalisation_table[[#All],[Customer ID]],Hospitalisation_table[[#All],[Hospital tier_Updated]],"Not Found",0)</f>
        <v>tier - 3</v>
      </c>
      <c r="P2299" t="str" cm="1">
        <f t="array" ref="P2299">_xlfn.XLOOKUP($A2299,Hospitalisation_table[[#All],[Customer ID]],Hospitalisation_table[[#All],[City tier_updated]],"Not Found",0)</f>
        <v>tier - 2</v>
      </c>
      <c r="Q2299" t="str" cm="1">
        <f t="array" ref="Q2299">_xlfn.XLOOKUP($A2299,Hospitalisation_table[[#All],[Customer ID]],Hospitalisation_table[[#All],[State ID Updated]],"Not Found",0)</f>
        <v>R1011</v>
      </c>
    </row>
    <row r="2300" spans="1:17" x14ac:dyDescent="0.3">
      <c r="A2300" s="13" t="s">
        <v>1405</v>
      </c>
      <c r="B2300" t="str" cm="1">
        <f t="array" ref="B2300">_xlfn.XLOOKUP($A2300,CustomersName[[#All],[Customer ID]],CustomersName[[#All],[First Name]],"Not Found",0)</f>
        <v>Shannon J.</v>
      </c>
      <c r="C2300" cm="1">
        <f t="array" ref="C2300">_xlfn.XLOOKUP($A2300,MedExam_Table[[#Headers],[#Data],[Customer ID]],MedExam_Table[[#Headers],[#Data],[BMI]],"Not Found",0)</f>
        <v>25.65</v>
      </c>
      <c r="D2300" cm="1">
        <f t="array" ref="D2300">_xlfn.XLOOKUP($A2300,MedExam_Table[[#Headers],[#Data],[Customer ID]],MedExam_Table[[#Headers],[#Data],[HBA1C]],"Not Found",0)</f>
        <v>4.05</v>
      </c>
      <c r="E2300" t="str" cm="1">
        <f t="array" ref="E2300">_xlfn.XLOOKUP($A2300,MedExam_Table[[#Headers],[#Data],[Customer ID]],MedExam_Table[[#Headers],[#Data],[Heart Issues Updated]],"Not Found",0)</f>
        <v>Yes</v>
      </c>
      <c r="F2300" t="str" cm="1">
        <f t="array" ref="F2300">_xlfn.XLOOKUP($A2300,MedExam_Table[[#Headers],[#Data],[Customer ID]],MedExam_Table[[#Headers],[#Data],[Any Transplants Update]],"Not Found",0)</f>
        <v>No</v>
      </c>
      <c r="G2300" t="str" cm="1">
        <f t="array" ref="G2300">_xlfn.XLOOKUP($A2300,MedExam_Table[[#Headers],[#Data],[Customer ID]],MedExam_Table[[#Headers],[#Data],[Cancer history]],"Not Found",0)</f>
        <v>No</v>
      </c>
      <c r="H2300" cm="1">
        <f t="array" ref="H2300">_xlfn.XLOOKUP($A2300,MedExam_Table[[#Headers],[#Data],[Customer ID]],MedExam_Table[[#Headers],[#Data],[NumberOfMajorSurgeries_updated]],"Not Found",0)</f>
        <v>2</v>
      </c>
      <c r="I2300" t="str" cm="1">
        <f t="array" ref="I2300">_xlfn.XLOOKUP($A2300,MedExam_Table[[#Headers],[#Data],[Customer ID]],MedExam_Table[[#Headers],[#Data],[Smoker Updated]],"Not Found",0)</f>
        <v>No</v>
      </c>
      <c r="J2300" t="str" cm="1">
        <f t="array" ref="J2300">_xlfn.XLOOKUP($A2300,MedExam_Table[[#Headers],[#Data],[Customer ID]],MedExam_Table[[#Headers],[#Data],[Weight Status]],"Not Found",0)</f>
        <v>OverWeight</v>
      </c>
      <c r="K2300" t="str" cm="1">
        <f t="array" ref="K2300">_xlfn.XLOOKUP($A2300,MedExam_Table[[#Headers],[#Data],[Customer ID]],MedExam_Table[[#Headers],[#Data],[Diabetes Status]],"Not Found",0)</f>
        <v>Normal</v>
      </c>
      <c r="L2300" cm="1">
        <f t="array" ref="L2300">_xlfn.XLOOKUP($A2300,Hospitalisation_table[[#All],[Customer ID]],Hospitalisation_table[[#All],[Customer Age]],"Not Found",0)</f>
        <v>56</v>
      </c>
      <c r="M2300" t="str" cm="1">
        <f t="array" ref="M2300">_xlfn.XLOOKUP($A2300,Hospitalisation_table[[#All],[Customer ID]],Hospitalisation_table[[#All],[Date of Birth]],"Not Found",0)</f>
        <v>14-Jun-1966</v>
      </c>
      <c r="N2300" s="22" cm="1">
        <f t="array" ref="N2300">_xlfn.XLOOKUP($A2300,Hospitalisation_table[[#All],[Customer ID]],Hospitalisation_table[[#All],[charges]],"Not Found",0)</f>
        <v>11454.02</v>
      </c>
      <c r="O2300" t="str" cm="1">
        <f t="array" ref="O2300">_xlfn.XLOOKUP($A2300,Hospitalisation_table[[#All],[Customer ID]],Hospitalisation_table[[#All],[Hospital tier_Updated]],"Not Found",0)</f>
        <v>tier - 3</v>
      </c>
      <c r="P2300" t="str" cm="1">
        <f t="array" ref="P2300">_xlfn.XLOOKUP($A2300,Hospitalisation_table[[#All],[Customer ID]],Hospitalisation_table[[#All],[City tier_updated]],"Not Found",0)</f>
        <v>tier - 1</v>
      </c>
      <c r="Q2300" t="str" cm="1">
        <f t="array" ref="Q2300">_xlfn.XLOOKUP($A2300,Hospitalisation_table[[#All],[Customer ID]],Hospitalisation_table[[#All],[State ID Updated]],"Not Found",0)</f>
        <v>R1012</v>
      </c>
    </row>
    <row r="2301" spans="1:17" x14ac:dyDescent="0.3">
      <c r="A2301" s="14" t="s">
        <v>1404</v>
      </c>
      <c r="B2301" t="str" cm="1">
        <f t="array" ref="B2301">_xlfn.XLOOKUP($A2301,CustomersName[[#All],[Customer ID]],CustomersName[[#All],[First Name]],"Not Found",0)</f>
        <v>Rahhelle M</v>
      </c>
      <c r="C2301" cm="1">
        <f t="array" ref="C2301">_xlfn.XLOOKUP($A2301,MedExam_Table[[#Headers],[#Data],[Customer ID]],MedExam_Table[[#Headers],[#Data],[BMI]],"Not Found",0)</f>
        <v>36.384999999999998</v>
      </c>
      <c r="D2301" cm="1">
        <f t="array" ref="D2301">_xlfn.XLOOKUP($A2301,MedExam_Table[[#Headers],[#Data],[Customer ID]],MedExam_Table[[#Headers],[#Data],[HBA1C]],"Not Found",0)</f>
        <v>11.49</v>
      </c>
      <c r="E2301" t="str" cm="1">
        <f t="array" ref="E2301">_xlfn.XLOOKUP($A2301,MedExam_Table[[#Headers],[#Data],[Customer ID]],MedExam_Table[[#Headers],[#Data],[Heart Issues Updated]],"Not Found",0)</f>
        <v>No</v>
      </c>
      <c r="F2301" t="str" cm="1">
        <f t="array" ref="F2301">_xlfn.XLOOKUP($A2301,MedExam_Table[[#Headers],[#Data],[Customer ID]],MedExam_Table[[#Headers],[#Data],[Any Transplants Update]],"Not Found",0)</f>
        <v>No</v>
      </c>
      <c r="G2301" t="str" cm="1">
        <f t="array" ref="G2301">_xlfn.XLOOKUP($A2301,MedExam_Table[[#Headers],[#Data],[Customer ID]],MedExam_Table[[#Headers],[#Data],[Cancer history]],"Not Found",0)</f>
        <v>No</v>
      </c>
      <c r="H2301" cm="1">
        <f t="array" ref="H2301">_xlfn.XLOOKUP($A2301,MedExam_Table[[#Headers],[#Data],[Customer ID]],MedExam_Table[[#Headers],[#Data],[NumberOfMajorSurgeries_updated]],"Not Found",0)</f>
        <v>0</v>
      </c>
      <c r="I2301" t="str" cm="1">
        <f t="array" ref="I2301">_xlfn.XLOOKUP($A2301,MedExam_Table[[#Headers],[#Data],[Customer ID]],MedExam_Table[[#Headers],[#Data],[Smoker Updated]],"Not Found",0)</f>
        <v>No</v>
      </c>
      <c r="J2301" t="str" cm="1">
        <f t="array" ref="J2301">_xlfn.XLOOKUP($A2301,MedExam_Table[[#Headers],[#Data],[Customer ID]],MedExam_Table[[#Headers],[#Data],[Weight Status]],"Not Found",0)</f>
        <v>Obesity</v>
      </c>
      <c r="K2301" t="str" cm="1">
        <f t="array" ref="K2301">_xlfn.XLOOKUP($A2301,MedExam_Table[[#Headers],[#Data],[Customer ID]],MedExam_Table[[#Headers],[#Data],[Diabetes Status]],"Not Found",0)</f>
        <v>Diabetes</v>
      </c>
      <c r="L2301" cm="1">
        <f t="array" ref="L2301">_xlfn.XLOOKUP($A2301,Hospitalisation_table[[#All],[Customer ID]],Hospitalisation_table[[#All],[Customer Age]],"Not Found",0)</f>
        <v>51</v>
      </c>
      <c r="M2301" t="str" cm="1">
        <f t="array" ref="M2301">_xlfn.XLOOKUP($A2301,Hospitalisation_table[[#All],[Customer ID]],Hospitalisation_table[[#All],[Date of Birth]],"Not Found",0)</f>
        <v>12-Sep-1971</v>
      </c>
      <c r="N2301" s="22" cm="1">
        <f t="array" ref="N2301">_xlfn.XLOOKUP($A2301,Hospitalisation_table[[#All],[Customer ID]],Hospitalisation_table[[#All],[charges]],"Not Found",0)</f>
        <v>11436.74</v>
      </c>
      <c r="O2301" t="str" cm="1">
        <f t="array" ref="O2301">_xlfn.XLOOKUP($A2301,Hospitalisation_table[[#All],[Customer ID]],Hospitalisation_table[[#All],[Hospital tier_Updated]],"Not Found",0)</f>
        <v>tier - 3</v>
      </c>
      <c r="P2301" t="str" cm="1">
        <f t="array" ref="P2301">_xlfn.XLOOKUP($A2301,Hospitalisation_table[[#All],[Customer ID]],Hospitalisation_table[[#All],[City tier_updated]],"Not Found",0)</f>
        <v>tier - 3</v>
      </c>
      <c r="Q2301" t="str" cm="1">
        <f t="array" ref="Q2301">_xlfn.XLOOKUP($A2301,Hospitalisation_table[[#All],[Customer ID]],Hospitalisation_table[[#All],[State ID Updated]],"Not Found",0)</f>
        <v>R1012</v>
      </c>
    </row>
    <row r="2302" spans="1:17" x14ac:dyDescent="0.3">
      <c r="A2302" s="13" t="s">
        <v>1403</v>
      </c>
      <c r="B2302" t="str" cm="1">
        <f t="array" ref="B2302">_xlfn.XLOOKUP($A2302,CustomersName[[#All],[Customer ID]],CustomersName[[#All],[First Name]],"Not Found",0)</f>
        <v>Casey</v>
      </c>
      <c r="C2302" cm="1">
        <f t="array" ref="C2302">_xlfn.XLOOKUP($A2302,MedExam_Table[[#Headers],[#Data],[Customer ID]],MedExam_Table[[#Headers],[#Data],[BMI]],"Not Found",0)</f>
        <v>34.69</v>
      </c>
      <c r="D2302" cm="1">
        <f t="array" ref="D2302">_xlfn.XLOOKUP($A2302,MedExam_Table[[#Headers],[#Data],[Customer ID]],MedExam_Table[[#Headers],[#Data],[HBA1C]],"Not Found",0)</f>
        <v>5.65</v>
      </c>
      <c r="E2302" t="str" cm="1">
        <f t="array" ref="E2302">_xlfn.XLOOKUP($A2302,MedExam_Table[[#Headers],[#Data],[Customer ID]],MedExam_Table[[#Headers],[#Data],[Heart Issues Updated]],"Not Found",0)</f>
        <v>No</v>
      </c>
      <c r="F2302" t="str" cm="1">
        <f t="array" ref="F2302">_xlfn.XLOOKUP($A2302,MedExam_Table[[#Headers],[#Data],[Customer ID]],MedExam_Table[[#Headers],[#Data],[Any Transplants Update]],"Not Found",0)</f>
        <v>No</v>
      </c>
      <c r="G2302" t="str" cm="1">
        <f t="array" ref="G2302">_xlfn.XLOOKUP($A2302,MedExam_Table[[#Headers],[#Data],[Customer ID]],MedExam_Table[[#Headers],[#Data],[Cancer history]],"Not Found",0)</f>
        <v>No</v>
      </c>
      <c r="H2302" cm="1">
        <f t="array" ref="H2302">_xlfn.XLOOKUP($A2302,MedExam_Table[[#Headers],[#Data],[Customer ID]],MedExam_Table[[#Headers],[#Data],[NumberOfMajorSurgeries_updated]],"Not Found",0)</f>
        <v>0</v>
      </c>
      <c r="I2302" t="str" cm="1">
        <f t="array" ref="I2302">_xlfn.XLOOKUP($A2302,MedExam_Table[[#Headers],[#Data],[Customer ID]],MedExam_Table[[#Headers],[#Data],[Smoker Updated]],"Not Found",0)</f>
        <v>No</v>
      </c>
      <c r="J2302" t="str" cm="1">
        <f t="array" ref="J2302">_xlfn.XLOOKUP($A2302,MedExam_Table[[#Headers],[#Data],[Customer ID]],MedExam_Table[[#Headers],[#Data],[Weight Status]],"Not Found",0)</f>
        <v>Obesity</v>
      </c>
      <c r="K2302" t="str" cm="1">
        <f t="array" ref="K2302">_xlfn.XLOOKUP($A2302,MedExam_Table[[#Headers],[#Data],[Customer ID]],MedExam_Table[[#Headers],[#Data],[Diabetes Status]],"Not Found",0)</f>
        <v>Normal</v>
      </c>
      <c r="L2302" cm="1">
        <f t="array" ref="L2302">_xlfn.XLOOKUP($A2302,Hospitalisation_table[[#All],[Customer ID]],Hospitalisation_table[[#All],[Customer Age]],"Not Found",0)</f>
        <v>42</v>
      </c>
      <c r="M2302" t="str" cm="1">
        <f t="array" ref="M2302">_xlfn.XLOOKUP($A2302,Hospitalisation_table[[#All],[Customer ID]],Hospitalisation_table[[#All],[Date of Birth]],"Not Found",0)</f>
        <v>17-Jul-1980</v>
      </c>
      <c r="N2302" s="22" cm="1">
        <f t="array" ref="N2302">_xlfn.XLOOKUP($A2302,Hospitalisation_table[[#All],[Customer ID]],Hospitalisation_table[[#All],[charges]],"Not Found",0)</f>
        <v>11435.74</v>
      </c>
      <c r="O2302" t="str" cm="1">
        <f t="array" ref="O2302">_xlfn.XLOOKUP($A2302,Hospitalisation_table[[#All],[Customer ID]],Hospitalisation_table[[#All],[Hospital tier_Updated]],"Not Found",0)</f>
        <v>tier - 3</v>
      </c>
      <c r="P2302" t="str" cm="1">
        <f t="array" ref="P2302">_xlfn.XLOOKUP($A2302,Hospitalisation_table[[#All],[Customer ID]],Hospitalisation_table[[#All],[City tier_updated]],"Not Found",0)</f>
        <v>tier - 3</v>
      </c>
      <c r="Q2302" t="str" cm="1">
        <f t="array" ref="Q2302">_xlfn.XLOOKUP($A2302,Hospitalisation_table[[#All],[Customer ID]],Hospitalisation_table[[#All],[State ID Updated]],"Not Found",0)</f>
        <v>R1021</v>
      </c>
    </row>
    <row r="2303" spans="1:17" x14ac:dyDescent="0.3">
      <c r="A2303" s="14" t="s">
        <v>1402</v>
      </c>
      <c r="B2303" t="str" cm="1">
        <f t="array" ref="B2303">_xlfn.XLOOKUP($A2303,CustomersName[[#All],[Customer ID]],CustomersName[[#All],[First Name]],"Not Found",0)</f>
        <v>Jhssica L</v>
      </c>
      <c r="C2303" cm="1">
        <f t="array" ref="C2303">_xlfn.XLOOKUP($A2303,MedExam_Table[[#Headers],[#Data],[Customer ID]],MedExam_Table[[#Headers],[#Data],[BMI]],"Not Found",0)</f>
        <v>37.68</v>
      </c>
      <c r="D2303" cm="1">
        <f t="array" ref="D2303">_xlfn.XLOOKUP($A2303,MedExam_Table[[#Headers],[#Data],[Customer ID]],MedExam_Table[[#Headers],[#Data],[HBA1C]],"Not Found",0)</f>
        <v>4.29</v>
      </c>
      <c r="E2303" t="str" cm="1">
        <f t="array" ref="E2303">_xlfn.XLOOKUP($A2303,MedExam_Table[[#Headers],[#Data],[Customer ID]],MedExam_Table[[#Headers],[#Data],[Heart Issues Updated]],"Not Found",0)</f>
        <v>Yes</v>
      </c>
      <c r="F2303" t="str" cm="1">
        <f t="array" ref="F2303">_xlfn.XLOOKUP($A2303,MedExam_Table[[#Headers],[#Data],[Customer ID]],MedExam_Table[[#Headers],[#Data],[Any Transplants Update]],"Not Found",0)</f>
        <v>No</v>
      </c>
      <c r="G2303" t="str" cm="1">
        <f t="array" ref="G2303">_xlfn.XLOOKUP($A2303,MedExam_Table[[#Headers],[#Data],[Customer ID]],MedExam_Table[[#Headers],[#Data],[Cancer history]],"Not Found",0)</f>
        <v>No</v>
      </c>
      <c r="H2303" cm="1">
        <f t="array" ref="H2303">_xlfn.XLOOKUP($A2303,MedExam_Table[[#Headers],[#Data],[Customer ID]],MedExam_Table[[#Headers],[#Data],[NumberOfMajorSurgeries_updated]],"Not Found",0)</f>
        <v>0</v>
      </c>
      <c r="I2303" t="str" cm="1">
        <f t="array" ref="I2303">_xlfn.XLOOKUP($A2303,MedExam_Table[[#Headers],[#Data],[Customer ID]],MedExam_Table[[#Headers],[#Data],[Smoker Updated]],"Not Found",0)</f>
        <v>No</v>
      </c>
      <c r="J2303" t="str" cm="1">
        <f t="array" ref="J2303">_xlfn.XLOOKUP($A2303,MedExam_Table[[#Headers],[#Data],[Customer ID]],MedExam_Table[[#Headers],[#Data],[Weight Status]],"Not Found",0)</f>
        <v>Obesity</v>
      </c>
      <c r="K2303" t="str" cm="1">
        <f t="array" ref="K2303">_xlfn.XLOOKUP($A2303,MedExam_Table[[#Headers],[#Data],[Customer ID]],MedExam_Table[[#Headers],[#Data],[Diabetes Status]],"Not Found",0)</f>
        <v>Normal</v>
      </c>
      <c r="L2303" cm="1">
        <f t="array" ref="L2303">_xlfn.XLOOKUP($A2303,Hospitalisation_table[[#All],[Customer ID]],Hospitalisation_table[[#All],[Customer Age]],"Not Found",0)</f>
        <v>37</v>
      </c>
      <c r="M2303" t="str" cm="1">
        <f t="array" ref="M2303">_xlfn.XLOOKUP($A2303,Hospitalisation_table[[#All],[Customer ID]],Hospitalisation_table[[#All],[Date of Birth]],"Not Found",0)</f>
        <v>9-Jun-1985</v>
      </c>
      <c r="N2303" s="22" cm="1">
        <f t="array" ref="N2303">_xlfn.XLOOKUP($A2303,Hospitalisation_table[[#All],[Customer ID]],Hospitalisation_table[[#All],[charges]],"Not Found",0)</f>
        <v>11419.49</v>
      </c>
      <c r="O2303" t="str" cm="1">
        <f t="array" ref="O2303">_xlfn.XLOOKUP($A2303,Hospitalisation_table[[#All],[Customer ID]],Hospitalisation_table[[#All],[Hospital tier_Updated]],"Not Found",0)</f>
        <v>tier - 3</v>
      </c>
      <c r="P2303" t="str" cm="1">
        <f t="array" ref="P2303">_xlfn.XLOOKUP($A2303,Hospitalisation_table[[#All],[Customer ID]],Hospitalisation_table[[#All],[City tier_updated]],"Not Found",0)</f>
        <v>tier - 1</v>
      </c>
      <c r="Q2303" t="str" cm="1">
        <f t="array" ref="Q2303">_xlfn.XLOOKUP($A2303,Hospitalisation_table[[#All],[Customer ID]],Hospitalisation_table[[#All],[State ID Updated]],"Not Found",0)</f>
        <v>R1012</v>
      </c>
    </row>
    <row r="2304" spans="1:17" x14ac:dyDescent="0.3">
      <c r="A2304" s="13" t="s">
        <v>2276</v>
      </c>
      <c r="B2304" t="str" cm="1">
        <f t="array" ref="B2304">_xlfn.XLOOKUP($A2304,CustomersName[[#All],[Customer ID]],CustomersName[[#All],[First Name]],"Not Found",0)</f>
        <v>Pamela J</v>
      </c>
      <c r="C2304" cm="1">
        <f t="array" ref="C2304">_xlfn.XLOOKUP($A2304,MedExam_Table[[#Headers],[#Data],[Customer ID]],MedExam_Table[[#Headers],[#Data],[BMI]],"Not Found",0)</f>
        <v>38.39</v>
      </c>
      <c r="D2304" cm="1">
        <f t="array" ref="D2304">_xlfn.XLOOKUP($A2304,MedExam_Table[[#Headers],[#Data],[Customer ID]],MedExam_Table[[#Headers],[#Data],[HBA1C]],"Not Found",0)</f>
        <v>4.1100000000000003</v>
      </c>
      <c r="E2304" t="str" cm="1">
        <f t="array" ref="E2304">_xlfn.XLOOKUP($A2304,MedExam_Table[[#Headers],[#Data],[Customer ID]],MedExam_Table[[#Headers],[#Data],[Heart Issues Updated]],"Not Found",0)</f>
        <v>Yes</v>
      </c>
      <c r="F2304" t="str" cm="1">
        <f t="array" ref="F2304">_xlfn.XLOOKUP($A2304,MedExam_Table[[#Headers],[#Data],[Customer ID]],MedExam_Table[[#Headers],[#Data],[Any Transplants Update]],"Not Found",0)</f>
        <v>No</v>
      </c>
      <c r="G2304" t="str" cm="1">
        <f t="array" ref="G2304">_xlfn.XLOOKUP($A2304,MedExam_Table[[#Headers],[#Data],[Customer ID]],MedExam_Table[[#Headers],[#Data],[Cancer history]],"Not Found",0)</f>
        <v>No</v>
      </c>
      <c r="H2304" cm="1">
        <f t="array" ref="H2304">_xlfn.XLOOKUP($A2304,MedExam_Table[[#Headers],[#Data],[Customer ID]],MedExam_Table[[#Headers],[#Data],[NumberOfMajorSurgeries_updated]],"Not Found",0)</f>
        <v>0</v>
      </c>
      <c r="I2304" t="str" cm="1">
        <f t="array" ref="I2304">_xlfn.XLOOKUP($A2304,MedExam_Table[[#Headers],[#Data],[Customer ID]],MedExam_Table[[#Headers],[#Data],[Smoker Updated]],"Not Found",0)</f>
        <v>Yes</v>
      </c>
      <c r="J2304" t="str" cm="1">
        <f t="array" ref="J2304">_xlfn.XLOOKUP($A2304,MedExam_Table[[#Headers],[#Data],[Customer ID]],MedExam_Table[[#Headers],[#Data],[Weight Status]],"Not Found",0)</f>
        <v>Obesity</v>
      </c>
      <c r="K2304" t="str" cm="1">
        <f t="array" ref="K2304">_xlfn.XLOOKUP($A2304,MedExam_Table[[#Headers],[#Data],[Customer ID]],MedExam_Table[[#Headers],[#Data],[Diabetes Status]],"Not Found",0)</f>
        <v>Normal</v>
      </c>
      <c r="L2304" cm="1">
        <f t="array" ref="L2304">_xlfn.XLOOKUP($A2304,Hospitalisation_table[[#All],[Customer ID]],Hospitalisation_table[[#All],[Customer Age]],"Not Found",0)</f>
        <v>37</v>
      </c>
      <c r="M2304" t="str" cm="1">
        <f t="array" ref="M2304">_xlfn.XLOOKUP($A2304,Hospitalisation_table[[#All],[Customer ID]],Hospitalisation_table[[#All],[Date of Birth]],"Not Found",0)</f>
        <v>3-Nov-1985</v>
      </c>
      <c r="N2304" s="22" cm="1">
        <f t="array" ref="N2304">_xlfn.XLOOKUP($A2304,Hospitalisation_table[[#All],[Customer ID]],Hospitalisation_table[[#All],[charges]],"Not Found",0)</f>
        <v>40419.019999999997</v>
      </c>
      <c r="O2304" t="str" cm="1">
        <f t="array" ref="O2304">_xlfn.XLOOKUP($A2304,Hospitalisation_table[[#All],[Customer ID]],Hospitalisation_table[[#All],[Hospital tier_Updated]],"Not Found",0)</f>
        <v>tier - 1</v>
      </c>
      <c r="P2304" t="str" cm="1">
        <f t="array" ref="P2304">_xlfn.XLOOKUP($A2304,Hospitalisation_table[[#All],[Customer ID]],Hospitalisation_table[[#All],[City tier_updated]],"Not Found",0)</f>
        <v>tier - 2</v>
      </c>
      <c r="Q2304" t="str" cm="1">
        <f t="array" ref="Q2304">_xlfn.XLOOKUP($A2304,Hospitalisation_table[[#All],[Customer ID]],Hospitalisation_table[[#All],[State ID Updated]],"Not Found",0)</f>
        <v>R1013</v>
      </c>
    </row>
    <row r="2305" spans="1:17" x14ac:dyDescent="0.3">
      <c r="A2305" s="14" t="s">
        <v>1401</v>
      </c>
      <c r="B2305" t="str" cm="1">
        <f t="array" ref="B2305">_xlfn.XLOOKUP($A2305,CustomersName[[#All],[Customer ID]],CustomersName[[#All],[First Name]],"Not Found",0)</f>
        <v>Bhandon F</v>
      </c>
      <c r="C2305" cm="1">
        <f t="array" ref="C2305">_xlfn.XLOOKUP($A2305,MedExam_Table[[#Headers],[#Data],[Customer ID]],MedExam_Table[[#Headers],[#Data],[BMI]],"Not Found",0)</f>
        <v>35.49</v>
      </c>
      <c r="D2305" cm="1">
        <f t="array" ref="D2305">_xlfn.XLOOKUP($A2305,MedExam_Table[[#Headers],[#Data],[Customer ID]],MedExam_Table[[#Headers],[#Data],[HBA1C]],"Not Found",0)</f>
        <v>4.74</v>
      </c>
      <c r="E2305" t="str" cm="1">
        <f t="array" ref="E2305">_xlfn.XLOOKUP($A2305,MedExam_Table[[#Headers],[#Data],[Customer ID]],MedExam_Table[[#Headers],[#Data],[Heart Issues Updated]],"Not Found",0)</f>
        <v>Yes</v>
      </c>
      <c r="F2305" t="str" cm="1">
        <f t="array" ref="F2305">_xlfn.XLOOKUP($A2305,MedExam_Table[[#Headers],[#Data],[Customer ID]],MedExam_Table[[#Headers],[#Data],[Any Transplants Update]],"Not Found",0)</f>
        <v>No</v>
      </c>
      <c r="G2305" t="str" cm="1">
        <f t="array" ref="G2305">_xlfn.XLOOKUP($A2305,MedExam_Table[[#Headers],[#Data],[Customer ID]],MedExam_Table[[#Headers],[#Data],[Cancer history]],"Not Found",0)</f>
        <v>Yes</v>
      </c>
      <c r="H2305" cm="1">
        <f t="array" ref="H2305">_xlfn.XLOOKUP($A2305,MedExam_Table[[#Headers],[#Data],[Customer ID]],MedExam_Table[[#Headers],[#Data],[NumberOfMajorSurgeries_updated]],"Not Found",0)</f>
        <v>1</v>
      </c>
      <c r="I2305" t="str" cm="1">
        <f t="array" ref="I2305">_xlfn.XLOOKUP($A2305,MedExam_Table[[#Headers],[#Data],[Customer ID]],MedExam_Table[[#Headers],[#Data],[Smoker Updated]],"Not Found",0)</f>
        <v>No</v>
      </c>
      <c r="J2305" t="str" cm="1">
        <f t="array" ref="J2305">_xlfn.XLOOKUP($A2305,MedExam_Table[[#Headers],[#Data],[Customer ID]],MedExam_Table[[#Headers],[#Data],[Weight Status]],"Not Found",0)</f>
        <v>Obesity</v>
      </c>
      <c r="K2305" t="str" cm="1">
        <f t="array" ref="K2305">_xlfn.XLOOKUP($A2305,MedExam_Table[[#Headers],[#Data],[Customer ID]],MedExam_Table[[#Headers],[#Data],[Diabetes Status]],"Not Found",0)</f>
        <v>Normal</v>
      </c>
      <c r="L2305" cm="1">
        <f t="array" ref="L2305">_xlfn.XLOOKUP($A2305,Hospitalisation_table[[#All],[Customer ID]],Hospitalisation_table[[#All],[Customer Age]],"Not Found",0)</f>
        <v>39</v>
      </c>
      <c r="M2305" t="str" cm="1">
        <f t="array" ref="M2305">_xlfn.XLOOKUP($A2305,Hospitalisation_table[[#All],[Customer ID]],Hospitalisation_table[[#All],[Date of Birth]],"Not Found",0)</f>
        <v>23-Oct-1983</v>
      </c>
      <c r="N2305" s="22" cm="1">
        <f t="array" ref="N2305">_xlfn.XLOOKUP($A2305,Hospitalisation_table[[#All],[Customer ID]],Hospitalisation_table[[#All],[charges]],"Not Found",0)</f>
        <v>11412.02</v>
      </c>
      <c r="O2305" t="str" cm="1">
        <f t="array" ref="O2305">_xlfn.XLOOKUP($A2305,Hospitalisation_table[[#All],[Customer ID]],Hospitalisation_table[[#All],[Hospital tier_Updated]],"Not Found",0)</f>
        <v>tier - 3</v>
      </c>
      <c r="P2305" t="str" cm="1">
        <f t="array" ref="P2305">_xlfn.XLOOKUP($A2305,Hospitalisation_table[[#All],[Customer ID]],Hospitalisation_table[[#All],[City tier_updated]],"Not Found",0)</f>
        <v>tier - 1</v>
      </c>
      <c r="Q2305" t="str" cm="1">
        <f t="array" ref="Q2305">_xlfn.XLOOKUP($A2305,Hospitalisation_table[[#All],[Customer ID]],Hospitalisation_table[[#All],[State ID Updated]],"Not Found",0)</f>
        <v>R1021</v>
      </c>
    </row>
    <row r="2306" spans="1:17" x14ac:dyDescent="0.3">
      <c r="A2306" s="13" t="s">
        <v>1400</v>
      </c>
      <c r="B2306" t="str" cm="1">
        <f t="array" ref="B2306">_xlfn.XLOOKUP($A2306,CustomersName[[#All],[Customer ID]],CustomersName[[#All],[First Name]],"Not Found",0)</f>
        <v>Melissa</v>
      </c>
      <c r="C2306" cm="1">
        <f t="array" ref="C2306">_xlfn.XLOOKUP($A2306,MedExam_Table[[#Headers],[#Data],[Customer ID]],MedExam_Table[[#Headers],[#Data],[BMI]],"Not Found",0)</f>
        <v>44.7</v>
      </c>
      <c r="D2306" cm="1">
        <f t="array" ref="D2306">_xlfn.XLOOKUP($A2306,MedExam_Table[[#Headers],[#Data],[Customer ID]],MedExam_Table[[#Headers],[#Data],[HBA1C]],"Not Found",0)</f>
        <v>7.6</v>
      </c>
      <c r="E2306" t="str" cm="1">
        <f t="array" ref="E2306">_xlfn.XLOOKUP($A2306,MedExam_Table[[#Headers],[#Data],[Customer ID]],MedExam_Table[[#Headers],[#Data],[Heart Issues Updated]],"Not Found",0)</f>
        <v>Yes</v>
      </c>
      <c r="F2306" t="str" cm="1">
        <f t="array" ref="F2306">_xlfn.XLOOKUP($A2306,MedExam_Table[[#Headers],[#Data],[Customer ID]],MedExam_Table[[#Headers],[#Data],[Any Transplants Update]],"Not Found",0)</f>
        <v>No</v>
      </c>
      <c r="G2306" t="str" cm="1">
        <f t="array" ref="G2306">_xlfn.XLOOKUP($A2306,MedExam_Table[[#Headers],[#Data],[Customer ID]],MedExam_Table[[#Headers],[#Data],[Cancer history]],"Not Found",0)</f>
        <v>No</v>
      </c>
      <c r="H2306" cm="1">
        <f t="array" ref="H2306">_xlfn.XLOOKUP($A2306,MedExam_Table[[#Headers],[#Data],[Customer ID]],MedExam_Table[[#Headers],[#Data],[NumberOfMajorSurgeries_updated]],"Not Found",0)</f>
        <v>2</v>
      </c>
      <c r="I2306" t="str" cm="1">
        <f t="array" ref="I2306">_xlfn.XLOOKUP($A2306,MedExam_Table[[#Headers],[#Data],[Customer ID]],MedExam_Table[[#Headers],[#Data],[Smoker Updated]],"Not Found",0)</f>
        <v>No</v>
      </c>
      <c r="J2306" t="str" cm="1">
        <f t="array" ref="J2306">_xlfn.XLOOKUP($A2306,MedExam_Table[[#Headers],[#Data],[Customer ID]],MedExam_Table[[#Headers],[#Data],[Weight Status]],"Not Found",0)</f>
        <v>Obesity</v>
      </c>
      <c r="K2306" t="str" cm="1">
        <f t="array" ref="K2306">_xlfn.XLOOKUP($A2306,MedExam_Table[[#Headers],[#Data],[Customer ID]],MedExam_Table[[#Headers],[#Data],[Diabetes Status]],"Not Found",0)</f>
        <v>Diabetes</v>
      </c>
      <c r="L2306" cm="1">
        <f t="array" ref="L2306">_xlfn.XLOOKUP($A2306,Hospitalisation_table[[#All],[Customer ID]],Hospitalisation_table[[#All],[Customer Age]],"Not Found",0)</f>
        <v>52</v>
      </c>
      <c r="M2306" t="str" cm="1">
        <f t="array" ref="M2306">_xlfn.XLOOKUP($A2306,Hospitalisation_table[[#All],[Customer ID]],Hospitalisation_table[[#All],[Date of Birth]],"Not Found",0)</f>
        <v>7-Oct-1970</v>
      </c>
      <c r="N2306" s="22" cm="1">
        <f t="array" ref="N2306">_xlfn.XLOOKUP($A2306,Hospitalisation_table[[#All],[Customer ID]],Hospitalisation_table[[#All],[charges]],"Not Found",0)</f>
        <v>11411.69</v>
      </c>
      <c r="O2306" t="str" cm="1">
        <f t="array" ref="O2306">_xlfn.XLOOKUP($A2306,Hospitalisation_table[[#All],[Customer ID]],Hospitalisation_table[[#All],[Hospital tier_Updated]],"Not Found",0)</f>
        <v>tier - 3</v>
      </c>
      <c r="P2306" t="str" cm="1">
        <f t="array" ref="P2306">_xlfn.XLOOKUP($A2306,Hospitalisation_table[[#All],[Customer ID]],Hospitalisation_table[[#All],[City tier_updated]],"Not Found",0)</f>
        <v>tier - 2</v>
      </c>
      <c r="Q2306" t="str" cm="1">
        <f t="array" ref="Q2306">_xlfn.XLOOKUP($A2306,Hospitalisation_table[[#All],[Customer ID]],Hospitalisation_table[[#All],[State ID Updated]],"Not Found",0)</f>
        <v>R1011</v>
      </c>
    </row>
    <row r="2307" spans="1:17" x14ac:dyDescent="0.3">
      <c r="A2307" s="14" t="s">
        <v>1399</v>
      </c>
      <c r="B2307" t="str" cm="1">
        <f t="array" ref="B2307">_xlfn.XLOOKUP($A2307,CustomersName[[#All],[Customer ID]],CustomersName[[#All],[First Name]],"Not Found",0)</f>
        <v>Dahielle N</v>
      </c>
      <c r="C2307" cm="1">
        <f t="array" ref="C2307">_xlfn.XLOOKUP($A2307,MedExam_Table[[#Headers],[#Data],[Customer ID]],MedExam_Table[[#Headers],[#Data],[BMI]],"Not Found",0)</f>
        <v>38.380000000000003</v>
      </c>
      <c r="D2307" cm="1">
        <f t="array" ref="D2307">_xlfn.XLOOKUP($A2307,MedExam_Table[[#Headers],[#Data],[Customer ID]],MedExam_Table[[#Headers],[#Data],[HBA1C]],"Not Found",0)</f>
        <v>8.5</v>
      </c>
      <c r="E2307" t="str" cm="1">
        <f t="array" ref="E2307">_xlfn.XLOOKUP($A2307,MedExam_Table[[#Headers],[#Data],[Customer ID]],MedExam_Table[[#Headers],[#Data],[Heart Issues Updated]],"Not Found",0)</f>
        <v>Yes</v>
      </c>
      <c r="F2307" t="str" cm="1">
        <f t="array" ref="F2307">_xlfn.XLOOKUP($A2307,MedExam_Table[[#Headers],[#Data],[Customer ID]],MedExam_Table[[#Headers],[#Data],[Any Transplants Update]],"Not Found",0)</f>
        <v>No</v>
      </c>
      <c r="G2307" t="str" cm="1">
        <f t="array" ref="G2307">_xlfn.XLOOKUP($A2307,MedExam_Table[[#Headers],[#Data],[Customer ID]],MedExam_Table[[#Headers],[#Data],[Cancer history]],"Not Found",0)</f>
        <v>No</v>
      </c>
      <c r="H2307" cm="1">
        <f t="array" ref="H2307">_xlfn.XLOOKUP($A2307,MedExam_Table[[#Headers],[#Data],[Customer ID]],MedExam_Table[[#Headers],[#Data],[NumberOfMajorSurgeries_updated]],"Not Found",0)</f>
        <v>2</v>
      </c>
      <c r="I2307" t="str" cm="1">
        <f t="array" ref="I2307">_xlfn.XLOOKUP($A2307,MedExam_Table[[#Headers],[#Data],[Customer ID]],MedExam_Table[[#Headers],[#Data],[Smoker Updated]],"Not Found",0)</f>
        <v>No</v>
      </c>
      <c r="J2307" t="str" cm="1">
        <f t="array" ref="J2307">_xlfn.XLOOKUP($A2307,MedExam_Table[[#Headers],[#Data],[Customer ID]],MedExam_Table[[#Headers],[#Data],[Weight Status]],"Not Found",0)</f>
        <v>Obesity</v>
      </c>
      <c r="K2307" t="str" cm="1">
        <f t="array" ref="K2307">_xlfn.XLOOKUP($A2307,MedExam_Table[[#Headers],[#Data],[Customer ID]],MedExam_Table[[#Headers],[#Data],[Diabetes Status]],"Not Found",0)</f>
        <v>Diabetes</v>
      </c>
      <c r="L2307" cm="1">
        <f t="array" ref="L2307">_xlfn.XLOOKUP($A2307,Hospitalisation_table[[#All],[Customer ID]],Hospitalisation_table[[#All],[Customer Age]],"Not Found",0)</f>
        <v>52</v>
      </c>
      <c r="M2307" t="str" cm="1">
        <f t="array" ref="M2307">_xlfn.XLOOKUP($A2307,Hospitalisation_table[[#All],[Customer ID]],Hospitalisation_table[[#All],[Date of Birth]],"Not Found",0)</f>
        <v>2-Oct-1970</v>
      </c>
      <c r="N2307" s="22" cm="1">
        <f t="array" ref="N2307">_xlfn.XLOOKUP($A2307,Hospitalisation_table[[#All],[Customer ID]],Hospitalisation_table[[#All],[charges]],"Not Found",0)</f>
        <v>11396.9</v>
      </c>
      <c r="O2307" t="str" cm="1">
        <f t="array" ref="O2307">_xlfn.XLOOKUP($A2307,Hospitalisation_table[[#All],[Customer ID]],Hospitalisation_table[[#All],[Hospital tier_Updated]],"Not Found",0)</f>
        <v>tier - 3</v>
      </c>
      <c r="P2307" t="str" cm="1">
        <f t="array" ref="P2307">_xlfn.XLOOKUP($A2307,Hospitalisation_table[[#All],[Customer ID]],Hospitalisation_table[[#All],[City tier_updated]],"Not Found",0)</f>
        <v>tier - 3</v>
      </c>
      <c r="Q2307" t="str" cm="1">
        <f t="array" ref="Q2307">_xlfn.XLOOKUP($A2307,Hospitalisation_table[[#All],[Customer ID]],Hospitalisation_table[[#All],[State ID Updated]],"Not Found",0)</f>
        <v>R1024</v>
      </c>
    </row>
    <row r="2308" spans="1:17" x14ac:dyDescent="0.3">
      <c r="A2308" s="13" t="s">
        <v>1398</v>
      </c>
      <c r="B2308" t="str" cm="1">
        <f t="array" ref="B2308">_xlfn.XLOOKUP($A2308,CustomersName[[#All],[Customer ID]],CustomersName[[#All],[First Name]],"Not Found",0)</f>
        <v>Matthew</v>
      </c>
      <c r="C2308" cm="1">
        <f t="array" ref="C2308">_xlfn.XLOOKUP($A2308,MedExam_Table[[#Headers],[#Data],[Customer ID]],MedExam_Table[[#Headers],[#Data],[BMI]],"Not Found",0)</f>
        <v>35.244999999999997</v>
      </c>
      <c r="D2308" cm="1">
        <f t="array" ref="D2308">_xlfn.XLOOKUP($A2308,MedExam_Table[[#Headers],[#Data],[Customer ID]],MedExam_Table[[#Headers],[#Data],[HBA1C]],"Not Found",0)</f>
        <v>11.22</v>
      </c>
      <c r="E2308" t="str" cm="1">
        <f t="array" ref="E2308">_xlfn.XLOOKUP($A2308,MedExam_Table[[#Headers],[#Data],[Customer ID]],MedExam_Table[[#Headers],[#Data],[Heart Issues Updated]],"Not Found",0)</f>
        <v>Yes</v>
      </c>
      <c r="F2308" t="str" cm="1">
        <f t="array" ref="F2308">_xlfn.XLOOKUP($A2308,MedExam_Table[[#Headers],[#Data],[Customer ID]],MedExam_Table[[#Headers],[#Data],[Any Transplants Update]],"Not Found",0)</f>
        <v>No</v>
      </c>
      <c r="G2308" t="str" cm="1">
        <f t="array" ref="G2308">_xlfn.XLOOKUP($A2308,MedExam_Table[[#Headers],[#Data],[Customer ID]],MedExam_Table[[#Headers],[#Data],[Cancer history]],"Not Found",0)</f>
        <v>No</v>
      </c>
      <c r="H2308" cm="1">
        <f t="array" ref="H2308">_xlfn.XLOOKUP($A2308,MedExam_Table[[#Headers],[#Data],[Customer ID]],MedExam_Table[[#Headers],[#Data],[NumberOfMajorSurgeries_updated]],"Not Found",0)</f>
        <v>0</v>
      </c>
      <c r="I2308" t="str" cm="1">
        <f t="array" ref="I2308">_xlfn.XLOOKUP($A2308,MedExam_Table[[#Headers],[#Data],[Customer ID]],MedExam_Table[[#Headers],[#Data],[Smoker Updated]],"Not Found",0)</f>
        <v>No</v>
      </c>
      <c r="J2308" t="str" cm="1">
        <f t="array" ref="J2308">_xlfn.XLOOKUP($A2308,MedExam_Table[[#Headers],[#Data],[Customer ID]],MedExam_Table[[#Headers],[#Data],[Weight Status]],"Not Found",0)</f>
        <v>Obesity</v>
      </c>
      <c r="K2308" t="str" cm="1">
        <f t="array" ref="K2308">_xlfn.XLOOKUP($A2308,MedExam_Table[[#Headers],[#Data],[Customer ID]],MedExam_Table[[#Headers],[#Data],[Diabetes Status]],"Not Found",0)</f>
        <v>Diabetes</v>
      </c>
      <c r="L2308" cm="1">
        <f t="array" ref="L2308">_xlfn.XLOOKUP($A2308,Hospitalisation_table[[#All],[Customer ID]],Hospitalisation_table[[#All],[Customer Age]],"Not Found",0)</f>
        <v>55</v>
      </c>
      <c r="M2308" t="str" cm="1">
        <f t="array" ref="M2308">_xlfn.XLOOKUP($A2308,Hospitalisation_table[[#All],[Customer ID]],Hospitalisation_table[[#All],[Date of Birth]],"Not Found",0)</f>
        <v>19-Dec-1967</v>
      </c>
      <c r="N2308" s="22" cm="1">
        <f t="array" ref="N2308">_xlfn.XLOOKUP($A2308,Hospitalisation_table[[#All],[Customer ID]],Hospitalisation_table[[#All],[charges]],"Not Found",0)</f>
        <v>11394.07</v>
      </c>
      <c r="O2308" t="str" cm="1">
        <f t="array" ref="O2308">_xlfn.XLOOKUP($A2308,Hospitalisation_table[[#All],[Customer ID]],Hospitalisation_table[[#All],[Hospital tier_Updated]],"Not Found",0)</f>
        <v>tier - 3</v>
      </c>
      <c r="P2308" t="str" cm="1">
        <f t="array" ref="P2308">_xlfn.XLOOKUP($A2308,Hospitalisation_table[[#All],[Customer ID]],Hospitalisation_table[[#All],[City tier_updated]],"Not Found",0)</f>
        <v>tier - 1</v>
      </c>
      <c r="Q2308" t="str" cm="1">
        <f t="array" ref="Q2308">_xlfn.XLOOKUP($A2308,Hospitalisation_table[[#All],[Customer ID]],Hospitalisation_table[[#All],[State ID Updated]],"Not Found",0)</f>
        <v>R1018</v>
      </c>
    </row>
    <row r="2309" spans="1:17" x14ac:dyDescent="0.3">
      <c r="A2309" s="14" t="s">
        <v>1397</v>
      </c>
      <c r="B2309" t="str" cm="1">
        <f t="array" ref="B2309">_xlfn.XLOOKUP($A2309,CustomersName[[#All],[Customer ID]],CustomersName[[#All],[First Name]],"Not Found",0)</f>
        <v>Bettina</v>
      </c>
      <c r="C2309" cm="1">
        <f t="array" ref="C2309">_xlfn.XLOOKUP($A2309,MedExam_Table[[#Headers],[#Data],[Customer ID]],MedExam_Table[[#Headers],[#Data],[BMI]],"Not Found",0)</f>
        <v>49.84</v>
      </c>
      <c r="D2309" cm="1">
        <f t="array" ref="D2309">_xlfn.XLOOKUP($A2309,MedExam_Table[[#Headers],[#Data],[Customer ID]],MedExam_Table[[#Headers],[#Data],[HBA1C]],"Not Found",0)</f>
        <v>5.0999999999999996</v>
      </c>
      <c r="E2309" t="str" cm="1">
        <f t="array" ref="E2309">_xlfn.XLOOKUP($A2309,MedExam_Table[[#Headers],[#Data],[Customer ID]],MedExam_Table[[#Headers],[#Data],[Heart Issues Updated]],"Not Found",0)</f>
        <v>Yes</v>
      </c>
      <c r="F2309" t="str" cm="1">
        <f t="array" ref="F2309">_xlfn.XLOOKUP($A2309,MedExam_Table[[#Headers],[#Data],[Customer ID]],MedExam_Table[[#Headers],[#Data],[Any Transplants Update]],"Not Found",0)</f>
        <v>No</v>
      </c>
      <c r="G2309" t="str" cm="1">
        <f t="array" ref="G2309">_xlfn.XLOOKUP($A2309,MedExam_Table[[#Headers],[#Data],[Customer ID]],MedExam_Table[[#Headers],[#Data],[Cancer history]],"Not Found",0)</f>
        <v>Yes</v>
      </c>
      <c r="H2309" cm="1">
        <f t="array" ref="H2309">_xlfn.XLOOKUP($A2309,MedExam_Table[[#Headers],[#Data],[Customer ID]],MedExam_Table[[#Headers],[#Data],[NumberOfMajorSurgeries_updated]],"Not Found",0)</f>
        <v>1</v>
      </c>
      <c r="I2309" t="str" cm="1">
        <f t="array" ref="I2309">_xlfn.XLOOKUP($A2309,MedExam_Table[[#Headers],[#Data],[Customer ID]],MedExam_Table[[#Headers],[#Data],[Smoker Updated]],"Not Found",0)</f>
        <v>No</v>
      </c>
      <c r="J2309" t="str" cm="1">
        <f t="array" ref="J2309">_xlfn.XLOOKUP($A2309,MedExam_Table[[#Headers],[#Data],[Customer ID]],MedExam_Table[[#Headers],[#Data],[Weight Status]],"Not Found",0)</f>
        <v>Obesity</v>
      </c>
      <c r="K2309" t="str" cm="1">
        <f t="array" ref="K2309">_xlfn.XLOOKUP($A2309,MedExam_Table[[#Headers],[#Data],[Customer ID]],MedExam_Table[[#Headers],[#Data],[Diabetes Status]],"Not Found",0)</f>
        <v>Normal</v>
      </c>
      <c r="L2309" cm="1">
        <f t="array" ref="L2309">_xlfn.XLOOKUP($A2309,Hospitalisation_table[[#All],[Customer ID]],Hospitalisation_table[[#All],[Customer Age]],"Not Found",0)</f>
        <v>25</v>
      </c>
      <c r="M2309" t="str" cm="1">
        <f t="array" ref="M2309">_xlfn.XLOOKUP($A2309,Hospitalisation_table[[#All],[Customer ID]],Hospitalisation_table[[#All],[Date of Birth]],"Not Found",0)</f>
        <v>28-Jul-1997</v>
      </c>
      <c r="N2309" s="22" cm="1">
        <f t="array" ref="N2309">_xlfn.XLOOKUP($A2309,Hospitalisation_table[[#All],[Customer ID]],Hospitalisation_table[[#All],[charges]],"Not Found",0)</f>
        <v>11388.27</v>
      </c>
      <c r="O2309" t="str" cm="1">
        <f t="array" ref="O2309">_xlfn.XLOOKUP($A2309,Hospitalisation_table[[#All],[Customer ID]],Hospitalisation_table[[#All],[Hospital tier_Updated]],"Not Found",0)</f>
        <v>tier - 3</v>
      </c>
      <c r="P2309" t="str" cm="1">
        <f t="array" ref="P2309">_xlfn.XLOOKUP($A2309,Hospitalisation_table[[#All],[Customer ID]],Hospitalisation_table[[#All],[City tier_updated]],"Not Found",0)</f>
        <v>tier - 2</v>
      </c>
      <c r="Q2309" t="str" cm="1">
        <f t="array" ref="Q2309">_xlfn.XLOOKUP($A2309,Hospitalisation_table[[#All],[Customer ID]],Hospitalisation_table[[#All],[State ID Updated]],"Not Found",0)</f>
        <v>R1026</v>
      </c>
    </row>
    <row r="2310" spans="1:17" x14ac:dyDescent="0.3">
      <c r="A2310" s="13" t="s">
        <v>1396</v>
      </c>
      <c r="B2310" t="str" cm="1">
        <f t="array" ref="B2310">_xlfn.XLOOKUP($A2310,CustomersName[[#All],[Customer ID]],CustomersName[[#All],[First Name]],"Not Found",0)</f>
        <v>Alexander</v>
      </c>
      <c r="C2310" cm="1">
        <f t="array" ref="C2310">_xlfn.XLOOKUP($A2310,MedExam_Table[[#Headers],[#Data],[Customer ID]],MedExam_Table[[#Headers],[#Data],[BMI]],"Not Found",0)</f>
        <v>49.06</v>
      </c>
      <c r="D2310" cm="1">
        <f t="array" ref="D2310">_xlfn.XLOOKUP($A2310,MedExam_Table[[#Headers],[#Data],[Customer ID]],MedExam_Table[[#Headers],[#Data],[HBA1C]],"Not Found",0)</f>
        <v>5.43</v>
      </c>
      <c r="E2310" t="str" cm="1">
        <f t="array" ref="E2310">_xlfn.XLOOKUP($A2310,MedExam_Table[[#Headers],[#Data],[Customer ID]],MedExam_Table[[#Headers],[#Data],[Heart Issues Updated]],"Not Found",0)</f>
        <v>Yes</v>
      </c>
      <c r="F2310" t="str" cm="1">
        <f t="array" ref="F2310">_xlfn.XLOOKUP($A2310,MedExam_Table[[#Headers],[#Data],[Customer ID]],MedExam_Table[[#Headers],[#Data],[Any Transplants Update]],"Not Found",0)</f>
        <v>No</v>
      </c>
      <c r="G2310" t="str" cm="1">
        <f t="array" ref="G2310">_xlfn.XLOOKUP($A2310,MedExam_Table[[#Headers],[#Data],[Customer ID]],MedExam_Table[[#Headers],[#Data],[Cancer history]],"Not Found",0)</f>
        <v>No</v>
      </c>
      <c r="H2310" cm="1">
        <f t="array" ref="H2310">_xlfn.XLOOKUP($A2310,MedExam_Table[[#Headers],[#Data],[Customer ID]],MedExam_Table[[#Headers],[#Data],[NumberOfMajorSurgeries_updated]],"Not Found",0)</f>
        <v>1</v>
      </c>
      <c r="I2310" t="str" cm="1">
        <f t="array" ref="I2310">_xlfn.XLOOKUP($A2310,MedExam_Table[[#Headers],[#Data],[Customer ID]],MedExam_Table[[#Headers],[#Data],[Smoker Updated]],"Not Found",0)</f>
        <v>No</v>
      </c>
      <c r="J2310" t="str" cm="1">
        <f t="array" ref="J2310">_xlfn.XLOOKUP($A2310,MedExam_Table[[#Headers],[#Data],[Customer ID]],MedExam_Table[[#Headers],[#Data],[Weight Status]],"Not Found",0)</f>
        <v>Obesity</v>
      </c>
      <c r="K2310" t="str" cm="1">
        <f t="array" ref="K2310">_xlfn.XLOOKUP($A2310,MedExam_Table[[#Headers],[#Data],[Customer ID]],MedExam_Table[[#Headers],[#Data],[Diabetes Status]],"Not Found",0)</f>
        <v>Normal</v>
      </c>
      <c r="L2310" cm="1">
        <f t="array" ref="L2310">_xlfn.XLOOKUP($A2310,Hospitalisation_table[[#All],[Customer ID]],Hospitalisation_table[[#All],[Customer Age]],"Not Found",0)</f>
        <v>58</v>
      </c>
      <c r="M2310" t="str" cm="1">
        <f t="array" ref="M2310">_xlfn.XLOOKUP($A2310,Hospitalisation_table[[#All],[Customer ID]],Hospitalisation_table[[#All],[Date of Birth]],"Not Found",0)</f>
        <v>13-Jun-1964</v>
      </c>
      <c r="N2310" s="22" cm="1">
        <f t="array" ref="N2310">_xlfn.XLOOKUP($A2310,Hospitalisation_table[[#All],[Customer ID]],Hospitalisation_table[[#All],[charges]],"Not Found",0)</f>
        <v>11381.33</v>
      </c>
      <c r="O2310" t="str" cm="1">
        <f t="array" ref="O2310">_xlfn.XLOOKUP($A2310,Hospitalisation_table[[#All],[Customer ID]],Hospitalisation_table[[#All],[Hospital tier_Updated]],"Not Found",0)</f>
        <v>tier - 3</v>
      </c>
      <c r="P2310" t="str" cm="1">
        <f t="array" ref="P2310">_xlfn.XLOOKUP($A2310,Hospitalisation_table[[#All],[Customer ID]],Hospitalisation_table[[#All],[City tier_updated]],"Not Found",0)</f>
        <v>tier - 2</v>
      </c>
      <c r="Q2310" t="str" cm="1">
        <f t="array" ref="Q2310">_xlfn.XLOOKUP($A2310,Hospitalisation_table[[#All],[Customer ID]],Hospitalisation_table[[#All],[State ID Updated]],"Not Found",0)</f>
        <v>R1013</v>
      </c>
    </row>
    <row r="2311" spans="1:17" x14ac:dyDescent="0.3">
      <c r="A2311" s="14" t="s">
        <v>1395</v>
      </c>
      <c r="B2311" t="str" cm="1">
        <f t="array" ref="B2311">_xlfn.XLOOKUP($A2311,CustomersName[[#All],[Customer ID]],CustomersName[[#All],[First Name]],"Not Found",0)</f>
        <v>Holli</v>
      </c>
      <c r="C2311" cm="1">
        <f t="array" ref="C2311">_xlfn.XLOOKUP($A2311,MedExam_Table[[#Headers],[#Data],[Customer ID]],MedExam_Table[[#Headers],[#Data],[BMI]],"Not Found",0)</f>
        <v>30.88</v>
      </c>
      <c r="D2311" cm="1">
        <f t="array" ref="D2311">_xlfn.XLOOKUP($A2311,MedExam_Table[[#Headers],[#Data],[Customer ID]],MedExam_Table[[#Headers],[#Data],[HBA1C]],"Not Found",0)</f>
        <v>5.82</v>
      </c>
      <c r="E2311" t="str" cm="1">
        <f t="array" ref="E2311">_xlfn.XLOOKUP($A2311,MedExam_Table[[#Headers],[#Data],[Customer ID]],MedExam_Table[[#Headers],[#Data],[Heart Issues Updated]],"Not Found",0)</f>
        <v>No</v>
      </c>
      <c r="F2311" t="str" cm="1">
        <f t="array" ref="F2311">_xlfn.XLOOKUP($A2311,MedExam_Table[[#Headers],[#Data],[Customer ID]],MedExam_Table[[#Headers],[#Data],[Any Transplants Update]],"Not Found",0)</f>
        <v>No</v>
      </c>
      <c r="G2311" t="str" cm="1">
        <f t="array" ref="G2311">_xlfn.XLOOKUP($A2311,MedExam_Table[[#Headers],[#Data],[Customer ID]],MedExam_Table[[#Headers],[#Data],[Cancer history]],"Not Found",0)</f>
        <v>No</v>
      </c>
      <c r="H2311" cm="1">
        <f t="array" ref="H2311">_xlfn.XLOOKUP($A2311,MedExam_Table[[#Headers],[#Data],[Customer ID]],MedExam_Table[[#Headers],[#Data],[NumberOfMajorSurgeries_updated]],"Not Found",0)</f>
        <v>2</v>
      </c>
      <c r="I2311" t="str" cm="1">
        <f t="array" ref="I2311">_xlfn.XLOOKUP($A2311,MedExam_Table[[#Headers],[#Data],[Customer ID]],MedExam_Table[[#Headers],[#Data],[Smoker Updated]],"Not Found",0)</f>
        <v>No</v>
      </c>
      <c r="J2311" t="str" cm="1">
        <f t="array" ref="J2311">_xlfn.XLOOKUP($A2311,MedExam_Table[[#Headers],[#Data],[Customer ID]],MedExam_Table[[#Headers],[#Data],[Weight Status]],"Not Found",0)</f>
        <v>Obesity</v>
      </c>
      <c r="K2311" t="str" cm="1">
        <f t="array" ref="K2311">_xlfn.XLOOKUP($A2311,MedExam_Table[[#Headers],[#Data],[Customer ID]],MedExam_Table[[#Headers],[#Data],[Diabetes Status]],"Not Found",0)</f>
        <v>Prediabetes</v>
      </c>
      <c r="L2311" cm="1">
        <f t="array" ref="L2311">_xlfn.XLOOKUP($A2311,Hospitalisation_table[[#All],[Customer ID]],Hospitalisation_table[[#All],[Customer Age]],"Not Found",0)</f>
        <v>50</v>
      </c>
      <c r="M2311" t="str" cm="1">
        <f t="array" ref="M2311">_xlfn.XLOOKUP($A2311,Hospitalisation_table[[#All],[Customer ID]],Hospitalisation_table[[#All],[Date of Birth]],"Not Found",0)</f>
        <v>6-Dec-1972</v>
      </c>
      <c r="N2311" s="22" cm="1">
        <f t="array" ref="N2311">_xlfn.XLOOKUP($A2311,Hospitalisation_table[[#All],[Customer ID]],Hospitalisation_table[[#All],[charges]],"Not Found",0)</f>
        <v>11378.57</v>
      </c>
      <c r="O2311" t="str" cm="1">
        <f t="array" ref="O2311">_xlfn.XLOOKUP($A2311,Hospitalisation_table[[#All],[Customer ID]],Hospitalisation_table[[#All],[Hospital tier_Updated]],"Not Found",0)</f>
        <v>tier - 3</v>
      </c>
      <c r="P2311" t="str" cm="1">
        <f t="array" ref="P2311">_xlfn.XLOOKUP($A2311,Hospitalisation_table[[#All],[Customer ID]],Hospitalisation_table[[#All],[City tier_updated]],"Not Found",0)</f>
        <v>tier - 2</v>
      </c>
      <c r="Q2311" t="str" cm="1">
        <f t="array" ref="Q2311">_xlfn.XLOOKUP($A2311,Hospitalisation_table[[#All],[Customer ID]],Hospitalisation_table[[#All],[State ID Updated]],"Not Found",0)</f>
        <v>R1025</v>
      </c>
    </row>
    <row r="2312" spans="1:17" x14ac:dyDescent="0.3">
      <c r="A2312" s="13" t="s">
        <v>1394</v>
      </c>
      <c r="B2312" t="str" cm="1">
        <f t="array" ref="B2312">_xlfn.XLOOKUP($A2312,CustomersName[[#All],[Customer ID]],CustomersName[[#All],[First Name]],"Not Found",0)</f>
        <v>Heahher C</v>
      </c>
      <c r="C2312" cm="1">
        <f t="array" ref="C2312">_xlfn.XLOOKUP($A2312,MedExam_Table[[#Headers],[#Data],[Customer ID]],MedExam_Table[[#Headers],[#Data],[BMI]],"Not Found",0)</f>
        <v>33.35</v>
      </c>
      <c r="D2312" cm="1">
        <f t="array" ref="D2312">_xlfn.XLOOKUP($A2312,MedExam_Table[[#Headers],[#Data],[Customer ID]],MedExam_Table[[#Headers],[#Data],[HBA1C]],"Not Found",0)</f>
        <v>6.05</v>
      </c>
      <c r="E2312" t="str" cm="1">
        <f t="array" ref="E2312">_xlfn.XLOOKUP($A2312,MedExam_Table[[#Headers],[#Data],[Customer ID]],MedExam_Table[[#Headers],[#Data],[Heart Issues Updated]],"Not Found",0)</f>
        <v>No</v>
      </c>
      <c r="F2312" t="str" cm="1">
        <f t="array" ref="F2312">_xlfn.XLOOKUP($A2312,MedExam_Table[[#Headers],[#Data],[Customer ID]],MedExam_Table[[#Headers],[#Data],[Any Transplants Update]],"Not Found",0)</f>
        <v>No</v>
      </c>
      <c r="G2312" t="str" cm="1">
        <f t="array" ref="G2312">_xlfn.XLOOKUP($A2312,MedExam_Table[[#Headers],[#Data],[Customer ID]],MedExam_Table[[#Headers],[#Data],[Cancer history]],"Not Found",0)</f>
        <v>Yes</v>
      </c>
      <c r="H2312" cm="1">
        <f t="array" ref="H2312">_xlfn.XLOOKUP($A2312,MedExam_Table[[#Headers],[#Data],[Customer ID]],MedExam_Table[[#Headers],[#Data],[NumberOfMajorSurgeries_updated]],"Not Found",0)</f>
        <v>1</v>
      </c>
      <c r="I2312" t="str" cm="1">
        <f t="array" ref="I2312">_xlfn.XLOOKUP($A2312,MedExam_Table[[#Headers],[#Data],[Customer ID]],MedExam_Table[[#Headers],[#Data],[Smoker Updated]],"Not Found",0)</f>
        <v>No</v>
      </c>
      <c r="J2312" t="str" cm="1">
        <f t="array" ref="J2312">_xlfn.XLOOKUP($A2312,MedExam_Table[[#Headers],[#Data],[Customer ID]],MedExam_Table[[#Headers],[#Data],[Weight Status]],"Not Found",0)</f>
        <v>Obesity</v>
      </c>
      <c r="K2312" t="str" cm="1">
        <f t="array" ref="K2312">_xlfn.XLOOKUP($A2312,MedExam_Table[[#Headers],[#Data],[Customer ID]],MedExam_Table[[#Headers],[#Data],[Diabetes Status]],"Not Found",0)</f>
        <v>Prediabetes</v>
      </c>
      <c r="L2312" cm="1">
        <f t="array" ref="L2312">_xlfn.XLOOKUP($A2312,Hospitalisation_table[[#All],[Customer ID]],Hospitalisation_table[[#All],[Customer Age]],"Not Found",0)</f>
        <v>44</v>
      </c>
      <c r="M2312" t="str" cm="1">
        <f t="array" ref="M2312">_xlfn.XLOOKUP($A2312,Hospitalisation_table[[#All],[Customer ID]],Hospitalisation_table[[#All],[Date of Birth]],"Not Found",0)</f>
        <v>7-Jun-1979</v>
      </c>
      <c r="N2312" s="22" cm="1">
        <f t="array" ref="N2312">_xlfn.XLOOKUP($A2312,Hospitalisation_table[[#All],[Customer ID]],Hospitalisation_table[[#All],[charges]],"Not Found",0)</f>
        <v>11369.39</v>
      </c>
      <c r="O2312" t="str" cm="1">
        <f t="array" ref="O2312">_xlfn.XLOOKUP($A2312,Hospitalisation_table[[#All],[Customer ID]],Hospitalisation_table[[#All],[Hospital tier_Updated]],"Not Found",0)</f>
        <v>tier - 3</v>
      </c>
      <c r="P2312" t="str" cm="1">
        <f t="array" ref="P2312">_xlfn.XLOOKUP($A2312,Hospitalisation_table[[#All],[Customer ID]],Hospitalisation_table[[#All],[City tier_updated]],"Not Found",0)</f>
        <v>tier - 1</v>
      </c>
      <c r="Q2312" t="str" cm="1">
        <f t="array" ref="Q2312">_xlfn.XLOOKUP($A2312,Hospitalisation_table[[#All],[Customer ID]],Hospitalisation_table[[#All],[State ID Updated]],"Not Found",0)</f>
        <v>R1026</v>
      </c>
    </row>
    <row r="2313" spans="1:17" x14ac:dyDescent="0.3">
      <c r="A2313" s="14" t="s">
        <v>1393</v>
      </c>
      <c r="B2313" t="str" cm="1">
        <f t="array" ref="B2313">_xlfn.XLOOKUP($A2313,CustomersName[[#All],[Customer ID]],CustomersName[[#All],[First Name]],"Not Found",0)</f>
        <v>Kyle</v>
      </c>
      <c r="C2313" cm="1">
        <f t="array" ref="C2313">_xlfn.XLOOKUP($A2313,MedExam_Table[[#Headers],[#Data],[Customer ID]],MedExam_Table[[#Headers],[#Data],[BMI]],"Not Found",0)</f>
        <v>38</v>
      </c>
      <c r="D2313" cm="1">
        <f t="array" ref="D2313">_xlfn.XLOOKUP($A2313,MedExam_Table[[#Headers],[#Data],[Customer ID]],MedExam_Table[[#Headers],[#Data],[HBA1C]],"Not Found",0)</f>
        <v>6.38</v>
      </c>
      <c r="E2313" t="str" cm="1">
        <f t="array" ref="E2313">_xlfn.XLOOKUP($A2313,MedExam_Table[[#Headers],[#Data],[Customer ID]],MedExam_Table[[#Headers],[#Data],[Heart Issues Updated]],"Not Found",0)</f>
        <v>Yes</v>
      </c>
      <c r="F2313" t="str" cm="1">
        <f t="array" ref="F2313">_xlfn.XLOOKUP($A2313,MedExam_Table[[#Headers],[#Data],[Customer ID]],MedExam_Table[[#Headers],[#Data],[Any Transplants Update]],"Not Found",0)</f>
        <v>No</v>
      </c>
      <c r="G2313" t="str" cm="1">
        <f t="array" ref="G2313">_xlfn.XLOOKUP($A2313,MedExam_Table[[#Headers],[#Data],[Customer ID]],MedExam_Table[[#Headers],[#Data],[Cancer history]],"Not Found",0)</f>
        <v>No</v>
      </c>
      <c r="H2313" cm="1">
        <f t="array" ref="H2313">_xlfn.XLOOKUP($A2313,MedExam_Table[[#Headers],[#Data],[Customer ID]],MedExam_Table[[#Headers],[#Data],[NumberOfMajorSurgeries_updated]],"Not Found",0)</f>
        <v>1</v>
      </c>
      <c r="I2313" t="str" cm="1">
        <f t="array" ref="I2313">_xlfn.XLOOKUP($A2313,MedExam_Table[[#Headers],[#Data],[Customer ID]],MedExam_Table[[#Headers],[#Data],[Smoker Updated]],"Not Found",0)</f>
        <v>No</v>
      </c>
      <c r="J2313" t="str" cm="1">
        <f t="array" ref="J2313">_xlfn.XLOOKUP($A2313,MedExam_Table[[#Headers],[#Data],[Customer ID]],MedExam_Table[[#Headers],[#Data],[Weight Status]],"Not Found",0)</f>
        <v>Obesity</v>
      </c>
      <c r="K2313" t="str" cm="1">
        <f t="array" ref="K2313">_xlfn.XLOOKUP($A2313,MedExam_Table[[#Headers],[#Data],[Customer ID]],MedExam_Table[[#Headers],[#Data],[Diabetes Status]],"Not Found",0)</f>
        <v>Prediabetes</v>
      </c>
      <c r="L2313" cm="1">
        <f t="array" ref="L2313">_xlfn.XLOOKUP($A2313,Hospitalisation_table[[#All],[Customer ID]],Hospitalisation_table[[#All],[Customer Age]],"Not Found",0)</f>
        <v>58</v>
      </c>
      <c r="M2313" t="str" cm="1">
        <f t="array" ref="M2313">_xlfn.XLOOKUP($A2313,Hospitalisation_table[[#All],[Customer ID]],Hospitalisation_table[[#All],[Date of Birth]],"Not Found",0)</f>
        <v>13-Dec-1964</v>
      </c>
      <c r="N2313" s="22" cm="1">
        <f t="array" ref="N2313">_xlfn.XLOOKUP($A2313,Hospitalisation_table[[#All],[Customer ID]],Hospitalisation_table[[#All],[charges]],"Not Found",0)</f>
        <v>11365.95</v>
      </c>
      <c r="O2313" t="str" cm="1">
        <f t="array" ref="O2313">_xlfn.XLOOKUP($A2313,Hospitalisation_table[[#All],[Customer ID]],Hospitalisation_table[[#All],[Hospital tier_Updated]],"Not Found",0)</f>
        <v>tier - 3</v>
      </c>
      <c r="P2313" t="str" cm="1">
        <f t="array" ref="P2313">_xlfn.XLOOKUP($A2313,Hospitalisation_table[[#All],[Customer ID]],Hospitalisation_table[[#All],[City tier_updated]],"Not Found",0)</f>
        <v>tier - 2</v>
      </c>
      <c r="Q2313" t="str" cm="1">
        <f t="array" ref="Q2313">_xlfn.XLOOKUP($A2313,Hospitalisation_table[[#All],[Customer ID]],Hospitalisation_table[[#All],[State ID Updated]],"Not Found",0)</f>
        <v>R1011</v>
      </c>
    </row>
    <row r="2314" spans="1:17" x14ac:dyDescent="0.3">
      <c r="A2314" s="13" t="s">
        <v>1392</v>
      </c>
      <c r="B2314" t="str" cm="1">
        <f t="array" ref="B2314">_xlfn.XLOOKUP($A2314,CustomersName[[#All],[Customer ID]],CustomersName[[#All],[First Name]],"Not Found",0)</f>
        <v>Thomah J</v>
      </c>
      <c r="C2314" cm="1">
        <f t="array" ref="C2314">_xlfn.XLOOKUP($A2314,MedExam_Table[[#Headers],[#Data],[Customer ID]],MedExam_Table[[#Headers],[#Data],[BMI]],"Not Found",0)</f>
        <v>36.08</v>
      </c>
      <c r="D2314" cm="1">
        <f t="array" ref="D2314">_xlfn.XLOOKUP($A2314,MedExam_Table[[#Headers],[#Data],[Customer ID]],MedExam_Table[[#Headers],[#Data],[HBA1C]],"Not Found",0)</f>
        <v>5.73</v>
      </c>
      <c r="E2314" t="str" cm="1">
        <f t="array" ref="E2314">_xlfn.XLOOKUP($A2314,MedExam_Table[[#Headers],[#Data],[Customer ID]],MedExam_Table[[#Headers],[#Data],[Heart Issues Updated]],"Not Found",0)</f>
        <v>Yes</v>
      </c>
      <c r="F2314" t="str" cm="1">
        <f t="array" ref="F2314">_xlfn.XLOOKUP($A2314,MedExam_Table[[#Headers],[#Data],[Customer ID]],MedExam_Table[[#Headers],[#Data],[Any Transplants Update]],"Not Found",0)</f>
        <v>No</v>
      </c>
      <c r="G2314" t="str" cm="1">
        <f t="array" ref="G2314">_xlfn.XLOOKUP($A2314,MedExam_Table[[#Headers],[#Data],[Customer ID]],MedExam_Table[[#Headers],[#Data],[Cancer history]],"Not Found",0)</f>
        <v>No</v>
      </c>
      <c r="H2314" cm="1">
        <f t="array" ref="H2314">_xlfn.XLOOKUP($A2314,MedExam_Table[[#Headers],[#Data],[Customer ID]],MedExam_Table[[#Headers],[#Data],[NumberOfMajorSurgeries_updated]],"Not Found",0)</f>
        <v>1</v>
      </c>
      <c r="I2314" t="str" cm="1">
        <f t="array" ref="I2314">_xlfn.XLOOKUP($A2314,MedExam_Table[[#Headers],[#Data],[Customer ID]],MedExam_Table[[#Headers],[#Data],[Smoker Updated]],"Not Found",0)</f>
        <v>No</v>
      </c>
      <c r="J2314" t="str" cm="1">
        <f t="array" ref="J2314">_xlfn.XLOOKUP($A2314,MedExam_Table[[#Headers],[#Data],[Customer ID]],MedExam_Table[[#Headers],[#Data],[Weight Status]],"Not Found",0)</f>
        <v>Obesity</v>
      </c>
      <c r="K2314" t="str" cm="1">
        <f t="array" ref="K2314">_xlfn.XLOOKUP($A2314,MedExam_Table[[#Headers],[#Data],[Customer ID]],MedExam_Table[[#Headers],[#Data],[Diabetes Status]],"Not Found",0)</f>
        <v>Prediabetes</v>
      </c>
      <c r="L2314" cm="1">
        <f t="array" ref="L2314">_xlfn.XLOOKUP($A2314,Hospitalisation_table[[#All],[Customer ID]],Hospitalisation_table[[#All],[Customer Age]],"Not Found",0)</f>
        <v>58</v>
      </c>
      <c r="M2314" t="str" cm="1">
        <f t="array" ref="M2314">_xlfn.XLOOKUP($A2314,Hospitalisation_table[[#All],[Customer ID]],Hospitalisation_table[[#All],[Date of Birth]],"Not Found",0)</f>
        <v>3-Jul-1964</v>
      </c>
      <c r="N2314" s="22" cm="1">
        <f t="array" ref="N2314">_xlfn.XLOOKUP($A2314,Hospitalisation_table[[#All],[Customer ID]],Hospitalisation_table[[#All],[charges]],"Not Found",0)</f>
        <v>11363.28</v>
      </c>
      <c r="O2314" t="str" cm="1">
        <f t="array" ref="O2314">_xlfn.XLOOKUP($A2314,Hospitalisation_table[[#All],[Customer ID]],Hospitalisation_table[[#All],[Hospital tier_Updated]],"Not Found",0)</f>
        <v>tier - 3</v>
      </c>
      <c r="P2314" t="str" cm="1">
        <f t="array" ref="P2314">_xlfn.XLOOKUP($A2314,Hospitalisation_table[[#All],[Customer ID]],Hospitalisation_table[[#All],[City tier_updated]],"Not Found",0)</f>
        <v>tier - 1</v>
      </c>
      <c r="Q2314" t="str" cm="1">
        <f t="array" ref="Q2314">_xlfn.XLOOKUP($A2314,Hospitalisation_table[[#All],[Customer ID]],Hospitalisation_table[[#All],[State ID Updated]],"Not Found",0)</f>
        <v>R1013</v>
      </c>
    </row>
    <row r="2315" spans="1:17" x14ac:dyDescent="0.3">
      <c r="A2315" s="14" t="s">
        <v>2275</v>
      </c>
      <c r="B2315" t="str" cm="1">
        <f t="array" ref="B2315">_xlfn.XLOOKUP($A2315,CustomersName[[#All],[Customer ID]],CustomersName[[#All],[First Name]],"Not Found",0)</f>
        <v>Jessica</v>
      </c>
      <c r="C2315" cm="1">
        <f t="array" ref="C2315">_xlfn.XLOOKUP($A2315,MedExam_Table[[#Headers],[#Data],[Customer ID]],MedExam_Table[[#Headers],[#Data],[BMI]],"Not Found",0)</f>
        <v>44.34</v>
      </c>
      <c r="D2315" cm="1">
        <f t="array" ref="D2315">_xlfn.XLOOKUP($A2315,MedExam_Table[[#Headers],[#Data],[Customer ID]],MedExam_Table[[#Headers],[#Data],[HBA1C]],"Not Found",0)</f>
        <v>4.0199999999999996</v>
      </c>
      <c r="E2315" t="str" cm="1">
        <f t="array" ref="E2315">_xlfn.XLOOKUP($A2315,MedExam_Table[[#Headers],[#Data],[Customer ID]],MedExam_Table[[#Headers],[#Data],[Heart Issues Updated]],"Not Found",0)</f>
        <v>Yes</v>
      </c>
      <c r="F2315" t="str" cm="1">
        <f t="array" ref="F2315">_xlfn.XLOOKUP($A2315,MedExam_Table[[#Headers],[#Data],[Customer ID]],MedExam_Table[[#Headers],[#Data],[Any Transplants Update]],"Not Found",0)</f>
        <v>No</v>
      </c>
      <c r="G2315" t="str" cm="1">
        <f t="array" ref="G2315">_xlfn.XLOOKUP($A2315,MedExam_Table[[#Headers],[#Data],[Customer ID]],MedExam_Table[[#Headers],[#Data],[Cancer history]],"Not Found",0)</f>
        <v>No</v>
      </c>
      <c r="H2315" cm="1">
        <f t="array" ref="H2315">_xlfn.XLOOKUP($A2315,MedExam_Table[[#Headers],[#Data],[Customer ID]],MedExam_Table[[#Headers],[#Data],[NumberOfMajorSurgeries_updated]],"Not Found",0)</f>
        <v>2</v>
      </c>
      <c r="I2315" t="str" cm="1">
        <f t="array" ref="I2315">_xlfn.XLOOKUP($A2315,MedExam_Table[[#Headers],[#Data],[Customer ID]],MedExam_Table[[#Headers],[#Data],[Smoker Updated]],"Not Found",0)</f>
        <v>Yes</v>
      </c>
      <c r="J2315" t="str" cm="1">
        <f t="array" ref="J2315">_xlfn.XLOOKUP($A2315,MedExam_Table[[#Headers],[#Data],[Customer ID]],MedExam_Table[[#Headers],[#Data],[Weight Status]],"Not Found",0)</f>
        <v>Obesity</v>
      </c>
      <c r="K2315" t="str" cm="1">
        <f t="array" ref="K2315">_xlfn.XLOOKUP($A2315,MedExam_Table[[#Headers],[#Data],[Customer ID]],MedExam_Table[[#Headers],[#Data],[Diabetes Status]],"Not Found",0)</f>
        <v>Normal</v>
      </c>
      <c r="L2315" cm="1">
        <f t="array" ref="L2315">_xlfn.XLOOKUP($A2315,Hospitalisation_table[[#All],[Customer ID]],Hospitalisation_table[[#All],[Customer Age]],"Not Found",0)</f>
        <v>56</v>
      </c>
      <c r="M2315" t="str" cm="1">
        <f t="array" ref="M2315">_xlfn.XLOOKUP($A2315,Hospitalisation_table[[#All],[Customer ID]],Hospitalisation_table[[#All],[Date of Birth]],"Not Found",0)</f>
        <v>12-Aug-1966</v>
      </c>
      <c r="N2315" s="22" cm="1">
        <f t="array" ref="N2315">_xlfn.XLOOKUP($A2315,Hospitalisation_table[[#All],[Customer ID]],Hospitalisation_table[[#All],[charges]],"Not Found",0)</f>
        <v>40373.74</v>
      </c>
      <c r="O2315" t="str" cm="1">
        <f t="array" ref="O2315">_xlfn.XLOOKUP($A2315,Hospitalisation_table[[#All],[Customer ID]],Hospitalisation_table[[#All],[Hospital tier_Updated]],"Not Found",0)</f>
        <v>tier - 1</v>
      </c>
      <c r="P2315" t="str" cm="1">
        <f t="array" ref="P2315">_xlfn.XLOOKUP($A2315,Hospitalisation_table[[#All],[Customer ID]],Hospitalisation_table[[#All],[City tier_updated]],"Not Found",0)</f>
        <v>tier - 3</v>
      </c>
      <c r="Q2315" t="str" cm="1">
        <f t="array" ref="Q2315">_xlfn.XLOOKUP($A2315,Hospitalisation_table[[#All],[Customer ID]],Hospitalisation_table[[#All],[State ID Updated]],"Not Found",0)</f>
        <v>R1011</v>
      </c>
    </row>
    <row r="2316" spans="1:17" x14ac:dyDescent="0.3">
      <c r="A2316" s="13" t="s">
        <v>1391</v>
      </c>
      <c r="B2316" t="str" cm="1">
        <f t="array" ref="B2316">_xlfn.XLOOKUP($A2316,CustomersName[[#All],[Customer ID]],CustomersName[[#All],[First Name]],"Not Found",0)</f>
        <v>Chris</v>
      </c>
      <c r="C2316" cm="1">
        <f t="array" ref="C2316">_xlfn.XLOOKUP($A2316,MedExam_Table[[#Headers],[#Data],[Customer ID]],MedExam_Table[[#Headers],[#Data],[BMI]],"Not Found",0)</f>
        <v>35.700000000000003</v>
      </c>
      <c r="D2316" cm="1">
        <f t="array" ref="D2316">_xlfn.XLOOKUP($A2316,MedExam_Table[[#Headers],[#Data],[Customer ID]],MedExam_Table[[#Headers],[#Data],[HBA1C]],"Not Found",0)</f>
        <v>5.47</v>
      </c>
      <c r="E2316" t="str" cm="1">
        <f t="array" ref="E2316">_xlfn.XLOOKUP($A2316,MedExam_Table[[#Headers],[#Data],[Customer ID]],MedExam_Table[[#Headers],[#Data],[Heart Issues Updated]],"Not Found",0)</f>
        <v>Yes</v>
      </c>
      <c r="F2316" t="str" cm="1">
        <f t="array" ref="F2316">_xlfn.XLOOKUP($A2316,MedExam_Table[[#Headers],[#Data],[Customer ID]],MedExam_Table[[#Headers],[#Data],[Any Transplants Update]],"Not Found",0)</f>
        <v>No</v>
      </c>
      <c r="G2316" t="str" cm="1">
        <f t="array" ref="G2316">_xlfn.XLOOKUP($A2316,MedExam_Table[[#Headers],[#Data],[Customer ID]],MedExam_Table[[#Headers],[#Data],[Cancer history]],"Not Found",0)</f>
        <v>No</v>
      </c>
      <c r="H2316" cm="1">
        <f t="array" ref="H2316">_xlfn.XLOOKUP($A2316,MedExam_Table[[#Headers],[#Data],[Customer ID]],MedExam_Table[[#Headers],[#Data],[NumberOfMajorSurgeries_updated]],"Not Found",0)</f>
        <v>1</v>
      </c>
      <c r="I2316" t="str" cm="1">
        <f t="array" ref="I2316">_xlfn.XLOOKUP($A2316,MedExam_Table[[#Headers],[#Data],[Customer ID]],MedExam_Table[[#Headers],[#Data],[Smoker Updated]],"Not Found",0)</f>
        <v>No</v>
      </c>
      <c r="J2316" t="str" cm="1">
        <f t="array" ref="J2316">_xlfn.XLOOKUP($A2316,MedExam_Table[[#Headers],[#Data],[Customer ID]],MedExam_Table[[#Headers],[#Data],[Weight Status]],"Not Found",0)</f>
        <v>Obesity</v>
      </c>
      <c r="K2316" t="str" cm="1">
        <f t="array" ref="K2316">_xlfn.XLOOKUP($A2316,MedExam_Table[[#Headers],[#Data],[Customer ID]],MedExam_Table[[#Headers],[#Data],[Diabetes Status]],"Not Found",0)</f>
        <v>Normal</v>
      </c>
      <c r="L2316" cm="1">
        <f t="array" ref="L2316">_xlfn.XLOOKUP($A2316,Hospitalisation_table[[#All],[Customer ID]],Hospitalisation_table[[#All],[Customer Age]],"Not Found",0)</f>
        <v>58</v>
      </c>
      <c r="M2316" t="str" cm="1">
        <f t="array" ref="M2316">_xlfn.XLOOKUP($A2316,Hospitalisation_table[[#All],[Customer ID]],Hospitalisation_table[[#All],[Date of Birth]],"Not Found",0)</f>
        <v>4-Jul-1964</v>
      </c>
      <c r="N2316" s="22" cm="1">
        <f t="array" ref="N2316">_xlfn.XLOOKUP($A2316,Hospitalisation_table[[#All],[Customer ID]],Hospitalisation_table[[#All],[charges]],"Not Found",0)</f>
        <v>11362.76</v>
      </c>
      <c r="O2316" t="str" cm="1">
        <f t="array" ref="O2316">_xlfn.XLOOKUP($A2316,Hospitalisation_table[[#All],[Customer ID]],Hospitalisation_table[[#All],[Hospital tier_Updated]],"Not Found",0)</f>
        <v>tier - 3</v>
      </c>
      <c r="P2316" t="str" cm="1">
        <f t="array" ref="P2316">_xlfn.XLOOKUP($A2316,Hospitalisation_table[[#All],[Customer ID]],Hospitalisation_table[[#All],[City tier_updated]],"Not Found",0)</f>
        <v>tier - 1</v>
      </c>
      <c r="Q2316" t="str" cm="1">
        <f t="array" ref="Q2316">_xlfn.XLOOKUP($A2316,Hospitalisation_table[[#All],[Customer ID]],Hospitalisation_table[[#All],[State ID Updated]],"Not Found",0)</f>
        <v>R1011</v>
      </c>
    </row>
    <row r="2317" spans="1:17" x14ac:dyDescent="0.3">
      <c r="A2317" s="14" t="s">
        <v>1390</v>
      </c>
      <c r="B2317" t="str" cm="1">
        <f t="array" ref="B2317">_xlfn.XLOOKUP($A2317,CustomersName[[#All],[Customer ID]],CustomersName[[#All],[First Name]],"Not Found",0)</f>
        <v>Graham</v>
      </c>
      <c r="C2317" cm="1">
        <f t="array" ref="C2317">_xlfn.XLOOKUP($A2317,MedExam_Table[[#Headers],[#Data],[Customer ID]],MedExam_Table[[#Headers],[#Data],[BMI]],"Not Found",0)</f>
        <v>34.01</v>
      </c>
      <c r="D2317" cm="1">
        <f t="array" ref="D2317">_xlfn.XLOOKUP($A2317,MedExam_Table[[#Headers],[#Data],[Customer ID]],MedExam_Table[[#Headers],[#Data],[HBA1C]],"Not Found",0)</f>
        <v>11.3</v>
      </c>
      <c r="E2317" t="str" cm="1">
        <f t="array" ref="E2317">_xlfn.XLOOKUP($A2317,MedExam_Table[[#Headers],[#Data],[Customer ID]],MedExam_Table[[#Headers],[#Data],[Heart Issues Updated]],"Not Found",0)</f>
        <v>No</v>
      </c>
      <c r="F2317" t="str" cm="1">
        <f t="array" ref="F2317">_xlfn.XLOOKUP($A2317,MedExam_Table[[#Headers],[#Data],[Customer ID]],MedExam_Table[[#Headers],[#Data],[Any Transplants Update]],"Not Found",0)</f>
        <v>No</v>
      </c>
      <c r="G2317" t="str" cm="1">
        <f t="array" ref="G2317">_xlfn.XLOOKUP($A2317,MedExam_Table[[#Headers],[#Data],[Customer ID]],MedExam_Table[[#Headers],[#Data],[Cancer history]],"Not Found",0)</f>
        <v>No</v>
      </c>
      <c r="H2317" cm="1">
        <f t="array" ref="H2317">_xlfn.XLOOKUP($A2317,MedExam_Table[[#Headers],[#Data],[Customer ID]],MedExam_Table[[#Headers],[#Data],[NumberOfMajorSurgeries_updated]],"Not Found",0)</f>
        <v>0</v>
      </c>
      <c r="I2317" t="str" cm="1">
        <f t="array" ref="I2317">_xlfn.XLOOKUP($A2317,MedExam_Table[[#Headers],[#Data],[Customer ID]],MedExam_Table[[#Headers],[#Data],[Smoker Updated]],"Not Found",0)</f>
        <v>No</v>
      </c>
      <c r="J2317" t="str" cm="1">
        <f t="array" ref="J2317">_xlfn.XLOOKUP($A2317,MedExam_Table[[#Headers],[#Data],[Customer ID]],MedExam_Table[[#Headers],[#Data],[Weight Status]],"Not Found",0)</f>
        <v>Obesity</v>
      </c>
      <c r="K2317" t="str" cm="1">
        <f t="array" ref="K2317">_xlfn.XLOOKUP($A2317,MedExam_Table[[#Headers],[#Data],[Customer ID]],MedExam_Table[[#Headers],[#Data],[Diabetes Status]],"Not Found",0)</f>
        <v>Diabetes</v>
      </c>
      <c r="L2317" cm="1">
        <f t="array" ref="L2317">_xlfn.XLOOKUP($A2317,Hospitalisation_table[[#All],[Customer ID]],Hospitalisation_table[[#All],[Customer Age]],"Not Found",0)</f>
        <v>57</v>
      </c>
      <c r="M2317" t="str" cm="1">
        <f t="array" ref="M2317">_xlfn.XLOOKUP($A2317,Hospitalisation_table[[#All],[Customer ID]],Hospitalisation_table[[#All],[Date of Birth]],"Not Found",0)</f>
        <v>26-Sep-1965</v>
      </c>
      <c r="N2317" s="22" cm="1">
        <f t="array" ref="N2317">_xlfn.XLOOKUP($A2317,Hospitalisation_table[[#All],[Customer ID]],Hospitalisation_table[[#All],[charges]],"Not Found",0)</f>
        <v>11356.66</v>
      </c>
      <c r="O2317" t="str" cm="1">
        <f t="array" ref="O2317">_xlfn.XLOOKUP($A2317,Hospitalisation_table[[#All],[Customer ID]],Hospitalisation_table[[#All],[Hospital tier_Updated]],"Not Found",0)</f>
        <v>tier - 3</v>
      </c>
      <c r="P2317" t="str" cm="1">
        <f t="array" ref="P2317">_xlfn.XLOOKUP($A2317,Hospitalisation_table[[#All],[Customer ID]],Hospitalisation_table[[#All],[City tier_updated]],"Not Found",0)</f>
        <v>tier - 3</v>
      </c>
      <c r="Q2317" t="str" cm="1">
        <f t="array" ref="Q2317">_xlfn.XLOOKUP($A2317,Hospitalisation_table[[#All],[Customer ID]],Hospitalisation_table[[#All],[State ID Updated]],"Not Found",0)</f>
        <v>R1012</v>
      </c>
    </row>
    <row r="2318" spans="1:17" x14ac:dyDescent="0.3">
      <c r="A2318" s="13" t="s">
        <v>1389</v>
      </c>
      <c r="B2318" t="str" cm="1">
        <f t="array" ref="B2318">_xlfn.XLOOKUP($A2318,CustomersName[[#All],[Customer ID]],CustomersName[[#All],[First Name]],"Not Found",0)</f>
        <v>Garrett</v>
      </c>
      <c r="C2318" cm="1">
        <f t="array" ref="C2318">_xlfn.XLOOKUP($A2318,MedExam_Table[[#Headers],[#Data],[Customer ID]],MedExam_Table[[#Headers],[#Data],[BMI]],"Not Found",0)</f>
        <v>31.54</v>
      </c>
      <c r="D2318" cm="1">
        <f t="array" ref="D2318">_xlfn.XLOOKUP($A2318,MedExam_Table[[#Headers],[#Data],[Customer ID]],MedExam_Table[[#Headers],[#Data],[HBA1C]],"Not Found",0)</f>
        <v>6.72</v>
      </c>
      <c r="E2318" t="str" cm="1">
        <f t="array" ref="E2318">_xlfn.XLOOKUP($A2318,MedExam_Table[[#Headers],[#Data],[Customer ID]],MedExam_Table[[#Headers],[#Data],[Heart Issues Updated]],"Not Found",0)</f>
        <v>No</v>
      </c>
      <c r="F2318" t="str" cm="1">
        <f t="array" ref="F2318">_xlfn.XLOOKUP($A2318,MedExam_Table[[#Headers],[#Data],[Customer ID]],MedExam_Table[[#Headers],[#Data],[Any Transplants Update]],"Not Found",0)</f>
        <v>No</v>
      </c>
      <c r="G2318" t="str" cm="1">
        <f t="array" ref="G2318">_xlfn.XLOOKUP($A2318,MedExam_Table[[#Headers],[#Data],[Customer ID]],MedExam_Table[[#Headers],[#Data],[Cancer history]],"Not Found",0)</f>
        <v>No</v>
      </c>
      <c r="H2318" cm="1">
        <f t="array" ref="H2318">_xlfn.XLOOKUP($A2318,MedExam_Table[[#Headers],[#Data],[Customer ID]],MedExam_Table[[#Headers],[#Data],[NumberOfMajorSurgeries_updated]],"Not Found",0)</f>
        <v>0</v>
      </c>
      <c r="I2318" t="str" cm="1">
        <f t="array" ref="I2318">_xlfn.XLOOKUP($A2318,MedExam_Table[[#Headers],[#Data],[Customer ID]],MedExam_Table[[#Headers],[#Data],[Smoker Updated]],"Not Found",0)</f>
        <v>No</v>
      </c>
      <c r="J2318" t="str" cm="1">
        <f t="array" ref="J2318">_xlfn.XLOOKUP($A2318,MedExam_Table[[#Headers],[#Data],[Customer ID]],MedExam_Table[[#Headers],[#Data],[Weight Status]],"Not Found",0)</f>
        <v>Obesity</v>
      </c>
      <c r="K2318" t="str" cm="1">
        <f t="array" ref="K2318">_xlfn.XLOOKUP($A2318,MedExam_Table[[#Headers],[#Data],[Customer ID]],MedExam_Table[[#Headers],[#Data],[Diabetes Status]],"Not Found",0)</f>
        <v>Diabetes</v>
      </c>
      <c r="L2318" cm="1">
        <f t="array" ref="L2318">_xlfn.XLOOKUP($A2318,Hospitalisation_table[[#All],[Customer ID]],Hospitalisation_table[[#All],[Customer Age]],"Not Found",0)</f>
        <v>57</v>
      </c>
      <c r="M2318" t="str" cm="1">
        <f t="array" ref="M2318">_xlfn.XLOOKUP($A2318,Hospitalisation_table[[#All],[Customer ID]],Hospitalisation_table[[#All],[Date of Birth]],"Not Found",0)</f>
        <v>29-Nov-1965</v>
      </c>
      <c r="N2318" s="22" cm="1">
        <f t="array" ref="N2318">_xlfn.XLOOKUP($A2318,Hospitalisation_table[[#All],[Customer ID]],Hospitalisation_table[[#All],[charges]],"Not Found",0)</f>
        <v>11353.23</v>
      </c>
      <c r="O2318" t="str" cm="1">
        <f t="array" ref="O2318">_xlfn.XLOOKUP($A2318,Hospitalisation_table[[#All],[Customer ID]],Hospitalisation_table[[#All],[Hospital tier_Updated]],"Not Found",0)</f>
        <v>tier - 3</v>
      </c>
      <c r="P2318" t="str" cm="1">
        <f t="array" ref="P2318">_xlfn.XLOOKUP($A2318,Hospitalisation_table[[#All],[Customer ID]],Hospitalisation_table[[#All],[City tier_updated]],"Not Found",0)</f>
        <v>tier - 1</v>
      </c>
      <c r="Q2318" t="str" cm="1">
        <f t="array" ref="Q2318">_xlfn.XLOOKUP($A2318,Hospitalisation_table[[#All],[Customer ID]],Hospitalisation_table[[#All],[State ID Updated]],"Not Found",0)</f>
        <v>R1012</v>
      </c>
    </row>
    <row r="2319" spans="1:17" x14ac:dyDescent="0.3">
      <c r="A2319" s="14" t="s">
        <v>1388</v>
      </c>
      <c r="B2319" t="str" cm="1">
        <f t="array" ref="B2319">_xlfn.XLOOKUP($A2319,CustomersName[[#All],[Customer ID]],CustomersName[[#All],[First Name]],"Not Found",0)</f>
        <v>Andrew</v>
      </c>
      <c r="C2319" cm="1">
        <f t="array" ref="C2319">_xlfn.XLOOKUP($A2319,MedExam_Table[[#Headers],[#Data],[Customer ID]],MedExam_Table[[#Headers],[#Data],[BMI]],"Not Found",0)</f>
        <v>23.3</v>
      </c>
      <c r="D2319" cm="1">
        <f t="array" ref="D2319">_xlfn.XLOOKUP($A2319,MedExam_Table[[#Headers],[#Data],[Customer ID]],MedExam_Table[[#Headers],[#Data],[HBA1C]],"Not Found",0)</f>
        <v>5.36</v>
      </c>
      <c r="E2319" t="str" cm="1">
        <f t="array" ref="E2319">_xlfn.XLOOKUP($A2319,MedExam_Table[[#Headers],[#Data],[Customer ID]],MedExam_Table[[#Headers],[#Data],[Heart Issues Updated]],"Not Found",0)</f>
        <v>Yes</v>
      </c>
      <c r="F2319" t="str" cm="1">
        <f t="array" ref="F2319">_xlfn.XLOOKUP($A2319,MedExam_Table[[#Headers],[#Data],[Customer ID]],MedExam_Table[[#Headers],[#Data],[Any Transplants Update]],"Not Found",0)</f>
        <v>No</v>
      </c>
      <c r="G2319" t="str" cm="1">
        <f t="array" ref="G2319">_xlfn.XLOOKUP($A2319,MedExam_Table[[#Headers],[#Data],[Customer ID]],MedExam_Table[[#Headers],[#Data],[Cancer history]],"Not Found",0)</f>
        <v>No</v>
      </c>
      <c r="H2319" cm="1">
        <f t="array" ref="H2319">_xlfn.XLOOKUP($A2319,MedExam_Table[[#Headers],[#Data],[Customer ID]],MedExam_Table[[#Headers],[#Data],[NumberOfMajorSurgeries_updated]],"Not Found",0)</f>
        <v>1</v>
      </c>
      <c r="I2319" t="str" cm="1">
        <f t="array" ref="I2319">_xlfn.XLOOKUP($A2319,MedExam_Table[[#Headers],[#Data],[Customer ID]],MedExam_Table[[#Headers],[#Data],[Smoker Updated]],"Not Found",0)</f>
        <v>No</v>
      </c>
      <c r="J2319" t="str" cm="1">
        <f t="array" ref="J2319">_xlfn.XLOOKUP($A2319,MedExam_Table[[#Headers],[#Data],[Customer ID]],MedExam_Table[[#Headers],[#Data],[Weight Status]],"Not Found",0)</f>
        <v>NormalWeight</v>
      </c>
      <c r="K2319" t="str" cm="1">
        <f t="array" ref="K2319">_xlfn.XLOOKUP($A2319,MedExam_Table[[#Headers],[#Data],[Customer ID]],MedExam_Table[[#Headers],[#Data],[Diabetes Status]],"Not Found",0)</f>
        <v>Normal</v>
      </c>
      <c r="L2319" cm="1">
        <f t="array" ref="L2319">_xlfn.XLOOKUP($A2319,Hospitalisation_table[[#All],[Customer ID]],Hospitalisation_table[[#All],[Customer Age]],"Not Found",0)</f>
        <v>58</v>
      </c>
      <c r="M2319" t="str" cm="1">
        <f t="array" ref="M2319">_xlfn.XLOOKUP($A2319,Hospitalisation_table[[#All],[Customer ID]],Hospitalisation_table[[#All],[Date of Birth]],"Not Found",0)</f>
        <v>12-Jul-1964</v>
      </c>
      <c r="N2319" s="22" cm="1">
        <f t="array" ref="N2319">_xlfn.XLOOKUP($A2319,Hospitalisation_table[[#All],[Customer ID]],Hospitalisation_table[[#All],[charges]],"Not Found",0)</f>
        <v>11345.52</v>
      </c>
      <c r="O2319" t="str" cm="1">
        <f t="array" ref="O2319">_xlfn.XLOOKUP($A2319,Hospitalisation_table[[#All],[Customer ID]],Hospitalisation_table[[#All],[Hospital tier_Updated]],"Not Found",0)</f>
        <v>tier - 3</v>
      </c>
      <c r="P2319" t="str" cm="1">
        <f t="array" ref="P2319">_xlfn.XLOOKUP($A2319,Hospitalisation_table[[#All],[Customer ID]],Hospitalisation_table[[#All],[City tier_updated]],"Not Found",0)</f>
        <v>tier - 3</v>
      </c>
      <c r="Q2319" t="str" cm="1">
        <f t="array" ref="Q2319">_xlfn.XLOOKUP($A2319,Hospitalisation_table[[#All],[Customer ID]],Hospitalisation_table[[#All],[State ID Updated]],"Not Found",0)</f>
        <v>R1011</v>
      </c>
    </row>
    <row r="2320" spans="1:17" x14ac:dyDescent="0.3">
      <c r="A2320" s="13" t="s">
        <v>1387</v>
      </c>
      <c r="B2320" t="str" cm="1">
        <f t="array" ref="B2320">_xlfn.XLOOKUP($A2320,CustomersName[[#All],[Customer ID]],CustomersName[[#All],[First Name]],"Not Found",0)</f>
        <v>Ahnabelle M</v>
      </c>
      <c r="C2320" cm="1">
        <f t="array" ref="C2320">_xlfn.XLOOKUP($A2320,MedExam_Table[[#Headers],[#Data],[Customer ID]],MedExam_Table[[#Headers],[#Data],[BMI]],"Not Found",0)</f>
        <v>27.75</v>
      </c>
      <c r="D2320" cm="1">
        <f t="array" ref="D2320">_xlfn.XLOOKUP($A2320,MedExam_Table[[#Headers],[#Data],[Customer ID]],MedExam_Table[[#Headers],[#Data],[HBA1C]],"Not Found",0)</f>
        <v>9.8800000000000008</v>
      </c>
      <c r="E2320" t="str" cm="1">
        <f t="array" ref="E2320">_xlfn.XLOOKUP($A2320,MedExam_Table[[#Headers],[#Data],[Customer ID]],MedExam_Table[[#Headers],[#Data],[Heart Issues Updated]],"Not Found",0)</f>
        <v>No</v>
      </c>
      <c r="F2320" t="str" cm="1">
        <f t="array" ref="F2320">_xlfn.XLOOKUP($A2320,MedExam_Table[[#Headers],[#Data],[Customer ID]],MedExam_Table[[#Headers],[#Data],[Any Transplants Update]],"Not Found",0)</f>
        <v>No</v>
      </c>
      <c r="G2320" t="str" cm="1">
        <f t="array" ref="G2320">_xlfn.XLOOKUP($A2320,MedExam_Table[[#Headers],[#Data],[Customer ID]],MedExam_Table[[#Headers],[#Data],[Cancer history]],"Not Found",0)</f>
        <v>No</v>
      </c>
      <c r="H2320" cm="1">
        <f t="array" ref="H2320">_xlfn.XLOOKUP($A2320,MedExam_Table[[#Headers],[#Data],[Customer ID]],MedExam_Table[[#Headers],[#Data],[NumberOfMajorSurgeries_updated]],"Not Found",0)</f>
        <v>0</v>
      </c>
      <c r="I2320" t="str" cm="1">
        <f t="array" ref="I2320">_xlfn.XLOOKUP($A2320,MedExam_Table[[#Headers],[#Data],[Customer ID]],MedExam_Table[[#Headers],[#Data],[Smoker Updated]],"Not Found",0)</f>
        <v>No</v>
      </c>
      <c r="J2320" t="str" cm="1">
        <f t="array" ref="J2320">_xlfn.XLOOKUP($A2320,MedExam_Table[[#Headers],[#Data],[Customer ID]],MedExam_Table[[#Headers],[#Data],[Weight Status]],"Not Found",0)</f>
        <v>OverWeight</v>
      </c>
      <c r="K2320" t="str" cm="1">
        <f t="array" ref="K2320">_xlfn.XLOOKUP($A2320,MedExam_Table[[#Headers],[#Data],[Customer ID]],MedExam_Table[[#Headers],[#Data],[Diabetes Status]],"Not Found",0)</f>
        <v>Diabetes</v>
      </c>
      <c r="L2320" cm="1">
        <f t="array" ref="L2320">_xlfn.XLOOKUP($A2320,Hospitalisation_table[[#All],[Customer ID]],Hospitalisation_table[[#All],[Customer Age]],"Not Found",0)</f>
        <v>54</v>
      </c>
      <c r="M2320" t="str" cm="1">
        <f t="array" ref="M2320">_xlfn.XLOOKUP($A2320,Hospitalisation_table[[#All],[Customer ID]],Hospitalisation_table[[#All],[Date of Birth]],"Not Found",0)</f>
        <v>2-Nov-1968</v>
      </c>
      <c r="N2320" s="22" cm="1">
        <f t="array" ref="N2320">_xlfn.XLOOKUP($A2320,Hospitalisation_table[[#All],[Customer ID]],Hospitalisation_table[[#All],[charges]],"Not Found",0)</f>
        <v>11344.32</v>
      </c>
      <c r="O2320" t="str" cm="1">
        <f t="array" ref="O2320">_xlfn.XLOOKUP($A2320,Hospitalisation_table[[#All],[Customer ID]],Hospitalisation_table[[#All],[Hospital tier_Updated]],"Not Found",0)</f>
        <v>tier - 3</v>
      </c>
      <c r="P2320" t="str" cm="1">
        <f t="array" ref="P2320">_xlfn.XLOOKUP($A2320,Hospitalisation_table[[#All],[Customer ID]],Hospitalisation_table[[#All],[City tier_updated]],"Not Found",0)</f>
        <v>tier - 2</v>
      </c>
      <c r="Q2320" t="str" cm="1">
        <f t="array" ref="Q2320">_xlfn.XLOOKUP($A2320,Hospitalisation_table[[#All],[Customer ID]],Hospitalisation_table[[#All],[State ID Updated]],"Not Found",0)</f>
        <v>R1025</v>
      </c>
    </row>
    <row r="2321" spans="1:17" x14ac:dyDescent="0.3">
      <c r="A2321" s="14" t="s">
        <v>1386</v>
      </c>
      <c r="B2321" t="str" cm="1">
        <f t="array" ref="B2321">_xlfn.XLOOKUP($A2321,CustomersName[[#All],[Customer ID]],CustomersName[[#All],[First Name]],"Not Found",0)</f>
        <v>Danihl T.</v>
      </c>
      <c r="C2321" cm="1">
        <f t="array" ref="C2321">_xlfn.XLOOKUP($A2321,MedExam_Table[[#Headers],[#Data],[Customer ID]],MedExam_Table[[#Headers],[#Data],[BMI]],"Not Found",0)</f>
        <v>42.46</v>
      </c>
      <c r="D2321" cm="1">
        <f t="array" ref="D2321">_xlfn.XLOOKUP($A2321,MedExam_Table[[#Headers],[#Data],[Customer ID]],MedExam_Table[[#Headers],[#Data],[HBA1C]],"Not Found",0)</f>
        <v>4.1100000000000003</v>
      </c>
      <c r="E2321" t="str" cm="1">
        <f t="array" ref="E2321">_xlfn.XLOOKUP($A2321,MedExam_Table[[#Headers],[#Data],[Customer ID]],MedExam_Table[[#Headers],[#Data],[Heart Issues Updated]],"Not Found",0)</f>
        <v>No</v>
      </c>
      <c r="F2321" t="str" cm="1">
        <f t="array" ref="F2321">_xlfn.XLOOKUP($A2321,MedExam_Table[[#Headers],[#Data],[Customer ID]],MedExam_Table[[#Headers],[#Data],[Any Transplants Update]],"Not Found",0)</f>
        <v>No</v>
      </c>
      <c r="G2321" t="str" cm="1">
        <f t="array" ref="G2321">_xlfn.XLOOKUP($A2321,MedExam_Table[[#Headers],[#Data],[Customer ID]],MedExam_Table[[#Headers],[#Data],[Cancer history]],"Not Found",0)</f>
        <v>No</v>
      </c>
      <c r="H2321" cm="1">
        <f t="array" ref="H2321">_xlfn.XLOOKUP($A2321,MedExam_Table[[#Headers],[#Data],[Customer ID]],MedExam_Table[[#Headers],[#Data],[NumberOfMajorSurgeries_updated]],"Not Found",0)</f>
        <v>0</v>
      </c>
      <c r="I2321" t="str" cm="1">
        <f t="array" ref="I2321">_xlfn.XLOOKUP($A2321,MedExam_Table[[#Headers],[#Data],[Customer ID]],MedExam_Table[[#Headers],[#Data],[Smoker Updated]],"Not Found",0)</f>
        <v>No</v>
      </c>
      <c r="J2321" t="str" cm="1">
        <f t="array" ref="J2321">_xlfn.XLOOKUP($A2321,MedExam_Table[[#Headers],[#Data],[Customer ID]],MedExam_Table[[#Headers],[#Data],[Weight Status]],"Not Found",0)</f>
        <v>Obesity</v>
      </c>
      <c r="K2321" t="str" cm="1">
        <f t="array" ref="K2321">_xlfn.XLOOKUP($A2321,MedExam_Table[[#Headers],[#Data],[Customer ID]],MedExam_Table[[#Headers],[#Data],[Diabetes Status]],"Not Found",0)</f>
        <v>Normal</v>
      </c>
      <c r="L2321" cm="1">
        <f t="array" ref="L2321">_xlfn.XLOOKUP($A2321,Hospitalisation_table[[#All],[Customer ID]],Hospitalisation_table[[#All],[Customer Age]],"Not Found",0)</f>
        <v>33</v>
      </c>
      <c r="M2321" t="str" cm="1">
        <f t="array" ref="M2321">_xlfn.XLOOKUP($A2321,Hospitalisation_table[[#All],[Customer ID]],Hospitalisation_table[[#All],[Date of Birth]],"Not Found",0)</f>
        <v>19-Aug-1989</v>
      </c>
      <c r="N2321" s="22" cm="1">
        <f t="array" ref="N2321">_xlfn.XLOOKUP($A2321,Hospitalisation_table[[#All],[Customer ID]],Hospitalisation_table[[#All],[charges]],"Not Found",0)</f>
        <v>11326.71</v>
      </c>
      <c r="O2321" t="str" cm="1">
        <f t="array" ref="O2321">_xlfn.XLOOKUP($A2321,Hospitalisation_table[[#All],[Customer ID]],Hospitalisation_table[[#All],[Hospital tier_Updated]],"Not Found",0)</f>
        <v>tier - 3</v>
      </c>
      <c r="P2321" t="str" cm="1">
        <f t="array" ref="P2321">_xlfn.XLOOKUP($A2321,Hospitalisation_table[[#All],[Customer ID]],Hospitalisation_table[[#All],[City tier_updated]],"Not Found",0)</f>
        <v>tier - 3</v>
      </c>
      <c r="Q2321" t="str" cm="1">
        <f t="array" ref="Q2321">_xlfn.XLOOKUP($A2321,Hospitalisation_table[[#All],[Customer ID]],Hospitalisation_table[[#All],[State ID Updated]],"Not Found",0)</f>
        <v>R1013</v>
      </c>
    </row>
    <row r="2322" spans="1:17" x14ac:dyDescent="0.3">
      <c r="A2322" s="13" t="s">
        <v>1385</v>
      </c>
      <c r="B2322" t="str" cm="1">
        <f t="array" ref="B2322">_xlfn.XLOOKUP($A2322,CustomersName[[#All],[Customer ID]],CustomersName[[#All],[First Name]],"Not Found",0)</f>
        <v>Deanne</v>
      </c>
      <c r="C2322" cm="1">
        <f t="array" ref="C2322">_xlfn.XLOOKUP($A2322,MedExam_Table[[#Headers],[#Data],[Customer ID]],MedExam_Table[[#Headers],[#Data],[BMI]],"Not Found",0)</f>
        <v>54.47</v>
      </c>
      <c r="D2322" cm="1">
        <f t="array" ref="D2322">_xlfn.XLOOKUP($A2322,MedExam_Table[[#Headers],[#Data],[Customer ID]],MedExam_Table[[#Headers],[#Data],[HBA1C]],"Not Found",0)</f>
        <v>7.48</v>
      </c>
      <c r="E2322" t="str" cm="1">
        <f t="array" ref="E2322">_xlfn.XLOOKUP($A2322,MedExam_Table[[#Headers],[#Data],[Customer ID]],MedExam_Table[[#Headers],[#Data],[Heart Issues Updated]],"Not Found",0)</f>
        <v>No</v>
      </c>
      <c r="F2322" t="str" cm="1">
        <f t="array" ref="F2322">_xlfn.XLOOKUP($A2322,MedExam_Table[[#Headers],[#Data],[Customer ID]],MedExam_Table[[#Headers],[#Data],[Any Transplants Update]],"Not Found",0)</f>
        <v>No</v>
      </c>
      <c r="G2322" t="str" cm="1">
        <f t="array" ref="G2322">_xlfn.XLOOKUP($A2322,MedExam_Table[[#Headers],[#Data],[Customer ID]],MedExam_Table[[#Headers],[#Data],[Cancer history]],"Not Found",0)</f>
        <v>No</v>
      </c>
      <c r="H2322" cm="1">
        <f t="array" ref="H2322">_xlfn.XLOOKUP($A2322,MedExam_Table[[#Headers],[#Data],[Customer ID]],MedExam_Table[[#Headers],[#Data],[NumberOfMajorSurgeries_updated]],"Not Found",0)</f>
        <v>0</v>
      </c>
      <c r="I2322" t="str" cm="1">
        <f t="array" ref="I2322">_xlfn.XLOOKUP($A2322,MedExam_Table[[#Headers],[#Data],[Customer ID]],MedExam_Table[[#Headers],[#Data],[Smoker Updated]],"Not Found",0)</f>
        <v>No</v>
      </c>
      <c r="J2322" t="str" cm="1">
        <f t="array" ref="J2322">_xlfn.XLOOKUP($A2322,MedExam_Table[[#Headers],[#Data],[Customer ID]],MedExam_Table[[#Headers],[#Data],[Weight Status]],"Not Found",0)</f>
        <v>Obesity</v>
      </c>
      <c r="K2322" t="str" cm="1">
        <f t="array" ref="K2322">_xlfn.XLOOKUP($A2322,MedExam_Table[[#Headers],[#Data],[Customer ID]],MedExam_Table[[#Headers],[#Data],[Diabetes Status]],"Not Found",0)</f>
        <v>Diabetes</v>
      </c>
      <c r="L2322" cm="1">
        <f t="array" ref="L2322">_xlfn.XLOOKUP($A2322,Hospitalisation_table[[#All],[Customer ID]],Hospitalisation_table[[#All],[Customer Age]],"Not Found",0)</f>
        <v>20</v>
      </c>
      <c r="M2322" t="str" cm="1">
        <f t="array" ref="M2322">_xlfn.XLOOKUP($A2322,Hospitalisation_table[[#All],[Customer ID]],Hospitalisation_table[[#All],[Date of Birth]],"Not Found",0)</f>
        <v>20-Sep-2002</v>
      </c>
      <c r="N2322" s="22" cm="1">
        <f t="array" ref="N2322">_xlfn.XLOOKUP($A2322,Hospitalisation_table[[#All],[Customer ID]],Hospitalisation_table[[#All],[charges]],"Not Found",0)</f>
        <v>11321.49</v>
      </c>
      <c r="O2322" t="str" cm="1">
        <f t="array" ref="O2322">_xlfn.XLOOKUP($A2322,Hospitalisation_table[[#All],[Customer ID]],Hospitalisation_table[[#All],[Hospital tier_Updated]],"Not Found",0)</f>
        <v>tier - 3</v>
      </c>
      <c r="P2322" t="str" cm="1">
        <f t="array" ref="P2322">_xlfn.XLOOKUP($A2322,Hospitalisation_table[[#All],[Customer ID]],Hospitalisation_table[[#All],[City tier_updated]],"Not Found",0)</f>
        <v>tier - 3</v>
      </c>
      <c r="Q2322" t="str" cm="1">
        <f t="array" ref="Q2322">_xlfn.XLOOKUP($A2322,Hospitalisation_table[[#All],[Customer ID]],Hospitalisation_table[[#All],[State ID Updated]],"Not Found",0)</f>
        <v>R1012</v>
      </c>
    </row>
    <row r="2323" spans="1:17" x14ac:dyDescent="0.3">
      <c r="A2323" s="14" t="s">
        <v>1384</v>
      </c>
      <c r="B2323" t="str" cm="1">
        <f t="array" ref="B2323">_xlfn.XLOOKUP($A2323,CustomersName[[#All],[Customer ID]],CustomersName[[#All],[First Name]],"Not Found",0)</f>
        <v>Carrie</v>
      </c>
      <c r="C2323" cm="1">
        <f t="array" ref="C2323">_xlfn.XLOOKUP($A2323,MedExam_Table[[#Headers],[#Data],[Customer ID]],MedExam_Table[[#Headers],[#Data],[BMI]],"Not Found",0)</f>
        <v>24.93</v>
      </c>
      <c r="D2323" cm="1">
        <f t="array" ref="D2323">_xlfn.XLOOKUP($A2323,MedExam_Table[[#Headers],[#Data],[Customer ID]],MedExam_Table[[#Headers],[#Data],[HBA1C]],"Not Found",0)</f>
        <v>9.18</v>
      </c>
      <c r="E2323" t="str" cm="1">
        <f t="array" ref="E2323">_xlfn.XLOOKUP($A2323,MedExam_Table[[#Headers],[#Data],[Customer ID]],MedExam_Table[[#Headers],[#Data],[Heart Issues Updated]],"Not Found",0)</f>
        <v>Yes</v>
      </c>
      <c r="F2323" t="str" cm="1">
        <f t="array" ref="F2323">_xlfn.XLOOKUP($A2323,MedExam_Table[[#Headers],[#Data],[Customer ID]],MedExam_Table[[#Headers],[#Data],[Any Transplants Update]],"Not Found",0)</f>
        <v>No</v>
      </c>
      <c r="G2323" t="str" cm="1">
        <f t="array" ref="G2323">_xlfn.XLOOKUP($A2323,MedExam_Table[[#Headers],[#Data],[Customer ID]],MedExam_Table[[#Headers],[#Data],[Cancer history]],"Not Found",0)</f>
        <v>Yes</v>
      </c>
      <c r="H2323" cm="1">
        <f t="array" ref="H2323">_xlfn.XLOOKUP($A2323,MedExam_Table[[#Headers],[#Data],[Customer ID]],MedExam_Table[[#Headers],[#Data],[NumberOfMajorSurgeries_updated]],"Not Found",0)</f>
        <v>1</v>
      </c>
      <c r="I2323" t="str" cm="1">
        <f t="array" ref="I2323">_xlfn.XLOOKUP($A2323,MedExam_Table[[#Headers],[#Data],[Customer ID]],MedExam_Table[[#Headers],[#Data],[Smoker Updated]],"Not Found",0)</f>
        <v>No</v>
      </c>
      <c r="J2323" t="str" cm="1">
        <f t="array" ref="J2323">_xlfn.XLOOKUP($A2323,MedExam_Table[[#Headers],[#Data],[Customer ID]],MedExam_Table[[#Headers],[#Data],[Weight Status]],"Not Found",0)</f>
        <v>NormalWeight</v>
      </c>
      <c r="K2323" t="str" cm="1">
        <f t="array" ref="K2323">_xlfn.XLOOKUP($A2323,MedExam_Table[[#Headers],[#Data],[Customer ID]],MedExam_Table[[#Headers],[#Data],[Diabetes Status]],"Not Found",0)</f>
        <v>Diabetes</v>
      </c>
      <c r="L2323" cm="1">
        <f t="array" ref="L2323">_xlfn.XLOOKUP($A2323,Hospitalisation_table[[#All],[Customer ID]],Hospitalisation_table[[#All],[Customer Age]],"Not Found",0)</f>
        <v>59</v>
      </c>
      <c r="M2323" t="str" cm="1">
        <f t="array" ref="M2323">_xlfn.XLOOKUP($A2323,Hospitalisation_table[[#All],[Customer ID]],Hospitalisation_table[[#All],[Date of Birth]],"Not Found",0)</f>
        <v>11-Jul-1963</v>
      </c>
      <c r="N2323" s="22" cm="1">
        <f t="array" ref="N2323">_xlfn.XLOOKUP($A2323,Hospitalisation_table[[#All],[Customer ID]],Hospitalisation_table[[#All],[charges]],"Not Found",0)</f>
        <v>11319.12</v>
      </c>
      <c r="O2323" t="str" cm="1">
        <f t="array" ref="O2323">_xlfn.XLOOKUP($A2323,Hospitalisation_table[[#All],[Customer ID]],Hospitalisation_table[[#All],[Hospital tier_Updated]],"Not Found",0)</f>
        <v>tier - 3</v>
      </c>
      <c r="P2323" t="str" cm="1">
        <f t="array" ref="P2323">_xlfn.XLOOKUP($A2323,Hospitalisation_table[[#All],[Customer ID]],Hospitalisation_table[[#All],[City tier_updated]],"Not Found",0)</f>
        <v>tier - 1</v>
      </c>
      <c r="Q2323" t="str" cm="1">
        <f t="array" ref="Q2323">_xlfn.XLOOKUP($A2323,Hospitalisation_table[[#All],[Customer ID]],Hospitalisation_table[[#All],[State ID Updated]],"Not Found",0)</f>
        <v>R1012</v>
      </c>
    </row>
    <row r="2324" spans="1:17" x14ac:dyDescent="0.3">
      <c r="A2324" s="13" t="s">
        <v>1383</v>
      </c>
      <c r="B2324" t="str" cm="1">
        <f t="array" ref="B2324">_xlfn.XLOOKUP($A2324,CustomersName[[#All],[Customer ID]],CustomersName[[#All],[First Name]],"Not Found",0)</f>
        <v>Suzanne</v>
      </c>
      <c r="C2324" cm="1">
        <f t="array" ref="C2324">_xlfn.XLOOKUP($A2324,MedExam_Table[[#Headers],[#Data],[Customer ID]],MedExam_Table[[#Headers],[#Data],[BMI]],"Not Found",0)</f>
        <v>48.12</v>
      </c>
      <c r="D2324" cm="1">
        <f t="array" ref="D2324">_xlfn.XLOOKUP($A2324,MedExam_Table[[#Headers],[#Data],[Customer ID]],MedExam_Table[[#Headers],[#Data],[HBA1C]],"Not Found",0)</f>
        <v>4.51</v>
      </c>
      <c r="E2324" t="str" cm="1">
        <f t="array" ref="E2324">_xlfn.XLOOKUP($A2324,MedExam_Table[[#Headers],[#Data],[Customer ID]],MedExam_Table[[#Headers],[#Data],[Heart Issues Updated]],"Not Found",0)</f>
        <v>Yes</v>
      </c>
      <c r="F2324" t="str" cm="1">
        <f t="array" ref="F2324">_xlfn.XLOOKUP($A2324,MedExam_Table[[#Headers],[#Data],[Customer ID]],MedExam_Table[[#Headers],[#Data],[Any Transplants Update]],"Not Found",0)</f>
        <v>No</v>
      </c>
      <c r="G2324" t="str" cm="1">
        <f t="array" ref="G2324">_xlfn.XLOOKUP($A2324,MedExam_Table[[#Headers],[#Data],[Customer ID]],MedExam_Table[[#Headers],[#Data],[Cancer history]],"Not Found",0)</f>
        <v>No</v>
      </c>
      <c r="H2324" cm="1">
        <f t="array" ref="H2324">_xlfn.XLOOKUP($A2324,MedExam_Table[[#Headers],[#Data],[Customer ID]],MedExam_Table[[#Headers],[#Data],[NumberOfMajorSurgeries_updated]],"Not Found",0)</f>
        <v>1</v>
      </c>
      <c r="I2324" t="str" cm="1">
        <f t="array" ref="I2324">_xlfn.XLOOKUP($A2324,MedExam_Table[[#Headers],[#Data],[Customer ID]],MedExam_Table[[#Headers],[#Data],[Smoker Updated]],"Not Found",0)</f>
        <v>No</v>
      </c>
      <c r="J2324" t="str" cm="1">
        <f t="array" ref="J2324">_xlfn.XLOOKUP($A2324,MedExam_Table[[#Headers],[#Data],[Customer ID]],MedExam_Table[[#Headers],[#Data],[Weight Status]],"Not Found",0)</f>
        <v>Obesity</v>
      </c>
      <c r="K2324" t="str" cm="1">
        <f t="array" ref="K2324">_xlfn.XLOOKUP($A2324,MedExam_Table[[#Headers],[#Data],[Customer ID]],MedExam_Table[[#Headers],[#Data],[Diabetes Status]],"Not Found",0)</f>
        <v>Normal</v>
      </c>
      <c r="L2324" cm="1">
        <f t="array" ref="L2324">_xlfn.XLOOKUP($A2324,Hospitalisation_table[[#All],[Customer ID]],Hospitalisation_table[[#All],[Customer Age]],"Not Found",0)</f>
        <v>27</v>
      </c>
      <c r="M2324" t="str" cm="1">
        <f t="array" ref="M2324">_xlfn.XLOOKUP($A2324,Hospitalisation_table[[#All],[Customer ID]],Hospitalisation_table[[#All],[Date of Birth]],"Not Found",0)</f>
        <v>10-Dec-1995</v>
      </c>
      <c r="N2324" s="22" cm="1">
        <f t="array" ref="N2324">_xlfn.XLOOKUP($A2324,Hospitalisation_table[[#All],[Customer ID]],Hospitalisation_table[[#All],[charges]],"Not Found",0)</f>
        <v>11318.57</v>
      </c>
      <c r="O2324" t="str" cm="1">
        <f t="array" ref="O2324">_xlfn.XLOOKUP($A2324,Hospitalisation_table[[#All],[Customer ID]],Hospitalisation_table[[#All],[Hospital tier_Updated]],"Not Found",0)</f>
        <v>tier - 3</v>
      </c>
      <c r="P2324" t="str" cm="1">
        <f t="array" ref="P2324">_xlfn.XLOOKUP($A2324,Hospitalisation_table[[#All],[Customer ID]],Hospitalisation_table[[#All],[City tier_updated]],"Not Found",0)</f>
        <v>tier - 2</v>
      </c>
      <c r="Q2324" t="str" cm="1">
        <f t="array" ref="Q2324">_xlfn.XLOOKUP($A2324,Hospitalisation_table[[#All],[Customer ID]],Hospitalisation_table[[#All],[State ID Updated]],"Not Found",0)</f>
        <v>R1026</v>
      </c>
    </row>
    <row r="2325" spans="1:17" x14ac:dyDescent="0.3">
      <c r="A2325" s="14" t="s">
        <v>1382</v>
      </c>
      <c r="B2325" t="str" cm="1">
        <f t="array" ref="B2325">_xlfn.XLOOKUP($A2325,CustomersName[[#All],[Customer ID]],CustomersName[[#All],[First Name]],"Not Found",0)</f>
        <v>Jasmihe P.</v>
      </c>
      <c r="C2325" cm="1">
        <f t="array" ref="C2325">_xlfn.XLOOKUP($A2325,MedExam_Table[[#Headers],[#Data],[Customer ID]],MedExam_Table[[#Headers],[#Data],[BMI]],"Not Found",0)</f>
        <v>24.91</v>
      </c>
      <c r="D2325" cm="1">
        <f t="array" ref="D2325">_xlfn.XLOOKUP($A2325,MedExam_Table[[#Headers],[#Data],[Customer ID]],MedExam_Table[[#Headers],[#Data],[HBA1C]],"Not Found",0)</f>
        <v>7.33</v>
      </c>
      <c r="E2325" t="str" cm="1">
        <f t="array" ref="E2325">_xlfn.XLOOKUP($A2325,MedExam_Table[[#Headers],[#Data],[Customer ID]],MedExam_Table[[#Headers],[#Data],[Heart Issues Updated]],"Not Found",0)</f>
        <v>Yes</v>
      </c>
      <c r="F2325" t="str" cm="1">
        <f t="array" ref="F2325">_xlfn.XLOOKUP($A2325,MedExam_Table[[#Headers],[#Data],[Customer ID]],MedExam_Table[[#Headers],[#Data],[Any Transplants Update]],"Not Found",0)</f>
        <v>No</v>
      </c>
      <c r="G2325" t="str" cm="1">
        <f t="array" ref="G2325">_xlfn.XLOOKUP($A2325,MedExam_Table[[#Headers],[#Data],[Customer ID]],MedExam_Table[[#Headers],[#Data],[Cancer history]],"Not Found",0)</f>
        <v>Yes</v>
      </c>
      <c r="H2325" cm="1">
        <f t="array" ref="H2325">_xlfn.XLOOKUP($A2325,MedExam_Table[[#Headers],[#Data],[Customer ID]],MedExam_Table[[#Headers],[#Data],[NumberOfMajorSurgeries_updated]],"Not Found",0)</f>
        <v>1</v>
      </c>
      <c r="I2325" t="str" cm="1">
        <f t="array" ref="I2325">_xlfn.XLOOKUP($A2325,MedExam_Table[[#Headers],[#Data],[Customer ID]],MedExam_Table[[#Headers],[#Data],[Smoker Updated]],"Not Found",0)</f>
        <v>No</v>
      </c>
      <c r="J2325" t="str" cm="1">
        <f t="array" ref="J2325">_xlfn.XLOOKUP($A2325,MedExam_Table[[#Headers],[#Data],[Customer ID]],MedExam_Table[[#Headers],[#Data],[Weight Status]],"Not Found",0)</f>
        <v>NormalWeight</v>
      </c>
      <c r="K2325" t="str" cm="1">
        <f t="array" ref="K2325">_xlfn.XLOOKUP($A2325,MedExam_Table[[#Headers],[#Data],[Customer ID]],MedExam_Table[[#Headers],[#Data],[Diabetes Status]],"Not Found",0)</f>
        <v>Diabetes</v>
      </c>
      <c r="L2325" cm="1">
        <f t="array" ref="L2325">_xlfn.XLOOKUP($A2325,Hospitalisation_table[[#All],[Customer ID]],Hospitalisation_table[[#All],[Customer Age]],"Not Found",0)</f>
        <v>59</v>
      </c>
      <c r="M2325" t="str" cm="1">
        <f t="array" ref="M2325">_xlfn.XLOOKUP($A2325,Hospitalisation_table[[#All],[Customer ID]],Hospitalisation_table[[#All],[Date of Birth]],"Not Found",0)</f>
        <v>22-Nov-1963</v>
      </c>
      <c r="N2325" s="22" cm="1">
        <f t="array" ref="N2325">_xlfn.XLOOKUP($A2325,Hospitalisation_table[[#All],[Customer ID]],Hospitalisation_table[[#All],[charges]],"Not Found",0)</f>
        <v>11312.33</v>
      </c>
      <c r="O2325" t="str" cm="1">
        <f t="array" ref="O2325">_xlfn.XLOOKUP($A2325,Hospitalisation_table[[#All],[Customer ID]],Hospitalisation_table[[#All],[Hospital tier_Updated]],"Not Found",0)</f>
        <v>tier - 3</v>
      </c>
      <c r="P2325" t="str" cm="1">
        <f t="array" ref="P2325">_xlfn.XLOOKUP($A2325,Hospitalisation_table[[#All],[Customer ID]],Hospitalisation_table[[#All],[City tier_updated]],"Not Found",0)</f>
        <v>tier - 3</v>
      </c>
      <c r="Q2325" t="str" cm="1">
        <f t="array" ref="Q2325">_xlfn.XLOOKUP($A2325,Hospitalisation_table[[#All],[Customer ID]],Hospitalisation_table[[#All],[State ID Updated]],"Not Found",0)</f>
        <v>R1012</v>
      </c>
    </row>
    <row r="2326" spans="1:17" x14ac:dyDescent="0.3">
      <c r="A2326" s="13" t="s">
        <v>2274</v>
      </c>
      <c r="B2326" t="str" cm="1">
        <f t="array" ref="B2326">_xlfn.XLOOKUP($A2326,CustomersName[[#All],[Customer ID]],CustomersName[[#All],[First Name]],"Not Found",0)</f>
        <v>Ron NhRon N</v>
      </c>
      <c r="C2326" cm="1">
        <f t="array" ref="C2326">_xlfn.XLOOKUP($A2326,MedExam_Table[[#Headers],[#Data],[Customer ID]],MedExam_Table[[#Headers],[#Data],[BMI]],"Not Found",0)</f>
        <v>41.51</v>
      </c>
      <c r="D2326" cm="1">
        <f t="array" ref="D2326">_xlfn.XLOOKUP($A2326,MedExam_Table[[#Headers],[#Data],[Customer ID]],MedExam_Table[[#Headers],[#Data],[HBA1C]],"Not Found",0)</f>
        <v>6.92</v>
      </c>
      <c r="E2326" t="str" cm="1">
        <f t="array" ref="E2326">_xlfn.XLOOKUP($A2326,MedExam_Table[[#Headers],[#Data],[Customer ID]],MedExam_Table[[#Headers],[#Data],[Heart Issues Updated]],"Not Found",0)</f>
        <v>No</v>
      </c>
      <c r="F2326" t="str" cm="1">
        <f t="array" ref="F2326">_xlfn.XLOOKUP($A2326,MedExam_Table[[#Headers],[#Data],[Customer ID]],MedExam_Table[[#Headers],[#Data],[Any Transplants Update]],"Not Found",0)</f>
        <v>No</v>
      </c>
      <c r="G2326" t="str" cm="1">
        <f t="array" ref="G2326">_xlfn.XLOOKUP($A2326,MedExam_Table[[#Headers],[#Data],[Customer ID]],MedExam_Table[[#Headers],[#Data],[Cancer history]],"Not Found",0)</f>
        <v>No</v>
      </c>
      <c r="H2326" cm="1">
        <f t="array" ref="H2326">_xlfn.XLOOKUP($A2326,MedExam_Table[[#Headers],[#Data],[Customer ID]],MedExam_Table[[#Headers],[#Data],[NumberOfMajorSurgeries_updated]],"Not Found",0)</f>
        <v>0</v>
      </c>
      <c r="I2326" t="str" cm="1">
        <f t="array" ref="I2326">_xlfn.XLOOKUP($A2326,MedExam_Table[[#Headers],[#Data],[Customer ID]],MedExam_Table[[#Headers],[#Data],[Smoker Updated]],"Not Found",0)</f>
        <v>Yes</v>
      </c>
      <c r="J2326" t="str" cm="1">
        <f t="array" ref="J2326">_xlfn.XLOOKUP($A2326,MedExam_Table[[#Headers],[#Data],[Customer ID]],MedExam_Table[[#Headers],[#Data],[Weight Status]],"Not Found",0)</f>
        <v>Obesity</v>
      </c>
      <c r="K2326" t="str" cm="1">
        <f t="array" ref="K2326">_xlfn.XLOOKUP($A2326,MedExam_Table[[#Headers],[#Data],[Customer ID]],MedExam_Table[[#Headers],[#Data],[Diabetes Status]],"Not Found",0)</f>
        <v>Diabetes</v>
      </c>
      <c r="L2326" cm="1">
        <f t="array" ref="L2326">_xlfn.XLOOKUP($A2326,Hospitalisation_table[[#All],[Customer ID]],Hospitalisation_table[[#All],[Customer Age]],"Not Found",0)</f>
        <v>60</v>
      </c>
      <c r="M2326" t="str" cm="1">
        <f t="array" ref="M2326">_xlfn.XLOOKUP($A2326,Hospitalisation_table[[#All],[Customer ID]],Hospitalisation_table[[#All],[Date of Birth]],"Not Found",0)</f>
        <v>4-Sep-1962</v>
      </c>
      <c r="N2326" s="22" cm="1">
        <f t="array" ref="N2326">_xlfn.XLOOKUP($A2326,Hospitalisation_table[[#All],[Customer ID]],Hospitalisation_table[[#All],[charges]],"Not Found",0)</f>
        <v>40309.93</v>
      </c>
      <c r="O2326" t="str" cm="1">
        <f t="array" ref="O2326">_xlfn.XLOOKUP($A2326,Hospitalisation_table[[#All],[Customer ID]],Hospitalisation_table[[#All],[Hospital tier_Updated]],"Not Found",0)</f>
        <v>tier - 1</v>
      </c>
      <c r="P2326" t="str" cm="1">
        <f t="array" ref="P2326">_xlfn.XLOOKUP($A2326,Hospitalisation_table[[#All],[Customer ID]],Hospitalisation_table[[#All],[City tier_updated]],"Not Found",0)</f>
        <v>tier - 3</v>
      </c>
      <c r="Q2326" t="str" cm="1">
        <f t="array" ref="Q2326">_xlfn.XLOOKUP($A2326,Hospitalisation_table[[#All],[Customer ID]],Hospitalisation_table[[#All],[State ID Updated]],"Not Found",0)</f>
        <v>R1011</v>
      </c>
    </row>
    <row r="2327" spans="1:17" x14ac:dyDescent="0.3">
      <c r="A2327" s="14" t="s">
        <v>1381</v>
      </c>
      <c r="B2327" t="str" cm="1">
        <f t="array" ref="B2327">_xlfn.XLOOKUP($A2327,CustomersName[[#All],[Customer ID]],CustomersName[[#All],[First Name]],"Not Found",0)</f>
        <v>Jennifer</v>
      </c>
      <c r="C2327" cm="1">
        <f t="array" ref="C2327">_xlfn.XLOOKUP($A2327,MedExam_Table[[#Headers],[#Data],[Customer ID]],MedExam_Table[[#Headers],[#Data],[BMI]],"Not Found",0)</f>
        <v>27.645</v>
      </c>
      <c r="D2327" cm="1">
        <f t="array" ref="D2327">_xlfn.XLOOKUP($A2327,MedExam_Table[[#Headers],[#Data],[Customer ID]],MedExam_Table[[#Headers],[#Data],[HBA1C]],"Not Found",0)</f>
        <v>10.56</v>
      </c>
      <c r="E2327" t="str" cm="1">
        <f t="array" ref="E2327">_xlfn.XLOOKUP($A2327,MedExam_Table[[#Headers],[#Data],[Customer ID]],MedExam_Table[[#Headers],[#Data],[Heart Issues Updated]],"Not Found",0)</f>
        <v>No</v>
      </c>
      <c r="F2327" t="str" cm="1">
        <f t="array" ref="F2327">_xlfn.XLOOKUP($A2327,MedExam_Table[[#Headers],[#Data],[Customer ID]],MedExam_Table[[#Headers],[#Data],[Any Transplants Update]],"Not Found",0)</f>
        <v>No</v>
      </c>
      <c r="G2327" t="str" cm="1">
        <f t="array" ref="G2327">_xlfn.XLOOKUP($A2327,MedExam_Table[[#Headers],[#Data],[Customer ID]],MedExam_Table[[#Headers],[#Data],[Cancer history]],"Not Found",0)</f>
        <v>No</v>
      </c>
      <c r="H2327" cm="1">
        <f t="array" ref="H2327">_xlfn.XLOOKUP($A2327,MedExam_Table[[#Headers],[#Data],[Customer ID]],MedExam_Table[[#Headers],[#Data],[NumberOfMajorSurgeries_updated]],"Not Found",0)</f>
        <v>0</v>
      </c>
      <c r="I2327" t="str" cm="1">
        <f t="array" ref="I2327">_xlfn.XLOOKUP($A2327,MedExam_Table[[#Headers],[#Data],[Customer ID]],MedExam_Table[[#Headers],[#Data],[Smoker Updated]],"Not Found",0)</f>
        <v>No</v>
      </c>
      <c r="J2327" t="str" cm="1">
        <f t="array" ref="J2327">_xlfn.XLOOKUP($A2327,MedExam_Table[[#Headers],[#Data],[Customer ID]],MedExam_Table[[#Headers],[#Data],[Weight Status]],"Not Found",0)</f>
        <v>OverWeight</v>
      </c>
      <c r="K2327" t="str" cm="1">
        <f t="array" ref="K2327">_xlfn.XLOOKUP($A2327,MedExam_Table[[#Headers],[#Data],[Customer ID]],MedExam_Table[[#Headers],[#Data],[Diabetes Status]],"Not Found",0)</f>
        <v>Diabetes</v>
      </c>
      <c r="L2327" cm="1">
        <f t="array" ref="L2327">_xlfn.XLOOKUP($A2327,Hospitalisation_table[[#All],[Customer ID]],Hospitalisation_table[[#All],[Customer Age]],"Not Found",0)</f>
        <v>54</v>
      </c>
      <c r="M2327" t="str" cm="1">
        <f t="array" ref="M2327">_xlfn.XLOOKUP($A2327,Hospitalisation_table[[#All],[Customer ID]],Hospitalisation_table[[#All],[Date of Birth]],"Not Found",0)</f>
        <v>6-Oct-1968</v>
      </c>
      <c r="N2327" s="22" cm="1">
        <f t="array" ref="N2327">_xlfn.XLOOKUP($A2327,Hospitalisation_table[[#All],[Customer ID]],Hospitalisation_table[[#All],[charges]],"Not Found",0)</f>
        <v>11305.93</v>
      </c>
      <c r="O2327" t="str" cm="1">
        <f t="array" ref="O2327">_xlfn.XLOOKUP($A2327,Hospitalisation_table[[#All],[Customer ID]],Hospitalisation_table[[#All],[Hospital tier_Updated]],"Not Found",0)</f>
        <v>tier - 3</v>
      </c>
      <c r="P2327" t="str" cm="1">
        <f t="array" ref="P2327">_xlfn.XLOOKUP($A2327,Hospitalisation_table[[#All],[Customer ID]],Hospitalisation_table[[#All],[City tier_updated]],"Not Found",0)</f>
        <v>tier - 1</v>
      </c>
      <c r="Q2327" t="str" cm="1">
        <f t="array" ref="Q2327">_xlfn.XLOOKUP($A2327,Hospitalisation_table[[#All],[Customer ID]],Hospitalisation_table[[#All],[State ID Updated]],"Not Found",0)</f>
        <v>R1012</v>
      </c>
    </row>
    <row r="2328" spans="1:17" x14ac:dyDescent="0.3">
      <c r="A2328" s="13" t="s">
        <v>1380</v>
      </c>
      <c r="B2328" t="str" cm="1">
        <f t="array" ref="B2328">_xlfn.XLOOKUP($A2328,CustomersName[[#All],[Customer ID]],CustomersName[[#All],[First Name]],"Not Found",0)</f>
        <v>Tracie</v>
      </c>
      <c r="C2328" cm="1">
        <f t="array" ref="C2328">_xlfn.XLOOKUP($A2328,MedExam_Table[[#Headers],[#Data],[Customer ID]],MedExam_Table[[#Headers],[#Data],[BMI]],"Not Found",0)</f>
        <v>33.700000000000003</v>
      </c>
      <c r="D2328" cm="1">
        <f t="array" ref="D2328">_xlfn.XLOOKUP($A2328,MedExam_Table[[#Headers],[#Data],[Customer ID]],MedExam_Table[[#Headers],[#Data],[HBA1C]],"Not Found",0)</f>
        <v>4.01</v>
      </c>
      <c r="E2328" t="str" cm="1">
        <f t="array" ref="E2328">_xlfn.XLOOKUP($A2328,MedExam_Table[[#Headers],[#Data],[Customer ID]],MedExam_Table[[#Headers],[#Data],[Heart Issues Updated]],"Not Found",0)</f>
        <v>No</v>
      </c>
      <c r="F2328" t="str" cm="1">
        <f t="array" ref="F2328">_xlfn.XLOOKUP($A2328,MedExam_Table[[#Headers],[#Data],[Customer ID]],MedExam_Table[[#Headers],[#Data],[Any Transplants Update]],"Not Found",0)</f>
        <v>No</v>
      </c>
      <c r="G2328" t="str" cm="1">
        <f t="array" ref="G2328">_xlfn.XLOOKUP($A2328,MedExam_Table[[#Headers],[#Data],[Customer ID]],MedExam_Table[[#Headers],[#Data],[Cancer history]],"Not Found",0)</f>
        <v>No</v>
      </c>
      <c r="H2328" cm="1">
        <f t="array" ref="H2328">_xlfn.XLOOKUP($A2328,MedExam_Table[[#Headers],[#Data],[Customer ID]],MedExam_Table[[#Headers],[#Data],[NumberOfMajorSurgeries_updated]],"Not Found",0)</f>
        <v>2</v>
      </c>
      <c r="I2328" t="str" cm="1">
        <f t="array" ref="I2328">_xlfn.XLOOKUP($A2328,MedExam_Table[[#Headers],[#Data],[Customer ID]],MedExam_Table[[#Headers],[#Data],[Smoker Updated]],"Not Found",0)</f>
        <v>No</v>
      </c>
      <c r="J2328" t="str" cm="1">
        <f t="array" ref="J2328">_xlfn.XLOOKUP($A2328,MedExam_Table[[#Headers],[#Data],[Customer ID]],MedExam_Table[[#Headers],[#Data],[Weight Status]],"Not Found",0)</f>
        <v>Obesity</v>
      </c>
      <c r="K2328" t="str" cm="1">
        <f t="array" ref="K2328">_xlfn.XLOOKUP($A2328,MedExam_Table[[#Headers],[#Data],[Customer ID]],MedExam_Table[[#Headers],[#Data],[Diabetes Status]],"Not Found",0)</f>
        <v>Normal</v>
      </c>
      <c r="L2328" cm="1">
        <f t="array" ref="L2328">_xlfn.XLOOKUP($A2328,Hospitalisation_table[[#All],[Customer ID]],Hospitalisation_table[[#All],[Customer Age]],"Not Found",0)</f>
        <v>50</v>
      </c>
      <c r="M2328" t="str" cm="1">
        <f t="array" ref="M2328">_xlfn.XLOOKUP($A2328,Hospitalisation_table[[#All],[Customer ID]],Hospitalisation_table[[#All],[Date of Birth]],"Not Found",0)</f>
        <v>25-Sep-1972</v>
      </c>
      <c r="N2328" s="22" cm="1">
        <f t="array" ref="N2328">_xlfn.XLOOKUP($A2328,Hospitalisation_table[[#All],[Customer ID]],Hospitalisation_table[[#All],[charges]],"Not Found",0)</f>
        <v>11299.34</v>
      </c>
      <c r="O2328" t="str" cm="1">
        <f t="array" ref="O2328">_xlfn.XLOOKUP($A2328,Hospitalisation_table[[#All],[Customer ID]],Hospitalisation_table[[#All],[Hospital tier_Updated]],"Not Found",0)</f>
        <v>tier - 3</v>
      </c>
      <c r="P2328" t="str" cm="1">
        <f t="array" ref="P2328">_xlfn.XLOOKUP($A2328,Hospitalisation_table[[#All],[Customer ID]],Hospitalisation_table[[#All],[City tier_updated]],"Not Found",0)</f>
        <v>tier - 2</v>
      </c>
      <c r="Q2328" t="str" cm="1">
        <f t="array" ref="Q2328">_xlfn.XLOOKUP($A2328,Hospitalisation_table[[#All],[Customer ID]],Hospitalisation_table[[#All],[State ID Updated]],"Not Found",0)</f>
        <v>R1011</v>
      </c>
    </row>
    <row r="2329" spans="1:17" x14ac:dyDescent="0.3">
      <c r="A2329" s="14" t="s">
        <v>1379</v>
      </c>
      <c r="B2329" t="str" cm="1">
        <f t="array" ref="B2329">_xlfn.XLOOKUP($A2329,CustomersName[[#All],[Customer ID]],CustomersName[[#All],[First Name]],"Not Found",0)</f>
        <v>Thistan D.</v>
      </c>
      <c r="C2329" cm="1">
        <f t="array" ref="C2329">_xlfn.XLOOKUP($A2329,MedExam_Table[[#Headers],[#Data],[Customer ID]],MedExam_Table[[#Headers],[#Data],[BMI]],"Not Found",0)</f>
        <v>38.93</v>
      </c>
      <c r="D2329" cm="1">
        <f t="array" ref="D2329">_xlfn.XLOOKUP($A2329,MedExam_Table[[#Headers],[#Data],[Customer ID]],MedExam_Table[[#Headers],[#Data],[HBA1C]],"Not Found",0)</f>
        <v>5.64</v>
      </c>
      <c r="E2329" t="str" cm="1">
        <f t="array" ref="E2329">_xlfn.XLOOKUP($A2329,MedExam_Table[[#Headers],[#Data],[Customer ID]],MedExam_Table[[#Headers],[#Data],[Heart Issues Updated]],"Not Found",0)</f>
        <v>Yes</v>
      </c>
      <c r="F2329" t="str" cm="1">
        <f t="array" ref="F2329">_xlfn.XLOOKUP($A2329,MedExam_Table[[#Headers],[#Data],[Customer ID]],MedExam_Table[[#Headers],[#Data],[Any Transplants Update]],"Not Found",0)</f>
        <v>No</v>
      </c>
      <c r="G2329" t="str" cm="1">
        <f t="array" ref="G2329">_xlfn.XLOOKUP($A2329,MedExam_Table[[#Headers],[#Data],[Customer ID]],MedExam_Table[[#Headers],[#Data],[Cancer history]],"Not Found",0)</f>
        <v>No</v>
      </c>
      <c r="H2329" cm="1">
        <f t="array" ref="H2329">_xlfn.XLOOKUP($A2329,MedExam_Table[[#Headers],[#Data],[Customer ID]],MedExam_Table[[#Headers],[#Data],[NumberOfMajorSurgeries_updated]],"Not Found",0)</f>
        <v>1</v>
      </c>
      <c r="I2329" t="str" cm="1">
        <f t="array" ref="I2329">_xlfn.XLOOKUP($A2329,MedExam_Table[[#Headers],[#Data],[Customer ID]],MedExam_Table[[#Headers],[#Data],[Smoker Updated]],"Not Found",0)</f>
        <v>No</v>
      </c>
      <c r="J2329" t="str" cm="1">
        <f t="array" ref="J2329">_xlfn.XLOOKUP($A2329,MedExam_Table[[#Headers],[#Data],[Customer ID]],MedExam_Table[[#Headers],[#Data],[Weight Status]],"Not Found",0)</f>
        <v>Obesity</v>
      </c>
      <c r="K2329" t="str" cm="1">
        <f t="array" ref="K2329">_xlfn.XLOOKUP($A2329,MedExam_Table[[#Headers],[#Data],[Customer ID]],MedExam_Table[[#Headers],[#Data],[Diabetes Status]],"Not Found",0)</f>
        <v>Normal</v>
      </c>
      <c r="L2329" cm="1">
        <f t="array" ref="L2329">_xlfn.XLOOKUP($A2329,Hospitalisation_table[[#All],[Customer ID]],Hospitalisation_table[[#All],[Customer Age]],"Not Found",0)</f>
        <v>34</v>
      </c>
      <c r="M2329" t="str" cm="1">
        <f t="array" ref="M2329">_xlfn.XLOOKUP($A2329,Hospitalisation_table[[#All],[Customer ID]],Hospitalisation_table[[#All],[Date of Birth]],"Not Found",0)</f>
        <v>14-Nov-1988</v>
      </c>
      <c r="N2329" s="22" cm="1">
        <f t="array" ref="N2329">_xlfn.XLOOKUP($A2329,Hospitalisation_table[[#All],[Customer ID]],Hospitalisation_table[[#All],[charges]],"Not Found",0)</f>
        <v>11294.57</v>
      </c>
      <c r="O2329" t="str" cm="1">
        <f t="array" ref="O2329">_xlfn.XLOOKUP($A2329,Hospitalisation_table[[#All],[Customer ID]],Hospitalisation_table[[#All],[Hospital tier_Updated]],"Not Found",0)</f>
        <v>tier - 3</v>
      </c>
      <c r="P2329" t="str" cm="1">
        <f t="array" ref="P2329">_xlfn.XLOOKUP($A2329,Hospitalisation_table[[#All],[Customer ID]],Hospitalisation_table[[#All],[City tier_updated]],"Not Found",0)</f>
        <v>tier - 1</v>
      </c>
      <c r="Q2329" t="str" cm="1">
        <f t="array" ref="Q2329">_xlfn.XLOOKUP($A2329,Hospitalisation_table[[#All],[Customer ID]],Hospitalisation_table[[#All],[State ID Updated]],"Not Found",0)</f>
        <v>R1022</v>
      </c>
    </row>
    <row r="2330" spans="1:17" x14ac:dyDescent="0.3">
      <c r="A2330" s="13" t="s">
        <v>1378</v>
      </c>
      <c r="B2330" t="str" cm="1">
        <f t="array" ref="B2330">_xlfn.XLOOKUP($A2330,CustomersName[[#All],[Customer ID]],CustomersName[[#All],[First Name]],"Not Found",0)</f>
        <v>Peiweng</v>
      </c>
      <c r="C2330" cm="1">
        <f t="array" ref="C2330">_xlfn.XLOOKUP($A2330,MedExam_Table[[#Headers],[#Data],[Customer ID]],MedExam_Table[[#Headers],[#Data],[BMI]],"Not Found",0)</f>
        <v>32.774999999999999</v>
      </c>
      <c r="D2330" cm="1">
        <f t="array" ref="D2330">_xlfn.XLOOKUP($A2330,MedExam_Table[[#Headers],[#Data],[Customer ID]],MedExam_Table[[#Headers],[#Data],[HBA1C]],"Not Found",0)</f>
        <v>8.02</v>
      </c>
      <c r="E2330" t="str" cm="1">
        <f t="array" ref="E2330">_xlfn.XLOOKUP($A2330,MedExam_Table[[#Headers],[#Data],[Customer ID]],MedExam_Table[[#Headers],[#Data],[Heart Issues Updated]],"Not Found",0)</f>
        <v>Yes</v>
      </c>
      <c r="F2330" t="str" cm="1">
        <f t="array" ref="F2330">_xlfn.XLOOKUP($A2330,MedExam_Table[[#Headers],[#Data],[Customer ID]],MedExam_Table[[#Headers],[#Data],[Any Transplants Update]],"Not Found",0)</f>
        <v>No</v>
      </c>
      <c r="G2330" t="str" cm="1">
        <f t="array" ref="G2330">_xlfn.XLOOKUP($A2330,MedExam_Table[[#Headers],[#Data],[Customer ID]],MedExam_Table[[#Headers],[#Data],[Cancer history]],"Not Found",0)</f>
        <v>No</v>
      </c>
      <c r="H2330" cm="1">
        <f t="array" ref="H2330">_xlfn.XLOOKUP($A2330,MedExam_Table[[#Headers],[#Data],[Customer ID]],MedExam_Table[[#Headers],[#Data],[NumberOfMajorSurgeries_updated]],"Not Found",0)</f>
        <v>2</v>
      </c>
      <c r="I2330" t="str" cm="1">
        <f t="array" ref="I2330">_xlfn.XLOOKUP($A2330,MedExam_Table[[#Headers],[#Data],[Customer ID]],MedExam_Table[[#Headers],[#Data],[Smoker Updated]],"Not Found",0)</f>
        <v>No</v>
      </c>
      <c r="J2330" t="str" cm="1">
        <f t="array" ref="J2330">_xlfn.XLOOKUP($A2330,MedExam_Table[[#Headers],[#Data],[Customer ID]],MedExam_Table[[#Headers],[#Data],[Weight Status]],"Not Found",0)</f>
        <v>Obesity</v>
      </c>
      <c r="K2330" t="str" cm="1">
        <f t="array" ref="K2330">_xlfn.XLOOKUP($A2330,MedExam_Table[[#Headers],[#Data],[Customer ID]],MedExam_Table[[#Headers],[#Data],[Diabetes Status]],"Not Found",0)</f>
        <v>Diabetes</v>
      </c>
      <c r="L2330" cm="1">
        <f t="array" ref="L2330">_xlfn.XLOOKUP($A2330,Hospitalisation_table[[#All],[Customer ID]],Hospitalisation_table[[#All],[Customer Age]],"Not Found",0)</f>
        <v>52</v>
      </c>
      <c r="M2330" t="str" cm="1">
        <f t="array" ref="M2330">_xlfn.XLOOKUP($A2330,Hospitalisation_table[[#All],[Customer ID]],Hospitalisation_table[[#All],[Date of Birth]],"Not Found",0)</f>
        <v>22-Jun-1970</v>
      </c>
      <c r="N2330" s="22" cm="1">
        <f t="array" ref="N2330">_xlfn.XLOOKUP($A2330,Hospitalisation_table[[#All],[Customer ID]],Hospitalisation_table[[#All],[charges]],"Not Found",0)</f>
        <v>11289.11</v>
      </c>
      <c r="O2330" t="str" cm="1">
        <f t="array" ref="O2330">_xlfn.XLOOKUP($A2330,Hospitalisation_table[[#All],[Customer ID]],Hospitalisation_table[[#All],[Hospital tier_Updated]],"Not Found",0)</f>
        <v>tier - 3</v>
      </c>
      <c r="P2330" t="str" cm="1">
        <f t="array" ref="P2330">_xlfn.XLOOKUP($A2330,Hospitalisation_table[[#All],[Customer ID]],Hospitalisation_table[[#All],[City tier_updated]],"Not Found",0)</f>
        <v>tier - 1</v>
      </c>
      <c r="Q2330" t="str" cm="1">
        <f t="array" ref="Q2330">_xlfn.XLOOKUP($A2330,Hospitalisation_table[[#All],[Customer ID]],Hospitalisation_table[[#All],[State ID Updated]],"Not Found",0)</f>
        <v>R1012</v>
      </c>
    </row>
    <row r="2331" spans="1:17" x14ac:dyDescent="0.3">
      <c r="A2331" s="14" t="s">
        <v>1377</v>
      </c>
      <c r="B2331" t="str" cm="1">
        <f t="array" ref="B2331">_xlfn.XLOOKUP($A2331,CustomersName[[#All],[Customer ID]],CustomersName[[#All],[First Name]],"Not Found",0)</f>
        <v>Thehesa M.</v>
      </c>
      <c r="C2331" cm="1">
        <f t="array" ref="C2331">_xlfn.XLOOKUP($A2331,MedExam_Table[[#Headers],[#Data],[Customer ID]],MedExam_Table[[#Headers],[#Data],[BMI]],"Not Found",0)</f>
        <v>29.83</v>
      </c>
      <c r="D2331" cm="1">
        <f t="array" ref="D2331">_xlfn.XLOOKUP($A2331,MedExam_Table[[#Headers],[#Data],[Customer ID]],MedExam_Table[[#Headers],[#Data],[HBA1C]],"Not Found",0)</f>
        <v>7.2</v>
      </c>
      <c r="E2331" t="str" cm="1">
        <f t="array" ref="E2331">_xlfn.XLOOKUP($A2331,MedExam_Table[[#Headers],[#Data],[Customer ID]],MedExam_Table[[#Headers],[#Data],[Heart Issues Updated]],"Not Found",0)</f>
        <v>Yes</v>
      </c>
      <c r="F2331" t="str" cm="1">
        <f t="array" ref="F2331">_xlfn.XLOOKUP($A2331,MedExam_Table[[#Headers],[#Data],[Customer ID]],MedExam_Table[[#Headers],[#Data],[Any Transplants Update]],"Not Found",0)</f>
        <v>No</v>
      </c>
      <c r="G2331" t="str" cm="1">
        <f t="array" ref="G2331">_xlfn.XLOOKUP($A2331,MedExam_Table[[#Headers],[#Data],[Customer ID]],MedExam_Table[[#Headers],[#Data],[Cancer history]],"Not Found",0)</f>
        <v>No</v>
      </c>
      <c r="H2331" cm="1">
        <f t="array" ref="H2331">_xlfn.XLOOKUP($A2331,MedExam_Table[[#Headers],[#Data],[Customer ID]],MedExam_Table[[#Headers],[#Data],[NumberOfMajorSurgeries_updated]],"Not Found",0)</f>
        <v>0</v>
      </c>
      <c r="I2331" t="str" cm="1">
        <f t="array" ref="I2331">_xlfn.XLOOKUP($A2331,MedExam_Table[[#Headers],[#Data],[Customer ID]],MedExam_Table[[#Headers],[#Data],[Smoker Updated]],"Not Found",0)</f>
        <v>No</v>
      </c>
      <c r="J2331" t="str" cm="1">
        <f t="array" ref="J2331">_xlfn.XLOOKUP($A2331,MedExam_Table[[#Headers],[#Data],[Customer ID]],MedExam_Table[[#Headers],[#Data],[Weight Status]],"Not Found",0)</f>
        <v>OverWeight</v>
      </c>
      <c r="K2331" t="str" cm="1">
        <f t="array" ref="K2331">_xlfn.XLOOKUP($A2331,MedExam_Table[[#Headers],[#Data],[Customer ID]],MedExam_Table[[#Headers],[#Data],[Diabetes Status]],"Not Found",0)</f>
        <v>Diabetes</v>
      </c>
      <c r="L2331" cm="1">
        <f t="array" ref="L2331">_xlfn.XLOOKUP($A2331,Hospitalisation_table[[#All],[Customer ID]],Hospitalisation_table[[#All],[Customer Age]],"Not Found",0)</f>
        <v>55</v>
      </c>
      <c r="M2331" t="str" cm="1">
        <f t="array" ref="M2331">_xlfn.XLOOKUP($A2331,Hospitalisation_table[[#All],[Customer ID]],Hospitalisation_table[[#All],[Date of Birth]],"Not Found",0)</f>
        <v>14-Jun-1967</v>
      </c>
      <c r="N2331" s="22" cm="1">
        <f t="array" ref="N2331">_xlfn.XLOOKUP($A2331,Hospitalisation_table[[#All],[Customer ID]],Hospitalisation_table[[#All],[charges]],"Not Found",0)</f>
        <v>11286.54</v>
      </c>
      <c r="O2331" t="str" cm="1">
        <f t="array" ref="O2331">_xlfn.XLOOKUP($A2331,Hospitalisation_table[[#All],[Customer ID]],Hospitalisation_table[[#All],[Hospital tier_Updated]],"Not Found",0)</f>
        <v>tier - 3</v>
      </c>
      <c r="P2331" t="str" cm="1">
        <f t="array" ref="P2331">_xlfn.XLOOKUP($A2331,Hospitalisation_table[[#All],[Customer ID]],Hospitalisation_table[[#All],[City tier_updated]],"Not Found",0)</f>
        <v>tier - 3</v>
      </c>
      <c r="Q2331" t="str" cm="1">
        <f t="array" ref="Q2331">_xlfn.XLOOKUP($A2331,Hospitalisation_table[[#All],[Customer ID]],Hospitalisation_table[[#All],[State ID Updated]],"Not Found",0)</f>
        <v>R1024</v>
      </c>
    </row>
    <row r="2332" spans="1:17" x14ac:dyDescent="0.3">
      <c r="A2332" s="13" t="s">
        <v>1376</v>
      </c>
      <c r="B2332" t="str" cm="1">
        <f t="array" ref="B2332">_xlfn.XLOOKUP($A2332,CustomersName[[#All],[Customer ID]],CustomersName[[#All],[First Name]],"Not Found",0)</f>
        <v>Danhel J</v>
      </c>
      <c r="C2332" cm="1">
        <f t="array" ref="C2332">_xlfn.XLOOKUP($A2332,MedExam_Table[[#Headers],[#Data],[Customer ID]],MedExam_Table[[#Headers],[#Data],[BMI]],"Not Found",0)</f>
        <v>28.31</v>
      </c>
      <c r="D2332" cm="1">
        <f t="array" ref="D2332">_xlfn.XLOOKUP($A2332,MedExam_Table[[#Headers],[#Data],[Customer ID]],MedExam_Table[[#Headers],[#Data],[HBA1C]],"Not Found",0)</f>
        <v>4.55</v>
      </c>
      <c r="E2332" t="str" cm="1">
        <f t="array" ref="E2332">_xlfn.XLOOKUP($A2332,MedExam_Table[[#Headers],[#Data],[Customer ID]],MedExam_Table[[#Headers],[#Data],[Heart Issues Updated]],"Not Found",0)</f>
        <v>No</v>
      </c>
      <c r="F2332" t="str" cm="1">
        <f t="array" ref="F2332">_xlfn.XLOOKUP($A2332,MedExam_Table[[#Headers],[#Data],[Customer ID]],MedExam_Table[[#Headers],[#Data],[Any Transplants Update]],"Not Found",0)</f>
        <v>Yes</v>
      </c>
      <c r="G2332" t="str" cm="1">
        <f t="array" ref="G2332">_xlfn.XLOOKUP($A2332,MedExam_Table[[#Headers],[#Data],[Customer ID]],MedExam_Table[[#Headers],[#Data],[Cancer history]],"Not Found",0)</f>
        <v>No</v>
      </c>
      <c r="H2332" cm="1">
        <f t="array" ref="H2332">_xlfn.XLOOKUP($A2332,MedExam_Table[[#Headers],[#Data],[Customer ID]],MedExam_Table[[#Headers],[#Data],[NumberOfMajorSurgeries_updated]],"Not Found",0)</f>
        <v>1</v>
      </c>
      <c r="I2332" t="str" cm="1">
        <f t="array" ref="I2332">_xlfn.XLOOKUP($A2332,MedExam_Table[[#Headers],[#Data],[Customer ID]],MedExam_Table[[#Headers],[#Data],[Smoker Updated]],"Not Found",0)</f>
        <v>No</v>
      </c>
      <c r="J2332" t="str" cm="1">
        <f t="array" ref="J2332">_xlfn.XLOOKUP($A2332,MedExam_Table[[#Headers],[#Data],[Customer ID]],MedExam_Table[[#Headers],[#Data],[Weight Status]],"Not Found",0)</f>
        <v>OverWeight</v>
      </c>
      <c r="K2332" t="str" cm="1">
        <f t="array" ref="K2332">_xlfn.XLOOKUP($A2332,MedExam_Table[[#Headers],[#Data],[Customer ID]],MedExam_Table[[#Headers],[#Data],[Diabetes Status]],"Not Found",0)</f>
        <v>Normal</v>
      </c>
      <c r="L2332" cm="1">
        <f t="array" ref="L2332">_xlfn.XLOOKUP($A2332,Hospitalisation_table[[#All],[Customer ID]],Hospitalisation_table[[#All],[Customer Age]],"Not Found",0)</f>
        <v>18</v>
      </c>
      <c r="M2332" t="str" cm="1">
        <f t="array" ref="M2332">_xlfn.XLOOKUP($A2332,Hospitalisation_table[[#All],[Customer ID]],Hospitalisation_table[[#All],[Date of Birth]],"Not Found",0)</f>
        <v>4-Oct-2004</v>
      </c>
      <c r="N2332" s="22" cm="1">
        <f t="array" ref="N2332">_xlfn.XLOOKUP($A2332,Hospitalisation_table[[#All],[Customer ID]],Hospitalisation_table[[#All],[charges]],"Not Found",0)</f>
        <v>11272.33</v>
      </c>
      <c r="O2332" t="str" cm="1">
        <f t="array" ref="O2332">_xlfn.XLOOKUP($A2332,Hospitalisation_table[[#All],[Customer ID]],Hospitalisation_table[[#All],[Hospital tier_Updated]],"Not Found",0)</f>
        <v>tier - 3</v>
      </c>
      <c r="P2332" t="str" cm="1">
        <f t="array" ref="P2332">_xlfn.XLOOKUP($A2332,Hospitalisation_table[[#All],[Customer ID]],Hospitalisation_table[[#All],[City tier_updated]],"Not Found",0)</f>
        <v>tier - 2</v>
      </c>
      <c r="Q2332" t="str" cm="1">
        <f t="array" ref="Q2332">_xlfn.XLOOKUP($A2332,Hospitalisation_table[[#All],[Customer ID]],Hospitalisation_table[[#All],[State ID Updated]],"Not Found",0)</f>
        <v>R1019</v>
      </c>
    </row>
    <row r="2333" spans="1:17" x14ac:dyDescent="0.3">
      <c r="A2333" s="14" t="s">
        <v>1375</v>
      </c>
      <c r="B2333" t="str" cm="1">
        <f t="array" ref="B2333">_xlfn.XLOOKUP($A2333,CustomersName[[#All],[Customer ID]],CustomersName[[#All],[First Name]],"Not Found",0)</f>
        <v>Churtney M.</v>
      </c>
      <c r="C2333" cm="1">
        <f t="array" ref="C2333">_xlfn.XLOOKUP($A2333,MedExam_Table[[#Headers],[#Data],[Customer ID]],MedExam_Table[[#Headers],[#Data],[BMI]],"Not Found",0)</f>
        <v>29.79</v>
      </c>
      <c r="D2333" cm="1">
        <f t="array" ref="D2333">_xlfn.XLOOKUP($A2333,MedExam_Table[[#Headers],[#Data],[Customer ID]],MedExam_Table[[#Headers],[#Data],[HBA1C]],"Not Found",0)</f>
        <v>9.0299999999999994</v>
      </c>
      <c r="E2333" t="str" cm="1">
        <f t="array" ref="E2333">_xlfn.XLOOKUP($A2333,MedExam_Table[[#Headers],[#Data],[Customer ID]],MedExam_Table[[#Headers],[#Data],[Heart Issues Updated]],"Not Found",0)</f>
        <v>No</v>
      </c>
      <c r="F2333" t="str" cm="1">
        <f t="array" ref="F2333">_xlfn.XLOOKUP($A2333,MedExam_Table[[#Headers],[#Data],[Customer ID]],MedExam_Table[[#Headers],[#Data],[Any Transplants Update]],"Not Found",0)</f>
        <v>No</v>
      </c>
      <c r="G2333" t="str" cm="1">
        <f t="array" ref="G2333">_xlfn.XLOOKUP($A2333,MedExam_Table[[#Headers],[#Data],[Customer ID]],MedExam_Table[[#Headers],[#Data],[Cancer history]],"Not Found",0)</f>
        <v>No</v>
      </c>
      <c r="H2333" cm="1">
        <f t="array" ref="H2333">_xlfn.XLOOKUP($A2333,MedExam_Table[[#Headers],[#Data],[Customer ID]],MedExam_Table[[#Headers],[#Data],[NumberOfMajorSurgeries_updated]],"Not Found",0)</f>
        <v>0</v>
      </c>
      <c r="I2333" t="str" cm="1">
        <f t="array" ref="I2333">_xlfn.XLOOKUP($A2333,MedExam_Table[[#Headers],[#Data],[Customer ID]],MedExam_Table[[#Headers],[#Data],[Smoker Updated]],"Not Found",0)</f>
        <v>No</v>
      </c>
      <c r="J2333" t="str" cm="1">
        <f t="array" ref="J2333">_xlfn.XLOOKUP($A2333,MedExam_Table[[#Headers],[#Data],[Customer ID]],MedExam_Table[[#Headers],[#Data],[Weight Status]],"Not Found",0)</f>
        <v>OverWeight</v>
      </c>
      <c r="K2333" t="str" cm="1">
        <f t="array" ref="K2333">_xlfn.XLOOKUP($A2333,MedExam_Table[[#Headers],[#Data],[Customer ID]],MedExam_Table[[#Headers],[#Data],[Diabetes Status]],"Not Found",0)</f>
        <v>Diabetes</v>
      </c>
      <c r="L2333" cm="1">
        <f t="array" ref="L2333">_xlfn.XLOOKUP($A2333,Hospitalisation_table[[#All],[Customer ID]],Hospitalisation_table[[#All],[Customer Age]],"Not Found",0)</f>
        <v>51</v>
      </c>
      <c r="M2333" t="str" cm="1">
        <f t="array" ref="M2333">_xlfn.XLOOKUP($A2333,Hospitalisation_table[[#All],[Customer ID]],Hospitalisation_table[[#All],[Date of Birth]],"Not Found",0)</f>
        <v>26-Dec-1971</v>
      </c>
      <c r="N2333" s="22" cm="1">
        <f t="array" ref="N2333">_xlfn.XLOOKUP($A2333,Hospitalisation_table[[#All],[Customer ID]],Hospitalisation_table[[#All],[charges]],"Not Found",0)</f>
        <v>11265.71</v>
      </c>
      <c r="O2333" t="str" cm="1">
        <f t="array" ref="O2333">_xlfn.XLOOKUP($A2333,Hospitalisation_table[[#All],[Customer ID]],Hospitalisation_table[[#All],[Hospital tier_Updated]],"Not Found",0)</f>
        <v>tier - 3</v>
      </c>
      <c r="P2333" t="str" cm="1">
        <f t="array" ref="P2333">_xlfn.XLOOKUP($A2333,Hospitalisation_table[[#All],[Customer ID]],Hospitalisation_table[[#All],[City tier_updated]],"Not Found",0)</f>
        <v>tier - 1</v>
      </c>
      <c r="Q2333" t="str" cm="1">
        <f t="array" ref="Q2333">_xlfn.XLOOKUP($A2333,Hospitalisation_table[[#All],[Customer ID]],Hospitalisation_table[[#All],[State ID Updated]],"Not Found",0)</f>
        <v>R1025</v>
      </c>
    </row>
    <row r="2334" spans="1:17" x14ac:dyDescent="0.3">
      <c r="A2334" s="13" t="s">
        <v>1374</v>
      </c>
      <c r="B2334" t="str" cm="1">
        <f t="array" ref="B2334">_xlfn.XLOOKUP($A2334,CustomersName[[#All],[Customer ID]],CustomersName[[#All],[First Name]],"Not Found",0)</f>
        <v>Josh A.</v>
      </c>
      <c r="C2334" cm="1">
        <f t="array" ref="C2334">_xlfn.XLOOKUP($A2334,MedExam_Table[[#Headers],[#Data],[Customer ID]],MedExam_Table[[#Headers],[#Data],[BMI]],"Not Found",0)</f>
        <v>36.6</v>
      </c>
      <c r="D2334" cm="1">
        <f t="array" ref="D2334">_xlfn.XLOOKUP($A2334,MedExam_Table[[#Headers],[#Data],[Customer ID]],MedExam_Table[[#Headers],[#Data],[HBA1C]],"Not Found",0)</f>
        <v>5.2</v>
      </c>
      <c r="E2334" t="str" cm="1">
        <f t="array" ref="E2334">_xlfn.XLOOKUP($A2334,MedExam_Table[[#Headers],[#Data],[Customer ID]],MedExam_Table[[#Headers],[#Data],[Heart Issues Updated]],"Not Found",0)</f>
        <v>Yes</v>
      </c>
      <c r="F2334" t="str" cm="1">
        <f t="array" ref="F2334">_xlfn.XLOOKUP($A2334,MedExam_Table[[#Headers],[#Data],[Customer ID]],MedExam_Table[[#Headers],[#Data],[Any Transplants Update]],"Not Found",0)</f>
        <v>No</v>
      </c>
      <c r="G2334" t="str" cm="1">
        <f t="array" ref="G2334">_xlfn.XLOOKUP($A2334,MedExam_Table[[#Headers],[#Data],[Customer ID]],MedExam_Table[[#Headers],[#Data],[Cancer history]],"Not Found",0)</f>
        <v>Yes</v>
      </c>
      <c r="H2334" cm="1">
        <f t="array" ref="H2334">_xlfn.XLOOKUP($A2334,MedExam_Table[[#Headers],[#Data],[Customer ID]],MedExam_Table[[#Headers],[#Data],[NumberOfMajorSurgeries_updated]],"Not Found",0)</f>
        <v>1</v>
      </c>
      <c r="I2334" t="str" cm="1">
        <f t="array" ref="I2334">_xlfn.XLOOKUP($A2334,MedExam_Table[[#Headers],[#Data],[Customer ID]],MedExam_Table[[#Headers],[#Data],[Smoker Updated]],"Not Found",0)</f>
        <v>No</v>
      </c>
      <c r="J2334" t="str" cm="1">
        <f t="array" ref="J2334">_xlfn.XLOOKUP($A2334,MedExam_Table[[#Headers],[#Data],[Customer ID]],MedExam_Table[[#Headers],[#Data],[Weight Status]],"Not Found",0)</f>
        <v>Obesity</v>
      </c>
      <c r="K2334" t="str" cm="1">
        <f t="array" ref="K2334">_xlfn.XLOOKUP($A2334,MedExam_Table[[#Headers],[#Data],[Customer ID]],MedExam_Table[[#Headers],[#Data],[Diabetes Status]],"Not Found",0)</f>
        <v>Normal</v>
      </c>
      <c r="L2334" cm="1">
        <f t="array" ref="L2334">_xlfn.XLOOKUP($A2334,Hospitalisation_table[[#All],[Customer ID]],Hospitalisation_table[[#All],[Customer Age]],"Not Found",0)</f>
        <v>53</v>
      </c>
      <c r="M2334" t="str" cm="1">
        <f t="array" ref="M2334">_xlfn.XLOOKUP($A2334,Hospitalisation_table[[#All],[Customer ID]],Hospitalisation_table[[#All],[Date of Birth]],"Not Found",0)</f>
        <v>11-Oct-1969</v>
      </c>
      <c r="N2334" s="22" cm="1">
        <f t="array" ref="N2334">_xlfn.XLOOKUP($A2334,Hospitalisation_table[[#All],[Customer ID]],Hospitalisation_table[[#All],[charges]],"Not Found",0)</f>
        <v>11264.54</v>
      </c>
      <c r="O2334" t="str" cm="1">
        <f t="array" ref="O2334">_xlfn.XLOOKUP($A2334,Hospitalisation_table[[#All],[Customer ID]],Hospitalisation_table[[#All],[Hospital tier_Updated]],"Not Found",0)</f>
        <v>tier - 3</v>
      </c>
      <c r="P2334" t="str" cm="1">
        <f t="array" ref="P2334">_xlfn.XLOOKUP($A2334,Hospitalisation_table[[#All],[Customer ID]],Hospitalisation_table[[#All],[City tier_updated]],"Not Found",0)</f>
        <v>tier - 2</v>
      </c>
      <c r="Q2334" t="str" cm="1">
        <f t="array" ref="Q2334">_xlfn.XLOOKUP($A2334,Hospitalisation_table[[#All],[Customer ID]],Hospitalisation_table[[#All],[State ID Updated]],"Not Found",0)</f>
        <v>R1011</v>
      </c>
    </row>
    <row r="2335" spans="1:17" x14ac:dyDescent="0.3">
      <c r="A2335" s="14" t="s">
        <v>1373</v>
      </c>
      <c r="B2335" t="str" cm="1">
        <f t="array" ref="B2335">_xlfn.XLOOKUP($A2335,CustomersName[[#All],[Customer ID]],CustomersName[[#All],[First Name]],"Not Found",0)</f>
        <v>Lauren</v>
      </c>
      <c r="C2335" cm="1">
        <f t="array" ref="C2335">_xlfn.XLOOKUP($A2335,MedExam_Table[[#Headers],[#Data],[Customer ID]],MedExam_Table[[#Headers],[#Data],[BMI]],"Not Found",0)</f>
        <v>35.93</v>
      </c>
      <c r="D2335" cm="1">
        <f t="array" ref="D2335">_xlfn.XLOOKUP($A2335,MedExam_Table[[#Headers],[#Data],[Customer ID]],MedExam_Table[[#Headers],[#Data],[HBA1C]],"Not Found",0)</f>
        <v>8.3000000000000007</v>
      </c>
      <c r="E2335" t="str" cm="1">
        <f t="array" ref="E2335">_xlfn.XLOOKUP($A2335,MedExam_Table[[#Headers],[#Data],[Customer ID]],MedExam_Table[[#Headers],[#Data],[Heart Issues Updated]],"Not Found",0)</f>
        <v>Yes</v>
      </c>
      <c r="F2335" t="str" cm="1">
        <f t="array" ref="F2335">_xlfn.XLOOKUP($A2335,MedExam_Table[[#Headers],[#Data],[Customer ID]],MedExam_Table[[#Headers],[#Data],[Any Transplants Update]],"Not Found",0)</f>
        <v>No</v>
      </c>
      <c r="G2335" t="str" cm="1">
        <f t="array" ref="G2335">_xlfn.XLOOKUP($A2335,MedExam_Table[[#Headers],[#Data],[Customer ID]],MedExam_Table[[#Headers],[#Data],[Cancer history]],"Not Found",0)</f>
        <v>No</v>
      </c>
      <c r="H2335" cm="1">
        <f t="array" ref="H2335">_xlfn.XLOOKUP($A2335,MedExam_Table[[#Headers],[#Data],[Customer ID]],MedExam_Table[[#Headers],[#Data],[NumberOfMajorSurgeries_updated]],"Not Found",0)</f>
        <v>0</v>
      </c>
      <c r="I2335" t="str" cm="1">
        <f t="array" ref="I2335">_xlfn.XLOOKUP($A2335,MedExam_Table[[#Headers],[#Data],[Customer ID]],MedExam_Table[[#Headers],[#Data],[Smoker Updated]],"Not Found",0)</f>
        <v>No</v>
      </c>
      <c r="J2335" t="str" cm="1">
        <f t="array" ref="J2335">_xlfn.XLOOKUP($A2335,MedExam_Table[[#Headers],[#Data],[Customer ID]],MedExam_Table[[#Headers],[#Data],[Weight Status]],"Not Found",0)</f>
        <v>Obesity</v>
      </c>
      <c r="K2335" t="str" cm="1">
        <f t="array" ref="K2335">_xlfn.XLOOKUP($A2335,MedExam_Table[[#Headers],[#Data],[Customer ID]],MedExam_Table[[#Headers],[#Data],[Diabetes Status]],"Not Found",0)</f>
        <v>Diabetes</v>
      </c>
      <c r="L2335" cm="1">
        <f t="array" ref="L2335">_xlfn.XLOOKUP($A2335,Hospitalisation_table[[#All],[Customer ID]],Hospitalisation_table[[#All],[Customer Age]],"Not Found",0)</f>
        <v>41</v>
      </c>
      <c r="M2335" t="str" cm="1">
        <f t="array" ref="M2335">_xlfn.XLOOKUP($A2335,Hospitalisation_table[[#All],[Customer ID]],Hospitalisation_table[[#All],[Date of Birth]],"Not Found",0)</f>
        <v>2-Oct-1981</v>
      </c>
      <c r="N2335" s="22" cm="1">
        <f t="array" ref="N2335">_xlfn.XLOOKUP($A2335,Hospitalisation_table[[#All],[Customer ID]],Hospitalisation_table[[#All],[charges]],"Not Found",0)</f>
        <v>11255.29</v>
      </c>
      <c r="O2335" t="str" cm="1">
        <f t="array" ref="O2335">_xlfn.XLOOKUP($A2335,Hospitalisation_table[[#All],[Customer ID]],Hospitalisation_table[[#All],[Hospital tier_Updated]],"Not Found",0)</f>
        <v>tier - 3</v>
      </c>
      <c r="P2335" t="str" cm="1">
        <f t="array" ref="P2335">_xlfn.XLOOKUP($A2335,Hospitalisation_table[[#All],[Customer ID]],Hospitalisation_table[[#All],[City tier_updated]],"Not Found",0)</f>
        <v>tier - 1</v>
      </c>
      <c r="Q2335" t="str" cm="1">
        <f t="array" ref="Q2335">_xlfn.XLOOKUP($A2335,Hospitalisation_table[[#All],[Customer ID]],Hospitalisation_table[[#All],[State ID Updated]],"Not Found",0)</f>
        <v>R1026</v>
      </c>
    </row>
    <row r="2336" spans="1:17" x14ac:dyDescent="0.3">
      <c r="A2336" s="13" t="s">
        <v>1372</v>
      </c>
      <c r="B2336" t="str" cm="1">
        <f t="array" ref="B2336">_xlfn.XLOOKUP($A2336,CustomersName[[#All],[Customer ID]],CustomersName[[#All],[First Name]],"Not Found",0)</f>
        <v>Jhnathon M.</v>
      </c>
      <c r="C2336" cm="1">
        <f t="array" ref="C2336">_xlfn.XLOOKUP($A2336,MedExam_Table[[#Headers],[#Data],[Customer ID]],MedExam_Table[[#Headers],[#Data],[BMI]],"Not Found",0)</f>
        <v>28.6</v>
      </c>
      <c r="D2336" cm="1">
        <f t="array" ref="D2336">_xlfn.XLOOKUP($A2336,MedExam_Table[[#Headers],[#Data],[Customer ID]],MedExam_Table[[#Headers],[#Data],[HBA1C]],"Not Found",0)</f>
        <v>5.56</v>
      </c>
      <c r="E2336" t="str" cm="1">
        <f t="array" ref="E2336">_xlfn.XLOOKUP($A2336,MedExam_Table[[#Headers],[#Data],[Customer ID]],MedExam_Table[[#Headers],[#Data],[Heart Issues Updated]],"Not Found",0)</f>
        <v>Yes</v>
      </c>
      <c r="F2336" t="str" cm="1">
        <f t="array" ref="F2336">_xlfn.XLOOKUP($A2336,MedExam_Table[[#Headers],[#Data],[Customer ID]],MedExam_Table[[#Headers],[#Data],[Any Transplants Update]],"Not Found",0)</f>
        <v>No</v>
      </c>
      <c r="G2336" t="str" cm="1">
        <f t="array" ref="G2336">_xlfn.XLOOKUP($A2336,MedExam_Table[[#Headers],[#Data],[Customer ID]],MedExam_Table[[#Headers],[#Data],[Cancer history]],"Not Found",0)</f>
        <v>Yes</v>
      </c>
      <c r="H2336" cm="1">
        <f t="array" ref="H2336">_xlfn.XLOOKUP($A2336,MedExam_Table[[#Headers],[#Data],[Customer ID]],MedExam_Table[[#Headers],[#Data],[NumberOfMajorSurgeries_updated]],"Not Found",0)</f>
        <v>1</v>
      </c>
      <c r="I2336" t="str" cm="1">
        <f t="array" ref="I2336">_xlfn.XLOOKUP($A2336,MedExam_Table[[#Headers],[#Data],[Customer ID]],MedExam_Table[[#Headers],[#Data],[Smoker Updated]],"Not Found",0)</f>
        <v>No</v>
      </c>
      <c r="J2336" t="str" cm="1">
        <f t="array" ref="J2336">_xlfn.XLOOKUP($A2336,MedExam_Table[[#Headers],[#Data],[Customer ID]],MedExam_Table[[#Headers],[#Data],[Weight Status]],"Not Found",0)</f>
        <v>OverWeight</v>
      </c>
      <c r="K2336" t="str" cm="1">
        <f t="array" ref="K2336">_xlfn.XLOOKUP($A2336,MedExam_Table[[#Headers],[#Data],[Customer ID]],MedExam_Table[[#Headers],[#Data],[Diabetes Status]],"Not Found",0)</f>
        <v>Normal</v>
      </c>
      <c r="L2336" cm="1">
        <f t="array" ref="L2336">_xlfn.XLOOKUP($A2336,Hospitalisation_table[[#All],[Customer ID]],Hospitalisation_table[[#All],[Customer Age]],"Not Found",0)</f>
        <v>53</v>
      </c>
      <c r="M2336" t="str" cm="1">
        <f t="array" ref="M2336">_xlfn.XLOOKUP($A2336,Hospitalisation_table[[#All],[Customer ID]],Hospitalisation_table[[#All],[Date of Birth]],"Not Found",0)</f>
        <v>20-Aug-1969</v>
      </c>
      <c r="N2336" s="22" cm="1">
        <f t="array" ref="N2336">_xlfn.XLOOKUP($A2336,Hospitalisation_table[[#All],[Customer ID]],Hospitalisation_table[[#All],[charges]],"Not Found",0)</f>
        <v>11253.42</v>
      </c>
      <c r="O2336" t="str" cm="1">
        <f t="array" ref="O2336">_xlfn.XLOOKUP($A2336,Hospitalisation_table[[#All],[Customer ID]],Hospitalisation_table[[#All],[Hospital tier_Updated]],"Not Found",0)</f>
        <v>tier - 3</v>
      </c>
      <c r="P2336" t="str" cm="1">
        <f t="array" ref="P2336">_xlfn.XLOOKUP($A2336,Hospitalisation_table[[#All],[Customer ID]],Hospitalisation_table[[#All],[City tier_updated]],"Not Found",0)</f>
        <v>tier - 1</v>
      </c>
      <c r="Q2336" t="str" cm="1">
        <f t="array" ref="Q2336">_xlfn.XLOOKUP($A2336,Hospitalisation_table[[#All],[Customer ID]],Hospitalisation_table[[#All],[State ID Updated]],"Not Found",0)</f>
        <v>R1011</v>
      </c>
    </row>
    <row r="2337" spans="1:14" x14ac:dyDescent="0.3">
      <c r="A2337" s="32">
        <f>COUNTA(HealthCare[Customer ID])</f>
        <v>2335</v>
      </c>
      <c r="C2337">
        <f>AVERAGE(HealthCare[BMI])</f>
        <v>30.972648822269804</v>
      </c>
      <c r="N2337" s="22">
        <f>SUBTOTAL(101,HealthCare[Charges])</f>
        <v>13529.918034261236</v>
      </c>
    </row>
  </sheetData>
  <conditionalFormatting sqref="A2:A2336">
    <cfRule type="cellIs" dxfId="2" priority="1" operator="equal">
      <formula>"?"</formula>
    </cfRule>
  </conditionalFormatting>
  <conditionalFormatting sqref="A1:XFD1">
    <cfRule type="cellIs" dxfId="1" priority="2" operator="equal">
      <formula>"?"</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28394-B9C9-4949-A9FE-4637946942D6}">
  <dimension ref="A2:P232"/>
  <sheetViews>
    <sheetView topLeftCell="A156" zoomScale="107" zoomScaleNormal="107" workbookViewId="0">
      <selection activeCell="AJ354" sqref="AJ354"/>
    </sheetView>
  </sheetViews>
  <sheetFormatPr defaultRowHeight="14.4" x14ac:dyDescent="0.3"/>
  <cols>
    <col min="1" max="1" width="12.77734375" bestFit="1" customWidth="1"/>
    <col min="2" max="2" width="17.77734375" bestFit="1" customWidth="1"/>
    <col min="3" max="3" width="13.5546875" bestFit="1" customWidth="1"/>
    <col min="4" max="4" width="11.44140625" bestFit="1" customWidth="1"/>
    <col min="5" max="5" width="11.33203125" bestFit="1" customWidth="1"/>
    <col min="6" max="10" width="10.109375" bestFit="1" customWidth="1"/>
    <col min="11" max="12" width="10" bestFit="1" customWidth="1"/>
    <col min="13" max="15" width="10.109375" bestFit="1" customWidth="1"/>
    <col min="16" max="16" width="10" bestFit="1" customWidth="1"/>
    <col min="17" max="18" width="10.109375" bestFit="1" customWidth="1"/>
    <col min="19" max="19" width="10.77734375" bestFit="1" customWidth="1"/>
  </cols>
  <sheetData>
    <row r="2" spans="1:5" x14ac:dyDescent="0.3">
      <c r="A2" t="s">
        <v>8441</v>
      </c>
    </row>
    <row r="4" spans="1:5" x14ac:dyDescent="0.3">
      <c r="A4" s="5" t="s">
        <v>8462</v>
      </c>
      <c r="B4" t="s">
        <v>8440</v>
      </c>
    </row>
    <row r="5" spans="1:5" x14ac:dyDescent="0.3">
      <c r="A5" s="6" t="s">
        <v>2380</v>
      </c>
      <c r="B5">
        <v>1944</v>
      </c>
    </row>
    <row r="6" spans="1:5" x14ac:dyDescent="0.3">
      <c r="A6" s="6" t="s">
        <v>2383</v>
      </c>
      <c r="B6">
        <v>391</v>
      </c>
      <c r="E6" s="15"/>
    </row>
    <row r="7" spans="1:5" x14ac:dyDescent="0.3">
      <c r="A7" s="6" t="s">
        <v>4723</v>
      </c>
      <c r="B7">
        <v>2335</v>
      </c>
    </row>
    <row r="9" spans="1:5" x14ac:dyDescent="0.3">
      <c r="E9" s="29"/>
    </row>
    <row r="19" spans="1:14" x14ac:dyDescent="0.3">
      <c r="A19" t="s">
        <v>8442</v>
      </c>
    </row>
    <row r="21" spans="1:14" x14ac:dyDescent="0.3">
      <c r="A21" s="5" t="s">
        <v>4722</v>
      </c>
      <c r="B21" t="s">
        <v>8443</v>
      </c>
    </row>
    <row r="22" spans="1:14" x14ac:dyDescent="0.3">
      <c r="A22" s="6" t="s">
        <v>2380</v>
      </c>
      <c r="B22">
        <v>1417</v>
      </c>
    </row>
    <row r="23" spans="1:14" x14ac:dyDescent="0.3">
      <c r="A23" s="6" t="s">
        <v>2382</v>
      </c>
      <c r="B23">
        <v>162</v>
      </c>
    </row>
    <row r="24" spans="1:14" x14ac:dyDescent="0.3">
      <c r="A24" s="6" t="s">
        <v>4723</v>
      </c>
      <c r="B24">
        <v>1579</v>
      </c>
    </row>
    <row r="25" spans="1:14" x14ac:dyDescent="0.3">
      <c r="N25" t="s">
        <v>8463</v>
      </c>
    </row>
    <row r="27" spans="1:14" x14ac:dyDescent="0.3">
      <c r="A27" s="5" t="s">
        <v>4722</v>
      </c>
      <c r="B27" t="s">
        <v>8445</v>
      </c>
    </row>
    <row r="28" spans="1:14" x14ac:dyDescent="0.3">
      <c r="A28" s="6" t="s">
        <v>2380</v>
      </c>
      <c r="B28" s="28">
        <v>6.6704427202190804</v>
      </c>
    </row>
    <row r="29" spans="1:14" x14ac:dyDescent="0.3">
      <c r="A29" s="6" t="s">
        <v>2382</v>
      </c>
      <c r="B29" s="28">
        <v>5.1876388888888876</v>
      </c>
    </row>
    <row r="30" spans="1:14" x14ac:dyDescent="0.3">
      <c r="A30" s="6" t="s">
        <v>4723</v>
      </c>
      <c r="B30" s="28">
        <v>6.5789978586723805</v>
      </c>
    </row>
    <row r="38" spans="1:5" x14ac:dyDescent="0.3">
      <c r="A38" t="s">
        <v>8446</v>
      </c>
    </row>
    <row r="40" spans="1:5" x14ac:dyDescent="0.3">
      <c r="A40" s="5" t="s">
        <v>8455</v>
      </c>
      <c r="B40" s="5" t="s">
        <v>8454</v>
      </c>
    </row>
    <row r="41" spans="1:5" x14ac:dyDescent="0.3">
      <c r="A41" s="5" t="s">
        <v>4722</v>
      </c>
      <c r="B41" t="s">
        <v>8451</v>
      </c>
      <c r="C41" t="s">
        <v>8452</v>
      </c>
      <c r="D41" t="s">
        <v>8453</v>
      </c>
      <c r="E41" t="s">
        <v>4723</v>
      </c>
    </row>
    <row r="42" spans="1:5" x14ac:dyDescent="0.3">
      <c r="A42" s="6" t="s">
        <v>8447</v>
      </c>
      <c r="B42" s="22">
        <v>12492.756642857146</v>
      </c>
      <c r="C42" s="22">
        <v>7938.5057407407421</v>
      </c>
      <c r="D42" s="22">
        <v>10389.962592592598</v>
      </c>
      <c r="E42" s="22">
        <v>9851.9225171624748</v>
      </c>
    </row>
    <row r="43" spans="1:5" x14ac:dyDescent="0.3">
      <c r="A43" s="6" t="s">
        <v>8448</v>
      </c>
      <c r="B43" s="22">
        <v>19141.570510440833</v>
      </c>
      <c r="C43" s="22">
        <v>15217.014579606428</v>
      </c>
      <c r="D43" s="22">
        <v>15573.56565789474</v>
      </c>
      <c r="E43" s="22">
        <v>16672.496724137938</v>
      </c>
    </row>
    <row r="44" spans="1:5" x14ac:dyDescent="0.3">
      <c r="A44" s="6" t="s">
        <v>8449</v>
      </c>
      <c r="B44" s="22">
        <v>13988.433540372669</v>
      </c>
      <c r="C44" s="22">
        <v>10300.885756302521</v>
      </c>
      <c r="D44" s="22">
        <v>10113.704476190474</v>
      </c>
      <c r="E44" s="22">
        <v>11439.856309523808</v>
      </c>
    </row>
    <row r="45" spans="1:5" x14ac:dyDescent="0.3">
      <c r="A45" s="6" t="s">
        <v>8450</v>
      </c>
      <c r="B45" s="22">
        <v>7424.9522727272733</v>
      </c>
      <c r="C45" s="22">
        <v>6911.0056097560973</v>
      </c>
      <c r="D45" s="22">
        <v>5626.0917857142849</v>
      </c>
      <c r="E45" s="22">
        <v>6899.3174999999965</v>
      </c>
    </row>
    <row r="46" spans="1:5" x14ac:dyDescent="0.3">
      <c r="A46" s="6" t="s">
        <v>4723</v>
      </c>
      <c r="B46" s="22">
        <v>15966.400338345866</v>
      </c>
      <c r="C46" s="22">
        <v>12090.722977168949</v>
      </c>
      <c r="D46" s="22">
        <v>12696.446787330318</v>
      </c>
      <c r="E46" s="22">
        <v>13529.918034261245</v>
      </c>
    </row>
    <row r="56" spans="1:5" x14ac:dyDescent="0.3">
      <c r="A56" t="s">
        <v>8456</v>
      </c>
    </row>
    <row r="59" spans="1:5" x14ac:dyDescent="0.3">
      <c r="A59" s="5" t="s">
        <v>8455</v>
      </c>
      <c r="B59" s="5" t="s">
        <v>8454</v>
      </c>
    </row>
    <row r="60" spans="1:5" x14ac:dyDescent="0.3">
      <c r="A60" s="5" t="s">
        <v>4722</v>
      </c>
      <c r="B60" t="s">
        <v>16</v>
      </c>
      <c r="C60" t="s">
        <v>11</v>
      </c>
      <c r="D60" t="s">
        <v>12</v>
      </c>
      <c r="E60" t="s">
        <v>4723</v>
      </c>
    </row>
    <row r="61" spans="1:5" x14ac:dyDescent="0.3">
      <c r="A61" s="6" t="s">
        <v>42</v>
      </c>
      <c r="B61" s="22">
        <v>33081.373793103448</v>
      </c>
      <c r="C61" s="22">
        <v>18997.2806918239</v>
      </c>
      <c r="D61" s="22">
        <v>9250.3617857142854</v>
      </c>
      <c r="E61" s="22">
        <v>19466.246114982569</v>
      </c>
    </row>
    <row r="62" spans="1:5" x14ac:dyDescent="0.3">
      <c r="A62" s="6" t="s">
        <v>23</v>
      </c>
      <c r="B62" s="22">
        <v>26111.45793650793</v>
      </c>
      <c r="C62" s="22">
        <v>10334.279321533928</v>
      </c>
      <c r="D62" s="22">
        <v>10179.941965317917</v>
      </c>
      <c r="E62" s="22">
        <v>12016.473913043492</v>
      </c>
    </row>
    <row r="63" spans="1:5" x14ac:dyDescent="0.3">
      <c r="A63" s="6" t="s">
        <v>13</v>
      </c>
      <c r="B63" s="22">
        <v>31328.102238805957</v>
      </c>
      <c r="C63" s="22">
        <v>8439.2844000000005</v>
      </c>
      <c r="D63" s="22">
        <v>6890.7568235294129</v>
      </c>
      <c r="E63" s="22">
        <v>10514.93980392157</v>
      </c>
    </row>
    <row r="64" spans="1:5" x14ac:dyDescent="0.3">
      <c r="A64" s="6" t="s">
        <v>276</v>
      </c>
      <c r="B64" s="22">
        <v>13891.86</v>
      </c>
      <c r="C64" s="22">
        <v>2395.17</v>
      </c>
      <c r="D64" s="22">
        <v>16950.485000000001</v>
      </c>
      <c r="E64" s="22">
        <v>13478.056923076925</v>
      </c>
    </row>
    <row r="65" spans="1:5" x14ac:dyDescent="0.3">
      <c r="A65" s="6" t="s">
        <v>164</v>
      </c>
      <c r="B65" s="22">
        <v>21523.52</v>
      </c>
      <c r="C65" s="22">
        <v>15675.543333333335</v>
      </c>
      <c r="D65" s="22">
        <v>7570.7550000000001</v>
      </c>
      <c r="E65" s="22">
        <v>13948.609999999999</v>
      </c>
    </row>
    <row r="66" spans="1:5" x14ac:dyDescent="0.3">
      <c r="A66" s="6" t="s">
        <v>168</v>
      </c>
      <c r="B66" s="22">
        <v>39868.616250000006</v>
      </c>
      <c r="C66" s="22">
        <v>16075.963333333331</v>
      </c>
      <c r="D66" s="22">
        <v>8133.0084090909086</v>
      </c>
      <c r="E66" s="22">
        <v>13589.263437499998</v>
      </c>
    </row>
    <row r="67" spans="1:5" x14ac:dyDescent="0.3">
      <c r="A67" s="6" t="s">
        <v>356</v>
      </c>
      <c r="B67" s="22">
        <v>34070.595714285715</v>
      </c>
      <c r="C67" s="22">
        <v>11365.621875000001</v>
      </c>
      <c r="D67" s="22">
        <v>8667.3661538461529</v>
      </c>
      <c r="E67" s="22">
        <v>14806.107777777777</v>
      </c>
    </row>
    <row r="68" spans="1:5" x14ac:dyDescent="0.3">
      <c r="A68" s="6" t="s">
        <v>170</v>
      </c>
      <c r="B68" s="22">
        <v>33475.82</v>
      </c>
      <c r="C68" s="22">
        <v>10139.553333333333</v>
      </c>
      <c r="D68" s="22">
        <v>12570.970000000001</v>
      </c>
      <c r="E68" s="22">
        <v>13272.786666666665</v>
      </c>
    </row>
    <row r="69" spans="1:5" x14ac:dyDescent="0.3">
      <c r="A69" s="6" t="s">
        <v>166</v>
      </c>
      <c r="B69" s="22">
        <v>27621.609999999997</v>
      </c>
      <c r="C69" s="22">
        <v>8116.7199999999984</v>
      </c>
      <c r="D69" s="22">
        <v>12706.976000000001</v>
      </c>
      <c r="E69" s="22">
        <v>13633.143461538462</v>
      </c>
    </row>
    <row r="70" spans="1:5" x14ac:dyDescent="0.3">
      <c r="A70" s="6" t="s">
        <v>516</v>
      </c>
      <c r="B70" s="22"/>
      <c r="C70" s="22">
        <v>6760.543333333334</v>
      </c>
      <c r="D70" s="22">
        <v>11716.453333333333</v>
      </c>
      <c r="E70" s="22">
        <v>9238.4983333333348</v>
      </c>
    </row>
    <row r="71" spans="1:5" x14ac:dyDescent="0.3">
      <c r="A71" s="6" t="s">
        <v>300</v>
      </c>
      <c r="B71" s="22"/>
      <c r="C71" s="22">
        <v>7668.1787234042549</v>
      </c>
      <c r="D71" s="22">
        <v>11518.785652173914</v>
      </c>
      <c r="E71" s="22">
        <v>8933.3781428571438</v>
      </c>
    </row>
    <row r="72" spans="1:5" x14ac:dyDescent="0.3">
      <c r="A72" s="6" t="s">
        <v>632</v>
      </c>
      <c r="B72" s="22"/>
      <c r="C72" s="22">
        <v>10102.026666666667</v>
      </c>
      <c r="D72" s="22">
        <v>11637.812000000002</v>
      </c>
      <c r="E72" s="22">
        <v>10650.521428571428</v>
      </c>
    </row>
    <row r="73" spans="1:5" x14ac:dyDescent="0.3">
      <c r="A73" s="6" t="s">
        <v>249</v>
      </c>
      <c r="B73" s="22">
        <v>18261.7575</v>
      </c>
      <c r="C73" s="22">
        <v>13457.094583333334</v>
      </c>
      <c r="D73" s="22">
        <v>12785.637000000001</v>
      </c>
      <c r="E73" s="22">
        <v>13786.149210526317</v>
      </c>
    </row>
    <row r="74" spans="1:5" x14ac:dyDescent="0.3">
      <c r="A74" s="6" t="s">
        <v>247</v>
      </c>
      <c r="B74" s="22">
        <v>32732.187142857147</v>
      </c>
      <c r="C74" s="22">
        <v>10174.345999999998</v>
      </c>
      <c r="D74" s="22">
        <v>13360.978888888885</v>
      </c>
      <c r="E74" s="22">
        <v>12865.149499999996</v>
      </c>
    </row>
    <row r="75" spans="1:5" x14ac:dyDescent="0.3">
      <c r="A75" s="6" t="s">
        <v>200</v>
      </c>
      <c r="B75" s="22"/>
      <c r="C75" s="22">
        <v>6886.0368421052626</v>
      </c>
      <c r="D75" s="22">
        <v>10510.31380952381</v>
      </c>
      <c r="E75" s="22">
        <v>8788.782250000002</v>
      </c>
    </row>
    <row r="76" spans="1:5" x14ac:dyDescent="0.3">
      <c r="A76" s="6" t="s">
        <v>535</v>
      </c>
      <c r="B76" s="22">
        <v>18709.798000000003</v>
      </c>
      <c r="C76" s="22">
        <v>11919.607857142855</v>
      </c>
      <c r="D76" s="22">
        <v>12296.779729729731</v>
      </c>
      <c r="E76" s="22">
        <v>12489.921071428573</v>
      </c>
    </row>
    <row r="77" spans="1:5" x14ac:dyDescent="0.3">
      <c r="A77" s="6" t="s">
        <v>8457</v>
      </c>
      <c r="B77" s="22">
        <v>20996.530000000002</v>
      </c>
      <c r="C77" s="22"/>
      <c r="D77" s="22"/>
      <c r="E77" s="22">
        <v>20996.530000000002</v>
      </c>
    </row>
    <row r="78" spans="1:5" x14ac:dyDescent="0.3">
      <c r="A78" s="6" t="s">
        <v>4723</v>
      </c>
      <c r="B78" s="22">
        <v>30129.198585526326</v>
      </c>
      <c r="C78" s="22">
        <v>11865.268766816152</v>
      </c>
      <c r="D78" s="22">
        <v>9462.2693073593018</v>
      </c>
      <c r="E78" s="22">
        <v>13529.91803426124</v>
      </c>
    </row>
    <row r="81" spans="1:3" x14ac:dyDescent="0.3">
      <c r="A81" t="s">
        <v>8458</v>
      </c>
    </row>
    <row r="83" spans="1:3" x14ac:dyDescent="0.3">
      <c r="A83" s="5" t="s">
        <v>4722</v>
      </c>
      <c r="B83" t="s">
        <v>8459</v>
      </c>
      <c r="C83" t="s">
        <v>8444</v>
      </c>
    </row>
    <row r="84" spans="1:3" x14ac:dyDescent="0.3">
      <c r="A84" s="6">
        <v>18</v>
      </c>
      <c r="B84">
        <v>2938.4749999999995</v>
      </c>
      <c r="C84">
        <v>483.24999999999989</v>
      </c>
    </row>
    <row r="85" spans="1:3" x14ac:dyDescent="0.3">
      <c r="A85" s="6">
        <v>19</v>
      </c>
      <c r="B85">
        <v>2550.2600000000007</v>
      </c>
      <c r="C85">
        <v>445.32</v>
      </c>
    </row>
    <row r="86" spans="1:3" x14ac:dyDescent="0.3">
      <c r="A86" s="6">
        <v>20</v>
      </c>
      <c r="B86">
        <v>1625.06</v>
      </c>
      <c r="C86">
        <v>540.81999999999994</v>
      </c>
    </row>
    <row r="87" spans="1:3" x14ac:dyDescent="0.3">
      <c r="A87" s="6">
        <v>21</v>
      </c>
      <c r="B87">
        <v>1258.7699999999998</v>
      </c>
      <c r="C87">
        <v>220.05000000000004</v>
      </c>
    </row>
    <row r="88" spans="1:3" x14ac:dyDescent="0.3">
      <c r="A88" s="6">
        <v>22</v>
      </c>
      <c r="B88">
        <v>1694.2549999999994</v>
      </c>
      <c r="C88">
        <v>274.39000000000004</v>
      </c>
    </row>
    <row r="89" spans="1:3" x14ac:dyDescent="0.3">
      <c r="A89" s="6">
        <v>23</v>
      </c>
      <c r="B89">
        <v>1541.4649999999999</v>
      </c>
      <c r="C89">
        <v>259.46000000000004</v>
      </c>
    </row>
    <row r="90" spans="1:3" x14ac:dyDescent="0.3">
      <c r="A90" s="6">
        <v>24</v>
      </c>
      <c r="B90">
        <v>1334.8049999999998</v>
      </c>
      <c r="C90">
        <v>237.48</v>
      </c>
    </row>
    <row r="91" spans="1:3" x14ac:dyDescent="0.3">
      <c r="A91" s="6">
        <v>25</v>
      </c>
      <c r="B91">
        <v>1729.6200000000003</v>
      </c>
      <c r="C91">
        <v>299.76</v>
      </c>
    </row>
    <row r="92" spans="1:3" x14ac:dyDescent="0.3">
      <c r="A92" s="6">
        <v>26</v>
      </c>
      <c r="B92">
        <v>1339.4199999999998</v>
      </c>
      <c r="C92">
        <v>224.53</v>
      </c>
    </row>
    <row r="93" spans="1:3" x14ac:dyDescent="0.3">
      <c r="A93" s="6">
        <v>27</v>
      </c>
      <c r="B93">
        <v>1546.1300000000003</v>
      </c>
      <c r="C93">
        <v>251.97999999999996</v>
      </c>
    </row>
    <row r="94" spans="1:3" x14ac:dyDescent="0.3">
      <c r="A94" s="6">
        <v>28</v>
      </c>
      <c r="B94">
        <v>1737.6399999999999</v>
      </c>
      <c r="C94">
        <v>292.3599999999999</v>
      </c>
    </row>
    <row r="95" spans="1:3" x14ac:dyDescent="0.3">
      <c r="A95" s="6">
        <v>29</v>
      </c>
      <c r="B95">
        <v>1630.4550000000002</v>
      </c>
      <c r="C95">
        <v>275.83000000000004</v>
      </c>
    </row>
    <row r="96" spans="1:3" x14ac:dyDescent="0.3">
      <c r="A96" s="6">
        <v>30</v>
      </c>
      <c r="B96">
        <v>1876.9949999999999</v>
      </c>
      <c r="C96">
        <v>290.27999999999997</v>
      </c>
    </row>
    <row r="97" spans="1:3" x14ac:dyDescent="0.3">
      <c r="A97" s="6">
        <v>31</v>
      </c>
      <c r="B97">
        <v>1430.9250000000002</v>
      </c>
      <c r="C97">
        <v>245.32000000000008</v>
      </c>
    </row>
    <row r="98" spans="1:3" x14ac:dyDescent="0.3">
      <c r="A98" s="6">
        <v>32</v>
      </c>
      <c r="B98">
        <v>1662.3200000000002</v>
      </c>
      <c r="C98">
        <v>258.99</v>
      </c>
    </row>
    <row r="99" spans="1:3" x14ac:dyDescent="0.3">
      <c r="A99" s="6">
        <v>33</v>
      </c>
      <c r="B99">
        <v>1415.3600000000001</v>
      </c>
      <c r="C99">
        <v>226.59000000000003</v>
      </c>
    </row>
    <row r="100" spans="1:3" x14ac:dyDescent="0.3">
      <c r="A100" s="6">
        <v>34</v>
      </c>
      <c r="B100">
        <v>1893.0950000000003</v>
      </c>
      <c r="C100">
        <v>326.68000000000012</v>
      </c>
    </row>
    <row r="101" spans="1:3" x14ac:dyDescent="0.3">
      <c r="A101" s="6">
        <v>35</v>
      </c>
      <c r="B101">
        <v>1218.81</v>
      </c>
      <c r="C101">
        <v>205.81000000000003</v>
      </c>
    </row>
    <row r="102" spans="1:3" x14ac:dyDescent="0.3">
      <c r="A102" s="6">
        <v>36</v>
      </c>
      <c r="B102">
        <v>1238.23</v>
      </c>
      <c r="C102">
        <v>380.40000000000009</v>
      </c>
    </row>
    <row r="103" spans="1:3" x14ac:dyDescent="0.3">
      <c r="A103" s="6">
        <v>37</v>
      </c>
      <c r="B103">
        <v>1566.84</v>
      </c>
      <c r="C103">
        <v>273.77</v>
      </c>
    </row>
    <row r="104" spans="1:3" x14ac:dyDescent="0.3">
      <c r="A104" s="6">
        <v>38</v>
      </c>
      <c r="B104">
        <v>1246.5449999999998</v>
      </c>
      <c r="C104">
        <v>231.33999999999997</v>
      </c>
    </row>
    <row r="105" spans="1:3" x14ac:dyDescent="0.3">
      <c r="A105" s="6">
        <v>39</v>
      </c>
      <c r="B105">
        <v>1355.2649999999999</v>
      </c>
      <c r="C105">
        <v>247.11000000000004</v>
      </c>
    </row>
    <row r="106" spans="1:3" x14ac:dyDescent="0.3">
      <c r="A106" s="6">
        <v>40</v>
      </c>
      <c r="B106">
        <v>1684.1949999999999</v>
      </c>
      <c r="C106">
        <v>278.22000000000003</v>
      </c>
    </row>
    <row r="107" spans="1:3" x14ac:dyDescent="0.3">
      <c r="A107" s="6">
        <v>41</v>
      </c>
      <c r="B107">
        <v>1562.2750000000003</v>
      </c>
      <c r="C107">
        <v>488.3</v>
      </c>
    </row>
    <row r="108" spans="1:3" x14ac:dyDescent="0.3">
      <c r="A108" s="6">
        <v>42</v>
      </c>
      <c r="B108">
        <v>1429.35</v>
      </c>
      <c r="C108">
        <v>244.48</v>
      </c>
    </row>
    <row r="109" spans="1:3" x14ac:dyDescent="0.3">
      <c r="A109" s="6">
        <v>43</v>
      </c>
      <c r="B109">
        <v>1615.2500000000002</v>
      </c>
      <c r="C109">
        <v>262.20999999999998</v>
      </c>
    </row>
    <row r="110" spans="1:3" x14ac:dyDescent="0.3">
      <c r="A110" s="6">
        <v>44</v>
      </c>
      <c r="B110">
        <v>1542.4949999999999</v>
      </c>
      <c r="C110">
        <v>472.09000000000003</v>
      </c>
    </row>
    <row r="111" spans="1:3" x14ac:dyDescent="0.3">
      <c r="A111" s="6">
        <v>45</v>
      </c>
      <c r="B111">
        <v>1330.4400000000005</v>
      </c>
      <c r="C111">
        <v>238.74000000000004</v>
      </c>
    </row>
    <row r="112" spans="1:3" x14ac:dyDescent="0.3">
      <c r="A112" s="6">
        <v>46</v>
      </c>
      <c r="B112">
        <v>1764.5349999999994</v>
      </c>
      <c r="C112">
        <v>305.85000000000008</v>
      </c>
    </row>
    <row r="113" spans="1:3" x14ac:dyDescent="0.3">
      <c r="A113" s="6">
        <v>47</v>
      </c>
      <c r="B113">
        <v>1646.0199999999998</v>
      </c>
      <c r="C113">
        <v>459.26999999999992</v>
      </c>
    </row>
    <row r="114" spans="1:3" x14ac:dyDescent="0.3">
      <c r="A114" s="6">
        <v>48</v>
      </c>
      <c r="B114">
        <v>1857.0000000000002</v>
      </c>
      <c r="C114">
        <v>554.68000000000006</v>
      </c>
    </row>
    <row r="115" spans="1:3" x14ac:dyDescent="0.3">
      <c r="A115" s="6">
        <v>49</v>
      </c>
      <c r="B115">
        <v>1467.4499999999998</v>
      </c>
      <c r="C115">
        <v>467.65999999999991</v>
      </c>
    </row>
    <row r="116" spans="1:3" x14ac:dyDescent="0.3">
      <c r="A116" s="6">
        <v>50</v>
      </c>
      <c r="B116">
        <v>1771.9449999999999</v>
      </c>
      <c r="C116">
        <v>302.97000000000008</v>
      </c>
    </row>
    <row r="117" spans="1:3" x14ac:dyDescent="0.3">
      <c r="A117" s="6">
        <v>51</v>
      </c>
      <c r="B117">
        <v>1756.6250000000002</v>
      </c>
      <c r="C117">
        <v>501.09999999999997</v>
      </c>
    </row>
    <row r="118" spans="1:3" x14ac:dyDescent="0.3">
      <c r="A118" s="6">
        <v>52</v>
      </c>
      <c r="B118">
        <v>1821.325</v>
      </c>
      <c r="C118">
        <v>525.88</v>
      </c>
    </row>
    <row r="119" spans="1:3" x14ac:dyDescent="0.3">
      <c r="A119" s="6">
        <v>53</v>
      </c>
      <c r="B119">
        <v>1600.7449999999999</v>
      </c>
      <c r="C119">
        <v>273.37</v>
      </c>
    </row>
    <row r="120" spans="1:3" x14ac:dyDescent="0.3">
      <c r="A120" s="6">
        <v>54</v>
      </c>
      <c r="B120">
        <v>1521.07</v>
      </c>
      <c r="C120">
        <v>448.61999999999995</v>
      </c>
    </row>
    <row r="121" spans="1:3" x14ac:dyDescent="0.3">
      <c r="A121" s="6">
        <v>55</v>
      </c>
      <c r="B121">
        <v>1485.67</v>
      </c>
      <c r="C121">
        <v>428.08</v>
      </c>
    </row>
    <row r="122" spans="1:3" x14ac:dyDescent="0.3">
      <c r="A122" s="6">
        <v>56</v>
      </c>
      <c r="B122">
        <v>1604.9649999999999</v>
      </c>
      <c r="C122">
        <v>244.06000000000003</v>
      </c>
    </row>
    <row r="123" spans="1:3" x14ac:dyDescent="0.3">
      <c r="A123" s="6">
        <v>57</v>
      </c>
      <c r="B123">
        <v>1495.7849999999999</v>
      </c>
      <c r="C123">
        <v>471.29999999999995</v>
      </c>
    </row>
    <row r="124" spans="1:3" x14ac:dyDescent="0.3">
      <c r="A124" s="6">
        <v>58</v>
      </c>
      <c r="B124">
        <v>1363.1549999999997</v>
      </c>
      <c r="C124">
        <v>230.06000000000006</v>
      </c>
    </row>
    <row r="125" spans="1:3" x14ac:dyDescent="0.3">
      <c r="A125" s="6">
        <v>59</v>
      </c>
      <c r="B125">
        <v>1587.7350000000006</v>
      </c>
      <c r="C125">
        <v>441.42999999999995</v>
      </c>
    </row>
    <row r="126" spans="1:3" x14ac:dyDescent="0.3">
      <c r="A126" s="6">
        <v>60</v>
      </c>
      <c r="B126">
        <v>1630.16</v>
      </c>
      <c r="C126">
        <v>483.94</v>
      </c>
    </row>
    <row r="127" spans="1:3" x14ac:dyDescent="0.3">
      <c r="A127" s="6">
        <v>61</v>
      </c>
      <c r="B127">
        <v>748.61000000000013</v>
      </c>
      <c r="C127">
        <v>201.73</v>
      </c>
    </row>
    <row r="128" spans="1:3" x14ac:dyDescent="0.3">
      <c r="A128" s="6">
        <v>62</v>
      </c>
      <c r="B128">
        <v>710.91499999999996</v>
      </c>
      <c r="C128">
        <v>212.99</v>
      </c>
    </row>
    <row r="129" spans="1:3" x14ac:dyDescent="0.3">
      <c r="A129" s="6">
        <v>63</v>
      </c>
      <c r="B129">
        <v>733.54499999999985</v>
      </c>
      <c r="C129">
        <v>126.60000000000001</v>
      </c>
    </row>
    <row r="130" spans="1:3" x14ac:dyDescent="0.3">
      <c r="A130" s="6">
        <v>64</v>
      </c>
      <c r="B130">
        <v>732.25</v>
      </c>
      <c r="C130">
        <v>196.95000000000007</v>
      </c>
    </row>
    <row r="131" spans="1:3" x14ac:dyDescent="0.3">
      <c r="A131" s="6">
        <v>65</v>
      </c>
      <c r="B131">
        <v>26.885000000000002</v>
      </c>
      <c r="C131">
        <v>9.86</v>
      </c>
    </row>
    <row r="132" spans="1:3" x14ac:dyDescent="0.3">
      <c r="A132" s="6" t="s">
        <v>4723</v>
      </c>
      <c r="B132">
        <v>72321.13499999998</v>
      </c>
      <c r="C132">
        <v>15361.960000000001</v>
      </c>
    </row>
    <row r="136" spans="1:3" x14ac:dyDescent="0.3">
      <c r="A136" t="s">
        <v>8460</v>
      </c>
    </row>
    <row r="138" spans="1:3" x14ac:dyDescent="0.3">
      <c r="A138" s="5" t="s">
        <v>4722</v>
      </c>
      <c r="B138" t="s">
        <v>8455</v>
      </c>
    </row>
    <row r="139" spans="1:3" x14ac:dyDescent="0.3">
      <c r="A139" s="6">
        <v>18</v>
      </c>
      <c r="B139" s="22">
        <v>6611.3115957446826</v>
      </c>
    </row>
    <row r="140" spans="1:3" x14ac:dyDescent="0.3">
      <c r="A140" s="6">
        <v>19</v>
      </c>
      <c r="B140" s="22">
        <v>9677.1868604651172</v>
      </c>
    </row>
    <row r="141" spans="1:3" x14ac:dyDescent="0.3">
      <c r="A141" s="6">
        <v>20</v>
      </c>
      <c r="B141" s="22">
        <v>7411.4482758620688</v>
      </c>
    </row>
    <row r="142" spans="1:3" x14ac:dyDescent="0.3">
      <c r="A142" s="6">
        <v>21</v>
      </c>
      <c r="B142" s="22">
        <v>5214.5293023255826</v>
      </c>
    </row>
    <row r="143" spans="1:3" x14ac:dyDescent="0.3">
      <c r="A143" s="6">
        <v>22</v>
      </c>
      <c r="B143" s="22">
        <v>9806.2324999999983</v>
      </c>
    </row>
    <row r="144" spans="1:3" x14ac:dyDescent="0.3">
      <c r="A144" s="6">
        <v>23</v>
      </c>
      <c r="B144" s="22">
        <v>11092.9336</v>
      </c>
    </row>
    <row r="145" spans="1:2" x14ac:dyDescent="0.3">
      <c r="A145" s="6">
        <v>24</v>
      </c>
      <c r="B145" s="22">
        <v>9765.5713043478263</v>
      </c>
    </row>
    <row r="146" spans="1:2" x14ac:dyDescent="0.3">
      <c r="A146" s="6">
        <v>25</v>
      </c>
      <c r="B146" s="22">
        <v>9184.8870175438587</v>
      </c>
    </row>
    <row r="147" spans="1:2" x14ac:dyDescent="0.3">
      <c r="A147" s="6">
        <v>26</v>
      </c>
      <c r="B147" s="22">
        <v>5920.5868181818187</v>
      </c>
    </row>
    <row r="148" spans="1:2" x14ac:dyDescent="0.3">
      <c r="A148" s="6">
        <v>27</v>
      </c>
      <c r="B148" s="22">
        <v>11846.241764705881</v>
      </c>
    </row>
    <row r="149" spans="1:2" x14ac:dyDescent="0.3">
      <c r="A149" s="6">
        <v>28</v>
      </c>
      <c r="B149" s="22">
        <v>9219.8155357142859</v>
      </c>
    </row>
    <row r="150" spans="1:2" x14ac:dyDescent="0.3">
      <c r="A150" s="6">
        <v>29</v>
      </c>
      <c r="B150" s="22">
        <v>9914.7999999999975</v>
      </c>
    </row>
    <row r="151" spans="1:2" x14ac:dyDescent="0.3">
      <c r="A151" s="6">
        <v>30</v>
      </c>
      <c r="B151" s="22">
        <v>13787.847321428575</v>
      </c>
    </row>
    <row r="152" spans="1:2" x14ac:dyDescent="0.3">
      <c r="A152" s="6">
        <v>31</v>
      </c>
      <c r="B152" s="22">
        <v>10346.343043478259</v>
      </c>
    </row>
    <row r="153" spans="1:2" x14ac:dyDescent="0.3">
      <c r="A153" s="6">
        <v>32</v>
      </c>
      <c r="B153" s="22">
        <v>14698.090999999997</v>
      </c>
    </row>
    <row r="154" spans="1:2" x14ac:dyDescent="0.3">
      <c r="A154" s="6">
        <v>33</v>
      </c>
      <c r="B154" s="22">
        <v>11891.083333333334</v>
      </c>
    </row>
    <row r="155" spans="1:2" x14ac:dyDescent="0.3">
      <c r="A155" s="6">
        <v>34</v>
      </c>
      <c r="B155" s="22">
        <v>11886.587049180327</v>
      </c>
    </row>
    <row r="156" spans="1:2" x14ac:dyDescent="0.3">
      <c r="A156" s="6">
        <v>35</v>
      </c>
      <c r="B156" s="22">
        <v>10817.261500000001</v>
      </c>
    </row>
    <row r="157" spans="1:2" x14ac:dyDescent="0.3">
      <c r="A157" s="6">
        <v>36</v>
      </c>
      <c r="B157" s="22">
        <v>12290.951190476193</v>
      </c>
    </row>
    <row r="158" spans="1:2" x14ac:dyDescent="0.3">
      <c r="A158" s="6">
        <v>37</v>
      </c>
      <c r="B158" s="22">
        <v>16503.813846153844</v>
      </c>
    </row>
    <row r="159" spans="1:2" x14ac:dyDescent="0.3">
      <c r="A159" s="6">
        <v>38</v>
      </c>
      <c r="B159" s="22">
        <v>10223.004772727272</v>
      </c>
    </row>
    <row r="160" spans="1:2" x14ac:dyDescent="0.3">
      <c r="A160" s="6">
        <v>39</v>
      </c>
      <c r="B160" s="22">
        <v>13882.343777777782</v>
      </c>
    </row>
    <row r="161" spans="1:2" x14ac:dyDescent="0.3">
      <c r="A161" s="6">
        <v>40</v>
      </c>
      <c r="B161" s="22">
        <v>13058.025370370371</v>
      </c>
    </row>
    <row r="162" spans="1:2" x14ac:dyDescent="0.3">
      <c r="A162" s="6">
        <v>41</v>
      </c>
      <c r="B162" s="22">
        <v>12031.149615384616</v>
      </c>
    </row>
    <row r="163" spans="1:2" x14ac:dyDescent="0.3">
      <c r="A163" s="6">
        <v>42</v>
      </c>
      <c r="B163" s="22">
        <v>13180.461702127663</v>
      </c>
    </row>
    <row r="164" spans="1:2" x14ac:dyDescent="0.3">
      <c r="A164" s="6">
        <v>43</v>
      </c>
      <c r="B164" s="22">
        <v>17980.606000000007</v>
      </c>
    </row>
    <row r="165" spans="1:2" x14ac:dyDescent="0.3">
      <c r="A165" s="6">
        <v>44</v>
      </c>
      <c r="B165" s="22">
        <v>15162.016862745098</v>
      </c>
    </row>
    <row r="166" spans="1:2" x14ac:dyDescent="0.3">
      <c r="A166" s="6">
        <v>45</v>
      </c>
      <c r="B166" s="22">
        <v>15183.109069767437</v>
      </c>
    </row>
    <row r="167" spans="1:2" x14ac:dyDescent="0.3">
      <c r="A167" s="6">
        <v>46</v>
      </c>
      <c r="B167" s="22">
        <v>17592.405438596492</v>
      </c>
    </row>
    <row r="168" spans="1:2" x14ac:dyDescent="0.3">
      <c r="A168" s="6">
        <v>47</v>
      </c>
      <c r="B168" s="22">
        <v>19264.404705882356</v>
      </c>
    </row>
    <row r="169" spans="1:2" x14ac:dyDescent="0.3">
      <c r="A169" s="6">
        <v>48</v>
      </c>
      <c r="B169" s="22">
        <v>15253.752241379312</v>
      </c>
    </row>
    <row r="170" spans="1:2" x14ac:dyDescent="0.3">
      <c r="A170" s="6">
        <v>49</v>
      </c>
      <c r="B170" s="22">
        <v>14768.245306122451</v>
      </c>
    </row>
    <row r="171" spans="1:2" x14ac:dyDescent="0.3">
      <c r="A171" s="6">
        <v>50</v>
      </c>
      <c r="B171" s="22">
        <v>16208.155862068963</v>
      </c>
    </row>
    <row r="172" spans="1:2" x14ac:dyDescent="0.3">
      <c r="A172" s="6">
        <v>51</v>
      </c>
      <c r="B172" s="22">
        <v>17321.89553571428</v>
      </c>
    </row>
    <row r="173" spans="1:2" x14ac:dyDescent="0.3">
      <c r="A173" s="6">
        <v>52</v>
      </c>
      <c r="B173" s="22">
        <v>16571.974482758622</v>
      </c>
    </row>
    <row r="174" spans="1:2" x14ac:dyDescent="0.3">
      <c r="A174" s="6">
        <v>53</v>
      </c>
      <c r="B174" s="22">
        <v>16029.775283018871</v>
      </c>
    </row>
    <row r="175" spans="1:2" x14ac:dyDescent="0.3">
      <c r="A175" s="6">
        <v>54</v>
      </c>
      <c r="B175" s="22">
        <v>17861.568367346939</v>
      </c>
    </row>
    <row r="176" spans="1:2" x14ac:dyDescent="0.3">
      <c r="A176" s="6">
        <v>55</v>
      </c>
      <c r="B176" s="22">
        <v>18447.757111111114</v>
      </c>
    </row>
    <row r="177" spans="1:2" x14ac:dyDescent="0.3">
      <c r="A177" s="6">
        <v>56</v>
      </c>
      <c r="B177" s="22">
        <v>17000.735208333335</v>
      </c>
    </row>
    <row r="178" spans="1:2" x14ac:dyDescent="0.3">
      <c r="A178" s="6">
        <v>57</v>
      </c>
      <c r="B178" s="22">
        <v>15703.818200000005</v>
      </c>
    </row>
    <row r="179" spans="1:2" x14ac:dyDescent="0.3">
      <c r="A179" s="6">
        <v>58</v>
      </c>
      <c r="B179" s="22">
        <v>14948.267674418608</v>
      </c>
    </row>
    <row r="180" spans="1:2" x14ac:dyDescent="0.3">
      <c r="A180" s="6">
        <v>59</v>
      </c>
      <c r="B180" s="22">
        <v>18163.963877551021</v>
      </c>
    </row>
    <row r="181" spans="1:2" x14ac:dyDescent="0.3">
      <c r="A181" s="6">
        <v>60</v>
      </c>
      <c r="B181" s="22">
        <v>20577.024615384613</v>
      </c>
    </row>
    <row r="182" spans="1:2" x14ac:dyDescent="0.3">
      <c r="A182" s="6">
        <v>61</v>
      </c>
      <c r="B182" s="22">
        <v>22024.457391304342</v>
      </c>
    </row>
    <row r="183" spans="1:2" x14ac:dyDescent="0.3">
      <c r="A183" s="6">
        <v>62</v>
      </c>
      <c r="B183" s="22">
        <v>19325.295454545456</v>
      </c>
    </row>
    <row r="184" spans="1:2" x14ac:dyDescent="0.3">
      <c r="A184" s="6">
        <v>63</v>
      </c>
      <c r="B184" s="22">
        <v>19904.59304347826</v>
      </c>
    </row>
    <row r="185" spans="1:2" x14ac:dyDescent="0.3">
      <c r="A185" s="6">
        <v>64</v>
      </c>
      <c r="B185" s="22">
        <v>22631.465</v>
      </c>
    </row>
    <row r="186" spans="1:2" x14ac:dyDescent="0.3">
      <c r="A186" s="6">
        <v>65</v>
      </c>
      <c r="B186" s="22">
        <v>29330.98</v>
      </c>
    </row>
    <row r="187" spans="1:2" x14ac:dyDescent="0.3">
      <c r="A187" s="6" t="s">
        <v>4723</v>
      </c>
      <c r="B187" s="22">
        <v>13529.918034261262</v>
      </c>
    </row>
    <row r="232" spans="16:16" x14ac:dyDescent="0.3">
      <c r="P232" t="s">
        <v>8464</v>
      </c>
    </row>
  </sheetData>
  <conditionalFormatting pivot="1" sqref="B46:E46">
    <cfRule type="iconSet" priority="6">
      <iconSet iconSet="3Arrows">
        <cfvo type="percent" val="0"/>
        <cfvo type="percent" val="33"/>
        <cfvo type="percent" val="67"/>
      </iconSet>
    </cfRule>
  </conditionalFormatting>
  <conditionalFormatting pivot="1" sqref="B61:D77">
    <cfRule type="dataBar" priority="5">
      <dataBar>
        <cfvo type="min"/>
        <cfvo type="max"/>
        <color rgb="FF638EC6"/>
      </dataBar>
      <extLst>
        <ext xmlns:x14="http://schemas.microsoft.com/office/spreadsheetml/2009/9/main" uri="{B025F937-C7B1-47D3-B67F-A62EFF666E3E}">
          <x14:id>{9A64F7A6-C7C2-483B-9291-3636CCA4A94B}</x14:id>
        </ext>
      </extLst>
    </cfRule>
  </conditionalFormatting>
  <conditionalFormatting pivot="1" sqref="B78:D78">
    <cfRule type="iconSet" priority="4">
      <iconSet iconSet="3Arrows">
        <cfvo type="percent" val="0"/>
        <cfvo type="percent" val="33"/>
        <cfvo type="percent" val="67"/>
      </iconSet>
    </cfRule>
  </conditionalFormatting>
  <conditionalFormatting pivot="1" sqref="B84:B131">
    <cfRule type="dataBar" priority="3">
      <dataBar>
        <cfvo type="min"/>
        <cfvo type="max"/>
        <color rgb="FF638EC6"/>
      </dataBar>
      <extLst>
        <ext xmlns:x14="http://schemas.microsoft.com/office/spreadsheetml/2009/9/main" uri="{B025F937-C7B1-47D3-B67F-A62EFF666E3E}">
          <x14:id>{922F0A37-ADDF-454A-AA27-6AC8645A0A11}</x14:id>
        </ext>
      </extLst>
    </cfRule>
  </conditionalFormatting>
  <conditionalFormatting pivot="1" sqref="C84:C131">
    <cfRule type="dataBar" priority="2">
      <dataBar>
        <cfvo type="min"/>
        <cfvo type="max"/>
        <color rgb="FF638EC6"/>
      </dataBar>
      <extLst>
        <ext xmlns:x14="http://schemas.microsoft.com/office/spreadsheetml/2009/9/main" uri="{B025F937-C7B1-47D3-B67F-A62EFF666E3E}">
          <x14:id>{7185704F-7D9C-48A6-8EC3-AFBA50DCB47C}</x14:id>
        </ext>
      </extLst>
    </cfRule>
  </conditionalFormatting>
  <conditionalFormatting pivot="1" sqref="B139:B186">
    <cfRule type="iconSet" priority="1">
      <iconSet iconSet="3Arrows">
        <cfvo type="percent" val="0"/>
        <cfvo type="percent" val="33"/>
        <cfvo type="percent" val="67"/>
      </iconSet>
    </cfRule>
  </conditionalFormatting>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pivot="1">
          <x14:cfRule type="dataBar" id="{9A64F7A6-C7C2-483B-9291-3636CCA4A94B}">
            <x14:dataBar minLength="0" maxLength="100" border="1" negativeBarBorderColorSameAsPositive="0">
              <x14:cfvo type="autoMin"/>
              <x14:cfvo type="autoMax"/>
              <x14:borderColor rgb="FF638EC6"/>
              <x14:negativeFillColor rgb="FFFF0000"/>
              <x14:negativeBorderColor rgb="FFFF0000"/>
              <x14:axisColor rgb="FF000000"/>
            </x14:dataBar>
          </x14:cfRule>
          <xm:sqref>B61:D77</xm:sqref>
        </x14:conditionalFormatting>
        <x14:conditionalFormatting xmlns:xm="http://schemas.microsoft.com/office/excel/2006/main" pivot="1">
          <x14:cfRule type="dataBar" id="{922F0A37-ADDF-454A-AA27-6AC8645A0A11}">
            <x14:dataBar minLength="0" maxLength="100" border="1" negativeBarBorderColorSameAsPositive="0">
              <x14:cfvo type="autoMin"/>
              <x14:cfvo type="autoMax"/>
              <x14:borderColor rgb="FF638EC6"/>
              <x14:negativeFillColor rgb="FFFF0000"/>
              <x14:negativeBorderColor rgb="FFFF0000"/>
              <x14:axisColor rgb="FF000000"/>
            </x14:dataBar>
          </x14:cfRule>
          <xm:sqref>B84:B131</xm:sqref>
        </x14:conditionalFormatting>
        <x14:conditionalFormatting xmlns:xm="http://schemas.microsoft.com/office/excel/2006/main" pivot="1">
          <x14:cfRule type="dataBar" id="{7185704F-7D9C-48A6-8EC3-AFBA50DCB47C}">
            <x14:dataBar minLength="0" maxLength="100" border="1" negativeBarBorderColorSameAsPositive="0">
              <x14:cfvo type="autoMin"/>
              <x14:cfvo type="autoMax"/>
              <x14:borderColor rgb="FF638EC6"/>
              <x14:negativeFillColor rgb="FFFF0000"/>
              <x14:negativeBorderColor rgb="FFFF0000"/>
              <x14:axisColor rgb="FF000000"/>
            </x14:dataBar>
          </x14:cfRule>
          <xm:sqref>C84:C131</xm:sqref>
        </x14:conditionalFormatting>
      </x14:conditionalFormattings>
    </ex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44447-FA2C-43F4-B7B6-26ADF8D72EF9}">
  <sheetPr>
    <tabColor rgb="FF00B050"/>
  </sheetPr>
  <dimension ref="A1:C1"/>
  <sheetViews>
    <sheetView showGridLines="0" zoomScale="66" zoomScaleNormal="66" workbookViewId="0">
      <selection activeCell="AI37" sqref="AI37"/>
    </sheetView>
  </sheetViews>
  <sheetFormatPr defaultRowHeight="14.4" x14ac:dyDescent="0.3"/>
  <cols>
    <col min="1" max="3" width="8.88671875" style="31"/>
    <col min="4" max="16384" width="8.88671875" style="3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44"/>
  <sheetViews>
    <sheetView workbookViewId="0">
      <selection activeCell="L7" sqref="L7"/>
    </sheetView>
  </sheetViews>
  <sheetFormatPr defaultRowHeight="14.4" x14ac:dyDescent="0.3"/>
  <cols>
    <col min="1" max="2" width="14.44140625" customWidth="1"/>
    <col min="4" max="4" width="9.109375" customWidth="1"/>
    <col min="6" max="6" width="10.44140625" customWidth="1"/>
    <col min="7" max="7" width="9.88671875" style="24" customWidth="1"/>
    <col min="8" max="8" width="14.44140625" customWidth="1"/>
    <col min="9" max="9" width="10.21875" customWidth="1"/>
    <col min="10" max="10" width="12.77734375" customWidth="1"/>
    <col min="11" max="11" width="10.109375" customWidth="1"/>
    <col min="12" max="12" width="12.5546875" customWidth="1"/>
    <col min="13" max="13" width="16" customWidth="1"/>
    <col min="14" max="14" width="16.88671875" customWidth="1"/>
    <col min="15" max="15" width="12" customWidth="1"/>
    <col min="16" max="16" width="16.88671875" style="19" customWidth="1"/>
    <col min="17" max="17" width="17.88671875" customWidth="1"/>
  </cols>
  <sheetData>
    <row r="1" spans="1:17" s="17" customFormat="1" ht="30" customHeight="1" x14ac:dyDescent="0.3">
      <c r="A1" s="16" t="s">
        <v>0</v>
      </c>
      <c r="B1" s="16" t="s">
        <v>8411</v>
      </c>
      <c r="C1" s="16" t="s">
        <v>1</v>
      </c>
      <c r="D1" s="16" t="s">
        <v>2</v>
      </c>
      <c r="E1" s="16" t="s">
        <v>3</v>
      </c>
      <c r="F1" s="16" t="s">
        <v>4</v>
      </c>
      <c r="G1" s="23" t="s">
        <v>5</v>
      </c>
      <c r="H1" s="16" t="s">
        <v>6</v>
      </c>
      <c r="I1" s="16" t="s">
        <v>7</v>
      </c>
      <c r="J1" s="16" t="s">
        <v>8</v>
      </c>
      <c r="K1" s="16" t="s">
        <v>4720</v>
      </c>
      <c r="L1" s="16" t="s">
        <v>4721</v>
      </c>
      <c r="M1" s="16" t="s">
        <v>4726</v>
      </c>
      <c r="N1" s="16" t="s">
        <v>4728</v>
      </c>
      <c r="O1" s="16" t="s">
        <v>6737</v>
      </c>
      <c r="P1" s="18" t="s">
        <v>8409</v>
      </c>
      <c r="Q1" s="16" t="s">
        <v>8410</v>
      </c>
    </row>
    <row r="2" spans="1:17" x14ac:dyDescent="0.3">
      <c r="A2" t="s">
        <v>1372</v>
      </c>
      <c r="B2" t="str">
        <f>IF(Hospitalisation_table[[#This Row],[Customer ID]]="?","UnKnown",Hospitalisation_table[[#This Row],[Customer ID]])</f>
        <v>Id999</v>
      </c>
      <c r="C2">
        <v>1969</v>
      </c>
      <c r="D2" t="s">
        <v>35</v>
      </c>
      <c r="E2">
        <v>20</v>
      </c>
      <c r="F2">
        <v>3</v>
      </c>
      <c r="G2" s="24">
        <v>11253.42</v>
      </c>
      <c r="H2" t="s">
        <v>12</v>
      </c>
      <c r="I2" t="s">
        <v>16</v>
      </c>
      <c r="J2" t="s">
        <v>42</v>
      </c>
      <c r="K2" t="str">
        <f>IF(Hospitalisation_table[[#This Row],[month]]="?","Sep",Hospitalisation_table[[#This Row],[month]])</f>
        <v>Aug</v>
      </c>
      <c r="L2">
        <f>IF(Hospitalisation_table[[#This Row],[year]] = "?",ROUNDUP(AVERAGE(Hospitalisation_table[year]),0),Hospitalisation_table[[#This Row],[year]])</f>
        <v>1969</v>
      </c>
      <c r="M2" t="str">
        <f>IF(Hospitalisation_table[[#This Row],[Hospital tier]]="?","tier - 2",Hospitalisation_table[[#This Row],[Hospital tier]])</f>
        <v>tier - 3</v>
      </c>
      <c r="N2" t="str">
        <f>IF(Hospitalisation_table[[#This Row],[City tier]]="?","tier - 2",Hospitalisation_table[[#This Row],[City tier]])</f>
        <v>tier - 1</v>
      </c>
      <c r="O2" t="str">
        <f>IF(Hospitalisation_table[[#This Row],[State ID]]="?","Unknown",Hospitalisation_table[[#This Row],[State ID]])</f>
        <v>R1011</v>
      </c>
      <c r="P2" s="20" t="str">
        <f>_xlfn.CONCAT(Hospitalisation_table[[#This Row],[date]],"-",Hospitalisation_table[[#This Row],[Month_Updated]],"-",Hospitalisation_table[[#This Row],[Year_Update]])</f>
        <v>20-Aug-1969</v>
      </c>
      <c r="Q2">
        <f>DATEDIF(Hospitalisation_table[[#This Row],[Date of Birth]],"8-Jun-2023","Y")</f>
        <v>53</v>
      </c>
    </row>
    <row r="3" spans="1:17" x14ac:dyDescent="0.3">
      <c r="A3" t="s">
        <v>1373</v>
      </c>
      <c r="B3" t="str">
        <f>IF(Hospitalisation_table[[#This Row],[Customer ID]]="?","UnKnown",Hospitalisation_table[[#This Row],[Customer ID]])</f>
        <v>Id998</v>
      </c>
      <c r="C3">
        <v>1981</v>
      </c>
      <c r="D3" t="s">
        <v>37</v>
      </c>
      <c r="E3">
        <v>2</v>
      </c>
      <c r="F3">
        <v>1</v>
      </c>
      <c r="G3" s="24">
        <v>11255.29</v>
      </c>
      <c r="H3" t="s">
        <v>12</v>
      </c>
      <c r="I3" t="s">
        <v>16</v>
      </c>
      <c r="J3" t="s">
        <v>535</v>
      </c>
      <c r="K3" t="str">
        <f>IF(Hospitalisation_table[[#This Row],[month]]="?","Sep",Hospitalisation_table[[#This Row],[month]])</f>
        <v>Oct</v>
      </c>
      <c r="L3">
        <f>IF(Hospitalisation_table[[#This Row],[year]] = "?",ROUNDUP(AVERAGE(Hospitalisation_table[year]),0),Hospitalisation_table[[#This Row],[year]])</f>
        <v>1981</v>
      </c>
      <c r="M3" t="str">
        <f>IF(Hospitalisation_table[[#This Row],[Hospital tier]]="?","tier - 2",Hospitalisation_table[[#This Row],[Hospital tier]])</f>
        <v>tier - 3</v>
      </c>
      <c r="N3" t="str">
        <f>IF(Hospitalisation_table[[#This Row],[City tier]]="?","tier - 2",Hospitalisation_table[[#This Row],[City tier]])</f>
        <v>tier - 1</v>
      </c>
      <c r="O3" t="str">
        <f>IF(Hospitalisation_table[[#This Row],[State ID]]="?","Unknown",Hospitalisation_table[[#This Row],[State ID]])</f>
        <v>R1026</v>
      </c>
      <c r="P3" s="20" t="str">
        <f>_xlfn.CONCAT(Hospitalisation_table[[#This Row],[date]],"-",Hospitalisation_table[[#This Row],[Month_Updated]],"-",Hospitalisation_table[[#This Row],[Year_Update]])</f>
        <v>2-Oct-1981</v>
      </c>
      <c r="Q3">
        <f>DATEDIF(Hospitalisation_table[[#This Row],[Date of Birth]],"8-Jun-2023","Y")</f>
        <v>41</v>
      </c>
    </row>
    <row r="4" spans="1:17" x14ac:dyDescent="0.3">
      <c r="A4" t="s">
        <v>1374</v>
      </c>
      <c r="B4" t="str">
        <f>IF(Hospitalisation_table[[#This Row],[Customer ID]]="?","UnKnown",Hospitalisation_table[[#This Row],[Customer ID]])</f>
        <v>Id997</v>
      </c>
      <c r="C4">
        <v>1969</v>
      </c>
      <c r="D4" t="s">
        <v>37</v>
      </c>
      <c r="E4">
        <v>11</v>
      </c>
      <c r="F4">
        <v>3</v>
      </c>
      <c r="G4" s="24">
        <v>11264.54</v>
      </c>
      <c r="H4" t="s">
        <v>12</v>
      </c>
      <c r="I4" t="s">
        <v>11</v>
      </c>
      <c r="J4" t="s">
        <v>42</v>
      </c>
      <c r="K4" t="str">
        <f>IF(Hospitalisation_table[[#This Row],[month]]="?","Sep",Hospitalisation_table[[#This Row],[month]])</f>
        <v>Oct</v>
      </c>
      <c r="L4">
        <f>IF(Hospitalisation_table[[#This Row],[year]] = "?",ROUNDUP(AVERAGE(Hospitalisation_table[year]),0),Hospitalisation_table[[#This Row],[year]])</f>
        <v>1969</v>
      </c>
      <c r="M4" t="str">
        <f>IF(Hospitalisation_table[[#This Row],[Hospital tier]]="?","tier - 2",Hospitalisation_table[[#This Row],[Hospital tier]])</f>
        <v>tier - 3</v>
      </c>
      <c r="N4" t="str">
        <f>IF(Hospitalisation_table[[#This Row],[City tier]]="?","tier - 2",Hospitalisation_table[[#This Row],[City tier]])</f>
        <v>tier - 2</v>
      </c>
      <c r="O4" t="str">
        <f>IF(Hospitalisation_table[[#This Row],[State ID]]="?","Unknown",Hospitalisation_table[[#This Row],[State ID]])</f>
        <v>R1011</v>
      </c>
      <c r="P4" s="20" t="str">
        <f>_xlfn.CONCAT(Hospitalisation_table[[#This Row],[date]],"-",Hospitalisation_table[[#This Row],[Month_Updated]],"-",Hospitalisation_table[[#This Row],[Year_Update]])</f>
        <v>11-Oct-1969</v>
      </c>
      <c r="Q4">
        <f>DATEDIF(Hospitalisation_table[[#This Row],[Date of Birth]],"8-Jun-2023","Y")</f>
        <v>53</v>
      </c>
    </row>
    <row r="5" spans="1:17" x14ac:dyDescent="0.3">
      <c r="A5" t="s">
        <v>1375</v>
      </c>
      <c r="B5" t="str">
        <f>IF(Hospitalisation_table[[#This Row],[Customer ID]]="?","UnKnown",Hospitalisation_table[[#This Row],[Customer ID]])</f>
        <v>Id996</v>
      </c>
      <c r="C5">
        <v>1971</v>
      </c>
      <c r="D5" t="s">
        <v>30</v>
      </c>
      <c r="E5">
        <v>26</v>
      </c>
      <c r="F5">
        <v>0</v>
      </c>
      <c r="G5" s="24">
        <v>11265.71</v>
      </c>
      <c r="H5" t="s">
        <v>12</v>
      </c>
      <c r="I5" t="s">
        <v>16</v>
      </c>
      <c r="J5" t="s">
        <v>200</v>
      </c>
      <c r="K5" t="str">
        <f>IF(Hospitalisation_table[[#This Row],[month]]="?","Sep",Hospitalisation_table[[#This Row],[month]])</f>
        <v>Dec</v>
      </c>
      <c r="L5">
        <f>IF(Hospitalisation_table[[#This Row],[year]] = "?",ROUNDUP(AVERAGE(Hospitalisation_table[year]),0),Hospitalisation_table[[#This Row],[year]])</f>
        <v>1971</v>
      </c>
      <c r="M5" t="str">
        <f>IF(Hospitalisation_table[[#This Row],[Hospital tier]]="?","tier - 2",Hospitalisation_table[[#This Row],[Hospital tier]])</f>
        <v>tier - 3</v>
      </c>
      <c r="N5" t="str">
        <f>IF(Hospitalisation_table[[#This Row],[City tier]]="?","tier - 2",Hospitalisation_table[[#This Row],[City tier]])</f>
        <v>tier - 1</v>
      </c>
      <c r="O5" t="str">
        <f>IF(Hospitalisation_table[[#This Row],[State ID]]="?","Unknown",Hospitalisation_table[[#This Row],[State ID]])</f>
        <v>R1025</v>
      </c>
      <c r="P5" s="20" t="str">
        <f>_xlfn.CONCAT(Hospitalisation_table[[#This Row],[date]],"-",Hospitalisation_table[[#This Row],[Month_Updated]],"-",Hospitalisation_table[[#This Row],[Year_Update]])</f>
        <v>26-Dec-1971</v>
      </c>
      <c r="Q5">
        <f>DATEDIF(Hospitalisation_table[[#This Row],[Date of Birth]],"8-Jun-2023","Y")</f>
        <v>51</v>
      </c>
    </row>
    <row r="6" spans="1:17" x14ac:dyDescent="0.3">
      <c r="A6" t="s">
        <v>1376</v>
      </c>
      <c r="B6" t="str">
        <f>IF(Hospitalisation_table[[#This Row],[Customer ID]]="?","UnKnown",Hospitalisation_table[[#This Row],[Customer ID]])</f>
        <v>Id995</v>
      </c>
      <c r="C6">
        <v>2004</v>
      </c>
      <c r="D6" t="s">
        <v>37</v>
      </c>
      <c r="E6">
        <v>4</v>
      </c>
      <c r="F6">
        <v>1</v>
      </c>
      <c r="G6" s="24">
        <v>11272.33</v>
      </c>
      <c r="H6" t="s">
        <v>12</v>
      </c>
      <c r="I6" t="s">
        <v>11</v>
      </c>
      <c r="J6" t="s">
        <v>166</v>
      </c>
      <c r="K6" t="str">
        <f>IF(Hospitalisation_table[[#This Row],[month]]="?","Sep",Hospitalisation_table[[#This Row],[month]])</f>
        <v>Oct</v>
      </c>
      <c r="L6">
        <f>IF(Hospitalisation_table[[#This Row],[year]] = "?",ROUNDUP(AVERAGE(Hospitalisation_table[year]),0),Hospitalisation_table[[#This Row],[year]])</f>
        <v>2004</v>
      </c>
      <c r="M6" t="str">
        <f>IF(Hospitalisation_table[[#This Row],[Hospital tier]]="?","tier - 2",Hospitalisation_table[[#This Row],[Hospital tier]])</f>
        <v>tier - 3</v>
      </c>
      <c r="N6" t="str">
        <f>IF(Hospitalisation_table[[#This Row],[City tier]]="?","tier - 2",Hospitalisation_table[[#This Row],[City tier]])</f>
        <v>tier - 2</v>
      </c>
      <c r="O6" t="str">
        <f>IF(Hospitalisation_table[[#This Row],[State ID]]="?","Unknown",Hospitalisation_table[[#This Row],[State ID]])</f>
        <v>R1019</v>
      </c>
      <c r="P6" s="20" t="str">
        <f>_xlfn.CONCAT(Hospitalisation_table[[#This Row],[date]],"-",Hospitalisation_table[[#This Row],[Month_Updated]],"-",Hospitalisation_table[[#This Row],[Year_Update]])</f>
        <v>4-Oct-2004</v>
      </c>
      <c r="Q6">
        <f>DATEDIF(Hospitalisation_table[[#This Row],[Date of Birth]],"8-Jun-2023","Y")</f>
        <v>18</v>
      </c>
    </row>
    <row r="7" spans="1:17" x14ac:dyDescent="0.3">
      <c r="A7" t="s">
        <v>1377</v>
      </c>
      <c r="B7" t="str">
        <f>IF(Hospitalisation_table[[#This Row],[Customer ID]]="?","UnKnown",Hospitalisation_table[[#This Row],[Customer ID]])</f>
        <v>Id994</v>
      </c>
      <c r="C7">
        <v>1967</v>
      </c>
      <c r="D7" t="s">
        <v>18</v>
      </c>
      <c r="E7">
        <v>14</v>
      </c>
      <c r="F7">
        <v>0</v>
      </c>
      <c r="G7" s="24">
        <v>11286.54</v>
      </c>
      <c r="H7" t="s">
        <v>12</v>
      </c>
      <c r="I7" t="s">
        <v>12</v>
      </c>
      <c r="J7" t="s">
        <v>247</v>
      </c>
      <c r="K7" t="str">
        <f>IF(Hospitalisation_table[[#This Row],[month]]="?","Sep",Hospitalisation_table[[#This Row],[month]])</f>
        <v>Jun</v>
      </c>
      <c r="L7">
        <f>IF(Hospitalisation_table[[#This Row],[year]] = "?",ROUNDUP(AVERAGE(Hospitalisation_table[year]),0),Hospitalisation_table[[#This Row],[year]])</f>
        <v>1967</v>
      </c>
      <c r="M7" t="str">
        <f>IF(Hospitalisation_table[[#This Row],[Hospital tier]]="?","tier - 2",Hospitalisation_table[[#This Row],[Hospital tier]])</f>
        <v>tier - 3</v>
      </c>
      <c r="N7" t="str">
        <f>IF(Hospitalisation_table[[#This Row],[City tier]]="?","tier - 2",Hospitalisation_table[[#This Row],[City tier]])</f>
        <v>tier - 3</v>
      </c>
      <c r="O7" t="str">
        <f>IF(Hospitalisation_table[[#This Row],[State ID]]="?","Unknown",Hospitalisation_table[[#This Row],[State ID]])</f>
        <v>R1024</v>
      </c>
      <c r="P7" s="20" t="str">
        <f>_xlfn.CONCAT(Hospitalisation_table[[#This Row],[date]],"-",Hospitalisation_table[[#This Row],[Month_Updated]],"-",Hospitalisation_table[[#This Row],[Year_Update]])</f>
        <v>14-Jun-1967</v>
      </c>
      <c r="Q7">
        <f>DATEDIF(Hospitalisation_table[[#This Row],[Date of Birth]],"8-Jun-2023","Y")</f>
        <v>55</v>
      </c>
    </row>
    <row r="8" spans="1:17" x14ac:dyDescent="0.3">
      <c r="A8" t="s">
        <v>1378</v>
      </c>
      <c r="B8" t="str">
        <f>IF(Hospitalisation_table[[#This Row],[Customer ID]]="?","UnKnown",Hospitalisation_table[[#This Row],[Customer ID]])</f>
        <v>Id993</v>
      </c>
      <c r="C8">
        <v>1970</v>
      </c>
      <c r="D8" t="s">
        <v>18</v>
      </c>
      <c r="E8">
        <v>22</v>
      </c>
      <c r="F8">
        <v>3</v>
      </c>
      <c r="G8" s="24">
        <v>11289.11</v>
      </c>
      <c r="H8" t="s">
        <v>12</v>
      </c>
      <c r="I8" t="s">
        <v>16</v>
      </c>
      <c r="J8" t="s">
        <v>23</v>
      </c>
      <c r="K8" t="str">
        <f>IF(Hospitalisation_table[[#This Row],[month]]="?","Sep",Hospitalisation_table[[#This Row],[month]])</f>
        <v>Jun</v>
      </c>
      <c r="L8">
        <f>IF(Hospitalisation_table[[#This Row],[year]] = "?",ROUNDUP(AVERAGE(Hospitalisation_table[year]),0),Hospitalisation_table[[#This Row],[year]])</f>
        <v>1970</v>
      </c>
      <c r="M8" t="str">
        <f>IF(Hospitalisation_table[[#This Row],[Hospital tier]]="?","tier - 2",Hospitalisation_table[[#This Row],[Hospital tier]])</f>
        <v>tier - 3</v>
      </c>
      <c r="N8" t="str">
        <f>IF(Hospitalisation_table[[#This Row],[City tier]]="?","tier - 2",Hospitalisation_table[[#This Row],[City tier]])</f>
        <v>tier - 1</v>
      </c>
      <c r="O8" t="str">
        <f>IF(Hospitalisation_table[[#This Row],[State ID]]="?","Unknown",Hospitalisation_table[[#This Row],[State ID]])</f>
        <v>R1012</v>
      </c>
      <c r="P8" s="20" t="str">
        <f>_xlfn.CONCAT(Hospitalisation_table[[#This Row],[date]],"-",Hospitalisation_table[[#This Row],[Month_Updated]],"-",Hospitalisation_table[[#This Row],[Year_Update]])</f>
        <v>22-Jun-1970</v>
      </c>
      <c r="Q8">
        <f>DATEDIF(Hospitalisation_table[[#This Row],[Date of Birth]],"8-Jun-2023","Y")</f>
        <v>52</v>
      </c>
    </row>
    <row r="9" spans="1:17" x14ac:dyDescent="0.3">
      <c r="A9" t="s">
        <v>1379</v>
      </c>
      <c r="B9" t="str">
        <f>IF(Hospitalisation_table[[#This Row],[Customer ID]]="?","UnKnown",Hospitalisation_table[[#This Row],[Customer ID]])</f>
        <v>Id992</v>
      </c>
      <c r="C9">
        <v>1988</v>
      </c>
      <c r="D9" t="s">
        <v>15</v>
      </c>
      <c r="E9">
        <v>14</v>
      </c>
      <c r="F9">
        <v>3</v>
      </c>
      <c r="G9" s="24">
        <v>11294.57</v>
      </c>
      <c r="H9" t="s">
        <v>12</v>
      </c>
      <c r="I9" t="s">
        <v>16</v>
      </c>
      <c r="J9" t="s">
        <v>632</v>
      </c>
      <c r="K9" t="str">
        <f>IF(Hospitalisation_table[[#This Row],[month]]="?","Sep",Hospitalisation_table[[#This Row],[month]])</f>
        <v>Nov</v>
      </c>
      <c r="L9">
        <f>IF(Hospitalisation_table[[#This Row],[year]] = "?",ROUNDUP(AVERAGE(Hospitalisation_table[year]),0),Hospitalisation_table[[#This Row],[year]])</f>
        <v>1988</v>
      </c>
      <c r="M9" t="str">
        <f>IF(Hospitalisation_table[[#This Row],[Hospital tier]]="?","tier - 2",Hospitalisation_table[[#This Row],[Hospital tier]])</f>
        <v>tier - 3</v>
      </c>
      <c r="N9" t="str">
        <f>IF(Hospitalisation_table[[#This Row],[City tier]]="?","tier - 2",Hospitalisation_table[[#This Row],[City tier]])</f>
        <v>tier - 1</v>
      </c>
      <c r="O9" t="str">
        <f>IF(Hospitalisation_table[[#This Row],[State ID]]="?","Unknown",Hospitalisation_table[[#This Row],[State ID]])</f>
        <v>R1022</v>
      </c>
      <c r="P9" s="20" t="str">
        <f>_xlfn.CONCAT(Hospitalisation_table[[#This Row],[date]],"-",Hospitalisation_table[[#This Row],[Month_Updated]],"-",Hospitalisation_table[[#This Row],[Year_Update]])</f>
        <v>14-Nov-1988</v>
      </c>
      <c r="Q9">
        <f>DATEDIF(Hospitalisation_table[[#This Row],[Date of Birth]],"8-Jun-2023","Y")</f>
        <v>34</v>
      </c>
    </row>
    <row r="10" spans="1:17" x14ac:dyDescent="0.3">
      <c r="A10" t="s">
        <v>1380</v>
      </c>
      <c r="B10" t="str">
        <f>IF(Hospitalisation_table[[#This Row],[Customer ID]]="?","UnKnown",Hospitalisation_table[[#This Row],[Customer ID]])</f>
        <v>Id991</v>
      </c>
      <c r="C10">
        <v>1972</v>
      </c>
      <c r="D10" t="s">
        <v>20</v>
      </c>
      <c r="E10">
        <v>25</v>
      </c>
      <c r="F10">
        <v>4</v>
      </c>
      <c r="G10" s="24">
        <v>11299.34</v>
      </c>
      <c r="H10" t="s">
        <v>12</v>
      </c>
      <c r="I10" t="s">
        <v>11</v>
      </c>
      <c r="J10" t="s">
        <v>42</v>
      </c>
      <c r="K10" t="str">
        <f>IF(Hospitalisation_table[[#This Row],[month]]="?","Sep",Hospitalisation_table[[#This Row],[month]])</f>
        <v>Sep</v>
      </c>
      <c r="L10">
        <f>IF(Hospitalisation_table[[#This Row],[year]] = "?",ROUNDUP(AVERAGE(Hospitalisation_table[year]),0),Hospitalisation_table[[#This Row],[year]])</f>
        <v>1972</v>
      </c>
      <c r="M10" t="str">
        <f>IF(Hospitalisation_table[[#This Row],[Hospital tier]]="?","tier - 2",Hospitalisation_table[[#This Row],[Hospital tier]])</f>
        <v>tier - 3</v>
      </c>
      <c r="N10" t="str">
        <f>IF(Hospitalisation_table[[#This Row],[City tier]]="?","tier - 2",Hospitalisation_table[[#This Row],[City tier]])</f>
        <v>tier - 2</v>
      </c>
      <c r="O10" t="str">
        <f>IF(Hospitalisation_table[[#This Row],[State ID]]="?","Unknown",Hospitalisation_table[[#This Row],[State ID]])</f>
        <v>R1011</v>
      </c>
      <c r="P10" s="20" t="str">
        <f>_xlfn.CONCAT(Hospitalisation_table[[#This Row],[date]],"-",Hospitalisation_table[[#This Row],[Month_Updated]],"-",Hospitalisation_table[[#This Row],[Year_Update]])</f>
        <v>25-Sep-1972</v>
      </c>
      <c r="Q10">
        <f>DATEDIF(Hospitalisation_table[[#This Row],[Date of Birth]],"8-Jun-2023","Y")</f>
        <v>50</v>
      </c>
    </row>
    <row r="11" spans="1:17" x14ac:dyDescent="0.3">
      <c r="A11" t="s">
        <v>1381</v>
      </c>
      <c r="B11" t="str">
        <f>IF(Hospitalisation_table[[#This Row],[Customer ID]]="?","UnKnown",Hospitalisation_table[[#This Row],[Customer ID]])</f>
        <v>Id990</v>
      </c>
      <c r="C11">
        <v>1968</v>
      </c>
      <c r="D11" t="s">
        <v>37</v>
      </c>
      <c r="E11">
        <v>6</v>
      </c>
      <c r="F11">
        <v>1</v>
      </c>
      <c r="G11" s="24">
        <v>11305.93</v>
      </c>
      <c r="H11" t="s">
        <v>12</v>
      </c>
      <c r="I11" t="s">
        <v>16</v>
      </c>
      <c r="J11" t="s">
        <v>23</v>
      </c>
      <c r="K11" t="str">
        <f>IF(Hospitalisation_table[[#This Row],[month]]="?","Sep",Hospitalisation_table[[#This Row],[month]])</f>
        <v>Oct</v>
      </c>
      <c r="L11">
        <f>IF(Hospitalisation_table[[#This Row],[year]] = "?",ROUNDUP(AVERAGE(Hospitalisation_table[year]),0),Hospitalisation_table[[#This Row],[year]])</f>
        <v>1968</v>
      </c>
      <c r="M11" t="str">
        <f>IF(Hospitalisation_table[[#This Row],[Hospital tier]]="?","tier - 2",Hospitalisation_table[[#This Row],[Hospital tier]])</f>
        <v>tier - 3</v>
      </c>
      <c r="N11" t="str">
        <f>IF(Hospitalisation_table[[#This Row],[City tier]]="?","tier - 2",Hospitalisation_table[[#This Row],[City tier]])</f>
        <v>tier - 1</v>
      </c>
      <c r="O11" t="str">
        <f>IF(Hospitalisation_table[[#This Row],[State ID]]="?","Unknown",Hospitalisation_table[[#This Row],[State ID]])</f>
        <v>R1012</v>
      </c>
      <c r="P11" s="20" t="str">
        <f>_xlfn.CONCAT(Hospitalisation_table[[#This Row],[date]],"-",Hospitalisation_table[[#This Row],[Month_Updated]],"-",Hospitalisation_table[[#This Row],[Year_Update]])</f>
        <v>6-Oct-1968</v>
      </c>
      <c r="Q11">
        <f>DATEDIF(Hospitalisation_table[[#This Row],[Date of Birth]],"8-Jun-2023","Y")</f>
        <v>54</v>
      </c>
    </row>
    <row r="12" spans="1:17" x14ac:dyDescent="0.3">
      <c r="A12" t="s">
        <v>2274</v>
      </c>
      <c r="B12" t="str">
        <f>IF(Hospitalisation_table[[#This Row],[Customer ID]]="?","UnKnown",Hospitalisation_table[[#This Row],[Customer ID]])</f>
        <v>Id99</v>
      </c>
      <c r="C12">
        <v>1962</v>
      </c>
      <c r="D12" t="s">
        <v>20</v>
      </c>
      <c r="E12">
        <v>4</v>
      </c>
      <c r="F12">
        <v>0</v>
      </c>
      <c r="G12" s="24">
        <v>40309.93</v>
      </c>
      <c r="H12" t="s">
        <v>16</v>
      </c>
      <c r="I12" t="s">
        <v>12</v>
      </c>
      <c r="J12" t="s">
        <v>42</v>
      </c>
      <c r="K12" t="str">
        <f>IF(Hospitalisation_table[[#This Row],[month]]="?","Sep",Hospitalisation_table[[#This Row],[month]])</f>
        <v>Sep</v>
      </c>
      <c r="L12">
        <f>IF(Hospitalisation_table[[#This Row],[year]] = "?",ROUNDUP(AVERAGE(Hospitalisation_table[year]),0),Hospitalisation_table[[#This Row],[year]])</f>
        <v>1962</v>
      </c>
      <c r="M12" t="str">
        <f>IF(Hospitalisation_table[[#This Row],[Hospital tier]]="?","tier - 2",Hospitalisation_table[[#This Row],[Hospital tier]])</f>
        <v>tier - 1</v>
      </c>
      <c r="N12" t="str">
        <f>IF(Hospitalisation_table[[#This Row],[City tier]]="?","tier - 2",Hospitalisation_table[[#This Row],[City tier]])</f>
        <v>tier - 3</v>
      </c>
      <c r="O12" t="str">
        <f>IF(Hospitalisation_table[[#This Row],[State ID]]="?","Unknown",Hospitalisation_table[[#This Row],[State ID]])</f>
        <v>R1011</v>
      </c>
      <c r="P12" s="20" t="str">
        <f>_xlfn.CONCAT(Hospitalisation_table[[#This Row],[date]],"-",Hospitalisation_table[[#This Row],[Month_Updated]],"-",Hospitalisation_table[[#This Row],[Year_Update]])</f>
        <v>4-Sep-1962</v>
      </c>
      <c r="Q12">
        <f>DATEDIF(Hospitalisation_table[[#This Row],[Date of Birth]],"8-Jun-2023","Y")</f>
        <v>60</v>
      </c>
    </row>
    <row r="13" spans="1:17" x14ac:dyDescent="0.3">
      <c r="A13" t="s">
        <v>1382</v>
      </c>
      <c r="B13" t="str">
        <f>IF(Hospitalisation_table[[#This Row],[Customer ID]]="?","UnKnown",Hospitalisation_table[[#This Row],[Customer ID]])</f>
        <v>Id989</v>
      </c>
      <c r="C13">
        <v>1963</v>
      </c>
      <c r="D13" t="s">
        <v>15</v>
      </c>
      <c r="E13">
        <v>22</v>
      </c>
      <c r="F13">
        <v>0</v>
      </c>
      <c r="G13" s="24">
        <v>11312.33</v>
      </c>
      <c r="H13" t="s">
        <v>12</v>
      </c>
      <c r="I13" t="s">
        <v>12</v>
      </c>
      <c r="J13" t="s">
        <v>23</v>
      </c>
      <c r="K13" t="str">
        <f>IF(Hospitalisation_table[[#This Row],[month]]="?","Sep",Hospitalisation_table[[#This Row],[month]])</f>
        <v>Nov</v>
      </c>
      <c r="L13">
        <f>IF(Hospitalisation_table[[#This Row],[year]] = "?",ROUNDUP(AVERAGE(Hospitalisation_table[year]),0),Hospitalisation_table[[#This Row],[year]])</f>
        <v>1963</v>
      </c>
      <c r="M13" t="str">
        <f>IF(Hospitalisation_table[[#This Row],[Hospital tier]]="?","tier - 2",Hospitalisation_table[[#This Row],[Hospital tier]])</f>
        <v>tier - 3</v>
      </c>
      <c r="N13" t="str">
        <f>IF(Hospitalisation_table[[#This Row],[City tier]]="?","tier - 2",Hospitalisation_table[[#This Row],[City tier]])</f>
        <v>tier - 3</v>
      </c>
      <c r="O13" t="str">
        <f>IF(Hospitalisation_table[[#This Row],[State ID]]="?","Unknown",Hospitalisation_table[[#This Row],[State ID]])</f>
        <v>R1012</v>
      </c>
      <c r="P13" s="20" t="str">
        <f>_xlfn.CONCAT(Hospitalisation_table[[#This Row],[date]],"-",Hospitalisation_table[[#This Row],[Month_Updated]],"-",Hospitalisation_table[[#This Row],[Year_Update]])</f>
        <v>22-Nov-1963</v>
      </c>
      <c r="Q13">
        <f>DATEDIF(Hospitalisation_table[[#This Row],[Date of Birth]],"8-Jun-2023","Y")</f>
        <v>59</v>
      </c>
    </row>
    <row r="14" spans="1:17" x14ac:dyDescent="0.3">
      <c r="A14" t="s">
        <v>1383</v>
      </c>
      <c r="B14" t="str">
        <f>IF(Hospitalisation_table[[#This Row],[Customer ID]]="?","UnKnown",Hospitalisation_table[[#This Row],[Customer ID]])</f>
        <v>Id988</v>
      </c>
      <c r="C14">
        <v>1995</v>
      </c>
      <c r="D14" t="s">
        <v>30</v>
      </c>
      <c r="E14">
        <v>10</v>
      </c>
      <c r="F14">
        <v>0</v>
      </c>
      <c r="G14" s="24">
        <v>11318.57</v>
      </c>
      <c r="H14" t="s">
        <v>12</v>
      </c>
      <c r="I14" t="s">
        <v>11</v>
      </c>
      <c r="J14" t="s">
        <v>535</v>
      </c>
      <c r="K14" t="str">
        <f>IF(Hospitalisation_table[[#This Row],[month]]="?","Sep",Hospitalisation_table[[#This Row],[month]])</f>
        <v>Dec</v>
      </c>
      <c r="L14">
        <f>IF(Hospitalisation_table[[#This Row],[year]] = "?",ROUNDUP(AVERAGE(Hospitalisation_table[year]),0),Hospitalisation_table[[#This Row],[year]])</f>
        <v>1995</v>
      </c>
      <c r="M14" t="str">
        <f>IF(Hospitalisation_table[[#This Row],[Hospital tier]]="?","tier - 2",Hospitalisation_table[[#This Row],[Hospital tier]])</f>
        <v>tier - 3</v>
      </c>
      <c r="N14" t="str">
        <f>IF(Hospitalisation_table[[#This Row],[City tier]]="?","tier - 2",Hospitalisation_table[[#This Row],[City tier]])</f>
        <v>tier - 2</v>
      </c>
      <c r="O14" t="str">
        <f>IF(Hospitalisation_table[[#This Row],[State ID]]="?","Unknown",Hospitalisation_table[[#This Row],[State ID]])</f>
        <v>R1026</v>
      </c>
      <c r="P14" s="20" t="str">
        <f>_xlfn.CONCAT(Hospitalisation_table[[#This Row],[date]],"-",Hospitalisation_table[[#This Row],[Month_Updated]],"-",Hospitalisation_table[[#This Row],[Year_Update]])</f>
        <v>10-Dec-1995</v>
      </c>
      <c r="Q14">
        <f>DATEDIF(Hospitalisation_table[[#This Row],[Date of Birth]],"8-Jun-2023","Y")</f>
        <v>27</v>
      </c>
    </row>
    <row r="15" spans="1:17" x14ac:dyDescent="0.3">
      <c r="A15" t="s">
        <v>1384</v>
      </c>
      <c r="B15" t="str">
        <f>IF(Hospitalisation_table[[#This Row],[Customer ID]]="?","UnKnown",Hospitalisation_table[[#This Row],[Customer ID]])</f>
        <v>Id987</v>
      </c>
      <c r="C15">
        <v>1963</v>
      </c>
      <c r="D15" t="s">
        <v>10</v>
      </c>
      <c r="E15">
        <v>11</v>
      </c>
      <c r="F15">
        <v>0</v>
      </c>
      <c r="G15" s="24">
        <v>11319.12</v>
      </c>
      <c r="H15" t="s">
        <v>12</v>
      </c>
      <c r="I15" t="s">
        <v>16</v>
      </c>
      <c r="J15" t="s">
        <v>23</v>
      </c>
      <c r="K15" t="str">
        <f>IF(Hospitalisation_table[[#This Row],[month]]="?","Sep",Hospitalisation_table[[#This Row],[month]])</f>
        <v>Jul</v>
      </c>
      <c r="L15">
        <f>IF(Hospitalisation_table[[#This Row],[year]] = "?",ROUNDUP(AVERAGE(Hospitalisation_table[year]),0),Hospitalisation_table[[#This Row],[year]])</f>
        <v>1963</v>
      </c>
      <c r="M15" t="str">
        <f>IF(Hospitalisation_table[[#This Row],[Hospital tier]]="?","tier - 2",Hospitalisation_table[[#This Row],[Hospital tier]])</f>
        <v>tier - 3</v>
      </c>
      <c r="N15" t="str">
        <f>IF(Hospitalisation_table[[#This Row],[City tier]]="?","tier - 2",Hospitalisation_table[[#This Row],[City tier]])</f>
        <v>tier - 1</v>
      </c>
      <c r="O15" t="str">
        <f>IF(Hospitalisation_table[[#This Row],[State ID]]="?","Unknown",Hospitalisation_table[[#This Row],[State ID]])</f>
        <v>R1012</v>
      </c>
      <c r="P15" s="20" t="str">
        <f>_xlfn.CONCAT(Hospitalisation_table[[#This Row],[date]],"-",Hospitalisation_table[[#This Row],[Month_Updated]],"-",Hospitalisation_table[[#This Row],[Year_Update]])</f>
        <v>11-Jul-1963</v>
      </c>
      <c r="Q15">
        <f>DATEDIF(Hospitalisation_table[[#This Row],[Date of Birth]],"8-Jun-2023","Y")</f>
        <v>59</v>
      </c>
    </row>
    <row r="16" spans="1:17" x14ac:dyDescent="0.3">
      <c r="A16" t="s">
        <v>1385</v>
      </c>
      <c r="B16" t="str">
        <f>IF(Hospitalisation_table[[#This Row],[Customer ID]]="?","UnKnown",Hospitalisation_table[[#This Row],[Customer ID]])</f>
        <v>Id986</v>
      </c>
      <c r="C16">
        <v>2002</v>
      </c>
      <c r="D16" t="s">
        <v>20</v>
      </c>
      <c r="E16">
        <v>20</v>
      </c>
      <c r="F16">
        <v>0</v>
      </c>
      <c r="G16" s="24">
        <v>11321.49</v>
      </c>
      <c r="H16" t="s">
        <v>12</v>
      </c>
      <c r="I16" t="s">
        <v>12</v>
      </c>
      <c r="J16" t="s">
        <v>23</v>
      </c>
      <c r="K16" t="str">
        <f>IF(Hospitalisation_table[[#This Row],[month]]="?","Sep",Hospitalisation_table[[#This Row],[month]])</f>
        <v>Sep</v>
      </c>
      <c r="L16">
        <f>IF(Hospitalisation_table[[#This Row],[year]] = "?",ROUNDUP(AVERAGE(Hospitalisation_table[year]),0),Hospitalisation_table[[#This Row],[year]])</f>
        <v>2002</v>
      </c>
      <c r="M16" t="str">
        <f>IF(Hospitalisation_table[[#This Row],[Hospital tier]]="?","tier - 2",Hospitalisation_table[[#This Row],[Hospital tier]])</f>
        <v>tier - 3</v>
      </c>
      <c r="N16" t="str">
        <f>IF(Hospitalisation_table[[#This Row],[City tier]]="?","tier - 2",Hospitalisation_table[[#This Row],[City tier]])</f>
        <v>tier - 3</v>
      </c>
      <c r="O16" t="str">
        <f>IF(Hospitalisation_table[[#This Row],[State ID]]="?","Unknown",Hospitalisation_table[[#This Row],[State ID]])</f>
        <v>R1012</v>
      </c>
      <c r="P16" s="20" t="str">
        <f>_xlfn.CONCAT(Hospitalisation_table[[#This Row],[date]],"-",Hospitalisation_table[[#This Row],[Month_Updated]],"-",Hospitalisation_table[[#This Row],[Year_Update]])</f>
        <v>20-Sep-2002</v>
      </c>
      <c r="Q16">
        <f>DATEDIF(Hospitalisation_table[[#This Row],[Date of Birth]],"8-Jun-2023","Y")</f>
        <v>20</v>
      </c>
    </row>
    <row r="17" spans="1:17" x14ac:dyDescent="0.3">
      <c r="A17" t="s">
        <v>1386</v>
      </c>
      <c r="B17" t="str">
        <f>IF(Hospitalisation_table[[#This Row],[Customer ID]]="?","UnKnown",Hospitalisation_table[[#This Row],[Customer ID]])</f>
        <v>Id985</v>
      </c>
      <c r="C17">
        <v>1989</v>
      </c>
      <c r="D17" t="s">
        <v>35</v>
      </c>
      <c r="E17">
        <v>19</v>
      </c>
      <c r="F17">
        <v>1</v>
      </c>
      <c r="G17" s="24">
        <v>11326.71</v>
      </c>
      <c r="H17" t="s">
        <v>12</v>
      </c>
      <c r="I17" t="s">
        <v>12</v>
      </c>
      <c r="J17" t="s">
        <v>13</v>
      </c>
      <c r="K17" t="str">
        <f>IF(Hospitalisation_table[[#This Row],[month]]="?","Sep",Hospitalisation_table[[#This Row],[month]])</f>
        <v>Aug</v>
      </c>
      <c r="L17">
        <f>IF(Hospitalisation_table[[#This Row],[year]] = "?",ROUNDUP(AVERAGE(Hospitalisation_table[year]),0),Hospitalisation_table[[#This Row],[year]])</f>
        <v>1989</v>
      </c>
      <c r="M17" t="str">
        <f>IF(Hospitalisation_table[[#This Row],[Hospital tier]]="?","tier - 2",Hospitalisation_table[[#This Row],[Hospital tier]])</f>
        <v>tier - 3</v>
      </c>
      <c r="N17" t="str">
        <f>IF(Hospitalisation_table[[#This Row],[City tier]]="?","tier - 2",Hospitalisation_table[[#This Row],[City tier]])</f>
        <v>tier - 3</v>
      </c>
      <c r="O17" t="str">
        <f>IF(Hospitalisation_table[[#This Row],[State ID]]="?","Unknown",Hospitalisation_table[[#This Row],[State ID]])</f>
        <v>R1013</v>
      </c>
      <c r="P17" s="20" t="str">
        <f>_xlfn.CONCAT(Hospitalisation_table[[#This Row],[date]],"-",Hospitalisation_table[[#This Row],[Month_Updated]],"-",Hospitalisation_table[[#This Row],[Year_Update]])</f>
        <v>19-Aug-1989</v>
      </c>
      <c r="Q17">
        <f>DATEDIF(Hospitalisation_table[[#This Row],[Date of Birth]],"8-Jun-2023","Y")</f>
        <v>33</v>
      </c>
    </row>
    <row r="18" spans="1:17" x14ac:dyDescent="0.3">
      <c r="A18" t="s">
        <v>1387</v>
      </c>
      <c r="B18" t="str">
        <f>IF(Hospitalisation_table[[#This Row],[Customer ID]]="?","UnKnown",Hospitalisation_table[[#This Row],[Customer ID]])</f>
        <v>Id984</v>
      </c>
      <c r="C18">
        <v>1968</v>
      </c>
      <c r="D18" t="s">
        <v>15</v>
      </c>
      <c r="E18">
        <v>2</v>
      </c>
      <c r="F18">
        <v>0</v>
      </c>
      <c r="G18" s="24">
        <v>11344.32</v>
      </c>
      <c r="H18" t="s">
        <v>12</v>
      </c>
      <c r="I18" t="s">
        <v>11</v>
      </c>
      <c r="J18" t="s">
        <v>200</v>
      </c>
      <c r="K18" t="str">
        <f>IF(Hospitalisation_table[[#This Row],[month]]="?","Sep",Hospitalisation_table[[#This Row],[month]])</f>
        <v>Nov</v>
      </c>
      <c r="L18">
        <f>IF(Hospitalisation_table[[#This Row],[year]] = "?",ROUNDUP(AVERAGE(Hospitalisation_table[year]),0),Hospitalisation_table[[#This Row],[year]])</f>
        <v>1968</v>
      </c>
      <c r="M18" t="str">
        <f>IF(Hospitalisation_table[[#This Row],[Hospital tier]]="?","tier - 2",Hospitalisation_table[[#This Row],[Hospital tier]])</f>
        <v>tier - 3</v>
      </c>
      <c r="N18" t="str">
        <f>IF(Hospitalisation_table[[#This Row],[City tier]]="?","tier - 2",Hospitalisation_table[[#This Row],[City tier]])</f>
        <v>tier - 2</v>
      </c>
      <c r="O18" t="str">
        <f>IF(Hospitalisation_table[[#This Row],[State ID]]="?","Unknown",Hospitalisation_table[[#This Row],[State ID]])</f>
        <v>R1025</v>
      </c>
      <c r="P18" s="20" t="str">
        <f>_xlfn.CONCAT(Hospitalisation_table[[#This Row],[date]],"-",Hospitalisation_table[[#This Row],[Month_Updated]],"-",Hospitalisation_table[[#This Row],[Year_Update]])</f>
        <v>2-Nov-1968</v>
      </c>
      <c r="Q18">
        <f>DATEDIF(Hospitalisation_table[[#This Row],[Date of Birth]],"8-Jun-2023","Y")</f>
        <v>54</v>
      </c>
    </row>
    <row r="19" spans="1:17" x14ac:dyDescent="0.3">
      <c r="A19" t="s">
        <v>1388</v>
      </c>
      <c r="B19" t="str">
        <f>IF(Hospitalisation_table[[#This Row],[Customer ID]]="?","UnKnown",Hospitalisation_table[[#This Row],[Customer ID]])</f>
        <v>Id983</v>
      </c>
      <c r="C19">
        <v>1964</v>
      </c>
      <c r="D19" t="s">
        <v>10</v>
      </c>
      <c r="E19">
        <v>12</v>
      </c>
      <c r="F19">
        <v>0</v>
      </c>
      <c r="G19" s="24">
        <v>11345.52</v>
      </c>
      <c r="H19" t="s">
        <v>12</v>
      </c>
      <c r="I19" t="s">
        <v>12</v>
      </c>
      <c r="J19" t="s">
        <v>42</v>
      </c>
      <c r="K19" t="str">
        <f>IF(Hospitalisation_table[[#This Row],[month]]="?","Sep",Hospitalisation_table[[#This Row],[month]])</f>
        <v>Jul</v>
      </c>
      <c r="L19">
        <f>IF(Hospitalisation_table[[#This Row],[year]] = "?",ROUNDUP(AVERAGE(Hospitalisation_table[year]),0),Hospitalisation_table[[#This Row],[year]])</f>
        <v>1964</v>
      </c>
      <c r="M19" t="str">
        <f>IF(Hospitalisation_table[[#This Row],[Hospital tier]]="?","tier - 2",Hospitalisation_table[[#This Row],[Hospital tier]])</f>
        <v>tier - 3</v>
      </c>
      <c r="N19" t="str">
        <f>IF(Hospitalisation_table[[#This Row],[City tier]]="?","tier - 2",Hospitalisation_table[[#This Row],[City tier]])</f>
        <v>tier - 3</v>
      </c>
      <c r="O19" t="str">
        <f>IF(Hospitalisation_table[[#This Row],[State ID]]="?","Unknown",Hospitalisation_table[[#This Row],[State ID]])</f>
        <v>R1011</v>
      </c>
      <c r="P19" s="20" t="str">
        <f>_xlfn.CONCAT(Hospitalisation_table[[#This Row],[date]],"-",Hospitalisation_table[[#This Row],[Month_Updated]],"-",Hospitalisation_table[[#This Row],[Year_Update]])</f>
        <v>12-Jul-1964</v>
      </c>
      <c r="Q19">
        <f>DATEDIF(Hospitalisation_table[[#This Row],[Date of Birth]],"8-Jun-2023","Y")</f>
        <v>58</v>
      </c>
    </row>
    <row r="20" spans="1:17" x14ac:dyDescent="0.3">
      <c r="A20" t="s">
        <v>1389</v>
      </c>
      <c r="B20" t="str">
        <f>IF(Hospitalisation_table[[#This Row],[Customer ID]]="?","UnKnown",Hospitalisation_table[[#This Row],[Customer ID]])</f>
        <v>Id982</v>
      </c>
      <c r="C20">
        <v>1965</v>
      </c>
      <c r="D20" t="s">
        <v>15</v>
      </c>
      <c r="E20">
        <v>29</v>
      </c>
      <c r="F20">
        <v>0</v>
      </c>
      <c r="G20" s="24">
        <v>11353.23</v>
      </c>
      <c r="H20" t="s">
        <v>12</v>
      </c>
      <c r="I20" t="s">
        <v>16</v>
      </c>
      <c r="J20" t="s">
        <v>23</v>
      </c>
      <c r="K20" t="str">
        <f>IF(Hospitalisation_table[[#This Row],[month]]="?","Sep",Hospitalisation_table[[#This Row],[month]])</f>
        <v>Nov</v>
      </c>
      <c r="L20">
        <f>IF(Hospitalisation_table[[#This Row],[year]] = "?",ROUNDUP(AVERAGE(Hospitalisation_table[year]),0),Hospitalisation_table[[#This Row],[year]])</f>
        <v>1965</v>
      </c>
      <c r="M20" t="str">
        <f>IF(Hospitalisation_table[[#This Row],[Hospital tier]]="?","tier - 2",Hospitalisation_table[[#This Row],[Hospital tier]])</f>
        <v>tier - 3</v>
      </c>
      <c r="N20" t="str">
        <f>IF(Hospitalisation_table[[#This Row],[City tier]]="?","tier - 2",Hospitalisation_table[[#This Row],[City tier]])</f>
        <v>tier - 1</v>
      </c>
      <c r="O20" t="str">
        <f>IF(Hospitalisation_table[[#This Row],[State ID]]="?","Unknown",Hospitalisation_table[[#This Row],[State ID]])</f>
        <v>R1012</v>
      </c>
      <c r="P20" s="20" t="str">
        <f>_xlfn.CONCAT(Hospitalisation_table[[#This Row],[date]],"-",Hospitalisation_table[[#This Row],[Month_Updated]],"-",Hospitalisation_table[[#This Row],[Year_Update]])</f>
        <v>29-Nov-1965</v>
      </c>
      <c r="Q20">
        <f>DATEDIF(Hospitalisation_table[[#This Row],[Date of Birth]],"8-Jun-2023","Y")</f>
        <v>57</v>
      </c>
    </row>
    <row r="21" spans="1:17" x14ac:dyDescent="0.3">
      <c r="A21" t="s">
        <v>1390</v>
      </c>
      <c r="B21" t="str">
        <f>IF(Hospitalisation_table[[#This Row],[Customer ID]]="?","UnKnown",Hospitalisation_table[[#This Row],[Customer ID]])</f>
        <v>Id981</v>
      </c>
      <c r="C21">
        <v>1965</v>
      </c>
      <c r="D21" t="s">
        <v>20</v>
      </c>
      <c r="E21">
        <v>26</v>
      </c>
      <c r="F21">
        <v>0</v>
      </c>
      <c r="G21" s="24">
        <v>11356.66</v>
      </c>
      <c r="H21" t="s">
        <v>12</v>
      </c>
      <c r="I21" t="s">
        <v>12</v>
      </c>
      <c r="J21" t="s">
        <v>23</v>
      </c>
      <c r="K21" t="str">
        <f>IF(Hospitalisation_table[[#This Row],[month]]="?","Sep",Hospitalisation_table[[#This Row],[month]])</f>
        <v>Sep</v>
      </c>
      <c r="L21">
        <f>IF(Hospitalisation_table[[#This Row],[year]] = "?",ROUNDUP(AVERAGE(Hospitalisation_table[year]),0),Hospitalisation_table[[#This Row],[year]])</f>
        <v>1965</v>
      </c>
      <c r="M21" t="str">
        <f>IF(Hospitalisation_table[[#This Row],[Hospital tier]]="?","tier - 2",Hospitalisation_table[[#This Row],[Hospital tier]])</f>
        <v>tier - 3</v>
      </c>
      <c r="N21" t="str">
        <f>IF(Hospitalisation_table[[#This Row],[City tier]]="?","tier - 2",Hospitalisation_table[[#This Row],[City tier]])</f>
        <v>tier - 3</v>
      </c>
      <c r="O21" t="str">
        <f>IF(Hospitalisation_table[[#This Row],[State ID]]="?","Unknown",Hospitalisation_table[[#This Row],[State ID]])</f>
        <v>R1012</v>
      </c>
      <c r="P21" s="20" t="str">
        <f>_xlfn.CONCAT(Hospitalisation_table[[#This Row],[date]],"-",Hospitalisation_table[[#This Row],[Month_Updated]],"-",Hospitalisation_table[[#This Row],[Year_Update]])</f>
        <v>26-Sep-1965</v>
      </c>
      <c r="Q21">
        <f>DATEDIF(Hospitalisation_table[[#This Row],[Date of Birth]],"8-Jun-2023","Y")</f>
        <v>57</v>
      </c>
    </row>
    <row r="22" spans="1:17" x14ac:dyDescent="0.3">
      <c r="A22" t="s">
        <v>1391</v>
      </c>
      <c r="B22" t="str">
        <f>IF(Hospitalisation_table[[#This Row],[Customer ID]]="?","UnKnown",Hospitalisation_table[[#This Row],[Customer ID]])</f>
        <v>Id980</v>
      </c>
      <c r="C22">
        <v>1964</v>
      </c>
      <c r="D22" t="s">
        <v>10</v>
      </c>
      <c r="E22">
        <v>4</v>
      </c>
      <c r="F22">
        <v>0</v>
      </c>
      <c r="G22" s="24">
        <v>11362.76</v>
      </c>
      <c r="H22" t="s">
        <v>12</v>
      </c>
      <c r="I22" t="s">
        <v>16</v>
      </c>
      <c r="J22" t="s">
        <v>42</v>
      </c>
      <c r="K22" t="str">
        <f>IF(Hospitalisation_table[[#This Row],[month]]="?","Sep",Hospitalisation_table[[#This Row],[month]])</f>
        <v>Jul</v>
      </c>
      <c r="L22">
        <f>IF(Hospitalisation_table[[#This Row],[year]] = "?",ROUNDUP(AVERAGE(Hospitalisation_table[year]),0),Hospitalisation_table[[#This Row],[year]])</f>
        <v>1964</v>
      </c>
      <c r="M22" t="str">
        <f>IF(Hospitalisation_table[[#This Row],[Hospital tier]]="?","tier - 2",Hospitalisation_table[[#This Row],[Hospital tier]])</f>
        <v>tier - 3</v>
      </c>
      <c r="N22" t="str">
        <f>IF(Hospitalisation_table[[#This Row],[City tier]]="?","tier - 2",Hospitalisation_table[[#This Row],[City tier]])</f>
        <v>tier - 1</v>
      </c>
      <c r="O22" t="str">
        <f>IF(Hospitalisation_table[[#This Row],[State ID]]="?","Unknown",Hospitalisation_table[[#This Row],[State ID]])</f>
        <v>R1011</v>
      </c>
      <c r="P22" s="20" t="str">
        <f>_xlfn.CONCAT(Hospitalisation_table[[#This Row],[date]],"-",Hospitalisation_table[[#This Row],[Month_Updated]],"-",Hospitalisation_table[[#This Row],[Year_Update]])</f>
        <v>4-Jul-1964</v>
      </c>
      <c r="Q22">
        <f>DATEDIF(Hospitalisation_table[[#This Row],[Date of Birth]],"8-Jun-2023","Y")</f>
        <v>58</v>
      </c>
    </row>
    <row r="23" spans="1:17" x14ac:dyDescent="0.3">
      <c r="A23" t="s">
        <v>2275</v>
      </c>
      <c r="B23" t="str">
        <f>IF(Hospitalisation_table[[#This Row],[Customer ID]]="?","UnKnown",Hospitalisation_table[[#This Row],[Customer ID]])</f>
        <v>Id98</v>
      </c>
      <c r="C23">
        <v>1966</v>
      </c>
      <c r="D23" t="s">
        <v>35</v>
      </c>
      <c r="E23">
        <v>12</v>
      </c>
      <c r="F23">
        <v>0</v>
      </c>
      <c r="G23" s="24">
        <v>40373.74</v>
      </c>
      <c r="H23" t="s">
        <v>16</v>
      </c>
      <c r="I23" t="s">
        <v>12</v>
      </c>
      <c r="J23" t="s">
        <v>42</v>
      </c>
      <c r="K23" t="str">
        <f>IF(Hospitalisation_table[[#This Row],[month]]="?","Sep",Hospitalisation_table[[#This Row],[month]])</f>
        <v>Aug</v>
      </c>
      <c r="L23">
        <f>IF(Hospitalisation_table[[#This Row],[year]] = "?",ROUNDUP(AVERAGE(Hospitalisation_table[year]),0),Hospitalisation_table[[#This Row],[year]])</f>
        <v>1966</v>
      </c>
      <c r="M23" t="str">
        <f>IF(Hospitalisation_table[[#This Row],[Hospital tier]]="?","tier - 2",Hospitalisation_table[[#This Row],[Hospital tier]])</f>
        <v>tier - 1</v>
      </c>
      <c r="N23" t="str">
        <f>IF(Hospitalisation_table[[#This Row],[City tier]]="?","tier - 2",Hospitalisation_table[[#This Row],[City tier]])</f>
        <v>tier - 3</v>
      </c>
      <c r="O23" t="str">
        <f>IF(Hospitalisation_table[[#This Row],[State ID]]="?","Unknown",Hospitalisation_table[[#This Row],[State ID]])</f>
        <v>R1011</v>
      </c>
      <c r="P23" s="20" t="str">
        <f>_xlfn.CONCAT(Hospitalisation_table[[#This Row],[date]],"-",Hospitalisation_table[[#This Row],[Month_Updated]],"-",Hospitalisation_table[[#This Row],[Year_Update]])</f>
        <v>12-Aug-1966</v>
      </c>
      <c r="Q23">
        <f>DATEDIF(Hospitalisation_table[[#This Row],[Date of Birth]],"8-Jun-2023","Y")</f>
        <v>56</v>
      </c>
    </row>
    <row r="24" spans="1:17" x14ac:dyDescent="0.3">
      <c r="A24" t="s">
        <v>1392</v>
      </c>
      <c r="B24" t="str">
        <f>IF(Hospitalisation_table[[#This Row],[Customer ID]]="?","UnKnown",Hospitalisation_table[[#This Row],[Customer ID]])</f>
        <v>Id979</v>
      </c>
      <c r="C24">
        <v>1964</v>
      </c>
      <c r="D24" t="s">
        <v>10</v>
      </c>
      <c r="E24">
        <v>3</v>
      </c>
      <c r="F24">
        <v>0</v>
      </c>
      <c r="G24" s="24">
        <v>11363.28</v>
      </c>
      <c r="H24" t="s">
        <v>12</v>
      </c>
      <c r="I24" t="s">
        <v>16</v>
      </c>
      <c r="J24" t="s">
        <v>13</v>
      </c>
      <c r="K24" t="str">
        <f>IF(Hospitalisation_table[[#This Row],[month]]="?","Sep",Hospitalisation_table[[#This Row],[month]])</f>
        <v>Jul</v>
      </c>
      <c r="L24">
        <f>IF(Hospitalisation_table[[#This Row],[year]] = "?",ROUNDUP(AVERAGE(Hospitalisation_table[year]),0),Hospitalisation_table[[#This Row],[year]])</f>
        <v>1964</v>
      </c>
      <c r="M24" t="str">
        <f>IF(Hospitalisation_table[[#This Row],[Hospital tier]]="?","tier - 2",Hospitalisation_table[[#This Row],[Hospital tier]])</f>
        <v>tier - 3</v>
      </c>
      <c r="N24" t="str">
        <f>IF(Hospitalisation_table[[#This Row],[City tier]]="?","tier - 2",Hospitalisation_table[[#This Row],[City tier]])</f>
        <v>tier - 1</v>
      </c>
      <c r="O24" t="str">
        <f>IF(Hospitalisation_table[[#This Row],[State ID]]="?","Unknown",Hospitalisation_table[[#This Row],[State ID]])</f>
        <v>R1013</v>
      </c>
      <c r="P24" s="20" t="str">
        <f>_xlfn.CONCAT(Hospitalisation_table[[#This Row],[date]],"-",Hospitalisation_table[[#This Row],[Month_Updated]],"-",Hospitalisation_table[[#This Row],[Year_Update]])</f>
        <v>3-Jul-1964</v>
      </c>
      <c r="Q24">
        <f>DATEDIF(Hospitalisation_table[[#This Row],[Date of Birth]],"8-Jun-2023","Y")</f>
        <v>58</v>
      </c>
    </row>
    <row r="25" spans="1:17" x14ac:dyDescent="0.3">
      <c r="A25" t="s">
        <v>1393</v>
      </c>
      <c r="B25" t="str">
        <f>IF(Hospitalisation_table[[#This Row],[Customer ID]]="?","UnKnown",Hospitalisation_table[[#This Row],[Customer ID]])</f>
        <v>Id978</v>
      </c>
      <c r="C25">
        <v>1964</v>
      </c>
      <c r="D25" t="s">
        <v>30</v>
      </c>
      <c r="E25">
        <v>13</v>
      </c>
      <c r="F25">
        <v>0</v>
      </c>
      <c r="G25" s="24">
        <v>11365.95</v>
      </c>
      <c r="H25" t="s">
        <v>12</v>
      </c>
      <c r="I25" t="s">
        <v>11</v>
      </c>
      <c r="J25" t="s">
        <v>42</v>
      </c>
      <c r="K25" t="str">
        <f>IF(Hospitalisation_table[[#This Row],[month]]="?","Sep",Hospitalisation_table[[#This Row],[month]])</f>
        <v>Dec</v>
      </c>
      <c r="L25">
        <f>IF(Hospitalisation_table[[#This Row],[year]] = "?",ROUNDUP(AVERAGE(Hospitalisation_table[year]),0),Hospitalisation_table[[#This Row],[year]])</f>
        <v>1964</v>
      </c>
      <c r="M25" t="str">
        <f>IF(Hospitalisation_table[[#This Row],[Hospital tier]]="?","tier - 2",Hospitalisation_table[[#This Row],[Hospital tier]])</f>
        <v>tier - 3</v>
      </c>
      <c r="N25" t="str">
        <f>IF(Hospitalisation_table[[#This Row],[City tier]]="?","tier - 2",Hospitalisation_table[[#This Row],[City tier]])</f>
        <v>tier - 2</v>
      </c>
      <c r="O25" t="str">
        <f>IF(Hospitalisation_table[[#This Row],[State ID]]="?","Unknown",Hospitalisation_table[[#This Row],[State ID]])</f>
        <v>R1011</v>
      </c>
      <c r="P25" s="20" t="str">
        <f>_xlfn.CONCAT(Hospitalisation_table[[#This Row],[date]],"-",Hospitalisation_table[[#This Row],[Month_Updated]],"-",Hospitalisation_table[[#This Row],[Year_Update]])</f>
        <v>13-Dec-1964</v>
      </c>
      <c r="Q25">
        <f>DATEDIF(Hospitalisation_table[[#This Row],[Date of Birth]],"8-Jun-2023","Y")</f>
        <v>58</v>
      </c>
    </row>
    <row r="26" spans="1:17" x14ac:dyDescent="0.3">
      <c r="A26" t="s">
        <v>1394</v>
      </c>
      <c r="B26" t="str">
        <f>IF(Hospitalisation_table[[#This Row],[Customer ID]]="?","UnKnown",Hospitalisation_table[[#This Row],[Customer ID]])</f>
        <v>Id977</v>
      </c>
      <c r="C26">
        <v>1979</v>
      </c>
      <c r="D26" t="s">
        <v>18</v>
      </c>
      <c r="E26">
        <v>7</v>
      </c>
      <c r="F26">
        <v>2</v>
      </c>
      <c r="G26" s="24">
        <v>11369.39</v>
      </c>
      <c r="H26" t="s">
        <v>12</v>
      </c>
      <c r="I26" t="s">
        <v>16</v>
      </c>
      <c r="J26" t="s">
        <v>535</v>
      </c>
      <c r="K26" t="str">
        <f>IF(Hospitalisation_table[[#This Row],[month]]="?","Sep",Hospitalisation_table[[#This Row],[month]])</f>
        <v>Jun</v>
      </c>
      <c r="L26">
        <f>IF(Hospitalisation_table[[#This Row],[year]] = "?",ROUNDUP(AVERAGE(Hospitalisation_table[year]),0),Hospitalisation_table[[#This Row],[year]])</f>
        <v>1979</v>
      </c>
      <c r="M26" t="str">
        <f>IF(Hospitalisation_table[[#This Row],[Hospital tier]]="?","tier - 2",Hospitalisation_table[[#This Row],[Hospital tier]])</f>
        <v>tier - 3</v>
      </c>
      <c r="N26" t="str">
        <f>IF(Hospitalisation_table[[#This Row],[City tier]]="?","tier - 2",Hospitalisation_table[[#This Row],[City tier]])</f>
        <v>tier - 1</v>
      </c>
      <c r="O26" t="str">
        <f>IF(Hospitalisation_table[[#This Row],[State ID]]="?","Unknown",Hospitalisation_table[[#This Row],[State ID]])</f>
        <v>R1026</v>
      </c>
      <c r="P26" s="20" t="str">
        <f>_xlfn.CONCAT(Hospitalisation_table[[#This Row],[date]],"-",Hospitalisation_table[[#This Row],[Month_Updated]],"-",Hospitalisation_table[[#This Row],[Year_Update]])</f>
        <v>7-Jun-1979</v>
      </c>
      <c r="Q26">
        <f>DATEDIF(Hospitalisation_table[[#This Row],[Date of Birth]],"8-Jun-2023","Y")</f>
        <v>44</v>
      </c>
    </row>
    <row r="27" spans="1:17" x14ac:dyDescent="0.3">
      <c r="A27" t="s">
        <v>1395</v>
      </c>
      <c r="B27" t="str">
        <f>IF(Hospitalisation_table[[#This Row],[Customer ID]]="?","UnKnown",Hospitalisation_table[[#This Row],[Customer ID]])</f>
        <v>Id976</v>
      </c>
      <c r="C27">
        <v>1972</v>
      </c>
      <c r="D27" t="s">
        <v>30</v>
      </c>
      <c r="E27">
        <v>6</v>
      </c>
      <c r="F27">
        <v>0</v>
      </c>
      <c r="G27" s="24">
        <v>11378.57</v>
      </c>
      <c r="H27" t="s">
        <v>12</v>
      </c>
      <c r="I27" t="s">
        <v>11</v>
      </c>
      <c r="J27" t="s">
        <v>200</v>
      </c>
      <c r="K27" t="str">
        <f>IF(Hospitalisation_table[[#This Row],[month]]="?","Sep",Hospitalisation_table[[#This Row],[month]])</f>
        <v>Dec</v>
      </c>
      <c r="L27">
        <f>IF(Hospitalisation_table[[#This Row],[year]] = "?",ROUNDUP(AVERAGE(Hospitalisation_table[year]),0),Hospitalisation_table[[#This Row],[year]])</f>
        <v>1972</v>
      </c>
      <c r="M27" t="str">
        <f>IF(Hospitalisation_table[[#This Row],[Hospital tier]]="?","tier - 2",Hospitalisation_table[[#This Row],[Hospital tier]])</f>
        <v>tier - 3</v>
      </c>
      <c r="N27" t="str">
        <f>IF(Hospitalisation_table[[#This Row],[City tier]]="?","tier - 2",Hospitalisation_table[[#This Row],[City tier]])</f>
        <v>tier - 2</v>
      </c>
      <c r="O27" t="str">
        <f>IF(Hospitalisation_table[[#This Row],[State ID]]="?","Unknown",Hospitalisation_table[[#This Row],[State ID]])</f>
        <v>R1025</v>
      </c>
      <c r="P27" s="20" t="str">
        <f>_xlfn.CONCAT(Hospitalisation_table[[#This Row],[date]],"-",Hospitalisation_table[[#This Row],[Month_Updated]],"-",Hospitalisation_table[[#This Row],[Year_Update]])</f>
        <v>6-Dec-1972</v>
      </c>
      <c r="Q27">
        <f>DATEDIF(Hospitalisation_table[[#This Row],[Date of Birth]],"8-Jun-2023","Y")</f>
        <v>50</v>
      </c>
    </row>
    <row r="28" spans="1:17" x14ac:dyDescent="0.3">
      <c r="A28" t="s">
        <v>1396</v>
      </c>
      <c r="B28" t="str">
        <f>IF(Hospitalisation_table[[#This Row],[Customer ID]]="?","UnKnown",Hospitalisation_table[[#This Row],[Customer ID]])</f>
        <v>Id975</v>
      </c>
      <c r="C28">
        <v>1964</v>
      </c>
      <c r="D28" t="s">
        <v>18</v>
      </c>
      <c r="E28">
        <v>13</v>
      </c>
      <c r="F28">
        <v>0</v>
      </c>
      <c r="G28" s="24">
        <v>11381.33</v>
      </c>
      <c r="H28" t="s">
        <v>12</v>
      </c>
      <c r="I28" t="s">
        <v>11</v>
      </c>
      <c r="J28" t="s">
        <v>13</v>
      </c>
      <c r="K28" t="str">
        <f>IF(Hospitalisation_table[[#This Row],[month]]="?","Sep",Hospitalisation_table[[#This Row],[month]])</f>
        <v>Jun</v>
      </c>
      <c r="L28">
        <f>IF(Hospitalisation_table[[#This Row],[year]] = "?",ROUNDUP(AVERAGE(Hospitalisation_table[year]),0),Hospitalisation_table[[#This Row],[year]])</f>
        <v>1964</v>
      </c>
      <c r="M28" t="str">
        <f>IF(Hospitalisation_table[[#This Row],[Hospital tier]]="?","tier - 2",Hospitalisation_table[[#This Row],[Hospital tier]])</f>
        <v>tier - 3</v>
      </c>
      <c r="N28" t="str">
        <f>IF(Hospitalisation_table[[#This Row],[City tier]]="?","tier - 2",Hospitalisation_table[[#This Row],[City tier]])</f>
        <v>tier - 2</v>
      </c>
      <c r="O28" t="str">
        <f>IF(Hospitalisation_table[[#This Row],[State ID]]="?","Unknown",Hospitalisation_table[[#This Row],[State ID]])</f>
        <v>R1013</v>
      </c>
      <c r="P28" s="20" t="str">
        <f>_xlfn.CONCAT(Hospitalisation_table[[#This Row],[date]],"-",Hospitalisation_table[[#This Row],[Month_Updated]],"-",Hospitalisation_table[[#This Row],[Year_Update]])</f>
        <v>13-Jun-1964</v>
      </c>
      <c r="Q28">
        <f>DATEDIF(Hospitalisation_table[[#This Row],[Date of Birth]],"8-Jun-2023","Y")</f>
        <v>58</v>
      </c>
    </row>
    <row r="29" spans="1:17" x14ac:dyDescent="0.3">
      <c r="A29" t="s">
        <v>1397</v>
      </c>
      <c r="B29" t="str">
        <f>IF(Hospitalisation_table[[#This Row],[Customer ID]]="?","UnKnown",Hospitalisation_table[[#This Row],[Customer ID]])</f>
        <v>Id974</v>
      </c>
      <c r="C29">
        <v>1997</v>
      </c>
      <c r="D29" t="s">
        <v>10</v>
      </c>
      <c r="E29">
        <v>28</v>
      </c>
      <c r="F29">
        <v>0</v>
      </c>
      <c r="G29" s="24">
        <v>11388.27</v>
      </c>
      <c r="H29" t="s">
        <v>12</v>
      </c>
      <c r="I29" t="s">
        <v>11</v>
      </c>
      <c r="J29" t="s">
        <v>535</v>
      </c>
      <c r="K29" t="str">
        <f>IF(Hospitalisation_table[[#This Row],[month]]="?","Sep",Hospitalisation_table[[#This Row],[month]])</f>
        <v>Jul</v>
      </c>
      <c r="L29">
        <f>IF(Hospitalisation_table[[#This Row],[year]] = "?",ROUNDUP(AVERAGE(Hospitalisation_table[year]),0),Hospitalisation_table[[#This Row],[year]])</f>
        <v>1997</v>
      </c>
      <c r="M29" t="str">
        <f>IF(Hospitalisation_table[[#This Row],[Hospital tier]]="?","tier - 2",Hospitalisation_table[[#This Row],[Hospital tier]])</f>
        <v>tier - 3</v>
      </c>
      <c r="N29" t="str">
        <f>IF(Hospitalisation_table[[#This Row],[City tier]]="?","tier - 2",Hospitalisation_table[[#This Row],[City tier]])</f>
        <v>tier - 2</v>
      </c>
      <c r="O29" t="str">
        <f>IF(Hospitalisation_table[[#This Row],[State ID]]="?","Unknown",Hospitalisation_table[[#This Row],[State ID]])</f>
        <v>R1026</v>
      </c>
      <c r="P29" s="20" t="str">
        <f>_xlfn.CONCAT(Hospitalisation_table[[#This Row],[date]],"-",Hospitalisation_table[[#This Row],[Month_Updated]],"-",Hospitalisation_table[[#This Row],[Year_Update]])</f>
        <v>28-Jul-1997</v>
      </c>
      <c r="Q29">
        <f>DATEDIF(Hospitalisation_table[[#This Row],[Date of Birth]],"8-Jun-2023","Y")</f>
        <v>25</v>
      </c>
    </row>
    <row r="30" spans="1:17" x14ac:dyDescent="0.3">
      <c r="A30" t="s">
        <v>1398</v>
      </c>
      <c r="B30" t="str">
        <f>IF(Hospitalisation_table[[#This Row],[Customer ID]]="?","UnKnown",Hospitalisation_table[[#This Row],[Customer ID]])</f>
        <v>Id973</v>
      </c>
      <c r="C30">
        <v>1967</v>
      </c>
      <c r="D30" t="s">
        <v>30</v>
      </c>
      <c r="E30">
        <v>19</v>
      </c>
      <c r="F30">
        <v>1</v>
      </c>
      <c r="G30" s="24">
        <v>11394.07</v>
      </c>
      <c r="H30" t="s">
        <v>12</v>
      </c>
      <c r="I30" t="s">
        <v>16</v>
      </c>
      <c r="J30" t="s">
        <v>170</v>
      </c>
      <c r="K30" t="str">
        <f>IF(Hospitalisation_table[[#This Row],[month]]="?","Sep",Hospitalisation_table[[#This Row],[month]])</f>
        <v>Dec</v>
      </c>
      <c r="L30">
        <f>IF(Hospitalisation_table[[#This Row],[year]] = "?",ROUNDUP(AVERAGE(Hospitalisation_table[year]),0),Hospitalisation_table[[#This Row],[year]])</f>
        <v>1967</v>
      </c>
      <c r="M30" t="str">
        <f>IF(Hospitalisation_table[[#This Row],[Hospital tier]]="?","tier - 2",Hospitalisation_table[[#This Row],[Hospital tier]])</f>
        <v>tier - 3</v>
      </c>
      <c r="N30" t="str">
        <f>IF(Hospitalisation_table[[#This Row],[City tier]]="?","tier - 2",Hospitalisation_table[[#This Row],[City tier]])</f>
        <v>tier - 1</v>
      </c>
      <c r="O30" t="str">
        <f>IF(Hospitalisation_table[[#This Row],[State ID]]="?","Unknown",Hospitalisation_table[[#This Row],[State ID]])</f>
        <v>R1018</v>
      </c>
      <c r="P30" s="20" t="str">
        <f>_xlfn.CONCAT(Hospitalisation_table[[#This Row],[date]],"-",Hospitalisation_table[[#This Row],[Month_Updated]],"-",Hospitalisation_table[[#This Row],[Year_Update]])</f>
        <v>19-Dec-1967</v>
      </c>
      <c r="Q30">
        <f>DATEDIF(Hospitalisation_table[[#This Row],[Date of Birth]],"8-Jun-2023","Y")</f>
        <v>55</v>
      </c>
    </row>
    <row r="31" spans="1:17" x14ac:dyDescent="0.3">
      <c r="A31" t="s">
        <v>1399</v>
      </c>
      <c r="B31" t="str">
        <f>IF(Hospitalisation_table[[#This Row],[Customer ID]]="?","UnKnown",Hospitalisation_table[[#This Row],[Customer ID]])</f>
        <v>Id972</v>
      </c>
      <c r="C31">
        <v>1970</v>
      </c>
      <c r="D31" t="s">
        <v>37</v>
      </c>
      <c r="E31">
        <v>2</v>
      </c>
      <c r="F31">
        <v>2</v>
      </c>
      <c r="G31" s="24">
        <v>11396.9</v>
      </c>
      <c r="H31" t="s">
        <v>12</v>
      </c>
      <c r="I31" t="s">
        <v>12</v>
      </c>
      <c r="J31" t="s">
        <v>247</v>
      </c>
      <c r="K31" t="str">
        <f>IF(Hospitalisation_table[[#This Row],[month]]="?","Sep",Hospitalisation_table[[#This Row],[month]])</f>
        <v>Oct</v>
      </c>
      <c r="L31">
        <f>IF(Hospitalisation_table[[#This Row],[year]] = "?",ROUNDUP(AVERAGE(Hospitalisation_table[year]),0),Hospitalisation_table[[#This Row],[year]])</f>
        <v>1970</v>
      </c>
      <c r="M31" t="str">
        <f>IF(Hospitalisation_table[[#This Row],[Hospital tier]]="?","tier - 2",Hospitalisation_table[[#This Row],[Hospital tier]])</f>
        <v>tier - 3</v>
      </c>
      <c r="N31" t="str">
        <f>IF(Hospitalisation_table[[#This Row],[City tier]]="?","tier - 2",Hospitalisation_table[[#This Row],[City tier]])</f>
        <v>tier - 3</v>
      </c>
      <c r="O31" t="str">
        <f>IF(Hospitalisation_table[[#This Row],[State ID]]="?","Unknown",Hospitalisation_table[[#This Row],[State ID]])</f>
        <v>R1024</v>
      </c>
      <c r="P31" s="20" t="str">
        <f>_xlfn.CONCAT(Hospitalisation_table[[#This Row],[date]],"-",Hospitalisation_table[[#This Row],[Month_Updated]],"-",Hospitalisation_table[[#This Row],[Year_Update]])</f>
        <v>2-Oct-1970</v>
      </c>
      <c r="Q31">
        <f>DATEDIF(Hospitalisation_table[[#This Row],[Date of Birth]],"8-Jun-2023","Y")</f>
        <v>52</v>
      </c>
    </row>
    <row r="32" spans="1:17" x14ac:dyDescent="0.3">
      <c r="A32" t="s">
        <v>1400</v>
      </c>
      <c r="B32" t="str">
        <f>IF(Hospitalisation_table[[#This Row],[Customer ID]]="?","UnKnown",Hospitalisation_table[[#This Row],[Customer ID]])</f>
        <v>Id971</v>
      </c>
      <c r="C32">
        <v>1970</v>
      </c>
      <c r="D32" t="s">
        <v>37</v>
      </c>
      <c r="E32">
        <v>7</v>
      </c>
      <c r="F32">
        <v>3</v>
      </c>
      <c r="G32" s="24">
        <v>11411.69</v>
      </c>
      <c r="H32" t="s">
        <v>12</v>
      </c>
      <c r="I32" t="s">
        <v>11</v>
      </c>
      <c r="J32" t="s">
        <v>42</v>
      </c>
      <c r="K32" t="str">
        <f>IF(Hospitalisation_table[[#This Row],[month]]="?","Sep",Hospitalisation_table[[#This Row],[month]])</f>
        <v>Oct</v>
      </c>
      <c r="L32">
        <f>IF(Hospitalisation_table[[#This Row],[year]] = "?",ROUNDUP(AVERAGE(Hospitalisation_table[year]),0),Hospitalisation_table[[#This Row],[year]])</f>
        <v>1970</v>
      </c>
      <c r="M32" t="str">
        <f>IF(Hospitalisation_table[[#This Row],[Hospital tier]]="?","tier - 2",Hospitalisation_table[[#This Row],[Hospital tier]])</f>
        <v>tier - 3</v>
      </c>
      <c r="N32" t="str">
        <f>IF(Hospitalisation_table[[#This Row],[City tier]]="?","tier - 2",Hospitalisation_table[[#This Row],[City tier]])</f>
        <v>tier - 2</v>
      </c>
      <c r="O32" t="str">
        <f>IF(Hospitalisation_table[[#This Row],[State ID]]="?","Unknown",Hospitalisation_table[[#This Row],[State ID]])</f>
        <v>R1011</v>
      </c>
      <c r="P32" s="20" t="str">
        <f>_xlfn.CONCAT(Hospitalisation_table[[#This Row],[date]],"-",Hospitalisation_table[[#This Row],[Month_Updated]],"-",Hospitalisation_table[[#This Row],[Year_Update]])</f>
        <v>7-Oct-1970</v>
      </c>
      <c r="Q32">
        <f>DATEDIF(Hospitalisation_table[[#This Row],[Date of Birth]],"8-Jun-2023","Y")</f>
        <v>52</v>
      </c>
    </row>
    <row r="33" spans="1:17" x14ac:dyDescent="0.3">
      <c r="A33" t="s">
        <v>1401</v>
      </c>
      <c r="B33" t="str">
        <f>IF(Hospitalisation_table[[#This Row],[Customer ID]]="?","UnKnown",Hospitalisation_table[[#This Row],[Customer ID]])</f>
        <v>Id970</v>
      </c>
      <c r="C33">
        <v>1983</v>
      </c>
      <c r="D33" t="s">
        <v>37</v>
      </c>
      <c r="E33">
        <v>23</v>
      </c>
      <c r="F33">
        <v>3</v>
      </c>
      <c r="G33" s="24">
        <v>11412.02</v>
      </c>
      <c r="H33" t="s">
        <v>12</v>
      </c>
      <c r="I33" t="s">
        <v>16</v>
      </c>
      <c r="J33" t="s">
        <v>300</v>
      </c>
      <c r="K33" t="str">
        <f>IF(Hospitalisation_table[[#This Row],[month]]="?","Sep",Hospitalisation_table[[#This Row],[month]])</f>
        <v>Oct</v>
      </c>
      <c r="L33">
        <f>IF(Hospitalisation_table[[#This Row],[year]] = "?",ROUNDUP(AVERAGE(Hospitalisation_table[year]),0),Hospitalisation_table[[#This Row],[year]])</f>
        <v>1983</v>
      </c>
      <c r="M33" t="str">
        <f>IF(Hospitalisation_table[[#This Row],[Hospital tier]]="?","tier - 2",Hospitalisation_table[[#This Row],[Hospital tier]])</f>
        <v>tier - 3</v>
      </c>
      <c r="N33" t="str">
        <f>IF(Hospitalisation_table[[#This Row],[City tier]]="?","tier - 2",Hospitalisation_table[[#This Row],[City tier]])</f>
        <v>tier - 1</v>
      </c>
      <c r="O33" t="str">
        <f>IF(Hospitalisation_table[[#This Row],[State ID]]="?","Unknown",Hospitalisation_table[[#This Row],[State ID]])</f>
        <v>R1021</v>
      </c>
      <c r="P33" s="20" t="str">
        <f>_xlfn.CONCAT(Hospitalisation_table[[#This Row],[date]],"-",Hospitalisation_table[[#This Row],[Month_Updated]],"-",Hospitalisation_table[[#This Row],[Year_Update]])</f>
        <v>23-Oct-1983</v>
      </c>
      <c r="Q33">
        <f>DATEDIF(Hospitalisation_table[[#This Row],[Date of Birth]],"8-Jun-2023","Y")</f>
        <v>39</v>
      </c>
    </row>
    <row r="34" spans="1:17" x14ac:dyDescent="0.3">
      <c r="A34" t="s">
        <v>2276</v>
      </c>
      <c r="B34" t="str">
        <f>IF(Hospitalisation_table[[#This Row],[Customer ID]]="?","UnKnown",Hospitalisation_table[[#This Row],[Customer ID]])</f>
        <v>Id97</v>
      </c>
      <c r="C34">
        <v>1985</v>
      </c>
      <c r="D34" t="s">
        <v>15</v>
      </c>
      <c r="E34">
        <v>3</v>
      </c>
      <c r="F34">
        <v>0</v>
      </c>
      <c r="G34" s="24">
        <v>40419.019999999997</v>
      </c>
      <c r="H34" t="s">
        <v>16</v>
      </c>
      <c r="I34" t="s">
        <v>11</v>
      </c>
      <c r="J34" t="s">
        <v>13</v>
      </c>
      <c r="K34" t="str">
        <f>IF(Hospitalisation_table[[#This Row],[month]]="?","Sep",Hospitalisation_table[[#This Row],[month]])</f>
        <v>Nov</v>
      </c>
      <c r="L34">
        <f>IF(Hospitalisation_table[[#This Row],[year]] = "?",ROUNDUP(AVERAGE(Hospitalisation_table[year]),0),Hospitalisation_table[[#This Row],[year]])</f>
        <v>1985</v>
      </c>
      <c r="M34" t="str">
        <f>IF(Hospitalisation_table[[#This Row],[Hospital tier]]="?","tier - 2",Hospitalisation_table[[#This Row],[Hospital tier]])</f>
        <v>tier - 1</v>
      </c>
      <c r="N34" t="str">
        <f>IF(Hospitalisation_table[[#This Row],[City tier]]="?","tier - 2",Hospitalisation_table[[#This Row],[City tier]])</f>
        <v>tier - 2</v>
      </c>
      <c r="O34" t="str">
        <f>IF(Hospitalisation_table[[#This Row],[State ID]]="?","Unknown",Hospitalisation_table[[#This Row],[State ID]])</f>
        <v>R1013</v>
      </c>
      <c r="P34" s="20" t="str">
        <f>_xlfn.CONCAT(Hospitalisation_table[[#This Row],[date]],"-",Hospitalisation_table[[#This Row],[Month_Updated]],"-",Hospitalisation_table[[#This Row],[Year_Update]])</f>
        <v>3-Nov-1985</v>
      </c>
      <c r="Q34">
        <f>DATEDIF(Hospitalisation_table[[#This Row],[Date of Birth]],"8-Jun-2023","Y")</f>
        <v>37</v>
      </c>
    </row>
    <row r="35" spans="1:17" x14ac:dyDescent="0.3">
      <c r="A35" t="s">
        <v>1402</v>
      </c>
      <c r="B35" t="str">
        <f>IF(Hospitalisation_table[[#This Row],[Customer ID]]="?","UnKnown",Hospitalisation_table[[#This Row],[Customer ID]])</f>
        <v>Id969</v>
      </c>
      <c r="C35">
        <v>1985</v>
      </c>
      <c r="D35" t="s">
        <v>18</v>
      </c>
      <c r="E35">
        <v>9</v>
      </c>
      <c r="F35">
        <v>3</v>
      </c>
      <c r="G35" s="24">
        <v>11419.49</v>
      </c>
      <c r="H35" t="s">
        <v>12</v>
      </c>
      <c r="I35" t="s">
        <v>16</v>
      </c>
      <c r="J35" t="s">
        <v>23</v>
      </c>
      <c r="K35" t="str">
        <f>IF(Hospitalisation_table[[#This Row],[month]]="?","Sep",Hospitalisation_table[[#This Row],[month]])</f>
        <v>Jun</v>
      </c>
      <c r="L35">
        <f>IF(Hospitalisation_table[[#This Row],[year]] = "?",ROUNDUP(AVERAGE(Hospitalisation_table[year]),0),Hospitalisation_table[[#This Row],[year]])</f>
        <v>1985</v>
      </c>
      <c r="M35" t="str">
        <f>IF(Hospitalisation_table[[#This Row],[Hospital tier]]="?","tier - 2",Hospitalisation_table[[#This Row],[Hospital tier]])</f>
        <v>tier - 3</v>
      </c>
      <c r="N35" t="str">
        <f>IF(Hospitalisation_table[[#This Row],[City tier]]="?","tier - 2",Hospitalisation_table[[#This Row],[City tier]])</f>
        <v>tier - 1</v>
      </c>
      <c r="O35" t="str">
        <f>IF(Hospitalisation_table[[#This Row],[State ID]]="?","Unknown",Hospitalisation_table[[#This Row],[State ID]])</f>
        <v>R1012</v>
      </c>
      <c r="P35" s="20" t="str">
        <f>_xlfn.CONCAT(Hospitalisation_table[[#This Row],[date]],"-",Hospitalisation_table[[#This Row],[Month_Updated]],"-",Hospitalisation_table[[#This Row],[Year_Update]])</f>
        <v>9-Jun-1985</v>
      </c>
      <c r="Q35">
        <f>DATEDIF(Hospitalisation_table[[#This Row],[Date of Birth]],"8-Jun-2023","Y")</f>
        <v>37</v>
      </c>
    </row>
    <row r="36" spans="1:17" x14ac:dyDescent="0.3">
      <c r="A36" t="s">
        <v>1403</v>
      </c>
      <c r="B36" t="str">
        <f>IF(Hospitalisation_table[[#This Row],[Customer ID]]="?","UnKnown",Hospitalisation_table[[#This Row],[Customer ID]])</f>
        <v>Id968</v>
      </c>
      <c r="C36">
        <v>1980</v>
      </c>
      <c r="D36" t="s">
        <v>10</v>
      </c>
      <c r="E36">
        <v>17</v>
      </c>
      <c r="F36">
        <v>2</v>
      </c>
      <c r="G36" s="24">
        <v>11435.74</v>
      </c>
      <c r="H36" t="s">
        <v>12</v>
      </c>
      <c r="I36" t="s">
        <v>12</v>
      </c>
      <c r="J36" t="s">
        <v>300</v>
      </c>
      <c r="K36" t="str">
        <f>IF(Hospitalisation_table[[#This Row],[month]]="?","Sep",Hospitalisation_table[[#This Row],[month]])</f>
        <v>Jul</v>
      </c>
      <c r="L36">
        <f>IF(Hospitalisation_table[[#This Row],[year]] = "?",ROUNDUP(AVERAGE(Hospitalisation_table[year]),0),Hospitalisation_table[[#This Row],[year]])</f>
        <v>1980</v>
      </c>
      <c r="M36" t="str">
        <f>IF(Hospitalisation_table[[#This Row],[Hospital tier]]="?","tier - 2",Hospitalisation_table[[#This Row],[Hospital tier]])</f>
        <v>tier - 3</v>
      </c>
      <c r="N36" t="str">
        <f>IF(Hospitalisation_table[[#This Row],[City tier]]="?","tier - 2",Hospitalisation_table[[#This Row],[City tier]])</f>
        <v>tier - 3</v>
      </c>
      <c r="O36" t="str">
        <f>IF(Hospitalisation_table[[#This Row],[State ID]]="?","Unknown",Hospitalisation_table[[#This Row],[State ID]])</f>
        <v>R1021</v>
      </c>
      <c r="P36" s="20" t="str">
        <f>_xlfn.CONCAT(Hospitalisation_table[[#This Row],[date]],"-",Hospitalisation_table[[#This Row],[Month_Updated]],"-",Hospitalisation_table[[#This Row],[Year_Update]])</f>
        <v>17-Jul-1980</v>
      </c>
      <c r="Q36">
        <f>DATEDIF(Hospitalisation_table[[#This Row],[Date of Birth]],"8-Jun-2023","Y")</f>
        <v>42</v>
      </c>
    </row>
    <row r="37" spans="1:17" x14ac:dyDescent="0.3">
      <c r="A37" t="s">
        <v>1404</v>
      </c>
      <c r="B37" t="str">
        <f>IF(Hospitalisation_table[[#This Row],[Customer ID]]="?","UnKnown",Hospitalisation_table[[#This Row],[Customer ID]])</f>
        <v>Id967</v>
      </c>
      <c r="C37">
        <v>1971</v>
      </c>
      <c r="D37" t="s">
        <v>20</v>
      </c>
      <c r="E37">
        <v>12</v>
      </c>
      <c r="F37">
        <v>3</v>
      </c>
      <c r="G37" s="24">
        <v>11436.74</v>
      </c>
      <c r="H37" t="s">
        <v>12</v>
      </c>
      <c r="I37" t="s">
        <v>12</v>
      </c>
      <c r="J37" t="s">
        <v>23</v>
      </c>
      <c r="K37" t="str">
        <f>IF(Hospitalisation_table[[#This Row],[month]]="?","Sep",Hospitalisation_table[[#This Row],[month]])</f>
        <v>Sep</v>
      </c>
      <c r="L37">
        <f>IF(Hospitalisation_table[[#This Row],[year]] = "?",ROUNDUP(AVERAGE(Hospitalisation_table[year]),0),Hospitalisation_table[[#This Row],[year]])</f>
        <v>1971</v>
      </c>
      <c r="M37" t="str">
        <f>IF(Hospitalisation_table[[#This Row],[Hospital tier]]="?","tier - 2",Hospitalisation_table[[#This Row],[Hospital tier]])</f>
        <v>tier - 3</v>
      </c>
      <c r="N37" t="str">
        <f>IF(Hospitalisation_table[[#This Row],[City tier]]="?","tier - 2",Hospitalisation_table[[#This Row],[City tier]])</f>
        <v>tier - 3</v>
      </c>
      <c r="O37" t="str">
        <f>IF(Hospitalisation_table[[#This Row],[State ID]]="?","Unknown",Hospitalisation_table[[#This Row],[State ID]])</f>
        <v>R1012</v>
      </c>
      <c r="P37" s="20" t="str">
        <f>_xlfn.CONCAT(Hospitalisation_table[[#This Row],[date]],"-",Hospitalisation_table[[#This Row],[Month_Updated]],"-",Hospitalisation_table[[#This Row],[Year_Update]])</f>
        <v>12-Sep-1971</v>
      </c>
      <c r="Q37">
        <f>DATEDIF(Hospitalisation_table[[#This Row],[Date of Birth]],"8-Jun-2023","Y")</f>
        <v>51</v>
      </c>
    </row>
    <row r="38" spans="1:17" x14ac:dyDescent="0.3">
      <c r="A38" t="s">
        <v>1405</v>
      </c>
      <c r="B38" t="str">
        <f>IF(Hospitalisation_table[[#This Row],[Customer ID]]="?","UnKnown",Hospitalisation_table[[#This Row],[Customer ID]])</f>
        <v>Id966</v>
      </c>
      <c r="C38">
        <v>1966</v>
      </c>
      <c r="D38" t="s">
        <v>18</v>
      </c>
      <c r="E38">
        <v>14</v>
      </c>
      <c r="F38">
        <v>0</v>
      </c>
      <c r="G38" s="24">
        <v>11454.02</v>
      </c>
      <c r="H38" t="s">
        <v>12</v>
      </c>
      <c r="I38" t="s">
        <v>16</v>
      </c>
      <c r="J38" t="s">
        <v>23</v>
      </c>
      <c r="K38" t="str">
        <f>IF(Hospitalisation_table[[#This Row],[month]]="?","Sep",Hospitalisation_table[[#This Row],[month]])</f>
        <v>Jun</v>
      </c>
      <c r="L38">
        <f>IF(Hospitalisation_table[[#This Row],[year]] = "?",ROUNDUP(AVERAGE(Hospitalisation_table[year]),0),Hospitalisation_table[[#This Row],[year]])</f>
        <v>1966</v>
      </c>
      <c r="M38" t="str">
        <f>IF(Hospitalisation_table[[#This Row],[Hospital tier]]="?","tier - 2",Hospitalisation_table[[#This Row],[Hospital tier]])</f>
        <v>tier - 3</v>
      </c>
      <c r="N38" t="str">
        <f>IF(Hospitalisation_table[[#This Row],[City tier]]="?","tier - 2",Hospitalisation_table[[#This Row],[City tier]])</f>
        <v>tier - 1</v>
      </c>
      <c r="O38" t="str">
        <f>IF(Hospitalisation_table[[#This Row],[State ID]]="?","Unknown",Hospitalisation_table[[#This Row],[State ID]])</f>
        <v>R1012</v>
      </c>
      <c r="P38" s="20" t="str">
        <f>_xlfn.CONCAT(Hospitalisation_table[[#This Row],[date]],"-",Hospitalisation_table[[#This Row],[Month_Updated]],"-",Hospitalisation_table[[#This Row],[Year_Update]])</f>
        <v>14-Jun-1966</v>
      </c>
      <c r="Q38">
        <f>DATEDIF(Hospitalisation_table[[#This Row],[Date of Birth]],"8-Jun-2023","Y")</f>
        <v>56</v>
      </c>
    </row>
    <row r="39" spans="1:17" x14ac:dyDescent="0.3">
      <c r="A39" t="s">
        <v>1406</v>
      </c>
      <c r="B39" t="str">
        <f>IF(Hospitalisation_table[[#This Row],[Customer ID]]="?","UnKnown",Hospitalisation_table[[#This Row],[Customer ID]])</f>
        <v>Id965</v>
      </c>
      <c r="C39">
        <v>1965</v>
      </c>
      <c r="D39" t="s">
        <v>18</v>
      </c>
      <c r="E39">
        <v>23</v>
      </c>
      <c r="F39">
        <v>0</v>
      </c>
      <c r="G39" s="24">
        <v>11455.28</v>
      </c>
      <c r="H39" t="s">
        <v>12</v>
      </c>
      <c r="I39" t="s">
        <v>11</v>
      </c>
      <c r="J39" t="s">
        <v>42</v>
      </c>
      <c r="K39" t="str">
        <f>IF(Hospitalisation_table[[#This Row],[month]]="?","Sep",Hospitalisation_table[[#This Row],[month]])</f>
        <v>Jun</v>
      </c>
      <c r="L39">
        <f>IF(Hospitalisation_table[[#This Row],[year]] = "?",ROUNDUP(AVERAGE(Hospitalisation_table[year]),0),Hospitalisation_table[[#This Row],[year]])</f>
        <v>1965</v>
      </c>
      <c r="M39" t="str">
        <f>IF(Hospitalisation_table[[#This Row],[Hospital tier]]="?","tier - 2",Hospitalisation_table[[#This Row],[Hospital tier]])</f>
        <v>tier - 3</v>
      </c>
      <c r="N39" t="str">
        <f>IF(Hospitalisation_table[[#This Row],[City tier]]="?","tier - 2",Hospitalisation_table[[#This Row],[City tier]])</f>
        <v>tier - 2</v>
      </c>
      <c r="O39" t="str">
        <f>IF(Hospitalisation_table[[#This Row],[State ID]]="?","Unknown",Hospitalisation_table[[#This Row],[State ID]])</f>
        <v>R1011</v>
      </c>
      <c r="P39" s="20" t="str">
        <f>_xlfn.CONCAT(Hospitalisation_table[[#This Row],[date]],"-",Hospitalisation_table[[#This Row],[Month_Updated]],"-",Hospitalisation_table[[#This Row],[Year_Update]])</f>
        <v>23-Jun-1965</v>
      </c>
      <c r="Q39">
        <f>DATEDIF(Hospitalisation_table[[#This Row],[Date of Birth]],"8-Jun-2023","Y")</f>
        <v>57</v>
      </c>
    </row>
    <row r="40" spans="1:17" x14ac:dyDescent="0.3">
      <c r="A40" t="s">
        <v>1407</v>
      </c>
      <c r="B40" t="str">
        <f>IF(Hospitalisation_table[[#This Row],[Customer ID]]="?","UnKnown",Hospitalisation_table[[#This Row],[Customer ID]])</f>
        <v>Id964</v>
      </c>
      <c r="C40">
        <v>1966</v>
      </c>
      <c r="D40" t="s">
        <v>20</v>
      </c>
      <c r="E40">
        <v>7</v>
      </c>
      <c r="F40">
        <v>0</v>
      </c>
      <c r="G40" s="24">
        <v>11478.14</v>
      </c>
      <c r="H40" t="s">
        <v>12</v>
      </c>
      <c r="I40" t="s">
        <v>11</v>
      </c>
      <c r="J40" t="s">
        <v>200</v>
      </c>
      <c r="K40" t="str">
        <f>IF(Hospitalisation_table[[#This Row],[month]]="?","Sep",Hospitalisation_table[[#This Row],[month]])</f>
        <v>Sep</v>
      </c>
      <c r="L40">
        <f>IF(Hospitalisation_table[[#This Row],[year]] = "?",ROUNDUP(AVERAGE(Hospitalisation_table[year]),0),Hospitalisation_table[[#This Row],[year]])</f>
        <v>1966</v>
      </c>
      <c r="M40" t="str">
        <f>IF(Hospitalisation_table[[#This Row],[Hospital tier]]="?","tier - 2",Hospitalisation_table[[#This Row],[Hospital tier]])</f>
        <v>tier - 3</v>
      </c>
      <c r="N40" t="str">
        <f>IF(Hospitalisation_table[[#This Row],[City tier]]="?","tier - 2",Hospitalisation_table[[#This Row],[City tier]])</f>
        <v>tier - 2</v>
      </c>
      <c r="O40" t="str">
        <f>IF(Hospitalisation_table[[#This Row],[State ID]]="?","Unknown",Hospitalisation_table[[#This Row],[State ID]])</f>
        <v>R1025</v>
      </c>
      <c r="P40" s="20" t="str">
        <f>_xlfn.CONCAT(Hospitalisation_table[[#This Row],[date]],"-",Hospitalisation_table[[#This Row],[Month_Updated]],"-",Hospitalisation_table[[#This Row],[Year_Update]])</f>
        <v>7-Sep-1966</v>
      </c>
      <c r="Q40">
        <f>DATEDIF(Hospitalisation_table[[#This Row],[Date of Birth]],"8-Jun-2023","Y")</f>
        <v>56</v>
      </c>
    </row>
    <row r="41" spans="1:17" x14ac:dyDescent="0.3">
      <c r="A41" t="s">
        <v>1408</v>
      </c>
      <c r="B41" t="str">
        <f>IF(Hospitalisation_table[[#This Row],[Customer ID]]="?","UnKnown",Hospitalisation_table[[#This Row],[Customer ID]])</f>
        <v>Id963</v>
      </c>
      <c r="C41">
        <v>2004</v>
      </c>
      <c r="D41" t="s">
        <v>20</v>
      </c>
      <c r="E41">
        <v>10</v>
      </c>
      <c r="F41">
        <v>0</v>
      </c>
      <c r="G41" s="24">
        <v>11482.63</v>
      </c>
      <c r="H41" t="s">
        <v>12</v>
      </c>
      <c r="I41" t="s">
        <v>11</v>
      </c>
      <c r="J41" t="s">
        <v>13</v>
      </c>
      <c r="K41" t="str">
        <f>IF(Hospitalisation_table[[#This Row],[month]]="?","Sep",Hospitalisation_table[[#This Row],[month]])</f>
        <v>Sep</v>
      </c>
      <c r="L41">
        <f>IF(Hospitalisation_table[[#This Row],[year]] = "?",ROUNDUP(AVERAGE(Hospitalisation_table[year]),0),Hospitalisation_table[[#This Row],[year]])</f>
        <v>2004</v>
      </c>
      <c r="M41" t="str">
        <f>IF(Hospitalisation_table[[#This Row],[Hospital tier]]="?","tier - 2",Hospitalisation_table[[#This Row],[Hospital tier]])</f>
        <v>tier - 3</v>
      </c>
      <c r="N41" t="str">
        <f>IF(Hospitalisation_table[[#This Row],[City tier]]="?","tier - 2",Hospitalisation_table[[#This Row],[City tier]])</f>
        <v>tier - 2</v>
      </c>
      <c r="O41" t="str">
        <f>IF(Hospitalisation_table[[#This Row],[State ID]]="?","Unknown",Hospitalisation_table[[#This Row],[State ID]])</f>
        <v>R1013</v>
      </c>
      <c r="P41" s="20" t="str">
        <f>_xlfn.CONCAT(Hospitalisation_table[[#This Row],[date]],"-",Hospitalisation_table[[#This Row],[Month_Updated]],"-",Hospitalisation_table[[#This Row],[Year_Update]])</f>
        <v>10-Sep-2004</v>
      </c>
      <c r="Q41">
        <f>DATEDIF(Hospitalisation_table[[#This Row],[Date of Birth]],"8-Jun-2023","Y")</f>
        <v>18</v>
      </c>
    </row>
    <row r="42" spans="1:17" x14ac:dyDescent="0.3">
      <c r="A42" t="s">
        <v>1409</v>
      </c>
      <c r="B42" t="str">
        <f>IF(Hospitalisation_table[[#This Row],[Customer ID]]="?","UnKnown",Hospitalisation_table[[#This Row],[Customer ID]])</f>
        <v>Id962</v>
      </c>
      <c r="C42">
        <v>1970</v>
      </c>
      <c r="D42" t="s">
        <v>37</v>
      </c>
      <c r="E42">
        <v>13</v>
      </c>
      <c r="F42">
        <v>3</v>
      </c>
      <c r="G42" s="24">
        <v>11488.32</v>
      </c>
      <c r="H42" t="s">
        <v>12</v>
      </c>
      <c r="I42" t="s">
        <v>16</v>
      </c>
      <c r="J42" t="s">
        <v>276</v>
      </c>
      <c r="K42" t="str">
        <f>IF(Hospitalisation_table[[#This Row],[month]]="?","Sep",Hospitalisation_table[[#This Row],[month]])</f>
        <v>Oct</v>
      </c>
      <c r="L42">
        <f>IF(Hospitalisation_table[[#This Row],[year]] = "?",ROUNDUP(AVERAGE(Hospitalisation_table[year]),0),Hospitalisation_table[[#This Row],[year]])</f>
        <v>1970</v>
      </c>
      <c r="M42" t="str">
        <f>IF(Hospitalisation_table[[#This Row],[Hospital tier]]="?","tier - 2",Hospitalisation_table[[#This Row],[Hospital tier]])</f>
        <v>tier - 3</v>
      </c>
      <c r="N42" t="str">
        <f>IF(Hospitalisation_table[[#This Row],[City tier]]="?","tier - 2",Hospitalisation_table[[#This Row],[City tier]])</f>
        <v>tier - 1</v>
      </c>
      <c r="O42" t="str">
        <f>IF(Hospitalisation_table[[#This Row],[State ID]]="?","Unknown",Hospitalisation_table[[#This Row],[State ID]])</f>
        <v>R1014</v>
      </c>
      <c r="P42" s="20" t="str">
        <f>_xlfn.CONCAT(Hospitalisation_table[[#This Row],[date]],"-",Hospitalisation_table[[#This Row],[Month_Updated]],"-",Hospitalisation_table[[#This Row],[Year_Update]])</f>
        <v>13-Oct-1970</v>
      </c>
      <c r="Q42">
        <f>DATEDIF(Hospitalisation_table[[#This Row],[Date of Birth]],"8-Jun-2023","Y")</f>
        <v>52</v>
      </c>
    </row>
    <row r="43" spans="1:17" x14ac:dyDescent="0.3">
      <c r="A43" t="s">
        <v>1410</v>
      </c>
      <c r="B43" t="str">
        <f>IF(Hospitalisation_table[[#This Row],[Customer ID]]="?","UnKnown",Hospitalisation_table[[#This Row],[Customer ID]])</f>
        <v>Id961</v>
      </c>
      <c r="C43">
        <v>1983</v>
      </c>
      <c r="D43" t="s">
        <v>18</v>
      </c>
      <c r="E43">
        <v>7</v>
      </c>
      <c r="F43">
        <v>3</v>
      </c>
      <c r="G43" s="24">
        <v>11492.46</v>
      </c>
      <c r="H43" t="s">
        <v>12</v>
      </c>
      <c r="I43" t="s">
        <v>12</v>
      </c>
      <c r="J43" t="s">
        <v>535</v>
      </c>
      <c r="K43" t="str">
        <f>IF(Hospitalisation_table[[#This Row],[month]]="?","Sep",Hospitalisation_table[[#This Row],[month]])</f>
        <v>Jun</v>
      </c>
      <c r="L43">
        <f>IF(Hospitalisation_table[[#This Row],[year]] = "?",ROUNDUP(AVERAGE(Hospitalisation_table[year]),0),Hospitalisation_table[[#This Row],[year]])</f>
        <v>1983</v>
      </c>
      <c r="M43" t="str">
        <f>IF(Hospitalisation_table[[#This Row],[Hospital tier]]="?","tier - 2",Hospitalisation_table[[#This Row],[Hospital tier]])</f>
        <v>tier - 3</v>
      </c>
      <c r="N43" t="str">
        <f>IF(Hospitalisation_table[[#This Row],[City tier]]="?","tier - 2",Hospitalisation_table[[#This Row],[City tier]])</f>
        <v>tier - 3</v>
      </c>
      <c r="O43" t="str">
        <f>IF(Hospitalisation_table[[#This Row],[State ID]]="?","Unknown",Hospitalisation_table[[#This Row],[State ID]])</f>
        <v>R1026</v>
      </c>
      <c r="P43" s="20" t="str">
        <f>_xlfn.CONCAT(Hospitalisation_table[[#This Row],[date]],"-",Hospitalisation_table[[#This Row],[Month_Updated]],"-",Hospitalisation_table[[#This Row],[Year_Update]])</f>
        <v>7-Jun-1983</v>
      </c>
      <c r="Q43">
        <f>DATEDIF(Hospitalisation_table[[#This Row],[Date of Birth]],"8-Jun-2023","Y")</f>
        <v>40</v>
      </c>
    </row>
    <row r="44" spans="1:17" x14ac:dyDescent="0.3">
      <c r="A44" t="s">
        <v>1411</v>
      </c>
      <c r="B44" t="str">
        <f>IF(Hospitalisation_table[[#This Row],[Customer ID]]="?","UnKnown",Hospitalisation_table[[#This Row],[Customer ID]])</f>
        <v>Id960</v>
      </c>
      <c r="C44">
        <v>1969</v>
      </c>
      <c r="D44" t="s">
        <v>35</v>
      </c>
      <c r="E44">
        <v>11</v>
      </c>
      <c r="F44">
        <v>0</v>
      </c>
      <c r="G44" s="24">
        <v>11497.69</v>
      </c>
      <c r="H44" t="s">
        <v>12</v>
      </c>
      <c r="I44" t="s">
        <v>16</v>
      </c>
      <c r="J44" t="s">
        <v>23</v>
      </c>
      <c r="K44" t="str">
        <f>IF(Hospitalisation_table[[#This Row],[month]]="?","Sep",Hospitalisation_table[[#This Row],[month]])</f>
        <v>Aug</v>
      </c>
      <c r="L44">
        <f>IF(Hospitalisation_table[[#This Row],[year]] = "?",ROUNDUP(AVERAGE(Hospitalisation_table[year]),0),Hospitalisation_table[[#This Row],[year]])</f>
        <v>1969</v>
      </c>
      <c r="M44" t="str">
        <f>IF(Hospitalisation_table[[#This Row],[Hospital tier]]="?","tier - 2",Hospitalisation_table[[#This Row],[Hospital tier]])</f>
        <v>tier - 3</v>
      </c>
      <c r="N44" t="str">
        <f>IF(Hospitalisation_table[[#This Row],[City tier]]="?","tier - 2",Hospitalisation_table[[#This Row],[City tier]])</f>
        <v>tier - 1</v>
      </c>
      <c r="O44" t="str">
        <f>IF(Hospitalisation_table[[#This Row],[State ID]]="?","Unknown",Hospitalisation_table[[#This Row],[State ID]])</f>
        <v>R1012</v>
      </c>
      <c r="P44" s="20" t="str">
        <f>_xlfn.CONCAT(Hospitalisation_table[[#This Row],[date]],"-",Hospitalisation_table[[#This Row],[Month_Updated]],"-",Hospitalisation_table[[#This Row],[Year_Update]])</f>
        <v>11-Aug-1969</v>
      </c>
      <c r="Q44">
        <f>DATEDIF(Hospitalisation_table[[#This Row],[Date of Birth]],"8-Jun-2023","Y")</f>
        <v>53</v>
      </c>
    </row>
    <row r="45" spans="1:17" x14ac:dyDescent="0.3">
      <c r="A45" t="s">
        <v>2277</v>
      </c>
      <c r="B45" t="str">
        <f>IF(Hospitalisation_table[[#This Row],[Customer ID]]="?","UnKnown",Hospitalisation_table[[#This Row],[Customer ID]])</f>
        <v>Id96</v>
      </c>
      <c r="C45">
        <v>1975</v>
      </c>
      <c r="D45" t="s">
        <v>10</v>
      </c>
      <c r="E45">
        <v>10</v>
      </c>
      <c r="F45">
        <v>1</v>
      </c>
      <c r="G45" s="24">
        <v>40590.550000000003</v>
      </c>
      <c r="H45" t="s">
        <v>16</v>
      </c>
      <c r="I45" t="s">
        <v>12</v>
      </c>
      <c r="J45" t="s">
        <v>23</v>
      </c>
      <c r="K45" t="str">
        <f>IF(Hospitalisation_table[[#This Row],[month]]="?","Sep",Hospitalisation_table[[#This Row],[month]])</f>
        <v>Jul</v>
      </c>
      <c r="L45">
        <f>IF(Hospitalisation_table[[#This Row],[year]] = "?",ROUNDUP(AVERAGE(Hospitalisation_table[year]),0),Hospitalisation_table[[#This Row],[year]])</f>
        <v>1975</v>
      </c>
      <c r="M45" t="str">
        <f>IF(Hospitalisation_table[[#This Row],[Hospital tier]]="?","tier - 2",Hospitalisation_table[[#This Row],[Hospital tier]])</f>
        <v>tier - 1</v>
      </c>
      <c r="N45" t="str">
        <f>IF(Hospitalisation_table[[#This Row],[City tier]]="?","tier - 2",Hospitalisation_table[[#This Row],[City tier]])</f>
        <v>tier - 3</v>
      </c>
      <c r="O45" t="str">
        <f>IF(Hospitalisation_table[[#This Row],[State ID]]="?","Unknown",Hospitalisation_table[[#This Row],[State ID]])</f>
        <v>R1012</v>
      </c>
      <c r="P45" s="20" t="str">
        <f>_xlfn.CONCAT(Hospitalisation_table[[#This Row],[date]],"-",Hospitalisation_table[[#This Row],[Month_Updated]],"-",Hospitalisation_table[[#This Row],[Year_Update]])</f>
        <v>10-Jul-1975</v>
      </c>
      <c r="Q45">
        <f>DATEDIF(Hospitalisation_table[[#This Row],[Date of Birth]],"8-Jun-2023","Y")</f>
        <v>47</v>
      </c>
    </row>
    <row r="46" spans="1:17" x14ac:dyDescent="0.3">
      <c r="A46" t="s">
        <v>1412</v>
      </c>
      <c r="B46" t="str">
        <f>IF(Hospitalisation_table[[#This Row],[Customer ID]]="?","UnKnown",Hospitalisation_table[[#This Row],[Customer ID]])</f>
        <v>Id959</v>
      </c>
      <c r="C46">
        <v>1989</v>
      </c>
      <c r="D46" t="s">
        <v>37</v>
      </c>
      <c r="E46">
        <v>6</v>
      </c>
      <c r="F46">
        <v>3</v>
      </c>
      <c r="G46" s="24">
        <v>11511.61</v>
      </c>
      <c r="H46" t="s">
        <v>12</v>
      </c>
      <c r="I46" t="s">
        <v>12</v>
      </c>
      <c r="J46" t="s">
        <v>535</v>
      </c>
      <c r="K46" t="str">
        <f>IF(Hospitalisation_table[[#This Row],[month]]="?","Sep",Hospitalisation_table[[#This Row],[month]])</f>
        <v>Oct</v>
      </c>
      <c r="L46">
        <f>IF(Hospitalisation_table[[#This Row],[year]] = "?",ROUNDUP(AVERAGE(Hospitalisation_table[year]),0),Hospitalisation_table[[#This Row],[year]])</f>
        <v>1989</v>
      </c>
      <c r="M46" t="str">
        <f>IF(Hospitalisation_table[[#This Row],[Hospital tier]]="?","tier - 2",Hospitalisation_table[[#This Row],[Hospital tier]])</f>
        <v>tier - 3</v>
      </c>
      <c r="N46" t="str">
        <f>IF(Hospitalisation_table[[#This Row],[City tier]]="?","tier - 2",Hospitalisation_table[[#This Row],[City tier]])</f>
        <v>tier - 3</v>
      </c>
      <c r="O46" t="str">
        <f>IF(Hospitalisation_table[[#This Row],[State ID]]="?","Unknown",Hospitalisation_table[[#This Row],[State ID]])</f>
        <v>R1026</v>
      </c>
      <c r="P46" s="20" t="str">
        <f>_xlfn.CONCAT(Hospitalisation_table[[#This Row],[date]],"-",Hospitalisation_table[[#This Row],[Month_Updated]],"-",Hospitalisation_table[[#This Row],[Year_Update]])</f>
        <v>6-Oct-1989</v>
      </c>
      <c r="Q46">
        <f>DATEDIF(Hospitalisation_table[[#This Row],[Date of Birth]],"8-Jun-2023","Y")</f>
        <v>33</v>
      </c>
    </row>
    <row r="47" spans="1:17" x14ac:dyDescent="0.3">
      <c r="A47" t="s">
        <v>1413</v>
      </c>
      <c r="B47" t="str">
        <f>IF(Hospitalisation_table[[#This Row],[Customer ID]]="?","UnKnown",Hospitalisation_table[[#This Row],[Customer ID]])</f>
        <v>Id958</v>
      </c>
      <c r="C47">
        <v>1968</v>
      </c>
      <c r="D47" t="s">
        <v>18</v>
      </c>
      <c r="E47">
        <v>24</v>
      </c>
      <c r="F47">
        <v>1</v>
      </c>
      <c r="G47" s="24">
        <v>11512.41</v>
      </c>
      <c r="H47" t="s">
        <v>12</v>
      </c>
      <c r="I47" t="s">
        <v>16</v>
      </c>
      <c r="J47" t="s">
        <v>247</v>
      </c>
      <c r="K47" t="str">
        <f>IF(Hospitalisation_table[[#This Row],[month]]="?","Sep",Hospitalisation_table[[#This Row],[month]])</f>
        <v>Jun</v>
      </c>
      <c r="L47">
        <f>IF(Hospitalisation_table[[#This Row],[year]] = "?",ROUNDUP(AVERAGE(Hospitalisation_table[year]),0),Hospitalisation_table[[#This Row],[year]])</f>
        <v>1968</v>
      </c>
      <c r="M47" t="str">
        <f>IF(Hospitalisation_table[[#This Row],[Hospital tier]]="?","tier - 2",Hospitalisation_table[[#This Row],[Hospital tier]])</f>
        <v>tier - 3</v>
      </c>
      <c r="N47" t="str">
        <f>IF(Hospitalisation_table[[#This Row],[City tier]]="?","tier - 2",Hospitalisation_table[[#This Row],[City tier]])</f>
        <v>tier - 1</v>
      </c>
      <c r="O47" t="str">
        <f>IF(Hospitalisation_table[[#This Row],[State ID]]="?","Unknown",Hospitalisation_table[[#This Row],[State ID]])</f>
        <v>R1024</v>
      </c>
      <c r="P47" s="20" t="str">
        <f>_xlfn.CONCAT(Hospitalisation_table[[#This Row],[date]],"-",Hospitalisation_table[[#This Row],[Month_Updated]],"-",Hospitalisation_table[[#This Row],[Year_Update]])</f>
        <v>24-Jun-1968</v>
      </c>
      <c r="Q47">
        <f>DATEDIF(Hospitalisation_table[[#This Row],[Date of Birth]],"8-Jun-2023","Y")</f>
        <v>54</v>
      </c>
    </row>
    <row r="48" spans="1:17" x14ac:dyDescent="0.3">
      <c r="A48" t="s">
        <v>1414</v>
      </c>
      <c r="B48" t="str">
        <f>IF(Hospitalisation_table[[#This Row],[Customer ID]]="?","UnKnown",Hospitalisation_table[[#This Row],[Customer ID]])</f>
        <v>Id957</v>
      </c>
      <c r="C48">
        <v>1971</v>
      </c>
      <c r="D48" t="s">
        <v>30</v>
      </c>
      <c r="E48">
        <v>19</v>
      </c>
      <c r="F48">
        <v>4</v>
      </c>
      <c r="G48" s="24">
        <v>11520.1</v>
      </c>
      <c r="H48" t="s">
        <v>12</v>
      </c>
      <c r="I48" t="s">
        <v>16</v>
      </c>
      <c r="J48" t="s">
        <v>23</v>
      </c>
      <c r="K48" t="str">
        <f>IF(Hospitalisation_table[[#This Row],[month]]="?","Sep",Hospitalisation_table[[#This Row],[month]])</f>
        <v>Dec</v>
      </c>
      <c r="L48">
        <f>IF(Hospitalisation_table[[#This Row],[year]] = "?",ROUNDUP(AVERAGE(Hospitalisation_table[year]),0),Hospitalisation_table[[#This Row],[year]])</f>
        <v>1971</v>
      </c>
      <c r="M48" t="str">
        <f>IF(Hospitalisation_table[[#This Row],[Hospital tier]]="?","tier - 2",Hospitalisation_table[[#This Row],[Hospital tier]])</f>
        <v>tier - 3</v>
      </c>
      <c r="N48" t="str">
        <f>IF(Hospitalisation_table[[#This Row],[City tier]]="?","tier - 2",Hospitalisation_table[[#This Row],[City tier]])</f>
        <v>tier - 1</v>
      </c>
      <c r="O48" t="str">
        <f>IF(Hospitalisation_table[[#This Row],[State ID]]="?","Unknown",Hospitalisation_table[[#This Row],[State ID]])</f>
        <v>R1012</v>
      </c>
      <c r="P48" s="20" t="str">
        <f>_xlfn.CONCAT(Hospitalisation_table[[#This Row],[date]],"-",Hospitalisation_table[[#This Row],[Month_Updated]],"-",Hospitalisation_table[[#This Row],[Year_Update]])</f>
        <v>19-Dec-1971</v>
      </c>
      <c r="Q48">
        <f>DATEDIF(Hospitalisation_table[[#This Row],[Date of Birth]],"8-Jun-2023","Y")</f>
        <v>51</v>
      </c>
    </row>
    <row r="49" spans="1:17" x14ac:dyDescent="0.3">
      <c r="A49" t="s">
        <v>1415</v>
      </c>
      <c r="B49" t="str">
        <f>IF(Hospitalisation_table[[#This Row],[Customer ID]]="?","UnKnown",Hospitalisation_table[[#This Row],[Customer ID]])</f>
        <v>Id956</v>
      </c>
      <c r="C49">
        <v>1988</v>
      </c>
      <c r="D49" t="s">
        <v>18</v>
      </c>
      <c r="E49">
        <v>12</v>
      </c>
      <c r="F49">
        <v>3</v>
      </c>
      <c r="G49" s="24">
        <v>11524.25</v>
      </c>
      <c r="H49" t="s">
        <v>12</v>
      </c>
      <c r="I49" t="s">
        <v>16</v>
      </c>
      <c r="J49" t="s">
        <v>535</v>
      </c>
      <c r="K49" t="str">
        <f>IF(Hospitalisation_table[[#This Row],[month]]="?","Sep",Hospitalisation_table[[#This Row],[month]])</f>
        <v>Jun</v>
      </c>
      <c r="L49">
        <f>IF(Hospitalisation_table[[#This Row],[year]] = "?",ROUNDUP(AVERAGE(Hospitalisation_table[year]),0),Hospitalisation_table[[#This Row],[year]])</f>
        <v>1988</v>
      </c>
      <c r="M49" t="str">
        <f>IF(Hospitalisation_table[[#This Row],[Hospital tier]]="?","tier - 2",Hospitalisation_table[[#This Row],[Hospital tier]])</f>
        <v>tier - 3</v>
      </c>
      <c r="N49" t="str">
        <f>IF(Hospitalisation_table[[#This Row],[City tier]]="?","tier - 2",Hospitalisation_table[[#This Row],[City tier]])</f>
        <v>tier - 1</v>
      </c>
      <c r="O49" t="str">
        <f>IF(Hospitalisation_table[[#This Row],[State ID]]="?","Unknown",Hospitalisation_table[[#This Row],[State ID]])</f>
        <v>R1026</v>
      </c>
      <c r="P49" s="20" t="str">
        <f>_xlfn.CONCAT(Hospitalisation_table[[#This Row],[date]],"-",Hospitalisation_table[[#This Row],[Month_Updated]],"-",Hospitalisation_table[[#This Row],[Year_Update]])</f>
        <v>12-Jun-1988</v>
      </c>
      <c r="Q49">
        <f>DATEDIF(Hospitalisation_table[[#This Row],[Date of Birth]],"8-Jun-2023","Y")</f>
        <v>34</v>
      </c>
    </row>
    <row r="50" spans="1:17" x14ac:dyDescent="0.3">
      <c r="A50" t="s">
        <v>1416</v>
      </c>
      <c r="B50" t="str">
        <f>IF(Hospitalisation_table[[#This Row],[Customer ID]]="?","UnKnown",Hospitalisation_table[[#This Row],[Customer ID]])</f>
        <v>Id955</v>
      </c>
      <c r="C50">
        <v>1970</v>
      </c>
      <c r="D50" t="s">
        <v>10</v>
      </c>
      <c r="E50">
        <v>23</v>
      </c>
      <c r="F50">
        <v>0</v>
      </c>
      <c r="G50" s="24">
        <v>11530.12</v>
      </c>
      <c r="H50" t="s">
        <v>12</v>
      </c>
      <c r="I50" t="s">
        <v>16</v>
      </c>
      <c r="J50" t="s">
        <v>23</v>
      </c>
      <c r="K50" t="str">
        <f>IF(Hospitalisation_table[[#This Row],[month]]="?","Sep",Hospitalisation_table[[#This Row],[month]])</f>
        <v>Jul</v>
      </c>
      <c r="L50">
        <f>IF(Hospitalisation_table[[#This Row],[year]] = "?",ROUNDUP(AVERAGE(Hospitalisation_table[year]),0),Hospitalisation_table[[#This Row],[year]])</f>
        <v>1970</v>
      </c>
      <c r="M50" t="str">
        <f>IF(Hospitalisation_table[[#This Row],[Hospital tier]]="?","tier - 2",Hospitalisation_table[[#This Row],[Hospital tier]])</f>
        <v>tier - 3</v>
      </c>
      <c r="N50" t="str">
        <f>IF(Hospitalisation_table[[#This Row],[City tier]]="?","tier - 2",Hospitalisation_table[[#This Row],[City tier]])</f>
        <v>tier - 1</v>
      </c>
      <c r="O50" t="str">
        <f>IF(Hospitalisation_table[[#This Row],[State ID]]="?","Unknown",Hospitalisation_table[[#This Row],[State ID]])</f>
        <v>R1012</v>
      </c>
      <c r="P50" s="20" t="str">
        <f>_xlfn.CONCAT(Hospitalisation_table[[#This Row],[date]],"-",Hospitalisation_table[[#This Row],[Month_Updated]],"-",Hospitalisation_table[[#This Row],[Year_Update]])</f>
        <v>23-Jul-1970</v>
      </c>
      <c r="Q50">
        <f>DATEDIF(Hospitalisation_table[[#This Row],[Date of Birth]],"8-Jun-2023","Y")</f>
        <v>52</v>
      </c>
    </row>
    <row r="51" spans="1:17" x14ac:dyDescent="0.3">
      <c r="A51" t="s">
        <v>1417</v>
      </c>
      <c r="B51" t="str">
        <f>IF(Hospitalisation_table[[#This Row],[Customer ID]]="?","UnKnown",Hospitalisation_table[[#This Row],[Customer ID]])</f>
        <v>Id954</v>
      </c>
      <c r="C51">
        <v>1965</v>
      </c>
      <c r="D51" t="s">
        <v>37</v>
      </c>
      <c r="E51">
        <v>3</v>
      </c>
      <c r="F51">
        <v>0</v>
      </c>
      <c r="G51" s="24">
        <v>11534.87</v>
      </c>
      <c r="H51" t="s">
        <v>12</v>
      </c>
      <c r="I51" t="s">
        <v>16</v>
      </c>
      <c r="J51" t="s">
        <v>356</v>
      </c>
      <c r="K51" t="str">
        <f>IF(Hospitalisation_table[[#This Row],[month]]="?","Sep",Hospitalisation_table[[#This Row],[month]])</f>
        <v>Oct</v>
      </c>
      <c r="L51">
        <f>IF(Hospitalisation_table[[#This Row],[year]] = "?",ROUNDUP(AVERAGE(Hospitalisation_table[year]),0),Hospitalisation_table[[#This Row],[year]])</f>
        <v>1965</v>
      </c>
      <c r="M51" t="str">
        <f>IF(Hospitalisation_table[[#This Row],[Hospital tier]]="?","tier - 2",Hospitalisation_table[[#This Row],[Hospital tier]])</f>
        <v>tier - 3</v>
      </c>
      <c r="N51" t="str">
        <f>IF(Hospitalisation_table[[#This Row],[City tier]]="?","tier - 2",Hospitalisation_table[[#This Row],[City tier]])</f>
        <v>tier - 1</v>
      </c>
      <c r="O51" t="str">
        <f>IF(Hospitalisation_table[[#This Row],[State ID]]="?","Unknown",Hospitalisation_table[[#This Row],[State ID]])</f>
        <v>R1017</v>
      </c>
      <c r="P51" s="20" t="str">
        <f>_xlfn.CONCAT(Hospitalisation_table[[#This Row],[date]],"-",Hospitalisation_table[[#This Row],[Month_Updated]],"-",Hospitalisation_table[[#This Row],[Year_Update]])</f>
        <v>3-Oct-1965</v>
      </c>
      <c r="Q51">
        <f>DATEDIF(Hospitalisation_table[[#This Row],[Date of Birth]],"8-Jun-2023","Y")</f>
        <v>57</v>
      </c>
    </row>
    <row r="52" spans="1:17" x14ac:dyDescent="0.3">
      <c r="A52" t="s">
        <v>1418</v>
      </c>
      <c r="B52" t="str">
        <f>IF(Hospitalisation_table[[#This Row],[Customer ID]]="?","UnKnown",Hospitalisation_table[[#This Row],[Customer ID]])</f>
        <v>Id953</v>
      </c>
      <c r="C52">
        <v>1968</v>
      </c>
      <c r="D52" t="s">
        <v>15</v>
      </c>
      <c r="E52">
        <v>14</v>
      </c>
      <c r="F52">
        <v>2</v>
      </c>
      <c r="G52" s="24">
        <v>11538.42</v>
      </c>
      <c r="H52" t="s">
        <v>12</v>
      </c>
      <c r="I52" t="s">
        <v>16</v>
      </c>
      <c r="J52" t="s">
        <v>42</v>
      </c>
      <c r="K52" t="str">
        <f>IF(Hospitalisation_table[[#This Row],[month]]="?","Sep",Hospitalisation_table[[#This Row],[month]])</f>
        <v>Nov</v>
      </c>
      <c r="L52">
        <f>IF(Hospitalisation_table[[#This Row],[year]] = "?",ROUNDUP(AVERAGE(Hospitalisation_table[year]),0),Hospitalisation_table[[#This Row],[year]])</f>
        <v>1968</v>
      </c>
      <c r="M52" t="str">
        <f>IF(Hospitalisation_table[[#This Row],[Hospital tier]]="?","tier - 2",Hospitalisation_table[[#This Row],[Hospital tier]])</f>
        <v>tier - 3</v>
      </c>
      <c r="N52" t="str">
        <f>IF(Hospitalisation_table[[#This Row],[City tier]]="?","tier - 2",Hospitalisation_table[[#This Row],[City tier]])</f>
        <v>tier - 1</v>
      </c>
      <c r="O52" t="str">
        <f>IF(Hospitalisation_table[[#This Row],[State ID]]="?","Unknown",Hospitalisation_table[[#This Row],[State ID]])</f>
        <v>R1011</v>
      </c>
      <c r="P52" s="20" t="str">
        <f>_xlfn.CONCAT(Hospitalisation_table[[#This Row],[date]],"-",Hospitalisation_table[[#This Row],[Month_Updated]],"-",Hospitalisation_table[[#This Row],[Year_Update]])</f>
        <v>14-Nov-1968</v>
      </c>
      <c r="Q52">
        <f>DATEDIF(Hospitalisation_table[[#This Row],[Date of Birth]],"8-Jun-2023","Y")</f>
        <v>54</v>
      </c>
    </row>
    <row r="53" spans="1:17" x14ac:dyDescent="0.3">
      <c r="A53" t="s">
        <v>1419</v>
      </c>
      <c r="B53" t="str">
        <f>IF(Hospitalisation_table[[#This Row],[Customer ID]]="?","UnKnown",Hospitalisation_table[[#This Row],[Customer ID]])</f>
        <v>Id952</v>
      </c>
      <c r="C53">
        <v>1971</v>
      </c>
      <c r="D53" t="s">
        <v>30</v>
      </c>
      <c r="E53">
        <v>1</v>
      </c>
      <c r="F53">
        <v>0</v>
      </c>
      <c r="G53" s="24">
        <v>11540.25</v>
      </c>
      <c r="H53" t="s">
        <v>12</v>
      </c>
      <c r="I53" t="s">
        <v>16</v>
      </c>
      <c r="J53" t="s">
        <v>23</v>
      </c>
      <c r="K53" t="str">
        <f>IF(Hospitalisation_table[[#This Row],[month]]="?","Sep",Hospitalisation_table[[#This Row],[month]])</f>
        <v>Dec</v>
      </c>
      <c r="L53">
        <f>IF(Hospitalisation_table[[#This Row],[year]] = "?",ROUNDUP(AVERAGE(Hospitalisation_table[year]),0),Hospitalisation_table[[#This Row],[year]])</f>
        <v>1971</v>
      </c>
      <c r="M53" t="str">
        <f>IF(Hospitalisation_table[[#This Row],[Hospital tier]]="?","tier - 2",Hospitalisation_table[[#This Row],[Hospital tier]])</f>
        <v>tier - 3</v>
      </c>
      <c r="N53" t="str">
        <f>IF(Hospitalisation_table[[#This Row],[City tier]]="?","tier - 2",Hospitalisation_table[[#This Row],[City tier]])</f>
        <v>tier - 1</v>
      </c>
      <c r="O53" t="str">
        <f>IF(Hospitalisation_table[[#This Row],[State ID]]="?","Unknown",Hospitalisation_table[[#This Row],[State ID]])</f>
        <v>R1012</v>
      </c>
      <c r="P53" s="20" t="str">
        <f>_xlfn.CONCAT(Hospitalisation_table[[#This Row],[date]],"-",Hospitalisation_table[[#This Row],[Month_Updated]],"-",Hospitalisation_table[[#This Row],[Year_Update]])</f>
        <v>1-Dec-1971</v>
      </c>
      <c r="Q53">
        <f>DATEDIF(Hospitalisation_table[[#This Row],[Date of Birth]],"8-Jun-2023","Y")</f>
        <v>51</v>
      </c>
    </row>
    <row r="54" spans="1:17" x14ac:dyDescent="0.3">
      <c r="A54" t="s">
        <v>1420</v>
      </c>
      <c r="B54" t="str">
        <f>IF(Hospitalisation_table[[#This Row],[Customer ID]]="?","UnKnown",Hospitalisation_table[[#This Row],[Customer ID]])</f>
        <v>Id951</v>
      </c>
      <c r="C54">
        <v>1973</v>
      </c>
      <c r="D54" t="s">
        <v>10</v>
      </c>
      <c r="E54">
        <v>23</v>
      </c>
      <c r="F54">
        <v>5</v>
      </c>
      <c r="G54" s="24">
        <v>11552.9</v>
      </c>
      <c r="H54" t="s">
        <v>12</v>
      </c>
      <c r="I54" t="s">
        <v>11</v>
      </c>
      <c r="J54" t="s">
        <v>42</v>
      </c>
      <c r="K54" t="str">
        <f>IF(Hospitalisation_table[[#This Row],[month]]="?","Sep",Hospitalisation_table[[#This Row],[month]])</f>
        <v>Jul</v>
      </c>
      <c r="L54">
        <f>IF(Hospitalisation_table[[#This Row],[year]] = "?",ROUNDUP(AVERAGE(Hospitalisation_table[year]),0),Hospitalisation_table[[#This Row],[year]])</f>
        <v>1973</v>
      </c>
      <c r="M54" t="str">
        <f>IF(Hospitalisation_table[[#This Row],[Hospital tier]]="?","tier - 2",Hospitalisation_table[[#This Row],[Hospital tier]])</f>
        <v>tier - 3</v>
      </c>
      <c r="N54" t="str">
        <f>IF(Hospitalisation_table[[#This Row],[City tier]]="?","tier - 2",Hospitalisation_table[[#This Row],[City tier]])</f>
        <v>tier - 2</v>
      </c>
      <c r="O54" t="str">
        <f>IF(Hospitalisation_table[[#This Row],[State ID]]="?","Unknown",Hospitalisation_table[[#This Row],[State ID]])</f>
        <v>R1011</v>
      </c>
      <c r="P54" s="20" t="str">
        <f>_xlfn.CONCAT(Hospitalisation_table[[#This Row],[date]],"-",Hospitalisation_table[[#This Row],[Month_Updated]],"-",Hospitalisation_table[[#This Row],[Year_Update]])</f>
        <v>23-Jul-1973</v>
      </c>
      <c r="Q54">
        <f>DATEDIF(Hospitalisation_table[[#This Row],[Date of Birth]],"8-Jun-2023","Y")</f>
        <v>49</v>
      </c>
    </row>
    <row r="55" spans="1:17" x14ac:dyDescent="0.3">
      <c r="A55" t="s">
        <v>1421</v>
      </c>
      <c r="B55" t="str">
        <f>IF(Hospitalisation_table[[#This Row],[Customer ID]]="?","UnKnown",Hospitalisation_table[[#This Row],[Customer ID]])</f>
        <v>Id950</v>
      </c>
      <c r="C55">
        <v>1965</v>
      </c>
      <c r="D55" t="s">
        <v>37</v>
      </c>
      <c r="E55">
        <v>27</v>
      </c>
      <c r="F55">
        <v>1</v>
      </c>
      <c r="G55" s="24">
        <v>11554.22</v>
      </c>
      <c r="H55" t="s">
        <v>12</v>
      </c>
      <c r="I55" t="s">
        <v>16</v>
      </c>
      <c r="J55" t="s">
        <v>13</v>
      </c>
      <c r="K55" t="str">
        <f>IF(Hospitalisation_table[[#This Row],[month]]="?","Sep",Hospitalisation_table[[#This Row],[month]])</f>
        <v>Oct</v>
      </c>
      <c r="L55">
        <f>IF(Hospitalisation_table[[#This Row],[year]] = "?",ROUNDUP(AVERAGE(Hospitalisation_table[year]),0),Hospitalisation_table[[#This Row],[year]])</f>
        <v>1965</v>
      </c>
      <c r="M55" t="str">
        <f>IF(Hospitalisation_table[[#This Row],[Hospital tier]]="?","tier - 2",Hospitalisation_table[[#This Row],[Hospital tier]])</f>
        <v>tier - 3</v>
      </c>
      <c r="N55" t="str">
        <f>IF(Hospitalisation_table[[#This Row],[City tier]]="?","tier - 2",Hospitalisation_table[[#This Row],[City tier]])</f>
        <v>tier - 1</v>
      </c>
      <c r="O55" t="str">
        <f>IF(Hospitalisation_table[[#This Row],[State ID]]="?","Unknown",Hospitalisation_table[[#This Row],[State ID]])</f>
        <v>R1013</v>
      </c>
      <c r="P55" s="20" t="str">
        <f>_xlfn.CONCAT(Hospitalisation_table[[#This Row],[date]],"-",Hospitalisation_table[[#This Row],[Month_Updated]],"-",Hospitalisation_table[[#This Row],[Year_Update]])</f>
        <v>27-Oct-1965</v>
      </c>
      <c r="Q55">
        <f>DATEDIF(Hospitalisation_table[[#This Row],[Date of Birth]],"8-Jun-2023","Y")</f>
        <v>57</v>
      </c>
    </row>
    <row r="56" spans="1:17" x14ac:dyDescent="0.3">
      <c r="A56" t="s">
        <v>2278</v>
      </c>
      <c r="B56" t="str">
        <f>IF(Hospitalisation_table[[#This Row],[Customer ID]]="?","UnKnown",Hospitalisation_table[[#This Row],[Customer ID]])</f>
        <v>Id95</v>
      </c>
      <c r="C56">
        <v>1970</v>
      </c>
      <c r="D56" t="s">
        <v>20</v>
      </c>
      <c r="E56">
        <v>25</v>
      </c>
      <c r="F56">
        <v>0</v>
      </c>
      <c r="G56" s="24">
        <v>40692.910000000003</v>
      </c>
      <c r="H56" t="s">
        <v>16</v>
      </c>
      <c r="I56" t="s">
        <v>16</v>
      </c>
      <c r="J56" t="s">
        <v>42</v>
      </c>
      <c r="K56" t="str">
        <f>IF(Hospitalisation_table[[#This Row],[month]]="?","Sep",Hospitalisation_table[[#This Row],[month]])</f>
        <v>Sep</v>
      </c>
      <c r="L56">
        <f>IF(Hospitalisation_table[[#This Row],[year]] = "?",ROUNDUP(AVERAGE(Hospitalisation_table[year]),0),Hospitalisation_table[[#This Row],[year]])</f>
        <v>1970</v>
      </c>
      <c r="M56" t="str">
        <f>IF(Hospitalisation_table[[#This Row],[Hospital tier]]="?","tier - 2",Hospitalisation_table[[#This Row],[Hospital tier]])</f>
        <v>tier - 1</v>
      </c>
      <c r="N56" t="str">
        <f>IF(Hospitalisation_table[[#This Row],[City tier]]="?","tier - 2",Hospitalisation_table[[#This Row],[City tier]])</f>
        <v>tier - 1</v>
      </c>
      <c r="O56" t="str">
        <f>IF(Hospitalisation_table[[#This Row],[State ID]]="?","Unknown",Hospitalisation_table[[#This Row],[State ID]])</f>
        <v>R1011</v>
      </c>
      <c r="P56" s="20" t="str">
        <f>_xlfn.CONCAT(Hospitalisation_table[[#This Row],[date]],"-",Hospitalisation_table[[#This Row],[Month_Updated]],"-",Hospitalisation_table[[#This Row],[Year_Update]])</f>
        <v>25-Sep-1970</v>
      </c>
      <c r="Q56">
        <f>DATEDIF(Hospitalisation_table[[#This Row],[Date of Birth]],"8-Jun-2023","Y")</f>
        <v>52</v>
      </c>
    </row>
    <row r="57" spans="1:17" x14ac:dyDescent="0.3">
      <c r="A57" t="s">
        <v>1422</v>
      </c>
      <c r="B57" t="str">
        <f>IF(Hospitalisation_table[[#This Row],[Customer ID]]="?","UnKnown",Hospitalisation_table[[#This Row],[Customer ID]])</f>
        <v>Id949</v>
      </c>
      <c r="C57">
        <v>1965</v>
      </c>
      <c r="D57" t="s">
        <v>30</v>
      </c>
      <c r="E57">
        <v>25</v>
      </c>
      <c r="F57">
        <v>0</v>
      </c>
      <c r="G57" s="24">
        <v>11566.3</v>
      </c>
      <c r="H57" t="s">
        <v>12</v>
      </c>
      <c r="I57" t="s">
        <v>12</v>
      </c>
      <c r="J57" t="s">
        <v>168</v>
      </c>
      <c r="K57" t="str">
        <f>IF(Hospitalisation_table[[#This Row],[month]]="?","Sep",Hospitalisation_table[[#This Row],[month]])</f>
        <v>Dec</v>
      </c>
      <c r="L57">
        <f>IF(Hospitalisation_table[[#This Row],[year]] = "?",ROUNDUP(AVERAGE(Hospitalisation_table[year]),0),Hospitalisation_table[[#This Row],[year]])</f>
        <v>1965</v>
      </c>
      <c r="M57" t="str">
        <f>IF(Hospitalisation_table[[#This Row],[Hospital tier]]="?","tier - 2",Hospitalisation_table[[#This Row],[Hospital tier]])</f>
        <v>tier - 3</v>
      </c>
      <c r="N57" t="str">
        <f>IF(Hospitalisation_table[[#This Row],[City tier]]="?","tier - 2",Hospitalisation_table[[#This Row],[City tier]])</f>
        <v>tier - 3</v>
      </c>
      <c r="O57" t="str">
        <f>IF(Hospitalisation_table[[#This Row],[State ID]]="?","Unknown",Hospitalisation_table[[#This Row],[State ID]])</f>
        <v>R1016</v>
      </c>
      <c r="P57" s="20" t="str">
        <f>_xlfn.CONCAT(Hospitalisation_table[[#This Row],[date]],"-",Hospitalisation_table[[#This Row],[Month_Updated]],"-",Hospitalisation_table[[#This Row],[Year_Update]])</f>
        <v>25-Dec-1965</v>
      </c>
      <c r="Q57">
        <f>DATEDIF(Hospitalisation_table[[#This Row],[Date of Birth]],"8-Jun-2023","Y")</f>
        <v>57</v>
      </c>
    </row>
    <row r="58" spans="1:17" x14ac:dyDescent="0.3">
      <c r="A58" t="s">
        <v>1423</v>
      </c>
      <c r="B58" t="str">
        <f>IF(Hospitalisation_table[[#This Row],[Customer ID]]="?","UnKnown",Hospitalisation_table[[#This Row],[Customer ID]])</f>
        <v>Id948</v>
      </c>
      <c r="C58">
        <v>1965</v>
      </c>
      <c r="D58" t="s">
        <v>15</v>
      </c>
      <c r="E58">
        <v>6</v>
      </c>
      <c r="F58">
        <v>1</v>
      </c>
      <c r="G58" s="24">
        <v>11576.13</v>
      </c>
      <c r="H58" t="s">
        <v>12</v>
      </c>
      <c r="I58" t="s">
        <v>12</v>
      </c>
      <c r="J58" t="s">
        <v>42</v>
      </c>
      <c r="K58" t="str">
        <f>IF(Hospitalisation_table[[#This Row],[month]]="?","Sep",Hospitalisation_table[[#This Row],[month]])</f>
        <v>Nov</v>
      </c>
      <c r="L58">
        <f>IF(Hospitalisation_table[[#This Row],[year]] = "?",ROUNDUP(AVERAGE(Hospitalisation_table[year]),0),Hospitalisation_table[[#This Row],[year]])</f>
        <v>1965</v>
      </c>
      <c r="M58" t="str">
        <f>IF(Hospitalisation_table[[#This Row],[Hospital tier]]="?","tier - 2",Hospitalisation_table[[#This Row],[Hospital tier]])</f>
        <v>tier - 3</v>
      </c>
      <c r="N58" t="str">
        <f>IF(Hospitalisation_table[[#This Row],[City tier]]="?","tier - 2",Hospitalisation_table[[#This Row],[City tier]])</f>
        <v>tier - 3</v>
      </c>
      <c r="O58" t="str">
        <f>IF(Hospitalisation_table[[#This Row],[State ID]]="?","Unknown",Hospitalisation_table[[#This Row],[State ID]])</f>
        <v>R1011</v>
      </c>
      <c r="P58" s="20" t="str">
        <f>_xlfn.CONCAT(Hospitalisation_table[[#This Row],[date]],"-",Hospitalisation_table[[#This Row],[Month_Updated]],"-",Hospitalisation_table[[#This Row],[Year_Update]])</f>
        <v>6-Nov-1965</v>
      </c>
      <c r="Q58">
        <f>DATEDIF(Hospitalisation_table[[#This Row],[Date of Birth]],"8-Jun-2023","Y")</f>
        <v>57</v>
      </c>
    </row>
    <row r="59" spans="1:17" x14ac:dyDescent="0.3">
      <c r="A59" t="s">
        <v>1424</v>
      </c>
      <c r="B59" t="str">
        <f>IF(Hospitalisation_table[[#This Row],[Customer ID]]="?","UnKnown",Hospitalisation_table[[#This Row],[Customer ID]])</f>
        <v>Id947</v>
      </c>
      <c r="C59">
        <v>1964</v>
      </c>
      <c r="D59" t="s">
        <v>18</v>
      </c>
      <c r="E59">
        <v>20</v>
      </c>
      <c r="F59">
        <v>0</v>
      </c>
      <c r="G59" s="24">
        <v>11602.75</v>
      </c>
      <c r="H59" t="s">
        <v>12</v>
      </c>
      <c r="I59" t="s">
        <v>16</v>
      </c>
      <c r="J59" t="s">
        <v>516</v>
      </c>
      <c r="K59" t="str">
        <f>IF(Hospitalisation_table[[#This Row],[month]]="?","Sep",Hospitalisation_table[[#This Row],[month]])</f>
        <v>Jun</v>
      </c>
      <c r="L59">
        <f>IF(Hospitalisation_table[[#This Row],[year]] = "?",ROUNDUP(AVERAGE(Hospitalisation_table[year]),0),Hospitalisation_table[[#This Row],[year]])</f>
        <v>1964</v>
      </c>
      <c r="M59" t="str">
        <f>IF(Hospitalisation_table[[#This Row],[Hospital tier]]="?","tier - 2",Hospitalisation_table[[#This Row],[Hospital tier]])</f>
        <v>tier - 3</v>
      </c>
      <c r="N59" t="str">
        <f>IF(Hospitalisation_table[[#This Row],[City tier]]="?","tier - 2",Hospitalisation_table[[#This Row],[City tier]])</f>
        <v>tier - 1</v>
      </c>
      <c r="O59" t="str">
        <f>IF(Hospitalisation_table[[#This Row],[State ID]]="?","Unknown",Hospitalisation_table[[#This Row],[State ID]])</f>
        <v>R1020</v>
      </c>
      <c r="P59" s="20" t="str">
        <f>_xlfn.CONCAT(Hospitalisation_table[[#This Row],[date]],"-",Hospitalisation_table[[#This Row],[Month_Updated]],"-",Hospitalisation_table[[#This Row],[Year_Update]])</f>
        <v>20-Jun-1964</v>
      </c>
      <c r="Q59">
        <f>DATEDIF(Hospitalisation_table[[#This Row],[Date of Birth]],"8-Jun-2023","Y")</f>
        <v>58</v>
      </c>
    </row>
    <row r="60" spans="1:17" x14ac:dyDescent="0.3">
      <c r="A60" t="s">
        <v>1425</v>
      </c>
      <c r="B60" t="str">
        <f>IF(Hospitalisation_table[[#This Row],[Customer ID]]="?","UnKnown",Hospitalisation_table[[#This Row],[Customer ID]])</f>
        <v>Id946</v>
      </c>
      <c r="C60">
        <v>1986</v>
      </c>
      <c r="D60" t="s">
        <v>10</v>
      </c>
      <c r="E60">
        <v>17</v>
      </c>
      <c r="F60">
        <v>3</v>
      </c>
      <c r="G60" s="24">
        <v>11625.11</v>
      </c>
      <c r="H60" t="s">
        <v>12</v>
      </c>
      <c r="I60" t="s">
        <v>12</v>
      </c>
      <c r="J60" t="s">
        <v>632</v>
      </c>
      <c r="K60" t="str">
        <f>IF(Hospitalisation_table[[#This Row],[month]]="?","Sep",Hospitalisation_table[[#This Row],[month]])</f>
        <v>Jul</v>
      </c>
      <c r="L60">
        <f>IF(Hospitalisation_table[[#This Row],[year]] = "?",ROUNDUP(AVERAGE(Hospitalisation_table[year]),0),Hospitalisation_table[[#This Row],[year]])</f>
        <v>1986</v>
      </c>
      <c r="M60" t="str">
        <f>IF(Hospitalisation_table[[#This Row],[Hospital tier]]="?","tier - 2",Hospitalisation_table[[#This Row],[Hospital tier]])</f>
        <v>tier - 3</v>
      </c>
      <c r="N60" t="str">
        <f>IF(Hospitalisation_table[[#This Row],[City tier]]="?","tier - 2",Hospitalisation_table[[#This Row],[City tier]])</f>
        <v>tier - 3</v>
      </c>
      <c r="O60" t="str">
        <f>IF(Hospitalisation_table[[#This Row],[State ID]]="?","Unknown",Hospitalisation_table[[#This Row],[State ID]])</f>
        <v>R1022</v>
      </c>
      <c r="P60" s="20" t="str">
        <f>_xlfn.CONCAT(Hospitalisation_table[[#This Row],[date]],"-",Hospitalisation_table[[#This Row],[Month_Updated]],"-",Hospitalisation_table[[#This Row],[Year_Update]])</f>
        <v>17-Jul-1986</v>
      </c>
      <c r="Q60">
        <f>DATEDIF(Hospitalisation_table[[#This Row],[Date of Birth]],"8-Jun-2023","Y")</f>
        <v>36</v>
      </c>
    </row>
    <row r="61" spans="1:17" x14ac:dyDescent="0.3">
      <c r="A61" t="s">
        <v>1426</v>
      </c>
      <c r="B61" t="str">
        <f>IF(Hospitalisation_table[[#This Row],[Customer ID]]="?","UnKnown",Hospitalisation_table[[#This Row],[Customer ID]])</f>
        <v>Id945</v>
      </c>
      <c r="C61">
        <v>1966</v>
      </c>
      <c r="D61" t="s">
        <v>37</v>
      </c>
      <c r="E61">
        <v>4</v>
      </c>
      <c r="F61">
        <v>0</v>
      </c>
      <c r="G61" s="24">
        <v>11657.72</v>
      </c>
      <c r="H61" t="s">
        <v>12</v>
      </c>
      <c r="I61" t="s">
        <v>11</v>
      </c>
      <c r="J61" t="s">
        <v>247</v>
      </c>
      <c r="K61" t="str">
        <f>IF(Hospitalisation_table[[#This Row],[month]]="?","Sep",Hospitalisation_table[[#This Row],[month]])</f>
        <v>Oct</v>
      </c>
      <c r="L61">
        <f>IF(Hospitalisation_table[[#This Row],[year]] = "?",ROUNDUP(AVERAGE(Hospitalisation_table[year]),0),Hospitalisation_table[[#This Row],[year]])</f>
        <v>1966</v>
      </c>
      <c r="M61" t="str">
        <f>IF(Hospitalisation_table[[#This Row],[Hospital tier]]="?","tier - 2",Hospitalisation_table[[#This Row],[Hospital tier]])</f>
        <v>tier - 3</v>
      </c>
      <c r="N61" t="str">
        <f>IF(Hospitalisation_table[[#This Row],[City tier]]="?","tier - 2",Hospitalisation_table[[#This Row],[City tier]])</f>
        <v>tier - 2</v>
      </c>
      <c r="O61" t="str">
        <f>IF(Hospitalisation_table[[#This Row],[State ID]]="?","Unknown",Hospitalisation_table[[#This Row],[State ID]])</f>
        <v>R1024</v>
      </c>
      <c r="P61" s="20" t="str">
        <f>_xlfn.CONCAT(Hospitalisation_table[[#This Row],[date]],"-",Hospitalisation_table[[#This Row],[Month_Updated]],"-",Hospitalisation_table[[#This Row],[Year_Update]])</f>
        <v>4-Oct-1966</v>
      </c>
      <c r="Q61">
        <f>DATEDIF(Hospitalisation_table[[#This Row],[Date of Birth]],"8-Jun-2023","Y")</f>
        <v>56</v>
      </c>
    </row>
    <row r="62" spans="1:17" x14ac:dyDescent="0.3">
      <c r="A62" t="s">
        <v>1427</v>
      </c>
      <c r="B62" t="str">
        <f>IF(Hospitalisation_table[[#This Row],[Customer ID]]="?","UnKnown",Hospitalisation_table[[#This Row],[Customer ID]])</f>
        <v>Id944</v>
      </c>
      <c r="C62">
        <v>1994</v>
      </c>
      <c r="D62" t="s">
        <v>10</v>
      </c>
      <c r="E62">
        <v>20</v>
      </c>
      <c r="F62">
        <v>0</v>
      </c>
      <c r="G62" s="24">
        <v>11657.81</v>
      </c>
      <c r="H62" t="s">
        <v>12</v>
      </c>
      <c r="I62" t="s">
        <v>11</v>
      </c>
      <c r="J62" t="s">
        <v>249</v>
      </c>
      <c r="K62" t="str">
        <f>IF(Hospitalisation_table[[#This Row],[month]]="?","Sep",Hospitalisation_table[[#This Row],[month]])</f>
        <v>Jul</v>
      </c>
      <c r="L62">
        <f>IF(Hospitalisation_table[[#This Row],[year]] = "?",ROUNDUP(AVERAGE(Hospitalisation_table[year]),0),Hospitalisation_table[[#This Row],[year]])</f>
        <v>1994</v>
      </c>
      <c r="M62" t="str">
        <f>IF(Hospitalisation_table[[#This Row],[Hospital tier]]="?","tier - 2",Hospitalisation_table[[#This Row],[Hospital tier]])</f>
        <v>tier - 3</v>
      </c>
      <c r="N62" t="str">
        <f>IF(Hospitalisation_table[[#This Row],[City tier]]="?","tier - 2",Hospitalisation_table[[#This Row],[City tier]])</f>
        <v>tier - 2</v>
      </c>
      <c r="O62" t="str">
        <f>IF(Hospitalisation_table[[#This Row],[State ID]]="?","Unknown",Hospitalisation_table[[#This Row],[State ID]])</f>
        <v>R1023</v>
      </c>
      <c r="P62" s="20" t="str">
        <f>_xlfn.CONCAT(Hospitalisation_table[[#This Row],[date]],"-",Hospitalisation_table[[#This Row],[Month_Updated]],"-",Hospitalisation_table[[#This Row],[Year_Update]])</f>
        <v>20-Jul-1994</v>
      </c>
      <c r="Q62">
        <f>DATEDIF(Hospitalisation_table[[#This Row],[Date of Birth]],"8-Jun-2023","Y")</f>
        <v>28</v>
      </c>
    </row>
    <row r="63" spans="1:17" x14ac:dyDescent="0.3">
      <c r="A63" t="s">
        <v>1428</v>
      </c>
      <c r="B63" t="str">
        <f>IF(Hospitalisation_table[[#This Row],[Customer ID]]="?","UnKnown",Hospitalisation_table[[#This Row],[Customer ID]])</f>
        <v>Id943</v>
      </c>
      <c r="C63">
        <v>1966</v>
      </c>
      <c r="D63" t="s">
        <v>10</v>
      </c>
      <c r="E63">
        <v>6</v>
      </c>
      <c r="F63">
        <v>0</v>
      </c>
      <c r="G63" s="24">
        <v>11658.12</v>
      </c>
      <c r="H63" t="s">
        <v>12</v>
      </c>
      <c r="I63" t="s">
        <v>16</v>
      </c>
      <c r="J63" t="s">
        <v>247</v>
      </c>
      <c r="K63" t="str">
        <f>IF(Hospitalisation_table[[#This Row],[month]]="?","Sep",Hospitalisation_table[[#This Row],[month]])</f>
        <v>Jul</v>
      </c>
      <c r="L63">
        <f>IF(Hospitalisation_table[[#This Row],[year]] = "?",ROUNDUP(AVERAGE(Hospitalisation_table[year]),0),Hospitalisation_table[[#This Row],[year]])</f>
        <v>1966</v>
      </c>
      <c r="M63" t="str">
        <f>IF(Hospitalisation_table[[#This Row],[Hospital tier]]="?","tier - 2",Hospitalisation_table[[#This Row],[Hospital tier]])</f>
        <v>tier - 3</v>
      </c>
      <c r="N63" t="str">
        <f>IF(Hospitalisation_table[[#This Row],[City tier]]="?","tier - 2",Hospitalisation_table[[#This Row],[City tier]])</f>
        <v>tier - 1</v>
      </c>
      <c r="O63" t="str">
        <f>IF(Hospitalisation_table[[#This Row],[State ID]]="?","Unknown",Hospitalisation_table[[#This Row],[State ID]])</f>
        <v>R1024</v>
      </c>
      <c r="P63" s="20" t="str">
        <f>_xlfn.CONCAT(Hospitalisation_table[[#This Row],[date]],"-",Hospitalisation_table[[#This Row],[Month_Updated]],"-",Hospitalisation_table[[#This Row],[Year_Update]])</f>
        <v>6-Jul-1966</v>
      </c>
      <c r="Q63">
        <f>DATEDIF(Hospitalisation_table[[#This Row],[Date of Birth]],"8-Jun-2023","Y")</f>
        <v>56</v>
      </c>
    </row>
    <row r="64" spans="1:17" x14ac:dyDescent="0.3">
      <c r="A64" t="s">
        <v>1429</v>
      </c>
      <c r="B64" t="str">
        <f>IF(Hospitalisation_table[[#This Row],[Customer ID]]="?","UnKnown",Hospitalisation_table[[#This Row],[Customer ID]])</f>
        <v>Id942</v>
      </c>
      <c r="C64">
        <v>1966</v>
      </c>
      <c r="D64" t="s">
        <v>35</v>
      </c>
      <c r="E64">
        <v>23</v>
      </c>
      <c r="F64">
        <v>0</v>
      </c>
      <c r="G64" s="24">
        <v>11658.38</v>
      </c>
      <c r="H64" t="s">
        <v>12</v>
      </c>
      <c r="I64" t="s">
        <v>12</v>
      </c>
      <c r="J64" t="s">
        <v>247</v>
      </c>
      <c r="K64" t="str">
        <f>IF(Hospitalisation_table[[#This Row],[month]]="?","Sep",Hospitalisation_table[[#This Row],[month]])</f>
        <v>Aug</v>
      </c>
      <c r="L64">
        <f>IF(Hospitalisation_table[[#This Row],[year]] = "?",ROUNDUP(AVERAGE(Hospitalisation_table[year]),0),Hospitalisation_table[[#This Row],[year]])</f>
        <v>1966</v>
      </c>
      <c r="M64" t="str">
        <f>IF(Hospitalisation_table[[#This Row],[Hospital tier]]="?","tier - 2",Hospitalisation_table[[#This Row],[Hospital tier]])</f>
        <v>tier - 3</v>
      </c>
      <c r="N64" t="str">
        <f>IF(Hospitalisation_table[[#This Row],[City tier]]="?","tier - 2",Hospitalisation_table[[#This Row],[City tier]])</f>
        <v>tier - 3</v>
      </c>
      <c r="O64" t="str">
        <f>IF(Hospitalisation_table[[#This Row],[State ID]]="?","Unknown",Hospitalisation_table[[#This Row],[State ID]])</f>
        <v>R1024</v>
      </c>
      <c r="P64" s="20" t="str">
        <f>_xlfn.CONCAT(Hospitalisation_table[[#This Row],[date]],"-",Hospitalisation_table[[#This Row],[Month_Updated]],"-",Hospitalisation_table[[#This Row],[Year_Update]])</f>
        <v>23-Aug-1966</v>
      </c>
      <c r="Q64">
        <f>DATEDIF(Hospitalisation_table[[#This Row],[Date of Birth]],"8-Jun-2023","Y")</f>
        <v>56</v>
      </c>
    </row>
    <row r="65" spans="1:17" x14ac:dyDescent="0.3">
      <c r="A65" t="s">
        <v>1430</v>
      </c>
      <c r="B65" t="str">
        <f>IF(Hospitalisation_table[[#This Row],[Customer ID]]="?","UnKnown",Hospitalisation_table[[#This Row],[Customer ID]])</f>
        <v>Id941</v>
      </c>
      <c r="C65">
        <v>1966</v>
      </c>
      <c r="D65" t="s">
        <v>15</v>
      </c>
      <c r="E65">
        <v>9</v>
      </c>
      <c r="F65">
        <v>1</v>
      </c>
      <c r="G65" s="24">
        <v>11674.13</v>
      </c>
      <c r="H65" t="s">
        <v>12</v>
      </c>
      <c r="I65" t="s">
        <v>16</v>
      </c>
      <c r="J65" t="s">
        <v>42</v>
      </c>
      <c r="K65" t="str">
        <f>IF(Hospitalisation_table[[#This Row],[month]]="?","Sep",Hospitalisation_table[[#This Row],[month]])</f>
        <v>Nov</v>
      </c>
      <c r="L65">
        <f>IF(Hospitalisation_table[[#This Row],[year]] = "?",ROUNDUP(AVERAGE(Hospitalisation_table[year]),0),Hospitalisation_table[[#This Row],[year]])</f>
        <v>1966</v>
      </c>
      <c r="M65" t="str">
        <f>IF(Hospitalisation_table[[#This Row],[Hospital tier]]="?","tier - 2",Hospitalisation_table[[#This Row],[Hospital tier]])</f>
        <v>tier - 3</v>
      </c>
      <c r="N65" t="str">
        <f>IF(Hospitalisation_table[[#This Row],[City tier]]="?","tier - 2",Hospitalisation_table[[#This Row],[City tier]])</f>
        <v>tier - 1</v>
      </c>
      <c r="O65" t="str">
        <f>IF(Hospitalisation_table[[#This Row],[State ID]]="?","Unknown",Hospitalisation_table[[#This Row],[State ID]])</f>
        <v>R1011</v>
      </c>
      <c r="P65" s="20" t="str">
        <f>_xlfn.CONCAT(Hospitalisation_table[[#This Row],[date]],"-",Hospitalisation_table[[#This Row],[Month_Updated]],"-",Hospitalisation_table[[#This Row],[Year_Update]])</f>
        <v>9-Nov-1966</v>
      </c>
      <c r="Q65">
        <f>DATEDIF(Hospitalisation_table[[#This Row],[Date of Birth]],"8-Jun-2023","Y")</f>
        <v>56</v>
      </c>
    </row>
    <row r="66" spans="1:17" x14ac:dyDescent="0.3">
      <c r="A66" t="s">
        <v>1431</v>
      </c>
      <c r="B66" t="str">
        <f>IF(Hospitalisation_table[[#This Row],[Customer ID]]="?","UnKnown",Hospitalisation_table[[#This Row],[Customer ID]])</f>
        <v>Id940</v>
      </c>
      <c r="C66">
        <v>1970</v>
      </c>
      <c r="D66" t="s">
        <v>30</v>
      </c>
      <c r="E66">
        <v>1</v>
      </c>
      <c r="F66">
        <v>0</v>
      </c>
      <c r="G66" s="24">
        <v>11696.52</v>
      </c>
      <c r="H66" t="s">
        <v>12</v>
      </c>
      <c r="I66" t="s">
        <v>16</v>
      </c>
      <c r="J66" t="s">
        <v>300</v>
      </c>
      <c r="K66" t="str">
        <f>IF(Hospitalisation_table[[#This Row],[month]]="?","Sep",Hospitalisation_table[[#This Row],[month]])</f>
        <v>Dec</v>
      </c>
      <c r="L66">
        <f>IF(Hospitalisation_table[[#This Row],[year]] = "?",ROUNDUP(AVERAGE(Hospitalisation_table[year]),0),Hospitalisation_table[[#This Row],[year]])</f>
        <v>1970</v>
      </c>
      <c r="M66" t="str">
        <f>IF(Hospitalisation_table[[#This Row],[Hospital tier]]="?","tier - 2",Hospitalisation_table[[#This Row],[Hospital tier]])</f>
        <v>tier - 3</v>
      </c>
      <c r="N66" t="str">
        <f>IF(Hospitalisation_table[[#This Row],[City tier]]="?","tier - 2",Hospitalisation_table[[#This Row],[City tier]])</f>
        <v>tier - 1</v>
      </c>
      <c r="O66" t="str">
        <f>IF(Hospitalisation_table[[#This Row],[State ID]]="?","Unknown",Hospitalisation_table[[#This Row],[State ID]])</f>
        <v>R1021</v>
      </c>
      <c r="P66" s="20" t="str">
        <f>_xlfn.CONCAT(Hospitalisation_table[[#This Row],[date]],"-",Hospitalisation_table[[#This Row],[Month_Updated]],"-",Hospitalisation_table[[#This Row],[Year_Update]])</f>
        <v>1-Dec-1970</v>
      </c>
      <c r="Q66">
        <f>DATEDIF(Hospitalisation_table[[#This Row],[Date of Birth]],"8-Jun-2023","Y")</f>
        <v>52</v>
      </c>
    </row>
    <row r="67" spans="1:17" x14ac:dyDescent="0.3">
      <c r="A67" t="s">
        <v>2279</v>
      </c>
      <c r="B67" t="str">
        <f>IF(Hospitalisation_table[[#This Row],[Customer ID]]="?","UnKnown",Hospitalisation_table[[#This Row],[Customer ID]])</f>
        <v>Id94</v>
      </c>
      <c r="C67">
        <v>1976</v>
      </c>
      <c r="D67" t="s">
        <v>30</v>
      </c>
      <c r="E67">
        <v>26</v>
      </c>
      <c r="F67">
        <v>3</v>
      </c>
      <c r="G67" s="24">
        <v>40720.550000000003</v>
      </c>
      <c r="H67" t="s">
        <v>16</v>
      </c>
      <c r="I67" t="s">
        <v>12</v>
      </c>
      <c r="J67" t="s">
        <v>23</v>
      </c>
      <c r="K67" t="str">
        <f>IF(Hospitalisation_table[[#This Row],[month]]="?","Sep",Hospitalisation_table[[#This Row],[month]])</f>
        <v>Dec</v>
      </c>
      <c r="L67">
        <f>IF(Hospitalisation_table[[#This Row],[year]] = "?",ROUNDUP(AVERAGE(Hospitalisation_table[year]),0),Hospitalisation_table[[#This Row],[year]])</f>
        <v>1976</v>
      </c>
      <c r="M67" t="str">
        <f>IF(Hospitalisation_table[[#This Row],[Hospital tier]]="?","tier - 2",Hospitalisation_table[[#This Row],[Hospital tier]])</f>
        <v>tier - 1</v>
      </c>
      <c r="N67" t="str">
        <f>IF(Hospitalisation_table[[#This Row],[City tier]]="?","tier - 2",Hospitalisation_table[[#This Row],[City tier]])</f>
        <v>tier - 3</v>
      </c>
      <c r="O67" t="str">
        <f>IF(Hospitalisation_table[[#This Row],[State ID]]="?","Unknown",Hospitalisation_table[[#This Row],[State ID]])</f>
        <v>R1012</v>
      </c>
      <c r="P67" s="20" t="str">
        <f>_xlfn.CONCAT(Hospitalisation_table[[#This Row],[date]],"-",Hospitalisation_table[[#This Row],[Month_Updated]],"-",Hospitalisation_table[[#This Row],[Year_Update]])</f>
        <v>26-Dec-1976</v>
      </c>
      <c r="Q67">
        <f>DATEDIF(Hospitalisation_table[[#This Row],[Date of Birth]],"8-Jun-2023","Y")</f>
        <v>46</v>
      </c>
    </row>
    <row r="68" spans="1:17" x14ac:dyDescent="0.3">
      <c r="A68" t="s">
        <v>1432</v>
      </c>
      <c r="B68" t="str">
        <f>IF(Hospitalisation_table[[#This Row],[Customer ID]]="?","UnKnown",Hospitalisation_table[[#This Row],[Customer ID]])</f>
        <v>Id939</v>
      </c>
      <c r="C68">
        <v>1982</v>
      </c>
      <c r="D68" t="s">
        <v>37</v>
      </c>
      <c r="E68">
        <v>21</v>
      </c>
      <c r="F68">
        <v>3</v>
      </c>
      <c r="G68" s="24">
        <v>11712.97</v>
      </c>
      <c r="H68" t="s">
        <v>12</v>
      </c>
      <c r="I68" t="s">
        <v>11</v>
      </c>
      <c r="J68" t="s">
        <v>300</v>
      </c>
      <c r="K68" t="str">
        <f>IF(Hospitalisation_table[[#This Row],[month]]="?","Sep",Hospitalisation_table[[#This Row],[month]])</f>
        <v>Oct</v>
      </c>
      <c r="L68">
        <f>IF(Hospitalisation_table[[#This Row],[year]] = "?",ROUNDUP(AVERAGE(Hospitalisation_table[year]),0),Hospitalisation_table[[#This Row],[year]])</f>
        <v>1982</v>
      </c>
      <c r="M68" t="str">
        <f>IF(Hospitalisation_table[[#This Row],[Hospital tier]]="?","tier - 2",Hospitalisation_table[[#This Row],[Hospital tier]])</f>
        <v>tier - 3</v>
      </c>
      <c r="N68" t="str">
        <f>IF(Hospitalisation_table[[#This Row],[City tier]]="?","tier - 2",Hospitalisation_table[[#This Row],[City tier]])</f>
        <v>tier - 2</v>
      </c>
      <c r="O68" t="str">
        <f>IF(Hospitalisation_table[[#This Row],[State ID]]="?","Unknown",Hospitalisation_table[[#This Row],[State ID]])</f>
        <v>R1021</v>
      </c>
      <c r="P68" s="20" t="str">
        <f>_xlfn.CONCAT(Hospitalisation_table[[#This Row],[date]],"-",Hospitalisation_table[[#This Row],[Month_Updated]],"-",Hospitalisation_table[[#This Row],[Year_Update]])</f>
        <v>21-Oct-1982</v>
      </c>
      <c r="Q68">
        <f>DATEDIF(Hospitalisation_table[[#This Row],[Date of Birth]],"8-Jun-2023","Y")</f>
        <v>40</v>
      </c>
    </row>
    <row r="69" spans="1:17" x14ac:dyDescent="0.3">
      <c r="A69" t="s">
        <v>1433</v>
      </c>
      <c r="B69" t="str">
        <f>IF(Hospitalisation_table[[#This Row],[Customer ID]]="?","UnKnown",Hospitalisation_table[[#This Row],[Customer ID]])</f>
        <v>Id938</v>
      </c>
      <c r="C69">
        <v>1969</v>
      </c>
      <c r="D69" t="s">
        <v>37</v>
      </c>
      <c r="E69">
        <v>12</v>
      </c>
      <c r="F69">
        <v>2</v>
      </c>
      <c r="G69" s="24">
        <v>11729.68</v>
      </c>
      <c r="H69" t="s">
        <v>12</v>
      </c>
      <c r="I69" t="s">
        <v>16</v>
      </c>
      <c r="J69" t="s">
        <v>247</v>
      </c>
      <c r="K69" t="str">
        <f>IF(Hospitalisation_table[[#This Row],[month]]="?","Sep",Hospitalisation_table[[#This Row],[month]])</f>
        <v>Oct</v>
      </c>
      <c r="L69">
        <f>IF(Hospitalisation_table[[#This Row],[year]] = "?",ROUNDUP(AVERAGE(Hospitalisation_table[year]),0),Hospitalisation_table[[#This Row],[year]])</f>
        <v>1969</v>
      </c>
      <c r="M69" t="str">
        <f>IF(Hospitalisation_table[[#This Row],[Hospital tier]]="?","tier - 2",Hospitalisation_table[[#This Row],[Hospital tier]])</f>
        <v>tier - 3</v>
      </c>
      <c r="N69" t="str">
        <f>IF(Hospitalisation_table[[#This Row],[City tier]]="?","tier - 2",Hospitalisation_table[[#This Row],[City tier]])</f>
        <v>tier - 1</v>
      </c>
      <c r="O69" t="str">
        <f>IF(Hospitalisation_table[[#This Row],[State ID]]="?","Unknown",Hospitalisation_table[[#This Row],[State ID]])</f>
        <v>R1024</v>
      </c>
      <c r="P69" s="20" t="str">
        <f>_xlfn.CONCAT(Hospitalisation_table[[#This Row],[date]],"-",Hospitalisation_table[[#This Row],[Month_Updated]],"-",Hospitalisation_table[[#This Row],[Year_Update]])</f>
        <v>12-Oct-1969</v>
      </c>
      <c r="Q69">
        <f>DATEDIF(Hospitalisation_table[[#This Row],[Date of Birth]],"8-Jun-2023","Y")</f>
        <v>53</v>
      </c>
    </row>
    <row r="70" spans="1:17" x14ac:dyDescent="0.3">
      <c r="A70" t="s">
        <v>1434</v>
      </c>
      <c r="B70" t="str">
        <f>IF(Hospitalisation_table[[#This Row],[Customer ID]]="?","UnKnown",Hospitalisation_table[[#This Row],[Customer ID]])</f>
        <v>Id937</v>
      </c>
      <c r="C70">
        <v>1984</v>
      </c>
      <c r="D70" t="s">
        <v>15</v>
      </c>
      <c r="E70">
        <v>26</v>
      </c>
      <c r="F70">
        <v>3</v>
      </c>
      <c r="G70" s="24">
        <v>11730.82</v>
      </c>
      <c r="H70" t="s">
        <v>12</v>
      </c>
      <c r="I70" t="s">
        <v>12</v>
      </c>
      <c r="J70" t="s">
        <v>535</v>
      </c>
      <c r="K70" t="str">
        <f>IF(Hospitalisation_table[[#This Row],[month]]="?","Sep",Hospitalisation_table[[#This Row],[month]])</f>
        <v>Nov</v>
      </c>
      <c r="L70">
        <f>IF(Hospitalisation_table[[#This Row],[year]] = "?",ROUNDUP(AVERAGE(Hospitalisation_table[year]),0),Hospitalisation_table[[#This Row],[year]])</f>
        <v>1984</v>
      </c>
      <c r="M70" t="str">
        <f>IF(Hospitalisation_table[[#This Row],[Hospital tier]]="?","tier - 2",Hospitalisation_table[[#This Row],[Hospital tier]])</f>
        <v>tier - 3</v>
      </c>
      <c r="N70" t="str">
        <f>IF(Hospitalisation_table[[#This Row],[City tier]]="?","tier - 2",Hospitalisation_table[[#This Row],[City tier]])</f>
        <v>tier - 3</v>
      </c>
      <c r="O70" t="str">
        <f>IF(Hospitalisation_table[[#This Row],[State ID]]="?","Unknown",Hospitalisation_table[[#This Row],[State ID]])</f>
        <v>R1026</v>
      </c>
      <c r="P70" s="20" t="str">
        <f>_xlfn.CONCAT(Hospitalisation_table[[#This Row],[date]],"-",Hospitalisation_table[[#This Row],[Month_Updated]],"-",Hospitalisation_table[[#This Row],[Year_Update]])</f>
        <v>26-Nov-1984</v>
      </c>
      <c r="Q70">
        <f>DATEDIF(Hospitalisation_table[[#This Row],[Date of Birth]],"8-Jun-2023","Y")</f>
        <v>38</v>
      </c>
    </row>
    <row r="71" spans="1:17" x14ac:dyDescent="0.3">
      <c r="A71" t="s">
        <v>1435</v>
      </c>
      <c r="B71" t="str">
        <f>IF(Hospitalisation_table[[#This Row],[Customer ID]]="?","UnKnown",Hospitalisation_table[[#This Row],[Customer ID]])</f>
        <v>Id936</v>
      </c>
      <c r="C71">
        <v>1964</v>
      </c>
      <c r="D71" t="s">
        <v>15</v>
      </c>
      <c r="E71">
        <v>9</v>
      </c>
      <c r="F71">
        <v>0</v>
      </c>
      <c r="G71" s="24">
        <v>11735.88</v>
      </c>
      <c r="H71" t="s">
        <v>12</v>
      </c>
      <c r="I71" t="s">
        <v>16</v>
      </c>
      <c r="J71" t="s">
        <v>23</v>
      </c>
      <c r="K71" t="str">
        <f>IF(Hospitalisation_table[[#This Row],[month]]="?","Sep",Hospitalisation_table[[#This Row],[month]])</f>
        <v>Nov</v>
      </c>
      <c r="L71">
        <f>IF(Hospitalisation_table[[#This Row],[year]] = "?",ROUNDUP(AVERAGE(Hospitalisation_table[year]),0),Hospitalisation_table[[#This Row],[year]])</f>
        <v>1964</v>
      </c>
      <c r="M71" t="str">
        <f>IF(Hospitalisation_table[[#This Row],[Hospital tier]]="?","tier - 2",Hospitalisation_table[[#This Row],[Hospital tier]])</f>
        <v>tier - 3</v>
      </c>
      <c r="N71" t="str">
        <f>IF(Hospitalisation_table[[#This Row],[City tier]]="?","tier - 2",Hospitalisation_table[[#This Row],[City tier]])</f>
        <v>tier - 1</v>
      </c>
      <c r="O71" t="str">
        <f>IF(Hospitalisation_table[[#This Row],[State ID]]="?","Unknown",Hospitalisation_table[[#This Row],[State ID]])</f>
        <v>R1012</v>
      </c>
      <c r="P71" s="20" t="str">
        <f>_xlfn.CONCAT(Hospitalisation_table[[#This Row],[date]],"-",Hospitalisation_table[[#This Row],[Month_Updated]],"-",Hospitalisation_table[[#This Row],[Year_Update]])</f>
        <v>9-Nov-1964</v>
      </c>
      <c r="Q71">
        <f>DATEDIF(Hospitalisation_table[[#This Row],[Date of Birth]],"8-Jun-2023","Y")</f>
        <v>58</v>
      </c>
    </row>
    <row r="72" spans="1:17" x14ac:dyDescent="0.3">
      <c r="A72" t="s">
        <v>1436</v>
      </c>
      <c r="B72" t="str">
        <f>IF(Hospitalisation_table[[#This Row],[Customer ID]]="?","UnKnown",Hospitalisation_table[[#This Row],[Customer ID]])</f>
        <v>Id935</v>
      </c>
      <c r="C72">
        <v>1988</v>
      </c>
      <c r="D72" t="s">
        <v>20</v>
      </c>
      <c r="E72">
        <v>5</v>
      </c>
      <c r="F72">
        <v>2</v>
      </c>
      <c r="G72" s="24">
        <v>11737.85</v>
      </c>
      <c r="H72" t="s">
        <v>12</v>
      </c>
      <c r="I72" t="s">
        <v>16</v>
      </c>
      <c r="J72" t="s">
        <v>42</v>
      </c>
      <c r="K72" t="str">
        <f>IF(Hospitalisation_table[[#This Row],[month]]="?","Sep",Hospitalisation_table[[#This Row],[month]])</f>
        <v>Sep</v>
      </c>
      <c r="L72">
        <f>IF(Hospitalisation_table[[#This Row],[year]] = "?",ROUNDUP(AVERAGE(Hospitalisation_table[year]),0),Hospitalisation_table[[#This Row],[year]])</f>
        <v>1988</v>
      </c>
      <c r="M72" t="str">
        <f>IF(Hospitalisation_table[[#This Row],[Hospital tier]]="?","tier - 2",Hospitalisation_table[[#This Row],[Hospital tier]])</f>
        <v>tier - 3</v>
      </c>
      <c r="N72" t="str">
        <f>IF(Hospitalisation_table[[#This Row],[City tier]]="?","tier - 2",Hospitalisation_table[[#This Row],[City tier]])</f>
        <v>tier - 1</v>
      </c>
      <c r="O72" t="str">
        <f>IF(Hospitalisation_table[[#This Row],[State ID]]="?","Unknown",Hospitalisation_table[[#This Row],[State ID]])</f>
        <v>R1011</v>
      </c>
      <c r="P72" s="20" t="str">
        <f>_xlfn.CONCAT(Hospitalisation_table[[#This Row],[date]],"-",Hospitalisation_table[[#This Row],[Month_Updated]],"-",Hospitalisation_table[[#This Row],[Year_Update]])</f>
        <v>5-Sep-1988</v>
      </c>
      <c r="Q72">
        <f>DATEDIF(Hospitalisation_table[[#This Row],[Date of Birth]],"8-Jun-2023","Y")</f>
        <v>34</v>
      </c>
    </row>
    <row r="73" spans="1:17" x14ac:dyDescent="0.3">
      <c r="A73" t="s">
        <v>1437</v>
      </c>
      <c r="B73" t="str">
        <f>IF(Hospitalisation_table[[#This Row],[Customer ID]]="?","UnKnown",Hospitalisation_table[[#This Row],[Customer ID]])</f>
        <v>Id934</v>
      </c>
      <c r="C73">
        <v>1969</v>
      </c>
      <c r="D73" t="s">
        <v>15</v>
      </c>
      <c r="E73">
        <v>12</v>
      </c>
      <c r="F73">
        <v>3</v>
      </c>
      <c r="G73" s="24">
        <v>11741.73</v>
      </c>
      <c r="H73" t="s">
        <v>12</v>
      </c>
      <c r="I73" t="s">
        <v>16</v>
      </c>
      <c r="J73" t="s">
        <v>42</v>
      </c>
      <c r="K73" t="str">
        <f>IF(Hospitalisation_table[[#This Row],[month]]="?","Sep",Hospitalisation_table[[#This Row],[month]])</f>
        <v>Nov</v>
      </c>
      <c r="L73">
        <f>IF(Hospitalisation_table[[#This Row],[year]] = "?",ROUNDUP(AVERAGE(Hospitalisation_table[year]),0),Hospitalisation_table[[#This Row],[year]])</f>
        <v>1969</v>
      </c>
      <c r="M73" t="str">
        <f>IF(Hospitalisation_table[[#This Row],[Hospital tier]]="?","tier - 2",Hospitalisation_table[[#This Row],[Hospital tier]])</f>
        <v>tier - 3</v>
      </c>
      <c r="N73" t="str">
        <f>IF(Hospitalisation_table[[#This Row],[City tier]]="?","tier - 2",Hospitalisation_table[[#This Row],[City tier]])</f>
        <v>tier - 1</v>
      </c>
      <c r="O73" t="str">
        <f>IF(Hospitalisation_table[[#This Row],[State ID]]="?","Unknown",Hospitalisation_table[[#This Row],[State ID]])</f>
        <v>R1011</v>
      </c>
      <c r="P73" s="20" t="str">
        <f>_xlfn.CONCAT(Hospitalisation_table[[#This Row],[date]],"-",Hospitalisation_table[[#This Row],[Month_Updated]],"-",Hospitalisation_table[[#This Row],[Year_Update]])</f>
        <v>12-Nov-1969</v>
      </c>
      <c r="Q73">
        <f>DATEDIF(Hospitalisation_table[[#This Row],[Date of Birth]],"8-Jun-2023","Y")</f>
        <v>53</v>
      </c>
    </row>
    <row r="74" spans="1:17" x14ac:dyDescent="0.3">
      <c r="A74" t="s">
        <v>1438</v>
      </c>
      <c r="B74" t="str">
        <f>IF(Hospitalisation_table[[#This Row],[Customer ID]]="?","UnKnown",Hospitalisation_table[[#This Row],[Customer ID]])</f>
        <v>Id933</v>
      </c>
      <c r="C74">
        <v>1963</v>
      </c>
      <c r="D74" t="s">
        <v>18</v>
      </c>
      <c r="E74">
        <v>9</v>
      </c>
      <c r="F74">
        <v>0</v>
      </c>
      <c r="G74" s="24">
        <v>11743.3</v>
      </c>
      <c r="H74" t="s">
        <v>12</v>
      </c>
      <c r="I74" t="s">
        <v>12</v>
      </c>
      <c r="J74" t="s">
        <v>13</v>
      </c>
      <c r="K74" t="str">
        <f>IF(Hospitalisation_table[[#This Row],[month]]="?","Sep",Hospitalisation_table[[#This Row],[month]])</f>
        <v>Jun</v>
      </c>
      <c r="L74">
        <f>IF(Hospitalisation_table[[#This Row],[year]] = "?",ROUNDUP(AVERAGE(Hospitalisation_table[year]),0),Hospitalisation_table[[#This Row],[year]])</f>
        <v>1963</v>
      </c>
      <c r="M74" t="str">
        <f>IF(Hospitalisation_table[[#This Row],[Hospital tier]]="?","tier - 2",Hospitalisation_table[[#This Row],[Hospital tier]])</f>
        <v>tier - 3</v>
      </c>
      <c r="N74" t="str">
        <f>IF(Hospitalisation_table[[#This Row],[City tier]]="?","tier - 2",Hospitalisation_table[[#This Row],[City tier]])</f>
        <v>tier - 3</v>
      </c>
      <c r="O74" t="str">
        <f>IF(Hospitalisation_table[[#This Row],[State ID]]="?","Unknown",Hospitalisation_table[[#This Row],[State ID]])</f>
        <v>R1013</v>
      </c>
      <c r="P74" s="20" t="str">
        <f>_xlfn.CONCAT(Hospitalisation_table[[#This Row],[date]],"-",Hospitalisation_table[[#This Row],[Month_Updated]],"-",Hospitalisation_table[[#This Row],[Year_Update]])</f>
        <v>9-Jun-1963</v>
      </c>
      <c r="Q74">
        <f>DATEDIF(Hospitalisation_table[[#This Row],[Date of Birth]],"8-Jun-2023","Y")</f>
        <v>59</v>
      </c>
    </row>
    <row r="75" spans="1:17" x14ac:dyDescent="0.3">
      <c r="A75" t="s">
        <v>1439</v>
      </c>
      <c r="B75" t="str">
        <f>IF(Hospitalisation_table[[#This Row],[Customer ID]]="?","UnKnown",Hospitalisation_table[[#This Row],[Customer ID]])</f>
        <v>Id932</v>
      </c>
      <c r="C75">
        <v>1964</v>
      </c>
      <c r="D75" t="s">
        <v>30</v>
      </c>
      <c r="E75">
        <v>2</v>
      </c>
      <c r="F75">
        <v>0</v>
      </c>
      <c r="G75" s="24">
        <v>11743.93</v>
      </c>
      <c r="H75" t="s">
        <v>12</v>
      </c>
      <c r="I75" t="s">
        <v>16</v>
      </c>
      <c r="J75" t="s">
        <v>23</v>
      </c>
      <c r="K75" t="str">
        <f>IF(Hospitalisation_table[[#This Row],[month]]="?","Sep",Hospitalisation_table[[#This Row],[month]])</f>
        <v>Dec</v>
      </c>
      <c r="L75">
        <f>IF(Hospitalisation_table[[#This Row],[year]] = "?",ROUNDUP(AVERAGE(Hospitalisation_table[year]),0),Hospitalisation_table[[#This Row],[year]])</f>
        <v>1964</v>
      </c>
      <c r="M75" t="str">
        <f>IF(Hospitalisation_table[[#This Row],[Hospital tier]]="?","tier - 2",Hospitalisation_table[[#This Row],[Hospital tier]])</f>
        <v>tier - 3</v>
      </c>
      <c r="N75" t="str">
        <f>IF(Hospitalisation_table[[#This Row],[City tier]]="?","tier - 2",Hospitalisation_table[[#This Row],[City tier]])</f>
        <v>tier - 1</v>
      </c>
      <c r="O75" t="str">
        <f>IF(Hospitalisation_table[[#This Row],[State ID]]="?","Unknown",Hospitalisation_table[[#This Row],[State ID]])</f>
        <v>R1012</v>
      </c>
      <c r="P75" s="20" t="str">
        <f>_xlfn.CONCAT(Hospitalisation_table[[#This Row],[date]],"-",Hospitalisation_table[[#This Row],[Month_Updated]],"-",Hospitalisation_table[[#This Row],[Year_Update]])</f>
        <v>2-Dec-1964</v>
      </c>
      <c r="Q75">
        <f>DATEDIF(Hospitalisation_table[[#This Row],[Date of Birth]],"8-Jun-2023","Y")</f>
        <v>58</v>
      </c>
    </row>
    <row r="76" spans="1:17" x14ac:dyDescent="0.3">
      <c r="A76" t="s">
        <v>1440</v>
      </c>
      <c r="B76" t="str">
        <f>IF(Hospitalisation_table[[#This Row],[Customer ID]]="?","UnKnown",Hospitalisation_table[[#This Row],[Customer ID]])</f>
        <v>Id931</v>
      </c>
      <c r="C76">
        <v>1979</v>
      </c>
      <c r="D76" t="s">
        <v>15</v>
      </c>
      <c r="E76">
        <v>6</v>
      </c>
      <c r="F76">
        <v>2</v>
      </c>
      <c r="G76" s="24">
        <v>11752.68</v>
      </c>
      <c r="H76" t="s">
        <v>12</v>
      </c>
      <c r="I76" t="s">
        <v>16</v>
      </c>
      <c r="J76" t="s">
        <v>535</v>
      </c>
      <c r="K76" t="str">
        <f>IF(Hospitalisation_table[[#This Row],[month]]="?","Sep",Hospitalisation_table[[#This Row],[month]])</f>
        <v>Nov</v>
      </c>
      <c r="L76">
        <f>IF(Hospitalisation_table[[#This Row],[year]] = "?",ROUNDUP(AVERAGE(Hospitalisation_table[year]),0),Hospitalisation_table[[#This Row],[year]])</f>
        <v>1979</v>
      </c>
      <c r="M76" t="str">
        <f>IF(Hospitalisation_table[[#This Row],[Hospital tier]]="?","tier - 2",Hospitalisation_table[[#This Row],[Hospital tier]])</f>
        <v>tier - 3</v>
      </c>
      <c r="N76" t="str">
        <f>IF(Hospitalisation_table[[#This Row],[City tier]]="?","tier - 2",Hospitalisation_table[[#This Row],[City tier]])</f>
        <v>tier - 1</v>
      </c>
      <c r="O76" t="str">
        <f>IF(Hospitalisation_table[[#This Row],[State ID]]="?","Unknown",Hospitalisation_table[[#This Row],[State ID]])</f>
        <v>R1026</v>
      </c>
      <c r="P76" s="20" t="str">
        <f>_xlfn.CONCAT(Hospitalisation_table[[#This Row],[date]],"-",Hospitalisation_table[[#This Row],[Month_Updated]],"-",Hospitalisation_table[[#This Row],[Year_Update]])</f>
        <v>6-Nov-1979</v>
      </c>
      <c r="Q76">
        <f>DATEDIF(Hospitalisation_table[[#This Row],[Date of Birth]],"8-Jun-2023","Y")</f>
        <v>43</v>
      </c>
    </row>
    <row r="77" spans="1:17" x14ac:dyDescent="0.3">
      <c r="A77" t="s">
        <v>1441</v>
      </c>
      <c r="B77" t="str">
        <f>IF(Hospitalisation_table[[#This Row],[Customer ID]]="?","UnKnown",Hospitalisation_table[[#This Row],[Customer ID]])</f>
        <v>Id930</v>
      </c>
      <c r="C77">
        <v>1966</v>
      </c>
      <c r="D77" t="s">
        <v>10</v>
      </c>
      <c r="E77">
        <v>25</v>
      </c>
      <c r="F77">
        <v>1</v>
      </c>
      <c r="G77" s="24">
        <v>11763</v>
      </c>
      <c r="H77" t="s">
        <v>12</v>
      </c>
      <c r="I77" t="s">
        <v>12</v>
      </c>
      <c r="J77" t="s">
        <v>168</v>
      </c>
      <c r="K77" t="str">
        <f>IF(Hospitalisation_table[[#This Row],[month]]="?","Sep",Hospitalisation_table[[#This Row],[month]])</f>
        <v>Jul</v>
      </c>
      <c r="L77">
        <f>IF(Hospitalisation_table[[#This Row],[year]] = "?",ROUNDUP(AVERAGE(Hospitalisation_table[year]),0),Hospitalisation_table[[#This Row],[year]])</f>
        <v>1966</v>
      </c>
      <c r="M77" t="str">
        <f>IF(Hospitalisation_table[[#This Row],[Hospital tier]]="?","tier - 2",Hospitalisation_table[[#This Row],[Hospital tier]])</f>
        <v>tier - 3</v>
      </c>
      <c r="N77" t="str">
        <f>IF(Hospitalisation_table[[#This Row],[City tier]]="?","tier - 2",Hospitalisation_table[[#This Row],[City tier]])</f>
        <v>tier - 3</v>
      </c>
      <c r="O77" t="str">
        <f>IF(Hospitalisation_table[[#This Row],[State ID]]="?","Unknown",Hospitalisation_table[[#This Row],[State ID]])</f>
        <v>R1016</v>
      </c>
      <c r="P77" s="20" t="str">
        <f>_xlfn.CONCAT(Hospitalisation_table[[#This Row],[date]],"-",Hospitalisation_table[[#This Row],[Month_Updated]],"-",Hospitalisation_table[[#This Row],[Year_Update]])</f>
        <v>25-Jul-1966</v>
      </c>
      <c r="Q77">
        <f>DATEDIF(Hospitalisation_table[[#This Row],[Date of Birth]],"8-Jun-2023","Y")</f>
        <v>56</v>
      </c>
    </row>
    <row r="78" spans="1:17" x14ac:dyDescent="0.3">
      <c r="A78" t="s">
        <v>2280</v>
      </c>
      <c r="B78" t="str">
        <f>IF(Hospitalisation_table[[#This Row],[Customer ID]]="?","UnKnown",Hospitalisation_table[[#This Row],[Customer ID]])</f>
        <v>Id93</v>
      </c>
      <c r="C78">
        <v>1972</v>
      </c>
      <c r="D78" t="s">
        <v>18</v>
      </c>
      <c r="E78">
        <v>10</v>
      </c>
      <c r="F78">
        <v>0</v>
      </c>
      <c r="G78" s="24">
        <v>40817.85</v>
      </c>
      <c r="H78" t="s">
        <v>16</v>
      </c>
      <c r="I78" t="s">
        <v>12</v>
      </c>
      <c r="J78" t="s">
        <v>42</v>
      </c>
      <c r="K78" t="str">
        <f>IF(Hospitalisation_table[[#This Row],[month]]="?","Sep",Hospitalisation_table[[#This Row],[month]])</f>
        <v>Jun</v>
      </c>
      <c r="L78">
        <f>IF(Hospitalisation_table[[#This Row],[year]] = "?",ROUNDUP(AVERAGE(Hospitalisation_table[year]),0),Hospitalisation_table[[#This Row],[year]])</f>
        <v>1972</v>
      </c>
      <c r="M78" t="str">
        <f>IF(Hospitalisation_table[[#This Row],[Hospital tier]]="?","tier - 2",Hospitalisation_table[[#This Row],[Hospital tier]])</f>
        <v>tier - 1</v>
      </c>
      <c r="N78" t="str">
        <f>IF(Hospitalisation_table[[#This Row],[City tier]]="?","tier - 2",Hospitalisation_table[[#This Row],[City tier]])</f>
        <v>tier - 3</v>
      </c>
      <c r="O78" t="str">
        <f>IF(Hospitalisation_table[[#This Row],[State ID]]="?","Unknown",Hospitalisation_table[[#This Row],[State ID]])</f>
        <v>R1011</v>
      </c>
      <c r="P78" s="20" t="str">
        <f>_xlfn.CONCAT(Hospitalisation_table[[#This Row],[date]],"-",Hospitalisation_table[[#This Row],[Month_Updated]],"-",Hospitalisation_table[[#This Row],[Year_Update]])</f>
        <v>10-Jun-1972</v>
      </c>
      <c r="Q78">
        <f>DATEDIF(Hospitalisation_table[[#This Row],[Date of Birth]],"8-Jun-2023","Y")</f>
        <v>50</v>
      </c>
    </row>
    <row r="79" spans="1:17" x14ac:dyDescent="0.3">
      <c r="A79" t="s">
        <v>1442</v>
      </c>
      <c r="B79" t="str">
        <f>IF(Hospitalisation_table[[#This Row],[Customer ID]]="?","UnKnown",Hospitalisation_table[[#This Row],[Customer ID]])</f>
        <v>Id929</v>
      </c>
      <c r="C79">
        <v>1982</v>
      </c>
      <c r="D79" t="s">
        <v>15</v>
      </c>
      <c r="E79">
        <v>20</v>
      </c>
      <c r="F79">
        <v>3</v>
      </c>
      <c r="G79" s="24">
        <v>11773.06</v>
      </c>
      <c r="H79" t="s">
        <v>12</v>
      </c>
      <c r="I79" t="s">
        <v>12</v>
      </c>
      <c r="J79" t="s">
        <v>535</v>
      </c>
      <c r="K79" t="str">
        <f>IF(Hospitalisation_table[[#This Row],[month]]="?","Sep",Hospitalisation_table[[#This Row],[month]])</f>
        <v>Nov</v>
      </c>
      <c r="L79">
        <f>IF(Hospitalisation_table[[#This Row],[year]] = "?",ROUNDUP(AVERAGE(Hospitalisation_table[year]),0),Hospitalisation_table[[#This Row],[year]])</f>
        <v>1982</v>
      </c>
      <c r="M79" t="str">
        <f>IF(Hospitalisation_table[[#This Row],[Hospital tier]]="?","tier - 2",Hospitalisation_table[[#This Row],[Hospital tier]])</f>
        <v>tier - 3</v>
      </c>
      <c r="N79" t="str">
        <f>IF(Hospitalisation_table[[#This Row],[City tier]]="?","tier - 2",Hospitalisation_table[[#This Row],[City tier]])</f>
        <v>tier - 3</v>
      </c>
      <c r="O79" t="str">
        <f>IF(Hospitalisation_table[[#This Row],[State ID]]="?","Unknown",Hospitalisation_table[[#This Row],[State ID]])</f>
        <v>R1026</v>
      </c>
      <c r="P79" s="20" t="str">
        <f>_xlfn.CONCAT(Hospitalisation_table[[#This Row],[date]],"-",Hospitalisation_table[[#This Row],[Month_Updated]],"-",Hospitalisation_table[[#This Row],[Year_Update]])</f>
        <v>20-Nov-1982</v>
      </c>
      <c r="Q79">
        <f>DATEDIF(Hospitalisation_table[[#This Row],[Date of Birth]],"8-Jun-2023","Y")</f>
        <v>40</v>
      </c>
    </row>
    <row r="80" spans="1:17" x14ac:dyDescent="0.3">
      <c r="A80" t="s">
        <v>1443</v>
      </c>
      <c r="B80" t="str">
        <f>IF(Hospitalisation_table[[#This Row],[Customer ID]]="?","UnKnown",Hospitalisation_table[[#This Row],[Customer ID]])</f>
        <v>Id928</v>
      </c>
      <c r="C80">
        <v>1965</v>
      </c>
      <c r="D80" t="s">
        <v>37</v>
      </c>
      <c r="E80">
        <v>3</v>
      </c>
      <c r="F80">
        <v>0</v>
      </c>
      <c r="G80" s="24">
        <v>11830.61</v>
      </c>
      <c r="H80" t="s">
        <v>12</v>
      </c>
      <c r="I80" t="s">
        <v>16</v>
      </c>
      <c r="J80" t="s">
        <v>23</v>
      </c>
      <c r="K80" t="str">
        <f>IF(Hospitalisation_table[[#This Row],[month]]="?","Sep",Hospitalisation_table[[#This Row],[month]])</f>
        <v>Oct</v>
      </c>
      <c r="L80">
        <f>IF(Hospitalisation_table[[#This Row],[year]] = "?",ROUNDUP(AVERAGE(Hospitalisation_table[year]),0),Hospitalisation_table[[#This Row],[year]])</f>
        <v>1965</v>
      </c>
      <c r="M80" t="str">
        <f>IF(Hospitalisation_table[[#This Row],[Hospital tier]]="?","tier - 2",Hospitalisation_table[[#This Row],[Hospital tier]])</f>
        <v>tier - 3</v>
      </c>
      <c r="N80" t="str">
        <f>IF(Hospitalisation_table[[#This Row],[City tier]]="?","tier - 2",Hospitalisation_table[[#This Row],[City tier]])</f>
        <v>tier - 1</v>
      </c>
      <c r="O80" t="str">
        <f>IF(Hospitalisation_table[[#This Row],[State ID]]="?","Unknown",Hospitalisation_table[[#This Row],[State ID]])</f>
        <v>R1012</v>
      </c>
      <c r="P80" s="20" t="str">
        <f>_xlfn.CONCAT(Hospitalisation_table[[#This Row],[date]],"-",Hospitalisation_table[[#This Row],[Month_Updated]],"-",Hospitalisation_table[[#This Row],[Year_Update]])</f>
        <v>3-Oct-1965</v>
      </c>
      <c r="Q80">
        <f>DATEDIF(Hospitalisation_table[[#This Row],[Date of Birth]],"8-Jun-2023","Y")</f>
        <v>57</v>
      </c>
    </row>
    <row r="81" spans="1:17" x14ac:dyDescent="0.3">
      <c r="A81" t="s">
        <v>1444</v>
      </c>
      <c r="B81" t="str">
        <f>IF(Hospitalisation_table[[#This Row],[Customer ID]]="?","UnKnown",Hospitalisation_table[[#This Row],[Customer ID]])</f>
        <v>Id927</v>
      </c>
      <c r="C81">
        <v>1964</v>
      </c>
      <c r="D81" t="s">
        <v>18</v>
      </c>
      <c r="E81">
        <v>27</v>
      </c>
      <c r="F81">
        <v>0</v>
      </c>
      <c r="G81" s="24">
        <v>11833.78</v>
      </c>
      <c r="H81" t="s">
        <v>12</v>
      </c>
      <c r="I81" t="s">
        <v>12</v>
      </c>
      <c r="J81" t="s">
        <v>13</v>
      </c>
      <c r="K81" t="str">
        <f>IF(Hospitalisation_table[[#This Row],[month]]="?","Sep",Hospitalisation_table[[#This Row],[month]])</f>
        <v>Jun</v>
      </c>
      <c r="L81">
        <f>IF(Hospitalisation_table[[#This Row],[year]] = "?",ROUNDUP(AVERAGE(Hospitalisation_table[year]),0),Hospitalisation_table[[#This Row],[year]])</f>
        <v>1964</v>
      </c>
      <c r="M81" t="str">
        <f>IF(Hospitalisation_table[[#This Row],[Hospital tier]]="?","tier - 2",Hospitalisation_table[[#This Row],[Hospital tier]])</f>
        <v>tier - 3</v>
      </c>
      <c r="N81" t="str">
        <f>IF(Hospitalisation_table[[#This Row],[City tier]]="?","tier - 2",Hospitalisation_table[[#This Row],[City tier]])</f>
        <v>tier - 3</v>
      </c>
      <c r="O81" t="str">
        <f>IF(Hospitalisation_table[[#This Row],[State ID]]="?","Unknown",Hospitalisation_table[[#This Row],[State ID]])</f>
        <v>R1013</v>
      </c>
      <c r="P81" s="20" t="str">
        <f>_xlfn.CONCAT(Hospitalisation_table[[#This Row],[date]],"-",Hospitalisation_table[[#This Row],[Month_Updated]],"-",Hospitalisation_table[[#This Row],[Year_Update]])</f>
        <v>27-Jun-1964</v>
      </c>
      <c r="Q81">
        <f>DATEDIF(Hospitalisation_table[[#This Row],[Date of Birth]],"8-Jun-2023","Y")</f>
        <v>58</v>
      </c>
    </row>
    <row r="82" spans="1:17" x14ac:dyDescent="0.3">
      <c r="A82" t="s">
        <v>1445</v>
      </c>
      <c r="B82" t="str">
        <f>IF(Hospitalisation_table[[#This Row],[Customer ID]]="?","UnKnown",Hospitalisation_table[[#This Row],[Customer ID]])</f>
        <v>Id926</v>
      </c>
      <c r="C82">
        <v>1964</v>
      </c>
      <c r="D82" t="s">
        <v>20</v>
      </c>
      <c r="E82">
        <v>11</v>
      </c>
      <c r="F82">
        <v>0</v>
      </c>
      <c r="G82" s="24">
        <v>11837.16</v>
      </c>
      <c r="H82" t="s">
        <v>12</v>
      </c>
      <c r="I82" t="s">
        <v>12</v>
      </c>
      <c r="J82" t="s">
        <v>42</v>
      </c>
      <c r="K82" t="str">
        <f>IF(Hospitalisation_table[[#This Row],[month]]="?","Sep",Hospitalisation_table[[#This Row],[month]])</f>
        <v>Sep</v>
      </c>
      <c r="L82">
        <f>IF(Hospitalisation_table[[#This Row],[year]] = "?",ROUNDUP(AVERAGE(Hospitalisation_table[year]),0),Hospitalisation_table[[#This Row],[year]])</f>
        <v>1964</v>
      </c>
      <c r="M82" t="str">
        <f>IF(Hospitalisation_table[[#This Row],[Hospital tier]]="?","tier - 2",Hospitalisation_table[[#This Row],[Hospital tier]])</f>
        <v>tier - 3</v>
      </c>
      <c r="N82" t="str">
        <f>IF(Hospitalisation_table[[#This Row],[City tier]]="?","tier - 2",Hospitalisation_table[[#This Row],[City tier]])</f>
        <v>tier - 3</v>
      </c>
      <c r="O82" t="str">
        <f>IF(Hospitalisation_table[[#This Row],[State ID]]="?","Unknown",Hospitalisation_table[[#This Row],[State ID]])</f>
        <v>R1011</v>
      </c>
      <c r="P82" s="20" t="str">
        <f>_xlfn.CONCAT(Hospitalisation_table[[#This Row],[date]],"-",Hospitalisation_table[[#This Row],[Month_Updated]],"-",Hospitalisation_table[[#This Row],[Year_Update]])</f>
        <v>11-Sep-1964</v>
      </c>
      <c r="Q82">
        <f>DATEDIF(Hospitalisation_table[[#This Row],[Date of Birth]],"8-Jun-2023","Y")</f>
        <v>58</v>
      </c>
    </row>
    <row r="83" spans="1:17" x14ac:dyDescent="0.3">
      <c r="A83" t="s">
        <v>1446</v>
      </c>
      <c r="B83" t="str">
        <f>IF(Hospitalisation_table[[#This Row],[Customer ID]]="?","UnKnown",Hospitalisation_table[[#This Row],[Customer ID]])</f>
        <v>Id925</v>
      </c>
      <c r="C83">
        <v>1965</v>
      </c>
      <c r="D83" t="s">
        <v>20</v>
      </c>
      <c r="E83">
        <v>25</v>
      </c>
      <c r="F83">
        <v>0</v>
      </c>
      <c r="G83" s="24">
        <v>11840.78</v>
      </c>
      <c r="H83" t="s">
        <v>12</v>
      </c>
      <c r="I83" t="s">
        <v>11</v>
      </c>
      <c r="J83" t="s">
        <v>23</v>
      </c>
      <c r="K83" t="str">
        <f>IF(Hospitalisation_table[[#This Row],[month]]="?","Sep",Hospitalisation_table[[#This Row],[month]])</f>
        <v>Sep</v>
      </c>
      <c r="L83">
        <f>IF(Hospitalisation_table[[#This Row],[year]] = "?",ROUNDUP(AVERAGE(Hospitalisation_table[year]),0),Hospitalisation_table[[#This Row],[year]])</f>
        <v>1965</v>
      </c>
      <c r="M83" t="str">
        <f>IF(Hospitalisation_table[[#This Row],[Hospital tier]]="?","tier - 2",Hospitalisation_table[[#This Row],[Hospital tier]])</f>
        <v>tier - 3</v>
      </c>
      <c r="N83" t="str">
        <f>IF(Hospitalisation_table[[#This Row],[City tier]]="?","tier - 2",Hospitalisation_table[[#This Row],[City tier]])</f>
        <v>tier - 2</v>
      </c>
      <c r="O83" t="str">
        <f>IF(Hospitalisation_table[[#This Row],[State ID]]="?","Unknown",Hospitalisation_table[[#This Row],[State ID]])</f>
        <v>R1012</v>
      </c>
      <c r="P83" s="20" t="str">
        <f>_xlfn.CONCAT(Hospitalisation_table[[#This Row],[date]],"-",Hospitalisation_table[[#This Row],[Month_Updated]],"-",Hospitalisation_table[[#This Row],[Year_Update]])</f>
        <v>25-Sep-1965</v>
      </c>
      <c r="Q83">
        <f>DATEDIF(Hospitalisation_table[[#This Row],[Date of Birth]],"8-Jun-2023","Y")</f>
        <v>57</v>
      </c>
    </row>
    <row r="84" spans="1:17" x14ac:dyDescent="0.3">
      <c r="A84" t="s">
        <v>1447</v>
      </c>
      <c r="B84" t="str">
        <f>IF(Hospitalisation_table[[#This Row],[Customer ID]]="?","UnKnown",Hospitalisation_table[[#This Row],[Customer ID]])</f>
        <v>Id924</v>
      </c>
      <c r="C84">
        <v>1964</v>
      </c>
      <c r="D84" t="s">
        <v>10</v>
      </c>
      <c r="E84">
        <v>11</v>
      </c>
      <c r="F84">
        <v>0</v>
      </c>
      <c r="G84" s="24">
        <v>11842.44</v>
      </c>
      <c r="H84" t="s">
        <v>12</v>
      </c>
      <c r="I84" t="s">
        <v>11</v>
      </c>
      <c r="J84" t="s">
        <v>42</v>
      </c>
      <c r="K84" t="str">
        <f>IF(Hospitalisation_table[[#This Row],[month]]="?","Sep",Hospitalisation_table[[#This Row],[month]])</f>
        <v>Jul</v>
      </c>
      <c r="L84">
        <f>IF(Hospitalisation_table[[#This Row],[year]] = "?",ROUNDUP(AVERAGE(Hospitalisation_table[year]),0),Hospitalisation_table[[#This Row],[year]])</f>
        <v>1964</v>
      </c>
      <c r="M84" t="str">
        <f>IF(Hospitalisation_table[[#This Row],[Hospital tier]]="?","tier - 2",Hospitalisation_table[[#This Row],[Hospital tier]])</f>
        <v>tier - 3</v>
      </c>
      <c r="N84" t="str">
        <f>IF(Hospitalisation_table[[#This Row],[City tier]]="?","tier - 2",Hospitalisation_table[[#This Row],[City tier]])</f>
        <v>tier - 2</v>
      </c>
      <c r="O84" t="str">
        <f>IF(Hospitalisation_table[[#This Row],[State ID]]="?","Unknown",Hospitalisation_table[[#This Row],[State ID]])</f>
        <v>R1011</v>
      </c>
      <c r="P84" s="20" t="str">
        <f>_xlfn.CONCAT(Hospitalisation_table[[#This Row],[date]],"-",Hospitalisation_table[[#This Row],[Month_Updated]],"-",Hospitalisation_table[[#This Row],[Year_Update]])</f>
        <v>11-Jul-1964</v>
      </c>
      <c r="Q84">
        <f>DATEDIF(Hospitalisation_table[[#This Row],[Date of Birth]],"8-Jun-2023","Y")</f>
        <v>58</v>
      </c>
    </row>
    <row r="85" spans="1:17" x14ac:dyDescent="0.3">
      <c r="A85" t="s">
        <v>1448</v>
      </c>
      <c r="B85" t="str">
        <f>IF(Hospitalisation_table[[#This Row],[Customer ID]]="?","UnKnown",Hospitalisation_table[[#This Row],[Customer ID]])</f>
        <v>Id923</v>
      </c>
      <c r="C85">
        <v>1965</v>
      </c>
      <c r="D85" t="s">
        <v>15</v>
      </c>
      <c r="E85">
        <v>10</v>
      </c>
      <c r="F85">
        <v>0</v>
      </c>
      <c r="G85" s="24">
        <v>11842.62</v>
      </c>
      <c r="H85" t="s">
        <v>12</v>
      </c>
      <c r="I85" t="s">
        <v>12</v>
      </c>
      <c r="J85" t="s">
        <v>23</v>
      </c>
      <c r="K85" t="str">
        <f>IF(Hospitalisation_table[[#This Row],[month]]="?","Sep",Hospitalisation_table[[#This Row],[month]])</f>
        <v>Nov</v>
      </c>
      <c r="L85">
        <f>IF(Hospitalisation_table[[#This Row],[year]] = "?",ROUNDUP(AVERAGE(Hospitalisation_table[year]),0),Hospitalisation_table[[#This Row],[year]])</f>
        <v>1965</v>
      </c>
      <c r="M85" t="str">
        <f>IF(Hospitalisation_table[[#This Row],[Hospital tier]]="?","tier - 2",Hospitalisation_table[[#This Row],[Hospital tier]])</f>
        <v>tier - 3</v>
      </c>
      <c r="N85" t="str">
        <f>IF(Hospitalisation_table[[#This Row],[City tier]]="?","tier - 2",Hospitalisation_table[[#This Row],[City tier]])</f>
        <v>tier - 3</v>
      </c>
      <c r="O85" t="str">
        <f>IF(Hospitalisation_table[[#This Row],[State ID]]="?","Unknown",Hospitalisation_table[[#This Row],[State ID]])</f>
        <v>R1012</v>
      </c>
      <c r="P85" s="20" t="str">
        <f>_xlfn.CONCAT(Hospitalisation_table[[#This Row],[date]],"-",Hospitalisation_table[[#This Row],[Month_Updated]],"-",Hospitalisation_table[[#This Row],[Year_Update]])</f>
        <v>10-Nov-1965</v>
      </c>
      <c r="Q85">
        <f>DATEDIF(Hospitalisation_table[[#This Row],[Date of Birth]],"8-Jun-2023","Y")</f>
        <v>57</v>
      </c>
    </row>
    <row r="86" spans="1:17" x14ac:dyDescent="0.3">
      <c r="A86" t="s">
        <v>1449</v>
      </c>
      <c r="B86" t="str">
        <f>IF(Hospitalisation_table[[#This Row],[Customer ID]]="?","UnKnown",Hospitalisation_table[[#This Row],[Customer ID]])</f>
        <v>Id922</v>
      </c>
      <c r="C86">
        <v>1964</v>
      </c>
      <c r="D86" t="s">
        <v>18</v>
      </c>
      <c r="E86">
        <v>27</v>
      </c>
      <c r="F86">
        <v>0</v>
      </c>
      <c r="G86" s="24">
        <v>11848.14</v>
      </c>
      <c r="H86" t="s">
        <v>12</v>
      </c>
      <c r="I86" t="s">
        <v>11</v>
      </c>
      <c r="J86" t="s">
        <v>42</v>
      </c>
      <c r="K86" t="str">
        <f>IF(Hospitalisation_table[[#This Row],[month]]="?","Sep",Hospitalisation_table[[#This Row],[month]])</f>
        <v>Jun</v>
      </c>
      <c r="L86">
        <f>IF(Hospitalisation_table[[#This Row],[year]] = "?",ROUNDUP(AVERAGE(Hospitalisation_table[year]),0),Hospitalisation_table[[#This Row],[year]])</f>
        <v>1964</v>
      </c>
      <c r="M86" t="str">
        <f>IF(Hospitalisation_table[[#This Row],[Hospital tier]]="?","tier - 2",Hospitalisation_table[[#This Row],[Hospital tier]])</f>
        <v>tier - 3</v>
      </c>
      <c r="N86" t="str">
        <f>IF(Hospitalisation_table[[#This Row],[City tier]]="?","tier - 2",Hospitalisation_table[[#This Row],[City tier]])</f>
        <v>tier - 2</v>
      </c>
      <c r="O86" t="str">
        <f>IF(Hospitalisation_table[[#This Row],[State ID]]="?","Unknown",Hospitalisation_table[[#This Row],[State ID]])</f>
        <v>R1011</v>
      </c>
      <c r="P86" s="20" t="str">
        <f>_xlfn.CONCAT(Hospitalisation_table[[#This Row],[date]],"-",Hospitalisation_table[[#This Row],[Month_Updated]],"-",Hospitalisation_table[[#This Row],[Year_Update]])</f>
        <v>27-Jun-1964</v>
      </c>
      <c r="Q86">
        <f>DATEDIF(Hospitalisation_table[[#This Row],[Date of Birth]],"8-Jun-2023","Y")</f>
        <v>58</v>
      </c>
    </row>
    <row r="87" spans="1:17" x14ac:dyDescent="0.3">
      <c r="A87" t="s">
        <v>1450</v>
      </c>
      <c r="B87" t="str">
        <f>IF(Hospitalisation_table[[#This Row],[Customer ID]]="?","UnKnown",Hospitalisation_table[[#This Row],[Customer ID]])</f>
        <v>Id921</v>
      </c>
      <c r="C87">
        <v>1964</v>
      </c>
      <c r="D87" t="s">
        <v>20</v>
      </c>
      <c r="E87">
        <v>29</v>
      </c>
      <c r="F87">
        <v>0</v>
      </c>
      <c r="G87" s="24">
        <v>11856.41</v>
      </c>
      <c r="H87" t="s">
        <v>12</v>
      </c>
      <c r="I87" t="s">
        <v>11</v>
      </c>
      <c r="J87" t="s">
        <v>13</v>
      </c>
      <c r="K87" t="str">
        <f>IF(Hospitalisation_table[[#This Row],[month]]="?","Sep",Hospitalisation_table[[#This Row],[month]])</f>
        <v>Sep</v>
      </c>
      <c r="L87">
        <f>IF(Hospitalisation_table[[#This Row],[year]] = "?",ROUNDUP(AVERAGE(Hospitalisation_table[year]),0),Hospitalisation_table[[#This Row],[year]])</f>
        <v>1964</v>
      </c>
      <c r="M87" t="str">
        <f>IF(Hospitalisation_table[[#This Row],[Hospital tier]]="?","tier - 2",Hospitalisation_table[[#This Row],[Hospital tier]])</f>
        <v>tier - 3</v>
      </c>
      <c r="N87" t="str">
        <f>IF(Hospitalisation_table[[#This Row],[City tier]]="?","tier - 2",Hospitalisation_table[[#This Row],[City tier]])</f>
        <v>tier - 2</v>
      </c>
      <c r="O87" t="str">
        <f>IF(Hospitalisation_table[[#This Row],[State ID]]="?","Unknown",Hospitalisation_table[[#This Row],[State ID]])</f>
        <v>R1013</v>
      </c>
      <c r="P87" s="20" t="str">
        <f>_xlfn.CONCAT(Hospitalisation_table[[#This Row],[date]],"-",Hospitalisation_table[[#This Row],[Month_Updated]],"-",Hospitalisation_table[[#This Row],[Year_Update]])</f>
        <v>29-Sep-1964</v>
      </c>
      <c r="Q87">
        <f>DATEDIF(Hospitalisation_table[[#This Row],[Date of Birth]],"8-Jun-2023","Y")</f>
        <v>58</v>
      </c>
    </row>
    <row r="88" spans="1:17" x14ac:dyDescent="0.3">
      <c r="A88" t="s">
        <v>1451</v>
      </c>
      <c r="B88" t="str">
        <f>IF(Hospitalisation_table[[#This Row],[Customer ID]]="?","UnKnown",Hospitalisation_table[[#This Row],[Customer ID]])</f>
        <v>Id920</v>
      </c>
      <c r="C88">
        <v>1974</v>
      </c>
      <c r="D88" t="s">
        <v>10</v>
      </c>
      <c r="E88">
        <v>7</v>
      </c>
      <c r="F88">
        <v>0</v>
      </c>
      <c r="G88" s="24">
        <v>11858.56</v>
      </c>
      <c r="H88" t="s">
        <v>12</v>
      </c>
      <c r="I88" t="s">
        <v>12</v>
      </c>
      <c r="J88" t="s">
        <v>42</v>
      </c>
      <c r="K88" t="str">
        <f>IF(Hospitalisation_table[[#This Row],[month]]="?","Sep",Hospitalisation_table[[#This Row],[month]])</f>
        <v>Jul</v>
      </c>
      <c r="L88">
        <f>IF(Hospitalisation_table[[#This Row],[year]] = "?",ROUNDUP(AVERAGE(Hospitalisation_table[year]),0),Hospitalisation_table[[#This Row],[year]])</f>
        <v>1974</v>
      </c>
      <c r="M88" t="str">
        <f>IF(Hospitalisation_table[[#This Row],[Hospital tier]]="?","tier - 2",Hospitalisation_table[[#This Row],[Hospital tier]])</f>
        <v>tier - 3</v>
      </c>
      <c r="N88" t="str">
        <f>IF(Hospitalisation_table[[#This Row],[City tier]]="?","tier - 2",Hospitalisation_table[[#This Row],[City tier]])</f>
        <v>tier - 3</v>
      </c>
      <c r="O88" t="str">
        <f>IF(Hospitalisation_table[[#This Row],[State ID]]="?","Unknown",Hospitalisation_table[[#This Row],[State ID]])</f>
        <v>R1011</v>
      </c>
      <c r="P88" s="20" t="str">
        <f>_xlfn.CONCAT(Hospitalisation_table[[#This Row],[date]],"-",Hospitalisation_table[[#This Row],[Month_Updated]],"-",Hospitalisation_table[[#This Row],[Year_Update]])</f>
        <v>7-Jul-1974</v>
      </c>
      <c r="Q88">
        <f>DATEDIF(Hospitalisation_table[[#This Row],[Date of Birth]],"8-Jun-2023","Y")</f>
        <v>48</v>
      </c>
    </row>
    <row r="89" spans="1:17" x14ac:dyDescent="0.3">
      <c r="A89" t="s">
        <v>2281</v>
      </c>
      <c r="B89" t="str">
        <f>IF(Hospitalisation_table[[#This Row],[Customer ID]]="?","UnKnown",Hospitalisation_table[[#This Row],[Customer ID]])</f>
        <v>Id92</v>
      </c>
      <c r="C89">
        <v>1999</v>
      </c>
      <c r="D89" t="s">
        <v>10</v>
      </c>
      <c r="E89">
        <v>2</v>
      </c>
      <c r="F89">
        <v>1</v>
      </c>
      <c r="G89" s="24">
        <v>40904.199999999997</v>
      </c>
      <c r="H89" t="s">
        <v>16</v>
      </c>
      <c r="I89" t="s">
        <v>16</v>
      </c>
      <c r="J89" t="s">
        <v>247</v>
      </c>
      <c r="K89" t="str">
        <f>IF(Hospitalisation_table[[#This Row],[month]]="?","Sep",Hospitalisation_table[[#This Row],[month]])</f>
        <v>Jul</v>
      </c>
      <c r="L89">
        <f>IF(Hospitalisation_table[[#This Row],[year]] = "?",ROUNDUP(AVERAGE(Hospitalisation_table[year]),0),Hospitalisation_table[[#This Row],[year]])</f>
        <v>1999</v>
      </c>
      <c r="M89" t="str">
        <f>IF(Hospitalisation_table[[#This Row],[Hospital tier]]="?","tier - 2",Hospitalisation_table[[#This Row],[Hospital tier]])</f>
        <v>tier - 1</v>
      </c>
      <c r="N89" t="str">
        <f>IF(Hospitalisation_table[[#This Row],[City tier]]="?","tier - 2",Hospitalisation_table[[#This Row],[City tier]])</f>
        <v>tier - 1</v>
      </c>
      <c r="O89" t="str">
        <f>IF(Hospitalisation_table[[#This Row],[State ID]]="?","Unknown",Hospitalisation_table[[#This Row],[State ID]])</f>
        <v>R1024</v>
      </c>
      <c r="P89" s="20" t="str">
        <f>_xlfn.CONCAT(Hospitalisation_table[[#This Row],[date]],"-",Hospitalisation_table[[#This Row],[Month_Updated]],"-",Hospitalisation_table[[#This Row],[Year_Update]])</f>
        <v>2-Jul-1999</v>
      </c>
      <c r="Q89">
        <f>DATEDIF(Hospitalisation_table[[#This Row],[Date of Birth]],"8-Jun-2023","Y")</f>
        <v>23</v>
      </c>
    </row>
    <row r="90" spans="1:17" x14ac:dyDescent="0.3">
      <c r="A90" t="s">
        <v>1452</v>
      </c>
      <c r="B90" t="str">
        <f>IF(Hospitalisation_table[[#This Row],[Customer ID]]="?","UnKnown",Hospitalisation_table[[#This Row],[Customer ID]])</f>
        <v>Id919</v>
      </c>
      <c r="C90">
        <v>1967</v>
      </c>
      <c r="D90" t="s">
        <v>35</v>
      </c>
      <c r="E90">
        <v>24</v>
      </c>
      <c r="F90">
        <v>1</v>
      </c>
      <c r="G90" s="24">
        <v>11879.1</v>
      </c>
      <c r="H90" t="s">
        <v>12</v>
      </c>
      <c r="I90" t="s">
        <v>12</v>
      </c>
      <c r="J90" t="s">
        <v>247</v>
      </c>
      <c r="K90" t="str">
        <f>IF(Hospitalisation_table[[#This Row],[month]]="?","Sep",Hospitalisation_table[[#This Row],[month]])</f>
        <v>Aug</v>
      </c>
      <c r="L90">
        <f>IF(Hospitalisation_table[[#This Row],[year]] = "?",ROUNDUP(AVERAGE(Hospitalisation_table[year]),0),Hospitalisation_table[[#This Row],[year]])</f>
        <v>1967</v>
      </c>
      <c r="M90" t="str">
        <f>IF(Hospitalisation_table[[#This Row],[Hospital tier]]="?","tier - 2",Hospitalisation_table[[#This Row],[Hospital tier]])</f>
        <v>tier - 3</v>
      </c>
      <c r="N90" t="str">
        <f>IF(Hospitalisation_table[[#This Row],[City tier]]="?","tier - 2",Hospitalisation_table[[#This Row],[City tier]])</f>
        <v>tier - 3</v>
      </c>
      <c r="O90" t="str">
        <f>IF(Hospitalisation_table[[#This Row],[State ID]]="?","Unknown",Hospitalisation_table[[#This Row],[State ID]])</f>
        <v>R1024</v>
      </c>
      <c r="P90" s="20" t="str">
        <f>_xlfn.CONCAT(Hospitalisation_table[[#This Row],[date]],"-",Hospitalisation_table[[#This Row],[Month_Updated]],"-",Hospitalisation_table[[#This Row],[Year_Update]])</f>
        <v>24-Aug-1967</v>
      </c>
      <c r="Q90">
        <f>DATEDIF(Hospitalisation_table[[#This Row],[Date of Birth]],"8-Jun-2023","Y")</f>
        <v>55</v>
      </c>
    </row>
    <row r="91" spans="1:17" x14ac:dyDescent="0.3">
      <c r="A91" t="s">
        <v>1453</v>
      </c>
      <c r="B91" t="str">
        <f>IF(Hospitalisation_table[[#This Row],[Customer ID]]="?","UnKnown",Hospitalisation_table[[#This Row],[Customer ID]])</f>
        <v>Id918</v>
      </c>
      <c r="C91">
        <v>1967</v>
      </c>
      <c r="D91" t="s">
        <v>10</v>
      </c>
      <c r="E91">
        <v>14</v>
      </c>
      <c r="F91">
        <v>2</v>
      </c>
      <c r="G91" s="24">
        <v>11881.36</v>
      </c>
      <c r="H91" t="s">
        <v>12</v>
      </c>
      <c r="I91" t="s">
        <v>11</v>
      </c>
      <c r="J91" t="s">
        <v>42</v>
      </c>
      <c r="K91" t="str">
        <f>IF(Hospitalisation_table[[#This Row],[month]]="?","Sep",Hospitalisation_table[[#This Row],[month]])</f>
        <v>Jul</v>
      </c>
      <c r="L91">
        <f>IF(Hospitalisation_table[[#This Row],[year]] = "?",ROUNDUP(AVERAGE(Hospitalisation_table[year]),0),Hospitalisation_table[[#This Row],[year]])</f>
        <v>1967</v>
      </c>
      <c r="M91" t="str">
        <f>IF(Hospitalisation_table[[#This Row],[Hospital tier]]="?","tier - 2",Hospitalisation_table[[#This Row],[Hospital tier]])</f>
        <v>tier - 3</v>
      </c>
      <c r="N91" t="str">
        <f>IF(Hospitalisation_table[[#This Row],[City tier]]="?","tier - 2",Hospitalisation_table[[#This Row],[City tier]])</f>
        <v>tier - 2</v>
      </c>
      <c r="O91" t="str">
        <f>IF(Hospitalisation_table[[#This Row],[State ID]]="?","Unknown",Hospitalisation_table[[#This Row],[State ID]])</f>
        <v>R1011</v>
      </c>
      <c r="P91" s="20" t="str">
        <f>_xlfn.CONCAT(Hospitalisation_table[[#This Row],[date]],"-",Hospitalisation_table[[#This Row],[Month_Updated]],"-",Hospitalisation_table[[#This Row],[Year_Update]])</f>
        <v>14-Jul-1967</v>
      </c>
      <c r="Q91">
        <f>DATEDIF(Hospitalisation_table[[#This Row],[Date of Birth]],"8-Jun-2023","Y")</f>
        <v>55</v>
      </c>
    </row>
    <row r="92" spans="1:17" x14ac:dyDescent="0.3">
      <c r="A92" t="s">
        <v>1454</v>
      </c>
      <c r="B92" t="str">
        <f>IF(Hospitalisation_table[[#This Row],[Customer ID]]="?","UnKnown",Hospitalisation_table[[#This Row],[Customer ID]])</f>
        <v>Id917</v>
      </c>
      <c r="C92">
        <v>1967</v>
      </c>
      <c r="D92" t="s">
        <v>37</v>
      </c>
      <c r="E92">
        <v>29</v>
      </c>
      <c r="F92">
        <v>2</v>
      </c>
      <c r="G92" s="24">
        <v>11881.97</v>
      </c>
      <c r="H92" t="s">
        <v>12</v>
      </c>
      <c r="I92" t="s">
        <v>16</v>
      </c>
      <c r="J92" t="s">
        <v>13</v>
      </c>
      <c r="K92" t="str">
        <f>IF(Hospitalisation_table[[#This Row],[month]]="?","Sep",Hospitalisation_table[[#This Row],[month]])</f>
        <v>Oct</v>
      </c>
      <c r="L92">
        <f>IF(Hospitalisation_table[[#This Row],[year]] = "?",ROUNDUP(AVERAGE(Hospitalisation_table[year]),0),Hospitalisation_table[[#This Row],[year]])</f>
        <v>1967</v>
      </c>
      <c r="M92" t="str">
        <f>IF(Hospitalisation_table[[#This Row],[Hospital tier]]="?","tier - 2",Hospitalisation_table[[#This Row],[Hospital tier]])</f>
        <v>tier - 3</v>
      </c>
      <c r="N92" t="str">
        <f>IF(Hospitalisation_table[[#This Row],[City tier]]="?","tier - 2",Hospitalisation_table[[#This Row],[City tier]])</f>
        <v>tier - 1</v>
      </c>
      <c r="O92" t="str">
        <f>IF(Hospitalisation_table[[#This Row],[State ID]]="?","Unknown",Hospitalisation_table[[#This Row],[State ID]])</f>
        <v>R1013</v>
      </c>
      <c r="P92" s="20" t="str">
        <f>_xlfn.CONCAT(Hospitalisation_table[[#This Row],[date]],"-",Hospitalisation_table[[#This Row],[Month_Updated]],"-",Hospitalisation_table[[#This Row],[Year_Update]])</f>
        <v>29-Oct-1967</v>
      </c>
      <c r="Q92">
        <f>DATEDIF(Hospitalisation_table[[#This Row],[Date of Birth]],"8-Jun-2023","Y")</f>
        <v>55</v>
      </c>
    </row>
    <row r="93" spans="1:17" x14ac:dyDescent="0.3">
      <c r="A93" t="s">
        <v>1455</v>
      </c>
      <c r="B93" t="str">
        <f>IF(Hospitalisation_table[[#This Row],[Customer ID]]="?","UnKnown",Hospitalisation_table[[#This Row],[Customer ID]])</f>
        <v>Id916</v>
      </c>
      <c r="C93">
        <v>2004</v>
      </c>
      <c r="D93" t="s">
        <v>18</v>
      </c>
      <c r="E93">
        <v>2</v>
      </c>
      <c r="F93">
        <v>2</v>
      </c>
      <c r="G93" s="24">
        <v>11884.05</v>
      </c>
      <c r="H93" t="s">
        <v>12</v>
      </c>
      <c r="I93" t="s">
        <v>12</v>
      </c>
      <c r="J93" t="s">
        <v>13</v>
      </c>
      <c r="K93" t="str">
        <f>IF(Hospitalisation_table[[#This Row],[month]]="?","Sep",Hospitalisation_table[[#This Row],[month]])</f>
        <v>Jun</v>
      </c>
      <c r="L93">
        <f>IF(Hospitalisation_table[[#This Row],[year]] = "?",ROUNDUP(AVERAGE(Hospitalisation_table[year]),0),Hospitalisation_table[[#This Row],[year]])</f>
        <v>2004</v>
      </c>
      <c r="M93" t="str">
        <f>IF(Hospitalisation_table[[#This Row],[Hospital tier]]="?","tier - 2",Hospitalisation_table[[#This Row],[Hospital tier]])</f>
        <v>tier - 3</v>
      </c>
      <c r="N93" t="str">
        <f>IF(Hospitalisation_table[[#This Row],[City tier]]="?","tier - 2",Hospitalisation_table[[#This Row],[City tier]])</f>
        <v>tier - 3</v>
      </c>
      <c r="O93" t="str">
        <f>IF(Hospitalisation_table[[#This Row],[State ID]]="?","Unknown",Hospitalisation_table[[#This Row],[State ID]])</f>
        <v>R1013</v>
      </c>
      <c r="P93" s="20" t="str">
        <f>_xlfn.CONCAT(Hospitalisation_table[[#This Row],[date]],"-",Hospitalisation_table[[#This Row],[Month_Updated]],"-",Hospitalisation_table[[#This Row],[Year_Update]])</f>
        <v>2-Jun-2004</v>
      </c>
      <c r="Q93">
        <f>DATEDIF(Hospitalisation_table[[#This Row],[Date of Birth]],"8-Jun-2023","Y")</f>
        <v>19</v>
      </c>
    </row>
    <row r="94" spans="1:17" x14ac:dyDescent="0.3">
      <c r="A94" t="s">
        <v>1456</v>
      </c>
      <c r="B94" t="str">
        <f>IF(Hospitalisation_table[[#This Row],[Customer ID]]="?","UnKnown",Hospitalisation_table[[#This Row],[Customer ID]])</f>
        <v>Id915</v>
      </c>
      <c r="C94">
        <v>1964</v>
      </c>
      <c r="D94" t="s">
        <v>15</v>
      </c>
      <c r="E94">
        <v>19</v>
      </c>
      <c r="F94">
        <v>0</v>
      </c>
      <c r="G94" s="24">
        <v>11918.2</v>
      </c>
      <c r="H94" t="s">
        <v>12</v>
      </c>
      <c r="I94" t="s">
        <v>16</v>
      </c>
      <c r="J94" t="s">
        <v>300</v>
      </c>
      <c r="K94" t="str">
        <f>IF(Hospitalisation_table[[#This Row],[month]]="?","Sep",Hospitalisation_table[[#This Row],[month]])</f>
        <v>Nov</v>
      </c>
      <c r="L94">
        <f>IF(Hospitalisation_table[[#This Row],[year]] = "?",ROUNDUP(AVERAGE(Hospitalisation_table[year]),0),Hospitalisation_table[[#This Row],[year]])</f>
        <v>1964</v>
      </c>
      <c r="M94" t="str">
        <f>IF(Hospitalisation_table[[#This Row],[Hospital tier]]="?","tier - 2",Hospitalisation_table[[#This Row],[Hospital tier]])</f>
        <v>tier - 3</v>
      </c>
      <c r="N94" t="str">
        <f>IF(Hospitalisation_table[[#This Row],[City tier]]="?","tier - 2",Hospitalisation_table[[#This Row],[City tier]])</f>
        <v>tier - 1</v>
      </c>
      <c r="O94" t="str">
        <f>IF(Hospitalisation_table[[#This Row],[State ID]]="?","Unknown",Hospitalisation_table[[#This Row],[State ID]])</f>
        <v>R1021</v>
      </c>
      <c r="P94" s="20" t="str">
        <f>_xlfn.CONCAT(Hospitalisation_table[[#This Row],[date]],"-",Hospitalisation_table[[#This Row],[Month_Updated]],"-",Hospitalisation_table[[#This Row],[Year_Update]])</f>
        <v>19-Nov-1964</v>
      </c>
      <c r="Q94">
        <f>DATEDIF(Hospitalisation_table[[#This Row],[Date of Birth]],"8-Jun-2023","Y")</f>
        <v>58</v>
      </c>
    </row>
    <row r="95" spans="1:17" x14ac:dyDescent="0.3">
      <c r="A95" t="s">
        <v>1457</v>
      </c>
      <c r="B95" t="str">
        <f>IF(Hospitalisation_table[[#This Row],[Customer ID]]="?","UnKnown",Hospitalisation_table[[#This Row],[Customer ID]])</f>
        <v>Id914</v>
      </c>
      <c r="C95">
        <v>1964</v>
      </c>
      <c r="D95" t="s">
        <v>30</v>
      </c>
      <c r="E95">
        <v>20</v>
      </c>
      <c r="F95">
        <v>0</v>
      </c>
      <c r="G95" s="24">
        <v>11931.13</v>
      </c>
      <c r="H95" t="s">
        <v>12</v>
      </c>
      <c r="I95" t="s">
        <v>16</v>
      </c>
      <c r="J95" t="s">
        <v>166</v>
      </c>
      <c r="K95" t="str">
        <f>IF(Hospitalisation_table[[#This Row],[month]]="?","Sep",Hospitalisation_table[[#This Row],[month]])</f>
        <v>Dec</v>
      </c>
      <c r="L95">
        <f>IF(Hospitalisation_table[[#This Row],[year]] = "?",ROUNDUP(AVERAGE(Hospitalisation_table[year]),0),Hospitalisation_table[[#This Row],[year]])</f>
        <v>1964</v>
      </c>
      <c r="M95" t="str">
        <f>IF(Hospitalisation_table[[#This Row],[Hospital tier]]="?","tier - 2",Hospitalisation_table[[#This Row],[Hospital tier]])</f>
        <v>tier - 3</v>
      </c>
      <c r="N95" t="str">
        <f>IF(Hospitalisation_table[[#This Row],[City tier]]="?","tier - 2",Hospitalisation_table[[#This Row],[City tier]])</f>
        <v>tier - 1</v>
      </c>
      <c r="O95" t="str">
        <f>IF(Hospitalisation_table[[#This Row],[State ID]]="?","Unknown",Hospitalisation_table[[#This Row],[State ID]])</f>
        <v>R1019</v>
      </c>
      <c r="P95" s="20" t="str">
        <f>_xlfn.CONCAT(Hospitalisation_table[[#This Row],[date]],"-",Hospitalisation_table[[#This Row],[Month_Updated]],"-",Hospitalisation_table[[#This Row],[Year_Update]])</f>
        <v>20-Dec-1964</v>
      </c>
      <c r="Q95">
        <f>DATEDIF(Hospitalisation_table[[#This Row],[Date of Birth]],"8-Jun-2023","Y")</f>
        <v>58</v>
      </c>
    </row>
    <row r="96" spans="1:17" x14ac:dyDescent="0.3">
      <c r="A96" t="s">
        <v>1458</v>
      </c>
      <c r="B96" t="str">
        <f>IF(Hospitalisation_table[[#This Row],[Customer ID]]="?","UnKnown",Hospitalisation_table[[#This Row],[Customer ID]])</f>
        <v>Id913</v>
      </c>
      <c r="C96">
        <v>1964</v>
      </c>
      <c r="D96" t="s">
        <v>35</v>
      </c>
      <c r="E96">
        <v>2</v>
      </c>
      <c r="F96">
        <v>0</v>
      </c>
      <c r="G96" s="24">
        <v>11938.26</v>
      </c>
      <c r="H96" t="s">
        <v>12</v>
      </c>
      <c r="I96" t="s">
        <v>12</v>
      </c>
      <c r="J96" t="s">
        <v>166</v>
      </c>
      <c r="K96" t="str">
        <f>IF(Hospitalisation_table[[#This Row],[month]]="?","Sep",Hospitalisation_table[[#This Row],[month]])</f>
        <v>Aug</v>
      </c>
      <c r="L96">
        <f>IF(Hospitalisation_table[[#This Row],[year]] = "?",ROUNDUP(AVERAGE(Hospitalisation_table[year]),0),Hospitalisation_table[[#This Row],[year]])</f>
        <v>1964</v>
      </c>
      <c r="M96" t="str">
        <f>IF(Hospitalisation_table[[#This Row],[Hospital tier]]="?","tier - 2",Hospitalisation_table[[#This Row],[Hospital tier]])</f>
        <v>tier - 3</v>
      </c>
      <c r="N96" t="str">
        <f>IF(Hospitalisation_table[[#This Row],[City tier]]="?","tier - 2",Hospitalisation_table[[#This Row],[City tier]])</f>
        <v>tier - 3</v>
      </c>
      <c r="O96" t="str">
        <f>IF(Hospitalisation_table[[#This Row],[State ID]]="?","Unknown",Hospitalisation_table[[#This Row],[State ID]])</f>
        <v>R1019</v>
      </c>
      <c r="P96" s="20" t="str">
        <f>_xlfn.CONCAT(Hospitalisation_table[[#This Row],[date]],"-",Hospitalisation_table[[#This Row],[Month_Updated]],"-",Hospitalisation_table[[#This Row],[Year_Update]])</f>
        <v>2-Aug-1964</v>
      </c>
      <c r="Q96">
        <f>DATEDIF(Hospitalisation_table[[#This Row],[Date of Birth]],"8-Jun-2023","Y")</f>
        <v>58</v>
      </c>
    </row>
    <row r="97" spans="1:17" x14ac:dyDescent="0.3">
      <c r="A97" t="s">
        <v>1459</v>
      </c>
      <c r="B97" t="str">
        <f>IF(Hospitalisation_table[[#This Row],[Customer ID]]="?","UnKnown",Hospitalisation_table[[#This Row],[Customer ID]])</f>
        <v>Id912</v>
      </c>
      <c r="C97">
        <v>1991</v>
      </c>
      <c r="D97" t="s">
        <v>37</v>
      </c>
      <c r="E97">
        <v>19</v>
      </c>
      <c r="F97">
        <v>3</v>
      </c>
      <c r="G97" s="24">
        <v>11941.83</v>
      </c>
      <c r="H97" t="s">
        <v>12</v>
      </c>
      <c r="I97" t="s">
        <v>16</v>
      </c>
      <c r="J97" t="s">
        <v>249</v>
      </c>
      <c r="K97" t="str">
        <f>IF(Hospitalisation_table[[#This Row],[month]]="?","Sep",Hospitalisation_table[[#This Row],[month]])</f>
        <v>Oct</v>
      </c>
      <c r="L97">
        <f>IF(Hospitalisation_table[[#This Row],[year]] = "?",ROUNDUP(AVERAGE(Hospitalisation_table[year]),0),Hospitalisation_table[[#This Row],[year]])</f>
        <v>1991</v>
      </c>
      <c r="M97" t="str">
        <f>IF(Hospitalisation_table[[#This Row],[Hospital tier]]="?","tier - 2",Hospitalisation_table[[#This Row],[Hospital tier]])</f>
        <v>tier - 3</v>
      </c>
      <c r="N97" t="str">
        <f>IF(Hospitalisation_table[[#This Row],[City tier]]="?","tier - 2",Hospitalisation_table[[#This Row],[City tier]])</f>
        <v>tier - 1</v>
      </c>
      <c r="O97" t="str">
        <f>IF(Hospitalisation_table[[#This Row],[State ID]]="?","Unknown",Hospitalisation_table[[#This Row],[State ID]])</f>
        <v>R1023</v>
      </c>
      <c r="P97" s="20" t="str">
        <f>_xlfn.CONCAT(Hospitalisation_table[[#This Row],[date]],"-",Hospitalisation_table[[#This Row],[Month_Updated]],"-",Hospitalisation_table[[#This Row],[Year_Update]])</f>
        <v>19-Oct-1991</v>
      </c>
      <c r="Q97">
        <f>DATEDIF(Hospitalisation_table[[#This Row],[Date of Birth]],"8-Jun-2023","Y")</f>
        <v>31</v>
      </c>
    </row>
    <row r="98" spans="1:17" x14ac:dyDescent="0.3">
      <c r="A98" t="s">
        <v>1460</v>
      </c>
      <c r="B98" t="str">
        <f>IF(Hospitalisation_table[[#This Row],[Customer ID]]="?","UnKnown",Hospitalisation_table[[#This Row],[Customer ID]])</f>
        <v>Id911</v>
      </c>
      <c r="C98">
        <v>1964</v>
      </c>
      <c r="D98" t="s">
        <v>30</v>
      </c>
      <c r="E98">
        <v>25</v>
      </c>
      <c r="F98">
        <v>0</v>
      </c>
      <c r="G98" s="24">
        <v>11944.59</v>
      </c>
      <c r="H98" t="s">
        <v>12</v>
      </c>
      <c r="I98" t="s">
        <v>11</v>
      </c>
      <c r="J98" t="s">
        <v>168</v>
      </c>
      <c r="K98" t="str">
        <f>IF(Hospitalisation_table[[#This Row],[month]]="?","Sep",Hospitalisation_table[[#This Row],[month]])</f>
        <v>Dec</v>
      </c>
      <c r="L98">
        <f>IF(Hospitalisation_table[[#This Row],[year]] = "?",ROUNDUP(AVERAGE(Hospitalisation_table[year]),0),Hospitalisation_table[[#This Row],[year]])</f>
        <v>1964</v>
      </c>
      <c r="M98" t="str">
        <f>IF(Hospitalisation_table[[#This Row],[Hospital tier]]="?","tier - 2",Hospitalisation_table[[#This Row],[Hospital tier]])</f>
        <v>tier - 3</v>
      </c>
      <c r="N98" t="str">
        <f>IF(Hospitalisation_table[[#This Row],[City tier]]="?","tier - 2",Hospitalisation_table[[#This Row],[City tier]])</f>
        <v>tier - 2</v>
      </c>
      <c r="O98" t="str">
        <f>IF(Hospitalisation_table[[#This Row],[State ID]]="?","Unknown",Hospitalisation_table[[#This Row],[State ID]])</f>
        <v>R1016</v>
      </c>
      <c r="P98" s="20" t="str">
        <f>_xlfn.CONCAT(Hospitalisation_table[[#This Row],[date]],"-",Hospitalisation_table[[#This Row],[Month_Updated]],"-",Hospitalisation_table[[#This Row],[Year_Update]])</f>
        <v>25-Dec-1964</v>
      </c>
      <c r="Q98">
        <f>DATEDIF(Hospitalisation_table[[#This Row],[Date of Birth]],"8-Jun-2023","Y")</f>
        <v>58</v>
      </c>
    </row>
    <row r="99" spans="1:17" x14ac:dyDescent="0.3">
      <c r="A99" t="s">
        <v>1461</v>
      </c>
      <c r="B99" t="str">
        <f>IF(Hospitalisation_table[[#This Row],[Customer ID]]="?","UnKnown",Hospitalisation_table[[#This Row],[Customer ID]])</f>
        <v>Id910</v>
      </c>
      <c r="C99">
        <v>1965</v>
      </c>
      <c r="D99" t="s">
        <v>15</v>
      </c>
      <c r="E99">
        <v>1</v>
      </c>
      <c r="F99">
        <v>1</v>
      </c>
      <c r="G99" s="24">
        <v>11945.13</v>
      </c>
      <c r="H99" t="s">
        <v>12</v>
      </c>
      <c r="I99" t="s">
        <v>11</v>
      </c>
      <c r="J99" t="s">
        <v>23</v>
      </c>
      <c r="K99" t="str">
        <f>IF(Hospitalisation_table[[#This Row],[month]]="?","Sep",Hospitalisation_table[[#This Row],[month]])</f>
        <v>Nov</v>
      </c>
      <c r="L99">
        <f>IF(Hospitalisation_table[[#This Row],[year]] = "?",ROUNDUP(AVERAGE(Hospitalisation_table[year]),0),Hospitalisation_table[[#This Row],[year]])</f>
        <v>1965</v>
      </c>
      <c r="M99" t="str">
        <f>IF(Hospitalisation_table[[#This Row],[Hospital tier]]="?","tier - 2",Hospitalisation_table[[#This Row],[Hospital tier]])</f>
        <v>tier - 3</v>
      </c>
      <c r="N99" t="str">
        <f>IF(Hospitalisation_table[[#This Row],[City tier]]="?","tier - 2",Hospitalisation_table[[#This Row],[City tier]])</f>
        <v>tier - 2</v>
      </c>
      <c r="O99" t="str">
        <f>IF(Hospitalisation_table[[#This Row],[State ID]]="?","Unknown",Hospitalisation_table[[#This Row],[State ID]])</f>
        <v>R1012</v>
      </c>
      <c r="P99" s="20" t="str">
        <f>_xlfn.CONCAT(Hospitalisation_table[[#This Row],[date]],"-",Hospitalisation_table[[#This Row],[Month_Updated]],"-",Hospitalisation_table[[#This Row],[Year_Update]])</f>
        <v>1-Nov-1965</v>
      </c>
      <c r="Q99">
        <f>DATEDIF(Hospitalisation_table[[#This Row],[Date of Birth]],"8-Jun-2023","Y")</f>
        <v>57</v>
      </c>
    </row>
    <row r="100" spans="1:17" x14ac:dyDescent="0.3">
      <c r="A100" t="s">
        <v>2282</v>
      </c>
      <c r="B100" t="str">
        <f>IF(Hospitalisation_table[[#This Row],[Customer ID]]="?","UnKnown",Hospitalisation_table[[#This Row],[Customer ID]])</f>
        <v>Id91</v>
      </c>
      <c r="C100">
        <v>1992</v>
      </c>
      <c r="D100" t="s">
        <v>35</v>
      </c>
      <c r="E100">
        <v>4</v>
      </c>
      <c r="F100">
        <v>3</v>
      </c>
      <c r="G100" s="24">
        <v>40932.43</v>
      </c>
      <c r="H100" t="s">
        <v>16</v>
      </c>
      <c r="I100" t="s">
        <v>11</v>
      </c>
      <c r="J100" t="s">
        <v>13</v>
      </c>
      <c r="K100" t="str">
        <f>IF(Hospitalisation_table[[#This Row],[month]]="?","Sep",Hospitalisation_table[[#This Row],[month]])</f>
        <v>Aug</v>
      </c>
      <c r="L100">
        <f>IF(Hospitalisation_table[[#This Row],[year]] = "?",ROUNDUP(AVERAGE(Hospitalisation_table[year]),0),Hospitalisation_table[[#This Row],[year]])</f>
        <v>1992</v>
      </c>
      <c r="M100" t="str">
        <f>IF(Hospitalisation_table[[#This Row],[Hospital tier]]="?","tier - 2",Hospitalisation_table[[#This Row],[Hospital tier]])</f>
        <v>tier - 1</v>
      </c>
      <c r="N100" t="str">
        <f>IF(Hospitalisation_table[[#This Row],[City tier]]="?","tier - 2",Hospitalisation_table[[#This Row],[City tier]])</f>
        <v>tier - 2</v>
      </c>
      <c r="O100" t="str">
        <f>IF(Hospitalisation_table[[#This Row],[State ID]]="?","Unknown",Hospitalisation_table[[#This Row],[State ID]])</f>
        <v>R1013</v>
      </c>
      <c r="P100" s="20" t="str">
        <f>_xlfn.CONCAT(Hospitalisation_table[[#This Row],[date]],"-",Hospitalisation_table[[#This Row],[Month_Updated]],"-",Hospitalisation_table[[#This Row],[Year_Update]])</f>
        <v>4-Aug-1992</v>
      </c>
      <c r="Q100">
        <f>DATEDIF(Hospitalisation_table[[#This Row],[Date of Birth]],"8-Jun-2023","Y")</f>
        <v>30</v>
      </c>
    </row>
    <row r="101" spans="1:17" x14ac:dyDescent="0.3">
      <c r="A101" t="s">
        <v>1462</v>
      </c>
      <c r="B101" t="str">
        <f>IF(Hospitalisation_table[[#This Row],[Customer ID]]="?","UnKnown",Hospitalisation_table[[#This Row],[Customer ID]])</f>
        <v>Id909</v>
      </c>
      <c r="C101">
        <v>1964</v>
      </c>
      <c r="D101" t="s">
        <v>20</v>
      </c>
      <c r="E101">
        <v>29</v>
      </c>
      <c r="F101">
        <v>1</v>
      </c>
      <c r="G101" s="24">
        <v>11946.63</v>
      </c>
      <c r="H101" t="s">
        <v>12</v>
      </c>
      <c r="I101" t="s">
        <v>11</v>
      </c>
      <c r="J101" t="s">
        <v>13</v>
      </c>
      <c r="K101" t="str">
        <f>IF(Hospitalisation_table[[#This Row],[month]]="?","Sep",Hospitalisation_table[[#This Row],[month]])</f>
        <v>Sep</v>
      </c>
      <c r="L101">
        <f>IF(Hospitalisation_table[[#This Row],[year]] = "?",ROUNDUP(AVERAGE(Hospitalisation_table[year]),0),Hospitalisation_table[[#This Row],[year]])</f>
        <v>1964</v>
      </c>
      <c r="M101" t="str">
        <f>IF(Hospitalisation_table[[#This Row],[Hospital tier]]="?","tier - 2",Hospitalisation_table[[#This Row],[Hospital tier]])</f>
        <v>tier - 3</v>
      </c>
      <c r="N101" t="str">
        <f>IF(Hospitalisation_table[[#This Row],[City tier]]="?","tier - 2",Hospitalisation_table[[#This Row],[City tier]])</f>
        <v>tier - 2</v>
      </c>
      <c r="O101" t="str">
        <f>IF(Hospitalisation_table[[#This Row],[State ID]]="?","Unknown",Hospitalisation_table[[#This Row],[State ID]])</f>
        <v>R1013</v>
      </c>
      <c r="P101" s="20" t="str">
        <f>_xlfn.CONCAT(Hospitalisation_table[[#This Row],[date]],"-",Hospitalisation_table[[#This Row],[Month_Updated]],"-",Hospitalisation_table[[#This Row],[Year_Update]])</f>
        <v>29-Sep-1964</v>
      </c>
      <c r="Q101">
        <f>DATEDIF(Hospitalisation_table[[#This Row],[Date of Birth]],"8-Jun-2023","Y")</f>
        <v>58</v>
      </c>
    </row>
    <row r="102" spans="1:17" x14ac:dyDescent="0.3">
      <c r="A102" t="s">
        <v>1463</v>
      </c>
      <c r="B102" t="str">
        <f>IF(Hospitalisation_table[[#This Row],[Customer ID]]="?","UnKnown",Hospitalisation_table[[#This Row],[Customer ID]])</f>
        <v>Id908</v>
      </c>
      <c r="C102">
        <v>1967</v>
      </c>
      <c r="D102" t="s">
        <v>30</v>
      </c>
      <c r="E102">
        <v>22</v>
      </c>
      <c r="F102">
        <v>3</v>
      </c>
      <c r="G102" s="24">
        <v>11987.17</v>
      </c>
      <c r="H102" t="s">
        <v>12</v>
      </c>
      <c r="I102" t="s">
        <v>12</v>
      </c>
      <c r="J102" t="s">
        <v>13</v>
      </c>
      <c r="K102" t="str">
        <f>IF(Hospitalisation_table[[#This Row],[month]]="?","Sep",Hospitalisation_table[[#This Row],[month]])</f>
        <v>Dec</v>
      </c>
      <c r="L102">
        <f>IF(Hospitalisation_table[[#This Row],[year]] = "?",ROUNDUP(AVERAGE(Hospitalisation_table[year]),0),Hospitalisation_table[[#This Row],[year]])</f>
        <v>1967</v>
      </c>
      <c r="M102" t="str">
        <f>IF(Hospitalisation_table[[#This Row],[Hospital tier]]="?","tier - 2",Hospitalisation_table[[#This Row],[Hospital tier]])</f>
        <v>tier - 3</v>
      </c>
      <c r="N102" t="str">
        <f>IF(Hospitalisation_table[[#This Row],[City tier]]="?","tier - 2",Hospitalisation_table[[#This Row],[City tier]])</f>
        <v>tier - 3</v>
      </c>
      <c r="O102" t="str">
        <f>IF(Hospitalisation_table[[#This Row],[State ID]]="?","Unknown",Hospitalisation_table[[#This Row],[State ID]])</f>
        <v>R1013</v>
      </c>
      <c r="P102" s="20" t="str">
        <f>_xlfn.CONCAT(Hospitalisation_table[[#This Row],[date]],"-",Hospitalisation_table[[#This Row],[Month_Updated]],"-",Hospitalisation_table[[#This Row],[Year_Update]])</f>
        <v>22-Dec-1967</v>
      </c>
      <c r="Q102">
        <f>DATEDIF(Hospitalisation_table[[#This Row],[Date of Birth]],"8-Jun-2023","Y")</f>
        <v>55</v>
      </c>
    </row>
    <row r="103" spans="1:17" x14ac:dyDescent="0.3">
      <c r="A103" t="s">
        <v>1464</v>
      </c>
      <c r="B103" t="str">
        <f>IF(Hospitalisation_table[[#This Row],[Customer ID]]="?","UnKnown",Hospitalisation_table[[#This Row],[Customer ID]])</f>
        <v>Id907</v>
      </c>
      <c r="C103">
        <v>1983</v>
      </c>
      <c r="D103" t="s">
        <v>10</v>
      </c>
      <c r="E103">
        <v>4</v>
      </c>
      <c r="F103">
        <v>3</v>
      </c>
      <c r="G103" s="24">
        <v>11987.68</v>
      </c>
      <c r="H103" t="s">
        <v>12</v>
      </c>
      <c r="I103" t="s">
        <v>11</v>
      </c>
      <c r="J103" t="s">
        <v>535</v>
      </c>
      <c r="K103" t="str">
        <f>IF(Hospitalisation_table[[#This Row],[month]]="?","Sep",Hospitalisation_table[[#This Row],[month]])</f>
        <v>Jul</v>
      </c>
      <c r="L103">
        <f>IF(Hospitalisation_table[[#This Row],[year]] = "?",ROUNDUP(AVERAGE(Hospitalisation_table[year]),0),Hospitalisation_table[[#This Row],[year]])</f>
        <v>1983</v>
      </c>
      <c r="M103" t="str">
        <f>IF(Hospitalisation_table[[#This Row],[Hospital tier]]="?","tier - 2",Hospitalisation_table[[#This Row],[Hospital tier]])</f>
        <v>tier - 3</v>
      </c>
      <c r="N103" t="str">
        <f>IF(Hospitalisation_table[[#This Row],[City tier]]="?","tier - 2",Hospitalisation_table[[#This Row],[City tier]])</f>
        <v>tier - 2</v>
      </c>
      <c r="O103" t="str">
        <f>IF(Hospitalisation_table[[#This Row],[State ID]]="?","Unknown",Hospitalisation_table[[#This Row],[State ID]])</f>
        <v>R1026</v>
      </c>
      <c r="P103" s="20" t="str">
        <f>_xlfn.CONCAT(Hospitalisation_table[[#This Row],[date]],"-",Hospitalisation_table[[#This Row],[Month_Updated]],"-",Hospitalisation_table[[#This Row],[Year_Update]])</f>
        <v>4-Jul-1983</v>
      </c>
      <c r="Q103">
        <f>DATEDIF(Hospitalisation_table[[#This Row],[Date of Birth]],"8-Jun-2023","Y")</f>
        <v>39</v>
      </c>
    </row>
    <row r="104" spans="1:17" x14ac:dyDescent="0.3">
      <c r="A104" t="s">
        <v>1465</v>
      </c>
      <c r="B104" t="str">
        <f>IF(Hospitalisation_table[[#This Row],[Customer ID]]="?","UnKnown",Hospitalisation_table[[#This Row],[Customer ID]])</f>
        <v>Id906</v>
      </c>
      <c r="C104">
        <v>1993</v>
      </c>
      <c r="D104" t="s">
        <v>30</v>
      </c>
      <c r="E104">
        <v>12</v>
      </c>
      <c r="F104">
        <v>0</v>
      </c>
      <c r="G104" s="24">
        <v>11994.89</v>
      </c>
      <c r="H104" t="s">
        <v>12</v>
      </c>
      <c r="I104" t="s">
        <v>11</v>
      </c>
      <c r="J104" t="s">
        <v>23</v>
      </c>
      <c r="K104" t="str">
        <f>IF(Hospitalisation_table[[#This Row],[month]]="?","Sep",Hospitalisation_table[[#This Row],[month]])</f>
        <v>Dec</v>
      </c>
      <c r="L104">
        <f>IF(Hospitalisation_table[[#This Row],[year]] = "?",ROUNDUP(AVERAGE(Hospitalisation_table[year]),0),Hospitalisation_table[[#This Row],[year]])</f>
        <v>1993</v>
      </c>
      <c r="M104" t="str">
        <f>IF(Hospitalisation_table[[#This Row],[Hospital tier]]="?","tier - 2",Hospitalisation_table[[#This Row],[Hospital tier]])</f>
        <v>tier - 3</v>
      </c>
      <c r="N104" t="str">
        <f>IF(Hospitalisation_table[[#This Row],[City tier]]="?","tier - 2",Hospitalisation_table[[#This Row],[City tier]])</f>
        <v>tier - 2</v>
      </c>
      <c r="O104" t="str">
        <f>IF(Hospitalisation_table[[#This Row],[State ID]]="?","Unknown",Hospitalisation_table[[#This Row],[State ID]])</f>
        <v>R1012</v>
      </c>
      <c r="P104" s="20" t="str">
        <f>_xlfn.CONCAT(Hospitalisation_table[[#This Row],[date]],"-",Hospitalisation_table[[#This Row],[Month_Updated]],"-",Hospitalisation_table[[#This Row],[Year_Update]])</f>
        <v>12-Dec-1993</v>
      </c>
      <c r="Q104">
        <f>DATEDIF(Hospitalisation_table[[#This Row],[Date of Birth]],"8-Jun-2023","Y")</f>
        <v>29</v>
      </c>
    </row>
    <row r="105" spans="1:17" x14ac:dyDescent="0.3">
      <c r="A105" t="s">
        <v>1466</v>
      </c>
      <c r="B105" t="str">
        <f>IF(Hospitalisation_table[[#This Row],[Customer ID]]="?","UnKnown",Hospitalisation_table[[#This Row],[Customer ID]])</f>
        <v>Id905</v>
      </c>
      <c r="C105">
        <v>1982</v>
      </c>
      <c r="D105" t="s">
        <v>37</v>
      </c>
      <c r="E105">
        <v>17</v>
      </c>
      <c r="F105">
        <v>3</v>
      </c>
      <c r="G105" s="24">
        <v>12001.29</v>
      </c>
      <c r="H105" t="s">
        <v>12</v>
      </c>
      <c r="I105" t="s">
        <v>12</v>
      </c>
      <c r="J105" t="s">
        <v>300</v>
      </c>
      <c r="K105" t="str">
        <f>IF(Hospitalisation_table[[#This Row],[month]]="?","Sep",Hospitalisation_table[[#This Row],[month]])</f>
        <v>Oct</v>
      </c>
      <c r="L105">
        <f>IF(Hospitalisation_table[[#This Row],[year]] = "?",ROUNDUP(AVERAGE(Hospitalisation_table[year]),0),Hospitalisation_table[[#This Row],[year]])</f>
        <v>1982</v>
      </c>
      <c r="M105" t="str">
        <f>IF(Hospitalisation_table[[#This Row],[Hospital tier]]="?","tier - 2",Hospitalisation_table[[#This Row],[Hospital tier]])</f>
        <v>tier - 3</v>
      </c>
      <c r="N105" t="str">
        <f>IF(Hospitalisation_table[[#This Row],[City tier]]="?","tier - 2",Hospitalisation_table[[#This Row],[City tier]])</f>
        <v>tier - 3</v>
      </c>
      <c r="O105" t="str">
        <f>IF(Hospitalisation_table[[#This Row],[State ID]]="?","Unknown",Hospitalisation_table[[#This Row],[State ID]])</f>
        <v>R1021</v>
      </c>
      <c r="P105" s="20" t="str">
        <f>_xlfn.CONCAT(Hospitalisation_table[[#This Row],[date]],"-",Hospitalisation_table[[#This Row],[Month_Updated]],"-",Hospitalisation_table[[#This Row],[Year_Update]])</f>
        <v>17-Oct-1982</v>
      </c>
      <c r="Q105">
        <f>DATEDIF(Hospitalisation_table[[#This Row],[Date of Birth]],"8-Jun-2023","Y")</f>
        <v>40</v>
      </c>
    </row>
    <row r="106" spans="1:17" x14ac:dyDescent="0.3">
      <c r="A106" t="s">
        <v>1467</v>
      </c>
      <c r="B106" t="str">
        <f>IF(Hospitalisation_table[[#This Row],[Customer ID]]="?","UnKnown",Hospitalisation_table[[#This Row],[Customer ID]])</f>
        <v>Id904</v>
      </c>
      <c r="C106">
        <v>1965</v>
      </c>
      <c r="D106" t="s">
        <v>18</v>
      </c>
      <c r="E106">
        <v>9</v>
      </c>
      <c r="F106">
        <v>0</v>
      </c>
      <c r="G106" s="24">
        <v>12029.29</v>
      </c>
      <c r="H106" t="s">
        <v>12</v>
      </c>
      <c r="I106" t="s">
        <v>11</v>
      </c>
      <c r="J106" t="s">
        <v>247</v>
      </c>
      <c r="K106" t="str">
        <f>IF(Hospitalisation_table[[#This Row],[month]]="?","Sep",Hospitalisation_table[[#This Row],[month]])</f>
        <v>Jun</v>
      </c>
      <c r="L106">
        <f>IF(Hospitalisation_table[[#This Row],[year]] = "?",ROUNDUP(AVERAGE(Hospitalisation_table[year]),0),Hospitalisation_table[[#This Row],[year]])</f>
        <v>1965</v>
      </c>
      <c r="M106" t="str">
        <f>IF(Hospitalisation_table[[#This Row],[Hospital tier]]="?","tier - 2",Hospitalisation_table[[#This Row],[Hospital tier]])</f>
        <v>tier - 3</v>
      </c>
      <c r="N106" t="str">
        <f>IF(Hospitalisation_table[[#This Row],[City tier]]="?","tier - 2",Hospitalisation_table[[#This Row],[City tier]])</f>
        <v>tier - 2</v>
      </c>
      <c r="O106" t="str">
        <f>IF(Hospitalisation_table[[#This Row],[State ID]]="?","Unknown",Hospitalisation_table[[#This Row],[State ID]])</f>
        <v>R1024</v>
      </c>
      <c r="P106" s="20" t="str">
        <f>_xlfn.CONCAT(Hospitalisation_table[[#This Row],[date]],"-",Hospitalisation_table[[#This Row],[Month_Updated]],"-",Hospitalisation_table[[#This Row],[Year_Update]])</f>
        <v>9-Jun-1965</v>
      </c>
      <c r="Q106">
        <f>DATEDIF(Hospitalisation_table[[#This Row],[Date of Birth]],"8-Jun-2023","Y")</f>
        <v>57</v>
      </c>
    </row>
    <row r="107" spans="1:17" x14ac:dyDescent="0.3">
      <c r="A107" t="s">
        <v>1468</v>
      </c>
      <c r="B107" t="str">
        <f>IF(Hospitalisation_table[[#This Row],[Customer ID]]="?","UnKnown",Hospitalisation_table[[#This Row],[Customer ID]])</f>
        <v>Id903</v>
      </c>
      <c r="C107">
        <v>1965</v>
      </c>
      <c r="D107" t="s">
        <v>37</v>
      </c>
      <c r="E107">
        <v>29</v>
      </c>
      <c r="F107">
        <v>1</v>
      </c>
      <c r="G107" s="24">
        <v>12032.33</v>
      </c>
      <c r="H107" t="s">
        <v>12</v>
      </c>
      <c r="I107" t="s">
        <v>16</v>
      </c>
      <c r="J107" t="s">
        <v>42</v>
      </c>
      <c r="K107" t="str">
        <f>IF(Hospitalisation_table[[#This Row],[month]]="?","Sep",Hospitalisation_table[[#This Row],[month]])</f>
        <v>Oct</v>
      </c>
      <c r="L107">
        <f>IF(Hospitalisation_table[[#This Row],[year]] = "?",ROUNDUP(AVERAGE(Hospitalisation_table[year]),0),Hospitalisation_table[[#This Row],[year]])</f>
        <v>1965</v>
      </c>
      <c r="M107" t="str">
        <f>IF(Hospitalisation_table[[#This Row],[Hospital tier]]="?","tier - 2",Hospitalisation_table[[#This Row],[Hospital tier]])</f>
        <v>tier - 3</v>
      </c>
      <c r="N107" t="str">
        <f>IF(Hospitalisation_table[[#This Row],[City tier]]="?","tier - 2",Hospitalisation_table[[#This Row],[City tier]])</f>
        <v>tier - 1</v>
      </c>
      <c r="O107" t="str">
        <f>IF(Hospitalisation_table[[#This Row],[State ID]]="?","Unknown",Hospitalisation_table[[#This Row],[State ID]])</f>
        <v>R1011</v>
      </c>
      <c r="P107" s="20" t="str">
        <f>_xlfn.CONCAT(Hospitalisation_table[[#This Row],[date]],"-",Hospitalisation_table[[#This Row],[Month_Updated]],"-",Hospitalisation_table[[#This Row],[Year_Update]])</f>
        <v>29-Oct-1965</v>
      </c>
      <c r="Q107">
        <f>DATEDIF(Hospitalisation_table[[#This Row],[Date of Birth]],"8-Jun-2023","Y")</f>
        <v>57</v>
      </c>
    </row>
    <row r="108" spans="1:17" x14ac:dyDescent="0.3">
      <c r="A108" t="s">
        <v>1469</v>
      </c>
      <c r="B108" t="str">
        <f>IF(Hospitalisation_table[[#This Row],[Customer ID]]="?","UnKnown",Hospitalisation_table[[#This Row],[Customer ID]])</f>
        <v>Id902</v>
      </c>
      <c r="C108">
        <v>1979</v>
      </c>
      <c r="D108" t="s">
        <v>37</v>
      </c>
      <c r="E108">
        <v>16</v>
      </c>
      <c r="F108">
        <v>2</v>
      </c>
      <c r="G108" s="24">
        <v>12035.18</v>
      </c>
      <c r="H108" t="s">
        <v>12</v>
      </c>
      <c r="I108" t="s">
        <v>12</v>
      </c>
      <c r="J108" t="s">
        <v>300</v>
      </c>
      <c r="K108" t="str">
        <f>IF(Hospitalisation_table[[#This Row],[month]]="?","Sep",Hospitalisation_table[[#This Row],[month]])</f>
        <v>Oct</v>
      </c>
      <c r="L108">
        <f>IF(Hospitalisation_table[[#This Row],[year]] = "?",ROUNDUP(AVERAGE(Hospitalisation_table[year]),0),Hospitalisation_table[[#This Row],[year]])</f>
        <v>1979</v>
      </c>
      <c r="M108" t="str">
        <f>IF(Hospitalisation_table[[#This Row],[Hospital tier]]="?","tier - 2",Hospitalisation_table[[#This Row],[Hospital tier]])</f>
        <v>tier - 3</v>
      </c>
      <c r="N108" t="str">
        <f>IF(Hospitalisation_table[[#This Row],[City tier]]="?","tier - 2",Hospitalisation_table[[#This Row],[City tier]])</f>
        <v>tier - 3</v>
      </c>
      <c r="O108" t="str">
        <f>IF(Hospitalisation_table[[#This Row],[State ID]]="?","Unknown",Hospitalisation_table[[#This Row],[State ID]])</f>
        <v>R1021</v>
      </c>
      <c r="P108" s="20" t="str">
        <f>_xlfn.CONCAT(Hospitalisation_table[[#This Row],[date]],"-",Hospitalisation_table[[#This Row],[Month_Updated]],"-",Hospitalisation_table[[#This Row],[Year_Update]])</f>
        <v>16-Oct-1979</v>
      </c>
      <c r="Q108">
        <f>DATEDIF(Hospitalisation_table[[#This Row],[Date of Birth]],"8-Jun-2023","Y")</f>
        <v>43</v>
      </c>
    </row>
    <row r="109" spans="1:17" x14ac:dyDescent="0.3">
      <c r="A109" t="s">
        <v>1470</v>
      </c>
      <c r="B109" t="str">
        <f>IF(Hospitalisation_table[[#This Row],[Customer ID]]="?","UnKnown",Hospitalisation_table[[#This Row],[Customer ID]])</f>
        <v>Id901</v>
      </c>
      <c r="C109">
        <v>1966</v>
      </c>
      <c r="D109" t="s">
        <v>15</v>
      </c>
      <c r="E109">
        <v>24</v>
      </c>
      <c r="F109">
        <v>1</v>
      </c>
      <c r="G109" s="24">
        <v>12044.34</v>
      </c>
      <c r="H109" t="s">
        <v>12</v>
      </c>
      <c r="I109" t="s">
        <v>16</v>
      </c>
      <c r="J109" t="s">
        <v>23</v>
      </c>
      <c r="K109" t="str">
        <f>IF(Hospitalisation_table[[#This Row],[month]]="?","Sep",Hospitalisation_table[[#This Row],[month]])</f>
        <v>Nov</v>
      </c>
      <c r="L109">
        <f>IF(Hospitalisation_table[[#This Row],[year]] = "?",ROUNDUP(AVERAGE(Hospitalisation_table[year]),0),Hospitalisation_table[[#This Row],[year]])</f>
        <v>1966</v>
      </c>
      <c r="M109" t="str">
        <f>IF(Hospitalisation_table[[#This Row],[Hospital tier]]="?","tier - 2",Hospitalisation_table[[#This Row],[Hospital tier]])</f>
        <v>tier - 3</v>
      </c>
      <c r="N109" t="str">
        <f>IF(Hospitalisation_table[[#This Row],[City tier]]="?","tier - 2",Hospitalisation_table[[#This Row],[City tier]])</f>
        <v>tier - 1</v>
      </c>
      <c r="O109" t="str">
        <f>IF(Hospitalisation_table[[#This Row],[State ID]]="?","Unknown",Hospitalisation_table[[#This Row],[State ID]])</f>
        <v>R1012</v>
      </c>
      <c r="P109" s="20" t="str">
        <f>_xlfn.CONCAT(Hospitalisation_table[[#This Row],[date]],"-",Hospitalisation_table[[#This Row],[Month_Updated]],"-",Hospitalisation_table[[#This Row],[Year_Update]])</f>
        <v>24-Nov-1966</v>
      </c>
      <c r="Q109">
        <f>DATEDIF(Hospitalisation_table[[#This Row],[Date of Birth]],"8-Jun-2023","Y")</f>
        <v>56</v>
      </c>
    </row>
    <row r="110" spans="1:17" x14ac:dyDescent="0.3">
      <c r="A110" t="s">
        <v>1471</v>
      </c>
      <c r="B110" t="str">
        <f>IF(Hospitalisation_table[[#This Row],[Customer ID]]="?","UnKnown",Hospitalisation_table[[#This Row],[Customer ID]])</f>
        <v>Id900</v>
      </c>
      <c r="C110">
        <v>1986</v>
      </c>
      <c r="D110" t="s">
        <v>20</v>
      </c>
      <c r="E110">
        <v>7</v>
      </c>
      <c r="F110">
        <v>3</v>
      </c>
      <c r="G110" s="24">
        <v>12048.13</v>
      </c>
      <c r="H110" t="s">
        <v>12</v>
      </c>
      <c r="I110" t="s">
        <v>11</v>
      </c>
      <c r="J110" t="s">
        <v>535</v>
      </c>
      <c r="K110" t="str">
        <f>IF(Hospitalisation_table[[#This Row],[month]]="?","Sep",Hospitalisation_table[[#This Row],[month]])</f>
        <v>Sep</v>
      </c>
      <c r="L110">
        <f>IF(Hospitalisation_table[[#This Row],[year]] = "?",ROUNDUP(AVERAGE(Hospitalisation_table[year]),0),Hospitalisation_table[[#This Row],[year]])</f>
        <v>1986</v>
      </c>
      <c r="M110" t="str">
        <f>IF(Hospitalisation_table[[#This Row],[Hospital tier]]="?","tier - 2",Hospitalisation_table[[#This Row],[Hospital tier]])</f>
        <v>tier - 3</v>
      </c>
      <c r="N110" t="str">
        <f>IF(Hospitalisation_table[[#This Row],[City tier]]="?","tier - 2",Hospitalisation_table[[#This Row],[City tier]])</f>
        <v>tier - 2</v>
      </c>
      <c r="O110" t="str">
        <f>IF(Hospitalisation_table[[#This Row],[State ID]]="?","Unknown",Hospitalisation_table[[#This Row],[State ID]])</f>
        <v>R1026</v>
      </c>
      <c r="P110" s="20" t="str">
        <f>_xlfn.CONCAT(Hospitalisation_table[[#This Row],[date]],"-",Hospitalisation_table[[#This Row],[Month_Updated]],"-",Hospitalisation_table[[#This Row],[Year_Update]])</f>
        <v>7-Sep-1986</v>
      </c>
      <c r="Q110">
        <f>DATEDIF(Hospitalisation_table[[#This Row],[Date of Birth]],"8-Jun-2023","Y")</f>
        <v>36</v>
      </c>
    </row>
    <row r="111" spans="1:17" x14ac:dyDescent="0.3">
      <c r="A111" t="s">
        <v>2283</v>
      </c>
      <c r="B111" t="str">
        <f>IF(Hospitalisation_table[[#This Row],[Customer ID]]="?","UnKnown",Hospitalisation_table[[#This Row],[Customer ID]])</f>
        <v>Id90</v>
      </c>
      <c r="C111">
        <v>1979</v>
      </c>
      <c r="D111" t="s">
        <v>20</v>
      </c>
      <c r="E111">
        <v>16</v>
      </c>
      <c r="F111">
        <v>3</v>
      </c>
      <c r="G111" s="24">
        <v>40941.29</v>
      </c>
      <c r="H111" t="s">
        <v>16</v>
      </c>
      <c r="I111" t="s">
        <v>11</v>
      </c>
      <c r="J111" t="s">
        <v>13</v>
      </c>
      <c r="K111" t="str">
        <f>IF(Hospitalisation_table[[#This Row],[month]]="?","Sep",Hospitalisation_table[[#This Row],[month]])</f>
        <v>Sep</v>
      </c>
      <c r="L111">
        <f>IF(Hospitalisation_table[[#This Row],[year]] = "?",ROUNDUP(AVERAGE(Hospitalisation_table[year]),0),Hospitalisation_table[[#This Row],[year]])</f>
        <v>1979</v>
      </c>
      <c r="M111" t="str">
        <f>IF(Hospitalisation_table[[#This Row],[Hospital tier]]="?","tier - 2",Hospitalisation_table[[#This Row],[Hospital tier]])</f>
        <v>tier - 1</v>
      </c>
      <c r="N111" t="str">
        <f>IF(Hospitalisation_table[[#This Row],[City tier]]="?","tier - 2",Hospitalisation_table[[#This Row],[City tier]])</f>
        <v>tier - 2</v>
      </c>
      <c r="O111" t="str">
        <f>IF(Hospitalisation_table[[#This Row],[State ID]]="?","Unknown",Hospitalisation_table[[#This Row],[State ID]])</f>
        <v>R1013</v>
      </c>
      <c r="P111" s="20" t="str">
        <f>_xlfn.CONCAT(Hospitalisation_table[[#This Row],[date]],"-",Hospitalisation_table[[#This Row],[Month_Updated]],"-",Hospitalisation_table[[#This Row],[Year_Update]])</f>
        <v>16-Sep-1979</v>
      </c>
      <c r="Q111">
        <f>DATEDIF(Hospitalisation_table[[#This Row],[Date of Birth]],"8-Jun-2023","Y")</f>
        <v>43</v>
      </c>
    </row>
    <row r="112" spans="1:17" x14ac:dyDescent="0.3">
      <c r="A112" t="s">
        <v>2364</v>
      </c>
      <c r="B112" t="str">
        <f>IF(Hospitalisation_table[[#This Row],[Customer ID]]="?","UnKnown",Hospitalisation_table[[#This Row],[Customer ID]])</f>
        <v>Id9</v>
      </c>
      <c r="C112">
        <v>1963</v>
      </c>
      <c r="D112" t="s">
        <v>20</v>
      </c>
      <c r="E112">
        <v>4</v>
      </c>
      <c r="F112">
        <v>1</v>
      </c>
      <c r="G112" s="24">
        <v>48970.25</v>
      </c>
      <c r="H112" t="s">
        <v>16</v>
      </c>
      <c r="I112" t="s">
        <v>11</v>
      </c>
      <c r="J112" t="s">
        <v>13</v>
      </c>
      <c r="K112" t="str">
        <f>IF(Hospitalisation_table[[#This Row],[month]]="?","Sep",Hospitalisation_table[[#This Row],[month]])</f>
        <v>Sep</v>
      </c>
      <c r="L112">
        <f>IF(Hospitalisation_table[[#This Row],[year]] = "?",ROUNDUP(AVERAGE(Hospitalisation_table[year]),0),Hospitalisation_table[[#This Row],[year]])</f>
        <v>1963</v>
      </c>
      <c r="M112" t="str">
        <f>IF(Hospitalisation_table[[#This Row],[Hospital tier]]="?","tier - 2",Hospitalisation_table[[#This Row],[Hospital tier]])</f>
        <v>tier - 1</v>
      </c>
      <c r="N112" t="str">
        <f>IF(Hospitalisation_table[[#This Row],[City tier]]="?","tier - 2",Hospitalisation_table[[#This Row],[City tier]])</f>
        <v>tier - 2</v>
      </c>
      <c r="O112" t="str">
        <f>IF(Hospitalisation_table[[#This Row],[State ID]]="?","Unknown",Hospitalisation_table[[#This Row],[State ID]])</f>
        <v>R1013</v>
      </c>
      <c r="P112" s="20" t="str">
        <f>_xlfn.CONCAT(Hospitalisation_table[[#This Row],[date]],"-",Hospitalisation_table[[#This Row],[Month_Updated]],"-",Hospitalisation_table[[#This Row],[Year_Update]])</f>
        <v>4-Sep-1963</v>
      </c>
      <c r="Q112">
        <f>DATEDIF(Hospitalisation_table[[#This Row],[Date of Birth]],"8-Jun-2023","Y")</f>
        <v>59</v>
      </c>
    </row>
    <row r="113" spans="1:17" x14ac:dyDescent="0.3">
      <c r="A113" t="s">
        <v>1472</v>
      </c>
      <c r="B113" t="str">
        <f>IF(Hospitalisation_table[[#This Row],[Customer ID]]="?","UnKnown",Hospitalisation_table[[#This Row],[Customer ID]])</f>
        <v>Id899</v>
      </c>
      <c r="C113">
        <v>1984</v>
      </c>
      <c r="D113" t="s">
        <v>20</v>
      </c>
      <c r="E113">
        <v>2</v>
      </c>
      <c r="F113">
        <v>3</v>
      </c>
      <c r="G113" s="24">
        <v>12091.34</v>
      </c>
      <c r="H113" t="s">
        <v>12</v>
      </c>
      <c r="I113" t="s">
        <v>11</v>
      </c>
      <c r="J113" t="s">
        <v>632</v>
      </c>
      <c r="K113" t="str">
        <f>IF(Hospitalisation_table[[#This Row],[month]]="?","Sep",Hospitalisation_table[[#This Row],[month]])</f>
        <v>Sep</v>
      </c>
      <c r="L113">
        <f>IF(Hospitalisation_table[[#This Row],[year]] = "?",ROUNDUP(AVERAGE(Hospitalisation_table[year]),0),Hospitalisation_table[[#This Row],[year]])</f>
        <v>1984</v>
      </c>
      <c r="M113" t="str">
        <f>IF(Hospitalisation_table[[#This Row],[Hospital tier]]="?","tier - 2",Hospitalisation_table[[#This Row],[Hospital tier]])</f>
        <v>tier - 3</v>
      </c>
      <c r="N113" t="str">
        <f>IF(Hospitalisation_table[[#This Row],[City tier]]="?","tier - 2",Hospitalisation_table[[#This Row],[City tier]])</f>
        <v>tier - 2</v>
      </c>
      <c r="O113" t="str">
        <f>IF(Hospitalisation_table[[#This Row],[State ID]]="?","Unknown",Hospitalisation_table[[#This Row],[State ID]])</f>
        <v>R1022</v>
      </c>
      <c r="P113" s="20" t="str">
        <f>_xlfn.CONCAT(Hospitalisation_table[[#This Row],[date]],"-",Hospitalisation_table[[#This Row],[Month_Updated]],"-",Hospitalisation_table[[#This Row],[Year_Update]])</f>
        <v>2-Sep-1984</v>
      </c>
      <c r="Q113">
        <f>DATEDIF(Hospitalisation_table[[#This Row],[Date of Birth]],"8-Jun-2023","Y")</f>
        <v>38</v>
      </c>
    </row>
    <row r="114" spans="1:17" x14ac:dyDescent="0.3">
      <c r="A114" t="s">
        <v>1473</v>
      </c>
      <c r="B114" t="str">
        <f>IF(Hospitalisation_table[[#This Row],[Customer ID]]="?","UnKnown",Hospitalisation_table[[#This Row],[Customer ID]])</f>
        <v>Id898</v>
      </c>
      <c r="C114">
        <v>1968</v>
      </c>
      <c r="D114" t="s">
        <v>18</v>
      </c>
      <c r="E114">
        <v>21</v>
      </c>
      <c r="F114">
        <v>3</v>
      </c>
      <c r="G114" s="24">
        <v>12094.48</v>
      </c>
      <c r="H114" t="s">
        <v>12</v>
      </c>
      <c r="I114" t="s">
        <v>12</v>
      </c>
      <c r="J114" t="s">
        <v>42</v>
      </c>
      <c r="K114" t="str">
        <f>IF(Hospitalisation_table[[#This Row],[month]]="?","Sep",Hospitalisation_table[[#This Row],[month]])</f>
        <v>Jun</v>
      </c>
      <c r="L114">
        <f>IF(Hospitalisation_table[[#This Row],[year]] = "?",ROUNDUP(AVERAGE(Hospitalisation_table[year]),0),Hospitalisation_table[[#This Row],[year]])</f>
        <v>1968</v>
      </c>
      <c r="M114" t="str">
        <f>IF(Hospitalisation_table[[#This Row],[Hospital tier]]="?","tier - 2",Hospitalisation_table[[#This Row],[Hospital tier]])</f>
        <v>tier - 3</v>
      </c>
      <c r="N114" t="str">
        <f>IF(Hospitalisation_table[[#This Row],[City tier]]="?","tier - 2",Hospitalisation_table[[#This Row],[City tier]])</f>
        <v>tier - 3</v>
      </c>
      <c r="O114" t="str">
        <f>IF(Hospitalisation_table[[#This Row],[State ID]]="?","Unknown",Hospitalisation_table[[#This Row],[State ID]])</f>
        <v>R1011</v>
      </c>
      <c r="P114" s="20" t="str">
        <f>_xlfn.CONCAT(Hospitalisation_table[[#This Row],[date]],"-",Hospitalisation_table[[#This Row],[Month_Updated]],"-",Hospitalisation_table[[#This Row],[Year_Update]])</f>
        <v>21-Jun-1968</v>
      </c>
      <c r="Q114">
        <f>DATEDIF(Hospitalisation_table[[#This Row],[Date of Birth]],"8-Jun-2023","Y")</f>
        <v>54</v>
      </c>
    </row>
    <row r="115" spans="1:17" x14ac:dyDescent="0.3">
      <c r="A115" t="s">
        <v>1474</v>
      </c>
      <c r="B115" t="str">
        <f>IF(Hospitalisation_table[[#This Row],[Customer ID]]="?","UnKnown",Hospitalisation_table[[#This Row],[Customer ID]])</f>
        <v>Id897</v>
      </c>
      <c r="C115">
        <v>1968</v>
      </c>
      <c r="D115" t="s">
        <v>30</v>
      </c>
      <c r="E115">
        <v>9</v>
      </c>
      <c r="F115">
        <v>2</v>
      </c>
      <c r="G115" s="24">
        <v>12096.65</v>
      </c>
      <c r="H115" t="s">
        <v>12</v>
      </c>
      <c r="I115" t="s">
        <v>16</v>
      </c>
      <c r="J115" t="s">
        <v>247</v>
      </c>
      <c r="K115" t="str">
        <f>IF(Hospitalisation_table[[#This Row],[month]]="?","Sep",Hospitalisation_table[[#This Row],[month]])</f>
        <v>Dec</v>
      </c>
      <c r="L115">
        <f>IF(Hospitalisation_table[[#This Row],[year]] = "?",ROUNDUP(AVERAGE(Hospitalisation_table[year]),0),Hospitalisation_table[[#This Row],[year]])</f>
        <v>1968</v>
      </c>
      <c r="M115" t="str">
        <f>IF(Hospitalisation_table[[#This Row],[Hospital tier]]="?","tier - 2",Hospitalisation_table[[#This Row],[Hospital tier]])</f>
        <v>tier - 3</v>
      </c>
      <c r="N115" t="str">
        <f>IF(Hospitalisation_table[[#This Row],[City tier]]="?","tier - 2",Hospitalisation_table[[#This Row],[City tier]])</f>
        <v>tier - 1</v>
      </c>
      <c r="O115" t="str">
        <f>IF(Hospitalisation_table[[#This Row],[State ID]]="?","Unknown",Hospitalisation_table[[#This Row],[State ID]])</f>
        <v>R1024</v>
      </c>
      <c r="P115" s="20" t="str">
        <f>_xlfn.CONCAT(Hospitalisation_table[[#This Row],[date]],"-",Hospitalisation_table[[#This Row],[Month_Updated]],"-",Hospitalisation_table[[#This Row],[Year_Update]])</f>
        <v>9-Dec-1968</v>
      </c>
      <c r="Q115">
        <f>DATEDIF(Hospitalisation_table[[#This Row],[Date of Birth]],"8-Jun-2023","Y")</f>
        <v>54</v>
      </c>
    </row>
    <row r="116" spans="1:17" x14ac:dyDescent="0.3">
      <c r="A116" t="s">
        <v>1475</v>
      </c>
      <c r="B116" t="str">
        <f>IF(Hospitalisation_table[[#This Row],[Customer ID]]="?","UnKnown",Hospitalisation_table[[#This Row],[Customer ID]])</f>
        <v>Id896</v>
      </c>
      <c r="C116">
        <v>1968</v>
      </c>
      <c r="D116" t="s">
        <v>37</v>
      </c>
      <c r="E116">
        <v>25</v>
      </c>
      <c r="F116">
        <v>3</v>
      </c>
      <c r="G116" s="24">
        <v>12105.32</v>
      </c>
      <c r="H116" t="s">
        <v>12</v>
      </c>
      <c r="I116" t="s">
        <v>12</v>
      </c>
      <c r="J116" t="s">
        <v>42</v>
      </c>
      <c r="K116" t="str">
        <f>IF(Hospitalisation_table[[#This Row],[month]]="?","Sep",Hospitalisation_table[[#This Row],[month]])</f>
        <v>Oct</v>
      </c>
      <c r="L116">
        <f>IF(Hospitalisation_table[[#This Row],[year]] = "?",ROUNDUP(AVERAGE(Hospitalisation_table[year]),0),Hospitalisation_table[[#This Row],[year]])</f>
        <v>1968</v>
      </c>
      <c r="M116" t="str">
        <f>IF(Hospitalisation_table[[#This Row],[Hospital tier]]="?","tier - 2",Hospitalisation_table[[#This Row],[Hospital tier]])</f>
        <v>tier - 3</v>
      </c>
      <c r="N116" t="str">
        <f>IF(Hospitalisation_table[[#This Row],[City tier]]="?","tier - 2",Hospitalisation_table[[#This Row],[City tier]])</f>
        <v>tier - 3</v>
      </c>
      <c r="O116" t="str">
        <f>IF(Hospitalisation_table[[#This Row],[State ID]]="?","Unknown",Hospitalisation_table[[#This Row],[State ID]])</f>
        <v>R1011</v>
      </c>
      <c r="P116" s="20" t="str">
        <f>_xlfn.CONCAT(Hospitalisation_table[[#This Row],[date]],"-",Hospitalisation_table[[#This Row],[Month_Updated]],"-",Hospitalisation_table[[#This Row],[Year_Update]])</f>
        <v>25-Oct-1968</v>
      </c>
      <c r="Q116">
        <f>DATEDIF(Hospitalisation_table[[#This Row],[Date of Birth]],"8-Jun-2023","Y")</f>
        <v>54</v>
      </c>
    </row>
    <row r="117" spans="1:17" x14ac:dyDescent="0.3">
      <c r="A117" t="s">
        <v>1476</v>
      </c>
      <c r="B117" t="str">
        <f>IF(Hospitalisation_table[[#This Row],[Customer ID]]="?","UnKnown",Hospitalisation_table[[#This Row],[Customer ID]])</f>
        <v>Id895</v>
      </c>
      <c r="C117">
        <v>1963</v>
      </c>
      <c r="D117" t="s">
        <v>10</v>
      </c>
      <c r="E117">
        <v>20</v>
      </c>
      <c r="F117">
        <v>0</v>
      </c>
      <c r="G117" s="24">
        <v>12124.99</v>
      </c>
      <c r="H117" t="s">
        <v>12</v>
      </c>
      <c r="I117" t="s">
        <v>16</v>
      </c>
      <c r="J117" t="s">
        <v>23</v>
      </c>
      <c r="K117" t="str">
        <f>IF(Hospitalisation_table[[#This Row],[month]]="?","Sep",Hospitalisation_table[[#This Row],[month]])</f>
        <v>Jul</v>
      </c>
      <c r="L117">
        <f>IF(Hospitalisation_table[[#This Row],[year]] = "?",ROUNDUP(AVERAGE(Hospitalisation_table[year]),0),Hospitalisation_table[[#This Row],[year]])</f>
        <v>1963</v>
      </c>
      <c r="M117" t="str">
        <f>IF(Hospitalisation_table[[#This Row],[Hospital tier]]="?","tier - 2",Hospitalisation_table[[#This Row],[Hospital tier]])</f>
        <v>tier - 3</v>
      </c>
      <c r="N117" t="str">
        <f>IF(Hospitalisation_table[[#This Row],[City tier]]="?","tier - 2",Hospitalisation_table[[#This Row],[City tier]])</f>
        <v>tier - 1</v>
      </c>
      <c r="O117" t="str">
        <f>IF(Hospitalisation_table[[#This Row],[State ID]]="?","Unknown",Hospitalisation_table[[#This Row],[State ID]])</f>
        <v>R1012</v>
      </c>
      <c r="P117" s="20" t="str">
        <f>_xlfn.CONCAT(Hospitalisation_table[[#This Row],[date]],"-",Hospitalisation_table[[#This Row],[Month_Updated]],"-",Hospitalisation_table[[#This Row],[Year_Update]])</f>
        <v>20-Jul-1963</v>
      </c>
      <c r="Q117">
        <f>DATEDIF(Hospitalisation_table[[#This Row],[Date of Birth]],"8-Jun-2023","Y")</f>
        <v>59</v>
      </c>
    </row>
    <row r="118" spans="1:17" x14ac:dyDescent="0.3">
      <c r="A118" t="s">
        <v>1477</v>
      </c>
      <c r="B118" t="str">
        <f>IF(Hospitalisation_table[[#This Row],[Customer ID]]="?","UnKnown",Hospitalisation_table[[#This Row],[Customer ID]])</f>
        <v>Id894</v>
      </c>
      <c r="C118">
        <v>1963</v>
      </c>
      <c r="D118" t="s">
        <v>18</v>
      </c>
      <c r="E118">
        <v>4</v>
      </c>
      <c r="F118">
        <v>0</v>
      </c>
      <c r="G118" s="24">
        <v>12129.61</v>
      </c>
      <c r="H118" t="s">
        <v>12</v>
      </c>
      <c r="I118" t="s">
        <v>16</v>
      </c>
      <c r="J118" t="s">
        <v>23</v>
      </c>
      <c r="K118" t="str">
        <f>IF(Hospitalisation_table[[#This Row],[month]]="?","Sep",Hospitalisation_table[[#This Row],[month]])</f>
        <v>Jun</v>
      </c>
      <c r="L118">
        <f>IF(Hospitalisation_table[[#This Row],[year]] = "?",ROUNDUP(AVERAGE(Hospitalisation_table[year]),0),Hospitalisation_table[[#This Row],[year]])</f>
        <v>1963</v>
      </c>
      <c r="M118" t="str">
        <f>IF(Hospitalisation_table[[#This Row],[Hospital tier]]="?","tier - 2",Hospitalisation_table[[#This Row],[Hospital tier]])</f>
        <v>tier - 3</v>
      </c>
      <c r="N118" t="str">
        <f>IF(Hospitalisation_table[[#This Row],[City tier]]="?","tier - 2",Hospitalisation_table[[#This Row],[City tier]])</f>
        <v>tier - 1</v>
      </c>
      <c r="O118" t="str">
        <f>IF(Hospitalisation_table[[#This Row],[State ID]]="?","Unknown",Hospitalisation_table[[#This Row],[State ID]])</f>
        <v>R1012</v>
      </c>
      <c r="P118" s="20" t="str">
        <f>_xlfn.CONCAT(Hospitalisation_table[[#This Row],[date]],"-",Hospitalisation_table[[#This Row],[Month_Updated]],"-",Hospitalisation_table[[#This Row],[Year_Update]])</f>
        <v>4-Jun-1963</v>
      </c>
      <c r="Q118">
        <f>DATEDIF(Hospitalisation_table[[#This Row],[Date of Birth]],"8-Jun-2023","Y")</f>
        <v>60</v>
      </c>
    </row>
    <row r="119" spans="1:17" x14ac:dyDescent="0.3">
      <c r="A119" t="s">
        <v>1478</v>
      </c>
      <c r="B119" t="str">
        <f>IF(Hospitalisation_table[[#This Row],[Customer ID]]="?","UnKnown",Hospitalisation_table[[#This Row],[Customer ID]])</f>
        <v>Id893</v>
      </c>
      <c r="C119">
        <v>1991</v>
      </c>
      <c r="D119" t="s">
        <v>15</v>
      </c>
      <c r="E119">
        <v>6</v>
      </c>
      <c r="F119">
        <v>3</v>
      </c>
      <c r="G119" s="24">
        <v>12130.8</v>
      </c>
      <c r="H119" t="s">
        <v>12</v>
      </c>
      <c r="I119" t="s">
        <v>12</v>
      </c>
      <c r="J119" t="s">
        <v>535</v>
      </c>
      <c r="K119" t="str">
        <f>IF(Hospitalisation_table[[#This Row],[month]]="?","Sep",Hospitalisation_table[[#This Row],[month]])</f>
        <v>Nov</v>
      </c>
      <c r="L119">
        <f>IF(Hospitalisation_table[[#This Row],[year]] = "?",ROUNDUP(AVERAGE(Hospitalisation_table[year]),0),Hospitalisation_table[[#This Row],[year]])</f>
        <v>1991</v>
      </c>
      <c r="M119" t="str">
        <f>IF(Hospitalisation_table[[#This Row],[Hospital tier]]="?","tier - 2",Hospitalisation_table[[#This Row],[Hospital tier]])</f>
        <v>tier - 3</v>
      </c>
      <c r="N119" t="str">
        <f>IF(Hospitalisation_table[[#This Row],[City tier]]="?","tier - 2",Hospitalisation_table[[#This Row],[City tier]])</f>
        <v>tier - 3</v>
      </c>
      <c r="O119" t="str">
        <f>IF(Hospitalisation_table[[#This Row],[State ID]]="?","Unknown",Hospitalisation_table[[#This Row],[State ID]])</f>
        <v>R1026</v>
      </c>
      <c r="P119" s="20" t="str">
        <f>_xlfn.CONCAT(Hospitalisation_table[[#This Row],[date]],"-",Hospitalisation_table[[#This Row],[Month_Updated]],"-",Hospitalisation_table[[#This Row],[Year_Update]])</f>
        <v>6-Nov-1991</v>
      </c>
      <c r="Q119">
        <f>DATEDIF(Hospitalisation_table[[#This Row],[Date of Birth]],"8-Jun-2023","Y")</f>
        <v>31</v>
      </c>
    </row>
    <row r="120" spans="1:17" x14ac:dyDescent="0.3">
      <c r="A120" t="s">
        <v>1479</v>
      </c>
      <c r="B120" t="str">
        <f>IF(Hospitalisation_table[[#This Row],[Customer ID]]="?","UnKnown",Hospitalisation_table[[#This Row],[Customer ID]])</f>
        <v>Id892</v>
      </c>
      <c r="C120">
        <v>1974</v>
      </c>
      <c r="D120" t="s">
        <v>20</v>
      </c>
      <c r="E120">
        <v>16</v>
      </c>
      <c r="F120">
        <v>0</v>
      </c>
      <c r="G120" s="24">
        <v>12137.6</v>
      </c>
      <c r="H120" t="s">
        <v>12</v>
      </c>
      <c r="I120" t="s">
        <v>12</v>
      </c>
      <c r="J120" t="s">
        <v>23</v>
      </c>
      <c r="K120" t="str">
        <f>IF(Hospitalisation_table[[#This Row],[month]]="?","Sep",Hospitalisation_table[[#This Row],[month]])</f>
        <v>Sep</v>
      </c>
      <c r="L120">
        <f>IF(Hospitalisation_table[[#This Row],[year]] = "?",ROUNDUP(AVERAGE(Hospitalisation_table[year]),0),Hospitalisation_table[[#This Row],[year]])</f>
        <v>1974</v>
      </c>
      <c r="M120" t="str">
        <f>IF(Hospitalisation_table[[#This Row],[Hospital tier]]="?","tier - 2",Hospitalisation_table[[#This Row],[Hospital tier]])</f>
        <v>tier - 3</v>
      </c>
      <c r="N120" t="str">
        <f>IF(Hospitalisation_table[[#This Row],[City tier]]="?","tier - 2",Hospitalisation_table[[#This Row],[City tier]])</f>
        <v>tier - 3</v>
      </c>
      <c r="O120" t="str">
        <f>IF(Hospitalisation_table[[#This Row],[State ID]]="?","Unknown",Hospitalisation_table[[#This Row],[State ID]])</f>
        <v>R1012</v>
      </c>
      <c r="P120" s="20" t="str">
        <f>_xlfn.CONCAT(Hospitalisation_table[[#This Row],[date]],"-",Hospitalisation_table[[#This Row],[Month_Updated]],"-",Hospitalisation_table[[#This Row],[Year_Update]])</f>
        <v>16-Sep-1974</v>
      </c>
      <c r="Q120">
        <f>DATEDIF(Hospitalisation_table[[#This Row],[Date of Birth]],"8-Jun-2023","Y")</f>
        <v>48</v>
      </c>
    </row>
    <row r="121" spans="1:17" x14ac:dyDescent="0.3">
      <c r="A121" t="s">
        <v>1480</v>
      </c>
      <c r="B121" t="str">
        <f>IF(Hospitalisation_table[[#This Row],[Customer ID]]="?","UnKnown",Hospitalisation_table[[#This Row],[Customer ID]])</f>
        <v>Id891</v>
      </c>
      <c r="C121">
        <v>1962</v>
      </c>
      <c r="D121" t="s">
        <v>15</v>
      </c>
      <c r="E121">
        <v>4</v>
      </c>
      <c r="F121">
        <v>0</v>
      </c>
      <c r="G121" s="24">
        <v>12142.58</v>
      </c>
      <c r="H121" t="s">
        <v>12</v>
      </c>
      <c r="I121" t="s">
        <v>11</v>
      </c>
      <c r="J121" t="s">
        <v>13</v>
      </c>
      <c r="K121" t="str">
        <f>IF(Hospitalisation_table[[#This Row],[month]]="?","Sep",Hospitalisation_table[[#This Row],[month]])</f>
        <v>Nov</v>
      </c>
      <c r="L121">
        <f>IF(Hospitalisation_table[[#This Row],[year]] = "?",ROUNDUP(AVERAGE(Hospitalisation_table[year]),0),Hospitalisation_table[[#This Row],[year]])</f>
        <v>1962</v>
      </c>
      <c r="M121" t="str">
        <f>IF(Hospitalisation_table[[#This Row],[Hospital tier]]="?","tier - 2",Hospitalisation_table[[#This Row],[Hospital tier]])</f>
        <v>tier - 3</v>
      </c>
      <c r="N121" t="str">
        <f>IF(Hospitalisation_table[[#This Row],[City tier]]="?","tier - 2",Hospitalisation_table[[#This Row],[City tier]])</f>
        <v>tier - 2</v>
      </c>
      <c r="O121" t="str">
        <f>IF(Hospitalisation_table[[#This Row],[State ID]]="?","Unknown",Hospitalisation_table[[#This Row],[State ID]])</f>
        <v>R1013</v>
      </c>
      <c r="P121" s="20" t="str">
        <f>_xlfn.CONCAT(Hospitalisation_table[[#This Row],[date]],"-",Hospitalisation_table[[#This Row],[Month_Updated]],"-",Hospitalisation_table[[#This Row],[Year_Update]])</f>
        <v>4-Nov-1962</v>
      </c>
      <c r="Q121">
        <f>DATEDIF(Hospitalisation_table[[#This Row],[Date of Birth]],"8-Jun-2023","Y")</f>
        <v>60</v>
      </c>
    </row>
    <row r="122" spans="1:17" x14ac:dyDescent="0.3">
      <c r="A122" t="s">
        <v>1481</v>
      </c>
      <c r="B122" t="str">
        <f>IF(Hospitalisation_table[[#This Row],[Customer ID]]="?","UnKnown",Hospitalisation_table[[#This Row],[Customer ID]])</f>
        <v>Id890</v>
      </c>
      <c r="C122">
        <v>1962</v>
      </c>
      <c r="D122" t="s">
        <v>20</v>
      </c>
      <c r="E122">
        <v>15</v>
      </c>
      <c r="F122">
        <v>0</v>
      </c>
      <c r="G122" s="24">
        <v>12146.97</v>
      </c>
      <c r="H122" t="s">
        <v>12</v>
      </c>
      <c r="I122" t="s">
        <v>12</v>
      </c>
      <c r="J122" t="s">
        <v>42</v>
      </c>
      <c r="K122" t="str">
        <f>IF(Hospitalisation_table[[#This Row],[month]]="?","Sep",Hospitalisation_table[[#This Row],[month]])</f>
        <v>Sep</v>
      </c>
      <c r="L122">
        <f>IF(Hospitalisation_table[[#This Row],[year]] = "?",ROUNDUP(AVERAGE(Hospitalisation_table[year]),0),Hospitalisation_table[[#This Row],[year]])</f>
        <v>1962</v>
      </c>
      <c r="M122" t="str">
        <f>IF(Hospitalisation_table[[#This Row],[Hospital tier]]="?","tier - 2",Hospitalisation_table[[#This Row],[Hospital tier]])</f>
        <v>tier - 3</v>
      </c>
      <c r="N122" t="str">
        <f>IF(Hospitalisation_table[[#This Row],[City tier]]="?","tier - 2",Hospitalisation_table[[#This Row],[City tier]])</f>
        <v>tier - 3</v>
      </c>
      <c r="O122" t="str">
        <f>IF(Hospitalisation_table[[#This Row],[State ID]]="?","Unknown",Hospitalisation_table[[#This Row],[State ID]])</f>
        <v>R1011</v>
      </c>
      <c r="P122" s="20" t="str">
        <f>_xlfn.CONCAT(Hospitalisation_table[[#This Row],[date]],"-",Hospitalisation_table[[#This Row],[Month_Updated]],"-",Hospitalisation_table[[#This Row],[Year_Update]])</f>
        <v>15-Sep-1962</v>
      </c>
      <c r="Q122">
        <f>DATEDIF(Hospitalisation_table[[#This Row],[Date of Birth]],"8-Jun-2023","Y")</f>
        <v>60</v>
      </c>
    </row>
    <row r="123" spans="1:17" x14ac:dyDescent="0.3">
      <c r="A123" t="s">
        <v>2284</v>
      </c>
      <c r="B123" t="str">
        <f>IF(Hospitalisation_table[[#This Row],[Customer ID]]="?","UnKnown",Hospitalisation_table[[#This Row],[Customer ID]])</f>
        <v>Id89</v>
      </c>
      <c r="C123">
        <v>1983</v>
      </c>
      <c r="D123" t="s">
        <v>20</v>
      </c>
      <c r="E123">
        <v>8</v>
      </c>
      <c r="F123">
        <v>3</v>
      </c>
      <c r="G123" s="24">
        <v>40961.29</v>
      </c>
      <c r="H123" t="s">
        <v>16</v>
      </c>
      <c r="I123" t="s">
        <v>11</v>
      </c>
      <c r="J123" t="s">
        <v>42</v>
      </c>
      <c r="K123" t="str">
        <f>IF(Hospitalisation_table[[#This Row],[month]]="?","Sep",Hospitalisation_table[[#This Row],[month]])</f>
        <v>Sep</v>
      </c>
      <c r="L123">
        <f>IF(Hospitalisation_table[[#This Row],[year]] = "?",ROUNDUP(AVERAGE(Hospitalisation_table[year]),0),Hospitalisation_table[[#This Row],[year]])</f>
        <v>1983</v>
      </c>
      <c r="M123" t="str">
        <f>IF(Hospitalisation_table[[#This Row],[Hospital tier]]="?","tier - 2",Hospitalisation_table[[#This Row],[Hospital tier]])</f>
        <v>tier - 1</v>
      </c>
      <c r="N123" t="str">
        <f>IF(Hospitalisation_table[[#This Row],[City tier]]="?","tier - 2",Hospitalisation_table[[#This Row],[City tier]])</f>
        <v>tier - 2</v>
      </c>
      <c r="O123" t="str">
        <f>IF(Hospitalisation_table[[#This Row],[State ID]]="?","Unknown",Hospitalisation_table[[#This Row],[State ID]])</f>
        <v>R1011</v>
      </c>
      <c r="P123" s="20" t="str">
        <f>_xlfn.CONCAT(Hospitalisation_table[[#This Row],[date]],"-",Hospitalisation_table[[#This Row],[Month_Updated]],"-",Hospitalisation_table[[#This Row],[Year_Update]])</f>
        <v>8-Sep-1983</v>
      </c>
      <c r="Q123">
        <f>DATEDIF(Hospitalisation_table[[#This Row],[Date of Birth]],"8-Jun-2023","Y")</f>
        <v>39</v>
      </c>
    </row>
    <row r="124" spans="1:17" x14ac:dyDescent="0.3">
      <c r="A124" t="s">
        <v>1482</v>
      </c>
      <c r="B124" t="str">
        <f>IF(Hospitalisation_table[[#This Row],[Customer ID]]="?","UnKnown",Hospitalisation_table[[#This Row],[Customer ID]])</f>
        <v>Id889</v>
      </c>
      <c r="C124">
        <v>1987</v>
      </c>
      <c r="D124" t="s">
        <v>37</v>
      </c>
      <c r="E124">
        <v>5</v>
      </c>
      <c r="F124">
        <v>3</v>
      </c>
      <c r="G124" s="24">
        <v>12148.2</v>
      </c>
      <c r="H124" t="s">
        <v>12</v>
      </c>
      <c r="I124" t="s">
        <v>12</v>
      </c>
      <c r="J124" t="s">
        <v>23</v>
      </c>
      <c r="K124" t="str">
        <f>IF(Hospitalisation_table[[#This Row],[month]]="?","Sep",Hospitalisation_table[[#This Row],[month]])</f>
        <v>Oct</v>
      </c>
      <c r="L124">
        <f>IF(Hospitalisation_table[[#This Row],[year]] = "?",ROUNDUP(AVERAGE(Hospitalisation_table[year]),0),Hospitalisation_table[[#This Row],[year]])</f>
        <v>1987</v>
      </c>
      <c r="M124" t="str">
        <f>IF(Hospitalisation_table[[#This Row],[Hospital tier]]="?","tier - 2",Hospitalisation_table[[#This Row],[Hospital tier]])</f>
        <v>tier - 3</v>
      </c>
      <c r="N124" t="str">
        <f>IF(Hospitalisation_table[[#This Row],[City tier]]="?","tier - 2",Hospitalisation_table[[#This Row],[City tier]])</f>
        <v>tier - 3</v>
      </c>
      <c r="O124" t="str">
        <f>IF(Hospitalisation_table[[#This Row],[State ID]]="?","Unknown",Hospitalisation_table[[#This Row],[State ID]])</f>
        <v>R1012</v>
      </c>
      <c r="P124" s="20" t="str">
        <f>_xlfn.CONCAT(Hospitalisation_table[[#This Row],[date]],"-",Hospitalisation_table[[#This Row],[Month_Updated]],"-",Hospitalisation_table[[#This Row],[Year_Update]])</f>
        <v>5-Oct-1987</v>
      </c>
      <c r="Q124">
        <f>DATEDIF(Hospitalisation_table[[#This Row],[Date of Birth]],"8-Jun-2023","Y")</f>
        <v>35</v>
      </c>
    </row>
    <row r="125" spans="1:17" x14ac:dyDescent="0.3">
      <c r="A125" t="s">
        <v>1483</v>
      </c>
      <c r="B125" t="str">
        <f>IF(Hospitalisation_table[[#This Row],[Customer ID]]="?","UnKnown",Hospitalisation_table[[#This Row],[Customer ID]])</f>
        <v>Id888</v>
      </c>
      <c r="C125">
        <v>1991</v>
      </c>
      <c r="D125" t="s">
        <v>35</v>
      </c>
      <c r="E125">
        <v>29</v>
      </c>
      <c r="F125">
        <v>3</v>
      </c>
      <c r="G125" s="24">
        <v>12198.64</v>
      </c>
      <c r="H125" t="s">
        <v>12</v>
      </c>
      <c r="I125" t="s">
        <v>12</v>
      </c>
      <c r="J125" t="s">
        <v>535</v>
      </c>
      <c r="K125" t="str">
        <f>IF(Hospitalisation_table[[#This Row],[month]]="?","Sep",Hospitalisation_table[[#This Row],[month]])</f>
        <v>Aug</v>
      </c>
      <c r="L125">
        <f>IF(Hospitalisation_table[[#This Row],[year]] = "?",ROUNDUP(AVERAGE(Hospitalisation_table[year]),0),Hospitalisation_table[[#This Row],[year]])</f>
        <v>1991</v>
      </c>
      <c r="M125" t="str">
        <f>IF(Hospitalisation_table[[#This Row],[Hospital tier]]="?","tier - 2",Hospitalisation_table[[#This Row],[Hospital tier]])</f>
        <v>tier - 3</v>
      </c>
      <c r="N125" t="str">
        <f>IF(Hospitalisation_table[[#This Row],[City tier]]="?","tier - 2",Hospitalisation_table[[#This Row],[City tier]])</f>
        <v>tier - 3</v>
      </c>
      <c r="O125" t="str">
        <f>IF(Hospitalisation_table[[#This Row],[State ID]]="?","Unknown",Hospitalisation_table[[#This Row],[State ID]])</f>
        <v>R1026</v>
      </c>
      <c r="P125" s="20" t="str">
        <f>_xlfn.CONCAT(Hospitalisation_table[[#This Row],[date]],"-",Hospitalisation_table[[#This Row],[Month_Updated]],"-",Hospitalisation_table[[#This Row],[Year_Update]])</f>
        <v>29-Aug-1991</v>
      </c>
      <c r="Q125">
        <f>DATEDIF(Hospitalisation_table[[#This Row],[Date of Birth]],"8-Jun-2023","Y")</f>
        <v>31</v>
      </c>
    </row>
    <row r="126" spans="1:17" x14ac:dyDescent="0.3">
      <c r="A126" t="s">
        <v>1484</v>
      </c>
      <c r="B126" t="str">
        <f>IF(Hospitalisation_table[[#This Row],[Customer ID]]="?","UnKnown",Hospitalisation_table[[#This Row],[Customer ID]])</f>
        <v>Id887</v>
      </c>
      <c r="C126">
        <v>1977</v>
      </c>
      <c r="D126" t="s">
        <v>35</v>
      </c>
      <c r="E126">
        <v>14</v>
      </c>
      <c r="F126">
        <v>2</v>
      </c>
      <c r="G126" s="24">
        <v>12218.7</v>
      </c>
      <c r="H126" t="s">
        <v>12</v>
      </c>
      <c r="I126" t="s">
        <v>16</v>
      </c>
      <c r="J126" t="s">
        <v>23</v>
      </c>
      <c r="K126" t="str">
        <f>IF(Hospitalisation_table[[#This Row],[month]]="?","Sep",Hospitalisation_table[[#This Row],[month]])</f>
        <v>Aug</v>
      </c>
      <c r="L126">
        <f>IF(Hospitalisation_table[[#This Row],[year]] = "?",ROUNDUP(AVERAGE(Hospitalisation_table[year]),0),Hospitalisation_table[[#This Row],[year]])</f>
        <v>1977</v>
      </c>
      <c r="M126" t="str">
        <f>IF(Hospitalisation_table[[#This Row],[Hospital tier]]="?","tier - 2",Hospitalisation_table[[#This Row],[Hospital tier]])</f>
        <v>tier - 3</v>
      </c>
      <c r="N126" t="str">
        <f>IF(Hospitalisation_table[[#This Row],[City tier]]="?","tier - 2",Hospitalisation_table[[#This Row],[City tier]])</f>
        <v>tier - 1</v>
      </c>
      <c r="O126" t="str">
        <f>IF(Hospitalisation_table[[#This Row],[State ID]]="?","Unknown",Hospitalisation_table[[#This Row],[State ID]])</f>
        <v>R1012</v>
      </c>
      <c r="P126" s="20" t="str">
        <f>_xlfn.CONCAT(Hospitalisation_table[[#This Row],[date]],"-",Hospitalisation_table[[#This Row],[Month_Updated]],"-",Hospitalisation_table[[#This Row],[Year_Update]])</f>
        <v>14-Aug-1977</v>
      </c>
      <c r="Q126">
        <f>DATEDIF(Hospitalisation_table[[#This Row],[Date of Birth]],"8-Jun-2023","Y")</f>
        <v>45</v>
      </c>
    </row>
    <row r="127" spans="1:17" x14ac:dyDescent="0.3">
      <c r="A127" t="s">
        <v>1485</v>
      </c>
      <c r="B127" t="str">
        <f>IF(Hospitalisation_table[[#This Row],[Customer ID]]="?","UnKnown",Hospitalisation_table[[#This Row],[Customer ID]])</f>
        <v>Id886</v>
      </c>
      <c r="C127">
        <v>1964</v>
      </c>
      <c r="D127" t="s">
        <v>10</v>
      </c>
      <c r="E127">
        <v>20</v>
      </c>
      <c r="F127">
        <v>0</v>
      </c>
      <c r="G127" s="24">
        <v>12222.9</v>
      </c>
      <c r="H127" t="s">
        <v>12</v>
      </c>
      <c r="I127" t="s">
        <v>11</v>
      </c>
      <c r="J127" t="s">
        <v>23</v>
      </c>
      <c r="K127" t="str">
        <f>IF(Hospitalisation_table[[#This Row],[month]]="?","Sep",Hospitalisation_table[[#This Row],[month]])</f>
        <v>Jul</v>
      </c>
      <c r="L127">
        <f>IF(Hospitalisation_table[[#This Row],[year]] = "?",ROUNDUP(AVERAGE(Hospitalisation_table[year]),0),Hospitalisation_table[[#This Row],[year]])</f>
        <v>1964</v>
      </c>
      <c r="M127" t="str">
        <f>IF(Hospitalisation_table[[#This Row],[Hospital tier]]="?","tier - 2",Hospitalisation_table[[#This Row],[Hospital tier]])</f>
        <v>tier - 3</v>
      </c>
      <c r="N127" t="str">
        <f>IF(Hospitalisation_table[[#This Row],[City tier]]="?","tier - 2",Hospitalisation_table[[#This Row],[City tier]])</f>
        <v>tier - 2</v>
      </c>
      <c r="O127" t="str">
        <f>IF(Hospitalisation_table[[#This Row],[State ID]]="?","Unknown",Hospitalisation_table[[#This Row],[State ID]])</f>
        <v>R1012</v>
      </c>
      <c r="P127" s="20" t="str">
        <f>_xlfn.CONCAT(Hospitalisation_table[[#This Row],[date]],"-",Hospitalisation_table[[#This Row],[Month_Updated]],"-",Hospitalisation_table[[#This Row],[Year_Update]])</f>
        <v>20-Jul-1964</v>
      </c>
      <c r="Q127">
        <f>DATEDIF(Hospitalisation_table[[#This Row],[Date of Birth]],"8-Jun-2023","Y")</f>
        <v>58</v>
      </c>
    </row>
    <row r="128" spans="1:17" x14ac:dyDescent="0.3">
      <c r="A128" t="s">
        <v>1486</v>
      </c>
      <c r="B128" t="str">
        <f>IF(Hospitalisation_table[[#This Row],[Customer ID]]="?","UnKnown",Hospitalisation_table[[#This Row],[Customer ID]])</f>
        <v>Id885</v>
      </c>
      <c r="C128">
        <v>1964</v>
      </c>
      <c r="D128" t="s">
        <v>10</v>
      </c>
      <c r="E128">
        <v>2</v>
      </c>
      <c r="F128">
        <v>0</v>
      </c>
      <c r="G128" s="24">
        <v>12224.35</v>
      </c>
      <c r="H128" t="s">
        <v>12</v>
      </c>
      <c r="I128" t="s">
        <v>16</v>
      </c>
      <c r="J128" t="s">
        <v>23</v>
      </c>
      <c r="K128" t="str">
        <f>IF(Hospitalisation_table[[#This Row],[month]]="?","Sep",Hospitalisation_table[[#This Row],[month]])</f>
        <v>Jul</v>
      </c>
      <c r="L128">
        <f>IF(Hospitalisation_table[[#This Row],[year]] = "?",ROUNDUP(AVERAGE(Hospitalisation_table[year]),0),Hospitalisation_table[[#This Row],[year]])</f>
        <v>1964</v>
      </c>
      <c r="M128" t="str">
        <f>IF(Hospitalisation_table[[#This Row],[Hospital tier]]="?","tier - 2",Hospitalisation_table[[#This Row],[Hospital tier]])</f>
        <v>tier - 3</v>
      </c>
      <c r="N128" t="str">
        <f>IF(Hospitalisation_table[[#This Row],[City tier]]="?","tier - 2",Hospitalisation_table[[#This Row],[City tier]])</f>
        <v>tier - 1</v>
      </c>
      <c r="O128" t="str">
        <f>IF(Hospitalisation_table[[#This Row],[State ID]]="?","Unknown",Hospitalisation_table[[#This Row],[State ID]])</f>
        <v>R1012</v>
      </c>
      <c r="P128" s="20" t="str">
        <f>_xlfn.CONCAT(Hospitalisation_table[[#This Row],[date]],"-",Hospitalisation_table[[#This Row],[Month_Updated]],"-",Hospitalisation_table[[#This Row],[Year_Update]])</f>
        <v>2-Jul-1964</v>
      </c>
      <c r="Q128">
        <f>DATEDIF(Hospitalisation_table[[#This Row],[Date of Birth]],"8-Jun-2023","Y")</f>
        <v>58</v>
      </c>
    </row>
    <row r="129" spans="1:17" x14ac:dyDescent="0.3">
      <c r="A129" t="s">
        <v>1487</v>
      </c>
      <c r="B129" t="str">
        <f>IF(Hospitalisation_table[[#This Row],[Customer ID]]="?","UnKnown",Hospitalisation_table[[#This Row],[Customer ID]])</f>
        <v>Id884</v>
      </c>
      <c r="C129">
        <v>1964</v>
      </c>
      <c r="D129" t="s">
        <v>18</v>
      </c>
      <c r="E129">
        <v>24</v>
      </c>
      <c r="F129">
        <v>0</v>
      </c>
      <c r="G129" s="24">
        <v>12231.61</v>
      </c>
      <c r="H129" t="s">
        <v>12</v>
      </c>
      <c r="I129" t="s">
        <v>12</v>
      </c>
      <c r="J129" t="s">
        <v>23</v>
      </c>
      <c r="K129" t="str">
        <f>IF(Hospitalisation_table[[#This Row],[month]]="?","Sep",Hospitalisation_table[[#This Row],[month]])</f>
        <v>Jun</v>
      </c>
      <c r="L129">
        <f>IF(Hospitalisation_table[[#This Row],[year]] = "?",ROUNDUP(AVERAGE(Hospitalisation_table[year]),0),Hospitalisation_table[[#This Row],[year]])</f>
        <v>1964</v>
      </c>
      <c r="M129" t="str">
        <f>IF(Hospitalisation_table[[#This Row],[Hospital tier]]="?","tier - 2",Hospitalisation_table[[#This Row],[Hospital tier]])</f>
        <v>tier - 3</v>
      </c>
      <c r="N129" t="str">
        <f>IF(Hospitalisation_table[[#This Row],[City tier]]="?","tier - 2",Hospitalisation_table[[#This Row],[City tier]])</f>
        <v>tier - 3</v>
      </c>
      <c r="O129" t="str">
        <f>IF(Hospitalisation_table[[#This Row],[State ID]]="?","Unknown",Hospitalisation_table[[#This Row],[State ID]])</f>
        <v>R1012</v>
      </c>
      <c r="P129" s="20" t="str">
        <f>_xlfn.CONCAT(Hospitalisation_table[[#This Row],[date]],"-",Hospitalisation_table[[#This Row],[Month_Updated]],"-",Hospitalisation_table[[#This Row],[Year_Update]])</f>
        <v>24-Jun-1964</v>
      </c>
      <c r="Q129">
        <f>DATEDIF(Hospitalisation_table[[#This Row],[Date of Birth]],"8-Jun-2023","Y")</f>
        <v>58</v>
      </c>
    </row>
    <row r="130" spans="1:17" x14ac:dyDescent="0.3">
      <c r="A130" t="s">
        <v>1488</v>
      </c>
      <c r="B130" t="str">
        <f>IF(Hospitalisation_table[[#This Row],[Customer ID]]="?","UnKnown",Hospitalisation_table[[#This Row],[Customer ID]])</f>
        <v>Id883</v>
      </c>
      <c r="C130">
        <v>1963</v>
      </c>
      <c r="D130" t="s">
        <v>10</v>
      </c>
      <c r="E130">
        <v>19</v>
      </c>
      <c r="F130">
        <v>0</v>
      </c>
      <c r="G130" s="24">
        <v>12233.83</v>
      </c>
      <c r="H130" t="s">
        <v>12</v>
      </c>
      <c r="I130" t="s">
        <v>16</v>
      </c>
      <c r="J130" t="s">
        <v>42</v>
      </c>
      <c r="K130" t="str">
        <f>IF(Hospitalisation_table[[#This Row],[month]]="?","Sep",Hospitalisation_table[[#This Row],[month]])</f>
        <v>Jul</v>
      </c>
      <c r="L130">
        <f>IF(Hospitalisation_table[[#This Row],[year]] = "?",ROUNDUP(AVERAGE(Hospitalisation_table[year]),0),Hospitalisation_table[[#This Row],[year]])</f>
        <v>1963</v>
      </c>
      <c r="M130" t="str">
        <f>IF(Hospitalisation_table[[#This Row],[Hospital tier]]="?","tier - 2",Hospitalisation_table[[#This Row],[Hospital tier]])</f>
        <v>tier - 3</v>
      </c>
      <c r="N130" t="str">
        <f>IF(Hospitalisation_table[[#This Row],[City tier]]="?","tier - 2",Hospitalisation_table[[#This Row],[City tier]])</f>
        <v>tier - 1</v>
      </c>
      <c r="O130" t="str">
        <f>IF(Hospitalisation_table[[#This Row],[State ID]]="?","Unknown",Hospitalisation_table[[#This Row],[State ID]])</f>
        <v>R1011</v>
      </c>
      <c r="P130" s="20" t="str">
        <f>_xlfn.CONCAT(Hospitalisation_table[[#This Row],[date]],"-",Hospitalisation_table[[#This Row],[Month_Updated]],"-",Hospitalisation_table[[#This Row],[Year_Update]])</f>
        <v>19-Jul-1963</v>
      </c>
      <c r="Q130">
        <f>DATEDIF(Hospitalisation_table[[#This Row],[Date of Birth]],"8-Jun-2023","Y")</f>
        <v>59</v>
      </c>
    </row>
    <row r="131" spans="1:17" x14ac:dyDescent="0.3">
      <c r="A131" t="s">
        <v>1489</v>
      </c>
      <c r="B131" t="str">
        <f>IF(Hospitalisation_table[[#This Row],[Customer ID]]="?","UnKnown",Hospitalisation_table[[#This Row],[Customer ID]])</f>
        <v>Id882</v>
      </c>
      <c r="C131">
        <v>1964</v>
      </c>
      <c r="D131" t="s">
        <v>37</v>
      </c>
      <c r="E131">
        <v>15</v>
      </c>
      <c r="F131">
        <v>0</v>
      </c>
      <c r="G131" s="24">
        <v>12235.84</v>
      </c>
      <c r="H131" t="s">
        <v>12</v>
      </c>
      <c r="I131" t="s">
        <v>12</v>
      </c>
      <c r="J131" t="s">
        <v>23</v>
      </c>
      <c r="K131" t="str">
        <f>IF(Hospitalisation_table[[#This Row],[month]]="?","Sep",Hospitalisation_table[[#This Row],[month]])</f>
        <v>Oct</v>
      </c>
      <c r="L131">
        <f>IF(Hospitalisation_table[[#This Row],[year]] = "?",ROUNDUP(AVERAGE(Hospitalisation_table[year]),0),Hospitalisation_table[[#This Row],[year]])</f>
        <v>1964</v>
      </c>
      <c r="M131" t="str">
        <f>IF(Hospitalisation_table[[#This Row],[Hospital tier]]="?","tier - 2",Hospitalisation_table[[#This Row],[Hospital tier]])</f>
        <v>tier - 3</v>
      </c>
      <c r="N131" t="str">
        <f>IF(Hospitalisation_table[[#This Row],[City tier]]="?","tier - 2",Hospitalisation_table[[#This Row],[City tier]])</f>
        <v>tier - 3</v>
      </c>
      <c r="O131" t="str">
        <f>IF(Hospitalisation_table[[#This Row],[State ID]]="?","Unknown",Hospitalisation_table[[#This Row],[State ID]])</f>
        <v>R1012</v>
      </c>
      <c r="P131" s="20" t="str">
        <f>_xlfn.CONCAT(Hospitalisation_table[[#This Row],[date]],"-",Hospitalisation_table[[#This Row],[Month_Updated]],"-",Hospitalisation_table[[#This Row],[Year_Update]])</f>
        <v>15-Oct-1964</v>
      </c>
      <c r="Q131">
        <f>DATEDIF(Hospitalisation_table[[#This Row],[Date of Birth]],"8-Jun-2023","Y")</f>
        <v>58</v>
      </c>
    </row>
    <row r="132" spans="1:17" x14ac:dyDescent="0.3">
      <c r="A132" t="s">
        <v>1490</v>
      </c>
      <c r="B132" t="str">
        <f>IF(Hospitalisation_table[[#This Row],[Customer ID]]="?","UnKnown",Hospitalisation_table[[#This Row],[Customer ID]])</f>
        <v>Id881</v>
      </c>
      <c r="C132">
        <v>1966</v>
      </c>
      <c r="D132" t="s">
        <v>10</v>
      </c>
      <c r="E132">
        <v>29</v>
      </c>
      <c r="F132">
        <v>0</v>
      </c>
      <c r="G132" s="24">
        <v>12237.73</v>
      </c>
      <c r="H132" t="s">
        <v>12</v>
      </c>
      <c r="I132" t="s">
        <v>12</v>
      </c>
      <c r="J132" t="s">
        <v>23</v>
      </c>
      <c r="K132" t="str">
        <f>IF(Hospitalisation_table[[#This Row],[month]]="?","Sep",Hospitalisation_table[[#This Row],[month]])</f>
        <v>Jul</v>
      </c>
      <c r="L132">
        <f>IF(Hospitalisation_table[[#This Row],[year]] = "?",ROUNDUP(AVERAGE(Hospitalisation_table[year]),0),Hospitalisation_table[[#This Row],[year]])</f>
        <v>1966</v>
      </c>
      <c r="M132" t="str">
        <f>IF(Hospitalisation_table[[#This Row],[Hospital tier]]="?","tier - 2",Hospitalisation_table[[#This Row],[Hospital tier]])</f>
        <v>tier - 3</v>
      </c>
      <c r="N132" t="str">
        <f>IF(Hospitalisation_table[[#This Row],[City tier]]="?","tier - 2",Hospitalisation_table[[#This Row],[City tier]])</f>
        <v>tier - 3</v>
      </c>
      <c r="O132" t="str">
        <f>IF(Hospitalisation_table[[#This Row],[State ID]]="?","Unknown",Hospitalisation_table[[#This Row],[State ID]])</f>
        <v>R1012</v>
      </c>
      <c r="P132" s="20" t="str">
        <f>_xlfn.CONCAT(Hospitalisation_table[[#This Row],[date]],"-",Hospitalisation_table[[#This Row],[Month_Updated]],"-",Hospitalisation_table[[#This Row],[Year_Update]])</f>
        <v>29-Jul-1966</v>
      </c>
      <c r="Q132">
        <f>DATEDIF(Hospitalisation_table[[#This Row],[Date of Birth]],"8-Jun-2023","Y")</f>
        <v>56</v>
      </c>
    </row>
    <row r="133" spans="1:17" x14ac:dyDescent="0.3">
      <c r="A133" t="s">
        <v>1491</v>
      </c>
      <c r="B133" t="str">
        <f>IF(Hospitalisation_table[[#This Row],[Customer ID]]="?","UnKnown",Hospitalisation_table[[#This Row],[Customer ID]])</f>
        <v>Id880</v>
      </c>
      <c r="C133">
        <v>1963</v>
      </c>
      <c r="D133" t="s">
        <v>10</v>
      </c>
      <c r="E133">
        <v>17</v>
      </c>
      <c r="F133">
        <v>0</v>
      </c>
      <c r="G133" s="24">
        <v>12244.53</v>
      </c>
      <c r="H133" t="s">
        <v>12</v>
      </c>
      <c r="I133" t="s">
        <v>16</v>
      </c>
      <c r="J133" t="s">
        <v>13</v>
      </c>
      <c r="K133" t="str">
        <f>IF(Hospitalisation_table[[#This Row],[month]]="?","Sep",Hospitalisation_table[[#This Row],[month]])</f>
        <v>Jul</v>
      </c>
      <c r="L133">
        <f>IF(Hospitalisation_table[[#This Row],[year]] = "?",ROUNDUP(AVERAGE(Hospitalisation_table[year]),0),Hospitalisation_table[[#This Row],[year]])</f>
        <v>1963</v>
      </c>
      <c r="M133" t="str">
        <f>IF(Hospitalisation_table[[#This Row],[Hospital tier]]="?","tier - 2",Hospitalisation_table[[#This Row],[Hospital tier]])</f>
        <v>tier - 3</v>
      </c>
      <c r="N133" t="str">
        <f>IF(Hospitalisation_table[[#This Row],[City tier]]="?","tier - 2",Hospitalisation_table[[#This Row],[City tier]])</f>
        <v>tier - 1</v>
      </c>
      <c r="O133" t="str">
        <f>IF(Hospitalisation_table[[#This Row],[State ID]]="?","Unknown",Hospitalisation_table[[#This Row],[State ID]])</f>
        <v>R1013</v>
      </c>
      <c r="P133" s="20" t="str">
        <f>_xlfn.CONCAT(Hospitalisation_table[[#This Row],[date]],"-",Hospitalisation_table[[#This Row],[Month_Updated]],"-",Hospitalisation_table[[#This Row],[Year_Update]])</f>
        <v>17-Jul-1963</v>
      </c>
      <c r="Q133">
        <f>DATEDIF(Hospitalisation_table[[#This Row],[Date of Birth]],"8-Jun-2023","Y")</f>
        <v>59</v>
      </c>
    </row>
    <row r="134" spans="1:17" x14ac:dyDescent="0.3">
      <c r="A134" t="s">
        <v>2285</v>
      </c>
      <c r="B134" t="str">
        <f>IF(Hospitalisation_table[[#This Row],[Customer ID]]="?","UnKnown",Hospitalisation_table[[#This Row],[Customer ID]])</f>
        <v>Id88</v>
      </c>
      <c r="C134">
        <v>1974</v>
      </c>
      <c r="D134" t="s">
        <v>18</v>
      </c>
      <c r="E134">
        <v>5</v>
      </c>
      <c r="F134">
        <v>0</v>
      </c>
      <c r="G134" s="24">
        <v>40974.160000000003</v>
      </c>
      <c r="H134" t="s">
        <v>16</v>
      </c>
      <c r="I134" t="s">
        <v>11</v>
      </c>
      <c r="J134" t="s">
        <v>13</v>
      </c>
      <c r="K134" t="str">
        <f>IF(Hospitalisation_table[[#This Row],[month]]="?","Sep",Hospitalisation_table[[#This Row],[month]])</f>
        <v>Jun</v>
      </c>
      <c r="L134">
        <f>IF(Hospitalisation_table[[#This Row],[year]] = "?",ROUNDUP(AVERAGE(Hospitalisation_table[year]),0),Hospitalisation_table[[#This Row],[year]])</f>
        <v>1974</v>
      </c>
      <c r="M134" t="str">
        <f>IF(Hospitalisation_table[[#This Row],[Hospital tier]]="?","tier - 2",Hospitalisation_table[[#This Row],[Hospital tier]])</f>
        <v>tier - 1</v>
      </c>
      <c r="N134" t="str">
        <f>IF(Hospitalisation_table[[#This Row],[City tier]]="?","tier - 2",Hospitalisation_table[[#This Row],[City tier]])</f>
        <v>tier - 2</v>
      </c>
      <c r="O134" t="str">
        <f>IF(Hospitalisation_table[[#This Row],[State ID]]="?","Unknown",Hospitalisation_table[[#This Row],[State ID]])</f>
        <v>R1013</v>
      </c>
      <c r="P134" s="20" t="str">
        <f>_xlfn.CONCAT(Hospitalisation_table[[#This Row],[date]],"-",Hospitalisation_table[[#This Row],[Month_Updated]],"-",Hospitalisation_table[[#This Row],[Year_Update]])</f>
        <v>5-Jun-1974</v>
      </c>
      <c r="Q134">
        <f>DATEDIF(Hospitalisation_table[[#This Row],[Date of Birth]],"8-Jun-2023","Y")</f>
        <v>49</v>
      </c>
    </row>
    <row r="135" spans="1:17" x14ac:dyDescent="0.3">
      <c r="A135" t="s">
        <v>1492</v>
      </c>
      <c r="B135" t="str">
        <f>IF(Hospitalisation_table[[#This Row],[Customer ID]]="?","UnKnown",Hospitalisation_table[[#This Row],[Customer ID]])</f>
        <v>Id879</v>
      </c>
      <c r="C135">
        <v>1974</v>
      </c>
      <c r="D135" t="s">
        <v>18</v>
      </c>
      <c r="E135">
        <v>23</v>
      </c>
      <c r="F135">
        <v>0</v>
      </c>
      <c r="G135" s="24">
        <v>12245.17</v>
      </c>
      <c r="H135" t="s">
        <v>12</v>
      </c>
      <c r="I135" t="s">
        <v>16</v>
      </c>
      <c r="J135" t="s">
        <v>23</v>
      </c>
      <c r="K135" t="str">
        <f>IF(Hospitalisation_table[[#This Row],[month]]="?","Sep",Hospitalisation_table[[#This Row],[month]])</f>
        <v>Jun</v>
      </c>
      <c r="L135">
        <f>IF(Hospitalisation_table[[#This Row],[year]] = "?",ROUNDUP(AVERAGE(Hospitalisation_table[year]),0),Hospitalisation_table[[#This Row],[year]])</f>
        <v>1974</v>
      </c>
      <c r="M135" t="str">
        <f>IF(Hospitalisation_table[[#This Row],[Hospital tier]]="?","tier - 2",Hospitalisation_table[[#This Row],[Hospital tier]])</f>
        <v>tier - 3</v>
      </c>
      <c r="N135" t="str">
        <f>IF(Hospitalisation_table[[#This Row],[City tier]]="?","tier - 2",Hospitalisation_table[[#This Row],[City tier]])</f>
        <v>tier - 1</v>
      </c>
      <c r="O135" t="str">
        <f>IF(Hospitalisation_table[[#This Row],[State ID]]="?","Unknown",Hospitalisation_table[[#This Row],[State ID]])</f>
        <v>R1012</v>
      </c>
      <c r="P135" s="20" t="str">
        <f>_xlfn.CONCAT(Hospitalisation_table[[#This Row],[date]],"-",Hospitalisation_table[[#This Row],[Month_Updated]],"-",Hospitalisation_table[[#This Row],[Year_Update]])</f>
        <v>23-Jun-1974</v>
      </c>
      <c r="Q135">
        <f>DATEDIF(Hospitalisation_table[[#This Row],[Date of Birth]],"8-Jun-2023","Y")</f>
        <v>48</v>
      </c>
    </row>
    <row r="136" spans="1:17" x14ac:dyDescent="0.3">
      <c r="A136" t="s">
        <v>1493</v>
      </c>
      <c r="B136" t="str">
        <f>IF(Hospitalisation_table[[#This Row],[Customer ID]]="?","UnKnown",Hospitalisation_table[[#This Row],[Customer ID]])</f>
        <v>Id878</v>
      </c>
      <c r="C136">
        <v>1989</v>
      </c>
      <c r="D136" t="s">
        <v>15</v>
      </c>
      <c r="E136">
        <v>23</v>
      </c>
      <c r="F136">
        <v>3</v>
      </c>
      <c r="G136" s="24">
        <v>12254.44</v>
      </c>
      <c r="H136" t="s">
        <v>12</v>
      </c>
      <c r="I136" t="s">
        <v>12</v>
      </c>
      <c r="J136" t="s">
        <v>535</v>
      </c>
      <c r="K136" t="str">
        <f>IF(Hospitalisation_table[[#This Row],[month]]="?","Sep",Hospitalisation_table[[#This Row],[month]])</f>
        <v>Nov</v>
      </c>
      <c r="L136">
        <f>IF(Hospitalisation_table[[#This Row],[year]] = "?",ROUNDUP(AVERAGE(Hospitalisation_table[year]),0),Hospitalisation_table[[#This Row],[year]])</f>
        <v>1989</v>
      </c>
      <c r="M136" t="str">
        <f>IF(Hospitalisation_table[[#This Row],[Hospital tier]]="?","tier - 2",Hospitalisation_table[[#This Row],[Hospital tier]])</f>
        <v>tier - 3</v>
      </c>
      <c r="N136" t="str">
        <f>IF(Hospitalisation_table[[#This Row],[City tier]]="?","tier - 2",Hospitalisation_table[[#This Row],[City tier]])</f>
        <v>tier - 3</v>
      </c>
      <c r="O136" t="str">
        <f>IF(Hospitalisation_table[[#This Row],[State ID]]="?","Unknown",Hospitalisation_table[[#This Row],[State ID]])</f>
        <v>R1026</v>
      </c>
      <c r="P136" s="20" t="str">
        <f>_xlfn.CONCAT(Hospitalisation_table[[#This Row],[date]],"-",Hospitalisation_table[[#This Row],[Month_Updated]],"-",Hospitalisation_table[[#This Row],[Year_Update]])</f>
        <v>23-Nov-1989</v>
      </c>
      <c r="Q136">
        <f>DATEDIF(Hospitalisation_table[[#This Row],[Date of Birth]],"8-Jun-2023","Y")</f>
        <v>33</v>
      </c>
    </row>
    <row r="137" spans="1:17" x14ac:dyDescent="0.3">
      <c r="A137" t="s">
        <v>1494</v>
      </c>
      <c r="B137" t="str">
        <f>IF(Hospitalisation_table[[#This Row],[Customer ID]]="?","UnKnown",Hospitalisation_table[[#This Row],[Customer ID]])</f>
        <v>Id877</v>
      </c>
      <c r="C137">
        <v>1986</v>
      </c>
      <c r="D137" t="s">
        <v>35</v>
      </c>
      <c r="E137">
        <v>13</v>
      </c>
      <c r="F137">
        <v>3</v>
      </c>
      <c r="G137" s="24">
        <v>12255.04</v>
      </c>
      <c r="H137" t="s">
        <v>12</v>
      </c>
      <c r="I137" t="s">
        <v>11</v>
      </c>
      <c r="J137" t="s">
        <v>535</v>
      </c>
      <c r="K137" t="str">
        <f>IF(Hospitalisation_table[[#This Row],[month]]="?","Sep",Hospitalisation_table[[#This Row],[month]])</f>
        <v>Aug</v>
      </c>
      <c r="L137">
        <f>IF(Hospitalisation_table[[#This Row],[year]] = "?",ROUNDUP(AVERAGE(Hospitalisation_table[year]),0),Hospitalisation_table[[#This Row],[year]])</f>
        <v>1986</v>
      </c>
      <c r="M137" t="str">
        <f>IF(Hospitalisation_table[[#This Row],[Hospital tier]]="?","tier - 2",Hospitalisation_table[[#This Row],[Hospital tier]])</f>
        <v>tier - 3</v>
      </c>
      <c r="N137" t="str">
        <f>IF(Hospitalisation_table[[#This Row],[City tier]]="?","tier - 2",Hospitalisation_table[[#This Row],[City tier]])</f>
        <v>tier - 2</v>
      </c>
      <c r="O137" t="str">
        <f>IF(Hospitalisation_table[[#This Row],[State ID]]="?","Unknown",Hospitalisation_table[[#This Row],[State ID]])</f>
        <v>R1026</v>
      </c>
      <c r="P137" s="20" t="str">
        <f>_xlfn.CONCAT(Hospitalisation_table[[#This Row],[date]],"-",Hospitalisation_table[[#This Row],[Month_Updated]],"-",Hospitalisation_table[[#This Row],[Year_Update]])</f>
        <v>13-Aug-1986</v>
      </c>
      <c r="Q137">
        <f>DATEDIF(Hospitalisation_table[[#This Row],[Date of Birth]],"8-Jun-2023","Y")</f>
        <v>36</v>
      </c>
    </row>
    <row r="138" spans="1:17" x14ac:dyDescent="0.3">
      <c r="A138" t="s">
        <v>1495</v>
      </c>
      <c r="B138" t="str">
        <f>IF(Hospitalisation_table[[#This Row],[Customer ID]]="?","UnKnown",Hospitalisation_table[[#This Row],[Customer ID]])</f>
        <v>Id876</v>
      </c>
      <c r="C138">
        <v>1966</v>
      </c>
      <c r="D138" t="s">
        <v>30</v>
      </c>
      <c r="E138">
        <v>6</v>
      </c>
      <c r="F138">
        <v>2</v>
      </c>
      <c r="G138" s="24">
        <v>12265.51</v>
      </c>
      <c r="H138" t="s">
        <v>12</v>
      </c>
      <c r="I138" t="s">
        <v>12</v>
      </c>
      <c r="J138" t="s">
        <v>13</v>
      </c>
      <c r="K138" t="str">
        <f>IF(Hospitalisation_table[[#This Row],[month]]="?","Sep",Hospitalisation_table[[#This Row],[month]])</f>
        <v>Dec</v>
      </c>
      <c r="L138">
        <f>IF(Hospitalisation_table[[#This Row],[year]] = "?",ROUNDUP(AVERAGE(Hospitalisation_table[year]),0),Hospitalisation_table[[#This Row],[year]])</f>
        <v>1966</v>
      </c>
      <c r="M138" t="str">
        <f>IF(Hospitalisation_table[[#This Row],[Hospital tier]]="?","tier - 2",Hospitalisation_table[[#This Row],[Hospital tier]])</f>
        <v>tier - 3</v>
      </c>
      <c r="N138" t="str">
        <f>IF(Hospitalisation_table[[#This Row],[City tier]]="?","tier - 2",Hospitalisation_table[[#This Row],[City tier]])</f>
        <v>tier - 3</v>
      </c>
      <c r="O138" t="str">
        <f>IF(Hospitalisation_table[[#This Row],[State ID]]="?","Unknown",Hospitalisation_table[[#This Row],[State ID]])</f>
        <v>R1013</v>
      </c>
      <c r="P138" s="20" t="str">
        <f>_xlfn.CONCAT(Hospitalisation_table[[#This Row],[date]],"-",Hospitalisation_table[[#This Row],[Month_Updated]],"-",Hospitalisation_table[[#This Row],[Year_Update]])</f>
        <v>6-Dec-1966</v>
      </c>
      <c r="Q138">
        <f>DATEDIF(Hospitalisation_table[[#This Row],[Date of Birth]],"8-Jun-2023","Y")</f>
        <v>56</v>
      </c>
    </row>
    <row r="139" spans="1:17" x14ac:dyDescent="0.3">
      <c r="A139" t="s">
        <v>1496</v>
      </c>
      <c r="B139" t="str">
        <f>IF(Hospitalisation_table[[#This Row],[Customer ID]]="?","UnKnown",Hospitalisation_table[[#This Row],[Customer ID]])</f>
        <v>Id875</v>
      </c>
      <c r="C139">
        <v>1967</v>
      </c>
      <c r="D139" t="s">
        <v>30</v>
      </c>
      <c r="E139">
        <v>30</v>
      </c>
      <c r="F139">
        <v>2</v>
      </c>
      <c r="G139" s="24">
        <v>12268.63</v>
      </c>
      <c r="H139" t="s">
        <v>12</v>
      </c>
      <c r="I139" t="s">
        <v>16</v>
      </c>
      <c r="J139" t="s">
        <v>23</v>
      </c>
      <c r="K139" t="str">
        <f>IF(Hospitalisation_table[[#This Row],[month]]="?","Sep",Hospitalisation_table[[#This Row],[month]])</f>
        <v>Dec</v>
      </c>
      <c r="L139">
        <f>IF(Hospitalisation_table[[#This Row],[year]] = "?",ROUNDUP(AVERAGE(Hospitalisation_table[year]),0),Hospitalisation_table[[#This Row],[year]])</f>
        <v>1967</v>
      </c>
      <c r="M139" t="str">
        <f>IF(Hospitalisation_table[[#This Row],[Hospital tier]]="?","tier - 2",Hospitalisation_table[[#This Row],[Hospital tier]])</f>
        <v>tier - 3</v>
      </c>
      <c r="N139" t="str">
        <f>IF(Hospitalisation_table[[#This Row],[City tier]]="?","tier - 2",Hospitalisation_table[[#This Row],[City tier]])</f>
        <v>tier - 1</v>
      </c>
      <c r="O139" t="str">
        <f>IF(Hospitalisation_table[[#This Row],[State ID]]="?","Unknown",Hospitalisation_table[[#This Row],[State ID]])</f>
        <v>R1012</v>
      </c>
      <c r="P139" s="20" t="str">
        <f>_xlfn.CONCAT(Hospitalisation_table[[#This Row],[date]],"-",Hospitalisation_table[[#This Row],[Month_Updated]],"-",Hospitalisation_table[[#This Row],[Year_Update]])</f>
        <v>30-Dec-1967</v>
      </c>
      <c r="Q139">
        <f>DATEDIF(Hospitalisation_table[[#This Row],[Date of Birth]],"8-Jun-2023","Y")</f>
        <v>55</v>
      </c>
    </row>
    <row r="140" spans="1:17" x14ac:dyDescent="0.3">
      <c r="A140" t="s">
        <v>1497</v>
      </c>
      <c r="B140" t="str">
        <f>IF(Hospitalisation_table[[#This Row],[Customer ID]]="?","UnKnown",Hospitalisation_table[[#This Row],[Customer ID]])</f>
        <v>Id874</v>
      </c>
      <c r="C140">
        <v>1967</v>
      </c>
      <c r="D140" t="s">
        <v>35</v>
      </c>
      <c r="E140">
        <v>28</v>
      </c>
      <c r="F140">
        <v>2</v>
      </c>
      <c r="G140" s="24">
        <v>12269.69</v>
      </c>
      <c r="H140" t="s">
        <v>12</v>
      </c>
      <c r="I140" t="s">
        <v>11</v>
      </c>
      <c r="J140" t="s">
        <v>23</v>
      </c>
      <c r="K140" t="str">
        <f>IF(Hospitalisation_table[[#This Row],[month]]="?","Sep",Hospitalisation_table[[#This Row],[month]])</f>
        <v>Aug</v>
      </c>
      <c r="L140">
        <f>IF(Hospitalisation_table[[#This Row],[year]] = "?",ROUNDUP(AVERAGE(Hospitalisation_table[year]),0),Hospitalisation_table[[#This Row],[year]])</f>
        <v>1967</v>
      </c>
      <c r="M140" t="str">
        <f>IF(Hospitalisation_table[[#This Row],[Hospital tier]]="?","tier - 2",Hospitalisation_table[[#This Row],[Hospital tier]])</f>
        <v>tier - 3</v>
      </c>
      <c r="N140" t="str">
        <f>IF(Hospitalisation_table[[#This Row],[City tier]]="?","tier - 2",Hospitalisation_table[[#This Row],[City tier]])</f>
        <v>tier - 2</v>
      </c>
      <c r="O140" t="str">
        <f>IF(Hospitalisation_table[[#This Row],[State ID]]="?","Unknown",Hospitalisation_table[[#This Row],[State ID]])</f>
        <v>R1012</v>
      </c>
      <c r="P140" s="20" t="str">
        <f>_xlfn.CONCAT(Hospitalisation_table[[#This Row],[date]],"-",Hospitalisation_table[[#This Row],[Month_Updated]],"-",Hospitalisation_table[[#This Row],[Year_Update]])</f>
        <v>28-Aug-1967</v>
      </c>
      <c r="Q140">
        <f>DATEDIF(Hospitalisation_table[[#This Row],[Date of Birth]],"8-Jun-2023","Y")</f>
        <v>55</v>
      </c>
    </row>
    <row r="141" spans="1:17" x14ac:dyDescent="0.3">
      <c r="A141" t="s">
        <v>1498</v>
      </c>
      <c r="B141" t="str">
        <f>IF(Hospitalisation_table[[#This Row],[Customer ID]]="?","UnKnown",Hospitalisation_table[[#This Row],[Customer ID]])</f>
        <v>Id873</v>
      </c>
      <c r="C141">
        <v>1966</v>
      </c>
      <c r="D141" t="s">
        <v>15</v>
      </c>
      <c r="E141">
        <v>16</v>
      </c>
      <c r="F141">
        <v>0</v>
      </c>
      <c r="G141" s="24">
        <v>12282.03</v>
      </c>
      <c r="H141" t="s">
        <v>12</v>
      </c>
      <c r="I141" t="s">
        <v>16</v>
      </c>
      <c r="J141" t="s">
        <v>200</v>
      </c>
      <c r="K141" t="str">
        <f>IF(Hospitalisation_table[[#This Row],[month]]="?","Sep",Hospitalisation_table[[#This Row],[month]])</f>
        <v>Nov</v>
      </c>
      <c r="L141">
        <f>IF(Hospitalisation_table[[#This Row],[year]] = "?",ROUNDUP(AVERAGE(Hospitalisation_table[year]),0),Hospitalisation_table[[#This Row],[year]])</f>
        <v>1966</v>
      </c>
      <c r="M141" t="str">
        <f>IF(Hospitalisation_table[[#This Row],[Hospital tier]]="?","tier - 2",Hospitalisation_table[[#This Row],[Hospital tier]])</f>
        <v>tier - 3</v>
      </c>
      <c r="N141" t="str">
        <f>IF(Hospitalisation_table[[#This Row],[City tier]]="?","tier - 2",Hospitalisation_table[[#This Row],[City tier]])</f>
        <v>tier - 1</v>
      </c>
      <c r="O141" t="str">
        <f>IF(Hospitalisation_table[[#This Row],[State ID]]="?","Unknown",Hospitalisation_table[[#This Row],[State ID]])</f>
        <v>R1025</v>
      </c>
      <c r="P141" s="20" t="str">
        <f>_xlfn.CONCAT(Hospitalisation_table[[#This Row],[date]],"-",Hospitalisation_table[[#This Row],[Month_Updated]],"-",Hospitalisation_table[[#This Row],[Year_Update]])</f>
        <v>16-Nov-1966</v>
      </c>
      <c r="Q141">
        <f>DATEDIF(Hospitalisation_table[[#This Row],[Date of Birth]],"8-Jun-2023","Y")</f>
        <v>56</v>
      </c>
    </row>
    <row r="142" spans="1:17" x14ac:dyDescent="0.3">
      <c r="A142" t="s">
        <v>1499</v>
      </c>
      <c r="B142" t="str">
        <f>IF(Hospitalisation_table[[#This Row],[Customer ID]]="?","UnKnown",Hospitalisation_table[[#This Row],[Customer ID]])</f>
        <v>Id872</v>
      </c>
      <c r="C142">
        <v>1990</v>
      </c>
      <c r="D142" t="s">
        <v>37</v>
      </c>
      <c r="E142">
        <v>29</v>
      </c>
      <c r="F142">
        <v>3</v>
      </c>
      <c r="G142" s="24">
        <v>12282.38</v>
      </c>
      <c r="H142" t="s">
        <v>12</v>
      </c>
      <c r="I142" t="s">
        <v>16</v>
      </c>
      <c r="J142" t="s">
        <v>42</v>
      </c>
      <c r="K142" t="str">
        <f>IF(Hospitalisation_table[[#This Row],[month]]="?","Sep",Hospitalisation_table[[#This Row],[month]])</f>
        <v>Oct</v>
      </c>
      <c r="L142">
        <f>IF(Hospitalisation_table[[#This Row],[year]] = "?",ROUNDUP(AVERAGE(Hospitalisation_table[year]),0),Hospitalisation_table[[#This Row],[year]])</f>
        <v>1990</v>
      </c>
      <c r="M142" t="str">
        <f>IF(Hospitalisation_table[[#This Row],[Hospital tier]]="?","tier - 2",Hospitalisation_table[[#This Row],[Hospital tier]])</f>
        <v>tier - 3</v>
      </c>
      <c r="N142" t="str">
        <f>IF(Hospitalisation_table[[#This Row],[City tier]]="?","tier - 2",Hospitalisation_table[[#This Row],[City tier]])</f>
        <v>tier - 1</v>
      </c>
      <c r="O142" t="str">
        <f>IF(Hospitalisation_table[[#This Row],[State ID]]="?","Unknown",Hospitalisation_table[[#This Row],[State ID]])</f>
        <v>R1011</v>
      </c>
      <c r="P142" s="20" t="str">
        <f>_xlfn.CONCAT(Hospitalisation_table[[#This Row],[date]],"-",Hospitalisation_table[[#This Row],[Month_Updated]],"-",Hospitalisation_table[[#This Row],[Year_Update]])</f>
        <v>29-Oct-1990</v>
      </c>
      <c r="Q142">
        <f>DATEDIF(Hospitalisation_table[[#This Row],[Date of Birth]],"8-Jun-2023","Y")</f>
        <v>32</v>
      </c>
    </row>
    <row r="143" spans="1:17" x14ac:dyDescent="0.3">
      <c r="A143" t="s">
        <v>1500</v>
      </c>
      <c r="B143" t="str">
        <f>IF(Hospitalisation_table[[#This Row],[Customer ID]]="?","UnKnown",Hospitalisation_table[[#This Row],[Customer ID]])</f>
        <v>Id871</v>
      </c>
      <c r="C143">
        <v>1963</v>
      </c>
      <c r="D143" t="s">
        <v>37</v>
      </c>
      <c r="E143">
        <v>28</v>
      </c>
      <c r="F143">
        <v>0</v>
      </c>
      <c r="G143" s="24">
        <v>12299.59</v>
      </c>
      <c r="H143" t="s">
        <v>12</v>
      </c>
      <c r="I143" t="s">
        <v>16</v>
      </c>
      <c r="J143" t="s">
        <v>200</v>
      </c>
      <c r="K143" t="str">
        <f>IF(Hospitalisation_table[[#This Row],[month]]="?","Sep",Hospitalisation_table[[#This Row],[month]])</f>
        <v>Oct</v>
      </c>
      <c r="L143">
        <f>IF(Hospitalisation_table[[#This Row],[year]] = "?",ROUNDUP(AVERAGE(Hospitalisation_table[year]),0),Hospitalisation_table[[#This Row],[year]])</f>
        <v>1963</v>
      </c>
      <c r="M143" t="str">
        <f>IF(Hospitalisation_table[[#This Row],[Hospital tier]]="?","tier - 2",Hospitalisation_table[[#This Row],[Hospital tier]])</f>
        <v>tier - 3</v>
      </c>
      <c r="N143" t="str">
        <f>IF(Hospitalisation_table[[#This Row],[City tier]]="?","tier - 2",Hospitalisation_table[[#This Row],[City tier]])</f>
        <v>tier - 1</v>
      </c>
      <c r="O143" t="str">
        <f>IF(Hospitalisation_table[[#This Row],[State ID]]="?","Unknown",Hospitalisation_table[[#This Row],[State ID]])</f>
        <v>R1025</v>
      </c>
      <c r="P143" s="20" t="str">
        <f>_xlfn.CONCAT(Hospitalisation_table[[#This Row],[date]],"-",Hospitalisation_table[[#This Row],[Month_Updated]],"-",Hospitalisation_table[[#This Row],[Year_Update]])</f>
        <v>28-Oct-1963</v>
      </c>
      <c r="Q143">
        <f>DATEDIF(Hospitalisation_table[[#This Row],[Date of Birth]],"8-Jun-2023","Y")</f>
        <v>59</v>
      </c>
    </row>
    <row r="144" spans="1:17" x14ac:dyDescent="0.3">
      <c r="A144" t="s">
        <v>1501</v>
      </c>
      <c r="B144" t="str">
        <f>IF(Hospitalisation_table[[#This Row],[Customer ID]]="?","UnKnown",Hospitalisation_table[[#This Row],[Customer ID]])</f>
        <v>Id870</v>
      </c>
      <c r="C144">
        <v>1963</v>
      </c>
      <c r="D144" t="s">
        <v>35</v>
      </c>
      <c r="E144">
        <v>29</v>
      </c>
      <c r="F144">
        <v>0</v>
      </c>
      <c r="G144" s="24">
        <v>12323.94</v>
      </c>
      <c r="H144" t="s">
        <v>12</v>
      </c>
      <c r="I144" t="s">
        <v>12</v>
      </c>
      <c r="J144" t="s">
        <v>356</v>
      </c>
      <c r="K144" t="str">
        <f>IF(Hospitalisation_table[[#This Row],[month]]="?","Sep",Hospitalisation_table[[#This Row],[month]])</f>
        <v>Aug</v>
      </c>
      <c r="L144">
        <f>IF(Hospitalisation_table[[#This Row],[year]] = "?",ROUNDUP(AVERAGE(Hospitalisation_table[year]),0),Hospitalisation_table[[#This Row],[year]])</f>
        <v>1963</v>
      </c>
      <c r="M144" t="str">
        <f>IF(Hospitalisation_table[[#This Row],[Hospital tier]]="?","tier - 2",Hospitalisation_table[[#This Row],[Hospital tier]])</f>
        <v>tier - 3</v>
      </c>
      <c r="N144" t="str">
        <f>IF(Hospitalisation_table[[#This Row],[City tier]]="?","tier - 2",Hospitalisation_table[[#This Row],[City tier]])</f>
        <v>tier - 3</v>
      </c>
      <c r="O144" t="str">
        <f>IF(Hospitalisation_table[[#This Row],[State ID]]="?","Unknown",Hospitalisation_table[[#This Row],[State ID]])</f>
        <v>R1017</v>
      </c>
      <c r="P144" s="20" t="str">
        <f>_xlfn.CONCAT(Hospitalisation_table[[#This Row],[date]],"-",Hospitalisation_table[[#This Row],[Month_Updated]],"-",Hospitalisation_table[[#This Row],[Year_Update]])</f>
        <v>29-Aug-1963</v>
      </c>
      <c r="Q144">
        <f>DATEDIF(Hospitalisation_table[[#This Row],[Date of Birth]],"8-Jun-2023","Y")</f>
        <v>59</v>
      </c>
    </row>
    <row r="145" spans="1:17" x14ac:dyDescent="0.3">
      <c r="A145" t="s">
        <v>2286</v>
      </c>
      <c r="B145" t="str">
        <f>IF(Hospitalisation_table[[#This Row],[Customer ID]]="?","UnKnown",Hospitalisation_table[[#This Row],[Customer ID]])</f>
        <v>Id87</v>
      </c>
      <c r="C145">
        <v>1979</v>
      </c>
      <c r="D145" t="s">
        <v>37</v>
      </c>
      <c r="E145">
        <v>11</v>
      </c>
      <c r="F145">
        <v>1</v>
      </c>
      <c r="G145" s="24">
        <v>41034.22</v>
      </c>
      <c r="H145" t="s">
        <v>16</v>
      </c>
      <c r="I145" t="s">
        <v>12</v>
      </c>
      <c r="J145" t="s">
        <v>356</v>
      </c>
      <c r="K145" t="str">
        <f>IF(Hospitalisation_table[[#This Row],[month]]="?","Sep",Hospitalisation_table[[#This Row],[month]])</f>
        <v>Oct</v>
      </c>
      <c r="L145">
        <f>IF(Hospitalisation_table[[#This Row],[year]] = "?",ROUNDUP(AVERAGE(Hospitalisation_table[year]),0),Hospitalisation_table[[#This Row],[year]])</f>
        <v>1979</v>
      </c>
      <c r="M145" t="str">
        <f>IF(Hospitalisation_table[[#This Row],[Hospital tier]]="?","tier - 2",Hospitalisation_table[[#This Row],[Hospital tier]])</f>
        <v>tier - 1</v>
      </c>
      <c r="N145" t="str">
        <f>IF(Hospitalisation_table[[#This Row],[City tier]]="?","tier - 2",Hospitalisation_table[[#This Row],[City tier]])</f>
        <v>tier - 3</v>
      </c>
      <c r="O145" t="str">
        <f>IF(Hospitalisation_table[[#This Row],[State ID]]="?","Unknown",Hospitalisation_table[[#This Row],[State ID]])</f>
        <v>R1017</v>
      </c>
      <c r="P145" s="20" t="str">
        <f>_xlfn.CONCAT(Hospitalisation_table[[#This Row],[date]],"-",Hospitalisation_table[[#This Row],[Month_Updated]],"-",Hospitalisation_table[[#This Row],[Year_Update]])</f>
        <v>11-Oct-1979</v>
      </c>
      <c r="Q145">
        <f>DATEDIF(Hospitalisation_table[[#This Row],[Date of Birth]],"8-Jun-2023","Y")</f>
        <v>43</v>
      </c>
    </row>
    <row r="146" spans="1:17" x14ac:dyDescent="0.3">
      <c r="A146" t="s">
        <v>1502</v>
      </c>
      <c r="B146" t="str">
        <f>IF(Hospitalisation_table[[#This Row],[Customer ID]]="?","UnKnown",Hospitalisation_table[[#This Row],[Customer ID]])</f>
        <v>Id869</v>
      </c>
      <c r="C146">
        <v>1963</v>
      </c>
      <c r="D146" t="s">
        <v>35</v>
      </c>
      <c r="E146">
        <v>2</v>
      </c>
      <c r="F146">
        <v>1</v>
      </c>
      <c r="G146" s="24">
        <v>12333.83</v>
      </c>
      <c r="H146" t="s">
        <v>12</v>
      </c>
      <c r="I146" t="s">
        <v>11</v>
      </c>
      <c r="J146" t="s">
        <v>42</v>
      </c>
      <c r="K146" t="str">
        <f>IF(Hospitalisation_table[[#This Row],[month]]="?","Sep",Hospitalisation_table[[#This Row],[month]])</f>
        <v>Aug</v>
      </c>
      <c r="L146">
        <f>IF(Hospitalisation_table[[#This Row],[year]] = "?",ROUNDUP(AVERAGE(Hospitalisation_table[year]),0),Hospitalisation_table[[#This Row],[year]])</f>
        <v>1963</v>
      </c>
      <c r="M146" t="str">
        <f>IF(Hospitalisation_table[[#This Row],[Hospital tier]]="?","tier - 2",Hospitalisation_table[[#This Row],[Hospital tier]])</f>
        <v>tier - 3</v>
      </c>
      <c r="N146" t="str">
        <f>IF(Hospitalisation_table[[#This Row],[City tier]]="?","tier - 2",Hospitalisation_table[[#This Row],[City tier]])</f>
        <v>tier - 2</v>
      </c>
      <c r="O146" t="str">
        <f>IF(Hospitalisation_table[[#This Row],[State ID]]="?","Unknown",Hospitalisation_table[[#This Row],[State ID]])</f>
        <v>R1011</v>
      </c>
      <c r="P146" s="20" t="str">
        <f>_xlfn.CONCAT(Hospitalisation_table[[#This Row],[date]],"-",Hospitalisation_table[[#This Row],[Month_Updated]],"-",Hospitalisation_table[[#This Row],[Year_Update]])</f>
        <v>2-Aug-1963</v>
      </c>
      <c r="Q146">
        <f>DATEDIF(Hospitalisation_table[[#This Row],[Date of Birth]],"8-Jun-2023","Y")</f>
        <v>59</v>
      </c>
    </row>
    <row r="147" spans="1:17" x14ac:dyDescent="0.3">
      <c r="A147" t="s">
        <v>1503</v>
      </c>
      <c r="B147" t="str">
        <f>IF(Hospitalisation_table[[#This Row],[Customer ID]]="?","UnKnown",Hospitalisation_table[[#This Row],[Customer ID]])</f>
        <v>Id868</v>
      </c>
      <c r="C147">
        <v>1963</v>
      </c>
      <c r="D147" t="s">
        <v>20</v>
      </c>
      <c r="E147">
        <v>22</v>
      </c>
      <c r="F147">
        <v>1</v>
      </c>
      <c r="G147" s="24">
        <v>12347.17</v>
      </c>
      <c r="H147" t="s">
        <v>12</v>
      </c>
      <c r="I147" t="s">
        <v>12</v>
      </c>
      <c r="J147" t="s">
        <v>42</v>
      </c>
      <c r="K147" t="str">
        <f>IF(Hospitalisation_table[[#This Row],[month]]="?","Sep",Hospitalisation_table[[#This Row],[month]])</f>
        <v>Sep</v>
      </c>
      <c r="L147">
        <f>IF(Hospitalisation_table[[#This Row],[year]] = "?",ROUNDUP(AVERAGE(Hospitalisation_table[year]),0),Hospitalisation_table[[#This Row],[year]])</f>
        <v>1963</v>
      </c>
      <c r="M147" t="str">
        <f>IF(Hospitalisation_table[[#This Row],[Hospital tier]]="?","tier - 2",Hospitalisation_table[[#This Row],[Hospital tier]])</f>
        <v>tier - 3</v>
      </c>
      <c r="N147" t="str">
        <f>IF(Hospitalisation_table[[#This Row],[City tier]]="?","tier - 2",Hospitalisation_table[[#This Row],[City tier]])</f>
        <v>tier - 3</v>
      </c>
      <c r="O147" t="str">
        <f>IF(Hospitalisation_table[[#This Row],[State ID]]="?","Unknown",Hospitalisation_table[[#This Row],[State ID]])</f>
        <v>R1011</v>
      </c>
      <c r="P147" s="20" t="str">
        <f>_xlfn.CONCAT(Hospitalisation_table[[#This Row],[date]],"-",Hospitalisation_table[[#This Row],[Month_Updated]],"-",Hospitalisation_table[[#This Row],[Year_Update]])</f>
        <v>22-Sep-1963</v>
      </c>
      <c r="Q147">
        <f>DATEDIF(Hospitalisation_table[[#This Row],[Date of Birth]],"8-Jun-2023","Y")</f>
        <v>59</v>
      </c>
    </row>
    <row r="148" spans="1:17" x14ac:dyDescent="0.3">
      <c r="A148" t="s">
        <v>1504</v>
      </c>
      <c r="B148" t="str">
        <f>IF(Hospitalisation_table[[#This Row],[Customer ID]]="?","UnKnown",Hospitalisation_table[[#This Row],[Customer ID]])</f>
        <v>Id867</v>
      </c>
      <c r="C148">
        <v>1966</v>
      </c>
      <c r="D148" t="s">
        <v>30</v>
      </c>
      <c r="E148">
        <v>29</v>
      </c>
      <c r="F148">
        <v>3</v>
      </c>
      <c r="G148" s="24">
        <v>12363.55</v>
      </c>
      <c r="H148" t="s">
        <v>12</v>
      </c>
      <c r="I148" t="s">
        <v>12</v>
      </c>
      <c r="J148" t="s">
        <v>42</v>
      </c>
      <c r="K148" t="str">
        <f>IF(Hospitalisation_table[[#This Row],[month]]="?","Sep",Hospitalisation_table[[#This Row],[month]])</f>
        <v>Dec</v>
      </c>
      <c r="L148">
        <f>IF(Hospitalisation_table[[#This Row],[year]] = "?",ROUNDUP(AVERAGE(Hospitalisation_table[year]),0),Hospitalisation_table[[#This Row],[year]])</f>
        <v>1966</v>
      </c>
      <c r="M148" t="str">
        <f>IF(Hospitalisation_table[[#This Row],[Hospital tier]]="?","tier - 2",Hospitalisation_table[[#This Row],[Hospital tier]])</f>
        <v>tier - 3</v>
      </c>
      <c r="N148" t="str">
        <f>IF(Hospitalisation_table[[#This Row],[City tier]]="?","tier - 2",Hospitalisation_table[[#This Row],[City tier]])</f>
        <v>tier - 3</v>
      </c>
      <c r="O148" t="str">
        <f>IF(Hospitalisation_table[[#This Row],[State ID]]="?","Unknown",Hospitalisation_table[[#This Row],[State ID]])</f>
        <v>R1011</v>
      </c>
      <c r="P148" s="20" t="str">
        <f>_xlfn.CONCAT(Hospitalisation_table[[#This Row],[date]],"-",Hospitalisation_table[[#This Row],[Month_Updated]],"-",Hospitalisation_table[[#This Row],[Year_Update]])</f>
        <v>29-Dec-1966</v>
      </c>
      <c r="Q148">
        <f>DATEDIF(Hospitalisation_table[[#This Row],[Date of Birth]],"8-Jun-2023","Y")</f>
        <v>56</v>
      </c>
    </row>
    <row r="149" spans="1:17" x14ac:dyDescent="0.3">
      <c r="A149" t="s">
        <v>1505</v>
      </c>
      <c r="B149" t="str">
        <f>IF(Hospitalisation_table[[#This Row],[Customer ID]]="?","UnKnown",Hospitalisation_table[[#This Row],[Customer ID]])</f>
        <v>Id866</v>
      </c>
      <c r="C149">
        <v>1962</v>
      </c>
      <c r="D149" t="s">
        <v>20</v>
      </c>
      <c r="E149">
        <v>26</v>
      </c>
      <c r="F149">
        <v>0</v>
      </c>
      <c r="G149" s="24">
        <v>12369.89</v>
      </c>
      <c r="H149" t="s">
        <v>12</v>
      </c>
      <c r="I149" t="s">
        <v>11</v>
      </c>
      <c r="J149" t="s">
        <v>247</v>
      </c>
      <c r="K149" t="str">
        <f>IF(Hospitalisation_table[[#This Row],[month]]="?","Sep",Hospitalisation_table[[#This Row],[month]])</f>
        <v>Sep</v>
      </c>
      <c r="L149">
        <f>IF(Hospitalisation_table[[#This Row],[year]] = "?",ROUNDUP(AVERAGE(Hospitalisation_table[year]),0),Hospitalisation_table[[#This Row],[year]])</f>
        <v>1962</v>
      </c>
      <c r="M149" t="str">
        <f>IF(Hospitalisation_table[[#This Row],[Hospital tier]]="?","tier - 2",Hospitalisation_table[[#This Row],[Hospital tier]])</f>
        <v>tier - 3</v>
      </c>
      <c r="N149" t="str">
        <f>IF(Hospitalisation_table[[#This Row],[City tier]]="?","tier - 2",Hospitalisation_table[[#This Row],[City tier]])</f>
        <v>tier - 2</v>
      </c>
      <c r="O149" t="str">
        <f>IF(Hospitalisation_table[[#This Row],[State ID]]="?","Unknown",Hospitalisation_table[[#This Row],[State ID]])</f>
        <v>R1024</v>
      </c>
      <c r="P149" s="20" t="str">
        <f>_xlfn.CONCAT(Hospitalisation_table[[#This Row],[date]],"-",Hospitalisation_table[[#This Row],[Month_Updated]],"-",Hospitalisation_table[[#This Row],[Year_Update]])</f>
        <v>26-Sep-1962</v>
      </c>
      <c r="Q149">
        <f>DATEDIF(Hospitalisation_table[[#This Row],[Date of Birth]],"8-Jun-2023","Y")</f>
        <v>60</v>
      </c>
    </row>
    <row r="150" spans="1:17" x14ac:dyDescent="0.3">
      <c r="A150" t="s">
        <v>1506</v>
      </c>
      <c r="B150" t="str">
        <f>IF(Hospitalisation_table[[#This Row],[Customer ID]]="?","UnKnown",Hospitalisation_table[[#This Row],[Customer ID]])</f>
        <v>Id865</v>
      </c>
      <c r="C150">
        <v>1989</v>
      </c>
      <c r="D150" t="s">
        <v>30</v>
      </c>
      <c r="E150">
        <v>29</v>
      </c>
      <c r="F150">
        <v>0</v>
      </c>
      <c r="G150" s="24">
        <v>12404.88</v>
      </c>
      <c r="H150" t="s">
        <v>12</v>
      </c>
      <c r="I150" t="s">
        <v>12</v>
      </c>
      <c r="J150" t="s">
        <v>168</v>
      </c>
      <c r="K150" t="str">
        <f>IF(Hospitalisation_table[[#This Row],[month]]="?","Sep",Hospitalisation_table[[#This Row],[month]])</f>
        <v>Dec</v>
      </c>
      <c r="L150">
        <f>IF(Hospitalisation_table[[#This Row],[year]] = "?",ROUNDUP(AVERAGE(Hospitalisation_table[year]),0),Hospitalisation_table[[#This Row],[year]])</f>
        <v>1989</v>
      </c>
      <c r="M150" t="str">
        <f>IF(Hospitalisation_table[[#This Row],[Hospital tier]]="?","tier - 2",Hospitalisation_table[[#This Row],[Hospital tier]])</f>
        <v>tier - 3</v>
      </c>
      <c r="N150" t="str">
        <f>IF(Hospitalisation_table[[#This Row],[City tier]]="?","tier - 2",Hospitalisation_table[[#This Row],[City tier]])</f>
        <v>tier - 3</v>
      </c>
      <c r="O150" t="str">
        <f>IF(Hospitalisation_table[[#This Row],[State ID]]="?","Unknown",Hospitalisation_table[[#This Row],[State ID]])</f>
        <v>R1016</v>
      </c>
      <c r="P150" s="20" t="str">
        <f>_xlfn.CONCAT(Hospitalisation_table[[#This Row],[date]],"-",Hospitalisation_table[[#This Row],[Month_Updated]],"-",Hospitalisation_table[[#This Row],[Year_Update]])</f>
        <v>29-Dec-1989</v>
      </c>
      <c r="Q150">
        <f>DATEDIF(Hospitalisation_table[[#This Row],[Date of Birth]],"8-Jun-2023","Y")</f>
        <v>33</v>
      </c>
    </row>
    <row r="151" spans="1:17" x14ac:dyDescent="0.3">
      <c r="A151" t="s">
        <v>1507</v>
      </c>
      <c r="B151" t="str">
        <f>IF(Hospitalisation_table[[#This Row],[Customer ID]]="?","UnKnown",Hospitalisation_table[[#This Row],[Customer ID]])</f>
        <v>Id864</v>
      </c>
      <c r="C151">
        <v>1972</v>
      </c>
      <c r="D151" t="s">
        <v>35</v>
      </c>
      <c r="E151">
        <v>21</v>
      </c>
      <c r="F151">
        <v>0</v>
      </c>
      <c r="G151" s="24">
        <v>12407.3</v>
      </c>
      <c r="H151" t="s">
        <v>12</v>
      </c>
      <c r="I151" t="s">
        <v>11</v>
      </c>
      <c r="J151" t="s">
        <v>300</v>
      </c>
      <c r="K151" t="str">
        <f>IF(Hospitalisation_table[[#This Row],[month]]="?","Sep",Hospitalisation_table[[#This Row],[month]])</f>
        <v>Aug</v>
      </c>
      <c r="L151">
        <f>IF(Hospitalisation_table[[#This Row],[year]] = "?",ROUNDUP(AVERAGE(Hospitalisation_table[year]),0),Hospitalisation_table[[#This Row],[year]])</f>
        <v>1972</v>
      </c>
      <c r="M151" t="str">
        <f>IF(Hospitalisation_table[[#This Row],[Hospital tier]]="?","tier - 2",Hospitalisation_table[[#This Row],[Hospital tier]])</f>
        <v>tier - 3</v>
      </c>
      <c r="N151" t="str">
        <f>IF(Hospitalisation_table[[#This Row],[City tier]]="?","tier - 2",Hospitalisation_table[[#This Row],[City tier]])</f>
        <v>tier - 2</v>
      </c>
      <c r="O151" t="str">
        <f>IF(Hospitalisation_table[[#This Row],[State ID]]="?","Unknown",Hospitalisation_table[[#This Row],[State ID]])</f>
        <v>R1021</v>
      </c>
      <c r="P151" s="20" t="str">
        <f>_xlfn.CONCAT(Hospitalisation_table[[#This Row],[date]],"-",Hospitalisation_table[[#This Row],[Month_Updated]],"-",Hospitalisation_table[[#This Row],[Year_Update]])</f>
        <v>21-Aug-1972</v>
      </c>
      <c r="Q151">
        <f>DATEDIF(Hospitalisation_table[[#This Row],[Date of Birth]],"8-Jun-2023","Y")</f>
        <v>50</v>
      </c>
    </row>
    <row r="152" spans="1:17" x14ac:dyDescent="0.3">
      <c r="A152" t="s">
        <v>1508</v>
      </c>
      <c r="B152" t="str">
        <f>IF(Hospitalisation_table[[#This Row],[Customer ID]]="?","UnKnown",Hospitalisation_table[[#This Row],[Customer ID]])</f>
        <v>Id863</v>
      </c>
      <c r="C152">
        <v>1979</v>
      </c>
      <c r="D152" t="s">
        <v>10</v>
      </c>
      <c r="E152">
        <v>14</v>
      </c>
      <c r="F152">
        <v>2</v>
      </c>
      <c r="G152" s="24">
        <v>12408.29</v>
      </c>
      <c r="H152" t="s">
        <v>12</v>
      </c>
      <c r="I152" t="s">
        <v>16</v>
      </c>
      <c r="J152" t="s">
        <v>632</v>
      </c>
      <c r="K152" t="str">
        <f>IF(Hospitalisation_table[[#This Row],[month]]="?","Sep",Hospitalisation_table[[#This Row],[month]])</f>
        <v>Jul</v>
      </c>
      <c r="L152">
        <f>IF(Hospitalisation_table[[#This Row],[year]] = "?",ROUNDUP(AVERAGE(Hospitalisation_table[year]),0),Hospitalisation_table[[#This Row],[year]])</f>
        <v>1979</v>
      </c>
      <c r="M152" t="str">
        <f>IF(Hospitalisation_table[[#This Row],[Hospital tier]]="?","tier - 2",Hospitalisation_table[[#This Row],[Hospital tier]])</f>
        <v>tier - 3</v>
      </c>
      <c r="N152" t="str">
        <f>IF(Hospitalisation_table[[#This Row],[City tier]]="?","tier - 2",Hospitalisation_table[[#This Row],[City tier]])</f>
        <v>tier - 1</v>
      </c>
      <c r="O152" t="str">
        <f>IF(Hospitalisation_table[[#This Row],[State ID]]="?","Unknown",Hospitalisation_table[[#This Row],[State ID]])</f>
        <v>R1022</v>
      </c>
      <c r="P152" s="20" t="str">
        <f>_xlfn.CONCAT(Hospitalisation_table[[#This Row],[date]],"-",Hospitalisation_table[[#This Row],[Month_Updated]],"-",Hospitalisation_table[[#This Row],[Year_Update]])</f>
        <v>14-Jul-1979</v>
      </c>
      <c r="Q152">
        <f>DATEDIF(Hospitalisation_table[[#This Row],[Date of Birth]],"8-Jun-2023","Y")</f>
        <v>43</v>
      </c>
    </row>
    <row r="153" spans="1:17" x14ac:dyDescent="0.3">
      <c r="A153" t="s">
        <v>1509</v>
      </c>
      <c r="B153" t="str">
        <f>IF(Hospitalisation_table[[#This Row],[Customer ID]]="?","UnKnown",Hospitalisation_table[[#This Row],[Customer ID]])</f>
        <v>Id862</v>
      </c>
      <c r="C153">
        <v>1964</v>
      </c>
      <c r="D153" t="s">
        <v>35</v>
      </c>
      <c r="E153">
        <v>4</v>
      </c>
      <c r="F153">
        <v>0</v>
      </c>
      <c r="G153" s="24">
        <v>12430.95</v>
      </c>
      <c r="H153" t="s">
        <v>12</v>
      </c>
      <c r="I153" t="s">
        <v>12</v>
      </c>
      <c r="J153" t="s">
        <v>247</v>
      </c>
      <c r="K153" t="str">
        <f>IF(Hospitalisation_table[[#This Row],[month]]="?","Sep",Hospitalisation_table[[#This Row],[month]])</f>
        <v>Aug</v>
      </c>
      <c r="L153">
        <f>IF(Hospitalisation_table[[#This Row],[year]] = "?",ROUNDUP(AVERAGE(Hospitalisation_table[year]),0),Hospitalisation_table[[#This Row],[year]])</f>
        <v>1964</v>
      </c>
      <c r="M153" t="str">
        <f>IF(Hospitalisation_table[[#This Row],[Hospital tier]]="?","tier - 2",Hospitalisation_table[[#This Row],[Hospital tier]])</f>
        <v>tier - 3</v>
      </c>
      <c r="N153" t="str">
        <f>IF(Hospitalisation_table[[#This Row],[City tier]]="?","tier - 2",Hospitalisation_table[[#This Row],[City tier]])</f>
        <v>tier - 3</v>
      </c>
      <c r="O153" t="str">
        <f>IF(Hospitalisation_table[[#This Row],[State ID]]="?","Unknown",Hospitalisation_table[[#This Row],[State ID]])</f>
        <v>R1024</v>
      </c>
      <c r="P153" s="20" t="str">
        <f>_xlfn.CONCAT(Hospitalisation_table[[#This Row],[date]],"-",Hospitalisation_table[[#This Row],[Month_Updated]],"-",Hospitalisation_table[[#This Row],[Year_Update]])</f>
        <v>4-Aug-1964</v>
      </c>
      <c r="Q153">
        <f>DATEDIF(Hospitalisation_table[[#This Row],[Date of Birth]],"8-Jun-2023","Y")</f>
        <v>58</v>
      </c>
    </row>
    <row r="154" spans="1:17" x14ac:dyDescent="0.3">
      <c r="A154" t="s">
        <v>1510</v>
      </c>
      <c r="B154" t="str">
        <f>IF(Hospitalisation_table[[#This Row],[Customer ID]]="?","UnKnown",Hospitalisation_table[[#This Row],[Customer ID]])</f>
        <v>Id861</v>
      </c>
      <c r="C154">
        <v>1995</v>
      </c>
      <c r="D154" t="s">
        <v>35</v>
      </c>
      <c r="E154">
        <v>9</v>
      </c>
      <c r="F154">
        <v>0</v>
      </c>
      <c r="G154" s="24">
        <v>12452.25</v>
      </c>
      <c r="H154" t="s">
        <v>12</v>
      </c>
      <c r="I154" t="s">
        <v>12</v>
      </c>
      <c r="J154" t="s">
        <v>23</v>
      </c>
      <c r="K154" t="str">
        <f>IF(Hospitalisation_table[[#This Row],[month]]="?","Sep",Hospitalisation_table[[#This Row],[month]])</f>
        <v>Aug</v>
      </c>
      <c r="L154">
        <f>IF(Hospitalisation_table[[#This Row],[year]] = "?",ROUNDUP(AVERAGE(Hospitalisation_table[year]),0),Hospitalisation_table[[#This Row],[year]])</f>
        <v>1995</v>
      </c>
      <c r="M154" t="str">
        <f>IF(Hospitalisation_table[[#This Row],[Hospital tier]]="?","tier - 2",Hospitalisation_table[[#This Row],[Hospital tier]])</f>
        <v>tier - 3</v>
      </c>
      <c r="N154" t="str">
        <f>IF(Hospitalisation_table[[#This Row],[City tier]]="?","tier - 2",Hospitalisation_table[[#This Row],[City tier]])</f>
        <v>tier - 3</v>
      </c>
      <c r="O154" t="str">
        <f>IF(Hospitalisation_table[[#This Row],[State ID]]="?","Unknown",Hospitalisation_table[[#This Row],[State ID]])</f>
        <v>R1012</v>
      </c>
      <c r="P154" s="20" t="str">
        <f>_xlfn.CONCAT(Hospitalisation_table[[#This Row],[date]],"-",Hospitalisation_table[[#This Row],[Month_Updated]],"-",Hospitalisation_table[[#This Row],[Year_Update]])</f>
        <v>9-Aug-1995</v>
      </c>
      <c r="Q154">
        <f>DATEDIF(Hospitalisation_table[[#This Row],[Date of Birth]],"8-Jun-2023","Y")</f>
        <v>27</v>
      </c>
    </row>
    <row r="155" spans="1:17" x14ac:dyDescent="0.3">
      <c r="A155" t="s">
        <v>1511</v>
      </c>
      <c r="B155" t="str">
        <f>IF(Hospitalisation_table[[#This Row],[Customer ID]]="?","UnKnown",Hospitalisation_table[[#This Row],[Customer ID]])</f>
        <v>Id860</v>
      </c>
      <c r="C155">
        <v>1968</v>
      </c>
      <c r="D155" t="s">
        <v>15</v>
      </c>
      <c r="E155">
        <v>26</v>
      </c>
      <c r="F155">
        <v>3</v>
      </c>
      <c r="G155" s="24">
        <v>12475.35</v>
      </c>
      <c r="H155" t="s">
        <v>12</v>
      </c>
      <c r="I155" t="s">
        <v>16</v>
      </c>
      <c r="J155" t="s">
        <v>23</v>
      </c>
      <c r="K155" t="str">
        <f>IF(Hospitalisation_table[[#This Row],[month]]="?","Sep",Hospitalisation_table[[#This Row],[month]])</f>
        <v>Nov</v>
      </c>
      <c r="L155">
        <f>IF(Hospitalisation_table[[#This Row],[year]] = "?",ROUNDUP(AVERAGE(Hospitalisation_table[year]),0),Hospitalisation_table[[#This Row],[year]])</f>
        <v>1968</v>
      </c>
      <c r="M155" t="str">
        <f>IF(Hospitalisation_table[[#This Row],[Hospital tier]]="?","tier - 2",Hospitalisation_table[[#This Row],[Hospital tier]])</f>
        <v>tier - 3</v>
      </c>
      <c r="N155" t="str">
        <f>IF(Hospitalisation_table[[#This Row],[City tier]]="?","tier - 2",Hospitalisation_table[[#This Row],[City tier]])</f>
        <v>tier - 1</v>
      </c>
      <c r="O155" t="str">
        <f>IF(Hospitalisation_table[[#This Row],[State ID]]="?","Unknown",Hospitalisation_table[[#This Row],[State ID]])</f>
        <v>R1012</v>
      </c>
      <c r="P155" s="20" t="str">
        <f>_xlfn.CONCAT(Hospitalisation_table[[#This Row],[date]],"-",Hospitalisation_table[[#This Row],[Month_Updated]],"-",Hospitalisation_table[[#This Row],[Year_Update]])</f>
        <v>26-Nov-1968</v>
      </c>
      <c r="Q155">
        <f>DATEDIF(Hospitalisation_table[[#This Row],[Date of Birth]],"8-Jun-2023","Y")</f>
        <v>54</v>
      </c>
    </row>
    <row r="156" spans="1:17" x14ac:dyDescent="0.3">
      <c r="A156" t="s">
        <v>2287</v>
      </c>
      <c r="B156" t="str">
        <f>IF(Hospitalisation_table[[#This Row],[Customer ID]]="?","UnKnown",Hospitalisation_table[[#This Row],[Customer ID]])</f>
        <v>Id86</v>
      </c>
      <c r="C156">
        <v>1972</v>
      </c>
      <c r="D156" t="s">
        <v>35</v>
      </c>
      <c r="E156">
        <v>12</v>
      </c>
      <c r="F156">
        <v>0</v>
      </c>
      <c r="G156" s="24">
        <v>41055.29</v>
      </c>
      <c r="H156" t="s">
        <v>16</v>
      </c>
      <c r="I156" t="s">
        <v>11</v>
      </c>
      <c r="J156" t="s">
        <v>42</v>
      </c>
      <c r="K156" t="str">
        <f>IF(Hospitalisation_table[[#This Row],[month]]="?","Sep",Hospitalisation_table[[#This Row],[month]])</f>
        <v>Aug</v>
      </c>
      <c r="L156">
        <f>IF(Hospitalisation_table[[#This Row],[year]] = "?",ROUNDUP(AVERAGE(Hospitalisation_table[year]),0),Hospitalisation_table[[#This Row],[year]])</f>
        <v>1972</v>
      </c>
      <c r="M156" t="str">
        <f>IF(Hospitalisation_table[[#This Row],[Hospital tier]]="?","tier - 2",Hospitalisation_table[[#This Row],[Hospital tier]])</f>
        <v>tier - 1</v>
      </c>
      <c r="N156" t="str">
        <f>IF(Hospitalisation_table[[#This Row],[City tier]]="?","tier - 2",Hospitalisation_table[[#This Row],[City tier]])</f>
        <v>tier - 2</v>
      </c>
      <c r="O156" t="str">
        <f>IF(Hospitalisation_table[[#This Row],[State ID]]="?","Unknown",Hospitalisation_table[[#This Row],[State ID]])</f>
        <v>R1011</v>
      </c>
      <c r="P156" s="20" t="str">
        <f>_xlfn.CONCAT(Hospitalisation_table[[#This Row],[date]],"-",Hospitalisation_table[[#This Row],[Month_Updated]],"-",Hospitalisation_table[[#This Row],[Year_Update]])</f>
        <v>12-Aug-1972</v>
      </c>
      <c r="Q156">
        <f>DATEDIF(Hospitalisation_table[[#This Row],[Date of Birth]],"8-Jun-2023","Y")</f>
        <v>50</v>
      </c>
    </row>
    <row r="157" spans="1:17" x14ac:dyDescent="0.3">
      <c r="A157" t="s">
        <v>1512</v>
      </c>
      <c r="B157" t="str">
        <f>IF(Hospitalisation_table[[#This Row],[Customer ID]]="?","UnKnown",Hospitalisation_table[[#This Row],[Customer ID]])</f>
        <v>Id859</v>
      </c>
      <c r="C157">
        <v>1968</v>
      </c>
      <c r="D157" t="s">
        <v>15</v>
      </c>
      <c r="E157">
        <v>12</v>
      </c>
      <c r="F157">
        <v>3</v>
      </c>
      <c r="G157" s="24">
        <v>12479.71</v>
      </c>
      <c r="H157" t="s">
        <v>12</v>
      </c>
      <c r="I157" t="s">
        <v>12</v>
      </c>
      <c r="J157" t="s">
        <v>23</v>
      </c>
      <c r="K157" t="str">
        <f>IF(Hospitalisation_table[[#This Row],[month]]="?","Sep",Hospitalisation_table[[#This Row],[month]])</f>
        <v>Nov</v>
      </c>
      <c r="L157">
        <f>IF(Hospitalisation_table[[#This Row],[year]] = "?",ROUNDUP(AVERAGE(Hospitalisation_table[year]),0),Hospitalisation_table[[#This Row],[year]])</f>
        <v>1968</v>
      </c>
      <c r="M157" t="str">
        <f>IF(Hospitalisation_table[[#This Row],[Hospital tier]]="?","tier - 2",Hospitalisation_table[[#This Row],[Hospital tier]])</f>
        <v>tier - 3</v>
      </c>
      <c r="N157" t="str">
        <f>IF(Hospitalisation_table[[#This Row],[City tier]]="?","tier - 2",Hospitalisation_table[[#This Row],[City tier]])</f>
        <v>tier - 3</v>
      </c>
      <c r="O157" t="str">
        <f>IF(Hospitalisation_table[[#This Row],[State ID]]="?","Unknown",Hospitalisation_table[[#This Row],[State ID]])</f>
        <v>R1012</v>
      </c>
      <c r="P157" s="20" t="str">
        <f>_xlfn.CONCAT(Hospitalisation_table[[#This Row],[date]],"-",Hospitalisation_table[[#This Row],[Month_Updated]],"-",Hospitalisation_table[[#This Row],[Year_Update]])</f>
        <v>12-Nov-1968</v>
      </c>
      <c r="Q157">
        <f>DATEDIF(Hospitalisation_table[[#This Row],[Date of Birth]],"8-Jun-2023","Y")</f>
        <v>54</v>
      </c>
    </row>
    <row r="158" spans="1:17" x14ac:dyDescent="0.3">
      <c r="A158" t="s">
        <v>1513</v>
      </c>
      <c r="B158" t="str">
        <f>IF(Hospitalisation_table[[#This Row],[Customer ID]]="?","UnKnown",Hospitalisation_table[[#This Row],[Customer ID]])</f>
        <v>Id858</v>
      </c>
      <c r="C158">
        <v>1967</v>
      </c>
      <c r="D158" t="s">
        <v>20</v>
      </c>
      <c r="E158">
        <v>1</v>
      </c>
      <c r="F158">
        <v>3</v>
      </c>
      <c r="G158" s="24">
        <v>12485.8</v>
      </c>
      <c r="H158" t="s">
        <v>12</v>
      </c>
      <c r="I158" t="s">
        <v>12</v>
      </c>
      <c r="J158" t="s">
        <v>13</v>
      </c>
      <c r="K158" t="str">
        <f>IF(Hospitalisation_table[[#This Row],[month]]="?","Sep",Hospitalisation_table[[#This Row],[month]])</f>
        <v>Sep</v>
      </c>
      <c r="L158">
        <f>IF(Hospitalisation_table[[#This Row],[year]] = "?",ROUNDUP(AVERAGE(Hospitalisation_table[year]),0),Hospitalisation_table[[#This Row],[year]])</f>
        <v>1967</v>
      </c>
      <c r="M158" t="str">
        <f>IF(Hospitalisation_table[[#This Row],[Hospital tier]]="?","tier - 2",Hospitalisation_table[[#This Row],[Hospital tier]])</f>
        <v>tier - 3</v>
      </c>
      <c r="N158" t="str">
        <f>IF(Hospitalisation_table[[#This Row],[City tier]]="?","tier - 2",Hospitalisation_table[[#This Row],[City tier]])</f>
        <v>tier - 3</v>
      </c>
      <c r="O158" t="str">
        <f>IF(Hospitalisation_table[[#This Row],[State ID]]="?","Unknown",Hospitalisation_table[[#This Row],[State ID]])</f>
        <v>R1013</v>
      </c>
      <c r="P158" s="20" t="str">
        <f>_xlfn.CONCAT(Hospitalisation_table[[#This Row],[date]],"-",Hospitalisation_table[[#This Row],[Month_Updated]],"-",Hospitalisation_table[[#This Row],[Year_Update]])</f>
        <v>1-Sep-1967</v>
      </c>
      <c r="Q158">
        <f>DATEDIF(Hospitalisation_table[[#This Row],[Date of Birth]],"8-Jun-2023","Y")</f>
        <v>55</v>
      </c>
    </row>
    <row r="159" spans="1:17" x14ac:dyDescent="0.3">
      <c r="A159" t="s">
        <v>1514</v>
      </c>
      <c r="B159" t="str">
        <f>IF(Hospitalisation_table[[#This Row],[Customer ID]]="?","UnKnown",Hospitalisation_table[[#This Row],[Customer ID]])</f>
        <v>Id857</v>
      </c>
      <c r="C159">
        <v>1968</v>
      </c>
      <c r="D159" t="s">
        <v>30</v>
      </c>
      <c r="E159">
        <v>3</v>
      </c>
      <c r="F159">
        <v>3</v>
      </c>
      <c r="G159" s="24">
        <v>12495.29</v>
      </c>
      <c r="H159" t="s">
        <v>12</v>
      </c>
      <c r="I159" t="s">
        <v>12</v>
      </c>
      <c r="J159" t="s">
        <v>23</v>
      </c>
      <c r="K159" t="str">
        <f>IF(Hospitalisation_table[[#This Row],[month]]="?","Sep",Hospitalisation_table[[#This Row],[month]])</f>
        <v>Dec</v>
      </c>
      <c r="L159">
        <f>IF(Hospitalisation_table[[#This Row],[year]] = "?",ROUNDUP(AVERAGE(Hospitalisation_table[year]),0),Hospitalisation_table[[#This Row],[year]])</f>
        <v>1968</v>
      </c>
      <c r="M159" t="str">
        <f>IF(Hospitalisation_table[[#This Row],[Hospital tier]]="?","tier - 2",Hospitalisation_table[[#This Row],[Hospital tier]])</f>
        <v>tier - 3</v>
      </c>
      <c r="N159" t="str">
        <f>IF(Hospitalisation_table[[#This Row],[City tier]]="?","tier - 2",Hospitalisation_table[[#This Row],[City tier]])</f>
        <v>tier - 3</v>
      </c>
      <c r="O159" t="str">
        <f>IF(Hospitalisation_table[[#This Row],[State ID]]="?","Unknown",Hospitalisation_table[[#This Row],[State ID]])</f>
        <v>R1012</v>
      </c>
      <c r="P159" s="20" t="str">
        <f>_xlfn.CONCAT(Hospitalisation_table[[#This Row],[date]],"-",Hospitalisation_table[[#This Row],[Month_Updated]],"-",Hospitalisation_table[[#This Row],[Year_Update]])</f>
        <v>3-Dec-1968</v>
      </c>
      <c r="Q159">
        <f>DATEDIF(Hospitalisation_table[[#This Row],[Date of Birth]],"8-Jun-2023","Y")</f>
        <v>54</v>
      </c>
    </row>
    <row r="160" spans="1:17" x14ac:dyDescent="0.3">
      <c r="A160" t="s">
        <v>1515</v>
      </c>
      <c r="B160" t="str">
        <f>IF(Hospitalisation_table[[#This Row],[Customer ID]]="?","UnKnown",Hospitalisation_table[[#This Row],[Customer ID]])</f>
        <v>Id856</v>
      </c>
      <c r="C160">
        <v>1966</v>
      </c>
      <c r="D160" t="s">
        <v>10</v>
      </c>
      <c r="E160">
        <v>12</v>
      </c>
      <c r="F160">
        <v>0</v>
      </c>
      <c r="G160" s="24">
        <v>12499.88</v>
      </c>
      <c r="H160" t="s">
        <v>12</v>
      </c>
      <c r="I160" t="s">
        <v>11</v>
      </c>
      <c r="J160" t="s">
        <v>23</v>
      </c>
      <c r="K160" t="str">
        <f>IF(Hospitalisation_table[[#This Row],[month]]="?","Sep",Hospitalisation_table[[#This Row],[month]])</f>
        <v>Jul</v>
      </c>
      <c r="L160">
        <f>IF(Hospitalisation_table[[#This Row],[year]] = "?",ROUNDUP(AVERAGE(Hospitalisation_table[year]),0),Hospitalisation_table[[#This Row],[year]])</f>
        <v>1966</v>
      </c>
      <c r="M160" t="str">
        <f>IF(Hospitalisation_table[[#This Row],[Hospital tier]]="?","tier - 2",Hospitalisation_table[[#This Row],[Hospital tier]])</f>
        <v>tier - 3</v>
      </c>
      <c r="N160" t="str">
        <f>IF(Hospitalisation_table[[#This Row],[City tier]]="?","tier - 2",Hospitalisation_table[[#This Row],[City tier]])</f>
        <v>tier - 2</v>
      </c>
      <c r="O160" t="str">
        <f>IF(Hospitalisation_table[[#This Row],[State ID]]="?","Unknown",Hospitalisation_table[[#This Row],[State ID]])</f>
        <v>R1012</v>
      </c>
      <c r="P160" s="20" t="str">
        <f>_xlfn.CONCAT(Hospitalisation_table[[#This Row],[date]],"-",Hospitalisation_table[[#This Row],[Month_Updated]],"-",Hospitalisation_table[[#This Row],[Year_Update]])</f>
        <v>12-Jul-1966</v>
      </c>
      <c r="Q160">
        <f>DATEDIF(Hospitalisation_table[[#This Row],[Date of Birth]],"8-Jun-2023","Y")</f>
        <v>56</v>
      </c>
    </row>
    <row r="161" spans="1:17" x14ac:dyDescent="0.3">
      <c r="A161" t="s">
        <v>1516</v>
      </c>
      <c r="B161" t="str">
        <f>IF(Hospitalisation_table[[#This Row],[Customer ID]]="?","UnKnown",Hospitalisation_table[[#This Row],[Customer ID]])</f>
        <v>Id855</v>
      </c>
      <c r="C161">
        <v>1962</v>
      </c>
      <c r="D161" t="s">
        <v>37</v>
      </c>
      <c r="E161">
        <v>16</v>
      </c>
      <c r="F161">
        <v>0</v>
      </c>
      <c r="G161" s="24">
        <v>12523.6</v>
      </c>
      <c r="H161" t="s">
        <v>12</v>
      </c>
      <c r="I161" t="s">
        <v>12</v>
      </c>
      <c r="J161" t="s">
        <v>23</v>
      </c>
      <c r="K161" t="str">
        <f>IF(Hospitalisation_table[[#This Row],[month]]="?","Sep",Hospitalisation_table[[#This Row],[month]])</f>
        <v>Oct</v>
      </c>
      <c r="L161">
        <f>IF(Hospitalisation_table[[#This Row],[year]] = "?",ROUNDUP(AVERAGE(Hospitalisation_table[year]),0),Hospitalisation_table[[#This Row],[year]])</f>
        <v>1962</v>
      </c>
      <c r="M161" t="str">
        <f>IF(Hospitalisation_table[[#This Row],[Hospital tier]]="?","tier - 2",Hospitalisation_table[[#This Row],[Hospital tier]])</f>
        <v>tier - 3</v>
      </c>
      <c r="N161" t="str">
        <f>IF(Hospitalisation_table[[#This Row],[City tier]]="?","tier - 2",Hospitalisation_table[[#This Row],[City tier]])</f>
        <v>tier - 3</v>
      </c>
      <c r="O161" t="str">
        <f>IF(Hospitalisation_table[[#This Row],[State ID]]="?","Unknown",Hospitalisation_table[[#This Row],[State ID]])</f>
        <v>R1012</v>
      </c>
      <c r="P161" s="20" t="str">
        <f>_xlfn.CONCAT(Hospitalisation_table[[#This Row],[date]],"-",Hospitalisation_table[[#This Row],[Month_Updated]],"-",Hospitalisation_table[[#This Row],[Year_Update]])</f>
        <v>16-Oct-1962</v>
      </c>
      <c r="Q161">
        <f>DATEDIF(Hospitalisation_table[[#This Row],[Date of Birth]],"8-Jun-2023","Y")</f>
        <v>60</v>
      </c>
    </row>
    <row r="162" spans="1:17" x14ac:dyDescent="0.3">
      <c r="A162" t="s">
        <v>1517</v>
      </c>
      <c r="B162" t="str">
        <f>IF(Hospitalisation_table[[#This Row],[Customer ID]]="?","UnKnown",Hospitalisation_table[[#This Row],[Customer ID]])</f>
        <v>Id854</v>
      </c>
      <c r="C162">
        <v>1961</v>
      </c>
      <c r="D162" t="s">
        <v>15</v>
      </c>
      <c r="E162">
        <v>28</v>
      </c>
      <c r="F162">
        <v>0</v>
      </c>
      <c r="G162" s="24">
        <v>12557.61</v>
      </c>
      <c r="H162" t="s">
        <v>12</v>
      </c>
      <c r="I162" t="s">
        <v>12</v>
      </c>
      <c r="J162" t="s">
        <v>13</v>
      </c>
      <c r="K162" t="str">
        <f>IF(Hospitalisation_table[[#This Row],[month]]="?","Sep",Hospitalisation_table[[#This Row],[month]])</f>
        <v>Nov</v>
      </c>
      <c r="L162">
        <f>IF(Hospitalisation_table[[#This Row],[year]] = "?",ROUNDUP(AVERAGE(Hospitalisation_table[year]),0),Hospitalisation_table[[#This Row],[year]])</f>
        <v>1961</v>
      </c>
      <c r="M162" t="str">
        <f>IF(Hospitalisation_table[[#This Row],[Hospital tier]]="?","tier - 2",Hospitalisation_table[[#This Row],[Hospital tier]])</f>
        <v>tier - 3</v>
      </c>
      <c r="N162" t="str">
        <f>IF(Hospitalisation_table[[#This Row],[City tier]]="?","tier - 2",Hospitalisation_table[[#This Row],[City tier]])</f>
        <v>tier - 3</v>
      </c>
      <c r="O162" t="str">
        <f>IF(Hospitalisation_table[[#This Row],[State ID]]="?","Unknown",Hospitalisation_table[[#This Row],[State ID]])</f>
        <v>R1013</v>
      </c>
      <c r="P162" s="20" t="str">
        <f>_xlfn.CONCAT(Hospitalisation_table[[#This Row],[date]],"-",Hospitalisation_table[[#This Row],[Month_Updated]],"-",Hospitalisation_table[[#This Row],[Year_Update]])</f>
        <v>28-Nov-1961</v>
      </c>
      <c r="Q162">
        <f>DATEDIF(Hospitalisation_table[[#This Row],[Date of Birth]],"8-Jun-2023","Y")</f>
        <v>61</v>
      </c>
    </row>
    <row r="163" spans="1:17" x14ac:dyDescent="0.3">
      <c r="A163" t="s">
        <v>1518</v>
      </c>
      <c r="B163" t="str">
        <f>IF(Hospitalisation_table[[#This Row],[Customer ID]]="?","UnKnown",Hospitalisation_table[[#This Row],[Customer ID]])</f>
        <v>Id853</v>
      </c>
      <c r="C163">
        <v>1961</v>
      </c>
      <c r="D163" t="s">
        <v>15</v>
      </c>
      <c r="E163">
        <v>28</v>
      </c>
      <c r="F163">
        <v>0</v>
      </c>
      <c r="G163" s="24">
        <v>12574.05</v>
      </c>
      <c r="H163" t="s">
        <v>12</v>
      </c>
      <c r="I163" t="s">
        <v>16</v>
      </c>
      <c r="J163" t="s">
        <v>42</v>
      </c>
      <c r="K163" t="str">
        <f>IF(Hospitalisation_table[[#This Row],[month]]="?","Sep",Hospitalisation_table[[#This Row],[month]])</f>
        <v>Nov</v>
      </c>
      <c r="L163">
        <f>IF(Hospitalisation_table[[#This Row],[year]] = "?",ROUNDUP(AVERAGE(Hospitalisation_table[year]),0),Hospitalisation_table[[#This Row],[year]])</f>
        <v>1961</v>
      </c>
      <c r="M163" t="str">
        <f>IF(Hospitalisation_table[[#This Row],[Hospital tier]]="?","tier - 2",Hospitalisation_table[[#This Row],[Hospital tier]])</f>
        <v>tier - 3</v>
      </c>
      <c r="N163" t="str">
        <f>IF(Hospitalisation_table[[#This Row],[City tier]]="?","tier - 2",Hospitalisation_table[[#This Row],[City tier]])</f>
        <v>tier - 1</v>
      </c>
      <c r="O163" t="str">
        <f>IF(Hospitalisation_table[[#This Row],[State ID]]="?","Unknown",Hospitalisation_table[[#This Row],[State ID]])</f>
        <v>R1011</v>
      </c>
      <c r="P163" s="20" t="str">
        <f>_xlfn.CONCAT(Hospitalisation_table[[#This Row],[date]],"-",Hospitalisation_table[[#This Row],[Month_Updated]],"-",Hospitalisation_table[[#This Row],[Year_Update]])</f>
        <v>28-Nov-1961</v>
      </c>
      <c r="Q163">
        <f>DATEDIF(Hospitalisation_table[[#This Row],[Date of Birth]],"8-Jun-2023","Y")</f>
        <v>61</v>
      </c>
    </row>
    <row r="164" spans="1:17" x14ac:dyDescent="0.3">
      <c r="A164" t="s">
        <v>1519</v>
      </c>
      <c r="B164" t="str">
        <f>IF(Hospitalisation_table[[#This Row],[Customer ID]]="?","UnKnown",Hospitalisation_table[[#This Row],[Customer ID]])</f>
        <v>Id852</v>
      </c>
      <c r="C164">
        <v>1969</v>
      </c>
      <c r="D164" t="s">
        <v>15</v>
      </c>
      <c r="E164">
        <v>26</v>
      </c>
      <c r="F164">
        <v>0</v>
      </c>
      <c r="G164" s="24">
        <v>12579.92</v>
      </c>
      <c r="H164" t="s">
        <v>12</v>
      </c>
      <c r="I164" t="s">
        <v>16</v>
      </c>
      <c r="J164" t="s">
        <v>200</v>
      </c>
      <c r="K164" t="str">
        <f>IF(Hospitalisation_table[[#This Row],[month]]="?","Sep",Hospitalisation_table[[#This Row],[month]])</f>
        <v>Nov</v>
      </c>
      <c r="L164">
        <f>IF(Hospitalisation_table[[#This Row],[year]] = "?",ROUNDUP(AVERAGE(Hospitalisation_table[year]),0),Hospitalisation_table[[#This Row],[year]])</f>
        <v>1969</v>
      </c>
      <c r="M164" t="str">
        <f>IF(Hospitalisation_table[[#This Row],[Hospital tier]]="?","tier - 2",Hospitalisation_table[[#This Row],[Hospital tier]])</f>
        <v>tier - 3</v>
      </c>
      <c r="N164" t="str">
        <f>IF(Hospitalisation_table[[#This Row],[City tier]]="?","tier - 2",Hospitalisation_table[[#This Row],[City tier]])</f>
        <v>tier - 1</v>
      </c>
      <c r="O164" t="str">
        <f>IF(Hospitalisation_table[[#This Row],[State ID]]="?","Unknown",Hospitalisation_table[[#This Row],[State ID]])</f>
        <v>R1025</v>
      </c>
      <c r="P164" s="20" t="str">
        <f>_xlfn.CONCAT(Hospitalisation_table[[#This Row],[date]],"-",Hospitalisation_table[[#This Row],[Month_Updated]],"-",Hospitalisation_table[[#This Row],[Year_Update]])</f>
        <v>26-Nov-1969</v>
      </c>
      <c r="Q164">
        <f>DATEDIF(Hospitalisation_table[[#This Row],[Date of Birth]],"8-Jun-2023","Y")</f>
        <v>53</v>
      </c>
    </row>
    <row r="165" spans="1:17" x14ac:dyDescent="0.3">
      <c r="A165" t="s">
        <v>1520</v>
      </c>
      <c r="B165" t="str">
        <f>IF(Hospitalisation_table[[#This Row],[Customer ID]]="?","UnKnown",Hospitalisation_table[[#This Row],[Customer ID]])</f>
        <v>Id851</v>
      </c>
      <c r="C165">
        <v>1970</v>
      </c>
      <c r="D165" t="s">
        <v>18</v>
      </c>
      <c r="E165">
        <v>18</v>
      </c>
      <c r="F165">
        <v>5</v>
      </c>
      <c r="G165" s="24">
        <v>12592.53</v>
      </c>
      <c r="H165" t="s">
        <v>12</v>
      </c>
      <c r="I165" t="s">
        <v>11</v>
      </c>
      <c r="J165" t="s">
        <v>13</v>
      </c>
      <c r="K165" t="str">
        <f>IF(Hospitalisation_table[[#This Row],[month]]="?","Sep",Hospitalisation_table[[#This Row],[month]])</f>
        <v>Jun</v>
      </c>
      <c r="L165">
        <f>IF(Hospitalisation_table[[#This Row],[year]] = "?",ROUNDUP(AVERAGE(Hospitalisation_table[year]),0),Hospitalisation_table[[#This Row],[year]])</f>
        <v>1970</v>
      </c>
      <c r="M165" t="str">
        <f>IF(Hospitalisation_table[[#This Row],[Hospital tier]]="?","tier - 2",Hospitalisation_table[[#This Row],[Hospital tier]])</f>
        <v>tier - 3</v>
      </c>
      <c r="N165" t="str">
        <f>IF(Hospitalisation_table[[#This Row],[City tier]]="?","tier - 2",Hospitalisation_table[[#This Row],[City tier]])</f>
        <v>tier - 2</v>
      </c>
      <c r="O165" t="str">
        <f>IF(Hospitalisation_table[[#This Row],[State ID]]="?","Unknown",Hospitalisation_table[[#This Row],[State ID]])</f>
        <v>R1013</v>
      </c>
      <c r="P165" s="20" t="str">
        <f>_xlfn.CONCAT(Hospitalisation_table[[#This Row],[date]],"-",Hospitalisation_table[[#This Row],[Month_Updated]],"-",Hospitalisation_table[[#This Row],[Year_Update]])</f>
        <v>18-Jun-1970</v>
      </c>
      <c r="Q165">
        <f>DATEDIF(Hospitalisation_table[[#This Row],[Date of Birth]],"8-Jun-2023","Y")</f>
        <v>52</v>
      </c>
    </row>
    <row r="166" spans="1:17" x14ac:dyDescent="0.3">
      <c r="A166" t="s">
        <v>1521</v>
      </c>
      <c r="B166" t="str">
        <f>IF(Hospitalisation_table[[#This Row],[Customer ID]]="?","UnKnown",Hospitalisation_table[[#This Row],[Customer ID]])</f>
        <v>Id850</v>
      </c>
      <c r="C166">
        <v>1988</v>
      </c>
      <c r="D166" t="s">
        <v>35</v>
      </c>
      <c r="E166">
        <v>11</v>
      </c>
      <c r="F166">
        <v>3</v>
      </c>
      <c r="G166" s="24">
        <v>12600.46</v>
      </c>
      <c r="H166" t="s">
        <v>12</v>
      </c>
      <c r="I166" t="s">
        <v>16</v>
      </c>
      <c r="J166" t="s">
        <v>249</v>
      </c>
      <c r="K166" t="str">
        <f>IF(Hospitalisation_table[[#This Row],[month]]="?","Sep",Hospitalisation_table[[#This Row],[month]])</f>
        <v>Aug</v>
      </c>
      <c r="L166">
        <f>IF(Hospitalisation_table[[#This Row],[year]] = "?",ROUNDUP(AVERAGE(Hospitalisation_table[year]),0),Hospitalisation_table[[#This Row],[year]])</f>
        <v>1988</v>
      </c>
      <c r="M166" t="str">
        <f>IF(Hospitalisation_table[[#This Row],[Hospital tier]]="?","tier - 2",Hospitalisation_table[[#This Row],[Hospital tier]])</f>
        <v>tier - 3</v>
      </c>
      <c r="N166" t="str">
        <f>IF(Hospitalisation_table[[#This Row],[City tier]]="?","tier - 2",Hospitalisation_table[[#This Row],[City tier]])</f>
        <v>tier - 1</v>
      </c>
      <c r="O166" t="str">
        <f>IF(Hospitalisation_table[[#This Row],[State ID]]="?","Unknown",Hospitalisation_table[[#This Row],[State ID]])</f>
        <v>R1023</v>
      </c>
      <c r="P166" s="20" t="str">
        <f>_xlfn.CONCAT(Hospitalisation_table[[#This Row],[date]],"-",Hospitalisation_table[[#This Row],[Month_Updated]],"-",Hospitalisation_table[[#This Row],[Year_Update]])</f>
        <v>11-Aug-1988</v>
      </c>
      <c r="Q166">
        <f>DATEDIF(Hospitalisation_table[[#This Row],[Date of Birth]],"8-Jun-2023","Y")</f>
        <v>34</v>
      </c>
    </row>
    <row r="167" spans="1:17" x14ac:dyDescent="0.3">
      <c r="A167" t="s">
        <v>2288</v>
      </c>
      <c r="B167" t="str">
        <f>IF(Hospitalisation_table[[#This Row],[Customer ID]]="?","UnKnown",Hospitalisation_table[[#This Row],[Customer ID]])</f>
        <v>Id85</v>
      </c>
      <c r="C167">
        <v>1972</v>
      </c>
      <c r="D167" t="s">
        <v>20</v>
      </c>
      <c r="E167">
        <v>6</v>
      </c>
      <c r="F167">
        <v>0</v>
      </c>
      <c r="G167" s="24">
        <v>41097.160000000003</v>
      </c>
      <c r="H167" t="s">
        <v>16</v>
      </c>
      <c r="I167" t="s">
        <v>12</v>
      </c>
      <c r="J167" t="s">
        <v>168</v>
      </c>
      <c r="K167" t="str">
        <f>IF(Hospitalisation_table[[#This Row],[month]]="?","Sep",Hospitalisation_table[[#This Row],[month]])</f>
        <v>Sep</v>
      </c>
      <c r="L167">
        <f>IF(Hospitalisation_table[[#This Row],[year]] = "?",ROUNDUP(AVERAGE(Hospitalisation_table[year]),0),Hospitalisation_table[[#This Row],[year]])</f>
        <v>1972</v>
      </c>
      <c r="M167" t="str">
        <f>IF(Hospitalisation_table[[#This Row],[Hospital tier]]="?","tier - 2",Hospitalisation_table[[#This Row],[Hospital tier]])</f>
        <v>tier - 1</v>
      </c>
      <c r="N167" t="str">
        <f>IF(Hospitalisation_table[[#This Row],[City tier]]="?","tier - 2",Hospitalisation_table[[#This Row],[City tier]])</f>
        <v>tier - 3</v>
      </c>
      <c r="O167" t="str">
        <f>IF(Hospitalisation_table[[#This Row],[State ID]]="?","Unknown",Hospitalisation_table[[#This Row],[State ID]])</f>
        <v>R1016</v>
      </c>
      <c r="P167" s="20" t="str">
        <f>_xlfn.CONCAT(Hospitalisation_table[[#This Row],[date]],"-",Hospitalisation_table[[#This Row],[Month_Updated]],"-",Hospitalisation_table[[#This Row],[Year_Update]])</f>
        <v>6-Sep-1972</v>
      </c>
      <c r="Q167">
        <f>DATEDIF(Hospitalisation_table[[#This Row],[Date of Birth]],"8-Jun-2023","Y")</f>
        <v>50</v>
      </c>
    </row>
    <row r="168" spans="1:17" x14ac:dyDescent="0.3">
      <c r="A168" t="s">
        <v>1522</v>
      </c>
      <c r="B168" t="str">
        <f>IF(Hospitalisation_table[[#This Row],[Customer ID]]="?","UnKnown",Hospitalisation_table[[#This Row],[Customer ID]])</f>
        <v>Id849</v>
      </c>
      <c r="C168">
        <v>1998</v>
      </c>
      <c r="D168" t="s">
        <v>15</v>
      </c>
      <c r="E168">
        <v>18</v>
      </c>
      <c r="F168">
        <v>1</v>
      </c>
      <c r="G168" s="24">
        <v>12609.89</v>
      </c>
      <c r="H168" t="s">
        <v>12</v>
      </c>
      <c r="I168" t="s">
        <v>12</v>
      </c>
      <c r="J168" t="s">
        <v>23</v>
      </c>
      <c r="K168" t="str">
        <f>IF(Hospitalisation_table[[#This Row],[month]]="?","Sep",Hospitalisation_table[[#This Row],[month]])</f>
        <v>Nov</v>
      </c>
      <c r="L168">
        <f>IF(Hospitalisation_table[[#This Row],[year]] = "?",ROUNDUP(AVERAGE(Hospitalisation_table[year]),0),Hospitalisation_table[[#This Row],[year]])</f>
        <v>1998</v>
      </c>
      <c r="M168" t="str">
        <f>IF(Hospitalisation_table[[#This Row],[Hospital tier]]="?","tier - 2",Hospitalisation_table[[#This Row],[Hospital tier]])</f>
        <v>tier - 3</v>
      </c>
      <c r="N168" t="str">
        <f>IF(Hospitalisation_table[[#This Row],[City tier]]="?","tier - 2",Hospitalisation_table[[#This Row],[City tier]])</f>
        <v>tier - 3</v>
      </c>
      <c r="O168" t="str">
        <f>IF(Hospitalisation_table[[#This Row],[State ID]]="?","Unknown",Hospitalisation_table[[#This Row],[State ID]])</f>
        <v>R1012</v>
      </c>
      <c r="P168" s="20" t="str">
        <f>_xlfn.CONCAT(Hospitalisation_table[[#This Row],[date]],"-",Hospitalisation_table[[#This Row],[Month_Updated]],"-",Hospitalisation_table[[#This Row],[Year_Update]])</f>
        <v>18-Nov-1998</v>
      </c>
      <c r="Q168">
        <f>DATEDIF(Hospitalisation_table[[#This Row],[Date of Birth]],"8-Jun-2023","Y")</f>
        <v>24</v>
      </c>
    </row>
    <row r="169" spans="1:17" x14ac:dyDescent="0.3">
      <c r="A169" t="s">
        <v>1523</v>
      </c>
      <c r="B169" t="str">
        <f>IF(Hospitalisation_table[[#This Row],[Customer ID]]="?","UnKnown",Hospitalisation_table[[#This Row],[Customer ID]])</f>
        <v>Id848</v>
      </c>
      <c r="C169">
        <v>1963</v>
      </c>
      <c r="D169" t="s">
        <v>35</v>
      </c>
      <c r="E169">
        <v>19</v>
      </c>
      <c r="F169">
        <v>0</v>
      </c>
      <c r="G169" s="24">
        <v>12622.18</v>
      </c>
      <c r="H169" t="s">
        <v>12</v>
      </c>
      <c r="I169" t="s">
        <v>16</v>
      </c>
      <c r="J169" t="s">
        <v>23</v>
      </c>
      <c r="K169" t="str">
        <f>IF(Hospitalisation_table[[#This Row],[month]]="?","Sep",Hospitalisation_table[[#This Row],[month]])</f>
        <v>Aug</v>
      </c>
      <c r="L169">
        <f>IF(Hospitalisation_table[[#This Row],[year]] = "?",ROUNDUP(AVERAGE(Hospitalisation_table[year]),0),Hospitalisation_table[[#This Row],[year]])</f>
        <v>1963</v>
      </c>
      <c r="M169" t="str">
        <f>IF(Hospitalisation_table[[#This Row],[Hospital tier]]="?","tier - 2",Hospitalisation_table[[#This Row],[Hospital tier]])</f>
        <v>tier - 3</v>
      </c>
      <c r="N169" t="str">
        <f>IF(Hospitalisation_table[[#This Row],[City tier]]="?","tier - 2",Hospitalisation_table[[#This Row],[City tier]])</f>
        <v>tier - 1</v>
      </c>
      <c r="O169" t="str">
        <f>IF(Hospitalisation_table[[#This Row],[State ID]]="?","Unknown",Hospitalisation_table[[#This Row],[State ID]])</f>
        <v>R1012</v>
      </c>
      <c r="P169" s="20" t="str">
        <f>_xlfn.CONCAT(Hospitalisation_table[[#This Row],[date]],"-",Hospitalisation_table[[#This Row],[Month_Updated]],"-",Hospitalisation_table[[#This Row],[Year_Update]])</f>
        <v>19-Aug-1963</v>
      </c>
      <c r="Q169">
        <f>DATEDIF(Hospitalisation_table[[#This Row],[Date of Birth]],"8-Jun-2023","Y")</f>
        <v>59</v>
      </c>
    </row>
    <row r="170" spans="1:17" x14ac:dyDescent="0.3">
      <c r="A170" t="s">
        <v>1524</v>
      </c>
      <c r="B170" t="str">
        <f>IF(Hospitalisation_table[[#This Row],[Customer ID]]="?","UnKnown",Hospitalisation_table[[#This Row],[Customer ID]])</f>
        <v>Id847</v>
      </c>
      <c r="C170">
        <v>1970</v>
      </c>
      <c r="D170" t="s">
        <v>30</v>
      </c>
      <c r="E170">
        <v>28</v>
      </c>
      <c r="F170">
        <v>0</v>
      </c>
      <c r="G170" s="24">
        <v>12624.74</v>
      </c>
      <c r="H170" t="s">
        <v>12</v>
      </c>
      <c r="I170" t="s">
        <v>16</v>
      </c>
      <c r="J170" t="s">
        <v>23</v>
      </c>
      <c r="K170" t="str">
        <f>IF(Hospitalisation_table[[#This Row],[month]]="?","Sep",Hospitalisation_table[[#This Row],[month]])</f>
        <v>Dec</v>
      </c>
      <c r="L170">
        <f>IF(Hospitalisation_table[[#This Row],[year]] = "?",ROUNDUP(AVERAGE(Hospitalisation_table[year]),0),Hospitalisation_table[[#This Row],[year]])</f>
        <v>1970</v>
      </c>
      <c r="M170" t="str">
        <f>IF(Hospitalisation_table[[#This Row],[Hospital tier]]="?","tier - 2",Hospitalisation_table[[#This Row],[Hospital tier]])</f>
        <v>tier - 3</v>
      </c>
      <c r="N170" t="str">
        <f>IF(Hospitalisation_table[[#This Row],[City tier]]="?","tier - 2",Hospitalisation_table[[#This Row],[City tier]])</f>
        <v>tier - 1</v>
      </c>
      <c r="O170" t="str">
        <f>IF(Hospitalisation_table[[#This Row],[State ID]]="?","Unknown",Hospitalisation_table[[#This Row],[State ID]])</f>
        <v>R1012</v>
      </c>
      <c r="P170" s="20" t="str">
        <f>_xlfn.CONCAT(Hospitalisation_table[[#This Row],[date]],"-",Hospitalisation_table[[#This Row],[Month_Updated]],"-",Hospitalisation_table[[#This Row],[Year_Update]])</f>
        <v>28-Dec-1970</v>
      </c>
      <c r="Q170">
        <f>DATEDIF(Hospitalisation_table[[#This Row],[Date of Birth]],"8-Jun-2023","Y")</f>
        <v>52</v>
      </c>
    </row>
    <row r="171" spans="1:17" x14ac:dyDescent="0.3">
      <c r="A171" t="s">
        <v>1525</v>
      </c>
      <c r="B171" t="str">
        <f>IF(Hospitalisation_table[[#This Row],[Customer ID]]="?","UnKnown",Hospitalisation_table[[#This Row],[Customer ID]])</f>
        <v>Id846</v>
      </c>
      <c r="C171">
        <v>1965</v>
      </c>
      <c r="D171" t="s">
        <v>37</v>
      </c>
      <c r="E171">
        <v>4</v>
      </c>
      <c r="F171">
        <v>2</v>
      </c>
      <c r="G171" s="24">
        <v>12629.17</v>
      </c>
      <c r="H171" t="s">
        <v>12</v>
      </c>
      <c r="I171" t="s">
        <v>16</v>
      </c>
      <c r="J171" t="s">
        <v>13</v>
      </c>
      <c r="K171" t="str">
        <f>IF(Hospitalisation_table[[#This Row],[month]]="?","Sep",Hospitalisation_table[[#This Row],[month]])</f>
        <v>Oct</v>
      </c>
      <c r="L171">
        <f>IF(Hospitalisation_table[[#This Row],[year]] = "?",ROUNDUP(AVERAGE(Hospitalisation_table[year]),0),Hospitalisation_table[[#This Row],[year]])</f>
        <v>1965</v>
      </c>
      <c r="M171" t="str">
        <f>IF(Hospitalisation_table[[#This Row],[Hospital tier]]="?","tier - 2",Hospitalisation_table[[#This Row],[Hospital tier]])</f>
        <v>tier - 3</v>
      </c>
      <c r="N171" t="str">
        <f>IF(Hospitalisation_table[[#This Row],[City tier]]="?","tier - 2",Hospitalisation_table[[#This Row],[City tier]])</f>
        <v>tier - 1</v>
      </c>
      <c r="O171" t="str">
        <f>IF(Hospitalisation_table[[#This Row],[State ID]]="?","Unknown",Hospitalisation_table[[#This Row],[State ID]])</f>
        <v>R1013</v>
      </c>
      <c r="P171" s="20" t="str">
        <f>_xlfn.CONCAT(Hospitalisation_table[[#This Row],[date]],"-",Hospitalisation_table[[#This Row],[Month_Updated]],"-",Hospitalisation_table[[#This Row],[Year_Update]])</f>
        <v>4-Oct-1965</v>
      </c>
      <c r="Q171">
        <f>DATEDIF(Hospitalisation_table[[#This Row],[Date of Birth]],"8-Jun-2023","Y")</f>
        <v>57</v>
      </c>
    </row>
    <row r="172" spans="1:17" x14ac:dyDescent="0.3">
      <c r="A172" t="s">
        <v>1526</v>
      </c>
      <c r="B172" t="str">
        <f>IF(Hospitalisation_table[[#This Row],[Customer ID]]="?","UnKnown",Hospitalisation_table[[#This Row],[Customer ID]])</f>
        <v>Id845</v>
      </c>
      <c r="C172">
        <v>1962</v>
      </c>
      <c r="D172" t="s">
        <v>15</v>
      </c>
      <c r="E172">
        <v>22</v>
      </c>
      <c r="F172">
        <v>0</v>
      </c>
      <c r="G172" s="24">
        <v>12629.9</v>
      </c>
      <c r="H172" t="s">
        <v>12</v>
      </c>
      <c r="I172" t="s">
        <v>12</v>
      </c>
      <c r="J172" t="s">
        <v>13</v>
      </c>
      <c r="K172" t="str">
        <f>IF(Hospitalisation_table[[#This Row],[month]]="?","Sep",Hospitalisation_table[[#This Row],[month]])</f>
        <v>Nov</v>
      </c>
      <c r="L172">
        <f>IF(Hospitalisation_table[[#This Row],[year]] = "?",ROUNDUP(AVERAGE(Hospitalisation_table[year]),0),Hospitalisation_table[[#This Row],[year]])</f>
        <v>1962</v>
      </c>
      <c r="M172" t="str">
        <f>IF(Hospitalisation_table[[#This Row],[Hospital tier]]="?","tier - 2",Hospitalisation_table[[#This Row],[Hospital tier]])</f>
        <v>tier - 3</v>
      </c>
      <c r="N172" t="str">
        <f>IF(Hospitalisation_table[[#This Row],[City tier]]="?","tier - 2",Hospitalisation_table[[#This Row],[City tier]])</f>
        <v>tier - 3</v>
      </c>
      <c r="O172" t="str">
        <f>IF(Hospitalisation_table[[#This Row],[State ID]]="?","Unknown",Hospitalisation_table[[#This Row],[State ID]])</f>
        <v>R1013</v>
      </c>
      <c r="P172" s="20" t="str">
        <f>_xlfn.CONCAT(Hospitalisation_table[[#This Row],[date]],"-",Hospitalisation_table[[#This Row],[Month_Updated]],"-",Hospitalisation_table[[#This Row],[Year_Update]])</f>
        <v>22-Nov-1962</v>
      </c>
      <c r="Q172">
        <f>DATEDIF(Hospitalisation_table[[#This Row],[Date of Birth]],"8-Jun-2023","Y")</f>
        <v>60</v>
      </c>
    </row>
    <row r="173" spans="1:17" x14ac:dyDescent="0.3">
      <c r="A173" t="s">
        <v>1527</v>
      </c>
      <c r="B173" t="str">
        <f>IF(Hospitalisation_table[[#This Row],[Customer ID]]="?","UnKnown",Hospitalisation_table[[#This Row],[Customer ID]])</f>
        <v>Id844</v>
      </c>
      <c r="C173">
        <v>1962</v>
      </c>
      <c r="D173" t="s">
        <v>10</v>
      </c>
      <c r="E173">
        <v>22</v>
      </c>
      <c r="F173">
        <v>0</v>
      </c>
      <c r="G173" s="24">
        <v>12638.2</v>
      </c>
      <c r="H173" t="s">
        <v>12</v>
      </c>
      <c r="I173" t="s">
        <v>16</v>
      </c>
      <c r="J173" t="s">
        <v>42</v>
      </c>
      <c r="K173" t="str">
        <f>IF(Hospitalisation_table[[#This Row],[month]]="?","Sep",Hospitalisation_table[[#This Row],[month]])</f>
        <v>Jul</v>
      </c>
      <c r="L173">
        <f>IF(Hospitalisation_table[[#This Row],[year]] = "?",ROUNDUP(AVERAGE(Hospitalisation_table[year]),0),Hospitalisation_table[[#This Row],[year]])</f>
        <v>1962</v>
      </c>
      <c r="M173" t="str">
        <f>IF(Hospitalisation_table[[#This Row],[Hospital tier]]="?","tier - 2",Hospitalisation_table[[#This Row],[Hospital tier]])</f>
        <v>tier - 3</v>
      </c>
      <c r="N173" t="str">
        <f>IF(Hospitalisation_table[[#This Row],[City tier]]="?","tier - 2",Hospitalisation_table[[#This Row],[City tier]])</f>
        <v>tier - 1</v>
      </c>
      <c r="O173" t="str">
        <f>IF(Hospitalisation_table[[#This Row],[State ID]]="?","Unknown",Hospitalisation_table[[#This Row],[State ID]])</f>
        <v>R1011</v>
      </c>
      <c r="P173" s="20" t="str">
        <f>_xlfn.CONCAT(Hospitalisation_table[[#This Row],[date]],"-",Hospitalisation_table[[#This Row],[Month_Updated]],"-",Hospitalisation_table[[#This Row],[Year_Update]])</f>
        <v>22-Jul-1962</v>
      </c>
      <c r="Q173">
        <f>DATEDIF(Hospitalisation_table[[#This Row],[Date of Birth]],"8-Jun-2023","Y")</f>
        <v>60</v>
      </c>
    </row>
    <row r="174" spans="1:17" x14ac:dyDescent="0.3">
      <c r="A174" t="s">
        <v>1528</v>
      </c>
      <c r="B174" t="str">
        <f>IF(Hospitalisation_table[[#This Row],[Customer ID]]="?","UnKnown",Hospitalisation_table[[#This Row],[Customer ID]])</f>
        <v>Id843</v>
      </c>
      <c r="C174">
        <v>1972</v>
      </c>
      <c r="D174" t="s">
        <v>20</v>
      </c>
      <c r="E174">
        <v>5</v>
      </c>
      <c r="F174">
        <v>0</v>
      </c>
      <c r="G174" s="24">
        <v>12640.24</v>
      </c>
      <c r="H174" t="s">
        <v>12</v>
      </c>
      <c r="I174" t="s">
        <v>16</v>
      </c>
      <c r="J174" t="s">
        <v>42</v>
      </c>
      <c r="K174" t="str">
        <f>IF(Hospitalisation_table[[#This Row],[month]]="?","Sep",Hospitalisation_table[[#This Row],[month]])</f>
        <v>Sep</v>
      </c>
      <c r="L174">
        <f>IF(Hospitalisation_table[[#This Row],[year]] = "?",ROUNDUP(AVERAGE(Hospitalisation_table[year]),0),Hospitalisation_table[[#This Row],[year]])</f>
        <v>1972</v>
      </c>
      <c r="M174" t="str">
        <f>IF(Hospitalisation_table[[#This Row],[Hospital tier]]="?","tier - 2",Hospitalisation_table[[#This Row],[Hospital tier]])</f>
        <v>tier - 3</v>
      </c>
      <c r="N174" t="str">
        <f>IF(Hospitalisation_table[[#This Row],[City tier]]="?","tier - 2",Hospitalisation_table[[#This Row],[City tier]])</f>
        <v>tier - 1</v>
      </c>
      <c r="O174" t="str">
        <f>IF(Hospitalisation_table[[#This Row],[State ID]]="?","Unknown",Hospitalisation_table[[#This Row],[State ID]])</f>
        <v>R1011</v>
      </c>
      <c r="P174" s="20" t="str">
        <f>_xlfn.CONCAT(Hospitalisation_table[[#This Row],[date]],"-",Hospitalisation_table[[#This Row],[Month_Updated]],"-",Hospitalisation_table[[#This Row],[Year_Update]])</f>
        <v>5-Sep-1972</v>
      </c>
      <c r="Q174">
        <f>DATEDIF(Hospitalisation_table[[#This Row],[Date of Birth]],"8-Jun-2023","Y")</f>
        <v>50</v>
      </c>
    </row>
    <row r="175" spans="1:17" x14ac:dyDescent="0.3">
      <c r="A175" t="s">
        <v>1529</v>
      </c>
      <c r="B175" t="str">
        <f>IF(Hospitalisation_table[[#This Row],[Customer ID]]="?","UnKnown",Hospitalisation_table[[#This Row],[Customer ID]])</f>
        <v>Id842</v>
      </c>
      <c r="C175">
        <v>1966</v>
      </c>
      <c r="D175" t="s">
        <v>30</v>
      </c>
      <c r="E175">
        <v>17</v>
      </c>
      <c r="F175">
        <v>2</v>
      </c>
      <c r="G175" s="24">
        <v>12643.38</v>
      </c>
      <c r="H175" t="s">
        <v>12</v>
      </c>
      <c r="I175" t="s">
        <v>16</v>
      </c>
      <c r="J175" t="s">
        <v>23</v>
      </c>
      <c r="K175" t="str">
        <f>IF(Hospitalisation_table[[#This Row],[month]]="?","Sep",Hospitalisation_table[[#This Row],[month]])</f>
        <v>Dec</v>
      </c>
      <c r="L175">
        <f>IF(Hospitalisation_table[[#This Row],[year]] = "?",ROUNDUP(AVERAGE(Hospitalisation_table[year]),0),Hospitalisation_table[[#This Row],[year]])</f>
        <v>1966</v>
      </c>
      <c r="M175" t="str">
        <f>IF(Hospitalisation_table[[#This Row],[Hospital tier]]="?","tier - 2",Hospitalisation_table[[#This Row],[Hospital tier]])</f>
        <v>tier - 3</v>
      </c>
      <c r="N175" t="str">
        <f>IF(Hospitalisation_table[[#This Row],[City tier]]="?","tier - 2",Hospitalisation_table[[#This Row],[City tier]])</f>
        <v>tier - 1</v>
      </c>
      <c r="O175" t="str">
        <f>IF(Hospitalisation_table[[#This Row],[State ID]]="?","Unknown",Hospitalisation_table[[#This Row],[State ID]])</f>
        <v>R1012</v>
      </c>
      <c r="P175" s="20" t="str">
        <f>_xlfn.CONCAT(Hospitalisation_table[[#This Row],[date]],"-",Hospitalisation_table[[#This Row],[Month_Updated]],"-",Hospitalisation_table[[#This Row],[Year_Update]])</f>
        <v>17-Dec-1966</v>
      </c>
      <c r="Q175">
        <f>DATEDIF(Hospitalisation_table[[#This Row],[Date of Birth]],"8-Jun-2023","Y")</f>
        <v>56</v>
      </c>
    </row>
    <row r="176" spans="1:17" x14ac:dyDescent="0.3">
      <c r="A176" t="s">
        <v>1530</v>
      </c>
      <c r="B176" t="str">
        <f>IF(Hospitalisation_table[[#This Row],[Customer ID]]="?","UnKnown",Hospitalisation_table[[#This Row],[Customer ID]])</f>
        <v>Id841</v>
      </c>
      <c r="C176">
        <v>1962</v>
      </c>
      <c r="D176" t="s">
        <v>10</v>
      </c>
      <c r="E176">
        <v>11</v>
      </c>
      <c r="F176">
        <v>0</v>
      </c>
      <c r="G176" s="24">
        <v>12644.59</v>
      </c>
      <c r="H176" t="s">
        <v>12</v>
      </c>
      <c r="I176" t="s">
        <v>11</v>
      </c>
      <c r="J176" t="s">
        <v>42</v>
      </c>
      <c r="K176" t="str">
        <f>IF(Hospitalisation_table[[#This Row],[month]]="?","Sep",Hospitalisation_table[[#This Row],[month]])</f>
        <v>Jul</v>
      </c>
      <c r="L176">
        <f>IF(Hospitalisation_table[[#This Row],[year]] = "?",ROUNDUP(AVERAGE(Hospitalisation_table[year]),0),Hospitalisation_table[[#This Row],[year]])</f>
        <v>1962</v>
      </c>
      <c r="M176" t="str">
        <f>IF(Hospitalisation_table[[#This Row],[Hospital tier]]="?","tier - 2",Hospitalisation_table[[#This Row],[Hospital tier]])</f>
        <v>tier - 3</v>
      </c>
      <c r="N176" t="str">
        <f>IF(Hospitalisation_table[[#This Row],[City tier]]="?","tier - 2",Hospitalisation_table[[#This Row],[City tier]])</f>
        <v>tier - 2</v>
      </c>
      <c r="O176" t="str">
        <f>IF(Hospitalisation_table[[#This Row],[State ID]]="?","Unknown",Hospitalisation_table[[#This Row],[State ID]])</f>
        <v>R1011</v>
      </c>
      <c r="P176" s="20" t="str">
        <f>_xlfn.CONCAT(Hospitalisation_table[[#This Row],[date]],"-",Hospitalisation_table[[#This Row],[Month_Updated]],"-",Hospitalisation_table[[#This Row],[Year_Update]])</f>
        <v>11-Jul-1962</v>
      </c>
      <c r="Q176">
        <f>DATEDIF(Hospitalisation_table[[#This Row],[Date of Birth]],"8-Jun-2023","Y")</f>
        <v>60</v>
      </c>
    </row>
    <row r="177" spans="1:17" x14ac:dyDescent="0.3">
      <c r="A177" t="s">
        <v>1531</v>
      </c>
      <c r="B177" t="str">
        <f>IF(Hospitalisation_table[[#This Row],[Customer ID]]="?","UnKnown",Hospitalisation_table[[#This Row],[Customer ID]])</f>
        <v>Id840</v>
      </c>
      <c r="C177">
        <v>1965</v>
      </c>
      <c r="D177" t="s">
        <v>20</v>
      </c>
      <c r="E177">
        <v>14</v>
      </c>
      <c r="F177">
        <v>2</v>
      </c>
      <c r="G177" s="24">
        <v>12646.21</v>
      </c>
      <c r="H177" t="s">
        <v>12</v>
      </c>
      <c r="I177" t="s">
        <v>11</v>
      </c>
      <c r="J177" t="s">
        <v>42</v>
      </c>
      <c r="K177" t="str">
        <f>IF(Hospitalisation_table[[#This Row],[month]]="?","Sep",Hospitalisation_table[[#This Row],[month]])</f>
        <v>Sep</v>
      </c>
      <c r="L177">
        <f>IF(Hospitalisation_table[[#This Row],[year]] = "?",ROUNDUP(AVERAGE(Hospitalisation_table[year]),0),Hospitalisation_table[[#This Row],[year]])</f>
        <v>1965</v>
      </c>
      <c r="M177" t="str">
        <f>IF(Hospitalisation_table[[#This Row],[Hospital tier]]="?","tier - 2",Hospitalisation_table[[#This Row],[Hospital tier]])</f>
        <v>tier - 3</v>
      </c>
      <c r="N177" t="str">
        <f>IF(Hospitalisation_table[[#This Row],[City tier]]="?","tier - 2",Hospitalisation_table[[#This Row],[City tier]])</f>
        <v>tier - 2</v>
      </c>
      <c r="O177" t="str">
        <f>IF(Hospitalisation_table[[#This Row],[State ID]]="?","Unknown",Hospitalisation_table[[#This Row],[State ID]])</f>
        <v>R1011</v>
      </c>
      <c r="P177" s="20" t="str">
        <f>_xlfn.CONCAT(Hospitalisation_table[[#This Row],[date]],"-",Hospitalisation_table[[#This Row],[Month_Updated]],"-",Hospitalisation_table[[#This Row],[Year_Update]])</f>
        <v>14-Sep-1965</v>
      </c>
      <c r="Q177">
        <f>DATEDIF(Hospitalisation_table[[#This Row],[Date of Birth]],"8-Jun-2023","Y")</f>
        <v>57</v>
      </c>
    </row>
    <row r="178" spans="1:17" x14ac:dyDescent="0.3">
      <c r="A178" t="s">
        <v>2289</v>
      </c>
      <c r="B178" t="str">
        <f>IF(Hospitalisation_table[[#This Row],[Customer ID]]="?","UnKnown",Hospitalisation_table[[#This Row],[Customer ID]])</f>
        <v>Id84</v>
      </c>
      <c r="C178">
        <v>1969</v>
      </c>
      <c r="D178" t="s">
        <v>35</v>
      </c>
      <c r="E178">
        <v>8</v>
      </c>
      <c r="F178">
        <v>0</v>
      </c>
      <c r="G178" s="24">
        <v>41191.57</v>
      </c>
      <c r="H178" t="s">
        <v>16</v>
      </c>
      <c r="I178" t="s">
        <v>11</v>
      </c>
      <c r="J178" t="s">
        <v>42</v>
      </c>
      <c r="K178" t="str">
        <f>IF(Hospitalisation_table[[#This Row],[month]]="?","Sep",Hospitalisation_table[[#This Row],[month]])</f>
        <v>Aug</v>
      </c>
      <c r="L178">
        <f>IF(Hospitalisation_table[[#This Row],[year]] = "?",ROUNDUP(AVERAGE(Hospitalisation_table[year]),0),Hospitalisation_table[[#This Row],[year]])</f>
        <v>1969</v>
      </c>
      <c r="M178" t="str">
        <f>IF(Hospitalisation_table[[#This Row],[Hospital tier]]="?","tier - 2",Hospitalisation_table[[#This Row],[Hospital tier]])</f>
        <v>tier - 1</v>
      </c>
      <c r="N178" t="str">
        <f>IF(Hospitalisation_table[[#This Row],[City tier]]="?","tier - 2",Hospitalisation_table[[#This Row],[City tier]])</f>
        <v>tier - 2</v>
      </c>
      <c r="O178" t="str">
        <f>IF(Hospitalisation_table[[#This Row],[State ID]]="?","Unknown",Hospitalisation_table[[#This Row],[State ID]])</f>
        <v>R1011</v>
      </c>
      <c r="P178" s="20" t="str">
        <f>_xlfn.CONCAT(Hospitalisation_table[[#This Row],[date]],"-",Hospitalisation_table[[#This Row],[Month_Updated]],"-",Hospitalisation_table[[#This Row],[Year_Update]])</f>
        <v>8-Aug-1969</v>
      </c>
      <c r="Q178">
        <f>DATEDIF(Hospitalisation_table[[#This Row],[Date of Birth]],"8-Jun-2023","Y")</f>
        <v>53</v>
      </c>
    </row>
    <row r="179" spans="1:17" x14ac:dyDescent="0.3">
      <c r="A179" t="s">
        <v>1532</v>
      </c>
      <c r="B179" t="str">
        <f>IF(Hospitalisation_table[[#This Row],[Customer ID]]="?","UnKnown",Hospitalisation_table[[#This Row],[Customer ID]])</f>
        <v>Id839</v>
      </c>
      <c r="C179">
        <v>1962</v>
      </c>
      <c r="D179" t="s">
        <v>35</v>
      </c>
      <c r="E179">
        <v>27</v>
      </c>
      <c r="F179">
        <v>0</v>
      </c>
      <c r="G179" s="24">
        <v>12648.7</v>
      </c>
      <c r="H179" t="s">
        <v>12</v>
      </c>
      <c r="I179" t="s">
        <v>11</v>
      </c>
      <c r="J179" t="s">
        <v>13</v>
      </c>
      <c r="K179" t="str">
        <f>IF(Hospitalisation_table[[#This Row],[month]]="?","Sep",Hospitalisation_table[[#This Row],[month]])</f>
        <v>Aug</v>
      </c>
      <c r="L179">
        <f>IF(Hospitalisation_table[[#This Row],[year]] = "?",ROUNDUP(AVERAGE(Hospitalisation_table[year]),0),Hospitalisation_table[[#This Row],[year]])</f>
        <v>1962</v>
      </c>
      <c r="M179" t="str">
        <f>IF(Hospitalisation_table[[#This Row],[Hospital tier]]="?","tier - 2",Hospitalisation_table[[#This Row],[Hospital tier]])</f>
        <v>tier - 3</v>
      </c>
      <c r="N179" t="str">
        <f>IF(Hospitalisation_table[[#This Row],[City tier]]="?","tier - 2",Hospitalisation_table[[#This Row],[City tier]])</f>
        <v>tier - 2</v>
      </c>
      <c r="O179" t="str">
        <f>IF(Hospitalisation_table[[#This Row],[State ID]]="?","Unknown",Hospitalisation_table[[#This Row],[State ID]])</f>
        <v>R1013</v>
      </c>
      <c r="P179" s="20" t="str">
        <f>_xlfn.CONCAT(Hospitalisation_table[[#This Row],[date]],"-",Hospitalisation_table[[#This Row],[Month_Updated]],"-",Hospitalisation_table[[#This Row],[Year_Update]])</f>
        <v>27-Aug-1962</v>
      </c>
      <c r="Q179">
        <f>DATEDIF(Hospitalisation_table[[#This Row],[Date of Birth]],"8-Jun-2023","Y")</f>
        <v>60</v>
      </c>
    </row>
    <row r="180" spans="1:17" x14ac:dyDescent="0.3">
      <c r="A180" t="s">
        <v>1533</v>
      </c>
      <c r="B180" t="str">
        <f>IF(Hospitalisation_table[[#This Row],[Customer ID]]="?","UnKnown",Hospitalisation_table[[#This Row],[Customer ID]])</f>
        <v>Id838</v>
      </c>
      <c r="C180">
        <v>1974</v>
      </c>
      <c r="D180" t="s">
        <v>20</v>
      </c>
      <c r="E180">
        <v>24</v>
      </c>
      <c r="F180">
        <v>0</v>
      </c>
      <c r="G180" s="24">
        <v>12697.48</v>
      </c>
      <c r="H180" t="s">
        <v>12</v>
      </c>
      <c r="I180" t="s">
        <v>12</v>
      </c>
      <c r="J180" t="s">
        <v>300</v>
      </c>
      <c r="K180" t="str">
        <f>IF(Hospitalisation_table[[#This Row],[month]]="?","Sep",Hospitalisation_table[[#This Row],[month]])</f>
        <v>Sep</v>
      </c>
      <c r="L180">
        <f>IF(Hospitalisation_table[[#This Row],[year]] = "?",ROUNDUP(AVERAGE(Hospitalisation_table[year]),0),Hospitalisation_table[[#This Row],[year]])</f>
        <v>1974</v>
      </c>
      <c r="M180" t="str">
        <f>IF(Hospitalisation_table[[#This Row],[Hospital tier]]="?","tier - 2",Hospitalisation_table[[#This Row],[Hospital tier]])</f>
        <v>tier - 3</v>
      </c>
      <c r="N180" t="str">
        <f>IF(Hospitalisation_table[[#This Row],[City tier]]="?","tier - 2",Hospitalisation_table[[#This Row],[City tier]])</f>
        <v>tier - 3</v>
      </c>
      <c r="O180" t="str">
        <f>IF(Hospitalisation_table[[#This Row],[State ID]]="?","Unknown",Hospitalisation_table[[#This Row],[State ID]])</f>
        <v>R1021</v>
      </c>
      <c r="P180" s="20" t="str">
        <f>_xlfn.CONCAT(Hospitalisation_table[[#This Row],[date]],"-",Hospitalisation_table[[#This Row],[Month_Updated]],"-",Hospitalisation_table[[#This Row],[Year_Update]])</f>
        <v>24-Sep-1974</v>
      </c>
      <c r="Q180">
        <f>DATEDIF(Hospitalisation_table[[#This Row],[Date of Birth]],"8-Jun-2023","Y")</f>
        <v>48</v>
      </c>
    </row>
    <row r="181" spans="1:17" x14ac:dyDescent="0.3">
      <c r="A181" t="s">
        <v>1534</v>
      </c>
      <c r="B181" t="str">
        <f>IF(Hospitalisation_table[[#This Row],[Customer ID]]="?","UnKnown",Hospitalisation_table[[#This Row],[Customer ID]])</f>
        <v>Id837</v>
      </c>
      <c r="C181">
        <v>1992</v>
      </c>
      <c r="D181" t="s">
        <v>10</v>
      </c>
      <c r="E181">
        <v>7</v>
      </c>
      <c r="F181">
        <v>0</v>
      </c>
      <c r="G181" s="24">
        <v>12699.56</v>
      </c>
      <c r="H181" t="s">
        <v>12</v>
      </c>
      <c r="I181" t="s">
        <v>11</v>
      </c>
      <c r="J181" t="s">
        <v>42</v>
      </c>
      <c r="K181" t="str">
        <f>IF(Hospitalisation_table[[#This Row],[month]]="?","Sep",Hospitalisation_table[[#This Row],[month]])</f>
        <v>Jul</v>
      </c>
      <c r="L181">
        <f>IF(Hospitalisation_table[[#This Row],[year]] = "?",ROUNDUP(AVERAGE(Hospitalisation_table[year]),0),Hospitalisation_table[[#This Row],[year]])</f>
        <v>1992</v>
      </c>
      <c r="M181" t="str">
        <f>IF(Hospitalisation_table[[#This Row],[Hospital tier]]="?","tier - 2",Hospitalisation_table[[#This Row],[Hospital tier]])</f>
        <v>tier - 3</v>
      </c>
      <c r="N181" t="str">
        <f>IF(Hospitalisation_table[[#This Row],[City tier]]="?","tier - 2",Hospitalisation_table[[#This Row],[City tier]])</f>
        <v>tier - 2</v>
      </c>
      <c r="O181" t="str">
        <f>IF(Hospitalisation_table[[#This Row],[State ID]]="?","Unknown",Hospitalisation_table[[#This Row],[State ID]])</f>
        <v>R1011</v>
      </c>
      <c r="P181" s="20" t="str">
        <f>_xlfn.CONCAT(Hospitalisation_table[[#This Row],[date]],"-",Hospitalisation_table[[#This Row],[Month_Updated]],"-",Hospitalisation_table[[#This Row],[Year_Update]])</f>
        <v>7-Jul-1992</v>
      </c>
      <c r="Q181">
        <f>DATEDIF(Hospitalisation_table[[#This Row],[Date of Birth]],"8-Jun-2023","Y")</f>
        <v>30</v>
      </c>
    </row>
    <row r="182" spans="1:17" x14ac:dyDescent="0.3">
      <c r="A182" t="s">
        <v>1535</v>
      </c>
      <c r="B182" t="str">
        <f>IF(Hospitalisation_table[[#This Row],[Customer ID]]="?","UnKnown",Hospitalisation_table[[#This Row],[Customer ID]])</f>
        <v>Id836</v>
      </c>
      <c r="C182">
        <v>1964</v>
      </c>
      <c r="D182" t="s">
        <v>15</v>
      </c>
      <c r="E182">
        <v>28</v>
      </c>
      <c r="F182">
        <v>0</v>
      </c>
      <c r="G182" s="24">
        <v>12700.63</v>
      </c>
      <c r="H182" t="s">
        <v>12</v>
      </c>
      <c r="I182" t="s">
        <v>12</v>
      </c>
      <c r="J182" t="s">
        <v>42</v>
      </c>
      <c r="K182" t="str">
        <f>IF(Hospitalisation_table[[#This Row],[month]]="?","Sep",Hospitalisation_table[[#This Row],[month]])</f>
        <v>Nov</v>
      </c>
      <c r="L182">
        <f>IF(Hospitalisation_table[[#This Row],[year]] = "?",ROUNDUP(AVERAGE(Hospitalisation_table[year]),0),Hospitalisation_table[[#This Row],[year]])</f>
        <v>1964</v>
      </c>
      <c r="M182" t="str">
        <f>IF(Hospitalisation_table[[#This Row],[Hospital tier]]="?","tier - 2",Hospitalisation_table[[#This Row],[Hospital tier]])</f>
        <v>tier - 3</v>
      </c>
      <c r="N182" t="str">
        <f>IF(Hospitalisation_table[[#This Row],[City tier]]="?","tier - 2",Hospitalisation_table[[#This Row],[City tier]])</f>
        <v>tier - 3</v>
      </c>
      <c r="O182" t="str">
        <f>IF(Hospitalisation_table[[#This Row],[State ID]]="?","Unknown",Hospitalisation_table[[#This Row],[State ID]])</f>
        <v>R1011</v>
      </c>
      <c r="P182" s="20" t="str">
        <f>_xlfn.CONCAT(Hospitalisation_table[[#This Row],[date]],"-",Hospitalisation_table[[#This Row],[Month_Updated]],"-",Hospitalisation_table[[#This Row],[Year_Update]])</f>
        <v>28-Nov-1964</v>
      </c>
      <c r="Q182">
        <f>DATEDIF(Hospitalisation_table[[#This Row],[Date of Birth]],"8-Jun-2023","Y")</f>
        <v>58</v>
      </c>
    </row>
    <row r="183" spans="1:17" x14ac:dyDescent="0.3">
      <c r="A183" t="s">
        <v>1536</v>
      </c>
      <c r="B183" t="str">
        <f>IF(Hospitalisation_table[[#This Row],[Customer ID]]="?","UnKnown",Hospitalisation_table[[#This Row],[Customer ID]])</f>
        <v>Id835</v>
      </c>
      <c r="C183">
        <v>1970</v>
      </c>
      <c r="D183" t="s">
        <v>10</v>
      </c>
      <c r="E183">
        <v>8</v>
      </c>
      <c r="F183">
        <v>0</v>
      </c>
      <c r="G183" s="24">
        <v>12713</v>
      </c>
      <c r="H183" t="s">
        <v>12</v>
      </c>
      <c r="I183" t="s">
        <v>16</v>
      </c>
      <c r="J183" t="s">
        <v>42</v>
      </c>
      <c r="K183" t="str">
        <f>IF(Hospitalisation_table[[#This Row],[month]]="?","Sep",Hospitalisation_table[[#This Row],[month]])</f>
        <v>Jul</v>
      </c>
      <c r="L183">
        <f>IF(Hospitalisation_table[[#This Row],[year]] = "?",ROUNDUP(AVERAGE(Hospitalisation_table[year]),0),Hospitalisation_table[[#This Row],[year]])</f>
        <v>1970</v>
      </c>
      <c r="M183" t="str">
        <f>IF(Hospitalisation_table[[#This Row],[Hospital tier]]="?","tier - 2",Hospitalisation_table[[#This Row],[Hospital tier]])</f>
        <v>tier - 3</v>
      </c>
      <c r="N183" t="str">
        <f>IF(Hospitalisation_table[[#This Row],[City tier]]="?","tier - 2",Hospitalisation_table[[#This Row],[City tier]])</f>
        <v>tier - 1</v>
      </c>
      <c r="O183" t="str">
        <f>IF(Hospitalisation_table[[#This Row],[State ID]]="?","Unknown",Hospitalisation_table[[#This Row],[State ID]])</f>
        <v>R1011</v>
      </c>
      <c r="P183" s="20" t="str">
        <f>_xlfn.CONCAT(Hospitalisation_table[[#This Row],[date]],"-",Hospitalisation_table[[#This Row],[Month_Updated]],"-",Hospitalisation_table[[#This Row],[Year_Update]])</f>
        <v>8-Jul-1970</v>
      </c>
      <c r="Q183">
        <f>DATEDIF(Hospitalisation_table[[#This Row],[Date of Birth]],"8-Jun-2023","Y")</f>
        <v>52</v>
      </c>
    </row>
    <row r="184" spans="1:17" x14ac:dyDescent="0.3">
      <c r="A184" t="s">
        <v>1537</v>
      </c>
      <c r="B184" t="str">
        <f>IF(Hospitalisation_table[[#This Row],[Customer ID]]="?","UnKnown",Hospitalisation_table[[#This Row],[Customer ID]])</f>
        <v>Id834</v>
      </c>
      <c r="C184">
        <v>1988</v>
      </c>
      <c r="D184" t="s">
        <v>10</v>
      </c>
      <c r="E184">
        <v>17</v>
      </c>
      <c r="F184">
        <v>3</v>
      </c>
      <c r="G184" s="24">
        <v>12718.21</v>
      </c>
      <c r="H184" t="s">
        <v>12</v>
      </c>
      <c r="I184" t="s">
        <v>16</v>
      </c>
      <c r="J184" t="s">
        <v>535</v>
      </c>
      <c r="K184" t="str">
        <f>IF(Hospitalisation_table[[#This Row],[month]]="?","Sep",Hospitalisation_table[[#This Row],[month]])</f>
        <v>Jul</v>
      </c>
      <c r="L184">
        <f>IF(Hospitalisation_table[[#This Row],[year]] = "?",ROUNDUP(AVERAGE(Hospitalisation_table[year]),0),Hospitalisation_table[[#This Row],[year]])</f>
        <v>1988</v>
      </c>
      <c r="M184" t="str">
        <f>IF(Hospitalisation_table[[#This Row],[Hospital tier]]="?","tier - 2",Hospitalisation_table[[#This Row],[Hospital tier]])</f>
        <v>tier - 3</v>
      </c>
      <c r="N184" t="str">
        <f>IF(Hospitalisation_table[[#This Row],[City tier]]="?","tier - 2",Hospitalisation_table[[#This Row],[City tier]])</f>
        <v>tier - 1</v>
      </c>
      <c r="O184" t="str">
        <f>IF(Hospitalisation_table[[#This Row],[State ID]]="?","Unknown",Hospitalisation_table[[#This Row],[State ID]])</f>
        <v>R1026</v>
      </c>
      <c r="P184" s="20" t="str">
        <f>_xlfn.CONCAT(Hospitalisation_table[[#This Row],[date]],"-",Hospitalisation_table[[#This Row],[Month_Updated]],"-",Hospitalisation_table[[#This Row],[Year_Update]])</f>
        <v>17-Jul-1988</v>
      </c>
      <c r="Q184">
        <f>DATEDIF(Hospitalisation_table[[#This Row],[Date of Birth]],"8-Jun-2023","Y")</f>
        <v>34</v>
      </c>
    </row>
    <row r="185" spans="1:17" x14ac:dyDescent="0.3">
      <c r="A185" t="s">
        <v>1538</v>
      </c>
      <c r="B185" t="str">
        <f>IF(Hospitalisation_table[[#This Row],[Customer ID]]="?","UnKnown",Hospitalisation_table[[#This Row],[Customer ID]])</f>
        <v>Id833</v>
      </c>
      <c r="C185">
        <v>1962</v>
      </c>
      <c r="D185" t="s">
        <v>20</v>
      </c>
      <c r="E185">
        <v>2</v>
      </c>
      <c r="F185">
        <v>0</v>
      </c>
      <c r="G185" s="24">
        <v>12731</v>
      </c>
      <c r="H185" t="s">
        <v>12</v>
      </c>
      <c r="I185" t="s">
        <v>12</v>
      </c>
      <c r="J185" t="s">
        <v>168</v>
      </c>
      <c r="K185" t="str">
        <f>IF(Hospitalisation_table[[#This Row],[month]]="?","Sep",Hospitalisation_table[[#This Row],[month]])</f>
        <v>Sep</v>
      </c>
      <c r="L185">
        <f>IF(Hospitalisation_table[[#This Row],[year]] = "?",ROUNDUP(AVERAGE(Hospitalisation_table[year]),0),Hospitalisation_table[[#This Row],[year]])</f>
        <v>1962</v>
      </c>
      <c r="M185" t="str">
        <f>IF(Hospitalisation_table[[#This Row],[Hospital tier]]="?","tier - 2",Hospitalisation_table[[#This Row],[Hospital tier]])</f>
        <v>tier - 3</v>
      </c>
      <c r="N185" t="str">
        <f>IF(Hospitalisation_table[[#This Row],[City tier]]="?","tier - 2",Hospitalisation_table[[#This Row],[City tier]])</f>
        <v>tier - 3</v>
      </c>
      <c r="O185" t="str">
        <f>IF(Hospitalisation_table[[#This Row],[State ID]]="?","Unknown",Hospitalisation_table[[#This Row],[State ID]])</f>
        <v>R1016</v>
      </c>
      <c r="P185" s="20" t="str">
        <f>_xlfn.CONCAT(Hospitalisation_table[[#This Row],[date]],"-",Hospitalisation_table[[#This Row],[Month_Updated]],"-",Hospitalisation_table[[#This Row],[Year_Update]])</f>
        <v>2-Sep-1962</v>
      </c>
      <c r="Q185">
        <f>DATEDIF(Hospitalisation_table[[#This Row],[Date of Birth]],"8-Jun-2023","Y")</f>
        <v>60</v>
      </c>
    </row>
    <row r="186" spans="1:17" x14ac:dyDescent="0.3">
      <c r="A186" t="s">
        <v>1539</v>
      </c>
      <c r="B186" t="str">
        <f>IF(Hospitalisation_table[[#This Row],[Customer ID]]="?","UnKnown",Hospitalisation_table[[#This Row],[Customer ID]])</f>
        <v>Id832</v>
      </c>
      <c r="C186">
        <v>1962</v>
      </c>
      <c r="D186" t="s">
        <v>37</v>
      </c>
      <c r="E186">
        <v>1</v>
      </c>
      <c r="F186">
        <v>0</v>
      </c>
      <c r="G186" s="24">
        <v>12741.17</v>
      </c>
      <c r="H186" t="s">
        <v>12</v>
      </c>
      <c r="I186" t="s">
        <v>16</v>
      </c>
      <c r="J186" t="s">
        <v>356</v>
      </c>
      <c r="K186" t="str">
        <f>IF(Hospitalisation_table[[#This Row],[month]]="?","Sep",Hospitalisation_table[[#This Row],[month]])</f>
        <v>Oct</v>
      </c>
      <c r="L186">
        <f>IF(Hospitalisation_table[[#This Row],[year]] = "?",ROUNDUP(AVERAGE(Hospitalisation_table[year]),0),Hospitalisation_table[[#This Row],[year]])</f>
        <v>1962</v>
      </c>
      <c r="M186" t="str">
        <f>IF(Hospitalisation_table[[#This Row],[Hospital tier]]="?","tier - 2",Hospitalisation_table[[#This Row],[Hospital tier]])</f>
        <v>tier - 3</v>
      </c>
      <c r="N186" t="str">
        <f>IF(Hospitalisation_table[[#This Row],[City tier]]="?","tier - 2",Hospitalisation_table[[#This Row],[City tier]])</f>
        <v>tier - 1</v>
      </c>
      <c r="O186" t="str">
        <f>IF(Hospitalisation_table[[#This Row],[State ID]]="?","Unknown",Hospitalisation_table[[#This Row],[State ID]])</f>
        <v>R1017</v>
      </c>
      <c r="P186" s="20" t="str">
        <f>_xlfn.CONCAT(Hospitalisation_table[[#This Row],[date]],"-",Hospitalisation_table[[#This Row],[Month_Updated]],"-",Hospitalisation_table[[#This Row],[Year_Update]])</f>
        <v>1-Oct-1962</v>
      </c>
      <c r="Q186">
        <f>DATEDIF(Hospitalisation_table[[#This Row],[Date of Birth]],"8-Jun-2023","Y")</f>
        <v>60</v>
      </c>
    </row>
    <row r="187" spans="1:17" x14ac:dyDescent="0.3">
      <c r="A187" t="s">
        <v>1540</v>
      </c>
      <c r="B187" t="str">
        <f>IF(Hospitalisation_table[[#This Row],[Customer ID]]="?","UnKnown",Hospitalisation_table[[#This Row],[Customer ID]])</f>
        <v>Id831</v>
      </c>
      <c r="C187">
        <v>1975</v>
      </c>
      <c r="D187" t="s">
        <v>20</v>
      </c>
      <c r="E187">
        <v>25</v>
      </c>
      <c r="F187">
        <v>1</v>
      </c>
      <c r="G187" s="24">
        <v>12770.27</v>
      </c>
      <c r="H187" t="s">
        <v>12</v>
      </c>
      <c r="I187" t="s">
        <v>12</v>
      </c>
      <c r="J187" t="s">
        <v>300</v>
      </c>
      <c r="K187" t="str">
        <f>IF(Hospitalisation_table[[#This Row],[month]]="?","Sep",Hospitalisation_table[[#This Row],[month]])</f>
        <v>Sep</v>
      </c>
      <c r="L187">
        <f>IF(Hospitalisation_table[[#This Row],[year]] = "?",ROUNDUP(AVERAGE(Hospitalisation_table[year]),0),Hospitalisation_table[[#This Row],[year]])</f>
        <v>1975</v>
      </c>
      <c r="M187" t="str">
        <f>IF(Hospitalisation_table[[#This Row],[Hospital tier]]="?","tier - 2",Hospitalisation_table[[#This Row],[Hospital tier]])</f>
        <v>tier - 3</v>
      </c>
      <c r="N187" t="str">
        <f>IF(Hospitalisation_table[[#This Row],[City tier]]="?","tier - 2",Hospitalisation_table[[#This Row],[City tier]])</f>
        <v>tier - 3</v>
      </c>
      <c r="O187" t="str">
        <f>IF(Hospitalisation_table[[#This Row],[State ID]]="?","Unknown",Hospitalisation_table[[#This Row],[State ID]])</f>
        <v>R1021</v>
      </c>
      <c r="P187" s="20" t="str">
        <f>_xlfn.CONCAT(Hospitalisation_table[[#This Row],[date]],"-",Hospitalisation_table[[#This Row],[Month_Updated]],"-",Hospitalisation_table[[#This Row],[Year_Update]])</f>
        <v>25-Sep-1975</v>
      </c>
      <c r="Q187">
        <f>DATEDIF(Hospitalisation_table[[#This Row],[Date of Birth]],"8-Jun-2023","Y")</f>
        <v>47</v>
      </c>
    </row>
    <row r="188" spans="1:17" x14ac:dyDescent="0.3">
      <c r="A188" t="s">
        <v>1541</v>
      </c>
      <c r="B188" t="str">
        <f>IF(Hospitalisation_table[[#This Row],[Customer ID]]="?","UnKnown",Hospitalisation_table[[#This Row],[Customer ID]])</f>
        <v>Id830</v>
      </c>
      <c r="C188">
        <v>1972</v>
      </c>
      <c r="D188" t="s">
        <v>37</v>
      </c>
      <c r="E188">
        <v>7</v>
      </c>
      <c r="F188">
        <v>0</v>
      </c>
      <c r="G188" s="24">
        <v>12776.05</v>
      </c>
      <c r="H188" t="s">
        <v>12</v>
      </c>
      <c r="I188" t="s">
        <v>12</v>
      </c>
      <c r="J188" t="s">
        <v>535</v>
      </c>
      <c r="K188" t="str">
        <f>IF(Hospitalisation_table[[#This Row],[month]]="?","Sep",Hospitalisation_table[[#This Row],[month]])</f>
        <v>Oct</v>
      </c>
      <c r="L188">
        <f>IF(Hospitalisation_table[[#This Row],[year]] = "?",ROUNDUP(AVERAGE(Hospitalisation_table[year]),0),Hospitalisation_table[[#This Row],[year]])</f>
        <v>1972</v>
      </c>
      <c r="M188" t="str">
        <f>IF(Hospitalisation_table[[#This Row],[Hospital tier]]="?","tier - 2",Hospitalisation_table[[#This Row],[Hospital tier]])</f>
        <v>tier - 3</v>
      </c>
      <c r="N188" t="str">
        <f>IF(Hospitalisation_table[[#This Row],[City tier]]="?","tier - 2",Hospitalisation_table[[#This Row],[City tier]])</f>
        <v>tier - 3</v>
      </c>
      <c r="O188" t="str">
        <f>IF(Hospitalisation_table[[#This Row],[State ID]]="?","Unknown",Hospitalisation_table[[#This Row],[State ID]])</f>
        <v>R1026</v>
      </c>
      <c r="P188" s="20" t="str">
        <f>_xlfn.CONCAT(Hospitalisation_table[[#This Row],[date]],"-",Hospitalisation_table[[#This Row],[Month_Updated]],"-",Hospitalisation_table[[#This Row],[Year_Update]])</f>
        <v>7-Oct-1972</v>
      </c>
      <c r="Q188">
        <f>DATEDIF(Hospitalisation_table[[#This Row],[Date of Birth]],"8-Jun-2023","Y")</f>
        <v>50</v>
      </c>
    </row>
    <row r="189" spans="1:17" x14ac:dyDescent="0.3">
      <c r="A189" t="s">
        <v>2290</v>
      </c>
      <c r="B189" t="str">
        <f>IF(Hospitalisation_table[[#This Row],[Customer ID]]="?","UnKnown",Hospitalisation_table[[#This Row],[Customer ID]])</f>
        <v>Id83</v>
      </c>
      <c r="C189">
        <v>1964</v>
      </c>
      <c r="D189" t="s">
        <v>18</v>
      </c>
      <c r="E189">
        <v>6</v>
      </c>
      <c r="F189">
        <v>0</v>
      </c>
      <c r="G189" s="24">
        <v>41250.39</v>
      </c>
      <c r="H189" t="s">
        <v>16</v>
      </c>
      <c r="I189" t="s">
        <v>12</v>
      </c>
      <c r="J189" t="s">
        <v>42</v>
      </c>
      <c r="K189" t="str">
        <f>IF(Hospitalisation_table[[#This Row],[month]]="?","Sep",Hospitalisation_table[[#This Row],[month]])</f>
        <v>Jun</v>
      </c>
      <c r="L189">
        <f>IF(Hospitalisation_table[[#This Row],[year]] = "?",ROUNDUP(AVERAGE(Hospitalisation_table[year]),0),Hospitalisation_table[[#This Row],[year]])</f>
        <v>1964</v>
      </c>
      <c r="M189" t="str">
        <f>IF(Hospitalisation_table[[#This Row],[Hospital tier]]="?","tier - 2",Hospitalisation_table[[#This Row],[Hospital tier]])</f>
        <v>tier - 1</v>
      </c>
      <c r="N189" t="str">
        <f>IF(Hospitalisation_table[[#This Row],[City tier]]="?","tier - 2",Hospitalisation_table[[#This Row],[City tier]])</f>
        <v>tier - 3</v>
      </c>
      <c r="O189" t="str">
        <f>IF(Hospitalisation_table[[#This Row],[State ID]]="?","Unknown",Hospitalisation_table[[#This Row],[State ID]])</f>
        <v>R1011</v>
      </c>
      <c r="P189" s="20" t="str">
        <f>_xlfn.CONCAT(Hospitalisation_table[[#This Row],[date]],"-",Hospitalisation_table[[#This Row],[Month_Updated]],"-",Hospitalisation_table[[#This Row],[Year_Update]])</f>
        <v>6-Jun-1964</v>
      </c>
      <c r="Q189">
        <f>DATEDIF(Hospitalisation_table[[#This Row],[Date of Birth]],"8-Jun-2023","Y")</f>
        <v>59</v>
      </c>
    </row>
    <row r="190" spans="1:17" x14ac:dyDescent="0.3">
      <c r="A190" t="s">
        <v>1542</v>
      </c>
      <c r="B190" t="str">
        <f>IF(Hospitalisation_table[[#This Row],[Customer ID]]="?","UnKnown",Hospitalisation_table[[#This Row],[Customer ID]])</f>
        <v>Id829</v>
      </c>
      <c r="C190">
        <v>1963</v>
      </c>
      <c r="D190" t="s">
        <v>30</v>
      </c>
      <c r="E190">
        <v>5</v>
      </c>
      <c r="F190">
        <v>0</v>
      </c>
      <c r="G190" s="24">
        <v>12788.03</v>
      </c>
      <c r="H190" t="s">
        <v>12</v>
      </c>
      <c r="I190" t="s">
        <v>12</v>
      </c>
      <c r="J190" t="s">
        <v>200</v>
      </c>
      <c r="K190" t="str">
        <f>IF(Hospitalisation_table[[#This Row],[month]]="?","Sep",Hospitalisation_table[[#This Row],[month]])</f>
        <v>Dec</v>
      </c>
      <c r="L190">
        <f>IF(Hospitalisation_table[[#This Row],[year]] = "?",ROUNDUP(AVERAGE(Hospitalisation_table[year]),0),Hospitalisation_table[[#This Row],[year]])</f>
        <v>1963</v>
      </c>
      <c r="M190" t="str">
        <f>IF(Hospitalisation_table[[#This Row],[Hospital tier]]="?","tier - 2",Hospitalisation_table[[#This Row],[Hospital tier]])</f>
        <v>tier - 3</v>
      </c>
      <c r="N190" t="str">
        <f>IF(Hospitalisation_table[[#This Row],[City tier]]="?","tier - 2",Hospitalisation_table[[#This Row],[City tier]])</f>
        <v>tier - 3</v>
      </c>
      <c r="O190" t="str">
        <f>IF(Hospitalisation_table[[#This Row],[State ID]]="?","Unknown",Hospitalisation_table[[#This Row],[State ID]])</f>
        <v>R1025</v>
      </c>
      <c r="P190" s="20" t="str">
        <f>_xlfn.CONCAT(Hospitalisation_table[[#This Row],[date]],"-",Hospitalisation_table[[#This Row],[Month_Updated]],"-",Hospitalisation_table[[#This Row],[Year_Update]])</f>
        <v>5-Dec-1963</v>
      </c>
      <c r="Q190">
        <f>DATEDIF(Hospitalisation_table[[#This Row],[Date of Birth]],"8-Jun-2023","Y")</f>
        <v>59</v>
      </c>
    </row>
    <row r="191" spans="1:17" x14ac:dyDescent="0.3">
      <c r="A191" t="s">
        <v>1543</v>
      </c>
      <c r="B191" t="str">
        <f>IF(Hospitalisation_table[[#This Row],[Customer ID]]="?","UnKnown",Hospitalisation_table[[#This Row],[Customer ID]])</f>
        <v>Id828</v>
      </c>
      <c r="C191">
        <v>1983</v>
      </c>
      <c r="D191" t="s">
        <v>37</v>
      </c>
      <c r="E191">
        <v>29</v>
      </c>
      <c r="F191">
        <v>3</v>
      </c>
      <c r="G191" s="24">
        <v>12788.18</v>
      </c>
      <c r="H191" t="s">
        <v>12</v>
      </c>
      <c r="I191" t="s">
        <v>16</v>
      </c>
      <c r="J191" t="s">
        <v>535</v>
      </c>
      <c r="K191" t="str">
        <f>IF(Hospitalisation_table[[#This Row],[month]]="?","Sep",Hospitalisation_table[[#This Row],[month]])</f>
        <v>Oct</v>
      </c>
      <c r="L191">
        <f>IF(Hospitalisation_table[[#This Row],[year]] = "?",ROUNDUP(AVERAGE(Hospitalisation_table[year]),0),Hospitalisation_table[[#This Row],[year]])</f>
        <v>1983</v>
      </c>
      <c r="M191" t="str">
        <f>IF(Hospitalisation_table[[#This Row],[Hospital tier]]="?","tier - 2",Hospitalisation_table[[#This Row],[Hospital tier]])</f>
        <v>tier - 3</v>
      </c>
      <c r="N191" t="str">
        <f>IF(Hospitalisation_table[[#This Row],[City tier]]="?","tier - 2",Hospitalisation_table[[#This Row],[City tier]])</f>
        <v>tier - 1</v>
      </c>
      <c r="O191" t="str">
        <f>IF(Hospitalisation_table[[#This Row],[State ID]]="?","Unknown",Hospitalisation_table[[#This Row],[State ID]])</f>
        <v>R1026</v>
      </c>
      <c r="P191" s="20" t="str">
        <f>_xlfn.CONCAT(Hospitalisation_table[[#This Row],[date]],"-",Hospitalisation_table[[#This Row],[Month_Updated]],"-",Hospitalisation_table[[#This Row],[Year_Update]])</f>
        <v>29-Oct-1983</v>
      </c>
      <c r="Q191">
        <f>DATEDIF(Hospitalisation_table[[#This Row],[Date of Birth]],"8-Jun-2023","Y")</f>
        <v>39</v>
      </c>
    </row>
    <row r="192" spans="1:17" x14ac:dyDescent="0.3">
      <c r="A192" t="s">
        <v>1544</v>
      </c>
      <c r="B192" t="str">
        <f>IF(Hospitalisation_table[[#This Row],[Customer ID]]="?","UnKnown",Hospitalisation_table[[#This Row],[Customer ID]])</f>
        <v>Id827</v>
      </c>
      <c r="C192">
        <v>1978</v>
      </c>
      <c r="D192" t="s">
        <v>10</v>
      </c>
      <c r="E192">
        <v>24</v>
      </c>
      <c r="F192">
        <v>0</v>
      </c>
      <c r="G192" s="24">
        <v>12797.21</v>
      </c>
      <c r="H192" t="s">
        <v>12</v>
      </c>
      <c r="I192" t="s">
        <v>16</v>
      </c>
      <c r="J192" t="s">
        <v>247</v>
      </c>
      <c r="K192" t="str">
        <f>IF(Hospitalisation_table[[#This Row],[month]]="?","Sep",Hospitalisation_table[[#This Row],[month]])</f>
        <v>Jul</v>
      </c>
      <c r="L192">
        <f>IF(Hospitalisation_table[[#This Row],[year]] = "?",ROUNDUP(AVERAGE(Hospitalisation_table[year]),0),Hospitalisation_table[[#This Row],[year]])</f>
        <v>1978</v>
      </c>
      <c r="M192" t="str">
        <f>IF(Hospitalisation_table[[#This Row],[Hospital tier]]="?","tier - 2",Hospitalisation_table[[#This Row],[Hospital tier]])</f>
        <v>tier - 3</v>
      </c>
      <c r="N192" t="str">
        <f>IF(Hospitalisation_table[[#This Row],[City tier]]="?","tier - 2",Hospitalisation_table[[#This Row],[City tier]])</f>
        <v>tier - 1</v>
      </c>
      <c r="O192" t="str">
        <f>IF(Hospitalisation_table[[#This Row],[State ID]]="?","Unknown",Hospitalisation_table[[#This Row],[State ID]])</f>
        <v>R1024</v>
      </c>
      <c r="P192" s="20" t="str">
        <f>_xlfn.CONCAT(Hospitalisation_table[[#This Row],[date]],"-",Hospitalisation_table[[#This Row],[Month_Updated]],"-",Hospitalisation_table[[#This Row],[Year_Update]])</f>
        <v>24-Jul-1978</v>
      </c>
      <c r="Q192">
        <f>DATEDIF(Hospitalisation_table[[#This Row],[Date of Birth]],"8-Jun-2023","Y")</f>
        <v>44</v>
      </c>
    </row>
    <row r="193" spans="1:17" x14ac:dyDescent="0.3">
      <c r="A193" t="s">
        <v>1545</v>
      </c>
      <c r="B193" t="str">
        <f>IF(Hospitalisation_table[[#This Row],[Customer ID]]="?","UnKnown",Hospitalisation_table[[#This Row],[Customer ID]])</f>
        <v>Id826</v>
      </c>
      <c r="C193">
        <v>1963</v>
      </c>
      <c r="D193" t="s">
        <v>10</v>
      </c>
      <c r="E193">
        <v>20</v>
      </c>
      <c r="F193">
        <v>0</v>
      </c>
      <c r="G193" s="24">
        <v>12815.44</v>
      </c>
      <c r="H193" t="s">
        <v>12</v>
      </c>
      <c r="I193" t="s">
        <v>12</v>
      </c>
      <c r="J193" t="s">
        <v>247</v>
      </c>
      <c r="K193" t="str">
        <f>IF(Hospitalisation_table[[#This Row],[month]]="?","Sep",Hospitalisation_table[[#This Row],[month]])</f>
        <v>Jul</v>
      </c>
      <c r="L193">
        <f>IF(Hospitalisation_table[[#This Row],[year]] = "?",ROUNDUP(AVERAGE(Hospitalisation_table[year]),0),Hospitalisation_table[[#This Row],[year]])</f>
        <v>1963</v>
      </c>
      <c r="M193" t="str">
        <f>IF(Hospitalisation_table[[#This Row],[Hospital tier]]="?","tier - 2",Hospitalisation_table[[#This Row],[Hospital tier]])</f>
        <v>tier - 3</v>
      </c>
      <c r="N193" t="str">
        <f>IF(Hospitalisation_table[[#This Row],[City tier]]="?","tier - 2",Hospitalisation_table[[#This Row],[City tier]])</f>
        <v>tier - 3</v>
      </c>
      <c r="O193" t="str">
        <f>IF(Hospitalisation_table[[#This Row],[State ID]]="?","Unknown",Hospitalisation_table[[#This Row],[State ID]])</f>
        <v>R1024</v>
      </c>
      <c r="P193" s="20" t="str">
        <f>_xlfn.CONCAT(Hospitalisation_table[[#This Row],[date]],"-",Hospitalisation_table[[#This Row],[Month_Updated]],"-",Hospitalisation_table[[#This Row],[Year_Update]])</f>
        <v>20-Jul-1963</v>
      </c>
      <c r="Q193">
        <f>DATEDIF(Hospitalisation_table[[#This Row],[Date of Birth]],"8-Jun-2023","Y")</f>
        <v>59</v>
      </c>
    </row>
    <row r="194" spans="1:17" x14ac:dyDescent="0.3">
      <c r="A194" t="s">
        <v>1546</v>
      </c>
      <c r="B194" t="str">
        <f>IF(Hospitalisation_table[[#This Row],[Customer ID]]="?","UnKnown",Hospitalisation_table[[#This Row],[Customer ID]])</f>
        <v>Id825</v>
      </c>
      <c r="C194">
        <v>1967</v>
      </c>
      <c r="D194" t="s">
        <v>20</v>
      </c>
      <c r="E194">
        <v>25</v>
      </c>
      <c r="F194">
        <v>0</v>
      </c>
      <c r="G194" s="24">
        <v>12823.25</v>
      </c>
      <c r="H194" t="s">
        <v>12</v>
      </c>
      <c r="I194" t="s">
        <v>12</v>
      </c>
      <c r="J194" t="s">
        <v>300</v>
      </c>
      <c r="K194" t="str">
        <f>IF(Hospitalisation_table[[#This Row],[month]]="?","Sep",Hospitalisation_table[[#This Row],[month]])</f>
        <v>Sep</v>
      </c>
      <c r="L194">
        <f>IF(Hospitalisation_table[[#This Row],[year]] = "?",ROUNDUP(AVERAGE(Hospitalisation_table[year]),0),Hospitalisation_table[[#This Row],[year]])</f>
        <v>1967</v>
      </c>
      <c r="M194" t="str">
        <f>IF(Hospitalisation_table[[#This Row],[Hospital tier]]="?","tier - 2",Hospitalisation_table[[#This Row],[Hospital tier]])</f>
        <v>tier - 3</v>
      </c>
      <c r="N194" t="str">
        <f>IF(Hospitalisation_table[[#This Row],[City tier]]="?","tier - 2",Hospitalisation_table[[#This Row],[City tier]])</f>
        <v>tier - 3</v>
      </c>
      <c r="O194" t="str">
        <f>IF(Hospitalisation_table[[#This Row],[State ID]]="?","Unknown",Hospitalisation_table[[#This Row],[State ID]])</f>
        <v>R1021</v>
      </c>
      <c r="P194" s="20" t="str">
        <f>_xlfn.CONCAT(Hospitalisation_table[[#This Row],[date]],"-",Hospitalisation_table[[#This Row],[Month_Updated]],"-",Hospitalisation_table[[#This Row],[Year_Update]])</f>
        <v>25-Sep-1967</v>
      </c>
      <c r="Q194">
        <f>DATEDIF(Hospitalisation_table[[#This Row],[Date of Birth]],"8-Jun-2023","Y")</f>
        <v>55</v>
      </c>
    </row>
    <row r="195" spans="1:17" x14ac:dyDescent="0.3">
      <c r="A195" t="s">
        <v>1547</v>
      </c>
      <c r="B195" t="str">
        <f>IF(Hospitalisation_table[[#This Row],[Customer ID]]="?","UnKnown",Hospitalisation_table[[#This Row],[Customer ID]])</f>
        <v>Id824</v>
      </c>
      <c r="C195">
        <v>2004</v>
      </c>
      <c r="D195" t="s">
        <v>15</v>
      </c>
      <c r="E195">
        <v>9</v>
      </c>
      <c r="F195">
        <v>2</v>
      </c>
      <c r="G195" s="24">
        <v>12829.46</v>
      </c>
      <c r="H195" t="s">
        <v>12</v>
      </c>
      <c r="I195" t="s">
        <v>12</v>
      </c>
      <c r="J195" t="s">
        <v>168</v>
      </c>
      <c r="K195" t="str">
        <f>IF(Hospitalisation_table[[#This Row],[month]]="?","Sep",Hospitalisation_table[[#This Row],[month]])</f>
        <v>Nov</v>
      </c>
      <c r="L195">
        <f>IF(Hospitalisation_table[[#This Row],[year]] = "?",ROUNDUP(AVERAGE(Hospitalisation_table[year]),0),Hospitalisation_table[[#This Row],[year]])</f>
        <v>2004</v>
      </c>
      <c r="M195" t="str">
        <f>IF(Hospitalisation_table[[#This Row],[Hospital tier]]="?","tier - 2",Hospitalisation_table[[#This Row],[Hospital tier]])</f>
        <v>tier - 3</v>
      </c>
      <c r="N195" t="str">
        <f>IF(Hospitalisation_table[[#This Row],[City tier]]="?","tier - 2",Hospitalisation_table[[#This Row],[City tier]])</f>
        <v>tier - 3</v>
      </c>
      <c r="O195" t="str">
        <f>IF(Hospitalisation_table[[#This Row],[State ID]]="?","Unknown",Hospitalisation_table[[#This Row],[State ID]])</f>
        <v>R1016</v>
      </c>
      <c r="P195" s="20" t="str">
        <f>_xlfn.CONCAT(Hospitalisation_table[[#This Row],[date]],"-",Hospitalisation_table[[#This Row],[Month_Updated]],"-",Hospitalisation_table[[#This Row],[Year_Update]])</f>
        <v>9-Nov-2004</v>
      </c>
      <c r="Q195">
        <f>DATEDIF(Hospitalisation_table[[#This Row],[Date of Birth]],"8-Jun-2023","Y")</f>
        <v>18</v>
      </c>
    </row>
    <row r="196" spans="1:17" x14ac:dyDescent="0.3">
      <c r="A196" t="s">
        <v>1548</v>
      </c>
      <c r="B196" t="str">
        <f>IF(Hospitalisation_table[[#This Row],[Customer ID]]="?","UnKnown",Hospitalisation_table[[#This Row],[Customer ID]])</f>
        <v>Id823</v>
      </c>
      <c r="C196">
        <v>1993</v>
      </c>
      <c r="D196" t="s">
        <v>20</v>
      </c>
      <c r="E196">
        <v>27</v>
      </c>
      <c r="F196">
        <v>0</v>
      </c>
      <c r="G196" s="24">
        <v>12847.24</v>
      </c>
      <c r="H196" t="s">
        <v>12</v>
      </c>
      <c r="I196" t="s">
        <v>11</v>
      </c>
      <c r="J196" t="s">
        <v>23</v>
      </c>
      <c r="K196" t="str">
        <f>IF(Hospitalisation_table[[#This Row],[month]]="?","Sep",Hospitalisation_table[[#This Row],[month]])</f>
        <v>Sep</v>
      </c>
      <c r="L196">
        <f>IF(Hospitalisation_table[[#This Row],[year]] = "?",ROUNDUP(AVERAGE(Hospitalisation_table[year]),0),Hospitalisation_table[[#This Row],[year]])</f>
        <v>1993</v>
      </c>
      <c r="M196" t="str">
        <f>IF(Hospitalisation_table[[#This Row],[Hospital tier]]="?","tier - 2",Hospitalisation_table[[#This Row],[Hospital tier]])</f>
        <v>tier - 3</v>
      </c>
      <c r="N196" t="str">
        <f>IF(Hospitalisation_table[[#This Row],[City tier]]="?","tier - 2",Hospitalisation_table[[#This Row],[City tier]])</f>
        <v>tier - 2</v>
      </c>
      <c r="O196" t="str">
        <f>IF(Hospitalisation_table[[#This Row],[State ID]]="?","Unknown",Hospitalisation_table[[#This Row],[State ID]])</f>
        <v>R1012</v>
      </c>
      <c r="P196" s="20" t="str">
        <f>_xlfn.CONCAT(Hospitalisation_table[[#This Row],[date]],"-",Hospitalisation_table[[#This Row],[Month_Updated]],"-",Hospitalisation_table[[#This Row],[Year_Update]])</f>
        <v>27-Sep-1993</v>
      </c>
      <c r="Q196">
        <f>DATEDIF(Hospitalisation_table[[#This Row],[Date of Birth]],"8-Jun-2023","Y")</f>
        <v>29</v>
      </c>
    </row>
    <row r="197" spans="1:17" x14ac:dyDescent="0.3">
      <c r="A197" t="s">
        <v>1549</v>
      </c>
      <c r="B197" t="str">
        <f>IF(Hospitalisation_table[[#This Row],[Customer ID]]="?","UnKnown",Hospitalisation_table[[#This Row],[Customer ID]])</f>
        <v>Id822</v>
      </c>
      <c r="C197">
        <v>1973</v>
      </c>
      <c r="D197" t="s">
        <v>20</v>
      </c>
      <c r="E197">
        <v>22</v>
      </c>
      <c r="F197">
        <v>0</v>
      </c>
      <c r="G197" s="24">
        <v>12852.37</v>
      </c>
      <c r="H197" t="s">
        <v>12</v>
      </c>
      <c r="I197" t="s">
        <v>16</v>
      </c>
      <c r="J197" t="s">
        <v>23</v>
      </c>
      <c r="K197" t="str">
        <f>IF(Hospitalisation_table[[#This Row],[month]]="?","Sep",Hospitalisation_table[[#This Row],[month]])</f>
        <v>Sep</v>
      </c>
      <c r="L197">
        <f>IF(Hospitalisation_table[[#This Row],[year]] = "?",ROUNDUP(AVERAGE(Hospitalisation_table[year]),0),Hospitalisation_table[[#This Row],[year]])</f>
        <v>1973</v>
      </c>
      <c r="M197" t="str">
        <f>IF(Hospitalisation_table[[#This Row],[Hospital tier]]="?","tier - 2",Hospitalisation_table[[#This Row],[Hospital tier]])</f>
        <v>tier - 3</v>
      </c>
      <c r="N197" t="str">
        <f>IF(Hospitalisation_table[[#This Row],[City tier]]="?","tier - 2",Hospitalisation_table[[#This Row],[City tier]])</f>
        <v>tier - 1</v>
      </c>
      <c r="O197" t="str">
        <f>IF(Hospitalisation_table[[#This Row],[State ID]]="?","Unknown",Hospitalisation_table[[#This Row],[State ID]])</f>
        <v>R1012</v>
      </c>
      <c r="P197" s="20" t="str">
        <f>_xlfn.CONCAT(Hospitalisation_table[[#This Row],[date]],"-",Hospitalisation_table[[#This Row],[Month_Updated]],"-",Hospitalisation_table[[#This Row],[Year_Update]])</f>
        <v>22-Sep-1973</v>
      </c>
      <c r="Q197">
        <f>DATEDIF(Hospitalisation_table[[#This Row],[Date of Birth]],"8-Jun-2023","Y")</f>
        <v>49</v>
      </c>
    </row>
    <row r="198" spans="1:17" x14ac:dyDescent="0.3">
      <c r="A198" t="s">
        <v>1550</v>
      </c>
      <c r="B198" t="str">
        <f>IF(Hospitalisation_table[[#This Row],[Customer ID]]="?","UnKnown",Hospitalisation_table[[#This Row],[Customer ID]])</f>
        <v>Id821</v>
      </c>
      <c r="C198">
        <v>1963</v>
      </c>
      <c r="D198" t="s">
        <v>20</v>
      </c>
      <c r="E198">
        <v>27</v>
      </c>
      <c r="F198">
        <v>0</v>
      </c>
      <c r="G198" s="24">
        <v>12856.84</v>
      </c>
      <c r="H198" t="s">
        <v>12</v>
      </c>
      <c r="I198" t="s">
        <v>12</v>
      </c>
      <c r="J198" t="s">
        <v>300</v>
      </c>
      <c r="K198" t="str">
        <f>IF(Hospitalisation_table[[#This Row],[month]]="?","Sep",Hospitalisation_table[[#This Row],[month]])</f>
        <v>Sep</v>
      </c>
      <c r="L198">
        <f>IF(Hospitalisation_table[[#This Row],[year]] = "?",ROUNDUP(AVERAGE(Hospitalisation_table[year]),0),Hospitalisation_table[[#This Row],[year]])</f>
        <v>1963</v>
      </c>
      <c r="M198" t="str">
        <f>IF(Hospitalisation_table[[#This Row],[Hospital tier]]="?","tier - 2",Hospitalisation_table[[#This Row],[Hospital tier]])</f>
        <v>tier - 3</v>
      </c>
      <c r="N198" t="str">
        <f>IF(Hospitalisation_table[[#This Row],[City tier]]="?","tier - 2",Hospitalisation_table[[#This Row],[City tier]])</f>
        <v>tier - 3</v>
      </c>
      <c r="O198" t="str">
        <f>IF(Hospitalisation_table[[#This Row],[State ID]]="?","Unknown",Hospitalisation_table[[#This Row],[State ID]])</f>
        <v>R1021</v>
      </c>
      <c r="P198" s="20" t="str">
        <f>_xlfn.CONCAT(Hospitalisation_table[[#This Row],[date]],"-",Hospitalisation_table[[#This Row],[Month_Updated]],"-",Hospitalisation_table[[#This Row],[Year_Update]])</f>
        <v>27-Sep-1963</v>
      </c>
      <c r="Q198">
        <f>DATEDIF(Hospitalisation_table[[#This Row],[Date of Birth]],"8-Jun-2023","Y")</f>
        <v>59</v>
      </c>
    </row>
    <row r="199" spans="1:17" x14ac:dyDescent="0.3">
      <c r="A199" t="s">
        <v>1551</v>
      </c>
      <c r="B199" t="str">
        <f>IF(Hospitalisation_table[[#This Row],[Customer ID]]="?","UnKnown",Hospitalisation_table[[#This Row],[Customer ID]])</f>
        <v>Id820</v>
      </c>
      <c r="C199">
        <v>1984</v>
      </c>
      <c r="D199" t="s">
        <v>35</v>
      </c>
      <c r="E199">
        <v>6</v>
      </c>
      <c r="F199">
        <v>3</v>
      </c>
      <c r="G199" s="24">
        <v>12870.31</v>
      </c>
      <c r="H199" t="s">
        <v>12</v>
      </c>
      <c r="I199" t="s">
        <v>12</v>
      </c>
      <c r="J199" t="s">
        <v>23</v>
      </c>
      <c r="K199" t="str">
        <f>IF(Hospitalisation_table[[#This Row],[month]]="?","Sep",Hospitalisation_table[[#This Row],[month]])</f>
        <v>Aug</v>
      </c>
      <c r="L199">
        <f>IF(Hospitalisation_table[[#This Row],[year]] = "?",ROUNDUP(AVERAGE(Hospitalisation_table[year]),0),Hospitalisation_table[[#This Row],[year]])</f>
        <v>1984</v>
      </c>
      <c r="M199" t="str">
        <f>IF(Hospitalisation_table[[#This Row],[Hospital tier]]="?","tier - 2",Hospitalisation_table[[#This Row],[Hospital tier]])</f>
        <v>tier - 3</v>
      </c>
      <c r="N199" t="str">
        <f>IF(Hospitalisation_table[[#This Row],[City tier]]="?","tier - 2",Hospitalisation_table[[#This Row],[City tier]])</f>
        <v>tier - 3</v>
      </c>
      <c r="O199" t="str">
        <f>IF(Hospitalisation_table[[#This Row],[State ID]]="?","Unknown",Hospitalisation_table[[#This Row],[State ID]])</f>
        <v>R1012</v>
      </c>
      <c r="P199" s="20" t="str">
        <f>_xlfn.CONCAT(Hospitalisation_table[[#This Row],[date]],"-",Hospitalisation_table[[#This Row],[Month_Updated]],"-",Hospitalisation_table[[#This Row],[Year_Update]])</f>
        <v>6-Aug-1984</v>
      </c>
      <c r="Q199">
        <f>DATEDIF(Hospitalisation_table[[#This Row],[Date of Birth]],"8-Jun-2023","Y")</f>
        <v>38</v>
      </c>
    </row>
    <row r="200" spans="1:17" x14ac:dyDescent="0.3">
      <c r="A200" t="s">
        <v>2291</v>
      </c>
      <c r="B200" t="str">
        <f>IF(Hospitalisation_table[[#This Row],[Customer ID]]="?","UnKnown",Hospitalisation_table[[#This Row],[Customer ID]])</f>
        <v>Id82</v>
      </c>
      <c r="C200">
        <v>1977</v>
      </c>
      <c r="D200" t="s">
        <v>35</v>
      </c>
      <c r="E200">
        <v>27</v>
      </c>
      <c r="F200">
        <v>2</v>
      </c>
      <c r="G200" s="24">
        <v>41271.5</v>
      </c>
      <c r="H200" t="s">
        <v>16</v>
      </c>
      <c r="I200" t="s">
        <v>11</v>
      </c>
      <c r="J200" t="s">
        <v>42</v>
      </c>
      <c r="K200" t="str">
        <f>IF(Hospitalisation_table[[#This Row],[month]]="?","Sep",Hospitalisation_table[[#This Row],[month]])</f>
        <v>Aug</v>
      </c>
      <c r="L200">
        <f>IF(Hospitalisation_table[[#This Row],[year]] = "?",ROUNDUP(AVERAGE(Hospitalisation_table[year]),0),Hospitalisation_table[[#This Row],[year]])</f>
        <v>1977</v>
      </c>
      <c r="M200" t="str">
        <f>IF(Hospitalisation_table[[#This Row],[Hospital tier]]="?","tier - 2",Hospitalisation_table[[#This Row],[Hospital tier]])</f>
        <v>tier - 1</v>
      </c>
      <c r="N200" t="str">
        <f>IF(Hospitalisation_table[[#This Row],[City tier]]="?","tier - 2",Hospitalisation_table[[#This Row],[City tier]])</f>
        <v>tier - 2</v>
      </c>
      <c r="O200" t="str">
        <f>IF(Hospitalisation_table[[#This Row],[State ID]]="?","Unknown",Hospitalisation_table[[#This Row],[State ID]])</f>
        <v>R1011</v>
      </c>
      <c r="P200" s="20" t="str">
        <f>_xlfn.CONCAT(Hospitalisation_table[[#This Row],[date]],"-",Hospitalisation_table[[#This Row],[Month_Updated]],"-",Hospitalisation_table[[#This Row],[Year_Update]])</f>
        <v>27-Aug-1977</v>
      </c>
      <c r="Q200">
        <f>DATEDIF(Hospitalisation_table[[#This Row],[Date of Birth]],"8-Jun-2023","Y")</f>
        <v>45</v>
      </c>
    </row>
    <row r="201" spans="1:17" x14ac:dyDescent="0.3">
      <c r="A201" t="s">
        <v>1552</v>
      </c>
      <c r="B201" t="str">
        <f>IF(Hospitalisation_table[[#This Row],[Customer ID]]="?","UnKnown",Hospitalisation_table[[#This Row],[Customer ID]])</f>
        <v>Id819</v>
      </c>
      <c r="C201">
        <v>2004</v>
      </c>
      <c r="D201" t="s">
        <v>10</v>
      </c>
      <c r="E201">
        <v>9</v>
      </c>
      <c r="F201">
        <v>0</v>
      </c>
      <c r="G201" s="24">
        <v>12890.06</v>
      </c>
      <c r="H201" t="s">
        <v>12</v>
      </c>
      <c r="I201" t="s">
        <v>16</v>
      </c>
      <c r="J201" t="s">
        <v>166</v>
      </c>
      <c r="K201" t="str">
        <f>IF(Hospitalisation_table[[#This Row],[month]]="?","Sep",Hospitalisation_table[[#This Row],[month]])</f>
        <v>Jul</v>
      </c>
      <c r="L201">
        <f>IF(Hospitalisation_table[[#This Row],[year]] = "?",ROUNDUP(AVERAGE(Hospitalisation_table[year]),0),Hospitalisation_table[[#This Row],[year]])</f>
        <v>2004</v>
      </c>
      <c r="M201" t="str">
        <f>IF(Hospitalisation_table[[#This Row],[Hospital tier]]="?","tier - 2",Hospitalisation_table[[#This Row],[Hospital tier]])</f>
        <v>tier - 3</v>
      </c>
      <c r="N201" t="str">
        <f>IF(Hospitalisation_table[[#This Row],[City tier]]="?","tier - 2",Hospitalisation_table[[#This Row],[City tier]])</f>
        <v>tier - 1</v>
      </c>
      <c r="O201" t="str">
        <f>IF(Hospitalisation_table[[#This Row],[State ID]]="?","Unknown",Hospitalisation_table[[#This Row],[State ID]])</f>
        <v>R1019</v>
      </c>
      <c r="P201" s="20" t="str">
        <f>_xlfn.CONCAT(Hospitalisation_table[[#This Row],[date]],"-",Hospitalisation_table[[#This Row],[Month_Updated]],"-",Hospitalisation_table[[#This Row],[Year_Update]])</f>
        <v>9-Jul-2004</v>
      </c>
      <c r="Q201">
        <f>DATEDIF(Hospitalisation_table[[#This Row],[Date of Birth]],"8-Jun-2023","Y")</f>
        <v>18</v>
      </c>
    </row>
    <row r="202" spans="1:17" x14ac:dyDescent="0.3">
      <c r="A202" t="s">
        <v>1553</v>
      </c>
      <c r="B202" t="str">
        <f>IF(Hospitalisation_table[[#This Row],[Customer ID]]="?","UnKnown",Hospitalisation_table[[#This Row],[Customer ID]])</f>
        <v>Id818</v>
      </c>
      <c r="C202">
        <v>1963</v>
      </c>
      <c r="D202" t="s">
        <v>35</v>
      </c>
      <c r="E202">
        <v>16</v>
      </c>
      <c r="F202">
        <v>1</v>
      </c>
      <c r="G202" s="24">
        <v>12913.99</v>
      </c>
      <c r="H202" t="s">
        <v>12</v>
      </c>
      <c r="I202" t="s">
        <v>11</v>
      </c>
      <c r="J202" t="s">
        <v>168</v>
      </c>
      <c r="K202" t="str">
        <f>IF(Hospitalisation_table[[#This Row],[month]]="?","Sep",Hospitalisation_table[[#This Row],[month]])</f>
        <v>Aug</v>
      </c>
      <c r="L202">
        <f>IF(Hospitalisation_table[[#This Row],[year]] = "?",ROUNDUP(AVERAGE(Hospitalisation_table[year]),0),Hospitalisation_table[[#This Row],[year]])</f>
        <v>1963</v>
      </c>
      <c r="M202" t="str">
        <f>IF(Hospitalisation_table[[#This Row],[Hospital tier]]="?","tier - 2",Hospitalisation_table[[#This Row],[Hospital tier]])</f>
        <v>tier - 3</v>
      </c>
      <c r="N202" t="str">
        <f>IF(Hospitalisation_table[[#This Row],[City tier]]="?","tier - 2",Hospitalisation_table[[#This Row],[City tier]])</f>
        <v>tier - 2</v>
      </c>
      <c r="O202" t="str">
        <f>IF(Hospitalisation_table[[#This Row],[State ID]]="?","Unknown",Hospitalisation_table[[#This Row],[State ID]])</f>
        <v>R1016</v>
      </c>
      <c r="P202" s="20" t="str">
        <f>_xlfn.CONCAT(Hospitalisation_table[[#This Row],[date]],"-",Hospitalisation_table[[#This Row],[Month_Updated]],"-",Hospitalisation_table[[#This Row],[Year_Update]])</f>
        <v>16-Aug-1963</v>
      </c>
      <c r="Q202">
        <f>DATEDIF(Hospitalisation_table[[#This Row],[Date of Birth]],"8-Jun-2023","Y")</f>
        <v>59</v>
      </c>
    </row>
    <row r="203" spans="1:17" x14ac:dyDescent="0.3">
      <c r="A203" t="s">
        <v>1554</v>
      </c>
      <c r="B203" t="str">
        <f>IF(Hospitalisation_table[[#This Row],[Customer ID]]="?","UnKnown",Hospitalisation_table[[#This Row],[Customer ID]])</f>
        <v>Id817</v>
      </c>
      <c r="C203">
        <v>1963</v>
      </c>
      <c r="D203" t="s">
        <v>20</v>
      </c>
      <c r="E203">
        <v>1</v>
      </c>
      <c r="F203">
        <v>2</v>
      </c>
      <c r="G203" s="24">
        <v>12925.89</v>
      </c>
      <c r="H203" t="s">
        <v>12</v>
      </c>
      <c r="I203" t="s">
        <v>11</v>
      </c>
      <c r="J203" t="s">
        <v>13</v>
      </c>
      <c r="K203" t="str">
        <f>IF(Hospitalisation_table[[#This Row],[month]]="?","Sep",Hospitalisation_table[[#This Row],[month]])</f>
        <v>Sep</v>
      </c>
      <c r="L203">
        <f>IF(Hospitalisation_table[[#This Row],[year]] = "?",ROUNDUP(AVERAGE(Hospitalisation_table[year]),0),Hospitalisation_table[[#This Row],[year]])</f>
        <v>1963</v>
      </c>
      <c r="M203" t="str">
        <f>IF(Hospitalisation_table[[#This Row],[Hospital tier]]="?","tier - 2",Hospitalisation_table[[#This Row],[Hospital tier]])</f>
        <v>tier - 3</v>
      </c>
      <c r="N203" t="str">
        <f>IF(Hospitalisation_table[[#This Row],[City tier]]="?","tier - 2",Hospitalisation_table[[#This Row],[City tier]])</f>
        <v>tier - 2</v>
      </c>
      <c r="O203" t="str">
        <f>IF(Hospitalisation_table[[#This Row],[State ID]]="?","Unknown",Hospitalisation_table[[#This Row],[State ID]])</f>
        <v>R1013</v>
      </c>
      <c r="P203" s="20" t="str">
        <f>_xlfn.CONCAT(Hospitalisation_table[[#This Row],[date]],"-",Hospitalisation_table[[#This Row],[Month_Updated]],"-",Hospitalisation_table[[#This Row],[Year_Update]])</f>
        <v>1-Sep-1963</v>
      </c>
      <c r="Q203">
        <f>DATEDIF(Hospitalisation_table[[#This Row],[Date of Birth]],"8-Jun-2023","Y")</f>
        <v>59</v>
      </c>
    </row>
    <row r="204" spans="1:17" x14ac:dyDescent="0.3">
      <c r="A204" t="s">
        <v>1555</v>
      </c>
      <c r="B204" t="str">
        <f>IF(Hospitalisation_table[[#This Row],[Customer ID]]="?","UnKnown",Hospitalisation_table[[#This Row],[Customer ID]])</f>
        <v>Id816</v>
      </c>
      <c r="C204">
        <v>1963</v>
      </c>
      <c r="D204" t="s">
        <v>35</v>
      </c>
      <c r="E204">
        <v>14</v>
      </c>
      <c r="F204">
        <v>2</v>
      </c>
      <c r="G204" s="24">
        <v>12928.79</v>
      </c>
      <c r="H204" t="s">
        <v>12</v>
      </c>
      <c r="I204" t="s">
        <v>11</v>
      </c>
      <c r="J204" t="s">
        <v>13</v>
      </c>
      <c r="K204" t="str">
        <f>IF(Hospitalisation_table[[#This Row],[month]]="?","Sep",Hospitalisation_table[[#This Row],[month]])</f>
        <v>Aug</v>
      </c>
      <c r="L204">
        <f>IF(Hospitalisation_table[[#This Row],[year]] = "?",ROUNDUP(AVERAGE(Hospitalisation_table[year]),0),Hospitalisation_table[[#This Row],[year]])</f>
        <v>1963</v>
      </c>
      <c r="M204" t="str">
        <f>IF(Hospitalisation_table[[#This Row],[Hospital tier]]="?","tier - 2",Hospitalisation_table[[#This Row],[Hospital tier]])</f>
        <v>tier - 3</v>
      </c>
      <c r="N204" t="str">
        <f>IF(Hospitalisation_table[[#This Row],[City tier]]="?","tier - 2",Hospitalisation_table[[#This Row],[City tier]])</f>
        <v>tier - 2</v>
      </c>
      <c r="O204" t="str">
        <f>IF(Hospitalisation_table[[#This Row],[State ID]]="?","Unknown",Hospitalisation_table[[#This Row],[State ID]])</f>
        <v>R1013</v>
      </c>
      <c r="P204" s="20" t="str">
        <f>_xlfn.CONCAT(Hospitalisation_table[[#This Row],[date]],"-",Hospitalisation_table[[#This Row],[Month_Updated]],"-",Hospitalisation_table[[#This Row],[Year_Update]])</f>
        <v>14-Aug-1963</v>
      </c>
      <c r="Q204">
        <f>DATEDIF(Hospitalisation_table[[#This Row],[Date of Birth]],"8-Jun-2023","Y")</f>
        <v>59</v>
      </c>
    </row>
    <row r="205" spans="1:17" x14ac:dyDescent="0.3">
      <c r="A205" t="s">
        <v>1556</v>
      </c>
      <c r="B205" t="str">
        <f>IF(Hospitalisation_table[[#This Row],[Customer ID]]="?","UnKnown",Hospitalisation_table[[#This Row],[Customer ID]])</f>
        <v>Id815</v>
      </c>
      <c r="C205">
        <v>1966</v>
      </c>
      <c r="D205" t="s">
        <v>30</v>
      </c>
      <c r="E205">
        <v>22</v>
      </c>
      <c r="F205">
        <v>4</v>
      </c>
      <c r="G205" s="24">
        <v>12949.16</v>
      </c>
      <c r="H205" t="s">
        <v>12</v>
      </c>
      <c r="I205" t="s">
        <v>12</v>
      </c>
      <c r="J205" t="s">
        <v>13</v>
      </c>
      <c r="K205" t="str">
        <f>IF(Hospitalisation_table[[#This Row],[month]]="?","Sep",Hospitalisation_table[[#This Row],[month]])</f>
        <v>Dec</v>
      </c>
      <c r="L205">
        <f>IF(Hospitalisation_table[[#This Row],[year]] = "?",ROUNDUP(AVERAGE(Hospitalisation_table[year]),0),Hospitalisation_table[[#This Row],[year]])</f>
        <v>1966</v>
      </c>
      <c r="M205" t="str">
        <f>IF(Hospitalisation_table[[#This Row],[Hospital tier]]="?","tier - 2",Hospitalisation_table[[#This Row],[Hospital tier]])</f>
        <v>tier - 3</v>
      </c>
      <c r="N205" t="str">
        <f>IF(Hospitalisation_table[[#This Row],[City tier]]="?","tier - 2",Hospitalisation_table[[#This Row],[City tier]])</f>
        <v>tier - 3</v>
      </c>
      <c r="O205" t="str">
        <f>IF(Hospitalisation_table[[#This Row],[State ID]]="?","Unknown",Hospitalisation_table[[#This Row],[State ID]])</f>
        <v>R1013</v>
      </c>
      <c r="P205" s="20" t="str">
        <f>_xlfn.CONCAT(Hospitalisation_table[[#This Row],[date]],"-",Hospitalisation_table[[#This Row],[Month_Updated]],"-",Hospitalisation_table[[#This Row],[Year_Update]])</f>
        <v>22-Dec-1966</v>
      </c>
      <c r="Q205">
        <f>DATEDIF(Hospitalisation_table[[#This Row],[Date of Birth]],"8-Jun-2023","Y")</f>
        <v>56</v>
      </c>
    </row>
    <row r="206" spans="1:17" x14ac:dyDescent="0.3">
      <c r="A206" t="s">
        <v>1557</v>
      </c>
      <c r="B206" t="str">
        <f>IF(Hospitalisation_table[[#This Row],[Customer ID]]="?","UnKnown",Hospitalisation_table[[#This Row],[Customer ID]])</f>
        <v>Id814</v>
      </c>
      <c r="C206">
        <v>1961</v>
      </c>
      <c r="D206" t="s">
        <v>35</v>
      </c>
      <c r="E206">
        <v>20</v>
      </c>
      <c r="F206">
        <v>0</v>
      </c>
      <c r="G206" s="24">
        <v>12950.07</v>
      </c>
      <c r="H206" t="s">
        <v>12</v>
      </c>
      <c r="I206" t="s">
        <v>16</v>
      </c>
      <c r="J206" t="s">
        <v>23</v>
      </c>
      <c r="K206" t="str">
        <f>IF(Hospitalisation_table[[#This Row],[month]]="?","Sep",Hospitalisation_table[[#This Row],[month]])</f>
        <v>Aug</v>
      </c>
      <c r="L206">
        <f>IF(Hospitalisation_table[[#This Row],[year]] = "?",ROUNDUP(AVERAGE(Hospitalisation_table[year]),0),Hospitalisation_table[[#This Row],[year]])</f>
        <v>1961</v>
      </c>
      <c r="M206" t="str">
        <f>IF(Hospitalisation_table[[#This Row],[Hospital tier]]="?","tier - 2",Hospitalisation_table[[#This Row],[Hospital tier]])</f>
        <v>tier - 3</v>
      </c>
      <c r="N206" t="str">
        <f>IF(Hospitalisation_table[[#This Row],[City tier]]="?","tier - 2",Hospitalisation_table[[#This Row],[City tier]])</f>
        <v>tier - 1</v>
      </c>
      <c r="O206" t="str">
        <f>IF(Hospitalisation_table[[#This Row],[State ID]]="?","Unknown",Hospitalisation_table[[#This Row],[State ID]])</f>
        <v>R1012</v>
      </c>
      <c r="P206" s="20" t="str">
        <f>_xlfn.CONCAT(Hospitalisation_table[[#This Row],[date]],"-",Hospitalisation_table[[#This Row],[Month_Updated]],"-",Hospitalisation_table[[#This Row],[Year_Update]])</f>
        <v>20-Aug-1961</v>
      </c>
      <c r="Q206">
        <f>DATEDIF(Hospitalisation_table[[#This Row],[Date of Birth]],"8-Jun-2023","Y")</f>
        <v>61</v>
      </c>
    </row>
    <row r="207" spans="1:17" x14ac:dyDescent="0.3">
      <c r="A207" t="s">
        <v>1558</v>
      </c>
      <c r="B207" t="str">
        <f>IF(Hospitalisation_table[[#This Row],[Customer ID]]="?","UnKnown",Hospitalisation_table[[#This Row],[Customer ID]])</f>
        <v>Id813</v>
      </c>
      <c r="C207">
        <v>1960</v>
      </c>
      <c r="D207" t="s">
        <v>15</v>
      </c>
      <c r="E207">
        <v>4</v>
      </c>
      <c r="F207">
        <v>0</v>
      </c>
      <c r="G207" s="24">
        <v>12957.12</v>
      </c>
      <c r="H207" t="s">
        <v>12</v>
      </c>
      <c r="I207" t="s">
        <v>16</v>
      </c>
      <c r="J207" t="s">
        <v>42</v>
      </c>
      <c r="K207" t="str">
        <f>IF(Hospitalisation_table[[#This Row],[month]]="?","Sep",Hospitalisation_table[[#This Row],[month]])</f>
        <v>Nov</v>
      </c>
      <c r="L207">
        <f>IF(Hospitalisation_table[[#This Row],[year]] = "?",ROUNDUP(AVERAGE(Hospitalisation_table[year]),0),Hospitalisation_table[[#This Row],[year]])</f>
        <v>1960</v>
      </c>
      <c r="M207" t="str">
        <f>IF(Hospitalisation_table[[#This Row],[Hospital tier]]="?","tier - 2",Hospitalisation_table[[#This Row],[Hospital tier]])</f>
        <v>tier - 3</v>
      </c>
      <c r="N207" t="str">
        <f>IF(Hospitalisation_table[[#This Row],[City tier]]="?","tier - 2",Hospitalisation_table[[#This Row],[City tier]])</f>
        <v>tier - 1</v>
      </c>
      <c r="O207" t="str">
        <f>IF(Hospitalisation_table[[#This Row],[State ID]]="?","Unknown",Hospitalisation_table[[#This Row],[State ID]])</f>
        <v>R1011</v>
      </c>
      <c r="P207" s="20" t="str">
        <f>_xlfn.CONCAT(Hospitalisation_table[[#This Row],[date]],"-",Hospitalisation_table[[#This Row],[Month_Updated]],"-",Hospitalisation_table[[#This Row],[Year_Update]])</f>
        <v>4-Nov-1960</v>
      </c>
      <c r="Q207">
        <f>DATEDIF(Hospitalisation_table[[#This Row],[Date of Birth]],"8-Jun-2023","Y")</f>
        <v>62</v>
      </c>
    </row>
    <row r="208" spans="1:17" x14ac:dyDescent="0.3">
      <c r="A208" t="s">
        <v>1559</v>
      </c>
      <c r="B208" t="str">
        <f>IF(Hospitalisation_table[[#This Row],[Customer ID]]="?","UnKnown",Hospitalisation_table[[#This Row],[Customer ID]])</f>
        <v>Id812</v>
      </c>
      <c r="C208">
        <v>1960</v>
      </c>
      <c r="D208" t="s">
        <v>18</v>
      </c>
      <c r="E208">
        <v>22</v>
      </c>
      <c r="F208">
        <v>0</v>
      </c>
      <c r="G208" s="24">
        <v>12979.36</v>
      </c>
      <c r="H208" t="s">
        <v>12</v>
      </c>
      <c r="I208" t="s">
        <v>16</v>
      </c>
      <c r="J208" t="s">
        <v>42</v>
      </c>
      <c r="K208" t="str">
        <f>IF(Hospitalisation_table[[#This Row],[month]]="?","Sep",Hospitalisation_table[[#This Row],[month]])</f>
        <v>Jun</v>
      </c>
      <c r="L208">
        <f>IF(Hospitalisation_table[[#This Row],[year]] = "?",ROUNDUP(AVERAGE(Hospitalisation_table[year]),0),Hospitalisation_table[[#This Row],[year]])</f>
        <v>1960</v>
      </c>
      <c r="M208" t="str">
        <f>IF(Hospitalisation_table[[#This Row],[Hospital tier]]="?","tier - 2",Hospitalisation_table[[#This Row],[Hospital tier]])</f>
        <v>tier - 3</v>
      </c>
      <c r="N208" t="str">
        <f>IF(Hospitalisation_table[[#This Row],[City tier]]="?","tier - 2",Hospitalisation_table[[#This Row],[City tier]])</f>
        <v>tier - 1</v>
      </c>
      <c r="O208" t="str">
        <f>IF(Hospitalisation_table[[#This Row],[State ID]]="?","Unknown",Hospitalisation_table[[#This Row],[State ID]])</f>
        <v>R1011</v>
      </c>
      <c r="P208" s="20" t="str">
        <f>_xlfn.CONCAT(Hospitalisation_table[[#This Row],[date]],"-",Hospitalisation_table[[#This Row],[Month_Updated]],"-",Hospitalisation_table[[#This Row],[Year_Update]])</f>
        <v>22-Jun-1960</v>
      </c>
      <c r="Q208">
        <f>DATEDIF(Hospitalisation_table[[#This Row],[Date of Birth]],"8-Jun-2023","Y")</f>
        <v>62</v>
      </c>
    </row>
    <row r="209" spans="1:17" x14ac:dyDescent="0.3">
      <c r="A209" t="s">
        <v>1560</v>
      </c>
      <c r="B209" t="str">
        <f>IF(Hospitalisation_table[[#This Row],[Customer ID]]="?","UnKnown",Hospitalisation_table[[#This Row],[Customer ID]])</f>
        <v>Id811</v>
      </c>
      <c r="C209">
        <v>1960</v>
      </c>
      <c r="D209" t="s">
        <v>20</v>
      </c>
      <c r="E209">
        <v>23</v>
      </c>
      <c r="F209">
        <v>0</v>
      </c>
      <c r="G209" s="24">
        <v>12981.35</v>
      </c>
      <c r="H209" t="s">
        <v>12</v>
      </c>
      <c r="I209" t="s">
        <v>12</v>
      </c>
      <c r="J209" t="s">
        <v>13</v>
      </c>
      <c r="K209" t="str">
        <f>IF(Hospitalisation_table[[#This Row],[month]]="?","Sep",Hospitalisation_table[[#This Row],[month]])</f>
        <v>Sep</v>
      </c>
      <c r="L209">
        <f>IF(Hospitalisation_table[[#This Row],[year]] = "?",ROUNDUP(AVERAGE(Hospitalisation_table[year]),0),Hospitalisation_table[[#This Row],[year]])</f>
        <v>1960</v>
      </c>
      <c r="M209" t="str">
        <f>IF(Hospitalisation_table[[#This Row],[Hospital tier]]="?","tier - 2",Hospitalisation_table[[#This Row],[Hospital tier]])</f>
        <v>tier - 3</v>
      </c>
      <c r="N209" t="str">
        <f>IF(Hospitalisation_table[[#This Row],[City tier]]="?","tier - 2",Hospitalisation_table[[#This Row],[City tier]])</f>
        <v>tier - 3</v>
      </c>
      <c r="O209" t="str">
        <f>IF(Hospitalisation_table[[#This Row],[State ID]]="?","Unknown",Hospitalisation_table[[#This Row],[State ID]])</f>
        <v>R1013</v>
      </c>
      <c r="P209" s="20" t="str">
        <f>_xlfn.CONCAT(Hospitalisation_table[[#This Row],[date]],"-",Hospitalisation_table[[#This Row],[Month_Updated]],"-",Hospitalisation_table[[#This Row],[Year_Update]])</f>
        <v>23-Sep-1960</v>
      </c>
      <c r="Q209">
        <f>DATEDIF(Hospitalisation_table[[#This Row],[Date of Birth]],"8-Jun-2023","Y")</f>
        <v>62</v>
      </c>
    </row>
    <row r="210" spans="1:17" x14ac:dyDescent="0.3">
      <c r="A210" t="s">
        <v>1561</v>
      </c>
      <c r="B210" t="str">
        <f>IF(Hospitalisation_table[[#This Row],[Customer ID]]="?","UnKnown",Hospitalisation_table[[#This Row],[Customer ID]])</f>
        <v>Id810</v>
      </c>
      <c r="C210">
        <v>1960</v>
      </c>
      <c r="D210" t="s">
        <v>15</v>
      </c>
      <c r="E210">
        <v>28</v>
      </c>
      <c r="F210">
        <v>0</v>
      </c>
      <c r="G210" s="24">
        <v>12982.87</v>
      </c>
      <c r="H210" t="s">
        <v>12</v>
      </c>
      <c r="I210" t="s">
        <v>16</v>
      </c>
      <c r="J210" t="s">
        <v>13</v>
      </c>
      <c r="K210" t="str">
        <f>IF(Hospitalisation_table[[#This Row],[month]]="?","Sep",Hospitalisation_table[[#This Row],[month]])</f>
        <v>Nov</v>
      </c>
      <c r="L210">
        <f>IF(Hospitalisation_table[[#This Row],[year]] = "?",ROUNDUP(AVERAGE(Hospitalisation_table[year]),0),Hospitalisation_table[[#This Row],[year]])</f>
        <v>1960</v>
      </c>
      <c r="M210" t="str">
        <f>IF(Hospitalisation_table[[#This Row],[Hospital tier]]="?","tier - 2",Hospitalisation_table[[#This Row],[Hospital tier]])</f>
        <v>tier - 3</v>
      </c>
      <c r="N210" t="str">
        <f>IF(Hospitalisation_table[[#This Row],[City tier]]="?","tier - 2",Hospitalisation_table[[#This Row],[City tier]])</f>
        <v>tier - 1</v>
      </c>
      <c r="O210" t="str">
        <f>IF(Hospitalisation_table[[#This Row],[State ID]]="?","Unknown",Hospitalisation_table[[#This Row],[State ID]])</f>
        <v>R1013</v>
      </c>
      <c r="P210" s="20" t="str">
        <f>_xlfn.CONCAT(Hospitalisation_table[[#This Row],[date]],"-",Hospitalisation_table[[#This Row],[Month_Updated]],"-",Hospitalisation_table[[#This Row],[Year_Update]])</f>
        <v>28-Nov-1960</v>
      </c>
      <c r="Q210">
        <f>DATEDIF(Hospitalisation_table[[#This Row],[Date of Birth]],"8-Jun-2023","Y")</f>
        <v>62</v>
      </c>
    </row>
    <row r="211" spans="1:17" x14ac:dyDescent="0.3">
      <c r="A211" t="s">
        <v>2292</v>
      </c>
      <c r="B211" t="str">
        <f>IF(Hospitalisation_table[[#This Row],[Customer ID]]="?","UnKnown",Hospitalisation_table[[#This Row],[Customer ID]])</f>
        <v>Id81</v>
      </c>
      <c r="C211">
        <v>1964</v>
      </c>
      <c r="D211" t="s">
        <v>37</v>
      </c>
      <c r="E211">
        <v>7</v>
      </c>
      <c r="F211">
        <v>0</v>
      </c>
      <c r="G211" s="24">
        <v>41331.79</v>
      </c>
      <c r="H211" t="s">
        <v>16</v>
      </c>
      <c r="I211" t="s">
        <v>11</v>
      </c>
      <c r="J211" t="s">
        <v>42</v>
      </c>
      <c r="K211" t="str">
        <f>IF(Hospitalisation_table[[#This Row],[month]]="?","Sep",Hospitalisation_table[[#This Row],[month]])</f>
        <v>Oct</v>
      </c>
      <c r="L211">
        <f>IF(Hospitalisation_table[[#This Row],[year]] = "?",ROUNDUP(AVERAGE(Hospitalisation_table[year]),0),Hospitalisation_table[[#This Row],[year]])</f>
        <v>1964</v>
      </c>
      <c r="M211" t="str">
        <f>IF(Hospitalisation_table[[#This Row],[Hospital tier]]="?","tier - 2",Hospitalisation_table[[#This Row],[Hospital tier]])</f>
        <v>tier - 1</v>
      </c>
      <c r="N211" t="str">
        <f>IF(Hospitalisation_table[[#This Row],[City tier]]="?","tier - 2",Hospitalisation_table[[#This Row],[City tier]])</f>
        <v>tier - 2</v>
      </c>
      <c r="O211" t="str">
        <f>IF(Hospitalisation_table[[#This Row],[State ID]]="?","Unknown",Hospitalisation_table[[#This Row],[State ID]])</f>
        <v>R1011</v>
      </c>
      <c r="P211" s="20" t="str">
        <f>_xlfn.CONCAT(Hospitalisation_table[[#This Row],[date]],"-",Hospitalisation_table[[#This Row],[Month_Updated]],"-",Hospitalisation_table[[#This Row],[Year_Update]])</f>
        <v>7-Oct-1964</v>
      </c>
      <c r="Q211">
        <f>DATEDIF(Hospitalisation_table[[#This Row],[Date of Birth]],"8-Jun-2023","Y")</f>
        <v>58</v>
      </c>
    </row>
    <row r="212" spans="1:17" x14ac:dyDescent="0.3">
      <c r="A212" t="s">
        <v>1562</v>
      </c>
      <c r="B212" t="str">
        <f>IF(Hospitalisation_table[[#This Row],[Customer ID]]="?","UnKnown",Hospitalisation_table[[#This Row],[Customer ID]])</f>
        <v>Id809</v>
      </c>
      <c r="C212">
        <v>1979</v>
      </c>
      <c r="D212" t="s">
        <v>15</v>
      </c>
      <c r="E212">
        <v>27</v>
      </c>
      <c r="F212">
        <v>2</v>
      </c>
      <c r="G212" s="24">
        <v>12994.12</v>
      </c>
      <c r="H212" t="s">
        <v>12</v>
      </c>
      <c r="I212" t="s">
        <v>11</v>
      </c>
      <c r="J212" t="s">
        <v>535</v>
      </c>
      <c r="K212" t="str">
        <f>IF(Hospitalisation_table[[#This Row],[month]]="?","Sep",Hospitalisation_table[[#This Row],[month]])</f>
        <v>Nov</v>
      </c>
      <c r="L212">
        <f>IF(Hospitalisation_table[[#This Row],[year]] = "?",ROUNDUP(AVERAGE(Hospitalisation_table[year]),0),Hospitalisation_table[[#This Row],[year]])</f>
        <v>1979</v>
      </c>
      <c r="M212" t="str">
        <f>IF(Hospitalisation_table[[#This Row],[Hospital tier]]="?","tier - 2",Hospitalisation_table[[#This Row],[Hospital tier]])</f>
        <v>tier - 3</v>
      </c>
      <c r="N212" t="str">
        <f>IF(Hospitalisation_table[[#This Row],[City tier]]="?","tier - 2",Hospitalisation_table[[#This Row],[City tier]])</f>
        <v>tier - 2</v>
      </c>
      <c r="O212" t="str">
        <f>IF(Hospitalisation_table[[#This Row],[State ID]]="?","Unknown",Hospitalisation_table[[#This Row],[State ID]])</f>
        <v>R1026</v>
      </c>
      <c r="P212" s="20" t="str">
        <f>_xlfn.CONCAT(Hospitalisation_table[[#This Row],[date]],"-",Hospitalisation_table[[#This Row],[Month_Updated]],"-",Hospitalisation_table[[#This Row],[Year_Update]])</f>
        <v>27-Nov-1979</v>
      </c>
      <c r="Q212">
        <f>DATEDIF(Hospitalisation_table[[#This Row],[Date of Birth]],"8-Jun-2023","Y")</f>
        <v>43</v>
      </c>
    </row>
    <row r="213" spans="1:17" x14ac:dyDescent="0.3">
      <c r="A213" t="s">
        <v>1563</v>
      </c>
      <c r="B213" t="str">
        <f>IF(Hospitalisation_table[[#This Row],[Customer ID]]="?","UnKnown",Hospitalisation_table[[#This Row],[Customer ID]])</f>
        <v>Id808</v>
      </c>
      <c r="C213">
        <v>1981</v>
      </c>
      <c r="D213" t="s">
        <v>37</v>
      </c>
      <c r="E213">
        <v>30</v>
      </c>
      <c r="F213">
        <v>1</v>
      </c>
      <c r="G213" s="24">
        <v>13002.91</v>
      </c>
      <c r="H213" t="s">
        <v>12</v>
      </c>
      <c r="I213" t="s">
        <v>16</v>
      </c>
      <c r="J213" t="s">
        <v>23</v>
      </c>
      <c r="K213" t="str">
        <f>IF(Hospitalisation_table[[#This Row],[month]]="?","Sep",Hospitalisation_table[[#This Row],[month]])</f>
        <v>Oct</v>
      </c>
      <c r="L213">
        <f>IF(Hospitalisation_table[[#This Row],[year]] = "?",ROUNDUP(AVERAGE(Hospitalisation_table[year]),0),Hospitalisation_table[[#This Row],[year]])</f>
        <v>1981</v>
      </c>
      <c r="M213" t="str">
        <f>IF(Hospitalisation_table[[#This Row],[Hospital tier]]="?","tier - 2",Hospitalisation_table[[#This Row],[Hospital tier]])</f>
        <v>tier - 3</v>
      </c>
      <c r="N213" t="str">
        <f>IF(Hospitalisation_table[[#This Row],[City tier]]="?","tier - 2",Hospitalisation_table[[#This Row],[City tier]])</f>
        <v>tier - 1</v>
      </c>
      <c r="O213" t="str">
        <f>IF(Hospitalisation_table[[#This Row],[State ID]]="?","Unknown",Hospitalisation_table[[#This Row],[State ID]])</f>
        <v>R1012</v>
      </c>
      <c r="P213" s="20" t="str">
        <f>_xlfn.CONCAT(Hospitalisation_table[[#This Row],[date]],"-",Hospitalisation_table[[#This Row],[Month_Updated]],"-",Hospitalisation_table[[#This Row],[Year_Update]])</f>
        <v>30-Oct-1981</v>
      </c>
      <c r="Q213">
        <f>DATEDIF(Hospitalisation_table[[#This Row],[Date of Birth]],"8-Jun-2023","Y")</f>
        <v>41</v>
      </c>
    </row>
    <row r="214" spans="1:17" x14ac:dyDescent="0.3">
      <c r="A214" t="s">
        <v>1564</v>
      </c>
      <c r="B214" t="str">
        <f>IF(Hospitalisation_table[[#This Row],[Customer ID]]="?","UnKnown",Hospitalisation_table[[#This Row],[Customer ID]])</f>
        <v>Id807</v>
      </c>
      <c r="C214">
        <v>1962</v>
      </c>
      <c r="D214" t="s">
        <v>18</v>
      </c>
      <c r="E214">
        <v>24</v>
      </c>
      <c r="F214">
        <v>0</v>
      </c>
      <c r="G214" s="24">
        <v>13004.95</v>
      </c>
      <c r="H214" t="s">
        <v>12</v>
      </c>
      <c r="I214" t="s">
        <v>16</v>
      </c>
      <c r="J214" t="s">
        <v>23</v>
      </c>
      <c r="K214" t="str">
        <f>IF(Hospitalisation_table[[#This Row],[month]]="?","Sep",Hospitalisation_table[[#This Row],[month]])</f>
        <v>Jun</v>
      </c>
      <c r="L214">
        <f>IF(Hospitalisation_table[[#This Row],[year]] = "?",ROUNDUP(AVERAGE(Hospitalisation_table[year]),0),Hospitalisation_table[[#This Row],[year]])</f>
        <v>1962</v>
      </c>
      <c r="M214" t="str">
        <f>IF(Hospitalisation_table[[#This Row],[Hospital tier]]="?","tier - 2",Hospitalisation_table[[#This Row],[Hospital tier]])</f>
        <v>tier - 3</v>
      </c>
      <c r="N214" t="str">
        <f>IF(Hospitalisation_table[[#This Row],[City tier]]="?","tier - 2",Hospitalisation_table[[#This Row],[City tier]])</f>
        <v>tier - 1</v>
      </c>
      <c r="O214" t="str">
        <f>IF(Hospitalisation_table[[#This Row],[State ID]]="?","Unknown",Hospitalisation_table[[#This Row],[State ID]])</f>
        <v>R1012</v>
      </c>
      <c r="P214" s="20" t="str">
        <f>_xlfn.CONCAT(Hospitalisation_table[[#This Row],[date]],"-",Hospitalisation_table[[#This Row],[Month_Updated]],"-",Hospitalisation_table[[#This Row],[Year_Update]])</f>
        <v>24-Jun-1962</v>
      </c>
      <c r="Q214">
        <f>DATEDIF(Hospitalisation_table[[#This Row],[Date of Birth]],"8-Jun-2023","Y")</f>
        <v>60</v>
      </c>
    </row>
    <row r="215" spans="1:17" x14ac:dyDescent="0.3">
      <c r="A215" t="s">
        <v>1565</v>
      </c>
      <c r="B215" t="str">
        <f>IF(Hospitalisation_table[[#This Row],[Customer ID]]="?","UnKnown",Hospitalisation_table[[#This Row],[Customer ID]])</f>
        <v>Id806</v>
      </c>
      <c r="C215">
        <v>1969</v>
      </c>
      <c r="D215" t="s">
        <v>30</v>
      </c>
      <c r="E215">
        <v>13</v>
      </c>
      <c r="F215">
        <v>0</v>
      </c>
      <c r="G215" s="24">
        <v>13008.07</v>
      </c>
      <c r="H215" t="s">
        <v>12</v>
      </c>
      <c r="I215" t="s">
        <v>12</v>
      </c>
      <c r="J215" t="s">
        <v>23</v>
      </c>
      <c r="K215" t="str">
        <f>IF(Hospitalisation_table[[#This Row],[month]]="?","Sep",Hospitalisation_table[[#This Row],[month]])</f>
        <v>Dec</v>
      </c>
      <c r="L215">
        <f>IF(Hospitalisation_table[[#This Row],[year]] = "?",ROUNDUP(AVERAGE(Hospitalisation_table[year]),0),Hospitalisation_table[[#This Row],[year]])</f>
        <v>1969</v>
      </c>
      <c r="M215" t="str">
        <f>IF(Hospitalisation_table[[#This Row],[Hospital tier]]="?","tier - 2",Hospitalisation_table[[#This Row],[Hospital tier]])</f>
        <v>tier - 3</v>
      </c>
      <c r="N215" t="str">
        <f>IF(Hospitalisation_table[[#This Row],[City tier]]="?","tier - 2",Hospitalisation_table[[#This Row],[City tier]])</f>
        <v>tier - 3</v>
      </c>
      <c r="O215" t="str">
        <f>IF(Hospitalisation_table[[#This Row],[State ID]]="?","Unknown",Hospitalisation_table[[#This Row],[State ID]])</f>
        <v>R1012</v>
      </c>
      <c r="P215" s="20" t="str">
        <f>_xlfn.CONCAT(Hospitalisation_table[[#This Row],[date]],"-",Hospitalisation_table[[#This Row],[Month_Updated]],"-",Hospitalisation_table[[#This Row],[Year_Update]])</f>
        <v>13-Dec-1969</v>
      </c>
      <c r="Q215">
        <f>DATEDIF(Hospitalisation_table[[#This Row],[Date of Birth]],"8-Jun-2023","Y")</f>
        <v>53</v>
      </c>
    </row>
    <row r="216" spans="1:17" x14ac:dyDescent="0.3">
      <c r="A216" t="s">
        <v>1566</v>
      </c>
      <c r="B216" t="str">
        <f>IF(Hospitalisation_table[[#This Row],[Customer ID]]="?","UnKnown",Hospitalisation_table[[#This Row],[Customer ID]])</f>
        <v>Id805</v>
      </c>
      <c r="C216">
        <v>1972</v>
      </c>
      <c r="D216" t="s">
        <v>20</v>
      </c>
      <c r="E216">
        <v>27</v>
      </c>
      <c r="F216">
        <v>0</v>
      </c>
      <c r="G216" s="24">
        <v>13010.86</v>
      </c>
      <c r="H216" t="s">
        <v>12</v>
      </c>
      <c r="I216" t="s">
        <v>11</v>
      </c>
      <c r="J216" t="s">
        <v>23</v>
      </c>
      <c r="K216" t="str">
        <f>IF(Hospitalisation_table[[#This Row],[month]]="?","Sep",Hospitalisation_table[[#This Row],[month]])</f>
        <v>Sep</v>
      </c>
      <c r="L216">
        <f>IF(Hospitalisation_table[[#This Row],[year]] = "?",ROUNDUP(AVERAGE(Hospitalisation_table[year]),0),Hospitalisation_table[[#This Row],[year]])</f>
        <v>1972</v>
      </c>
      <c r="M216" t="str">
        <f>IF(Hospitalisation_table[[#This Row],[Hospital tier]]="?","tier - 2",Hospitalisation_table[[#This Row],[Hospital tier]])</f>
        <v>tier - 3</v>
      </c>
      <c r="N216" t="str">
        <f>IF(Hospitalisation_table[[#This Row],[City tier]]="?","tier - 2",Hospitalisation_table[[#This Row],[City tier]])</f>
        <v>tier - 2</v>
      </c>
      <c r="O216" t="str">
        <f>IF(Hospitalisation_table[[#This Row],[State ID]]="?","Unknown",Hospitalisation_table[[#This Row],[State ID]])</f>
        <v>R1012</v>
      </c>
      <c r="P216" s="20" t="str">
        <f>_xlfn.CONCAT(Hospitalisation_table[[#This Row],[date]],"-",Hospitalisation_table[[#This Row],[Month_Updated]],"-",Hospitalisation_table[[#This Row],[Year_Update]])</f>
        <v>27-Sep-1972</v>
      </c>
      <c r="Q216">
        <f>DATEDIF(Hospitalisation_table[[#This Row],[Date of Birth]],"8-Jun-2023","Y")</f>
        <v>50</v>
      </c>
    </row>
    <row r="217" spans="1:17" x14ac:dyDescent="0.3">
      <c r="A217" t="s">
        <v>1567</v>
      </c>
      <c r="B217" t="str">
        <f>IF(Hospitalisation_table[[#This Row],[Customer ID]]="?","UnKnown",Hospitalisation_table[[#This Row],[Customer ID]])</f>
        <v>Id804</v>
      </c>
      <c r="C217">
        <v>1962</v>
      </c>
      <c r="D217" t="s">
        <v>10</v>
      </c>
      <c r="E217">
        <v>20</v>
      </c>
      <c r="F217">
        <v>0</v>
      </c>
      <c r="G217" s="24">
        <v>13012.21</v>
      </c>
      <c r="H217" t="s">
        <v>12</v>
      </c>
      <c r="I217" t="s">
        <v>16</v>
      </c>
      <c r="J217" t="s">
        <v>23</v>
      </c>
      <c r="K217" t="str">
        <f>IF(Hospitalisation_table[[#This Row],[month]]="?","Sep",Hospitalisation_table[[#This Row],[month]])</f>
        <v>Jul</v>
      </c>
      <c r="L217">
        <f>IF(Hospitalisation_table[[#This Row],[year]] = "?",ROUNDUP(AVERAGE(Hospitalisation_table[year]),0),Hospitalisation_table[[#This Row],[year]])</f>
        <v>1962</v>
      </c>
      <c r="M217" t="str">
        <f>IF(Hospitalisation_table[[#This Row],[Hospital tier]]="?","tier - 2",Hospitalisation_table[[#This Row],[Hospital tier]])</f>
        <v>tier - 3</v>
      </c>
      <c r="N217" t="str">
        <f>IF(Hospitalisation_table[[#This Row],[City tier]]="?","tier - 2",Hospitalisation_table[[#This Row],[City tier]])</f>
        <v>tier - 1</v>
      </c>
      <c r="O217" t="str">
        <f>IF(Hospitalisation_table[[#This Row],[State ID]]="?","Unknown",Hospitalisation_table[[#This Row],[State ID]])</f>
        <v>R1012</v>
      </c>
      <c r="P217" s="20" t="str">
        <f>_xlfn.CONCAT(Hospitalisation_table[[#This Row],[date]],"-",Hospitalisation_table[[#This Row],[Month_Updated]],"-",Hospitalisation_table[[#This Row],[Year_Update]])</f>
        <v>20-Jul-1962</v>
      </c>
      <c r="Q217">
        <f>DATEDIF(Hospitalisation_table[[#This Row],[Date of Birth]],"8-Jun-2023","Y")</f>
        <v>60</v>
      </c>
    </row>
    <row r="218" spans="1:17" x14ac:dyDescent="0.3">
      <c r="A218" t="s">
        <v>1568</v>
      </c>
      <c r="B218" t="str">
        <f>IF(Hospitalisation_table[[#This Row],[Customer ID]]="?","UnKnown",Hospitalisation_table[[#This Row],[Customer ID]])</f>
        <v>Id803</v>
      </c>
      <c r="C218">
        <v>1964</v>
      </c>
      <c r="D218" t="s">
        <v>20</v>
      </c>
      <c r="E218">
        <v>23</v>
      </c>
      <c r="F218">
        <v>1</v>
      </c>
      <c r="G218" s="24">
        <v>13019.16</v>
      </c>
      <c r="H218" t="s">
        <v>12</v>
      </c>
      <c r="I218" t="s">
        <v>16</v>
      </c>
      <c r="J218" t="s">
        <v>247</v>
      </c>
      <c r="K218" t="str">
        <f>IF(Hospitalisation_table[[#This Row],[month]]="?","Sep",Hospitalisation_table[[#This Row],[month]])</f>
        <v>Sep</v>
      </c>
      <c r="L218">
        <f>IF(Hospitalisation_table[[#This Row],[year]] = "?",ROUNDUP(AVERAGE(Hospitalisation_table[year]),0),Hospitalisation_table[[#This Row],[year]])</f>
        <v>1964</v>
      </c>
      <c r="M218" t="str">
        <f>IF(Hospitalisation_table[[#This Row],[Hospital tier]]="?","tier - 2",Hospitalisation_table[[#This Row],[Hospital tier]])</f>
        <v>tier - 3</v>
      </c>
      <c r="N218" t="str">
        <f>IF(Hospitalisation_table[[#This Row],[City tier]]="?","tier - 2",Hospitalisation_table[[#This Row],[City tier]])</f>
        <v>tier - 1</v>
      </c>
      <c r="O218" t="str">
        <f>IF(Hospitalisation_table[[#This Row],[State ID]]="?","Unknown",Hospitalisation_table[[#This Row],[State ID]])</f>
        <v>R1024</v>
      </c>
      <c r="P218" s="20" t="str">
        <f>_xlfn.CONCAT(Hospitalisation_table[[#This Row],[date]],"-",Hospitalisation_table[[#This Row],[Month_Updated]],"-",Hospitalisation_table[[#This Row],[Year_Update]])</f>
        <v>23-Sep-1964</v>
      </c>
      <c r="Q218">
        <f>DATEDIF(Hospitalisation_table[[#This Row],[Date of Birth]],"8-Jun-2023","Y")</f>
        <v>58</v>
      </c>
    </row>
    <row r="219" spans="1:17" x14ac:dyDescent="0.3">
      <c r="A219" t="s">
        <v>1569</v>
      </c>
      <c r="B219" t="str">
        <f>IF(Hospitalisation_table[[#This Row],[Customer ID]]="?","UnKnown",Hospitalisation_table[[#This Row],[Customer ID]])</f>
        <v>Id802</v>
      </c>
      <c r="C219">
        <v>1965</v>
      </c>
      <c r="D219" t="s">
        <v>15</v>
      </c>
      <c r="E219">
        <v>4</v>
      </c>
      <c r="F219">
        <v>0</v>
      </c>
      <c r="G219" s="24">
        <v>13023.93</v>
      </c>
      <c r="H219" t="s">
        <v>12</v>
      </c>
      <c r="I219" t="s">
        <v>11</v>
      </c>
      <c r="J219" t="s">
        <v>200</v>
      </c>
      <c r="K219" t="str">
        <f>IF(Hospitalisation_table[[#This Row],[month]]="?","Sep",Hospitalisation_table[[#This Row],[month]])</f>
        <v>Nov</v>
      </c>
      <c r="L219">
        <f>IF(Hospitalisation_table[[#This Row],[year]] = "?",ROUNDUP(AVERAGE(Hospitalisation_table[year]),0),Hospitalisation_table[[#This Row],[year]])</f>
        <v>1965</v>
      </c>
      <c r="M219" t="str">
        <f>IF(Hospitalisation_table[[#This Row],[Hospital tier]]="?","tier - 2",Hospitalisation_table[[#This Row],[Hospital tier]])</f>
        <v>tier - 3</v>
      </c>
      <c r="N219" t="str">
        <f>IF(Hospitalisation_table[[#This Row],[City tier]]="?","tier - 2",Hospitalisation_table[[#This Row],[City tier]])</f>
        <v>tier - 2</v>
      </c>
      <c r="O219" t="str">
        <f>IF(Hospitalisation_table[[#This Row],[State ID]]="?","Unknown",Hospitalisation_table[[#This Row],[State ID]])</f>
        <v>R1025</v>
      </c>
      <c r="P219" s="20" t="str">
        <f>_xlfn.CONCAT(Hospitalisation_table[[#This Row],[date]],"-",Hospitalisation_table[[#This Row],[Month_Updated]],"-",Hospitalisation_table[[#This Row],[Year_Update]])</f>
        <v>4-Nov-1965</v>
      </c>
      <c r="Q219">
        <f>DATEDIF(Hospitalisation_table[[#This Row],[Date of Birth]],"8-Jun-2023","Y")</f>
        <v>57</v>
      </c>
    </row>
    <row r="220" spans="1:17" x14ac:dyDescent="0.3">
      <c r="A220" t="s">
        <v>1570</v>
      </c>
      <c r="B220" t="str">
        <f>IF(Hospitalisation_table[[#This Row],[Customer ID]]="?","UnKnown",Hospitalisation_table[[#This Row],[Customer ID]])</f>
        <v>Id801</v>
      </c>
      <c r="C220">
        <v>1961</v>
      </c>
      <c r="D220" t="s">
        <v>15</v>
      </c>
      <c r="E220">
        <v>9</v>
      </c>
      <c r="F220">
        <v>0</v>
      </c>
      <c r="G220" s="24">
        <v>13041.92</v>
      </c>
      <c r="H220" t="s">
        <v>12</v>
      </c>
      <c r="I220" t="s">
        <v>16</v>
      </c>
      <c r="J220" t="s">
        <v>42</v>
      </c>
      <c r="K220" t="str">
        <f>IF(Hospitalisation_table[[#This Row],[month]]="?","Sep",Hospitalisation_table[[#This Row],[month]])</f>
        <v>Nov</v>
      </c>
      <c r="L220">
        <f>IF(Hospitalisation_table[[#This Row],[year]] = "?",ROUNDUP(AVERAGE(Hospitalisation_table[year]),0),Hospitalisation_table[[#This Row],[year]])</f>
        <v>1961</v>
      </c>
      <c r="M220" t="str">
        <f>IF(Hospitalisation_table[[#This Row],[Hospital tier]]="?","tier - 2",Hospitalisation_table[[#This Row],[Hospital tier]])</f>
        <v>tier - 3</v>
      </c>
      <c r="N220" t="str">
        <f>IF(Hospitalisation_table[[#This Row],[City tier]]="?","tier - 2",Hospitalisation_table[[#This Row],[City tier]])</f>
        <v>tier - 1</v>
      </c>
      <c r="O220" t="str">
        <f>IF(Hospitalisation_table[[#This Row],[State ID]]="?","Unknown",Hospitalisation_table[[#This Row],[State ID]])</f>
        <v>R1011</v>
      </c>
      <c r="P220" s="20" t="str">
        <f>_xlfn.CONCAT(Hospitalisation_table[[#This Row],[date]],"-",Hospitalisation_table[[#This Row],[Month_Updated]],"-",Hospitalisation_table[[#This Row],[Year_Update]])</f>
        <v>9-Nov-1961</v>
      </c>
      <c r="Q220">
        <f>DATEDIF(Hospitalisation_table[[#This Row],[Date of Birth]],"8-Jun-2023","Y")</f>
        <v>61</v>
      </c>
    </row>
    <row r="221" spans="1:17" x14ac:dyDescent="0.3">
      <c r="A221" t="s">
        <v>1571</v>
      </c>
      <c r="B221" t="str">
        <f>IF(Hospitalisation_table[[#This Row],[Customer ID]]="?","UnKnown",Hospitalisation_table[[#This Row],[Customer ID]])</f>
        <v>Id800</v>
      </c>
      <c r="C221">
        <v>1969</v>
      </c>
      <c r="D221" t="s">
        <v>20</v>
      </c>
      <c r="E221">
        <v>23</v>
      </c>
      <c r="F221">
        <v>0</v>
      </c>
      <c r="G221" s="24">
        <v>13044.41</v>
      </c>
      <c r="H221" t="s">
        <v>12</v>
      </c>
      <c r="I221" t="s">
        <v>16</v>
      </c>
      <c r="J221" t="s">
        <v>23</v>
      </c>
      <c r="K221" t="str">
        <f>IF(Hospitalisation_table[[#This Row],[month]]="?","Sep",Hospitalisation_table[[#This Row],[month]])</f>
        <v>Sep</v>
      </c>
      <c r="L221">
        <f>IF(Hospitalisation_table[[#This Row],[year]] = "?",ROUNDUP(AVERAGE(Hospitalisation_table[year]),0),Hospitalisation_table[[#This Row],[year]])</f>
        <v>1969</v>
      </c>
      <c r="M221" t="str">
        <f>IF(Hospitalisation_table[[#This Row],[Hospital tier]]="?","tier - 2",Hospitalisation_table[[#This Row],[Hospital tier]])</f>
        <v>tier - 3</v>
      </c>
      <c r="N221" t="str">
        <f>IF(Hospitalisation_table[[#This Row],[City tier]]="?","tier - 2",Hospitalisation_table[[#This Row],[City tier]])</f>
        <v>tier - 1</v>
      </c>
      <c r="O221" t="str">
        <f>IF(Hospitalisation_table[[#This Row],[State ID]]="?","Unknown",Hospitalisation_table[[#This Row],[State ID]])</f>
        <v>R1012</v>
      </c>
      <c r="P221" s="20" t="str">
        <f>_xlfn.CONCAT(Hospitalisation_table[[#This Row],[date]],"-",Hospitalisation_table[[#This Row],[Month_Updated]],"-",Hospitalisation_table[[#This Row],[Year_Update]])</f>
        <v>23-Sep-1969</v>
      </c>
      <c r="Q221">
        <f>DATEDIF(Hospitalisation_table[[#This Row],[Date of Birth]],"8-Jun-2023","Y")</f>
        <v>53</v>
      </c>
    </row>
    <row r="222" spans="1:17" x14ac:dyDescent="0.3">
      <c r="A222" t="s">
        <v>2293</v>
      </c>
      <c r="B222" t="str">
        <f>IF(Hospitalisation_table[[#This Row],[Customer ID]]="?","UnKnown",Hospitalisation_table[[#This Row],[Customer ID]])</f>
        <v>Id80</v>
      </c>
      <c r="C222">
        <v>1971</v>
      </c>
      <c r="D222" t="s">
        <v>37</v>
      </c>
      <c r="E222">
        <v>16</v>
      </c>
      <c r="F222">
        <v>0</v>
      </c>
      <c r="G222" s="24">
        <v>41351.879999999997</v>
      </c>
      <c r="H222" t="s">
        <v>16</v>
      </c>
      <c r="I222" t="s">
        <v>11</v>
      </c>
      <c r="J222" t="s">
        <v>42</v>
      </c>
      <c r="K222" t="str">
        <f>IF(Hospitalisation_table[[#This Row],[month]]="?","Sep",Hospitalisation_table[[#This Row],[month]])</f>
        <v>Oct</v>
      </c>
      <c r="L222">
        <f>IF(Hospitalisation_table[[#This Row],[year]] = "?",ROUNDUP(AVERAGE(Hospitalisation_table[year]),0),Hospitalisation_table[[#This Row],[year]])</f>
        <v>1971</v>
      </c>
      <c r="M222" t="str">
        <f>IF(Hospitalisation_table[[#This Row],[Hospital tier]]="?","tier - 2",Hospitalisation_table[[#This Row],[Hospital tier]])</f>
        <v>tier - 1</v>
      </c>
      <c r="N222" t="str">
        <f>IF(Hospitalisation_table[[#This Row],[City tier]]="?","tier - 2",Hospitalisation_table[[#This Row],[City tier]])</f>
        <v>tier - 2</v>
      </c>
      <c r="O222" t="str">
        <f>IF(Hospitalisation_table[[#This Row],[State ID]]="?","Unknown",Hospitalisation_table[[#This Row],[State ID]])</f>
        <v>R1011</v>
      </c>
      <c r="P222" s="20" t="str">
        <f>_xlfn.CONCAT(Hospitalisation_table[[#This Row],[date]],"-",Hospitalisation_table[[#This Row],[Month_Updated]],"-",Hospitalisation_table[[#This Row],[Year_Update]])</f>
        <v>16-Oct-1971</v>
      </c>
      <c r="Q222">
        <f>DATEDIF(Hospitalisation_table[[#This Row],[Date of Birth]],"8-Jun-2023","Y")</f>
        <v>51</v>
      </c>
    </row>
    <row r="223" spans="1:17" x14ac:dyDescent="0.3">
      <c r="A223" t="s">
        <v>2365</v>
      </c>
      <c r="B223" t="str">
        <f>IF(Hospitalisation_table[[#This Row],[Customer ID]]="?","UnKnown",Hospitalisation_table[[#This Row],[Customer ID]])</f>
        <v>Id8</v>
      </c>
      <c r="C223">
        <v>1958</v>
      </c>
      <c r="D223" t="s">
        <v>18</v>
      </c>
      <c r="E223">
        <v>27</v>
      </c>
      <c r="F223">
        <v>2</v>
      </c>
      <c r="G223" s="24">
        <v>49577.66</v>
      </c>
      <c r="H223" t="s">
        <v>11</v>
      </c>
      <c r="I223" t="s">
        <v>11</v>
      </c>
      <c r="J223" t="s">
        <v>13</v>
      </c>
      <c r="K223" t="str">
        <f>IF(Hospitalisation_table[[#This Row],[month]]="?","Sep",Hospitalisation_table[[#This Row],[month]])</f>
        <v>Jun</v>
      </c>
      <c r="L223">
        <f>IF(Hospitalisation_table[[#This Row],[year]] = "?",ROUNDUP(AVERAGE(Hospitalisation_table[year]),0),Hospitalisation_table[[#This Row],[year]])</f>
        <v>1958</v>
      </c>
      <c r="M223" t="str">
        <f>IF(Hospitalisation_table[[#This Row],[Hospital tier]]="?","tier - 2",Hospitalisation_table[[#This Row],[Hospital tier]])</f>
        <v>tier - 2</v>
      </c>
      <c r="N223" t="str">
        <f>IF(Hospitalisation_table[[#This Row],[City tier]]="?","tier - 2",Hospitalisation_table[[#This Row],[City tier]])</f>
        <v>tier - 2</v>
      </c>
      <c r="O223" t="str">
        <f>IF(Hospitalisation_table[[#This Row],[State ID]]="?","Unknown",Hospitalisation_table[[#This Row],[State ID]])</f>
        <v>R1013</v>
      </c>
      <c r="P223" s="20" t="str">
        <f>_xlfn.CONCAT(Hospitalisation_table[[#This Row],[date]],"-",Hospitalisation_table[[#This Row],[Month_Updated]],"-",Hospitalisation_table[[#This Row],[Year_Update]])</f>
        <v>27-Jun-1958</v>
      </c>
      <c r="Q223">
        <f>DATEDIF(Hospitalisation_table[[#This Row],[Date of Birth]],"8-Jun-2023","Y")</f>
        <v>64</v>
      </c>
    </row>
    <row r="224" spans="1:17" x14ac:dyDescent="0.3">
      <c r="A224" t="s">
        <v>1572</v>
      </c>
      <c r="B224" t="str">
        <f>IF(Hospitalisation_table[[#This Row],[Customer ID]]="?","UnKnown",Hospitalisation_table[[#This Row],[Customer ID]])</f>
        <v>Id799</v>
      </c>
      <c r="C224">
        <v>1967</v>
      </c>
      <c r="D224" t="s">
        <v>35</v>
      </c>
      <c r="E224">
        <v>6</v>
      </c>
      <c r="F224">
        <v>3</v>
      </c>
      <c r="G224" s="24">
        <v>13047.33</v>
      </c>
      <c r="H224" t="s">
        <v>12</v>
      </c>
      <c r="I224" t="s">
        <v>12</v>
      </c>
      <c r="J224" t="s">
        <v>247</v>
      </c>
      <c r="K224" t="str">
        <f>IF(Hospitalisation_table[[#This Row],[month]]="?","Sep",Hospitalisation_table[[#This Row],[month]])</f>
        <v>Aug</v>
      </c>
      <c r="L224">
        <f>IF(Hospitalisation_table[[#This Row],[year]] = "?",ROUNDUP(AVERAGE(Hospitalisation_table[year]),0),Hospitalisation_table[[#This Row],[year]])</f>
        <v>1967</v>
      </c>
      <c r="M224" t="str">
        <f>IF(Hospitalisation_table[[#This Row],[Hospital tier]]="?","tier - 2",Hospitalisation_table[[#This Row],[Hospital tier]])</f>
        <v>tier - 3</v>
      </c>
      <c r="N224" t="str">
        <f>IF(Hospitalisation_table[[#This Row],[City tier]]="?","tier - 2",Hospitalisation_table[[#This Row],[City tier]])</f>
        <v>tier - 3</v>
      </c>
      <c r="O224" t="str">
        <f>IF(Hospitalisation_table[[#This Row],[State ID]]="?","Unknown",Hospitalisation_table[[#This Row],[State ID]])</f>
        <v>R1024</v>
      </c>
      <c r="P224" s="20" t="str">
        <f>_xlfn.CONCAT(Hospitalisation_table[[#This Row],[date]],"-",Hospitalisation_table[[#This Row],[Month_Updated]],"-",Hospitalisation_table[[#This Row],[Year_Update]])</f>
        <v>6-Aug-1967</v>
      </c>
      <c r="Q224">
        <f>DATEDIF(Hospitalisation_table[[#This Row],[Date of Birth]],"8-Jun-2023","Y")</f>
        <v>55</v>
      </c>
    </row>
    <row r="225" spans="1:17" x14ac:dyDescent="0.3">
      <c r="A225" t="s">
        <v>1573</v>
      </c>
      <c r="B225" t="str">
        <f>IF(Hospitalisation_table[[#This Row],[Customer ID]]="?","UnKnown",Hospitalisation_table[[#This Row],[Customer ID]])</f>
        <v>Id798</v>
      </c>
      <c r="C225">
        <v>1985</v>
      </c>
      <c r="D225" t="s">
        <v>37</v>
      </c>
      <c r="E225">
        <v>26</v>
      </c>
      <c r="F225">
        <v>3</v>
      </c>
      <c r="G225" s="24">
        <v>13051.22</v>
      </c>
      <c r="H225" t="s">
        <v>12</v>
      </c>
      <c r="I225" t="s">
        <v>16</v>
      </c>
      <c r="J225" t="s">
        <v>535</v>
      </c>
      <c r="K225" t="str">
        <f>IF(Hospitalisation_table[[#This Row],[month]]="?","Sep",Hospitalisation_table[[#This Row],[month]])</f>
        <v>Oct</v>
      </c>
      <c r="L225">
        <f>IF(Hospitalisation_table[[#This Row],[year]] = "?",ROUNDUP(AVERAGE(Hospitalisation_table[year]),0),Hospitalisation_table[[#This Row],[year]])</f>
        <v>1985</v>
      </c>
      <c r="M225" t="str">
        <f>IF(Hospitalisation_table[[#This Row],[Hospital tier]]="?","tier - 2",Hospitalisation_table[[#This Row],[Hospital tier]])</f>
        <v>tier - 3</v>
      </c>
      <c r="N225" t="str">
        <f>IF(Hospitalisation_table[[#This Row],[City tier]]="?","tier - 2",Hospitalisation_table[[#This Row],[City tier]])</f>
        <v>tier - 1</v>
      </c>
      <c r="O225" t="str">
        <f>IF(Hospitalisation_table[[#This Row],[State ID]]="?","Unknown",Hospitalisation_table[[#This Row],[State ID]])</f>
        <v>R1026</v>
      </c>
      <c r="P225" s="20" t="str">
        <f>_xlfn.CONCAT(Hospitalisation_table[[#This Row],[date]],"-",Hospitalisation_table[[#This Row],[Month_Updated]],"-",Hospitalisation_table[[#This Row],[Year_Update]])</f>
        <v>26-Oct-1985</v>
      </c>
      <c r="Q225">
        <f>DATEDIF(Hospitalisation_table[[#This Row],[Date of Birth]],"8-Jun-2023","Y")</f>
        <v>37</v>
      </c>
    </row>
    <row r="226" spans="1:17" x14ac:dyDescent="0.3">
      <c r="A226" t="s">
        <v>1574</v>
      </c>
      <c r="B226" t="str">
        <f>IF(Hospitalisation_table[[#This Row],[Customer ID]]="?","UnKnown",Hospitalisation_table[[#This Row],[Customer ID]])</f>
        <v>Id797</v>
      </c>
      <c r="C226">
        <v>1961</v>
      </c>
      <c r="D226" t="s">
        <v>15</v>
      </c>
      <c r="E226">
        <v>6</v>
      </c>
      <c r="F226">
        <v>0</v>
      </c>
      <c r="G226" s="24">
        <v>13063.88</v>
      </c>
      <c r="H226" t="s">
        <v>12</v>
      </c>
      <c r="I226" t="s">
        <v>11</v>
      </c>
      <c r="J226" t="s">
        <v>42</v>
      </c>
      <c r="K226" t="str">
        <f>IF(Hospitalisation_table[[#This Row],[month]]="?","Sep",Hospitalisation_table[[#This Row],[month]])</f>
        <v>Nov</v>
      </c>
      <c r="L226">
        <f>IF(Hospitalisation_table[[#This Row],[year]] = "?",ROUNDUP(AVERAGE(Hospitalisation_table[year]),0),Hospitalisation_table[[#This Row],[year]])</f>
        <v>1961</v>
      </c>
      <c r="M226" t="str">
        <f>IF(Hospitalisation_table[[#This Row],[Hospital tier]]="?","tier - 2",Hospitalisation_table[[#This Row],[Hospital tier]])</f>
        <v>tier - 3</v>
      </c>
      <c r="N226" t="str">
        <f>IF(Hospitalisation_table[[#This Row],[City tier]]="?","tier - 2",Hospitalisation_table[[#This Row],[City tier]])</f>
        <v>tier - 2</v>
      </c>
      <c r="O226" t="str">
        <f>IF(Hospitalisation_table[[#This Row],[State ID]]="?","Unknown",Hospitalisation_table[[#This Row],[State ID]])</f>
        <v>R1011</v>
      </c>
      <c r="P226" s="20" t="str">
        <f>_xlfn.CONCAT(Hospitalisation_table[[#This Row],[date]],"-",Hospitalisation_table[[#This Row],[Month_Updated]],"-",Hospitalisation_table[[#This Row],[Year_Update]])</f>
        <v>6-Nov-1961</v>
      </c>
      <c r="Q226">
        <f>DATEDIF(Hospitalisation_table[[#This Row],[Date of Birth]],"8-Jun-2023","Y")</f>
        <v>61</v>
      </c>
    </row>
    <row r="227" spans="1:17" x14ac:dyDescent="0.3">
      <c r="A227" t="s">
        <v>1575</v>
      </c>
      <c r="B227" t="str">
        <f>IF(Hospitalisation_table[[#This Row],[Customer ID]]="?","UnKnown",Hospitalisation_table[[#This Row],[Customer ID]])</f>
        <v>Id796</v>
      </c>
      <c r="C227">
        <v>1978</v>
      </c>
      <c r="D227" t="s">
        <v>10</v>
      </c>
      <c r="E227">
        <v>17</v>
      </c>
      <c r="F227">
        <v>2</v>
      </c>
      <c r="G227" s="24">
        <v>13101.74</v>
      </c>
      <c r="H227" t="s">
        <v>12</v>
      </c>
      <c r="I227" t="s">
        <v>11</v>
      </c>
      <c r="J227" t="s">
        <v>535</v>
      </c>
      <c r="K227" t="str">
        <f>IF(Hospitalisation_table[[#This Row],[month]]="?","Sep",Hospitalisation_table[[#This Row],[month]])</f>
        <v>Jul</v>
      </c>
      <c r="L227">
        <f>IF(Hospitalisation_table[[#This Row],[year]] = "?",ROUNDUP(AVERAGE(Hospitalisation_table[year]),0),Hospitalisation_table[[#This Row],[year]])</f>
        <v>1978</v>
      </c>
      <c r="M227" t="str">
        <f>IF(Hospitalisation_table[[#This Row],[Hospital tier]]="?","tier - 2",Hospitalisation_table[[#This Row],[Hospital tier]])</f>
        <v>tier - 3</v>
      </c>
      <c r="N227" t="str">
        <f>IF(Hospitalisation_table[[#This Row],[City tier]]="?","tier - 2",Hospitalisation_table[[#This Row],[City tier]])</f>
        <v>tier - 2</v>
      </c>
      <c r="O227" t="str">
        <f>IF(Hospitalisation_table[[#This Row],[State ID]]="?","Unknown",Hospitalisation_table[[#This Row],[State ID]])</f>
        <v>R1026</v>
      </c>
      <c r="P227" s="20" t="str">
        <f>_xlfn.CONCAT(Hospitalisation_table[[#This Row],[date]],"-",Hospitalisation_table[[#This Row],[Month_Updated]],"-",Hospitalisation_table[[#This Row],[Year_Update]])</f>
        <v>17-Jul-1978</v>
      </c>
      <c r="Q227">
        <f>DATEDIF(Hospitalisation_table[[#This Row],[Date of Birth]],"8-Jun-2023","Y")</f>
        <v>44</v>
      </c>
    </row>
    <row r="228" spans="1:17" x14ac:dyDescent="0.3">
      <c r="A228" t="s">
        <v>1576</v>
      </c>
      <c r="B228" t="str">
        <f>IF(Hospitalisation_table[[#This Row],[Customer ID]]="?","UnKnown",Hospitalisation_table[[#This Row],[Customer ID]])</f>
        <v>Id795</v>
      </c>
      <c r="C228">
        <v>1971</v>
      </c>
      <c r="D228" t="s">
        <v>37</v>
      </c>
      <c r="E228">
        <v>30</v>
      </c>
      <c r="F228">
        <v>0</v>
      </c>
      <c r="G228" s="24">
        <v>13110.79</v>
      </c>
      <c r="H228" t="s">
        <v>12</v>
      </c>
      <c r="I228" t="s">
        <v>11</v>
      </c>
      <c r="J228" t="s">
        <v>42</v>
      </c>
      <c r="K228" t="str">
        <f>IF(Hospitalisation_table[[#This Row],[month]]="?","Sep",Hospitalisation_table[[#This Row],[month]])</f>
        <v>Oct</v>
      </c>
      <c r="L228">
        <f>IF(Hospitalisation_table[[#This Row],[year]] = "?",ROUNDUP(AVERAGE(Hospitalisation_table[year]),0),Hospitalisation_table[[#This Row],[year]])</f>
        <v>1971</v>
      </c>
      <c r="M228" t="str">
        <f>IF(Hospitalisation_table[[#This Row],[Hospital tier]]="?","tier - 2",Hospitalisation_table[[#This Row],[Hospital tier]])</f>
        <v>tier - 3</v>
      </c>
      <c r="N228" t="str">
        <f>IF(Hospitalisation_table[[#This Row],[City tier]]="?","tier - 2",Hospitalisation_table[[#This Row],[City tier]])</f>
        <v>tier - 2</v>
      </c>
      <c r="O228" t="str">
        <f>IF(Hospitalisation_table[[#This Row],[State ID]]="?","Unknown",Hospitalisation_table[[#This Row],[State ID]])</f>
        <v>R1011</v>
      </c>
      <c r="P228" s="20" t="str">
        <f>_xlfn.CONCAT(Hospitalisation_table[[#This Row],[date]],"-",Hospitalisation_table[[#This Row],[Month_Updated]],"-",Hospitalisation_table[[#This Row],[Year_Update]])</f>
        <v>30-Oct-1971</v>
      </c>
      <c r="Q228">
        <f>DATEDIF(Hospitalisation_table[[#This Row],[Date of Birth]],"8-Jun-2023","Y")</f>
        <v>51</v>
      </c>
    </row>
    <row r="229" spans="1:17" x14ac:dyDescent="0.3">
      <c r="A229" t="s">
        <v>1577</v>
      </c>
      <c r="B229" t="str">
        <f>IF(Hospitalisation_table[[#This Row],[Customer ID]]="?","UnKnown",Hospitalisation_table[[#This Row],[Customer ID]])</f>
        <v>Id794</v>
      </c>
      <c r="C229">
        <v>1962</v>
      </c>
      <c r="D229" t="s">
        <v>35</v>
      </c>
      <c r="E229">
        <v>2</v>
      </c>
      <c r="F229">
        <v>1</v>
      </c>
      <c r="G229" s="24">
        <v>13112.6</v>
      </c>
      <c r="H229" t="s">
        <v>12</v>
      </c>
      <c r="I229" t="s">
        <v>12</v>
      </c>
      <c r="J229" t="s">
        <v>23</v>
      </c>
      <c r="K229" t="str">
        <f>IF(Hospitalisation_table[[#This Row],[month]]="?","Sep",Hospitalisation_table[[#This Row],[month]])</f>
        <v>Aug</v>
      </c>
      <c r="L229">
        <f>IF(Hospitalisation_table[[#This Row],[year]] = "?",ROUNDUP(AVERAGE(Hospitalisation_table[year]),0),Hospitalisation_table[[#This Row],[year]])</f>
        <v>1962</v>
      </c>
      <c r="M229" t="str">
        <f>IF(Hospitalisation_table[[#This Row],[Hospital tier]]="?","tier - 2",Hospitalisation_table[[#This Row],[Hospital tier]])</f>
        <v>tier - 3</v>
      </c>
      <c r="N229" t="str">
        <f>IF(Hospitalisation_table[[#This Row],[City tier]]="?","tier - 2",Hospitalisation_table[[#This Row],[City tier]])</f>
        <v>tier - 3</v>
      </c>
      <c r="O229" t="str">
        <f>IF(Hospitalisation_table[[#This Row],[State ID]]="?","Unknown",Hospitalisation_table[[#This Row],[State ID]])</f>
        <v>R1012</v>
      </c>
      <c r="P229" s="20" t="str">
        <f>_xlfn.CONCAT(Hospitalisation_table[[#This Row],[date]],"-",Hospitalisation_table[[#This Row],[Month_Updated]],"-",Hospitalisation_table[[#This Row],[Year_Update]])</f>
        <v>2-Aug-1962</v>
      </c>
      <c r="Q229">
        <f>DATEDIF(Hospitalisation_table[[#This Row],[Date of Birth]],"8-Jun-2023","Y")</f>
        <v>60</v>
      </c>
    </row>
    <row r="230" spans="1:17" x14ac:dyDescent="0.3">
      <c r="A230" t="s">
        <v>1578</v>
      </c>
      <c r="B230" t="str">
        <f>IF(Hospitalisation_table[[#This Row],[Customer ID]]="?","UnKnown",Hospitalisation_table[[#This Row],[Customer ID]])</f>
        <v>Id793</v>
      </c>
      <c r="C230">
        <v>1992</v>
      </c>
      <c r="D230" t="s">
        <v>35</v>
      </c>
      <c r="E230">
        <v>12</v>
      </c>
      <c r="F230">
        <v>0</v>
      </c>
      <c r="G230" s="24">
        <v>13113.51</v>
      </c>
      <c r="H230" t="s">
        <v>12</v>
      </c>
      <c r="I230" t="s">
        <v>11</v>
      </c>
      <c r="J230" t="s">
        <v>535</v>
      </c>
      <c r="K230" t="str">
        <f>IF(Hospitalisation_table[[#This Row],[month]]="?","Sep",Hospitalisation_table[[#This Row],[month]])</f>
        <v>Aug</v>
      </c>
      <c r="L230">
        <f>IF(Hospitalisation_table[[#This Row],[year]] = "?",ROUNDUP(AVERAGE(Hospitalisation_table[year]),0),Hospitalisation_table[[#This Row],[year]])</f>
        <v>1992</v>
      </c>
      <c r="M230" t="str">
        <f>IF(Hospitalisation_table[[#This Row],[Hospital tier]]="?","tier - 2",Hospitalisation_table[[#This Row],[Hospital tier]])</f>
        <v>tier - 3</v>
      </c>
      <c r="N230" t="str">
        <f>IF(Hospitalisation_table[[#This Row],[City tier]]="?","tier - 2",Hospitalisation_table[[#This Row],[City tier]])</f>
        <v>tier - 2</v>
      </c>
      <c r="O230" t="str">
        <f>IF(Hospitalisation_table[[#This Row],[State ID]]="?","Unknown",Hospitalisation_table[[#This Row],[State ID]])</f>
        <v>R1026</v>
      </c>
      <c r="P230" s="20" t="str">
        <f>_xlfn.CONCAT(Hospitalisation_table[[#This Row],[date]],"-",Hospitalisation_table[[#This Row],[Month_Updated]],"-",Hospitalisation_table[[#This Row],[Year_Update]])</f>
        <v>12-Aug-1992</v>
      </c>
      <c r="Q230">
        <f>DATEDIF(Hospitalisation_table[[#This Row],[Date of Birth]],"8-Jun-2023","Y")</f>
        <v>30</v>
      </c>
    </row>
    <row r="231" spans="1:17" x14ac:dyDescent="0.3">
      <c r="A231" t="s">
        <v>1579</v>
      </c>
      <c r="B231" t="str">
        <f>IF(Hospitalisation_table[[#This Row],[Customer ID]]="?","UnKnown",Hospitalisation_table[[#This Row],[Customer ID]])</f>
        <v>Id792</v>
      </c>
      <c r="C231">
        <v>1963</v>
      </c>
      <c r="D231" t="s">
        <v>20</v>
      </c>
      <c r="E231">
        <v>14</v>
      </c>
      <c r="F231">
        <v>0</v>
      </c>
      <c r="G231" s="24">
        <v>13116.84</v>
      </c>
      <c r="H231" t="s">
        <v>12</v>
      </c>
      <c r="I231" t="s">
        <v>16</v>
      </c>
      <c r="J231" t="s">
        <v>23</v>
      </c>
      <c r="K231" t="str">
        <f>IF(Hospitalisation_table[[#This Row],[month]]="?","Sep",Hospitalisation_table[[#This Row],[month]])</f>
        <v>Sep</v>
      </c>
      <c r="L231">
        <f>IF(Hospitalisation_table[[#This Row],[year]] = "?",ROUNDUP(AVERAGE(Hospitalisation_table[year]),0),Hospitalisation_table[[#This Row],[year]])</f>
        <v>1963</v>
      </c>
      <c r="M231" t="str">
        <f>IF(Hospitalisation_table[[#This Row],[Hospital tier]]="?","tier - 2",Hospitalisation_table[[#This Row],[Hospital tier]])</f>
        <v>tier - 3</v>
      </c>
      <c r="N231" t="str">
        <f>IF(Hospitalisation_table[[#This Row],[City tier]]="?","tier - 2",Hospitalisation_table[[#This Row],[City tier]])</f>
        <v>tier - 1</v>
      </c>
      <c r="O231" t="str">
        <f>IF(Hospitalisation_table[[#This Row],[State ID]]="?","Unknown",Hospitalisation_table[[#This Row],[State ID]])</f>
        <v>R1012</v>
      </c>
      <c r="P231" s="20" t="str">
        <f>_xlfn.CONCAT(Hospitalisation_table[[#This Row],[date]],"-",Hospitalisation_table[[#This Row],[Month_Updated]],"-",Hospitalisation_table[[#This Row],[Year_Update]])</f>
        <v>14-Sep-1963</v>
      </c>
      <c r="Q231">
        <f>DATEDIF(Hospitalisation_table[[#This Row],[Date of Birth]],"8-Jun-2023","Y")</f>
        <v>59</v>
      </c>
    </row>
    <row r="232" spans="1:17" x14ac:dyDescent="0.3">
      <c r="A232" t="s">
        <v>1580</v>
      </c>
      <c r="B232" t="str">
        <f>IF(Hospitalisation_table[[#This Row],[Customer ID]]="?","UnKnown",Hospitalisation_table[[#This Row],[Customer ID]])</f>
        <v>Id791</v>
      </c>
      <c r="C232">
        <v>1999</v>
      </c>
      <c r="D232" t="s">
        <v>35</v>
      </c>
      <c r="E232">
        <v>16</v>
      </c>
      <c r="F232">
        <v>0</v>
      </c>
      <c r="G232" s="24">
        <v>13126.68</v>
      </c>
      <c r="H232" t="s">
        <v>12</v>
      </c>
      <c r="I232" t="s">
        <v>12</v>
      </c>
      <c r="J232" t="s">
        <v>42</v>
      </c>
      <c r="K232" t="str">
        <f>IF(Hospitalisation_table[[#This Row],[month]]="?","Sep",Hospitalisation_table[[#This Row],[month]])</f>
        <v>Aug</v>
      </c>
      <c r="L232">
        <f>IF(Hospitalisation_table[[#This Row],[year]] = "?",ROUNDUP(AVERAGE(Hospitalisation_table[year]),0),Hospitalisation_table[[#This Row],[year]])</f>
        <v>1999</v>
      </c>
      <c r="M232" t="str">
        <f>IF(Hospitalisation_table[[#This Row],[Hospital tier]]="?","tier - 2",Hospitalisation_table[[#This Row],[Hospital tier]])</f>
        <v>tier - 3</v>
      </c>
      <c r="N232" t="str">
        <f>IF(Hospitalisation_table[[#This Row],[City tier]]="?","tier - 2",Hospitalisation_table[[#This Row],[City tier]])</f>
        <v>tier - 3</v>
      </c>
      <c r="O232" t="str">
        <f>IF(Hospitalisation_table[[#This Row],[State ID]]="?","Unknown",Hospitalisation_table[[#This Row],[State ID]])</f>
        <v>R1011</v>
      </c>
      <c r="P232" s="20" t="str">
        <f>_xlfn.CONCAT(Hospitalisation_table[[#This Row],[date]],"-",Hospitalisation_table[[#This Row],[Month_Updated]],"-",Hospitalisation_table[[#This Row],[Year_Update]])</f>
        <v>16-Aug-1999</v>
      </c>
      <c r="Q232">
        <f>DATEDIF(Hospitalisation_table[[#This Row],[Date of Birth]],"8-Jun-2023","Y")</f>
        <v>23</v>
      </c>
    </row>
    <row r="233" spans="1:17" x14ac:dyDescent="0.3">
      <c r="A233" t="s">
        <v>1581</v>
      </c>
      <c r="B233" t="str">
        <f>IF(Hospitalisation_table[[#This Row],[Customer ID]]="?","UnKnown",Hospitalisation_table[[#This Row],[Customer ID]])</f>
        <v>Id790</v>
      </c>
      <c r="C233">
        <v>1961</v>
      </c>
      <c r="D233" t="s">
        <v>20</v>
      </c>
      <c r="E233">
        <v>7</v>
      </c>
      <c r="F233">
        <v>0</v>
      </c>
      <c r="G233" s="24">
        <v>13129.6</v>
      </c>
      <c r="H233" t="s">
        <v>12</v>
      </c>
      <c r="I233" t="s">
        <v>11</v>
      </c>
      <c r="J233" t="s">
        <v>356</v>
      </c>
      <c r="K233" t="str">
        <f>IF(Hospitalisation_table[[#This Row],[month]]="?","Sep",Hospitalisation_table[[#This Row],[month]])</f>
        <v>Sep</v>
      </c>
      <c r="L233">
        <f>IF(Hospitalisation_table[[#This Row],[year]] = "?",ROUNDUP(AVERAGE(Hospitalisation_table[year]),0),Hospitalisation_table[[#This Row],[year]])</f>
        <v>1961</v>
      </c>
      <c r="M233" t="str">
        <f>IF(Hospitalisation_table[[#This Row],[Hospital tier]]="?","tier - 2",Hospitalisation_table[[#This Row],[Hospital tier]])</f>
        <v>tier - 3</v>
      </c>
      <c r="N233" t="str">
        <f>IF(Hospitalisation_table[[#This Row],[City tier]]="?","tier - 2",Hospitalisation_table[[#This Row],[City tier]])</f>
        <v>tier - 2</v>
      </c>
      <c r="O233" t="str">
        <f>IF(Hospitalisation_table[[#This Row],[State ID]]="?","Unknown",Hospitalisation_table[[#This Row],[State ID]])</f>
        <v>R1017</v>
      </c>
      <c r="P233" s="20" t="str">
        <f>_xlfn.CONCAT(Hospitalisation_table[[#This Row],[date]],"-",Hospitalisation_table[[#This Row],[Month_Updated]],"-",Hospitalisation_table[[#This Row],[Year_Update]])</f>
        <v>7-Sep-1961</v>
      </c>
      <c r="Q233">
        <f>DATEDIF(Hospitalisation_table[[#This Row],[Date of Birth]],"8-Jun-2023","Y")</f>
        <v>61</v>
      </c>
    </row>
    <row r="234" spans="1:17" x14ac:dyDescent="0.3">
      <c r="A234" t="s">
        <v>2294</v>
      </c>
      <c r="B234" t="str">
        <f>IF(Hospitalisation_table[[#This Row],[Customer ID]]="?","UnKnown",Hospitalisation_table[[#This Row],[Customer ID]])</f>
        <v>Id79</v>
      </c>
      <c r="C234">
        <v>1967</v>
      </c>
      <c r="D234" t="s">
        <v>30</v>
      </c>
      <c r="E234">
        <v>22</v>
      </c>
      <c r="F234">
        <v>0</v>
      </c>
      <c r="G234" s="24">
        <v>41505.15</v>
      </c>
      <c r="H234" t="s">
        <v>16</v>
      </c>
      <c r="I234" t="s">
        <v>11</v>
      </c>
      <c r="J234" t="s">
        <v>42</v>
      </c>
      <c r="K234" t="str">
        <f>IF(Hospitalisation_table[[#This Row],[month]]="?","Sep",Hospitalisation_table[[#This Row],[month]])</f>
        <v>Dec</v>
      </c>
      <c r="L234">
        <f>IF(Hospitalisation_table[[#This Row],[year]] = "?",ROUNDUP(AVERAGE(Hospitalisation_table[year]),0),Hospitalisation_table[[#This Row],[year]])</f>
        <v>1967</v>
      </c>
      <c r="M234" t="str">
        <f>IF(Hospitalisation_table[[#This Row],[Hospital tier]]="?","tier - 2",Hospitalisation_table[[#This Row],[Hospital tier]])</f>
        <v>tier - 1</v>
      </c>
      <c r="N234" t="str">
        <f>IF(Hospitalisation_table[[#This Row],[City tier]]="?","tier - 2",Hospitalisation_table[[#This Row],[City tier]])</f>
        <v>tier - 2</v>
      </c>
      <c r="O234" t="str">
        <f>IF(Hospitalisation_table[[#This Row],[State ID]]="?","Unknown",Hospitalisation_table[[#This Row],[State ID]])</f>
        <v>R1011</v>
      </c>
      <c r="P234" s="20" t="str">
        <f>_xlfn.CONCAT(Hospitalisation_table[[#This Row],[date]],"-",Hospitalisation_table[[#This Row],[Month_Updated]],"-",Hospitalisation_table[[#This Row],[Year_Update]])</f>
        <v>22-Dec-1967</v>
      </c>
      <c r="Q234">
        <f>DATEDIF(Hospitalisation_table[[#This Row],[Date of Birth]],"8-Jun-2023","Y")</f>
        <v>55</v>
      </c>
    </row>
    <row r="235" spans="1:17" x14ac:dyDescent="0.3">
      <c r="A235" t="s">
        <v>1582</v>
      </c>
      <c r="B235" t="str">
        <f>IF(Hospitalisation_table[[#This Row],[Customer ID]]="?","UnKnown",Hospitalisation_table[[#This Row],[Customer ID]])</f>
        <v>Id789</v>
      </c>
      <c r="C235">
        <v>1961</v>
      </c>
      <c r="D235" t="s">
        <v>30</v>
      </c>
      <c r="E235">
        <v>6</v>
      </c>
      <c r="F235">
        <v>0</v>
      </c>
      <c r="G235" s="24">
        <v>13143.34</v>
      </c>
      <c r="H235" t="s">
        <v>12</v>
      </c>
      <c r="I235" t="s">
        <v>11</v>
      </c>
      <c r="J235" t="s">
        <v>516</v>
      </c>
      <c r="K235" t="str">
        <f>IF(Hospitalisation_table[[#This Row],[month]]="?","Sep",Hospitalisation_table[[#This Row],[month]])</f>
        <v>Dec</v>
      </c>
      <c r="L235">
        <f>IF(Hospitalisation_table[[#This Row],[year]] = "?",ROUNDUP(AVERAGE(Hospitalisation_table[year]),0),Hospitalisation_table[[#This Row],[year]])</f>
        <v>1961</v>
      </c>
      <c r="M235" t="str">
        <f>IF(Hospitalisation_table[[#This Row],[Hospital tier]]="?","tier - 2",Hospitalisation_table[[#This Row],[Hospital tier]])</f>
        <v>tier - 3</v>
      </c>
      <c r="N235" t="str">
        <f>IF(Hospitalisation_table[[#This Row],[City tier]]="?","tier - 2",Hospitalisation_table[[#This Row],[City tier]])</f>
        <v>tier - 2</v>
      </c>
      <c r="O235" t="str">
        <f>IF(Hospitalisation_table[[#This Row],[State ID]]="?","Unknown",Hospitalisation_table[[#This Row],[State ID]])</f>
        <v>R1020</v>
      </c>
      <c r="P235" s="20" t="str">
        <f>_xlfn.CONCAT(Hospitalisation_table[[#This Row],[date]],"-",Hospitalisation_table[[#This Row],[Month_Updated]],"-",Hospitalisation_table[[#This Row],[Year_Update]])</f>
        <v>6-Dec-1961</v>
      </c>
      <c r="Q235">
        <f>DATEDIF(Hospitalisation_table[[#This Row],[Date of Birth]],"8-Jun-2023","Y")</f>
        <v>61</v>
      </c>
    </row>
    <row r="236" spans="1:17" x14ac:dyDescent="0.3">
      <c r="A236" t="s">
        <v>1583</v>
      </c>
      <c r="B236" t="str">
        <f>IF(Hospitalisation_table[[#This Row],[Customer ID]]="?","UnKnown",Hospitalisation_table[[#This Row],[Customer ID]])</f>
        <v>Id788</v>
      </c>
      <c r="C236">
        <v>1961</v>
      </c>
      <c r="D236" t="s">
        <v>30</v>
      </c>
      <c r="E236">
        <v>6</v>
      </c>
      <c r="F236">
        <v>0</v>
      </c>
      <c r="G236" s="24">
        <v>13143.86</v>
      </c>
      <c r="H236" t="s">
        <v>12</v>
      </c>
      <c r="I236" t="s">
        <v>11</v>
      </c>
      <c r="J236" t="s">
        <v>168</v>
      </c>
      <c r="K236" t="str">
        <f>IF(Hospitalisation_table[[#This Row],[month]]="?","Sep",Hospitalisation_table[[#This Row],[month]])</f>
        <v>Dec</v>
      </c>
      <c r="L236">
        <f>IF(Hospitalisation_table[[#This Row],[year]] = "?",ROUNDUP(AVERAGE(Hospitalisation_table[year]),0),Hospitalisation_table[[#This Row],[year]])</f>
        <v>1961</v>
      </c>
      <c r="M236" t="str">
        <f>IF(Hospitalisation_table[[#This Row],[Hospital tier]]="?","tier - 2",Hospitalisation_table[[#This Row],[Hospital tier]])</f>
        <v>tier - 3</v>
      </c>
      <c r="N236" t="str">
        <f>IF(Hospitalisation_table[[#This Row],[City tier]]="?","tier - 2",Hospitalisation_table[[#This Row],[City tier]])</f>
        <v>tier - 2</v>
      </c>
      <c r="O236" t="str">
        <f>IF(Hospitalisation_table[[#This Row],[State ID]]="?","Unknown",Hospitalisation_table[[#This Row],[State ID]])</f>
        <v>R1016</v>
      </c>
      <c r="P236" s="20" t="str">
        <f>_xlfn.CONCAT(Hospitalisation_table[[#This Row],[date]],"-",Hospitalisation_table[[#This Row],[Month_Updated]],"-",Hospitalisation_table[[#This Row],[Year_Update]])</f>
        <v>6-Dec-1961</v>
      </c>
      <c r="Q236">
        <f>DATEDIF(Hospitalisation_table[[#This Row],[Date of Birth]],"8-Jun-2023","Y")</f>
        <v>61</v>
      </c>
    </row>
    <row r="237" spans="1:17" x14ac:dyDescent="0.3">
      <c r="A237" t="s">
        <v>1584</v>
      </c>
      <c r="B237" t="str">
        <f>IF(Hospitalisation_table[[#This Row],[Customer ID]]="?","UnKnown",Hospitalisation_table[[#This Row],[Customer ID]])</f>
        <v>Id787</v>
      </c>
      <c r="C237">
        <v>1962</v>
      </c>
      <c r="D237" t="s">
        <v>35</v>
      </c>
      <c r="E237">
        <v>5</v>
      </c>
      <c r="F237">
        <v>0</v>
      </c>
      <c r="G237" s="24">
        <v>13204.29</v>
      </c>
      <c r="H237" t="s">
        <v>12</v>
      </c>
      <c r="I237" t="s">
        <v>16</v>
      </c>
      <c r="J237" t="s">
        <v>247</v>
      </c>
      <c r="K237" t="str">
        <f>IF(Hospitalisation_table[[#This Row],[month]]="?","Sep",Hospitalisation_table[[#This Row],[month]])</f>
        <v>Aug</v>
      </c>
      <c r="L237">
        <f>IF(Hospitalisation_table[[#This Row],[year]] = "?",ROUNDUP(AVERAGE(Hospitalisation_table[year]),0),Hospitalisation_table[[#This Row],[year]])</f>
        <v>1962</v>
      </c>
      <c r="M237" t="str">
        <f>IF(Hospitalisation_table[[#This Row],[Hospital tier]]="?","tier - 2",Hospitalisation_table[[#This Row],[Hospital tier]])</f>
        <v>tier - 3</v>
      </c>
      <c r="N237" t="str">
        <f>IF(Hospitalisation_table[[#This Row],[City tier]]="?","tier - 2",Hospitalisation_table[[#This Row],[City tier]])</f>
        <v>tier - 1</v>
      </c>
      <c r="O237" t="str">
        <f>IF(Hospitalisation_table[[#This Row],[State ID]]="?","Unknown",Hospitalisation_table[[#This Row],[State ID]])</f>
        <v>R1024</v>
      </c>
      <c r="P237" s="20" t="str">
        <f>_xlfn.CONCAT(Hospitalisation_table[[#This Row],[date]],"-",Hospitalisation_table[[#This Row],[Month_Updated]],"-",Hospitalisation_table[[#This Row],[Year_Update]])</f>
        <v>5-Aug-1962</v>
      </c>
      <c r="Q237">
        <f>DATEDIF(Hospitalisation_table[[#This Row],[Date of Birth]],"8-Jun-2023","Y")</f>
        <v>60</v>
      </c>
    </row>
    <row r="238" spans="1:17" x14ac:dyDescent="0.3">
      <c r="A238" t="s">
        <v>1585</v>
      </c>
      <c r="B238" t="str">
        <f>IF(Hospitalisation_table[[#This Row],[Customer ID]]="?","UnKnown",Hospitalisation_table[[#This Row],[Customer ID]])</f>
        <v>Id786</v>
      </c>
      <c r="C238">
        <v>1982</v>
      </c>
      <c r="D238" t="s">
        <v>37</v>
      </c>
      <c r="E238">
        <v>15</v>
      </c>
      <c r="F238">
        <v>3</v>
      </c>
      <c r="G238" s="24">
        <v>13214.43</v>
      </c>
      <c r="H238" t="s">
        <v>12</v>
      </c>
      <c r="I238" t="s">
        <v>11</v>
      </c>
      <c r="J238" t="s">
        <v>23</v>
      </c>
      <c r="K238" t="str">
        <f>IF(Hospitalisation_table[[#This Row],[month]]="?","Sep",Hospitalisation_table[[#This Row],[month]])</f>
        <v>Oct</v>
      </c>
      <c r="L238">
        <f>IF(Hospitalisation_table[[#This Row],[year]] = "?",ROUNDUP(AVERAGE(Hospitalisation_table[year]),0),Hospitalisation_table[[#This Row],[year]])</f>
        <v>1982</v>
      </c>
      <c r="M238" t="str">
        <f>IF(Hospitalisation_table[[#This Row],[Hospital tier]]="?","tier - 2",Hospitalisation_table[[#This Row],[Hospital tier]])</f>
        <v>tier - 3</v>
      </c>
      <c r="N238" t="str">
        <f>IF(Hospitalisation_table[[#This Row],[City tier]]="?","tier - 2",Hospitalisation_table[[#This Row],[City tier]])</f>
        <v>tier - 2</v>
      </c>
      <c r="O238" t="str">
        <f>IF(Hospitalisation_table[[#This Row],[State ID]]="?","Unknown",Hospitalisation_table[[#This Row],[State ID]])</f>
        <v>R1012</v>
      </c>
      <c r="P238" s="20" t="str">
        <f>_xlfn.CONCAT(Hospitalisation_table[[#This Row],[date]],"-",Hospitalisation_table[[#This Row],[Month_Updated]],"-",Hospitalisation_table[[#This Row],[Year_Update]])</f>
        <v>15-Oct-1982</v>
      </c>
      <c r="Q238">
        <f>DATEDIF(Hospitalisation_table[[#This Row],[Date of Birth]],"8-Jun-2023","Y")</f>
        <v>40</v>
      </c>
    </row>
    <row r="239" spans="1:17" x14ac:dyDescent="0.3">
      <c r="A239" t="s">
        <v>1586</v>
      </c>
      <c r="B239" t="str">
        <f>IF(Hospitalisation_table[[#This Row],[Customer ID]]="?","UnKnown",Hospitalisation_table[[#This Row],[Customer ID]])</f>
        <v>Id785</v>
      </c>
      <c r="C239">
        <v>1962</v>
      </c>
      <c r="D239" t="s">
        <v>30</v>
      </c>
      <c r="E239">
        <v>7</v>
      </c>
      <c r="F239">
        <v>0</v>
      </c>
      <c r="G239" s="24">
        <v>13217.09</v>
      </c>
      <c r="H239" t="s">
        <v>12</v>
      </c>
      <c r="I239" t="s">
        <v>16</v>
      </c>
      <c r="J239" t="s">
        <v>247</v>
      </c>
      <c r="K239" t="str">
        <f>IF(Hospitalisation_table[[#This Row],[month]]="?","Sep",Hospitalisation_table[[#This Row],[month]])</f>
        <v>Dec</v>
      </c>
      <c r="L239">
        <f>IF(Hospitalisation_table[[#This Row],[year]] = "?",ROUNDUP(AVERAGE(Hospitalisation_table[year]),0),Hospitalisation_table[[#This Row],[year]])</f>
        <v>1962</v>
      </c>
      <c r="M239" t="str">
        <f>IF(Hospitalisation_table[[#This Row],[Hospital tier]]="?","tier - 2",Hospitalisation_table[[#This Row],[Hospital tier]])</f>
        <v>tier - 3</v>
      </c>
      <c r="N239" t="str">
        <f>IF(Hospitalisation_table[[#This Row],[City tier]]="?","tier - 2",Hospitalisation_table[[#This Row],[City tier]])</f>
        <v>tier - 1</v>
      </c>
      <c r="O239" t="str">
        <f>IF(Hospitalisation_table[[#This Row],[State ID]]="?","Unknown",Hospitalisation_table[[#This Row],[State ID]])</f>
        <v>R1024</v>
      </c>
      <c r="P239" s="20" t="str">
        <f>_xlfn.CONCAT(Hospitalisation_table[[#This Row],[date]],"-",Hospitalisation_table[[#This Row],[Month_Updated]],"-",Hospitalisation_table[[#This Row],[Year_Update]])</f>
        <v>7-Dec-1962</v>
      </c>
      <c r="Q239">
        <f>DATEDIF(Hospitalisation_table[[#This Row],[Date of Birth]],"8-Jun-2023","Y")</f>
        <v>60</v>
      </c>
    </row>
    <row r="240" spans="1:17" x14ac:dyDescent="0.3">
      <c r="A240" t="s">
        <v>1587</v>
      </c>
      <c r="B240" t="str">
        <f>IF(Hospitalisation_table[[#This Row],[Customer ID]]="?","UnKnown",Hospitalisation_table[[#This Row],[Customer ID]])</f>
        <v>Id784</v>
      </c>
      <c r="C240">
        <v>1965</v>
      </c>
      <c r="D240" t="s">
        <v>15</v>
      </c>
      <c r="E240">
        <v>13</v>
      </c>
      <c r="F240">
        <v>2</v>
      </c>
      <c r="G240" s="24">
        <v>13224.06</v>
      </c>
      <c r="H240" t="s">
        <v>12</v>
      </c>
      <c r="I240" t="s">
        <v>12</v>
      </c>
      <c r="J240" t="s">
        <v>247</v>
      </c>
      <c r="K240" t="str">
        <f>IF(Hospitalisation_table[[#This Row],[month]]="?","Sep",Hospitalisation_table[[#This Row],[month]])</f>
        <v>Nov</v>
      </c>
      <c r="L240">
        <f>IF(Hospitalisation_table[[#This Row],[year]] = "?",ROUNDUP(AVERAGE(Hospitalisation_table[year]),0),Hospitalisation_table[[#This Row],[year]])</f>
        <v>1965</v>
      </c>
      <c r="M240" t="str">
        <f>IF(Hospitalisation_table[[#This Row],[Hospital tier]]="?","tier - 2",Hospitalisation_table[[#This Row],[Hospital tier]])</f>
        <v>tier - 3</v>
      </c>
      <c r="N240" t="str">
        <f>IF(Hospitalisation_table[[#This Row],[City tier]]="?","tier - 2",Hospitalisation_table[[#This Row],[City tier]])</f>
        <v>tier - 3</v>
      </c>
      <c r="O240" t="str">
        <f>IF(Hospitalisation_table[[#This Row],[State ID]]="?","Unknown",Hospitalisation_table[[#This Row],[State ID]])</f>
        <v>R1024</v>
      </c>
      <c r="P240" s="20" t="str">
        <f>_xlfn.CONCAT(Hospitalisation_table[[#This Row],[date]],"-",Hospitalisation_table[[#This Row],[Month_Updated]],"-",Hospitalisation_table[[#This Row],[Year_Update]])</f>
        <v>13-Nov-1965</v>
      </c>
      <c r="Q240">
        <f>DATEDIF(Hospitalisation_table[[#This Row],[Date of Birth]],"8-Jun-2023","Y")</f>
        <v>57</v>
      </c>
    </row>
    <row r="241" spans="1:17" x14ac:dyDescent="0.3">
      <c r="A241" t="s">
        <v>1588</v>
      </c>
      <c r="B241" t="str">
        <f>IF(Hospitalisation_table[[#This Row],[Customer ID]]="?","UnKnown",Hospitalisation_table[[#This Row],[Customer ID]])</f>
        <v>Id783</v>
      </c>
      <c r="C241">
        <v>1962</v>
      </c>
      <c r="D241" t="s">
        <v>15</v>
      </c>
      <c r="E241">
        <v>24</v>
      </c>
      <c r="F241">
        <v>1</v>
      </c>
      <c r="G241" s="24">
        <v>13224.69</v>
      </c>
      <c r="H241" t="s">
        <v>12</v>
      </c>
      <c r="I241" t="s">
        <v>11</v>
      </c>
      <c r="J241" t="s">
        <v>42</v>
      </c>
      <c r="K241" t="str">
        <f>IF(Hospitalisation_table[[#This Row],[month]]="?","Sep",Hospitalisation_table[[#This Row],[month]])</f>
        <v>Nov</v>
      </c>
      <c r="L241">
        <f>IF(Hospitalisation_table[[#This Row],[year]] = "?",ROUNDUP(AVERAGE(Hospitalisation_table[year]),0),Hospitalisation_table[[#This Row],[year]])</f>
        <v>1962</v>
      </c>
      <c r="M241" t="str">
        <f>IF(Hospitalisation_table[[#This Row],[Hospital tier]]="?","tier - 2",Hospitalisation_table[[#This Row],[Hospital tier]])</f>
        <v>tier - 3</v>
      </c>
      <c r="N241" t="str">
        <f>IF(Hospitalisation_table[[#This Row],[City tier]]="?","tier - 2",Hospitalisation_table[[#This Row],[City tier]])</f>
        <v>tier - 2</v>
      </c>
      <c r="O241" t="str">
        <f>IF(Hospitalisation_table[[#This Row],[State ID]]="?","Unknown",Hospitalisation_table[[#This Row],[State ID]])</f>
        <v>R1011</v>
      </c>
      <c r="P241" s="20" t="str">
        <f>_xlfn.CONCAT(Hospitalisation_table[[#This Row],[date]],"-",Hospitalisation_table[[#This Row],[Month_Updated]],"-",Hospitalisation_table[[#This Row],[Year_Update]])</f>
        <v>24-Nov-1962</v>
      </c>
      <c r="Q241">
        <f>DATEDIF(Hospitalisation_table[[#This Row],[Date of Birth]],"8-Jun-2023","Y")</f>
        <v>60</v>
      </c>
    </row>
    <row r="242" spans="1:17" x14ac:dyDescent="0.3">
      <c r="A242" t="s">
        <v>1589</v>
      </c>
      <c r="B242" t="str">
        <f>IF(Hospitalisation_table[[#This Row],[Customer ID]]="?","UnKnown",Hospitalisation_table[[#This Row],[Customer ID]])</f>
        <v>Id782</v>
      </c>
      <c r="C242">
        <v>1962</v>
      </c>
      <c r="D242" t="s">
        <v>37</v>
      </c>
      <c r="E242">
        <v>11</v>
      </c>
      <c r="F242">
        <v>0</v>
      </c>
      <c r="G242" s="24">
        <v>13228.85</v>
      </c>
      <c r="H242" t="s">
        <v>12</v>
      </c>
      <c r="I242" t="s">
        <v>12</v>
      </c>
      <c r="J242" t="s">
        <v>249</v>
      </c>
      <c r="K242" t="str">
        <f>IF(Hospitalisation_table[[#This Row],[month]]="?","Sep",Hospitalisation_table[[#This Row],[month]])</f>
        <v>Oct</v>
      </c>
      <c r="L242">
        <f>IF(Hospitalisation_table[[#This Row],[year]] = "?",ROUNDUP(AVERAGE(Hospitalisation_table[year]),0),Hospitalisation_table[[#This Row],[year]])</f>
        <v>1962</v>
      </c>
      <c r="M242" t="str">
        <f>IF(Hospitalisation_table[[#This Row],[Hospital tier]]="?","tier - 2",Hospitalisation_table[[#This Row],[Hospital tier]])</f>
        <v>tier - 3</v>
      </c>
      <c r="N242" t="str">
        <f>IF(Hospitalisation_table[[#This Row],[City tier]]="?","tier - 2",Hospitalisation_table[[#This Row],[City tier]])</f>
        <v>tier - 3</v>
      </c>
      <c r="O242" t="str">
        <f>IF(Hospitalisation_table[[#This Row],[State ID]]="?","Unknown",Hospitalisation_table[[#This Row],[State ID]])</f>
        <v>R1023</v>
      </c>
      <c r="P242" s="20" t="str">
        <f>_xlfn.CONCAT(Hospitalisation_table[[#This Row],[date]],"-",Hospitalisation_table[[#This Row],[Month_Updated]],"-",Hospitalisation_table[[#This Row],[Year_Update]])</f>
        <v>11-Oct-1962</v>
      </c>
      <c r="Q242">
        <f>DATEDIF(Hospitalisation_table[[#This Row],[Date of Birth]],"8-Jun-2023","Y")</f>
        <v>60</v>
      </c>
    </row>
    <row r="243" spans="1:17" x14ac:dyDescent="0.3">
      <c r="A243" t="s">
        <v>1590</v>
      </c>
      <c r="B243" t="str">
        <f>IF(Hospitalisation_table[[#This Row],[Customer ID]]="?","UnKnown",Hospitalisation_table[[#This Row],[Customer ID]])</f>
        <v>Id781</v>
      </c>
      <c r="C243">
        <v>1994</v>
      </c>
      <c r="D243" t="s">
        <v>10</v>
      </c>
      <c r="E243">
        <v>1</v>
      </c>
      <c r="F243">
        <v>0</v>
      </c>
      <c r="G243" s="24">
        <v>13292.52</v>
      </c>
      <c r="H243" t="s">
        <v>12</v>
      </c>
      <c r="I243" t="s">
        <v>12</v>
      </c>
      <c r="J243" t="s">
        <v>23</v>
      </c>
      <c r="K243" t="str">
        <f>IF(Hospitalisation_table[[#This Row],[month]]="?","Sep",Hospitalisation_table[[#This Row],[month]])</f>
        <v>Jul</v>
      </c>
      <c r="L243">
        <f>IF(Hospitalisation_table[[#This Row],[year]] = "?",ROUNDUP(AVERAGE(Hospitalisation_table[year]),0),Hospitalisation_table[[#This Row],[year]])</f>
        <v>1994</v>
      </c>
      <c r="M243" t="str">
        <f>IF(Hospitalisation_table[[#This Row],[Hospital tier]]="?","tier - 2",Hospitalisation_table[[#This Row],[Hospital tier]])</f>
        <v>tier - 3</v>
      </c>
      <c r="N243" t="str">
        <f>IF(Hospitalisation_table[[#This Row],[City tier]]="?","tier - 2",Hospitalisation_table[[#This Row],[City tier]])</f>
        <v>tier - 3</v>
      </c>
      <c r="O243" t="str">
        <f>IF(Hospitalisation_table[[#This Row],[State ID]]="?","Unknown",Hospitalisation_table[[#This Row],[State ID]])</f>
        <v>R1012</v>
      </c>
      <c r="P243" s="20" t="str">
        <f>_xlfn.CONCAT(Hospitalisation_table[[#This Row],[date]],"-",Hospitalisation_table[[#This Row],[Month_Updated]],"-",Hospitalisation_table[[#This Row],[Year_Update]])</f>
        <v>1-Jul-1994</v>
      </c>
      <c r="Q243">
        <f>DATEDIF(Hospitalisation_table[[#This Row],[Date of Birth]],"8-Jun-2023","Y")</f>
        <v>28</v>
      </c>
    </row>
    <row r="244" spans="1:17" x14ac:dyDescent="0.3">
      <c r="A244" t="s">
        <v>1591</v>
      </c>
      <c r="B244" t="str">
        <f>IF(Hospitalisation_table[[#This Row],[Customer ID]]="?","UnKnown",Hospitalisation_table[[#This Row],[Customer ID]])</f>
        <v>Id780</v>
      </c>
      <c r="C244">
        <v>1976</v>
      </c>
      <c r="D244" t="s">
        <v>35</v>
      </c>
      <c r="E244">
        <v>23</v>
      </c>
      <c r="F244">
        <v>2</v>
      </c>
      <c r="G244" s="24">
        <v>13333.71</v>
      </c>
      <c r="H244" t="s">
        <v>12</v>
      </c>
      <c r="I244" t="s">
        <v>11</v>
      </c>
      <c r="J244" t="s">
        <v>23</v>
      </c>
      <c r="K244" t="str">
        <f>IF(Hospitalisation_table[[#This Row],[month]]="?","Sep",Hospitalisation_table[[#This Row],[month]])</f>
        <v>Aug</v>
      </c>
      <c r="L244">
        <f>IF(Hospitalisation_table[[#This Row],[year]] = "?",ROUNDUP(AVERAGE(Hospitalisation_table[year]),0),Hospitalisation_table[[#This Row],[year]])</f>
        <v>1976</v>
      </c>
      <c r="M244" t="str">
        <f>IF(Hospitalisation_table[[#This Row],[Hospital tier]]="?","tier - 2",Hospitalisation_table[[#This Row],[Hospital tier]])</f>
        <v>tier - 3</v>
      </c>
      <c r="N244" t="str">
        <f>IF(Hospitalisation_table[[#This Row],[City tier]]="?","tier - 2",Hospitalisation_table[[#This Row],[City tier]])</f>
        <v>tier - 2</v>
      </c>
      <c r="O244" t="str">
        <f>IF(Hospitalisation_table[[#This Row],[State ID]]="?","Unknown",Hospitalisation_table[[#This Row],[State ID]])</f>
        <v>R1012</v>
      </c>
      <c r="P244" s="20" t="str">
        <f>_xlfn.CONCAT(Hospitalisation_table[[#This Row],[date]],"-",Hospitalisation_table[[#This Row],[Month_Updated]],"-",Hospitalisation_table[[#This Row],[Year_Update]])</f>
        <v>23-Aug-1976</v>
      </c>
      <c r="Q244">
        <f>DATEDIF(Hospitalisation_table[[#This Row],[Date of Birth]],"8-Jun-2023","Y")</f>
        <v>46</v>
      </c>
    </row>
    <row r="245" spans="1:17" x14ac:dyDescent="0.3">
      <c r="A245" t="s">
        <v>2295</v>
      </c>
      <c r="B245" t="str">
        <f>IF(Hospitalisation_table[[#This Row],[Customer ID]]="?","UnKnown",Hospitalisation_table[[#This Row],[Customer ID]])</f>
        <v>Id78</v>
      </c>
      <c r="C245">
        <v>1974</v>
      </c>
      <c r="D245" t="s">
        <v>15</v>
      </c>
      <c r="E245">
        <v>24</v>
      </c>
      <c r="F245">
        <v>0</v>
      </c>
      <c r="G245" s="24">
        <v>41636.199999999997</v>
      </c>
      <c r="H245" t="s">
        <v>16</v>
      </c>
      <c r="I245" t="s">
        <v>16</v>
      </c>
      <c r="J245" t="s">
        <v>42</v>
      </c>
      <c r="K245" t="str">
        <f>IF(Hospitalisation_table[[#This Row],[month]]="?","Sep",Hospitalisation_table[[#This Row],[month]])</f>
        <v>Nov</v>
      </c>
      <c r="L245">
        <f>IF(Hospitalisation_table[[#This Row],[year]] = "?",ROUNDUP(AVERAGE(Hospitalisation_table[year]),0),Hospitalisation_table[[#This Row],[year]])</f>
        <v>1974</v>
      </c>
      <c r="M245" t="str">
        <f>IF(Hospitalisation_table[[#This Row],[Hospital tier]]="?","tier - 2",Hospitalisation_table[[#This Row],[Hospital tier]])</f>
        <v>tier - 1</v>
      </c>
      <c r="N245" t="str">
        <f>IF(Hospitalisation_table[[#This Row],[City tier]]="?","tier - 2",Hospitalisation_table[[#This Row],[City tier]])</f>
        <v>tier - 1</v>
      </c>
      <c r="O245" t="str">
        <f>IF(Hospitalisation_table[[#This Row],[State ID]]="?","Unknown",Hospitalisation_table[[#This Row],[State ID]])</f>
        <v>R1011</v>
      </c>
      <c r="P245" s="20" t="str">
        <f>_xlfn.CONCAT(Hospitalisation_table[[#This Row],[date]],"-",Hospitalisation_table[[#This Row],[Month_Updated]],"-",Hospitalisation_table[[#This Row],[Year_Update]])</f>
        <v>24-Nov-1974</v>
      </c>
      <c r="Q245">
        <f>DATEDIF(Hospitalisation_table[[#This Row],[Date of Birth]],"8-Jun-2023","Y")</f>
        <v>48</v>
      </c>
    </row>
    <row r="246" spans="1:17" x14ac:dyDescent="0.3">
      <c r="A246" t="s">
        <v>1592</v>
      </c>
      <c r="B246" t="str">
        <f>IF(Hospitalisation_table[[#This Row],[Customer ID]]="?","UnKnown",Hospitalisation_table[[#This Row],[Customer ID]])</f>
        <v>Id779</v>
      </c>
      <c r="C246">
        <v>1960</v>
      </c>
      <c r="D246" t="s">
        <v>15</v>
      </c>
      <c r="E246">
        <v>11</v>
      </c>
      <c r="F246">
        <v>0</v>
      </c>
      <c r="G246" s="24">
        <v>13352.1</v>
      </c>
      <c r="H246" t="s">
        <v>12</v>
      </c>
      <c r="I246" t="s">
        <v>16</v>
      </c>
      <c r="J246" t="s">
        <v>23</v>
      </c>
      <c r="K246" t="str">
        <f>IF(Hospitalisation_table[[#This Row],[month]]="?","Sep",Hospitalisation_table[[#This Row],[month]])</f>
        <v>Nov</v>
      </c>
      <c r="L246">
        <f>IF(Hospitalisation_table[[#This Row],[year]] = "?",ROUNDUP(AVERAGE(Hospitalisation_table[year]),0),Hospitalisation_table[[#This Row],[year]])</f>
        <v>1960</v>
      </c>
      <c r="M246" t="str">
        <f>IF(Hospitalisation_table[[#This Row],[Hospital tier]]="?","tier - 2",Hospitalisation_table[[#This Row],[Hospital tier]])</f>
        <v>tier - 3</v>
      </c>
      <c r="N246" t="str">
        <f>IF(Hospitalisation_table[[#This Row],[City tier]]="?","tier - 2",Hospitalisation_table[[#This Row],[City tier]])</f>
        <v>tier - 1</v>
      </c>
      <c r="O246" t="str">
        <f>IF(Hospitalisation_table[[#This Row],[State ID]]="?","Unknown",Hospitalisation_table[[#This Row],[State ID]])</f>
        <v>R1012</v>
      </c>
      <c r="P246" s="20" t="str">
        <f>_xlfn.CONCAT(Hospitalisation_table[[#This Row],[date]],"-",Hospitalisation_table[[#This Row],[Month_Updated]],"-",Hospitalisation_table[[#This Row],[Year_Update]])</f>
        <v>11-Nov-1960</v>
      </c>
      <c r="Q246">
        <f>DATEDIF(Hospitalisation_table[[#This Row],[Date of Birth]],"8-Jun-2023","Y")</f>
        <v>62</v>
      </c>
    </row>
    <row r="247" spans="1:17" x14ac:dyDescent="0.3">
      <c r="A247" t="s">
        <v>1593</v>
      </c>
      <c r="B247" t="str">
        <f>IF(Hospitalisation_table[[#This Row],[Customer ID]]="?","UnKnown",Hospitalisation_table[[#This Row],[Customer ID]])</f>
        <v>Id778</v>
      </c>
      <c r="C247">
        <v>1990</v>
      </c>
      <c r="D247" t="s">
        <v>37</v>
      </c>
      <c r="E247">
        <v>2</v>
      </c>
      <c r="F247">
        <v>3</v>
      </c>
      <c r="G247" s="24">
        <v>13360.94</v>
      </c>
      <c r="H247" t="s">
        <v>12</v>
      </c>
      <c r="I247" t="s">
        <v>16</v>
      </c>
      <c r="J247" t="s">
        <v>23</v>
      </c>
      <c r="K247" t="str">
        <f>IF(Hospitalisation_table[[#This Row],[month]]="?","Sep",Hospitalisation_table[[#This Row],[month]])</f>
        <v>Oct</v>
      </c>
      <c r="L247">
        <f>IF(Hospitalisation_table[[#This Row],[year]] = "?",ROUNDUP(AVERAGE(Hospitalisation_table[year]),0),Hospitalisation_table[[#This Row],[year]])</f>
        <v>1990</v>
      </c>
      <c r="M247" t="str">
        <f>IF(Hospitalisation_table[[#This Row],[Hospital tier]]="?","tier - 2",Hospitalisation_table[[#This Row],[Hospital tier]])</f>
        <v>tier - 3</v>
      </c>
      <c r="N247" t="str">
        <f>IF(Hospitalisation_table[[#This Row],[City tier]]="?","tier - 2",Hospitalisation_table[[#This Row],[City tier]])</f>
        <v>tier - 1</v>
      </c>
      <c r="O247" t="str">
        <f>IF(Hospitalisation_table[[#This Row],[State ID]]="?","Unknown",Hospitalisation_table[[#This Row],[State ID]])</f>
        <v>R1012</v>
      </c>
      <c r="P247" s="20" t="str">
        <f>_xlfn.CONCAT(Hospitalisation_table[[#This Row],[date]],"-",Hospitalisation_table[[#This Row],[Month_Updated]],"-",Hospitalisation_table[[#This Row],[Year_Update]])</f>
        <v>2-Oct-1990</v>
      </c>
      <c r="Q247">
        <f>DATEDIF(Hospitalisation_table[[#This Row],[Date of Birth]],"8-Jun-2023","Y")</f>
        <v>32</v>
      </c>
    </row>
    <row r="248" spans="1:17" x14ac:dyDescent="0.3">
      <c r="A248" t="s">
        <v>1594</v>
      </c>
      <c r="B248" t="str">
        <f>IF(Hospitalisation_table[[#This Row],[Customer ID]]="?","UnKnown",Hospitalisation_table[[#This Row],[Customer ID]])</f>
        <v>Id777</v>
      </c>
      <c r="C248">
        <v>1964</v>
      </c>
      <c r="D248" t="s">
        <v>20</v>
      </c>
      <c r="E248">
        <v>24</v>
      </c>
      <c r="F248">
        <v>0</v>
      </c>
      <c r="G248" s="24">
        <v>13375.76</v>
      </c>
      <c r="H248" t="s">
        <v>12</v>
      </c>
      <c r="I248" t="s">
        <v>11</v>
      </c>
      <c r="J248" t="s">
        <v>200</v>
      </c>
      <c r="K248" t="str">
        <f>IF(Hospitalisation_table[[#This Row],[month]]="?","Sep",Hospitalisation_table[[#This Row],[month]])</f>
        <v>Sep</v>
      </c>
      <c r="L248">
        <f>IF(Hospitalisation_table[[#This Row],[year]] = "?",ROUNDUP(AVERAGE(Hospitalisation_table[year]),0),Hospitalisation_table[[#This Row],[year]])</f>
        <v>1964</v>
      </c>
      <c r="M248" t="str">
        <f>IF(Hospitalisation_table[[#This Row],[Hospital tier]]="?","tier - 2",Hospitalisation_table[[#This Row],[Hospital tier]])</f>
        <v>tier - 3</v>
      </c>
      <c r="N248" t="str">
        <f>IF(Hospitalisation_table[[#This Row],[City tier]]="?","tier - 2",Hospitalisation_table[[#This Row],[City tier]])</f>
        <v>tier - 2</v>
      </c>
      <c r="O248" t="str">
        <f>IF(Hospitalisation_table[[#This Row],[State ID]]="?","Unknown",Hospitalisation_table[[#This Row],[State ID]])</f>
        <v>R1025</v>
      </c>
      <c r="P248" s="20" t="str">
        <f>_xlfn.CONCAT(Hospitalisation_table[[#This Row],[date]],"-",Hospitalisation_table[[#This Row],[Month_Updated]],"-",Hospitalisation_table[[#This Row],[Year_Update]])</f>
        <v>24-Sep-1964</v>
      </c>
      <c r="Q248">
        <f>DATEDIF(Hospitalisation_table[[#This Row],[Date of Birth]],"8-Jun-2023","Y")</f>
        <v>58</v>
      </c>
    </row>
    <row r="249" spans="1:17" x14ac:dyDescent="0.3">
      <c r="A249" t="s">
        <v>1595</v>
      </c>
      <c r="B249" t="str">
        <f>IF(Hospitalisation_table[[#This Row],[Customer ID]]="?","UnKnown",Hospitalisation_table[[#This Row],[Customer ID]])</f>
        <v>Id776</v>
      </c>
      <c r="C249">
        <v>1979</v>
      </c>
      <c r="D249" t="s">
        <v>20</v>
      </c>
      <c r="E249">
        <v>30</v>
      </c>
      <c r="F249">
        <v>2</v>
      </c>
      <c r="G249" s="24">
        <v>13377.41</v>
      </c>
      <c r="H249" t="s">
        <v>12</v>
      </c>
      <c r="I249" t="s">
        <v>12</v>
      </c>
      <c r="J249" t="s">
        <v>535</v>
      </c>
      <c r="K249" t="str">
        <f>IF(Hospitalisation_table[[#This Row],[month]]="?","Sep",Hospitalisation_table[[#This Row],[month]])</f>
        <v>Sep</v>
      </c>
      <c r="L249">
        <f>IF(Hospitalisation_table[[#This Row],[year]] = "?",ROUNDUP(AVERAGE(Hospitalisation_table[year]),0),Hospitalisation_table[[#This Row],[year]])</f>
        <v>1979</v>
      </c>
      <c r="M249" t="str">
        <f>IF(Hospitalisation_table[[#This Row],[Hospital tier]]="?","tier - 2",Hospitalisation_table[[#This Row],[Hospital tier]])</f>
        <v>tier - 3</v>
      </c>
      <c r="N249" t="str">
        <f>IF(Hospitalisation_table[[#This Row],[City tier]]="?","tier - 2",Hospitalisation_table[[#This Row],[City tier]])</f>
        <v>tier - 3</v>
      </c>
      <c r="O249" t="str">
        <f>IF(Hospitalisation_table[[#This Row],[State ID]]="?","Unknown",Hospitalisation_table[[#This Row],[State ID]])</f>
        <v>R1026</v>
      </c>
      <c r="P249" s="20" t="str">
        <f>_xlfn.CONCAT(Hospitalisation_table[[#This Row],[date]],"-",Hospitalisation_table[[#This Row],[Month_Updated]],"-",Hospitalisation_table[[#This Row],[Year_Update]])</f>
        <v>30-Sep-1979</v>
      </c>
      <c r="Q249">
        <f>DATEDIF(Hospitalisation_table[[#This Row],[Date of Birth]],"8-Jun-2023","Y")</f>
        <v>43</v>
      </c>
    </row>
    <row r="250" spans="1:17" x14ac:dyDescent="0.3">
      <c r="A250" t="s">
        <v>1596</v>
      </c>
      <c r="B250" t="str">
        <f>IF(Hospitalisation_table[[#This Row],[Customer ID]]="?","UnKnown",Hospitalisation_table[[#This Row],[Customer ID]])</f>
        <v>Id775</v>
      </c>
      <c r="C250">
        <v>1984</v>
      </c>
      <c r="D250" t="s">
        <v>18</v>
      </c>
      <c r="E250">
        <v>6</v>
      </c>
      <c r="F250">
        <v>3</v>
      </c>
      <c r="G250" s="24">
        <v>13383.67</v>
      </c>
      <c r="H250" t="s">
        <v>12</v>
      </c>
      <c r="I250" t="s">
        <v>11</v>
      </c>
      <c r="J250" t="s">
        <v>249</v>
      </c>
      <c r="K250" t="str">
        <f>IF(Hospitalisation_table[[#This Row],[month]]="?","Sep",Hospitalisation_table[[#This Row],[month]])</f>
        <v>Jun</v>
      </c>
      <c r="L250">
        <f>IF(Hospitalisation_table[[#This Row],[year]] = "?",ROUNDUP(AVERAGE(Hospitalisation_table[year]),0),Hospitalisation_table[[#This Row],[year]])</f>
        <v>1984</v>
      </c>
      <c r="M250" t="str">
        <f>IF(Hospitalisation_table[[#This Row],[Hospital tier]]="?","tier - 2",Hospitalisation_table[[#This Row],[Hospital tier]])</f>
        <v>tier - 3</v>
      </c>
      <c r="N250" t="str">
        <f>IF(Hospitalisation_table[[#This Row],[City tier]]="?","tier - 2",Hospitalisation_table[[#This Row],[City tier]])</f>
        <v>tier - 2</v>
      </c>
      <c r="O250" t="str">
        <f>IF(Hospitalisation_table[[#This Row],[State ID]]="?","Unknown",Hospitalisation_table[[#This Row],[State ID]])</f>
        <v>R1023</v>
      </c>
      <c r="P250" s="20" t="str">
        <f>_xlfn.CONCAT(Hospitalisation_table[[#This Row],[date]],"-",Hospitalisation_table[[#This Row],[Month_Updated]],"-",Hospitalisation_table[[#This Row],[Year_Update]])</f>
        <v>6-Jun-1984</v>
      </c>
      <c r="Q250">
        <f>DATEDIF(Hospitalisation_table[[#This Row],[Date of Birth]],"8-Jun-2023","Y")</f>
        <v>39</v>
      </c>
    </row>
    <row r="251" spans="1:17" x14ac:dyDescent="0.3">
      <c r="A251" t="s">
        <v>1597</v>
      </c>
      <c r="B251" t="str">
        <f>IF(Hospitalisation_table[[#This Row],[Customer ID]]="?","UnKnown",Hospitalisation_table[[#This Row],[Customer ID]])</f>
        <v>Id774</v>
      </c>
      <c r="C251">
        <v>1959</v>
      </c>
      <c r="D251" t="s">
        <v>30</v>
      </c>
      <c r="E251">
        <v>9</v>
      </c>
      <c r="F251">
        <v>0</v>
      </c>
      <c r="G251" s="24">
        <v>13390.56</v>
      </c>
      <c r="H251" t="s">
        <v>12</v>
      </c>
      <c r="I251" t="s">
        <v>12</v>
      </c>
      <c r="J251" t="s">
        <v>42</v>
      </c>
      <c r="K251" t="str">
        <f>IF(Hospitalisation_table[[#This Row],[month]]="?","Sep",Hospitalisation_table[[#This Row],[month]])</f>
        <v>Dec</v>
      </c>
      <c r="L251">
        <f>IF(Hospitalisation_table[[#This Row],[year]] = "?",ROUNDUP(AVERAGE(Hospitalisation_table[year]),0),Hospitalisation_table[[#This Row],[year]])</f>
        <v>1959</v>
      </c>
      <c r="M251" t="str">
        <f>IF(Hospitalisation_table[[#This Row],[Hospital tier]]="?","tier - 2",Hospitalisation_table[[#This Row],[Hospital tier]])</f>
        <v>tier - 3</v>
      </c>
      <c r="N251" t="str">
        <f>IF(Hospitalisation_table[[#This Row],[City tier]]="?","tier - 2",Hospitalisation_table[[#This Row],[City tier]])</f>
        <v>tier - 3</v>
      </c>
      <c r="O251" t="str">
        <f>IF(Hospitalisation_table[[#This Row],[State ID]]="?","Unknown",Hospitalisation_table[[#This Row],[State ID]])</f>
        <v>R1011</v>
      </c>
      <c r="P251" s="20" t="str">
        <f>_xlfn.CONCAT(Hospitalisation_table[[#This Row],[date]],"-",Hospitalisation_table[[#This Row],[Month_Updated]],"-",Hospitalisation_table[[#This Row],[Year_Update]])</f>
        <v>9-Dec-1959</v>
      </c>
      <c r="Q251">
        <f>DATEDIF(Hospitalisation_table[[#This Row],[Date of Birth]],"8-Jun-2023","Y")</f>
        <v>63</v>
      </c>
    </row>
    <row r="252" spans="1:17" x14ac:dyDescent="0.3">
      <c r="A252" t="s">
        <v>1598</v>
      </c>
      <c r="B252" t="str">
        <f>IF(Hospitalisation_table[[#This Row],[Customer ID]]="?","UnKnown",Hospitalisation_table[[#This Row],[Customer ID]])</f>
        <v>Id773</v>
      </c>
      <c r="C252">
        <v>1959</v>
      </c>
      <c r="D252" t="s">
        <v>15</v>
      </c>
      <c r="E252">
        <v>25</v>
      </c>
      <c r="F252">
        <v>0</v>
      </c>
      <c r="G252" s="24">
        <v>13393.76</v>
      </c>
      <c r="H252" t="s">
        <v>12</v>
      </c>
      <c r="I252" t="s">
        <v>16</v>
      </c>
      <c r="J252" t="s">
        <v>42</v>
      </c>
      <c r="K252" t="str">
        <f>IF(Hospitalisation_table[[#This Row],[month]]="?","Sep",Hospitalisation_table[[#This Row],[month]])</f>
        <v>Nov</v>
      </c>
      <c r="L252">
        <f>IF(Hospitalisation_table[[#This Row],[year]] = "?",ROUNDUP(AVERAGE(Hospitalisation_table[year]),0),Hospitalisation_table[[#This Row],[year]])</f>
        <v>1959</v>
      </c>
      <c r="M252" t="str">
        <f>IF(Hospitalisation_table[[#This Row],[Hospital tier]]="?","tier - 2",Hospitalisation_table[[#This Row],[Hospital tier]])</f>
        <v>tier - 3</v>
      </c>
      <c r="N252" t="str">
        <f>IF(Hospitalisation_table[[#This Row],[City tier]]="?","tier - 2",Hospitalisation_table[[#This Row],[City tier]])</f>
        <v>tier - 1</v>
      </c>
      <c r="O252" t="str">
        <f>IF(Hospitalisation_table[[#This Row],[State ID]]="?","Unknown",Hospitalisation_table[[#This Row],[State ID]])</f>
        <v>R1011</v>
      </c>
      <c r="P252" s="20" t="str">
        <f>_xlfn.CONCAT(Hospitalisation_table[[#This Row],[date]],"-",Hospitalisation_table[[#This Row],[Month_Updated]],"-",Hospitalisation_table[[#This Row],[Year_Update]])</f>
        <v>25-Nov-1959</v>
      </c>
      <c r="Q252">
        <f>DATEDIF(Hospitalisation_table[[#This Row],[Date of Birth]],"8-Jun-2023","Y")</f>
        <v>63</v>
      </c>
    </row>
    <row r="253" spans="1:17" x14ac:dyDescent="0.3">
      <c r="A253" t="s">
        <v>1599</v>
      </c>
      <c r="B253" t="str">
        <f>IF(Hospitalisation_table[[#This Row],[Customer ID]]="?","UnKnown",Hospitalisation_table[[#This Row],[Customer ID]])</f>
        <v>Id772</v>
      </c>
      <c r="C253">
        <v>1959</v>
      </c>
      <c r="D253" t="s">
        <v>30</v>
      </c>
      <c r="E253">
        <v>20</v>
      </c>
      <c r="F253">
        <v>0</v>
      </c>
      <c r="G253" s="24">
        <v>13405.39</v>
      </c>
      <c r="H253" t="s">
        <v>12</v>
      </c>
      <c r="I253" t="s">
        <v>12</v>
      </c>
      <c r="J253" t="s">
        <v>13</v>
      </c>
      <c r="K253" t="str">
        <f>IF(Hospitalisation_table[[#This Row],[month]]="?","Sep",Hospitalisation_table[[#This Row],[month]])</f>
        <v>Dec</v>
      </c>
      <c r="L253">
        <f>IF(Hospitalisation_table[[#This Row],[year]] = "?",ROUNDUP(AVERAGE(Hospitalisation_table[year]),0),Hospitalisation_table[[#This Row],[year]])</f>
        <v>1959</v>
      </c>
      <c r="M253" t="str">
        <f>IF(Hospitalisation_table[[#This Row],[Hospital tier]]="?","tier - 2",Hospitalisation_table[[#This Row],[Hospital tier]])</f>
        <v>tier - 3</v>
      </c>
      <c r="N253" t="str">
        <f>IF(Hospitalisation_table[[#This Row],[City tier]]="?","tier - 2",Hospitalisation_table[[#This Row],[City tier]])</f>
        <v>tier - 3</v>
      </c>
      <c r="O253" t="str">
        <f>IF(Hospitalisation_table[[#This Row],[State ID]]="?","Unknown",Hospitalisation_table[[#This Row],[State ID]])</f>
        <v>R1013</v>
      </c>
      <c r="P253" s="20" t="str">
        <f>_xlfn.CONCAT(Hospitalisation_table[[#This Row],[date]],"-",Hospitalisation_table[[#This Row],[Month_Updated]],"-",Hospitalisation_table[[#This Row],[Year_Update]])</f>
        <v>20-Dec-1959</v>
      </c>
      <c r="Q253">
        <f>DATEDIF(Hospitalisation_table[[#This Row],[Date of Birth]],"8-Jun-2023","Y")</f>
        <v>63</v>
      </c>
    </row>
    <row r="254" spans="1:17" x14ac:dyDescent="0.3">
      <c r="A254" t="s">
        <v>1600</v>
      </c>
      <c r="B254" t="str">
        <f>IF(Hospitalisation_table[[#This Row],[Customer ID]]="?","UnKnown",Hospitalisation_table[[#This Row],[Customer ID]])</f>
        <v>Id771</v>
      </c>
      <c r="C254">
        <v>1992</v>
      </c>
      <c r="D254" t="s">
        <v>30</v>
      </c>
      <c r="E254">
        <v>19</v>
      </c>
      <c r="F254">
        <v>0</v>
      </c>
      <c r="G254" s="24">
        <v>13412.97</v>
      </c>
      <c r="H254" t="s">
        <v>12</v>
      </c>
      <c r="I254" t="s">
        <v>12</v>
      </c>
      <c r="J254" t="s">
        <v>249</v>
      </c>
      <c r="K254" t="str">
        <f>IF(Hospitalisation_table[[#This Row],[month]]="?","Sep",Hospitalisation_table[[#This Row],[month]])</f>
        <v>Dec</v>
      </c>
      <c r="L254">
        <f>IF(Hospitalisation_table[[#This Row],[year]] = "?",ROUNDUP(AVERAGE(Hospitalisation_table[year]),0),Hospitalisation_table[[#This Row],[year]])</f>
        <v>1992</v>
      </c>
      <c r="M254" t="str">
        <f>IF(Hospitalisation_table[[#This Row],[Hospital tier]]="?","tier - 2",Hospitalisation_table[[#This Row],[Hospital tier]])</f>
        <v>tier - 3</v>
      </c>
      <c r="N254" t="str">
        <f>IF(Hospitalisation_table[[#This Row],[City tier]]="?","tier - 2",Hospitalisation_table[[#This Row],[City tier]])</f>
        <v>tier - 3</v>
      </c>
      <c r="O254" t="str">
        <f>IF(Hospitalisation_table[[#This Row],[State ID]]="?","Unknown",Hospitalisation_table[[#This Row],[State ID]])</f>
        <v>R1023</v>
      </c>
      <c r="P254" s="20" t="str">
        <f>_xlfn.CONCAT(Hospitalisation_table[[#This Row],[date]],"-",Hospitalisation_table[[#This Row],[Month_Updated]],"-",Hospitalisation_table[[#This Row],[Year_Update]])</f>
        <v>19-Dec-1992</v>
      </c>
      <c r="Q254">
        <f>DATEDIF(Hospitalisation_table[[#This Row],[Date of Birth]],"8-Jun-2023","Y")</f>
        <v>30</v>
      </c>
    </row>
    <row r="255" spans="1:17" x14ac:dyDescent="0.3">
      <c r="A255" t="s">
        <v>1601</v>
      </c>
      <c r="B255" t="str">
        <f>IF(Hospitalisation_table[[#This Row],[Customer ID]]="?","UnKnown",Hospitalisation_table[[#This Row],[Customer ID]])</f>
        <v>Id770</v>
      </c>
      <c r="C255">
        <v>1961</v>
      </c>
      <c r="D255" t="s">
        <v>10</v>
      </c>
      <c r="E255">
        <v>22</v>
      </c>
      <c r="F255">
        <v>0</v>
      </c>
      <c r="G255" s="24">
        <v>13415.04</v>
      </c>
      <c r="H255" t="s">
        <v>12</v>
      </c>
      <c r="I255" t="s">
        <v>11</v>
      </c>
      <c r="J255" t="s">
        <v>23</v>
      </c>
      <c r="K255" t="str">
        <f>IF(Hospitalisation_table[[#This Row],[month]]="?","Sep",Hospitalisation_table[[#This Row],[month]])</f>
        <v>Jul</v>
      </c>
      <c r="L255">
        <f>IF(Hospitalisation_table[[#This Row],[year]] = "?",ROUNDUP(AVERAGE(Hospitalisation_table[year]),0),Hospitalisation_table[[#This Row],[year]])</f>
        <v>1961</v>
      </c>
      <c r="M255" t="str">
        <f>IF(Hospitalisation_table[[#This Row],[Hospital tier]]="?","tier - 2",Hospitalisation_table[[#This Row],[Hospital tier]])</f>
        <v>tier - 3</v>
      </c>
      <c r="N255" t="str">
        <f>IF(Hospitalisation_table[[#This Row],[City tier]]="?","tier - 2",Hospitalisation_table[[#This Row],[City tier]])</f>
        <v>tier - 2</v>
      </c>
      <c r="O255" t="str">
        <f>IF(Hospitalisation_table[[#This Row],[State ID]]="?","Unknown",Hospitalisation_table[[#This Row],[State ID]])</f>
        <v>R1012</v>
      </c>
      <c r="P255" s="20" t="str">
        <f>_xlfn.CONCAT(Hospitalisation_table[[#This Row],[date]],"-",Hospitalisation_table[[#This Row],[Month_Updated]],"-",Hospitalisation_table[[#This Row],[Year_Update]])</f>
        <v>22-Jul-1961</v>
      </c>
      <c r="Q255">
        <f>DATEDIF(Hospitalisation_table[[#This Row],[Date of Birth]],"8-Jun-2023","Y")</f>
        <v>61</v>
      </c>
    </row>
    <row r="256" spans="1:17" x14ac:dyDescent="0.3">
      <c r="A256" t="s">
        <v>2296</v>
      </c>
      <c r="B256" t="str">
        <f>IF(Hospitalisation_table[[#This Row],[Customer ID]]="?","UnKnown",Hospitalisation_table[[#This Row],[Customer ID]])</f>
        <v>Id77</v>
      </c>
      <c r="C256">
        <v>1976</v>
      </c>
      <c r="D256" t="s">
        <v>37</v>
      </c>
      <c r="E256">
        <v>29</v>
      </c>
      <c r="F256">
        <v>1</v>
      </c>
      <c r="G256" s="24">
        <v>41661.599999999999</v>
      </c>
      <c r="H256" t="s">
        <v>16</v>
      </c>
      <c r="I256" t="s">
        <v>12</v>
      </c>
      <c r="J256" t="s">
        <v>42</v>
      </c>
      <c r="K256" t="str">
        <f>IF(Hospitalisation_table[[#This Row],[month]]="?","Sep",Hospitalisation_table[[#This Row],[month]])</f>
        <v>Oct</v>
      </c>
      <c r="L256">
        <f>IF(Hospitalisation_table[[#This Row],[year]] = "?",ROUNDUP(AVERAGE(Hospitalisation_table[year]),0),Hospitalisation_table[[#This Row],[year]])</f>
        <v>1976</v>
      </c>
      <c r="M256" t="str">
        <f>IF(Hospitalisation_table[[#This Row],[Hospital tier]]="?","tier - 2",Hospitalisation_table[[#This Row],[Hospital tier]])</f>
        <v>tier - 1</v>
      </c>
      <c r="N256" t="str">
        <f>IF(Hospitalisation_table[[#This Row],[City tier]]="?","tier - 2",Hospitalisation_table[[#This Row],[City tier]])</f>
        <v>tier - 3</v>
      </c>
      <c r="O256" t="str">
        <f>IF(Hospitalisation_table[[#This Row],[State ID]]="?","Unknown",Hospitalisation_table[[#This Row],[State ID]])</f>
        <v>R1011</v>
      </c>
      <c r="P256" s="20" t="str">
        <f>_xlfn.CONCAT(Hospitalisation_table[[#This Row],[date]],"-",Hospitalisation_table[[#This Row],[Month_Updated]],"-",Hospitalisation_table[[#This Row],[Year_Update]])</f>
        <v>29-Oct-1976</v>
      </c>
      <c r="Q256">
        <f>DATEDIF(Hospitalisation_table[[#This Row],[Date of Birth]],"8-Jun-2023","Y")</f>
        <v>46</v>
      </c>
    </row>
    <row r="257" spans="1:17" x14ac:dyDescent="0.3">
      <c r="A257" t="s">
        <v>1602</v>
      </c>
      <c r="B257" t="str">
        <f>IF(Hospitalisation_table[[#This Row],[Customer ID]]="?","UnKnown",Hospitalisation_table[[#This Row],[Customer ID]])</f>
        <v>Id769</v>
      </c>
      <c r="C257">
        <v>1994</v>
      </c>
      <c r="D257" t="s">
        <v>18</v>
      </c>
      <c r="E257">
        <v>17</v>
      </c>
      <c r="F257">
        <v>0</v>
      </c>
      <c r="G257" s="24">
        <v>13417.05</v>
      </c>
      <c r="H257" t="s">
        <v>12</v>
      </c>
      <c r="I257" t="s">
        <v>12</v>
      </c>
      <c r="J257" t="s">
        <v>23</v>
      </c>
      <c r="K257" t="str">
        <f>IF(Hospitalisation_table[[#This Row],[month]]="?","Sep",Hospitalisation_table[[#This Row],[month]])</f>
        <v>Jun</v>
      </c>
      <c r="L257">
        <f>IF(Hospitalisation_table[[#This Row],[year]] = "?",ROUNDUP(AVERAGE(Hospitalisation_table[year]),0),Hospitalisation_table[[#This Row],[year]])</f>
        <v>1994</v>
      </c>
      <c r="M257" t="str">
        <f>IF(Hospitalisation_table[[#This Row],[Hospital tier]]="?","tier - 2",Hospitalisation_table[[#This Row],[Hospital tier]])</f>
        <v>tier - 3</v>
      </c>
      <c r="N257" t="str">
        <f>IF(Hospitalisation_table[[#This Row],[City tier]]="?","tier - 2",Hospitalisation_table[[#This Row],[City tier]])</f>
        <v>tier - 3</v>
      </c>
      <c r="O257" t="str">
        <f>IF(Hospitalisation_table[[#This Row],[State ID]]="?","Unknown",Hospitalisation_table[[#This Row],[State ID]])</f>
        <v>R1012</v>
      </c>
      <c r="P257" s="20" t="str">
        <f>_xlfn.CONCAT(Hospitalisation_table[[#This Row],[date]],"-",Hospitalisation_table[[#This Row],[Month_Updated]],"-",Hospitalisation_table[[#This Row],[Year_Update]])</f>
        <v>17-Jun-1994</v>
      </c>
      <c r="Q257">
        <f>DATEDIF(Hospitalisation_table[[#This Row],[Date of Birth]],"8-Jun-2023","Y")</f>
        <v>28</v>
      </c>
    </row>
    <row r="258" spans="1:17" x14ac:dyDescent="0.3">
      <c r="A258" t="s">
        <v>1603</v>
      </c>
      <c r="B258" t="str">
        <f>IF(Hospitalisation_table[[#This Row],[Customer ID]]="?","UnKnown",Hospitalisation_table[[#This Row],[Customer ID]])</f>
        <v>Id768</v>
      </c>
      <c r="C258">
        <v>1961</v>
      </c>
      <c r="D258" t="s">
        <v>15</v>
      </c>
      <c r="E258">
        <v>3</v>
      </c>
      <c r="F258">
        <v>0</v>
      </c>
      <c r="G258" s="24">
        <v>13429.04</v>
      </c>
      <c r="H258" t="s">
        <v>12</v>
      </c>
      <c r="I258" t="s">
        <v>12</v>
      </c>
      <c r="J258" t="s">
        <v>23</v>
      </c>
      <c r="K258" t="str">
        <f>IF(Hospitalisation_table[[#This Row],[month]]="?","Sep",Hospitalisation_table[[#This Row],[month]])</f>
        <v>Nov</v>
      </c>
      <c r="L258">
        <f>IF(Hospitalisation_table[[#This Row],[year]] = "?",ROUNDUP(AVERAGE(Hospitalisation_table[year]),0),Hospitalisation_table[[#This Row],[year]])</f>
        <v>1961</v>
      </c>
      <c r="M258" t="str">
        <f>IF(Hospitalisation_table[[#This Row],[Hospital tier]]="?","tier - 2",Hospitalisation_table[[#This Row],[Hospital tier]])</f>
        <v>tier - 3</v>
      </c>
      <c r="N258" t="str">
        <f>IF(Hospitalisation_table[[#This Row],[City tier]]="?","tier - 2",Hospitalisation_table[[#This Row],[City tier]])</f>
        <v>tier - 3</v>
      </c>
      <c r="O258" t="str">
        <f>IF(Hospitalisation_table[[#This Row],[State ID]]="?","Unknown",Hospitalisation_table[[#This Row],[State ID]])</f>
        <v>R1012</v>
      </c>
      <c r="P258" s="20" t="str">
        <f>_xlfn.CONCAT(Hospitalisation_table[[#This Row],[date]],"-",Hospitalisation_table[[#This Row],[Month_Updated]],"-",Hospitalisation_table[[#This Row],[Year_Update]])</f>
        <v>3-Nov-1961</v>
      </c>
      <c r="Q258">
        <f>DATEDIF(Hospitalisation_table[[#This Row],[Date of Birth]],"8-Jun-2023","Y")</f>
        <v>61</v>
      </c>
    </row>
    <row r="259" spans="1:17" x14ac:dyDescent="0.3">
      <c r="A259" t="s">
        <v>1604</v>
      </c>
      <c r="B259" t="str">
        <f>IF(Hospitalisation_table[[#This Row],[Customer ID]]="?","UnKnown",Hospitalisation_table[[#This Row],[Customer ID]])</f>
        <v>Id767</v>
      </c>
      <c r="C259">
        <v>1966</v>
      </c>
      <c r="D259" t="s">
        <v>15</v>
      </c>
      <c r="E259">
        <v>14</v>
      </c>
      <c r="F259">
        <v>3</v>
      </c>
      <c r="G259" s="24">
        <v>13430.27</v>
      </c>
      <c r="H259" t="s">
        <v>12</v>
      </c>
      <c r="I259" t="s">
        <v>12</v>
      </c>
      <c r="J259" t="s">
        <v>247</v>
      </c>
      <c r="K259" t="str">
        <f>IF(Hospitalisation_table[[#This Row],[month]]="?","Sep",Hospitalisation_table[[#This Row],[month]])</f>
        <v>Nov</v>
      </c>
      <c r="L259">
        <f>IF(Hospitalisation_table[[#This Row],[year]] = "?",ROUNDUP(AVERAGE(Hospitalisation_table[year]),0),Hospitalisation_table[[#This Row],[year]])</f>
        <v>1966</v>
      </c>
      <c r="M259" t="str">
        <f>IF(Hospitalisation_table[[#This Row],[Hospital tier]]="?","tier - 2",Hospitalisation_table[[#This Row],[Hospital tier]])</f>
        <v>tier - 3</v>
      </c>
      <c r="N259" t="str">
        <f>IF(Hospitalisation_table[[#This Row],[City tier]]="?","tier - 2",Hospitalisation_table[[#This Row],[City tier]])</f>
        <v>tier - 3</v>
      </c>
      <c r="O259" t="str">
        <f>IF(Hospitalisation_table[[#This Row],[State ID]]="?","Unknown",Hospitalisation_table[[#This Row],[State ID]])</f>
        <v>R1024</v>
      </c>
      <c r="P259" s="20" t="str">
        <f>_xlfn.CONCAT(Hospitalisation_table[[#This Row],[date]],"-",Hospitalisation_table[[#This Row],[Month_Updated]],"-",Hospitalisation_table[[#This Row],[Year_Update]])</f>
        <v>14-Nov-1966</v>
      </c>
      <c r="Q259">
        <f>DATEDIF(Hospitalisation_table[[#This Row],[Date of Birth]],"8-Jun-2023","Y")</f>
        <v>56</v>
      </c>
    </row>
    <row r="260" spans="1:17" x14ac:dyDescent="0.3">
      <c r="A260" t="s">
        <v>1605</v>
      </c>
      <c r="B260" t="str">
        <f>IF(Hospitalisation_table[[#This Row],[Customer ID]]="?","UnKnown",Hospitalisation_table[[#This Row],[Customer ID]])</f>
        <v>Id766</v>
      </c>
      <c r="C260">
        <v>1975</v>
      </c>
      <c r="D260" t="s">
        <v>18</v>
      </c>
      <c r="E260">
        <v>29</v>
      </c>
      <c r="F260">
        <v>1</v>
      </c>
      <c r="G260" s="24">
        <v>13440.7</v>
      </c>
      <c r="H260" t="s">
        <v>12</v>
      </c>
      <c r="I260" t="s">
        <v>11</v>
      </c>
      <c r="J260" t="s">
        <v>23</v>
      </c>
      <c r="K260" t="str">
        <f>IF(Hospitalisation_table[[#This Row],[month]]="?","Sep",Hospitalisation_table[[#This Row],[month]])</f>
        <v>Jun</v>
      </c>
      <c r="L260">
        <f>IF(Hospitalisation_table[[#This Row],[year]] = "?",ROUNDUP(AVERAGE(Hospitalisation_table[year]),0),Hospitalisation_table[[#This Row],[year]])</f>
        <v>1975</v>
      </c>
      <c r="M260" t="str">
        <f>IF(Hospitalisation_table[[#This Row],[Hospital tier]]="?","tier - 2",Hospitalisation_table[[#This Row],[Hospital tier]])</f>
        <v>tier - 3</v>
      </c>
      <c r="N260" t="str">
        <f>IF(Hospitalisation_table[[#This Row],[City tier]]="?","tier - 2",Hospitalisation_table[[#This Row],[City tier]])</f>
        <v>tier - 2</v>
      </c>
      <c r="O260" t="str">
        <f>IF(Hospitalisation_table[[#This Row],[State ID]]="?","Unknown",Hospitalisation_table[[#This Row],[State ID]])</f>
        <v>R1012</v>
      </c>
      <c r="P260" s="20" t="str">
        <f>_xlfn.CONCAT(Hospitalisation_table[[#This Row],[date]],"-",Hospitalisation_table[[#This Row],[Month_Updated]],"-",Hospitalisation_table[[#This Row],[Year_Update]])</f>
        <v>29-Jun-1975</v>
      </c>
      <c r="Q260">
        <f>DATEDIF(Hospitalisation_table[[#This Row],[Date of Birth]],"8-Jun-2023","Y")</f>
        <v>47</v>
      </c>
    </row>
    <row r="261" spans="1:17" x14ac:dyDescent="0.3">
      <c r="A261" t="s">
        <v>1606</v>
      </c>
      <c r="B261" t="str">
        <f>IF(Hospitalisation_table[[#This Row],[Customer ID]]="?","UnKnown",Hospitalisation_table[[#This Row],[Customer ID]])</f>
        <v>Id765</v>
      </c>
      <c r="C261">
        <v>1960</v>
      </c>
      <c r="D261" t="s">
        <v>35</v>
      </c>
      <c r="E261">
        <v>13</v>
      </c>
      <c r="F261">
        <v>0</v>
      </c>
      <c r="G261" s="24">
        <v>13451.12</v>
      </c>
      <c r="H261" t="s">
        <v>12</v>
      </c>
      <c r="I261" t="s">
        <v>16</v>
      </c>
      <c r="J261" t="s">
        <v>42</v>
      </c>
      <c r="K261" t="str">
        <f>IF(Hospitalisation_table[[#This Row],[month]]="?","Sep",Hospitalisation_table[[#This Row],[month]])</f>
        <v>Aug</v>
      </c>
      <c r="L261">
        <f>IF(Hospitalisation_table[[#This Row],[year]] = "?",ROUNDUP(AVERAGE(Hospitalisation_table[year]),0),Hospitalisation_table[[#This Row],[year]])</f>
        <v>1960</v>
      </c>
      <c r="M261" t="str">
        <f>IF(Hospitalisation_table[[#This Row],[Hospital tier]]="?","tier - 2",Hospitalisation_table[[#This Row],[Hospital tier]])</f>
        <v>tier - 3</v>
      </c>
      <c r="N261" t="str">
        <f>IF(Hospitalisation_table[[#This Row],[City tier]]="?","tier - 2",Hospitalisation_table[[#This Row],[City tier]])</f>
        <v>tier - 1</v>
      </c>
      <c r="O261" t="str">
        <f>IF(Hospitalisation_table[[#This Row],[State ID]]="?","Unknown",Hospitalisation_table[[#This Row],[State ID]])</f>
        <v>R1011</v>
      </c>
      <c r="P261" s="20" t="str">
        <f>_xlfn.CONCAT(Hospitalisation_table[[#This Row],[date]],"-",Hospitalisation_table[[#This Row],[Month_Updated]],"-",Hospitalisation_table[[#This Row],[Year_Update]])</f>
        <v>13-Aug-1960</v>
      </c>
      <c r="Q261">
        <f>DATEDIF(Hospitalisation_table[[#This Row],[Date of Birth]],"8-Jun-2023","Y")</f>
        <v>62</v>
      </c>
    </row>
    <row r="262" spans="1:17" x14ac:dyDescent="0.3">
      <c r="A262" t="s">
        <v>1607</v>
      </c>
      <c r="B262" t="str">
        <f>IF(Hospitalisation_table[[#This Row],[Customer ID]]="?","UnKnown",Hospitalisation_table[[#This Row],[Customer ID]])</f>
        <v>Id764</v>
      </c>
      <c r="C262">
        <v>1960</v>
      </c>
      <c r="D262" t="s">
        <v>10</v>
      </c>
      <c r="E262">
        <v>11</v>
      </c>
      <c r="F262">
        <v>0</v>
      </c>
      <c r="G262" s="24">
        <v>13457.96</v>
      </c>
      <c r="H262" t="s">
        <v>12</v>
      </c>
      <c r="I262" t="s">
        <v>16</v>
      </c>
      <c r="J262" t="s">
        <v>13</v>
      </c>
      <c r="K262" t="str">
        <f>IF(Hospitalisation_table[[#This Row],[month]]="?","Sep",Hospitalisation_table[[#This Row],[month]])</f>
        <v>Jul</v>
      </c>
      <c r="L262">
        <f>IF(Hospitalisation_table[[#This Row],[year]] = "?",ROUNDUP(AVERAGE(Hospitalisation_table[year]),0),Hospitalisation_table[[#This Row],[year]])</f>
        <v>1960</v>
      </c>
      <c r="M262" t="str">
        <f>IF(Hospitalisation_table[[#This Row],[Hospital tier]]="?","tier - 2",Hospitalisation_table[[#This Row],[Hospital tier]])</f>
        <v>tier - 3</v>
      </c>
      <c r="N262" t="str">
        <f>IF(Hospitalisation_table[[#This Row],[City tier]]="?","tier - 2",Hospitalisation_table[[#This Row],[City tier]])</f>
        <v>tier - 1</v>
      </c>
      <c r="O262" t="str">
        <f>IF(Hospitalisation_table[[#This Row],[State ID]]="?","Unknown",Hospitalisation_table[[#This Row],[State ID]])</f>
        <v>R1013</v>
      </c>
      <c r="P262" s="20" t="str">
        <f>_xlfn.CONCAT(Hospitalisation_table[[#This Row],[date]],"-",Hospitalisation_table[[#This Row],[Month_Updated]],"-",Hospitalisation_table[[#This Row],[Year_Update]])</f>
        <v>11-Jul-1960</v>
      </c>
      <c r="Q262">
        <f>DATEDIF(Hospitalisation_table[[#This Row],[Date of Birth]],"8-Jun-2023","Y")</f>
        <v>62</v>
      </c>
    </row>
    <row r="263" spans="1:17" x14ac:dyDescent="0.3">
      <c r="A263" t="s">
        <v>1608</v>
      </c>
      <c r="B263" t="str">
        <f>IF(Hospitalisation_table[[#This Row],[Customer ID]]="?","UnKnown",Hospitalisation_table[[#This Row],[Customer ID]])</f>
        <v>Id763</v>
      </c>
      <c r="C263">
        <v>1960</v>
      </c>
      <c r="D263" t="s">
        <v>30</v>
      </c>
      <c r="E263">
        <v>16</v>
      </c>
      <c r="F263">
        <v>0</v>
      </c>
      <c r="G263" s="24">
        <v>13462.52</v>
      </c>
      <c r="H263" t="s">
        <v>12</v>
      </c>
      <c r="I263" t="s">
        <v>11</v>
      </c>
      <c r="J263" t="s">
        <v>42</v>
      </c>
      <c r="K263" t="str">
        <f>IF(Hospitalisation_table[[#This Row],[month]]="?","Sep",Hospitalisation_table[[#This Row],[month]])</f>
        <v>Dec</v>
      </c>
      <c r="L263">
        <f>IF(Hospitalisation_table[[#This Row],[year]] = "?",ROUNDUP(AVERAGE(Hospitalisation_table[year]),0),Hospitalisation_table[[#This Row],[year]])</f>
        <v>1960</v>
      </c>
      <c r="M263" t="str">
        <f>IF(Hospitalisation_table[[#This Row],[Hospital tier]]="?","tier - 2",Hospitalisation_table[[#This Row],[Hospital tier]])</f>
        <v>tier - 3</v>
      </c>
      <c r="N263" t="str">
        <f>IF(Hospitalisation_table[[#This Row],[City tier]]="?","tier - 2",Hospitalisation_table[[#This Row],[City tier]])</f>
        <v>tier - 2</v>
      </c>
      <c r="O263" t="str">
        <f>IF(Hospitalisation_table[[#This Row],[State ID]]="?","Unknown",Hospitalisation_table[[#This Row],[State ID]])</f>
        <v>R1011</v>
      </c>
      <c r="P263" s="20" t="str">
        <f>_xlfn.CONCAT(Hospitalisation_table[[#This Row],[date]],"-",Hospitalisation_table[[#This Row],[Month_Updated]],"-",Hospitalisation_table[[#This Row],[Year_Update]])</f>
        <v>16-Dec-1960</v>
      </c>
      <c r="Q263">
        <f>DATEDIF(Hospitalisation_table[[#This Row],[Date of Birth]],"8-Jun-2023","Y")</f>
        <v>62</v>
      </c>
    </row>
    <row r="264" spans="1:17" x14ac:dyDescent="0.3">
      <c r="A264" t="s">
        <v>1609</v>
      </c>
      <c r="B264" t="str">
        <f>IF(Hospitalisation_table[[#This Row],[Customer ID]]="?","UnKnown",Hospitalisation_table[[#This Row],[Customer ID]])</f>
        <v>Id762</v>
      </c>
      <c r="C264">
        <v>1985</v>
      </c>
      <c r="D264" t="s">
        <v>35</v>
      </c>
      <c r="E264">
        <v>19</v>
      </c>
      <c r="F264">
        <v>3</v>
      </c>
      <c r="G264" s="24">
        <v>13465.8</v>
      </c>
      <c r="H264" t="s">
        <v>12</v>
      </c>
      <c r="I264" t="s">
        <v>16</v>
      </c>
      <c r="J264" t="s">
        <v>23</v>
      </c>
      <c r="K264" t="str">
        <f>IF(Hospitalisation_table[[#This Row],[month]]="?","Sep",Hospitalisation_table[[#This Row],[month]])</f>
        <v>Aug</v>
      </c>
      <c r="L264">
        <f>IF(Hospitalisation_table[[#This Row],[year]] = "?",ROUNDUP(AVERAGE(Hospitalisation_table[year]),0),Hospitalisation_table[[#This Row],[year]])</f>
        <v>1985</v>
      </c>
      <c r="M264" t="str">
        <f>IF(Hospitalisation_table[[#This Row],[Hospital tier]]="?","tier - 2",Hospitalisation_table[[#This Row],[Hospital tier]])</f>
        <v>tier - 3</v>
      </c>
      <c r="N264" t="str">
        <f>IF(Hospitalisation_table[[#This Row],[City tier]]="?","tier - 2",Hospitalisation_table[[#This Row],[City tier]])</f>
        <v>tier - 1</v>
      </c>
      <c r="O264" t="str">
        <f>IF(Hospitalisation_table[[#This Row],[State ID]]="?","Unknown",Hospitalisation_table[[#This Row],[State ID]])</f>
        <v>R1012</v>
      </c>
      <c r="P264" s="20" t="str">
        <f>_xlfn.CONCAT(Hospitalisation_table[[#This Row],[date]],"-",Hospitalisation_table[[#This Row],[Month_Updated]],"-",Hospitalisation_table[[#This Row],[Year_Update]])</f>
        <v>19-Aug-1985</v>
      </c>
      <c r="Q264">
        <f>DATEDIF(Hospitalisation_table[[#This Row],[Date of Birth]],"8-Jun-2023","Y")</f>
        <v>37</v>
      </c>
    </row>
    <row r="265" spans="1:17" x14ac:dyDescent="0.3">
      <c r="A265" t="s">
        <v>1610</v>
      </c>
      <c r="B265" t="str">
        <f>IF(Hospitalisation_table[[#This Row],[Customer ID]]="?","UnKnown",Hospitalisation_table[[#This Row],[Customer ID]])</f>
        <v>Id761</v>
      </c>
      <c r="C265">
        <v>1960</v>
      </c>
      <c r="D265" t="s">
        <v>10</v>
      </c>
      <c r="E265">
        <v>28</v>
      </c>
      <c r="F265">
        <v>0</v>
      </c>
      <c r="G265" s="24">
        <v>13470.8</v>
      </c>
      <c r="H265" t="s">
        <v>12</v>
      </c>
      <c r="I265" t="s">
        <v>11</v>
      </c>
      <c r="J265" t="s">
        <v>13</v>
      </c>
      <c r="K265" t="str">
        <f>IF(Hospitalisation_table[[#This Row],[month]]="?","Sep",Hospitalisation_table[[#This Row],[month]])</f>
        <v>Jul</v>
      </c>
      <c r="L265">
        <f>IF(Hospitalisation_table[[#This Row],[year]] = "?",ROUNDUP(AVERAGE(Hospitalisation_table[year]),0),Hospitalisation_table[[#This Row],[year]])</f>
        <v>1960</v>
      </c>
      <c r="M265" t="str">
        <f>IF(Hospitalisation_table[[#This Row],[Hospital tier]]="?","tier - 2",Hospitalisation_table[[#This Row],[Hospital tier]])</f>
        <v>tier - 3</v>
      </c>
      <c r="N265" t="str">
        <f>IF(Hospitalisation_table[[#This Row],[City tier]]="?","tier - 2",Hospitalisation_table[[#This Row],[City tier]])</f>
        <v>tier - 2</v>
      </c>
      <c r="O265" t="str">
        <f>IF(Hospitalisation_table[[#This Row],[State ID]]="?","Unknown",Hospitalisation_table[[#This Row],[State ID]])</f>
        <v>R1013</v>
      </c>
      <c r="P265" s="20" t="str">
        <f>_xlfn.CONCAT(Hospitalisation_table[[#This Row],[date]],"-",Hospitalisation_table[[#This Row],[Month_Updated]],"-",Hospitalisation_table[[#This Row],[Year_Update]])</f>
        <v>28-Jul-1960</v>
      </c>
      <c r="Q265">
        <f>DATEDIF(Hospitalisation_table[[#This Row],[Date of Birth]],"8-Jun-2023","Y")</f>
        <v>62</v>
      </c>
    </row>
    <row r="266" spans="1:17" x14ac:dyDescent="0.3">
      <c r="A266" t="s">
        <v>1611</v>
      </c>
      <c r="B266" t="str">
        <f>IF(Hospitalisation_table[[#This Row],[Customer ID]]="?","UnKnown",Hospitalisation_table[[#This Row],[Customer ID]])</f>
        <v>Id760</v>
      </c>
      <c r="C266">
        <v>1960</v>
      </c>
      <c r="D266" t="s">
        <v>10</v>
      </c>
      <c r="E266">
        <v>24</v>
      </c>
      <c r="F266">
        <v>0</v>
      </c>
      <c r="G266" s="24">
        <v>13470.86</v>
      </c>
      <c r="H266" t="s">
        <v>12</v>
      </c>
      <c r="I266" t="s">
        <v>12</v>
      </c>
      <c r="J266" t="s">
        <v>42</v>
      </c>
      <c r="K266" t="str">
        <f>IF(Hospitalisation_table[[#This Row],[month]]="?","Sep",Hospitalisation_table[[#This Row],[month]])</f>
        <v>Jul</v>
      </c>
      <c r="L266">
        <f>IF(Hospitalisation_table[[#This Row],[year]] = "?",ROUNDUP(AVERAGE(Hospitalisation_table[year]),0),Hospitalisation_table[[#This Row],[year]])</f>
        <v>1960</v>
      </c>
      <c r="M266" t="str">
        <f>IF(Hospitalisation_table[[#This Row],[Hospital tier]]="?","tier - 2",Hospitalisation_table[[#This Row],[Hospital tier]])</f>
        <v>tier - 3</v>
      </c>
      <c r="N266" t="str">
        <f>IF(Hospitalisation_table[[#This Row],[City tier]]="?","tier - 2",Hospitalisation_table[[#This Row],[City tier]])</f>
        <v>tier - 3</v>
      </c>
      <c r="O266" t="str">
        <f>IF(Hospitalisation_table[[#This Row],[State ID]]="?","Unknown",Hospitalisation_table[[#This Row],[State ID]])</f>
        <v>R1011</v>
      </c>
      <c r="P266" s="20" t="str">
        <f>_xlfn.CONCAT(Hospitalisation_table[[#This Row],[date]],"-",Hospitalisation_table[[#This Row],[Month_Updated]],"-",Hospitalisation_table[[#This Row],[Year_Update]])</f>
        <v>24-Jul-1960</v>
      </c>
      <c r="Q266">
        <f>DATEDIF(Hospitalisation_table[[#This Row],[Date of Birth]],"8-Jun-2023","Y")</f>
        <v>62</v>
      </c>
    </row>
    <row r="267" spans="1:17" x14ac:dyDescent="0.3">
      <c r="A267" t="s">
        <v>2297</v>
      </c>
      <c r="B267" t="str">
        <f>IF(Hospitalisation_table[[#This Row],[Customer ID]]="?","UnKnown",Hospitalisation_table[[#This Row],[Customer ID]])</f>
        <v>Id76</v>
      </c>
      <c r="C267">
        <v>1975</v>
      </c>
      <c r="D267" t="s">
        <v>15</v>
      </c>
      <c r="E267">
        <v>14</v>
      </c>
      <c r="F267">
        <v>0</v>
      </c>
      <c r="G267" s="24">
        <v>41676.080000000002</v>
      </c>
      <c r="H267" t="s">
        <v>16</v>
      </c>
      <c r="I267" t="s">
        <v>11</v>
      </c>
      <c r="J267" t="s">
        <v>13</v>
      </c>
      <c r="K267" t="str">
        <f>IF(Hospitalisation_table[[#This Row],[month]]="?","Sep",Hospitalisation_table[[#This Row],[month]])</f>
        <v>Nov</v>
      </c>
      <c r="L267">
        <f>IF(Hospitalisation_table[[#This Row],[year]] = "?",ROUNDUP(AVERAGE(Hospitalisation_table[year]),0),Hospitalisation_table[[#This Row],[year]])</f>
        <v>1975</v>
      </c>
      <c r="M267" t="str">
        <f>IF(Hospitalisation_table[[#This Row],[Hospital tier]]="?","tier - 2",Hospitalisation_table[[#This Row],[Hospital tier]])</f>
        <v>tier - 1</v>
      </c>
      <c r="N267" t="str">
        <f>IF(Hospitalisation_table[[#This Row],[City tier]]="?","tier - 2",Hospitalisation_table[[#This Row],[City tier]])</f>
        <v>tier - 2</v>
      </c>
      <c r="O267" t="str">
        <f>IF(Hospitalisation_table[[#This Row],[State ID]]="?","Unknown",Hospitalisation_table[[#This Row],[State ID]])</f>
        <v>R1013</v>
      </c>
      <c r="P267" s="20" t="str">
        <f>_xlfn.CONCAT(Hospitalisation_table[[#This Row],[date]],"-",Hospitalisation_table[[#This Row],[Month_Updated]],"-",Hospitalisation_table[[#This Row],[Year_Update]])</f>
        <v>14-Nov-1975</v>
      </c>
      <c r="Q267">
        <f>DATEDIF(Hospitalisation_table[[#This Row],[Date of Birth]],"8-Jun-2023","Y")</f>
        <v>47</v>
      </c>
    </row>
    <row r="268" spans="1:17" x14ac:dyDescent="0.3">
      <c r="A268" t="s">
        <v>1612</v>
      </c>
      <c r="B268" t="str">
        <f>IF(Hospitalisation_table[[#This Row],[Customer ID]]="?","UnKnown",Hospitalisation_table[[#This Row],[Customer ID]])</f>
        <v>Id759</v>
      </c>
      <c r="C268">
        <v>1975</v>
      </c>
      <c r="D268" t="s">
        <v>35</v>
      </c>
      <c r="E268">
        <v>7</v>
      </c>
      <c r="F268">
        <v>1</v>
      </c>
      <c r="G268" s="24">
        <v>13472.19</v>
      </c>
      <c r="H268" t="s">
        <v>12</v>
      </c>
      <c r="I268" t="s">
        <v>11</v>
      </c>
      <c r="J268" t="s">
        <v>23</v>
      </c>
      <c r="K268" t="str">
        <f>IF(Hospitalisation_table[[#This Row],[month]]="?","Sep",Hospitalisation_table[[#This Row],[month]])</f>
        <v>Aug</v>
      </c>
      <c r="L268">
        <f>IF(Hospitalisation_table[[#This Row],[year]] = "?",ROUNDUP(AVERAGE(Hospitalisation_table[year]),0),Hospitalisation_table[[#This Row],[year]])</f>
        <v>1975</v>
      </c>
      <c r="M268" t="str">
        <f>IF(Hospitalisation_table[[#This Row],[Hospital tier]]="?","tier - 2",Hospitalisation_table[[#This Row],[Hospital tier]])</f>
        <v>tier - 3</v>
      </c>
      <c r="N268" t="str">
        <f>IF(Hospitalisation_table[[#This Row],[City tier]]="?","tier - 2",Hospitalisation_table[[#This Row],[City tier]])</f>
        <v>tier - 2</v>
      </c>
      <c r="O268" t="str">
        <f>IF(Hospitalisation_table[[#This Row],[State ID]]="?","Unknown",Hospitalisation_table[[#This Row],[State ID]])</f>
        <v>R1012</v>
      </c>
      <c r="P268" s="20" t="str">
        <f>_xlfn.CONCAT(Hospitalisation_table[[#This Row],[date]],"-",Hospitalisation_table[[#This Row],[Month_Updated]],"-",Hospitalisation_table[[#This Row],[Year_Update]])</f>
        <v>7-Aug-1975</v>
      </c>
      <c r="Q268">
        <f>DATEDIF(Hospitalisation_table[[#This Row],[Date of Birth]],"8-Jun-2023","Y")</f>
        <v>47</v>
      </c>
    </row>
    <row r="269" spans="1:17" x14ac:dyDescent="0.3">
      <c r="A269" t="s">
        <v>1613</v>
      </c>
      <c r="B269" t="str">
        <f>IF(Hospitalisation_table[[#This Row],[Customer ID]]="?","UnKnown",Hospitalisation_table[[#This Row],[Customer ID]])</f>
        <v>Id758</v>
      </c>
      <c r="C269">
        <v>1990</v>
      </c>
      <c r="D269" t="s">
        <v>35</v>
      </c>
      <c r="E269">
        <v>30</v>
      </c>
      <c r="F269">
        <v>3</v>
      </c>
      <c r="G269" s="24">
        <v>13480.83</v>
      </c>
      <c r="H269" t="s">
        <v>12</v>
      </c>
      <c r="I269" t="s">
        <v>11</v>
      </c>
      <c r="J269" t="s">
        <v>249</v>
      </c>
      <c r="K269" t="str">
        <f>IF(Hospitalisation_table[[#This Row],[month]]="?","Sep",Hospitalisation_table[[#This Row],[month]])</f>
        <v>Aug</v>
      </c>
      <c r="L269">
        <f>IF(Hospitalisation_table[[#This Row],[year]] = "?",ROUNDUP(AVERAGE(Hospitalisation_table[year]),0),Hospitalisation_table[[#This Row],[year]])</f>
        <v>1990</v>
      </c>
      <c r="M269" t="str">
        <f>IF(Hospitalisation_table[[#This Row],[Hospital tier]]="?","tier - 2",Hospitalisation_table[[#This Row],[Hospital tier]])</f>
        <v>tier - 3</v>
      </c>
      <c r="N269" t="str">
        <f>IF(Hospitalisation_table[[#This Row],[City tier]]="?","tier - 2",Hospitalisation_table[[#This Row],[City tier]])</f>
        <v>tier - 2</v>
      </c>
      <c r="O269" t="str">
        <f>IF(Hospitalisation_table[[#This Row],[State ID]]="?","Unknown",Hospitalisation_table[[#This Row],[State ID]])</f>
        <v>R1023</v>
      </c>
      <c r="P269" s="20" t="str">
        <f>_xlfn.CONCAT(Hospitalisation_table[[#This Row],[date]],"-",Hospitalisation_table[[#This Row],[Month_Updated]],"-",Hospitalisation_table[[#This Row],[Year_Update]])</f>
        <v>30-Aug-1990</v>
      </c>
      <c r="Q269">
        <f>DATEDIF(Hospitalisation_table[[#This Row],[Date of Birth]],"8-Jun-2023","Y")</f>
        <v>32</v>
      </c>
    </row>
    <row r="270" spans="1:17" x14ac:dyDescent="0.3">
      <c r="A270" t="s">
        <v>1614</v>
      </c>
      <c r="B270" t="str">
        <f>IF(Hospitalisation_table[[#This Row],[Customer ID]]="?","UnKnown",Hospitalisation_table[[#This Row],[Customer ID]])</f>
        <v>Id757</v>
      </c>
      <c r="C270">
        <v>1963</v>
      </c>
      <c r="D270" t="s">
        <v>37</v>
      </c>
      <c r="E270">
        <v>14</v>
      </c>
      <c r="F270">
        <v>0</v>
      </c>
      <c r="G270" s="24">
        <v>13511.28</v>
      </c>
      <c r="H270" t="s">
        <v>12</v>
      </c>
      <c r="I270" t="s">
        <v>16</v>
      </c>
      <c r="J270" t="s">
        <v>23</v>
      </c>
      <c r="K270" t="str">
        <f>IF(Hospitalisation_table[[#This Row],[month]]="?","Sep",Hospitalisation_table[[#This Row],[month]])</f>
        <v>Oct</v>
      </c>
      <c r="L270">
        <f>IF(Hospitalisation_table[[#This Row],[year]] = "?",ROUNDUP(AVERAGE(Hospitalisation_table[year]),0),Hospitalisation_table[[#This Row],[year]])</f>
        <v>1963</v>
      </c>
      <c r="M270" t="str">
        <f>IF(Hospitalisation_table[[#This Row],[Hospital tier]]="?","tier - 2",Hospitalisation_table[[#This Row],[Hospital tier]])</f>
        <v>tier - 3</v>
      </c>
      <c r="N270" t="str">
        <f>IF(Hospitalisation_table[[#This Row],[City tier]]="?","tier - 2",Hospitalisation_table[[#This Row],[City tier]])</f>
        <v>tier - 1</v>
      </c>
      <c r="O270" t="str">
        <f>IF(Hospitalisation_table[[#This Row],[State ID]]="?","Unknown",Hospitalisation_table[[#This Row],[State ID]])</f>
        <v>R1012</v>
      </c>
      <c r="P270" s="20" t="str">
        <f>_xlfn.CONCAT(Hospitalisation_table[[#This Row],[date]],"-",Hospitalisation_table[[#This Row],[Month_Updated]],"-",Hospitalisation_table[[#This Row],[Year_Update]])</f>
        <v>14-Oct-1963</v>
      </c>
      <c r="Q270">
        <f>DATEDIF(Hospitalisation_table[[#This Row],[Date of Birth]],"8-Jun-2023","Y")</f>
        <v>59</v>
      </c>
    </row>
    <row r="271" spans="1:17" x14ac:dyDescent="0.3">
      <c r="A271" t="s">
        <v>1615</v>
      </c>
      <c r="B271" t="str">
        <f>IF(Hospitalisation_table[[#This Row],[Customer ID]]="?","UnKnown",Hospitalisation_table[[#This Row],[Customer ID]])</f>
        <v>Id756</v>
      </c>
      <c r="C271">
        <v>1960</v>
      </c>
      <c r="D271" t="s">
        <v>10</v>
      </c>
      <c r="E271">
        <v>11</v>
      </c>
      <c r="F271">
        <v>0</v>
      </c>
      <c r="G271" s="24">
        <v>13555</v>
      </c>
      <c r="H271" t="s">
        <v>12</v>
      </c>
      <c r="I271" t="s">
        <v>12</v>
      </c>
      <c r="J271" t="s">
        <v>356</v>
      </c>
      <c r="K271" t="str">
        <f>IF(Hospitalisation_table[[#This Row],[month]]="?","Sep",Hospitalisation_table[[#This Row],[month]])</f>
        <v>Jul</v>
      </c>
      <c r="L271">
        <f>IF(Hospitalisation_table[[#This Row],[year]] = "?",ROUNDUP(AVERAGE(Hospitalisation_table[year]),0),Hospitalisation_table[[#This Row],[year]])</f>
        <v>1960</v>
      </c>
      <c r="M271" t="str">
        <f>IF(Hospitalisation_table[[#This Row],[Hospital tier]]="?","tier - 2",Hospitalisation_table[[#This Row],[Hospital tier]])</f>
        <v>tier - 3</v>
      </c>
      <c r="N271" t="str">
        <f>IF(Hospitalisation_table[[#This Row],[City tier]]="?","tier - 2",Hospitalisation_table[[#This Row],[City tier]])</f>
        <v>tier - 3</v>
      </c>
      <c r="O271" t="str">
        <f>IF(Hospitalisation_table[[#This Row],[State ID]]="?","Unknown",Hospitalisation_table[[#This Row],[State ID]])</f>
        <v>R1017</v>
      </c>
      <c r="P271" s="20" t="str">
        <f>_xlfn.CONCAT(Hospitalisation_table[[#This Row],[date]],"-",Hospitalisation_table[[#This Row],[Month_Updated]],"-",Hospitalisation_table[[#This Row],[Year_Update]])</f>
        <v>11-Jul-1960</v>
      </c>
      <c r="Q271">
        <f>DATEDIF(Hospitalisation_table[[#This Row],[Date of Birth]],"8-Jun-2023","Y")</f>
        <v>62</v>
      </c>
    </row>
    <row r="272" spans="1:17" x14ac:dyDescent="0.3">
      <c r="A272" t="s">
        <v>1616</v>
      </c>
      <c r="B272" t="str">
        <f>IF(Hospitalisation_table[[#This Row],[Customer ID]]="?","UnKnown",Hospitalisation_table[[#This Row],[Customer ID]])</f>
        <v>Id755</v>
      </c>
      <c r="C272">
        <v>1968</v>
      </c>
      <c r="D272" t="s">
        <v>10</v>
      </c>
      <c r="E272">
        <v>15</v>
      </c>
      <c r="F272">
        <v>0</v>
      </c>
      <c r="G272" s="24">
        <v>13566.04</v>
      </c>
      <c r="H272" t="s">
        <v>12</v>
      </c>
      <c r="I272" t="s">
        <v>12</v>
      </c>
      <c r="J272" t="s">
        <v>535</v>
      </c>
      <c r="K272" t="str">
        <f>IF(Hospitalisation_table[[#This Row],[month]]="?","Sep",Hospitalisation_table[[#This Row],[month]])</f>
        <v>Jul</v>
      </c>
      <c r="L272">
        <f>IF(Hospitalisation_table[[#This Row],[year]] = "?",ROUNDUP(AVERAGE(Hospitalisation_table[year]),0),Hospitalisation_table[[#This Row],[year]])</f>
        <v>1968</v>
      </c>
      <c r="M272" t="str">
        <f>IF(Hospitalisation_table[[#This Row],[Hospital tier]]="?","tier - 2",Hospitalisation_table[[#This Row],[Hospital tier]])</f>
        <v>tier - 3</v>
      </c>
      <c r="N272" t="str">
        <f>IF(Hospitalisation_table[[#This Row],[City tier]]="?","tier - 2",Hospitalisation_table[[#This Row],[City tier]])</f>
        <v>tier - 3</v>
      </c>
      <c r="O272" t="str">
        <f>IF(Hospitalisation_table[[#This Row],[State ID]]="?","Unknown",Hospitalisation_table[[#This Row],[State ID]])</f>
        <v>R1026</v>
      </c>
      <c r="P272" s="20" t="str">
        <f>_xlfn.CONCAT(Hospitalisation_table[[#This Row],[date]],"-",Hospitalisation_table[[#This Row],[Month_Updated]],"-",Hospitalisation_table[[#This Row],[Year_Update]])</f>
        <v>15-Jul-1968</v>
      </c>
      <c r="Q272">
        <f>DATEDIF(Hospitalisation_table[[#This Row],[Date of Birth]],"8-Jun-2023","Y")</f>
        <v>54</v>
      </c>
    </row>
    <row r="273" spans="1:17" x14ac:dyDescent="0.3">
      <c r="A273" t="s">
        <v>1617</v>
      </c>
      <c r="B273" t="str">
        <f>IF(Hospitalisation_table[[#This Row],[Customer ID]]="?","UnKnown",Hospitalisation_table[[#This Row],[Customer ID]])</f>
        <v>Id754</v>
      </c>
      <c r="C273">
        <v>1992</v>
      </c>
      <c r="D273" t="s">
        <v>35</v>
      </c>
      <c r="E273">
        <v>14</v>
      </c>
      <c r="F273">
        <v>0</v>
      </c>
      <c r="G273" s="24">
        <v>13588.17</v>
      </c>
      <c r="H273" t="s">
        <v>12</v>
      </c>
      <c r="I273" t="s">
        <v>16</v>
      </c>
      <c r="J273" t="s">
        <v>23</v>
      </c>
      <c r="K273" t="str">
        <f>IF(Hospitalisation_table[[#This Row],[month]]="?","Sep",Hospitalisation_table[[#This Row],[month]])</f>
        <v>Aug</v>
      </c>
      <c r="L273">
        <f>IF(Hospitalisation_table[[#This Row],[year]] = "?",ROUNDUP(AVERAGE(Hospitalisation_table[year]),0),Hospitalisation_table[[#This Row],[year]])</f>
        <v>1992</v>
      </c>
      <c r="M273" t="str">
        <f>IF(Hospitalisation_table[[#This Row],[Hospital tier]]="?","tier - 2",Hospitalisation_table[[#This Row],[Hospital tier]])</f>
        <v>tier - 3</v>
      </c>
      <c r="N273" t="str">
        <f>IF(Hospitalisation_table[[#This Row],[City tier]]="?","tier - 2",Hospitalisation_table[[#This Row],[City tier]])</f>
        <v>tier - 1</v>
      </c>
      <c r="O273" t="str">
        <f>IF(Hospitalisation_table[[#This Row],[State ID]]="?","Unknown",Hospitalisation_table[[#This Row],[State ID]])</f>
        <v>R1012</v>
      </c>
      <c r="P273" s="20" t="str">
        <f>_xlfn.CONCAT(Hospitalisation_table[[#This Row],[date]],"-",Hospitalisation_table[[#This Row],[Month_Updated]],"-",Hospitalisation_table[[#This Row],[Year_Update]])</f>
        <v>14-Aug-1992</v>
      </c>
      <c r="Q273">
        <f>DATEDIF(Hospitalisation_table[[#This Row],[Date of Birth]],"8-Jun-2023","Y")</f>
        <v>30</v>
      </c>
    </row>
    <row r="274" spans="1:17" x14ac:dyDescent="0.3">
      <c r="A274" t="s">
        <v>1618</v>
      </c>
      <c r="B274" t="str">
        <f>IF(Hospitalisation_table[[#This Row],[Customer ID]]="?","UnKnown",Hospitalisation_table[[#This Row],[Customer ID]])</f>
        <v>Id753</v>
      </c>
      <c r="C274">
        <v>1964</v>
      </c>
      <c r="D274" t="s">
        <v>20</v>
      </c>
      <c r="E274">
        <v>10</v>
      </c>
      <c r="F274">
        <v>2</v>
      </c>
      <c r="G274" s="24">
        <v>13607.37</v>
      </c>
      <c r="H274" t="s">
        <v>12</v>
      </c>
      <c r="I274" t="s">
        <v>16</v>
      </c>
      <c r="J274" t="s">
        <v>247</v>
      </c>
      <c r="K274" t="str">
        <f>IF(Hospitalisation_table[[#This Row],[month]]="?","Sep",Hospitalisation_table[[#This Row],[month]])</f>
        <v>Sep</v>
      </c>
      <c r="L274">
        <f>IF(Hospitalisation_table[[#This Row],[year]] = "?",ROUNDUP(AVERAGE(Hospitalisation_table[year]),0),Hospitalisation_table[[#This Row],[year]])</f>
        <v>1964</v>
      </c>
      <c r="M274" t="str">
        <f>IF(Hospitalisation_table[[#This Row],[Hospital tier]]="?","tier - 2",Hospitalisation_table[[#This Row],[Hospital tier]])</f>
        <v>tier - 3</v>
      </c>
      <c r="N274" t="str">
        <f>IF(Hospitalisation_table[[#This Row],[City tier]]="?","tier - 2",Hospitalisation_table[[#This Row],[City tier]])</f>
        <v>tier - 1</v>
      </c>
      <c r="O274" t="str">
        <f>IF(Hospitalisation_table[[#This Row],[State ID]]="?","Unknown",Hospitalisation_table[[#This Row],[State ID]])</f>
        <v>R1024</v>
      </c>
      <c r="P274" s="20" t="str">
        <f>_xlfn.CONCAT(Hospitalisation_table[[#This Row],[date]],"-",Hospitalisation_table[[#This Row],[Month_Updated]],"-",Hospitalisation_table[[#This Row],[Year_Update]])</f>
        <v>10-Sep-1964</v>
      </c>
      <c r="Q274">
        <f>DATEDIF(Hospitalisation_table[[#This Row],[Date of Birth]],"8-Jun-2023","Y")</f>
        <v>58</v>
      </c>
    </row>
    <row r="275" spans="1:17" x14ac:dyDescent="0.3">
      <c r="A275" t="s">
        <v>1619</v>
      </c>
      <c r="B275" t="str">
        <f>IF(Hospitalisation_table[[#This Row],[Customer ID]]="?","UnKnown",Hospitalisation_table[[#This Row],[Customer ID]])</f>
        <v>Id752</v>
      </c>
      <c r="C275">
        <v>1961</v>
      </c>
      <c r="D275" t="s">
        <v>15</v>
      </c>
      <c r="E275">
        <v>18</v>
      </c>
      <c r="F275">
        <v>0</v>
      </c>
      <c r="G275" s="24">
        <v>13616.36</v>
      </c>
      <c r="H275" t="s">
        <v>12</v>
      </c>
      <c r="I275" t="s">
        <v>12</v>
      </c>
      <c r="J275" t="s">
        <v>247</v>
      </c>
      <c r="K275" t="str">
        <f>IF(Hospitalisation_table[[#This Row],[month]]="?","Sep",Hospitalisation_table[[#This Row],[month]])</f>
        <v>Nov</v>
      </c>
      <c r="L275">
        <f>IF(Hospitalisation_table[[#This Row],[year]] = "?",ROUNDUP(AVERAGE(Hospitalisation_table[year]),0),Hospitalisation_table[[#This Row],[year]])</f>
        <v>1961</v>
      </c>
      <c r="M275" t="str">
        <f>IF(Hospitalisation_table[[#This Row],[Hospital tier]]="?","tier - 2",Hospitalisation_table[[#This Row],[Hospital tier]])</f>
        <v>tier - 3</v>
      </c>
      <c r="N275" t="str">
        <f>IF(Hospitalisation_table[[#This Row],[City tier]]="?","tier - 2",Hospitalisation_table[[#This Row],[City tier]])</f>
        <v>tier - 3</v>
      </c>
      <c r="O275" t="str">
        <f>IF(Hospitalisation_table[[#This Row],[State ID]]="?","Unknown",Hospitalisation_table[[#This Row],[State ID]])</f>
        <v>R1024</v>
      </c>
      <c r="P275" s="20" t="str">
        <f>_xlfn.CONCAT(Hospitalisation_table[[#This Row],[date]],"-",Hospitalisation_table[[#This Row],[Month_Updated]],"-",Hospitalisation_table[[#This Row],[Year_Update]])</f>
        <v>18-Nov-1961</v>
      </c>
      <c r="Q275">
        <f>DATEDIF(Hospitalisation_table[[#This Row],[Date of Birth]],"8-Jun-2023","Y")</f>
        <v>61</v>
      </c>
    </row>
    <row r="276" spans="1:17" x14ac:dyDescent="0.3">
      <c r="A276" t="s">
        <v>1620</v>
      </c>
      <c r="B276" t="str">
        <f>IF(Hospitalisation_table[[#This Row],[Customer ID]]="?","UnKnown",Hospitalisation_table[[#This Row],[Customer ID]])</f>
        <v>Id751</v>
      </c>
      <c r="C276">
        <v>1969</v>
      </c>
      <c r="D276" t="s">
        <v>10</v>
      </c>
      <c r="E276">
        <v>26</v>
      </c>
      <c r="F276">
        <v>0</v>
      </c>
      <c r="G276" s="24">
        <v>13622.01</v>
      </c>
      <c r="H276" t="s">
        <v>12</v>
      </c>
      <c r="I276" t="s">
        <v>12</v>
      </c>
      <c r="J276" t="s">
        <v>23</v>
      </c>
      <c r="K276" t="str">
        <f>IF(Hospitalisation_table[[#This Row],[month]]="?","Sep",Hospitalisation_table[[#This Row],[month]])</f>
        <v>Jul</v>
      </c>
      <c r="L276">
        <f>IF(Hospitalisation_table[[#This Row],[year]] = "?",ROUNDUP(AVERAGE(Hospitalisation_table[year]),0),Hospitalisation_table[[#This Row],[year]])</f>
        <v>1969</v>
      </c>
      <c r="M276" t="str">
        <f>IF(Hospitalisation_table[[#This Row],[Hospital tier]]="?","tier - 2",Hospitalisation_table[[#This Row],[Hospital tier]])</f>
        <v>tier - 3</v>
      </c>
      <c r="N276" t="str">
        <f>IF(Hospitalisation_table[[#This Row],[City tier]]="?","tier - 2",Hospitalisation_table[[#This Row],[City tier]])</f>
        <v>tier - 3</v>
      </c>
      <c r="O276" t="str">
        <f>IF(Hospitalisation_table[[#This Row],[State ID]]="?","Unknown",Hospitalisation_table[[#This Row],[State ID]])</f>
        <v>R1012</v>
      </c>
      <c r="P276" s="20" t="str">
        <f>_xlfn.CONCAT(Hospitalisation_table[[#This Row],[date]],"-",Hospitalisation_table[[#This Row],[Month_Updated]],"-",Hospitalisation_table[[#This Row],[Year_Update]])</f>
        <v>26-Jul-1969</v>
      </c>
      <c r="Q276">
        <f>DATEDIF(Hospitalisation_table[[#This Row],[Date of Birth]],"8-Jun-2023","Y")</f>
        <v>53</v>
      </c>
    </row>
    <row r="277" spans="1:17" x14ac:dyDescent="0.3">
      <c r="A277" t="s">
        <v>1621</v>
      </c>
      <c r="B277" t="str">
        <f>IF(Hospitalisation_table[[#This Row],[Customer ID]]="?","UnKnown",Hospitalisation_table[[#This Row],[Customer ID]])</f>
        <v>Id750</v>
      </c>
      <c r="C277">
        <v>1961</v>
      </c>
      <c r="D277" t="s">
        <v>30</v>
      </c>
      <c r="E277">
        <v>24</v>
      </c>
      <c r="F277">
        <v>0</v>
      </c>
      <c r="G277" s="24">
        <v>13635.64</v>
      </c>
      <c r="H277" t="s">
        <v>12</v>
      </c>
      <c r="I277" t="s">
        <v>12</v>
      </c>
      <c r="J277" t="s">
        <v>247</v>
      </c>
      <c r="K277" t="str">
        <f>IF(Hospitalisation_table[[#This Row],[month]]="?","Sep",Hospitalisation_table[[#This Row],[month]])</f>
        <v>Dec</v>
      </c>
      <c r="L277">
        <f>IF(Hospitalisation_table[[#This Row],[year]] = "?",ROUNDUP(AVERAGE(Hospitalisation_table[year]),0),Hospitalisation_table[[#This Row],[year]])</f>
        <v>1961</v>
      </c>
      <c r="M277" t="str">
        <f>IF(Hospitalisation_table[[#This Row],[Hospital tier]]="?","tier - 2",Hospitalisation_table[[#This Row],[Hospital tier]])</f>
        <v>tier - 3</v>
      </c>
      <c r="N277" t="str">
        <f>IF(Hospitalisation_table[[#This Row],[City tier]]="?","tier - 2",Hospitalisation_table[[#This Row],[City tier]])</f>
        <v>tier - 3</v>
      </c>
      <c r="O277" t="str">
        <f>IF(Hospitalisation_table[[#This Row],[State ID]]="?","Unknown",Hospitalisation_table[[#This Row],[State ID]])</f>
        <v>R1024</v>
      </c>
      <c r="P277" s="20" t="str">
        <f>_xlfn.CONCAT(Hospitalisation_table[[#This Row],[date]],"-",Hospitalisation_table[[#This Row],[Month_Updated]],"-",Hospitalisation_table[[#This Row],[Year_Update]])</f>
        <v>24-Dec-1961</v>
      </c>
      <c r="Q277">
        <f>DATEDIF(Hospitalisation_table[[#This Row],[Date of Birth]],"8-Jun-2023","Y")</f>
        <v>61</v>
      </c>
    </row>
    <row r="278" spans="1:17" x14ac:dyDescent="0.3">
      <c r="A278" t="s">
        <v>2298</v>
      </c>
      <c r="B278" t="str">
        <f>IF(Hospitalisation_table[[#This Row],[Customer ID]]="?","UnKnown",Hospitalisation_table[[#This Row],[Customer ID]])</f>
        <v>Id75</v>
      </c>
      <c r="C278">
        <v>1975</v>
      </c>
      <c r="D278" t="s">
        <v>20</v>
      </c>
      <c r="E278">
        <v>29</v>
      </c>
      <c r="F278">
        <v>1</v>
      </c>
      <c r="G278" s="24">
        <v>41681.86</v>
      </c>
      <c r="H278" t="s">
        <v>16</v>
      </c>
      <c r="I278" t="s">
        <v>16</v>
      </c>
      <c r="J278" t="s">
        <v>42</v>
      </c>
      <c r="K278" t="str">
        <f>IF(Hospitalisation_table[[#This Row],[month]]="?","Sep",Hospitalisation_table[[#This Row],[month]])</f>
        <v>Sep</v>
      </c>
      <c r="L278">
        <f>IF(Hospitalisation_table[[#This Row],[year]] = "?",ROUNDUP(AVERAGE(Hospitalisation_table[year]),0),Hospitalisation_table[[#This Row],[year]])</f>
        <v>1975</v>
      </c>
      <c r="M278" t="str">
        <f>IF(Hospitalisation_table[[#This Row],[Hospital tier]]="?","tier - 2",Hospitalisation_table[[#This Row],[Hospital tier]])</f>
        <v>tier - 1</v>
      </c>
      <c r="N278" t="str">
        <f>IF(Hospitalisation_table[[#This Row],[City tier]]="?","tier - 2",Hospitalisation_table[[#This Row],[City tier]])</f>
        <v>tier - 1</v>
      </c>
      <c r="O278" t="str">
        <f>IF(Hospitalisation_table[[#This Row],[State ID]]="?","Unknown",Hospitalisation_table[[#This Row],[State ID]])</f>
        <v>R1011</v>
      </c>
      <c r="P278" s="20" t="str">
        <f>_xlfn.CONCAT(Hospitalisation_table[[#This Row],[date]],"-",Hospitalisation_table[[#This Row],[Month_Updated]],"-",Hospitalisation_table[[#This Row],[Year_Update]])</f>
        <v>29-Sep-1975</v>
      </c>
      <c r="Q278">
        <f>DATEDIF(Hospitalisation_table[[#This Row],[Date of Birth]],"8-Jun-2023","Y")</f>
        <v>47</v>
      </c>
    </row>
    <row r="279" spans="1:17" x14ac:dyDescent="0.3">
      <c r="A279" t="s">
        <v>1622</v>
      </c>
      <c r="B279" t="str">
        <f>IF(Hospitalisation_table[[#This Row],[Customer ID]]="?","UnKnown",Hospitalisation_table[[#This Row],[Customer ID]])</f>
        <v>Id749</v>
      </c>
      <c r="C279">
        <v>1984</v>
      </c>
      <c r="D279" t="s">
        <v>10</v>
      </c>
      <c r="E279">
        <v>20</v>
      </c>
      <c r="F279">
        <v>3</v>
      </c>
      <c r="G279" s="24">
        <v>13638.06</v>
      </c>
      <c r="H279" t="s">
        <v>12</v>
      </c>
      <c r="I279" t="s">
        <v>12</v>
      </c>
      <c r="J279" t="s">
        <v>249</v>
      </c>
      <c r="K279" t="str">
        <f>IF(Hospitalisation_table[[#This Row],[month]]="?","Sep",Hospitalisation_table[[#This Row],[month]])</f>
        <v>Jul</v>
      </c>
      <c r="L279">
        <f>IF(Hospitalisation_table[[#This Row],[year]] = "?",ROUNDUP(AVERAGE(Hospitalisation_table[year]),0),Hospitalisation_table[[#This Row],[year]])</f>
        <v>1984</v>
      </c>
      <c r="M279" t="str">
        <f>IF(Hospitalisation_table[[#This Row],[Hospital tier]]="?","tier - 2",Hospitalisation_table[[#This Row],[Hospital tier]])</f>
        <v>tier - 3</v>
      </c>
      <c r="N279" t="str">
        <f>IF(Hospitalisation_table[[#This Row],[City tier]]="?","tier - 2",Hospitalisation_table[[#This Row],[City tier]])</f>
        <v>tier - 3</v>
      </c>
      <c r="O279" t="str">
        <f>IF(Hospitalisation_table[[#This Row],[State ID]]="?","Unknown",Hospitalisation_table[[#This Row],[State ID]])</f>
        <v>R1023</v>
      </c>
      <c r="P279" s="20" t="str">
        <f>_xlfn.CONCAT(Hospitalisation_table[[#This Row],[date]],"-",Hospitalisation_table[[#This Row],[Month_Updated]],"-",Hospitalisation_table[[#This Row],[Year_Update]])</f>
        <v>20-Jul-1984</v>
      </c>
      <c r="Q279">
        <f>DATEDIF(Hospitalisation_table[[#This Row],[Date of Birth]],"8-Jun-2023","Y")</f>
        <v>38</v>
      </c>
    </row>
    <row r="280" spans="1:17" x14ac:dyDescent="0.3">
      <c r="A280" t="s">
        <v>1623</v>
      </c>
      <c r="B280" t="str">
        <f>IF(Hospitalisation_table[[#This Row],[Customer ID]]="?","UnKnown",Hospitalisation_table[[#This Row],[Customer ID]])</f>
        <v>Id748</v>
      </c>
      <c r="C280">
        <v>1963</v>
      </c>
      <c r="D280" t="s">
        <v>35</v>
      </c>
      <c r="E280">
        <v>4</v>
      </c>
      <c r="F280">
        <v>0</v>
      </c>
      <c r="G280" s="24">
        <v>13677.68</v>
      </c>
      <c r="H280" t="s">
        <v>12</v>
      </c>
      <c r="I280" t="s">
        <v>11</v>
      </c>
      <c r="J280" t="s">
        <v>300</v>
      </c>
      <c r="K280" t="str">
        <f>IF(Hospitalisation_table[[#This Row],[month]]="?","Sep",Hospitalisation_table[[#This Row],[month]])</f>
        <v>Aug</v>
      </c>
      <c r="L280">
        <f>IF(Hospitalisation_table[[#This Row],[year]] = "?",ROUNDUP(AVERAGE(Hospitalisation_table[year]),0),Hospitalisation_table[[#This Row],[year]])</f>
        <v>1963</v>
      </c>
      <c r="M280" t="str">
        <f>IF(Hospitalisation_table[[#This Row],[Hospital tier]]="?","tier - 2",Hospitalisation_table[[#This Row],[Hospital tier]])</f>
        <v>tier - 3</v>
      </c>
      <c r="N280" t="str">
        <f>IF(Hospitalisation_table[[#This Row],[City tier]]="?","tier - 2",Hospitalisation_table[[#This Row],[City tier]])</f>
        <v>tier - 2</v>
      </c>
      <c r="O280" t="str">
        <f>IF(Hospitalisation_table[[#This Row],[State ID]]="?","Unknown",Hospitalisation_table[[#This Row],[State ID]])</f>
        <v>R1021</v>
      </c>
      <c r="P280" s="20" t="str">
        <f>_xlfn.CONCAT(Hospitalisation_table[[#This Row],[date]],"-",Hospitalisation_table[[#This Row],[Month_Updated]],"-",Hospitalisation_table[[#This Row],[Year_Update]])</f>
        <v>4-Aug-1963</v>
      </c>
      <c r="Q280">
        <f>DATEDIF(Hospitalisation_table[[#This Row],[Date of Birth]],"8-Jun-2023","Y")</f>
        <v>59</v>
      </c>
    </row>
    <row r="281" spans="1:17" x14ac:dyDescent="0.3">
      <c r="A281" t="s">
        <v>1624</v>
      </c>
      <c r="B281" t="str">
        <f>IF(Hospitalisation_table[[#This Row],[Customer ID]]="?","UnKnown",Hospitalisation_table[[#This Row],[Customer ID]])</f>
        <v>Id747</v>
      </c>
      <c r="C281">
        <v>1985</v>
      </c>
      <c r="D281" t="s">
        <v>20</v>
      </c>
      <c r="E281">
        <v>14</v>
      </c>
      <c r="F281">
        <v>3</v>
      </c>
      <c r="G281" s="24">
        <v>13685.51</v>
      </c>
      <c r="H281" t="s">
        <v>12</v>
      </c>
      <c r="I281" t="s">
        <v>16</v>
      </c>
      <c r="J281" t="s">
        <v>535</v>
      </c>
      <c r="K281" t="str">
        <f>IF(Hospitalisation_table[[#This Row],[month]]="?","Sep",Hospitalisation_table[[#This Row],[month]])</f>
        <v>Sep</v>
      </c>
      <c r="L281">
        <f>IF(Hospitalisation_table[[#This Row],[year]] = "?",ROUNDUP(AVERAGE(Hospitalisation_table[year]),0),Hospitalisation_table[[#This Row],[year]])</f>
        <v>1985</v>
      </c>
      <c r="M281" t="str">
        <f>IF(Hospitalisation_table[[#This Row],[Hospital tier]]="?","tier - 2",Hospitalisation_table[[#This Row],[Hospital tier]])</f>
        <v>tier - 3</v>
      </c>
      <c r="N281" t="str">
        <f>IF(Hospitalisation_table[[#This Row],[City tier]]="?","tier - 2",Hospitalisation_table[[#This Row],[City tier]])</f>
        <v>tier - 1</v>
      </c>
      <c r="O281" t="str">
        <f>IF(Hospitalisation_table[[#This Row],[State ID]]="?","Unknown",Hospitalisation_table[[#This Row],[State ID]])</f>
        <v>R1026</v>
      </c>
      <c r="P281" s="20" t="str">
        <f>_xlfn.CONCAT(Hospitalisation_table[[#This Row],[date]],"-",Hospitalisation_table[[#This Row],[Month_Updated]],"-",Hospitalisation_table[[#This Row],[Year_Update]])</f>
        <v>14-Sep-1985</v>
      </c>
      <c r="Q281">
        <f>DATEDIF(Hospitalisation_table[[#This Row],[Date of Birth]],"8-Jun-2023","Y")</f>
        <v>37</v>
      </c>
    </row>
    <row r="282" spans="1:17" x14ac:dyDescent="0.3">
      <c r="A282" t="s">
        <v>1625</v>
      </c>
      <c r="B282" t="str">
        <f>IF(Hospitalisation_table[[#This Row],[Customer ID]]="?","UnKnown",Hospitalisation_table[[#This Row],[Customer ID]])</f>
        <v>Id746</v>
      </c>
      <c r="C282">
        <v>1986</v>
      </c>
      <c r="D282" t="s">
        <v>15</v>
      </c>
      <c r="E282">
        <v>24</v>
      </c>
      <c r="F282">
        <v>3</v>
      </c>
      <c r="G282" s="24">
        <v>13714.55</v>
      </c>
      <c r="H282" t="s">
        <v>12</v>
      </c>
      <c r="I282" t="s">
        <v>11</v>
      </c>
      <c r="J282" t="s">
        <v>249</v>
      </c>
      <c r="K282" t="str">
        <f>IF(Hospitalisation_table[[#This Row],[month]]="?","Sep",Hospitalisation_table[[#This Row],[month]])</f>
        <v>Nov</v>
      </c>
      <c r="L282">
        <f>IF(Hospitalisation_table[[#This Row],[year]] = "?",ROUNDUP(AVERAGE(Hospitalisation_table[year]),0),Hospitalisation_table[[#This Row],[year]])</f>
        <v>1986</v>
      </c>
      <c r="M282" t="str">
        <f>IF(Hospitalisation_table[[#This Row],[Hospital tier]]="?","tier - 2",Hospitalisation_table[[#This Row],[Hospital tier]])</f>
        <v>tier - 3</v>
      </c>
      <c r="N282" t="str">
        <f>IF(Hospitalisation_table[[#This Row],[City tier]]="?","tier - 2",Hospitalisation_table[[#This Row],[City tier]])</f>
        <v>tier - 2</v>
      </c>
      <c r="O282" t="str">
        <f>IF(Hospitalisation_table[[#This Row],[State ID]]="?","Unknown",Hospitalisation_table[[#This Row],[State ID]])</f>
        <v>R1023</v>
      </c>
      <c r="P282" s="20" t="str">
        <f>_xlfn.CONCAT(Hospitalisation_table[[#This Row],[date]],"-",Hospitalisation_table[[#This Row],[Month_Updated]],"-",Hospitalisation_table[[#This Row],[Year_Update]])</f>
        <v>24-Nov-1986</v>
      </c>
      <c r="Q282">
        <f>DATEDIF(Hospitalisation_table[[#This Row],[Date of Birth]],"8-Jun-2023","Y")</f>
        <v>36</v>
      </c>
    </row>
    <row r="283" spans="1:17" x14ac:dyDescent="0.3">
      <c r="A283" t="s">
        <v>1626</v>
      </c>
      <c r="B283" t="str">
        <f>IF(Hospitalisation_table[[#This Row],[Customer ID]]="?","UnKnown",Hospitalisation_table[[#This Row],[Customer ID]])</f>
        <v>Id745</v>
      </c>
      <c r="C283">
        <v>1981</v>
      </c>
      <c r="D283" t="s">
        <v>35</v>
      </c>
      <c r="E283">
        <v>2</v>
      </c>
      <c r="F283">
        <v>1</v>
      </c>
      <c r="G283" s="24">
        <v>13725.47</v>
      </c>
      <c r="H283" t="s">
        <v>12</v>
      </c>
      <c r="I283" t="s">
        <v>11</v>
      </c>
      <c r="J283" t="s">
        <v>247</v>
      </c>
      <c r="K283" t="str">
        <f>IF(Hospitalisation_table[[#This Row],[month]]="?","Sep",Hospitalisation_table[[#This Row],[month]])</f>
        <v>Aug</v>
      </c>
      <c r="L283">
        <f>IF(Hospitalisation_table[[#This Row],[year]] = "?",ROUNDUP(AVERAGE(Hospitalisation_table[year]),0),Hospitalisation_table[[#This Row],[year]])</f>
        <v>1981</v>
      </c>
      <c r="M283" t="str">
        <f>IF(Hospitalisation_table[[#This Row],[Hospital tier]]="?","tier - 2",Hospitalisation_table[[#This Row],[Hospital tier]])</f>
        <v>tier - 3</v>
      </c>
      <c r="N283" t="str">
        <f>IF(Hospitalisation_table[[#This Row],[City tier]]="?","tier - 2",Hospitalisation_table[[#This Row],[City tier]])</f>
        <v>tier - 2</v>
      </c>
      <c r="O283" t="str">
        <f>IF(Hospitalisation_table[[#This Row],[State ID]]="?","Unknown",Hospitalisation_table[[#This Row],[State ID]])</f>
        <v>R1024</v>
      </c>
      <c r="P283" s="20" t="str">
        <f>_xlfn.CONCAT(Hospitalisation_table[[#This Row],[date]],"-",Hospitalisation_table[[#This Row],[Month_Updated]],"-",Hospitalisation_table[[#This Row],[Year_Update]])</f>
        <v>2-Aug-1981</v>
      </c>
      <c r="Q283">
        <f>DATEDIF(Hospitalisation_table[[#This Row],[Date of Birth]],"8-Jun-2023","Y")</f>
        <v>41</v>
      </c>
    </row>
    <row r="284" spans="1:17" x14ac:dyDescent="0.3">
      <c r="A284" t="s">
        <v>1627</v>
      </c>
      <c r="B284" t="str">
        <f>IF(Hospitalisation_table[[#This Row],[Customer ID]]="?","UnKnown",Hospitalisation_table[[#This Row],[Customer ID]])</f>
        <v>Id744</v>
      </c>
      <c r="C284">
        <v>1985</v>
      </c>
      <c r="D284" t="s">
        <v>35</v>
      </c>
      <c r="E284">
        <v>29</v>
      </c>
      <c r="F284">
        <v>3</v>
      </c>
      <c r="G284" s="24">
        <v>13726.21</v>
      </c>
      <c r="H284" t="s">
        <v>12</v>
      </c>
      <c r="I284" t="s">
        <v>12</v>
      </c>
      <c r="J284" t="s">
        <v>535</v>
      </c>
      <c r="K284" t="str">
        <f>IF(Hospitalisation_table[[#This Row],[month]]="?","Sep",Hospitalisation_table[[#This Row],[month]])</f>
        <v>Aug</v>
      </c>
      <c r="L284">
        <f>IF(Hospitalisation_table[[#This Row],[year]] = "?",ROUNDUP(AVERAGE(Hospitalisation_table[year]),0),Hospitalisation_table[[#This Row],[year]])</f>
        <v>1985</v>
      </c>
      <c r="M284" t="str">
        <f>IF(Hospitalisation_table[[#This Row],[Hospital tier]]="?","tier - 2",Hospitalisation_table[[#This Row],[Hospital tier]])</f>
        <v>tier - 3</v>
      </c>
      <c r="N284" t="str">
        <f>IF(Hospitalisation_table[[#This Row],[City tier]]="?","tier - 2",Hospitalisation_table[[#This Row],[City tier]])</f>
        <v>tier - 3</v>
      </c>
      <c r="O284" t="str">
        <f>IF(Hospitalisation_table[[#This Row],[State ID]]="?","Unknown",Hospitalisation_table[[#This Row],[State ID]])</f>
        <v>R1026</v>
      </c>
      <c r="P284" s="20" t="str">
        <f>_xlfn.CONCAT(Hospitalisation_table[[#This Row],[date]],"-",Hospitalisation_table[[#This Row],[Month_Updated]],"-",Hospitalisation_table[[#This Row],[Year_Update]])</f>
        <v>29-Aug-1985</v>
      </c>
      <c r="Q284">
        <f>DATEDIF(Hospitalisation_table[[#This Row],[Date of Birth]],"8-Jun-2023","Y")</f>
        <v>37</v>
      </c>
    </row>
    <row r="285" spans="1:17" x14ac:dyDescent="0.3">
      <c r="A285" t="s">
        <v>1628</v>
      </c>
      <c r="B285" t="str">
        <f>IF(Hospitalisation_table[[#This Row],[Customer ID]]="?","UnKnown",Hospitalisation_table[[#This Row],[Customer ID]])</f>
        <v>Id743</v>
      </c>
      <c r="C285">
        <v>1969</v>
      </c>
      <c r="D285" t="s">
        <v>37</v>
      </c>
      <c r="E285">
        <v>23</v>
      </c>
      <c r="F285">
        <v>0</v>
      </c>
      <c r="G285" s="24">
        <v>13746.74</v>
      </c>
      <c r="H285" t="s">
        <v>12</v>
      </c>
      <c r="I285" t="s">
        <v>11</v>
      </c>
      <c r="J285" t="s">
        <v>535</v>
      </c>
      <c r="K285" t="str">
        <f>IF(Hospitalisation_table[[#This Row],[month]]="?","Sep",Hospitalisation_table[[#This Row],[month]])</f>
        <v>Oct</v>
      </c>
      <c r="L285">
        <f>IF(Hospitalisation_table[[#This Row],[year]] = "?",ROUNDUP(AVERAGE(Hospitalisation_table[year]),0),Hospitalisation_table[[#This Row],[year]])</f>
        <v>1969</v>
      </c>
      <c r="M285" t="str">
        <f>IF(Hospitalisation_table[[#This Row],[Hospital tier]]="?","tier - 2",Hospitalisation_table[[#This Row],[Hospital tier]])</f>
        <v>tier - 3</v>
      </c>
      <c r="N285" t="str">
        <f>IF(Hospitalisation_table[[#This Row],[City tier]]="?","tier - 2",Hospitalisation_table[[#This Row],[City tier]])</f>
        <v>tier - 2</v>
      </c>
      <c r="O285" t="str">
        <f>IF(Hospitalisation_table[[#This Row],[State ID]]="?","Unknown",Hospitalisation_table[[#This Row],[State ID]])</f>
        <v>R1026</v>
      </c>
      <c r="P285" s="20" t="str">
        <f>_xlfn.CONCAT(Hospitalisation_table[[#This Row],[date]],"-",Hospitalisation_table[[#This Row],[Month_Updated]],"-",Hospitalisation_table[[#This Row],[Year_Update]])</f>
        <v>23-Oct-1969</v>
      </c>
      <c r="Q285">
        <f>DATEDIF(Hospitalisation_table[[#This Row],[Date of Birth]],"8-Jun-2023","Y")</f>
        <v>53</v>
      </c>
    </row>
    <row r="286" spans="1:17" x14ac:dyDescent="0.3">
      <c r="A286" t="s">
        <v>1629</v>
      </c>
      <c r="B286" t="str">
        <f>IF(Hospitalisation_table[[#This Row],[Customer ID]]="?","UnKnown",Hospitalisation_table[[#This Row],[Customer ID]])</f>
        <v>Id742</v>
      </c>
      <c r="C286">
        <v>2004</v>
      </c>
      <c r="D286" t="s">
        <v>10</v>
      </c>
      <c r="E286">
        <v>16</v>
      </c>
      <c r="F286">
        <v>0</v>
      </c>
      <c r="G286" s="24">
        <v>13747.87</v>
      </c>
      <c r="H286" t="s">
        <v>12</v>
      </c>
      <c r="I286" t="s">
        <v>11</v>
      </c>
      <c r="J286" t="s">
        <v>170</v>
      </c>
      <c r="K286" t="str">
        <f>IF(Hospitalisation_table[[#This Row],[month]]="?","Sep",Hospitalisation_table[[#This Row],[month]])</f>
        <v>Jul</v>
      </c>
      <c r="L286">
        <f>IF(Hospitalisation_table[[#This Row],[year]] = "?",ROUNDUP(AVERAGE(Hospitalisation_table[year]),0),Hospitalisation_table[[#This Row],[year]])</f>
        <v>2004</v>
      </c>
      <c r="M286" t="str">
        <f>IF(Hospitalisation_table[[#This Row],[Hospital tier]]="?","tier - 2",Hospitalisation_table[[#This Row],[Hospital tier]])</f>
        <v>tier - 3</v>
      </c>
      <c r="N286" t="str">
        <f>IF(Hospitalisation_table[[#This Row],[City tier]]="?","tier - 2",Hospitalisation_table[[#This Row],[City tier]])</f>
        <v>tier - 2</v>
      </c>
      <c r="O286" t="str">
        <f>IF(Hospitalisation_table[[#This Row],[State ID]]="?","Unknown",Hospitalisation_table[[#This Row],[State ID]])</f>
        <v>R1018</v>
      </c>
      <c r="P286" s="20" t="str">
        <f>_xlfn.CONCAT(Hospitalisation_table[[#This Row],[date]],"-",Hospitalisation_table[[#This Row],[Month_Updated]],"-",Hospitalisation_table[[#This Row],[Year_Update]])</f>
        <v>16-Jul-2004</v>
      </c>
      <c r="Q286">
        <f>DATEDIF(Hospitalisation_table[[#This Row],[Date of Birth]],"8-Jun-2023","Y")</f>
        <v>18</v>
      </c>
    </row>
    <row r="287" spans="1:17" x14ac:dyDescent="0.3">
      <c r="A287" t="s">
        <v>1630</v>
      </c>
      <c r="B287" t="str">
        <f>IF(Hospitalisation_table[[#This Row],[Customer ID]]="?","UnKnown",Hospitalisation_table[[#This Row],[Customer ID]])</f>
        <v>Id741</v>
      </c>
      <c r="C287">
        <v>1959</v>
      </c>
      <c r="D287" t="s">
        <v>35</v>
      </c>
      <c r="E287">
        <v>6</v>
      </c>
      <c r="F287">
        <v>0</v>
      </c>
      <c r="G287" s="24">
        <v>13770.1</v>
      </c>
      <c r="H287" t="s">
        <v>12</v>
      </c>
      <c r="I287" t="s">
        <v>16</v>
      </c>
      <c r="J287" t="s">
        <v>23</v>
      </c>
      <c r="K287" t="str">
        <f>IF(Hospitalisation_table[[#This Row],[month]]="?","Sep",Hospitalisation_table[[#This Row],[month]])</f>
        <v>Aug</v>
      </c>
      <c r="L287">
        <f>IF(Hospitalisation_table[[#This Row],[year]] = "?",ROUNDUP(AVERAGE(Hospitalisation_table[year]),0),Hospitalisation_table[[#This Row],[year]])</f>
        <v>1959</v>
      </c>
      <c r="M287" t="str">
        <f>IF(Hospitalisation_table[[#This Row],[Hospital tier]]="?","tier - 2",Hospitalisation_table[[#This Row],[Hospital tier]])</f>
        <v>tier - 3</v>
      </c>
      <c r="N287" t="str">
        <f>IF(Hospitalisation_table[[#This Row],[City tier]]="?","tier - 2",Hospitalisation_table[[#This Row],[City tier]])</f>
        <v>tier - 1</v>
      </c>
      <c r="O287" t="str">
        <f>IF(Hospitalisation_table[[#This Row],[State ID]]="?","Unknown",Hospitalisation_table[[#This Row],[State ID]])</f>
        <v>R1012</v>
      </c>
      <c r="P287" s="20" t="str">
        <f>_xlfn.CONCAT(Hospitalisation_table[[#This Row],[date]],"-",Hospitalisation_table[[#This Row],[Month_Updated]],"-",Hospitalisation_table[[#This Row],[Year_Update]])</f>
        <v>6-Aug-1959</v>
      </c>
      <c r="Q287">
        <f>DATEDIF(Hospitalisation_table[[#This Row],[Date of Birth]],"8-Jun-2023","Y")</f>
        <v>63</v>
      </c>
    </row>
    <row r="288" spans="1:17" x14ac:dyDescent="0.3">
      <c r="A288" t="s">
        <v>1631</v>
      </c>
      <c r="B288" t="str">
        <f>IF(Hospitalisation_table[[#This Row],[Customer ID]]="?","UnKnown",Hospitalisation_table[[#This Row],[Customer ID]])</f>
        <v>Id740</v>
      </c>
      <c r="C288">
        <v>1966</v>
      </c>
      <c r="D288" t="s">
        <v>15</v>
      </c>
      <c r="E288">
        <v>10</v>
      </c>
      <c r="F288">
        <v>0</v>
      </c>
      <c r="G288" s="24">
        <v>13801.61</v>
      </c>
      <c r="H288" t="s">
        <v>12</v>
      </c>
      <c r="I288" t="s">
        <v>12</v>
      </c>
      <c r="J288" t="s">
        <v>535</v>
      </c>
      <c r="K288" t="str">
        <f>IF(Hospitalisation_table[[#This Row],[month]]="?","Sep",Hospitalisation_table[[#This Row],[month]])</f>
        <v>Nov</v>
      </c>
      <c r="L288">
        <f>IF(Hospitalisation_table[[#This Row],[year]] = "?",ROUNDUP(AVERAGE(Hospitalisation_table[year]),0),Hospitalisation_table[[#This Row],[year]])</f>
        <v>1966</v>
      </c>
      <c r="M288" t="str">
        <f>IF(Hospitalisation_table[[#This Row],[Hospital tier]]="?","tier - 2",Hospitalisation_table[[#This Row],[Hospital tier]])</f>
        <v>tier - 3</v>
      </c>
      <c r="N288" t="str">
        <f>IF(Hospitalisation_table[[#This Row],[City tier]]="?","tier - 2",Hospitalisation_table[[#This Row],[City tier]])</f>
        <v>tier - 3</v>
      </c>
      <c r="O288" t="str">
        <f>IF(Hospitalisation_table[[#This Row],[State ID]]="?","Unknown",Hospitalisation_table[[#This Row],[State ID]])</f>
        <v>R1026</v>
      </c>
      <c r="P288" s="20" t="str">
        <f>_xlfn.CONCAT(Hospitalisation_table[[#This Row],[date]],"-",Hospitalisation_table[[#This Row],[Month_Updated]],"-",Hospitalisation_table[[#This Row],[Year_Update]])</f>
        <v>10-Nov-1966</v>
      </c>
      <c r="Q288">
        <f>DATEDIF(Hospitalisation_table[[#This Row],[Date of Birth]],"8-Jun-2023","Y")</f>
        <v>56</v>
      </c>
    </row>
    <row r="289" spans="1:17" x14ac:dyDescent="0.3">
      <c r="A289" t="s">
        <v>2299</v>
      </c>
      <c r="B289" t="str">
        <f>IF(Hospitalisation_table[[#This Row],[Customer ID]]="?","UnKnown",Hospitalisation_table[[#This Row],[Customer ID]])</f>
        <v>Id74</v>
      </c>
      <c r="C289">
        <v>1962</v>
      </c>
      <c r="D289" t="s">
        <v>20</v>
      </c>
      <c r="E289">
        <v>22</v>
      </c>
      <c r="F289">
        <v>0</v>
      </c>
      <c r="G289" s="24">
        <v>41794.629999999997</v>
      </c>
      <c r="H289" t="s">
        <v>16</v>
      </c>
      <c r="I289" t="s">
        <v>12</v>
      </c>
      <c r="J289" t="s">
        <v>42</v>
      </c>
      <c r="K289" t="str">
        <f>IF(Hospitalisation_table[[#This Row],[month]]="?","Sep",Hospitalisation_table[[#This Row],[month]])</f>
        <v>Sep</v>
      </c>
      <c r="L289">
        <f>IF(Hospitalisation_table[[#This Row],[year]] = "?",ROUNDUP(AVERAGE(Hospitalisation_table[year]),0),Hospitalisation_table[[#This Row],[year]])</f>
        <v>1962</v>
      </c>
      <c r="M289" t="str">
        <f>IF(Hospitalisation_table[[#This Row],[Hospital tier]]="?","tier - 2",Hospitalisation_table[[#This Row],[Hospital tier]])</f>
        <v>tier - 1</v>
      </c>
      <c r="N289" t="str">
        <f>IF(Hospitalisation_table[[#This Row],[City tier]]="?","tier - 2",Hospitalisation_table[[#This Row],[City tier]])</f>
        <v>tier - 3</v>
      </c>
      <c r="O289" t="str">
        <f>IF(Hospitalisation_table[[#This Row],[State ID]]="?","Unknown",Hospitalisation_table[[#This Row],[State ID]])</f>
        <v>R1011</v>
      </c>
      <c r="P289" s="20" t="str">
        <f>_xlfn.CONCAT(Hospitalisation_table[[#This Row],[date]],"-",Hospitalisation_table[[#This Row],[Month_Updated]],"-",Hospitalisation_table[[#This Row],[Year_Update]])</f>
        <v>22-Sep-1962</v>
      </c>
      <c r="Q289">
        <f>DATEDIF(Hospitalisation_table[[#This Row],[Date of Birth]],"8-Jun-2023","Y")</f>
        <v>60</v>
      </c>
    </row>
    <row r="290" spans="1:17" x14ac:dyDescent="0.3">
      <c r="A290" t="s">
        <v>1632</v>
      </c>
      <c r="B290" t="str">
        <f>IF(Hospitalisation_table[[#This Row],[Customer ID]]="?","UnKnown",Hospitalisation_table[[#This Row],[Customer ID]])</f>
        <v>Id739</v>
      </c>
      <c r="C290">
        <v>1986</v>
      </c>
      <c r="D290" t="s">
        <v>30</v>
      </c>
      <c r="E290">
        <v>8</v>
      </c>
      <c r="F290">
        <v>3</v>
      </c>
      <c r="G290" s="24">
        <v>13819.49</v>
      </c>
      <c r="H290" t="s">
        <v>12</v>
      </c>
      <c r="I290" t="s">
        <v>11</v>
      </c>
      <c r="J290" t="s">
        <v>23</v>
      </c>
      <c r="K290" t="str">
        <f>IF(Hospitalisation_table[[#This Row],[month]]="?","Sep",Hospitalisation_table[[#This Row],[month]])</f>
        <v>Dec</v>
      </c>
      <c r="L290">
        <f>IF(Hospitalisation_table[[#This Row],[year]] = "?",ROUNDUP(AVERAGE(Hospitalisation_table[year]),0),Hospitalisation_table[[#This Row],[year]])</f>
        <v>1986</v>
      </c>
      <c r="M290" t="str">
        <f>IF(Hospitalisation_table[[#This Row],[Hospital tier]]="?","tier - 2",Hospitalisation_table[[#This Row],[Hospital tier]])</f>
        <v>tier - 3</v>
      </c>
      <c r="N290" t="str">
        <f>IF(Hospitalisation_table[[#This Row],[City tier]]="?","tier - 2",Hospitalisation_table[[#This Row],[City tier]])</f>
        <v>tier - 2</v>
      </c>
      <c r="O290" t="str">
        <f>IF(Hospitalisation_table[[#This Row],[State ID]]="?","Unknown",Hospitalisation_table[[#This Row],[State ID]])</f>
        <v>R1012</v>
      </c>
      <c r="P290" s="20" t="str">
        <f>_xlfn.CONCAT(Hospitalisation_table[[#This Row],[date]],"-",Hospitalisation_table[[#This Row],[Month_Updated]],"-",Hospitalisation_table[[#This Row],[Year_Update]])</f>
        <v>8-Dec-1986</v>
      </c>
      <c r="Q290">
        <f>DATEDIF(Hospitalisation_table[[#This Row],[Date of Birth]],"8-Jun-2023","Y")</f>
        <v>36</v>
      </c>
    </row>
    <row r="291" spans="1:17" x14ac:dyDescent="0.3">
      <c r="A291" t="s">
        <v>1633</v>
      </c>
      <c r="B291" t="str">
        <f>IF(Hospitalisation_table[[#This Row],[Customer ID]]="?","UnKnown",Hospitalisation_table[[#This Row],[Customer ID]])</f>
        <v>Id738</v>
      </c>
      <c r="C291">
        <v>1958</v>
      </c>
      <c r="D291" t="s">
        <v>15</v>
      </c>
      <c r="E291">
        <v>25</v>
      </c>
      <c r="F291">
        <v>0</v>
      </c>
      <c r="G291" s="24">
        <v>13822.8</v>
      </c>
      <c r="H291" t="s">
        <v>12</v>
      </c>
      <c r="I291" t="s">
        <v>12</v>
      </c>
      <c r="J291" t="s">
        <v>42</v>
      </c>
      <c r="K291" t="str">
        <f>IF(Hospitalisation_table[[#This Row],[month]]="?","Sep",Hospitalisation_table[[#This Row],[month]])</f>
        <v>Nov</v>
      </c>
      <c r="L291">
        <f>IF(Hospitalisation_table[[#This Row],[year]] = "?",ROUNDUP(AVERAGE(Hospitalisation_table[year]),0),Hospitalisation_table[[#This Row],[year]])</f>
        <v>1958</v>
      </c>
      <c r="M291" t="str">
        <f>IF(Hospitalisation_table[[#This Row],[Hospital tier]]="?","tier - 2",Hospitalisation_table[[#This Row],[Hospital tier]])</f>
        <v>tier - 3</v>
      </c>
      <c r="N291" t="str">
        <f>IF(Hospitalisation_table[[#This Row],[City tier]]="?","tier - 2",Hospitalisation_table[[#This Row],[City tier]])</f>
        <v>tier - 3</v>
      </c>
      <c r="O291" t="str">
        <f>IF(Hospitalisation_table[[#This Row],[State ID]]="?","Unknown",Hospitalisation_table[[#This Row],[State ID]])</f>
        <v>R1011</v>
      </c>
      <c r="P291" s="20" t="str">
        <f>_xlfn.CONCAT(Hospitalisation_table[[#This Row],[date]],"-",Hospitalisation_table[[#This Row],[Month_Updated]],"-",Hospitalisation_table[[#This Row],[Year_Update]])</f>
        <v>25-Nov-1958</v>
      </c>
      <c r="Q291">
        <f>DATEDIF(Hospitalisation_table[[#This Row],[Date of Birth]],"8-Jun-2023","Y")</f>
        <v>64</v>
      </c>
    </row>
    <row r="292" spans="1:17" x14ac:dyDescent="0.3">
      <c r="A292" t="s">
        <v>1634</v>
      </c>
      <c r="B292" t="str">
        <f>IF(Hospitalisation_table[[#This Row],[Customer ID]]="?","UnKnown",Hospitalisation_table[[#This Row],[Customer ID]])</f>
        <v>Id737</v>
      </c>
      <c r="C292">
        <v>1958</v>
      </c>
      <c r="D292" t="s">
        <v>30</v>
      </c>
      <c r="E292">
        <v>10</v>
      </c>
      <c r="F292">
        <v>0</v>
      </c>
      <c r="G292" s="24">
        <v>13831.12</v>
      </c>
      <c r="H292" t="s">
        <v>12</v>
      </c>
      <c r="I292" t="s">
        <v>16</v>
      </c>
      <c r="J292" t="s">
        <v>13</v>
      </c>
      <c r="K292" t="str">
        <f>IF(Hospitalisation_table[[#This Row],[month]]="?","Sep",Hospitalisation_table[[#This Row],[month]])</f>
        <v>Dec</v>
      </c>
      <c r="L292">
        <f>IF(Hospitalisation_table[[#This Row],[year]] = "?",ROUNDUP(AVERAGE(Hospitalisation_table[year]),0),Hospitalisation_table[[#This Row],[year]])</f>
        <v>1958</v>
      </c>
      <c r="M292" t="str">
        <f>IF(Hospitalisation_table[[#This Row],[Hospital tier]]="?","tier - 2",Hospitalisation_table[[#This Row],[Hospital tier]])</f>
        <v>tier - 3</v>
      </c>
      <c r="N292" t="str">
        <f>IF(Hospitalisation_table[[#This Row],[City tier]]="?","tier - 2",Hospitalisation_table[[#This Row],[City tier]])</f>
        <v>tier - 1</v>
      </c>
      <c r="O292" t="str">
        <f>IF(Hospitalisation_table[[#This Row],[State ID]]="?","Unknown",Hospitalisation_table[[#This Row],[State ID]])</f>
        <v>R1013</v>
      </c>
      <c r="P292" s="20" t="str">
        <f>_xlfn.CONCAT(Hospitalisation_table[[#This Row],[date]],"-",Hospitalisation_table[[#This Row],[Month_Updated]],"-",Hospitalisation_table[[#This Row],[Year_Update]])</f>
        <v>10-Dec-1958</v>
      </c>
      <c r="Q292">
        <f>DATEDIF(Hospitalisation_table[[#This Row],[Date of Birth]],"8-Jun-2023","Y")</f>
        <v>64</v>
      </c>
    </row>
    <row r="293" spans="1:17" x14ac:dyDescent="0.3">
      <c r="A293" t="s">
        <v>1635</v>
      </c>
      <c r="B293" t="str">
        <f>IF(Hospitalisation_table[[#This Row],[Customer ID]]="?","UnKnown",Hospitalisation_table[[#This Row],[Customer ID]])</f>
        <v>Id736</v>
      </c>
      <c r="C293">
        <v>2003</v>
      </c>
      <c r="D293" t="s">
        <v>18</v>
      </c>
      <c r="E293">
        <v>7</v>
      </c>
      <c r="F293">
        <v>0</v>
      </c>
      <c r="G293" s="24">
        <v>13844.51</v>
      </c>
      <c r="H293" t="s">
        <v>11</v>
      </c>
      <c r="I293" t="s">
        <v>16</v>
      </c>
      <c r="J293" t="s">
        <v>42</v>
      </c>
      <c r="K293" t="str">
        <f>IF(Hospitalisation_table[[#This Row],[month]]="?","Sep",Hospitalisation_table[[#This Row],[month]])</f>
        <v>Jun</v>
      </c>
      <c r="L293">
        <f>IF(Hospitalisation_table[[#This Row],[year]] = "?",ROUNDUP(AVERAGE(Hospitalisation_table[year]),0),Hospitalisation_table[[#This Row],[year]])</f>
        <v>2003</v>
      </c>
      <c r="M293" t="str">
        <f>IF(Hospitalisation_table[[#This Row],[Hospital tier]]="?","tier - 2",Hospitalisation_table[[#This Row],[Hospital tier]])</f>
        <v>tier - 2</v>
      </c>
      <c r="N293" t="str">
        <f>IF(Hospitalisation_table[[#This Row],[City tier]]="?","tier - 2",Hospitalisation_table[[#This Row],[City tier]])</f>
        <v>tier - 1</v>
      </c>
      <c r="O293" t="str">
        <f>IF(Hospitalisation_table[[#This Row],[State ID]]="?","Unknown",Hospitalisation_table[[#This Row],[State ID]])</f>
        <v>R1011</v>
      </c>
      <c r="P293" s="20" t="str">
        <f>_xlfn.CONCAT(Hospitalisation_table[[#This Row],[date]],"-",Hospitalisation_table[[#This Row],[Month_Updated]],"-",Hospitalisation_table[[#This Row],[Year_Update]])</f>
        <v>7-Jun-2003</v>
      </c>
      <c r="Q293">
        <f>DATEDIF(Hospitalisation_table[[#This Row],[Date of Birth]],"8-Jun-2023","Y")</f>
        <v>20</v>
      </c>
    </row>
    <row r="294" spans="1:17" x14ac:dyDescent="0.3">
      <c r="A294" t="s">
        <v>1636</v>
      </c>
      <c r="B294" t="str">
        <f>IF(Hospitalisation_table[[#This Row],[Customer ID]]="?","UnKnown",Hospitalisation_table[[#This Row],[Customer ID]])</f>
        <v>Id735</v>
      </c>
      <c r="C294">
        <v>1960</v>
      </c>
      <c r="D294" t="s">
        <v>10</v>
      </c>
      <c r="E294">
        <v>21</v>
      </c>
      <c r="F294">
        <v>0</v>
      </c>
      <c r="G294" s="24">
        <v>13844.8</v>
      </c>
      <c r="H294" t="s">
        <v>11</v>
      </c>
      <c r="I294" t="s">
        <v>11</v>
      </c>
      <c r="J294" t="s">
        <v>23</v>
      </c>
      <c r="K294" t="str">
        <f>IF(Hospitalisation_table[[#This Row],[month]]="?","Sep",Hospitalisation_table[[#This Row],[month]])</f>
        <v>Jul</v>
      </c>
      <c r="L294">
        <f>IF(Hospitalisation_table[[#This Row],[year]] = "?",ROUNDUP(AVERAGE(Hospitalisation_table[year]),0),Hospitalisation_table[[#This Row],[year]])</f>
        <v>1960</v>
      </c>
      <c r="M294" t="str">
        <f>IF(Hospitalisation_table[[#This Row],[Hospital tier]]="?","tier - 2",Hospitalisation_table[[#This Row],[Hospital tier]])</f>
        <v>tier - 2</v>
      </c>
      <c r="N294" t="str">
        <f>IF(Hospitalisation_table[[#This Row],[City tier]]="?","tier - 2",Hospitalisation_table[[#This Row],[City tier]])</f>
        <v>tier - 2</v>
      </c>
      <c r="O294" t="str">
        <f>IF(Hospitalisation_table[[#This Row],[State ID]]="?","Unknown",Hospitalisation_table[[#This Row],[State ID]])</f>
        <v>R1012</v>
      </c>
      <c r="P294" s="20" t="str">
        <f>_xlfn.CONCAT(Hospitalisation_table[[#This Row],[date]],"-",Hospitalisation_table[[#This Row],[Month_Updated]],"-",Hospitalisation_table[[#This Row],[Year_Update]])</f>
        <v>21-Jul-1960</v>
      </c>
      <c r="Q294">
        <f>DATEDIF(Hospitalisation_table[[#This Row],[Date of Birth]],"8-Jun-2023","Y")</f>
        <v>62</v>
      </c>
    </row>
    <row r="295" spans="1:17" x14ac:dyDescent="0.3">
      <c r="A295" t="s">
        <v>1637</v>
      </c>
      <c r="B295" t="str">
        <f>IF(Hospitalisation_table[[#This Row],[Customer ID]]="?","UnKnown",Hospitalisation_table[[#This Row],[Customer ID]])</f>
        <v>Id734</v>
      </c>
      <c r="C295">
        <v>1978</v>
      </c>
      <c r="D295" t="s">
        <v>30</v>
      </c>
      <c r="E295">
        <v>19</v>
      </c>
      <c r="F295">
        <v>2</v>
      </c>
      <c r="G295" s="24">
        <v>13874.89</v>
      </c>
      <c r="H295" t="s">
        <v>11</v>
      </c>
      <c r="I295" t="s">
        <v>16</v>
      </c>
      <c r="J295" t="s">
        <v>23</v>
      </c>
      <c r="K295" t="str">
        <f>IF(Hospitalisation_table[[#This Row],[month]]="?","Sep",Hospitalisation_table[[#This Row],[month]])</f>
        <v>Dec</v>
      </c>
      <c r="L295">
        <f>IF(Hospitalisation_table[[#This Row],[year]] = "?",ROUNDUP(AVERAGE(Hospitalisation_table[year]),0),Hospitalisation_table[[#This Row],[year]])</f>
        <v>1978</v>
      </c>
      <c r="M295" t="str">
        <f>IF(Hospitalisation_table[[#This Row],[Hospital tier]]="?","tier - 2",Hospitalisation_table[[#This Row],[Hospital tier]])</f>
        <v>tier - 2</v>
      </c>
      <c r="N295" t="str">
        <f>IF(Hospitalisation_table[[#This Row],[City tier]]="?","tier - 2",Hospitalisation_table[[#This Row],[City tier]])</f>
        <v>tier - 1</v>
      </c>
      <c r="O295" t="str">
        <f>IF(Hospitalisation_table[[#This Row],[State ID]]="?","Unknown",Hospitalisation_table[[#This Row],[State ID]])</f>
        <v>R1012</v>
      </c>
      <c r="P295" s="20" t="str">
        <f>_xlfn.CONCAT(Hospitalisation_table[[#This Row],[date]],"-",Hospitalisation_table[[#This Row],[Month_Updated]],"-",Hospitalisation_table[[#This Row],[Year_Update]])</f>
        <v>19-Dec-1978</v>
      </c>
      <c r="Q295">
        <f>DATEDIF(Hospitalisation_table[[#This Row],[Date of Birth]],"8-Jun-2023","Y")</f>
        <v>44</v>
      </c>
    </row>
    <row r="296" spans="1:17" x14ac:dyDescent="0.3">
      <c r="A296" t="s">
        <v>1638</v>
      </c>
      <c r="B296" t="str">
        <f>IF(Hospitalisation_table[[#This Row],[Customer ID]]="?","UnKnown",Hospitalisation_table[[#This Row],[Customer ID]])</f>
        <v>Id733</v>
      </c>
      <c r="C296">
        <v>1959</v>
      </c>
      <c r="D296" t="s">
        <v>37</v>
      </c>
      <c r="E296">
        <v>5</v>
      </c>
      <c r="F296">
        <v>0</v>
      </c>
      <c r="G296" s="24">
        <v>13880.95</v>
      </c>
      <c r="H296" t="s">
        <v>11</v>
      </c>
      <c r="I296" t="s">
        <v>11</v>
      </c>
      <c r="J296" t="s">
        <v>42</v>
      </c>
      <c r="K296" t="str">
        <f>IF(Hospitalisation_table[[#This Row],[month]]="?","Sep",Hospitalisation_table[[#This Row],[month]])</f>
        <v>Oct</v>
      </c>
      <c r="L296">
        <f>IF(Hospitalisation_table[[#This Row],[year]] = "?",ROUNDUP(AVERAGE(Hospitalisation_table[year]),0),Hospitalisation_table[[#This Row],[year]])</f>
        <v>1959</v>
      </c>
      <c r="M296" t="str">
        <f>IF(Hospitalisation_table[[#This Row],[Hospital tier]]="?","tier - 2",Hospitalisation_table[[#This Row],[Hospital tier]])</f>
        <v>tier - 2</v>
      </c>
      <c r="N296" t="str">
        <f>IF(Hospitalisation_table[[#This Row],[City tier]]="?","tier - 2",Hospitalisation_table[[#This Row],[City tier]])</f>
        <v>tier - 2</v>
      </c>
      <c r="O296" t="str">
        <f>IF(Hospitalisation_table[[#This Row],[State ID]]="?","Unknown",Hospitalisation_table[[#This Row],[State ID]])</f>
        <v>R1011</v>
      </c>
      <c r="P296" s="20" t="str">
        <f>_xlfn.CONCAT(Hospitalisation_table[[#This Row],[date]],"-",Hospitalisation_table[[#This Row],[Month_Updated]],"-",Hospitalisation_table[[#This Row],[Year_Update]])</f>
        <v>5-Oct-1959</v>
      </c>
      <c r="Q296">
        <f>DATEDIF(Hospitalisation_table[[#This Row],[Date of Birth]],"8-Jun-2023","Y")</f>
        <v>63</v>
      </c>
    </row>
    <row r="297" spans="1:17" x14ac:dyDescent="0.3">
      <c r="A297" t="s">
        <v>1639</v>
      </c>
      <c r="B297" t="str">
        <f>IF(Hospitalisation_table[[#This Row],[Customer ID]]="?","UnKnown",Hospitalisation_table[[#This Row],[Customer ID]])</f>
        <v>Id732</v>
      </c>
      <c r="C297">
        <v>1985</v>
      </c>
      <c r="D297" t="s">
        <v>20</v>
      </c>
      <c r="E297">
        <v>25</v>
      </c>
      <c r="F297">
        <v>3</v>
      </c>
      <c r="G297" s="24">
        <v>13886.4</v>
      </c>
      <c r="H297" t="s">
        <v>11</v>
      </c>
      <c r="I297" t="s">
        <v>11</v>
      </c>
      <c r="J297" t="s">
        <v>23</v>
      </c>
      <c r="K297" t="str">
        <f>IF(Hospitalisation_table[[#This Row],[month]]="?","Sep",Hospitalisation_table[[#This Row],[month]])</f>
        <v>Sep</v>
      </c>
      <c r="L297">
        <f>IF(Hospitalisation_table[[#This Row],[year]] = "?",ROUNDUP(AVERAGE(Hospitalisation_table[year]),0),Hospitalisation_table[[#This Row],[year]])</f>
        <v>1985</v>
      </c>
      <c r="M297" t="str">
        <f>IF(Hospitalisation_table[[#This Row],[Hospital tier]]="?","tier - 2",Hospitalisation_table[[#This Row],[Hospital tier]])</f>
        <v>tier - 2</v>
      </c>
      <c r="N297" t="str">
        <f>IF(Hospitalisation_table[[#This Row],[City tier]]="?","tier - 2",Hospitalisation_table[[#This Row],[City tier]])</f>
        <v>tier - 2</v>
      </c>
      <c r="O297" t="str">
        <f>IF(Hospitalisation_table[[#This Row],[State ID]]="?","Unknown",Hospitalisation_table[[#This Row],[State ID]])</f>
        <v>R1012</v>
      </c>
      <c r="P297" s="20" t="str">
        <f>_xlfn.CONCAT(Hospitalisation_table[[#This Row],[date]],"-",Hospitalisation_table[[#This Row],[Month_Updated]],"-",Hospitalisation_table[[#This Row],[Year_Update]])</f>
        <v>25-Sep-1985</v>
      </c>
      <c r="Q297">
        <f>DATEDIF(Hospitalisation_table[[#This Row],[Date of Birth]],"8-Jun-2023","Y")</f>
        <v>37</v>
      </c>
    </row>
    <row r="298" spans="1:17" x14ac:dyDescent="0.3">
      <c r="A298" t="s">
        <v>1640</v>
      </c>
      <c r="B298" t="str">
        <f>IF(Hospitalisation_table[[#This Row],[Customer ID]]="?","UnKnown",Hospitalisation_table[[#This Row],[Customer ID]])</f>
        <v>Id731</v>
      </c>
      <c r="C298">
        <v>1959</v>
      </c>
      <c r="D298" t="s">
        <v>30</v>
      </c>
      <c r="E298">
        <v>29</v>
      </c>
      <c r="F298">
        <v>0</v>
      </c>
      <c r="G298" s="24">
        <v>13887.2</v>
      </c>
      <c r="H298" t="s">
        <v>11</v>
      </c>
      <c r="I298" t="s">
        <v>12</v>
      </c>
      <c r="J298" t="s">
        <v>13</v>
      </c>
      <c r="K298" t="str">
        <f>IF(Hospitalisation_table[[#This Row],[month]]="?","Sep",Hospitalisation_table[[#This Row],[month]])</f>
        <v>Dec</v>
      </c>
      <c r="L298">
        <f>IF(Hospitalisation_table[[#This Row],[year]] = "?",ROUNDUP(AVERAGE(Hospitalisation_table[year]),0),Hospitalisation_table[[#This Row],[year]])</f>
        <v>1959</v>
      </c>
      <c r="M298" t="str">
        <f>IF(Hospitalisation_table[[#This Row],[Hospital tier]]="?","tier - 2",Hospitalisation_table[[#This Row],[Hospital tier]])</f>
        <v>tier - 2</v>
      </c>
      <c r="N298" t="str">
        <f>IF(Hospitalisation_table[[#This Row],[City tier]]="?","tier - 2",Hospitalisation_table[[#This Row],[City tier]])</f>
        <v>tier - 3</v>
      </c>
      <c r="O298" t="str">
        <f>IF(Hospitalisation_table[[#This Row],[State ID]]="?","Unknown",Hospitalisation_table[[#This Row],[State ID]])</f>
        <v>R1013</v>
      </c>
      <c r="P298" s="20" t="str">
        <f>_xlfn.CONCAT(Hospitalisation_table[[#This Row],[date]],"-",Hospitalisation_table[[#This Row],[Month_Updated]],"-",Hospitalisation_table[[#This Row],[Year_Update]])</f>
        <v>29-Dec-1959</v>
      </c>
      <c r="Q298">
        <f>DATEDIF(Hospitalisation_table[[#This Row],[Date of Birth]],"8-Jun-2023","Y")</f>
        <v>63</v>
      </c>
    </row>
    <row r="299" spans="1:17" x14ac:dyDescent="0.3">
      <c r="A299" t="s">
        <v>1641</v>
      </c>
      <c r="B299" t="str">
        <f>IF(Hospitalisation_table[[#This Row],[Customer ID]]="?","UnKnown",Hospitalisation_table[[#This Row],[Customer ID]])</f>
        <v>Id730</v>
      </c>
      <c r="C299">
        <v>1959</v>
      </c>
      <c r="D299" t="s">
        <v>10</v>
      </c>
      <c r="E299">
        <v>7</v>
      </c>
      <c r="F299">
        <v>0</v>
      </c>
      <c r="G299" s="24">
        <v>13887.97</v>
      </c>
      <c r="H299" t="s">
        <v>11</v>
      </c>
      <c r="I299" t="s">
        <v>11</v>
      </c>
      <c r="J299" t="s">
        <v>13</v>
      </c>
      <c r="K299" t="str">
        <f>IF(Hospitalisation_table[[#This Row],[month]]="?","Sep",Hospitalisation_table[[#This Row],[month]])</f>
        <v>Jul</v>
      </c>
      <c r="L299">
        <f>IF(Hospitalisation_table[[#This Row],[year]] = "?",ROUNDUP(AVERAGE(Hospitalisation_table[year]),0),Hospitalisation_table[[#This Row],[year]])</f>
        <v>1959</v>
      </c>
      <c r="M299" t="str">
        <f>IF(Hospitalisation_table[[#This Row],[Hospital tier]]="?","tier - 2",Hospitalisation_table[[#This Row],[Hospital tier]])</f>
        <v>tier - 2</v>
      </c>
      <c r="N299" t="str">
        <f>IF(Hospitalisation_table[[#This Row],[City tier]]="?","tier - 2",Hospitalisation_table[[#This Row],[City tier]])</f>
        <v>tier - 2</v>
      </c>
      <c r="O299" t="str">
        <f>IF(Hospitalisation_table[[#This Row],[State ID]]="?","Unknown",Hospitalisation_table[[#This Row],[State ID]])</f>
        <v>R1013</v>
      </c>
      <c r="P299" s="20" t="str">
        <f>_xlfn.CONCAT(Hospitalisation_table[[#This Row],[date]],"-",Hospitalisation_table[[#This Row],[Month_Updated]],"-",Hospitalisation_table[[#This Row],[Year_Update]])</f>
        <v>7-Jul-1959</v>
      </c>
      <c r="Q299">
        <f>DATEDIF(Hospitalisation_table[[#This Row],[Date of Birth]],"8-Jun-2023","Y")</f>
        <v>63</v>
      </c>
    </row>
    <row r="300" spans="1:17" x14ac:dyDescent="0.3">
      <c r="A300" t="s">
        <v>2300</v>
      </c>
      <c r="B300" t="str">
        <f>IF(Hospitalisation_table[[#This Row],[Customer ID]]="?","UnKnown",Hospitalisation_table[[#This Row],[Customer ID]])</f>
        <v>Id73</v>
      </c>
      <c r="C300">
        <v>1966</v>
      </c>
      <c r="D300" t="s">
        <v>20</v>
      </c>
      <c r="E300">
        <v>21</v>
      </c>
      <c r="F300">
        <v>0</v>
      </c>
      <c r="G300" s="24">
        <v>41886.54</v>
      </c>
      <c r="H300" t="s">
        <v>16</v>
      </c>
      <c r="I300" t="s">
        <v>12</v>
      </c>
      <c r="J300" t="s">
        <v>42</v>
      </c>
      <c r="K300" t="str">
        <f>IF(Hospitalisation_table[[#This Row],[month]]="?","Sep",Hospitalisation_table[[#This Row],[month]])</f>
        <v>Sep</v>
      </c>
      <c r="L300">
        <f>IF(Hospitalisation_table[[#This Row],[year]] = "?",ROUNDUP(AVERAGE(Hospitalisation_table[year]),0),Hospitalisation_table[[#This Row],[year]])</f>
        <v>1966</v>
      </c>
      <c r="M300" t="str">
        <f>IF(Hospitalisation_table[[#This Row],[Hospital tier]]="?","tier - 2",Hospitalisation_table[[#This Row],[Hospital tier]])</f>
        <v>tier - 1</v>
      </c>
      <c r="N300" t="str">
        <f>IF(Hospitalisation_table[[#This Row],[City tier]]="?","tier - 2",Hospitalisation_table[[#This Row],[City tier]])</f>
        <v>tier - 3</v>
      </c>
      <c r="O300" t="str">
        <f>IF(Hospitalisation_table[[#This Row],[State ID]]="?","Unknown",Hospitalisation_table[[#This Row],[State ID]])</f>
        <v>R1011</v>
      </c>
      <c r="P300" s="20" t="str">
        <f>_xlfn.CONCAT(Hospitalisation_table[[#This Row],[date]],"-",Hospitalisation_table[[#This Row],[Month_Updated]],"-",Hospitalisation_table[[#This Row],[Year_Update]])</f>
        <v>21-Sep-1966</v>
      </c>
      <c r="Q300">
        <f>DATEDIF(Hospitalisation_table[[#This Row],[Date of Birth]],"8-Jun-2023","Y")</f>
        <v>56</v>
      </c>
    </row>
    <row r="301" spans="1:17" x14ac:dyDescent="0.3">
      <c r="A301" t="s">
        <v>1642</v>
      </c>
      <c r="B301" t="str">
        <f>IF(Hospitalisation_table[[#This Row],[Customer ID]]="?","UnKnown",Hospitalisation_table[[#This Row],[Customer ID]])</f>
        <v>Id729</v>
      </c>
      <c r="C301">
        <v>1962</v>
      </c>
      <c r="D301" t="s">
        <v>10</v>
      </c>
      <c r="E301">
        <v>27</v>
      </c>
      <c r="F301">
        <v>3</v>
      </c>
      <c r="G301" s="24">
        <v>13919.82</v>
      </c>
      <c r="H301" t="s">
        <v>11</v>
      </c>
      <c r="I301" t="s">
        <v>11</v>
      </c>
      <c r="J301" t="s">
        <v>13</v>
      </c>
      <c r="K301" t="str">
        <f>IF(Hospitalisation_table[[#This Row],[month]]="?","Sep",Hospitalisation_table[[#This Row],[month]])</f>
        <v>Jul</v>
      </c>
      <c r="L301">
        <f>IF(Hospitalisation_table[[#This Row],[year]] = "?",ROUNDUP(AVERAGE(Hospitalisation_table[year]),0),Hospitalisation_table[[#This Row],[year]])</f>
        <v>1962</v>
      </c>
      <c r="M301" t="str">
        <f>IF(Hospitalisation_table[[#This Row],[Hospital tier]]="?","tier - 2",Hospitalisation_table[[#This Row],[Hospital tier]])</f>
        <v>tier - 2</v>
      </c>
      <c r="N301" t="str">
        <f>IF(Hospitalisation_table[[#This Row],[City tier]]="?","tier - 2",Hospitalisation_table[[#This Row],[City tier]])</f>
        <v>tier - 2</v>
      </c>
      <c r="O301" t="str">
        <f>IF(Hospitalisation_table[[#This Row],[State ID]]="?","Unknown",Hospitalisation_table[[#This Row],[State ID]])</f>
        <v>R1013</v>
      </c>
      <c r="P301" s="20" t="str">
        <f>_xlfn.CONCAT(Hospitalisation_table[[#This Row],[date]],"-",Hospitalisation_table[[#This Row],[Month_Updated]],"-",Hospitalisation_table[[#This Row],[Year_Update]])</f>
        <v>27-Jul-1962</v>
      </c>
      <c r="Q301">
        <f>DATEDIF(Hospitalisation_table[[#This Row],[Date of Birth]],"8-Jun-2023","Y")</f>
        <v>60</v>
      </c>
    </row>
    <row r="302" spans="1:17" x14ac:dyDescent="0.3">
      <c r="A302" t="s">
        <v>1643</v>
      </c>
      <c r="B302" t="str">
        <f>IF(Hospitalisation_table[[#This Row],[Customer ID]]="?","UnKnown",Hospitalisation_table[[#This Row],[Customer ID]])</f>
        <v>Id728</v>
      </c>
      <c r="C302">
        <v>1960</v>
      </c>
      <c r="D302" t="s">
        <v>18</v>
      </c>
      <c r="E302">
        <v>18</v>
      </c>
      <c r="F302">
        <v>1</v>
      </c>
      <c r="G302" s="24">
        <v>13937.67</v>
      </c>
      <c r="H302" t="s">
        <v>11</v>
      </c>
      <c r="I302" t="s">
        <v>16</v>
      </c>
      <c r="J302" t="s">
        <v>23</v>
      </c>
      <c r="K302" t="str">
        <f>IF(Hospitalisation_table[[#This Row],[month]]="?","Sep",Hospitalisation_table[[#This Row],[month]])</f>
        <v>Jun</v>
      </c>
      <c r="L302">
        <f>IF(Hospitalisation_table[[#This Row],[year]] = "?",ROUNDUP(AVERAGE(Hospitalisation_table[year]),0),Hospitalisation_table[[#This Row],[year]])</f>
        <v>1960</v>
      </c>
      <c r="M302" t="str">
        <f>IF(Hospitalisation_table[[#This Row],[Hospital tier]]="?","tier - 2",Hospitalisation_table[[#This Row],[Hospital tier]])</f>
        <v>tier - 2</v>
      </c>
      <c r="N302" t="str">
        <f>IF(Hospitalisation_table[[#This Row],[City tier]]="?","tier - 2",Hospitalisation_table[[#This Row],[City tier]])</f>
        <v>tier - 1</v>
      </c>
      <c r="O302" t="str">
        <f>IF(Hospitalisation_table[[#This Row],[State ID]]="?","Unknown",Hospitalisation_table[[#This Row],[State ID]])</f>
        <v>R1012</v>
      </c>
      <c r="P302" s="20" t="str">
        <f>_xlfn.CONCAT(Hospitalisation_table[[#This Row],[date]],"-",Hospitalisation_table[[#This Row],[Month_Updated]],"-",Hospitalisation_table[[#This Row],[Year_Update]])</f>
        <v>18-Jun-1960</v>
      </c>
      <c r="Q302">
        <f>DATEDIF(Hospitalisation_table[[#This Row],[Date of Birth]],"8-Jun-2023","Y")</f>
        <v>62</v>
      </c>
    </row>
    <row r="303" spans="1:17" x14ac:dyDescent="0.3">
      <c r="A303" t="s">
        <v>1644</v>
      </c>
      <c r="B303" t="str">
        <f>IF(Hospitalisation_table[[#This Row],[Customer ID]]="?","UnKnown",Hospitalisation_table[[#This Row],[Customer ID]])</f>
        <v>Id727</v>
      </c>
      <c r="C303">
        <v>1959</v>
      </c>
      <c r="D303" t="s">
        <v>35</v>
      </c>
      <c r="E303">
        <v>29</v>
      </c>
      <c r="F303">
        <v>0</v>
      </c>
      <c r="G303" s="24">
        <v>13974.46</v>
      </c>
      <c r="H303" t="s">
        <v>11</v>
      </c>
      <c r="I303" t="s">
        <v>11</v>
      </c>
      <c r="J303" t="s">
        <v>166</v>
      </c>
      <c r="K303" t="str">
        <f>IF(Hospitalisation_table[[#This Row],[month]]="?","Sep",Hospitalisation_table[[#This Row],[month]])</f>
        <v>Aug</v>
      </c>
      <c r="L303">
        <f>IF(Hospitalisation_table[[#This Row],[year]] = "?",ROUNDUP(AVERAGE(Hospitalisation_table[year]),0),Hospitalisation_table[[#This Row],[year]])</f>
        <v>1959</v>
      </c>
      <c r="M303" t="str">
        <f>IF(Hospitalisation_table[[#This Row],[Hospital tier]]="?","tier - 2",Hospitalisation_table[[#This Row],[Hospital tier]])</f>
        <v>tier - 2</v>
      </c>
      <c r="N303" t="str">
        <f>IF(Hospitalisation_table[[#This Row],[City tier]]="?","tier - 2",Hospitalisation_table[[#This Row],[City tier]])</f>
        <v>tier - 2</v>
      </c>
      <c r="O303" t="str">
        <f>IF(Hospitalisation_table[[#This Row],[State ID]]="?","Unknown",Hospitalisation_table[[#This Row],[State ID]])</f>
        <v>R1019</v>
      </c>
      <c r="P303" s="20" t="str">
        <f>_xlfn.CONCAT(Hospitalisation_table[[#This Row],[date]],"-",Hospitalisation_table[[#This Row],[Month_Updated]],"-",Hospitalisation_table[[#This Row],[Year_Update]])</f>
        <v>29-Aug-1959</v>
      </c>
      <c r="Q303">
        <f>DATEDIF(Hospitalisation_table[[#This Row],[Date of Birth]],"8-Jun-2023","Y")</f>
        <v>63</v>
      </c>
    </row>
    <row r="304" spans="1:17" x14ac:dyDescent="0.3">
      <c r="A304" t="s">
        <v>1645</v>
      </c>
      <c r="B304" t="str">
        <f>IF(Hospitalisation_table[[#This Row],[Customer ID]]="?","UnKnown",Hospitalisation_table[[#This Row],[Customer ID]])</f>
        <v>Id726</v>
      </c>
      <c r="C304">
        <v>1990</v>
      </c>
      <c r="D304" t="s">
        <v>10</v>
      </c>
      <c r="E304">
        <v>13</v>
      </c>
      <c r="F304">
        <v>3</v>
      </c>
      <c r="G304" s="24">
        <v>13979.45</v>
      </c>
      <c r="H304" t="s">
        <v>11</v>
      </c>
      <c r="I304" t="s">
        <v>16</v>
      </c>
      <c r="J304" t="s">
        <v>249</v>
      </c>
      <c r="K304" t="str">
        <f>IF(Hospitalisation_table[[#This Row],[month]]="?","Sep",Hospitalisation_table[[#This Row],[month]])</f>
        <v>Jul</v>
      </c>
      <c r="L304">
        <f>IF(Hospitalisation_table[[#This Row],[year]] = "?",ROUNDUP(AVERAGE(Hospitalisation_table[year]),0),Hospitalisation_table[[#This Row],[year]])</f>
        <v>1990</v>
      </c>
      <c r="M304" t="str">
        <f>IF(Hospitalisation_table[[#This Row],[Hospital tier]]="?","tier - 2",Hospitalisation_table[[#This Row],[Hospital tier]])</f>
        <v>tier - 2</v>
      </c>
      <c r="N304" t="str">
        <f>IF(Hospitalisation_table[[#This Row],[City tier]]="?","tier - 2",Hospitalisation_table[[#This Row],[City tier]])</f>
        <v>tier - 1</v>
      </c>
      <c r="O304" t="str">
        <f>IF(Hospitalisation_table[[#This Row],[State ID]]="?","Unknown",Hospitalisation_table[[#This Row],[State ID]])</f>
        <v>R1023</v>
      </c>
      <c r="P304" s="20" t="str">
        <f>_xlfn.CONCAT(Hospitalisation_table[[#This Row],[date]],"-",Hospitalisation_table[[#This Row],[Month_Updated]],"-",Hospitalisation_table[[#This Row],[Year_Update]])</f>
        <v>13-Jul-1990</v>
      </c>
      <c r="Q304">
        <f>DATEDIF(Hospitalisation_table[[#This Row],[Date of Birth]],"8-Jun-2023","Y")</f>
        <v>32</v>
      </c>
    </row>
    <row r="305" spans="1:17" x14ac:dyDescent="0.3">
      <c r="A305" t="s">
        <v>1646</v>
      </c>
      <c r="B305" t="str">
        <f>IF(Hospitalisation_table[[#This Row],[Customer ID]]="?","UnKnown",Hospitalisation_table[[#This Row],[Customer ID]])</f>
        <v>Id725</v>
      </c>
      <c r="C305">
        <v>1959</v>
      </c>
      <c r="D305" t="s">
        <v>20</v>
      </c>
      <c r="E305">
        <v>6</v>
      </c>
      <c r="F305">
        <v>0</v>
      </c>
      <c r="G305" s="24">
        <v>13981.85</v>
      </c>
      <c r="H305" t="s">
        <v>11</v>
      </c>
      <c r="I305" t="s">
        <v>16</v>
      </c>
      <c r="J305" t="s">
        <v>168</v>
      </c>
      <c r="K305" t="str">
        <f>IF(Hospitalisation_table[[#This Row],[month]]="?","Sep",Hospitalisation_table[[#This Row],[month]])</f>
        <v>Sep</v>
      </c>
      <c r="L305">
        <f>IF(Hospitalisation_table[[#This Row],[year]] = "?",ROUNDUP(AVERAGE(Hospitalisation_table[year]),0),Hospitalisation_table[[#This Row],[year]])</f>
        <v>1959</v>
      </c>
      <c r="M305" t="str">
        <f>IF(Hospitalisation_table[[#This Row],[Hospital tier]]="?","tier - 2",Hospitalisation_table[[#This Row],[Hospital tier]])</f>
        <v>tier - 2</v>
      </c>
      <c r="N305" t="str">
        <f>IF(Hospitalisation_table[[#This Row],[City tier]]="?","tier - 2",Hospitalisation_table[[#This Row],[City tier]])</f>
        <v>tier - 1</v>
      </c>
      <c r="O305" t="str">
        <f>IF(Hospitalisation_table[[#This Row],[State ID]]="?","Unknown",Hospitalisation_table[[#This Row],[State ID]])</f>
        <v>R1016</v>
      </c>
      <c r="P305" s="20" t="str">
        <f>_xlfn.CONCAT(Hospitalisation_table[[#This Row],[date]],"-",Hospitalisation_table[[#This Row],[Month_Updated]],"-",Hospitalisation_table[[#This Row],[Year_Update]])</f>
        <v>6-Sep-1959</v>
      </c>
      <c r="Q305">
        <f>DATEDIF(Hospitalisation_table[[#This Row],[Date of Birth]],"8-Jun-2023","Y")</f>
        <v>63</v>
      </c>
    </row>
    <row r="306" spans="1:17" x14ac:dyDescent="0.3">
      <c r="A306" t="s">
        <v>1647</v>
      </c>
      <c r="B306" t="str">
        <f>IF(Hospitalisation_table[[#This Row],[Customer ID]]="?","UnKnown",Hospitalisation_table[[#This Row],[Customer ID]])</f>
        <v>Id724</v>
      </c>
      <c r="C306">
        <v>1963</v>
      </c>
      <c r="D306" t="s">
        <v>30</v>
      </c>
      <c r="E306">
        <v>23</v>
      </c>
      <c r="F306">
        <v>3</v>
      </c>
      <c r="G306" s="24">
        <v>14001.13</v>
      </c>
      <c r="H306" t="s">
        <v>11</v>
      </c>
      <c r="I306" t="s">
        <v>16</v>
      </c>
      <c r="J306" t="s">
        <v>13</v>
      </c>
      <c r="K306" t="str">
        <f>IF(Hospitalisation_table[[#This Row],[month]]="?","Sep",Hospitalisation_table[[#This Row],[month]])</f>
        <v>Dec</v>
      </c>
      <c r="L306">
        <f>IF(Hospitalisation_table[[#This Row],[year]] = "?",ROUNDUP(AVERAGE(Hospitalisation_table[year]),0),Hospitalisation_table[[#This Row],[year]])</f>
        <v>1963</v>
      </c>
      <c r="M306" t="str">
        <f>IF(Hospitalisation_table[[#This Row],[Hospital tier]]="?","tier - 2",Hospitalisation_table[[#This Row],[Hospital tier]])</f>
        <v>tier - 2</v>
      </c>
      <c r="N306" t="str">
        <f>IF(Hospitalisation_table[[#This Row],[City tier]]="?","tier - 2",Hospitalisation_table[[#This Row],[City tier]])</f>
        <v>tier - 1</v>
      </c>
      <c r="O306" t="str">
        <f>IF(Hospitalisation_table[[#This Row],[State ID]]="?","Unknown",Hospitalisation_table[[#This Row],[State ID]])</f>
        <v>R1013</v>
      </c>
      <c r="P306" s="20" t="str">
        <f>_xlfn.CONCAT(Hospitalisation_table[[#This Row],[date]],"-",Hospitalisation_table[[#This Row],[Month_Updated]],"-",Hospitalisation_table[[#This Row],[Year_Update]])</f>
        <v>23-Dec-1963</v>
      </c>
      <c r="Q306">
        <f>DATEDIF(Hospitalisation_table[[#This Row],[Date of Birth]],"8-Jun-2023","Y")</f>
        <v>59</v>
      </c>
    </row>
    <row r="307" spans="1:17" x14ac:dyDescent="0.3">
      <c r="A307" t="s">
        <v>1648</v>
      </c>
      <c r="B307" t="str">
        <f>IF(Hospitalisation_table[[#This Row],[Customer ID]]="?","UnKnown",Hospitalisation_table[[#This Row],[Customer ID]])</f>
        <v>Id723</v>
      </c>
      <c r="C307">
        <v>1963</v>
      </c>
      <c r="D307" t="s">
        <v>10</v>
      </c>
      <c r="E307">
        <v>6</v>
      </c>
      <c r="F307">
        <v>3</v>
      </c>
      <c r="G307" s="24">
        <v>14001.29</v>
      </c>
      <c r="H307" t="s">
        <v>11</v>
      </c>
      <c r="I307" t="s">
        <v>11</v>
      </c>
      <c r="J307" t="s">
        <v>13</v>
      </c>
      <c r="K307" t="str">
        <f>IF(Hospitalisation_table[[#This Row],[month]]="?","Sep",Hospitalisation_table[[#This Row],[month]])</f>
        <v>Jul</v>
      </c>
      <c r="L307">
        <f>IF(Hospitalisation_table[[#This Row],[year]] = "?",ROUNDUP(AVERAGE(Hospitalisation_table[year]),0),Hospitalisation_table[[#This Row],[year]])</f>
        <v>1963</v>
      </c>
      <c r="M307" t="str">
        <f>IF(Hospitalisation_table[[#This Row],[Hospital tier]]="?","tier - 2",Hospitalisation_table[[#This Row],[Hospital tier]])</f>
        <v>tier - 2</v>
      </c>
      <c r="N307" t="str">
        <f>IF(Hospitalisation_table[[#This Row],[City tier]]="?","tier - 2",Hospitalisation_table[[#This Row],[City tier]])</f>
        <v>tier - 2</v>
      </c>
      <c r="O307" t="str">
        <f>IF(Hospitalisation_table[[#This Row],[State ID]]="?","Unknown",Hospitalisation_table[[#This Row],[State ID]])</f>
        <v>R1013</v>
      </c>
      <c r="P307" s="20" t="str">
        <f>_xlfn.CONCAT(Hospitalisation_table[[#This Row],[date]],"-",Hospitalisation_table[[#This Row],[Month_Updated]],"-",Hospitalisation_table[[#This Row],[Year_Update]])</f>
        <v>6-Jul-1963</v>
      </c>
      <c r="Q307">
        <f>DATEDIF(Hospitalisation_table[[#This Row],[Date of Birth]],"8-Jun-2023","Y")</f>
        <v>59</v>
      </c>
    </row>
    <row r="308" spans="1:17" x14ac:dyDescent="0.3">
      <c r="A308" t="s">
        <v>1649</v>
      </c>
      <c r="B308" t="str">
        <f>IF(Hospitalisation_table[[#This Row],[Customer ID]]="?","UnKnown",Hospitalisation_table[[#This Row],[Customer ID]])</f>
        <v>Id722</v>
      </c>
      <c r="C308">
        <v>1963</v>
      </c>
      <c r="D308" t="s">
        <v>10</v>
      </c>
      <c r="E308">
        <v>8</v>
      </c>
      <c r="F308">
        <v>3</v>
      </c>
      <c r="G308" s="24">
        <v>14007.22</v>
      </c>
      <c r="H308" t="s">
        <v>11</v>
      </c>
      <c r="I308" t="s">
        <v>12</v>
      </c>
      <c r="J308" t="s">
        <v>42</v>
      </c>
      <c r="K308" t="str">
        <f>IF(Hospitalisation_table[[#This Row],[month]]="?","Sep",Hospitalisation_table[[#This Row],[month]])</f>
        <v>Jul</v>
      </c>
      <c r="L308">
        <f>IF(Hospitalisation_table[[#This Row],[year]] = "?",ROUNDUP(AVERAGE(Hospitalisation_table[year]),0),Hospitalisation_table[[#This Row],[year]])</f>
        <v>1963</v>
      </c>
      <c r="M308" t="str">
        <f>IF(Hospitalisation_table[[#This Row],[Hospital tier]]="?","tier - 2",Hospitalisation_table[[#This Row],[Hospital tier]])</f>
        <v>tier - 2</v>
      </c>
      <c r="N308" t="str">
        <f>IF(Hospitalisation_table[[#This Row],[City tier]]="?","tier - 2",Hospitalisation_table[[#This Row],[City tier]])</f>
        <v>tier - 3</v>
      </c>
      <c r="O308" t="str">
        <f>IF(Hospitalisation_table[[#This Row],[State ID]]="?","Unknown",Hospitalisation_table[[#This Row],[State ID]])</f>
        <v>R1011</v>
      </c>
      <c r="P308" s="20" t="str">
        <f>_xlfn.CONCAT(Hospitalisation_table[[#This Row],[date]],"-",Hospitalisation_table[[#This Row],[Month_Updated]],"-",Hospitalisation_table[[#This Row],[Year_Update]])</f>
        <v>8-Jul-1963</v>
      </c>
      <c r="Q308">
        <f>DATEDIF(Hospitalisation_table[[#This Row],[Date of Birth]],"8-Jun-2023","Y")</f>
        <v>59</v>
      </c>
    </row>
    <row r="309" spans="1:17" x14ac:dyDescent="0.3">
      <c r="A309" t="s">
        <v>1650</v>
      </c>
      <c r="B309" t="str">
        <f>IF(Hospitalisation_table[[#This Row],[Customer ID]]="?","UnKnown",Hospitalisation_table[[#This Row],[Customer ID]])</f>
        <v>Id721</v>
      </c>
      <c r="C309">
        <v>1960</v>
      </c>
      <c r="D309" t="s">
        <v>15</v>
      </c>
      <c r="E309">
        <v>8</v>
      </c>
      <c r="F309">
        <v>0</v>
      </c>
      <c r="G309" s="24">
        <v>14043.48</v>
      </c>
      <c r="H309" t="s">
        <v>11</v>
      </c>
      <c r="I309" t="s">
        <v>12</v>
      </c>
      <c r="J309" t="s">
        <v>247</v>
      </c>
      <c r="K309" t="str">
        <f>IF(Hospitalisation_table[[#This Row],[month]]="?","Sep",Hospitalisation_table[[#This Row],[month]])</f>
        <v>Nov</v>
      </c>
      <c r="L309">
        <f>IF(Hospitalisation_table[[#This Row],[year]] = "?",ROUNDUP(AVERAGE(Hospitalisation_table[year]),0),Hospitalisation_table[[#This Row],[year]])</f>
        <v>1960</v>
      </c>
      <c r="M309" t="str">
        <f>IF(Hospitalisation_table[[#This Row],[Hospital tier]]="?","tier - 2",Hospitalisation_table[[#This Row],[Hospital tier]])</f>
        <v>tier - 2</v>
      </c>
      <c r="N309" t="str">
        <f>IF(Hospitalisation_table[[#This Row],[City tier]]="?","tier - 2",Hospitalisation_table[[#This Row],[City tier]])</f>
        <v>tier - 3</v>
      </c>
      <c r="O309" t="str">
        <f>IF(Hospitalisation_table[[#This Row],[State ID]]="?","Unknown",Hospitalisation_table[[#This Row],[State ID]])</f>
        <v>R1024</v>
      </c>
      <c r="P309" s="20" t="str">
        <f>_xlfn.CONCAT(Hospitalisation_table[[#This Row],[date]],"-",Hospitalisation_table[[#This Row],[Month_Updated]],"-",Hospitalisation_table[[#This Row],[Year_Update]])</f>
        <v>8-Nov-1960</v>
      </c>
      <c r="Q309">
        <f>DATEDIF(Hospitalisation_table[[#This Row],[Date of Birth]],"8-Jun-2023","Y")</f>
        <v>62</v>
      </c>
    </row>
    <row r="310" spans="1:17" x14ac:dyDescent="0.3">
      <c r="A310" t="s">
        <v>1651</v>
      </c>
      <c r="B310" t="str">
        <f>IF(Hospitalisation_table[[#This Row],[Customer ID]]="?","UnKnown",Hospitalisation_table[[#This Row],[Customer ID]])</f>
        <v>Id720</v>
      </c>
      <c r="C310">
        <v>1991</v>
      </c>
      <c r="D310" t="s">
        <v>20</v>
      </c>
      <c r="E310">
        <v>12</v>
      </c>
      <c r="F310">
        <v>3</v>
      </c>
      <c r="G310" s="24">
        <v>14081.93</v>
      </c>
      <c r="H310" t="s">
        <v>11</v>
      </c>
      <c r="I310" t="s">
        <v>12</v>
      </c>
      <c r="J310" t="s">
        <v>23</v>
      </c>
      <c r="K310" t="str">
        <f>IF(Hospitalisation_table[[#This Row],[month]]="?","Sep",Hospitalisation_table[[#This Row],[month]])</f>
        <v>Sep</v>
      </c>
      <c r="L310">
        <f>IF(Hospitalisation_table[[#This Row],[year]] = "?",ROUNDUP(AVERAGE(Hospitalisation_table[year]),0),Hospitalisation_table[[#This Row],[year]])</f>
        <v>1991</v>
      </c>
      <c r="M310" t="str">
        <f>IF(Hospitalisation_table[[#This Row],[Hospital tier]]="?","tier - 2",Hospitalisation_table[[#This Row],[Hospital tier]])</f>
        <v>tier - 2</v>
      </c>
      <c r="N310" t="str">
        <f>IF(Hospitalisation_table[[#This Row],[City tier]]="?","tier - 2",Hospitalisation_table[[#This Row],[City tier]])</f>
        <v>tier - 3</v>
      </c>
      <c r="O310" t="str">
        <f>IF(Hospitalisation_table[[#This Row],[State ID]]="?","Unknown",Hospitalisation_table[[#This Row],[State ID]])</f>
        <v>R1012</v>
      </c>
      <c r="P310" s="20" t="str">
        <f>_xlfn.CONCAT(Hospitalisation_table[[#This Row],[date]],"-",Hospitalisation_table[[#This Row],[Month_Updated]],"-",Hospitalisation_table[[#This Row],[Year_Update]])</f>
        <v>12-Sep-1991</v>
      </c>
      <c r="Q310">
        <f>DATEDIF(Hospitalisation_table[[#This Row],[Date of Birth]],"8-Jun-2023","Y")</f>
        <v>31</v>
      </c>
    </row>
    <row r="311" spans="1:17" x14ac:dyDescent="0.3">
      <c r="A311" t="s">
        <v>2301</v>
      </c>
      <c r="B311" t="str">
        <f>IF(Hospitalisation_table[[#This Row],[Customer ID]]="?","UnKnown",Hospitalisation_table[[#This Row],[Customer ID]])</f>
        <v>Id72</v>
      </c>
      <c r="C311">
        <v>1972</v>
      </c>
      <c r="D311" t="s">
        <v>18</v>
      </c>
      <c r="E311">
        <v>8</v>
      </c>
      <c r="F311">
        <v>1</v>
      </c>
      <c r="G311" s="24">
        <v>41919.1</v>
      </c>
      <c r="H311" t="s">
        <v>16</v>
      </c>
      <c r="I311" t="s">
        <v>16</v>
      </c>
      <c r="J311" t="s">
        <v>168</v>
      </c>
      <c r="K311" t="str">
        <f>IF(Hospitalisation_table[[#This Row],[month]]="?","Sep",Hospitalisation_table[[#This Row],[month]])</f>
        <v>Jun</v>
      </c>
      <c r="L311">
        <f>IF(Hospitalisation_table[[#This Row],[year]] = "?",ROUNDUP(AVERAGE(Hospitalisation_table[year]),0),Hospitalisation_table[[#This Row],[year]])</f>
        <v>1972</v>
      </c>
      <c r="M311" t="str">
        <f>IF(Hospitalisation_table[[#This Row],[Hospital tier]]="?","tier - 2",Hospitalisation_table[[#This Row],[Hospital tier]])</f>
        <v>tier - 1</v>
      </c>
      <c r="N311" t="str">
        <f>IF(Hospitalisation_table[[#This Row],[City tier]]="?","tier - 2",Hospitalisation_table[[#This Row],[City tier]])</f>
        <v>tier - 1</v>
      </c>
      <c r="O311" t="str">
        <f>IF(Hospitalisation_table[[#This Row],[State ID]]="?","Unknown",Hospitalisation_table[[#This Row],[State ID]])</f>
        <v>R1016</v>
      </c>
      <c r="P311" s="20" t="str">
        <f>_xlfn.CONCAT(Hospitalisation_table[[#This Row],[date]],"-",Hospitalisation_table[[#This Row],[Month_Updated]],"-",Hospitalisation_table[[#This Row],[Year_Update]])</f>
        <v>8-Jun-1972</v>
      </c>
      <c r="Q311">
        <f>DATEDIF(Hospitalisation_table[[#This Row],[Date of Birth]],"8-Jun-2023","Y")</f>
        <v>51</v>
      </c>
    </row>
    <row r="312" spans="1:17" x14ac:dyDescent="0.3">
      <c r="A312" t="s">
        <v>1652</v>
      </c>
      <c r="B312" t="str">
        <f>IF(Hospitalisation_table[[#This Row],[Customer ID]]="?","UnKnown",Hospitalisation_table[[#This Row],[Customer ID]])</f>
        <v>Id719</v>
      </c>
      <c r="C312">
        <v>1976</v>
      </c>
      <c r="D312" t="s">
        <v>20</v>
      </c>
      <c r="E312">
        <v>26</v>
      </c>
      <c r="F312">
        <v>2</v>
      </c>
      <c r="G312" s="24">
        <v>14098.07</v>
      </c>
      <c r="H312" t="s">
        <v>11</v>
      </c>
      <c r="I312" t="s">
        <v>12</v>
      </c>
      <c r="J312" t="s">
        <v>249</v>
      </c>
      <c r="K312" t="str">
        <f>IF(Hospitalisation_table[[#This Row],[month]]="?","Sep",Hospitalisation_table[[#This Row],[month]])</f>
        <v>Sep</v>
      </c>
      <c r="L312">
        <f>IF(Hospitalisation_table[[#This Row],[year]] = "?",ROUNDUP(AVERAGE(Hospitalisation_table[year]),0),Hospitalisation_table[[#This Row],[year]])</f>
        <v>1976</v>
      </c>
      <c r="M312" t="str">
        <f>IF(Hospitalisation_table[[#This Row],[Hospital tier]]="?","tier - 2",Hospitalisation_table[[#This Row],[Hospital tier]])</f>
        <v>tier - 2</v>
      </c>
      <c r="N312" t="str">
        <f>IF(Hospitalisation_table[[#This Row],[City tier]]="?","tier - 2",Hospitalisation_table[[#This Row],[City tier]])</f>
        <v>tier - 3</v>
      </c>
      <c r="O312" t="str">
        <f>IF(Hospitalisation_table[[#This Row],[State ID]]="?","Unknown",Hospitalisation_table[[#This Row],[State ID]])</f>
        <v>R1023</v>
      </c>
      <c r="P312" s="20" t="str">
        <f>_xlfn.CONCAT(Hospitalisation_table[[#This Row],[date]],"-",Hospitalisation_table[[#This Row],[Month_Updated]],"-",Hospitalisation_table[[#This Row],[Year_Update]])</f>
        <v>26-Sep-1976</v>
      </c>
      <c r="Q312">
        <f>DATEDIF(Hospitalisation_table[[#This Row],[Date of Birth]],"8-Jun-2023","Y")</f>
        <v>46</v>
      </c>
    </row>
    <row r="313" spans="1:17" x14ac:dyDescent="0.3">
      <c r="A313" t="s">
        <v>1653</v>
      </c>
      <c r="B313" t="str">
        <f>IF(Hospitalisation_table[[#This Row],[Customer ID]]="?","UnKnown",Hospitalisation_table[[#This Row],[Customer ID]])</f>
        <v>Id718</v>
      </c>
      <c r="C313">
        <v>1961</v>
      </c>
      <c r="D313" t="s">
        <v>18</v>
      </c>
      <c r="E313">
        <v>14</v>
      </c>
      <c r="F313">
        <v>2</v>
      </c>
      <c r="G313" s="24">
        <v>14119.62</v>
      </c>
      <c r="H313" t="s">
        <v>11</v>
      </c>
      <c r="I313" t="s">
        <v>16</v>
      </c>
      <c r="J313" t="s">
        <v>23</v>
      </c>
      <c r="K313" t="str">
        <f>IF(Hospitalisation_table[[#This Row],[month]]="?","Sep",Hospitalisation_table[[#This Row],[month]])</f>
        <v>Jun</v>
      </c>
      <c r="L313">
        <f>IF(Hospitalisation_table[[#This Row],[year]] = "?",ROUNDUP(AVERAGE(Hospitalisation_table[year]),0),Hospitalisation_table[[#This Row],[year]])</f>
        <v>1961</v>
      </c>
      <c r="M313" t="str">
        <f>IF(Hospitalisation_table[[#This Row],[Hospital tier]]="?","tier - 2",Hospitalisation_table[[#This Row],[Hospital tier]])</f>
        <v>tier - 2</v>
      </c>
      <c r="N313" t="str">
        <f>IF(Hospitalisation_table[[#This Row],[City tier]]="?","tier - 2",Hospitalisation_table[[#This Row],[City tier]])</f>
        <v>tier - 1</v>
      </c>
      <c r="O313" t="str">
        <f>IF(Hospitalisation_table[[#This Row],[State ID]]="?","Unknown",Hospitalisation_table[[#This Row],[State ID]])</f>
        <v>R1012</v>
      </c>
      <c r="P313" s="20" t="str">
        <f>_xlfn.CONCAT(Hospitalisation_table[[#This Row],[date]],"-",Hospitalisation_table[[#This Row],[Month_Updated]],"-",Hospitalisation_table[[#This Row],[Year_Update]])</f>
        <v>14-Jun-1961</v>
      </c>
      <c r="Q313">
        <f>DATEDIF(Hospitalisation_table[[#This Row],[Date of Birth]],"8-Jun-2023","Y")</f>
        <v>61</v>
      </c>
    </row>
    <row r="314" spans="1:17" x14ac:dyDescent="0.3">
      <c r="A314" t="s">
        <v>1654</v>
      </c>
      <c r="B314" t="str">
        <f>IF(Hospitalisation_table[[#This Row],[Customer ID]]="?","UnKnown",Hospitalisation_table[[#This Row],[Customer ID]])</f>
        <v>Id717</v>
      </c>
      <c r="C314">
        <v>2004</v>
      </c>
      <c r="D314" t="s">
        <v>10</v>
      </c>
      <c r="E314">
        <v>6</v>
      </c>
      <c r="F314">
        <v>0</v>
      </c>
      <c r="G314" s="24">
        <v>14133.04</v>
      </c>
      <c r="H314" t="s">
        <v>11</v>
      </c>
      <c r="I314" t="s">
        <v>12</v>
      </c>
      <c r="J314" t="s">
        <v>13</v>
      </c>
      <c r="K314" t="str">
        <f>IF(Hospitalisation_table[[#This Row],[month]]="?","Sep",Hospitalisation_table[[#This Row],[month]])</f>
        <v>Jul</v>
      </c>
      <c r="L314">
        <f>IF(Hospitalisation_table[[#This Row],[year]] = "?",ROUNDUP(AVERAGE(Hospitalisation_table[year]),0),Hospitalisation_table[[#This Row],[year]])</f>
        <v>2004</v>
      </c>
      <c r="M314" t="str">
        <f>IF(Hospitalisation_table[[#This Row],[Hospital tier]]="?","tier - 2",Hospitalisation_table[[#This Row],[Hospital tier]])</f>
        <v>tier - 2</v>
      </c>
      <c r="N314" t="str">
        <f>IF(Hospitalisation_table[[#This Row],[City tier]]="?","tier - 2",Hospitalisation_table[[#This Row],[City tier]])</f>
        <v>tier - 3</v>
      </c>
      <c r="O314" t="str">
        <f>IF(Hospitalisation_table[[#This Row],[State ID]]="?","Unknown",Hospitalisation_table[[#This Row],[State ID]])</f>
        <v>R1013</v>
      </c>
      <c r="P314" s="20" t="str">
        <f>_xlfn.CONCAT(Hospitalisation_table[[#This Row],[date]],"-",Hospitalisation_table[[#This Row],[Month_Updated]],"-",Hospitalisation_table[[#This Row],[Year_Update]])</f>
        <v>6-Jul-2004</v>
      </c>
      <c r="Q314">
        <f>DATEDIF(Hospitalisation_table[[#This Row],[Date of Birth]],"8-Jun-2023","Y")</f>
        <v>18</v>
      </c>
    </row>
    <row r="315" spans="1:17" x14ac:dyDescent="0.3">
      <c r="A315" t="s">
        <v>1655</v>
      </c>
      <c r="B315" t="str">
        <f>IF(Hospitalisation_table[[#This Row],[Customer ID]]="?","UnKnown",Hospitalisation_table[[#This Row],[Customer ID]])</f>
        <v>Id716</v>
      </c>
      <c r="C315">
        <v>1984</v>
      </c>
      <c r="D315" t="s">
        <v>10</v>
      </c>
      <c r="E315">
        <v>7</v>
      </c>
      <c r="F315">
        <v>3</v>
      </c>
      <c r="G315" s="24">
        <v>14152.46</v>
      </c>
      <c r="H315" t="s">
        <v>11</v>
      </c>
      <c r="I315" t="s">
        <v>16</v>
      </c>
      <c r="J315" t="s">
        <v>23</v>
      </c>
      <c r="K315" t="str">
        <f>IF(Hospitalisation_table[[#This Row],[month]]="?","Sep",Hospitalisation_table[[#This Row],[month]])</f>
        <v>Jul</v>
      </c>
      <c r="L315">
        <f>IF(Hospitalisation_table[[#This Row],[year]] = "?",ROUNDUP(AVERAGE(Hospitalisation_table[year]),0),Hospitalisation_table[[#This Row],[year]])</f>
        <v>1984</v>
      </c>
      <c r="M315" t="str">
        <f>IF(Hospitalisation_table[[#This Row],[Hospital tier]]="?","tier - 2",Hospitalisation_table[[#This Row],[Hospital tier]])</f>
        <v>tier - 2</v>
      </c>
      <c r="N315" t="str">
        <f>IF(Hospitalisation_table[[#This Row],[City tier]]="?","tier - 2",Hospitalisation_table[[#This Row],[City tier]])</f>
        <v>tier - 1</v>
      </c>
      <c r="O315" t="str">
        <f>IF(Hospitalisation_table[[#This Row],[State ID]]="?","Unknown",Hospitalisation_table[[#This Row],[State ID]])</f>
        <v>R1012</v>
      </c>
      <c r="P315" s="20" t="str">
        <f>_xlfn.CONCAT(Hospitalisation_table[[#This Row],[date]],"-",Hospitalisation_table[[#This Row],[Month_Updated]],"-",Hospitalisation_table[[#This Row],[Year_Update]])</f>
        <v>7-Jul-1984</v>
      </c>
      <c r="Q315">
        <f>DATEDIF(Hospitalisation_table[[#This Row],[Date of Birth]],"8-Jun-2023","Y")</f>
        <v>38</v>
      </c>
    </row>
    <row r="316" spans="1:17" x14ac:dyDescent="0.3">
      <c r="A316" t="s">
        <v>1656</v>
      </c>
      <c r="B316" t="str">
        <f>IF(Hospitalisation_table[[#This Row],[Customer ID]]="?","UnKnown",Hospitalisation_table[[#This Row],[Customer ID]])</f>
        <v>Id715</v>
      </c>
      <c r="C316">
        <v>1968</v>
      </c>
      <c r="D316" t="s">
        <v>30</v>
      </c>
      <c r="E316">
        <v>25</v>
      </c>
      <c r="F316">
        <v>0</v>
      </c>
      <c r="G316" s="24">
        <v>14193.55</v>
      </c>
      <c r="H316" t="s">
        <v>11</v>
      </c>
      <c r="I316" t="s">
        <v>16</v>
      </c>
      <c r="J316" t="s">
        <v>535</v>
      </c>
      <c r="K316" t="str">
        <f>IF(Hospitalisation_table[[#This Row],[month]]="?","Sep",Hospitalisation_table[[#This Row],[month]])</f>
        <v>Dec</v>
      </c>
      <c r="L316">
        <f>IF(Hospitalisation_table[[#This Row],[year]] = "?",ROUNDUP(AVERAGE(Hospitalisation_table[year]),0),Hospitalisation_table[[#This Row],[year]])</f>
        <v>1968</v>
      </c>
      <c r="M316" t="str">
        <f>IF(Hospitalisation_table[[#This Row],[Hospital tier]]="?","tier - 2",Hospitalisation_table[[#This Row],[Hospital tier]])</f>
        <v>tier - 2</v>
      </c>
      <c r="N316" t="str">
        <f>IF(Hospitalisation_table[[#This Row],[City tier]]="?","tier - 2",Hospitalisation_table[[#This Row],[City tier]])</f>
        <v>tier - 1</v>
      </c>
      <c r="O316" t="str">
        <f>IF(Hospitalisation_table[[#This Row],[State ID]]="?","Unknown",Hospitalisation_table[[#This Row],[State ID]])</f>
        <v>R1026</v>
      </c>
      <c r="P316" s="20" t="str">
        <f>_xlfn.CONCAT(Hospitalisation_table[[#This Row],[date]],"-",Hospitalisation_table[[#This Row],[Month_Updated]],"-",Hospitalisation_table[[#This Row],[Year_Update]])</f>
        <v>25-Dec-1968</v>
      </c>
      <c r="Q316">
        <f>DATEDIF(Hospitalisation_table[[#This Row],[Date of Birth]],"8-Jun-2023","Y")</f>
        <v>54</v>
      </c>
    </row>
    <row r="317" spans="1:17" x14ac:dyDescent="0.3">
      <c r="A317" t="s">
        <v>1657</v>
      </c>
      <c r="B317" t="str">
        <f>IF(Hospitalisation_table[[#This Row],[Customer ID]]="?","UnKnown",Hospitalisation_table[[#This Row],[Customer ID]])</f>
        <v>Id714</v>
      </c>
      <c r="C317">
        <v>1983</v>
      </c>
      <c r="D317" t="s">
        <v>15</v>
      </c>
      <c r="E317">
        <v>17</v>
      </c>
      <c r="F317">
        <v>3</v>
      </c>
      <c r="G317" s="24">
        <v>14209.4</v>
      </c>
      <c r="H317" t="s">
        <v>11</v>
      </c>
      <c r="I317" t="s">
        <v>16</v>
      </c>
      <c r="J317" t="s">
        <v>535</v>
      </c>
      <c r="K317" t="str">
        <f>IF(Hospitalisation_table[[#This Row],[month]]="?","Sep",Hospitalisation_table[[#This Row],[month]])</f>
        <v>Nov</v>
      </c>
      <c r="L317">
        <f>IF(Hospitalisation_table[[#This Row],[year]] = "?",ROUNDUP(AVERAGE(Hospitalisation_table[year]),0),Hospitalisation_table[[#This Row],[year]])</f>
        <v>1983</v>
      </c>
      <c r="M317" t="str">
        <f>IF(Hospitalisation_table[[#This Row],[Hospital tier]]="?","tier - 2",Hospitalisation_table[[#This Row],[Hospital tier]])</f>
        <v>tier - 2</v>
      </c>
      <c r="N317" t="str">
        <f>IF(Hospitalisation_table[[#This Row],[City tier]]="?","tier - 2",Hospitalisation_table[[#This Row],[City tier]])</f>
        <v>tier - 1</v>
      </c>
      <c r="O317" t="str">
        <f>IF(Hospitalisation_table[[#This Row],[State ID]]="?","Unknown",Hospitalisation_table[[#This Row],[State ID]])</f>
        <v>R1026</v>
      </c>
      <c r="P317" s="20" t="str">
        <f>_xlfn.CONCAT(Hospitalisation_table[[#This Row],[date]],"-",Hospitalisation_table[[#This Row],[Month_Updated]],"-",Hospitalisation_table[[#This Row],[Year_Update]])</f>
        <v>17-Nov-1983</v>
      </c>
      <c r="Q317">
        <f>DATEDIF(Hospitalisation_table[[#This Row],[Date of Birth]],"8-Jun-2023","Y")</f>
        <v>39</v>
      </c>
    </row>
    <row r="318" spans="1:17" x14ac:dyDescent="0.3">
      <c r="A318" t="s">
        <v>1658</v>
      </c>
      <c r="B318" t="str">
        <f>IF(Hospitalisation_table[[#This Row],[Customer ID]]="?","UnKnown",Hospitalisation_table[[#This Row],[Customer ID]])</f>
        <v>Id713</v>
      </c>
      <c r="C318">
        <v>1958</v>
      </c>
      <c r="D318" t="s">
        <v>20</v>
      </c>
      <c r="E318">
        <v>21</v>
      </c>
      <c r="F318">
        <v>0</v>
      </c>
      <c r="G318" s="24">
        <v>14210.54</v>
      </c>
      <c r="H318" t="s">
        <v>11</v>
      </c>
      <c r="I318" t="s">
        <v>11</v>
      </c>
      <c r="J318" t="s">
        <v>23</v>
      </c>
      <c r="K318" t="str">
        <f>IF(Hospitalisation_table[[#This Row],[month]]="?","Sep",Hospitalisation_table[[#This Row],[month]])</f>
        <v>Sep</v>
      </c>
      <c r="L318">
        <f>IF(Hospitalisation_table[[#This Row],[year]] = "?",ROUNDUP(AVERAGE(Hospitalisation_table[year]),0),Hospitalisation_table[[#This Row],[year]])</f>
        <v>1958</v>
      </c>
      <c r="M318" t="str">
        <f>IF(Hospitalisation_table[[#This Row],[Hospital tier]]="?","tier - 2",Hospitalisation_table[[#This Row],[Hospital tier]])</f>
        <v>tier - 2</v>
      </c>
      <c r="N318" t="str">
        <f>IF(Hospitalisation_table[[#This Row],[City tier]]="?","tier - 2",Hospitalisation_table[[#This Row],[City tier]])</f>
        <v>tier - 2</v>
      </c>
      <c r="O318" t="str">
        <f>IF(Hospitalisation_table[[#This Row],[State ID]]="?","Unknown",Hospitalisation_table[[#This Row],[State ID]])</f>
        <v>R1012</v>
      </c>
      <c r="P318" s="20" t="str">
        <f>_xlfn.CONCAT(Hospitalisation_table[[#This Row],[date]],"-",Hospitalisation_table[[#This Row],[Month_Updated]],"-",Hospitalisation_table[[#This Row],[Year_Update]])</f>
        <v>21-Sep-1958</v>
      </c>
      <c r="Q318">
        <f>DATEDIF(Hospitalisation_table[[#This Row],[Date of Birth]],"8-Jun-2023","Y")</f>
        <v>64</v>
      </c>
    </row>
    <row r="319" spans="1:17" x14ac:dyDescent="0.3">
      <c r="A319" t="s">
        <v>1659</v>
      </c>
      <c r="B319" t="str">
        <f>IF(Hospitalisation_table[[#This Row],[Customer ID]]="?","UnKnown",Hospitalisation_table[[#This Row],[Customer ID]])</f>
        <v>Id712</v>
      </c>
      <c r="C319">
        <v>1961</v>
      </c>
      <c r="D319" t="s">
        <v>20</v>
      </c>
      <c r="E319">
        <v>25</v>
      </c>
      <c r="F319">
        <v>2</v>
      </c>
      <c r="G319" s="24">
        <v>14235.07</v>
      </c>
      <c r="H319" t="s">
        <v>11</v>
      </c>
      <c r="I319" t="s">
        <v>16</v>
      </c>
      <c r="J319" t="s">
        <v>42</v>
      </c>
      <c r="K319" t="str">
        <f>IF(Hospitalisation_table[[#This Row],[month]]="?","Sep",Hospitalisation_table[[#This Row],[month]])</f>
        <v>Sep</v>
      </c>
      <c r="L319">
        <f>IF(Hospitalisation_table[[#This Row],[year]] = "?",ROUNDUP(AVERAGE(Hospitalisation_table[year]),0),Hospitalisation_table[[#This Row],[year]])</f>
        <v>1961</v>
      </c>
      <c r="M319" t="str">
        <f>IF(Hospitalisation_table[[#This Row],[Hospital tier]]="?","tier - 2",Hospitalisation_table[[#This Row],[Hospital tier]])</f>
        <v>tier - 2</v>
      </c>
      <c r="N319" t="str">
        <f>IF(Hospitalisation_table[[#This Row],[City tier]]="?","tier - 2",Hospitalisation_table[[#This Row],[City tier]])</f>
        <v>tier - 1</v>
      </c>
      <c r="O319" t="str">
        <f>IF(Hospitalisation_table[[#This Row],[State ID]]="?","Unknown",Hospitalisation_table[[#This Row],[State ID]])</f>
        <v>R1011</v>
      </c>
      <c r="P319" s="20" t="str">
        <f>_xlfn.CONCAT(Hospitalisation_table[[#This Row],[date]],"-",Hospitalisation_table[[#This Row],[Month_Updated]],"-",Hospitalisation_table[[#This Row],[Year_Update]])</f>
        <v>25-Sep-1961</v>
      </c>
      <c r="Q319">
        <f>DATEDIF(Hospitalisation_table[[#This Row],[Date of Birth]],"8-Jun-2023","Y")</f>
        <v>61</v>
      </c>
    </row>
    <row r="320" spans="1:17" x14ac:dyDescent="0.3">
      <c r="A320" t="s">
        <v>1660</v>
      </c>
      <c r="B320" t="str">
        <f>IF(Hospitalisation_table[[#This Row],[Customer ID]]="?","UnKnown",Hospitalisation_table[[#This Row],[Customer ID]])</f>
        <v>Id711</v>
      </c>
      <c r="C320">
        <v>1959</v>
      </c>
      <c r="D320" t="s">
        <v>37</v>
      </c>
      <c r="E320">
        <v>10</v>
      </c>
      <c r="F320">
        <v>0</v>
      </c>
      <c r="G320" s="24">
        <v>14254.61</v>
      </c>
      <c r="H320" t="s">
        <v>11</v>
      </c>
      <c r="I320" t="s">
        <v>16</v>
      </c>
      <c r="J320" t="s">
        <v>23</v>
      </c>
      <c r="K320" t="str">
        <f>IF(Hospitalisation_table[[#This Row],[month]]="?","Sep",Hospitalisation_table[[#This Row],[month]])</f>
        <v>Oct</v>
      </c>
      <c r="L320">
        <f>IF(Hospitalisation_table[[#This Row],[year]] = "?",ROUNDUP(AVERAGE(Hospitalisation_table[year]),0),Hospitalisation_table[[#This Row],[year]])</f>
        <v>1959</v>
      </c>
      <c r="M320" t="str">
        <f>IF(Hospitalisation_table[[#This Row],[Hospital tier]]="?","tier - 2",Hospitalisation_table[[#This Row],[Hospital tier]])</f>
        <v>tier - 2</v>
      </c>
      <c r="N320" t="str">
        <f>IF(Hospitalisation_table[[#This Row],[City tier]]="?","tier - 2",Hospitalisation_table[[#This Row],[City tier]])</f>
        <v>tier - 1</v>
      </c>
      <c r="O320" t="str">
        <f>IF(Hospitalisation_table[[#This Row],[State ID]]="?","Unknown",Hospitalisation_table[[#This Row],[State ID]])</f>
        <v>R1012</v>
      </c>
      <c r="P320" s="20" t="str">
        <f>_xlfn.CONCAT(Hospitalisation_table[[#This Row],[date]],"-",Hospitalisation_table[[#This Row],[Month_Updated]],"-",Hospitalisation_table[[#This Row],[Year_Update]])</f>
        <v>10-Oct-1959</v>
      </c>
      <c r="Q320">
        <f>DATEDIF(Hospitalisation_table[[#This Row],[Date of Birth]],"8-Jun-2023","Y")</f>
        <v>63</v>
      </c>
    </row>
    <row r="321" spans="1:17" x14ac:dyDescent="0.3">
      <c r="A321" t="s">
        <v>1661</v>
      </c>
      <c r="B321" t="str">
        <f>IF(Hospitalisation_table[[#This Row],[Customer ID]]="?","UnKnown",Hospitalisation_table[[#This Row],[Customer ID]])</f>
        <v>Id710</v>
      </c>
      <c r="C321">
        <v>1959</v>
      </c>
      <c r="D321" t="s">
        <v>15</v>
      </c>
      <c r="E321">
        <v>8</v>
      </c>
      <c r="F321">
        <v>0</v>
      </c>
      <c r="G321" s="24">
        <v>14256.19</v>
      </c>
      <c r="H321" t="s">
        <v>11</v>
      </c>
      <c r="I321" t="s">
        <v>12</v>
      </c>
      <c r="J321" t="s">
        <v>23</v>
      </c>
      <c r="K321" t="str">
        <f>IF(Hospitalisation_table[[#This Row],[month]]="?","Sep",Hospitalisation_table[[#This Row],[month]])</f>
        <v>Nov</v>
      </c>
      <c r="L321">
        <f>IF(Hospitalisation_table[[#This Row],[year]] = "?",ROUNDUP(AVERAGE(Hospitalisation_table[year]),0),Hospitalisation_table[[#This Row],[year]])</f>
        <v>1959</v>
      </c>
      <c r="M321" t="str">
        <f>IF(Hospitalisation_table[[#This Row],[Hospital tier]]="?","tier - 2",Hospitalisation_table[[#This Row],[Hospital tier]])</f>
        <v>tier - 2</v>
      </c>
      <c r="N321" t="str">
        <f>IF(Hospitalisation_table[[#This Row],[City tier]]="?","tier - 2",Hospitalisation_table[[#This Row],[City tier]])</f>
        <v>tier - 3</v>
      </c>
      <c r="O321" t="str">
        <f>IF(Hospitalisation_table[[#This Row],[State ID]]="?","Unknown",Hospitalisation_table[[#This Row],[State ID]])</f>
        <v>R1012</v>
      </c>
      <c r="P321" s="20" t="str">
        <f>_xlfn.CONCAT(Hospitalisation_table[[#This Row],[date]],"-",Hospitalisation_table[[#This Row],[Month_Updated]],"-",Hospitalisation_table[[#This Row],[Year_Update]])</f>
        <v>8-Nov-1959</v>
      </c>
      <c r="Q321">
        <f>DATEDIF(Hospitalisation_table[[#This Row],[Date of Birth]],"8-Jun-2023","Y")</f>
        <v>63</v>
      </c>
    </row>
    <row r="322" spans="1:17" x14ac:dyDescent="0.3">
      <c r="A322" t="s">
        <v>2302</v>
      </c>
      <c r="B322" t="str">
        <f>IF(Hospitalisation_table[[#This Row],[Customer ID]]="?","UnKnown",Hospitalisation_table[[#This Row],[Customer ID]])</f>
        <v>Id71</v>
      </c>
      <c r="C322">
        <v>1984</v>
      </c>
      <c r="D322" t="s">
        <v>15</v>
      </c>
      <c r="E322">
        <v>10</v>
      </c>
      <c r="F322">
        <v>3</v>
      </c>
      <c r="G322" s="24">
        <v>41949.24</v>
      </c>
      <c r="H322" t="s">
        <v>16</v>
      </c>
      <c r="I322" t="s">
        <v>16</v>
      </c>
      <c r="J322" t="s">
        <v>13</v>
      </c>
      <c r="K322" t="str">
        <f>IF(Hospitalisation_table[[#This Row],[month]]="?","Sep",Hospitalisation_table[[#This Row],[month]])</f>
        <v>Nov</v>
      </c>
      <c r="L322">
        <f>IF(Hospitalisation_table[[#This Row],[year]] = "?",ROUNDUP(AVERAGE(Hospitalisation_table[year]),0),Hospitalisation_table[[#This Row],[year]])</f>
        <v>1984</v>
      </c>
      <c r="M322" t="str">
        <f>IF(Hospitalisation_table[[#This Row],[Hospital tier]]="?","tier - 2",Hospitalisation_table[[#This Row],[Hospital tier]])</f>
        <v>tier - 1</v>
      </c>
      <c r="N322" t="str">
        <f>IF(Hospitalisation_table[[#This Row],[City tier]]="?","tier - 2",Hospitalisation_table[[#This Row],[City tier]])</f>
        <v>tier - 1</v>
      </c>
      <c r="O322" t="str">
        <f>IF(Hospitalisation_table[[#This Row],[State ID]]="?","Unknown",Hospitalisation_table[[#This Row],[State ID]])</f>
        <v>R1013</v>
      </c>
      <c r="P322" s="20" t="str">
        <f>_xlfn.CONCAT(Hospitalisation_table[[#This Row],[date]],"-",Hospitalisation_table[[#This Row],[Month_Updated]],"-",Hospitalisation_table[[#This Row],[Year_Update]])</f>
        <v>10-Nov-1984</v>
      </c>
      <c r="Q322">
        <f>DATEDIF(Hospitalisation_table[[#This Row],[Date of Birth]],"8-Jun-2023","Y")</f>
        <v>38</v>
      </c>
    </row>
    <row r="323" spans="1:17" x14ac:dyDescent="0.3">
      <c r="A323" t="s">
        <v>1662</v>
      </c>
      <c r="B323" t="str">
        <f>IF(Hospitalisation_table[[#This Row],[Customer ID]]="?","UnKnown",Hospitalisation_table[[#This Row],[Customer ID]])</f>
        <v>Id709</v>
      </c>
      <c r="C323">
        <v>1974</v>
      </c>
      <c r="D323" t="s">
        <v>30</v>
      </c>
      <c r="E323">
        <v>26</v>
      </c>
      <c r="F323">
        <v>0</v>
      </c>
      <c r="G323" s="24">
        <v>14256.79</v>
      </c>
      <c r="H323" t="s">
        <v>11</v>
      </c>
      <c r="I323" t="s">
        <v>11</v>
      </c>
      <c r="J323" t="s">
        <v>535</v>
      </c>
      <c r="K323" t="str">
        <f>IF(Hospitalisation_table[[#This Row],[month]]="?","Sep",Hospitalisation_table[[#This Row],[month]])</f>
        <v>Dec</v>
      </c>
      <c r="L323">
        <f>IF(Hospitalisation_table[[#This Row],[year]] = "?",ROUNDUP(AVERAGE(Hospitalisation_table[year]),0),Hospitalisation_table[[#This Row],[year]])</f>
        <v>1974</v>
      </c>
      <c r="M323" t="str">
        <f>IF(Hospitalisation_table[[#This Row],[Hospital tier]]="?","tier - 2",Hospitalisation_table[[#This Row],[Hospital tier]])</f>
        <v>tier - 2</v>
      </c>
      <c r="N323" t="str">
        <f>IF(Hospitalisation_table[[#This Row],[City tier]]="?","tier - 2",Hospitalisation_table[[#This Row],[City tier]])</f>
        <v>tier - 2</v>
      </c>
      <c r="O323" t="str">
        <f>IF(Hospitalisation_table[[#This Row],[State ID]]="?","Unknown",Hospitalisation_table[[#This Row],[State ID]])</f>
        <v>R1026</v>
      </c>
      <c r="P323" s="20" t="str">
        <f>_xlfn.CONCAT(Hospitalisation_table[[#This Row],[date]],"-",Hospitalisation_table[[#This Row],[Month_Updated]],"-",Hospitalisation_table[[#This Row],[Year_Update]])</f>
        <v>26-Dec-1974</v>
      </c>
      <c r="Q323">
        <f>DATEDIF(Hospitalisation_table[[#This Row],[Date of Birth]],"8-Jun-2023","Y")</f>
        <v>48</v>
      </c>
    </row>
    <row r="324" spans="1:17" x14ac:dyDescent="0.3">
      <c r="A324" t="s">
        <v>1663</v>
      </c>
      <c r="B324" t="str">
        <f>IF(Hospitalisation_table[[#This Row],[Customer ID]]="?","UnKnown",Hospitalisation_table[[#This Row],[Customer ID]])</f>
        <v>Id708</v>
      </c>
      <c r="C324">
        <v>1972</v>
      </c>
      <c r="D324" t="s">
        <v>10</v>
      </c>
      <c r="E324">
        <v>13</v>
      </c>
      <c r="F324">
        <v>0</v>
      </c>
      <c r="G324" s="24">
        <v>14258.33</v>
      </c>
      <c r="H324" t="s">
        <v>11</v>
      </c>
      <c r="I324" t="s">
        <v>11</v>
      </c>
      <c r="J324" t="s">
        <v>535</v>
      </c>
      <c r="K324" t="str">
        <f>IF(Hospitalisation_table[[#This Row],[month]]="?","Sep",Hospitalisation_table[[#This Row],[month]])</f>
        <v>Jul</v>
      </c>
      <c r="L324">
        <f>IF(Hospitalisation_table[[#This Row],[year]] = "?",ROUNDUP(AVERAGE(Hospitalisation_table[year]),0),Hospitalisation_table[[#This Row],[year]])</f>
        <v>1972</v>
      </c>
      <c r="M324" t="str">
        <f>IF(Hospitalisation_table[[#This Row],[Hospital tier]]="?","tier - 2",Hospitalisation_table[[#This Row],[Hospital tier]])</f>
        <v>tier - 2</v>
      </c>
      <c r="N324" t="str">
        <f>IF(Hospitalisation_table[[#This Row],[City tier]]="?","tier - 2",Hospitalisation_table[[#This Row],[City tier]])</f>
        <v>tier - 2</v>
      </c>
      <c r="O324" t="str">
        <f>IF(Hospitalisation_table[[#This Row],[State ID]]="?","Unknown",Hospitalisation_table[[#This Row],[State ID]])</f>
        <v>R1026</v>
      </c>
      <c r="P324" s="20" t="str">
        <f>_xlfn.CONCAT(Hospitalisation_table[[#This Row],[date]],"-",Hospitalisation_table[[#This Row],[Month_Updated]],"-",Hospitalisation_table[[#This Row],[Year_Update]])</f>
        <v>13-Jul-1972</v>
      </c>
      <c r="Q324">
        <f>DATEDIF(Hospitalisation_table[[#This Row],[Date of Birth]],"8-Jun-2023","Y")</f>
        <v>50</v>
      </c>
    </row>
    <row r="325" spans="1:17" x14ac:dyDescent="0.3">
      <c r="A325" t="s">
        <v>1664</v>
      </c>
      <c r="B325" t="str">
        <f>IF(Hospitalisation_table[[#This Row],[Customer ID]]="?","UnKnown",Hospitalisation_table[[#This Row],[Customer ID]])</f>
        <v>Id707</v>
      </c>
      <c r="C325">
        <v>2004</v>
      </c>
      <c r="D325" t="s">
        <v>20</v>
      </c>
      <c r="E325">
        <v>6</v>
      </c>
      <c r="F325">
        <v>0</v>
      </c>
      <c r="G325" s="24">
        <v>14283.46</v>
      </c>
      <c r="H325" t="s">
        <v>11</v>
      </c>
      <c r="I325" t="s">
        <v>11</v>
      </c>
      <c r="J325" t="s">
        <v>247</v>
      </c>
      <c r="K325" t="str">
        <f>IF(Hospitalisation_table[[#This Row],[month]]="?","Sep",Hospitalisation_table[[#This Row],[month]])</f>
        <v>Sep</v>
      </c>
      <c r="L325">
        <f>IF(Hospitalisation_table[[#This Row],[year]] = "?",ROUNDUP(AVERAGE(Hospitalisation_table[year]),0),Hospitalisation_table[[#This Row],[year]])</f>
        <v>2004</v>
      </c>
      <c r="M325" t="str">
        <f>IF(Hospitalisation_table[[#This Row],[Hospital tier]]="?","tier - 2",Hospitalisation_table[[#This Row],[Hospital tier]])</f>
        <v>tier - 2</v>
      </c>
      <c r="N325" t="str">
        <f>IF(Hospitalisation_table[[#This Row],[City tier]]="?","tier - 2",Hospitalisation_table[[#This Row],[City tier]])</f>
        <v>tier - 2</v>
      </c>
      <c r="O325" t="str">
        <f>IF(Hospitalisation_table[[#This Row],[State ID]]="?","Unknown",Hospitalisation_table[[#This Row],[State ID]])</f>
        <v>R1024</v>
      </c>
      <c r="P325" s="20" t="str">
        <f>_xlfn.CONCAT(Hospitalisation_table[[#This Row],[date]],"-",Hospitalisation_table[[#This Row],[Month_Updated]],"-",Hospitalisation_table[[#This Row],[Year_Update]])</f>
        <v>6-Sep-2004</v>
      </c>
      <c r="Q325">
        <f>DATEDIF(Hospitalisation_table[[#This Row],[Date of Birth]],"8-Jun-2023","Y")</f>
        <v>18</v>
      </c>
    </row>
    <row r="326" spans="1:17" x14ac:dyDescent="0.3">
      <c r="A326" t="s">
        <v>1665</v>
      </c>
      <c r="B326" t="str">
        <f>IF(Hospitalisation_table[[#This Row],[Customer ID]]="?","UnKnown",Hospitalisation_table[[#This Row],[Customer ID]])</f>
        <v>Id706</v>
      </c>
      <c r="C326">
        <v>1968</v>
      </c>
      <c r="D326" t="s">
        <v>30</v>
      </c>
      <c r="E326">
        <v>15</v>
      </c>
      <c r="F326">
        <v>0</v>
      </c>
      <c r="G326" s="24">
        <v>14285.9</v>
      </c>
      <c r="H326" t="s">
        <v>11</v>
      </c>
      <c r="I326" t="s">
        <v>12</v>
      </c>
      <c r="J326" t="s">
        <v>23</v>
      </c>
      <c r="K326" t="str">
        <f>IF(Hospitalisation_table[[#This Row],[month]]="?","Sep",Hospitalisation_table[[#This Row],[month]])</f>
        <v>Dec</v>
      </c>
      <c r="L326">
        <f>IF(Hospitalisation_table[[#This Row],[year]] = "?",ROUNDUP(AVERAGE(Hospitalisation_table[year]),0),Hospitalisation_table[[#This Row],[year]])</f>
        <v>1968</v>
      </c>
      <c r="M326" t="str">
        <f>IF(Hospitalisation_table[[#This Row],[Hospital tier]]="?","tier - 2",Hospitalisation_table[[#This Row],[Hospital tier]])</f>
        <v>tier - 2</v>
      </c>
      <c r="N326" t="str">
        <f>IF(Hospitalisation_table[[#This Row],[City tier]]="?","tier - 2",Hospitalisation_table[[#This Row],[City tier]])</f>
        <v>tier - 3</v>
      </c>
      <c r="O326" t="str">
        <f>IF(Hospitalisation_table[[#This Row],[State ID]]="?","Unknown",Hospitalisation_table[[#This Row],[State ID]])</f>
        <v>R1012</v>
      </c>
      <c r="P326" s="20" t="str">
        <f>_xlfn.CONCAT(Hospitalisation_table[[#This Row],[date]],"-",Hospitalisation_table[[#This Row],[Month_Updated]],"-",Hospitalisation_table[[#This Row],[Year_Update]])</f>
        <v>15-Dec-1968</v>
      </c>
      <c r="Q326">
        <f>DATEDIF(Hospitalisation_table[[#This Row],[Date of Birth]],"8-Jun-2023","Y")</f>
        <v>54</v>
      </c>
    </row>
    <row r="327" spans="1:17" x14ac:dyDescent="0.3">
      <c r="A327" t="s">
        <v>1666</v>
      </c>
      <c r="B327" t="str">
        <f>IF(Hospitalisation_table[[#This Row],[Customer ID]]="?","UnKnown",Hospitalisation_table[[#This Row],[Customer ID]])</f>
        <v>Id705</v>
      </c>
      <c r="C327">
        <v>1958</v>
      </c>
      <c r="D327" t="s">
        <v>37</v>
      </c>
      <c r="E327">
        <v>15</v>
      </c>
      <c r="F327">
        <v>0</v>
      </c>
      <c r="G327" s="24">
        <v>14313.85</v>
      </c>
      <c r="H327" t="s">
        <v>11</v>
      </c>
      <c r="I327" t="s">
        <v>12</v>
      </c>
      <c r="J327" t="s">
        <v>13</v>
      </c>
      <c r="K327" t="str">
        <f>IF(Hospitalisation_table[[#This Row],[month]]="?","Sep",Hospitalisation_table[[#This Row],[month]])</f>
        <v>Oct</v>
      </c>
      <c r="L327">
        <f>IF(Hospitalisation_table[[#This Row],[year]] = "?",ROUNDUP(AVERAGE(Hospitalisation_table[year]),0),Hospitalisation_table[[#This Row],[year]])</f>
        <v>1958</v>
      </c>
      <c r="M327" t="str">
        <f>IF(Hospitalisation_table[[#This Row],[Hospital tier]]="?","tier - 2",Hospitalisation_table[[#This Row],[Hospital tier]])</f>
        <v>tier - 2</v>
      </c>
      <c r="N327" t="str">
        <f>IF(Hospitalisation_table[[#This Row],[City tier]]="?","tier - 2",Hospitalisation_table[[#This Row],[City tier]])</f>
        <v>tier - 3</v>
      </c>
      <c r="O327" t="str">
        <f>IF(Hospitalisation_table[[#This Row],[State ID]]="?","Unknown",Hospitalisation_table[[#This Row],[State ID]])</f>
        <v>R1013</v>
      </c>
      <c r="P327" s="20" t="str">
        <f>_xlfn.CONCAT(Hospitalisation_table[[#This Row],[date]],"-",Hospitalisation_table[[#This Row],[Month_Updated]],"-",Hospitalisation_table[[#This Row],[Year_Update]])</f>
        <v>15-Oct-1958</v>
      </c>
      <c r="Q327">
        <f>DATEDIF(Hospitalisation_table[[#This Row],[Date of Birth]],"8-Jun-2023","Y")</f>
        <v>64</v>
      </c>
    </row>
    <row r="328" spans="1:17" x14ac:dyDescent="0.3">
      <c r="A328" t="s">
        <v>1667</v>
      </c>
      <c r="B328" t="str">
        <f>IF(Hospitalisation_table[[#This Row],[Customer ID]]="?","UnKnown",Hospitalisation_table[[#This Row],[Customer ID]])</f>
        <v>Id704</v>
      </c>
      <c r="C328">
        <v>1958</v>
      </c>
      <c r="D328" t="s">
        <v>10</v>
      </c>
      <c r="E328">
        <v>10</v>
      </c>
      <c r="F328">
        <v>0</v>
      </c>
      <c r="G328" s="24">
        <v>14319.03</v>
      </c>
      <c r="H328" t="s">
        <v>11</v>
      </c>
      <c r="I328" t="s">
        <v>11</v>
      </c>
      <c r="J328" t="s">
        <v>42</v>
      </c>
      <c r="K328" t="str">
        <f>IF(Hospitalisation_table[[#This Row],[month]]="?","Sep",Hospitalisation_table[[#This Row],[month]])</f>
        <v>Jul</v>
      </c>
      <c r="L328">
        <f>IF(Hospitalisation_table[[#This Row],[year]] = "?",ROUNDUP(AVERAGE(Hospitalisation_table[year]),0),Hospitalisation_table[[#This Row],[year]])</f>
        <v>1958</v>
      </c>
      <c r="M328" t="str">
        <f>IF(Hospitalisation_table[[#This Row],[Hospital tier]]="?","tier - 2",Hospitalisation_table[[#This Row],[Hospital tier]])</f>
        <v>tier - 2</v>
      </c>
      <c r="N328" t="str">
        <f>IF(Hospitalisation_table[[#This Row],[City tier]]="?","tier - 2",Hospitalisation_table[[#This Row],[City tier]])</f>
        <v>tier - 2</v>
      </c>
      <c r="O328" t="str">
        <f>IF(Hospitalisation_table[[#This Row],[State ID]]="?","Unknown",Hospitalisation_table[[#This Row],[State ID]])</f>
        <v>R1011</v>
      </c>
      <c r="P328" s="20" t="str">
        <f>_xlfn.CONCAT(Hospitalisation_table[[#This Row],[date]],"-",Hospitalisation_table[[#This Row],[Month_Updated]],"-",Hospitalisation_table[[#This Row],[Year_Update]])</f>
        <v>10-Jul-1958</v>
      </c>
      <c r="Q328">
        <f>DATEDIF(Hospitalisation_table[[#This Row],[Date of Birth]],"8-Jun-2023","Y")</f>
        <v>64</v>
      </c>
    </row>
    <row r="329" spans="1:17" x14ac:dyDescent="0.3">
      <c r="A329" t="s">
        <v>1668</v>
      </c>
      <c r="B329" t="str">
        <f>IF(Hospitalisation_table[[#This Row],[Customer ID]]="?","UnKnown",Hospitalisation_table[[#This Row],[Customer ID]])</f>
        <v>Id703</v>
      </c>
      <c r="C329">
        <v>1969</v>
      </c>
      <c r="D329" t="s">
        <v>20</v>
      </c>
      <c r="E329">
        <v>26</v>
      </c>
      <c r="F329">
        <v>0</v>
      </c>
      <c r="G329" s="24">
        <v>14337.91</v>
      </c>
      <c r="H329" t="s">
        <v>11</v>
      </c>
      <c r="I329" t="s">
        <v>12</v>
      </c>
      <c r="J329" t="s">
        <v>632</v>
      </c>
      <c r="K329" t="str">
        <f>IF(Hospitalisation_table[[#This Row],[month]]="?","Sep",Hospitalisation_table[[#This Row],[month]])</f>
        <v>Sep</v>
      </c>
      <c r="L329">
        <f>IF(Hospitalisation_table[[#This Row],[year]] = "?",ROUNDUP(AVERAGE(Hospitalisation_table[year]),0),Hospitalisation_table[[#This Row],[year]])</f>
        <v>1969</v>
      </c>
      <c r="M329" t="str">
        <f>IF(Hospitalisation_table[[#This Row],[Hospital tier]]="?","tier - 2",Hospitalisation_table[[#This Row],[Hospital tier]])</f>
        <v>tier - 2</v>
      </c>
      <c r="N329" t="str">
        <f>IF(Hospitalisation_table[[#This Row],[City tier]]="?","tier - 2",Hospitalisation_table[[#This Row],[City tier]])</f>
        <v>tier - 3</v>
      </c>
      <c r="O329" t="str">
        <f>IF(Hospitalisation_table[[#This Row],[State ID]]="?","Unknown",Hospitalisation_table[[#This Row],[State ID]])</f>
        <v>R1022</v>
      </c>
      <c r="P329" s="20" t="str">
        <f>_xlfn.CONCAT(Hospitalisation_table[[#This Row],[date]],"-",Hospitalisation_table[[#This Row],[Month_Updated]],"-",Hospitalisation_table[[#This Row],[Year_Update]])</f>
        <v>26-Sep-1969</v>
      </c>
      <c r="Q329">
        <f>DATEDIF(Hospitalisation_table[[#This Row],[Date of Birth]],"8-Jun-2023","Y")</f>
        <v>53</v>
      </c>
    </row>
    <row r="330" spans="1:17" x14ac:dyDescent="0.3">
      <c r="A330" t="s">
        <v>1669</v>
      </c>
      <c r="B330" t="str">
        <f>IF(Hospitalisation_table[[#This Row],[Customer ID]]="?","UnKnown",Hospitalisation_table[[#This Row],[Customer ID]])</f>
        <v>Id702</v>
      </c>
      <c r="C330">
        <v>1959</v>
      </c>
      <c r="D330" t="s">
        <v>30</v>
      </c>
      <c r="E330">
        <v>24</v>
      </c>
      <c r="F330">
        <v>1</v>
      </c>
      <c r="G330" s="24">
        <v>14349.85</v>
      </c>
      <c r="H330" t="s">
        <v>11</v>
      </c>
      <c r="I330" t="s">
        <v>11</v>
      </c>
      <c r="J330" t="s">
        <v>23</v>
      </c>
      <c r="K330" t="str">
        <f>IF(Hospitalisation_table[[#This Row],[month]]="?","Sep",Hospitalisation_table[[#This Row],[month]])</f>
        <v>Dec</v>
      </c>
      <c r="L330">
        <f>IF(Hospitalisation_table[[#This Row],[year]] = "?",ROUNDUP(AVERAGE(Hospitalisation_table[year]),0),Hospitalisation_table[[#This Row],[year]])</f>
        <v>1959</v>
      </c>
      <c r="M330" t="str">
        <f>IF(Hospitalisation_table[[#This Row],[Hospital tier]]="?","tier - 2",Hospitalisation_table[[#This Row],[Hospital tier]])</f>
        <v>tier - 2</v>
      </c>
      <c r="N330" t="str">
        <f>IF(Hospitalisation_table[[#This Row],[City tier]]="?","tier - 2",Hospitalisation_table[[#This Row],[City tier]])</f>
        <v>tier - 2</v>
      </c>
      <c r="O330" t="str">
        <f>IF(Hospitalisation_table[[#This Row],[State ID]]="?","Unknown",Hospitalisation_table[[#This Row],[State ID]])</f>
        <v>R1012</v>
      </c>
      <c r="P330" s="20" t="str">
        <f>_xlfn.CONCAT(Hospitalisation_table[[#This Row],[date]],"-",Hospitalisation_table[[#This Row],[Month_Updated]],"-",Hospitalisation_table[[#This Row],[Year_Update]])</f>
        <v>24-Dec-1959</v>
      </c>
      <c r="Q330">
        <f>DATEDIF(Hospitalisation_table[[#This Row],[Date of Birth]],"8-Jun-2023","Y")</f>
        <v>63</v>
      </c>
    </row>
    <row r="331" spans="1:17" x14ac:dyDescent="0.3">
      <c r="A331" t="s">
        <v>1670</v>
      </c>
      <c r="B331" t="str">
        <f>IF(Hospitalisation_table[[#This Row],[Customer ID]]="?","UnKnown",Hospitalisation_table[[#This Row],[Customer ID]])</f>
        <v>Id701</v>
      </c>
      <c r="C331">
        <v>1967</v>
      </c>
      <c r="D331" t="s">
        <v>37</v>
      </c>
      <c r="E331">
        <v>10</v>
      </c>
      <c r="F331">
        <v>0</v>
      </c>
      <c r="G331" s="24">
        <v>14355.43</v>
      </c>
      <c r="H331" t="s">
        <v>11</v>
      </c>
      <c r="I331" t="s">
        <v>16</v>
      </c>
      <c r="J331" t="s">
        <v>535</v>
      </c>
      <c r="K331" t="str">
        <f>IF(Hospitalisation_table[[#This Row],[month]]="?","Sep",Hospitalisation_table[[#This Row],[month]])</f>
        <v>Oct</v>
      </c>
      <c r="L331">
        <f>IF(Hospitalisation_table[[#This Row],[year]] = "?",ROUNDUP(AVERAGE(Hospitalisation_table[year]),0),Hospitalisation_table[[#This Row],[year]])</f>
        <v>1967</v>
      </c>
      <c r="M331" t="str">
        <f>IF(Hospitalisation_table[[#This Row],[Hospital tier]]="?","tier - 2",Hospitalisation_table[[#This Row],[Hospital tier]])</f>
        <v>tier - 2</v>
      </c>
      <c r="N331" t="str">
        <f>IF(Hospitalisation_table[[#This Row],[City tier]]="?","tier - 2",Hospitalisation_table[[#This Row],[City tier]])</f>
        <v>tier - 1</v>
      </c>
      <c r="O331" t="str">
        <f>IF(Hospitalisation_table[[#This Row],[State ID]]="?","Unknown",Hospitalisation_table[[#This Row],[State ID]])</f>
        <v>R1026</v>
      </c>
      <c r="P331" s="20" t="str">
        <f>_xlfn.CONCAT(Hospitalisation_table[[#This Row],[date]],"-",Hospitalisation_table[[#This Row],[Month_Updated]],"-",Hospitalisation_table[[#This Row],[Year_Update]])</f>
        <v>10-Oct-1967</v>
      </c>
      <c r="Q331">
        <f>DATEDIF(Hospitalisation_table[[#This Row],[Date of Birth]],"8-Jun-2023","Y")</f>
        <v>55</v>
      </c>
    </row>
    <row r="332" spans="1:17" x14ac:dyDescent="0.3">
      <c r="A332" t="s">
        <v>1671</v>
      </c>
      <c r="B332" t="str">
        <f>IF(Hospitalisation_table[[#This Row],[Customer ID]]="?","UnKnown",Hospitalisation_table[[#This Row],[Customer ID]])</f>
        <v>Id700</v>
      </c>
      <c r="C332">
        <v>1988</v>
      </c>
      <c r="D332" t="s">
        <v>15</v>
      </c>
      <c r="E332">
        <v>16</v>
      </c>
      <c r="F332">
        <v>1</v>
      </c>
      <c r="G332" s="24">
        <v>14358.36</v>
      </c>
      <c r="H332" t="s">
        <v>11</v>
      </c>
      <c r="I332" t="s">
        <v>11</v>
      </c>
      <c r="J332" t="s">
        <v>42</v>
      </c>
      <c r="K332" t="str">
        <f>IF(Hospitalisation_table[[#This Row],[month]]="?","Sep",Hospitalisation_table[[#This Row],[month]])</f>
        <v>Nov</v>
      </c>
      <c r="L332">
        <f>IF(Hospitalisation_table[[#This Row],[year]] = "?",ROUNDUP(AVERAGE(Hospitalisation_table[year]),0),Hospitalisation_table[[#This Row],[year]])</f>
        <v>1988</v>
      </c>
      <c r="M332" t="str">
        <f>IF(Hospitalisation_table[[#This Row],[Hospital tier]]="?","tier - 2",Hospitalisation_table[[#This Row],[Hospital tier]])</f>
        <v>tier - 2</v>
      </c>
      <c r="N332" t="str">
        <f>IF(Hospitalisation_table[[#This Row],[City tier]]="?","tier - 2",Hospitalisation_table[[#This Row],[City tier]])</f>
        <v>tier - 2</v>
      </c>
      <c r="O332" t="str">
        <f>IF(Hospitalisation_table[[#This Row],[State ID]]="?","Unknown",Hospitalisation_table[[#This Row],[State ID]])</f>
        <v>R1011</v>
      </c>
      <c r="P332" s="20" t="str">
        <f>_xlfn.CONCAT(Hospitalisation_table[[#This Row],[date]],"-",Hospitalisation_table[[#This Row],[Month_Updated]],"-",Hospitalisation_table[[#This Row],[Year_Update]])</f>
        <v>16-Nov-1988</v>
      </c>
      <c r="Q332">
        <f>DATEDIF(Hospitalisation_table[[#This Row],[Date of Birth]],"8-Jun-2023","Y")</f>
        <v>34</v>
      </c>
    </row>
    <row r="333" spans="1:17" x14ac:dyDescent="0.3">
      <c r="A333" t="s">
        <v>2303</v>
      </c>
      <c r="B333" t="str">
        <f>IF(Hospitalisation_table[[#This Row],[Customer ID]]="?","UnKnown",Hospitalisation_table[[#This Row],[Customer ID]])</f>
        <v>Id70</v>
      </c>
      <c r="C333">
        <v>1968</v>
      </c>
      <c r="D333" t="s">
        <v>30</v>
      </c>
      <c r="E333">
        <v>19</v>
      </c>
      <c r="F333">
        <v>1</v>
      </c>
      <c r="G333" s="24">
        <v>41999.519999999997</v>
      </c>
      <c r="H333" t="s">
        <v>16</v>
      </c>
      <c r="I333" t="s">
        <v>12</v>
      </c>
      <c r="J333" t="s">
        <v>13</v>
      </c>
      <c r="K333" t="str">
        <f>IF(Hospitalisation_table[[#This Row],[month]]="?","Sep",Hospitalisation_table[[#This Row],[month]])</f>
        <v>Dec</v>
      </c>
      <c r="L333">
        <f>IF(Hospitalisation_table[[#This Row],[year]] = "?",ROUNDUP(AVERAGE(Hospitalisation_table[year]),0),Hospitalisation_table[[#This Row],[year]])</f>
        <v>1968</v>
      </c>
      <c r="M333" t="str">
        <f>IF(Hospitalisation_table[[#This Row],[Hospital tier]]="?","tier - 2",Hospitalisation_table[[#This Row],[Hospital tier]])</f>
        <v>tier - 1</v>
      </c>
      <c r="N333" t="str">
        <f>IF(Hospitalisation_table[[#This Row],[City tier]]="?","tier - 2",Hospitalisation_table[[#This Row],[City tier]])</f>
        <v>tier - 3</v>
      </c>
      <c r="O333" t="str">
        <f>IF(Hospitalisation_table[[#This Row],[State ID]]="?","Unknown",Hospitalisation_table[[#This Row],[State ID]])</f>
        <v>R1013</v>
      </c>
      <c r="P333" s="20" t="str">
        <f>_xlfn.CONCAT(Hospitalisation_table[[#This Row],[date]],"-",Hospitalisation_table[[#This Row],[Month_Updated]],"-",Hospitalisation_table[[#This Row],[Year_Update]])</f>
        <v>19-Dec-1968</v>
      </c>
      <c r="Q333">
        <f>DATEDIF(Hospitalisation_table[[#This Row],[Date of Birth]],"8-Jun-2023","Y")</f>
        <v>54</v>
      </c>
    </row>
    <row r="334" spans="1:17" x14ac:dyDescent="0.3">
      <c r="A334" t="s">
        <v>2366</v>
      </c>
      <c r="B334" t="str">
        <f>IF(Hospitalisation_table[[#This Row],[Customer ID]]="?","UnKnown",Hospitalisation_table[[#This Row],[Customer ID]])</f>
        <v>Id7</v>
      </c>
      <c r="C334">
        <v>1994</v>
      </c>
      <c r="D334" t="s">
        <v>37</v>
      </c>
      <c r="E334">
        <v>27</v>
      </c>
      <c r="F334">
        <v>1</v>
      </c>
      <c r="G334" s="24">
        <v>51194.559999999998</v>
      </c>
      <c r="H334" t="s">
        <v>16</v>
      </c>
      <c r="I334" t="s">
        <v>12</v>
      </c>
      <c r="J334" t="s">
        <v>42</v>
      </c>
      <c r="K334" t="str">
        <f>IF(Hospitalisation_table[[#This Row],[month]]="?","Sep",Hospitalisation_table[[#This Row],[month]])</f>
        <v>Oct</v>
      </c>
      <c r="L334">
        <f>IF(Hospitalisation_table[[#This Row],[year]] = "?",ROUNDUP(AVERAGE(Hospitalisation_table[year]),0),Hospitalisation_table[[#This Row],[year]])</f>
        <v>1994</v>
      </c>
      <c r="M334" t="str">
        <f>IF(Hospitalisation_table[[#This Row],[Hospital tier]]="?","tier - 2",Hospitalisation_table[[#This Row],[Hospital tier]])</f>
        <v>tier - 1</v>
      </c>
      <c r="N334" t="str">
        <f>IF(Hospitalisation_table[[#This Row],[City tier]]="?","tier - 2",Hospitalisation_table[[#This Row],[City tier]])</f>
        <v>tier - 3</v>
      </c>
      <c r="O334" t="str">
        <f>IF(Hospitalisation_table[[#This Row],[State ID]]="?","Unknown",Hospitalisation_table[[#This Row],[State ID]])</f>
        <v>R1011</v>
      </c>
      <c r="P334" s="20" t="str">
        <f>_xlfn.CONCAT(Hospitalisation_table[[#This Row],[date]],"-",Hospitalisation_table[[#This Row],[Month_Updated]],"-",Hospitalisation_table[[#This Row],[Year_Update]])</f>
        <v>27-Oct-1994</v>
      </c>
      <c r="Q334">
        <f>DATEDIF(Hospitalisation_table[[#This Row],[Date of Birth]],"8-Jun-2023","Y")</f>
        <v>28</v>
      </c>
    </row>
    <row r="335" spans="1:17" x14ac:dyDescent="0.3">
      <c r="A335" t="s">
        <v>1672</v>
      </c>
      <c r="B335" t="str">
        <f>IF(Hospitalisation_table[[#This Row],[Customer ID]]="?","UnKnown",Hospitalisation_table[[#This Row],[Customer ID]])</f>
        <v>Id699</v>
      </c>
      <c r="C335">
        <v>1963</v>
      </c>
      <c r="D335" t="s">
        <v>10</v>
      </c>
      <c r="E335">
        <v>16</v>
      </c>
      <c r="F335">
        <v>3</v>
      </c>
      <c r="G335" s="24">
        <v>14382.71</v>
      </c>
      <c r="H335" t="s">
        <v>11</v>
      </c>
      <c r="I335" t="s">
        <v>11</v>
      </c>
      <c r="J335" t="s">
        <v>23</v>
      </c>
      <c r="K335" t="str">
        <f>IF(Hospitalisation_table[[#This Row],[month]]="?","Sep",Hospitalisation_table[[#This Row],[month]])</f>
        <v>Jul</v>
      </c>
      <c r="L335">
        <f>IF(Hospitalisation_table[[#This Row],[year]] = "?",ROUNDUP(AVERAGE(Hospitalisation_table[year]),0),Hospitalisation_table[[#This Row],[year]])</f>
        <v>1963</v>
      </c>
      <c r="M335" t="str">
        <f>IF(Hospitalisation_table[[#This Row],[Hospital tier]]="?","tier - 2",Hospitalisation_table[[#This Row],[Hospital tier]])</f>
        <v>tier - 2</v>
      </c>
      <c r="N335" t="str">
        <f>IF(Hospitalisation_table[[#This Row],[City tier]]="?","tier - 2",Hospitalisation_table[[#This Row],[City tier]])</f>
        <v>tier - 2</v>
      </c>
      <c r="O335" t="str">
        <f>IF(Hospitalisation_table[[#This Row],[State ID]]="?","Unknown",Hospitalisation_table[[#This Row],[State ID]])</f>
        <v>R1012</v>
      </c>
      <c r="P335" s="20" t="str">
        <f>_xlfn.CONCAT(Hospitalisation_table[[#This Row],[date]],"-",Hospitalisation_table[[#This Row],[Month_Updated]],"-",Hospitalisation_table[[#This Row],[Year_Update]])</f>
        <v>16-Jul-1963</v>
      </c>
      <c r="Q335">
        <f>DATEDIF(Hospitalisation_table[[#This Row],[Date of Birth]],"8-Jun-2023","Y")</f>
        <v>59</v>
      </c>
    </row>
    <row r="336" spans="1:17" x14ac:dyDescent="0.3">
      <c r="A336" t="s">
        <v>1673</v>
      </c>
      <c r="B336" t="str">
        <f>IF(Hospitalisation_table[[#This Row],[Customer ID]]="?","UnKnown",Hospitalisation_table[[#This Row],[Customer ID]])</f>
        <v>Id698</v>
      </c>
      <c r="C336">
        <v>1965</v>
      </c>
      <c r="D336" t="s">
        <v>18</v>
      </c>
      <c r="E336">
        <v>22</v>
      </c>
      <c r="F336">
        <v>4</v>
      </c>
      <c r="G336" s="24">
        <v>14394.4</v>
      </c>
      <c r="H336" t="s">
        <v>11</v>
      </c>
      <c r="I336" t="s">
        <v>12</v>
      </c>
      <c r="J336" t="s">
        <v>247</v>
      </c>
      <c r="K336" t="str">
        <f>IF(Hospitalisation_table[[#This Row],[month]]="?","Sep",Hospitalisation_table[[#This Row],[month]])</f>
        <v>Jun</v>
      </c>
      <c r="L336">
        <f>IF(Hospitalisation_table[[#This Row],[year]] = "?",ROUNDUP(AVERAGE(Hospitalisation_table[year]),0),Hospitalisation_table[[#This Row],[year]])</f>
        <v>1965</v>
      </c>
      <c r="M336" t="str">
        <f>IF(Hospitalisation_table[[#This Row],[Hospital tier]]="?","tier - 2",Hospitalisation_table[[#This Row],[Hospital tier]])</f>
        <v>tier - 2</v>
      </c>
      <c r="N336" t="str">
        <f>IF(Hospitalisation_table[[#This Row],[City tier]]="?","tier - 2",Hospitalisation_table[[#This Row],[City tier]])</f>
        <v>tier - 3</v>
      </c>
      <c r="O336" t="str">
        <f>IF(Hospitalisation_table[[#This Row],[State ID]]="?","Unknown",Hospitalisation_table[[#This Row],[State ID]])</f>
        <v>R1024</v>
      </c>
      <c r="P336" s="20" t="str">
        <f>_xlfn.CONCAT(Hospitalisation_table[[#This Row],[date]],"-",Hospitalisation_table[[#This Row],[Month_Updated]],"-",Hospitalisation_table[[#This Row],[Year_Update]])</f>
        <v>22-Jun-1965</v>
      </c>
      <c r="Q336">
        <f>DATEDIF(Hospitalisation_table[[#This Row],[Date of Birth]],"8-Jun-2023","Y")</f>
        <v>57</v>
      </c>
    </row>
    <row r="337" spans="1:17" x14ac:dyDescent="0.3">
      <c r="A337" t="s">
        <v>1674</v>
      </c>
      <c r="B337" t="str">
        <f>IF(Hospitalisation_table[[#This Row],[Customer ID]]="?","UnKnown",Hospitalisation_table[[#This Row],[Customer ID]])</f>
        <v>Id697</v>
      </c>
      <c r="C337">
        <v>1958</v>
      </c>
      <c r="D337" t="s">
        <v>20</v>
      </c>
      <c r="E337">
        <v>14</v>
      </c>
      <c r="F337">
        <v>0</v>
      </c>
      <c r="G337" s="24">
        <v>14394.56</v>
      </c>
      <c r="H337" t="s">
        <v>11</v>
      </c>
      <c r="I337" t="s">
        <v>16</v>
      </c>
      <c r="J337" t="s">
        <v>170</v>
      </c>
      <c r="K337" t="str">
        <f>IF(Hospitalisation_table[[#This Row],[month]]="?","Sep",Hospitalisation_table[[#This Row],[month]])</f>
        <v>Sep</v>
      </c>
      <c r="L337">
        <f>IF(Hospitalisation_table[[#This Row],[year]] = "?",ROUNDUP(AVERAGE(Hospitalisation_table[year]),0),Hospitalisation_table[[#This Row],[year]])</f>
        <v>1958</v>
      </c>
      <c r="M337" t="str">
        <f>IF(Hospitalisation_table[[#This Row],[Hospital tier]]="?","tier - 2",Hospitalisation_table[[#This Row],[Hospital tier]])</f>
        <v>tier - 2</v>
      </c>
      <c r="N337" t="str">
        <f>IF(Hospitalisation_table[[#This Row],[City tier]]="?","tier - 2",Hospitalisation_table[[#This Row],[City tier]])</f>
        <v>tier - 1</v>
      </c>
      <c r="O337" t="str">
        <f>IF(Hospitalisation_table[[#This Row],[State ID]]="?","Unknown",Hospitalisation_table[[#This Row],[State ID]])</f>
        <v>R1018</v>
      </c>
      <c r="P337" s="20" t="str">
        <f>_xlfn.CONCAT(Hospitalisation_table[[#This Row],[date]],"-",Hospitalisation_table[[#This Row],[Month_Updated]],"-",Hospitalisation_table[[#This Row],[Year_Update]])</f>
        <v>14-Sep-1958</v>
      </c>
      <c r="Q337">
        <f>DATEDIF(Hospitalisation_table[[#This Row],[Date of Birth]],"8-Jun-2023","Y")</f>
        <v>64</v>
      </c>
    </row>
    <row r="338" spans="1:17" x14ac:dyDescent="0.3">
      <c r="A338" t="s">
        <v>1675</v>
      </c>
      <c r="B338" t="str">
        <f>IF(Hospitalisation_table[[#This Row],[Customer ID]]="?","UnKnown",Hospitalisation_table[[#This Row],[Customer ID]])</f>
        <v>Id696</v>
      </c>
      <c r="C338">
        <v>1958</v>
      </c>
      <c r="D338" t="s">
        <v>10</v>
      </c>
      <c r="E338">
        <v>29</v>
      </c>
      <c r="F338">
        <v>0</v>
      </c>
      <c r="G338" s="24">
        <v>14410.93</v>
      </c>
      <c r="H338" t="s">
        <v>11</v>
      </c>
      <c r="I338" t="s">
        <v>11</v>
      </c>
      <c r="J338" t="s">
        <v>168</v>
      </c>
      <c r="K338" t="str">
        <f>IF(Hospitalisation_table[[#This Row],[month]]="?","Sep",Hospitalisation_table[[#This Row],[month]])</f>
        <v>Jul</v>
      </c>
      <c r="L338">
        <f>IF(Hospitalisation_table[[#This Row],[year]] = "?",ROUNDUP(AVERAGE(Hospitalisation_table[year]),0),Hospitalisation_table[[#This Row],[year]])</f>
        <v>1958</v>
      </c>
      <c r="M338" t="str">
        <f>IF(Hospitalisation_table[[#This Row],[Hospital tier]]="?","tier - 2",Hospitalisation_table[[#This Row],[Hospital tier]])</f>
        <v>tier - 2</v>
      </c>
      <c r="N338" t="str">
        <f>IF(Hospitalisation_table[[#This Row],[City tier]]="?","tier - 2",Hospitalisation_table[[#This Row],[City tier]])</f>
        <v>tier - 2</v>
      </c>
      <c r="O338" t="str">
        <f>IF(Hospitalisation_table[[#This Row],[State ID]]="?","Unknown",Hospitalisation_table[[#This Row],[State ID]])</f>
        <v>R1016</v>
      </c>
      <c r="P338" s="20" t="str">
        <f>_xlfn.CONCAT(Hospitalisation_table[[#This Row],[date]],"-",Hospitalisation_table[[#This Row],[Month_Updated]],"-",Hospitalisation_table[[#This Row],[Year_Update]])</f>
        <v>29-Jul-1958</v>
      </c>
      <c r="Q338">
        <f>DATEDIF(Hospitalisation_table[[#This Row],[Date of Birth]],"8-Jun-2023","Y")</f>
        <v>64</v>
      </c>
    </row>
    <row r="339" spans="1:17" x14ac:dyDescent="0.3">
      <c r="A339" t="s">
        <v>1676</v>
      </c>
      <c r="B339" t="str">
        <f>IF(Hospitalisation_table[[#This Row],[Customer ID]]="?","UnKnown",Hospitalisation_table[[#This Row],[Customer ID]])</f>
        <v>Id695</v>
      </c>
      <c r="C339">
        <v>1958</v>
      </c>
      <c r="D339" t="s">
        <v>20</v>
      </c>
      <c r="E339">
        <v>20</v>
      </c>
      <c r="F339">
        <v>1</v>
      </c>
      <c r="G339" s="24">
        <v>14418.28</v>
      </c>
      <c r="H339" t="s">
        <v>11</v>
      </c>
      <c r="I339" t="s">
        <v>12</v>
      </c>
      <c r="J339" t="s">
        <v>13</v>
      </c>
      <c r="K339" t="str">
        <f>IF(Hospitalisation_table[[#This Row],[month]]="?","Sep",Hospitalisation_table[[#This Row],[month]])</f>
        <v>Sep</v>
      </c>
      <c r="L339">
        <f>IF(Hospitalisation_table[[#This Row],[year]] = "?",ROUNDUP(AVERAGE(Hospitalisation_table[year]),0),Hospitalisation_table[[#This Row],[year]])</f>
        <v>1958</v>
      </c>
      <c r="M339" t="str">
        <f>IF(Hospitalisation_table[[#This Row],[Hospital tier]]="?","tier - 2",Hospitalisation_table[[#This Row],[Hospital tier]])</f>
        <v>tier - 2</v>
      </c>
      <c r="N339" t="str">
        <f>IF(Hospitalisation_table[[#This Row],[City tier]]="?","tier - 2",Hospitalisation_table[[#This Row],[City tier]])</f>
        <v>tier - 3</v>
      </c>
      <c r="O339" t="str">
        <f>IF(Hospitalisation_table[[#This Row],[State ID]]="?","Unknown",Hospitalisation_table[[#This Row],[State ID]])</f>
        <v>R1013</v>
      </c>
      <c r="P339" s="20" t="str">
        <f>_xlfn.CONCAT(Hospitalisation_table[[#This Row],[date]],"-",Hospitalisation_table[[#This Row],[Month_Updated]],"-",Hospitalisation_table[[#This Row],[Year_Update]])</f>
        <v>20-Sep-1958</v>
      </c>
      <c r="Q339">
        <f>DATEDIF(Hospitalisation_table[[#This Row],[Date of Birth]],"8-Jun-2023","Y")</f>
        <v>64</v>
      </c>
    </row>
    <row r="340" spans="1:17" x14ac:dyDescent="0.3">
      <c r="A340" t="s">
        <v>1677</v>
      </c>
      <c r="B340" t="str">
        <f>IF(Hospitalisation_table[[#This Row],[Customer ID]]="?","UnKnown",Hospitalisation_table[[#This Row],[Customer ID]])</f>
        <v>Id694</v>
      </c>
      <c r="C340">
        <v>1999</v>
      </c>
      <c r="D340" t="s">
        <v>35</v>
      </c>
      <c r="E340">
        <v>10</v>
      </c>
      <c r="F340">
        <v>2</v>
      </c>
      <c r="G340" s="24">
        <v>14426.07</v>
      </c>
      <c r="H340" t="s">
        <v>11</v>
      </c>
      <c r="I340" t="s">
        <v>16</v>
      </c>
      <c r="J340" t="s">
        <v>23</v>
      </c>
      <c r="K340" t="str">
        <f>IF(Hospitalisation_table[[#This Row],[month]]="?","Sep",Hospitalisation_table[[#This Row],[month]])</f>
        <v>Aug</v>
      </c>
      <c r="L340">
        <f>IF(Hospitalisation_table[[#This Row],[year]] = "?",ROUNDUP(AVERAGE(Hospitalisation_table[year]),0),Hospitalisation_table[[#This Row],[year]])</f>
        <v>1999</v>
      </c>
      <c r="M340" t="str">
        <f>IF(Hospitalisation_table[[#This Row],[Hospital tier]]="?","tier - 2",Hospitalisation_table[[#This Row],[Hospital tier]])</f>
        <v>tier - 2</v>
      </c>
      <c r="N340" t="str">
        <f>IF(Hospitalisation_table[[#This Row],[City tier]]="?","tier - 2",Hospitalisation_table[[#This Row],[City tier]])</f>
        <v>tier - 1</v>
      </c>
      <c r="O340" t="str">
        <f>IF(Hospitalisation_table[[#This Row],[State ID]]="?","Unknown",Hospitalisation_table[[#This Row],[State ID]])</f>
        <v>R1012</v>
      </c>
      <c r="P340" s="20" t="str">
        <f>_xlfn.CONCAT(Hospitalisation_table[[#This Row],[date]],"-",Hospitalisation_table[[#This Row],[Month_Updated]],"-",Hospitalisation_table[[#This Row],[Year_Update]])</f>
        <v>10-Aug-1999</v>
      </c>
      <c r="Q340">
        <f>DATEDIF(Hospitalisation_table[[#This Row],[Date of Birth]],"8-Jun-2023","Y")</f>
        <v>23</v>
      </c>
    </row>
    <row r="341" spans="1:17" x14ac:dyDescent="0.3">
      <c r="A341" t="s">
        <v>1678</v>
      </c>
      <c r="B341" t="str">
        <f>IF(Hospitalisation_table[[#This Row],[Customer ID]]="?","UnKnown",Hospitalisation_table[[#This Row],[Customer ID]])</f>
        <v>Id693</v>
      </c>
      <c r="C341">
        <v>1967</v>
      </c>
      <c r="D341" t="s">
        <v>35</v>
      </c>
      <c r="E341">
        <v>15</v>
      </c>
      <c r="F341">
        <v>0</v>
      </c>
      <c r="G341" s="24">
        <v>14426.66</v>
      </c>
      <c r="H341" t="s">
        <v>11</v>
      </c>
      <c r="I341" t="s">
        <v>11</v>
      </c>
      <c r="J341" t="s">
        <v>535</v>
      </c>
      <c r="K341" t="str">
        <f>IF(Hospitalisation_table[[#This Row],[month]]="?","Sep",Hospitalisation_table[[#This Row],[month]])</f>
        <v>Aug</v>
      </c>
      <c r="L341">
        <f>IF(Hospitalisation_table[[#This Row],[year]] = "?",ROUNDUP(AVERAGE(Hospitalisation_table[year]),0),Hospitalisation_table[[#This Row],[year]])</f>
        <v>1967</v>
      </c>
      <c r="M341" t="str">
        <f>IF(Hospitalisation_table[[#This Row],[Hospital tier]]="?","tier - 2",Hospitalisation_table[[#This Row],[Hospital tier]])</f>
        <v>tier - 2</v>
      </c>
      <c r="N341" t="str">
        <f>IF(Hospitalisation_table[[#This Row],[City tier]]="?","tier - 2",Hospitalisation_table[[#This Row],[City tier]])</f>
        <v>tier - 2</v>
      </c>
      <c r="O341" t="str">
        <f>IF(Hospitalisation_table[[#This Row],[State ID]]="?","Unknown",Hospitalisation_table[[#This Row],[State ID]])</f>
        <v>R1026</v>
      </c>
      <c r="P341" s="20" t="str">
        <f>_xlfn.CONCAT(Hospitalisation_table[[#This Row],[date]],"-",Hospitalisation_table[[#This Row],[Month_Updated]],"-",Hospitalisation_table[[#This Row],[Year_Update]])</f>
        <v>15-Aug-1967</v>
      </c>
      <c r="Q341">
        <f>DATEDIF(Hospitalisation_table[[#This Row],[Date of Birth]],"8-Jun-2023","Y")</f>
        <v>55</v>
      </c>
    </row>
    <row r="342" spans="1:17" x14ac:dyDescent="0.3">
      <c r="A342" t="s">
        <v>1679</v>
      </c>
      <c r="B342" t="str">
        <f>IF(Hospitalisation_table[[#This Row],[Customer ID]]="?","UnKnown",Hospitalisation_table[[#This Row],[Customer ID]])</f>
        <v>Id692</v>
      </c>
      <c r="C342">
        <v>1967</v>
      </c>
      <c r="D342" t="s">
        <v>15</v>
      </c>
      <c r="E342">
        <v>4</v>
      </c>
      <c r="F342">
        <v>0</v>
      </c>
      <c r="G342" s="24">
        <v>14427.63</v>
      </c>
      <c r="H342" t="s">
        <v>11</v>
      </c>
      <c r="I342" t="s">
        <v>11</v>
      </c>
      <c r="J342" t="s">
        <v>300</v>
      </c>
      <c r="K342" t="str">
        <f>IF(Hospitalisation_table[[#This Row],[month]]="?","Sep",Hospitalisation_table[[#This Row],[month]])</f>
        <v>Nov</v>
      </c>
      <c r="L342">
        <f>IF(Hospitalisation_table[[#This Row],[year]] = "?",ROUNDUP(AVERAGE(Hospitalisation_table[year]),0),Hospitalisation_table[[#This Row],[year]])</f>
        <v>1967</v>
      </c>
      <c r="M342" t="str">
        <f>IF(Hospitalisation_table[[#This Row],[Hospital tier]]="?","tier - 2",Hospitalisation_table[[#This Row],[Hospital tier]])</f>
        <v>tier - 2</v>
      </c>
      <c r="N342" t="str">
        <f>IF(Hospitalisation_table[[#This Row],[City tier]]="?","tier - 2",Hospitalisation_table[[#This Row],[City tier]])</f>
        <v>tier - 2</v>
      </c>
      <c r="O342" t="str">
        <f>IF(Hospitalisation_table[[#This Row],[State ID]]="?","Unknown",Hospitalisation_table[[#This Row],[State ID]])</f>
        <v>R1021</v>
      </c>
      <c r="P342" s="20" t="str">
        <f>_xlfn.CONCAT(Hospitalisation_table[[#This Row],[date]],"-",Hospitalisation_table[[#This Row],[Month_Updated]],"-",Hospitalisation_table[[#This Row],[Year_Update]])</f>
        <v>4-Nov-1967</v>
      </c>
      <c r="Q342">
        <f>DATEDIF(Hospitalisation_table[[#This Row],[Date of Birth]],"8-Jun-2023","Y")</f>
        <v>55</v>
      </c>
    </row>
    <row r="343" spans="1:17" x14ac:dyDescent="0.3">
      <c r="A343" t="s">
        <v>1680</v>
      </c>
      <c r="B343" t="str">
        <f>IF(Hospitalisation_table[[#This Row],[Customer ID]]="?","UnKnown",Hospitalisation_table[[#This Row],[Customer ID]])</f>
        <v>Id691</v>
      </c>
      <c r="C343">
        <v>1959</v>
      </c>
      <c r="D343" t="s">
        <v>18</v>
      </c>
      <c r="E343">
        <v>29</v>
      </c>
      <c r="F343">
        <v>0</v>
      </c>
      <c r="G343" s="24">
        <v>14449.85</v>
      </c>
      <c r="H343" t="s">
        <v>11</v>
      </c>
      <c r="I343" t="s">
        <v>16</v>
      </c>
      <c r="J343" t="s">
        <v>247</v>
      </c>
      <c r="K343" t="str">
        <f>IF(Hospitalisation_table[[#This Row],[month]]="?","Sep",Hospitalisation_table[[#This Row],[month]])</f>
        <v>Jun</v>
      </c>
      <c r="L343">
        <f>IF(Hospitalisation_table[[#This Row],[year]] = "?",ROUNDUP(AVERAGE(Hospitalisation_table[year]),0),Hospitalisation_table[[#This Row],[year]])</f>
        <v>1959</v>
      </c>
      <c r="M343" t="str">
        <f>IF(Hospitalisation_table[[#This Row],[Hospital tier]]="?","tier - 2",Hospitalisation_table[[#This Row],[Hospital tier]])</f>
        <v>tier - 2</v>
      </c>
      <c r="N343" t="str">
        <f>IF(Hospitalisation_table[[#This Row],[City tier]]="?","tier - 2",Hospitalisation_table[[#This Row],[City tier]])</f>
        <v>tier - 1</v>
      </c>
      <c r="O343" t="str">
        <f>IF(Hospitalisation_table[[#This Row],[State ID]]="?","Unknown",Hospitalisation_table[[#This Row],[State ID]])</f>
        <v>R1024</v>
      </c>
      <c r="P343" s="20" t="str">
        <f>_xlfn.CONCAT(Hospitalisation_table[[#This Row],[date]],"-",Hospitalisation_table[[#This Row],[Month_Updated]],"-",Hospitalisation_table[[#This Row],[Year_Update]])</f>
        <v>29-Jun-1959</v>
      </c>
      <c r="Q343">
        <f>DATEDIF(Hospitalisation_table[[#This Row],[Date of Birth]],"8-Jun-2023","Y")</f>
        <v>63</v>
      </c>
    </row>
    <row r="344" spans="1:17" x14ac:dyDescent="0.3">
      <c r="A344" t="s">
        <v>1681</v>
      </c>
      <c r="B344" t="str">
        <f>IF(Hospitalisation_table[[#This Row],[Customer ID]]="?","UnKnown",Hospitalisation_table[[#This Row],[Customer ID]])</f>
        <v>Id690</v>
      </c>
      <c r="C344">
        <v>1959</v>
      </c>
      <c r="D344" t="s">
        <v>35</v>
      </c>
      <c r="E344">
        <v>3</v>
      </c>
      <c r="F344">
        <v>0</v>
      </c>
      <c r="G344" s="24">
        <v>14451.84</v>
      </c>
      <c r="H344" t="s">
        <v>11</v>
      </c>
      <c r="I344" t="s">
        <v>12</v>
      </c>
      <c r="J344" t="s">
        <v>249</v>
      </c>
      <c r="K344" t="str">
        <f>IF(Hospitalisation_table[[#This Row],[month]]="?","Sep",Hospitalisation_table[[#This Row],[month]])</f>
        <v>Aug</v>
      </c>
      <c r="L344">
        <f>IF(Hospitalisation_table[[#This Row],[year]] = "?",ROUNDUP(AVERAGE(Hospitalisation_table[year]),0),Hospitalisation_table[[#This Row],[year]])</f>
        <v>1959</v>
      </c>
      <c r="M344" t="str">
        <f>IF(Hospitalisation_table[[#This Row],[Hospital tier]]="?","tier - 2",Hospitalisation_table[[#This Row],[Hospital tier]])</f>
        <v>tier - 2</v>
      </c>
      <c r="N344" t="str">
        <f>IF(Hospitalisation_table[[#This Row],[City tier]]="?","tier - 2",Hospitalisation_table[[#This Row],[City tier]])</f>
        <v>tier - 3</v>
      </c>
      <c r="O344" t="str">
        <f>IF(Hospitalisation_table[[#This Row],[State ID]]="?","Unknown",Hospitalisation_table[[#This Row],[State ID]])</f>
        <v>R1023</v>
      </c>
      <c r="P344" s="20" t="str">
        <f>_xlfn.CONCAT(Hospitalisation_table[[#This Row],[date]],"-",Hospitalisation_table[[#This Row],[Month_Updated]],"-",Hospitalisation_table[[#This Row],[Year_Update]])</f>
        <v>3-Aug-1959</v>
      </c>
      <c r="Q344">
        <f>DATEDIF(Hospitalisation_table[[#This Row],[Date of Birth]],"8-Jun-2023","Y")</f>
        <v>63</v>
      </c>
    </row>
    <row r="345" spans="1:17" x14ac:dyDescent="0.3">
      <c r="A345" t="s">
        <v>2304</v>
      </c>
      <c r="B345" t="str">
        <f>IF(Hospitalisation_table[[#This Row],[Customer ID]]="?","UnKnown",Hospitalisation_table[[#This Row],[Customer ID]])</f>
        <v>Id69</v>
      </c>
      <c r="C345">
        <v>1976</v>
      </c>
      <c r="D345" t="s">
        <v>15</v>
      </c>
      <c r="E345">
        <v>28</v>
      </c>
      <c r="F345">
        <v>0</v>
      </c>
      <c r="G345" s="24">
        <v>42111.66</v>
      </c>
      <c r="H345" t="s">
        <v>16</v>
      </c>
      <c r="I345" t="s">
        <v>16</v>
      </c>
      <c r="J345" t="s">
        <v>247</v>
      </c>
      <c r="K345" t="str">
        <f>IF(Hospitalisation_table[[#This Row],[month]]="?","Sep",Hospitalisation_table[[#This Row],[month]])</f>
        <v>Nov</v>
      </c>
      <c r="L345">
        <f>IF(Hospitalisation_table[[#This Row],[year]] = "?",ROUNDUP(AVERAGE(Hospitalisation_table[year]),0),Hospitalisation_table[[#This Row],[year]])</f>
        <v>1976</v>
      </c>
      <c r="M345" t="str">
        <f>IF(Hospitalisation_table[[#This Row],[Hospital tier]]="?","tier - 2",Hospitalisation_table[[#This Row],[Hospital tier]])</f>
        <v>tier - 1</v>
      </c>
      <c r="N345" t="str">
        <f>IF(Hospitalisation_table[[#This Row],[City tier]]="?","tier - 2",Hospitalisation_table[[#This Row],[City tier]])</f>
        <v>tier - 1</v>
      </c>
      <c r="O345" t="str">
        <f>IF(Hospitalisation_table[[#This Row],[State ID]]="?","Unknown",Hospitalisation_table[[#This Row],[State ID]])</f>
        <v>R1024</v>
      </c>
      <c r="P345" s="20" t="str">
        <f>_xlfn.CONCAT(Hospitalisation_table[[#This Row],[date]],"-",Hospitalisation_table[[#This Row],[Month_Updated]],"-",Hospitalisation_table[[#This Row],[Year_Update]])</f>
        <v>28-Nov-1976</v>
      </c>
      <c r="Q345">
        <f>DATEDIF(Hospitalisation_table[[#This Row],[Date of Birth]],"8-Jun-2023","Y")</f>
        <v>46</v>
      </c>
    </row>
    <row r="346" spans="1:17" x14ac:dyDescent="0.3">
      <c r="A346" t="s">
        <v>1682</v>
      </c>
      <c r="B346" t="str">
        <f>IF(Hospitalisation_table[[#This Row],[Customer ID]]="?","UnKnown",Hospitalisation_table[[#This Row],[Customer ID]])</f>
        <v>Id689</v>
      </c>
      <c r="C346">
        <v>1996</v>
      </c>
      <c r="D346" t="s">
        <v>15</v>
      </c>
      <c r="E346">
        <v>10</v>
      </c>
      <c r="F346">
        <v>2</v>
      </c>
      <c r="G346" s="24">
        <v>14455.64</v>
      </c>
      <c r="H346" t="s">
        <v>11</v>
      </c>
      <c r="I346" t="s">
        <v>12</v>
      </c>
      <c r="J346" t="s">
        <v>247</v>
      </c>
      <c r="K346" t="str">
        <f>IF(Hospitalisation_table[[#This Row],[month]]="?","Sep",Hospitalisation_table[[#This Row],[month]])</f>
        <v>Nov</v>
      </c>
      <c r="L346">
        <f>IF(Hospitalisation_table[[#This Row],[year]] = "?",ROUNDUP(AVERAGE(Hospitalisation_table[year]),0),Hospitalisation_table[[#This Row],[year]])</f>
        <v>1996</v>
      </c>
      <c r="M346" t="str">
        <f>IF(Hospitalisation_table[[#This Row],[Hospital tier]]="?","tier - 2",Hospitalisation_table[[#This Row],[Hospital tier]])</f>
        <v>tier - 2</v>
      </c>
      <c r="N346" t="str">
        <f>IF(Hospitalisation_table[[#This Row],[City tier]]="?","tier - 2",Hospitalisation_table[[#This Row],[City tier]])</f>
        <v>tier - 3</v>
      </c>
      <c r="O346" t="str">
        <f>IF(Hospitalisation_table[[#This Row],[State ID]]="?","Unknown",Hospitalisation_table[[#This Row],[State ID]])</f>
        <v>R1024</v>
      </c>
      <c r="P346" s="20" t="str">
        <f>_xlfn.CONCAT(Hospitalisation_table[[#This Row],[date]],"-",Hospitalisation_table[[#This Row],[Month_Updated]],"-",Hospitalisation_table[[#This Row],[Year_Update]])</f>
        <v>10-Nov-1996</v>
      </c>
      <c r="Q346">
        <f>DATEDIF(Hospitalisation_table[[#This Row],[Date of Birth]],"8-Jun-2023","Y")</f>
        <v>26</v>
      </c>
    </row>
    <row r="347" spans="1:17" x14ac:dyDescent="0.3">
      <c r="A347" t="s">
        <v>1683</v>
      </c>
      <c r="B347" t="str">
        <f>IF(Hospitalisation_table[[#This Row],[Customer ID]]="?","UnKnown",Hospitalisation_table[[#This Row],[Customer ID]])</f>
        <v>Id688</v>
      </c>
      <c r="C347">
        <v>1976</v>
      </c>
      <c r="D347" t="s">
        <v>15</v>
      </c>
      <c r="E347">
        <v>27</v>
      </c>
      <c r="F347">
        <v>2</v>
      </c>
      <c r="G347" s="24">
        <v>14470.01</v>
      </c>
      <c r="H347" t="s">
        <v>11</v>
      </c>
      <c r="I347" t="s">
        <v>12</v>
      </c>
      <c r="J347" t="s">
        <v>23</v>
      </c>
      <c r="K347" t="str">
        <f>IF(Hospitalisation_table[[#This Row],[month]]="?","Sep",Hospitalisation_table[[#This Row],[month]])</f>
        <v>Nov</v>
      </c>
      <c r="L347">
        <f>IF(Hospitalisation_table[[#This Row],[year]] = "?",ROUNDUP(AVERAGE(Hospitalisation_table[year]),0),Hospitalisation_table[[#This Row],[year]])</f>
        <v>1976</v>
      </c>
      <c r="M347" t="str">
        <f>IF(Hospitalisation_table[[#This Row],[Hospital tier]]="?","tier - 2",Hospitalisation_table[[#This Row],[Hospital tier]])</f>
        <v>tier - 2</v>
      </c>
      <c r="N347" t="str">
        <f>IF(Hospitalisation_table[[#This Row],[City tier]]="?","tier - 2",Hospitalisation_table[[#This Row],[City tier]])</f>
        <v>tier - 3</v>
      </c>
      <c r="O347" t="str">
        <f>IF(Hospitalisation_table[[#This Row],[State ID]]="?","Unknown",Hospitalisation_table[[#This Row],[State ID]])</f>
        <v>R1012</v>
      </c>
      <c r="P347" s="20" t="str">
        <f>_xlfn.CONCAT(Hospitalisation_table[[#This Row],[date]],"-",Hospitalisation_table[[#This Row],[Month_Updated]],"-",Hospitalisation_table[[#This Row],[Year_Update]])</f>
        <v>27-Nov-1976</v>
      </c>
      <c r="Q347">
        <f>DATEDIF(Hospitalisation_table[[#This Row],[Date of Birth]],"8-Jun-2023","Y")</f>
        <v>46</v>
      </c>
    </row>
    <row r="348" spans="1:17" x14ac:dyDescent="0.3">
      <c r="A348" t="s">
        <v>1684</v>
      </c>
      <c r="B348" t="str">
        <f>IF(Hospitalisation_table[[#This Row],[Customer ID]]="?","UnKnown",Hospitalisation_table[[#This Row],[Customer ID]])</f>
        <v>Id687</v>
      </c>
      <c r="C348">
        <v>1959</v>
      </c>
      <c r="D348" t="s">
        <v>15</v>
      </c>
      <c r="E348">
        <v>20</v>
      </c>
      <c r="F348">
        <v>1</v>
      </c>
      <c r="G348" s="24">
        <v>14474.68</v>
      </c>
      <c r="H348" t="s">
        <v>11</v>
      </c>
      <c r="I348" t="s">
        <v>11</v>
      </c>
      <c r="J348" t="s">
        <v>13</v>
      </c>
      <c r="K348" t="str">
        <f>IF(Hospitalisation_table[[#This Row],[month]]="?","Sep",Hospitalisation_table[[#This Row],[month]])</f>
        <v>Nov</v>
      </c>
      <c r="L348">
        <f>IF(Hospitalisation_table[[#This Row],[year]] = "?",ROUNDUP(AVERAGE(Hospitalisation_table[year]),0),Hospitalisation_table[[#This Row],[year]])</f>
        <v>1959</v>
      </c>
      <c r="M348" t="str">
        <f>IF(Hospitalisation_table[[#This Row],[Hospital tier]]="?","tier - 2",Hospitalisation_table[[#This Row],[Hospital tier]])</f>
        <v>tier - 2</v>
      </c>
      <c r="N348" t="str">
        <f>IF(Hospitalisation_table[[#This Row],[City tier]]="?","tier - 2",Hospitalisation_table[[#This Row],[City tier]])</f>
        <v>tier - 2</v>
      </c>
      <c r="O348" t="str">
        <f>IF(Hospitalisation_table[[#This Row],[State ID]]="?","Unknown",Hospitalisation_table[[#This Row],[State ID]])</f>
        <v>R1013</v>
      </c>
      <c r="P348" s="20" t="str">
        <f>_xlfn.CONCAT(Hospitalisation_table[[#This Row],[date]],"-",Hospitalisation_table[[#This Row],[Month_Updated]],"-",Hospitalisation_table[[#This Row],[Year_Update]])</f>
        <v>20-Nov-1959</v>
      </c>
      <c r="Q348">
        <f>DATEDIF(Hospitalisation_table[[#This Row],[Date of Birth]],"8-Jun-2023","Y")</f>
        <v>63</v>
      </c>
    </row>
    <row r="349" spans="1:17" x14ac:dyDescent="0.3">
      <c r="A349" t="s">
        <v>1685</v>
      </c>
      <c r="B349" t="str">
        <f>IF(Hospitalisation_table[[#This Row],[Customer ID]]="?","UnKnown",Hospitalisation_table[[#This Row],[Customer ID]])</f>
        <v>Id686</v>
      </c>
      <c r="C349">
        <v>1979</v>
      </c>
      <c r="D349" t="s">
        <v>37</v>
      </c>
      <c r="E349">
        <v>20</v>
      </c>
      <c r="F349">
        <v>5</v>
      </c>
      <c r="G349" s="24">
        <v>14478.33</v>
      </c>
      <c r="H349" t="s">
        <v>11</v>
      </c>
      <c r="I349" t="s">
        <v>11</v>
      </c>
      <c r="J349" t="s">
        <v>13</v>
      </c>
      <c r="K349" t="str">
        <f>IF(Hospitalisation_table[[#This Row],[month]]="?","Sep",Hospitalisation_table[[#This Row],[month]])</f>
        <v>Oct</v>
      </c>
      <c r="L349">
        <f>IF(Hospitalisation_table[[#This Row],[year]] = "?",ROUNDUP(AVERAGE(Hospitalisation_table[year]),0),Hospitalisation_table[[#This Row],[year]])</f>
        <v>1979</v>
      </c>
      <c r="M349" t="str">
        <f>IF(Hospitalisation_table[[#This Row],[Hospital tier]]="?","tier - 2",Hospitalisation_table[[#This Row],[Hospital tier]])</f>
        <v>tier - 2</v>
      </c>
      <c r="N349" t="str">
        <f>IF(Hospitalisation_table[[#This Row],[City tier]]="?","tier - 2",Hospitalisation_table[[#This Row],[City tier]])</f>
        <v>tier - 2</v>
      </c>
      <c r="O349" t="str">
        <f>IF(Hospitalisation_table[[#This Row],[State ID]]="?","Unknown",Hospitalisation_table[[#This Row],[State ID]])</f>
        <v>R1013</v>
      </c>
      <c r="P349" s="20" t="str">
        <f>_xlfn.CONCAT(Hospitalisation_table[[#This Row],[date]],"-",Hospitalisation_table[[#This Row],[Month_Updated]],"-",Hospitalisation_table[[#This Row],[Year_Update]])</f>
        <v>20-Oct-1979</v>
      </c>
      <c r="Q349">
        <f>DATEDIF(Hospitalisation_table[[#This Row],[Date of Birth]],"8-Jun-2023","Y")</f>
        <v>43</v>
      </c>
    </row>
    <row r="350" spans="1:17" x14ac:dyDescent="0.3">
      <c r="A350" t="s">
        <v>1686</v>
      </c>
      <c r="B350" t="str">
        <f>IF(Hospitalisation_table[[#This Row],[Customer ID]]="?","UnKnown",Hospitalisation_table[[#This Row],[Customer ID]])</f>
        <v>Id685</v>
      </c>
      <c r="C350">
        <v>1989</v>
      </c>
      <c r="D350" t="s">
        <v>10</v>
      </c>
      <c r="E350">
        <v>22</v>
      </c>
      <c r="F350">
        <v>3</v>
      </c>
      <c r="G350" s="24">
        <v>14507.46</v>
      </c>
      <c r="H350" t="s">
        <v>11</v>
      </c>
      <c r="I350" t="s">
        <v>12</v>
      </c>
      <c r="J350" t="s">
        <v>23</v>
      </c>
      <c r="K350" t="str">
        <f>IF(Hospitalisation_table[[#This Row],[month]]="?","Sep",Hospitalisation_table[[#This Row],[month]])</f>
        <v>Jul</v>
      </c>
      <c r="L350">
        <f>IF(Hospitalisation_table[[#This Row],[year]] = "?",ROUNDUP(AVERAGE(Hospitalisation_table[year]),0),Hospitalisation_table[[#This Row],[year]])</f>
        <v>1989</v>
      </c>
      <c r="M350" t="str">
        <f>IF(Hospitalisation_table[[#This Row],[Hospital tier]]="?","tier - 2",Hospitalisation_table[[#This Row],[Hospital tier]])</f>
        <v>tier - 2</v>
      </c>
      <c r="N350" t="str">
        <f>IF(Hospitalisation_table[[#This Row],[City tier]]="?","tier - 2",Hospitalisation_table[[#This Row],[City tier]])</f>
        <v>tier - 3</v>
      </c>
      <c r="O350" t="str">
        <f>IF(Hospitalisation_table[[#This Row],[State ID]]="?","Unknown",Hospitalisation_table[[#This Row],[State ID]])</f>
        <v>R1012</v>
      </c>
      <c r="P350" s="20" t="str">
        <f>_xlfn.CONCAT(Hospitalisation_table[[#This Row],[date]],"-",Hospitalisation_table[[#This Row],[Month_Updated]],"-",Hospitalisation_table[[#This Row],[Year_Update]])</f>
        <v>22-Jul-1989</v>
      </c>
      <c r="Q350">
        <f>DATEDIF(Hospitalisation_table[[#This Row],[Date of Birth]],"8-Jun-2023","Y")</f>
        <v>33</v>
      </c>
    </row>
    <row r="351" spans="1:17" x14ac:dyDescent="0.3">
      <c r="A351" t="s">
        <v>1687</v>
      </c>
      <c r="B351" t="str">
        <f>IF(Hospitalisation_table[[#This Row],[Customer ID]]="?","UnKnown",Hospitalisation_table[[#This Row],[Customer ID]])</f>
        <v>Id684</v>
      </c>
      <c r="C351">
        <v>1989</v>
      </c>
      <c r="D351" t="s">
        <v>10</v>
      </c>
      <c r="E351">
        <v>14</v>
      </c>
      <c r="F351">
        <v>3</v>
      </c>
      <c r="G351" s="24">
        <v>14547.26</v>
      </c>
      <c r="H351" t="s">
        <v>11</v>
      </c>
      <c r="I351" t="s">
        <v>12</v>
      </c>
      <c r="J351" t="s">
        <v>42</v>
      </c>
      <c r="K351" t="str">
        <f>IF(Hospitalisation_table[[#This Row],[month]]="?","Sep",Hospitalisation_table[[#This Row],[month]])</f>
        <v>Jul</v>
      </c>
      <c r="L351">
        <f>IF(Hospitalisation_table[[#This Row],[year]] = "?",ROUNDUP(AVERAGE(Hospitalisation_table[year]),0),Hospitalisation_table[[#This Row],[year]])</f>
        <v>1989</v>
      </c>
      <c r="M351" t="str">
        <f>IF(Hospitalisation_table[[#This Row],[Hospital tier]]="?","tier - 2",Hospitalisation_table[[#This Row],[Hospital tier]])</f>
        <v>tier - 2</v>
      </c>
      <c r="N351" t="str">
        <f>IF(Hospitalisation_table[[#This Row],[City tier]]="?","tier - 2",Hospitalisation_table[[#This Row],[City tier]])</f>
        <v>tier - 3</v>
      </c>
      <c r="O351" t="str">
        <f>IF(Hospitalisation_table[[#This Row],[State ID]]="?","Unknown",Hospitalisation_table[[#This Row],[State ID]])</f>
        <v>R1011</v>
      </c>
      <c r="P351" s="20" t="str">
        <f>_xlfn.CONCAT(Hospitalisation_table[[#This Row],[date]],"-",Hospitalisation_table[[#This Row],[Month_Updated]],"-",Hospitalisation_table[[#This Row],[Year_Update]])</f>
        <v>14-Jul-1989</v>
      </c>
      <c r="Q351">
        <f>DATEDIF(Hospitalisation_table[[#This Row],[Date of Birth]],"8-Jun-2023","Y")</f>
        <v>33</v>
      </c>
    </row>
    <row r="352" spans="1:17" x14ac:dyDescent="0.3">
      <c r="A352" t="s">
        <v>1688</v>
      </c>
      <c r="B352" t="str">
        <f>IF(Hospitalisation_table[[#This Row],[Customer ID]]="?","UnKnown",Hospitalisation_table[[#This Row],[Customer ID]])</f>
        <v>Id683</v>
      </c>
      <c r="C352">
        <v>1998</v>
      </c>
      <c r="D352" t="s">
        <v>20</v>
      </c>
      <c r="E352">
        <v>12</v>
      </c>
      <c r="F352">
        <v>0</v>
      </c>
      <c r="G352" s="24">
        <v>14571.89</v>
      </c>
      <c r="H352" t="s">
        <v>11</v>
      </c>
      <c r="I352" t="s">
        <v>16</v>
      </c>
      <c r="J352" t="s">
        <v>247</v>
      </c>
      <c r="K352" t="str">
        <f>IF(Hospitalisation_table[[#This Row],[month]]="?","Sep",Hospitalisation_table[[#This Row],[month]])</f>
        <v>Sep</v>
      </c>
      <c r="L352">
        <f>IF(Hospitalisation_table[[#This Row],[year]] = "?",ROUNDUP(AVERAGE(Hospitalisation_table[year]),0),Hospitalisation_table[[#This Row],[year]])</f>
        <v>1998</v>
      </c>
      <c r="M352" t="str">
        <f>IF(Hospitalisation_table[[#This Row],[Hospital tier]]="?","tier - 2",Hospitalisation_table[[#This Row],[Hospital tier]])</f>
        <v>tier - 2</v>
      </c>
      <c r="N352" t="str">
        <f>IF(Hospitalisation_table[[#This Row],[City tier]]="?","tier - 2",Hospitalisation_table[[#This Row],[City tier]])</f>
        <v>tier - 1</v>
      </c>
      <c r="O352" t="str">
        <f>IF(Hospitalisation_table[[#This Row],[State ID]]="?","Unknown",Hospitalisation_table[[#This Row],[State ID]])</f>
        <v>R1024</v>
      </c>
      <c r="P352" s="20" t="str">
        <f>_xlfn.CONCAT(Hospitalisation_table[[#This Row],[date]],"-",Hospitalisation_table[[#This Row],[Month_Updated]],"-",Hospitalisation_table[[#This Row],[Year_Update]])</f>
        <v>12-Sep-1998</v>
      </c>
      <c r="Q352">
        <f>DATEDIF(Hospitalisation_table[[#This Row],[Date of Birth]],"8-Jun-2023","Y")</f>
        <v>24</v>
      </c>
    </row>
    <row r="353" spans="1:17" x14ac:dyDescent="0.3">
      <c r="A353" t="s">
        <v>1689</v>
      </c>
      <c r="B353" t="str">
        <f>IF(Hospitalisation_table[[#This Row],[Customer ID]]="?","UnKnown",Hospitalisation_table[[#This Row],[Customer ID]])</f>
        <v>Id682</v>
      </c>
      <c r="C353">
        <v>1962</v>
      </c>
      <c r="D353" t="s">
        <v>30</v>
      </c>
      <c r="E353">
        <v>3</v>
      </c>
      <c r="F353">
        <v>0</v>
      </c>
      <c r="G353" s="24">
        <v>14574.64</v>
      </c>
      <c r="H353" t="s">
        <v>11</v>
      </c>
      <c r="I353" t="s">
        <v>16</v>
      </c>
      <c r="J353" t="s">
        <v>200</v>
      </c>
      <c r="K353" t="str">
        <f>IF(Hospitalisation_table[[#This Row],[month]]="?","Sep",Hospitalisation_table[[#This Row],[month]])</f>
        <v>Dec</v>
      </c>
      <c r="L353">
        <f>IF(Hospitalisation_table[[#This Row],[year]] = "?",ROUNDUP(AVERAGE(Hospitalisation_table[year]),0),Hospitalisation_table[[#This Row],[year]])</f>
        <v>1962</v>
      </c>
      <c r="M353" t="str">
        <f>IF(Hospitalisation_table[[#This Row],[Hospital tier]]="?","tier - 2",Hospitalisation_table[[#This Row],[Hospital tier]])</f>
        <v>tier - 2</v>
      </c>
      <c r="N353" t="str">
        <f>IF(Hospitalisation_table[[#This Row],[City tier]]="?","tier - 2",Hospitalisation_table[[#This Row],[City tier]])</f>
        <v>tier - 1</v>
      </c>
      <c r="O353" t="str">
        <f>IF(Hospitalisation_table[[#This Row],[State ID]]="?","Unknown",Hospitalisation_table[[#This Row],[State ID]])</f>
        <v>R1025</v>
      </c>
      <c r="P353" s="20" t="str">
        <f>_xlfn.CONCAT(Hospitalisation_table[[#This Row],[date]],"-",Hospitalisation_table[[#This Row],[Month_Updated]],"-",Hospitalisation_table[[#This Row],[Year_Update]])</f>
        <v>3-Dec-1962</v>
      </c>
      <c r="Q353">
        <f>DATEDIF(Hospitalisation_table[[#This Row],[Date of Birth]],"8-Jun-2023","Y")</f>
        <v>60</v>
      </c>
    </row>
    <row r="354" spans="1:17" x14ac:dyDescent="0.3">
      <c r="A354" t="s">
        <v>1690</v>
      </c>
      <c r="B354" t="str">
        <f>IF(Hospitalisation_table[[#This Row],[Customer ID]]="?","UnKnown",Hospitalisation_table[[#This Row],[Customer ID]])</f>
        <v>Id681</v>
      </c>
      <c r="C354">
        <v>1963</v>
      </c>
      <c r="D354" t="s">
        <v>37</v>
      </c>
      <c r="E354">
        <v>14</v>
      </c>
      <c r="F354">
        <v>3</v>
      </c>
      <c r="G354" s="24">
        <v>14590.63</v>
      </c>
      <c r="H354" t="s">
        <v>11</v>
      </c>
      <c r="I354" t="s">
        <v>16</v>
      </c>
      <c r="J354" t="s">
        <v>247</v>
      </c>
      <c r="K354" t="str">
        <f>IF(Hospitalisation_table[[#This Row],[month]]="?","Sep",Hospitalisation_table[[#This Row],[month]])</f>
        <v>Oct</v>
      </c>
      <c r="L354">
        <f>IF(Hospitalisation_table[[#This Row],[year]] = "?",ROUNDUP(AVERAGE(Hospitalisation_table[year]),0),Hospitalisation_table[[#This Row],[year]])</f>
        <v>1963</v>
      </c>
      <c r="M354" t="str">
        <f>IF(Hospitalisation_table[[#This Row],[Hospital tier]]="?","tier - 2",Hospitalisation_table[[#This Row],[Hospital tier]])</f>
        <v>tier - 2</v>
      </c>
      <c r="N354" t="str">
        <f>IF(Hospitalisation_table[[#This Row],[City tier]]="?","tier - 2",Hospitalisation_table[[#This Row],[City tier]])</f>
        <v>tier - 1</v>
      </c>
      <c r="O354" t="str">
        <f>IF(Hospitalisation_table[[#This Row],[State ID]]="?","Unknown",Hospitalisation_table[[#This Row],[State ID]])</f>
        <v>R1024</v>
      </c>
      <c r="P354" s="20" t="str">
        <f>_xlfn.CONCAT(Hospitalisation_table[[#This Row],[date]],"-",Hospitalisation_table[[#This Row],[Month_Updated]],"-",Hospitalisation_table[[#This Row],[Year_Update]])</f>
        <v>14-Oct-1963</v>
      </c>
      <c r="Q354">
        <f>DATEDIF(Hospitalisation_table[[#This Row],[Date of Birth]],"8-Jun-2023","Y")</f>
        <v>59</v>
      </c>
    </row>
    <row r="355" spans="1:17" x14ac:dyDescent="0.3">
      <c r="A355" t="s">
        <v>1691</v>
      </c>
      <c r="B355" t="str">
        <f>IF(Hospitalisation_table[[#This Row],[Customer ID]]="?","UnKnown",Hospitalisation_table[[#This Row],[Customer ID]])</f>
        <v>Id680</v>
      </c>
      <c r="C355">
        <v>1967</v>
      </c>
      <c r="D355" t="s">
        <v>10</v>
      </c>
      <c r="E355">
        <v>18</v>
      </c>
      <c r="F355">
        <v>0</v>
      </c>
      <c r="G355" s="24">
        <v>14600.62</v>
      </c>
      <c r="H355" t="s">
        <v>11</v>
      </c>
      <c r="I355" t="s">
        <v>12</v>
      </c>
      <c r="J355" t="s">
        <v>632</v>
      </c>
      <c r="K355" t="str">
        <f>IF(Hospitalisation_table[[#This Row],[month]]="?","Sep",Hospitalisation_table[[#This Row],[month]])</f>
        <v>Jul</v>
      </c>
      <c r="L355">
        <f>IF(Hospitalisation_table[[#This Row],[year]] = "?",ROUNDUP(AVERAGE(Hospitalisation_table[year]),0),Hospitalisation_table[[#This Row],[year]])</f>
        <v>1967</v>
      </c>
      <c r="M355" t="str">
        <f>IF(Hospitalisation_table[[#This Row],[Hospital tier]]="?","tier - 2",Hospitalisation_table[[#This Row],[Hospital tier]])</f>
        <v>tier - 2</v>
      </c>
      <c r="N355" t="str">
        <f>IF(Hospitalisation_table[[#This Row],[City tier]]="?","tier - 2",Hospitalisation_table[[#This Row],[City tier]])</f>
        <v>tier - 3</v>
      </c>
      <c r="O355" t="str">
        <f>IF(Hospitalisation_table[[#This Row],[State ID]]="?","Unknown",Hospitalisation_table[[#This Row],[State ID]])</f>
        <v>R1022</v>
      </c>
      <c r="P355" s="20" t="str">
        <f>_xlfn.CONCAT(Hospitalisation_table[[#This Row],[date]],"-",Hospitalisation_table[[#This Row],[Month_Updated]],"-",Hospitalisation_table[[#This Row],[Year_Update]])</f>
        <v>18-Jul-1967</v>
      </c>
      <c r="Q355">
        <f>DATEDIF(Hospitalisation_table[[#This Row],[Date of Birth]],"8-Jun-2023","Y")</f>
        <v>55</v>
      </c>
    </row>
    <row r="356" spans="1:17" x14ac:dyDescent="0.3">
      <c r="A356" t="s">
        <v>2305</v>
      </c>
      <c r="B356" t="str">
        <f>IF(Hospitalisation_table[[#This Row],[Customer ID]]="?","UnKnown",Hospitalisation_table[[#This Row],[Customer ID]])</f>
        <v>Id68</v>
      </c>
      <c r="C356">
        <v>1997</v>
      </c>
      <c r="D356" t="s">
        <v>30</v>
      </c>
      <c r="E356">
        <v>9</v>
      </c>
      <c r="F356">
        <v>2</v>
      </c>
      <c r="G356" s="24">
        <v>42112.24</v>
      </c>
      <c r="H356" t="s">
        <v>16</v>
      </c>
      <c r="I356" t="s">
        <v>12</v>
      </c>
      <c r="J356" t="s">
        <v>13</v>
      </c>
      <c r="K356" t="str">
        <f>IF(Hospitalisation_table[[#This Row],[month]]="?","Sep",Hospitalisation_table[[#This Row],[month]])</f>
        <v>Dec</v>
      </c>
      <c r="L356">
        <f>IF(Hospitalisation_table[[#This Row],[year]] = "?",ROUNDUP(AVERAGE(Hospitalisation_table[year]),0),Hospitalisation_table[[#This Row],[year]])</f>
        <v>1997</v>
      </c>
      <c r="M356" t="str">
        <f>IF(Hospitalisation_table[[#This Row],[Hospital tier]]="?","tier - 2",Hospitalisation_table[[#This Row],[Hospital tier]])</f>
        <v>tier - 1</v>
      </c>
      <c r="N356" t="str">
        <f>IF(Hospitalisation_table[[#This Row],[City tier]]="?","tier - 2",Hospitalisation_table[[#This Row],[City tier]])</f>
        <v>tier - 3</v>
      </c>
      <c r="O356" t="str">
        <f>IF(Hospitalisation_table[[#This Row],[State ID]]="?","Unknown",Hospitalisation_table[[#This Row],[State ID]])</f>
        <v>R1013</v>
      </c>
      <c r="P356" s="20" t="str">
        <f>_xlfn.CONCAT(Hospitalisation_table[[#This Row],[date]],"-",Hospitalisation_table[[#This Row],[Month_Updated]],"-",Hospitalisation_table[[#This Row],[Year_Update]])</f>
        <v>9-Dec-1997</v>
      </c>
      <c r="Q356">
        <f>DATEDIF(Hospitalisation_table[[#This Row],[Date of Birth]],"8-Jun-2023","Y")</f>
        <v>25</v>
      </c>
    </row>
    <row r="357" spans="1:17" x14ac:dyDescent="0.3">
      <c r="A357" t="s">
        <v>1692</v>
      </c>
      <c r="B357" t="str">
        <f>IF(Hospitalisation_table[[#This Row],[Customer ID]]="?","UnKnown",Hospitalisation_table[[#This Row],[Customer ID]])</f>
        <v>Id679</v>
      </c>
      <c r="C357">
        <v>1965</v>
      </c>
      <c r="D357" t="s">
        <v>15</v>
      </c>
      <c r="E357">
        <v>8</v>
      </c>
      <c r="F357">
        <v>0</v>
      </c>
      <c r="G357" s="24">
        <v>14612.33</v>
      </c>
      <c r="H357" t="s">
        <v>11</v>
      </c>
      <c r="I357" t="s">
        <v>12</v>
      </c>
      <c r="J357" t="s">
        <v>300</v>
      </c>
      <c r="K357" t="str">
        <f>IF(Hospitalisation_table[[#This Row],[month]]="?","Sep",Hospitalisation_table[[#This Row],[month]])</f>
        <v>Nov</v>
      </c>
      <c r="L357">
        <f>IF(Hospitalisation_table[[#This Row],[year]] = "?",ROUNDUP(AVERAGE(Hospitalisation_table[year]),0),Hospitalisation_table[[#This Row],[year]])</f>
        <v>1965</v>
      </c>
      <c r="M357" t="str">
        <f>IF(Hospitalisation_table[[#This Row],[Hospital tier]]="?","tier - 2",Hospitalisation_table[[#This Row],[Hospital tier]])</f>
        <v>tier - 2</v>
      </c>
      <c r="N357" t="str">
        <f>IF(Hospitalisation_table[[#This Row],[City tier]]="?","tier - 2",Hospitalisation_table[[#This Row],[City tier]])</f>
        <v>tier - 3</v>
      </c>
      <c r="O357" t="str">
        <f>IF(Hospitalisation_table[[#This Row],[State ID]]="?","Unknown",Hospitalisation_table[[#This Row],[State ID]])</f>
        <v>R1021</v>
      </c>
      <c r="P357" s="20" t="str">
        <f>_xlfn.CONCAT(Hospitalisation_table[[#This Row],[date]],"-",Hospitalisation_table[[#This Row],[Month_Updated]],"-",Hospitalisation_table[[#This Row],[Year_Update]])</f>
        <v>8-Nov-1965</v>
      </c>
      <c r="Q357">
        <f>DATEDIF(Hospitalisation_table[[#This Row],[Date of Birth]],"8-Jun-2023","Y")</f>
        <v>57</v>
      </c>
    </row>
    <row r="358" spans="1:17" x14ac:dyDescent="0.3">
      <c r="A358" t="s">
        <v>1693</v>
      </c>
      <c r="B358" t="str">
        <f>IF(Hospitalisation_table[[#This Row],[Customer ID]]="?","UnKnown",Hospitalisation_table[[#This Row],[Customer ID]])</f>
        <v>Id678</v>
      </c>
      <c r="C358">
        <v>1991</v>
      </c>
      <c r="D358" t="s">
        <v>35</v>
      </c>
      <c r="E358">
        <v>21</v>
      </c>
      <c r="F358">
        <v>3</v>
      </c>
      <c r="G358" s="24">
        <v>14630.52</v>
      </c>
      <c r="H358" t="s">
        <v>11</v>
      </c>
      <c r="I358" t="s">
        <v>12</v>
      </c>
      <c r="J358" t="s">
        <v>42</v>
      </c>
      <c r="K358" t="str">
        <f>IF(Hospitalisation_table[[#This Row],[month]]="?","Sep",Hospitalisation_table[[#This Row],[month]])</f>
        <v>Aug</v>
      </c>
      <c r="L358">
        <f>IF(Hospitalisation_table[[#This Row],[year]] = "?",ROUNDUP(AVERAGE(Hospitalisation_table[year]),0),Hospitalisation_table[[#This Row],[year]])</f>
        <v>1991</v>
      </c>
      <c r="M358" t="str">
        <f>IF(Hospitalisation_table[[#This Row],[Hospital tier]]="?","tier - 2",Hospitalisation_table[[#This Row],[Hospital tier]])</f>
        <v>tier - 2</v>
      </c>
      <c r="N358" t="str">
        <f>IF(Hospitalisation_table[[#This Row],[City tier]]="?","tier - 2",Hospitalisation_table[[#This Row],[City tier]])</f>
        <v>tier - 3</v>
      </c>
      <c r="O358" t="str">
        <f>IF(Hospitalisation_table[[#This Row],[State ID]]="?","Unknown",Hospitalisation_table[[#This Row],[State ID]])</f>
        <v>R1011</v>
      </c>
      <c r="P358" s="20" t="str">
        <f>_xlfn.CONCAT(Hospitalisation_table[[#This Row],[date]],"-",Hospitalisation_table[[#This Row],[Month_Updated]],"-",Hospitalisation_table[[#This Row],[Year_Update]])</f>
        <v>21-Aug-1991</v>
      </c>
      <c r="Q358">
        <f>DATEDIF(Hospitalisation_table[[#This Row],[Date of Birth]],"8-Jun-2023","Y")</f>
        <v>31</v>
      </c>
    </row>
    <row r="359" spans="1:17" x14ac:dyDescent="0.3">
      <c r="A359" t="s">
        <v>1694</v>
      </c>
      <c r="B359" t="str">
        <f>IF(Hospitalisation_table[[#This Row],[Customer ID]]="?","UnKnown",Hospitalisation_table[[#This Row],[Customer ID]])</f>
        <v>Id677</v>
      </c>
      <c r="C359">
        <v>1967</v>
      </c>
      <c r="D359" t="s">
        <v>20</v>
      </c>
      <c r="E359">
        <v>1</v>
      </c>
      <c r="F359">
        <v>0</v>
      </c>
      <c r="G359" s="24">
        <v>14640.35</v>
      </c>
      <c r="H359" t="s">
        <v>11</v>
      </c>
      <c r="I359" t="s">
        <v>12</v>
      </c>
      <c r="J359" t="s">
        <v>535</v>
      </c>
      <c r="K359" t="str">
        <f>IF(Hospitalisation_table[[#This Row],[month]]="?","Sep",Hospitalisation_table[[#This Row],[month]])</f>
        <v>Sep</v>
      </c>
      <c r="L359">
        <f>IF(Hospitalisation_table[[#This Row],[year]] = "?",ROUNDUP(AVERAGE(Hospitalisation_table[year]),0),Hospitalisation_table[[#This Row],[year]])</f>
        <v>1967</v>
      </c>
      <c r="M359" t="str">
        <f>IF(Hospitalisation_table[[#This Row],[Hospital tier]]="?","tier - 2",Hospitalisation_table[[#This Row],[Hospital tier]])</f>
        <v>tier - 2</v>
      </c>
      <c r="N359" t="str">
        <f>IF(Hospitalisation_table[[#This Row],[City tier]]="?","tier - 2",Hospitalisation_table[[#This Row],[City tier]])</f>
        <v>tier - 3</v>
      </c>
      <c r="O359" t="str">
        <f>IF(Hospitalisation_table[[#This Row],[State ID]]="?","Unknown",Hospitalisation_table[[#This Row],[State ID]])</f>
        <v>R1026</v>
      </c>
      <c r="P359" s="20" t="str">
        <f>_xlfn.CONCAT(Hospitalisation_table[[#This Row],[date]],"-",Hospitalisation_table[[#This Row],[Month_Updated]],"-",Hospitalisation_table[[#This Row],[Year_Update]])</f>
        <v>1-Sep-1967</v>
      </c>
      <c r="Q359">
        <f>DATEDIF(Hospitalisation_table[[#This Row],[Date of Birth]],"8-Jun-2023","Y")</f>
        <v>55</v>
      </c>
    </row>
    <row r="360" spans="1:17" x14ac:dyDescent="0.3">
      <c r="A360" t="s">
        <v>1695</v>
      </c>
      <c r="B360" t="str">
        <f>IF(Hospitalisation_table[[#This Row],[Customer ID]]="?","UnKnown",Hospitalisation_table[[#This Row],[Customer ID]])</f>
        <v>Id676</v>
      </c>
      <c r="C360">
        <v>1981</v>
      </c>
      <c r="D360" t="s">
        <v>15</v>
      </c>
      <c r="E360">
        <v>13</v>
      </c>
      <c r="F360">
        <v>1</v>
      </c>
      <c r="G360" s="24">
        <v>14657.2</v>
      </c>
      <c r="H360" t="s">
        <v>11</v>
      </c>
      <c r="I360" t="s">
        <v>16</v>
      </c>
      <c r="J360" t="s">
        <v>23</v>
      </c>
      <c r="K360" t="str">
        <f>IF(Hospitalisation_table[[#This Row],[month]]="?","Sep",Hospitalisation_table[[#This Row],[month]])</f>
        <v>Nov</v>
      </c>
      <c r="L360">
        <f>IF(Hospitalisation_table[[#This Row],[year]] = "?",ROUNDUP(AVERAGE(Hospitalisation_table[year]),0),Hospitalisation_table[[#This Row],[year]])</f>
        <v>1981</v>
      </c>
      <c r="M360" t="str">
        <f>IF(Hospitalisation_table[[#This Row],[Hospital tier]]="?","tier - 2",Hospitalisation_table[[#This Row],[Hospital tier]])</f>
        <v>tier - 2</v>
      </c>
      <c r="N360" t="str">
        <f>IF(Hospitalisation_table[[#This Row],[City tier]]="?","tier - 2",Hospitalisation_table[[#This Row],[City tier]])</f>
        <v>tier - 1</v>
      </c>
      <c r="O360" t="str">
        <f>IF(Hospitalisation_table[[#This Row],[State ID]]="?","Unknown",Hospitalisation_table[[#This Row],[State ID]])</f>
        <v>R1012</v>
      </c>
      <c r="P360" s="20" t="str">
        <f>_xlfn.CONCAT(Hospitalisation_table[[#This Row],[date]],"-",Hospitalisation_table[[#This Row],[Month_Updated]],"-",Hospitalisation_table[[#This Row],[Year_Update]])</f>
        <v>13-Nov-1981</v>
      </c>
      <c r="Q360">
        <f>DATEDIF(Hospitalisation_table[[#This Row],[Date of Birth]],"8-Jun-2023","Y")</f>
        <v>41</v>
      </c>
    </row>
    <row r="361" spans="1:17" x14ac:dyDescent="0.3">
      <c r="A361" t="s">
        <v>1696</v>
      </c>
      <c r="B361" t="str">
        <f>IF(Hospitalisation_table[[#This Row],[Customer ID]]="?","UnKnown",Hospitalisation_table[[#This Row],[Customer ID]])</f>
        <v>Id675</v>
      </c>
      <c r="C361">
        <v>1969</v>
      </c>
      <c r="D361" t="s">
        <v>37</v>
      </c>
      <c r="E361">
        <v>20</v>
      </c>
      <c r="F361">
        <v>0</v>
      </c>
      <c r="G361" s="24">
        <v>14665.75</v>
      </c>
      <c r="H361" t="s">
        <v>11</v>
      </c>
      <c r="I361" t="s">
        <v>16</v>
      </c>
      <c r="J361" t="s">
        <v>23</v>
      </c>
      <c r="K361" t="str">
        <f>IF(Hospitalisation_table[[#This Row],[month]]="?","Sep",Hospitalisation_table[[#This Row],[month]])</f>
        <v>Oct</v>
      </c>
      <c r="L361">
        <f>IF(Hospitalisation_table[[#This Row],[year]] = "?",ROUNDUP(AVERAGE(Hospitalisation_table[year]),0),Hospitalisation_table[[#This Row],[year]])</f>
        <v>1969</v>
      </c>
      <c r="M361" t="str">
        <f>IF(Hospitalisation_table[[#This Row],[Hospital tier]]="?","tier - 2",Hospitalisation_table[[#This Row],[Hospital tier]])</f>
        <v>tier - 2</v>
      </c>
      <c r="N361" t="str">
        <f>IF(Hospitalisation_table[[#This Row],[City tier]]="?","tier - 2",Hospitalisation_table[[#This Row],[City tier]])</f>
        <v>tier - 1</v>
      </c>
      <c r="O361" t="str">
        <f>IF(Hospitalisation_table[[#This Row],[State ID]]="?","Unknown",Hospitalisation_table[[#This Row],[State ID]])</f>
        <v>R1012</v>
      </c>
      <c r="P361" s="20" t="str">
        <f>_xlfn.CONCAT(Hospitalisation_table[[#This Row],[date]],"-",Hospitalisation_table[[#This Row],[Month_Updated]],"-",Hospitalisation_table[[#This Row],[Year_Update]])</f>
        <v>20-Oct-1969</v>
      </c>
      <c r="Q361">
        <f>DATEDIF(Hospitalisation_table[[#This Row],[Date of Birth]],"8-Jun-2023","Y")</f>
        <v>53</v>
      </c>
    </row>
    <row r="362" spans="1:17" x14ac:dyDescent="0.3">
      <c r="A362" t="s">
        <v>1697</v>
      </c>
      <c r="B362" t="str">
        <f>IF(Hospitalisation_table[[#This Row],[Customer ID]]="?","UnKnown",Hospitalisation_table[[#This Row],[Customer ID]])</f>
        <v>Id674</v>
      </c>
      <c r="C362">
        <v>1958</v>
      </c>
      <c r="D362" t="s">
        <v>10</v>
      </c>
      <c r="E362">
        <v>23</v>
      </c>
      <c r="F362">
        <v>0</v>
      </c>
      <c r="G362" s="24">
        <v>14692.67</v>
      </c>
      <c r="H362" t="s">
        <v>11</v>
      </c>
      <c r="I362" t="s">
        <v>16</v>
      </c>
      <c r="J362" t="s">
        <v>23</v>
      </c>
      <c r="K362" t="str">
        <f>IF(Hospitalisation_table[[#This Row],[month]]="?","Sep",Hospitalisation_table[[#This Row],[month]])</f>
        <v>Jul</v>
      </c>
      <c r="L362">
        <f>IF(Hospitalisation_table[[#This Row],[year]] = "?",ROUNDUP(AVERAGE(Hospitalisation_table[year]),0),Hospitalisation_table[[#This Row],[year]])</f>
        <v>1958</v>
      </c>
      <c r="M362" t="str">
        <f>IF(Hospitalisation_table[[#This Row],[Hospital tier]]="?","tier - 2",Hospitalisation_table[[#This Row],[Hospital tier]])</f>
        <v>tier - 2</v>
      </c>
      <c r="N362" t="str">
        <f>IF(Hospitalisation_table[[#This Row],[City tier]]="?","tier - 2",Hospitalisation_table[[#This Row],[City tier]])</f>
        <v>tier - 1</v>
      </c>
      <c r="O362" t="str">
        <f>IF(Hospitalisation_table[[#This Row],[State ID]]="?","Unknown",Hospitalisation_table[[#This Row],[State ID]])</f>
        <v>R1012</v>
      </c>
      <c r="P362" s="20" t="str">
        <f>_xlfn.CONCAT(Hospitalisation_table[[#This Row],[date]],"-",Hospitalisation_table[[#This Row],[Month_Updated]],"-",Hospitalisation_table[[#This Row],[Year_Update]])</f>
        <v>23-Jul-1958</v>
      </c>
      <c r="Q362">
        <f>DATEDIF(Hospitalisation_table[[#This Row],[Date of Birth]],"8-Jun-2023","Y")</f>
        <v>64</v>
      </c>
    </row>
    <row r="363" spans="1:17" x14ac:dyDescent="0.3">
      <c r="A363" t="s">
        <v>1698</v>
      </c>
      <c r="B363" t="str">
        <f>IF(Hospitalisation_table[[#This Row],[Customer ID]]="?","UnKnown",Hospitalisation_table[[#This Row],[Customer ID]])</f>
        <v>Id673</v>
      </c>
      <c r="C363">
        <v>1982</v>
      </c>
      <c r="D363" t="s">
        <v>20</v>
      </c>
      <c r="E363">
        <v>4</v>
      </c>
      <c r="F363">
        <v>3</v>
      </c>
      <c r="G363" s="24">
        <v>14696.77</v>
      </c>
      <c r="H363" t="s">
        <v>11</v>
      </c>
      <c r="I363" t="s">
        <v>11</v>
      </c>
      <c r="J363" t="s">
        <v>42</v>
      </c>
      <c r="K363" t="str">
        <f>IF(Hospitalisation_table[[#This Row],[month]]="?","Sep",Hospitalisation_table[[#This Row],[month]])</f>
        <v>Sep</v>
      </c>
      <c r="L363">
        <f>IF(Hospitalisation_table[[#This Row],[year]] = "?",ROUNDUP(AVERAGE(Hospitalisation_table[year]),0),Hospitalisation_table[[#This Row],[year]])</f>
        <v>1982</v>
      </c>
      <c r="M363" t="str">
        <f>IF(Hospitalisation_table[[#This Row],[Hospital tier]]="?","tier - 2",Hospitalisation_table[[#This Row],[Hospital tier]])</f>
        <v>tier - 2</v>
      </c>
      <c r="N363" t="str">
        <f>IF(Hospitalisation_table[[#This Row],[City tier]]="?","tier - 2",Hospitalisation_table[[#This Row],[City tier]])</f>
        <v>tier - 2</v>
      </c>
      <c r="O363" t="str">
        <f>IF(Hospitalisation_table[[#This Row],[State ID]]="?","Unknown",Hospitalisation_table[[#This Row],[State ID]])</f>
        <v>R1011</v>
      </c>
      <c r="P363" s="20" t="str">
        <f>_xlfn.CONCAT(Hospitalisation_table[[#This Row],[date]],"-",Hospitalisation_table[[#This Row],[Month_Updated]],"-",Hospitalisation_table[[#This Row],[Year_Update]])</f>
        <v>4-Sep-1982</v>
      </c>
      <c r="Q363">
        <f>DATEDIF(Hospitalisation_table[[#This Row],[Date of Birth]],"8-Jun-2023","Y")</f>
        <v>40</v>
      </c>
    </row>
    <row r="364" spans="1:17" x14ac:dyDescent="0.3">
      <c r="A364" t="s">
        <v>1699</v>
      </c>
      <c r="B364" t="str">
        <f>IF(Hospitalisation_table[[#This Row],[Customer ID]]="?","UnKnown",Hospitalisation_table[[#This Row],[Customer ID]])</f>
        <v>Id672</v>
      </c>
      <c r="C364">
        <v>2002</v>
      </c>
      <c r="D364" t="s">
        <v>20</v>
      </c>
      <c r="E364">
        <v>24</v>
      </c>
      <c r="F364">
        <v>0</v>
      </c>
      <c r="G364" s="24">
        <v>14711.74</v>
      </c>
      <c r="H364" t="s">
        <v>11</v>
      </c>
      <c r="I364" t="s">
        <v>11</v>
      </c>
      <c r="J364" t="s">
        <v>23</v>
      </c>
      <c r="K364" t="str">
        <f>IF(Hospitalisation_table[[#This Row],[month]]="?","Sep",Hospitalisation_table[[#This Row],[month]])</f>
        <v>Sep</v>
      </c>
      <c r="L364">
        <f>IF(Hospitalisation_table[[#This Row],[year]] = "?",ROUNDUP(AVERAGE(Hospitalisation_table[year]),0),Hospitalisation_table[[#This Row],[year]])</f>
        <v>2002</v>
      </c>
      <c r="M364" t="str">
        <f>IF(Hospitalisation_table[[#This Row],[Hospital tier]]="?","tier - 2",Hospitalisation_table[[#This Row],[Hospital tier]])</f>
        <v>tier - 2</v>
      </c>
      <c r="N364" t="str">
        <f>IF(Hospitalisation_table[[#This Row],[City tier]]="?","tier - 2",Hospitalisation_table[[#This Row],[City tier]])</f>
        <v>tier - 2</v>
      </c>
      <c r="O364" t="str">
        <f>IF(Hospitalisation_table[[#This Row],[State ID]]="?","Unknown",Hospitalisation_table[[#This Row],[State ID]])</f>
        <v>R1012</v>
      </c>
      <c r="P364" s="20" t="str">
        <f>_xlfn.CONCAT(Hospitalisation_table[[#This Row],[date]],"-",Hospitalisation_table[[#This Row],[Month_Updated]],"-",Hospitalisation_table[[#This Row],[Year_Update]])</f>
        <v>24-Sep-2002</v>
      </c>
      <c r="Q364">
        <f>DATEDIF(Hospitalisation_table[[#This Row],[Date of Birth]],"8-Jun-2023","Y")</f>
        <v>20</v>
      </c>
    </row>
    <row r="365" spans="1:17" x14ac:dyDescent="0.3">
      <c r="A365" t="s">
        <v>1700</v>
      </c>
      <c r="B365" t="str">
        <f>IF(Hospitalisation_table[[#This Row],[Customer ID]]="?","UnKnown",Hospitalisation_table[[#This Row],[Customer ID]])</f>
        <v>Id671</v>
      </c>
      <c r="C365">
        <v>1962</v>
      </c>
      <c r="D365" t="s">
        <v>10</v>
      </c>
      <c r="E365">
        <v>29</v>
      </c>
      <c r="F365">
        <v>0</v>
      </c>
      <c r="G365" s="24">
        <v>14738.43</v>
      </c>
      <c r="H365" t="s">
        <v>11</v>
      </c>
      <c r="I365" t="s">
        <v>12</v>
      </c>
      <c r="J365" t="s">
        <v>300</v>
      </c>
      <c r="K365" t="str">
        <f>IF(Hospitalisation_table[[#This Row],[month]]="?","Sep",Hospitalisation_table[[#This Row],[month]])</f>
        <v>Jul</v>
      </c>
      <c r="L365">
        <f>IF(Hospitalisation_table[[#This Row],[year]] = "?",ROUNDUP(AVERAGE(Hospitalisation_table[year]),0),Hospitalisation_table[[#This Row],[year]])</f>
        <v>1962</v>
      </c>
      <c r="M365" t="str">
        <f>IF(Hospitalisation_table[[#This Row],[Hospital tier]]="?","tier - 2",Hospitalisation_table[[#This Row],[Hospital tier]])</f>
        <v>tier - 2</v>
      </c>
      <c r="N365" t="str">
        <f>IF(Hospitalisation_table[[#This Row],[City tier]]="?","tier - 2",Hospitalisation_table[[#This Row],[City tier]])</f>
        <v>tier - 3</v>
      </c>
      <c r="O365" t="str">
        <f>IF(Hospitalisation_table[[#This Row],[State ID]]="?","Unknown",Hospitalisation_table[[#This Row],[State ID]])</f>
        <v>R1021</v>
      </c>
      <c r="P365" s="20" t="str">
        <f>_xlfn.CONCAT(Hospitalisation_table[[#This Row],[date]],"-",Hospitalisation_table[[#This Row],[Month_Updated]],"-",Hospitalisation_table[[#This Row],[Year_Update]])</f>
        <v>29-Jul-1962</v>
      </c>
      <c r="Q365">
        <f>DATEDIF(Hospitalisation_table[[#This Row],[Date of Birth]],"8-Jun-2023","Y")</f>
        <v>60</v>
      </c>
    </row>
    <row r="366" spans="1:17" x14ac:dyDescent="0.3">
      <c r="A366" t="s">
        <v>1701</v>
      </c>
      <c r="B366" t="str">
        <f>IF(Hospitalisation_table[[#This Row],[Customer ID]]="?","UnKnown",Hospitalisation_table[[#This Row],[Customer ID]])</f>
        <v>Id670</v>
      </c>
      <c r="C366">
        <v>1965</v>
      </c>
      <c r="D366" t="s">
        <v>10</v>
      </c>
      <c r="E366">
        <v>27</v>
      </c>
      <c r="F366">
        <v>0</v>
      </c>
      <c r="G366" s="24">
        <v>14750.42</v>
      </c>
      <c r="H366" t="s">
        <v>11</v>
      </c>
      <c r="I366" t="s">
        <v>11</v>
      </c>
      <c r="J366" t="s">
        <v>535</v>
      </c>
      <c r="K366" t="str">
        <f>IF(Hospitalisation_table[[#This Row],[month]]="?","Sep",Hospitalisation_table[[#This Row],[month]])</f>
        <v>Jul</v>
      </c>
      <c r="L366">
        <f>IF(Hospitalisation_table[[#This Row],[year]] = "?",ROUNDUP(AVERAGE(Hospitalisation_table[year]),0),Hospitalisation_table[[#This Row],[year]])</f>
        <v>1965</v>
      </c>
      <c r="M366" t="str">
        <f>IF(Hospitalisation_table[[#This Row],[Hospital tier]]="?","tier - 2",Hospitalisation_table[[#This Row],[Hospital tier]])</f>
        <v>tier - 2</v>
      </c>
      <c r="N366" t="str">
        <f>IF(Hospitalisation_table[[#This Row],[City tier]]="?","tier - 2",Hospitalisation_table[[#This Row],[City tier]])</f>
        <v>tier - 2</v>
      </c>
      <c r="O366" t="str">
        <f>IF(Hospitalisation_table[[#This Row],[State ID]]="?","Unknown",Hospitalisation_table[[#This Row],[State ID]])</f>
        <v>R1026</v>
      </c>
      <c r="P366" s="20" t="str">
        <f>_xlfn.CONCAT(Hospitalisation_table[[#This Row],[date]],"-",Hospitalisation_table[[#This Row],[Month_Updated]],"-",Hospitalisation_table[[#This Row],[Year_Update]])</f>
        <v>27-Jul-1965</v>
      </c>
      <c r="Q366">
        <f>DATEDIF(Hospitalisation_table[[#This Row],[Date of Birth]],"8-Jun-2023","Y")</f>
        <v>57</v>
      </c>
    </row>
    <row r="367" spans="1:17" x14ac:dyDescent="0.3">
      <c r="A367" t="s">
        <v>2306</v>
      </c>
      <c r="B367" t="str">
        <f>IF(Hospitalisation_table[[#This Row],[Customer ID]]="?","UnKnown",Hospitalisation_table[[#This Row],[Customer ID]])</f>
        <v>Id67</v>
      </c>
      <c r="C367">
        <v>1979</v>
      </c>
      <c r="D367" t="s">
        <v>10</v>
      </c>
      <c r="E367">
        <v>3</v>
      </c>
      <c r="F367">
        <v>3</v>
      </c>
      <c r="G367" s="24">
        <v>42124.52</v>
      </c>
      <c r="H367" t="s">
        <v>16</v>
      </c>
      <c r="I367" t="s">
        <v>16</v>
      </c>
      <c r="J367" t="s">
        <v>13</v>
      </c>
      <c r="K367" t="str">
        <f>IF(Hospitalisation_table[[#This Row],[month]]="?","Sep",Hospitalisation_table[[#This Row],[month]])</f>
        <v>Jul</v>
      </c>
      <c r="L367">
        <f>IF(Hospitalisation_table[[#This Row],[year]] = "?",ROUNDUP(AVERAGE(Hospitalisation_table[year]),0),Hospitalisation_table[[#This Row],[year]])</f>
        <v>1979</v>
      </c>
      <c r="M367" t="str">
        <f>IF(Hospitalisation_table[[#This Row],[Hospital tier]]="?","tier - 2",Hospitalisation_table[[#This Row],[Hospital tier]])</f>
        <v>tier - 1</v>
      </c>
      <c r="N367" t="str">
        <f>IF(Hospitalisation_table[[#This Row],[City tier]]="?","tier - 2",Hospitalisation_table[[#This Row],[City tier]])</f>
        <v>tier - 1</v>
      </c>
      <c r="O367" t="str">
        <f>IF(Hospitalisation_table[[#This Row],[State ID]]="?","Unknown",Hospitalisation_table[[#This Row],[State ID]])</f>
        <v>R1013</v>
      </c>
      <c r="P367" s="20" t="str">
        <f>_xlfn.CONCAT(Hospitalisation_table[[#This Row],[date]],"-",Hospitalisation_table[[#This Row],[Month_Updated]],"-",Hospitalisation_table[[#This Row],[Year_Update]])</f>
        <v>3-Jul-1979</v>
      </c>
      <c r="Q367">
        <f>DATEDIF(Hospitalisation_table[[#This Row],[Date of Birth]],"8-Jun-2023","Y")</f>
        <v>43</v>
      </c>
    </row>
    <row r="368" spans="1:17" x14ac:dyDescent="0.3">
      <c r="A368" t="s">
        <v>1702</v>
      </c>
      <c r="B368" t="str">
        <f>IF(Hospitalisation_table[[#This Row],[Customer ID]]="?","UnKnown",Hospitalisation_table[[#This Row],[Customer ID]])</f>
        <v>Id669</v>
      </c>
      <c r="C368">
        <v>1975</v>
      </c>
      <c r="D368" t="s">
        <v>30</v>
      </c>
      <c r="E368">
        <v>10</v>
      </c>
      <c r="F368">
        <v>1</v>
      </c>
      <c r="G368" s="24">
        <v>14819</v>
      </c>
      <c r="H368" t="s">
        <v>11</v>
      </c>
      <c r="I368" t="s">
        <v>12</v>
      </c>
      <c r="J368" t="s">
        <v>249</v>
      </c>
      <c r="K368" t="str">
        <f>IF(Hospitalisation_table[[#This Row],[month]]="?","Sep",Hospitalisation_table[[#This Row],[month]])</f>
        <v>Dec</v>
      </c>
      <c r="L368">
        <f>IF(Hospitalisation_table[[#This Row],[year]] = "?",ROUNDUP(AVERAGE(Hospitalisation_table[year]),0),Hospitalisation_table[[#This Row],[year]])</f>
        <v>1975</v>
      </c>
      <c r="M368" t="str">
        <f>IF(Hospitalisation_table[[#This Row],[Hospital tier]]="?","tier - 2",Hospitalisation_table[[#This Row],[Hospital tier]])</f>
        <v>tier - 2</v>
      </c>
      <c r="N368" t="str">
        <f>IF(Hospitalisation_table[[#This Row],[City tier]]="?","tier - 2",Hospitalisation_table[[#This Row],[City tier]])</f>
        <v>tier - 3</v>
      </c>
      <c r="O368" t="str">
        <f>IF(Hospitalisation_table[[#This Row],[State ID]]="?","Unknown",Hospitalisation_table[[#This Row],[State ID]])</f>
        <v>R1023</v>
      </c>
      <c r="P368" s="20" t="str">
        <f>_xlfn.CONCAT(Hospitalisation_table[[#This Row],[date]],"-",Hospitalisation_table[[#This Row],[Month_Updated]],"-",Hospitalisation_table[[#This Row],[Year_Update]])</f>
        <v>10-Dec-1975</v>
      </c>
      <c r="Q368">
        <f>DATEDIF(Hospitalisation_table[[#This Row],[Date of Birth]],"8-Jun-2023","Y")</f>
        <v>47</v>
      </c>
    </row>
    <row r="369" spans="1:17" x14ac:dyDescent="0.3">
      <c r="A369" t="s">
        <v>1703</v>
      </c>
      <c r="B369" t="str">
        <f>IF(Hospitalisation_table[[#This Row],[Customer ID]]="?","UnKnown",Hospitalisation_table[[#This Row],[Customer ID]])</f>
        <v>Id668</v>
      </c>
      <c r="C369">
        <v>1979</v>
      </c>
      <c r="D369" t="s">
        <v>37</v>
      </c>
      <c r="E369">
        <v>18</v>
      </c>
      <c r="F369">
        <v>2</v>
      </c>
      <c r="G369" s="24">
        <v>14839.34</v>
      </c>
      <c r="H369" t="s">
        <v>11</v>
      </c>
      <c r="I369" t="s">
        <v>12</v>
      </c>
      <c r="J369" t="s">
        <v>535</v>
      </c>
      <c r="K369" t="str">
        <f>IF(Hospitalisation_table[[#This Row],[month]]="?","Sep",Hospitalisation_table[[#This Row],[month]])</f>
        <v>Oct</v>
      </c>
      <c r="L369">
        <f>IF(Hospitalisation_table[[#This Row],[year]] = "?",ROUNDUP(AVERAGE(Hospitalisation_table[year]),0),Hospitalisation_table[[#This Row],[year]])</f>
        <v>1979</v>
      </c>
      <c r="M369" t="str">
        <f>IF(Hospitalisation_table[[#This Row],[Hospital tier]]="?","tier - 2",Hospitalisation_table[[#This Row],[Hospital tier]])</f>
        <v>tier - 2</v>
      </c>
      <c r="N369" t="str">
        <f>IF(Hospitalisation_table[[#This Row],[City tier]]="?","tier - 2",Hospitalisation_table[[#This Row],[City tier]])</f>
        <v>tier - 3</v>
      </c>
      <c r="O369" t="str">
        <f>IF(Hospitalisation_table[[#This Row],[State ID]]="?","Unknown",Hospitalisation_table[[#This Row],[State ID]])</f>
        <v>R1026</v>
      </c>
      <c r="P369" s="20" t="str">
        <f>_xlfn.CONCAT(Hospitalisation_table[[#This Row],[date]],"-",Hospitalisation_table[[#This Row],[Month_Updated]],"-",Hospitalisation_table[[#This Row],[Year_Update]])</f>
        <v>18-Oct-1979</v>
      </c>
      <c r="Q369">
        <f>DATEDIF(Hospitalisation_table[[#This Row],[Date of Birth]],"8-Jun-2023","Y")</f>
        <v>43</v>
      </c>
    </row>
    <row r="370" spans="1:17" x14ac:dyDescent="0.3">
      <c r="A370" t="s">
        <v>1704</v>
      </c>
      <c r="B370" t="str">
        <f>IF(Hospitalisation_table[[#This Row],[Customer ID]]="?","UnKnown",Hospitalisation_table[[#This Row],[Customer ID]])</f>
        <v>Id667</v>
      </c>
      <c r="C370">
        <v>1981</v>
      </c>
      <c r="D370" t="s">
        <v>18</v>
      </c>
      <c r="E370">
        <v>5</v>
      </c>
      <c r="F370">
        <v>1</v>
      </c>
      <c r="G370" s="24">
        <v>14843.96</v>
      </c>
      <c r="H370" t="s">
        <v>11</v>
      </c>
      <c r="I370" t="s">
        <v>12</v>
      </c>
      <c r="J370" t="s">
        <v>535</v>
      </c>
      <c r="K370" t="str">
        <f>IF(Hospitalisation_table[[#This Row],[month]]="?","Sep",Hospitalisation_table[[#This Row],[month]])</f>
        <v>Jun</v>
      </c>
      <c r="L370">
        <f>IF(Hospitalisation_table[[#This Row],[year]] = "?",ROUNDUP(AVERAGE(Hospitalisation_table[year]),0),Hospitalisation_table[[#This Row],[year]])</f>
        <v>1981</v>
      </c>
      <c r="M370" t="str">
        <f>IF(Hospitalisation_table[[#This Row],[Hospital tier]]="?","tier - 2",Hospitalisation_table[[#This Row],[Hospital tier]])</f>
        <v>tier - 2</v>
      </c>
      <c r="N370" t="str">
        <f>IF(Hospitalisation_table[[#This Row],[City tier]]="?","tier - 2",Hospitalisation_table[[#This Row],[City tier]])</f>
        <v>tier - 3</v>
      </c>
      <c r="O370" t="str">
        <f>IF(Hospitalisation_table[[#This Row],[State ID]]="?","Unknown",Hospitalisation_table[[#This Row],[State ID]])</f>
        <v>R1026</v>
      </c>
      <c r="P370" s="20" t="str">
        <f>_xlfn.CONCAT(Hospitalisation_table[[#This Row],[date]],"-",Hospitalisation_table[[#This Row],[Month_Updated]],"-",Hospitalisation_table[[#This Row],[Year_Update]])</f>
        <v>5-Jun-1981</v>
      </c>
      <c r="Q370">
        <f>DATEDIF(Hospitalisation_table[[#This Row],[Date of Birth]],"8-Jun-2023","Y")</f>
        <v>42</v>
      </c>
    </row>
    <row r="371" spans="1:17" x14ac:dyDescent="0.3">
      <c r="A371" t="s">
        <v>1705</v>
      </c>
      <c r="B371" t="str">
        <f>IF(Hospitalisation_table[[#This Row],[Customer ID]]="?","UnKnown",Hospitalisation_table[[#This Row],[Customer ID]])</f>
        <v>Id666</v>
      </c>
      <c r="C371">
        <v>1970</v>
      </c>
      <c r="D371" t="s">
        <v>15</v>
      </c>
      <c r="E371">
        <v>11</v>
      </c>
      <c r="F371">
        <v>0</v>
      </c>
      <c r="G371" s="24">
        <v>14847.63</v>
      </c>
      <c r="H371" t="s">
        <v>11</v>
      </c>
      <c r="I371" t="s">
        <v>11</v>
      </c>
      <c r="J371" t="s">
        <v>249</v>
      </c>
      <c r="K371" t="str">
        <f>IF(Hospitalisation_table[[#This Row],[month]]="?","Sep",Hospitalisation_table[[#This Row],[month]])</f>
        <v>Nov</v>
      </c>
      <c r="L371">
        <f>IF(Hospitalisation_table[[#This Row],[year]] = "?",ROUNDUP(AVERAGE(Hospitalisation_table[year]),0),Hospitalisation_table[[#This Row],[year]])</f>
        <v>1970</v>
      </c>
      <c r="M371" t="str">
        <f>IF(Hospitalisation_table[[#This Row],[Hospital tier]]="?","tier - 2",Hospitalisation_table[[#This Row],[Hospital tier]])</f>
        <v>tier - 2</v>
      </c>
      <c r="N371" t="str">
        <f>IF(Hospitalisation_table[[#This Row],[City tier]]="?","tier - 2",Hospitalisation_table[[#This Row],[City tier]])</f>
        <v>tier - 2</v>
      </c>
      <c r="O371" t="str">
        <f>IF(Hospitalisation_table[[#This Row],[State ID]]="?","Unknown",Hospitalisation_table[[#This Row],[State ID]])</f>
        <v>R1023</v>
      </c>
      <c r="P371" s="20" t="str">
        <f>_xlfn.CONCAT(Hospitalisation_table[[#This Row],[date]],"-",Hospitalisation_table[[#This Row],[Month_Updated]],"-",Hospitalisation_table[[#This Row],[Year_Update]])</f>
        <v>11-Nov-1970</v>
      </c>
      <c r="Q371">
        <f>DATEDIF(Hospitalisation_table[[#This Row],[Date of Birth]],"8-Jun-2023","Y")</f>
        <v>52</v>
      </c>
    </row>
    <row r="372" spans="1:17" x14ac:dyDescent="0.3">
      <c r="A372" t="s">
        <v>1706</v>
      </c>
      <c r="B372" t="str">
        <f>IF(Hospitalisation_table[[#This Row],[Customer ID]]="?","UnKnown",Hospitalisation_table[[#This Row],[Customer ID]])</f>
        <v>Id665</v>
      </c>
      <c r="C372">
        <v>1958</v>
      </c>
      <c r="D372" t="s">
        <v>37</v>
      </c>
      <c r="E372">
        <v>17</v>
      </c>
      <c r="F372">
        <v>0</v>
      </c>
      <c r="G372" s="24">
        <v>14901.52</v>
      </c>
      <c r="H372" t="s">
        <v>11</v>
      </c>
      <c r="I372" t="s">
        <v>11</v>
      </c>
      <c r="J372" t="s">
        <v>247</v>
      </c>
      <c r="K372" t="str">
        <f>IF(Hospitalisation_table[[#This Row],[month]]="?","Sep",Hospitalisation_table[[#This Row],[month]])</f>
        <v>Oct</v>
      </c>
      <c r="L372">
        <f>IF(Hospitalisation_table[[#This Row],[year]] = "?",ROUNDUP(AVERAGE(Hospitalisation_table[year]),0),Hospitalisation_table[[#This Row],[year]])</f>
        <v>1958</v>
      </c>
      <c r="M372" t="str">
        <f>IF(Hospitalisation_table[[#This Row],[Hospital tier]]="?","tier - 2",Hospitalisation_table[[#This Row],[Hospital tier]])</f>
        <v>tier - 2</v>
      </c>
      <c r="N372" t="str">
        <f>IF(Hospitalisation_table[[#This Row],[City tier]]="?","tier - 2",Hospitalisation_table[[#This Row],[City tier]])</f>
        <v>tier - 2</v>
      </c>
      <c r="O372" t="str">
        <f>IF(Hospitalisation_table[[#This Row],[State ID]]="?","Unknown",Hospitalisation_table[[#This Row],[State ID]])</f>
        <v>R1024</v>
      </c>
      <c r="P372" s="20" t="str">
        <f>_xlfn.CONCAT(Hospitalisation_table[[#This Row],[date]],"-",Hospitalisation_table[[#This Row],[Month_Updated]],"-",Hospitalisation_table[[#This Row],[Year_Update]])</f>
        <v>17-Oct-1958</v>
      </c>
      <c r="Q372">
        <f>DATEDIF(Hospitalisation_table[[#This Row],[Date of Birth]],"8-Jun-2023","Y")</f>
        <v>64</v>
      </c>
    </row>
    <row r="373" spans="1:17" x14ac:dyDescent="0.3">
      <c r="A373" t="s">
        <v>1707</v>
      </c>
      <c r="B373" t="str">
        <f>IF(Hospitalisation_table[[#This Row],[Customer ID]]="?","UnKnown",Hospitalisation_table[[#This Row],[Customer ID]])</f>
        <v>Id664</v>
      </c>
      <c r="C373">
        <v>1981</v>
      </c>
      <c r="D373" t="s">
        <v>10</v>
      </c>
      <c r="E373">
        <v>4</v>
      </c>
      <c r="F373">
        <v>1</v>
      </c>
      <c r="G373" s="24">
        <v>14908.27</v>
      </c>
      <c r="H373" t="s">
        <v>11</v>
      </c>
      <c r="I373" t="s">
        <v>16</v>
      </c>
      <c r="J373" t="s">
        <v>42</v>
      </c>
      <c r="K373" t="str">
        <f>IF(Hospitalisation_table[[#This Row],[month]]="?","Sep",Hospitalisation_table[[#This Row],[month]])</f>
        <v>Jul</v>
      </c>
      <c r="L373">
        <f>IF(Hospitalisation_table[[#This Row],[year]] = "?",ROUNDUP(AVERAGE(Hospitalisation_table[year]),0),Hospitalisation_table[[#This Row],[year]])</f>
        <v>1981</v>
      </c>
      <c r="M373" t="str">
        <f>IF(Hospitalisation_table[[#This Row],[Hospital tier]]="?","tier - 2",Hospitalisation_table[[#This Row],[Hospital tier]])</f>
        <v>tier - 2</v>
      </c>
      <c r="N373" t="str">
        <f>IF(Hospitalisation_table[[#This Row],[City tier]]="?","tier - 2",Hospitalisation_table[[#This Row],[City tier]])</f>
        <v>tier - 1</v>
      </c>
      <c r="O373" t="str">
        <f>IF(Hospitalisation_table[[#This Row],[State ID]]="?","Unknown",Hospitalisation_table[[#This Row],[State ID]])</f>
        <v>R1011</v>
      </c>
      <c r="P373" s="20" t="str">
        <f>_xlfn.CONCAT(Hospitalisation_table[[#This Row],[date]],"-",Hospitalisation_table[[#This Row],[Month_Updated]],"-",Hospitalisation_table[[#This Row],[Year_Update]])</f>
        <v>4-Jul-1981</v>
      </c>
      <c r="Q373">
        <f>DATEDIF(Hospitalisation_table[[#This Row],[Date of Birth]],"8-Jun-2023","Y")</f>
        <v>41</v>
      </c>
    </row>
    <row r="374" spans="1:17" x14ac:dyDescent="0.3">
      <c r="A374" t="s">
        <v>1708</v>
      </c>
      <c r="B374" t="str">
        <f>IF(Hospitalisation_table[[#This Row],[Customer ID]]="?","UnKnown",Hospitalisation_table[[#This Row],[Customer ID]])</f>
        <v>Id663</v>
      </c>
      <c r="C374">
        <v>1968</v>
      </c>
      <c r="D374" t="s">
        <v>15</v>
      </c>
      <c r="E374">
        <v>8</v>
      </c>
      <c r="F374">
        <v>0</v>
      </c>
      <c r="G374" s="24">
        <v>14926.97</v>
      </c>
      <c r="H374" t="s">
        <v>11</v>
      </c>
      <c r="I374" t="s">
        <v>11</v>
      </c>
      <c r="J374" t="s">
        <v>23</v>
      </c>
      <c r="K374" t="str">
        <f>IF(Hospitalisation_table[[#This Row],[month]]="?","Sep",Hospitalisation_table[[#This Row],[month]])</f>
        <v>Nov</v>
      </c>
      <c r="L374">
        <f>IF(Hospitalisation_table[[#This Row],[year]] = "?",ROUNDUP(AVERAGE(Hospitalisation_table[year]),0),Hospitalisation_table[[#This Row],[year]])</f>
        <v>1968</v>
      </c>
      <c r="M374" t="str">
        <f>IF(Hospitalisation_table[[#This Row],[Hospital tier]]="?","tier - 2",Hospitalisation_table[[#This Row],[Hospital tier]])</f>
        <v>tier - 2</v>
      </c>
      <c r="N374" t="str">
        <f>IF(Hospitalisation_table[[#This Row],[City tier]]="?","tier - 2",Hospitalisation_table[[#This Row],[City tier]])</f>
        <v>tier - 2</v>
      </c>
      <c r="O374" t="str">
        <f>IF(Hospitalisation_table[[#This Row],[State ID]]="?","Unknown",Hospitalisation_table[[#This Row],[State ID]])</f>
        <v>R1012</v>
      </c>
      <c r="P374" s="20" t="str">
        <f>_xlfn.CONCAT(Hospitalisation_table[[#This Row],[date]],"-",Hospitalisation_table[[#This Row],[Month_Updated]],"-",Hospitalisation_table[[#This Row],[Year_Update]])</f>
        <v>8-Nov-1968</v>
      </c>
      <c r="Q374">
        <f>DATEDIF(Hospitalisation_table[[#This Row],[Date of Birth]],"8-Jun-2023","Y")</f>
        <v>54</v>
      </c>
    </row>
    <row r="375" spans="1:17" x14ac:dyDescent="0.3">
      <c r="A375" t="s">
        <v>1709</v>
      </c>
      <c r="B375" t="str">
        <f>IF(Hospitalisation_table[[#This Row],[Customer ID]]="?","UnKnown",Hospitalisation_table[[#This Row],[Customer ID]])</f>
        <v>Id662</v>
      </c>
      <c r="C375">
        <v>1962</v>
      </c>
      <c r="D375" t="s">
        <v>15</v>
      </c>
      <c r="E375">
        <v>29</v>
      </c>
      <c r="F375">
        <v>0</v>
      </c>
      <c r="G375" s="24">
        <v>14945.34</v>
      </c>
      <c r="H375" t="s">
        <v>11</v>
      </c>
      <c r="I375" t="s">
        <v>16</v>
      </c>
      <c r="J375" t="s">
        <v>300</v>
      </c>
      <c r="K375" t="str">
        <f>IF(Hospitalisation_table[[#This Row],[month]]="?","Sep",Hospitalisation_table[[#This Row],[month]])</f>
        <v>Nov</v>
      </c>
      <c r="L375">
        <f>IF(Hospitalisation_table[[#This Row],[year]] = "?",ROUNDUP(AVERAGE(Hospitalisation_table[year]),0),Hospitalisation_table[[#This Row],[year]])</f>
        <v>1962</v>
      </c>
      <c r="M375" t="str">
        <f>IF(Hospitalisation_table[[#This Row],[Hospital tier]]="?","tier - 2",Hospitalisation_table[[#This Row],[Hospital tier]])</f>
        <v>tier - 2</v>
      </c>
      <c r="N375" t="str">
        <f>IF(Hospitalisation_table[[#This Row],[City tier]]="?","tier - 2",Hospitalisation_table[[#This Row],[City tier]])</f>
        <v>tier - 1</v>
      </c>
      <c r="O375" t="str">
        <f>IF(Hospitalisation_table[[#This Row],[State ID]]="?","Unknown",Hospitalisation_table[[#This Row],[State ID]])</f>
        <v>R1021</v>
      </c>
      <c r="P375" s="20" t="str">
        <f>_xlfn.CONCAT(Hospitalisation_table[[#This Row],[date]],"-",Hospitalisation_table[[#This Row],[Month_Updated]],"-",Hospitalisation_table[[#This Row],[Year_Update]])</f>
        <v>29-Nov-1962</v>
      </c>
      <c r="Q375">
        <f>DATEDIF(Hospitalisation_table[[#This Row],[Date of Birth]],"8-Jun-2023","Y")</f>
        <v>60</v>
      </c>
    </row>
    <row r="376" spans="1:17" x14ac:dyDescent="0.3">
      <c r="A376" t="s">
        <v>1710</v>
      </c>
      <c r="B376" t="str">
        <f>IF(Hospitalisation_table[[#This Row],[Customer ID]]="?","UnKnown",Hospitalisation_table[[#This Row],[Customer ID]])</f>
        <v>Id661</v>
      </c>
      <c r="C376">
        <v>1958</v>
      </c>
      <c r="D376" t="s">
        <v>10</v>
      </c>
      <c r="E376">
        <v>29</v>
      </c>
      <c r="F376">
        <v>2</v>
      </c>
      <c r="G376" s="24">
        <v>14988.43</v>
      </c>
      <c r="H376" t="s">
        <v>11</v>
      </c>
      <c r="I376" t="s">
        <v>12</v>
      </c>
      <c r="J376" t="s">
        <v>42</v>
      </c>
      <c r="K376" t="str">
        <f>IF(Hospitalisation_table[[#This Row],[month]]="?","Sep",Hospitalisation_table[[#This Row],[month]])</f>
        <v>Jul</v>
      </c>
      <c r="L376">
        <f>IF(Hospitalisation_table[[#This Row],[year]] = "?",ROUNDUP(AVERAGE(Hospitalisation_table[year]),0),Hospitalisation_table[[#This Row],[year]])</f>
        <v>1958</v>
      </c>
      <c r="M376" t="str">
        <f>IF(Hospitalisation_table[[#This Row],[Hospital tier]]="?","tier - 2",Hospitalisation_table[[#This Row],[Hospital tier]])</f>
        <v>tier - 2</v>
      </c>
      <c r="N376" t="str">
        <f>IF(Hospitalisation_table[[#This Row],[City tier]]="?","tier - 2",Hospitalisation_table[[#This Row],[City tier]])</f>
        <v>tier - 3</v>
      </c>
      <c r="O376" t="str">
        <f>IF(Hospitalisation_table[[#This Row],[State ID]]="?","Unknown",Hospitalisation_table[[#This Row],[State ID]])</f>
        <v>R1011</v>
      </c>
      <c r="P376" s="20" t="str">
        <f>_xlfn.CONCAT(Hospitalisation_table[[#This Row],[date]],"-",Hospitalisation_table[[#This Row],[Month_Updated]],"-",Hospitalisation_table[[#This Row],[Year_Update]])</f>
        <v>29-Jul-1958</v>
      </c>
      <c r="Q376">
        <f>DATEDIF(Hospitalisation_table[[#This Row],[Date of Birth]],"8-Jun-2023","Y")</f>
        <v>64</v>
      </c>
    </row>
    <row r="377" spans="1:17" x14ac:dyDescent="0.3">
      <c r="A377" t="s">
        <v>1711</v>
      </c>
      <c r="B377" t="str">
        <f>IF(Hospitalisation_table[[#This Row],[Customer ID]]="?","UnKnown",Hospitalisation_table[[#This Row],[Customer ID]])</f>
        <v>Id660</v>
      </c>
      <c r="C377">
        <v>1995</v>
      </c>
      <c r="D377" t="s">
        <v>35</v>
      </c>
      <c r="E377">
        <v>2</v>
      </c>
      <c r="F377">
        <v>2</v>
      </c>
      <c r="G377" s="24">
        <v>15006.58</v>
      </c>
      <c r="H377" t="s">
        <v>11</v>
      </c>
      <c r="I377" t="s">
        <v>11</v>
      </c>
      <c r="J377" t="s">
        <v>247</v>
      </c>
      <c r="K377" t="str">
        <f>IF(Hospitalisation_table[[#This Row],[month]]="?","Sep",Hospitalisation_table[[#This Row],[month]])</f>
        <v>Aug</v>
      </c>
      <c r="L377">
        <f>IF(Hospitalisation_table[[#This Row],[year]] = "?",ROUNDUP(AVERAGE(Hospitalisation_table[year]),0),Hospitalisation_table[[#This Row],[year]])</f>
        <v>1995</v>
      </c>
      <c r="M377" t="str">
        <f>IF(Hospitalisation_table[[#This Row],[Hospital tier]]="?","tier - 2",Hospitalisation_table[[#This Row],[Hospital tier]])</f>
        <v>tier - 2</v>
      </c>
      <c r="N377" t="str">
        <f>IF(Hospitalisation_table[[#This Row],[City tier]]="?","tier - 2",Hospitalisation_table[[#This Row],[City tier]])</f>
        <v>tier - 2</v>
      </c>
      <c r="O377" t="str">
        <f>IF(Hospitalisation_table[[#This Row],[State ID]]="?","Unknown",Hospitalisation_table[[#This Row],[State ID]])</f>
        <v>R1024</v>
      </c>
      <c r="P377" s="20" t="str">
        <f>_xlfn.CONCAT(Hospitalisation_table[[#This Row],[date]],"-",Hospitalisation_table[[#This Row],[Month_Updated]],"-",Hospitalisation_table[[#This Row],[Year_Update]])</f>
        <v>2-Aug-1995</v>
      </c>
      <c r="Q377">
        <f>DATEDIF(Hospitalisation_table[[#This Row],[Date of Birth]],"8-Jun-2023","Y")</f>
        <v>27</v>
      </c>
    </row>
    <row r="378" spans="1:17" x14ac:dyDescent="0.3">
      <c r="A378" t="s">
        <v>2307</v>
      </c>
      <c r="B378" t="str">
        <f>IF(Hospitalisation_table[[#This Row],[Customer ID]]="?","UnKnown",Hospitalisation_table[[#This Row],[Customer ID]])</f>
        <v>Id66</v>
      </c>
      <c r="C378">
        <v>1973</v>
      </c>
      <c r="D378" t="s">
        <v>20</v>
      </c>
      <c r="E378">
        <v>18</v>
      </c>
      <c r="F378">
        <v>0</v>
      </c>
      <c r="G378" s="24">
        <v>42188.15</v>
      </c>
      <c r="H378" t="s">
        <v>16</v>
      </c>
      <c r="I378" t="s">
        <v>16</v>
      </c>
      <c r="J378" t="s">
        <v>42</v>
      </c>
      <c r="K378" t="str">
        <f>IF(Hospitalisation_table[[#This Row],[month]]="?","Sep",Hospitalisation_table[[#This Row],[month]])</f>
        <v>Sep</v>
      </c>
      <c r="L378">
        <f>IF(Hospitalisation_table[[#This Row],[year]] = "?",ROUNDUP(AVERAGE(Hospitalisation_table[year]),0),Hospitalisation_table[[#This Row],[year]])</f>
        <v>1973</v>
      </c>
      <c r="M378" t="str">
        <f>IF(Hospitalisation_table[[#This Row],[Hospital tier]]="?","tier - 2",Hospitalisation_table[[#This Row],[Hospital tier]])</f>
        <v>tier - 1</v>
      </c>
      <c r="N378" t="str">
        <f>IF(Hospitalisation_table[[#This Row],[City tier]]="?","tier - 2",Hospitalisation_table[[#This Row],[City tier]])</f>
        <v>tier - 1</v>
      </c>
      <c r="O378" t="str">
        <f>IF(Hospitalisation_table[[#This Row],[State ID]]="?","Unknown",Hospitalisation_table[[#This Row],[State ID]])</f>
        <v>R1011</v>
      </c>
      <c r="P378" s="20" t="str">
        <f>_xlfn.CONCAT(Hospitalisation_table[[#This Row],[date]],"-",Hospitalisation_table[[#This Row],[Month_Updated]],"-",Hospitalisation_table[[#This Row],[Year_Update]])</f>
        <v>18-Sep-1973</v>
      </c>
      <c r="Q378">
        <f>DATEDIF(Hospitalisation_table[[#This Row],[Date of Birth]],"8-Jun-2023","Y")</f>
        <v>49</v>
      </c>
    </row>
    <row r="379" spans="1:17" x14ac:dyDescent="0.3">
      <c r="A379" t="s">
        <v>1712</v>
      </c>
      <c r="B379" t="str">
        <f>IF(Hospitalisation_table[[#This Row],[Customer ID]]="?","UnKnown",Hospitalisation_table[[#This Row],[Customer ID]])</f>
        <v>Id659</v>
      </c>
      <c r="C379">
        <v>1960</v>
      </c>
      <c r="D379" t="s">
        <v>35</v>
      </c>
      <c r="E379">
        <v>8</v>
      </c>
      <c r="F379">
        <v>2</v>
      </c>
      <c r="G379" s="24">
        <v>15019.76</v>
      </c>
      <c r="H379" t="s">
        <v>11</v>
      </c>
      <c r="I379" t="s">
        <v>11</v>
      </c>
      <c r="J379" t="s">
        <v>23</v>
      </c>
      <c r="K379" t="str">
        <f>IF(Hospitalisation_table[[#This Row],[month]]="?","Sep",Hospitalisation_table[[#This Row],[month]])</f>
        <v>Aug</v>
      </c>
      <c r="L379">
        <f>IF(Hospitalisation_table[[#This Row],[year]] = "?",ROUNDUP(AVERAGE(Hospitalisation_table[year]),0),Hospitalisation_table[[#This Row],[year]])</f>
        <v>1960</v>
      </c>
      <c r="M379" t="str">
        <f>IF(Hospitalisation_table[[#This Row],[Hospital tier]]="?","tier - 2",Hospitalisation_table[[#This Row],[Hospital tier]])</f>
        <v>tier - 2</v>
      </c>
      <c r="N379" t="str">
        <f>IF(Hospitalisation_table[[#This Row],[City tier]]="?","tier - 2",Hospitalisation_table[[#This Row],[City tier]])</f>
        <v>tier - 2</v>
      </c>
      <c r="O379" t="str">
        <f>IF(Hospitalisation_table[[#This Row],[State ID]]="?","Unknown",Hospitalisation_table[[#This Row],[State ID]])</f>
        <v>R1012</v>
      </c>
      <c r="P379" s="20" t="str">
        <f>_xlfn.CONCAT(Hospitalisation_table[[#This Row],[date]],"-",Hospitalisation_table[[#This Row],[Month_Updated]],"-",Hospitalisation_table[[#This Row],[Year_Update]])</f>
        <v>8-Aug-1960</v>
      </c>
      <c r="Q379">
        <f>DATEDIF(Hospitalisation_table[[#This Row],[Date of Birth]],"8-Jun-2023","Y")</f>
        <v>62</v>
      </c>
    </row>
    <row r="380" spans="1:17" x14ac:dyDescent="0.3">
      <c r="A380" t="s">
        <v>1713</v>
      </c>
      <c r="B380" t="str">
        <f>IF(Hospitalisation_table[[#This Row],[Customer ID]]="?","UnKnown",Hospitalisation_table[[#This Row],[Customer ID]])</f>
        <v>Id658</v>
      </c>
      <c r="C380">
        <v>1979</v>
      </c>
      <c r="D380" t="s">
        <v>15</v>
      </c>
      <c r="E380">
        <v>25</v>
      </c>
      <c r="F380">
        <v>2</v>
      </c>
      <c r="G380" s="24">
        <v>15025.76</v>
      </c>
      <c r="H380" t="s">
        <v>11</v>
      </c>
      <c r="I380" t="s">
        <v>16</v>
      </c>
      <c r="J380" t="s">
        <v>42</v>
      </c>
      <c r="K380" t="str">
        <f>IF(Hospitalisation_table[[#This Row],[month]]="?","Sep",Hospitalisation_table[[#This Row],[month]])</f>
        <v>Nov</v>
      </c>
      <c r="L380">
        <f>IF(Hospitalisation_table[[#This Row],[year]] = "?",ROUNDUP(AVERAGE(Hospitalisation_table[year]),0),Hospitalisation_table[[#This Row],[year]])</f>
        <v>1979</v>
      </c>
      <c r="M380" t="str">
        <f>IF(Hospitalisation_table[[#This Row],[Hospital tier]]="?","tier - 2",Hospitalisation_table[[#This Row],[Hospital tier]])</f>
        <v>tier - 2</v>
      </c>
      <c r="N380" t="str">
        <f>IF(Hospitalisation_table[[#This Row],[City tier]]="?","tier - 2",Hospitalisation_table[[#This Row],[City tier]])</f>
        <v>tier - 1</v>
      </c>
      <c r="O380" t="str">
        <f>IF(Hospitalisation_table[[#This Row],[State ID]]="?","Unknown",Hospitalisation_table[[#This Row],[State ID]])</f>
        <v>R1011</v>
      </c>
      <c r="P380" s="20" t="str">
        <f>_xlfn.CONCAT(Hospitalisation_table[[#This Row],[date]],"-",Hospitalisation_table[[#This Row],[Month_Updated]],"-",Hospitalisation_table[[#This Row],[Year_Update]])</f>
        <v>25-Nov-1979</v>
      </c>
      <c r="Q380">
        <f>DATEDIF(Hospitalisation_table[[#This Row],[Date of Birth]],"8-Jun-2023","Y")</f>
        <v>43</v>
      </c>
    </row>
    <row r="381" spans="1:17" x14ac:dyDescent="0.3">
      <c r="A381" t="s">
        <v>1714</v>
      </c>
      <c r="B381" t="str">
        <f>IF(Hospitalisation_table[[#This Row],[Customer ID]]="?","UnKnown",Hospitalisation_table[[#This Row],[Customer ID]])</f>
        <v>Id657</v>
      </c>
      <c r="C381">
        <v>1970</v>
      </c>
      <c r="D381" t="s">
        <v>20</v>
      </c>
      <c r="E381">
        <v>11</v>
      </c>
      <c r="F381">
        <v>0</v>
      </c>
      <c r="G381" s="24">
        <v>15026.3</v>
      </c>
      <c r="H381" t="s">
        <v>11</v>
      </c>
      <c r="I381" t="s">
        <v>12</v>
      </c>
      <c r="J381" t="s">
        <v>42</v>
      </c>
      <c r="K381" t="str">
        <f>IF(Hospitalisation_table[[#This Row],[month]]="?","Sep",Hospitalisation_table[[#This Row],[month]])</f>
        <v>Sep</v>
      </c>
      <c r="L381">
        <f>IF(Hospitalisation_table[[#This Row],[year]] = "?",ROUNDUP(AVERAGE(Hospitalisation_table[year]),0),Hospitalisation_table[[#This Row],[year]])</f>
        <v>1970</v>
      </c>
      <c r="M381" t="str">
        <f>IF(Hospitalisation_table[[#This Row],[Hospital tier]]="?","tier - 2",Hospitalisation_table[[#This Row],[Hospital tier]])</f>
        <v>tier - 2</v>
      </c>
      <c r="N381" t="str">
        <f>IF(Hospitalisation_table[[#This Row],[City tier]]="?","tier - 2",Hospitalisation_table[[#This Row],[City tier]])</f>
        <v>tier - 3</v>
      </c>
      <c r="O381" t="str">
        <f>IF(Hospitalisation_table[[#This Row],[State ID]]="?","Unknown",Hospitalisation_table[[#This Row],[State ID]])</f>
        <v>R1011</v>
      </c>
      <c r="P381" s="20" t="str">
        <f>_xlfn.CONCAT(Hospitalisation_table[[#This Row],[date]],"-",Hospitalisation_table[[#This Row],[Month_Updated]],"-",Hospitalisation_table[[#This Row],[Year_Update]])</f>
        <v>11-Sep-1970</v>
      </c>
      <c r="Q381">
        <f>DATEDIF(Hospitalisation_table[[#This Row],[Date of Birth]],"8-Jun-2023","Y")</f>
        <v>52</v>
      </c>
    </row>
    <row r="382" spans="1:17" x14ac:dyDescent="0.3">
      <c r="A382" t="s">
        <v>1715</v>
      </c>
      <c r="B382" t="str">
        <f>IF(Hospitalisation_table[[#This Row],[Customer ID]]="?","UnKnown",Hospitalisation_table[[#This Row],[Customer ID]])</f>
        <v>Id656</v>
      </c>
      <c r="C382">
        <v>1971</v>
      </c>
      <c r="D382" t="s">
        <v>35</v>
      </c>
      <c r="E382">
        <v>15</v>
      </c>
      <c r="F382">
        <v>0</v>
      </c>
      <c r="G382" s="24">
        <v>15038.51</v>
      </c>
      <c r="H382" t="s">
        <v>11</v>
      </c>
      <c r="I382" t="s">
        <v>12</v>
      </c>
      <c r="J382" t="s">
        <v>249</v>
      </c>
      <c r="K382" t="str">
        <f>IF(Hospitalisation_table[[#This Row],[month]]="?","Sep",Hospitalisation_table[[#This Row],[month]])</f>
        <v>Aug</v>
      </c>
      <c r="L382">
        <f>IF(Hospitalisation_table[[#This Row],[year]] = "?",ROUNDUP(AVERAGE(Hospitalisation_table[year]),0),Hospitalisation_table[[#This Row],[year]])</f>
        <v>1971</v>
      </c>
      <c r="M382" t="str">
        <f>IF(Hospitalisation_table[[#This Row],[Hospital tier]]="?","tier - 2",Hospitalisation_table[[#This Row],[Hospital tier]])</f>
        <v>tier - 2</v>
      </c>
      <c r="N382" t="str">
        <f>IF(Hospitalisation_table[[#This Row],[City tier]]="?","tier - 2",Hospitalisation_table[[#This Row],[City tier]])</f>
        <v>tier - 3</v>
      </c>
      <c r="O382" t="str">
        <f>IF(Hospitalisation_table[[#This Row],[State ID]]="?","Unknown",Hospitalisation_table[[#This Row],[State ID]])</f>
        <v>R1023</v>
      </c>
      <c r="P382" s="20" t="str">
        <f>_xlfn.CONCAT(Hospitalisation_table[[#This Row],[date]],"-",Hospitalisation_table[[#This Row],[Month_Updated]],"-",Hospitalisation_table[[#This Row],[Year_Update]])</f>
        <v>15-Aug-1971</v>
      </c>
      <c r="Q382">
        <f>DATEDIF(Hospitalisation_table[[#This Row],[Date of Birth]],"8-Jun-2023","Y")</f>
        <v>51</v>
      </c>
    </row>
    <row r="383" spans="1:17" x14ac:dyDescent="0.3">
      <c r="A383" t="s">
        <v>1716</v>
      </c>
      <c r="B383" t="str">
        <f>IF(Hospitalisation_table[[#This Row],[Customer ID]]="?","UnKnown",Hospitalisation_table[[#This Row],[Customer ID]])</f>
        <v>Id655</v>
      </c>
      <c r="C383">
        <v>1968</v>
      </c>
      <c r="D383" t="s">
        <v>18</v>
      </c>
      <c r="E383">
        <v>12</v>
      </c>
      <c r="F383">
        <v>0</v>
      </c>
      <c r="G383" s="24">
        <v>15052.68</v>
      </c>
      <c r="H383" t="s">
        <v>11</v>
      </c>
      <c r="I383" t="s">
        <v>11</v>
      </c>
      <c r="J383" t="s">
        <v>632</v>
      </c>
      <c r="K383" t="str">
        <f>IF(Hospitalisation_table[[#This Row],[month]]="?","Sep",Hospitalisation_table[[#This Row],[month]])</f>
        <v>Jun</v>
      </c>
      <c r="L383">
        <f>IF(Hospitalisation_table[[#This Row],[year]] = "?",ROUNDUP(AVERAGE(Hospitalisation_table[year]),0),Hospitalisation_table[[#This Row],[year]])</f>
        <v>1968</v>
      </c>
      <c r="M383" t="str">
        <f>IF(Hospitalisation_table[[#This Row],[Hospital tier]]="?","tier - 2",Hospitalisation_table[[#This Row],[Hospital tier]])</f>
        <v>tier - 2</v>
      </c>
      <c r="N383" t="str">
        <f>IF(Hospitalisation_table[[#This Row],[City tier]]="?","tier - 2",Hospitalisation_table[[#This Row],[City tier]])</f>
        <v>tier - 2</v>
      </c>
      <c r="O383" t="str">
        <f>IF(Hospitalisation_table[[#This Row],[State ID]]="?","Unknown",Hospitalisation_table[[#This Row],[State ID]])</f>
        <v>R1022</v>
      </c>
      <c r="P383" s="20" t="str">
        <f>_xlfn.CONCAT(Hospitalisation_table[[#This Row],[date]],"-",Hospitalisation_table[[#This Row],[Month_Updated]],"-",Hospitalisation_table[[#This Row],[Year_Update]])</f>
        <v>12-Jun-1968</v>
      </c>
      <c r="Q383">
        <f>DATEDIF(Hospitalisation_table[[#This Row],[Date of Birth]],"8-Jun-2023","Y")</f>
        <v>54</v>
      </c>
    </row>
    <row r="384" spans="1:17" x14ac:dyDescent="0.3">
      <c r="A384" t="s">
        <v>1717</v>
      </c>
      <c r="B384" t="str">
        <f>IF(Hospitalisation_table[[#This Row],[Customer ID]]="?","UnKnown",Hospitalisation_table[[#This Row],[Customer ID]])</f>
        <v>Id654</v>
      </c>
      <c r="C384">
        <v>1975</v>
      </c>
      <c r="D384" t="s">
        <v>37</v>
      </c>
      <c r="E384">
        <v>26</v>
      </c>
      <c r="F384">
        <v>1</v>
      </c>
      <c r="G384" s="24">
        <v>15090.35</v>
      </c>
      <c r="H384" t="s">
        <v>11</v>
      </c>
      <c r="I384" t="s">
        <v>16</v>
      </c>
      <c r="J384" t="s">
        <v>249</v>
      </c>
      <c r="K384" t="str">
        <f>IF(Hospitalisation_table[[#This Row],[month]]="?","Sep",Hospitalisation_table[[#This Row],[month]])</f>
        <v>Oct</v>
      </c>
      <c r="L384">
        <f>IF(Hospitalisation_table[[#This Row],[year]] = "?",ROUNDUP(AVERAGE(Hospitalisation_table[year]),0),Hospitalisation_table[[#This Row],[year]])</f>
        <v>1975</v>
      </c>
      <c r="M384" t="str">
        <f>IF(Hospitalisation_table[[#This Row],[Hospital tier]]="?","tier - 2",Hospitalisation_table[[#This Row],[Hospital tier]])</f>
        <v>tier - 2</v>
      </c>
      <c r="N384" t="str">
        <f>IF(Hospitalisation_table[[#This Row],[City tier]]="?","tier - 2",Hospitalisation_table[[#This Row],[City tier]])</f>
        <v>tier - 1</v>
      </c>
      <c r="O384" t="str">
        <f>IF(Hospitalisation_table[[#This Row],[State ID]]="?","Unknown",Hospitalisation_table[[#This Row],[State ID]])</f>
        <v>R1023</v>
      </c>
      <c r="P384" s="20" t="str">
        <f>_xlfn.CONCAT(Hospitalisation_table[[#This Row],[date]],"-",Hospitalisation_table[[#This Row],[Month_Updated]],"-",Hospitalisation_table[[#This Row],[Year_Update]])</f>
        <v>26-Oct-1975</v>
      </c>
      <c r="Q384">
        <f>DATEDIF(Hospitalisation_table[[#This Row],[Date of Birth]],"8-Jun-2023","Y")</f>
        <v>47</v>
      </c>
    </row>
    <row r="385" spans="1:17" x14ac:dyDescent="0.3">
      <c r="A385" t="s">
        <v>1718</v>
      </c>
      <c r="B385" t="str">
        <f>IF(Hospitalisation_table[[#This Row],[Customer ID]]="?","UnKnown",Hospitalisation_table[[#This Row],[Customer ID]])</f>
        <v>Id653</v>
      </c>
      <c r="C385">
        <v>1972</v>
      </c>
      <c r="D385" t="s">
        <v>15</v>
      </c>
      <c r="E385">
        <v>7</v>
      </c>
      <c r="F385">
        <v>0</v>
      </c>
      <c r="G385" s="24">
        <v>15103.69</v>
      </c>
      <c r="H385" t="s">
        <v>11</v>
      </c>
      <c r="I385" t="s">
        <v>16</v>
      </c>
      <c r="J385" t="s">
        <v>23</v>
      </c>
      <c r="K385" t="str">
        <f>IF(Hospitalisation_table[[#This Row],[month]]="?","Sep",Hospitalisation_table[[#This Row],[month]])</f>
        <v>Nov</v>
      </c>
      <c r="L385">
        <f>IF(Hospitalisation_table[[#This Row],[year]] = "?",ROUNDUP(AVERAGE(Hospitalisation_table[year]),0),Hospitalisation_table[[#This Row],[year]])</f>
        <v>1972</v>
      </c>
      <c r="M385" t="str">
        <f>IF(Hospitalisation_table[[#This Row],[Hospital tier]]="?","tier - 2",Hospitalisation_table[[#This Row],[Hospital tier]])</f>
        <v>tier - 2</v>
      </c>
      <c r="N385" t="str">
        <f>IF(Hospitalisation_table[[#This Row],[City tier]]="?","tier - 2",Hospitalisation_table[[#This Row],[City tier]])</f>
        <v>tier - 1</v>
      </c>
      <c r="O385" t="str">
        <f>IF(Hospitalisation_table[[#This Row],[State ID]]="?","Unknown",Hospitalisation_table[[#This Row],[State ID]])</f>
        <v>R1012</v>
      </c>
      <c r="P385" s="20" t="str">
        <f>_xlfn.CONCAT(Hospitalisation_table[[#This Row],[date]],"-",Hospitalisation_table[[#This Row],[Month_Updated]],"-",Hospitalisation_table[[#This Row],[Year_Update]])</f>
        <v>7-Nov-1972</v>
      </c>
      <c r="Q385">
        <f>DATEDIF(Hospitalisation_table[[#This Row],[Date of Birth]],"8-Jun-2023","Y")</f>
        <v>50</v>
      </c>
    </row>
    <row r="386" spans="1:17" x14ac:dyDescent="0.3">
      <c r="A386" t="s">
        <v>1719</v>
      </c>
      <c r="B386" t="str">
        <f>IF(Hospitalisation_table[[#This Row],[Customer ID]]="?","UnKnown",Hospitalisation_table[[#This Row],[Customer ID]])</f>
        <v>Id652</v>
      </c>
      <c r="C386">
        <v>1978</v>
      </c>
      <c r="D386" t="s">
        <v>20</v>
      </c>
      <c r="E386">
        <v>5</v>
      </c>
      <c r="F386">
        <v>2</v>
      </c>
      <c r="G386" s="24">
        <v>15123.19</v>
      </c>
      <c r="H386" t="s">
        <v>11</v>
      </c>
      <c r="I386" t="s">
        <v>16</v>
      </c>
      <c r="J386" t="s">
        <v>42</v>
      </c>
      <c r="K386" t="str">
        <f>IF(Hospitalisation_table[[#This Row],[month]]="?","Sep",Hospitalisation_table[[#This Row],[month]])</f>
        <v>Sep</v>
      </c>
      <c r="L386">
        <f>IF(Hospitalisation_table[[#This Row],[year]] = "?",ROUNDUP(AVERAGE(Hospitalisation_table[year]),0),Hospitalisation_table[[#This Row],[year]])</f>
        <v>1978</v>
      </c>
      <c r="M386" t="str">
        <f>IF(Hospitalisation_table[[#This Row],[Hospital tier]]="?","tier - 2",Hospitalisation_table[[#This Row],[Hospital tier]])</f>
        <v>tier - 2</v>
      </c>
      <c r="N386" t="str">
        <f>IF(Hospitalisation_table[[#This Row],[City tier]]="?","tier - 2",Hospitalisation_table[[#This Row],[City tier]])</f>
        <v>tier - 1</v>
      </c>
      <c r="O386" t="str">
        <f>IF(Hospitalisation_table[[#This Row],[State ID]]="?","Unknown",Hospitalisation_table[[#This Row],[State ID]])</f>
        <v>R1011</v>
      </c>
      <c r="P386" s="20" t="str">
        <f>_xlfn.CONCAT(Hospitalisation_table[[#This Row],[date]],"-",Hospitalisation_table[[#This Row],[Month_Updated]],"-",Hospitalisation_table[[#This Row],[Year_Update]])</f>
        <v>5-Sep-1978</v>
      </c>
      <c r="Q386">
        <f>DATEDIF(Hospitalisation_table[[#This Row],[Date of Birth]],"8-Jun-2023","Y")</f>
        <v>44</v>
      </c>
    </row>
    <row r="387" spans="1:17" x14ac:dyDescent="0.3">
      <c r="A387" t="s">
        <v>1720</v>
      </c>
      <c r="B387" t="str">
        <f>IF(Hospitalisation_table[[#This Row],[Customer ID]]="?","UnKnown",Hospitalisation_table[[#This Row],[Customer ID]])</f>
        <v>Id651</v>
      </c>
      <c r="C387">
        <v>1971</v>
      </c>
      <c r="D387" t="s">
        <v>15</v>
      </c>
      <c r="E387">
        <v>25</v>
      </c>
      <c r="F387">
        <v>0</v>
      </c>
      <c r="G387" s="24">
        <v>15150.44</v>
      </c>
      <c r="H387" t="s">
        <v>11</v>
      </c>
      <c r="I387" t="s">
        <v>16</v>
      </c>
      <c r="J387" t="s">
        <v>249</v>
      </c>
      <c r="K387" t="str">
        <f>IF(Hospitalisation_table[[#This Row],[month]]="?","Sep",Hospitalisation_table[[#This Row],[month]])</f>
        <v>Nov</v>
      </c>
      <c r="L387">
        <f>IF(Hospitalisation_table[[#This Row],[year]] = "?",ROUNDUP(AVERAGE(Hospitalisation_table[year]),0),Hospitalisation_table[[#This Row],[year]])</f>
        <v>1971</v>
      </c>
      <c r="M387" t="str">
        <f>IF(Hospitalisation_table[[#This Row],[Hospital tier]]="?","tier - 2",Hospitalisation_table[[#This Row],[Hospital tier]])</f>
        <v>tier - 2</v>
      </c>
      <c r="N387" t="str">
        <f>IF(Hospitalisation_table[[#This Row],[City tier]]="?","tier - 2",Hospitalisation_table[[#This Row],[City tier]])</f>
        <v>tier - 1</v>
      </c>
      <c r="O387" t="str">
        <f>IF(Hospitalisation_table[[#This Row],[State ID]]="?","Unknown",Hospitalisation_table[[#This Row],[State ID]])</f>
        <v>R1023</v>
      </c>
      <c r="P387" s="20" t="str">
        <f>_xlfn.CONCAT(Hospitalisation_table[[#This Row],[date]],"-",Hospitalisation_table[[#This Row],[Month_Updated]],"-",Hospitalisation_table[[#This Row],[Year_Update]])</f>
        <v>25-Nov-1971</v>
      </c>
      <c r="Q387">
        <f>DATEDIF(Hospitalisation_table[[#This Row],[Date of Birth]],"8-Jun-2023","Y")</f>
        <v>51</v>
      </c>
    </row>
    <row r="388" spans="1:17" x14ac:dyDescent="0.3">
      <c r="A388" t="s">
        <v>1721</v>
      </c>
      <c r="B388" t="str">
        <f>IF(Hospitalisation_table[[#This Row],[Customer ID]]="?","UnKnown",Hospitalisation_table[[#This Row],[Customer ID]])</f>
        <v>Id650</v>
      </c>
      <c r="C388">
        <v>1962</v>
      </c>
      <c r="D388" t="s">
        <v>37</v>
      </c>
      <c r="E388">
        <v>25</v>
      </c>
      <c r="F388">
        <v>0</v>
      </c>
      <c r="G388" s="24">
        <v>15161.25</v>
      </c>
      <c r="H388" t="s">
        <v>11</v>
      </c>
      <c r="I388" t="s">
        <v>11</v>
      </c>
      <c r="J388" t="s">
        <v>23</v>
      </c>
      <c r="K388" t="str">
        <f>IF(Hospitalisation_table[[#This Row],[month]]="?","Sep",Hospitalisation_table[[#This Row],[month]])</f>
        <v>Oct</v>
      </c>
      <c r="L388">
        <f>IF(Hospitalisation_table[[#This Row],[year]] = "?",ROUNDUP(AVERAGE(Hospitalisation_table[year]),0),Hospitalisation_table[[#This Row],[year]])</f>
        <v>1962</v>
      </c>
      <c r="M388" t="str">
        <f>IF(Hospitalisation_table[[#This Row],[Hospital tier]]="?","tier - 2",Hospitalisation_table[[#This Row],[Hospital tier]])</f>
        <v>tier - 2</v>
      </c>
      <c r="N388" t="str">
        <f>IF(Hospitalisation_table[[#This Row],[City tier]]="?","tier - 2",Hospitalisation_table[[#This Row],[City tier]])</f>
        <v>tier - 2</v>
      </c>
      <c r="O388" t="str">
        <f>IF(Hospitalisation_table[[#This Row],[State ID]]="?","Unknown",Hospitalisation_table[[#This Row],[State ID]])</f>
        <v>R1012</v>
      </c>
      <c r="P388" s="20" t="str">
        <f>_xlfn.CONCAT(Hospitalisation_table[[#This Row],[date]],"-",Hospitalisation_table[[#This Row],[Month_Updated]],"-",Hospitalisation_table[[#This Row],[Year_Update]])</f>
        <v>25-Oct-1962</v>
      </c>
      <c r="Q388">
        <f>DATEDIF(Hospitalisation_table[[#This Row],[Date of Birth]],"8-Jun-2023","Y")</f>
        <v>60</v>
      </c>
    </row>
    <row r="389" spans="1:17" x14ac:dyDescent="0.3">
      <c r="A389" t="s">
        <v>2308</v>
      </c>
      <c r="B389" t="str">
        <f>IF(Hospitalisation_table[[#This Row],[Customer ID]]="?","UnKnown",Hospitalisation_table[[#This Row],[Customer ID]])</f>
        <v>Id65</v>
      </c>
      <c r="C389">
        <v>1975</v>
      </c>
      <c r="D389" t="s">
        <v>35</v>
      </c>
      <c r="E389">
        <v>15</v>
      </c>
      <c r="F389">
        <v>1</v>
      </c>
      <c r="G389" s="24">
        <v>42211.14</v>
      </c>
      <c r="H389" t="s">
        <v>16</v>
      </c>
      <c r="I389" t="s">
        <v>12</v>
      </c>
      <c r="J389" t="s">
        <v>13</v>
      </c>
      <c r="K389" t="str">
        <f>IF(Hospitalisation_table[[#This Row],[month]]="?","Sep",Hospitalisation_table[[#This Row],[month]])</f>
        <v>Aug</v>
      </c>
      <c r="L389">
        <f>IF(Hospitalisation_table[[#This Row],[year]] = "?",ROUNDUP(AVERAGE(Hospitalisation_table[year]),0),Hospitalisation_table[[#This Row],[year]])</f>
        <v>1975</v>
      </c>
      <c r="M389" t="str">
        <f>IF(Hospitalisation_table[[#This Row],[Hospital tier]]="?","tier - 2",Hospitalisation_table[[#This Row],[Hospital tier]])</f>
        <v>tier - 1</v>
      </c>
      <c r="N389" t="str">
        <f>IF(Hospitalisation_table[[#This Row],[City tier]]="?","tier - 2",Hospitalisation_table[[#This Row],[City tier]])</f>
        <v>tier - 3</v>
      </c>
      <c r="O389" t="str">
        <f>IF(Hospitalisation_table[[#This Row],[State ID]]="?","Unknown",Hospitalisation_table[[#This Row],[State ID]])</f>
        <v>R1013</v>
      </c>
      <c r="P389" s="20" t="str">
        <f>_xlfn.CONCAT(Hospitalisation_table[[#This Row],[date]],"-",Hospitalisation_table[[#This Row],[Month_Updated]],"-",Hospitalisation_table[[#This Row],[Year_Update]])</f>
        <v>15-Aug-1975</v>
      </c>
      <c r="Q389">
        <f>DATEDIF(Hospitalisation_table[[#This Row],[Date of Birth]],"8-Jun-2023","Y")</f>
        <v>47</v>
      </c>
    </row>
    <row r="390" spans="1:17" x14ac:dyDescent="0.3">
      <c r="A390" t="s">
        <v>1722</v>
      </c>
      <c r="B390" t="str">
        <f>IF(Hospitalisation_table[[#This Row],[Customer ID]]="?","UnKnown",Hospitalisation_table[[#This Row],[Customer ID]])</f>
        <v>Id649</v>
      </c>
      <c r="C390">
        <v>1959</v>
      </c>
      <c r="D390" t="s">
        <v>18</v>
      </c>
      <c r="E390">
        <v>4</v>
      </c>
      <c r="F390">
        <v>3</v>
      </c>
      <c r="G390" s="24">
        <v>15161.53</v>
      </c>
      <c r="H390" t="s">
        <v>11</v>
      </c>
      <c r="I390" t="s">
        <v>16</v>
      </c>
      <c r="J390" t="s">
        <v>13</v>
      </c>
      <c r="K390" t="str">
        <f>IF(Hospitalisation_table[[#This Row],[month]]="?","Sep",Hospitalisation_table[[#This Row],[month]])</f>
        <v>Jun</v>
      </c>
      <c r="L390">
        <f>IF(Hospitalisation_table[[#This Row],[year]] = "?",ROUNDUP(AVERAGE(Hospitalisation_table[year]),0),Hospitalisation_table[[#This Row],[year]])</f>
        <v>1959</v>
      </c>
      <c r="M390" t="str">
        <f>IF(Hospitalisation_table[[#This Row],[Hospital tier]]="?","tier - 2",Hospitalisation_table[[#This Row],[Hospital tier]])</f>
        <v>tier - 2</v>
      </c>
      <c r="N390" t="str">
        <f>IF(Hospitalisation_table[[#This Row],[City tier]]="?","tier - 2",Hospitalisation_table[[#This Row],[City tier]])</f>
        <v>tier - 1</v>
      </c>
      <c r="O390" t="str">
        <f>IF(Hospitalisation_table[[#This Row],[State ID]]="?","Unknown",Hospitalisation_table[[#This Row],[State ID]])</f>
        <v>R1013</v>
      </c>
      <c r="P390" s="20" t="str">
        <f>_xlfn.CONCAT(Hospitalisation_table[[#This Row],[date]],"-",Hospitalisation_table[[#This Row],[Month_Updated]],"-",Hospitalisation_table[[#This Row],[Year_Update]])</f>
        <v>4-Jun-1959</v>
      </c>
      <c r="Q390">
        <f>DATEDIF(Hospitalisation_table[[#This Row],[Date of Birth]],"8-Jun-2023","Y")</f>
        <v>64</v>
      </c>
    </row>
    <row r="391" spans="1:17" x14ac:dyDescent="0.3">
      <c r="A391" t="s">
        <v>1723</v>
      </c>
      <c r="B391" t="str">
        <f>IF(Hospitalisation_table[[#This Row],[Customer ID]]="?","UnKnown",Hospitalisation_table[[#This Row],[Customer ID]])</f>
        <v>Id648</v>
      </c>
      <c r="C391">
        <v>1959</v>
      </c>
      <c r="D391" t="s">
        <v>30</v>
      </c>
      <c r="E391">
        <v>3</v>
      </c>
      <c r="F391">
        <v>3</v>
      </c>
      <c r="G391" s="24">
        <v>15170.07</v>
      </c>
      <c r="H391" t="s">
        <v>11</v>
      </c>
      <c r="I391" t="s">
        <v>12</v>
      </c>
      <c r="J391" t="s">
        <v>42</v>
      </c>
      <c r="K391" t="str">
        <f>IF(Hospitalisation_table[[#This Row],[month]]="?","Sep",Hospitalisation_table[[#This Row],[month]])</f>
        <v>Dec</v>
      </c>
      <c r="L391">
        <f>IF(Hospitalisation_table[[#This Row],[year]] = "?",ROUNDUP(AVERAGE(Hospitalisation_table[year]),0),Hospitalisation_table[[#This Row],[year]])</f>
        <v>1959</v>
      </c>
      <c r="M391" t="str">
        <f>IF(Hospitalisation_table[[#This Row],[Hospital tier]]="?","tier - 2",Hospitalisation_table[[#This Row],[Hospital tier]])</f>
        <v>tier - 2</v>
      </c>
      <c r="N391" t="str">
        <f>IF(Hospitalisation_table[[#This Row],[City tier]]="?","tier - 2",Hospitalisation_table[[#This Row],[City tier]])</f>
        <v>tier - 3</v>
      </c>
      <c r="O391" t="str">
        <f>IF(Hospitalisation_table[[#This Row],[State ID]]="?","Unknown",Hospitalisation_table[[#This Row],[State ID]])</f>
        <v>R1011</v>
      </c>
      <c r="P391" s="20" t="str">
        <f>_xlfn.CONCAT(Hospitalisation_table[[#This Row],[date]],"-",Hospitalisation_table[[#This Row],[Month_Updated]],"-",Hospitalisation_table[[#This Row],[Year_Update]])</f>
        <v>3-Dec-1959</v>
      </c>
      <c r="Q391">
        <f>DATEDIF(Hospitalisation_table[[#This Row],[Date of Birth]],"8-Jun-2023","Y")</f>
        <v>63</v>
      </c>
    </row>
    <row r="392" spans="1:17" x14ac:dyDescent="0.3">
      <c r="A392" t="s">
        <v>1724</v>
      </c>
      <c r="B392" t="str">
        <f>IF(Hospitalisation_table[[#This Row],[Customer ID]]="?","UnKnown",Hospitalisation_table[[#This Row],[Customer ID]])</f>
        <v>Id647</v>
      </c>
      <c r="C392">
        <v>1962</v>
      </c>
      <c r="D392" t="s">
        <v>18</v>
      </c>
      <c r="E392">
        <v>17</v>
      </c>
      <c r="F392">
        <v>0</v>
      </c>
      <c r="G392" s="24">
        <v>15174.81</v>
      </c>
      <c r="H392" t="s">
        <v>11</v>
      </c>
      <c r="I392" t="s">
        <v>16</v>
      </c>
      <c r="J392" t="s">
        <v>23</v>
      </c>
      <c r="K392" t="str">
        <f>IF(Hospitalisation_table[[#This Row],[month]]="?","Sep",Hospitalisation_table[[#This Row],[month]])</f>
        <v>Jun</v>
      </c>
      <c r="L392">
        <f>IF(Hospitalisation_table[[#This Row],[year]] = "?",ROUNDUP(AVERAGE(Hospitalisation_table[year]),0),Hospitalisation_table[[#This Row],[year]])</f>
        <v>1962</v>
      </c>
      <c r="M392" t="str">
        <f>IF(Hospitalisation_table[[#This Row],[Hospital tier]]="?","tier - 2",Hospitalisation_table[[#This Row],[Hospital tier]])</f>
        <v>tier - 2</v>
      </c>
      <c r="N392" t="str">
        <f>IF(Hospitalisation_table[[#This Row],[City tier]]="?","tier - 2",Hospitalisation_table[[#This Row],[City tier]])</f>
        <v>tier - 1</v>
      </c>
      <c r="O392" t="str">
        <f>IF(Hospitalisation_table[[#This Row],[State ID]]="?","Unknown",Hospitalisation_table[[#This Row],[State ID]])</f>
        <v>R1012</v>
      </c>
      <c r="P392" s="20" t="str">
        <f>_xlfn.CONCAT(Hospitalisation_table[[#This Row],[date]],"-",Hospitalisation_table[[#This Row],[Month_Updated]],"-",Hospitalisation_table[[#This Row],[Year_Update]])</f>
        <v>17-Jun-1962</v>
      </c>
      <c r="Q392">
        <f>DATEDIF(Hospitalisation_table[[#This Row],[Date of Birth]],"8-Jun-2023","Y")</f>
        <v>60</v>
      </c>
    </row>
    <row r="393" spans="1:17" x14ac:dyDescent="0.3">
      <c r="A393" t="s">
        <v>1725</v>
      </c>
      <c r="B393" t="str">
        <f>IF(Hospitalisation_table[[#This Row],[Customer ID]]="?","UnKnown",Hospitalisation_table[[#This Row],[Customer ID]])</f>
        <v>Id646</v>
      </c>
      <c r="C393">
        <v>1978</v>
      </c>
      <c r="D393" t="s">
        <v>15</v>
      </c>
      <c r="E393">
        <v>23</v>
      </c>
      <c r="F393">
        <v>2</v>
      </c>
      <c r="G393" s="24">
        <v>15207.92</v>
      </c>
      <c r="H393" t="s">
        <v>11</v>
      </c>
      <c r="I393" t="s">
        <v>16</v>
      </c>
      <c r="J393" t="s">
        <v>23</v>
      </c>
      <c r="K393" t="str">
        <f>IF(Hospitalisation_table[[#This Row],[month]]="?","Sep",Hospitalisation_table[[#This Row],[month]])</f>
        <v>Nov</v>
      </c>
      <c r="L393">
        <f>IF(Hospitalisation_table[[#This Row],[year]] = "?",ROUNDUP(AVERAGE(Hospitalisation_table[year]),0),Hospitalisation_table[[#This Row],[year]])</f>
        <v>1978</v>
      </c>
      <c r="M393" t="str">
        <f>IF(Hospitalisation_table[[#This Row],[Hospital tier]]="?","tier - 2",Hospitalisation_table[[#This Row],[Hospital tier]])</f>
        <v>tier - 2</v>
      </c>
      <c r="N393" t="str">
        <f>IF(Hospitalisation_table[[#This Row],[City tier]]="?","tier - 2",Hospitalisation_table[[#This Row],[City tier]])</f>
        <v>tier - 1</v>
      </c>
      <c r="O393" t="str">
        <f>IF(Hospitalisation_table[[#This Row],[State ID]]="?","Unknown",Hospitalisation_table[[#This Row],[State ID]])</f>
        <v>R1012</v>
      </c>
      <c r="P393" s="20" t="str">
        <f>_xlfn.CONCAT(Hospitalisation_table[[#This Row],[date]],"-",Hospitalisation_table[[#This Row],[Month_Updated]],"-",Hospitalisation_table[[#This Row],[Year_Update]])</f>
        <v>23-Nov-1978</v>
      </c>
      <c r="Q393">
        <f>DATEDIF(Hospitalisation_table[[#This Row],[Date of Birth]],"8-Jun-2023","Y")</f>
        <v>44</v>
      </c>
    </row>
    <row r="394" spans="1:17" x14ac:dyDescent="0.3">
      <c r="A394" t="s">
        <v>1726</v>
      </c>
      <c r="B394" t="str">
        <f>IF(Hospitalisation_table[[#This Row],[Customer ID]]="?","UnKnown",Hospitalisation_table[[#This Row],[Customer ID]])</f>
        <v>Id645</v>
      </c>
      <c r="C394">
        <v>1960</v>
      </c>
      <c r="D394" t="s">
        <v>10</v>
      </c>
      <c r="E394">
        <v>25</v>
      </c>
      <c r="F394">
        <v>2</v>
      </c>
      <c r="G394" s="24">
        <v>15230.32</v>
      </c>
      <c r="H394" t="s">
        <v>11</v>
      </c>
      <c r="I394" t="s">
        <v>11</v>
      </c>
      <c r="J394" t="s">
        <v>247</v>
      </c>
      <c r="K394" t="str">
        <f>IF(Hospitalisation_table[[#This Row],[month]]="?","Sep",Hospitalisation_table[[#This Row],[month]])</f>
        <v>Jul</v>
      </c>
      <c r="L394">
        <f>IF(Hospitalisation_table[[#This Row],[year]] = "?",ROUNDUP(AVERAGE(Hospitalisation_table[year]),0),Hospitalisation_table[[#This Row],[year]])</f>
        <v>1960</v>
      </c>
      <c r="M394" t="str">
        <f>IF(Hospitalisation_table[[#This Row],[Hospital tier]]="?","tier - 2",Hospitalisation_table[[#This Row],[Hospital tier]])</f>
        <v>tier - 2</v>
      </c>
      <c r="N394" t="str">
        <f>IF(Hospitalisation_table[[#This Row],[City tier]]="?","tier - 2",Hospitalisation_table[[#This Row],[City tier]])</f>
        <v>tier - 2</v>
      </c>
      <c r="O394" t="str">
        <f>IF(Hospitalisation_table[[#This Row],[State ID]]="?","Unknown",Hospitalisation_table[[#This Row],[State ID]])</f>
        <v>R1024</v>
      </c>
      <c r="P394" s="20" t="str">
        <f>_xlfn.CONCAT(Hospitalisation_table[[#This Row],[date]],"-",Hospitalisation_table[[#This Row],[Month_Updated]],"-",Hospitalisation_table[[#This Row],[Year_Update]])</f>
        <v>25-Jul-1960</v>
      </c>
      <c r="Q394">
        <f>DATEDIF(Hospitalisation_table[[#This Row],[Date of Birth]],"8-Jun-2023","Y")</f>
        <v>62</v>
      </c>
    </row>
    <row r="395" spans="1:17" x14ac:dyDescent="0.3">
      <c r="A395" t="s">
        <v>1727</v>
      </c>
      <c r="B395" t="str">
        <f>IF(Hospitalisation_table[[#This Row],[Customer ID]]="?","UnKnown",Hospitalisation_table[[#This Row],[Customer ID]])</f>
        <v>Id644</v>
      </c>
      <c r="C395">
        <v>1969</v>
      </c>
      <c r="D395" t="s">
        <v>20</v>
      </c>
      <c r="E395">
        <v>16</v>
      </c>
      <c r="F395">
        <v>0</v>
      </c>
      <c r="G395" s="24">
        <v>15260.52</v>
      </c>
      <c r="H395" t="s">
        <v>11</v>
      </c>
      <c r="I395" t="s">
        <v>11</v>
      </c>
      <c r="J395" t="s">
        <v>249</v>
      </c>
      <c r="K395" t="str">
        <f>IF(Hospitalisation_table[[#This Row],[month]]="?","Sep",Hospitalisation_table[[#This Row],[month]])</f>
        <v>Sep</v>
      </c>
      <c r="L395">
        <f>IF(Hospitalisation_table[[#This Row],[year]] = "?",ROUNDUP(AVERAGE(Hospitalisation_table[year]),0),Hospitalisation_table[[#This Row],[year]])</f>
        <v>1969</v>
      </c>
      <c r="M395" t="str">
        <f>IF(Hospitalisation_table[[#This Row],[Hospital tier]]="?","tier - 2",Hospitalisation_table[[#This Row],[Hospital tier]])</f>
        <v>tier - 2</v>
      </c>
      <c r="N395" t="str">
        <f>IF(Hospitalisation_table[[#This Row],[City tier]]="?","tier - 2",Hospitalisation_table[[#This Row],[City tier]])</f>
        <v>tier - 2</v>
      </c>
      <c r="O395" t="str">
        <f>IF(Hospitalisation_table[[#This Row],[State ID]]="?","Unknown",Hospitalisation_table[[#This Row],[State ID]])</f>
        <v>R1023</v>
      </c>
      <c r="P395" s="20" t="str">
        <f>_xlfn.CONCAT(Hospitalisation_table[[#This Row],[date]],"-",Hospitalisation_table[[#This Row],[Month_Updated]],"-",Hospitalisation_table[[#This Row],[Year_Update]])</f>
        <v>16-Sep-1969</v>
      </c>
      <c r="Q395">
        <f>DATEDIF(Hospitalisation_table[[#This Row],[Date of Birth]],"8-Jun-2023","Y")</f>
        <v>53</v>
      </c>
    </row>
    <row r="396" spans="1:17" x14ac:dyDescent="0.3">
      <c r="A396" t="s">
        <v>1728</v>
      </c>
      <c r="B396" t="str">
        <f>IF(Hospitalisation_table[[#This Row],[Customer ID]]="?","UnKnown",Hospitalisation_table[[#This Row],[Customer ID]])</f>
        <v>Id643</v>
      </c>
      <c r="C396">
        <v>1963</v>
      </c>
      <c r="D396" t="s">
        <v>30</v>
      </c>
      <c r="E396">
        <v>13</v>
      </c>
      <c r="F396">
        <v>0</v>
      </c>
      <c r="G396" s="24">
        <v>15322.77</v>
      </c>
      <c r="H396" t="s">
        <v>11</v>
      </c>
      <c r="I396" t="s">
        <v>12</v>
      </c>
      <c r="J396" t="s">
        <v>300</v>
      </c>
      <c r="K396" t="str">
        <f>IF(Hospitalisation_table[[#This Row],[month]]="?","Sep",Hospitalisation_table[[#This Row],[month]])</f>
        <v>Dec</v>
      </c>
      <c r="L396">
        <f>IF(Hospitalisation_table[[#This Row],[year]] = "?",ROUNDUP(AVERAGE(Hospitalisation_table[year]),0),Hospitalisation_table[[#This Row],[year]])</f>
        <v>1963</v>
      </c>
      <c r="M396" t="str">
        <f>IF(Hospitalisation_table[[#This Row],[Hospital tier]]="?","tier - 2",Hospitalisation_table[[#This Row],[Hospital tier]])</f>
        <v>tier - 2</v>
      </c>
      <c r="N396" t="str">
        <f>IF(Hospitalisation_table[[#This Row],[City tier]]="?","tier - 2",Hospitalisation_table[[#This Row],[City tier]])</f>
        <v>tier - 3</v>
      </c>
      <c r="O396" t="str">
        <f>IF(Hospitalisation_table[[#This Row],[State ID]]="?","Unknown",Hospitalisation_table[[#This Row],[State ID]])</f>
        <v>R1021</v>
      </c>
      <c r="P396" s="20" t="str">
        <f>_xlfn.CONCAT(Hospitalisation_table[[#This Row],[date]],"-",Hospitalisation_table[[#This Row],[Month_Updated]],"-",Hospitalisation_table[[#This Row],[Year_Update]])</f>
        <v>13-Dec-1963</v>
      </c>
      <c r="Q396">
        <f>DATEDIF(Hospitalisation_table[[#This Row],[Date of Birth]],"8-Jun-2023","Y")</f>
        <v>59</v>
      </c>
    </row>
    <row r="397" spans="1:17" x14ac:dyDescent="0.3">
      <c r="A397" t="s">
        <v>1729</v>
      </c>
      <c r="B397" t="str">
        <f>IF(Hospitalisation_table[[#This Row],[Customer ID]]="?","UnKnown",Hospitalisation_table[[#This Row],[Customer ID]])</f>
        <v>Id642</v>
      </c>
      <c r="C397">
        <v>2001</v>
      </c>
      <c r="D397" t="s">
        <v>10</v>
      </c>
      <c r="E397">
        <v>14</v>
      </c>
      <c r="F397">
        <v>1</v>
      </c>
      <c r="G397" s="24">
        <v>15359.1</v>
      </c>
      <c r="H397" t="s">
        <v>11</v>
      </c>
      <c r="I397" t="s">
        <v>12</v>
      </c>
      <c r="J397" t="s">
        <v>247</v>
      </c>
      <c r="K397" t="str">
        <f>IF(Hospitalisation_table[[#This Row],[month]]="?","Sep",Hospitalisation_table[[#This Row],[month]])</f>
        <v>Jul</v>
      </c>
      <c r="L397">
        <f>IF(Hospitalisation_table[[#This Row],[year]] = "?",ROUNDUP(AVERAGE(Hospitalisation_table[year]),0),Hospitalisation_table[[#This Row],[year]])</f>
        <v>2001</v>
      </c>
      <c r="M397" t="str">
        <f>IF(Hospitalisation_table[[#This Row],[Hospital tier]]="?","tier - 2",Hospitalisation_table[[#This Row],[Hospital tier]])</f>
        <v>tier - 2</v>
      </c>
      <c r="N397" t="str">
        <f>IF(Hospitalisation_table[[#This Row],[City tier]]="?","tier - 2",Hospitalisation_table[[#This Row],[City tier]])</f>
        <v>tier - 3</v>
      </c>
      <c r="O397" t="str">
        <f>IF(Hospitalisation_table[[#This Row],[State ID]]="?","Unknown",Hospitalisation_table[[#This Row],[State ID]])</f>
        <v>R1024</v>
      </c>
      <c r="P397" s="20" t="str">
        <f>_xlfn.CONCAT(Hospitalisation_table[[#This Row],[date]],"-",Hospitalisation_table[[#This Row],[Month_Updated]],"-",Hospitalisation_table[[#This Row],[Year_Update]])</f>
        <v>14-Jul-2001</v>
      </c>
      <c r="Q397">
        <f>DATEDIF(Hospitalisation_table[[#This Row],[Date of Birth]],"8-Jun-2023","Y")</f>
        <v>21</v>
      </c>
    </row>
    <row r="398" spans="1:17" x14ac:dyDescent="0.3">
      <c r="A398" t="s">
        <v>1730</v>
      </c>
      <c r="B398" t="str">
        <f>IF(Hospitalisation_table[[#This Row],[Customer ID]]="?","UnKnown",Hospitalisation_table[[#This Row],[Customer ID]])</f>
        <v>Id641</v>
      </c>
      <c r="C398">
        <v>1988</v>
      </c>
      <c r="D398" t="s">
        <v>30</v>
      </c>
      <c r="E398">
        <v>17</v>
      </c>
      <c r="F398">
        <v>3</v>
      </c>
      <c r="G398" s="24">
        <v>15361.5</v>
      </c>
      <c r="H398" t="s">
        <v>11</v>
      </c>
      <c r="I398" t="s">
        <v>12</v>
      </c>
      <c r="J398" t="s">
        <v>249</v>
      </c>
      <c r="K398" t="str">
        <f>IF(Hospitalisation_table[[#This Row],[month]]="?","Sep",Hospitalisation_table[[#This Row],[month]])</f>
        <v>Dec</v>
      </c>
      <c r="L398">
        <f>IF(Hospitalisation_table[[#This Row],[year]] = "?",ROUNDUP(AVERAGE(Hospitalisation_table[year]),0),Hospitalisation_table[[#This Row],[year]])</f>
        <v>1988</v>
      </c>
      <c r="M398" t="str">
        <f>IF(Hospitalisation_table[[#This Row],[Hospital tier]]="?","tier - 2",Hospitalisation_table[[#This Row],[Hospital tier]])</f>
        <v>tier - 2</v>
      </c>
      <c r="N398" t="str">
        <f>IF(Hospitalisation_table[[#This Row],[City tier]]="?","tier - 2",Hospitalisation_table[[#This Row],[City tier]])</f>
        <v>tier - 3</v>
      </c>
      <c r="O398" t="str">
        <f>IF(Hospitalisation_table[[#This Row],[State ID]]="?","Unknown",Hospitalisation_table[[#This Row],[State ID]])</f>
        <v>R1023</v>
      </c>
      <c r="P398" s="20" t="str">
        <f>_xlfn.CONCAT(Hospitalisation_table[[#This Row],[date]],"-",Hospitalisation_table[[#This Row],[Month_Updated]],"-",Hospitalisation_table[[#This Row],[Year_Update]])</f>
        <v>17-Dec-1988</v>
      </c>
      <c r="Q398">
        <f>DATEDIF(Hospitalisation_table[[#This Row],[Date of Birth]],"8-Jun-2023","Y")</f>
        <v>34</v>
      </c>
    </row>
    <row r="399" spans="1:17" x14ac:dyDescent="0.3">
      <c r="A399" t="s">
        <v>1731</v>
      </c>
      <c r="B399" t="str">
        <f>IF(Hospitalisation_table[[#This Row],[Customer ID]]="?","UnKnown",Hospitalisation_table[[#This Row],[Customer ID]])</f>
        <v>Id640</v>
      </c>
      <c r="C399">
        <v>1968</v>
      </c>
      <c r="D399" t="s">
        <v>10</v>
      </c>
      <c r="E399">
        <v>18</v>
      </c>
      <c r="F399">
        <v>0</v>
      </c>
      <c r="G399" s="24">
        <v>15363.77</v>
      </c>
      <c r="H399" t="s">
        <v>11</v>
      </c>
      <c r="I399" t="s">
        <v>16</v>
      </c>
      <c r="J399" t="s">
        <v>535</v>
      </c>
      <c r="K399" t="str">
        <f>IF(Hospitalisation_table[[#This Row],[month]]="?","Sep",Hospitalisation_table[[#This Row],[month]])</f>
        <v>Jul</v>
      </c>
      <c r="L399">
        <f>IF(Hospitalisation_table[[#This Row],[year]] = "?",ROUNDUP(AVERAGE(Hospitalisation_table[year]),0),Hospitalisation_table[[#This Row],[year]])</f>
        <v>1968</v>
      </c>
      <c r="M399" t="str">
        <f>IF(Hospitalisation_table[[#This Row],[Hospital tier]]="?","tier - 2",Hospitalisation_table[[#This Row],[Hospital tier]])</f>
        <v>tier - 2</v>
      </c>
      <c r="N399" t="str">
        <f>IF(Hospitalisation_table[[#This Row],[City tier]]="?","tier - 2",Hospitalisation_table[[#This Row],[City tier]])</f>
        <v>tier - 1</v>
      </c>
      <c r="O399" t="str">
        <f>IF(Hospitalisation_table[[#This Row],[State ID]]="?","Unknown",Hospitalisation_table[[#This Row],[State ID]])</f>
        <v>R1026</v>
      </c>
      <c r="P399" s="20" t="str">
        <f>_xlfn.CONCAT(Hospitalisation_table[[#This Row],[date]],"-",Hospitalisation_table[[#This Row],[Month_Updated]],"-",Hospitalisation_table[[#This Row],[Year_Update]])</f>
        <v>18-Jul-1968</v>
      </c>
      <c r="Q399">
        <f>DATEDIF(Hospitalisation_table[[#This Row],[Date of Birth]],"8-Jun-2023","Y")</f>
        <v>54</v>
      </c>
    </row>
    <row r="400" spans="1:17" x14ac:dyDescent="0.3">
      <c r="A400" t="s">
        <v>2309</v>
      </c>
      <c r="B400" t="str">
        <f>IF(Hospitalisation_table[[#This Row],[Customer ID]]="?","UnKnown",Hospitalisation_table[[#This Row],[Customer ID]])</f>
        <v>Id64</v>
      </c>
      <c r="C400">
        <v>1967</v>
      </c>
      <c r="D400" t="s">
        <v>18</v>
      </c>
      <c r="E400">
        <v>28</v>
      </c>
      <c r="F400">
        <v>0</v>
      </c>
      <c r="G400" s="24">
        <v>42303.69</v>
      </c>
      <c r="H400" t="s">
        <v>16</v>
      </c>
      <c r="I400" t="s">
        <v>11</v>
      </c>
      <c r="J400" t="s">
        <v>168</v>
      </c>
      <c r="K400" t="str">
        <f>IF(Hospitalisation_table[[#This Row],[month]]="?","Sep",Hospitalisation_table[[#This Row],[month]])</f>
        <v>Jun</v>
      </c>
      <c r="L400">
        <f>IF(Hospitalisation_table[[#This Row],[year]] = "?",ROUNDUP(AVERAGE(Hospitalisation_table[year]),0),Hospitalisation_table[[#This Row],[year]])</f>
        <v>1967</v>
      </c>
      <c r="M400" t="str">
        <f>IF(Hospitalisation_table[[#This Row],[Hospital tier]]="?","tier - 2",Hospitalisation_table[[#This Row],[Hospital tier]])</f>
        <v>tier - 1</v>
      </c>
      <c r="N400" t="str">
        <f>IF(Hospitalisation_table[[#This Row],[City tier]]="?","tier - 2",Hospitalisation_table[[#This Row],[City tier]])</f>
        <v>tier - 2</v>
      </c>
      <c r="O400" t="str">
        <f>IF(Hospitalisation_table[[#This Row],[State ID]]="?","Unknown",Hospitalisation_table[[#This Row],[State ID]])</f>
        <v>R1016</v>
      </c>
      <c r="P400" s="20" t="str">
        <f>_xlfn.CONCAT(Hospitalisation_table[[#This Row],[date]],"-",Hospitalisation_table[[#This Row],[Month_Updated]],"-",Hospitalisation_table[[#This Row],[Year_Update]])</f>
        <v>28-Jun-1967</v>
      </c>
      <c r="Q400">
        <f>DATEDIF(Hospitalisation_table[[#This Row],[Date of Birth]],"8-Jun-2023","Y")</f>
        <v>55</v>
      </c>
    </row>
    <row r="401" spans="1:17" x14ac:dyDescent="0.3">
      <c r="A401" t="s">
        <v>1732</v>
      </c>
      <c r="B401" t="str">
        <f>IF(Hospitalisation_table[[#This Row],[Customer ID]]="?","UnKnown",Hospitalisation_table[[#This Row],[Customer ID]])</f>
        <v>Id639</v>
      </c>
      <c r="C401">
        <v>1962</v>
      </c>
      <c r="D401" t="s">
        <v>20</v>
      </c>
      <c r="E401">
        <v>6</v>
      </c>
      <c r="F401">
        <v>0</v>
      </c>
      <c r="G401" s="24">
        <v>15368.22</v>
      </c>
      <c r="H401" t="s">
        <v>11</v>
      </c>
      <c r="I401" t="s">
        <v>11</v>
      </c>
      <c r="J401" t="s">
        <v>42</v>
      </c>
      <c r="K401" t="str">
        <f>IF(Hospitalisation_table[[#This Row],[month]]="?","Sep",Hospitalisation_table[[#This Row],[month]])</f>
        <v>Sep</v>
      </c>
      <c r="L401">
        <f>IF(Hospitalisation_table[[#This Row],[year]] = "?",ROUNDUP(AVERAGE(Hospitalisation_table[year]),0),Hospitalisation_table[[#This Row],[year]])</f>
        <v>1962</v>
      </c>
      <c r="M401" t="str">
        <f>IF(Hospitalisation_table[[#This Row],[Hospital tier]]="?","tier - 2",Hospitalisation_table[[#This Row],[Hospital tier]])</f>
        <v>tier - 2</v>
      </c>
      <c r="N401" t="str">
        <f>IF(Hospitalisation_table[[#This Row],[City tier]]="?","tier - 2",Hospitalisation_table[[#This Row],[City tier]])</f>
        <v>tier - 2</v>
      </c>
      <c r="O401" t="str">
        <f>IF(Hospitalisation_table[[#This Row],[State ID]]="?","Unknown",Hospitalisation_table[[#This Row],[State ID]])</f>
        <v>R1011</v>
      </c>
      <c r="P401" s="20" t="str">
        <f>_xlfn.CONCAT(Hospitalisation_table[[#This Row],[date]],"-",Hospitalisation_table[[#This Row],[Month_Updated]],"-",Hospitalisation_table[[#This Row],[Year_Update]])</f>
        <v>6-Sep-1962</v>
      </c>
      <c r="Q401">
        <f>DATEDIF(Hospitalisation_table[[#This Row],[Date of Birth]],"8-Jun-2023","Y")</f>
        <v>60</v>
      </c>
    </row>
    <row r="402" spans="1:17" x14ac:dyDescent="0.3">
      <c r="A402" t="s">
        <v>1733</v>
      </c>
      <c r="B402" t="str">
        <f>IF(Hospitalisation_table[[#This Row],[Customer ID]]="?","UnKnown",Hospitalisation_table[[#This Row],[Customer ID]])</f>
        <v>Id638</v>
      </c>
      <c r="C402">
        <v>1964</v>
      </c>
      <c r="D402" t="s">
        <v>20</v>
      </c>
      <c r="E402">
        <v>4</v>
      </c>
      <c r="F402">
        <v>0</v>
      </c>
      <c r="G402" s="24">
        <v>15377.77</v>
      </c>
      <c r="H402" t="s">
        <v>11</v>
      </c>
      <c r="I402" t="s">
        <v>11</v>
      </c>
      <c r="J402" t="s">
        <v>23</v>
      </c>
      <c r="K402" t="str">
        <f>IF(Hospitalisation_table[[#This Row],[month]]="?","Sep",Hospitalisation_table[[#This Row],[month]])</f>
        <v>Sep</v>
      </c>
      <c r="L402">
        <f>IF(Hospitalisation_table[[#This Row],[year]] = "?",ROUNDUP(AVERAGE(Hospitalisation_table[year]),0),Hospitalisation_table[[#This Row],[year]])</f>
        <v>1964</v>
      </c>
      <c r="M402" t="str">
        <f>IF(Hospitalisation_table[[#This Row],[Hospital tier]]="?","tier - 2",Hospitalisation_table[[#This Row],[Hospital tier]])</f>
        <v>tier - 2</v>
      </c>
      <c r="N402" t="str">
        <f>IF(Hospitalisation_table[[#This Row],[City tier]]="?","tier - 2",Hospitalisation_table[[#This Row],[City tier]])</f>
        <v>tier - 2</v>
      </c>
      <c r="O402" t="str">
        <f>IF(Hospitalisation_table[[#This Row],[State ID]]="?","Unknown",Hospitalisation_table[[#This Row],[State ID]])</f>
        <v>R1012</v>
      </c>
      <c r="P402" s="20" t="str">
        <f>_xlfn.CONCAT(Hospitalisation_table[[#This Row],[date]],"-",Hospitalisation_table[[#This Row],[Month_Updated]],"-",Hospitalisation_table[[#This Row],[Year_Update]])</f>
        <v>4-Sep-1964</v>
      </c>
      <c r="Q402">
        <f>DATEDIF(Hospitalisation_table[[#This Row],[Date of Birth]],"8-Jun-2023","Y")</f>
        <v>58</v>
      </c>
    </row>
    <row r="403" spans="1:17" x14ac:dyDescent="0.3">
      <c r="A403" t="s">
        <v>1734</v>
      </c>
      <c r="B403" t="str">
        <f>IF(Hospitalisation_table[[#This Row],[Customer ID]]="?","UnKnown",Hospitalisation_table[[#This Row],[Customer ID]])</f>
        <v>Id637</v>
      </c>
      <c r="C403">
        <v>1990</v>
      </c>
      <c r="D403" t="s">
        <v>37</v>
      </c>
      <c r="E403">
        <v>25</v>
      </c>
      <c r="F403">
        <v>3</v>
      </c>
      <c r="G403" s="24">
        <v>15440.2</v>
      </c>
      <c r="H403" t="s">
        <v>11</v>
      </c>
      <c r="I403" t="s">
        <v>16</v>
      </c>
      <c r="J403" t="s">
        <v>23</v>
      </c>
      <c r="K403" t="str">
        <f>IF(Hospitalisation_table[[#This Row],[month]]="?","Sep",Hospitalisation_table[[#This Row],[month]])</f>
        <v>Oct</v>
      </c>
      <c r="L403">
        <f>IF(Hospitalisation_table[[#This Row],[year]] = "?",ROUNDUP(AVERAGE(Hospitalisation_table[year]),0),Hospitalisation_table[[#This Row],[year]])</f>
        <v>1990</v>
      </c>
      <c r="M403" t="str">
        <f>IF(Hospitalisation_table[[#This Row],[Hospital tier]]="?","tier - 2",Hospitalisation_table[[#This Row],[Hospital tier]])</f>
        <v>tier - 2</v>
      </c>
      <c r="N403" t="str">
        <f>IF(Hospitalisation_table[[#This Row],[City tier]]="?","tier - 2",Hospitalisation_table[[#This Row],[City tier]])</f>
        <v>tier - 1</v>
      </c>
      <c r="O403" t="str">
        <f>IF(Hospitalisation_table[[#This Row],[State ID]]="?","Unknown",Hospitalisation_table[[#This Row],[State ID]])</f>
        <v>R1012</v>
      </c>
      <c r="P403" s="20" t="str">
        <f>_xlfn.CONCAT(Hospitalisation_table[[#This Row],[date]],"-",Hospitalisation_table[[#This Row],[Month_Updated]],"-",Hospitalisation_table[[#This Row],[Year_Update]])</f>
        <v>25-Oct-1990</v>
      </c>
      <c r="Q403">
        <f>DATEDIF(Hospitalisation_table[[#This Row],[Date of Birth]],"8-Jun-2023","Y")</f>
        <v>32</v>
      </c>
    </row>
    <row r="404" spans="1:17" x14ac:dyDescent="0.3">
      <c r="A404" t="s">
        <v>1735</v>
      </c>
      <c r="B404" t="str">
        <f>IF(Hospitalisation_table[[#This Row],[Customer ID]]="?","UnKnown",Hospitalisation_table[[#This Row],[Customer ID]])</f>
        <v>Id636</v>
      </c>
      <c r="C404">
        <v>1976</v>
      </c>
      <c r="D404" t="s">
        <v>10</v>
      </c>
      <c r="E404">
        <v>20</v>
      </c>
      <c r="F404">
        <v>2</v>
      </c>
      <c r="G404" s="24">
        <v>15450.48</v>
      </c>
      <c r="H404" t="s">
        <v>11</v>
      </c>
      <c r="I404" t="s">
        <v>16</v>
      </c>
      <c r="J404" t="s">
        <v>535</v>
      </c>
      <c r="K404" t="str">
        <f>IF(Hospitalisation_table[[#This Row],[month]]="?","Sep",Hospitalisation_table[[#This Row],[month]])</f>
        <v>Jul</v>
      </c>
      <c r="L404">
        <f>IF(Hospitalisation_table[[#This Row],[year]] = "?",ROUNDUP(AVERAGE(Hospitalisation_table[year]),0),Hospitalisation_table[[#This Row],[year]])</f>
        <v>1976</v>
      </c>
      <c r="M404" t="str">
        <f>IF(Hospitalisation_table[[#This Row],[Hospital tier]]="?","tier - 2",Hospitalisation_table[[#This Row],[Hospital tier]])</f>
        <v>tier - 2</v>
      </c>
      <c r="N404" t="str">
        <f>IF(Hospitalisation_table[[#This Row],[City tier]]="?","tier - 2",Hospitalisation_table[[#This Row],[City tier]])</f>
        <v>tier - 1</v>
      </c>
      <c r="O404" t="str">
        <f>IF(Hospitalisation_table[[#This Row],[State ID]]="?","Unknown",Hospitalisation_table[[#This Row],[State ID]])</f>
        <v>R1026</v>
      </c>
      <c r="P404" s="20" t="str">
        <f>_xlfn.CONCAT(Hospitalisation_table[[#This Row],[date]],"-",Hospitalisation_table[[#This Row],[Month_Updated]],"-",Hospitalisation_table[[#This Row],[Year_Update]])</f>
        <v>20-Jul-1976</v>
      </c>
      <c r="Q404">
        <f>DATEDIF(Hospitalisation_table[[#This Row],[Date of Birth]],"8-Jun-2023","Y")</f>
        <v>46</v>
      </c>
    </row>
    <row r="405" spans="1:17" x14ac:dyDescent="0.3">
      <c r="A405" t="s">
        <v>1736</v>
      </c>
      <c r="B405" t="str">
        <f>IF(Hospitalisation_table[[#This Row],[Customer ID]]="?","UnKnown",Hospitalisation_table[[#This Row],[Customer ID]])</f>
        <v>Id635</v>
      </c>
      <c r="C405">
        <v>2004</v>
      </c>
      <c r="D405" t="s">
        <v>10</v>
      </c>
      <c r="E405">
        <v>17</v>
      </c>
      <c r="F405">
        <v>0</v>
      </c>
      <c r="G405" s="24">
        <v>15518.18</v>
      </c>
      <c r="H405" t="s">
        <v>11</v>
      </c>
      <c r="I405" t="s">
        <v>12</v>
      </c>
      <c r="J405" t="s">
        <v>164</v>
      </c>
      <c r="K405" t="str">
        <f>IF(Hospitalisation_table[[#This Row],[month]]="?","Sep",Hospitalisation_table[[#This Row],[month]])</f>
        <v>Jul</v>
      </c>
      <c r="L405">
        <f>IF(Hospitalisation_table[[#This Row],[year]] = "?",ROUNDUP(AVERAGE(Hospitalisation_table[year]),0),Hospitalisation_table[[#This Row],[year]])</f>
        <v>2004</v>
      </c>
      <c r="M405" t="str">
        <f>IF(Hospitalisation_table[[#This Row],[Hospital tier]]="?","tier - 2",Hospitalisation_table[[#This Row],[Hospital tier]])</f>
        <v>tier - 2</v>
      </c>
      <c r="N405" t="str">
        <f>IF(Hospitalisation_table[[#This Row],[City tier]]="?","tier - 2",Hospitalisation_table[[#This Row],[City tier]])</f>
        <v>tier - 3</v>
      </c>
      <c r="O405" t="str">
        <f>IF(Hospitalisation_table[[#This Row],[State ID]]="?","Unknown",Hospitalisation_table[[#This Row],[State ID]])</f>
        <v>R1015</v>
      </c>
      <c r="P405" s="20" t="str">
        <f>_xlfn.CONCAT(Hospitalisation_table[[#This Row],[date]],"-",Hospitalisation_table[[#This Row],[Month_Updated]],"-",Hospitalisation_table[[#This Row],[Year_Update]])</f>
        <v>17-Jul-2004</v>
      </c>
      <c r="Q405">
        <f>DATEDIF(Hospitalisation_table[[#This Row],[Date of Birth]],"8-Jun-2023","Y")</f>
        <v>18</v>
      </c>
    </row>
    <row r="406" spans="1:17" x14ac:dyDescent="0.3">
      <c r="A406" t="s">
        <v>1737</v>
      </c>
      <c r="B406" t="str">
        <f>IF(Hospitalisation_table[[#This Row],[Customer ID]]="?","UnKnown",Hospitalisation_table[[#This Row],[Customer ID]])</f>
        <v>Id634</v>
      </c>
      <c r="C406">
        <v>1974</v>
      </c>
      <c r="D406" t="s">
        <v>18</v>
      </c>
      <c r="E406">
        <v>28</v>
      </c>
      <c r="F406">
        <v>0</v>
      </c>
      <c r="G406" s="24">
        <v>15532.16</v>
      </c>
      <c r="H406" t="s">
        <v>11</v>
      </c>
      <c r="I406" t="s">
        <v>11</v>
      </c>
      <c r="J406" t="s">
        <v>535</v>
      </c>
      <c r="K406" t="str">
        <f>IF(Hospitalisation_table[[#This Row],[month]]="?","Sep",Hospitalisation_table[[#This Row],[month]])</f>
        <v>Jun</v>
      </c>
      <c r="L406">
        <f>IF(Hospitalisation_table[[#This Row],[year]] = "?",ROUNDUP(AVERAGE(Hospitalisation_table[year]),0),Hospitalisation_table[[#This Row],[year]])</f>
        <v>1974</v>
      </c>
      <c r="M406" t="str">
        <f>IF(Hospitalisation_table[[#This Row],[Hospital tier]]="?","tier - 2",Hospitalisation_table[[#This Row],[Hospital tier]])</f>
        <v>tier - 2</v>
      </c>
      <c r="N406" t="str">
        <f>IF(Hospitalisation_table[[#This Row],[City tier]]="?","tier - 2",Hospitalisation_table[[#This Row],[City tier]])</f>
        <v>tier - 2</v>
      </c>
      <c r="O406" t="str">
        <f>IF(Hospitalisation_table[[#This Row],[State ID]]="?","Unknown",Hospitalisation_table[[#This Row],[State ID]])</f>
        <v>R1026</v>
      </c>
      <c r="P406" s="20" t="str">
        <f>_xlfn.CONCAT(Hospitalisation_table[[#This Row],[date]],"-",Hospitalisation_table[[#This Row],[Month_Updated]],"-",Hospitalisation_table[[#This Row],[Year_Update]])</f>
        <v>28-Jun-1974</v>
      </c>
      <c r="Q406">
        <f>DATEDIF(Hospitalisation_table[[#This Row],[Date of Birth]],"8-Jun-2023","Y")</f>
        <v>48</v>
      </c>
    </row>
    <row r="407" spans="1:17" x14ac:dyDescent="0.3">
      <c r="A407" t="s">
        <v>1738</v>
      </c>
      <c r="B407" t="str">
        <f>IF(Hospitalisation_table[[#This Row],[Customer ID]]="?","UnKnown",Hospitalisation_table[[#This Row],[Customer ID]])</f>
        <v>Id633</v>
      </c>
      <c r="C407">
        <v>1959</v>
      </c>
      <c r="D407" t="s">
        <v>37</v>
      </c>
      <c r="E407">
        <v>2</v>
      </c>
      <c r="F407">
        <v>3</v>
      </c>
      <c r="G407" s="24">
        <v>15555.19</v>
      </c>
      <c r="H407" t="s">
        <v>11</v>
      </c>
      <c r="I407" t="s">
        <v>12</v>
      </c>
      <c r="J407" t="s">
        <v>23</v>
      </c>
      <c r="K407" t="str">
        <f>IF(Hospitalisation_table[[#This Row],[month]]="?","Sep",Hospitalisation_table[[#This Row],[month]])</f>
        <v>Oct</v>
      </c>
      <c r="L407">
        <f>IF(Hospitalisation_table[[#This Row],[year]] = "?",ROUNDUP(AVERAGE(Hospitalisation_table[year]),0),Hospitalisation_table[[#This Row],[year]])</f>
        <v>1959</v>
      </c>
      <c r="M407" t="str">
        <f>IF(Hospitalisation_table[[#This Row],[Hospital tier]]="?","tier - 2",Hospitalisation_table[[#This Row],[Hospital tier]])</f>
        <v>tier - 2</v>
      </c>
      <c r="N407" t="str">
        <f>IF(Hospitalisation_table[[#This Row],[City tier]]="?","tier - 2",Hospitalisation_table[[#This Row],[City tier]])</f>
        <v>tier - 3</v>
      </c>
      <c r="O407" t="str">
        <f>IF(Hospitalisation_table[[#This Row],[State ID]]="?","Unknown",Hospitalisation_table[[#This Row],[State ID]])</f>
        <v>R1012</v>
      </c>
      <c r="P407" s="20" t="str">
        <f>_xlfn.CONCAT(Hospitalisation_table[[#This Row],[date]],"-",Hospitalisation_table[[#This Row],[Month_Updated]],"-",Hospitalisation_table[[#This Row],[Year_Update]])</f>
        <v>2-Oct-1959</v>
      </c>
      <c r="Q407">
        <f>DATEDIF(Hospitalisation_table[[#This Row],[Date of Birth]],"8-Jun-2023","Y")</f>
        <v>63</v>
      </c>
    </row>
    <row r="408" spans="1:17" x14ac:dyDescent="0.3">
      <c r="A408" t="s">
        <v>1739</v>
      </c>
      <c r="B408" t="str">
        <f>IF(Hospitalisation_table[[#This Row],[Customer ID]]="?","UnKnown",Hospitalisation_table[[#This Row],[Customer ID]])</f>
        <v>Id632</v>
      </c>
      <c r="C408">
        <v>1974</v>
      </c>
      <c r="D408" t="s">
        <v>10</v>
      </c>
      <c r="E408">
        <v>30</v>
      </c>
      <c r="F408">
        <v>0</v>
      </c>
      <c r="G408" s="24">
        <v>15556.67</v>
      </c>
      <c r="H408" t="s">
        <v>11</v>
      </c>
      <c r="I408" t="s">
        <v>11</v>
      </c>
      <c r="J408" t="s">
        <v>23</v>
      </c>
      <c r="K408" t="str">
        <f>IF(Hospitalisation_table[[#This Row],[month]]="?","Sep",Hospitalisation_table[[#This Row],[month]])</f>
        <v>Jul</v>
      </c>
      <c r="L408">
        <f>IF(Hospitalisation_table[[#This Row],[year]] = "?",ROUNDUP(AVERAGE(Hospitalisation_table[year]),0),Hospitalisation_table[[#This Row],[year]])</f>
        <v>1974</v>
      </c>
      <c r="M408" t="str">
        <f>IF(Hospitalisation_table[[#This Row],[Hospital tier]]="?","tier - 2",Hospitalisation_table[[#This Row],[Hospital tier]])</f>
        <v>tier - 2</v>
      </c>
      <c r="N408" t="str">
        <f>IF(Hospitalisation_table[[#This Row],[City tier]]="?","tier - 2",Hospitalisation_table[[#This Row],[City tier]])</f>
        <v>tier - 2</v>
      </c>
      <c r="O408" t="str">
        <f>IF(Hospitalisation_table[[#This Row],[State ID]]="?","Unknown",Hospitalisation_table[[#This Row],[State ID]])</f>
        <v>R1012</v>
      </c>
      <c r="P408" s="20" t="str">
        <f>_xlfn.CONCAT(Hospitalisation_table[[#This Row],[date]],"-",Hospitalisation_table[[#This Row],[Month_Updated]],"-",Hospitalisation_table[[#This Row],[Year_Update]])</f>
        <v>30-Jul-1974</v>
      </c>
      <c r="Q408">
        <f>DATEDIF(Hospitalisation_table[[#This Row],[Date of Birth]],"8-Jun-2023","Y")</f>
        <v>48</v>
      </c>
    </row>
    <row r="409" spans="1:17" x14ac:dyDescent="0.3">
      <c r="A409" t="s">
        <v>1740</v>
      </c>
      <c r="B409" t="str">
        <f>IF(Hospitalisation_table[[#This Row],[Customer ID]]="?","UnKnown",Hospitalisation_table[[#This Row],[Customer ID]])</f>
        <v>Id631</v>
      </c>
      <c r="C409">
        <v>1965</v>
      </c>
      <c r="D409" t="s">
        <v>37</v>
      </c>
      <c r="E409">
        <v>28</v>
      </c>
      <c r="F409">
        <v>0</v>
      </c>
      <c r="G409" s="24">
        <v>15608.58</v>
      </c>
      <c r="H409" t="s">
        <v>11</v>
      </c>
      <c r="I409" t="s">
        <v>11</v>
      </c>
      <c r="J409" t="s">
        <v>535</v>
      </c>
      <c r="K409" t="str">
        <f>IF(Hospitalisation_table[[#This Row],[month]]="?","Sep",Hospitalisation_table[[#This Row],[month]])</f>
        <v>Oct</v>
      </c>
      <c r="L409">
        <f>IF(Hospitalisation_table[[#This Row],[year]] = "?",ROUNDUP(AVERAGE(Hospitalisation_table[year]),0),Hospitalisation_table[[#This Row],[year]])</f>
        <v>1965</v>
      </c>
      <c r="M409" t="str">
        <f>IF(Hospitalisation_table[[#This Row],[Hospital tier]]="?","tier - 2",Hospitalisation_table[[#This Row],[Hospital tier]])</f>
        <v>tier - 2</v>
      </c>
      <c r="N409" t="str">
        <f>IF(Hospitalisation_table[[#This Row],[City tier]]="?","tier - 2",Hospitalisation_table[[#This Row],[City tier]])</f>
        <v>tier - 2</v>
      </c>
      <c r="O409" t="str">
        <f>IF(Hospitalisation_table[[#This Row],[State ID]]="?","Unknown",Hospitalisation_table[[#This Row],[State ID]])</f>
        <v>R1026</v>
      </c>
      <c r="P409" s="20" t="str">
        <f>_xlfn.CONCAT(Hospitalisation_table[[#This Row],[date]],"-",Hospitalisation_table[[#This Row],[Month_Updated]],"-",Hospitalisation_table[[#This Row],[Year_Update]])</f>
        <v>28-Oct-1965</v>
      </c>
      <c r="Q409">
        <f>DATEDIF(Hospitalisation_table[[#This Row],[Date of Birth]],"8-Jun-2023","Y")</f>
        <v>57</v>
      </c>
    </row>
    <row r="410" spans="1:17" x14ac:dyDescent="0.3">
      <c r="A410" t="s">
        <v>1741</v>
      </c>
      <c r="B410" t="str">
        <f>IF(Hospitalisation_table[[#This Row],[Customer ID]]="?","UnKnown",Hospitalisation_table[[#This Row],[Customer ID]])</f>
        <v>Id630</v>
      </c>
      <c r="C410">
        <v>1960</v>
      </c>
      <c r="D410" t="s">
        <v>18</v>
      </c>
      <c r="E410">
        <v>6</v>
      </c>
      <c r="F410">
        <v>3</v>
      </c>
      <c r="G410" s="24">
        <v>15612.19</v>
      </c>
      <c r="H410" t="s">
        <v>11</v>
      </c>
      <c r="I410" t="s">
        <v>11</v>
      </c>
      <c r="J410" t="s">
        <v>23</v>
      </c>
      <c r="K410" t="str">
        <f>IF(Hospitalisation_table[[#This Row],[month]]="?","Sep",Hospitalisation_table[[#This Row],[month]])</f>
        <v>Jun</v>
      </c>
      <c r="L410">
        <f>IF(Hospitalisation_table[[#This Row],[year]] = "?",ROUNDUP(AVERAGE(Hospitalisation_table[year]),0),Hospitalisation_table[[#This Row],[year]])</f>
        <v>1960</v>
      </c>
      <c r="M410" t="str">
        <f>IF(Hospitalisation_table[[#This Row],[Hospital tier]]="?","tier - 2",Hospitalisation_table[[#This Row],[Hospital tier]])</f>
        <v>tier - 2</v>
      </c>
      <c r="N410" t="str">
        <f>IF(Hospitalisation_table[[#This Row],[City tier]]="?","tier - 2",Hospitalisation_table[[#This Row],[City tier]])</f>
        <v>tier - 2</v>
      </c>
      <c r="O410" t="str">
        <f>IF(Hospitalisation_table[[#This Row],[State ID]]="?","Unknown",Hospitalisation_table[[#This Row],[State ID]])</f>
        <v>R1012</v>
      </c>
      <c r="P410" s="20" t="str">
        <f>_xlfn.CONCAT(Hospitalisation_table[[#This Row],[date]],"-",Hospitalisation_table[[#This Row],[Month_Updated]],"-",Hospitalisation_table[[#This Row],[Year_Update]])</f>
        <v>6-Jun-1960</v>
      </c>
      <c r="Q410">
        <f>DATEDIF(Hospitalisation_table[[#This Row],[Date of Birth]],"8-Jun-2023","Y")</f>
        <v>63</v>
      </c>
    </row>
    <row r="411" spans="1:17" x14ac:dyDescent="0.3">
      <c r="A411" t="s">
        <v>2310</v>
      </c>
      <c r="B411" t="str">
        <f>IF(Hospitalisation_table[[#This Row],[Customer ID]]="?","UnKnown",Hospitalisation_table[[#This Row],[Customer ID]])</f>
        <v>Id63</v>
      </c>
      <c r="C411">
        <v>1968</v>
      </c>
      <c r="D411" t="s">
        <v>35</v>
      </c>
      <c r="E411">
        <v>3</v>
      </c>
      <c r="F411">
        <v>0</v>
      </c>
      <c r="G411" s="24">
        <v>42478.6</v>
      </c>
      <c r="H411" t="s">
        <v>16</v>
      </c>
      <c r="I411" t="s">
        <v>11</v>
      </c>
      <c r="J411" t="s">
        <v>42</v>
      </c>
      <c r="K411" t="str">
        <f>IF(Hospitalisation_table[[#This Row],[month]]="?","Sep",Hospitalisation_table[[#This Row],[month]])</f>
        <v>Aug</v>
      </c>
      <c r="L411">
        <f>IF(Hospitalisation_table[[#This Row],[year]] = "?",ROUNDUP(AVERAGE(Hospitalisation_table[year]),0),Hospitalisation_table[[#This Row],[year]])</f>
        <v>1968</v>
      </c>
      <c r="M411" t="str">
        <f>IF(Hospitalisation_table[[#This Row],[Hospital tier]]="?","tier - 2",Hospitalisation_table[[#This Row],[Hospital tier]])</f>
        <v>tier - 1</v>
      </c>
      <c r="N411" t="str">
        <f>IF(Hospitalisation_table[[#This Row],[City tier]]="?","tier - 2",Hospitalisation_table[[#This Row],[City tier]])</f>
        <v>tier - 2</v>
      </c>
      <c r="O411" t="str">
        <f>IF(Hospitalisation_table[[#This Row],[State ID]]="?","Unknown",Hospitalisation_table[[#This Row],[State ID]])</f>
        <v>R1011</v>
      </c>
      <c r="P411" s="20" t="str">
        <f>_xlfn.CONCAT(Hospitalisation_table[[#This Row],[date]],"-",Hospitalisation_table[[#This Row],[Month_Updated]],"-",Hospitalisation_table[[#This Row],[Year_Update]])</f>
        <v>3-Aug-1968</v>
      </c>
      <c r="Q411">
        <f>DATEDIF(Hospitalisation_table[[#This Row],[Date of Birth]],"8-Jun-2023","Y")</f>
        <v>54</v>
      </c>
    </row>
    <row r="412" spans="1:17" x14ac:dyDescent="0.3">
      <c r="A412" t="s">
        <v>1742</v>
      </c>
      <c r="B412" t="str">
        <f>IF(Hospitalisation_table[[#This Row],[Customer ID]]="?","UnKnown",Hospitalisation_table[[#This Row],[Customer ID]])</f>
        <v>Id629</v>
      </c>
      <c r="C412">
        <v>1988</v>
      </c>
      <c r="D412" t="s">
        <v>30</v>
      </c>
      <c r="E412">
        <v>22</v>
      </c>
      <c r="F412">
        <v>3</v>
      </c>
      <c r="G412" s="24">
        <v>15646.28</v>
      </c>
      <c r="H412" t="s">
        <v>11</v>
      </c>
      <c r="I412" t="s">
        <v>11</v>
      </c>
      <c r="J412" t="s">
        <v>42</v>
      </c>
      <c r="K412" t="str">
        <f>IF(Hospitalisation_table[[#This Row],[month]]="?","Sep",Hospitalisation_table[[#This Row],[month]])</f>
        <v>Dec</v>
      </c>
      <c r="L412">
        <f>IF(Hospitalisation_table[[#This Row],[year]] = "?",ROUNDUP(AVERAGE(Hospitalisation_table[year]),0),Hospitalisation_table[[#This Row],[year]])</f>
        <v>1988</v>
      </c>
      <c r="M412" t="str">
        <f>IF(Hospitalisation_table[[#This Row],[Hospital tier]]="?","tier - 2",Hospitalisation_table[[#This Row],[Hospital tier]])</f>
        <v>tier - 2</v>
      </c>
      <c r="N412" t="str">
        <f>IF(Hospitalisation_table[[#This Row],[City tier]]="?","tier - 2",Hospitalisation_table[[#This Row],[City tier]])</f>
        <v>tier - 2</v>
      </c>
      <c r="O412" t="str">
        <f>IF(Hospitalisation_table[[#This Row],[State ID]]="?","Unknown",Hospitalisation_table[[#This Row],[State ID]])</f>
        <v>R1011</v>
      </c>
      <c r="P412" s="20" t="str">
        <f>_xlfn.CONCAT(Hospitalisation_table[[#This Row],[date]],"-",Hospitalisation_table[[#This Row],[Month_Updated]],"-",Hospitalisation_table[[#This Row],[Year_Update]])</f>
        <v>22-Dec-1988</v>
      </c>
      <c r="Q412">
        <f>DATEDIF(Hospitalisation_table[[#This Row],[Date of Birth]],"8-Jun-2023","Y")</f>
        <v>34</v>
      </c>
    </row>
    <row r="413" spans="1:17" x14ac:dyDescent="0.3">
      <c r="A413" t="s">
        <v>1743</v>
      </c>
      <c r="B413" t="str">
        <f>IF(Hospitalisation_table[[#This Row],[Customer ID]]="?","UnKnown",Hospitalisation_table[[#This Row],[Customer ID]])</f>
        <v>Id628</v>
      </c>
      <c r="C413">
        <v>1973</v>
      </c>
      <c r="D413" t="s">
        <v>18</v>
      </c>
      <c r="E413">
        <v>26</v>
      </c>
      <c r="F413">
        <v>0</v>
      </c>
      <c r="G413" s="24">
        <v>15670.3</v>
      </c>
      <c r="H413" t="s">
        <v>11</v>
      </c>
      <c r="I413" t="s">
        <v>11</v>
      </c>
      <c r="J413" t="s">
        <v>535</v>
      </c>
      <c r="K413" t="str">
        <f>IF(Hospitalisation_table[[#This Row],[month]]="?","Sep",Hospitalisation_table[[#This Row],[month]])</f>
        <v>Jun</v>
      </c>
      <c r="L413">
        <f>IF(Hospitalisation_table[[#This Row],[year]] = "?",ROUNDUP(AVERAGE(Hospitalisation_table[year]),0),Hospitalisation_table[[#This Row],[year]])</f>
        <v>1973</v>
      </c>
      <c r="M413" t="str">
        <f>IF(Hospitalisation_table[[#This Row],[Hospital tier]]="?","tier - 2",Hospitalisation_table[[#This Row],[Hospital tier]])</f>
        <v>tier - 2</v>
      </c>
      <c r="N413" t="str">
        <f>IF(Hospitalisation_table[[#This Row],[City tier]]="?","tier - 2",Hospitalisation_table[[#This Row],[City tier]])</f>
        <v>tier - 2</v>
      </c>
      <c r="O413" t="str">
        <f>IF(Hospitalisation_table[[#This Row],[State ID]]="?","Unknown",Hospitalisation_table[[#This Row],[State ID]])</f>
        <v>R1026</v>
      </c>
      <c r="P413" s="20" t="str">
        <f>_xlfn.CONCAT(Hospitalisation_table[[#This Row],[date]],"-",Hospitalisation_table[[#This Row],[Month_Updated]],"-",Hospitalisation_table[[#This Row],[Year_Update]])</f>
        <v>26-Jun-1973</v>
      </c>
      <c r="Q413">
        <f>DATEDIF(Hospitalisation_table[[#This Row],[Date of Birth]],"8-Jun-2023","Y")</f>
        <v>49</v>
      </c>
    </row>
    <row r="414" spans="1:17" x14ac:dyDescent="0.3">
      <c r="A414" t="s">
        <v>1744</v>
      </c>
      <c r="B414" t="str">
        <f>IF(Hospitalisation_table[[#This Row],[Customer ID]]="?","UnKnown",Hospitalisation_table[[#This Row],[Customer ID]])</f>
        <v>Id627</v>
      </c>
      <c r="C414">
        <v>1976</v>
      </c>
      <c r="D414" t="s">
        <v>20</v>
      </c>
      <c r="E414">
        <v>20</v>
      </c>
      <c r="F414">
        <v>2</v>
      </c>
      <c r="G414" s="24">
        <v>15698.86</v>
      </c>
      <c r="H414" t="s">
        <v>11</v>
      </c>
      <c r="I414" t="s">
        <v>11</v>
      </c>
      <c r="J414" t="s">
        <v>23</v>
      </c>
      <c r="K414" t="str">
        <f>IF(Hospitalisation_table[[#This Row],[month]]="?","Sep",Hospitalisation_table[[#This Row],[month]])</f>
        <v>Sep</v>
      </c>
      <c r="L414">
        <f>IF(Hospitalisation_table[[#This Row],[year]] = "?",ROUNDUP(AVERAGE(Hospitalisation_table[year]),0),Hospitalisation_table[[#This Row],[year]])</f>
        <v>1976</v>
      </c>
      <c r="M414" t="str">
        <f>IF(Hospitalisation_table[[#This Row],[Hospital tier]]="?","tier - 2",Hospitalisation_table[[#This Row],[Hospital tier]])</f>
        <v>tier - 2</v>
      </c>
      <c r="N414" t="str">
        <f>IF(Hospitalisation_table[[#This Row],[City tier]]="?","tier - 2",Hospitalisation_table[[#This Row],[City tier]])</f>
        <v>tier - 2</v>
      </c>
      <c r="O414" t="str">
        <f>IF(Hospitalisation_table[[#This Row],[State ID]]="?","Unknown",Hospitalisation_table[[#This Row],[State ID]])</f>
        <v>R1012</v>
      </c>
      <c r="P414" s="20" t="str">
        <f>_xlfn.CONCAT(Hospitalisation_table[[#This Row],[date]],"-",Hospitalisation_table[[#This Row],[Month_Updated]],"-",Hospitalisation_table[[#This Row],[Year_Update]])</f>
        <v>20-Sep-1976</v>
      </c>
      <c r="Q414">
        <f>DATEDIF(Hospitalisation_table[[#This Row],[Date of Birth]],"8-Jun-2023","Y")</f>
        <v>46</v>
      </c>
    </row>
    <row r="415" spans="1:17" x14ac:dyDescent="0.3">
      <c r="A415" t="s">
        <v>1745</v>
      </c>
      <c r="B415" t="str">
        <f>IF(Hospitalisation_table[[#This Row],[Customer ID]]="?","UnKnown",Hospitalisation_table[[#This Row],[Customer ID]])</f>
        <v>Id626</v>
      </c>
      <c r="C415">
        <v>1974</v>
      </c>
      <c r="D415" t="s">
        <v>35</v>
      </c>
      <c r="E415">
        <v>29</v>
      </c>
      <c r="F415">
        <v>0</v>
      </c>
      <c r="G415" s="24">
        <v>15746.62</v>
      </c>
      <c r="H415" t="s">
        <v>11</v>
      </c>
      <c r="I415" t="s">
        <v>16</v>
      </c>
      <c r="J415" t="s">
        <v>23</v>
      </c>
      <c r="K415" t="str">
        <f>IF(Hospitalisation_table[[#This Row],[month]]="?","Sep",Hospitalisation_table[[#This Row],[month]])</f>
        <v>Aug</v>
      </c>
      <c r="L415">
        <f>IF(Hospitalisation_table[[#This Row],[year]] = "?",ROUNDUP(AVERAGE(Hospitalisation_table[year]),0),Hospitalisation_table[[#This Row],[year]])</f>
        <v>1974</v>
      </c>
      <c r="M415" t="str">
        <f>IF(Hospitalisation_table[[#This Row],[Hospital tier]]="?","tier - 2",Hospitalisation_table[[#This Row],[Hospital tier]])</f>
        <v>tier - 2</v>
      </c>
      <c r="N415" t="str">
        <f>IF(Hospitalisation_table[[#This Row],[City tier]]="?","tier - 2",Hospitalisation_table[[#This Row],[City tier]])</f>
        <v>tier - 1</v>
      </c>
      <c r="O415" t="str">
        <f>IF(Hospitalisation_table[[#This Row],[State ID]]="?","Unknown",Hospitalisation_table[[#This Row],[State ID]])</f>
        <v>R1012</v>
      </c>
      <c r="P415" s="20" t="str">
        <f>_xlfn.CONCAT(Hospitalisation_table[[#This Row],[date]],"-",Hospitalisation_table[[#This Row],[Month_Updated]],"-",Hospitalisation_table[[#This Row],[Year_Update]])</f>
        <v>29-Aug-1974</v>
      </c>
      <c r="Q415">
        <f>DATEDIF(Hospitalisation_table[[#This Row],[Date of Birth]],"8-Jun-2023","Y")</f>
        <v>48</v>
      </c>
    </row>
    <row r="416" spans="1:17" x14ac:dyDescent="0.3">
      <c r="A416" t="s">
        <v>1746</v>
      </c>
      <c r="B416" t="str">
        <f>IF(Hospitalisation_table[[#This Row],[Customer ID]]="?","UnKnown",Hospitalisation_table[[#This Row],[Customer ID]])</f>
        <v>Id625</v>
      </c>
      <c r="C416">
        <v>1997</v>
      </c>
      <c r="D416" t="s">
        <v>37</v>
      </c>
      <c r="E416">
        <v>9</v>
      </c>
      <c r="F416">
        <v>0</v>
      </c>
      <c r="G416" s="24">
        <v>15817.99</v>
      </c>
      <c r="H416" t="s">
        <v>11</v>
      </c>
      <c r="I416" t="s">
        <v>11</v>
      </c>
      <c r="J416" t="s">
        <v>23</v>
      </c>
      <c r="K416" t="str">
        <f>IF(Hospitalisation_table[[#This Row],[month]]="?","Sep",Hospitalisation_table[[#This Row],[month]])</f>
        <v>Oct</v>
      </c>
      <c r="L416">
        <f>IF(Hospitalisation_table[[#This Row],[year]] = "?",ROUNDUP(AVERAGE(Hospitalisation_table[year]),0),Hospitalisation_table[[#This Row],[year]])</f>
        <v>1997</v>
      </c>
      <c r="M416" t="str">
        <f>IF(Hospitalisation_table[[#This Row],[Hospital tier]]="?","tier - 2",Hospitalisation_table[[#This Row],[Hospital tier]])</f>
        <v>tier - 2</v>
      </c>
      <c r="N416" t="str">
        <f>IF(Hospitalisation_table[[#This Row],[City tier]]="?","tier - 2",Hospitalisation_table[[#This Row],[City tier]])</f>
        <v>tier - 2</v>
      </c>
      <c r="O416" t="str">
        <f>IF(Hospitalisation_table[[#This Row],[State ID]]="?","Unknown",Hospitalisation_table[[#This Row],[State ID]])</f>
        <v>R1012</v>
      </c>
      <c r="P416" s="20" t="str">
        <f>_xlfn.CONCAT(Hospitalisation_table[[#This Row],[date]],"-",Hospitalisation_table[[#This Row],[Month_Updated]],"-",Hospitalisation_table[[#This Row],[Year_Update]])</f>
        <v>9-Oct-1997</v>
      </c>
      <c r="Q416">
        <f>DATEDIF(Hospitalisation_table[[#This Row],[Date of Birth]],"8-Jun-2023","Y")</f>
        <v>25</v>
      </c>
    </row>
    <row r="417" spans="1:17" x14ac:dyDescent="0.3">
      <c r="A417" t="s">
        <v>1747</v>
      </c>
      <c r="B417" t="str">
        <f>IF(Hospitalisation_table[[#This Row],[Customer ID]]="?","UnKnown",Hospitalisation_table[[#This Row],[Customer ID]])</f>
        <v>Id624</v>
      </c>
      <c r="C417">
        <v>1984</v>
      </c>
      <c r="D417" t="s">
        <v>18</v>
      </c>
      <c r="E417">
        <v>26</v>
      </c>
      <c r="F417">
        <v>0</v>
      </c>
      <c r="G417" s="24">
        <v>15820.7</v>
      </c>
      <c r="H417" t="s">
        <v>11</v>
      </c>
      <c r="I417" t="s">
        <v>12</v>
      </c>
      <c r="J417" t="s">
        <v>42</v>
      </c>
      <c r="K417" t="str">
        <f>IF(Hospitalisation_table[[#This Row],[month]]="?","Sep",Hospitalisation_table[[#This Row],[month]])</f>
        <v>Jun</v>
      </c>
      <c r="L417">
        <f>IF(Hospitalisation_table[[#This Row],[year]] = "?",ROUNDUP(AVERAGE(Hospitalisation_table[year]),0),Hospitalisation_table[[#This Row],[year]])</f>
        <v>1984</v>
      </c>
      <c r="M417" t="str">
        <f>IF(Hospitalisation_table[[#This Row],[Hospital tier]]="?","tier - 2",Hospitalisation_table[[#This Row],[Hospital tier]])</f>
        <v>tier - 2</v>
      </c>
      <c r="N417" t="str">
        <f>IF(Hospitalisation_table[[#This Row],[City tier]]="?","tier - 2",Hospitalisation_table[[#This Row],[City tier]])</f>
        <v>tier - 3</v>
      </c>
      <c r="O417" t="str">
        <f>IF(Hospitalisation_table[[#This Row],[State ID]]="?","Unknown",Hospitalisation_table[[#This Row],[State ID]])</f>
        <v>R1011</v>
      </c>
      <c r="P417" s="20" t="str">
        <f>_xlfn.CONCAT(Hospitalisation_table[[#This Row],[date]],"-",Hospitalisation_table[[#This Row],[Month_Updated]],"-",Hospitalisation_table[[#This Row],[Year_Update]])</f>
        <v>26-Jun-1984</v>
      </c>
      <c r="Q417">
        <f>DATEDIF(Hospitalisation_table[[#This Row],[Date of Birth]],"8-Jun-2023","Y")</f>
        <v>38</v>
      </c>
    </row>
    <row r="418" spans="1:17" x14ac:dyDescent="0.3">
      <c r="A418" t="s">
        <v>1748</v>
      </c>
      <c r="B418" t="str">
        <f>IF(Hospitalisation_table[[#This Row],[Customer ID]]="?","UnKnown",Hospitalisation_table[[#This Row],[Customer ID]])</f>
        <v>Id623</v>
      </c>
      <c r="C418">
        <v>1982</v>
      </c>
      <c r="D418" t="s">
        <v>15</v>
      </c>
      <c r="E418">
        <v>11</v>
      </c>
      <c r="F418">
        <v>4</v>
      </c>
      <c r="G418" s="24">
        <v>15828.82</v>
      </c>
      <c r="H418" t="s">
        <v>11</v>
      </c>
      <c r="I418" t="s">
        <v>12</v>
      </c>
      <c r="J418" t="s">
        <v>42</v>
      </c>
      <c r="K418" t="str">
        <f>IF(Hospitalisation_table[[#This Row],[month]]="?","Sep",Hospitalisation_table[[#This Row],[month]])</f>
        <v>Nov</v>
      </c>
      <c r="L418">
        <f>IF(Hospitalisation_table[[#This Row],[year]] = "?",ROUNDUP(AVERAGE(Hospitalisation_table[year]),0),Hospitalisation_table[[#This Row],[year]])</f>
        <v>1982</v>
      </c>
      <c r="M418" t="str">
        <f>IF(Hospitalisation_table[[#This Row],[Hospital tier]]="?","tier - 2",Hospitalisation_table[[#This Row],[Hospital tier]])</f>
        <v>tier - 2</v>
      </c>
      <c r="N418" t="str">
        <f>IF(Hospitalisation_table[[#This Row],[City tier]]="?","tier - 2",Hospitalisation_table[[#This Row],[City tier]])</f>
        <v>tier - 3</v>
      </c>
      <c r="O418" t="str">
        <f>IF(Hospitalisation_table[[#This Row],[State ID]]="?","Unknown",Hospitalisation_table[[#This Row],[State ID]])</f>
        <v>R1011</v>
      </c>
      <c r="P418" s="20" t="str">
        <f>_xlfn.CONCAT(Hospitalisation_table[[#This Row],[date]],"-",Hospitalisation_table[[#This Row],[Month_Updated]],"-",Hospitalisation_table[[#This Row],[Year_Update]])</f>
        <v>11-Nov-1982</v>
      </c>
      <c r="Q418">
        <f>DATEDIF(Hospitalisation_table[[#This Row],[Date of Birth]],"8-Jun-2023","Y")</f>
        <v>40</v>
      </c>
    </row>
    <row r="419" spans="1:17" x14ac:dyDescent="0.3">
      <c r="A419" t="s">
        <v>1749</v>
      </c>
      <c r="B419" t="str">
        <f>IF(Hospitalisation_table[[#This Row],[Customer ID]]="?","UnKnown",Hospitalisation_table[[#This Row],[Customer ID]])</f>
        <v>Id622</v>
      </c>
      <c r="C419">
        <v>1962</v>
      </c>
      <c r="D419" t="s">
        <v>30</v>
      </c>
      <c r="E419">
        <v>25</v>
      </c>
      <c r="F419">
        <v>0</v>
      </c>
      <c r="G419" s="24">
        <v>15840.81</v>
      </c>
      <c r="H419" t="s">
        <v>11</v>
      </c>
      <c r="I419" t="s">
        <v>16</v>
      </c>
      <c r="J419" t="s">
        <v>632</v>
      </c>
      <c r="K419" t="str">
        <f>IF(Hospitalisation_table[[#This Row],[month]]="?","Sep",Hospitalisation_table[[#This Row],[month]])</f>
        <v>Dec</v>
      </c>
      <c r="L419">
        <f>IF(Hospitalisation_table[[#This Row],[year]] = "?",ROUNDUP(AVERAGE(Hospitalisation_table[year]),0),Hospitalisation_table[[#This Row],[year]])</f>
        <v>1962</v>
      </c>
      <c r="M419" t="str">
        <f>IF(Hospitalisation_table[[#This Row],[Hospital tier]]="?","tier - 2",Hospitalisation_table[[#This Row],[Hospital tier]])</f>
        <v>tier - 2</v>
      </c>
      <c r="N419" t="str">
        <f>IF(Hospitalisation_table[[#This Row],[City tier]]="?","tier - 2",Hospitalisation_table[[#This Row],[City tier]])</f>
        <v>tier - 1</v>
      </c>
      <c r="O419" t="str">
        <f>IF(Hospitalisation_table[[#This Row],[State ID]]="?","Unknown",Hospitalisation_table[[#This Row],[State ID]])</f>
        <v>R1022</v>
      </c>
      <c r="P419" s="20" t="str">
        <f>_xlfn.CONCAT(Hospitalisation_table[[#This Row],[date]],"-",Hospitalisation_table[[#This Row],[Month_Updated]],"-",Hospitalisation_table[[#This Row],[Year_Update]])</f>
        <v>25-Dec-1962</v>
      </c>
      <c r="Q419">
        <f>DATEDIF(Hospitalisation_table[[#This Row],[Date of Birth]],"8-Jun-2023","Y")</f>
        <v>60</v>
      </c>
    </row>
    <row r="420" spans="1:17" x14ac:dyDescent="0.3">
      <c r="A420" t="s">
        <v>1750</v>
      </c>
      <c r="B420" t="str">
        <f>IF(Hospitalisation_table[[#This Row],[Customer ID]]="?","UnKnown",Hospitalisation_table[[#This Row],[Customer ID]])</f>
        <v>Id621</v>
      </c>
      <c r="C420">
        <v>1980</v>
      </c>
      <c r="D420" t="s">
        <v>37</v>
      </c>
      <c r="E420">
        <v>12</v>
      </c>
      <c r="F420">
        <v>2</v>
      </c>
      <c r="G420" s="24">
        <v>15922.29</v>
      </c>
      <c r="H420" t="s">
        <v>11</v>
      </c>
      <c r="I420" t="s">
        <v>12</v>
      </c>
      <c r="J420" t="s">
        <v>535</v>
      </c>
      <c r="K420" t="str">
        <f>IF(Hospitalisation_table[[#This Row],[month]]="?","Sep",Hospitalisation_table[[#This Row],[month]])</f>
        <v>Oct</v>
      </c>
      <c r="L420">
        <f>IF(Hospitalisation_table[[#This Row],[year]] = "?",ROUNDUP(AVERAGE(Hospitalisation_table[year]),0),Hospitalisation_table[[#This Row],[year]])</f>
        <v>1980</v>
      </c>
      <c r="M420" t="str">
        <f>IF(Hospitalisation_table[[#This Row],[Hospital tier]]="?","tier - 2",Hospitalisation_table[[#This Row],[Hospital tier]])</f>
        <v>tier - 2</v>
      </c>
      <c r="N420" t="str">
        <f>IF(Hospitalisation_table[[#This Row],[City tier]]="?","tier - 2",Hospitalisation_table[[#This Row],[City tier]])</f>
        <v>tier - 3</v>
      </c>
      <c r="O420" t="str">
        <f>IF(Hospitalisation_table[[#This Row],[State ID]]="?","Unknown",Hospitalisation_table[[#This Row],[State ID]])</f>
        <v>R1026</v>
      </c>
      <c r="P420" s="20" t="str">
        <f>_xlfn.CONCAT(Hospitalisation_table[[#This Row],[date]],"-",Hospitalisation_table[[#This Row],[Month_Updated]],"-",Hospitalisation_table[[#This Row],[Year_Update]])</f>
        <v>12-Oct-1980</v>
      </c>
      <c r="Q420">
        <f>DATEDIF(Hospitalisation_table[[#This Row],[Date of Birth]],"8-Jun-2023","Y")</f>
        <v>42</v>
      </c>
    </row>
    <row r="421" spans="1:17" x14ac:dyDescent="0.3">
      <c r="A421" t="s">
        <v>1751</v>
      </c>
      <c r="B421" t="str">
        <f>IF(Hospitalisation_table[[#This Row],[Customer ID]]="?","UnKnown",Hospitalisation_table[[#This Row],[Customer ID]])</f>
        <v>Id620</v>
      </c>
      <c r="C421">
        <v>1982</v>
      </c>
      <c r="D421" t="s">
        <v>10</v>
      </c>
      <c r="E421">
        <v>24</v>
      </c>
      <c r="F421">
        <v>3</v>
      </c>
      <c r="G421" s="24">
        <v>15965.29</v>
      </c>
      <c r="H421" t="s">
        <v>11</v>
      </c>
      <c r="I421" t="s">
        <v>16</v>
      </c>
      <c r="J421" t="s">
        <v>23</v>
      </c>
      <c r="K421" t="str">
        <f>IF(Hospitalisation_table[[#This Row],[month]]="?","Sep",Hospitalisation_table[[#This Row],[month]])</f>
        <v>Jul</v>
      </c>
      <c r="L421">
        <f>IF(Hospitalisation_table[[#This Row],[year]] = "?",ROUNDUP(AVERAGE(Hospitalisation_table[year]),0),Hospitalisation_table[[#This Row],[year]])</f>
        <v>1982</v>
      </c>
      <c r="M421" t="str">
        <f>IF(Hospitalisation_table[[#This Row],[Hospital tier]]="?","tier - 2",Hospitalisation_table[[#This Row],[Hospital tier]])</f>
        <v>tier - 2</v>
      </c>
      <c r="N421" t="str">
        <f>IF(Hospitalisation_table[[#This Row],[City tier]]="?","tier - 2",Hospitalisation_table[[#This Row],[City tier]])</f>
        <v>tier - 1</v>
      </c>
      <c r="O421" t="str">
        <f>IF(Hospitalisation_table[[#This Row],[State ID]]="?","Unknown",Hospitalisation_table[[#This Row],[State ID]])</f>
        <v>R1012</v>
      </c>
      <c r="P421" s="20" t="str">
        <f>_xlfn.CONCAT(Hospitalisation_table[[#This Row],[date]],"-",Hospitalisation_table[[#This Row],[Month_Updated]],"-",Hospitalisation_table[[#This Row],[Year_Update]])</f>
        <v>24-Jul-1982</v>
      </c>
      <c r="Q421">
        <f>DATEDIF(Hospitalisation_table[[#This Row],[Date of Birth]],"8-Jun-2023","Y")</f>
        <v>40</v>
      </c>
    </row>
    <row r="422" spans="1:17" x14ac:dyDescent="0.3">
      <c r="A422" t="s">
        <v>2311</v>
      </c>
      <c r="B422" t="str">
        <f>IF(Hospitalisation_table[[#This Row],[Customer ID]]="?","UnKnown",Hospitalisation_table[[#This Row],[Customer ID]])</f>
        <v>Id62</v>
      </c>
      <c r="C422">
        <v>1967</v>
      </c>
      <c r="D422" t="s">
        <v>18</v>
      </c>
      <c r="E422">
        <v>27</v>
      </c>
      <c r="F422">
        <v>0</v>
      </c>
      <c r="G422" s="24">
        <v>42538.720000000001</v>
      </c>
      <c r="H422" t="s">
        <v>16</v>
      </c>
      <c r="I422" t="s">
        <v>12</v>
      </c>
      <c r="J422" t="s">
        <v>42</v>
      </c>
      <c r="K422" t="str">
        <f>IF(Hospitalisation_table[[#This Row],[month]]="?","Sep",Hospitalisation_table[[#This Row],[month]])</f>
        <v>Jun</v>
      </c>
      <c r="L422">
        <f>IF(Hospitalisation_table[[#This Row],[year]] = "?",ROUNDUP(AVERAGE(Hospitalisation_table[year]),0),Hospitalisation_table[[#This Row],[year]])</f>
        <v>1967</v>
      </c>
      <c r="M422" t="str">
        <f>IF(Hospitalisation_table[[#This Row],[Hospital tier]]="?","tier - 2",Hospitalisation_table[[#This Row],[Hospital tier]])</f>
        <v>tier - 1</v>
      </c>
      <c r="N422" t="str">
        <f>IF(Hospitalisation_table[[#This Row],[City tier]]="?","tier - 2",Hospitalisation_table[[#This Row],[City tier]])</f>
        <v>tier - 3</v>
      </c>
      <c r="O422" t="str">
        <f>IF(Hospitalisation_table[[#This Row],[State ID]]="?","Unknown",Hospitalisation_table[[#This Row],[State ID]])</f>
        <v>R1011</v>
      </c>
      <c r="P422" s="20" t="str">
        <f>_xlfn.CONCAT(Hospitalisation_table[[#This Row],[date]],"-",Hospitalisation_table[[#This Row],[Month_Updated]],"-",Hospitalisation_table[[#This Row],[Year_Update]])</f>
        <v>27-Jun-1967</v>
      </c>
      <c r="Q422">
        <f>DATEDIF(Hospitalisation_table[[#This Row],[Date of Birth]],"8-Jun-2023","Y")</f>
        <v>55</v>
      </c>
    </row>
    <row r="423" spans="1:17" x14ac:dyDescent="0.3">
      <c r="A423" t="s">
        <v>1752</v>
      </c>
      <c r="B423" t="str">
        <f>IF(Hospitalisation_table[[#This Row],[Customer ID]]="?","UnKnown",Hospitalisation_table[[#This Row],[Customer ID]])</f>
        <v>Id619</v>
      </c>
      <c r="C423">
        <v>1980</v>
      </c>
      <c r="D423" t="s">
        <v>20</v>
      </c>
      <c r="E423">
        <v>19</v>
      </c>
      <c r="F423">
        <v>2</v>
      </c>
      <c r="G423" s="24">
        <v>15966.19</v>
      </c>
      <c r="H423" t="s">
        <v>11</v>
      </c>
      <c r="I423" t="s">
        <v>11</v>
      </c>
      <c r="J423" t="s">
        <v>23</v>
      </c>
      <c r="K423" t="str">
        <f>IF(Hospitalisation_table[[#This Row],[month]]="?","Sep",Hospitalisation_table[[#This Row],[month]])</f>
        <v>Sep</v>
      </c>
      <c r="L423">
        <f>IF(Hospitalisation_table[[#This Row],[year]] = "?",ROUNDUP(AVERAGE(Hospitalisation_table[year]),0),Hospitalisation_table[[#This Row],[year]])</f>
        <v>1980</v>
      </c>
      <c r="M423" t="str">
        <f>IF(Hospitalisation_table[[#This Row],[Hospital tier]]="?","tier - 2",Hospitalisation_table[[#This Row],[Hospital tier]])</f>
        <v>tier - 2</v>
      </c>
      <c r="N423" t="str">
        <f>IF(Hospitalisation_table[[#This Row],[City tier]]="?","tier - 2",Hospitalisation_table[[#This Row],[City tier]])</f>
        <v>tier - 2</v>
      </c>
      <c r="O423" t="str">
        <f>IF(Hospitalisation_table[[#This Row],[State ID]]="?","Unknown",Hospitalisation_table[[#This Row],[State ID]])</f>
        <v>R1012</v>
      </c>
      <c r="P423" s="20" t="str">
        <f>_xlfn.CONCAT(Hospitalisation_table[[#This Row],[date]],"-",Hospitalisation_table[[#This Row],[Month_Updated]],"-",Hospitalisation_table[[#This Row],[Year_Update]])</f>
        <v>19-Sep-1980</v>
      </c>
      <c r="Q423">
        <f>DATEDIF(Hospitalisation_table[[#This Row],[Date of Birth]],"8-Jun-2023","Y")</f>
        <v>42</v>
      </c>
    </row>
    <row r="424" spans="1:17" x14ac:dyDescent="0.3">
      <c r="A424" t="s">
        <v>1753</v>
      </c>
      <c r="B424" t="str">
        <f>IF(Hospitalisation_table[[#This Row],[Customer ID]]="?","UnKnown",Hospitalisation_table[[#This Row],[Customer ID]])</f>
        <v>Id618</v>
      </c>
      <c r="C424">
        <v>1988</v>
      </c>
      <c r="D424" t="s">
        <v>30</v>
      </c>
      <c r="E424">
        <v>5</v>
      </c>
      <c r="F424">
        <v>3</v>
      </c>
      <c r="G424" s="24">
        <v>16059.06</v>
      </c>
      <c r="H424" t="s">
        <v>11</v>
      </c>
      <c r="I424" t="s">
        <v>12</v>
      </c>
      <c r="J424" t="s">
        <v>23</v>
      </c>
      <c r="K424" t="str">
        <f>IF(Hospitalisation_table[[#This Row],[month]]="?","Sep",Hospitalisation_table[[#This Row],[month]])</f>
        <v>Dec</v>
      </c>
      <c r="L424">
        <f>IF(Hospitalisation_table[[#This Row],[year]] = "?",ROUNDUP(AVERAGE(Hospitalisation_table[year]),0),Hospitalisation_table[[#This Row],[year]])</f>
        <v>1988</v>
      </c>
      <c r="M424" t="str">
        <f>IF(Hospitalisation_table[[#This Row],[Hospital tier]]="?","tier - 2",Hospitalisation_table[[#This Row],[Hospital tier]])</f>
        <v>tier - 2</v>
      </c>
      <c r="N424" t="str">
        <f>IF(Hospitalisation_table[[#This Row],[City tier]]="?","tier - 2",Hospitalisation_table[[#This Row],[City tier]])</f>
        <v>tier - 3</v>
      </c>
      <c r="O424" t="str">
        <f>IF(Hospitalisation_table[[#This Row],[State ID]]="?","Unknown",Hospitalisation_table[[#This Row],[State ID]])</f>
        <v>R1012</v>
      </c>
      <c r="P424" s="20" t="str">
        <f>_xlfn.CONCAT(Hospitalisation_table[[#This Row],[date]],"-",Hospitalisation_table[[#This Row],[Month_Updated]],"-",Hospitalisation_table[[#This Row],[Year_Update]])</f>
        <v>5-Dec-1988</v>
      </c>
      <c r="Q424">
        <f>DATEDIF(Hospitalisation_table[[#This Row],[Date of Birth]],"8-Jun-2023","Y")</f>
        <v>34</v>
      </c>
    </row>
    <row r="425" spans="1:17" x14ac:dyDescent="0.3">
      <c r="A425" t="s">
        <v>1754</v>
      </c>
      <c r="B425" t="str">
        <f>IF(Hospitalisation_table[[#This Row],[Customer ID]]="?","UnKnown",Hospitalisation_table[[#This Row],[Customer ID]])</f>
        <v>Id617</v>
      </c>
      <c r="C425">
        <v>1978</v>
      </c>
      <c r="D425" t="s">
        <v>20</v>
      </c>
      <c r="E425">
        <v>16</v>
      </c>
      <c r="F425">
        <v>2</v>
      </c>
      <c r="G425" s="24">
        <v>16062.89</v>
      </c>
      <c r="H425" t="s">
        <v>11</v>
      </c>
      <c r="I425" t="s">
        <v>11</v>
      </c>
      <c r="J425" t="s">
        <v>535</v>
      </c>
      <c r="K425" t="str">
        <f>IF(Hospitalisation_table[[#This Row],[month]]="?","Sep",Hospitalisation_table[[#This Row],[month]])</f>
        <v>Sep</v>
      </c>
      <c r="L425">
        <f>IF(Hospitalisation_table[[#This Row],[year]] = "?",ROUNDUP(AVERAGE(Hospitalisation_table[year]),0),Hospitalisation_table[[#This Row],[year]])</f>
        <v>1978</v>
      </c>
      <c r="M425" t="str">
        <f>IF(Hospitalisation_table[[#This Row],[Hospital tier]]="?","tier - 2",Hospitalisation_table[[#This Row],[Hospital tier]])</f>
        <v>tier - 2</v>
      </c>
      <c r="N425" t="str">
        <f>IF(Hospitalisation_table[[#This Row],[City tier]]="?","tier - 2",Hospitalisation_table[[#This Row],[City tier]])</f>
        <v>tier - 2</v>
      </c>
      <c r="O425" t="str">
        <f>IF(Hospitalisation_table[[#This Row],[State ID]]="?","Unknown",Hospitalisation_table[[#This Row],[State ID]])</f>
        <v>R1026</v>
      </c>
      <c r="P425" s="20" t="str">
        <f>_xlfn.CONCAT(Hospitalisation_table[[#This Row],[date]],"-",Hospitalisation_table[[#This Row],[Month_Updated]],"-",Hospitalisation_table[[#This Row],[Year_Update]])</f>
        <v>16-Sep-1978</v>
      </c>
      <c r="Q425">
        <f>DATEDIF(Hospitalisation_table[[#This Row],[Date of Birth]],"8-Jun-2023","Y")</f>
        <v>44</v>
      </c>
    </row>
    <row r="426" spans="1:17" x14ac:dyDescent="0.3">
      <c r="A426" t="s">
        <v>1755</v>
      </c>
      <c r="B426" t="str">
        <f>IF(Hospitalisation_table[[#This Row],[Customer ID]]="?","UnKnown",Hospitalisation_table[[#This Row],[Customer ID]])</f>
        <v>Id616</v>
      </c>
      <c r="C426">
        <v>1958</v>
      </c>
      <c r="D426" t="s">
        <v>37</v>
      </c>
      <c r="E426">
        <v>22</v>
      </c>
      <c r="F426">
        <v>2</v>
      </c>
      <c r="G426" s="24">
        <v>16069.08</v>
      </c>
      <c r="H426" t="s">
        <v>11</v>
      </c>
      <c r="I426" t="s">
        <v>11</v>
      </c>
      <c r="J426" t="s">
        <v>247</v>
      </c>
      <c r="K426" t="str">
        <f>IF(Hospitalisation_table[[#This Row],[month]]="?","Sep",Hospitalisation_table[[#This Row],[month]])</f>
        <v>Oct</v>
      </c>
      <c r="L426">
        <f>IF(Hospitalisation_table[[#This Row],[year]] = "?",ROUNDUP(AVERAGE(Hospitalisation_table[year]),0),Hospitalisation_table[[#This Row],[year]])</f>
        <v>1958</v>
      </c>
      <c r="M426" t="str">
        <f>IF(Hospitalisation_table[[#This Row],[Hospital tier]]="?","tier - 2",Hospitalisation_table[[#This Row],[Hospital tier]])</f>
        <v>tier - 2</v>
      </c>
      <c r="N426" t="str">
        <f>IF(Hospitalisation_table[[#This Row],[City tier]]="?","tier - 2",Hospitalisation_table[[#This Row],[City tier]])</f>
        <v>tier - 2</v>
      </c>
      <c r="O426" t="str">
        <f>IF(Hospitalisation_table[[#This Row],[State ID]]="?","Unknown",Hospitalisation_table[[#This Row],[State ID]])</f>
        <v>R1024</v>
      </c>
      <c r="P426" s="20" t="str">
        <f>_xlfn.CONCAT(Hospitalisation_table[[#This Row],[date]],"-",Hospitalisation_table[[#This Row],[Month_Updated]],"-",Hospitalisation_table[[#This Row],[Year_Update]])</f>
        <v>22-Oct-1958</v>
      </c>
      <c r="Q426">
        <f>DATEDIF(Hospitalisation_table[[#This Row],[Date of Birth]],"8-Jun-2023","Y")</f>
        <v>64</v>
      </c>
    </row>
    <row r="427" spans="1:17" x14ac:dyDescent="0.3">
      <c r="A427" t="s">
        <v>1756</v>
      </c>
      <c r="B427" t="str">
        <f>IF(Hospitalisation_table[[#This Row],[Customer ID]]="?","UnKnown",Hospitalisation_table[[#This Row],[Customer ID]])</f>
        <v>Id615</v>
      </c>
      <c r="C427">
        <v>1958</v>
      </c>
      <c r="D427" t="s">
        <v>18</v>
      </c>
      <c r="E427">
        <v>21</v>
      </c>
      <c r="F427">
        <v>3</v>
      </c>
      <c r="G427" s="24">
        <v>16085.13</v>
      </c>
      <c r="H427" t="s">
        <v>11</v>
      </c>
      <c r="I427" t="s">
        <v>11</v>
      </c>
      <c r="J427" t="s">
        <v>13</v>
      </c>
      <c r="K427" t="str">
        <f>IF(Hospitalisation_table[[#This Row],[month]]="?","Sep",Hospitalisation_table[[#This Row],[month]])</f>
        <v>Jun</v>
      </c>
      <c r="L427">
        <f>IF(Hospitalisation_table[[#This Row],[year]] = "?",ROUNDUP(AVERAGE(Hospitalisation_table[year]),0),Hospitalisation_table[[#This Row],[year]])</f>
        <v>1958</v>
      </c>
      <c r="M427" t="str">
        <f>IF(Hospitalisation_table[[#This Row],[Hospital tier]]="?","tier - 2",Hospitalisation_table[[#This Row],[Hospital tier]])</f>
        <v>tier - 2</v>
      </c>
      <c r="N427" t="str">
        <f>IF(Hospitalisation_table[[#This Row],[City tier]]="?","tier - 2",Hospitalisation_table[[#This Row],[City tier]])</f>
        <v>tier - 2</v>
      </c>
      <c r="O427" t="str">
        <f>IF(Hospitalisation_table[[#This Row],[State ID]]="?","Unknown",Hospitalisation_table[[#This Row],[State ID]])</f>
        <v>R1013</v>
      </c>
      <c r="P427" s="20" t="str">
        <f>_xlfn.CONCAT(Hospitalisation_table[[#This Row],[date]],"-",Hospitalisation_table[[#This Row],[Month_Updated]],"-",Hospitalisation_table[[#This Row],[Year_Update]])</f>
        <v>21-Jun-1958</v>
      </c>
      <c r="Q427">
        <f>DATEDIF(Hospitalisation_table[[#This Row],[Date of Birth]],"8-Jun-2023","Y")</f>
        <v>64</v>
      </c>
    </row>
    <row r="428" spans="1:17" x14ac:dyDescent="0.3">
      <c r="A428" t="s">
        <v>1757</v>
      </c>
      <c r="B428" t="str">
        <f>IF(Hospitalisation_table[[#This Row],[Customer ID]]="?","UnKnown",Hospitalisation_table[[#This Row],[Customer ID]])</f>
        <v>Id614</v>
      </c>
      <c r="C428">
        <v>1985</v>
      </c>
      <c r="D428" t="s">
        <v>35</v>
      </c>
      <c r="E428">
        <v>27</v>
      </c>
      <c r="F428">
        <v>3</v>
      </c>
      <c r="G428" s="24">
        <v>16097.94</v>
      </c>
      <c r="H428" t="s">
        <v>11</v>
      </c>
      <c r="I428" t="s">
        <v>12</v>
      </c>
      <c r="J428" t="s">
        <v>23</v>
      </c>
      <c r="K428" t="str">
        <f>IF(Hospitalisation_table[[#This Row],[month]]="?","Sep",Hospitalisation_table[[#This Row],[month]])</f>
        <v>Aug</v>
      </c>
      <c r="L428">
        <f>IF(Hospitalisation_table[[#This Row],[year]] = "?",ROUNDUP(AVERAGE(Hospitalisation_table[year]),0),Hospitalisation_table[[#This Row],[year]])</f>
        <v>1985</v>
      </c>
      <c r="M428" t="str">
        <f>IF(Hospitalisation_table[[#This Row],[Hospital tier]]="?","tier - 2",Hospitalisation_table[[#This Row],[Hospital tier]])</f>
        <v>tier - 2</v>
      </c>
      <c r="N428" t="str">
        <f>IF(Hospitalisation_table[[#This Row],[City tier]]="?","tier - 2",Hospitalisation_table[[#This Row],[City tier]])</f>
        <v>tier - 3</v>
      </c>
      <c r="O428" t="str">
        <f>IF(Hospitalisation_table[[#This Row],[State ID]]="?","Unknown",Hospitalisation_table[[#This Row],[State ID]])</f>
        <v>R1012</v>
      </c>
      <c r="P428" s="20" t="str">
        <f>_xlfn.CONCAT(Hospitalisation_table[[#This Row],[date]],"-",Hospitalisation_table[[#This Row],[Month_Updated]],"-",Hospitalisation_table[[#This Row],[Year_Update]])</f>
        <v>27-Aug-1985</v>
      </c>
      <c r="Q428">
        <f>DATEDIF(Hospitalisation_table[[#This Row],[Date of Birth]],"8-Jun-2023","Y")</f>
        <v>37</v>
      </c>
    </row>
    <row r="429" spans="1:17" x14ac:dyDescent="0.3">
      <c r="A429" t="s">
        <v>1758</v>
      </c>
      <c r="B429" t="str">
        <f>IF(Hospitalisation_table[[#This Row],[Customer ID]]="?","UnKnown",Hospitalisation_table[[#This Row],[Customer ID]])</f>
        <v>Id613</v>
      </c>
      <c r="C429">
        <v>1993</v>
      </c>
      <c r="D429" t="s">
        <v>35</v>
      </c>
      <c r="E429">
        <v>8</v>
      </c>
      <c r="F429">
        <v>0</v>
      </c>
      <c r="G429" s="24">
        <v>16115.3</v>
      </c>
      <c r="H429" t="s">
        <v>11</v>
      </c>
      <c r="I429" t="s">
        <v>16</v>
      </c>
      <c r="J429" t="s">
        <v>247</v>
      </c>
      <c r="K429" t="str">
        <f>IF(Hospitalisation_table[[#This Row],[month]]="?","Sep",Hospitalisation_table[[#This Row],[month]])</f>
        <v>Aug</v>
      </c>
      <c r="L429">
        <f>IF(Hospitalisation_table[[#This Row],[year]] = "?",ROUNDUP(AVERAGE(Hospitalisation_table[year]),0),Hospitalisation_table[[#This Row],[year]])</f>
        <v>1993</v>
      </c>
      <c r="M429" t="str">
        <f>IF(Hospitalisation_table[[#This Row],[Hospital tier]]="?","tier - 2",Hospitalisation_table[[#This Row],[Hospital tier]])</f>
        <v>tier - 2</v>
      </c>
      <c r="N429" t="str">
        <f>IF(Hospitalisation_table[[#This Row],[City tier]]="?","tier - 2",Hospitalisation_table[[#This Row],[City tier]])</f>
        <v>tier - 1</v>
      </c>
      <c r="O429" t="str">
        <f>IF(Hospitalisation_table[[#This Row],[State ID]]="?","Unknown",Hospitalisation_table[[#This Row],[State ID]])</f>
        <v>R1024</v>
      </c>
      <c r="P429" s="20" t="str">
        <f>_xlfn.CONCAT(Hospitalisation_table[[#This Row],[date]],"-",Hospitalisation_table[[#This Row],[Month_Updated]],"-",Hospitalisation_table[[#This Row],[Year_Update]])</f>
        <v>8-Aug-1993</v>
      </c>
      <c r="Q429">
        <f>DATEDIF(Hospitalisation_table[[#This Row],[Date of Birth]],"8-Jun-2023","Y")</f>
        <v>29</v>
      </c>
    </row>
    <row r="430" spans="1:17" x14ac:dyDescent="0.3">
      <c r="A430" t="s">
        <v>1759</v>
      </c>
      <c r="B430" t="str">
        <f>IF(Hospitalisation_table[[#This Row],[Customer ID]]="?","UnKnown",Hospitalisation_table[[#This Row],[Customer ID]])</f>
        <v>Id612</v>
      </c>
      <c r="C430">
        <v>1987</v>
      </c>
      <c r="D430" t="s">
        <v>37</v>
      </c>
      <c r="E430">
        <v>6</v>
      </c>
      <c r="F430">
        <v>3</v>
      </c>
      <c r="G430" s="24">
        <v>16122.65</v>
      </c>
      <c r="H430" t="s">
        <v>11</v>
      </c>
      <c r="I430" t="s">
        <v>16</v>
      </c>
      <c r="J430" t="s">
        <v>42</v>
      </c>
      <c r="K430" t="str">
        <f>IF(Hospitalisation_table[[#This Row],[month]]="?","Sep",Hospitalisation_table[[#This Row],[month]])</f>
        <v>Oct</v>
      </c>
      <c r="L430">
        <f>IF(Hospitalisation_table[[#This Row],[year]] = "?",ROUNDUP(AVERAGE(Hospitalisation_table[year]),0),Hospitalisation_table[[#This Row],[year]])</f>
        <v>1987</v>
      </c>
      <c r="M430" t="str">
        <f>IF(Hospitalisation_table[[#This Row],[Hospital tier]]="?","tier - 2",Hospitalisation_table[[#This Row],[Hospital tier]])</f>
        <v>tier - 2</v>
      </c>
      <c r="N430" t="str">
        <f>IF(Hospitalisation_table[[#This Row],[City tier]]="?","tier - 2",Hospitalisation_table[[#This Row],[City tier]])</f>
        <v>tier - 1</v>
      </c>
      <c r="O430" t="str">
        <f>IF(Hospitalisation_table[[#This Row],[State ID]]="?","Unknown",Hospitalisation_table[[#This Row],[State ID]])</f>
        <v>R1011</v>
      </c>
      <c r="P430" s="20" t="str">
        <f>_xlfn.CONCAT(Hospitalisation_table[[#This Row],[date]],"-",Hospitalisation_table[[#This Row],[Month_Updated]],"-",Hospitalisation_table[[#This Row],[Year_Update]])</f>
        <v>6-Oct-1987</v>
      </c>
      <c r="Q430">
        <f>DATEDIF(Hospitalisation_table[[#This Row],[Date of Birth]],"8-Jun-2023","Y")</f>
        <v>35</v>
      </c>
    </row>
    <row r="431" spans="1:17" x14ac:dyDescent="0.3">
      <c r="A431" t="s">
        <v>1760</v>
      </c>
      <c r="B431" t="str">
        <f>IF(Hospitalisation_table[[#This Row],[Customer ID]]="?","UnKnown",Hospitalisation_table[[#This Row],[Customer ID]])</f>
        <v>Id611</v>
      </c>
      <c r="C431">
        <v>1993</v>
      </c>
      <c r="D431" t="s">
        <v>30</v>
      </c>
      <c r="E431">
        <v>12</v>
      </c>
      <c r="F431">
        <v>0</v>
      </c>
      <c r="G431" s="24">
        <v>16138.76</v>
      </c>
      <c r="H431" t="s">
        <v>11</v>
      </c>
      <c r="I431" t="s">
        <v>12</v>
      </c>
      <c r="J431" t="s">
        <v>356</v>
      </c>
      <c r="K431" t="str">
        <f>IF(Hospitalisation_table[[#This Row],[month]]="?","Sep",Hospitalisation_table[[#This Row],[month]])</f>
        <v>Dec</v>
      </c>
      <c r="L431">
        <f>IF(Hospitalisation_table[[#This Row],[year]] = "?",ROUNDUP(AVERAGE(Hospitalisation_table[year]),0),Hospitalisation_table[[#This Row],[year]])</f>
        <v>1993</v>
      </c>
      <c r="M431" t="str">
        <f>IF(Hospitalisation_table[[#This Row],[Hospital tier]]="?","tier - 2",Hospitalisation_table[[#This Row],[Hospital tier]])</f>
        <v>tier - 2</v>
      </c>
      <c r="N431" t="str">
        <f>IF(Hospitalisation_table[[#This Row],[City tier]]="?","tier - 2",Hospitalisation_table[[#This Row],[City tier]])</f>
        <v>tier - 3</v>
      </c>
      <c r="O431" t="str">
        <f>IF(Hospitalisation_table[[#This Row],[State ID]]="?","Unknown",Hospitalisation_table[[#This Row],[State ID]])</f>
        <v>R1017</v>
      </c>
      <c r="P431" s="20" t="str">
        <f>_xlfn.CONCAT(Hospitalisation_table[[#This Row],[date]],"-",Hospitalisation_table[[#This Row],[Month_Updated]],"-",Hospitalisation_table[[#This Row],[Year_Update]])</f>
        <v>12-Dec-1993</v>
      </c>
      <c r="Q431">
        <f>DATEDIF(Hospitalisation_table[[#This Row],[Date of Birth]],"8-Jun-2023","Y")</f>
        <v>29</v>
      </c>
    </row>
    <row r="432" spans="1:17" x14ac:dyDescent="0.3">
      <c r="A432" t="s">
        <v>1761</v>
      </c>
      <c r="B432" t="str">
        <f>IF(Hospitalisation_table[[#This Row],[Customer ID]]="?","UnKnown",Hospitalisation_table[[#This Row],[Customer ID]])</f>
        <v>Id610</v>
      </c>
      <c r="C432">
        <v>1982</v>
      </c>
      <c r="D432" t="s">
        <v>10</v>
      </c>
      <c r="E432">
        <v>6</v>
      </c>
      <c r="F432">
        <v>3</v>
      </c>
      <c r="G432" s="24">
        <v>16152.04</v>
      </c>
      <c r="H432" t="s">
        <v>11</v>
      </c>
      <c r="I432" t="s">
        <v>16</v>
      </c>
      <c r="J432" t="s">
        <v>535</v>
      </c>
      <c r="K432" t="str">
        <f>IF(Hospitalisation_table[[#This Row],[month]]="?","Sep",Hospitalisation_table[[#This Row],[month]])</f>
        <v>Jul</v>
      </c>
      <c r="L432">
        <f>IF(Hospitalisation_table[[#This Row],[year]] = "?",ROUNDUP(AVERAGE(Hospitalisation_table[year]),0),Hospitalisation_table[[#This Row],[year]])</f>
        <v>1982</v>
      </c>
      <c r="M432" t="str">
        <f>IF(Hospitalisation_table[[#This Row],[Hospital tier]]="?","tier - 2",Hospitalisation_table[[#This Row],[Hospital tier]])</f>
        <v>tier - 2</v>
      </c>
      <c r="N432" t="str">
        <f>IF(Hospitalisation_table[[#This Row],[City tier]]="?","tier - 2",Hospitalisation_table[[#This Row],[City tier]])</f>
        <v>tier - 1</v>
      </c>
      <c r="O432" t="str">
        <f>IF(Hospitalisation_table[[#This Row],[State ID]]="?","Unknown",Hospitalisation_table[[#This Row],[State ID]])</f>
        <v>R1026</v>
      </c>
      <c r="P432" s="20" t="str">
        <f>_xlfn.CONCAT(Hospitalisation_table[[#This Row],[date]],"-",Hospitalisation_table[[#This Row],[Month_Updated]],"-",Hospitalisation_table[[#This Row],[Year_Update]])</f>
        <v>6-Jul-1982</v>
      </c>
      <c r="Q432">
        <f>DATEDIF(Hospitalisation_table[[#This Row],[Date of Birth]],"8-Jun-2023","Y")</f>
        <v>40</v>
      </c>
    </row>
    <row r="433" spans="1:17" x14ac:dyDescent="0.3">
      <c r="A433" t="s">
        <v>2312</v>
      </c>
      <c r="B433" t="str">
        <f>IF(Hospitalisation_table[[#This Row],[Customer ID]]="?","UnKnown",Hospitalisation_table[[#This Row],[Customer ID]])</f>
        <v>Id61</v>
      </c>
      <c r="C433">
        <v>1979</v>
      </c>
      <c r="D433" t="s">
        <v>30</v>
      </c>
      <c r="E433">
        <v>27</v>
      </c>
      <c r="F433">
        <v>2</v>
      </c>
      <c r="G433" s="24">
        <v>42560.43</v>
      </c>
      <c r="H433" t="s">
        <v>16</v>
      </c>
      <c r="I433" t="s">
        <v>12</v>
      </c>
      <c r="J433" t="s">
        <v>13</v>
      </c>
      <c r="K433" t="str">
        <f>IF(Hospitalisation_table[[#This Row],[month]]="?","Sep",Hospitalisation_table[[#This Row],[month]])</f>
        <v>Dec</v>
      </c>
      <c r="L433">
        <f>IF(Hospitalisation_table[[#This Row],[year]] = "?",ROUNDUP(AVERAGE(Hospitalisation_table[year]),0),Hospitalisation_table[[#This Row],[year]])</f>
        <v>1979</v>
      </c>
      <c r="M433" t="str">
        <f>IF(Hospitalisation_table[[#This Row],[Hospital tier]]="?","tier - 2",Hospitalisation_table[[#This Row],[Hospital tier]])</f>
        <v>tier - 1</v>
      </c>
      <c r="N433" t="str">
        <f>IF(Hospitalisation_table[[#This Row],[City tier]]="?","tier - 2",Hospitalisation_table[[#This Row],[City tier]])</f>
        <v>tier - 3</v>
      </c>
      <c r="O433" t="str">
        <f>IF(Hospitalisation_table[[#This Row],[State ID]]="?","Unknown",Hospitalisation_table[[#This Row],[State ID]])</f>
        <v>R1013</v>
      </c>
      <c r="P433" s="20" t="str">
        <f>_xlfn.CONCAT(Hospitalisation_table[[#This Row],[date]],"-",Hospitalisation_table[[#This Row],[Month_Updated]],"-",Hospitalisation_table[[#This Row],[Year_Update]])</f>
        <v>27-Dec-1979</v>
      </c>
      <c r="Q433">
        <f>DATEDIF(Hospitalisation_table[[#This Row],[Date of Birth]],"8-Jun-2023","Y")</f>
        <v>43</v>
      </c>
    </row>
    <row r="434" spans="1:17" x14ac:dyDescent="0.3">
      <c r="A434" t="s">
        <v>1762</v>
      </c>
      <c r="B434" t="str">
        <f>IF(Hospitalisation_table[[#This Row],[Customer ID]]="?","UnKnown",Hospitalisation_table[[#This Row],[Customer ID]])</f>
        <v>Id609</v>
      </c>
      <c r="C434">
        <v>1974</v>
      </c>
      <c r="D434" t="s">
        <v>20</v>
      </c>
      <c r="E434">
        <v>11</v>
      </c>
      <c r="F434">
        <v>0</v>
      </c>
      <c r="G434" s="24">
        <v>16190.97</v>
      </c>
      <c r="H434" t="s">
        <v>11</v>
      </c>
      <c r="I434" t="s">
        <v>12</v>
      </c>
      <c r="J434" t="s">
        <v>23</v>
      </c>
      <c r="K434" t="str">
        <f>IF(Hospitalisation_table[[#This Row],[month]]="?","Sep",Hospitalisation_table[[#This Row],[month]])</f>
        <v>Sep</v>
      </c>
      <c r="L434">
        <f>IF(Hospitalisation_table[[#This Row],[year]] = "?",ROUNDUP(AVERAGE(Hospitalisation_table[year]),0),Hospitalisation_table[[#This Row],[year]])</f>
        <v>1974</v>
      </c>
      <c r="M434" t="str">
        <f>IF(Hospitalisation_table[[#This Row],[Hospital tier]]="?","tier - 2",Hospitalisation_table[[#This Row],[Hospital tier]])</f>
        <v>tier - 2</v>
      </c>
      <c r="N434" t="str">
        <f>IF(Hospitalisation_table[[#This Row],[City tier]]="?","tier - 2",Hospitalisation_table[[#This Row],[City tier]])</f>
        <v>tier - 3</v>
      </c>
      <c r="O434" t="str">
        <f>IF(Hospitalisation_table[[#This Row],[State ID]]="?","Unknown",Hospitalisation_table[[#This Row],[State ID]])</f>
        <v>R1012</v>
      </c>
      <c r="P434" s="20" t="str">
        <f>_xlfn.CONCAT(Hospitalisation_table[[#This Row],[date]],"-",Hospitalisation_table[[#This Row],[Month_Updated]],"-",Hospitalisation_table[[#This Row],[Year_Update]])</f>
        <v>11-Sep-1974</v>
      </c>
      <c r="Q434">
        <f>DATEDIF(Hospitalisation_table[[#This Row],[Date of Birth]],"8-Jun-2023","Y")</f>
        <v>48</v>
      </c>
    </row>
    <row r="435" spans="1:17" x14ac:dyDescent="0.3">
      <c r="A435" t="s">
        <v>1763</v>
      </c>
      <c r="B435" t="str">
        <f>IF(Hospitalisation_table[[#This Row],[Customer ID]]="?","UnKnown",Hospitalisation_table[[#This Row],[Customer ID]])</f>
        <v>Id608</v>
      </c>
      <c r="C435">
        <v>1988</v>
      </c>
      <c r="D435" t="s">
        <v>35</v>
      </c>
      <c r="E435">
        <v>6</v>
      </c>
      <c r="F435">
        <v>3</v>
      </c>
      <c r="G435" s="24">
        <v>16199.1</v>
      </c>
      <c r="H435" t="s">
        <v>11</v>
      </c>
      <c r="I435" t="s">
        <v>11</v>
      </c>
      <c r="J435" t="s">
        <v>23</v>
      </c>
      <c r="K435" t="str">
        <f>IF(Hospitalisation_table[[#This Row],[month]]="?","Sep",Hospitalisation_table[[#This Row],[month]])</f>
        <v>Aug</v>
      </c>
      <c r="L435">
        <f>IF(Hospitalisation_table[[#This Row],[year]] = "?",ROUNDUP(AVERAGE(Hospitalisation_table[year]),0),Hospitalisation_table[[#This Row],[year]])</f>
        <v>1988</v>
      </c>
      <c r="M435" t="str">
        <f>IF(Hospitalisation_table[[#This Row],[Hospital tier]]="?","tier - 2",Hospitalisation_table[[#This Row],[Hospital tier]])</f>
        <v>tier - 2</v>
      </c>
      <c r="N435" t="str">
        <f>IF(Hospitalisation_table[[#This Row],[City tier]]="?","tier - 2",Hospitalisation_table[[#This Row],[City tier]])</f>
        <v>tier - 2</v>
      </c>
      <c r="O435" t="str">
        <f>IF(Hospitalisation_table[[#This Row],[State ID]]="?","Unknown",Hospitalisation_table[[#This Row],[State ID]])</f>
        <v>R1012</v>
      </c>
      <c r="P435" s="20" t="str">
        <f>_xlfn.CONCAT(Hospitalisation_table[[#This Row],[date]],"-",Hospitalisation_table[[#This Row],[Month_Updated]],"-",Hospitalisation_table[[#This Row],[Year_Update]])</f>
        <v>6-Aug-1988</v>
      </c>
      <c r="Q435">
        <f>DATEDIF(Hospitalisation_table[[#This Row],[Date of Birth]],"8-Jun-2023","Y")</f>
        <v>34</v>
      </c>
    </row>
    <row r="436" spans="1:17" x14ac:dyDescent="0.3">
      <c r="A436" t="s">
        <v>1764</v>
      </c>
      <c r="B436" t="str">
        <f>IF(Hospitalisation_table[[#This Row],[Customer ID]]="?","UnKnown",Hospitalisation_table[[#This Row],[Customer ID]])</f>
        <v>Id607</v>
      </c>
      <c r="C436">
        <v>1988</v>
      </c>
      <c r="D436" t="s">
        <v>35</v>
      </c>
      <c r="E436">
        <v>21</v>
      </c>
      <c r="F436">
        <v>3</v>
      </c>
      <c r="G436" s="24">
        <v>16205.88</v>
      </c>
      <c r="H436" t="s">
        <v>11</v>
      </c>
      <c r="I436" t="s">
        <v>16</v>
      </c>
      <c r="J436" t="s">
        <v>23</v>
      </c>
      <c r="K436" t="str">
        <f>IF(Hospitalisation_table[[#This Row],[month]]="?","Sep",Hospitalisation_table[[#This Row],[month]])</f>
        <v>Aug</v>
      </c>
      <c r="L436">
        <f>IF(Hospitalisation_table[[#This Row],[year]] = "?",ROUNDUP(AVERAGE(Hospitalisation_table[year]),0),Hospitalisation_table[[#This Row],[year]])</f>
        <v>1988</v>
      </c>
      <c r="M436" t="str">
        <f>IF(Hospitalisation_table[[#This Row],[Hospital tier]]="?","tier - 2",Hospitalisation_table[[#This Row],[Hospital tier]])</f>
        <v>tier - 2</v>
      </c>
      <c r="N436" t="str">
        <f>IF(Hospitalisation_table[[#This Row],[City tier]]="?","tier - 2",Hospitalisation_table[[#This Row],[City tier]])</f>
        <v>tier - 1</v>
      </c>
      <c r="O436" t="str">
        <f>IF(Hospitalisation_table[[#This Row],[State ID]]="?","Unknown",Hospitalisation_table[[#This Row],[State ID]])</f>
        <v>R1012</v>
      </c>
      <c r="P436" s="20" t="str">
        <f>_xlfn.CONCAT(Hospitalisation_table[[#This Row],[date]],"-",Hospitalisation_table[[#This Row],[Month_Updated]],"-",Hospitalisation_table[[#This Row],[Year_Update]])</f>
        <v>21-Aug-1988</v>
      </c>
      <c r="Q436">
        <f>DATEDIF(Hospitalisation_table[[#This Row],[Date of Birth]],"8-Jun-2023","Y")</f>
        <v>34</v>
      </c>
    </row>
    <row r="437" spans="1:17" x14ac:dyDescent="0.3">
      <c r="A437" t="s">
        <v>1765</v>
      </c>
      <c r="B437" t="str">
        <f>IF(Hospitalisation_table[[#This Row],[Customer ID]]="?","UnKnown",Hospitalisation_table[[#This Row],[Customer ID]])</f>
        <v>Id606</v>
      </c>
      <c r="C437">
        <v>2002</v>
      </c>
      <c r="D437" t="s">
        <v>20</v>
      </c>
      <c r="E437">
        <v>8</v>
      </c>
      <c r="F437">
        <v>0</v>
      </c>
      <c r="G437" s="24">
        <v>16232.85</v>
      </c>
      <c r="H437" t="s">
        <v>11</v>
      </c>
      <c r="I437" t="s">
        <v>16</v>
      </c>
      <c r="J437" t="s">
        <v>42</v>
      </c>
      <c r="K437" t="str">
        <f>IF(Hospitalisation_table[[#This Row],[month]]="?","Sep",Hospitalisation_table[[#This Row],[month]])</f>
        <v>Sep</v>
      </c>
      <c r="L437">
        <f>IF(Hospitalisation_table[[#This Row],[year]] = "?",ROUNDUP(AVERAGE(Hospitalisation_table[year]),0),Hospitalisation_table[[#This Row],[year]])</f>
        <v>2002</v>
      </c>
      <c r="M437" t="str">
        <f>IF(Hospitalisation_table[[#This Row],[Hospital tier]]="?","tier - 2",Hospitalisation_table[[#This Row],[Hospital tier]])</f>
        <v>tier - 2</v>
      </c>
      <c r="N437" t="str">
        <f>IF(Hospitalisation_table[[#This Row],[City tier]]="?","tier - 2",Hospitalisation_table[[#This Row],[City tier]])</f>
        <v>tier - 1</v>
      </c>
      <c r="O437" t="str">
        <f>IF(Hospitalisation_table[[#This Row],[State ID]]="?","Unknown",Hospitalisation_table[[#This Row],[State ID]])</f>
        <v>R1011</v>
      </c>
      <c r="P437" s="20" t="str">
        <f>_xlfn.CONCAT(Hospitalisation_table[[#This Row],[date]],"-",Hospitalisation_table[[#This Row],[Month_Updated]],"-",Hospitalisation_table[[#This Row],[Year_Update]])</f>
        <v>8-Sep-2002</v>
      </c>
      <c r="Q437">
        <f>DATEDIF(Hospitalisation_table[[#This Row],[Date of Birth]],"8-Jun-2023","Y")</f>
        <v>20</v>
      </c>
    </row>
    <row r="438" spans="1:17" x14ac:dyDescent="0.3">
      <c r="A438" t="s">
        <v>1766</v>
      </c>
      <c r="B438" t="str">
        <f>IF(Hospitalisation_table[[#This Row],[Customer ID]]="?","UnKnown",Hospitalisation_table[[#This Row],[Customer ID]])</f>
        <v>Id605</v>
      </c>
      <c r="C438">
        <v>1972</v>
      </c>
      <c r="D438" t="s">
        <v>10</v>
      </c>
      <c r="E438">
        <v>30</v>
      </c>
      <c r="F438">
        <v>0</v>
      </c>
      <c r="G438" s="24">
        <v>16267.32</v>
      </c>
      <c r="H438" t="s">
        <v>11</v>
      </c>
      <c r="I438" t="s">
        <v>11</v>
      </c>
      <c r="J438" t="s">
        <v>249</v>
      </c>
      <c r="K438" t="str">
        <f>IF(Hospitalisation_table[[#This Row],[month]]="?","Sep",Hospitalisation_table[[#This Row],[month]])</f>
        <v>Jul</v>
      </c>
      <c r="L438">
        <f>IF(Hospitalisation_table[[#This Row],[year]] = "?",ROUNDUP(AVERAGE(Hospitalisation_table[year]),0),Hospitalisation_table[[#This Row],[year]])</f>
        <v>1972</v>
      </c>
      <c r="M438" t="str">
        <f>IF(Hospitalisation_table[[#This Row],[Hospital tier]]="?","tier - 2",Hospitalisation_table[[#This Row],[Hospital tier]])</f>
        <v>tier - 2</v>
      </c>
      <c r="N438" t="str">
        <f>IF(Hospitalisation_table[[#This Row],[City tier]]="?","tier - 2",Hospitalisation_table[[#This Row],[City tier]])</f>
        <v>tier - 2</v>
      </c>
      <c r="O438" t="str">
        <f>IF(Hospitalisation_table[[#This Row],[State ID]]="?","Unknown",Hospitalisation_table[[#This Row],[State ID]])</f>
        <v>R1023</v>
      </c>
      <c r="P438" s="20" t="str">
        <f>_xlfn.CONCAT(Hospitalisation_table[[#This Row],[date]],"-",Hospitalisation_table[[#This Row],[Month_Updated]],"-",Hospitalisation_table[[#This Row],[Year_Update]])</f>
        <v>30-Jul-1972</v>
      </c>
      <c r="Q438">
        <f>DATEDIF(Hospitalisation_table[[#This Row],[Date of Birth]],"8-Jun-2023","Y")</f>
        <v>50</v>
      </c>
    </row>
    <row r="439" spans="1:17" x14ac:dyDescent="0.3">
      <c r="A439" t="s">
        <v>1767</v>
      </c>
      <c r="B439" t="str">
        <f>IF(Hospitalisation_table[[#This Row],[Customer ID]]="?","UnKnown",Hospitalisation_table[[#This Row],[Customer ID]])</f>
        <v>Id604</v>
      </c>
      <c r="C439">
        <v>2003</v>
      </c>
      <c r="D439" t="s">
        <v>35</v>
      </c>
      <c r="E439">
        <v>24</v>
      </c>
      <c r="F439">
        <v>0</v>
      </c>
      <c r="G439" s="24">
        <v>16297.85</v>
      </c>
      <c r="H439" t="s">
        <v>11</v>
      </c>
      <c r="I439" t="s">
        <v>12</v>
      </c>
      <c r="J439" t="s">
        <v>42</v>
      </c>
      <c r="K439" t="str">
        <f>IF(Hospitalisation_table[[#This Row],[month]]="?","Sep",Hospitalisation_table[[#This Row],[month]])</f>
        <v>Aug</v>
      </c>
      <c r="L439">
        <f>IF(Hospitalisation_table[[#This Row],[year]] = "?",ROUNDUP(AVERAGE(Hospitalisation_table[year]),0),Hospitalisation_table[[#This Row],[year]])</f>
        <v>2003</v>
      </c>
      <c r="M439" t="str">
        <f>IF(Hospitalisation_table[[#This Row],[Hospital tier]]="?","tier - 2",Hospitalisation_table[[#This Row],[Hospital tier]])</f>
        <v>tier - 2</v>
      </c>
      <c r="N439" t="str">
        <f>IF(Hospitalisation_table[[#This Row],[City tier]]="?","tier - 2",Hospitalisation_table[[#This Row],[City tier]])</f>
        <v>tier - 3</v>
      </c>
      <c r="O439" t="str">
        <f>IF(Hospitalisation_table[[#This Row],[State ID]]="?","Unknown",Hospitalisation_table[[#This Row],[State ID]])</f>
        <v>R1011</v>
      </c>
      <c r="P439" s="20" t="str">
        <f>_xlfn.CONCAT(Hospitalisation_table[[#This Row],[date]],"-",Hospitalisation_table[[#This Row],[Month_Updated]],"-",Hospitalisation_table[[#This Row],[Year_Update]])</f>
        <v>24-Aug-2003</v>
      </c>
      <c r="Q439">
        <f>DATEDIF(Hospitalisation_table[[#This Row],[Date of Birth]],"8-Jun-2023","Y")</f>
        <v>19</v>
      </c>
    </row>
    <row r="440" spans="1:17" x14ac:dyDescent="0.3">
      <c r="A440" t="s">
        <v>1768</v>
      </c>
      <c r="B440" t="str">
        <f>IF(Hospitalisation_table[[#This Row],[Customer ID]]="?","UnKnown",Hospitalisation_table[[#This Row],[Customer ID]])</f>
        <v>Id603</v>
      </c>
      <c r="C440">
        <v>1969</v>
      </c>
      <c r="D440" t="s">
        <v>35</v>
      </c>
      <c r="E440">
        <v>8</v>
      </c>
      <c r="F440">
        <v>0</v>
      </c>
      <c r="G440" s="24">
        <v>16311.05</v>
      </c>
      <c r="H440" t="s">
        <v>11</v>
      </c>
      <c r="I440" t="s">
        <v>12</v>
      </c>
      <c r="J440" t="s">
        <v>535</v>
      </c>
      <c r="K440" t="str">
        <f>IF(Hospitalisation_table[[#This Row],[month]]="?","Sep",Hospitalisation_table[[#This Row],[month]])</f>
        <v>Aug</v>
      </c>
      <c r="L440">
        <f>IF(Hospitalisation_table[[#This Row],[year]] = "?",ROUNDUP(AVERAGE(Hospitalisation_table[year]),0),Hospitalisation_table[[#This Row],[year]])</f>
        <v>1969</v>
      </c>
      <c r="M440" t="str">
        <f>IF(Hospitalisation_table[[#This Row],[Hospital tier]]="?","tier - 2",Hospitalisation_table[[#This Row],[Hospital tier]])</f>
        <v>tier - 2</v>
      </c>
      <c r="N440" t="str">
        <f>IF(Hospitalisation_table[[#This Row],[City tier]]="?","tier - 2",Hospitalisation_table[[#This Row],[City tier]])</f>
        <v>tier - 3</v>
      </c>
      <c r="O440" t="str">
        <f>IF(Hospitalisation_table[[#This Row],[State ID]]="?","Unknown",Hospitalisation_table[[#This Row],[State ID]])</f>
        <v>R1026</v>
      </c>
      <c r="P440" s="20" t="str">
        <f>_xlfn.CONCAT(Hospitalisation_table[[#This Row],[date]],"-",Hospitalisation_table[[#This Row],[Month_Updated]],"-",Hospitalisation_table[[#This Row],[Year_Update]])</f>
        <v>8-Aug-1969</v>
      </c>
      <c r="Q440">
        <f>DATEDIF(Hospitalisation_table[[#This Row],[Date of Birth]],"8-Jun-2023","Y")</f>
        <v>53</v>
      </c>
    </row>
    <row r="441" spans="1:17" x14ac:dyDescent="0.3">
      <c r="A441" t="s">
        <v>1769</v>
      </c>
      <c r="B441" t="str">
        <f>IF(Hospitalisation_table[[#This Row],[Customer ID]]="?","UnKnown",Hospitalisation_table[[#This Row],[Customer ID]])</f>
        <v>Id602</v>
      </c>
      <c r="C441">
        <v>1965</v>
      </c>
      <c r="D441" t="s">
        <v>30</v>
      </c>
      <c r="E441">
        <v>5</v>
      </c>
      <c r="F441">
        <v>0</v>
      </c>
      <c r="G441" s="24">
        <v>16351.42</v>
      </c>
      <c r="H441" t="s">
        <v>11</v>
      </c>
      <c r="I441" t="s">
        <v>12</v>
      </c>
      <c r="J441" t="s">
        <v>535</v>
      </c>
      <c r="K441" t="str">
        <f>IF(Hospitalisation_table[[#This Row],[month]]="?","Sep",Hospitalisation_table[[#This Row],[month]])</f>
        <v>Dec</v>
      </c>
      <c r="L441">
        <f>IF(Hospitalisation_table[[#This Row],[year]] = "?",ROUNDUP(AVERAGE(Hospitalisation_table[year]),0),Hospitalisation_table[[#This Row],[year]])</f>
        <v>1965</v>
      </c>
      <c r="M441" t="str">
        <f>IF(Hospitalisation_table[[#This Row],[Hospital tier]]="?","tier - 2",Hospitalisation_table[[#This Row],[Hospital tier]])</f>
        <v>tier - 2</v>
      </c>
      <c r="N441" t="str">
        <f>IF(Hospitalisation_table[[#This Row],[City tier]]="?","tier - 2",Hospitalisation_table[[#This Row],[City tier]])</f>
        <v>tier - 3</v>
      </c>
      <c r="O441" t="str">
        <f>IF(Hospitalisation_table[[#This Row],[State ID]]="?","Unknown",Hospitalisation_table[[#This Row],[State ID]])</f>
        <v>R1026</v>
      </c>
      <c r="P441" s="20" t="str">
        <f>_xlfn.CONCAT(Hospitalisation_table[[#This Row],[date]],"-",Hospitalisation_table[[#This Row],[Month_Updated]],"-",Hospitalisation_table[[#This Row],[Year_Update]])</f>
        <v>5-Dec-1965</v>
      </c>
      <c r="Q441">
        <f>DATEDIF(Hospitalisation_table[[#This Row],[Date of Birth]],"8-Jun-2023","Y")</f>
        <v>57</v>
      </c>
    </row>
    <row r="442" spans="1:17" x14ac:dyDescent="0.3">
      <c r="A442" t="s">
        <v>1770</v>
      </c>
      <c r="B442" t="str">
        <f>IF(Hospitalisation_table[[#This Row],[Customer ID]]="?","UnKnown",Hospitalisation_table[[#This Row],[Customer ID]])</f>
        <v>Id601</v>
      </c>
      <c r="C442">
        <v>1995</v>
      </c>
      <c r="D442" t="s">
        <v>20</v>
      </c>
      <c r="E442">
        <v>28</v>
      </c>
      <c r="F442">
        <v>3</v>
      </c>
      <c r="G442" s="24">
        <v>16420.490000000002</v>
      </c>
      <c r="H442" t="s">
        <v>11</v>
      </c>
      <c r="I442" t="s">
        <v>12</v>
      </c>
      <c r="J442" t="s">
        <v>23</v>
      </c>
      <c r="K442" t="str">
        <f>IF(Hospitalisation_table[[#This Row],[month]]="?","Sep",Hospitalisation_table[[#This Row],[month]])</f>
        <v>Sep</v>
      </c>
      <c r="L442">
        <f>IF(Hospitalisation_table[[#This Row],[year]] = "?",ROUNDUP(AVERAGE(Hospitalisation_table[year]),0),Hospitalisation_table[[#This Row],[year]])</f>
        <v>1995</v>
      </c>
      <c r="M442" t="str">
        <f>IF(Hospitalisation_table[[#This Row],[Hospital tier]]="?","tier - 2",Hospitalisation_table[[#This Row],[Hospital tier]])</f>
        <v>tier - 2</v>
      </c>
      <c r="N442" t="str">
        <f>IF(Hospitalisation_table[[#This Row],[City tier]]="?","tier - 2",Hospitalisation_table[[#This Row],[City tier]])</f>
        <v>tier - 3</v>
      </c>
      <c r="O442" t="str">
        <f>IF(Hospitalisation_table[[#This Row],[State ID]]="?","Unknown",Hospitalisation_table[[#This Row],[State ID]])</f>
        <v>R1012</v>
      </c>
      <c r="P442" s="20" t="str">
        <f>_xlfn.CONCAT(Hospitalisation_table[[#This Row],[date]],"-",Hospitalisation_table[[#This Row],[Month_Updated]],"-",Hospitalisation_table[[#This Row],[Year_Update]])</f>
        <v>28-Sep-1995</v>
      </c>
      <c r="Q442">
        <f>DATEDIF(Hospitalisation_table[[#This Row],[Date of Birth]],"8-Jun-2023","Y")</f>
        <v>27</v>
      </c>
    </row>
    <row r="443" spans="1:17" x14ac:dyDescent="0.3">
      <c r="A443" t="s">
        <v>1771</v>
      </c>
      <c r="B443" t="str">
        <f>IF(Hospitalisation_table[[#This Row],[Customer ID]]="?","UnKnown",Hospitalisation_table[[#This Row],[Customer ID]])</f>
        <v>Id600</v>
      </c>
      <c r="C443">
        <v>2003</v>
      </c>
      <c r="D443" t="s">
        <v>30</v>
      </c>
      <c r="E443">
        <v>20</v>
      </c>
      <c r="F443">
        <v>1</v>
      </c>
      <c r="G443" s="24">
        <v>16450.89</v>
      </c>
      <c r="H443" t="s">
        <v>11</v>
      </c>
      <c r="I443" t="s">
        <v>16</v>
      </c>
      <c r="J443" t="s">
        <v>23</v>
      </c>
      <c r="K443" t="str">
        <f>IF(Hospitalisation_table[[#This Row],[month]]="?","Sep",Hospitalisation_table[[#This Row],[month]])</f>
        <v>Dec</v>
      </c>
      <c r="L443">
        <f>IF(Hospitalisation_table[[#This Row],[year]] = "?",ROUNDUP(AVERAGE(Hospitalisation_table[year]),0),Hospitalisation_table[[#This Row],[year]])</f>
        <v>2003</v>
      </c>
      <c r="M443" t="str">
        <f>IF(Hospitalisation_table[[#This Row],[Hospital tier]]="?","tier - 2",Hospitalisation_table[[#This Row],[Hospital tier]])</f>
        <v>tier - 2</v>
      </c>
      <c r="N443" t="str">
        <f>IF(Hospitalisation_table[[#This Row],[City tier]]="?","tier - 2",Hospitalisation_table[[#This Row],[City tier]])</f>
        <v>tier - 1</v>
      </c>
      <c r="O443" t="str">
        <f>IF(Hospitalisation_table[[#This Row],[State ID]]="?","Unknown",Hospitalisation_table[[#This Row],[State ID]])</f>
        <v>R1012</v>
      </c>
      <c r="P443" s="20" t="str">
        <f>_xlfn.CONCAT(Hospitalisation_table[[#This Row],[date]],"-",Hospitalisation_table[[#This Row],[Month_Updated]],"-",Hospitalisation_table[[#This Row],[Year_Update]])</f>
        <v>20-Dec-2003</v>
      </c>
      <c r="Q443">
        <f>DATEDIF(Hospitalisation_table[[#This Row],[Date of Birth]],"8-Jun-2023","Y")</f>
        <v>19</v>
      </c>
    </row>
    <row r="444" spans="1:17" x14ac:dyDescent="0.3">
      <c r="A444" t="s">
        <v>2313</v>
      </c>
      <c r="B444" t="str">
        <f>IF(Hospitalisation_table[[#This Row],[Customer ID]]="?","UnKnown",Hospitalisation_table[[#This Row],[Customer ID]])</f>
        <v>Id60</v>
      </c>
      <c r="C444">
        <v>1971</v>
      </c>
      <c r="D444" t="s">
        <v>15</v>
      </c>
      <c r="E444">
        <v>3</v>
      </c>
      <c r="F444">
        <v>0</v>
      </c>
      <c r="G444" s="24">
        <v>42644.2</v>
      </c>
      <c r="H444" t="s">
        <v>16</v>
      </c>
      <c r="I444" t="s">
        <v>12</v>
      </c>
      <c r="J444" t="s">
        <v>42</v>
      </c>
      <c r="K444" t="str">
        <f>IF(Hospitalisation_table[[#This Row],[month]]="?","Sep",Hospitalisation_table[[#This Row],[month]])</f>
        <v>Nov</v>
      </c>
      <c r="L444">
        <f>IF(Hospitalisation_table[[#This Row],[year]] = "?",ROUNDUP(AVERAGE(Hospitalisation_table[year]),0),Hospitalisation_table[[#This Row],[year]])</f>
        <v>1971</v>
      </c>
      <c r="M444" t="str">
        <f>IF(Hospitalisation_table[[#This Row],[Hospital tier]]="?","tier - 2",Hospitalisation_table[[#This Row],[Hospital tier]])</f>
        <v>tier - 1</v>
      </c>
      <c r="N444" t="str">
        <f>IF(Hospitalisation_table[[#This Row],[City tier]]="?","tier - 2",Hospitalisation_table[[#This Row],[City tier]])</f>
        <v>tier - 3</v>
      </c>
      <c r="O444" t="str">
        <f>IF(Hospitalisation_table[[#This Row],[State ID]]="?","Unknown",Hospitalisation_table[[#This Row],[State ID]])</f>
        <v>R1011</v>
      </c>
      <c r="P444" s="20" t="str">
        <f>_xlfn.CONCAT(Hospitalisation_table[[#This Row],[date]],"-",Hospitalisation_table[[#This Row],[Month_Updated]],"-",Hospitalisation_table[[#This Row],[Year_Update]])</f>
        <v>3-Nov-1971</v>
      </c>
      <c r="Q444">
        <f>DATEDIF(Hospitalisation_table[[#This Row],[Date of Birth]],"8-Jun-2023","Y")</f>
        <v>51</v>
      </c>
    </row>
    <row r="445" spans="1:17" x14ac:dyDescent="0.3">
      <c r="A445" t="s">
        <v>2367</v>
      </c>
      <c r="B445" t="str">
        <f>IF(Hospitalisation_table[[#This Row],[Customer ID]]="?","UnKnown",Hospitalisation_table[[#This Row],[Customer ID]])</f>
        <v>Id6</v>
      </c>
      <c r="C445">
        <v>1962</v>
      </c>
      <c r="D445" t="s">
        <v>35</v>
      </c>
      <c r="E445">
        <v>4</v>
      </c>
      <c r="F445">
        <v>0</v>
      </c>
      <c r="G445" s="24">
        <v>52590.83</v>
      </c>
      <c r="H445" t="s">
        <v>16</v>
      </c>
      <c r="I445" t="s">
        <v>12</v>
      </c>
      <c r="J445" t="s">
        <v>42</v>
      </c>
      <c r="K445" t="str">
        <f>IF(Hospitalisation_table[[#This Row],[month]]="?","Sep",Hospitalisation_table[[#This Row],[month]])</f>
        <v>Aug</v>
      </c>
      <c r="L445">
        <f>IF(Hospitalisation_table[[#This Row],[year]] = "?",ROUNDUP(AVERAGE(Hospitalisation_table[year]),0),Hospitalisation_table[[#This Row],[year]])</f>
        <v>1962</v>
      </c>
      <c r="M445" t="str">
        <f>IF(Hospitalisation_table[[#This Row],[Hospital tier]]="?","tier - 2",Hospitalisation_table[[#This Row],[Hospital tier]])</f>
        <v>tier - 1</v>
      </c>
      <c r="N445" t="str">
        <f>IF(Hospitalisation_table[[#This Row],[City tier]]="?","tier - 2",Hospitalisation_table[[#This Row],[City tier]])</f>
        <v>tier - 3</v>
      </c>
      <c r="O445" t="str">
        <f>IF(Hospitalisation_table[[#This Row],[State ID]]="?","Unknown",Hospitalisation_table[[#This Row],[State ID]])</f>
        <v>R1011</v>
      </c>
      <c r="P445" s="20" t="str">
        <f>_xlfn.CONCAT(Hospitalisation_table[[#This Row],[date]],"-",Hospitalisation_table[[#This Row],[Month_Updated]],"-",Hospitalisation_table[[#This Row],[Year_Update]])</f>
        <v>4-Aug-1962</v>
      </c>
      <c r="Q445">
        <f>DATEDIF(Hospitalisation_table[[#This Row],[Date of Birth]],"8-Jun-2023","Y")</f>
        <v>60</v>
      </c>
    </row>
    <row r="446" spans="1:17" x14ac:dyDescent="0.3">
      <c r="A446" t="s">
        <v>1772</v>
      </c>
      <c r="B446" t="str">
        <f>IF(Hospitalisation_table[[#This Row],[Customer ID]]="?","UnKnown",Hospitalisation_table[[#This Row],[Customer ID]])</f>
        <v>Id599</v>
      </c>
      <c r="C446">
        <v>1958</v>
      </c>
      <c r="D446" t="s">
        <v>37</v>
      </c>
      <c r="E446">
        <v>10</v>
      </c>
      <c r="F446">
        <v>3</v>
      </c>
      <c r="G446" s="24">
        <v>16455.71</v>
      </c>
      <c r="H446" t="s">
        <v>11</v>
      </c>
      <c r="I446" t="s">
        <v>11</v>
      </c>
      <c r="J446" t="s">
        <v>23</v>
      </c>
      <c r="K446" t="str">
        <f>IF(Hospitalisation_table[[#This Row],[month]]="?","Sep",Hospitalisation_table[[#This Row],[month]])</f>
        <v>Oct</v>
      </c>
      <c r="L446">
        <f>IF(Hospitalisation_table[[#This Row],[year]] = "?",ROUNDUP(AVERAGE(Hospitalisation_table[year]),0),Hospitalisation_table[[#This Row],[year]])</f>
        <v>1958</v>
      </c>
      <c r="M446" t="str">
        <f>IF(Hospitalisation_table[[#This Row],[Hospital tier]]="?","tier - 2",Hospitalisation_table[[#This Row],[Hospital tier]])</f>
        <v>tier - 2</v>
      </c>
      <c r="N446" t="str">
        <f>IF(Hospitalisation_table[[#This Row],[City tier]]="?","tier - 2",Hospitalisation_table[[#This Row],[City tier]])</f>
        <v>tier - 2</v>
      </c>
      <c r="O446" t="str">
        <f>IF(Hospitalisation_table[[#This Row],[State ID]]="?","Unknown",Hospitalisation_table[[#This Row],[State ID]])</f>
        <v>R1012</v>
      </c>
      <c r="P446" s="20" t="str">
        <f>_xlfn.CONCAT(Hospitalisation_table[[#This Row],[date]],"-",Hospitalisation_table[[#This Row],[Month_Updated]],"-",Hospitalisation_table[[#This Row],[Year_Update]])</f>
        <v>10-Oct-1958</v>
      </c>
      <c r="Q446">
        <f>DATEDIF(Hospitalisation_table[[#This Row],[Date of Birth]],"8-Jun-2023","Y")</f>
        <v>64</v>
      </c>
    </row>
    <row r="447" spans="1:17" x14ac:dyDescent="0.3">
      <c r="A447" t="s">
        <v>1773</v>
      </c>
      <c r="B447" t="str">
        <f>IF(Hospitalisation_table[[#This Row],[Customer ID]]="?","UnKnown",Hospitalisation_table[[#This Row],[Customer ID]])</f>
        <v>Id598</v>
      </c>
      <c r="C447">
        <v>1995</v>
      </c>
      <c r="D447" t="s">
        <v>30</v>
      </c>
      <c r="E447">
        <v>23</v>
      </c>
      <c r="F447">
        <v>0</v>
      </c>
      <c r="G447" s="24">
        <v>16577.78</v>
      </c>
      <c r="H447" t="s">
        <v>11</v>
      </c>
      <c r="I447" t="s">
        <v>16</v>
      </c>
      <c r="J447" t="s">
        <v>13</v>
      </c>
      <c r="K447" t="str">
        <f>IF(Hospitalisation_table[[#This Row],[month]]="?","Sep",Hospitalisation_table[[#This Row],[month]])</f>
        <v>Dec</v>
      </c>
      <c r="L447">
        <f>IF(Hospitalisation_table[[#This Row],[year]] = "?",ROUNDUP(AVERAGE(Hospitalisation_table[year]),0),Hospitalisation_table[[#This Row],[year]])</f>
        <v>1995</v>
      </c>
      <c r="M447" t="str">
        <f>IF(Hospitalisation_table[[#This Row],[Hospital tier]]="?","tier - 2",Hospitalisation_table[[#This Row],[Hospital tier]])</f>
        <v>tier - 2</v>
      </c>
      <c r="N447" t="str">
        <f>IF(Hospitalisation_table[[#This Row],[City tier]]="?","tier - 2",Hospitalisation_table[[#This Row],[City tier]])</f>
        <v>tier - 1</v>
      </c>
      <c r="O447" t="str">
        <f>IF(Hospitalisation_table[[#This Row],[State ID]]="?","Unknown",Hospitalisation_table[[#This Row],[State ID]])</f>
        <v>R1013</v>
      </c>
      <c r="P447" s="20" t="str">
        <f>_xlfn.CONCAT(Hospitalisation_table[[#This Row],[date]],"-",Hospitalisation_table[[#This Row],[Month_Updated]],"-",Hospitalisation_table[[#This Row],[Year_Update]])</f>
        <v>23-Dec-1995</v>
      </c>
      <c r="Q447">
        <f>DATEDIF(Hospitalisation_table[[#This Row],[Date of Birth]],"8-Jun-2023","Y")</f>
        <v>27</v>
      </c>
    </row>
    <row r="448" spans="1:17" x14ac:dyDescent="0.3">
      <c r="A448" t="s">
        <v>1774</v>
      </c>
      <c r="B448" t="str">
        <f>IF(Hospitalisation_table[[#This Row],[Customer ID]]="?","UnKnown",Hospitalisation_table[[#This Row],[Customer ID]])</f>
        <v>Id597</v>
      </c>
      <c r="C448">
        <v>2001</v>
      </c>
      <c r="D448" t="s">
        <v>18</v>
      </c>
      <c r="E448">
        <v>25</v>
      </c>
      <c r="F448">
        <v>0</v>
      </c>
      <c r="G448" s="24">
        <v>16586.5</v>
      </c>
      <c r="H448" t="s">
        <v>11</v>
      </c>
      <c r="I448" t="s">
        <v>16</v>
      </c>
      <c r="J448" t="s">
        <v>13</v>
      </c>
      <c r="K448" t="str">
        <f>IF(Hospitalisation_table[[#This Row],[month]]="?","Sep",Hospitalisation_table[[#This Row],[month]])</f>
        <v>Jun</v>
      </c>
      <c r="L448">
        <f>IF(Hospitalisation_table[[#This Row],[year]] = "?",ROUNDUP(AVERAGE(Hospitalisation_table[year]),0),Hospitalisation_table[[#This Row],[year]])</f>
        <v>2001</v>
      </c>
      <c r="M448" t="str">
        <f>IF(Hospitalisation_table[[#This Row],[Hospital tier]]="?","tier - 2",Hospitalisation_table[[#This Row],[Hospital tier]])</f>
        <v>tier - 2</v>
      </c>
      <c r="N448" t="str">
        <f>IF(Hospitalisation_table[[#This Row],[City tier]]="?","tier - 2",Hospitalisation_table[[#This Row],[City tier]])</f>
        <v>tier - 1</v>
      </c>
      <c r="O448" t="str">
        <f>IF(Hospitalisation_table[[#This Row],[State ID]]="?","Unknown",Hospitalisation_table[[#This Row],[State ID]])</f>
        <v>R1013</v>
      </c>
      <c r="P448" s="20" t="str">
        <f>_xlfn.CONCAT(Hospitalisation_table[[#This Row],[date]],"-",Hospitalisation_table[[#This Row],[Month_Updated]],"-",Hospitalisation_table[[#This Row],[Year_Update]])</f>
        <v>25-Jun-2001</v>
      </c>
      <c r="Q448">
        <f>DATEDIF(Hospitalisation_table[[#This Row],[Date of Birth]],"8-Jun-2023","Y")</f>
        <v>21</v>
      </c>
    </row>
    <row r="449" spans="1:17" x14ac:dyDescent="0.3">
      <c r="A449" t="s">
        <v>1775</v>
      </c>
      <c r="B449" t="str">
        <f>IF(Hospitalisation_table[[#This Row],[Customer ID]]="?","UnKnown",Hospitalisation_table[[#This Row],[Customer ID]])</f>
        <v>Id596</v>
      </c>
      <c r="C449">
        <v>1963</v>
      </c>
      <c r="D449" t="s">
        <v>18</v>
      </c>
      <c r="E449">
        <v>25</v>
      </c>
      <c r="F449">
        <v>0</v>
      </c>
      <c r="G449" s="24">
        <v>16587.96</v>
      </c>
      <c r="H449" t="s">
        <v>11</v>
      </c>
      <c r="I449" t="s">
        <v>11</v>
      </c>
      <c r="J449" t="s">
        <v>249</v>
      </c>
      <c r="K449" t="str">
        <f>IF(Hospitalisation_table[[#This Row],[month]]="?","Sep",Hospitalisation_table[[#This Row],[month]])</f>
        <v>Jun</v>
      </c>
      <c r="L449">
        <f>IF(Hospitalisation_table[[#This Row],[year]] = "?",ROUNDUP(AVERAGE(Hospitalisation_table[year]),0),Hospitalisation_table[[#This Row],[year]])</f>
        <v>1963</v>
      </c>
      <c r="M449" t="str">
        <f>IF(Hospitalisation_table[[#This Row],[Hospital tier]]="?","tier - 2",Hospitalisation_table[[#This Row],[Hospital tier]])</f>
        <v>tier - 2</v>
      </c>
      <c r="N449" t="str">
        <f>IF(Hospitalisation_table[[#This Row],[City tier]]="?","tier - 2",Hospitalisation_table[[#This Row],[City tier]])</f>
        <v>tier - 2</v>
      </c>
      <c r="O449" t="str">
        <f>IF(Hospitalisation_table[[#This Row],[State ID]]="?","Unknown",Hospitalisation_table[[#This Row],[State ID]])</f>
        <v>R1023</v>
      </c>
      <c r="P449" s="20" t="str">
        <f>_xlfn.CONCAT(Hospitalisation_table[[#This Row],[date]],"-",Hospitalisation_table[[#This Row],[Month_Updated]],"-",Hospitalisation_table[[#This Row],[Year_Update]])</f>
        <v>25-Jun-1963</v>
      </c>
      <c r="Q449">
        <f>DATEDIF(Hospitalisation_table[[#This Row],[Date of Birth]],"8-Jun-2023","Y")</f>
        <v>59</v>
      </c>
    </row>
    <row r="450" spans="1:17" x14ac:dyDescent="0.3">
      <c r="A450" t="s">
        <v>1776</v>
      </c>
      <c r="B450" t="str">
        <f>IF(Hospitalisation_table[[#This Row],[Customer ID]]="?","UnKnown",Hospitalisation_table[[#This Row],[Customer ID]])</f>
        <v>Id595</v>
      </c>
      <c r="C450">
        <v>1970</v>
      </c>
      <c r="D450" t="s">
        <v>10</v>
      </c>
      <c r="E450">
        <v>10</v>
      </c>
      <c r="F450">
        <v>0</v>
      </c>
      <c r="G450" s="24">
        <v>16600.16</v>
      </c>
      <c r="H450" t="s">
        <v>11</v>
      </c>
      <c r="I450" t="s">
        <v>11</v>
      </c>
      <c r="J450" t="s">
        <v>42</v>
      </c>
      <c r="K450" t="str">
        <f>IF(Hospitalisation_table[[#This Row],[month]]="?","Sep",Hospitalisation_table[[#This Row],[month]])</f>
        <v>Jul</v>
      </c>
      <c r="L450">
        <f>IF(Hospitalisation_table[[#This Row],[year]] = "?",ROUNDUP(AVERAGE(Hospitalisation_table[year]),0),Hospitalisation_table[[#This Row],[year]])</f>
        <v>1970</v>
      </c>
      <c r="M450" t="str">
        <f>IF(Hospitalisation_table[[#This Row],[Hospital tier]]="?","tier - 2",Hospitalisation_table[[#This Row],[Hospital tier]])</f>
        <v>tier - 2</v>
      </c>
      <c r="N450" t="str">
        <f>IF(Hospitalisation_table[[#This Row],[City tier]]="?","tier - 2",Hospitalisation_table[[#This Row],[City tier]])</f>
        <v>tier - 2</v>
      </c>
      <c r="O450" t="str">
        <f>IF(Hospitalisation_table[[#This Row],[State ID]]="?","Unknown",Hospitalisation_table[[#This Row],[State ID]])</f>
        <v>R1011</v>
      </c>
      <c r="P450" s="20" t="str">
        <f>_xlfn.CONCAT(Hospitalisation_table[[#This Row],[date]],"-",Hospitalisation_table[[#This Row],[Month_Updated]],"-",Hospitalisation_table[[#This Row],[Year_Update]])</f>
        <v>10-Jul-1970</v>
      </c>
      <c r="Q450">
        <f>DATEDIF(Hospitalisation_table[[#This Row],[Date of Birth]],"8-Jun-2023","Y")</f>
        <v>52</v>
      </c>
    </row>
    <row r="451" spans="1:17" x14ac:dyDescent="0.3">
      <c r="A451" t="s">
        <v>1777</v>
      </c>
      <c r="B451" t="str">
        <f>IF(Hospitalisation_table[[#This Row],[Customer ID]]="?","UnKnown",Hospitalisation_table[[#This Row],[Customer ID]])</f>
        <v>Id594</v>
      </c>
      <c r="C451">
        <v>1975</v>
      </c>
      <c r="D451" t="s">
        <v>10</v>
      </c>
      <c r="E451">
        <v>24</v>
      </c>
      <c r="F451">
        <v>1</v>
      </c>
      <c r="G451" s="24">
        <v>16602.18</v>
      </c>
      <c r="H451" t="s">
        <v>11</v>
      </c>
      <c r="I451" t="s">
        <v>16</v>
      </c>
      <c r="J451" t="s">
        <v>535</v>
      </c>
      <c r="K451" t="str">
        <f>IF(Hospitalisation_table[[#This Row],[month]]="?","Sep",Hospitalisation_table[[#This Row],[month]])</f>
        <v>Jul</v>
      </c>
      <c r="L451">
        <f>IF(Hospitalisation_table[[#This Row],[year]] = "?",ROUNDUP(AVERAGE(Hospitalisation_table[year]),0),Hospitalisation_table[[#This Row],[year]])</f>
        <v>1975</v>
      </c>
      <c r="M451" t="str">
        <f>IF(Hospitalisation_table[[#This Row],[Hospital tier]]="?","tier - 2",Hospitalisation_table[[#This Row],[Hospital tier]])</f>
        <v>tier - 2</v>
      </c>
      <c r="N451" t="str">
        <f>IF(Hospitalisation_table[[#This Row],[City tier]]="?","tier - 2",Hospitalisation_table[[#This Row],[City tier]])</f>
        <v>tier - 1</v>
      </c>
      <c r="O451" t="str">
        <f>IF(Hospitalisation_table[[#This Row],[State ID]]="?","Unknown",Hospitalisation_table[[#This Row],[State ID]])</f>
        <v>R1026</v>
      </c>
      <c r="P451" s="20" t="str">
        <f>_xlfn.CONCAT(Hospitalisation_table[[#This Row],[date]],"-",Hospitalisation_table[[#This Row],[Month_Updated]],"-",Hospitalisation_table[[#This Row],[Year_Update]])</f>
        <v>24-Jul-1975</v>
      </c>
      <c r="Q451">
        <f>DATEDIF(Hospitalisation_table[[#This Row],[Date of Birth]],"8-Jun-2023","Y")</f>
        <v>47</v>
      </c>
    </row>
    <row r="452" spans="1:17" x14ac:dyDescent="0.3">
      <c r="A452" t="s">
        <v>1778</v>
      </c>
      <c r="B452" t="str">
        <f>IF(Hospitalisation_table[[#This Row],[Customer ID]]="?","UnKnown",Hospitalisation_table[[#This Row],[Customer ID]])</f>
        <v>Id593</v>
      </c>
      <c r="C452">
        <v>1977</v>
      </c>
      <c r="D452" t="s">
        <v>20</v>
      </c>
      <c r="E452">
        <v>25</v>
      </c>
      <c r="F452">
        <v>2</v>
      </c>
      <c r="G452" s="24">
        <v>16631.61</v>
      </c>
      <c r="H452" t="s">
        <v>11</v>
      </c>
      <c r="I452" t="s">
        <v>16</v>
      </c>
      <c r="J452" t="s">
        <v>23</v>
      </c>
      <c r="K452" t="str">
        <f>IF(Hospitalisation_table[[#This Row],[month]]="?","Sep",Hospitalisation_table[[#This Row],[month]])</f>
        <v>Sep</v>
      </c>
      <c r="L452">
        <f>IF(Hospitalisation_table[[#This Row],[year]] = "?",ROUNDUP(AVERAGE(Hospitalisation_table[year]),0),Hospitalisation_table[[#This Row],[year]])</f>
        <v>1977</v>
      </c>
      <c r="M452" t="str">
        <f>IF(Hospitalisation_table[[#This Row],[Hospital tier]]="?","tier - 2",Hospitalisation_table[[#This Row],[Hospital tier]])</f>
        <v>tier - 2</v>
      </c>
      <c r="N452" t="str">
        <f>IF(Hospitalisation_table[[#This Row],[City tier]]="?","tier - 2",Hospitalisation_table[[#This Row],[City tier]])</f>
        <v>tier - 1</v>
      </c>
      <c r="O452" t="str">
        <f>IF(Hospitalisation_table[[#This Row],[State ID]]="?","Unknown",Hospitalisation_table[[#This Row],[State ID]])</f>
        <v>R1012</v>
      </c>
      <c r="P452" s="20" t="str">
        <f>_xlfn.CONCAT(Hospitalisation_table[[#This Row],[date]],"-",Hospitalisation_table[[#This Row],[Month_Updated]],"-",Hospitalisation_table[[#This Row],[Year_Update]])</f>
        <v>25-Sep-1977</v>
      </c>
      <c r="Q452">
        <f>DATEDIF(Hospitalisation_table[[#This Row],[Date of Birth]],"8-Jun-2023","Y")</f>
        <v>45</v>
      </c>
    </row>
    <row r="453" spans="1:17" x14ac:dyDescent="0.3">
      <c r="A453" t="s">
        <v>1779</v>
      </c>
      <c r="B453" t="str">
        <f>IF(Hospitalisation_table[[#This Row],[Customer ID]]="?","UnKnown",Hospitalisation_table[[#This Row],[Customer ID]])</f>
        <v>Id592</v>
      </c>
      <c r="C453">
        <v>1993</v>
      </c>
      <c r="D453" t="s">
        <v>15</v>
      </c>
      <c r="E453">
        <v>5</v>
      </c>
      <c r="F453">
        <v>1</v>
      </c>
      <c r="G453" s="24">
        <v>16657.72</v>
      </c>
      <c r="H453" t="s">
        <v>11</v>
      </c>
      <c r="I453" t="s">
        <v>16</v>
      </c>
      <c r="J453" t="s">
        <v>247</v>
      </c>
      <c r="K453" t="str">
        <f>IF(Hospitalisation_table[[#This Row],[month]]="?","Sep",Hospitalisation_table[[#This Row],[month]])</f>
        <v>Nov</v>
      </c>
      <c r="L453">
        <f>IF(Hospitalisation_table[[#This Row],[year]] = "?",ROUNDUP(AVERAGE(Hospitalisation_table[year]),0),Hospitalisation_table[[#This Row],[year]])</f>
        <v>1993</v>
      </c>
      <c r="M453" t="str">
        <f>IF(Hospitalisation_table[[#This Row],[Hospital tier]]="?","tier - 2",Hospitalisation_table[[#This Row],[Hospital tier]])</f>
        <v>tier - 2</v>
      </c>
      <c r="N453" t="str">
        <f>IF(Hospitalisation_table[[#This Row],[City tier]]="?","tier - 2",Hospitalisation_table[[#This Row],[City tier]])</f>
        <v>tier - 1</v>
      </c>
      <c r="O453" t="str">
        <f>IF(Hospitalisation_table[[#This Row],[State ID]]="?","Unknown",Hospitalisation_table[[#This Row],[State ID]])</f>
        <v>R1024</v>
      </c>
      <c r="P453" s="20" t="str">
        <f>_xlfn.CONCAT(Hospitalisation_table[[#This Row],[date]],"-",Hospitalisation_table[[#This Row],[Month_Updated]],"-",Hospitalisation_table[[#This Row],[Year_Update]])</f>
        <v>5-Nov-1993</v>
      </c>
      <c r="Q453">
        <f>DATEDIF(Hospitalisation_table[[#This Row],[Date of Birth]],"8-Jun-2023","Y")</f>
        <v>29</v>
      </c>
    </row>
    <row r="454" spans="1:17" x14ac:dyDescent="0.3">
      <c r="A454" t="s">
        <v>1780</v>
      </c>
      <c r="B454" t="str">
        <f>IF(Hospitalisation_table[[#This Row],[Customer ID]]="?","UnKnown",Hospitalisation_table[[#This Row],[Customer ID]])</f>
        <v>Id591</v>
      </c>
      <c r="C454">
        <v>1974</v>
      </c>
      <c r="D454" t="s">
        <v>35</v>
      </c>
      <c r="E454">
        <v>28</v>
      </c>
      <c r="F454">
        <v>0</v>
      </c>
      <c r="G454" s="24">
        <v>16770.990000000002</v>
      </c>
      <c r="H454" t="s">
        <v>11</v>
      </c>
      <c r="I454" t="s">
        <v>16</v>
      </c>
      <c r="J454" t="s">
        <v>23</v>
      </c>
      <c r="K454" t="str">
        <f>IF(Hospitalisation_table[[#This Row],[month]]="?","Sep",Hospitalisation_table[[#This Row],[month]])</f>
        <v>Aug</v>
      </c>
      <c r="L454">
        <f>IF(Hospitalisation_table[[#This Row],[year]] = "?",ROUNDUP(AVERAGE(Hospitalisation_table[year]),0),Hospitalisation_table[[#This Row],[year]])</f>
        <v>1974</v>
      </c>
      <c r="M454" t="str">
        <f>IF(Hospitalisation_table[[#This Row],[Hospital tier]]="?","tier - 2",Hospitalisation_table[[#This Row],[Hospital tier]])</f>
        <v>tier - 2</v>
      </c>
      <c r="N454" t="str">
        <f>IF(Hospitalisation_table[[#This Row],[City tier]]="?","tier - 2",Hospitalisation_table[[#This Row],[City tier]])</f>
        <v>tier - 1</v>
      </c>
      <c r="O454" t="str">
        <f>IF(Hospitalisation_table[[#This Row],[State ID]]="?","Unknown",Hospitalisation_table[[#This Row],[State ID]])</f>
        <v>R1012</v>
      </c>
      <c r="P454" s="20" t="str">
        <f>_xlfn.CONCAT(Hospitalisation_table[[#This Row],[date]],"-",Hospitalisation_table[[#This Row],[Month_Updated]],"-",Hospitalisation_table[[#This Row],[Year_Update]])</f>
        <v>28-Aug-1974</v>
      </c>
      <c r="Q454">
        <f>DATEDIF(Hospitalisation_table[[#This Row],[Date of Birth]],"8-Jun-2023","Y")</f>
        <v>48</v>
      </c>
    </row>
    <row r="455" spans="1:17" x14ac:dyDescent="0.3">
      <c r="A455" t="s">
        <v>1781</v>
      </c>
      <c r="B455" t="str">
        <f>IF(Hospitalisation_table[[#This Row],[Customer ID]]="?","UnKnown",Hospitalisation_table[[#This Row],[Customer ID]])</f>
        <v>Id590</v>
      </c>
      <c r="C455">
        <v>1989</v>
      </c>
      <c r="D455" t="s">
        <v>20</v>
      </c>
      <c r="E455">
        <v>23</v>
      </c>
      <c r="F455">
        <v>2</v>
      </c>
      <c r="G455" s="24">
        <v>16776.3</v>
      </c>
      <c r="H455" t="s">
        <v>11</v>
      </c>
      <c r="I455" t="s">
        <v>11</v>
      </c>
      <c r="J455" t="s">
        <v>247</v>
      </c>
      <c r="K455" t="str">
        <f>IF(Hospitalisation_table[[#This Row],[month]]="?","Sep",Hospitalisation_table[[#This Row],[month]])</f>
        <v>Sep</v>
      </c>
      <c r="L455">
        <f>IF(Hospitalisation_table[[#This Row],[year]] = "?",ROUNDUP(AVERAGE(Hospitalisation_table[year]),0),Hospitalisation_table[[#This Row],[year]])</f>
        <v>1989</v>
      </c>
      <c r="M455" t="str">
        <f>IF(Hospitalisation_table[[#This Row],[Hospital tier]]="?","tier - 2",Hospitalisation_table[[#This Row],[Hospital tier]])</f>
        <v>tier - 2</v>
      </c>
      <c r="N455" t="str">
        <f>IF(Hospitalisation_table[[#This Row],[City tier]]="?","tier - 2",Hospitalisation_table[[#This Row],[City tier]])</f>
        <v>tier - 2</v>
      </c>
      <c r="O455" t="str">
        <f>IF(Hospitalisation_table[[#This Row],[State ID]]="?","Unknown",Hospitalisation_table[[#This Row],[State ID]])</f>
        <v>R1024</v>
      </c>
      <c r="P455" s="20" t="str">
        <f>_xlfn.CONCAT(Hospitalisation_table[[#This Row],[date]],"-",Hospitalisation_table[[#This Row],[Month_Updated]],"-",Hospitalisation_table[[#This Row],[Year_Update]])</f>
        <v>23-Sep-1989</v>
      </c>
      <c r="Q455">
        <f>DATEDIF(Hospitalisation_table[[#This Row],[Date of Birth]],"8-Jun-2023","Y")</f>
        <v>33</v>
      </c>
    </row>
    <row r="456" spans="1:17" x14ac:dyDescent="0.3">
      <c r="A456" t="s">
        <v>2314</v>
      </c>
      <c r="B456" t="str">
        <f>IF(Hospitalisation_table[[#This Row],[Customer ID]]="?","UnKnown",Hospitalisation_table[[#This Row],[Customer ID]])</f>
        <v>Id59</v>
      </c>
      <c r="C456">
        <v>1977</v>
      </c>
      <c r="D456" t="s">
        <v>37</v>
      </c>
      <c r="E456">
        <v>21</v>
      </c>
      <c r="F456">
        <v>2</v>
      </c>
      <c r="G456" s="24">
        <v>42760.5</v>
      </c>
      <c r="H456" t="s">
        <v>16</v>
      </c>
      <c r="I456" t="s">
        <v>11</v>
      </c>
      <c r="J456" t="s">
        <v>23</v>
      </c>
      <c r="K456" t="str">
        <f>IF(Hospitalisation_table[[#This Row],[month]]="?","Sep",Hospitalisation_table[[#This Row],[month]])</f>
        <v>Oct</v>
      </c>
      <c r="L456">
        <f>IF(Hospitalisation_table[[#This Row],[year]] = "?",ROUNDUP(AVERAGE(Hospitalisation_table[year]),0),Hospitalisation_table[[#This Row],[year]])</f>
        <v>1977</v>
      </c>
      <c r="M456" t="str">
        <f>IF(Hospitalisation_table[[#This Row],[Hospital tier]]="?","tier - 2",Hospitalisation_table[[#This Row],[Hospital tier]])</f>
        <v>tier - 1</v>
      </c>
      <c r="N456" t="str">
        <f>IF(Hospitalisation_table[[#This Row],[City tier]]="?","tier - 2",Hospitalisation_table[[#This Row],[City tier]])</f>
        <v>tier - 2</v>
      </c>
      <c r="O456" t="str">
        <f>IF(Hospitalisation_table[[#This Row],[State ID]]="?","Unknown",Hospitalisation_table[[#This Row],[State ID]])</f>
        <v>R1012</v>
      </c>
      <c r="P456" s="20" t="str">
        <f>_xlfn.CONCAT(Hospitalisation_table[[#This Row],[date]],"-",Hospitalisation_table[[#This Row],[Month_Updated]],"-",Hospitalisation_table[[#This Row],[Year_Update]])</f>
        <v>21-Oct-1977</v>
      </c>
      <c r="Q456">
        <f>DATEDIF(Hospitalisation_table[[#This Row],[Date of Birth]],"8-Jun-2023","Y")</f>
        <v>45</v>
      </c>
    </row>
    <row r="457" spans="1:17" x14ac:dyDescent="0.3">
      <c r="A457" t="s">
        <v>1782</v>
      </c>
      <c r="B457" t="str">
        <f>IF(Hospitalisation_table[[#This Row],[Customer ID]]="?","UnKnown",Hospitalisation_table[[#This Row],[Customer ID]])</f>
        <v>Id589</v>
      </c>
      <c r="C457">
        <v>1962</v>
      </c>
      <c r="D457" t="s">
        <v>10</v>
      </c>
      <c r="E457">
        <v>29</v>
      </c>
      <c r="F457">
        <v>0</v>
      </c>
      <c r="G457" s="24">
        <v>16779.400000000001</v>
      </c>
      <c r="H457" t="s">
        <v>11</v>
      </c>
      <c r="I457" t="s">
        <v>11</v>
      </c>
      <c r="J457" t="s">
        <v>535</v>
      </c>
      <c r="K457" t="str">
        <f>IF(Hospitalisation_table[[#This Row],[month]]="?","Sep",Hospitalisation_table[[#This Row],[month]])</f>
        <v>Jul</v>
      </c>
      <c r="L457">
        <f>IF(Hospitalisation_table[[#This Row],[year]] = "?",ROUNDUP(AVERAGE(Hospitalisation_table[year]),0),Hospitalisation_table[[#This Row],[year]])</f>
        <v>1962</v>
      </c>
      <c r="M457" t="str">
        <f>IF(Hospitalisation_table[[#This Row],[Hospital tier]]="?","tier - 2",Hospitalisation_table[[#This Row],[Hospital tier]])</f>
        <v>tier - 2</v>
      </c>
      <c r="N457" t="str">
        <f>IF(Hospitalisation_table[[#This Row],[City tier]]="?","tier - 2",Hospitalisation_table[[#This Row],[City tier]])</f>
        <v>tier - 2</v>
      </c>
      <c r="O457" t="str">
        <f>IF(Hospitalisation_table[[#This Row],[State ID]]="?","Unknown",Hospitalisation_table[[#This Row],[State ID]])</f>
        <v>R1026</v>
      </c>
      <c r="P457" s="20" t="str">
        <f>_xlfn.CONCAT(Hospitalisation_table[[#This Row],[date]],"-",Hospitalisation_table[[#This Row],[Month_Updated]],"-",Hospitalisation_table[[#This Row],[Year_Update]])</f>
        <v>29-Jul-1962</v>
      </c>
      <c r="Q457">
        <f>DATEDIF(Hospitalisation_table[[#This Row],[Date of Birth]],"8-Jun-2023","Y")</f>
        <v>60</v>
      </c>
    </row>
    <row r="458" spans="1:17" x14ac:dyDescent="0.3">
      <c r="A458" t="s">
        <v>1783</v>
      </c>
      <c r="B458" t="str">
        <f>IF(Hospitalisation_table[[#This Row],[Customer ID]]="?","UnKnown",Hospitalisation_table[[#This Row],[Customer ID]])</f>
        <v>Id588</v>
      </c>
      <c r="C458">
        <v>1995</v>
      </c>
      <c r="D458" t="s">
        <v>37</v>
      </c>
      <c r="E458">
        <v>19</v>
      </c>
      <c r="F458">
        <v>1</v>
      </c>
      <c r="G458" s="24">
        <v>16796.41</v>
      </c>
      <c r="H458" t="s">
        <v>11</v>
      </c>
      <c r="I458" t="s">
        <v>12</v>
      </c>
      <c r="J458" t="s">
        <v>247</v>
      </c>
      <c r="K458" t="str">
        <f>IF(Hospitalisation_table[[#This Row],[month]]="?","Sep",Hospitalisation_table[[#This Row],[month]])</f>
        <v>Oct</v>
      </c>
      <c r="L458">
        <f>IF(Hospitalisation_table[[#This Row],[year]] = "?",ROUNDUP(AVERAGE(Hospitalisation_table[year]),0),Hospitalisation_table[[#This Row],[year]])</f>
        <v>1995</v>
      </c>
      <c r="M458" t="str">
        <f>IF(Hospitalisation_table[[#This Row],[Hospital tier]]="?","tier - 2",Hospitalisation_table[[#This Row],[Hospital tier]])</f>
        <v>tier - 2</v>
      </c>
      <c r="N458" t="str">
        <f>IF(Hospitalisation_table[[#This Row],[City tier]]="?","tier - 2",Hospitalisation_table[[#This Row],[City tier]])</f>
        <v>tier - 3</v>
      </c>
      <c r="O458" t="str">
        <f>IF(Hospitalisation_table[[#This Row],[State ID]]="?","Unknown",Hospitalisation_table[[#This Row],[State ID]])</f>
        <v>R1024</v>
      </c>
      <c r="P458" s="20" t="str">
        <f>_xlfn.CONCAT(Hospitalisation_table[[#This Row],[date]],"-",Hospitalisation_table[[#This Row],[Month_Updated]],"-",Hospitalisation_table[[#This Row],[Year_Update]])</f>
        <v>19-Oct-1995</v>
      </c>
      <c r="Q458">
        <f>DATEDIF(Hospitalisation_table[[#This Row],[Date of Birth]],"8-Jun-2023","Y")</f>
        <v>27</v>
      </c>
    </row>
    <row r="459" spans="1:17" x14ac:dyDescent="0.3">
      <c r="A459" t="s">
        <v>1784</v>
      </c>
      <c r="B459" t="str">
        <f>IF(Hospitalisation_table[[#This Row],[Customer ID]]="?","UnKnown",Hospitalisation_table[[#This Row],[Customer ID]])</f>
        <v>Id587</v>
      </c>
      <c r="C459">
        <v>1974</v>
      </c>
      <c r="D459" t="s">
        <v>35</v>
      </c>
      <c r="E459">
        <v>8</v>
      </c>
      <c r="F459">
        <v>0</v>
      </c>
      <c r="G459" s="24">
        <v>16841.32</v>
      </c>
      <c r="H459" t="s">
        <v>11</v>
      </c>
      <c r="I459" t="s">
        <v>12</v>
      </c>
      <c r="J459" t="s">
        <v>42</v>
      </c>
      <c r="K459" t="str">
        <f>IF(Hospitalisation_table[[#This Row],[month]]="?","Sep",Hospitalisation_table[[#This Row],[month]])</f>
        <v>Aug</v>
      </c>
      <c r="L459">
        <f>IF(Hospitalisation_table[[#This Row],[year]] = "?",ROUNDUP(AVERAGE(Hospitalisation_table[year]),0),Hospitalisation_table[[#This Row],[year]])</f>
        <v>1974</v>
      </c>
      <c r="M459" t="str">
        <f>IF(Hospitalisation_table[[#This Row],[Hospital tier]]="?","tier - 2",Hospitalisation_table[[#This Row],[Hospital tier]])</f>
        <v>tier - 2</v>
      </c>
      <c r="N459" t="str">
        <f>IF(Hospitalisation_table[[#This Row],[City tier]]="?","tier - 2",Hospitalisation_table[[#This Row],[City tier]])</f>
        <v>tier - 3</v>
      </c>
      <c r="O459" t="str">
        <f>IF(Hospitalisation_table[[#This Row],[State ID]]="?","Unknown",Hospitalisation_table[[#This Row],[State ID]])</f>
        <v>R1011</v>
      </c>
      <c r="P459" s="20" t="str">
        <f>_xlfn.CONCAT(Hospitalisation_table[[#This Row],[date]],"-",Hospitalisation_table[[#This Row],[Month_Updated]],"-",Hospitalisation_table[[#This Row],[Year_Update]])</f>
        <v>8-Aug-1974</v>
      </c>
      <c r="Q459">
        <f>DATEDIF(Hospitalisation_table[[#This Row],[Date of Birth]],"8-Jun-2023","Y")</f>
        <v>48</v>
      </c>
    </row>
    <row r="460" spans="1:17" x14ac:dyDescent="0.3">
      <c r="A460" t="s">
        <v>1785</v>
      </c>
      <c r="B460" t="str">
        <f>IF(Hospitalisation_table[[#This Row],[Customer ID]]="?","UnKnown",Hospitalisation_table[[#This Row],[Customer ID]])</f>
        <v>Id586</v>
      </c>
      <c r="C460">
        <v>2003</v>
      </c>
      <c r="D460" t="s">
        <v>20</v>
      </c>
      <c r="E460">
        <v>10</v>
      </c>
      <c r="F460">
        <v>0</v>
      </c>
      <c r="G460" s="24">
        <v>16884.919999999998</v>
      </c>
      <c r="H460" t="s">
        <v>11</v>
      </c>
      <c r="I460" t="s">
        <v>11</v>
      </c>
      <c r="J460" t="s">
        <v>42</v>
      </c>
      <c r="K460" t="str">
        <f>IF(Hospitalisation_table[[#This Row],[month]]="?","Sep",Hospitalisation_table[[#This Row],[month]])</f>
        <v>Sep</v>
      </c>
      <c r="L460">
        <f>IF(Hospitalisation_table[[#This Row],[year]] = "?",ROUNDUP(AVERAGE(Hospitalisation_table[year]),0),Hospitalisation_table[[#This Row],[year]])</f>
        <v>2003</v>
      </c>
      <c r="M460" t="str">
        <f>IF(Hospitalisation_table[[#This Row],[Hospital tier]]="?","tier - 2",Hospitalisation_table[[#This Row],[Hospital tier]])</f>
        <v>tier - 2</v>
      </c>
      <c r="N460" t="str">
        <f>IF(Hospitalisation_table[[#This Row],[City tier]]="?","tier - 2",Hospitalisation_table[[#This Row],[City tier]])</f>
        <v>tier - 2</v>
      </c>
      <c r="O460" t="str">
        <f>IF(Hospitalisation_table[[#This Row],[State ID]]="?","Unknown",Hospitalisation_table[[#This Row],[State ID]])</f>
        <v>R1011</v>
      </c>
      <c r="P460" s="20" t="str">
        <f>_xlfn.CONCAT(Hospitalisation_table[[#This Row],[date]],"-",Hospitalisation_table[[#This Row],[Month_Updated]],"-",Hospitalisation_table[[#This Row],[Year_Update]])</f>
        <v>10-Sep-2003</v>
      </c>
      <c r="Q460">
        <f>DATEDIF(Hospitalisation_table[[#This Row],[Date of Birth]],"8-Jun-2023","Y")</f>
        <v>19</v>
      </c>
    </row>
    <row r="461" spans="1:17" x14ac:dyDescent="0.3">
      <c r="A461" t="s">
        <v>1786</v>
      </c>
      <c r="B461" t="str">
        <f>IF(Hospitalisation_table[[#This Row],[Customer ID]]="?","UnKnown",Hospitalisation_table[[#This Row],[Customer ID]])</f>
        <v>Id585</v>
      </c>
      <c r="C461">
        <v>1968</v>
      </c>
      <c r="D461" t="s">
        <v>37</v>
      </c>
      <c r="E461">
        <v>21</v>
      </c>
      <c r="F461">
        <v>0</v>
      </c>
      <c r="G461" s="24">
        <v>16903.5</v>
      </c>
      <c r="H461" t="s">
        <v>11</v>
      </c>
      <c r="I461" t="s">
        <v>12</v>
      </c>
      <c r="J461" t="s">
        <v>23</v>
      </c>
      <c r="K461" t="str">
        <f>IF(Hospitalisation_table[[#This Row],[month]]="?","Sep",Hospitalisation_table[[#This Row],[month]])</f>
        <v>Oct</v>
      </c>
      <c r="L461">
        <f>IF(Hospitalisation_table[[#This Row],[year]] = "?",ROUNDUP(AVERAGE(Hospitalisation_table[year]),0),Hospitalisation_table[[#This Row],[year]])</f>
        <v>1968</v>
      </c>
      <c r="M461" t="str">
        <f>IF(Hospitalisation_table[[#This Row],[Hospital tier]]="?","tier - 2",Hospitalisation_table[[#This Row],[Hospital tier]])</f>
        <v>tier - 2</v>
      </c>
      <c r="N461" t="str">
        <f>IF(Hospitalisation_table[[#This Row],[City tier]]="?","tier - 2",Hospitalisation_table[[#This Row],[City tier]])</f>
        <v>tier - 3</v>
      </c>
      <c r="O461" t="str">
        <f>IF(Hospitalisation_table[[#This Row],[State ID]]="?","Unknown",Hospitalisation_table[[#This Row],[State ID]])</f>
        <v>R1012</v>
      </c>
      <c r="P461" s="20" t="str">
        <f>_xlfn.CONCAT(Hospitalisation_table[[#This Row],[date]],"-",Hospitalisation_table[[#This Row],[Month_Updated]],"-",Hospitalisation_table[[#This Row],[Year_Update]])</f>
        <v>21-Oct-1968</v>
      </c>
      <c r="Q461">
        <f>DATEDIF(Hospitalisation_table[[#This Row],[Date of Birth]],"8-Jun-2023","Y")</f>
        <v>54</v>
      </c>
    </row>
    <row r="462" spans="1:17" x14ac:dyDescent="0.3">
      <c r="A462" t="s">
        <v>1787</v>
      </c>
      <c r="B462" t="str">
        <f>IF(Hospitalisation_table[[#This Row],[Customer ID]]="?","UnKnown",Hospitalisation_table[[#This Row],[Customer ID]])</f>
        <v>Id584</v>
      </c>
      <c r="C462">
        <v>1977</v>
      </c>
      <c r="D462" t="s">
        <v>35</v>
      </c>
      <c r="E462">
        <v>25</v>
      </c>
      <c r="F462">
        <v>2</v>
      </c>
      <c r="G462" s="24">
        <v>16921.09</v>
      </c>
      <c r="H462" t="s">
        <v>11</v>
      </c>
      <c r="I462" t="s">
        <v>12</v>
      </c>
      <c r="J462" t="s">
        <v>249</v>
      </c>
      <c r="K462" t="str">
        <f>IF(Hospitalisation_table[[#This Row],[month]]="?","Sep",Hospitalisation_table[[#This Row],[month]])</f>
        <v>Aug</v>
      </c>
      <c r="L462">
        <f>IF(Hospitalisation_table[[#This Row],[year]] = "?",ROUNDUP(AVERAGE(Hospitalisation_table[year]),0),Hospitalisation_table[[#This Row],[year]])</f>
        <v>1977</v>
      </c>
      <c r="M462" t="str">
        <f>IF(Hospitalisation_table[[#This Row],[Hospital tier]]="?","tier - 2",Hospitalisation_table[[#This Row],[Hospital tier]])</f>
        <v>tier - 2</v>
      </c>
      <c r="N462" t="str">
        <f>IF(Hospitalisation_table[[#This Row],[City tier]]="?","tier - 2",Hospitalisation_table[[#This Row],[City tier]])</f>
        <v>tier - 3</v>
      </c>
      <c r="O462" t="str">
        <f>IF(Hospitalisation_table[[#This Row],[State ID]]="?","Unknown",Hospitalisation_table[[#This Row],[State ID]])</f>
        <v>R1023</v>
      </c>
      <c r="P462" s="20" t="str">
        <f>_xlfn.CONCAT(Hospitalisation_table[[#This Row],[date]],"-",Hospitalisation_table[[#This Row],[Month_Updated]],"-",Hospitalisation_table[[#This Row],[Year_Update]])</f>
        <v>25-Aug-1977</v>
      </c>
      <c r="Q462">
        <f>DATEDIF(Hospitalisation_table[[#This Row],[Date of Birth]],"8-Jun-2023","Y")</f>
        <v>45</v>
      </c>
    </row>
    <row r="463" spans="1:17" x14ac:dyDescent="0.3">
      <c r="A463" t="s">
        <v>1788</v>
      </c>
      <c r="B463" t="str">
        <f>IF(Hospitalisation_table[[#This Row],[Customer ID]]="?","UnKnown",Hospitalisation_table[[#This Row],[Customer ID]])</f>
        <v>Id583</v>
      </c>
      <c r="C463">
        <v>1980</v>
      </c>
      <c r="D463" t="s">
        <v>10</v>
      </c>
      <c r="E463">
        <v>16</v>
      </c>
      <c r="F463">
        <v>2</v>
      </c>
      <c r="G463" s="24">
        <v>16990.55</v>
      </c>
      <c r="H463" t="s">
        <v>11</v>
      </c>
      <c r="I463" t="s">
        <v>12</v>
      </c>
      <c r="J463" t="s">
        <v>23</v>
      </c>
      <c r="K463" t="str">
        <f>IF(Hospitalisation_table[[#This Row],[month]]="?","Sep",Hospitalisation_table[[#This Row],[month]])</f>
        <v>Jul</v>
      </c>
      <c r="L463">
        <f>IF(Hospitalisation_table[[#This Row],[year]] = "?",ROUNDUP(AVERAGE(Hospitalisation_table[year]),0),Hospitalisation_table[[#This Row],[year]])</f>
        <v>1980</v>
      </c>
      <c r="M463" t="str">
        <f>IF(Hospitalisation_table[[#This Row],[Hospital tier]]="?","tier - 2",Hospitalisation_table[[#This Row],[Hospital tier]])</f>
        <v>tier - 2</v>
      </c>
      <c r="N463" t="str">
        <f>IF(Hospitalisation_table[[#This Row],[City tier]]="?","tier - 2",Hospitalisation_table[[#This Row],[City tier]])</f>
        <v>tier - 3</v>
      </c>
      <c r="O463" t="str">
        <f>IF(Hospitalisation_table[[#This Row],[State ID]]="?","Unknown",Hospitalisation_table[[#This Row],[State ID]])</f>
        <v>R1012</v>
      </c>
      <c r="P463" s="20" t="str">
        <f>_xlfn.CONCAT(Hospitalisation_table[[#This Row],[date]],"-",Hospitalisation_table[[#This Row],[Month_Updated]],"-",Hospitalisation_table[[#This Row],[Year_Update]])</f>
        <v>16-Jul-1980</v>
      </c>
      <c r="Q463">
        <f>DATEDIF(Hospitalisation_table[[#This Row],[Date of Birth]],"8-Jun-2023","Y")</f>
        <v>42</v>
      </c>
    </row>
    <row r="464" spans="1:17" x14ac:dyDescent="0.3">
      <c r="A464" t="s">
        <v>1789</v>
      </c>
      <c r="B464" t="str">
        <f>IF(Hospitalisation_table[[#This Row],[Customer ID]]="?","UnKnown",Hospitalisation_table[[#This Row],[Customer ID]])</f>
        <v>Id582</v>
      </c>
      <c r="C464">
        <v>1971</v>
      </c>
      <c r="D464" t="s">
        <v>35</v>
      </c>
      <c r="E464">
        <v>22</v>
      </c>
      <c r="F464">
        <v>0</v>
      </c>
      <c r="G464" s="24">
        <v>17016.009999999998</v>
      </c>
      <c r="H464" t="s">
        <v>11</v>
      </c>
      <c r="I464" t="s">
        <v>11</v>
      </c>
      <c r="J464" t="s">
        <v>249</v>
      </c>
      <c r="K464" t="str">
        <f>IF(Hospitalisation_table[[#This Row],[month]]="?","Sep",Hospitalisation_table[[#This Row],[month]])</f>
        <v>Aug</v>
      </c>
      <c r="L464">
        <f>IF(Hospitalisation_table[[#This Row],[year]] = "?",ROUNDUP(AVERAGE(Hospitalisation_table[year]),0),Hospitalisation_table[[#This Row],[year]])</f>
        <v>1971</v>
      </c>
      <c r="M464" t="str">
        <f>IF(Hospitalisation_table[[#This Row],[Hospital tier]]="?","tier - 2",Hospitalisation_table[[#This Row],[Hospital tier]])</f>
        <v>tier - 2</v>
      </c>
      <c r="N464" t="str">
        <f>IF(Hospitalisation_table[[#This Row],[City tier]]="?","tier - 2",Hospitalisation_table[[#This Row],[City tier]])</f>
        <v>tier - 2</v>
      </c>
      <c r="O464" t="str">
        <f>IF(Hospitalisation_table[[#This Row],[State ID]]="?","Unknown",Hospitalisation_table[[#This Row],[State ID]])</f>
        <v>R1023</v>
      </c>
      <c r="P464" s="20" t="str">
        <f>_xlfn.CONCAT(Hospitalisation_table[[#This Row],[date]],"-",Hospitalisation_table[[#This Row],[Month_Updated]],"-",Hospitalisation_table[[#This Row],[Year_Update]])</f>
        <v>22-Aug-1971</v>
      </c>
      <c r="Q464">
        <f>DATEDIF(Hospitalisation_table[[#This Row],[Date of Birth]],"8-Jun-2023","Y")</f>
        <v>51</v>
      </c>
    </row>
    <row r="465" spans="1:17" x14ac:dyDescent="0.3">
      <c r="A465" t="s">
        <v>1790</v>
      </c>
      <c r="B465" t="str">
        <f>IF(Hospitalisation_table[[#This Row],[Customer ID]]="?","UnKnown",Hospitalisation_table[[#This Row],[Customer ID]])</f>
        <v>Id581</v>
      </c>
      <c r="C465">
        <v>1996</v>
      </c>
      <c r="D465" t="s">
        <v>18</v>
      </c>
      <c r="E465">
        <v>10</v>
      </c>
      <c r="F465">
        <v>0</v>
      </c>
      <c r="G465" s="24">
        <v>17043.34</v>
      </c>
      <c r="H465" t="s">
        <v>11</v>
      </c>
      <c r="I465" t="s">
        <v>12</v>
      </c>
      <c r="J465" t="s">
        <v>13</v>
      </c>
      <c r="K465" t="str">
        <f>IF(Hospitalisation_table[[#This Row],[month]]="?","Sep",Hospitalisation_table[[#This Row],[month]])</f>
        <v>Jun</v>
      </c>
      <c r="L465">
        <f>IF(Hospitalisation_table[[#This Row],[year]] = "?",ROUNDUP(AVERAGE(Hospitalisation_table[year]),0),Hospitalisation_table[[#This Row],[year]])</f>
        <v>1996</v>
      </c>
      <c r="M465" t="str">
        <f>IF(Hospitalisation_table[[#This Row],[Hospital tier]]="?","tier - 2",Hospitalisation_table[[#This Row],[Hospital tier]])</f>
        <v>tier - 2</v>
      </c>
      <c r="N465" t="str">
        <f>IF(Hospitalisation_table[[#This Row],[City tier]]="?","tier - 2",Hospitalisation_table[[#This Row],[City tier]])</f>
        <v>tier - 3</v>
      </c>
      <c r="O465" t="str">
        <f>IF(Hospitalisation_table[[#This Row],[State ID]]="?","Unknown",Hospitalisation_table[[#This Row],[State ID]])</f>
        <v>R1013</v>
      </c>
      <c r="P465" s="20" t="str">
        <f>_xlfn.CONCAT(Hospitalisation_table[[#This Row],[date]],"-",Hospitalisation_table[[#This Row],[Month_Updated]],"-",Hospitalisation_table[[#This Row],[Year_Update]])</f>
        <v>10-Jun-1996</v>
      </c>
      <c r="Q465">
        <f>DATEDIF(Hospitalisation_table[[#This Row],[Date of Birth]],"8-Jun-2023","Y")</f>
        <v>26</v>
      </c>
    </row>
    <row r="466" spans="1:17" x14ac:dyDescent="0.3">
      <c r="A466" t="s">
        <v>1791</v>
      </c>
      <c r="B466" t="str">
        <f>IF(Hospitalisation_table[[#This Row],[Customer ID]]="?","UnKnown",Hospitalisation_table[[#This Row],[Customer ID]])</f>
        <v>Id580</v>
      </c>
      <c r="C466">
        <v>2003</v>
      </c>
      <c r="D466" t="s">
        <v>30</v>
      </c>
      <c r="E466">
        <v>26</v>
      </c>
      <c r="F466">
        <v>0</v>
      </c>
      <c r="G466" s="24">
        <v>17081.080000000002</v>
      </c>
      <c r="H466" t="s">
        <v>11</v>
      </c>
      <c r="I466" t="s">
        <v>11</v>
      </c>
      <c r="J466" t="s">
        <v>42</v>
      </c>
      <c r="K466" t="str">
        <f>IF(Hospitalisation_table[[#This Row],[month]]="?","Sep",Hospitalisation_table[[#This Row],[month]])</f>
        <v>Dec</v>
      </c>
      <c r="L466">
        <f>IF(Hospitalisation_table[[#This Row],[year]] = "?",ROUNDUP(AVERAGE(Hospitalisation_table[year]),0),Hospitalisation_table[[#This Row],[year]])</f>
        <v>2003</v>
      </c>
      <c r="M466" t="str">
        <f>IF(Hospitalisation_table[[#This Row],[Hospital tier]]="?","tier - 2",Hospitalisation_table[[#This Row],[Hospital tier]])</f>
        <v>tier - 2</v>
      </c>
      <c r="N466" t="str">
        <f>IF(Hospitalisation_table[[#This Row],[City tier]]="?","tier - 2",Hospitalisation_table[[#This Row],[City tier]])</f>
        <v>tier - 2</v>
      </c>
      <c r="O466" t="str">
        <f>IF(Hospitalisation_table[[#This Row],[State ID]]="?","Unknown",Hospitalisation_table[[#This Row],[State ID]])</f>
        <v>R1011</v>
      </c>
      <c r="P466" s="20" t="str">
        <f>_xlfn.CONCAT(Hospitalisation_table[[#This Row],[date]],"-",Hospitalisation_table[[#This Row],[Month_Updated]],"-",Hospitalisation_table[[#This Row],[Year_Update]])</f>
        <v>26-Dec-2003</v>
      </c>
      <c r="Q466">
        <f>DATEDIF(Hospitalisation_table[[#This Row],[Date of Birth]],"8-Jun-2023","Y")</f>
        <v>19</v>
      </c>
    </row>
    <row r="467" spans="1:17" x14ac:dyDescent="0.3">
      <c r="A467" t="s">
        <v>2315</v>
      </c>
      <c r="B467" t="str">
        <f>IF(Hospitalisation_table[[#This Row],[Customer ID]]="?","UnKnown",Hospitalisation_table[[#This Row],[Customer ID]])</f>
        <v>Id58</v>
      </c>
      <c r="C467">
        <v>1965</v>
      </c>
      <c r="D467" t="s">
        <v>37</v>
      </c>
      <c r="E467">
        <v>29</v>
      </c>
      <c r="F467">
        <v>0</v>
      </c>
      <c r="G467" s="24">
        <v>42764.12</v>
      </c>
      <c r="H467" t="s">
        <v>16</v>
      </c>
      <c r="I467" t="s">
        <v>11</v>
      </c>
      <c r="J467" t="s">
        <v>42</v>
      </c>
      <c r="K467" t="str">
        <f>IF(Hospitalisation_table[[#This Row],[month]]="?","Sep",Hospitalisation_table[[#This Row],[month]])</f>
        <v>Oct</v>
      </c>
      <c r="L467">
        <f>IF(Hospitalisation_table[[#This Row],[year]] = "?",ROUNDUP(AVERAGE(Hospitalisation_table[year]),0),Hospitalisation_table[[#This Row],[year]])</f>
        <v>1965</v>
      </c>
      <c r="M467" t="str">
        <f>IF(Hospitalisation_table[[#This Row],[Hospital tier]]="?","tier - 2",Hospitalisation_table[[#This Row],[Hospital tier]])</f>
        <v>tier - 1</v>
      </c>
      <c r="N467" t="str">
        <f>IF(Hospitalisation_table[[#This Row],[City tier]]="?","tier - 2",Hospitalisation_table[[#This Row],[City tier]])</f>
        <v>tier - 2</v>
      </c>
      <c r="O467" t="str">
        <f>IF(Hospitalisation_table[[#This Row],[State ID]]="?","Unknown",Hospitalisation_table[[#This Row],[State ID]])</f>
        <v>R1011</v>
      </c>
      <c r="P467" s="20" t="str">
        <f>_xlfn.CONCAT(Hospitalisation_table[[#This Row],[date]],"-",Hospitalisation_table[[#This Row],[Month_Updated]],"-",Hospitalisation_table[[#This Row],[Year_Update]])</f>
        <v>29-Oct-1965</v>
      </c>
      <c r="Q467">
        <f>DATEDIF(Hospitalisation_table[[#This Row],[Date of Birth]],"8-Jun-2023","Y")</f>
        <v>57</v>
      </c>
    </row>
    <row r="468" spans="1:17" x14ac:dyDescent="0.3">
      <c r="A468" t="s">
        <v>1792</v>
      </c>
      <c r="B468" t="str">
        <f>IF(Hospitalisation_table[[#This Row],[Customer ID]]="?","UnKnown",Hospitalisation_table[[#This Row],[Customer ID]])</f>
        <v>Id579</v>
      </c>
      <c r="C468">
        <v>2002</v>
      </c>
      <c r="D468" t="s">
        <v>18</v>
      </c>
      <c r="E468">
        <v>28</v>
      </c>
      <c r="F468">
        <v>1</v>
      </c>
      <c r="G468" s="24">
        <v>17085.27</v>
      </c>
      <c r="H468" t="s">
        <v>11</v>
      </c>
      <c r="I468" t="s">
        <v>12</v>
      </c>
      <c r="J468" t="s">
        <v>13</v>
      </c>
      <c r="K468" t="str">
        <f>IF(Hospitalisation_table[[#This Row],[month]]="?","Sep",Hospitalisation_table[[#This Row],[month]])</f>
        <v>Jun</v>
      </c>
      <c r="L468">
        <f>IF(Hospitalisation_table[[#This Row],[year]] = "?",ROUNDUP(AVERAGE(Hospitalisation_table[year]),0),Hospitalisation_table[[#This Row],[year]])</f>
        <v>2002</v>
      </c>
      <c r="M468" t="str">
        <f>IF(Hospitalisation_table[[#This Row],[Hospital tier]]="?","tier - 2",Hospitalisation_table[[#This Row],[Hospital tier]])</f>
        <v>tier - 2</v>
      </c>
      <c r="N468" t="str">
        <f>IF(Hospitalisation_table[[#This Row],[City tier]]="?","tier - 2",Hospitalisation_table[[#This Row],[City tier]])</f>
        <v>tier - 3</v>
      </c>
      <c r="O468" t="str">
        <f>IF(Hospitalisation_table[[#This Row],[State ID]]="?","Unknown",Hospitalisation_table[[#This Row],[State ID]])</f>
        <v>R1013</v>
      </c>
      <c r="P468" s="20" t="str">
        <f>_xlfn.CONCAT(Hospitalisation_table[[#This Row],[date]],"-",Hospitalisation_table[[#This Row],[Month_Updated]],"-",Hospitalisation_table[[#This Row],[Year_Update]])</f>
        <v>28-Jun-2002</v>
      </c>
      <c r="Q468">
        <f>DATEDIF(Hospitalisation_table[[#This Row],[Date of Birth]],"8-Jun-2023","Y")</f>
        <v>20</v>
      </c>
    </row>
    <row r="469" spans="1:17" x14ac:dyDescent="0.3">
      <c r="A469" t="s">
        <v>1793</v>
      </c>
      <c r="B469" t="str">
        <f>IF(Hospitalisation_table[[#This Row],[Customer ID]]="?","UnKnown",Hospitalisation_table[[#This Row],[Customer ID]])</f>
        <v>Id578</v>
      </c>
      <c r="C469">
        <v>1998</v>
      </c>
      <c r="D469" t="s">
        <v>18</v>
      </c>
      <c r="E469">
        <v>3</v>
      </c>
      <c r="F469">
        <v>4</v>
      </c>
      <c r="G469" s="24">
        <v>17128.43</v>
      </c>
      <c r="H469" t="s">
        <v>11</v>
      </c>
      <c r="I469" t="s">
        <v>12</v>
      </c>
      <c r="J469" t="s">
        <v>168</v>
      </c>
      <c r="K469" t="str">
        <f>IF(Hospitalisation_table[[#This Row],[month]]="?","Sep",Hospitalisation_table[[#This Row],[month]])</f>
        <v>Jun</v>
      </c>
      <c r="L469">
        <f>IF(Hospitalisation_table[[#This Row],[year]] = "?",ROUNDUP(AVERAGE(Hospitalisation_table[year]),0),Hospitalisation_table[[#This Row],[year]])</f>
        <v>1998</v>
      </c>
      <c r="M469" t="str">
        <f>IF(Hospitalisation_table[[#This Row],[Hospital tier]]="?","tier - 2",Hospitalisation_table[[#This Row],[Hospital tier]])</f>
        <v>tier - 2</v>
      </c>
      <c r="N469" t="str">
        <f>IF(Hospitalisation_table[[#This Row],[City tier]]="?","tier - 2",Hospitalisation_table[[#This Row],[City tier]])</f>
        <v>tier - 3</v>
      </c>
      <c r="O469" t="str">
        <f>IF(Hospitalisation_table[[#This Row],[State ID]]="?","Unknown",Hospitalisation_table[[#This Row],[State ID]])</f>
        <v>R1016</v>
      </c>
      <c r="P469" s="20" t="str">
        <f>_xlfn.CONCAT(Hospitalisation_table[[#This Row],[date]],"-",Hospitalisation_table[[#This Row],[Month_Updated]],"-",Hospitalisation_table[[#This Row],[Year_Update]])</f>
        <v>3-Jun-1998</v>
      </c>
      <c r="Q469">
        <f>DATEDIF(Hospitalisation_table[[#This Row],[Date of Birth]],"8-Jun-2023","Y")</f>
        <v>25</v>
      </c>
    </row>
    <row r="470" spans="1:17" x14ac:dyDescent="0.3">
      <c r="A470" t="s">
        <v>1794</v>
      </c>
      <c r="B470" t="str">
        <f>IF(Hospitalisation_table[[#This Row],[Customer ID]]="?","UnKnown",Hospitalisation_table[[#This Row],[Customer ID]])</f>
        <v>Id577</v>
      </c>
      <c r="C470">
        <v>1965</v>
      </c>
      <c r="D470" t="s">
        <v>20</v>
      </c>
      <c r="E470">
        <v>16</v>
      </c>
      <c r="F470">
        <v>0</v>
      </c>
      <c r="G470" s="24">
        <v>17172.27</v>
      </c>
      <c r="H470" t="s">
        <v>11</v>
      </c>
      <c r="I470" t="s">
        <v>11</v>
      </c>
      <c r="J470" t="s">
        <v>535</v>
      </c>
      <c r="K470" t="str">
        <f>IF(Hospitalisation_table[[#This Row],[month]]="?","Sep",Hospitalisation_table[[#This Row],[month]])</f>
        <v>Sep</v>
      </c>
      <c r="L470">
        <f>IF(Hospitalisation_table[[#This Row],[year]] = "?",ROUNDUP(AVERAGE(Hospitalisation_table[year]),0),Hospitalisation_table[[#This Row],[year]])</f>
        <v>1965</v>
      </c>
      <c r="M470" t="str">
        <f>IF(Hospitalisation_table[[#This Row],[Hospital tier]]="?","tier - 2",Hospitalisation_table[[#This Row],[Hospital tier]])</f>
        <v>tier - 2</v>
      </c>
      <c r="N470" t="str">
        <f>IF(Hospitalisation_table[[#This Row],[City tier]]="?","tier - 2",Hospitalisation_table[[#This Row],[City tier]])</f>
        <v>tier - 2</v>
      </c>
      <c r="O470" t="str">
        <f>IF(Hospitalisation_table[[#This Row],[State ID]]="?","Unknown",Hospitalisation_table[[#This Row],[State ID]])</f>
        <v>R1026</v>
      </c>
      <c r="P470" s="20" t="str">
        <f>_xlfn.CONCAT(Hospitalisation_table[[#This Row],[date]],"-",Hospitalisation_table[[#This Row],[Month_Updated]],"-",Hospitalisation_table[[#This Row],[Year_Update]])</f>
        <v>16-Sep-1965</v>
      </c>
      <c r="Q470">
        <f>DATEDIF(Hospitalisation_table[[#This Row],[Date of Birth]],"8-Jun-2023","Y")</f>
        <v>57</v>
      </c>
    </row>
    <row r="471" spans="1:17" x14ac:dyDescent="0.3">
      <c r="A471" t="s">
        <v>1795</v>
      </c>
      <c r="B471" t="str">
        <f>IF(Hospitalisation_table[[#This Row],[Customer ID]]="?","UnKnown",Hospitalisation_table[[#This Row],[Customer ID]])</f>
        <v>Id576</v>
      </c>
      <c r="C471">
        <v>1964</v>
      </c>
      <c r="D471" t="s">
        <v>18</v>
      </c>
      <c r="E471">
        <v>7</v>
      </c>
      <c r="F471">
        <v>0</v>
      </c>
      <c r="G471" s="24">
        <v>17174.52</v>
      </c>
      <c r="H471" t="s">
        <v>11</v>
      </c>
      <c r="I471" t="s">
        <v>11</v>
      </c>
      <c r="J471" t="s">
        <v>23</v>
      </c>
      <c r="K471" t="str">
        <f>IF(Hospitalisation_table[[#This Row],[month]]="?","Sep",Hospitalisation_table[[#This Row],[month]])</f>
        <v>Jun</v>
      </c>
      <c r="L471">
        <f>IF(Hospitalisation_table[[#This Row],[year]] = "?",ROUNDUP(AVERAGE(Hospitalisation_table[year]),0),Hospitalisation_table[[#This Row],[year]])</f>
        <v>1964</v>
      </c>
      <c r="M471" t="str">
        <f>IF(Hospitalisation_table[[#This Row],[Hospital tier]]="?","tier - 2",Hospitalisation_table[[#This Row],[Hospital tier]])</f>
        <v>tier - 2</v>
      </c>
      <c r="N471" t="str">
        <f>IF(Hospitalisation_table[[#This Row],[City tier]]="?","tier - 2",Hospitalisation_table[[#This Row],[City tier]])</f>
        <v>tier - 2</v>
      </c>
      <c r="O471" t="str">
        <f>IF(Hospitalisation_table[[#This Row],[State ID]]="?","Unknown",Hospitalisation_table[[#This Row],[State ID]])</f>
        <v>R1012</v>
      </c>
      <c r="P471" s="20" t="str">
        <f>_xlfn.CONCAT(Hospitalisation_table[[#This Row],[date]],"-",Hospitalisation_table[[#This Row],[Month_Updated]],"-",Hospitalisation_table[[#This Row],[Year_Update]])</f>
        <v>7-Jun-1964</v>
      </c>
      <c r="Q471">
        <f>DATEDIF(Hospitalisation_table[[#This Row],[Date of Birth]],"8-Jun-2023","Y")</f>
        <v>59</v>
      </c>
    </row>
    <row r="472" spans="1:17" x14ac:dyDescent="0.3">
      <c r="A472" t="s">
        <v>1796</v>
      </c>
      <c r="B472" t="str">
        <f>IF(Hospitalisation_table[[#This Row],[Customer ID]]="?","UnKnown",Hospitalisation_table[[#This Row],[Customer ID]])</f>
        <v>Id575</v>
      </c>
      <c r="C472">
        <v>2004</v>
      </c>
      <c r="D472" t="s">
        <v>35</v>
      </c>
      <c r="E472">
        <v>18</v>
      </c>
      <c r="F472">
        <v>1</v>
      </c>
      <c r="G472" s="24">
        <v>17178.68</v>
      </c>
      <c r="H472" t="s">
        <v>11</v>
      </c>
      <c r="I472" t="s">
        <v>11</v>
      </c>
      <c r="J472" t="s">
        <v>166</v>
      </c>
      <c r="K472" t="str">
        <f>IF(Hospitalisation_table[[#This Row],[month]]="?","Sep",Hospitalisation_table[[#This Row],[month]])</f>
        <v>Aug</v>
      </c>
      <c r="L472">
        <f>IF(Hospitalisation_table[[#This Row],[year]] = "?",ROUNDUP(AVERAGE(Hospitalisation_table[year]),0),Hospitalisation_table[[#This Row],[year]])</f>
        <v>2004</v>
      </c>
      <c r="M472" t="str">
        <f>IF(Hospitalisation_table[[#This Row],[Hospital tier]]="?","tier - 2",Hospitalisation_table[[#This Row],[Hospital tier]])</f>
        <v>tier - 2</v>
      </c>
      <c r="N472" t="str">
        <f>IF(Hospitalisation_table[[#This Row],[City tier]]="?","tier - 2",Hospitalisation_table[[#This Row],[City tier]])</f>
        <v>tier - 2</v>
      </c>
      <c r="O472" t="str">
        <f>IF(Hospitalisation_table[[#This Row],[State ID]]="?","Unknown",Hospitalisation_table[[#This Row],[State ID]])</f>
        <v>R1019</v>
      </c>
      <c r="P472" s="20" t="str">
        <f>_xlfn.CONCAT(Hospitalisation_table[[#This Row],[date]],"-",Hospitalisation_table[[#This Row],[Month_Updated]],"-",Hospitalisation_table[[#This Row],[Year_Update]])</f>
        <v>18-Aug-2004</v>
      </c>
      <c r="Q472">
        <f>DATEDIF(Hospitalisation_table[[#This Row],[Date of Birth]],"8-Jun-2023","Y")</f>
        <v>18</v>
      </c>
    </row>
    <row r="473" spans="1:17" x14ac:dyDescent="0.3">
      <c r="A473" t="s">
        <v>1797</v>
      </c>
      <c r="B473" t="str">
        <f>IF(Hospitalisation_table[[#This Row],[Customer ID]]="?","UnKnown",Hospitalisation_table[[#This Row],[Customer ID]])</f>
        <v>Id574</v>
      </c>
      <c r="C473">
        <v>1982</v>
      </c>
      <c r="D473" t="s">
        <v>37</v>
      </c>
      <c r="E473">
        <v>22</v>
      </c>
      <c r="F473">
        <v>1</v>
      </c>
      <c r="G473" s="24">
        <v>17179.52</v>
      </c>
      <c r="H473" t="s">
        <v>11</v>
      </c>
      <c r="I473" t="s">
        <v>16</v>
      </c>
      <c r="J473" t="s">
        <v>13</v>
      </c>
      <c r="K473" t="str">
        <f>IF(Hospitalisation_table[[#This Row],[month]]="?","Sep",Hospitalisation_table[[#This Row],[month]])</f>
        <v>Oct</v>
      </c>
      <c r="L473">
        <f>IF(Hospitalisation_table[[#This Row],[year]] = "?",ROUNDUP(AVERAGE(Hospitalisation_table[year]),0),Hospitalisation_table[[#This Row],[year]])</f>
        <v>1982</v>
      </c>
      <c r="M473" t="str">
        <f>IF(Hospitalisation_table[[#This Row],[Hospital tier]]="?","tier - 2",Hospitalisation_table[[#This Row],[Hospital tier]])</f>
        <v>tier - 2</v>
      </c>
      <c r="N473" t="str">
        <f>IF(Hospitalisation_table[[#This Row],[City tier]]="?","tier - 2",Hospitalisation_table[[#This Row],[City tier]])</f>
        <v>tier - 1</v>
      </c>
      <c r="O473" t="str">
        <f>IF(Hospitalisation_table[[#This Row],[State ID]]="?","Unknown",Hospitalisation_table[[#This Row],[State ID]])</f>
        <v>R1013</v>
      </c>
      <c r="P473" s="20" t="str">
        <f>_xlfn.CONCAT(Hospitalisation_table[[#This Row],[date]],"-",Hospitalisation_table[[#This Row],[Month_Updated]],"-",Hospitalisation_table[[#This Row],[Year_Update]])</f>
        <v>22-Oct-1982</v>
      </c>
      <c r="Q473">
        <f>DATEDIF(Hospitalisation_table[[#This Row],[Date of Birth]],"8-Jun-2023","Y")</f>
        <v>40</v>
      </c>
    </row>
    <row r="474" spans="1:17" x14ac:dyDescent="0.3">
      <c r="A474" t="s">
        <v>1798</v>
      </c>
      <c r="B474" t="str">
        <f>IF(Hospitalisation_table[[#This Row],[Customer ID]]="?","UnKnown",Hospitalisation_table[[#This Row],[Customer ID]])</f>
        <v>Id573</v>
      </c>
      <c r="C474">
        <v>1975</v>
      </c>
      <c r="D474" t="s">
        <v>35</v>
      </c>
      <c r="E474">
        <v>25</v>
      </c>
      <c r="F474">
        <v>1</v>
      </c>
      <c r="G474" s="24">
        <v>17253.43</v>
      </c>
      <c r="H474" t="s">
        <v>11</v>
      </c>
      <c r="I474" t="s">
        <v>12</v>
      </c>
      <c r="J474" t="s">
        <v>535</v>
      </c>
      <c r="K474" t="str">
        <f>IF(Hospitalisation_table[[#This Row],[month]]="?","Sep",Hospitalisation_table[[#This Row],[month]])</f>
        <v>Aug</v>
      </c>
      <c r="L474">
        <f>IF(Hospitalisation_table[[#This Row],[year]] = "?",ROUNDUP(AVERAGE(Hospitalisation_table[year]),0),Hospitalisation_table[[#This Row],[year]])</f>
        <v>1975</v>
      </c>
      <c r="M474" t="str">
        <f>IF(Hospitalisation_table[[#This Row],[Hospital tier]]="?","tier - 2",Hospitalisation_table[[#This Row],[Hospital tier]])</f>
        <v>tier - 2</v>
      </c>
      <c r="N474" t="str">
        <f>IF(Hospitalisation_table[[#This Row],[City tier]]="?","tier - 2",Hospitalisation_table[[#This Row],[City tier]])</f>
        <v>tier - 3</v>
      </c>
      <c r="O474" t="str">
        <f>IF(Hospitalisation_table[[#This Row],[State ID]]="?","Unknown",Hospitalisation_table[[#This Row],[State ID]])</f>
        <v>R1026</v>
      </c>
      <c r="P474" s="20" t="str">
        <f>_xlfn.CONCAT(Hospitalisation_table[[#This Row],[date]],"-",Hospitalisation_table[[#This Row],[Month_Updated]],"-",Hospitalisation_table[[#This Row],[Year_Update]])</f>
        <v>25-Aug-1975</v>
      </c>
      <c r="Q474">
        <f>DATEDIF(Hospitalisation_table[[#This Row],[Date of Birth]],"8-Jun-2023","Y")</f>
        <v>47</v>
      </c>
    </row>
    <row r="475" spans="1:17" x14ac:dyDescent="0.3">
      <c r="A475" t="s">
        <v>1799</v>
      </c>
      <c r="B475" t="str">
        <f>IF(Hospitalisation_table[[#This Row],[Customer ID]]="?","UnKnown",Hospitalisation_table[[#This Row],[Customer ID]])</f>
        <v>Id572</v>
      </c>
      <c r="C475">
        <v>1963</v>
      </c>
      <c r="D475" t="s">
        <v>10</v>
      </c>
      <c r="E475">
        <v>12</v>
      </c>
      <c r="F475">
        <v>0</v>
      </c>
      <c r="G475" s="24">
        <v>17337.580000000002</v>
      </c>
      <c r="H475" t="s">
        <v>11</v>
      </c>
      <c r="I475" t="s">
        <v>12</v>
      </c>
      <c r="J475" t="s">
        <v>249</v>
      </c>
      <c r="K475" t="str">
        <f>IF(Hospitalisation_table[[#This Row],[month]]="?","Sep",Hospitalisation_table[[#This Row],[month]])</f>
        <v>Jul</v>
      </c>
      <c r="L475">
        <f>IF(Hospitalisation_table[[#This Row],[year]] = "?",ROUNDUP(AVERAGE(Hospitalisation_table[year]),0),Hospitalisation_table[[#This Row],[year]])</f>
        <v>1963</v>
      </c>
      <c r="M475" t="str">
        <f>IF(Hospitalisation_table[[#This Row],[Hospital tier]]="?","tier - 2",Hospitalisation_table[[#This Row],[Hospital tier]])</f>
        <v>tier - 2</v>
      </c>
      <c r="N475" t="str">
        <f>IF(Hospitalisation_table[[#This Row],[City tier]]="?","tier - 2",Hospitalisation_table[[#This Row],[City tier]])</f>
        <v>tier - 3</v>
      </c>
      <c r="O475" t="str">
        <f>IF(Hospitalisation_table[[#This Row],[State ID]]="?","Unknown",Hospitalisation_table[[#This Row],[State ID]])</f>
        <v>R1023</v>
      </c>
      <c r="P475" s="20" t="str">
        <f>_xlfn.CONCAT(Hospitalisation_table[[#This Row],[date]],"-",Hospitalisation_table[[#This Row],[Month_Updated]],"-",Hospitalisation_table[[#This Row],[Year_Update]])</f>
        <v>12-Jul-1963</v>
      </c>
      <c r="Q475">
        <f>DATEDIF(Hospitalisation_table[[#This Row],[Date of Birth]],"8-Jun-2023","Y")</f>
        <v>59</v>
      </c>
    </row>
    <row r="476" spans="1:17" x14ac:dyDescent="0.3">
      <c r="A476" t="s">
        <v>1800</v>
      </c>
      <c r="B476" t="str">
        <f>IF(Hospitalisation_table[[#This Row],[Customer ID]]="?","UnKnown",Hospitalisation_table[[#This Row],[Customer ID]])</f>
        <v>Id571</v>
      </c>
      <c r="C476">
        <v>2003</v>
      </c>
      <c r="D476" t="s">
        <v>15</v>
      </c>
      <c r="E476">
        <v>1</v>
      </c>
      <c r="F476">
        <v>0</v>
      </c>
      <c r="G476" s="24">
        <v>17352.68</v>
      </c>
      <c r="H476" t="s">
        <v>11</v>
      </c>
      <c r="I476" t="s">
        <v>12</v>
      </c>
      <c r="J476" t="s">
        <v>23</v>
      </c>
      <c r="K476" t="str">
        <f>IF(Hospitalisation_table[[#This Row],[month]]="?","Sep",Hospitalisation_table[[#This Row],[month]])</f>
        <v>Nov</v>
      </c>
      <c r="L476">
        <f>IF(Hospitalisation_table[[#This Row],[year]] = "?",ROUNDUP(AVERAGE(Hospitalisation_table[year]),0),Hospitalisation_table[[#This Row],[year]])</f>
        <v>2003</v>
      </c>
      <c r="M476" t="str">
        <f>IF(Hospitalisation_table[[#This Row],[Hospital tier]]="?","tier - 2",Hospitalisation_table[[#This Row],[Hospital tier]])</f>
        <v>tier - 2</v>
      </c>
      <c r="N476" t="str">
        <f>IF(Hospitalisation_table[[#This Row],[City tier]]="?","tier - 2",Hospitalisation_table[[#This Row],[City tier]])</f>
        <v>tier - 3</v>
      </c>
      <c r="O476" t="str">
        <f>IF(Hospitalisation_table[[#This Row],[State ID]]="?","Unknown",Hospitalisation_table[[#This Row],[State ID]])</f>
        <v>R1012</v>
      </c>
      <c r="P476" s="20" t="str">
        <f>_xlfn.CONCAT(Hospitalisation_table[[#This Row],[date]],"-",Hospitalisation_table[[#This Row],[Month_Updated]],"-",Hospitalisation_table[[#This Row],[Year_Update]])</f>
        <v>1-Nov-2003</v>
      </c>
      <c r="Q476">
        <f>DATEDIF(Hospitalisation_table[[#This Row],[Date of Birth]],"8-Jun-2023","Y")</f>
        <v>19</v>
      </c>
    </row>
    <row r="477" spans="1:17" x14ac:dyDescent="0.3">
      <c r="A477" t="s">
        <v>1801</v>
      </c>
      <c r="B477" t="str">
        <f>IF(Hospitalisation_table[[#This Row],[Customer ID]]="?","UnKnown",Hospitalisation_table[[#This Row],[Customer ID]])</f>
        <v>Id570</v>
      </c>
      <c r="C477">
        <v>1992</v>
      </c>
      <c r="D477" t="s">
        <v>37</v>
      </c>
      <c r="E477">
        <v>18</v>
      </c>
      <c r="F477">
        <v>2</v>
      </c>
      <c r="G477" s="24">
        <v>17361.77</v>
      </c>
      <c r="H477" t="s">
        <v>11</v>
      </c>
      <c r="I477" t="s">
        <v>16</v>
      </c>
      <c r="J477" t="s">
        <v>23</v>
      </c>
      <c r="K477" t="str">
        <f>IF(Hospitalisation_table[[#This Row],[month]]="?","Sep",Hospitalisation_table[[#This Row],[month]])</f>
        <v>Oct</v>
      </c>
      <c r="L477">
        <f>IF(Hospitalisation_table[[#This Row],[year]] = "?",ROUNDUP(AVERAGE(Hospitalisation_table[year]),0),Hospitalisation_table[[#This Row],[year]])</f>
        <v>1992</v>
      </c>
      <c r="M477" t="str">
        <f>IF(Hospitalisation_table[[#This Row],[Hospital tier]]="?","tier - 2",Hospitalisation_table[[#This Row],[Hospital tier]])</f>
        <v>tier - 2</v>
      </c>
      <c r="N477" t="str">
        <f>IF(Hospitalisation_table[[#This Row],[City tier]]="?","tier - 2",Hospitalisation_table[[#This Row],[City tier]])</f>
        <v>tier - 1</v>
      </c>
      <c r="O477" t="str">
        <f>IF(Hospitalisation_table[[#This Row],[State ID]]="?","Unknown",Hospitalisation_table[[#This Row],[State ID]])</f>
        <v>R1012</v>
      </c>
      <c r="P477" s="20" t="str">
        <f>_xlfn.CONCAT(Hospitalisation_table[[#This Row],[date]],"-",Hospitalisation_table[[#This Row],[Month_Updated]],"-",Hospitalisation_table[[#This Row],[Year_Update]])</f>
        <v>18-Oct-1992</v>
      </c>
      <c r="Q477">
        <f>DATEDIF(Hospitalisation_table[[#This Row],[Date of Birth]],"8-Jun-2023","Y")</f>
        <v>30</v>
      </c>
    </row>
    <row r="478" spans="1:17" x14ac:dyDescent="0.3">
      <c r="A478" t="s">
        <v>2316</v>
      </c>
      <c r="B478" t="str">
        <f>IF(Hospitalisation_table[[#This Row],[Customer ID]]="?","UnKnown",Hospitalisation_table[[#This Row],[Customer ID]])</f>
        <v>Id57</v>
      </c>
      <c r="C478">
        <v>1972</v>
      </c>
      <c r="D478" t="s">
        <v>20</v>
      </c>
      <c r="E478">
        <v>10</v>
      </c>
      <c r="F478">
        <v>2</v>
      </c>
      <c r="G478" s="24">
        <v>42856.84</v>
      </c>
      <c r="H478" t="s">
        <v>16</v>
      </c>
      <c r="I478" t="s">
        <v>16</v>
      </c>
      <c r="J478" t="s">
        <v>42</v>
      </c>
      <c r="K478" t="str">
        <f>IF(Hospitalisation_table[[#This Row],[month]]="?","Sep",Hospitalisation_table[[#This Row],[month]])</f>
        <v>Sep</v>
      </c>
      <c r="L478">
        <f>IF(Hospitalisation_table[[#This Row],[year]] = "?",ROUNDUP(AVERAGE(Hospitalisation_table[year]),0),Hospitalisation_table[[#This Row],[year]])</f>
        <v>1972</v>
      </c>
      <c r="M478" t="str">
        <f>IF(Hospitalisation_table[[#This Row],[Hospital tier]]="?","tier - 2",Hospitalisation_table[[#This Row],[Hospital tier]])</f>
        <v>tier - 1</v>
      </c>
      <c r="N478" t="str">
        <f>IF(Hospitalisation_table[[#This Row],[City tier]]="?","tier - 2",Hospitalisation_table[[#This Row],[City tier]])</f>
        <v>tier - 1</v>
      </c>
      <c r="O478" t="str">
        <f>IF(Hospitalisation_table[[#This Row],[State ID]]="?","Unknown",Hospitalisation_table[[#This Row],[State ID]])</f>
        <v>R1011</v>
      </c>
      <c r="P478" s="20" t="str">
        <f>_xlfn.CONCAT(Hospitalisation_table[[#This Row],[date]],"-",Hospitalisation_table[[#This Row],[Month_Updated]],"-",Hospitalisation_table[[#This Row],[Year_Update]])</f>
        <v>10-Sep-1972</v>
      </c>
      <c r="Q478">
        <f>DATEDIF(Hospitalisation_table[[#This Row],[Date of Birth]],"8-Jun-2023","Y")</f>
        <v>50</v>
      </c>
    </row>
    <row r="479" spans="1:17" x14ac:dyDescent="0.3">
      <c r="A479" t="s">
        <v>1802</v>
      </c>
      <c r="B479" t="str">
        <f>IF(Hospitalisation_table[[#This Row],[Customer ID]]="?","UnKnown",Hospitalisation_table[[#This Row],[Customer ID]])</f>
        <v>Id569</v>
      </c>
      <c r="C479">
        <v>2003</v>
      </c>
      <c r="D479" t="s">
        <v>15</v>
      </c>
      <c r="E479">
        <v>2</v>
      </c>
      <c r="F479">
        <v>0</v>
      </c>
      <c r="G479" s="24">
        <v>17468.98</v>
      </c>
      <c r="H479" t="s">
        <v>11</v>
      </c>
      <c r="I479" t="s">
        <v>16</v>
      </c>
      <c r="J479" t="s">
        <v>23</v>
      </c>
      <c r="K479" t="str">
        <f>IF(Hospitalisation_table[[#This Row],[month]]="?","Sep",Hospitalisation_table[[#This Row],[month]])</f>
        <v>Nov</v>
      </c>
      <c r="L479">
        <f>IF(Hospitalisation_table[[#This Row],[year]] = "?",ROUNDUP(AVERAGE(Hospitalisation_table[year]),0),Hospitalisation_table[[#This Row],[year]])</f>
        <v>2003</v>
      </c>
      <c r="M479" t="str">
        <f>IF(Hospitalisation_table[[#This Row],[Hospital tier]]="?","tier - 2",Hospitalisation_table[[#This Row],[Hospital tier]])</f>
        <v>tier - 2</v>
      </c>
      <c r="N479" t="str">
        <f>IF(Hospitalisation_table[[#This Row],[City tier]]="?","tier - 2",Hospitalisation_table[[#This Row],[City tier]])</f>
        <v>tier - 1</v>
      </c>
      <c r="O479" t="str">
        <f>IF(Hospitalisation_table[[#This Row],[State ID]]="?","Unknown",Hospitalisation_table[[#This Row],[State ID]])</f>
        <v>R1012</v>
      </c>
      <c r="P479" s="20" t="str">
        <f>_xlfn.CONCAT(Hospitalisation_table[[#This Row],[date]],"-",Hospitalisation_table[[#This Row],[Month_Updated]],"-",Hospitalisation_table[[#This Row],[Year_Update]])</f>
        <v>2-Nov-2003</v>
      </c>
      <c r="Q479">
        <f>DATEDIF(Hospitalisation_table[[#This Row],[Date of Birth]],"8-Jun-2023","Y")</f>
        <v>19</v>
      </c>
    </row>
    <row r="480" spans="1:17" x14ac:dyDescent="0.3">
      <c r="A480" t="s">
        <v>1803</v>
      </c>
      <c r="B480" t="str">
        <f>IF(Hospitalisation_table[[#This Row],[Customer ID]]="?","UnKnown",Hospitalisation_table[[#This Row],[Customer ID]])</f>
        <v>Id568</v>
      </c>
      <c r="C480">
        <v>1971</v>
      </c>
      <c r="D480" t="s">
        <v>18</v>
      </c>
      <c r="E480">
        <v>8</v>
      </c>
      <c r="F480">
        <v>0</v>
      </c>
      <c r="G480" s="24">
        <v>17479.53</v>
      </c>
      <c r="H480" t="s">
        <v>16</v>
      </c>
      <c r="I480" t="s">
        <v>16</v>
      </c>
      <c r="J480" t="s">
        <v>23</v>
      </c>
      <c r="K480" t="str">
        <f>IF(Hospitalisation_table[[#This Row],[month]]="?","Sep",Hospitalisation_table[[#This Row],[month]])</f>
        <v>Jun</v>
      </c>
      <c r="L480">
        <f>IF(Hospitalisation_table[[#This Row],[year]] = "?",ROUNDUP(AVERAGE(Hospitalisation_table[year]),0),Hospitalisation_table[[#This Row],[year]])</f>
        <v>1971</v>
      </c>
      <c r="M480" t="str">
        <f>IF(Hospitalisation_table[[#This Row],[Hospital tier]]="?","tier - 2",Hospitalisation_table[[#This Row],[Hospital tier]])</f>
        <v>tier - 1</v>
      </c>
      <c r="N480" t="str">
        <f>IF(Hospitalisation_table[[#This Row],[City tier]]="?","tier - 2",Hospitalisation_table[[#This Row],[City tier]])</f>
        <v>tier - 1</v>
      </c>
      <c r="O480" t="str">
        <f>IF(Hospitalisation_table[[#This Row],[State ID]]="?","Unknown",Hospitalisation_table[[#This Row],[State ID]])</f>
        <v>R1012</v>
      </c>
      <c r="P480" s="20" t="str">
        <f>_xlfn.CONCAT(Hospitalisation_table[[#This Row],[date]],"-",Hospitalisation_table[[#This Row],[Month_Updated]],"-",Hospitalisation_table[[#This Row],[Year_Update]])</f>
        <v>8-Jun-1971</v>
      </c>
      <c r="Q480">
        <f>DATEDIF(Hospitalisation_table[[#This Row],[Date of Birth]],"8-Jun-2023","Y")</f>
        <v>52</v>
      </c>
    </row>
    <row r="481" spans="1:17" x14ac:dyDescent="0.3">
      <c r="A481" t="s">
        <v>1804</v>
      </c>
      <c r="B481" t="str">
        <f>IF(Hospitalisation_table[[#This Row],[Customer ID]]="?","UnKnown",Hospitalisation_table[[#This Row],[Customer ID]])</f>
        <v>Id567</v>
      </c>
      <c r="C481">
        <v>1990</v>
      </c>
      <c r="D481" t="s">
        <v>30</v>
      </c>
      <c r="E481">
        <v>29</v>
      </c>
      <c r="F481">
        <v>0</v>
      </c>
      <c r="G481" s="24">
        <v>17496.310000000001</v>
      </c>
      <c r="H481" t="s">
        <v>16</v>
      </c>
      <c r="I481" t="s">
        <v>11</v>
      </c>
      <c r="J481" t="s">
        <v>42</v>
      </c>
      <c r="K481" t="str">
        <f>IF(Hospitalisation_table[[#This Row],[month]]="?","Sep",Hospitalisation_table[[#This Row],[month]])</f>
        <v>Dec</v>
      </c>
      <c r="L481">
        <f>IF(Hospitalisation_table[[#This Row],[year]] = "?",ROUNDUP(AVERAGE(Hospitalisation_table[year]),0),Hospitalisation_table[[#This Row],[year]])</f>
        <v>1990</v>
      </c>
      <c r="M481" t="str">
        <f>IF(Hospitalisation_table[[#This Row],[Hospital tier]]="?","tier - 2",Hospitalisation_table[[#This Row],[Hospital tier]])</f>
        <v>tier - 1</v>
      </c>
      <c r="N481" t="str">
        <f>IF(Hospitalisation_table[[#This Row],[City tier]]="?","tier - 2",Hospitalisation_table[[#This Row],[City tier]])</f>
        <v>tier - 2</v>
      </c>
      <c r="O481" t="str">
        <f>IF(Hospitalisation_table[[#This Row],[State ID]]="?","Unknown",Hospitalisation_table[[#This Row],[State ID]])</f>
        <v>R1011</v>
      </c>
      <c r="P481" s="20" t="str">
        <f>_xlfn.CONCAT(Hospitalisation_table[[#This Row],[date]],"-",Hospitalisation_table[[#This Row],[Month_Updated]],"-",Hospitalisation_table[[#This Row],[Year_Update]])</f>
        <v>29-Dec-1990</v>
      </c>
      <c r="Q481">
        <f>DATEDIF(Hospitalisation_table[[#This Row],[Date of Birth]],"8-Jun-2023","Y")</f>
        <v>32</v>
      </c>
    </row>
    <row r="482" spans="1:17" x14ac:dyDescent="0.3">
      <c r="A482" t="s">
        <v>1805</v>
      </c>
      <c r="B482" t="str">
        <f>IF(Hospitalisation_table[[#This Row],[Customer ID]]="?","UnKnown",Hospitalisation_table[[#This Row],[Customer ID]])</f>
        <v>Id566</v>
      </c>
      <c r="C482">
        <v>1965</v>
      </c>
      <c r="D482" t="s">
        <v>18</v>
      </c>
      <c r="E482">
        <v>16</v>
      </c>
      <c r="F482">
        <v>0</v>
      </c>
      <c r="G482" s="24">
        <v>17505.650000000001</v>
      </c>
      <c r="H482" t="s">
        <v>16</v>
      </c>
      <c r="I482" t="s">
        <v>11</v>
      </c>
      <c r="J482" t="s">
        <v>249</v>
      </c>
      <c r="K482" t="str">
        <f>IF(Hospitalisation_table[[#This Row],[month]]="?","Sep",Hospitalisation_table[[#This Row],[month]])</f>
        <v>Jun</v>
      </c>
      <c r="L482">
        <f>IF(Hospitalisation_table[[#This Row],[year]] = "?",ROUNDUP(AVERAGE(Hospitalisation_table[year]),0),Hospitalisation_table[[#This Row],[year]])</f>
        <v>1965</v>
      </c>
      <c r="M482" t="str">
        <f>IF(Hospitalisation_table[[#This Row],[Hospital tier]]="?","tier - 2",Hospitalisation_table[[#This Row],[Hospital tier]])</f>
        <v>tier - 1</v>
      </c>
      <c r="N482" t="str">
        <f>IF(Hospitalisation_table[[#This Row],[City tier]]="?","tier - 2",Hospitalisation_table[[#This Row],[City tier]])</f>
        <v>tier - 2</v>
      </c>
      <c r="O482" t="str">
        <f>IF(Hospitalisation_table[[#This Row],[State ID]]="?","Unknown",Hospitalisation_table[[#This Row],[State ID]])</f>
        <v>R1023</v>
      </c>
      <c r="P482" s="20" t="str">
        <f>_xlfn.CONCAT(Hospitalisation_table[[#This Row],[date]],"-",Hospitalisation_table[[#This Row],[Month_Updated]],"-",Hospitalisation_table[[#This Row],[Year_Update]])</f>
        <v>16-Jun-1965</v>
      </c>
      <c r="Q482">
        <f>DATEDIF(Hospitalisation_table[[#This Row],[Date of Birth]],"8-Jun-2023","Y")</f>
        <v>57</v>
      </c>
    </row>
    <row r="483" spans="1:17" x14ac:dyDescent="0.3">
      <c r="A483" t="s">
        <v>1806</v>
      </c>
      <c r="B483" t="str">
        <f>IF(Hospitalisation_table[[#This Row],[Customer ID]]="?","UnKnown",Hospitalisation_table[[#This Row],[Customer ID]])</f>
        <v>Id565</v>
      </c>
      <c r="C483">
        <v>1968</v>
      </c>
      <c r="D483" t="s">
        <v>10</v>
      </c>
      <c r="E483">
        <v>12</v>
      </c>
      <c r="F483">
        <v>0</v>
      </c>
      <c r="G483" s="24">
        <v>17507.47</v>
      </c>
      <c r="H483" t="s">
        <v>16</v>
      </c>
      <c r="I483" t="s">
        <v>16</v>
      </c>
      <c r="J483" t="s">
        <v>535</v>
      </c>
      <c r="K483" t="str">
        <f>IF(Hospitalisation_table[[#This Row],[month]]="?","Sep",Hospitalisation_table[[#This Row],[month]])</f>
        <v>Jul</v>
      </c>
      <c r="L483">
        <f>IF(Hospitalisation_table[[#This Row],[year]] = "?",ROUNDUP(AVERAGE(Hospitalisation_table[year]),0),Hospitalisation_table[[#This Row],[year]])</f>
        <v>1968</v>
      </c>
      <c r="M483" t="str">
        <f>IF(Hospitalisation_table[[#This Row],[Hospital tier]]="?","tier - 2",Hospitalisation_table[[#This Row],[Hospital tier]])</f>
        <v>tier - 1</v>
      </c>
      <c r="N483" t="str">
        <f>IF(Hospitalisation_table[[#This Row],[City tier]]="?","tier - 2",Hospitalisation_table[[#This Row],[City tier]])</f>
        <v>tier - 1</v>
      </c>
      <c r="O483" t="str">
        <f>IF(Hospitalisation_table[[#This Row],[State ID]]="?","Unknown",Hospitalisation_table[[#This Row],[State ID]])</f>
        <v>R1026</v>
      </c>
      <c r="P483" s="20" t="str">
        <f>_xlfn.CONCAT(Hospitalisation_table[[#This Row],[date]],"-",Hospitalisation_table[[#This Row],[Month_Updated]],"-",Hospitalisation_table[[#This Row],[Year_Update]])</f>
        <v>12-Jul-1968</v>
      </c>
      <c r="Q483">
        <f>DATEDIF(Hospitalisation_table[[#This Row],[Date of Birth]],"8-Jun-2023","Y")</f>
        <v>54</v>
      </c>
    </row>
    <row r="484" spans="1:17" x14ac:dyDescent="0.3">
      <c r="A484" t="s">
        <v>1807</v>
      </c>
      <c r="B484" t="str">
        <f>IF(Hospitalisation_table[[#This Row],[Customer ID]]="?","UnKnown",Hospitalisation_table[[#This Row],[Customer ID]])</f>
        <v>Id564</v>
      </c>
      <c r="C484">
        <v>1963</v>
      </c>
      <c r="D484" t="s">
        <v>15</v>
      </c>
      <c r="E484">
        <v>16</v>
      </c>
      <c r="F484">
        <v>0</v>
      </c>
      <c r="G484" s="24">
        <v>17556.88</v>
      </c>
      <c r="H484" t="s">
        <v>16</v>
      </c>
      <c r="I484" t="s">
        <v>11</v>
      </c>
      <c r="J484" t="s">
        <v>23</v>
      </c>
      <c r="K484" t="str">
        <f>IF(Hospitalisation_table[[#This Row],[month]]="?","Sep",Hospitalisation_table[[#This Row],[month]])</f>
        <v>Nov</v>
      </c>
      <c r="L484">
        <f>IF(Hospitalisation_table[[#This Row],[year]] = "?",ROUNDUP(AVERAGE(Hospitalisation_table[year]),0),Hospitalisation_table[[#This Row],[year]])</f>
        <v>1963</v>
      </c>
      <c r="M484" t="str">
        <f>IF(Hospitalisation_table[[#This Row],[Hospital tier]]="?","tier - 2",Hospitalisation_table[[#This Row],[Hospital tier]])</f>
        <v>tier - 1</v>
      </c>
      <c r="N484" t="str">
        <f>IF(Hospitalisation_table[[#This Row],[City tier]]="?","tier - 2",Hospitalisation_table[[#This Row],[City tier]])</f>
        <v>tier - 2</v>
      </c>
      <c r="O484" t="str">
        <f>IF(Hospitalisation_table[[#This Row],[State ID]]="?","Unknown",Hospitalisation_table[[#This Row],[State ID]])</f>
        <v>R1012</v>
      </c>
      <c r="P484" s="20" t="str">
        <f>_xlfn.CONCAT(Hospitalisation_table[[#This Row],[date]],"-",Hospitalisation_table[[#This Row],[Month_Updated]],"-",Hospitalisation_table[[#This Row],[Year_Update]])</f>
        <v>16-Nov-1963</v>
      </c>
      <c r="Q484">
        <f>DATEDIF(Hospitalisation_table[[#This Row],[Date of Birth]],"8-Jun-2023","Y")</f>
        <v>59</v>
      </c>
    </row>
    <row r="485" spans="1:17" x14ac:dyDescent="0.3">
      <c r="A485" t="s">
        <v>1808</v>
      </c>
      <c r="B485" t="str">
        <f>IF(Hospitalisation_table[[#This Row],[Customer ID]]="?","UnKnown",Hospitalisation_table[[#This Row],[Customer ID]])</f>
        <v>Id563</v>
      </c>
      <c r="C485">
        <v>2002</v>
      </c>
      <c r="D485" t="s">
        <v>35</v>
      </c>
      <c r="E485">
        <v>25</v>
      </c>
      <c r="F485">
        <v>1</v>
      </c>
      <c r="G485" s="24">
        <v>17560.38</v>
      </c>
      <c r="H485" t="s">
        <v>16</v>
      </c>
      <c r="I485" t="s">
        <v>16</v>
      </c>
      <c r="J485" t="s">
        <v>23</v>
      </c>
      <c r="K485" t="str">
        <f>IF(Hospitalisation_table[[#This Row],[month]]="?","Sep",Hospitalisation_table[[#This Row],[month]])</f>
        <v>Aug</v>
      </c>
      <c r="L485">
        <f>IF(Hospitalisation_table[[#This Row],[year]] = "?",ROUNDUP(AVERAGE(Hospitalisation_table[year]),0),Hospitalisation_table[[#This Row],[year]])</f>
        <v>2002</v>
      </c>
      <c r="M485" t="str">
        <f>IF(Hospitalisation_table[[#This Row],[Hospital tier]]="?","tier - 2",Hospitalisation_table[[#This Row],[Hospital tier]])</f>
        <v>tier - 1</v>
      </c>
      <c r="N485" t="str">
        <f>IF(Hospitalisation_table[[#This Row],[City tier]]="?","tier - 2",Hospitalisation_table[[#This Row],[City tier]])</f>
        <v>tier - 1</v>
      </c>
      <c r="O485" t="str">
        <f>IF(Hospitalisation_table[[#This Row],[State ID]]="?","Unknown",Hospitalisation_table[[#This Row],[State ID]])</f>
        <v>R1012</v>
      </c>
      <c r="P485" s="20" t="str">
        <f>_xlfn.CONCAT(Hospitalisation_table[[#This Row],[date]],"-",Hospitalisation_table[[#This Row],[Month_Updated]],"-",Hospitalisation_table[[#This Row],[Year_Update]])</f>
        <v>25-Aug-2002</v>
      </c>
      <c r="Q485">
        <f>DATEDIF(Hospitalisation_table[[#This Row],[Date of Birth]],"8-Jun-2023","Y")</f>
        <v>20</v>
      </c>
    </row>
    <row r="486" spans="1:17" x14ac:dyDescent="0.3">
      <c r="A486" t="s">
        <v>1809</v>
      </c>
      <c r="B486" t="str">
        <f>IF(Hospitalisation_table[[#This Row],[Customer ID]]="?","UnKnown",Hospitalisation_table[[#This Row],[Customer ID]])</f>
        <v>Id562</v>
      </c>
      <c r="C486">
        <v>1970</v>
      </c>
      <c r="D486" t="s">
        <v>10</v>
      </c>
      <c r="E486">
        <v>26</v>
      </c>
      <c r="F486">
        <v>0</v>
      </c>
      <c r="G486" s="24">
        <v>17584.72</v>
      </c>
      <c r="H486" t="s">
        <v>16</v>
      </c>
      <c r="I486" t="s">
        <v>12</v>
      </c>
      <c r="J486" t="s">
        <v>23</v>
      </c>
      <c r="K486" t="str">
        <f>IF(Hospitalisation_table[[#This Row],[month]]="?","Sep",Hospitalisation_table[[#This Row],[month]])</f>
        <v>Jul</v>
      </c>
      <c r="L486">
        <f>IF(Hospitalisation_table[[#This Row],[year]] = "?",ROUNDUP(AVERAGE(Hospitalisation_table[year]),0),Hospitalisation_table[[#This Row],[year]])</f>
        <v>1970</v>
      </c>
      <c r="M486" t="str">
        <f>IF(Hospitalisation_table[[#This Row],[Hospital tier]]="?","tier - 2",Hospitalisation_table[[#This Row],[Hospital tier]])</f>
        <v>tier - 1</v>
      </c>
      <c r="N486" t="str">
        <f>IF(Hospitalisation_table[[#This Row],[City tier]]="?","tier - 2",Hospitalisation_table[[#This Row],[City tier]])</f>
        <v>tier - 3</v>
      </c>
      <c r="O486" t="str">
        <f>IF(Hospitalisation_table[[#This Row],[State ID]]="?","Unknown",Hospitalisation_table[[#This Row],[State ID]])</f>
        <v>R1012</v>
      </c>
      <c r="P486" s="20" t="str">
        <f>_xlfn.CONCAT(Hospitalisation_table[[#This Row],[date]],"-",Hospitalisation_table[[#This Row],[Month_Updated]],"-",Hospitalisation_table[[#This Row],[Year_Update]])</f>
        <v>26-Jul-1970</v>
      </c>
      <c r="Q486">
        <f>DATEDIF(Hospitalisation_table[[#This Row],[Date of Birth]],"8-Jun-2023","Y")</f>
        <v>52</v>
      </c>
    </row>
    <row r="487" spans="1:17" x14ac:dyDescent="0.3">
      <c r="A487" t="s">
        <v>1810</v>
      </c>
      <c r="B487" t="str">
        <f>IF(Hospitalisation_table[[#This Row],[Customer ID]]="?","UnKnown",Hospitalisation_table[[#This Row],[Customer ID]])</f>
        <v>Id561</v>
      </c>
      <c r="C487">
        <v>1990</v>
      </c>
      <c r="D487" t="s">
        <v>37</v>
      </c>
      <c r="E487">
        <v>25</v>
      </c>
      <c r="F487">
        <v>1</v>
      </c>
      <c r="G487" s="24">
        <v>17626.240000000002</v>
      </c>
      <c r="H487" t="s">
        <v>16</v>
      </c>
      <c r="I487" t="s">
        <v>12</v>
      </c>
      <c r="J487" t="s">
        <v>13</v>
      </c>
      <c r="K487" t="str">
        <f>IF(Hospitalisation_table[[#This Row],[month]]="?","Sep",Hospitalisation_table[[#This Row],[month]])</f>
        <v>Oct</v>
      </c>
      <c r="L487">
        <f>IF(Hospitalisation_table[[#This Row],[year]] = "?",ROUNDUP(AVERAGE(Hospitalisation_table[year]),0),Hospitalisation_table[[#This Row],[year]])</f>
        <v>1990</v>
      </c>
      <c r="M487" t="str">
        <f>IF(Hospitalisation_table[[#This Row],[Hospital tier]]="?","tier - 2",Hospitalisation_table[[#This Row],[Hospital tier]])</f>
        <v>tier - 1</v>
      </c>
      <c r="N487" t="str">
        <f>IF(Hospitalisation_table[[#This Row],[City tier]]="?","tier - 2",Hospitalisation_table[[#This Row],[City tier]])</f>
        <v>tier - 3</v>
      </c>
      <c r="O487" t="str">
        <f>IF(Hospitalisation_table[[#This Row],[State ID]]="?","Unknown",Hospitalisation_table[[#This Row],[State ID]])</f>
        <v>R1013</v>
      </c>
      <c r="P487" s="20" t="str">
        <f>_xlfn.CONCAT(Hospitalisation_table[[#This Row],[date]],"-",Hospitalisation_table[[#This Row],[Month_Updated]],"-",Hospitalisation_table[[#This Row],[Year_Update]])</f>
        <v>25-Oct-1990</v>
      </c>
      <c r="Q487">
        <f>DATEDIF(Hospitalisation_table[[#This Row],[Date of Birth]],"8-Jun-2023","Y")</f>
        <v>32</v>
      </c>
    </row>
    <row r="488" spans="1:17" x14ac:dyDescent="0.3">
      <c r="A488" t="s">
        <v>1811</v>
      </c>
      <c r="B488" t="str">
        <f>IF(Hospitalisation_table[[#This Row],[Customer ID]]="?","UnKnown",Hospitalisation_table[[#This Row],[Customer ID]])</f>
        <v>Id560</v>
      </c>
      <c r="C488">
        <v>1994</v>
      </c>
      <c r="D488" t="s">
        <v>10</v>
      </c>
      <c r="E488">
        <v>1</v>
      </c>
      <c r="F488">
        <v>3</v>
      </c>
      <c r="G488" s="24">
        <v>17663.14</v>
      </c>
      <c r="H488" t="s">
        <v>16</v>
      </c>
      <c r="I488" t="s">
        <v>12</v>
      </c>
      <c r="J488" t="s">
        <v>13</v>
      </c>
      <c r="K488" t="str">
        <f>IF(Hospitalisation_table[[#This Row],[month]]="?","Sep",Hospitalisation_table[[#This Row],[month]])</f>
        <v>Jul</v>
      </c>
      <c r="L488">
        <f>IF(Hospitalisation_table[[#This Row],[year]] = "?",ROUNDUP(AVERAGE(Hospitalisation_table[year]),0),Hospitalisation_table[[#This Row],[year]])</f>
        <v>1994</v>
      </c>
      <c r="M488" t="str">
        <f>IF(Hospitalisation_table[[#This Row],[Hospital tier]]="?","tier - 2",Hospitalisation_table[[#This Row],[Hospital tier]])</f>
        <v>tier - 1</v>
      </c>
      <c r="N488" t="str">
        <f>IF(Hospitalisation_table[[#This Row],[City tier]]="?","tier - 2",Hospitalisation_table[[#This Row],[City tier]])</f>
        <v>tier - 3</v>
      </c>
      <c r="O488" t="str">
        <f>IF(Hospitalisation_table[[#This Row],[State ID]]="?","Unknown",Hospitalisation_table[[#This Row],[State ID]])</f>
        <v>R1013</v>
      </c>
      <c r="P488" s="20" t="str">
        <f>_xlfn.CONCAT(Hospitalisation_table[[#This Row],[date]],"-",Hospitalisation_table[[#This Row],[Month_Updated]],"-",Hospitalisation_table[[#This Row],[Year_Update]])</f>
        <v>1-Jul-1994</v>
      </c>
      <c r="Q488">
        <f>DATEDIF(Hospitalisation_table[[#This Row],[Date of Birth]],"8-Jun-2023","Y")</f>
        <v>28</v>
      </c>
    </row>
    <row r="489" spans="1:17" x14ac:dyDescent="0.3">
      <c r="A489" t="s">
        <v>2317</v>
      </c>
      <c r="B489" t="str">
        <f>IF(Hospitalisation_table[[#This Row],[Customer ID]]="?","UnKnown",Hospitalisation_table[[#This Row],[Customer ID]])</f>
        <v>Id56</v>
      </c>
      <c r="C489">
        <v>1975</v>
      </c>
      <c r="D489" t="s">
        <v>37</v>
      </c>
      <c r="E489">
        <v>23</v>
      </c>
      <c r="F489">
        <v>1</v>
      </c>
      <c r="G489" s="24">
        <v>42969.85</v>
      </c>
      <c r="H489" t="s">
        <v>16</v>
      </c>
      <c r="I489" t="s">
        <v>12</v>
      </c>
      <c r="J489" t="s">
        <v>13</v>
      </c>
      <c r="K489" t="str">
        <f>IF(Hospitalisation_table[[#This Row],[month]]="?","Sep",Hospitalisation_table[[#This Row],[month]])</f>
        <v>Oct</v>
      </c>
      <c r="L489">
        <f>IF(Hospitalisation_table[[#This Row],[year]] = "?",ROUNDUP(AVERAGE(Hospitalisation_table[year]),0),Hospitalisation_table[[#This Row],[year]])</f>
        <v>1975</v>
      </c>
      <c r="M489" t="str">
        <f>IF(Hospitalisation_table[[#This Row],[Hospital tier]]="?","tier - 2",Hospitalisation_table[[#This Row],[Hospital tier]])</f>
        <v>tier - 1</v>
      </c>
      <c r="N489" t="str">
        <f>IF(Hospitalisation_table[[#This Row],[City tier]]="?","tier - 2",Hospitalisation_table[[#This Row],[City tier]])</f>
        <v>tier - 3</v>
      </c>
      <c r="O489" t="str">
        <f>IF(Hospitalisation_table[[#This Row],[State ID]]="?","Unknown",Hospitalisation_table[[#This Row],[State ID]])</f>
        <v>R1013</v>
      </c>
      <c r="P489" s="20" t="str">
        <f>_xlfn.CONCAT(Hospitalisation_table[[#This Row],[date]],"-",Hospitalisation_table[[#This Row],[Month_Updated]],"-",Hospitalisation_table[[#This Row],[Year_Update]])</f>
        <v>23-Oct-1975</v>
      </c>
      <c r="Q489">
        <f>DATEDIF(Hospitalisation_table[[#This Row],[Date of Birth]],"8-Jun-2023","Y")</f>
        <v>47</v>
      </c>
    </row>
    <row r="490" spans="1:17" x14ac:dyDescent="0.3">
      <c r="A490" t="s">
        <v>1812</v>
      </c>
      <c r="B490" t="str">
        <f>IF(Hospitalisation_table[[#This Row],[Customer ID]]="?","UnKnown",Hospitalisation_table[[#This Row],[Customer ID]])</f>
        <v>Id559</v>
      </c>
      <c r="C490">
        <v>2003</v>
      </c>
      <c r="D490" t="s">
        <v>10</v>
      </c>
      <c r="E490">
        <v>14</v>
      </c>
      <c r="F490">
        <v>0</v>
      </c>
      <c r="G490" s="24">
        <v>17748.509999999998</v>
      </c>
      <c r="H490" t="s">
        <v>16</v>
      </c>
      <c r="I490" t="s">
        <v>16</v>
      </c>
      <c r="J490" t="s">
        <v>23</v>
      </c>
      <c r="K490" t="str">
        <f>IF(Hospitalisation_table[[#This Row],[month]]="?","Sep",Hospitalisation_table[[#This Row],[month]])</f>
        <v>Jul</v>
      </c>
      <c r="L490">
        <f>IF(Hospitalisation_table[[#This Row],[year]] = "?",ROUNDUP(AVERAGE(Hospitalisation_table[year]),0),Hospitalisation_table[[#This Row],[year]])</f>
        <v>2003</v>
      </c>
      <c r="M490" t="str">
        <f>IF(Hospitalisation_table[[#This Row],[Hospital tier]]="?","tier - 2",Hospitalisation_table[[#This Row],[Hospital tier]])</f>
        <v>tier - 1</v>
      </c>
      <c r="N490" t="str">
        <f>IF(Hospitalisation_table[[#This Row],[City tier]]="?","tier - 2",Hospitalisation_table[[#This Row],[City tier]])</f>
        <v>tier - 1</v>
      </c>
      <c r="O490" t="str">
        <f>IF(Hospitalisation_table[[#This Row],[State ID]]="?","Unknown",Hospitalisation_table[[#This Row],[State ID]])</f>
        <v>R1012</v>
      </c>
      <c r="P490" s="20" t="str">
        <f>_xlfn.CONCAT(Hospitalisation_table[[#This Row],[date]],"-",Hospitalisation_table[[#This Row],[Month_Updated]],"-",Hospitalisation_table[[#This Row],[Year_Update]])</f>
        <v>14-Jul-2003</v>
      </c>
      <c r="Q490">
        <f>DATEDIF(Hospitalisation_table[[#This Row],[Date of Birth]],"8-Jun-2023","Y")</f>
        <v>19</v>
      </c>
    </row>
    <row r="491" spans="1:17" x14ac:dyDescent="0.3">
      <c r="A491" t="s">
        <v>1813</v>
      </c>
      <c r="B491" t="str">
        <f>IF(Hospitalisation_table[[#This Row],[Customer ID]]="?","UnKnown",Hospitalisation_table[[#This Row],[Customer ID]])</f>
        <v>Id558</v>
      </c>
      <c r="C491">
        <v>1966</v>
      </c>
      <c r="D491" t="s">
        <v>18</v>
      </c>
      <c r="E491">
        <v>21</v>
      </c>
      <c r="F491">
        <v>0</v>
      </c>
      <c r="G491" s="24">
        <v>17777.73</v>
      </c>
      <c r="H491" t="s">
        <v>16</v>
      </c>
      <c r="I491" t="s">
        <v>12</v>
      </c>
      <c r="J491" t="s">
        <v>23</v>
      </c>
      <c r="K491" t="str">
        <f>IF(Hospitalisation_table[[#This Row],[month]]="?","Sep",Hospitalisation_table[[#This Row],[month]])</f>
        <v>Jun</v>
      </c>
      <c r="L491">
        <f>IF(Hospitalisation_table[[#This Row],[year]] = "?",ROUNDUP(AVERAGE(Hospitalisation_table[year]),0),Hospitalisation_table[[#This Row],[year]])</f>
        <v>1966</v>
      </c>
      <c r="M491" t="str">
        <f>IF(Hospitalisation_table[[#This Row],[Hospital tier]]="?","tier - 2",Hospitalisation_table[[#This Row],[Hospital tier]])</f>
        <v>tier - 1</v>
      </c>
      <c r="N491" t="str">
        <f>IF(Hospitalisation_table[[#This Row],[City tier]]="?","tier - 2",Hospitalisation_table[[#This Row],[City tier]])</f>
        <v>tier - 3</v>
      </c>
      <c r="O491" t="str">
        <f>IF(Hospitalisation_table[[#This Row],[State ID]]="?","Unknown",Hospitalisation_table[[#This Row],[State ID]])</f>
        <v>R1012</v>
      </c>
      <c r="P491" s="20" t="str">
        <f>_xlfn.CONCAT(Hospitalisation_table[[#This Row],[date]],"-",Hospitalisation_table[[#This Row],[Month_Updated]],"-",Hospitalisation_table[[#This Row],[Year_Update]])</f>
        <v>21-Jun-1966</v>
      </c>
      <c r="Q491">
        <f>DATEDIF(Hospitalisation_table[[#This Row],[Date of Birth]],"8-Jun-2023","Y")</f>
        <v>56</v>
      </c>
    </row>
    <row r="492" spans="1:17" x14ac:dyDescent="0.3">
      <c r="A492" t="s">
        <v>1814</v>
      </c>
      <c r="B492" t="str">
        <f>IF(Hospitalisation_table[[#This Row],[Customer ID]]="?","UnKnown",Hospitalisation_table[[#This Row],[Customer ID]])</f>
        <v>Id557</v>
      </c>
      <c r="C492">
        <v>1979</v>
      </c>
      <c r="D492" t="s">
        <v>37</v>
      </c>
      <c r="E492">
        <v>10</v>
      </c>
      <c r="F492">
        <v>2</v>
      </c>
      <c r="G492" s="24">
        <v>17779.939999999999</v>
      </c>
      <c r="H492" t="s">
        <v>16</v>
      </c>
      <c r="I492" t="s">
        <v>11</v>
      </c>
      <c r="J492" t="s">
        <v>23</v>
      </c>
      <c r="K492" t="str">
        <f>IF(Hospitalisation_table[[#This Row],[month]]="?","Sep",Hospitalisation_table[[#This Row],[month]])</f>
        <v>Oct</v>
      </c>
      <c r="L492">
        <f>IF(Hospitalisation_table[[#This Row],[year]] = "?",ROUNDUP(AVERAGE(Hospitalisation_table[year]),0),Hospitalisation_table[[#This Row],[year]])</f>
        <v>1979</v>
      </c>
      <c r="M492" t="str">
        <f>IF(Hospitalisation_table[[#This Row],[Hospital tier]]="?","tier - 2",Hospitalisation_table[[#This Row],[Hospital tier]])</f>
        <v>tier - 1</v>
      </c>
      <c r="N492" t="str">
        <f>IF(Hospitalisation_table[[#This Row],[City tier]]="?","tier - 2",Hospitalisation_table[[#This Row],[City tier]])</f>
        <v>tier - 2</v>
      </c>
      <c r="O492" t="str">
        <f>IF(Hospitalisation_table[[#This Row],[State ID]]="?","Unknown",Hospitalisation_table[[#This Row],[State ID]])</f>
        <v>R1012</v>
      </c>
      <c r="P492" s="20" t="str">
        <f>_xlfn.CONCAT(Hospitalisation_table[[#This Row],[date]],"-",Hospitalisation_table[[#This Row],[Month_Updated]],"-",Hospitalisation_table[[#This Row],[Year_Update]])</f>
        <v>10-Oct-1979</v>
      </c>
      <c r="Q492">
        <f>DATEDIF(Hospitalisation_table[[#This Row],[Date of Birth]],"8-Jun-2023","Y")</f>
        <v>43</v>
      </c>
    </row>
    <row r="493" spans="1:17" x14ac:dyDescent="0.3">
      <c r="A493" t="s">
        <v>1815</v>
      </c>
      <c r="B493" t="str">
        <f>IF(Hospitalisation_table[[#This Row],[Customer ID]]="?","UnKnown",Hospitalisation_table[[#This Row],[Customer ID]])</f>
        <v>Id556</v>
      </c>
      <c r="C493">
        <v>1963</v>
      </c>
      <c r="D493" t="s">
        <v>30</v>
      </c>
      <c r="E493">
        <v>8</v>
      </c>
      <c r="F493">
        <v>0</v>
      </c>
      <c r="G493" s="24">
        <v>17832.599999999999</v>
      </c>
      <c r="H493" t="s">
        <v>16</v>
      </c>
      <c r="I493" t="s">
        <v>11</v>
      </c>
      <c r="J493" t="s">
        <v>23</v>
      </c>
      <c r="K493" t="str">
        <f>IF(Hospitalisation_table[[#This Row],[month]]="?","Sep",Hospitalisation_table[[#This Row],[month]])</f>
        <v>Dec</v>
      </c>
      <c r="L493">
        <f>IF(Hospitalisation_table[[#This Row],[year]] = "?",ROUNDUP(AVERAGE(Hospitalisation_table[year]),0),Hospitalisation_table[[#This Row],[year]])</f>
        <v>1963</v>
      </c>
      <c r="M493" t="str">
        <f>IF(Hospitalisation_table[[#This Row],[Hospital tier]]="?","tier - 2",Hospitalisation_table[[#This Row],[Hospital tier]])</f>
        <v>tier - 1</v>
      </c>
      <c r="N493" t="str">
        <f>IF(Hospitalisation_table[[#This Row],[City tier]]="?","tier - 2",Hospitalisation_table[[#This Row],[City tier]])</f>
        <v>tier - 2</v>
      </c>
      <c r="O493" t="str">
        <f>IF(Hospitalisation_table[[#This Row],[State ID]]="?","Unknown",Hospitalisation_table[[#This Row],[State ID]])</f>
        <v>R1012</v>
      </c>
      <c r="P493" s="20" t="str">
        <f>_xlfn.CONCAT(Hospitalisation_table[[#This Row],[date]],"-",Hospitalisation_table[[#This Row],[Month_Updated]],"-",Hospitalisation_table[[#This Row],[Year_Update]])</f>
        <v>8-Dec-1963</v>
      </c>
      <c r="Q493">
        <f>DATEDIF(Hospitalisation_table[[#This Row],[Date of Birth]],"8-Jun-2023","Y")</f>
        <v>59</v>
      </c>
    </row>
    <row r="494" spans="1:17" x14ac:dyDescent="0.3">
      <c r="A494" t="s">
        <v>1816</v>
      </c>
      <c r="B494" t="str">
        <f>IF(Hospitalisation_table[[#This Row],[Customer ID]]="?","UnKnown",Hospitalisation_table[[#This Row],[Customer ID]])</f>
        <v>Id555</v>
      </c>
      <c r="C494">
        <v>1976</v>
      </c>
      <c r="D494" t="s">
        <v>30</v>
      </c>
      <c r="E494">
        <v>12</v>
      </c>
      <c r="F494">
        <v>2</v>
      </c>
      <c r="G494" s="24">
        <v>17862.919999999998</v>
      </c>
      <c r="H494" t="s">
        <v>16</v>
      </c>
      <c r="I494" t="s">
        <v>11</v>
      </c>
      <c r="J494" t="s">
        <v>23</v>
      </c>
      <c r="K494" t="str">
        <f>IF(Hospitalisation_table[[#This Row],[month]]="?","Sep",Hospitalisation_table[[#This Row],[month]])</f>
        <v>Dec</v>
      </c>
      <c r="L494">
        <f>IF(Hospitalisation_table[[#This Row],[year]] = "?",ROUNDUP(AVERAGE(Hospitalisation_table[year]),0),Hospitalisation_table[[#This Row],[year]])</f>
        <v>1976</v>
      </c>
      <c r="M494" t="str">
        <f>IF(Hospitalisation_table[[#This Row],[Hospital tier]]="?","tier - 2",Hospitalisation_table[[#This Row],[Hospital tier]])</f>
        <v>tier - 1</v>
      </c>
      <c r="N494" t="str">
        <f>IF(Hospitalisation_table[[#This Row],[City tier]]="?","tier - 2",Hospitalisation_table[[#This Row],[City tier]])</f>
        <v>tier - 2</v>
      </c>
      <c r="O494" t="str">
        <f>IF(Hospitalisation_table[[#This Row],[State ID]]="?","Unknown",Hospitalisation_table[[#This Row],[State ID]])</f>
        <v>R1012</v>
      </c>
      <c r="P494" s="20" t="str">
        <f>_xlfn.CONCAT(Hospitalisation_table[[#This Row],[date]],"-",Hospitalisation_table[[#This Row],[Month_Updated]],"-",Hospitalisation_table[[#This Row],[Year_Update]])</f>
        <v>12-Dec-1976</v>
      </c>
      <c r="Q494">
        <f>DATEDIF(Hospitalisation_table[[#This Row],[Date of Birth]],"8-Jun-2023","Y")</f>
        <v>46</v>
      </c>
    </row>
    <row r="495" spans="1:17" x14ac:dyDescent="0.3">
      <c r="A495" t="s">
        <v>1817</v>
      </c>
      <c r="B495" t="str">
        <f>IF(Hospitalisation_table[[#This Row],[Customer ID]]="?","UnKnown",Hospitalisation_table[[#This Row],[Customer ID]])</f>
        <v>Id554</v>
      </c>
      <c r="C495">
        <v>1997</v>
      </c>
      <c r="D495" t="s">
        <v>35</v>
      </c>
      <c r="E495">
        <v>26</v>
      </c>
      <c r="F495">
        <v>0</v>
      </c>
      <c r="G495" s="24">
        <v>17878.900000000001</v>
      </c>
      <c r="H495" t="s">
        <v>16</v>
      </c>
      <c r="I495" t="s">
        <v>11</v>
      </c>
      <c r="J495" t="s">
        <v>247</v>
      </c>
      <c r="K495" t="str">
        <f>IF(Hospitalisation_table[[#This Row],[month]]="?","Sep",Hospitalisation_table[[#This Row],[month]])</f>
        <v>Aug</v>
      </c>
      <c r="L495">
        <f>IF(Hospitalisation_table[[#This Row],[year]] = "?",ROUNDUP(AVERAGE(Hospitalisation_table[year]),0),Hospitalisation_table[[#This Row],[year]])</f>
        <v>1997</v>
      </c>
      <c r="M495" t="str">
        <f>IF(Hospitalisation_table[[#This Row],[Hospital tier]]="?","tier - 2",Hospitalisation_table[[#This Row],[Hospital tier]])</f>
        <v>tier - 1</v>
      </c>
      <c r="N495" t="str">
        <f>IF(Hospitalisation_table[[#This Row],[City tier]]="?","tier - 2",Hospitalisation_table[[#This Row],[City tier]])</f>
        <v>tier - 2</v>
      </c>
      <c r="O495" t="str">
        <f>IF(Hospitalisation_table[[#This Row],[State ID]]="?","Unknown",Hospitalisation_table[[#This Row],[State ID]])</f>
        <v>R1024</v>
      </c>
      <c r="P495" s="20" t="str">
        <f>_xlfn.CONCAT(Hospitalisation_table[[#This Row],[date]],"-",Hospitalisation_table[[#This Row],[Month_Updated]],"-",Hospitalisation_table[[#This Row],[Year_Update]])</f>
        <v>26-Aug-1997</v>
      </c>
      <c r="Q495">
        <f>DATEDIF(Hospitalisation_table[[#This Row],[Date of Birth]],"8-Jun-2023","Y")</f>
        <v>25</v>
      </c>
    </row>
    <row r="496" spans="1:17" x14ac:dyDescent="0.3">
      <c r="A496" t="s">
        <v>1818</v>
      </c>
      <c r="B496" t="str">
        <f>IF(Hospitalisation_table[[#This Row],[Customer ID]]="?","UnKnown",Hospitalisation_table[[#This Row],[Customer ID]])</f>
        <v>Id553</v>
      </c>
      <c r="C496">
        <v>1979</v>
      </c>
      <c r="D496" t="s">
        <v>15</v>
      </c>
      <c r="E496">
        <v>12</v>
      </c>
      <c r="F496">
        <v>2</v>
      </c>
      <c r="G496" s="24">
        <v>17882.669999999998</v>
      </c>
      <c r="H496" t="s">
        <v>16</v>
      </c>
      <c r="I496" t="s">
        <v>12</v>
      </c>
      <c r="J496" t="s">
        <v>23</v>
      </c>
      <c r="K496" t="str">
        <f>IF(Hospitalisation_table[[#This Row],[month]]="?","Sep",Hospitalisation_table[[#This Row],[month]])</f>
        <v>Nov</v>
      </c>
      <c r="L496">
        <f>IF(Hospitalisation_table[[#This Row],[year]] = "?",ROUNDUP(AVERAGE(Hospitalisation_table[year]),0),Hospitalisation_table[[#This Row],[year]])</f>
        <v>1979</v>
      </c>
      <c r="M496" t="str">
        <f>IF(Hospitalisation_table[[#This Row],[Hospital tier]]="?","tier - 2",Hospitalisation_table[[#This Row],[Hospital tier]])</f>
        <v>tier - 1</v>
      </c>
      <c r="N496" t="str">
        <f>IF(Hospitalisation_table[[#This Row],[City tier]]="?","tier - 2",Hospitalisation_table[[#This Row],[City tier]])</f>
        <v>tier - 3</v>
      </c>
      <c r="O496" t="str">
        <f>IF(Hospitalisation_table[[#This Row],[State ID]]="?","Unknown",Hospitalisation_table[[#This Row],[State ID]])</f>
        <v>R1012</v>
      </c>
      <c r="P496" s="20" t="str">
        <f>_xlfn.CONCAT(Hospitalisation_table[[#This Row],[date]],"-",Hospitalisation_table[[#This Row],[Month_Updated]],"-",Hospitalisation_table[[#This Row],[Year_Update]])</f>
        <v>12-Nov-1979</v>
      </c>
      <c r="Q496">
        <f>DATEDIF(Hospitalisation_table[[#This Row],[Date of Birth]],"8-Jun-2023","Y")</f>
        <v>43</v>
      </c>
    </row>
    <row r="497" spans="1:17" x14ac:dyDescent="0.3">
      <c r="A497" t="s">
        <v>1819</v>
      </c>
      <c r="B497" t="str">
        <f>IF(Hospitalisation_table[[#This Row],[Customer ID]]="?","UnKnown",Hospitalisation_table[[#This Row],[Customer ID]])</f>
        <v>Id552</v>
      </c>
      <c r="C497">
        <v>1989</v>
      </c>
      <c r="D497" t="s">
        <v>30</v>
      </c>
      <c r="E497">
        <v>4</v>
      </c>
      <c r="F497">
        <v>0</v>
      </c>
      <c r="G497" s="24">
        <v>17904.53</v>
      </c>
      <c r="H497" t="s">
        <v>16</v>
      </c>
      <c r="I497" t="s">
        <v>11</v>
      </c>
      <c r="J497" t="s">
        <v>356</v>
      </c>
      <c r="K497" t="str">
        <f>IF(Hospitalisation_table[[#This Row],[month]]="?","Sep",Hospitalisation_table[[#This Row],[month]])</f>
        <v>Dec</v>
      </c>
      <c r="L497">
        <f>IF(Hospitalisation_table[[#This Row],[year]] = "?",ROUNDUP(AVERAGE(Hospitalisation_table[year]),0),Hospitalisation_table[[#This Row],[year]])</f>
        <v>1989</v>
      </c>
      <c r="M497" t="str">
        <f>IF(Hospitalisation_table[[#This Row],[Hospital tier]]="?","tier - 2",Hospitalisation_table[[#This Row],[Hospital tier]])</f>
        <v>tier - 1</v>
      </c>
      <c r="N497" t="str">
        <f>IF(Hospitalisation_table[[#This Row],[City tier]]="?","tier - 2",Hospitalisation_table[[#This Row],[City tier]])</f>
        <v>tier - 2</v>
      </c>
      <c r="O497" t="str">
        <f>IF(Hospitalisation_table[[#This Row],[State ID]]="?","Unknown",Hospitalisation_table[[#This Row],[State ID]])</f>
        <v>R1017</v>
      </c>
      <c r="P497" s="20" t="str">
        <f>_xlfn.CONCAT(Hospitalisation_table[[#This Row],[date]],"-",Hospitalisation_table[[#This Row],[Month_Updated]],"-",Hospitalisation_table[[#This Row],[Year_Update]])</f>
        <v>4-Dec-1989</v>
      </c>
      <c r="Q497">
        <f>DATEDIF(Hospitalisation_table[[#This Row],[Date of Birth]],"8-Jun-2023","Y")</f>
        <v>33</v>
      </c>
    </row>
    <row r="498" spans="1:17" x14ac:dyDescent="0.3">
      <c r="A498" t="s">
        <v>1820</v>
      </c>
      <c r="B498" t="str">
        <f>IF(Hospitalisation_table[[#This Row],[Customer ID]]="?","UnKnown",Hospitalisation_table[[#This Row],[Customer ID]])</f>
        <v>Id551</v>
      </c>
      <c r="C498">
        <v>1977</v>
      </c>
      <c r="D498" t="s">
        <v>37</v>
      </c>
      <c r="E498">
        <v>17</v>
      </c>
      <c r="F498">
        <v>0</v>
      </c>
      <c r="G498" s="24">
        <v>17929.3</v>
      </c>
      <c r="H498" t="s">
        <v>16</v>
      </c>
      <c r="I498" t="s">
        <v>11</v>
      </c>
      <c r="J498" t="s">
        <v>13</v>
      </c>
      <c r="K498" t="str">
        <f>IF(Hospitalisation_table[[#This Row],[month]]="?","Sep",Hospitalisation_table[[#This Row],[month]])</f>
        <v>Oct</v>
      </c>
      <c r="L498">
        <f>IF(Hospitalisation_table[[#This Row],[year]] = "?",ROUNDUP(AVERAGE(Hospitalisation_table[year]),0),Hospitalisation_table[[#This Row],[year]])</f>
        <v>1977</v>
      </c>
      <c r="M498" t="str">
        <f>IF(Hospitalisation_table[[#This Row],[Hospital tier]]="?","tier - 2",Hospitalisation_table[[#This Row],[Hospital tier]])</f>
        <v>tier - 1</v>
      </c>
      <c r="N498" t="str">
        <f>IF(Hospitalisation_table[[#This Row],[City tier]]="?","tier - 2",Hospitalisation_table[[#This Row],[City tier]])</f>
        <v>tier - 2</v>
      </c>
      <c r="O498" t="str">
        <f>IF(Hospitalisation_table[[#This Row],[State ID]]="?","Unknown",Hospitalisation_table[[#This Row],[State ID]])</f>
        <v>R1013</v>
      </c>
      <c r="P498" s="20" t="str">
        <f>_xlfn.CONCAT(Hospitalisation_table[[#This Row],[date]],"-",Hospitalisation_table[[#This Row],[Month_Updated]],"-",Hospitalisation_table[[#This Row],[Year_Update]])</f>
        <v>17-Oct-1977</v>
      </c>
      <c r="Q498">
        <f>DATEDIF(Hospitalisation_table[[#This Row],[Date of Birth]],"8-Jun-2023","Y")</f>
        <v>45</v>
      </c>
    </row>
    <row r="499" spans="1:17" x14ac:dyDescent="0.3">
      <c r="A499" t="s">
        <v>1821</v>
      </c>
      <c r="B499" t="str">
        <f>IF(Hospitalisation_table[[#This Row],[Customer ID]]="?","UnKnown",Hospitalisation_table[[#This Row],[Customer ID]])</f>
        <v>Id550</v>
      </c>
      <c r="C499">
        <v>2001</v>
      </c>
      <c r="D499" t="s">
        <v>20</v>
      </c>
      <c r="E499">
        <v>28</v>
      </c>
      <c r="F499">
        <v>4</v>
      </c>
      <c r="G499" s="24">
        <v>17942.11</v>
      </c>
      <c r="H499" t="s">
        <v>16</v>
      </c>
      <c r="I499" t="s">
        <v>11</v>
      </c>
      <c r="J499" t="s">
        <v>42</v>
      </c>
      <c r="K499" t="str">
        <f>IF(Hospitalisation_table[[#This Row],[month]]="?","Sep",Hospitalisation_table[[#This Row],[month]])</f>
        <v>Sep</v>
      </c>
      <c r="L499">
        <f>IF(Hospitalisation_table[[#This Row],[year]] = "?",ROUNDUP(AVERAGE(Hospitalisation_table[year]),0),Hospitalisation_table[[#This Row],[year]])</f>
        <v>2001</v>
      </c>
      <c r="M499" t="str">
        <f>IF(Hospitalisation_table[[#This Row],[Hospital tier]]="?","tier - 2",Hospitalisation_table[[#This Row],[Hospital tier]])</f>
        <v>tier - 1</v>
      </c>
      <c r="N499" t="str">
        <f>IF(Hospitalisation_table[[#This Row],[City tier]]="?","tier - 2",Hospitalisation_table[[#This Row],[City tier]])</f>
        <v>tier - 2</v>
      </c>
      <c r="O499" t="str">
        <f>IF(Hospitalisation_table[[#This Row],[State ID]]="?","Unknown",Hospitalisation_table[[#This Row],[State ID]])</f>
        <v>R1011</v>
      </c>
      <c r="P499" s="20" t="str">
        <f>_xlfn.CONCAT(Hospitalisation_table[[#This Row],[date]],"-",Hospitalisation_table[[#This Row],[Month_Updated]],"-",Hospitalisation_table[[#This Row],[Year_Update]])</f>
        <v>28-Sep-2001</v>
      </c>
      <c r="Q499">
        <f>DATEDIF(Hospitalisation_table[[#This Row],[Date of Birth]],"8-Jun-2023","Y")</f>
        <v>21</v>
      </c>
    </row>
    <row r="500" spans="1:17" x14ac:dyDescent="0.3">
      <c r="A500" t="s">
        <v>2318</v>
      </c>
      <c r="B500" t="str">
        <f>IF(Hospitalisation_table[[#This Row],[Customer ID]]="?","UnKnown",Hospitalisation_table[[#This Row],[Customer ID]])</f>
        <v>Id55</v>
      </c>
      <c r="C500">
        <v>1978</v>
      </c>
      <c r="D500" t="s">
        <v>15</v>
      </c>
      <c r="E500">
        <v>4</v>
      </c>
      <c r="F500">
        <v>0</v>
      </c>
      <c r="G500" s="24">
        <v>42983.46</v>
      </c>
      <c r="H500" t="s">
        <v>16</v>
      </c>
      <c r="I500" t="s">
        <v>11</v>
      </c>
      <c r="J500" t="s">
        <v>23</v>
      </c>
      <c r="K500" t="str">
        <f>IF(Hospitalisation_table[[#This Row],[month]]="?","Sep",Hospitalisation_table[[#This Row],[month]])</f>
        <v>Nov</v>
      </c>
      <c r="L500">
        <f>IF(Hospitalisation_table[[#This Row],[year]] = "?",ROUNDUP(AVERAGE(Hospitalisation_table[year]),0),Hospitalisation_table[[#This Row],[year]])</f>
        <v>1978</v>
      </c>
      <c r="M500" t="str">
        <f>IF(Hospitalisation_table[[#This Row],[Hospital tier]]="?","tier - 2",Hospitalisation_table[[#This Row],[Hospital tier]])</f>
        <v>tier - 1</v>
      </c>
      <c r="N500" t="str">
        <f>IF(Hospitalisation_table[[#This Row],[City tier]]="?","tier - 2",Hospitalisation_table[[#This Row],[City tier]])</f>
        <v>tier - 2</v>
      </c>
      <c r="O500" t="str">
        <f>IF(Hospitalisation_table[[#This Row],[State ID]]="?","Unknown",Hospitalisation_table[[#This Row],[State ID]])</f>
        <v>R1012</v>
      </c>
      <c r="P500" s="20" t="str">
        <f>_xlfn.CONCAT(Hospitalisation_table[[#This Row],[date]],"-",Hospitalisation_table[[#This Row],[Month_Updated]],"-",Hospitalisation_table[[#This Row],[Year_Update]])</f>
        <v>4-Nov-1978</v>
      </c>
      <c r="Q500">
        <f>DATEDIF(Hospitalisation_table[[#This Row],[Date of Birth]],"8-Jun-2023","Y")</f>
        <v>44</v>
      </c>
    </row>
    <row r="501" spans="1:17" x14ac:dyDescent="0.3">
      <c r="A501" t="s">
        <v>1822</v>
      </c>
      <c r="B501" t="str">
        <f>IF(Hospitalisation_table[[#This Row],[Customer ID]]="?","UnKnown",Hospitalisation_table[[#This Row],[Customer ID]])</f>
        <v>Id549</v>
      </c>
      <c r="C501">
        <v>1975</v>
      </c>
      <c r="D501" t="s">
        <v>18</v>
      </c>
      <c r="E501">
        <v>27</v>
      </c>
      <c r="F501">
        <v>1</v>
      </c>
      <c r="G501" s="24">
        <v>18031.16</v>
      </c>
      <c r="H501" t="s">
        <v>16</v>
      </c>
      <c r="I501" t="s">
        <v>12</v>
      </c>
      <c r="J501" t="s">
        <v>249</v>
      </c>
      <c r="K501" t="str">
        <f>IF(Hospitalisation_table[[#This Row],[month]]="?","Sep",Hospitalisation_table[[#This Row],[month]])</f>
        <v>Jun</v>
      </c>
      <c r="L501">
        <f>IF(Hospitalisation_table[[#This Row],[year]] = "?",ROUNDUP(AVERAGE(Hospitalisation_table[year]),0),Hospitalisation_table[[#This Row],[year]])</f>
        <v>1975</v>
      </c>
      <c r="M501" t="str">
        <f>IF(Hospitalisation_table[[#This Row],[Hospital tier]]="?","tier - 2",Hospitalisation_table[[#This Row],[Hospital tier]])</f>
        <v>tier - 1</v>
      </c>
      <c r="N501" t="str">
        <f>IF(Hospitalisation_table[[#This Row],[City tier]]="?","tier - 2",Hospitalisation_table[[#This Row],[City tier]])</f>
        <v>tier - 3</v>
      </c>
      <c r="O501" t="str">
        <f>IF(Hospitalisation_table[[#This Row],[State ID]]="?","Unknown",Hospitalisation_table[[#This Row],[State ID]])</f>
        <v>R1023</v>
      </c>
      <c r="P501" s="20" t="str">
        <f>_xlfn.CONCAT(Hospitalisation_table[[#This Row],[date]],"-",Hospitalisation_table[[#This Row],[Month_Updated]],"-",Hospitalisation_table[[#This Row],[Year_Update]])</f>
        <v>27-Jun-1975</v>
      </c>
      <c r="Q501">
        <f>DATEDIF(Hospitalisation_table[[#This Row],[Date of Birth]],"8-Jun-2023","Y")</f>
        <v>47</v>
      </c>
    </row>
    <row r="502" spans="1:17" x14ac:dyDescent="0.3">
      <c r="A502" t="s">
        <v>1823</v>
      </c>
      <c r="B502" t="str">
        <f>IF(Hospitalisation_table[[#This Row],[Customer ID]]="?","UnKnown",Hospitalisation_table[[#This Row],[Customer ID]])</f>
        <v>Id548</v>
      </c>
      <c r="C502">
        <v>1965</v>
      </c>
      <c r="D502" t="s">
        <v>37</v>
      </c>
      <c r="E502">
        <v>17</v>
      </c>
      <c r="F502">
        <v>0</v>
      </c>
      <c r="G502" s="24">
        <v>18031.189999999999</v>
      </c>
      <c r="H502" t="s">
        <v>16</v>
      </c>
      <c r="I502" t="s">
        <v>11</v>
      </c>
      <c r="J502" t="s">
        <v>23</v>
      </c>
      <c r="K502" t="str">
        <f>IF(Hospitalisation_table[[#This Row],[month]]="?","Sep",Hospitalisation_table[[#This Row],[month]])</f>
        <v>Oct</v>
      </c>
      <c r="L502">
        <f>IF(Hospitalisation_table[[#This Row],[year]] = "?",ROUNDUP(AVERAGE(Hospitalisation_table[year]),0),Hospitalisation_table[[#This Row],[year]])</f>
        <v>1965</v>
      </c>
      <c r="M502" t="str">
        <f>IF(Hospitalisation_table[[#This Row],[Hospital tier]]="?","tier - 2",Hospitalisation_table[[#This Row],[Hospital tier]])</f>
        <v>tier - 1</v>
      </c>
      <c r="N502" t="str">
        <f>IF(Hospitalisation_table[[#This Row],[City tier]]="?","tier - 2",Hospitalisation_table[[#This Row],[City tier]])</f>
        <v>tier - 2</v>
      </c>
      <c r="O502" t="str">
        <f>IF(Hospitalisation_table[[#This Row],[State ID]]="?","Unknown",Hospitalisation_table[[#This Row],[State ID]])</f>
        <v>R1012</v>
      </c>
      <c r="P502" s="20" t="str">
        <f>_xlfn.CONCAT(Hospitalisation_table[[#This Row],[date]],"-",Hospitalisation_table[[#This Row],[Month_Updated]],"-",Hospitalisation_table[[#This Row],[Year_Update]])</f>
        <v>17-Oct-1965</v>
      </c>
      <c r="Q502">
        <f>DATEDIF(Hospitalisation_table[[#This Row],[Date of Birth]],"8-Jun-2023","Y")</f>
        <v>57</v>
      </c>
    </row>
    <row r="503" spans="1:17" x14ac:dyDescent="0.3">
      <c r="A503" t="s">
        <v>1824</v>
      </c>
      <c r="B503" t="str">
        <f>IF(Hospitalisation_table[[#This Row],[Customer ID]]="?","UnKnown",Hospitalisation_table[[#This Row],[Customer ID]])</f>
        <v>Id547</v>
      </c>
      <c r="C503">
        <v>1999</v>
      </c>
      <c r="D503" t="s">
        <v>37</v>
      </c>
      <c r="E503">
        <v>24</v>
      </c>
      <c r="F503">
        <v>0</v>
      </c>
      <c r="G503" s="24">
        <v>18033.97</v>
      </c>
      <c r="H503" t="s">
        <v>16</v>
      </c>
      <c r="I503" t="s">
        <v>16</v>
      </c>
      <c r="J503" t="s">
        <v>23</v>
      </c>
      <c r="K503" t="str">
        <f>IF(Hospitalisation_table[[#This Row],[month]]="?","Sep",Hospitalisation_table[[#This Row],[month]])</f>
        <v>Oct</v>
      </c>
      <c r="L503">
        <f>IF(Hospitalisation_table[[#This Row],[year]] = "?",ROUNDUP(AVERAGE(Hospitalisation_table[year]),0),Hospitalisation_table[[#This Row],[year]])</f>
        <v>1999</v>
      </c>
      <c r="M503" t="str">
        <f>IF(Hospitalisation_table[[#This Row],[Hospital tier]]="?","tier - 2",Hospitalisation_table[[#This Row],[Hospital tier]])</f>
        <v>tier - 1</v>
      </c>
      <c r="N503" t="str">
        <f>IF(Hospitalisation_table[[#This Row],[City tier]]="?","tier - 2",Hospitalisation_table[[#This Row],[City tier]])</f>
        <v>tier - 1</v>
      </c>
      <c r="O503" t="str">
        <f>IF(Hospitalisation_table[[#This Row],[State ID]]="?","Unknown",Hospitalisation_table[[#This Row],[State ID]])</f>
        <v>R1012</v>
      </c>
      <c r="P503" s="20" t="str">
        <f>_xlfn.CONCAT(Hospitalisation_table[[#This Row],[date]],"-",Hospitalisation_table[[#This Row],[Month_Updated]],"-",Hospitalisation_table[[#This Row],[Year_Update]])</f>
        <v>24-Oct-1999</v>
      </c>
      <c r="Q503">
        <f>DATEDIF(Hospitalisation_table[[#This Row],[Date of Birth]],"8-Jun-2023","Y")</f>
        <v>23</v>
      </c>
    </row>
    <row r="504" spans="1:17" x14ac:dyDescent="0.3">
      <c r="A504" t="s">
        <v>1825</v>
      </c>
      <c r="B504" t="str">
        <f>IF(Hospitalisation_table[[#This Row],[Customer ID]]="?","UnKnown",Hospitalisation_table[[#This Row],[Customer ID]])</f>
        <v>Id546</v>
      </c>
      <c r="C504">
        <v>1993</v>
      </c>
      <c r="D504" t="s">
        <v>10</v>
      </c>
      <c r="E504">
        <v>12</v>
      </c>
      <c r="F504">
        <v>2</v>
      </c>
      <c r="G504" s="24">
        <v>18157.88</v>
      </c>
      <c r="H504" t="s">
        <v>16</v>
      </c>
      <c r="I504" t="s">
        <v>16</v>
      </c>
      <c r="J504" t="s">
        <v>23</v>
      </c>
      <c r="K504" t="str">
        <f>IF(Hospitalisation_table[[#This Row],[month]]="?","Sep",Hospitalisation_table[[#This Row],[month]])</f>
        <v>Jul</v>
      </c>
      <c r="L504">
        <f>IF(Hospitalisation_table[[#This Row],[year]] = "?",ROUNDUP(AVERAGE(Hospitalisation_table[year]),0),Hospitalisation_table[[#This Row],[year]])</f>
        <v>1993</v>
      </c>
      <c r="M504" t="str">
        <f>IF(Hospitalisation_table[[#This Row],[Hospital tier]]="?","tier - 2",Hospitalisation_table[[#This Row],[Hospital tier]])</f>
        <v>tier - 1</v>
      </c>
      <c r="N504" t="str">
        <f>IF(Hospitalisation_table[[#This Row],[City tier]]="?","tier - 2",Hospitalisation_table[[#This Row],[City tier]])</f>
        <v>tier - 1</v>
      </c>
      <c r="O504" t="str">
        <f>IF(Hospitalisation_table[[#This Row],[State ID]]="?","Unknown",Hospitalisation_table[[#This Row],[State ID]])</f>
        <v>R1012</v>
      </c>
      <c r="P504" s="20" t="str">
        <f>_xlfn.CONCAT(Hospitalisation_table[[#This Row],[date]],"-",Hospitalisation_table[[#This Row],[Month_Updated]],"-",Hospitalisation_table[[#This Row],[Year_Update]])</f>
        <v>12-Jul-1993</v>
      </c>
      <c r="Q504">
        <f>DATEDIF(Hospitalisation_table[[#This Row],[Date of Birth]],"8-Jun-2023","Y")</f>
        <v>29</v>
      </c>
    </row>
    <row r="505" spans="1:17" x14ac:dyDescent="0.3">
      <c r="A505" t="s">
        <v>1826</v>
      </c>
      <c r="B505" t="str">
        <f>IF(Hospitalisation_table[[#This Row],[Customer ID]]="?","UnKnown",Hospitalisation_table[[#This Row],[Customer ID]])</f>
        <v>Id545</v>
      </c>
      <c r="C505">
        <v>1963</v>
      </c>
      <c r="D505" t="s">
        <v>10</v>
      </c>
      <c r="E505">
        <v>4</v>
      </c>
      <c r="F505">
        <v>0</v>
      </c>
      <c r="G505" s="24">
        <v>18208.34</v>
      </c>
      <c r="H505" t="s">
        <v>16</v>
      </c>
      <c r="I505" t="s">
        <v>11</v>
      </c>
      <c r="J505" t="s">
        <v>535</v>
      </c>
      <c r="K505" t="str">
        <f>IF(Hospitalisation_table[[#This Row],[month]]="?","Sep",Hospitalisation_table[[#This Row],[month]])</f>
        <v>Jul</v>
      </c>
      <c r="L505">
        <f>IF(Hospitalisation_table[[#This Row],[year]] = "?",ROUNDUP(AVERAGE(Hospitalisation_table[year]),0),Hospitalisation_table[[#This Row],[year]])</f>
        <v>1963</v>
      </c>
      <c r="M505" t="str">
        <f>IF(Hospitalisation_table[[#This Row],[Hospital tier]]="?","tier - 2",Hospitalisation_table[[#This Row],[Hospital tier]])</f>
        <v>tier - 1</v>
      </c>
      <c r="N505" t="str">
        <f>IF(Hospitalisation_table[[#This Row],[City tier]]="?","tier - 2",Hospitalisation_table[[#This Row],[City tier]])</f>
        <v>tier - 2</v>
      </c>
      <c r="O505" t="str">
        <f>IF(Hospitalisation_table[[#This Row],[State ID]]="?","Unknown",Hospitalisation_table[[#This Row],[State ID]])</f>
        <v>R1026</v>
      </c>
      <c r="P505" s="20" t="str">
        <f>_xlfn.CONCAT(Hospitalisation_table[[#This Row],[date]],"-",Hospitalisation_table[[#This Row],[Month_Updated]],"-",Hospitalisation_table[[#This Row],[Year_Update]])</f>
        <v>4-Jul-1963</v>
      </c>
      <c r="Q505">
        <f>DATEDIF(Hospitalisation_table[[#This Row],[Date of Birth]],"8-Jun-2023","Y")</f>
        <v>59</v>
      </c>
    </row>
    <row r="506" spans="1:17" x14ac:dyDescent="0.3">
      <c r="A506" t="s">
        <v>1827</v>
      </c>
      <c r="B506" t="str">
        <f>IF(Hospitalisation_table[[#This Row],[Customer ID]]="?","UnKnown",Hospitalisation_table[[#This Row],[Customer ID]])</f>
        <v>Id544</v>
      </c>
      <c r="C506">
        <v>1997</v>
      </c>
      <c r="D506" t="s">
        <v>18</v>
      </c>
      <c r="E506">
        <v>15</v>
      </c>
      <c r="F506">
        <v>1</v>
      </c>
      <c r="G506" s="24">
        <v>18218.16</v>
      </c>
      <c r="H506" t="s">
        <v>16</v>
      </c>
      <c r="I506" t="s">
        <v>16</v>
      </c>
      <c r="J506" t="s">
        <v>13</v>
      </c>
      <c r="K506" t="str">
        <f>IF(Hospitalisation_table[[#This Row],[month]]="?","Sep",Hospitalisation_table[[#This Row],[month]])</f>
        <v>Jun</v>
      </c>
      <c r="L506">
        <f>IF(Hospitalisation_table[[#This Row],[year]] = "?",ROUNDUP(AVERAGE(Hospitalisation_table[year]),0),Hospitalisation_table[[#This Row],[year]])</f>
        <v>1997</v>
      </c>
      <c r="M506" t="str">
        <f>IF(Hospitalisation_table[[#This Row],[Hospital tier]]="?","tier - 2",Hospitalisation_table[[#This Row],[Hospital tier]])</f>
        <v>tier - 1</v>
      </c>
      <c r="N506" t="str">
        <f>IF(Hospitalisation_table[[#This Row],[City tier]]="?","tier - 2",Hospitalisation_table[[#This Row],[City tier]])</f>
        <v>tier - 1</v>
      </c>
      <c r="O506" t="str">
        <f>IF(Hospitalisation_table[[#This Row],[State ID]]="?","Unknown",Hospitalisation_table[[#This Row],[State ID]])</f>
        <v>R1013</v>
      </c>
      <c r="P506" s="20" t="str">
        <f>_xlfn.CONCAT(Hospitalisation_table[[#This Row],[date]],"-",Hospitalisation_table[[#This Row],[Month_Updated]],"-",Hospitalisation_table[[#This Row],[Year_Update]])</f>
        <v>15-Jun-1997</v>
      </c>
      <c r="Q506">
        <f>DATEDIF(Hospitalisation_table[[#This Row],[Date of Birth]],"8-Jun-2023","Y")</f>
        <v>25</v>
      </c>
    </row>
    <row r="507" spans="1:17" x14ac:dyDescent="0.3">
      <c r="A507" t="s">
        <v>1828</v>
      </c>
      <c r="B507" t="str">
        <f>IF(Hospitalisation_table[[#This Row],[Customer ID]]="?","UnKnown",Hospitalisation_table[[#This Row],[Customer ID]])</f>
        <v>Id543</v>
      </c>
      <c r="C507">
        <v>2004</v>
      </c>
      <c r="D507" t="s">
        <v>20</v>
      </c>
      <c r="E507">
        <v>10</v>
      </c>
      <c r="F507">
        <v>3</v>
      </c>
      <c r="G507" s="24">
        <v>18223.45</v>
      </c>
      <c r="H507" t="s">
        <v>16</v>
      </c>
      <c r="I507" t="s">
        <v>12</v>
      </c>
      <c r="J507" t="s">
        <v>13</v>
      </c>
      <c r="K507" t="str">
        <f>IF(Hospitalisation_table[[#This Row],[month]]="?","Sep",Hospitalisation_table[[#This Row],[month]])</f>
        <v>Sep</v>
      </c>
      <c r="L507">
        <f>IF(Hospitalisation_table[[#This Row],[year]] = "?",ROUNDUP(AVERAGE(Hospitalisation_table[year]),0),Hospitalisation_table[[#This Row],[year]])</f>
        <v>2004</v>
      </c>
      <c r="M507" t="str">
        <f>IF(Hospitalisation_table[[#This Row],[Hospital tier]]="?","tier - 2",Hospitalisation_table[[#This Row],[Hospital tier]])</f>
        <v>tier - 1</v>
      </c>
      <c r="N507" t="str">
        <f>IF(Hospitalisation_table[[#This Row],[City tier]]="?","tier - 2",Hospitalisation_table[[#This Row],[City tier]])</f>
        <v>tier - 3</v>
      </c>
      <c r="O507" t="str">
        <f>IF(Hospitalisation_table[[#This Row],[State ID]]="?","Unknown",Hospitalisation_table[[#This Row],[State ID]])</f>
        <v>R1013</v>
      </c>
      <c r="P507" s="20" t="str">
        <f>_xlfn.CONCAT(Hospitalisation_table[[#This Row],[date]],"-",Hospitalisation_table[[#This Row],[Month_Updated]],"-",Hospitalisation_table[[#This Row],[Year_Update]])</f>
        <v>10-Sep-2004</v>
      </c>
      <c r="Q507">
        <f>DATEDIF(Hospitalisation_table[[#This Row],[Date of Birth]],"8-Jun-2023","Y")</f>
        <v>18</v>
      </c>
    </row>
    <row r="508" spans="1:17" x14ac:dyDescent="0.3">
      <c r="A508" t="s">
        <v>1829</v>
      </c>
      <c r="B508" t="str">
        <f>IF(Hospitalisation_table[[#This Row],[Customer ID]]="?","UnKnown",Hospitalisation_table[[#This Row],[Customer ID]])</f>
        <v>Id542</v>
      </c>
      <c r="C508">
        <v>1995</v>
      </c>
      <c r="D508" t="s">
        <v>35</v>
      </c>
      <c r="E508">
        <v>3</v>
      </c>
      <c r="F508">
        <v>0</v>
      </c>
      <c r="G508" s="24">
        <v>18246.5</v>
      </c>
      <c r="H508" t="s">
        <v>16</v>
      </c>
      <c r="I508" t="s">
        <v>16</v>
      </c>
      <c r="J508" t="s">
        <v>13</v>
      </c>
      <c r="K508" t="str">
        <f>IF(Hospitalisation_table[[#This Row],[month]]="?","Sep",Hospitalisation_table[[#This Row],[month]])</f>
        <v>Aug</v>
      </c>
      <c r="L508">
        <f>IF(Hospitalisation_table[[#This Row],[year]] = "?",ROUNDUP(AVERAGE(Hospitalisation_table[year]),0),Hospitalisation_table[[#This Row],[year]])</f>
        <v>1995</v>
      </c>
      <c r="M508" t="str">
        <f>IF(Hospitalisation_table[[#This Row],[Hospital tier]]="?","tier - 2",Hospitalisation_table[[#This Row],[Hospital tier]])</f>
        <v>tier - 1</v>
      </c>
      <c r="N508" t="str">
        <f>IF(Hospitalisation_table[[#This Row],[City tier]]="?","tier - 2",Hospitalisation_table[[#This Row],[City tier]])</f>
        <v>tier - 1</v>
      </c>
      <c r="O508" t="str">
        <f>IF(Hospitalisation_table[[#This Row],[State ID]]="?","Unknown",Hospitalisation_table[[#This Row],[State ID]])</f>
        <v>R1013</v>
      </c>
      <c r="P508" s="20" t="str">
        <f>_xlfn.CONCAT(Hospitalisation_table[[#This Row],[date]],"-",Hospitalisation_table[[#This Row],[Month_Updated]],"-",Hospitalisation_table[[#This Row],[Year_Update]])</f>
        <v>3-Aug-1995</v>
      </c>
      <c r="Q508">
        <f>DATEDIF(Hospitalisation_table[[#This Row],[Date of Birth]],"8-Jun-2023","Y")</f>
        <v>27</v>
      </c>
    </row>
    <row r="509" spans="1:17" x14ac:dyDescent="0.3">
      <c r="A509" t="s">
        <v>1830</v>
      </c>
      <c r="B509" t="str">
        <f>IF(Hospitalisation_table[[#This Row],[Customer ID]]="?","UnKnown",Hospitalisation_table[[#This Row],[Customer ID]])</f>
        <v>Id541</v>
      </c>
      <c r="C509">
        <v>1992</v>
      </c>
      <c r="D509" t="s">
        <v>30</v>
      </c>
      <c r="E509">
        <v>25</v>
      </c>
      <c r="F509">
        <v>3</v>
      </c>
      <c r="G509" s="24">
        <v>18259.22</v>
      </c>
      <c r="H509" t="s">
        <v>16</v>
      </c>
      <c r="I509" t="s">
        <v>12</v>
      </c>
      <c r="J509" t="s">
        <v>42</v>
      </c>
      <c r="K509" t="str">
        <f>IF(Hospitalisation_table[[#This Row],[month]]="?","Sep",Hospitalisation_table[[#This Row],[month]])</f>
        <v>Dec</v>
      </c>
      <c r="L509">
        <f>IF(Hospitalisation_table[[#This Row],[year]] = "?",ROUNDUP(AVERAGE(Hospitalisation_table[year]),0),Hospitalisation_table[[#This Row],[year]])</f>
        <v>1992</v>
      </c>
      <c r="M509" t="str">
        <f>IF(Hospitalisation_table[[#This Row],[Hospital tier]]="?","tier - 2",Hospitalisation_table[[#This Row],[Hospital tier]])</f>
        <v>tier - 1</v>
      </c>
      <c r="N509" t="str">
        <f>IF(Hospitalisation_table[[#This Row],[City tier]]="?","tier - 2",Hospitalisation_table[[#This Row],[City tier]])</f>
        <v>tier - 3</v>
      </c>
      <c r="O509" t="str">
        <f>IF(Hospitalisation_table[[#This Row],[State ID]]="?","Unknown",Hospitalisation_table[[#This Row],[State ID]])</f>
        <v>R1011</v>
      </c>
      <c r="P509" s="20" t="str">
        <f>_xlfn.CONCAT(Hospitalisation_table[[#This Row],[date]],"-",Hospitalisation_table[[#This Row],[Month_Updated]],"-",Hospitalisation_table[[#This Row],[Year_Update]])</f>
        <v>25-Dec-1992</v>
      </c>
      <c r="Q509">
        <f>DATEDIF(Hospitalisation_table[[#This Row],[Date of Birth]],"8-Jun-2023","Y")</f>
        <v>30</v>
      </c>
    </row>
    <row r="510" spans="1:17" x14ac:dyDescent="0.3">
      <c r="A510" t="s">
        <v>1831</v>
      </c>
      <c r="B510" t="str">
        <f>IF(Hospitalisation_table[[#This Row],[Customer ID]]="?","UnKnown",Hospitalisation_table[[#This Row],[Customer ID]])</f>
        <v>Id540</v>
      </c>
      <c r="C510">
        <v>1995</v>
      </c>
      <c r="D510" t="s">
        <v>10</v>
      </c>
      <c r="E510">
        <v>4</v>
      </c>
      <c r="F510">
        <v>0</v>
      </c>
      <c r="G510" s="24">
        <v>18310.740000000002</v>
      </c>
      <c r="H510" t="s">
        <v>16</v>
      </c>
      <c r="I510" t="s">
        <v>12</v>
      </c>
      <c r="J510" t="s">
        <v>23</v>
      </c>
      <c r="K510" t="str">
        <f>IF(Hospitalisation_table[[#This Row],[month]]="?","Sep",Hospitalisation_table[[#This Row],[month]])</f>
        <v>Jul</v>
      </c>
      <c r="L510">
        <f>IF(Hospitalisation_table[[#This Row],[year]] = "?",ROUNDUP(AVERAGE(Hospitalisation_table[year]),0),Hospitalisation_table[[#This Row],[year]])</f>
        <v>1995</v>
      </c>
      <c r="M510" t="str">
        <f>IF(Hospitalisation_table[[#This Row],[Hospital tier]]="?","tier - 2",Hospitalisation_table[[#This Row],[Hospital tier]])</f>
        <v>tier - 1</v>
      </c>
      <c r="N510" t="str">
        <f>IF(Hospitalisation_table[[#This Row],[City tier]]="?","tier - 2",Hospitalisation_table[[#This Row],[City tier]])</f>
        <v>tier - 3</v>
      </c>
      <c r="O510" t="str">
        <f>IF(Hospitalisation_table[[#This Row],[State ID]]="?","Unknown",Hospitalisation_table[[#This Row],[State ID]])</f>
        <v>R1012</v>
      </c>
      <c r="P510" s="20" t="str">
        <f>_xlfn.CONCAT(Hospitalisation_table[[#This Row],[date]],"-",Hospitalisation_table[[#This Row],[Month_Updated]],"-",Hospitalisation_table[[#This Row],[Year_Update]])</f>
        <v>4-Jul-1995</v>
      </c>
      <c r="Q510">
        <f>DATEDIF(Hospitalisation_table[[#This Row],[Date of Birth]],"8-Jun-2023","Y")</f>
        <v>27</v>
      </c>
    </row>
    <row r="511" spans="1:17" x14ac:dyDescent="0.3">
      <c r="A511" t="s">
        <v>2319</v>
      </c>
      <c r="B511" t="str">
        <f>IF(Hospitalisation_table[[#This Row],[Customer ID]]="?","UnKnown",Hospitalisation_table[[#This Row],[Customer ID]])</f>
        <v>Id54</v>
      </c>
      <c r="C511">
        <v>1965</v>
      </c>
      <c r="D511" t="s">
        <v>15</v>
      </c>
      <c r="E511">
        <v>29</v>
      </c>
      <c r="F511">
        <v>0</v>
      </c>
      <c r="G511" s="24">
        <v>43073.760000000002</v>
      </c>
      <c r="H511" t="s">
        <v>11</v>
      </c>
      <c r="I511" t="s">
        <v>11</v>
      </c>
      <c r="J511" t="s">
        <v>42</v>
      </c>
      <c r="K511" t="str">
        <f>IF(Hospitalisation_table[[#This Row],[month]]="?","Sep",Hospitalisation_table[[#This Row],[month]])</f>
        <v>Nov</v>
      </c>
      <c r="L511">
        <f>IF(Hospitalisation_table[[#This Row],[year]] = "?",ROUNDUP(AVERAGE(Hospitalisation_table[year]),0),Hospitalisation_table[[#This Row],[year]])</f>
        <v>1965</v>
      </c>
      <c r="M511" t="str">
        <f>IF(Hospitalisation_table[[#This Row],[Hospital tier]]="?","tier - 2",Hospitalisation_table[[#This Row],[Hospital tier]])</f>
        <v>tier - 2</v>
      </c>
      <c r="N511" t="str">
        <f>IF(Hospitalisation_table[[#This Row],[City tier]]="?","tier - 2",Hospitalisation_table[[#This Row],[City tier]])</f>
        <v>tier - 2</v>
      </c>
      <c r="O511" t="str">
        <f>IF(Hospitalisation_table[[#This Row],[State ID]]="?","Unknown",Hospitalisation_table[[#This Row],[State ID]])</f>
        <v>R1011</v>
      </c>
      <c r="P511" s="20" t="str">
        <f>_xlfn.CONCAT(Hospitalisation_table[[#This Row],[date]],"-",Hospitalisation_table[[#This Row],[Month_Updated]],"-",Hospitalisation_table[[#This Row],[Year_Update]])</f>
        <v>29-Nov-1965</v>
      </c>
      <c r="Q511">
        <f>DATEDIF(Hospitalisation_table[[#This Row],[Date of Birth]],"8-Jun-2023","Y")</f>
        <v>57</v>
      </c>
    </row>
    <row r="512" spans="1:17" x14ac:dyDescent="0.3">
      <c r="A512" t="s">
        <v>1832</v>
      </c>
      <c r="B512" t="str">
        <f>IF(Hospitalisation_table[[#This Row],[Customer ID]]="?","UnKnown",Hospitalisation_table[[#This Row],[Customer ID]])</f>
        <v>Id539</v>
      </c>
      <c r="C512">
        <v>1999</v>
      </c>
      <c r="D512" t="s">
        <v>30</v>
      </c>
      <c r="E512">
        <v>15</v>
      </c>
      <c r="F512">
        <v>1</v>
      </c>
      <c r="G512" s="24">
        <v>18328.240000000002</v>
      </c>
      <c r="H512" t="s">
        <v>16</v>
      </c>
      <c r="I512" t="s">
        <v>11</v>
      </c>
      <c r="J512" t="s">
        <v>13</v>
      </c>
      <c r="K512" t="str">
        <f>IF(Hospitalisation_table[[#This Row],[month]]="?","Sep",Hospitalisation_table[[#This Row],[month]])</f>
        <v>Dec</v>
      </c>
      <c r="L512">
        <f>IF(Hospitalisation_table[[#This Row],[year]] = "?",ROUNDUP(AVERAGE(Hospitalisation_table[year]),0),Hospitalisation_table[[#This Row],[year]])</f>
        <v>1999</v>
      </c>
      <c r="M512" t="str">
        <f>IF(Hospitalisation_table[[#This Row],[Hospital tier]]="?","tier - 2",Hospitalisation_table[[#This Row],[Hospital tier]])</f>
        <v>tier - 1</v>
      </c>
      <c r="N512" t="str">
        <f>IF(Hospitalisation_table[[#This Row],[City tier]]="?","tier - 2",Hospitalisation_table[[#This Row],[City tier]])</f>
        <v>tier - 2</v>
      </c>
      <c r="O512" t="str">
        <f>IF(Hospitalisation_table[[#This Row],[State ID]]="?","Unknown",Hospitalisation_table[[#This Row],[State ID]])</f>
        <v>R1013</v>
      </c>
      <c r="P512" s="20" t="str">
        <f>_xlfn.CONCAT(Hospitalisation_table[[#This Row],[date]],"-",Hospitalisation_table[[#This Row],[Month_Updated]],"-",Hospitalisation_table[[#This Row],[Year_Update]])</f>
        <v>15-Dec-1999</v>
      </c>
      <c r="Q512">
        <f>DATEDIF(Hospitalisation_table[[#This Row],[Date of Birth]],"8-Jun-2023","Y")</f>
        <v>23</v>
      </c>
    </row>
    <row r="513" spans="1:17" x14ac:dyDescent="0.3">
      <c r="A513" t="s">
        <v>1833</v>
      </c>
      <c r="B513" t="str">
        <f>IF(Hospitalisation_table[[#This Row],[Customer ID]]="?","UnKnown",Hospitalisation_table[[#This Row],[Customer ID]])</f>
        <v>Id538</v>
      </c>
      <c r="C513">
        <v>1964</v>
      </c>
      <c r="D513" t="s">
        <v>20</v>
      </c>
      <c r="E513">
        <v>26</v>
      </c>
      <c r="F513">
        <v>0</v>
      </c>
      <c r="G513" s="24">
        <v>18443.11</v>
      </c>
      <c r="H513" t="s">
        <v>16</v>
      </c>
      <c r="I513" t="s">
        <v>11</v>
      </c>
      <c r="J513" t="s">
        <v>23</v>
      </c>
      <c r="K513" t="str">
        <f>IF(Hospitalisation_table[[#This Row],[month]]="?","Sep",Hospitalisation_table[[#This Row],[month]])</f>
        <v>Sep</v>
      </c>
      <c r="L513">
        <f>IF(Hospitalisation_table[[#This Row],[year]] = "?",ROUNDUP(AVERAGE(Hospitalisation_table[year]),0),Hospitalisation_table[[#This Row],[year]])</f>
        <v>1964</v>
      </c>
      <c r="M513" t="str">
        <f>IF(Hospitalisation_table[[#This Row],[Hospital tier]]="?","tier - 2",Hospitalisation_table[[#This Row],[Hospital tier]])</f>
        <v>tier - 1</v>
      </c>
      <c r="N513" t="str">
        <f>IF(Hospitalisation_table[[#This Row],[City tier]]="?","tier - 2",Hospitalisation_table[[#This Row],[City tier]])</f>
        <v>tier - 2</v>
      </c>
      <c r="O513" t="str">
        <f>IF(Hospitalisation_table[[#This Row],[State ID]]="?","Unknown",Hospitalisation_table[[#This Row],[State ID]])</f>
        <v>R1012</v>
      </c>
      <c r="P513" s="20" t="str">
        <f>_xlfn.CONCAT(Hospitalisation_table[[#This Row],[date]],"-",Hospitalisation_table[[#This Row],[Month_Updated]],"-",Hospitalisation_table[[#This Row],[Year_Update]])</f>
        <v>26-Sep-1964</v>
      </c>
      <c r="Q513">
        <f>DATEDIF(Hospitalisation_table[[#This Row],[Date of Birth]],"8-Jun-2023","Y")</f>
        <v>58</v>
      </c>
    </row>
    <row r="514" spans="1:17" x14ac:dyDescent="0.3">
      <c r="A514" t="s">
        <v>1834</v>
      </c>
      <c r="B514" t="str">
        <f>IF(Hospitalisation_table[[#This Row],[Customer ID]]="?","UnKnown",Hospitalisation_table[[#This Row],[Customer ID]])</f>
        <v>Id537</v>
      </c>
      <c r="C514">
        <v>1986</v>
      </c>
      <c r="D514" t="s">
        <v>35</v>
      </c>
      <c r="E514">
        <v>12</v>
      </c>
      <c r="F514">
        <v>2</v>
      </c>
      <c r="G514" s="24">
        <v>18608.259999999998</v>
      </c>
      <c r="H514" t="s">
        <v>16</v>
      </c>
      <c r="I514" t="s">
        <v>12</v>
      </c>
      <c r="J514" t="s">
        <v>42</v>
      </c>
      <c r="K514" t="str">
        <f>IF(Hospitalisation_table[[#This Row],[month]]="?","Sep",Hospitalisation_table[[#This Row],[month]])</f>
        <v>Aug</v>
      </c>
      <c r="L514">
        <f>IF(Hospitalisation_table[[#This Row],[year]] = "?",ROUNDUP(AVERAGE(Hospitalisation_table[year]),0),Hospitalisation_table[[#This Row],[year]])</f>
        <v>1986</v>
      </c>
      <c r="M514" t="str">
        <f>IF(Hospitalisation_table[[#This Row],[Hospital tier]]="?","tier - 2",Hospitalisation_table[[#This Row],[Hospital tier]])</f>
        <v>tier - 1</v>
      </c>
      <c r="N514" t="str">
        <f>IF(Hospitalisation_table[[#This Row],[City tier]]="?","tier - 2",Hospitalisation_table[[#This Row],[City tier]])</f>
        <v>tier - 3</v>
      </c>
      <c r="O514" t="str">
        <f>IF(Hospitalisation_table[[#This Row],[State ID]]="?","Unknown",Hospitalisation_table[[#This Row],[State ID]])</f>
        <v>R1011</v>
      </c>
      <c r="P514" s="20" t="str">
        <f>_xlfn.CONCAT(Hospitalisation_table[[#This Row],[date]],"-",Hospitalisation_table[[#This Row],[Month_Updated]],"-",Hospitalisation_table[[#This Row],[Year_Update]])</f>
        <v>12-Aug-1986</v>
      </c>
      <c r="Q514">
        <f>DATEDIF(Hospitalisation_table[[#This Row],[Date of Birth]],"8-Jun-2023","Y")</f>
        <v>36</v>
      </c>
    </row>
    <row r="515" spans="1:17" x14ac:dyDescent="0.3">
      <c r="A515" t="s">
        <v>1835</v>
      </c>
      <c r="B515" t="str">
        <f>IF(Hospitalisation_table[[#This Row],[Customer ID]]="?","UnKnown",Hospitalisation_table[[#This Row],[Customer ID]])</f>
        <v>Id536</v>
      </c>
      <c r="C515">
        <v>1998</v>
      </c>
      <c r="D515" t="s">
        <v>20</v>
      </c>
      <c r="E515">
        <v>23</v>
      </c>
      <c r="F515">
        <v>0</v>
      </c>
      <c r="G515" s="24">
        <v>18648.419999999998</v>
      </c>
      <c r="H515" t="s">
        <v>16</v>
      </c>
      <c r="I515" t="s">
        <v>16</v>
      </c>
      <c r="J515" t="s">
        <v>166</v>
      </c>
      <c r="K515" t="str">
        <f>IF(Hospitalisation_table[[#This Row],[month]]="?","Sep",Hospitalisation_table[[#This Row],[month]])</f>
        <v>Sep</v>
      </c>
      <c r="L515">
        <f>IF(Hospitalisation_table[[#This Row],[year]] = "?",ROUNDUP(AVERAGE(Hospitalisation_table[year]),0),Hospitalisation_table[[#This Row],[year]])</f>
        <v>1998</v>
      </c>
      <c r="M515" t="str">
        <f>IF(Hospitalisation_table[[#This Row],[Hospital tier]]="?","tier - 2",Hospitalisation_table[[#This Row],[Hospital tier]])</f>
        <v>tier - 1</v>
      </c>
      <c r="N515" t="str">
        <f>IF(Hospitalisation_table[[#This Row],[City tier]]="?","tier - 2",Hospitalisation_table[[#This Row],[City tier]])</f>
        <v>tier - 1</v>
      </c>
      <c r="O515" t="str">
        <f>IF(Hospitalisation_table[[#This Row],[State ID]]="?","Unknown",Hospitalisation_table[[#This Row],[State ID]])</f>
        <v>R1019</v>
      </c>
      <c r="P515" s="20" t="str">
        <f>_xlfn.CONCAT(Hospitalisation_table[[#This Row],[date]],"-",Hospitalisation_table[[#This Row],[Month_Updated]],"-",Hospitalisation_table[[#This Row],[Year_Update]])</f>
        <v>23-Sep-1998</v>
      </c>
      <c r="Q515">
        <f>DATEDIF(Hospitalisation_table[[#This Row],[Date of Birth]],"8-Jun-2023","Y")</f>
        <v>24</v>
      </c>
    </row>
    <row r="516" spans="1:17" x14ac:dyDescent="0.3">
      <c r="A516" t="s">
        <v>1836</v>
      </c>
      <c r="B516" t="str">
        <f>IF(Hospitalisation_table[[#This Row],[Customer ID]]="?","UnKnown",Hospitalisation_table[[#This Row],[Customer ID]])</f>
        <v>Id535</v>
      </c>
      <c r="C516">
        <v>1970</v>
      </c>
      <c r="D516" t="s">
        <v>37</v>
      </c>
      <c r="E516">
        <v>17</v>
      </c>
      <c r="F516">
        <v>0</v>
      </c>
      <c r="G516" s="24">
        <v>18682.740000000002</v>
      </c>
      <c r="H516" t="s">
        <v>16</v>
      </c>
      <c r="I516" t="s">
        <v>12</v>
      </c>
      <c r="J516" t="s">
        <v>23</v>
      </c>
      <c r="K516" t="str">
        <f>IF(Hospitalisation_table[[#This Row],[month]]="?","Sep",Hospitalisation_table[[#This Row],[month]])</f>
        <v>Oct</v>
      </c>
      <c r="L516">
        <f>IF(Hospitalisation_table[[#This Row],[year]] = "?",ROUNDUP(AVERAGE(Hospitalisation_table[year]),0),Hospitalisation_table[[#This Row],[year]])</f>
        <v>1970</v>
      </c>
      <c r="M516" t="str">
        <f>IF(Hospitalisation_table[[#This Row],[Hospital tier]]="?","tier - 2",Hospitalisation_table[[#This Row],[Hospital tier]])</f>
        <v>tier - 1</v>
      </c>
      <c r="N516" t="str">
        <f>IF(Hospitalisation_table[[#This Row],[City tier]]="?","tier - 2",Hospitalisation_table[[#This Row],[City tier]])</f>
        <v>tier - 3</v>
      </c>
      <c r="O516" t="str">
        <f>IF(Hospitalisation_table[[#This Row],[State ID]]="?","Unknown",Hospitalisation_table[[#This Row],[State ID]])</f>
        <v>R1012</v>
      </c>
      <c r="P516" s="20" t="str">
        <f>_xlfn.CONCAT(Hospitalisation_table[[#This Row],[date]],"-",Hospitalisation_table[[#This Row],[Month_Updated]],"-",Hospitalisation_table[[#This Row],[Year_Update]])</f>
        <v>17-Oct-1970</v>
      </c>
      <c r="Q516">
        <f>DATEDIF(Hospitalisation_table[[#This Row],[Date of Birth]],"8-Jun-2023","Y")</f>
        <v>52</v>
      </c>
    </row>
    <row r="517" spans="1:17" x14ac:dyDescent="0.3">
      <c r="A517" t="s">
        <v>1837</v>
      </c>
      <c r="B517" t="str">
        <f>IF(Hospitalisation_table[[#This Row],[Customer ID]]="?","UnKnown",Hospitalisation_table[[#This Row],[Customer ID]])</f>
        <v>Id534</v>
      </c>
      <c r="C517">
        <v>1967</v>
      </c>
      <c r="D517" t="s">
        <v>35</v>
      </c>
      <c r="E517">
        <v>30</v>
      </c>
      <c r="F517">
        <v>0</v>
      </c>
      <c r="G517" s="24">
        <v>18694.689999999999</v>
      </c>
      <c r="H517" t="s">
        <v>16</v>
      </c>
      <c r="I517" t="s">
        <v>16</v>
      </c>
      <c r="J517" t="s">
        <v>249</v>
      </c>
      <c r="K517" t="str">
        <f>IF(Hospitalisation_table[[#This Row],[month]]="?","Sep",Hospitalisation_table[[#This Row],[month]])</f>
        <v>Aug</v>
      </c>
      <c r="L517">
        <f>IF(Hospitalisation_table[[#This Row],[year]] = "?",ROUNDUP(AVERAGE(Hospitalisation_table[year]),0),Hospitalisation_table[[#This Row],[year]])</f>
        <v>1967</v>
      </c>
      <c r="M517" t="str">
        <f>IF(Hospitalisation_table[[#This Row],[Hospital tier]]="?","tier - 2",Hospitalisation_table[[#This Row],[Hospital tier]])</f>
        <v>tier - 1</v>
      </c>
      <c r="N517" t="str">
        <f>IF(Hospitalisation_table[[#This Row],[City tier]]="?","tier - 2",Hospitalisation_table[[#This Row],[City tier]])</f>
        <v>tier - 1</v>
      </c>
      <c r="O517" t="str">
        <f>IF(Hospitalisation_table[[#This Row],[State ID]]="?","Unknown",Hospitalisation_table[[#This Row],[State ID]])</f>
        <v>R1023</v>
      </c>
      <c r="P517" s="20" t="str">
        <f>_xlfn.CONCAT(Hospitalisation_table[[#This Row],[date]],"-",Hospitalisation_table[[#This Row],[Month_Updated]],"-",Hospitalisation_table[[#This Row],[Year_Update]])</f>
        <v>30-Aug-1967</v>
      </c>
      <c r="Q517">
        <f>DATEDIF(Hospitalisation_table[[#This Row],[Date of Birth]],"8-Jun-2023","Y")</f>
        <v>55</v>
      </c>
    </row>
    <row r="518" spans="1:17" x14ac:dyDescent="0.3">
      <c r="A518" t="s">
        <v>1838</v>
      </c>
      <c r="B518" t="str">
        <f>IF(Hospitalisation_table[[#This Row],[Customer ID]]="?","UnKnown",Hospitalisation_table[[#This Row],[Customer ID]])</f>
        <v>Id533</v>
      </c>
      <c r="C518">
        <v>1992</v>
      </c>
      <c r="D518" t="s">
        <v>30</v>
      </c>
      <c r="E518">
        <v>27</v>
      </c>
      <c r="F518">
        <v>3</v>
      </c>
      <c r="G518" s="24">
        <v>18765.88</v>
      </c>
      <c r="H518" t="s">
        <v>16</v>
      </c>
      <c r="I518" t="s">
        <v>11</v>
      </c>
      <c r="J518" t="s">
        <v>23</v>
      </c>
      <c r="K518" t="str">
        <f>IF(Hospitalisation_table[[#This Row],[month]]="?","Sep",Hospitalisation_table[[#This Row],[month]])</f>
        <v>Dec</v>
      </c>
      <c r="L518">
        <f>IF(Hospitalisation_table[[#This Row],[year]] = "?",ROUNDUP(AVERAGE(Hospitalisation_table[year]),0),Hospitalisation_table[[#This Row],[year]])</f>
        <v>1992</v>
      </c>
      <c r="M518" t="str">
        <f>IF(Hospitalisation_table[[#This Row],[Hospital tier]]="?","tier - 2",Hospitalisation_table[[#This Row],[Hospital tier]])</f>
        <v>tier - 1</v>
      </c>
      <c r="N518" t="str">
        <f>IF(Hospitalisation_table[[#This Row],[City tier]]="?","tier - 2",Hospitalisation_table[[#This Row],[City tier]])</f>
        <v>tier - 2</v>
      </c>
      <c r="O518" t="str">
        <f>IF(Hospitalisation_table[[#This Row],[State ID]]="?","Unknown",Hospitalisation_table[[#This Row],[State ID]])</f>
        <v>R1012</v>
      </c>
      <c r="P518" s="20" t="str">
        <f>_xlfn.CONCAT(Hospitalisation_table[[#This Row],[date]],"-",Hospitalisation_table[[#This Row],[Month_Updated]],"-",Hospitalisation_table[[#This Row],[Year_Update]])</f>
        <v>27-Dec-1992</v>
      </c>
      <c r="Q518">
        <f>DATEDIF(Hospitalisation_table[[#This Row],[Date of Birth]],"8-Jun-2023","Y")</f>
        <v>30</v>
      </c>
    </row>
    <row r="519" spans="1:17" x14ac:dyDescent="0.3">
      <c r="A519" t="s">
        <v>1839</v>
      </c>
      <c r="B519" t="str">
        <f>IF(Hospitalisation_table[[#This Row],[Customer ID]]="?","UnKnown",Hospitalisation_table[[#This Row],[Customer ID]])</f>
        <v>Id532</v>
      </c>
      <c r="C519">
        <v>1979</v>
      </c>
      <c r="D519" t="s">
        <v>15</v>
      </c>
      <c r="E519">
        <v>19</v>
      </c>
      <c r="F519">
        <v>2</v>
      </c>
      <c r="G519" s="24">
        <v>18767.740000000002</v>
      </c>
      <c r="H519" t="s">
        <v>16</v>
      </c>
      <c r="I519" t="s">
        <v>16</v>
      </c>
      <c r="J519" t="s">
        <v>13</v>
      </c>
      <c r="K519" t="str">
        <f>IF(Hospitalisation_table[[#This Row],[month]]="?","Sep",Hospitalisation_table[[#This Row],[month]])</f>
        <v>Nov</v>
      </c>
      <c r="L519">
        <f>IF(Hospitalisation_table[[#This Row],[year]] = "?",ROUNDUP(AVERAGE(Hospitalisation_table[year]),0),Hospitalisation_table[[#This Row],[year]])</f>
        <v>1979</v>
      </c>
      <c r="M519" t="str">
        <f>IF(Hospitalisation_table[[#This Row],[Hospital tier]]="?","tier - 2",Hospitalisation_table[[#This Row],[Hospital tier]])</f>
        <v>tier - 1</v>
      </c>
      <c r="N519" t="str">
        <f>IF(Hospitalisation_table[[#This Row],[City tier]]="?","tier - 2",Hospitalisation_table[[#This Row],[City tier]])</f>
        <v>tier - 1</v>
      </c>
      <c r="O519" t="str">
        <f>IF(Hospitalisation_table[[#This Row],[State ID]]="?","Unknown",Hospitalisation_table[[#This Row],[State ID]])</f>
        <v>R1013</v>
      </c>
      <c r="P519" s="20" t="str">
        <f>_xlfn.CONCAT(Hospitalisation_table[[#This Row],[date]],"-",Hospitalisation_table[[#This Row],[Month_Updated]],"-",Hospitalisation_table[[#This Row],[Year_Update]])</f>
        <v>19-Nov-1979</v>
      </c>
      <c r="Q519">
        <f>DATEDIF(Hospitalisation_table[[#This Row],[Date of Birth]],"8-Jun-2023","Y")</f>
        <v>43</v>
      </c>
    </row>
    <row r="520" spans="1:17" x14ac:dyDescent="0.3">
      <c r="A520" t="s">
        <v>1840</v>
      </c>
      <c r="B520" t="str">
        <f>IF(Hospitalisation_table[[#This Row],[Customer ID]]="?","UnKnown",Hospitalisation_table[[#This Row],[Customer ID]])</f>
        <v>Id531</v>
      </c>
      <c r="C520">
        <v>1995</v>
      </c>
      <c r="D520" t="s">
        <v>15</v>
      </c>
      <c r="E520">
        <v>28</v>
      </c>
      <c r="F520">
        <v>3</v>
      </c>
      <c r="G520" s="24">
        <v>18804.75</v>
      </c>
      <c r="H520" t="s">
        <v>16</v>
      </c>
      <c r="I520" t="s">
        <v>16</v>
      </c>
      <c r="J520" t="s">
        <v>23</v>
      </c>
      <c r="K520" t="str">
        <f>IF(Hospitalisation_table[[#This Row],[month]]="?","Sep",Hospitalisation_table[[#This Row],[month]])</f>
        <v>Nov</v>
      </c>
      <c r="L520">
        <f>IF(Hospitalisation_table[[#This Row],[year]] = "?",ROUNDUP(AVERAGE(Hospitalisation_table[year]),0),Hospitalisation_table[[#This Row],[year]])</f>
        <v>1995</v>
      </c>
      <c r="M520" t="str">
        <f>IF(Hospitalisation_table[[#This Row],[Hospital tier]]="?","tier - 2",Hospitalisation_table[[#This Row],[Hospital tier]])</f>
        <v>tier - 1</v>
      </c>
      <c r="N520" t="str">
        <f>IF(Hospitalisation_table[[#This Row],[City tier]]="?","tier - 2",Hospitalisation_table[[#This Row],[City tier]])</f>
        <v>tier - 1</v>
      </c>
      <c r="O520" t="str">
        <f>IF(Hospitalisation_table[[#This Row],[State ID]]="?","Unknown",Hospitalisation_table[[#This Row],[State ID]])</f>
        <v>R1012</v>
      </c>
      <c r="P520" s="20" t="str">
        <f>_xlfn.CONCAT(Hospitalisation_table[[#This Row],[date]],"-",Hospitalisation_table[[#This Row],[Month_Updated]],"-",Hospitalisation_table[[#This Row],[Year_Update]])</f>
        <v>28-Nov-1995</v>
      </c>
      <c r="Q520">
        <f>DATEDIF(Hospitalisation_table[[#This Row],[Date of Birth]],"8-Jun-2023","Y")</f>
        <v>27</v>
      </c>
    </row>
    <row r="521" spans="1:17" x14ac:dyDescent="0.3">
      <c r="A521" t="s">
        <v>1841</v>
      </c>
      <c r="B521" t="str">
        <f>IF(Hospitalisation_table[[#This Row],[Customer ID]]="?","UnKnown",Hospitalisation_table[[#This Row],[Customer ID]])</f>
        <v>Id530</v>
      </c>
      <c r="C521">
        <v>1979</v>
      </c>
      <c r="D521" t="s">
        <v>37</v>
      </c>
      <c r="E521">
        <v>15</v>
      </c>
      <c r="F521">
        <v>2</v>
      </c>
      <c r="G521" s="24">
        <v>18806.150000000001</v>
      </c>
      <c r="H521" t="s">
        <v>16</v>
      </c>
      <c r="I521" t="s">
        <v>11</v>
      </c>
      <c r="J521" t="s">
        <v>13</v>
      </c>
      <c r="K521" t="str">
        <f>IF(Hospitalisation_table[[#This Row],[month]]="?","Sep",Hospitalisation_table[[#This Row],[month]])</f>
        <v>Oct</v>
      </c>
      <c r="L521">
        <f>IF(Hospitalisation_table[[#This Row],[year]] = "?",ROUNDUP(AVERAGE(Hospitalisation_table[year]),0),Hospitalisation_table[[#This Row],[year]])</f>
        <v>1979</v>
      </c>
      <c r="M521" t="str">
        <f>IF(Hospitalisation_table[[#This Row],[Hospital tier]]="?","tier - 2",Hospitalisation_table[[#This Row],[Hospital tier]])</f>
        <v>tier - 1</v>
      </c>
      <c r="N521" t="str">
        <f>IF(Hospitalisation_table[[#This Row],[City tier]]="?","tier - 2",Hospitalisation_table[[#This Row],[City tier]])</f>
        <v>tier - 2</v>
      </c>
      <c r="O521" t="str">
        <f>IF(Hospitalisation_table[[#This Row],[State ID]]="?","Unknown",Hospitalisation_table[[#This Row],[State ID]])</f>
        <v>R1013</v>
      </c>
      <c r="P521" s="20" t="str">
        <f>_xlfn.CONCAT(Hospitalisation_table[[#This Row],[date]],"-",Hospitalisation_table[[#This Row],[Month_Updated]],"-",Hospitalisation_table[[#This Row],[Year_Update]])</f>
        <v>15-Oct-1979</v>
      </c>
      <c r="Q521">
        <f>DATEDIF(Hospitalisation_table[[#This Row],[Date of Birth]],"8-Jun-2023","Y")</f>
        <v>43</v>
      </c>
    </row>
    <row r="522" spans="1:17" x14ac:dyDescent="0.3">
      <c r="A522" t="s">
        <v>2320</v>
      </c>
      <c r="B522" t="str">
        <f>IF(Hospitalisation_table[[#This Row],[Customer ID]]="?","UnKnown",Hospitalisation_table[[#This Row],[Customer ID]])</f>
        <v>Id53</v>
      </c>
      <c r="C522">
        <v>1969</v>
      </c>
      <c r="D522" t="s">
        <v>30</v>
      </c>
      <c r="E522">
        <v>3</v>
      </c>
      <c r="F522">
        <v>0</v>
      </c>
      <c r="G522" s="24">
        <v>43254.42</v>
      </c>
      <c r="H522" t="s">
        <v>11</v>
      </c>
      <c r="I522" t="s">
        <v>11</v>
      </c>
      <c r="J522" t="s">
        <v>168</v>
      </c>
      <c r="K522" t="str">
        <f>IF(Hospitalisation_table[[#This Row],[month]]="?","Sep",Hospitalisation_table[[#This Row],[month]])</f>
        <v>Dec</v>
      </c>
      <c r="L522">
        <f>IF(Hospitalisation_table[[#This Row],[year]] = "?",ROUNDUP(AVERAGE(Hospitalisation_table[year]),0),Hospitalisation_table[[#This Row],[year]])</f>
        <v>1969</v>
      </c>
      <c r="M522" t="str">
        <f>IF(Hospitalisation_table[[#This Row],[Hospital tier]]="?","tier - 2",Hospitalisation_table[[#This Row],[Hospital tier]])</f>
        <v>tier - 2</v>
      </c>
      <c r="N522" t="str">
        <f>IF(Hospitalisation_table[[#This Row],[City tier]]="?","tier - 2",Hospitalisation_table[[#This Row],[City tier]])</f>
        <v>tier - 2</v>
      </c>
      <c r="O522" t="str">
        <f>IF(Hospitalisation_table[[#This Row],[State ID]]="?","Unknown",Hospitalisation_table[[#This Row],[State ID]])</f>
        <v>R1016</v>
      </c>
      <c r="P522" s="20" t="str">
        <f>_xlfn.CONCAT(Hospitalisation_table[[#This Row],[date]],"-",Hospitalisation_table[[#This Row],[Month_Updated]],"-",Hospitalisation_table[[#This Row],[Year_Update]])</f>
        <v>3-Dec-1969</v>
      </c>
      <c r="Q522">
        <f>DATEDIF(Hospitalisation_table[[#This Row],[Date of Birth]],"8-Jun-2023","Y")</f>
        <v>53</v>
      </c>
    </row>
    <row r="523" spans="1:17" x14ac:dyDescent="0.3">
      <c r="A523" t="s">
        <v>1842</v>
      </c>
      <c r="B523" t="str">
        <f>IF(Hospitalisation_table[[#This Row],[Customer ID]]="?","UnKnown",Hospitalisation_table[[#This Row],[Customer ID]])</f>
        <v>Id529</v>
      </c>
      <c r="C523">
        <v>1962</v>
      </c>
      <c r="D523" t="s">
        <v>30</v>
      </c>
      <c r="E523">
        <v>18</v>
      </c>
      <c r="F523">
        <v>0</v>
      </c>
      <c r="G523" s="24">
        <v>18815.53</v>
      </c>
      <c r="H523" t="s">
        <v>16</v>
      </c>
      <c r="I523" t="s">
        <v>16</v>
      </c>
      <c r="J523" t="s">
        <v>249</v>
      </c>
      <c r="K523" t="str">
        <f>IF(Hospitalisation_table[[#This Row],[month]]="?","Sep",Hospitalisation_table[[#This Row],[month]])</f>
        <v>Dec</v>
      </c>
      <c r="L523">
        <f>IF(Hospitalisation_table[[#This Row],[year]] = "?",ROUNDUP(AVERAGE(Hospitalisation_table[year]),0),Hospitalisation_table[[#This Row],[year]])</f>
        <v>1962</v>
      </c>
      <c r="M523" t="str">
        <f>IF(Hospitalisation_table[[#This Row],[Hospital tier]]="?","tier - 2",Hospitalisation_table[[#This Row],[Hospital tier]])</f>
        <v>tier - 1</v>
      </c>
      <c r="N523" t="str">
        <f>IF(Hospitalisation_table[[#This Row],[City tier]]="?","tier - 2",Hospitalisation_table[[#This Row],[City tier]])</f>
        <v>tier - 1</v>
      </c>
      <c r="O523" t="str">
        <f>IF(Hospitalisation_table[[#This Row],[State ID]]="?","Unknown",Hospitalisation_table[[#This Row],[State ID]])</f>
        <v>R1023</v>
      </c>
      <c r="P523" s="20" t="str">
        <f>_xlfn.CONCAT(Hospitalisation_table[[#This Row],[date]],"-",Hospitalisation_table[[#This Row],[Month_Updated]],"-",Hospitalisation_table[[#This Row],[Year_Update]])</f>
        <v>18-Dec-1962</v>
      </c>
      <c r="Q523">
        <f>DATEDIF(Hospitalisation_table[[#This Row],[Date of Birth]],"8-Jun-2023","Y")</f>
        <v>60</v>
      </c>
    </row>
    <row r="524" spans="1:17" x14ac:dyDescent="0.3">
      <c r="A524" t="s">
        <v>1843</v>
      </c>
      <c r="B524" t="str">
        <f>IF(Hospitalisation_table[[#This Row],[Customer ID]]="?","UnKnown",Hospitalisation_table[[#This Row],[Customer ID]])</f>
        <v>Id528</v>
      </c>
      <c r="C524">
        <v>2003</v>
      </c>
      <c r="D524" t="s">
        <v>10</v>
      </c>
      <c r="E524">
        <v>24</v>
      </c>
      <c r="F524">
        <v>3</v>
      </c>
      <c r="G524" s="24">
        <v>18838.7</v>
      </c>
      <c r="H524" t="s">
        <v>16</v>
      </c>
      <c r="I524" t="s">
        <v>12</v>
      </c>
      <c r="J524" t="s">
        <v>23</v>
      </c>
      <c r="K524" t="str">
        <f>IF(Hospitalisation_table[[#This Row],[month]]="?","Sep",Hospitalisation_table[[#This Row],[month]])</f>
        <v>Jul</v>
      </c>
      <c r="L524">
        <f>IF(Hospitalisation_table[[#This Row],[year]] = "?",ROUNDUP(AVERAGE(Hospitalisation_table[year]),0),Hospitalisation_table[[#This Row],[year]])</f>
        <v>2003</v>
      </c>
      <c r="M524" t="str">
        <f>IF(Hospitalisation_table[[#This Row],[Hospital tier]]="?","tier - 2",Hospitalisation_table[[#This Row],[Hospital tier]])</f>
        <v>tier - 1</v>
      </c>
      <c r="N524" t="str">
        <f>IF(Hospitalisation_table[[#This Row],[City tier]]="?","tier - 2",Hospitalisation_table[[#This Row],[City tier]])</f>
        <v>tier - 3</v>
      </c>
      <c r="O524" t="str">
        <f>IF(Hospitalisation_table[[#This Row],[State ID]]="?","Unknown",Hospitalisation_table[[#This Row],[State ID]])</f>
        <v>R1012</v>
      </c>
      <c r="P524" s="20" t="str">
        <f>_xlfn.CONCAT(Hospitalisation_table[[#This Row],[date]],"-",Hospitalisation_table[[#This Row],[Month_Updated]],"-",Hospitalisation_table[[#This Row],[Year_Update]])</f>
        <v>24-Jul-2003</v>
      </c>
      <c r="Q524">
        <f>DATEDIF(Hospitalisation_table[[#This Row],[Date of Birth]],"8-Jun-2023","Y")</f>
        <v>19</v>
      </c>
    </row>
    <row r="525" spans="1:17" x14ac:dyDescent="0.3">
      <c r="A525" t="s">
        <v>1844</v>
      </c>
      <c r="B525" t="str">
        <f>IF(Hospitalisation_table[[#This Row],[Customer ID]]="?","UnKnown",Hospitalisation_table[[#This Row],[Customer ID]])</f>
        <v>Id527</v>
      </c>
      <c r="C525">
        <v>1963</v>
      </c>
      <c r="D525" t="s">
        <v>30</v>
      </c>
      <c r="E525">
        <v>6</v>
      </c>
      <c r="F525">
        <v>0</v>
      </c>
      <c r="G525" s="24">
        <v>18883.330000000002</v>
      </c>
      <c r="H525" t="s">
        <v>16</v>
      </c>
      <c r="I525" t="s">
        <v>16</v>
      </c>
      <c r="J525" t="s">
        <v>535</v>
      </c>
      <c r="K525" t="str">
        <f>IF(Hospitalisation_table[[#This Row],[month]]="?","Sep",Hospitalisation_table[[#This Row],[month]])</f>
        <v>Dec</v>
      </c>
      <c r="L525">
        <f>IF(Hospitalisation_table[[#This Row],[year]] = "?",ROUNDUP(AVERAGE(Hospitalisation_table[year]),0),Hospitalisation_table[[#This Row],[year]])</f>
        <v>1963</v>
      </c>
      <c r="M525" t="str">
        <f>IF(Hospitalisation_table[[#This Row],[Hospital tier]]="?","tier - 2",Hospitalisation_table[[#This Row],[Hospital tier]])</f>
        <v>tier - 1</v>
      </c>
      <c r="N525" t="str">
        <f>IF(Hospitalisation_table[[#This Row],[City tier]]="?","tier - 2",Hospitalisation_table[[#This Row],[City tier]])</f>
        <v>tier - 1</v>
      </c>
      <c r="O525" t="str">
        <f>IF(Hospitalisation_table[[#This Row],[State ID]]="?","Unknown",Hospitalisation_table[[#This Row],[State ID]])</f>
        <v>R1026</v>
      </c>
      <c r="P525" s="20" t="str">
        <f>_xlfn.CONCAT(Hospitalisation_table[[#This Row],[date]],"-",Hospitalisation_table[[#This Row],[Month_Updated]],"-",Hospitalisation_table[[#This Row],[Year_Update]])</f>
        <v>6-Dec-1963</v>
      </c>
      <c r="Q525">
        <f>DATEDIF(Hospitalisation_table[[#This Row],[Date of Birth]],"8-Jun-2023","Y")</f>
        <v>59</v>
      </c>
    </row>
    <row r="526" spans="1:17" x14ac:dyDescent="0.3">
      <c r="A526" t="s">
        <v>1845</v>
      </c>
      <c r="B526" t="str">
        <f>IF(Hospitalisation_table[[#This Row],[Customer ID]]="?","UnKnown",Hospitalisation_table[[#This Row],[Customer ID]])</f>
        <v>Id526</v>
      </c>
      <c r="C526">
        <v>1995</v>
      </c>
      <c r="D526" t="s">
        <v>20</v>
      </c>
      <c r="E526">
        <v>27</v>
      </c>
      <c r="F526">
        <v>1</v>
      </c>
      <c r="G526" s="24">
        <v>18903.490000000002</v>
      </c>
      <c r="H526" t="s">
        <v>16</v>
      </c>
      <c r="I526" t="s">
        <v>11</v>
      </c>
      <c r="J526" t="s">
        <v>247</v>
      </c>
      <c r="K526" t="str">
        <f>IF(Hospitalisation_table[[#This Row],[month]]="?","Sep",Hospitalisation_table[[#This Row],[month]])</f>
        <v>Sep</v>
      </c>
      <c r="L526">
        <f>IF(Hospitalisation_table[[#This Row],[year]] = "?",ROUNDUP(AVERAGE(Hospitalisation_table[year]),0),Hospitalisation_table[[#This Row],[year]])</f>
        <v>1995</v>
      </c>
      <c r="M526" t="str">
        <f>IF(Hospitalisation_table[[#This Row],[Hospital tier]]="?","tier - 2",Hospitalisation_table[[#This Row],[Hospital tier]])</f>
        <v>tier - 1</v>
      </c>
      <c r="N526" t="str">
        <f>IF(Hospitalisation_table[[#This Row],[City tier]]="?","tier - 2",Hospitalisation_table[[#This Row],[City tier]])</f>
        <v>tier - 2</v>
      </c>
      <c r="O526" t="str">
        <f>IF(Hospitalisation_table[[#This Row],[State ID]]="?","Unknown",Hospitalisation_table[[#This Row],[State ID]])</f>
        <v>R1024</v>
      </c>
      <c r="P526" s="20" t="str">
        <f>_xlfn.CONCAT(Hospitalisation_table[[#This Row],[date]],"-",Hospitalisation_table[[#This Row],[Month_Updated]],"-",Hospitalisation_table[[#This Row],[Year_Update]])</f>
        <v>27-Sep-1995</v>
      </c>
      <c r="Q526">
        <f>DATEDIF(Hospitalisation_table[[#This Row],[Date of Birth]],"8-Jun-2023","Y")</f>
        <v>27</v>
      </c>
    </row>
    <row r="527" spans="1:17" x14ac:dyDescent="0.3">
      <c r="A527" t="s">
        <v>1846</v>
      </c>
      <c r="B527" t="str">
        <f>IF(Hospitalisation_table[[#This Row],[Customer ID]]="?","UnKnown",Hospitalisation_table[[#This Row],[Customer ID]])</f>
        <v>Id525</v>
      </c>
      <c r="C527">
        <v>1969</v>
      </c>
      <c r="D527" t="s">
        <v>35</v>
      </c>
      <c r="E527">
        <v>3</v>
      </c>
      <c r="F527">
        <v>0</v>
      </c>
      <c r="G527" s="24">
        <v>18932.810000000001</v>
      </c>
      <c r="H527" t="s">
        <v>16</v>
      </c>
      <c r="I527" t="s">
        <v>12</v>
      </c>
      <c r="J527" t="s">
        <v>23</v>
      </c>
      <c r="K527" t="str">
        <f>IF(Hospitalisation_table[[#This Row],[month]]="?","Sep",Hospitalisation_table[[#This Row],[month]])</f>
        <v>Aug</v>
      </c>
      <c r="L527">
        <f>IF(Hospitalisation_table[[#This Row],[year]] = "?",ROUNDUP(AVERAGE(Hospitalisation_table[year]),0),Hospitalisation_table[[#This Row],[year]])</f>
        <v>1969</v>
      </c>
      <c r="M527" t="str">
        <f>IF(Hospitalisation_table[[#This Row],[Hospital tier]]="?","tier - 2",Hospitalisation_table[[#This Row],[Hospital tier]])</f>
        <v>tier - 1</v>
      </c>
      <c r="N527" t="str">
        <f>IF(Hospitalisation_table[[#This Row],[City tier]]="?","tier - 2",Hospitalisation_table[[#This Row],[City tier]])</f>
        <v>tier - 3</v>
      </c>
      <c r="O527" t="str">
        <f>IF(Hospitalisation_table[[#This Row],[State ID]]="?","Unknown",Hospitalisation_table[[#This Row],[State ID]])</f>
        <v>R1012</v>
      </c>
      <c r="P527" s="20" t="str">
        <f>_xlfn.CONCAT(Hospitalisation_table[[#This Row],[date]],"-",Hospitalisation_table[[#This Row],[Month_Updated]],"-",Hospitalisation_table[[#This Row],[Year_Update]])</f>
        <v>3-Aug-1969</v>
      </c>
      <c r="Q527">
        <f>DATEDIF(Hospitalisation_table[[#This Row],[Date of Birth]],"8-Jun-2023","Y")</f>
        <v>53</v>
      </c>
    </row>
    <row r="528" spans="1:17" x14ac:dyDescent="0.3">
      <c r="A528" t="s">
        <v>1847</v>
      </c>
      <c r="B528" t="str">
        <f>IF(Hospitalisation_table[[#This Row],[Customer ID]]="?","UnKnown",Hospitalisation_table[[#This Row],[Customer ID]])</f>
        <v>Id524</v>
      </c>
      <c r="C528">
        <v>1963</v>
      </c>
      <c r="D528" t="s">
        <v>37</v>
      </c>
      <c r="E528">
        <v>20</v>
      </c>
      <c r="F528">
        <v>0</v>
      </c>
      <c r="G528" s="24">
        <v>18954.560000000001</v>
      </c>
      <c r="H528" t="s">
        <v>16</v>
      </c>
      <c r="I528" t="s">
        <v>16</v>
      </c>
      <c r="J528" t="s">
        <v>535</v>
      </c>
      <c r="K528" t="str">
        <f>IF(Hospitalisation_table[[#This Row],[month]]="?","Sep",Hospitalisation_table[[#This Row],[month]])</f>
        <v>Oct</v>
      </c>
      <c r="L528">
        <f>IF(Hospitalisation_table[[#This Row],[year]] = "?",ROUNDUP(AVERAGE(Hospitalisation_table[year]),0),Hospitalisation_table[[#This Row],[year]])</f>
        <v>1963</v>
      </c>
      <c r="M528" t="str">
        <f>IF(Hospitalisation_table[[#This Row],[Hospital tier]]="?","tier - 2",Hospitalisation_table[[#This Row],[Hospital tier]])</f>
        <v>tier - 1</v>
      </c>
      <c r="N528" t="str">
        <f>IF(Hospitalisation_table[[#This Row],[City tier]]="?","tier - 2",Hospitalisation_table[[#This Row],[City tier]])</f>
        <v>tier - 1</v>
      </c>
      <c r="O528" t="str">
        <f>IF(Hospitalisation_table[[#This Row],[State ID]]="?","Unknown",Hospitalisation_table[[#This Row],[State ID]])</f>
        <v>R1026</v>
      </c>
      <c r="P528" s="20" t="str">
        <f>_xlfn.CONCAT(Hospitalisation_table[[#This Row],[date]],"-",Hospitalisation_table[[#This Row],[Month_Updated]],"-",Hospitalisation_table[[#This Row],[Year_Update]])</f>
        <v>20-Oct-1963</v>
      </c>
      <c r="Q528">
        <f>DATEDIF(Hospitalisation_table[[#This Row],[Date of Birth]],"8-Jun-2023","Y")</f>
        <v>59</v>
      </c>
    </row>
    <row r="529" spans="1:17" x14ac:dyDescent="0.3">
      <c r="A529" t="s">
        <v>1848</v>
      </c>
      <c r="B529" t="str">
        <f>IF(Hospitalisation_table[[#This Row],[Customer ID]]="?","UnKnown",Hospitalisation_table[[#This Row],[Customer ID]])</f>
        <v>Id523</v>
      </c>
      <c r="C529">
        <v>1998</v>
      </c>
      <c r="D529" t="s">
        <v>35</v>
      </c>
      <c r="E529">
        <v>6</v>
      </c>
      <c r="F529">
        <v>0</v>
      </c>
      <c r="G529" s="24">
        <v>18955.22</v>
      </c>
      <c r="H529" t="s">
        <v>16</v>
      </c>
      <c r="I529" t="s">
        <v>12</v>
      </c>
      <c r="J529" t="s">
        <v>42</v>
      </c>
      <c r="K529" t="str">
        <f>IF(Hospitalisation_table[[#This Row],[month]]="?","Sep",Hospitalisation_table[[#This Row],[month]])</f>
        <v>Aug</v>
      </c>
      <c r="L529">
        <f>IF(Hospitalisation_table[[#This Row],[year]] = "?",ROUNDUP(AVERAGE(Hospitalisation_table[year]),0),Hospitalisation_table[[#This Row],[year]])</f>
        <v>1998</v>
      </c>
      <c r="M529" t="str">
        <f>IF(Hospitalisation_table[[#This Row],[Hospital tier]]="?","tier - 2",Hospitalisation_table[[#This Row],[Hospital tier]])</f>
        <v>tier - 1</v>
      </c>
      <c r="N529" t="str">
        <f>IF(Hospitalisation_table[[#This Row],[City tier]]="?","tier - 2",Hospitalisation_table[[#This Row],[City tier]])</f>
        <v>tier - 3</v>
      </c>
      <c r="O529" t="str">
        <f>IF(Hospitalisation_table[[#This Row],[State ID]]="?","Unknown",Hospitalisation_table[[#This Row],[State ID]])</f>
        <v>R1011</v>
      </c>
      <c r="P529" s="20" t="str">
        <f>_xlfn.CONCAT(Hospitalisation_table[[#This Row],[date]],"-",Hospitalisation_table[[#This Row],[Month_Updated]],"-",Hospitalisation_table[[#This Row],[Year_Update]])</f>
        <v>6-Aug-1998</v>
      </c>
      <c r="Q529">
        <f>DATEDIF(Hospitalisation_table[[#This Row],[Date of Birth]],"8-Jun-2023","Y")</f>
        <v>24</v>
      </c>
    </row>
    <row r="530" spans="1:17" x14ac:dyDescent="0.3">
      <c r="A530" t="s">
        <v>1849</v>
      </c>
      <c r="B530" t="str">
        <f>IF(Hospitalisation_table[[#This Row],[Customer ID]]="?","UnKnown",Hospitalisation_table[[#This Row],[Customer ID]])</f>
        <v>Id522</v>
      </c>
      <c r="C530">
        <v>1992</v>
      </c>
      <c r="D530" t="s">
        <v>15</v>
      </c>
      <c r="E530">
        <v>30</v>
      </c>
      <c r="F530">
        <v>1</v>
      </c>
      <c r="G530" s="24">
        <v>18963.169999999998</v>
      </c>
      <c r="H530" t="s">
        <v>16</v>
      </c>
      <c r="I530" t="s">
        <v>16</v>
      </c>
      <c r="J530" t="s">
        <v>13</v>
      </c>
      <c r="K530" t="str">
        <f>IF(Hospitalisation_table[[#This Row],[month]]="?","Sep",Hospitalisation_table[[#This Row],[month]])</f>
        <v>Nov</v>
      </c>
      <c r="L530">
        <f>IF(Hospitalisation_table[[#This Row],[year]] = "?",ROUNDUP(AVERAGE(Hospitalisation_table[year]),0),Hospitalisation_table[[#This Row],[year]])</f>
        <v>1992</v>
      </c>
      <c r="M530" t="str">
        <f>IF(Hospitalisation_table[[#This Row],[Hospital tier]]="?","tier - 2",Hospitalisation_table[[#This Row],[Hospital tier]])</f>
        <v>tier - 1</v>
      </c>
      <c r="N530" t="str">
        <f>IF(Hospitalisation_table[[#This Row],[City tier]]="?","tier - 2",Hospitalisation_table[[#This Row],[City tier]])</f>
        <v>tier - 1</v>
      </c>
      <c r="O530" t="str">
        <f>IF(Hospitalisation_table[[#This Row],[State ID]]="?","Unknown",Hospitalisation_table[[#This Row],[State ID]])</f>
        <v>R1013</v>
      </c>
      <c r="P530" s="20" t="str">
        <f>_xlfn.CONCAT(Hospitalisation_table[[#This Row],[date]],"-",Hospitalisation_table[[#This Row],[Month_Updated]],"-",Hospitalisation_table[[#This Row],[Year_Update]])</f>
        <v>30-Nov-1992</v>
      </c>
      <c r="Q530">
        <f>DATEDIF(Hospitalisation_table[[#This Row],[Date of Birth]],"8-Jun-2023","Y")</f>
        <v>30</v>
      </c>
    </row>
    <row r="531" spans="1:17" x14ac:dyDescent="0.3">
      <c r="A531" t="s">
        <v>1850</v>
      </c>
      <c r="B531" t="str">
        <f>IF(Hospitalisation_table[[#This Row],[Customer ID]]="?","UnKnown",Hospitalisation_table[[#This Row],[Customer ID]])</f>
        <v>Id521</v>
      </c>
      <c r="C531">
        <v>1988</v>
      </c>
      <c r="D531" t="s">
        <v>37</v>
      </c>
      <c r="E531">
        <v>24</v>
      </c>
      <c r="F531">
        <v>2</v>
      </c>
      <c r="G531" s="24">
        <v>18972.5</v>
      </c>
      <c r="H531" t="s">
        <v>16</v>
      </c>
      <c r="I531" t="s">
        <v>12</v>
      </c>
      <c r="J531" t="s">
        <v>13</v>
      </c>
      <c r="K531" t="str">
        <f>IF(Hospitalisation_table[[#This Row],[month]]="?","Sep",Hospitalisation_table[[#This Row],[month]])</f>
        <v>Oct</v>
      </c>
      <c r="L531">
        <f>IF(Hospitalisation_table[[#This Row],[year]] = "?",ROUNDUP(AVERAGE(Hospitalisation_table[year]),0),Hospitalisation_table[[#This Row],[year]])</f>
        <v>1988</v>
      </c>
      <c r="M531" t="str">
        <f>IF(Hospitalisation_table[[#This Row],[Hospital tier]]="?","tier - 2",Hospitalisation_table[[#This Row],[Hospital tier]])</f>
        <v>tier - 1</v>
      </c>
      <c r="N531" t="str">
        <f>IF(Hospitalisation_table[[#This Row],[City tier]]="?","tier - 2",Hospitalisation_table[[#This Row],[City tier]])</f>
        <v>tier - 3</v>
      </c>
      <c r="O531" t="str">
        <f>IF(Hospitalisation_table[[#This Row],[State ID]]="?","Unknown",Hospitalisation_table[[#This Row],[State ID]])</f>
        <v>R1013</v>
      </c>
      <c r="P531" s="20" t="str">
        <f>_xlfn.CONCAT(Hospitalisation_table[[#This Row],[date]],"-",Hospitalisation_table[[#This Row],[Month_Updated]],"-",Hospitalisation_table[[#This Row],[Year_Update]])</f>
        <v>24-Oct-1988</v>
      </c>
      <c r="Q531">
        <f>DATEDIF(Hospitalisation_table[[#This Row],[Date of Birth]],"8-Jun-2023","Y")</f>
        <v>34</v>
      </c>
    </row>
    <row r="532" spans="1:17" x14ac:dyDescent="0.3">
      <c r="A532" t="s">
        <v>1851</v>
      </c>
      <c r="B532" t="str">
        <f>IF(Hospitalisation_table[[#This Row],[Customer ID]]="?","UnKnown",Hospitalisation_table[[#This Row],[Customer ID]])</f>
        <v>Id520</v>
      </c>
      <c r="C532">
        <v>1983</v>
      </c>
      <c r="D532" t="s">
        <v>30</v>
      </c>
      <c r="E532">
        <v>19</v>
      </c>
      <c r="F532">
        <v>5</v>
      </c>
      <c r="G532" s="24">
        <v>19023.259999999998</v>
      </c>
      <c r="H532" t="s">
        <v>16</v>
      </c>
      <c r="I532" t="s">
        <v>12</v>
      </c>
      <c r="J532" t="s">
        <v>42</v>
      </c>
      <c r="K532" t="str">
        <f>IF(Hospitalisation_table[[#This Row],[month]]="?","Sep",Hospitalisation_table[[#This Row],[month]])</f>
        <v>Dec</v>
      </c>
      <c r="L532">
        <f>IF(Hospitalisation_table[[#This Row],[year]] = "?",ROUNDUP(AVERAGE(Hospitalisation_table[year]),0),Hospitalisation_table[[#This Row],[year]])</f>
        <v>1983</v>
      </c>
      <c r="M532" t="str">
        <f>IF(Hospitalisation_table[[#This Row],[Hospital tier]]="?","tier - 2",Hospitalisation_table[[#This Row],[Hospital tier]])</f>
        <v>tier - 1</v>
      </c>
      <c r="N532" t="str">
        <f>IF(Hospitalisation_table[[#This Row],[City tier]]="?","tier - 2",Hospitalisation_table[[#This Row],[City tier]])</f>
        <v>tier - 3</v>
      </c>
      <c r="O532" t="str">
        <f>IF(Hospitalisation_table[[#This Row],[State ID]]="?","Unknown",Hospitalisation_table[[#This Row],[State ID]])</f>
        <v>R1011</v>
      </c>
      <c r="P532" s="20" t="str">
        <f>_xlfn.CONCAT(Hospitalisation_table[[#This Row],[date]],"-",Hospitalisation_table[[#This Row],[Month_Updated]],"-",Hospitalisation_table[[#This Row],[Year_Update]])</f>
        <v>19-Dec-1983</v>
      </c>
      <c r="Q532">
        <f>DATEDIF(Hospitalisation_table[[#This Row],[Date of Birth]],"8-Jun-2023","Y")</f>
        <v>39</v>
      </c>
    </row>
    <row r="533" spans="1:17" x14ac:dyDescent="0.3">
      <c r="A533" t="s">
        <v>2321</v>
      </c>
      <c r="B533" t="str">
        <f>IF(Hospitalisation_table[[#This Row],[Customer ID]]="?","UnKnown",Hospitalisation_table[[#This Row],[Customer ID]])</f>
        <v>Id52</v>
      </c>
      <c r="C533">
        <v>1965</v>
      </c>
      <c r="D533" t="s">
        <v>35</v>
      </c>
      <c r="E533">
        <v>22</v>
      </c>
      <c r="F533">
        <v>0</v>
      </c>
      <c r="G533" s="24">
        <v>43578.94</v>
      </c>
      <c r="H533" t="s">
        <v>11</v>
      </c>
      <c r="I533" t="s">
        <v>11</v>
      </c>
      <c r="J533" t="s">
        <v>23</v>
      </c>
      <c r="K533" t="str">
        <f>IF(Hospitalisation_table[[#This Row],[month]]="?","Sep",Hospitalisation_table[[#This Row],[month]])</f>
        <v>Aug</v>
      </c>
      <c r="L533">
        <f>IF(Hospitalisation_table[[#This Row],[year]] = "?",ROUNDUP(AVERAGE(Hospitalisation_table[year]),0),Hospitalisation_table[[#This Row],[year]])</f>
        <v>1965</v>
      </c>
      <c r="M533" t="str">
        <f>IF(Hospitalisation_table[[#This Row],[Hospital tier]]="?","tier - 2",Hospitalisation_table[[#This Row],[Hospital tier]])</f>
        <v>tier - 2</v>
      </c>
      <c r="N533" t="str">
        <f>IF(Hospitalisation_table[[#This Row],[City tier]]="?","tier - 2",Hospitalisation_table[[#This Row],[City tier]])</f>
        <v>tier - 2</v>
      </c>
      <c r="O533" t="str">
        <f>IF(Hospitalisation_table[[#This Row],[State ID]]="?","Unknown",Hospitalisation_table[[#This Row],[State ID]])</f>
        <v>R1012</v>
      </c>
      <c r="P533" s="20" t="str">
        <f>_xlfn.CONCAT(Hospitalisation_table[[#This Row],[date]],"-",Hospitalisation_table[[#This Row],[Month_Updated]],"-",Hospitalisation_table[[#This Row],[Year_Update]])</f>
        <v>22-Aug-1965</v>
      </c>
      <c r="Q533">
        <f>DATEDIF(Hospitalisation_table[[#This Row],[Date of Birth]],"8-Jun-2023","Y")</f>
        <v>57</v>
      </c>
    </row>
    <row r="534" spans="1:17" x14ac:dyDescent="0.3">
      <c r="A534" t="s">
        <v>1852</v>
      </c>
      <c r="B534" t="str">
        <f>IF(Hospitalisation_table[[#This Row],[Customer ID]]="?","UnKnown",Hospitalisation_table[[#This Row],[Customer ID]])</f>
        <v>Id519</v>
      </c>
      <c r="C534">
        <v>1989</v>
      </c>
      <c r="D534" t="s">
        <v>18</v>
      </c>
      <c r="E534">
        <v>5</v>
      </c>
      <c r="F534">
        <v>1</v>
      </c>
      <c r="G534" s="24">
        <v>19040.88</v>
      </c>
      <c r="H534" t="s">
        <v>16</v>
      </c>
      <c r="I534" t="s">
        <v>12</v>
      </c>
      <c r="J534" t="s">
        <v>42</v>
      </c>
      <c r="K534" t="str">
        <f>IF(Hospitalisation_table[[#This Row],[month]]="?","Sep",Hospitalisation_table[[#This Row],[month]])</f>
        <v>Jun</v>
      </c>
      <c r="L534">
        <f>IF(Hospitalisation_table[[#This Row],[year]] = "?",ROUNDUP(AVERAGE(Hospitalisation_table[year]),0),Hospitalisation_table[[#This Row],[year]])</f>
        <v>1989</v>
      </c>
      <c r="M534" t="str">
        <f>IF(Hospitalisation_table[[#This Row],[Hospital tier]]="?","tier - 2",Hospitalisation_table[[#This Row],[Hospital tier]])</f>
        <v>tier - 1</v>
      </c>
      <c r="N534" t="str">
        <f>IF(Hospitalisation_table[[#This Row],[City tier]]="?","tier - 2",Hospitalisation_table[[#This Row],[City tier]])</f>
        <v>tier - 3</v>
      </c>
      <c r="O534" t="str">
        <f>IF(Hospitalisation_table[[#This Row],[State ID]]="?","Unknown",Hospitalisation_table[[#This Row],[State ID]])</f>
        <v>R1011</v>
      </c>
      <c r="P534" s="20" t="str">
        <f>_xlfn.CONCAT(Hospitalisation_table[[#This Row],[date]],"-",Hospitalisation_table[[#This Row],[Month_Updated]],"-",Hospitalisation_table[[#This Row],[Year_Update]])</f>
        <v>5-Jun-1989</v>
      </c>
      <c r="Q534">
        <f>DATEDIF(Hospitalisation_table[[#This Row],[Date of Birth]],"8-Jun-2023","Y")</f>
        <v>34</v>
      </c>
    </row>
    <row r="535" spans="1:17" x14ac:dyDescent="0.3">
      <c r="A535" t="s">
        <v>1853</v>
      </c>
      <c r="B535" t="str">
        <f>IF(Hospitalisation_table[[#This Row],[Customer ID]]="?","UnKnown",Hospitalisation_table[[#This Row],[Customer ID]])</f>
        <v>Id518</v>
      </c>
      <c r="C535">
        <v>1993</v>
      </c>
      <c r="D535" t="s">
        <v>20</v>
      </c>
      <c r="E535">
        <v>28</v>
      </c>
      <c r="F535">
        <v>1</v>
      </c>
      <c r="G535" s="24">
        <v>19107.78</v>
      </c>
      <c r="H535" t="s">
        <v>16</v>
      </c>
      <c r="I535" t="s">
        <v>11</v>
      </c>
      <c r="J535" t="s">
        <v>13</v>
      </c>
      <c r="K535" t="str">
        <f>IF(Hospitalisation_table[[#This Row],[month]]="?","Sep",Hospitalisation_table[[#This Row],[month]])</f>
        <v>Sep</v>
      </c>
      <c r="L535">
        <f>IF(Hospitalisation_table[[#This Row],[year]] = "?",ROUNDUP(AVERAGE(Hospitalisation_table[year]),0),Hospitalisation_table[[#This Row],[year]])</f>
        <v>1993</v>
      </c>
      <c r="M535" t="str">
        <f>IF(Hospitalisation_table[[#This Row],[Hospital tier]]="?","tier - 2",Hospitalisation_table[[#This Row],[Hospital tier]])</f>
        <v>tier - 1</v>
      </c>
      <c r="N535" t="str">
        <f>IF(Hospitalisation_table[[#This Row],[City tier]]="?","tier - 2",Hospitalisation_table[[#This Row],[City tier]])</f>
        <v>tier - 2</v>
      </c>
      <c r="O535" t="str">
        <f>IF(Hospitalisation_table[[#This Row],[State ID]]="?","Unknown",Hospitalisation_table[[#This Row],[State ID]])</f>
        <v>R1013</v>
      </c>
      <c r="P535" s="20" t="str">
        <f>_xlfn.CONCAT(Hospitalisation_table[[#This Row],[date]],"-",Hospitalisation_table[[#This Row],[Month_Updated]],"-",Hospitalisation_table[[#This Row],[Year_Update]])</f>
        <v>28-Sep-1993</v>
      </c>
      <c r="Q535">
        <f>DATEDIF(Hospitalisation_table[[#This Row],[Date of Birth]],"8-Jun-2023","Y")</f>
        <v>29</v>
      </c>
    </row>
    <row r="536" spans="1:17" x14ac:dyDescent="0.3">
      <c r="A536" t="s">
        <v>1854</v>
      </c>
      <c r="B536" t="str">
        <f>IF(Hospitalisation_table[[#This Row],[Customer ID]]="?","UnKnown",Hospitalisation_table[[#This Row],[Customer ID]])</f>
        <v>Id517</v>
      </c>
      <c r="C536">
        <v>1979</v>
      </c>
      <c r="D536" t="s">
        <v>10</v>
      </c>
      <c r="E536">
        <v>2</v>
      </c>
      <c r="F536">
        <v>2</v>
      </c>
      <c r="G536" s="24">
        <v>19144.580000000002</v>
      </c>
      <c r="H536" t="s">
        <v>16</v>
      </c>
      <c r="I536" t="s">
        <v>16</v>
      </c>
      <c r="J536" t="s">
        <v>247</v>
      </c>
      <c r="K536" t="str">
        <f>IF(Hospitalisation_table[[#This Row],[month]]="?","Sep",Hospitalisation_table[[#This Row],[month]])</f>
        <v>Jul</v>
      </c>
      <c r="L536">
        <f>IF(Hospitalisation_table[[#This Row],[year]] = "?",ROUNDUP(AVERAGE(Hospitalisation_table[year]),0),Hospitalisation_table[[#This Row],[year]])</f>
        <v>1979</v>
      </c>
      <c r="M536" t="str">
        <f>IF(Hospitalisation_table[[#This Row],[Hospital tier]]="?","tier - 2",Hospitalisation_table[[#This Row],[Hospital tier]])</f>
        <v>tier - 1</v>
      </c>
      <c r="N536" t="str">
        <f>IF(Hospitalisation_table[[#This Row],[City tier]]="?","tier - 2",Hospitalisation_table[[#This Row],[City tier]])</f>
        <v>tier - 1</v>
      </c>
      <c r="O536" t="str">
        <f>IF(Hospitalisation_table[[#This Row],[State ID]]="?","Unknown",Hospitalisation_table[[#This Row],[State ID]])</f>
        <v>R1024</v>
      </c>
      <c r="P536" s="20" t="str">
        <f>_xlfn.CONCAT(Hospitalisation_table[[#This Row],[date]],"-",Hospitalisation_table[[#This Row],[Month_Updated]],"-",Hospitalisation_table[[#This Row],[Year_Update]])</f>
        <v>2-Jul-1979</v>
      </c>
      <c r="Q536">
        <f>DATEDIF(Hospitalisation_table[[#This Row],[Date of Birth]],"8-Jun-2023","Y")</f>
        <v>43</v>
      </c>
    </row>
    <row r="537" spans="1:17" x14ac:dyDescent="0.3">
      <c r="A537" t="s">
        <v>1855</v>
      </c>
      <c r="B537" t="str">
        <f>IF(Hospitalisation_table[[#This Row],[Customer ID]]="?","UnKnown",Hospitalisation_table[[#This Row],[Customer ID]])</f>
        <v>Id516</v>
      </c>
      <c r="C537">
        <v>1991</v>
      </c>
      <c r="D537" t="s">
        <v>20</v>
      </c>
      <c r="E537">
        <v>16</v>
      </c>
      <c r="F537">
        <v>3</v>
      </c>
      <c r="G537" s="24">
        <v>19199.939999999999</v>
      </c>
      <c r="H537" t="s">
        <v>16</v>
      </c>
      <c r="I537" t="s">
        <v>12</v>
      </c>
      <c r="J537" t="s">
        <v>42</v>
      </c>
      <c r="K537" t="str">
        <f>IF(Hospitalisation_table[[#This Row],[month]]="?","Sep",Hospitalisation_table[[#This Row],[month]])</f>
        <v>Sep</v>
      </c>
      <c r="L537">
        <f>IF(Hospitalisation_table[[#This Row],[year]] = "?",ROUNDUP(AVERAGE(Hospitalisation_table[year]),0),Hospitalisation_table[[#This Row],[year]])</f>
        <v>1991</v>
      </c>
      <c r="M537" t="str">
        <f>IF(Hospitalisation_table[[#This Row],[Hospital tier]]="?","tier - 2",Hospitalisation_table[[#This Row],[Hospital tier]])</f>
        <v>tier - 1</v>
      </c>
      <c r="N537" t="str">
        <f>IF(Hospitalisation_table[[#This Row],[City tier]]="?","tier - 2",Hospitalisation_table[[#This Row],[City tier]])</f>
        <v>tier - 3</v>
      </c>
      <c r="O537" t="str">
        <f>IF(Hospitalisation_table[[#This Row],[State ID]]="?","Unknown",Hospitalisation_table[[#This Row],[State ID]])</f>
        <v>R1011</v>
      </c>
      <c r="P537" s="20" t="str">
        <f>_xlfn.CONCAT(Hospitalisation_table[[#This Row],[date]],"-",Hospitalisation_table[[#This Row],[Month_Updated]],"-",Hospitalisation_table[[#This Row],[Year_Update]])</f>
        <v>16-Sep-1991</v>
      </c>
      <c r="Q537">
        <f>DATEDIF(Hospitalisation_table[[#This Row],[Date of Birth]],"8-Jun-2023","Y")</f>
        <v>31</v>
      </c>
    </row>
    <row r="538" spans="1:17" x14ac:dyDescent="0.3">
      <c r="A538" t="s">
        <v>1856</v>
      </c>
      <c r="B538" t="str">
        <f>IF(Hospitalisation_table[[#This Row],[Customer ID]]="?","UnKnown",Hospitalisation_table[[#This Row],[Customer ID]])</f>
        <v>Id515</v>
      </c>
      <c r="C538">
        <v>1985</v>
      </c>
      <c r="D538" t="s">
        <v>30</v>
      </c>
      <c r="E538">
        <v>28</v>
      </c>
      <c r="F538">
        <v>0</v>
      </c>
      <c r="G538" s="24">
        <v>19214.71</v>
      </c>
      <c r="H538" t="s">
        <v>16</v>
      </c>
      <c r="I538" t="s">
        <v>12</v>
      </c>
      <c r="J538" t="s">
        <v>13</v>
      </c>
      <c r="K538" t="str">
        <f>IF(Hospitalisation_table[[#This Row],[month]]="?","Sep",Hospitalisation_table[[#This Row],[month]])</f>
        <v>Dec</v>
      </c>
      <c r="L538">
        <f>IF(Hospitalisation_table[[#This Row],[year]] = "?",ROUNDUP(AVERAGE(Hospitalisation_table[year]),0),Hospitalisation_table[[#This Row],[year]])</f>
        <v>1985</v>
      </c>
      <c r="M538" t="str">
        <f>IF(Hospitalisation_table[[#This Row],[Hospital tier]]="?","tier - 2",Hospitalisation_table[[#This Row],[Hospital tier]])</f>
        <v>tier - 1</v>
      </c>
      <c r="N538" t="str">
        <f>IF(Hospitalisation_table[[#This Row],[City tier]]="?","tier - 2",Hospitalisation_table[[#This Row],[City tier]])</f>
        <v>tier - 3</v>
      </c>
      <c r="O538" t="str">
        <f>IF(Hospitalisation_table[[#This Row],[State ID]]="?","Unknown",Hospitalisation_table[[#This Row],[State ID]])</f>
        <v>R1013</v>
      </c>
      <c r="P538" s="20" t="str">
        <f>_xlfn.CONCAT(Hospitalisation_table[[#This Row],[date]],"-",Hospitalisation_table[[#This Row],[Month_Updated]],"-",Hospitalisation_table[[#This Row],[Year_Update]])</f>
        <v>28-Dec-1985</v>
      </c>
      <c r="Q538">
        <f>DATEDIF(Hospitalisation_table[[#This Row],[Date of Birth]],"8-Jun-2023","Y")</f>
        <v>37</v>
      </c>
    </row>
    <row r="539" spans="1:17" x14ac:dyDescent="0.3">
      <c r="A539" t="s">
        <v>1857</v>
      </c>
      <c r="B539" t="str">
        <f>IF(Hospitalisation_table[[#This Row],[Customer ID]]="?","UnKnown",Hospitalisation_table[[#This Row],[Customer ID]])</f>
        <v>Id514</v>
      </c>
      <c r="C539">
        <v>1967</v>
      </c>
      <c r="D539" t="s">
        <v>10</v>
      </c>
      <c r="E539">
        <v>29</v>
      </c>
      <c r="F539">
        <v>0</v>
      </c>
      <c r="G539" s="24">
        <v>19259.96</v>
      </c>
      <c r="H539" t="s">
        <v>16</v>
      </c>
      <c r="I539" t="s">
        <v>16</v>
      </c>
      <c r="J539" t="s">
        <v>23</v>
      </c>
      <c r="K539" t="str">
        <f>IF(Hospitalisation_table[[#This Row],[month]]="?","Sep",Hospitalisation_table[[#This Row],[month]])</f>
        <v>Jul</v>
      </c>
      <c r="L539">
        <f>IF(Hospitalisation_table[[#This Row],[year]] = "?",ROUNDUP(AVERAGE(Hospitalisation_table[year]),0),Hospitalisation_table[[#This Row],[year]])</f>
        <v>1967</v>
      </c>
      <c r="M539" t="str">
        <f>IF(Hospitalisation_table[[#This Row],[Hospital tier]]="?","tier - 2",Hospitalisation_table[[#This Row],[Hospital tier]])</f>
        <v>tier - 1</v>
      </c>
      <c r="N539" t="str">
        <f>IF(Hospitalisation_table[[#This Row],[City tier]]="?","tier - 2",Hospitalisation_table[[#This Row],[City tier]])</f>
        <v>tier - 1</v>
      </c>
      <c r="O539" t="str">
        <f>IF(Hospitalisation_table[[#This Row],[State ID]]="?","Unknown",Hospitalisation_table[[#This Row],[State ID]])</f>
        <v>R1012</v>
      </c>
      <c r="P539" s="20" t="str">
        <f>_xlfn.CONCAT(Hospitalisation_table[[#This Row],[date]],"-",Hospitalisation_table[[#This Row],[Month_Updated]],"-",Hospitalisation_table[[#This Row],[Year_Update]])</f>
        <v>29-Jul-1967</v>
      </c>
      <c r="Q539">
        <f>DATEDIF(Hospitalisation_table[[#This Row],[Date of Birth]],"8-Jun-2023","Y")</f>
        <v>55</v>
      </c>
    </row>
    <row r="540" spans="1:17" x14ac:dyDescent="0.3">
      <c r="A540" t="s">
        <v>1858</v>
      </c>
      <c r="B540" t="str">
        <f>IF(Hospitalisation_table[[#This Row],[Customer ID]]="?","UnKnown",Hospitalisation_table[[#This Row],[Customer ID]])</f>
        <v>Id513</v>
      </c>
      <c r="C540">
        <v>1966</v>
      </c>
      <c r="D540" t="s">
        <v>15</v>
      </c>
      <c r="E540">
        <v>15</v>
      </c>
      <c r="F540">
        <v>0</v>
      </c>
      <c r="G540" s="24">
        <v>19321.060000000001</v>
      </c>
      <c r="H540" t="s">
        <v>16</v>
      </c>
      <c r="I540" t="s">
        <v>16</v>
      </c>
      <c r="J540" t="s">
        <v>23</v>
      </c>
      <c r="K540" t="str">
        <f>IF(Hospitalisation_table[[#This Row],[month]]="?","Sep",Hospitalisation_table[[#This Row],[month]])</f>
        <v>Nov</v>
      </c>
      <c r="L540">
        <f>IF(Hospitalisation_table[[#This Row],[year]] = "?",ROUNDUP(AVERAGE(Hospitalisation_table[year]),0),Hospitalisation_table[[#This Row],[year]])</f>
        <v>1966</v>
      </c>
      <c r="M540" t="str">
        <f>IF(Hospitalisation_table[[#This Row],[Hospital tier]]="?","tier - 2",Hospitalisation_table[[#This Row],[Hospital tier]])</f>
        <v>tier - 1</v>
      </c>
      <c r="N540" t="str">
        <f>IF(Hospitalisation_table[[#This Row],[City tier]]="?","tier - 2",Hospitalisation_table[[#This Row],[City tier]])</f>
        <v>tier - 1</v>
      </c>
      <c r="O540" t="str">
        <f>IF(Hospitalisation_table[[#This Row],[State ID]]="?","Unknown",Hospitalisation_table[[#This Row],[State ID]])</f>
        <v>R1012</v>
      </c>
      <c r="P540" s="20" t="str">
        <f>_xlfn.CONCAT(Hospitalisation_table[[#This Row],[date]],"-",Hospitalisation_table[[#This Row],[Month_Updated]],"-",Hospitalisation_table[[#This Row],[Year_Update]])</f>
        <v>15-Nov-1966</v>
      </c>
      <c r="Q540">
        <f>DATEDIF(Hospitalisation_table[[#This Row],[Date of Birth]],"8-Jun-2023","Y")</f>
        <v>56</v>
      </c>
    </row>
    <row r="541" spans="1:17" x14ac:dyDescent="0.3">
      <c r="A541" t="s">
        <v>1859</v>
      </c>
      <c r="B541" t="str">
        <f>IF(Hospitalisation_table[[#This Row],[Customer ID]]="?","UnKnown",Hospitalisation_table[[#This Row],[Customer ID]])</f>
        <v>Id512</v>
      </c>
      <c r="C541">
        <v>1991</v>
      </c>
      <c r="D541" t="s">
        <v>35</v>
      </c>
      <c r="E541">
        <v>24</v>
      </c>
      <c r="F541">
        <v>0</v>
      </c>
      <c r="G541" s="24">
        <v>19350.37</v>
      </c>
      <c r="H541" t="s">
        <v>16</v>
      </c>
      <c r="I541" t="s">
        <v>12</v>
      </c>
      <c r="J541" t="s">
        <v>13</v>
      </c>
      <c r="K541" t="str">
        <f>IF(Hospitalisation_table[[#This Row],[month]]="?","Sep",Hospitalisation_table[[#This Row],[month]])</f>
        <v>Aug</v>
      </c>
      <c r="L541">
        <f>IF(Hospitalisation_table[[#This Row],[year]] = "?",ROUNDUP(AVERAGE(Hospitalisation_table[year]),0),Hospitalisation_table[[#This Row],[year]])</f>
        <v>1991</v>
      </c>
      <c r="M541" t="str">
        <f>IF(Hospitalisation_table[[#This Row],[Hospital tier]]="?","tier - 2",Hospitalisation_table[[#This Row],[Hospital tier]])</f>
        <v>tier - 1</v>
      </c>
      <c r="N541" t="str">
        <f>IF(Hospitalisation_table[[#This Row],[City tier]]="?","tier - 2",Hospitalisation_table[[#This Row],[City tier]])</f>
        <v>tier - 3</v>
      </c>
      <c r="O541" t="str">
        <f>IF(Hospitalisation_table[[#This Row],[State ID]]="?","Unknown",Hospitalisation_table[[#This Row],[State ID]])</f>
        <v>R1013</v>
      </c>
      <c r="P541" s="20" t="str">
        <f>_xlfn.CONCAT(Hospitalisation_table[[#This Row],[date]],"-",Hospitalisation_table[[#This Row],[Month_Updated]],"-",Hospitalisation_table[[#This Row],[Year_Update]])</f>
        <v>24-Aug-1991</v>
      </c>
      <c r="Q541">
        <f>DATEDIF(Hospitalisation_table[[#This Row],[Date of Birth]],"8-Jun-2023","Y")</f>
        <v>31</v>
      </c>
    </row>
    <row r="542" spans="1:17" x14ac:dyDescent="0.3">
      <c r="A542" t="s">
        <v>1860</v>
      </c>
      <c r="B542" t="str">
        <f>IF(Hospitalisation_table[[#This Row],[Customer ID]]="?","UnKnown",Hospitalisation_table[[#This Row],[Customer ID]])</f>
        <v>Id511</v>
      </c>
      <c r="C542">
        <v>1987</v>
      </c>
      <c r="D542" t="s">
        <v>18</v>
      </c>
      <c r="E542">
        <v>30</v>
      </c>
      <c r="F542">
        <v>3</v>
      </c>
      <c r="G542" s="24">
        <v>19362</v>
      </c>
      <c r="H542" t="s">
        <v>16</v>
      </c>
      <c r="I542" t="s">
        <v>12</v>
      </c>
      <c r="J542" t="s">
        <v>13</v>
      </c>
      <c r="K542" t="str">
        <f>IF(Hospitalisation_table[[#This Row],[month]]="?","Sep",Hospitalisation_table[[#This Row],[month]])</f>
        <v>Jun</v>
      </c>
      <c r="L542">
        <f>IF(Hospitalisation_table[[#This Row],[year]] = "?",ROUNDUP(AVERAGE(Hospitalisation_table[year]),0),Hospitalisation_table[[#This Row],[year]])</f>
        <v>1987</v>
      </c>
      <c r="M542" t="str">
        <f>IF(Hospitalisation_table[[#This Row],[Hospital tier]]="?","tier - 2",Hospitalisation_table[[#This Row],[Hospital tier]])</f>
        <v>tier - 1</v>
      </c>
      <c r="N542" t="str">
        <f>IF(Hospitalisation_table[[#This Row],[City tier]]="?","tier - 2",Hospitalisation_table[[#This Row],[City tier]])</f>
        <v>tier - 3</v>
      </c>
      <c r="O542" t="str">
        <f>IF(Hospitalisation_table[[#This Row],[State ID]]="?","Unknown",Hospitalisation_table[[#This Row],[State ID]])</f>
        <v>R1013</v>
      </c>
      <c r="P542" s="20" t="str">
        <f>_xlfn.CONCAT(Hospitalisation_table[[#This Row],[date]],"-",Hospitalisation_table[[#This Row],[Month_Updated]],"-",Hospitalisation_table[[#This Row],[Year_Update]])</f>
        <v>30-Jun-1987</v>
      </c>
      <c r="Q542">
        <f>DATEDIF(Hospitalisation_table[[#This Row],[Date of Birth]],"8-Jun-2023","Y")</f>
        <v>35</v>
      </c>
    </row>
    <row r="543" spans="1:17" x14ac:dyDescent="0.3">
      <c r="A543" t="s">
        <v>1861</v>
      </c>
      <c r="B543" t="str">
        <f>IF(Hospitalisation_table[[#This Row],[Customer ID]]="?","UnKnown",Hospitalisation_table[[#This Row],[Customer ID]])</f>
        <v>Id510</v>
      </c>
      <c r="C543">
        <v>1993</v>
      </c>
      <c r="D543" t="s">
        <v>20</v>
      </c>
      <c r="E543">
        <v>6</v>
      </c>
      <c r="F543">
        <v>2</v>
      </c>
      <c r="G543" s="24">
        <v>19442.349999999999</v>
      </c>
      <c r="H543" t="s">
        <v>16</v>
      </c>
      <c r="I543" t="s">
        <v>12</v>
      </c>
      <c r="J543" t="s">
        <v>23</v>
      </c>
      <c r="K543" t="str">
        <f>IF(Hospitalisation_table[[#This Row],[month]]="?","Sep",Hospitalisation_table[[#This Row],[month]])</f>
        <v>Sep</v>
      </c>
      <c r="L543">
        <f>IF(Hospitalisation_table[[#This Row],[year]] = "?",ROUNDUP(AVERAGE(Hospitalisation_table[year]),0),Hospitalisation_table[[#This Row],[year]])</f>
        <v>1993</v>
      </c>
      <c r="M543" t="str">
        <f>IF(Hospitalisation_table[[#This Row],[Hospital tier]]="?","tier - 2",Hospitalisation_table[[#This Row],[Hospital tier]])</f>
        <v>tier - 1</v>
      </c>
      <c r="N543" t="str">
        <f>IF(Hospitalisation_table[[#This Row],[City tier]]="?","tier - 2",Hospitalisation_table[[#This Row],[City tier]])</f>
        <v>tier - 3</v>
      </c>
      <c r="O543" t="str">
        <f>IF(Hospitalisation_table[[#This Row],[State ID]]="?","Unknown",Hospitalisation_table[[#This Row],[State ID]])</f>
        <v>R1012</v>
      </c>
      <c r="P543" s="20" t="str">
        <f>_xlfn.CONCAT(Hospitalisation_table[[#This Row],[date]],"-",Hospitalisation_table[[#This Row],[Month_Updated]],"-",Hospitalisation_table[[#This Row],[Year_Update]])</f>
        <v>6-Sep-1993</v>
      </c>
      <c r="Q543">
        <f>DATEDIF(Hospitalisation_table[[#This Row],[Date of Birth]],"8-Jun-2023","Y")</f>
        <v>29</v>
      </c>
    </row>
    <row r="544" spans="1:17" x14ac:dyDescent="0.3">
      <c r="A544" t="s">
        <v>2322</v>
      </c>
      <c r="B544" t="str">
        <f>IF(Hospitalisation_table[[#This Row],[Customer ID]]="?","UnKnown",Hospitalisation_table[[#This Row],[Customer ID]])</f>
        <v>Id51</v>
      </c>
      <c r="C544">
        <v>1986</v>
      </c>
      <c r="D544" t="s">
        <v>30</v>
      </c>
      <c r="E544">
        <v>29</v>
      </c>
      <c r="F544">
        <v>3</v>
      </c>
      <c r="G544" s="24">
        <v>43753.34</v>
      </c>
      <c r="H544" t="s">
        <v>11</v>
      </c>
      <c r="I544" t="s">
        <v>16</v>
      </c>
      <c r="J544" t="s">
        <v>164</v>
      </c>
      <c r="K544" t="str">
        <f>IF(Hospitalisation_table[[#This Row],[month]]="?","Sep",Hospitalisation_table[[#This Row],[month]])</f>
        <v>Dec</v>
      </c>
      <c r="L544">
        <f>IF(Hospitalisation_table[[#This Row],[year]] = "?",ROUNDUP(AVERAGE(Hospitalisation_table[year]),0),Hospitalisation_table[[#This Row],[year]])</f>
        <v>1986</v>
      </c>
      <c r="M544" t="str">
        <f>IF(Hospitalisation_table[[#This Row],[Hospital tier]]="?","tier - 2",Hospitalisation_table[[#This Row],[Hospital tier]])</f>
        <v>tier - 2</v>
      </c>
      <c r="N544" t="str">
        <f>IF(Hospitalisation_table[[#This Row],[City tier]]="?","tier - 2",Hospitalisation_table[[#This Row],[City tier]])</f>
        <v>tier - 1</v>
      </c>
      <c r="O544" t="str">
        <f>IF(Hospitalisation_table[[#This Row],[State ID]]="?","Unknown",Hospitalisation_table[[#This Row],[State ID]])</f>
        <v>R1015</v>
      </c>
      <c r="P544" s="20" t="str">
        <f>_xlfn.CONCAT(Hospitalisation_table[[#This Row],[date]],"-",Hospitalisation_table[[#This Row],[Month_Updated]],"-",Hospitalisation_table[[#This Row],[Year_Update]])</f>
        <v>29-Dec-1986</v>
      </c>
      <c r="Q544">
        <f>DATEDIF(Hospitalisation_table[[#This Row],[Date of Birth]],"8-Jun-2023","Y")</f>
        <v>36</v>
      </c>
    </row>
    <row r="545" spans="1:17" x14ac:dyDescent="0.3">
      <c r="A545" t="s">
        <v>1862</v>
      </c>
      <c r="B545" t="str">
        <f>IF(Hospitalisation_table[[#This Row],[Customer ID]]="?","UnKnown",Hospitalisation_table[[#This Row],[Customer ID]])</f>
        <v>Id509</v>
      </c>
      <c r="C545">
        <v>1982</v>
      </c>
      <c r="D545" t="s">
        <v>30</v>
      </c>
      <c r="E545">
        <v>15</v>
      </c>
      <c r="F545">
        <v>2</v>
      </c>
      <c r="G545" s="24">
        <v>19444.27</v>
      </c>
      <c r="H545" t="s">
        <v>16</v>
      </c>
      <c r="I545" t="s">
        <v>16</v>
      </c>
      <c r="J545" t="s">
        <v>13</v>
      </c>
      <c r="K545" t="str">
        <f>IF(Hospitalisation_table[[#This Row],[month]]="?","Sep",Hospitalisation_table[[#This Row],[month]])</f>
        <v>Dec</v>
      </c>
      <c r="L545">
        <f>IF(Hospitalisation_table[[#This Row],[year]] = "?",ROUNDUP(AVERAGE(Hospitalisation_table[year]),0),Hospitalisation_table[[#This Row],[year]])</f>
        <v>1982</v>
      </c>
      <c r="M545" t="str">
        <f>IF(Hospitalisation_table[[#This Row],[Hospital tier]]="?","tier - 2",Hospitalisation_table[[#This Row],[Hospital tier]])</f>
        <v>tier - 1</v>
      </c>
      <c r="N545" t="str">
        <f>IF(Hospitalisation_table[[#This Row],[City tier]]="?","tier - 2",Hospitalisation_table[[#This Row],[City tier]])</f>
        <v>tier - 1</v>
      </c>
      <c r="O545" t="str">
        <f>IF(Hospitalisation_table[[#This Row],[State ID]]="?","Unknown",Hospitalisation_table[[#This Row],[State ID]])</f>
        <v>R1013</v>
      </c>
      <c r="P545" s="20" t="str">
        <f>_xlfn.CONCAT(Hospitalisation_table[[#This Row],[date]],"-",Hospitalisation_table[[#This Row],[Month_Updated]],"-",Hospitalisation_table[[#This Row],[Year_Update]])</f>
        <v>15-Dec-1982</v>
      </c>
      <c r="Q545">
        <f>DATEDIF(Hospitalisation_table[[#This Row],[Date of Birth]],"8-Jun-2023","Y")</f>
        <v>40</v>
      </c>
    </row>
    <row r="546" spans="1:17" x14ac:dyDescent="0.3">
      <c r="A546" t="s">
        <v>1863</v>
      </c>
      <c r="B546" t="str">
        <f>IF(Hospitalisation_table[[#This Row],[Customer ID]]="?","UnKnown",Hospitalisation_table[[#This Row],[Customer ID]])</f>
        <v>Id508</v>
      </c>
      <c r="C546">
        <v>1987</v>
      </c>
      <c r="D546" t="s">
        <v>15</v>
      </c>
      <c r="E546">
        <v>30</v>
      </c>
      <c r="F546">
        <v>4</v>
      </c>
      <c r="G546" s="24">
        <v>19496.72</v>
      </c>
      <c r="H546" t="s">
        <v>16</v>
      </c>
      <c r="I546" t="s">
        <v>12</v>
      </c>
      <c r="J546" t="s">
        <v>166</v>
      </c>
      <c r="K546" t="str">
        <f>IF(Hospitalisation_table[[#This Row],[month]]="?","Sep",Hospitalisation_table[[#This Row],[month]])</f>
        <v>Nov</v>
      </c>
      <c r="L546">
        <f>IF(Hospitalisation_table[[#This Row],[year]] = "?",ROUNDUP(AVERAGE(Hospitalisation_table[year]),0),Hospitalisation_table[[#This Row],[year]])</f>
        <v>1987</v>
      </c>
      <c r="M546" t="str">
        <f>IF(Hospitalisation_table[[#This Row],[Hospital tier]]="?","tier - 2",Hospitalisation_table[[#This Row],[Hospital tier]])</f>
        <v>tier - 1</v>
      </c>
      <c r="N546" t="str">
        <f>IF(Hospitalisation_table[[#This Row],[City tier]]="?","tier - 2",Hospitalisation_table[[#This Row],[City tier]])</f>
        <v>tier - 3</v>
      </c>
      <c r="O546" t="str">
        <f>IF(Hospitalisation_table[[#This Row],[State ID]]="?","Unknown",Hospitalisation_table[[#This Row],[State ID]])</f>
        <v>R1019</v>
      </c>
      <c r="P546" s="20" t="str">
        <f>_xlfn.CONCAT(Hospitalisation_table[[#This Row],[date]],"-",Hospitalisation_table[[#This Row],[Month_Updated]],"-",Hospitalisation_table[[#This Row],[Year_Update]])</f>
        <v>30-Nov-1987</v>
      </c>
      <c r="Q546">
        <f>DATEDIF(Hospitalisation_table[[#This Row],[Date of Birth]],"8-Jun-2023","Y")</f>
        <v>35</v>
      </c>
    </row>
    <row r="547" spans="1:17" x14ac:dyDescent="0.3">
      <c r="A547" t="s">
        <v>1864</v>
      </c>
      <c r="B547" t="str">
        <f>IF(Hospitalisation_table[[#This Row],[Customer ID]]="?","UnKnown",Hospitalisation_table[[#This Row],[Customer ID]])</f>
        <v>Id507</v>
      </c>
      <c r="C547">
        <v>1980</v>
      </c>
      <c r="D547" t="s">
        <v>15</v>
      </c>
      <c r="E547">
        <v>8</v>
      </c>
      <c r="F547">
        <v>0</v>
      </c>
      <c r="G547" s="24">
        <v>19515.54</v>
      </c>
      <c r="H547" t="s">
        <v>16</v>
      </c>
      <c r="I547" t="s">
        <v>16</v>
      </c>
      <c r="J547" t="s">
        <v>13</v>
      </c>
      <c r="K547" t="str">
        <f>IF(Hospitalisation_table[[#This Row],[month]]="?","Sep",Hospitalisation_table[[#This Row],[month]])</f>
        <v>Nov</v>
      </c>
      <c r="L547">
        <f>IF(Hospitalisation_table[[#This Row],[year]] = "?",ROUNDUP(AVERAGE(Hospitalisation_table[year]),0),Hospitalisation_table[[#This Row],[year]])</f>
        <v>1980</v>
      </c>
      <c r="M547" t="str">
        <f>IF(Hospitalisation_table[[#This Row],[Hospital tier]]="?","tier - 2",Hospitalisation_table[[#This Row],[Hospital tier]])</f>
        <v>tier - 1</v>
      </c>
      <c r="N547" t="str">
        <f>IF(Hospitalisation_table[[#This Row],[City tier]]="?","tier - 2",Hospitalisation_table[[#This Row],[City tier]])</f>
        <v>tier - 1</v>
      </c>
      <c r="O547" t="str">
        <f>IF(Hospitalisation_table[[#This Row],[State ID]]="?","Unknown",Hospitalisation_table[[#This Row],[State ID]])</f>
        <v>R1013</v>
      </c>
      <c r="P547" s="20" t="str">
        <f>_xlfn.CONCAT(Hospitalisation_table[[#This Row],[date]],"-",Hospitalisation_table[[#This Row],[Month_Updated]],"-",Hospitalisation_table[[#This Row],[Year_Update]])</f>
        <v>8-Nov-1980</v>
      </c>
      <c r="Q547">
        <f>DATEDIF(Hospitalisation_table[[#This Row],[Date of Birth]],"8-Jun-2023","Y")</f>
        <v>42</v>
      </c>
    </row>
    <row r="548" spans="1:17" x14ac:dyDescent="0.3">
      <c r="A548" t="s">
        <v>1865</v>
      </c>
      <c r="B548" t="str">
        <f>IF(Hospitalisation_table[[#This Row],[Customer ID]]="?","UnKnown",Hospitalisation_table[[#This Row],[Customer ID]])</f>
        <v>Id506</v>
      </c>
      <c r="C548">
        <v>1992</v>
      </c>
      <c r="D548" t="s">
        <v>35</v>
      </c>
      <c r="E548">
        <v>19</v>
      </c>
      <c r="F548">
        <v>1</v>
      </c>
      <c r="G548" s="24">
        <v>19521.97</v>
      </c>
      <c r="H548" t="s">
        <v>16</v>
      </c>
      <c r="I548" t="s">
        <v>11</v>
      </c>
      <c r="J548" t="s">
        <v>13</v>
      </c>
      <c r="K548" t="str">
        <f>IF(Hospitalisation_table[[#This Row],[month]]="?","Sep",Hospitalisation_table[[#This Row],[month]])</f>
        <v>Aug</v>
      </c>
      <c r="L548">
        <f>IF(Hospitalisation_table[[#This Row],[year]] = "?",ROUNDUP(AVERAGE(Hospitalisation_table[year]),0),Hospitalisation_table[[#This Row],[year]])</f>
        <v>1992</v>
      </c>
      <c r="M548" t="str">
        <f>IF(Hospitalisation_table[[#This Row],[Hospital tier]]="?","tier - 2",Hospitalisation_table[[#This Row],[Hospital tier]])</f>
        <v>tier - 1</v>
      </c>
      <c r="N548" t="str">
        <f>IF(Hospitalisation_table[[#This Row],[City tier]]="?","tier - 2",Hospitalisation_table[[#This Row],[City tier]])</f>
        <v>tier - 2</v>
      </c>
      <c r="O548" t="str">
        <f>IF(Hospitalisation_table[[#This Row],[State ID]]="?","Unknown",Hospitalisation_table[[#This Row],[State ID]])</f>
        <v>R1013</v>
      </c>
      <c r="P548" s="20" t="str">
        <f>_xlfn.CONCAT(Hospitalisation_table[[#This Row],[date]],"-",Hospitalisation_table[[#This Row],[Month_Updated]],"-",Hospitalisation_table[[#This Row],[Year_Update]])</f>
        <v>19-Aug-1992</v>
      </c>
      <c r="Q548">
        <f>DATEDIF(Hospitalisation_table[[#This Row],[Date of Birth]],"8-Jun-2023","Y")</f>
        <v>30</v>
      </c>
    </row>
    <row r="549" spans="1:17" x14ac:dyDescent="0.3">
      <c r="A549" t="s">
        <v>1866</v>
      </c>
      <c r="B549" t="str">
        <f>IF(Hospitalisation_table[[#This Row],[Customer ID]]="?","UnKnown",Hospitalisation_table[[#This Row],[Customer ID]])</f>
        <v>Id505</v>
      </c>
      <c r="C549">
        <v>1985</v>
      </c>
      <c r="D549" t="s">
        <v>20</v>
      </c>
      <c r="E549">
        <v>17</v>
      </c>
      <c r="F549">
        <v>0</v>
      </c>
      <c r="G549" s="24">
        <v>19539.240000000002</v>
      </c>
      <c r="H549" t="s">
        <v>16</v>
      </c>
      <c r="I549" t="s">
        <v>16</v>
      </c>
      <c r="J549" t="s">
        <v>13</v>
      </c>
      <c r="K549" t="str">
        <f>IF(Hospitalisation_table[[#This Row],[month]]="?","Sep",Hospitalisation_table[[#This Row],[month]])</f>
        <v>Sep</v>
      </c>
      <c r="L549">
        <f>IF(Hospitalisation_table[[#This Row],[year]] = "?",ROUNDUP(AVERAGE(Hospitalisation_table[year]),0),Hospitalisation_table[[#This Row],[year]])</f>
        <v>1985</v>
      </c>
      <c r="M549" t="str">
        <f>IF(Hospitalisation_table[[#This Row],[Hospital tier]]="?","tier - 2",Hospitalisation_table[[#This Row],[Hospital tier]])</f>
        <v>tier - 1</v>
      </c>
      <c r="N549" t="str">
        <f>IF(Hospitalisation_table[[#This Row],[City tier]]="?","tier - 2",Hospitalisation_table[[#This Row],[City tier]])</f>
        <v>tier - 1</v>
      </c>
      <c r="O549" t="str">
        <f>IF(Hospitalisation_table[[#This Row],[State ID]]="?","Unknown",Hospitalisation_table[[#This Row],[State ID]])</f>
        <v>R1013</v>
      </c>
      <c r="P549" s="20" t="str">
        <f>_xlfn.CONCAT(Hospitalisation_table[[#This Row],[date]],"-",Hospitalisation_table[[#This Row],[Month_Updated]],"-",Hospitalisation_table[[#This Row],[Year_Update]])</f>
        <v>17-Sep-1985</v>
      </c>
      <c r="Q549">
        <f>DATEDIF(Hospitalisation_table[[#This Row],[Date of Birth]],"8-Jun-2023","Y")</f>
        <v>37</v>
      </c>
    </row>
    <row r="550" spans="1:17" x14ac:dyDescent="0.3">
      <c r="A550" t="s">
        <v>1867</v>
      </c>
      <c r="B550" t="str">
        <f>IF(Hospitalisation_table[[#This Row],[Customer ID]]="?","UnKnown",Hospitalisation_table[[#This Row],[Customer ID]])</f>
        <v>Id504</v>
      </c>
      <c r="C550">
        <v>1963</v>
      </c>
      <c r="D550" t="s">
        <v>10</v>
      </c>
      <c r="E550">
        <v>14</v>
      </c>
      <c r="F550">
        <v>0</v>
      </c>
      <c r="G550" s="24">
        <v>19551.34</v>
      </c>
      <c r="H550" t="s">
        <v>16</v>
      </c>
      <c r="I550" t="s">
        <v>12</v>
      </c>
      <c r="J550" t="s">
        <v>23</v>
      </c>
      <c r="K550" t="str">
        <f>IF(Hospitalisation_table[[#This Row],[month]]="?","Sep",Hospitalisation_table[[#This Row],[month]])</f>
        <v>Jul</v>
      </c>
      <c r="L550">
        <f>IF(Hospitalisation_table[[#This Row],[year]] = "?",ROUNDUP(AVERAGE(Hospitalisation_table[year]),0),Hospitalisation_table[[#This Row],[year]])</f>
        <v>1963</v>
      </c>
      <c r="M550" t="str">
        <f>IF(Hospitalisation_table[[#This Row],[Hospital tier]]="?","tier - 2",Hospitalisation_table[[#This Row],[Hospital tier]])</f>
        <v>tier - 1</v>
      </c>
      <c r="N550" t="str">
        <f>IF(Hospitalisation_table[[#This Row],[City tier]]="?","tier - 2",Hospitalisation_table[[#This Row],[City tier]])</f>
        <v>tier - 3</v>
      </c>
      <c r="O550" t="str">
        <f>IF(Hospitalisation_table[[#This Row],[State ID]]="?","Unknown",Hospitalisation_table[[#This Row],[State ID]])</f>
        <v>R1012</v>
      </c>
      <c r="P550" s="20" t="str">
        <f>_xlfn.CONCAT(Hospitalisation_table[[#This Row],[date]],"-",Hospitalisation_table[[#This Row],[Month_Updated]],"-",Hospitalisation_table[[#This Row],[Year_Update]])</f>
        <v>14-Jul-1963</v>
      </c>
      <c r="Q550">
        <f>DATEDIF(Hospitalisation_table[[#This Row],[Date of Birth]],"8-Jun-2023","Y")</f>
        <v>59</v>
      </c>
    </row>
    <row r="551" spans="1:17" x14ac:dyDescent="0.3">
      <c r="A551" t="s">
        <v>1868</v>
      </c>
      <c r="B551" t="str">
        <f>IF(Hospitalisation_table[[#This Row],[Customer ID]]="?","UnKnown",Hospitalisation_table[[#This Row],[Customer ID]])</f>
        <v>Id503</v>
      </c>
      <c r="C551">
        <v>1978</v>
      </c>
      <c r="D551" t="s">
        <v>20</v>
      </c>
      <c r="E551">
        <v>24</v>
      </c>
      <c r="F551">
        <v>1</v>
      </c>
      <c r="G551" s="24">
        <v>19594.810000000001</v>
      </c>
      <c r="H551" t="s">
        <v>16</v>
      </c>
      <c r="I551" t="s">
        <v>16</v>
      </c>
      <c r="J551" t="s">
        <v>247</v>
      </c>
      <c r="K551" t="str">
        <f>IF(Hospitalisation_table[[#This Row],[month]]="?","Sep",Hospitalisation_table[[#This Row],[month]])</f>
        <v>Sep</v>
      </c>
      <c r="L551">
        <f>IF(Hospitalisation_table[[#This Row],[year]] = "?",ROUNDUP(AVERAGE(Hospitalisation_table[year]),0),Hospitalisation_table[[#This Row],[year]])</f>
        <v>1978</v>
      </c>
      <c r="M551" t="str">
        <f>IF(Hospitalisation_table[[#This Row],[Hospital tier]]="?","tier - 2",Hospitalisation_table[[#This Row],[Hospital tier]])</f>
        <v>tier - 1</v>
      </c>
      <c r="N551" t="str">
        <f>IF(Hospitalisation_table[[#This Row],[City tier]]="?","tier - 2",Hospitalisation_table[[#This Row],[City tier]])</f>
        <v>tier - 1</v>
      </c>
      <c r="O551" t="str">
        <f>IF(Hospitalisation_table[[#This Row],[State ID]]="?","Unknown",Hospitalisation_table[[#This Row],[State ID]])</f>
        <v>R1024</v>
      </c>
      <c r="P551" s="20" t="str">
        <f>_xlfn.CONCAT(Hospitalisation_table[[#This Row],[date]],"-",Hospitalisation_table[[#This Row],[Month_Updated]],"-",Hospitalisation_table[[#This Row],[Year_Update]])</f>
        <v>24-Sep-1978</v>
      </c>
      <c r="Q551">
        <f>DATEDIF(Hospitalisation_table[[#This Row],[Date of Birth]],"8-Jun-2023","Y")</f>
        <v>44</v>
      </c>
    </row>
    <row r="552" spans="1:17" x14ac:dyDescent="0.3">
      <c r="A552" t="s">
        <v>1869</v>
      </c>
      <c r="B552" t="str">
        <f>IF(Hospitalisation_table[[#This Row],[Customer ID]]="?","UnKnown",Hospitalisation_table[[#This Row],[Customer ID]])</f>
        <v>Id502</v>
      </c>
      <c r="C552">
        <v>1994</v>
      </c>
      <c r="D552" t="s">
        <v>35</v>
      </c>
      <c r="E552">
        <v>27</v>
      </c>
      <c r="F552">
        <v>0</v>
      </c>
      <c r="G552" s="24">
        <v>19673.34</v>
      </c>
      <c r="H552" t="s">
        <v>16</v>
      </c>
      <c r="I552" t="s">
        <v>11</v>
      </c>
      <c r="J552" t="s">
        <v>23</v>
      </c>
      <c r="K552" t="str">
        <f>IF(Hospitalisation_table[[#This Row],[month]]="?","Sep",Hospitalisation_table[[#This Row],[month]])</f>
        <v>Aug</v>
      </c>
      <c r="L552">
        <f>IF(Hospitalisation_table[[#This Row],[year]] = "?",ROUNDUP(AVERAGE(Hospitalisation_table[year]),0),Hospitalisation_table[[#This Row],[year]])</f>
        <v>1994</v>
      </c>
      <c r="M552" t="str">
        <f>IF(Hospitalisation_table[[#This Row],[Hospital tier]]="?","tier - 2",Hospitalisation_table[[#This Row],[Hospital tier]])</f>
        <v>tier - 1</v>
      </c>
      <c r="N552" t="str">
        <f>IF(Hospitalisation_table[[#This Row],[City tier]]="?","tier - 2",Hospitalisation_table[[#This Row],[City tier]])</f>
        <v>tier - 2</v>
      </c>
      <c r="O552" t="str">
        <f>IF(Hospitalisation_table[[#This Row],[State ID]]="?","Unknown",Hospitalisation_table[[#This Row],[State ID]])</f>
        <v>R1012</v>
      </c>
      <c r="P552" s="20" t="str">
        <f>_xlfn.CONCAT(Hospitalisation_table[[#This Row],[date]],"-",Hospitalisation_table[[#This Row],[Month_Updated]],"-",Hospitalisation_table[[#This Row],[Year_Update]])</f>
        <v>27-Aug-1994</v>
      </c>
      <c r="Q552">
        <f>DATEDIF(Hospitalisation_table[[#This Row],[Date of Birth]],"8-Jun-2023","Y")</f>
        <v>28</v>
      </c>
    </row>
    <row r="553" spans="1:17" x14ac:dyDescent="0.3">
      <c r="A553" t="s">
        <v>1870</v>
      </c>
      <c r="B553" t="str">
        <f>IF(Hospitalisation_table[[#This Row],[Customer ID]]="?","UnKnown",Hospitalisation_table[[#This Row],[Customer ID]])</f>
        <v>Id501</v>
      </c>
      <c r="C553">
        <v>1990</v>
      </c>
      <c r="D553" t="s">
        <v>35</v>
      </c>
      <c r="E553">
        <v>8</v>
      </c>
      <c r="F553">
        <v>1</v>
      </c>
      <c r="G553" s="24">
        <v>19719.689999999999</v>
      </c>
      <c r="H553" t="s">
        <v>16</v>
      </c>
      <c r="I553" t="s">
        <v>11</v>
      </c>
      <c r="J553" t="s">
        <v>13</v>
      </c>
      <c r="K553" t="str">
        <f>IF(Hospitalisation_table[[#This Row],[month]]="?","Sep",Hospitalisation_table[[#This Row],[month]])</f>
        <v>Aug</v>
      </c>
      <c r="L553">
        <f>IF(Hospitalisation_table[[#This Row],[year]] = "?",ROUNDUP(AVERAGE(Hospitalisation_table[year]),0),Hospitalisation_table[[#This Row],[year]])</f>
        <v>1990</v>
      </c>
      <c r="M553" t="str">
        <f>IF(Hospitalisation_table[[#This Row],[Hospital tier]]="?","tier - 2",Hospitalisation_table[[#This Row],[Hospital tier]])</f>
        <v>tier - 1</v>
      </c>
      <c r="N553" t="str">
        <f>IF(Hospitalisation_table[[#This Row],[City tier]]="?","tier - 2",Hospitalisation_table[[#This Row],[City tier]])</f>
        <v>tier - 2</v>
      </c>
      <c r="O553" t="str">
        <f>IF(Hospitalisation_table[[#This Row],[State ID]]="?","Unknown",Hospitalisation_table[[#This Row],[State ID]])</f>
        <v>R1013</v>
      </c>
      <c r="P553" s="20" t="str">
        <f>_xlfn.CONCAT(Hospitalisation_table[[#This Row],[date]],"-",Hospitalisation_table[[#This Row],[Month_Updated]],"-",Hospitalisation_table[[#This Row],[Year_Update]])</f>
        <v>8-Aug-1990</v>
      </c>
      <c r="Q553">
        <f>DATEDIF(Hospitalisation_table[[#This Row],[Date of Birth]],"8-Jun-2023","Y")</f>
        <v>32</v>
      </c>
    </row>
    <row r="554" spans="1:17" x14ac:dyDescent="0.3">
      <c r="A554" t="s">
        <v>1871</v>
      </c>
      <c r="B554" t="str">
        <f>IF(Hospitalisation_table[[#This Row],[Customer ID]]="?","UnKnown",Hospitalisation_table[[#This Row],[Customer ID]])</f>
        <v>Id500</v>
      </c>
      <c r="C554">
        <v>1972</v>
      </c>
      <c r="D554" t="s">
        <v>18</v>
      </c>
      <c r="E554">
        <v>14</v>
      </c>
      <c r="F554">
        <v>3</v>
      </c>
      <c r="G554" s="24">
        <v>19749.38</v>
      </c>
      <c r="H554" t="s">
        <v>16</v>
      </c>
      <c r="I554" t="s">
        <v>12</v>
      </c>
      <c r="J554" t="s">
        <v>13</v>
      </c>
      <c r="K554" t="str">
        <f>IF(Hospitalisation_table[[#This Row],[month]]="?","Sep",Hospitalisation_table[[#This Row],[month]])</f>
        <v>Jun</v>
      </c>
      <c r="L554">
        <f>IF(Hospitalisation_table[[#This Row],[year]] = "?",ROUNDUP(AVERAGE(Hospitalisation_table[year]),0),Hospitalisation_table[[#This Row],[year]])</f>
        <v>1972</v>
      </c>
      <c r="M554" t="str">
        <f>IF(Hospitalisation_table[[#This Row],[Hospital tier]]="?","tier - 2",Hospitalisation_table[[#This Row],[Hospital tier]])</f>
        <v>tier - 1</v>
      </c>
      <c r="N554" t="str">
        <f>IF(Hospitalisation_table[[#This Row],[City tier]]="?","tier - 2",Hospitalisation_table[[#This Row],[City tier]])</f>
        <v>tier - 3</v>
      </c>
      <c r="O554" t="str">
        <f>IF(Hospitalisation_table[[#This Row],[State ID]]="?","Unknown",Hospitalisation_table[[#This Row],[State ID]])</f>
        <v>R1013</v>
      </c>
      <c r="P554" s="20" t="str">
        <f>_xlfn.CONCAT(Hospitalisation_table[[#This Row],[date]],"-",Hospitalisation_table[[#This Row],[Month_Updated]],"-",Hospitalisation_table[[#This Row],[Year_Update]])</f>
        <v>14-Jun-1972</v>
      </c>
      <c r="Q554">
        <f>DATEDIF(Hospitalisation_table[[#This Row],[Date of Birth]],"8-Jun-2023","Y")</f>
        <v>50</v>
      </c>
    </row>
    <row r="555" spans="1:17" x14ac:dyDescent="0.3">
      <c r="A555" t="s">
        <v>2323</v>
      </c>
      <c r="B555" t="str">
        <f>IF(Hospitalisation_table[[#This Row],[Customer ID]]="?","UnKnown",Hospitalisation_table[[#This Row],[Customer ID]])</f>
        <v>Id50</v>
      </c>
      <c r="C555">
        <v>1966</v>
      </c>
      <c r="D555" t="s">
        <v>37</v>
      </c>
      <c r="E555">
        <v>25</v>
      </c>
      <c r="F555">
        <v>2</v>
      </c>
      <c r="G555" s="24">
        <v>43813.87</v>
      </c>
      <c r="H555" t="s">
        <v>11</v>
      </c>
      <c r="I555" t="s">
        <v>11</v>
      </c>
      <c r="J555" t="s">
        <v>13</v>
      </c>
      <c r="K555" t="str">
        <f>IF(Hospitalisation_table[[#This Row],[month]]="?","Sep",Hospitalisation_table[[#This Row],[month]])</f>
        <v>Oct</v>
      </c>
      <c r="L555">
        <f>IF(Hospitalisation_table[[#This Row],[year]] = "?",ROUNDUP(AVERAGE(Hospitalisation_table[year]),0),Hospitalisation_table[[#This Row],[year]])</f>
        <v>1966</v>
      </c>
      <c r="M555" t="str">
        <f>IF(Hospitalisation_table[[#This Row],[Hospital tier]]="?","tier - 2",Hospitalisation_table[[#This Row],[Hospital tier]])</f>
        <v>tier - 2</v>
      </c>
      <c r="N555" t="str">
        <f>IF(Hospitalisation_table[[#This Row],[City tier]]="?","tier - 2",Hospitalisation_table[[#This Row],[City tier]])</f>
        <v>tier - 2</v>
      </c>
      <c r="O555" t="str">
        <f>IF(Hospitalisation_table[[#This Row],[State ID]]="?","Unknown",Hospitalisation_table[[#This Row],[State ID]])</f>
        <v>R1013</v>
      </c>
      <c r="P555" s="20" t="str">
        <f>_xlfn.CONCAT(Hospitalisation_table[[#This Row],[date]],"-",Hospitalisation_table[[#This Row],[Month_Updated]],"-",Hospitalisation_table[[#This Row],[Year_Update]])</f>
        <v>25-Oct-1966</v>
      </c>
      <c r="Q555">
        <f>DATEDIF(Hospitalisation_table[[#This Row],[Date of Birth]],"8-Jun-2023","Y")</f>
        <v>56</v>
      </c>
    </row>
    <row r="556" spans="1:17" x14ac:dyDescent="0.3">
      <c r="A556" t="s">
        <v>2368</v>
      </c>
      <c r="B556" t="str">
        <f>IF(Hospitalisation_table[[#This Row],[Customer ID]]="?","UnKnown",Hospitalisation_table[[#This Row],[Customer ID]])</f>
        <v>Id5</v>
      </c>
      <c r="C556">
        <v>1989</v>
      </c>
      <c r="D556" t="s">
        <v>18</v>
      </c>
      <c r="E556">
        <v>19</v>
      </c>
      <c r="F556">
        <v>0</v>
      </c>
      <c r="G556" s="24">
        <v>55135.4</v>
      </c>
      <c r="H556" t="s">
        <v>16</v>
      </c>
      <c r="I556" t="s">
        <v>11</v>
      </c>
      <c r="J556" t="s">
        <v>23</v>
      </c>
      <c r="K556" t="str">
        <f>IF(Hospitalisation_table[[#This Row],[month]]="?","Sep",Hospitalisation_table[[#This Row],[month]])</f>
        <v>Jun</v>
      </c>
      <c r="L556">
        <f>IF(Hospitalisation_table[[#This Row],[year]] = "?",ROUNDUP(AVERAGE(Hospitalisation_table[year]),0),Hospitalisation_table[[#This Row],[year]])</f>
        <v>1989</v>
      </c>
      <c r="M556" t="str">
        <f>IF(Hospitalisation_table[[#This Row],[Hospital tier]]="?","tier - 2",Hospitalisation_table[[#This Row],[Hospital tier]])</f>
        <v>tier - 1</v>
      </c>
      <c r="N556" t="str">
        <f>IF(Hospitalisation_table[[#This Row],[City tier]]="?","tier - 2",Hospitalisation_table[[#This Row],[City tier]])</f>
        <v>tier - 2</v>
      </c>
      <c r="O556" t="str">
        <f>IF(Hospitalisation_table[[#This Row],[State ID]]="?","Unknown",Hospitalisation_table[[#This Row],[State ID]])</f>
        <v>R1012</v>
      </c>
      <c r="P556" s="20" t="str">
        <f>_xlfn.CONCAT(Hospitalisation_table[[#This Row],[date]],"-",Hospitalisation_table[[#This Row],[Month_Updated]],"-",Hospitalisation_table[[#This Row],[Year_Update]])</f>
        <v>19-Jun-1989</v>
      </c>
      <c r="Q556">
        <f>DATEDIF(Hospitalisation_table[[#This Row],[Date of Birth]],"8-Jun-2023","Y")</f>
        <v>33</v>
      </c>
    </row>
    <row r="557" spans="1:17" x14ac:dyDescent="0.3">
      <c r="A557" t="s">
        <v>1872</v>
      </c>
      <c r="B557" t="str">
        <f>IF(Hospitalisation_table[[#This Row],[Customer ID]]="?","UnKnown",Hospitalisation_table[[#This Row],[Customer ID]])</f>
        <v>Id499</v>
      </c>
      <c r="C557">
        <v>1979</v>
      </c>
      <c r="D557" t="s">
        <v>37</v>
      </c>
      <c r="E557">
        <v>30</v>
      </c>
      <c r="F557">
        <v>2</v>
      </c>
      <c r="G557" s="24">
        <v>19798.05</v>
      </c>
      <c r="H557" t="s">
        <v>16</v>
      </c>
      <c r="I557" t="s">
        <v>16</v>
      </c>
      <c r="J557" t="s">
        <v>247</v>
      </c>
      <c r="K557" t="str">
        <f>IF(Hospitalisation_table[[#This Row],[month]]="?","Sep",Hospitalisation_table[[#This Row],[month]])</f>
        <v>Oct</v>
      </c>
      <c r="L557">
        <f>IF(Hospitalisation_table[[#This Row],[year]] = "?",ROUNDUP(AVERAGE(Hospitalisation_table[year]),0),Hospitalisation_table[[#This Row],[year]])</f>
        <v>1979</v>
      </c>
      <c r="M557" t="str">
        <f>IF(Hospitalisation_table[[#This Row],[Hospital tier]]="?","tier - 2",Hospitalisation_table[[#This Row],[Hospital tier]])</f>
        <v>tier - 1</v>
      </c>
      <c r="N557" t="str">
        <f>IF(Hospitalisation_table[[#This Row],[City tier]]="?","tier - 2",Hospitalisation_table[[#This Row],[City tier]])</f>
        <v>tier - 1</v>
      </c>
      <c r="O557" t="str">
        <f>IF(Hospitalisation_table[[#This Row],[State ID]]="?","Unknown",Hospitalisation_table[[#This Row],[State ID]])</f>
        <v>R1024</v>
      </c>
      <c r="P557" s="20" t="str">
        <f>_xlfn.CONCAT(Hospitalisation_table[[#This Row],[date]],"-",Hospitalisation_table[[#This Row],[Month_Updated]],"-",Hospitalisation_table[[#This Row],[Year_Update]])</f>
        <v>30-Oct-1979</v>
      </c>
      <c r="Q557">
        <f>DATEDIF(Hospitalisation_table[[#This Row],[Date of Birth]],"8-Jun-2023","Y")</f>
        <v>43</v>
      </c>
    </row>
    <row r="558" spans="1:17" x14ac:dyDescent="0.3">
      <c r="A558" t="s">
        <v>1873</v>
      </c>
      <c r="B558" t="str">
        <f>IF(Hospitalisation_table[[#This Row],[Customer ID]]="?","UnKnown",Hospitalisation_table[[#This Row],[Customer ID]])</f>
        <v>Id498</v>
      </c>
      <c r="C558">
        <v>1997</v>
      </c>
      <c r="D558" t="s">
        <v>37</v>
      </c>
      <c r="E558">
        <v>18</v>
      </c>
      <c r="F558">
        <v>3</v>
      </c>
      <c r="G558" s="24">
        <v>19933.46</v>
      </c>
      <c r="H558" t="s">
        <v>16</v>
      </c>
      <c r="I558" t="s">
        <v>12</v>
      </c>
      <c r="J558" t="s">
        <v>42</v>
      </c>
      <c r="K558" t="str">
        <f>IF(Hospitalisation_table[[#This Row],[month]]="?","Sep",Hospitalisation_table[[#This Row],[month]])</f>
        <v>Oct</v>
      </c>
      <c r="L558">
        <f>IF(Hospitalisation_table[[#This Row],[year]] = "?",ROUNDUP(AVERAGE(Hospitalisation_table[year]),0),Hospitalisation_table[[#This Row],[year]])</f>
        <v>1997</v>
      </c>
      <c r="M558" t="str">
        <f>IF(Hospitalisation_table[[#This Row],[Hospital tier]]="?","tier - 2",Hospitalisation_table[[#This Row],[Hospital tier]])</f>
        <v>tier - 1</v>
      </c>
      <c r="N558" t="str">
        <f>IF(Hospitalisation_table[[#This Row],[City tier]]="?","tier - 2",Hospitalisation_table[[#This Row],[City tier]])</f>
        <v>tier - 3</v>
      </c>
      <c r="O558" t="str">
        <f>IF(Hospitalisation_table[[#This Row],[State ID]]="?","Unknown",Hospitalisation_table[[#This Row],[State ID]])</f>
        <v>R1011</v>
      </c>
      <c r="P558" s="20" t="str">
        <f>_xlfn.CONCAT(Hospitalisation_table[[#This Row],[date]],"-",Hospitalisation_table[[#This Row],[Month_Updated]],"-",Hospitalisation_table[[#This Row],[Year_Update]])</f>
        <v>18-Oct-1997</v>
      </c>
      <c r="Q558">
        <f>DATEDIF(Hospitalisation_table[[#This Row],[Date of Birth]],"8-Jun-2023","Y")</f>
        <v>25</v>
      </c>
    </row>
    <row r="559" spans="1:17" x14ac:dyDescent="0.3">
      <c r="A559" t="s">
        <v>1874</v>
      </c>
      <c r="B559" t="str">
        <f>IF(Hospitalisation_table[[#This Row],[Customer ID]]="?","UnKnown",Hospitalisation_table[[#This Row],[Customer ID]])</f>
        <v>Id497</v>
      </c>
      <c r="C559">
        <v>1980</v>
      </c>
      <c r="D559" t="s">
        <v>37</v>
      </c>
      <c r="E559">
        <v>9</v>
      </c>
      <c r="F559">
        <v>0</v>
      </c>
      <c r="G559" s="24">
        <v>19964.75</v>
      </c>
      <c r="H559" t="s">
        <v>16</v>
      </c>
      <c r="I559" t="s">
        <v>11</v>
      </c>
      <c r="J559" t="s">
        <v>247</v>
      </c>
      <c r="K559" t="str">
        <f>IF(Hospitalisation_table[[#This Row],[month]]="?","Sep",Hospitalisation_table[[#This Row],[month]])</f>
        <v>Oct</v>
      </c>
      <c r="L559">
        <f>IF(Hospitalisation_table[[#This Row],[year]] = "?",ROUNDUP(AVERAGE(Hospitalisation_table[year]),0),Hospitalisation_table[[#This Row],[year]])</f>
        <v>1980</v>
      </c>
      <c r="M559" t="str">
        <f>IF(Hospitalisation_table[[#This Row],[Hospital tier]]="?","tier - 2",Hospitalisation_table[[#This Row],[Hospital tier]])</f>
        <v>tier - 1</v>
      </c>
      <c r="N559" t="str">
        <f>IF(Hospitalisation_table[[#This Row],[City tier]]="?","tier - 2",Hospitalisation_table[[#This Row],[City tier]])</f>
        <v>tier - 2</v>
      </c>
      <c r="O559" t="str">
        <f>IF(Hospitalisation_table[[#This Row],[State ID]]="?","Unknown",Hospitalisation_table[[#This Row],[State ID]])</f>
        <v>R1024</v>
      </c>
      <c r="P559" s="20" t="str">
        <f>_xlfn.CONCAT(Hospitalisation_table[[#This Row],[date]],"-",Hospitalisation_table[[#This Row],[Month_Updated]],"-",Hospitalisation_table[[#This Row],[Year_Update]])</f>
        <v>9-Oct-1980</v>
      </c>
      <c r="Q559">
        <f>DATEDIF(Hospitalisation_table[[#This Row],[Date of Birth]],"8-Jun-2023","Y")</f>
        <v>42</v>
      </c>
    </row>
    <row r="560" spans="1:17" x14ac:dyDescent="0.3">
      <c r="A560" t="s">
        <v>1875</v>
      </c>
      <c r="B560" t="str">
        <f>IF(Hospitalisation_table[[#This Row],[Customer ID]]="?","UnKnown",Hospitalisation_table[[#This Row],[Customer ID]])</f>
        <v>Id496</v>
      </c>
      <c r="C560">
        <v>1966</v>
      </c>
      <c r="D560" t="s">
        <v>35</v>
      </c>
      <c r="E560">
        <v>10</v>
      </c>
      <c r="F560">
        <v>0</v>
      </c>
      <c r="G560" s="24">
        <v>19995.29</v>
      </c>
      <c r="H560" t="s">
        <v>16</v>
      </c>
      <c r="I560" t="s">
        <v>12</v>
      </c>
      <c r="J560" t="s">
        <v>535</v>
      </c>
      <c r="K560" t="str">
        <f>IF(Hospitalisation_table[[#This Row],[month]]="?","Sep",Hospitalisation_table[[#This Row],[month]])</f>
        <v>Aug</v>
      </c>
      <c r="L560">
        <f>IF(Hospitalisation_table[[#This Row],[year]] = "?",ROUNDUP(AVERAGE(Hospitalisation_table[year]),0),Hospitalisation_table[[#This Row],[year]])</f>
        <v>1966</v>
      </c>
      <c r="M560" t="str">
        <f>IF(Hospitalisation_table[[#This Row],[Hospital tier]]="?","tier - 2",Hospitalisation_table[[#This Row],[Hospital tier]])</f>
        <v>tier - 1</v>
      </c>
      <c r="N560" t="str">
        <f>IF(Hospitalisation_table[[#This Row],[City tier]]="?","tier - 2",Hospitalisation_table[[#This Row],[City tier]])</f>
        <v>tier - 3</v>
      </c>
      <c r="O560" t="str">
        <f>IF(Hospitalisation_table[[#This Row],[State ID]]="?","Unknown",Hospitalisation_table[[#This Row],[State ID]])</f>
        <v>R1026</v>
      </c>
      <c r="P560" s="20" t="str">
        <f>_xlfn.CONCAT(Hospitalisation_table[[#This Row],[date]],"-",Hospitalisation_table[[#This Row],[Month_Updated]],"-",Hospitalisation_table[[#This Row],[Year_Update]])</f>
        <v>10-Aug-1966</v>
      </c>
      <c r="Q560">
        <f>DATEDIF(Hospitalisation_table[[#This Row],[Date of Birth]],"8-Jun-2023","Y")</f>
        <v>56</v>
      </c>
    </row>
    <row r="561" spans="1:17" x14ac:dyDescent="0.3">
      <c r="A561" t="s">
        <v>1876</v>
      </c>
      <c r="B561" t="str">
        <f>IF(Hospitalisation_table[[#This Row],[Customer ID]]="?","UnKnown",Hospitalisation_table[[#This Row],[Customer ID]])</f>
        <v>Id495</v>
      </c>
      <c r="C561">
        <v>1988</v>
      </c>
      <c r="D561" t="s">
        <v>10</v>
      </c>
      <c r="E561">
        <v>25</v>
      </c>
      <c r="F561">
        <v>1</v>
      </c>
      <c r="G561" s="24">
        <v>20009.63</v>
      </c>
      <c r="H561" t="s">
        <v>11</v>
      </c>
      <c r="I561" t="s">
        <v>16</v>
      </c>
      <c r="J561" t="s">
        <v>23</v>
      </c>
      <c r="K561" t="str">
        <f>IF(Hospitalisation_table[[#This Row],[month]]="?","Sep",Hospitalisation_table[[#This Row],[month]])</f>
        <v>Jul</v>
      </c>
      <c r="L561">
        <f>IF(Hospitalisation_table[[#This Row],[year]] = "?",ROUNDUP(AVERAGE(Hospitalisation_table[year]),0),Hospitalisation_table[[#This Row],[year]])</f>
        <v>1988</v>
      </c>
      <c r="M561" t="str">
        <f>IF(Hospitalisation_table[[#This Row],[Hospital tier]]="?","tier - 2",Hospitalisation_table[[#This Row],[Hospital tier]])</f>
        <v>tier - 2</v>
      </c>
      <c r="N561" t="str">
        <f>IF(Hospitalisation_table[[#This Row],[City tier]]="?","tier - 2",Hospitalisation_table[[#This Row],[City tier]])</f>
        <v>tier - 1</v>
      </c>
      <c r="O561" t="str">
        <f>IF(Hospitalisation_table[[#This Row],[State ID]]="?","Unknown",Hospitalisation_table[[#This Row],[State ID]])</f>
        <v>R1012</v>
      </c>
      <c r="P561" s="20" t="str">
        <f>_xlfn.CONCAT(Hospitalisation_table[[#This Row],[date]],"-",Hospitalisation_table[[#This Row],[Month_Updated]],"-",Hospitalisation_table[[#This Row],[Year_Update]])</f>
        <v>25-Jul-1988</v>
      </c>
      <c r="Q561">
        <f>DATEDIF(Hospitalisation_table[[#This Row],[Date of Birth]],"8-Jun-2023","Y")</f>
        <v>34</v>
      </c>
    </row>
    <row r="562" spans="1:17" x14ac:dyDescent="0.3">
      <c r="A562" t="s">
        <v>1877</v>
      </c>
      <c r="B562" t="str">
        <f>IF(Hospitalisation_table[[#This Row],[Customer ID]]="?","UnKnown",Hospitalisation_table[[#This Row],[Customer ID]])</f>
        <v>Id494</v>
      </c>
      <c r="C562">
        <v>1983</v>
      </c>
      <c r="D562" t="s">
        <v>37</v>
      </c>
      <c r="E562">
        <v>6</v>
      </c>
      <c r="F562">
        <v>0</v>
      </c>
      <c r="G562" s="24">
        <v>20149.32</v>
      </c>
      <c r="H562" t="s">
        <v>11</v>
      </c>
      <c r="I562" t="s">
        <v>16</v>
      </c>
      <c r="J562" t="s">
        <v>168</v>
      </c>
      <c r="K562" t="str">
        <f>IF(Hospitalisation_table[[#This Row],[month]]="?","Sep",Hospitalisation_table[[#This Row],[month]])</f>
        <v>Oct</v>
      </c>
      <c r="L562">
        <f>IF(Hospitalisation_table[[#This Row],[year]] = "?",ROUNDUP(AVERAGE(Hospitalisation_table[year]),0),Hospitalisation_table[[#This Row],[year]])</f>
        <v>1983</v>
      </c>
      <c r="M562" t="str">
        <f>IF(Hospitalisation_table[[#This Row],[Hospital tier]]="?","tier - 2",Hospitalisation_table[[#This Row],[Hospital tier]])</f>
        <v>tier - 2</v>
      </c>
      <c r="N562" t="str">
        <f>IF(Hospitalisation_table[[#This Row],[City tier]]="?","tier - 2",Hospitalisation_table[[#This Row],[City tier]])</f>
        <v>tier - 1</v>
      </c>
      <c r="O562" t="str">
        <f>IF(Hospitalisation_table[[#This Row],[State ID]]="?","Unknown",Hospitalisation_table[[#This Row],[State ID]])</f>
        <v>R1016</v>
      </c>
      <c r="P562" s="20" t="str">
        <f>_xlfn.CONCAT(Hospitalisation_table[[#This Row],[date]],"-",Hospitalisation_table[[#This Row],[Month_Updated]],"-",Hospitalisation_table[[#This Row],[Year_Update]])</f>
        <v>6-Oct-1983</v>
      </c>
      <c r="Q562">
        <f>DATEDIF(Hospitalisation_table[[#This Row],[Date of Birth]],"8-Jun-2023","Y")</f>
        <v>39</v>
      </c>
    </row>
    <row r="563" spans="1:17" x14ac:dyDescent="0.3">
      <c r="A563" t="s">
        <v>1878</v>
      </c>
      <c r="B563" t="str">
        <f>IF(Hospitalisation_table[[#This Row],[Customer ID]]="?","UnKnown",Hospitalisation_table[[#This Row],[Customer ID]])</f>
        <v>Id493</v>
      </c>
      <c r="C563">
        <v>2002</v>
      </c>
      <c r="D563" t="s">
        <v>10</v>
      </c>
      <c r="E563">
        <v>9</v>
      </c>
      <c r="F563">
        <v>0</v>
      </c>
      <c r="G563" s="24">
        <v>20167.34</v>
      </c>
      <c r="H563" t="s">
        <v>12</v>
      </c>
      <c r="I563" t="s">
        <v>12</v>
      </c>
      <c r="J563" t="s">
        <v>42</v>
      </c>
      <c r="K563" t="str">
        <f>IF(Hospitalisation_table[[#This Row],[month]]="?","Sep",Hospitalisation_table[[#This Row],[month]])</f>
        <v>Jul</v>
      </c>
      <c r="L563">
        <f>IF(Hospitalisation_table[[#This Row],[year]] = "?",ROUNDUP(AVERAGE(Hospitalisation_table[year]),0),Hospitalisation_table[[#This Row],[year]])</f>
        <v>2002</v>
      </c>
      <c r="M563" t="str">
        <f>IF(Hospitalisation_table[[#This Row],[Hospital tier]]="?","tier - 2",Hospitalisation_table[[#This Row],[Hospital tier]])</f>
        <v>tier - 3</v>
      </c>
      <c r="N563" t="str">
        <f>IF(Hospitalisation_table[[#This Row],[City tier]]="?","tier - 2",Hospitalisation_table[[#This Row],[City tier]])</f>
        <v>tier - 3</v>
      </c>
      <c r="O563" t="str">
        <f>IF(Hospitalisation_table[[#This Row],[State ID]]="?","Unknown",Hospitalisation_table[[#This Row],[State ID]])</f>
        <v>R1011</v>
      </c>
      <c r="P563" s="20" t="str">
        <f>_xlfn.CONCAT(Hospitalisation_table[[#This Row],[date]],"-",Hospitalisation_table[[#This Row],[Month_Updated]],"-",Hospitalisation_table[[#This Row],[Year_Update]])</f>
        <v>9-Jul-2002</v>
      </c>
      <c r="Q563">
        <f>DATEDIF(Hospitalisation_table[[#This Row],[Date of Birth]],"8-Jun-2023","Y")</f>
        <v>20</v>
      </c>
    </row>
    <row r="564" spans="1:17" x14ac:dyDescent="0.3">
      <c r="A564" t="s">
        <v>1879</v>
      </c>
      <c r="B564" t="str">
        <f>IF(Hospitalisation_table[[#This Row],[Customer ID]]="?","UnKnown",Hospitalisation_table[[#This Row],[Customer ID]])</f>
        <v>Id492</v>
      </c>
      <c r="C564">
        <v>1994</v>
      </c>
      <c r="D564" t="s">
        <v>18</v>
      </c>
      <c r="E564">
        <v>8</v>
      </c>
      <c r="F564">
        <v>2</v>
      </c>
      <c r="G564" s="24">
        <v>20177.669999999998</v>
      </c>
      <c r="H564" t="s">
        <v>11</v>
      </c>
      <c r="I564" t="s">
        <v>16</v>
      </c>
      <c r="J564" t="s">
        <v>42</v>
      </c>
      <c r="K564" t="str">
        <f>IF(Hospitalisation_table[[#This Row],[month]]="?","Sep",Hospitalisation_table[[#This Row],[month]])</f>
        <v>Jun</v>
      </c>
      <c r="L564">
        <f>IF(Hospitalisation_table[[#This Row],[year]] = "?",ROUNDUP(AVERAGE(Hospitalisation_table[year]),0),Hospitalisation_table[[#This Row],[year]])</f>
        <v>1994</v>
      </c>
      <c r="M564" t="str">
        <f>IF(Hospitalisation_table[[#This Row],[Hospital tier]]="?","tier - 2",Hospitalisation_table[[#This Row],[Hospital tier]])</f>
        <v>tier - 2</v>
      </c>
      <c r="N564" t="str">
        <f>IF(Hospitalisation_table[[#This Row],[City tier]]="?","tier - 2",Hospitalisation_table[[#This Row],[City tier]])</f>
        <v>tier - 1</v>
      </c>
      <c r="O564" t="str">
        <f>IF(Hospitalisation_table[[#This Row],[State ID]]="?","Unknown",Hospitalisation_table[[#This Row],[State ID]])</f>
        <v>R1011</v>
      </c>
      <c r="P564" s="20" t="str">
        <f>_xlfn.CONCAT(Hospitalisation_table[[#This Row],[date]],"-",Hospitalisation_table[[#This Row],[Month_Updated]],"-",Hospitalisation_table[[#This Row],[Year_Update]])</f>
        <v>8-Jun-1994</v>
      </c>
      <c r="Q564">
        <f>DATEDIF(Hospitalisation_table[[#This Row],[Date of Birth]],"8-Jun-2023","Y")</f>
        <v>29</v>
      </c>
    </row>
    <row r="565" spans="1:17" x14ac:dyDescent="0.3">
      <c r="A565" t="s">
        <v>1880</v>
      </c>
      <c r="B565" t="str">
        <f>IF(Hospitalisation_table[[#This Row],[Customer ID]]="?","UnKnown",Hospitalisation_table[[#This Row],[Customer ID]])</f>
        <v>Id491</v>
      </c>
      <c r="C565">
        <v>1987</v>
      </c>
      <c r="D565" t="s">
        <v>37</v>
      </c>
      <c r="E565">
        <v>17</v>
      </c>
      <c r="F565">
        <v>0</v>
      </c>
      <c r="G565" s="24">
        <v>20234.849999999999</v>
      </c>
      <c r="H565" t="s">
        <v>11</v>
      </c>
      <c r="I565" t="s">
        <v>12</v>
      </c>
      <c r="J565" t="s">
        <v>23</v>
      </c>
      <c r="K565" t="str">
        <f>IF(Hospitalisation_table[[#This Row],[month]]="?","Sep",Hospitalisation_table[[#This Row],[month]])</f>
        <v>Oct</v>
      </c>
      <c r="L565">
        <f>IF(Hospitalisation_table[[#This Row],[year]] = "?",ROUNDUP(AVERAGE(Hospitalisation_table[year]),0),Hospitalisation_table[[#This Row],[year]])</f>
        <v>1987</v>
      </c>
      <c r="M565" t="str">
        <f>IF(Hospitalisation_table[[#This Row],[Hospital tier]]="?","tier - 2",Hospitalisation_table[[#This Row],[Hospital tier]])</f>
        <v>tier - 2</v>
      </c>
      <c r="N565" t="str">
        <f>IF(Hospitalisation_table[[#This Row],[City tier]]="?","tier - 2",Hospitalisation_table[[#This Row],[City tier]])</f>
        <v>tier - 3</v>
      </c>
      <c r="O565" t="str">
        <f>IF(Hospitalisation_table[[#This Row],[State ID]]="?","Unknown",Hospitalisation_table[[#This Row],[State ID]])</f>
        <v>R1012</v>
      </c>
      <c r="P565" s="20" t="str">
        <f>_xlfn.CONCAT(Hospitalisation_table[[#This Row],[date]],"-",Hospitalisation_table[[#This Row],[Month_Updated]],"-",Hospitalisation_table[[#This Row],[Year_Update]])</f>
        <v>17-Oct-1987</v>
      </c>
      <c r="Q565">
        <f>DATEDIF(Hospitalisation_table[[#This Row],[Date of Birth]],"8-Jun-2023","Y")</f>
        <v>35</v>
      </c>
    </row>
    <row r="566" spans="1:17" x14ac:dyDescent="0.3">
      <c r="A566" t="s">
        <v>1881</v>
      </c>
      <c r="B566" t="str">
        <f>IF(Hospitalisation_table[[#This Row],[Customer ID]]="?","UnKnown",Hospitalisation_table[[#This Row],[Customer ID]])</f>
        <v>Id490</v>
      </c>
      <c r="C566">
        <v>1966</v>
      </c>
      <c r="D566" t="s">
        <v>35</v>
      </c>
      <c r="E566">
        <v>22</v>
      </c>
      <c r="F566">
        <v>0</v>
      </c>
      <c r="G566" s="24">
        <v>20253.84</v>
      </c>
      <c r="H566" t="s">
        <v>11</v>
      </c>
      <c r="I566" t="s">
        <v>12</v>
      </c>
      <c r="J566" t="s">
        <v>23</v>
      </c>
      <c r="K566" t="str">
        <f>IF(Hospitalisation_table[[#This Row],[month]]="?","Sep",Hospitalisation_table[[#This Row],[month]])</f>
        <v>Aug</v>
      </c>
      <c r="L566">
        <f>IF(Hospitalisation_table[[#This Row],[year]] = "?",ROUNDUP(AVERAGE(Hospitalisation_table[year]),0),Hospitalisation_table[[#This Row],[year]])</f>
        <v>1966</v>
      </c>
      <c r="M566" t="str">
        <f>IF(Hospitalisation_table[[#This Row],[Hospital tier]]="?","tier - 2",Hospitalisation_table[[#This Row],[Hospital tier]])</f>
        <v>tier - 2</v>
      </c>
      <c r="N566" t="str">
        <f>IF(Hospitalisation_table[[#This Row],[City tier]]="?","tier - 2",Hospitalisation_table[[#This Row],[City tier]])</f>
        <v>tier - 3</v>
      </c>
      <c r="O566" t="str">
        <f>IF(Hospitalisation_table[[#This Row],[State ID]]="?","Unknown",Hospitalisation_table[[#This Row],[State ID]])</f>
        <v>R1012</v>
      </c>
      <c r="P566" s="20" t="str">
        <f>_xlfn.CONCAT(Hospitalisation_table[[#This Row],[date]],"-",Hospitalisation_table[[#This Row],[Month_Updated]],"-",Hospitalisation_table[[#This Row],[Year_Update]])</f>
        <v>22-Aug-1966</v>
      </c>
      <c r="Q566">
        <f>DATEDIF(Hospitalisation_table[[#This Row],[Date of Birth]],"8-Jun-2023","Y")</f>
        <v>56</v>
      </c>
    </row>
    <row r="567" spans="1:17" x14ac:dyDescent="0.3">
      <c r="A567" t="s">
        <v>2324</v>
      </c>
      <c r="B567" t="str">
        <f>IF(Hospitalisation_table[[#This Row],[Customer ID]]="?","UnKnown",Hospitalisation_table[[#This Row],[Customer ID]])</f>
        <v>Id49</v>
      </c>
      <c r="C567">
        <v>1966</v>
      </c>
      <c r="D567" t="s">
        <v>10</v>
      </c>
      <c r="E567">
        <v>2</v>
      </c>
      <c r="F567">
        <v>0</v>
      </c>
      <c r="G567" s="24">
        <v>43817.45</v>
      </c>
      <c r="H567" t="s">
        <v>11</v>
      </c>
      <c r="I567" t="s">
        <v>12</v>
      </c>
      <c r="J567" t="s">
        <v>23</v>
      </c>
      <c r="K567" t="str">
        <f>IF(Hospitalisation_table[[#This Row],[month]]="?","Sep",Hospitalisation_table[[#This Row],[month]])</f>
        <v>Jul</v>
      </c>
      <c r="L567">
        <f>IF(Hospitalisation_table[[#This Row],[year]] = "?",ROUNDUP(AVERAGE(Hospitalisation_table[year]),0),Hospitalisation_table[[#This Row],[year]])</f>
        <v>1966</v>
      </c>
      <c r="M567" t="str">
        <f>IF(Hospitalisation_table[[#This Row],[Hospital tier]]="?","tier - 2",Hospitalisation_table[[#This Row],[Hospital tier]])</f>
        <v>tier - 2</v>
      </c>
      <c r="N567" t="str">
        <f>IF(Hospitalisation_table[[#This Row],[City tier]]="?","tier - 2",Hospitalisation_table[[#This Row],[City tier]])</f>
        <v>tier - 3</v>
      </c>
      <c r="O567" t="str">
        <f>IF(Hospitalisation_table[[#This Row],[State ID]]="?","Unknown",Hospitalisation_table[[#This Row],[State ID]])</f>
        <v>R1012</v>
      </c>
      <c r="P567" s="20" t="str">
        <f>_xlfn.CONCAT(Hospitalisation_table[[#This Row],[date]],"-",Hospitalisation_table[[#This Row],[Month_Updated]],"-",Hospitalisation_table[[#This Row],[Year_Update]])</f>
        <v>2-Jul-1966</v>
      </c>
      <c r="Q567">
        <f>DATEDIF(Hospitalisation_table[[#This Row],[Date of Birth]],"8-Jun-2023","Y")</f>
        <v>56</v>
      </c>
    </row>
    <row r="568" spans="1:17" x14ac:dyDescent="0.3">
      <c r="A568" t="s">
        <v>1882</v>
      </c>
      <c r="B568" t="str">
        <f>IF(Hospitalisation_table[[#This Row],[Customer ID]]="?","UnKnown",Hospitalisation_table[[#This Row],[Customer ID]])</f>
        <v>Id489</v>
      </c>
      <c r="C568">
        <v>1993</v>
      </c>
      <c r="D568" t="s">
        <v>20</v>
      </c>
      <c r="E568">
        <v>7</v>
      </c>
      <c r="F568">
        <v>1</v>
      </c>
      <c r="G568" s="24">
        <v>20277.810000000001</v>
      </c>
      <c r="H568" t="s">
        <v>12</v>
      </c>
      <c r="I568" t="s">
        <v>12</v>
      </c>
      <c r="J568" t="s">
        <v>168</v>
      </c>
      <c r="K568" t="str">
        <f>IF(Hospitalisation_table[[#This Row],[month]]="?","Sep",Hospitalisation_table[[#This Row],[month]])</f>
        <v>Sep</v>
      </c>
      <c r="L568">
        <f>IF(Hospitalisation_table[[#This Row],[year]] = "?",ROUNDUP(AVERAGE(Hospitalisation_table[year]),0),Hospitalisation_table[[#This Row],[year]])</f>
        <v>1993</v>
      </c>
      <c r="M568" t="str">
        <f>IF(Hospitalisation_table[[#This Row],[Hospital tier]]="?","tier - 2",Hospitalisation_table[[#This Row],[Hospital tier]])</f>
        <v>tier - 3</v>
      </c>
      <c r="N568" t="str">
        <f>IF(Hospitalisation_table[[#This Row],[City tier]]="?","tier - 2",Hospitalisation_table[[#This Row],[City tier]])</f>
        <v>tier - 3</v>
      </c>
      <c r="O568" t="str">
        <f>IF(Hospitalisation_table[[#This Row],[State ID]]="?","Unknown",Hospitalisation_table[[#This Row],[State ID]])</f>
        <v>R1016</v>
      </c>
      <c r="P568" s="20" t="str">
        <f>_xlfn.CONCAT(Hospitalisation_table[[#This Row],[date]],"-",Hospitalisation_table[[#This Row],[Month_Updated]],"-",Hospitalisation_table[[#This Row],[Year_Update]])</f>
        <v>7-Sep-1993</v>
      </c>
      <c r="Q568">
        <f>DATEDIF(Hospitalisation_table[[#This Row],[Date of Birth]],"8-Jun-2023","Y")</f>
        <v>29</v>
      </c>
    </row>
    <row r="569" spans="1:17" x14ac:dyDescent="0.3">
      <c r="A569" t="s">
        <v>1883</v>
      </c>
      <c r="B569" t="str">
        <f>IF(Hospitalisation_table[[#This Row],[Customer ID]]="?","UnKnown",Hospitalisation_table[[#This Row],[Customer ID]])</f>
        <v>Id488</v>
      </c>
      <c r="C569">
        <v>1985</v>
      </c>
      <c r="D569" t="s">
        <v>20</v>
      </c>
      <c r="E569">
        <v>17</v>
      </c>
      <c r="F569">
        <v>1</v>
      </c>
      <c r="G569" s="24">
        <v>20296.86</v>
      </c>
      <c r="H569" t="s">
        <v>12</v>
      </c>
      <c r="I569" t="s">
        <v>16</v>
      </c>
      <c r="J569" t="s">
        <v>247</v>
      </c>
      <c r="K569" t="str">
        <f>IF(Hospitalisation_table[[#This Row],[month]]="?","Sep",Hospitalisation_table[[#This Row],[month]])</f>
        <v>Sep</v>
      </c>
      <c r="L569">
        <f>IF(Hospitalisation_table[[#This Row],[year]] = "?",ROUNDUP(AVERAGE(Hospitalisation_table[year]),0),Hospitalisation_table[[#This Row],[year]])</f>
        <v>1985</v>
      </c>
      <c r="M569" t="str">
        <f>IF(Hospitalisation_table[[#This Row],[Hospital tier]]="?","tier - 2",Hospitalisation_table[[#This Row],[Hospital tier]])</f>
        <v>tier - 3</v>
      </c>
      <c r="N569" t="str">
        <f>IF(Hospitalisation_table[[#This Row],[City tier]]="?","tier - 2",Hospitalisation_table[[#This Row],[City tier]])</f>
        <v>tier - 1</v>
      </c>
      <c r="O569" t="str">
        <f>IF(Hospitalisation_table[[#This Row],[State ID]]="?","Unknown",Hospitalisation_table[[#This Row],[State ID]])</f>
        <v>R1024</v>
      </c>
      <c r="P569" s="20" t="str">
        <f>_xlfn.CONCAT(Hospitalisation_table[[#This Row],[date]],"-",Hospitalisation_table[[#This Row],[Month_Updated]],"-",Hospitalisation_table[[#This Row],[Year_Update]])</f>
        <v>17-Sep-1985</v>
      </c>
      <c r="Q569">
        <f>DATEDIF(Hospitalisation_table[[#This Row],[Date of Birth]],"8-Jun-2023","Y")</f>
        <v>37</v>
      </c>
    </row>
    <row r="570" spans="1:17" x14ac:dyDescent="0.3">
      <c r="A570" t="s">
        <v>1884</v>
      </c>
      <c r="B570" t="str">
        <f>IF(Hospitalisation_table[[#This Row],[Customer ID]]="?","UnKnown",Hospitalisation_table[[#This Row],[Customer ID]])</f>
        <v>Id487</v>
      </c>
      <c r="C570">
        <v>1962</v>
      </c>
      <c r="D570" t="s">
        <v>10</v>
      </c>
      <c r="E570">
        <v>2</v>
      </c>
      <c r="F570">
        <v>0</v>
      </c>
      <c r="G570" s="24">
        <v>20354.5</v>
      </c>
      <c r="H570" t="s">
        <v>12</v>
      </c>
      <c r="I570" t="s">
        <v>11</v>
      </c>
      <c r="J570" t="s">
        <v>535</v>
      </c>
      <c r="K570" t="str">
        <f>IF(Hospitalisation_table[[#This Row],[month]]="?","Sep",Hospitalisation_table[[#This Row],[month]])</f>
        <v>Jul</v>
      </c>
      <c r="L570">
        <f>IF(Hospitalisation_table[[#This Row],[year]] = "?",ROUNDUP(AVERAGE(Hospitalisation_table[year]),0),Hospitalisation_table[[#This Row],[year]])</f>
        <v>1962</v>
      </c>
      <c r="M570" t="str">
        <f>IF(Hospitalisation_table[[#This Row],[Hospital tier]]="?","tier - 2",Hospitalisation_table[[#This Row],[Hospital tier]])</f>
        <v>tier - 3</v>
      </c>
      <c r="N570" t="str">
        <f>IF(Hospitalisation_table[[#This Row],[City tier]]="?","tier - 2",Hospitalisation_table[[#This Row],[City tier]])</f>
        <v>tier - 2</v>
      </c>
      <c r="O570" t="str">
        <f>IF(Hospitalisation_table[[#This Row],[State ID]]="?","Unknown",Hospitalisation_table[[#This Row],[State ID]])</f>
        <v>R1026</v>
      </c>
      <c r="P570" s="20" t="str">
        <f>_xlfn.CONCAT(Hospitalisation_table[[#This Row],[date]],"-",Hospitalisation_table[[#This Row],[Month_Updated]],"-",Hospitalisation_table[[#This Row],[Year_Update]])</f>
        <v>2-Jul-1962</v>
      </c>
      <c r="Q570">
        <f>DATEDIF(Hospitalisation_table[[#This Row],[Date of Birth]],"8-Jun-2023","Y")</f>
        <v>60</v>
      </c>
    </row>
    <row r="571" spans="1:17" x14ac:dyDescent="0.3">
      <c r="A571" t="s">
        <v>1885</v>
      </c>
      <c r="B571" t="str">
        <f>IF(Hospitalisation_table[[#This Row],[Customer ID]]="?","UnKnown",Hospitalisation_table[[#This Row],[Customer ID]])</f>
        <v>Id486</v>
      </c>
      <c r="C571">
        <v>1985</v>
      </c>
      <c r="D571" t="s">
        <v>10</v>
      </c>
      <c r="E571">
        <v>12</v>
      </c>
      <c r="F571">
        <v>0</v>
      </c>
      <c r="G571" s="24">
        <v>20420.599999999999</v>
      </c>
      <c r="H571" t="s">
        <v>12</v>
      </c>
      <c r="I571" t="s">
        <v>11</v>
      </c>
      <c r="J571" t="s">
        <v>42</v>
      </c>
      <c r="K571" t="str">
        <f>IF(Hospitalisation_table[[#This Row],[month]]="?","Sep",Hospitalisation_table[[#This Row],[month]])</f>
        <v>Jul</v>
      </c>
      <c r="L571">
        <f>IF(Hospitalisation_table[[#This Row],[year]] = "?",ROUNDUP(AVERAGE(Hospitalisation_table[year]),0),Hospitalisation_table[[#This Row],[year]])</f>
        <v>1985</v>
      </c>
      <c r="M571" t="str">
        <f>IF(Hospitalisation_table[[#This Row],[Hospital tier]]="?","tier - 2",Hospitalisation_table[[#This Row],[Hospital tier]])</f>
        <v>tier - 3</v>
      </c>
      <c r="N571" t="str">
        <f>IF(Hospitalisation_table[[#This Row],[City tier]]="?","tier - 2",Hospitalisation_table[[#This Row],[City tier]])</f>
        <v>tier - 2</v>
      </c>
      <c r="O571" t="str">
        <f>IF(Hospitalisation_table[[#This Row],[State ID]]="?","Unknown",Hospitalisation_table[[#This Row],[State ID]])</f>
        <v>R1011</v>
      </c>
      <c r="P571" s="20" t="str">
        <f>_xlfn.CONCAT(Hospitalisation_table[[#This Row],[date]],"-",Hospitalisation_table[[#This Row],[Month_Updated]],"-",Hospitalisation_table[[#This Row],[Year_Update]])</f>
        <v>12-Jul-1985</v>
      </c>
      <c r="Q571">
        <f>DATEDIF(Hospitalisation_table[[#This Row],[Date of Birth]],"8-Jun-2023","Y")</f>
        <v>37</v>
      </c>
    </row>
    <row r="572" spans="1:17" x14ac:dyDescent="0.3">
      <c r="A572" t="s">
        <v>1886</v>
      </c>
      <c r="B572" t="str">
        <f>IF(Hospitalisation_table[[#This Row],[Customer ID]]="?","UnKnown",Hospitalisation_table[[#This Row],[Customer ID]])</f>
        <v>Id485</v>
      </c>
      <c r="C572">
        <v>1962</v>
      </c>
      <c r="D572" t="s">
        <v>37</v>
      </c>
      <c r="E572">
        <v>18</v>
      </c>
      <c r="F572">
        <v>0</v>
      </c>
      <c r="G572" s="24">
        <v>20446.849999999999</v>
      </c>
      <c r="H572" t="s">
        <v>11</v>
      </c>
      <c r="I572" t="s">
        <v>16</v>
      </c>
      <c r="J572" t="s">
        <v>23</v>
      </c>
      <c r="K572" t="str">
        <f>IF(Hospitalisation_table[[#This Row],[month]]="?","Sep",Hospitalisation_table[[#This Row],[month]])</f>
        <v>Oct</v>
      </c>
      <c r="L572">
        <f>IF(Hospitalisation_table[[#This Row],[year]] = "?",ROUNDUP(AVERAGE(Hospitalisation_table[year]),0),Hospitalisation_table[[#This Row],[year]])</f>
        <v>1962</v>
      </c>
      <c r="M572" t="str">
        <f>IF(Hospitalisation_table[[#This Row],[Hospital tier]]="?","tier - 2",Hospitalisation_table[[#This Row],[Hospital tier]])</f>
        <v>tier - 2</v>
      </c>
      <c r="N572" t="str">
        <f>IF(Hospitalisation_table[[#This Row],[City tier]]="?","tier - 2",Hospitalisation_table[[#This Row],[City tier]])</f>
        <v>tier - 1</v>
      </c>
      <c r="O572" t="str">
        <f>IF(Hospitalisation_table[[#This Row],[State ID]]="?","Unknown",Hospitalisation_table[[#This Row],[State ID]])</f>
        <v>R1012</v>
      </c>
      <c r="P572" s="20" t="str">
        <f>_xlfn.CONCAT(Hospitalisation_table[[#This Row],[date]],"-",Hospitalisation_table[[#This Row],[Month_Updated]],"-",Hospitalisation_table[[#This Row],[Year_Update]])</f>
        <v>18-Oct-1962</v>
      </c>
      <c r="Q572">
        <f>DATEDIF(Hospitalisation_table[[#This Row],[Date of Birth]],"8-Jun-2023","Y")</f>
        <v>60</v>
      </c>
    </row>
    <row r="573" spans="1:17" x14ac:dyDescent="0.3">
      <c r="A573" t="s">
        <v>1887</v>
      </c>
      <c r="B573" t="str">
        <f>IF(Hospitalisation_table[[#This Row],[Customer ID]]="?","UnKnown",Hospitalisation_table[[#This Row],[Customer ID]])</f>
        <v>Id484</v>
      </c>
      <c r="C573">
        <v>1969</v>
      </c>
      <c r="D573" t="s">
        <v>37</v>
      </c>
      <c r="E573">
        <v>13</v>
      </c>
      <c r="F573">
        <v>3</v>
      </c>
      <c r="G573" s="24">
        <v>20463</v>
      </c>
      <c r="H573" t="s">
        <v>11</v>
      </c>
      <c r="I573" t="s">
        <v>11</v>
      </c>
      <c r="J573" t="s">
        <v>13</v>
      </c>
      <c r="K573" t="str">
        <f>IF(Hospitalisation_table[[#This Row],[month]]="?","Sep",Hospitalisation_table[[#This Row],[month]])</f>
        <v>Oct</v>
      </c>
      <c r="L573">
        <f>IF(Hospitalisation_table[[#This Row],[year]] = "?",ROUNDUP(AVERAGE(Hospitalisation_table[year]),0),Hospitalisation_table[[#This Row],[year]])</f>
        <v>1969</v>
      </c>
      <c r="M573" t="str">
        <f>IF(Hospitalisation_table[[#This Row],[Hospital tier]]="?","tier - 2",Hospitalisation_table[[#This Row],[Hospital tier]])</f>
        <v>tier - 2</v>
      </c>
      <c r="N573" t="str">
        <f>IF(Hospitalisation_table[[#This Row],[City tier]]="?","tier - 2",Hospitalisation_table[[#This Row],[City tier]])</f>
        <v>tier - 2</v>
      </c>
      <c r="O573" t="str">
        <f>IF(Hospitalisation_table[[#This Row],[State ID]]="?","Unknown",Hospitalisation_table[[#This Row],[State ID]])</f>
        <v>R1013</v>
      </c>
      <c r="P573" s="20" t="str">
        <f>_xlfn.CONCAT(Hospitalisation_table[[#This Row],[date]],"-",Hospitalisation_table[[#This Row],[Month_Updated]],"-",Hospitalisation_table[[#This Row],[Year_Update]])</f>
        <v>13-Oct-1969</v>
      </c>
      <c r="Q573">
        <f>DATEDIF(Hospitalisation_table[[#This Row],[Date of Birth]],"8-Jun-2023","Y")</f>
        <v>53</v>
      </c>
    </row>
    <row r="574" spans="1:17" x14ac:dyDescent="0.3">
      <c r="A574" t="s">
        <v>1888</v>
      </c>
      <c r="B574" t="str">
        <f>IF(Hospitalisation_table[[#This Row],[Customer ID]]="?","UnKnown",Hospitalisation_table[[#This Row],[Customer ID]])</f>
        <v>Id483</v>
      </c>
      <c r="C574">
        <v>1966</v>
      </c>
      <c r="D574" t="s">
        <v>10</v>
      </c>
      <c r="E574">
        <v>9</v>
      </c>
      <c r="F574">
        <v>0</v>
      </c>
      <c r="G574" s="24">
        <v>20568.32</v>
      </c>
      <c r="H574" t="s">
        <v>12</v>
      </c>
      <c r="I574" t="s">
        <v>11</v>
      </c>
      <c r="J574" t="s">
        <v>23</v>
      </c>
      <c r="K574" t="str">
        <f>IF(Hospitalisation_table[[#This Row],[month]]="?","Sep",Hospitalisation_table[[#This Row],[month]])</f>
        <v>Jul</v>
      </c>
      <c r="L574">
        <f>IF(Hospitalisation_table[[#This Row],[year]] = "?",ROUNDUP(AVERAGE(Hospitalisation_table[year]),0),Hospitalisation_table[[#This Row],[year]])</f>
        <v>1966</v>
      </c>
      <c r="M574" t="str">
        <f>IF(Hospitalisation_table[[#This Row],[Hospital tier]]="?","tier - 2",Hospitalisation_table[[#This Row],[Hospital tier]])</f>
        <v>tier - 3</v>
      </c>
      <c r="N574" t="str">
        <f>IF(Hospitalisation_table[[#This Row],[City tier]]="?","tier - 2",Hospitalisation_table[[#This Row],[City tier]])</f>
        <v>tier - 2</v>
      </c>
      <c r="O574" t="str">
        <f>IF(Hospitalisation_table[[#This Row],[State ID]]="?","Unknown",Hospitalisation_table[[#This Row],[State ID]])</f>
        <v>R1012</v>
      </c>
      <c r="P574" s="20" t="str">
        <f>_xlfn.CONCAT(Hospitalisation_table[[#This Row],[date]],"-",Hospitalisation_table[[#This Row],[Month_Updated]],"-",Hospitalisation_table[[#This Row],[Year_Update]])</f>
        <v>9-Jul-1966</v>
      </c>
      <c r="Q574">
        <f>DATEDIF(Hospitalisation_table[[#This Row],[Date of Birth]],"8-Jun-2023","Y")</f>
        <v>56</v>
      </c>
    </row>
    <row r="575" spans="1:17" x14ac:dyDescent="0.3">
      <c r="A575" t="s">
        <v>1889</v>
      </c>
      <c r="B575" t="str">
        <f>IF(Hospitalisation_table[[#This Row],[Customer ID]]="?","UnKnown",Hospitalisation_table[[#This Row],[Customer ID]])</f>
        <v>Id482</v>
      </c>
      <c r="C575">
        <v>1967</v>
      </c>
      <c r="D575" t="s">
        <v>30</v>
      </c>
      <c r="E575">
        <v>17</v>
      </c>
      <c r="F575">
        <v>0</v>
      </c>
      <c r="G575" s="24">
        <v>20630.28</v>
      </c>
      <c r="H575" t="s">
        <v>11</v>
      </c>
      <c r="I575" t="s">
        <v>12</v>
      </c>
      <c r="J575" t="s">
        <v>42</v>
      </c>
      <c r="K575" t="str">
        <f>IF(Hospitalisation_table[[#This Row],[month]]="?","Sep",Hospitalisation_table[[#This Row],[month]])</f>
        <v>Dec</v>
      </c>
      <c r="L575">
        <f>IF(Hospitalisation_table[[#This Row],[year]] = "?",ROUNDUP(AVERAGE(Hospitalisation_table[year]),0),Hospitalisation_table[[#This Row],[year]])</f>
        <v>1967</v>
      </c>
      <c r="M575" t="str">
        <f>IF(Hospitalisation_table[[#This Row],[Hospital tier]]="?","tier - 2",Hospitalisation_table[[#This Row],[Hospital tier]])</f>
        <v>tier - 2</v>
      </c>
      <c r="N575" t="str">
        <f>IF(Hospitalisation_table[[#This Row],[City tier]]="?","tier - 2",Hospitalisation_table[[#This Row],[City tier]])</f>
        <v>tier - 3</v>
      </c>
      <c r="O575" t="str">
        <f>IF(Hospitalisation_table[[#This Row],[State ID]]="?","Unknown",Hospitalisation_table[[#This Row],[State ID]])</f>
        <v>R1011</v>
      </c>
      <c r="P575" s="20" t="str">
        <f>_xlfn.CONCAT(Hospitalisation_table[[#This Row],[date]],"-",Hospitalisation_table[[#This Row],[Month_Updated]],"-",Hospitalisation_table[[#This Row],[Year_Update]])</f>
        <v>17-Dec-1967</v>
      </c>
      <c r="Q575">
        <f>DATEDIF(Hospitalisation_table[[#This Row],[Date of Birth]],"8-Jun-2023","Y")</f>
        <v>55</v>
      </c>
    </row>
    <row r="576" spans="1:17" x14ac:dyDescent="0.3">
      <c r="A576" t="s">
        <v>1890</v>
      </c>
      <c r="B576" t="str">
        <f>IF(Hospitalisation_table[[#This Row],[Customer ID]]="?","UnKnown",Hospitalisation_table[[#This Row],[Customer ID]])</f>
        <v>Id481</v>
      </c>
      <c r="C576">
        <v>1965</v>
      </c>
      <c r="D576" t="s">
        <v>35</v>
      </c>
      <c r="E576">
        <v>1</v>
      </c>
      <c r="F576">
        <v>0</v>
      </c>
      <c r="G576" s="24">
        <v>20709.02</v>
      </c>
      <c r="H576" t="s">
        <v>12</v>
      </c>
      <c r="I576" t="s">
        <v>11</v>
      </c>
      <c r="J576" t="s">
        <v>166</v>
      </c>
      <c r="K576" t="str">
        <f>IF(Hospitalisation_table[[#This Row],[month]]="?","Sep",Hospitalisation_table[[#This Row],[month]])</f>
        <v>Aug</v>
      </c>
      <c r="L576">
        <f>IF(Hospitalisation_table[[#This Row],[year]] = "?",ROUNDUP(AVERAGE(Hospitalisation_table[year]),0),Hospitalisation_table[[#This Row],[year]])</f>
        <v>1965</v>
      </c>
      <c r="M576" t="str">
        <f>IF(Hospitalisation_table[[#This Row],[Hospital tier]]="?","tier - 2",Hospitalisation_table[[#This Row],[Hospital tier]])</f>
        <v>tier - 3</v>
      </c>
      <c r="N576" t="str">
        <f>IF(Hospitalisation_table[[#This Row],[City tier]]="?","tier - 2",Hospitalisation_table[[#This Row],[City tier]])</f>
        <v>tier - 2</v>
      </c>
      <c r="O576" t="str">
        <f>IF(Hospitalisation_table[[#This Row],[State ID]]="?","Unknown",Hospitalisation_table[[#This Row],[State ID]])</f>
        <v>R1019</v>
      </c>
      <c r="P576" s="20" t="str">
        <f>_xlfn.CONCAT(Hospitalisation_table[[#This Row],[date]],"-",Hospitalisation_table[[#This Row],[Month_Updated]],"-",Hospitalisation_table[[#This Row],[Year_Update]])</f>
        <v>1-Aug-1965</v>
      </c>
      <c r="Q576">
        <f>DATEDIF(Hospitalisation_table[[#This Row],[Date of Birth]],"8-Jun-2023","Y")</f>
        <v>57</v>
      </c>
    </row>
    <row r="577" spans="1:17" x14ac:dyDescent="0.3">
      <c r="A577" t="s">
        <v>1891</v>
      </c>
      <c r="B577" t="str">
        <f>IF(Hospitalisation_table[[#This Row],[Customer ID]]="?","UnKnown",Hospitalisation_table[[#This Row],[Customer ID]])</f>
        <v>Id480</v>
      </c>
      <c r="C577">
        <v>1992</v>
      </c>
      <c r="D577" t="s">
        <v>20</v>
      </c>
      <c r="E577">
        <v>14</v>
      </c>
      <c r="F577">
        <v>3</v>
      </c>
      <c r="G577" s="24">
        <v>20745.990000000002</v>
      </c>
      <c r="H577" t="s">
        <v>12</v>
      </c>
      <c r="I577" t="s">
        <v>16</v>
      </c>
      <c r="J577" t="s">
        <v>23</v>
      </c>
      <c r="K577" t="str">
        <f>IF(Hospitalisation_table[[#This Row],[month]]="?","Sep",Hospitalisation_table[[#This Row],[month]])</f>
        <v>Sep</v>
      </c>
      <c r="L577">
        <f>IF(Hospitalisation_table[[#This Row],[year]] = "?",ROUNDUP(AVERAGE(Hospitalisation_table[year]),0),Hospitalisation_table[[#This Row],[year]])</f>
        <v>1992</v>
      </c>
      <c r="M577" t="str">
        <f>IF(Hospitalisation_table[[#This Row],[Hospital tier]]="?","tier - 2",Hospitalisation_table[[#This Row],[Hospital tier]])</f>
        <v>tier - 3</v>
      </c>
      <c r="N577" t="str">
        <f>IF(Hospitalisation_table[[#This Row],[City tier]]="?","tier - 2",Hospitalisation_table[[#This Row],[City tier]])</f>
        <v>tier - 1</v>
      </c>
      <c r="O577" t="str">
        <f>IF(Hospitalisation_table[[#This Row],[State ID]]="?","Unknown",Hospitalisation_table[[#This Row],[State ID]])</f>
        <v>R1012</v>
      </c>
      <c r="P577" s="20" t="str">
        <f>_xlfn.CONCAT(Hospitalisation_table[[#This Row],[date]],"-",Hospitalisation_table[[#This Row],[Month_Updated]],"-",Hospitalisation_table[[#This Row],[Year_Update]])</f>
        <v>14-Sep-1992</v>
      </c>
      <c r="Q577">
        <f>DATEDIF(Hospitalisation_table[[#This Row],[Date of Birth]],"8-Jun-2023","Y")</f>
        <v>30</v>
      </c>
    </row>
    <row r="578" spans="1:17" x14ac:dyDescent="0.3">
      <c r="A578" t="s">
        <v>2325</v>
      </c>
      <c r="B578" t="str">
        <f>IF(Hospitalisation_table[[#This Row],[Customer ID]]="?","UnKnown",Hospitalisation_table[[#This Row],[Customer ID]])</f>
        <v>Id48</v>
      </c>
      <c r="C578">
        <v>1980</v>
      </c>
      <c r="D578" t="s">
        <v>15</v>
      </c>
      <c r="E578">
        <v>10</v>
      </c>
      <c r="F578">
        <v>2</v>
      </c>
      <c r="G578" s="24">
        <v>43896.38</v>
      </c>
      <c r="H578" t="s">
        <v>11</v>
      </c>
      <c r="I578" t="s">
        <v>16</v>
      </c>
      <c r="J578" t="s">
        <v>13</v>
      </c>
      <c r="K578" t="str">
        <f>IF(Hospitalisation_table[[#This Row],[month]]="?","Sep",Hospitalisation_table[[#This Row],[month]])</f>
        <v>Nov</v>
      </c>
      <c r="L578">
        <f>IF(Hospitalisation_table[[#This Row],[year]] = "?",ROUNDUP(AVERAGE(Hospitalisation_table[year]),0),Hospitalisation_table[[#This Row],[year]])</f>
        <v>1980</v>
      </c>
      <c r="M578" t="str">
        <f>IF(Hospitalisation_table[[#This Row],[Hospital tier]]="?","tier - 2",Hospitalisation_table[[#This Row],[Hospital tier]])</f>
        <v>tier - 2</v>
      </c>
      <c r="N578" t="str">
        <f>IF(Hospitalisation_table[[#This Row],[City tier]]="?","tier - 2",Hospitalisation_table[[#This Row],[City tier]])</f>
        <v>tier - 1</v>
      </c>
      <c r="O578" t="str">
        <f>IF(Hospitalisation_table[[#This Row],[State ID]]="?","Unknown",Hospitalisation_table[[#This Row],[State ID]])</f>
        <v>R1013</v>
      </c>
      <c r="P578" s="20" t="str">
        <f>_xlfn.CONCAT(Hospitalisation_table[[#This Row],[date]],"-",Hospitalisation_table[[#This Row],[Month_Updated]],"-",Hospitalisation_table[[#This Row],[Year_Update]])</f>
        <v>10-Nov-1980</v>
      </c>
      <c r="Q578">
        <f>DATEDIF(Hospitalisation_table[[#This Row],[Date of Birth]],"8-Jun-2023","Y")</f>
        <v>42</v>
      </c>
    </row>
    <row r="579" spans="1:17" x14ac:dyDescent="0.3">
      <c r="A579" t="s">
        <v>1892</v>
      </c>
      <c r="B579" t="str">
        <f>IF(Hospitalisation_table[[#This Row],[Customer ID]]="?","UnKnown",Hospitalisation_table[[#This Row],[Customer ID]])</f>
        <v>Id479</v>
      </c>
      <c r="C579">
        <v>1986</v>
      </c>
      <c r="D579" t="s">
        <v>35</v>
      </c>
      <c r="E579">
        <v>4</v>
      </c>
      <c r="F579">
        <v>1</v>
      </c>
      <c r="G579" s="24">
        <v>20773.63</v>
      </c>
      <c r="H579" t="s">
        <v>11</v>
      </c>
      <c r="I579" t="s">
        <v>12</v>
      </c>
      <c r="J579" t="s">
        <v>356</v>
      </c>
      <c r="K579" t="str">
        <f>IF(Hospitalisation_table[[#This Row],[month]]="?","Sep",Hospitalisation_table[[#This Row],[month]])</f>
        <v>Aug</v>
      </c>
      <c r="L579">
        <f>IF(Hospitalisation_table[[#This Row],[year]] = "?",ROUNDUP(AVERAGE(Hospitalisation_table[year]),0),Hospitalisation_table[[#This Row],[year]])</f>
        <v>1986</v>
      </c>
      <c r="M579" t="str">
        <f>IF(Hospitalisation_table[[#This Row],[Hospital tier]]="?","tier - 2",Hospitalisation_table[[#This Row],[Hospital tier]])</f>
        <v>tier - 2</v>
      </c>
      <c r="N579" t="str">
        <f>IF(Hospitalisation_table[[#This Row],[City tier]]="?","tier - 2",Hospitalisation_table[[#This Row],[City tier]])</f>
        <v>tier - 3</v>
      </c>
      <c r="O579" t="str">
        <f>IF(Hospitalisation_table[[#This Row],[State ID]]="?","Unknown",Hospitalisation_table[[#This Row],[State ID]])</f>
        <v>R1017</v>
      </c>
      <c r="P579" s="20" t="str">
        <f>_xlfn.CONCAT(Hospitalisation_table[[#This Row],[date]],"-",Hospitalisation_table[[#This Row],[Month_Updated]],"-",Hospitalisation_table[[#This Row],[Year_Update]])</f>
        <v>4-Aug-1986</v>
      </c>
      <c r="Q579">
        <f>DATEDIF(Hospitalisation_table[[#This Row],[Date of Birth]],"8-Jun-2023","Y")</f>
        <v>36</v>
      </c>
    </row>
    <row r="580" spans="1:17" x14ac:dyDescent="0.3">
      <c r="A580" t="s">
        <v>1893</v>
      </c>
      <c r="B580" t="str">
        <f>IF(Hospitalisation_table[[#This Row],[Customer ID]]="?","UnKnown",Hospitalisation_table[[#This Row],[Customer ID]])</f>
        <v>Id478</v>
      </c>
      <c r="C580">
        <v>1967</v>
      </c>
      <c r="D580" t="s">
        <v>20</v>
      </c>
      <c r="E580">
        <v>8</v>
      </c>
      <c r="F580">
        <v>0</v>
      </c>
      <c r="G580" s="24">
        <v>20781.490000000002</v>
      </c>
      <c r="H580" t="s">
        <v>11</v>
      </c>
      <c r="I580" t="s">
        <v>12</v>
      </c>
      <c r="J580" t="s">
        <v>13</v>
      </c>
      <c r="K580" t="str">
        <f>IF(Hospitalisation_table[[#This Row],[month]]="?","Sep",Hospitalisation_table[[#This Row],[month]])</f>
        <v>Sep</v>
      </c>
      <c r="L580">
        <f>IF(Hospitalisation_table[[#This Row],[year]] = "?",ROUNDUP(AVERAGE(Hospitalisation_table[year]),0),Hospitalisation_table[[#This Row],[year]])</f>
        <v>1967</v>
      </c>
      <c r="M580" t="str">
        <f>IF(Hospitalisation_table[[#This Row],[Hospital tier]]="?","tier - 2",Hospitalisation_table[[#This Row],[Hospital tier]])</f>
        <v>tier - 2</v>
      </c>
      <c r="N580" t="str">
        <f>IF(Hospitalisation_table[[#This Row],[City tier]]="?","tier - 2",Hospitalisation_table[[#This Row],[City tier]])</f>
        <v>tier - 3</v>
      </c>
      <c r="O580" t="str">
        <f>IF(Hospitalisation_table[[#This Row],[State ID]]="?","Unknown",Hospitalisation_table[[#This Row],[State ID]])</f>
        <v>R1013</v>
      </c>
      <c r="P580" s="20" t="str">
        <f>_xlfn.CONCAT(Hospitalisation_table[[#This Row],[date]],"-",Hospitalisation_table[[#This Row],[Month_Updated]],"-",Hospitalisation_table[[#This Row],[Year_Update]])</f>
        <v>8-Sep-1967</v>
      </c>
      <c r="Q580">
        <f>DATEDIF(Hospitalisation_table[[#This Row],[Date of Birth]],"8-Jun-2023","Y")</f>
        <v>55</v>
      </c>
    </row>
    <row r="581" spans="1:17" x14ac:dyDescent="0.3">
      <c r="A581" t="s">
        <v>1894</v>
      </c>
      <c r="B581" t="str">
        <f>IF(Hospitalisation_table[[#This Row],[Customer ID]]="?","UnKnown",Hospitalisation_table[[#This Row],[Customer ID]])</f>
        <v>Id477</v>
      </c>
      <c r="C581">
        <v>1975</v>
      </c>
      <c r="D581" t="s">
        <v>30</v>
      </c>
      <c r="E581">
        <v>8</v>
      </c>
      <c r="F581">
        <v>0</v>
      </c>
      <c r="G581" s="24">
        <v>20878.78</v>
      </c>
      <c r="H581" t="s">
        <v>11</v>
      </c>
      <c r="I581" t="s">
        <v>16</v>
      </c>
      <c r="J581" t="s">
        <v>247</v>
      </c>
      <c r="K581" t="str">
        <f>IF(Hospitalisation_table[[#This Row],[month]]="?","Sep",Hospitalisation_table[[#This Row],[month]])</f>
        <v>Dec</v>
      </c>
      <c r="L581">
        <f>IF(Hospitalisation_table[[#This Row],[year]] = "?",ROUNDUP(AVERAGE(Hospitalisation_table[year]),0),Hospitalisation_table[[#This Row],[year]])</f>
        <v>1975</v>
      </c>
      <c r="M581" t="str">
        <f>IF(Hospitalisation_table[[#This Row],[Hospital tier]]="?","tier - 2",Hospitalisation_table[[#This Row],[Hospital tier]])</f>
        <v>tier - 2</v>
      </c>
      <c r="N581" t="str">
        <f>IF(Hospitalisation_table[[#This Row],[City tier]]="?","tier - 2",Hospitalisation_table[[#This Row],[City tier]])</f>
        <v>tier - 1</v>
      </c>
      <c r="O581" t="str">
        <f>IF(Hospitalisation_table[[#This Row],[State ID]]="?","Unknown",Hospitalisation_table[[#This Row],[State ID]])</f>
        <v>R1024</v>
      </c>
      <c r="P581" s="20" t="str">
        <f>_xlfn.CONCAT(Hospitalisation_table[[#This Row],[date]],"-",Hospitalisation_table[[#This Row],[Month_Updated]],"-",Hospitalisation_table[[#This Row],[Year_Update]])</f>
        <v>8-Dec-1975</v>
      </c>
      <c r="Q581">
        <f>DATEDIF(Hospitalisation_table[[#This Row],[Date of Birth]],"8-Jun-2023","Y")</f>
        <v>47</v>
      </c>
    </row>
    <row r="582" spans="1:17" x14ac:dyDescent="0.3">
      <c r="A582" t="s">
        <v>1895</v>
      </c>
      <c r="B582" t="str">
        <f>IF(Hospitalisation_table[[#This Row],[Customer ID]]="?","UnKnown",Hospitalisation_table[[#This Row],[Customer ID]])</f>
        <v>Id476</v>
      </c>
      <c r="C582">
        <v>1964</v>
      </c>
      <c r="D582" t="s">
        <v>15</v>
      </c>
      <c r="E582">
        <v>19</v>
      </c>
      <c r="F582">
        <v>0</v>
      </c>
      <c r="G582" s="24">
        <v>20893.060000000001</v>
      </c>
      <c r="H582" t="s">
        <v>11</v>
      </c>
      <c r="I582" t="s">
        <v>12</v>
      </c>
      <c r="J582" t="s">
        <v>23</v>
      </c>
      <c r="K582" t="str">
        <f>IF(Hospitalisation_table[[#This Row],[month]]="?","Sep",Hospitalisation_table[[#This Row],[month]])</f>
        <v>Nov</v>
      </c>
      <c r="L582">
        <f>IF(Hospitalisation_table[[#This Row],[year]] = "?",ROUNDUP(AVERAGE(Hospitalisation_table[year]),0),Hospitalisation_table[[#This Row],[year]])</f>
        <v>1964</v>
      </c>
      <c r="M582" t="str">
        <f>IF(Hospitalisation_table[[#This Row],[Hospital tier]]="?","tier - 2",Hospitalisation_table[[#This Row],[Hospital tier]])</f>
        <v>tier - 2</v>
      </c>
      <c r="N582" t="str">
        <f>IF(Hospitalisation_table[[#This Row],[City tier]]="?","tier - 2",Hospitalisation_table[[#This Row],[City tier]])</f>
        <v>tier - 3</v>
      </c>
      <c r="O582" t="str">
        <f>IF(Hospitalisation_table[[#This Row],[State ID]]="?","Unknown",Hospitalisation_table[[#This Row],[State ID]])</f>
        <v>R1012</v>
      </c>
      <c r="P582" s="20" t="str">
        <f>_xlfn.CONCAT(Hospitalisation_table[[#This Row],[date]],"-",Hospitalisation_table[[#This Row],[Month_Updated]],"-",Hospitalisation_table[[#This Row],[Year_Update]])</f>
        <v>19-Nov-1964</v>
      </c>
      <c r="Q582">
        <f>DATEDIF(Hospitalisation_table[[#This Row],[Date of Birth]],"8-Jun-2023","Y")</f>
        <v>58</v>
      </c>
    </row>
    <row r="583" spans="1:17" x14ac:dyDescent="0.3">
      <c r="A583" t="s">
        <v>1897</v>
      </c>
      <c r="B583" t="str">
        <f>IF(Hospitalisation_table[[#This Row],[Customer ID]]="?","UnKnown",Hospitalisation_table[[#This Row],[Customer ID]])</f>
        <v>Id475</v>
      </c>
      <c r="C583">
        <v>1983</v>
      </c>
      <c r="D583" t="s">
        <v>10</v>
      </c>
      <c r="E583">
        <v>2</v>
      </c>
      <c r="F583">
        <v>1</v>
      </c>
      <c r="G583" s="24">
        <v>21082.16</v>
      </c>
      <c r="H583" t="s">
        <v>12</v>
      </c>
      <c r="I583" t="s">
        <v>11</v>
      </c>
      <c r="J583" t="s">
        <v>42</v>
      </c>
      <c r="K583" t="str">
        <f>IF(Hospitalisation_table[[#This Row],[month]]="?","Sep",Hospitalisation_table[[#This Row],[month]])</f>
        <v>Jul</v>
      </c>
      <c r="L583">
        <f>IF(Hospitalisation_table[[#This Row],[year]] = "?",ROUNDUP(AVERAGE(Hospitalisation_table[year]),0),Hospitalisation_table[[#This Row],[year]])</f>
        <v>1983</v>
      </c>
      <c r="M583" t="str">
        <f>IF(Hospitalisation_table[[#This Row],[Hospital tier]]="?","tier - 2",Hospitalisation_table[[#This Row],[Hospital tier]])</f>
        <v>tier - 3</v>
      </c>
      <c r="N583" t="str">
        <f>IF(Hospitalisation_table[[#This Row],[City tier]]="?","tier - 2",Hospitalisation_table[[#This Row],[City tier]])</f>
        <v>tier - 2</v>
      </c>
      <c r="O583" t="str">
        <f>IF(Hospitalisation_table[[#This Row],[State ID]]="?","Unknown",Hospitalisation_table[[#This Row],[State ID]])</f>
        <v>R1011</v>
      </c>
      <c r="P583" s="20" t="str">
        <f>_xlfn.CONCAT(Hospitalisation_table[[#This Row],[date]],"-",Hospitalisation_table[[#This Row],[Month_Updated]],"-",Hospitalisation_table[[#This Row],[Year_Update]])</f>
        <v>2-Jul-1983</v>
      </c>
      <c r="Q583">
        <f>DATEDIF(Hospitalisation_table[[#This Row],[Date of Birth]],"8-Jun-2023","Y")</f>
        <v>39</v>
      </c>
    </row>
    <row r="584" spans="1:17" x14ac:dyDescent="0.3">
      <c r="A584" t="s">
        <v>1898</v>
      </c>
      <c r="B584" t="str">
        <f>IF(Hospitalisation_table[[#This Row],[Customer ID]]="?","UnKnown",Hospitalisation_table[[#This Row],[Customer ID]])</f>
        <v>Id474</v>
      </c>
      <c r="C584">
        <v>1977</v>
      </c>
      <c r="D584" t="s">
        <v>15</v>
      </c>
      <c r="E584">
        <v>23</v>
      </c>
      <c r="F584">
        <v>2</v>
      </c>
      <c r="G584" s="24">
        <v>21098.55</v>
      </c>
      <c r="H584" t="s">
        <v>12</v>
      </c>
      <c r="I584" t="s">
        <v>12</v>
      </c>
      <c r="J584" t="s">
        <v>23</v>
      </c>
      <c r="K584" t="str">
        <f>IF(Hospitalisation_table[[#This Row],[month]]="?","Sep",Hospitalisation_table[[#This Row],[month]])</f>
        <v>Nov</v>
      </c>
      <c r="L584">
        <f>IF(Hospitalisation_table[[#This Row],[year]] = "?",ROUNDUP(AVERAGE(Hospitalisation_table[year]),0),Hospitalisation_table[[#This Row],[year]])</f>
        <v>1977</v>
      </c>
      <c r="M584" t="str">
        <f>IF(Hospitalisation_table[[#This Row],[Hospital tier]]="?","tier - 2",Hospitalisation_table[[#This Row],[Hospital tier]])</f>
        <v>tier - 3</v>
      </c>
      <c r="N584" t="str">
        <f>IF(Hospitalisation_table[[#This Row],[City tier]]="?","tier - 2",Hospitalisation_table[[#This Row],[City tier]])</f>
        <v>tier - 3</v>
      </c>
      <c r="O584" t="str">
        <f>IF(Hospitalisation_table[[#This Row],[State ID]]="?","Unknown",Hospitalisation_table[[#This Row],[State ID]])</f>
        <v>R1012</v>
      </c>
      <c r="P584" s="20" t="str">
        <f>_xlfn.CONCAT(Hospitalisation_table[[#This Row],[date]],"-",Hospitalisation_table[[#This Row],[Month_Updated]],"-",Hospitalisation_table[[#This Row],[Year_Update]])</f>
        <v>23-Nov-1977</v>
      </c>
      <c r="Q584">
        <f>DATEDIF(Hospitalisation_table[[#This Row],[Date of Birth]],"8-Jun-2023","Y")</f>
        <v>45</v>
      </c>
    </row>
    <row r="585" spans="1:17" x14ac:dyDescent="0.3">
      <c r="A585" t="s">
        <v>1899</v>
      </c>
      <c r="B585" t="str">
        <f>IF(Hospitalisation_table[[#This Row],[Customer ID]]="?","UnKnown",Hospitalisation_table[[#This Row],[Customer ID]])</f>
        <v>Id473</v>
      </c>
      <c r="C585">
        <v>1969</v>
      </c>
      <c r="D585" t="s">
        <v>35</v>
      </c>
      <c r="E585">
        <v>26</v>
      </c>
      <c r="F585">
        <v>0</v>
      </c>
      <c r="G585" s="24">
        <v>21195.82</v>
      </c>
      <c r="H585" t="s">
        <v>12</v>
      </c>
      <c r="I585" t="s">
        <v>16</v>
      </c>
      <c r="J585" t="s">
        <v>13</v>
      </c>
      <c r="K585" t="str">
        <f>IF(Hospitalisation_table[[#This Row],[month]]="?","Sep",Hospitalisation_table[[#This Row],[month]])</f>
        <v>Aug</v>
      </c>
      <c r="L585">
        <f>IF(Hospitalisation_table[[#This Row],[year]] = "?",ROUNDUP(AVERAGE(Hospitalisation_table[year]),0),Hospitalisation_table[[#This Row],[year]])</f>
        <v>1969</v>
      </c>
      <c r="M585" t="str">
        <f>IF(Hospitalisation_table[[#This Row],[Hospital tier]]="?","tier - 2",Hospitalisation_table[[#This Row],[Hospital tier]])</f>
        <v>tier - 3</v>
      </c>
      <c r="N585" t="str">
        <f>IF(Hospitalisation_table[[#This Row],[City tier]]="?","tier - 2",Hospitalisation_table[[#This Row],[City tier]])</f>
        <v>tier - 1</v>
      </c>
      <c r="O585" t="str">
        <f>IF(Hospitalisation_table[[#This Row],[State ID]]="?","Unknown",Hospitalisation_table[[#This Row],[State ID]])</f>
        <v>R1013</v>
      </c>
      <c r="P585" s="20" t="str">
        <f>_xlfn.CONCAT(Hospitalisation_table[[#This Row],[date]],"-",Hospitalisation_table[[#This Row],[Month_Updated]],"-",Hospitalisation_table[[#This Row],[Year_Update]])</f>
        <v>26-Aug-1969</v>
      </c>
      <c r="Q585">
        <f>DATEDIF(Hospitalisation_table[[#This Row],[Date of Birth]],"8-Jun-2023","Y")</f>
        <v>53</v>
      </c>
    </row>
    <row r="586" spans="1:17" x14ac:dyDescent="0.3">
      <c r="A586" t="s">
        <v>1900</v>
      </c>
      <c r="B586" t="str">
        <f>IF(Hospitalisation_table[[#This Row],[Customer ID]]="?","UnKnown",Hospitalisation_table[[#This Row],[Customer ID]])</f>
        <v>Id472</v>
      </c>
      <c r="C586">
        <v>1974</v>
      </c>
      <c r="D586" t="s">
        <v>37</v>
      </c>
      <c r="E586">
        <v>14</v>
      </c>
      <c r="F586">
        <v>0</v>
      </c>
      <c r="G586" s="24">
        <v>21223.68</v>
      </c>
      <c r="H586" t="s">
        <v>12</v>
      </c>
      <c r="I586" t="s">
        <v>11</v>
      </c>
      <c r="J586" t="s">
        <v>13</v>
      </c>
      <c r="K586" t="str">
        <f>IF(Hospitalisation_table[[#This Row],[month]]="?","Sep",Hospitalisation_table[[#This Row],[month]])</f>
        <v>Oct</v>
      </c>
      <c r="L586">
        <f>IF(Hospitalisation_table[[#This Row],[year]] = "?",ROUNDUP(AVERAGE(Hospitalisation_table[year]),0),Hospitalisation_table[[#This Row],[year]])</f>
        <v>1974</v>
      </c>
      <c r="M586" t="str">
        <f>IF(Hospitalisation_table[[#This Row],[Hospital tier]]="?","tier - 2",Hospitalisation_table[[#This Row],[Hospital tier]])</f>
        <v>tier - 3</v>
      </c>
      <c r="N586" t="str">
        <f>IF(Hospitalisation_table[[#This Row],[City tier]]="?","tier - 2",Hospitalisation_table[[#This Row],[City tier]])</f>
        <v>tier - 2</v>
      </c>
      <c r="O586" t="str">
        <f>IF(Hospitalisation_table[[#This Row],[State ID]]="?","Unknown",Hospitalisation_table[[#This Row],[State ID]])</f>
        <v>R1013</v>
      </c>
      <c r="P586" s="20" t="str">
        <f>_xlfn.CONCAT(Hospitalisation_table[[#This Row],[date]],"-",Hospitalisation_table[[#This Row],[Month_Updated]],"-",Hospitalisation_table[[#This Row],[Year_Update]])</f>
        <v>14-Oct-1974</v>
      </c>
      <c r="Q586">
        <f>DATEDIF(Hospitalisation_table[[#This Row],[Date of Birth]],"8-Jun-2023","Y")</f>
        <v>48</v>
      </c>
    </row>
    <row r="587" spans="1:17" x14ac:dyDescent="0.3">
      <c r="A587" t="s">
        <v>1901</v>
      </c>
      <c r="B587" t="str">
        <f>IF(Hospitalisation_table[[#This Row],[Customer ID]]="?","UnKnown",Hospitalisation_table[[#This Row],[Customer ID]])</f>
        <v>Id471</v>
      </c>
      <c r="C587">
        <v>1974</v>
      </c>
      <c r="D587" t="s">
        <v>20</v>
      </c>
      <c r="E587">
        <v>3</v>
      </c>
      <c r="F587">
        <v>0</v>
      </c>
      <c r="G587" s="24">
        <v>21232.18</v>
      </c>
      <c r="H587" t="s">
        <v>12</v>
      </c>
      <c r="I587" t="s">
        <v>11</v>
      </c>
      <c r="J587" t="s">
        <v>42</v>
      </c>
      <c r="K587" t="str">
        <f>IF(Hospitalisation_table[[#This Row],[month]]="?","Sep",Hospitalisation_table[[#This Row],[month]])</f>
        <v>Sep</v>
      </c>
      <c r="L587">
        <f>IF(Hospitalisation_table[[#This Row],[year]] = "?",ROUNDUP(AVERAGE(Hospitalisation_table[year]),0),Hospitalisation_table[[#This Row],[year]])</f>
        <v>1974</v>
      </c>
      <c r="M587" t="str">
        <f>IF(Hospitalisation_table[[#This Row],[Hospital tier]]="?","tier - 2",Hospitalisation_table[[#This Row],[Hospital tier]])</f>
        <v>tier - 3</v>
      </c>
      <c r="N587" t="str">
        <f>IF(Hospitalisation_table[[#This Row],[City tier]]="?","tier - 2",Hospitalisation_table[[#This Row],[City tier]])</f>
        <v>tier - 2</v>
      </c>
      <c r="O587" t="str">
        <f>IF(Hospitalisation_table[[#This Row],[State ID]]="?","Unknown",Hospitalisation_table[[#This Row],[State ID]])</f>
        <v>R1011</v>
      </c>
      <c r="P587" s="20" t="str">
        <f>_xlfn.CONCAT(Hospitalisation_table[[#This Row],[date]],"-",Hospitalisation_table[[#This Row],[Month_Updated]],"-",Hospitalisation_table[[#This Row],[Year_Update]])</f>
        <v>3-Sep-1974</v>
      </c>
      <c r="Q587">
        <f>DATEDIF(Hospitalisation_table[[#This Row],[Date of Birth]],"8-Jun-2023","Y")</f>
        <v>48</v>
      </c>
    </row>
    <row r="588" spans="1:17" x14ac:dyDescent="0.3">
      <c r="A588" t="s">
        <v>1902</v>
      </c>
      <c r="B588" t="str">
        <f>IF(Hospitalisation_table[[#This Row],[Customer ID]]="?","UnKnown",Hospitalisation_table[[#This Row],[Customer ID]])</f>
        <v>Id470</v>
      </c>
      <c r="C588">
        <v>1980</v>
      </c>
      <c r="D588" t="s">
        <v>30</v>
      </c>
      <c r="E588">
        <v>10</v>
      </c>
      <c r="F588">
        <v>2</v>
      </c>
      <c r="G588" s="24">
        <v>21259.38</v>
      </c>
      <c r="H588" t="s">
        <v>12</v>
      </c>
      <c r="I588" t="s">
        <v>12</v>
      </c>
      <c r="J588" t="s">
        <v>166</v>
      </c>
      <c r="K588" t="str">
        <f>IF(Hospitalisation_table[[#This Row],[month]]="?","Sep",Hospitalisation_table[[#This Row],[month]])</f>
        <v>Dec</v>
      </c>
      <c r="L588">
        <f>IF(Hospitalisation_table[[#This Row],[year]] = "?",ROUNDUP(AVERAGE(Hospitalisation_table[year]),0),Hospitalisation_table[[#This Row],[year]])</f>
        <v>1980</v>
      </c>
      <c r="M588" t="str">
        <f>IF(Hospitalisation_table[[#This Row],[Hospital tier]]="?","tier - 2",Hospitalisation_table[[#This Row],[Hospital tier]])</f>
        <v>tier - 3</v>
      </c>
      <c r="N588" t="str">
        <f>IF(Hospitalisation_table[[#This Row],[City tier]]="?","tier - 2",Hospitalisation_table[[#This Row],[City tier]])</f>
        <v>tier - 3</v>
      </c>
      <c r="O588" t="str">
        <f>IF(Hospitalisation_table[[#This Row],[State ID]]="?","Unknown",Hospitalisation_table[[#This Row],[State ID]])</f>
        <v>R1019</v>
      </c>
      <c r="P588" s="20" t="str">
        <f>_xlfn.CONCAT(Hospitalisation_table[[#This Row],[date]],"-",Hospitalisation_table[[#This Row],[Month_Updated]],"-",Hospitalisation_table[[#This Row],[Year_Update]])</f>
        <v>10-Dec-1980</v>
      </c>
      <c r="Q588">
        <f>DATEDIF(Hospitalisation_table[[#This Row],[Date of Birth]],"8-Jun-2023","Y")</f>
        <v>42</v>
      </c>
    </row>
    <row r="589" spans="1:17" x14ac:dyDescent="0.3">
      <c r="A589" t="s">
        <v>2326</v>
      </c>
      <c r="B589" t="str">
        <f>IF(Hospitalisation_table[[#This Row],[Customer ID]]="?","UnKnown",Hospitalisation_table[[#This Row],[Customer ID]])</f>
        <v>Id47</v>
      </c>
      <c r="C589">
        <v>1966</v>
      </c>
      <c r="D589" t="s">
        <v>37</v>
      </c>
      <c r="E589">
        <v>5</v>
      </c>
      <c r="F589">
        <v>0</v>
      </c>
      <c r="G589" s="24">
        <v>43921.18</v>
      </c>
      <c r="H589" t="s">
        <v>11</v>
      </c>
      <c r="I589" t="s">
        <v>11</v>
      </c>
      <c r="J589" t="s">
        <v>23</v>
      </c>
      <c r="K589" t="str">
        <f>IF(Hospitalisation_table[[#This Row],[month]]="?","Sep",Hospitalisation_table[[#This Row],[month]])</f>
        <v>Oct</v>
      </c>
      <c r="L589">
        <f>IF(Hospitalisation_table[[#This Row],[year]] = "?",ROUNDUP(AVERAGE(Hospitalisation_table[year]),0),Hospitalisation_table[[#This Row],[year]])</f>
        <v>1966</v>
      </c>
      <c r="M589" t="str">
        <f>IF(Hospitalisation_table[[#This Row],[Hospital tier]]="?","tier - 2",Hospitalisation_table[[#This Row],[Hospital tier]])</f>
        <v>tier - 2</v>
      </c>
      <c r="N589" t="str">
        <f>IF(Hospitalisation_table[[#This Row],[City tier]]="?","tier - 2",Hospitalisation_table[[#This Row],[City tier]])</f>
        <v>tier - 2</v>
      </c>
      <c r="O589" t="str">
        <f>IF(Hospitalisation_table[[#This Row],[State ID]]="?","Unknown",Hospitalisation_table[[#This Row],[State ID]])</f>
        <v>R1012</v>
      </c>
      <c r="P589" s="20" t="str">
        <f>_xlfn.CONCAT(Hospitalisation_table[[#This Row],[date]],"-",Hospitalisation_table[[#This Row],[Month_Updated]],"-",Hospitalisation_table[[#This Row],[Year_Update]])</f>
        <v>5-Oct-1966</v>
      </c>
      <c r="Q589">
        <f>DATEDIF(Hospitalisation_table[[#This Row],[Date of Birth]],"8-Jun-2023","Y")</f>
        <v>56</v>
      </c>
    </row>
    <row r="590" spans="1:17" x14ac:dyDescent="0.3">
      <c r="A590" t="s">
        <v>1903</v>
      </c>
      <c r="B590" t="str">
        <f>IF(Hospitalisation_table[[#This Row],[Customer ID]]="?","UnKnown",Hospitalisation_table[[#This Row],[Customer ID]])</f>
        <v>Id469</v>
      </c>
      <c r="C590">
        <v>2004</v>
      </c>
      <c r="D590" t="s">
        <v>35</v>
      </c>
      <c r="E590">
        <v>4</v>
      </c>
      <c r="F590">
        <v>0</v>
      </c>
      <c r="G590" s="24">
        <v>21344.85</v>
      </c>
      <c r="H590" t="s">
        <v>12</v>
      </c>
      <c r="I590" t="s">
        <v>16</v>
      </c>
      <c r="J590" t="s">
        <v>247</v>
      </c>
      <c r="K590" t="str">
        <f>IF(Hospitalisation_table[[#This Row],[month]]="?","Sep",Hospitalisation_table[[#This Row],[month]])</f>
        <v>Aug</v>
      </c>
      <c r="L590">
        <f>IF(Hospitalisation_table[[#This Row],[year]] = "?",ROUNDUP(AVERAGE(Hospitalisation_table[year]),0),Hospitalisation_table[[#This Row],[year]])</f>
        <v>2004</v>
      </c>
      <c r="M590" t="str">
        <f>IF(Hospitalisation_table[[#This Row],[Hospital tier]]="?","tier - 2",Hospitalisation_table[[#This Row],[Hospital tier]])</f>
        <v>tier - 3</v>
      </c>
      <c r="N590" t="str">
        <f>IF(Hospitalisation_table[[#This Row],[City tier]]="?","tier - 2",Hospitalisation_table[[#This Row],[City tier]])</f>
        <v>tier - 1</v>
      </c>
      <c r="O590" t="str">
        <f>IF(Hospitalisation_table[[#This Row],[State ID]]="?","Unknown",Hospitalisation_table[[#This Row],[State ID]])</f>
        <v>R1024</v>
      </c>
      <c r="P590" s="20" t="str">
        <f>_xlfn.CONCAT(Hospitalisation_table[[#This Row],[date]],"-",Hospitalisation_table[[#This Row],[Month_Updated]],"-",Hospitalisation_table[[#This Row],[Year_Update]])</f>
        <v>4-Aug-2004</v>
      </c>
      <c r="Q590">
        <f>DATEDIF(Hospitalisation_table[[#This Row],[Date of Birth]],"8-Jun-2023","Y")</f>
        <v>18</v>
      </c>
    </row>
    <row r="591" spans="1:17" x14ac:dyDescent="0.3">
      <c r="A591" t="s">
        <v>1904</v>
      </c>
      <c r="B591" t="str">
        <f>IF(Hospitalisation_table[[#This Row],[Customer ID]]="?","UnKnown",Hospitalisation_table[[#This Row],[Customer ID]])</f>
        <v>Id468</v>
      </c>
      <c r="C591">
        <v>1980</v>
      </c>
      <c r="D591" t="s">
        <v>20</v>
      </c>
      <c r="E591">
        <v>4</v>
      </c>
      <c r="F591">
        <v>0</v>
      </c>
      <c r="G591" s="24">
        <v>21348.71</v>
      </c>
      <c r="H591" t="s">
        <v>11</v>
      </c>
      <c r="I591" t="s">
        <v>16</v>
      </c>
      <c r="J591" t="s">
        <v>23</v>
      </c>
      <c r="K591" t="str">
        <f>IF(Hospitalisation_table[[#This Row],[month]]="?","Sep",Hospitalisation_table[[#This Row],[month]])</f>
        <v>Sep</v>
      </c>
      <c r="L591">
        <f>IF(Hospitalisation_table[[#This Row],[year]] = "?",ROUNDUP(AVERAGE(Hospitalisation_table[year]),0),Hospitalisation_table[[#This Row],[year]])</f>
        <v>1980</v>
      </c>
      <c r="M591" t="str">
        <f>IF(Hospitalisation_table[[#This Row],[Hospital tier]]="?","tier - 2",Hospitalisation_table[[#This Row],[Hospital tier]])</f>
        <v>tier - 2</v>
      </c>
      <c r="N591" t="str">
        <f>IF(Hospitalisation_table[[#This Row],[City tier]]="?","tier - 2",Hospitalisation_table[[#This Row],[City tier]])</f>
        <v>tier - 1</v>
      </c>
      <c r="O591" t="str">
        <f>IF(Hospitalisation_table[[#This Row],[State ID]]="?","Unknown",Hospitalisation_table[[#This Row],[State ID]])</f>
        <v>R1012</v>
      </c>
      <c r="P591" s="20" t="str">
        <f>_xlfn.CONCAT(Hospitalisation_table[[#This Row],[date]],"-",Hospitalisation_table[[#This Row],[Month_Updated]],"-",Hospitalisation_table[[#This Row],[Year_Update]])</f>
        <v>4-Sep-1980</v>
      </c>
      <c r="Q591">
        <f>DATEDIF(Hospitalisation_table[[#This Row],[Date of Birth]],"8-Jun-2023","Y")</f>
        <v>42</v>
      </c>
    </row>
    <row r="592" spans="1:17" x14ac:dyDescent="0.3">
      <c r="A592" t="s">
        <v>1905</v>
      </c>
      <c r="B592" t="str">
        <f>IF(Hospitalisation_table[[#This Row],[Customer ID]]="?","UnKnown",Hospitalisation_table[[#This Row],[Customer ID]])</f>
        <v>Id467</v>
      </c>
      <c r="C592">
        <v>1990</v>
      </c>
      <c r="D592" t="s">
        <v>15</v>
      </c>
      <c r="E592">
        <v>21</v>
      </c>
      <c r="F592">
        <v>4</v>
      </c>
      <c r="G592" s="24">
        <v>21472.48</v>
      </c>
      <c r="H592" t="s">
        <v>11</v>
      </c>
      <c r="I592" t="s">
        <v>11</v>
      </c>
      <c r="J592" t="s">
        <v>23</v>
      </c>
      <c r="K592" t="str">
        <f>IF(Hospitalisation_table[[#This Row],[month]]="?","Sep",Hospitalisation_table[[#This Row],[month]])</f>
        <v>Nov</v>
      </c>
      <c r="L592">
        <f>IF(Hospitalisation_table[[#This Row],[year]] = "?",ROUNDUP(AVERAGE(Hospitalisation_table[year]),0),Hospitalisation_table[[#This Row],[year]])</f>
        <v>1990</v>
      </c>
      <c r="M592" t="str">
        <f>IF(Hospitalisation_table[[#This Row],[Hospital tier]]="?","tier - 2",Hospitalisation_table[[#This Row],[Hospital tier]])</f>
        <v>tier - 2</v>
      </c>
      <c r="N592" t="str">
        <f>IF(Hospitalisation_table[[#This Row],[City tier]]="?","tier - 2",Hospitalisation_table[[#This Row],[City tier]])</f>
        <v>tier - 2</v>
      </c>
      <c r="O592" t="str">
        <f>IF(Hospitalisation_table[[#This Row],[State ID]]="?","Unknown",Hospitalisation_table[[#This Row],[State ID]])</f>
        <v>R1012</v>
      </c>
      <c r="P592" s="20" t="str">
        <f>_xlfn.CONCAT(Hospitalisation_table[[#This Row],[date]],"-",Hospitalisation_table[[#This Row],[Month_Updated]],"-",Hospitalisation_table[[#This Row],[Year_Update]])</f>
        <v>21-Nov-1990</v>
      </c>
      <c r="Q592">
        <f>DATEDIF(Hospitalisation_table[[#This Row],[Date of Birth]],"8-Jun-2023","Y")</f>
        <v>32</v>
      </c>
    </row>
    <row r="593" spans="1:17" x14ac:dyDescent="0.3">
      <c r="A593" t="s">
        <v>1906</v>
      </c>
      <c r="B593" t="str">
        <f>IF(Hospitalisation_table[[#This Row],[Customer ID]]="?","UnKnown",Hospitalisation_table[[#This Row],[Customer ID]])</f>
        <v>Id466</v>
      </c>
      <c r="C593">
        <v>1999</v>
      </c>
      <c r="D593" t="s">
        <v>18</v>
      </c>
      <c r="E593">
        <v>12</v>
      </c>
      <c r="F593">
        <v>0</v>
      </c>
      <c r="G593" s="24">
        <v>21595.38</v>
      </c>
      <c r="H593" t="s">
        <v>11</v>
      </c>
      <c r="I593" t="s">
        <v>12</v>
      </c>
      <c r="J593" t="s">
        <v>23</v>
      </c>
      <c r="K593" t="str">
        <f>IF(Hospitalisation_table[[#This Row],[month]]="?","Sep",Hospitalisation_table[[#This Row],[month]])</f>
        <v>Jun</v>
      </c>
      <c r="L593">
        <f>IF(Hospitalisation_table[[#This Row],[year]] = "?",ROUNDUP(AVERAGE(Hospitalisation_table[year]),0),Hospitalisation_table[[#This Row],[year]])</f>
        <v>1999</v>
      </c>
      <c r="M593" t="str">
        <f>IF(Hospitalisation_table[[#This Row],[Hospital tier]]="?","tier - 2",Hospitalisation_table[[#This Row],[Hospital tier]])</f>
        <v>tier - 2</v>
      </c>
      <c r="N593" t="str">
        <f>IF(Hospitalisation_table[[#This Row],[City tier]]="?","tier - 2",Hospitalisation_table[[#This Row],[City tier]])</f>
        <v>tier - 3</v>
      </c>
      <c r="O593" t="str">
        <f>IF(Hospitalisation_table[[#This Row],[State ID]]="?","Unknown",Hospitalisation_table[[#This Row],[State ID]])</f>
        <v>R1012</v>
      </c>
      <c r="P593" s="20" t="str">
        <f>_xlfn.CONCAT(Hospitalisation_table[[#This Row],[date]],"-",Hospitalisation_table[[#This Row],[Month_Updated]],"-",Hospitalisation_table[[#This Row],[Year_Update]])</f>
        <v>12-Jun-1999</v>
      </c>
      <c r="Q593">
        <f>DATEDIF(Hospitalisation_table[[#This Row],[Date of Birth]],"8-Jun-2023","Y")</f>
        <v>23</v>
      </c>
    </row>
    <row r="594" spans="1:17" x14ac:dyDescent="0.3">
      <c r="A594" t="s">
        <v>1907</v>
      </c>
      <c r="B594" t="str">
        <f>IF(Hospitalisation_table[[#This Row],[Customer ID]]="?","UnKnown",Hospitalisation_table[[#This Row],[Customer ID]])</f>
        <v>Id465</v>
      </c>
      <c r="C594">
        <v>1983</v>
      </c>
      <c r="D594" t="s">
        <v>30</v>
      </c>
      <c r="E594">
        <v>25</v>
      </c>
      <c r="F594">
        <v>3</v>
      </c>
      <c r="G594" s="24">
        <v>21659.93</v>
      </c>
      <c r="H594" t="s">
        <v>12</v>
      </c>
      <c r="I594" t="s">
        <v>12</v>
      </c>
      <c r="J594" t="s">
        <v>247</v>
      </c>
      <c r="K594" t="str">
        <f>IF(Hospitalisation_table[[#This Row],[month]]="?","Sep",Hospitalisation_table[[#This Row],[month]])</f>
        <v>Dec</v>
      </c>
      <c r="L594">
        <f>IF(Hospitalisation_table[[#This Row],[year]] = "?",ROUNDUP(AVERAGE(Hospitalisation_table[year]),0),Hospitalisation_table[[#This Row],[year]])</f>
        <v>1983</v>
      </c>
      <c r="M594" t="str">
        <f>IF(Hospitalisation_table[[#This Row],[Hospital tier]]="?","tier - 2",Hospitalisation_table[[#This Row],[Hospital tier]])</f>
        <v>tier - 3</v>
      </c>
      <c r="N594" t="str">
        <f>IF(Hospitalisation_table[[#This Row],[City tier]]="?","tier - 2",Hospitalisation_table[[#This Row],[City tier]])</f>
        <v>tier - 3</v>
      </c>
      <c r="O594" t="str">
        <f>IF(Hospitalisation_table[[#This Row],[State ID]]="?","Unknown",Hospitalisation_table[[#This Row],[State ID]])</f>
        <v>R1024</v>
      </c>
      <c r="P594" s="20" t="str">
        <f>_xlfn.CONCAT(Hospitalisation_table[[#This Row],[date]],"-",Hospitalisation_table[[#This Row],[Month_Updated]],"-",Hospitalisation_table[[#This Row],[Year_Update]])</f>
        <v>25-Dec-1983</v>
      </c>
      <c r="Q594">
        <f>DATEDIF(Hospitalisation_table[[#This Row],[Date of Birth]],"8-Jun-2023","Y")</f>
        <v>39</v>
      </c>
    </row>
    <row r="595" spans="1:17" x14ac:dyDescent="0.3">
      <c r="A595" t="s">
        <v>1908</v>
      </c>
      <c r="B595" t="str">
        <f>IF(Hospitalisation_table[[#This Row],[Customer ID]]="?","UnKnown",Hospitalisation_table[[#This Row],[Customer ID]])</f>
        <v>Id464</v>
      </c>
      <c r="C595">
        <v>1962</v>
      </c>
      <c r="D595" t="s">
        <v>15</v>
      </c>
      <c r="E595">
        <v>16</v>
      </c>
      <c r="F595">
        <v>0</v>
      </c>
      <c r="G595" s="24">
        <v>21661.16</v>
      </c>
      <c r="H595" t="s">
        <v>11</v>
      </c>
      <c r="I595" t="s">
        <v>11</v>
      </c>
      <c r="J595" t="s">
        <v>23</v>
      </c>
      <c r="K595" t="str">
        <f>IF(Hospitalisation_table[[#This Row],[month]]="?","Sep",Hospitalisation_table[[#This Row],[month]])</f>
        <v>Nov</v>
      </c>
      <c r="L595">
        <f>IF(Hospitalisation_table[[#This Row],[year]] = "?",ROUNDUP(AVERAGE(Hospitalisation_table[year]),0),Hospitalisation_table[[#This Row],[year]])</f>
        <v>1962</v>
      </c>
      <c r="M595" t="str">
        <f>IF(Hospitalisation_table[[#This Row],[Hospital tier]]="?","tier - 2",Hospitalisation_table[[#This Row],[Hospital tier]])</f>
        <v>tier - 2</v>
      </c>
      <c r="N595" t="str">
        <f>IF(Hospitalisation_table[[#This Row],[City tier]]="?","tier - 2",Hospitalisation_table[[#This Row],[City tier]])</f>
        <v>tier - 2</v>
      </c>
      <c r="O595" t="str">
        <f>IF(Hospitalisation_table[[#This Row],[State ID]]="?","Unknown",Hospitalisation_table[[#This Row],[State ID]])</f>
        <v>R1012</v>
      </c>
      <c r="P595" s="20" t="str">
        <f>_xlfn.CONCAT(Hospitalisation_table[[#This Row],[date]],"-",Hospitalisation_table[[#This Row],[Month_Updated]],"-",Hospitalisation_table[[#This Row],[Year_Update]])</f>
        <v>16-Nov-1962</v>
      </c>
      <c r="Q595">
        <f>DATEDIF(Hospitalisation_table[[#This Row],[Date of Birth]],"8-Jun-2023","Y")</f>
        <v>60</v>
      </c>
    </row>
    <row r="596" spans="1:17" x14ac:dyDescent="0.3">
      <c r="A596" t="s">
        <v>1909</v>
      </c>
      <c r="B596" t="str">
        <f>IF(Hospitalisation_table[[#This Row],[Customer ID]]="?","UnKnown",Hospitalisation_table[[#This Row],[Customer ID]])</f>
        <v>Id463</v>
      </c>
      <c r="C596">
        <v>1976</v>
      </c>
      <c r="D596" t="s">
        <v>10</v>
      </c>
      <c r="E596">
        <v>18</v>
      </c>
      <c r="F596">
        <v>1</v>
      </c>
      <c r="G596" s="24">
        <v>21677.279999999999</v>
      </c>
      <c r="H596" t="s">
        <v>12</v>
      </c>
      <c r="I596" t="s">
        <v>16</v>
      </c>
      <c r="J596" t="s">
        <v>23</v>
      </c>
      <c r="K596" t="str">
        <f>IF(Hospitalisation_table[[#This Row],[month]]="?","Sep",Hospitalisation_table[[#This Row],[month]])</f>
        <v>Jul</v>
      </c>
      <c r="L596">
        <f>IF(Hospitalisation_table[[#This Row],[year]] = "?",ROUNDUP(AVERAGE(Hospitalisation_table[year]),0),Hospitalisation_table[[#This Row],[year]])</f>
        <v>1976</v>
      </c>
      <c r="M596" t="str">
        <f>IF(Hospitalisation_table[[#This Row],[Hospital tier]]="?","tier - 2",Hospitalisation_table[[#This Row],[Hospital tier]])</f>
        <v>tier - 3</v>
      </c>
      <c r="N596" t="str">
        <f>IF(Hospitalisation_table[[#This Row],[City tier]]="?","tier - 2",Hospitalisation_table[[#This Row],[City tier]])</f>
        <v>tier - 1</v>
      </c>
      <c r="O596" t="str">
        <f>IF(Hospitalisation_table[[#This Row],[State ID]]="?","Unknown",Hospitalisation_table[[#This Row],[State ID]])</f>
        <v>R1012</v>
      </c>
      <c r="P596" s="20" t="str">
        <f>_xlfn.CONCAT(Hospitalisation_table[[#This Row],[date]],"-",Hospitalisation_table[[#This Row],[Month_Updated]],"-",Hospitalisation_table[[#This Row],[Year_Update]])</f>
        <v>18-Jul-1976</v>
      </c>
      <c r="Q596">
        <f>DATEDIF(Hospitalisation_table[[#This Row],[Date of Birth]],"8-Jun-2023","Y")</f>
        <v>46</v>
      </c>
    </row>
    <row r="597" spans="1:17" x14ac:dyDescent="0.3">
      <c r="A597" t="s">
        <v>1910</v>
      </c>
      <c r="B597" t="str">
        <f>IF(Hospitalisation_table[[#This Row],[Customer ID]]="?","UnKnown",Hospitalisation_table[[#This Row],[Customer ID]])</f>
        <v>Id462</v>
      </c>
      <c r="C597">
        <v>1979</v>
      </c>
      <c r="D597" t="s">
        <v>20</v>
      </c>
      <c r="E597">
        <v>20</v>
      </c>
      <c r="F597">
        <v>1</v>
      </c>
      <c r="G597" s="24">
        <v>21771.34</v>
      </c>
      <c r="H597" t="s">
        <v>12</v>
      </c>
      <c r="I597" t="s">
        <v>16</v>
      </c>
      <c r="J597" t="s">
        <v>247</v>
      </c>
      <c r="K597" t="str">
        <f>IF(Hospitalisation_table[[#This Row],[month]]="?","Sep",Hospitalisation_table[[#This Row],[month]])</f>
        <v>Sep</v>
      </c>
      <c r="L597">
        <f>IF(Hospitalisation_table[[#This Row],[year]] = "?",ROUNDUP(AVERAGE(Hospitalisation_table[year]),0),Hospitalisation_table[[#This Row],[year]])</f>
        <v>1979</v>
      </c>
      <c r="M597" t="str">
        <f>IF(Hospitalisation_table[[#This Row],[Hospital tier]]="?","tier - 2",Hospitalisation_table[[#This Row],[Hospital tier]])</f>
        <v>tier - 3</v>
      </c>
      <c r="N597" t="str">
        <f>IF(Hospitalisation_table[[#This Row],[City tier]]="?","tier - 2",Hospitalisation_table[[#This Row],[City tier]])</f>
        <v>tier - 1</v>
      </c>
      <c r="O597" t="str">
        <f>IF(Hospitalisation_table[[#This Row],[State ID]]="?","Unknown",Hospitalisation_table[[#This Row],[State ID]])</f>
        <v>R1024</v>
      </c>
      <c r="P597" s="20" t="str">
        <f>_xlfn.CONCAT(Hospitalisation_table[[#This Row],[date]],"-",Hospitalisation_table[[#This Row],[Month_Updated]],"-",Hospitalisation_table[[#This Row],[Year_Update]])</f>
        <v>20-Sep-1979</v>
      </c>
      <c r="Q597">
        <f>DATEDIF(Hospitalisation_table[[#This Row],[Date of Birth]],"8-Jun-2023","Y")</f>
        <v>43</v>
      </c>
    </row>
    <row r="598" spans="1:17" x14ac:dyDescent="0.3">
      <c r="A598" t="s">
        <v>1911</v>
      </c>
      <c r="B598" t="str">
        <f>IF(Hospitalisation_table[[#This Row],[Customer ID]]="?","UnKnown",Hospitalisation_table[[#This Row],[Customer ID]])</f>
        <v>Id461</v>
      </c>
      <c r="C598">
        <v>1979</v>
      </c>
      <c r="D598" t="s">
        <v>20</v>
      </c>
      <c r="E598">
        <v>28</v>
      </c>
      <c r="F598">
        <v>0</v>
      </c>
      <c r="G598" s="24">
        <v>21774.32</v>
      </c>
      <c r="H598" t="s">
        <v>12</v>
      </c>
      <c r="I598" t="s">
        <v>11</v>
      </c>
      <c r="J598" t="s">
        <v>23</v>
      </c>
      <c r="K598" t="str">
        <f>IF(Hospitalisation_table[[#This Row],[month]]="?","Sep",Hospitalisation_table[[#This Row],[month]])</f>
        <v>Sep</v>
      </c>
      <c r="L598">
        <f>IF(Hospitalisation_table[[#This Row],[year]] = "?",ROUNDUP(AVERAGE(Hospitalisation_table[year]),0),Hospitalisation_table[[#This Row],[year]])</f>
        <v>1979</v>
      </c>
      <c r="M598" t="str">
        <f>IF(Hospitalisation_table[[#This Row],[Hospital tier]]="?","tier - 2",Hospitalisation_table[[#This Row],[Hospital tier]])</f>
        <v>tier - 3</v>
      </c>
      <c r="N598" t="str">
        <f>IF(Hospitalisation_table[[#This Row],[City tier]]="?","tier - 2",Hospitalisation_table[[#This Row],[City tier]])</f>
        <v>tier - 2</v>
      </c>
      <c r="O598" t="str">
        <f>IF(Hospitalisation_table[[#This Row],[State ID]]="?","Unknown",Hospitalisation_table[[#This Row],[State ID]])</f>
        <v>R1012</v>
      </c>
      <c r="P598" s="20" t="str">
        <f>_xlfn.CONCAT(Hospitalisation_table[[#This Row],[date]],"-",Hospitalisation_table[[#This Row],[Month_Updated]],"-",Hospitalisation_table[[#This Row],[Year_Update]])</f>
        <v>28-Sep-1979</v>
      </c>
      <c r="Q598">
        <f>DATEDIF(Hospitalisation_table[[#This Row],[Date of Birth]],"8-Jun-2023","Y")</f>
        <v>43</v>
      </c>
    </row>
    <row r="599" spans="1:17" x14ac:dyDescent="0.3">
      <c r="A599" t="s">
        <v>1912</v>
      </c>
      <c r="B599" t="str">
        <f>IF(Hospitalisation_table[[#This Row],[Customer ID]]="?","UnKnown",Hospitalisation_table[[#This Row],[Customer ID]])</f>
        <v>Id460</v>
      </c>
      <c r="C599">
        <v>1963</v>
      </c>
      <c r="D599" t="s">
        <v>35</v>
      </c>
      <c r="E599">
        <v>27</v>
      </c>
      <c r="F599">
        <v>0</v>
      </c>
      <c r="G599" s="24">
        <v>21797</v>
      </c>
      <c r="H599" t="s">
        <v>12</v>
      </c>
      <c r="I599" t="s">
        <v>16</v>
      </c>
      <c r="J599" t="s">
        <v>42</v>
      </c>
      <c r="K599" t="str">
        <f>IF(Hospitalisation_table[[#This Row],[month]]="?","Sep",Hospitalisation_table[[#This Row],[month]])</f>
        <v>Aug</v>
      </c>
      <c r="L599">
        <f>IF(Hospitalisation_table[[#This Row],[year]] = "?",ROUNDUP(AVERAGE(Hospitalisation_table[year]),0),Hospitalisation_table[[#This Row],[year]])</f>
        <v>1963</v>
      </c>
      <c r="M599" t="str">
        <f>IF(Hospitalisation_table[[#This Row],[Hospital tier]]="?","tier - 2",Hospitalisation_table[[#This Row],[Hospital tier]])</f>
        <v>tier - 3</v>
      </c>
      <c r="N599" t="str">
        <f>IF(Hospitalisation_table[[#This Row],[City tier]]="?","tier - 2",Hospitalisation_table[[#This Row],[City tier]])</f>
        <v>tier - 1</v>
      </c>
      <c r="O599" t="str">
        <f>IF(Hospitalisation_table[[#This Row],[State ID]]="?","Unknown",Hospitalisation_table[[#This Row],[State ID]])</f>
        <v>R1011</v>
      </c>
      <c r="P599" s="20" t="str">
        <f>_xlfn.CONCAT(Hospitalisation_table[[#This Row],[date]],"-",Hospitalisation_table[[#This Row],[Month_Updated]],"-",Hospitalisation_table[[#This Row],[Year_Update]])</f>
        <v>27-Aug-1963</v>
      </c>
      <c r="Q599">
        <f>DATEDIF(Hospitalisation_table[[#This Row],[Date of Birth]],"8-Jun-2023","Y")</f>
        <v>59</v>
      </c>
    </row>
    <row r="600" spans="1:17" x14ac:dyDescent="0.3">
      <c r="A600" t="s">
        <v>2327</v>
      </c>
      <c r="B600" t="str">
        <f>IF(Hospitalisation_table[[#This Row],[Customer ID]]="?","UnKnown",Hospitalisation_table[[#This Row],[Customer ID]])</f>
        <v>Id46</v>
      </c>
      <c r="C600">
        <v>1988</v>
      </c>
      <c r="D600" t="s">
        <v>10</v>
      </c>
      <c r="E600">
        <v>16</v>
      </c>
      <c r="F600">
        <v>1</v>
      </c>
      <c r="G600" s="24">
        <v>43943.88</v>
      </c>
      <c r="H600" t="s">
        <v>11</v>
      </c>
      <c r="I600" t="s">
        <v>16</v>
      </c>
      <c r="J600" t="s">
        <v>23</v>
      </c>
      <c r="K600" t="str">
        <f>IF(Hospitalisation_table[[#This Row],[month]]="?","Sep",Hospitalisation_table[[#This Row],[month]])</f>
        <v>Jul</v>
      </c>
      <c r="L600">
        <f>IF(Hospitalisation_table[[#This Row],[year]] = "?",ROUNDUP(AVERAGE(Hospitalisation_table[year]),0),Hospitalisation_table[[#This Row],[year]])</f>
        <v>1988</v>
      </c>
      <c r="M600" t="str">
        <f>IF(Hospitalisation_table[[#This Row],[Hospital tier]]="?","tier - 2",Hospitalisation_table[[#This Row],[Hospital tier]])</f>
        <v>tier - 2</v>
      </c>
      <c r="N600" t="str">
        <f>IF(Hospitalisation_table[[#This Row],[City tier]]="?","tier - 2",Hospitalisation_table[[#This Row],[City tier]])</f>
        <v>tier - 1</v>
      </c>
      <c r="O600" t="str">
        <f>IF(Hospitalisation_table[[#This Row],[State ID]]="?","Unknown",Hospitalisation_table[[#This Row],[State ID]])</f>
        <v>R1012</v>
      </c>
      <c r="P600" s="20" t="str">
        <f>_xlfn.CONCAT(Hospitalisation_table[[#This Row],[date]],"-",Hospitalisation_table[[#This Row],[Month_Updated]],"-",Hospitalisation_table[[#This Row],[Year_Update]])</f>
        <v>16-Jul-1988</v>
      </c>
      <c r="Q600">
        <f>DATEDIF(Hospitalisation_table[[#This Row],[Date of Birth]],"8-Jun-2023","Y")</f>
        <v>34</v>
      </c>
    </row>
    <row r="601" spans="1:17" x14ac:dyDescent="0.3">
      <c r="A601" t="s">
        <v>1913</v>
      </c>
      <c r="B601" t="str">
        <f>IF(Hospitalisation_table[[#This Row],[Customer ID]]="?","UnKnown",Hospitalisation_table[[#This Row],[Customer ID]])</f>
        <v>Id459</v>
      </c>
      <c r="C601">
        <v>1979</v>
      </c>
      <c r="D601" t="s">
        <v>35</v>
      </c>
      <c r="E601">
        <v>17</v>
      </c>
      <c r="F601">
        <v>2</v>
      </c>
      <c r="G601" s="24">
        <v>21880.82</v>
      </c>
      <c r="H601" t="s">
        <v>12</v>
      </c>
      <c r="I601" t="s">
        <v>16</v>
      </c>
      <c r="J601" t="s">
        <v>23</v>
      </c>
      <c r="K601" t="str">
        <f>IF(Hospitalisation_table[[#This Row],[month]]="?","Sep",Hospitalisation_table[[#This Row],[month]])</f>
        <v>Aug</v>
      </c>
      <c r="L601">
        <f>IF(Hospitalisation_table[[#This Row],[year]] = "?",ROUNDUP(AVERAGE(Hospitalisation_table[year]),0),Hospitalisation_table[[#This Row],[year]])</f>
        <v>1979</v>
      </c>
      <c r="M601" t="str">
        <f>IF(Hospitalisation_table[[#This Row],[Hospital tier]]="?","tier - 2",Hospitalisation_table[[#This Row],[Hospital tier]])</f>
        <v>tier - 3</v>
      </c>
      <c r="N601" t="str">
        <f>IF(Hospitalisation_table[[#This Row],[City tier]]="?","tier - 2",Hospitalisation_table[[#This Row],[City tier]])</f>
        <v>tier - 1</v>
      </c>
      <c r="O601" t="str">
        <f>IF(Hospitalisation_table[[#This Row],[State ID]]="?","Unknown",Hospitalisation_table[[#This Row],[State ID]])</f>
        <v>R1012</v>
      </c>
      <c r="P601" s="20" t="str">
        <f>_xlfn.CONCAT(Hospitalisation_table[[#This Row],[date]],"-",Hospitalisation_table[[#This Row],[Month_Updated]],"-",Hospitalisation_table[[#This Row],[Year_Update]])</f>
        <v>17-Aug-1979</v>
      </c>
      <c r="Q601">
        <f>DATEDIF(Hospitalisation_table[[#This Row],[Date of Birth]],"8-Jun-2023","Y")</f>
        <v>43</v>
      </c>
    </row>
    <row r="602" spans="1:17" x14ac:dyDescent="0.3">
      <c r="A602" t="s">
        <v>1914</v>
      </c>
      <c r="B602" t="str">
        <f>IF(Hospitalisation_table[[#This Row],[Customer ID]]="?","UnKnown",Hospitalisation_table[[#This Row],[Customer ID]])</f>
        <v>Id458</v>
      </c>
      <c r="C602">
        <v>2003</v>
      </c>
      <c r="D602" t="s">
        <v>20</v>
      </c>
      <c r="E602">
        <v>28</v>
      </c>
      <c r="F602">
        <v>0</v>
      </c>
      <c r="G602" s="24">
        <v>21882.400000000001</v>
      </c>
      <c r="H602" t="s">
        <v>11</v>
      </c>
      <c r="I602" t="s">
        <v>16</v>
      </c>
      <c r="J602" t="s">
        <v>42</v>
      </c>
      <c r="K602" t="str">
        <f>IF(Hospitalisation_table[[#This Row],[month]]="?","Sep",Hospitalisation_table[[#This Row],[month]])</f>
        <v>Sep</v>
      </c>
      <c r="L602">
        <f>IF(Hospitalisation_table[[#This Row],[year]] = "?",ROUNDUP(AVERAGE(Hospitalisation_table[year]),0),Hospitalisation_table[[#This Row],[year]])</f>
        <v>2003</v>
      </c>
      <c r="M602" t="str">
        <f>IF(Hospitalisation_table[[#This Row],[Hospital tier]]="?","tier - 2",Hospitalisation_table[[#This Row],[Hospital tier]])</f>
        <v>tier - 2</v>
      </c>
      <c r="N602" t="str">
        <f>IF(Hospitalisation_table[[#This Row],[City tier]]="?","tier - 2",Hospitalisation_table[[#This Row],[City tier]])</f>
        <v>tier - 1</v>
      </c>
      <c r="O602" t="str">
        <f>IF(Hospitalisation_table[[#This Row],[State ID]]="?","Unknown",Hospitalisation_table[[#This Row],[State ID]])</f>
        <v>R1011</v>
      </c>
      <c r="P602" s="20" t="str">
        <f>_xlfn.CONCAT(Hospitalisation_table[[#This Row],[date]],"-",Hospitalisation_table[[#This Row],[Month_Updated]],"-",Hospitalisation_table[[#This Row],[Year_Update]])</f>
        <v>28-Sep-2003</v>
      </c>
      <c r="Q602">
        <f>DATEDIF(Hospitalisation_table[[#This Row],[Date of Birth]],"8-Jun-2023","Y")</f>
        <v>19</v>
      </c>
    </row>
    <row r="603" spans="1:17" x14ac:dyDescent="0.3">
      <c r="A603" t="s">
        <v>1915</v>
      </c>
      <c r="B603" t="str">
        <f>IF(Hospitalisation_table[[#This Row],[Customer ID]]="?","UnKnown",Hospitalisation_table[[#This Row],[Customer ID]])</f>
        <v>Id457</v>
      </c>
      <c r="C603">
        <v>1975</v>
      </c>
      <c r="D603" t="s">
        <v>30</v>
      </c>
      <c r="E603">
        <v>19</v>
      </c>
      <c r="F603">
        <v>1</v>
      </c>
      <c r="G603" s="24">
        <v>21978.68</v>
      </c>
      <c r="H603" t="s">
        <v>12</v>
      </c>
      <c r="I603" t="s">
        <v>12</v>
      </c>
      <c r="J603" t="s">
        <v>13</v>
      </c>
      <c r="K603" t="str">
        <f>IF(Hospitalisation_table[[#This Row],[month]]="?","Sep",Hospitalisation_table[[#This Row],[month]])</f>
        <v>Dec</v>
      </c>
      <c r="L603">
        <f>IF(Hospitalisation_table[[#This Row],[year]] = "?",ROUNDUP(AVERAGE(Hospitalisation_table[year]),0),Hospitalisation_table[[#This Row],[year]])</f>
        <v>1975</v>
      </c>
      <c r="M603" t="str">
        <f>IF(Hospitalisation_table[[#This Row],[Hospital tier]]="?","tier - 2",Hospitalisation_table[[#This Row],[Hospital tier]])</f>
        <v>tier - 3</v>
      </c>
      <c r="N603" t="str">
        <f>IF(Hospitalisation_table[[#This Row],[City tier]]="?","tier - 2",Hospitalisation_table[[#This Row],[City tier]])</f>
        <v>tier - 3</v>
      </c>
      <c r="O603" t="str">
        <f>IF(Hospitalisation_table[[#This Row],[State ID]]="?","Unknown",Hospitalisation_table[[#This Row],[State ID]])</f>
        <v>R1013</v>
      </c>
      <c r="P603" s="20" t="str">
        <f>_xlfn.CONCAT(Hospitalisation_table[[#This Row],[date]],"-",Hospitalisation_table[[#This Row],[Month_Updated]],"-",Hospitalisation_table[[#This Row],[Year_Update]])</f>
        <v>19-Dec-1975</v>
      </c>
      <c r="Q603">
        <f>DATEDIF(Hospitalisation_table[[#This Row],[Date of Birth]],"8-Jun-2023","Y")</f>
        <v>47</v>
      </c>
    </row>
    <row r="604" spans="1:17" x14ac:dyDescent="0.3">
      <c r="A604" t="s">
        <v>1916</v>
      </c>
      <c r="B604" t="str">
        <f>IF(Hospitalisation_table[[#This Row],[Customer ID]]="?","UnKnown",Hospitalisation_table[[#This Row],[Customer ID]])</f>
        <v>Id456</v>
      </c>
      <c r="C604">
        <v>1989</v>
      </c>
      <c r="D604" t="s">
        <v>37</v>
      </c>
      <c r="E604">
        <v>14</v>
      </c>
      <c r="F604">
        <v>0</v>
      </c>
      <c r="G604" s="24">
        <v>21984.47</v>
      </c>
      <c r="H604" t="s">
        <v>12</v>
      </c>
      <c r="I604" t="s">
        <v>16</v>
      </c>
      <c r="J604" t="s">
        <v>23</v>
      </c>
      <c r="K604" t="str">
        <f>IF(Hospitalisation_table[[#This Row],[month]]="?","Sep",Hospitalisation_table[[#This Row],[month]])</f>
        <v>Oct</v>
      </c>
      <c r="L604">
        <f>IF(Hospitalisation_table[[#This Row],[year]] = "?",ROUNDUP(AVERAGE(Hospitalisation_table[year]),0),Hospitalisation_table[[#This Row],[year]])</f>
        <v>1989</v>
      </c>
      <c r="M604" t="str">
        <f>IF(Hospitalisation_table[[#This Row],[Hospital tier]]="?","tier - 2",Hospitalisation_table[[#This Row],[Hospital tier]])</f>
        <v>tier - 3</v>
      </c>
      <c r="N604" t="str">
        <f>IF(Hospitalisation_table[[#This Row],[City tier]]="?","tier - 2",Hospitalisation_table[[#This Row],[City tier]])</f>
        <v>tier - 1</v>
      </c>
      <c r="O604" t="str">
        <f>IF(Hospitalisation_table[[#This Row],[State ID]]="?","Unknown",Hospitalisation_table[[#This Row],[State ID]])</f>
        <v>R1012</v>
      </c>
      <c r="P604" s="20" t="str">
        <f>_xlfn.CONCAT(Hospitalisation_table[[#This Row],[date]],"-",Hospitalisation_table[[#This Row],[Month_Updated]],"-",Hospitalisation_table[[#This Row],[Year_Update]])</f>
        <v>14-Oct-1989</v>
      </c>
      <c r="Q604">
        <f>DATEDIF(Hospitalisation_table[[#This Row],[Date of Birth]],"8-Jun-2023","Y")</f>
        <v>33</v>
      </c>
    </row>
    <row r="605" spans="1:17" x14ac:dyDescent="0.3">
      <c r="A605" t="s">
        <v>1917</v>
      </c>
      <c r="B605" t="str">
        <f>IF(Hospitalisation_table[[#This Row],[Customer ID]]="?","UnKnown",Hospitalisation_table[[#This Row],[Customer ID]])</f>
        <v>Id455</v>
      </c>
      <c r="C605">
        <v>2001</v>
      </c>
      <c r="D605" t="s">
        <v>35</v>
      </c>
      <c r="E605">
        <v>28</v>
      </c>
      <c r="F605">
        <v>0</v>
      </c>
      <c r="G605" s="24">
        <v>22097.62</v>
      </c>
      <c r="H605" t="s">
        <v>12</v>
      </c>
      <c r="I605" t="s">
        <v>16</v>
      </c>
      <c r="J605" t="s">
        <v>42</v>
      </c>
      <c r="K605" t="str">
        <f>IF(Hospitalisation_table[[#This Row],[month]]="?","Sep",Hospitalisation_table[[#This Row],[month]])</f>
        <v>Aug</v>
      </c>
      <c r="L605">
        <f>IF(Hospitalisation_table[[#This Row],[year]] = "?",ROUNDUP(AVERAGE(Hospitalisation_table[year]),0),Hospitalisation_table[[#This Row],[year]])</f>
        <v>2001</v>
      </c>
      <c r="M605" t="str">
        <f>IF(Hospitalisation_table[[#This Row],[Hospital tier]]="?","tier - 2",Hospitalisation_table[[#This Row],[Hospital tier]])</f>
        <v>tier - 3</v>
      </c>
      <c r="N605" t="str">
        <f>IF(Hospitalisation_table[[#This Row],[City tier]]="?","tier - 2",Hospitalisation_table[[#This Row],[City tier]])</f>
        <v>tier - 1</v>
      </c>
      <c r="O605" t="str">
        <f>IF(Hospitalisation_table[[#This Row],[State ID]]="?","Unknown",Hospitalisation_table[[#This Row],[State ID]])</f>
        <v>R1011</v>
      </c>
      <c r="P605" s="20" t="str">
        <f>_xlfn.CONCAT(Hospitalisation_table[[#This Row],[date]],"-",Hospitalisation_table[[#This Row],[Month_Updated]],"-",Hospitalisation_table[[#This Row],[Year_Update]])</f>
        <v>28-Aug-2001</v>
      </c>
      <c r="Q605">
        <f>DATEDIF(Hospitalisation_table[[#This Row],[Date of Birth]],"8-Jun-2023","Y")</f>
        <v>21</v>
      </c>
    </row>
    <row r="606" spans="1:17" x14ac:dyDescent="0.3">
      <c r="A606" t="s">
        <v>1918</v>
      </c>
      <c r="B606" t="str">
        <f>IF(Hospitalisation_table[[#This Row],[Customer ID]]="?","UnKnown",Hospitalisation_table[[#This Row],[Customer ID]])</f>
        <v>Id454</v>
      </c>
      <c r="C606">
        <v>1980</v>
      </c>
      <c r="D606" t="s">
        <v>20</v>
      </c>
      <c r="E606">
        <v>12</v>
      </c>
      <c r="F606">
        <v>0</v>
      </c>
      <c r="G606" s="24">
        <v>22144.03</v>
      </c>
      <c r="H606" t="s">
        <v>11</v>
      </c>
      <c r="I606" t="s">
        <v>11</v>
      </c>
      <c r="J606" t="s">
        <v>42</v>
      </c>
      <c r="K606" t="str">
        <f>IF(Hospitalisation_table[[#This Row],[month]]="?","Sep",Hospitalisation_table[[#This Row],[month]])</f>
        <v>Sep</v>
      </c>
      <c r="L606">
        <f>IF(Hospitalisation_table[[#This Row],[year]] = "?",ROUNDUP(AVERAGE(Hospitalisation_table[year]),0),Hospitalisation_table[[#This Row],[year]])</f>
        <v>1980</v>
      </c>
      <c r="M606" t="str">
        <f>IF(Hospitalisation_table[[#This Row],[Hospital tier]]="?","tier - 2",Hospitalisation_table[[#This Row],[Hospital tier]])</f>
        <v>tier - 2</v>
      </c>
      <c r="N606" t="str">
        <f>IF(Hospitalisation_table[[#This Row],[City tier]]="?","tier - 2",Hospitalisation_table[[#This Row],[City tier]])</f>
        <v>tier - 2</v>
      </c>
      <c r="O606" t="str">
        <f>IF(Hospitalisation_table[[#This Row],[State ID]]="?","Unknown",Hospitalisation_table[[#This Row],[State ID]])</f>
        <v>R1011</v>
      </c>
      <c r="P606" s="20" t="str">
        <f>_xlfn.CONCAT(Hospitalisation_table[[#This Row],[date]],"-",Hospitalisation_table[[#This Row],[Month_Updated]],"-",Hospitalisation_table[[#This Row],[Year_Update]])</f>
        <v>12-Sep-1980</v>
      </c>
      <c r="Q606">
        <f>DATEDIF(Hospitalisation_table[[#This Row],[Date of Birth]],"8-Jun-2023","Y")</f>
        <v>42</v>
      </c>
    </row>
    <row r="607" spans="1:17" x14ac:dyDescent="0.3">
      <c r="A607" t="s">
        <v>1919</v>
      </c>
      <c r="B607" t="str">
        <f>IF(Hospitalisation_table[[#This Row],[Customer ID]]="?","UnKnown",Hospitalisation_table[[#This Row],[Customer ID]])</f>
        <v>Id453</v>
      </c>
      <c r="C607">
        <v>1965</v>
      </c>
      <c r="D607" t="s">
        <v>35</v>
      </c>
      <c r="E607">
        <v>24</v>
      </c>
      <c r="F607">
        <v>1</v>
      </c>
      <c r="G607" s="24">
        <v>22192.44</v>
      </c>
      <c r="H607" t="s">
        <v>12</v>
      </c>
      <c r="I607" t="s">
        <v>16</v>
      </c>
      <c r="J607" t="s">
        <v>13</v>
      </c>
      <c r="K607" t="str">
        <f>IF(Hospitalisation_table[[#This Row],[month]]="?","Sep",Hospitalisation_table[[#This Row],[month]])</f>
        <v>Aug</v>
      </c>
      <c r="L607">
        <f>IF(Hospitalisation_table[[#This Row],[year]] = "?",ROUNDUP(AVERAGE(Hospitalisation_table[year]),0),Hospitalisation_table[[#This Row],[year]])</f>
        <v>1965</v>
      </c>
      <c r="M607" t="str">
        <f>IF(Hospitalisation_table[[#This Row],[Hospital tier]]="?","tier - 2",Hospitalisation_table[[#This Row],[Hospital tier]])</f>
        <v>tier - 3</v>
      </c>
      <c r="N607" t="str">
        <f>IF(Hospitalisation_table[[#This Row],[City tier]]="?","tier - 2",Hospitalisation_table[[#This Row],[City tier]])</f>
        <v>tier - 1</v>
      </c>
      <c r="O607" t="str">
        <f>IF(Hospitalisation_table[[#This Row],[State ID]]="?","Unknown",Hospitalisation_table[[#This Row],[State ID]])</f>
        <v>R1013</v>
      </c>
      <c r="P607" s="20" t="str">
        <f>_xlfn.CONCAT(Hospitalisation_table[[#This Row],[date]],"-",Hospitalisation_table[[#This Row],[Month_Updated]],"-",Hospitalisation_table[[#This Row],[Year_Update]])</f>
        <v>24-Aug-1965</v>
      </c>
      <c r="Q607">
        <f>DATEDIF(Hospitalisation_table[[#This Row],[Date of Birth]],"8-Jun-2023","Y")</f>
        <v>57</v>
      </c>
    </row>
    <row r="608" spans="1:17" x14ac:dyDescent="0.3">
      <c r="A608" t="s">
        <v>1920</v>
      </c>
      <c r="B608" t="str">
        <f>IF(Hospitalisation_table[[#This Row],[Customer ID]]="?","UnKnown",Hospitalisation_table[[#This Row],[Customer ID]])</f>
        <v>Id452</v>
      </c>
      <c r="C608">
        <v>1971</v>
      </c>
      <c r="D608" t="s">
        <v>18</v>
      </c>
      <c r="E608">
        <v>16</v>
      </c>
      <c r="F608">
        <v>1</v>
      </c>
      <c r="G608" s="24">
        <v>22218.11</v>
      </c>
      <c r="H608" t="s">
        <v>11</v>
      </c>
      <c r="I608" t="s">
        <v>12</v>
      </c>
      <c r="J608" t="s">
        <v>13</v>
      </c>
      <c r="K608" t="str">
        <f>IF(Hospitalisation_table[[#This Row],[month]]="?","Sep",Hospitalisation_table[[#This Row],[month]])</f>
        <v>Jun</v>
      </c>
      <c r="L608">
        <f>IF(Hospitalisation_table[[#This Row],[year]] = "?",ROUNDUP(AVERAGE(Hospitalisation_table[year]),0),Hospitalisation_table[[#This Row],[year]])</f>
        <v>1971</v>
      </c>
      <c r="M608" t="str">
        <f>IF(Hospitalisation_table[[#This Row],[Hospital tier]]="?","tier - 2",Hospitalisation_table[[#This Row],[Hospital tier]])</f>
        <v>tier - 2</v>
      </c>
      <c r="N608" t="str">
        <f>IF(Hospitalisation_table[[#This Row],[City tier]]="?","tier - 2",Hospitalisation_table[[#This Row],[City tier]])</f>
        <v>tier - 3</v>
      </c>
      <c r="O608" t="str">
        <f>IF(Hospitalisation_table[[#This Row],[State ID]]="?","Unknown",Hospitalisation_table[[#This Row],[State ID]])</f>
        <v>R1013</v>
      </c>
      <c r="P608" s="20" t="str">
        <f>_xlfn.CONCAT(Hospitalisation_table[[#This Row],[date]],"-",Hospitalisation_table[[#This Row],[Month_Updated]],"-",Hospitalisation_table[[#This Row],[Year_Update]])</f>
        <v>16-Jun-1971</v>
      </c>
      <c r="Q608">
        <f>DATEDIF(Hospitalisation_table[[#This Row],[Date of Birth]],"8-Jun-2023","Y")</f>
        <v>51</v>
      </c>
    </row>
    <row r="609" spans="1:17" x14ac:dyDescent="0.3">
      <c r="A609" t="s">
        <v>1921</v>
      </c>
      <c r="B609" t="str">
        <f>IF(Hospitalisation_table[[#This Row],[Customer ID]]="?","UnKnown",Hospitalisation_table[[#This Row],[Customer ID]])</f>
        <v>Id451</v>
      </c>
      <c r="C609">
        <v>1982</v>
      </c>
      <c r="D609" t="s">
        <v>30</v>
      </c>
      <c r="E609">
        <v>27</v>
      </c>
      <c r="F609">
        <v>1</v>
      </c>
      <c r="G609" s="24">
        <v>22331.57</v>
      </c>
      <c r="H609" t="s">
        <v>11</v>
      </c>
      <c r="I609" t="s">
        <v>12</v>
      </c>
      <c r="J609" t="s">
        <v>247</v>
      </c>
      <c r="K609" t="str">
        <f>IF(Hospitalisation_table[[#This Row],[month]]="?","Sep",Hospitalisation_table[[#This Row],[month]])</f>
        <v>Dec</v>
      </c>
      <c r="L609">
        <f>IF(Hospitalisation_table[[#This Row],[year]] = "?",ROUNDUP(AVERAGE(Hospitalisation_table[year]),0),Hospitalisation_table[[#This Row],[year]])</f>
        <v>1982</v>
      </c>
      <c r="M609" t="str">
        <f>IF(Hospitalisation_table[[#This Row],[Hospital tier]]="?","tier - 2",Hospitalisation_table[[#This Row],[Hospital tier]])</f>
        <v>tier - 2</v>
      </c>
      <c r="N609" t="str">
        <f>IF(Hospitalisation_table[[#This Row],[City tier]]="?","tier - 2",Hospitalisation_table[[#This Row],[City tier]])</f>
        <v>tier - 3</v>
      </c>
      <c r="O609" t="str">
        <f>IF(Hospitalisation_table[[#This Row],[State ID]]="?","Unknown",Hospitalisation_table[[#This Row],[State ID]])</f>
        <v>R1024</v>
      </c>
      <c r="P609" s="20" t="str">
        <f>_xlfn.CONCAT(Hospitalisation_table[[#This Row],[date]],"-",Hospitalisation_table[[#This Row],[Month_Updated]],"-",Hospitalisation_table[[#This Row],[Year_Update]])</f>
        <v>27-Dec-1982</v>
      </c>
      <c r="Q609">
        <f>DATEDIF(Hospitalisation_table[[#This Row],[Date of Birth]],"8-Jun-2023","Y")</f>
        <v>40</v>
      </c>
    </row>
    <row r="610" spans="1:17" x14ac:dyDescent="0.3">
      <c r="A610" t="s">
        <v>1922</v>
      </c>
      <c r="B610" t="str">
        <f>IF(Hospitalisation_table[[#This Row],[Customer ID]]="?","UnKnown",Hospitalisation_table[[#This Row],[Customer ID]])</f>
        <v>Id450</v>
      </c>
      <c r="C610">
        <v>1999</v>
      </c>
      <c r="D610" t="s">
        <v>35</v>
      </c>
      <c r="E610">
        <v>26</v>
      </c>
      <c r="F610">
        <v>2</v>
      </c>
      <c r="G610" s="24">
        <v>22395.74</v>
      </c>
      <c r="H610" t="s">
        <v>12</v>
      </c>
      <c r="I610" t="s">
        <v>11</v>
      </c>
      <c r="J610" t="s">
        <v>247</v>
      </c>
      <c r="K610" t="str">
        <f>IF(Hospitalisation_table[[#This Row],[month]]="?","Sep",Hospitalisation_table[[#This Row],[month]])</f>
        <v>Aug</v>
      </c>
      <c r="L610">
        <f>IF(Hospitalisation_table[[#This Row],[year]] = "?",ROUNDUP(AVERAGE(Hospitalisation_table[year]),0),Hospitalisation_table[[#This Row],[year]])</f>
        <v>1999</v>
      </c>
      <c r="M610" t="str">
        <f>IF(Hospitalisation_table[[#This Row],[Hospital tier]]="?","tier - 2",Hospitalisation_table[[#This Row],[Hospital tier]])</f>
        <v>tier - 3</v>
      </c>
      <c r="N610" t="str">
        <f>IF(Hospitalisation_table[[#This Row],[City tier]]="?","tier - 2",Hospitalisation_table[[#This Row],[City tier]])</f>
        <v>tier - 2</v>
      </c>
      <c r="O610" t="str">
        <f>IF(Hospitalisation_table[[#This Row],[State ID]]="?","Unknown",Hospitalisation_table[[#This Row],[State ID]])</f>
        <v>R1024</v>
      </c>
      <c r="P610" s="20" t="str">
        <f>_xlfn.CONCAT(Hospitalisation_table[[#This Row],[date]],"-",Hospitalisation_table[[#This Row],[Month_Updated]],"-",Hospitalisation_table[[#This Row],[Year_Update]])</f>
        <v>26-Aug-1999</v>
      </c>
      <c r="Q610">
        <f>DATEDIF(Hospitalisation_table[[#This Row],[Date of Birth]],"8-Jun-2023","Y")</f>
        <v>23</v>
      </c>
    </row>
    <row r="611" spans="1:17" x14ac:dyDescent="0.3">
      <c r="A611" t="s">
        <v>2328</v>
      </c>
      <c r="B611" t="str">
        <f>IF(Hospitalisation_table[[#This Row],[Customer ID]]="?","UnKnown",Hospitalisation_table[[#This Row],[Customer ID]])</f>
        <v>Id45</v>
      </c>
      <c r="C611">
        <v>1975</v>
      </c>
      <c r="D611" t="s">
        <v>18</v>
      </c>
      <c r="E611">
        <v>1</v>
      </c>
      <c r="F611">
        <v>2</v>
      </c>
      <c r="G611" s="24">
        <v>44202.65</v>
      </c>
      <c r="H611" t="s">
        <v>11</v>
      </c>
      <c r="I611" t="s">
        <v>11</v>
      </c>
      <c r="J611" t="s">
        <v>13</v>
      </c>
      <c r="K611" t="str">
        <f>IF(Hospitalisation_table[[#This Row],[month]]="?","Sep",Hospitalisation_table[[#This Row],[month]])</f>
        <v>Jun</v>
      </c>
      <c r="L611">
        <f>IF(Hospitalisation_table[[#This Row],[year]] = "?",ROUNDUP(AVERAGE(Hospitalisation_table[year]),0),Hospitalisation_table[[#This Row],[year]])</f>
        <v>1975</v>
      </c>
      <c r="M611" t="str">
        <f>IF(Hospitalisation_table[[#This Row],[Hospital tier]]="?","tier - 2",Hospitalisation_table[[#This Row],[Hospital tier]])</f>
        <v>tier - 2</v>
      </c>
      <c r="N611" t="str">
        <f>IF(Hospitalisation_table[[#This Row],[City tier]]="?","tier - 2",Hospitalisation_table[[#This Row],[City tier]])</f>
        <v>tier - 2</v>
      </c>
      <c r="O611" t="str">
        <f>IF(Hospitalisation_table[[#This Row],[State ID]]="?","Unknown",Hospitalisation_table[[#This Row],[State ID]])</f>
        <v>R1013</v>
      </c>
      <c r="P611" s="20" t="str">
        <f>_xlfn.CONCAT(Hospitalisation_table[[#This Row],[date]],"-",Hospitalisation_table[[#This Row],[Month_Updated]],"-",Hospitalisation_table[[#This Row],[Year_Update]])</f>
        <v>1-Jun-1975</v>
      </c>
      <c r="Q611">
        <f>DATEDIF(Hospitalisation_table[[#This Row],[Date of Birth]],"8-Jun-2023","Y")</f>
        <v>48</v>
      </c>
    </row>
    <row r="612" spans="1:17" x14ac:dyDescent="0.3">
      <c r="A612" t="s">
        <v>1923</v>
      </c>
      <c r="B612" t="str">
        <f>IF(Hospitalisation_table[[#This Row],[Customer ID]]="?","UnKnown",Hospitalisation_table[[#This Row],[Customer ID]])</f>
        <v>Id449</v>
      </c>
      <c r="C612">
        <v>1966</v>
      </c>
      <c r="D612" t="s">
        <v>35</v>
      </c>
      <c r="E612">
        <v>18</v>
      </c>
      <c r="F612">
        <v>0</v>
      </c>
      <c r="G612" s="24">
        <v>22412.65</v>
      </c>
      <c r="H612" t="s">
        <v>12</v>
      </c>
      <c r="I612" t="s">
        <v>12</v>
      </c>
      <c r="J612" t="s">
        <v>276</v>
      </c>
      <c r="K612" t="str">
        <f>IF(Hospitalisation_table[[#This Row],[month]]="?","Sep",Hospitalisation_table[[#This Row],[month]])</f>
        <v>Aug</v>
      </c>
      <c r="L612">
        <f>IF(Hospitalisation_table[[#This Row],[year]] = "?",ROUNDUP(AVERAGE(Hospitalisation_table[year]),0),Hospitalisation_table[[#This Row],[year]])</f>
        <v>1966</v>
      </c>
      <c r="M612" t="str">
        <f>IF(Hospitalisation_table[[#This Row],[Hospital tier]]="?","tier - 2",Hospitalisation_table[[#This Row],[Hospital tier]])</f>
        <v>tier - 3</v>
      </c>
      <c r="N612" t="str">
        <f>IF(Hospitalisation_table[[#This Row],[City tier]]="?","tier - 2",Hospitalisation_table[[#This Row],[City tier]])</f>
        <v>tier - 3</v>
      </c>
      <c r="O612" t="str">
        <f>IF(Hospitalisation_table[[#This Row],[State ID]]="?","Unknown",Hospitalisation_table[[#This Row],[State ID]])</f>
        <v>R1014</v>
      </c>
      <c r="P612" s="20" t="str">
        <f>_xlfn.CONCAT(Hospitalisation_table[[#This Row],[date]],"-",Hospitalisation_table[[#This Row],[Month_Updated]],"-",Hospitalisation_table[[#This Row],[Year_Update]])</f>
        <v>18-Aug-1966</v>
      </c>
      <c r="Q612">
        <f>DATEDIF(Hospitalisation_table[[#This Row],[Date of Birth]],"8-Jun-2023","Y")</f>
        <v>56</v>
      </c>
    </row>
    <row r="613" spans="1:17" x14ac:dyDescent="0.3">
      <c r="A613" t="s">
        <v>1924</v>
      </c>
      <c r="B613" t="str">
        <f>IF(Hospitalisation_table[[#This Row],[Customer ID]]="?","UnKnown",Hospitalisation_table[[#This Row],[Customer ID]])</f>
        <v>Id448</v>
      </c>
      <c r="C613">
        <v>1983</v>
      </c>
      <c r="D613" t="s">
        <v>30</v>
      </c>
      <c r="E613">
        <v>21</v>
      </c>
      <c r="F613">
        <v>1</v>
      </c>
      <c r="G613" s="24">
        <v>22462.04</v>
      </c>
      <c r="H613" t="s">
        <v>12</v>
      </c>
      <c r="I613" t="s">
        <v>16</v>
      </c>
      <c r="J613" t="s">
        <v>166</v>
      </c>
      <c r="K613" t="str">
        <f>IF(Hospitalisation_table[[#This Row],[month]]="?","Sep",Hospitalisation_table[[#This Row],[month]])</f>
        <v>Dec</v>
      </c>
      <c r="L613">
        <f>IF(Hospitalisation_table[[#This Row],[year]] = "?",ROUNDUP(AVERAGE(Hospitalisation_table[year]),0),Hospitalisation_table[[#This Row],[year]])</f>
        <v>1983</v>
      </c>
      <c r="M613" t="str">
        <f>IF(Hospitalisation_table[[#This Row],[Hospital tier]]="?","tier - 2",Hospitalisation_table[[#This Row],[Hospital tier]])</f>
        <v>tier - 3</v>
      </c>
      <c r="N613" t="str">
        <f>IF(Hospitalisation_table[[#This Row],[City tier]]="?","tier - 2",Hospitalisation_table[[#This Row],[City tier]])</f>
        <v>tier - 1</v>
      </c>
      <c r="O613" t="str">
        <f>IF(Hospitalisation_table[[#This Row],[State ID]]="?","Unknown",Hospitalisation_table[[#This Row],[State ID]])</f>
        <v>R1019</v>
      </c>
      <c r="P613" s="20" t="str">
        <f>_xlfn.CONCAT(Hospitalisation_table[[#This Row],[date]],"-",Hospitalisation_table[[#This Row],[Month_Updated]],"-",Hospitalisation_table[[#This Row],[Year_Update]])</f>
        <v>21-Dec-1983</v>
      </c>
      <c r="Q613">
        <f>DATEDIF(Hospitalisation_table[[#This Row],[Date of Birth]],"8-Jun-2023","Y")</f>
        <v>39</v>
      </c>
    </row>
    <row r="614" spans="1:17" x14ac:dyDescent="0.3">
      <c r="A614" t="s">
        <v>1925</v>
      </c>
      <c r="B614" t="str">
        <f>IF(Hospitalisation_table[[#This Row],[Customer ID]]="?","UnKnown",Hospitalisation_table[[#This Row],[Customer ID]])</f>
        <v>Id447</v>
      </c>
      <c r="C614">
        <v>1979</v>
      </c>
      <c r="D614" t="s">
        <v>15</v>
      </c>
      <c r="E614">
        <v>14</v>
      </c>
      <c r="F614">
        <v>2</v>
      </c>
      <c r="G614" s="24">
        <v>22478.6</v>
      </c>
      <c r="H614" t="s">
        <v>12</v>
      </c>
      <c r="I614" t="s">
        <v>11</v>
      </c>
      <c r="J614" t="s">
        <v>42</v>
      </c>
      <c r="K614" t="str">
        <f>IF(Hospitalisation_table[[#This Row],[month]]="?","Sep",Hospitalisation_table[[#This Row],[month]])</f>
        <v>Nov</v>
      </c>
      <c r="L614">
        <f>IF(Hospitalisation_table[[#This Row],[year]] = "?",ROUNDUP(AVERAGE(Hospitalisation_table[year]),0),Hospitalisation_table[[#This Row],[year]])</f>
        <v>1979</v>
      </c>
      <c r="M614" t="str">
        <f>IF(Hospitalisation_table[[#This Row],[Hospital tier]]="?","tier - 2",Hospitalisation_table[[#This Row],[Hospital tier]])</f>
        <v>tier - 3</v>
      </c>
      <c r="N614" t="str">
        <f>IF(Hospitalisation_table[[#This Row],[City tier]]="?","tier - 2",Hospitalisation_table[[#This Row],[City tier]])</f>
        <v>tier - 2</v>
      </c>
      <c r="O614" t="str">
        <f>IF(Hospitalisation_table[[#This Row],[State ID]]="?","Unknown",Hospitalisation_table[[#This Row],[State ID]])</f>
        <v>R1011</v>
      </c>
      <c r="P614" s="20" t="str">
        <f>_xlfn.CONCAT(Hospitalisation_table[[#This Row],[date]],"-",Hospitalisation_table[[#This Row],[Month_Updated]],"-",Hospitalisation_table[[#This Row],[Year_Update]])</f>
        <v>14-Nov-1979</v>
      </c>
      <c r="Q614">
        <f>DATEDIF(Hospitalisation_table[[#This Row],[Date of Birth]],"8-Jun-2023","Y")</f>
        <v>43</v>
      </c>
    </row>
    <row r="615" spans="1:17" x14ac:dyDescent="0.3">
      <c r="A615" t="s">
        <v>1926</v>
      </c>
      <c r="B615" t="str">
        <f>IF(Hospitalisation_table[[#This Row],[Customer ID]]="?","UnKnown",Hospitalisation_table[[#This Row],[Customer ID]])</f>
        <v>Id446</v>
      </c>
      <c r="C615">
        <v>2003</v>
      </c>
      <c r="D615" t="s">
        <v>10</v>
      </c>
      <c r="E615">
        <v>25</v>
      </c>
      <c r="F615">
        <v>2</v>
      </c>
      <c r="G615" s="24">
        <v>22493.66</v>
      </c>
      <c r="H615" t="s">
        <v>11</v>
      </c>
      <c r="I615" t="s">
        <v>16</v>
      </c>
      <c r="J615" t="s">
        <v>23</v>
      </c>
      <c r="K615" t="str">
        <f>IF(Hospitalisation_table[[#This Row],[month]]="?","Sep",Hospitalisation_table[[#This Row],[month]])</f>
        <v>Jul</v>
      </c>
      <c r="L615">
        <f>IF(Hospitalisation_table[[#This Row],[year]] = "?",ROUNDUP(AVERAGE(Hospitalisation_table[year]),0),Hospitalisation_table[[#This Row],[year]])</f>
        <v>2003</v>
      </c>
      <c r="M615" t="str">
        <f>IF(Hospitalisation_table[[#This Row],[Hospital tier]]="?","tier - 2",Hospitalisation_table[[#This Row],[Hospital tier]])</f>
        <v>tier - 2</v>
      </c>
      <c r="N615" t="str">
        <f>IF(Hospitalisation_table[[#This Row],[City tier]]="?","tier - 2",Hospitalisation_table[[#This Row],[City tier]])</f>
        <v>tier - 1</v>
      </c>
      <c r="O615" t="str">
        <f>IF(Hospitalisation_table[[#This Row],[State ID]]="?","Unknown",Hospitalisation_table[[#This Row],[State ID]])</f>
        <v>R1012</v>
      </c>
      <c r="P615" s="20" t="str">
        <f>_xlfn.CONCAT(Hospitalisation_table[[#This Row],[date]],"-",Hospitalisation_table[[#This Row],[Month_Updated]],"-",Hospitalisation_table[[#This Row],[Year_Update]])</f>
        <v>25-Jul-2003</v>
      </c>
      <c r="Q615">
        <f>DATEDIF(Hospitalisation_table[[#This Row],[Date of Birth]],"8-Jun-2023","Y")</f>
        <v>19</v>
      </c>
    </row>
    <row r="616" spans="1:17" x14ac:dyDescent="0.3">
      <c r="A616" t="s">
        <v>1927</v>
      </c>
      <c r="B616" t="str">
        <f>IF(Hospitalisation_table[[#This Row],[Customer ID]]="?","UnKnown",Hospitalisation_table[[#This Row],[Customer ID]])</f>
        <v>Id445</v>
      </c>
      <c r="C616">
        <v>1970</v>
      </c>
      <c r="D616" t="s">
        <v>15</v>
      </c>
      <c r="E616">
        <v>9</v>
      </c>
      <c r="F616">
        <v>0</v>
      </c>
      <c r="G616" s="24">
        <v>23045.57</v>
      </c>
      <c r="H616" t="s">
        <v>11</v>
      </c>
      <c r="I616" t="s">
        <v>11</v>
      </c>
      <c r="J616" t="s">
        <v>247</v>
      </c>
      <c r="K616" t="str">
        <f>IF(Hospitalisation_table[[#This Row],[month]]="?","Sep",Hospitalisation_table[[#This Row],[month]])</f>
        <v>Nov</v>
      </c>
      <c r="L616">
        <f>IF(Hospitalisation_table[[#This Row],[year]] = "?",ROUNDUP(AVERAGE(Hospitalisation_table[year]),0),Hospitalisation_table[[#This Row],[year]])</f>
        <v>1970</v>
      </c>
      <c r="M616" t="str">
        <f>IF(Hospitalisation_table[[#This Row],[Hospital tier]]="?","tier - 2",Hospitalisation_table[[#This Row],[Hospital tier]])</f>
        <v>tier - 2</v>
      </c>
      <c r="N616" t="str">
        <f>IF(Hospitalisation_table[[#This Row],[City tier]]="?","tier - 2",Hospitalisation_table[[#This Row],[City tier]])</f>
        <v>tier - 2</v>
      </c>
      <c r="O616" t="str">
        <f>IF(Hospitalisation_table[[#This Row],[State ID]]="?","Unknown",Hospitalisation_table[[#This Row],[State ID]])</f>
        <v>R1024</v>
      </c>
      <c r="P616" s="20" t="str">
        <f>_xlfn.CONCAT(Hospitalisation_table[[#This Row],[date]],"-",Hospitalisation_table[[#This Row],[Month_Updated]],"-",Hospitalisation_table[[#This Row],[Year_Update]])</f>
        <v>9-Nov-1970</v>
      </c>
      <c r="Q616">
        <f>DATEDIF(Hospitalisation_table[[#This Row],[Date of Birth]],"8-Jun-2023","Y")</f>
        <v>52</v>
      </c>
    </row>
    <row r="617" spans="1:17" x14ac:dyDescent="0.3">
      <c r="A617" t="s">
        <v>1928</v>
      </c>
      <c r="B617" t="str">
        <f>IF(Hospitalisation_table[[#This Row],[Customer ID]]="?","UnKnown",Hospitalisation_table[[#This Row],[Customer ID]])</f>
        <v>Id444</v>
      </c>
      <c r="C617">
        <v>1975</v>
      </c>
      <c r="D617" t="s">
        <v>20</v>
      </c>
      <c r="E617">
        <v>9</v>
      </c>
      <c r="F617">
        <v>0</v>
      </c>
      <c r="G617" s="24">
        <v>23065.42</v>
      </c>
      <c r="H617" t="s">
        <v>11</v>
      </c>
      <c r="I617" t="s">
        <v>11</v>
      </c>
      <c r="J617" t="s">
        <v>13</v>
      </c>
      <c r="K617" t="str">
        <f>IF(Hospitalisation_table[[#This Row],[month]]="?","Sep",Hospitalisation_table[[#This Row],[month]])</f>
        <v>Sep</v>
      </c>
      <c r="L617">
        <f>IF(Hospitalisation_table[[#This Row],[year]] = "?",ROUNDUP(AVERAGE(Hospitalisation_table[year]),0),Hospitalisation_table[[#This Row],[year]])</f>
        <v>1975</v>
      </c>
      <c r="M617" t="str">
        <f>IF(Hospitalisation_table[[#This Row],[Hospital tier]]="?","tier - 2",Hospitalisation_table[[#This Row],[Hospital tier]])</f>
        <v>tier - 2</v>
      </c>
      <c r="N617" t="str">
        <f>IF(Hospitalisation_table[[#This Row],[City tier]]="?","tier - 2",Hospitalisation_table[[#This Row],[City tier]])</f>
        <v>tier - 2</v>
      </c>
      <c r="O617" t="str">
        <f>IF(Hospitalisation_table[[#This Row],[State ID]]="?","Unknown",Hospitalisation_table[[#This Row],[State ID]])</f>
        <v>R1013</v>
      </c>
      <c r="P617" s="20" t="str">
        <f>_xlfn.CONCAT(Hospitalisation_table[[#This Row],[date]],"-",Hospitalisation_table[[#This Row],[Month_Updated]],"-",Hospitalisation_table[[#This Row],[Year_Update]])</f>
        <v>9-Sep-1975</v>
      </c>
      <c r="Q617">
        <f>DATEDIF(Hospitalisation_table[[#This Row],[Date of Birth]],"8-Jun-2023","Y")</f>
        <v>47</v>
      </c>
    </row>
    <row r="618" spans="1:17" x14ac:dyDescent="0.3">
      <c r="A618" t="s">
        <v>1929</v>
      </c>
      <c r="B618" t="str">
        <f>IF(Hospitalisation_table[[#This Row],[Customer ID]]="?","UnKnown",Hospitalisation_table[[#This Row],[Customer ID]])</f>
        <v>Id443</v>
      </c>
      <c r="C618">
        <v>2003</v>
      </c>
      <c r="D618" t="s">
        <v>30</v>
      </c>
      <c r="E618">
        <v>14</v>
      </c>
      <c r="F618">
        <v>0</v>
      </c>
      <c r="G618" s="24">
        <v>23082.959999999999</v>
      </c>
      <c r="H618" t="s">
        <v>11</v>
      </c>
      <c r="I618" t="s">
        <v>11</v>
      </c>
      <c r="J618" t="s">
        <v>42</v>
      </c>
      <c r="K618" t="str">
        <f>IF(Hospitalisation_table[[#This Row],[month]]="?","Sep",Hospitalisation_table[[#This Row],[month]])</f>
        <v>Dec</v>
      </c>
      <c r="L618">
        <f>IF(Hospitalisation_table[[#This Row],[year]] = "?",ROUNDUP(AVERAGE(Hospitalisation_table[year]),0),Hospitalisation_table[[#This Row],[year]])</f>
        <v>2003</v>
      </c>
      <c r="M618" t="str">
        <f>IF(Hospitalisation_table[[#This Row],[Hospital tier]]="?","tier - 2",Hospitalisation_table[[#This Row],[Hospital tier]])</f>
        <v>tier - 2</v>
      </c>
      <c r="N618" t="str">
        <f>IF(Hospitalisation_table[[#This Row],[City tier]]="?","tier - 2",Hospitalisation_table[[#This Row],[City tier]])</f>
        <v>tier - 2</v>
      </c>
      <c r="O618" t="str">
        <f>IF(Hospitalisation_table[[#This Row],[State ID]]="?","Unknown",Hospitalisation_table[[#This Row],[State ID]])</f>
        <v>R1011</v>
      </c>
      <c r="P618" s="20" t="str">
        <f>_xlfn.CONCAT(Hospitalisation_table[[#This Row],[date]],"-",Hospitalisation_table[[#This Row],[Month_Updated]],"-",Hospitalisation_table[[#This Row],[Year_Update]])</f>
        <v>14-Dec-2003</v>
      </c>
      <c r="Q618">
        <f>DATEDIF(Hospitalisation_table[[#This Row],[Date of Birth]],"8-Jun-2023","Y")</f>
        <v>19</v>
      </c>
    </row>
    <row r="619" spans="1:17" x14ac:dyDescent="0.3">
      <c r="A619" t="s">
        <v>1930</v>
      </c>
      <c r="B619" t="str">
        <f>IF(Hospitalisation_table[[#This Row],[Customer ID]]="?","UnKnown",Hospitalisation_table[[#This Row],[Customer ID]])</f>
        <v>Id442</v>
      </c>
      <c r="C619">
        <v>1997</v>
      </c>
      <c r="D619" t="s">
        <v>35</v>
      </c>
      <c r="E619">
        <v>7</v>
      </c>
      <c r="F619">
        <v>2</v>
      </c>
      <c r="G619" s="24">
        <v>23241.47</v>
      </c>
      <c r="H619" t="s">
        <v>11</v>
      </c>
      <c r="I619" t="s">
        <v>12</v>
      </c>
      <c r="J619" t="s">
        <v>170</v>
      </c>
      <c r="K619" t="str">
        <f>IF(Hospitalisation_table[[#This Row],[month]]="?","Sep",Hospitalisation_table[[#This Row],[month]])</f>
        <v>Aug</v>
      </c>
      <c r="L619">
        <f>IF(Hospitalisation_table[[#This Row],[year]] = "?",ROUNDUP(AVERAGE(Hospitalisation_table[year]),0),Hospitalisation_table[[#This Row],[year]])</f>
        <v>1997</v>
      </c>
      <c r="M619" t="str">
        <f>IF(Hospitalisation_table[[#This Row],[Hospital tier]]="?","tier - 2",Hospitalisation_table[[#This Row],[Hospital tier]])</f>
        <v>tier - 2</v>
      </c>
      <c r="N619" t="str">
        <f>IF(Hospitalisation_table[[#This Row],[City tier]]="?","tier - 2",Hospitalisation_table[[#This Row],[City tier]])</f>
        <v>tier - 3</v>
      </c>
      <c r="O619" t="str">
        <f>IF(Hospitalisation_table[[#This Row],[State ID]]="?","Unknown",Hospitalisation_table[[#This Row],[State ID]])</f>
        <v>R1018</v>
      </c>
      <c r="P619" s="20" t="str">
        <f>_xlfn.CONCAT(Hospitalisation_table[[#This Row],[date]],"-",Hospitalisation_table[[#This Row],[Month_Updated]],"-",Hospitalisation_table[[#This Row],[Year_Update]])</f>
        <v>7-Aug-1997</v>
      </c>
      <c r="Q619">
        <f>DATEDIF(Hospitalisation_table[[#This Row],[Date of Birth]],"8-Jun-2023","Y")</f>
        <v>25</v>
      </c>
    </row>
    <row r="620" spans="1:17" x14ac:dyDescent="0.3">
      <c r="A620" t="s">
        <v>1931</v>
      </c>
      <c r="B620" t="str">
        <f>IF(Hospitalisation_table[[#This Row],[Customer ID]]="?","UnKnown",Hospitalisation_table[[#This Row],[Customer ID]])</f>
        <v>Id441</v>
      </c>
      <c r="C620">
        <v>1969</v>
      </c>
      <c r="D620" t="s">
        <v>15</v>
      </c>
      <c r="E620">
        <v>14</v>
      </c>
      <c r="F620">
        <v>1</v>
      </c>
      <c r="G620" s="24">
        <v>23244.79</v>
      </c>
      <c r="H620" t="s">
        <v>11</v>
      </c>
      <c r="I620" t="s">
        <v>12</v>
      </c>
      <c r="J620" t="s">
        <v>13</v>
      </c>
      <c r="K620" t="str">
        <f>IF(Hospitalisation_table[[#This Row],[month]]="?","Sep",Hospitalisation_table[[#This Row],[month]])</f>
        <v>Nov</v>
      </c>
      <c r="L620">
        <f>IF(Hospitalisation_table[[#This Row],[year]] = "?",ROUNDUP(AVERAGE(Hospitalisation_table[year]),0),Hospitalisation_table[[#This Row],[year]])</f>
        <v>1969</v>
      </c>
      <c r="M620" t="str">
        <f>IF(Hospitalisation_table[[#This Row],[Hospital tier]]="?","tier - 2",Hospitalisation_table[[#This Row],[Hospital tier]])</f>
        <v>tier - 2</v>
      </c>
      <c r="N620" t="str">
        <f>IF(Hospitalisation_table[[#This Row],[City tier]]="?","tier - 2",Hospitalisation_table[[#This Row],[City tier]])</f>
        <v>tier - 3</v>
      </c>
      <c r="O620" t="str">
        <f>IF(Hospitalisation_table[[#This Row],[State ID]]="?","Unknown",Hospitalisation_table[[#This Row],[State ID]])</f>
        <v>R1013</v>
      </c>
      <c r="P620" s="20" t="str">
        <f>_xlfn.CONCAT(Hospitalisation_table[[#This Row],[date]],"-",Hospitalisation_table[[#This Row],[Month_Updated]],"-",Hospitalisation_table[[#This Row],[Year_Update]])</f>
        <v>14-Nov-1969</v>
      </c>
      <c r="Q620">
        <f>DATEDIF(Hospitalisation_table[[#This Row],[Date of Birth]],"8-Jun-2023","Y")</f>
        <v>53</v>
      </c>
    </row>
    <row r="621" spans="1:17" x14ac:dyDescent="0.3">
      <c r="A621" t="s">
        <v>1932</v>
      </c>
      <c r="B621" t="str">
        <f>IF(Hospitalisation_table[[#This Row],[Customer ID]]="?","UnKnown",Hospitalisation_table[[#This Row],[Customer ID]])</f>
        <v>Id440</v>
      </c>
      <c r="C621">
        <v>1994</v>
      </c>
      <c r="D621" t="s">
        <v>37</v>
      </c>
      <c r="E621">
        <v>3</v>
      </c>
      <c r="F621">
        <v>1</v>
      </c>
      <c r="G621" s="24">
        <v>23288.93</v>
      </c>
      <c r="H621" t="s">
        <v>11</v>
      </c>
      <c r="I621" t="s">
        <v>12</v>
      </c>
      <c r="J621" t="s">
        <v>247</v>
      </c>
      <c r="K621" t="str">
        <f>IF(Hospitalisation_table[[#This Row],[month]]="?","Sep",Hospitalisation_table[[#This Row],[month]])</f>
        <v>Oct</v>
      </c>
      <c r="L621">
        <f>IF(Hospitalisation_table[[#This Row],[year]] = "?",ROUNDUP(AVERAGE(Hospitalisation_table[year]),0),Hospitalisation_table[[#This Row],[year]])</f>
        <v>1994</v>
      </c>
      <c r="M621" t="str">
        <f>IF(Hospitalisation_table[[#This Row],[Hospital tier]]="?","tier - 2",Hospitalisation_table[[#This Row],[Hospital tier]])</f>
        <v>tier - 2</v>
      </c>
      <c r="N621" t="str">
        <f>IF(Hospitalisation_table[[#This Row],[City tier]]="?","tier - 2",Hospitalisation_table[[#This Row],[City tier]])</f>
        <v>tier - 3</v>
      </c>
      <c r="O621" t="str">
        <f>IF(Hospitalisation_table[[#This Row],[State ID]]="?","Unknown",Hospitalisation_table[[#This Row],[State ID]])</f>
        <v>R1024</v>
      </c>
      <c r="P621" s="20" t="str">
        <f>_xlfn.CONCAT(Hospitalisation_table[[#This Row],[date]],"-",Hospitalisation_table[[#This Row],[Month_Updated]],"-",Hospitalisation_table[[#This Row],[Year_Update]])</f>
        <v>3-Oct-1994</v>
      </c>
      <c r="Q621">
        <f>DATEDIF(Hospitalisation_table[[#This Row],[Date of Birth]],"8-Jun-2023","Y")</f>
        <v>28</v>
      </c>
    </row>
    <row r="622" spans="1:17" x14ac:dyDescent="0.3">
      <c r="A622" t="s">
        <v>2329</v>
      </c>
      <c r="B622" t="str">
        <f>IF(Hospitalisation_table[[#This Row],[Customer ID]]="?","UnKnown",Hospitalisation_table[[#This Row],[Customer ID]])</f>
        <v>Id44</v>
      </c>
      <c r="C622">
        <v>1968</v>
      </c>
      <c r="D622" t="s">
        <v>15</v>
      </c>
      <c r="E622">
        <v>24</v>
      </c>
      <c r="F622">
        <v>2</v>
      </c>
      <c r="G622" s="24">
        <v>44260.75</v>
      </c>
      <c r="H622" t="s">
        <v>11</v>
      </c>
      <c r="I622" t="s">
        <v>16</v>
      </c>
      <c r="J622" t="s">
        <v>13</v>
      </c>
      <c r="K622" t="str">
        <f>IF(Hospitalisation_table[[#This Row],[month]]="?","Sep",Hospitalisation_table[[#This Row],[month]])</f>
        <v>Nov</v>
      </c>
      <c r="L622">
        <f>IF(Hospitalisation_table[[#This Row],[year]] = "?",ROUNDUP(AVERAGE(Hospitalisation_table[year]),0),Hospitalisation_table[[#This Row],[year]])</f>
        <v>1968</v>
      </c>
      <c r="M622" t="str">
        <f>IF(Hospitalisation_table[[#This Row],[Hospital tier]]="?","tier - 2",Hospitalisation_table[[#This Row],[Hospital tier]])</f>
        <v>tier - 2</v>
      </c>
      <c r="N622" t="str">
        <f>IF(Hospitalisation_table[[#This Row],[City tier]]="?","tier - 2",Hospitalisation_table[[#This Row],[City tier]])</f>
        <v>tier - 1</v>
      </c>
      <c r="O622" t="str">
        <f>IF(Hospitalisation_table[[#This Row],[State ID]]="?","Unknown",Hospitalisation_table[[#This Row],[State ID]])</f>
        <v>R1013</v>
      </c>
      <c r="P622" s="20" t="str">
        <f>_xlfn.CONCAT(Hospitalisation_table[[#This Row],[date]],"-",Hospitalisation_table[[#This Row],[Month_Updated]],"-",Hospitalisation_table[[#This Row],[Year_Update]])</f>
        <v>24-Nov-1968</v>
      </c>
      <c r="Q622">
        <f>DATEDIF(Hospitalisation_table[[#This Row],[Date of Birth]],"8-Jun-2023","Y")</f>
        <v>54</v>
      </c>
    </row>
    <row r="623" spans="1:17" x14ac:dyDescent="0.3">
      <c r="A623" t="s">
        <v>1933</v>
      </c>
      <c r="B623" t="str">
        <f>IF(Hospitalisation_table[[#This Row],[Customer ID]]="?","UnKnown",Hospitalisation_table[[#This Row],[Customer ID]])</f>
        <v>Id439</v>
      </c>
      <c r="C623">
        <v>1973</v>
      </c>
      <c r="D623" t="s">
        <v>37</v>
      </c>
      <c r="E623">
        <v>22</v>
      </c>
      <c r="F623">
        <v>2</v>
      </c>
      <c r="G623" s="24">
        <v>23306.55</v>
      </c>
      <c r="H623" t="s">
        <v>11</v>
      </c>
      <c r="I623" t="s">
        <v>11</v>
      </c>
      <c r="J623" t="s">
        <v>42</v>
      </c>
      <c r="K623" t="str">
        <f>IF(Hospitalisation_table[[#This Row],[month]]="?","Sep",Hospitalisation_table[[#This Row],[month]])</f>
        <v>Oct</v>
      </c>
      <c r="L623">
        <f>IF(Hospitalisation_table[[#This Row],[year]] = "?",ROUNDUP(AVERAGE(Hospitalisation_table[year]),0),Hospitalisation_table[[#This Row],[year]])</f>
        <v>1973</v>
      </c>
      <c r="M623" t="str">
        <f>IF(Hospitalisation_table[[#This Row],[Hospital tier]]="?","tier - 2",Hospitalisation_table[[#This Row],[Hospital tier]])</f>
        <v>tier - 2</v>
      </c>
      <c r="N623" t="str">
        <f>IF(Hospitalisation_table[[#This Row],[City tier]]="?","tier - 2",Hospitalisation_table[[#This Row],[City tier]])</f>
        <v>tier - 2</v>
      </c>
      <c r="O623" t="str">
        <f>IF(Hospitalisation_table[[#This Row],[State ID]]="?","Unknown",Hospitalisation_table[[#This Row],[State ID]])</f>
        <v>R1011</v>
      </c>
      <c r="P623" s="20" t="str">
        <f>_xlfn.CONCAT(Hospitalisation_table[[#This Row],[date]],"-",Hospitalisation_table[[#This Row],[Month_Updated]],"-",Hospitalisation_table[[#This Row],[Year_Update]])</f>
        <v>22-Oct-1973</v>
      </c>
      <c r="Q623">
        <f>DATEDIF(Hospitalisation_table[[#This Row],[Date of Birth]],"8-Jun-2023","Y")</f>
        <v>49</v>
      </c>
    </row>
    <row r="624" spans="1:17" x14ac:dyDescent="0.3">
      <c r="A624" t="s">
        <v>1934</v>
      </c>
      <c r="B624" t="str">
        <f>IF(Hospitalisation_table[[#This Row],[Customer ID]]="?","UnKnown",Hospitalisation_table[[#This Row],[Customer ID]])</f>
        <v>Id438</v>
      </c>
      <c r="C624">
        <v>1975</v>
      </c>
      <c r="D624" t="s">
        <v>15</v>
      </c>
      <c r="E624">
        <v>13</v>
      </c>
      <c r="F624">
        <v>1</v>
      </c>
      <c r="G624" s="24">
        <v>23401.31</v>
      </c>
      <c r="H624" t="s">
        <v>11</v>
      </c>
      <c r="I624" t="s">
        <v>12</v>
      </c>
      <c r="J624" t="s">
        <v>247</v>
      </c>
      <c r="K624" t="str">
        <f>IF(Hospitalisation_table[[#This Row],[month]]="?","Sep",Hospitalisation_table[[#This Row],[month]])</f>
        <v>Nov</v>
      </c>
      <c r="L624">
        <f>IF(Hospitalisation_table[[#This Row],[year]] = "?",ROUNDUP(AVERAGE(Hospitalisation_table[year]),0),Hospitalisation_table[[#This Row],[year]])</f>
        <v>1975</v>
      </c>
      <c r="M624" t="str">
        <f>IF(Hospitalisation_table[[#This Row],[Hospital tier]]="?","tier - 2",Hospitalisation_table[[#This Row],[Hospital tier]])</f>
        <v>tier - 2</v>
      </c>
      <c r="N624" t="str">
        <f>IF(Hospitalisation_table[[#This Row],[City tier]]="?","tier - 2",Hospitalisation_table[[#This Row],[City tier]])</f>
        <v>tier - 3</v>
      </c>
      <c r="O624" t="str">
        <f>IF(Hospitalisation_table[[#This Row],[State ID]]="?","Unknown",Hospitalisation_table[[#This Row],[State ID]])</f>
        <v>R1024</v>
      </c>
      <c r="P624" s="20" t="str">
        <f>_xlfn.CONCAT(Hospitalisation_table[[#This Row],[date]],"-",Hospitalisation_table[[#This Row],[Month_Updated]],"-",Hospitalisation_table[[#This Row],[Year_Update]])</f>
        <v>13-Nov-1975</v>
      </c>
      <c r="Q624">
        <f>DATEDIF(Hospitalisation_table[[#This Row],[Date of Birth]],"8-Jun-2023","Y")</f>
        <v>47</v>
      </c>
    </row>
    <row r="625" spans="1:17" x14ac:dyDescent="0.3">
      <c r="A625" t="s">
        <v>1935</v>
      </c>
      <c r="B625" t="str">
        <f>IF(Hospitalisation_table[[#This Row],[Customer ID]]="?","UnKnown",Hospitalisation_table[[#This Row],[Customer ID]])</f>
        <v>Id437</v>
      </c>
      <c r="C625">
        <v>1983</v>
      </c>
      <c r="D625" t="s">
        <v>35</v>
      </c>
      <c r="E625">
        <v>26</v>
      </c>
      <c r="F625">
        <v>2</v>
      </c>
      <c r="G625" s="24">
        <v>23563.02</v>
      </c>
      <c r="H625" t="s">
        <v>11</v>
      </c>
      <c r="I625" t="s">
        <v>11</v>
      </c>
      <c r="J625" t="s">
        <v>13</v>
      </c>
      <c r="K625" t="str">
        <f>IF(Hospitalisation_table[[#This Row],[month]]="?","Sep",Hospitalisation_table[[#This Row],[month]])</f>
        <v>Aug</v>
      </c>
      <c r="L625">
        <f>IF(Hospitalisation_table[[#This Row],[year]] = "?",ROUNDUP(AVERAGE(Hospitalisation_table[year]),0),Hospitalisation_table[[#This Row],[year]])</f>
        <v>1983</v>
      </c>
      <c r="M625" t="str">
        <f>IF(Hospitalisation_table[[#This Row],[Hospital tier]]="?","tier - 2",Hospitalisation_table[[#This Row],[Hospital tier]])</f>
        <v>tier - 2</v>
      </c>
      <c r="N625" t="str">
        <f>IF(Hospitalisation_table[[#This Row],[City tier]]="?","tier - 2",Hospitalisation_table[[#This Row],[City tier]])</f>
        <v>tier - 2</v>
      </c>
      <c r="O625" t="str">
        <f>IF(Hospitalisation_table[[#This Row],[State ID]]="?","Unknown",Hospitalisation_table[[#This Row],[State ID]])</f>
        <v>R1013</v>
      </c>
      <c r="P625" s="20" t="str">
        <f>_xlfn.CONCAT(Hospitalisation_table[[#This Row],[date]],"-",Hospitalisation_table[[#This Row],[Month_Updated]],"-",Hospitalisation_table[[#This Row],[Year_Update]])</f>
        <v>26-Aug-1983</v>
      </c>
      <c r="Q625">
        <f>DATEDIF(Hospitalisation_table[[#This Row],[Date of Birth]],"8-Jun-2023","Y")</f>
        <v>39</v>
      </c>
    </row>
    <row r="626" spans="1:17" x14ac:dyDescent="0.3">
      <c r="A626" t="s">
        <v>1936</v>
      </c>
      <c r="B626" t="str">
        <f>IF(Hospitalisation_table[[#This Row],[Customer ID]]="?","UnKnown",Hospitalisation_table[[#This Row],[Customer ID]])</f>
        <v>Id436</v>
      </c>
      <c r="C626">
        <v>1974</v>
      </c>
      <c r="D626" t="s">
        <v>18</v>
      </c>
      <c r="E626">
        <v>2</v>
      </c>
      <c r="F626">
        <v>1</v>
      </c>
      <c r="G626" s="24">
        <v>23568.27</v>
      </c>
      <c r="H626" t="s">
        <v>11</v>
      </c>
      <c r="I626" t="s">
        <v>11</v>
      </c>
      <c r="J626" t="s">
        <v>42</v>
      </c>
      <c r="K626" t="str">
        <f>IF(Hospitalisation_table[[#This Row],[month]]="?","Sep",Hospitalisation_table[[#This Row],[month]])</f>
        <v>Jun</v>
      </c>
      <c r="L626">
        <f>IF(Hospitalisation_table[[#This Row],[year]] = "?",ROUNDUP(AVERAGE(Hospitalisation_table[year]),0),Hospitalisation_table[[#This Row],[year]])</f>
        <v>1974</v>
      </c>
      <c r="M626" t="str">
        <f>IF(Hospitalisation_table[[#This Row],[Hospital tier]]="?","tier - 2",Hospitalisation_table[[#This Row],[Hospital tier]])</f>
        <v>tier - 2</v>
      </c>
      <c r="N626" t="str">
        <f>IF(Hospitalisation_table[[#This Row],[City tier]]="?","tier - 2",Hospitalisation_table[[#This Row],[City tier]])</f>
        <v>tier - 2</v>
      </c>
      <c r="O626" t="str">
        <f>IF(Hospitalisation_table[[#This Row],[State ID]]="?","Unknown",Hospitalisation_table[[#This Row],[State ID]])</f>
        <v>R1011</v>
      </c>
      <c r="P626" s="20" t="str">
        <f>_xlfn.CONCAT(Hospitalisation_table[[#This Row],[date]],"-",Hospitalisation_table[[#This Row],[Month_Updated]],"-",Hospitalisation_table[[#This Row],[Year_Update]])</f>
        <v>2-Jun-1974</v>
      </c>
      <c r="Q626">
        <f>DATEDIF(Hospitalisation_table[[#This Row],[Date of Birth]],"8-Jun-2023","Y")</f>
        <v>49</v>
      </c>
    </row>
    <row r="627" spans="1:17" x14ac:dyDescent="0.3">
      <c r="A627" t="s">
        <v>1937</v>
      </c>
      <c r="B627" t="str">
        <f>IF(Hospitalisation_table[[#This Row],[Customer ID]]="?","UnKnown",Hospitalisation_table[[#This Row],[Customer ID]])</f>
        <v>Id435</v>
      </c>
      <c r="C627">
        <v>1973</v>
      </c>
      <c r="D627" t="s">
        <v>18</v>
      </c>
      <c r="E627">
        <v>27</v>
      </c>
      <c r="F627">
        <v>2</v>
      </c>
      <c r="G627" s="24">
        <v>23807.24</v>
      </c>
      <c r="H627" t="s">
        <v>11</v>
      </c>
      <c r="I627" t="s">
        <v>12</v>
      </c>
      <c r="J627" t="s">
        <v>23</v>
      </c>
      <c r="K627" t="str">
        <f>IF(Hospitalisation_table[[#This Row],[month]]="?","Sep",Hospitalisation_table[[#This Row],[month]])</f>
        <v>Jun</v>
      </c>
      <c r="L627">
        <f>IF(Hospitalisation_table[[#This Row],[year]] = "?",ROUNDUP(AVERAGE(Hospitalisation_table[year]),0),Hospitalisation_table[[#This Row],[year]])</f>
        <v>1973</v>
      </c>
      <c r="M627" t="str">
        <f>IF(Hospitalisation_table[[#This Row],[Hospital tier]]="?","tier - 2",Hospitalisation_table[[#This Row],[Hospital tier]])</f>
        <v>tier - 2</v>
      </c>
      <c r="N627" t="str">
        <f>IF(Hospitalisation_table[[#This Row],[City tier]]="?","tier - 2",Hospitalisation_table[[#This Row],[City tier]])</f>
        <v>tier - 3</v>
      </c>
      <c r="O627" t="str">
        <f>IF(Hospitalisation_table[[#This Row],[State ID]]="?","Unknown",Hospitalisation_table[[#This Row],[State ID]])</f>
        <v>R1012</v>
      </c>
      <c r="P627" s="20" t="str">
        <f>_xlfn.CONCAT(Hospitalisation_table[[#This Row],[date]],"-",Hospitalisation_table[[#This Row],[Month_Updated]],"-",Hospitalisation_table[[#This Row],[Year_Update]])</f>
        <v>27-Jun-1973</v>
      </c>
      <c r="Q627">
        <f>DATEDIF(Hospitalisation_table[[#This Row],[Date of Birth]],"8-Jun-2023","Y")</f>
        <v>49</v>
      </c>
    </row>
    <row r="628" spans="1:17" x14ac:dyDescent="0.3">
      <c r="A628" t="s">
        <v>1938</v>
      </c>
      <c r="B628" t="str">
        <f>IF(Hospitalisation_table[[#This Row],[Customer ID]]="?","UnKnown",Hospitalisation_table[[#This Row],[Customer ID]])</f>
        <v>Id434</v>
      </c>
      <c r="C628">
        <v>1970</v>
      </c>
      <c r="D628" t="s">
        <v>35</v>
      </c>
      <c r="E628">
        <v>8</v>
      </c>
      <c r="F628">
        <v>1</v>
      </c>
      <c r="G628" s="24">
        <v>23887.66</v>
      </c>
      <c r="H628" t="s">
        <v>11</v>
      </c>
      <c r="I628" t="s">
        <v>12</v>
      </c>
      <c r="J628" t="s">
        <v>23</v>
      </c>
      <c r="K628" t="str">
        <f>IF(Hospitalisation_table[[#This Row],[month]]="?","Sep",Hospitalisation_table[[#This Row],[month]])</f>
        <v>Aug</v>
      </c>
      <c r="L628">
        <f>IF(Hospitalisation_table[[#This Row],[year]] = "?",ROUNDUP(AVERAGE(Hospitalisation_table[year]),0),Hospitalisation_table[[#This Row],[year]])</f>
        <v>1970</v>
      </c>
      <c r="M628" t="str">
        <f>IF(Hospitalisation_table[[#This Row],[Hospital tier]]="?","tier - 2",Hospitalisation_table[[#This Row],[Hospital tier]])</f>
        <v>tier - 2</v>
      </c>
      <c r="N628" t="str">
        <f>IF(Hospitalisation_table[[#This Row],[City tier]]="?","tier - 2",Hospitalisation_table[[#This Row],[City tier]])</f>
        <v>tier - 3</v>
      </c>
      <c r="O628" t="str">
        <f>IF(Hospitalisation_table[[#This Row],[State ID]]="?","Unknown",Hospitalisation_table[[#This Row],[State ID]])</f>
        <v>R1012</v>
      </c>
      <c r="P628" s="20" t="str">
        <f>_xlfn.CONCAT(Hospitalisation_table[[#This Row],[date]],"-",Hospitalisation_table[[#This Row],[Month_Updated]],"-",Hospitalisation_table[[#This Row],[Year_Update]])</f>
        <v>8-Aug-1970</v>
      </c>
      <c r="Q628">
        <f>DATEDIF(Hospitalisation_table[[#This Row],[Date of Birth]],"8-Jun-2023","Y")</f>
        <v>52</v>
      </c>
    </row>
    <row r="629" spans="1:17" x14ac:dyDescent="0.3">
      <c r="A629" t="s">
        <v>1939</v>
      </c>
      <c r="B629" t="str">
        <f>IF(Hospitalisation_table[[#This Row],[Customer ID]]="?","UnKnown",Hospitalisation_table[[#This Row],[Customer ID]])</f>
        <v>Id433</v>
      </c>
      <c r="C629">
        <v>1971</v>
      </c>
      <c r="D629" t="s">
        <v>10</v>
      </c>
      <c r="E629">
        <v>10</v>
      </c>
      <c r="F629">
        <v>2</v>
      </c>
      <c r="G629" s="24">
        <v>23967.38</v>
      </c>
      <c r="H629" t="s">
        <v>11</v>
      </c>
      <c r="I629" t="s">
        <v>11</v>
      </c>
      <c r="J629" t="s">
        <v>23</v>
      </c>
      <c r="K629" t="str">
        <f>IF(Hospitalisation_table[[#This Row],[month]]="?","Sep",Hospitalisation_table[[#This Row],[month]])</f>
        <v>Jul</v>
      </c>
      <c r="L629">
        <f>IF(Hospitalisation_table[[#This Row],[year]] = "?",ROUNDUP(AVERAGE(Hospitalisation_table[year]),0),Hospitalisation_table[[#This Row],[year]])</f>
        <v>1971</v>
      </c>
      <c r="M629" t="str">
        <f>IF(Hospitalisation_table[[#This Row],[Hospital tier]]="?","tier - 2",Hospitalisation_table[[#This Row],[Hospital tier]])</f>
        <v>tier - 2</v>
      </c>
      <c r="N629" t="str">
        <f>IF(Hospitalisation_table[[#This Row],[City tier]]="?","tier - 2",Hospitalisation_table[[#This Row],[City tier]])</f>
        <v>tier - 2</v>
      </c>
      <c r="O629" t="str">
        <f>IF(Hospitalisation_table[[#This Row],[State ID]]="?","Unknown",Hospitalisation_table[[#This Row],[State ID]])</f>
        <v>R1012</v>
      </c>
      <c r="P629" s="20" t="str">
        <f>_xlfn.CONCAT(Hospitalisation_table[[#This Row],[date]],"-",Hospitalisation_table[[#This Row],[Month_Updated]],"-",Hospitalisation_table[[#This Row],[Year_Update]])</f>
        <v>10-Jul-1971</v>
      </c>
      <c r="Q629">
        <f>DATEDIF(Hospitalisation_table[[#This Row],[Date of Birth]],"8-Jun-2023","Y")</f>
        <v>51</v>
      </c>
    </row>
    <row r="630" spans="1:17" x14ac:dyDescent="0.3">
      <c r="A630" t="s">
        <v>1940</v>
      </c>
      <c r="B630" t="str">
        <f>IF(Hospitalisation_table[[#This Row],[Customer ID]]="?","UnKnown",Hospitalisation_table[[#This Row],[Customer ID]])</f>
        <v>Id432</v>
      </c>
      <c r="C630">
        <v>2003</v>
      </c>
      <c r="D630" t="s">
        <v>30</v>
      </c>
      <c r="E630">
        <v>30</v>
      </c>
      <c r="F630">
        <v>2</v>
      </c>
      <c r="G630" s="24">
        <v>24059.68</v>
      </c>
      <c r="H630" t="s">
        <v>11</v>
      </c>
      <c r="I630" t="s">
        <v>11</v>
      </c>
      <c r="J630" t="s">
        <v>23</v>
      </c>
      <c r="K630" t="str">
        <f>IF(Hospitalisation_table[[#This Row],[month]]="?","Sep",Hospitalisation_table[[#This Row],[month]])</f>
        <v>Dec</v>
      </c>
      <c r="L630">
        <f>IF(Hospitalisation_table[[#This Row],[year]] = "?",ROUNDUP(AVERAGE(Hospitalisation_table[year]),0),Hospitalisation_table[[#This Row],[year]])</f>
        <v>2003</v>
      </c>
      <c r="M630" t="str">
        <f>IF(Hospitalisation_table[[#This Row],[Hospital tier]]="?","tier - 2",Hospitalisation_table[[#This Row],[Hospital tier]])</f>
        <v>tier - 2</v>
      </c>
      <c r="N630" t="str">
        <f>IF(Hospitalisation_table[[#This Row],[City tier]]="?","tier - 2",Hospitalisation_table[[#This Row],[City tier]])</f>
        <v>tier - 2</v>
      </c>
      <c r="O630" t="str">
        <f>IF(Hospitalisation_table[[#This Row],[State ID]]="?","Unknown",Hospitalisation_table[[#This Row],[State ID]])</f>
        <v>R1012</v>
      </c>
      <c r="P630" s="20" t="str">
        <f>_xlfn.CONCAT(Hospitalisation_table[[#This Row],[date]],"-",Hospitalisation_table[[#This Row],[Month_Updated]],"-",Hospitalisation_table[[#This Row],[Year_Update]])</f>
        <v>30-Dec-2003</v>
      </c>
      <c r="Q630">
        <f>DATEDIF(Hospitalisation_table[[#This Row],[Date of Birth]],"8-Jun-2023","Y")</f>
        <v>19</v>
      </c>
    </row>
    <row r="631" spans="1:17" x14ac:dyDescent="0.3">
      <c r="A631" t="s">
        <v>1941</v>
      </c>
      <c r="B631" t="str">
        <f>IF(Hospitalisation_table[[#This Row],[Customer ID]]="?","UnKnown",Hospitalisation_table[[#This Row],[Customer ID]])</f>
        <v>Id431</v>
      </c>
      <c r="C631">
        <v>1973</v>
      </c>
      <c r="D631" t="s">
        <v>18</v>
      </c>
      <c r="E631">
        <v>13</v>
      </c>
      <c r="F631">
        <v>3</v>
      </c>
      <c r="G631" s="24">
        <v>24106.91</v>
      </c>
      <c r="H631" t="s">
        <v>11</v>
      </c>
      <c r="I631" t="s">
        <v>11</v>
      </c>
      <c r="J631" t="s">
        <v>247</v>
      </c>
      <c r="K631" t="str">
        <f>IF(Hospitalisation_table[[#This Row],[month]]="?","Sep",Hospitalisation_table[[#This Row],[month]])</f>
        <v>Jun</v>
      </c>
      <c r="L631">
        <f>IF(Hospitalisation_table[[#This Row],[year]] = "?",ROUNDUP(AVERAGE(Hospitalisation_table[year]),0),Hospitalisation_table[[#This Row],[year]])</f>
        <v>1973</v>
      </c>
      <c r="M631" t="str">
        <f>IF(Hospitalisation_table[[#This Row],[Hospital tier]]="?","tier - 2",Hospitalisation_table[[#This Row],[Hospital tier]])</f>
        <v>tier - 2</v>
      </c>
      <c r="N631" t="str">
        <f>IF(Hospitalisation_table[[#This Row],[City tier]]="?","tier - 2",Hospitalisation_table[[#This Row],[City tier]])</f>
        <v>tier - 2</v>
      </c>
      <c r="O631" t="str">
        <f>IF(Hospitalisation_table[[#This Row],[State ID]]="?","Unknown",Hospitalisation_table[[#This Row],[State ID]])</f>
        <v>R1024</v>
      </c>
      <c r="P631" s="20" t="str">
        <f>_xlfn.CONCAT(Hospitalisation_table[[#This Row],[date]],"-",Hospitalisation_table[[#This Row],[Month_Updated]],"-",Hospitalisation_table[[#This Row],[Year_Update]])</f>
        <v>13-Jun-1973</v>
      </c>
      <c r="Q631">
        <f>DATEDIF(Hospitalisation_table[[#This Row],[Date of Birth]],"8-Jun-2023","Y")</f>
        <v>49</v>
      </c>
    </row>
    <row r="632" spans="1:17" x14ac:dyDescent="0.3">
      <c r="A632" t="s">
        <v>1942</v>
      </c>
      <c r="B632" t="str">
        <f>IF(Hospitalisation_table[[#This Row],[Customer ID]]="?","UnKnown",Hospitalisation_table[[#This Row],[Customer ID]])</f>
        <v>Id430</v>
      </c>
      <c r="C632">
        <v>1974</v>
      </c>
      <c r="D632" t="s">
        <v>20</v>
      </c>
      <c r="E632">
        <v>10</v>
      </c>
      <c r="F632">
        <v>3</v>
      </c>
      <c r="G632" s="24">
        <v>24180.93</v>
      </c>
      <c r="H632" t="s">
        <v>11</v>
      </c>
      <c r="I632" t="s">
        <v>16</v>
      </c>
      <c r="J632" t="s">
        <v>13</v>
      </c>
      <c r="K632" t="str">
        <f>IF(Hospitalisation_table[[#This Row],[month]]="?","Sep",Hospitalisation_table[[#This Row],[month]])</f>
        <v>Sep</v>
      </c>
      <c r="L632">
        <f>IF(Hospitalisation_table[[#This Row],[year]] = "?",ROUNDUP(AVERAGE(Hospitalisation_table[year]),0),Hospitalisation_table[[#This Row],[year]])</f>
        <v>1974</v>
      </c>
      <c r="M632" t="str">
        <f>IF(Hospitalisation_table[[#This Row],[Hospital tier]]="?","tier - 2",Hospitalisation_table[[#This Row],[Hospital tier]])</f>
        <v>tier - 2</v>
      </c>
      <c r="N632" t="str">
        <f>IF(Hospitalisation_table[[#This Row],[City tier]]="?","tier - 2",Hospitalisation_table[[#This Row],[City tier]])</f>
        <v>tier - 1</v>
      </c>
      <c r="O632" t="str">
        <f>IF(Hospitalisation_table[[#This Row],[State ID]]="?","Unknown",Hospitalisation_table[[#This Row],[State ID]])</f>
        <v>R1013</v>
      </c>
      <c r="P632" s="20" t="str">
        <f>_xlfn.CONCAT(Hospitalisation_table[[#This Row],[date]],"-",Hospitalisation_table[[#This Row],[Month_Updated]],"-",Hospitalisation_table[[#This Row],[Year_Update]])</f>
        <v>10-Sep-1974</v>
      </c>
      <c r="Q632">
        <f>DATEDIF(Hospitalisation_table[[#This Row],[Date of Birth]],"8-Jun-2023","Y")</f>
        <v>48</v>
      </c>
    </row>
    <row r="633" spans="1:17" x14ac:dyDescent="0.3">
      <c r="A633" t="s">
        <v>2330</v>
      </c>
      <c r="B633" t="str">
        <f>IF(Hospitalisation_table[[#This Row],[Customer ID]]="?","UnKnown",Hospitalisation_table[[#This Row],[Customer ID]])</f>
        <v>Id43</v>
      </c>
      <c r="C633">
        <v>1971</v>
      </c>
      <c r="D633" t="s">
        <v>37</v>
      </c>
      <c r="E633">
        <v>29</v>
      </c>
      <c r="F633">
        <v>0</v>
      </c>
      <c r="G633" s="24">
        <v>44400.41</v>
      </c>
      <c r="H633" t="s">
        <v>11</v>
      </c>
      <c r="I633" t="s">
        <v>11</v>
      </c>
      <c r="J633" t="s">
        <v>13</v>
      </c>
      <c r="K633" t="str">
        <f>IF(Hospitalisation_table[[#This Row],[month]]="?","Sep",Hospitalisation_table[[#This Row],[month]])</f>
        <v>Oct</v>
      </c>
      <c r="L633">
        <f>IF(Hospitalisation_table[[#This Row],[year]] = "?",ROUNDUP(AVERAGE(Hospitalisation_table[year]),0),Hospitalisation_table[[#This Row],[year]])</f>
        <v>1971</v>
      </c>
      <c r="M633" t="str">
        <f>IF(Hospitalisation_table[[#This Row],[Hospital tier]]="?","tier - 2",Hospitalisation_table[[#This Row],[Hospital tier]])</f>
        <v>tier - 2</v>
      </c>
      <c r="N633" t="str">
        <f>IF(Hospitalisation_table[[#This Row],[City tier]]="?","tier - 2",Hospitalisation_table[[#This Row],[City tier]])</f>
        <v>tier - 2</v>
      </c>
      <c r="O633" t="str">
        <f>IF(Hospitalisation_table[[#This Row],[State ID]]="?","Unknown",Hospitalisation_table[[#This Row],[State ID]])</f>
        <v>R1013</v>
      </c>
      <c r="P633" s="20" t="str">
        <f>_xlfn.CONCAT(Hospitalisation_table[[#This Row],[date]],"-",Hospitalisation_table[[#This Row],[Month_Updated]],"-",Hospitalisation_table[[#This Row],[Year_Update]])</f>
        <v>29-Oct-1971</v>
      </c>
      <c r="Q633">
        <f>DATEDIF(Hospitalisation_table[[#This Row],[Date of Birth]],"8-Jun-2023","Y")</f>
        <v>51</v>
      </c>
    </row>
    <row r="634" spans="1:17" x14ac:dyDescent="0.3">
      <c r="A634" t="s">
        <v>1943</v>
      </c>
      <c r="B634" t="str">
        <f>IF(Hospitalisation_table[[#This Row],[Customer ID]]="?","UnKnown",Hospitalisation_table[[#This Row],[Customer ID]])</f>
        <v>Id429</v>
      </c>
      <c r="C634">
        <v>1964</v>
      </c>
      <c r="D634" t="s">
        <v>30</v>
      </c>
      <c r="E634">
        <v>16</v>
      </c>
      <c r="F634">
        <v>0</v>
      </c>
      <c r="G634" s="24">
        <v>24227.34</v>
      </c>
      <c r="H634" t="s">
        <v>11</v>
      </c>
      <c r="I634" t="s">
        <v>16</v>
      </c>
      <c r="J634" t="s">
        <v>13</v>
      </c>
      <c r="K634" t="str">
        <f>IF(Hospitalisation_table[[#This Row],[month]]="?","Sep",Hospitalisation_table[[#This Row],[month]])</f>
        <v>Dec</v>
      </c>
      <c r="L634">
        <f>IF(Hospitalisation_table[[#This Row],[year]] = "?",ROUNDUP(AVERAGE(Hospitalisation_table[year]),0),Hospitalisation_table[[#This Row],[year]])</f>
        <v>1964</v>
      </c>
      <c r="M634" t="str">
        <f>IF(Hospitalisation_table[[#This Row],[Hospital tier]]="?","tier - 2",Hospitalisation_table[[#This Row],[Hospital tier]])</f>
        <v>tier - 2</v>
      </c>
      <c r="N634" t="str">
        <f>IF(Hospitalisation_table[[#This Row],[City tier]]="?","tier - 2",Hospitalisation_table[[#This Row],[City tier]])</f>
        <v>tier - 1</v>
      </c>
      <c r="O634" t="str">
        <f>IF(Hospitalisation_table[[#This Row],[State ID]]="?","Unknown",Hospitalisation_table[[#This Row],[State ID]])</f>
        <v>R1013</v>
      </c>
      <c r="P634" s="20" t="str">
        <f>_xlfn.CONCAT(Hospitalisation_table[[#This Row],[date]],"-",Hospitalisation_table[[#This Row],[Month_Updated]],"-",Hospitalisation_table[[#This Row],[Year_Update]])</f>
        <v>16-Dec-1964</v>
      </c>
      <c r="Q634">
        <f>DATEDIF(Hospitalisation_table[[#This Row],[Date of Birth]],"8-Jun-2023","Y")</f>
        <v>58</v>
      </c>
    </row>
    <row r="635" spans="1:17" x14ac:dyDescent="0.3">
      <c r="A635" t="s">
        <v>1944</v>
      </c>
      <c r="B635" t="str">
        <f>IF(Hospitalisation_table[[#This Row],[Customer ID]]="?","UnKnown",Hospitalisation_table[[#This Row],[Customer ID]])</f>
        <v>Id428</v>
      </c>
      <c r="C635">
        <v>2004</v>
      </c>
      <c r="D635" t="s">
        <v>35</v>
      </c>
      <c r="E635">
        <v>3</v>
      </c>
      <c r="F635">
        <v>0</v>
      </c>
      <c r="G635" s="24">
        <v>24294.02</v>
      </c>
      <c r="H635" t="s">
        <v>11</v>
      </c>
      <c r="I635" t="s">
        <v>16</v>
      </c>
      <c r="J635" t="s">
        <v>42</v>
      </c>
      <c r="K635" t="str">
        <f>IF(Hospitalisation_table[[#This Row],[month]]="?","Sep",Hospitalisation_table[[#This Row],[month]])</f>
        <v>Aug</v>
      </c>
      <c r="L635">
        <f>IF(Hospitalisation_table[[#This Row],[year]] = "?",ROUNDUP(AVERAGE(Hospitalisation_table[year]),0),Hospitalisation_table[[#This Row],[year]])</f>
        <v>2004</v>
      </c>
      <c r="M635" t="str">
        <f>IF(Hospitalisation_table[[#This Row],[Hospital tier]]="?","tier - 2",Hospitalisation_table[[#This Row],[Hospital tier]])</f>
        <v>tier - 2</v>
      </c>
      <c r="N635" t="str">
        <f>IF(Hospitalisation_table[[#This Row],[City tier]]="?","tier - 2",Hospitalisation_table[[#This Row],[City tier]])</f>
        <v>tier - 1</v>
      </c>
      <c r="O635" t="str">
        <f>IF(Hospitalisation_table[[#This Row],[State ID]]="?","Unknown",Hospitalisation_table[[#This Row],[State ID]])</f>
        <v>R1011</v>
      </c>
      <c r="P635" s="20" t="str">
        <f>_xlfn.CONCAT(Hospitalisation_table[[#This Row],[date]],"-",Hospitalisation_table[[#This Row],[Month_Updated]],"-",Hospitalisation_table[[#This Row],[Year_Update]])</f>
        <v>3-Aug-2004</v>
      </c>
      <c r="Q635">
        <f>DATEDIF(Hospitalisation_table[[#This Row],[Date of Birth]],"8-Jun-2023","Y")</f>
        <v>18</v>
      </c>
    </row>
    <row r="636" spans="1:17" x14ac:dyDescent="0.3">
      <c r="A636" t="s">
        <v>1945</v>
      </c>
      <c r="B636" t="str">
        <f>IF(Hospitalisation_table[[#This Row],[Customer ID]]="?","UnKnown",Hospitalisation_table[[#This Row],[Customer ID]])</f>
        <v>Id427</v>
      </c>
      <c r="C636">
        <v>1999</v>
      </c>
      <c r="D636" t="s">
        <v>37</v>
      </c>
      <c r="E636">
        <v>7</v>
      </c>
      <c r="F636">
        <v>0</v>
      </c>
      <c r="G636" s="24">
        <v>24387.74</v>
      </c>
      <c r="H636" t="s">
        <v>11</v>
      </c>
      <c r="I636" t="s">
        <v>16</v>
      </c>
      <c r="J636" t="s">
        <v>42</v>
      </c>
      <c r="K636" t="str">
        <f>IF(Hospitalisation_table[[#This Row],[month]]="?","Sep",Hospitalisation_table[[#This Row],[month]])</f>
        <v>Oct</v>
      </c>
      <c r="L636">
        <f>IF(Hospitalisation_table[[#This Row],[year]] = "?",ROUNDUP(AVERAGE(Hospitalisation_table[year]),0),Hospitalisation_table[[#This Row],[year]])</f>
        <v>1999</v>
      </c>
      <c r="M636" t="str">
        <f>IF(Hospitalisation_table[[#This Row],[Hospital tier]]="?","tier - 2",Hospitalisation_table[[#This Row],[Hospital tier]])</f>
        <v>tier - 2</v>
      </c>
      <c r="N636" t="str">
        <f>IF(Hospitalisation_table[[#This Row],[City tier]]="?","tier - 2",Hospitalisation_table[[#This Row],[City tier]])</f>
        <v>tier - 1</v>
      </c>
      <c r="O636" t="str">
        <f>IF(Hospitalisation_table[[#This Row],[State ID]]="?","Unknown",Hospitalisation_table[[#This Row],[State ID]])</f>
        <v>R1011</v>
      </c>
      <c r="P636" s="20" t="str">
        <f>_xlfn.CONCAT(Hospitalisation_table[[#This Row],[date]],"-",Hospitalisation_table[[#This Row],[Month_Updated]],"-",Hospitalisation_table[[#This Row],[Year_Update]])</f>
        <v>7-Oct-1999</v>
      </c>
      <c r="Q636">
        <f>DATEDIF(Hospitalisation_table[[#This Row],[Date of Birth]],"8-Jun-2023","Y")</f>
        <v>23</v>
      </c>
    </row>
    <row r="637" spans="1:17" x14ac:dyDescent="0.3">
      <c r="A637" t="s">
        <v>1946</v>
      </c>
      <c r="B637" t="str">
        <f>IF(Hospitalisation_table[[#This Row],[Customer ID]]="?","UnKnown",Hospitalisation_table[[#This Row],[Customer ID]])</f>
        <v>Id426</v>
      </c>
      <c r="C637">
        <v>1970</v>
      </c>
      <c r="D637" t="s">
        <v>15</v>
      </c>
      <c r="E637">
        <v>30</v>
      </c>
      <c r="F637">
        <v>0</v>
      </c>
      <c r="G637" s="24">
        <v>24393.62</v>
      </c>
      <c r="H637" t="s">
        <v>11</v>
      </c>
      <c r="I637" t="s">
        <v>12</v>
      </c>
      <c r="J637" t="s">
        <v>23</v>
      </c>
      <c r="K637" t="str">
        <f>IF(Hospitalisation_table[[#This Row],[month]]="?","Sep",Hospitalisation_table[[#This Row],[month]])</f>
        <v>Nov</v>
      </c>
      <c r="L637">
        <f>IF(Hospitalisation_table[[#This Row],[year]] = "?",ROUNDUP(AVERAGE(Hospitalisation_table[year]),0),Hospitalisation_table[[#This Row],[year]])</f>
        <v>1970</v>
      </c>
      <c r="M637" t="str">
        <f>IF(Hospitalisation_table[[#This Row],[Hospital tier]]="?","tier - 2",Hospitalisation_table[[#This Row],[Hospital tier]])</f>
        <v>tier - 2</v>
      </c>
      <c r="N637" t="str">
        <f>IF(Hospitalisation_table[[#This Row],[City tier]]="?","tier - 2",Hospitalisation_table[[#This Row],[City tier]])</f>
        <v>tier - 3</v>
      </c>
      <c r="O637" t="str">
        <f>IF(Hospitalisation_table[[#This Row],[State ID]]="?","Unknown",Hospitalisation_table[[#This Row],[State ID]])</f>
        <v>R1012</v>
      </c>
      <c r="P637" s="20" t="str">
        <f>_xlfn.CONCAT(Hospitalisation_table[[#This Row],[date]],"-",Hospitalisation_table[[#This Row],[Month_Updated]],"-",Hospitalisation_table[[#This Row],[Year_Update]])</f>
        <v>30-Nov-1970</v>
      </c>
      <c r="Q637">
        <f>DATEDIF(Hospitalisation_table[[#This Row],[Date of Birth]],"8-Jun-2023","Y")</f>
        <v>52</v>
      </c>
    </row>
    <row r="638" spans="1:17" x14ac:dyDescent="0.3">
      <c r="A638" t="s">
        <v>1947</v>
      </c>
      <c r="B638" t="str">
        <f>IF(Hospitalisation_table[[#This Row],[Customer ID]]="?","UnKnown",Hospitalisation_table[[#This Row],[Customer ID]])</f>
        <v>Id425</v>
      </c>
      <c r="C638">
        <v>1968</v>
      </c>
      <c r="D638" t="s">
        <v>10</v>
      </c>
      <c r="E638">
        <v>6</v>
      </c>
      <c r="F638">
        <v>0</v>
      </c>
      <c r="G638" s="24">
        <v>24476.48</v>
      </c>
      <c r="H638" t="s">
        <v>11</v>
      </c>
      <c r="I638" t="s">
        <v>11</v>
      </c>
      <c r="J638" t="s">
        <v>23</v>
      </c>
      <c r="K638" t="str">
        <f>IF(Hospitalisation_table[[#This Row],[month]]="?","Sep",Hospitalisation_table[[#This Row],[month]])</f>
        <v>Jul</v>
      </c>
      <c r="L638">
        <f>IF(Hospitalisation_table[[#This Row],[year]] = "?",ROUNDUP(AVERAGE(Hospitalisation_table[year]),0),Hospitalisation_table[[#This Row],[year]])</f>
        <v>1968</v>
      </c>
      <c r="M638" t="str">
        <f>IF(Hospitalisation_table[[#This Row],[Hospital tier]]="?","tier - 2",Hospitalisation_table[[#This Row],[Hospital tier]])</f>
        <v>tier - 2</v>
      </c>
      <c r="N638" t="str">
        <f>IF(Hospitalisation_table[[#This Row],[City tier]]="?","tier - 2",Hospitalisation_table[[#This Row],[City tier]])</f>
        <v>tier - 2</v>
      </c>
      <c r="O638" t="str">
        <f>IF(Hospitalisation_table[[#This Row],[State ID]]="?","Unknown",Hospitalisation_table[[#This Row],[State ID]])</f>
        <v>R1012</v>
      </c>
      <c r="P638" s="20" t="str">
        <f>_xlfn.CONCAT(Hospitalisation_table[[#This Row],[date]],"-",Hospitalisation_table[[#This Row],[Month_Updated]],"-",Hospitalisation_table[[#This Row],[Year_Update]])</f>
        <v>6-Jul-1968</v>
      </c>
      <c r="Q638">
        <f>DATEDIF(Hospitalisation_table[[#This Row],[Date of Birth]],"8-Jun-2023","Y")</f>
        <v>54</v>
      </c>
    </row>
    <row r="639" spans="1:17" x14ac:dyDescent="0.3">
      <c r="A639" t="s">
        <v>1948</v>
      </c>
      <c r="B639" t="str">
        <f>IF(Hospitalisation_table[[#This Row],[Customer ID]]="?","UnKnown",Hospitalisation_table[[#This Row],[Customer ID]])</f>
        <v>Id424</v>
      </c>
      <c r="C639">
        <v>1961</v>
      </c>
      <c r="D639" t="s">
        <v>37</v>
      </c>
      <c r="E639">
        <v>21</v>
      </c>
      <c r="F639">
        <v>0</v>
      </c>
      <c r="G639" s="24">
        <v>24513.09</v>
      </c>
      <c r="H639" t="s">
        <v>11</v>
      </c>
      <c r="I639" t="s">
        <v>11</v>
      </c>
      <c r="J639" t="s">
        <v>13</v>
      </c>
      <c r="K639" t="str">
        <f>IF(Hospitalisation_table[[#This Row],[month]]="?","Sep",Hospitalisation_table[[#This Row],[month]])</f>
        <v>Oct</v>
      </c>
      <c r="L639">
        <f>IF(Hospitalisation_table[[#This Row],[year]] = "?",ROUNDUP(AVERAGE(Hospitalisation_table[year]),0),Hospitalisation_table[[#This Row],[year]])</f>
        <v>1961</v>
      </c>
      <c r="M639" t="str">
        <f>IF(Hospitalisation_table[[#This Row],[Hospital tier]]="?","tier - 2",Hospitalisation_table[[#This Row],[Hospital tier]])</f>
        <v>tier - 2</v>
      </c>
      <c r="N639" t="str">
        <f>IF(Hospitalisation_table[[#This Row],[City tier]]="?","tier - 2",Hospitalisation_table[[#This Row],[City tier]])</f>
        <v>tier - 2</v>
      </c>
      <c r="O639" t="str">
        <f>IF(Hospitalisation_table[[#This Row],[State ID]]="?","Unknown",Hospitalisation_table[[#This Row],[State ID]])</f>
        <v>R1013</v>
      </c>
      <c r="P639" s="20" t="str">
        <f>_xlfn.CONCAT(Hospitalisation_table[[#This Row],[date]],"-",Hospitalisation_table[[#This Row],[Month_Updated]],"-",Hospitalisation_table[[#This Row],[Year_Update]])</f>
        <v>21-Oct-1961</v>
      </c>
      <c r="Q639">
        <f>DATEDIF(Hospitalisation_table[[#This Row],[Date of Birth]],"8-Jun-2023","Y")</f>
        <v>61</v>
      </c>
    </row>
    <row r="640" spans="1:17" x14ac:dyDescent="0.3">
      <c r="A640" t="s">
        <v>1949</v>
      </c>
      <c r="B640" t="str">
        <f>IF(Hospitalisation_table[[#This Row],[Customer ID]]="?","UnKnown",Hospitalisation_table[[#This Row],[Customer ID]])</f>
        <v>Id423</v>
      </c>
      <c r="C640">
        <v>1972</v>
      </c>
      <c r="D640" t="s">
        <v>20</v>
      </c>
      <c r="E640">
        <v>14</v>
      </c>
      <c r="F640">
        <v>1</v>
      </c>
      <c r="G640" s="24">
        <v>24520.26</v>
      </c>
      <c r="H640" t="s">
        <v>11</v>
      </c>
      <c r="I640" t="s">
        <v>12</v>
      </c>
      <c r="J640" t="s">
        <v>42</v>
      </c>
      <c r="K640" t="str">
        <f>IF(Hospitalisation_table[[#This Row],[month]]="?","Sep",Hospitalisation_table[[#This Row],[month]])</f>
        <v>Sep</v>
      </c>
      <c r="L640">
        <f>IF(Hospitalisation_table[[#This Row],[year]] = "?",ROUNDUP(AVERAGE(Hospitalisation_table[year]),0),Hospitalisation_table[[#This Row],[year]])</f>
        <v>1972</v>
      </c>
      <c r="M640" t="str">
        <f>IF(Hospitalisation_table[[#This Row],[Hospital tier]]="?","tier - 2",Hospitalisation_table[[#This Row],[Hospital tier]])</f>
        <v>tier - 2</v>
      </c>
      <c r="N640" t="str">
        <f>IF(Hospitalisation_table[[#This Row],[City tier]]="?","tier - 2",Hospitalisation_table[[#This Row],[City tier]])</f>
        <v>tier - 3</v>
      </c>
      <c r="O640" t="str">
        <f>IF(Hospitalisation_table[[#This Row],[State ID]]="?","Unknown",Hospitalisation_table[[#This Row],[State ID]])</f>
        <v>R1011</v>
      </c>
      <c r="P640" s="20" t="str">
        <f>_xlfn.CONCAT(Hospitalisation_table[[#This Row],[date]],"-",Hospitalisation_table[[#This Row],[Month_Updated]],"-",Hospitalisation_table[[#This Row],[Year_Update]])</f>
        <v>14-Sep-1972</v>
      </c>
      <c r="Q640">
        <f>DATEDIF(Hospitalisation_table[[#This Row],[Date of Birth]],"8-Jun-2023","Y")</f>
        <v>50</v>
      </c>
    </row>
    <row r="641" spans="1:17" x14ac:dyDescent="0.3">
      <c r="A641" t="s">
        <v>1950</v>
      </c>
      <c r="B641" t="str">
        <f>IF(Hospitalisation_table[[#This Row],[Customer ID]]="?","UnKnown",Hospitalisation_table[[#This Row],[Customer ID]])</f>
        <v>Id422</v>
      </c>
      <c r="C641">
        <v>1975</v>
      </c>
      <c r="D641" t="s">
        <v>18</v>
      </c>
      <c r="E641">
        <v>13</v>
      </c>
      <c r="F641">
        <v>2</v>
      </c>
      <c r="G641" s="24">
        <v>24535.7</v>
      </c>
      <c r="H641" t="s">
        <v>11</v>
      </c>
      <c r="I641" t="s">
        <v>11</v>
      </c>
      <c r="J641" t="s">
        <v>23</v>
      </c>
      <c r="K641" t="str">
        <f>IF(Hospitalisation_table[[#This Row],[month]]="?","Sep",Hospitalisation_table[[#This Row],[month]])</f>
        <v>Jun</v>
      </c>
      <c r="L641">
        <f>IF(Hospitalisation_table[[#This Row],[year]] = "?",ROUNDUP(AVERAGE(Hospitalisation_table[year]),0),Hospitalisation_table[[#This Row],[year]])</f>
        <v>1975</v>
      </c>
      <c r="M641" t="str">
        <f>IF(Hospitalisation_table[[#This Row],[Hospital tier]]="?","tier - 2",Hospitalisation_table[[#This Row],[Hospital tier]])</f>
        <v>tier - 2</v>
      </c>
      <c r="N641" t="str">
        <f>IF(Hospitalisation_table[[#This Row],[City tier]]="?","tier - 2",Hospitalisation_table[[#This Row],[City tier]])</f>
        <v>tier - 2</v>
      </c>
      <c r="O641" t="str">
        <f>IF(Hospitalisation_table[[#This Row],[State ID]]="?","Unknown",Hospitalisation_table[[#This Row],[State ID]])</f>
        <v>R1012</v>
      </c>
      <c r="P641" s="20" t="str">
        <f>_xlfn.CONCAT(Hospitalisation_table[[#This Row],[date]],"-",Hospitalisation_table[[#This Row],[Month_Updated]],"-",Hospitalisation_table[[#This Row],[Year_Update]])</f>
        <v>13-Jun-1975</v>
      </c>
      <c r="Q641">
        <f>DATEDIF(Hospitalisation_table[[#This Row],[Date of Birth]],"8-Jun-2023","Y")</f>
        <v>47</v>
      </c>
    </row>
    <row r="642" spans="1:17" x14ac:dyDescent="0.3">
      <c r="A642" t="s">
        <v>1951</v>
      </c>
      <c r="B642" t="str">
        <f>IF(Hospitalisation_table[[#This Row],[Customer ID]]="?","UnKnown",Hospitalisation_table[[#This Row],[Customer ID]])</f>
        <v>Id421</v>
      </c>
      <c r="C642">
        <v>1976</v>
      </c>
      <c r="D642" t="s">
        <v>37</v>
      </c>
      <c r="E642">
        <v>12</v>
      </c>
      <c r="F642">
        <v>0</v>
      </c>
      <c r="G642" s="24">
        <v>24603.05</v>
      </c>
      <c r="H642" t="s">
        <v>11</v>
      </c>
      <c r="I642" t="s">
        <v>11</v>
      </c>
      <c r="J642" t="s">
        <v>42</v>
      </c>
      <c r="K642" t="str">
        <f>IF(Hospitalisation_table[[#This Row],[month]]="?","Sep",Hospitalisation_table[[#This Row],[month]])</f>
        <v>Oct</v>
      </c>
      <c r="L642">
        <f>IF(Hospitalisation_table[[#This Row],[year]] = "?",ROUNDUP(AVERAGE(Hospitalisation_table[year]),0),Hospitalisation_table[[#This Row],[year]])</f>
        <v>1976</v>
      </c>
      <c r="M642" t="str">
        <f>IF(Hospitalisation_table[[#This Row],[Hospital tier]]="?","tier - 2",Hospitalisation_table[[#This Row],[Hospital tier]])</f>
        <v>tier - 2</v>
      </c>
      <c r="N642" t="str">
        <f>IF(Hospitalisation_table[[#This Row],[City tier]]="?","tier - 2",Hospitalisation_table[[#This Row],[City tier]])</f>
        <v>tier - 2</v>
      </c>
      <c r="O642" t="str">
        <f>IF(Hospitalisation_table[[#This Row],[State ID]]="?","Unknown",Hospitalisation_table[[#This Row],[State ID]])</f>
        <v>R1011</v>
      </c>
      <c r="P642" s="20" t="str">
        <f>_xlfn.CONCAT(Hospitalisation_table[[#This Row],[date]],"-",Hospitalisation_table[[#This Row],[Month_Updated]],"-",Hospitalisation_table[[#This Row],[Year_Update]])</f>
        <v>12-Oct-1976</v>
      </c>
      <c r="Q642">
        <f>DATEDIF(Hospitalisation_table[[#This Row],[Date of Birth]],"8-Jun-2023","Y")</f>
        <v>46</v>
      </c>
    </row>
    <row r="643" spans="1:17" x14ac:dyDescent="0.3">
      <c r="A643" t="s">
        <v>1952</v>
      </c>
      <c r="B643" t="str">
        <f>IF(Hospitalisation_table[[#This Row],[Customer ID]]="?","UnKnown",Hospitalisation_table[[#This Row],[Customer ID]])</f>
        <v>Id420</v>
      </c>
      <c r="C643">
        <v>1970</v>
      </c>
      <c r="D643" t="s">
        <v>18</v>
      </c>
      <c r="E643">
        <v>12</v>
      </c>
      <c r="F643">
        <v>2</v>
      </c>
      <c r="G643" s="24">
        <v>24667.42</v>
      </c>
      <c r="H643" t="s">
        <v>11</v>
      </c>
      <c r="I643" t="s">
        <v>12</v>
      </c>
      <c r="J643" t="s">
        <v>13</v>
      </c>
      <c r="K643" t="str">
        <f>IF(Hospitalisation_table[[#This Row],[month]]="?","Sep",Hospitalisation_table[[#This Row],[month]])</f>
        <v>Jun</v>
      </c>
      <c r="L643">
        <f>IF(Hospitalisation_table[[#This Row],[year]] = "?",ROUNDUP(AVERAGE(Hospitalisation_table[year]),0),Hospitalisation_table[[#This Row],[year]])</f>
        <v>1970</v>
      </c>
      <c r="M643" t="str">
        <f>IF(Hospitalisation_table[[#This Row],[Hospital tier]]="?","tier - 2",Hospitalisation_table[[#This Row],[Hospital tier]])</f>
        <v>tier - 2</v>
      </c>
      <c r="N643" t="str">
        <f>IF(Hospitalisation_table[[#This Row],[City tier]]="?","tier - 2",Hospitalisation_table[[#This Row],[City tier]])</f>
        <v>tier - 3</v>
      </c>
      <c r="O643" t="str">
        <f>IF(Hospitalisation_table[[#This Row],[State ID]]="?","Unknown",Hospitalisation_table[[#This Row],[State ID]])</f>
        <v>R1013</v>
      </c>
      <c r="P643" s="20" t="str">
        <f>_xlfn.CONCAT(Hospitalisation_table[[#This Row],[date]],"-",Hospitalisation_table[[#This Row],[Month_Updated]],"-",Hospitalisation_table[[#This Row],[Year_Update]])</f>
        <v>12-Jun-1970</v>
      </c>
      <c r="Q643">
        <f>DATEDIF(Hospitalisation_table[[#This Row],[Date of Birth]],"8-Jun-2023","Y")</f>
        <v>52</v>
      </c>
    </row>
    <row r="644" spans="1:17" x14ac:dyDescent="0.3">
      <c r="A644" t="s">
        <v>2331</v>
      </c>
      <c r="B644" t="str">
        <f>IF(Hospitalisation_table[[#This Row],[Customer ID]]="?","UnKnown",Hospitalisation_table[[#This Row],[Customer ID]])</f>
        <v>Id42</v>
      </c>
      <c r="C644">
        <v>1967</v>
      </c>
      <c r="D644" t="s">
        <v>20</v>
      </c>
      <c r="E644">
        <v>14</v>
      </c>
      <c r="F644">
        <v>0</v>
      </c>
      <c r="G644" s="24">
        <v>44423.8</v>
      </c>
      <c r="H644" t="s">
        <v>11</v>
      </c>
      <c r="I644" t="s">
        <v>12</v>
      </c>
      <c r="J644" t="s">
        <v>13</v>
      </c>
      <c r="K644" t="str">
        <f>IF(Hospitalisation_table[[#This Row],[month]]="?","Sep",Hospitalisation_table[[#This Row],[month]])</f>
        <v>Sep</v>
      </c>
      <c r="L644">
        <f>IF(Hospitalisation_table[[#This Row],[year]] = "?",ROUNDUP(AVERAGE(Hospitalisation_table[year]),0),Hospitalisation_table[[#This Row],[year]])</f>
        <v>1967</v>
      </c>
      <c r="M644" t="str">
        <f>IF(Hospitalisation_table[[#This Row],[Hospital tier]]="?","tier - 2",Hospitalisation_table[[#This Row],[Hospital tier]])</f>
        <v>tier - 2</v>
      </c>
      <c r="N644" t="str">
        <f>IF(Hospitalisation_table[[#This Row],[City tier]]="?","tier - 2",Hospitalisation_table[[#This Row],[City tier]])</f>
        <v>tier - 3</v>
      </c>
      <c r="O644" t="str">
        <f>IF(Hospitalisation_table[[#This Row],[State ID]]="?","Unknown",Hospitalisation_table[[#This Row],[State ID]])</f>
        <v>R1013</v>
      </c>
      <c r="P644" s="20" t="str">
        <f>_xlfn.CONCAT(Hospitalisation_table[[#This Row],[date]],"-",Hospitalisation_table[[#This Row],[Month_Updated]],"-",Hospitalisation_table[[#This Row],[Year_Update]])</f>
        <v>14-Sep-1967</v>
      </c>
      <c r="Q644">
        <f>DATEDIF(Hospitalisation_table[[#This Row],[Date of Birth]],"8-Jun-2023","Y")</f>
        <v>55</v>
      </c>
    </row>
    <row r="645" spans="1:17" x14ac:dyDescent="0.3">
      <c r="A645" t="s">
        <v>1953</v>
      </c>
      <c r="B645" t="str">
        <f>IF(Hospitalisation_table[[#This Row],[Customer ID]]="?","UnKnown",Hospitalisation_table[[#This Row],[Customer ID]])</f>
        <v>Id419</v>
      </c>
      <c r="C645">
        <v>1996</v>
      </c>
      <c r="D645" t="s">
        <v>35</v>
      </c>
      <c r="E645">
        <v>28</v>
      </c>
      <c r="F645">
        <v>4</v>
      </c>
      <c r="G645" s="24">
        <v>24671.66</v>
      </c>
      <c r="H645" t="s">
        <v>11</v>
      </c>
      <c r="I645" t="s">
        <v>16</v>
      </c>
      <c r="J645" t="s">
        <v>247</v>
      </c>
      <c r="K645" t="str">
        <f>IF(Hospitalisation_table[[#This Row],[month]]="?","Sep",Hospitalisation_table[[#This Row],[month]])</f>
        <v>Aug</v>
      </c>
      <c r="L645">
        <f>IF(Hospitalisation_table[[#This Row],[year]] = "?",ROUNDUP(AVERAGE(Hospitalisation_table[year]),0),Hospitalisation_table[[#This Row],[year]])</f>
        <v>1996</v>
      </c>
      <c r="M645" t="str">
        <f>IF(Hospitalisation_table[[#This Row],[Hospital tier]]="?","tier - 2",Hospitalisation_table[[#This Row],[Hospital tier]])</f>
        <v>tier - 2</v>
      </c>
      <c r="N645" t="str">
        <f>IF(Hospitalisation_table[[#This Row],[City tier]]="?","tier - 2",Hospitalisation_table[[#This Row],[City tier]])</f>
        <v>tier - 1</v>
      </c>
      <c r="O645" t="str">
        <f>IF(Hospitalisation_table[[#This Row],[State ID]]="?","Unknown",Hospitalisation_table[[#This Row],[State ID]])</f>
        <v>R1024</v>
      </c>
      <c r="P645" s="20" t="str">
        <f>_xlfn.CONCAT(Hospitalisation_table[[#This Row],[date]],"-",Hospitalisation_table[[#This Row],[Month_Updated]],"-",Hospitalisation_table[[#This Row],[Year_Update]])</f>
        <v>28-Aug-1996</v>
      </c>
      <c r="Q645">
        <f>DATEDIF(Hospitalisation_table[[#This Row],[Date of Birth]],"8-Jun-2023","Y")</f>
        <v>26</v>
      </c>
    </row>
    <row r="646" spans="1:17" x14ac:dyDescent="0.3">
      <c r="A646" t="s">
        <v>1954</v>
      </c>
      <c r="B646" t="str">
        <f>IF(Hospitalisation_table[[#This Row],[Customer ID]]="?","UnKnown",Hospitalisation_table[[#This Row],[Customer ID]])</f>
        <v>Id418</v>
      </c>
      <c r="C646">
        <v>1992</v>
      </c>
      <c r="D646" t="s">
        <v>37</v>
      </c>
      <c r="E646">
        <v>11</v>
      </c>
      <c r="F646">
        <v>0</v>
      </c>
      <c r="G646" s="24">
        <v>24795.040000000001</v>
      </c>
      <c r="H646" t="s">
        <v>11</v>
      </c>
      <c r="I646" t="s">
        <v>12</v>
      </c>
      <c r="J646" t="s">
        <v>42</v>
      </c>
      <c r="K646" t="str">
        <f>IF(Hospitalisation_table[[#This Row],[month]]="?","Sep",Hospitalisation_table[[#This Row],[month]])</f>
        <v>Oct</v>
      </c>
      <c r="L646">
        <f>IF(Hospitalisation_table[[#This Row],[year]] = "?",ROUNDUP(AVERAGE(Hospitalisation_table[year]),0),Hospitalisation_table[[#This Row],[year]])</f>
        <v>1992</v>
      </c>
      <c r="M646" t="str">
        <f>IF(Hospitalisation_table[[#This Row],[Hospital tier]]="?","tier - 2",Hospitalisation_table[[#This Row],[Hospital tier]])</f>
        <v>tier - 2</v>
      </c>
      <c r="N646" t="str">
        <f>IF(Hospitalisation_table[[#This Row],[City tier]]="?","tier - 2",Hospitalisation_table[[#This Row],[City tier]])</f>
        <v>tier - 3</v>
      </c>
      <c r="O646" t="str">
        <f>IF(Hospitalisation_table[[#This Row],[State ID]]="?","Unknown",Hospitalisation_table[[#This Row],[State ID]])</f>
        <v>R1011</v>
      </c>
      <c r="P646" s="20" t="str">
        <f>_xlfn.CONCAT(Hospitalisation_table[[#This Row],[date]],"-",Hospitalisation_table[[#This Row],[Month_Updated]],"-",Hospitalisation_table[[#This Row],[Year_Update]])</f>
        <v>11-Oct-1992</v>
      </c>
      <c r="Q646">
        <f>DATEDIF(Hospitalisation_table[[#This Row],[Date of Birth]],"8-Jun-2023","Y")</f>
        <v>30</v>
      </c>
    </row>
    <row r="647" spans="1:17" x14ac:dyDescent="0.3">
      <c r="A647" t="s">
        <v>1955</v>
      </c>
      <c r="B647" t="str">
        <f>IF(Hospitalisation_table[[#This Row],[Customer ID]]="?","UnKnown",Hospitalisation_table[[#This Row],[Customer ID]])</f>
        <v>Id417</v>
      </c>
      <c r="C647">
        <v>1994</v>
      </c>
      <c r="D647" t="s">
        <v>20</v>
      </c>
      <c r="E647">
        <v>9</v>
      </c>
      <c r="F647">
        <v>0</v>
      </c>
      <c r="G647" s="24">
        <v>24817.25</v>
      </c>
      <c r="H647" t="s">
        <v>11</v>
      </c>
      <c r="I647" t="s">
        <v>11</v>
      </c>
      <c r="J647" t="s">
        <v>42</v>
      </c>
      <c r="K647" t="str">
        <f>IF(Hospitalisation_table[[#This Row],[month]]="?","Sep",Hospitalisation_table[[#This Row],[month]])</f>
        <v>Sep</v>
      </c>
      <c r="L647">
        <f>IF(Hospitalisation_table[[#This Row],[year]] = "?",ROUNDUP(AVERAGE(Hospitalisation_table[year]),0),Hospitalisation_table[[#This Row],[year]])</f>
        <v>1994</v>
      </c>
      <c r="M647" t="str">
        <f>IF(Hospitalisation_table[[#This Row],[Hospital tier]]="?","tier - 2",Hospitalisation_table[[#This Row],[Hospital tier]])</f>
        <v>tier - 2</v>
      </c>
      <c r="N647" t="str">
        <f>IF(Hospitalisation_table[[#This Row],[City tier]]="?","tier - 2",Hospitalisation_table[[#This Row],[City tier]])</f>
        <v>tier - 2</v>
      </c>
      <c r="O647" t="str">
        <f>IF(Hospitalisation_table[[#This Row],[State ID]]="?","Unknown",Hospitalisation_table[[#This Row],[State ID]])</f>
        <v>R1011</v>
      </c>
      <c r="P647" s="20" t="str">
        <f>_xlfn.CONCAT(Hospitalisation_table[[#This Row],[date]],"-",Hospitalisation_table[[#This Row],[Month_Updated]],"-",Hospitalisation_table[[#This Row],[Year_Update]])</f>
        <v>9-Sep-1994</v>
      </c>
      <c r="Q647">
        <f>DATEDIF(Hospitalisation_table[[#This Row],[Date of Birth]],"8-Jun-2023","Y")</f>
        <v>28</v>
      </c>
    </row>
    <row r="648" spans="1:17" x14ac:dyDescent="0.3">
      <c r="A648" t="s">
        <v>1956</v>
      </c>
      <c r="B648" t="str">
        <f>IF(Hospitalisation_table[[#This Row],[Customer ID]]="?","UnKnown",Hospitalisation_table[[#This Row],[Customer ID]])</f>
        <v>Id416</v>
      </c>
      <c r="C648">
        <v>1995</v>
      </c>
      <c r="D648" t="s">
        <v>18</v>
      </c>
      <c r="E648">
        <v>10</v>
      </c>
      <c r="F648">
        <v>0</v>
      </c>
      <c r="G648" s="24">
        <v>24863.25</v>
      </c>
      <c r="H648" t="s">
        <v>11</v>
      </c>
      <c r="I648" t="s">
        <v>12</v>
      </c>
      <c r="J648" t="s">
        <v>42</v>
      </c>
      <c r="K648" t="str">
        <f>IF(Hospitalisation_table[[#This Row],[month]]="?","Sep",Hospitalisation_table[[#This Row],[month]])</f>
        <v>Jun</v>
      </c>
      <c r="L648">
        <f>IF(Hospitalisation_table[[#This Row],[year]] = "?",ROUNDUP(AVERAGE(Hospitalisation_table[year]),0),Hospitalisation_table[[#This Row],[year]])</f>
        <v>1995</v>
      </c>
      <c r="M648" t="str">
        <f>IF(Hospitalisation_table[[#This Row],[Hospital tier]]="?","tier - 2",Hospitalisation_table[[#This Row],[Hospital tier]])</f>
        <v>tier - 2</v>
      </c>
      <c r="N648" t="str">
        <f>IF(Hospitalisation_table[[#This Row],[City tier]]="?","tier - 2",Hospitalisation_table[[#This Row],[City tier]])</f>
        <v>tier - 3</v>
      </c>
      <c r="O648" t="str">
        <f>IF(Hospitalisation_table[[#This Row],[State ID]]="?","Unknown",Hospitalisation_table[[#This Row],[State ID]])</f>
        <v>R1011</v>
      </c>
      <c r="P648" s="20" t="str">
        <f>_xlfn.CONCAT(Hospitalisation_table[[#This Row],[date]],"-",Hospitalisation_table[[#This Row],[Month_Updated]],"-",Hospitalisation_table[[#This Row],[Year_Update]])</f>
        <v>10-Jun-1995</v>
      </c>
      <c r="Q648">
        <f>DATEDIF(Hospitalisation_table[[#This Row],[Date of Birth]],"8-Jun-2023","Y")</f>
        <v>27</v>
      </c>
    </row>
    <row r="649" spans="1:17" x14ac:dyDescent="0.3">
      <c r="A649" t="s">
        <v>1957</v>
      </c>
      <c r="B649" t="str">
        <f>IF(Hospitalisation_table[[#This Row],[Customer ID]]="?","UnKnown",Hospitalisation_table[[#This Row],[Customer ID]])</f>
        <v>Id415</v>
      </c>
      <c r="C649">
        <v>1970</v>
      </c>
      <c r="D649" t="s">
        <v>15</v>
      </c>
      <c r="E649">
        <v>26</v>
      </c>
      <c r="F649">
        <v>3</v>
      </c>
      <c r="G649" s="24">
        <v>24869.84</v>
      </c>
      <c r="H649" t="s">
        <v>11</v>
      </c>
      <c r="I649" t="s">
        <v>11</v>
      </c>
      <c r="J649" t="s">
        <v>168</v>
      </c>
      <c r="K649" t="str">
        <f>IF(Hospitalisation_table[[#This Row],[month]]="?","Sep",Hospitalisation_table[[#This Row],[month]])</f>
        <v>Nov</v>
      </c>
      <c r="L649">
        <f>IF(Hospitalisation_table[[#This Row],[year]] = "?",ROUNDUP(AVERAGE(Hospitalisation_table[year]),0),Hospitalisation_table[[#This Row],[year]])</f>
        <v>1970</v>
      </c>
      <c r="M649" t="str">
        <f>IF(Hospitalisation_table[[#This Row],[Hospital tier]]="?","tier - 2",Hospitalisation_table[[#This Row],[Hospital tier]])</f>
        <v>tier - 2</v>
      </c>
      <c r="N649" t="str">
        <f>IF(Hospitalisation_table[[#This Row],[City tier]]="?","tier - 2",Hospitalisation_table[[#This Row],[City tier]])</f>
        <v>tier - 2</v>
      </c>
      <c r="O649" t="str">
        <f>IF(Hospitalisation_table[[#This Row],[State ID]]="?","Unknown",Hospitalisation_table[[#This Row],[State ID]])</f>
        <v>R1016</v>
      </c>
      <c r="P649" s="20" t="str">
        <f>_xlfn.CONCAT(Hospitalisation_table[[#This Row],[date]],"-",Hospitalisation_table[[#This Row],[Month_Updated]],"-",Hospitalisation_table[[#This Row],[Year_Update]])</f>
        <v>26-Nov-1970</v>
      </c>
      <c r="Q649">
        <f>DATEDIF(Hospitalisation_table[[#This Row],[Date of Birth]],"8-Jun-2023","Y")</f>
        <v>52</v>
      </c>
    </row>
    <row r="650" spans="1:17" x14ac:dyDescent="0.3">
      <c r="A650" t="s">
        <v>1958</v>
      </c>
      <c r="B650" t="str">
        <f>IF(Hospitalisation_table[[#This Row],[Customer ID]]="?","UnKnown",Hospitalisation_table[[#This Row],[Customer ID]])</f>
        <v>Id414</v>
      </c>
      <c r="C650">
        <v>1969</v>
      </c>
      <c r="D650" t="s">
        <v>10</v>
      </c>
      <c r="E650">
        <v>23</v>
      </c>
      <c r="F650">
        <v>3</v>
      </c>
      <c r="G650" s="24">
        <v>24873.38</v>
      </c>
      <c r="H650" t="s">
        <v>11</v>
      </c>
      <c r="I650" t="s">
        <v>16</v>
      </c>
      <c r="J650" t="s">
        <v>247</v>
      </c>
      <c r="K650" t="str">
        <f>IF(Hospitalisation_table[[#This Row],[month]]="?","Sep",Hospitalisation_table[[#This Row],[month]])</f>
        <v>Jul</v>
      </c>
      <c r="L650">
        <f>IF(Hospitalisation_table[[#This Row],[year]] = "?",ROUNDUP(AVERAGE(Hospitalisation_table[year]),0),Hospitalisation_table[[#This Row],[year]])</f>
        <v>1969</v>
      </c>
      <c r="M650" t="str">
        <f>IF(Hospitalisation_table[[#This Row],[Hospital tier]]="?","tier - 2",Hospitalisation_table[[#This Row],[Hospital tier]])</f>
        <v>tier - 2</v>
      </c>
      <c r="N650" t="str">
        <f>IF(Hospitalisation_table[[#This Row],[City tier]]="?","tier - 2",Hospitalisation_table[[#This Row],[City tier]])</f>
        <v>tier - 1</v>
      </c>
      <c r="O650" t="str">
        <f>IF(Hospitalisation_table[[#This Row],[State ID]]="?","Unknown",Hospitalisation_table[[#This Row],[State ID]])</f>
        <v>R1024</v>
      </c>
      <c r="P650" s="20" t="str">
        <f>_xlfn.CONCAT(Hospitalisation_table[[#This Row],[date]],"-",Hospitalisation_table[[#This Row],[Month_Updated]],"-",Hospitalisation_table[[#This Row],[Year_Update]])</f>
        <v>23-Jul-1969</v>
      </c>
      <c r="Q650">
        <f>DATEDIF(Hospitalisation_table[[#This Row],[Date of Birth]],"8-Jun-2023","Y")</f>
        <v>53</v>
      </c>
    </row>
    <row r="651" spans="1:17" x14ac:dyDescent="0.3">
      <c r="A651" t="s">
        <v>1959</v>
      </c>
      <c r="B651" t="str">
        <f>IF(Hospitalisation_table[[#This Row],[Customer ID]]="?","UnKnown",Hospitalisation_table[[#This Row],[Customer ID]])</f>
        <v>Id413</v>
      </c>
      <c r="C651">
        <v>1987</v>
      </c>
      <c r="D651" t="s">
        <v>18</v>
      </c>
      <c r="E651">
        <v>14</v>
      </c>
      <c r="F651">
        <v>2</v>
      </c>
      <c r="G651" s="24">
        <v>24915.05</v>
      </c>
      <c r="H651" t="s">
        <v>11</v>
      </c>
      <c r="I651" t="s">
        <v>16</v>
      </c>
      <c r="J651" t="s">
        <v>247</v>
      </c>
      <c r="K651" t="str">
        <f>IF(Hospitalisation_table[[#This Row],[month]]="?","Sep",Hospitalisation_table[[#This Row],[month]])</f>
        <v>Jun</v>
      </c>
      <c r="L651">
        <f>IF(Hospitalisation_table[[#This Row],[year]] = "?",ROUNDUP(AVERAGE(Hospitalisation_table[year]),0),Hospitalisation_table[[#This Row],[year]])</f>
        <v>1987</v>
      </c>
      <c r="M651" t="str">
        <f>IF(Hospitalisation_table[[#This Row],[Hospital tier]]="?","tier - 2",Hospitalisation_table[[#This Row],[Hospital tier]])</f>
        <v>tier - 2</v>
      </c>
      <c r="N651" t="str">
        <f>IF(Hospitalisation_table[[#This Row],[City tier]]="?","tier - 2",Hospitalisation_table[[#This Row],[City tier]])</f>
        <v>tier - 1</v>
      </c>
      <c r="O651" t="str">
        <f>IF(Hospitalisation_table[[#This Row],[State ID]]="?","Unknown",Hospitalisation_table[[#This Row],[State ID]])</f>
        <v>R1024</v>
      </c>
      <c r="P651" s="20" t="str">
        <f>_xlfn.CONCAT(Hospitalisation_table[[#This Row],[date]],"-",Hospitalisation_table[[#This Row],[Month_Updated]],"-",Hospitalisation_table[[#This Row],[Year_Update]])</f>
        <v>14-Jun-1987</v>
      </c>
      <c r="Q651">
        <f>DATEDIF(Hospitalisation_table[[#This Row],[Date of Birth]],"8-Jun-2023","Y")</f>
        <v>35</v>
      </c>
    </row>
    <row r="652" spans="1:17" x14ac:dyDescent="0.3">
      <c r="A652" t="s">
        <v>1960</v>
      </c>
      <c r="B652" t="str">
        <f>IF(Hospitalisation_table[[#This Row],[Customer ID]]="?","UnKnown",Hospitalisation_table[[#This Row],[Customer ID]])</f>
        <v>Id412</v>
      </c>
      <c r="C652">
        <v>1975</v>
      </c>
      <c r="D652" t="s">
        <v>15</v>
      </c>
      <c r="E652">
        <v>14</v>
      </c>
      <c r="F652">
        <v>3</v>
      </c>
      <c r="G652" s="24">
        <v>24915.22</v>
      </c>
      <c r="H652" t="s">
        <v>11</v>
      </c>
      <c r="I652" t="s">
        <v>12</v>
      </c>
      <c r="J652" t="s">
        <v>23</v>
      </c>
      <c r="K652" t="str">
        <f>IF(Hospitalisation_table[[#This Row],[month]]="?","Sep",Hospitalisation_table[[#This Row],[month]])</f>
        <v>Nov</v>
      </c>
      <c r="L652">
        <f>IF(Hospitalisation_table[[#This Row],[year]] = "?",ROUNDUP(AVERAGE(Hospitalisation_table[year]),0),Hospitalisation_table[[#This Row],[year]])</f>
        <v>1975</v>
      </c>
      <c r="M652" t="str">
        <f>IF(Hospitalisation_table[[#This Row],[Hospital tier]]="?","tier - 2",Hospitalisation_table[[#This Row],[Hospital tier]])</f>
        <v>tier - 2</v>
      </c>
      <c r="N652" t="str">
        <f>IF(Hospitalisation_table[[#This Row],[City tier]]="?","tier - 2",Hospitalisation_table[[#This Row],[City tier]])</f>
        <v>tier - 3</v>
      </c>
      <c r="O652" t="str">
        <f>IF(Hospitalisation_table[[#This Row],[State ID]]="?","Unknown",Hospitalisation_table[[#This Row],[State ID]])</f>
        <v>R1012</v>
      </c>
      <c r="P652" s="20" t="str">
        <f>_xlfn.CONCAT(Hospitalisation_table[[#This Row],[date]],"-",Hospitalisation_table[[#This Row],[Month_Updated]],"-",Hospitalisation_table[[#This Row],[Year_Update]])</f>
        <v>14-Nov-1975</v>
      </c>
      <c r="Q652">
        <f>DATEDIF(Hospitalisation_table[[#This Row],[Date of Birth]],"8-Jun-2023","Y")</f>
        <v>47</v>
      </c>
    </row>
    <row r="653" spans="1:17" x14ac:dyDescent="0.3">
      <c r="A653" t="s">
        <v>1961</v>
      </c>
      <c r="B653" t="str">
        <f>IF(Hospitalisation_table[[#This Row],[Customer ID]]="?","UnKnown",Hospitalisation_table[[#This Row],[Customer ID]])</f>
        <v>Id411</v>
      </c>
      <c r="C653">
        <v>1995</v>
      </c>
      <c r="D653" t="s">
        <v>30</v>
      </c>
      <c r="E653">
        <v>4</v>
      </c>
      <c r="F653">
        <v>0</v>
      </c>
      <c r="G653" s="24">
        <v>25075.97</v>
      </c>
      <c r="H653" t="s">
        <v>11</v>
      </c>
      <c r="I653" t="s">
        <v>11</v>
      </c>
      <c r="J653" t="s">
        <v>42</v>
      </c>
      <c r="K653" t="str">
        <f>IF(Hospitalisation_table[[#This Row],[month]]="?","Sep",Hospitalisation_table[[#This Row],[month]])</f>
        <v>Dec</v>
      </c>
      <c r="L653">
        <f>IF(Hospitalisation_table[[#This Row],[year]] = "?",ROUNDUP(AVERAGE(Hospitalisation_table[year]),0),Hospitalisation_table[[#This Row],[year]])</f>
        <v>1995</v>
      </c>
      <c r="M653" t="str">
        <f>IF(Hospitalisation_table[[#This Row],[Hospital tier]]="?","tier - 2",Hospitalisation_table[[#This Row],[Hospital tier]])</f>
        <v>tier - 2</v>
      </c>
      <c r="N653" t="str">
        <f>IF(Hospitalisation_table[[#This Row],[City tier]]="?","tier - 2",Hospitalisation_table[[#This Row],[City tier]])</f>
        <v>tier - 2</v>
      </c>
      <c r="O653" t="str">
        <f>IF(Hospitalisation_table[[#This Row],[State ID]]="?","Unknown",Hospitalisation_table[[#This Row],[State ID]])</f>
        <v>R1011</v>
      </c>
      <c r="P653" s="20" t="str">
        <f>_xlfn.CONCAT(Hospitalisation_table[[#This Row],[date]],"-",Hospitalisation_table[[#This Row],[Month_Updated]],"-",Hospitalisation_table[[#This Row],[Year_Update]])</f>
        <v>4-Dec-1995</v>
      </c>
      <c r="Q653">
        <f>DATEDIF(Hospitalisation_table[[#This Row],[Date of Birth]],"8-Jun-2023","Y")</f>
        <v>27</v>
      </c>
    </row>
    <row r="654" spans="1:17" x14ac:dyDescent="0.3">
      <c r="A654" t="s">
        <v>1962</v>
      </c>
      <c r="B654" t="str">
        <f>IF(Hospitalisation_table[[#This Row],[Customer ID]]="?","UnKnown",Hospitalisation_table[[#This Row],[Customer ID]])</f>
        <v>Id410</v>
      </c>
      <c r="C654">
        <v>1998</v>
      </c>
      <c r="D654" t="s">
        <v>18</v>
      </c>
      <c r="E654">
        <v>14</v>
      </c>
      <c r="F654">
        <v>0</v>
      </c>
      <c r="G654" s="24">
        <v>25081.77</v>
      </c>
      <c r="H654" t="s">
        <v>11</v>
      </c>
      <c r="I654" t="s">
        <v>11</v>
      </c>
      <c r="J654" t="s">
        <v>13</v>
      </c>
      <c r="K654" t="str">
        <f>IF(Hospitalisation_table[[#This Row],[month]]="?","Sep",Hospitalisation_table[[#This Row],[month]])</f>
        <v>Jun</v>
      </c>
      <c r="L654">
        <f>IF(Hospitalisation_table[[#This Row],[year]] = "?",ROUNDUP(AVERAGE(Hospitalisation_table[year]),0),Hospitalisation_table[[#This Row],[year]])</f>
        <v>1998</v>
      </c>
      <c r="M654" t="str">
        <f>IF(Hospitalisation_table[[#This Row],[Hospital tier]]="?","tier - 2",Hospitalisation_table[[#This Row],[Hospital tier]])</f>
        <v>tier - 2</v>
      </c>
      <c r="N654" t="str">
        <f>IF(Hospitalisation_table[[#This Row],[City tier]]="?","tier - 2",Hospitalisation_table[[#This Row],[City tier]])</f>
        <v>tier - 2</v>
      </c>
      <c r="O654" t="str">
        <f>IF(Hospitalisation_table[[#This Row],[State ID]]="?","Unknown",Hospitalisation_table[[#This Row],[State ID]])</f>
        <v>R1013</v>
      </c>
      <c r="P654" s="20" t="str">
        <f>_xlfn.CONCAT(Hospitalisation_table[[#This Row],[date]],"-",Hospitalisation_table[[#This Row],[Month_Updated]],"-",Hospitalisation_table[[#This Row],[Year_Update]])</f>
        <v>14-Jun-1998</v>
      </c>
      <c r="Q654">
        <f>DATEDIF(Hospitalisation_table[[#This Row],[Date of Birth]],"8-Jun-2023","Y")</f>
        <v>24</v>
      </c>
    </row>
    <row r="655" spans="1:17" x14ac:dyDescent="0.3">
      <c r="A655" t="s">
        <v>2332</v>
      </c>
      <c r="B655" t="str">
        <f>IF(Hospitalisation_table[[#This Row],[Customer ID]]="?","UnKnown",Hospitalisation_table[[#This Row],[Customer ID]])</f>
        <v>Id41</v>
      </c>
      <c r="C655">
        <v>2000</v>
      </c>
      <c r="D655" t="s">
        <v>35</v>
      </c>
      <c r="E655">
        <v>2</v>
      </c>
      <c r="F655">
        <v>1</v>
      </c>
      <c r="G655" s="24">
        <v>44501.4</v>
      </c>
      <c r="H655" t="s">
        <v>11</v>
      </c>
      <c r="I655" t="s">
        <v>12</v>
      </c>
      <c r="J655" t="s">
        <v>13</v>
      </c>
      <c r="K655" t="str">
        <f>IF(Hospitalisation_table[[#This Row],[month]]="?","Sep",Hospitalisation_table[[#This Row],[month]])</f>
        <v>Aug</v>
      </c>
      <c r="L655">
        <f>IF(Hospitalisation_table[[#This Row],[year]] = "?",ROUNDUP(AVERAGE(Hospitalisation_table[year]),0),Hospitalisation_table[[#This Row],[year]])</f>
        <v>2000</v>
      </c>
      <c r="M655" t="str">
        <f>IF(Hospitalisation_table[[#This Row],[Hospital tier]]="?","tier - 2",Hospitalisation_table[[#This Row],[Hospital tier]])</f>
        <v>tier - 2</v>
      </c>
      <c r="N655" t="str">
        <f>IF(Hospitalisation_table[[#This Row],[City tier]]="?","tier - 2",Hospitalisation_table[[#This Row],[City tier]])</f>
        <v>tier - 3</v>
      </c>
      <c r="O655" t="str">
        <f>IF(Hospitalisation_table[[#This Row],[State ID]]="?","Unknown",Hospitalisation_table[[#This Row],[State ID]])</f>
        <v>R1013</v>
      </c>
      <c r="P655" s="20" t="str">
        <f>_xlfn.CONCAT(Hospitalisation_table[[#This Row],[date]],"-",Hospitalisation_table[[#This Row],[Month_Updated]],"-",Hospitalisation_table[[#This Row],[Year_Update]])</f>
        <v>2-Aug-2000</v>
      </c>
      <c r="Q655">
        <f>DATEDIF(Hospitalisation_table[[#This Row],[Date of Birth]],"8-Jun-2023","Y")</f>
        <v>22</v>
      </c>
    </row>
    <row r="656" spans="1:17" x14ac:dyDescent="0.3">
      <c r="A656" t="s">
        <v>1963</v>
      </c>
      <c r="B656" t="str">
        <f>IF(Hospitalisation_table[[#This Row],[Customer ID]]="?","UnKnown",Hospitalisation_table[[#This Row],[Customer ID]])</f>
        <v>Id409</v>
      </c>
      <c r="C656">
        <v>1998</v>
      </c>
      <c r="D656" t="s">
        <v>15</v>
      </c>
      <c r="E656">
        <v>24</v>
      </c>
      <c r="F656">
        <v>0</v>
      </c>
      <c r="G656" s="24">
        <v>25127.22</v>
      </c>
      <c r="H656" t="s">
        <v>11</v>
      </c>
      <c r="I656" t="s">
        <v>12</v>
      </c>
      <c r="J656" t="s">
        <v>42</v>
      </c>
      <c r="K656" t="str">
        <f>IF(Hospitalisation_table[[#This Row],[month]]="?","Sep",Hospitalisation_table[[#This Row],[month]])</f>
        <v>Nov</v>
      </c>
      <c r="L656">
        <f>IF(Hospitalisation_table[[#This Row],[year]] = "?",ROUNDUP(AVERAGE(Hospitalisation_table[year]),0),Hospitalisation_table[[#This Row],[year]])</f>
        <v>1998</v>
      </c>
      <c r="M656" t="str">
        <f>IF(Hospitalisation_table[[#This Row],[Hospital tier]]="?","tier - 2",Hospitalisation_table[[#This Row],[Hospital tier]])</f>
        <v>tier - 2</v>
      </c>
      <c r="N656" t="str">
        <f>IF(Hospitalisation_table[[#This Row],[City tier]]="?","tier - 2",Hospitalisation_table[[#This Row],[City tier]])</f>
        <v>tier - 3</v>
      </c>
      <c r="O656" t="str">
        <f>IF(Hospitalisation_table[[#This Row],[State ID]]="?","Unknown",Hospitalisation_table[[#This Row],[State ID]])</f>
        <v>R1011</v>
      </c>
      <c r="P656" s="20" t="str">
        <f>_xlfn.CONCAT(Hospitalisation_table[[#This Row],[date]],"-",Hospitalisation_table[[#This Row],[Month_Updated]],"-",Hospitalisation_table[[#This Row],[Year_Update]])</f>
        <v>24-Nov-1998</v>
      </c>
      <c r="Q656">
        <f>DATEDIF(Hospitalisation_table[[#This Row],[Date of Birth]],"8-Jun-2023","Y")</f>
        <v>24</v>
      </c>
    </row>
    <row r="657" spans="1:17" x14ac:dyDescent="0.3">
      <c r="A657" t="s">
        <v>1964</v>
      </c>
      <c r="B657" t="str">
        <f>IF(Hospitalisation_table[[#This Row],[Customer ID]]="?","UnKnown",Hospitalisation_table[[#This Row],[Customer ID]])</f>
        <v>Id408</v>
      </c>
      <c r="C657">
        <v>1975</v>
      </c>
      <c r="D657" t="s">
        <v>30</v>
      </c>
      <c r="E657">
        <v>14</v>
      </c>
      <c r="F657">
        <v>3</v>
      </c>
      <c r="G657" s="24">
        <v>25309.49</v>
      </c>
      <c r="H657" t="s">
        <v>11</v>
      </c>
      <c r="I657" t="s">
        <v>16</v>
      </c>
      <c r="J657" t="s">
        <v>42</v>
      </c>
      <c r="K657" t="str">
        <f>IF(Hospitalisation_table[[#This Row],[month]]="?","Sep",Hospitalisation_table[[#This Row],[month]])</f>
        <v>Dec</v>
      </c>
      <c r="L657">
        <f>IF(Hospitalisation_table[[#This Row],[year]] = "?",ROUNDUP(AVERAGE(Hospitalisation_table[year]),0),Hospitalisation_table[[#This Row],[year]])</f>
        <v>1975</v>
      </c>
      <c r="M657" t="str">
        <f>IF(Hospitalisation_table[[#This Row],[Hospital tier]]="?","tier - 2",Hospitalisation_table[[#This Row],[Hospital tier]])</f>
        <v>tier - 2</v>
      </c>
      <c r="N657" t="str">
        <f>IF(Hospitalisation_table[[#This Row],[City tier]]="?","tier - 2",Hospitalisation_table[[#This Row],[City tier]])</f>
        <v>tier - 1</v>
      </c>
      <c r="O657" t="str">
        <f>IF(Hospitalisation_table[[#This Row],[State ID]]="?","Unknown",Hospitalisation_table[[#This Row],[State ID]])</f>
        <v>R1011</v>
      </c>
      <c r="P657" s="20" t="str">
        <f>_xlfn.CONCAT(Hospitalisation_table[[#This Row],[date]],"-",Hospitalisation_table[[#This Row],[Month_Updated]],"-",Hospitalisation_table[[#This Row],[Year_Update]])</f>
        <v>14-Dec-1975</v>
      </c>
      <c r="Q657">
        <f>DATEDIF(Hospitalisation_table[[#This Row],[Date of Birth]],"8-Jun-2023","Y")</f>
        <v>47</v>
      </c>
    </row>
    <row r="658" spans="1:17" x14ac:dyDescent="0.3">
      <c r="A658" t="s">
        <v>1965</v>
      </c>
      <c r="B658" t="str">
        <f>IF(Hospitalisation_table[[#This Row],[Customer ID]]="?","UnKnown",Hospitalisation_table[[#This Row],[Customer ID]])</f>
        <v>Id407</v>
      </c>
      <c r="C658">
        <v>1972</v>
      </c>
      <c r="D658" t="s">
        <v>20</v>
      </c>
      <c r="E658">
        <v>26</v>
      </c>
      <c r="F658">
        <v>2</v>
      </c>
      <c r="G658" s="24">
        <v>25333.33</v>
      </c>
      <c r="H658" t="s">
        <v>11</v>
      </c>
      <c r="I658" t="s">
        <v>11</v>
      </c>
      <c r="J658" t="s">
        <v>356</v>
      </c>
      <c r="K658" t="str">
        <f>IF(Hospitalisation_table[[#This Row],[month]]="?","Sep",Hospitalisation_table[[#This Row],[month]])</f>
        <v>Sep</v>
      </c>
      <c r="L658">
        <f>IF(Hospitalisation_table[[#This Row],[year]] = "?",ROUNDUP(AVERAGE(Hospitalisation_table[year]),0),Hospitalisation_table[[#This Row],[year]])</f>
        <v>1972</v>
      </c>
      <c r="M658" t="str">
        <f>IF(Hospitalisation_table[[#This Row],[Hospital tier]]="?","tier - 2",Hospitalisation_table[[#This Row],[Hospital tier]])</f>
        <v>tier - 2</v>
      </c>
      <c r="N658" t="str">
        <f>IF(Hospitalisation_table[[#This Row],[City tier]]="?","tier - 2",Hospitalisation_table[[#This Row],[City tier]])</f>
        <v>tier - 2</v>
      </c>
      <c r="O658" t="str">
        <f>IF(Hospitalisation_table[[#This Row],[State ID]]="?","Unknown",Hospitalisation_table[[#This Row],[State ID]])</f>
        <v>R1017</v>
      </c>
      <c r="P658" s="20" t="str">
        <f>_xlfn.CONCAT(Hospitalisation_table[[#This Row],[date]],"-",Hospitalisation_table[[#This Row],[Month_Updated]],"-",Hospitalisation_table[[#This Row],[Year_Update]])</f>
        <v>26-Sep-1972</v>
      </c>
      <c r="Q658">
        <f>DATEDIF(Hospitalisation_table[[#This Row],[Date of Birth]],"8-Jun-2023","Y")</f>
        <v>50</v>
      </c>
    </row>
    <row r="659" spans="1:17" x14ac:dyDescent="0.3">
      <c r="A659" t="s">
        <v>1966</v>
      </c>
      <c r="B659" t="str">
        <f>IF(Hospitalisation_table[[#This Row],[Customer ID]]="?","UnKnown",Hospitalisation_table[[#This Row],[Customer ID]])</f>
        <v>Id406</v>
      </c>
      <c r="C659">
        <v>1968</v>
      </c>
      <c r="D659" t="s">
        <v>35</v>
      </c>
      <c r="E659">
        <v>22</v>
      </c>
      <c r="F659">
        <v>3</v>
      </c>
      <c r="G659" s="24">
        <v>25382.3</v>
      </c>
      <c r="H659" t="s">
        <v>11</v>
      </c>
      <c r="I659" t="s">
        <v>11</v>
      </c>
      <c r="J659" t="s">
        <v>42</v>
      </c>
      <c r="K659" t="str">
        <f>IF(Hospitalisation_table[[#This Row],[month]]="?","Sep",Hospitalisation_table[[#This Row],[month]])</f>
        <v>Aug</v>
      </c>
      <c r="L659">
        <f>IF(Hospitalisation_table[[#This Row],[year]] = "?",ROUNDUP(AVERAGE(Hospitalisation_table[year]),0),Hospitalisation_table[[#This Row],[year]])</f>
        <v>1968</v>
      </c>
      <c r="M659" t="str">
        <f>IF(Hospitalisation_table[[#This Row],[Hospital tier]]="?","tier - 2",Hospitalisation_table[[#This Row],[Hospital tier]])</f>
        <v>tier - 2</v>
      </c>
      <c r="N659" t="str">
        <f>IF(Hospitalisation_table[[#This Row],[City tier]]="?","tier - 2",Hospitalisation_table[[#This Row],[City tier]])</f>
        <v>tier - 2</v>
      </c>
      <c r="O659" t="str">
        <f>IF(Hospitalisation_table[[#This Row],[State ID]]="?","Unknown",Hospitalisation_table[[#This Row],[State ID]])</f>
        <v>R1011</v>
      </c>
      <c r="P659" s="20" t="str">
        <f>_xlfn.CONCAT(Hospitalisation_table[[#This Row],[date]],"-",Hospitalisation_table[[#This Row],[Month_Updated]],"-",Hospitalisation_table[[#This Row],[Year_Update]])</f>
        <v>22-Aug-1968</v>
      </c>
      <c r="Q659">
        <f>DATEDIF(Hospitalisation_table[[#This Row],[Date of Birth]],"8-Jun-2023","Y")</f>
        <v>54</v>
      </c>
    </row>
    <row r="660" spans="1:17" x14ac:dyDescent="0.3">
      <c r="A660" t="s">
        <v>1967</v>
      </c>
      <c r="B660" t="str">
        <f>IF(Hospitalisation_table[[#This Row],[Customer ID]]="?","UnKnown",Hospitalisation_table[[#This Row],[Customer ID]])</f>
        <v>Id405</v>
      </c>
      <c r="C660">
        <v>1968</v>
      </c>
      <c r="D660" t="s">
        <v>30</v>
      </c>
      <c r="E660">
        <v>11</v>
      </c>
      <c r="F660">
        <v>1</v>
      </c>
      <c r="G660" s="24">
        <v>25517.11</v>
      </c>
      <c r="H660" t="s">
        <v>11</v>
      </c>
      <c r="I660" t="s">
        <v>12</v>
      </c>
      <c r="J660" t="s">
        <v>356</v>
      </c>
      <c r="K660" t="str">
        <f>IF(Hospitalisation_table[[#This Row],[month]]="?","Sep",Hospitalisation_table[[#This Row],[month]])</f>
        <v>Dec</v>
      </c>
      <c r="L660">
        <f>IF(Hospitalisation_table[[#This Row],[year]] = "?",ROUNDUP(AVERAGE(Hospitalisation_table[year]),0),Hospitalisation_table[[#This Row],[year]])</f>
        <v>1968</v>
      </c>
      <c r="M660" t="str">
        <f>IF(Hospitalisation_table[[#This Row],[Hospital tier]]="?","tier - 2",Hospitalisation_table[[#This Row],[Hospital tier]])</f>
        <v>tier - 2</v>
      </c>
      <c r="N660" t="str">
        <f>IF(Hospitalisation_table[[#This Row],[City tier]]="?","tier - 2",Hospitalisation_table[[#This Row],[City tier]])</f>
        <v>tier - 3</v>
      </c>
      <c r="O660" t="str">
        <f>IF(Hospitalisation_table[[#This Row],[State ID]]="?","Unknown",Hospitalisation_table[[#This Row],[State ID]])</f>
        <v>R1017</v>
      </c>
      <c r="P660" s="20" t="str">
        <f>_xlfn.CONCAT(Hospitalisation_table[[#This Row],[date]],"-",Hospitalisation_table[[#This Row],[Month_Updated]],"-",Hospitalisation_table[[#This Row],[Year_Update]])</f>
        <v>11-Dec-1968</v>
      </c>
      <c r="Q660">
        <f>DATEDIF(Hospitalisation_table[[#This Row],[Date of Birth]],"8-Jun-2023","Y")</f>
        <v>54</v>
      </c>
    </row>
    <row r="661" spans="1:17" x14ac:dyDescent="0.3">
      <c r="A661" t="s">
        <v>1968</v>
      </c>
      <c r="B661" t="str">
        <f>IF(Hospitalisation_table[[#This Row],[Customer ID]]="?","UnKnown",Hospitalisation_table[[#This Row],[Customer ID]])</f>
        <v>Id404</v>
      </c>
      <c r="C661">
        <v>2001</v>
      </c>
      <c r="D661" t="s">
        <v>35</v>
      </c>
      <c r="E661">
        <v>2</v>
      </c>
      <c r="F661">
        <v>0</v>
      </c>
      <c r="G661" s="24">
        <v>25648.98</v>
      </c>
      <c r="H661" t="s">
        <v>11</v>
      </c>
      <c r="I661" t="s">
        <v>16</v>
      </c>
      <c r="J661" t="s">
        <v>42</v>
      </c>
      <c r="K661" t="str">
        <f>IF(Hospitalisation_table[[#This Row],[month]]="?","Sep",Hospitalisation_table[[#This Row],[month]])</f>
        <v>Aug</v>
      </c>
      <c r="L661">
        <f>IF(Hospitalisation_table[[#This Row],[year]] = "?",ROUNDUP(AVERAGE(Hospitalisation_table[year]),0),Hospitalisation_table[[#This Row],[year]])</f>
        <v>2001</v>
      </c>
      <c r="M661" t="str">
        <f>IF(Hospitalisation_table[[#This Row],[Hospital tier]]="?","tier - 2",Hospitalisation_table[[#This Row],[Hospital tier]])</f>
        <v>tier - 2</v>
      </c>
      <c r="N661" t="str">
        <f>IF(Hospitalisation_table[[#This Row],[City tier]]="?","tier - 2",Hospitalisation_table[[#This Row],[City tier]])</f>
        <v>tier - 1</v>
      </c>
      <c r="O661" t="str">
        <f>IF(Hospitalisation_table[[#This Row],[State ID]]="?","Unknown",Hospitalisation_table[[#This Row],[State ID]])</f>
        <v>R1011</v>
      </c>
      <c r="P661" s="20" t="str">
        <f>_xlfn.CONCAT(Hospitalisation_table[[#This Row],[date]],"-",Hospitalisation_table[[#This Row],[Month_Updated]],"-",Hospitalisation_table[[#This Row],[Year_Update]])</f>
        <v>2-Aug-2001</v>
      </c>
      <c r="Q661">
        <f>DATEDIF(Hospitalisation_table[[#This Row],[Date of Birth]],"8-Jun-2023","Y")</f>
        <v>21</v>
      </c>
    </row>
    <row r="662" spans="1:17" x14ac:dyDescent="0.3">
      <c r="A662" t="s">
        <v>1969</v>
      </c>
      <c r="B662" t="str">
        <f>IF(Hospitalisation_table[[#This Row],[Customer ID]]="?","UnKnown",Hospitalisation_table[[#This Row],[Customer ID]])</f>
        <v>Id403</v>
      </c>
      <c r="C662">
        <v>1972</v>
      </c>
      <c r="D662" t="s">
        <v>10</v>
      </c>
      <c r="E662">
        <v>17</v>
      </c>
      <c r="F662">
        <v>0</v>
      </c>
      <c r="G662" s="24">
        <v>25656.58</v>
      </c>
      <c r="H662" t="s">
        <v>11</v>
      </c>
      <c r="I662" t="s">
        <v>12</v>
      </c>
      <c r="J662" t="s">
        <v>247</v>
      </c>
      <c r="K662" t="str">
        <f>IF(Hospitalisation_table[[#This Row],[month]]="?","Sep",Hospitalisation_table[[#This Row],[month]])</f>
        <v>Jul</v>
      </c>
      <c r="L662">
        <f>IF(Hospitalisation_table[[#This Row],[year]] = "?",ROUNDUP(AVERAGE(Hospitalisation_table[year]),0),Hospitalisation_table[[#This Row],[year]])</f>
        <v>1972</v>
      </c>
      <c r="M662" t="str">
        <f>IF(Hospitalisation_table[[#This Row],[Hospital tier]]="?","tier - 2",Hospitalisation_table[[#This Row],[Hospital tier]])</f>
        <v>tier - 2</v>
      </c>
      <c r="N662" t="str">
        <f>IF(Hospitalisation_table[[#This Row],[City tier]]="?","tier - 2",Hospitalisation_table[[#This Row],[City tier]])</f>
        <v>tier - 3</v>
      </c>
      <c r="O662" t="str">
        <f>IF(Hospitalisation_table[[#This Row],[State ID]]="?","Unknown",Hospitalisation_table[[#This Row],[State ID]])</f>
        <v>R1024</v>
      </c>
      <c r="P662" s="20" t="str">
        <f>_xlfn.CONCAT(Hospitalisation_table[[#This Row],[date]],"-",Hospitalisation_table[[#This Row],[Month_Updated]],"-",Hospitalisation_table[[#This Row],[Year_Update]])</f>
        <v>17-Jul-1972</v>
      </c>
      <c r="Q662">
        <f>DATEDIF(Hospitalisation_table[[#This Row],[Date of Birth]],"8-Jun-2023","Y")</f>
        <v>50</v>
      </c>
    </row>
    <row r="663" spans="1:17" x14ac:dyDescent="0.3">
      <c r="A663" t="s">
        <v>1970</v>
      </c>
      <c r="B663" t="str">
        <f>IF(Hospitalisation_table[[#This Row],[Customer ID]]="?","UnKnown",Hospitalisation_table[[#This Row],[Customer ID]])</f>
        <v>Id402</v>
      </c>
      <c r="C663">
        <v>1963</v>
      </c>
      <c r="D663" t="s">
        <v>35</v>
      </c>
      <c r="E663">
        <v>21</v>
      </c>
      <c r="F663">
        <v>0</v>
      </c>
      <c r="G663" s="24">
        <v>25678.78</v>
      </c>
      <c r="H663" t="s">
        <v>11</v>
      </c>
      <c r="I663" t="s">
        <v>12</v>
      </c>
      <c r="J663" t="s">
        <v>23</v>
      </c>
      <c r="K663" t="str">
        <f>IF(Hospitalisation_table[[#This Row],[month]]="?","Sep",Hospitalisation_table[[#This Row],[month]])</f>
        <v>Aug</v>
      </c>
      <c r="L663">
        <f>IF(Hospitalisation_table[[#This Row],[year]] = "?",ROUNDUP(AVERAGE(Hospitalisation_table[year]),0),Hospitalisation_table[[#This Row],[year]])</f>
        <v>1963</v>
      </c>
      <c r="M663" t="str">
        <f>IF(Hospitalisation_table[[#This Row],[Hospital tier]]="?","tier - 2",Hospitalisation_table[[#This Row],[Hospital tier]])</f>
        <v>tier - 2</v>
      </c>
      <c r="N663" t="str">
        <f>IF(Hospitalisation_table[[#This Row],[City tier]]="?","tier - 2",Hospitalisation_table[[#This Row],[City tier]])</f>
        <v>tier - 3</v>
      </c>
      <c r="O663" t="str">
        <f>IF(Hospitalisation_table[[#This Row],[State ID]]="?","Unknown",Hospitalisation_table[[#This Row],[State ID]])</f>
        <v>R1012</v>
      </c>
      <c r="P663" s="20" t="str">
        <f>_xlfn.CONCAT(Hospitalisation_table[[#This Row],[date]],"-",Hospitalisation_table[[#This Row],[Month_Updated]],"-",Hospitalisation_table[[#This Row],[Year_Update]])</f>
        <v>21-Aug-1963</v>
      </c>
      <c r="Q663">
        <f>DATEDIF(Hospitalisation_table[[#This Row],[Date of Birth]],"8-Jun-2023","Y")</f>
        <v>59</v>
      </c>
    </row>
    <row r="664" spans="1:17" x14ac:dyDescent="0.3">
      <c r="A664" t="s">
        <v>1971</v>
      </c>
      <c r="B664" t="str">
        <f>IF(Hospitalisation_table[[#This Row],[Customer ID]]="?","UnKnown",Hospitalisation_table[[#This Row],[Customer ID]])</f>
        <v>Id401</v>
      </c>
      <c r="C664">
        <v>1970</v>
      </c>
      <c r="D664" t="s">
        <v>30</v>
      </c>
      <c r="E664">
        <v>3</v>
      </c>
      <c r="F664">
        <v>3</v>
      </c>
      <c r="G664" s="24">
        <v>25992.82</v>
      </c>
      <c r="H664" t="s">
        <v>11</v>
      </c>
      <c r="I664" t="s">
        <v>11</v>
      </c>
      <c r="J664" t="s">
        <v>13</v>
      </c>
      <c r="K664" t="str">
        <f>IF(Hospitalisation_table[[#This Row],[month]]="?","Sep",Hospitalisation_table[[#This Row],[month]])</f>
        <v>Dec</v>
      </c>
      <c r="L664">
        <f>IF(Hospitalisation_table[[#This Row],[year]] = "?",ROUNDUP(AVERAGE(Hospitalisation_table[year]),0),Hospitalisation_table[[#This Row],[year]])</f>
        <v>1970</v>
      </c>
      <c r="M664" t="str">
        <f>IF(Hospitalisation_table[[#This Row],[Hospital tier]]="?","tier - 2",Hospitalisation_table[[#This Row],[Hospital tier]])</f>
        <v>tier - 2</v>
      </c>
      <c r="N664" t="str">
        <f>IF(Hospitalisation_table[[#This Row],[City tier]]="?","tier - 2",Hospitalisation_table[[#This Row],[City tier]])</f>
        <v>tier - 2</v>
      </c>
      <c r="O664" t="str">
        <f>IF(Hospitalisation_table[[#This Row],[State ID]]="?","Unknown",Hospitalisation_table[[#This Row],[State ID]])</f>
        <v>R1013</v>
      </c>
      <c r="P664" s="20" t="str">
        <f>_xlfn.CONCAT(Hospitalisation_table[[#This Row],[date]],"-",Hospitalisation_table[[#This Row],[Month_Updated]],"-",Hospitalisation_table[[#This Row],[Year_Update]])</f>
        <v>3-Dec-1970</v>
      </c>
      <c r="Q664">
        <f>DATEDIF(Hospitalisation_table[[#This Row],[Date of Birth]],"8-Jun-2023","Y")</f>
        <v>52</v>
      </c>
    </row>
    <row r="665" spans="1:17" x14ac:dyDescent="0.3">
      <c r="A665" t="s">
        <v>1972</v>
      </c>
      <c r="B665" t="str">
        <f>IF(Hospitalisation_table[[#This Row],[Customer ID]]="?","UnKnown",Hospitalisation_table[[#This Row],[Customer ID]])</f>
        <v>Id400</v>
      </c>
      <c r="C665">
        <v>2001</v>
      </c>
      <c r="D665" t="s">
        <v>18</v>
      </c>
      <c r="E665">
        <v>5</v>
      </c>
      <c r="F665">
        <v>2</v>
      </c>
      <c r="G665" s="24">
        <v>26018.95</v>
      </c>
      <c r="H665" t="s">
        <v>11</v>
      </c>
      <c r="I665" t="s">
        <v>11</v>
      </c>
      <c r="J665" t="s">
        <v>23</v>
      </c>
      <c r="K665" t="str">
        <f>IF(Hospitalisation_table[[#This Row],[month]]="?","Sep",Hospitalisation_table[[#This Row],[month]])</f>
        <v>Jun</v>
      </c>
      <c r="L665">
        <f>IF(Hospitalisation_table[[#This Row],[year]] = "?",ROUNDUP(AVERAGE(Hospitalisation_table[year]),0),Hospitalisation_table[[#This Row],[year]])</f>
        <v>2001</v>
      </c>
      <c r="M665" t="str">
        <f>IF(Hospitalisation_table[[#This Row],[Hospital tier]]="?","tier - 2",Hospitalisation_table[[#This Row],[Hospital tier]])</f>
        <v>tier - 2</v>
      </c>
      <c r="N665" t="str">
        <f>IF(Hospitalisation_table[[#This Row],[City tier]]="?","tier - 2",Hospitalisation_table[[#This Row],[City tier]])</f>
        <v>tier - 2</v>
      </c>
      <c r="O665" t="str">
        <f>IF(Hospitalisation_table[[#This Row],[State ID]]="?","Unknown",Hospitalisation_table[[#This Row],[State ID]])</f>
        <v>R1012</v>
      </c>
      <c r="P665" s="20" t="str">
        <f>_xlfn.CONCAT(Hospitalisation_table[[#This Row],[date]],"-",Hospitalisation_table[[#This Row],[Month_Updated]],"-",Hospitalisation_table[[#This Row],[Year_Update]])</f>
        <v>5-Jun-2001</v>
      </c>
      <c r="Q665">
        <f>DATEDIF(Hospitalisation_table[[#This Row],[Date of Birth]],"8-Jun-2023","Y")</f>
        <v>22</v>
      </c>
    </row>
    <row r="666" spans="1:17" x14ac:dyDescent="0.3">
      <c r="A666" t="s">
        <v>2333</v>
      </c>
      <c r="B666" t="str">
        <f>IF(Hospitalisation_table[[#This Row],[Customer ID]]="?","UnKnown",Hospitalisation_table[[#This Row],[Customer ID]])</f>
        <v>Id40</v>
      </c>
      <c r="C666">
        <v>1993</v>
      </c>
      <c r="D666" t="s">
        <v>37</v>
      </c>
      <c r="E666">
        <v>11</v>
      </c>
      <c r="F666">
        <v>2</v>
      </c>
      <c r="G666" s="24">
        <v>44585.46</v>
      </c>
      <c r="H666" t="s">
        <v>11</v>
      </c>
      <c r="I666" t="s">
        <v>11</v>
      </c>
      <c r="J666" t="s">
        <v>42</v>
      </c>
      <c r="K666" t="str">
        <f>IF(Hospitalisation_table[[#This Row],[month]]="?","Sep",Hospitalisation_table[[#This Row],[month]])</f>
        <v>Oct</v>
      </c>
      <c r="L666">
        <f>IF(Hospitalisation_table[[#This Row],[year]] = "?",ROUNDUP(AVERAGE(Hospitalisation_table[year]),0),Hospitalisation_table[[#This Row],[year]])</f>
        <v>1993</v>
      </c>
      <c r="M666" t="str">
        <f>IF(Hospitalisation_table[[#This Row],[Hospital tier]]="?","tier - 2",Hospitalisation_table[[#This Row],[Hospital tier]])</f>
        <v>tier - 2</v>
      </c>
      <c r="N666" t="str">
        <f>IF(Hospitalisation_table[[#This Row],[City tier]]="?","tier - 2",Hospitalisation_table[[#This Row],[City tier]])</f>
        <v>tier - 2</v>
      </c>
      <c r="O666" t="str">
        <f>IF(Hospitalisation_table[[#This Row],[State ID]]="?","Unknown",Hospitalisation_table[[#This Row],[State ID]])</f>
        <v>R1011</v>
      </c>
      <c r="P666" s="20" t="str">
        <f>_xlfn.CONCAT(Hospitalisation_table[[#This Row],[date]],"-",Hospitalisation_table[[#This Row],[Month_Updated]],"-",Hospitalisation_table[[#This Row],[Year_Update]])</f>
        <v>11-Oct-1993</v>
      </c>
      <c r="Q666">
        <f>DATEDIF(Hospitalisation_table[[#This Row],[Date of Birth]],"8-Jun-2023","Y")</f>
        <v>29</v>
      </c>
    </row>
    <row r="667" spans="1:17" x14ac:dyDescent="0.3">
      <c r="A667" t="s">
        <v>2369</v>
      </c>
      <c r="B667" t="str">
        <f>IF(Hospitalisation_table[[#This Row],[Customer ID]]="?","UnKnown",Hospitalisation_table[[#This Row],[Customer ID]])</f>
        <v>Id4</v>
      </c>
      <c r="C667">
        <v>1991</v>
      </c>
      <c r="D667" t="s">
        <v>18</v>
      </c>
      <c r="E667">
        <v>6</v>
      </c>
      <c r="F667">
        <v>1</v>
      </c>
      <c r="G667" s="24">
        <v>58571.07</v>
      </c>
      <c r="H667" t="s">
        <v>16</v>
      </c>
      <c r="I667" t="s">
        <v>12</v>
      </c>
      <c r="J667" t="s">
        <v>247</v>
      </c>
      <c r="K667" t="str">
        <f>IF(Hospitalisation_table[[#This Row],[month]]="?","Sep",Hospitalisation_table[[#This Row],[month]])</f>
        <v>Jun</v>
      </c>
      <c r="L667">
        <f>IF(Hospitalisation_table[[#This Row],[year]] = "?",ROUNDUP(AVERAGE(Hospitalisation_table[year]),0),Hospitalisation_table[[#This Row],[year]])</f>
        <v>1991</v>
      </c>
      <c r="M667" t="str">
        <f>IF(Hospitalisation_table[[#This Row],[Hospital tier]]="?","tier - 2",Hospitalisation_table[[#This Row],[Hospital tier]])</f>
        <v>tier - 1</v>
      </c>
      <c r="N667" t="str">
        <f>IF(Hospitalisation_table[[#This Row],[City tier]]="?","tier - 2",Hospitalisation_table[[#This Row],[City tier]])</f>
        <v>tier - 3</v>
      </c>
      <c r="O667" t="str">
        <f>IF(Hospitalisation_table[[#This Row],[State ID]]="?","Unknown",Hospitalisation_table[[#This Row],[State ID]])</f>
        <v>R1024</v>
      </c>
      <c r="P667" s="20" t="str">
        <f>_xlfn.CONCAT(Hospitalisation_table[[#This Row],[date]],"-",Hospitalisation_table[[#This Row],[Month_Updated]],"-",Hospitalisation_table[[#This Row],[Year_Update]])</f>
        <v>6-Jun-1991</v>
      </c>
      <c r="Q667">
        <f>DATEDIF(Hospitalisation_table[[#This Row],[Date of Birth]],"8-Jun-2023","Y")</f>
        <v>32</v>
      </c>
    </row>
    <row r="668" spans="1:17" x14ac:dyDescent="0.3">
      <c r="A668" t="s">
        <v>1973</v>
      </c>
      <c r="B668" t="str">
        <f>IF(Hospitalisation_table[[#This Row],[Customer ID]]="?","UnKnown",Hospitalisation_table[[#This Row],[Customer ID]])</f>
        <v>Id399</v>
      </c>
      <c r="C668">
        <v>2000</v>
      </c>
      <c r="D668" t="s">
        <v>30</v>
      </c>
      <c r="E668">
        <v>26</v>
      </c>
      <c r="F668">
        <v>0</v>
      </c>
      <c r="G668" s="24">
        <v>26026.97</v>
      </c>
      <c r="H668" t="s">
        <v>11</v>
      </c>
      <c r="I668" t="s">
        <v>12</v>
      </c>
      <c r="J668" t="s">
        <v>42</v>
      </c>
      <c r="K668" t="str">
        <f>IF(Hospitalisation_table[[#This Row],[month]]="?","Sep",Hospitalisation_table[[#This Row],[month]])</f>
        <v>Dec</v>
      </c>
      <c r="L668">
        <f>IF(Hospitalisation_table[[#This Row],[year]] = "?",ROUNDUP(AVERAGE(Hospitalisation_table[year]),0),Hospitalisation_table[[#This Row],[year]])</f>
        <v>2000</v>
      </c>
      <c r="M668" t="str">
        <f>IF(Hospitalisation_table[[#This Row],[Hospital tier]]="?","tier - 2",Hospitalisation_table[[#This Row],[Hospital tier]])</f>
        <v>tier - 2</v>
      </c>
      <c r="N668" t="str">
        <f>IF(Hospitalisation_table[[#This Row],[City tier]]="?","tier - 2",Hospitalisation_table[[#This Row],[City tier]])</f>
        <v>tier - 3</v>
      </c>
      <c r="O668" t="str">
        <f>IF(Hospitalisation_table[[#This Row],[State ID]]="?","Unknown",Hospitalisation_table[[#This Row],[State ID]])</f>
        <v>R1011</v>
      </c>
      <c r="P668" s="20" t="str">
        <f>_xlfn.CONCAT(Hospitalisation_table[[#This Row],[date]],"-",Hospitalisation_table[[#This Row],[Month_Updated]],"-",Hospitalisation_table[[#This Row],[Year_Update]])</f>
        <v>26-Dec-2000</v>
      </c>
      <c r="Q668">
        <f>DATEDIF(Hospitalisation_table[[#This Row],[Date of Birth]],"8-Jun-2023","Y")</f>
        <v>22</v>
      </c>
    </row>
    <row r="669" spans="1:17" x14ac:dyDescent="0.3">
      <c r="A669" t="s">
        <v>1974</v>
      </c>
      <c r="B669" t="str">
        <f>IF(Hospitalisation_table[[#This Row],[Customer ID]]="?","UnKnown",Hospitalisation_table[[#This Row],[Customer ID]])</f>
        <v>Id398</v>
      </c>
      <c r="C669">
        <v>1966</v>
      </c>
      <c r="D669" t="s">
        <v>10</v>
      </c>
      <c r="E669">
        <v>9</v>
      </c>
      <c r="F669">
        <v>1</v>
      </c>
      <c r="G669" s="24">
        <v>26109.33</v>
      </c>
      <c r="H669" t="s">
        <v>11</v>
      </c>
      <c r="I669" t="s">
        <v>12</v>
      </c>
      <c r="J669" t="s">
        <v>23</v>
      </c>
      <c r="K669" t="str">
        <f>IF(Hospitalisation_table[[#This Row],[month]]="?","Sep",Hospitalisation_table[[#This Row],[month]])</f>
        <v>Jul</v>
      </c>
      <c r="L669">
        <f>IF(Hospitalisation_table[[#This Row],[year]] = "?",ROUNDUP(AVERAGE(Hospitalisation_table[year]),0),Hospitalisation_table[[#This Row],[year]])</f>
        <v>1966</v>
      </c>
      <c r="M669" t="str">
        <f>IF(Hospitalisation_table[[#This Row],[Hospital tier]]="?","tier - 2",Hospitalisation_table[[#This Row],[Hospital tier]])</f>
        <v>tier - 2</v>
      </c>
      <c r="N669" t="str">
        <f>IF(Hospitalisation_table[[#This Row],[City tier]]="?","tier - 2",Hospitalisation_table[[#This Row],[City tier]])</f>
        <v>tier - 3</v>
      </c>
      <c r="O669" t="str">
        <f>IF(Hospitalisation_table[[#This Row],[State ID]]="?","Unknown",Hospitalisation_table[[#This Row],[State ID]])</f>
        <v>R1012</v>
      </c>
      <c r="P669" s="20" t="str">
        <f>_xlfn.CONCAT(Hospitalisation_table[[#This Row],[date]],"-",Hospitalisation_table[[#This Row],[Month_Updated]],"-",Hospitalisation_table[[#This Row],[Year_Update]])</f>
        <v>9-Jul-1966</v>
      </c>
      <c r="Q669">
        <f>DATEDIF(Hospitalisation_table[[#This Row],[Date of Birth]],"8-Jun-2023","Y")</f>
        <v>56</v>
      </c>
    </row>
    <row r="670" spans="1:17" x14ac:dyDescent="0.3">
      <c r="A670" t="s">
        <v>1975</v>
      </c>
      <c r="B670" t="str">
        <f>IF(Hospitalisation_table[[#This Row],[Customer ID]]="?","UnKnown",Hospitalisation_table[[#This Row],[Customer ID]])</f>
        <v>Id397</v>
      </c>
      <c r="C670">
        <v>2002</v>
      </c>
      <c r="D670" t="s">
        <v>37</v>
      </c>
      <c r="E670">
        <v>11</v>
      </c>
      <c r="F670">
        <v>0</v>
      </c>
      <c r="G670" s="24">
        <v>26125.67</v>
      </c>
      <c r="H670" t="s">
        <v>11</v>
      </c>
      <c r="I670" t="s">
        <v>16</v>
      </c>
      <c r="J670" t="s">
        <v>13</v>
      </c>
      <c r="K670" t="str">
        <f>IF(Hospitalisation_table[[#This Row],[month]]="?","Sep",Hospitalisation_table[[#This Row],[month]])</f>
        <v>Oct</v>
      </c>
      <c r="L670">
        <f>IF(Hospitalisation_table[[#This Row],[year]] = "?",ROUNDUP(AVERAGE(Hospitalisation_table[year]),0),Hospitalisation_table[[#This Row],[year]])</f>
        <v>2002</v>
      </c>
      <c r="M670" t="str">
        <f>IF(Hospitalisation_table[[#This Row],[Hospital tier]]="?","tier - 2",Hospitalisation_table[[#This Row],[Hospital tier]])</f>
        <v>tier - 2</v>
      </c>
      <c r="N670" t="str">
        <f>IF(Hospitalisation_table[[#This Row],[City tier]]="?","tier - 2",Hospitalisation_table[[#This Row],[City tier]])</f>
        <v>tier - 1</v>
      </c>
      <c r="O670" t="str">
        <f>IF(Hospitalisation_table[[#This Row],[State ID]]="?","Unknown",Hospitalisation_table[[#This Row],[State ID]])</f>
        <v>R1013</v>
      </c>
      <c r="P670" s="20" t="str">
        <f>_xlfn.CONCAT(Hospitalisation_table[[#This Row],[date]],"-",Hospitalisation_table[[#This Row],[Month_Updated]],"-",Hospitalisation_table[[#This Row],[Year_Update]])</f>
        <v>11-Oct-2002</v>
      </c>
      <c r="Q670">
        <f>DATEDIF(Hospitalisation_table[[#This Row],[Date of Birth]],"8-Jun-2023","Y")</f>
        <v>20</v>
      </c>
    </row>
    <row r="671" spans="1:17" x14ac:dyDescent="0.3">
      <c r="A671" t="s">
        <v>1976</v>
      </c>
      <c r="B671" t="str">
        <f>IF(Hospitalisation_table[[#This Row],[Customer ID]]="?","UnKnown",Hospitalisation_table[[#This Row],[Customer ID]])</f>
        <v>Id396</v>
      </c>
      <c r="C671">
        <v>1973</v>
      </c>
      <c r="D671" t="s">
        <v>10</v>
      </c>
      <c r="E671">
        <v>7</v>
      </c>
      <c r="F671">
        <v>1</v>
      </c>
      <c r="G671" s="24">
        <v>26140.36</v>
      </c>
      <c r="H671" t="s">
        <v>11</v>
      </c>
      <c r="I671" t="s">
        <v>12</v>
      </c>
      <c r="J671" t="s">
        <v>42</v>
      </c>
      <c r="K671" t="str">
        <f>IF(Hospitalisation_table[[#This Row],[month]]="?","Sep",Hospitalisation_table[[#This Row],[month]])</f>
        <v>Jul</v>
      </c>
      <c r="L671">
        <f>IF(Hospitalisation_table[[#This Row],[year]] = "?",ROUNDUP(AVERAGE(Hospitalisation_table[year]),0),Hospitalisation_table[[#This Row],[year]])</f>
        <v>1973</v>
      </c>
      <c r="M671" t="str">
        <f>IF(Hospitalisation_table[[#This Row],[Hospital tier]]="?","tier - 2",Hospitalisation_table[[#This Row],[Hospital tier]])</f>
        <v>tier - 2</v>
      </c>
      <c r="N671" t="str">
        <f>IF(Hospitalisation_table[[#This Row],[City tier]]="?","tier - 2",Hospitalisation_table[[#This Row],[City tier]])</f>
        <v>tier - 3</v>
      </c>
      <c r="O671" t="str">
        <f>IF(Hospitalisation_table[[#This Row],[State ID]]="?","Unknown",Hospitalisation_table[[#This Row],[State ID]])</f>
        <v>R1011</v>
      </c>
      <c r="P671" s="20" t="str">
        <f>_xlfn.CONCAT(Hospitalisation_table[[#This Row],[date]],"-",Hospitalisation_table[[#This Row],[Month_Updated]],"-",Hospitalisation_table[[#This Row],[Year_Update]])</f>
        <v>7-Jul-1973</v>
      </c>
      <c r="Q671">
        <f>DATEDIF(Hospitalisation_table[[#This Row],[Date of Birth]],"8-Jun-2023","Y")</f>
        <v>49</v>
      </c>
    </row>
    <row r="672" spans="1:17" x14ac:dyDescent="0.3">
      <c r="A672" t="s">
        <v>1977</v>
      </c>
      <c r="B672" t="str">
        <f>IF(Hospitalisation_table[[#This Row],[Customer ID]]="?","UnKnown",Hospitalisation_table[[#This Row],[Customer ID]])</f>
        <v>Id395</v>
      </c>
      <c r="C672">
        <v>1975</v>
      </c>
      <c r="D672" t="s">
        <v>18</v>
      </c>
      <c r="E672">
        <v>4</v>
      </c>
      <c r="F672">
        <v>1</v>
      </c>
      <c r="G672" s="24">
        <v>26236.58</v>
      </c>
      <c r="H672" t="s">
        <v>11</v>
      </c>
      <c r="I672" t="s">
        <v>16</v>
      </c>
      <c r="J672" t="s">
        <v>42</v>
      </c>
      <c r="K672" t="str">
        <f>IF(Hospitalisation_table[[#This Row],[month]]="?","Sep",Hospitalisation_table[[#This Row],[month]])</f>
        <v>Jun</v>
      </c>
      <c r="L672">
        <f>IF(Hospitalisation_table[[#This Row],[year]] = "?",ROUNDUP(AVERAGE(Hospitalisation_table[year]),0),Hospitalisation_table[[#This Row],[year]])</f>
        <v>1975</v>
      </c>
      <c r="M672" t="str">
        <f>IF(Hospitalisation_table[[#This Row],[Hospital tier]]="?","tier - 2",Hospitalisation_table[[#This Row],[Hospital tier]])</f>
        <v>tier - 2</v>
      </c>
      <c r="N672" t="str">
        <f>IF(Hospitalisation_table[[#This Row],[City tier]]="?","tier - 2",Hospitalisation_table[[#This Row],[City tier]])</f>
        <v>tier - 1</v>
      </c>
      <c r="O672" t="str">
        <f>IF(Hospitalisation_table[[#This Row],[State ID]]="?","Unknown",Hospitalisation_table[[#This Row],[State ID]])</f>
        <v>R1011</v>
      </c>
      <c r="P672" s="20" t="str">
        <f>_xlfn.CONCAT(Hospitalisation_table[[#This Row],[date]],"-",Hospitalisation_table[[#This Row],[Month_Updated]],"-",Hospitalisation_table[[#This Row],[Year_Update]])</f>
        <v>4-Jun-1975</v>
      </c>
      <c r="Q672">
        <f>DATEDIF(Hospitalisation_table[[#This Row],[Date of Birth]],"8-Jun-2023","Y")</f>
        <v>48</v>
      </c>
    </row>
    <row r="673" spans="1:17" x14ac:dyDescent="0.3">
      <c r="A673" t="s">
        <v>1978</v>
      </c>
      <c r="B673" t="str">
        <f>IF(Hospitalisation_table[[#This Row],[Customer ID]]="?","UnKnown",Hospitalisation_table[[#This Row],[Customer ID]])</f>
        <v>Id394</v>
      </c>
      <c r="C673">
        <v>2004</v>
      </c>
      <c r="D673" t="s">
        <v>30</v>
      </c>
      <c r="E673">
        <v>5</v>
      </c>
      <c r="F673">
        <v>0</v>
      </c>
      <c r="G673" s="24">
        <v>26316.59</v>
      </c>
      <c r="H673" t="s">
        <v>11</v>
      </c>
      <c r="I673" t="s">
        <v>12</v>
      </c>
      <c r="J673" t="s">
        <v>42</v>
      </c>
      <c r="K673" t="str">
        <f>IF(Hospitalisation_table[[#This Row],[month]]="?","Sep",Hospitalisation_table[[#This Row],[month]])</f>
        <v>Dec</v>
      </c>
      <c r="L673">
        <f>IF(Hospitalisation_table[[#This Row],[year]] = "?",ROUNDUP(AVERAGE(Hospitalisation_table[year]),0),Hospitalisation_table[[#This Row],[year]])</f>
        <v>2004</v>
      </c>
      <c r="M673" t="str">
        <f>IF(Hospitalisation_table[[#This Row],[Hospital tier]]="?","tier - 2",Hospitalisation_table[[#This Row],[Hospital tier]])</f>
        <v>tier - 2</v>
      </c>
      <c r="N673" t="str">
        <f>IF(Hospitalisation_table[[#This Row],[City tier]]="?","tier - 2",Hospitalisation_table[[#This Row],[City tier]])</f>
        <v>tier - 3</v>
      </c>
      <c r="O673" t="str">
        <f>IF(Hospitalisation_table[[#This Row],[State ID]]="?","Unknown",Hospitalisation_table[[#This Row],[State ID]])</f>
        <v>R1011</v>
      </c>
      <c r="P673" s="20" t="str">
        <f>_xlfn.CONCAT(Hospitalisation_table[[#This Row],[date]],"-",Hospitalisation_table[[#This Row],[Month_Updated]],"-",Hospitalisation_table[[#This Row],[Year_Update]])</f>
        <v>5-Dec-2004</v>
      </c>
      <c r="Q673">
        <f>DATEDIF(Hospitalisation_table[[#This Row],[Date of Birth]],"8-Jun-2023","Y")</f>
        <v>18</v>
      </c>
    </row>
    <row r="674" spans="1:17" x14ac:dyDescent="0.3">
      <c r="A674" t="s">
        <v>1979</v>
      </c>
      <c r="B674" t="str">
        <f>IF(Hospitalisation_table[[#This Row],[Customer ID]]="?","UnKnown",Hospitalisation_table[[#This Row],[Customer ID]])</f>
        <v>Id393</v>
      </c>
      <c r="C674">
        <v>1974</v>
      </c>
      <c r="D674" t="s">
        <v>20</v>
      </c>
      <c r="E674">
        <v>21</v>
      </c>
      <c r="F674">
        <v>1</v>
      </c>
      <c r="G674" s="24">
        <v>26392.26</v>
      </c>
      <c r="H674" t="s">
        <v>11</v>
      </c>
      <c r="I674" t="s">
        <v>11</v>
      </c>
      <c r="J674" t="s">
        <v>247</v>
      </c>
      <c r="K674" t="str">
        <f>IF(Hospitalisation_table[[#This Row],[month]]="?","Sep",Hospitalisation_table[[#This Row],[month]])</f>
        <v>Sep</v>
      </c>
      <c r="L674">
        <f>IF(Hospitalisation_table[[#This Row],[year]] = "?",ROUNDUP(AVERAGE(Hospitalisation_table[year]),0),Hospitalisation_table[[#This Row],[year]])</f>
        <v>1974</v>
      </c>
      <c r="M674" t="str">
        <f>IF(Hospitalisation_table[[#This Row],[Hospital tier]]="?","tier - 2",Hospitalisation_table[[#This Row],[Hospital tier]])</f>
        <v>tier - 2</v>
      </c>
      <c r="N674" t="str">
        <f>IF(Hospitalisation_table[[#This Row],[City tier]]="?","tier - 2",Hospitalisation_table[[#This Row],[City tier]])</f>
        <v>tier - 2</v>
      </c>
      <c r="O674" t="str">
        <f>IF(Hospitalisation_table[[#This Row],[State ID]]="?","Unknown",Hospitalisation_table[[#This Row],[State ID]])</f>
        <v>R1024</v>
      </c>
      <c r="P674" s="20" t="str">
        <f>_xlfn.CONCAT(Hospitalisation_table[[#This Row],[date]],"-",Hospitalisation_table[[#This Row],[Month_Updated]],"-",Hospitalisation_table[[#This Row],[Year_Update]])</f>
        <v>21-Sep-1974</v>
      </c>
      <c r="Q674">
        <f>DATEDIF(Hospitalisation_table[[#This Row],[Date of Birth]],"8-Jun-2023","Y")</f>
        <v>48</v>
      </c>
    </row>
    <row r="675" spans="1:17" x14ac:dyDescent="0.3">
      <c r="A675" t="s">
        <v>1980</v>
      </c>
      <c r="B675" t="str">
        <f>IF(Hospitalisation_table[[#This Row],[Customer ID]]="?","UnKnown",Hospitalisation_table[[#This Row],[Customer ID]])</f>
        <v>Id392</v>
      </c>
      <c r="C675">
        <v>1970</v>
      </c>
      <c r="D675" t="s">
        <v>35</v>
      </c>
      <c r="E675">
        <v>27</v>
      </c>
      <c r="F675">
        <v>2</v>
      </c>
      <c r="G675" s="24">
        <v>26467.1</v>
      </c>
      <c r="H675" t="s">
        <v>11</v>
      </c>
      <c r="I675" t="s">
        <v>12</v>
      </c>
      <c r="J675" t="s">
        <v>23</v>
      </c>
      <c r="K675" t="str">
        <f>IF(Hospitalisation_table[[#This Row],[month]]="?","Sep",Hospitalisation_table[[#This Row],[month]])</f>
        <v>Aug</v>
      </c>
      <c r="L675">
        <f>IF(Hospitalisation_table[[#This Row],[year]] = "?",ROUNDUP(AVERAGE(Hospitalisation_table[year]),0),Hospitalisation_table[[#This Row],[year]])</f>
        <v>1970</v>
      </c>
      <c r="M675" t="str">
        <f>IF(Hospitalisation_table[[#This Row],[Hospital tier]]="?","tier - 2",Hospitalisation_table[[#This Row],[Hospital tier]])</f>
        <v>tier - 2</v>
      </c>
      <c r="N675" t="str">
        <f>IF(Hospitalisation_table[[#This Row],[City tier]]="?","tier - 2",Hospitalisation_table[[#This Row],[City tier]])</f>
        <v>tier - 3</v>
      </c>
      <c r="O675" t="str">
        <f>IF(Hospitalisation_table[[#This Row],[State ID]]="?","Unknown",Hospitalisation_table[[#This Row],[State ID]])</f>
        <v>R1012</v>
      </c>
      <c r="P675" s="20" t="str">
        <f>_xlfn.CONCAT(Hospitalisation_table[[#This Row],[date]],"-",Hospitalisation_table[[#This Row],[Month_Updated]],"-",Hospitalisation_table[[#This Row],[Year_Update]])</f>
        <v>27-Aug-1970</v>
      </c>
      <c r="Q675">
        <f>DATEDIF(Hospitalisation_table[[#This Row],[Date of Birth]],"8-Jun-2023","Y")</f>
        <v>52</v>
      </c>
    </row>
    <row r="676" spans="1:17" x14ac:dyDescent="0.3">
      <c r="A676" t="s">
        <v>1981</v>
      </c>
      <c r="B676" t="str">
        <f>IF(Hospitalisation_table[[#This Row],[Customer ID]]="?","UnKnown",Hospitalisation_table[[#This Row],[Customer ID]])</f>
        <v>Id391</v>
      </c>
      <c r="C676">
        <v>2004</v>
      </c>
      <c r="D676" t="s">
        <v>20</v>
      </c>
      <c r="E676">
        <v>5</v>
      </c>
      <c r="F676">
        <v>0</v>
      </c>
      <c r="G676" s="24">
        <v>26479.4</v>
      </c>
      <c r="H676" t="s">
        <v>11</v>
      </c>
      <c r="I676" t="s">
        <v>11</v>
      </c>
      <c r="J676" t="s">
        <v>42</v>
      </c>
      <c r="K676" t="str">
        <f>IF(Hospitalisation_table[[#This Row],[month]]="?","Sep",Hospitalisation_table[[#This Row],[month]])</f>
        <v>Sep</v>
      </c>
      <c r="L676">
        <f>IF(Hospitalisation_table[[#This Row],[year]] = "?",ROUNDUP(AVERAGE(Hospitalisation_table[year]),0),Hospitalisation_table[[#This Row],[year]])</f>
        <v>2004</v>
      </c>
      <c r="M676" t="str">
        <f>IF(Hospitalisation_table[[#This Row],[Hospital tier]]="?","tier - 2",Hospitalisation_table[[#This Row],[Hospital tier]])</f>
        <v>tier - 2</v>
      </c>
      <c r="N676" t="str">
        <f>IF(Hospitalisation_table[[#This Row],[City tier]]="?","tier - 2",Hospitalisation_table[[#This Row],[City tier]])</f>
        <v>tier - 2</v>
      </c>
      <c r="O676" t="str">
        <f>IF(Hospitalisation_table[[#This Row],[State ID]]="?","Unknown",Hospitalisation_table[[#This Row],[State ID]])</f>
        <v>R1011</v>
      </c>
      <c r="P676" s="20" t="str">
        <f>_xlfn.CONCAT(Hospitalisation_table[[#This Row],[date]],"-",Hospitalisation_table[[#This Row],[Month_Updated]],"-",Hospitalisation_table[[#This Row],[Year_Update]])</f>
        <v>5-Sep-2004</v>
      </c>
      <c r="Q676">
        <f>DATEDIF(Hospitalisation_table[[#This Row],[Date of Birth]],"8-Jun-2023","Y")</f>
        <v>18</v>
      </c>
    </row>
    <row r="677" spans="1:17" x14ac:dyDescent="0.3">
      <c r="A677" t="s">
        <v>1982</v>
      </c>
      <c r="B677" t="str">
        <f>IF(Hospitalisation_table[[#This Row],[Customer ID]]="?","UnKnown",Hospitalisation_table[[#This Row],[Customer ID]])</f>
        <v>Id390</v>
      </c>
      <c r="C677">
        <v>1988</v>
      </c>
      <c r="D677" t="s">
        <v>10</v>
      </c>
      <c r="E677">
        <v>22</v>
      </c>
      <c r="F677">
        <v>3</v>
      </c>
      <c r="G677" s="24">
        <v>26607.89</v>
      </c>
      <c r="H677" t="s">
        <v>11</v>
      </c>
      <c r="I677" t="s">
        <v>16</v>
      </c>
      <c r="J677" t="s">
        <v>42</v>
      </c>
      <c r="K677" t="str">
        <f>IF(Hospitalisation_table[[#This Row],[month]]="?","Sep",Hospitalisation_table[[#This Row],[month]])</f>
        <v>Jul</v>
      </c>
      <c r="L677">
        <f>IF(Hospitalisation_table[[#This Row],[year]] = "?",ROUNDUP(AVERAGE(Hospitalisation_table[year]),0),Hospitalisation_table[[#This Row],[year]])</f>
        <v>1988</v>
      </c>
      <c r="M677" t="str">
        <f>IF(Hospitalisation_table[[#This Row],[Hospital tier]]="?","tier - 2",Hospitalisation_table[[#This Row],[Hospital tier]])</f>
        <v>tier - 2</v>
      </c>
      <c r="N677" t="str">
        <f>IF(Hospitalisation_table[[#This Row],[City tier]]="?","tier - 2",Hospitalisation_table[[#This Row],[City tier]])</f>
        <v>tier - 1</v>
      </c>
      <c r="O677" t="str">
        <f>IF(Hospitalisation_table[[#This Row],[State ID]]="?","Unknown",Hospitalisation_table[[#This Row],[State ID]])</f>
        <v>R1011</v>
      </c>
      <c r="P677" s="20" t="str">
        <f>_xlfn.CONCAT(Hospitalisation_table[[#This Row],[date]],"-",Hospitalisation_table[[#This Row],[Month_Updated]],"-",Hospitalisation_table[[#This Row],[Year_Update]])</f>
        <v>22-Jul-1988</v>
      </c>
      <c r="Q677">
        <f>DATEDIF(Hospitalisation_table[[#This Row],[Date of Birth]],"8-Jun-2023","Y")</f>
        <v>34</v>
      </c>
    </row>
    <row r="678" spans="1:17" x14ac:dyDescent="0.3">
      <c r="A678" t="s">
        <v>2334</v>
      </c>
      <c r="B678" t="str">
        <f>IF(Hospitalisation_table[[#This Row],[Customer ID]]="?","UnKnown",Hospitalisation_table[[#This Row],[Customer ID]])</f>
        <v>Id39</v>
      </c>
      <c r="C678">
        <v>1971</v>
      </c>
      <c r="D678" t="s">
        <v>35</v>
      </c>
      <c r="E678">
        <v>13</v>
      </c>
      <c r="F678">
        <v>2</v>
      </c>
      <c r="G678" s="24">
        <v>44641.2</v>
      </c>
      <c r="H678" t="s">
        <v>11</v>
      </c>
      <c r="I678" t="s">
        <v>12</v>
      </c>
      <c r="J678" t="s">
        <v>247</v>
      </c>
      <c r="K678" t="str">
        <f>IF(Hospitalisation_table[[#This Row],[month]]="?","Sep",Hospitalisation_table[[#This Row],[month]])</f>
        <v>Aug</v>
      </c>
      <c r="L678">
        <f>IF(Hospitalisation_table[[#This Row],[year]] = "?",ROUNDUP(AVERAGE(Hospitalisation_table[year]),0),Hospitalisation_table[[#This Row],[year]])</f>
        <v>1971</v>
      </c>
      <c r="M678" t="str">
        <f>IF(Hospitalisation_table[[#This Row],[Hospital tier]]="?","tier - 2",Hospitalisation_table[[#This Row],[Hospital tier]])</f>
        <v>tier - 2</v>
      </c>
      <c r="N678" t="str">
        <f>IF(Hospitalisation_table[[#This Row],[City tier]]="?","tier - 2",Hospitalisation_table[[#This Row],[City tier]])</f>
        <v>tier - 3</v>
      </c>
      <c r="O678" t="str">
        <f>IF(Hospitalisation_table[[#This Row],[State ID]]="?","Unknown",Hospitalisation_table[[#This Row],[State ID]])</f>
        <v>R1024</v>
      </c>
      <c r="P678" s="20" t="str">
        <f>_xlfn.CONCAT(Hospitalisation_table[[#This Row],[date]],"-",Hospitalisation_table[[#This Row],[Month_Updated]],"-",Hospitalisation_table[[#This Row],[Year_Update]])</f>
        <v>13-Aug-1971</v>
      </c>
      <c r="Q678">
        <f>DATEDIF(Hospitalisation_table[[#This Row],[Date of Birth]],"8-Jun-2023","Y")</f>
        <v>51</v>
      </c>
    </row>
    <row r="679" spans="1:17" x14ac:dyDescent="0.3">
      <c r="A679" t="s">
        <v>1983</v>
      </c>
      <c r="B679" t="str">
        <f>IF(Hospitalisation_table[[#This Row],[Customer ID]]="?","UnKnown",Hospitalisation_table[[#This Row],[Customer ID]])</f>
        <v>Id389</v>
      </c>
      <c r="C679">
        <v>1991</v>
      </c>
      <c r="D679" t="s">
        <v>35</v>
      </c>
      <c r="E679">
        <v>22</v>
      </c>
      <c r="F679">
        <v>3</v>
      </c>
      <c r="G679" s="24">
        <v>26912.560000000001</v>
      </c>
      <c r="H679" t="s">
        <v>11</v>
      </c>
      <c r="I679" t="s">
        <v>11</v>
      </c>
      <c r="J679" t="s">
        <v>42</v>
      </c>
      <c r="K679" t="str">
        <f>IF(Hospitalisation_table[[#This Row],[month]]="?","Sep",Hospitalisation_table[[#This Row],[month]])</f>
        <v>Aug</v>
      </c>
      <c r="L679">
        <f>IF(Hospitalisation_table[[#This Row],[year]] = "?",ROUNDUP(AVERAGE(Hospitalisation_table[year]),0),Hospitalisation_table[[#This Row],[year]])</f>
        <v>1991</v>
      </c>
      <c r="M679" t="str">
        <f>IF(Hospitalisation_table[[#This Row],[Hospital tier]]="?","tier - 2",Hospitalisation_table[[#This Row],[Hospital tier]])</f>
        <v>tier - 2</v>
      </c>
      <c r="N679" t="str">
        <f>IF(Hospitalisation_table[[#This Row],[City tier]]="?","tier - 2",Hospitalisation_table[[#This Row],[City tier]])</f>
        <v>tier - 2</v>
      </c>
      <c r="O679" t="str">
        <f>IF(Hospitalisation_table[[#This Row],[State ID]]="?","Unknown",Hospitalisation_table[[#This Row],[State ID]])</f>
        <v>R1011</v>
      </c>
      <c r="P679" s="20" t="str">
        <f>_xlfn.CONCAT(Hospitalisation_table[[#This Row],[date]],"-",Hospitalisation_table[[#This Row],[Month_Updated]],"-",Hospitalisation_table[[#This Row],[Year_Update]])</f>
        <v>22-Aug-1991</v>
      </c>
      <c r="Q679">
        <f>DATEDIF(Hospitalisation_table[[#This Row],[Date of Birth]],"8-Jun-2023","Y")</f>
        <v>31</v>
      </c>
    </row>
    <row r="680" spans="1:17" x14ac:dyDescent="0.3">
      <c r="A680" t="s">
        <v>1984</v>
      </c>
      <c r="B680" t="str">
        <f>IF(Hospitalisation_table[[#This Row],[Customer ID]]="?","UnKnown",Hospitalisation_table[[#This Row],[Customer ID]])</f>
        <v>Id388</v>
      </c>
      <c r="C680">
        <v>1958</v>
      </c>
      <c r="D680" t="s">
        <v>30</v>
      </c>
      <c r="E680">
        <v>25</v>
      </c>
      <c r="F680">
        <v>0</v>
      </c>
      <c r="G680" s="24">
        <v>26926.51</v>
      </c>
      <c r="H680" t="s">
        <v>11</v>
      </c>
      <c r="I680" t="s">
        <v>16</v>
      </c>
      <c r="J680" t="s">
        <v>13</v>
      </c>
      <c r="K680" t="str">
        <f>IF(Hospitalisation_table[[#This Row],[month]]="?","Sep",Hospitalisation_table[[#This Row],[month]])</f>
        <v>Dec</v>
      </c>
      <c r="L680">
        <f>IF(Hospitalisation_table[[#This Row],[year]] = "?",ROUNDUP(AVERAGE(Hospitalisation_table[year]),0),Hospitalisation_table[[#This Row],[year]])</f>
        <v>1958</v>
      </c>
      <c r="M680" t="str">
        <f>IF(Hospitalisation_table[[#This Row],[Hospital tier]]="?","tier - 2",Hospitalisation_table[[#This Row],[Hospital tier]])</f>
        <v>tier - 2</v>
      </c>
      <c r="N680" t="str">
        <f>IF(Hospitalisation_table[[#This Row],[City tier]]="?","tier - 2",Hospitalisation_table[[#This Row],[City tier]])</f>
        <v>tier - 1</v>
      </c>
      <c r="O680" t="str">
        <f>IF(Hospitalisation_table[[#This Row],[State ID]]="?","Unknown",Hospitalisation_table[[#This Row],[State ID]])</f>
        <v>R1013</v>
      </c>
      <c r="P680" s="20" t="str">
        <f>_xlfn.CONCAT(Hospitalisation_table[[#This Row],[date]],"-",Hospitalisation_table[[#This Row],[Month_Updated]],"-",Hospitalisation_table[[#This Row],[Year_Update]])</f>
        <v>25-Dec-1958</v>
      </c>
      <c r="Q680">
        <f>DATEDIF(Hospitalisation_table[[#This Row],[Date of Birth]],"8-Jun-2023","Y")</f>
        <v>64</v>
      </c>
    </row>
    <row r="681" spans="1:17" x14ac:dyDescent="0.3">
      <c r="A681" t="s">
        <v>1985</v>
      </c>
      <c r="B681" t="str">
        <f>IF(Hospitalisation_table[[#This Row],[Customer ID]]="?","UnKnown",Hospitalisation_table[[#This Row],[Customer ID]])</f>
        <v>Id387</v>
      </c>
      <c r="C681">
        <v>2002</v>
      </c>
      <c r="D681" t="s">
        <v>18</v>
      </c>
      <c r="E681">
        <v>17</v>
      </c>
      <c r="F681">
        <v>0</v>
      </c>
      <c r="G681" s="24">
        <v>26927.69</v>
      </c>
      <c r="H681" t="s">
        <v>11</v>
      </c>
      <c r="I681" t="s">
        <v>11</v>
      </c>
      <c r="J681" t="s">
        <v>42</v>
      </c>
      <c r="K681" t="str">
        <f>IF(Hospitalisation_table[[#This Row],[month]]="?","Sep",Hospitalisation_table[[#This Row],[month]])</f>
        <v>Jun</v>
      </c>
      <c r="L681">
        <f>IF(Hospitalisation_table[[#This Row],[year]] = "?",ROUNDUP(AVERAGE(Hospitalisation_table[year]),0),Hospitalisation_table[[#This Row],[year]])</f>
        <v>2002</v>
      </c>
      <c r="M681" t="str">
        <f>IF(Hospitalisation_table[[#This Row],[Hospital tier]]="?","tier - 2",Hospitalisation_table[[#This Row],[Hospital tier]])</f>
        <v>tier - 2</v>
      </c>
      <c r="N681" t="str">
        <f>IF(Hospitalisation_table[[#This Row],[City tier]]="?","tier - 2",Hospitalisation_table[[#This Row],[City tier]])</f>
        <v>tier - 2</v>
      </c>
      <c r="O681" t="str">
        <f>IF(Hospitalisation_table[[#This Row],[State ID]]="?","Unknown",Hospitalisation_table[[#This Row],[State ID]])</f>
        <v>R1011</v>
      </c>
      <c r="P681" s="20" t="str">
        <f>_xlfn.CONCAT(Hospitalisation_table[[#This Row],[date]],"-",Hospitalisation_table[[#This Row],[Month_Updated]],"-",Hospitalisation_table[[#This Row],[Year_Update]])</f>
        <v>17-Jun-2002</v>
      </c>
      <c r="Q681">
        <f>DATEDIF(Hospitalisation_table[[#This Row],[Date of Birth]],"8-Jun-2023","Y")</f>
        <v>20</v>
      </c>
    </row>
    <row r="682" spans="1:17" x14ac:dyDescent="0.3">
      <c r="A682" t="s">
        <v>1986</v>
      </c>
      <c r="B682" t="str">
        <f>IF(Hospitalisation_table[[#This Row],[Customer ID]]="?","UnKnown",Hospitalisation_table[[#This Row],[Customer ID]])</f>
        <v>Id386</v>
      </c>
      <c r="C682">
        <v>2000</v>
      </c>
      <c r="D682" t="s">
        <v>15</v>
      </c>
      <c r="E682">
        <v>9</v>
      </c>
      <c r="F682">
        <v>0</v>
      </c>
      <c r="G682" s="24">
        <v>26936.98</v>
      </c>
      <c r="H682" t="s">
        <v>11</v>
      </c>
      <c r="I682" t="s">
        <v>12</v>
      </c>
      <c r="J682" t="s">
        <v>42</v>
      </c>
      <c r="K682" t="str">
        <f>IF(Hospitalisation_table[[#This Row],[month]]="?","Sep",Hospitalisation_table[[#This Row],[month]])</f>
        <v>Nov</v>
      </c>
      <c r="L682">
        <f>IF(Hospitalisation_table[[#This Row],[year]] = "?",ROUNDUP(AVERAGE(Hospitalisation_table[year]),0),Hospitalisation_table[[#This Row],[year]])</f>
        <v>2000</v>
      </c>
      <c r="M682" t="str">
        <f>IF(Hospitalisation_table[[#This Row],[Hospital tier]]="?","tier - 2",Hospitalisation_table[[#This Row],[Hospital tier]])</f>
        <v>tier - 2</v>
      </c>
      <c r="N682" t="str">
        <f>IF(Hospitalisation_table[[#This Row],[City tier]]="?","tier - 2",Hospitalisation_table[[#This Row],[City tier]])</f>
        <v>tier - 3</v>
      </c>
      <c r="O682" t="str">
        <f>IF(Hospitalisation_table[[#This Row],[State ID]]="?","Unknown",Hospitalisation_table[[#This Row],[State ID]])</f>
        <v>R1011</v>
      </c>
      <c r="P682" s="20" t="str">
        <f>_xlfn.CONCAT(Hospitalisation_table[[#This Row],[date]],"-",Hospitalisation_table[[#This Row],[Month_Updated]],"-",Hospitalisation_table[[#This Row],[Year_Update]])</f>
        <v>9-Nov-2000</v>
      </c>
      <c r="Q682">
        <f>DATEDIF(Hospitalisation_table[[#This Row],[Date of Birth]],"8-Jun-2023","Y")</f>
        <v>22</v>
      </c>
    </row>
    <row r="683" spans="1:17" x14ac:dyDescent="0.3">
      <c r="A683" t="s">
        <v>1987</v>
      </c>
      <c r="B683" t="str">
        <f>IF(Hospitalisation_table[[#This Row],[Customer ID]]="?","UnKnown",Hospitalisation_table[[#This Row],[Customer ID]])</f>
        <v>Id385</v>
      </c>
      <c r="C683">
        <v>1960</v>
      </c>
      <c r="D683" t="s">
        <v>10</v>
      </c>
      <c r="E683">
        <v>9</v>
      </c>
      <c r="F683">
        <v>1</v>
      </c>
      <c r="G683" s="24">
        <v>27000.98</v>
      </c>
      <c r="H683" t="s">
        <v>11</v>
      </c>
      <c r="I683" t="s">
        <v>11</v>
      </c>
      <c r="J683" t="s">
        <v>13</v>
      </c>
      <c r="K683" t="str">
        <f>IF(Hospitalisation_table[[#This Row],[month]]="?","Sep",Hospitalisation_table[[#This Row],[month]])</f>
        <v>Jul</v>
      </c>
      <c r="L683">
        <f>IF(Hospitalisation_table[[#This Row],[year]] = "?",ROUNDUP(AVERAGE(Hospitalisation_table[year]),0),Hospitalisation_table[[#This Row],[year]])</f>
        <v>1960</v>
      </c>
      <c r="M683" t="str">
        <f>IF(Hospitalisation_table[[#This Row],[Hospital tier]]="?","tier - 2",Hospitalisation_table[[#This Row],[Hospital tier]])</f>
        <v>tier - 2</v>
      </c>
      <c r="N683" t="str">
        <f>IF(Hospitalisation_table[[#This Row],[City tier]]="?","tier - 2",Hospitalisation_table[[#This Row],[City tier]])</f>
        <v>tier - 2</v>
      </c>
      <c r="O683" t="str">
        <f>IF(Hospitalisation_table[[#This Row],[State ID]]="?","Unknown",Hospitalisation_table[[#This Row],[State ID]])</f>
        <v>R1013</v>
      </c>
      <c r="P683" s="20" t="str">
        <f>_xlfn.CONCAT(Hospitalisation_table[[#This Row],[date]],"-",Hospitalisation_table[[#This Row],[Month_Updated]],"-",Hospitalisation_table[[#This Row],[Year_Update]])</f>
        <v>9-Jul-1960</v>
      </c>
      <c r="Q683">
        <f>DATEDIF(Hospitalisation_table[[#This Row],[Date of Birth]],"8-Jun-2023","Y")</f>
        <v>62</v>
      </c>
    </row>
    <row r="684" spans="1:17" x14ac:dyDescent="0.3">
      <c r="A684" t="s">
        <v>1988</v>
      </c>
      <c r="B684" t="str">
        <f>IF(Hospitalisation_table[[#This Row],[Customer ID]]="?","UnKnown",Hospitalisation_table[[#This Row],[Customer ID]])</f>
        <v>Id384</v>
      </c>
      <c r="C684">
        <v>1958</v>
      </c>
      <c r="D684" t="s">
        <v>18</v>
      </c>
      <c r="E684">
        <v>30</v>
      </c>
      <c r="F684">
        <v>0</v>
      </c>
      <c r="G684" s="24">
        <v>27037.91</v>
      </c>
      <c r="H684" t="s">
        <v>11</v>
      </c>
      <c r="I684" t="s">
        <v>11</v>
      </c>
      <c r="J684" t="s">
        <v>13</v>
      </c>
      <c r="K684" t="str">
        <f>IF(Hospitalisation_table[[#This Row],[month]]="?","Sep",Hospitalisation_table[[#This Row],[month]])</f>
        <v>Jun</v>
      </c>
      <c r="L684">
        <f>IF(Hospitalisation_table[[#This Row],[year]] = "?",ROUNDUP(AVERAGE(Hospitalisation_table[year]),0),Hospitalisation_table[[#This Row],[year]])</f>
        <v>1958</v>
      </c>
      <c r="M684" t="str">
        <f>IF(Hospitalisation_table[[#This Row],[Hospital tier]]="?","tier - 2",Hospitalisation_table[[#This Row],[Hospital tier]])</f>
        <v>tier - 2</v>
      </c>
      <c r="N684" t="str">
        <f>IF(Hospitalisation_table[[#This Row],[City tier]]="?","tier - 2",Hospitalisation_table[[#This Row],[City tier]])</f>
        <v>tier - 2</v>
      </c>
      <c r="O684" t="str">
        <f>IF(Hospitalisation_table[[#This Row],[State ID]]="?","Unknown",Hospitalisation_table[[#This Row],[State ID]])</f>
        <v>R1013</v>
      </c>
      <c r="P684" s="20" t="str">
        <f>_xlfn.CONCAT(Hospitalisation_table[[#This Row],[date]],"-",Hospitalisation_table[[#This Row],[Month_Updated]],"-",Hospitalisation_table[[#This Row],[Year_Update]])</f>
        <v>30-Jun-1958</v>
      </c>
      <c r="Q684">
        <f>DATEDIF(Hospitalisation_table[[#This Row],[Date of Birth]],"8-Jun-2023","Y")</f>
        <v>64</v>
      </c>
    </row>
    <row r="685" spans="1:17" x14ac:dyDescent="0.3">
      <c r="A685" t="s">
        <v>1989</v>
      </c>
      <c r="B685" t="str">
        <f>IF(Hospitalisation_table[[#This Row],[Customer ID]]="?","UnKnown",Hospitalisation_table[[#This Row],[Customer ID]])</f>
        <v>Id383</v>
      </c>
      <c r="C685">
        <v>1994</v>
      </c>
      <c r="D685" t="s">
        <v>10</v>
      </c>
      <c r="E685">
        <v>2</v>
      </c>
      <c r="F685">
        <v>0</v>
      </c>
      <c r="G685" s="24">
        <v>27080.639999999999</v>
      </c>
      <c r="H685" t="s">
        <v>11</v>
      </c>
      <c r="I685" t="s">
        <v>11</v>
      </c>
      <c r="J685" t="s">
        <v>42</v>
      </c>
      <c r="K685" t="str">
        <f>IF(Hospitalisation_table[[#This Row],[month]]="?","Sep",Hospitalisation_table[[#This Row],[month]])</f>
        <v>Jul</v>
      </c>
      <c r="L685">
        <f>IF(Hospitalisation_table[[#This Row],[year]] = "?",ROUNDUP(AVERAGE(Hospitalisation_table[year]),0),Hospitalisation_table[[#This Row],[year]])</f>
        <v>1994</v>
      </c>
      <c r="M685" t="str">
        <f>IF(Hospitalisation_table[[#This Row],[Hospital tier]]="?","tier - 2",Hospitalisation_table[[#This Row],[Hospital tier]])</f>
        <v>tier - 2</v>
      </c>
      <c r="N685" t="str">
        <f>IF(Hospitalisation_table[[#This Row],[City tier]]="?","tier - 2",Hospitalisation_table[[#This Row],[City tier]])</f>
        <v>tier - 2</v>
      </c>
      <c r="O685" t="str">
        <f>IF(Hospitalisation_table[[#This Row],[State ID]]="?","Unknown",Hospitalisation_table[[#This Row],[State ID]])</f>
        <v>R1011</v>
      </c>
      <c r="P685" s="20" t="str">
        <f>_xlfn.CONCAT(Hospitalisation_table[[#This Row],[date]],"-",Hospitalisation_table[[#This Row],[Month_Updated]],"-",Hospitalisation_table[[#This Row],[Year_Update]])</f>
        <v>2-Jul-1994</v>
      </c>
      <c r="Q685">
        <f>DATEDIF(Hospitalisation_table[[#This Row],[Date of Birth]],"8-Jun-2023","Y")</f>
        <v>28</v>
      </c>
    </row>
    <row r="686" spans="1:17" x14ac:dyDescent="0.3">
      <c r="A686" t="s">
        <v>1990</v>
      </c>
      <c r="B686" t="str">
        <f>IF(Hospitalisation_table[[#This Row],[Customer ID]]="?","UnKnown",Hospitalisation_table[[#This Row],[Customer ID]])</f>
        <v>Id382</v>
      </c>
      <c r="C686">
        <v>1990</v>
      </c>
      <c r="D686" t="s">
        <v>30</v>
      </c>
      <c r="E686">
        <v>13</v>
      </c>
      <c r="F686">
        <v>3</v>
      </c>
      <c r="G686" s="24">
        <v>27092.38</v>
      </c>
      <c r="H686" t="s">
        <v>11</v>
      </c>
      <c r="I686" t="s">
        <v>12</v>
      </c>
      <c r="J686" t="s">
        <v>42</v>
      </c>
      <c r="K686" t="str">
        <f>IF(Hospitalisation_table[[#This Row],[month]]="?","Sep",Hospitalisation_table[[#This Row],[month]])</f>
        <v>Dec</v>
      </c>
      <c r="L686">
        <f>IF(Hospitalisation_table[[#This Row],[year]] = "?",ROUNDUP(AVERAGE(Hospitalisation_table[year]),0),Hospitalisation_table[[#This Row],[year]])</f>
        <v>1990</v>
      </c>
      <c r="M686" t="str">
        <f>IF(Hospitalisation_table[[#This Row],[Hospital tier]]="?","tier - 2",Hospitalisation_table[[#This Row],[Hospital tier]])</f>
        <v>tier - 2</v>
      </c>
      <c r="N686" t="str">
        <f>IF(Hospitalisation_table[[#This Row],[City tier]]="?","tier - 2",Hospitalisation_table[[#This Row],[City tier]])</f>
        <v>tier - 3</v>
      </c>
      <c r="O686" t="str">
        <f>IF(Hospitalisation_table[[#This Row],[State ID]]="?","Unknown",Hospitalisation_table[[#This Row],[State ID]])</f>
        <v>R1011</v>
      </c>
      <c r="P686" s="20" t="str">
        <f>_xlfn.CONCAT(Hospitalisation_table[[#This Row],[date]],"-",Hospitalisation_table[[#This Row],[Month_Updated]],"-",Hospitalisation_table[[#This Row],[Year_Update]])</f>
        <v>13-Dec-1990</v>
      </c>
      <c r="Q686">
        <f>DATEDIF(Hospitalisation_table[[#This Row],[Date of Birth]],"8-Jun-2023","Y")</f>
        <v>32</v>
      </c>
    </row>
    <row r="687" spans="1:17" x14ac:dyDescent="0.3">
      <c r="A687" t="s">
        <v>1991</v>
      </c>
      <c r="B687" t="str">
        <f>IF(Hospitalisation_table[[#This Row],[Customer ID]]="?","UnKnown",Hospitalisation_table[[#This Row],[Customer ID]])</f>
        <v>Id381</v>
      </c>
      <c r="C687">
        <v>1970</v>
      </c>
      <c r="D687" t="s">
        <v>37</v>
      </c>
      <c r="E687">
        <v>2</v>
      </c>
      <c r="F687">
        <v>0</v>
      </c>
      <c r="G687" s="24">
        <v>27117.99</v>
      </c>
      <c r="H687" t="s">
        <v>11</v>
      </c>
      <c r="I687" t="s">
        <v>11</v>
      </c>
      <c r="J687" t="s">
        <v>13</v>
      </c>
      <c r="K687" t="str">
        <f>IF(Hospitalisation_table[[#This Row],[month]]="?","Sep",Hospitalisation_table[[#This Row],[month]])</f>
        <v>Oct</v>
      </c>
      <c r="L687">
        <f>IF(Hospitalisation_table[[#This Row],[year]] = "?",ROUNDUP(AVERAGE(Hospitalisation_table[year]),0),Hospitalisation_table[[#This Row],[year]])</f>
        <v>1970</v>
      </c>
      <c r="M687" t="str">
        <f>IF(Hospitalisation_table[[#This Row],[Hospital tier]]="?","tier - 2",Hospitalisation_table[[#This Row],[Hospital tier]])</f>
        <v>tier - 2</v>
      </c>
      <c r="N687" t="str">
        <f>IF(Hospitalisation_table[[#This Row],[City tier]]="?","tier - 2",Hospitalisation_table[[#This Row],[City tier]])</f>
        <v>tier - 2</v>
      </c>
      <c r="O687" t="str">
        <f>IF(Hospitalisation_table[[#This Row],[State ID]]="?","Unknown",Hospitalisation_table[[#This Row],[State ID]])</f>
        <v>R1013</v>
      </c>
      <c r="P687" s="20" t="str">
        <f>_xlfn.CONCAT(Hospitalisation_table[[#This Row],[date]],"-",Hospitalisation_table[[#This Row],[Month_Updated]],"-",Hospitalisation_table[[#This Row],[Year_Update]])</f>
        <v>2-Oct-1970</v>
      </c>
      <c r="Q687">
        <f>DATEDIF(Hospitalisation_table[[#This Row],[Date of Birth]],"8-Jun-2023","Y")</f>
        <v>52</v>
      </c>
    </row>
    <row r="688" spans="1:17" x14ac:dyDescent="0.3">
      <c r="A688" t="s">
        <v>1992</v>
      </c>
      <c r="B688" t="str">
        <f>IF(Hospitalisation_table[[#This Row],[Customer ID]]="?","UnKnown",Hospitalisation_table[[#This Row],[Customer ID]])</f>
        <v>Id380</v>
      </c>
      <c r="C688">
        <v>1965</v>
      </c>
      <c r="D688" t="s">
        <v>30</v>
      </c>
      <c r="E688">
        <v>21</v>
      </c>
      <c r="F688">
        <v>0</v>
      </c>
      <c r="G688" s="24">
        <v>27218.44</v>
      </c>
      <c r="H688" t="s">
        <v>11</v>
      </c>
      <c r="I688" t="s">
        <v>16</v>
      </c>
      <c r="J688" t="s">
        <v>356</v>
      </c>
      <c r="K688" t="str">
        <f>IF(Hospitalisation_table[[#This Row],[month]]="?","Sep",Hospitalisation_table[[#This Row],[month]])</f>
        <v>Dec</v>
      </c>
      <c r="L688">
        <f>IF(Hospitalisation_table[[#This Row],[year]] = "?",ROUNDUP(AVERAGE(Hospitalisation_table[year]),0),Hospitalisation_table[[#This Row],[year]])</f>
        <v>1965</v>
      </c>
      <c r="M688" t="str">
        <f>IF(Hospitalisation_table[[#This Row],[Hospital tier]]="?","tier - 2",Hospitalisation_table[[#This Row],[Hospital tier]])</f>
        <v>tier - 2</v>
      </c>
      <c r="N688" t="str">
        <f>IF(Hospitalisation_table[[#This Row],[City tier]]="?","tier - 2",Hospitalisation_table[[#This Row],[City tier]])</f>
        <v>tier - 1</v>
      </c>
      <c r="O688" t="str">
        <f>IF(Hospitalisation_table[[#This Row],[State ID]]="?","Unknown",Hospitalisation_table[[#This Row],[State ID]])</f>
        <v>R1017</v>
      </c>
      <c r="P688" s="20" t="str">
        <f>_xlfn.CONCAT(Hospitalisation_table[[#This Row],[date]],"-",Hospitalisation_table[[#This Row],[Month_Updated]],"-",Hospitalisation_table[[#This Row],[Year_Update]])</f>
        <v>21-Dec-1965</v>
      </c>
      <c r="Q688">
        <f>DATEDIF(Hospitalisation_table[[#This Row],[Date of Birth]],"8-Jun-2023","Y")</f>
        <v>57</v>
      </c>
    </row>
    <row r="689" spans="1:17" x14ac:dyDescent="0.3">
      <c r="A689" t="s">
        <v>2335</v>
      </c>
      <c r="B689" t="str">
        <f>IF(Hospitalisation_table[[#This Row],[Customer ID]]="?","UnKnown",Hospitalisation_table[[#This Row],[Customer ID]])</f>
        <v>Id38</v>
      </c>
      <c r="C689">
        <v>1962</v>
      </c>
      <c r="D689" t="s">
        <v>30</v>
      </c>
      <c r="E689">
        <v>17</v>
      </c>
      <c r="F689">
        <v>0</v>
      </c>
      <c r="G689" s="24">
        <v>45008.959999999999</v>
      </c>
      <c r="H689" t="s">
        <v>11</v>
      </c>
      <c r="I689" t="s">
        <v>11</v>
      </c>
      <c r="J689" t="s">
        <v>13</v>
      </c>
      <c r="K689" t="str">
        <f>IF(Hospitalisation_table[[#This Row],[month]]="?","Sep",Hospitalisation_table[[#This Row],[month]])</f>
        <v>Dec</v>
      </c>
      <c r="L689">
        <f>IF(Hospitalisation_table[[#This Row],[year]] = "?",ROUNDUP(AVERAGE(Hospitalisation_table[year]),0),Hospitalisation_table[[#This Row],[year]])</f>
        <v>1962</v>
      </c>
      <c r="M689" t="str">
        <f>IF(Hospitalisation_table[[#This Row],[Hospital tier]]="?","tier - 2",Hospitalisation_table[[#This Row],[Hospital tier]])</f>
        <v>tier - 2</v>
      </c>
      <c r="N689" t="str">
        <f>IF(Hospitalisation_table[[#This Row],[City tier]]="?","tier - 2",Hospitalisation_table[[#This Row],[City tier]])</f>
        <v>tier - 2</v>
      </c>
      <c r="O689" t="str">
        <f>IF(Hospitalisation_table[[#This Row],[State ID]]="?","Unknown",Hospitalisation_table[[#This Row],[State ID]])</f>
        <v>R1013</v>
      </c>
      <c r="P689" s="20" t="str">
        <f>_xlfn.CONCAT(Hospitalisation_table[[#This Row],[date]],"-",Hospitalisation_table[[#This Row],[Month_Updated]],"-",Hospitalisation_table[[#This Row],[Year_Update]])</f>
        <v>17-Dec-1962</v>
      </c>
      <c r="Q689">
        <f>DATEDIF(Hospitalisation_table[[#This Row],[Date of Birth]],"8-Jun-2023","Y")</f>
        <v>60</v>
      </c>
    </row>
    <row r="690" spans="1:17" x14ac:dyDescent="0.3">
      <c r="A690" t="s">
        <v>1993</v>
      </c>
      <c r="B690" t="str">
        <f>IF(Hospitalisation_table[[#This Row],[Customer ID]]="?","UnKnown",Hospitalisation_table[[#This Row],[Customer ID]])</f>
        <v>Id379</v>
      </c>
      <c r="C690">
        <v>1999</v>
      </c>
      <c r="D690" t="s">
        <v>30</v>
      </c>
      <c r="E690">
        <v>2</v>
      </c>
      <c r="F690">
        <v>0</v>
      </c>
      <c r="G690" s="24">
        <v>27236.959999999999</v>
      </c>
      <c r="H690" t="s">
        <v>11</v>
      </c>
      <c r="I690" t="s">
        <v>16</v>
      </c>
      <c r="J690" t="s">
        <v>42</v>
      </c>
      <c r="K690" t="str">
        <f>IF(Hospitalisation_table[[#This Row],[month]]="?","Sep",Hospitalisation_table[[#This Row],[month]])</f>
        <v>Dec</v>
      </c>
      <c r="L690">
        <f>IF(Hospitalisation_table[[#This Row],[year]] = "?",ROUNDUP(AVERAGE(Hospitalisation_table[year]),0),Hospitalisation_table[[#This Row],[year]])</f>
        <v>1999</v>
      </c>
      <c r="M690" t="str">
        <f>IF(Hospitalisation_table[[#This Row],[Hospital tier]]="?","tier - 2",Hospitalisation_table[[#This Row],[Hospital tier]])</f>
        <v>tier - 2</v>
      </c>
      <c r="N690" t="str">
        <f>IF(Hospitalisation_table[[#This Row],[City tier]]="?","tier - 2",Hospitalisation_table[[#This Row],[City tier]])</f>
        <v>tier - 1</v>
      </c>
      <c r="O690" t="str">
        <f>IF(Hospitalisation_table[[#This Row],[State ID]]="?","Unknown",Hospitalisation_table[[#This Row],[State ID]])</f>
        <v>R1011</v>
      </c>
      <c r="P690" s="20" t="str">
        <f>_xlfn.CONCAT(Hospitalisation_table[[#This Row],[date]],"-",Hospitalisation_table[[#This Row],[Month_Updated]],"-",Hospitalisation_table[[#This Row],[Year_Update]])</f>
        <v>2-Dec-1999</v>
      </c>
      <c r="Q690">
        <f>DATEDIF(Hospitalisation_table[[#This Row],[Date of Birth]],"8-Jun-2023","Y")</f>
        <v>23</v>
      </c>
    </row>
    <row r="691" spans="1:17" x14ac:dyDescent="0.3">
      <c r="A691" t="s">
        <v>1994</v>
      </c>
      <c r="B691" t="str">
        <f>IF(Hospitalisation_table[[#This Row],[Customer ID]]="?","UnKnown",Hospitalisation_table[[#This Row],[Customer ID]])</f>
        <v>Id378</v>
      </c>
      <c r="C691">
        <v>1968</v>
      </c>
      <c r="D691" t="s">
        <v>18</v>
      </c>
      <c r="E691">
        <v>6</v>
      </c>
      <c r="F691">
        <v>3</v>
      </c>
      <c r="G691" s="24">
        <v>27322.73</v>
      </c>
      <c r="H691" t="s">
        <v>11</v>
      </c>
      <c r="I691" t="s">
        <v>11</v>
      </c>
      <c r="J691" t="s">
        <v>13</v>
      </c>
      <c r="K691" t="str">
        <f>IF(Hospitalisation_table[[#This Row],[month]]="?","Sep",Hospitalisation_table[[#This Row],[month]])</f>
        <v>Jun</v>
      </c>
      <c r="L691">
        <f>IF(Hospitalisation_table[[#This Row],[year]] = "?",ROUNDUP(AVERAGE(Hospitalisation_table[year]),0),Hospitalisation_table[[#This Row],[year]])</f>
        <v>1968</v>
      </c>
      <c r="M691" t="str">
        <f>IF(Hospitalisation_table[[#This Row],[Hospital tier]]="?","tier - 2",Hospitalisation_table[[#This Row],[Hospital tier]])</f>
        <v>tier - 2</v>
      </c>
      <c r="N691" t="str">
        <f>IF(Hospitalisation_table[[#This Row],[City tier]]="?","tier - 2",Hospitalisation_table[[#This Row],[City tier]])</f>
        <v>tier - 2</v>
      </c>
      <c r="O691" t="str">
        <f>IF(Hospitalisation_table[[#This Row],[State ID]]="?","Unknown",Hospitalisation_table[[#This Row],[State ID]])</f>
        <v>R1013</v>
      </c>
      <c r="P691" s="20" t="str">
        <f>_xlfn.CONCAT(Hospitalisation_table[[#This Row],[date]],"-",Hospitalisation_table[[#This Row],[Month_Updated]],"-",Hospitalisation_table[[#This Row],[Year_Update]])</f>
        <v>6-Jun-1968</v>
      </c>
      <c r="Q691">
        <f>DATEDIF(Hospitalisation_table[[#This Row],[Date of Birth]],"8-Jun-2023","Y")</f>
        <v>55</v>
      </c>
    </row>
    <row r="692" spans="1:17" x14ac:dyDescent="0.3">
      <c r="A692" t="s">
        <v>1995</v>
      </c>
      <c r="B692" t="str">
        <f>IF(Hospitalisation_table[[#This Row],[Customer ID]]="?","UnKnown",Hospitalisation_table[[#This Row],[Customer ID]])</f>
        <v>Id377</v>
      </c>
      <c r="C692">
        <v>1969</v>
      </c>
      <c r="D692" t="s">
        <v>37</v>
      </c>
      <c r="E692">
        <v>16</v>
      </c>
      <c r="F692">
        <v>0</v>
      </c>
      <c r="G692" s="24">
        <v>27346.04</v>
      </c>
      <c r="H692" t="s">
        <v>11</v>
      </c>
      <c r="I692" t="s">
        <v>11</v>
      </c>
      <c r="J692" t="s">
        <v>13</v>
      </c>
      <c r="K692" t="str">
        <f>IF(Hospitalisation_table[[#This Row],[month]]="?","Sep",Hospitalisation_table[[#This Row],[month]])</f>
        <v>Oct</v>
      </c>
      <c r="L692">
        <f>IF(Hospitalisation_table[[#This Row],[year]] = "?",ROUNDUP(AVERAGE(Hospitalisation_table[year]),0),Hospitalisation_table[[#This Row],[year]])</f>
        <v>1969</v>
      </c>
      <c r="M692" t="str">
        <f>IF(Hospitalisation_table[[#This Row],[Hospital tier]]="?","tier - 2",Hospitalisation_table[[#This Row],[Hospital tier]])</f>
        <v>tier - 2</v>
      </c>
      <c r="N692" t="str">
        <f>IF(Hospitalisation_table[[#This Row],[City tier]]="?","tier - 2",Hospitalisation_table[[#This Row],[City tier]])</f>
        <v>tier - 2</v>
      </c>
      <c r="O692" t="str">
        <f>IF(Hospitalisation_table[[#This Row],[State ID]]="?","Unknown",Hospitalisation_table[[#This Row],[State ID]])</f>
        <v>R1013</v>
      </c>
      <c r="P692" s="20" t="str">
        <f>_xlfn.CONCAT(Hospitalisation_table[[#This Row],[date]],"-",Hospitalisation_table[[#This Row],[Month_Updated]],"-",Hospitalisation_table[[#This Row],[Year_Update]])</f>
        <v>16-Oct-1969</v>
      </c>
      <c r="Q692">
        <f>DATEDIF(Hospitalisation_table[[#This Row],[Date of Birth]],"8-Jun-2023","Y")</f>
        <v>53</v>
      </c>
    </row>
    <row r="693" spans="1:17" x14ac:dyDescent="0.3">
      <c r="A693" t="s">
        <v>1996</v>
      </c>
      <c r="B693" t="str">
        <f>IF(Hospitalisation_table[[#This Row],[Customer ID]]="?","UnKnown",Hospitalisation_table[[#This Row],[Customer ID]])</f>
        <v>Id376</v>
      </c>
      <c r="C693">
        <v>1988</v>
      </c>
      <c r="D693" t="s">
        <v>20</v>
      </c>
      <c r="E693">
        <v>15</v>
      </c>
      <c r="F693">
        <v>2</v>
      </c>
      <c r="G693" s="24">
        <v>27375.9</v>
      </c>
      <c r="H693" t="s">
        <v>11</v>
      </c>
      <c r="I693" t="s">
        <v>12</v>
      </c>
      <c r="J693" t="s">
        <v>164</v>
      </c>
      <c r="K693" t="str">
        <f>IF(Hospitalisation_table[[#This Row],[month]]="?","Sep",Hospitalisation_table[[#This Row],[month]])</f>
        <v>Sep</v>
      </c>
      <c r="L693">
        <f>IF(Hospitalisation_table[[#This Row],[year]] = "?",ROUNDUP(AVERAGE(Hospitalisation_table[year]),0),Hospitalisation_table[[#This Row],[year]])</f>
        <v>1988</v>
      </c>
      <c r="M693" t="str">
        <f>IF(Hospitalisation_table[[#This Row],[Hospital tier]]="?","tier - 2",Hospitalisation_table[[#This Row],[Hospital tier]])</f>
        <v>tier - 2</v>
      </c>
      <c r="N693" t="str">
        <f>IF(Hospitalisation_table[[#This Row],[City tier]]="?","tier - 2",Hospitalisation_table[[#This Row],[City tier]])</f>
        <v>tier - 3</v>
      </c>
      <c r="O693" t="str">
        <f>IF(Hospitalisation_table[[#This Row],[State ID]]="?","Unknown",Hospitalisation_table[[#This Row],[State ID]])</f>
        <v>R1015</v>
      </c>
      <c r="P693" s="20" t="str">
        <f>_xlfn.CONCAT(Hospitalisation_table[[#This Row],[date]],"-",Hospitalisation_table[[#This Row],[Month_Updated]],"-",Hospitalisation_table[[#This Row],[Year_Update]])</f>
        <v>15-Sep-1988</v>
      </c>
      <c r="Q693">
        <f>DATEDIF(Hospitalisation_table[[#This Row],[Date of Birth]],"8-Jun-2023","Y")</f>
        <v>34</v>
      </c>
    </row>
    <row r="694" spans="1:17" x14ac:dyDescent="0.3">
      <c r="A694" t="s">
        <v>1997</v>
      </c>
      <c r="B694" t="str">
        <f>IF(Hospitalisation_table[[#This Row],[Customer ID]]="?","UnKnown",Hospitalisation_table[[#This Row],[Customer ID]])</f>
        <v>Id375</v>
      </c>
      <c r="C694">
        <v>1985</v>
      </c>
      <c r="D694" t="s">
        <v>30</v>
      </c>
      <c r="E694">
        <v>5</v>
      </c>
      <c r="F694">
        <v>3</v>
      </c>
      <c r="G694" s="24">
        <v>27432.73</v>
      </c>
      <c r="H694" t="s">
        <v>11</v>
      </c>
      <c r="I694" t="s">
        <v>16</v>
      </c>
      <c r="J694" t="s">
        <v>42</v>
      </c>
      <c r="K694" t="str">
        <f>IF(Hospitalisation_table[[#This Row],[month]]="?","Sep",Hospitalisation_table[[#This Row],[month]])</f>
        <v>Dec</v>
      </c>
      <c r="L694">
        <f>IF(Hospitalisation_table[[#This Row],[year]] = "?",ROUNDUP(AVERAGE(Hospitalisation_table[year]),0),Hospitalisation_table[[#This Row],[year]])</f>
        <v>1985</v>
      </c>
      <c r="M694" t="str">
        <f>IF(Hospitalisation_table[[#This Row],[Hospital tier]]="?","tier - 2",Hospitalisation_table[[#This Row],[Hospital tier]])</f>
        <v>tier - 2</v>
      </c>
      <c r="N694" t="str">
        <f>IF(Hospitalisation_table[[#This Row],[City tier]]="?","tier - 2",Hospitalisation_table[[#This Row],[City tier]])</f>
        <v>tier - 1</v>
      </c>
      <c r="O694" t="str">
        <f>IF(Hospitalisation_table[[#This Row],[State ID]]="?","Unknown",Hospitalisation_table[[#This Row],[State ID]])</f>
        <v>R1011</v>
      </c>
      <c r="P694" s="20" t="str">
        <f>_xlfn.CONCAT(Hospitalisation_table[[#This Row],[date]],"-",Hospitalisation_table[[#This Row],[Month_Updated]],"-",Hospitalisation_table[[#This Row],[Year_Update]])</f>
        <v>5-Dec-1985</v>
      </c>
      <c r="Q694">
        <f>DATEDIF(Hospitalisation_table[[#This Row],[Date of Birth]],"8-Jun-2023","Y")</f>
        <v>37</v>
      </c>
    </row>
    <row r="695" spans="1:17" x14ac:dyDescent="0.3">
      <c r="A695" t="s">
        <v>1998</v>
      </c>
      <c r="B695" t="str">
        <f>IF(Hospitalisation_table[[#This Row],[Customer ID]]="?","UnKnown",Hospitalisation_table[[#This Row],[Customer ID]])</f>
        <v>Id374</v>
      </c>
      <c r="C695">
        <v>1981</v>
      </c>
      <c r="D695" t="s">
        <v>37</v>
      </c>
      <c r="E695">
        <v>3</v>
      </c>
      <c r="F695">
        <v>1</v>
      </c>
      <c r="G695" s="24">
        <v>27495.59</v>
      </c>
      <c r="H695" t="s">
        <v>11</v>
      </c>
      <c r="I695" t="s">
        <v>16</v>
      </c>
      <c r="J695" t="s">
        <v>42</v>
      </c>
      <c r="K695" t="str">
        <f>IF(Hospitalisation_table[[#This Row],[month]]="?","Sep",Hospitalisation_table[[#This Row],[month]])</f>
        <v>Oct</v>
      </c>
      <c r="L695">
        <f>IF(Hospitalisation_table[[#This Row],[year]] = "?",ROUNDUP(AVERAGE(Hospitalisation_table[year]),0),Hospitalisation_table[[#This Row],[year]])</f>
        <v>1981</v>
      </c>
      <c r="M695" t="str">
        <f>IF(Hospitalisation_table[[#This Row],[Hospital tier]]="?","tier - 2",Hospitalisation_table[[#This Row],[Hospital tier]])</f>
        <v>tier - 2</v>
      </c>
      <c r="N695" t="str">
        <f>IF(Hospitalisation_table[[#This Row],[City tier]]="?","tier - 2",Hospitalisation_table[[#This Row],[City tier]])</f>
        <v>tier - 1</v>
      </c>
      <c r="O695" t="str">
        <f>IF(Hospitalisation_table[[#This Row],[State ID]]="?","Unknown",Hospitalisation_table[[#This Row],[State ID]])</f>
        <v>R1011</v>
      </c>
      <c r="P695" s="20" t="str">
        <f>_xlfn.CONCAT(Hospitalisation_table[[#This Row],[date]],"-",Hospitalisation_table[[#This Row],[Month_Updated]],"-",Hospitalisation_table[[#This Row],[Year_Update]])</f>
        <v>3-Oct-1981</v>
      </c>
      <c r="Q695">
        <f>DATEDIF(Hospitalisation_table[[#This Row],[Date of Birth]],"8-Jun-2023","Y")</f>
        <v>41</v>
      </c>
    </row>
    <row r="696" spans="1:17" x14ac:dyDescent="0.3">
      <c r="A696" t="s">
        <v>1999</v>
      </c>
      <c r="B696" t="str">
        <f>IF(Hospitalisation_table[[#This Row],[Customer ID]]="?","UnKnown",Hospitalisation_table[[#This Row],[Customer ID]])</f>
        <v>Id373</v>
      </c>
      <c r="C696">
        <v>1965</v>
      </c>
      <c r="D696" t="s">
        <v>37</v>
      </c>
      <c r="E696">
        <v>19</v>
      </c>
      <c r="F696">
        <v>0</v>
      </c>
      <c r="G696" s="24">
        <v>27533.91</v>
      </c>
      <c r="H696" t="s">
        <v>11</v>
      </c>
      <c r="I696" t="s">
        <v>12</v>
      </c>
      <c r="J696" t="s">
        <v>13</v>
      </c>
      <c r="K696" t="str">
        <f>IF(Hospitalisation_table[[#This Row],[month]]="?","Sep",Hospitalisation_table[[#This Row],[month]])</f>
        <v>Oct</v>
      </c>
      <c r="L696">
        <f>IF(Hospitalisation_table[[#This Row],[year]] = "?",ROUNDUP(AVERAGE(Hospitalisation_table[year]),0),Hospitalisation_table[[#This Row],[year]])</f>
        <v>1965</v>
      </c>
      <c r="M696" t="str">
        <f>IF(Hospitalisation_table[[#This Row],[Hospital tier]]="?","tier - 2",Hospitalisation_table[[#This Row],[Hospital tier]])</f>
        <v>tier - 2</v>
      </c>
      <c r="N696" t="str">
        <f>IF(Hospitalisation_table[[#This Row],[City tier]]="?","tier - 2",Hospitalisation_table[[#This Row],[City tier]])</f>
        <v>tier - 3</v>
      </c>
      <c r="O696" t="str">
        <f>IF(Hospitalisation_table[[#This Row],[State ID]]="?","Unknown",Hospitalisation_table[[#This Row],[State ID]])</f>
        <v>R1013</v>
      </c>
      <c r="P696" s="20" t="str">
        <f>_xlfn.CONCAT(Hospitalisation_table[[#This Row],[date]],"-",Hospitalisation_table[[#This Row],[Month_Updated]],"-",Hospitalisation_table[[#This Row],[Year_Update]])</f>
        <v>19-Oct-1965</v>
      </c>
      <c r="Q696">
        <f>DATEDIF(Hospitalisation_table[[#This Row],[Date of Birth]],"8-Jun-2023","Y")</f>
        <v>57</v>
      </c>
    </row>
    <row r="697" spans="1:17" x14ac:dyDescent="0.3">
      <c r="A697" t="s">
        <v>2000</v>
      </c>
      <c r="B697" t="str">
        <f>IF(Hospitalisation_table[[#This Row],[Customer ID]]="?","UnKnown",Hospitalisation_table[[#This Row],[Customer ID]])</f>
        <v>Id372</v>
      </c>
      <c r="C697">
        <v>1984</v>
      </c>
      <c r="D697" t="s">
        <v>10</v>
      </c>
      <c r="E697">
        <v>22</v>
      </c>
      <c r="F697">
        <v>3</v>
      </c>
      <c r="G697" s="24">
        <v>27534.53</v>
      </c>
      <c r="H697" t="s">
        <v>11</v>
      </c>
      <c r="I697" t="s">
        <v>11</v>
      </c>
      <c r="J697" t="s">
        <v>42</v>
      </c>
      <c r="K697" t="str">
        <f>IF(Hospitalisation_table[[#This Row],[month]]="?","Sep",Hospitalisation_table[[#This Row],[month]])</f>
        <v>Jul</v>
      </c>
      <c r="L697">
        <f>IF(Hospitalisation_table[[#This Row],[year]] = "?",ROUNDUP(AVERAGE(Hospitalisation_table[year]),0),Hospitalisation_table[[#This Row],[year]])</f>
        <v>1984</v>
      </c>
      <c r="M697" t="str">
        <f>IF(Hospitalisation_table[[#This Row],[Hospital tier]]="?","tier - 2",Hospitalisation_table[[#This Row],[Hospital tier]])</f>
        <v>tier - 2</v>
      </c>
      <c r="N697" t="str">
        <f>IF(Hospitalisation_table[[#This Row],[City tier]]="?","tier - 2",Hospitalisation_table[[#This Row],[City tier]])</f>
        <v>tier - 2</v>
      </c>
      <c r="O697" t="str">
        <f>IF(Hospitalisation_table[[#This Row],[State ID]]="?","Unknown",Hospitalisation_table[[#This Row],[State ID]])</f>
        <v>R1011</v>
      </c>
      <c r="P697" s="20" t="str">
        <f>_xlfn.CONCAT(Hospitalisation_table[[#This Row],[date]],"-",Hospitalisation_table[[#This Row],[Month_Updated]],"-",Hospitalisation_table[[#This Row],[Year_Update]])</f>
        <v>22-Jul-1984</v>
      </c>
      <c r="Q697">
        <f>DATEDIF(Hospitalisation_table[[#This Row],[Date of Birth]],"8-Jun-2023","Y")</f>
        <v>38</v>
      </c>
    </row>
    <row r="698" spans="1:17" x14ac:dyDescent="0.3">
      <c r="A698" t="s">
        <v>2001</v>
      </c>
      <c r="B698" t="str">
        <f>IF(Hospitalisation_table[[#This Row],[Customer ID]]="?","UnKnown",Hospitalisation_table[[#This Row],[Customer ID]])</f>
        <v>Id371</v>
      </c>
      <c r="C698">
        <v>1985</v>
      </c>
      <c r="D698" t="s">
        <v>15</v>
      </c>
      <c r="E698">
        <v>6</v>
      </c>
      <c r="F698">
        <v>3</v>
      </c>
      <c r="G698" s="24">
        <v>27598.93</v>
      </c>
      <c r="H698" t="s">
        <v>11</v>
      </c>
      <c r="I698" t="s">
        <v>16</v>
      </c>
      <c r="J698" t="s">
        <v>42</v>
      </c>
      <c r="K698" t="str">
        <f>IF(Hospitalisation_table[[#This Row],[month]]="?","Sep",Hospitalisation_table[[#This Row],[month]])</f>
        <v>Nov</v>
      </c>
      <c r="L698">
        <f>IF(Hospitalisation_table[[#This Row],[year]] = "?",ROUNDUP(AVERAGE(Hospitalisation_table[year]),0),Hospitalisation_table[[#This Row],[year]])</f>
        <v>1985</v>
      </c>
      <c r="M698" t="str">
        <f>IF(Hospitalisation_table[[#This Row],[Hospital tier]]="?","tier - 2",Hospitalisation_table[[#This Row],[Hospital tier]])</f>
        <v>tier - 2</v>
      </c>
      <c r="N698" t="str">
        <f>IF(Hospitalisation_table[[#This Row],[City tier]]="?","tier - 2",Hospitalisation_table[[#This Row],[City tier]])</f>
        <v>tier - 1</v>
      </c>
      <c r="O698" t="str">
        <f>IF(Hospitalisation_table[[#This Row],[State ID]]="?","Unknown",Hospitalisation_table[[#This Row],[State ID]])</f>
        <v>R1011</v>
      </c>
      <c r="P698" s="20" t="str">
        <f>_xlfn.CONCAT(Hospitalisation_table[[#This Row],[date]],"-",Hospitalisation_table[[#This Row],[Month_Updated]],"-",Hospitalisation_table[[#This Row],[Year_Update]])</f>
        <v>6-Nov-1985</v>
      </c>
      <c r="Q698">
        <f>DATEDIF(Hospitalisation_table[[#This Row],[Date of Birth]],"8-Jun-2023","Y")</f>
        <v>37</v>
      </c>
    </row>
    <row r="699" spans="1:17" x14ac:dyDescent="0.3">
      <c r="A699" t="s">
        <v>2002</v>
      </c>
      <c r="B699" t="str">
        <f>IF(Hospitalisation_table[[#This Row],[Customer ID]]="?","UnKnown",Hospitalisation_table[[#This Row],[Customer ID]])</f>
        <v>Id370</v>
      </c>
      <c r="C699">
        <v>1992</v>
      </c>
      <c r="D699" t="s">
        <v>18</v>
      </c>
      <c r="E699">
        <v>11</v>
      </c>
      <c r="F699">
        <v>0</v>
      </c>
      <c r="G699" s="24">
        <v>27614.71</v>
      </c>
      <c r="H699" t="s">
        <v>11</v>
      </c>
      <c r="I699" t="s">
        <v>12</v>
      </c>
      <c r="J699" t="s">
        <v>42</v>
      </c>
      <c r="K699" t="str">
        <f>IF(Hospitalisation_table[[#This Row],[month]]="?","Sep",Hospitalisation_table[[#This Row],[month]])</f>
        <v>Jun</v>
      </c>
      <c r="L699">
        <f>IF(Hospitalisation_table[[#This Row],[year]] = "?",ROUNDUP(AVERAGE(Hospitalisation_table[year]),0),Hospitalisation_table[[#This Row],[year]])</f>
        <v>1992</v>
      </c>
      <c r="M699" t="str">
        <f>IF(Hospitalisation_table[[#This Row],[Hospital tier]]="?","tier - 2",Hospitalisation_table[[#This Row],[Hospital tier]])</f>
        <v>tier - 2</v>
      </c>
      <c r="N699" t="str">
        <f>IF(Hospitalisation_table[[#This Row],[City tier]]="?","tier - 2",Hospitalisation_table[[#This Row],[City tier]])</f>
        <v>tier - 3</v>
      </c>
      <c r="O699" t="str">
        <f>IF(Hospitalisation_table[[#This Row],[State ID]]="?","Unknown",Hospitalisation_table[[#This Row],[State ID]])</f>
        <v>R1011</v>
      </c>
      <c r="P699" s="20" t="str">
        <f>_xlfn.CONCAT(Hospitalisation_table[[#This Row],[date]],"-",Hospitalisation_table[[#This Row],[Month_Updated]],"-",Hospitalisation_table[[#This Row],[Year_Update]])</f>
        <v>11-Jun-1992</v>
      </c>
      <c r="Q699">
        <f>DATEDIF(Hospitalisation_table[[#This Row],[Date of Birth]],"8-Jun-2023","Y")</f>
        <v>30</v>
      </c>
    </row>
    <row r="700" spans="1:17" x14ac:dyDescent="0.3">
      <c r="A700" t="s">
        <v>2336</v>
      </c>
      <c r="B700" t="str">
        <f>IF(Hospitalisation_table[[#This Row],[Customer ID]]="?","UnKnown",Hospitalisation_table[[#This Row],[Customer ID]])</f>
        <v>Id37</v>
      </c>
      <c r="C700">
        <v>1974</v>
      </c>
      <c r="D700" t="s">
        <v>35</v>
      </c>
      <c r="E700">
        <v>9</v>
      </c>
      <c r="F700">
        <v>2</v>
      </c>
      <c r="G700" s="24">
        <v>45702.02</v>
      </c>
      <c r="H700" t="s">
        <v>11</v>
      </c>
      <c r="I700" t="s">
        <v>11</v>
      </c>
      <c r="J700" t="s">
        <v>23</v>
      </c>
      <c r="K700" t="str">
        <f>IF(Hospitalisation_table[[#This Row],[month]]="?","Sep",Hospitalisation_table[[#This Row],[month]])</f>
        <v>Aug</v>
      </c>
      <c r="L700">
        <f>IF(Hospitalisation_table[[#This Row],[year]] = "?",ROUNDUP(AVERAGE(Hospitalisation_table[year]),0),Hospitalisation_table[[#This Row],[year]])</f>
        <v>1974</v>
      </c>
      <c r="M700" t="str">
        <f>IF(Hospitalisation_table[[#This Row],[Hospital tier]]="?","tier - 2",Hospitalisation_table[[#This Row],[Hospital tier]])</f>
        <v>tier - 2</v>
      </c>
      <c r="N700" t="str">
        <f>IF(Hospitalisation_table[[#This Row],[City tier]]="?","tier - 2",Hospitalisation_table[[#This Row],[City tier]])</f>
        <v>tier - 2</v>
      </c>
      <c r="O700" t="str">
        <f>IF(Hospitalisation_table[[#This Row],[State ID]]="?","Unknown",Hospitalisation_table[[#This Row],[State ID]])</f>
        <v>R1012</v>
      </c>
      <c r="P700" s="20" t="str">
        <f>_xlfn.CONCAT(Hospitalisation_table[[#This Row],[date]],"-",Hospitalisation_table[[#This Row],[Month_Updated]],"-",Hospitalisation_table[[#This Row],[Year_Update]])</f>
        <v>9-Aug-1974</v>
      </c>
      <c r="Q700">
        <f>DATEDIF(Hospitalisation_table[[#This Row],[Date of Birth]],"8-Jun-2023","Y")</f>
        <v>48</v>
      </c>
    </row>
    <row r="701" spans="1:17" x14ac:dyDescent="0.3">
      <c r="A701" t="s">
        <v>2003</v>
      </c>
      <c r="B701" t="str">
        <f>IF(Hospitalisation_table[[#This Row],[Customer ID]]="?","UnKnown",Hospitalisation_table[[#This Row],[Customer ID]])</f>
        <v>Id369</v>
      </c>
      <c r="C701">
        <v>1997</v>
      </c>
      <c r="D701" t="s">
        <v>20</v>
      </c>
      <c r="E701">
        <v>9</v>
      </c>
      <c r="F701">
        <v>0</v>
      </c>
      <c r="G701" s="24">
        <v>27619.360000000001</v>
      </c>
      <c r="H701" t="s">
        <v>11</v>
      </c>
      <c r="I701" t="s">
        <v>12</v>
      </c>
      <c r="J701" t="s">
        <v>42</v>
      </c>
      <c r="K701" t="str">
        <f>IF(Hospitalisation_table[[#This Row],[month]]="?","Sep",Hospitalisation_table[[#This Row],[month]])</f>
        <v>Sep</v>
      </c>
      <c r="L701">
        <f>IF(Hospitalisation_table[[#This Row],[year]] = "?",ROUNDUP(AVERAGE(Hospitalisation_table[year]),0),Hospitalisation_table[[#This Row],[year]])</f>
        <v>1997</v>
      </c>
      <c r="M701" t="str">
        <f>IF(Hospitalisation_table[[#This Row],[Hospital tier]]="?","tier - 2",Hospitalisation_table[[#This Row],[Hospital tier]])</f>
        <v>tier - 2</v>
      </c>
      <c r="N701" t="str">
        <f>IF(Hospitalisation_table[[#This Row],[City tier]]="?","tier - 2",Hospitalisation_table[[#This Row],[City tier]])</f>
        <v>tier - 3</v>
      </c>
      <c r="O701" t="str">
        <f>IF(Hospitalisation_table[[#This Row],[State ID]]="?","Unknown",Hospitalisation_table[[#This Row],[State ID]])</f>
        <v>R1011</v>
      </c>
      <c r="P701" s="20" t="str">
        <f>_xlfn.CONCAT(Hospitalisation_table[[#This Row],[date]],"-",Hospitalisation_table[[#This Row],[Month_Updated]],"-",Hospitalisation_table[[#This Row],[Year_Update]])</f>
        <v>9-Sep-1997</v>
      </c>
      <c r="Q701">
        <f>DATEDIF(Hospitalisation_table[[#This Row],[Date of Birth]],"8-Jun-2023","Y")</f>
        <v>25</v>
      </c>
    </row>
    <row r="702" spans="1:17" x14ac:dyDescent="0.3">
      <c r="A702" t="s">
        <v>2004</v>
      </c>
      <c r="B702" t="str">
        <f>IF(Hospitalisation_table[[#This Row],[Customer ID]]="?","UnKnown",Hospitalisation_table[[#This Row],[Customer ID]])</f>
        <v>Id368</v>
      </c>
      <c r="C702">
        <v>1997</v>
      </c>
      <c r="D702" t="s">
        <v>37</v>
      </c>
      <c r="E702">
        <v>7</v>
      </c>
      <c r="F702">
        <v>0</v>
      </c>
      <c r="G702" s="24">
        <v>27625.17</v>
      </c>
      <c r="H702" t="s">
        <v>16</v>
      </c>
      <c r="I702" t="s">
        <v>16</v>
      </c>
      <c r="J702" t="s">
        <v>42</v>
      </c>
      <c r="K702" t="str">
        <f>IF(Hospitalisation_table[[#This Row],[month]]="?","Sep",Hospitalisation_table[[#This Row],[month]])</f>
        <v>Oct</v>
      </c>
      <c r="L702">
        <f>IF(Hospitalisation_table[[#This Row],[year]] = "?",ROUNDUP(AVERAGE(Hospitalisation_table[year]),0),Hospitalisation_table[[#This Row],[year]])</f>
        <v>1997</v>
      </c>
      <c r="M702" t="str">
        <f>IF(Hospitalisation_table[[#This Row],[Hospital tier]]="?","tier - 2",Hospitalisation_table[[#This Row],[Hospital tier]])</f>
        <v>tier - 1</v>
      </c>
      <c r="N702" t="str">
        <f>IF(Hospitalisation_table[[#This Row],[City tier]]="?","tier - 2",Hospitalisation_table[[#This Row],[City tier]])</f>
        <v>tier - 1</v>
      </c>
      <c r="O702" t="str">
        <f>IF(Hospitalisation_table[[#This Row],[State ID]]="?","Unknown",Hospitalisation_table[[#This Row],[State ID]])</f>
        <v>R1011</v>
      </c>
      <c r="P702" s="20" t="str">
        <f>_xlfn.CONCAT(Hospitalisation_table[[#This Row],[date]],"-",Hospitalisation_table[[#This Row],[Month_Updated]],"-",Hospitalisation_table[[#This Row],[Year_Update]])</f>
        <v>7-Oct-1997</v>
      </c>
      <c r="Q702">
        <f>DATEDIF(Hospitalisation_table[[#This Row],[Date of Birth]],"8-Jun-2023","Y")</f>
        <v>25</v>
      </c>
    </row>
    <row r="703" spans="1:17" x14ac:dyDescent="0.3">
      <c r="A703" t="s">
        <v>2005</v>
      </c>
      <c r="B703" t="str">
        <f>IF(Hospitalisation_table[[#This Row],[Customer ID]]="?","UnKnown",Hospitalisation_table[[#This Row],[Customer ID]])</f>
        <v>Id367</v>
      </c>
      <c r="C703">
        <v>1992</v>
      </c>
      <c r="D703" t="s">
        <v>10</v>
      </c>
      <c r="E703">
        <v>3</v>
      </c>
      <c r="F703">
        <v>0</v>
      </c>
      <c r="G703" s="24">
        <v>27696.11</v>
      </c>
      <c r="H703" t="s">
        <v>16</v>
      </c>
      <c r="I703" t="s">
        <v>11</v>
      </c>
      <c r="J703" t="s">
        <v>42</v>
      </c>
      <c r="K703" t="str">
        <f>IF(Hospitalisation_table[[#This Row],[month]]="?","Sep",Hospitalisation_table[[#This Row],[month]])</f>
        <v>Jul</v>
      </c>
      <c r="L703">
        <f>IF(Hospitalisation_table[[#This Row],[year]] = "?",ROUNDUP(AVERAGE(Hospitalisation_table[year]),0),Hospitalisation_table[[#This Row],[year]])</f>
        <v>1992</v>
      </c>
      <c r="M703" t="str">
        <f>IF(Hospitalisation_table[[#This Row],[Hospital tier]]="?","tier - 2",Hospitalisation_table[[#This Row],[Hospital tier]])</f>
        <v>tier - 1</v>
      </c>
      <c r="N703" t="str">
        <f>IF(Hospitalisation_table[[#This Row],[City tier]]="?","tier - 2",Hospitalisation_table[[#This Row],[City tier]])</f>
        <v>tier - 2</v>
      </c>
      <c r="O703" t="str">
        <f>IF(Hospitalisation_table[[#This Row],[State ID]]="?","Unknown",Hospitalisation_table[[#This Row],[State ID]])</f>
        <v>R1011</v>
      </c>
      <c r="P703" s="20" t="str">
        <f>_xlfn.CONCAT(Hospitalisation_table[[#This Row],[date]],"-",Hospitalisation_table[[#This Row],[Month_Updated]],"-",Hospitalisation_table[[#This Row],[Year_Update]])</f>
        <v>3-Jul-1992</v>
      </c>
      <c r="Q703">
        <f>DATEDIF(Hospitalisation_table[[#This Row],[Date of Birth]],"8-Jun-2023","Y")</f>
        <v>30</v>
      </c>
    </row>
    <row r="704" spans="1:17" x14ac:dyDescent="0.3">
      <c r="A704" t="s">
        <v>2006</v>
      </c>
      <c r="B704" t="str">
        <f>IF(Hospitalisation_table[[#This Row],[Customer ID]]="?","UnKnown",Hospitalisation_table[[#This Row],[Customer ID]])</f>
        <v>Id366</v>
      </c>
      <c r="C704">
        <v>2002</v>
      </c>
      <c r="D704" t="s">
        <v>30</v>
      </c>
      <c r="E704">
        <v>6</v>
      </c>
      <c r="F704">
        <v>1</v>
      </c>
      <c r="G704" s="24">
        <v>27724.29</v>
      </c>
      <c r="H704" t="s">
        <v>16</v>
      </c>
      <c r="I704" t="s">
        <v>12</v>
      </c>
      <c r="J704" t="s">
        <v>13</v>
      </c>
      <c r="K704" t="str">
        <f>IF(Hospitalisation_table[[#This Row],[month]]="?","Sep",Hospitalisation_table[[#This Row],[month]])</f>
        <v>Dec</v>
      </c>
      <c r="L704">
        <f>IF(Hospitalisation_table[[#This Row],[year]] = "?",ROUNDUP(AVERAGE(Hospitalisation_table[year]),0),Hospitalisation_table[[#This Row],[year]])</f>
        <v>2002</v>
      </c>
      <c r="M704" t="str">
        <f>IF(Hospitalisation_table[[#This Row],[Hospital tier]]="?","tier - 2",Hospitalisation_table[[#This Row],[Hospital tier]])</f>
        <v>tier - 1</v>
      </c>
      <c r="N704" t="str">
        <f>IF(Hospitalisation_table[[#This Row],[City tier]]="?","tier - 2",Hospitalisation_table[[#This Row],[City tier]])</f>
        <v>tier - 3</v>
      </c>
      <c r="O704" t="str">
        <f>IF(Hospitalisation_table[[#This Row],[State ID]]="?","Unknown",Hospitalisation_table[[#This Row],[State ID]])</f>
        <v>R1013</v>
      </c>
      <c r="P704" s="20" t="str">
        <f>_xlfn.CONCAT(Hospitalisation_table[[#This Row],[date]],"-",Hospitalisation_table[[#This Row],[Month_Updated]],"-",Hospitalisation_table[[#This Row],[Year_Update]])</f>
        <v>6-Dec-2002</v>
      </c>
      <c r="Q704">
        <f>DATEDIF(Hospitalisation_table[[#This Row],[Date of Birth]],"8-Jun-2023","Y")</f>
        <v>20</v>
      </c>
    </row>
    <row r="705" spans="1:17" x14ac:dyDescent="0.3">
      <c r="A705" t="s">
        <v>2007</v>
      </c>
      <c r="B705" t="str">
        <f>IF(Hospitalisation_table[[#This Row],[Customer ID]]="?","UnKnown",Hospitalisation_table[[#This Row],[Customer ID]])</f>
        <v>Id365</v>
      </c>
      <c r="C705">
        <v>1960</v>
      </c>
      <c r="D705" t="s">
        <v>10</v>
      </c>
      <c r="E705">
        <v>6</v>
      </c>
      <c r="F705">
        <v>0</v>
      </c>
      <c r="G705" s="24">
        <v>27808.73</v>
      </c>
      <c r="H705" t="s">
        <v>16</v>
      </c>
      <c r="I705" t="s">
        <v>16</v>
      </c>
      <c r="J705" t="s">
        <v>13</v>
      </c>
      <c r="K705" t="str">
        <f>IF(Hospitalisation_table[[#This Row],[month]]="?","Sep",Hospitalisation_table[[#This Row],[month]])</f>
        <v>Jul</v>
      </c>
      <c r="L705">
        <f>IF(Hospitalisation_table[[#This Row],[year]] = "?",ROUNDUP(AVERAGE(Hospitalisation_table[year]),0),Hospitalisation_table[[#This Row],[year]])</f>
        <v>1960</v>
      </c>
      <c r="M705" t="str">
        <f>IF(Hospitalisation_table[[#This Row],[Hospital tier]]="?","tier - 2",Hospitalisation_table[[#This Row],[Hospital tier]])</f>
        <v>tier - 1</v>
      </c>
      <c r="N705" t="str">
        <f>IF(Hospitalisation_table[[#This Row],[City tier]]="?","tier - 2",Hospitalisation_table[[#This Row],[City tier]])</f>
        <v>tier - 1</v>
      </c>
      <c r="O705" t="str">
        <f>IF(Hospitalisation_table[[#This Row],[State ID]]="?","Unknown",Hospitalisation_table[[#This Row],[State ID]])</f>
        <v>R1013</v>
      </c>
      <c r="P705" s="20" t="str">
        <f>_xlfn.CONCAT(Hospitalisation_table[[#This Row],[date]],"-",Hospitalisation_table[[#This Row],[Month_Updated]],"-",Hospitalisation_table[[#This Row],[Year_Update]])</f>
        <v>6-Jul-1960</v>
      </c>
      <c r="Q705">
        <f>DATEDIF(Hospitalisation_table[[#This Row],[Date of Birth]],"8-Jun-2023","Y")</f>
        <v>62</v>
      </c>
    </row>
    <row r="706" spans="1:17" x14ac:dyDescent="0.3">
      <c r="A706" t="s">
        <v>2008</v>
      </c>
      <c r="B706" t="str">
        <f>IF(Hospitalisation_table[[#This Row],[Customer ID]]="?","UnKnown",Hospitalisation_table[[#This Row],[Customer ID]])</f>
        <v>Id364</v>
      </c>
      <c r="C706">
        <v>1985</v>
      </c>
      <c r="D706" t="s">
        <v>30</v>
      </c>
      <c r="E706">
        <v>4</v>
      </c>
      <c r="F706">
        <v>3</v>
      </c>
      <c r="G706" s="24">
        <v>27849.94</v>
      </c>
      <c r="H706" t="s">
        <v>16</v>
      </c>
      <c r="I706" t="s">
        <v>16</v>
      </c>
      <c r="J706" t="s">
        <v>42</v>
      </c>
      <c r="K706" t="str">
        <f>IF(Hospitalisation_table[[#This Row],[month]]="?","Sep",Hospitalisation_table[[#This Row],[month]])</f>
        <v>Dec</v>
      </c>
      <c r="L706">
        <f>IF(Hospitalisation_table[[#This Row],[year]] = "?",ROUNDUP(AVERAGE(Hospitalisation_table[year]),0),Hospitalisation_table[[#This Row],[year]])</f>
        <v>1985</v>
      </c>
      <c r="M706" t="str">
        <f>IF(Hospitalisation_table[[#This Row],[Hospital tier]]="?","tier - 2",Hospitalisation_table[[#This Row],[Hospital tier]])</f>
        <v>tier - 1</v>
      </c>
      <c r="N706" t="str">
        <f>IF(Hospitalisation_table[[#This Row],[City tier]]="?","tier - 2",Hospitalisation_table[[#This Row],[City tier]])</f>
        <v>tier - 1</v>
      </c>
      <c r="O706" t="str">
        <f>IF(Hospitalisation_table[[#This Row],[State ID]]="?","Unknown",Hospitalisation_table[[#This Row],[State ID]])</f>
        <v>R1011</v>
      </c>
      <c r="P706" s="20" t="str">
        <f>_xlfn.CONCAT(Hospitalisation_table[[#This Row],[date]],"-",Hospitalisation_table[[#This Row],[Month_Updated]],"-",Hospitalisation_table[[#This Row],[Year_Update]])</f>
        <v>4-Dec-1985</v>
      </c>
      <c r="Q706">
        <f>DATEDIF(Hospitalisation_table[[#This Row],[Date of Birth]],"8-Jun-2023","Y")</f>
        <v>37</v>
      </c>
    </row>
    <row r="707" spans="1:17" x14ac:dyDescent="0.3">
      <c r="A707" t="s">
        <v>2009</v>
      </c>
      <c r="B707" t="str">
        <f>IF(Hospitalisation_table[[#This Row],[Customer ID]]="?","UnKnown",Hospitalisation_table[[#This Row],[Customer ID]])</f>
        <v>Id363</v>
      </c>
      <c r="C707">
        <v>1989</v>
      </c>
      <c r="D707" t="s">
        <v>15</v>
      </c>
      <c r="E707">
        <v>21</v>
      </c>
      <c r="F707">
        <v>3</v>
      </c>
      <c r="G707" s="24">
        <v>27925.86</v>
      </c>
      <c r="H707" t="s">
        <v>16</v>
      </c>
      <c r="I707" t="s">
        <v>11</v>
      </c>
      <c r="J707" t="s">
        <v>42</v>
      </c>
      <c r="K707" t="str">
        <f>IF(Hospitalisation_table[[#This Row],[month]]="?","Sep",Hospitalisation_table[[#This Row],[month]])</f>
        <v>Nov</v>
      </c>
      <c r="L707">
        <f>IF(Hospitalisation_table[[#This Row],[year]] = "?",ROUNDUP(AVERAGE(Hospitalisation_table[year]),0),Hospitalisation_table[[#This Row],[year]])</f>
        <v>1989</v>
      </c>
      <c r="M707" t="str">
        <f>IF(Hospitalisation_table[[#This Row],[Hospital tier]]="?","tier - 2",Hospitalisation_table[[#This Row],[Hospital tier]])</f>
        <v>tier - 1</v>
      </c>
      <c r="N707" t="str">
        <f>IF(Hospitalisation_table[[#This Row],[City tier]]="?","tier - 2",Hospitalisation_table[[#This Row],[City tier]])</f>
        <v>tier - 2</v>
      </c>
      <c r="O707" t="str">
        <f>IF(Hospitalisation_table[[#This Row],[State ID]]="?","Unknown",Hospitalisation_table[[#This Row],[State ID]])</f>
        <v>R1011</v>
      </c>
      <c r="P707" s="20" t="str">
        <f>_xlfn.CONCAT(Hospitalisation_table[[#This Row],[date]],"-",Hospitalisation_table[[#This Row],[Month_Updated]],"-",Hospitalisation_table[[#This Row],[Year_Update]])</f>
        <v>21-Nov-1989</v>
      </c>
      <c r="Q707">
        <f>DATEDIF(Hospitalisation_table[[#This Row],[Date of Birth]],"8-Jun-2023","Y")</f>
        <v>33</v>
      </c>
    </row>
    <row r="708" spans="1:17" x14ac:dyDescent="0.3">
      <c r="A708" t="s">
        <v>2010</v>
      </c>
      <c r="B708" t="str">
        <f>IF(Hospitalisation_table[[#This Row],[Customer ID]]="?","UnKnown",Hospitalisation_table[[#This Row],[Customer ID]])</f>
        <v>Id362</v>
      </c>
      <c r="C708">
        <v>1991</v>
      </c>
      <c r="D708" t="s">
        <v>18</v>
      </c>
      <c r="E708">
        <v>4</v>
      </c>
      <c r="F708">
        <v>3</v>
      </c>
      <c r="G708" s="24">
        <v>27931.11</v>
      </c>
      <c r="H708" t="s">
        <v>16</v>
      </c>
      <c r="I708" t="s">
        <v>12</v>
      </c>
      <c r="J708" t="s">
        <v>42</v>
      </c>
      <c r="K708" t="str">
        <f>IF(Hospitalisation_table[[#This Row],[month]]="?","Sep",Hospitalisation_table[[#This Row],[month]])</f>
        <v>Jun</v>
      </c>
      <c r="L708">
        <f>IF(Hospitalisation_table[[#This Row],[year]] = "?",ROUNDUP(AVERAGE(Hospitalisation_table[year]),0),Hospitalisation_table[[#This Row],[year]])</f>
        <v>1991</v>
      </c>
      <c r="M708" t="str">
        <f>IF(Hospitalisation_table[[#This Row],[Hospital tier]]="?","tier - 2",Hospitalisation_table[[#This Row],[Hospital tier]])</f>
        <v>tier - 1</v>
      </c>
      <c r="N708" t="str">
        <f>IF(Hospitalisation_table[[#This Row],[City tier]]="?","tier - 2",Hospitalisation_table[[#This Row],[City tier]])</f>
        <v>tier - 3</v>
      </c>
      <c r="O708" t="str">
        <f>IF(Hospitalisation_table[[#This Row],[State ID]]="?","Unknown",Hospitalisation_table[[#This Row],[State ID]])</f>
        <v>R1011</v>
      </c>
      <c r="P708" s="20" t="str">
        <f>_xlfn.CONCAT(Hospitalisation_table[[#This Row],[date]],"-",Hospitalisation_table[[#This Row],[Month_Updated]],"-",Hospitalisation_table[[#This Row],[Year_Update]])</f>
        <v>4-Jun-1991</v>
      </c>
      <c r="Q708">
        <f>DATEDIF(Hospitalisation_table[[#This Row],[Date of Birth]],"8-Jun-2023","Y")</f>
        <v>32</v>
      </c>
    </row>
    <row r="709" spans="1:17" x14ac:dyDescent="0.3">
      <c r="A709" t="s">
        <v>2011</v>
      </c>
      <c r="B709" t="str">
        <f>IF(Hospitalisation_table[[#This Row],[Customer ID]]="?","UnKnown",Hospitalisation_table[[#This Row],[Customer ID]])</f>
        <v>Id361</v>
      </c>
      <c r="C709">
        <v>1961</v>
      </c>
      <c r="D709" t="s">
        <v>10</v>
      </c>
      <c r="E709">
        <v>28</v>
      </c>
      <c r="F709">
        <v>3</v>
      </c>
      <c r="G709" s="24">
        <v>27941.29</v>
      </c>
      <c r="H709" t="s">
        <v>16</v>
      </c>
      <c r="I709" t="s">
        <v>12</v>
      </c>
      <c r="J709" t="s">
        <v>42</v>
      </c>
      <c r="K709" t="str">
        <f>IF(Hospitalisation_table[[#This Row],[month]]="?","Sep",Hospitalisation_table[[#This Row],[month]])</f>
        <v>Jul</v>
      </c>
      <c r="L709">
        <f>IF(Hospitalisation_table[[#This Row],[year]] = "?",ROUNDUP(AVERAGE(Hospitalisation_table[year]),0),Hospitalisation_table[[#This Row],[year]])</f>
        <v>1961</v>
      </c>
      <c r="M709" t="str">
        <f>IF(Hospitalisation_table[[#This Row],[Hospital tier]]="?","tier - 2",Hospitalisation_table[[#This Row],[Hospital tier]])</f>
        <v>tier - 1</v>
      </c>
      <c r="N709" t="str">
        <f>IF(Hospitalisation_table[[#This Row],[City tier]]="?","tier - 2",Hospitalisation_table[[#This Row],[City tier]])</f>
        <v>tier - 3</v>
      </c>
      <c r="O709" t="str">
        <f>IF(Hospitalisation_table[[#This Row],[State ID]]="?","Unknown",Hospitalisation_table[[#This Row],[State ID]])</f>
        <v>R1011</v>
      </c>
      <c r="P709" s="20" t="str">
        <f>_xlfn.CONCAT(Hospitalisation_table[[#This Row],[date]],"-",Hospitalisation_table[[#This Row],[Month_Updated]],"-",Hospitalisation_table[[#This Row],[Year_Update]])</f>
        <v>28-Jul-1961</v>
      </c>
      <c r="Q709">
        <f>DATEDIF(Hospitalisation_table[[#This Row],[Date of Birth]],"8-Jun-2023","Y")</f>
        <v>61</v>
      </c>
    </row>
    <row r="710" spans="1:17" x14ac:dyDescent="0.3">
      <c r="A710" t="s">
        <v>2012</v>
      </c>
      <c r="B710" t="str">
        <f>IF(Hospitalisation_table[[#This Row],[Customer ID]]="?","UnKnown",Hospitalisation_table[[#This Row],[Customer ID]])</f>
        <v>Id360</v>
      </c>
      <c r="C710">
        <v>1999</v>
      </c>
      <c r="D710" t="s">
        <v>30</v>
      </c>
      <c r="E710">
        <v>21</v>
      </c>
      <c r="F710">
        <v>0</v>
      </c>
      <c r="G710" s="24">
        <v>27980.77</v>
      </c>
      <c r="H710" t="s">
        <v>16</v>
      </c>
      <c r="I710" t="s">
        <v>16</v>
      </c>
      <c r="J710" t="s">
        <v>42</v>
      </c>
      <c r="K710" t="str">
        <f>IF(Hospitalisation_table[[#This Row],[month]]="?","Sep",Hospitalisation_table[[#This Row],[month]])</f>
        <v>Dec</v>
      </c>
      <c r="L710">
        <f>IF(Hospitalisation_table[[#This Row],[year]] = "?",ROUNDUP(AVERAGE(Hospitalisation_table[year]),0),Hospitalisation_table[[#This Row],[year]])</f>
        <v>1999</v>
      </c>
      <c r="M710" t="str">
        <f>IF(Hospitalisation_table[[#This Row],[Hospital tier]]="?","tier - 2",Hospitalisation_table[[#This Row],[Hospital tier]])</f>
        <v>tier - 1</v>
      </c>
      <c r="N710" t="str">
        <f>IF(Hospitalisation_table[[#This Row],[City tier]]="?","tier - 2",Hospitalisation_table[[#This Row],[City tier]])</f>
        <v>tier - 1</v>
      </c>
      <c r="O710" t="str">
        <f>IF(Hospitalisation_table[[#This Row],[State ID]]="?","Unknown",Hospitalisation_table[[#This Row],[State ID]])</f>
        <v>R1011</v>
      </c>
      <c r="P710" s="20" t="str">
        <f>_xlfn.CONCAT(Hospitalisation_table[[#This Row],[date]],"-",Hospitalisation_table[[#This Row],[Month_Updated]],"-",Hospitalisation_table[[#This Row],[Year_Update]])</f>
        <v>21-Dec-1999</v>
      </c>
      <c r="Q710">
        <f>DATEDIF(Hospitalisation_table[[#This Row],[Date of Birth]],"8-Jun-2023","Y")</f>
        <v>23</v>
      </c>
    </row>
    <row r="711" spans="1:17" x14ac:dyDescent="0.3">
      <c r="A711" t="s">
        <v>2337</v>
      </c>
      <c r="B711" t="str">
        <f>IF(Hospitalisation_table[[#This Row],[Customer ID]]="?","UnKnown",Hospitalisation_table[[#This Row],[Customer ID]])</f>
        <v>Id36</v>
      </c>
      <c r="C711">
        <v>1960</v>
      </c>
      <c r="D711" t="s">
        <v>30</v>
      </c>
      <c r="E711">
        <v>21</v>
      </c>
      <c r="F711">
        <v>0</v>
      </c>
      <c r="G711" s="24">
        <v>45710.21</v>
      </c>
      <c r="H711" t="s">
        <v>11</v>
      </c>
      <c r="I711" t="s">
        <v>11</v>
      </c>
      <c r="J711" t="s">
        <v>168</v>
      </c>
      <c r="K711" t="str">
        <f>IF(Hospitalisation_table[[#This Row],[month]]="?","Sep",Hospitalisation_table[[#This Row],[month]])</f>
        <v>Dec</v>
      </c>
      <c r="L711">
        <f>IF(Hospitalisation_table[[#This Row],[year]] = "?",ROUNDUP(AVERAGE(Hospitalisation_table[year]),0),Hospitalisation_table[[#This Row],[year]])</f>
        <v>1960</v>
      </c>
      <c r="M711" t="str">
        <f>IF(Hospitalisation_table[[#This Row],[Hospital tier]]="?","tier - 2",Hospitalisation_table[[#This Row],[Hospital tier]])</f>
        <v>tier - 2</v>
      </c>
      <c r="N711" t="str">
        <f>IF(Hospitalisation_table[[#This Row],[City tier]]="?","tier - 2",Hospitalisation_table[[#This Row],[City tier]])</f>
        <v>tier - 2</v>
      </c>
      <c r="O711" t="str">
        <f>IF(Hospitalisation_table[[#This Row],[State ID]]="?","Unknown",Hospitalisation_table[[#This Row],[State ID]])</f>
        <v>R1016</v>
      </c>
      <c r="P711" s="20" t="str">
        <f>_xlfn.CONCAT(Hospitalisation_table[[#This Row],[date]],"-",Hospitalisation_table[[#This Row],[Month_Updated]],"-",Hospitalisation_table[[#This Row],[Year_Update]])</f>
        <v>21-Dec-1960</v>
      </c>
      <c r="Q711">
        <f>DATEDIF(Hospitalisation_table[[#This Row],[Date of Birth]],"8-Jun-2023","Y")</f>
        <v>62</v>
      </c>
    </row>
    <row r="712" spans="1:17" x14ac:dyDescent="0.3">
      <c r="A712" t="s">
        <v>2013</v>
      </c>
      <c r="B712" t="str">
        <f>IF(Hospitalisation_table[[#This Row],[Customer ID]]="?","UnKnown",Hospitalisation_table[[#This Row],[Customer ID]])</f>
        <v>Id359</v>
      </c>
      <c r="C712">
        <v>1985</v>
      </c>
      <c r="D712" t="s">
        <v>15</v>
      </c>
      <c r="E712">
        <v>29</v>
      </c>
      <c r="F712">
        <v>3</v>
      </c>
      <c r="G712" s="24">
        <v>28006.94</v>
      </c>
      <c r="H712" t="s">
        <v>16</v>
      </c>
      <c r="I712" t="s">
        <v>11</v>
      </c>
      <c r="J712" t="s">
        <v>42</v>
      </c>
      <c r="K712" t="str">
        <f>IF(Hospitalisation_table[[#This Row],[month]]="?","Sep",Hospitalisation_table[[#This Row],[month]])</f>
        <v>Nov</v>
      </c>
      <c r="L712">
        <f>IF(Hospitalisation_table[[#This Row],[year]] = "?",ROUNDUP(AVERAGE(Hospitalisation_table[year]),0),Hospitalisation_table[[#This Row],[year]])</f>
        <v>1985</v>
      </c>
      <c r="M712" t="str">
        <f>IF(Hospitalisation_table[[#This Row],[Hospital tier]]="?","tier - 2",Hospitalisation_table[[#This Row],[Hospital tier]])</f>
        <v>tier - 1</v>
      </c>
      <c r="N712" t="str">
        <f>IF(Hospitalisation_table[[#This Row],[City tier]]="?","tier - 2",Hospitalisation_table[[#This Row],[City tier]])</f>
        <v>tier - 2</v>
      </c>
      <c r="O712" t="str">
        <f>IF(Hospitalisation_table[[#This Row],[State ID]]="?","Unknown",Hospitalisation_table[[#This Row],[State ID]])</f>
        <v>R1011</v>
      </c>
      <c r="P712" s="20" t="str">
        <f>_xlfn.CONCAT(Hospitalisation_table[[#This Row],[date]],"-",Hospitalisation_table[[#This Row],[Month_Updated]],"-",Hospitalisation_table[[#This Row],[Year_Update]])</f>
        <v>29-Nov-1985</v>
      </c>
      <c r="Q712">
        <f>DATEDIF(Hospitalisation_table[[#This Row],[Date of Birth]],"8-Jun-2023","Y")</f>
        <v>37</v>
      </c>
    </row>
    <row r="713" spans="1:17" x14ac:dyDescent="0.3">
      <c r="A713" t="s">
        <v>2014</v>
      </c>
      <c r="B713" t="str">
        <f>IF(Hospitalisation_table[[#This Row],[Customer ID]]="?","UnKnown",Hospitalisation_table[[#This Row],[Customer ID]])</f>
        <v>Id358</v>
      </c>
      <c r="C713">
        <v>1960</v>
      </c>
      <c r="D713" t="s">
        <v>15</v>
      </c>
      <c r="E713">
        <v>22</v>
      </c>
      <c r="F713">
        <v>0</v>
      </c>
      <c r="G713" s="24">
        <v>28101.33</v>
      </c>
      <c r="H713" t="s">
        <v>16</v>
      </c>
      <c r="I713" t="s">
        <v>11</v>
      </c>
      <c r="J713" t="s">
        <v>166</v>
      </c>
      <c r="K713" t="str">
        <f>IF(Hospitalisation_table[[#This Row],[month]]="?","Sep",Hospitalisation_table[[#This Row],[month]])</f>
        <v>Nov</v>
      </c>
      <c r="L713">
        <f>IF(Hospitalisation_table[[#This Row],[year]] = "?",ROUNDUP(AVERAGE(Hospitalisation_table[year]),0),Hospitalisation_table[[#This Row],[year]])</f>
        <v>1960</v>
      </c>
      <c r="M713" t="str">
        <f>IF(Hospitalisation_table[[#This Row],[Hospital tier]]="?","tier - 2",Hospitalisation_table[[#This Row],[Hospital tier]])</f>
        <v>tier - 1</v>
      </c>
      <c r="N713" t="str">
        <f>IF(Hospitalisation_table[[#This Row],[City tier]]="?","tier - 2",Hospitalisation_table[[#This Row],[City tier]])</f>
        <v>tier - 2</v>
      </c>
      <c r="O713" t="str">
        <f>IF(Hospitalisation_table[[#This Row],[State ID]]="?","Unknown",Hospitalisation_table[[#This Row],[State ID]])</f>
        <v>R1019</v>
      </c>
      <c r="P713" s="20" t="str">
        <f>_xlfn.CONCAT(Hospitalisation_table[[#This Row],[date]],"-",Hospitalisation_table[[#This Row],[Month_Updated]],"-",Hospitalisation_table[[#This Row],[Year_Update]])</f>
        <v>22-Nov-1960</v>
      </c>
      <c r="Q713">
        <f>DATEDIF(Hospitalisation_table[[#This Row],[Date of Birth]],"8-Jun-2023","Y")</f>
        <v>62</v>
      </c>
    </row>
    <row r="714" spans="1:17" x14ac:dyDescent="0.3">
      <c r="A714" t="s">
        <v>2015</v>
      </c>
      <c r="B714" t="str">
        <f>IF(Hospitalisation_table[[#This Row],[Customer ID]]="?","UnKnown",Hospitalisation_table[[#This Row],[Customer ID]])</f>
        <v>Id357</v>
      </c>
      <c r="C714">
        <v>1999</v>
      </c>
      <c r="D714" t="s">
        <v>20</v>
      </c>
      <c r="E714">
        <v>6</v>
      </c>
      <c r="F714">
        <v>0</v>
      </c>
      <c r="G714" s="24">
        <v>28245.34</v>
      </c>
      <c r="H714" t="s">
        <v>16</v>
      </c>
      <c r="I714" t="s">
        <v>12</v>
      </c>
      <c r="J714" t="s">
        <v>42</v>
      </c>
      <c r="K714" t="str">
        <f>IF(Hospitalisation_table[[#This Row],[month]]="?","Sep",Hospitalisation_table[[#This Row],[month]])</f>
        <v>Sep</v>
      </c>
      <c r="L714">
        <f>IF(Hospitalisation_table[[#This Row],[year]] = "?",ROUNDUP(AVERAGE(Hospitalisation_table[year]),0),Hospitalisation_table[[#This Row],[year]])</f>
        <v>1999</v>
      </c>
      <c r="M714" t="str">
        <f>IF(Hospitalisation_table[[#This Row],[Hospital tier]]="?","tier - 2",Hospitalisation_table[[#This Row],[Hospital tier]])</f>
        <v>tier - 1</v>
      </c>
      <c r="N714" t="str">
        <f>IF(Hospitalisation_table[[#This Row],[City tier]]="?","tier - 2",Hospitalisation_table[[#This Row],[City tier]])</f>
        <v>tier - 3</v>
      </c>
      <c r="O714" t="str">
        <f>IF(Hospitalisation_table[[#This Row],[State ID]]="?","Unknown",Hospitalisation_table[[#This Row],[State ID]])</f>
        <v>R1011</v>
      </c>
      <c r="P714" s="20" t="str">
        <f>_xlfn.CONCAT(Hospitalisation_table[[#This Row],[date]],"-",Hospitalisation_table[[#This Row],[Month_Updated]],"-",Hospitalisation_table[[#This Row],[Year_Update]])</f>
        <v>6-Sep-1999</v>
      </c>
      <c r="Q714">
        <f>DATEDIF(Hospitalisation_table[[#This Row],[Date of Birth]],"8-Jun-2023","Y")</f>
        <v>23</v>
      </c>
    </row>
    <row r="715" spans="1:17" x14ac:dyDescent="0.3">
      <c r="A715" t="s">
        <v>2016</v>
      </c>
      <c r="B715" t="str">
        <f>IF(Hospitalisation_table[[#This Row],[Customer ID]]="?","UnKnown",Hospitalisation_table[[#This Row],[Customer ID]])</f>
        <v>Id356</v>
      </c>
      <c r="C715">
        <v>1963</v>
      </c>
      <c r="D715" t="s">
        <v>15</v>
      </c>
      <c r="E715">
        <v>25</v>
      </c>
      <c r="F715">
        <v>1</v>
      </c>
      <c r="G715" s="24">
        <v>28287.9</v>
      </c>
      <c r="H715" t="s">
        <v>16</v>
      </c>
      <c r="I715" t="s">
        <v>16</v>
      </c>
      <c r="J715" t="s">
        <v>13</v>
      </c>
      <c r="K715" t="str">
        <f>IF(Hospitalisation_table[[#This Row],[month]]="?","Sep",Hospitalisation_table[[#This Row],[month]])</f>
        <v>Nov</v>
      </c>
      <c r="L715">
        <f>IF(Hospitalisation_table[[#This Row],[year]] = "?",ROUNDUP(AVERAGE(Hospitalisation_table[year]),0),Hospitalisation_table[[#This Row],[year]])</f>
        <v>1963</v>
      </c>
      <c r="M715" t="str">
        <f>IF(Hospitalisation_table[[#This Row],[Hospital tier]]="?","tier - 2",Hospitalisation_table[[#This Row],[Hospital tier]])</f>
        <v>tier - 1</v>
      </c>
      <c r="N715" t="str">
        <f>IF(Hospitalisation_table[[#This Row],[City tier]]="?","tier - 2",Hospitalisation_table[[#This Row],[City tier]])</f>
        <v>tier - 1</v>
      </c>
      <c r="O715" t="str">
        <f>IF(Hospitalisation_table[[#This Row],[State ID]]="?","Unknown",Hospitalisation_table[[#This Row],[State ID]])</f>
        <v>R1013</v>
      </c>
      <c r="P715" s="20" t="str">
        <f>_xlfn.CONCAT(Hospitalisation_table[[#This Row],[date]],"-",Hospitalisation_table[[#This Row],[Month_Updated]],"-",Hospitalisation_table[[#This Row],[Year_Update]])</f>
        <v>25-Nov-1963</v>
      </c>
      <c r="Q715">
        <f>DATEDIF(Hospitalisation_table[[#This Row],[Date of Birth]],"8-Jun-2023","Y")</f>
        <v>59</v>
      </c>
    </row>
    <row r="716" spans="1:17" x14ac:dyDescent="0.3">
      <c r="A716" t="s">
        <v>2017</v>
      </c>
      <c r="B716" t="str">
        <f>IF(Hospitalisation_table[[#This Row],[Customer ID]]="?","UnKnown",Hospitalisation_table[[#This Row],[Customer ID]])</f>
        <v>Id355</v>
      </c>
      <c r="C716">
        <v>1990</v>
      </c>
      <c r="D716" t="s">
        <v>30</v>
      </c>
      <c r="E716">
        <v>24</v>
      </c>
      <c r="F716">
        <v>3</v>
      </c>
      <c r="G716" s="24">
        <v>28302.33</v>
      </c>
      <c r="H716" t="s">
        <v>16</v>
      </c>
      <c r="I716" t="s">
        <v>11</v>
      </c>
      <c r="J716" t="s">
        <v>42</v>
      </c>
      <c r="K716" t="str">
        <f>IF(Hospitalisation_table[[#This Row],[month]]="?","Sep",Hospitalisation_table[[#This Row],[month]])</f>
        <v>Dec</v>
      </c>
      <c r="L716">
        <f>IF(Hospitalisation_table[[#This Row],[year]] = "?",ROUNDUP(AVERAGE(Hospitalisation_table[year]),0),Hospitalisation_table[[#This Row],[year]])</f>
        <v>1990</v>
      </c>
      <c r="M716" t="str">
        <f>IF(Hospitalisation_table[[#This Row],[Hospital tier]]="?","tier - 2",Hospitalisation_table[[#This Row],[Hospital tier]])</f>
        <v>tier - 1</v>
      </c>
      <c r="N716" t="str">
        <f>IF(Hospitalisation_table[[#This Row],[City tier]]="?","tier - 2",Hospitalisation_table[[#This Row],[City tier]])</f>
        <v>tier - 2</v>
      </c>
      <c r="O716" t="str">
        <f>IF(Hospitalisation_table[[#This Row],[State ID]]="?","Unknown",Hospitalisation_table[[#This Row],[State ID]])</f>
        <v>R1011</v>
      </c>
      <c r="P716" s="20" t="str">
        <f>_xlfn.CONCAT(Hospitalisation_table[[#This Row],[date]],"-",Hospitalisation_table[[#This Row],[Month_Updated]],"-",Hospitalisation_table[[#This Row],[Year_Update]])</f>
        <v>24-Dec-1990</v>
      </c>
      <c r="Q716">
        <f>DATEDIF(Hospitalisation_table[[#This Row],[Date of Birth]],"8-Jun-2023","Y")</f>
        <v>32</v>
      </c>
    </row>
    <row r="717" spans="1:17" x14ac:dyDescent="0.3">
      <c r="A717" t="s">
        <v>2018</v>
      </c>
      <c r="B717" t="str">
        <f>IF(Hospitalisation_table[[#This Row],[Customer ID]]="?","UnKnown",Hospitalisation_table[[#This Row],[Customer ID]])</f>
        <v>Id354</v>
      </c>
      <c r="C717">
        <v>1977</v>
      </c>
      <c r="D717" t="s">
        <v>30</v>
      </c>
      <c r="E717">
        <v>2</v>
      </c>
      <c r="F717">
        <v>1</v>
      </c>
      <c r="G717" s="24">
        <v>28340.19</v>
      </c>
      <c r="H717" t="s">
        <v>16</v>
      </c>
      <c r="I717" t="s">
        <v>11</v>
      </c>
      <c r="J717" t="s">
        <v>23</v>
      </c>
      <c r="K717" t="str">
        <f>IF(Hospitalisation_table[[#This Row],[month]]="?","Sep",Hospitalisation_table[[#This Row],[month]])</f>
        <v>Dec</v>
      </c>
      <c r="L717">
        <f>IF(Hospitalisation_table[[#This Row],[year]] = "?",ROUNDUP(AVERAGE(Hospitalisation_table[year]),0),Hospitalisation_table[[#This Row],[year]])</f>
        <v>1977</v>
      </c>
      <c r="M717" t="str">
        <f>IF(Hospitalisation_table[[#This Row],[Hospital tier]]="?","tier - 2",Hospitalisation_table[[#This Row],[Hospital tier]])</f>
        <v>tier - 1</v>
      </c>
      <c r="N717" t="str">
        <f>IF(Hospitalisation_table[[#This Row],[City tier]]="?","tier - 2",Hospitalisation_table[[#This Row],[City tier]])</f>
        <v>tier - 2</v>
      </c>
      <c r="O717" t="str">
        <f>IF(Hospitalisation_table[[#This Row],[State ID]]="?","Unknown",Hospitalisation_table[[#This Row],[State ID]])</f>
        <v>R1012</v>
      </c>
      <c r="P717" s="20" t="str">
        <f>_xlfn.CONCAT(Hospitalisation_table[[#This Row],[date]],"-",Hospitalisation_table[[#This Row],[Month_Updated]],"-",Hospitalisation_table[[#This Row],[Year_Update]])</f>
        <v>2-Dec-1977</v>
      </c>
      <c r="Q717">
        <f>DATEDIF(Hospitalisation_table[[#This Row],[Date of Birth]],"8-Jun-2023","Y")</f>
        <v>45</v>
      </c>
    </row>
    <row r="718" spans="1:17" x14ac:dyDescent="0.3">
      <c r="A718" t="s">
        <v>2019</v>
      </c>
      <c r="B718" t="str">
        <f>IF(Hospitalisation_table[[#This Row],[Customer ID]]="?","UnKnown",Hospitalisation_table[[#This Row],[Customer ID]])</f>
        <v>Id353</v>
      </c>
      <c r="C718">
        <v>1974</v>
      </c>
      <c r="D718" t="s">
        <v>20</v>
      </c>
      <c r="E718">
        <v>16</v>
      </c>
      <c r="F718">
        <v>1</v>
      </c>
      <c r="G718" s="24">
        <v>28468.92</v>
      </c>
      <c r="H718" t="s">
        <v>16</v>
      </c>
      <c r="I718" t="s">
        <v>16</v>
      </c>
      <c r="J718" t="s">
        <v>23</v>
      </c>
      <c r="K718" t="str">
        <f>IF(Hospitalisation_table[[#This Row],[month]]="?","Sep",Hospitalisation_table[[#This Row],[month]])</f>
        <v>Sep</v>
      </c>
      <c r="L718">
        <f>IF(Hospitalisation_table[[#This Row],[year]] = "?",ROUNDUP(AVERAGE(Hospitalisation_table[year]),0),Hospitalisation_table[[#This Row],[year]])</f>
        <v>1974</v>
      </c>
      <c r="M718" t="str">
        <f>IF(Hospitalisation_table[[#This Row],[Hospital tier]]="?","tier - 2",Hospitalisation_table[[#This Row],[Hospital tier]])</f>
        <v>tier - 1</v>
      </c>
      <c r="N718" t="str">
        <f>IF(Hospitalisation_table[[#This Row],[City tier]]="?","tier - 2",Hospitalisation_table[[#This Row],[City tier]])</f>
        <v>tier - 1</v>
      </c>
      <c r="O718" t="str">
        <f>IF(Hospitalisation_table[[#This Row],[State ID]]="?","Unknown",Hospitalisation_table[[#This Row],[State ID]])</f>
        <v>R1012</v>
      </c>
      <c r="P718" s="20" t="str">
        <f>_xlfn.CONCAT(Hospitalisation_table[[#This Row],[date]],"-",Hospitalisation_table[[#This Row],[Month_Updated]],"-",Hospitalisation_table[[#This Row],[Year_Update]])</f>
        <v>16-Sep-1974</v>
      </c>
      <c r="Q718">
        <f>DATEDIF(Hospitalisation_table[[#This Row],[Date of Birth]],"8-Jun-2023","Y")</f>
        <v>48</v>
      </c>
    </row>
    <row r="719" spans="1:17" x14ac:dyDescent="0.3">
      <c r="A719" t="s">
        <v>2020</v>
      </c>
      <c r="B719" t="str">
        <f>IF(Hospitalisation_table[[#This Row],[Customer ID]]="?","UnKnown",Hospitalisation_table[[#This Row],[Customer ID]])</f>
        <v>Id352</v>
      </c>
      <c r="C719">
        <v>1982</v>
      </c>
      <c r="D719" t="s">
        <v>30</v>
      </c>
      <c r="E719">
        <v>11</v>
      </c>
      <c r="F719">
        <v>1</v>
      </c>
      <c r="G719" s="24">
        <v>28476.73</v>
      </c>
      <c r="H719" t="s">
        <v>16</v>
      </c>
      <c r="I719" t="s">
        <v>11</v>
      </c>
      <c r="J719" t="s">
        <v>23</v>
      </c>
      <c r="K719" t="str">
        <f>IF(Hospitalisation_table[[#This Row],[month]]="?","Sep",Hospitalisation_table[[#This Row],[month]])</f>
        <v>Dec</v>
      </c>
      <c r="L719">
        <f>IF(Hospitalisation_table[[#This Row],[year]] = "?",ROUNDUP(AVERAGE(Hospitalisation_table[year]),0),Hospitalisation_table[[#This Row],[year]])</f>
        <v>1982</v>
      </c>
      <c r="M719" t="str">
        <f>IF(Hospitalisation_table[[#This Row],[Hospital tier]]="?","tier - 2",Hospitalisation_table[[#This Row],[Hospital tier]])</f>
        <v>tier - 1</v>
      </c>
      <c r="N719" t="str">
        <f>IF(Hospitalisation_table[[#This Row],[City tier]]="?","tier - 2",Hospitalisation_table[[#This Row],[City tier]])</f>
        <v>tier - 2</v>
      </c>
      <c r="O719" t="str">
        <f>IF(Hospitalisation_table[[#This Row],[State ID]]="?","Unknown",Hospitalisation_table[[#This Row],[State ID]])</f>
        <v>R1012</v>
      </c>
      <c r="P719" s="20" t="str">
        <f>_xlfn.CONCAT(Hospitalisation_table[[#This Row],[date]],"-",Hospitalisation_table[[#This Row],[Month_Updated]],"-",Hospitalisation_table[[#This Row],[Year_Update]])</f>
        <v>11-Dec-1982</v>
      </c>
      <c r="Q719">
        <f>DATEDIF(Hospitalisation_table[[#This Row],[Date of Birth]],"8-Jun-2023","Y")</f>
        <v>40</v>
      </c>
    </row>
    <row r="720" spans="1:17" x14ac:dyDescent="0.3">
      <c r="A720" t="s">
        <v>2021</v>
      </c>
      <c r="B720" t="str">
        <f>IF(Hospitalisation_table[[#This Row],[Customer ID]]="?","UnKnown",Hospitalisation_table[[#This Row],[Customer ID]])</f>
        <v>Id351</v>
      </c>
      <c r="C720">
        <v>1985</v>
      </c>
      <c r="D720" t="s">
        <v>20</v>
      </c>
      <c r="E720">
        <v>27</v>
      </c>
      <c r="F720">
        <v>3</v>
      </c>
      <c r="G720" s="24">
        <v>28542.86</v>
      </c>
      <c r="H720" t="s">
        <v>16</v>
      </c>
      <c r="I720" t="s">
        <v>12</v>
      </c>
      <c r="J720" t="s">
        <v>42</v>
      </c>
      <c r="K720" t="str">
        <f>IF(Hospitalisation_table[[#This Row],[month]]="?","Sep",Hospitalisation_table[[#This Row],[month]])</f>
        <v>Sep</v>
      </c>
      <c r="L720">
        <f>IF(Hospitalisation_table[[#This Row],[year]] = "?",ROUNDUP(AVERAGE(Hospitalisation_table[year]),0),Hospitalisation_table[[#This Row],[year]])</f>
        <v>1985</v>
      </c>
      <c r="M720" t="str">
        <f>IF(Hospitalisation_table[[#This Row],[Hospital tier]]="?","tier - 2",Hospitalisation_table[[#This Row],[Hospital tier]])</f>
        <v>tier - 1</v>
      </c>
      <c r="N720" t="str">
        <f>IF(Hospitalisation_table[[#This Row],[City tier]]="?","tier - 2",Hospitalisation_table[[#This Row],[City tier]])</f>
        <v>tier - 3</v>
      </c>
      <c r="O720" t="str">
        <f>IF(Hospitalisation_table[[#This Row],[State ID]]="?","Unknown",Hospitalisation_table[[#This Row],[State ID]])</f>
        <v>R1011</v>
      </c>
      <c r="P720" s="20" t="str">
        <f>_xlfn.CONCAT(Hospitalisation_table[[#This Row],[date]],"-",Hospitalisation_table[[#This Row],[Month_Updated]],"-",Hospitalisation_table[[#This Row],[Year_Update]])</f>
        <v>27-Sep-1985</v>
      </c>
      <c r="Q720">
        <f>DATEDIF(Hospitalisation_table[[#This Row],[Date of Birth]],"8-Jun-2023","Y")</f>
        <v>37</v>
      </c>
    </row>
    <row r="721" spans="1:17" x14ac:dyDescent="0.3">
      <c r="A721" t="s">
        <v>2022</v>
      </c>
      <c r="B721" t="str">
        <f>IF(Hospitalisation_table[[#This Row],[Customer ID]]="?","UnKnown",Hospitalisation_table[[#This Row],[Customer ID]])</f>
        <v>Id350</v>
      </c>
      <c r="C721">
        <v>1990</v>
      </c>
      <c r="D721" t="s">
        <v>30</v>
      </c>
      <c r="E721">
        <v>5</v>
      </c>
      <c r="F721">
        <v>3</v>
      </c>
      <c r="G721" s="24">
        <v>28716.14</v>
      </c>
      <c r="H721" t="s">
        <v>16</v>
      </c>
      <c r="I721" t="s">
        <v>12</v>
      </c>
      <c r="J721" t="s">
        <v>42</v>
      </c>
      <c r="K721" t="str">
        <f>IF(Hospitalisation_table[[#This Row],[month]]="?","Sep",Hospitalisation_table[[#This Row],[month]])</f>
        <v>Dec</v>
      </c>
      <c r="L721">
        <f>IF(Hospitalisation_table[[#This Row],[year]] = "?",ROUNDUP(AVERAGE(Hospitalisation_table[year]),0),Hospitalisation_table[[#This Row],[year]])</f>
        <v>1990</v>
      </c>
      <c r="M721" t="str">
        <f>IF(Hospitalisation_table[[#This Row],[Hospital tier]]="?","tier - 2",Hospitalisation_table[[#This Row],[Hospital tier]])</f>
        <v>tier - 1</v>
      </c>
      <c r="N721" t="str">
        <f>IF(Hospitalisation_table[[#This Row],[City tier]]="?","tier - 2",Hospitalisation_table[[#This Row],[City tier]])</f>
        <v>tier - 3</v>
      </c>
      <c r="O721" t="str">
        <f>IF(Hospitalisation_table[[#This Row],[State ID]]="?","Unknown",Hospitalisation_table[[#This Row],[State ID]])</f>
        <v>R1011</v>
      </c>
      <c r="P721" s="20" t="str">
        <f>_xlfn.CONCAT(Hospitalisation_table[[#This Row],[date]],"-",Hospitalisation_table[[#This Row],[Month_Updated]],"-",Hospitalisation_table[[#This Row],[Year_Update]])</f>
        <v>5-Dec-1990</v>
      </c>
      <c r="Q721">
        <f>DATEDIF(Hospitalisation_table[[#This Row],[Date of Birth]],"8-Jun-2023","Y")</f>
        <v>32</v>
      </c>
    </row>
    <row r="722" spans="1:17" x14ac:dyDescent="0.3">
      <c r="A722" t="s">
        <v>2338</v>
      </c>
      <c r="B722" t="str">
        <f>IF(Hospitalisation_table[[#This Row],[Customer ID]]="?","UnKnown",Hospitalisation_table[[#This Row],[Customer ID]])</f>
        <v>Id35</v>
      </c>
      <c r="C722">
        <v>1979</v>
      </c>
      <c r="D722" t="s">
        <v>35</v>
      </c>
      <c r="E722">
        <v>12</v>
      </c>
      <c r="F722">
        <v>0</v>
      </c>
      <c r="G722" s="24">
        <v>45863.21</v>
      </c>
      <c r="H722" t="s">
        <v>11</v>
      </c>
      <c r="I722" t="s">
        <v>16</v>
      </c>
      <c r="J722" t="s">
        <v>13</v>
      </c>
      <c r="K722" t="str">
        <f>IF(Hospitalisation_table[[#This Row],[month]]="?","Sep",Hospitalisation_table[[#This Row],[month]])</f>
        <v>Aug</v>
      </c>
      <c r="L722">
        <f>IF(Hospitalisation_table[[#This Row],[year]] = "?",ROUNDUP(AVERAGE(Hospitalisation_table[year]),0),Hospitalisation_table[[#This Row],[year]])</f>
        <v>1979</v>
      </c>
      <c r="M722" t="str">
        <f>IF(Hospitalisation_table[[#This Row],[Hospital tier]]="?","tier - 2",Hospitalisation_table[[#This Row],[Hospital tier]])</f>
        <v>tier - 2</v>
      </c>
      <c r="N722" t="str">
        <f>IF(Hospitalisation_table[[#This Row],[City tier]]="?","tier - 2",Hospitalisation_table[[#This Row],[City tier]])</f>
        <v>tier - 1</v>
      </c>
      <c r="O722" t="str">
        <f>IF(Hospitalisation_table[[#This Row],[State ID]]="?","Unknown",Hospitalisation_table[[#This Row],[State ID]])</f>
        <v>R1013</v>
      </c>
      <c r="P722" s="20" t="str">
        <f>_xlfn.CONCAT(Hospitalisation_table[[#This Row],[date]],"-",Hospitalisation_table[[#This Row],[Month_Updated]],"-",Hospitalisation_table[[#This Row],[Year_Update]])</f>
        <v>12-Aug-1979</v>
      </c>
      <c r="Q722">
        <f>DATEDIF(Hospitalisation_table[[#This Row],[Date of Birth]],"8-Jun-2023","Y")</f>
        <v>43</v>
      </c>
    </row>
    <row r="723" spans="1:17" x14ac:dyDescent="0.3">
      <c r="A723" t="s">
        <v>2023</v>
      </c>
      <c r="B723" t="str">
        <f>IF(Hospitalisation_table[[#This Row],[Customer ID]]="?","UnKnown",Hospitalisation_table[[#This Row],[Customer ID]])</f>
        <v>Id349</v>
      </c>
      <c r="C723">
        <v>1961</v>
      </c>
      <c r="D723" t="s">
        <v>35</v>
      </c>
      <c r="E723">
        <v>3</v>
      </c>
      <c r="F723">
        <v>1</v>
      </c>
      <c r="G723" s="24">
        <v>28868.66</v>
      </c>
      <c r="H723" t="s">
        <v>16</v>
      </c>
      <c r="I723" t="s">
        <v>11</v>
      </c>
      <c r="J723" t="s">
        <v>23</v>
      </c>
      <c r="K723" t="str">
        <f>IF(Hospitalisation_table[[#This Row],[month]]="?","Sep",Hospitalisation_table[[#This Row],[month]])</f>
        <v>Aug</v>
      </c>
      <c r="L723">
        <f>IF(Hospitalisation_table[[#This Row],[year]] = "?",ROUNDUP(AVERAGE(Hospitalisation_table[year]),0),Hospitalisation_table[[#This Row],[year]])</f>
        <v>1961</v>
      </c>
      <c r="M723" t="str">
        <f>IF(Hospitalisation_table[[#This Row],[Hospital tier]]="?","tier - 2",Hospitalisation_table[[#This Row],[Hospital tier]])</f>
        <v>tier - 1</v>
      </c>
      <c r="N723" t="str">
        <f>IF(Hospitalisation_table[[#This Row],[City tier]]="?","tier - 2",Hospitalisation_table[[#This Row],[City tier]])</f>
        <v>tier - 2</v>
      </c>
      <c r="O723" t="str">
        <f>IF(Hospitalisation_table[[#This Row],[State ID]]="?","Unknown",Hospitalisation_table[[#This Row],[State ID]])</f>
        <v>R1012</v>
      </c>
      <c r="P723" s="20" t="str">
        <f>_xlfn.CONCAT(Hospitalisation_table[[#This Row],[date]],"-",Hospitalisation_table[[#This Row],[Month_Updated]],"-",Hospitalisation_table[[#This Row],[Year_Update]])</f>
        <v>3-Aug-1961</v>
      </c>
      <c r="Q723">
        <f>DATEDIF(Hospitalisation_table[[#This Row],[Date of Birth]],"8-Jun-2023","Y")</f>
        <v>61</v>
      </c>
    </row>
    <row r="724" spans="1:17" x14ac:dyDescent="0.3">
      <c r="A724" t="s">
        <v>2024</v>
      </c>
      <c r="B724" t="str">
        <f>IF(Hospitalisation_table[[#This Row],[Customer ID]]="?","UnKnown",Hospitalisation_table[[#This Row],[Customer ID]])</f>
        <v>Id348</v>
      </c>
      <c r="C724">
        <v>1962</v>
      </c>
      <c r="D724" t="s">
        <v>10</v>
      </c>
      <c r="E724">
        <v>25</v>
      </c>
      <c r="F724">
        <v>0</v>
      </c>
      <c r="G724" s="24">
        <v>28923.14</v>
      </c>
      <c r="H724" t="s">
        <v>16</v>
      </c>
      <c r="I724" t="s">
        <v>16</v>
      </c>
      <c r="J724" t="s">
        <v>23</v>
      </c>
      <c r="K724" t="str">
        <f>IF(Hospitalisation_table[[#This Row],[month]]="?","Sep",Hospitalisation_table[[#This Row],[month]])</f>
        <v>Jul</v>
      </c>
      <c r="L724">
        <f>IF(Hospitalisation_table[[#This Row],[year]] = "?",ROUNDUP(AVERAGE(Hospitalisation_table[year]),0),Hospitalisation_table[[#This Row],[year]])</f>
        <v>1962</v>
      </c>
      <c r="M724" t="str">
        <f>IF(Hospitalisation_table[[#This Row],[Hospital tier]]="?","tier - 2",Hospitalisation_table[[#This Row],[Hospital tier]])</f>
        <v>tier - 1</v>
      </c>
      <c r="N724" t="str">
        <f>IF(Hospitalisation_table[[#This Row],[City tier]]="?","tier - 2",Hospitalisation_table[[#This Row],[City tier]])</f>
        <v>tier - 1</v>
      </c>
      <c r="O724" t="str">
        <f>IF(Hospitalisation_table[[#This Row],[State ID]]="?","Unknown",Hospitalisation_table[[#This Row],[State ID]])</f>
        <v>R1012</v>
      </c>
      <c r="P724" s="20" t="str">
        <f>_xlfn.CONCAT(Hospitalisation_table[[#This Row],[date]],"-",Hospitalisation_table[[#This Row],[Month_Updated]],"-",Hospitalisation_table[[#This Row],[Year_Update]])</f>
        <v>25-Jul-1962</v>
      </c>
      <c r="Q724">
        <f>DATEDIF(Hospitalisation_table[[#This Row],[Date of Birth]],"8-Jun-2023","Y")</f>
        <v>60</v>
      </c>
    </row>
    <row r="725" spans="1:17" x14ac:dyDescent="0.3">
      <c r="A725" t="s">
        <v>2025</v>
      </c>
      <c r="B725" t="str">
        <f>IF(Hospitalisation_table[[#This Row],[Customer ID]]="?","UnKnown",Hospitalisation_table[[#This Row],[Customer ID]])</f>
        <v>Id347</v>
      </c>
      <c r="C725">
        <v>1959</v>
      </c>
      <c r="D725" t="s">
        <v>30</v>
      </c>
      <c r="E725">
        <v>5</v>
      </c>
      <c r="F725">
        <v>0</v>
      </c>
      <c r="G725" s="24">
        <v>28950.47</v>
      </c>
      <c r="H725" t="s">
        <v>16</v>
      </c>
      <c r="I725" t="s">
        <v>16</v>
      </c>
      <c r="J725" t="s">
        <v>23</v>
      </c>
      <c r="K725" t="str">
        <f>IF(Hospitalisation_table[[#This Row],[month]]="?","Sep",Hospitalisation_table[[#This Row],[month]])</f>
        <v>Dec</v>
      </c>
      <c r="L725">
        <f>IF(Hospitalisation_table[[#This Row],[year]] = "?",ROUNDUP(AVERAGE(Hospitalisation_table[year]),0),Hospitalisation_table[[#This Row],[year]])</f>
        <v>1959</v>
      </c>
      <c r="M725" t="str">
        <f>IF(Hospitalisation_table[[#This Row],[Hospital tier]]="?","tier - 2",Hospitalisation_table[[#This Row],[Hospital tier]])</f>
        <v>tier - 1</v>
      </c>
      <c r="N725" t="str">
        <f>IF(Hospitalisation_table[[#This Row],[City tier]]="?","tier - 2",Hospitalisation_table[[#This Row],[City tier]])</f>
        <v>tier - 1</v>
      </c>
      <c r="O725" t="str">
        <f>IF(Hospitalisation_table[[#This Row],[State ID]]="?","Unknown",Hospitalisation_table[[#This Row],[State ID]])</f>
        <v>R1012</v>
      </c>
      <c r="P725" s="20" t="str">
        <f>_xlfn.CONCAT(Hospitalisation_table[[#This Row],[date]],"-",Hospitalisation_table[[#This Row],[Month_Updated]],"-",Hospitalisation_table[[#This Row],[Year_Update]])</f>
        <v>5-Dec-1959</v>
      </c>
      <c r="Q725">
        <f>DATEDIF(Hospitalisation_table[[#This Row],[Date of Birth]],"8-Jun-2023","Y")</f>
        <v>63</v>
      </c>
    </row>
    <row r="726" spans="1:17" x14ac:dyDescent="0.3">
      <c r="A726" t="s">
        <v>2026</v>
      </c>
      <c r="B726" t="str">
        <f>IF(Hospitalisation_table[[#This Row],[Customer ID]]="?","UnKnown",Hospitalisation_table[[#This Row],[Customer ID]])</f>
        <v>Id346</v>
      </c>
      <c r="C726">
        <v>2003</v>
      </c>
      <c r="D726" t="s">
        <v>20</v>
      </c>
      <c r="E726">
        <v>1</v>
      </c>
      <c r="F726">
        <v>0</v>
      </c>
      <c r="G726" s="24">
        <v>28998.68</v>
      </c>
      <c r="H726" t="s">
        <v>16</v>
      </c>
      <c r="I726" t="s">
        <v>12</v>
      </c>
      <c r="J726" t="s">
        <v>42</v>
      </c>
      <c r="K726" t="str">
        <f>IF(Hospitalisation_table[[#This Row],[month]]="?","Sep",Hospitalisation_table[[#This Row],[month]])</f>
        <v>Sep</v>
      </c>
      <c r="L726">
        <f>IF(Hospitalisation_table[[#This Row],[year]] = "?",ROUNDUP(AVERAGE(Hospitalisation_table[year]),0),Hospitalisation_table[[#This Row],[year]])</f>
        <v>2003</v>
      </c>
      <c r="M726" t="str">
        <f>IF(Hospitalisation_table[[#This Row],[Hospital tier]]="?","tier - 2",Hospitalisation_table[[#This Row],[Hospital tier]])</f>
        <v>tier - 1</v>
      </c>
      <c r="N726" t="str">
        <f>IF(Hospitalisation_table[[#This Row],[City tier]]="?","tier - 2",Hospitalisation_table[[#This Row],[City tier]])</f>
        <v>tier - 3</v>
      </c>
      <c r="O726" t="str">
        <f>IF(Hospitalisation_table[[#This Row],[State ID]]="?","Unknown",Hospitalisation_table[[#This Row],[State ID]])</f>
        <v>R1011</v>
      </c>
      <c r="P726" s="20" t="str">
        <f>_xlfn.CONCAT(Hospitalisation_table[[#This Row],[date]],"-",Hospitalisation_table[[#This Row],[Month_Updated]],"-",Hospitalisation_table[[#This Row],[Year_Update]])</f>
        <v>1-Sep-2003</v>
      </c>
      <c r="Q726">
        <f>DATEDIF(Hospitalisation_table[[#This Row],[Date of Birth]],"8-Jun-2023","Y")</f>
        <v>19</v>
      </c>
    </row>
    <row r="727" spans="1:17" x14ac:dyDescent="0.3">
      <c r="A727" t="s">
        <v>2027</v>
      </c>
      <c r="B727" t="str">
        <f>IF(Hospitalisation_table[[#This Row],[Customer ID]]="?","UnKnown",Hospitalisation_table[[#This Row],[Customer ID]])</f>
        <v>Id345</v>
      </c>
      <c r="C727">
        <v>1992</v>
      </c>
      <c r="D727" t="s">
        <v>10</v>
      </c>
      <c r="E727">
        <v>7</v>
      </c>
      <c r="F727">
        <v>0</v>
      </c>
      <c r="G727" s="24">
        <v>29007.82</v>
      </c>
      <c r="H727" t="s">
        <v>16</v>
      </c>
      <c r="I727" t="s">
        <v>12</v>
      </c>
      <c r="J727" t="s">
        <v>42</v>
      </c>
      <c r="K727" t="str">
        <f>IF(Hospitalisation_table[[#This Row],[month]]="?","Sep",Hospitalisation_table[[#This Row],[month]])</f>
        <v>Jul</v>
      </c>
      <c r="L727">
        <f>IF(Hospitalisation_table[[#This Row],[year]] = "?",ROUNDUP(AVERAGE(Hospitalisation_table[year]),0),Hospitalisation_table[[#This Row],[year]])</f>
        <v>1992</v>
      </c>
      <c r="M727" t="str">
        <f>IF(Hospitalisation_table[[#This Row],[Hospital tier]]="?","tier - 2",Hospitalisation_table[[#This Row],[Hospital tier]])</f>
        <v>tier - 1</v>
      </c>
      <c r="N727" t="str">
        <f>IF(Hospitalisation_table[[#This Row],[City tier]]="?","tier - 2",Hospitalisation_table[[#This Row],[City tier]])</f>
        <v>tier - 3</v>
      </c>
      <c r="O727" t="str">
        <f>IF(Hospitalisation_table[[#This Row],[State ID]]="?","Unknown",Hospitalisation_table[[#This Row],[State ID]])</f>
        <v>R1011</v>
      </c>
      <c r="P727" s="20" t="str">
        <f>_xlfn.CONCAT(Hospitalisation_table[[#This Row],[date]],"-",Hospitalisation_table[[#This Row],[Month_Updated]],"-",Hospitalisation_table[[#This Row],[Year_Update]])</f>
        <v>7-Jul-1992</v>
      </c>
      <c r="Q727">
        <f>DATEDIF(Hospitalisation_table[[#This Row],[Date of Birth]],"8-Jun-2023","Y")</f>
        <v>30</v>
      </c>
    </row>
    <row r="728" spans="1:17" x14ac:dyDescent="0.3">
      <c r="A728" t="s">
        <v>2131</v>
      </c>
      <c r="B728" t="str">
        <f>IF(Hospitalisation_table[[#This Row],[Customer ID]]="?","UnKnown",Hospitalisation_table[[#This Row],[Customer ID]])</f>
        <v>id3444</v>
      </c>
      <c r="C728">
        <v>2004</v>
      </c>
      <c r="D728" t="s">
        <v>15</v>
      </c>
      <c r="E728">
        <v>1</v>
      </c>
      <c r="F728">
        <v>2</v>
      </c>
      <c r="G728" s="24">
        <v>34303.17</v>
      </c>
      <c r="H728" t="s">
        <v>16</v>
      </c>
      <c r="I728" t="s">
        <v>12</v>
      </c>
      <c r="J728" t="s">
        <v>13</v>
      </c>
      <c r="K728" t="str">
        <f>IF(Hospitalisation_table[[#This Row],[month]]="?","Sep",Hospitalisation_table[[#This Row],[month]])</f>
        <v>Nov</v>
      </c>
      <c r="L728">
        <f>IF(Hospitalisation_table[[#This Row],[year]] = "?",ROUNDUP(AVERAGE(Hospitalisation_table[year]),0),Hospitalisation_table[[#This Row],[year]])</f>
        <v>2004</v>
      </c>
      <c r="M728" t="str">
        <f>IF(Hospitalisation_table[[#This Row],[Hospital tier]]="?","tier - 2",Hospitalisation_table[[#This Row],[Hospital tier]])</f>
        <v>tier - 1</v>
      </c>
      <c r="N728" t="str">
        <f>IF(Hospitalisation_table[[#This Row],[City tier]]="?","tier - 2",Hospitalisation_table[[#This Row],[City tier]])</f>
        <v>tier - 3</v>
      </c>
      <c r="O728" t="str">
        <f>IF(Hospitalisation_table[[#This Row],[State ID]]="?","Unknown",Hospitalisation_table[[#This Row],[State ID]])</f>
        <v>R1013</v>
      </c>
      <c r="P728" s="20" t="str">
        <f>_xlfn.CONCAT(Hospitalisation_table[[#This Row],[date]],"-",Hospitalisation_table[[#This Row],[Month_Updated]],"-",Hospitalisation_table[[#This Row],[Year_Update]])</f>
        <v>1-Nov-2004</v>
      </c>
      <c r="Q728">
        <f>DATEDIF(Hospitalisation_table[[#This Row],[Date of Birth]],"8-Jun-2023","Y")</f>
        <v>18</v>
      </c>
    </row>
    <row r="729" spans="1:17" x14ac:dyDescent="0.3">
      <c r="A729" t="s">
        <v>2028</v>
      </c>
      <c r="B729" t="str">
        <f>IF(Hospitalisation_table[[#This Row],[Customer ID]]="?","UnKnown",Hospitalisation_table[[#This Row],[Customer ID]])</f>
        <v>Id344</v>
      </c>
      <c r="C729">
        <v>1980</v>
      </c>
      <c r="D729" t="s">
        <v>10</v>
      </c>
      <c r="E729">
        <v>14</v>
      </c>
      <c r="F729">
        <v>2</v>
      </c>
      <c r="G729" s="24">
        <v>29114.21</v>
      </c>
      <c r="H729" t="s">
        <v>16</v>
      </c>
      <c r="I729" t="s">
        <v>12</v>
      </c>
      <c r="J729" t="s">
        <v>42</v>
      </c>
      <c r="K729" t="str">
        <f>IF(Hospitalisation_table[[#This Row],[month]]="?","Sep",Hospitalisation_table[[#This Row],[month]])</f>
        <v>Jul</v>
      </c>
      <c r="L729">
        <f>IF(Hospitalisation_table[[#This Row],[year]] = "?",ROUNDUP(AVERAGE(Hospitalisation_table[year]),0),Hospitalisation_table[[#This Row],[year]])</f>
        <v>1980</v>
      </c>
      <c r="M729" t="str">
        <f>IF(Hospitalisation_table[[#This Row],[Hospital tier]]="?","tier - 2",Hospitalisation_table[[#This Row],[Hospital tier]])</f>
        <v>tier - 1</v>
      </c>
      <c r="N729" t="str">
        <f>IF(Hospitalisation_table[[#This Row],[City tier]]="?","tier - 2",Hospitalisation_table[[#This Row],[City tier]])</f>
        <v>tier - 3</v>
      </c>
      <c r="O729" t="str">
        <f>IF(Hospitalisation_table[[#This Row],[State ID]]="?","Unknown",Hospitalisation_table[[#This Row],[State ID]])</f>
        <v>R1011</v>
      </c>
      <c r="P729" s="20" t="str">
        <f>_xlfn.CONCAT(Hospitalisation_table[[#This Row],[date]],"-",Hospitalisation_table[[#This Row],[Month_Updated]],"-",Hospitalisation_table[[#This Row],[Year_Update]])</f>
        <v>14-Jul-1980</v>
      </c>
      <c r="Q729">
        <f>DATEDIF(Hospitalisation_table[[#This Row],[Date of Birth]],"8-Jun-2023","Y")</f>
        <v>42</v>
      </c>
    </row>
    <row r="730" spans="1:17" x14ac:dyDescent="0.3">
      <c r="A730" t="s">
        <v>2029</v>
      </c>
      <c r="B730" t="str">
        <f>IF(Hospitalisation_table[[#This Row],[Customer ID]]="?","UnKnown",Hospitalisation_table[[#This Row],[Customer ID]])</f>
        <v>Id343</v>
      </c>
      <c r="C730">
        <v>1978</v>
      </c>
      <c r="D730" t="s">
        <v>15</v>
      </c>
      <c r="E730">
        <v>29</v>
      </c>
      <c r="F730">
        <v>2</v>
      </c>
      <c r="G730" s="24">
        <v>29114.77</v>
      </c>
      <c r="H730" t="s">
        <v>16</v>
      </c>
      <c r="I730" t="s">
        <v>16</v>
      </c>
      <c r="J730" t="s">
        <v>42</v>
      </c>
      <c r="K730" t="str">
        <f>IF(Hospitalisation_table[[#This Row],[month]]="?","Sep",Hospitalisation_table[[#This Row],[month]])</f>
        <v>Nov</v>
      </c>
      <c r="L730">
        <f>IF(Hospitalisation_table[[#This Row],[year]] = "?",ROUNDUP(AVERAGE(Hospitalisation_table[year]),0),Hospitalisation_table[[#This Row],[year]])</f>
        <v>1978</v>
      </c>
      <c r="M730" t="str">
        <f>IF(Hospitalisation_table[[#This Row],[Hospital tier]]="?","tier - 2",Hospitalisation_table[[#This Row],[Hospital tier]])</f>
        <v>tier - 1</v>
      </c>
      <c r="N730" t="str">
        <f>IF(Hospitalisation_table[[#This Row],[City tier]]="?","tier - 2",Hospitalisation_table[[#This Row],[City tier]])</f>
        <v>tier - 1</v>
      </c>
      <c r="O730" t="str">
        <f>IF(Hospitalisation_table[[#This Row],[State ID]]="?","Unknown",Hospitalisation_table[[#This Row],[State ID]])</f>
        <v>R1011</v>
      </c>
      <c r="P730" s="20" t="str">
        <f>_xlfn.CONCAT(Hospitalisation_table[[#This Row],[date]],"-",Hospitalisation_table[[#This Row],[Month_Updated]],"-",Hospitalisation_table[[#This Row],[Year_Update]])</f>
        <v>29-Nov-1978</v>
      </c>
      <c r="Q730">
        <f>DATEDIF(Hospitalisation_table[[#This Row],[Date of Birth]],"8-Jun-2023","Y")</f>
        <v>44</v>
      </c>
    </row>
    <row r="731" spans="1:17" x14ac:dyDescent="0.3">
      <c r="A731" t="s">
        <v>2030</v>
      </c>
      <c r="B731" t="str">
        <f>IF(Hospitalisation_table[[#This Row],[Customer ID]]="?","UnKnown",Hospitalisation_table[[#This Row],[Customer ID]])</f>
        <v>Id342</v>
      </c>
      <c r="C731">
        <v>1961</v>
      </c>
      <c r="D731" t="s">
        <v>30</v>
      </c>
      <c r="E731">
        <v>24</v>
      </c>
      <c r="F731">
        <v>0</v>
      </c>
      <c r="G731" s="24">
        <v>29141.360000000001</v>
      </c>
      <c r="H731" t="s">
        <v>16</v>
      </c>
      <c r="I731" t="s">
        <v>12</v>
      </c>
      <c r="J731" t="s">
        <v>23</v>
      </c>
      <c r="K731" t="str">
        <f>IF(Hospitalisation_table[[#This Row],[month]]="?","Sep",Hospitalisation_table[[#This Row],[month]])</f>
        <v>Dec</v>
      </c>
      <c r="L731">
        <f>IF(Hospitalisation_table[[#This Row],[year]] = "?",ROUNDUP(AVERAGE(Hospitalisation_table[year]),0),Hospitalisation_table[[#This Row],[year]])</f>
        <v>1961</v>
      </c>
      <c r="M731" t="str">
        <f>IF(Hospitalisation_table[[#This Row],[Hospital tier]]="?","tier - 2",Hospitalisation_table[[#This Row],[Hospital tier]])</f>
        <v>tier - 1</v>
      </c>
      <c r="N731" t="str">
        <f>IF(Hospitalisation_table[[#This Row],[City tier]]="?","tier - 2",Hospitalisation_table[[#This Row],[City tier]])</f>
        <v>tier - 3</v>
      </c>
      <c r="O731" t="str">
        <f>IF(Hospitalisation_table[[#This Row],[State ID]]="?","Unknown",Hospitalisation_table[[#This Row],[State ID]])</f>
        <v>R1012</v>
      </c>
      <c r="P731" s="20" t="str">
        <f>_xlfn.CONCAT(Hospitalisation_table[[#This Row],[date]],"-",Hospitalisation_table[[#This Row],[Month_Updated]],"-",Hospitalisation_table[[#This Row],[Year_Update]])</f>
        <v>24-Dec-1961</v>
      </c>
      <c r="Q731">
        <f>DATEDIF(Hospitalisation_table[[#This Row],[Date of Birth]],"8-Jun-2023","Y")</f>
        <v>61</v>
      </c>
    </row>
    <row r="732" spans="1:17" x14ac:dyDescent="0.3">
      <c r="A732" t="s">
        <v>2031</v>
      </c>
      <c r="B732" t="str">
        <f>IF(Hospitalisation_table[[#This Row],[Customer ID]]="?","UnKnown",Hospitalisation_table[[#This Row],[Customer ID]])</f>
        <v>Id341</v>
      </c>
      <c r="C732">
        <v>1976</v>
      </c>
      <c r="D732" t="s">
        <v>15</v>
      </c>
      <c r="E732">
        <v>8</v>
      </c>
      <c r="F732">
        <v>2</v>
      </c>
      <c r="G732" s="24">
        <v>29160.39</v>
      </c>
      <c r="H732" t="s">
        <v>16</v>
      </c>
      <c r="I732" t="s">
        <v>11</v>
      </c>
      <c r="J732" t="s">
        <v>42</v>
      </c>
      <c r="K732" t="str">
        <f>IF(Hospitalisation_table[[#This Row],[month]]="?","Sep",Hospitalisation_table[[#This Row],[month]])</f>
        <v>Nov</v>
      </c>
      <c r="L732">
        <f>IF(Hospitalisation_table[[#This Row],[year]] = "?",ROUNDUP(AVERAGE(Hospitalisation_table[year]),0),Hospitalisation_table[[#This Row],[year]])</f>
        <v>1976</v>
      </c>
      <c r="M732" t="str">
        <f>IF(Hospitalisation_table[[#This Row],[Hospital tier]]="?","tier - 2",Hospitalisation_table[[#This Row],[Hospital tier]])</f>
        <v>tier - 1</v>
      </c>
      <c r="N732" t="str">
        <f>IF(Hospitalisation_table[[#This Row],[City tier]]="?","tier - 2",Hospitalisation_table[[#This Row],[City tier]])</f>
        <v>tier - 2</v>
      </c>
      <c r="O732" t="str">
        <f>IF(Hospitalisation_table[[#This Row],[State ID]]="?","Unknown",Hospitalisation_table[[#This Row],[State ID]])</f>
        <v>R1011</v>
      </c>
      <c r="P732" s="20" t="str">
        <f>_xlfn.CONCAT(Hospitalisation_table[[#This Row],[date]],"-",Hospitalisation_table[[#This Row],[Month_Updated]],"-",Hospitalisation_table[[#This Row],[Year_Update]])</f>
        <v>8-Nov-1976</v>
      </c>
      <c r="Q732">
        <f>DATEDIF(Hospitalisation_table[[#This Row],[Date of Birth]],"8-Jun-2023","Y")</f>
        <v>46</v>
      </c>
    </row>
    <row r="733" spans="1:17" x14ac:dyDescent="0.3">
      <c r="A733" t="s">
        <v>2032</v>
      </c>
      <c r="B733" t="str">
        <f>IF(Hospitalisation_table[[#This Row],[Customer ID]]="?","UnKnown",Hospitalisation_table[[#This Row],[Customer ID]])</f>
        <v>Id340</v>
      </c>
      <c r="C733">
        <v>1969</v>
      </c>
      <c r="D733" t="s">
        <v>10</v>
      </c>
      <c r="E733">
        <v>9</v>
      </c>
      <c r="F733">
        <v>2</v>
      </c>
      <c r="G733" s="24">
        <v>29186.48</v>
      </c>
      <c r="H733" t="s">
        <v>16</v>
      </c>
      <c r="I733" t="s">
        <v>12</v>
      </c>
      <c r="J733" t="s">
        <v>247</v>
      </c>
      <c r="K733" t="str">
        <f>IF(Hospitalisation_table[[#This Row],[month]]="?","Sep",Hospitalisation_table[[#This Row],[month]])</f>
        <v>Jul</v>
      </c>
      <c r="L733">
        <f>IF(Hospitalisation_table[[#This Row],[year]] = "?",ROUNDUP(AVERAGE(Hospitalisation_table[year]),0),Hospitalisation_table[[#This Row],[year]])</f>
        <v>1969</v>
      </c>
      <c r="M733" t="str">
        <f>IF(Hospitalisation_table[[#This Row],[Hospital tier]]="?","tier - 2",Hospitalisation_table[[#This Row],[Hospital tier]])</f>
        <v>tier - 1</v>
      </c>
      <c r="N733" t="str">
        <f>IF(Hospitalisation_table[[#This Row],[City tier]]="?","tier - 2",Hospitalisation_table[[#This Row],[City tier]])</f>
        <v>tier - 3</v>
      </c>
      <c r="O733" t="str">
        <f>IF(Hospitalisation_table[[#This Row],[State ID]]="?","Unknown",Hospitalisation_table[[#This Row],[State ID]])</f>
        <v>R1024</v>
      </c>
      <c r="P733" s="20" t="str">
        <f>_xlfn.CONCAT(Hospitalisation_table[[#This Row],[date]],"-",Hospitalisation_table[[#This Row],[Month_Updated]],"-",Hospitalisation_table[[#This Row],[Year_Update]])</f>
        <v>9-Jul-1969</v>
      </c>
      <c r="Q733">
        <f>DATEDIF(Hospitalisation_table[[#This Row],[Date of Birth]],"8-Jun-2023","Y")</f>
        <v>53</v>
      </c>
    </row>
    <row r="734" spans="1:17" x14ac:dyDescent="0.3">
      <c r="A734" t="s">
        <v>2339</v>
      </c>
      <c r="B734" t="str">
        <f>IF(Hospitalisation_table[[#This Row],[Customer ID]]="?","UnKnown",Hospitalisation_table[[#This Row],[Customer ID]])</f>
        <v>Id34</v>
      </c>
      <c r="C734">
        <v>1985</v>
      </c>
      <c r="D734" t="s">
        <v>20</v>
      </c>
      <c r="E734">
        <v>30</v>
      </c>
      <c r="F734">
        <v>2</v>
      </c>
      <c r="G734" s="24">
        <v>46113.51</v>
      </c>
      <c r="H734" t="s">
        <v>11</v>
      </c>
      <c r="I734" t="s">
        <v>12</v>
      </c>
      <c r="J734" t="s">
        <v>42</v>
      </c>
      <c r="K734" t="str">
        <f>IF(Hospitalisation_table[[#This Row],[month]]="?","Sep",Hospitalisation_table[[#This Row],[month]])</f>
        <v>Sep</v>
      </c>
      <c r="L734">
        <f>IF(Hospitalisation_table[[#This Row],[year]] = "?",ROUNDUP(AVERAGE(Hospitalisation_table[year]),0),Hospitalisation_table[[#This Row],[year]])</f>
        <v>1985</v>
      </c>
      <c r="M734" t="str">
        <f>IF(Hospitalisation_table[[#This Row],[Hospital tier]]="?","tier - 2",Hospitalisation_table[[#This Row],[Hospital tier]])</f>
        <v>tier - 2</v>
      </c>
      <c r="N734" t="str">
        <f>IF(Hospitalisation_table[[#This Row],[City tier]]="?","tier - 2",Hospitalisation_table[[#This Row],[City tier]])</f>
        <v>tier - 3</v>
      </c>
      <c r="O734" t="str">
        <f>IF(Hospitalisation_table[[#This Row],[State ID]]="?","Unknown",Hospitalisation_table[[#This Row],[State ID]])</f>
        <v>R1011</v>
      </c>
      <c r="P734" s="20" t="str">
        <f>_xlfn.CONCAT(Hospitalisation_table[[#This Row],[date]],"-",Hospitalisation_table[[#This Row],[Month_Updated]],"-",Hospitalisation_table[[#This Row],[Year_Update]])</f>
        <v>30-Sep-1985</v>
      </c>
      <c r="Q734">
        <f>DATEDIF(Hospitalisation_table[[#This Row],[Date of Birth]],"8-Jun-2023","Y")</f>
        <v>37</v>
      </c>
    </row>
    <row r="735" spans="1:17" x14ac:dyDescent="0.3">
      <c r="A735" t="s">
        <v>2033</v>
      </c>
      <c r="B735" t="str">
        <f>IF(Hospitalisation_table[[#This Row],[Customer ID]]="?","UnKnown",Hospitalisation_table[[#This Row],[Customer ID]])</f>
        <v>Id339</v>
      </c>
      <c r="C735">
        <v>1978</v>
      </c>
      <c r="D735" t="s">
        <v>10</v>
      </c>
      <c r="E735">
        <v>21</v>
      </c>
      <c r="F735">
        <v>2</v>
      </c>
      <c r="G735" s="24">
        <v>29227.599999999999</v>
      </c>
      <c r="H735" t="s">
        <v>16</v>
      </c>
      <c r="I735" t="s">
        <v>12</v>
      </c>
      <c r="J735" t="s">
        <v>23</v>
      </c>
      <c r="K735" t="str">
        <f>IF(Hospitalisation_table[[#This Row],[month]]="?","Sep",Hospitalisation_table[[#This Row],[month]])</f>
        <v>Jul</v>
      </c>
      <c r="L735">
        <f>IF(Hospitalisation_table[[#This Row],[year]] = "?",ROUNDUP(AVERAGE(Hospitalisation_table[year]),0),Hospitalisation_table[[#This Row],[year]])</f>
        <v>1978</v>
      </c>
      <c r="M735" t="str">
        <f>IF(Hospitalisation_table[[#This Row],[Hospital tier]]="?","tier - 2",Hospitalisation_table[[#This Row],[Hospital tier]])</f>
        <v>tier - 1</v>
      </c>
      <c r="N735" t="str">
        <f>IF(Hospitalisation_table[[#This Row],[City tier]]="?","tier - 2",Hospitalisation_table[[#This Row],[City tier]])</f>
        <v>tier - 3</v>
      </c>
      <c r="O735" t="str">
        <f>IF(Hospitalisation_table[[#This Row],[State ID]]="?","Unknown",Hospitalisation_table[[#This Row],[State ID]])</f>
        <v>R1012</v>
      </c>
      <c r="P735" s="20" t="str">
        <f>_xlfn.CONCAT(Hospitalisation_table[[#This Row],[date]],"-",Hospitalisation_table[[#This Row],[Month_Updated]],"-",Hospitalisation_table[[#This Row],[Year_Update]])</f>
        <v>21-Jul-1978</v>
      </c>
      <c r="Q735">
        <f>DATEDIF(Hospitalisation_table[[#This Row],[Date of Birth]],"8-Jun-2023","Y")</f>
        <v>44</v>
      </c>
    </row>
    <row r="736" spans="1:17" x14ac:dyDescent="0.3">
      <c r="A736" t="s">
        <v>2034</v>
      </c>
      <c r="B736" t="str">
        <f>IF(Hospitalisation_table[[#This Row],[Customer ID]]="?","UnKnown",Hospitalisation_table[[#This Row],[Customer ID]])</f>
        <v>Id338</v>
      </c>
      <c r="C736">
        <v>1958</v>
      </c>
      <c r="D736" t="s">
        <v>18</v>
      </c>
      <c r="E736">
        <v>5</v>
      </c>
      <c r="F736">
        <v>0</v>
      </c>
      <c r="G736" s="24">
        <v>29330.98</v>
      </c>
      <c r="H736" t="s">
        <v>16</v>
      </c>
      <c r="I736" t="s">
        <v>11</v>
      </c>
      <c r="J736" t="s">
        <v>23</v>
      </c>
      <c r="K736" t="str">
        <f>IF(Hospitalisation_table[[#This Row],[month]]="?","Sep",Hospitalisation_table[[#This Row],[month]])</f>
        <v>Jun</v>
      </c>
      <c r="L736">
        <f>IF(Hospitalisation_table[[#This Row],[year]] = "?",ROUNDUP(AVERAGE(Hospitalisation_table[year]),0),Hospitalisation_table[[#This Row],[year]])</f>
        <v>1958</v>
      </c>
      <c r="M736" t="str">
        <f>IF(Hospitalisation_table[[#This Row],[Hospital tier]]="?","tier - 2",Hospitalisation_table[[#This Row],[Hospital tier]])</f>
        <v>tier - 1</v>
      </c>
      <c r="N736" t="str">
        <f>IF(Hospitalisation_table[[#This Row],[City tier]]="?","tier - 2",Hospitalisation_table[[#This Row],[City tier]])</f>
        <v>tier - 2</v>
      </c>
      <c r="O736" t="str">
        <f>IF(Hospitalisation_table[[#This Row],[State ID]]="?","Unknown",Hospitalisation_table[[#This Row],[State ID]])</f>
        <v>R1012</v>
      </c>
      <c r="P736" s="20" t="str">
        <f>_xlfn.CONCAT(Hospitalisation_table[[#This Row],[date]],"-",Hospitalisation_table[[#This Row],[Month_Updated]],"-",Hospitalisation_table[[#This Row],[Year_Update]])</f>
        <v>5-Jun-1958</v>
      </c>
      <c r="Q736">
        <f>DATEDIF(Hospitalisation_table[[#This Row],[Date of Birth]],"8-Jun-2023","Y")</f>
        <v>65</v>
      </c>
    </row>
    <row r="737" spans="1:17" x14ac:dyDescent="0.3">
      <c r="A737" t="s">
        <v>2035</v>
      </c>
      <c r="B737" t="str">
        <f>IF(Hospitalisation_table[[#This Row],[Customer ID]]="?","UnKnown",Hospitalisation_table[[#This Row],[Customer ID]])</f>
        <v>Id337</v>
      </c>
      <c r="C737">
        <v>1985</v>
      </c>
      <c r="D737" t="s">
        <v>15</v>
      </c>
      <c r="E737">
        <v>7</v>
      </c>
      <c r="F737">
        <v>3</v>
      </c>
      <c r="G737" s="24">
        <v>29352.560000000001</v>
      </c>
      <c r="H737" t="s">
        <v>16</v>
      </c>
      <c r="I737" t="s">
        <v>16</v>
      </c>
      <c r="J737" t="s">
        <v>42</v>
      </c>
      <c r="K737" t="str">
        <f>IF(Hospitalisation_table[[#This Row],[month]]="?","Sep",Hospitalisation_table[[#This Row],[month]])</f>
        <v>Nov</v>
      </c>
      <c r="L737">
        <f>IF(Hospitalisation_table[[#This Row],[year]] = "?",ROUNDUP(AVERAGE(Hospitalisation_table[year]),0),Hospitalisation_table[[#This Row],[year]])</f>
        <v>1985</v>
      </c>
      <c r="M737" t="str">
        <f>IF(Hospitalisation_table[[#This Row],[Hospital tier]]="?","tier - 2",Hospitalisation_table[[#This Row],[Hospital tier]])</f>
        <v>tier - 1</v>
      </c>
      <c r="N737" t="str">
        <f>IF(Hospitalisation_table[[#This Row],[City tier]]="?","tier - 2",Hospitalisation_table[[#This Row],[City tier]])</f>
        <v>tier - 1</v>
      </c>
      <c r="O737" t="str">
        <f>IF(Hospitalisation_table[[#This Row],[State ID]]="?","Unknown",Hospitalisation_table[[#This Row],[State ID]])</f>
        <v>R1011</v>
      </c>
      <c r="P737" s="20" t="str">
        <f>_xlfn.CONCAT(Hospitalisation_table[[#This Row],[date]],"-",Hospitalisation_table[[#This Row],[Month_Updated]],"-",Hospitalisation_table[[#This Row],[Year_Update]])</f>
        <v>7-Nov-1985</v>
      </c>
      <c r="Q737">
        <f>DATEDIF(Hospitalisation_table[[#This Row],[Date of Birth]],"8-Jun-2023","Y")</f>
        <v>37</v>
      </c>
    </row>
    <row r="738" spans="1:17" x14ac:dyDescent="0.3">
      <c r="A738" t="s">
        <v>2036</v>
      </c>
      <c r="B738" t="str">
        <f>IF(Hospitalisation_table[[#This Row],[Customer ID]]="?","UnKnown",Hospitalisation_table[[#This Row],[Customer ID]])</f>
        <v>Id336</v>
      </c>
      <c r="C738">
        <v>1987</v>
      </c>
      <c r="D738" t="s">
        <v>10</v>
      </c>
      <c r="E738">
        <v>16</v>
      </c>
      <c r="F738">
        <v>3</v>
      </c>
      <c r="G738" s="24">
        <v>29443.59</v>
      </c>
      <c r="H738" t="s">
        <v>16</v>
      </c>
      <c r="I738" t="s">
        <v>16</v>
      </c>
      <c r="J738" t="s">
        <v>42</v>
      </c>
      <c r="K738" t="str">
        <f>IF(Hospitalisation_table[[#This Row],[month]]="?","Sep",Hospitalisation_table[[#This Row],[month]])</f>
        <v>Jul</v>
      </c>
      <c r="L738">
        <f>IF(Hospitalisation_table[[#This Row],[year]] = "?",ROUNDUP(AVERAGE(Hospitalisation_table[year]),0),Hospitalisation_table[[#This Row],[year]])</f>
        <v>1987</v>
      </c>
      <c r="M738" t="str">
        <f>IF(Hospitalisation_table[[#This Row],[Hospital tier]]="?","tier - 2",Hospitalisation_table[[#This Row],[Hospital tier]])</f>
        <v>tier - 1</v>
      </c>
      <c r="N738" t="str">
        <f>IF(Hospitalisation_table[[#This Row],[City tier]]="?","tier - 2",Hospitalisation_table[[#This Row],[City tier]])</f>
        <v>tier - 1</v>
      </c>
      <c r="O738" t="str">
        <f>IF(Hospitalisation_table[[#This Row],[State ID]]="?","Unknown",Hospitalisation_table[[#This Row],[State ID]])</f>
        <v>R1011</v>
      </c>
      <c r="P738" s="20" t="str">
        <f>_xlfn.CONCAT(Hospitalisation_table[[#This Row],[date]],"-",Hospitalisation_table[[#This Row],[Month_Updated]],"-",Hospitalisation_table[[#This Row],[Year_Update]])</f>
        <v>16-Jul-1987</v>
      </c>
      <c r="Q738">
        <f>DATEDIF(Hospitalisation_table[[#This Row],[Date of Birth]],"8-Jun-2023","Y")</f>
        <v>35</v>
      </c>
    </row>
    <row r="739" spans="1:17" x14ac:dyDescent="0.3">
      <c r="A739" t="s">
        <v>2037</v>
      </c>
      <c r="B739" t="str">
        <f>IF(Hospitalisation_table[[#This Row],[Customer ID]]="?","UnKnown",Hospitalisation_table[[#This Row],[Customer ID]])</f>
        <v>Id335</v>
      </c>
      <c r="C739">
        <v>1959</v>
      </c>
      <c r="D739" t="s">
        <v>37</v>
      </c>
      <c r="E739">
        <v>20</v>
      </c>
      <c r="F739">
        <v>0</v>
      </c>
      <c r="G739" s="24">
        <v>29523.17</v>
      </c>
      <c r="H739" t="s">
        <v>16</v>
      </c>
      <c r="I739" t="s">
        <v>11</v>
      </c>
      <c r="J739" t="s">
        <v>247</v>
      </c>
      <c r="K739" t="str">
        <f>IF(Hospitalisation_table[[#This Row],[month]]="?","Sep",Hospitalisation_table[[#This Row],[month]])</f>
        <v>Oct</v>
      </c>
      <c r="L739">
        <f>IF(Hospitalisation_table[[#This Row],[year]] = "?",ROUNDUP(AVERAGE(Hospitalisation_table[year]),0),Hospitalisation_table[[#This Row],[year]])</f>
        <v>1959</v>
      </c>
      <c r="M739" t="str">
        <f>IF(Hospitalisation_table[[#This Row],[Hospital tier]]="?","tier - 2",Hospitalisation_table[[#This Row],[Hospital tier]])</f>
        <v>tier - 1</v>
      </c>
      <c r="N739" t="str">
        <f>IF(Hospitalisation_table[[#This Row],[City tier]]="?","tier - 2",Hospitalisation_table[[#This Row],[City tier]])</f>
        <v>tier - 2</v>
      </c>
      <c r="O739" t="str">
        <f>IF(Hospitalisation_table[[#This Row],[State ID]]="?","Unknown",Hospitalisation_table[[#This Row],[State ID]])</f>
        <v>R1024</v>
      </c>
      <c r="P739" s="20" t="str">
        <f>_xlfn.CONCAT(Hospitalisation_table[[#This Row],[date]],"-",Hospitalisation_table[[#This Row],[Month_Updated]],"-",Hospitalisation_table[[#This Row],[Year_Update]])</f>
        <v>20-Oct-1959</v>
      </c>
      <c r="Q739">
        <f>DATEDIF(Hospitalisation_table[[#This Row],[Date of Birth]],"8-Jun-2023","Y")</f>
        <v>63</v>
      </c>
    </row>
    <row r="740" spans="1:17" x14ac:dyDescent="0.3">
      <c r="A740" t="s">
        <v>2038</v>
      </c>
      <c r="B740" t="str">
        <f>IF(Hospitalisation_table[[#This Row],[Customer ID]]="?","UnKnown",Hospitalisation_table[[#This Row],[Customer ID]])</f>
        <v>Id334</v>
      </c>
      <c r="C740">
        <v>1975</v>
      </c>
      <c r="D740" t="s">
        <v>15</v>
      </c>
      <c r="E740">
        <v>3</v>
      </c>
      <c r="F740">
        <v>1</v>
      </c>
      <c r="G740" s="24">
        <v>29583.8</v>
      </c>
      <c r="H740" t="s">
        <v>16</v>
      </c>
      <c r="I740" t="s">
        <v>16</v>
      </c>
      <c r="J740" t="s">
        <v>42</v>
      </c>
      <c r="K740" t="str">
        <f>IF(Hospitalisation_table[[#This Row],[month]]="?","Sep",Hospitalisation_table[[#This Row],[month]])</f>
        <v>Nov</v>
      </c>
      <c r="L740">
        <f>IF(Hospitalisation_table[[#This Row],[year]] = "?",ROUNDUP(AVERAGE(Hospitalisation_table[year]),0),Hospitalisation_table[[#This Row],[year]])</f>
        <v>1975</v>
      </c>
      <c r="M740" t="str">
        <f>IF(Hospitalisation_table[[#This Row],[Hospital tier]]="?","tier - 2",Hospitalisation_table[[#This Row],[Hospital tier]])</f>
        <v>tier - 1</v>
      </c>
      <c r="N740" t="str">
        <f>IF(Hospitalisation_table[[#This Row],[City tier]]="?","tier - 2",Hospitalisation_table[[#This Row],[City tier]])</f>
        <v>tier - 1</v>
      </c>
      <c r="O740" t="str">
        <f>IF(Hospitalisation_table[[#This Row],[State ID]]="?","Unknown",Hospitalisation_table[[#This Row],[State ID]])</f>
        <v>R1011</v>
      </c>
      <c r="P740" s="20" t="str">
        <f>_xlfn.CONCAT(Hospitalisation_table[[#This Row],[date]],"-",Hospitalisation_table[[#This Row],[Month_Updated]],"-",Hospitalisation_table[[#This Row],[Year_Update]])</f>
        <v>3-Nov-1975</v>
      </c>
      <c r="Q740">
        <f>DATEDIF(Hospitalisation_table[[#This Row],[Date of Birth]],"8-Jun-2023","Y")</f>
        <v>47</v>
      </c>
    </row>
    <row r="741" spans="1:17" x14ac:dyDescent="0.3">
      <c r="A741" t="s">
        <v>2039</v>
      </c>
      <c r="B741" t="str">
        <f>IF(Hospitalisation_table[[#This Row],[Customer ID]]="?","UnKnown",Hospitalisation_table[[#This Row],[Customer ID]])</f>
        <v>Id333</v>
      </c>
      <c r="C741">
        <v>1993</v>
      </c>
      <c r="D741" t="s">
        <v>10</v>
      </c>
      <c r="E741">
        <v>27</v>
      </c>
      <c r="F741">
        <v>0</v>
      </c>
      <c r="G741" s="24">
        <v>29622.69</v>
      </c>
      <c r="H741" t="s">
        <v>16</v>
      </c>
      <c r="I741" t="s">
        <v>16</v>
      </c>
      <c r="J741" t="s">
        <v>42</v>
      </c>
      <c r="K741" t="str">
        <f>IF(Hospitalisation_table[[#This Row],[month]]="?","Sep",Hospitalisation_table[[#This Row],[month]])</f>
        <v>Jul</v>
      </c>
      <c r="L741">
        <f>IF(Hospitalisation_table[[#This Row],[year]] = "?",ROUNDUP(AVERAGE(Hospitalisation_table[year]),0),Hospitalisation_table[[#This Row],[year]])</f>
        <v>1993</v>
      </c>
      <c r="M741" t="str">
        <f>IF(Hospitalisation_table[[#This Row],[Hospital tier]]="?","tier - 2",Hospitalisation_table[[#This Row],[Hospital tier]])</f>
        <v>tier - 1</v>
      </c>
      <c r="N741" t="str">
        <f>IF(Hospitalisation_table[[#This Row],[City tier]]="?","tier - 2",Hospitalisation_table[[#This Row],[City tier]])</f>
        <v>tier - 1</v>
      </c>
      <c r="O741" t="str">
        <f>IF(Hospitalisation_table[[#This Row],[State ID]]="?","Unknown",Hospitalisation_table[[#This Row],[State ID]])</f>
        <v>R1011</v>
      </c>
      <c r="P741" s="20" t="str">
        <f>_xlfn.CONCAT(Hospitalisation_table[[#This Row],[date]],"-",Hospitalisation_table[[#This Row],[Month_Updated]],"-",Hospitalisation_table[[#This Row],[Year_Update]])</f>
        <v>27-Jul-1993</v>
      </c>
      <c r="Q741">
        <f>DATEDIF(Hospitalisation_table[[#This Row],[Date of Birth]],"8-Jun-2023","Y")</f>
        <v>29</v>
      </c>
    </row>
    <row r="742" spans="1:17" x14ac:dyDescent="0.3">
      <c r="A742" t="s">
        <v>2040</v>
      </c>
      <c r="B742" t="str">
        <f>IF(Hospitalisation_table[[#This Row],[Customer ID]]="?","UnKnown",Hospitalisation_table[[#This Row],[Customer ID]])</f>
        <v>Id332</v>
      </c>
      <c r="C742">
        <v>1973</v>
      </c>
      <c r="D742" t="s">
        <v>35</v>
      </c>
      <c r="E742">
        <v>23</v>
      </c>
      <c r="F742">
        <v>0</v>
      </c>
      <c r="G742" s="24">
        <v>29757.69</v>
      </c>
      <c r="H742" t="s">
        <v>16</v>
      </c>
      <c r="I742" t="s">
        <v>12</v>
      </c>
      <c r="J742" t="s">
        <v>42</v>
      </c>
      <c r="K742" t="str">
        <f>IF(Hospitalisation_table[[#This Row],[month]]="?","Sep",Hospitalisation_table[[#This Row],[month]])</f>
        <v>Aug</v>
      </c>
      <c r="L742">
        <f>IF(Hospitalisation_table[[#This Row],[year]] = "?",ROUNDUP(AVERAGE(Hospitalisation_table[year]),0),Hospitalisation_table[[#This Row],[year]])</f>
        <v>1973</v>
      </c>
      <c r="M742" t="str">
        <f>IF(Hospitalisation_table[[#This Row],[Hospital tier]]="?","tier - 2",Hospitalisation_table[[#This Row],[Hospital tier]])</f>
        <v>tier - 1</v>
      </c>
      <c r="N742" t="str">
        <f>IF(Hospitalisation_table[[#This Row],[City tier]]="?","tier - 2",Hospitalisation_table[[#This Row],[City tier]])</f>
        <v>tier - 3</v>
      </c>
      <c r="O742" t="str">
        <f>IF(Hospitalisation_table[[#This Row],[State ID]]="?","Unknown",Hospitalisation_table[[#This Row],[State ID]])</f>
        <v>R1011</v>
      </c>
      <c r="P742" s="20" t="str">
        <f>_xlfn.CONCAT(Hospitalisation_table[[#This Row],[date]],"-",Hospitalisation_table[[#This Row],[Month_Updated]],"-",Hospitalisation_table[[#This Row],[Year_Update]])</f>
        <v>23-Aug-1973</v>
      </c>
      <c r="Q742">
        <f>DATEDIF(Hospitalisation_table[[#This Row],[Date of Birth]],"8-Jun-2023","Y")</f>
        <v>49</v>
      </c>
    </row>
    <row r="743" spans="1:17" x14ac:dyDescent="0.3">
      <c r="A743" t="s">
        <v>2041</v>
      </c>
      <c r="B743" t="str">
        <f>IF(Hospitalisation_table[[#This Row],[Customer ID]]="?","UnKnown",Hospitalisation_table[[#This Row],[Customer ID]])</f>
        <v>Id331</v>
      </c>
      <c r="C743">
        <v>1998</v>
      </c>
      <c r="D743" t="s">
        <v>18</v>
      </c>
      <c r="E743">
        <v>20</v>
      </c>
      <c r="F743">
        <v>0</v>
      </c>
      <c r="G743" s="24">
        <v>29760.6</v>
      </c>
      <c r="H743" t="s">
        <v>16</v>
      </c>
      <c r="I743" t="s">
        <v>11</v>
      </c>
      <c r="J743" t="s">
        <v>42</v>
      </c>
      <c r="K743" t="str">
        <f>IF(Hospitalisation_table[[#This Row],[month]]="?","Sep",Hospitalisation_table[[#This Row],[month]])</f>
        <v>Jun</v>
      </c>
      <c r="L743">
        <f>IF(Hospitalisation_table[[#This Row],[year]] = "?",ROUNDUP(AVERAGE(Hospitalisation_table[year]),0),Hospitalisation_table[[#This Row],[year]])</f>
        <v>1998</v>
      </c>
      <c r="M743" t="str">
        <f>IF(Hospitalisation_table[[#This Row],[Hospital tier]]="?","tier - 2",Hospitalisation_table[[#This Row],[Hospital tier]])</f>
        <v>tier - 1</v>
      </c>
      <c r="N743" t="str">
        <f>IF(Hospitalisation_table[[#This Row],[City tier]]="?","tier - 2",Hospitalisation_table[[#This Row],[City tier]])</f>
        <v>tier - 2</v>
      </c>
      <c r="O743" t="str">
        <f>IF(Hospitalisation_table[[#This Row],[State ID]]="?","Unknown",Hospitalisation_table[[#This Row],[State ID]])</f>
        <v>R1011</v>
      </c>
      <c r="P743" s="20" t="str">
        <f>_xlfn.CONCAT(Hospitalisation_table[[#This Row],[date]],"-",Hospitalisation_table[[#This Row],[Month_Updated]],"-",Hospitalisation_table[[#This Row],[Year_Update]])</f>
        <v>20-Jun-1998</v>
      </c>
      <c r="Q743">
        <f>DATEDIF(Hospitalisation_table[[#This Row],[Date of Birth]],"8-Jun-2023","Y")</f>
        <v>24</v>
      </c>
    </row>
    <row r="744" spans="1:17" x14ac:dyDescent="0.3">
      <c r="A744" t="s">
        <v>2042</v>
      </c>
      <c r="B744" t="str">
        <f>IF(Hospitalisation_table[[#This Row],[Customer ID]]="?","UnKnown",Hospitalisation_table[[#This Row],[Customer ID]])</f>
        <v>Id330</v>
      </c>
      <c r="C744">
        <v>1981</v>
      </c>
      <c r="D744" t="s">
        <v>35</v>
      </c>
      <c r="E744">
        <v>13</v>
      </c>
      <c r="F744">
        <v>1</v>
      </c>
      <c r="G744" s="24">
        <v>29816.639999999999</v>
      </c>
      <c r="H744" t="s">
        <v>16</v>
      </c>
      <c r="I744" t="s">
        <v>11</v>
      </c>
      <c r="J744" t="s">
        <v>42</v>
      </c>
      <c r="K744" t="str">
        <f>IF(Hospitalisation_table[[#This Row],[month]]="?","Sep",Hospitalisation_table[[#This Row],[month]])</f>
        <v>Aug</v>
      </c>
      <c r="L744">
        <f>IF(Hospitalisation_table[[#This Row],[year]] = "?",ROUNDUP(AVERAGE(Hospitalisation_table[year]),0),Hospitalisation_table[[#This Row],[year]])</f>
        <v>1981</v>
      </c>
      <c r="M744" t="str">
        <f>IF(Hospitalisation_table[[#This Row],[Hospital tier]]="?","tier - 2",Hospitalisation_table[[#This Row],[Hospital tier]])</f>
        <v>tier - 1</v>
      </c>
      <c r="N744" t="str">
        <f>IF(Hospitalisation_table[[#This Row],[City tier]]="?","tier - 2",Hospitalisation_table[[#This Row],[City tier]])</f>
        <v>tier - 2</v>
      </c>
      <c r="O744" t="str">
        <f>IF(Hospitalisation_table[[#This Row],[State ID]]="?","Unknown",Hospitalisation_table[[#This Row],[State ID]])</f>
        <v>R1011</v>
      </c>
      <c r="P744" s="20" t="str">
        <f>_xlfn.CONCAT(Hospitalisation_table[[#This Row],[date]],"-",Hospitalisation_table[[#This Row],[Month_Updated]],"-",Hospitalisation_table[[#This Row],[Year_Update]])</f>
        <v>13-Aug-1981</v>
      </c>
      <c r="Q744">
        <f>DATEDIF(Hospitalisation_table[[#This Row],[Date of Birth]],"8-Jun-2023","Y")</f>
        <v>41</v>
      </c>
    </row>
    <row r="745" spans="1:17" x14ac:dyDescent="0.3">
      <c r="A745" t="s">
        <v>2340</v>
      </c>
      <c r="B745" t="str">
        <f>IF(Hospitalisation_table[[#This Row],[Customer ID]]="?","UnKnown",Hospitalisation_table[[#This Row],[Customer ID]])</f>
        <v>Id33</v>
      </c>
      <c r="C745">
        <v>1962</v>
      </c>
      <c r="D745" t="s">
        <v>30</v>
      </c>
      <c r="E745">
        <v>4</v>
      </c>
      <c r="F745">
        <v>3</v>
      </c>
      <c r="G745" s="24">
        <v>46130.53</v>
      </c>
      <c r="H745" t="s">
        <v>16</v>
      </c>
      <c r="I745" t="s">
        <v>16</v>
      </c>
      <c r="J745" t="s">
        <v>23</v>
      </c>
      <c r="K745" t="str">
        <f>IF(Hospitalisation_table[[#This Row],[month]]="?","Sep",Hospitalisation_table[[#This Row],[month]])</f>
        <v>Dec</v>
      </c>
      <c r="L745">
        <f>IF(Hospitalisation_table[[#This Row],[year]] = "?",ROUNDUP(AVERAGE(Hospitalisation_table[year]),0),Hospitalisation_table[[#This Row],[year]])</f>
        <v>1962</v>
      </c>
      <c r="M745" t="str">
        <f>IF(Hospitalisation_table[[#This Row],[Hospital tier]]="?","tier - 2",Hospitalisation_table[[#This Row],[Hospital tier]])</f>
        <v>tier - 1</v>
      </c>
      <c r="N745" t="str">
        <f>IF(Hospitalisation_table[[#This Row],[City tier]]="?","tier - 2",Hospitalisation_table[[#This Row],[City tier]])</f>
        <v>tier - 1</v>
      </c>
      <c r="O745" t="str">
        <f>IF(Hospitalisation_table[[#This Row],[State ID]]="?","Unknown",Hospitalisation_table[[#This Row],[State ID]])</f>
        <v>R1012</v>
      </c>
      <c r="P745" s="20" t="str">
        <f>_xlfn.CONCAT(Hospitalisation_table[[#This Row],[date]],"-",Hospitalisation_table[[#This Row],[Month_Updated]],"-",Hospitalisation_table[[#This Row],[Year_Update]])</f>
        <v>4-Dec-1962</v>
      </c>
      <c r="Q745">
        <f>DATEDIF(Hospitalisation_table[[#This Row],[Date of Birth]],"8-Jun-2023","Y")</f>
        <v>60</v>
      </c>
    </row>
    <row r="746" spans="1:17" x14ac:dyDescent="0.3">
      <c r="A746" t="s">
        <v>2043</v>
      </c>
      <c r="B746" t="str">
        <f>IF(Hospitalisation_table[[#This Row],[Customer ID]]="?","UnKnown",Hospitalisation_table[[#This Row],[Customer ID]])</f>
        <v>Id329</v>
      </c>
      <c r="C746">
        <v>1982</v>
      </c>
      <c r="D746" t="s">
        <v>37</v>
      </c>
      <c r="E746">
        <v>29</v>
      </c>
      <c r="F746">
        <v>3</v>
      </c>
      <c r="G746" s="24">
        <v>29818.76</v>
      </c>
      <c r="H746" t="s">
        <v>16</v>
      </c>
      <c r="I746" t="s">
        <v>16</v>
      </c>
      <c r="J746" t="s">
        <v>23</v>
      </c>
      <c r="K746" t="str">
        <f>IF(Hospitalisation_table[[#This Row],[month]]="?","Sep",Hospitalisation_table[[#This Row],[month]])</f>
        <v>Oct</v>
      </c>
      <c r="L746">
        <f>IF(Hospitalisation_table[[#This Row],[year]] = "?",ROUNDUP(AVERAGE(Hospitalisation_table[year]),0),Hospitalisation_table[[#This Row],[year]])</f>
        <v>1982</v>
      </c>
      <c r="M746" t="str">
        <f>IF(Hospitalisation_table[[#This Row],[Hospital tier]]="?","tier - 2",Hospitalisation_table[[#This Row],[Hospital tier]])</f>
        <v>tier - 1</v>
      </c>
      <c r="N746" t="str">
        <f>IF(Hospitalisation_table[[#This Row],[City tier]]="?","tier - 2",Hospitalisation_table[[#This Row],[City tier]])</f>
        <v>tier - 1</v>
      </c>
      <c r="O746" t="str">
        <f>IF(Hospitalisation_table[[#This Row],[State ID]]="?","Unknown",Hospitalisation_table[[#This Row],[State ID]])</f>
        <v>R1012</v>
      </c>
      <c r="P746" s="20" t="str">
        <f>_xlfn.CONCAT(Hospitalisation_table[[#This Row],[date]],"-",Hospitalisation_table[[#This Row],[Month_Updated]],"-",Hospitalisation_table[[#This Row],[Year_Update]])</f>
        <v>29-Oct-1982</v>
      </c>
      <c r="Q746">
        <f>DATEDIF(Hospitalisation_table[[#This Row],[Date of Birth]],"8-Jun-2023","Y")</f>
        <v>40</v>
      </c>
    </row>
    <row r="747" spans="1:17" x14ac:dyDescent="0.3">
      <c r="A747" t="s">
        <v>2044</v>
      </c>
      <c r="B747" t="str">
        <f>IF(Hospitalisation_table[[#This Row],[Customer ID]]="?","UnKnown",Hospitalisation_table[[#This Row],[Customer ID]])</f>
        <v>Id328</v>
      </c>
      <c r="C747">
        <v>1989</v>
      </c>
      <c r="D747" t="s">
        <v>30</v>
      </c>
      <c r="E747">
        <v>30</v>
      </c>
      <c r="F747">
        <v>3</v>
      </c>
      <c r="G747" s="24">
        <v>29852.48</v>
      </c>
      <c r="H747" t="s">
        <v>16</v>
      </c>
      <c r="I747" t="s">
        <v>12</v>
      </c>
      <c r="J747" t="s">
        <v>42</v>
      </c>
      <c r="K747" t="str">
        <f>IF(Hospitalisation_table[[#This Row],[month]]="?","Sep",Hospitalisation_table[[#This Row],[month]])</f>
        <v>Dec</v>
      </c>
      <c r="L747">
        <f>IF(Hospitalisation_table[[#This Row],[year]] = "?",ROUNDUP(AVERAGE(Hospitalisation_table[year]),0),Hospitalisation_table[[#This Row],[year]])</f>
        <v>1989</v>
      </c>
      <c r="M747" t="str">
        <f>IF(Hospitalisation_table[[#This Row],[Hospital tier]]="?","tier - 2",Hospitalisation_table[[#This Row],[Hospital tier]])</f>
        <v>tier - 1</v>
      </c>
      <c r="N747" t="str">
        <f>IF(Hospitalisation_table[[#This Row],[City tier]]="?","tier - 2",Hospitalisation_table[[#This Row],[City tier]])</f>
        <v>tier - 3</v>
      </c>
      <c r="O747" t="str">
        <f>IF(Hospitalisation_table[[#This Row],[State ID]]="?","Unknown",Hospitalisation_table[[#This Row],[State ID]])</f>
        <v>R1011</v>
      </c>
      <c r="P747" s="20" t="str">
        <f>_xlfn.CONCAT(Hospitalisation_table[[#This Row],[date]],"-",Hospitalisation_table[[#This Row],[Month_Updated]],"-",Hospitalisation_table[[#This Row],[Year_Update]])</f>
        <v>30-Dec-1989</v>
      </c>
      <c r="Q747">
        <f>DATEDIF(Hospitalisation_table[[#This Row],[Date of Birth]],"8-Jun-2023","Y")</f>
        <v>33</v>
      </c>
    </row>
    <row r="748" spans="1:17" x14ac:dyDescent="0.3">
      <c r="A748" t="s">
        <v>2045</v>
      </c>
      <c r="B748" t="str">
        <f>IF(Hospitalisation_table[[#This Row],[Customer ID]]="?","UnKnown",Hospitalisation_table[[#This Row],[Customer ID]])</f>
        <v>Id327</v>
      </c>
      <c r="C748">
        <v>1975</v>
      </c>
      <c r="D748" t="s">
        <v>35</v>
      </c>
      <c r="E748">
        <v>19</v>
      </c>
      <c r="F748">
        <v>1</v>
      </c>
      <c r="G748" s="24">
        <v>29899.25</v>
      </c>
      <c r="H748" t="s">
        <v>16</v>
      </c>
      <c r="I748" t="s">
        <v>12</v>
      </c>
      <c r="J748" t="s">
        <v>42</v>
      </c>
      <c r="K748" t="str">
        <f>IF(Hospitalisation_table[[#This Row],[month]]="?","Sep",Hospitalisation_table[[#This Row],[month]])</f>
        <v>Aug</v>
      </c>
      <c r="L748">
        <f>IF(Hospitalisation_table[[#This Row],[year]] = "?",ROUNDUP(AVERAGE(Hospitalisation_table[year]),0),Hospitalisation_table[[#This Row],[year]])</f>
        <v>1975</v>
      </c>
      <c r="M748" t="str">
        <f>IF(Hospitalisation_table[[#This Row],[Hospital tier]]="?","tier - 2",Hospitalisation_table[[#This Row],[Hospital tier]])</f>
        <v>tier - 1</v>
      </c>
      <c r="N748" t="str">
        <f>IF(Hospitalisation_table[[#This Row],[City tier]]="?","tier - 2",Hospitalisation_table[[#This Row],[City tier]])</f>
        <v>tier - 3</v>
      </c>
      <c r="O748" t="str">
        <f>IF(Hospitalisation_table[[#This Row],[State ID]]="?","Unknown",Hospitalisation_table[[#This Row],[State ID]])</f>
        <v>R1011</v>
      </c>
      <c r="P748" s="20" t="str">
        <f>_xlfn.CONCAT(Hospitalisation_table[[#This Row],[date]],"-",Hospitalisation_table[[#This Row],[Month_Updated]],"-",Hospitalisation_table[[#This Row],[Year_Update]])</f>
        <v>19-Aug-1975</v>
      </c>
      <c r="Q748">
        <f>DATEDIF(Hospitalisation_table[[#This Row],[Date of Birth]],"8-Jun-2023","Y")</f>
        <v>47</v>
      </c>
    </row>
    <row r="749" spans="1:17" x14ac:dyDescent="0.3">
      <c r="A749" t="s">
        <v>2046</v>
      </c>
      <c r="B749" t="str">
        <f>IF(Hospitalisation_table[[#This Row],[Customer ID]]="?","UnKnown",Hospitalisation_table[[#This Row],[Customer ID]])</f>
        <v>Id326</v>
      </c>
      <c r="C749">
        <v>1988</v>
      </c>
      <c r="D749" t="s">
        <v>30</v>
      </c>
      <c r="E749">
        <v>30</v>
      </c>
      <c r="F749">
        <v>3</v>
      </c>
      <c r="G749" s="24">
        <v>29929.56</v>
      </c>
      <c r="H749" t="s">
        <v>16</v>
      </c>
      <c r="I749" t="s">
        <v>16</v>
      </c>
      <c r="J749" t="s">
        <v>42</v>
      </c>
      <c r="K749" t="str">
        <f>IF(Hospitalisation_table[[#This Row],[month]]="?","Sep",Hospitalisation_table[[#This Row],[month]])</f>
        <v>Dec</v>
      </c>
      <c r="L749">
        <f>IF(Hospitalisation_table[[#This Row],[year]] = "?",ROUNDUP(AVERAGE(Hospitalisation_table[year]),0),Hospitalisation_table[[#This Row],[year]])</f>
        <v>1988</v>
      </c>
      <c r="M749" t="str">
        <f>IF(Hospitalisation_table[[#This Row],[Hospital tier]]="?","tier - 2",Hospitalisation_table[[#This Row],[Hospital tier]])</f>
        <v>tier - 1</v>
      </c>
      <c r="N749" t="str">
        <f>IF(Hospitalisation_table[[#This Row],[City tier]]="?","tier - 2",Hospitalisation_table[[#This Row],[City tier]])</f>
        <v>tier - 1</v>
      </c>
      <c r="O749" t="str">
        <f>IF(Hospitalisation_table[[#This Row],[State ID]]="?","Unknown",Hospitalisation_table[[#This Row],[State ID]])</f>
        <v>R1011</v>
      </c>
      <c r="P749" s="20" t="str">
        <f>_xlfn.CONCAT(Hospitalisation_table[[#This Row],[date]],"-",Hospitalisation_table[[#This Row],[Month_Updated]],"-",Hospitalisation_table[[#This Row],[Year_Update]])</f>
        <v>30-Dec-1988</v>
      </c>
      <c r="Q749">
        <f>DATEDIF(Hospitalisation_table[[#This Row],[Date of Birth]],"8-Jun-2023","Y")</f>
        <v>34</v>
      </c>
    </row>
    <row r="750" spans="1:17" x14ac:dyDescent="0.3">
      <c r="A750" t="s">
        <v>2047</v>
      </c>
      <c r="B750" t="str">
        <f>IF(Hospitalisation_table[[#This Row],[Customer ID]]="?","UnKnown",Hospitalisation_table[[#This Row],[Customer ID]])</f>
        <v>Id325</v>
      </c>
      <c r="C750">
        <v>1976</v>
      </c>
      <c r="D750" t="s">
        <v>18</v>
      </c>
      <c r="E750">
        <v>12</v>
      </c>
      <c r="F750">
        <v>2</v>
      </c>
      <c r="G750" s="24">
        <v>29933.75</v>
      </c>
      <c r="H750" t="s">
        <v>16</v>
      </c>
      <c r="I750" t="s">
        <v>16</v>
      </c>
      <c r="J750" t="s">
        <v>42</v>
      </c>
      <c r="K750" t="str">
        <f>IF(Hospitalisation_table[[#This Row],[month]]="?","Sep",Hospitalisation_table[[#This Row],[month]])</f>
        <v>Jun</v>
      </c>
      <c r="L750">
        <f>IF(Hospitalisation_table[[#This Row],[year]] = "?",ROUNDUP(AVERAGE(Hospitalisation_table[year]),0),Hospitalisation_table[[#This Row],[year]])</f>
        <v>1976</v>
      </c>
      <c r="M750" t="str">
        <f>IF(Hospitalisation_table[[#This Row],[Hospital tier]]="?","tier - 2",Hospitalisation_table[[#This Row],[Hospital tier]])</f>
        <v>tier - 1</v>
      </c>
      <c r="N750" t="str">
        <f>IF(Hospitalisation_table[[#This Row],[City tier]]="?","tier - 2",Hospitalisation_table[[#This Row],[City tier]])</f>
        <v>tier - 1</v>
      </c>
      <c r="O750" t="str">
        <f>IF(Hospitalisation_table[[#This Row],[State ID]]="?","Unknown",Hospitalisation_table[[#This Row],[State ID]])</f>
        <v>R1011</v>
      </c>
      <c r="P750" s="20" t="str">
        <f>_xlfn.CONCAT(Hospitalisation_table[[#This Row],[date]],"-",Hospitalisation_table[[#This Row],[Month_Updated]],"-",Hospitalisation_table[[#This Row],[Year_Update]])</f>
        <v>12-Jun-1976</v>
      </c>
      <c r="Q750">
        <f>DATEDIF(Hospitalisation_table[[#This Row],[Date of Birth]],"8-Jun-2023","Y")</f>
        <v>46</v>
      </c>
    </row>
    <row r="751" spans="1:17" x14ac:dyDescent="0.3">
      <c r="A751" t="s">
        <v>2048</v>
      </c>
      <c r="B751" t="str">
        <f>IF(Hospitalisation_table[[#This Row],[Customer ID]]="?","UnKnown",Hospitalisation_table[[#This Row],[Customer ID]])</f>
        <v>Id324</v>
      </c>
      <c r="C751">
        <v>1991</v>
      </c>
      <c r="D751" t="s">
        <v>37</v>
      </c>
      <c r="E751">
        <v>5</v>
      </c>
      <c r="F751">
        <v>3</v>
      </c>
      <c r="G751" s="24">
        <v>29969.67</v>
      </c>
      <c r="H751" t="s">
        <v>16</v>
      </c>
      <c r="I751" t="s">
        <v>16</v>
      </c>
      <c r="J751" t="s">
        <v>42</v>
      </c>
      <c r="K751" t="str">
        <f>IF(Hospitalisation_table[[#This Row],[month]]="?","Sep",Hospitalisation_table[[#This Row],[month]])</f>
        <v>Oct</v>
      </c>
      <c r="L751">
        <f>IF(Hospitalisation_table[[#This Row],[year]] = "?",ROUNDUP(AVERAGE(Hospitalisation_table[year]),0),Hospitalisation_table[[#This Row],[year]])</f>
        <v>1991</v>
      </c>
      <c r="M751" t="str">
        <f>IF(Hospitalisation_table[[#This Row],[Hospital tier]]="?","tier - 2",Hospitalisation_table[[#This Row],[Hospital tier]])</f>
        <v>tier - 1</v>
      </c>
      <c r="N751" t="str">
        <f>IF(Hospitalisation_table[[#This Row],[City tier]]="?","tier - 2",Hospitalisation_table[[#This Row],[City tier]])</f>
        <v>tier - 1</v>
      </c>
      <c r="O751" t="str">
        <f>IF(Hospitalisation_table[[#This Row],[State ID]]="?","Unknown",Hospitalisation_table[[#This Row],[State ID]])</f>
        <v>R1011</v>
      </c>
      <c r="P751" s="20" t="str">
        <f>_xlfn.CONCAT(Hospitalisation_table[[#This Row],[date]],"-",Hospitalisation_table[[#This Row],[Month_Updated]],"-",Hospitalisation_table[[#This Row],[Year_Update]])</f>
        <v>5-Oct-1991</v>
      </c>
      <c r="Q751">
        <f>DATEDIF(Hospitalisation_table[[#This Row],[Date of Birth]],"8-Jun-2023","Y")</f>
        <v>31</v>
      </c>
    </row>
    <row r="752" spans="1:17" x14ac:dyDescent="0.3">
      <c r="A752" t="s">
        <v>2049</v>
      </c>
      <c r="B752" t="str">
        <f>IF(Hospitalisation_table[[#This Row],[Customer ID]]="?","UnKnown",Hospitalisation_table[[#This Row],[Customer ID]])</f>
        <v>Id323</v>
      </c>
      <c r="C752">
        <v>1981</v>
      </c>
      <c r="D752" t="s">
        <v>35</v>
      </c>
      <c r="E752">
        <v>4</v>
      </c>
      <c r="F752">
        <v>1</v>
      </c>
      <c r="G752" s="24">
        <v>30026.87</v>
      </c>
      <c r="H752" t="s">
        <v>11</v>
      </c>
      <c r="I752" t="s">
        <v>12</v>
      </c>
      <c r="J752" t="s">
        <v>23</v>
      </c>
      <c r="K752" t="str">
        <f>IF(Hospitalisation_table[[#This Row],[month]]="?","Sep",Hospitalisation_table[[#This Row],[month]])</f>
        <v>Aug</v>
      </c>
      <c r="L752">
        <f>IF(Hospitalisation_table[[#This Row],[year]] = "?",ROUNDUP(AVERAGE(Hospitalisation_table[year]),0),Hospitalisation_table[[#This Row],[year]])</f>
        <v>1981</v>
      </c>
      <c r="M752" t="str">
        <f>IF(Hospitalisation_table[[#This Row],[Hospital tier]]="?","tier - 2",Hospitalisation_table[[#This Row],[Hospital tier]])</f>
        <v>tier - 2</v>
      </c>
      <c r="N752" t="str">
        <f>IF(Hospitalisation_table[[#This Row],[City tier]]="?","tier - 2",Hospitalisation_table[[#This Row],[City tier]])</f>
        <v>tier - 3</v>
      </c>
      <c r="O752" t="str">
        <f>IF(Hospitalisation_table[[#This Row],[State ID]]="?","Unknown",Hospitalisation_table[[#This Row],[State ID]])</f>
        <v>R1012</v>
      </c>
      <c r="P752" s="20" t="str">
        <f>_xlfn.CONCAT(Hospitalisation_table[[#This Row],[date]],"-",Hospitalisation_table[[#This Row],[Month_Updated]],"-",Hospitalisation_table[[#This Row],[Year_Update]])</f>
        <v>4-Aug-1981</v>
      </c>
      <c r="Q752">
        <f>DATEDIF(Hospitalisation_table[[#This Row],[Date of Birth]],"8-Jun-2023","Y")</f>
        <v>41</v>
      </c>
    </row>
    <row r="753" spans="1:17" x14ac:dyDescent="0.3">
      <c r="A753" t="s">
        <v>2050</v>
      </c>
      <c r="B753" t="str">
        <f>IF(Hospitalisation_table[[#This Row],[Customer ID]]="?","UnKnown",Hospitalisation_table[[#This Row],[Customer ID]])</f>
        <v>Id322</v>
      </c>
      <c r="C753">
        <v>1967</v>
      </c>
      <c r="D753" t="s">
        <v>18</v>
      </c>
      <c r="E753">
        <v>16</v>
      </c>
      <c r="F753">
        <v>3</v>
      </c>
      <c r="G753" s="24">
        <v>30063.58</v>
      </c>
      <c r="H753" t="s">
        <v>16</v>
      </c>
      <c r="I753" t="s">
        <v>16</v>
      </c>
      <c r="J753" t="s">
        <v>23</v>
      </c>
      <c r="K753" t="str">
        <f>IF(Hospitalisation_table[[#This Row],[month]]="?","Sep",Hospitalisation_table[[#This Row],[month]])</f>
        <v>Jun</v>
      </c>
      <c r="L753">
        <f>IF(Hospitalisation_table[[#This Row],[year]] = "?",ROUNDUP(AVERAGE(Hospitalisation_table[year]),0),Hospitalisation_table[[#This Row],[year]])</f>
        <v>1967</v>
      </c>
      <c r="M753" t="str">
        <f>IF(Hospitalisation_table[[#This Row],[Hospital tier]]="?","tier - 2",Hospitalisation_table[[#This Row],[Hospital tier]])</f>
        <v>tier - 1</v>
      </c>
      <c r="N753" t="str">
        <f>IF(Hospitalisation_table[[#This Row],[City tier]]="?","tier - 2",Hospitalisation_table[[#This Row],[City tier]])</f>
        <v>tier - 1</v>
      </c>
      <c r="O753" t="str">
        <f>IF(Hospitalisation_table[[#This Row],[State ID]]="?","Unknown",Hospitalisation_table[[#This Row],[State ID]])</f>
        <v>R1012</v>
      </c>
      <c r="P753" s="20" t="str">
        <f>_xlfn.CONCAT(Hospitalisation_table[[#This Row],[date]],"-",Hospitalisation_table[[#This Row],[Month_Updated]],"-",Hospitalisation_table[[#This Row],[Year_Update]])</f>
        <v>16-Jun-1967</v>
      </c>
      <c r="Q753">
        <f>DATEDIF(Hospitalisation_table[[#This Row],[Date of Birth]],"8-Jun-2023","Y")</f>
        <v>55</v>
      </c>
    </row>
    <row r="754" spans="1:17" x14ac:dyDescent="0.3">
      <c r="A754" t="s">
        <v>2051</v>
      </c>
      <c r="B754" t="str">
        <f>IF(Hospitalisation_table[[#This Row],[Customer ID]]="?","UnKnown",Hospitalisation_table[[#This Row],[Customer ID]])</f>
        <v>Id321</v>
      </c>
      <c r="C754">
        <v>1979</v>
      </c>
      <c r="D754" t="s">
        <v>20</v>
      </c>
      <c r="E754">
        <v>2</v>
      </c>
      <c r="F754">
        <v>2</v>
      </c>
      <c r="G754" s="24">
        <v>30095.97</v>
      </c>
      <c r="H754" t="s">
        <v>11</v>
      </c>
      <c r="I754" t="s">
        <v>12</v>
      </c>
      <c r="J754" t="s">
        <v>42</v>
      </c>
      <c r="K754" t="str">
        <f>IF(Hospitalisation_table[[#This Row],[month]]="?","Sep",Hospitalisation_table[[#This Row],[month]])</f>
        <v>Sep</v>
      </c>
      <c r="L754">
        <f>IF(Hospitalisation_table[[#This Row],[year]] = "?",ROUNDUP(AVERAGE(Hospitalisation_table[year]),0),Hospitalisation_table[[#This Row],[year]])</f>
        <v>1979</v>
      </c>
      <c r="M754" t="str">
        <f>IF(Hospitalisation_table[[#This Row],[Hospital tier]]="?","tier - 2",Hospitalisation_table[[#This Row],[Hospital tier]])</f>
        <v>tier - 2</v>
      </c>
      <c r="N754" t="str">
        <f>IF(Hospitalisation_table[[#This Row],[City tier]]="?","tier - 2",Hospitalisation_table[[#This Row],[City tier]])</f>
        <v>tier - 3</v>
      </c>
      <c r="O754" t="str">
        <f>IF(Hospitalisation_table[[#This Row],[State ID]]="?","Unknown",Hospitalisation_table[[#This Row],[State ID]])</f>
        <v>R1011</v>
      </c>
      <c r="P754" s="20" t="str">
        <f>_xlfn.CONCAT(Hospitalisation_table[[#This Row],[date]],"-",Hospitalisation_table[[#This Row],[Month_Updated]],"-",Hospitalisation_table[[#This Row],[Year_Update]])</f>
        <v>2-Sep-1979</v>
      </c>
      <c r="Q754">
        <f>DATEDIF(Hospitalisation_table[[#This Row],[Date of Birth]],"8-Jun-2023","Y")</f>
        <v>43</v>
      </c>
    </row>
    <row r="755" spans="1:17" x14ac:dyDescent="0.3">
      <c r="A755" t="s">
        <v>2052</v>
      </c>
      <c r="B755" t="str">
        <f>IF(Hospitalisation_table[[#This Row],[Customer ID]]="?","UnKnown",Hospitalisation_table[[#This Row],[Customer ID]])</f>
        <v>Id320</v>
      </c>
      <c r="C755">
        <v>1971</v>
      </c>
      <c r="D755" t="s">
        <v>30</v>
      </c>
      <c r="E755">
        <v>25</v>
      </c>
      <c r="F755">
        <v>0</v>
      </c>
      <c r="G755" s="24">
        <v>30134.75</v>
      </c>
      <c r="H755" t="s">
        <v>11</v>
      </c>
      <c r="I755" t="s">
        <v>12</v>
      </c>
      <c r="J755" t="s">
        <v>42</v>
      </c>
      <c r="K755" t="str">
        <f>IF(Hospitalisation_table[[#This Row],[month]]="?","Sep",Hospitalisation_table[[#This Row],[month]])</f>
        <v>Dec</v>
      </c>
      <c r="L755">
        <f>IF(Hospitalisation_table[[#This Row],[year]] = "?",ROUNDUP(AVERAGE(Hospitalisation_table[year]),0),Hospitalisation_table[[#This Row],[year]])</f>
        <v>1971</v>
      </c>
      <c r="M755" t="str">
        <f>IF(Hospitalisation_table[[#This Row],[Hospital tier]]="?","tier - 2",Hospitalisation_table[[#This Row],[Hospital tier]])</f>
        <v>tier - 2</v>
      </c>
      <c r="N755" t="str">
        <f>IF(Hospitalisation_table[[#This Row],[City tier]]="?","tier - 2",Hospitalisation_table[[#This Row],[City tier]])</f>
        <v>tier - 3</v>
      </c>
      <c r="O755" t="str">
        <f>IF(Hospitalisation_table[[#This Row],[State ID]]="?","Unknown",Hospitalisation_table[[#This Row],[State ID]])</f>
        <v>R1011</v>
      </c>
      <c r="P755" s="20" t="str">
        <f>_xlfn.CONCAT(Hospitalisation_table[[#This Row],[date]],"-",Hospitalisation_table[[#This Row],[Month_Updated]],"-",Hospitalisation_table[[#This Row],[Year_Update]])</f>
        <v>25-Dec-1971</v>
      </c>
      <c r="Q755">
        <f>DATEDIF(Hospitalisation_table[[#This Row],[Date of Birth]],"8-Jun-2023","Y")</f>
        <v>51</v>
      </c>
    </row>
    <row r="756" spans="1:17" x14ac:dyDescent="0.3">
      <c r="A756" t="s">
        <v>2341</v>
      </c>
      <c r="B756" t="str">
        <f>IF(Hospitalisation_table[[#This Row],[Customer ID]]="?","UnKnown",Hospitalisation_table[[#This Row],[Customer ID]])</f>
        <v>Id32</v>
      </c>
      <c r="C756">
        <v>1976</v>
      </c>
      <c r="D756" t="s">
        <v>30</v>
      </c>
      <c r="E756">
        <v>2</v>
      </c>
      <c r="F756">
        <v>3</v>
      </c>
      <c r="G756" s="24">
        <v>46151.12</v>
      </c>
      <c r="H756" t="s">
        <v>16</v>
      </c>
      <c r="I756" t="s">
        <v>12</v>
      </c>
      <c r="J756" t="s">
        <v>13</v>
      </c>
      <c r="K756" t="str">
        <f>IF(Hospitalisation_table[[#This Row],[month]]="?","Sep",Hospitalisation_table[[#This Row],[month]])</f>
        <v>Dec</v>
      </c>
      <c r="L756">
        <f>IF(Hospitalisation_table[[#This Row],[year]] = "?",ROUNDUP(AVERAGE(Hospitalisation_table[year]),0),Hospitalisation_table[[#This Row],[year]])</f>
        <v>1976</v>
      </c>
      <c r="M756" t="str">
        <f>IF(Hospitalisation_table[[#This Row],[Hospital tier]]="?","tier - 2",Hospitalisation_table[[#This Row],[Hospital tier]])</f>
        <v>tier - 1</v>
      </c>
      <c r="N756" t="str">
        <f>IF(Hospitalisation_table[[#This Row],[City tier]]="?","tier - 2",Hospitalisation_table[[#This Row],[City tier]])</f>
        <v>tier - 3</v>
      </c>
      <c r="O756" t="str">
        <f>IF(Hospitalisation_table[[#This Row],[State ID]]="?","Unknown",Hospitalisation_table[[#This Row],[State ID]])</f>
        <v>R1013</v>
      </c>
      <c r="P756" s="20" t="str">
        <f>_xlfn.CONCAT(Hospitalisation_table[[#This Row],[date]],"-",Hospitalisation_table[[#This Row],[Month_Updated]],"-",Hospitalisation_table[[#This Row],[Year_Update]])</f>
        <v>2-Dec-1976</v>
      </c>
      <c r="Q756">
        <f>DATEDIF(Hospitalisation_table[[#This Row],[Date of Birth]],"8-Jun-2023","Y")</f>
        <v>46</v>
      </c>
    </row>
    <row r="757" spans="1:17" x14ac:dyDescent="0.3">
      <c r="A757" t="s">
        <v>2053</v>
      </c>
      <c r="B757" t="str">
        <f>IF(Hospitalisation_table[[#This Row],[Customer ID]]="?","UnKnown",Hospitalisation_table[[#This Row],[Customer ID]])</f>
        <v>Id319</v>
      </c>
      <c r="C757">
        <v>1958</v>
      </c>
      <c r="D757" t="s">
        <v>35</v>
      </c>
      <c r="E757">
        <v>11</v>
      </c>
      <c r="F757">
        <v>1</v>
      </c>
      <c r="G757" s="24">
        <v>30166.62</v>
      </c>
      <c r="H757" t="s">
        <v>16</v>
      </c>
      <c r="I757" t="s">
        <v>12</v>
      </c>
      <c r="J757" t="s">
        <v>23</v>
      </c>
      <c r="K757" t="str">
        <f>IF(Hospitalisation_table[[#This Row],[month]]="?","Sep",Hospitalisation_table[[#This Row],[month]])</f>
        <v>Aug</v>
      </c>
      <c r="L757">
        <f>IF(Hospitalisation_table[[#This Row],[year]] = "?",ROUNDUP(AVERAGE(Hospitalisation_table[year]),0),Hospitalisation_table[[#This Row],[year]])</f>
        <v>1958</v>
      </c>
      <c r="M757" t="str">
        <f>IF(Hospitalisation_table[[#This Row],[Hospital tier]]="?","tier - 2",Hospitalisation_table[[#This Row],[Hospital tier]])</f>
        <v>tier - 1</v>
      </c>
      <c r="N757" t="str">
        <f>IF(Hospitalisation_table[[#This Row],[City tier]]="?","tier - 2",Hospitalisation_table[[#This Row],[City tier]])</f>
        <v>tier - 3</v>
      </c>
      <c r="O757" t="str">
        <f>IF(Hospitalisation_table[[#This Row],[State ID]]="?","Unknown",Hospitalisation_table[[#This Row],[State ID]])</f>
        <v>R1012</v>
      </c>
      <c r="P757" s="20" t="str">
        <f>_xlfn.CONCAT(Hospitalisation_table[[#This Row],[date]],"-",Hospitalisation_table[[#This Row],[Month_Updated]],"-",Hospitalisation_table[[#This Row],[Year_Update]])</f>
        <v>11-Aug-1958</v>
      </c>
      <c r="Q757">
        <f>DATEDIF(Hospitalisation_table[[#This Row],[Date of Birth]],"8-Jun-2023","Y")</f>
        <v>64</v>
      </c>
    </row>
    <row r="758" spans="1:17" x14ac:dyDescent="0.3">
      <c r="A758" t="s">
        <v>2054</v>
      </c>
      <c r="B758" t="str">
        <f>IF(Hospitalisation_table[[#This Row],[Customer ID]]="?","UnKnown",Hospitalisation_table[[#This Row],[Customer ID]])</f>
        <v>Id318</v>
      </c>
      <c r="C758">
        <v>1963</v>
      </c>
      <c r="D758" t="s">
        <v>20</v>
      </c>
      <c r="E758">
        <v>13</v>
      </c>
      <c r="F758">
        <v>3</v>
      </c>
      <c r="G758" s="24">
        <v>30184.94</v>
      </c>
      <c r="H758" t="s">
        <v>16</v>
      </c>
      <c r="I758" t="s">
        <v>16</v>
      </c>
      <c r="J758" t="s">
        <v>276</v>
      </c>
      <c r="K758" t="str">
        <f>IF(Hospitalisation_table[[#This Row],[month]]="?","Sep",Hospitalisation_table[[#This Row],[month]])</f>
        <v>Sep</v>
      </c>
      <c r="L758">
        <f>IF(Hospitalisation_table[[#This Row],[year]] = "?",ROUNDUP(AVERAGE(Hospitalisation_table[year]),0),Hospitalisation_table[[#This Row],[year]])</f>
        <v>1963</v>
      </c>
      <c r="M758" t="str">
        <f>IF(Hospitalisation_table[[#This Row],[Hospital tier]]="?","tier - 2",Hospitalisation_table[[#This Row],[Hospital tier]])</f>
        <v>tier - 1</v>
      </c>
      <c r="N758" t="str">
        <f>IF(Hospitalisation_table[[#This Row],[City tier]]="?","tier - 2",Hospitalisation_table[[#This Row],[City tier]])</f>
        <v>tier - 1</v>
      </c>
      <c r="O758" t="str">
        <f>IF(Hospitalisation_table[[#This Row],[State ID]]="?","Unknown",Hospitalisation_table[[#This Row],[State ID]])</f>
        <v>R1014</v>
      </c>
      <c r="P758" s="20" t="str">
        <f>_xlfn.CONCAT(Hospitalisation_table[[#This Row],[date]],"-",Hospitalisation_table[[#This Row],[Month_Updated]],"-",Hospitalisation_table[[#This Row],[Year_Update]])</f>
        <v>13-Sep-1963</v>
      </c>
      <c r="Q758">
        <f>DATEDIF(Hospitalisation_table[[#This Row],[Date of Birth]],"8-Jun-2023","Y")</f>
        <v>59</v>
      </c>
    </row>
    <row r="759" spans="1:17" x14ac:dyDescent="0.3">
      <c r="A759" t="s">
        <v>2055</v>
      </c>
      <c r="B759" t="str">
        <f>IF(Hospitalisation_table[[#This Row],[Customer ID]]="?","UnKnown",Hospitalisation_table[[#This Row],[Customer ID]])</f>
        <v>Id317</v>
      </c>
      <c r="C759">
        <v>1962</v>
      </c>
      <c r="D759" t="s">
        <v>20</v>
      </c>
      <c r="E759">
        <v>15</v>
      </c>
      <c r="F759">
        <v>0</v>
      </c>
      <c r="G759" s="24">
        <v>30260</v>
      </c>
      <c r="H759" t="s">
        <v>16</v>
      </c>
      <c r="I759" t="s">
        <v>16</v>
      </c>
      <c r="J759" t="s">
        <v>276</v>
      </c>
      <c r="K759" t="str">
        <f>IF(Hospitalisation_table[[#This Row],[month]]="?","Sep",Hospitalisation_table[[#This Row],[month]])</f>
        <v>Sep</v>
      </c>
      <c r="L759">
        <f>IF(Hospitalisation_table[[#This Row],[year]] = "?",ROUNDUP(AVERAGE(Hospitalisation_table[year]),0),Hospitalisation_table[[#This Row],[year]])</f>
        <v>1962</v>
      </c>
      <c r="M759" t="str">
        <f>IF(Hospitalisation_table[[#This Row],[Hospital tier]]="?","tier - 2",Hospitalisation_table[[#This Row],[Hospital tier]])</f>
        <v>tier - 1</v>
      </c>
      <c r="N759" t="str">
        <f>IF(Hospitalisation_table[[#This Row],[City tier]]="?","tier - 2",Hospitalisation_table[[#This Row],[City tier]])</f>
        <v>tier - 1</v>
      </c>
      <c r="O759" t="str">
        <f>IF(Hospitalisation_table[[#This Row],[State ID]]="?","Unknown",Hospitalisation_table[[#This Row],[State ID]])</f>
        <v>R1014</v>
      </c>
      <c r="P759" s="20" t="str">
        <f>_xlfn.CONCAT(Hospitalisation_table[[#This Row],[date]],"-",Hospitalisation_table[[#This Row],[Month_Updated]],"-",Hospitalisation_table[[#This Row],[Year_Update]])</f>
        <v>15-Sep-1962</v>
      </c>
      <c r="Q759">
        <f>DATEDIF(Hospitalisation_table[[#This Row],[Date of Birth]],"8-Jun-2023","Y")</f>
        <v>60</v>
      </c>
    </row>
    <row r="760" spans="1:17" x14ac:dyDescent="0.3">
      <c r="A760" t="s">
        <v>2056</v>
      </c>
      <c r="B760" t="str">
        <f>IF(Hospitalisation_table[[#This Row],[Customer ID]]="?","UnKnown",Hospitalisation_table[[#This Row],[Customer ID]])</f>
        <v>Id316</v>
      </c>
      <c r="C760">
        <v>1972</v>
      </c>
      <c r="D760" t="s">
        <v>10</v>
      </c>
      <c r="E760">
        <v>24</v>
      </c>
      <c r="F760">
        <v>2</v>
      </c>
      <c r="G760" s="24">
        <v>30284.639999999999</v>
      </c>
      <c r="H760" t="s">
        <v>16</v>
      </c>
      <c r="I760" t="s">
        <v>16</v>
      </c>
      <c r="J760" t="s">
        <v>23</v>
      </c>
      <c r="K760" t="str">
        <f>IF(Hospitalisation_table[[#This Row],[month]]="?","Sep",Hospitalisation_table[[#This Row],[month]])</f>
        <v>Jul</v>
      </c>
      <c r="L760">
        <f>IF(Hospitalisation_table[[#This Row],[year]] = "?",ROUNDUP(AVERAGE(Hospitalisation_table[year]),0),Hospitalisation_table[[#This Row],[year]])</f>
        <v>1972</v>
      </c>
      <c r="M760" t="str">
        <f>IF(Hospitalisation_table[[#This Row],[Hospital tier]]="?","tier - 2",Hospitalisation_table[[#This Row],[Hospital tier]])</f>
        <v>tier - 1</v>
      </c>
      <c r="N760" t="str">
        <f>IF(Hospitalisation_table[[#This Row],[City tier]]="?","tier - 2",Hospitalisation_table[[#This Row],[City tier]])</f>
        <v>tier - 1</v>
      </c>
      <c r="O760" t="str">
        <f>IF(Hospitalisation_table[[#This Row],[State ID]]="?","Unknown",Hospitalisation_table[[#This Row],[State ID]])</f>
        <v>R1012</v>
      </c>
      <c r="P760" s="20" t="str">
        <f>_xlfn.CONCAT(Hospitalisation_table[[#This Row],[date]],"-",Hospitalisation_table[[#This Row],[Month_Updated]],"-",Hospitalisation_table[[#This Row],[Year_Update]])</f>
        <v>24-Jul-1972</v>
      </c>
      <c r="Q760">
        <f>DATEDIF(Hospitalisation_table[[#This Row],[Date of Birth]],"8-Jun-2023","Y")</f>
        <v>50</v>
      </c>
    </row>
    <row r="761" spans="1:17" x14ac:dyDescent="0.3">
      <c r="A761" t="s">
        <v>2057</v>
      </c>
      <c r="B761" t="str">
        <f>IF(Hospitalisation_table[[#This Row],[Customer ID]]="?","UnKnown",Hospitalisation_table[[#This Row],[Customer ID]])</f>
        <v>Id315</v>
      </c>
      <c r="C761">
        <v>2004</v>
      </c>
      <c r="D761" t="s">
        <v>18</v>
      </c>
      <c r="E761">
        <v>1</v>
      </c>
      <c r="F761">
        <v>0</v>
      </c>
      <c r="G761" s="24">
        <v>30328.27</v>
      </c>
      <c r="H761" t="s">
        <v>11</v>
      </c>
      <c r="I761" t="s">
        <v>11</v>
      </c>
      <c r="J761" t="s">
        <v>42</v>
      </c>
      <c r="K761" t="str">
        <f>IF(Hospitalisation_table[[#This Row],[month]]="?","Sep",Hospitalisation_table[[#This Row],[month]])</f>
        <v>Jun</v>
      </c>
      <c r="L761">
        <f>IF(Hospitalisation_table[[#This Row],[year]] = "?",ROUNDUP(AVERAGE(Hospitalisation_table[year]),0),Hospitalisation_table[[#This Row],[year]])</f>
        <v>2004</v>
      </c>
      <c r="M761" t="str">
        <f>IF(Hospitalisation_table[[#This Row],[Hospital tier]]="?","tier - 2",Hospitalisation_table[[#This Row],[Hospital tier]])</f>
        <v>tier - 2</v>
      </c>
      <c r="N761" t="str">
        <f>IF(Hospitalisation_table[[#This Row],[City tier]]="?","tier - 2",Hospitalisation_table[[#This Row],[City tier]])</f>
        <v>tier - 2</v>
      </c>
      <c r="O761" t="str">
        <f>IF(Hospitalisation_table[[#This Row],[State ID]]="?","Unknown",Hospitalisation_table[[#This Row],[State ID]])</f>
        <v>R1011</v>
      </c>
      <c r="P761" s="20" t="str">
        <f>_xlfn.CONCAT(Hospitalisation_table[[#This Row],[date]],"-",Hospitalisation_table[[#This Row],[Month_Updated]],"-",Hospitalisation_table[[#This Row],[Year_Update]])</f>
        <v>1-Jun-2004</v>
      </c>
      <c r="Q761">
        <f>DATEDIF(Hospitalisation_table[[#This Row],[Date of Birth]],"8-Jun-2023","Y")</f>
        <v>19</v>
      </c>
    </row>
    <row r="762" spans="1:17" x14ac:dyDescent="0.3">
      <c r="A762" t="s">
        <v>2058</v>
      </c>
      <c r="B762" t="str">
        <f>IF(Hospitalisation_table[[#This Row],[Customer ID]]="?","UnKnown",Hospitalisation_table[[#This Row],[Customer ID]])</f>
        <v>Id314</v>
      </c>
      <c r="C762">
        <v>1969</v>
      </c>
      <c r="D762" t="s">
        <v>10</v>
      </c>
      <c r="E762">
        <v>30</v>
      </c>
      <c r="F762">
        <v>0</v>
      </c>
      <c r="G762" s="24">
        <v>30366.93</v>
      </c>
      <c r="H762" t="s">
        <v>11</v>
      </c>
      <c r="I762" t="s">
        <v>11</v>
      </c>
      <c r="J762" t="s">
        <v>42</v>
      </c>
      <c r="K762" t="str">
        <f>IF(Hospitalisation_table[[#This Row],[month]]="?","Sep",Hospitalisation_table[[#This Row],[month]])</f>
        <v>Jul</v>
      </c>
      <c r="L762">
        <f>IF(Hospitalisation_table[[#This Row],[year]] = "?",ROUNDUP(AVERAGE(Hospitalisation_table[year]),0),Hospitalisation_table[[#This Row],[year]])</f>
        <v>1969</v>
      </c>
      <c r="M762" t="str">
        <f>IF(Hospitalisation_table[[#This Row],[Hospital tier]]="?","tier - 2",Hospitalisation_table[[#This Row],[Hospital tier]])</f>
        <v>tier - 2</v>
      </c>
      <c r="N762" t="str">
        <f>IF(Hospitalisation_table[[#This Row],[City tier]]="?","tier - 2",Hospitalisation_table[[#This Row],[City tier]])</f>
        <v>tier - 2</v>
      </c>
      <c r="O762" t="str">
        <f>IF(Hospitalisation_table[[#This Row],[State ID]]="?","Unknown",Hospitalisation_table[[#This Row],[State ID]])</f>
        <v>R1011</v>
      </c>
      <c r="P762" s="20" t="str">
        <f>_xlfn.CONCAT(Hospitalisation_table[[#This Row],[date]],"-",Hospitalisation_table[[#This Row],[Month_Updated]],"-",Hospitalisation_table[[#This Row],[Year_Update]])</f>
        <v>30-Jul-1969</v>
      </c>
      <c r="Q762">
        <f>DATEDIF(Hospitalisation_table[[#This Row],[Date of Birth]],"8-Jun-2023","Y")</f>
        <v>53</v>
      </c>
    </row>
    <row r="763" spans="1:17" x14ac:dyDescent="0.3">
      <c r="A763" t="s">
        <v>2059</v>
      </c>
      <c r="B763" t="str">
        <f>IF(Hospitalisation_table[[#This Row],[Customer ID]]="?","UnKnown",Hospitalisation_table[[#This Row],[Customer ID]])</f>
        <v>Id313</v>
      </c>
      <c r="C763">
        <v>1976</v>
      </c>
      <c r="D763" t="s">
        <v>20</v>
      </c>
      <c r="E763">
        <v>3</v>
      </c>
      <c r="F763">
        <v>2</v>
      </c>
      <c r="G763" s="24">
        <v>30409.53</v>
      </c>
      <c r="H763" t="s">
        <v>11</v>
      </c>
      <c r="I763" t="s">
        <v>12</v>
      </c>
      <c r="J763" t="s">
        <v>23</v>
      </c>
      <c r="K763" t="str">
        <f>IF(Hospitalisation_table[[#This Row],[month]]="?","Sep",Hospitalisation_table[[#This Row],[month]])</f>
        <v>Sep</v>
      </c>
      <c r="L763">
        <f>IF(Hospitalisation_table[[#This Row],[year]] = "?",ROUNDUP(AVERAGE(Hospitalisation_table[year]),0),Hospitalisation_table[[#This Row],[year]])</f>
        <v>1976</v>
      </c>
      <c r="M763" t="str">
        <f>IF(Hospitalisation_table[[#This Row],[Hospital tier]]="?","tier - 2",Hospitalisation_table[[#This Row],[Hospital tier]])</f>
        <v>tier - 2</v>
      </c>
      <c r="N763" t="str">
        <f>IF(Hospitalisation_table[[#This Row],[City tier]]="?","tier - 2",Hospitalisation_table[[#This Row],[City tier]])</f>
        <v>tier - 3</v>
      </c>
      <c r="O763" t="str">
        <f>IF(Hospitalisation_table[[#This Row],[State ID]]="?","Unknown",Hospitalisation_table[[#This Row],[State ID]])</f>
        <v>R1012</v>
      </c>
      <c r="P763" s="20" t="str">
        <f>_xlfn.CONCAT(Hospitalisation_table[[#This Row],[date]],"-",Hospitalisation_table[[#This Row],[Month_Updated]],"-",Hospitalisation_table[[#This Row],[Year_Update]])</f>
        <v>3-Sep-1976</v>
      </c>
      <c r="Q763">
        <f>DATEDIF(Hospitalisation_table[[#This Row],[Date of Birth]],"8-Jun-2023","Y")</f>
        <v>46</v>
      </c>
    </row>
    <row r="764" spans="1:17" x14ac:dyDescent="0.3">
      <c r="A764" t="s">
        <v>2060</v>
      </c>
      <c r="B764" t="str">
        <f>IF(Hospitalisation_table[[#This Row],[Customer ID]]="?","UnKnown",Hospitalisation_table[[#This Row],[Customer ID]])</f>
        <v>Id312</v>
      </c>
      <c r="C764">
        <v>1998</v>
      </c>
      <c r="D764" t="s">
        <v>37</v>
      </c>
      <c r="E764">
        <v>28</v>
      </c>
      <c r="F764">
        <v>0</v>
      </c>
      <c r="G764" s="24">
        <v>30422.03</v>
      </c>
      <c r="H764" t="s">
        <v>11</v>
      </c>
      <c r="I764" t="s">
        <v>12</v>
      </c>
      <c r="J764" t="s">
        <v>42</v>
      </c>
      <c r="K764" t="str">
        <f>IF(Hospitalisation_table[[#This Row],[month]]="?","Sep",Hospitalisation_table[[#This Row],[month]])</f>
        <v>Oct</v>
      </c>
      <c r="L764">
        <f>IF(Hospitalisation_table[[#This Row],[year]] = "?",ROUNDUP(AVERAGE(Hospitalisation_table[year]),0),Hospitalisation_table[[#This Row],[year]])</f>
        <v>1998</v>
      </c>
      <c r="M764" t="str">
        <f>IF(Hospitalisation_table[[#This Row],[Hospital tier]]="?","tier - 2",Hospitalisation_table[[#This Row],[Hospital tier]])</f>
        <v>tier - 2</v>
      </c>
      <c r="N764" t="str">
        <f>IF(Hospitalisation_table[[#This Row],[City tier]]="?","tier - 2",Hospitalisation_table[[#This Row],[City tier]])</f>
        <v>tier - 3</v>
      </c>
      <c r="O764" t="str">
        <f>IF(Hospitalisation_table[[#This Row],[State ID]]="?","Unknown",Hospitalisation_table[[#This Row],[State ID]])</f>
        <v>R1011</v>
      </c>
      <c r="P764" s="20" t="str">
        <f>_xlfn.CONCAT(Hospitalisation_table[[#This Row],[date]],"-",Hospitalisation_table[[#This Row],[Month_Updated]],"-",Hospitalisation_table[[#This Row],[Year_Update]])</f>
        <v>28-Oct-1998</v>
      </c>
      <c r="Q764">
        <f>DATEDIF(Hospitalisation_table[[#This Row],[Date of Birth]],"8-Jun-2023","Y")</f>
        <v>24</v>
      </c>
    </row>
    <row r="765" spans="1:17" x14ac:dyDescent="0.3">
      <c r="A765" t="s">
        <v>2061</v>
      </c>
      <c r="B765" t="str">
        <f>IF(Hospitalisation_table[[#This Row],[Customer ID]]="?","UnKnown",Hospitalisation_table[[#This Row],[Customer ID]])</f>
        <v>Id311</v>
      </c>
      <c r="C765">
        <v>1983</v>
      </c>
      <c r="D765" t="s">
        <v>20</v>
      </c>
      <c r="E765">
        <v>3</v>
      </c>
      <c r="F765">
        <v>3</v>
      </c>
      <c r="G765" s="24">
        <v>30457.37</v>
      </c>
      <c r="H765" t="s">
        <v>11</v>
      </c>
      <c r="I765" t="s">
        <v>16</v>
      </c>
      <c r="J765" t="s">
        <v>23</v>
      </c>
      <c r="K765" t="str">
        <f>IF(Hospitalisation_table[[#This Row],[month]]="?","Sep",Hospitalisation_table[[#This Row],[month]])</f>
        <v>Sep</v>
      </c>
      <c r="L765">
        <f>IF(Hospitalisation_table[[#This Row],[year]] = "?",ROUNDUP(AVERAGE(Hospitalisation_table[year]),0),Hospitalisation_table[[#This Row],[year]])</f>
        <v>1983</v>
      </c>
      <c r="M765" t="str">
        <f>IF(Hospitalisation_table[[#This Row],[Hospital tier]]="?","tier - 2",Hospitalisation_table[[#This Row],[Hospital tier]])</f>
        <v>tier - 2</v>
      </c>
      <c r="N765" t="str">
        <f>IF(Hospitalisation_table[[#This Row],[City tier]]="?","tier - 2",Hospitalisation_table[[#This Row],[City tier]])</f>
        <v>tier - 1</v>
      </c>
      <c r="O765" t="str">
        <f>IF(Hospitalisation_table[[#This Row],[State ID]]="?","Unknown",Hospitalisation_table[[#This Row],[State ID]])</f>
        <v>R1012</v>
      </c>
      <c r="P765" s="20" t="str">
        <f>_xlfn.CONCAT(Hospitalisation_table[[#This Row],[date]],"-",Hospitalisation_table[[#This Row],[Month_Updated]],"-",Hospitalisation_table[[#This Row],[Year_Update]])</f>
        <v>3-Sep-1983</v>
      </c>
      <c r="Q765">
        <f>DATEDIF(Hospitalisation_table[[#This Row],[Date of Birth]],"8-Jun-2023","Y")</f>
        <v>39</v>
      </c>
    </row>
    <row r="766" spans="1:17" x14ac:dyDescent="0.3">
      <c r="A766" t="s">
        <v>2062</v>
      </c>
      <c r="B766" t="str">
        <f>IF(Hospitalisation_table[[#This Row],[Customer ID]]="?","UnKnown",Hospitalisation_table[[#This Row],[Customer ID]])</f>
        <v>Id310</v>
      </c>
      <c r="C766">
        <v>1986</v>
      </c>
      <c r="D766" t="s">
        <v>35</v>
      </c>
      <c r="E766">
        <v>10</v>
      </c>
      <c r="F766">
        <v>3</v>
      </c>
      <c r="G766" s="24">
        <v>30530.5</v>
      </c>
      <c r="H766" t="s">
        <v>11</v>
      </c>
      <c r="I766" t="s">
        <v>16</v>
      </c>
      <c r="J766" t="s">
        <v>42</v>
      </c>
      <c r="K766" t="str">
        <f>IF(Hospitalisation_table[[#This Row],[month]]="?","Sep",Hospitalisation_table[[#This Row],[month]])</f>
        <v>Aug</v>
      </c>
      <c r="L766">
        <f>IF(Hospitalisation_table[[#This Row],[year]] = "?",ROUNDUP(AVERAGE(Hospitalisation_table[year]),0),Hospitalisation_table[[#This Row],[year]])</f>
        <v>1986</v>
      </c>
      <c r="M766" t="str">
        <f>IF(Hospitalisation_table[[#This Row],[Hospital tier]]="?","tier - 2",Hospitalisation_table[[#This Row],[Hospital tier]])</f>
        <v>tier - 2</v>
      </c>
      <c r="N766" t="str">
        <f>IF(Hospitalisation_table[[#This Row],[City tier]]="?","tier - 2",Hospitalisation_table[[#This Row],[City tier]])</f>
        <v>tier - 1</v>
      </c>
      <c r="O766" t="str">
        <f>IF(Hospitalisation_table[[#This Row],[State ID]]="?","Unknown",Hospitalisation_table[[#This Row],[State ID]])</f>
        <v>R1011</v>
      </c>
      <c r="P766" s="20" t="str">
        <f>_xlfn.CONCAT(Hospitalisation_table[[#This Row],[date]],"-",Hospitalisation_table[[#This Row],[Month_Updated]],"-",Hospitalisation_table[[#This Row],[Year_Update]])</f>
        <v>10-Aug-1986</v>
      </c>
      <c r="Q766">
        <f>DATEDIF(Hospitalisation_table[[#This Row],[Date of Birth]],"8-Jun-2023","Y")</f>
        <v>36</v>
      </c>
    </row>
    <row r="767" spans="1:17" x14ac:dyDescent="0.3">
      <c r="A767" t="s">
        <v>2342</v>
      </c>
      <c r="B767" t="str">
        <f>IF(Hospitalisation_table[[#This Row],[Customer ID]]="?","UnKnown",Hospitalisation_table[[#This Row],[Customer ID]])</f>
        <v>Id31</v>
      </c>
      <c r="C767">
        <v>1978</v>
      </c>
      <c r="D767" t="s">
        <v>35</v>
      </c>
      <c r="E767">
        <v>17</v>
      </c>
      <c r="F767">
        <v>2</v>
      </c>
      <c r="G767" s="24">
        <v>46200.99</v>
      </c>
      <c r="H767" t="s">
        <v>16</v>
      </c>
      <c r="I767" t="s">
        <v>16</v>
      </c>
      <c r="J767" t="s">
        <v>13</v>
      </c>
      <c r="K767" t="str">
        <f>IF(Hospitalisation_table[[#This Row],[month]]="?","Sep",Hospitalisation_table[[#This Row],[month]])</f>
        <v>Aug</v>
      </c>
      <c r="L767">
        <f>IF(Hospitalisation_table[[#This Row],[year]] = "?",ROUNDUP(AVERAGE(Hospitalisation_table[year]),0),Hospitalisation_table[[#This Row],[year]])</f>
        <v>1978</v>
      </c>
      <c r="M767" t="str">
        <f>IF(Hospitalisation_table[[#This Row],[Hospital tier]]="?","tier - 2",Hospitalisation_table[[#This Row],[Hospital tier]])</f>
        <v>tier - 1</v>
      </c>
      <c r="N767" t="str">
        <f>IF(Hospitalisation_table[[#This Row],[City tier]]="?","tier - 2",Hospitalisation_table[[#This Row],[City tier]])</f>
        <v>tier - 1</v>
      </c>
      <c r="O767" t="str">
        <f>IF(Hospitalisation_table[[#This Row],[State ID]]="?","Unknown",Hospitalisation_table[[#This Row],[State ID]])</f>
        <v>R1013</v>
      </c>
      <c r="P767" s="20" t="str">
        <f>_xlfn.CONCAT(Hospitalisation_table[[#This Row],[date]],"-",Hospitalisation_table[[#This Row],[Month_Updated]],"-",Hospitalisation_table[[#This Row],[Year_Update]])</f>
        <v>17-Aug-1978</v>
      </c>
      <c r="Q767">
        <f>DATEDIF(Hospitalisation_table[[#This Row],[Date of Birth]],"8-Jun-2023","Y")</f>
        <v>44</v>
      </c>
    </row>
    <row r="768" spans="1:17" x14ac:dyDescent="0.3">
      <c r="A768" t="s">
        <v>2063</v>
      </c>
      <c r="B768" t="str">
        <f>IF(Hospitalisation_table[[#This Row],[Customer ID]]="?","UnKnown",Hospitalisation_table[[#This Row],[Customer ID]])</f>
        <v>Id309</v>
      </c>
      <c r="C768">
        <v>1970</v>
      </c>
      <c r="D768" t="s">
        <v>15</v>
      </c>
      <c r="E768">
        <v>11</v>
      </c>
      <c r="F768">
        <v>0</v>
      </c>
      <c r="G768" s="24">
        <v>30625.65</v>
      </c>
      <c r="H768" t="s">
        <v>11</v>
      </c>
      <c r="I768" t="s">
        <v>12</v>
      </c>
      <c r="J768" t="s">
        <v>42</v>
      </c>
      <c r="K768" t="str">
        <f>IF(Hospitalisation_table[[#This Row],[month]]="?","Sep",Hospitalisation_table[[#This Row],[month]])</f>
        <v>Nov</v>
      </c>
      <c r="L768">
        <f>IF(Hospitalisation_table[[#This Row],[year]] = "?",ROUNDUP(AVERAGE(Hospitalisation_table[year]),0),Hospitalisation_table[[#This Row],[year]])</f>
        <v>1970</v>
      </c>
      <c r="M768" t="str">
        <f>IF(Hospitalisation_table[[#This Row],[Hospital tier]]="?","tier - 2",Hospitalisation_table[[#This Row],[Hospital tier]])</f>
        <v>tier - 2</v>
      </c>
      <c r="N768" t="str">
        <f>IF(Hospitalisation_table[[#This Row],[City tier]]="?","tier - 2",Hospitalisation_table[[#This Row],[City tier]])</f>
        <v>tier - 3</v>
      </c>
      <c r="O768" t="str">
        <f>IF(Hospitalisation_table[[#This Row],[State ID]]="?","Unknown",Hospitalisation_table[[#This Row],[State ID]])</f>
        <v>R1011</v>
      </c>
      <c r="P768" s="20" t="str">
        <f>_xlfn.CONCAT(Hospitalisation_table[[#This Row],[date]],"-",Hospitalisation_table[[#This Row],[Month_Updated]],"-",Hospitalisation_table[[#This Row],[Year_Update]])</f>
        <v>11-Nov-1970</v>
      </c>
      <c r="Q768">
        <f>DATEDIF(Hospitalisation_table[[#This Row],[Date of Birth]],"8-Jun-2023","Y")</f>
        <v>52</v>
      </c>
    </row>
    <row r="769" spans="1:17" x14ac:dyDescent="0.3">
      <c r="A769" t="s">
        <v>2064</v>
      </c>
      <c r="B769" t="str">
        <f>IF(Hospitalisation_table[[#This Row],[Customer ID]]="?","UnKnown",Hospitalisation_table[[#This Row],[Customer ID]])</f>
        <v>Id308</v>
      </c>
      <c r="C769">
        <v>1999</v>
      </c>
      <c r="D769" t="s">
        <v>20</v>
      </c>
      <c r="E769">
        <v>21</v>
      </c>
      <c r="F769">
        <v>0</v>
      </c>
      <c r="G769" s="24">
        <v>30697.71</v>
      </c>
      <c r="H769" t="s">
        <v>16</v>
      </c>
      <c r="I769" t="s">
        <v>11</v>
      </c>
      <c r="J769" t="s">
        <v>42</v>
      </c>
      <c r="K769" t="str">
        <f>IF(Hospitalisation_table[[#This Row],[month]]="?","Sep",Hospitalisation_table[[#This Row],[month]])</f>
        <v>Sep</v>
      </c>
      <c r="L769">
        <f>IF(Hospitalisation_table[[#This Row],[year]] = "?",ROUNDUP(AVERAGE(Hospitalisation_table[year]),0),Hospitalisation_table[[#This Row],[year]])</f>
        <v>1999</v>
      </c>
      <c r="M769" t="str">
        <f>IF(Hospitalisation_table[[#This Row],[Hospital tier]]="?","tier - 2",Hospitalisation_table[[#This Row],[Hospital tier]])</f>
        <v>tier - 1</v>
      </c>
      <c r="N769" t="str">
        <f>IF(Hospitalisation_table[[#This Row],[City tier]]="?","tier - 2",Hospitalisation_table[[#This Row],[City tier]])</f>
        <v>tier - 2</v>
      </c>
      <c r="O769" t="str">
        <f>IF(Hospitalisation_table[[#This Row],[State ID]]="?","Unknown",Hospitalisation_table[[#This Row],[State ID]])</f>
        <v>R1011</v>
      </c>
      <c r="P769" s="20" t="str">
        <f>_xlfn.CONCAT(Hospitalisation_table[[#This Row],[date]],"-",Hospitalisation_table[[#This Row],[Month_Updated]],"-",Hospitalisation_table[[#This Row],[Year_Update]])</f>
        <v>21-Sep-1999</v>
      </c>
      <c r="Q769">
        <f>DATEDIF(Hospitalisation_table[[#This Row],[Date of Birth]],"8-Jun-2023","Y")</f>
        <v>23</v>
      </c>
    </row>
    <row r="770" spans="1:17" x14ac:dyDescent="0.3">
      <c r="A770" t="s">
        <v>2065</v>
      </c>
      <c r="B770" t="str">
        <f>IF(Hospitalisation_table[[#This Row],[Customer ID]]="?","UnKnown",Hospitalisation_table[[#This Row],[Customer ID]])</f>
        <v>Id307</v>
      </c>
      <c r="C770">
        <v>1983</v>
      </c>
      <c r="D770" t="s">
        <v>30</v>
      </c>
      <c r="E770">
        <v>21</v>
      </c>
      <c r="F770">
        <v>3</v>
      </c>
      <c r="G770" s="24">
        <v>30724.44</v>
      </c>
      <c r="H770" t="s">
        <v>11</v>
      </c>
      <c r="I770" t="s">
        <v>12</v>
      </c>
      <c r="J770" t="s">
        <v>42</v>
      </c>
      <c r="K770" t="str">
        <f>IF(Hospitalisation_table[[#This Row],[month]]="?","Sep",Hospitalisation_table[[#This Row],[month]])</f>
        <v>Dec</v>
      </c>
      <c r="L770">
        <f>IF(Hospitalisation_table[[#This Row],[year]] = "?",ROUNDUP(AVERAGE(Hospitalisation_table[year]),0),Hospitalisation_table[[#This Row],[year]])</f>
        <v>1983</v>
      </c>
      <c r="M770" t="str">
        <f>IF(Hospitalisation_table[[#This Row],[Hospital tier]]="?","tier - 2",Hospitalisation_table[[#This Row],[Hospital tier]])</f>
        <v>tier - 2</v>
      </c>
      <c r="N770" t="str">
        <f>IF(Hospitalisation_table[[#This Row],[City tier]]="?","tier - 2",Hospitalisation_table[[#This Row],[City tier]])</f>
        <v>tier - 3</v>
      </c>
      <c r="O770" t="str">
        <f>IF(Hospitalisation_table[[#This Row],[State ID]]="?","Unknown",Hospitalisation_table[[#This Row],[State ID]])</f>
        <v>R1011</v>
      </c>
      <c r="P770" s="20" t="str">
        <f>_xlfn.CONCAT(Hospitalisation_table[[#This Row],[date]],"-",Hospitalisation_table[[#This Row],[Month_Updated]],"-",Hospitalisation_table[[#This Row],[Year_Update]])</f>
        <v>21-Dec-1983</v>
      </c>
      <c r="Q770">
        <f>DATEDIF(Hospitalisation_table[[#This Row],[Date of Birth]],"8-Jun-2023","Y")</f>
        <v>39</v>
      </c>
    </row>
    <row r="771" spans="1:17" x14ac:dyDescent="0.3">
      <c r="A771" t="s">
        <v>2066</v>
      </c>
      <c r="B771" t="str">
        <f>IF(Hospitalisation_table[[#This Row],[Customer ID]]="?","UnKnown",Hospitalisation_table[[#This Row],[Customer ID]])</f>
        <v>Id306</v>
      </c>
      <c r="C771">
        <v>1988</v>
      </c>
      <c r="D771" t="s">
        <v>20</v>
      </c>
      <c r="E771">
        <v>5</v>
      </c>
      <c r="F771">
        <v>3</v>
      </c>
      <c r="G771" s="24">
        <v>30763.01</v>
      </c>
      <c r="H771" t="s">
        <v>11</v>
      </c>
      <c r="I771" t="s">
        <v>16</v>
      </c>
      <c r="J771" t="s">
        <v>42</v>
      </c>
      <c r="K771" t="str">
        <f>IF(Hospitalisation_table[[#This Row],[month]]="?","Sep",Hospitalisation_table[[#This Row],[month]])</f>
        <v>Sep</v>
      </c>
      <c r="L771">
        <f>IF(Hospitalisation_table[[#This Row],[year]] = "?",ROUNDUP(AVERAGE(Hospitalisation_table[year]),0),Hospitalisation_table[[#This Row],[year]])</f>
        <v>1988</v>
      </c>
      <c r="M771" t="str">
        <f>IF(Hospitalisation_table[[#This Row],[Hospital tier]]="?","tier - 2",Hospitalisation_table[[#This Row],[Hospital tier]])</f>
        <v>tier - 2</v>
      </c>
      <c r="N771" t="str">
        <f>IF(Hospitalisation_table[[#This Row],[City tier]]="?","tier - 2",Hospitalisation_table[[#This Row],[City tier]])</f>
        <v>tier - 1</v>
      </c>
      <c r="O771" t="str">
        <f>IF(Hospitalisation_table[[#This Row],[State ID]]="?","Unknown",Hospitalisation_table[[#This Row],[State ID]])</f>
        <v>R1011</v>
      </c>
      <c r="P771" s="20" t="str">
        <f>_xlfn.CONCAT(Hospitalisation_table[[#This Row],[date]],"-",Hospitalisation_table[[#This Row],[Month_Updated]],"-",Hospitalisation_table[[#This Row],[Year_Update]])</f>
        <v>5-Sep-1988</v>
      </c>
      <c r="Q771">
        <f>DATEDIF(Hospitalisation_table[[#This Row],[Date of Birth]],"8-Jun-2023","Y")</f>
        <v>34</v>
      </c>
    </row>
    <row r="772" spans="1:17" x14ac:dyDescent="0.3">
      <c r="A772" t="s">
        <v>2067</v>
      </c>
      <c r="B772" t="str">
        <f>IF(Hospitalisation_table[[#This Row],[Customer ID]]="?","UnKnown",Hospitalisation_table[[#This Row],[Customer ID]])</f>
        <v>Id305</v>
      </c>
      <c r="C772">
        <v>1961</v>
      </c>
      <c r="D772" t="s">
        <v>20</v>
      </c>
      <c r="E772">
        <v>9</v>
      </c>
      <c r="F772">
        <v>3</v>
      </c>
      <c r="G772" s="24">
        <v>30942.19</v>
      </c>
      <c r="H772" t="s">
        <v>11</v>
      </c>
      <c r="I772" t="s">
        <v>11</v>
      </c>
      <c r="J772" t="s">
        <v>13</v>
      </c>
      <c r="K772" t="str">
        <f>IF(Hospitalisation_table[[#This Row],[month]]="?","Sep",Hospitalisation_table[[#This Row],[month]])</f>
        <v>Sep</v>
      </c>
      <c r="L772">
        <f>IF(Hospitalisation_table[[#This Row],[year]] = "?",ROUNDUP(AVERAGE(Hospitalisation_table[year]),0),Hospitalisation_table[[#This Row],[year]])</f>
        <v>1961</v>
      </c>
      <c r="M772" t="str">
        <f>IF(Hospitalisation_table[[#This Row],[Hospital tier]]="?","tier - 2",Hospitalisation_table[[#This Row],[Hospital tier]])</f>
        <v>tier - 2</v>
      </c>
      <c r="N772" t="str">
        <f>IF(Hospitalisation_table[[#This Row],[City tier]]="?","tier - 2",Hospitalisation_table[[#This Row],[City tier]])</f>
        <v>tier - 2</v>
      </c>
      <c r="O772" t="str">
        <f>IF(Hospitalisation_table[[#This Row],[State ID]]="?","Unknown",Hospitalisation_table[[#This Row],[State ID]])</f>
        <v>R1013</v>
      </c>
      <c r="P772" s="20" t="str">
        <f>_xlfn.CONCAT(Hospitalisation_table[[#This Row],[date]],"-",Hospitalisation_table[[#This Row],[Month_Updated]],"-",Hospitalisation_table[[#This Row],[Year_Update]])</f>
        <v>9-Sep-1961</v>
      </c>
      <c r="Q772">
        <f>DATEDIF(Hospitalisation_table[[#This Row],[Date of Birth]],"8-Jun-2023","Y")</f>
        <v>61</v>
      </c>
    </row>
    <row r="773" spans="1:17" x14ac:dyDescent="0.3">
      <c r="A773" t="s">
        <v>2068</v>
      </c>
      <c r="B773" t="str">
        <f>IF(Hospitalisation_table[[#This Row],[Customer ID]]="?","UnKnown",Hospitalisation_table[[#This Row],[Customer ID]])</f>
        <v>Id304</v>
      </c>
      <c r="C773">
        <v>2004</v>
      </c>
      <c r="D773" t="s">
        <v>15</v>
      </c>
      <c r="E773">
        <v>9</v>
      </c>
      <c r="F773">
        <v>0</v>
      </c>
      <c r="G773" s="24">
        <v>31196.61</v>
      </c>
      <c r="H773" t="s">
        <v>11</v>
      </c>
      <c r="I773" t="s">
        <v>16</v>
      </c>
      <c r="J773" t="s">
        <v>42</v>
      </c>
      <c r="K773" t="str">
        <f>IF(Hospitalisation_table[[#This Row],[month]]="?","Sep",Hospitalisation_table[[#This Row],[month]])</f>
        <v>Nov</v>
      </c>
      <c r="L773">
        <f>IF(Hospitalisation_table[[#This Row],[year]] = "?",ROUNDUP(AVERAGE(Hospitalisation_table[year]),0),Hospitalisation_table[[#This Row],[year]])</f>
        <v>2004</v>
      </c>
      <c r="M773" t="str">
        <f>IF(Hospitalisation_table[[#This Row],[Hospital tier]]="?","tier - 2",Hospitalisation_table[[#This Row],[Hospital tier]])</f>
        <v>tier - 2</v>
      </c>
      <c r="N773" t="str">
        <f>IF(Hospitalisation_table[[#This Row],[City tier]]="?","tier - 2",Hospitalisation_table[[#This Row],[City tier]])</f>
        <v>tier - 1</v>
      </c>
      <c r="O773" t="str">
        <f>IF(Hospitalisation_table[[#This Row],[State ID]]="?","Unknown",Hospitalisation_table[[#This Row],[State ID]])</f>
        <v>R1011</v>
      </c>
      <c r="P773" s="20" t="str">
        <f>_xlfn.CONCAT(Hospitalisation_table[[#This Row],[date]],"-",Hospitalisation_table[[#This Row],[Month_Updated]],"-",Hospitalisation_table[[#This Row],[Year_Update]])</f>
        <v>9-Nov-2004</v>
      </c>
      <c r="Q773">
        <f>DATEDIF(Hospitalisation_table[[#This Row],[Date of Birth]],"8-Jun-2023","Y")</f>
        <v>18</v>
      </c>
    </row>
    <row r="774" spans="1:17" x14ac:dyDescent="0.3">
      <c r="A774" t="s">
        <v>2069</v>
      </c>
      <c r="B774" t="str">
        <f>IF(Hospitalisation_table[[#This Row],[Customer ID]]="?","UnKnown",Hospitalisation_table[[#This Row],[Customer ID]])</f>
        <v>Id303</v>
      </c>
      <c r="C774">
        <v>2000</v>
      </c>
      <c r="D774" t="s">
        <v>10</v>
      </c>
      <c r="E774">
        <v>22</v>
      </c>
      <c r="F774">
        <v>0</v>
      </c>
      <c r="G774" s="24">
        <v>31234.560000000001</v>
      </c>
      <c r="H774" t="s">
        <v>16</v>
      </c>
      <c r="I774" t="s">
        <v>16</v>
      </c>
      <c r="J774" t="s">
        <v>42</v>
      </c>
      <c r="K774" t="str">
        <f>IF(Hospitalisation_table[[#This Row],[month]]="?","Sep",Hospitalisation_table[[#This Row],[month]])</f>
        <v>Jul</v>
      </c>
      <c r="L774">
        <f>IF(Hospitalisation_table[[#This Row],[year]] = "?",ROUNDUP(AVERAGE(Hospitalisation_table[year]),0),Hospitalisation_table[[#This Row],[year]])</f>
        <v>2000</v>
      </c>
      <c r="M774" t="str">
        <f>IF(Hospitalisation_table[[#This Row],[Hospital tier]]="?","tier - 2",Hospitalisation_table[[#This Row],[Hospital tier]])</f>
        <v>tier - 1</v>
      </c>
      <c r="N774" t="str">
        <f>IF(Hospitalisation_table[[#This Row],[City tier]]="?","tier - 2",Hospitalisation_table[[#This Row],[City tier]])</f>
        <v>tier - 1</v>
      </c>
      <c r="O774" t="str">
        <f>IF(Hospitalisation_table[[#This Row],[State ID]]="?","Unknown",Hospitalisation_table[[#This Row],[State ID]])</f>
        <v>R1011</v>
      </c>
      <c r="P774" s="20" t="str">
        <f>_xlfn.CONCAT(Hospitalisation_table[[#This Row],[date]],"-",Hospitalisation_table[[#This Row],[Month_Updated]],"-",Hospitalisation_table[[#This Row],[Year_Update]])</f>
        <v>22-Jul-2000</v>
      </c>
      <c r="Q774">
        <f>DATEDIF(Hospitalisation_table[[#This Row],[Date of Birth]],"8-Jun-2023","Y")</f>
        <v>22</v>
      </c>
    </row>
    <row r="775" spans="1:17" x14ac:dyDescent="0.3">
      <c r="A775" t="s">
        <v>2070</v>
      </c>
      <c r="B775" t="str">
        <f>IF(Hospitalisation_table[[#This Row],[Customer ID]]="?","UnKnown",Hospitalisation_table[[#This Row],[Customer ID]])</f>
        <v>Id302</v>
      </c>
      <c r="C775">
        <v>1968</v>
      </c>
      <c r="D775" t="s">
        <v>10</v>
      </c>
      <c r="E775">
        <v>9</v>
      </c>
      <c r="F775">
        <v>0</v>
      </c>
      <c r="G775" s="24">
        <v>31322.53</v>
      </c>
      <c r="H775" t="s">
        <v>11</v>
      </c>
      <c r="I775" t="s">
        <v>16</v>
      </c>
      <c r="J775" t="s">
        <v>42</v>
      </c>
      <c r="K775" t="str">
        <f>IF(Hospitalisation_table[[#This Row],[month]]="?","Sep",Hospitalisation_table[[#This Row],[month]])</f>
        <v>Jul</v>
      </c>
      <c r="L775">
        <f>IF(Hospitalisation_table[[#This Row],[year]] = "?",ROUNDUP(AVERAGE(Hospitalisation_table[year]),0),Hospitalisation_table[[#This Row],[year]])</f>
        <v>1968</v>
      </c>
      <c r="M775" t="str">
        <f>IF(Hospitalisation_table[[#This Row],[Hospital tier]]="?","tier - 2",Hospitalisation_table[[#This Row],[Hospital tier]])</f>
        <v>tier - 2</v>
      </c>
      <c r="N775" t="str">
        <f>IF(Hospitalisation_table[[#This Row],[City tier]]="?","tier - 2",Hospitalisation_table[[#This Row],[City tier]])</f>
        <v>tier - 1</v>
      </c>
      <c r="O775" t="str">
        <f>IF(Hospitalisation_table[[#This Row],[State ID]]="?","Unknown",Hospitalisation_table[[#This Row],[State ID]])</f>
        <v>R1011</v>
      </c>
      <c r="P775" s="20" t="str">
        <f>_xlfn.CONCAT(Hospitalisation_table[[#This Row],[date]],"-",Hospitalisation_table[[#This Row],[Month_Updated]],"-",Hospitalisation_table[[#This Row],[Year_Update]])</f>
        <v>9-Jul-1968</v>
      </c>
      <c r="Q775">
        <f>DATEDIF(Hospitalisation_table[[#This Row],[Date of Birth]],"8-Jun-2023","Y")</f>
        <v>54</v>
      </c>
    </row>
    <row r="776" spans="1:17" x14ac:dyDescent="0.3">
      <c r="A776" t="s">
        <v>2071</v>
      </c>
      <c r="B776" t="str">
        <f>IF(Hospitalisation_table[[#This Row],[Customer ID]]="?","UnKnown",Hospitalisation_table[[#This Row],[Customer ID]])</f>
        <v>Id301</v>
      </c>
      <c r="C776">
        <v>1995</v>
      </c>
      <c r="D776" t="s">
        <v>20</v>
      </c>
      <c r="E776">
        <v>27</v>
      </c>
      <c r="F776">
        <v>0</v>
      </c>
      <c r="G776" s="24">
        <v>31328.27</v>
      </c>
      <c r="H776" t="s">
        <v>11</v>
      </c>
      <c r="I776" t="s">
        <v>11</v>
      </c>
      <c r="J776" t="s">
        <v>42</v>
      </c>
      <c r="K776" t="str">
        <f>IF(Hospitalisation_table[[#This Row],[month]]="?","Sep",Hospitalisation_table[[#This Row],[month]])</f>
        <v>Sep</v>
      </c>
      <c r="L776">
        <f>IF(Hospitalisation_table[[#This Row],[year]] = "?",ROUNDUP(AVERAGE(Hospitalisation_table[year]),0),Hospitalisation_table[[#This Row],[year]])</f>
        <v>1995</v>
      </c>
      <c r="M776" t="str">
        <f>IF(Hospitalisation_table[[#This Row],[Hospital tier]]="?","tier - 2",Hospitalisation_table[[#This Row],[Hospital tier]])</f>
        <v>tier - 2</v>
      </c>
      <c r="N776" t="str">
        <f>IF(Hospitalisation_table[[#This Row],[City tier]]="?","tier - 2",Hospitalisation_table[[#This Row],[City tier]])</f>
        <v>tier - 2</v>
      </c>
      <c r="O776" t="str">
        <f>IF(Hospitalisation_table[[#This Row],[State ID]]="?","Unknown",Hospitalisation_table[[#This Row],[State ID]])</f>
        <v>R1011</v>
      </c>
      <c r="P776" s="20" t="str">
        <f>_xlfn.CONCAT(Hospitalisation_table[[#This Row],[date]],"-",Hospitalisation_table[[#This Row],[Month_Updated]],"-",Hospitalisation_table[[#This Row],[Year_Update]])</f>
        <v>27-Sep-1995</v>
      </c>
      <c r="Q776">
        <f>DATEDIF(Hospitalisation_table[[#This Row],[Date of Birth]],"8-Jun-2023","Y")</f>
        <v>27</v>
      </c>
    </row>
    <row r="777" spans="1:17" x14ac:dyDescent="0.3">
      <c r="A777" t="s">
        <v>2072</v>
      </c>
      <c r="B777" t="str">
        <f>IF(Hospitalisation_table[[#This Row],[Customer ID]]="?","UnKnown",Hospitalisation_table[[#This Row],[Customer ID]])</f>
        <v>Id300</v>
      </c>
      <c r="C777">
        <v>1974</v>
      </c>
      <c r="D777" t="s">
        <v>37</v>
      </c>
      <c r="E777">
        <v>8</v>
      </c>
      <c r="F777">
        <v>0</v>
      </c>
      <c r="G777" s="24">
        <v>31368.81</v>
      </c>
      <c r="H777" t="s">
        <v>11</v>
      </c>
      <c r="I777" t="s">
        <v>12</v>
      </c>
      <c r="J777" t="s">
        <v>42</v>
      </c>
      <c r="K777" t="str">
        <f>IF(Hospitalisation_table[[#This Row],[month]]="?","Sep",Hospitalisation_table[[#This Row],[month]])</f>
        <v>Oct</v>
      </c>
      <c r="L777">
        <f>IF(Hospitalisation_table[[#This Row],[year]] = "?",ROUNDUP(AVERAGE(Hospitalisation_table[year]),0),Hospitalisation_table[[#This Row],[year]])</f>
        <v>1974</v>
      </c>
      <c r="M777" t="str">
        <f>IF(Hospitalisation_table[[#This Row],[Hospital tier]]="?","tier - 2",Hospitalisation_table[[#This Row],[Hospital tier]])</f>
        <v>tier - 2</v>
      </c>
      <c r="N777" t="str">
        <f>IF(Hospitalisation_table[[#This Row],[City tier]]="?","tier - 2",Hospitalisation_table[[#This Row],[City tier]])</f>
        <v>tier - 3</v>
      </c>
      <c r="O777" t="str">
        <f>IF(Hospitalisation_table[[#This Row],[State ID]]="?","Unknown",Hospitalisation_table[[#This Row],[State ID]])</f>
        <v>R1011</v>
      </c>
      <c r="P777" s="20" t="str">
        <f>_xlfn.CONCAT(Hospitalisation_table[[#This Row],[date]],"-",Hospitalisation_table[[#This Row],[Month_Updated]],"-",Hospitalisation_table[[#This Row],[Year_Update]])</f>
        <v>8-Oct-1974</v>
      </c>
      <c r="Q777">
        <f>DATEDIF(Hospitalisation_table[[#This Row],[Date of Birth]],"8-Jun-2023","Y")</f>
        <v>48</v>
      </c>
    </row>
    <row r="778" spans="1:17" x14ac:dyDescent="0.3">
      <c r="A778" t="s">
        <v>2343</v>
      </c>
      <c r="B778" t="str">
        <f>IF(Hospitalisation_table[[#This Row],[Customer ID]]="?","UnKnown",Hospitalisation_table[[#This Row],[Customer ID]])</f>
        <v>Id30</v>
      </c>
      <c r="C778">
        <v>1971</v>
      </c>
      <c r="D778" t="s">
        <v>30</v>
      </c>
      <c r="E778">
        <v>6</v>
      </c>
      <c r="F778">
        <v>3</v>
      </c>
      <c r="G778" s="24">
        <v>46255.11</v>
      </c>
      <c r="H778" t="s">
        <v>16</v>
      </c>
      <c r="I778" t="s">
        <v>12</v>
      </c>
      <c r="J778" t="s">
        <v>247</v>
      </c>
      <c r="K778" t="str">
        <f>IF(Hospitalisation_table[[#This Row],[month]]="?","Sep",Hospitalisation_table[[#This Row],[month]])</f>
        <v>Dec</v>
      </c>
      <c r="L778">
        <f>IF(Hospitalisation_table[[#This Row],[year]] = "?",ROUNDUP(AVERAGE(Hospitalisation_table[year]),0),Hospitalisation_table[[#This Row],[year]])</f>
        <v>1971</v>
      </c>
      <c r="M778" t="str">
        <f>IF(Hospitalisation_table[[#This Row],[Hospital tier]]="?","tier - 2",Hospitalisation_table[[#This Row],[Hospital tier]])</f>
        <v>tier - 1</v>
      </c>
      <c r="N778" t="str">
        <f>IF(Hospitalisation_table[[#This Row],[City tier]]="?","tier - 2",Hospitalisation_table[[#This Row],[City tier]])</f>
        <v>tier - 3</v>
      </c>
      <c r="O778" t="str">
        <f>IF(Hospitalisation_table[[#This Row],[State ID]]="?","Unknown",Hospitalisation_table[[#This Row],[State ID]])</f>
        <v>R1024</v>
      </c>
      <c r="P778" s="20" t="str">
        <f>_xlfn.CONCAT(Hospitalisation_table[[#This Row],[date]],"-",Hospitalisation_table[[#This Row],[Month_Updated]],"-",Hospitalisation_table[[#This Row],[Year_Update]])</f>
        <v>6-Dec-1971</v>
      </c>
      <c r="Q778">
        <f>DATEDIF(Hospitalisation_table[[#This Row],[Date of Birth]],"8-Jun-2023","Y")</f>
        <v>51</v>
      </c>
    </row>
    <row r="779" spans="1:17" x14ac:dyDescent="0.3">
      <c r="A779" t="s">
        <v>2370</v>
      </c>
      <c r="B779" t="str">
        <f>IF(Hospitalisation_table[[#This Row],[Customer ID]]="?","UnKnown",Hospitalisation_table[[#This Row],[Customer ID]])</f>
        <v>Id3</v>
      </c>
      <c r="C779">
        <v>1970</v>
      </c>
      <c r="D779" t="s">
        <v>31</v>
      </c>
      <c r="E779">
        <v>11</v>
      </c>
      <c r="F779">
        <v>3</v>
      </c>
      <c r="G779" s="24">
        <v>60021.4</v>
      </c>
      <c r="H779" t="s">
        <v>16</v>
      </c>
      <c r="I779" t="s">
        <v>16</v>
      </c>
      <c r="J779" t="s">
        <v>23</v>
      </c>
      <c r="K779" t="str">
        <f>IF(Hospitalisation_table[[#This Row],[month]]="?","Sep",Hospitalisation_table[[#This Row],[month]])</f>
        <v>Sep</v>
      </c>
      <c r="L779">
        <f>IF(Hospitalisation_table[[#This Row],[year]] = "?",ROUNDUP(AVERAGE(Hospitalisation_table[year]),0),Hospitalisation_table[[#This Row],[year]])</f>
        <v>1970</v>
      </c>
      <c r="M779" t="str">
        <f>IF(Hospitalisation_table[[#This Row],[Hospital tier]]="?","tier - 2",Hospitalisation_table[[#This Row],[Hospital tier]])</f>
        <v>tier - 1</v>
      </c>
      <c r="N779" t="str">
        <f>IF(Hospitalisation_table[[#This Row],[City tier]]="?","tier - 2",Hospitalisation_table[[#This Row],[City tier]])</f>
        <v>tier - 1</v>
      </c>
      <c r="O779" t="str">
        <f>IF(Hospitalisation_table[[#This Row],[State ID]]="?","Unknown",Hospitalisation_table[[#This Row],[State ID]])</f>
        <v>R1012</v>
      </c>
      <c r="P779" s="20" t="str">
        <f>_xlfn.CONCAT(Hospitalisation_table[[#This Row],[date]],"-",Hospitalisation_table[[#This Row],[Month_Updated]],"-",Hospitalisation_table[[#This Row],[Year_Update]])</f>
        <v>11-Sep-1970</v>
      </c>
      <c r="Q779">
        <f>DATEDIF(Hospitalisation_table[[#This Row],[Date of Birth]],"8-Jun-2023","Y")</f>
        <v>52</v>
      </c>
    </row>
    <row r="780" spans="1:17" x14ac:dyDescent="0.3">
      <c r="A780" t="s">
        <v>2073</v>
      </c>
      <c r="B780" t="str">
        <f>IF(Hospitalisation_table[[#This Row],[Customer ID]]="?","UnKnown",Hospitalisation_table[[#This Row],[Customer ID]])</f>
        <v>Id299</v>
      </c>
      <c r="C780">
        <v>1975</v>
      </c>
      <c r="D780" t="s">
        <v>37</v>
      </c>
      <c r="E780">
        <v>29</v>
      </c>
      <c r="F780">
        <v>1</v>
      </c>
      <c r="G780" s="24">
        <v>31591.82</v>
      </c>
      <c r="H780" t="s">
        <v>11</v>
      </c>
      <c r="I780" t="s">
        <v>16</v>
      </c>
      <c r="J780" t="s">
        <v>42</v>
      </c>
      <c r="K780" t="str">
        <f>IF(Hospitalisation_table[[#This Row],[month]]="?","Sep",Hospitalisation_table[[#This Row],[month]])</f>
        <v>Oct</v>
      </c>
      <c r="L780">
        <f>IF(Hospitalisation_table[[#This Row],[year]] = "?",ROUNDUP(AVERAGE(Hospitalisation_table[year]),0),Hospitalisation_table[[#This Row],[year]])</f>
        <v>1975</v>
      </c>
      <c r="M780" t="str">
        <f>IF(Hospitalisation_table[[#This Row],[Hospital tier]]="?","tier - 2",Hospitalisation_table[[#This Row],[Hospital tier]])</f>
        <v>tier - 2</v>
      </c>
      <c r="N780" t="str">
        <f>IF(Hospitalisation_table[[#This Row],[City tier]]="?","tier - 2",Hospitalisation_table[[#This Row],[City tier]])</f>
        <v>tier - 1</v>
      </c>
      <c r="O780" t="str">
        <f>IF(Hospitalisation_table[[#This Row],[State ID]]="?","Unknown",Hospitalisation_table[[#This Row],[State ID]])</f>
        <v>R1011</v>
      </c>
      <c r="P780" s="20" t="str">
        <f>_xlfn.CONCAT(Hospitalisation_table[[#This Row],[date]],"-",Hospitalisation_table[[#This Row],[Month_Updated]],"-",Hospitalisation_table[[#This Row],[Year_Update]])</f>
        <v>29-Oct-1975</v>
      </c>
      <c r="Q780">
        <f>DATEDIF(Hospitalisation_table[[#This Row],[Date of Birth]],"8-Jun-2023","Y")</f>
        <v>47</v>
      </c>
    </row>
    <row r="781" spans="1:17" x14ac:dyDescent="0.3">
      <c r="A781" t="s">
        <v>2074</v>
      </c>
      <c r="B781" t="str">
        <f>IF(Hospitalisation_table[[#This Row],[Customer ID]]="?","UnKnown",Hospitalisation_table[[#This Row],[Customer ID]])</f>
        <v>Id298</v>
      </c>
      <c r="C781">
        <v>1960</v>
      </c>
      <c r="D781" t="s">
        <v>30</v>
      </c>
      <c r="E781">
        <v>13</v>
      </c>
      <c r="F781">
        <v>1</v>
      </c>
      <c r="G781" s="24">
        <v>31620</v>
      </c>
      <c r="H781" t="s">
        <v>11</v>
      </c>
      <c r="I781" t="s">
        <v>16</v>
      </c>
      <c r="J781" t="s">
        <v>247</v>
      </c>
      <c r="K781" t="str">
        <f>IF(Hospitalisation_table[[#This Row],[month]]="?","Sep",Hospitalisation_table[[#This Row],[month]])</f>
        <v>Dec</v>
      </c>
      <c r="L781">
        <f>IF(Hospitalisation_table[[#This Row],[year]] = "?",ROUNDUP(AVERAGE(Hospitalisation_table[year]),0),Hospitalisation_table[[#This Row],[year]])</f>
        <v>1960</v>
      </c>
      <c r="M781" t="str">
        <f>IF(Hospitalisation_table[[#This Row],[Hospital tier]]="?","tier - 2",Hospitalisation_table[[#This Row],[Hospital tier]])</f>
        <v>tier - 2</v>
      </c>
      <c r="N781" t="str">
        <f>IF(Hospitalisation_table[[#This Row],[City tier]]="?","tier - 2",Hospitalisation_table[[#This Row],[City tier]])</f>
        <v>tier - 1</v>
      </c>
      <c r="O781" t="str">
        <f>IF(Hospitalisation_table[[#This Row],[State ID]]="?","Unknown",Hospitalisation_table[[#This Row],[State ID]])</f>
        <v>R1024</v>
      </c>
      <c r="P781" s="20" t="str">
        <f>_xlfn.CONCAT(Hospitalisation_table[[#This Row],[date]],"-",Hospitalisation_table[[#This Row],[Month_Updated]],"-",Hospitalisation_table[[#This Row],[Year_Update]])</f>
        <v>13-Dec-1960</v>
      </c>
      <c r="Q781">
        <f>DATEDIF(Hospitalisation_table[[#This Row],[Date of Birth]],"8-Jun-2023","Y")</f>
        <v>62</v>
      </c>
    </row>
    <row r="782" spans="1:17" x14ac:dyDescent="0.3">
      <c r="A782" t="s">
        <v>2075</v>
      </c>
      <c r="B782" t="str">
        <f>IF(Hospitalisation_table[[#This Row],[Customer ID]]="?","UnKnown",Hospitalisation_table[[#This Row],[Customer ID]])</f>
        <v>Id297</v>
      </c>
      <c r="C782">
        <v>1977</v>
      </c>
      <c r="D782" t="s">
        <v>37</v>
      </c>
      <c r="E782">
        <v>14</v>
      </c>
      <c r="F782">
        <v>2</v>
      </c>
      <c r="G782" s="24">
        <v>31736.7</v>
      </c>
      <c r="H782" t="s">
        <v>11</v>
      </c>
      <c r="I782" t="s">
        <v>11</v>
      </c>
      <c r="J782" t="s">
        <v>23</v>
      </c>
      <c r="K782" t="str">
        <f>IF(Hospitalisation_table[[#This Row],[month]]="?","Sep",Hospitalisation_table[[#This Row],[month]])</f>
        <v>Oct</v>
      </c>
      <c r="L782">
        <f>IF(Hospitalisation_table[[#This Row],[year]] = "?",ROUNDUP(AVERAGE(Hospitalisation_table[year]),0),Hospitalisation_table[[#This Row],[year]])</f>
        <v>1977</v>
      </c>
      <c r="M782" t="str">
        <f>IF(Hospitalisation_table[[#This Row],[Hospital tier]]="?","tier - 2",Hospitalisation_table[[#This Row],[Hospital tier]])</f>
        <v>tier - 2</v>
      </c>
      <c r="N782" t="str">
        <f>IF(Hospitalisation_table[[#This Row],[City tier]]="?","tier - 2",Hospitalisation_table[[#This Row],[City tier]])</f>
        <v>tier - 2</v>
      </c>
      <c r="O782" t="str">
        <f>IF(Hospitalisation_table[[#This Row],[State ID]]="?","Unknown",Hospitalisation_table[[#This Row],[State ID]])</f>
        <v>R1012</v>
      </c>
      <c r="P782" s="20" t="str">
        <f>_xlfn.CONCAT(Hospitalisation_table[[#This Row],[date]],"-",Hospitalisation_table[[#This Row],[Month_Updated]],"-",Hospitalisation_table[[#This Row],[Year_Update]])</f>
        <v>14-Oct-1977</v>
      </c>
      <c r="Q782">
        <f>DATEDIF(Hospitalisation_table[[#This Row],[Date of Birth]],"8-Jun-2023","Y")</f>
        <v>45</v>
      </c>
    </row>
    <row r="783" spans="1:17" x14ac:dyDescent="0.3">
      <c r="A783" t="s">
        <v>2076</v>
      </c>
      <c r="B783" t="str">
        <f>IF(Hospitalisation_table[[#This Row],[Customer ID]]="?","UnKnown",Hospitalisation_table[[#This Row],[Customer ID]])</f>
        <v>Id296</v>
      </c>
      <c r="C783">
        <v>1984</v>
      </c>
      <c r="D783" t="s">
        <v>20</v>
      </c>
      <c r="E783">
        <v>10</v>
      </c>
      <c r="F783">
        <v>3</v>
      </c>
      <c r="G783" s="24">
        <v>31743.919999999998</v>
      </c>
      <c r="H783" t="s">
        <v>11</v>
      </c>
      <c r="I783" t="s">
        <v>16</v>
      </c>
      <c r="J783" t="s">
        <v>42</v>
      </c>
      <c r="K783" t="str">
        <f>IF(Hospitalisation_table[[#This Row],[month]]="?","Sep",Hospitalisation_table[[#This Row],[month]])</f>
        <v>Sep</v>
      </c>
      <c r="L783">
        <f>IF(Hospitalisation_table[[#This Row],[year]] = "?",ROUNDUP(AVERAGE(Hospitalisation_table[year]),0),Hospitalisation_table[[#This Row],[year]])</f>
        <v>1984</v>
      </c>
      <c r="M783" t="str">
        <f>IF(Hospitalisation_table[[#This Row],[Hospital tier]]="?","tier - 2",Hospitalisation_table[[#This Row],[Hospital tier]])</f>
        <v>tier - 2</v>
      </c>
      <c r="N783" t="str">
        <f>IF(Hospitalisation_table[[#This Row],[City tier]]="?","tier - 2",Hospitalisation_table[[#This Row],[City tier]])</f>
        <v>tier - 1</v>
      </c>
      <c r="O783" t="str">
        <f>IF(Hospitalisation_table[[#This Row],[State ID]]="?","Unknown",Hospitalisation_table[[#This Row],[State ID]])</f>
        <v>R1011</v>
      </c>
      <c r="P783" s="20" t="str">
        <f>_xlfn.CONCAT(Hospitalisation_table[[#This Row],[date]],"-",Hospitalisation_table[[#This Row],[Month_Updated]],"-",Hospitalisation_table[[#This Row],[Year_Update]])</f>
        <v>10-Sep-1984</v>
      </c>
      <c r="Q783">
        <f>DATEDIF(Hospitalisation_table[[#This Row],[Date of Birth]],"8-Jun-2023","Y")</f>
        <v>38</v>
      </c>
    </row>
    <row r="784" spans="1:17" x14ac:dyDescent="0.3">
      <c r="A784" t="s">
        <v>2077</v>
      </c>
      <c r="B784" t="str">
        <f>IF(Hospitalisation_table[[#This Row],[Customer ID]]="?","UnKnown",Hospitalisation_table[[#This Row],[Customer ID]])</f>
        <v>Id295</v>
      </c>
      <c r="C784">
        <v>1975</v>
      </c>
      <c r="D784" t="s">
        <v>20</v>
      </c>
      <c r="E784">
        <v>25</v>
      </c>
      <c r="F784">
        <v>1</v>
      </c>
      <c r="G784" s="24">
        <v>31897.1</v>
      </c>
      <c r="H784" t="s">
        <v>11</v>
      </c>
      <c r="I784" t="s">
        <v>12</v>
      </c>
      <c r="J784" t="s">
        <v>42</v>
      </c>
      <c r="K784" t="str">
        <f>IF(Hospitalisation_table[[#This Row],[month]]="?","Sep",Hospitalisation_table[[#This Row],[month]])</f>
        <v>Sep</v>
      </c>
      <c r="L784">
        <f>IF(Hospitalisation_table[[#This Row],[year]] = "?",ROUNDUP(AVERAGE(Hospitalisation_table[year]),0),Hospitalisation_table[[#This Row],[year]])</f>
        <v>1975</v>
      </c>
      <c r="M784" t="str">
        <f>IF(Hospitalisation_table[[#This Row],[Hospital tier]]="?","tier - 2",Hospitalisation_table[[#This Row],[Hospital tier]])</f>
        <v>tier - 2</v>
      </c>
      <c r="N784" t="str">
        <f>IF(Hospitalisation_table[[#This Row],[City tier]]="?","tier - 2",Hospitalisation_table[[#This Row],[City tier]])</f>
        <v>tier - 3</v>
      </c>
      <c r="O784" t="str">
        <f>IF(Hospitalisation_table[[#This Row],[State ID]]="?","Unknown",Hospitalisation_table[[#This Row],[State ID]])</f>
        <v>R1011</v>
      </c>
      <c r="P784" s="20" t="str">
        <f>_xlfn.CONCAT(Hospitalisation_table[[#This Row],[date]],"-",Hospitalisation_table[[#This Row],[Month_Updated]],"-",Hospitalisation_table[[#This Row],[Year_Update]])</f>
        <v>25-Sep-1975</v>
      </c>
      <c r="Q784">
        <f>DATEDIF(Hospitalisation_table[[#This Row],[Date of Birth]],"8-Jun-2023","Y")</f>
        <v>47</v>
      </c>
    </row>
    <row r="785" spans="1:17" x14ac:dyDescent="0.3">
      <c r="A785" t="s">
        <v>2078</v>
      </c>
      <c r="B785" t="str">
        <f>IF(Hospitalisation_table[[#This Row],[Customer ID]]="?","UnKnown",Hospitalisation_table[[#This Row],[Customer ID]])</f>
        <v>Id294</v>
      </c>
      <c r="C785">
        <v>1972</v>
      </c>
      <c r="D785" t="s">
        <v>20</v>
      </c>
      <c r="E785">
        <v>21</v>
      </c>
      <c r="F785">
        <v>0</v>
      </c>
      <c r="G785" s="24">
        <v>31980.89</v>
      </c>
      <c r="H785" t="s">
        <v>11</v>
      </c>
      <c r="I785" t="s">
        <v>16</v>
      </c>
      <c r="J785" t="s">
        <v>42</v>
      </c>
      <c r="K785" t="str">
        <f>IF(Hospitalisation_table[[#This Row],[month]]="?","Sep",Hospitalisation_table[[#This Row],[month]])</f>
        <v>Sep</v>
      </c>
      <c r="L785">
        <f>IF(Hospitalisation_table[[#This Row],[year]] = "?",ROUNDUP(AVERAGE(Hospitalisation_table[year]),0),Hospitalisation_table[[#This Row],[year]])</f>
        <v>1972</v>
      </c>
      <c r="M785" t="str">
        <f>IF(Hospitalisation_table[[#This Row],[Hospital tier]]="?","tier - 2",Hospitalisation_table[[#This Row],[Hospital tier]])</f>
        <v>tier - 2</v>
      </c>
      <c r="N785" t="str">
        <f>IF(Hospitalisation_table[[#This Row],[City tier]]="?","tier - 2",Hospitalisation_table[[#This Row],[City tier]])</f>
        <v>tier - 1</v>
      </c>
      <c r="O785" t="str">
        <f>IF(Hospitalisation_table[[#This Row],[State ID]]="?","Unknown",Hospitalisation_table[[#This Row],[State ID]])</f>
        <v>R1011</v>
      </c>
      <c r="P785" s="20" t="str">
        <f>_xlfn.CONCAT(Hospitalisation_table[[#This Row],[date]],"-",Hospitalisation_table[[#This Row],[Month_Updated]],"-",Hospitalisation_table[[#This Row],[Year_Update]])</f>
        <v>21-Sep-1972</v>
      </c>
      <c r="Q785">
        <f>DATEDIF(Hospitalisation_table[[#This Row],[Date of Birth]],"8-Jun-2023","Y")</f>
        <v>50</v>
      </c>
    </row>
    <row r="786" spans="1:17" x14ac:dyDescent="0.3">
      <c r="A786" t="s">
        <v>2079</v>
      </c>
      <c r="B786" t="str">
        <f>IF(Hospitalisation_table[[#This Row],[Customer ID]]="?","UnKnown",Hospitalisation_table[[#This Row],[Customer ID]])</f>
        <v>Id293</v>
      </c>
      <c r="C786">
        <v>1993</v>
      </c>
      <c r="D786" t="s">
        <v>20</v>
      </c>
      <c r="E786">
        <v>13</v>
      </c>
      <c r="F786">
        <v>0</v>
      </c>
      <c r="G786" s="24">
        <v>32086.21</v>
      </c>
      <c r="H786" t="s">
        <v>16</v>
      </c>
      <c r="I786" t="s">
        <v>12</v>
      </c>
      <c r="J786" t="s">
        <v>42</v>
      </c>
      <c r="K786" t="str">
        <f>IF(Hospitalisation_table[[#This Row],[month]]="?","Sep",Hospitalisation_table[[#This Row],[month]])</f>
        <v>Sep</v>
      </c>
      <c r="L786">
        <f>IF(Hospitalisation_table[[#This Row],[year]] = "?",ROUNDUP(AVERAGE(Hospitalisation_table[year]),0),Hospitalisation_table[[#This Row],[year]])</f>
        <v>1993</v>
      </c>
      <c r="M786" t="str">
        <f>IF(Hospitalisation_table[[#This Row],[Hospital tier]]="?","tier - 2",Hospitalisation_table[[#This Row],[Hospital tier]])</f>
        <v>tier - 1</v>
      </c>
      <c r="N786" t="str">
        <f>IF(Hospitalisation_table[[#This Row],[City tier]]="?","tier - 2",Hospitalisation_table[[#This Row],[City tier]])</f>
        <v>tier - 3</v>
      </c>
      <c r="O786" t="str">
        <f>IF(Hospitalisation_table[[#This Row],[State ID]]="?","Unknown",Hospitalisation_table[[#This Row],[State ID]])</f>
        <v>R1011</v>
      </c>
      <c r="P786" s="20" t="str">
        <f>_xlfn.CONCAT(Hospitalisation_table[[#This Row],[date]],"-",Hospitalisation_table[[#This Row],[Month_Updated]],"-",Hospitalisation_table[[#This Row],[Year_Update]])</f>
        <v>13-Sep-1993</v>
      </c>
      <c r="Q786">
        <f>DATEDIF(Hospitalisation_table[[#This Row],[Date of Birth]],"8-Jun-2023","Y")</f>
        <v>29</v>
      </c>
    </row>
    <row r="787" spans="1:17" x14ac:dyDescent="0.3">
      <c r="A787" t="s">
        <v>2080</v>
      </c>
      <c r="B787" t="str">
        <f>IF(Hospitalisation_table[[#This Row],[Customer ID]]="?","UnKnown",Hospitalisation_table[[#This Row],[Customer ID]])</f>
        <v>Id292</v>
      </c>
      <c r="C787">
        <v>1978</v>
      </c>
      <c r="D787" t="s">
        <v>15</v>
      </c>
      <c r="E787">
        <v>10</v>
      </c>
      <c r="F787">
        <v>2</v>
      </c>
      <c r="G787" s="24">
        <v>32108.66</v>
      </c>
      <c r="H787" t="s">
        <v>16</v>
      </c>
      <c r="I787" t="s">
        <v>12</v>
      </c>
      <c r="J787" t="s">
        <v>356</v>
      </c>
      <c r="K787" t="str">
        <f>IF(Hospitalisation_table[[#This Row],[month]]="?","Sep",Hospitalisation_table[[#This Row],[month]])</f>
        <v>Nov</v>
      </c>
      <c r="L787">
        <f>IF(Hospitalisation_table[[#This Row],[year]] = "?",ROUNDUP(AVERAGE(Hospitalisation_table[year]),0),Hospitalisation_table[[#This Row],[year]])</f>
        <v>1978</v>
      </c>
      <c r="M787" t="str">
        <f>IF(Hospitalisation_table[[#This Row],[Hospital tier]]="?","tier - 2",Hospitalisation_table[[#This Row],[Hospital tier]])</f>
        <v>tier - 1</v>
      </c>
      <c r="N787" t="str">
        <f>IF(Hospitalisation_table[[#This Row],[City tier]]="?","tier - 2",Hospitalisation_table[[#This Row],[City tier]])</f>
        <v>tier - 3</v>
      </c>
      <c r="O787" t="str">
        <f>IF(Hospitalisation_table[[#This Row],[State ID]]="?","Unknown",Hospitalisation_table[[#This Row],[State ID]])</f>
        <v>R1017</v>
      </c>
      <c r="P787" s="20" t="str">
        <f>_xlfn.CONCAT(Hospitalisation_table[[#This Row],[date]],"-",Hospitalisation_table[[#This Row],[Month_Updated]],"-",Hospitalisation_table[[#This Row],[Year_Update]])</f>
        <v>10-Nov-1978</v>
      </c>
      <c r="Q787">
        <f>DATEDIF(Hospitalisation_table[[#This Row],[Date of Birth]],"8-Jun-2023","Y")</f>
        <v>44</v>
      </c>
    </row>
    <row r="788" spans="1:17" x14ac:dyDescent="0.3">
      <c r="A788" t="s">
        <v>2081</v>
      </c>
      <c r="B788" t="str">
        <f>IF(Hospitalisation_table[[#This Row],[Customer ID]]="?","UnKnown",Hospitalisation_table[[#This Row],[Customer ID]])</f>
        <v>Id291</v>
      </c>
      <c r="C788">
        <v>1969</v>
      </c>
      <c r="D788" t="s">
        <v>20</v>
      </c>
      <c r="E788">
        <v>11</v>
      </c>
      <c r="F788">
        <v>0</v>
      </c>
      <c r="G788" s="24">
        <v>32192.76</v>
      </c>
      <c r="H788" t="s">
        <v>16</v>
      </c>
      <c r="I788" t="s">
        <v>11</v>
      </c>
      <c r="J788" t="s">
        <v>42</v>
      </c>
      <c r="K788" t="str">
        <f>IF(Hospitalisation_table[[#This Row],[month]]="?","Sep",Hospitalisation_table[[#This Row],[month]])</f>
        <v>Sep</v>
      </c>
      <c r="L788">
        <f>IF(Hospitalisation_table[[#This Row],[year]] = "?",ROUNDUP(AVERAGE(Hospitalisation_table[year]),0),Hospitalisation_table[[#This Row],[year]])</f>
        <v>1969</v>
      </c>
      <c r="M788" t="str">
        <f>IF(Hospitalisation_table[[#This Row],[Hospital tier]]="?","tier - 2",Hospitalisation_table[[#This Row],[Hospital tier]])</f>
        <v>tier - 1</v>
      </c>
      <c r="N788" t="str">
        <f>IF(Hospitalisation_table[[#This Row],[City tier]]="?","tier - 2",Hospitalisation_table[[#This Row],[City tier]])</f>
        <v>tier - 2</v>
      </c>
      <c r="O788" t="str">
        <f>IF(Hospitalisation_table[[#This Row],[State ID]]="?","Unknown",Hospitalisation_table[[#This Row],[State ID]])</f>
        <v>R1011</v>
      </c>
      <c r="P788" s="20" t="str">
        <f>_xlfn.CONCAT(Hospitalisation_table[[#This Row],[date]],"-",Hospitalisation_table[[#This Row],[Month_Updated]],"-",Hospitalisation_table[[#This Row],[Year_Update]])</f>
        <v>11-Sep-1969</v>
      </c>
      <c r="Q788">
        <f>DATEDIF(Hospitalisation_table[[#This Row],[Date of Birth]],"8-Jun-2023","Y")</f>
        <v>53</v>
      </c>
    </row>
    <row r="789" spans="1:17" x14ac:dyDescent="0.3">
      <c r="A789" t="s">
        <v>2082</v>
      </c>
      <c r="B789" t="str">
        <f>IF(Hospitalisation_table[[#This Row],[Customer ID]]="?","UnKnown",Hospitalisation_table[[#This Row],[Customer ID]])</f>
        <v>Id290</v>
      </c>
      <c r="C789">
        <v>1994</v>
      </c>
      <c r="D789" t="s">
        <v>20</v>
      </c>
      <c r="E789">
        <v>8</v>
      </c>
      <c r="F789">
        <v>0</v>
      </c>
      <c r="G789" s="24">
        <v>32222.81</v>
      </c>
      <c r="H789" t="s">
        <v>11</v>
      </c>
      <c r="I789" t="s">
        <v>16</v>
      </c>
      <c r="J789" t="s">
        <v>42</v>
      </c>
      <c r="K789" t="str">
        <f>IF(Hospitalisation_table[[#This Row],[month]]="?","Sep",Hospitalisation_table[[#This Row],[month]])</f>
        <v>Sep</v>
      </c>
      <c r="L789">
        <f>IF(Hospitalisation_table[[#This Row],[year]] = "?",ROUNDUP(AVERAGE(Hospitalisation_table[year]),0),Hospitalisation_table[[#This Row],[year]])</f>
        <v>1994</v>
      </c>
      <c r="M789" t="str">
        <f>IF(Hospitalisation_table[[#This Row],[Hospital tier]]="?","tier - 2",Hospitalisation_table[[#This Row],[Hospital tier]])</f>
        <v>tier - 2</v>
      </c>
      <c r="N789" t="str">
        <f>IF(Hospitalisation_table[[#This Row],[City tier]]="?","tier - 2",Hospitalisation_table[[#This Row],[City tier]])</f>
        <v>tier - 1</v>
      </c>
      <c r="O789" t="str">
        <f>IF(Hospitalisation_table[[#This Row],[State ID]]="?","Unknown",Hospitalisation_table[[#This Row],[State ID]])</f>
        <v>R1011</v>
      </c>
      <c r="P789" s="20" t="str">
        <f>_xlfn.CONCAT(Hospitalisation_table[[#This Row],[date]],"-",Hospitalisation_table[[#This Row],[Month_Updated]],"-",Hospitalisation_table[[#This Row],[Year_Update]])</f>
        <v>8-Sep-1994</v>
      </c>
      <c r="Q789">
        <f>DATEDIF(Hospitalisation_table[[#This Row],[Date of Birth]],"8-Jun-2023","Y")</f>
        <v>28</v>
      </c>
    </row>
    <row r="790" spans="1:17" x14ac:dyDescent="0.3">
      <c r="A790" t="s">
        <v>2344</v>
      </c>
      <c r="B790" t="str">
        <f>IF(Hospitalisation_table[[#This Row],[Customer ID]]="?","UnKnown",Hospitalisation_table[[#This Row],[Customer ID]])</f>
        <v>Id29</v>
      </c>
      <c r="C790">
        <v>1961</v>
      </c>
      <c r="D790" t="s">
        <v>35</v>
      </c>
      <c r="E790">
        <v>8</v>
      </c>
      <c r="F790">
        <v>0</v>
      </c>
      <c r="G790" s="24">
        <v>46599.11</v>
      </c>
      <c r="H790" t="s">
        <v>16</v>
      </c>
      <c r="I790" t="s">
        <v>16</v>
      </c>
      <c r="J790" t="s">
        <v>13</v>
      </c>
      <c r="K790" t="str">
        <f>IF(Hospitalisation_table[[#This Row],[month]]="?","Sep",Hospitalisation_table[[#This Row],[month]])</f>
        <v>Aug</v>
      </c>
      <c r="L790">
        <f>IF(Hospitalisation_table[[#This Row],[year]] = "?",ROUNDUP(AVERAGE(Hospitalisation_table[year]),0),Hospitalisation_table[[#This Row],[year]])</f>
        <v>1961</v>
      </c>
      <c r="M790" t="str">
        <f>IF(Hospitalisation_table[[#This Row],[Hospital tier]]="?","tier - 2",Hospitalisation_table[[#This Row],[Hospital tier]])</f>
        <v>tier - 1</v>
      </c>
      <c r="N790" t="str">
        <f>IF(Hospitalisation_table[[#This Row],[City tier]]="?","tier - 2",Hospitalisation_table[[#This Row],[City tier]])</f>
        <v>tier - 1</v>
      </c>
      <c r="O790" t="str">
        <f>IF(Hospitalisation_table[[#This Row],[State ID]]="?","Unknown",Hospitalisation_table[[#This Row],[State ID]])</f>
        <v>R1013</v>
      </c>
      <c r="P790" s="20" t="str">
        <f>_xlfn.CONCAT(Hospitalisation_table[[#This Row],[date]],"-",Hospitalisation_table[[#This Row],[Month_Updated]],"-",Hospitalisation_table[[#This Row],[Year_Update]])</f>
        <v>8-Aug-1961</v>
      </c>
      <c r="Q790">
        <f>DATEDIF(Hospitalisation_table[[#This Row],[Date of Birth]],"8-Jun-2023","Y")</f>
        <v>61</v>
      </c>
    </row>
    <row r="791" spans="1:17" x14ac:dyDescent="0.3">
      <c r="A791" t="s">
        <v>2083</v>
      </c>
      <c r="B791" t="str">
        <f>IF(Hospitalisation_table[[#This Row],[Customer ID]]="?","UnKnown",Hospitalisation_table[[#This Row],[Customer ID]])</f>
        <v>Id289</v>
      </c>
      <c r="C791">
        <v>1975</v>
      </c>
      <c r="D791" t="s">
        <v>30</v>
      </c>
      <c r="E791">
        <v>17</v>
      </c>
      <c r="F791">
        <v>1</v>
      </c>
      <c r="G791" s="24">
        <v>32259.96</v>
      </c>
      <c r="H791" t="s">
        <v>11</v>
      </c>
      <c r="I791" t="s">
        <v>12</v>
      </c>
      <c r="J791" t="s">
        <v>23</v>
      </c>
      <c r="K791" t="str">
        <f>IF(Hospitalisation_table[[#This Row],[month]]="?","Sep",Hospitalisation_table[[#This Row],[month]])</f>
        <v>Dec</v>
      </c>
      <c r="L791">
        <f>IF(Hospitalisation_table[[#This Row],[year]] = "?",ROUNDUP(AVERAGE(Hospitalisation_table[year]),0),Hospitalisation_table[[#This Row],[year]])</f>
        <v>1975</v>
      </c>
      <c r="M791" t="str">
        <f>IF(Hospitalisation_table[[#This Row],[Hospital tier]]="?","tier - 2",Hospitalisation_table[[#This Row],[Hospital tier]])</f>
        <v>tier - 2</v>
      </c>
      <c r="N791" t="str">
        <f>IF(Hospitalisation_table[[#This Row],[City tier]]="?","tier - 2",Hospitalisation_table[[#This Row],[City tier]])</f>
        <v>tier - 3</v>
      </c>
      <c r="O791" t="str">
        <f>IF(Hospitalisation_table[[#This Row],[State ID]]="?","Unknown",Hospitalisation_table[[#This Row],[State ID]])</f>
        <v>R1012</v>
      </c>
      <c r="P791" s="20" t="str">
        <f>_xlfn.CONCAT(Hospitalisation_table[[#This Row],[date]],"-",Hospitalisation_table[[#This Row],[Month_Updated]],"-",Hospitalisation_table[[#This Row],[Year_Update]])</f>
        <v>17-Dec-1975</v>
      </c>
      <c r="Q791">
        <f>DATEDIF(Hospitalisation_table[[#This Row],[Date of Birth]],"8-Jun-2023","Y")</f>
        <v>47</v>
      </c>
    </row>
    <row r="792" spans="1:17" x14ac:dyDescent="0.3">
      <c r="A792" t="s">
        <v>2084</v>
      </c>
      <c r="B792" t="str">
        <f>IF(Hospitalisation_table[[#This Row],[Customer ID]]="?","UnKnown",Hospitalisation_table[[#This Row],[Customer ID]])</f>
        <v>Id288</v>
      </c>
      <c r="C792">
        <v>1986</v>
      </c>
      <c r="D792" t="s">
        <v>30</v>
      </c>
      <c r="E792">
        <v>2</v>
      </c>
      <c r="F792">
        <v>3</v>
      </c>
      <c r="G792" s="24">
        <v>32288.49</v>
      </c>
      <c r="H792" t="s">
        <v>11</v>
      </c>
      <c r="I792" t="s">
        <v>11</v>
      </c>
      <c r="J792" t="s">
        <v>42</v>
      </c>
      <c r="K792" t="str">
        <f>IF(Hospitalisation_table[[#This Row],[month]]="?","Sep",Hospitalisation_table[[#This Row],[month]])</f>
        <v>Dec</v>
      </c>
      <c r="L792">
        <f>IF(Hospitalisation_table[[#This Row],[year]] = "?",ROUNDUP(AVERAGE(Hospitalisation_table[year]),0),Hospitalisation_table[[#This Row],[year]])</f>
        <v>1986</v>
      </c>
      <c r="M792" t="str">
        <f>IF(Hospitalisation_table[[#This Row],[Hospital tier]]="?","tier - 2",Hospitalisation_table[[#This Row],[Hospital tier]])</f>
        <v>tier - 2</v>
      </c>
      <c r="N792" t="str">
        <f>IF(Hospitalisation_table[[#This Row],[City tier]]="?","tier - 2",Hospitalisation_table[[#This Row],[City tier]])</f>
        <v>tier - 2</v>
      </c>
      <c r="O792" t="str">
        <f>IF(Hospitalisation_table[[#This Row],[State ID]]="?","Unknown",Hospitalisation_table[[#This Row],[State ID]])</f>
        <v>R1011</v>
      </c>
      <c r="P792" s="20" t="str">
        <f>_xlfn.CONCAT(Hospitalisation_table[[#This Row],[date]],"-",Hospitalisation_table[[#This Row],[Month_Updated]],"-",Hospitalisation_table[[#This Row],[Year_Update]])</f>
        <v>2-Dec-1986</v>
      </c>
      <c r="Q792">
        <f>DATEDIF(Hospitalisation_table[[#This Row],[Date of Birth]],"8-Jun-2023","Y")</f>
        <v>36</v>
      </c>
    </row>
    <row r="793" spans="1:17" x14ac:dyDescent="0.3">
      <c r="A793" t="s">
        <v>2085</v>
      </c>
      <c r="B793" t="str">
        <f>IF(Hospitalisation_table[[#This Row],[Customer ID]]="?","UnKnown",Hospitalisation_table[[#This Row],[Customer ID]])</f>
        <v>Id287</v>
      </c>
      <c r="C793">
        <v>1972</v>
      </c>
      <c r="D793" t="s">
        <v>37</v>
      </c>
      <c r="E793">
        <v>19</v>
      </c>
      <c r="F793">
        <v>0</v>
      </c>
      <c r="G793" s="24">
        <v>32428.63</v>
      </c>
      <c r="H793" t="s">
        <v>11</v>
      </c>
      <c r="I793" t="s">
        <v>11</v>
      </c>
      <c r="J793" t="s">
        <v>42</v>
      </c>
      <c r="K793" t="str">
        <f>IF(Hospitalisation_table[[#This Row],[month]]="?","Sep",Hospitalisation_table[[#This Row],[month]])</f>
        <v>Oct</v>
      </c>
      <c r="L793">
        <f>IF(Hospitalisation_table[[#This Row],[year]] = "?",ROUNDUP(AVERAGE(Hospitalisation_table[year]),0),Hospitalisation_table[[#This Row],[year]])</f>
        <v>1972</v>
      </c>
      <c r="M793" t="str">
        <f>IF(Hospitalisation_table[[#This Row],[Hospital tier]]="?","tier - 2",Hospitalisation_table[[#This Row],[Hospital tier]])</f>
        <v>tier - 2</v>
      </c>
      <c r="N793" t="str">
        <f>IF(Hospitalisation_table[[#This Row],[City tier]]="?","tier - 2",Hospitalisation_table[[#This Row],[City tier]])</f>
        <v>tier - 2</v>
      </c>
      <c r="O793" t="str">
        <f>IF(Hospitalisation_table[[#This Row],[State ID]]="?","Unknown",Hospitalisation_table[[#This Row],[State ID]])</f>
        <v>R1011</v>
      </c>
      <c r="P793" s="20" t="str">
        <f>_xlfn.CONCAT(Hospitalisation_table[[#This Row],[date]],"-",Hospitalisation_table[[#This Row],[Month_Updated]],"-",Hospitalisation_table[[#This Row],[Year_Update]])</f>
        <v>19-Oct-1972</v>
      </c>
      <c r="Q793">
        <f>DATEDIF(Hospitalisation_table[[#This Row],[Date of Birth]],"8-Jun-2023","Y")</f>
        <v>50</v>
      </c>
    </row>
    <row r="794" spans="1:17" x14ac:dyDescent="0.3">
      <c r="A794" t="s">
        <v>2086</v>
      </c>
      <c r="B794" t="str">
        <f>IF(Hospitalisation_table[[#This Row],[Customer ID]]="?","UnKnown",Hospitalisation_table[[#This Row],[Customer ID]])</f>
        <v>Id286</v>
      </c>
      <c r="C794">
        <v>1976</v>
      </c>
      <c r="D794" t="s">
        <v>35</v>
      </c>
      <c r="E794">
        <v>9</v>
      </c>
      <c r="F794">
        <v>2</v>
      </c>
      <c r="G794" s="24">
        <v>32430.22</v>
      </c>
      <c r="H794" t="s">
        <v>11</v>
      </c>
      <c r="I794" t="s">
        <v>12</v>
      </c>
      <c r="J794" t="s">
        <v>42</v>
      </c>
      <c r="K794" t="str">
        <f>IF(Hospitalisation_table[[#This Row],[month]]="?","Sep",Hospitalisation_table[[#This Row],[month]])</f>
        <v>Aug</v>
      </c>
      <c r="L794">
        <f>IF(Hospitalisation_table[[#This Row],[year]] = "?",ROUNDUP(AVERAGE(Hospitalisation_table[year]),0),Hospitalisation_table[[#This Row],[year]])</f>
        <v>1976</v>
      </c>
      <c r="M794" t="str">
        <f>IF(Hospitalisation_table[[#This Row],[Hospital tier]]="?","tier - 2",Hospitalisation_table[[#This Row],[Hospital tier]])</f>
        <v>tier - 2</v>
      </c>
      <c r="N794" t="str">
        <f>IF(Hospitalisation_table[[#This Row],[City tier]]="?","tier - 2",Hospitalisation_table[[#This Row],[City tier]])</f>
        <v>tier - 3</v>
      </c>
      <c r="O794" t="str">
        <f>IF(Hospitalisation_table[[#This Row],[State ID]]="?","Unknown",Hospitalisation_table[[#This Row],[State ID]])</f>
        <v>R1011</v>
      </c>
      <c r="P794" s="20" t="str">
        <f>_xlfn.CONCAT(Hospitalisation_table[[#This Row],[date]],"-",Hospitalisation_table[[#This Row],[Month_Updated]],"-",Hospitalisation_table[[#This Row],[Year_Update]])</f>
        <v>9-Aug-1976</v>
      </c>
      <c r="Q794">
        <f>DATEDIF(Hospitalisation_table[[#This Row],[Date of Birth]],"8-Jun-2023","Y")</f>
        <v>46</v>
      </c>
    </row>
    <row r="795" spans="1:17" x14ac:dyDescent="0.3">
      <c r="A795" t="s">
        <v>2087</v>
      </c>
      <c r="B795" t="str">
        <f>IF(Hospitalisation_table[[#This Row],[Customer ID]]="?","UnKnown",Hospitalisation_table[[#This Row],[Customer ID]])</f>
        <v>Id285</v>
      </c>
      <c r="C795">
        <v>1981</v>
      </c>
      <c r="D795" t="s">
        <v>20</v>
      </c>
      <c r="E795">
        <v>27</v>
      </c>
      <c r="F795">
        <v>1</v>
      </c>
      <c r="G795" s="24">
        <v>32462.35</v>
      </c>
      <c r="H795" t="s">
        <v>11</v>
      </c>
      <c r="I795" t="s">
        <v>11</v>
      </c>
      <c r="J795" t="s">
        <v>42</v>
      </c>
      <c r="K795" t="str">
        <f>IF(Hospitalisation_table[[#This Row],[month]]="?","Sep",Hospitalisation_table[[#This Row],[month]])</f>
        <v>Sep</v>
      </c>
      <c r="L795">
        <f>IF(Hospitalisation_table[[#This Row],[year]] = "?",ROUNDUP(AVERAGE(Hospitalisation_table[year]),0),Hospitalisation_table[[#This Row],[year]])</f>
        <v>1981</v>
      </c>
      <c r="M795" t="str">
        <f>IF(Hospitalisation_table[[#This Row],[Hospital tier]]="?","tier - 2",Hospitalisation_table[[#This Row],[Hospital tier]])</f>
        <v>tier - 2</v>
      </c>
      <c r="N795" t="str">
        <f>IF(Hospitalisation_table[[#This Row],[City tier]]="?","tier - 2",Hospitalisation_table[[#This Row],[City tier]])</f>
        <v>tier - 2</v>
      </c>
      <c r="O795" t="str">
        <f>IF(Hospitalisation_table[[#This Row],[State ID]]="?","Unknown",Hospitalisation_table[[#This Row],[State ID]])</f>
        <v>R1011</v>
      </c>
      <c r="P795" s="20" t="str">
        <f>_xlfn.CONCAT(Hospitalisation_table[[#This Row],[date]],"-",Hospitalisation_table[[#This Row],[Month_Updated]],"-",Hospitalisation_table[[#This Row],[Year_Update]])</f>
        <v>27-Sep-1981</v>
      </c>
      <c r="Q795">
        <f>DATEDIF(Hospitalisation_table[[#This Row],[Date of Birth]],"8-Jun-2023","Y")</f>
        <v>41</v>
      </c>
    </row>
    <row r="796" spans="1:17" x14ac:dyDescent="0.3">
      <c r="A796" t="s">
        <v>2088</v>
      </c>
      <c r="B796" t="str">
        <f>IF(Hospitalisation_table[[#This Row],[Customer ID]]="?","UnKnown",Hospitalisation_table[[#This Row],[Customer ID]])</f>
        <v>Id284</v>
      </c>
      <c r="C796">
        <v>1976</v>
      </c>
      <c r="D796" t="s">
        <v>20</v>
      </c>
      <c r="E796">
        <v>19</v>
      </c>
      <c r="F796">
        <v>2</v>
      </c>
      <c r="G796" s="24">
        <v>32485.46</v>
      </c>
      <c r="H796" t="s">
        <v>11</v>
      </c>
      <c r="I796" t="s">
        <v>16</v>
      </c>
      <c r="J796" t="s">
        <v>42</v>
      </c>
      <c r="K796" t="str">
        <f>IF(Hospitalisation_table[[#This Row],[month]]="?","Sep",Hospitalisation_table[[#This Row],[month]])</f>
        <v>Sep</v>
      </c>
      <c r="L796">
        <f>IF(Hospitalisation_table[[#This Row],[year]] = "?",ROUNDUP(AVERAGE(Hospitalisation_table[year]),0),Hospitalisation_table[[#This Row],[year]])</f>
        <v>1976</v>
      </c>
      <c r="M796" t="str">
        <f>IF(Hospitalisation_table[[#This Row],[Hospital tier]]="?","tier - 2",Hospitalisation_table[[#This Row],[Hospital tier]])</f>
        <v>tier - 2</v>
      </c>
      <c r="N796" t="str">
        <f>IF(Hospitalisation_table[[#This Row],[City tier]]="?","tier - 2",Hospitalisation_table[[#This Row],[City tier]])</f>
        <v>tier - 1</v>
      </c>
      <c r="O796" t="str">
        <f>IF(Hospitalisation_table[[#This Row],[State ID]]="?","Unknown",Hospitalisation_table[[#This Row],[State ID]])</f>
        <v>R1011</v>
      </c>
      <c r="P796" s="20" t="str">
        <f>_xlfn.CONCAT(Hospitalisation_table[[#This Row],[date]],"-",Hospitalisation_table[[#This Row],[Month_Updated]],"-",Hospitalisation_table[[#This Row],[Year_Update]])</f>
        <v>19-Sep-1976</v>
      </c>
      <c r="Q796">
        <f>DATEDIF(Hospitalisation_table[[#This Row],[Date of Birth]],"8-Jun-2023","Y")</f>
        <v>46</v>
      </c>
    </row>
    <row r="797" spans="1:17" x14ac:dyDescent="0.3">
      <c r="A797" t="s">
        <v>2089</v>
      </c>
      <c r="B797" t="str">
        <f>IF(Hospitalisation_table[[#This Row],[Customer ID]]="?","UnKnown",Hospitalisation_table[[#This Row],[Customer ID]])</f>
        <v>Id283</v>
      </c>
      <c r="C797">
        <v>2003</v>
      </c>
      <c r="D797" t="s">
        <v>37</v>
      </c>
      <c r="E797">
        <v>8</v>
      </c>
      <c r="F797">
        <v>0</v>
      </c>
      <c r="G797" s="24">
        <v>32548.34</v>
      </c>
      <c r="H797" t="s">
        <v>16</v>
      </c>
      <c r="I797" t="s">
        <v>11</v>
      </c>
      <c r="J797" t="s">
        <v>13</v>
      </c>
      <c r="K797" t="str">
        <f>IF(Hospitalisation_table[[#This Row],[month]]="?","Sep",Hospitalisation_table[[#This Row],[month]])</f>
        <v>Oct</v>
      </c>
      <c r="L797">
        <f>IF(Hospitalisation_table[[#This Row],[year]] = "?",ROUNDUP(AVERAGE(Hospitalisation_table[year]),0),Hospitalisation_table[[#This Row],[year]])</f>
        <v>2003</v>
      </c>
      <c r="M797" t="str">
        <f>IF(Hospitalisation_table[[#This Row],[Hospital tier]]="?","tier - 2",Hospitalisation_table[[#This Row],[Hospital tier]])</f>
        <v>tier - 1</v>
      </c>
      <c r="N797" t="str">
        <f>IF(Hospitalisation_table[[#This Row],[City tier]]="?","tier - 2",Hospitalisation_table[[#This Row],[City tier]])</f>
        <v>tier - 2</v>
      </c>
      <c r="O797" t="str">
        <f>IF(Hospitalisation_table[[#This Row],[State ID]]="?","Unknown",Hospitalisation_table[[#This Row],[State ID]])</f>
        <v>R1013</v>
      </c>
      <c r="P797" s="20" t="str">
        <f>_xlfn.CONCAT(Hospitalisation_table[[#This Row],[date]],"-",Hospitalisation_table[[#This Row],[Month_Updated]],"-",Hospitalisation_table[[#This Row],[Year_Update]])</f>
        <v>8-Oct-2003</v>
      </c>
      <c r="Q797">
        <f>DATEDIF(Hospitalisation_table[[#This Row],[Date of Birth]],"8-Jun-2023","Y")</f>
        <v>19</v>
      </c>
    </row>
    <row r="798" spans="1:17" x14ac:dyDescent="0.3">
      <c r="A798" t="s">
        <v>2090</v>
      </c>
      <c r="B798" t="str">
        <f>IF(Hospitalisation_table[[#This Row],[Customer ID]]="?","UnKnown",Hospitalisation_table[[#This Row],[Customer ID]])</f>
        <v>Id282</v>
      </c>
      <c r="C798">
        <v>1990</v>
      </c>
      <c r="D798" t="s">
        <v>10</v>
      </c>
      <c r="E798">
        <v>13</v>
      </c>
      <c r="F798">
        <v>3</v>
      </c>
      <c r="G798" s="24">
        <v>32672.11</v>
      </c>
      <c r="H798" t="s">
        <v>16</v>
      </c>
      <c r="I798" t="s">
        <v>16</v>
      </c>
      <c r="J798" t="s">
        <v>42</v>
      </c>
      <c r="K798" t="str">
        <f>IF(Hospitalisation_table[[#This Row],[month]]="?","Sep",Hospitalisation_table[[#This Row],[month]])</f>
        <v>Jul</v>
      </c>
      <c r="L798">
        <f>IF(Hospitalisation_table[[#This Row],[year]] = "?",ROUNDUP(AVERAGE(Hospitalisation_table[year]),0),Hospitalisation_table[[#This Row],[year]])</f>
        <v>1990</v>
      </c>
      <c r="M798" t="str">
        <f>IF(Hospitalisation_table[[#This Row],[Hospital tier]]="?","tier - 2",Hospitalisation_table[[#This Row],[Hospital tier]])</f>
        <v>tier - 1</v>
      </c>
      <c r="N798" t="str">
        <f>IF(Hospitalisation_table[[#This Row],[City tier]]="?","tier - 2",Hospitalisation_table[[#This Row],[City tier]])</f>
        <v>tier - 1</v>
      </c>
      <c r="O798" t="str">
        <f>IF(Hospitalisation_table[[#This Row],[State ID]]="?","Unknown",Hospitalisation_table[[#This Row],[State ID]])</f>
        <v>R1011</v>
      </c>
      <c r="P798" s="20" t="str">
        <f>_xlfn.CONCAT(Hospitalisation_table[[#This Row],[date]],"-",Hospitalisation_table[[#This Row],[Month_Updated]],"-",Hospitalisation_table[[#This Row],[Year_Update]])</f>
        <v>13-Jul-1990</v>
      </c>
      <c r="Q798">
        <f>DATEDIF(Hospitalisation_table[[#This Row],[Date of Birth]],"8-Jun-2023","Y")</f>
        <v>32</v>
      </c>
    </row>
    <row r="799" spans="1:17" x14ac:dyDescent="0.3">
      <c r="A799" t="s">
        <v>2091</v>
      </c>
      <c r="B799" t="str">
        <f>IF(Hospitalisation_table[[#This Row],[Customer ID]]="?","UnKnown",Hospitalisation_table[[#This Row],[Customer ID]])</f>
        <v>Id281</v>
      </c>
      <c r="C799">
        <v>1968</v>
      </c>
      <c r="D799" t="s">
        <v>15</v>
      </c>
      <c r="E799">
        <v>1</v>
      </c>
      <c r="F799">
        <v>0</v>
      </c>
      <c r="G799" s="24">
        <v>32686.080000000002</v>
      </c>
      <c r="H799" t="s">
        <v>11</v>
      </c>
      <c r="I799" t="s">
        <v>12</v>
      </c>
      <c r="J799" t="s">
        <v>42</v>
      </c>
      <c r="K799" t="str">
        <f>IF(Hospitalisation_table[[#This Row],[month]]="?","Sep",Hospitalisation_table[[#This Row],[month]])</f>
        <v>Nov</v>
      </c>
      <c r="L799">
        <f>IF(Hospitalisation_table[[#This Row],[year]] = "?",ROUNDUP(AVERAGE(Hospitalisation_table[year]),0),Hospitalisation_table[[#This Row],[year]])</f>
        <v>1968</v>
      </c>
      <c r="M799" t="str">
        <f>IF(Hospitalisation_table[[#This Row],[Hospital tier]]="?","tier - 2",Hospitalisation_table[[#This Row],[Hospital tier]])</f>
        <v>tier - 2</v>
      </c>
      <c r="N799" t="str">
        <f>IF(Hospitalisation_table[[#This Row],[City tier]]="?","tier - 2",Hospitalisation_table[[#This Row],[City tier]])</f>
        <v>tier - 3</v>
      </c>
      <c r="O799" t="str">
        <f>IF(Hospitalisation_table[[#This Row],[State ID]]="?","Unknown",Hospitalisation_table[[#This Row],[State ID]])</f>
        <v>R1011</v>
      </c>
      <c r="P799" s="20" t="str">
        <f>_xlfn.CONCAT(Hospitalisation_table[[#This Row],[date]],"-",Hospitalisation_table[[#This Row],[Month_Updated]],"-",Hospitalisation_table[[#This Row],[Year_Update]])</f>
        <v>1-Nov-1968</v>
      </c>
      <c r="Q799">
        <f>DATEDIF(Hospitalisation_table[[#This Row],[Date of Birth]],"8-Jun-2023","Y")</f>
        <v>54</v>
      </c>
    </row>
    <row r="800" spans="1:17" x14ac:dyDescent="0.3">
      <c r="A800" t="s">
        <v>2092</v>
      </c>
      <c r="B800" t="str">
        <f>IF(Hospitalisation_table[[#This Row],[Customer ID]]="?","UnKnown",Hospitalisation_table[[#This Row],[Customer ID]])</f>
        <v>Id280</v>
      </c>
      <c r="C800">
        <v>1990</v>
      </c>
      <c r="D800" t="s">
        <v>20</v>
      </c>
      <c r="E800">
        <v>30</v>
      </c>
      <c r="F800">
        <v>3</v>
      </c>
      <c r="G800" s="24">
        <v>32716.2</v>
      </c>
      <c r="H800" t="s">
        <v>16</v>
      </c>
      <c r="I800" t="s">
        <v>11</v>
      </c>
      <c r="J800" t="s">
        <v>42</v>
      </c>
      <c r="K800" t="str">
        <f>IF(Hospitalisation_table[[#This Row],[month]]="?","Sep",Hospitalisation_table[[#This Row],[month]])</f>
        <v>Sep</v>
      </c>
      <c r="L800">
        <f>IF(Hospitalisation_table[[#This Row],[year]] = "?",ROUNDUP(AVERAGE(Hospitalisation_table[year]),0),Hospitalisation_table[[#This Row],[year]])</f>
        <v>1990</v>
      </c>
      <c r="M800" t="str">
        <f>IF(Hospitalisation_table[[#This Row],[Hospital tier]]="?","tier - 2",Hospitalisation_table[[#This Row],[Hospital tier]])</f>
        <v>tier - 1</v>
      </c>
      <c r="N800" t="str">
        <f>IF(Hospitalisation_table[[#This Row],[City tier]]="?","tier - 2",Hospitalisation_table[[#This Row],[City tier]])</f>
        <v>tier - 2</v>
      </c>
      <c r="O800" t="str">
        <f>IF(Hospitalisation_table[[#This Row],[State ID]]="?","Unknown",Hospitalisation_table[[#This Row],[State ID]])</f>
        <v>R1011</v>
      </c>
      <c r="P800" s="20" t="str">
        <f>_xlfn.CONCAT(Hospitalisation_table[[#This Row],[date]],"-",Hospitalisation_table[[#This Row],[Month_Updated]],"-",Hospitalisation_table[[#This Row],[Year_Update]])</f>
        <v>30-Sep-1990</v>
      </c>
      <c r="Q800">
        <f>DATEDIF(Hospitalisation_table[[#This Row],[Date of Birth]],"8-Jun-2023","Y")</f>
        <v>32</v>
      </c>
    </row>
    <row r="801" spans="1:17" x14ac:dyDescent="0.3">
      <c r="A801" t="s">
        <v>2345</v>
      </c>
      <c r="B801" t="str">
        <f>IF(Hospitalisation_table[[#This Row],[Customer ID]]="?","UnKnown",Hospitalisation_table[[#This Row],[Customer ID]])</f>
        <v>Id28</v>
      </c>
      <c r="C801">
        <v>1969</v>
      </c>
      <c r="D801" t="s">
        <v>18</v>
      </c>
      <c r="E801">
        <v>23</v>
      </c>
      <c r="F801">
        <v>3</v>
      </c>
      <c r="G801" s="24">
        <v>46661.440000000002</v>
      </c>
      <c r="H801" t="s">
        <v>16</v>
      </c>
      <c r="I801" t="s">
        <v>12</v>
      </c>
      <c r="J801" t="s">
        <v>23</v>
      </c>
      <c r="K801" t="str">
        <f>IF(Hospitalisation_table[[#This Row],[month]]="?","Sep",Hospitalisation_table[[#This Row],[month]])</f>
        <v>Jun</v>
      </c>
      <c r="L801">
        <f>IF(Hospitalisation_table[[#This Row],[year]] = "?",ROUNDUP(AVERAGE(Hospitalisation_table[year]),0),Hospitalisation_table[[#This Row],[year]])</f>
        <v>1969</v>
      </c>
      <c r="M801" t="str">
        <f>IF(Hospitalisation_table[[#This Row],[Hospital tier]]="?","tier - 2",Hospitalisation_table[[#This Row],[Hospital tier]])</f>
        <v>tier - 1</v>
      </c>
      <c r="N801" t="str">
        <f>IF(Hospitalisation_table[[#This Row],[City tier]]="?","tier - 2",Hospitalisation_table[[#This Row],[City tier]])</f>
        <v>tier - 3</v>
      </c>
      <c r="O801" t="str">
        <f>IF(Hospitalisation_table[[#This Row],[State ID]]="?","Unknown",Hospitalisation_table[[#This Row],[State ID]])</f>
        <v>R1012</v>
      </c>
      <c r="P801" s="20" t="str">
        <f>_xlfn.CONCAT(Hospitalisation_table[[#This Row],[date]],"-",Hospitalisation_table[[#This Row],[Month_Updated]],"-",Hospitalisation_table[[#This Row],[Year_Update]])</f>
        <v>23-Jun-1969</v>
      </c>
      <c r="Q801">
        <f>DATEDIF(Hospitalisation_table[[#This Row],[Date of Birth]],"8-Jun-2023","Y")</f>
        <v>53</v>
      </c>
    </row>
    <row r="802" spans="1:17" x14ac:dyDescent="0.3">
      <c r="A802" t="s">
        <v>2093</v>
      </c>
      <c r="B802" t="str">
        <f>IF(Hospitalisation_table[[#This Row],[Customer ID]]="?","UnKnown",Hospitalisation_table[[#This Row],[Customer ID]])</f>
        <v>Id279</v>
      </c>
      <c r="C802">
        <v>1990</v>
      </c>
      <c r="D802" t="s">
        <v>10</v>
      </c>
      <c r="E802">
        <v>9</v>
      </c>
      <c r="F802">
        <v>2</v>
      </c>
      <c r="G802" s="24">
        <v>32734.19</v>
      </c>
      <c r="H802" t="s">
        <v>11</v>
      </c>
      <c r="I802" t="s">
        <v>16</v>
      </c>
      <c r="J802" t="s">
        <v>23</v>
      </c>
      <c r="K802" t="str">
        <f>IF(Hospitalisation_table[[#This Row],[month]]="?","Sep",Hospitalisation_table[[#This Row],[month]])</f>
        <v>Jul</v>
      </c>
      <c r="L802">
        <f>IF(Hospitalisation_table[[#This Row],[year]] = "?",ROUNDUP(AVERAGE(Hospitalisation_table[year]),0),Hospitalisation_table[[#This Row],[year]])</f>
        <v>1990</v>
      </c>
      <c r="M802" t="str">
        <f>IF(Hospitalisation_table[[#This Row],[Hospital tier]]="?","tier - 2",Hospitalisation_table[[#This Row],[Hospital tier]])</f>
        <v>tier - 2</v>
      </c>
      <c r="N802" t="str">
        <f>IF(Hospitalisation_table[[#This Row],[City tier]]="?","tier - 2",Hospitalisation_table[[#This Row],[City tier]])</f>
        <v>tier - 1</v>
      </c>
      <c r="O802" t="str">
        <f>IF(Hospitalisation_table[[#This Row],[State ID]]="?","Unknown",Hospitalisation_table[[#This Row],[State ID]])</f>
        <v>R1012</v>
      </c>
      <c r="P802" s="20" t="str">
        <f>_xlfn.CONCAT(Hospitalisation_table[[#This Row],[date]],"-",Hospitalisation_table[[#This Row],[Month_Updated]],"-",Hospitalisation_table[[#This Row],[Year_Update]])</f>
        <v>9-Jul-1990</v>
      </c>
      <c r="Q802">
        <f>DATEDIF(Hospitalisation_table[[#This Row],[Date of Birth]],"8-Jun-2023","Y")</f>
        <v>32</v>
      </c>
    </row>
    <row r="803" spans="1:17" x14ac:dyDescent="0.3">
      <c r="A803" t="s">
        <v>2094</v>
      </c>
      <c r="B803" t="str">
        <f>IF(Hospitalisation_table[[#This Row],[Customer ID]]="?","UnKnown",Hospitalisation_table[[#This Row],[Customer ID]])</f>
        <v>Id278</v>
      </c>
      <c r="C803">
        <v>1974</v>
      </c>
      <c r="D803" t="s">
        <v>30</v>
      </c>
      <c r="E803">
        <v>6</v>
      </c>
      <c r="F803">
        <v>0</v>
      </c>
      <c r="G803" s="24">
        <v>32760.48</v>
      </c>
      <c r="H803" t="s">
        <v>16</v>
      </c>
      <c r="I803" t="s">
        <v>16</v>
      </c>
      <c r="J803" t="s">
        <v>42</v>
      </c>
      <c r="K803" t="str">
        <f>IF(Hospitalisation_table[[#This Row],[month]]="?","Sep",Hospitalisation_table[[#This Row],[month]])</f>
        <v>Dec</v>
      </c>
      <c r="L803">
        <f>IF(Hospitalisation_table[[#This Row],[year]] = "?",ROUNDUP(AVERAGE(Hospitalisation_table[year]),0),Hospitalisation_table[[#This Row],[year]])</f>
        <v>1974</v>
      </c>
      <c r="M803" t="str">
        <f>IF(Hospitalisation_table[[#This Row],[Hospital tier]]="?","tier - 2",Hospitalisation_table[[#This Row],[Hospital tier]])</f>
        <v>tier - 1</v>
      </c>
      <c r="N803" t="str">
        <f>IF(Hospitalisation_table[[#This Row],[City tier]]="?","tier - 2",Hospitalisation_table[[#This Row],[City tier]])</f>
        <v>tier - 1</v>
      </c>
      <c r="O803" t="str">
        <f>IF(Hospitalisation_table[[#This Row],[State ID]]="?","Unknown",Hospitalisation_table[[#This Row],[State ID]])</f>
        <v>R1011</v>
      </c>
      <c r="P803" s="20" t="str">
        <f>_xlfn.CONCAT(Hospitalisation_table[[#This Row],[date]],"-",Hospitalisation_table[[#This Row],[Month_Updated]],"-",Hospitalisation_table[[#This Row],[Year_Update]])</f>
        <v>6-Dec-1974</v>
      </c>
      <c r="Q803">
        <f>DATEDIF(Hospitalisation_table[[#This Row],[Date of Birth]],"8-Jun-2023","Y")</f>
        <v>48</v>
      </c>
    </row>
    <row r="804" spans="1:17" x14ac:dyDescent="0.3">
      <c r="A804" t="s">
        <v>2095</v>
      </c>
      <c r="B804" t="str">
        <f>IF(Hospitalisation_table[[#This Row],[Customer ID]]="?","UnKnown",Hospitalisation_table[[#This Row],[Customer ID]])</f>
        <v>Id277</v>
      </c>
      <c r="C804">
        <v>1972</v>
      </c>
      <c r="D804" t="s">
        <v>15</v>
      </c>
      <c r="E804">
        <v>7</v>
      </c>
      <c r="F804">
        <v>0</v>
      </c>
      <c r="G804" s="24">
        <v>32765.33</v>
      </c>
      <c r="H804" t="s">
        <v>11</v>
      </c>
      <c r="I804" t="s">
        <v>11</v>
      </c>
      <c r="J804" t="s">
        <v>23</v>
      </c>
      <c r="K804" t="str">
        <f>IF(Hospitalisation_table[[#This Row],[month]]="?","Sep",Hospitalisation_table[[#This Row],[month]])</f>
        <v>Nov</v>
      </c>
      <c r="L804">
        <f>IF(Hospitalisation_table[[#This Row],[year]] = "?",ROUNDUP(AVERAGE(Hospitalisation_table[year]),0),Hospitalisation_table[[#This Row],[year]])</f>
        <v>1972</v>
      </c>
      <c r="M804" t="str">
        <f>IF(Hospitalisation_table[[#This Row],[Hospital tier]]="?","tier - 2",Hospitalisation_table[[#This Row],[Hospital tier]])</f>
        <v>tier - 2</v>
      </c>
      <c r="N804" t="str">
        <f>IF(Hospitalisation_table[[#This Row],[City tier]]="?","tier - 2",Hospitalisation_table[[#This Row],[City tier]])</f>
        <v>tier - 2</v>
      </c>
      <c r="O804" t="str">
        <f>IF(Hospitalisation_table[[#This Row],[State ID]]="?","Unknown",Hospitalisation_table[[#This Row],[State ID]])</f>
        <v>R1012</v>
      </c>
      <c r="P804" s="20" t="str">
        <f>_xlfn.CONCAT(Hospitalisation_table[[#This Row],[date]],"-",Hospitalisation_table[[#This Row],[Month_Updated]],"-",Hospitalisation_table[[#This Row],[Year_Update]])</f>
        <v>7-Nov-1972</v>
      </c>
      <c r="Q804">
        <f>DATEDIF(Hospitalisation_table[[#This Row],[Date of Birth]],"8-Jun-2023","Y")</f>
        <v>50</v>
      </c>
    </row>
    <row r="805" spans="1:17" x14ac:dyDescent="0.3">
      <c r="A805" t="s">
        <v>2096</v>
      </c>
      <c r="B805" t="str">
        <f>IF(Hospitalisation_table[[#This Row],[Customer ID]]="?","UnKnown",Hospitalisation_table[[#This Row],[Customer ID]])</f>
        <v>Id276</v>
      </c>
      <c r="C805">
        <v>1980</v>
      </c>
      <c r="D805" t="s">
        <v>30</v>
      </c>
      <c r="E805">
        <v>12</v>
      </c>
      <c r="F805">
        <v>3</v>
      </c>
      <c r="G805" s="24">
        <v>32787.46</v>
      </c>
      <c r="H805" t="s">
        <v>16</v>
      </c>
      <c r="I805" t="s">
        <v>12</v>
      </c>
      <c r="J805" t="s">
        <v>23</v>
      </c>
      <c r="K805" t="str">
        <f>IF(Hospitalisation_table[[#This Row],[month]]="?","Sep",Hospitalisation_table[[#This Row],[month]])</f>
        <v>Dec</v>
      </c>
      <c r="L805">
        <f>IF(Hospitalisation_table[[#This Row],[year]] = "?",ROUNDUP(AVERAGE(Hospitalisation_table[year]),0),Hospitalisation_table[[#This Row],[year]])</f>
        <v>1980</v>
      </c>
      <c r="M805" t="str">
        <f>IF(Hospitalisation_table[[#This Row],[Hospital tier]]="?","tier - 2",Hospitalisation_table[[#This Row],[Hospital tier]])</f>
        <v>tier - 1</v>
      </c>
      <c r="N805" t="str">
        <f>IF(Hospitalisation_table[[#This Row],[City tier]]="?","tier - 2",Hospitalisation_table[[#This Row],[City tier]])</f>
        <v>tier - 3</v>
      </c>
      <c r="O805" t="str">
        <f>IF(Hospitalisation_table[[#This Row],[State ID]]="?","Unknown",Hospitalisation_table[[#This Row],[State ID]])</f>
        <v>R1012</v>
      </c>
      <c r="P805" s="20" t="str">
        <f>_xlfn.CONCAT(Hospitalisation_table[[#This Row],[date]],"-",Hospitalisation_table[[#This Row],[Month_Updated]],"-",Hospitalisation_table[[#This Row],[Year_Update]])</f>
        <v>12-Dec-1980</v>
      </c>
      <c r="Q805">
        <f>DATEDIF(Hospitalisation_table[[#This Row],[Date of Birth]],"8-Jun-2023","Y")</f>
        <v>42</v>
      </c>
    </row>
    <row r="806" spans="1:17" x14ac:dyDescent="0.3">
      <c r="A806" t="s">
        <v>2097</v>
      </c>
      <c r="B806" t="str">
        <f>IF(Hospitalisation_table[[#This Row],[Customer ID]]="?","UnKnown",Hospitalisation_table[[#This Row],[Customer ID]])</f>
        <v>Id275</v>
      </c>
      <c r="C806">
        <v>1995</v>
      </c>
      <c r="D806" t="s">
        <v>30</v>
      </c>
      <c r="E806">
        <v>4</v>
      </c>
      <c r="F806">
        <v>0</v>
      </c>
      <c r="G806" s="24">
        <v>32827.51</v>
      </c>
      <c r="H806" t="s">
        <v>16</v>
      </c>
      <c r="I806" t="s">
        <v>11</v>
      </c>
      <c r="J806" t="s">
        <v>42</v>
      </c>
      <c r="K806" t="str">
        <f>IF(Hospitalisation_table[[#This Row],[month]]="?","Sep",Hospitalisation_table[[#This Row],[month]])</f>
        <v>Dec</v>
      </c>
      <c r="L806">
        <f>IF(Hospitalisation_table[[#This Row],[year]] = "?",ROUNDUP(AVERAGE(Hospitalisation_table[year]),0),Hospitalisation_table[[#This Row],[year]])</f>
        <v>1995</v>
      </c>
      <c r="M806" t="str">
        <f>IF(Hospitalisation_table[[#This Row],[Hospital tier]]="?","tier - 2",Hospitalisation_table[[#This Row],[Hospital tier]])</f>
        <v>tier - 1</v>
      </c>
      <c r="N806" t="str">
        <f>IF(Hospitalisation_table[[#This Row],[City tier]]="?","tier - 2",Hospitalisation_table[[#This Row],[City tier]])</f>
        <v>tier - 2</v>
      </c>
      <c r="O806" t="str">
        <f>IF(Hospitalisation_table[[#This Row],[State ID]]="?","Unknown",Hospitalisation_table[[#This Row],[State ID]])</f>
        <v>R1011</v>
      </c>
      <c r="P806" s="20" t="str">
        <f>_xlfn.CONCAT(Hospitalisation_table[[#This Row],[date]],"-",Hospitalisation_table[[#This Row],[Month_Updated]],"-",Hospitalisation_table[[#This Row],[Year_Update]])</f>
        <v>4-Dec-1995</v>
      </c>
      <c r="Q806">
        <f>DATEDIF(Hospitalisation_table[[#This Row],[Date of Birth]],"8-Jun-2023","Y")</f>
        <v>27</v>
      </c>
    </row>
    <row r="807" spans="1:17" x14ac:dyDescent="0.3">
      <c r="A807" t="s">
        <v>2098</v>
      </c>
      <c r="B807" t="str">
        <f>IF(Hospitalisation_table[[#This Row],[Customer ID]]="?","UnKnown",Hospitalisation_table[[#This Row],[Customer ID]])</f>
        <v>Id274</v>
      </c>
      <c r="C807">
        <v>1981</v>
      </c>
      <c r="D807" t="s">
        <v>15</v>
      </c>
      <c r="E807">
        <v>17</v>
      </c>
      <c r="F807">
        <v>1</v>
      </c>
      <c r="G807" s="24">
        <v>32906.69</v>
      </c>
      <c r="H807" t="s">
        <v>11</v>
      </c>
      <c r="I807" t="s">
        <v>12</v>
      </c>
      <c r="J807" t="s">
        <v>42</v>
      </c>
      <c r="K807" t="str">
        <f>IF(Hospitalisation_table[[#This Row],[month]]="?","Sep",Hospitalisation_table[[#This Row],[month]])</f>
        <v>Nov</v>
      </c>
      <c r="L807">
        <f>IF(Hospitalisation_table[[#This Row],[year]] = "?",ROUNDUP(AVERAGE(Hospitalisation_table[year]),0),Hospitalisation_table[[#This Row],[year]])</f>
        <v>1981</v>
      </c>
      <c r="M807" t="str">
        <f>IF(Hospitalisation_table[[#This Row],[Hospital tier]]="?","tier - 2",Hospitalisation_table[[#This Row],[Hospital tier]])</f>
        <v>tier - 2</v>
      </c>
      <c r="N807" t="str">
        <f>IF(Hospitalisation_table[[#This Row],[City tier]]="?","tier - 2",Hospitalisation_table[[#This Row],[City tier]])</f>
        <v>tier - 3</v>
      </c>
      <c r="O807" t="str">
        <f>IF(Hospitalisation_table[[#This Row],[State ID]]="?","Unknown",Hospitalisation_table[[#This Row],[State ID]])</f>
        <v>R1011</v>
      </c>
      <c r="P807" s="20" t="str">
        <f>_xlfn.CONCAT(Hospitalisation_table[[#This Row],[date]],"-",Hospitalisation_table[[#This Row],[Month_Updated]],"-",Hospitalisation_table[[#This Row],[Year_Update]])</f>
        <v>17-Nov-1981</v>
      </c>
      <c r="Q807">
        <f>DATEDIF(Hospitalisation_table[[#This Row],[Date of Birth]],"8-Jun-2023","Y")</f>
        <v>41</v>
      </c>
    </row>
    <row r="808" spans="1:17" x14ac:dyDescent="0.3">
      <c r="A808" t="s">
        <v>2099</v>
      </c>
      <c r="B808" t="str">
        <f>IF(Hospitalisation_table[[#This Row],[Customer ID]]="?","UnKnown",Hospitalisation_table[[#This Row],[Customer ID]])</f>
        <v>Id273</v>
      </c>
      <c r="C808">
        <v>1971</v>
      </c>
      <c r="D808" t="s">
        <v>35</v>
      </c>
      <c r="E808">
        <v>24</v>
      </c>
      <c r="F808">
        <v>0</v>
      </c>
      <c r="G808" s="24">
        <v>32947.629999999997</v>
      </c>
      <c r="H808" t="s">
        <v>11</v>
      </c>
      <c r="I808" t="s">
        <v>16</v>
      </c>
      <c r="J808" t="s">
        <v>42</v>
      </c>
      <c r="K808" t="str">
        <f>IF(Hospitalisation_table[[#This Row],[month]]="?","Sep",Hospitalisation_table[[#This Row],[month]])</f>
        <v>Aug</v>
      </c>
      <c r="L808">
        <f>IF(Hospitalisation_table[[#This Row],[year]] = "?",ROUNDUP(AVERAGE(Hospitalisation_table[year]),0),Hospitalisation_table[[#This Row],[year]])</f>
        <v>1971</v>
      </c>
      <c r="M808" t="str">
        <f>IF(Hospitalisation_table[[#This Row],[Hospital tier]]="?","tier - 2",Hospitalisation_table[[#This Row],[Hospital tier]])</f>
        <v>tier - 2</v>
      </c>
      <c r="N808" t="str">
        <f>IF(Hospitalisation_table[[#This Row],[City tier]]="?","tier - 2",Hospitalisation_table[[#This Row],[City tier]])</f>
        <v>tier - 1</v>
      </c>
      <c r="O808" t="str">
        <f>IF(Hospitalisation_table[[#This Row],[State ID]]="?","Unknown",Hospitalisation_table[[#This Row],[State ID]])</f>
        <v>R1011</v>
      </c>
      <c r="P808" s="20" t="str">
        <f>_xlfn.CONCAT(Hospitalisation_table[[#This Row],[date]],"-",Hospitalisation_table[[#This Row],[Month_Updated]],"-",Hospitalisation_table[[#This Row],[Year_Update]])</f>
        <v>24-Aug-1971</v>
      </c>
      <c r="Q808">
        <f>DATEDIF(Hospitalisation_table[[#This Row],[Date of Birth]],"8-Jun-2023","Y")</f>
        <v>51</v>
      </c>
    </row>
    <row r="809" spans="1:17" x14ac:dyDescent="0.3">
      <c r="A809" t="s">
        <v>2100</v>
      </c>
      <c r="B809" t="str">
        <f>IF(Hospitalisation_table[[#This Row],[Customer ID]]="?","UnKnown",Hospitalisation_table[[#This Row],[Customer ID]])</f>
        <v>Id272</v>
      </c>
      <c r="C809">
        <v>1995</v>
      </c>
      <c r="D809" t="s">
        <v>10</v>
      </c>
      <c r="E809">
        <v>8</v>
      </c>
      <c r="F809">
        <v>0</v>
      </c>
      <c r="G809" s="24">
        <v>33017.46</v>
      </c>
      <c r="H809" t="s">
        <v>16</v>
      </c>
      <c r="I809" t="s">
        <v>16</v>
      </c>
      <c r="J809" t="s">
        <v>42</v>
      </c>
      <c r="K809" t="str">
        <f>IF(Hospitalisation_table[[#This Row],[month]]="?","Sep",Hospitalisation_table[[#This Row],[month]])</f>
        <v>Jul</v>
      </c>
      <c r="L809">
        <f>IF(Hospitalisation_table[[#This Row],[year]] = "?",ROUNDUP(AVERAGE(Hospitalisation_table[year]),0),Hospitalisation_table[[#This Row],[year]])</f>
        <v>1995</v>
      </c>
      <c r="M809" t="str">
        <f>IF(Hospitalisation_table[[#This Row],[Hospital tier]]="?","tier - 2",Hospitalisation_table[[#This Row],[Hospital tier]])</f>
        <v>tier - 1</v>
      </c>
      <c r="N809" t="str">
        <f>IF(Hospitalisation_table[[#This Row],[City tier]]="?","tier - 2",Hospitalisation_table[[#This Row],[City tier]])</f>
        <v>tier - 1</v>
      </c>
      <c r="O809" t="str">
        <f>IF(Hospitalisation_table[[#This Row],[State ID]]="?","Unknown",Hospitalisation_table[[#This Row],[State ID]])</f>
        <v>R1011</v>
      </c>
      <c r="P809" s="20" t="str">
        <f>_xlfn.CONCAT(Hospitalisation_table[[#This Row],[date]],"-",Hospitalisation_table[[#This Row],[Month_Updated]],"-",Hospitalisation_table[[#This Row],[Year_Update]])</f>
        <v>8-Jul-1995</v>
      </c>
      <c r="Q809">
        <f>DATEDIF(Hospitalisation_table[[#This Row],[Date of Birth]],"8-Jun-2023","Y")</f>
        <v>27</v>
      </c>
    </row>
    <row r="810" spans="1:17" x14ac:dyDescent="0.3">
      <c r="A810" t="s">
        <v>2101</v>
      </c>
      <c r="B810" t="str">
        <f>IF(Hospitalisation_table[[#This Row],[Customer ID]]="?","UnKnown",Hospitalisation_table[[#This Row],[Customer ID]])</f>
        <v>Id271</v>
      </c>
      <c r="C810">
        <v>1967</v>
      </c>
      <c r="D810" t="s">
        <v>10</v>
      </c>
      <c r="E810">
        <v>10</v>
      </c>
      <c r="F810">
        <v>0</v>
      </c>
      <c r="G810" s="24">
        <v>33025.32</v>
      </c>
      <c r="H810" t="s">
        <v>11</v>
      </c>
      <c r="I810" t="s">
        <v>12</v>
      </c>
      <c r="J810" t="s">
        <v>42</v>
      </c>
      <c r="K810" t="str">
        <f>IF(Hospitalisation_table[[#This Row],[month]]="?","Sep",Hospitalisation_table[[#This Row],[month]])</f>
        <v>Jul</v>
      </c>
      <c r="L810">
        <f>IF(Hospitalisation_table[[#This Row],[year]] = "?",ROUNDUP(AVERAGE(Hospitalisation_table[year]),0),Hospitalisation_table[[#This Row],[year]])</f>
        <v>1967</v>
      </c>
      <c r="M810" t="str">
        <f>IF(Hospitalisation_table[[#This Row],[Hospital tier]]="?","tier - 2",Hospitalisation_table[[#This Row],[Hospital tier]])</f>
        <v>tier - 2</v>
      </c>
      <c r="N810" t="str">
        <f>IF(Hospitalisation_table[[#This Row],[City tier]]="?","tier - 2",Hospitalisation_table[[#This Row],[City tier]])</f>
        <v>tier - 3</v>
      </c>
      <c r="O810" t="str">
        <f>IF(Hospitalisation_table[[#This Row],[State ID]]="?","Unknown",Hospitalisation_table[[#This Row],[State ID]])</f>
        <v>R1011</v>
      </c>
      <c r="P810" s="20" t="str">
        <f>_xlfn.CONCAT(Hospitalisation_table[[#This Row],[date]],"-",Hospitalisation_table[[#This Row],[Month_Updated]],"-",Hospitalisation_table[[#This Row],[Year_Update]])</f>
        <v>10-Jul-1967</v>
      </c>
      <c r="Q810">
        <f>DATEDIF(Hospitalisation_table[[#This Row],[Date of Birth]],"8-Jun-2023","Y")</f>
        <v>55</v>
      </c>
    </row>
    <row r="811" spans="1:17" x14ac:dyDescent="0.3">
      <c r="A811" t="s">
        <v>2102</v>
      </c>
      <c r="B811" t="str">
        <f>IF(Hospitalisation_table[[#This Row],[Customer ID]]="?","UnKnown",Hospitalisation_table[[#This Row],[Customer ID]])</f>
        <v>Id270</v>
      </c>
      <c r="C811">
        <v>1994</v>
      </c>
      <c r="D811" t="s">
        <v>10</v>
      </c>
      <c r="E811">
        <v>28</v>
      </c>
      <c r="F811">
        <v>0</v>
      </c>
      <c r="G811" s="24">
        <v>33057.230000000003</v>
      </c>
      <c r="H811" t="s">
        <v>16</v>
      </c>
      <c r="I811" t="s">
        <v>11</v>
      </c>
      <c r="J811" t="s">
        <v>42</v>
      </c>
      <c r="K811" t="str">
        <f>IF(Hospitalisation_table[[#This Row],[month]]="?","Sep",Hospitalisation_table[[#This Row],[month]])</f>
        <v>Jul</v>
      </c>
      <c r="L811">
        <f>IF(Hospitalisation_table[[#This Row],[year]] = "?",ROUNDUP(AVERAGE(Hospitalisation_table[year]),0),Hospitalisation_table[[#This Row],[year]])</f>
        <v>1994</v>
      </c>
      <c r="M811" t="str">
        <f>IF(Hospitalisation_table[[#This Row],[Hospital tier]]="?","tier - 2",Hospitalisation_table[[#This Row],[Hospital tier]])</f>
        <v>tier - 1</v>
      </c>
      <c r="N811" t="str">
        <f>IF(Hospitalisation_table[[#This Row],[City tier]]="?","tier - 2",Hospitalisation_table[[#This Row],[City tier]])</f>
        <v>tier - 2</v>
      </c>
      <c r="O811" t="str">
        <f>IF(Hospitalisation_table[[#This Row],[State ID]]="?","Unknown",Hospitalisation_table[[#This Row],[State ID]])</f>
        <v>R1011</v>
      </c>
      <c r="P811" s="20" t="str">
        <f>_xlfn.CONCAT(Hospitalisation_table[[#This Row],[date]],"-",Hospitalisation_table[[#This Row],[Month_Updated]],"-",Hospitalisation_table[[#This Row],[Year_Update]])</f>
        <v>28-Jul-1994</v>
      </c>
      <c r="Q811">
        <f>DATEDIF(Hospitalisation_table[[#This Row],[Date of Birth]],"8-Jun-2023","Y")</f>
        <v>28</v>
      </c>
    </row>
    <row r="812" spans="1:17" x14ac:dyDescent="0.3">
      <c r="A812" t="s">
        <v>2346</v>
      </c>
      <c r="B812" t="str">
        <f>IF(Hospitalisation_table[[#This Row],[Customer ID]]="?","UnKnown",Hospitalisation_table[[#This Row],[Customer ID]])</f>
        <v>Id27</v>
      </c>
      <c r="C812">
        <v>1960</v>
      </c>
      <c r="D812" t="s">
        <v>15</v>
      </c>
      <c r="E812">
        <v>17</v>
      </c>
      <c r="F812">
        <v>3</v>
      </c>
      <c r="G812" s="24">
        <v>46718.16</v>
      </c>
      <c r="H812" t="s">
        <v>16</v>
      </c>
      <c r="I812" t="s">
        <v>16</v>
      </c>
      <c r="J812" t="s">
        <v>23</v>
      </c>
      <c r="K812" t="str">
        <f>IF(Hospitalisation_table[[#This Row],[month]]="?","Sep",Hospitalisation_table[[#This Row],[month]])</f>
        <v>Nov</v>
      </c>
      <c r="L812">
        <f>IF(Hospitalisation_table[[#This Row],[year]] = "?",ROUNDUP(AVERAGE(Hospitalisation_table[year]),0),Hospitalisation_table[[#This Row],[year]])</f>
        <v>1960</v>
      </c>
      <c r="M812" t="str">
        <f>IF(Hospitalisation_table[[#This Row],[Hospital tier]]="?","tier - 2",Hospitalisation_table[[#This Row],[Hospital tier]])</f>
        <v>tier - 1</v>
      </c>
      <c r="N812" t="str">
        <f>IF(Hospitalisation_table[[#This Row],[City tier]]="?","tier - 2",Hospitalisation_table[[#This Row],[City tier]])</f>
        <v>tier - 1</v>
      </c>
      <c r="O812" t="str">
        <f>IF(Hospitalisation_table[[#This Row],[State ID]]="?","Unknown",Hospitalisation_table[[#This Row],[State ID]])</f>
        <v>R1012</v>
      </c>
      <c r="P812" s="20" t="str">
        <f>_xlfn.CONCAT(Hospitalisation_table[[#This Row],[date]],"-",Hospitalisation_table[[#This Row],[Month_Updated]],"-",Hospitalisation_table[[#This Row],[Year_Update]])</f>
        <v>17-Nov-1960</v>
      </c>
      <c r="Q812">
        <f>DATEDIF(Hospitalisation_table[[#This Row],[Date of Birth]],"8-Jun-2023","Y")</f>
        <v>62</v>
      </c>
    </row>
    <row r="813" spans="1:17" x14ac:dyDescent="0.3">
      <c r="A813" t="s">
        <v>2103</v>
      </c>
      <c r="B813" t="str">
        <f>IF(Hospitalisation_table[[#This Row],[Customer ID]]="?","UnKnown",Hospitalisation_table[[#This Row],[Customer ID]])</f>
        <v>Id269</v>
      </c>
      <c r="C813">
        <v>1962</v>
      </c>
      <c r="D813" t="s">
        <v>10</v>
      </c>
      <c r="E813">
        <v>1</v>
      </c>
      <c r="F813">
        <v>0</v>
      </c>
      <c r="G813" s="24">
        <v>33074.94</v>
      </c>
      <c r="H813" t="s">
        <v>16</v>
      </c>
      <c r="I813" t="s">
        <v>11</v>
      </c>
      <c r="J813" t="s">
        <v>42</v>
      </c>
      <c r="K813" t="str">
        <f>IF(Hospitalisation_table[[#This Row],[month]]="?","Sep",Hospitalisation_table[[#This Row],[month]])</f>
        <v>Jul</v>
      </c>
      <c r="L813">
        <f>IF(Hospitalisation_table[[#This Row],[year]] = "?",ROUNDUP(AVERAGE(Hospitalisation_table[year]),0),Hospitalisation_table[[#This Row],[year]])</f>
        <v>1962</v>
      </c>
      <c r="M813" t="str">
        <f>IF(Hospitalisation_table[[#This Row],[Hospital tier]]="?","tier - 2",Hospitalisation_table[[#This Row],[Hospital tier]])</f>
        <v>tier - 1</v>
      </c>
      <c r="N813" t="str">
        <f>IF(Hospitalisation_table[[#This Row],[City tier]]="?","tier - 2",Hospitalisation_table[[#This Row],[City tier]])</f>
        <v>tier - 2</v>
      </c>
      <c r="O813" t="str">
        <f>IF(Hospitalisation_table[[#This Row],[State ID]]="?","Unknown",Hospitalisation_table[[#This Row],[State ID]])</f>
        <v>R1011</v>
      </c>
      <c r="P813" s="20" t="str">
        <f>_xlfn.CONCAT(Hospitalisation_table[[#This Row],[date]],"-",Hospitalisation_table[[#This Row],[Month_Updated]],"-",Hospitalisation_table[[#This Row],[Year_Update]])</f>
        <v>1-Jul-1962</v>
      </c>
      <c r="Q813">
        <f>DATEDIF(Hospitalisation_table[[#This Row],[Date of Birth]],"8-Jun-2023","Y")</f>
        <v>60</v>
      </c>
    </row>
    <row r="814" spans="1:17" x14ac:dyDescent="0.3">
      <c r="A814" t="s">
        <v>2104</v>
      </c>
      <c r="B814" t="str">
        <f>IF(Hospitalisation_table[[#This Row],[Customer ID]]="?","UnKnown",Hospitalisation_table[[#This Row],[Customer ID]])</f>
        <v>Id268</v>
      </c>
      <c r="C814">
        <v>1969</v>
      </c>
      <c r="D814" t="s">
        <v>37</v>
      </c>
      <c r="E814">
        <v>30</v>
      </c>
      <c r="F814">
        <v>0</v>
      </c>
      <c r="G814" s="24">
        <v>33090.660000000003</v>
      </c>
      <c r="H814" t="s">
        <v>11</v>
      </c>
      <c r="I814" t="s">
        <v>11</v>
      </c>
      <c r="J814" t="s">
        <v>42</v>
      </c>
      <c r="K814" t="str">
        <f>IF(Hospitalisation_table[[#This Row],[month]]="?","Sep",Hospitalisation_table[[#This Row],[month]])</f>
        <v>Oct</v>
      </c>
      <c r="L814">
        <f>IF(Hospitalisation_table[[#This Row],[year]] = "?",ROUNDUP(AVERAGE(Hospitalisation_table[year]),0),Hospitalisation_table[[#This Row],[year]])</f>
        <v>1969</v>
      </c>
      <c r="M814" t="str">
        <f>IF(Hospitalisation_table[[#This Row],[Hospital tier]]="?","tier - 2",Hospitalisation_table[[#This Row],[Hospital tier]])</f>
        <v>tier - 2</v>
      </c>
      <c r="N814" t="str">
        <f>IF(Hospitalisation_table[[#This Row],[City tier]]="?","tier - 2",Hospitalisation_table[[#This Row],[City tier]])</f>
        <v>tier - 2</v>
      </c>
      <c r="O814" t="str">
        <f>IF(Hospitalisation_table[[#This Row],[State ID]]="?","Unknown",Hospitalisation_table[[#This Row],[State ID]])</f>
        <v>R1011</v>
      </c>
      <c r="P814" s="20" t="str">
        <f>_xlfn.CONCAT(Hospitalisation_table[[#This Row],[date]],"-",Hospitalisation_table[[#This Row],[Month_Updated]],"-",Hospitalisation_table[[#This Row],[Year_Update]])</f>
        <v>30-Oct-1969</v>
      </c>
      <c r="Q814">
        <f>DATEDIF(Hospitalisation_table[[#This Row],[Date of Birth]],"8-Jun-2023","Y")</f>
        <v>53</v>
      </c>
    </row>
    <row r="815" spans="1:17" x14ac:dyDescent="0.3">
      <c r="A815" t="s">
        <v>2105</v>
      </c>
      <c r="B815" t="str">
        <f>IF(Hospitalisation_table[[#This Row],[Customer ID]]="?","UnKnown",Hospitalisation_table[[#This Row],[Customer ID]])</f>
        <v>Id267</v>
      </c>
      <c r="C815">
        <v>1985</v>
      </c>
      <c r="D815" t="s">
        <v>10</v>
      </c>
      <c r="E815">
        <v>15</v>
      </c>
      <c r="F815">
        <v>3</v>
      </c>
      <c r="G815" s="24">
        <v>33121</v>
      </c>
      <c r="H815" t="s">
        <v>11</v>
      </c>
      <c r="I815" t="s">
        <v>16</v>
      </c>
      <c r="J815" t="s">
        <v>42</v>
      </c>
      <c r="K815" t="str">
        <f>IF(Hospitalisation_table[[#This Row],[month]]="?","Sep",Hospitalisation_table[[#This Row],[month]])</f>
        <v>Jul</v>
      </c>
      <c r="L815">
        <f>IF(Hospitalisation_table[[#This Row],[year]] = "?",ROUNDUP(AVERAGE(Hospitalisation_table[year]),0),Hospitalisation_table[[#This Row],[year]])</f>
        <v>1985</v>
      </c>
      <c r="M815" t="str">
        <f>IF(Hospitalisation_table[[#This Row],[Hospital tier]]="?","tier - 2",Hospitalisation_table[[#This Row],[Hospital tier]])</f>
        <v>tier - 2</v>
      </c>
      <c r="N815" t="str">
        <f>IF(Hospitalisation_table[[#This Row],[City tier]]="?","tier - 2",Hospitalisation_table[[#This Row],[City tier]])</f>
        <v>tier - 1</v>
      </c>
      <c r="O815" t="str">
        <f>IF(Hospitalisation_table[[#This Row],[State ID]]="?","Unknown",Hospitalisation_table[[#This Row],[State ID]])</f>
        <v>R1011</v>
      </c>
      <c r="P815" s="20" t="str">
        <f>_xlfn.CONCAT(Hospitalisation_table[[#This Row],[date]],"-",Hospitalisation_table[[#This Row],[Month_Updated]],"-",Hospitalisation_table[[#This Row],[Year_Update]])</f>
        <v>15-Jul-1985</v>
      </c>
      <c r="Q815">
        <f>DATEDIF(Hospitalisation_table[[#This Row],[Date of Birth]],"8-Jun-2023","Y")</f>
        <v>37</v>
      </c>
    </row>
    <row r="816" spans="1:17" x14ac:dyDescent="0.3">
      <c r="A816" t="s">
        <v>2106</v>
      </c>
      <c r="B816" t="str">
        <f>IF(Hospitalisation_table[[#This Row],[Customer ID]]="?","UnKnown",Hospitalisation_table[[#This Row],[Customer ID]])</f>
        <v>Id266</v>
      </c>
      <c r="C816">
        <v>1990</v>
      </c>
      <c r="D816" t="s">
        <v>37</v>
      </c>
      <c r="E816">
        <v>12</v>
      </c>
      <c r="F816">
        <v>3</v>
      </c>
      <c r="G816" s="24">
        <v>33292.83</v>
      </c>
      <c r="H816" t="s">
        <v>11</v>
      </c>
      <c r="I816" t="s">
        <v>16</v>
      </c>
      <c r="J816" t="s">
        <v>42</v>
      </c>
      <c r="K816" t="str">
        <f>IF(Hospitalisation_table[[#This Row],[month]]="?","Sep",Hospitalisation_table[[#This Row],[month]])</f>
        <v>Oct</v>
      </c>
      <c r="L816">
        <f>IF(Hospitalisation_table[[#This Row],[year]] = "?",ROUNDUP(AVERAGE(Hospitalisation_table[year]),0),Hospitalisation_table[[#This Row],[year]])</f>
        <v>1990</v>
      </c>
      <c r="M816" t="str">
        <f>IF(Hospitalisation_table[[#This Row],[Hospital tier]]="?","tier - 2",Hospitalisation_table[[#This Row],[Hospital tier]])</f>
        <v>tier - 2</v>
      </c>
      <c r="N816" t="str">
        <f>IF(Hospitalisation_table[[#This Row],[City tier]]="?","tier - 2",Hospitalisation_table[[#This Row],[City tier]])</f>
        <v>tier - 1</v>
      </c>
      <c r="O816" t="str">
        <f>IF(Hospitalisation_table[[#This Row],[State ID]]="?","Unknown",Hospitalisation_table[[#This Row],[State ID]])</f>
        <v>R1011</v>
      </c>
      <c r="P816" s="20" t="str">
        <f>_xlfn.CONCAT(Hospitalisation_table[[#This Row],[date]],"-",Hospitalisation_table[[#This Row],[Month_Updated]],"-",Hospitalisation_table[[#This Row],[Year_Update]])</f>
        <v>12-Oct-1990</v>
      </c>
      <c r="Q816">
        <f>DATEDIF(Hospitalisation_table[[#This Row],[Date of Birth]],"8-Jun-2023","Y")</f>
        <v>32</v>
      </c>
    </row>
    <row r="817" spans="1:17" x14ac:dyDescent="0.3">
      <c r="A817" t="s">
        <v>2107</v>
      </c>
      <c r="B817" t="str">
        <f>IF(Hospitalisation_table[[#This Row],[Customer ID]]="?","UnKnown",Hospitalisation_table[[#This Row],[Customer ID]])</f>
        <v>Id265</v>
      </c>
      <c r="C817">
        <v>2003</v>
      </c>
      <c r="D817" t="s">
        <v>15</v>
      </c>
      <c r="E817">
        <v>28</v>
      </c>
      <c r="F817">
        <v>0</v>
      </c>
      <c r="G817" s="24">
        <v>33307.550000000003</v>
      </c>
      <c r="H817" t="s">
        <v>11</v>
      </c>
      <c r="I817" t="s">
        <v>12</v>
      </c>
      <c r="J817" t="s">
        <v>23</v>
      </c>
      <c r="K817" t="str">
        <f>IF(Hospitalisation_table[[#This Row],[month]]="?","Sep",Hospitalisation_table[[#This Row],[month]])</f>
        <v>Nov</v>
      </c>
      <c r="L817">
        <f>IF(Hospitalisation_table[[#This Row],[year]] = "?",ROUNDUP(AVERAGE(Hospitalisation_table[year]),0),Hospitalisation_table[[#This Row],[year]])</f>
        <v>2003</v>
      </c>
      <c r="M817" t="str">
        <f>IF(Hospitalisation_table[[#This Row],[Hospital tier]]="?","tier - 2",Hospitalisation_table[[#This Row],[Hospital tier]])</f>
        <v>tier - 2</v>
      </c>
      <c r="N817" t="str">
        <f>IF(Hospitalisation_table[[#This Row],[City tier]]="?","tier - 2",Hospitalisation_table[[#This Row],[City tier]])</f>
        <v>tier - 3</v>
      </c>
      <c r="O817" t="str">
        <f>IF(Hospitalisation_table[[#This Row],[State ID]]="?","Unknown",Hospitalisation_table[[#This Row],[State ID]])</f>
        <v>R1012</v>
      </c>
      <c r="P817" s="20" t="str">
        <f>_xlfn.CONCAT(Hospitalisation_table[[#This Row],[date]],"-",Hospitalisation_table[[#This Row],[Month_Updated]],"-",Hospitalisation_table[[#This Row],[Year_Update]])</f>
        <v>28-Nov-2003</v>
      </c>
      <c r="Q817">
        <f>DATEDIF(Hospitalisation_table[[#This Row],[Date of Birth]],"8-Jun-2023","Y")</f>
        <v>19</v>
      </c>
    </row>
    <row r="818" spans="1:17" x14ac:dyDescent="0.3">
      <c r="A818" t="s">
        <v>2108</v>
      </c>
      <c r="B818" t="str">
        <f>IF(Hospitalisation_table[[#This Row],[Customer ID]]="?","UnKnown",Hospitalisation_table[[#This Row],[Customer ID]])</f>
        <v>Id264</v>
      </c>
      <c r="C818">
        <v>1972</v>
      </c>
      <c r="D818" t="s">
        <v>20</v>
      </c>
      <c r="E818">
        <v>5</v>
      </c>
      <c r="F818">
        <v>0</v>
      </c>
      <c r="G818" s="24">
        <v>33344.449999999997</v>
      </c>
      <c r="H818" t="s">
        <v>11</v>
      </c>
      <c r="I818" t="s">
        <v>12</v>
      </c>
      <c r="J818" t="s">
        <v>42</v>
      </c>
      <c r="K818" t="str">
        <f>IF(Hospitalisation_table[[#This Row],[month]]="?","Sep",Hospitalisation_table[[#This Row],[month]])</f>
        <v>Sep</v>
      </c>
      <c r="L818">
        <f>IF(Hospitalisation_table[[#This Row],[year]] = "?",ROUNDUP(AVERAGE(Hospitalisation_table[year]),0),Hospitalisation_table[[#This Row],[year]])</f>
        <v>1972</v>
      </c>
      <c r="M818" t="str">
        <f>IF(Hospitalisation_table[[#This Row],[Hospital tier]]="?","tier - 2",Hospitalisation_table[[#This Row],[Hospital tier]])</f>
        <v>tier - 2</v>
      </c>
      <c r="N818" t="str">
        <f>IF(Hospitalisation_table[[#This Row],[City tier]]="?","tier - 2",Hospitalisation_table[[#This Row],[City tier]])</f>
        <v>tier - 3</v>
      </c>
      <c r="O818" t="str">
        <f>IF(Hospitalisation_table[[#This Row],[State ID]]="?","Unknown",Hospitalisation_table[[#This Row],[State ID]])</f>
        <v>R1011</v>
      </c>
      <c r="P818" s="20" t="str">
        <f>_xlfn.CONCAT(Hospitalisation_table[[#This Row],[date]],"-",Hospitalisation_table[[#This Row],[Month_Updated]],"-",Hospitalisation_table[[#This Row],[Year_Update]])</f>
        <v>5-Sep-1972</v>
      </c>
      <c r="Q818">
        <f>DATEDIF(Hospitalisation_table[[#This Row],[Date of Birth]],"8-Jun-2023","Y")</f>
        <v>50</v>
      </c>
    </row>
    <row r="819" spans="1:17" x14ac:dyDescent="0.3">
      <c r="A819" t="s">
        <v>2109</v>
      </c>
      <c r="B819" t="str">
        <f>IF(Hospitalisation_table[[#This Row],[Customer ID]]="?","UnKnown",Hospitalisation_table[[#This Row],[Customer ID]])</f>
        <v>Id263</v>
      </c>
      <c r="C819">
        <v>1985</v>
      </c>
      <c r="D819" t="s">
        <v>30</v>
      </c>
      <c r="E819">
        <v>7</v>
      </c>
      <c r="F819">
        <v>3</v>
      </c>
      <c r="G819" s="24">
        <v>33450.99</v>
      </c>
      <c r="H819" t="s">
        <v>11</v>
      </c>
      <c r="I819" t="s">
        <v>11</v>
      </c>
      <c r="J819" t="s">
        <v>42</v>
      </c>
      <c r="K819" t="str">
        <f>IF(Hospitalisation_table[[#This Row],[month]]="?","Sep",Hospitalisation_table[[#This Row],[month]])</f>
        <v>Dec</v>
      </c>
      <c r="L819">
        <f>IF(Hospitalisation_table[[#This Row],[year]] = "?",ROUNDUP(AVERAGE(Hospitalisation_table[year]),0),Hospitalisation_table[[#This Row],[year]])</f>
        <v>1985</v>
      </c>
      <c r="M819" t="str">
        <f>IF(Hospitalisation_table[[#This Row],[Hospital tier]]="?","tier - 2",Hospitalisation_table[[#This Row],[Hospital tier]])</f>
        <v>tier - 2</v>
      </c>
      <c r="N819" t="str">
        <f>IF(Hospitalisation_table[[#This Row],[City tier]]="?","tier - 2",Hospitalisation_table[[#This Row],[City tier]])</f>
        <v>tier - 2</v>
      </c>
      <c r="O819" t="str">
        <f>IF(Hospitalisation_table[[#This Row],[State ID]]="?","Unknown",Hospitalisation_table[[#This Row],[State ID]])</f>
        <v>R1011</v>
      </c>
      <c r="P819" s="20" t="str">
        <f>_xlfn.CONCAT(Hospitalisation_table[[#This Row],[date]],"-",Hospitalisation_table[[#This Row],[Month_Updated]],"-",Hospitalisation_table[[#This Row],[Year_Update]])</f>
        <v>7-Dec-1985</v>
      </c>
      <c r="Q819">
        <f>DATEDIF(Hospitalisation_table[[#This Row],[Date of Birth]],"8-Jun-2023","Y")</f>
        <v>37</v>
      </c>
    </row>
    <row r="820" spans="1:17" x14ac:dyDescent="0.3">
      <c r="A820" t="s">
        <v>2110</v>
      </c>
      <c r="B820" t="str">
        <f>IF(Hospitalisation_table[[#This Row],[Customer ID]]="?","UnKnown",Hospitalisation_table[[#This Row],[Customer ID]])</f>
        <v>Id262</v>
      </c>
      <c r="C820">
        <v>1970</v>
      </c>
      <c r="D820" t="s">
        <v>18</v>
      </c>
      <c r="E820">
        <v>18</v>
      </c>
      <c r="F820">
        <v>2</v>
      </c>
      <c r="G820" s="24">
        <v>33471.97</v>
      </c>
      <c r="H820" t="s">
        <v>11</v>
      </c>
      <c r="I820" t="s">
        <v>11</v>
      </c>
      <c r="J820" t="s">
        <v>23</v>
      </c>
      <c r="K820" t="str">
        <f>IF(Hospitalisation_table[[#This Row],[month]]="?","Sep",Hospitalisation_table[[#This Row],[month]])</f>
        <v>Jun</v>
      </c>
      <c r="L820">
        <f>IF(Hospitalisation_table[[#This Row],[year]] = "?",ROUNDUP(AVERAGE(Hospitalisation_table[year]),0),Hospitalisation_table[[#This Row],[year]])</f>
        <v>1970</v>
      </c>
      <c r="M820" t="str">
        <f>IF(Hospitalisation_table[[#This Row],[Hospital tier]]="?","tier - 2",Hospitalisation_table[[#This Row],[Hospital tier]])</f>
        <v>tier - 2</v>
      </c>
      <c r="N820" t="str">
        <f>IF(Hospitalisation_table[[#This Row],[City tier]]="?","tier - 2",Hospitalisation_table[[#This Row],[City tier]])</f>
        <v>tier - 2</v>
      </c>
      <c r="O820" t="str">
        <f>IF(Hospitalisation_table[[#This Row],[State ID]]="?","Unknown",Hospitalisation_table[[#This Row],[State ID]])</f>
        <v>R1012</v>
      </c>
      <c r="P820" s="20" t="str">
        <f>_xlfn.CONCAT(Hospitalisation_table[[#This Row],[date]],"-",Hospitalisation_table[[#This Row],[Month_Updated]],"-",Hospitalisation_table[[#This Row],[Year_Update]])</f>
        <v>18-Jun-1970</v>
      </c>
      <c r="Q820">
        <f>DATEDIF(Hospitalisation_table[[#This Row],[Date of Birth]],"8-Jun-2023","Y")</f>
        <v>52</v>
      </c>
    </row>
    <row r="821" spans="1:17" x14ac:dyDescent="0.3">
      <c r="A821" t="s">
        <v>2111</v>
      </c>
      <c r="B821" t="str">
        <f>IF(Hospitalisation_table[[#This Row],[Customer ID]]="?","UnKnown",Hospitalisation_table[[#This Row],[Customer ID]])</f>
        <v>Id261</v>
      </c>
      <c r="C821">
        <v>2002</v>
      </c>
      <c r="D821" t="s">
        <v>35</v>
      </c>
      <c r="E821">
        <v>25</v>
      </c>
      <c r="F821">
        <v>0</v>
      </c>
      <c r="G821" s="24">
        <v>33475.82</v>
      </c>
      <c r="H821" t="s">
        <v>16</v>
      </c>
      <c r="I821" t="s">
        <v>16</v>
      </c>
      <c r="J821" t="s">
        <v>170</v>
      </c>
      <c r="K821" t="str">
        <f>IF(Hospitalisation_table[[#This Row],[month]]="?","Sep",Hospitalisation_table[[#This Row],[month]])</f>
        <v>Aug</v>
      </c>
      <c r="L821">
        <f>IF(Hospitalisation_table[[#This Row],[year]] = "?",ROUNDUP(AVERAGE(Hospitalisation_table[year]),0),Hospitalisation_table[[#This Row],[year]])</f>
        <v>2002</v>
      </c>
      <c r="M821" t="str">
        <f>IF(Hospitalisation_table[[#This Row],[Hospital tier]]="?","tier - 2",Hospitalisation_table[[#This Row],[Hospital tier]])</f>
        <v>tier - 1</v>
      </c>
      <c r="N821" t="str">
        <f>IF(Hospitalisation_table[[#This Row],[City tier]]="?","tier - 2",Hospitalisation_table[[#This Row],[City tier]])</f>
        <v>tier - 1</v>
      </c>
      <c r="O821" t="str">
        <f>IF(Hospitalisation_table[[#This Row],[State ID]]="?","Unknown",Hospitalisation_table[[#This Row],[State ID]])</f>
        <v>R1018</v>
      </c>
      <c r="P821" s="20" t="str">
        <f>_xlfn.CONCAT(Hospitalisation_table[[#This Row],[date]],"-",Hospitalisation_table[[#This Row],[Month_Updated]],"-",Hospitalisation_table[[#This Row],[Year_Update]])</f>
        <v>25-Aug-2002</v>
      </c>
      <c r="Q821">
        <f>DATEDIF(Hospitalisation_table[[#This Row],[Date of Birth]],"8-Jun-2023","Y")</f>
        <v>20</v>
      </c>
    </row>
    <row r="822" spans="1:17" x14ac:dyDescent="0.3">
      <c r="A822" t="s">
        <v>2112</v>
      </c>
      <c r="B822" t="str">
        <f>IF(Hospitalisation_table[[#This Row],[Customer ID]]="?","UnKnown",Hospitalisation_table[[#This Row],[Customer ID]])</f>
        <v>Id260</v>
      </c>
      <c r="C822">
        <v>1984</v>
      </c>
      <c r="D822" t="s">
        <v>10</v>
      </c>
      <c r="E822">
        <v>22</v>
      </c>
      <c r="F822">
        <v>3</v>
      </c>
      <c r="G822" s="24">
        <v>33527.1</v>
      </c>
      <c r="H822" t="s">
        <v>11</v>
      </c>
      <c r="I822" t="s">
        <v>12</v>
      </c>
      <c r="J822" t="s">
        <v>42</v>
      </c>
      <c r="K822" t="str">
        <f>IF(Hospitalisation_table[[#This Row],[month]]="?","Sep",Hospitalisation_table[[#This Row],[month]])</f>
        <v>Jul</v>
      </c>
      <c r="L822">
        <f>IF(Hospitalisation_table[[#This Row],[year]] = "?",ROUNDUP(AVERAGE(Hospitalisation_table[year]),0),Hospitalisation_table[[#This Row],[year]])</f>
        <v>1984</v>
      </c>
      <c r="M822" t="str">
        <f>IF(Hospitalisation_table[[#This Row],[Hospital tier]]="?","tier - 2",Hospitalisation_table[[#This Row],[Hospital tier]])</f>
        <v>tier - 2</v>
      </c>
      <c r="N822" t="str">
        <f>IF(Hospitalisation_table[[#This Row],[City tier]]="?","tier - 2",Hospitalisation_table[[#This Row],[City tier]])</f>
        <v>tier - 3</v>
      </c>
      <c r="O822" t="str">
        <f>IF(Hospitalisation_table[[#This Row],[State ID]]="?","Unknown",Hospitalisation_table[[#This Row],[State ID]])</f>
        <v>R1011</v>
      </c>
      <c r="P822" s="20" t="str">
        <f>_xlfn.CONCAT(Hospitalisation_table[[#This Row],[date]],"-",Hospitalisation_table[[#This Row],[Month_Updated]],"-",Hospitalisation_table[[#This Row],[Year_Update]])</f>
        <v>22-Jul-1984</v>
      </c>
      <c r="Q822">
        <f>DATEDIF(Hospitalisation_table[[#This Row],[Date of Birth]],"8-Jun-2023","Y")</f>
        <v>38</v>
      </c>
    </row>
    <row r="823" spans="1:17" x14ac:dyDescent="0.3">
      <c r="A823" t="s">
        <v>2347</v>
      </c>
      <c r="B823" t="str">
        <f>IF(Hospitalisation_table[[#This Row],[Customer ID]]="?","UnKnown",Hospitalisation_table[[#This Row],[Customer ID]])</f>
        <v>Id26</v>
      </c>
      <c r="C823">
        <v>1958</v>
      </c>
      <c r="D823" t="s">
        <v>20</v>
      </c>
      <c r="E823">
        <v>15</v>
      </c>
      <c r="F823">
        <v>0</v>
      </c>
      <c r="G823" s="24">
        <v>46889.26</v>
      </c>
      <c r="H823" t="s">
        <v>11</v>
      </c>
      <c r="I823" t="s">
        <v>12</v>
      </c>
      <c r="J823" t="s">
        <v>13</v>
      </c>
      <c r="K823" t="str">
        <f>IF(Hospitalisation_table[[#This Row],[month]]="?","Sep",Hospitalisation_table[[#This Row],[month]])</f>
        <v>Sep</v>
      </c>
      <c r="L823">
        <f>IF(Hospitalisation_table[[#This Row],[year]] = "?",ROUNDUP(AVERAGE(Hospitalisation_table[year]),0),Hospitalisation_table[[#This Row],[year]])</f>
        <v>1958</v>
      </c>
      <c r="M823" t="str">
        <f>IF(Hospitalisation_table[[#This Row],[Hospital tier]]="?","tier - 2",Hospitalisation_table[[#This Row],[Hospital tier]])</f>
        <v>tier - 2</v>
      </c>
      <c r="N823" t="str">
        <f>IF(Hospitalisation_table[[#This Row],[City tier]]="?","tier - 2",Hospitalisation_table[[#This Row],[City tier]])</f>
        <v>tier - 3</v>
      </c>
      <c r="O823" t="str">
        <f>IF(Hospitalisation_table[[#This Row],[State ID]]="?","Unknown",Hospitalisation_table[[#This Row],[State ID]])</f>
        <v>R1013</v>
      </c>
      <c r="P823" s="20" t="str">
        <f>_xlfn.CONCAT(Hospitalisation_table[[#This Row],[date]],"-",Hospitalisation_table[[#This Row],[Month_Updated]],"-",Hospitalisation_table[[#This Row],[Year_Update]])</f>
        <v>15-Sep-1958</v>
      </c>
      <c r="Q823">
        <f>DATEDIF(Hospitalisation_table[[#This Row],[Date of Birth]],"8-Jun-2023","Y")</f>
        <v>64</v>
      </c>
    </row>
    <row r="824" spans="1:17" x14ac:dyDescent="0.3">
      <c r="A824" t="s">
        <v>2113</v>
      </c>
      <c r="B824" t="str">
        <f>IF(Hospitalisation_table[[#This Row],[Customer ID]]="?","UnKnown",Hospitalisation_table[[#This Row],[Customer ID]])</f>
        <v>Id259</v>
      </c>
      <c r="C824">
        <v>2003</v>
      </c>
      <c r="D824" t="s">
        <v>20</v>
      </c>
      <c r="E824">
        <v>9</v>
      </c>
      <c r="F824">
        <v>0</v>
      </c>
      <c r="G824" s="24">
        <v>33611.71</v>
      </c>
      <c r="H824" t="s">
        <v>16</v>
      </c>
      <c r="I824" t="s">
        <v>11</v>
      </c>
      <c r="J824" t="s">
        <v>42</v>
      </c>
      <c r="K824" t="str">
        <f>IF(Hospitalisation_table[[#This Row],[month]]="?","Sep",Hospitalisation_table[[#This Row],[month]])</f>
        <v>Sep</v>
      </c>
      <c r="L824">
        <f>IF(Hospitalisation_table[[#This Row],[year]] = "?",ROUNDUP(AVERAGE(Hospitalisation_table[year]),0),Hospitalisation_table[[#This Row],[year]])</f>
        <v>2003</v>
      </c>
      <c r="M824" t="str">
        <f>IF(Hospitalisation_table[[#This Row],[Hospital tier]]="?","tier - 2",Hospitalisation_table[[#This Row],[Hospital tier]])</f>
        <v>tier - 1</v>
      </c>
      <c r="N824" t="str">
        <f>IF(Hospitalisation_table[[#This Row],[City tier]]="?","tier - 2",Hospitalisation_table[[#This Row],[City tier]])</f>
        <v>tier - 2</v>
      </c>
      <c r="O824" t="str">
        <f>IF(Hospitalisation_table[[#This Row],[State ID]]="?","Unknown",Hospitalisation_table[[#This Row],[State ID]])</f>
        <v>R1011</v>
      </c>
      <c r="P824" s="20" t="str">
        <f>_xlfn.CONCAT(Hospitalisation_table[[#This Row],[date]],"-",Hospitalisation_table[[#This Row],[Month_Updated]],"-",Hospitalisation_table[[#This Row],[Year_Update]])</f>
        <v>9-Sep-2003</v>
      </c>
      <c r="Q824">
        <f>DATEDIF(Hospitalisation_table[[#This Row],[Date of Birth]],"8-Jun-2023","Y")</f>
        <v>19</v>
      </c>
    </row>
    <row r="825" spans="1:17" x14ac:dyDescent="0.3">
      <c r="A825" t="s">
        <v>2114</v>
      </c>
      <c r="B825" t="str">
        <f>IF(Hospitalisation_table[[#This Row],[Customer ID]]="?","UnKnown",Hospitalisation_table[[#This Row],[Customer ID]])</f>
        <v>Id258</v>
      </c>
      <c r="C825">
        <v>1993</v>
      </c>
      <c r="D825" t="s">
        <v>15</v>
      </c>
      <c r="E825">
        <v>28</v>
      </c>
      <c r="F825">
        <v>0</v>
      </c>
      <c r="G825" s="24">
        <v>33707.550000000003</v>
      </c>
      <c r="H825" t="s">
        <v>11</v>
      </c>
      <c r="I825" t="s">
        <v>11</v>
      </c>
      <c r="J825" t="s">
        <v>42</v>
      </c>
      <c r="K825" t="str">
        <f>IF(Hospitalisation_table[[#This Row],[month]]="?","Sep",Hospitalisation_table[[#This Row],[month]])</f>
        <v>Nov</v>
      </c>
      <c r="L825">
        <f>IF(Hospitalisation_table[[#This Row],[year]] = "?",ROUNDUP(AVERAGE(Hospitalisation_table[year]),0),Hospitalisation_table[[#This Row],[year]])</f>
        <v>1993</v>
      </c>
      <c r="M825" t="str">
        <f>IF(Hospitalisation_table[[#This Row],[Hospital tier]]="?","tier - 2",Hospitalisation_table[[#This Row],[Hospital tier]])</f>
        <v>tier - 2</v>
      </c>
      <c r="N825" t="str">
        <f>IF(Hospitalisation_table[[#This Row],[City tier]]="?","tier - 2",Hospitalisation_table[[#This Row],[City tier]])</f>
        <v>tier - 2</v>
      </c>
      <c r="O825" t="str">
        <f>IF(Hospitalisation_table[[#This Row],[State ID]]="?","Unknown",Hospitalisation_table[[#This Row],[State ID]])</f>
        <v>R1011</v>
      </c>
      <c r="P825" s="20" t="str">
        <f>_xlfn.CONCAT(Hospitalisation_table[[#This Row],[date]],"-",Hospitalisation_table[[#This Row],[Month_Updated]],"-",Hospitalisation_table[[#This Row],[Year_Update]])</f>
        <v>28-Nov-1993</v>
      </c>
      <c r="Q825">
        <f>DATEDIF(Hospitalisation_table[[#This Row],[Date of Birth]],"8-Jun-2023","Y")</f>
        <v>29</v>
      </c>
    </row>
    <row r="826" spans="1:17" x14ac:dyDescent="0.3">
      <c r="A826" t="s">
        <v>2115</v>
      </c>
      <c r="B826" t="str">
        <f>IF(Hospitalisation_table[[#This Row],[Customer ID]]="?","UnKnown",Hospitalisation_table[[#This Row],[Customer ID]])</f>
        <v>Id257</v>
      </c>
      <c r="C826">
        <v>2004</v>
      </c>
      <c r="D826" t="s">
        <v>15</v>
      </c>
      <c r="E826">
        <v>1</v>
      </c>
      <c r="F826">
        <v>0</v>
      </c>
      <c r="G826" s="24">
        <v>33732.69</v>
      </c>
      <c r="H826" t="s">
        <v>16</v>
      </c>
      <c r="I826" t="s">
        <v>16</v>
      </c>
      <c r="J826" t="s">
        <v>356</v>
      </c>
      <c r="K826" t="str">
        <f>IF(Hospitalisation_table[[#This Row],[month]]="?","Sep",Hospitalisation_table[[#This Row],[month]])</f>
        <v>Nov</v>
      </c>
      <c r="L826">
        <f>IF(Hospitalisation_table[[#This Row],[year]] = "?",ROUNDUP(AVERAGE(Hospitalisation_table[year]),0),Hospitalisation_table[[#This Row],[year]])</f>
        <v>2004</v>
      </c>
      <c r="M826" t="str">
        <f>IF(Hospitalisation_table[[#This Row],[Hospital tier]]="?","tier - 2",Hospitalisation_table[[#This Row],[Hospital tier]])</f>
        <v>tier - 1</v>
      </c>
      <c r="N826" t="str">
        <f>IF(Hospitalisation_table[[#This Row],[City tier]]="?","tier - 2",Hospitalisation_table[[#This Row],[City tier]])</f>
        <v>tier - 1</v>
      </c>
      <c r="O826" t="str">
        <f>IF(Hospitalisation_table[[#This Row],[State ID]]="?","Unknown",Hospitalisation_table[[#This Row],[State ID]])</f>
        <v>R1017</v>
      </c>
      <c r="P826" s="20" t="str">
        <f>_xlfn.CONCAT(Hospitalisation_table[[#This Row],[date]],"-",Hospitalisation_table[[#This Row],[Month_Updated]],"-",Hospitalisation_table[[#This Row],[Year_Update]])</f>
        <v>1-Nov-2004</v>
      </c>
      <c r="Q826">
        <f>DATEDIF(Hospitalisation_table[[#This Row],[Date of Birth]],"8-Jun-2023","Y")</f>
        <v>18</v>
      </c>
    </row>
    <row r="827" spans="1:17" x14ac:dyDescent="0.3">
      <c r="A827" t="s">
        <v>2116</v>
      </c>
      <c r="B827" t="str">
        <f>IF(Hospitalisation_table[[#This Row],[Customer ID]]="?","UnKnown",Hospitalisation_table[[#This Row],[Customer ID]])</f>
        <v>Id256</v>
      </c>
      <c r="C827">
        <v>2003</v>
      </c>
      <c r="D827" t="s">
        <v>20</v>
      </c>
      <c r="E827">
        <v>12</v>
      </c>
      <c r="F827">
        <v>0</v>
      </c>
      <c r="G827" s="24">
        <v>33750.29</v>
      </c>
      <c r="H827" t="s">
        <v>16</v>
      </c>
      <c r="I827" t="s">
        <v>12</v>
      </c>
      <c r="J827" t="s">
        <v>23</v>
      </c>
      <c r="K827" t="str">
        <f>IF(Hospitalisation_table[[#This Row],[month]]="?","Sep",Hospitalisation_table[[#This Row],[month]])</f>
        <v>Sep</v>
      </c>
      <c r="L827">
        <f>IF(Hospitalisation_table[[#This Row],[year]] = "?",ROUNDUP(AVERAGE(Hospitalisation_table[year]),0),Hospitalisation_table[[#This Row],[year]])</f>
        <v>2003</v>
      </c>
      <c r="M827" t="str">
        <f>IF(Hospitalisation_table[[#This Row],[Hospital tier]]="?","tier - 2",Hospitalisation_table[[#This Row],[Hospital tier]])</f>
        <v>tier - 1</v>
      </c>
      <c r="N827" t="str">
        <f>IF(Hospitalisation_table[[#This Row],[City tier]]="?","tier - 2",Hospitalisation_table[[#This Row],[City tier]])</f>
        <v>tier - 3</v>
      </c>
      <c r="O827" t="str">
        <f>IF(Hospitalisation_table[[#This Row],[State ID]]="?","Unknown",Hospitalisation_table[[#This Row],[State ID]])</f>
        <v>R1012</v>
      </c>
      <c r="P827" s="20" t="str">
        <f>_xlfn.CONCAT(Hospitalisation_table[[#This Row],[date]],"-",Hospitalisation_table[[#This Row],[Month_Updated]],"-",Hospitalisation_table[[#This Row],[Year_Update]])</f>
        <v>12-Sep-2003</v>
      </c>
      <c r="Q827">
        <f>DATEDIF(Hospitalisation_table[[#This Row],[Date of Birth]],"8-Jun-2023","Y")</f>
        <v>19</v>
      </c>
    </row>
    <row r="828" spans="1:17" x14ac:dyDescent="0.3">
      <c r="A828" t="s">
        <v>2117</v>
      </c>
      <c r="B828" t="str">
        <f>IF(Hospitalisation_table[[#This Row],[Customer ID]]="?","UnKnown",Hospitalisation_table[[#This Row],[Customer ID]])</f>
        <v>Id255</v>
      </c>
      <c r="C828">
        <v>1962</v>
      </c>
      <c r="D828" t="s">
        <v>30</v>
      </c>
      <c r="E828">
        <v>11</v>
      </c>
      <c r="F828">
        <v>0</v>
      </c>
      <c r="G828" s="24">
        <v>33753.32</v>
      </c>
      <c r="H828" t="s">
        <v>16</v>
      </c>
      <c r="I828" t="s">
        <v>12</v>
      </c>
      <c r="J828" t="s">
        <v>42</v>
      </c>
      <c r="K828" t="str">
        <f>IF(Hospitalisation_table[[#This Row],[month]]="?","Sep",Hospitalisation_table[[#This Row],[month]])</f>
        <v>Dec</v>
      </c>
      <c r="L828">
        <f>IF(Hospitalisation_table[[#This Row],[year]] = "?",ROUNDUP(AVERAGE(Hospitalisation_table[year]),0),Hospitalisation_table[[#This Row],[year]])</f>
        <v>1962</v>
      </c>
      <c r="M828" t="str">
        <f>IF(Hospitalisation_table[[#This Row],[Hospital tier]]="?","tier - 2",Hospitalisation_table[[#This Row],[Hospital tier]])</f>
        <v>tier - 1</v>
      </c>
      <c r="N828" t="str">
        <f>IF(Hospitalisation_table[[#This Row],[City tier]]="?","tier - 2",Hospitalisation_table[[#This Row],[City tier]])</f>
        <v>tier - 3</v>
      </c>
      <c r="O828" t="str">
        <f>IF(Hospitalisation_table[[#This Row],[State ID]]="?","Unknown",Hospitalisation_table[[#This Row],[State ID]])</f>
        <v>R1011</v>
      </c>
      <c r="P828" s="20" t="str">
        <f>_xlfn.CONCAT(Hospitalisation_table[[#This Row],[date]],"-",Hospitalisation_table[[#This Row],[Month_Updated]],"-",Hospitalisation_table[[#This Row],[Year_Update]])</f>
        <v>11-Dec-1962</v>
      </c>
      <c r="Q828">
        <f>DATEDIF(Hospitalisation_table[[#This Row],[Date of Birth]],"8-Jun-2023","Y")</f>
        <v>60</v>
      </c>
    </row>
    <row r="829" spans="1:17" x14ac:dyDescent="0.3">
      <c r="A829" t="s">
        <v>2118</v>
      </c>
      <c r="B829" t="str">
        <f>IF(Hospitalisation_table[[#This Row],[Customer ID]]="?","UnKnown",Hospitalisation_table[[#This Row],[Customer ID]])</f>
        <v>Id254</v>
      </c>
      <c r="C829">
        <v>2000</v>
      </c>
      <c r="D829" t="s">
        <v>37</v>
      </c>
      <c r="E829">
        <v>26</v>
      </c>
      <c r="F829">
        <v>0</v>
      </c>
      <c r="G829" s="24">
        <v>33829.39</v>
      </c>
      <c r="H829" t="s">
        <v>11</v>
      </c>
      <c r="I829" t="s">
        <v>12</v>
      </c>
      <c r="J829" t="s">
        <v>42</v>
      </c>
      <c r="K829" t="str">
        <f>IF(Hospitalisation_table[[#This Row],[month]]="?","Sep",Hospitalisation_table[[#This Row],[month]])</f>
        <v>Oct</v>
      </c>
      <c r="L829">
        <f>IF(Hospitalisation_table[[#This Row],[year]] = "?",ROUNDUP(AVERAGE(Hospitalisation_table[year]),0),Hospitalisation_table[[#This Row],[year]])</f>
        <v>2000</v>
      </c>
      <c r="M829" t="str">
        <f>IF(Hospitalisation_table[[#This Row],[Hospital tier]]="?","tier - 2",Hospitalisation_table[[#This Row],[Hospital tier]])</f>
        <v>tier - 2</v>
      </c>
      <c r="N829" t="str">
        <f>IF(Hospitalisation_table[[#This Row],[City tier]]="?","tier - 2",Hospitalisation_table[[#This Row],[City tier]])</f>
        <v>tier - 3</v>
      </c>
      <c r="O829" t="str">
        <f>IF(Hospitalisation_table[[#This Row],[State ID]]="?","Unknown",Hospitalisation_table[[#This Row],[State ID]])</f>
        <v>R1011</v>
      </c>
      <c r="P829" s="20" t="str">
        <f>_xlfn.CONCAT(Hospitalisation_table[[#This Row],[date]],"-",Hospitalisation_table[[#This Row],[Month_Updated]],"-",Hospitalisation_table[[#This Row],[Year_Update]])</f>
        <v>26-Oct-2000</v>
      </c>
      <c r="Q829">
        <f>DATEDIF(Hospitalisation_table[[#This Row],[Date of Birth]],"8-Jun-2023","Y")</f>
        <v>22</v>
      </c>
    </row>
    <row r="830" spans="1:17" x14ac:dyDescent="0.3">
      <c r="A830" t="s">
        <v>2119</v>
      </c>
      <c r="B830" t="str">
        <f>IF(Hospitalisation_table[[#This Row],[Customer ID]]="?","UnKnown",Hospitalisation_table[[#This Row],[Customer ID]])</f>
        <v>Id253</v>
      </c>
      <c r="C830">
        <v>1997</v>
      </c>
      <c r="D830" t="s">
        <v>35</v>
      </c>
      <c r="E830">
        <v>9</v>
      </c>
      <c r="F830">
        <v>0</v>
      </c>
      <c r="G830" s="24">
        <v>33900.65</v>
      </c>
      <c r="H830" t="s">
        <v>11</v>
      </c>
      <c r="I830" t="s">
        <v>12</v>
      </c>
      <c r="J830" t="s">
        <v>42</v>
      </c>
      <c r="K830" t="str">
        <f>IF(Hospitalisation_table[[#This Row],[month]]="?","Sep",Hospitalisation_table[[#This Row],[month]])</f>
        <v>Aug</v>
      </c>
      <c r="L830">
        <f>IF(Hospitalisation_table[[#This Row],[year]] = "?",ROUNDUP(AVERAGE(Hospitalisation_table[year]),0),Hospitalisation_table[[#This Row],[year]])</f>
        <v>1997</v>
      </c>
      <c r="M830" t="str">
        <f>IF(Hospitalisation_table[[#This Row],[Hospital tier]]="?","tier - 2",Hospitalisation_table[[#This Row],[Hospital tier]])</f>
        <v>tier - 2</v>
      </c>
      <c r="N830" t="str">
        <f>IF(Hospitalisation_table[[#This Row],[City tier]]="?","tier - 2",Hospitalisation_table[[#This Row],[City tier]])</f>
        <v>tier - 3</v>
      </c>
      <c r="O830" t="str">
        <f>IF(Hospitalisation_table[[#This Row],[State ID]]="?","Unknown",Hospitalisation_table[[#This Row],[State ID]])</f>
        <v>R1011</v>
      </c>
      <c r="P830" s="20" t="str">
        <f>_xlfn.CONCAT(Hospitalisation_table[[#This Row],[date]],"-",Hospitalisation_table[[#This Row],[Month_Updated]],"-",Hospitalisation_table[[#This Row],[Year_Update]])</f>
        <v>9-Aug-1997</v>
      </c>
      <c r="Q830">
        <f>DATEDIF(Hospitalisation_table[[#This Row],[Date of Birth]],"8-Jun-2023","Y")</f>
        <v>25</v>
      </c>
    </row>
    <row r="831" spans="1:17" x14ac:dyDescent="0.3">
      <c r="A831" t="s">
        <v>2120</v>
      </c>
      <c r="B831" t="str">
        <f>IF(Hospitalisation_table[[#This Row],[Customer ID]]="?","UnKnown",Hospitalisation_table[[#This Row],[Customer ID]])</f>
        <v>Id252</v>
      </c>
      <c r="C831">
        <v>2000</v>
      </c>
      <c r="D831" t="s">
        <v>30</v>
      </c>
      <c r="E831">
        <v>27</v>
      </c>
      <c r="F831">
        <v>0</v>
      </c>
      <c r="G831" s="24">
        <v>33907.550000000003</v>
      </c>
      <c r="H831" t="s">
        <v>11</v>
      </c>
      <c r="I831" t="s">
        <v>11</v>
      </c>
      <c r="J831" t="s">
        <v>23</v>
      </c>
      <c r="K831" t="str">
        <f>IF(Hospitalisation_table[[#This Row],[month]]="?","Sep",Hospitalisation_table[[#This Row],[month]])</f>
        <v>Dec</v>
      </c>
      <c r="L831">
        <f>IF(Hospitalisation_table[[#This Row],[year]] = "?",ROUNDUP(AVERAGE(Hospitalisation_table[year]),0),Hospitalisation_table[[#This Row],[year]])</f>
        <v>2000</v>
      </c>
      <c r="M831" t="str">
        <f>IF(Hospitalisation_table[[#This Row],[Hospital tier]]="?","tier - 2",Hospitalisation_table[[#This Row],[Hospital tier]])</f>
        <v>tier - 2</v>
      </c>
      <c r="N831" t="str">
        <f>IF(Hospitalisation_table[[#This Row],[City tier]]="?","tier - 2",Hospitalisation_table[[#This Row],[City tier]])</f>
        <v>tier - 2</v>
      </c>
      <c r="O831" t="str">
        <f>IF(Hospitalisation_table[[#This Row],[State ID]]="?","Unknown",Hospitalisation_table[[#This Row],[State ID]])</f>
        <v>R1012</v>
      </c>
      <c r="P831" s="20" t="str">
        <f>_xlfn.CONCAT(Hospitalisation_table[[#This Row],[date]],"-",Hospitalisation_table[[#This Row],[Month_Updated]],"-",Hospitalisation_table[[#This Row],[Year_Update]])</f>
        <v>27-Dec-2000</v>
      </c>
      <c r="Q831">
        <f>DATEDIF(Hospitalisation_table[[#This Row],[Date of Birth]],"8-Jun-2023","Y")</f>
        <v>22</v>
      </c>
    </row>
    <row r="832" spans="1:17" x14ac:dyDescent="0.3">
      <c r="A832" t="s">
        <v>2121</v>
      </c>
      <c r="B832" t="str">
        <f>IF(Hospitalisation_table[[#This Row],[Customer ID]]="?","UnKnown",Hospitalisation_table[[#This Row],[Customer ID]])</f>
        <v>Id251</v>
      </c>
      <c r="C832">
        <v>1994</v>
      </c>
      <c r="D832" t="s">
        <v>20</v>
      </c>
      <c r="E832">
        <v>25</v>
      </c>
      <c r="F832">
        <v>0</v>
      </c>
      <c r="G832" s="24">
        <v>33975.47</v>
      </c>
      <c r="H832" t="s">
        <v>11</v>
      </c>
      <c r="I832" t="s">
        <v>11</v>
      </c>
      <c r="J832" t="s">
        <v>42</v>
      </c>
      <c r="K832" t="str">
        <f>IF(Hospitalisation_table[[#This Row],[month]]="?","Sep",Hospitalisation_table[[#This Row],[month]])</f>
        <v>Sep</v>
      </c>
      <c r="L832">
        <f>IF(Hospitalisation_table[[#This Row],[year]] = "?",ROUNDUP(AVERAGE(Hospitalisation_table[year]),0),Hospitalisation_table[[#This Row],[year]])</f>
        <v>1994</v>
      </c>
      <c r="M832" t="str">
        <f>IF(Hospitalisation_table[[#This Row],[Hospital tier]]="?","tier - 2",Hospitalisation_table[[#This Row],[Hospital tier]])</f>
        <v>tier - 2</v>
      </c>
      <c r="N832" t="str">
        <f>IF(Hospitalisation_table[[#This Row],[City tier]]="?","tier - 2",Hospitalisation_table[[#This Row],[City tier]])</f>
        <v>tier - 2</v>
      </c>
      <c r="O832" t="str">
        <f>IF(Hospitalisation_table[[#This Row],[State ID]]="?","Unknown",Hospitalisation_table[[#This Row],[State ID]])</f>
        <v>R1011</v>
      </c>
      <c r="P832" s="20" t="str">
        <f>_xlfn.CONCAT(Hospitalisation_table[[#This Row],[date]],"-",Hospitalisation_table[[#This Row],[Month_Updated]],"-",Hospitalisation_table[[#This Row],[Year_Update]])</f>
        <v>25-Sep-1994</v>
      </c>
      <c r="Q832">
        <f>DATEDIF(Hospitalisation_table[[#This Row],[Date of Birth]],"8-Jun-2023","Y")</f>
        <v>28</v>
      </c>
    </row>
    <row r="833" spans="1:17" x14ac:dyDescent="0.3">
      <c r="A833" t="s">
        <v>2122</v>
      </c>
      <c r="B833" t="str">
        <f>IF(Hospitalisation_table[[#This Row],[Customer ID]]="?","UnKnown",Hospitalisation_table[[#This Row],[Customer ID]])</f>
        <v>Id250</v>
      </c>
      <c r="C833">
        <v>1972</v>
      </c>
      <c r="D833" t="s">
        <v>10</v>
      </c>
      <c r="E833">
        <v>26</v>
      </c>
      <c r="F833">
        <v>0</v>
      </c>
      <c r="G833" s="24">
        <v>34053.360000000001</v>
      </c>
      <c r="H833" t="s">
        <v>11</v>
      </c>
      <c r="I833" t="s">
        <v>11</v>
      </c>
      <c r="J833" t="s">
        <v>42</v>
      </c>
      <c r="K833" t="str">
        <f>IF(Hospitalisation_table[[#This Row],[month]]="?","Sep",Hospitalisation_table[[#This Row],[month]])</f>
        <v>Jul</v>
      </c>
      <c r="L833">
        <f>IF(Hospitalisation_table[[#This Row],[year]] = "?",ROUNDUP(AVERAGE(Hospitalisation_table[year]),0),Hospitalisation_table[[#This Row],[year]])</f>
        <v>1972</v>
      </c>
      <c r="M833" t="str">
        <f>IF(Hospitalisation_table[[#This Row],[Hospital tier]]="?","tier - 2",Hospitalisation_table[[#This Row],[Hospital tier]])</f>
        <v>tier - 2</v>
      </c>
      <c r="N833" t="str">
        <f>IF(Hospitalisation_table[[#This Row],[City tier]]="?","tier - 2",Hospitalisation_table[[#This Row],[City tier]])</f>
        <v>tier - 2</v>
      </c>
      <c r="O833" t="str">
        <f>IF(Hospitalisation_table[[#This Row],[State ID]]="?","Unknown",Hospitalisation_table[[#This Row],[State ID]])</f>
        <v>R1011</v>
      </c>
      <c r="P833" s="20" t="str">
        <f>_xlfn.CONCAT(Hospitalisation_table[[#This Row],[date]],"-",Hospitalisation_table[[#This Row],[Month_Updated]],"-",Hospitalisation_table[[#This Row],[Year_Update]])</f>
        <v>26-Jul-1972</v>
      </c>
      <c r="Q833">
        <f>DATEDIF(Hospitalisation_table[[#This Row],[Date of Birth]],"8-Jun-2023","Y")</f>
        <v>50</v>
      </c>
    </row>
    <row r="834" spans="1:17" x14ac:dyDescent="0.3">
      <c r="A834" t="s">
        <v>2348</v>
      </c>
      <c r="B834" t="str">
        <f>IF(Hospitalisation_table[[#This Row],[Customer ID]]="?","UnKnown",Hospitalisation_table[[#This Row],[Customer ID]])</f>
        <v>Id25</v>
      </c>
      <c r="C834">
        <v>1959</v>
      </c>
      <c r="D834" t="s">
        <v>10</v>
      </c>
      <c r="E834">
        <v>14</v>
      </c>
      <c r="F834">
        <v>0</v>
      </c>
      <c r="G834" s="24">
        <v>47055.53</v>
      </c>
      <c r="H834" t="s">
        <v>11</v>
      </c>
      <c r="I834" t="s">
        <v>16</v>
      </c>
      <c r="J834" t="s">
        <v>13</v>
      </c>
      <c r="K834" t="str">
        <f>IF(Hospitalisation_table[[#This Row],[month]]="?","Sep",Hospitalisation_table[[#This Row],[month]])</f>
        <v>Jul</v>
      </c>
      <c r="L834">
        <f>IF(Hospitalisation_table[[#This Row],[year]] = "?",ROUNDUP(AVERAGE(Hospitalisation_table[year]),0),Hospitalisation_table[[#This Row],[year]])</f>
        <v>1959</v>
      </c>
      <c r="M834" t="str">
        <f>IF(Hospitalisation_table[[#This Row],[Hospital tier]]="?","tier - 2",Hospitalisation_table[[#This Row],[Hospital tier]])</f>
        <v>tier - 2</v>
      </c>
      <c r="N834" t="str">
        <f>IF(Hospitalisation_table[[#This Row],[City tier]]="?","tier - 2",Hospitalisation_table[[#This Row],[City tier]])</f>
        <v>tier - 1</v>
      </c>
      <c r="O834" t="str">
        <f>IF(Hospitalisation_table[[#This Row],[State ID]]="?","Unknown",Hospitalisation_table[[#This Row],[State ID]])</f>
        <v>R1013</v>
      </c>
      <c r="P834" s="20" t="str">
        <f>_xlfn.CONCAT(Hospitalisation_table[[#This Row],[date]],"-",Hospitalisation_table[[#This Row],[Month_Updated]],"-",Hospitalisation_table[[#This Row],[Year_Update]])</f>
        <v>14-Jul-1959</v>
      </c>
      <c r="Q834">
        <f>DATEDIF(Hospitalisation_table[[#This Row],[Date of Birth]],"8-Jun-2023","Y")</f>
        <v>63</v>
      </c>
    </row>
    <row r="835" spans="1:17" x14ac:dyDescent="0.3">
      <c r="A835" t="s">
        <v>2123</v>
      </c>
      <c r="B835" t="str">
        <f>IF(Hospitalisation_table[[#This Row],[Customer ID]]="?","UnKnown",Hospitalisation_table[[#This Row],[Customer ID]])</f>
        <v>Id249</v>
      </c>
      <c r="C835">
        <v>2002</v>
      </c>
      <c r="D835" t="s">
        <v>30</v>
      </c>
      <c r="E835">
        <v>26</v>
      </c>
      <c r="F835">
        <v>0</v>
      </c>
      <c r="G835" s="24">
        <v>34084.68</v>
      </c>
      <c r="H835" t="s">
        <v>11</v>
      </c>
      <c r="I835" t="s">
        <v>12</v>
      </c>
      <c r="J835" t="s">
        <v>42</v>
      </c>
      <c r="K835" t="str">
        <f>IF(Hospitalisation_table[[#This Row],[month]]="?","Sep",Hospitalisation_table[[#This Row],[month]])</f>
        <v>Dec</v>
      </c>
      <c r="L835">
        <f>IF(Hospitalisation_table[[#This Row],[year]] = "?",ROUNDUP(AVERAGE(Hospitalisation_table[year]),0),Hospitalisation_table[[#This Row],[year]])</f>
        <v>2002</v>
      </c>
      <c r="M835" t="str">
        <f>IF(Hospitalisation_table[[#This Row],[Hospital tier]]="?","tier - 2",Hospitalisation_table[[#This Row],[Hospital tier]])</f>
        <v>tier - 2</v>
      </c>
      <c r="N835" t="str">
        <f>IF(Hospitalisation_table[[#This Row],[City tier]]="?","tier - 2",Hospitalisation_table[[#This Row],[City tier]])</f>
        <v>tier - 3</v>
      </c>
      <c r="O835" t="str">
        <f>IF(Hospitalisation_table[[#This Row],[State ID]]="?","Unknown",Hospitalisation_table[[#This Row],[State ID]])</f>
        <v>R1011</v>
      </c>
      <c r="P835" s="20" t="str">
        <f>_xlfn.CONCAT(Hospitalisation_table[[#This Row],[date]],"-",Hospitalisation_table[[#This Row],[Month_Updated]],"-",Hospitalisation_table[[#This Row],[Year_Update]])</f>
        <v>26-Dec-2002</v>
      </c>
      <c r="Q835">
        <f>DATEDIF(Hospitalisation_table[[#This Row],[Date of Birth]],"8-Jun-2023","Y")</f>
        <v>20</v>
      </c>
    </row>
    <row r="836" spans="1:17" x14ac:dyDescent="0.3">
      <c r="A836" t="s">
        <v>2124</v>
      </c>
      <c r="B836" t="str">
        <f>IF(Hospitalisation_table[[#This Row],[Customer ID]]="?","UnKnown",Hospitalisation_table[[#This Row],[Customer ID]])</f>
        <v>Id248</v>
      </c>
      <c r="C836">
        <v>1999</v>
      </c>
      <c r="D836" t="s">
        <v>15</v>
      </c>
      <c r="E836">
        <v>6</v>
      </c>
      <c r="F836">
        <v>0</v>
      </c>
      <c r="G836" s="24">
        <v>34166.269999999997</v>
      </c>
      <c r="H836" t="s">
        <v>11</v>
      </c>
      <c r="I836" t="s">
        <v>12</v>
      </c>
      <c r="J836" t="s">
        <v>42</v>
      </c>
      <c r="K836" t="str">
        <f>IF(Hospitalisation_table[[#This Row],[month]]="?","Sep",Hospitalisation_table[[#This Row],[month]])</f>
        <v>Nov</v>
      </c>
      <c r="L836">
        <f>IF(Hospitalisation_table[[#This Row],[year]] = "?",ROUNDUP(AVERAGE(Hospitalisation_table[year]),0),Hospitalisation_table[[#This Row],[year]])</f>
        <v>1999</v>
      </c>
      <c r="M836" t="str">
        <f>IF(Hospitalisation_table[[#This Row],[Hospital tier]]="?","tier - 2",Hospitalisation_table[[#This Row],[Hospital tier]])</f>
        <v>tier - 2</v>
      </c>
      <c r="N836" t="str">
        <f>IF(Hospitalisation_table[[#This Row],[City tier]]="?","tier - 2",Hospitalisation_table[[#This Row],[City tier]])</f>
        <v>tier - 3</v>
      </c>
      <c r="O836" t="str">
        <f>IF(Hospitalisation_table[[#This Row],[State ID]]="?","Unknown",Hospitalisation_table[[#This Row],[State ID]])</f>
        <v>R1011</v>
      </c>
      <c r="P836" s="20" t="str">
        <f>_xlfn.CONCAT(Hospitalisation_table[[#This Row],[date]],"-",Hospitalisation_table[[#This Row],[Month_Updated]],"-",Hospitalisation_table[[#This Row],[Year_Update]])</f>
        <v>6-Nov-1999</v>
      </c>
      <c r="Q836">
        <f>DATEDIF(Hospitalisation_table[[#This Row],[Date of Birth]],"8-Jun-2023","Y")</f>
        <v>23</v>
      </c>
    </row>
    <row r="837" spans="1:17" x14ac:dyDescent="0.3">
      <c r="A837" t="s">
        <v>2125</v>
      </c>
      <c r="B837" t="str">
        <f>IF(Hospitalisation_table[[#This Row],[Customer ID]]="?","UnKnown",Hospitalisation_table[[#This Row],[Customer ID]])</f>
        <v>Id247</v>
      </c>
      <c r="C837">
        <v>1971</v>
      </c>
      <c r="D837" t="s">
        <v>35</v>
      </c>
      <c r="E837">
        <v>25</v>
      </c>
      <c r="F837">
        <v>0</v>
      </c>
      <c r="G837" s="24">
        <v>34205.07</v>
      </c>
      <c r="H837" t="s">
        <v>11</v>
      </c>
      <c r="I837" t="s">
        <v>11</v>
      </c>
      <c r="J837" t="s">
        <v>42</v>
      </c>
      <c r="K837" t="str">
        <f>IF(Hospitalisation_table[[#This Row],[month]]="?","Sep",Hospitalisation_table[[#This Row],[month]])</f>
        <v>Aug</v>
      </c>
      <c r="L837">
        <f>IF(Hospitalisation_table[[#This Row],[year]] = "?",ROUNDUP(AVERAGE(Hospitalisation_table[year]),0),Hospitalisation_table[[#This Row],[year]])</f>
        <v>1971</v>
      </c>
      <c r="M837" t="str">
        <f>IF(Hospitalisation_table[[#This Row],[Hospital tier]]="?","tier - 2",Hospitalisation_table[[#This Row],[Hospital tier]])</f>
        <v>tier - 2</v>
      </c>
      <c r="N837" t="str">
        <f>IF(Hospitalisation_table[[#This Row],[City tier]]="?","tier - 2",Hospitalisation_table[[#This Row],[City tier]])</f>
        <v>tier - 2</v>
      </c>
      <c r="O837" t="str">
        <f>IF(Hospitalisation_table[[#This Row],[State ID]]="?","Unknown",Hospitalisation_table[[#This Row],[State ID]])</f>
        <v>R1011</v>
      </c>
      <c r="P837" s="20" t="str">
        <f>_xlfn.CONCAT(Hospitalisation_table[[#This Row],[date]],"-",Hospitalisation_table[[#This Row],[Month_Updated]],"-",Hospitalisation_table[[#This Row],[Year_Update]])</f>
        <v>25-Aug-1971</v>
      </c>
      <c r="Q837">
        <f>DATEDIF(Hospitalisation_table[[#This Row],[Date of Birth]],"8-Jun-2023","Y")</f>
        <v>51</v>
      </c>
    </row>
    <row r="838" spans="1:17" x14ac:dyDescent="0.3">
      <c r="A838" t="s">
        <v>2126</v>
      </c>
      <c r="B838" t="str">
        <f>IF(Hospitalisation_table[[#This Row],[Customer ID]]="?","UnKnown",Hospitalisation_table[[#This Row],[Customer ID]])</f>
        <v>Id246</v>
      </c>
      <c r="C838">
        <v>1975</v>
      </c>
      <c r="D838" t="s">
        <v>10</v>
      </c>
      <c r="E838">
        <v>21</v>
      </c>
      <c r="F838">
        <v>1</v>
      </c>
      <c r="G838" s="24">
        <v>34210.33</v>
      </c>
      <c r="H838" t="s">
        <v>11</v>
      </c>
      <c r="I838" t="s">
        <v>16</v>
      </c>
      <c r="J838" t="s">
        <v>23</v>
      </c>
      <c r="K838" t="str">
        <f>IF(Hospitalisation_table[[#This Row],[month]]="?","Sep",Hospitalisation_table[[#This Row],[month]])</f>
        <v>Jul</v>
      </c>
      <c r="L838">
        <f>IF(Hospitalisation_table[[#This Row],[year]] = "?",ROUNDUP(AVERAGE(Hospitalisation_table[year]),0),Hospitalisation_table[[#This Row],[year]])</f>
        <v>1975</v>
      </c>
      <c r="M838" t="str">
        <f>IF(Hospitalisation_table[[#This Row],[Hospital tier]]="?","tier - 2",Hospitalisation_table[[#This Row],[Hospital tier]])</f>
        <v>tier - 2</v>
      </c>
      <c r="N838" t="str">
        <f>IF(Hospitalisation_table[[#This Row],[City tier]]="?","tier - 2",Hospitalisation_table[[#This Row],[City tier]])</f>
        <v>tier - 1</v>
      </c>
      <c r="O838" t="str">
        <f>IF(Hospitalisation_table[[#This Row],[State ID]]="?","Unknown",Hospitalisation_table[[#This Row],[State ID]])</f>
        <v>R1012</v>
      </c>
      <c r="P838" s="20" t="str">
        <f>_xlfn.CONCAT(Hospitalisation_table[[#This Row],[date]],"-",Hospitalisation_table[[#This Row],[Month_Updated]],"-",Hospitalisation_table[[#This Row],[Year_Update]])</f>
        <v>21-Jul-1975</v>
      </c>
      <c r="Q838">
        <f>DATEDIF(Hospitalisation_table[[#This Row],[Date of Birth]],"8-Jun-2023","Y")</f>
        <v>47</v>
      </c>
    </row>
    <row r="839" spans="1:17" x14ac:dyDescent="0.3">
      <c r="A839" t="s">
        <v>2127</v>
      </c>
      <c r="B839" t="str">
        <f>IF(Hospitalisation_table[[#This Row],[Customer ID]]="?","UnKnown",Hospitalisation_table[[#This Row],[Customer ID]])</f>
        <v>Id245</v>
      </c>
      <c r="C839">
        <v>1962</v>
      </c>
      <c r="D839" t="s">
        <v>10</v>
      </c>
      <c r="E839">
        <v>5</v>
      </c>
      <c r="F839">
        <v>0</v>
      </c>
      <c r="G839" s="24">
        <v>34218.019999999997</v>
      </c>
      <c r="H839" t="s">
        <v>16</v>
      </c>
      <c r="I839" t="s">
        <v>16</v>
      </c>
      <c r="J839" t="s">
        <v>42</v>
      </c>
      <c r="K839" t="str">
        <f>IF(Hospitalisation_table[[#This Row],[month]]="?","Sep",Hospitalisation_table[[#This Row],[month]])</f>
        <v>Jul</v>
      </c>
      <c r="L839">
        <f>IF(Hospitalisation_table[[#This Row],[year]] = "?",ROUNDUP(AVERAGE(Hospitalisation_table[year]),0),Hospitalisation_table[[#This Row],[year]])</f>
        <v>1962</v>
      </c>
      <c r="M839" t="str">
        <f>IF(Hospitalisation_table[[#This Row],[Hospital tier]]="?","tier - 2",Hospitalisation_table[[#This Row],[Hospital tier]])</f>
        <v>tier - 1</v>
      </c>
      <c r="N839" t="str">
        <f>IF(Hospitalisation_table[[#This Row],[City tier]]="?","tier - 2",Hospitalisation_table[[#This Row],[City tier]])</f>
        <v>tier - 1</v>
      </c>
      <c r="O839" t="str">
        <f>IF(Hospitalisation_table[[#This Row],[State ID]]="?","Unknown",Hospitalisation_table[[#This Row],[State ID]])</f>
        <v>R1011</v>
      </c>
      <c r="P839" s="20" t="str">
        <f>_xlfn.CONCAT(Hospitalisation_table[[#This Row],[date]],"-",Hospitalisation_table[[#This Row],[Month_Updated]],"-",Hospitalisation_table[[#This Row],[Year_Update]])</f>
        <v>5-Jul-1962</v>
      </c>
      <c r="Q839">
        <f>DATEDIF(Hospitalisation_table[[#This Row],[Date of Birth]],"8-Jun-2023","Y")</f>
        <v>60</v>
      </c>
    </row>
    <row r="840" spans="1:17" x14ac:dyDescent="0.3">
      <c r="A840" t="s">
        <v>1896</v>
      </c>
      <c r="B840" t="str">
        <f>IF(Hospitalisation_table[[#This Row],[Customer ID]]="?","UnKnown",Hospitalisation_table[[#This Row],[Customer ID]])</f>
        <v>id2444</v>
      </c>
      <c r="C840">
        <v>1987</v>
      </c>
      <c r="D840" t="s">
        <v>15</v>
      </c>
      <c r="E840">
        <v>27</v>
      </c>
      <c r="F840">
        <v>2</v>
      </c>
      <c r="G840" s="24">
        <v>20984.09</v>
      </c>
      <c r="H840" t="s">
        <v>11</v>
      </c>
      <c r="I840" t="s">
        <v>11</v>
      </c>
      <c r="J840" t="s">
        <v>164</v>
      </c>
      <c r="K840" t="str">
        <f>IF(Hospitalisation_table[[#This Row],[month]]="?","Sep",Hospitalisation_table[[#This Row],[month]])</f>
        <v>Nov</v>
      </c>
      <c r="L840">
        <f>IF(Hospitalisation_table[[#This Row],[year]] = "?",ROUNDUP(AVERAGE(Hospitalisation_table[year]),0),Hospitalisation_table[[#This Row],[year]])</f>
        <v>1987</v>
      </c>
      <c r="M840" t="str">
        <f>IF(Hospitalisation_table[[#This Row],[Hospital tier]]="?","tier - 2",Hospitalisation_table[[#This Row],[Hospital tier]])</f>
        <v>tier - 2</v>
      </c>
      <c r="N840" t="str">
        <f>IF(Hospitalisation_table[[#This Row],[City tier]]="?","tier - 2",Hospitalisation_table[[#This Row],[City tier]])</f>
        <v>tier - 2</v>
      </c>
      <c r="O840" t="str">
        <f>IF(Hospitalisation_table[[#This Row],[State ID]]="?","Unknown",Hospitalisation_table[[#This Row],[State ID]])</f>
        <v>R1015</v>
      </c>
      <c r="P840" s="20" t="str">
        <f>_xlfn.CONCAT(Hospitalisation_table[[#This Row],[date]],"-",Hospitalisation_table[[#This Row],[Month_Updated]],"-",Hospitalisation_table[[#This Row],[Year_Update]])</f>
        <v>27-Nov-1987</v>
      </c>
      <c r="Q840">
        <f>DATEDIF(Hospitalisation_table[[#This Row],[Date of Birth]],"8-Jun-2023","Y")</f>
        <v>35</v>
      </c>
    </row>
    <row r="841" spans="1:17" x14ac:dyDescent="0.3">
      <c r="A841" t="s">
        <v>2128</v>
      </c>
      <c r="B841" t="str">
        <f>IF(Hospitalisation_table[[#This Row],[Customer ID]]="?","UnKnown",Hospitalisation_table[[#This Row],[Customer ID]])</f>
        <v>Id244</v>
      </c>
      <c r="C841">
        <v>1998</v>
      </c>
      <c r="D841" t="s">
        <v>18</v>
      </c>
      <c r="E841">
        <v>11</v>
      </c>
      <c r="F841">
        <v>0</v>
      </c>
      <c r="G841" s="24">
        <v>34254.050000000003</v>
      </c>
      <c r="H841" t="s">
        <v>16</v>
      </c>
      <c r="I841" t="s">
        <v>12</v>
      </c>
      <c r="J841" t="s">
        <v>166</v>
      </c>
      <c r="K841" t="str">
        <f>IF(Hospitalisation_table[[#This Row],[month]]="?","Sep",Hospitalisation_table[[#This Row],[month]])</f>
        <v>Jun</v>
      </c>
      <c r="L841">
        <f>IF(Hospitalisation_table[[#This Row],[year]] = "?",ROUNDUP(AVERAGE(Hospitalisation_table[year]),0),Hospitalisation_table[[#This Row],[year]])</f>
        <v>1998</v>
      </c>
      <c r="M841" t="str">
        <f>IF(Hospitalisation_table[[#This Row],[Hospital tier]]="?","tier - 2",Hospitalisation_table[[#This Row],[Hospital tier]])</f>
        <v>tier - 1</v>
      </c>
      <c r="N841" t="str">
        <f>IF(Hospitalisation_table[[#This Row],[City tier]]="?","tier - 2",Hospitalisation_table[[#This Row],[City tier]])</f>
        <v>tier - 3</v>
      </c>
      <c r="O841" t="str">
        <f>IF(Hospitalisation_table[[#This Row],[State ID]]="?","Unknown",Hospitalisation_table[[#This Row],[State ID]])</f>
        <v>R1019</v>
      </c>
      <c r="P841" s="20" t="str">
        <f>_xlfn.CONCAT(Hospitalisation_table[[#This Row],[date]],"-",Hospitalisation_table[[#This Row],[Month_Updated]],"-",Hospitalisation_table[[#This Row],[Year_Update]])</f>
        <v>11-Jun-1998</v>
      </c>
      <c r="Q841">
        <f>DATEDIF(Hospitalisation_table[[#This Row],[Date of Birth]],"8-Jun-2023","Y")</f>
        <v>24</v>
      </c>
    </row>
    <row r="842" spans="1:17" x14ac:dyDescent="0.3">
      <c r="A842" t="s">
        <v>2129</v>
      </c>
      <c r="B842" t="str">
        <f>IF(Hospitalisation_table[[#This Row],[Customer ID]]="?","UnKnown",Hospitalisation_table[[#This Row],[Customer ID]])</f>
        <v>Id243</v>
      </c>
      <c r="C842">
        <v>1995</v>
      </c>
      <c r="D842" t="s">
        <v>37</v>
      </c>
      <c r="E842">
        <v>30</v>
      </c>
      <c r="F842">
        <v>0</v>
      </c>
      <c r="G842" s="24">
        <v>34289.43</v>
      </c>
      <c r="H842" t="s">
        <v>16</v>
      </c>
      <c r="I842" t="s">
        <v>16</v>
      </c>
      <c r="J842" t="s">
        <v>42</v>
      </c>
      <c r="K842" t="str">
        <f>IF(Hospitalisation_table[[#This Row],[month]]="?","Sep",Hospitalisation_table[[#This Row],[month]])</f>
        <v>Oct</v>
      </c>
      <c r="L842">
        <f>IF(Hospitalisation_table[[#This Row],[year]] = "?",ROUNDUP(AVERAGE(Hospitalisation_table[year]),0),Hospitalisation_table[[#This Row],[year]])</f>
        <v>1995</v>
      </c>
      <c r="M842" t="str">
        <f>IF(Hospitalisation_table[[#This Row],[Hospital tier]]="?","tier - 2",Hospitalisation_table[[#This Row],[Hospital tier]])</f>
        <v>tier - 1</v>
      </c>
      <c r="N842" t="str">
        <f>IF(Hospitalisation_table[[#This Row],[City tier]]="?","tier - 2",Hospitalisation_table[[#This Row],[City tier]])</f>
        <v>tier - 1</v>
      </c>
      <c r="O842" t="str">
        <f>IF(Hospitalisation_table[[#This Row],[State ID]]="?","Unknown",Hospitalisation_table[[#This Row],[State ID]])</f>
        <v>R1011</v>
      </c>
      <c r="P842" s="20" t="str">
        <f>_xlfn.CONCAT(Hospitalisation_table[[#This Row],[date]],"-",Hospitalisation_table[[#This Row],[Month_Updated]],"-",Hospitalisation_table[[#This Row],[Year_Update]])</f>
        <v>30-Oct-1995</v>
      </c>
      <c r="Q842">
        <f>DATEDIF(Hospitalisation_table[[#This Row],[Date of Birth]],"8-Jun-2023","Y")</f>
        <v>27</v>
      </c>
    </row>
    <row r="843" spans="1:17" x14ac:dyDescent="0.3">
      <c r="A843" t="s">
        <v>2130</v>
      </c>
      <c r="B843" t="str">
        <f>IF(Hospitalisation_table[[#This Row],[Customer ID]]="?","UnKnown",Hospitalisation_table[[#This Row],[Customer ID]])</f>
        <v>Id242</v>
      </c>
      <c r="C843">
        <v>1986</v>
      </c>
      <c r="D843" t="s">
        <v>37</v>
      </c>
      <c r="E843">
        <v>11</v>
      </c>
      <c r="F843">
        <v>3</v>
      </c>
      <c r="G843" s="24">
        <v>34293.120000000003</v>
      </c>
      <c r="H843" t="s">
        <v>16</v>
      </c>
      <c r="I843" t="s">
        <v>11</v>
      </c>
      <c r="J843" t="s">
        <v>42</v>
      </c>
      <c r="K843" t="str">
        <f>IF(Hospitalisation_table[[#This Row],[month]]="?","Sep",Hospitalisation_table[[#This Row],[month]])</f>
        <v>Oct</v>
      </c>
      <c r="L843">
        <f>IF(Hospitalisation_table[[#This Row],[year]] = "?",ROUNDUP(AVERAGE(Hospitalisation_table[year]),0),Hospitalisation_table[[#This Row],[year]])</f>
        <v>1986</v>
      </c>
      <c r="M843" t="str">
        <f>IF(Hospitalisation_table[[#This Row],[Hospital tier]]="?","tier - 2",Hospitalisation_table[[#This Row],[Hospital tier]])</f>
        <v>tier - 1</v>
      </c>
      <c r="N843" t="str">
        <f>IF(Hospitalisation_table[[#This Row],[City tier]]="?","tier - 2",Hospitalisation_table[[#This Row],[City tier]])</f>
        <v>tier - 2</v>
      </c>
      <c r="O843" t="str">
        <f>IF(Hospitalisation_table[[#This Row],[State ID]]="?","Unknown",Hospitalisation_table[[#This Row],[State ID]])</f>
        <v>R1011</v>
      </c>
      <c r="P843" s="20" t="str">
        <f>_xlfn.CONCAT(Hospitalisation_table[[#This Row],[date]],"-",Hospitalisation_table[[#This Row],[Month_Updated]],"-",Hospitalisation_table[[#This Row],[Year_Update]])</f>
        <v>11-Oct-1986</v>
      </c>
      <c r="Q843">
        <f>DATEDIF(Hospitalisation_table[[#This Row],[Date of Birth]],"8-Jun-2023","Y")</f>
        <v>36</v>
      </c>
    </row>
    <row r="844" spans="1:17" x14ac:dyDescent="0.3">
      <c r="A844" t="s">
        <v>2132</v>
      </c>
      <c r="B844" t="str">
        <f>IF(Hospitalisation_table[[#This Row],[Customer ID]]="?","UnKnown",Hospitalisation_table[[#This Row],[Customer ID]])</f>
        <v>Id241</v>
      </c>
      <c r="C844">
        <v>1983</v>
      </c>
      <c r="D844" t="s">
        <v>37</v>
      </c>
      <c r="E844">
        <v>2</v>
      </c>
      <c r="F844">
        <v>3</v>
      </c>
      <c r="G844" s="24">
        <v>34307.22</v>
      </c>
      <c r="H844" t="s">
        <v>11</v>
      </c>
      <c r="I844" t="s">
        <v>11</v>
      </c>
      <c r="J844" t="s">
        <v>23</v>
      </c>
      <c r="K844" t="str">
        <f>IF(Hospitalisation_table[[#This Row],[month]]="?","Sep",Hospitalisation_table[[#This Row],[month]])</f>
        <v>Oct</v>
      </c>
      <c r="L844">
        <f>IF(Hospitalisation_table[[#This Row],[year]] = "?",ROUNDUP(AVERAGE(Hospitalisation_table[year]),0),Hospitalisation_table[[#This Row],[year]])</f>
        <v>1983</v>
      </c>
      <c r="M844" t="str">
        <f>IF(Hospitalisation_table[[#This Row],[Hospital tier]]="?","tier - 2",Hospitalisation_table[[#This Row],[Hospital tier]])</f>
        <v>tier - 2</v>
      </c>
      <c r="N844" t="str">
        <f>IF(Hospitalisation_table[[#This Row],[City tier]]="?","tier - 2",Hospitalisation_table[[#This Row],[City tier]])</f>
        <v>tier - 2</v>
      </c>
      <c r="O844" t="str">
        <f>IF(Hospitalisation_table[[#This Row],[State ID]]="?","Unknown",Hospitalisation_table[[#This Row],[State ID]])</f>
        <v>R1012</v>
      </c>
      <c r="P844" s="20" t="str">
        <f>_xlfn.CONCAT(Hospitalisation_table[[#This Row],[date]],"-",Hospitalisation_table[[#This Row],[Month_Updated]],"-",Hospitalisation_table[[#This Row],[Year_Update]])</f>
        <v>2-Oct-1983</v>
      </c>
      <c r="Q844">
        <f>DATEDIF(Hospitalisation_table[[#This Row],[Date of Birth]],"8-Jun-2023","Y")</f>
        <v>39</v>
      </c>
    </row>
    <row r="845" spans="1:17" x14ac:dyDescent="0.3">
      <c r="A845" t="s">
        <v>2133</v>
      </c>
      <c r="B845" t="str">
        <f>IF(Hospitalisation_table[[#This Row],[Customer ID]]="?","UnKnown",Hospitalisation_table[[#This Row],[Customer ID]])</f>
        <v>Id240</v>
      </c>
      <c r="C845">
        <v>1984</v>
      </c>
      <c r="D845" t="s">
        <v>37</v>
      </c>
      <c r="E845">
        <v>1</v>
      </c>
      <c r="F845">
        <v>3</v>
      </c>
      <c r="G845" s="24">
        <v>34402.22</v>
      </c>
      <c r="H845" t="s">
        <v>11</v>
      </c>
      <c r="I845" t="s">
        <v>12</v>
      </c>
      <c r="J845" t="s">
        <v>42</v>
      </c>
      <c r="K845" t="str">
        <f>IF(Hospitalisation_table[[#This Row],[month]]="?","Sep",Hospitalisation_table[[#This Row],[month]])</f>
        <v>Oct</v>
      </c>
      <c r="L845">
        <f>IF(Hospitalisation_table[[#This Row],[year]] = "?",ROUNDUP(AVERAGE(Hospitalisation_table[year]),0),Hospitalisation_table[[#This Row],[year]])</f>
        <v>1984</v>
      </c>
      <c r="M845" t="str">
        <f>IF(Hospitalisation_table[[#This Row],[Hospital tier]]="?","tier - 2",Hospitalisation_table[[#This Row],[Hospital tier]])</f>
        <v>tier - 2</v>
      </c>
      <c r="N845" t="str">
        <f>IF(Hospitalisation_table[[#This Row],[City tier]]="?","tier - 2",Hospitalisation_table[[#This Row],[City tier]])</f>
        <v>tier - 3</v>
      </c>
      <c r="O845" t="str">
        <f>IF(Hospitalisation_table[[#This Row],[State ID]]="?","Unknown",Hospitalisation_table[[#This Row],[State ID]])</f>
        <v>R1011</v>
      </c>
      <c r="P845" s="20" t="str">
        <f>_xlfn.CONCAT(Hospitalisation_table[[#This Row],[date]],"-",Hospitalisation_table[[#This Row],[Month_Updated]],"-",Hospitalisation_table[[#This Row],[Year_Update]])</f>
        <v>1-Oct-1984</v>
      </c>
      <c r="Q845">
        <f>DATEDIF(Hospitalisation_table[[#This Row],[Date of Birth]],"8-Jun-2023","Y")</f>
        <v>38</v>
      </c>
    </row>
    <row r="846" spans="1:17" x14ac:dyDescent="0.3">
      <c r="A846" t="s">
        <v>2349</v>
      </c>
      <c r="B846" t="str">
        <f>IF(Hospitalisation_table[[#This Row],[Customer ID]]="?","UnKnown",Hospitalisation_table[[#This Row],[Customer ID]])</f>
        <v>Id24</v>
      </c>
      <c r="C846">
        <v>1970</v>
      </c>
      <c r="D846" t="s">
        <v>30</v>
      </c>
      <c r="E846">
        <v>28</v>
      </c>
      <c r="F846">
        <v>2</v>
      </c>
      <c r="G846" s="24">
        <v>47269.85</v>
      </c>
      <c r="H846" t="s">
        <v>16</v>
      </c>
      <c r="I846" t="s">
        <v>11</v>
      </c>
      <c r="J846" t="s">
        <v>13</v>
      </c>
      <c r="K846" t="str">
        <f>IF(Hospitalisation_table[[#This Row],[month]]="?","Sep",Hospitalisation_table[[#This Row],[month]])</f>
        <v>Dec</v>
      </c>
      <c r="L846">
        <f>IF(Hospitalisation_table[[#This Row],[year]] = "?",ROUNDUP(AVERAGE(Hospitalisation_table[year]),0),Hospitalisation_table[[#This Row],[year]])</f>
        <v>1970</v>
      </c>
      <c r="M846" t="str">
        <f>IF(Hospitalisation_table[[#This Row],[Hospital tier]]="?","tier - 2",Hospitalisation_table[[#This Row],[Hospital tier]])</f>
        <v>tier - 1</v>
      </c>
      <c r="N846" t="str">
        <f>IF(Hospitalisation_table[[#This Row],[City tier]]="?","tier - 2",Hospitalisation_table[[#This Row],[City tier]])</f>
        <v>tier - 2</v>
      </c>
      <c r="O846" t="str">
        <f>IF(Hospitalisation_table[[#This Row],[State ID]]="?","Unknown",Hospitalisation_table[[#This Row],[State ID]])</f>
        <v>R1013</v>
      </c>
      <c r="P846" s="20" t="str">
        <f>_xlfn.CONCAT(Hospitalisation_table[[#This Row],[date]],"-",Hospitalisation_table[[#This Row],[Month_Updated]],"-",Hospitalisation_table[[#This Row],[Year_Update]])</f>
        <v>28-Dec-1970</v>
      </c>
      <c r="Q846">
        <f>DATEDIF(Hospitalisation_table[[#This Row],[Date of Birth]],"8-Jun-2023","Y")</f>
        <v>52</v>
      </c>
    </row>
    <row r="847" spans="1:17" x14ac:dyDescent="0.3">
      <c r="A847" t="s">
        <v>2134</v>
      </c>
      <c r="B847" t="str">
        <f>IF(Hospitalisation_table[[#This Row],[Customer ID]]="?","UnKnown",Hospitalisation_table[[#This Row],[Customer ID]])</f>
        <v>Id239</v>
      </c>
      <c r="C847">
        <v>2003</v>
      </c>
      <c r="D847" t="s">
        <v>37</v>
      </c>
      <c r="E847">
        <v>5</v>
      </c>
      <c r="F847">
        <v>0</v>
      </c>
      <c r="G847" s="24">
        <v>34439.86</v>
      </c>
      <c r="H847" t="s">
        <v>11</v>
      </c>
      <c r="I847" t="s">
        <v>16</v>
      </c>
      <c r="J847" t="s">
        <v>13</v>
      </c>
      <c r="K847" t="str">
        <f>IF(Hospitalisation_table[[#This Row],[month]]="?","Sep",Hospitalisation_table[[#This Row],[month]])</f>
        <v>Oct</v>
      </c>
      <c r="L847">
        <f>IF(Hospitalisation_table[[#This Row],[year]] = "?",ROUNDUP(AVERAGE(Hospitalisation_table[year]),0),Hospitalisation_table[[#This Row],[year]])</f>
        <v>2003</v>
      </c>
      <c r="M847" t="str">
        <f>IF(Hospitalisation_table[[#This Row],[Hospital tier]]="?","tier - 2",Hospitalisation_table[[#This Row],[Hospital tier]])</f>
        <v>tier - 2</v>
      </c>
      <c r="N847" t="str">
        <f>IF(Hospitalisation_table[[#This Row],[City tier]]="?","tier - 2",Hospitalisation_table[[#This Row],[City tier]])</f>
        <v>tier - 1</v>
      </c>
      <c r="O847" t="str">
        <f>IF(Hospitalisation_table[[#This Row],[State ID]]="?","Unknown",Hospitalisation_table[[#This Row],[State ID]])</f>
        <v>R1013</v>
      </c>
      <c r="P847" s="20" t="str">
        <f>_xlfn.CONCAT(Hospitalisation_table[[#This Row],[date]],"-",Hospitalisation_table[[#This Row],[Month_Updated]],"-",Hospitalisation_table[[#This Row],[Year_Update]])</f>
        <v>5-Oct-2003</v>
      </c>
      <c r="Q847">
        <f>DATEDIF(Hospitalisation_table[[#This Row],[Date of Birth]],"8-Jun-2023","Y")</f>
        <v>19</v>
      </c>
    </row>
    <row r="848" spans="1:17" x14ac:dyDescent="0.3">
      <c r="A848" t="s">
        <v>2135</v>
      </c>
      <c r="B848" t="str">
        <f>IF(Hospitalisation_table[[#This Row],[Customer ID]]="?","UnKnown",Hospitalisation_table[[#This Row],[Customer ID]])</f>
        <v>Id238</v>
      </c>
      <c r="C848">
        <v>1990</v>
      </c>
      <c r="D848" t="s">
        <v>20</v>
      </c>
      <c r="E848">
        <v>24</v>
      </c>
      <c r="F848">
        <v>3</v>
      </c>
      <c r="G848" s="24">
        <v>34456.269999999997</v>
      </c>
      <c r="H848" t="s">
        <v>16</v>
      </c>
      <c r="I848" t="s">
        <v>11</v>
      </c>
      <c r="J848" t="s">
        <v>42</v>
      </c>
      <c r="K848" t="str">
        <f>IF(Hospitalisation_table[[#This Row],[month]]="?","Sep",Hospitalisation_table[[#This Row],[month]])</f>
        <v>Sep</v>
      </c>
      <c r="L848">
        <f>IF(Hospitalisation_table[[#This Row],[year]] = "?",ROUNDUP(AVERAGE(Hospitalisation_table[year]),0),Hospitalisation_table[[#This Row],[year]])</f>
        <v>1990</v>
      </c>
      <c r="M848" t="str">
        <f>IF(Hospitalisation_table[[#This Row],[Hospital tier]]="?","tier - 2",Hospitalisation_table[[#This Row],[Hospital tier]])</f>
        <v>tier - 1</v>
      </c>
      <c r="N848" t="str">
        <f>IF(Hospitalisation_table[[#This Row],[City tier]]="?","tier - 2",Hospitalisation_table[[#This Row],[City tier]])</f>
        <v>tier - 2</v>
      </c>
      <c r="O848" t="str">
        <f>IF(Hospitalisation_table[[#This Row],[State ID]]="?","Unknown",Hospitalisation_table[[#This Row],[State ID]])</f>
        <v>R1011</v>
      </c>
      <c r="P848" s="20" t="str">
        <f>_xlfn.CONCAT(Hospitalisation_table[[#This Row],[date]],"-",Hospitalisation_table[[#This Row],[Month_Updated]],"-",Hospitalisation_table[[#This Row],[Year_Update]])</f>
        <v>24-Sep-1990</v>
      </c>
      <c r="Q848">
        <f>DATEDIF(Hospitalisation_table[[#This Row],[Date of Birth]],"8-Jun-2023","Y")</f>
        <v>32</v>
      </c>
    </row>
    <row r="849" spans="1:17" x14ac:dyDescent="0.3">
      <c r="A849" t="s">
        <v>2136</v>
      </c>
      <c r="B849" t="str">
        <f>IF(Hospitalisation_table[[#This Row],[Customer ID]]="?","UnKnown",Hospitalisation_table[[#This Row],[Customer ID]])</f>
        <v>Id237</v>
      </c>
      <c r="C849">
        <v>1998</v>
      </c>
      <c r="D849" t="s">
        <v>18</v>
      </c>
      <c r="E849">
        <v>24</v>
      </c>
      <c r="F849">
        <v>0</v>
      </c>
      <c r="G849" s="24">
        <v>34472.839999999997</v>
      </c>
      <c r="H849" t="s">
        <v>16</v>
      </c>
      <c r="I849" t="s">
        <v>12</v>
      </c>
      <c r="J849" t="s">
        <v>42</v>
      </c>
      <c r="K849" t="str">
        <f>IF(Hospitalisation_table[[#This Row],[month]]="?","Sep",Hospitalisation_table[[#This Row],[month]])</f>
        <v>Jun</v>
      </c>
      <c r="L849">
        <f>IF(Hospitalisation_table[[#This Row],[year]] = "?",ROUNDUP(AVERAGE(Hospitalisation_table[year]),0),Hospitalisation_table[[#This Row],[year]])</f>
        <v>1998</v>
      </c>
      <c r="M849" t="str">
        <f>IF(Hospitalisation_table[[#This Row],[Hospital tier]]="?","tier - 2",Hospitalisation_table[[#This Row],[Hospital tier]])</f>
        <v>tier - 1</v>
      </c>
      <c r="N849" t="str">
        <f>IF(Hospitalisation_table[[#This Row],[City tier]]="?","tier - 2",Hospitalisation_table[[#This Row],[City tier]])</f>
        <v>tier - 3</v>
      </c>
      <c r="O849" t="str">
        <f>IF(Hospitalisation_table[[#This Row],[State ID]]="?","Unknown",Hospitalisation_table[[#This Row],[State ID]])</f>
        <v>R1011</v>
      </c>
      <c r="P849" s="20" t="str">
        <f>_xlfn.CONCAT(Hospitalisation_table[[#This Row],[date]],"-",Hospitalisation_table[[#This Row],[Month_Updated]],"-",Hospitalisation_table[[#This Row],[Year_Update]])</f>
        <v>24-Jun-1998</v>
      </c>
      <c r="Q849">
        <f>DATEDIF(Hospitalisation_table[[#This Row],[Date of Birth]],"8-Jun-2023","Y")</f>
        <v>24</v>
      </c>
    </row>
    <row r="850" spans="1:17" x14ac:dyDescent="0.3">
      <c r="A850" t="s">
        <v>2137</v>
      </c>
      <c r="B850" t="str">
        <f>IF(Hospitalisation_table[[#This Row],[Customer ID]]="?","UnKnown",Hospitalisation_table[[#This Row],[Customer ID]])</f>
        <v>Id236</v>
      </c>
      <c r="C850">
        <v>1976</v>
      </c>
      <c r="D850" t="s">
        <v>15</v>
      </c>
      <c r="E850">
        <v>25</v>
      </c>
      <c r="F850">
        <v>2</v>
      </c>
      <c r="G850" s="24">
        <v>34543.39</v>
      </c>
      <c r="H850" t="s">
        <v>11</v>
      </c>
      <c r="I850" t="s">
        <v>12</v>
      </c>
      <c r="J850" t="s">
        <v>42</v>
      </c>
      <c r="K850" t="str">
        <f>IF(Hospitalisation_table[[#This Row],[month]]="?","Sep",Hospitalisation_table[[#This Row],[month]])</f>
        <v>Nov</v>
      </c>
      <c r="L850">
        <f>IF(Hospitalisation_table[[#This Row],[year]] = "?",ROUNDUP(AVERAGE(Hospitalisation_table[year]),0),Hospitalisation_table[[#This Row],[year]])</f>
        <v>1976</v>
      </c>
      <c r="M850" t="str">
        <f>IF(Hospitalisation_table[[#This Row],[Hospital tier]]="?","tier - 2",Hospitalisation_table[[#This Row],[Hospital tier]])</f>
        <v>tier - 2</v>
      </c>
      <c r="N850" t="str">
        <f>IF(Hospitalisation_table[[#This Row],[City tier]]="?","tier - 2",Hospitalisation_table[[#This Row],[City tier]])</f>
        <v>tier - 3</v>
      </c>
      <c r="O850" t="str">
        <f>IF(Hospitalisation_table[[#This Row],[State ID]]="?","Unknown",Hospitalisation_table[[#This Row],[State ID]])</f>
        <v>R1011</v>
      </c>
      <c r="P850" s="20" t="str">
        <f>_xlfn.CONCAT(Hospitalisation_table[[#This Row],[date]],"-",Hospitalisation_table[[#This Row],[Month_Updated]],"-",Hospitalisation_table[[#This Row],[Year_Update]])</f>
        <v>25-Nov-1976</v>
      </c>
      <c r="Q850">
        <f>DATEDIF(Hospitalisation_table[[#This Row],[Date of Birth]],"8-Jun-2023","Y")</f>
        <v>46</v>
      </c>
    </row>
    <row r="851" spans="1:17" x14ac:dyDescent="0.3">
      <c r="A851" t="s">
        <v>2138</v>
      </c>
      <c r="B851" t="str">
        <f>IF(Hospitalisation_table[[#This Row],[Customer ID]]="?","UnKnown",Hospitalisation_table[[#This Row],[Customer ID]])</f>
        <v>Id235</v>
      </c>
      <c r="C851">
        <v>2004</v>
      </c>
      <c r="D851" t="s">
        <v>37</v>
      </c>
      <c r="E851">
        <v>9</v>
      </c>
      <c r="F851">
        <v>0</v>
      </c>
      <c r="G851" s="24">
        <v>34617.839999999997</v>
      </c>
      <c r="H851" t="s">
        <v>16</v>
      </c>
      <c r="I851" t="s">
        <v>12</v>
      </c>
      <c r="J851" t="s">
        <v>168</v>
      </c>
      <c r="K851" t="str">
        <f>IF(Hospitalisation_table[[#This Row],[month]]="?","Sep",Hospitalisation_table[[#This Row],[month]])</f>
        <v>Oct</v>
      </c>
      <c r="L851">
        <f>IF(Hospitalisation_table[[#This Row],[year]] = "?",ROUNDUP(AVERAGE(Hospitalisation_table[year]),0),Hospitalisation_table[[#This Row],[year]])</f>
        <v>2004</v>
      </c>
      <c r="M851" t="str">
        <f>IF(Hospitalisation_table[[#This Row],[Hospital tier]]="?","tier - 2",Hospitalisation_table[[#This Row],[Hospital tier]])</f>
        <v>tier - 1</v>
      </c>
      <c r="N851" t="str">
        <f>IF(Hospitalisation_table[[#This Row],[City tier]]="?","tier - 2",Hospitalisation_table[[#This Row],[City tier]])</f>
        <v>tier - 3</v>
      </c>
      <c r="O851" t="str">
        <f>IF(Hospitalisation_table[[#This Row],[State ID]]="?","Unknown",Hospitalisation_table[[#This Row],[State ID]])</f>
        <v>R1016</v>
      </c>
      <c r="P851" s="20" t="str">
        <f>_xlfn.CONCAT(Hospitalisation_table[[#This Row],[date]],"-",Hospitalisation_table[[#This Row],[Month_Updated]],"-",Hospitalisation_table[[#This Row],[Year_Update]])</f>
        <v>9-Oct-2004</v>
      </c>
      <c r="Q851">
        <f>DATEDIF(Hospitalisation_table[[#This Row],[Date of Birth]],"8-Jun-2023","Y")</f>
        <v>18</v>
      </c>
    </row>
    <row r="852" spans="1:17" x14ac:dyDescent="0.3">
      <c r="A852" t="s">
        <v>2139</v>
      </c>
      <c r="B852" t="str">
        <f>IF(Hospitalisation_table[[#This Row],[Customer ID]]="?","UnKnown",Hospitalisation_table[[#This Row],[Customer ID]])</f>
        <v>Id234</v>
      </c>
      <c r="C852">
        <v>1994</v>
      </c>
      <c r="D852" t="s">
        <v>10</v>
      </c>
      <c r="E852">
        <v>7</v>
      </c>
      <c r="F852">
        <v>0</v>
      </c>
      <c r="G852" s="24">
        <v>34672.15</v>
      </c>
      <c r="H852" t="s">
        <v>16</v>
      </c>
      <c r="I852" t="s">
        <v>12</v>
      </c>
      <c r="J852" t="s">
        <v>13</v>
      </c>
      <c r="K852" t="str">
        <f>IF(Hospitalisation_table[[#This Row],[month]]="?","Sep",Hospitalisation_table[[#This Row],[month]])</f>
        <v>Jul</v>
      </c>
      <c r="L852">
        <f>IF(Hospitalisation_table[[#This Row],[year]] = "?",ROUNDUP(AVERAGE(Hospitalisation_table[year]),0),Hospitalisation_table[[#This Row],[year]])</f>
        <v>1994</v>
      </c>
      <c r="M852" t="str">
        <f>IF(Hospitalisation_table[[#This Row],[Hospital tier]]="?","tier - 2",Hospitalisation_table[[#This Row],[Hospital tier]])</f>
        <v>tier - 1</v>
      </c>
      <c r="N852" t="str">
        <f>IF(Hospitalisation_table[[#This Row],[City tier]]="?","tier - 2",Hospitalisation_table[[#This Row],[City tier]])</f>
        <v>tier - 3</v>
      </c>
      <c r="O852" t="str">
        <f>IF(Hospitalisation_table[[#This Row],[State ID]]="?","Unknown",Hospitalisation_table[[#This Row],[State ID]])</f>
        <v>R1013</v>
      </c>
      <c r="P852" s="20" t="str">
        <f>_xlfn.CONCAT(Hospitalisation_table[[#This Row],[date]],"-",Hospitalisation_table[[#This Row],[Month_Updated]],"-",Hospitalisation_table[[#This Row],[Year_Update]])</f>
        <v>7-Jul-1994</v>
      </c>
      <c r="Q852">
        <f>DATEDIF(Hospitalisation_table[[#This Row],[Date of Birth]],"8-Jun-2023","Y")</f>
        <v>28</v>
      </c>
    </row>
    <row r="853" spans="1:17" x14ac:dyDescent="0.3">
      <c r="A853" t="s">
        <v>9</v>
      </c>
      <c r="B853" t="str">
        <f>IF(Hospitalisation_table[[#This Row],[Customer ID]]="?","UnKnown",Hospitalisation_table[[#This Row],[Customer ID]])</f>
        <v>Id2335</v>
      </c>
      <c r="C853">
        <v>1992</v>
      </c>
      <c r="D853" t="s">
        <v>10</v>
      </c>
      <c r="E853">
        <v>9</v>
      </c>
      <c r="F853">
        <v>0</v>
      </c>
      <c r="G853" s="24">
        <v>563.84</v>
      </c>
      <c r="H853" t="s">
        <v>11</v>
      </c>
      <c r="I853" t="s">
        <v>12</v>
      </c>
      <c r="J853" t="s">
        <v>13</v>
      </c>
      <c r="K853" t="str">
        <f>IF(Hospitalisation_table[[#This Row],[month]]="?","Sep",Hospitalisation_table[[#This Row],[month]])</f>
        <v>Jul</v>
      </c>
      <c r="L853">
        <f>IF(Hospitalisation_table[[#This Row],[year]] = "?",ROUNDUP(AVERAGE(Hospitalisation_table[year]),0),Hospitalisation_table[[#This Row],[year]])</f>
        <v>1992</v>
      </c>
      <c r="M853" t="str">
        <f>IF(Hospitalisation_table[[#This Row],[Hospital tier]]="?","tier - 2",Hospitalisation_table[[#This Row],[Hospital tier]])</f>
        <v>tier - 2</v>
      </c>
      <c r="N853" t="str">
        <f>IF(Hospitalisation_table[[#This Row],[City tier]]="?","tier - 2",Hospitalisation_table[[#This Row],[City tier]])</f>
        <v>tier - 3</v>
      </c>
      <c r="O853" t="str">
        <f>IF(Hospitalisation_table[[#This Row],[State ID]]="?","Unknown",Hospitalisation_table[[#This Row],[State ID]])</f>
        <v>R1013</v>
      </c>
      <c r="P853" s="20" t="str">
        <f>_xlfn.CONCAT(Hospitalisation_table[[#This Row],[date]],"-",Hospitalisation_table[[#This Row],[Month_Updated]],"-",Hospitalisation_table[[#This Row],[Year_Update]])</f>
        <v>9-Jul-1992</v>
      </c>
      <c r="Q853">
        <f>DATEDIF(Hospitalisation_table[[#This Row],[Date of Birth]],"8-Jun-2023","Y")</f>
        <v>30</v>
      </c>
    </row>
    <row r="854" spans="1:17" x14ac:dyDescent="0.3">
      <c r="A854" t="s">
        <v>14</v>
      </c>
      <c r="B854" t="str">
        <f>IF(Hospitalisation_table[[#This Row],[Customer ID]]="?","UnKnown",Hospitalisation_table[[#This Row],[Customer ID]])</f>
        <v>Id2334</v>
      </c>
      <c r="C854">
        <v>1992</v>
      </c>
      <c r="D854" t="s">
        <v>15</v>
      </c>
      <c r="E854">
        <v>30</v>
      </c>
      <c r="F854">
        <v>0</v>
      </c>
      <c r="G854" s="24">
        <v>570.62</v>
      </c>
      <c r="H854" t="s">
        <v>11</v>
      </c>
      <c r="I854" t="s">
        <v>16</v>
      </c>
      <c r="J854" t="s">
        <v>13</v>
      </c>
      <c r="K854" t="str">
        <f>IF(Hospitalisation_table[[#This Row],[month]]="?","Sep",Hospitalisation_table[[#This Row],[month]])</f>
        <v>Nov</v>
      </c>
      <c r="L854">
        <f>IF(Hospitalisation_table[[#This Row],[year]] = "?",ROUNDUP(AVERAGE(Hospitalisation_table[year]),0),Hospitalisation_table[[#This Row],[year]])</f>
        <v>1992</v>
      </c>
      <c r="M854" t="str">
        <f>IF(Hospitalisation_table[[#This Row],[Hospital tier]]="?","tier - 2",Hospitalisation_table[[#This Row],[Hospital tier]])</f>
        <v>tier - 2</v>
      </c>
      <c r="N854" t="str">
        <f>IF(Hospitalisation_table[[#This Row],[City tier]]="?","tier - 2",Hospitalisation_table[[#This Row],[City tier]])</f>
        <v>tier - 1</v>
      </c>
      <c r="O854" t="str">
        <f>IF(Hospitalisation_table[[#This Row],[State ID]]="?","Unknown",Hospitalisation_table[[#This Row],[State ID]])</f>
        <v>R1013</v>
      </c>
      <c r="P854" s="20" t="str">
        <f>_xlfn.CONCAT(Hospitalisation_table[[#This Row],[date]],"-",Hospitalisation_table[[#This Row],[Month_Updated]],"-",Hospitalisation_table[[#This Row],[Year_Update]])</f>
        <v>30-Nov-1992</v>
      </c>
      <c r="Q854">
        <f>DATEDIF(Hospitalisation_table[[#This Row],[Date of Birth]],"8-Jun-2023","Y")</f>
        <v>30</v>
      </c>
    </row>
    <row r="855" spans="1:17" x14ac:dyDescent="0.3">
      <c r="A855" t="s">
        <v>17</v>
      </c>
      <c r="B855" t="str">
        <f>IF(Hospitalisation_table[[#This Row],[Customer ID]]="?","UnKnown",Hospitalisation_table[[#This Row],[Customer ID]])</f>
        <v>Id2333</v>
      </c>
      <c r="C855">
        <v>1993</v>
      </c>
      <c r="D855" t="s">
        <v>18</v>
      </c>
      <c r="E855">
        <v>30</v>
      </c>
      <c r="F855">
        <v>0</v>
      </c>
      <c r="G855" s="24">
        <v>600</v>
      </c>
      <c r="H855" t="s">
        <v>11</v>
      </c>
      <c r="I855" t="s">
        <v>16</v>
      </c>
      <c r="J855" t="s">
        <v>13</v>
      </c>
      <c r="K855" t="str">
        <f>IF(Hospitalisation_table[[#This Row],[month]]="?","Sep",Hospitalisation_table[[#This Row],[month]])</f>
        <v>Jun</v>
      </c>
      <c r="L855">
        <f>IF(Hospitalisation_table[[#This Row],[year]] = "?",ROUNDUP(AVERAGE(Hospitalisation_table[year]),0),Hospitalisation_table[[#This Row],[year]])</f>
        <v>1993</v>
      </c>
      <c r="M855" t="str">
        <f>IF(Hospitalisation_table[[#This Row],[Hospital tier]]="?","tier - 2",Hospitalisation_table[[#This Row],[Hospital tier]])</f>
        <v>tier - 2</v>
      </c>
      <c r="N855" t="str">
        <f>IF(Hospitalisation_table[[#This Row],[City tier]]="?","tier - 2",Hospitalisation_table[[#This Row],[City tier]])</f>
        <v>tier - 1</v>
      </c>
      <c r="O855" t="str">
        <f>IF(Hospitalisation_table[[#This Row],[State ID]]="?","Unknown",Hospitalisation_table[[#This Row],[State ID]])</f>
        <v>R1013</v>
      </c>
      <c r="P855" s="20" t="str">
        <f>_xlfn.CONCAT(Hospitalisation_table[[#This Row],[date]],"-",Hospitalisation_table[[#This Row],[Month_Updated]],"-",Hospitalisation_table[[#This Row],[Year_Update]])</f>
        <v>30-Jun-1993</v>
      </c>
      <c r="Q855">
        <f>DATEDIF(Hospitalisation_table[[#This Row],[Date of Birth]],"8-Jun-2023","Y")</f>
        <v>29</v>
      </c>
    </row>
    <row r="856" spans="1:17" x14ac:dyDescent="0.3">
      <c r="A856" t="s">
        <v>19</v>
      </c>
      <c r="B856" t="str">
        <f>IF(Hospitalisation_table[[#This Row],[Customer ID]]="?","UnKnown",Hospitalisation_table[[#This Row],[Customer ID]])</f>
        <v>Id2332</v>
      </c>
      <c r="C856">
        <v>1992</v>
      </c>
      <c r="D856" t="s">
        <v>20</v>
      </c>
      <c r="E856">
        <v>13</v>
      </c>
      <c r="F856">
        <v>0</v>
      </c>
      <c r="G856" s="24">
        <v>604.54</v>
      </c>
      <c r="H856" t="s">
        <v>12</v>
      </c>
      <c r="I856" t="s">
        <v>12</v>
      </c>
      <c r="J856" t="s">
        <v>13</v>
      </c>
      <c r="K856" t="str">
        <f>IF(Hospitalisation_table[[#This Row],[month]]="?","Sep",Hospitalisation_table[[#This Row],[month]])</f>
        <v>Sep</v>
      </c>
      <c r="L856">
        <f>IF(Hospitalisation_table[[#This Row],[year]] = "?",ROUNDUP(AVERAGE(Hospitalisation_table[year]),0),Hospitalisation_table[[#This Row],[year]])</f>
        <v>1992</v>
      </c>
      <c r="M856" t="str">
        <f>IF(Hospitalisation_table[[#This Row],[Hospital tier]]="?","tier - 2",Hospitalisation_table[[#This Row],[Hospital tier]])</f>
        <v>tier - 3</v>
      </c>
      <c r="N856" t="str">
        <f>IF(Hospitalisation_table[[#This Row],[City tier]]="?","tier - 2",Hospitalisation_table[[#This Row],[City tier]])</f>
        <v>tier - 3</v>
      </c>
      <c r="O856" t="str">
        <f>IF(Hospitalisation_table[[#This Row],[State ID]]="?","Unknown",Hospitalisation_table[[#This Row],[State ID]])</f>
        <v>R1013</v>
      </c>
      <c r="P856" s="20" t="str">
        <f>_xlfn.CONCAT(Hospitalisation_table[[#This Row],[date]],"-",Hospitalisation_table[[#This Row],[Month_Updated]],"-",Hospitalisation_table[[#This Row],[Year_Update]])</f>
        <v>13-Sep-1992</v>
      </c>
      <c r="Q856">
        <f>DATEDIF(Hospitalisation_table[[#This Row],[Date of Birth]],"8-Jun-2023","Y")</f>
        <v>30</v>
      </c>
    </row>
    <row r="857" spans="1:17" x14ac:dyDescent="0.3">
      <c r="A857" t="s">
        <v>21</v>
      </c>
      <c r="B857" t="str">
        <f>IF(Hospitalisation_table[[#This Row],[Customer ID]]="?","UnKnown",Hospitalisation_table[[#This Row],[Customer ID]])</f>
        <v>Id2331</v>
      </c>
      <c r="C857">
        <v>1998</v>
      </c>
      <c r="D857" t="s">
        <v>10</v>
      </c>
      <c r="E857">
        <v>27</v>
      </c>
      <c r="F857">
        <v>0</v>
      </c>
      <c r="G857" s="24">
        <v>637.26</v>
      </c>
      <c r="H857" t="s">
        <v>12</v>
      </c>
      <c r="I857" t="s">
        <v>12</v>
      </c>
      <c r="J857" t="s">
        <v>13</v>
      </c>
      <c r="K857" t="str">
        <f>IF(Hospitalisation_table[[#This Row],[month]]="?","Sep",Hospitalisation_table[[#This Row],[month]])</f>
        <v>Jul</v>
      </c>
      <c r="L857">
        <f>IF(Hospitalisation_table[[#This Row],[year]] = "?",ROUNDUP(AVERAGE(Hospitalisation_table[year]),0),Hospitalisation_table[[#This Row],[year]])</f>
        <v>1998</v>
      </c>
      <c r="M857" t="str">
        <f>IF(Hospitalisation_table[[#This Row],[Hospital tier]]="?","tier - 2",Hospitalisation_table[[#This Row],[Hospital tier]])</f>
        <v>tier - 3</v>
      </c>
      <c r="N857" t="str">
        <f>IF(Hospitalisation_table[[#This Row],[City tier]]="?","tier - 2",Hospitalisation_table[[#This Row],[City tier]])</f>
        <v>tier - 3</v>
      </c>
      <c r="O857" t="str">
        <f>IF(Hospitalisation_table[[#This Row],[State ID]]="?","Unknown",Hospitalisation_table[[#This Row],[State ID]])</f>
        <v>R1013</v>
      </c>
      <c r="P857" s="20" t="str">
        <f>_xlfn.CONCAT(Hospitalisation_table[[#This Row],[date]],"-",Hospitalisation_table[[#This Row],[Month_Updated]],"-",Hospitalisation_table[[#This Row],[Year_Update]])</f>
        <v>27-Jul-1998</v>
      </c>
      <c r="Q857" s="21">
        <f>DATEDIF(Hospitalisation_table[[#This Row],[Date of Birth]],"8-Jun-2023","Y")</f>
        <v>24</v>
      </c>
    </row>
    <row r="858" spans="1:17" x14ac:dyDescent="0.3">
      <c r="A858" t="s">
        <v>22</v>
      </c>
      <c r="B858" t="str">
        <f>IF(Hospitalisation_table[[#This Row],[Customer ID]]="?","UnKnown",Hospitalisation_table[[#This Row],[Customer ID]])</f>
        <v>Id2330</v>
      </c>
      <c r="C858">
        <v>2001</v>
      </c>
      <c r="D858" t="s">
        <v>15</v>
      </c>
      <c r="E858">
        <v>20</v>
      </c>
      <c r="F858">
        <v>0</v>
      </c>
      <c r="G858" s="24">
        <v>646.14</v>
      </c>
      <c r="H858" t="s">
        <v>12</v>
      </c>
      <c r="I858" t="s">
        <v>12</v>
      </c>
      <c r="J858" t="s">
        <v>23</v>
      </c>
      <c r="K858" t="str">
        <f>IF(Hospitalisation_table[[#This Row],[month]]="?","Sep",Hospitalisation_table[[#This Row],[month]])</f>
        <v>Nov</v>
      </c>
      <c r="L858">
        <f>IF(Hospitalisation_table[[#This Row],[year]] = "?",ROUNDUP(AVERAGE(Hospitalisation_table[year]),0),Hospitalisation_table[[#This Row],[year]])</f>
        <v>2001</v>
      </c>
      <c r="M858" t="str">
        <f>IF(Hospitalisation_table[[#This Row],[Hospital tier]]="?","tier - 2",Hospitalisation_table[[#This Row],[Hospital tier]])</f>
        <v>tier - 3</v>
      </c>
      <c r="N858" t="str">
        <f>IF(Hospitalisation_table[[#This Row],[City tier]]="?","tier - 2",Hospitalisation_table[[#This Row],[City tier]])</f>
        <v>tier - 3</v>
      </c>
      <c r="O858" t="str">
        <f>IF(Hospitalisation_table[[#This Row],[State ID]]="?","Unknown",Hospitalisation_table[[#This Row],[State ID]])</f>
        <v>R1012</v>
      </c>
      <c r="P858" s="20" t="str">
        <f>_xlfn.CONCAT(Hospitalisation_table[[#This Row],[date]],"-",Hospitalisation_table[[#This Row],[Month_Updated]],"-",Hospitalisation_table[[#This Row],[Year_Update]])</f>
        <v>20-Nov-2001</v>
      </c>
      <c r="Q858">
        <f>DATEDIF(Hospitalisation_table[[#This Row],[Date of Birth]],"8-Jun-2023","Y")</f>
        <v>21</v>
      </c>
    </row>
    <row r="859" spans="1:17" x14ac:dyDescent="0.3">
      <c r="A859" t="s">
        <v>2140</v>
      </c>
      <c r="B859" t="str">
        <f>IF(Hospitalisation_table[[#This Row],[Customer ID]]="?","UnKnown",Hospitalisation_table[[#This Row],[Customer ID]])</f>
        <v>Id233</v>
      </c>
      <c r="C859">
        <v>2003</v>
      </c>
      <c r="D859" t="s">
        <v>10</v>
      </c>
      <c r="E859">
        <v>3</v>
      </c>
      <c r="F859">
        <v>0</v>
      </c>
      <c r="G859" s="24">
        <v>34779.620000000003</v>
      </c>
      <c r="H859" t="s">
        <v>16</v>
      </c>
      <c r="I859" t="s">
        <v>11</v>
      </c>
      <c r="J859" t="s">
        <v>42</v>
      </c>
      <c r="K859" t="str">
        <f>IF(Hospitalisation_table[[#This Row],[month]]="?","Sep",Hospitalisation_table[[#This Row],[month]])</f>
        <v>Jul</v>
      </c>
      <c r="L859">
        <f>IF(Hospitalisation_table[[#This Row],[year]] = "?",ROUNDUP(AVERAGE(Hospitalisation_table[year]),0),Hospitalisation_table[[#This Row],[year]])</f>
        <v>2003</v>
      </c>
      <c r="M859" t="str">
        <f>IF(Hospitalisation_table[[#This Row],[Hospital tier]]="?","tier - 2",Hospitalisation_table[[#This Row],[Hospital tier]])</f>
        <v>tier - 1</v>
      </c>
      <c r="N859" t="str">
        <f>IF(Hospitalisation_table[[#This Row],[City tier]]="?","tier - 2",Hospitalisation_table[[#This Row],[City tier]])</f>
        <v>tier - 2</v>
      </c>
      <c r="O859" t="str">
        <f>IF(Hospitalisation_table[[#This Row],[State ID]]="?","Unknown",Hospitalisation_table[[#This Row],[State ID]])</f>
        <v>R1011</v>
      </c>
      <c r="P859" s="20" t="str">
        <f>_xlfn.CONCAT(Hospitalisation_table[[#This Row],[date]],"-",Hospitalisation_table[[#This Row],[Month_Updated]],"-",Hospitalisation_table[[#This Row],[Year_Update]])</f>
        <v>3-Jul-2003</v>
      </c>
      <c r="Q859">
        <f>DATEDIF(Hospitalisation_table[[#This Row],[Date of Birth]],"8-Jun-2023","Y")</f>
        <v>19</v>
      </c>
    </row>
    <row r="860" spans="1:17" x14ac:dyDescent="0.3">
      <c r="A860" t="s">
        <v>24</v>
      </c>
      <c r="B860" t="str">
        <f>IF(Hospitalisation_table[[#This Row],[Customer ID]]="?","UnKnown",Hospitalisation_table[[#This Row],[Customer ID]])</f>
        <v>Id2329</v>
      </c>
      <c r="C860">
        <v>1993</v>
      </c>
      <c r="D860" t="s">
        <v>18</v>
      </c>
      <c r="E860">
        <v>1</v>
      </c>
      <c r="F860">
        <v>0</v>
      </c>
      <c r="G860" s="24">
        <v>650</v>
      </c>
      <c r="H860" t="s">
        <v>12</v>
      </c>
      <c r="I860" t="s">
        <v>12</v>
      </c>
      <c r="J860" t="s">
        <v>13</v>
      </c>
      <c r="K860" t="str">
        <f>IF(Hospitalisation_table[[#This Row],[month]]="?","Sep",Hospitalisation_table[[#This Row],[month]])</f>
        <v>Jun</v>
      </c>
      <c r="L860">
        <f>IF(Hospitalisation_table[[#This Row],[year]] = "?",ROUNDUP(AVERAGE(Hospitalisation_table[year]),0),Hospitalisation_table[[#This Row],[year]])</f>
        <v>1993</v>
      </c>
      <c r="M860" t="str">
        <f>IF(Hospitalisation_table[[#This Row],[Hospital tier]]="?","tier - 2",Hospitalisation_table[[#This Row],[Hospital tier]])</f>
        <v>tier - 3</v>
      </c>
      <c r="N860" t="str">
        <f>IF(Hospitalisation_table[[#This Row],[City tier]]="?","tier - 2",Hospitalisation_table[[#This Row],[City tier]])</f>
        <v>tier - 3</v>
      </c>
      <c r="O860" t="str">
        <f>IF(Hospitalisation_table[[#This Row],[State ID]]="?","Unknown",Hospitalisation_table[[#This Row],[State ID]])</f>
        <v>R1013</v>
      </c>
      <c r="P860" s="20" t="str">
        <f>_xlfn.CONCAT(Hospitalisation_table[[#This Row],[date]],"-",Hospitalisation_table[[#This Row],[Month_Updated]],"-",Hospitalisation_table[[#This Row],[Year_Update]])</f>
        <v>1-Jun-1993</v>
      </c>
      <c r="Q860">
        <f>DATEDIF(Hospitalisation_table[[#This Row],[Date of Birth]],"8-Jun-2023","Y")</f>
        <v>30</v>
      </c>
    </row>
    <row r="861" spans="1:17" x14ac:dyDescent="0.3">
      <c r="A861" t="s">
        <v>25</v>
      </c>
      <c r="B861" t="str">
        <f>IF(Hospitalisation_table[[#This Row],[Customer ID]]="?","UnKnown",Hospitalisation_table[[#This Row],[Customer ID]])</f>
        <v>Id2328</v>
      </c>
      <c r="C861">
        <v>1995</v>
      </c>
      <c r="D861" t="s">
        <v>10</v>
      </c>
      <c r="E861">
        <v>4</v>
      </c>
      <c r="F861">
        <v>0</v>
      </c>
      <c r="G861" s="24">
        <v>650</v>
      </c>
      <c r="H861" t="s">
        <v>12</v>
      </c>
      <c r="I861" t="s">
        <v>12</v>
      </c>
      <c r="J861" t="s">
        <v>13</v>
      </c>
      <c r="K861" t="str">
        <f>IF(Hospitalisation_table[[#This Row],[month]]="?","Sep",Hospitalisation_table[[#This Row],[month]])</f>
        <v>Jul</v>
      </c>
      <c r="L861">
        <f>IF(Hospitalisation_table[[#This Row],[year]] = "?",ROUNDUP(AVERAGE(Hospitalisation_table[year]),0),Hospitalisation_table[[#This Row],[year]])</f>
        <v>1995</v>
      </c>
      <c r="M861" t="str">
        <f>IF(Hospitalisation_table[[#This Row],[Hospital tier]]="?","tier - 2",Hospitalisation_table[[#This Row],[Hospital tier]])</f>
        <v>tier - 3</v>
      </c>
      <c r="N861" t="str">
        <f>IF(Hospitalisation_table[[#This Row],[City tier]]="?","tier - 2",Hospitalisation_table[[#This Row],[City tier]])</f>
        <v>tier - 3</v>
      </c>
      <c r="O861" t="str">
        <f>IF(Hospitalisation_table[[#This Row],[State ID]]="?","Unknown",Hospitalisation_table[[#This Row],[State ID]])</f>
        <v>R1013</v>
      </c>
      <c r="P861" s="20" t="str">
        <f>_xlfn.CONCAT(Hospitalisation_table[[#This Row],[date]],"-",Hospitalisation_table[[#This Row],[Month_Updated]],"-",Hospitalisation_table[[#This Row],[Year_Update]])</f>
        <v>4-Jul-1995</v>
      </c>
      <c r="Q861">
        <f>DATEDIF(Hospitalisation_table[[#This Row],[Date of Birth]],"8-Jun-2023","Y")</f>
        <v>27</v>
      </c>
    </row>
    <row r="862" spans="1:17" x14ac:dyDescent="0.3">
      <c r="A862" t="s">
        <v>26</v>
      </c>
      <c r="B862" t="str">
        <f>IF(Hospitalisation_table[[#This Row],[Customer ID]]="?","UnKnown",Hospitalisation_table[[#This Row],[Customer ID]])</f>
        <v>Id2327</v>
      </c>
      <c r="C862">
        <v>2002</v>
      </c>
      <c r="D862" t="s">
        <v>15</v>
      </c>
      <c r="E862">
        <v>29</v>
      </c>
      <c r="F862">
        <v>0</v>
      </c>
      <c r="G862" s="24">
        <v>668</v>
      </c>
      <c r="H862" t="s">
        <v>12</v>
      </c>
      <c r="I862" t="s">
        <v>11</v>
      </c>
      <c r="J862" t="s">
        <v>23</v>
      </c>
      <c r="K862" t="str">
        <f>IF(Hospitalisation_table[[#This Row],[month]]="?","Sep",Hospitalisation_table[[#This Row],[month]])</f>
        <v>Nov</v>
      </c>
      <c r="L862">
        <f>IF(Hospitalisation_table[[#This Row],[year]] = "?",ROUNDUP(AVERAGE(Hospitalisation_table[year]),0),Hospitalisation_table[[#This Row],[year]])</f>
        <v>2002</v>
      </c>
      <c r="M862" t="str">
        <f>IF(Hospitalisation_table[[#This Row],[Hospital tier]]="?","tier - 2",Hospitalisation_table[[#This Row],[Hospital tier]])</f>
        <v>tier - 3</v>
      </c>
      <c r="N862" t="str">
        <f>IF(Hospitalisation_table[[#This Row],[City tier]]="?","tier - 2",Hospitalisation_table[[#This Row],[City tier]])</f>
        <v>tier - 2</v>
      </c>
      <c r="O862" t="str">
        <f>IF(Hospitalisation_table[[#This Row],[State ID]]="?","Unknown",Hospitalisation_table[[#This Row],[State ID]])</f>
        <v>R1012</v>
      </c>
      <c r="P862" s="20" t="str">
        <f>_xlfn.CONCAT(Hospitalisation_table[[#This Row],[date]],"-",Hospitalisation_table[[#This Row],[Month_Updated]],"-",Hospitalisation_table[[#This Row],[Year_Update]])</f>
        <v>29-Nov-2002</v>
      </c>
      <c r="Q862">
        <f>DATEDIF(Hospitalisation_table[[#This Row],[Date of Birth]],"8-Jun-2023","Y")</f>
        <v>20</v>
      </c>
    </row>
    <row r="863" spans="1:17" x14ac:dyDescent="0.3">
      <c r="A863" t="s">
        <v>27</v>
      </c>
      <c r="B863" t="str">
        <f>IF(Hospitalisation_table[[#This Row],[Customer ID]]="?","UnKnown",Hospitalisation_table[[#This Row],[Customer ID]])</f>
        <v>Id2326</v>
      </c>
      <c r="C863">
        <v>1997</v>
      </c>
      <c r="D863" t="s">
        <v>15</v>
      </c>
      <c r="E863">
        <v>9</v>
      </c>
      <c r="F863">
        <v>0</v>
      </c>
      <c r="G863" s="24">
        <v>670</v>
      </c>
      <c r="H863" t="s">
        <v>12</v>
      </c>
      <c r="I863" t="s">
        <v>12</v>
      </c>
      <c r="J863" t="s">
        <v>13</v>
      </c>
      <c r="K863" t="str">
        <f>IF(Hospitalisation_table[[#This Row],[month]]="?","Sep",Hospitalisation_table[[#This Row],[month]])</f>
        <v>Nov</v>
      </c>
      <c r="L863">
        <f>IF(Hospitalisation_table[[#This Row],[year]] = "?",ROUNDUP(AVERAGE(Hospitalisation_table[year]),0),Hospitalisation_table[[#This Row],[year]])</f>
        <v>1997</v>
      </c>
      <c r="M863" t="str">
        <f>IF(Hospitalisation_table[[#This Row],[Hospital tier]]="?","tier - 2",Hospitalisation_table[[#This Row],[Hospital tier]])</f>
        <v>tier - 3</v>
      </c>
      <c r="N863" t="str">
        <f>IF(Hospitalisation_table[[#This Row],[City tier]]="?","tier - 2",Hospitalisation_table[[#This Row],[City tier]])</f>
        <v>tier - 3</v>
      </c>
      <c r="O863" t="str">
        <f>IF(Hospitalisation_table[[#This Row],[State ID]]="?","Unknown",Hospitalisation_table[[#This Row],[State ID]])</f>
        <v>R1013</v>
      </c>
      <c r="P863" s="20" t="str">
        <f>_xlfn.CONCAT(Hospitalisation_table[[#This Row],[date]],"-",Hospitalisation_table[[#This Row],[Month_Updated]],"-",Hospitalisation_table[[#This Row],[Year_Update]])</f>
        <v>9-Nov-1997</v>
      </c>
      <c r="Q863">
        <f>DATEDIF(Hospitalisation_table[[#This Row],[Date of Birth]],"8-Jun-2023","Y")</f>
        <v>25</v>
      </c>
    </row>
    <row r="864" spans="1:17" x14ac:dyDescent="0.3">
      <c r="A864" t="s">
        <v>28</v>
      </c>
      <c r="B864" t="str">
        <f>IF(Hospitalisation_table[[#This Row],[Customer ID]]="?","UnKnown",Hospitalisation_table[[#This Row],[Customer ID]])</f>
        <v>Id2325</v>
      </c>
      <c r="C864">
        <v>2001</v>
      </c>
      <c r="D864" t="s">
        <v>20</v>
      </c>
      <c r="E864">
        <v>12</v>
      </c>
      <c r="F864">
        <v>0</v>
      </c>
      <c r="G864" s="24">
        <v>687.54</v>
      </c>
      <c r="H864" t="s">
        <v>12</v>
      </c>
      <c r="I864" t="s">
        <v>11</v>
      </c>
      <c r="J864" t="s">
        <v>13</v>
      </c>
      <c r="K864" t="str">
        <f>IF(Hospitalisation_table[[#This Row],[month]]="?","Sep",Hospitalisation_table[[#This Row],[month]])</f>
        <v>Sep</v>
      </c>
      <c r="L864">
        <f>IF(Hospitalisation_table[[#This Row],[year]] = "?",ROUNDUP(AVERAGE(Hospitalisation_table[year]),0),Hospitalisation_table[[#This Row],[year]])</f>
        <v>2001</v>
      </c>
      <c r="M864" t="str">
        <f>IF(Hospitalisation_table[[#This Row],[Hospital tier]]="?","tier - 2",Hospitalisation_table[[#This Row],[Hospital tier]])</f>
        <v>tier - 3</v>
      </c>
      <c r="N864" t="str">
        <f>IF(Hospitalisation_table[[#This Row],[City tier]]="?","tier - 2",Hospitalisation_table[[#This Row],[City tier]])</f>
        <v>tier - 2</v>
      </c>
      <c r="O864" t="str">
        <f>IF(Hospitalisation_table[[#This Row],[State ID]]="?","Unknown",Hospitalisation_table[[#This Row],[State ID]])</f>
        <v>R1013</v>
      </c>
      <c r="P864" s="20" t="str">
        <f>_xlfn.CONCAT(Hospitalisation_table[[#This Row],[date]],"-",Hospitalisation_table[[#This Row],[Month_Updated]],"-",Hospitalisation_table[[#This Row],[Year_Update]])</f>
        <v>12-Sep-2001</v>
      </c>
      <c r="Q864">
        <f>DATEDIF(Hospitalisation_table[[#This Row],[Date of Birth]],"8-Jun-2023","Y")</f>
        <v>21</v>
      </c>
    </row>
    <row r="865" spans="1:17" x14ac:dyDescent="0.3">
      <c r="A865" t="s">
        <v>29</v>
      </c>
      <c r="B865" t="str">
        <f>IF(Hospitalisation_table[[#This Row],[Customer ID]]="?","UnKnown",Hospitalisation_table[[#This Row],[Customer ID]])</f>
        <v>Id2324</v>
      </c>
      <c r="C865">
        <v>1999</v>
      </c>
      <c r="D865" t="s">
        <v>30</v>
      </c>
      <c r="E865">
        <v>26</v>
      </c>
      <c r="F865">
        <v>0</v>
      </c>
      <c r="G865" s="24">
        <v>700</v>
      </c>
      <c r="H865" t="s">
        <v>31</v>
      </c>
      <c r="I865" t="s">
        <v>12</v>
      </c>
      <c r="J865" t="s">
        <v>13</v>
      </c>
      <c r="K865" t="str">
        <f>IF(Hospitalisation_table[[#This Row],[month]]="?","Sep",Hospitalisation_table[[#This Row],[month]])</f>
        <v>Dec</v>
      </c>
      <c r="L865">
        <f>IF(Hospitalisation_table[[#This Row],[year]] = "?",ROUNDUP(AVERAGE(Hospitalisation_table[year]),0),Hospitalisation_table[[#This Row],[year]])</f>
        <v>1999</v>
      </c>
      <c r="M865" t="str">
        <f>IF(Hospitalisation_table[[#This Row],[Hospital tier]]="?","tier - 2",Hospitalisation_table[[#This Row],[Hospital tier]])</f>
        <v>tier - 2</v>
      </c>
      <c r="N865" t="str">
        <f>IF(Hospitalisation_table[[#This Row],[City tier]]="?","tier - 2",Hospitalisation_table[[#This Row],[City tier]])</f>
        <v>tier - 3</v>
      </c>
      <c r="O865" t="str">
        <f>IF(Hospitalisation_table[[#This Row],[State ID]]="?","Unknown",Hospitalisation_table[[#This Row],[State ID]])</f>
        <v>R1013</v>
      </c>
      <c r="P865" s="20" t="str">
        <f>_xlfn.CONCAT(Hospitalisation_table[[#This Row],[date]],"-",Hospitalisation_table[[#This Row],[Month_Updated]],"-",Hospitalisation_table[[#This Row],[Year_Update]])</f>
        <v>26-Dec-1999</v>
      </c>
      <c r="Q865">
        <f>DATEDIF(Hospitalisation_table[[#This Row],[Date of Birth]],"8-Jun-2023","Y")</f>
        <v>23</v>
      </c>
    </row>
    <row r="866" spans="1:17" x14ac:dyDescent="0.3">
      <c r="A866" t="s">
        <v>32</v>
      </c>
      <c r="B866" t="str">
        <f>IF(Hospitalisation_table[[#This Row],[Customer ID]]="?","UnKnown",Hospitalisation_table[[#This Row],[Customer ID]])</f>
        <v>Id2323</v>
      </c>
      <c r="C866">
        <v>1999</v>
      </c>
      <c r="D866" t="s">
        <v>30</v>
      </c>
      <c r="E866">
        <v>14</v>
      </c>
      <c r="F866">
        <v>0</v>
      </c>
      <c r="G866" s="24">
        <v>722.99</v>
      </c>
      <c r="H866" t="s">
        <v>12</v>
      </c>
      <c r="I866" t="s">
        <v>16</v>
      </c>
      <c r="J866" t="s">
        <v>13</v>
      </c>
      <c r="K866" t="str">
        <f>IF(Hospitalisation_table[[#This Row],[month]]="?","Sep",Hospitalisation_table[[#This Row],[month]])</f>
        <v>Dec</v>
      </c>
      <c r="L866">
        <f>IF(Hospitalisation_table[[#This Row],[year]] = "?",ROUNDUP(AVERAGE(Hospitalisation_table[year]),0),Hospitalisation_table[[#This Row],[year]])</f>
        <v>1999</v>
      </c>
      <c r="M866" t="str">
        <f>IF(Hospitalisation_table[[#This Row],[Hospital tier]]="?","tier - 2",Hospitalisation_table[[#This Row],[Hospital tier]])</f>
        <v>tier - 3</v>
      </c>
      <c r="N866" t="str">
        <f>IF(Hospitalisation_table[[#This Row],[City tier]]="?","tier - 2",Hospitalisation_table[[#This Row],[City tier]])</f>
        <v>tier - 1</v>
      </c>
      <c r="O866" t="str">
        <f>IF(Hospitalisation_table[[#This Row],[State ID]]="?","Unknown",Hospitalisation_table[[#This Row],[State ID]])</f>
        <v>R1013</v>
      </c>
      <c r="P866" s="20" t="str">
        <f>_xlfn.CONCAT(Hospitalisation_table[[#This Row],[date]],"-",Hospitalisation_table[[#This Row],[Month_Updated]],"-",Hospitalisation_table[[#This Row],[Year_Update]])</f>
        <v>14-Dec-1999</v>
      </c>
      <c r="Q866">
        <f>DATEDIF(Hospitalisation_table[[#This Row],[Date of Birth]],"8-Jun-2023","Y")</f>
        <v>23</v>
      </c>
    </row>
    <row r="867" spans="1:17" x14ac:dyDescent="0.3">
      <c r="A867" t="s">
        <v>33</v>
      </c>
      <c r="B867" t="str">
        <f>IF(Hospitalisation_table[[#This Row],[Customer ID]]="?","UnKnown",Hospitalisation_table[[#This Row],[Customer ID]])</f>
        <v>Id2322</v>
      </c>
      <c r="C867">
        <v>2002</v>
      </c>
      <c r="D867" t="s">
        <v>31</v>
      </c>
      <c r="E867">
        <v>19</v>
      </c>
      <c r="F867">
        <v>0</v>
      </c>
      <c r="G867" s="24">
        <v>750</v>
      </c>
      <c r="H867" t="s">
        <v>12</v>
      </c>
      <c r="I867" t="s">
        <v>16</v>
      </c>
      <c r="J867" t="s">
        <v>23</v>
      </c>
      <c r="K867" t="str">
        <f>IF(Hospitalisation_table[[#This Row],[month]]="?","Sep",Hospitalisation_table[[#This Row],[month]])</f>
        <v>Sep</v>
      </c>
      <c r="L867">
        <f>IF(Hospitalisation_table[[#This Row],[year]] = "?",ROUNDUP(AVERAGE(Hospitalisation_table[year]),0),Hospitalisation_table[[#This Row],[year]])</f>
        <v>2002</v>
      </c>
      <c r="M867" t="str">
        <f>IF(Hospitalisation_table[[#This Row],[Hospital tier]]="?","tier - 2",Hospitalisation_table[[#This Row],[Hospital tier]])</f>
        <v>tier - 3</v>
      </c>
      <c r="N867" t="str">
        <f>IF(Hospitalisation_table[[#This Row],[City tier]]="?","tier - 2",Hospitalisation_table[[#This Row],[City tier]])</f>
        <v>tier - 1</v>
      </c>
      <c r="O867" t="str">
        <f>IF(Hospitalisation_table[[#This Row],[State ID]]="?","Unknown",Hospitalisation_table[[#This Row],[State ID]])</f>
        <v>R1012</v>
      </c>
      <c r="P867" s="20" t="str">
        <f>_xlfn.CONCAT(Hospitalisation_table[[#This Row],[date]],"-",Hospitalisation_table[[#This Row],[Month_Updated]],"-",Hospitalisation_table[[#This Row],[Year_Update]])</f>
        <v>19-Sep-2002</v>
      </c>
      <c r="Q867">
        <f>DATEDIF(Hospitalisation_table[[#This Row],[Date of Birth]],"8-Jun-2023","Y")</f>
        <v>20</v>
      </c>
    </row>
    <row r="868" spans="1:17" x14ac:dyDescent="0.3">
      <c r="A868" t="s">
        <v>34</v>
      </c>
      <c r="B868" t="str">
        <f>IF(Hospitalisation_table[[#This Row],[Customer ID]]="?","UnKnown",Hospitalisation_table[[#This Row],[Customer ID]])</f>
        <v>Id2321</v>
      </c>
      <c r="C868">
        <v>1993</v>
      </c>
      <c r="D868" t="s">
        <v>35</v>
      </c>
      <c r="E868">
        <v>9</v>
      </c>
      <c r="F868">
        <v>0</v>
      </c>
      <c r="G868" s="24">
        <v>760</v>
      </c>
      <c r="H868" t="s">
        <v>12</v>
      </c>
      <c r="I868" t="s">
        <v>16</v>
      </c>
      <c r="J868" t="s">
        <v>13</v>
      </c>
      <c r="K868" t="str">
        <f>IF(Hospitalisation_table[[#This Row],[month]]="?","Sep",Hospitalisation_table[[#This Row],[month]])</f>
        <v>Aug</v>
      </c>
      <c r="L868">
        <f>IF(Hospitalisation_table[[#This Row],[year]] = "?",ROUNDUP(AVERAGE(Hospitalisation_table[year]),0),Hospitalisation_table[[#This Row],[year]])</f>
        <v>1993</v>
      </c>
      <c r="M868" t="str">
        <f>IF(Hospitalisation_table[[#This Row],[Hospital tier]]="?","tier - 2",Hospitalisation_table[[#This Row],[Hospital tier]])</f>
        <v>tier - 3</v>
      </c>
      <c r="N868" t="str">
        <f>IF(Hospitalisation_table[[#This Row],[City tier]]="?","tier - 2",Hospitalisation_table[[#This Row],[City tier]])</f>
        <v>tier - 1</v>
      </c>
      <c r="O868" t="str">
        <f>IF(Hospitalisation_table[[#This Row],[State ID]]="?","Unknown",Hospitalisation_table[[#This Row],[State ID]])</f>
        <v>R1013</v>
      </c>
      <c r="P868" s="20" t="str">
        <f>_xlfn.CONCAT(Hospitalisation_table[[#This Row],[date]],"-",Hospitalisation_table[[#This Row],[Month_Updated]],"-",Hospitalisation_table[[#This Row],[Year_Update]])</f>
        <v>9-Aug-1993</v>
      </c>
      <c r="Q868">
        <f>DATEDIF(Hospitalisation_table[[#This Row],[Date of Birth]],"8-Jun-2023","Y")</f>
        <v>29</v>
      </c>
    </row>
    <row r="869" spans="1:17" x14ac:dyDescent="0.3">
      <c r="A869" t="s">
        <v>36</v>
      </c>
      <c r="B869" t="str">
        <f>IF(Hospitalisation_table[[#This Row],[Customer ID]]="?","UnKnown",Hospitalisation_table[[#This Row],[Customer ID]])</f>
        <v>Id2320</v>
      </c>
      <c r="C869">
        <v>1996</v>
      </c>
      <c r="D869" t="s">
        <v>37</v>
      </c>
      <c r="E869">
        <v>22</v>
      </c>
      <c r="F869">
        <v>0</v>
      </c>
      <c r="G869" s="24">
        <v>760</v>
      </c>
      <c r="H869" t="s">
        <v>12</v>
      </c>
      <c r="I869" t="s">
        <v>12</v>
      </c>
      <c r="J869" t="s">
        <v>13</v>
      </c>
      <c r="K869" t="str">
        <f>IF(Hospitalisation_table[[#This Row],[month]]="?","Sep",Hospitalisation_table[[#This Row],[month]])</f>
        <v>Oct</v>
      </c>
      <c r="L869">
        <f>IF(Hospitalisation_table[[#This Row],[year]] = "?",ROUNDUP(AVERAGE(Hospitalisation_table[year]),0),Hospitalisation_table[[#This Row],[year]])</f>
        <v>1996</v>
      </c>
      <c r="M869" t="str">
        <f>IF(Hospitalisation_table[[#This Row],[Hospital tier]]="?","tier - 2",Hospitalisation_table[[#This Row],[Hospital tier]])</f>
        <v>tier - 3</v>
      </c>
      <c r="N869" t="str">
        <f>IF(Hospitalisation_table[[#This Row],[City tier]]="?","tier - 2",Hospitalisation_table[[#This Row],[City tier]])</f>
        <v>tier - 3</v>
      </c>
      <c r="O869" t="str">
        <f>IF(Hospitalisation_table[[#This Row],[State ID]]="?","Unknown",Hospitalisation_table[[#This Row],[State ID]])</f>
        <v>R1013</v>
      </c>
      <c r="P869" s="20" t="str">
        <f>_xlfn.CONCAT(Hospitalisation_table[[#This Row],[date]],"-",Hospitalisation_table[[#This Row],[Month_Updated]],"-",Hospitalisation_table[[#This Row],[Year_Update]])</f>
        <v>22-Oct-1996</v>
      </c>
      <c r="Q869">
        <f>DATEDIF(Hospitalisation_table[[#This Row],[Date of Birth]],"8-Jun-2023","Y")</f>
        <v>26</v>
      </c>
    </row>
    <row r="870" spans="1:17" x14ac:dyDescent="0.3">
      <c r="A870" t="s">
        <v>2141</v>
      </c>
      <c r="B870" t="str">
        <f>IF(Hospitalisation_table[[#This Row],[Customer ID]]="?","UnKnown",Hospitalisation_table[[#This Row],[Customer ID]])</f>
        <v>Id232</v>
      </c>
      <c r="C870">
        <v>1995</v>
      </c>
      <c r="D870" t="s">
        <v>30</v>
      </c>
      <c r="E870">
        <v>27</v>
      </c>
      <c r="F870">
        <v>1</v>
      </c>
      <c r="G870" s="24">
        <v>34806.47</v>
      </c>
      <c r="H870" t="s">
        <v>16</v>
      </c>
      <c r="I870" t="s">
        <v>11</v>
      </c>
      <c r="J870" t="s">
        <v>13</v>
      </c>
      <c r="K870" t="str">
        <f>IF(Hospitalisation_table[[#This Row],[month]]="?","Sep",Hospitalisation_table[[#This Row],[month]])</f>
        <v>Dec</v>
      </c>
      <c r="L870">
        <f>IF(Hospitalisation_table[[#This Row],[year]] = "?",ROUNDUP(AVERAGE(Hospitalisation_table[year]),0),Hospitalisation_table[[#This Row],[year]])</f>
        <v>1995</v>
      </c>
      <c r="M870" t="str">
        <f>IF(Hospitalisation_table[[#This Row],[Hospital tier]]="?","tier - 2",Hospitalisation_table[[#This Row],[Hospital tier]])</f>
        <v>tier - 1</v>
      </c>
      <c r="N870" t="str">
        <f>IF(Hospitalisation_table[[#This Row],[City tier]]="?","tier - 2",Hospitalisation_table[[#This Row],[City tier]])</f>
        <v>tier - 2</v>
      </c>
      <c r="O870" t="str">
        <f>IF(Hospitalisation_table[[#This Row],[State ID]]="?","Unknown",Hospitalisation_table[[#This Row],[State ID]])</f>
        <v>R1013</v>
      </c>
      <c r="P870" s="20" t="str">
        <f>_xlfn.CONCAT(Hospitalisation_table[[#This Row],[date]],"-",Hospitalisation_table[[#This Row],[Month_Updated]],"-",Hospitalisation_table[[#This Row],[Year_Update]])</f>
        <v>27-Dec-1995</v>
      </c>
      <c r="Q870">
        <f>DATEDIF(Hospitalisation_table[[#This Row],[Date of Birth]],"8-Jun-2023","Y")</f>
        <v>27</v>
      </c>
    </row>
    <row r="871" spans="1:17" x14ac:dyDescent="0.3">
      <c r="A871" t="s">
        <v>38</v>
      </c>
      <c r="B871" t="str">
        <f>IF(Hospitalisation_table[[#This Row],[Customer ID]]="?","UnKnown",Hospitalisation_table[[#This Row],[Customer ID]])</f>
        <v>Id2319</v>
      </c>
      <c r="C871">
        <v>1993</v>
      </c>
      <c r="D871" t="s">
        <v>18</v>
      </c>
      <c r="E871">
        <v>28</v>
      </c>
      <c r="F871">
        <v>0</v>
      </c>
      <c r="G871" s="24">
        <v>770</v>
      </c>
      <c r="H871" t="s">
        <v>12</v>
      </c>
      <c r="I871" t="s">
        <v>12</v>
      </c>
      <c r="J871" t="s">
        <v>13</v>
      </c>
      <c r="K871" t="str">
        <f>IF(Hospitalisation_table[[#This Row],[month]]="?","Sep",Hospitalisation_table[[#This Row],[month]])</f>
        <v>Jun</v>
      </c>
      <c r="L871">
        <f>IF(Hospitalisation_table[[#This Row],[year]] = "?",ROUNDUP(AVERAGE(Hospitalisation_table[year]),0),Hospitalisation_table[[#This Row],[year]])</f>
        <v>1993</v>
      </c>
      <c r="M871" t="str">
        <f>IF(Hospitalisation_table[[#This Row],[Hospital tier]]="?","tier - 2",Hospitalisation_table[[#This Row],[Hospital tier]])</f>
        <v>tier - 3</v>
      </c>
      <c r="N871" t="str">
        <f>IF(Hospitalisation_table[[#This Row],[City tier]]="?","tier - 2",Hospitalisation_table[[#This Row],[City tier]])</f>
        <v>tier - 3</v>
      </c>
      <c r="O871" t="str">
        <f>IF(Hospitalisation_table[[#This Row],[State ID]]="?","Unknown",Hospitalisation_table[[#This Row],[State ID]])</f>
        <v>R1013</v>
      </c>
      <c r="P871" s="20" t="str">
        <f>_xlfn.CONCAT(Hospitalisation_table[[#This Row],[date]],"-",Hospitalisation_table[[#This Row],[Month_Updated]],"-",Hospitalisation_table[[#This Row],[Year_Update]])</f>
        <v>28-Jun-1993</v>
      </c>
      <c r="Q871">
        <f>DATEDIF(Hospitalisation_table[[#This Row],[Date of Birth]],"8-Jun-2023","Y")</f>
        <v>29</v>
      </c>
    </row>
    <row r="872" spans="1:17" x14ac:dyDescent="0.3">
      <c r="A872" t="s">
        <v>39</v>
      </c>
      <c r="B872" t="str">
        <f>IF(Hospitalisation_table[[#This Row],[Customer ID]]="?","UnKnown",Hospitalisation_table[[#This Row],[Customer ID]])</f>
        <v>Id2318</v>
      </c>
      <c r="C872">
        <v>1996</v>
      </c>
      <c r="D872" t="s">
        <v>31</v>
      </c>
      <c r="E872">
        <v>18</v>
      </c>
      <c r="F872">
        <v>0</v>
      </c>
      <c r="G872" s="24">
        <v>770.38</v>
      </c>
      <c r="H872" t="s">
        <v>12</v>
      </c>
      <c r="I872" t="s">
        <v>31</v>
      </c>
      <c r="J872" t="s">
        <v>23</v>
      </c>
      <c r="K872" t="str">
        <f>IF(Hospitalisation_table[[#This Row],[month]]="?","Sep",Hospitalisation_table[[#This Row],[month]])</f>
        <v>Sep</v>
      </c>
      <c r="L872">
        <f>IF(Hospitalisation_table[[#This Row],[year]] = "?",ROUNDUP(AVERAGE(Hospitalisation_table[year]),0),Hospitalisation_table[[#This Row],[year]])</f>
        <v>1996</v>
      </c>
      <c r="M872" t="str">
        <f>IF(Hospitalisation_table[[#This Row],[Hospital tier]]="?","tier - 2",Hospitalisation_table[[#This Row],[Hospital tier]])</f>
        <v>tier - 3</v>
      </c>
      <c r="N872" t="str">
        <f>IF(Hospitalisation_table[[#This Row],[City tier]]="?","tier - 2",Hospitalisation_table[[#This Row],[City tier]])</f>
        <v>tier - 2</v>
      </c>
      <c r="O872" t="str">
        <f>IF(Hospitalisation_table[[#This Row],[State ID]]="?","Unknown",Hospitalisation_table[[#This Row],[State ID]])</f>
        <v>R1012</v>
      </c>
      <c r="P872" s="20" t="str">
        <f>_xlfn.CONCAT(Hospitalisation_table[[#This Row],[date]],"-",Hospitalisation_table[[#This Row],[Month_Updated]],"-",Hospitalisation_table[[#This Row],[Year_Update]])</f>
        <v>18-Sep-1996</v>
      </c>
      <c r="Q872">
        <f>DATEDIF(Hospitalisation_table[[#This Row],[Date of Birth]],"8-Jun-2023","Y")</f>
        <v>26</v>
      </c>
    </row>
    <row r="873" spans="1:17" x14ac:dyDescent="0.3">
      <c r="A873" t="s">
        <v>40</v>
      </c>
      <c r="B873" t="str">
        <f>IF(Hospitalisation_table[[#This Row],[Customer ID]]="?","UnKnown",Hospitalisation_table[[#This Row],[Customer ID]])</f>
        <v>Id2317</v>
      </c>
      <c r="C873">
        <v>1995</v>
      </c>
      <c r="D873" t="s">
        <v>30</v>
      </c>
      <c r="E873">
        <v>7</v>
      </c>
      <c r="F873">
        <v>0</v>
      </c>
      <c r="G873" s="24">
        <v>773.54</v>
      </c>
      <c r="H873" t="s">
        <v>12</v>
      </c>
      <c r="I873" t="s">
        <v>11</v>
      </c>
      <c r="J873" t="s">
        <v>13</v>
      </c>
      <c r="K873" t="str">
        <f>IF(Hospitalisation_table[[#This Row],[month]]="?","Sep",Hospitalisation_table[[#This Row],[month]])</f>
        <v>Dec</v>
      </c>
      <c r="L873">
        <f>IF(Hospitalisation_table[[#This Row],[year]] = "?",ROUNDUP(AVERAGE(Hospitalisation_table[year]),0),Hospitalisation_table[[#This Row],[year]])</f>
        <v>1995</v>
      </c>
      <c r="M873" t="str">
        <f>IF(Hospitalisation_table[[#This Row],[Hospital tier]]="?","tier - 2",Hospitalisation_table[[#This Row],[Hospital tier]])</f>
        <v>tier - 3</v>
      </c>
      <c r="N873" t="str">
        <f>IF(Hospitalisation_table[[#This Row],[City tier]]="?","tier - 2",Hospitalisation_table[[#This Row],[City tier]])</f>
        <v>tier - 2</v>
      </c>
      <c r="O873" t="str">
        <f>IF(Hospitalisation_table[[#This Row],[State ID]]="?","Unknown",Hospitalisation_table[[#This Row],[State ID]])</f>
        <v>R1013</v>
      </c>
      <c r="P873" s="20" t="str">
        <f>_xlfn.CONCAT(Hospitalisation_table[[#This Row],[date]],"-",Hospitalisation_table[[#This Row],[Month_Updated]],"-",Hospitalisation_table[[#This Row],[Year_Update]])</f>
        <v>7-Dec-1995</v>
      </c>
      <c r="Q873">
        <f>DATEDIF(Hospitalisation_table[[#This Row],[Date of Birth]],"8-Jun-2023","Y")</f>
        <v>27</v>
      </c>
    </row>
    <row r="874" spans="1:17" x14ac:dyDescent="0.3">
      <c r="A874" t="s">
        <v>41</v>
      </c>
      <c r="B874" t="str">
        <f>IF(Hospitalisation_table[[#This Row],[Customer ID]]="?","UnKnown",Hospitalisation_table[[#This Row],[Customer ID]])</f>
        <v>Id2316</v>
      </c>
      <c r="C874">
        <v>2004</v>
      </c>
      <c r="D874" t="s">
        <v>37</v>
      </c>
      <c r="E874">
        <v>7</v>
      </c>
      <c r="F874">
        <v>0</v>
      </c>
      <c r="G874" s="24">
        <v>830.52</v>
      </c>
      <c r="H874" t="s">
        <v>12</v>
      </c>
      <c r="I874" t="s">
        <v>11</v>
      </c>
      <c r="J874" t="s">
        <v>42</v>
      </c>
      <c r="K874" t="str">
        <f>IF(Hospitalisation_table[[#This Row],[month]]="?","Sep",Hospitalisation_table[[#This Row],[month]])</f>
        <v>Oct</v>
      </c>
      <c r="L874">
        <f>IF(Hospitalisation_table[[#This Row],[year]] = "?",ROUNDUP(AVERAGE(Hospitalisation_table[year]),0),Hospitalisation_table[[#This Row],[year]])</f>
        <v>2004</v>
      </c>
      <c r="M874" t="str">
        <f>IF(Hospitalisation_table[[#This Row],[Hospital tier]]="?","tier - 2",Hospitalisation_table[[#This Row],[Hospital tier]])</f>
        <v>tier - 3</v>
      </c>
      <c r="N874" t="str">
        <f>IF(Hospitalisation_table[[#This Row],[City tier]]="?","tier - 2",Hospitalisation_table[[#This Row],[City tier]])</f>
        <v>tier - 2</v>
      </c>
      <c r="O874" t="str">
        <f>IF(Hospitalisation_table[[#This Row],[State ID]]="?","Unknown",Hospitalisation_table[[#This Row],[State ID]])</f>
        <v>R1011</v>
      </c>
      <c r="P874" s="20" t="str">
        <f>_xlfn.CONCAT(Hospitalisation_table[[#This Row],[date]],"-",Hospitalisation_table[[#This Row],[Month_Updated]],"-",Hospitalisation_table[[#This Row],[Year_Update]])</f>
        <v>7-Oct-2004</v>
      </c>
      <c r="Q874">
        <f>DATEDIF(Hospitalisation_table[[#This Row],[Date of Birth]],"8-Jun-2023","Y")</f>
        <v>18</v>
      </c>
    </row>
    <row r="875" spans="1:17" x14ac:dyDescent="0.3">
      <c r="A875" t="s">
        <v>43</v>
      </c>
      <c r="B875" t="str">
        <f>IF(Hospitalisation_table[[#This Row],[Customer ID]]="?","UnKnown",Hospitalisation_table[[#This Row],[Customer ID]])</f>
        <v>Id2315</v>
      </c>
      <c r="C875">
        <v>2000</v>
      </c>
      <c r="D875" t="s">
        <v>15</v>
      </c>
      <c r="E875">
        <v>18</v>
      </c>
      <c r="F875">
        <v>0</v>
      </c>
      <c r="G875" s="24">
        <v>865.41</v>
      </c>
      <c r="H875" t="s">
        <v>12</v>
      </c>
      <c r="I875" t="s">
        <v>16</v>
      </c>
      <c r="J875" t="s">
        <v>13</v>
      </c>
      <c r="K875" t="str">
        <f>IF(Hospitalisation_table[[#This Row],[month]]="?","Sep",Hospitalisation_table[[#This Row],[month]])</f>
        <v>Nov</v>
      </c>
      <c r="L875">
        <f>IF(Hospitalisation_table[[#This Row],[year]] = "?",ROUNDUP(AVERAGE(Hospitalisation_table[year]),0),Hospitalisation_table[[#This Row],[year]])</f>
        <v>2000</v>
      </c>
      <c r="M875" t="str">
        <f>IF(Hospitalisation_table[[#This Row],[Hospital tier]]="?","tier - 2",Hospitalisation_table[[#This Row],[Hospital tier]])</f>
        <v>tier - 3</v>
      </c>
      <c r="N875" t="str">
        <f>IF(Hospitalisation_table[[#This Row],[City tier]]="?","tier - 2",Hospitalisation_table[[#This Row],[City tier]])</f>
        <v>tier - 1</v>
      </c>
      <c r="O875" t="str">
        <f>IF(Hospitalisation_table[[#This Row],[State ID]]="?","Unknown",Hospitalisation_table[[#This Row],[State ID]])</f>
        <v>R1013</v>
      </c>
      <c r="P875" s="20" t="str">
        <f>_xlfn.CONCAT(Hospitalisation_table[[#This Row],[date]],"-",Hospitalisation_table[[#This Row],[Month_Updated]],"-",Hospitalisation_table[[#This Row],[Year_Update]])</f>
        <v>18-Nov-2000</v>
      </c>
      <c r="Q875">
        <f>DATEDIF(Hospitalisation_table[[#This Row],[Date of Birth]],"8-Jun-2023","Y")</f>
        <v>22</v>
      </c>
    </row>
    <row r="876" spans="1:17" x14ac:dyDescent="0.3">
      <c r="A876" t="s">
        <v>44</v>
      </c>
      <c r="B876" t="str">
        <f>IF(Hospitalisation_table[[#This Row],[Customer ID]]="?","UnKnown",Hospitalisation_table[[#This Row],[Customer ID]])</f>
        <v>Id2314</v>
      </c>
      <c r="C876">
        <v>1993</v>
      </c>
      <c r="D876" t="s">
        <v>15</v>
      </c>
      <c r="E876">
        <v>27</v>
      </c>
      <c r="F876">
        <v>0</v>
      </c>
      <c r="G876" s="24">
        <v>896.21</v>
      </c>
      <c r="H876" t="s">
        <v>12</v>
      </c>
      <c r="I876" t="s">
        <v>16</v>
      </c>
      <c r="J876" t="s">
        <v>13</v>
      </c>
      <c r="K876" t="str">
        <f>IF(Hospitalisation_table[[#This Row],[month]]="?","Sep",Hospitalisation_table[[#This Row],[month]])</f>
        <v>Nov</v>
      </c>
      <c r="L876">
        <f>IF(Hospitalisation_table[[#This Row],[year]] = "?",ROUNDUP(AVERAGE(Hospitalisation_table[year]),0),Hospitalisation_table[[#This Row],[year]])</f>
        <v>1993</v>
      </c>
      <c r="M876" t="str">
        <f>IF(Hospitalisation_table[[#This Row],[Hospital tier]]="?","tier - 2",Hospitalisation_table[[#This Row],[Hospital tier]])</f>
        <v>tier - 3</v>
      </c>
      <c r="N876" t="str">
        <f>IF(Hospitalisation_table[[#This Row],[City tier]]="?","tier - 2",Hospitalisation_table[[#This Row],[City tier]])</f>
        <v>tier - 1</v>
      </c>
      <c r="O876" t="str">
        <f>IF(Hospitalisation_table[[#This Row],[State ID]]="?","Unknown",Hospitalisation_table[[#This Row],[State ID]])</f>
        <v>R1013</v>
      </c>
      <c r="P876" s="20" t="str">
        <f>_xlfn.CONCAT(Hospitalisation_table[[#This Row],[date]],"-",Hospitalisation_table[[#This Row],[Month_Updated]],"-",Hospitalisation_table[[#This Row],[Year_Update]])</f>
        <v>27-Nov-1993</v>
      </c>
      <c r="Q876">
        <f>DATEDIF(Hospitalisation_table[[#This Row],[Date of Birth]],"8-Jun-2023","Y")</f>
        <v>29</v>
      </c>
    </row>
    <row r="877" spans="1:17" x14ac:dyDescent="0.3">
      <c r="A877" t="s">
        <v>45</v>
      </c>
      <c r="B877" t="str">
        <f>IF(Hospitalisation_table[[#This Row],[Customer ID]]="?","UnKnown",Hospitalisation_table[[#This Row],[Customer ID]])</f>
        <v>Id2313</v>
      </c>
      <c r="C877">
        <v>1994</v>
      </c>
      <c r="D877" t="s">
        <v>37</v>
      </c>
      <c r="E877">
        <v>30</v>
      </c>
      <c r="F877">
        <v>0</v>
      </c>
      <c r="G877" s="24">
        <v>915.07</v>
      </c>
      <c r="H877" t="s">
        <v>12</v>
      </c>
      <c r="I877" t="s">
        <v>16</v>
      </c>
      <c r="J877" t="s">
        <v>13</v>
      </c>
      <c r="K877" t="str">
        <f>IF(Hospitalisation_table[[#This Row],[month]]="?","Sep",Hospitalisation_table[[#This Row],[month]])</f>
        <v>Oct</v>
      </c>
      <c r="L877">
        <f>IF(Hospitalisation_table[[#This Row],[year]] = "?",ROUNDUP(AVERAGE(Hospitalisation_table[year]),0),Hospitalisation_table[[#This Row],[year]])</f>
        <v>1994</v>
      </c>
      <c r="M877" t="str">
        <f>IF(Hospitalisation_table[[#This Row],[Hospital tier]]="?","tier - 2",Hospitalisation_table[[#This Row],[Hospital tier]])</f>
        <v>tier - 3</v>
      </c>
      <c r="N877" t="str">
        <f>IF(Hospitalisation_table[[#This Row],[City tier]]="?","tier - 2",Hospitalisation_table[[#This Row],[City tier]])</f>
        <v>tier - 1</v>
      </c>
      <c r="O877" t="str">
        <f>IF(Hospitalisation_table[[#This Row],[State ID]]="?","Unknown",Hospitalisation_table[[#This Row],[State ID]])</f>
        <v>R1013</v>
      </c>
      <c r="P877" s="20" t="str">
        <f>_xlfn.CONCAT(Hospitalisation_table[[#This Row],[date]],"-",Hospitalisation_table[[#This Row],[Month_Updated]],"-",Hospitalisation_table[[#This Row],[Year_Update]])</f>
        <v>30-Oct-1994</v>
      </c>
      <c r="Q877">
        <f>DATEDIF(Hospitalisation_table[[#This Row],[Date of Birth]],"8-Jun-2023","Y")</f>
        <v>28</v>
      </c>
    </row>
    <row r="878" spans="1:17" x14ac:dyDescent="0.3">
      <c r="A878" t="s">
        <v>46</v>
      </c>
      <c r="B878" t="str">
        <f>IF(Hospitalisation_table[[#This Row],[Customer ID]]="?","UnKnown",Hospitalisation_table[[#This Row],[Customer ID]])</f>
        <v>Id2312</v>
      </c>
      <c r="C878">
        <v>1995</v>
      </c>
      <c r="D878" t="s">
        <v>37</v>
      </c>
      <c r="E878">
        <v>28</v>
      </c>
      <c r="F878">
        <v>0</v>
      </c>
      <c r="G878" s="24">
        <v>928.59</v>
      </c>
      <c r="H878" t="s">
        <v>12</v>
      </c>
      <c r="I878" t="s">
        <v>16</v>
      </c>
      <c r="J878" t="s">
        <v>13</v>
      </c>
      <c r="K878" t="str">
        <f>IF(Hospitalisation_table[[#This Row],[month]]="?","Sep",Hospitalisation_table[[#This Row],[month]])</f>
        <v>Oct</v>
      </c>
      <c r="L878">
        <f>IF(Hospitalisation_table[[#This Row],[year]] = "?",ROUNDUP(AVERAGE(Hospitalisation_table[year]),0),Hospitalisation_table[[#This Row],[year]])</f>
        <v>1995</v>
      </c>
      <c r="M878" t="str">
        <f>IF(Hospitalisation_table[[#This Row],[Hospital tier]]="?","tier - 2",Hospitalisation_table[[#This Row],[Hospital tier]])</f>
        <v>tier - 3</v>
      </c>
      <c r="N878" t="str">
        <f>IF(Hospitalisation_table[[#This Row],[City tier]]="?","tier - 2",Hospitalisation_table[[#This Row],[City tier]])</f>
        <v>tier - 1</v>
      </c>
      <c r="O878" t="str">
        <f>IF(Hospitalisation_table[[#This Row],[State ID]]="?","Unknown",Hospitalisation_table[[#This Row],[State ID]])</f>
        <v>R1013</v>
      </c>
      <c r="P878" s="20" t="str">
        <f>_xlfn.CONCAT(Hospitalisation_table[[#This Row],[date]],"-",Hospitalisation_table[[#This Row],[Month_Updated]],"-",Hospitalisation_table[[#This Row],[Year_Update]])</f>
        <v>28-Oct-1995</v>
      </c>
      <c r="Q878">
        <f>DATEDIF(Hospitalisation_table[[#This Row],[Date of Birth]],"8-Jun-2023","Y")</f>
        <v>27</v>
      </c>
    </row>
    <row r="879" spans="1:17" x14ac:dyDescent="0.3">
      <c r="A879" t="s">
        <v>47</v>
      </c>
      <c r="B879" t="str">
        <f>IF(Hospitalisation_table[[#This Row],[Customer ID]]="?","UnKnown",Hospitalisation_table[[#This Row],[Customer ID]])</f>
        <v>Id2311</v>
      </c>
      <c r="C879">
        <v>2001</v>
      </c>
      <c r="D879" t="s">
        <v>35</v>
      </c>
      <c r="E879">
        <v>19</v>
      </c>
      <c r="F879">
        <v>0</v>
      </c>
      <c r="G879" s="24">
        <v>964.71</v>
      </c>
      <c r="H879" t="s">
        <v>12</v>
      </c>
      <c r="I879" t="s">
        <v>11</v>
      </c>
      <c r="J879" t="s">
        <v>13</v>
      </c>
      <c r="K879" t="str">
        <f>IF(Hospitalisation_table[[#This Row],[month]]="?","Sep",Hospitalisation_table[[#This Row],[month]])</f>
        <v>Aug</v>
      </c>
      <c r="L879">
        <f>IF(Hospitalisation_table[[#This Row],[year]] = "?",ROUNDUP(AVERAGE(Hospitalisation_table[year]),0),Hospitalisation_table[[#This Row],[year]])</f>
        <v>2001</v>
      </c>
      <c r="M879" t="str">
        <f>IF(Hospitalisation_table[[#This Row],[Hospital tier]]="?","tier - 2",Hospitalisation_table[[#This Row],[Hospital tier]])</f>
        <v>tier - 3</v>
      </c>
      <c r="N879" t="str">
        <f>IF(Hospitalisation_table[[#This Row],[City tier]]="?","tier - 2",Hospitalisation_table[[#This Row],[City tier]])</f>
        <v>tier - 2</v>
      </c>
      <c r="O879" t="str">
        <f>IF(Hospitalisation_table[[#This Row],[State ID]]="?","Unknown",Hospitalisation_table[[#This Row],[State ID]])</f>
        <v>R1013</v>
      </c>
      <c r="P879" s="20" t="str">
        <f>_xlfn.CONCAT(Hospitalisation_table[[#This Row],[date]],"-",Hospitalisation_table[[#This Row],[Month_Updated]],"-",Hospitalisation_table[[#This Row],[Year_Update]])</f>
        <v>19-Aug-2001</v>
      </c>
      <c r="Q879">
        <f>DATEDIF(Hospitalisation_table[[#This Row],[Date of Birth]],"8-Jun-2023","Y")</f>
        <v>21</v>
      </c>
    </row>
    <row r="880" spans="1:17" x14ac:dyDescent="0.3">
      <c r="A880" t="s">
        <v>48</v>
      </c>
      <c r="B880" t="str">
        <f>IF(Hospitalisation_table[[#This Row],[Customer ID]]="?","UnKnown",Hospitalisation_table[[#This Row],[Customer ID]])</f>
        <v>Id2310</v>
      </c>
      <c r="C880">
        <v>1994</v>
      </c>
      <c r="D880" t="s">
        <v>15</v>
      </c>
      <c r="E880">
        <v>22</v>
      </c>
      <c r="F880">
        <v>0</v>
      </c>
      <c r="G880" s="24">
        <v>1006.65</v>
      </c>
      <c r="H880" t="s">
        <v>12</v>
      </c>
      <c r="I880" t="s">
        <v>11</v>
      </c>
      <c r="J880" t="s">
        <v>13</v>
      </c>
      <c r="K880" t="str">
        <f>IF(Hospitalisation_table[[#This Row],[month]]="?","Sep",Hospitalisation_table[[#This Row],[month]])</f>
        <v>Nov</v>
      </c>
      <c r="L880">
        <f>IF(Hospitalisation_table[[#This Row],[year]] = "?",ROUNDUP(AVERAGE(Hospitalisation_table[year]),0),Hospitalisation_table[[#This Row],[year]])</f>
        <v>1994</v>
      </c>
      <c r="M880" t="str">
        <f>IF(Hospitalisation_table[[#This Row],[Hospital tier]]="?","tier - 2",Hospitalisation_table[[#This Row],[Hospital tier]])</f>
        <v>tier - 3</v>
      </c>
      <c r="N880" t="str">
        <f>IF(Hospitalisation_table[[#This Row],[City tier]]="?","tier - 2",Hospitalisation_table[[#This Row],[City tier]])</f>
        <v>tier - 2</v>
      </c>
      <c r="O880" t="str">
        <f>IF(Hospitalisation_table[[#This Row],[State ID]]="?","Unknown",Hospitalisation_table[[#This Row],[State ID]])</f>
        <v>R1013</v>
      </c>
      <c r="P880" s="20" t="str">
        <f>_xlfn.CONCAT(Hospitalisation_table[[#This Row],[date]],"-",Hospitalisation_table[[#This Row],[Month_Updated]],"-",Hospitalisation_table[[#This Row],[Year_Update]])</f>
        <v>22-Nov-1994</v>
      </c>
      <c r="Q880">
        <f>DATEDIF(Hospitalisation_table[[#This Row],[Date of Birth]],"8-Jun-2023","Y")</f>
        <v>28</v>
      </c>
    </row>
    <row r="881" spans="1:17" x14ac:dyDescent="0.3">
      <c r="A881" t="s">
        <v>2142</v>
      </c>
      <c r="B881" t="str">
        <f>IF(Hospitalisation_table[[#This Row],[Customer ID]]="?","UnKnown",Hospitalisation_table[[#This Row],[Customer ID]])</f>
        <v>Id231</v>
      </c>
      <c r="C881">
        <v>2003</v>
      </c>
      <c r="D881" t="s">
        <v>20</v>
      </c>
      <c r="E881">
        <v>17</v>
      </c>
      <c r="F881">
        <v>0</v>
      </c>
      <c r="G881" s="24">
        <v>34828.65</v>
      </c>
      <c r="H881" t="s">
        <v>16</v>
      </c>
      <c r="I881" t="s">
        <v>12</v>
      </c>
      <c r="J881" t="s">
        <v>42</v>
      </c>
      <c r="K881" t="str">
        <f>IF(Hospitalisation_table[[#This Row],[month]]="?","Sep",Hospitalisation_table[[#This Row],[month]])</f>
        <v>Sep</v>
      </c>
      <c r="L881">
        <f>IF(Hospitalisation_table[[#This Row],[year]] = "?",ROUNDUP(AVERAGE(Hospitalisation_table[year]),0),Hospitalisation_table[[#This Row],[year]])</f>
        <v>2003</v>
      </c>
      <c r="M881" t="str">
        <f>IF(Hospitalisation_table[[#This Row],[Hospital tier]]="?","tier - 2",Hospitalisation_table[[#This Row],[Hospital tier]])</f>
        <v>tier - 1</v>
      </c>
      <c r="N881" t="str">
        <f>IF(Hospitalisation_table[[#This Row],[City tier]]="?","tier - 2",Hospitalisation_table[[#This Row],[City tier]])</f>
        <v>tier - 3</v>
      </c>
      <c r="O881" t="str">
        <f>IF(Hospitalisation_table[[#This Row],[State ID]]="?","Unknown",Hospitalisation_table[[#This Row],[State ID]])</f>
        <v>R1011</v>
      </c>
      <c r="P881" s="20" t="str">
        <f>_xlfn.CONCAT(Hospitalisation_table[[#This Row],[date]],"-",Hospitalisation_table[[#This Row],[Month_Updated]],"-",Hospitalisation_table[[#This Row],[Year_Update]])</f>
        <v>17-Sep-2003</v>
      </c>
      <c r="Q881">
        <f>DATEDIF(Hospitalisation_table[[#This Row],[Date of Birth]],"8-Jun-2023","Y")</f>
        <v>19</v>
      </c>
    </row>
    <row r="882" spans="1:17" x14ac:dyDescent="0.3">
      <c r="A882" t="s">
        <v>49</v>
      </c>
      <c r="B882" t="str">
        <f>IF(Hospitalisation_table[[#This Row],[Customer ID]]="?","UnKnown",Hospitalisation_table[[#This Row],[Customer ID]])</f>
        <v>Id2309</v>
      </c>
      <c r="C882">
        <v>2000</v>
      </c>
      <c r="D882" t="s">
        <v>37</v>
      </c>
      <c r="E882">
        <v>9</v>
      </c>
      <c r="F882">
        <v>0</v>
      </c>
      <c r="G882" s="24">
        <v>1012</v>
      </c>
      <c r="H882" t="s">
        <v>12</v>
      </c>
      <c r="I882" t="s">
        <v>11</v>
      </c>
      <c r="J882" t="s">
        <v>13</v>
      </c>
      <c r="K882" t="str">
        <f>IF(Hospitalisation_table[[#This Row],[month]]="?","Sep",Hospitalisation_table[[#This Row],[month]])</f>
        <v>Oct</v>
      </c>
      <c r="L882">
        <f>IF(Hospitalisation_table[[#This Row],[year]] = "?",ROUNDUP(AVERAGE(Hospitalisation_table[year]),0),Hospitalisation_table[[#This Row],[year]])</f>
        <v>2000</v>
      </c>
      <c r="M882" t="str">
        <f>IF(Hospitalisation_table[[#This Row],[Hospital tier]]="?","tier - 2",Hospitalisation_table[[#This Row],[Hospital tier]])</f>
        <v>tier - 3</v>
      </c>
      <c r="N882" t="str">
        <f>IF(Hospitalisation_table[[#This Row],[City tier]]="?","tier - 2",Hospitalisation_table[[#This Row],[City tier]])</f>
        <v>tier - 2</v>
      </c>
      <c r="O882" t="str">
        <f>IF(Hospitalisation_table[[#This Row],[State ID]]="?","Unknown",Hospitalisation_table[[#This Row],[State ID]])</f>
        <v>R1013</v>
      </c>
      <c r="P882" s="20" t="str">
        <f>_xlfn.CONCAT(Hospitalisation_table[[#This Row],[date]],"-",Hospitalisation_table[[#This Row],[Month_Updated]],"-",Hospitalisation_table[[#This Row],[Year_Update]])</f>
        <v>9-Oct-2000</v>
      </c>
      <c r="Q882">
        <f>DATEDIF(Hospitalisation_table[[#This Row],[Date of Birth]],"8-Jun-2023","Y")</f>
        <v>22</v>
      </c>
    </row>
    <row r="883" spans="1:17" x14ac:dyDescent="0.3">
      <c r="A883" t="s">
        <v>50</v>
      </c>
      <c r="B883" t="str">
        <f>IF(Hospitalisation_table[[#This Row],[Customer ID]]="?","UnKnown",Hospitalisation_table[[#This Row],[Customer ID]])</f>
        <v>Id2308</v>
      </c>
      <c r="C883">
        <v>1999</v>
      </c>
      <c r="D883" t="s">
        <v>35</v>
      </c>
      <c r="E883">
        <v>5</v>
      </c>
      <c r="F883">
        <v>0</v>
      </c>
      <c r="G883" s="24">
        <v>1019</v>
      </c>
      <c r="H883" t="s">
        <v>12</v>
      </c>
      <c r="I883" t="s">
        <v>11</v>
      </c>
      <c r="J883" t="s">
        <v>13</v>
      </c>
      <c r="K883" t="str">
        <f>IF(Hospitalisation_table[[#This Row],[month]]="?","Sep",Hospitalisation_table[[#This Row],[month]])</f>
        <v>Aug</v>
      </c>
      <c r="L883">
        <f>IF(Hospitalisation_table[[#This Row],[year]] = "?",ROUNDUP(AVERAGE(Hospitalisation_table[year]),0),Hospitalisation_table[[#This Row],[year]])</f>
        <v>1999</v>
      </c>
      <c r="M883" t="str">
        <f>IF(Hospitalisation_table[[#This Row],[Hospital tier]]="?","tier - 2",Hospitalisation_table[[#This Row],[Hospital tier]])</f>
        <v>tier - 3</v>
      </c>
      <c r="N883" t="str">
        <f>IF(Hospitalisation_table[[#This Row],[City tier]]="?","tier - 2",Hospitalisation_table[[#This Row],[City tier]])</f>
        <v>tier - 2</v>
      </c>
      <c r="O883" t="str">
        <f>IF(Hospitalisation_table[[#This Row],[State ID]]="?","Unknown",Hospitalisation_table[[#This Row],[State ID]])</f>
        <v>R1013</v>
      </c>
      <c r="P883" s="20" t="str">
        <f>_xlfn.CONCAT(Hospitalisation_table[[#This Row],[date]],"-",Hospitalisation_table[[#This Row],[Month_Updated]],"-",Hospitalisation_table[[#This Row],[Year_Update]])</f>
        <v>5-Aug-1999</v>
      </c>
      <c r="Q883">
        <f>DATEDIF(Hospitalisation_table[[#This Row],[Date of Birth]],"8-Jun-2023","Y")</f>
        <v>23</v>
      </c>
    </row>
    <row r="884" spans="1:17" x14ac:dyDescent="0.3">
      <c r="A884" t="s">
        <v>51</v>
      </c>
      <c r="B884" t="str">
        <f>IF(Hospitalisation_table[[#This Row],[Customer ID]]="?","UnKnown",Hospitalisation_table[[#This Row],[Customer ID]])</f>
        <v>Id2307</v>
      </c>
      <c r="C884">
        <v>1995</v>
      </c>
      <c r="D884" t="s">
        <v>37</v>
      </c>
      <c r="E884">
        <v>5</v>
      </c>
      <c r="F884">
        <v>0</v>
      </c>
      <c r="G884" s="24">
        <v>1033.74</v>
      </c>
      <c r="H884" t="s">
        <v>12</v>
      </c>
      <c r="I884" t="s">
        <v>16</v>
      </c>
      <c r="J884" t="s">
        <v>13</v>
      </c>
      <c r="K884" t="str">
        <f>IF(Hospitalisation_table[[#This Row],[month]]="?","Sep",Hospitalisation_table[[#This Row],[month]])</f>
        <v>Oct</v>
      </c>
      <c r="L884">
        <f>IF(Hospitalisation_table[[#This Row],[year]] = "?",ROUNDUP(AVERAGE(Hospitalisation_table[year]),0),Hospitalisation_table[[#This Row],[year]])</f>
        <v>1995</v>
      </c>
      <c r="M884" t="str">
        <f>IF(Hospitalisation_table[[#This Row],[Hospital tier]]="?","tier - 2",Hospitalisation_table[[#This Row],[Hospital tier]])</f>
        <v>tier - 3</v>
      </c>
      <c r="N884" t="str">
        <f>IF(Hospitalisation_table[[#This Row],[City tier]]="?","tier - 2",Hospitalisation_table[[#This Row],[City tier]])</f>
        <v>tier - 1</v>
      </c>
      <c r="O884" t="str">
        <f>IF(Hospitalisation_table[[#This Row],[State ID]]="?","Unknown",Hospitalisation_table[[#This Row],[State ID]])</f>
        <v>R1013</v>
      </c>
      <c r="P884" s="20" t="str">
        <f>_xlfn.CONCAT(Hospitalisation_table[[#This Row],[date]],"-",Hospitalisation_table[[#This Row],[Month_Updated]],"-",Hospitalisation_table[[#This Row],[Year_Update]])</f>
        <v>5-Oct-1995</v>
      </c>
      <c r="Q884">
        <f>DATEDIF(Hospitalisation_table[[#This Row],[Date of Birth]],"8-Jun-2023","Y")</f>
        <v>27</v>
      </c>
    </row>
    <row r="885" spans="1:17" x14ac:dyDescent="0.3">
      <c r="A885" t="s">
        <v>52</v>
      </c>
      <c r="B885" t="str">
        <f>IF(Hospitalisation_table[[#This Row],[Customer ID]]="?","UnKnown",Hospitalisation_table[[#This Row],[Customer ID]])</f>
        <v>Id2306</v>
      </c>
      <c r="C885">
        <v>1994</v>
      </c>
      <c r="D885" t="s">
        <v>15</v>
      </c>
      <c r="E885">
        <v>17</v>
      </c>
      <c r="F885">
        <v>0</v>
      </c>
      <c r="G885" s="24">
        <v>1044</v>
      </c>
      <c r="H885" t="s">
        <v>12</v>
      </c>
      <c r="I885" t="s">
        <v>11</v>
      </c>
      <c r="J885" t="s">
        <v>13</v>
      </c>
      <c r="K885" t="str">
        <f>IF(Hospitalisation_table[[#This Row],[month]]="?","Sep",Hospitalisation_table[[#This Row],[month]])</f>
        <v>Nov</v>
      </c>
      <c r="L885">
        <f>IF(Hospitalisation_table[[#This Row],[year]] = "?",ROUNDUP(AVERAGE(Hospitalisation_table[year]),0),Hospitalisation_table[[#This Row],[year]])</f>
        <v>1994</v>
      </c>
      <c r="M885" t="str">
        <f>IF(Hospitalisation_table[[#This Row],[Hospital tier]]="?","tier - 2",Hospitalisation_table[[#This Row],[Hospital tier]])</f>
        <v>tier - 3</v>
      </c>
      <c r="N885" t="str">
        <f>IF(Hospitalisation_table[[#This Row],[City tier]]="?","tier - 2",Hospitalisation_table[[#This Row],[City tier]])</f>
        <v>tier - 2</v>
      </c>
      <c r="O885" t="str">
        <f>IF(Hospitalisation_table[[#This Row],[State ID]]="?","Unknown",Hospitalisation_table[[#This Row],[State ID]])</f>
        <v>R1013</v>
      </c>
      <c r="P885" s="20" t="str">
        <f>_xlfn.CONCAT(Hospitalisation_table[[#This Row],[date]],"-",Hospitalisation_table[[#This Row],[Month_Updated]],"-",Hospitalisation_table[[#This Row],[Year_Update]])</f>
        <v>17-Nov-1994</v>
      </c>
      <c r="Q885">
        <f>DATEDIF(Hospitalisation_table[[#This Row],[Date of Birth]],"8-Jun-2023","Y")</f>
        <v>28</v>
      </c>
    </row>
    <row r="886" spans="1:17" x14ac:dyDescent="0.3">
      <c r="A886" t="s">
        <v>53</v>
      </c>
      <c r="B886" t="str">
        <f>IF(Hospitalisation_table[[#This Row],[Customer ID]]="?","UnKnown",Hospitalisation_table[[#This Row],[Customer ID]])</f>
        <v>Id2305</v>
      </c>
      <c r="C886">
        <v>2002</v>
      </c>
      <c r="D886" t="s">
        <v>10</v>
      </c>
      <c r="E886">
        <v>20</v>
      </c>
      <c r="F886">
        <v>0</v>
      </c>
      <c r="G886" s="24">
        <v>1047</v>
      </c>
      <c r="H886" t="s">
        <v>12</v>
      </c>
      <c r="I886" t="s">
        <v>16</v>
      </c>
      <c r="J886" t="s">
        <v>13</v>
      </c>
      <c r="K886" t="str">
        <f>IF(Hospitalisation_table[[#This Row],[month]]="?","Sep",Hospitalisation_table[[#This Row],[month]])</f>
        <v>Jul</v>
      </c>
      <c r="L886">
        <f>IF(Hospitalisation_table[[#This Row],[year]] = "?",ROUNDUP(AVERAGE(Hospitalisation_table[year]),0),Hospitalisation_table[[#This Row],[year]])</f>
        <v>2002</v>
      </c>
      <c r="M886" t="str">
        <f>IF(Hospitalisation_table[[#This Row],[Hospital tier]]="?","tier - 2",Hospitalisation_table[[#This Row],[Hospital tier]])</f>
        <v>tier - 3</v>
      </c>
      <c r="N886" t="str">
        <f>IF(Hospitalisation_table[[#This Row],[City tier]]="?","tier - 2",Hospitalisation_table[[#This Row],[City tier]])</f>
        <v>tier - 1</v>
      </c>
      <c r="O886" t="str">
        <f>IF(Hospitalisation_table[[#This Row],[State ID]]="?","Unknown",Hospitalisation_table[[#This Row],[State ID]])</f>
        <v>R1013</v>
      </c>
      <c r="P886" s="20" t="str">
        <f>_xlfn.CONCAT(Hospitalisation_table[[#This Row],[date]],"-",Hospitalisation_table[[#This Row],[Month_Updated]],"-",Hospitalisation_table[[#This Row],[Year_Update]])</f>
        <v>20-Jul-2002</v>
      </c>
      <c r="Q886">
        <f>DATEDIF(Hospitalisation_table[[#This Row],[Date of Birth]],"8-Jun-2023","Y")</f>
        <v>20</v>
      </c>
    </row>
    <row r="887" spans="1:17" x14ac:dyDescent="0.3">
      <c r="A887" t="s">
        <v>54</v>
      </c>
      <c r="B887" t="str">
        <f>IF(Hospitalisation_table[[#This Row],[Customer ID]]="?","UnKnown",Hospitalisation_table[[#This Row],[Customer ID]])</f>
        <v>Id2304</v>
      </c>
      <c r="C887">
        <v>2002</v>
      </c>
      <c r="D887" t="s">
        <v>10</v>
      </c>
      <c r="E887">
        <v>1</v>
      </c>
      <c r="F887">
        <v>0</v>
      </c>
      <c r="G887" s="24">
        <v>1049</v>
      </c>
      <c r="H887" t="s">
        <v>12</v>
      </c>
      <c r="I887" t="s">
        <v>11</v>
      </c>
      <c r="J887" t="s">
        <v>23</v>
      </c>
      <c r="K887" t="str">
        <f>IF(Hospitalisation_table[[#This Row],[month]]="?","Sep",Hospitalisation_table[[#This Row],[month]])</f>
        <v>Jul</v>
      </c>
      <c r="L887">
        <f>IF(Hospitalisation_table[[#This Row],[year]] = "?",ROUNDUP(AVERAGE(Hospitalisation_table[year]),0),Hospitalisation_table[[#This Row],[year]])</f>
        <v>2002</v>
      </c>
      <c r="M887" t="str">
        <f>IF(Hospitalisation_table[[#This Row],[Hospital tier]]="?","tier - 2",Hospitalisation_table[[#This Row],[Hospital tier]])</f>
        <v>tier - 3</v>
      </c>
      <c r="N887" t="str">
        <f>IF(Hospitalisation_table[[#This Row],[City tier]]="?","tier - 2",Hospitalisation_table[[#This Row],[City tier]])</f>
        <v>tier - 2</v>
      </c>
      <c r="O887" t="str">
        <f>IF(Hospitalisation_table[[#This Row],[State ID]]="?","Unknown",Hospitalisation_table[[#This Row],[State ID]])</f>
        <v>R1012</v>
      </c>
      <c r="P887" s="20" t="str">
        <f>_xlfn.CONCAT(Hospitalisation_table[[#This Row],[date]],"-",Hospitalisation_table[[#This Row],[Month_Updated]],"-",Hospitalisation_table[[#This Row],[Year_Update]])</f>
        <v>1-Jul-2002</v>
      </c>
      <c r="Q887">
        <f>DATEDIF(Hospitalisation_table[[#This Row],[Date of Birth]],"8-Jun-2023","Y")</f>
        <v>20</v>
      </c>
    </row>
    <row r="888" spans="1:17" x14ac:dyDescent="0.3">
      <c r="A888" t="s">
        <v>55</v>
      </c>
      <c r="B888" t="str">
        <f>IF(Hospitalisation_table[[#This Row],[Customer ID]]="?","UnKnown",Hospitalisation_table[[#This Row],[Customer ID]])</f>
        <v>Id2303</v>
      </c>
      <c r="C888">
        <v>1995</v>
      </c>
      <c r="D888" t="s">
        <v>18</v>
      </c>
      <c r="E888">
        <v>1</v>
      </c>
      <c r="F888">
        <v>0</v>
      </c>
      <c r="G888" s="24">
        <v>1056</v>
      </c>
      <c r="H888" t="s">
        <v>12</v>
      </c>
      <c r="I888" t="s">
        <v>11</v>
      </c>
      <c r="J888" t="s">
        <v>13</v>
      </c>
      <c r="K888" t="str">
        <f>IF(Hospitalisation_table[[#This Row],[month]]="?","Sep",Hospitalisation_table[[#This Row],[month]])</f>
        <v>Jun</v>
      </c>
      <c r="L888">
        <f>IF(Hospitalisation_table[[#This Row],[year]] = "?",ROUNDUP(AVERAGE(Hospitalisation_table[year]),0),Hospitalisation_table[[#This Row],[year]])</f>
        <v>1995</v>
      </c>
      <c r="M888" t="str">
        <f>IF(Hospitalisation_table[[#This Row],[Hospital tier]]="?","tier - 2",Hospitalisation_table[[#This Row],[Hospital tier]])</f>
        <v>tier - 3</v>
      </c>
      <c r="N888" t="str">
        <f>IF(Hospitalisation_table[[#This Row],[City tier]]="?","tier - 2",Hospitalisation_table[[#This Row],[City tier]])</f>
        <v>tier - 2</v>
      </c>
      <c r="O888" t="str">
        <f>IF(Hospitalisation_table[[#This Row],[State ID]]="?","Unknown",Hospitalisation_table[[#This Row],[State ID]])</f>
        <v>R1013</v>
      </c>
      <c r="P888" s="20" t="str">
        <f>_xlfn.CONCAT(Hospitalisation_table[[#This Row],[date]],"-",Hospitalisation_table[[#This Row],[Month_Updated]],"-",Hospitalisation_table[[#This Row],[Year_Update]])</f>
        <v>1-Jun-1995</v>
      </c>
      <c r="Q888">
        <f>DATEDIF(Hospitalisation_table[[#This Row],[Date of Birth]],"8-Jun-2023","Y")</f>
        <v>28</v>
      </c>
    </row>
    <row r="889" spans="1:17" x14ac:dyDescent="0.3">
      <c r="A889" t="s">
        <v>56</v>
      </c>
      <c r="B889" t="str">
        <f>IF(Hospitalisation_table[[#This Row],[Customer ID]]="?","UnKnown",Hospitalisation_table[[#This Row],[Customer ID]])</f>
        <v>Id2302</v>
      </c>
      <c r="C889">
        <v>1993</v>
      </c>
      <c r="D889" t="s">
        <v>20</v>
      </c>
      <c r="E889">
        <v>28</v>
      </c>
      <c r="F889">
        <v>0</v>
      </c>
      <c r="G889" s="24">
        <v>1068</v>
      </c>
      <c r="H889" t="s">
        <v>12</v>
      </c>
      <c r="I889" t="s">
        <v>16</v>
      </c>
      <c r="J889" t="s">
        <v>13</v>
      </c>
      <c r="K889" t="str">
        <f>IF(Hospitalisation_table[[#This Row],[month]]="?","Sep",Hospitalisation_table[[#This Row],[month]])</f>
        <v>Sep</v>
      </c>
      <c r="L889">
        <f>IF(Hospitalisation_table[[#This Row],[year]] = "?",ROUNDUP(AVERAGE(Hospitalisation_table[year]),0),Hospitalisation_table[[#This Row],[year]])</f>
        <v>1993</v>
      </c>
      <c r="M889" t="str">
        <f>IF(Hospitalisation_table[[#This Row],[Hospital tier]]="?","tier - 2",Hospitalisation_table[[#This Row],[Hospital tier]])</f>
        <v>tier - 3</v>
      </c>
      <c r="N889" t="str">
        <f>IF(Hospitalisation_table[[#This Row],[City tier]]="?","tier - 2",Hospitalisation_table[[#This Row],[City tier]])</f>
        <v>tier - 1</v>
      </c>
      <c r="O889" t="str">
        <f>IF(Hospitalisation_table[[#This Row],[State ID]]="?","Unknown",Hospitalisation_table[[#This Row],[State ID]])</f>
        <v>R1013</v>
      </c>
      <c r="P889" s="20" t="str">
        <f>_xlfn.CONCAT(Hospitalisation_table[[#This Row],[date]],"-",Hospitalisation_table[[#This Row],[Month_Updated]],"-",Hospitalisation_table[[#This Row],[Year_Update]])</f>
        <v>28-Sep-1993</v>
      </c>
      <c r="Q889">
        <f>DATEDIF(Hospitalisation_table[[#This Row],[Date of Birth]],"8-Jun-2023","Y")</f>
        <v>29</v>
      </c>
    </row>
    <row r="890" spans="1:17" x14ac:dyDescent="0.3">
      <c r="A890" t="s">
        <v>57</v>
      </c>
      <c r="B890" t="str">
        <f>IF(Hospitalisation_table[[#This Row],[Customer ID]]="?","UnKnown",Hospitalisation_table[[#This Row],[Customer ID]])</f>
        <v>Id2301</v>
      </c>
      <c r="C890">
        <v>2004</v>
      </c>
      <c r="D890" t="s">
        <v>35</v>
      </c>
      <c r="E890">
        <v>24</v>
      </c>
      <c r="F890">
        <v>0</v>
      </c>
      <c r="G890" s="24">
        <v>1070</v>
      </c>
      <c r="H890" t="s">
        <v>12</v>
      </c>
      <c r="I890" t="s">
        <v>12</v>
      </c>
      <c r="J890" t="s">
        <v>13</v>
      </c>
      <c r="K890" t="str">
        <f>IF(Hospitalisation_table[[#This Row],[month]]="?","Sep",Hospitalisation_table[[#This Row],[month]])</f>
        <v>Aug</v>
      </c>
      <c r="L890">
        <f>IF(Hospitalisation_table[[#This Row],[year]] = "?",ROUNDUP(AVERAGE(Hospitalisation_table[year]),0),Hospitalisation_table[[#This Row],[year]])</f>
        <v>2004</v>
      </c>
      <c r="M890" t="str">
        <f>IF(Hospitalisation_table[[#This Row],[Hospital tier]]="?","tier - 2",Hospitalisation_table[[#This Row],[Hospital tier]])</f>
        <v>tier - 3</v>
      </c>
      <c r="N890" t="str">
        <f>IF(Hospitalisation_table[[#This Row],[City tier]]="?","tier - 2",Hospitalisation_table[[#This Row],[City tier]])</f>
        <v>tier - 3</v>
      </c>
      <c r="O890" t="str">
        <f>IF(Hospitalisation_table[[#This Row],[State ID]]="?","Unknown",Hospitalisation_table[[#This Row],[State ID]])</f>
        <v>R1013</v>
      </c>
      <c r="P890" s="20" t="str">
        <f>_xlfn.CONCAT(Hospitalisation_table[[#This Row],[date]],"-",Hospitalisation_table[[#This Row],[Month_Updated]],"-",Hospitalisation_table[[#This Row],[Year_Update]])</f>
        <v>24-Aug-2004</v>
      </c>
      <c r="Q890">
        <f>DATEDIF(Hospitalisation_table[[#This Row],[Date of Birth]],"8-Jun-2023","Y")</f>
        <v>18</v>
      </c>
    </row>
    <row r="891" spans="1:17" x14ac:dyDescent="0.3">
      <c r="A891" t="s">
        <v>58</v>
      </c>
      <c r="B891" t="str">
        <f>IF(Hospitalisation_table[[#This Row],[Customer ID]]="?","UnKnown",Hospitalisation_table[[#This Row],[Customer ID]])</f>
        <v>Id2300</v>
      </c>
      <c r="C891">
        <v>1997</v>
      </c>
      <c r="D891" t="s">
        <v>35</v>
      </c>
      <c r="E891">
        <v>13</v>
      </c>
      <c r="F891">
        <v>0</v>
      </c>
      <c r="G891" s="24">
        <v>1071</v>
      </c>
      <c r="H891" t="s">
        <v>12</v>
      </c>
      <c r="I891" t="s">
        <v>12</v>
      </c>
      <c r="J891" t="s">
        <v>13</v>
      </c>
      <c r="K891" t="str">
        <f>IF(Hospitalisation_table[[#This Row],[month]]="?","Sep",Hospitalisation_table[[#This Row],[month]])</f>
        <v>Aug</v>
      </c>
      <c r="L891">
        <f>IF(Hospitalisation_table[[#This Row],[year]] = "?",ROUNDUP(AVERAGE(Hospitalisation_table[year]),0),Hospitalisation_table[[#This Row],[year]])</f>
        <v>1997</v>
      </c>
      <c r="M891" t="str">
        <f>IF(Hospitalisation_table[[#This Row],[Hospital tier]]="?","tier - 2",Hospitalisation_table[[#This Row],[Hospital tier]])</f>
        <v>tier - 3</v>
      </c>
      <c r="N891" t="str">
        <f>IF(Hospitalisation_table[[#This Row],[City tier]]="?","tier - 2",Hospitalisation_table[[#This Row],[City tier]])</f>
        <v>tier - 3</v>
      </c>
      <c r="O891" t="str">
        <f>IF(Hospitalisation_table[[#This Row],[State ID]]="?","Unknown",Hospitalisation_table[[#This Row],[State ID]])</f>
        <v>R1013</v>
      </c>
      <c r="P891" s="20" t="str">
        <f>_xlfn.CONCAT(Hospitalisation_table[[#This Row],[date]],"-",Hospitalisation_table[[#This Row],[Month_Updated]],"-",Hospitalisation_table[[#This Row],[Year_Update]])</f>
        <v>13-Aug-1997</v>
      </c>
      <c r="Q891">
        <f>DATEDIF(Hospitalisation_table[[#This Row],[Date of Birth]],"8-Jun-2023","Y")</f>
        <v>25</v>
      </c>
    </row>
    <row r="892" spans="1:17" x14ac:dyDescent="0.3">
      <c r="A892" t="s">
        <v>2143</v>
      </c>
      <c r="B892" t="str">
        <f>IF(Hospitalisation_table[[#This Row],[Customer ID]]="?","UnKnown",Hospitalisation_table[[#This Row],[Customer ID]])</f>
        <v>Id230</v>
      </c>
      <c r="C892">
        <v>1995</v>
      </c>
      <c r="D892" t="s">
        <v>37</v>
      </c>
      <c r="E892">
        <v>17</v>
      </c>
      <c r="F892">
        <v>0</v>
      </c>
      <c r="G892" s="24">
        <v>34838.870000000003</v>
      </c>
      <c r="H892" t="s">
        <v>11</v>
      </c>
      <c r="I892" t="s">
        <v>12</v>
      </c>
      <c r="J892" t="s">
        <v>42</v>
      </c>
      <c r="K892" t="str">
        <f>IF(Hospitalisation_table[[#This Row],[month]]="?","Sep",Hospitalisation_table[[#This Row],[month]])</f>
        <v>Oct</v>
      </c>
      <c r="L892">
        <f>IF(Hospitalisation_table[[#This Row],[year]] = "?",ROUNDUP(AVERAGE(Hospitalisation_table[year]),0),Hospitalisation_table[[#This Row],[year]])</f>
        <v>1995</v>
      </c>
      <c r="M892" t="str">
        <f>IF(Hospitalisation_table[[#This Row],[Hospital tier]]="?","tier - 2",Hospitalisation_table[[#This Row],[Hospital tier]])</f>
        <v>tier - 2</v>
      </c>
      <c r="N892" t="str">
        <f>IF(Hospitalisation_table[[#This Row],[City tier]]="?","tier - 2",Hospitalisation_table[[#This Row],[City tier]])</f>
        <v>tier - 3</v>
      </c>
      <c r="O892" t="str">
        <f>IF(Hospitalisation_table[[#This Row],[State ID]]="?","Unknown",Hospitalisation_table[[#This Row],[State ID]])</f>
        <v>R1011</v>
      </c>
      <c r="P892" s="20" t="str">
        <f>_xlfn.CONCAT(Hospitalisation_table[[#This Row],[date]],"-",Hospitalisation_table[[#This Row],[Month_Updated]],"-",Hospitalisation_table[[#This Row],[Year_Update]])</f>
        <v>17-Oct-1995</v>
      </c>
      <c r="Q892">
        <f>DATEDIF(Hospitalisation_table[[#This Row],[Date of Birth]],"8-Jun-2023","Y")</f>
        <v>27</v>
      </c>
    </row>
    <row r="893" spans="1:17" x14ac:dyDescent="0.3">
      <c r="A893" t="s">
        <v>2350</v>
      </c>
      <c r="B893" t="str">
        <f>IF(Hospitalisation_table[[#This Row],[Customer ID]]="?","UnKnown",Hospitalisation_table[[#This Row],[Customer ID]])</f>
        <v>Id23</v>
      </c>
      <c r="C893">
        <v>1958</v>
      </c>
      <c r="D893" t="s">
        <v>20</v>
      </c>
      <c r="E893">
        <v>3</v>
      </c>
      <c r="F893">
        <v>2</v>
      </c>
      <c r="G893" s="24">
        <v>47291.06</v>
      </c>
      <c r="H893" t="s">
        <v>11</v>
      </c>
      <c r="I893" t="s">
        <v>16</v>
      </c>
      <c r="J893" t="s">
        <v>42</v>
      </c>
      <c r="K893" t="str">
        <f>IF(Hospitalisation_table[[#This Row],[month]]="?","Sep",Hospitalisation_table[[#This Row],[month]])</f>
        <v>Sep</v>
      </c>
      <c r="L893">
        <f>IF(Hospitalisation_table[[#This Row],[year]] = "?",ROUNDUP(AVERAGE(Hospitalisation_table[year]),0),Hospitalisation_table[[#This Row],[year]])</f>
        <v>1958</v>
      </c>
      <c r="M893" t="str">
        <f>IF(Hospitalisation_table[[#This Row],[Hospital tier]]="?","tier - 2",Hospitalisation_table[[#This Row],[Hospital tier]])</f>
        <v>tier - 2</v>
      </c>
      <c r="N893" t="str">
        <f>IF(Hospitalisation_table[[#This Row],[City tier]]="?","tier - 2",Hospitalisation_table[[#This Row],[City tier]])</f>
        <v>tier - 1</v>
      </c>
      <c r="O893" t="str">
        <f>IF(Hospitalisation_table[[#This Row],[State ID]]="?","Unknown",Hospitalisation_table[[#This Row],[State ID]])</f>
        <v>R1011</v>
      </c>
      <c r="P893" s="20" t="str">
        <f>_xlfn.CONCAT(Hospitalisation_table[[#This Row],[date]],"-",Hospitalisation_table[[#This Row],[Month_Updated]],"-",Hospitalisation_table[[#This Row],[Year_Update]])</f>
        <v>3-Sep-1958</v>
      </c>
      <c r="Q893">
        <f>DATEDIF(Hospitalisation_table[[#This Row],[Date of Birth]],"8-Jun-2023","Y")</f>
        <v>64</v>
      </c>
    </row>
    <row r="894" spans="1:17" x14ac:dyDescent="0.3">
      <c r="A894" t="s">
        <v>59</v>
      </c>
      <c r="B894" t="str">
        <f>IF(Hospitalisation_table[[#This Row],[Customer ID]]="?","UnKnown",Hospitalisation_table[[#This Row],[Customer ID]])</f>
        <v>Id2299</v>
      </c>
      <c r="C894">
        <v>1998</v>
      </c>
      <c r="D894" t="s">
        <v>30</v>
      </c>
      <c r="E894">
        <v>26</v>
      </c>
      <c r="F894">
        <v>0</v>
      </c>
      <c r="G894" s="24">
        <v>1082</v>
      </c>
      <c r="H894" t="s">
        <v>12</v>
      </c>
      <c r="I894" t="s">
        <v>11</v>
      </c>
      <c r="J894" t="s">
        <v>13</v>
      </c>
      <c r="K894" t="str">
        <f>IF(Hospitalisation_table[[#This Row],[month]]="?","Sep",Hospitalisation_table[[#This Row],[month]])</f>
        <v>Dec</v>
      </c>
      <c r="L894">
        <f>IF(Hospitalisation_table[[#This Row],[year]] = "?",ROUNDUP(AVERAGE(Hospitalisation_table[year]),0),Hospitalisation_table[[#This Row],[year]])</f>
        <v>1998</v>
      </c>
      <c r="M894" t="str">
        <f>IF(Hospitalisation_table[[#This Row],[Hospital tier]]="?","tier - 2",Hospitalisation_table[[#This Row],[Hospital tier]])</f>
        <v>tier - 3</v>
      </c>
      <c r="N894" t="str">
        <f>IF(Hospitalisation_table[[#This Row],[City tier]]="?","tier - 2",Hospitalisation_table[[#This Row],[City tier]])</f>
        <v>tier - 2</v>
      </c>
      <c r="O894" t="str">
        <f>IF(Hospitalisation_table[[#This Row],[State ID]]="?","Unknown",Hospitalisation_table[[#This Row],[State ID]])</f>
        <v>R1013</v>
      </c>
      <c r="P894" s="20" t="str">
        <f>_xlfn.CONCAT(Hospitalisation_table[[#This Row],[date]],"-",Hospitalisation_table[[#This Row],[Month_Updated]],"-",Hospitalisation_table[[#This Row],[Year_Update]])</f>
        <v>26-Dec-1998</v>
      </c>
      <c r="Q894">
        <f>DATEDIF(Hospitalisation_table[[#This Row],[Date of Birth]],"8-Jun-2023","Y")</f>
        <v>24</v>
      </c>
    </row>
    <row r="895" spans="1:17" x14ac:dyDescent="0.3">
      <c r="A895" t="s">
        <v>60</v>
      </c>
      <c r="B895" t="str">
        <f>IF(Hospitalisation_table[[#This Row],[Customer ID]]="?","UnKnown",Hospitalisation_table[[#This Row],[Customer ID]])</f>
        <v>Id2298</v>
      </c>
      <c r="C895">
        <v>2002</v>
      </c>
      <c r="D895" t="s">
        <v>35</v>
      </c>
      <c r="E895">
        <v>13</v>
      </c>
      <c r="F895">
        <v>0</v>
      </c>
      <c r="G895" s="24">
        <v>1086</v>
      </c>
      <c r="H895" t="s">
        <v>12</v>
      </c>
      <c r="I895" t="s">
        <v>12</v>
      </c>
      <c r="J895" t="s">
        <v>13</v>
      </c>
      <c r="K895" t="str">
        <f>IF(Hospitalisation_table[[#This Row],[month]]="?","Sep",Hospitalisation_table[[#This Row],[month]])</f>
        <v>Aug</v>
      </c>
      <c r="L895">
        <f>IF(Hospitalisation_table[[#This Row],[year]] = "?",ROUNDUP(AVERAGE(Hospitalisation_table[year]),0),Hospitalisation_table[[#This Row],[year]])</f>
        <v>2002</v>
      </c>
      <c r="M895" t="str">
        <f>IF(Hospitalisation_table[[#This Row],[Hospital tier]]="?","tier - 2",Hospitalisation_table[[#This Row],[Hospital tier]])</f>
        <v>tier - 3</v>
      </c>
      <c r="N895" t="str">
        <f>IF(Hospitalisation_table[[#This Row],[City tier]]="?","tier - 2",Hospitalisation_table[[#This Row],[City tier]])</f>
        <v>tier - 3</v>
      </c>
      <c r="O895" t="str">
        <f>IF(Hospitalisation_table[[#This Row],[State ID]]="?","Unknown",Hospitalisation_table[[#This Row],[State ID]])</f>
        <v>R1013</v>
      </c>
      <c r="P895" s="20" t="str">
        <f>_xlfn.CONCAT(Hospitalisation_table[[#This Row],[date]],"-",Hospitalisation_table[[#This Row],[Month_Updated]],"-",Hospitalisation_table[[#This Row],[Year_Update]])</f>
        <v>13-Aug-2002</v>
      </c>
      <c r="Q895">
        <f>DATEDIF(Hospitalisation_table[[#This Row],[Date of Birth]],"8-Jun-2023","Y")</f>
        <v>20</v>
      </c>
    </row>
    <row r="896" spans="1:17" x14ac:dyDescent="0.3">
      <c r="A896" t="s">
        <v>61</v>
      </c>
      <c r="B896" t="str">
        <f>IF(Hospitalisation_table[[#This Row],[Customer ID]]="?","UnKnown",Hospitalisation_table[[#This Row],[Customer ID]])</f>
        <v>Id2297</v>
      </c>
      <c r="C896">
        <v>2004</v>
      </c>
      <c r="D896" t="s">
        <v>15</v>
      </c>
      <c r="E896">
        <v>12</v>
      </c>
      <c r="F896">
        <v>0</v>
      </c>
      <c r="G896" s="24">
        <v>1121.8699999999999</v>
      </c>
      <c r="H896" t="s">
        <v>12</v>
      </c>
      <c r="I896" t="s">
        <v>16</v>
      </c>
      <c r="J896" t="s">
        <v>13</v>
      </c>
      <c r="K896" t="str">
        <f>IF(Hospitalisation_table[[#This Row],[month]]="?","Sep",Hospitalisation_table[[#This Row],[month]])</f>
        <v>Nov</v>
      </c>
      <c r="L896">
        <f>IF(Hospitalisation_table[[#This Row],[year]] = "?",ROUNDUP(AVERAGE(Hospitalisation_table[year]),0),Hospitalisation_table[[#This Row],[year]])</f>
        <v>2004</v>
      </c>
      <c r="M896" t="str">
        <f>IF(Hospitalisation_table[[#This Row],[Hospital tier]]="?","tier - 2",Hospitalisation_table[[#This Row],[Hospital tier]])</f>
        <v>tier - 3</v>
      </c>
      <c r="N896" t="str">
        <f>IF(Hospitalisation_table[[#This Row],[City tier]]="?","tier - 2",Hospitalisation_table[[#This Row],[City tier]])</f>
        <v>tier - 1</v>
      </c>
      <c r="O896" t="str">
        <f>IF(Hospitalisation_table[[#This Row],[State ID]]="?","Unknown",Hospitalisation_table[[#This Row],[State ID]])</f>
        <v>R1013</v>
      </c>
      <c r="P896" s="20" t="str">
        <f>_xlfn.CONCAT(Hospitalisation_table[[#This Row],[date]],"-",Hospitalisation_table[[#This Row],[Month_Updated]],"-",Hospitalisation_table[[#This Row],[Year_Update]])</f>
        <v>12-Nov-2004</v>
      </c>
      <c r="Q896">
        <f>DATEDIF(Hospitalisation_table[[#This Row],[Date of Birth]],"8-Jun-2023","Y")</f>
        <v>18</v>
      </c>
    </row>
    <row r="897" spans="1:17" x14ac:dyDescent="0.3">
      <c r="A897" t="s">
        <v>62</v>
      </c>
      <c r="B897" t="str">
        <f>IF(Hospitalisation_table[[#This Row],[Customer ID]]="?","UnKnown",Hospitalisation_table[[#This Row],[Customer ID]])</f>
        <v>Id2296</v>
      </c>
      <c r="C897">
        <v>2004</v>
      </c>
      <c r="D897" t="s">
        <v>18</v>
      </c>
      <c r="E897">
        <v>14</v>
      </c>
      <c r="F897">
        <v>0</v>
      </c>
      <c r="G897" s="24">
        <v>1131.51</v>
      </c>
      <c r="H897" t="s">
        <v>12</v>
      </c>
      <c r="I897" t="s">
        <v>16</v>
      </c>
      <c r="J897" t="s">
        <v>13</v>
      </c>
      <c r="K897" t="str">
        <f>IF(Hospitalisation_table[[#This Row],[month]]="?","Sep",Hospitalisation_table[[#This Row],[month]])</f>
        <v>Jun</v>
      </c>
      <c r="L897">
        <f>IF(Hospitalisation_table[[#This Row],[year]] = "?",ROUNDUP(AVERAGE(Hospitalisation_table[year]),0),Hospitalisation_table[[#This Row],[year]])</f>
        <v>2004</v>
      </c>
      <c r="M897" t="str">
        <f>IF(Hospitalisation_table[[#This Row],[Hospital tier]]="?","tier - 2",Hospitalisation_table[[#This Row],[Hospital tier]])</f>
        <v>tier - 3</v>
      </c>
      <c r="N897" t="str">
        <f>IF(Hospitalisation_table[[#This Row],[City tier]]="?","tier - 2",Hospitalisation_table[[#This Row],[City tier]])</f>
        <v>tier - 1</v>
      </c>
      <c r="O897" t="str">
        <f>IF(Hospitalisation_table[[#This Row],[State ID]]="?","Unknown",Hospitalisation_table[[#This Row],[State ID]])</f>
        <v>R1013</v>
      </c>
      <c r="P897" s="20" t="str">
        <f>_xlfn.CONCAT(Hospitalisation_table[[#This Row],[date]],"-",Hospitalisation_table[[#This Row],[Month_Updated]],"-",Hospitalisation_table[[#This Row],[Year_Update]])</f>
        <v>14-Jun-2004</v>
      </c>
      <c r="Q897">
        <f>DATEDIF(Hospitalisation_table[[#This Row],[Date of Birth]],"8-Jun-2023","Y")</f>
        <v>18</v>
      </c>
    </row>
    <row r="898" spans="1:17" x14ac:dyDescent="0.3">
      <c r="A898" t="s">
        <v>63</v>
      </c>
      <c r="B898" t="str">
        <f>IF(Hospitalisation_table[[#This Row],[Customer ID]]="?","UnKnown",Hospitalisation_table[[#This Row],[Customer ID]])</f>
        <v>Id2295</v>
      </c>
      <c r="C898">
        <v>2002</v>
      </c>
      <c r="D898" t="s">
        <v>10</v>
      </c>
      <c r="E898">
        <v>19</v>
      </c>
      <c r="F898">
        <v>0</v>
      </c>
      <c r="G898" s="24">
        <v>1132</v>
      </c>
      <c r="H898" t="s">
        <v>12</v>
      </c>
      <c r="I898" t="s">
        <v>16</v>
      </c>
      <c r="J898" t="s">
        <v>13</v>
      </c>
      <c r="K898" t="str">
        <f>IF(Hospitalisation_table[[#This Row],[month]]="?","Sep",Hospitalisation_table[[#This Row],[month]])</f>
        <v>Jul</v>
      </c>
      <c r="L898">
        <f>IF(Hospitalisation_table[[#This Row],[year]] = "?",ROUNDUP(AVERAGE(Hospitalisation_table[year]),0),Hospitalisation_table[[#This Row],[year]])</f>
        <v>2002</v>
      </c>
      <c r="M898" t="str">
        <f>IF(Hospitalisation_table[[#This Row],[Hospital tier]]="?","tier - 2",Hospitalisation_table[[#This Row],[Hospital tier]])</f>
        <v>tier - 3</v>
      </c>
      <c r="N898" t="str">
        <f>IF(Hospitalisation_table[[#This Row],[City tier]]="?","tier - 2",Hospitalisation_table[[#This Row],[City tier]])</f>
        <v>tier - 1</v>
      </c>
      <c r="O898" t="str">
        <f>IF(Hospitalisation_table[[#This Row],[State ID]]="?","Unknown",Hospitalisation_table[[#This Row],[State ID]])</f>
        <v>R1013</v>
      </c>
      <c r="P898" s="20" t="str">
        <f>_xlfn.CONCAT(Hospitalisation_table[[#This Row],[date]],"-",Hospitalisation_table[[#This Row],[Month_Updated]],"-",Hospitalisation_table[[#This Row],[Year_Update]])</f>
        <v>19-Jul-2002</v>
      </c>
      <c r="Q898">
        <f>DATEDIF(Hospitalisation_table[[#This Row],[Date of Birth]],"8-Jun-2023","Y")</f>
        <v>20</v>
      </c>
    </row>
    <row r="899" spans="1:17" x14ac:dyDescent="0.3">
      <c r="A899" t="s">
        <v>64</v>
      </c>
      <c r="B899" t="str">
        <f>IF(Hospitalisation_table[[#This Row],[Customer ID]]="?","UnKnown",Hospitalisation_table[[#This Row],[Customer ID]])</f>
        <v>Id2294</v>
      </c>
      <c r="C899">
        <v>2004</v>
      </c>
      <c r="D899" t="s">
        <v>37</v>
      </c>
      <c r="E899">
        <v>6</v>
      </c>
      <c r="F899">
        <v>0</v>
      </c>
      <c r="G899" s="24">
        <v>1135</v>
      </c>
      <c r="H899" t="s">
        <v>12</v>
      </c>
      <c r="I899" t="s">
        <v>12</v>
      </c>
      <c r="J899" t="s">
        <v>13</v>
      </c>
      <c r="K899" t="str">
        <f>IF(Hospitalisation_table[[#This Row],[month]]="?","Sep",Hospitalisation_table[[#This Row],[month]])</f>
        <v>Oct</v>
      </c>
      <c r="L899">
        <f>IF(Hospitalisation_table[[#This Row],[year]] = "?",ROUNDUP(AVERAGE(Hospitalisation_table[year]),0),Hospitalisation_table[[#This Row],[year]])</f>
        <v>2004</v>
      </c>
      <c r="M899" t="str">
        <f>IF(Hospitalisation_table[[#This Row],[Hospital tier]]="?","tier - 2",Hospitalisation_table[[#This Row],[Hospital tier]])</f>
        <v>tier - 3</v>
      </c>
      <c r="N899" t="str">
        <f>IF(Hospitalisation_table[[#This Row],[City tier]]="?","tier - 2",Hospitalisation_table[[#This Row],[City tier]])</f>
        <v>tier - 3</v>
      </c>
      <c r="O899" t="str">
        <f>IF(Hospitalisation_table[[#This Row],[State ID]]="?","Unknown",Hospitalisation_table[[#This Row],[State ID]])</f>
        <v>R1013</v>
      </c>
      <c r="P899" s="20" t="str">
        <f>_xlfn.CONCAT(Hospitalisation_table[[#This Row],[date]],"-",Hospitalisation_table[[#This Row],[Month_Updated]],"-",Hospitalisation_table[[#This Row],[Year_Update]])</f>
        <v>6-Oct-2004</v>
      </c>
      <c r="Q899">
        <f>DATEDIF(Hospitalisation_table[[#This Row],[Date of Birth]],"8-Jun-2023","Y")</f>
        <v>18</v>
      </c>
    </row>
    <row r="900" spans="1:17" x14ac:dyDescent="0.3">
      <c r="A900" t="s">
        <v>65</v>
      </c>
      <c r="B900" t="str">
        <f>IF(Hospitalisation_table[[#This Row],[Customer ID]]="?","UnKnown",Hospitalisation_table[[#This Row],[Customer ID]])</f>
        <v>Id2293</v>
      </c>
      <c r="C900">
        <v>2004</v>
      </c>
      <c r="D900" t="s">
        <v>18</v>
      </c>
      <c r="E900">
        <v>11</v>
      </c>
      <c r="F900">
        <v>0</v>
      </c>
      <c r="G900" s="24">
        <v>1135.94</v>
      </c>
      <c r="H900" t="s">
        <v>12</v>
      </c>
      <c r="I900" t="s">
        <v>12</v>
      </c>
      <c r="J900" t="s">
        <v>13</v>
      </c>
      <c r="K900" t="str">
        <f>IF(Hospitalisation_table[[#This Row],[month]]="?","Sep",Hospitalisation_table[[#This Row],[month]])</f>
        <v>Jun</v>
      </c>
      <c r="L900">
        <f>IF(Hospitalisation_table[[#This Row],[year]] = "?",ROUNDUP(AVERAGE(Hospitalisation_table[year]),0),Hospitalisation_table[[#This Row],[year]])</f>
        <v>2004</v>
      </c>
      <c r="M900" t="str">
        <f>IF(Hospitalisation_table[[#This Row],[Hospital tier]]="?","tier - 2",Hospitalisation_table[[#This Row],[Hospital tier]])</f>
        <v>tier - 3</v>
      </c>
      <c r="N900" t="str">
        <f>IF(Hospitalisation_table[[#This Row],[City tier]]="?","tier - 2",Hospitalisation_table[[#This Row],[City tier]])</f>
        <v>tier - 3</v>
      </c>
      <c r="O900" t="str">
        <f>IF(Hospitalisation_table[[#This Row],[State ID]]="?","Unknown",Hospitalisation_table[[#This Row],[State ID]])</f>
        <v>R1013</v>
      </c>
      <c r="P900" s="20" t="str">
        <f>_xlfn.CONCAT(Hospitalisation_table[[#This Row],[date]],"-",Hospitalisation_table[[#This Row],[Month_Updated]],"-",Hospitalisation_table[[#This Row],[Year_Update]])</f>
        <v>11-Jun-2004</v>
      </c>
      <c r="Q900">
        <f>DATEDIF(Hospitalisation_table[[#This Row],[Date of Birth]],"8-Jun-2023","Y")</f>
        <v>18</v>
      </c>
    </row>
    <row r="901" spans="1:17" x14ac:dyDescent="0.3">
      <c r="A901" t="s">
        <v>66</v>
      </c>
      <c r="B901" t="str">
        <f>IF(Hospitalisation_table[[#This Row],[Customer ID]]="?","UnKnown",Hospitalisation_table[[#This Row],[Customer ID]])</f>
        <v>Id2292</v>
      </c>
      <c r="C901">
        <v>2004</v>
      </c>
      <c r="D901" t="s">
        <v>15</v>
      </c>
      <c r="E901">
        <v>28</v>
      </c>
      <c r="F901">
        <v>0</v>
      </c>
      <c r="G901" s="24">
        <v>1136.4000000000001</v>
      </c>
      <c r="H901" t="s">
        <v>12</v>
      </c>
      <c r="I901" t="s">
        <v>12</v>
      </c>
      <c r="J901" t="s">
        <v>13</v>
      </c>
      <c r="K901" t="str">
        <f>IF(Hospitalisation_table[[#This Row],[month]]="?","Sep",Hospitalisation_table[[#This Row],[month]])</f>
        <v>Nov</v>
      </c>
      <c r="L901">
        <f>IF(Hospitalisation_table[[#This Row],[year]] = "?",ROUNDUP(AVERAGE(Hospitalisation_table[year]),0),Hospitalisation_table[[#This Row],[year]])</f>
        <v>2004</v>
      </c>
      <c r="M901" t="str">
        <f>IF(Hospitalisation_table[[#This Row],[Hospital tier]]="?","tier - 2",Hospitalisation_table[[#This Row],[Hospital tier]])</f>
        <v>tier - 3</v>
      </c>
      <c r="N901" t="str">
        <f>IF(Hospitalisation_table[[#This Row],[City tier]]="?","tier - 2",Hospitalisation_table[[#This Row],[City tier]])</f>
        <v>tier - 3</v>
      </c>
      <c r="O901" t="str">
        <f>IF(Hospitalisation_table[[#This Row],[State ID]]="?","Unknown",Hospitalisation_table[[#This Row],[State ID]])</f>
        <v>R1013</v>
      </c>
      <c r="P901" s="20" t="str">
        <f>_xlfn.CONCAT(Hospitalisation_table[[#This Row],[date]],"-",Hospitalisation_table[[#This Row],[Month_Updated]],"-",Hospitalisation_table[[#This Row],[Year_Update]])</f>
        <v>28-Nov-2004</v>
      </c>
      <c r="Q901">
        <f>DATEDIF(Hospitalisation_table[[#This Row],[Date of Birth]],"8-Jun-2023","Y")</f>
        <v>18</v>
      </c>
    </row>
    <row r="902" spans="1:17" x14ac:dyDescent="0.3">
      <c r="A902" t="s">
        <v>67</v>
      </c>
      <c r="B902" t="str">
        <f>IF(Hospitalisation_table[[#This Row],[Customer ID]]="?","UnKnown",Hospitalisation_table[[#This Row],[Customer ID]])</f>
        <v>Id2291</v>
      </c>
      <c r="C902">
        <v>2002</v>
      </c>
      <c r="D902" t="s">
        <v>35</v>
      </c>
      <c r="E902">
        <v>11</v>
      </c>
      <c r="F902">
        <v>0</v>
      </c>
      <c r="G902" s="24">
        <v>1137</v>
      </c>
      <c r="H902" t="s">
        <v>12</v>
      </c>
      <c r="I902" t="s">
        <v>16</v>
      </c>
      <c r="J902" t="s">
        <v>13</v>
      </c>
      <c r="K902" t="str">
        <f>IF(Hospitalisation_table[[#This Row],[month]]="?","Sep",Hospitalisation_table[[#This Row],[month]])</f>
        <v>Aug</v>
      </c>
      <c r="L902">
        <f>IF(Hospitalisation_table[[#This Row],[year]] = "?",ROUNDUP(AVERAGE(Hospitalisation_table[year]),0),Hospitalisation_table[[#This Row],[year]])</f>
        <v>2002</v>
      </c>
      <c r="M902" t="str">
        <f>IF(Hospitalisation_table[[#This Row],[Hospital tier]]="?","tier - 2",Hospitalisation_table[[#This Row],[Hospital tier]])</f>
        <v>tier - 3</v>
      </c>
      <c r="N902" t="str">
        <f>IF(Hospitalisation_table[[#This Row],[City tier]]="?","tier - 2",Hospitalisation_table[[#This Row],[City tier]])</f>
        <v>tier - 1</v>
      </c>
      <c r="O902" t="str">
        <f>IF(Hospitalisation_table[[#This Row],[State ID]]="?","Unknown",Hospitalisation_table[[#This Row],[State ID]])</f>
        <v>R1013</v>
      </c>
      <c r="P902" s="20" t="str">
        <f>_xlfn.CONCAT(Hospitalisation_table[[#This Row],[date]],"-",Hospitalisation_table[[#This Row],[Month_Updated]],"-",Hospitalisation_table[[#This Row],[Year_Update]])</f>
        <v>11-Aug-2002</v>
      </c>
      <c r="Q902">
        <f>DATEDIF(Hospitalisation_table[[#This Row],[Date of Birth]],"8-Jun-2023","Y")</f>
        <v>20</v>
      </c>
    </row>
    <row r="903" spans="1:17" x14ac:dyDescent="0.3">
      <c r="A903" t="s">
        <v>68</v>
      </c>
      <c r="B903" t="str">
        <f>IF(Hospitalisation_table[[#This Row],[Customer ID]]="?","UnKnown",Hospitalisation_table[[#This Row],[Customer ID]])</f>
        <v>Id2290</v>
      </c>
      <c r="C903">
        <v>2004</v>
      </c>
      <c r="D903" t="s">
        <v>37</v>
      </c>
      <c r="E903">
        <v>15</v>
      </c>
      <c r="F903">
        <v>0</v>
      </c>
      <c r="G903" s="24">
        <v>1137.01</v>
      </c>
      <c r="H903" t="s">
        <v>12</v>
      </c>
      <c r="I903" t="s">
        <v>16</v>
      </c>
      <c r="J903" t="s">
        <v>13</v>
      </c>
      <c r="K903" t="str">
        <f>IF(Hospitalisation_table[[#This Row],[month]]="?","Sep",Hospitalisation_table[[#This Row],[month]])</f>
        <v>Oct</v>
      </c>
      <c r="L903">
        <f>IF(Hospitalisation_table[[#This Row],[year]] = "?",ROUNDUP(AVERAGE(Hospitalisation_table[year]),0),Hospitalisation_table[[#This Row],[year]])</f>
        <v>2004</v>
      </c>
      <c r="M903" t="str">
        <f>IF(Hospitalisation_table[[#This Row],[Hospital tier]]="?","tier - 2",Hospitalisation_table[[#This Row],[Hospital tier]])</f>
        <v>tier - 3</v>
      </c>
      <c r="N903" t="str">
        <f>IF(Hospitalisation_table[[#This Row],[City tier]]="?","tier - 2",Hospitalisation_table[[#This Row],[City tier]])</f>
        <v>tier - 1</v>
      </c>
      <c r="O903" t="str">
        <f>IF(Hospitalisation_table[[#This Row],[State ID]]="?","Unknown",Hospitalisation_table[[#This Row],[State ID]])</f>
        <v>R1013</v>
      </c>
      <c r="P903" s="20" t="str">
        <f>_xlfn.CONCAT(Hospitalisation_table[[#This Row],[date]],"-",Hospitalisation_table[[#This Row],[Month_Updated]],"-",Hospitalisation_table[[#This Row],[Year_Update]])</f>
        <v>15-Oct-2004</v>
      </c>
      <c r="Q903">
        <f>DATEDIF(Hospitalisation_table[[#This Row],[Date of Birth]],"8-Jun-2023","Y")</f>
        <v>18</v>
      </c>
    </row>
    <row r="904" spans="1:17" x14ac:dyDescent="0.3">
      <c r="A904" t="s">
        <v>2144</v>
      </c>
      <c r="B904" t="str">
        <f>IF(Hospitalisation_table[[#This Row],[Customer ID]]="?","UnKnown",Hospitalisation_table[[#This Row],[Customer ID]])</f>
        <v>Id229</v>
      </c>
      <c r="C904">
        <v>1983</v>
      </c>
      <c r="D904" t="s">
        <v>10</v>
      </c>
      <c r="E904">
        <v>29</v>
      </c>
      <c r="F904">
        <v>3</v>
      </c>
      <c r="G904" s="24">
        <v>34940.61</v>
      </c>
      <c r="H904" t="s">
        <v>11</v>
      </c>
      <c r="I904" t="s">
        <v>12</v>
      </c>
      <c r="J904" t="s">
        <v>42</v>
      </c>
      <c r="K904" t="str">
        <f>IF(Hospitalisation_table[[#This Row],[month]]="?","Sep",Hospitalisation_table[[#This Row],[month]])</f>
        <v>Jul</v>
      </c>
      <c r="L904">
        <f>IF(Hospitalisation_table[[#This Row],[year]] = "?",ROUNDUP(AVERAGE(Hospitalisation_table[year]),0),Hospitalisation_table[[#This Row],[year]])</f>
        <v>1983</v>
      </c>
      <c r="M904" t="str">
        <f>IF(Hospitalisation_table[[#This Row],[Hospital tier]]="?","tier - 2",Hospitalisation_table[[#This Row],[Hospital tier]])</f>
        <v>tier - 2</v>
      </c>
      <c r="N904" t="str">
        <f>IF(Hospitalisation_table[[#This Row],[City tier]]="?","tier - 2",Hospitalisation_table[[#This Row],[City tier]])</f>
        <v>tier - 3</v>
      </c>
      <c r="O904" t="str">
        <f>IF(Hospitalisation_table[[#This Row],[State ID]]="?","Unknown",Hospitalisation_table[[#This Row],[State ID]])</f>
        <v>R1011</v>
      </c>
      <c r="P904" s="20" t="str">
        <f>_xlfn.CONCAT(Hospitalisation_table[[#This Row],[date]],"-",Hospitalisation_table[[#This Row],[Month_Updated]],"-",Hospitalisation_table[[#This Row],[Year_Update]])</f>
        <v>29-Jul-1983</v>
      </c>
      <c r="Q904">
        <f>DATEDIF(Hospitalisation_table[[#This Row],[Date of Birth]],"8-Jun-2023","Y")</f>
        <v>39</v>
      </c>
    </row>
    <row r="905" spans="1:17" x14ac:dyDescent="0.3">
      <c r="A905" t="s">
        <v>69</v>
      </c>
      <c r="B905" t="str">
        <f>IF(Hospitalisation_table[[#This Row],[Customer ID]]="?","UnKnown",Hospitalisation_table[[#This Row],[Customer ID]])</f>
        <v>Id2289</v>
      </c>
      <c r="C905">
        <v>2004</v>
      </c>
      <c r="D905" t="s">
        <v>15</v>
      </c>
      <c r="E905">
        <v>27</v>
      </c>
      <c r="F905">
        <v>0</v>
      </c>
      <c r="G905" s="24">
        <v>1137.47</v>
      </c>
      <c r="H905" t="s">
        <v>12</v>
      </c>
      <c r="I905" t="s">
        <v>11</v>
      </c>
      <c r="J905" t="s">
        <v>13</v>
      </c>
      <c r="K905" t="str">
        <f>IF(Hospitalisation_table[[#This Row],[month]]="?","Sep",Hospitalisation_table[[#This Row],[month]])</f>
        <v>Nov</v>
      </c>
      <c r="L905">
        <f>IF(Hospitalisation_table[[#This Row],[year]] = "?",ROUNDUP(AVERAGE(Hospitalisation_table[year]),0),Hospitalisation_table[[#This Row],[year]])</f>
        <v>2004</v>
      </c>
      <c r="M905" t="str">
        <f>IF(Hospitalisation_table[[#This Row],[Hospital tier]]="?","tier - 2",Hospitalisation_table[[#This Row],[Hospital tier]])</f>
        <v>tier - 3</v>
      </c>
      <c r="N905" t="str">
        <f>IF(Hospitalisation_table[[#This Row],[City tier]]="?","tier - 2",Hospitalisation_table[[#This Row],[City tier]])</f>
        <v>tier - 2</v>
      </c>
      <c r="O905" t="str">
        <f>IF(Hospitalisation_table[[#This Row],[State ID]]="?","Unknown",Hospitalisation_table[[#This Row],[State ID]])</f>
        <v>R1013</v>
      </c>
      <c r="P905" s="20" t="str">
        <f>_xlfn.CONCAT(Hospitalisation_table[[#This Row],[date]],"-",Hospitalisation_table[[#This Row],[Month_Updated]],"-",Hospitalisation_table[[#This Row],[Year_Update]])</f>
        <v>27-Nov-2004</v>
      </c>
      <c r="Q905">
        <f>DATEDIF(Hospitalisation_table[[#This Row],[Date of Birth]],"8-Jun-2023","Y")</f>
        <v>18</v>
      </c>
    </row>
    <row r="906" spans="1:17" x14ac:dyDescent="0.3">
      <c r="A906" t="s">
        <v>70</v>
      </c>
      <c r="B906" t="str">
        <f>IF(Hospitalisation_table[[#This Row],[Customer ID]]="?","UnKnown",Hospitalisation_table[[#This Row],[Customer ID]])</f>
        <v>Id2288</v>
      </c>
      <c r="C906">
        <v>2001</v>
      </c>
      <c r="D906" t="s">
        <v>37</v>
      </c>
      <c r="E906">
        <v>25</v>
      </c>
      <c r="F906">
        <v>0</v>
      </c>
      <c r="G906" s="24">
        <v>1141</v>
      </c>
      <c r="H906" t="s">
        <v>12</v>
      </c>
      <c r="I906" t="s">
        <v>16</v>
      </c>
      <c r="J906" t="s">
        <v>13</v>
      </c>
      <c r="K906" t="str">
        <f>IF(Hospitalisation_table[[#This Row],[month]]="?","Sep",Hospitalisation_table[[#This Row],[month]])</f>
        <v>Oct</v>
      </c>
      <c r="L906">
        <f>IF(Hospitalisation_table[[#This Row],[year]] = "?",ROUNDUP(AVERAGE(Hospitalisation_table[year]),0),Hospitalisation_table[[#This Row],[year]])</f>
        <v>2001</v>
      </c>
      <c r="M906" t="str">
        <f>IF(Hospitalisation_table[[#This Row],[Hospital tier]]="?","tier - 2",Hospitalisation_table[[#This Row],[Hospital tier]])</f>
        <v>tier - 3</v>
      </c>
      <c r="N906" t="str">
        <f>IF(Hospitalisation_table[[#This Row],[City tier]]="?","tier - 2",Hospitalisation_table[[#This Row],[City tier]])</f>
        <v>tier - 1</v>
      </c>
      <c r="O906" t="str">
        <f>IF(Hospitalisation_table[[#This Row],[State ID]]="?","Unknown",Hospitalisation_table[[#This Row],[State ID]])</f>
        <v>R1013</v>
      </c>
      <c r="P906" s="20" t="str">
        <f>_xlfn.CONCAT(Hospitalisation_table[[#This Row],[date]],"-",Hospitalisation_table[[#This Row],[Month_Updated]],"-",Hospitalisation_table[[#This Row],[Year_Update]])</f>
        <v>25-Oct-2001</v>
      </c>
      <c r="Q906">
        <f>DATEDIF(Hospitalisation_table[[#This Row],[Date of Birth]],"8-Jun-2023","Y")</f>
        <v>21</v>
      </c>
    </row>
    <row r="907" spans="1:17" x14ac:dyDescent="0.3">
      <c r="A907" t="s">
        <v>71</v>
      </c>
      <c r="B907" t="str">
        <f>IF(Hospitalisation_table[[#This Row],[Customer ID]]="?","UnKnown",Hospitalisation_table[[#This Row],[Customer ID]])</f>
        <v>Id2287</v>
      </c>
      <c r="C907">
        <v>2004</v>
      </c>
      <c r="D907" t="s">
        <v>20</v>
      </c>
      <c r="E907">
        <v>12</v>
      </c>
      <c r="F907">
        <v>0</v>
      </c>
      <c r="G907" s="24">
        <v>1141.45</v>
      </c>
      <c r="H907" t="s">
        <v>12</v>
      </c>
      <c r="I907" t="s">
        <v>12</v>
      </c>
      <c r="J907" t="s">
        <v>13</v>
      </c>
      <c r="K907" t="str">
        <f>IF(Hospitalisation_table[[#This Row],[month]]="?","Sep",Hospitalisation_table[[#This Row],[month]])</f>
        <v>Sep</v>
      </c>
      <c r="L907">
        <f>IF(Hospitalisation_table[[#This Row],[year]] = "?",ROUNDUP(AVERAGE(Hospitalisation_table[year]),0),Hospitalisation_table[[#This Row],[year]])</f>
        <v>2004</v>
      </c>
      <c r="M907" t="str">
        <f>IF(Hospitalisation_table[[#This Row],[Hospital tier]]="?","tier - 2",Hospitalisation_table[[#This Row],[Hospital tier]])</f>
        <v>tier - 3</v>
      </c>
      <c r="N907" t="str">
        <f>IF(Hospitalisation_table[[#This Row],[City tier]]="?","tier - 2",Hospitalisation_table[[#This Row],[City tier]])</f>
        <v>tier - 3</v>
      </c>
      <c r="O907" t="str">
        <f>IF(Hospitalisation_table[[#This Row],[State ID]]="?","Unknown",Hospitalisation_table[[#This Row],[State ID]])</f>
        <v>R1013</v>
      </c>
      <c r="P907" s="20" t="str">
        <f>_xlfn.CONCAT(Hospitalisation_table[[#This Row],[date]],"-",Hospitalisation_table[[#This Row],[Month_Updated]],"-",Hospitalisation_table[[#This Row],[Year_Update]])</f>
        <v>12-Sep-2004</v>
      </c>
      <c r="Q907">
        <f>DATEDIF(Hospitalisation_table[[#This Row],[Date of Birth]],"8-Jun-2023","Y")</f>
        <v>18</v>
      </c>
    </row>
    <row r="908" spans="1:17" x14ac:dyDescent="0.3">
      <c r="A908" t="s">
        <v>72</v>
      </c>
      <c r="B908" t="str">
        <f>IF(Hospitalisation_table[[#This Row],[Customer ID]]="?","UnKnown",Hospitalisation_table[[#This Row],[Customer ID]])</f>
        <v>Id2286</v>
      </c>
      <c r="C908">
        <v>2002</v>
      </c>
      <c r="D908" t="s">
        <v>37</v>
      </c>
      <c r="E908">
        <v>1</v>
      </c>
      <c r="F908">
        <v>0</v>
      </c>
      <c r="G908" s="24">
        <v>1142</v>
      </c>
      <c r="H908" t="s">
        <v>12</v>
      </c>
      <c r="I908" t="s">
        <v>11</v>
      </c>
      <c r="J908" t="s">
        <v>42</v>
      </c>
      <c r="K908" t="str">
        <f>IF(Hospitalisation_table[[#This Row],[month]]="?","Sep",Hospitalisation_table[[#This Row],[month]])</f>
        <v>Oct</v>
      </c>
      <c r="L908">
        <f>IF(Hospitalisation_table[[#This Row],[year]] = "?",ROUNDUP(AVERAGE(Hospitalisation_table[year]),0),Hospitalisation_table[[#This Row],[year]])</f>
        <v>2002</v>
      </c>
      <c r="M908" t="str">
        <f>IF(Hospitalisation_table[[#This Row],[Hospital tier]]="?","tier - 2",Hospitalisation_table[[#This Row],[Hospital tier]])</f>
        <v>tier - 3</v>
      </c>
      <c r="N908" t="str">
        <f>IF(Hospitalisation_table[[#This Row],[City tier]]="?","tier - 2",Hospitalisation_table[[#This Row],[City tier]])</f>
        <v>tier - 2</v>
      </c>
      <c r="O908" t="str">
        <f>IF(Hospitalisation_table[[#This Row],[State ID]]="?","Unknown",Hospitalisation_table[[#This Row],[State ID]])</f>
        <v>R1011</v>
      </c>
      <c r="P908" s="20" t="str">
        <f>_xlfn.CONCAT(Hospitalisation_table[[#This Row],[date]],"-",Hospitalisation_table[[#This Row],[Month_Updated]],"-",Hospitalisation_table[[#This Row],[Year_Update]])</f>
        <v>1-Oct-2002</v>
      </c>
      <c r="Q908">
        <f>DATEDIF(Hospitalisation_table[[#This Row],[Date of Birth]],"8-Jun-2023","Y")</f>
        <v>20</v>
      </c>
    </row>
    <row r="909" spans="1:17" x14ac:dyDescent="0.3">
      <c r="A909" t="s">
        <v>73</v>
      </c>
      <c r="B909" t="str">
        <f>IF(Hospitalisation_table[[#This Row],[Customer ID]]="?","UnKnown",Hospitalisation_table[[#This Row],[Customer ID]])</f>
        <v>Id2285</v>
      </c>
      <c r="C909">
        <v>2004</v>
      </c>
      <c r="D909" t="s">
        <v>18</v>
      </c>
      <c r="E909">
        <v>10</v>
      </c>
      <c r="F909">
        <v>0</v>
      </c>
      <c r="G909" s="24">
        <v>1146.8</v>
      </c>
      <c r="H909" t="s">
        <v>11</v>
      </c>
      <c r="I909" t="s">
        <v>11</v>
      </c>
      <c r="J909" t="s">
        <v>13</v>
      </c>
      <c r="K909" t="str">
        <f>IF(Hospitalisation_table[[#This Row],[month]]="?","Sep",Hospitalisation_table[[#This Row],[month]])</f>
        <v>Jun</v>
      </c>
      <c r="L909">
        <f>IF(Hospitalisation_table[[#This Row],[year]] = "?",ROUNDUP(AVERAGE(Hospitalisation_table[year]),0),Hospitalisation_table[[#This Row],[year]])</f>
        <v>2004</v>
      </c>
      <c r="M909" t="str">
        <f>IF(Hospitalisation_table[[#This Row],[Hospital tier]]="?","tier - 2",Hospitalisation_table[[#This Row],[Hospital tier]])</f>
        <v>tier - 2</v>
      </c>
      <c r="N909" t="str">
        <f>IF(Hospitalisation_table[[#This Row],[City tier]]="?","tier - 2",Hospitalisation_table[[#This Row],[City tier]])</f>
        <v>tier - 2</v>
      </c>
      <c r="O909" t="str">
        <f>IF(Hospitalisation_table[[#This Row],[State ID]]="?","Unknown",Hospitalisation_table[[#This Row],[State ID]])</f>
        <v>R1013</v>
      </c>
      <c r="P909" s="20" t="str">
        <f>_xlfn.CONCAT(Hospitalisation_table[[#This Row],[date]],"-",Hospitalisation_table[[#This Row],[Month_Updated]],"-",Hospitalisation_table[[#This Row],[Year_Update]])</f>
        <v>10-Jun-2004</v>
      </c>
      <c r="Q909">
        <f>DATEDIF(Hospitalisation_table[[#This Row],[Date of Birth]],"8-Jun-2023","Y")</f>
        <v>18</v>
      </c>
    </row>
    <row r="910" spans="1:17" x14ac:dyDescent="0.3">
      <c r="A910" t="s">
        <v>74</v>
      </c>
      <c r="B910" t="str">
        <f>IF(Hospitalisation_table[[#This Row],[Customer ID]]="?","UnKnown",Hospitalisation_table[[#This Row],[Customer ID]])</f>
        <v>Id2284</v>
      </c>
      <c r="C910">
        <v>2003</v>
      </c>
      <c r="D910" t="s">
        <v>18</v>
      </c>
      <c r="E910">
        <v>12</v>
      </c>
      <c r="F910">
        <v>0</v>
      </c>
      <c r="G910" s="24">
        <v>1149</v>
      </c>
      <c r="H910" t="s">
        <v>11</v>
      </c>
      <c r="I910" t="s">
        <v>16</v>
      </c>
      <c r="J910" t="s">
        <v>23</v>
      </c>
      <c r="K910" t="str">
        <f>IF(Hospitalisation_table[[#This Row],[month]]="?","Sep",Hospitalisation_table[[#This Row],[month]])</f>
        <v>Jun</v>
      </c>
      <c r="L910">
        <f>IF(Hospitalisation_table[[#This Row],[year]] = "?",ROUNDUP(AVERAGE(Hospitalisation_table[year]),0),Hospitalisation_table[[#This Row],[year]])</f>
        <v>2003</v>
      </c>
      <c r="M910" t="str">
        <f>IF(Hospitalisation_table[[#This Row],[Hospital tier]]="?","tier - 2",Hospitalisation_table[[#This Row],[Hospital tier]])</f>
        <v>tier - 2</v>
      </c>
      <c r="N910" t="str">
        <f>IF(Hospitalisation_table[[#This Row],[City tier]]="?","tier - 2",Hospitalisation_table[[#This Row],[City tier]])</f>
        <v>tier - 1</v>
      </c>
      <c r="O910" t="str">
        <f>IF(Hospitalisation_table[[#This Row],[State ID]]="?","Unknown",Hospitalisation_table[[#This Row],[State ID]])</f>
        <v>R1012</v>
      </c>
      <c r="P910" s="20" t="str">
        <f>_xlfn.CONCAT(Hospitalisation_table[[#This Row],[date]],"-",Hospitalisation_table[[#This Row],[Month_Updated]],"-",Hospitalisation_table[[#This Row],[Year_Update]])</f>
        <v>12-Jun-2003</v>
      </c>
      <c r="Q910">
        <f>DATEDIF(Hospitalisation_table[[#This Row],[Date of Birth]],"8-Jun-2023","Y")</f>
        <v>19</v>
      </c>
    </row>
    <row r="911" spans="1:17" x14ac:dyDescent="0.3">
      <c r="A911" t="s">
        <v>75</v>
      </c>
      <c r="B911" t="str">
        <f>IF(Hospitalisation_table[[#This Row],[Customer ID]]="?","UnKnown",Hospitalisation_table[[#This Row],[Customer ID]])</f>
        <v>Id2283</v>
      </c>
      <c r="C911">
        <v>2004</v>
      </c>
      <c r="D911" t="s">
        <v>10</v>
      </c>
      <c r="E911">
        <v>18</v>
      </c>
      <c r="F911">
        <v>0</v>
      </c>
      <c r="G911" s="24">
        <v>1149.4000000000001</v>
      </c>
      <c r="H911" t="s">
        <v>11</v>
      </c>
      <c r="I911" t="s">
        <v>11</v>
      </c>
      <c r="J911" t="s">
        <v>13</v>
      </c>
      <c r="K911" t="str">
        <f>IF(Hospitalisation_table[[#This Row],[month]]="?","Sep",Hospitalisation_table[[#This Row],[month]])</f>
        <v>Jul</v>
      </c>
      <c r="L911">
        <f>IF(Hospitalisation_table[[#This Row],[year]] = "?",ROUNDUP(AVERAGE(Hospitalisation_table[year]),0),Hospitalisation_table[[#This Row],[year]])</f>
        <v>2004</v>
      </c>
      <c r="M911" t="str">
        <f>IF(Hospitalisation_table[[#This Row],[Hospital tier]]="?","tier - 2",Hospitalisation_table[[#This Row],[Hospital tier]])</f>
        <v>tier - 2</v>
      </c>
      <c r="N911" t="str">
        <f>IF(Hospitalisation_table[[#This Row],[City tier]]="?","tier - 2",Hospitalisation_table[[#This Row],[City tier]])</f>
        <v>tier - 2</v>
      </c>
      <c r="O911" t="str">
        <f>IF(Hospitalisation_table[[#This Row],[State ID]]="?","Unknown",Hospitalisation_table[[#This Row],[State ID]])</f>
        <v>R1013</v>
      </c>
      <c r="P911" s="20" t="str">
        <f>_xlfn.CONCAT(Hospitalisation_table[[#This Row],[date]],"-",Hospitalisation_table[[#This Row],[Month_Updated]],"-",Hospitalisation_table[[#This Row],[Year_Update]])</f>
        <v>18-Jul-2004</v>
      </c>
      <c r="Q911">
        <f>DATEDIF(Hospitalisation_table[[#This Row],[Date of Birth]],"8-Jun-2023","Y")</f>
        <v>18</v>
      </c>
    </row>
    <row r="912" spans="1:17" x14ac:dyDescent="0.3">
      <c r="A912" t="s">
        <v>76</v>
      </c>
      <c r="B912" t="str">
        <f>IF(Hospitalisation_table[[#This Row],[Customer ID]]="?","UnKnown",Hospitalisation_table[[#This Row],[Customer ID]])</f>
        <v>Id2282</v>
      </c>
      <c r="C912">
        <v>1994</v>
      </c>
      <c r="D912" t="s">
        <v>10</v>
      </c>
      <c r="E912">
        <v>26</v>
      </c>
      <c r="F912">
        <v>0</v>
      </c>
      <c r="G912" s="24">
        <v>1158.32</v>
      </c>
      <c r="H912" t="s">
        <v>11</v>
      </c>
      <c r="I912" t="s">
        <v>16</v>
      </c>
      <c r="J912" t="s">
        <v>13</v>
      </c>
      <c r="K912" t="str">
        <f>IF(Hospitalisation_table[[#This Row],[month]]="?","Sep",Hospitalisation_table[[#This Row],[month]])</f>
        <v>Jul</v>
      </c>
      <c r="L912">
        <f>IF(Hospitalisation_table[[#This Row],[year]] = "?",ROUNDUP(AVERAGE(Hospitalisation_table[year]),0),Hospitalisation_table[[#This Row],[year]])</f>
        <v>1994</v>
      </c>
      <c r="M912" t="str">
        <f>IF(Hospitalisation_table[[#This Row],[Hospital tier]]="?","tier - 2",Hospitalisation_table[[#This Row],[Hospital tier]])</f>
        <v>tier - 2</v>
      </c>
      <c r="N912" t="str">
        <f>IF(Hospitalisation_table[[#This Row],[City tier]]="?","tier - 2",Hospitalisation_table[[#This Row],[City tier]])</f>
        <v>tier - 1</v>
      </c>
      <c r="O912" t="str">
        <f>IF(Hospitalisation_table[[#This Row],[State ID]]="?","Unknown",Hospitalisation_table[[#This Row],[State ID]])</f>
        <v>R1013</v>
      </c>
      <c r="P912" s="20" t="str">
        <f>_xlfn.CONCAT(Hospitalisation_table[[#This Row],[date]],"-",Hospitalisation_table[[#This Row],[Month_Updated]],"-",Hospitalisation_table[[#This Row],[Year_Update]])</f>
        <v>26-Jul-1994</v>
      </c>
      <c r="Q912">
        <f>DATEDIF(Hospitalisation_table[[#This Row],[Date of Birth]],"8-Jun-2023","Y")</f>
        <v>28</v>
      </c>
    </row>
    <row r="913" spans="1:17" x14ac:dyDescent="0.3">
      <c r="A913" t="s">
        <v>77</v>
      </c>
      <c r="B913" t="str">
        <f>IF(Hospitalisation_table[[#This Row],[Customer ID]]="?","UnKnown",Hospitalisation_table[[#This Row],[Customer ID]])</f>
        <v>Id2281</v>
      </c>
      <c r="C913">
        <v>2004</v>
      </c>
      <c r="D913" t="s">
        <v>15</v>
      </c>
      <c r="E913">
        <v>11</v>
      </c>
      <c r="F913">
        <v>0</v>
      </c>
      <c r="G913" s="24">
        <v>1163.46</v>
      </c>
      <c r="H913" t="s">
        <v>11</v>
      </c>
      <c r="I913" t="s">
        <v>12</v>
      </c>
      <c r="J913" t="s">
        <v>13</v>
      </c>
      <c r="K913" t="str">
        <f>IF(Hospitalisation_table[[#This Row],[month]]="?","Sep",Hospitalisation_table[[#This Row],[month]])</f>
        <v>Nov</v>
      </c>
      <c r="L913">
        <f>IF(Hospitalisation_table[[#This Row],[year]] = "?",ROUNDUP(AVERAGE(Hospitalisation_table[year]),0),Hospitalisation_table[[#This Row],[year]])</f>
        <v>2004</v>
      </c>
      <c r="M913" t="str">
        <f>IF(Hospitalisation_table[[#This Row],[Hospital tier]]="?","tier - 2",Hospitalisation_table[[#This Row],[Hospital tier]])</f>
        <v>tier - 2</v>
      </c>
      <c r="N913" t="str">
        <f>IF(Hospitalisation_table[[#This Row],[City tier]]="?","tier - 2",Hospitalisation_table[[#This Row],[City tier]])</f>
        <v>tier - 3</v>
      </c>
      <c r="O913" t="str">
        <f>IF(Hospitalisation_table[[#This Row],[State ID]]="?","Unknown",Hospitalisation_table[[#This Row],[State ID]])</f>
        <v>R1013</v>
      </c>
      <c r="P913" s="20" t="str">
        <f>_xlfn.CONCAT(Hospitalisation_table[[#This Row],[date]],"-",Hospitalisation_table[[#This Row],[Month_Updated]],"-",Hospitalisation_table[[#This Row],[Year_Update]])</f>
        <v>11-Nov-2004</v>
      </c>
      <c r="Q913">
        <f>DATEDIF(Hospitalisation_table[[#This Row],[Date of Birth]],"8-Jun-2023","Y")</f>
        <v>18</v>
      </c>
    </row>
    <row r="914" spans="1:17" x14ac:dyDescent="0.3">
      <c r="A914" t="s">
        <v>78</v>
      </c>
      <c r="B914" t="str">
        <f>IF(Hospitalisation_table[[#This Row],[Customer ID]]="?","UnKnown",Hospitalisation_table[[#This Row],[Customer ID]])</f>
        <v>Id2280</v>
      </c>
      <c r="C914">
        <v>2002</v>
      </c>
      <c r="D914" t="s">
        <v>18</v>
      </c>
      <c r="E914">
        <v>11</v>
      </c>
      <c r="F914">
        <v>0</v>
      </c>
      <c r="G914" s="24">
        <v>1165</v>
      </c>
      <c r="H914" t="s">
        <v>11</v>
      </c>
      <c r="I914" t="s">
        <v>12</v>
      </c>
      <c r="J914" t="s">
        <v>23</v>
      </c>
      <c r="K914" t="str">
        <f>IF(Hospitalisation_table[[#This Row],[month]]="?","Sep",Hospitalisation_table[[#This Row],[month]])</f>
        <v>Jun</v>
      </c>
      <c r="L914">
        <f>IF(Hospitalisation_table[[#This Row],[year]] = "?",ROUNDUP(AVERAGE(Hospitalisation_table[year]),0),Hospitalisation_table[[#This Row],[year]])</f>
        <v>2002</v>
      </c>
      <c r="M914" t="str">
        <f>IF(Hospitalisation_table[[#This Row],[Hospital tier]]="?","tier - 2",Hospitalisation_table[[#This Row],[Hospital tier]])</f>
        <v>tier - 2</v>
      </c>
      <c r="N914" t="str">
        <f>IF(Hospitalisation_table[[#This Row],[City tier]]="?","tier - 2",Hospitalisation_table[[#This Row],[City tier]])</f>
        <v>tier - 3</v>
      </c>
      <c r="O914" t="str">
        <f>IF(Hospitalisation_table[[#This Row],[State ID]]="?","Unknown",Hospitalisation_table[[#This Row],[State ID]])</f>
        <v>R1012</v>
      </c>
      <c r="P914" s="20" t="str">
        <f>_xlfn.CONCAT(Hospitalisation_table[[#This Row],[date]],"-",Hospitalisation_table[[#This Row],[Month_Updated]],"-",Hospitalisation_table[[#This Row],[Year_Update]])</f>
        <v>11-Jun-2002</v>
      </c>
      <c r="Q914">
        <f>DATEDIF(Hospitalisation_table[[#This Row],[Date of Birth]],"8-Jun-2023","Y")</f>
        <v>20</v>
      </c>
    </row>
    <row r="915" spans="1:17" x14ac:dyDescent="0.3">
      <c r="A915" t="s">
        <v>2145</v>
      </c>
      <c r="B915" t="str">
        <f>IF(Hospitalisation_table[[#This Row],[Customer ID]]="?","UnKnown",Hospitalisation_table[[#This Row],[Customer ID]])</f>
        <v>Id228</v>
      </c>
      <c r="C915">
        <v>1967</v>
      </c>
      <c r="D915" t="s">
        <v>37</v>
      </c>
      <c r="E915">
        <v>7</v>
      </c>
      <c r="F915">
        <v>0</v>
      </c>
      <c r="G915" s="24">
        <v>34975.68</v>
      </c>
      <c r="H915" t="s">
        <v>11</v>
      </c>
      <c r="I915" t="s">
        <v>11</v>
      </c>
      <c r="J915" t="s">
        <v>42</v>
      </c>
      <c r="K915" t="str">
        <f>IF(Hospitalisation_table[[#This Row],[month]]="?","Sep",Hospitalisation_table[[#This Row],[month]])</f>
        <v>Oct</v>
      </c>
      <c r="L915">
        <f>IF(Hospitalisation_table[[#This Row],[year]] = "?",ROUNDUP(AVERAGE(Hospitalisation_table[year]),0),Hospitalisation_table[[#This Row],[year]])</f>
        <v>1967</v>
      </c>
      <c r="M915" t="str">
        <f>IF(Hospitalisation_table[[#This Row],[Hospital tier]]="?","tier - 2",Hospitalisation_table[[#This Row],[Hospital tier]])</f>
        <v>tier - 2</v>
      </c>
      <c r="N915" t="str">
        <f>IF(Hospitalisation_table[[#This Row],[City tier]]="?","tier - 2",Hospitalisation_table[[#This Row],[City tier]])</f>
        <v>tier - 2</v>
      </c>
      <c r="O915" t="str">
        <f>IF(Hospitalisation_table[[#This Row],[State ID]]="?","Unknown",Hospitalisation_table[[#This Row],[State ID]])</f>
        <v>R1011</v>
      </c>
      <c r="P915" s="20" t="str">
        <f>_xlfn.CONCAT(Hospitalisation_table[[#This Row],[date]],"-",Hospitalisation_table[[#This Row],[Month_Updated]],"-",Hospitalisation_table[[#This Row],[Year_Update]])</f>
        <v>7-Oct-1967</v>
      </c>
      <c r="Q915">
        <f>DATEDIF(Hospitalisation_table[[#This Row],[Date of Birth]],"8-Jun-2023","Y")</f>
        <v>55</v>
      </c>
    </row>
    <row r="916" spans="1:17" x14ac:dyDescent="0.3">
      <c r="A916" t="s">
        <v>79</v>
      </c>
      <c r="B916" t="str">
        <f>IF(Hospitalisation_table[[#This Row],[Customer ID]]="?","UnKnown",Hospitalisation_table[[#This Row],[Customer ID]])</f>
        <v>Id2279</v>
      </c>
      <c r="C916">
        <v>2001</v>
      </c>
      <c r="D916" t="s">
        <v>15</v>
      </c>
      <c r="E916">
        <v>12</v>
      </c>
      <c r="F916">
        <v>0</v>
      </c>
      <c r="G916" s="24">
        <v>1167</v>
      </c>
      <c r="H916" t="s">
        <v>11</v>
      </c>
      <c r="I916" t="s">
        <v>16</v>
      </c>
      <c r="J916" t="s">
        <v>13</v>
      </c>
      <c r="K916" t="str">
        <f>IF(Hospitalisation_table[[#This Row],[month]]="?","Sep",Hospitalisation_table[[#This Row],[month]])</f>
        <v>Nov</v>
      </c>
      <c r="L916">
        <f>IF(Hospitalisation_table[[#This Row],[year]] = "?",ROUNDUP(AVERAGE(Hospitalisation_table[year]),0),Hospitalisation_table[[#This Row],[year]])</f>
        <v>2001</v>
      </c>
      <c r="M916" t="str">
        <f>IF(Hospitalisation_table[[#This Row],[Hospital tier]]="?","tier - 2",Hospitalisation_table[[#This Row],[Hospital tier]])</f>
        <v>tier - 2</v>
      </c>
      <c r="N916" t="str">
        <f>IF(Hospitalisation_table[[#This Row],[City tier]]="?","tier - 2",Hospitalisation_table[[#This Row],[City tier]])</f>
        <v>tier - 1</v>
      </c>
      <c r="O916" t="str">
        <f>IF(Hospitalisation_table[[#This Row],[State ID]]="?","Unknown",Hospitalisation_table[[#This Row],[State ID]])</f>
        <v>R1013</v>
      </c>
      <c r="P916" s="20" t="str">
        <f>_xlfn.CONCAT(Hospitalisation_table[[#This Row],[date]],"-",Hospitalisation_table[[#This Row],[Month_Updated]],"-",Hospitalisation_table[[#This Row],[Year_Update]])</f>
        <v>12-Nov-2001</v>
      </c>
      <c r="Q916">
        <f>DATEDIF(Hospitalisation_table[[#This Row],[Date of Birth]],"8-Jun-2023","Y")</f>
        <v>21</v>
      </c>
    </row>
    <row r="917" spans="1:17" x14ac:dyDescent="0.3">
      <c r="A917" t="s">
        <v>80</v>
      </c>
      <c r="B917" t="str">
        <f>IF(Hospitalisation_table[[#This Row],[Customer ID]]="?","UnKnown",Hospitalisation_table[[#This Row],[Customer ID]])</f>
        <v>Id2278</v>
      </c>
      <c r="C917">
        <v>1996</v>
      </c>
      <c r="D917" t="s">
        <v>35</v>
      </c>
      <c r="E917">
        <v>11</v>
      </c>
      <c r="F917">
        <v>0</v>
      </c>
      <c r="G917" s="24">
        <v>1178</v>
      </c>
      <c r="H917" t="s">
        <v>11</v>
      </c>
      <c r="I917" t="s">
        <v>12</v>
      </c>
      <c r="J917" t="s">
        <v>13</v>
      </c>
      <c r="K917" t="str">
        <f>IF(Hospitalisation_table[[#This Row],[month]]="?","Sep",Hospitalisation_table[[#This Row],[month]])</f>
        <v>Aug</v>
      </c>
      <c r="L917">
        <f>IF(Hospitalisation_table[[#This Row],[year]] = "?",ROUNDUP(AVERAGE(Hospitalisation_table[year]),0),Hospitalisation_table[[#This Row],[year]])</f>
        <v>1996</v>
      </c>
      <c r="M917" t="str">
        <f>IF(Hospitalisation_table[[#This Row],[Hospital tier]]="?","tier - 2",Hospitalisation_table[[#This Row],[Hospital tier]])</f>
        <v>tier - 2</v>
      </c>
      <c r="N917" t="str">
        <f>IF(Hospitalisation_table[[#This Row],[City tier]]="?","tier - 2",Hospitalisation_table[[#This Row],[City tier]])</f>
        <v>tier - 3</v>
      </c>
      <c r="O917" t="str">
        <f>IF(Hospitalisation_table[[#This Row],[State ID]]="?","Unknown",Hospitalisation_table[[#This Row],[State ID]])</f>
        <v>R1013</v>
      </c>
      <c r="P917" s="20" t="str">
        <f>_xlfn.CONCAT(Hospitalisation_table[[#This Row],[date]],"-",Hospitalisation_table[[#This Row],[Month_Updated]],"-",Hospitalisation_table[[#This Row],[Year_Update]])</f>
        <v>11-Aug-1996</v>
      </c>
      <c r="Q917">
        <f>DATEDIF(Hospitalisation_table[[#This Row],[Date of Birth]],"8-Jun-2023","Y")</f>
        <v>26</v>
      </c>
    </row>
    <row r="918" spans="1:17" x14ac:dyDescent="0.3">
      <c r="A918" t="s">
        <v>81</v>
      </c>
      <c r="B918" t="str">
        <f>IF(Hospitalisation_table[[#This Row],[Customer ID]]="?","UnKnown",Hospitalisation_table[[#This Row],[Customer ID]])</f>
        <v>Id2277</v>
      </c>
      <c r="C918">
        <v>1997</v>
      </c>
      <c r="D918" t="s">
        <v>18</v>
      </c>
      <c r="E918">
        <v>28</v>
      </c>
      <c r="F918">
        <v>0</v>
      </c>
      <c r="G918" s="24">
        <v>1178.07</v>
      </c>
      <c r="H918" t="s">
        <v>11</v>
      </c>
      <c r="I918" t="s">
        <v>11</v>
      </c>
      <c r="J918" t="s">
        <v>13</v>
      </c>
      <c r="K918" t="str">
        <f>IF(Hospitalisation_table[[#This Row],[month]]="?","Sep",Hospitalisation_table[[#This Row],[month]])</f>
        <v>Jun</v>
      </c>
      <c r="L918">
        <f>IF(Hospitalisation_table[[#This Row],[year]] = "?",ROUNDUP(AVERAGE(Hospitalisation_table[year]),0),Hospitalisation_table[[#This Row],[year]])</f>
        <v>1997</v>
      </c>
      <c r="M918" t="str">
        <f>IF(Hospitalisation_table[[#This Row],[Hospital tier]]="?","tier - 2",Hospitalisation_table[[#This Row],[Hospital tier]])</f>
        <v>tier - 2</v>
      </c>
      <c r="N918" t="str">
        <f>IF(Hospitalisation_table[[#This Row],[City tier]]="?","tier - 2",Hospitalisation_table[[#This Row],[City tier]])</f>
        <v>tier - 2</v>
      </c>
      <c r="O918" t="str">
        <f>IF(Hospitalisation_table[[#This Row],[State ID]]="?","Unknown",Hospitalisation_table[[#This Row],[State ID]])</f>
        <v>R1013</v>
      </c>
      <c r="P918" s="20" t="str">
        <f>_xlfn.CONCAT(Hospitalisation_table[[#This Row],[date]],"-",Hospitalisation_table[[#This Row],[Month_Updated]],"-",Hospitalisation_table[[#This Row],[Year_Update]])</f>
        <v>28-Jun-1997</v>
      </c>
      <c r="Q918">
        <f>DATEDIF(Hospitalisation_table[[#This Row],[Date of Birth]],"8-Jun-2023","Y")</f>
        <v>25</v>
      </c>
    </row>
    <row r="919" spans="1:17" x14ac:dyDescent="0.3">
      <c r="A919" t="s">
        <v>82</v>
      </c>
      <c r="B919" t="str">
        <f>IF(Hospitalisation_table[[#This Row],[Customer ID]]="?","UnKnown",Hospitalisation_table[[#This Row],[Customer ID]])</f>
        <v>Id2276</v>
      </c>
      <c r="C919">
        <v>2002</v>
      </c>
      <c r="D919" t="s">
        <v>35</v>
      </c>
      <c r="E919">
        <v>26</v>
      </c>
      <c r="F919">
        <v>0</v>
      </c>
      <c r="G919" s="24">
        <v>1191</v>
      </c>
      <c r="H919" t="s">
        <v>11</v>
      </c>
      <c r="I919" t="s">
        <v>16</v>
      </c>
      <c r="J919" t="s">
        <v>13</v>
      </c>
      <c r="K919" t="str">
        <f>IF(Hospitalisation_table[[#This Row],[month]]="?","Sep",Hospitalisation_table[[#This Row],[month]])</f>
        <v>Aug</v>
      </c>
      <c r="L919">
        <f>IF(Hospitalisation_table[[#This Row],[year]] = "?",ROUNDUP(AVERAGE(Hospitalisation_table[year]),0),Hospitalisation_table[[#This Row],[year]])</f>
        <v>2002</v>
      </c>
      <c r="M919" t="str">
        <f>IF(Hospitalisation_table[[#This Row],[Hospital tier]]="?","tier - 2",Hospitalisation_table[[#This Row],[Hospital tier]])</f>
        <v>tier - 2</v>
      </c>
      <c r="N919" t="str">
        <f>IF(Hospitalisation_table[[#This Row],[City tier]]="?","tier - 2",Hospitalisation_table[[#This Row],[City tier]])</f>
        <v>tier - 1</v>
      </c>
      <c r="O919" t="str">
        <f>IF(Hospitalisation_table[[#This Row],[State ID]]="?","Unknown",Hospitalisation_table[[#This Row],[State ID]])</f>
        <v>R1013</v>
      </c>
      <c r="P919" s="20" t="str">
        <f>_xlfn.CONCAT(Hospitalisation_table[[#This Row],[date]],"-",Hospitalisation_table[[#This Row],[Month_Updated]],"-",Hospitalisation_table[[#This Row],[Year_Update]])</f>
        <v>26-Aug-2002</v>
      </c>
      <c r="Q919">
        <f>DATEDIF(Hospitalisation_table[[#This Row],[Date of Birth]],"8-Jun-2023","Y")</f>
        <v>20</v>
      </c>
    </row>
    <row r="920" spans="1:17" x14ac:dyDescent="0.3">
      <c r="A920" t="s">
        <v>83</v>
      </c>
      <c r="B920" t="str">
        <f>IF(Hospitalisation_table[[#This Row],[Customer ID]]="?","UnKnown",Hospitalisation_table[[#This Row],[Customer ID]])</f>
        <v>Id2275</v>
      </c>
      <c r="C920">
        <v>1999</v>
      </c>
      <c r="D920" t="s">
        <v>18</v>
      </c>
      <c r="E920">
        <v>28</v>
      </c>
      <c r="F920">
        <v>0</v>
      </c>
      <c r="G920" s="24">
        <v>1200</v>
      </c>
      <c r="H920" t="s">
        <v>11</v>
      </c>
      <c r="I920" t="s">
        <v>12</v>
      </c>
      <c r="J920" t="s">
        <v>23</v>
      </c>
      <c r="K920" t="str">
        <f>IF(Hospitalisation_table[[#This Row],[month]]="?","Sep",Hospitalisation_table[[#This Row],[month]])</f>
        <v>Jun</v>
      </c>
      <c r="L920">
        <f>IF(Hospitalisation_table[[#This Row],[year]] = "?",ROUNDUP(AVERAGE(Hospitalisation_table[year]),0),Hospitalisation_table[[#This Row],[year]])</f>
        <v>1999</v>
      </c>
      <c r="M920" t="str">
        <f>IF(Hospitalisation_table[[#This Row],[Hospital tier]]="?","tier - 2",Hospitalisation_table[[#This Row],[Hospital tier]])</f>
        <v>tier - 2</v>
      </c>
      <c r="N920" t="str">
        <f>IF(Hospitalisation_table[[#This Row],[City tier]]="?","tier - 2",Hospitalisation_table[[#This Row],[City tier]])</f>
        <v>tier - 3</v>
      </c>
      <c r="O920" t="str">
        <f>IF(Hospitalisation_table[[#This Row],[State ID]]="?","Unknown",Hospitalisation_table[[#This Row],[State ID]])</f>
        <v>R1012</v>
      </c>
      <c r="P920" s="20" t="str">
        <f>_xlfn.CONCAT(Hospitalisation_table[[#This Row],[date]],"-",Hospitalisation_table[[#This Row],[Month_Updated]],"-",Hospitalisation_table[[#This Row],[Year_Update]])</f>
        <v>28-Jun-1999</v>
      </c>
      <c r="Q920">
        <f>DATEDIF(Hospitalisation_table[[#This Row],[Date of Birth]],"8-Jun-2023","Y")</f>
        <v>23</v>
      </c>
    </row>
    <row r="921" spans="1:17" x14ac:dyDescent="0.3">
      <c r="A921" t="s">
        <v>84</v>
      </c>
      <c r="B921" t="str">
        <f>IF(Hospitalisation_table[[#This Row],[Customer ID]]="?","UnKnown",Hospitalisation_table[[#This Row],[Customer ID]])</f>
        <v>Id2274</v>
      </c>
      <c r="C921">
        <v>1992</v>
      </c>
      <c r="D921" t="s">
        <v>37</v>
      </c>
      <c r="E921">
        <v>6</v>
      </c>
      <c r="F921">
        <v>0</v>
      </c>
      <c r="G921" s="24">
        <v>1200.55</v>
      </c>
      <c r="H921" t="s">
        <v>11</v>
      </c>
      <c r="I921" t="s">
        <v>12</v>
      </c>
      <c r="J921" t="s">
        <v>13</v>
      </c>
      <c r="K921" t="str">
        <f>IF(Hospitalisation_table[[#This Row],[month]]="?","Sep",Hospitalisation_table[[#This Row],[month]])</f>
        <v>Oct</v>
      </c>
      <c r="L921">
        <f>IF(Hospitalisation_table[[#This Row],[year]] = "?",ROUNDUP(AVERAGE(Hospitalisation_table[year]),0),Hospitalisation_table[[#This Row],[year]])</f>
        <v>1992</v>
      </c>
      <c r="M921" t="str">
        <f>IF(Hospitalisation_table[[#This Row],[Hospital tier]]="?","tier - 2",Hospitalisation_table[[#This Row],[Hospital tier]])</f>
        <v>tier - 2</v>
      </c>
      <c r="N921" t="str">
        <f>IF(Hospitalisation_table[[#This Row],[City tier]]="?","tier - 2",Hospitalisation_table[[#This Row],[City tier]])</f>
        <v>tier - 3</v>
      </c>
      <c r="O921" t="str">
        <f>IF(Hospitalisation_table[[#This Row],[State ID]]="?","Unknown",Hospitalisation_table[[#This Row],[State ID]])</f>
        <v>R1013</v>
      </c>
      <c r="P921" s="20" t="str">
        <f>_xlfn.CONCAT(Hospitalisation_table[[#This Row],[date]],"-",Hospitalisation_table[[#This Row],[Month_Updated]],"-",Hospitalisation_table[[#This Row],[Year_Update]])</f>
        <v>6-Oct-1992</v>
      </c>
      <c r="Q921">
        <f>DATEDIF(Hospitalisation_table[[#This Row],[Date of Birth]],"8-Jun-2023","Y")</f>
        <v>30</v>
      </c>
    </row>
    <row r="922" spans="1:17" x14ac:dyDescent="0.3">
      <c r="A922" t="s">
        <v>85</v>
      </c>
      <c r="B922" t="str">
        <f>IF(Hospitalisation_table[[#This Row],[Customer ID]]="?","UnKnown",Hospitalisation_table[[#This Row],[Customer ID]])</f>
        <v>Id2273</v>
      </c>
      <c r="C922">
        <v>2004</v>
      </c>
      <c r="D922" t="s">
        <v>18</v>
      </c>
      <c r="E922">
        <v>2</v>
      </c>
      <c r="F922">
        <v>0</v>
      </c>
      <c r="G922" s="24">
        <v>1210</v>
      </c>
      <c r="H922" t="s">
        <v>11</v>
      </c>
      <c r="I922" t="s">
        <v>16</v>
      </c>
      <c r="J922" t="s">
        <v>13</v>
      </c>
      <c r="K922" t="str">
        <f>IF(Hospitalisation_table[[#This Row],[month]]="?","Sep",Hospitalisation_table[[#This Row],[month]])</f>
        <v>Jun</v>
      </c>
      <c r="L922">
        <f>IF(Hospitalisation_table[[#This Row],[year]] = "?",ROUNDUP(AVERAGE(Hospitalisation_table[year]),0),Hospitalisation_table[[#This Row],[year]])</f>
        <v>2004</v>
      </c>
      <c r="M922" t="str">
        <f>IF(Hospitalisation_table[[#This Row],[Hospital tier]]="?","tier - 2",Hospitalisation_table[[#This Row],[Hospital tier]])</f>
        <v>tier - 2</v>
      </c>
      <c r="N922" t="str">
        <f>IF(Hospitalisation_table[[#This Row],[City tier]]="?","tier - 2",Hospitalisation_table[[#This Row],[City tier]])</f>
        <v>tier - 1</v>
      </c>
      <c r="O922" t="str">
        <f>IF(Hospitalisation_table[[#This Row],[State ID]]="?","Unknown",Hospitalisation_table[[#This Row],[State ID]])</f>
        <v>R1013</v>
      </c>
      <c r="P922" s="20" t="str">
        <f>_xlfn.CONCAT(Hospitalisation_table[[#This Row],[date]],"-",Hospitalisation_table[[#This Row],[Month_Updated]],"-",Hospitalisation_table[[#This Row],[Year_Update]])</f>
        <v>2-Jun-2004</v>
      </c>
      <c r="Q922">
        <f>DATEDIF(Hospitalisation_table[[#This Row],[Date of Birth]],"8-Jun-2023","Y")</f>
        <v>19</v>
      </c>
    </row>
    <row r="923" spans="1:17" x14ac:dyDescent="0.3">
      <c r="A923" t="s">
        <v>86</v>
      </c>
      <c r="B923" t="str">
        <f>IF(Hospitalisation_table[[#This Row],[Customer ID]]="?","UnKnown",Hospitalisation_table[[#This Row],[Customer ID]])</f>
        <v>Id2272</v>
      </c>
      <c r="C923">
        <v>1996</v>
      </c>
      <c r="D923" t="s">
        <v>15</v>
      </c>
      <c r="E923">
        <v>4</v>
      </c>
      <c r="F923">
        <v>0</v>
      </c>
      <c r="G923" s="24">
        <v>1220</v>
      </c>
      <c r="H923" t="s">
        <v>11</v>
      </c>
      <c r="I923" t="s">
        <v>12</v>
      </c>
      <c r="J923" t="s">
        <v>23</v>
      </c>
      <c r="K923" t="str">
        <f>IF(Hospitalisation_table[[#This Row],[month]]="?","Sep",Hospitalisation_table[[#This Row],[month]])</f>
        <v>Nov</v>
      </c>
      <c r="L923">
        <f>IF(Hospitalisation_table[[#This Row],[year]] = "?",ROUNDUP(AVERAGE(Hospitalisation_table[year]),0),Hospitalisation_table[[#This Row],[year]])</f>
        <v>1996</v>
      </c>
      <c r="M923" t="str">
        <f>IF(Hospitalisation_table[[#This Row],[Hospital tier]]="?","tier - 2",Hospitalisation_table[[#This Row],[Hospital tier]])</f>
        <v>tier - 2</v>
      </c>
      <c r="N923" t="str">
        <f>IF(Hospitalisation_table[[#This Row],[City tier]]="?","tier - 2",Hospitalisation_table[[#This Row],[City tier]])</f>
        <v>tier - 3</v>
      </c>
      <c r="O923" t="str">
        <f>IF(Hospitalisation_table[[#This Row],[State ID]]="?","Unknown",Hospitalisation_table[[#This Row],[State ID]])</f>
        <v>R1012</v>
      </c>
      <c r="P923" s="20" t="str">
        <f>_xlfn.CONCAT(Hospitalisation_table[[#This Row],[date]],"-",Hospitalisation_table[[#This Row],[Month_Updated]],"-",Hospitalisation_table[[#This Row],[Year_Update]])</f>
        <v>4-Nov-1996</v>
      </c>
      <c r="Q923">
        <f>DATEDIF(Hospitalisation_table[[#This Row],[Date of Birth]],"8-Jun-2023","Y")</f>
        <v>26</v>
      </c>
    </row>
    <row r="924" spans="1:17" x14ac:dyDescent="0.3">
      <c r="A924" t="s">
        <v>87</v>
      </c>
      <c r="B924" t="str">
        <f>IF(Hospitalisation_table[[#This Row],[Customer ID]]="?","UnKnown",Hospitalisation_table[[#This Row],[Customer ID]])</f>
        <v>Id2271</v>
      </c>
      <c r="C924">
        <v>2004</v>
      </c>
      <c r="D924" t="s">
        <v>10</v>
      </c>
      <c r="E924">
        <v>9</v>
      </c>
      <c r="F924">
        <v>0</v>
      </c>
      <c r="G924" s="24">
        <v>1224</v>
      </c>
      <c r="H924" t="s">
        <v>11</v>
      </c>
      <c r="I924" t="s">
        <v>16</v>
      </c>
      <c r="J924" t="s">
        <v>13</v>
      </c>
      <c r="K924" t="str">
        <f>IF(Hospitalisation_table[[#This Row],[month]]="?","Sep",Hospitalisation_table[[#This Row],[month]])</f>
        <v>Jul</v>
      </c>
      <c r="L924">
        <f>IF(Hospitalisation_table[[#This Row],[year]] = "?",ROUNDUP(AVERAGE(Hospitalisation_table[year]),0),Hospitalisation_table[[#This Row],[year]])</f>
        <v>2004</v>
      </c>
      <c r="M924" t="str">
        <f>IF(Hospitalisation_table[[#This Row],[Hospital tier]]="?","tier - 2",Hospitalisation_table[[#This Row],[Hospital tier]])</f>
        <v>tier - 2</v>
      </c>
      <c r="N924" t="str">
        <f>IF(Hospitalisation_table[[#This Row],[City tier]]="?","tier - 2",Hospitalisation_table[[#This Row],[City tier]])</f>
        <v>tier - 1</v>
      </c>
      <c r="O924" t="str">
        <f>IF(Hospitalisation_table[[#This Row],[State ID]]="?","Unknown",Hospitalisation_table[[#This Row],[State ID]])</f>
        <v>R1013</v>
      </c>
      <c r="P924" s="20" t="str">
        <f>_xlfn.CONCAT(Hospitalisation_table[[#This Row],[date]],"-",Hospitalisation_table[[#This Row],[Month_Updated]],"-",Hospitalisation_table[[#This Row],[Year_Update]])</f>
        <v>9-Jul-2004</v>
      </c>
      <c r="Q924">
        <f>DATEDIF(Hospitalisation_table[[#This Row],[Date of Birth]],"8-Jun-2023","Y")</f>
        <v>18</v>
      </c>
    </row>
    <row r="925" spans="1:17" x14ac:dyDescent="0.3">
      <c r="A925" t="s">
        <v>88</v>
      </c>
      <c r="B925" t="str">
        <f>IF(Hospitalisation_table[[#This Row],[Customer ID]]="?","UnKnown",Hospitalisation_table[[#This Row],[Customer ID]])</f>
        <v>Id2270</v>
      </c>
      <c r="C925">
        <v>2004</v>
      </c>
      <c r="D925" t="s">
        <v>37</v>
      </c>
      <c r="E925">
        <v>16</v>
      </c>
      <c r="F925">
        <v>0</v>
      </c>
      <c r="G925" s="24">
        <v>1228</v>
      </c>
      <c r="H925" t="s">
        <v>11</v>
      </c>
      <c r="I925" t="s">
        <v>16</v>
      </c>
      <c r="J925" t="s">
        <v>23</v>
      </c>
      <c r="K925" t="str">
        <f>IF(Hospitalisation_table[[#This Row],[month]]="?","Sep",Hospitalisation_table[[#This Row],[month]])</f>
        <v>Oct</v>
      </c>
      <c r="L925">
        <f>IF(Hospitalisation_table[[#This Row],[year]] = "?",ROUNDUP(AVERAGE(Hospitalisation_table[year]),0),Hospitalisation_table[[#This Row],[year]])</f>
        <v>2004</v>
      </c>
      <c r="M925" t="str">
        <f>IF(Hospitalisation_table[[#This Row],[Hospital tier]]="?","tier - 2",Hospitalisation_table[[#This Row],[Hospital tier]])</f>
        <v>tier - 2</v>
      </c>
      <c r="N925" t="str">
        <f>IF(Hospitalisation_table[[#This Row],[City tier]]="?","tier - 2",Hospitalisation_table[[#This Row],[City tier]])</f>
        <v>tier - 1</v>
      </c>
      <c r="O925" t="str">
        <f>IF(Hospitalisation_table[[#This Row],[State ID]]="?","Unknown",Hospitalisation_table[[#This Row],[State ID]])</f>
        <v>R1012</v>
      </c>
      <c r="P925" s="20" t="str">
        <f>_xlfn.CONCAT(Hospitalisation_table[[#This Row],[date]],"-",Hospitalisation_table[[#This Row],[Month_Updated]],"-",Hospitalisation_table[[#This Row],[Year_Update]])</f>
        <v>16-Oct-2004</v>
      </c>
      <c r="Q925">
        <f>DATEDIF(Hospitalisation_table[[#This Row],[Date of Birth]],"8-Jun-2023","Y")</f>
        <v>18</v>
      </c>
    </row>
    <row r="926" spans="1:17" x14ac:dyDescent="0.3">
      <c r="A926" t="s">
        <v>2146</v>
      </c>
      <c r="B926" t="str">
        <f>IF(Hospitalisation_table[[#This Row],[Customer ID]]="?","UnKnown",Hospitalisation_table[[#This Row],[Customer ID]])</f>
        <v>Id227</v>
      </c>
      <c r="C926">
        <v>1998</v>
      </c>
      <c r="D926" t="s">
        <v>35</v>
      </c>
      <c r="E926">
        <v>22</v>
      </c>
      <c r="F926">
        <v>0</v>
      </c>
      <c r="G926" s="24">
        <v>34976.42</v>
      </c>
      <c r="H926" t="s">
        <v>11</v>
      </c>
      <c r="I926" t="s">
        <v>16</v>
      </c>
      <c r="J926" t="s">
        <v>42</v>
      </c>
      <c r="K926" t="str">
        <f>IF(Hospitalisation_table[[#This Row],[month]]="?","Sep",Hospitalisation_table[[#This Row],[month]])</f>
        <v>Aug</v>
      </c>
      <c r="L926">
        <f>IF(Hospitalisation_table[[#This Row],[year]] = "?",ROUNDUP(AVERAGE(Hospitalisation_table[year]),0),Hospitalisation_table[[#This Row],[year]])</f>
        <v>1998</v>
      </c>
      <c r="M926" t="str">
        <f>IF(Hospitalisation_table[[#This Row],[Hospital tier]]="?","tier - 2",Hospitalisation_table[[#This Row],[Hospital tier]])</f>
        <v>tier - 2</v>
      </c>
      <c r="N926" t="str">
        <f>IF(Hospitalisation_table[[#This Row],[City tier]]="?","tier - 2",Hospitalisation_table[[#This Row],[City tier]])</f>
        <v>tier - 1</v>
      </c>
      <c r="O926" t="str">
        <f>IF(Hospitalisation_table[[#This Row],[State ID]]="?","Unknown",Hospitalisation_table[[#This Row],[State ID]])</f>
        <v>R1011</v>
      </c>
      <c r="P926" s="20" t="str">
        <f>_xlfn.CONCAT(Hospitalisation_table[[#This Row],[date]],"-",Hospitalisation_table[[#This Row],[Month_Updated]],"-",Hospitalisation_table[[#This Row],[Year_Update]])</f>
        <v>22-Aug-1998</v>
      </c>
      <c r="Q926">
        <f>DATEDIF(Hospitalisation_table[[#This Row],[Date of Birth]],"8-Jun-2023","Y")</f>
        <v>24</v>
      </c>
    </row>
    <row r="927" spans="1:17" x14ac:dyDescent="0.3">
      <c r="A927" t="s">
        <v>89</v>
      </c>
      <c r="B927" t="str">
        <f>IF(Hospitalisation_table[[#This Row],[Customer ID]]="?","UnKnown",Hospitalisation_table[[#This Row],[Customer ID]])</f>
        <v>Id2269</v>
      </c>
      <c r="C927">
        <v>1998</v>
      </c>
      <c r="D927" t="s">
        <v>10</v>
      </c>
      <c r="E927">
        <v>13</v>
      </c>
      <c r="F927">
        <v>0</v>
      </c>
      <c r="G927" s="24">
        <v>1234</v>
      </c>
      <c r="H927" t="s">
        <v>11</v>
      </c>
      <c r="I927" t="s">
        <v>16</v>
      </c>
      <c r="J927" t="s">
        <v>13</v>
      </c>
      <c r="K927" t="str">
        <f>IF(Hospitalisation_table[[#This Row],[month]]="?","Sep",Hospitalisation_table[[#This Row],[month]])</f>
        <v>Jul</v>
      </c>
      <c r="L927">
        <f>IF(Hospitalisation_table[[#This Row],[year]] = "?",ROUNDUP(AVERAGE(Hospitalisation_table[year]),0),Hospitalisation_table[[#This Row],[year]])</f>
        <v>1998</v>
      </c>
      <c r="M927" t="str">
        <f>IF(Hospitalisation_table[[#This Row],[Hospital tier]]="?","tier - 2",Hospitalisation_table[[#This Row],[Hospital tier]])</f>
        <v>tier - 2</v>
      </c>
      <c r="N927" t="str">
        <f>IF(Hospitalisation_table[[#This Row],[City tier]]="?","tier - 2",Hospitalisation_table[[#This Row],[City tier]])</f>
        <v>tier - 1</v>
      </c>
      <c r="O927" t="str">
        <f>IF(Hospitalisation_table[[#This Row],[State ID]]="?","Unknown",Hospitalisation_table[[#This Row],[State ID]])</f>
        <v>R1013</v>
      </c>
      <c r="P927" s="20" t="str">
        <f>_xlfn.CONCAT(Hospitalisation_table[[#This Row],[date]],"-",Hospitalisation_table[[#This Row],[Month_Updated]],"-",Hospitalisation_table[[#This Row],[Year_Update]])</f>
        <v>13-Jul-1998</v>
      </c>
      <c r="Q927">
        <f>DATEDIF(Hospitalisation_table[[#This Row],[Date of Birth]],"8-Jun-2023","Y")</f>
        <v>24</v>
      </c>
    </row>
    <row r="928" spans="1:17" x14ac:dyDescent="0.3">
      <c r="A928" t="s">
        <v>90</v>
      </c>
      <c r="B928" t="str">
        <f>IF(Hospitalisation_table[[#This Row],[Customer ID]]="?","UnKnown",Hospitalisation_table[[#This Row],[Customer ID]])</f>
        <v>Id2268</v>
      </c>
      <c r="C928">
        <v>2002</v>
      </c>
      <c r="D928" t="s">
        <v>30</v>
      </c>
      <c r="E928">
        <v>12</v>
      </c>
      <c r="F928">
        <v>0</v>
      </c>
      <c r="G928" s="24">
        <v>1237</v>
      </c>
      <c r="H928" t="s">
        <v>11</v>
      </c>
      <c r="I928" t="s">
        <v>11</v>
      </c>
      <c r="J928" t="s">
        <v>13</v>
      </c>
      <c r="K928" t="str">
        <f>IF(Hospitalisation_table[[#This Row],[month]]="?","Sep",Hospitalisation_table[[#This Row],[month]])</f>
        <v>Dec</v>
      </c>
      <c r="L928">
        <f>IF(Hospitalisation_table[[#This Row],[year]] = "?",ROUNDUP(AVERAGE(Hospitalisation_table[year]),0),Hospitalisation_table[[#This Row],[year]])</f>
        <v>2002</v>
      </c>
      <c r="M928" t="str">
        <f>IF(Hospitalisation_table[[#This Row],[Hospital tier]]="?","tier - 2",Hospitalisation_table[[#This Row],[Hospital tier]])</f>
        <v>tier - 2</v>
      </c>
      <c r="N928" t="str">
        <f>IF(Hospitalisation_table[[#This Row],[City tier]]="?","tier - 2",Hospitalisation_table[[#This Row],[City tier]])</f>
        <v>tier - 2</v>
      </c>
      <c r="O928" t="str">
        <f>IF(Hospitalisation_table[[#This Row],[State ID]]="?","Unknown",Hospitalisation_table[[#This Row],[State ID]])</f>
        <v>R1013</v>
      </c>
      <c r="P928" s="20" t="str">
        <f>_xlfn.CONCAT(Hospitalisation_table[[#This Row],[date]],"-",Hospitalisation_table[[#This Row],[Month_Updated]],"-",Hospitalisation_table[[#This Row],[Year_Update]])</f>
        <v>12-Dec-2002</v>
      </c>
      <c r="Q928">
        <f>DATEDIF(Hospitalisation_table[[#This Row],[Date of Birth]],"8-Jun-2023","Y")</f>
        <v>20</v>
      </c>
    </row>
    <row r="929" spans="1:17" x14ac:dyDescent="0.3">
      <c r="A929" t="s">
        <v>91</v>
      </c>
      <c r="B929" t="str">
        <f>IF(Hospitalisation_table[[#This Row],[Customer ID]]="?","UnKnown",Hospitalisation_table[[#This Row],[Customer ID]])</f>
        <v>Id2267</v>
      </c>
      <c r="C929">
        <v>1998</v>
      </c>
      <c r="D929" t="s">
        <v>37</v>
      </c>
      <c r="E929">
        <v>11</v>
      </c>
      <c r="F929">
        <v>0</v>
      </c>
      <c r="G929" s="24">
        <v>1240</v>
      </c>
      <c r="H929" t="s">
        <v>11</v>
      </c>
      <c r="I929" t="s">
        <v>16</v>
      </c>
      <c r="J929" t="s">
        <v>23</v>
      </c>
      <c r="K929" t="str">
        <f>IF(Hospitalisation_table[[#This Row],[month]]="?","Sep",Hospitalisation_table[[#This Row],[month]])</f>
        <v>Oct</v>
      </c>
      <c r="L929">
        <f>IF(Hospitalisation_table[[#This Row],[year]] = "?",ROUNDUP(AVERAGE(Hospitalisation_table[year]),0),Hospitalisation_table[[#This Row],[year]])</f>
        <v>1998</v>
      </c>
      <c r="M929" t="str">
        <f>IF(Hospitalisation_table[[#This Row],[Hospital tier]]="?","tier - 2",Hospitalisation_table[[#This Row],[Hospital tier]])</f>
        <v>tier - 2</v>
      </c>
      <c r="N929" t="str">
        <f>IF(Hospitalisation_table[[#This Row],[City tier]]="?","tier - 2",Hospitalisation_table[[#This Row],[City tier]])</f>
        <v>tier - 1</v>
      </c>
      <c r="O929" t="str">
        <f>IF(Hospitalisation_table[[#This Row],[State ID]]="?","Unknown",Hospitalisation_table[[#This Row],[State ID]])</f>
        <v>R1012</v>
      </c>
      <c r="P929" s="20" t="str">
        <f>_xlfn.CONCAT(Hospitalisation_table[[#This Row],[date]],"-",Hospitalisation_table[[#This Row],[Month_Updated]],"-",Hospitalisation_table[[#This Row],[Year_Update]])</f>
        <v>11-Oct-1998</v>
      </c>
      <c r="Q929">
        <f>DATEDIF(Hospitalisation_table[[#This Row],[Date of Birth]],"8-Jun-2023","Y")</f>
        <v>24</v>
      </c>
    </row>
    <row r="930" spans="1:17" x14ac:dyDescent="0.3">
      <c r="A930" t="s">
        <v>92</v>
      </c>
      <c r="B930" t="str">
        <f>IF(Hospitalisation_table[[#This Row],[Customer ID]]="?","UnKnown",Hospitalisation_table[[#This Row],[Customer ID]])</f>
        <v>Id2266</v>
      </c>
      <c r="C930">
        <v>2002</v>
      </c>
      <c r="D930" t="s">
        <v>10</v>
      </c>
      <c r="E930">
        <v>1</v>
      </c>
      <c r="F930">
        <v>0</v>
      </c>
      <c r="G930" s="24">
        <v>1241</v>
      </c>
      <c r="H930" t="s">
        <v>11</v>
      </c>
      <c r="I930" t="s">
        <v>11</v>
      </c>
      <c r="J930" t="s">
        <v>13</v>
      </c>
      <c r="K930" t="str">
        <f>IF(Hospitalisation_table[[#This Row],[month]]="?","Sep",Hospitalisation_table[[#This Row],[month]])</f>
        <v>Jul</v>
      </c>
      <c r="L930">
        <f>IF(Hospitalisation_table[[#This Row],[year]] = "?",ROUNDUP(AVERAGE(Hospitalisation_table[year]),0),Hospitalisation_table[[#This Row],[year]])</f>
        <v>2002</v>
      </c>
      <c r="M930" t="str">
        <f>IF(Hospitalisation_table[[#This Row],[Hospital tier]]="?","tier - 2",Hospitalisation_table[[#This Row],[Hospital tier]])</f>
        <v>tier - 2</v>
      </c>
      <c r="N930" t="str">
        <f>IF(Hospitalisation_table[[#This Row],[City tier]]="?","tier - 2",Hospitalisation_table[[#This Row],[City tier]])</f>
        <v>tier - 2</v>
      </c>
      <c r="O930" t="str">
        <f>IF(Hospitalisation_table[[#This Row],[State ID]]="?","Unknown",Hospitalisation_table[[#This Row],[State ID]])</f>
        <v>R1013</v>
      </c>
      <c r="P930" s="20" t="str">
        <f>_xlfn.CONCAT(Hospitalisation_table[[#This Row],[date]],"-",Hospitalisation_table[[#This Row],[Month_Updated]],"-",Hospitalisation_table[[#This Row],[Year_Update]])</f>
        <v>1-Jul-2002</v>
      </c>
      <c r="Q930">
        <f>DATEDIF(Hospitalisation_table[[#This Row],[Date of Birth]],"8-Jun-2023","Y")</f>
        <v>20</v>
      </c>
    </row>
    <row r="931" spans="1:17" x14ac:dyDescent="0.3">
      <c r="A931" t="s">
        <v>93</v>
      </c>
      <c r="B931" t="str">
        <f>IF(Hospitalisation_table[[#This Row],[Customer ID]]="?","UnKnown",Hospitalisation_table[[#This Row],[Customer ID]])</f>
        <v>Id2265</v>
      </c>
      <c r="C931">
        <v>2003</v>
      </c>
      <c r="D931" t="s">
        <v>35</v>
      </c>
      <c r="E931">
        <v>2</v>
      </c>
      <c r="F931">
        <v>0</v>
      </c>
      <c r="G931" s="24">
        <v>1241.57</v>
      </c>
      <c r="H931" t="s">
        <v>11</v>
      </c>
      <c r="I931" t="s">
        <v>11</v>
      </c>
      <c r="J931" t="s">
        <v>42</v>
      </c>
      <c r="K931" t="str">
        <f>IF(Hospitalisation_table[[#This Row],[month]]="?","Sep",Hospitalisation_table[[#This Row],[month]])</f>
        <v>Aug</v>
      </c>
      <c r="L931">
        <f>IF(Hospitalisation_table[[#This Row],[year]] = "?",ROUNDUP(AVERAGE(Hospitalisation_table[year]),0),Hospitalisation_table[[#This Row],[year]])</f>
        <v>2003</v>
      </c>
      <c r="M931" t="str">
        <f>IF(Hospitalisation_table[[#This Row],[Hospital tier]]="?","tier - 2",Hospitalisation_table[[#This Row],[Hospital tier]])</f>
        <v>tier - 2</v>
      </c>
      <c r="N931" t="str">
        <f>IF(Hospitalisation_table[[#This Row],[City tier]]="?","tier - 2",Hospitalisation_table[[#This Row],[City tier]])</f>
        <v>tier - 2</v>
      </c>
      <c r="O931" t="str">
        <f>IF(Hospitalisation_table[[#This Row],[State ID]]="?","Unknown",Hospitalisation_table[[#This Row],[State ID]])</f>
        <v>R1011</v>
      </c>
      <c r="P931" s="20" t="str">
        <f>_xlfn.CONCAT(Hospitalisation_table[[#This Row],[date]],"-",Hospitalisation_table[[#This Row],[Month_Updated]],"-",Hospitalisation_table[[#This Row],[Year_Update]])</f>
        <v>2-Aug-2003</v>
      </c>
      <c r="Q931">
        <f>DATEDIF(Hospitalisation_table[[#This Row],[Date of Birth]],"8-Jun-2023","Y")</f>
        <v>19</v>
      </c>
    </row>
    <row r="932" spans="1:17" x14ac:dyDescent="0.3">
      <c r="A932" t="s">
        <v>94</v>
      </c>
      <c r="B932" t="str">
        <f>IF(Hospitalisation_table[[#This Row],[Customer ID]]="?","UnKnown",Hospitalisation_table[[#This Row],[Customer ID]])</f>
        <v>Id2264</v>
      </c>
      <c r="C932">
        <v>2003</v>
      </c>
      <c r="D932" t="s">
        <v>20</v>
      </c>
      <c r="E932">
        <v>15</v>
      </c>
      <c r="F932">
        <v>0</v>
      </c>
      <c r="G932" s="24">
        <v>1242.26</v>
      </c>
      <c r="H932" t="s">
        <v>11</v>
      </c>
      <c r="I932" t="s">
        <v>16</v>
      </c>
      <c r="J932" t="s">
        <v>42</v>
      </c>
      <c r="K932" t="str">
        <f>IF(Hospitalisation_table[[#This Row],[month]]="?","Sep",Hospitalisation_table[[#This Row],[month]])</f>
        <v>Sep</v>
      </c>
      <c r="L932">
        <f>IF(Hospitalisation_table[[#This Row],[year]] = "?",ROUNDUP(AVERAGE(Hospitalisation_table[year]),0),Hospitalisation_table[[#This Row],[year]])</f>
        <v>2003</v>
      </c>
      <c r="M932" t="str">
        <f>IF(Hospitalisation_table[[#This Row],[Hospital tier]]="?","tier - 2",Hospitalisation_table[[#This Row],[Hospital tier]])</f>
        <v>tier - 2</v>
      </c>
      <c r="N932" t="str">
        <f>IF(Hospitalisation_table[[#This Row],[City tier]]="?","tier - 2",Hospitalisation_table[[#This Row],[City tier]])</f>
        <v>tier - 1</v>
      </c>
      <c r="O932" t="str">
        <f>IF(Hospitalisation_table[[#This Row],[State ID]]="?","Unknown",Hospitalisation_table[[#This Row],[State ID]])</f>
        <v>R1011</v>
      </c>
      <c r="P932" s="20" t="str">
        <f>_xlfn.CONCAT(Hospitalisation_table[[#This Row],[date]],"-",Hospitalisation_table[[#This Row],[Month_Updated]],"-",Hospitalisation_table[[#This Row],[Year_Update]])</f>
        <v>15-Sep-2003</v>
      </c>
      <c r="Q932">
        <f>DATEDIF(Hospitalisation_table[[#This Row],[Date of Birth]],"8-Jun-2023","Y")</f>
        <v>19</v>
      </c>
    </row>
    <row r="933" spans="1:17" x14ac:dyDescent="0.3">
      <c r="A933" t="s">
        <v>95</v>
      </c>
      <c r="B933" t="str">
        <f>IF(Hospitalisation_table[[#This Row],[Customer ID]]="?","UnKnown",Hospitalisation_table[[#This Row],[Customer ID]])</f>
        <v>Id2263</v>
      </c>
      <c r="C933">
        <v>2003</v>
      </c>
      <c r="D933" t="s">
        <v>20</v>
      </c>
      <c r="E933">
        <v>8</v>
      </c>
      <c r="F933">
        <v>0</v>
      </c>
      <c r="G933" s="24">
        <v>1242.82</v>
      </c>
      <c r="H933" t="s">
        <v>11</v>
      </c>
      <c r="I933" t="s">
        <v>16</v>
      </c>
      <c r="J933" t="s">
        <v>42</v>
      </c>
      <c r="K933" t="str">
        <f>IF(Hospitalisation_table[[#This Row],[month]]="?","Sep",Hospitalisation_table[[#This Row],[month]])</f>
        <v>Sep</v>
      </c>
      <c r="L933">
        <f>IF(Hospitalisation_table[[#This Row],[year]] = "?",ROUNDUP(AVERAGE(Hospitalisation_table[year]),0),Hospitalisation_table[[#This Row],[year]])</f>
        <v>2003</v>
      </c>
      <c r="M933" t="str">
        <f>IF(Hospitalisation_table[[#This Row],[Hospital tier]]="?","tier - 2",Hospitalisation_table[[#This Row],[Hospital tier]])</f>
        <v>tier - 2</v>
      </c>
      <c r="N933" t="str">
        <f>IF(Hospitalisation_table[[#This Row],[City tier]]="?","tier - 2",Hospitalisation_table[[#This Row],[City tier]])</f>
        <v>tier - 1</v>
      </c>
      <c r="O933" t="str">
        <f>IF(Hospitalisation_table[[#This Row],[State ID]]="?","Unknown",Hospitalisation_table[[#This Row],[State ID]])</f>
        <v>R1011</v>
      </c>
      <c r="P933" s="20" t="str">
        <f>_xlfn.CONCAT(Hospitalisation_table[[#This Row],[date]],"-",Hospitalisation_table[[#This Row],[Month_Updated]],"-",Hospitalisation_table[[#This Row],[Year_Update]])</f>
        <v>8-Sep-2003</v>
      </c>
      <c r="Q933">
        <f>DATEDIF(Hospitalisation_table[[#This Row],[Date of Birth]],"8-Jun-2023","Y")</f>
        <v>19</v>
      </c>
    </row>
    <row r="934" spans="1:17" x14ac:dyDescent="0.3">
      <c r="A934" t="s">
        <v>96</v>
      </c>
      <c r="B934" t="str">
        <f>IF(Hospitalisation_table[[#This Row],[Customer ID]]="?","UnKnown",Hospitalisation_table[[#This Row],[Customer ID]])</f>
        <v>Id2262</v>
      </c>
      <c r="C934">
        <v>2003</v>
      </c>
      <c r="D934" t="s">
        <v>20</v>
      </c>
      <c r="E934">
        <v>15</v>
      </c>
      <c r="F934">
        <v>0</v>
      </c>
      <c r="G934" s="24">
        <v>1252.4100000000001</v>
      </c>
      <c r="H934" t="s">
        <v>11</v>
      </c>
      <c r="I934" t="s">
        <v>12</v>
      </c>
      <c r="J934" t="s">
        <v>42</v>
      </c>
      <c r="K934" t="str">
        <f>IF(Hospitalisation_table[[#This Row],[month]]="?","Sep",Hospitalisation_table[[#This Row],[month]])</f>
        <v>Sep</v>
      </c>
      <c r="L934">
        <f>IF(Hospitalisation_table[[#This Row],[year]] = "?",ROUNDUP(AVERAGE(Hospitalisation_table[year]),0),Hospitalisation_table[[#This Row],[year]])</f>
        <v>2003</v>
      </c>
      <c r="M934" t="str">
        <f>IF(Hospitalisation_table[[#This Row],[Hospital tier]]="?","tier - 2",Hospitalisation_table[[#This Row],[Hospital tier]])</f>
        <v>tier - 2</v>
      </c>
      <c r="N934" t="str">
        <f>IF(Hospitalisation_table[[#This Row],[City tier]]="?","tier - 2",Hospitalisation_table[[#This Row],[City tier]])</f>
        <v>tier - 3</v>
      </c>
      <c r="O934" t="str">
        <f>IF(Hospitalisation_table[[#This Row],[State ID]]="?","Unknown",Hospitalisation_table[[#This Row],[State ID]])</f>
        <v>R1011</v>
      </c>
      <c r="P934" s="20" t="str">
        <f>_xlfn.CONCAT(Hospitalisation_table[[#This Row],[date]],"-",Hospitalisation_table[[#This Row],[Month_Updated]],"-",Hospitalisation_table[[#This Row],[Year_Update]])</f>
        <v>15-Sep-2003</v>
      </c>
      <c r="Q934">
        <f>DATEDIF(Hospitalisation_table[[#This Row],[Date of Birth]],"8-Jun-2023","Y")</f>
        <v>19</v>
      </c>
    </row>
    <row r="935" spans="1:17" x14ac:dyDescent="0.3">
      <c r="A935" t="s">
        <v>97</v>
      </c>
      <c r="B935" t="str">
        <f>IF(Hospitalisation_table[[#This Row],[Customer ID]]="?","UnKnown",Hospitalisation_table[[#This Row],[Customer ID]])</f>
        <v>Id2261</v>
      </c>
      <c r="C935">
        <v>1997</v>
      </c>
      <c r="D935" t="s">
        <v>15</v>
      </c>
      <c r="E935">
        <v>4</v>
      </c>
      <c r="F935">
        <v>0</v>
      </c>
      <c r="G935" s="24">
        <v>1253</v>
      </c>
      <c r="H935" t="s">
        <v>11</v>
      </c>
      <c r="I935" t="s">
        <v>11</v>
      </c>
      <c r="J935" t="s">
        <v>13</v>
      </c>
      <c r="K935" t="str">
        <f>IF(Hospitalisation_table[[#This Row],[month]]="?","Sep",Hospitalisation_table[[#This Row],[month]])</f>
        <v>Nov</v>
      </c>
      <c r="L935">
        <f>IF(Hospitalisation_table[[#This Row],[year]] = "?",ROUNDUP(AVERAGE(Hospitalisation_table[year]),0),Hospitalisation_table[[#This Row],[year]])</f>
        <v>1997</v>
      </c>
      <c r="M935" t="str">
        <f>IF(Hospitalisation_table[[#This Row],[Hospital tier]]="?","tier - 2",Hospitalisation_table[[#This Row],[Hospital tier]])</f>
        <v>tier - 2</v>
      </c>
      <c r="N935" t="str">
        <f>IF(Hospitalisation_table[[#This Row],[City tier]]="?","tier - 2",Hospitalisation_table[[#This Row],[City tier]])</f>
        <v>tier - 2</v>
      </c>
      <c r="O935" t="str">
        <f>IF(Hospitalisation_table[[#This Row],[State ID]]="?","Unknown",Hospitalisation_table[[#This Row],[State ID]])</f>
        <v>R1013</v>
      </c>
      <c r="P935" s="20" t="str">
        <f>_xlfn.CONCAT(Hospitalisation_table[[#This Row],[date]],"-",Hospitalisation_table[[#This Row],[Month_Updated]],"-",Hospitalisation_table[[#This Row],[Year_Update]])</f>
        <v>4-Nov-1997</v>
      </c>
      <c r="Q935">
        <f>DATEDIF(Hospitalisation_table[[#This Row],[Date of Birth]],"8-Jun-2023","Y")</f>
        <v>25</v>
      </c>
    </row>
    <row r="936" spans="1:17" x14ac:dyDescent="0.3">
      <c r="A936" t="s">
        <v>98</v>
      </c>
      <c r="B936" t="str">
        <f>IF(Hospitalisation_table[[#This Row],[Customer ID]]="?","UnKnown",Hospitalisation_table[[#This Row],[Customer ID]])</f>
        <v>Id2260</v>
      </c>
      <c r="C936">
        <v>2003</v>
      </c>
      <c r="D936" t="s">
        <v>30</v>
      </c>
      <c r="E936">
        <v>10</v>
      </c>
      <c r="F936">
        <v>0</v>
      </c>
      <c r="G936" s="24">
        <v>1253.94</v>
      </c>
      <c r="H936" t="s">
        <v>11</v>
      </c>
      <c r="I936" t="s">
        <v>11</v>
      </c>
      <c r="J936" t="s">
        <v>42</v>
      </c>
      <c r="K936" t="str">
        <f>IF(Hospitalisation_table[[#This Row],[month]]="?","Sep",Hospitalisation_table[[#This Row],[month]])</f>
        <v>Dec</v>
      </c>
      <c r="L936">
        <f>IF(Hospitalisation_table[[#This Row],[year]] = "?",ROUNDUP(AVERAGE(Hospitalisation_table[year]),0),Hospitalisation_table[[#This Row],[year]])</f>
        <v>2003</v>
      </c>
      <c r="M936" t="str">
        <f>IF(Hospitalisation_table[[#This Row],[Hospital tier]]="?","tier - 2",Hospitalisation_table[[#This Row],[Hospital tier]])</f>
        <v>tier - 2</v>
      </c>
      <c r="N936" t="str">
        <f>IF(Hospitalisation_table[[#This Row],[City tier]]="?","tier - 2",Hospitalisation_table[[#This Row],[City tier]])</f>
        <v>tier - 2</v>
      </c>
      <c r="O936" t="str">
        <f>IF(Hospitalisation_table[[#This Row],[State ID]]="?","Unknown",Hospitalisation_table[[#This Row],[State ID]])</f>
        <v>R1011</v>
      </c>
      <c r="P936" s="20" t="str">
        <f>_xlfn.CONCAT(Hospitalisation_table[[#This Row],[date]],"-",Hospitalisation_table[[#This Row],[Month_Updated]],"-",Hospitalisation_table[[#This Row],[Year_Update]])</f>
        <v>10-Dec-2003</v>
      </c>
      <c r="Q936">
        <f>DATEDIF(Hospitalisation_table[[#This Row],[Date of Birth]],"8-Jun-2023","Y")</f>
        <v>19</v>
      </c>
    </row>
    <row r="937" spans="1:17" x14ac:dyDescent="0.3">
      <c r="A937" t="s">
        <v>2147</v>
      </c>
      <c r="B937" t="str">
        <f>IF(Hospitalisation_table[[#This Row],[Customer ID]]="?","UnKnown",Hospitalisation_table[[#This Row],[Customer ID]])</f>
        <v>Id226</v>
      </c>
      <c r="C937">
        <v>1997</v>
      </c>
      <c r="D937" t="s">
        <v>35</v>
      </c>
      <c r="E937">
        <v>22</v>
      </c>
      <c r="F937">
        <v>0</v>
      </c>
      <c r="G937" s="24">
        <v>34979.86</v>
      </c>
      <c r="H937" t="s">
        <v>11</v>
      </c>
      <c r="I937" t="s">
        <v>11</v>
      </c>
      <c r="J937" t="s">
        <v>42</v>
      </c>
      <c r="K937" t="str">
        <f>IF(Hospitalisation_table[[#This Row],[month]]="?","Sep",Hospitalisation_table[[#This Row],[month]])</f>
        <v>Aug</v>
      </c>
      <c r="L937">
        <f>IF(Hospitalisation_table[[#This Row],[year]] = "?",ROUNDUP(AVERAGE(Hospitalisation_table[year]),0),Hospitalisation_table[[#This Row],[year]])</f>
        <v>1997</v>
      </c>
      <c r="M937" t="str">
        <f>IF(Hospitalisation_table[[#This Row],[Hospital tier]]="?","tier - 2",Hospitalisation_table[[#This Row],[Hospital tier]])</f>
        <v>tier - 2</v>
      </c>
      <c r="N937" t="str">
        <f>IF(Hospitalisation_table[[#This Row],[City tier]]="?","tier - 2",Hospitalisation_table[[#This Row],[City tier]])</f>
        <v>tier - 2</v>
      </c>
      <c r="O937" t="str">
        <f>IF(Hospitalisation_table[[#This Row],[State ID]]="?","Unknown",Hospitalisation_table[[#This Row],[State ID]])</f>
        <v>R1011</v>
      </c>
      <c r="P937" s="20" t="str">
        <f>_xlfn.CONCAT(Hospitalisation_table[[#This Row],[date]],"-",Hospitalisation_table[[#This Row],[Month_Updated]],"-",Hospitalisation_table[[#This Row],[Year_Update]])</f>
        <v>22-Aug-1997</v>
      </c>
      <c r="Q937">
        <f>DATEDIF(Hospitalisation_table[[#This Row],[Date of Birth]],"8-Jun-2023","Y")</f>
        <v>25</v>
      </c>
    </row>
    <row r="938" spans="1:17" x14ac:dyDescent="0.3">
      <c r="A938" t="s">
        <v>99</v>
      </c>
      <c r="B938" t="str">
        <f>IF(Hospitalisation_table[[#This Row],[Customer ID]]="?","UnKnown",Hospitalisation_table[[#This Row],[Customer ID]])</f>
        <v>Id2259</v>
      </c>
      <c r="C938">
        <v>2003</v>
      </c>
      <c r="D938" t="s">
        <v>37</v>
      </c>
      <c r="E938">
        <v>13</v>
      </c>
      <c r="F938">
        <v>0</v>
      </c>
      <c r="G938" s="24">
        <v>1256.3</v>
      </c>
      <c r="H938" t="s">
        <v>11</v>
      </c>
      <c r="I938" t="s">
        <v>12</v>
      </c>
      <c r="J938" t="s">
        <v>42</v>
      </c>
      <c r="K938" t="str">
        <f>IF(Hospitalisation_table[[#This Row],[month]]="?","Sep",Hospitalisation_table[[#This Row],[month]])</f>
        <v>Oct</v>
      </c>
      <c r="L938">
        <f>IF(Hospitalisation_table[[#This Row],[year]] = "?",ROUNDUP(AVERAGE(Hospitalisation_table[year]),0),Hospitalisation_table[[#This Row],[year]])</f>
        <v>2003</v>
      </c>
      <c r="M938" t="str">
        <f>IF(Hospitalisation_table[[#This Row],[Hospital tier]]="?","tier - 2",Hospitalisation_table[[#This Row],[Hospital tier]])</f>
        <v>tier - 2</v>
      </c>
      <c r="N938" t="str">
        <f>IF(Hospitalisation_table[[#This Row],[City tier]]="?","tier - 2",Hospitalisation_table[[#This Row],[City tier]])</f>
        <v>tier - 3</v>
      </c>
      <c r="O938" t="str">
        <f>IF(Hospitalisation_table[[#This Row],[State ID]]="?","Unknown",Hospitalisation_table[[#This Row],[State ID]])</f>
        <v>R1011</v>
      </c>
      <c r="P938" s="20" t="str">
        <f>_xlfn.CONCAT(Hospitalisation_table[[#This Row],[date]],"-",Hospitalisation_table[[#This Row],[Month_Updated]],"-",Hospitalisation_table[[#This Row],[Year_Update]])</f>
        <v>13-Oct-2003</v>
      </c>
      <c r="Q938">
        <f>DATEDIF(Hospitalisation_table[[#This Row],[Date of Birth]],"8-Jun-2023","Y")</f>
        <v>19</v>
      </c>
    </row>
    <row r="939" spans="1:17" x14ac:dyDescent="0.3">
      <c r="A939" t="s">
        <v>100</v>
      </c>
      <c r="B939" t="str">
        <f>IF(Hospitalisation_table[[#This Row],[Customer ID]]="?","UnKnown",Hospitalisation_table[[#This Row],[Customer ID]])</f>
        <v>Id2258</v>
      </c>
      <c r="C939">
        <v>2003</v>
      </c>
      <c r="D939" t="s">
        <v>37</v>
      </c>
      <c r="E939">
        <v>30</v>
      </c>
      <c r="F939">
        <v>0</v>
      </c>
      <c r="G939" s="24">
        <v>1261.44</v>
      </c>
      <c r="H939" t="s">
        <v>11</v>
      </c>
      <c r="I939" t="s">
        <v>12</v>
      </c>
      <c r="J939" t="s">
        <v>42</v>
      </c>
      <c r="K939" t="str">
        <f>IF(Hospitalisation_table[[#This Row],[month]]="?","Sep",Hospitalisation_table[[#This Row],[month]])</f>
        <v>Oct</v>
      </c>
      <c r="L939">
        <f>IF(Hospitalisation_table[[#This Row],[year]] = "?",ROUNDUP(AVERAGE(Hospitalisation_table[year]),0),Hospitalisation_table[[#This Row],[year]])</f>
        <v>2003</v>
      </c>
      <c r="M939" t="str">
        <f>IF(Hospitalisation_table[[#This Row],[Hospital tier]]="?","tier - 2",Hospitalisation_table[[#This Row],[Hospital tier]])</f>
        <v>tier - 2</v>
      </c>
      <c r="N939" t="str">
        <f>IF(Hospitalisation_table[[#This Row],[City tier]]="?","tier - 2",Hospitalisation_table[[#This Row],[City tier]])</f>
        <v>tier - 3</v>
      </c>
      <c r="O939" t="str">
        <f>IF(Hospitalisation_table[[#This Row],[State ID]]="?","Unknown",Hospitalisation_table[[#This Row],[State ID]])</f>
        <v>R1011</v>
      </c>
      <c r="P939" s="20" t="str">
        <f>_xlfn.CONCAT(Hospitalisation_table[[#This Row],[date]],"-",Hospitalisation_table[[#This Row],[Month_Updated]],"-",Hospitalisation_table[[#This Row],[Year_Update]])</f>
        <v>30-Oct-2003</v>
      </c>
      <c r="Q939">
        <f>DATEDIF(Hospitalisation_table[[#This Row],[Date of Birth]],"8-Jun-2023","Y")</f>
        <v>19</v>
      </c>
    </row>
    <row r="940" spans="1:17" x14ac:dyDescent="0.3">
      <c r="A940" t="s">
        <v>101</v>
      </c>
      <c r="B940" t="str">
        <f>IF(Hospitalisation_table[[#This Row],[Customer ID]]="?","UnKnown",Hospitalisation_table[[#This Row],[Customer ID]])</f>
        <v>Id2257</v>
      </c>
      <c r="C940">
        <v>2003</v>
      </c>
      <c r="D940" t="s">
        <v>35</v>
      </c>
      <c r="E940">
        <v>15</v>
      </c>
      <c r="F940">
        <v>0</v>
      </c>
      <c r="G940" s="24">
        <v>1261.8599999999999</v>
      </c>
      <c r="H940" t="s">
        <v>11</v>
      </c>
      <c r="I940" t="s">
        <v>12</v>
      </c>
      <c r="J940" t="s">
        <v>42</v>
      </c>
      <c r="K940" t="str">
        <f>IF(Hospitalisation_table[[#This Row],[month]]="?","Sep",Hospitalisation_table[[#This Row],[month]])</f>
        <v>Aug</v>
      </c>
      <c r="L940">
        <f>IF(Hospitalisation_table[[#This Row],[year]] = "?",ROUNDUP(AVERAGE(Hospitalisation_table[year]),0),Hospitalisation_table[[#This Row],[year]])</f>
        <v>2003</v>
      </c>
      <c r="M940" t="str">
        <f>IF(Hospitalisation_table[[#This Row],[Hospital tier]]="?","tier - 2",Hospitalisation_table[[#This Row],[Hospital tier]])</f>
        <v>tier - 2</v>
      </c>
      <c r="N940" t="str">
        <f>IF(Hospitalisation_table[[#This Row],[City tier]]="?","tier - 2",Hospitalisation_table[[#This Row],[City tier]])</f>
        <v>tier - 3</v>
      </c>
      <c r="O940" t="str">
        <f>IF(Hospitalisation_table[[#This Row],[State ID]]="?","Unknown",Hospitalisation_table[[#This Row],[State ID]])</f>
        <v>R1011</v>
      </c>
      <c r="P940" s="20" t="str">
        <f>_xlfn.CONCAT(Hospitalisation_table[[#This Row],[date]],"-",Hospitalisation_table[[#This Row],[Month_Updated]],"-",Hospitalisation_table[[#This Row],[Year_Update]])</f>
        <v>15-Aug-2003</v>
      </c>
      <c r="Q940">
        <f>DATEDIF(Hospitalisation_table[[#This Row],[Date of Birth]],"8-Jun-2023","Y")</f>
        <v>19</v>
      </c>
    </row>
    <row r="941" spans="1:17" x14ac:dyDescent="0.3">
      <c r="A941" t="s">
        <v>102</v>
      </c>
      <c r="B941" t="str">
        <f>IF(Hospitalisation_table[[#This Row],[Customer ID]]="?","UnKnown",Hospitalisation_table[[#This Row],[Customer ID]])</f>
        <v>Id2256</v>
      </c>
      <c r="C941">
        <v>2003</v>
      </c>
      <c r="D941" t="s">
        <v>15</v>
      </c>
      <c r="E941">
        <v>21</v>
      </c>
      <c r="F941">
        <v>0</v>
      </c>
      <c r="G941" s="24">
        <v>1263.25</v>
      </c>
      <c r="H941" t="s">
        <v>11</v>
      </c>
      <c r="I941" t="s">
        <v>12</v>
      </c>
      <c r="J941" t="s">
        <v>42</v>
      </c>
      <c r="K941" t="str">
        <f>IF(Hospitalisation_table[[#This Row],[month]]="?","Sep",Hospitalisation_table[[#This Row],[month]])</f>
        <v>Nov</v>
      </c>
      <c r="L941">
        <f>IF(Hospitalisation_table[[#This Row],[year]] = "?",ROUNDUP(AVERAGE(Hospitalisation_table[year]),0),Hospitalisation_table[[#This Row],[year]])</f>
        <v>2003</v>
      </c>
      <c r="M941" t="str">
        <f>IF(Hospitalisation_table[[#This Row],[Hospital tier]]="?","tier - 2",Hospitalisation_table[[#This Row],[Hospital tier]])</f>
        <v>tier - 2</v>
      </c>
      <c r="N941" t="str">
        <f>IF(Hospitalisation_table[[#This Row],[City tier]]="?","tier - 2",Hospitalisation_table[[#This Row],[City tier]])</f>
        <v>tier - 3</v>
      </c>
      <c r="O941" t="str">
        <f>IF(Hospitalisation_table[[#This Row],[State ID]]="?","Unknown",Hospitalisation_table[[#This Row],[State ID]])</f>
        <v>R1011</v>
      </c>
      <c r="P941" s="20" t="str">
        <f>_xlfn.CONCAT(Hospitalisation_table[[#This Row],[date]],"-",Hospitalisation_table[[#This Row],[Month_Updated]],"-",Hospitalisation_table[[#This Row],[Year_Update]])</f>
        <v>21-Nov-2003</v>
      </c>
      <c r="Q941">
        <f>DATEDIF(Hospitalisation_table[[#This Row],[Date of Birth]],"8-Jun-2023","Y")</f>
        <v>19</v>
      </c>
    </row>
    <row r="942" spans="1:17" x14ac:dyDescent="0.3">
      <c r="A942" t="s">
        <v>103</v>
      </c>
      <c r="B942" t="str">
        <f>IF(Hospitalisation_table[[#This Row],[Customer ID]]="?","UnKnown",Hospitalisation_table[[#This Row],[Customer ID]])</f>
        <v>Id2255</v>
      </c>
      <c r="C942">
        <v>2002</v>
      </c>
      <c r="D942" t="s">
        <v>30</v>
      </c>
      <c r="E942">
        <v>4</v>
      </c>
      <c r="F942">
        <v>0</v>
      </c>
      <c r="G942" s="24">
        <v>1267</v>
      </c>
      <c r="H942" t="s">
        <v>11</v>
      </c>
      <c r="I942" t="s">
        <v>16</v>
      </c>
      <c r="J942" t="s">
        <v>13</v>
      </c>
      <c r="K942" t="str">
        <f>IF(Hospitalisation_table[[#This Row],[month]]="?","Sep",Hospitalisation_table[[#This Row],[month]])</f>
        <v>Dec</v>
      </c>
      <c r="L942">
        <f>IF(Hospitalisation_table[[#This Row],[year]] = "?",ROUNDUP(AVERAGE(Hospitalisation_table[year]),0),Hospitalisation_table[[#This Row],[year]])</f>
        <v>2002</v>
      </c>
      <c r="M942" t="str">
        <f>IF(Hospitalisation_table[[#This Row],[Hospital tier]]="?","tier - 2",Hospitalisation_table[[#This Row],[Hospital tier]])</f>
        <v>tier - 2</v>
      </c>
      <c r="N942" t="str">
        <f>IF(Hospitalisation_table[[#This Row],[City tier]]="?","tier - 2",Hospitalisation_table[[#This Row],[City tier]])</f>
        <v>tier - 1</v>
      </c>
      <c r="O942" t="str">
        <f>IF(Hospitalisation_table[[#This Row],[State ID]]="?","Unknown",Hospitalisation_table[[#This Row],[State ID]])</f>
        <v>R1013</v>
      </c>
      <c r="P942" s="20" t="str">
        <f>_xlfn.CONCAT(Hospitalisation_table[[#This Row],[date]],"-",Hospitalisation_table[[#This Row],[Month_Updated]],"-",Hospitalisation_table[[#This Row],[Year_Update]])</f>
        <v>4-Dec-2002</v>
      </c>
      <c r="Q942">
        <f>DATEDIF(Hospitalisation_table[[#This Row],[Date of Birth]],"8-Jun-2023","Y")</f>
        <v>20</v>
      </c>
    </row>
    <row r="943" spans="1:17" x14ac:dyDescent="0.3">
      <c r="A943" t="s">
        <v>104</v>
      </c>
      <c r="B943" t="str">
        <f>IF(Hospitalisation_table[[#This Row],[Customer ID]]="?","UnKnown",Hospitalisation_table[[#This Row],[Customer ID]])</f>
        <v>Id2254</v>
      </c>
      <c r="C943">
        <v>1997</v>
      </c>
      <c r="D943" t="s">
        <v>37</v>
      </c>
      <c r="E943">
        <v>26</v>
      </c>
      <c r="F943">
        <v>0</v>
      </c>
      <c r="G943" s="24">
        <v>1276</v>
      </c>
      <c r="H943" t="s">
        <v>11</v>
      </c>
      <c r="I943" t="s">
        <v>11</v>
      </c>
      <c r="J943" t="s">
        <v>23</v>
      </c>
      <c r="K943" t="str">
        <f>IF(Hospitalisation_table[[#This Row],[month]]="?","Sep",Hospitalisation_table[[#This Row],[month]])</f>
        <v>Oct</v>
      </c>
      <c r="L943">
        <f>IF(Hospitalisation_table[[#This Row],[year]] = "?",ROUNDUP(AVERAGE(Hospitalisation_table[year]),0),Hospitalisation_table[[#This Row],[year]])</f>
        <v>1997</v>
      </c>
      <c r="M943" t="str">
        <f>IF(Hospitalisation_table[[#This Row],[Hospital tier]]="?","tier - 2",Hospitalisation_table[[#This Row],[Hospital tier]])</f>
        <v>tier - 2</v>
      </c>
      <c r="N943" t="str">
        <f>IF(Hospitalisation_table[[#This Row],[City tier]]="?","tier - 2",Hospitalisation_table[[#This Row],[City tier]])</f>
        <v>tier - 2</v>
      </c>
      <c r="O943" t="str">
        <f>IF(Hospitalisation_table[[#This Row],[State ID]]="?","Unknown",Hospitalisation_table[[#This Row],[State ID]])</f>
        <v>R1012</v>
      </c>
      <c r="P943" s="20" t="str">
        <f>_xlfn.CONCAT(Hospitalisation_table[[#This Row],[date]],"-",Hospitalisation_table[[#This Row],[Month_Updated]],"-",Hospitalisation_table[[#This Row],[Year_Update]])</f>
        <v>26-Oct-1997</v>
      </c>
      <c r="Q943">
        <f>DATEDIF(Hospitalisation_table[[#This Row],[Date of Birth]],"8-Jun-2023","Y")</f>
        <v>25</v>
      </c>
    </row>
    <row r="944" spans="1:17" x14ac:dyDescent="0.3">
      <c r="A944" t="s">
        <v>105</v>
      </c>
      <c r="B944" t="str">
        <f>IF(Hospitalisation_table[[#This Row],[Customer ID]]="?","UnKnown",Hospitalisation_table[[#This Row],[Customer ID]])</f>
        <v>Id2253</v>
      </c>
      <c r="C944">
        <v>2004</v>
      </c>
      <c r="D944" t="s">
        <v>20</v>
      </c>
      <c r="E944">
        <v>30</v>
      </c>
      <c r="F944">
        <v>0</v>
      </c>
      <c r="G944" s="24">
        <v>1283</v>
      </c>
      <c r="H944" t="s">
        <v>11</v>
      </c>
      <c r="I944" t="s">
        <v>16</v>
      </c>
      <c r="J944" t="s">
        <v>13</v>
      </c>
      <c r="K944" t="str">
        <f>IF(Hospitalisation_table[[#This Row],[month]]="?","Sep",Hospitalisation_table[[#This Row],[month]])</f>
        <v>Sep</v>
      </c>
      <c r="L944">
        <f>IF(Hospitalisation_table[[#This Row],[year]] = "?",ROUNDUP(AVERAGE(Hospitalisation_table[year]),0),Hospitalisation_table[[#This Row],[year]])</f>
        <v>2004</v>
      </c>
      <c r="M944" t="str">
        <f>IF(Hospitalisation_table[[#This Row],[Hospital tier]]="?","tier - 2",Hospitalisation_table[[#This Row],[Hospital tier]])</f>
        <v>tier - 2</v>
      </c>
      <c r="N944" t="str">
        <f>IF(Hospitalisation_table[[#This Row],[City tier]]="?","tier - 2",Hospitalisation_table[[#This Row],[City tier]])</f>
        <v>tier - 1</v>
      </c>
      <c r="O944" t="str">
        <f>IF(Hospitalisation_table[[#This Row],[State ID]]="?","Unknown",Hospitalisation_table[[#This Row],[State ID]])</f>
        <v>R1013</v>
      </c>
      <c r="P944" s="20" t="str">
        <f>_xlfn.CONCAT(Hospitalisation_table[[#This Row],[date]],"-",Hospitalisation_table[[#This Row],[Month_Updated]],"-",Hospitalisation_table[[#This Row],[Year_Update]])</f>
        <v>30-Sep-2004</v>
      </c>
      <c r="Q944">
        <f>DATEDIF(Hospitalisation_table[[#This Row],[Date of Birth]],"8-Jun-2023","Y")</f>
        <v>18</v>
      </c>
    </row>
    <row r="945" spans="1:17" x14ac:dyDescent="0.3">
      <c r="A945" t="s">
        <v>106</v>
      </c>
      <c r="B945" t="str">
        <f>IF(Hospitalisation_table[[#This Row],[Customer ID]]="?","UnKnown",Hospitalisation_table[[#This Row],[Customer ID]])</f>
        <v>Id2252</v>
      </c>
      <c r="C945">
        <v>2004</v>
      </c>
      <c r="D945" t="s">
        <v>10</v>
      </c>
      <c r="E945">
        <v>28</v>
      </c>
      <c r="F945">
        <v>0</v>
      </c>
      <c r="G945" s="24">
        <v>1285</v>
      </c>
      <c r="H945" t="s">
        <v>11</v>
      </c>
      <c r="I945" t="s">
        <v>12</v>
      </c>
      <c r="J945" t="s">
        <v>13</v>
      </c>
      <c r="K945" t="str">
        <f>IF(Hospitalisation_table[[#This Row],[month]]="?","Sep",Hospitalisation_table[[#This Row],[month]])</f>
        <v>Jul</v>
      </c>
      <c r="L945">
        <f>IF(Hospitalisation_table[[#This Row],[year]] = "?",ROUNDUP(AVERAGE(Hospitalisation_table[year]),0),Hospitalisation_table[[#This Row],[year]])</f>
        <v>2004</v>
      </c>
      <c r="M945" t="str">
        <f>IF(Hospitalisation_table[[#This Row],[Hospital tier]]="?","tier - 2",Hospitalisation_table[[#This Row],[Hospital tier]])</f>
        <v>tier - 2</v>
      </c>
      <c r="N945" t="str">
        <f>IF(Hospitalisation_table[[#This Row],[City tier]]="?","tier - 2",Hospitalisation_table[[#This Row],[City tier]])</f>
        <v>tier - 3</v>
      </c>
      <c r="O945" t="str">
        <f>IF(Hospitalisation_table[[#This Row],[State ID]]="?","Unknown",Hospitalisation_table[[#This Row],[State ID]])</f>
        <v>R1013</v>
      </c>
      <c r="P945" s="20" t="str">
        <f>_xlfn.CONCAT(Hospitalisation_table[[#This Row],[date]],"-",Hospitalisation_table[[#This Row],[Month_Updated]],"-",Hospitalisation_table[[#This Row],[Year_Update]])</f>
        <v>28-Jul-2004</v>
      </c>
      <c r="Q945">
        <f>DATEDIF(Hospitalisation_table[[#This Row],[Date of Birth]],"8-Jun-2023","Y")</f>
        <v>18</v>
      </c>
    </row>
    <row r="946" spans="1:17" x14ac:dyDescent="0.3">
      <c r="A946" t="s">
        <v>107</v>
      </c>
      <c r="B946" t="str">
        <f>IF(Hospitalisation_table[[#This Row],[Customer ID]]="?","UnKnown",Hospitalisation_table[[#This Row],[Customer ID]])</f>
        <v>Id2251</v>
      </c>
      <c r="C946">
        <v>2000</v>
      </c>
      <c r="D946" t="s">
        <v>18</v>
      </c>
      <c r="E946">
        <v>26</v>
      </c>
      <c r="F946">
        <v>0</v>
      </c>
      <c r="G946" s="24">
        <v>1286</v>
      </c>
      <c r="H946" t="s">
        <v>11</v>
      </c>
      <c r="I946" t="s">
        <v>11</v>
      </c>
      <c r="J946" t="s">
        <v>13</v>
      </c>
      <c r="K946" t="str">
        <f>IF(Hospitalisation_table[[#This Row],[month]]="?","Sep",Hospitalisation_table[[#This Row],[month]])</f>
        <v>Jun</v>
      </c>
      <c r="L946">
        <f>IF(Hospitalisation_table[[#This Row],[year]] = "?",ROUNDUP(AVERAGE(Hospitalisation_table[year]),0),Hospitalisation_table[[#This Row],[year]])</f>
        <v>2000</v>
      </c>
      <c r="M946" t="str">
        <f>IF(Hospitalisation_table[[#This Row],[Hospital tier]]="?","tier - 2",Hospitalisation_table[[#This Row],[Hospital tier]])</f>
        <v>tier - 2</v>
      </c>
      <c r="N946" t="str">
        <f>IF(Hospitalisation_table[[#This Row],[City tier]]="?","tier - 2",Hospitalisation_table[[#This Row],[City tier]])</f>
        <v>tier - 2</v>
      </c>
      <c r="O946" t="str">
        <f>IF(Hospitalisation_table[[#This Row],[State ID]]="?","Unknown",Hospitalisation_table[[#This Row],[State ID]])</f>
        <v>R1013</v>
      </c>
      <c r="P946" s="20" t="str">
        <f>_xlfn.CONCAT(Hospitalisation_table[[#This Row],[date]],"-",Hospitalisation_table[[#This Row],[Month_Updated]],"-",Hospitalisation_table[[#This Row],[Year_Update]])</f>
        <v>26-Jun-2000</v>
      </c>
      <c r="Q946">
        <f>DATEDIF(Hospitalisation_table[[#This Row],[Date of Birth]],"8-Jun-2023","Y")</f>
        <v>22</v>
      </c>
    </row>
    <row r="947" spans="1:17" x14ac:dyDescent="0.3">
      <c r="A947" t="s">
        <v>108</v>
      </c>
      <c r="B947" t="str">
        <f>IF(Hospitalisation_table[[#This Row],[Customer ID]]="?","UnKnown",Hospitalisation_table[[#This Row],[Customer ID]])</f>
        <v>Id2250</v>
      </c>
      <c r="C947">
        <v>1998</v>
      </c>
      <c r="D947" t="s">
        <v>18</v>
      </c>
      <c r="E947">
        <v>4</v>
      </c>
      <c r="F947">
        <v>0</v>
      </c>
      <c r="G947" s="24">
        <v>1290.93</v>
      </c>
      <c r="H947" t="s">
        <v>11</v>
      </c>
      <c r="I947" t="s">
        <v>11</v>
      </c>
      <c r="J947" t="s">
        <v>13</v>
      </c>
      <c r="K947" t="str">
        <f>IF(Hospitalisation_table[[#This Row],[month]]="?","Sep",Hospitalisation_table[[#This Row],[month]])</f>
        <v>Jun</v>
      </c>
      <c r="L947">
        <f>IF(Hospitalisation_table[[#This Row],[year]] = "?",ROUNDUP(AVERAGE(Hospitalisation_table[year]),0),Hospitalisation_table[[#This Row],[year]])</f>
        <v>1998</v>
      </c>
      <c r="M947" t="str">
        <f>IF(Hospitalisation_table[[#This Row],[Hospital tier]]="?","tier - 2",Hospitalisation_table[[#This Row],[Hospital tier]])</f>
        <v>tier - 2</v>
      </c>
      <c r="N947" t="str">
        <f>IF(Hospitalisation_table[[#This Row],[City tier]]="?","tier - 2",Hospitalisation_table[[#This Row],[City tier]])</f>
        <v>tier - 2</v>
      </c>
      <c r="O947" t="str">
        <f>IF(Hospitalisation_table[[#This Row],[State ID]]="?","Unknown",Hospitalisation_table[[#This Row],[State ID]])</f>
        <v>R1013</v>
      </c>
      <c r="P947" s="20" t="str">
        <f>_xlfn.CONCAT(Hospitalisation_table[[#This Row],[date]],"-",Hospitalisation_table[[#This Row],[Month_Updated]],"-",Hospitalisation_table[[#This Row],[Year_Update]])</f>
        <v>4-Jun-1998</v>
      </c>
      <c r="Q947">
        <f>DATEDIF(Hospitalisation_table[[#This Row],[Date of Birth]],"8-Jun-2023","Y")</f>
        <v>25</v>
      </c>
    </row>
    <row r="948" spans="1:17" x14ac:dyDescent="0.3">
      <c r="A948" t="s">
        <v>2148</v>
      </c>
      <c r="B948" t="str">
        <f>IF(Hospitalisation_table[[#This Row],[Customer ID]]="?","UnKnown",Hospitalisation_table[[#This Row],[Customer ID]])</f>
        <v>Id225</v>
      </c>
      <c r="C948">
        <v>1982</v>
      </c>
      <c r="D948" t="s">
        <v>10</v>
      </c>
      <c r="E948">
        <v>5</v>
      </c>
      <c r="F948">
        <v>3</v>
      </c>
      <c r="G948" s="24">
        <v>35000.730000000003</v>
      </c>
      <c r="H948" t="s">
        <v>11</v>
      </c>
      <c r="I948" t="s">
        <v>12</v>
      </c>
      <c r="J948" t="s">
        <v>42</v>
      </c>
      <c r="K948" t="str">
        <f>IF(Hospitalisation_table[[#This Row],[month]]="?","Sep",Hospitalisation_table[[#This Row],[month]])</f>
        <v>Jul</v>
      </c>
      <c r="L948">
        <f>IF(Hospitalisation_table[[#This Row],[year]] = "?",ROUNDUP(AVERAGE(Hospitalisation_table[year]),0),Hospitalisation_table[[#This Row],[year]])</f>
        <v>1982</v>
      </c>
      <c r="M948" t="str">
        <f>IF(Hospitalisation_table[[#This Row],[Hospital tier]]="?","tier - 2",Hospitalisation_table[[#This Row],[Hospital tier]])</f>
        <v>tier - 2</v>
      </c>
      <c r="N948" t="str">
        <f>IF(Hospitalisation_table[[#This Row],[City tier]]="?","tier - 2",Hospitalisation_table[[#This Row],[City tier]])</f>
        <v>tier - 3</v>
      </c>
      <c r="O948" t="str">
        <f>IF(Hospitalisation_table[[#This Row],[State ID]]="?","Unknown",Hospitalisation_table[[#This Row],[State ID]])</f>
        <v>R1011</v>
      </c>
      <c r="P948" s="20" t="str">
        <f>_xlfn.CONCAT(Hospitalisation_table[[#This Row],[date]],"-",Hospitalisation_table[[#This Row],[Month_Updated]],"-",Hospitalisation_table[[#This Row],[Year_Update]])</f>
        <v>5-Jul-1982</v>
      </c>
      <c r="Q948">
        <f>DATEDIF(Hospitalisation_table[[#This Row],[Date of Birth]],"8-Jun-2023","Y")</f>
        <v>40</v>
      </c>
    </row>
    <row r="949" spans="1:17" x14ac:dyDescent="0.3">
      <c r="A949" t="s">
        <v>109</v>
      </c>
      <c r="B949" t="str">
        <f>IF(Hospitalisation_table[[#This Row],[Customer ID]]="?","UnKnown",Hospitalisation_table[[#This Row],[Customer ID]])</f>
        <v>Id2249</v>
      </c>
      <c r="C949">
        <v>2001</v>
      </c>
      <c r="D949" t="s">
        <v>15</v>
      </c>
      <c r="E949">
        <v>29</v>
      </c>
      <c r="F949">
        <v>0</v>
      </c>
      <c r="G949" s="24">
        <v>1293</v>
      </c>
      <c r="H949" t="s">
        <v>11</v>
      </c>
      <c r="I949" t="s">
        <v>12</v>
      </c>
      <c r="J949" t="s">
        <v>23</v>
      </c>
      <c r="K949" t="str">
        <f>IF(Hospitalisation_table[[#This Row],[month]]="?","Sep",Hospitalisation_table[[#This Row],[month]])</f>
        <v>Nov</v>
      </c>
      <c r="L949">
        <f>IF(Hospitalisation_table[[#This Row],[year]] = "?",ROUNDUP(AVERAGE(Hospitalisation_table[year]),0),Hospitalisation_table[[#This Row],[year]])</f>
        <v>2001</v>
      </c>
      <c r="M949" t="str">
        <f>IF(Hospitalisation_table[[#This Row],[Hospital tier]]="?","tier - 2",Hospitalisation_table[[#This Row],[Hospital tier]])</f>
        <v>tier - 2</v>
      </c>
      <c r="N949" t="str">
        <f>IF(Hospitalisation_table[[#This Row],[City tier]]="?","tier - 2",Hospitalisation_table[[#This Row],[City tier]])</f>
        <v>tier - 3</v>
      </c>
      <c r="O949" t="str">
        <f>IF(Hospitalisation_table[[#This Row],[State ID]]="?","Unknown",Hospitalisation_table[[#This Row],[State ID]])</f>
        <v>R1012</v>
      </c>
      <c r="P949" s="20" t="str">
        <f>_xlfn.CONCAT(Hospitalisation_table[[#This Row],[date]],"-",Hospitalisation_table[[#This Row],[Month_Updated]],"-",Hospitalisation_table[[#This Row],[Year_Update]])</f>
        <v>29-Nov-2001</v>
      </c>
      <c r="Q949">
        <f>DATEDIF(Hospitalisation_table[[#This Row],[Date of Birth]],"8-Jun-2023","Y")</f>
        <v>21</v>
      </c>
    </row>
    <row r="950" spans="1:17" x14ac:dyDescent="0.3">
      <c r="A950" t="s">
        <v>110</v>
      </c>
      <c r="B950" t="str">
        <f>IF(Hospitalisation_table[[#This Row],[Customer ID]]="?","UnKnown",Hospitalisation_table[[#This Row],[Customer ID]])</f>
        <v>Id2248</v>
      </c>
      <c r="C950">
        <v>2002</v>
      </c>
      <c r="D950" t="s">
        <v>30</v>
      </c>
      <c r="E950">
        <v>10</v>
      </c>
      <c r="F950">
        <v>0</v>
      </c>
      <c r="G950" s="24">
        <v>1304</v>
      </c>
      <c r="H950" t="s">
        <v>11</v>
      </c>
      <c r="I950" t="s">
        <v>11</v>
      </c>
      <c r="J950" t="s">
        <v>23</v>
      </c>
      <c r="K950" t="str">
        <f>IF(Hospitalisation_table[[#This Row],[month]]="?","Sep",Hospitalisation_table[[#This Row],[month]])</f>
        <v>Dec</v>
      </c>
      <c r="L950">
        <f>IF(Hospitalisation_table[[#This Row],[year]] = "?",ROUNDUP(AVERAGE(Hospitalisation_table[year]),0),Hospitalisation_table[[#This Row],[year]])</f>
        <v>2002</v>
      </c>
      <c r="M950" t="str">
        <f>IF(Hospitalisation_table[[#This Row],[Hospital tier]]="?","tier - 2",Hospitalisation_table[[#This Row],[Hospital tier]])</f>
        <v>tier - 2</v>
      </c>
      <c r="N950" t="str">
        <f>IF(Hospitalisation_table[[#This Row],[City tier]]="?","tier - 2",Hospitalisation_table[[#This Row],[City tier]])</f>
        <v>tier - 2</v>
      </c>
      <c r="O950" t="str">
        <f>IF(Hospitalisation_table[[#This Row],[State ID]]="?","Unknown",Hospitalisation_table[[#This Row],[State ID]])</f>
        <v>R1012</v>
      </c>
      <c r="P950" s="20" t="str">
        <f>_xlfn.CONCAT(Hospitalisation_table[[#This Row],[date]],"-",Hospitalisation_table[[#This Row],[Month_Updated]],"-",Hospitalisation_table[[#This Row],[Year_Update]])</f>
        <v>10-Dec-2002</v>
      </c>
      <c r="Q950">
        <f>DATEDIF(Hospitalisation_table[[#This Row],[Date of Birth]],"8-Jun-2023","Y")</f>
        <v>20</v>
      </c>
    </row>
    <row r="951" spans="1:17" x14ac:dyDescent="0.3">
      <c r="A951" t="s">
        <v>111</v>
      </c>
      <c r="B951" t="str">
        <f>IF(Hospitalisation_table[[#This Row],[Customer ID]]="?","UnKnown",Hospitalisation_table[[#This Row],[Customer ID]])</f>
        <v>Id2247</v>
      </c>
      <c r="C951">
        <v>1999</v>
      </c>
      <c r="D951" t="s">
        <v>30</v>
      </c>
      <c r="E951">
        <v>2</v>
      </c>
      <c r="F951">
        <v>0</v>
      </c>
      <c r="G951" s="24">
        <v>1304</v>
      </c>
      <c r="H951" t="s">
        <v>11</v>
      </c>
      <c r="I951" t="s">
        <v>11</v>
      </c>
      <c r="J951" t="s">
        <v>13</v>
      </c>
      <c r="K951" t="str">
        <f>IF(Hospitalisation_table[[#This Row],[month]]="?","Sep",Hospitalisation_table[[#This Row],[month]])</f>
        <v>Dec</v>
      </c>
      <c r="L951">
        <f>IF(Hospitalisation_table[[#This Row],[year]] = "?",ROUNDUP(AVERAGE(Hospitalisation_table[year]),0),Hospitalisation_table[[#This Row],[year]])</f>
        <v>1999</v>
      </c>
      <c r="M951" t="str">
        <f>IF(Hospitalisation_table[[#This Row],[Hospital tier]]="?","tier - 2",Hospitalisation_table[[#This Row],[Hospital tier]])</f>
        <v>tier - 2</v>
      </c>
      <c r="N951" t="str">
        <f>IF(Hospitalisation_table[[#This Row],[City tier]]="?","tier - 2",Hospitalisation_table[[#This Row],[City tier]])</f>
        <v>tier - 2</v>
      </c>
      <c r="O951" t="str">
        <f>IF(Hospitalisation_table[[#This Row],[State ID]]="?","Unknown",Hospitalisation_table[[#This Row],[State ID]])</f>
        <v>R1013</v>
      </c>
      <c r="P951" s="20" t="str">
        <f>_xlfn.CONCAT(Hospitalisation_table[[#This Row],[date]],"-",Hospitalisation_table[[#This Row],[Month_Updated]],"-",Hospitalisation_table[[#This Row],[Year_Update]])</f>
        <v>2-Dec-1999</v>
      </c>
      <c r="Q951">
        <f>DATEDIF(Hospitalisation_table[[#This Row],[Date of Birth]],"8-Jun-2023","Y")</f>
        <v>23</v>
      </c>
    </row>
    <row r="952" spans="1:17" x14ac:dyDescent="0.3">
      <c r="A952" t="s">
        <v>112</v>
      </c>
      <c r="B952" t="str">
        <f>IF(Hospitalisation_table[[#This Row],[Customer ID]]="?","UnKnown",Hospitalisation_table[[#This Row],[Customer ID]])</f>
        <v>Id2246</v>
      </c>
      <c r="C952">
        <v>2002</v>
      </c>
      <c r="D952" t="s">
        <v>37</v>
      </c>
      <c r="E952">
        <v>13</v>
      </c>
      <c r="F952">
        <v>0</v>
      </c>
      <c r="G952" s="24">
        <v>1315</v>
      </c>
      <c r="H952" t="s">
        <v>11</v>
      </c>
      <c r="I952" t="s">
        <v>11</v>
      </c>
      <c r="J952" t="s">
        <v>13</v>
      </c>
      <c r="K952" t="str">
        <f>IF(Hospitalisation_table[[#This Row],[month]]="?","Sep",Hospitalisation_table[[#This Row],[month]])</f>
        <v>Oct</v>
      </c>
      <c r="L952">
        <f>IF(Hospitalisation_table[[#This Row],[year]] = "?",ROUNDUP(AVERAGE(Hospitalisation_table[year]),0),Hospitalisation_table[[#This Row],[year]])</f>
        <v>2002</v>
      </c>
      <c r="M952" t="str">
        <f>IF(Hospitalisation_table[[#This Row],[Hospital tier]]="?","tier - 2",Hospitalisation_table[[#This Row],[Hospital tier]])</f>
        <v>tier - 2</v>
      </c>
      <c r="N952" t="str">
        <f>IF(Hospitalisation_table[[#This Row],[City tier]]="?","tier - 2",Hospitalisation_table[[#This Row],[City tier]])</f>
        <v>tier - 2</v>
      </c>
      <c r="O952" t="str">
        <f>IF(Hospitalisation_table[[#This Row],[State ID]]="?","Unknown",Hospitalisation_table[[#This Row],[State ID]])</f>
        <v>R1013</v>
      </c>
      <c r="P952" s="20" t="str">
        <f>_xlfn.CONCAT(Hospitalisation_table[[#This Row],[date]],"-",Hospitalisation_table[[#This Row],[Month_Updated]],"-",Hospitalisation_table[[#This Row],[Year_Update]])</f>
        <v>13-Oct-2002</v>
      </c>
      <c r="Q952">
        <f>DATEDIF(Hospitalisation_table[[#This Row],[Date of Birth]],"8-Jun-2023","Y")</f>
        <v>20</v>
      </c>
    </row>
    <row r="953" spans="1:17" x14ac:dyDescent="0.3">
      <c r="A953" t="s">
        <v>113</v>
      </c>
      <c r="B953" t="str">
        <f>IF(Hospitalisation_table[[#This Row],[Customer ID]]="?","UnKnown",Hospitalisation_table[[#This Row],[Customer ID]])</f>
        <v>Id2245</v>
      </c>
      <c r="C953">
        <v>1999</v>
      </c>
      <c r="D953" t="s">
        <v>37</v>
      </c>
      <c r="E953">
        <v>14</v>
      </c>
      <c r="F953">
        <v>0</v>
      </c>
      <c r="G953" s="24">
        <v>1329.17</v>
      </c>
      <c r="H953" t="s">
        <v>11</v>
      </c>
      <c r="I953" t="s">
        <v>12</v>
      </c>
      <c r="J953" t="s">
        <v>13</v>
      </c>
      <c r="K953" t="str">
        <f>IF(Hospitalisation_table[[#This Row],[month]]="?","Sep",Hospitalisation_table[[#This Row],[month]])</f>
        <v>Oct</v>
      </c>
      <c r="L953">
        <f>IF(Hospitalisation_table[[#This Row],[year]] = "?",ROUNDUP(AVERAGE(Hospitalisation_table[year]),0),Hospitalisation_table[[#This Row],[year]])</f>
        <v>1999</v>
      </c>
      <c r="M953" t="str">
        <f>IF(Hospitalisation_table[[#This Row],[Hospital tier]]="?","tier - 2",Hospitalisation_table[[#This Row],[Hospital tier]])</f>
        <v>tier - 2</v>
      </c>
      <c r="N953" t="str">
        <f>IF(Hospitalisation_table[[#This Row],[City tier]]="?","tier - 2",Hospitalisation_table[[#This Row],[City tier]])</f>
        <v>tier - 3</v>
      </c>
      <c r="O953" t="str">
        <f>IF(Hospitalisation_table[[#This Row],[State ID]]="?","Unknown",Hospitalisation_table[[#This Row],[State ID]])</f>
        <v>R1013</v>
      </c>
      <c r="P953" s="20" t="str">
        <f>_xlfn.CONCAT(Hospitalisation_table[[#This Row],[date]],"-",Hospitalisation_table[[#This Row],[Month_Updated]],"-",Hospitalisation_table[[#This Row],[Year_Update]])</f>
        <v>14-Oct-1999</v>
      </c>
      <c r="Q953">
        <f>DATEDIF(Hospitalisation_table[[#This Row],[Date of Birth]],"8-Jun-2023","Y")</f>
        <v>23</v>
      </c>
    </row>
    <row r="954" spans="1:17" x14ac:dyDescent="0.3">
      <c r="A954" t="s">
        <v>114</v>
      </c>
      <c r="B954" t="str">
        <f>IF(Hospitalisation_table[[#This Row],[Customer ID]]="?","UnKnown",Hospitalisation_table[[#This Row],[Customer ID]])</f>
        <v>Id2244</v>
      </c>
      <c r="C954">
        <v>1998</v>
      </c>
      <c r="D954" t="s">
        <v>10</v>
      </c>
      <c r="E954">
        <v>12</v>
      </c>
      <c r="F954">
        <v>0</v>
      </c>
      <c r="G954" s="24">
        <v>1332.61</v>
      </c>
      <c r="H954" t="s">
        <v>11</v>
      </c>
      <c r="I954" t="s">
        <v>12</v>
      </c>
      <c r="J954" t="s">
        <v>13</v>
      </c>
      <c r="K954" t="str">
        <f>IF(Hospitalisation_table[[#This Row],[month]]="?","Sep",Hospitalisation_table[[#This Row],[month]])</f>
        <v>Jul</v>
      </c>
      <c r="L954">
        <f>IF(Hospitalisation_table[[#This Row],[year]] = "?",ROUNDUP(AVERAGE(Hospitalisation_table[year]),0),Hospitalisation_table[[#This Row],[year]])</f>
        <v>1998</v>
      </c>
      <c r="M954" t="str">
        <f>IF(Hospitalisation_table[[#This Row],[Hospital tier]]="?","tier - 2",Hospitalisation_table[[#This Row],[Hospital tier]])</f>
        <v>tier - 2</v>
      </c>
      <c r="N954" t="str">
        <f>IF(Hospitalisation_table[[#This Row],[City tier]]="?","tier - 2",Hospitalisation_table[[#This Row],[City tier]])</f>
        <v>tier - 3</v>
      </c>
      <c r="O954" t="str">
        <f>IF(Hospitalisation_table[[#This Row],[State ID]]="?","Unknown",Hospitalisation_table[[#This Row],[State ID]])</f>
        <v>R1013</v>
      </c>
      <c r="P954" s="20" t="str">
        <f>_xlfn.CONCAT(Hospitalisation_table[[#This Row],[date]],"-",Hospitalisation_table[[#This Row],[Month_Updated]],"-",Hospitalisation_table[[#This Row],[Year_Update]])</f>
        <v>12-Jul-1998</v>
      </c>
      <c r="Q954">
        <f>DATEDIF(Hospitalisation_table[[#This Row],[Date of Birth]],"8-Jun-2023","Y")</f>
        <v>24</v>
      </c>
    </row>
    <row r="955" spans="1:17" x14ac:dyDescent="0.3">
      <c r="A955" t="s">
        <v>115</v>
      </c>
      <c r="B955" t="str">
        <f>IF(Hospitalisation_table[[#This Row],[Customer ID]]="?","UnKnown",Hospitalisation_table[[#This Row],[Customer ID]])</f>
        <v>Id2243</v>
      </c>
      <c r="C955">
        <v>1995</v>
      </c>
      <c r="D955" t="s">
        <v>10</v>
      </c>
      <c r="E955">
        <v>30</v>
      </c>
      <c r="F955">
        <v>0</v>
      </c>
      <c r="G955" s="24">
        <v>1338</v>
      </c>
      <c r="H955" t="s">
        <v>11</v>
      </c>
      <c r="I955" t="s">
        <v>12</v>
      </c>
      <c r="J955" t="s">
        <v>23</v>
      </c>
      <c r="K955" t="str">
        <f>IF(Hospitalisation_table[[#This Row],[month]]="?","Sep",Hospitalisation_table[[#This Row],[month]])</f>
        <v>Jul</v>
      </c>
      <c r="L955">
        <f>IF(Hospitalisation_table[[#This Row],[year]] = "?",ROUNDUP(AVERAGE(Hospitalisation_table[year]),0),Hospitalisation_table[[#This Row],[year]])</f>
        <v>1995</v>
      </c>
      <c r="M955" t="str">
        <f>IF(Hospitalisation_table[[#This Row],[Hospital tier]]="?","tier - 2",Hospitalisation_table[[#This Row],[Hospital tier]])</f>
        <v>tier - 2</v>
      </c>
      <c r="N955" t="str">
        <f>IF(Hospitalisation_table[[#This Row],[City tier]]="?","tier - 2",Hospitalisation_table[[#This Row],[City tier]])</f>
        <v>tier - 3</v>
      </c>
      <c r="O955" t="str">
        <f>IF(Hospitalisation_table[[#This Row],[State ID]]="?","Unknown",Hospitalisation_table[[#This Row],[State ID]])</f>
        <v>R1012</v>
      </c>
      <c r="P955" s="20" t="str">
        <f>_xlfn.CONCAT(Hospitalisation_table[[#This Row],[date]],"-",Hospitalisation_table[[#This Row],[Month_Updated]],"-",Hospitalisation_table[[#This Row],[Year_Update]])</f>
        <v>30-Jul-1995</v>
      </c>
      <c r="Q955">
        <f>DATEDIF(Hospitalisation_table[[#This Row],[Date of Birth]],"8-Jun-2023","Y")</f>
        <v>27</v>
      </c>
    </row>
    <row r="956" spans="1:17" x14ac:dyDescent="0.3">
      <c r="A956" t="s">
        <v>116</v>
      </c>
      <c r="B956" t="str">
        <f>IF(Hospitalisation_table[[#This Row],[Customer ID]]="?","UnKnown",Hospitalisation_table[[#This Row],[Customer ID]])</f>
        <v>Id2242</v>
      </c>
      <c r="C956">
        <v>1997</v>
      </c>
      <c r="D956" t="s">
        <v>15</v>
      </c>
      <c r="E956">
        <v>7</v>
      </c>
      <c r="F956">
        <v>0</v>
      </c>
      <c r="G956" s="24">
        <v>1341.16</v>
      </c>
      <c r="H956" t="s">
        <v>11</v>
      </c>
      <c r="I956" t="s">
        <v>11</v>
      </c>
      <c r="J956" t="s">
        <v>23</v>
      </c>
      <c r="K956" t="str">
        <f>IF(Hospitalisation_table[[#This Row],[month]]="?","Sep",Hospitalisation_table[[#This Row],[month]])</f>
        <v>Nov</v>
      </c>
      <c r="L956">
        <f>IF(Hospitalisation_table[[#This Row],[year]] = "?",ROUNDUP(AVERAGE(Hospitalisation_table[year]),0),Hospitalisation_table[[#This Row],[year]])</f>
        <v>1997</v>
      </c>
      <c r="M956" t="str">
        <f>IF(Hospitalisation_table[[#This Row],[Hospital tier]]="?","tier - 2",Hospitalisation_table[[#This Row],[Hospital tier]])</f>
        <v>tier - 2</v>
      </c>
      <c r="N956" t="str">
        <f>IF(Hospitalisation_table[[#This Row],[City tier]]="?","tier - 2",Hospitalisation_table[[#This Row],[City tier]])</f>
        <v>tier - 2</v>
      </c>
      <c r="O956" t="str">
        <f>IF(Hospitalisation_table[[#This Row],[State ID]]="?","Unknown",Hospitalisation_table[[#This Row],[State ID]])</f>
        <v>R1012</v>
      </c>
      <c r="P956" s="20" t="str">
        <f>_xlfn.CONCAT(Hospitalisation_table[[#This Row],[date]],"-",Hospitalisation_table[[#This Row],[Month_Updated]],"-",Hospitalisation_table[[#This Row],[Year_Update]])</f>
        <v>7-Nov-1997</v>
      </c>
      <c r="Q956">
        <f>DATEDIF(Hospitalisation_table[[#This Row],[Date of Birth]],"8-Jun-2023","Y")</f>
        <v>25</v>
      </c>
    </row>
    <row r="957" spans="1:17" x14ac:dyDescent="0.3">
      <c r="A957" t="s">
        <v>117</v>
      </c>
      <c r="B957" t="str">
        <f>IF(Hospitalisation_table[[#This Row],[Customer ID]]="?","UnKnown",Hospitalisation_table[[#This Row],[Customer ID]])</f>
        <v>Id2241</v>
      </c>
      <c r="C957">
        <v>1998</v>
      </c>
      <c r="D957" t="s">
        <v>30</v>
      </c>
      <c r="E957">
        <v>3</v>
      </c>
      <c r="F957">
        <v>0</v>
      </c>
      <c r="G957" s="24">
        <v>1359</v>
      </c>
      <c r="H957" t="s">
        <v>11</v>
      </c>
      <c r="I957" t="s">
        <v>16</v>
      </c>
      <c r="J957" t="s">
        <v>13</v>
      </c>
      <c r="K957" t="str">
        <f>IF(Hospitalisation_table[[#This Row],[month]]="?","Sep",Hospitalisation_table[[#This Row],[month]])</f>
        <v>Dec</v>
      </c>
      <c r="L957">
        <f>IF(Hospitalisation_table[[#This Row],[year]] = "?",ROUNDUP(AVERAGE(Hospitalisation_table[year]),0),Hospitalisation_table[[#This Row],[year]])</f>
        <v>1998</v>
      </c>
      <c r="M957" t="str">
        <f>IF(Hospitalisation_table[[#This Row],[Hospital tier]]="?","tier - 2",Hospitalisation_table[[#This Row],[Hospital tier]])</f>
        <v>tier - 2</v>
      </c>
      <c r="N957" t="str">
        <f>IF(Hospitalisation_table[[#This Row],[City tier]]="?","tier - 2",Hospitalisation_table[[#This Row],[City tier]])</f>
        <v>tier - 1</v>
      </c>
      <c r="O957" t="str">
        <f>IF(Hospitalisation_table[[#This Row],[State ID]]="?","Unknown",Hospitalisation_table[[#This Row],[State ID]])</f>
        <v>R1013</v>
      </c>
      <c r="P957" s="20" t="str">
        <f>_xlfn.CONCAT(Hospitalisation_table[[#This Row],[date]],"-",Hospitalisation_table[[#This Row],[Month_Updated]],"-",Hospitalisation_table[[#This Row],[Year_Update]])</f>
        <v>3-Dec-1998</v>
      </c>
      <c r="Q957">
        <f>DATEDIF(Hospitalisation_table[[#This Row],[Date of Birth]],"8-Jun-2023","Y")</f>
        <v>24</v>
      </c>
    </row>
    <row r="958" spans="1:17" x14ac:dyDescent="0.3">
      <c r="A958" t="s">
        <v>118</v>
      </c>
      <c r="B958" t="str">
        <f>IF(Hospitalisation_table[[#This Row],[Customer ID]]="?","UnKnown",Hospitalisation_table[[#This Row],[Customer ID]])</f>
        <v>Id2240</v>
      </c>
      <c r="C958">
        <v>2002</v>
      </c>
      <c r="D958" t="s">
        <v>35</v>
      </c>
      <c r="E958">
        <v>15</v>
      </c>
      <c r="F958">
        <v>0</v>
      </c>
      <c r="G958" s="24">
        <v>1382</v>
      </c>
      <c r="H958" t="s">
        <v>11</v>
      </c>
      <c r="I958" t="s">
        <v>16</v>
      </c>
      <c r="J958" t="s">
        <v>13</v>
      </c>
      <c r="K958" t="str">
        <f>IF(Hospitalisation_table[[#This Row],[month]]="?","Sep",Hospitalisation_table[[#This Row],[month]])</f>
        <v>Aug</v>
      </c>
      <c r="L958">
        <f>IF(Hospitalisation_table[[#This Row],[year]] = "?",ROUNDUP(AVERAGE(Hospitalisation_table[year]),0),Hospitalisation_table[[#This Row],[year]])</f>
        <v>2002</v>
      </c>
      <c r="M958" t="str">
        <f>IF(Hospitalisation_table[[#This Row],[Hospital tier]]="?","tier - 2",Hospitalisation_table[[#This Row],[Hospital tier]])</f>
        <v>tier - 2</v>
      </c>
      <c r="N958" t="str">
        <f>IF(Hospitalisation_table[[#This Row],[City tier]]="?","tier - 2",Hospitalisation_table[[#This Row],[City tier]])</f>
        <v>tier - 1</v>
      </c>
      <c r="O958" t="str">
        <f>IF(Hospitalisation_table[[#This Row],[State ID]]="?","Unknown",Hospitalisation_table[[#This Row],[State ID]])</f>
        <v>R1013</v>
      </c>
      <c r="P958" s="20" t="str">
        <f>_xlfn.CONCAT(Hospitalisation_table[[#This Row],[date]],"-",Hospitalisation_table[[#This Row],[Month_Updated]],"-",Hospitalisation_table[[#This Row],[Year_Update]])</f>
        <v>15-Aug-2002</v>
      </c>
      <c r="Q958">
        <f>DATEDIF(Hospitalisation_table[[#This Row],[Date of Birth]],"8-Jun-2023","Y")</f>
        <v>20</v>
      </c>
    </row>
    <row r="959" spans="1:17" x14ac:dyDescent="0.3">
      <c r="A959" t="s">
        <v>2149</v>
      </c>
      <c r="B959" t="str">
        <f>IF(Hospitalisation_table[[#This Row],[Customer ID]]="?","UnKnown",Hospitalisation_table[[#This Row],[Customer ID]])</f>
        <v>Id224</v>
      </c>
      <c r="C959">
        <v>1975</v>
      </c>
      <c r="D959" t="s">
        <v>35</v>
      </c>
      <c r="E959">
        <v>29</v>
      </c>
      <c r="F959">
        <v>1</v>
      </c>
      <c r="G959" s="24">
        <v>35050.620000000003</v>
      </c>
      <c r="H959" t="s">
        <v>11</v>
      </c>
      <c r="I959" t="s">
        <v>16</v>
      </c>
      <c r="J959" t="s">
        <v>42</v>
      </c>
      <c r="K959" t="str">
        <f>IF(Hospitalisation_table[[#This Row],[month]]="?","Sep",Hospitalisation_table[[#This Row],[month]])</f>
        <v>Aug</v>
      </c>
      <c r="L959">
        <f>IF(Hospitalisation_table[[#This Row],[year]] = "?",ROUNDUP(AVERAGE(Hospitalisation_table[year]),0),Hospitalisation_table[[#This Row],[year]])</f>
        <v>1975</v>
      </c>
      <c r="M959" t="str">
        <f>IF(Hospitalisation_table[[#This Row],[Hospital tier]]="?","tier - 2",Hospitalisation_table[[#This Row],[Hospital tier]])</f>
        <v>tier - 2</v>
      </c>
      <c r="N959" t="str">
        <f>IF(Hospitalisation_table[[#This Row],[City tier]]="?","tier - 2",Hospitalisation_table[[#This Row],[City tier]])</f>
        <v>tier - 1</v>
      </c>
      <c r="O959" t="str">
        <f>IF(Hospitalisation_table[[#This Row],[State ID]]="?","Unknown",Hospitalisation_table[[#This Row],[State ID]])</f>
        <v>R1011</v>
      </c>
      <c r="P959" s="20" t="str">
        <f>_xlfn.CONCAT(Hospitalisation_table[[#This Row],[date]],"-",Hospitalisation_table[[#This Row],[Month_Updated]],"-",Hospitalisation_table[[#This Row],[Year_Update]])</f>
        <v>29-Aug-1975</v>
      </c>
      <c r="Q959">
        <f>DATEDIF(Hospitalisation_table[[#This Row],[Date of Birth]],"8-Jun-2023","Y")</f>
        <v>47</v>
      </c>
    </row>
    <row r="960" spans="1:17" x14ac:dyDescent="0.3">
      <c r="A960" t="s">
        <v>119</v>
      </c>
      <c r="B960" t="str">
        <f>IF(Hospitalisation_table[[#This Row],[Customer ID]]="?","UnKnown",Hospitalisation_table[[#This Row],[Customer ID]])</f>
        <v>Id2239</v>
      </c>
      <c r="C960">
        <v>1999</v>
      </c>
      <c r="D960" t="s">
        <v>10</v>
      </c>
      <c r="E960">
        <v>6</v>
      </c>
      <c r="F960">
        <v>0</v>
      </c>
      <c r="G960" s="24">
        <v>1389</v>
      </c>
      <c r="H960" t="s">
        <v>11</v>
      </c>
      <c r="I960" t="s">
        <v>11</v>
      </c>
      <c r="J960" t="s">
        <v>13</v>
      </c>
      <c r="K960" t="str">
        <f>IF(Hospitalisation_table[[#This Row],[month]]="?","Sep",Hospitalisation_table[[#This Row],[month]])</f>
        <v>Jul</v>
      </c>
      <c r="L960">
        <f>IF(Hospitalisation_table[[#This Row],[year]] = "?",ROUNDUP(AVERAGE(Hospitalisation_table[year]),0),Hospitalisation_table[[#This Row],[year]])</f>
        <v>1999</v>
      </c>
      <c r="M960" t="str">
        <f>IF(Hospitalisation_table[[#This Row],[Hospital tier]]="?","tier - 2",Hospitalisation_table[[#This Row],[Hospital tier]])</f>
        <v>tier - 2</v>
      </c>
      <c r="N960" t="str">
        <f>IF(Hospitalisation_table[[#This Row],[City tier]]="?","tier - 2",Hospitalisation_table[[#This Row],[City tier]])</f>
        <v>tier - 2</v>
      </c>
      <c r="O960" t="str">
        <f>IF(Hospitalisation_table[[#This Row],[State ID]]="?","Unknown",Hospitalisation_table[[#This Row],[State ID]])</f>
        <v>R1013</v>
      </c>
      <c r="P960" s="20" t="str">
        <f>_xlfn.CONCAT(Hospitalisation_table[[#This Row],[date]],"-",Hospitalisation_table[[#This Row],[Month_Updated]],"-",Hospitalisation_table[[#This Row],[Year_Update]])</f>
        <v>6-Jul-1999</v>
      </c>
      <c r="Q960">
        <f>DATEDIF(Hospitalisation_table[[#This Row],[Date of Birth]],"8-Jun-2023","Y")</f>
        <v>23</v>
      </c>
    </row>
    <row r="961" spans="1:17" x14ac:dyDescent="0.3">
      <c r="A961" t="s">
        <v>120</v>
      </c>
      <c r="B961" t="str">
        <f>IF(Hospitalisation_table[[#This Row],[Customer ID]]="?","UnKnown",Hospitalisation_table[[#This Row],[Customer ID]])</f>
        <v>Id2238</v>
      </c>
      <c r="C961">
        <v>2002</v>
      </c>
      <c r="D961" t="s">
        <v>15</v>
      </c>
      <c r="E961">
        <v>14</v>
      </c>
      <c r="F961">
        <v>0</v>
      </c>
      <c r="G961" s="24">
        <v>1390</v>
      </c>
      <c r="H961" t="s">
        <v>11</v>
      </c>
      <c r="I961" t="s">
        <v>11</v>
      </c>
      <c r="J961" t="s">
        <v>13</v>
      </c>
      <c r="K961" t="str">
        <f>IF(Hospitalisation_table[[#This Row],[month]]="?","Sep",Hospitalisation_table[[#This Row],[month]])</f>
        <v>Nov</v>
      </c>
      <c r="L961">
        <f>IF(Hospitalisation_table[[#This Row],[year]] = "?",ROUNDUP(AVERAGE(Hospitalisation_table[year]),0),Hospitalisation_table[[#This Row],[year]])</f>
        <v>2002</v>
      </c>
      <c r="M961" t="str">
        <f>IF(Hospitalisation_table[[#This Row],[Hospital tier]]="?","tier - 2",Hospitalisation_table[[#This Row],[Hospital tier]])</f>
        <v>tier - 2</v>
      </c>
      <c r="N961" t="str">
        <f>IF(Hospitalisation_table[[#This Row],[City tier]]="?","tier - 2",Hospitalisation_table[[#This Row],[City tier]])</f>
        <v>tier - 2</v>
      </c>
      <c r="O961" t="str">
        <f>IF(Hospitalisation_table[[#This Row],[State ID]]="?","Unknown",Hospitalisation_table[[#This Row],[State ID]])</f>
        <v>R1013</v>
      </c>
      <c r="P961" s="20" t="str">
        <f>_xlfn.CONCAT(Hospitalisation_table[[#This Row],[date]],"-",Hospitalisation_table[[#This Row],[Month_Updated]],"-",Hospitalisation_table[[#This Row],[Year_Update]])</f>
        <v>14-Nov-2002</v>
      </c>
      <c r="Q961">
        <f>DATEDIF(Hospitalisation_table[[#This Row],[Date of Birth]],"8-Jun-2023","Y")</f>
        <v>20</v>
      </c>
    </row>
    <row r="962" spans="1:17" x14ac:dyDescent="0.3">
      <c r="A962" t="s">
        <v>121</v>
      </c>
      <c r="B962" t="str">
        <f>IF(Hospitalisation_table[[#This Row],[Customer ID]]="?","UnKnown",Hospitalisation_table[[#This Row],[Customer ID]])</f>
        <v>Id2237</v>
      </c>
      <c r="C962">
        <v>2002</v>
      </c>
      <c r="D962" t="s">
        <v>30</v>
      </c>
      <c r="E962">
        <v>22</v>
      </c>
      <c r="F962">
        <v>0</v>
      </c>
      <c r="G962" s="24">
        <v>1391.53</v>
      </c>
      <c r="H962" t="s">
        <v>11</v>
      </c>
      <c r="I962" t="s">
        <v>16</v>
      </c>
      <c r="J962" t="s">
        <v>13</v>
      </c>
      <c r="K962" t="str">
        <f>IF(Hospitalisation_table[[#This Row],[month]]="?","Sep",Hospitalisation_table[[#This Row],[month]])</f>
        <v>Dec</v>
      </c>
      <c r="L962">
        <f>IF(Hospitalisation_table[[#This Row],[year]] = "?",ROUNDUP(AVERAGE(Hospitalisation_table[year]),0),Hospitalisation_table[[#This Row],[year]])</f>
        <v>2002</v>
      </c>
      <c r="M962" t="str">
        <f>IF(Hospitalisation_table[[#This Row],[Hospital tier]]="?","tier - 2",Hospitalisation_table[[#This Row],[Hospital tier]])</f>
        <v>tier - 2</v>
      </c>
      <c r="N962" t="str">
        <f>IF(Hospitalisation_table[[#This Row],[City tier]]="?","tier - 2",Hospitalisation_table[[#This Row],[City tier]])</f>
        <v>tier - 1</v>
      </c>
      <c r="O962" t="str">
        <f>IF(Hospitalisation_table[[#This Row],[State ID]]="?","Unknown",Hospitalisation_table[[#This Row],[State ID]])</f>
        <v>R1013</v>
      </c>
      <c r="P962" s="20" t="str">
        <f>_xlfn.CONCAT(Hospitalisation_table[[#This Row],[date]],"-",Hospitalisation_table[[#This Row],[Month_Updated]],"-",Hospitalisation_table[[#This Row],[Year_Update]])</f>
        <v>22-Dec-2002</v>
      </c>
      <c r="Q962">
        <f>DATEDIF(Hospitalisation_table[[#This Row],[Date of Birth]],"8-Jun-2023","Y")</f>
        <v>20</v>
      </c>
    </row>
    <row r="963" spans="1:17" x14ac:dyDescent="0.3">
      <c r="A963" t="s">
        <v>122</v>
      </c>
      <c r="B963" t="str">
        <f>IF(Hospitalisation_table[[#This Row],[Customer ID]]="?","UnKnown",Hospitalisation_table[[#This Row],[Customer ID]])</f>
        <v>Id2236</v>
      </c>
      <c r="C963">
        <v>1998</v>
      </c>
      <c r="D963" t="s">
        <v>20</v>
      </c>
      <c r="E963">
        <v>5</v>
      </c>
      <c r="F963">
        <v>0</v>
      </c>
      <c r="G963" s="24">
        <v>1400.44</v>
      </c>
      <c r="H963" t="s">
        <v>11</v>
      </c>
      <c r="I963" t="s">
        <v>11</v>
      </c>
      <c r="J963" t="s">
        <v>13</v>
      </c>
      <c r="K963" t="str">
        <f>IF(Hospitalisation_table[[#This Row],[month]]="?","Sep",Hospitalisation_table[[#This Row],[month]])</f>
        <v>Sep</v>
      </c>
      <c r="L963">
        <f>IF(Hospitalisation_table[[#This Row],[year]] = "?",ROUNDUP(AVERAGE(Hospitalisation_table[year]),0),Hospitalisation_table[[#This Row],[year]])</f>
        <v>1998</v>
      </c>
      <c r="M963" t="str">
        <f>IF(Hospitalisation_table[[#This Row],[Hospital tier]]="?","tier - 2",Hospitalisation_table[[#This Row],[Hospital tier]])</f>
        <v>tier - 2</v>
      </c>
      <c r="N963" t="str">
        <f>IF(Hospitalisation_table[[#This Row],[City tier]]="?","tier - 2",Hospitalisation_table[[#This Row],[City tier]])</f>
        <v>tier - 2</v>
      </c>
      <c r="O963" t="str">
        <f>IF(Hospitalisation_table[[#This Row],[State ID]]="?","Unknown",Hospitalisation_table[[#This Row],[State ID]])</f>
        <v>R1013</v>
      </c>
      <c r="P963" s="20" t="str">
        <f>_xlfn.CONCAT(Hospitalisation_table[[#This Row],[date]],"-",Hospitalisation_table[[#This Row],[Month_Updated]],"-",Hospitalisation_table[[#This Row],[Year_Update]])</f>
        <v>5-Sep-1998</v>
      </c>
      <c r="Q963">
        <f>DATEDIF(Hospitalisation_table[[#This Row],[Date of Birth]],"8-Jun-2023","Y")</f>
        <v>24</v>
      </c>
    </row>
    <row r="964" spans="1:17" x14ac:dyDescent="0.3">
      <c r="A964" t="s">
        <v>123</v>
      </c>
      <c r="B964" t="str">
        <f>IF(Hospitalisation_table[[#This Row],[Customer ID]]="?","UnKnown",Hospitalisation_table[[#This Row],[Customer ID]])</f>
        <v>Id2235</v>
      </c>
      <c r="C964">
        <v>1997</v>
      </c>
      <c r="D964" t="s">
        <v>37</v>
      </c>
      <c r="E964">
        <v>27</v>
      </c>
      <c r="F964">
        <v>0</v>
      </c>
      <c r="G964" s="24">
        <v>1402</v>
      </c>
      <c r="H964" t="s">
        <v>11</v>
      </c>
      <c r="I964" t="s">
        <v>12</v>
      </c>
      <c r="J964" t="s">
        <v>42</v>
      </c>
      <c r="K964" t="str">
        <f>IF(Hospitalisation_table[[#This Row],[month]]="?","Sep",Hospitalisation_table[[#This Row],[month]])</f>
        <v>Oct</v>
      </c>
      <c r="L964">
        <f>IF(Hospitalisation_table[[#This Row],[year]] = "?",ROUNDUP(AVERAGE(Hospitalisation_table[year]),0),Hospitalisation_table[[#This Row],[year]])</f>
        <v>1997</v>
      </c>
      <c r="M964" t="str">
        <f>IF(Hospitalisation_table[[#This Row],[Hospital tier]]="?","tier - 2",Hospitalisation_table[[#This Row],[Hospital tier]])</f>
        <v>tier - 2</v>
      </c>
      <c r="N964" t="str">
        <f>IF(Hospitalisation_table[[#This Row],[City tier]]="?","tier - 2",Hospitalisation_table[[#This Row],[City tier]])</f>
        <v>tier - 3</v>
      </c>
      <c r="O964" t="str">
        <f>IF(Hospitalisation_table[[#This Row],[State ID]]="?","Unknown",Hospitalisation_table[[#This Row],[State ID]])</f>
        <v>R1011</v>
      </c>
      <c r="P964" s="20" t="str">
        <f>_xlfn.CONCAT(Hospitalisation_table[[#This Row],[date]],"-",Hospitalisation_table[[#This Row],[Month_Updated]],"-",Hospitalisation_table[[#This Row],[Year_Update]])</f>
        <v>27-Oct-1997</v>
      </c>
      <c r="Q964">
        <f>DATEDIF(Hospitalisation_table[[#This Row],[Date of Birth]],"8-Jun-2023","Y")</f>
        <v>25</v>
      </c>
    </row>
    <row r="965" spans="1:17" x14ac:dyDescent="0.3">
      <c r="A965" t="s">
        <v>124</v>
      </c>
      <c r="B965" t="str">
        <f>IF(Hospitalisation_table[[#This Row],[Customer ID]]="?","UnKnown",Hospitalisation_table[[#This Row],[Customer ID]])</f>
        <v>Id2234</v>
      </c>
      <c r="C965">
        <v>1996</v>
      </c>
      <c r="D965" t="s">
        <v>18</v>
      </c>
      <c r="E965">
        <v>23</v>
      </c>
      <c r="F965">
        <v>0</v>
      </c>
      <c r="G965" s="24">
        <v>1417</v>
      </c>
      <c r="H965" t="s">
        <v>11</v>
      </c>
      <c r="I965" t="s">
        <v>12</v>
      </c>
      <c r="J965" t="s">
        <v>13</v>
      </c>
      <c r="K965" t="str">
        <f>IF(Hospitalisation_table[[#This Row],[month]]="?","Sep",Hospitalisation_table[[#This Row],[month]])</f>
        <v>Jun</v>
      </c>
      <c r="L965">
        <f>IF(Hospitalisation_table[[#This Row],[year]] = "?",ROUNDUP(AVERAGE(Hospitalisation_table[year]),0),Hospitalisation_table[[#This Row],[year]])</f>
        <v>1996</v>
      </c>
      <c r="M965" t="str">
        <f>IF(Hospitalisation_table[[#This Row],[Hospital tier]]="?","tier - 2",Hospitalisation_table[[#This Row],[Hospital tier]])</f>
        <v>tier - 2</v>
      </c>
      <c r="N965" t="str">
        <f>IF(Hospitalisation_table[[#This Row],[City tier]]="?","tier - 2",Hospitalisation_table[[#This Row],[City tier]])</f>
        <v>tier - 3</v>
      </c>
      <c r="O965" t="str">
        <f>IF(Hospitalisation_table[[#This Row],[State ID]]="?","Unknown",Hospitalisation_table[[#This Row],[State ID]])</f>
        <v>R1013</v>
      </c>
      <c r="P965" s="20" t="str">
        <f>_xlfn.CONCAT(Hospitalisation_table[[#This Row],[date]],"-",Hospitalisation_table[[#This Row],[Month_Updated]],"-",Hospitalisation_table[[#This Row],[Year_Update]])</f>
        <v>23-Jun-1996</v>
      </c>
      <c r="Q965">
        <f>DATEDIF(Hospitalisation_table[[#This Row],[Date of Birth]],"8-Jun-2023","Y")</f>
        <v>26</v>
      </c>
    </row>
    <row r="966" spans="1:17" x14ac:dyDescent="0.3">
      <c r="A966" t="s">
        <v>125</v>
      </c>
      <c r="B966" t="str">
        <f>IF(Hospitalisation_table[[#This Row],[Customer ID]]="?","UnKnown",Hospitalisation_table[[#This Row],[Customer ID]])</f>
        <v>Id2233</v>
      </c>
      <c r="C966">
        <v>2001</v>
      </c>
      <c r="D966" t="s">
        <v>35</v>
      </c>
      <c r="E966">
        <v>23</v>
      </c>
      <c r="F966">
        <v>0</v>
      </c>
      <c r="G966" s="24">
        <v>1421</v>
      </c>
      <c r="H966" t="s">
        <v>11</v>
      </c>
      <c r="I966" t="s">
        <v>11</v>
      </c>
      <c r="J966" t="s">
        <v>13</v>
      </c>
      <c r="K966" t="str">
        <f>IF(Hospitalisation_table[[#This Row],[month]]="?","Sep",Hospitalisation_table[[#This Row],[month]])</f>
        <v>Aug</v>
      </c>
      <c r="L966">
        <f>IF(Hospitalisation_table[[#This Row],[year]] = "?",ROUNDUP(AVERAGE(Hospitalisation_table[year]),0),Hospitalisation_table[[#This Row],[year]])</f>
        <v>2001</v>
      </c>
      <c r="M966" t="str">
        <f>IF(Hospitalisation_table[[#This Row],[Hospital tier]]="?","tier - 2",Hospitalisation_table[[#This Row],[Hospital tier]])</f>
        <v>tier - 2</v>
      </c>
      <c r="N966" t="str">
        <f>IF(Hospitalisation_table[[#This Row],[City tier]]="?","tier - 2",Hospitalisation_table[[#This Row],[City tier]])</f>
        <v>tier - 2</v>
      </c>
      <c r="O966" t="str">
        <f>IF(Hospitalisation_table[[#This Row],[State ID]]="?","Unknown",Hospitalisation_table[[#This Row],[State ID]])</f>
        <v>R1013</v>
      </c>
      <c r="P966" s="20" t="str">
        <f>_xlfn.CONCAT(Hospitalisation_table[[#This Row],[date]],"-",Hospitalisation_table[[#This Row],[Month_Updated]],"-",Hospitalisation_table[[#This Row],[Year_Update]])</f>
        <v>23-Aug-2001</v>
      </c>
      <c r="Q966">
        <f>DATEDIF(Hospitalisation_table[[#This Row],[Date of Birth]],"8-Jun-2023","Y")</f>
        <v>21</v>
      </c>
    </row>
    <row r="967" spans="1:17" x14ac:dyDescent="0.3">
      <c r="A967" t="s">
        <v>126</v>
      </c>
      <c r="B967" t="str">
        <f>IF(Hospitalisation_table[[#This Row],[Customer ID]]="?","UnKnown",Hospitalisation_table[[#This Row],[Customer ID]])</f>
        <v>Id2232</v>
      </c>
      <c r="C967">
        <v>1997</v>
      </c>
      <c r="D967" t="s">
        <v>30</v>
      </c>
      <c r="E967">
        <v>5</v>
      </c>
      <c r="F967">
        <v>0</v>
      </c>
      <c r="G967" s="24">
        <v>1422</v>
      </c>
      <c r="H967" t="s">
        <v>11</v>
      </c>
      <c r="I967" t="s">
        <v>11</v>
      </c>
      <c r="J967" t="s">
        <v>13</v>
      </c>
      <c r="K967" t="str">
        <f>IF(Hospitalisation_table[[#This Row],[month]]="?","Sep",Hospitalisation_table[[#This Row],[month]])</f>
        <v>Dec</v>
      </c>
      <c r="L967">
        <f>IF(Hospitalisation_table[[#This Row],[year]] = "?",ROUNDUP(AVERAGE(Hospitalisation_table[year]),0),Hospitalisation_table[[#This Row],[year]])</f>
        <v>1997</v>
      </c>
      <c r="M967" t="str">
        <f>IF(Hospitalisation_table[[#This Row],[Hospital tier]]="?","tier - 2",Hospitalisation_table[[#This Row],[Hospital tier]])</f>
        <v>tier - 2</v>
      </c>
      <c r="N967" t="str">
        <f>IF(Hospitalisation_table[[#This Row],[City tier]]="?","tier - 2",Hospitalisation_table[[#This Row],[City tier]])</f>
        <v>tier - 2</v>
      </c>
      <c r="O967" t="str">
        <f>IF(Hospitalisation_table[[#This Row],[State ID]]="?","Unknown",Hospitalisation_table[[#This Row],[State ID]])</f>
        <v>R1013</v>
      </c>
      <c r="P967" s="20" t="str">
        <f>_xlfn.CONCAT(Hospitalisation_table[[#This Row],[date]],"-",Hospitalisation_table[[#This Row],[Month_Updated]],"-",Hospitalisation_table[[#This Row],[Year_Update]])</f>
        <v>5-Dec-1997</v>
      </c>
      <c r="Q967">
        <f>DATEDIF(Hospitalisation_table[[#This Row],[Date of Birth]],"8-Jun-2023","Y")</f>
        <v>25</v>
      </c>
    </row>
    <row r="968" spans="1:17" x14ac:dyDescent="0.3">
      <c r="A968" t="s">
        <v>127</v>
      </c>
      <c r="B968" t="str">
        <f>IF(Hospitalisation_table[[#This Row],[Customer ID]]="?","UnKnown",Hospitalisation_table[[#This Row],[Customer ID]])</f>
        <v>Id2231</v>
      </c>
      <c r="C968">
        <v>2000</v>
      </c>
      <c r="D968" t="s">
        <v>20</v>
      </c>
      <c r="E968">
        <v>1</v>
      </c>
      <c r="F968">
        <v>0</v>
      </c>
      <c r="G968" s="24">
        <v>1438</v>
      </c>
      <c r="H968" t="s">
        <v>11</v>
      </c>
      <c r="I968" t="s">
        <v>11</v>
      </c>
      <c r="J968" t="s">
        <v>13</v>
      </c>
      <c r="K968" t="str">
        <f>IF(Hospitalisation_table[[#This Row],[month]]="?","Sep",Hospitalisation_table[[#This Row],[month]])</f>
        <v>Sep</v>
      </c>
      <c r="L968">
        <f>IF(Hospitalisation_table[[#This Row],[year]] = "?",ROUNDUP(AVERAGE(Hospitalisation_table[year]),0),Hospitalisation_table[[#This Row],[year]])</f>
        <v>2000</v>
      </c>
      <c r="M968" t="str">
        <f>IF(Hospitalisation_table[[#This Row],[Hospital tier]]="?","tier - 2",Hospitalisation_table[[#This Row],[Hospital tier]])</f>
        <v>tier - 2</v>
      </c>
      <c r="N968" t="str">
        <f>IF(Hospitalisation_table[[#This Row],[City tier]]="?","tier - 2",Hospitalisation_table[[#This Row],[City tier]])</f>
        <v>tier - 2</v>
      </c>
      <c r="O968" t="str">
        <f>IF(Hospitalisation_table[[#This Row],[State ID]]="?","Unknown",Hospitalisation_table[[#This Row],[State ID]])</f>
        <v>R1013</v>
      </c>
      <c r="P968" s="20" t="str">
        <f>_xlfn.CONCAT(Hospitalisation_table[[#This Row],[date]],"-",Hospitalisation_table[[#This Row],[Month_Updated]],"-",Hospitalisation_table[[#This Row],[Year_Update]])</f>
        <v>1-Sep-2000</v>
      </c>
      <c r="Q968">
        <f>DATEDIF(Hospitalisation_table[[#This Row],[Date of Birth]],"8-Jun-2023","Y")</f>
        <v>22</v>
      </c>
    </row>
    <row r="969" spans="1:17" x14ac:dyDescent="0.3">
      <c r="A969" t="s">
        <v>128</v>
      </c>
      <c r="B969" t="str">
        <f>IF(Hospitalisation_table[[#This Row],[Customer ID]]="?","UnKnown",Hospitalisation_table[[#This Row],[Customer ID]])</f>
        <v>Id2230</v>
      </c>
      <c r="C969">
        <v>1997</v>
      </c>
      <c r="D969" t="s">
        <v>18</v>
      </c>
      <c r="E969">
        <v>19</v>
      </c>
      <c r="F969">
        <v>0</v>
      </c>
      <c r="G969" s="24">
        <v>1445</v>
      </c>
      <c r="H969" t="s">
        <v>11</v>
      </c>
      <c r="I969" t="s">
        <v>16</v>
      </c>
      <c r="J969" t="s">
        <v>13</v>
      </c>
      <c r="K969" t="str">
        <f>IF(Hospitalisation_table[[#This Row],[month]]="?","Sep",Hospitalisation_table[[#This Row],[month]])</f>
        <v>Jun</v>
      </c>
      <c r="L969">
        <f>IF(Hospitalisation_table[[#This Row],[year]] = "?",ROUNDUP(AVERAGE(Hospitalisation_table[year]),0),Hospitalisation_table[[#This Row],[year]])</f>
        <v>1997</v>
      </c>
      <c r="M969" t="str">
        <f>IF(Hospitalisation_table[[#This Row],[Hospital tier]]="?","tier - 2",Hospitalisation_table[[#This Row],[Hospital tier]])</f>
        <v>tier - 2</v>
      </c>
      <c r="N969" t="str">
        <f>IF(Hospitalisation_table[[#This Row],[City tier]]="?","tier - 2",Hospitalisation_table[[#This Row],[City tier]])</f>
        <v>tier - 1</v>
      </c>
      <c r="O969" t="str">
        <f>IF(Hospitalisation_table[[#This Row],[State ID]]="?","Unknown",Hospitalisation_table[[#This Row],[State ID]])</f>
        <v>R1013</v>
      </c>
      <c r="P969" s="20" t="str">
        <f>_xlfn.CONCAT(Hospitalisation_table[[#This Row],[date]],"-",Hospitalisation_table[[#This Row],[Month_Updated]],"-",Hospitalisation_table[[#This Row],[Year_Update]])</f>
        <v>19-Jun-1997</v>
      </c>
      <c r="Q969">
        <f>DATEDIF(Hospitalisation_table[[#This Row],[Date of Birth]],"8-Jun-2023","Y")</f>
        <v>25</v>
      </c>
    </row>
    <row r="970" spans="1:17" x14ac:dyDescent="0.3">
      <c r="A970" t="s">
        <v>2150</v>
      </c>
      <c r="B970" t="str">
        <f>IF(Hospitalisation_table[[#This Row],[Customer ID]]="?","UnKnown",Hospitalisation_table[[#This Row],[Customer ID]])</f>
        <v>Id223</v>
      </c>
      <c r="C970">
        <v>1977</v>
      </c>
      <c r="D970" t="s">
        <v>18</v>
      </c>
      <c r="E970">
        <v>29</v>
      </c>
      <c r="F970">
        <v>0</v>
      </c>
      <c r="G970" s="24">
        <v>35069.370000000003</v>
      </c>
      <c r="H970" t="s">
        <v>16</v>
      </c>
      <c r="I970" t="s">
        <v>16</v>
      </c>
      <c r="J970" t="s">
        <v>356</v>
      </c>
      <c r="K970" t="str">
        <f>IF(Hospitalisation_table[[#This Row],[month]]="?","Sep",Hospitalisation_table[[#This Row],[month]])</f>
        <v>Jun</v>
      </c>
      <c r="L970">
        <f>IF(Hospitalisation_table[[#This Row],[year]] = "?",ROUNDUP(AVERAGE(Hospitalisation_table[year]),0),Hospitalisation_table[[#This Row],[year]])</f>
        <v>1977</v>
      </c>
      <c r="M970" t="str">
        <f>IF(Hospitalisation_table[[#This Row],[Hospital tier]]="?","tier - 2",Hospitalisation_table[[#This Row],[Hospital tier]])</f>
        <v>tier - 1</v>
      </c>
      <c r="N970" t="str">
        <f>IF(Hospitalisation_table[[#This Row],[City tier]]="?","tier - 2",Hospitalisation_table[[#This Row],[City tier]])</f>
        <v>tier - 1</v>
      </c>
      <c r="O970" t="str">
        <f>IF(Hospitalisation_table[[#This Row],[State ID]]="?","Unknown",Hospitalisation_table[[#This Row],[State ID]])</f>
        <v>R1017</v>
      </c>
      <c r="P970" s="20" t="str">
        <f>_xlfn.CONCAT(Hospitalisation_table[[#This Row],[date]],"-",Hospitalisation_table[[#This Row],[Month_Updated]],"-",Hospitalisation_table[[#This Row],[Year_Update]])</f>
        <v>29-Jun-1977</v>
      </c>
      <c r="Q970">
        <f>DATEDIF(Hospitalisation_table[[#This Row],[Date of Birth]],"8-Jun-2023","Y")</f>
        <v>45</v>
      </c>
    </row>
    <row r="971" spans="1:17" x14ac:dyDescent="0.3">
      <c r="A971" t="s">
        <v>129</v>
      </c>
      <c r="B971" t="str">
        <f>IF(Hospitalisation_table[[#This Row],[Customer ID]]="?","UnKnown",Hospitalisation_table[[#This Row],[Customer ID]])</f>
        <v>Id2229</v>
      </c>
      <c r="C971">
        <v>2003</v>
      </c>
      <c r="D971" t="s">
        <v>18</v>
      </c>
      <c r="E971">
        <v>20</v>
      </c>
      <c r="F971">
        <v>0</v>
      </c>
      <c r="G971" s="24">
        <v>1467</v>
      </c>
      <c r="H971" t="s">
        <v>11</v>
      </c>
      <c r="I971" t="s">
        <v>11</v>
      </c>
      <c r="J971" t="s">
        <v>13</v>
      </c>
      <c r="K971" t="str">
        <f>IF(Hospitalisation_table[[#This Row],[month]]="?","Sep",Hospitalisation_table[[#This Row],[month]])</f>
        <v>Jun</v>
      </c>
      <c r="L971">
        <f>IF(Hospitalisation_table[[#This Row],[year]] = "?",ROUNDUP(AVERAGE(Hospitalisation_table[year]),0),Hospitalisation_table[[#This Row],[year]])</f>
        <v>2003</v>
      </c>
      <c r="M971" t="str">
        <f>IF(Hospitalisation_table[[#This Row],[Hospital tier]]="?","tier - 2",Hospitalisation_table[[#This Row],[Hospital tier]])</f>
        <v>tier - 2</v>
      </c>
      <c r="N971" t="str">
        <f>IF(Hospitalisation_table[[#This Row],[City tier]]="?","tier - 2",Hospitalisation_table[[#This Row],[City tier]])</f>
        <v>tier - 2</v>
      </c>
      <c r="O971" t="str">
        <f>IF(Hospitalisation_table[[#This Row],[State ID]]="?","Unknown",Hospitalisation_table[[#This Row],[State ID]])</f>
        <v>R1013</v>
      </c>
      <c r="P971" s="20" t="str">
        <f>_xlfn.CONCAT(Hospitalisation_table[[#This Row],[date]],"-",Hospitalisation_table[[#This Row],[Month_Updated]],"-",Hospitalisation_table[[#This Row],[Year_Update]])</f>
        <v>20-Jun-2003</v>
      </c>
      <c r="Q971">
        <f>DATEDIF(Hospitalisation_table[[#This Row],[Date of Birth]],"8-Jun-2023","Y")</f>
        <v>19</v>
      </c>
    </row>
    <row r="972" spans="1:17" x14ac:dyDescent="0.3">
      <c r="A972" t="s">
        <v>130</v>
      </c>
      <c r="B972" t="str">
        <f>IF(Hospitalisation_table[[#This Row],[Customer ID]]="?","UnKnown",Hospitalisation_table[[#This Row],[Customer ID]])</f>
        <v>Id2228</v>
      </c>
      <c r="C972">
        <v>1998</v>
      </c>
      <c r="D972" t="s">
        <v>30</v>
      </c>
      <c r="E972">
        <v>7</v>
      </c>
      <c r="F972">
        <v>0</v>
      </c>
      <c r="G972" s="24">
        <v>1477</v>
      </c>
      <c r="H972" t="s">
        <v>11</v>
      </c>
      <c r="I972" t="s">
        <v>16</v>
      </c>
      <c r="J972" t="s">
        <v>13</v>
      </c>
      <c r="K972" t="str">
        <f>IF(Hospitalisation_table[[#This Row],[month]]="?","Sep",Hospitalisation_table[[#This Row],[month]])</f>
        <v>Dec</v>
      </c>
      <c r="L972">
        <f>IF(Hospitalisation_table[[#This Row],[year]] = "?",ROUNDUP(AVERAGE(Hospitalisation_table[year]),0),Hospitalisation_table[[#This Row],[year]])</f>
        <v>1998</v>
      </c>
      <c r="M972" t="str">
        <f>IF(Hospitalisation_table[[#This Row],[Hospital tier]]="?","tier - 2",Hospitalisation_table[[#This Row],[Hospital tier]])</f>
        <v>tier - 2</v>
      </c>
      <c r="N972" t="str">
        <f>IF(Hospitalisation_table[[#This Row],[City tier]]="?","tier - 2",Hospitalisation_table[[#This Row],[City tier]])</f>
        <v>tier - 1</v>
      </c>
      <c r="O972" t="str">
        <f>IF(Hospitalisation_table[[#This Row],[State ID]]="?","Unknown",Hospitalisation_table[[#This Row],[State ID]])</f>
        <v>R1013</v>
      </c>
      <c r="P972" s="20" t="str">
        <f>_xlfn.CONCAT(Hospitalisation_table[[#This Row],[date]],"-",Hospitalisation_table[[#This Row],[Month_Updated]],"-",Hospitalisation_table[[#This Row],[Year_Update]])</f>
        <v>7-Dec-1998</v>
      </c>
      <c r="Q972">
        <f>DATEDIF(Hospitalisation_table[[#This Row],[Date of Birth]],"8-Jun-2023","Y")</f>
        <v>24</v>
      </c>
    </row>
    <row r="973" spans="1:17" x14ac:dyDescent="0.3">
      <c r="A973" t="s">
        <v>131</v>
      </c>
      <c r="B973" t="str">
        <f>IF(Hospitalisation_table[[#This Row],[Customer ID]]="?","UnKnown",Hospitalisation_table[[#This Row],[Customer ID]])</f>
        <v>Id2227</v>
      </c>
      <c r="C973">
        <v>1997</v>
      </c>
      <c r="D973" t="s">
        <v>18</v>
      </c>
      <c r="E973">
        <v>9</v>
      </c>
      <c r="F973">
        <v>0</v>
      </c>
      <c r="G973" s="24">
        <v>1481</v>
      </c>
      <c r="H973" t="s">
        <v>11</v>
      </c>
      <c r="I973" t="s">
        <v>16</v>
      </c>
      <c r="J973" t="s">
        <v>23</v>
      </c>
      <c r="K973" t="str">
        <f>IF(Hospitalisation_table[[#This Row],[month]]="?","Sep",Hospitalisation_table[[#This Row],[month]])</f>
        <v>Jun</v>
      </c>
      <c r="L973">
        <f>IF(Hospitalisation_table[[#This Row],[year]] = "?",ROUNDUP(AVERAGE(Hospitalisation_table[year]),0),Hospitalisation_table[[#This Row],[year]])</f>
        <v>1997</v>
      </c>
      <c r="M973" t="str">
        <f>IF(Hospitalisation_table[[#This Row],[Hospital tier]]="?","tier - 2",Hospitalisation_table[[#This Row],[Hospital tier]])</f>
        <v>tier - 2</v>
      </c>
      <c r="N973" t="str">
        <f>IF(Hospitalisation_table[[#This Row],[City tier]]="?","tier - 2",Hospitalisation_table[[#This Row],[City tier]])</f>
        <v>tier - 1</v>
      </c>
      <c r="O973" t="str">
        <f>IF(Hospitalisation_table[[#This Row],[State ID]]="?","Unknown",Hospitalisation_table[[#This Row],[State ID]])</f>
        <v>R1012</v>
      </c>
      <c r="P973" s="20" t="str">
        <f>_xlfn.CONCAT(Hospitalisation_table[[#This Row],[date]],"-",Hospitalisation_table[[#This Row],[Month_Updated]],"-",Hospitalisation_table[[#This Row],[Year_Update]])</f>
        <v>9-Jun-1997</v>
      </c>
      <c r="Q973">
        <f>DATEDIF(Hospitalisation_table[[#This Row],[Date of Birth]],"8-Jun-2023","Y")</f>
        <v>25</v>
      </c>
    </row>
    <row r="974" spans="1:17" x14ac:dyDescent="0.3">
      <c r="A974" t="s">
        <v>132</v>
      </c>
      <c r="B974" t="str">
        <f>IF(Hospitalisation_table[[#This Row],[Customer ID]]="?","UnKnown",Hospitalisation_table[[#This Row],[Customer ID]])</f>
        <v>Id2226</v>
      </c>
      <c r="C974">
        <v>1995</v>
      </c>
      <c r="D974" t="s">
        <v>37</v>
      </c>
      <c r="E974">
        <v>7</v>
      </c>
      <c r="F974">
        <v>0</v>
      </c>
      <c r="G974" s="24">
        <v>1493</v>
      </c>
      <c r="H974" t="s">
        <v>11</v>
      </c>
      <c r="I974" t="s">
        <v>12</v>
      </c>
      <c r="J974" t="s">
        <v>13</v>
      </c>
      <c r="K974" t="str">
        <f>IF(Hospitalisation_table[[#This Row],[month]]="?","Sep",Hospitalisation_table[[#This Row],[month]])</f>
        <v>Oct</v>
      </c>
      <c r="L974">
        <f>IF(Hospitalisation_table[[#This Row],[year]] = "?",ROUNDUP(AVERAGE(Hospitalisation_table[year]),0),Hospitalisation_table[[#This Row],[year]])</f>
        <v>1995</v>
      </c>
      <c r="M974" t="str">
        <f>IF(Hospitalisation_table[[#This Row],[Hospital tier]]="?","tier - 2",Hospitalisation_table[[#This Row],[Hospital tier]])</f>
        <v>tier - 2</v>
      </c>
      <c r="N974" t="str">
        <f>IF(Hospitalisation_table[[#This Row],[City tier]]="?","tier - 2",Hospitalisation_table[[#This Row],[City tier]])</f>
        <v>tier - 3</v>
      </c>
      <c r="O974" t="str">
        <f>IF(Hospitalisation_table[[#This Row],[State ID]]="?","Unknown",Hospitalisation_table[[#This Row],[State ID]])</f>
        <v>R1013</v>
      </c>
      <c r="P974" s="20" t="str">
        <f>_xlfn.CONCAT(Hospitalisation_table[[#This Row],[date]],"-",Hospitalisation_table[[#This Row],[Month_Updated]],"-",Hospitalisation_table[[#This Row],[Year_Update]])</f>
        <v>7-Oct-1995</v>
      </c>
      <c r="Q974">
        <f>DATEDIF(Hospitalisation_table[[#This Row],[Date of Birth]],"8-Jun-2023","Y")</f>
        <v>27</v>
      </c>
    </row>
    <row r="975" spans="1:17" x14ac:dyDescent="0.3">
      <c r="A975" t="s">
        <v>133</v>
      </c>
      <c r="B975" t="str">
        <f>IF(Hospitalisation_table[[#This Row],[Customer ID]]="?","UnKnown",Hospitalisation_table[[#This Row],[Customer ID]])</f>
        <v>Id2225</v>
      </c>
      <c r="C975">
        <v>1998</v>
      </c>
      <c r="D975" t="s">
        <v>18</v>
      </c>
      <c r="E975">
        <v>19</v>
      </c>
      <c r="F975">
        <v>0</v>
      </c>
      <c r="G975" s="24">
        <v>1497</v>
      </c>
      <c r="H975" t="s">
        <v>11</v>
      </c>
      <c r="I975" t="s">
        <v>11</v>
      </c>
      <c r="J975" t="s">
        <v>13</v>
      </c>
      <c r="K975" t="str">
        <f>IF(Hospitalisation_table[[#This Row],[month]]="?","Sep",Hospitalisation_table[[#This Row],[month]])</f>
        <v>Jun</v>
      </c>
      <c r="L975">
        <f>IF(Hospitalisation_table[[#This Row],[year]] = "?",ROUNDUP(AVERAGE(Hospitalisation_table[year]),0),Hospitalisation_table[[#This Row],[year]])</f>
        <v>1998</v>
      </c>
      <c r="M975" t="str">
        <f>IF(Hospitalisation_table[[#This Row],[Hospital tier]]="?","tier - 2",Hospitalisation_table[[#This Row],[Hospital tier]])</f>
        <v>tier - 2</v>
      </c>
      <c r="N975" t="str">
        <f>IF(Hospitalisation_table[[#This Row],[City tier]]="?","tier - 2",Hospitalisation_table[[#This Row],[City tier]])</f>
        <v>tier - 2</v>
      </c>
      <c r="O975" t="str">
        <f>IF(Hospitalisation_table[[#This Row],[State ID]]="?","Unknown",Hospitalisation_table[[#This Row],[State ID]])</f>
        <v>R1013</v>
      </c>
      <c r="P975" s="20" t="str">
        <f>_xlfn.CONCAT(Hospitalisation_table[[#This Row],[date]],"-",Hospitalisation_table[[#This Row],[Month_Updated]],"-",Hospitalisation_table[[#This Row],[Year_Update]])</f>
        <v>19-Jun-1998</v>
      </c>
      <c r="Q975">
        <f>DATEDIF(Hospitalisation_table[[#This Row],[Date of Birth]],"8-Jun-2023","Y")</f>
        <v>24</v>
      </c>
    </row>
    <row r="976" spans="1:17" x14ac:dyDescent="0.3">
      <c r="A976" t="s">
        <v>134</v>
      </c>
      <c r="B976" t="str">
        <f>IF(Hospitalisation_table[[#This Row],[Customer ID]]="?","UnKnown",Hospitalisation_table[[#This Row],[Customer ID]])</f>
        <v>Id2224</v>
      </c>
      <c r="C976">
        <v>2001</v>
      </c>
      <c r="D976" t="s">
        <v>35</v>
      </c>
      <c r="E976">
        <v>25</v>
      </c>
      <c r="F976">
        <v>0</v>
      </c>
      <c r="G976" s="24">
        <v>1515.34</v>
      </c>
      <c r="H976" t="s">
        <v>11</v>
      </c>
      <c r="I976" t="s">
        <v>12</v>
      </c>
      <c r="J976" t="s">
        <v>13</v>
      </c>
      <c r="K976" t="str">
        <f>IF(Hospitalisation_table[[#This Row],[month]]="?","Sep",Hospitalisation_table[[#This Row],[month]])</f>
        <v>Aug</v>
      </c>
      <c r="L976">
        <f>IF(Hospitalisation_table[[#This Row],[year]] = "?",ROUNDUP(AVERAGE(Hospitalisation_table[year]),0),Hospitalisation_table[[#This Row],[year]])</f>
        <v>2001</v>
      </c>
      <c r="M976" t="str">
        <f>IF(Hospitalisation_table[[#This Row],[Hospital tier]]="?","tier - 2",Hospitalisation_table[[#This Row],[Hospital tier]])</f>
        <v>tier - 2</v>
      </c>
      <c r="N976" t="str">
        <f>IF(Hospitalisation_table[[#This Row],[City tier]]="?","tier - 2",Hospitalisation_table[[#This Row],[City tier]])</f>
        <v>tier - 3</v>
      </c>
      <c r="O976" t="str">
        <f>IF(Hospitalisation_table[[#This Row],[State ID]]="?","Unknown",Hospitalisation_table[[#This Row],[State ID]])</f>
        <v>R1013</v>
      </c>
      <c r="P976" s="20" t="str">
        <f>_xlfn.CONCAT(Hospitalisation_table[[#This Row],[date]],"-",Hospitalisation_table[[#This Row],[Month_Updated]],"-",Hospitalisation_table[[#This Row],[Year_Update]])</f>
        <v>25-Aug-2001</v>
      </c>
      <c r="Q976">
        <f>DATEDIF(Hospitalisation_table[[#This Row],[Date of Birth]],"8-Jun-2023","Y")</f>
        <v>21</v>
      </c>
    </row>
    <row r="977" spans="1:17" x14ac:dyDescent="0.3">
      <c r="A977" t="s">
        <v>135</v>
      </c>
      <c r="B977" t="str">
        <f>IF(Hospitalisation_table[[#This Row],[Customer ID]]="?","UnKnown",Hospitalisation_table[[#This Row],[Customer ID]])</f>
        <v>Id2223</v>
      </c>
      <c r="C977">
        <v>2001</v>
      </c>
      <c r="D977" t="s">
        <v>10</v>
      </c>
      <c r="E977">
        <v>7</v>
      </c>
      <c r="F977">
        <v>0</v>
      </c>
      <c r="G977" s="24">
        <v>1526.31</v>
      </c>
      <c r="H977" t="s">
        <v>11</v>
      </c>
      <c r="I977" t="s">
        <v>12</v>
      </c>
      <c r="J977" t="s">
        <v>42</v>
      </c>
      <c r="K977" t="str">
        <f>IF(Hospitalisation_table[[#This Row],[month]]="?","Sep",Hospitalisation_table[[#This Row],[month]])</f>
        <v>Jul</v>
      </c>
      <c r="L977">
        <f>IF(Hospitalisation_table[[#This Row],[year]] = "?",ROUNDUP(AVERAGE(Hospitalisation_table[year]),0),Hospitalisation_table[[#This Row],[year]])</f>
        <v>2001</v>
      </c>
      <c r="M977" t="str">
        <f>IF(Hospitalisation_table[[#This Row],[Hospital tier]]="?","tier - 2",Hospitalisation_table[[#This Row],[Hospital tier]])</f>
        <v>tier - 2</v>
      </c>
      <c r="N977" t="str">
        <f>IF(Hospitalisation_table[[#This Row],[City tier]]="?","tier - 2",Hospitalisation_table[[#This Row],[City tier]])</f>
        <v>tier - 3</v>
      </c>
      <c r="O977" t="str">
        <f>IF(Hospitalisation_table[[#This Row],[State ID]]="?","Unknown",Hospitalisation_table[[#This Row],[State ID]])</f>
        <v>R1011</v>
      </c>
      <c r="P977" s="20" t="str">
        <f>_xlfn.CONCAT(Hospitalisation_table[[#This Row],[date]],"-",Hospitalisation_table[[#This Row],[Month_Updated]],"-",Hospitalisation_table[[#This Row],[Year_Update]])</f>
        <v>7-Jul-2001</v>
      </c>
      <c r="Q977">
        <f>DATEDIF(Hospitalisation_table[[#This Row],[Date of Birth]],"8-Jun-2023","Y")</f>
        <v>21</v>
      </c>
    </row>
    <row r="978" spans="1:17" x14ac:dyDescent="0.3">
      <c r="A978" t="s">
        <v>136</v>
      </c>
      <c r="B978" t="str">
        <f>IF(Hospitalisation_table[[#This Row],[Customer ID]]="?","UnKnown",Hospitalisation_table[[#This Row],[Customer ID]])</f>
        <v>Id2222</v>
      </c>
      <c r="C978">
        <v>2001</v>
      </c>
      <c r="D978" t="s">
        <v>18</v>
      </c>
      <c r="E978">
        <v>2</v>
      </c>
      <c r="F978">
        <v>0</v>
      </c>
      <c r="G978" s="24">
        <v>1532.47</v>
      </c>
      <c r="H978" t="s">
        <v>11</v>
      </c>
      <c r="I978" t="s">
        <v>11</v>
      </c>
      <c r="J978" t="s">
        <v>13</v>
      </c>
      <c r="K978" t="str">
        <f>IF(Hospitalisation_table[[#This Row],[month]]="?","Sep",Hospitalisation_table[[#This Row],[month]])</f>
        <v>Jun</v>
      </c>
      <c r="L978">
        <f>IF(Hospitalisation_table[[#This Row],[year]] = "?",ROUNDUP(AVERAGE(Hospitalisation_table[year]),0),Hospitalisation_table[[#This Row],[year]])</f>
        <v>2001</v>
      </c>
      <c r="M978" t="str">
        <f>IF(Hospitalisation_table[[#This Row],[Hospital tier]]="?","tier - 2",Hospitalisation_table[[#This Row],[Hospital tier]])</f>
        <v>tier - 2</v>
      </c>
      <c r="N978" t="str">
        <f>IF(Hospitalisation_table[[#This Row],[City tier]]="?","tier - 2",Hospitalisation_table[[#This Row],[City tier]])</f>
        <v>tier - 2</v>
      </c>
      <c r="O978" t="str">
        <f>IF(Hospitalisation_table[[#This Row],[State ID]]="?","Unknown",Hospitalisation_table[[#This Row],[State ID]])</f>
        <v>R1013</v>
      </c>
      <c r="P978" s="20" t="str">
        <f>_xlfn.CONCAT(Hospitalisation_table[[#This Row],[date]],"-",Hospitalisation_table[[#This Row],[Month_Updated]],"-",Hospitalisation_table[[#This Row],[Year_Update]])</f>
        <v>2-Jun-2001</v>
      </c>
      <c r="Q978">
        <f>DATEDIF(Hospitalisation_table[[#This Row],[Date of Birth]],"8-Jun-2023","Y")</f>
        <v>22</v>
      </c>
    </row>
    <row r="979" spans="1:17" x14ac:dyDescent="0.3">
      <c r="A979" t="s">
        <v>137</v>
      </c>
      <c r="B979" t="str">
        <f>IF(Hospitalisation_table[[#This Row],[Customer ID]]="?","UnKnown",Hospitalisation_table[[#This Row],[Customer ID]])</f>
        <v>Id2221</v>
      </c>
      <c r="C979">
        <v>2001</v>
      </c>
      <c r="D979" t="s">
        <v>30</v>
      </c>
      <c r="E979">
        <v>5</v>
      </c>
      <c r="F979">
        <v>0</v>
      </c>
      <c r="G979" s="24">
        <v>1534.3</v>
      </c>
      <c r="H979" t="s">
        <v>11</v>
      </c>
      <c r="I979" t="s">
        <v>11</v>
      </c>
      <c r="J979" t="s">
        <v>13</v>
      </c>
      <c r="K979" t="str">
        <f>IF(Hospitalisation_table[[#This Row],[month]]="?","Sep",Hospitalisation_table[[#This Row],[month]])</f>
        <v>Dec</v>
      </c>
      <c r="L979">
        <f>IF(Hospitalisation_table[[#This Row],[year]] = "?",ROUNDUP(AVERAGE(Hospitalisation_table[year]),0),Hospitalisation_table[[#This Row],[year]])</f>
        <v>2001</v>
      </c>
      <c r="M979" t="str">
        <f>IF(Hospitalisation_table[[#This Row],[Hospital tier]]="?","tier - 2",Hospitalisation_table[[#This Row],[Hospital tier]])</f>
        <v>tier - 2</v>
      </c>
      <c r="N979" t="str">
        <f>IF(Hospitalisation_table[[#This Row],[City tier]]="?","tier - 2",Hospitalisation_table[[#This Row],[City tier]])</f>
        <v>tier - 2</v>
      </c>
      <c r="O979" t="str">
        <f>IF(Hospitalisation_table[[#This Row],[State ID]]="?","Unknown",Hospitalisation_table[[#This Row],[State ID]])</f>
        <v>R1013</v>
      </c>
      <c r="P979" s="20" t="str">
        <f>_xlfn.CONCAT(Hospitalisation_table[[#This Row],[date]],"-",Hospitalisation_table[[#This Row],[Month_Updated]],"-",Hospitalisation_table[[#This Row],[Year_Update]])</f>
        <v>5-Dec-2001</v>
      </c>
      <c r="Q979">
        <f>DATEDIF(Hospitalisation_table[[#This Row],[Date of Birth]],"8-Jun-2023","Y")</f>
        <v>21</v>
      </c>
    </row>
    <row r="980" spans="1:17" x14ac:dyDescent="0.3">
      <c r="A980" t="s">
        <v>138</v>
      </c>
      <c r="B980" t="str">
        <f>IF(Hospitalisation_table[[#This Row],[Customer ID]]="?","UnKnown",Hospitalisation_table[[#This Row],[Customer ID]])</f>
        <v>Id2220</v>
      </c>
      <c r="C980">
        <v>1992</v>
      </c>
      <c r="D980" t="s">
        <v>20</v>
      </c>
      <c r="E980">
        <v>22</v>
      </c>
      <c r="F980">
        <v>0</v>
      </c>
      <c r="G980" s="24">
        <v>1566.88</v>
      </c>
      <c r="H980" t="s">
        <v>11</v>
      </c>
      <c r="I980" t="s">
        <v>16</v>
      </c>
      <c r="J980" t="s">
        <v>13</v>
      </c>
      <c r="K980" t="str">
        <f>IF(Hospitalisation_table[[#This Row],[month]]="?","Sep",Hospitalisation_table[[#This Row],[month]])</f>
        <v>Sep</v>
      </c>
      <c r="L980">
        <f>IF(Hospitalisation_table[[#This Row],[year]] = "?",ROUNDUP(AVERAGE(Hospitalisation_table[year]),0),Hospitalisation_table[[#This Row],[year]])</f>
        <v>1992</v>
      </c>
      <c r="M980" t="str">
        <f>IF(Hospitalisation_table[[#This Row],[Hospital tier]]="?","tier - 2",Hospitalisation_table[[#This Row],[Hospital tier]])</f>
        <v>tier - 2</v>
      </c>
      <c r="N980" t="str">
        <f>IF(Hospitalisation_table[[#This Row],[City tier]]="?","tier - 2",Hospitalisation_table[[#This Row],[City tier]])</f>
        <v>tier - 1</v>
      </c>
      <c r="O980" t="str">
        <f>IF(Hospitalisation_table[[#This Row],[State ID]]="?","Unknown",Hospitalisation_table[[#This Row],[State ID]])</f>
        <v>R1013</v>
      </c>
      <c r="P980" s="20" t="str">
        <f>_xlfn.CONCAT(Hospitalisation_table[[#This Row],[date]],"-",Hospitalisation_table[[#This Row],[Month_Updated]],"-",Hospitalisation_table[[#This Row],[Year_Update]])</f>
        <v>22-Sep-1992</v>
      </c>
      <c r="Q980">
        <f>DATEDIF(Hospitalisation_table[[#This Row],[Date of Birth]],"8-Jun-2023","Y")</f>
        <v>30</v>
      </c>
    </row>
    <row r="981" spans="1:17" x14ac:dyDescent="0.3">
      <c r="A981" t="s">
        <v>2151</v>
      </c>
      <c r="B981" t="str">
        <f>IF(Hospitalisation_table[[#This Row],[Customer ID]]="?","UnKnown",Hospitalisation_table[[#This Row],[Customer ID]])</f>
        <v>Id222</v>
      </c>
      <c r="C981">
        <v>1998</v>
      </c>
      <c r="D981" t="s">
        <v>30</v>
      </c>
      <c r="E981">
        <v>22</v>
      </c>
      <c r="F981">
        <v>0</v>
      </c>
      <c r="G981" s="24">
        <v>35147.53</v>
      </c>
      <c r="H981" t="s">
        <v>16</v>
      </c>
      <c r="I981" t="s">
        <v>16</v>
      </c>
      <c r="J981" t="s">
        <v>168</v>
      </c>
      <c r="K981" t="str">
        <f>IF(Hospitalisation_table[[#This Row],[month]]="?","Sep",Hospitalisation_table[[#This Row],[month]])</f>
        <v>Dec</v>
      </c>
      <c r="L981">
        <f>IF(Hospitalisation_table[[#This Row],[year]] = "?",ROUNDUP(AVERAGE(Hospitalisation_table[year]),0),Hospitalisation_table[[#This Row],[year]])</f>
        <v>1998</v>
      </c>
      <c r="M981" t="str">
        <f>IF(Hospitalisation_table[[#This Row],[Hospital tier]]="?","tier - 2",Hospitalisation_table[[#This Row],[Hospital tier]])</f>
        <v>tier - 1</v>
      </c>
      <c r="N981" t="str">
        <f>IF(Hospitalisation_table[[#This Row],[City tier]]="?","tier - 2",Hospitalisation_table[[#This Row],[City tier]])</f>
        <v>tier - 1</v>
      </c>
      <c r="O981" t="str">
        <f>IF(Hospitalisation_table[[#This Row],[State ID]]="?","Unknown",Hospitalisation_table[[#This Row],[State ID]])</f>
        <v>R1016</v>
      </c>
      <c r="P981" s="20" t="str">
        <f>_xlfn.CONCAT(Hospitalisation_table[[#This Row],[date]],"-",Hospitalisation_table[[#This Row],[Month_Updated]],"-",Hospitalisation_table[[#This Row],[Year_Update]])</f>
        <v>22-Dec-1998</v>
      </c>
      <c r="Q981">
        <f>DATEDIF(Hospitalisation_table[[#This Row],[Date of Birth]],"8-Jun-2023","Y")</f>
        <v>24</v>
      </c>
    </row>
    <row r="982" spans="1:17" x14ac:dyDescent="0.3">
      <c r="A982" t="s">
        <v>139</v>
      </c>
      <c r="B982" t="str">
        <f>IF(Hospitalisation_table[[#This Row],[Customer ID]]="?","UnKnown",Hospitalisation_table[[#This Row],[Customer ID]])</f>
        <v>Id2219</v>
      </c>
      <c r="C982">
        <v>2004</v>
      </c>
      <c r="D982" t="s">
        <v>15</v>
      </c>
      <c r="E982">
        <v>19</v>
      </c>
      <c r="F982">
        <v>0</v>
      </c>
      <c r="G982" s="24">
        <v>1607.51</v>
      </c>
      <c r="H982" t="s">
        <v>11</v>
      </c>
      <c r="I982" t="s">
        <v>12</v>
      </c>
      <c r="J982" t="s">
        <v>13</v>
      </c>
      <c r="K982" t="str">
        <f>IF(Hospitalisation_table[[#This Row],[month]]="?","Sep",Hospitalisation_table[[#This Row],[month]])</f>
        <v>Nov</v>
      </c>
      <c r="L982">
        <f>IF(Hospitalisation_table[[#This Row],[year]] = "?",ROUNDUP(AVERAGE(Hospitalisation_table[year]),0),Hospitalisation_table[[#This Row],[year]])</f>
        <v>2004</v>
      </c>
      <c r="M982" t="str">
        <f>IF(Hospitalisation_table[[#This Row],[Hospital tier]]="?","tier - 2",Hospitalisation_table[[#This Row],[Hospital tier]])</f>
        <v>tier - 2</v>
      </c>
      <c r="N982" t="str">
        <f>IF(Hospitalisation_table[[#This Row],[City tier]]="?","tier - 2",Hospitalisation_table[[#This Row],[City tier]])</f>
        <v>tier - 3</v>
      </c>
      <c r="O982" t="str">
        <f>IF(Hospitalisation_table[[#This Row],[State ID]]="?","Unknown",Hospitalisation_table[[#This Row],[State ID]])</f>
        <v>R1013</v>
      </c>
      <c r="P982" s="20" t="str">
        <f>_xlfn.CONCAT(Hospitalisation_table[[#This Row],[date]],"-",Hospitalisation_table[[#This Row],[Month_Updated]],"-",Hospitalisation_table[[#This Row],[Year_Update]])</f>
        <v>19-Nov-2004</v>
      </c>
      <c r="Q982">
        <f>DATEDIF(Hospitalisation_table[[#This Row],[Date of Birth]],"8-Jun-2023","Y")</f>
        <v>18</v>
      </c>
    </row>
    <row r="983" spans="1:17" x14ac:dyDescent="0.3">
      <c r="A983" t="s">
        <v>140</v>
      </c>
      <c r="B983" t="str">
        <f>IF(Hospitalisation_table[[#This Row],[Customer ID]]="?","UnKnown",Hospitalisation_table[[#This Row],[Customer ID]])</f>
        <v>Id2218</v>
      </c>
      <c r="C983">
        <v>2004</v>
      </c>
      <c r="D983" t="s">
        <v>10</v>
      </c>
      <c r="E983">
        <v>22</v>
      </c>
      <c r="F983">
        <v>0</v>
      </c>
      <c r="G983" s="24">
        <v>1615.77</v>
      </c>
      <c r="H983" t="s">
        <v>11</v>
      </c>
      <c r="I983" t="s">
        <v>16</v>
      </c>
      <c r="J983" t="s">
        <v>13</v>
      </c>
      <c r="K983" t="str">
        <f>IF(Hospitalisation_table[[#This Row],[month]]="?","Sep",Hospitalisation_table[[#This Row],[month]])</f>
        <v>Jul</v>
      </c>
      <c r="L983">
        <f>IF(Hospitalisation_table[[#This Row],[year]] = "?",ROUNDUP(AVERAGE(Hospitalisation_table[year]),0),Hospitalisation_table[[#This Row],[year]])</f>
        <v>2004</v>
      </c>
      <c r="M983" t="str">
        <f>IF(Hospitalisation_table[[#This Row],[Hospital tier]]="?","tier - 2",Hospitalisation_table[[#This Row],[Hospital tier]])</f>
        <v>tier - 2</v>
      </c>
      <c r="N983" t="str">
        <f>IF(Hospitalisation_table[[#This Row],[City tier]]="?","tier - 2",Hospitalisation_table[[#This Row],[City tier]])</f>
        <v>tier - 1</v>
      </c>
      <c r="O983" t="str">
        <f>IF(Hospitalisation_table[[#This Row],[State ID]]="?","Unknown",Hospitalisation_table[[#This Row],[State ID]])</f>
        <v>R1013</v>
      </c>
      <c r="P983" s="20" t="str">
        <f>_xlfn.CONCAT(Hospitalisation_table[[#This Row],[date]],"-",Hospitalisation_table[[#This Row],[Month_Updated]],"-",Hospitalisation_table[[#This Row],[Year_Update]])</f>
        <v>22-Jul-2004</v>
      </c>
      <c r="Q983">
        <f>DATEDIF(Hospitalisation_table[[#This Row],[Date of Birth]],"8-Jun-2023","Y")</f>
        <v>18</v>
      </c>
    </row>
    <row r="984" spans="1:17" x14ac:dyDescent="0.3">
      <c r="A984" t="s">
        <v>141</v>
      </c>
      <c r="B984" t="str">
        <f>IF(Hospitalisation_table[[#This Row],[Customer ID]]="?","UnKnown",Hospitalisation_table[[#This Row],[Customer ID]])</f>
        <v>Id2217</v>
      </c>
      <c r="C984">
        <v>1995</v>
      </c>
      <c r="D984" t="s">
        <v>35</v>
      </c>
      <c r="E984">
        <v>5</v>
      </c>
      <c r="F984">
        <v>0</v>
      </c>
      <c r="G984" s="24">
        <v>1617.16</v>
      </c>
      <c r="H984" t="s">
        <v>11</v>
      </c>
      <c r="I984" t="s">
        <v>16</v>
      </c>
      <c r="J984" t="s">
        <v>13</v>
      </c>
      <c r="K984" t="str">
        <f>IF(Hospitalisation_table[[#This Row],[month]]="?","Sep",Hospitalisation_table[[#This Row],[month]])</f>
        <v>Aug</v>
      </c>
      <c r="L984">
        <f>IF(Hospitalisation_table[[#This Row],[year]] = "?",ROUNDUP(AVERAGE(Hospitalisation_table[year]),0),Hospitalisation_table[[#This Row],[year]])</f>
        <v>1995</v>
      </c>
      <c r="M984" t="str">
        <f>IF(Hospitalisation_table[[#This Row],[Hospital tier]]="?","tier - 2",Hospitalisation_table[[#This Row],[Hospital tier]])</f>
        <v>tier - 2</v>
      </c>
      <c r="N984" t="str">
        <f>IF(Hospitalisation_table[[#This Row],[City tier]]="?","tier - 2",Hospitalisation_table[[#This Row],[City tier]])</f>
        <v>tier - 1</v>
      </c>
      <c r="O984" t="str">
        <f>IF(Hospitalisation_table[[#This Row],[State ID]]="?","Unknown",Hospitalisation_table[[#This Row],[State ID]])</f>
        <v>R1013</v>
      </c>
      <c r="P984" s="20" t="str">
        <f>_xlfn.CONCAT(Hospitalisation_table[[#This Row],[date]],"-",Hospitalisation_table[[#This Row],[Month_Updated]],"-",Hospitalisation_table[[#This Row],[Year_Update]])</f>
        <v>5-Aug-1995</v>
      </c>
      <c r="Q984">
        <f>DATEDIF(Hospitalisation_table[[#This Row],[Date of Birth]],"8-Jun-2023","Y")</f>
        <v>27</v>
      </c>
    </row>
    <row r="985" spans="1:17" x14ac:dyDescent="0.3">
      <c r="A985" t="s">
        <v>142</v>
      </c>
      <c r="B985" t="str">
        <f>IF(Hospitalisation_table[[#This Row],[Customer ID]]="?","UnKnown",Hospitalisation_table[[#This Row],[Customer ID]])</f>
        <v>Id2216</v>
      </c>
      <c r="C985">
        <v>2003</v>
      </c>
      <c r="D985" t="s">
        <v>20</v>
      </c>
      <c r="E985">
        <v>14</v>
      </c>
      <c r="F985">
        <v>0</v>
      </c>
      <c r="G985" s="24">
        <v>1621.34</v>
      </c>
      <c r="H985" t="s">
        <v>11</v>
      </c>
      <c r="I985" t="s">
        <v>11</v>
      </c>
      <c r="J985" t="s">
        <v>23</v>
      </c>
      <c r="K985" t="str">
        <f>IF(Hospitalisation_table[[#This Row],[month]]="?","Sep",Hospitalisation_table[[#This Row],[month]])</f>
        <v>Sep</v>
      </c>
      <c r="L985">
        <f>IF(Hospitalisation_table[[#This Row],[year]] = "?",ROUNDUP(AVERAGE(Hospitalisation_table[year]),0),Hospitalisation_table[[#This Row],[year]])</f>
        <v>2003</v>
      </c>
      <c r="M985" t="str">
        <f>IF(Hospitalisation_table[[#This Row],[Hospital tier]]="?","tier - 2",Hospitalisation_table[[#This Row],[Hospital tier]])</f>
        <v>tier - 2</v>
      </c>
      <c r="N985" t="str">
        <f>IF(Hospitalisation_table[[#This Row],[City tier]]="?","tier - 2",Hospitalisation_table[[#This Row],[City tier]])</f>
        <v>tier - 2</v>
      </c>
      <c r="O985" t="str">
        <f>IF(Hospitalisation_table[[#This Row],[State ID]]="?","Unknown",Hospitalisation_table[[#This Row],[State ID]])</f>
        <v>R1012</v>
      </c>
      <c r="P985" s="20" t="str">
        <f>_xlfn.CONCAT(Hospitalisation_table[[#This Row],[date]],"-",Hospitalisation_table[[#This Row],[Month_Updated]],"-",Hospitalisation_table[[#This Row],[Year_Update]])</f>
        <v>14-Sep-2003</v>
      </c>
      <c r="Q985">
        <f>DATEDIF(Hospitalisation_table[[#This Row],[Date of Birth]],"8-Jun-2023","Y")</f>
        <v>19</v>
      </c>
    </row>
    <row r="986" spans="1:17" x14ac:dyDescent="0.3">
      <c r="A986" t="s">
        <v>143</v>
      </c>
      <c r="B986" t="str">
        <f>IF(Hospitalisation_table[[#This Row],[Customer ID]]="?","UnKnown",Hospitalisation_table[[#This Row],[Customer ID]])</f>
        <v>Id2215</v>
      </c>
      <c r="C986">
        <v>2004</v>
      </c>
      <c r="D986" t="s">
        <v>35</v>
      </c>
      <c r="E986">
        <v>21</v>
      </c>
      <c r="F986">
        <v>0</v>
      </c>
      <c r="G986" s="24">
        <v>1621.88</v>
      </c>
      <c r="H986" t="s">
        <v>11</v>
      </c>
      <c r="I986" t="s">
        <v>11</v>
      </c>
      <c r="J986" t="s">
        <v>13</v>
      </c>
      <c r="K986" t="str">
        <f>IF(Hospitalisation_table[[#This Row],[month]]="?","Sep",Hospitalisation_table[[#This Row],[month]])</f>
        <v>Aug</v>
      </c>
      <c r="L986">
        <f>IF(Hospitalisation_table[[#This Row],[year]] = "?",ROUNDUP(AVERAGE(Hospitalisation_table[year]),0),Hospitalisation_table[[#This Row],[year]])</f>
        <v>2004</v>
      </c>
      <c r="M986" t="str">
        <f>IF(Hospitalisation_table[[#This Row],[Hospital tier]]="?","tier - 2",Hospitalisation_table[[#This Row],[Hospital tier]])</f>
        <v>tier - 2</v>
      </c>
      <c r="N986" t="str">
        <f>IF(Hospitalisation_table[[#This Row],[City tier]]="?","tier - 2",Hospitalisation_table[[#This Row],[City tier]])</f>
        <v>tier - 2</v>
      </c>
      <c r="O986" t="str">
        <f>IF(Hospitalisation_table[[#This Row],[State ID]]="?","Unknown",Hospitalisation_table[[#This Row],[State ID]])</f>
        <v>R1013</v>
      </c>
      <c r="P986" s="20" t="str">
        <f>_xlfn.CONCAT(Hospitalisation_table[[#This Row],[date]],"-",Hospitalisation_table[[#This Row],[Month_Updated]],"-",Hospitalisation_table[[#This Row],[Year_Update]])</f>
        <v>21-Aug-2004</v>
      </c>
      <c r="Q986">
        <f>DATEDIF(Hospitalisation_table[[#This Row],[Date of Birth]],"8-Jun-2023","Y")</f>
        <v>18</v>
      </c>
    </row>
    <row r="987" spans="1:17" x14ac:dyDescent="0.3">
      <c r="A987" t="s">
        <v>144</v>
      </c>
      <c r="B987" t="str">
        <f>IF(Hospitalisation_table[[#This Row],[Customer ID]]="?","UnKnown",Hospitalisation_table[[#This Row],[Customer ID]])</f>
        <v>Id2214</v>
      </c>
      <c r="C987">
        <v>2004</v>
      </c>
      <c r="D987" t="s">
        <v>10</v>
      </c>
      <c r="E987">
        <v>25</v>
      </c>
      <c r="F987">
        <v>0</v>
      </c>
      <c r="G987" s="24">
        <v>1622.19</v>
      </c>
      <c r="H987" t="s">
        <v>11</v>
      </c>
      <c r="I987" t="s">
        <v>16</v>
      </c>
      <c r="J987" t="s">
        <v>13</v>
      </c>
      <c r="K987" t="str">
        <f>IF(Hospitalisation_table[[#This Row],[month]]="?","Sep",Hospitalisation_table[[#This Row],[month]])</f>
        <v>Jul</v>
      </c>
      <c r="L987">
        <f>IF(Hospitalisation_table[[#This Row],[year]] = "?",ROUNDUP(AVERAGE(Hospitalisation_table[year]),0),Hospitalisation_table[[#This Row],[year]])</f>
        <v>2004</v>
      </c>
      <c r="M987" t="str">
        <f>IF(Hospitalisation_table[[#This Row],[Hospital tier]]="?","tier - 2",Hospitalisation_table[[#This Row],[Hospital tier]])</f>
        <v>tier - 2</v>
      </c>
      <c r="N987" t="str">
        <f>IF(Hospitalisation_table[[#This Row],[City tier]]="?","tier - 2",Hospitalisation_table[[#This Row],[City tier]])</f>
        <v>tier - 1</v>
      </c>
      <c r="O987" t="str">
        <f>IF(Hospitalisation_table[[#This Row],[State ID]]="?","Unknown",Hospitalisation_table[[#This Row],[State ID]])</f>
        <v>R1013</v>
      </c>
      <c r="P987" s="20" t="str">
        <f>_xlfn.CONCAT(Hospitalisation_table[[#This Row],[date]],"-",Hospitalisation_table[[#This Row],[Month_Updated]],"-",Hospitalisation_table[[#This Row],[Year_Update]])</f>
        <v>25-Jul-2004</v>
      </c>
      <c r="Q987">
        <f>DATEDIF(Hospitalisation_table[[#This Row],[Date of Birth]],"8-Jun-2023","Y")</f>
        <v>18</v>
      </c>
    </row>
    <row r="988" spans="1:17" x14ac:dyDescent="0.3">
      <c r="A988" t="s">
        <v>145</v>
      </c>
      <c r="B988" t="str">
        <f>IF(Hospitalisation_table[[#This Row],[Customer ID]]="?","UnKnown",Hospitalisation_table[[#This Row],[Customer ID]])</f>
        <v>Id2213</v>
      </c>
      <c r="C988">
        <v>2003</v>
      </c>
      <c r="D988" t="s">
        <v>20</v>
      </c>
      <c r="E988">
        <v>9</v>
      </c>
      <c r="F988">
        <v>0</v>
      </c>
      <c r="G988" s="24">
        <v>1625.43</v>
      </c>
      <c r="H988" t="s">
        <v>11</v>
      </c>
      <c r="I988" t="s">
        <v>12</v>
      </c>
      <c r="J988" t="s">
        <v>23</v>
      </c>
      <c r="K988" t="str">
        <f>IF(Hospitalisation_table[[#This Row],[month]]="?","Sep",Hospitalisation_table[[#This Row],[month]])</f>
        <v>Sep</v>
      </c>
      <c r="L988">
        <f>IF(Hospitalisation_table[[#This Row],[year]] = "?",ROUNDUP(AVERAGE(Hospitalisation_table[year]),0),Hospitalisation_table[[#This Row],[year]])</f>
        <v>2003</v>
      </c>
      <c r="M988" t="str">
        <f>IF(Hospitalisation_table[[#This Row],[Hospital tier]]="?","tier - 2",Hospitalisation_table[[#This Row],[Hospital tier]])</f>
        <v>tier - 2</v>
      </c>
      <c r="N988" t="str">
        <f>IF(Hospitalisation_table[[#This Row],[City tier]]="?","tier - 2",Hospitalisation_table[[#This Row],[City tier]])</f>
        <v>tier - 3</v>
      </c>
      <c r="O988" t="str">
        <f>IF(Hospitalisation_table[[#This Row],[State ID]]="?","Unknown",Hospitalisation_table[[#This Row],[State ID]])</f>
        <v>R1012</v>
      </c>
      <c r="P988" s="20" t="str">
        <f>_xlfn.CONCAT(Hospitalisation_table[[#This Row],[date]],"-",Hospitalisation_table[[#This Row],[Month_Updated]],"-",Hospitalisation_table[[#This Row],[Year_Update]])</f>
        <v>9-Sep-2003</v>
      </c>
      <c r="Q988">
        <f>DATEDIF(Hospitalisation_table[[#This Row],[Date of Birth]],"8-Jun-2023","Y")</f>
        <v>19</v>
      </c>
    </row>
    <row r="989" spans="1:17" x14ac:dyDescent="0.3">
      <c r="A989" t="s">
        <v>146</v>
      </c>
      <c r="B989" t="str">
        <f>IF(Hospitalisation_table[[#This Row],[Customer ID]]="?","UnKnown",Hospitalisation_table[[#This Row],[Customer ID]])</f>
        <v>Id2212</v>
      </c>
      <c r="C989">
        <v>2003</v>
      </c>
      <c r="D989" t="s">
        <v>30</v>
      </c>
      <c r="E989">
        <v>4</v>
      </c>
      <c r="F989">
        <v>0</v>
      </c>
      <c r="G989" s="24">
        <v>1627.28</v>
      </c>
      <c r="H989" t="s">
        <v>11</v>
      </c>
      <c r="I989" t="s">
        <v>11</v>
      </c>
      <c r="J989" t="s">
        <v>23</v>
      </c>
      <c r="K989" t="str">
        <f>IF(Hospitalisation_table[[#This Row],[month]]="?","Sep",Hospitalisation_table[[#This Row],[month]])</f>
        <v>Dec</v>
      </c>
      <c r="L989">
        <f>IF(Hospitalisation_table[[#This Row],[year]] = "?",ROUNDUP(AVERAGE(Hospitalisation_table[year]),0),Hospitalisation_table[[#This Row],[year]])</f>
        <v>2003</v>
      </c>
      <c r="M989" t="str">
        <f>IF(Hospitalisation_table[[#This Row],[Hospital tier]]="?","tier - 2",Hospitalisation_table[[#This Row],[Hospital tier]])</f>
        <v>tier - 2</v>
      </c>
      <c r="N989" t="str">
        <f>IF(Hospitalisation_table[[#This Row],[City tier]]="?","tier - 2",Hospitalisation_table[[#This Row],[City tier]])</f>
        <v>tier - 2</v>
      </c>
      <c r="O989" t="str">
        <f>IF(Hospitalisation_table[[#This Row],[State ID]]="?","Unknown",Hospitalisation_table[[#This Row],[State ID]])</f>
        <v>R1012</v>
      </c>
      <c r="P989" s="20" t="str">
        <f>_xlfn.CONCAT(Hospitalisation_table[[#This Row],[date]],"-",Hospitalisation_table[[#This Row],[Month_Updated]],"-",Hospitalisation_table[[#This Row],[Year_Update]])</f>
        <v>4-Dec-2003</v>
      </c>
      <c r="Q989">
        <f>DATEDIF(Hospitalisation_table[[#This Row],[Date of Birth]],"8-Jun-2023","Y")</f>
        <v>19</v>
      </c>
    </row>
    <row r="990" spans="1:17" x14ac:dyDescent="0.3">
      <c r="A990" t="s">
        <v>147</v>
      </c>
      <c r="B990" t="str">
        <f>IF(Hospitalisation_table[[#This Row],[Customer ID]]="?","UnKnown",Hospitalisation_table[[#This Row],[Customer ID]])</f>
        <v>Id2211</v>
      </c>
      <c r="C990">
        <v>2003</v>
      </c>
      <c r="D990" t="s">
        <v>10</v>
      </c>
      <c r="E990">
        <v>17</v>
      </c>
      <c r="F990">
        <v>0</v>
      </c>
      <c r="G990" s="24">
        <v>1628.47</v>
      </c>
      <c r="H990" t="s">
        <v>11</v>
      </c>
      <c r="I990" t="s">
        <v>16</v>
      </c>
      <c r="J990" t="s">
        <v>23</v>
      </c>
      <c r="K990" t="str">
        <f>IF(Hospitalisation_table[[#This Row],[month]]="?","Sep",Hospitalisation_table[[#This Row],[month]])</f>
        <v>Jul</v>
      </c>
      <c r="L990">
        <f>IF(Hospitalisation_table[[#This Row],[year]] = "?",ROUNDUP(AVERAGE(Hospitalisation_table[year]),0),Hospitalisation_table[[#This Row],[year]])</f>
        <v>2003</v>
      </c>
      <c r="M990" t="str">
        <f>IF(Hospitalisation_table[[#This Row],[Hospital tier]]="?","tier - 2",Hospitalisation_table[[#This Row],[Hospital tier]])</f>
        <v>tier - 2</v>
      </c>
      <c r="N990" t="str">
        <f>IF(Hospitalisation_table[[#This Row],[City tier]]="?","tier - 2",Hospitalisation_table[[#This Row],[City tier]])</f>
        <v>tier - 1</v>
      </c>
      <c r="O990" t="str">
        <f>IF(Hospitalisation_table[[#This Row],[State ID]]="?","Unknown",Hospitalisation_table[[#This Row],[State ID]])</f>
        <v>R1012</v>
      </c>
      <c r="P990" s="20" t="str">
        <f>_xlfn.CONCAT(Hospitalisation_table[[#This Row],[date]],"-",Hospitalisation_table[[#This Row],[Month_Updated]],"-",Hospitalisation_table[[#This Row],[Year_Update]])</f>
        <v>17-Jul-2003</v>
      </c>
      <c r="Q990">
        <f>DATEDIF(Hospitalisation_table[[#This Row],[Date of Birth]],"8-Jun-2023","Y")</f>
        <v>19</v>
      </c>
    </row>
    <row r="991" spans="1:17" x14ac:dyDescent="0.3">
      <c r="A991" t="s">
        <v>148</v>
      </c>
      <c r="B991" t="str">
        <f>IF(Hospitalisation_table[[#This Row],[Customer ID]]="?","UnKnown",Hospitalisation_table[[#This Row],[Customer ID]])</f>
        <v>Id2210</v>
      </c>
      <c r="C991">
        <v>2004</v>
      </c>
      <c r="D991" t="s">
        <v>37</v>
      </c>
      <c r="E991">
        <v>4</v>
      </c>
      <c r="F991">
        <v>0</v>
      </c>
      <c r="G991" s="24">
        <v>1629.83</v>
      </c>
      <c r="H991" t="s">
        <v>11</v>
      </c>
      <c r="I991" t="s">
        <v>11</v>
      </c>
      <c r="J991" t="s">
        <v>13</v>
      </c>
      <c r="K991" t="str">
        <f>IF(Hospitalisation_table[[#This Row],[month]]="?","Sep",Hospitalisation_table[[#This Row],[month]])</f>
        <v>Oct</v>
      </c>
      <c r="L991">
        <f>IF(Hospitalisation_table[[#This Row],[year]] = "?",ROUNDUP(AVERAGE(Hospitalisation_table[year]),0),Hospitalisation_table[[#This Row],[year]])</f>
        <v>2004</v>
      </c>
      <c r="M991" t="str">
        <f>IF(Hospitalisation_table[[#This Row],[Hospital tier]]="?","tier - 2",Hospitalisation_table[[#This Row],[Hospital tier]])</f>
        <v>tier - 2</v>
      </c>
      <c r="N991" t="str">
        <f>IF(Hospitalisation_table[[#This Row],[City tier]]="?","tier - 2",Hospitalisation_table[[#This Row],[City tier]])</f>
        <v>tier - 2</v>
      </c>
      <c r="O991" t="str">
        <f>IF(Hospitalisation_table[[#This Row],[State ID]]="?","Unknown",Hospitalisation_table[[#This Row],[State ID]])</f>
        <v>R1013</v>
      </c>
      <c r="P991" s="20" t="str">
        <f>_xlfn.CONCAT(Hospitalisation_table[[#This Row],[date]],"-",Hospitalisation_table[[#This Row],[Month_Updated]],"-",Hospitalisation_table[[#This Row],[Year_Update]])</f>
        <v>4-Oct-2004</v>
      </c>
      <c r="Q991">
        <f>DATEDIF(Hospitalisation_table[[#This Row],[Date of Birth]],"8-Jun-2023","Y")</f>
        <v>18</v>
      </c>
    </row>
    <row r="992" spans="1:17" x14ac:dyDescent="0.3">
      <c r="A992" t="s">
        <v>2152</v>
      </c>
      <c r="B992" t="str">
        <f>IF(Hospitalisation_table[[#This Row],[Customer ID]]="?","UnKnown",Hospitalisation_table[[#This Row],[Customer ID]])</f>
        <v>Id221</v>
      </c>
      <c r="C992">
        <v>1967</v>
      </c>
      <c r="D992" t="s">
        <v>30</v>
      </c>
      <c r="E992">
        <v>30</v>
      </c>
      <c r="F992">
        <v>1</v>
      </c>
      <c r="G992" s="24">
        <v>35160.129999999997</v>
      </c>
      <c r="H992" t="s">
        <v>11</v>
      </c>
      <c r="I992" t="s">
        <v>11</v>
      </c>
      <c r="J992" t="s">
        <v>42</v>
      </c>
      <c r="K992" t="str">
        <f>IF(Hospitalisation_table[[#This Row],[month]]="?","Sep",Hospitalisation_table[[#This Row],[month]])</f>
        <v>Dec</v>
      </c>
      <c r="L992">
        <f>IF(Hospitalisation_table[[#This Row],[year]] = "?",ROUNDUP(AVERAGE(Hospitalisation_table[year]),0),Hospitalisation_table[[#This Row],[year]])</f>
        <v>1967</v>
      </c>
      <c r="M992" t="str">
        <f>IF(Hospitalisation_table[[#This Row],[Hospital tier]]="?","tier - 2",Hospitalisation_table[[#This Row],[Hospital tier]])</f>
        <v>tier - 2</v>
      </c>
      <c r="N992" t="str">
        <f>IF(Hospitalisation_table[[#This Row],[City tier]]="?","tier - 2",Hospitalisation_table[[#This Row],[City tier]])</f>
        <v>tier - 2</v>
      </c>
      <c r="O992" t="str">
        <f>IF(Hospitalisation_table[[#This Row],[State ID]]="?","Unknown",Hospitalisation_table[[#This Row],[State ID]])</f>
        <v>R1011</v>
      </c>
      <c r="P992" s="20" t="str">
        <f>_xlfn.CONCAT(Hospitalisation_table[[#This Row],[date]],"-",Hospitalisation_table[[#This Row],[Month_Updated]],"-",Hospitalisation_table[[#This Row],[Year_Update]])</f>
        <v>30-Dec-1967</v>
      </c>
      <c r="Q992">
        <f>DATEDIF(Hospitalisation_table[[#This Row],[Date of Birth]],"8-Jun-2023","Y")</f>
        <v>55</v>
      </c>
    </row>
    <row r="993" spans="1:17" x14ac:dyDescent="0.3">
      <c r="A993" t="s">
        <v>149</v>
      </c>
      <c r="B993" t="str">
        <f>IF(Hospitalisation_table[[#This Row],[Customer ID]]="?","UnKnown",Hospitalisation_table[[#This Row],[Customer ID]])</f>
        <v>Id2209</v>
      </c>
      <c r="C993">
        <v>2004</v>
      </c>
      <c r="D993" t="s">
        <v>30</v>
      </c>
      <c r="E993">
        <v>5</v>
      </c>
      <c r="F993">
        <v>0</v>
      </c>
      <c r="G993" s="24">
        <v>1631.67</v>
      </c>
      <c r="H993" t="s">
        <v>11</v>
      </c>
      <c r="I993" t="s">
        <v>12</v>
      </c>
      <c r="J993" t="s">
        <v>13</v>
      </c>
      <c r="K993" t="str">
        <f>IF(Hospitalisation_table[[#This Row],[month]]="?","Sep",Hospitalisation_table[[#This Row],[month]])</f>
        <v>Dec</v>
      </c>
      <c r="L993">
        <f>IF(Hospitalisation_table[[#This Row],[year]] = "?",ROUNDUP(AVERAGE(Hospitalisation_table[year]),0),Hospitalisation_table[[#This Row],[year]])</f>
        <v>2004</v>
      </c>
      <c r="M993" t="str">
        <f>IF(Hospitalisation_table[[#This Row],[Hospital tier]]="?","tier - 2",Hospitalisation_table[[#This Row],[Hospital tier]])</f>
        <v>tier - 2</v>
      </c>
      <c r="N993" t="str">
        <f>IF(Hospitalisation_table[[#This Row],[City tier]]="?","tier - 2",Hospitalisation_table[[#This Row],[City tier]])</f>
        <v>tier - 3</v>
      </c>
      <c r="O993" t="str">
        <f>IF(Hospitalisation_table[[#This Row],[State ID]]="?","Unknown",Hospitalisation_table[[#This Row],[State ID]])</f>
        <v>R1013</v>
      </c>
      <c r="P993" s="20" t="str">
        <f>_xlfn.CONCAT(Hospitalisation_table[[#This Row],[date]],"-",Hospitalisation_table[[#This Row],[Month_Updated]],"-",Hospitalisation_table[[#This Row],[Year_Update]])</f>
        <v>5-Dec-2004</v>
      </c>
      <c r="Q993">
        <f>DATEDIF(Hospitalisation_table[[#This Row],[Date of Birth]],"8-Jun-2023","Y")</f>
        <v>18</v>
      </c>
    </row>
    <row r="994" spans="1:17" x14ac:dyDescent="0.3">
      <c r="A994" t="s">
        <v>150</v>
      </c>
      <c r="B994" t="str">
        <f>IF(Hospitalisation_table[[#This Row],[Customer ID]]="?","UnKnown",Hospitalisation_table[[#This Row],[Customer ID]])</f>
        <v>Id2208</v>
      </c>
      <c r="C994">
        <v>2004</v>
      </c>
      <c r="D994" t="s">
        <v>10</v>
      </c>
      <c r="E994">
        <v>9</v>
      </c>
      <c r="F994">
        <v>0</v>
      </c>
      <c r="G994" s="24">
        <v>1631.82</v>
      </c>
      <c r="H994" t="s">
        <v>11</v>
      </c>
      <c r="I994" t="s">
        <v>16</v>
      </c>
      <c r="J994" t="s">
        <v>13</v>
      </c>
      <c r="K994" t="str">
        <f>IF(Hospitalisation_table[[#This Row],[month]]="?","Sep",Hospitalisation_table[[#This Row],[month]])</f>
        <v>Jul</v>
      </c>
      <c r="L994">
        <f>IF(Hospitalisation_table[[#This Row],[year]] = "?",ROUNDUP(AVERAGE(Hospitalisation_table[year]),0),Hospitalisation_table[[#This Row],[year]])</f>
        <v>2004</v>
      </c>
      <c r="M994" t="str">
        <f>IF(Hospitalisation_table[[#This Row],[Hospital tier]]="?","tier - 2",Hospitalisation_table[[#This Row],[Hospital tier]])</f>
        <v>tier - 2</v>
      </c>
      <c r="N994" t="str">
        <f>IF(Hospitalisation_table[[#This Row],[City tier]]="?","tier - 2",Hospitalisation_table[[#This Row],[City tier]])</f>
        <v>tier - 1</v>
      </c>
      <c r="O994" t="str">
        <f>IF(Hospitalisation_table[[#This Row],[State ID]]="?","Unknown",Hospitalisation_table[[#This Row],[State ID]])</f>
        <v>R1013</v>
      </c>
      <c r="P994" s="20" t="str">
        <f>_xlfn.CONCAT(Hospitalisation_table[[#This Row],[date]],"-",Hospitalisation_table[[#This Row],[Month_Updated]],"-",Hospitalisation_table[[#This Row],[Year_Update]])</f>
        <v>9-Jul-2004</v>
      </c>
      <c r="Q994">
        <f>DATEDIF(Hospitalisation_table[[#This Row],[Date of Birth]],"8-Jun-2023","Y")</f>
        <v>18</v>
      </c>
    </row>
    <row r="995" spans="1:17" x14ac:dyDescent="0.3">
      <c r="A995" t="s">
        <v>151</v>
      </c>
      <c r="B995" t="str">
        <f>IF(Hospitalisation_table[[#This Row],[Customer ID]]="?","UnKnown",Hospitalisation_table[[#This Row],[Customer ID]])</f>
        <v>Id2207</v>
      </c>
      <c r="C995">
        <v>2003</v>
      </c>
      <c r="D995" t="s">
        <v>37</v>
      </c>
      <c r="E995">
        <v>3</v>
      </c>
      <c r="F995">
        <v>0</v>
      </c>
      <c r="G995" s="24">
        <v>1632.04</v>
      </c>
      <c r="H995" t="s">
        <v>11</v>
      </c>
      <c r="I995" t="s">
        <v>11</v>
      </c>
      <c r="J995" t="s">
        <v>23</v>
      </c>
      <c r="K995" t="str">
        <f>IF(Hospitalisation_table[[#This Row],[month]]="?","Sep",Hospitalisation_table[[#This Row],[month]])</f>
        <v>Oct</v>
      </c>
      <c r="L995">
        <f>IF(Hospitalisation_table[[#This Row],[year]] = "?",ROUNDUP(AVERAGE(Hospitalisation_table[year]),0),Hospitalisation_table[[#This Row],[year]])</f>
        <v>2003</v>
      </c>
      <c r="M995" t="str">
        <f>IF(Hospitalisation_table[[#This Row],[Hospital tier]]="?","tier - 2",Hospitalisation_table[[#This Row],[Hospital tier]])</f>
        <v>tier - 2</v>
      </c>
      <c r="N995" t="str">
        <f>IF(Hospitalisation_table[[#This Row],[City tier]]="?","tier - 2",Hospitalisation_table[[#This Row],[City tier]])</f>
        <v>tier - 2</v>
      </c>
      <c r="O995" t="str">
        <f>IF(Hospitalisation_table[[#This Row],[State ID]]="?","Unknown",Hospitalisation_table[[#This Row],[State ID]])</f>
        <v>R1012</v>
      </c>
      <c r="P995" s="20" t="str">
        <f>_xlfn.CONCAT(Hospitalisation_table[[#This Row],[date]],"-",Hospitalisation_table[[#This Row],[Month_Updated]],"-",Hospitalisation_table[[#This Row],[Year_Update]])</f>
        <v>3-Oct-2003</v>
      </c>
      <c r="Q995">
        <f>DATEDIF(Hospitalisation_table[[#This Row],[Date of Birth]],"8-Jun-2023","Y")</f>
        <v>19</v>
      </c>
    </row>
    <row r="996" spans="1:17" x14ac:dyDescent="0.3">
      <c r="A996" t="s">
        <v>152</v>
      </c>
      <c r="B996" t="str">
        <f>IF(Hospitalisation_table[[#This Row],[Customer ID]]="?","UnKnown",Hospitalisation_table[[#This Row],[Customer ID]])</f>
        <v>Id2206</v>
      </c>
      <c r="C996">
        <v>2003</v>
      </c>
      <c r="D996" t="s">
        <v>20</v>
      </c>
      <c r="E996">
        <v>16</v>
      </c>
      <c r="F996">
        <v>0</v>
      </c>
      <c r="G996" s="24">
        <v>1632.56</v>
      </c>
      <c r="H996" t="s">
        <v>11</v>
      </c>
      <c r="I996" t="s">
        <v>11</v>
      </c>
      <c r="J996" t="s">
        <v>23</v>
      </c>
      <c r="K996" t="str">
        <f>IF(Hospitalisation_table[[#This Row],[month]]="?","Sep",Hospitalisation_table[[#This Row],[month]])</f>
        <v>Sep</v>
      </c>
      <c r="L996">
        <f>IF(Hospitalisation_table[[#This Row],[year]] = "?",ROUNDUP(AVERAGE(Hospitalisation_table[year]),0),Hospitalisation_table[[#This Row],[year]])</f>
        <v>2003</v>
      </c>
      <c r="M996" t="str">
        <f>IF(Hospitalisation_table[[#This Row],[Hospital tier]]="?","tier - 2",Hospitalisation_table[[#This Row],[Hospital tier]])</f>
        <v>tier - 2</v>
      </c>
      <c r="N996" t="str">
        <f>IF(Hospitalisation_table[[#This Row],[City tier]]="?","tier - 2",Hospitalisation_table[[#This Row],[City tier]])</f>
        <v>tier - 2</v>
      </c>
      <c r="O996" t="str">
        <f>IF(Hospitalisation_table[[#This Row],[State ID]]="?","Unknown",Hospitalisation_table[[#This Row],[State ID]])</f>
        <v>R1012</v>
      </c>
      <c r="P996" s="20" t="str">
        <f>_xlfn.CONCAT(Hospitalisation_table[[#This Row],[date]],"-",Hospitalisation_table[[#This Row],[Month_Updated]],"-",Hospitalisation_table[[#This Row],[Year_Update]])</f>
        <v>16-Sep-2003</v>
      </c>
      <c r="Q996">
        <f>DATEDIF(Hospitalisation_table[[#This Row],[Date of Birth]],"8-Jun-2023","Y")</f>
        <v>19</v>
      </c>
    </row>
    <row r="997" spans="1:17" x14ac:dyDescent="0.3">
      <c r="A997" t="s">
        <v>153</v>
      </c>
      <c r="B997" t="str">
        <f>IF(Hospitalisation_table[[#This Row],[Customer ID]]="?","UnKnown",Hospitalisation_table[[#This Row],[Customer ID]])</f>
        <v>Id2205</v>
      </c>
      <c r="C997">
        <v>2004</v>
      </c>
      <c r="D997" t="s">
        <v>30</v>
      </c>
      <c r="E997">
        <v>13</v>
      </c>
      <c r="F997">
        <v>0</v>
      </c>
      <c r="G997" s="24">
        <v>1633.04</v>
      </c>
      <c r="H997" t="s">
        <v>11</v>
      </c>
      <c r="I997" t="s">
        <v>11</v>
      </c>
      <c r="J997" t="s">
        <v>13</v>
      </c>
      <c r="K997" t="str">
        <f>IF(Hospitalisation_table[[#This Row],[month]]="?","Sep",Hospitalisation_table[[#This Row],[month]])</f>
        <v>Dec</v>
      </c>
      <c r="L997">
        <f>IF(Hospitalisation_table[[#This Row],[year]] = "?",ROUNDUP(AVERAGE(Hospitalisation_table[year]),0),Hospitalisation_table[[#This Row],[year]])</f>
        <v>2004</v>
      </c>
      <c r="M997" t="str">
        <f>IF(Hospitalisation_table[[#This Row],[Hospital tier]]="?","tier - 2",Hospitalisation_table[[#This Row],[Hospital tier]])</f>
        <v>tier - 2</v>
      </c>
      <c r="N997" t="str">
        <f>IF(Hospitalisation_table[[#This Row],[City tier]]="?","tier - 2",Hospitalisation_table[[#This Row],[City tier]])</f>
        <v>tier - 2</v>
      </c>
      <c r="O997" t="str">
        <f>IF(Hospitalisation_table[[#This Row],[State ID]]="?","Unknown",Hospitalisation_table[[#This Row],[State ID]])</f>
        <v>R1013</v>
      </c>
      <c r="P997" s="20" t="str">
        <f>_xlfn.CONCAT(Hospitalisation_table[[#This Row],[date]],"-",Hospitalisation_table[[#This Row],[Month_Updated]],"-",Hospitalisation_table[[#This Row],[Year_Update]])</f>
        <v>13-Dec-2004</v>
      </c>
      <c r="Q997">
        <f>DATEDIF(Hospitalisation_table[[#This Row],[Date of Birth]],"8-Jun-2023","Y")</f>
        <v>18</v>
      </c>
    </row>
    <row r="998" spans="1:17" x14ac:dyDescent="0.3">
      <c r="A998" t="s">
        <v>154</v>
      </c>
      <c r="B998" t="str">
        <f>IF(Hospitalisation_table[[#This Row],[Customer ID]]="?","UnKnown",Hospitalisation_table[[#This Row],[Customer ID]])</f>
        <v>Id2204</v>
      </c>
      <c r="C998">
        <v>2004</v>
      </c>
      <c r="D998" t="s">
        <v>35</v>
      </c>
      <c r="E998">
        <v>8</v>
      </c>
      <c r="F998">
        <v>0</v>
      </c>
      <c r="G998" s="24">
        <v>1633.96</v>
      </c>
      <c r="H998" t="s">
        <v>11</v>
      </c>
      <c r="I998" t="s">
        <v>16</v>
      </c>
      <c r="J998" t="s">
        <v>13</v>
      </c>
      <c r="K998" t="str">
        <f>IF(Hospitalisation_table[[#This Row],[month]]="?","Sep",Hospitalisation_table[[#This Row],[month]])</f>
        <v>Aug</v>
      </c>
      <c r="L998">
        <f>IF(Hospitalisation_table[[#This Row],[year]] = "?",ROUNDUP(AVERAGE(Hospitalisation_table[year]),0),Hospitalisation_table[[#This Row],[year]])</f>
        <v>2004</v>
      </c>
      <c r="M998" t="str">
        <f>IF(Hospitalisation_table[[#This Row],[Hospital tier]]="?","tier - 2",Hospitalisation_table[[#This Row],[Hospital tier]])</f>
        <v>tier - 2</v>
      </c>
      <c r="N998" t="str">
        <f>IF(Hospitalisation_table[[#This Row],[City tier]]="?","tier - 2",Hospitalisation_table[[#This Row],[City tier]])</f>
        <v>tier - 1</v>
      </c>
      <c r="O998" t="str">
        <f>IF(Hospitalisation_table[[#This Row],[State ID]]="?","Unknown",Hospitalisation_table[[#This Row],[State ID]])</f>
        <v>R1013</v>
      </c>
      <c r="P998" s="20" t="str">
        <f>_xlfn.CONCAT(Hospitalisation_table[[#This Row],[date]],"-",Hospitalisation_table[[#This Row],[Month_Updated]],"-",Hospitalisation_table[[#This Row],[Year_Update]])</f>
        <v>8-Aug-2004</v>
      </c>
      <c r="Q998">
        <f>DATEDIF(Hospitalisation_table[[#This Row],[Date of Birth]],"8-Jun-2023","Y")</f>
        <v>18</v>
      </c>
    </row>
    <row r="999" spans="1:17" x14ac:dyDescent="0.3">
      <c r="A999" t="s">
        <v>155</v>
      </c>
      <c r="B999" t="str">
        <f>IF(Hospitalisation_table[[#This Row],[Customer ID]]="?","UnKnown",Hospitalisation_table[[#This Row],[Customer ID]])</f>
        <v>Id2203</v>
      </c>
      <c r="C999">
        <v>2004</v>
      </c>
      <c r="D999" t="s">
        <v>18</v>
      </c>
      <c r="E999">
        <v>13</v>
      </c>
      <c r="F999">
        <v>0</v>
      </c>
      <c r="G999" s="24">
        <v>1634.57</v>
      </c>
      <c r="H999" t="s">
        <v>11</v>
      </c>
      <c r="I999" t="s">
        <v>11</v>
      </c>
      <c r="J999" t="s">
        <v>13</v>
      </c>
      <c r="K999" t="str">
        <f>IF(Hospitalisation_table[[#This Row],[month]]="?","Sep",Hospitalisation_table[[#This Row],[month]])</f>
        <v>Jun</v>
      </c>
      <c r="L999">
        <f>IF(Hospitalisation_table[[#This Row],[year]] = "?",ROUNDUP(AVERAGE(Hospitalisation_table[year]),0),Hospitalisation_table[[#This Row],[year]])</f>
        <v>2004</v>
      </c>
      <c r="M999" t="str">
        <f>IF(Hospitalisation_table[[#This Row],[Hospital tier]]="?","tier - 2",Hospitalisation_table[[#This Row],[Hospital tier]])</f>
        <v>tier - 2</v>
      </c>
      <c r="N999" t="str">
        <f>IF(Hospitalisation_table[[#This Row],[City tier]]="?","tier - 2",Hospitalisation_table[[#This Row],[City tier]])</f>
        <v>tier - 2</v>
      </c>
      <c r="O999" t="str">
        <f>IF(Hospitalisation_table[[#This Row],[State ID]]="?","Unknown",Hospitalisation_table[[#This Row],[State ID]])</f>
        <v>R1013</v>
      </c>
      <c r="P999" s="20" t="str">
        <f>_xlfn.CONCAT(Hospitalisation_table[[#This Row],[date]],"-",Hospitalisation_table[[#This Row],[Month_Updated]],"-",Hospitalisation_table[[#This Row],[Year_Update]])</f>
        <v>13-Jun-2004</v>
      </c>
      <c r="Q999">
        <f>DATEDIF(Hospitalisation_table[[#This Row],[Date of Birth]],"8-Jun-2023","Y")</f>
        <v>18</v>
      </c>
    </row>
    <row r="1000" spans="1:17" x14ac:dyDescent="0.3">
      <c r="A1000" t="s">
        <v>156</v>
      </c>
      <c r="B1000" t="str">
        <f>IF(Hospitalisation_table[[#This Row],[Customer ID]]="?","UnKnown",Hospitalisation_table[[#This Row],[Customer ID]])</f>
        <v>Id2202</v>
      </c>
      <c r="C1000">
        <v>2003</v>
      </c>
      <c r="D1000" t="s">
        <v>30</v>
      </c>
      <c r="E1000">
        <v>30</v>
      </c>
      <c r="F1000">
        <v>0</v>
      </c>
      <c r="G1000" s="24">
        <v>1635.73</v>
      </c>
      <c r="H1000" t="s">
        <v>11</v>
      </c>
      <c r="I1000" t="s">
        <v>12</v>
      </c>
      <c r="J1000" t="s">
        <v>23</v>
      </c>
      <c r="K1000" t="str">
        <f>IF(Hospitalisation_table[[#This Row],[month]]="?","Sep",Hospitalisation_table[[#This Row],[month]])</f>
        <v>Dec</v>
      </c>
      <c r="L1000">
        <f>IF(Hospitalisation_table[[#This Row],[year]] = "?",ROUNDUP(AVERAGE(Hospitalisation_table[year]),0),Hospitalisation_table[[#This Row],[year]])</f>
        <v>2003</v>
      </c>
      <c r="M1000" t="str">
        <f>IF(Hospitalisation_table[[#This Row],[Hospital tier]]="?","tier - 2",Hospitalisation_table[[#This Row],[Hospital tier]])</f>
        <v>tier - 2</v>
      </c>
      <c r="N1000" t="str">
        <f>IF(Hospitalisation_table[[#This Row],[City tier]]="?","tier - 2",Hospitalisation_table[[#This Row],[City tier]])</f>
        <v>tier - 3</v>
      </c>
      <c r="O1000" t="str">
        <f>IF(Hospitalisation_table[[#This Row],[State ID]]="?","Unknown",Hospitalisation_table[[#This Row],[State ID]])</f>
        <v>R1012</v>
      </c>
      <c r="P1000" s="20" t="str">
        <f>_xlfn.CONCAT(Hospitalisation_table[[#This Row],[date]],"-",Hospitalisation_table[[#This Row],[Month_Updated]],"-",Hospitalisation_table[[#This Row],[Year_Update]])</f>
        <v>30-Dec-2003</v>
      </c>
      <c r="Q1000">
        <f>DATEDIF(Hospitalisation_table[[#This Row],[Date of Birth]],"8-Jun-2023","Y")</f>
        <v>19</v>
      </c>
    </row>
    <row r="1001" spans="1:17" x14ac:dyDescent="0.3">
      <c r="A1001" t="s">
        <v>157</v>
      </c>
      <c r="B1001" t="str">
        <f>IF(Hospitalisation_table[[#This Row],[Customer ID]]="?","UnKnown",Hospitalisation_table[[#This Row],[Customer ID]])</f>
        <v>Id2201</v>
      </c>
      <c r="C1001">
        <v>2003</v>
      </c>
      <c r="D1001" t="s">
        <v>20</v>
      </c>
      <c r="E1001">
        <v>16</v>
      </c>
      <c r="F1001">
        <v>0</v>
      </c>
      <c r="G1001" s="24">
        <v>1639.56</v>
      </c>
      <c r="H1001" t="s">
        <v>11</v>
      </c>
      <c r="I1001" t="s">
        <v>11</v>
      </c>
      <c r="J1001" t="s">
        <v>23</v>
      </c>
      <c r="K1001" t="str">
        <f>IF(Hospitalisation_table[[#This Row],[month]]="?","Sep",Hospitalisation_table[[#This Row],[month]])</f>
        <v>Sep</v>
      </c>
      <c r="L1001">
        <f>IF(Hospitalisation_table[[#This Row],[year]] = "?",ROUNDUP(AVERAGE(Hospitalisation_table[year]),0),Hospitalisation_table[[#This Row],[year]])</f>
        <v>2003</v>
      </c>
      <c r="M1001" t="str">
        <f>IF(Hospitalisation_table[[#This Row],[Hospital tier]]="?","tier - 2",Hospitalisation_table[[#This Row],[Hospital tier]])</f>
        <v>tier - 2</v>
      </c>
      <c r="N1001" t="str">
        <f>IF(Hospitalisation_table[[#This Row],[City tier]]="?","tier - 2",Hospitalisation_table[[#This Row],[City tier]])</f>
        <v>tier - 2</v>
      </c>
      <c r="O1001" t="str">
        <f>IF(Hospitalisation_table[[#This Row],[State ID]]="?","Unknown",Hospitalisation_table[[#This Row],[State ID]])</f>
        <v>R1012</v>
      </c>
      <c r="P1001" s="20" t="str">
        <f>_xlfn.CONCAT(Hospitalisation_table[[#This Row],[date]],"-",Hospitalisation_table[[#This Row],[Month_Updated]],"-",Hospitalisation_table[[#This Row],[Year_Update]])</f>
        <v>16-Sep-2003</v>
      </c>
      <c r="Q1001">
        <f>DATEDIF(Hospitalisation_table[[#This Row],[Date of Birth]],"8-Jun-2023","Y")</f>
        <v>19</v>
      </c>
    </row>
    <row r="1002" spans="1:17" x14ac:dyDescent="0.3">
      <c r="A1002" t="s">
        <v>158</v>
      </c>
      <c r="B1002" t="str">
        <f>IF(Hospitalisation_table[[#This Row],[Customer ID]]="?","UnKnown",Hospitalisation_table[[#This Row],[Customer ID]])</f>
        <v>Id2200</v>
      </c>
      <c r="C1002">
        <v>2003</v>
      </c>
      <c r="D1002" t="s">
        <v>35</v>
      </c>
      <c r="E1002">
        <v>21</v>
      </c>
      <c r="F1002">
        <v>0</v>
      </c>
      <c r="G1002" s="24">
        <v>1639.56</v>
      </c>
      <c r="H1002" t="s">
        <v>11</v>
      </c>
      <c r="I1002" t="s">
        <v>11</v>
      </c>
      <c r="J1002" t="s">
        <v>23</v>
      </c>
      <c r="K1002" t="str">
        <f>IF(Hospitalisation_table[[#This Row],[month]]="?","Sep",Hospitalisation_table[[#This Row],[month]])</f>
        <v>Aug</v>
      </c>
      <c r="L1002">
        <f>IF(Hospitalisation_table[[#This Row],[year]] = "?",ROUNDUP(AVERAGE(Hospitalisation_table[year]),0),Hospitalisation_table[[#This Row],[year]])</f>
        <v>2003</v>
      </c>
      <c r="M1002" t="str">
        <f>IF(Hospitalisation_table[[#This Row],[Hospital tier]]="?","tier - 2",Hospitalisation_table[[#This Row],[Hospital tier]])</f>
        <v>tier - 2</v>
      </c>
      <c r="N1002" t="str">
        <f>IF(Hospitalisation_table[[#This Row],[City tier]]="?","tier - 2",Hospitalisation_table[[#This Row],[City tier]])</f>
        <v>tier - 2</v>
      </c>
      <c r="O1002" t="str">
        <f>IF(Hospitalisation_table[[#This Row],[State ID]]="?","Unknown",Hospitalisation_table[[#This Row],[State ID]])</f>
        <v>R1012</v>
      </c>
      <c r="P1002" s="20" t="str">
        <f>_xlfn.CONCAT(Hospitalisation_table[[#This Row],[date]],"-",Hospitalisation_table[[#This Row],[Month_Updated]],"-",Hospitalisation_table[[#This Row],[Year_Update]])</f>
        <v>21-Aug-2003</v>
      </c>
      <c r="Q1002">
        <f>DATEDIF(Hospitalisation_table[[#This Row],[Date of Birth]],"8-Jun-2023","Y")</f>
        <v>19</v>
      </c>
    </row>
    <row r="1003" spans="1:17" x14ac:dyDescent="0.3">
      <c r="A1003" t="s">
        <v>2153</v>
      </c>
      <c r="B1003" t="str">
        <f>IF(Hospitalisation_table[[#This Row],[Customer ID]]="?","UnKnown",Hospitalisation_table[[#This Row],[Customer ID]])</f>
        <v>Id220</v>
      </c>
      <c r="C1003">
        <v>1997</v>
      </c>
      <c r="D1003" t="s">
        <v>10</v>
      </c>
      <c r="E1003">
        <v>9</v>
      </c>
      <c r="F1003">
        <v>0</v>
      </c>
      <c r="G1003" s="24">
        <v>35302.089999999997</v>
      </c>
      <c r="H1003" t="s">
        <v>16</v>
      </c>
      <c r="I1003" t="s">
        <v>11</v>
      </c>
      <c r="J1003" t="s">
        <v>42</v>
      </c>
      <c r="K1003" t="str">
        <f>IF(Hospitalisation_table[[#This Row],[month]]="?","Sep",Hospitalisation_table[[#This Row],[month]])</f>
        <v>Jul</v>
      </c>
      <c r="L1003">
        <f>IF(Hospitalisation_table[[#This Row],[year]] = "?",ROUNDUP(AVERAGE(Hospitalisation_table[year]),0),Hospitalisation_table[[#This Row],[year]])</f>
        <v>1997</v>
      </c>
      <c r="M1003" t="str">
        <f>IF(Hospitalisation_table[[#This Row],[Hospital tier]]="?","tier - 2",Hospitalisation_table[[#This Row],[Hospital tier]])</f>
        <v>tier - 1</v>
      </c>
      <c r="N1003" t="str">
        <f>IF(Hospitalisation_table[[#This Row],[City tier]]="?","tier - 2",Hospitalisation_table[[#This Row],[City tier]])</f>
        <v>tier - 2</v>
      </c>
      <c r="O1003" t="str">
        <f>IF(Hospitalisation_table[[#This Row],[State ID]]="?","Unknown",Hospitalisation_table[[#This Row],[State ID]])</f>
        <v>R1011</v>
      </c>
      <c r="P1003" s="20" t="str">
        <f>_xlfn.CONCAT(Hospitalisation_table[[#This Row],[date]],"-",Hospitalisation_table[[#This Row],[Month_Updated]],"-",Hospitalisation_table[[#This Row],[Year_Update]])</f>
        <v>9-Jul-1997</v>
      </c>
      <c r="Q1003">
        <f>DATEDIF(Hospitalisation_table[[#This Row],[Date of Birth]],"8-Jun-2023","Y")</f>
        <v>25</v>
      </c>
    </row>
    <row r="1004" spans="1:17" x14ac:dyDescent="0.3">
      <c r="A1004" t="s">
        <v>2351</v>
      </c>
      <c r="B1004" t="str">
        <f>IF(Hospitalisation_table[[#This Row],[Customer ID]]="?","UnKnown",Hospitalisation_table[[#This Row],[Customer ID]])</f>
        <v>Id22</v>
      </c>
      <c r="C1004">
        <v>1959</v>
      </c>
      <c r="D1004" t="s">
        <v>37</v>
      </c>
      <c r="E1004">
        <v>4</v>
      </c>
      <c r="F1004">
        <v>2</v>
      </c>
      <c r="G1004" s="24">
        <v>47305.31</v>
      </c>
      <c r="H1004" t="s">
        <v>11</v>
      </c>
      <c r="I1004" t="s">
        <v>16</v>
      </c>
      <c r="J1004" t="s">
        <v>42</v>
      </c>
      <c r="K1004" t="str">
        <f>IF(Hospitalisation_table[[#This Row],[month]]="?","Sep",Hospitalisation_table[[#This Row],[month]])</f>
        <v>Oct</v>
      </c>
      <c r="L1004">
        <f>IF(Hospitalisation_table[[#This Row],[year]] = "?",ROUNDUP(AVERAGE(Hospitalisation_table[year]),0),Hospitalisation_table[[#This Row],[year]])</f>
        <v>1959</v>
      </c>
      <c r="M1004" t="str">
        <f>IF(Hospitalisation_table[[#This Row],[Hospital tier]]="?","tier - 2",Hospitalisation_table[[#This Row],[Hospital tier]])</f>
        <v>tier - 2</v>
      </c>
      <c r="N1004" t="str">
        <f>IF(Hospitalisation_table[[#This Row],[City tier]]="?","tier - 2",Hospitalisation_table[[#This Row],[City tier]])</f>
        <v>tier - 1</v>
      </c>
      <c r="O1004" t="str">
        <f>IF(Hospitalisation_table[[#This Row],[State ID]]="?","Unknown",Hospitalisation_table[[#This Row],[State ID]])</f>
        <v>R1011</v>
      </c>
      <c r="P1004" s="20" t="str">
        <f>_xlfn.CONCAT(Hospitalisation_table[[#This Row],[date]],"-",Hospitalisation_table[[#This Row],[Month_Updated]],"-",Hospitalisation_table[[#This Row],[Year_Update]])</f>
        <v>4-Oct-1959</v>
      </c>
      <c r="Q1004">
        <f>DATEDIF(Hospitalisation_table[[#This Row],[Date of Birth]],"8-Jun-2023","Y")</f>
        <v>63</v>
      </c>
    </row>
    <row r="1005" spans="1:17" x14ac:dyDescent="0.3">
      <c r="A1005" t="s">
        <v>159</v>
      </c>
      <c r="B1005" t="str">
        <f>IF(Hospitalisation_table[[#This Row],[Customer ID]]="?","UnKnown",Hospitalisation_table[[#This Row],[Customer ID]])</f>
        <v>Id2199</v>
      </c>
      <c r="C1005">
        <v>2003</v>
      </c>
      <c r="D1005" t="s">
        <v>30</v>
      </c>
      <c r="E1005">
        <v>30</v>
      </c>
      <c r="F1005">
        <v>0</v>
      </c>
      <c r="G1005" s="24">
        <v>1646.43</v>
      </c>
      <c r="H1005" t="s">
        <v>11</v>
      </c>
      <c r="I1005" t="s">
        <v>16</v>
      </c>
      <c r="J1005" t="s">
        <v>23</v>
      </c>
      <c r="K1005" t="str">
        <f>IF(Hospitalisation_table[[#This Row],[month]]="?","Sep",Hospitalisation_table[[#This Row],[month]])</f>
        <v>Dec</v>
      </c>
      <c r="L1005">
        <f>IF(Hospitalisation_table[[#This Row],[year]] = "?",ROUNDUP(AVERAGE(Hospitalisation_table[year]),0),Hospitalisation_table[[#This Row],[year]])</f>
        <v>2003</v>
      </c>
      <c r="M1005" t="str">
        <f>IF(Hospitalisation_table[[#This Row],[Hospital tier]]="?","tier - 2",Hospitalisation_table[[#This Row],[Hospital tier]])</f>
        <v>tier - 2</v>
      </c>
      <c r="N1005" t="str">
        <f>IF(Hospitalisation_table[[#This Row],[City tier]]="?","tier - 2",Hospitalisation_table[[#This Row],[City tier]])</f>
        <v>tier - 1</v>
      </c>
      <c r="O1005" t="str">
        <f>IF(Hospitalisation_table[[#This Row],[State ID]]="?","Unknown",Hospitalisation_table[[#This Row],[State ID]])</f>
        <v>R1012</v>
      </c>
      <c r="P1005" s="20" t="str">
        <f>_xlfn.CONCAT(Hospitalisation_table[[#This Row],[date]],"-",Hospitalisation_table[[#This Row],[Month_Updated]],"-",Hospitalisation_table[[#This Row],[Year_Update]])</f>
        <v>30-Dec-2003</v>
      </c>
      <c r="Q1005">
        <f>DATEDIF(Hospitalisation_table[[#This Row],[Date of Birth]],"8-Jun-2023","Y")</f>
        <v>19</v>
      </c>
    </row>
    <row r="1006" spans="1:17" x14ac:dyDescent="0.3">
      <c r="A1006" t="s">
        <v>160</v>
      </c>
      <c r="B1006" t="str">
        <f>IF(Hospitalisation_table[[#This Row],[Customer ID]]="?","UnKnown",Hospitalisation_table[[#This Row],[Customer ID]])</f>
        <v>Id2198</v>
      </c>
      <c r="C1006">
        <v>2000</v>
      </c>
      <c r="D1006" t="s">
        <v>37</v>
      </c>
      <c r="E1006">
        <v>23</v>
      </c>
      <c r="F1006">
        <v>0</v>
      </c>
      <c r="G1006" s="24">
        <v>1665</v>
      </c>
      <c r="H1006" t="s">
        <v>11</v>
      </c>
      <c r="I1006" t="s">
        <v>11</v>
      </c>
      <c r="J1006" t="s">
        <v>13</v>
      </c>
      <c r="K1006" t="str">
        <f>IF(Hospitalisation_table[[#This Row],[month]]="?","Sep",Hospitalisation_table[[#This Row],[month]])</f>
        <v>Oct</v>
      </c>
      <c r="L1006">
        <f>IF(Hospitalisation_table[[#This Row],[year]] = "?",ROUNDUP(AVERAGE(Hospitalisation_table[year]),0),Hospitalisation_table[[#This Row],[year]])</f>
        <v>2000</v>
      </c>
      <c r="M1006" t="str">
        <f>IF(Hospitalisation_table[[#This Row],[Hospital tier]]="?","tier - 2",Hospitalisation_table[[#This Row],[Hospital tier]])</f>
        <v>tier - 2</v>
      </c>
      <c r="N1006" t="str">
        <f>IF(Hospitalisation_table[[#This Row],[City tier]]="?","tier - 2",Hospitalisation_table[[#This Row],[City tier]])</f>
        <v>tier - 2</v>
      </c>
      <c r="O1006" t="str">
        <f>IF(Hospitalisation_table[[#This Row],[State ID]]="?","Unknown",Hospitalisation_table[[#This Row],[State ID]])</f>
        <v>R1013</v>
      </c>
      <c r="P1006" s="20" t="str">
        <f>_xlfn.CONCAT(Hospitalisation_table[[#This Row],[date]],"-",Hospitalisation_table[[#This Row],[Month_Updated]],"-",Hospitalisation_table[[#This Row],[Year_Update]])</f>
        <v>23-Oct-2000</v>
      </c>
      <c r="Q1006">
        <f>DATEDIF(Hospitalisation_table[[#This Row],[Date of Birth]],"8-Jun-2023","Y")</f>
        <v>22</v>
      </c>
    </row>
    <row r="1007" spans="1:17" x14ac:dyDescent="0.3">
      <c r="A1007" t="s">
        <v>161</v>
      </c>
      <c r="B1007" t="str">
        <f>IF(Hospitalisation_table[[#This Row],[Customer ID]]="?","UnKnown",Hospitalisation_table[[#This Row],[Customer ID]])</f>
        <v>Id2197</v>
      </c>
      <c r="C1007">
        <v>2000</v>
      </c>
      <c r="D1007" t="s">
        <v>18</v>
      </c>
      <c r="E1007">
        <v>10</v>
      </c>
      <c r="F1007">
        <v>0</v>
      </c>
      <c r="G1007" s="24">
        <v>1674.63</v>
      </c>
      <c r="H1007" t="s">
        <v>11</v>
      </c>
      <c r="I1007" t="s">
        <v>11</v>
      </c>
      <c r="J1007" t="s">
        <v>13</v>
      </c>
      <c r="K1007" t="str">
        <f>IF(Hospitalisation_table[[#This Row],[month]]="?","Sep",Hospitalisation_table[[#This Row],[month]])</f>
        <v>Jun</v>
      </c>
      <c r="L1007">
        <f>IF(Hospitalisation_table[[#This Row],[year]] = "?",ROUNDUP(AVERAGE(Hospitalisation_table[year]),0),Hospitalisation_table[[#This Row],[year]])</f>
        <v>2000</v>
      </c>
      <c r="M1007" t="str">
        <f>IF(Hospitalisation_table[[#This Row],[Hospital tier]]="?","tier - 2",Hospitalisation_table[[#This Row],[Hospital tier]])</f>
        <v>tier - 2</v>
      </c>
      <c r="N1007" t="str">
        <f>IF(Hospitalisation_table[[#This Row],[City tier]]="?","tier - 2",Hospitalisation_table[[#This Row],[City tier]])</f>
        <v>tier - 2</v>
      </c>
      <c r="O1007" t="str">
        <f>IF(Hospitalisation_table[[#This Row],[State ID]]="?","Unknown",Hospitalisation_table[[#This Row],[State ID]])</f>
        <v>R1013</v>
      </c>
      <c r="P1007" s="20" t="str">
        <f>_xlfn.CONCAT(Hospitalisation_table[[#This Row],[date]],"-",Hospitalisation_table[[#This Row],[Month_Updated]],"-",Hospitalisation_table[[#This Row],[Year_Update]])</f>
        <v>10-Jun-2000</v>
      </c>
      <c r="Q1007">
        <f>DATEDIF(Hospitalisation_table[[#This Row],[Date of Birth]],"8-Jun-2023","Y")</f>
        <v>22</v>
      </c>
    </row>
    <row r="1008" spans="1:17" x14ac:dyDescent="0.3">
      <c r="A1008" t="s">
        <v>162</v>
      </c>
      <c r="B1008" t="str">
        <f>IF(Hospitalisation_table[[#This Row],[Customer ID]]="?","UnKnown",Hospitalisation_table[[#This Row],[Customer ID]])</f>
        <v>Id2196</v>
      </c>
      <c r="C1008">
        <v>2000</v>
      </c>
      <c r="D1008" t="s">
        <v>37</v>
      </c>
      <c r="E1008">
        <v>21</v>
      </c>
      <c r="F1008">
        <v>0</v>
      </c>
      <c r="G1008" s="24">
        <v>1682.6</v>
      </c>
      <c r="H1008" t="s">
        <v>11</v>
      </c>
      <c r="I1008" t="s">
        <v>11</v>
      </c>
      <c r="J1008" t="s">
        <v>42</v>
      </c>
      <c r="K1008" t="str">
        <f>IF(Hospitalisation_table[[#This Row],[month]]="?","Sep",Hospitalisation_table[[#This Row],[month]])</f>
        <v>Oct</v>
      </c>
      <c r="L1008">
        <f>IF(Hospitalisation_table[[#This Row],[year]] = "?",ROUNDUP(AVERAGE(Hospitalisation_table[year]),0),Hospitalisation_table[[#This Row],[year]])</f>
        <v>2000</v>
      </c>
      <c r="M1008" t="str">
        <f>IF(Hospitalisation_table[[#This Row],[Hospital tier]]="?","tier - 2",Hospitalisation_table[[#This Row],[Hospital tier]])</f>
        <v>tier - 2</v>
      </c>
      <c r="N1008" t="str">
        <f>IF(Hospitalisation_table[[#This Row],[City tier]]="?","tier - 2",Hospitalisation_table[[#This Row],[City tier]])</f>
        <v>tier - 2</v>
      </c>
      <c r="O1008" t="str">
        <f>IF(Hospitalisation_table[[#This Row],[State ID]]="?","Unknown",Hospitalisation_table[[#This Row],[State ID]])</f>
        <v>R1011</v>
      </c>
      <c r="P1008" s="20" t="str">
        <f>_xlfn.CONCAT(Hospitalisation_table[[#This Row],[date]],"-",Hospitalisation_table[[#This Row],[Month_Updated]],"-",Hospitalisation_table[[#This Row],[Year_Update]])</f>
        <v>21-Oct-2000</v>
      </c>
      <c r="Q1008">
        <f>DATEDIF(Hospitalisation_table[[#This Row],[Date of Birth]],"8-Jun-2023","Y")</f>
        <v>22</v>
      </c>
    </row>
    <row r="1009" spans="1:17" x14ac:dyDescent="0.3">
      <c r="A1009" t="s">
        <v>163</v>
      </c>
      <c r="B1009" t="str">
        <f>IF(Hospitalisation_table[[#This Row],[Customer ID]]="?","UnKnown",Hospitalisation_table[[#This Row],[Customer ID]])</f>
        <v>Id2195</v>
      </c>
      <c r="C1009">
        <v>2004</v>
      </c>
      <c r="D1009" t="s">
        <v>15</v>
      </c>
      <c r="E1009">
        <v>17</v>
      </c>
      <c r="F1009">
        <v>0</v>
      </c>
      <c r="G1009" s="24">
        <v>1694.8</v>
      </c>
      <c r="H1009" t="s">
        <v>11</v>
      </c>
      <c r="I1009" t="s">
        <v>11</v>
      </c>
      <c r="J1009" t="s">
        <v>164</v>
      </c>
      <c r="K1009" t="str">
        <f>IF(Hospitalisation_table[[#This Row],[month]]="?","Sep",Hospitalisation_table[[#This Row],[month]])</f>
        <v>Nov</v>
      </c>
      <c r="L1009">
        <f>IF(Hospitalisation_table[[#This Row],[year]] = "?",ROUNDUP(AVERAGE(Hospitalisation_table[year]),0),Hospitalisation_table[[#This Row],[year]])</f>
        <v>2004</v>
      </c>
      <c r="M1009" t="str">
        <f>IF(Hospitalisation_table[[#This Row],[Hospital tier]]="?","tier - 2",Hospitalisation_table[[#This Row],[Hospital tier]])</f>
        <v>tier - 2</v>
      </c>
      <c r="N1009" t="str">
        <f>IF(Hospitalisation_table[[#This Row],[City tier]]="?","tier - 2",Hospitalisation_table[[#This Row],[City tier]])</f>
        <v>tier - 2</v>
      </c>
      <c r="O1009" t="str">
        <f>IF(Hospitalisation_table[[#This Row],[State ID]]="?","Unknown",Hospitalisation_table[[#This Row],[State ID]])</f>
        <v>R1015</v>
      </c>
      <c r="P1009" s="20" t="str">
        <f>_xlfn.CONCAT(Hospitalisation_table[[#This Row],[date]],"-",Hospitalisation_table[[#This Row],[Month_Updated]],"-",Hospitalisation_table[[#This Row],[Year_Update]])</f>
        <v>17-Nov-2004</v>
      </c>
      <c r="Q1009">
        <f>DATEDIF(Hospitalisation_table[[#This Row],[Date of Birth]],"8-Jun-2023","Y")</f>
        <v>18</v>
      </c>
    </row>
    <row r="1010" spans="1:17" x14ac:dyDescent="0.3">
      <c r="A1010" t="s">
        <v>165</v>
      </c>
      <c r="B1010" t="str">
        <f>IF(Hospitalisation_table[[#This Row],[Customer ID]]="?","UnKnown",Hospitalisation_table[[#This Row],[Customer ID]])</f>
        <v>Id2194</v>
      </c>
      <c r="C1010">
        <v>2004</v>
      </c>
      <c r="D1010" t="s">
        <v>30</v>
      </c>
      <c r="E1010">
        <v>10</v>
      </c>
      <c r="F1010">
        <v>0</v>
      </c>
      <c r="G1010" s="24">
        <v>1702.46</v>
      </c>
      <c r="H1010" t="s">
        <v>11</v>
      </c>
      <c r="I1010" t="s">
        <v>12</v>
      </c>
      <c r="J1010" t="s">
        <v>166</v>
      </c>
      <c r="K1010" t="str">
        <f>IF(Hospitalisation_table[[#This Row],[month]]="?","Sep",Hospitalisation_table[[#This Row],[month]])</f>
        <v>Dec</v>
      </c>
      <c r="L1010">
        <f>IF(Hospitalisation_table[[#This Row],[year]] = "?",ROUNDUP(AVERAGE(Hospitalisation_table[year]),0),Hospitalisation_table[[#This Row],[year]])</f>
        <v>2004</v>
      </c>
      <c r="M1010" t="str">
        <f>IF(Hospitalisation_table[[#This Row],[Hospital tier]]="?","tier - 2",Hospitalisation_table[[#This Row],[Hospital tier]])</f>
        <v>tier - 2</v>
      </c>
      <c r="N1010" t="str">
        <f>IF(Hospitalisation_table[[#This Row],[City tier]]="?","tier - 2",Hospitalisation_table[[#This Row],[City tier]])</f>
        <v>tier - 3</v>
      </c>
      <c r="O1010" t="str">
        <f>IF(Hospitalisation_table[[#This Row],[State ID]]="?","Unknown",Hospitalisation_table[[#This Row],[State ID]])</f>
        <v>R1019</v>
      </c>
      <c r="P1010" s="20" t="str">
        <f>_xlfn.CONCAT(Hospitalisation_table[[#This Row],[date]],"-",Hospitalisation_table[[#This Row],[Month_Updated]],"-",Hospitalisation_table[[#This Row],[Year_Update]])</f>
        <v>10-Dec-2004</v>
      </c>
      <c r="Q1010">
        <f>DATEDIF(Hospitalisation_table[[#This Row],[Date of Birth]],"8-Jun-2023","Y")</f>
        <v>18</v>
      </c>
    </row>
    <row r="1011" spans="1:17" x14ac:dyDescent="0.3">
      <c r="A1011" t="s">
        <v>167</v>
      </c>
      <c r="B1011" t="str">
        <f>IF(Hospitalisation_table[[#This Row],[Customer ID]]="?","UnKnown",Hospitalisation_table[[#This Row],[Customer ID]])</f>
        <v>Id2193</v>
      </c>
      <c r="C1011">
        <v>2004</v>
      </c>
      <c r="D1011" t="s">
        <v>15</v>
      </c>
      <c r="E1011">
        <v>7</v>
      </c>
      <c r="F1011">
        <v>0</v>
      </c>
      <c r="G1011" s="24">
        <v>1704.57</v>
      </c>
      <c r="H1011" t="s">
        <v>11</v>
      </c>
      <c r="I1011" t="s">
        <v>16</v>
      </c>
      <c r="J1011" t="s">
        <v>168</v>
      </c>
      <c r="K1011" t="str">
        <f>IF(Hospitalisation_table[[#This Row],[month]]="?","Sep",Hospitalisation_table[[#This Row],[month]])</f>
        <v>Nov</v>
      </c>
      <c r="L1011">
        <f>IF(Hospitalisation_table[[#This Row],[year]] = "?",ROUNDUP(AVERAGE(Hospitalisation_table[year]),0),Hospitalisation_table[[#This Row],[year]])</f>
        <v>2004</v>
      </c>
      <c r="M1011" t="str">
        <f>IF(Hospitalisation_table[[#This Row],[Hospital tier]]="?","tier - 2",Hospitalisation_table[[#This Row],[Hospital tier]])</f>
        <v>tier - 2</v>
      </c>
      <c r="N1011" t="str">
        <f>IF(Hospitalisation_table[[#This Row],[City tier]]="?","tier - 2",Hospitalisation_table[[#This Row],[City tier]])</f>
        <v>tier - 1</v>
      </c>
      <c r="O1011" t="str">
        <f>IF(Hospitalisation_table[[#This Row],[State ID]]="?","Unknown",Hospitalisation_table[[#This Row],[State ID]])</f>
        <v>R1016</v>
      </c>
      <c r="P1011" s="20" t="str">
        <f>_xlfn.CONCAT(Hospitalisation_table[[#This Row],[date]],"-",Hospitalisation_table[[#This Row],[Month_Updated]],"-",Hospitalisation_table[[#This Row],[Year_Update]])</f>
        <v>7-Nov-2004</v>
      </c>
      <c r="Q1011">
        <f>DATEDIF(Hospitalisation_table[[#This Row],[Date of Birth]],"8-Jun-2023","Y")</f>
        <v>18</v>
      </c>
    </row>
    <row r="1012" spans="1:17" x14ac:dyDescent="0.3">
      <c r="A1012" t="s">
        <v>169</v>
      </c>
      <c r="B1012" t="str">
        <f>IF(Hospitalisation_table[[#This Row],[Customer ID]]="?","UnKnown",Hospitalisation_table[[#This Row],[Customer ID]])</f>
        <v>Id2192</v>
      </c>
      <c r="C1012">
        <v>2004</v>
      </c>
      <c r="D1012" t="s">
        <v>30</v>
      </c>
      <c r="E1012">
        <v>14</v>
      </c>
      <c r="F1012">
        <v>0</v>
      </c>
      <c r="G1012" s="24">
        <v>1704.7</v>
      </c>
      <c r="H1012" t="s">
        <v>11</v>
      </c>
      <c r="I1012" t="s">
        <v>12</v>
      </c>
      <c r="J1012" t="s">
        <v>170</v>
      </c>
      <c r="K1012" t="str">
        <f>IF(Hospitalisation_table[[#This Row],[month]]="?","Sep",Hospitalisation_table[[#This Row],[month]])</f>
        <v>Dec</v>
      </c>
      <c r="L1012">
        <f>IF(Hospitalisation_table[[#This Row],[year]] = "?",ROUNDUP(AVERAGE(Hospitalisation_table[year]),0),Hospitalisation_table[[#This Row],[year]])</f>
        <v>2004</v>
      </c>
      <c r="M1012" t="str">
        <f>IF(Hospitalisation_table[[#This Row],[Hospital tier]]="?","tier - 2",Hospitalisation_table[[#This Row],[Hospital tier]])</f>
        <v>tier - 2</v>
      </c>
      <c r="N1012" t="str">
        <f>IF(Hospitalisation_table[[#This Row],[City tier]]="?","tier - 2",Hospitalisation_table[[#This Row],[City tier]])</f>
        <v>tier - 3</v>
      </c>
      <c r="O1012" t="str">
        <f>IF(Hospitalisation_table[[#This Row],[State ID]]="?","Unknown",Hospitalisation_table[[#This Row],[State ID]])</f>
        <v>R1018</v>
      </c>
      <c r="P1012" s="20" t="str">
        <f>_xlfn.CONCAT(Hospitalisation_table[[#This Row],[date]],"-",Hospitalisation_table[[#This Row],[Month_Updated]],"-",Hospitalisation_table[[#This Row],[Year_Update]])</f>
        <v>14-Dec-2004</v>
      </c>
      <c r="Q1012">
        <f>DATEDIF(Hospitalisation_table[[#This Row],[Date of Birth]],"8-Jun-2023","Y")</f>
        <v>18</v>
      </c>
    </row>
    <row r="1013" spans="1:17" x14ac:dyDescent="0.3">
      <c r="A1013" t="s">
        <v>171</v>
      </c>
      <c r="B1013" t="str">
        <f>IF(Hospitalisation_table[[#This Row],[Customer ID]]="?","UnKnown",Hospitalisation_table[[#This Row],[Customer ID]])</f>
        <v>Id2191</v>
      </c>
      <c r="C1013">
        <v>2004</v>
      </c>
      <c r="D1013" t="s">
        <v>30</v>
      </c>
      <c r="E1013">
        <v>6</v>
      </c>
      <c r="F1013">
        <v>0</v>
      </c>
      <c r="G1013" s="24">
        <v>1705.62</v>
      </c>
      <c r="H1013" t="s">
        <v>11</v>
      </c>
      <c r="I1013" t="s">
        <v>11</v>
      </c>
      <c r="J1013" t="s">
        <v>164</v>
      </c>
      <c r="K1013" t="str">
        <f>IF(Hospitalisation_table[[#This Row],[month]]="?","Sep",Hospitalisation_table[[#This Row],[month]])</f>
        <v>Dec</v>
      </c>
      <c r="L1013">
        <f>IF(Hospitalisation_table[[#This Row],[year]] = "?",ROUNDUP(AVERAGE(Hospitalisation_table[year]),0),Hospitalisation_table[[#This Row],[year]])</f>
        <v>2004</v>
      </c>
      <c r="M1013" t="str">
        <f>IF(Hospitalisation_table[[#This Row],[Hospital tier]]="?","tier - 2",Hospitalisation_table[[#This Row],[Hospital tier]])</f>
        <v>tier - 2</v>
      </c>
      <c r="N1013" t="str">
        <f>IF(Hospitalisation_table[[#This Row],[City tier]]="?","tier - 2",Hospitalisation_table[[#This Row],[City tier]])</f>
        <v>tier - 2</v>
      </c>
      <c r="O1013" t="str">
        <f>IF(Hospitalisation_table[[#This Row],[State ID]]="?","Unknown",Hospitalisation_table[[#This Row],[State ID]])</f>
        <v>R1015</v>
      </c>
      <c r="P1013" s="20" t="str">
        <f>_xlfn.CONCAT(Hospitalisation_table[[#This Row],[date]],"-",Hospitalisation_table[[#This Row],[Month_Updated]],"-",Hospitalisation_table[[#This Row],[Year_Update]])</f>
        <v>6-Dec-2004</v>
      </c>
      <c r="Q1013">
        <f>DATEDIF(Hospitalisation_table[[#This Row],[Date of Birth]],"8-Jun-2023","Y")</f>
        <v>18</v>
      </c>
    </row>
    <row r="1014" spans="1:17" x14ac:dyDescent="0.3">
      <c r="A1014" t="s">
        <v>172</v>
      </c>
      <c r="B1014" t="str">
        <f>IF(Hospitalisation_table[[#This Row],[Customer ID]]="?","UnKnown",Hospitalisation_table[[#This Row],[Customer ID]])</f>
        <v>Id2190</v>
      </c>
      <c r="C1014">
        <v>2004</v>
      </c>
      <c r="D1014" t="s">
        <v>37</v>
      </c>
      <c r="E1014">
        <v>17</v>
      </c>
      <c r="F1014">
        <v>0</v>
      </c>
      <c r="G1014" s="24">
        <v>1708</v>
      </c>
      <c r="H1014" t="s">
        <v>12</v>
      </c>
      <c r="I1014" t="s">
        <v>11</v>
      </c>
      <c r="J1014" t="s">
        <v>168</v>
      </c>
      <c r="K1014" t="str">
        <f>IF(Hospitalisation_table[[#This Row],[month]]="?","Sep",Hospitalisation_table[[#This Row],[month]])</f>
        <v>Oct</v>
      </c>
      <c r="L1014">
        <f>IF(Hospitalisation_table[[#This Row],[year]] = "?",ROUNDUP(AVERAGE(Hospitalisation_table[year]),0),Hospitalisation_table[[#This Row],[year]])</f>
        <v>2004</v>
      </c>
      <c r="M1014" t="str">
        <f>IF(Hospitalisation_table[[#This Row],[Hospital tier]]="?","tier - 2",Hospitalisation_table[[#This Row],[Hospital tier]])</f>
        <v>tier - 3</v>
      </c>
      <c r="N1014" t="str">
        <f>IF(Hospitalisation_table[[#This Row],[City tier]]="?","tier - 2",Hospitalisation_table[[#This Row],[City tier]])</f>
        <v>tier - 2</v>
      </c>
      <c r="O1014" t="str">
        <f>IF(Hospitalisation_table[[#This Row],[State ID]]="?","Unknown",Hospitalisation_table[[#This Row],[State ID]])</f>
        <v>R1016</v>
      </c>
      <c r="P1014" s="20" t="str">
        <f>_xlfn.CONCAT(Hospitalisation_table[[#This Row],[date]],"-",Hospitalisation_table[[#This Row],[Month_Updated]],"-",Hospitalisation_table[[#This Row],[Year_Update]])</f>
        <v>17-Oct-2004</v>
      </c>
      <c r="Q1014">
        <f>DATEDIF(Hospitalisation_table[[#This Row],[Date of Birth]],"8-Jun-2023","Y")</f>
        <v>18</v>
      </c>
    </row>
    <row r="1015" spans="1:17" x14ac:dyDescent="0.3">
      <c r="A1015" t="s">
        <v>2154</v>
      </c>
      <c r="B1015" t="str">
        <f>IF(Hospitalisation_table[[#This Row],[Customer ID]]="?","UnKnown",Hospitalisation_table[[#This Row],[Customer ID]])</f>
        <v>Id219</v>
      </c>
      <c r="C1015">
        <v>1988</v>
      </c>
      <c r="D1015" t="s">
        <v>20</v>
      </c>
      <c r="E1015">
        <v>19</v>
      </c>
      <c r="F1015">
        <v>3</v>
      </c>
      <c r="G1015" s="24">
        <v>35315.96</v>
      </c>
      <c r="H1015" t="s">
        <v>11</v>
      </c>
      <c r="I1015" t="s">
        <v>16</v>
      </c>
      <c r="J1015" t="s">
        <v>42</v>
      </c>
      <c r="K1015" t="str">
        <f>IF(Hospitalisation_table[[#This Row],[month]]="?","Sep",Hospitalisation_table[[#This Row],[month]])</f>
        <v>Sep</v>
      </c>
      <c r="L1015">
        <f>IF(Hospitalisation_table[[#This Row],[year]] = "?",ROUNDUP(AVERAGE(Hospitalisation_table[year]),0),Hospitalisation_table[[#This Row],[year]])</f>
        <v>1988</v>
      </c>
      <c r="M1015" t="str">
        <f>IF(Hospitalisation_table[[#This Row],[Hospital tier]]="?","tier - 2",Hospitalisation_table[[#This Row],[Hospital tier]])</f>
        <v>tier - 2</v>
      </c>
      <c r="N1015" t="str">
        <f>IF(Hospitalisation_table[[#This Row],[City tier]]="?","tier - 2",Hospitalisation_table[[#This Row],[City tier]])</f>
        <v>tier - 1</v>
      </c>
      <c r="O1015" t="str">
        <f>IF(Hospitalisation_table[[#This Row],[State ID]]="?","Unknown",Hospitalisation_table[[#This Row],[State ID]])</f>
        <v>R1011</v>
      </c>
      <c r="P1015" s="20" t="str">
        <f>_xlfn.CONCAT(Hospitalisation_table[[#This Row],[date]],"-",Hospitalisation_table[[#This Row],[Month_Updated]],"-",Hospitalisation_table[[#This Row],[Year_Update]])</f>
        <v>19-Sep-1988</v>
      </c>
      <c r="Q1015">
        <f>DATEDIF(Hospitalisation_table[[#This Row],[Date of Birth]],"8-Jun-2023","Y")</f>
        <v>34</v>
      </c>
    </row>
    <row r="1016" spans="1:17" x14ac:dyDescent="0.3">
      <c r="A1016" t="s">
        <v>173</v>
      </c>
      <c r="B1016" t="str">
        <f>IF(Hospitalisation_table[[#This Row],[Customer ID]]="?","UnKnown",Hospitalisation_table[[#This Row],[Customer ID]])</f>
        <v>Id2189</v>
      </c>
      <c r="C1016">
        <v>2004</v>
      </c>
      <c r="D1016" t="s">
        <v>30</v>
      </c>
      <c r="E1016">
        <v>12</v>
      </c>
      <c r="F1016">
        <v>0</v>
      </c>
      <c r="G1016" s="24">
        <v>1708.93</v>
      </c>
      <c r="H1016" t="s">
        <v>12</v>
      </c>
      <c r="I1016" t="s">
        <v>16</v>
      </c>
      <c r="J1016" t="s">
        <v>166</v>
      </c>
      <c r="K1016" t="str">
        <f>IF(Hospitalisation_table[[#This Row],[month]]="?","Sep",Hospitalisation_table[[#This Row],[month]])</f>
        <v>Dec</v>
      </c>
      <c r="L1016">
        <f>IF(Hospitalisation_table[[#This Row],[year]] = "?",ROUNDUP(AVERAGE(Hospitalisation_table[year]),0),Hospitalisation_table[[#This Row],[year]])</f>
        <v>2004</v>
      </c>
      <c r="M1016" t="str">
        <f>IF(Hospitalisation_table[[#This Row],[Hospital tier]]="?","tier - 2",Hospitalisation_table[[#This Row],[Hospital tier]])</f>
        <v>tier - 3</v>
      </c>
      <c r="N1016" t="str">
        <f>IF(Hospitalisation_table[[#This Row],[City tier]]="?","tier - 2",Hospitalisation_table[[#This Row],[City tier]])</f>
        <v>tier - 1</v>
      </c>
      <c r="O1016" t="str">
        <f>IF(Hospitalisation_table[[#This Row],[State ID]]="?","Unknown",Hospitalisation_table[[#This Row],[State ID]])</f>
        <v>R1019</v>
      </c>
      <c r="P1016" s="20" t="str">
        <f>_xlfn.CONCAT(Hospitalisation_table[[#This Row],[date]],"-",Hospitalisation_table[[#This Row],[Month_Updated]],"-",Hospitalisation_table[[#This Row],[Year_Update]])</f>
        <v>12-Dec-2004</v>
      </c>
      <c r="Q1016">
        <f>DATEDIF(Hospitalisation_table[[#This Row],[Date of Birth]],"8-Jun-2023","Y")</f>
        <v>18</v>
      </c>
    </row>
    <row r="1017" spans="1:17" x14ac:dyDescent="0.3">
      <c r="A1017" t="s">
        <v>174</v>
      </c>
      <c r="B1017" t="str">
        <f>IF(Hospitalisation_table[[#This Row],[Customer ID]]="?","UnKnown",Hospitalisation_table[[#This Row],[Customer ID]])</f>
        <v>Id2188</v>
      </c>
      <c r="C1017">
        <v>2004</v>
      </c>
      <c r="D1017" t="s">
        <v>20</v>
      </c>
      <c r="E1017">
        <v>19</v>
      </c>
      <c r="F1017">
        <v>1</v>
      </c>
      <c r="G1017" s="24">
        <v>1711.03</v>
      </c>
      <c r="H1017" t="s">
        <v>12</v>
      </c>
      <c r="I1017" t="s">
        <v>12</v>
      </c>
      <c r="J1017" t="s">
        <v>13</v>
      </c>
      <c r="K1017" t="str">
        <f>IF(Hospitalisation_table[[#This Row],[month]]="?","Sep",Hospitalisation_table[[#This Row],[month]])</f>
        <v>Sep</v>
      </c>
      <c r="L1017">
        <f>IF(Hospitalisation_table[[#This Row],[year]] = "?",ROUNDUP(AVERAGE(Hospitalisation_table[year]),0),Hospitalisation_table[[#This Row],[year]])</f>
        <v>2004</v>
      </c>
      <c r="M1017" t="str">
        <f>IF(Hospitalisation_table[[#This Row],[Hospital tier]]="?","tier - 2",Hospitalisation_table[[#This Row],[Hospital tier]])</f>
        <v>tier - 3</v>
      </c>
      <c r="N1017" t="str">
        <f>IF(Hospitalisation_table[[#This Row],[City tier]]="?","tier - 2",Hospitalisation_table[[#This Row],[City tier]])</f>
        <v>tier - 3</v>
      </c>
      <c r="O1017" t="str">
        <f>IF(Hospitalisation_table[[#This Row],[State ID]]="?","Unknown",Hospitalisation_table[[#This Row],[State ID]])</f>
        <v>R1013</v>
      </c>
      <c r="P1017" s="20" t="str">
        <f>_xlfn.CONCAT(Hospitalisation_table[[#This Row],[date]],"-",Hospitalisation_table[[#This Row],[Month_Updated]],"-",Hospitalisation_table[[#This Row],[Year_Update]])</f>
        <v>19-Sep-2004</v>
      </c>
      <c r="Q1017">
        <f>DATEDIF(Hospitalisation_table[[#This Row],[Date of Birth]],"8-Jun-2023","Y")</f>
        <v>18</v>
      </c>
    </row>
    <row r="1018" spans="1:17" x14ac:dyDescent="0.3">
      <c r="A1018" t="s">
        <v>175</v>
      </c>
      <c r="B1018" t="str">
        <f>IF(Hospitalisation_table[[#This Row],[Customer ID]]="?","UnKnown",Hospitalisation_table[[#This Row],[Customer ID]])</f>
        <v>Id2187</v>
      </c>
      <c r="C1018">
        <v>2004</v>
      </c>
      <c r="D1018" t="s">
        <v>20</v>
      </c>
      <c r="E1018">
        <v>21</v>
      </c>
      <c r="F1018">
        <v>0</v>
      </c>
      <c r="G1018" s="24">
        <v>1712.23</v>
      </c>
      <c r="H1018" t="s">
        <v>12</v>
      </c>
      <c r="I1018" t="s">
        <v>16</v>
      </c>
      <c r="J1018" t="s">
        <v>168</v>
      </c>
      <c r="K1018" t="str">
        <f>IF(Hospitalisation_table[[#This Row],[month]]="?","Sep",Hospitalisation_table[[#This Row],[month]])</f>
        <v>Sep</v>
      </c>
      <c r="L1018">
        <f>IF(Hospitalisation_table[[#This Row],[year]] = "?",ROUNDUP(AVERAGE(Hospitalisation_table[year]),0),Hospitalisation_table[[#This Row],[year]])</f>
        <v>2004</v>
      </c>
      <c r="M1018" t="str">
        <f>IF(Hospitalisation_table[[#This Row],[Hospital tier]]="?","tier - 2",Hospitalisation_table[[#This Row],[Hospital tier]])</f>
        <v>tier - 3</v>
      </c>
      <c r="N1018" t="str">
        <f>IF(Hospitalisation_table[[#This Row],[City tier]]="?","tier - 2",Hospitalisation_table[[#This Row],[City tier]])</f>
        <v>tier - 1</v>
      </c>
      <c r="O1018" t="str">
        <f>IF(Hospitalisation_table[[#This Row],[State ID]]="?","Unknown",Hospitalisation_table[[#This Row],[State ID]])</f>
        <v>R1016</v>
      </c>
      <c r="P1018" s="20" t="str">
        <f>_xlfn.CONCAT(Hospitalisation_table[[#This Row],[date]],"-",Hospitalisation_table[[#This Row],[Month_Updated]],"-",Hospitalisation_table[[#This Row],[Year_Update]])</f>
        <v>21-Sep-2004</v>
      </c>
      <c r="Q1018">
        <f>DATEDIF(Hospitalisation_table[[#This Row],[Date of Birth]],"8-Jun-2023","Y")</f>
        <v>18</v>
      </c>
    </row>
    <row r="1019" spans="1:17" x14ac:dyDescent="0.3">
      <c r="A1019" t="s">
        <v>176</v>
      </c>
      <c r="B1019" t="str">
        <f>IF(Hospitalisation_table[[#This Row],[Customer ID]]="?","UnKnown",Hospitalisation_table[[#This Row],[Customer ID]])</f>
        <v>Id2186</v>
      </c>
      <c r="C1019">
        <v>2004</v>
      </c>
      <c r="D1019" t="s">
        <v>18</v>
      </c>
      <c r="E1019">
        <v>10</v>
      </c>
      <c r="F1019">
        <v>1</v>
      </c>
      <c r="G1019" s="24">
        <v>1719.44</v>
      </c>
      <c r="H1019" t="s">
        <v>12</v>
      </c>
      <c r="I1019" t="s">
        <v>12</v>
      </c>
      <c r="J1019" t="s">
        <v>13</v>
      </c>
      <c r="K1019" t="str">
        <f>IF(Hospitalisation_table[[#This Row],[month]]="?","Sep",Hospitalisation_table[[#This Row],[month]])</f>
        <v>Jun</v>
      </c>
      <c r="L1019">
        <f>IF(Hospitalisation_table[[#This Row],[year]] = "?",ROUNDUP(AVERAGE(Hospitalisation_table[year]),0),Hospitalisation_table[[#This Row],[year]])</f>
        <v>2004</v>
      </c>
      <c r="M1019" t="str">
        <f>IF(Hospitalisation_table[[#This Row],[Hospital tier]]="?","tier - 2",Hospitalisation_table[[#This Row],[Hospital tier]])</f>
        <v>tier - 3</v>
      </c>
      <c r="N1019" t="str">
        <f>IF(Hospitalisation_table[[#This Row],[City tier]]="?","tier - 2",Hospitalisation_table[[#This Row],[City tier]])</f>
        <v>tier - 3</v>
      </c>
      <c r="O1019" t="str">
        <f>IF(Hospitalisation_table[[#This Row],[State ID]]="?","Unknown",Hospitalisation_table[[#This Row],[State ID]])</f>
        <v>R1013</v>
      </c>
      <c r="P1019" s="20" t="str">
        <f>_xlfn.CONCAT(Hospitalisation_table[[#This Row],[date]],"-",Hospitalisation_table[[#This Row],[Month_Updated]],"-",Hospitalisation_table[[#This Row],[Year_Update]])</f>
        <v>10-Jun-2004</v>
      </c>
      <c r="Q1019">
        <f>DATEDIF(Hospitalisation_table[[#This Row],[Date of Birth]],"8-Jun-2023","Y")</f>
        <v>18</v>
      </c>
    </row>
    <row r="1020" spans="1:17" x14ac:dyDescent="0.3">
      <c r="A1020" t="s">
        <v>177</v>
      </c>
      <c r="B1020" t="str">
        <f>IF(Hospitalisation_table[[#This Row],[Customer ID]]="?","UnKnown",Hospitalisation_table[[#This Row],[Customer ID]])</f>
        <v>Id2185</v>
      </c>
      <c r="C1020">
        <v>2004</v>
      </c>
      <c r="D1020" t="s">
        <v>20</v>
      </c>
      <c r="E1020">
        <v>11</v>
      </c>
      <c r="F1020">
        <v>1</v>
      </c>
      <c r="G1020" s="24">
        <v>1720.35</v>
      </c>
      <c r="H1020" t="s">
        <v>12</v>
      </c>
      <c r="I1020" t="s">
        <v>12</v>
      </c>
      <c r="J1020" t="s">
        <v>13</v>
      </c>
      <c r="K1020" t="str">
        <f>IF(Hospitalisation_table[[#This Row],[month]]="?","Sep",Hospitalisation_table[[#This Row],[month]])</f>
        <v>Sep</v>
      </c>
      <c r="L1020">
        <f>IF(Hospitalisation_table[[#This Row],[year]] = "?",ROUNDUP(AVERAGE(Hospitalisation_table[year]),0),Hospitalisation_table[[#This Row],[year]])</f>
        <v>2004</v>
      </c>
      <c r="M1020" t="str">
        <f>IF(Hospitalisation_table[[#This Row],[Hospital tier]]="?","tier - 2",Hospitalisation_table[[#This Row],[Hospital tier]])</f>
        <v>tier - 3</v>
      </c>
      <c r="N1020" t="str">
        <f>IF(Hospitalisation_table[[#This Row],[City tier]]="?","tier - 2",Hospitalisation_table[[#This Row],[City tier]])</f>
        <v>tier - 3</v>
      </c>
      <c r="O1020" t="str">
        <f>IF(Hospitalisation_table[[#This Row],[State ID]]="?","Unknown",Hospitalisation_table[[#This Row],[State ID]])</f>
        <v>R1013</v>
      </c>
      <c r="P1020" s="20" t="str">
        <f>_xlfn.CONCAT(Hospitalisation_table[[#This Row],[date]],"-",Hospitalisation_table[[#This Row],[Month_Updated]],"-",Hospitalisation_table[[#This Row],[Year_Update]])</f>
        <v>11-Sep-2004</v>
      </c>
      <c r="Q1020">
        <f>DATEDIF(Hospitalisation_table[[#This Row],[Date of Birth]],"8-Jun-2023","Y")</f>
        <v>18</v>
      </c>
    </row>
    <row r="1021" spans="1:17" x14ac:dyDescent="0.3">
      <c r="A1021" t="s">
        <v>178</v>
      </c>
      <c r="B1021" t="str">
        <f>IF(Hospitalisation_table[[#This Row],[Customer ID]]="?","UnKnown",Hospitalisation_table[[#This Row],[Customer ID]])</f>
        <v>Id2184</v>
      </c>
      <c r="C1021">
        <v>2004</v>
      </c>
      <c r="D1021" t="s">
        <v>37</v>
      </c>
      <c r="E1021">
        <v>21</v>
      </c>
      <c r="F1021">
        <v>1</v>
      </c>
      <c r="G1021" s="24">
        <v>1725.55</v>
      </c>
      <c r="H1021" t="s">
        <v>12</v>
      </c>
      <c r="I1021" t="s">
        <v>11</v>
      </c>
      <c r="J1021" t="s">
        <v>13</v>
      </c>
      <c r="K1021" t="str">
        <f>IF(Hospitalisation_table[[#This Row],[month]]="?","Sep",Hospitalisation_table[[#This Row],[month]])</f>
        <v>Oct</v>
      </c>
      <c r="L1021">
        <f>IF(Hospitalisation_table[[#This Row],[year]] = "?",ROUNDUP(AVERAGE(Hospitalisation_table[year]),0),Hospitalisation_table[[#This Row],[year]])</f>
        <v>2004</v>
      </c>
      <c r="M1021" t="str">
        <f>IF(Hospitalisation_table[[#This Row],[Hospital tier]]="?","tier - 2",Hospitalisation_table[[#This Row],[Hospital tier]])</f>
        <v>tier - 3</v>
      </c>
      <c r="N1021" t="str">
        <f>IF(Hospitalisation_table[[#This Row],[City tier]]="?","tier - 2",Hospitalisation_table[[#This Row],[City tier]])</f>
        <v>tier - 2</v>
      </c>
      <c r="O1021" t="str">
        <f>IF(Hospitalisation_table[[#This Row],[State ID]]="?","Unknown",Hospitalisation_table[[#This Row],[State ID]])</f>
        <v>R1013</v>
      </c>
      <c r="P1021" s="20" t="str">
        <f>_xlfn.CONCAT(Hospitalisation_table[[#This Row],[date]],"-",Hospitalisation_table[[#This Row],[Month_Updated]],"-",Hospitalisation_table[[#This Row],[Year_Update]])</f>
        <v>21-Oct-2004</v>
      </c>
      <c r="Q1021">
        <f>DATEDIF(Hospitalisation_table[[#This Row],[Date of Birth]],"8-Jun-2023","Y")</f>
        <v>18</v>
      </c>
    </row>
    <row r="1022" spans="1:17" x14ac:dyDescent="0.3">
      <c r="A1022" t="s">
        <v>179</v>
      </c>
      <c r="B1022" t="str">
        <f>IF(Hospitalisation_table[[#This Row],[Customer ID]]="?","UnKnown",Hospitalisation_table[[#This Row],[Customer ID]])</f>
        <v>Id2183</v>
      </c>
      <c r="C1022">
        <v>2004</v>
      </c>
      <c r="D1022" t="s">
        <v>20</v>
      </c>
      <c r="E1022">
        <v>9</v>
      </c>
      <c r="F1022">
        <v>1</v>
      </c>
      <c r="G1022" s="24">
        <v>1727.54</v>
      </c>
      <c r="H1022" t="s">
        <v>12</v>
      </c>
      <c r="I1022" t="s">
        <v>16</v>
      </c>
      <c r="J1022" t="s">
        <v>13</v>
      </c>
      <c r="K1022" t="str">
        <f>IF(Hospitalisation_table[[#This Row],[month]]="?","Sep",Hospitalisation_table[[#This Row],[month]])</f>
        <v>Sep</v>
      </c>
      <c r="L1022">
        <f>IF(Hospitalisation_table[[#This Row],[year]] = "?",ROUNDUP(AVERAGE(Hospitalisation_table[year]),0),Hospitalisation_table[[#This Row],[year]])</f>
        <v>2004</v>
      </c>
      <c r="M1022" t="str">
        <f>IF(Hospitalisation_table[[#This Row],[Hospital tier]]="?","tier - 2",Hospitalisation_table[[#This Row],[Hospital tier]])</f>
        <v>tier - 3</v>
      </c>
      <c r="N1022" t="str">
        <f>IF(Hospitalisation_table[[#This Row],[City tier]]="?","tier - 2",Hospitalisation_table[[#This Row],[City tier]])</f>
        <v>tier - 1</v>
      </c>
      <c r="O1022" t="str">
        <f>IF(Hospitalisation_table[[#This Row],[State ID]]="?","Unknown",Hospitalisation_table[[#This Row],[State ID]])</f>
        <v>R1013</v>
      </c>
      <c r="P1022" s="20" t="str">
        <f>_xlfn.CONCAT(Hospitalisation_table[[#This Row],[date]],"-",Hospitalisation_table[[#This Row],[Month_Updated]],"-",Hospitalisation_table[[#This Row],[Year_Update]])</f>
        <v>9-Sep-2004</v>
      </c>
      <c r="Q1022">
        <f>DATEDIF(Hospitalisation_table[[#This Row],[Date of Birth]],"8-Jun-2023","Y")</f>
        <v>18</v>
      </c>
    </row>
    <row r="1023" spans="1:17" x14ac:dyDescent="0.3">
      <c r="A1023" t="s">
        <v>180</v>
      </c>
      <c r="B1023" t="str">
        <f>IF(Hospitalisation_table[[#This Row],[Customer ID]]="?","UnKnown",Hospitalisation_table[[#This Row],[Customer ID]])</f>
        <v>Id2182</v>
      </c>
      <c r="C1023">
        <v>2003</v>
      </c>
      <c r="D1023" t="s">
        <v>15</v>
      </c>
      <c r="E1023">
        <v>21</v>
      </c>
      <c r="F1023">
        <v>0</v>
      </c>
      <c r="G1023" s="24">
        <v>1727.79</v>
      </c>
      <c r="H1023" t="s">
        <v>12</v>
      </c>
      <c r="I1023" t="s">
        <v>12</v>
      </c>
      <c r="J1023" t="s">
        <v>42</v>
      </c>
      <c r="K1023" t="str">
        <f>IF(Hospitalisation_table[[#This Row],[month]]="?","Sep",Hospitalisation_table[[#This Row],[month]])</f>
        <v>Nov</v>
      </c>
      <c r="L1023">
        <f>IF(Hospitalisation_table[[#This Row],[year]] = "?",ROUNDUP(AVERAGE(Hospitalisation_table[year]),0),Hospitalisation_table[[#This Row],[year]])</f>
        <v>2003</v>
      </c>
      <c r="M1023" t="str">
        <f>IF(Hospitalisation_table[[#This Row],[Hospital tier]]="?","tier - 2",Hospitalisation_table[[#This Row],[Hospital tier]])</f>
        <v>tier - 3</v>
      </c>
      <c r="N1023" t="str">
        <f>IF(Hospitalisation_table[[#This Row],[City tier]]="?","tier - 2",Hospitalisation_table[[#This Row],[City tier]])</f>
        <v>tier - 3</v>
      </c>
      <c r="O1023" t="str">
        <f>IF(Hospitalisation_table[[#This Row],[State ID]]="?","Unknown",Hospitalisation_table[[#This Row],[State ID]])</f>
        <v>R1011</v>
      </c>
      <c r="P1023" s="20" t="str">
        <f>_xlfn.CONCAT(Hospitalisation_table[[#This Row],[date]],"-",Hospitalisation_table[[#This Row],[Month_Updated]],"-",Hospitalisation_table[[#This Row],[Year_Update]])</f>
        <v>21-Nov-2003</v>
      </c>
      <c r="Q1023">
        <f>DATEDIF(Hospitalisation_table[[#This Row],[Date of Birth]],"8-Jun-2023","Y")</f>
        <v>19</v>
      </c>
    </row>
    <row r="1024" spans="1:17" x14ac:dyDescent="0.3">
      <c r="A1024" t="s">
        <v>181</v>
      </c>
      <c r="B1024" t="str">
        <f>IF(Hospitalisation_table[[#This Row],[Customer ID]]="?","UnKnown",Hospitalisation_table[[#This Row],[Customer ID]])</f>
        <v>Id2181</v>
      </c>
      <c r="C1024">
        <v>2003</v>
      </c>
      <c r="D1024" t="s">
        <v>20</v>
      </c>
      <c r="E1024">
        <v>1</v>
      </c>
      <c r="F1024">
        <v>0</v>
      </c>
      <c r="G1024" s="24">
        <v>1728.9</v>
      </c>
      <c r="H1024" t="s">
        <v>12</v>
      </c>
      <c r="I1024" t="s">
        <v>11</v>
      </c>
      <c r="J1024" t="s">
        <v>42</v>
      </c>
      <c r="K1024" t="str">
        <f>IF(Hospitalisation_table[[#This Row],[month]]="?","Sep",Hospitalisation_table[[#This Row],[month]])</f>
        <v>Sep</v>
      </c>
      <c r="L1024">
        <f>IF(Hospitalisation_table[[#This Row],[year]] = "?",ROUNDUP(AVERAGE(Hospitalisation_table[year]),0),Hospitalisation_table[[#This Row],[year]])</f>
        <v>2003</v>
      </c>
      <c r="M1024" t="str">
        <f>IF(Hospitalisation_table[[#This Row],[Hospital tier]]="?","tier - 2",Hospitalisation_table[[#This Row],[Hospital tier]])</f>
        <v>tier - 3</v>
      </c>
      <c r="N1024" t="str">
        <f>IF(Hospitalisation_table[[#This Row],[City tier]]="?","tier - 2",Hospitalisation_table[[#This Row],[City tier]])</f>
        <v>tier - 2</v>
      </c>
      <c r="O1024" t="str">
        <f>IF(Hospitalisation_table[[#This Row],[State ID]]="?","Unknown",Hospitalisation_table[[#This Row],[State ID]])</f>
        <v>R1011</v>
      </c>
      <c r="P1024" s="20" t="str">
        <f>_xlfn.CONCAT(Hospitalisation_table[[#This Row],[date]],"-",Hospitalisation_table[[#This Row],[Month_Updated]],"-",Hospitalisation_table[[#This Row],[Year_Update]])</f>
        <v>1-Sep-2003</v>
      </c>
      <c r="Q1024">
        <f>DATEDIF(Hospitalisation_table[[#This Row],[Date of Birth]],"8-Jun-2023","Y")</f>
        <v>19</v>
      </c>
    </row>
    <row r="1025" spans="1:17" x14ac:dyDescent="0.3">
      <c r="A1025" t="s">
        <v>182</v>
      </c>
      <c r="B1025" t="str">
        <f>IF(Hospitalisation_table[[#This Row],[Customer ID]]="?","UnKnown",Hospitalisation_table[[#This Row],[Customer ID]])</f>
        <v>Id2180</v>
      </c>
      <c r="C1025">
        <v>2003</v>
      </c>
      <c r="D1025" t="s">
        <v>15</v>
      </c>
      <c r="E1025">
        <v>9</v>
      </c>
      <c r="F1025">
        <v>0</v>
      </c>
      <c r="G1025" s="24">
        <v>1731.68</v>
      </c>
      <c r="H1025" t="s">
        <v>12</v>
      </c>
      <c r="I1025" t="s">
        <v>11</v>
      </c>
      <c r="J1025" t="s">
        <v>42</v>
      </c>
      <c r="K1025" t="str">
        <f>IF(Hospitalisation_table[[#This Row],[month]]="?","Sep",Hospitalisation_table[[#This Row],[month]])</f>
        <v>Nov</v>
      </c>
      <c r="L1025">
        <f>IF(Hospitalisation_table[[#This Row],[year]] = "?",ROUNDUP(AVERAGE(Hospitalisation_table[year]),0),Hospitalisation_table[[#This Row],[year]])</f>
        <v>2003</v>
      </c>
      <c r="M1025" t="str">
        <f>IF(Hospitalisation_table[[#This Row],[Hospital tier]]="?","tier - 2",Hospitalisation_table[[#This Row],[Hospital tier]])</f>
        <v>tier - 3</v>
      </c>
      <c r="N1025" t="str">
        <f>IF(Hospitalisation_table[[#This Row],[City tier]]="?","tier - 2",Hospitalisation_table[[#This Row],[City tier]])</f>
        <v>tier - 2</v>
      </c>
      <c r="O1025" t="str">
        <f>IF(Hospitalisation_table[[#This Row],[State ID]]="?","Unknown",Hospitalisation_table[[#This Row],[State ID]])</f>
        <v>R1011</v>
      </c>
      <c r="P1025" s="20" t="str">
        <f>_xlfn.CONCAT(Hospitalisation_table[[#This Row],[date]],"-",Hospitalisation_table[[#This Row],[Month_Updated]],"-",Hospitalisation_table[[#This Row],[Year_Update]])</f>
        <v>9-Nov-2003</v>
      </c>
      <c r="Q1025">
        <f>DATEDIF(Hospitalisation_table[[#This Row],[Date of Birth]],"8-Jun-2023","Y")</f>
        <v>19</v>
      </c>
    </row>
    <row r="1026" spans="1:17" x14ac:dyDescent="0.3">
      <c r="A1026" t="s">
        <v>2155</v>
      </c>
      <c r="B1026" t="str">
        <f>IF(Hospitalisation_table[[#This Row],[Customer ID]]="?","UnKnown",Hospitalisation_table[[#This Row],[Customer ID]])</f>
        <v>Id218</v>
      </c>
      <c r="C1026">
        <v>1971</v>
      </c>
      <c r="D1026" t="s">
        <v>20</v>
      </c>
      <c r="E1026">
        <v>22</v>
      </c>
      <c r="F1026">
        <v>0</v>
      </c>
      <c r="G1026" s="24">
        <v>35345.730000000003</v>
      </c>
      <c r="H1026" t="s">
        <v>11</v>
      </c>
      <c r="I1026" t="s">
        <v>12</v>
      </c>
      <c r="J1026" t="s">
        <v>42</v>
      </c>
      <c r="K1026" t="str">
        <f>IF(Hospitalisation_table[[#This Row],[month]]="?","Sep",Hospitalisation_table[[#This Row],[month]])</f>
        <v>Sep</v>
      </c>
      <c r="L1026">
        <f>IF(Hospitalisation_table[[#This Row],[year]] = "?",ROUNDUP(AVERAGE(Hospitalisation_table[year]),0),Hospitalisation_table[[#This Row],[year]])</f>
        <v>1971</v>
      </c>
      <c r="M1026" t="str">
        <f>IF(Hospitalisation_table[[#This Row],[Hospital tier]]="?","tier - 2",Hospitalisation_table[[#This Row],[Hospital tier]])</f>
        <v>tier - 2</v>
      </c>
      <c r="N1026" t="str">
        <f>IF(Hospitalisation_table[[#This Row],[City tier]]="?","tier - 2",Hospitalisation_table[[#This Row],[City tier]])</f>
        <v>tier - 3</v>
      </c>
      <c r="O1026" t="str">
        <f>IF(Hospitalisation_table[[#This Row],[State ID]]="?","Unknown",Hospitalisation_table[[#This Row],[State ID]])</f>
        <v>R1011</v>
      </c>
      <c r="P1026" s="20" t="str">
        <f>_xlfn.CONCAT(Hospitalisation_table[[#This Row],[date]],"-",Hospitalisation_table[[#This Row],[Month_Updated]],"-",Hospitalisation_table[[#This Row],[Year_Update]])</f>
        <v>22-Sep-1971</v>
      </c>
      <c r="Q1026">
        <f>DATEDIF(Hospitalisation_table[[#This Row],[Date of Birth]],"8-Jun-2023","Y")</f>
        <v>51</v>
      </c>
    </row>
    <row r="1027" spans="1:17" x14ac:dyDescent="0.3">
      <c r="A1027" t="s">
        <v>183</v>
      </c>
      <c r="B1027" t="str">
        <f>IF(Hospitalisation_table[[#This Row],[Customer ID]]="?","UnKnown",Hospitalisation_table[[#This Row],[Customer ID]])</f>
        <v>Id2179</v>
      </c>
      <c r="C1027">
        <v>2003</v>
      </c>
      <c r="D1027" t="s">
        <v>15</v>
      </c>
      <c r="E1027">
        <v>14</v>
      </c>
      <c r="F1027">
        <v>0</v>
      </c>
      <c r="G1027" s="24">
        <v>1737.38</v>
      </c>
      <c r="H1027" t="s">
        <v>12</v>
      </c>
      <c r="I1027" t="s">
        <v>11</v>
      </c>
      <c r="J1027" t="s">
        <v>42</v>
      </c>
      <c r="K1027" t="str">
        <f>IF(Hospitalisation_table[[#This Row],[month]]="?","Sep",Hospitalisation_table[[#This Row],[month]])</f>
        <v>Nov</v>
      </c>
      <c r="L1027">
        <f>IF(Hospitalisation_table[[#This Row],[year]] = "?",ROUNDUP(AVERAGE(Hospitalisation_table[year]),0),Hospitalisation_table[[#This Row],[year]])</f>
        <v>2003</v>
      </c>
      <c r="M1027" t="str">
        <f>IF(Hospitalisation_table[[#This Row],[Hospital tier]]="?","tier - 2",Hospitalisation_table[[#This Row],[Hospital tier]])</f>
        <v>tier - 3</v>
      </c>
      <c r="N1027" t="str">
        <f>IF(Hospitalisation_table[[#This Row],[City tier]]="?","tier - 2",Hospitalisation_table[[#This Row],[City tier]])</f>
        <v>tier - 2</v>
      </c>
      <c r="O1027" t="str">
        <f>IF(Hospitalisation_table[[#This Row],[State ID]]="?","Unknown",Hospitalisation_table[[#This Row],[State ID]])</f>
        <v>R1011</v>
      </c>
      <c r="P1027" s="20" t="str">
        <f>_xlfn.CONCAT(Hospitalisation_table[[#This Row],[date]],"-",Hospitalisation_table[[#This Row],[Month_Updated]],"-",Hospitalisation_table[[#This Row],[Year_Update]])</f>
        <v>14-Nov-2003</v>
      </c>
      <c r="Q1027">
        <f>DATEDIF(Hospitalisation_table[[#This Row],[Date of Birth]],"8-Jun-2023","Y")</f>
        <v>19</v>
      </c>
    </row>
    <row r="1028" spans="1:17" x14ac:dyDescent="0.3">
      <c r="A1028" t="s">
        <v>184</v>
      </c>
      <c r="B1028" t="str">
        <f>IF(Hospitalisation_table[[#This Row],[Customer ID]]="?","UnKnown",Hospitalisation_table[[#This Row],[Customer ID]])</f>
        <v>Id2178</v>
      </c>
      <c r="C1028">
        <v>2003</v>
      </c>
      <c r="D1028" t="s">
        <v>10</v>
      </c>
      <c r="E1028">
        <v>25</v>
      </c>
      <c r="F1028">
        <v>0</v>
      </c>
      <c r="G1028" s="24">
        <v>1743.21</v>
      </c>
      <c r="H1028" t="s">
        <v>12</v>
      </c>
      <c r="I1028" t="s">
        <v>16</v>
      </c>
      <c r="J1028" t="s">
        <v>42</v>
      </c>
      <c r="K1028" t="str">
        <f>IF(Hospitalisation_table[[#This Row],[month]]="?","Sep",Hospitalisation_table[[#This Row],[month]])</f>
        <v>Jul</v>
      </c>
      <c r="L1028">
        <f>IF(Hospitalisation_table[[#This Row],[year]] = "?",ROUNDUP(AVERAGE(Hospitalisation_table[year]),0),Hospitalisation_table[[#This Row],[year]])</f>
        <v>2003</v>
      </c>
      <c r="M1028" t="str">
        <f>IF(Hospitalisation_table[[#This Row],[Hospital tier]]="?","tier - 2",Hospitalisation_table[[#This Row],[Hospital tier]])</f>
        <v>tier - 3</v>
      </c>
      <c r="N1028" t="str">
        <f>IF(Hospitalisation_table[[#This Row],[City tier]]="?","tier - 2",Hospitalisation_table[[#This Row],[City tier]])</f>
        <v>tier - 1</v>
      </c>
      <c r="O1028" t="str">
        <f>IF(Hospitalisation_table[[#This Row],[State ID]]="?","Unknown",Hospitalisation_table[[#This Row],[State ID]])</f>
        <v>R1011</v>
      </c>
      <c r="P1028" s="20" t="str">
        <f>_xlfn.CONCAT(Hospitalisation_table[[#This Row],[date]],"-",Hospitalisation_table[[#This Row],[Month_Updated]],"-",Hospitalisation_table[[#This Row],[Year_Update]])</f>
        <v>25-Jul-2003</v>
      </c>
      <c r="Q1028">
        <f>DATEDIF(Hospitalisation_table[[#This Row],[Date of Birth]],"8-Jun-2023","Y")</f>
        <v>19</v>
      </c>
    </row>
    <row r="1029" spans="1:17" x14ac:dyDescent="0.3">
      <c r="A1029" t="s">
        <v>185</v>
      </c>
      <c r="B1029" t="str">
        <f>IF(Hospitalisation_table[[#This Row],[Customer ID]]="?","UnKnown",Hospitalisation_table[[#This Row],[Customer ID]])</f>
        <v>Id2177</v>
      </c>
      <c r="C1029">
        <v>2003</v>
      </c>
      <c r="D1029" t="s">
        <v>10</v>
      </c>
      <c r="E1029">
        <v>28</v>
      </c>
      <c r="F1029">
        <v>0</v>
      </c>
      <c r="G1029" s="24">
        <v>1744.47</v>
      </c>
      <c r="H1029" t="s">
        <v>12</v>
      </c>
      <c r="I1029" t="s">
        <v>16</v>
      </c>
      <c r="J1029" t="s">
        <v>42</v>
      </c>
      <c r="K1029" t="str">
        <f>IF(Hospitalisation_table[[#This Row],[month]]="?","Sep",Hospitalisation_table[[#This Row],[month]])</f>
        <v>Jul</v>
      </c>
      <c r="L1029">
        <f>IF(Hospitalisation_table[[#This Row],[year]] = "?",ROUNDUP(AVERAGE(Hospitalisation_table[year]),0),Hospitalisation_table[[#This Row],[year]])</f>
        <v>2003</v>
      </c>
      <c r="M1029" t="str">
        <f>IF(Hospitalisation_table[[#This Row],[Hospital tier]]="?","tier - 2",Hospitalisation_table[[#This Row],[Hospital tier]])</f>
        <v>tier - 3</v>
      </c>
      <c r="N1029" t="str">
        <f>IF(Hospitalisation_table[[#This Row],[City tier]]="?","tier - 2",Hospitalisation_table[[#This Row],[City tier]])</f>
        <v>tier - 1</v>
      </c>
      <c r="O1029" t="str">
        <f>IF(Hospitalisation_table[[#This Row],[State ID]]="?","Unknown",Hospitalisation_table[[#This Row],[State ID]])</f>
        <v>R1011</v>
      </c>
      <c r="P1029" s="20" t="str">
        <f>_xlfn.CONCAT(Hospitalisation_table[[#This Row],[date]],"-",Hospitalisation_table[[#This Row],[Month_Updated]],"-",Hospitalisation_table[[#This Row],[Year_Update]])</f>
        <v>28-Jul-2003</v>
      </c>
      <c r="Q1029">
        <f>DATEDIF(Hospitalisation_table[[#This Row],[Date of Birth]],"8-Jun-2023","Y")</f>
        <v>19</v>
      </c>
    </row>
    <row r="1030" spans="1:17" x14ac:dyDescent="0.3">
      <c r="A1030" t="s">
        <v>186</v>
      </c>
      <c r="B1030" t="str">
        <f>IF(Hospitalisation_table[[#This Row],[Customer ID]]="?","UnKnown",Hospitalisation_table[[#This Row],[Customer ID]])</f>
        <v>Id2176</v>
      </c>
      <c r="C1030">
        <v>2003</v>
      </c>
      <c r="D1030" t="s">
        <v>20</v>
      </c>
      <c r="E1030">
        <v>26</v>
      </c>
      <c r="F1030">
        <v>0</v>
      </c>
      <c r="G1030" s="24">
        <v>1748.77</v>
      </c>
      <c r="H1030" t="s">
        <v>12</v>
      </c>
      <c r="I1030" t="s">
        <v>16</v>
      </c>
      <c r="J1030" t="s">
        <v>42</v>
      </c>
      <c r="K1030" t="str">
        <f>IF(Hospitalisation_table[[#This Row],[month]]="?","Sep",Hospitalisation_table[[#This Row],[month]])</f>
        <v>Sep</v>
      </c>
      <c r="L1030">
        <f>IF(Hospitalisation_table[[#This Row],[year]] = "?",ROUNDUP(AVERAGE(Hospitalisation_table[year]),0),Hospitalisation_table[[#This Row],[year]])</f>
        <v>2003</v>
      </c>
      <c r="M1030" t="str">
        <f>IF(Hospitalisation_table[[#This Row],[Hospital tier]]="?","tier - 2",Hospitalisation_table[[#This Row],[Hospital tier]])</f>
        <v>tier - 3</v>
      </c>
      <c r="N1030" t="str">
        <f>IF(Hospitalisation_table[[#This Row],[City tier]]="?","tier - 2",Hospitalisation_table[[#This Row],[City tier]])</f>
        <v>tier - 1</v>
      </c>
      <c r="O1030" t="str">
        <f>IF(Hospitalisation_table[[#This Row],[State ID]]="?","Unknown",Hospitalisation_table[[#This Row],[State ID]])</f>
        <v>R1011</v>
      </c>
      <c r="P1030" s="20" t="str">
        <f>_xlfn.CONCAT(Hospitalisation_table[[#This Row],[date]],"-",Hospitalisation_table[[#This Row],[Month_Updated]],"-",Hospitalisation_table[[#This Row],[Year_Update]])</f>
        <v>26-Sep-2003</v>
      </c>
      <c r="Q1030">
        <f>DATEDIF(Hospitalisation_table[[#This Row],[Date of Birth]],"8-Jun-2023","Y")</f>
        <v>19</v>
      </c>
    </row>
    <row r="1031" spans="1:17" x14ac:dyDescent="0.3">
      <c r="A1031" t="s">
        <v>187</v>
      </c>
      <c r="B1031" t="str">
        <f>IF(Hospitalisation_table[[#This Row],[Customer ID]]="?","UnKnown",Hospitalisation_table[[#This Row],[Customer ID]])</f>
        <v>Id2175</v>
      </c>
      <c r="C1031">
        <v>1998</v>
      </c>
      <c r="D1031" t="s">
        <v>37</v>
      </c>
      <c r="E1031">
        <v>7</v>
      </c>
      <c r="F1031">
        <v>0</v>
      </c>
      <c r="G1031" s="24">
        <v>1756.6</v>
      </c>
      <c r="H1031" t="s">
        <v>12</v>
      </c>
      <c r="I1031" t="s">
        <v>12</v>
      </c>
      <c r="J1031" t="s">
        <v>13</v>
      </c>
      <c r="K1031" t="str">
        <f>IF(Hospitalisation_table[[#This Row],[month]]="?","Sep",Hospitalisation_table[[#This Row],[month]])</f>
        <v>Oct</v>
      </c>
      <c r="L1031">
        <f>IF(Hospitalisation_table[[#This Row],[year]] = "?",ROUNDUP(AVERAGE(Hospitalisation_table[year]),0),Hospitalisation_table[[#This Row],[year]])</f>
        <v>1998</v>
      </c>
      <c r="M1031" t="str">
        <f>IF(Hospitalisation_table[[#This Row],[Hospital tier]]="?","tier - 2",Hospitalisation_table[[#This Row],[Hospital tier]])</f>
        <v>tier - 3</v>
      </c>
      <c r="N1031" t="str">
        <f>IF(Hospitalisation_table[[#This Row],[City tier]]="?","tier - 2",Hospitalisation_table[[#This Row],[City tier]])</f>
        <v>tier - 3</v>
      </c>
      <c r="O1031" t="str">
        <f>IF(Hospitalisation_table[[#This Row],[State ID]]="?","Unknown",Hospitalisation_table[[#This Row],[State ID]])</f>
        <v>R1013</v>
      </c>
      <c r="P1031" s="20" t="str">
        <f>_xlfn.CONCAT(Hospitalisation_table[[#This Row],[date]],"-",Hospitalisation_table[[#This Row],[Month_Updated]],"-",Hospitalisation_table[[#This Row],[Year_Update]])</f>
        <v>7-Oct-1998</v>
      </c>
      <c r="Q1031">
        <f>DATEDIF(Hospitalisation_table[[#This Row],[Date of Birth]],"8-Jun-2023","Y")</f>
        <v>24</v>
      </c>
    </row>
    <row r="1032" spans="1:17" x14ac:dyDescent="0.3">
      <c r="A1032" t="s">
        <v>188</v>
      </c>
      <c r="B1032" t="str">
        <f>IF(Hospitalisation_table[[#This Row],[Customer ID]]="?","UnKnown",Hospitalisation_table[[#This Row],[Customer ID]])</f>
        <v>Id2174</v>
      </c>
      <c r="C1032">
        <v>2003</v>
      </c>
      <c r="D1032" t="s">
        <v>15</v>
      </c>
      <c r="E1032">
        <v>19</v>
      </c>
      <c r="F1032">
        <v>0</v>
      </c>
      <c r="G1032" s="24">
        <v>1759.34</v>
      </c>
      <c r="H1032" t="s">
        <v>12</v>
      </c>
      <c r="I1032" t="s">
        <v>16</v>
      </c>
      <c r="J1032" t="s">
        <v>42</v>
      </c>
      <c r="K1032" t="str">
        <f>IF(Hospitalisation_table[[#This Row],[month]]="?","Sep",Hospitalisation_table[[#This Row],[month]])</f>
        <v>Nov</v>
      </c>
      <c r="L1032">
        <f>IF(Hospitalisation_table[[#This Row],[year]] = "?",ROUNDUP(AVERAGE(Hospitalisation_table[year]),0),Hospitalisation_table[[#This Row],[year]])</f>
        <v>2003</v>
      </c>
      <c r="M1032" t="str">
        <f>IF(Hospitalisation_table[[#This Row],[Hospital tier]]="?","tier - 2",Hospitalisation_table[[#This Row],[Hospital tier]])</f>
        <v>tier - 3</v>
      </c>
      <c r="N1032" t="str">
        <f>IF(Hospitalisation_table[[#This Row],[City tier]]="?","tier - 2",Hospitalisation_table[[#This Row],[City tier]])</f>
        <v>tier - 1</v>
      </c>
      <c r="O1032" t="str">
        <f>IF(Hospitalisation_table[[#This Row],[State ID]]="?","Unknown",Hospitalisation_table[[#This Row],[State ID]])</f>
        <v>R1011</v>
      </c>
      <c r="P1032" s="20" t="str">
        <f>_xlfn.CONCAT(Hospitalisation_table[[#This Row],[date]],"-",Hospitalisation_table[[#This Row],[Month_Updated]],"-",Hospitalisation_table[[#This Row],[Year_Update]])</f>
        <v>19-Nov-2003</v>
      </c>
      <c r="Q1032">
        <f>DATEDIF(Hospitalisation_table[[#This Row],[Date of Birth]],"8-Jun-2023","Y")</f>
        <v>19</v>
      </c>
    </row>
    <row r="1033" spans="1:17" x14ac:dyDescent="0.3">
      <c r="A1033" t="s">
        <v>189</v>
      </c>
      <c r="B1033" t="str">
        <f>IF(Hospitalisation_table[[#This Row],[Customer ID]]="?","UnKnown",Hospitalisation_table[[#This Row],[Customer ID]])</f>
        <v>Id2173</v>
      </c>
      <c r="C1033">
        <v>2002</v>
      </c>
      <c r="D1033" t="s">
        <v>30</v>
      </c>
      <c r="E1033">
        <v>13</v>
      </c>
      <c r="F1033">
        <v>0</v>
      </c>
      <c r="G1033" s="24">
        <v>1769.53</v>
      </c>
      <c r="H1033" t="s">
        <v>12</v>
      </c>
      <c r="I1033" t="s">
        <v>12</v>
      </c>
      <c r="J1033" t="s">
        <v>23</v>
      </c>
      <c r="K1033" t="str">
        <f>IF(Hospitalisation_table[[#This Row],[month]]="?","Sep",Hospitalisation_table[[#This Row],[month]])</f>
        <v>Dec</v>
      </c>
      <c r="L1033">
        <f>IF(Hospitalisation_table[[#This Row],[year]] = "?",ROUNDUP(AVERAGE(Hospitalisation_table[year]),0),Hospitalisation_table[[#This Row],[year]])</f>
        <v>2002</v>
      </c>
      <c r="M1033" t="str">
        <f>IF(Hospitalisation_table[[#This Row],[Hospital tier]]="?","tier - 2",Hospitalisation_table[[#This Row],[Hospital tier]])</f>
        <v>tier - 3</v>
      </c>
      <c r="N1033" t="str">
        <f>IF(Hospitalisation_table[[#This Row],[City tier]]="?","tier - 2",Hospitalisation_table[[#This Row],[City tier]])</f>
        <v>tier - 3</v>
      </c>
      <c r="O1033" t="str">
        <f>IF(Hospitalisation_table[[#This Row],[State ID]]="?","Unknown",Hospitalisation_table[[#This Row],[State ID]])</f>
        <v>R1012</v>
      </c>
      <c r="P1033" s="20" t="str">
        <f>_xlfn.CONCAT(Hospitalisation_table[[#This Row],[date]],"-",Hospitalisation_table[[#This Row],[Month_Updated]],"-",Hospitalisation_table[[#This Row],[Year_Update]])</f>
        <v>13-Dec-2002</v>
      </c>
      <c r="Q1033">
        <f>DATEDIF(Hospitalisation_table[[#This Row],[Date of Birth]],"8-Jun-2023","Y")</f>
        <v>20</v>
      </c>
    </row>
    <row r="1034" spans="1:17" x14ac:dyDescent="0.3">
      <c r="A1034" t="s">
        <v>190</v>
      </c>
      <c r="B1034" t="str">
        <f>IF(Hospitalisation_table[[#This Row],[Customer ID]]="?","UnKnown",Hospitalisation_table[[#This Row],[Customer ID]])</f>
        <v>Id2172</v>
      </c>
      <c r="C1034">
        <v>1999</v>
      </c>
      <c r="D1034" t="s">
        <v>20</v>
      </c>
      <c r="E1034">
        <v>25</v>
      </c>
      <c r="F1034">
        <v>0</v>
      </c>
      <c r="G1034" s="24">
        <v>1815.88</v>
      </c>
      <c r="H1034" t="s">
        <v>12</v>
      </c>
      <c r="I1034" t="s">
        <v>12</v>
      </c>
      <c r="J1034" t="s">
        <v>13</v>
      </c>
      <c r="K1034" t="str">
        <f>IF(Hospitalisation_table[[#This Row],[month]]="?","Sep",Hospitalisation_table[[#This Row],[month]])</f>
        <v>Sep</v>
      </c>
      <c r="L1034">
        <f>IF(Hospitalisation_table[[#This Row],[year]] = "?",ROUNDUP(AVERAGE(Hospitalisation_table[year]),0),Hospitalisation_table[[#This Row],[year]])</f>
        <v>1999</v>
      </c>
      <c r="M1034" t="str">
        <f>IF(Hospitalisation_table[[#This Row],[Hospital tier]]="?","tier - 2",Hospitalisation_table[[#This Row],[Hospital tier]])</f>
        <v>tier - 3</v>
      </c>
      <c r="N1034" t="str">
        <f>IF(Hospitalisation_table[[#This Row],[City tier]]="?","tier - 2",Hospitalisation_table[[#This Row],[City tier]])</f>
        <v>tier - 3</v>
      </c>
      <c r="O1034" t="str">
        <f>IF(Hospitalisation_table[[#This Row],[State ID]]="?","Unknown",Hospitalisation_table[[#This Row],[State ID]])</f>
        <v>R1013</v>
      </c>
      <c r="P1034" s="20" t="str">
        <f>_xlfn.CONCAT(Hospitalisation_table[[#This Row],[date]],"-",Hospitalisation_table[[#This Row],[Month_Updated]],"-",Hospitalisation_table[[#This Row],[Year_Update]])</f>
        <v>25-Sep-1999</v>
      </c>
      <c r="Q1034">
        <f>DATEDIF(Hospitalisation_table[[#This Row],[Date of Birth]],"8-Jun-2023","Y")</f>
        <v>23</v>
      </c>
    </row>
    <row r="1035" spans="1:17" x14ac:dyDescent="0.3">
      <c r="A1035" t="s">
        <v>191</v>
      </c>
      <c r="B1035" t="str">
        <f>IF(Hospitalisation_table[[#This Row],[Customer ID]]="?","UnKnown",Hospitalisation_table[[#This Row],[Customer ID]])</f>
        <v>Id2171</v>
      </c>
      <c r="C1035">
        <v>2004</v>
      </c>
      <c r="D1035" t="s">
        <v>35</v>
      </c>
      <c r="E1035">
        <v>19</v>
      </c>
      <c r="F1035">
        <v>0</v>
      </c>
      <c r="G1035" s="24">
        <v>1822.54</v>
      </c>
      <c r="H1035" t="s">
        <v>12</v>
      </c>
      <c r="I1035" t="s">
        <v>16</v>
      </c>
      <c r="J1035" t="s">
        <v>23</v>
      </c>
      <c r="K1035" t="str">
        <f>IF(Hospitalisation_table[[#This Row],[month]]="?","Sep",Hospitalisation_table[[#This Row],[month]])</f>
        <v>Aug</v>
      </c>
      <c r="L1035">
        <f>IF(Hospitalisation_table[[#This Row],[year]] = "?",ROUNDUP(AVERAGE(Hospitalisation_table[year]),0),Hospitalisation_table[[#This Row],[year]])</f>
        <v>2004</v>
      </c>
      <c r="M1035" t="str">
        <f>IF(Hospitalisation_table[[#This Row],[Hospital tier]]="?","tier - 2",Hospitalisation_table[[#This Row],[Hospital tier]])</f>
        <v>tier - 3</v>
      </c>
      <c r="N1035" t="str">
        <f>IF(Hospitalisation_table[[#This Row],[City tier]]="?","tier - 2",Hospitalisation_table[[#This Row],[City tier]])</f>
        <v>tier - 1</v>
      </c>
      <c r="O1035" t="str">
        <f>IF(Hospitalisation_table[[#This Row],[State ID]]="?","Unknown",Hospitalisation_table[[#This Row],[State ID]])</f>
        <v>R1012</v>
      </c>
      <c r="P1035" s="20" t="str">
        <f>_xlfn.CONCAT(Hospitalisation_table[[#This Row],[date]],"-",Hospitalisation_table[[#This Row],[Month_Updated]],"-",Hospitalisation_table[[#This Row],[Year_Update]])</f>
        <v>19-Aug-2004</v>
      </c>
      <c r="Q1035">
        <f>DATEDIF(Hospitalisation_table[[#This Row],[Date of Birth]],"8-Jun-2023","Y")</f>
        <v>18</v>
      </c>
    </row>
    <row r="1036" spans="1:17" x14ac:dyDescent="0.3">
      <c r="A1036" t="s">
        <v>192</v>
      </c>
      <c r="B1036" t="str">
        <f>IF(Hospitalisation_table[[#This Row],[Customer ID]]="?","UnKnown",Hospitalisation_table[[#This Row],[Customer ID]])</f>
        <v>Id2170</v>
      </c>
      <c r="C1036">
        <v>1999</v>
      </c>
      <c r="D1036" t="s">
        <v>15</v>
      </c>
      <c r="E1036">
        <v>17</v>
      </c>
      <c r="F1036">
        <v>0</v>
      </c>
      <c r="G1036" s="24">
        <v>1824.29</v>
      </c>
      <c r="H1036" t="s">
        <v>12</v>
      </c>
      <c r="I1036" t="s">
        <v>12</v>
      </c>
      <c r="J1036" t="s">
        <v>13</v>
      </c>
      <c r="K1036" t="str">
        <f>IF(Hospitalisation_table[[#This Row],[month]]="?","Sep",Hospitalisation_table[[#This Row],[month]])</f>
        <v>Nov</v>
      </c>
      <c r="L1036">
        <f>IF(Hospitalisation_table[[#This Row],[year]] = "?",ROUNDUP(AVERAGE(Hospitalisation_table[year]),0),Hospitalisation_table[[#This Row],[year]])</f>
        <v>1999</v>
      </c>
      <c r="M1036" t="str">
        <f>IF(Hospitalisation_table[[#This Row],[Hospital tier]]="?","tier - 2",Hospitalisation_table[[#This Row],[Hospital tier]])</f>
        <v>tier - 3</v>
      </c>
      <c r="N1036" t="str">
        <f>IF(Hospitalisation_table[[#This Row],[City tier]]="?","tier - 2",Hospitalisation_table[[#This Row],[City tier]])</f>
        <v>tier - 3</v>
      </c>
      <c r="O1036" t="str">
        <f>IF(Hospitalisation_table[[#This Row],[State ID]]="?","Unknown",Hospitalisation_table[[#This Row],[State ID]])</f>
        <v>R1013</v>
      </c>
      <c r="P1036" s="20" t="str">
        <f>_xlfn.CONCAT(Hospitalisation_table[[#This Row],[date]],"-",Hospitalisation_table[[#This Row],[Month_Updated]],"-",Hospitalisation_table[[#This Row],[Year_Update]])</f>
        <v>17-Nov-1999</v>
      </c>
      <c r="Q1036">
        <f>DATEDIF(Hospitalisation_table[[#This Row],[Date of Birth]],"8-Jun-2023","Y")</f>
        <v>23</v>
      </c>
    </row>
    <row r="1037" spans="1:17" x14ac:dyDescent="0.3">
      <c r="A1037" t="s">
        <v>2156</v>
      </c>
      <c r="B1037" t="str">
        <f>IF(Hospitalisation_table[[#This Row],[Customer ID]]="?","UnKnown",Hospitalisation_table[[#This Row],[Customer ID]])</f>
        <v>Id217</v>
      </c>
      <c r="C1037">
        <v>1988</v>
      </c>
      <c r="D1037" t="s">
        <v>15</v>
      </c>
      <c r="E1037">
        <v>20</v>
      </c>
      <c r="F1037">
        <v>0</v>
      </c>
      <c r="G1037" s="24">
        <v>35491.64</v>
      </c>
      <c r="H1037" t="s">
        <v>16</v>
      </c>
      <c r="I1037" t="s">
        <v>11</v>
      </c>
      <c r="J1037" t="s">
        <v>42</v>
      </c>
      <c r="K1037" t="str">
        <f>IF(Hospitalisation_table[[#This Row],[month]]="?","Sep",Hospitalisation_table[[#This Row],[month]])</f>
        <v>Nov</v>
      </c>
      <c r="L1037">
        <f>IF(Hospitalisation_table[[#This Row],[year]] = "?",ROUNDUP(AVERAGE(Hospitalisation_table[year]),0),Hospitalisation_table[[#This Row],[year]])</f>
        <v>1988</v>
      </c>
      <c r="M1037" t="str">
        <f>IF(Hospitalisation_table[[#This Row],[Hospital tier]]="?","tier - 2",Hospitalisation_table[[#This Row],[Hospital tier]])</f>
        <v>tier - 1</v>
      </c>
      <c r="N1037" t="str">
        <f>IF(Hospitalisation_table[[#This Row],[City tier]]="?","tier - 2",Hospitalisation_table[[#This Row],[City tier]])</f>
        <v>tier - 2</v>
      </c>
      <c r="O1037" t="str">
        <f>IF(Hospitalisation_table[[#This Row],[State ID]]="?","Unknown",Hospitalisation_table[[#This Row],[State ID]])</f>
        <v>R1011</v>
      </c>
      <c r="P1037" s="20" t="str">
        <f>_xlfn.CONCAT(Hospitalisation_table[[#This Row],[date]],"-",Hospitalisation_table[[#This Row],[Month_Updated]],"-",Hospitalisation_table[[#This Row],[Year_Update]])</f>
        <v>20-Nov-1988</v>
      </c>
      <c r="Q1037">
        <f>DATEDIF(Hospitalisation_table[[#This Row],[Date of Birth]],"8-Jun-2023","Y")</f>
        <v>34</v>
      </c>
    </row>
    <row r="1038" spans="1:17" x14ac:dyDescent="0.3">
      <c r="A1038" t="s">
        <v>193</v>
      </c>
      <c r="B1038" t="str">
        <f>IF(Hospitalisation_table[[#This Row],[Customer ID]]="?","UnKnown",Hospitalisation_table[[#This Row],[Customer ID]])</f>
        <v>Id2169</v>
      </c>
      <c r="C1038">
        <v>1999</v>
      </c>
      <c r="D1038" t="s">
        <v>37</v>
      </c>
      <c r="E1038">
        <v>1</v>
      </c>
      <c r="F1038">
        <v>0</v>
      </c>
      <c r="G1038" s="24">
        <v>1826.84</v>
      </c>
      <c r="H1038" t="s">
        <v>12</v>
      </c>
      <c r="I1038" t="s">
        <v>11</v>
      </c>
      <c r="J1038" t="s">
        <v>42</v>
      </c>
      <c r="K1038" t="str">
        <f>IF(Hospitalisation_table[[#This Row],[month]]="?","Sep",Hospitalisation_table[[#This Row],[month]])</f>
        <v>Oct</v>
      </c>
      <c r="L1038">
        <f>IF(Hospitalisation_table[[#This Row],[year]] = "?",ROUNDUP(AVERAGE(Hospitalisation_table[year]),0),Hospitalisation_table[[#This Row],[year]])</f>
        <v>1999</v>
      </c>
      <c r="M1038" t="str">
        <f>IF(Hospitalisation_table[[#This Row],[Hospital tier]]="?","tier - 2",Hospitalisation_table[[#This Row],[Hospital tier]])</f>
        <v>tier - 3</v>
      </c>
      <c r="N1038" t="str">
        <f>IF(Hospitalisation_table[[#This Row],[City tier]]="?","tier - 2",Hospitalisation_table[[#This Row],[City tier]])</f>
        <v>tier - 2</v>
      </c>
      <c r="O1038" t="str">
        <f>IF(Hospitalisation_table[[#This Row],[State ID]]="?","Unknown",Hospitalisation_table[[#This Row],[State ID]])</f>
        <v>R1011</v>
      </c>
      <c r="P1038" s="20" t="str">
        <f>_xlfn.CONCAT(Hospitalisation_table[[#This Row],[date]],"-",Hospitalisation_table[[#This Row],[Month_Updated]],"-",Hospitalisation_table[[#This Row],[Year_Update]])</f>
        <v>1-Oct-1999</v>
      </c>
      <c r="Q1038">
        <f>DATEDIF(Hospitalisation_table[[#This Row],[Date of Birth]],"8-Jun-2023","Y")</f>
        <v>23</v>
      </c>
    </row>
    <row r="1039" spans="1:17" x14ac:dyDescent="0.3">
      <c r="A1039" t="s">
        <v>194</v>
      </c>
      <c r="B1039" t="str">
        <f>IF(Hospitalisation_table[[#This Row],[Customer ID]]="?","UnKnown",Hospitalisation_table[[#This Row],[Customer ID]])</f>
        <v>Id2168</v>
      </c>
      <c r="C1039">
        <v>2003</v>
      </c>
      <c r="D1039" t="s">
        <v>35</v>
      </c>
      <c r="E1039">
        <v>11</v>
      </c>
      <c r="F1039">
        <v>1</v>
      </c>
      <c r="G1039" s="24">
        <v>1832.09</v>
      </c>
      <c r="H1039" t="s">
        <v>12</v>
      </c>
      <c r="I1039" t="s">
        <v>12</v>
      </c>
      <c r="J1039" t="s">
        <v>42</v>
      </c>
      <c r="K1039" t="str">
        <f>IF(Hospitalisation_table[[#This Row],[month]]="?","Sep",Hospitalisation_table[[#This Row],[month]])</f>
        <v>Aug</v>
      </c>
      <c r="L1039">
        <f>IF(Hospitalisation_table[[#This Row],[year]] = "?",ROUNDUP(AVERAGE(Hospitalisation_table[year]),0),Hospitalisation_table[[#This Row],[year]])</f>
        <v>2003</v>
      </c>
      <c r="M1039" t="str">
        <f>IF(Hospitalisation_table[[#This Row],[Hospital tier]]="?","tier - 2",Hospitalisation_table[[#This Row],[Hospital tier]])</f>
        <v>tier - 3</v>
      </c>
      <c r="N1039" t="str">
        <f>IF(Hospitalisation_table[[#This Row],[City tier]]="?","tier - 2",Hospitalisation_table[[#This Row],[City tier]])</f>
        <v>tier - 3</v>
      </c>
      <c r="O1039" t="str">
        <f>IF(Hospitalisation_table[[#This Row],[State ID]]="?","Unknown",Hospitalisation_table[[#This Row],[State ID]])</f>
        <v>R1011</v>
      </c>
      <c r="P1039" s="20" t="str">
        <f>_xlfn.CONCAT(Hospitalisation_table[[#This Row],[date]],"-",Hospitalisation_table[[#This Row],[Month_Updated]],"-",Hospitalisation_table[[#This Row],[Year_Update]])</f>
        <v>11-Aug-2003</v>
      </c>
      <c r="Q1039">
        <f>DATEDIF(Hospitalisation_table[[#This Row],[Date of Birth]],"8-Jun-2023","Y")</f>
        <v>19</v>
      </c>
    </row>
    <row r="1040" spans="1:17" x14ac:dyDescent="0.3">
      <c r="A1040" t="s">
        <v>195</v>
      </c>
      <c r="B1040" t="str">
        <f>IF(Hospitalisation_table[[#This Row],[Customer ID]]="?","UnKnown",Hospitalisation_table[[#This Row],[Customer ID]])</f>
        <v>Id2167</v>
      </c>
      <c r="C1040">
        <v>2003</v>
      </c>
      <c r="D1040" t="s">
        <v>35</v>
      </c>
      <c r="E1040">
        <v>4</v>
      </c>
      <c r="F1040">
        <v>1</v>
      </c>
      <c r="G1040" s="24">
        <v>1837.24</v>
      </c>
      <c r="H1040" t="s">
        <v>12</v>
      </c>
      <c r="I1040" t="s">
        <v>11</v>
      </c>
      <c r="J1040" t="s">
        <v>42</v>
      </c>
      <c r="K1040" t="str">
        <f>IF(Hospitalisation_table[[#This Row],[month]]="?","Sep",Hospitalisation_table[[#This Row],[month]])</f>
        <v>Aug</v>
      </c>
      <c r="L1040">
        <f>IF(Hospitalisation_table[[#This Row],[year]] = "?",ROUNDUP(AVERAGE(Hospitalisation_table[year]),0),Hospitalisation_table[[#This Row],[year]])</f>
        <v>2003</v>
      </c>
      <c r="M1040" t="str">
        <f>IF(Hospitalisation_table[[#This Row],[Hospital tier]]="?","tier - 2",Hospitalisation_table[[#This Row],[Hospital tier]])</f>
        <v>tier - 3</v>
      </c>
      <c r="N1040" t="str">
        <f>IF(Hospitalisation_table[[#This Row],[City tier]]="?","tier - 2",Hospitalisation_table[[#This Row],[City tier]])</f>
        <v>tier - 2</v>
      </c>
      <c r="O1040" t="str">
        <f>IF(Hospitalisation_table[[#This Row],[State ID]]="?","Unknown",Hospitalisation_table[[#This Row],[State ID]])</f>
        <v>R1011</v>
      </c>
      <c r="P1040" s="20" t="str">
        <f>_xlfn.CONCAT(Hospitalisation_table[[#This Row],[date]],"-",Hospitalisation_table[[#This Row],[Month_Updated]],"-",Hospitalisation_table[[#This Row],[Year_Update]])</f>
        <v>4-Aug-2003</v>
      </c>
      <c r="Q1040">
        <f>DATEDIF(Hospitalisation_table[[#This Row],[Date of Birth]],"8-Jun-2023","Y")</f>
        <v>19</v>
      </c>
    </row>
    <row r="1041" spans="1:17" x14ac:dyDescent="0.3">
      <c r="A1041" t="s">
        <v>196</v>
      </c>
      <c r="B1041" t="str">
        <f>IF(Hospitalisation_table[[#This Row],[Customer ID]]="?","UnKnown",Hospitalisation_table[[#This Row],[Customer ID]])</f>
        <v>Id2166</v>
      </c>
      <c r="C1041">
        <v>1999</v>
      </c>
      <c r="D1041" t="s">
        <v>30</v>
      </c>
      <c r="E1041">
        <v>12</v>
      </c>
      <c r="F1041">
        <v>0</v>
      </c>
      <c r="G1041" s="24">
        <v>1837.28</v>
      </c>
      <c r="H1041" t="s">
        <v>12</v>
      </c>
      <c r="I1041" t="s">
        <v>11</v>
      </c>
      <c r="J1041" t="s">
        <v>13</v>
      </c>
      <c r="K1041" t="str">
        <f>IF(Hospitalisation_table[[#This Row],[month]]="?","Sep",Hospitalisation_table[[#This Row],[month]])</f>
        <v>Dec</v>
      </c>
      <c r="L1041">
        <f>IF(Hospitalisation_table[[#This Row],[year]] = "?",ROUNDUP(AVERAGE(Hospitalisation_table[year]),0),Hospitalisation_table[[#This Row],[year]])</f>
        <v>1999</v>
      </c>
      <c r="M1041" t="str">
        <f>IF(Hospitalisation_table[[#This Row],[Hospital tier]]="?","tier - 2",Hospitalisation_table[[#This Row],[Hospital tier]])</f>
        <v>tier - 3</v>
      </c>
      <c r="N1041" t="str">
        <f>IF(Hospitalisation_table[[#This Row],[City tier]]="?","tier - 2",Hospitalisation_table[[#This Row],[City tier]])</f>
        <v>tier - 2</v>
      </c>
      <c r="O1041" t="str">
        <f>IF(Hospitalisation_table[[#This Row],[State ID]]="?","Unknown",Hospitalisation_table[[#This Row],[State ID]])</f>
        <v>R1013</v>
      </c>
      <c r="P1041" s="20" t="str">
        <f>_xlfn.CONCAT(Hospitalisation_table[[#This Row],[date]],"-",Hospitalisation_table[[#This Row],[Month_Updated]],"-",Hospitalisation_table[[#This Row],[Year_Update]])</f>
        <v>12-Dec-1999</v>
      </c>
      <c r="Q1041">
        <f>DATEDIF(Hospitalisation_table[[#This Row],[Date of Birth]],"8-Jun-2023","Y")</f>
        <v>23</v>
      </c>
    </row>
    <row r="1042" spans="1:17" x14ac:dyDescent="0.3">
      <c r="A1042" t="s">
        <v>197</v>
      </c>
      <c r="B1042" t="str">
        <f>IF(Hospitalisation_table[[#This Row],[Customer ID]]="?","UnKnown",Hospitalisation_table[[#This Row],[Customer ID]])</f>
        <v>Id2165</v>
      </c>
      <c r="C1042">
        <v>2003</v>
      </c>
      <c r="D1042" t="s">
        <v>10</v>
      </c>
      <c r="E1042">
        <v>20</v>
      </c>
      <c r="F1042">
        <v>1</v>
      </c>
      <c r="G1042" s="24">
        <v>1842.52</v>
      </c>
      <c r="H1042" t="s">
        <v>12</v>
      </c>
      <c r="I1042" t="s">
        <v>11</v>
      </c>
      <c r="J1042" t="s">
        <v>42</v>
      </c>
      <c r="K1042" t="str">
        <f>IF(Hospitalisation_table[[#This Row],[month]]="?","Sep",Hospitalisation_table[[#This Row],[month]])</f>
        <v>Jul</v>
      </c>
      <c r="L1042">
        <f>IF(Hospitalisation_table[[#This Row],[year]] = "?",ROUNDUP(AVERAGE(Hospitalisation_table[year]),0),Hospitalisation_table[[#This Row],[year]])</f>
        <v>2003</v>
      </c>
      <c r="M1042" t="str">
        <f>IF(Hospitalisation_table[[#This Row],[Hospital tier]]="?","tier - 2",Hospitalisation_table[[#This Row],[Hospital tier]])</f>
        <v>tier - 3</v>
      </c>
      <c r="N1042" t="str">
        <f>IF(Hospitalisation_table[[#This Row],[City tier]]="?","tier - 2",Hospitalisation_table[[#This Row],[City tier]])</f>
        <v>tier - 2</v>
      </c>
      <c r="O1042" t="str">
        <f>IF(Hospitalisation_table[[#This Row],[State ID]]="?","Unknown",Hospitalisation_table[[#This Row],[State ID]])</f>
        <v>R1011</v>
      </c>
      <c r="P1042" s="20" t="str">
        <f>_xlfn.CONCAT(Hospitalisation_table[[#This Row],[date]],"-",Hospitalisation_table[[#This Row],[Month_Updated]],"-",Hospitalisation_table[[#This Row],[Year_Update]])</f>
        <v>20-Jul-2003</v>
      </c>
      <c r="Q1042">
        <f>DATEDIF(Hospitalisation_table[[#This Row],[Date of Birth]],"8-Jun-2023","Y")</f>
        <v>19</v>
      </c>
    </row>
    <row r="1043" spans="1:17" x14ac:dyDescent="0.3">
      <c r="A1043" t="s">
        <v>198</v>
      </c>
      <c r="B1043" t="str">
        <f>IF(Hospitalisation_table[[#This Row],[Customer ID]]="?","UnKnown",Hospitalisation_table[[#This Row],[Customer ID]])</f>
        <v>Id2164</v>
      </c>
      <c r="C1043">
        <v>1994</v>
      </c>
      <c r="D1043" t="s">
        <v>30</v>
      </c>
      <c r="E1043">
        <v>6</v>
      </c>
      <c r="F1043">
        <v>0</v>
      </c>
      <c r="G1043" s="24">
        <v>1850.55</v>
      </c>
      <c r="H1043" t="s">
        <v>12</v>
      </c>
      <c r="I1043" t="s">
        <v>11</v>
      </c>
      <c r="J1043" t="s">
        <v>23</v>
      </c>
      <c r="K1043" t="str">
        <f>IF(Hospitalisation_table[[#This Row],[month]]="?","Sep",Hospitalisation_table[[#This Row],[month]])</f>
        <v>Dec</v>
      </c>
      <c r="L1043">
        <f>IF(Hospitalisation_table[[#This Row],[year]] = "?",ROUNDUP(AVERAGE(Hospitalisation_table[year]),0),Hospitalisation_table[[#This Row],[year]])</f>
        <v>1994</v>
      </c>
      <c r="M1043" t="str">
        <f>IF(Hospitalisation_table[[#This Row],[Hospital tier]]="?","tier - 2",Hospitalisation_table[[#This Row],[Hospital tier]])</f>
        <v>tier - 3</v>
      </c>
      <c r="N1043" t="str">
        <f>IF(Hospitalisation_table[[#This Row],[City tier]]="?","tier - 2",Hospitalisation_table[[#This Row],[City tier]])</f>
        <v>tier - 2</v>
      </c>
      <c r="O1043" t="str">
        <f>IF(Hospitalisation_table[[#This Row],[State ID]]="?","Unknown",Hospitalisation_table[[#This Row],[State ID]])</f>
        <v>R1012</v>
      </c>
      <c r="P1043" s="20" t="str">
        <f>_xlfn.CONCAT(Hospitalisation_table[[#This Row],[date]],"-",Hospitalisation_table[[#This Row],[Month_Updated]],"-",Hospitalisation_table[[#This Row],[Year_Update]])</f>
        <v>6-Dec-1994</v>
      </c>
      <c r="Q1043">
        <f>DATEDIF(Hospitalisation_table[[#This Row],[Date of Birth]],"8-Jun-2023","Y")</f>
        <v>28</v>
      </c>
    </row>
    <row r="1044" spans="1:17" x14ac:dyDescent="0.3">
      <c r="A1044" t="s">
        <v>199</v>
      </c>
      <c r="B1044" t="str">
        <f>IF(Hospitalisation_table[[#This Row],[Customer ID]]="?","UnKnown",Hospitalisation_table[[#This Row],[Customer ID]])</f>
        <v>Id2163</v>
      </c>
      <c r="C1044">
        <v>2004</v>
      </c>
      <c r="D1044" t="s">
        <v>30</v>
      </c>
      <c r="E1044">
        <v>27</v>
      </c>
      <c r="F1044">
        <v>0</v>
      </c>
      <c r="G1044" s="24">
        <v>1863.45</v>
      </c>
      <c r="H1044" t="s">
        <v>12</v>
      </c>
      <c r="I1044" t="s">
        <v>16</v>
      </c>
      <c r="J1044" t="s">
        <v>200</v>
      </c>
      <c r="K1044" t="str">
        <f>IF(Hospitalisation_table[[#This Row],[month]]="?","Sep",Hospitalisation_table[[#This Row],[month]])</f>
        <v>Dec</v>
      </c>
      <c r="L1044">
        <f>IF(Hospitalisation_table[[#This Row],[year]] = "?",ROUNDUP(AVERAGE(Hospitalisation_table[year]),0),Hospitalisation_table[[#This Row],[year]])</f>
        <v>2004</v>
      </c>
      <c r="M1044" t="str">
        <f>IF(Hospitalisation_table[[#This Row],[Hospital tier]]="?","tier - 2",Hospitalisation_table[[#This Row],[Hospital tier]])</f>
        <v>tier - 3</v>
      </c>
      <c r="N1044" t="str">
        <f>IF(Hospitalisation_table[[#This Row],[City tier]]="?","tier - 2",Hospitalisation_table[[#This Row],[City tier]])</f>
        <v>tier - 1</v>
      </c>
      <c r="O1044" t="str">
        <f>IF(Hospitalisation_table[[#This Row],[State ID]]="?","Unknown",Hospitalisation_table[[#This Row],[State ID]])</f>
        <v>R1025</v>
      </c>
      <c r="P1044" s="20" t="str">
        <f>_xlfn.CONCAT(Hospitalisation_table[[#This Row],[date]],"-",Hospitalisation_table[[#This Row],[Month_Updated]],"-",Hospitalisation_table[[#This Row],[Year_Update]])</f>
        <v>27-Dec-2004</v>
      </c>
      <c r="Q1044">
        <f>DATEDIF(Hospitalisation_table[[#This Row],[Date of Birth]],"8-Jun-2023","Y")</f>
        <v>18</v>
      </c>
    </row>
    <row r="1045" spans="1:17" x14ac:dyDescent="0.3">
      <c r="A1045" t="s">
        <v>201</v>
      </c>
      <c r="B1045" t="str">
        <f>IF(Hospitalisation_table[[#This Row],[Customer ID]]="?","UnKnown",Hospitalisation_table[[#This Row],[Customer ID]])</f>
        <v>Id2162</v>
      </c>
      <c r="C1045">
        <v>1996</v>
      </c>
      <c r="D1045" t="s">
        <v>10</v>
      </c>
      <c r="E1045">
        <v>2</v>
      </c>
      <c r="F1045">
        <v>0</v>
      </c>
      <c r="G1045" s="24">
        <v>1865.98</v>
      </c>
      <c r="H1045" t="s">
        <v>12</v>
      </c>
      <c r="I1045" t="s">
        <v>12</v>
      </c>
      <c r="J1045" t="s">
        <v>23</v>
      </c>
      <c r="K1045" t="str">
        <f>IF(Hospitalisation_table[[#This Row],[month]]="?","Sep",Hospitalisation_table[[#This Row],[month]])</f>
        <v>Jul</v>
      </c>
      <c r="L1045">
        <f>IF(Hospitalisation_table[[#This Row],[year]] = "?",ROUNDUP(AVERAGE(Hospitalisation_table[year]),0),Hospitalisation_table[[#This Row],[year]])</f>
        <v>1996</v>
      </c>
      <c r="M1045" t="str">
        <f>IF(Hospitalisation_table[[#This Row],[Hospital tier]]="?","tier - 2",Hospitalisation_table[[#This Row],[Hospital tier]])</f>
        <v>tier - 3</v>
      </c>
      <c r="N1045" t="str">
        <f>IF(Hospitalisation_table[[#This Row],[City tier]]="?","tier - 2",Hospitalisation_table[[#This Row],[City tier]])</f>
        <v>tier - 3</v>
      </c>
      <c r="O1045" t="str">
        <f>IF(Hospitalisation_table[[#This Row],[State ID]]="?","Unknown",Hospitalisation_table[[#This Row],[State ID]])</f>
        <v>R1012</v>
      </c>
      <c r="P1045" s="20" t="str">
        <f>_xlfn.CONCAT(Hospitalisation_table[[#This Row],[date]],"-",Hospitalisation_table[[#This Row],[Month_Updated]],"-",Hospitalisation_table[[#This Row],[Year_Update]])</f>
        <v>2-Jul-1996</v>
      </c>
      <c r="Q1045">
        <f>DATEDIF(Hospitalisation_table[[#This Row],[Date of Birth]],"8-Jun-2023","Y")</f>
        <v>26</v>
      </c>
    </row>
    <row r="1046" spans="1:17" x14ac:dyDescent="0.3">
      <c r="A1046" t="s">
        <v>202</v>
      </c>
      <c r="B1046" t="str">
        <f>IF(Hospitalisation_table[[#This Row],[Customer ID]]="?","UnKnown",Hospitalisation_table[[#This Row],[Customer ID]])</f>
        <v>Id2161</v>
      </c>
      <c r="C1046">
        <v>2002</v>
      </c>
      <c r="D1046" t="s">
        <v>20</v>
      </c>
      <c r="E1046">
        <v>22</v>
      </c>
      <c r="F1046">
        <v>0</v>
      </c>
      <c r="G1046" s="24">
        <v>1875.34</v>
      </c>
      <c r="H1046" t="s">
        <v>12</v>
      </c>
      <c r="I1046" t="s">
        <v>11</v>
      </c>
      <c r="J1046" t="s">
        <v>42</v>
      </c>
      <c r="K1046" t="str">
        <f>IF(Hospitalisation_table[[#This Row],[month]]="?","Sep",Hospitalisation_table[[#This Row],[month]])</f>
        <v>Sep</v>
      </c>
      <c r="L1046">
        <f>IF(Hospitalisation_table[[#This Row],[year]] = "?",ROUNDUP(AVERAGE(Hospitalisation_table[year]),0),Hospitalisation_table[[#This Row],[year]])</f>
        <v>2002</v>
      </c>
      <c r="M1046" t="str">
        <f>IF(Hospitalisation_table[[#This Row],[Hospital tier]]="?","tier - 2",Hospitalisation_table[[#This Row],[Hospital tier]])</f>
        <v>tier - 3</v>
      </c>
      <c r="N1046" t="str">
        <f>IF(Hospitalisation_table[[#This Row],[City tier]]="?","tier - 2",Hospitalisation_table[[#This Row],[City tier]])</f>
        <v>tier - 2</v>
      </c>
      <c r="O1046" t="str">
        <f>IF(Hospitalisation_table[[#This Row],[State ID]]="?","Unknown",Hospitalisation_table[[#This Row],[State ID]])</f>
        <v>R1011</v>
      </c>
      <c r="P1046" s="20" t="str">
        <f>_xlfn.CONCAT(Hospitalisation_table[[#This Row],[date]],"-",Hospitalisation_table[[#This Row],[Month_Updated]],"-",Hospitalisation_table[[#This Row],[Year_Update]])</f>
        <v>22-Sep-2002</v>
      </c>
      <c r="Q1046">
        <f>DATEDIF(Hospitalisation_table[[#This Row],[Date of Birth]],"8-Jun-2023","Y")</f>
        <v>20</v>
      </c>
    </row>
    <row r="1047" spans="1:17" x14ac:dyDescent="0.3">
      <c r="A1047" t="s">
        <v>203</v>
      </c>
      <c r="B1047" t="str">
        <f>IF(Hospitalisation_table[[#This Row],[Customer ID]]="?","UnKnown",Hospitalisation_table[[#This Row],[Customer ID]])</f>
        <v>Id2160</v>
      </c>
      <c r="C1047">
        <v>2002</v>
      </c>
      <c r="D1047" t="s">
        <v>37</v>
      </c>
      <c r="E1047">
        <v>29</v>
      </c>
      <c r="F1047">
        <v>0</v>
      </c>
      <c r="G1047" s="24">
        <v>1877.93</v>
      </c>
      <c r="H1047" t="s">
        <v>12</v>
      </c>
      <c r="I1047" t="s">
        <v>16</v>
      </c>
      <c r="J1047" t="s">
        <v>13</v>
      </c>
      <c r="K1047" t="str">
        <f>IF(Hospitalisation_table[[#This Row],[month]]="?","Sep",Hospitalisation_table[[#This Row],[month]])</f>
        <v>Oct</v>
      </c>
      <c r="L1047">
        <f>IF(Hospitalisation_table[[#This Row],[year]] = "?",ROUNDUP(AVERAGE(Hospitalisation_table[year]),0),Hospitalisation_table[[#This Row],[year]])</f>
        <v>2002</v>
      </c>
      <c r="M1047" t="str">
        <f>IF(Hospitalisation_table[[#This Row],[Hospital tier]]="?","tier - 2",Hospitalisation_table[[#This Row],[Hospital tier]])</f>
        <v>tier - 3</v>
      </c>
      <c r="N1047" t="str">
        <f>IF(Hospitalisation_table[[#This Row],[City tier]]="?","tier - 2",Hospitalisation_table[[#This Row],[City tier]])</f>
        <v>tier - 1</v>
      </c>
      <c r="O1047" t="str">
        <f>IF(Hospitalisation_table[[#This Row],[State ID]]="?","Unknown",Hospitalisation_table[[#This Row],[State ID]])</f>
        <v>R1013</v>
      </c>
      <c r="P1047" s="20" t="str">
        <f>_xlfn.CONCAT(Hospitalisation_table[[#This Row],[date]],"-",Hospitalisation_table[[#This Row],[Month_Updated]],"-",Hospitalisation_table[[#This Row],[Year_Update]])</f>
        <v>29-Oct-2002</v>
      </c>
      <c r="Q1047">
        <f>DATEDIF(Hospitalisation_table[[#This Row],[Date of Birth]],"8-Jun-2023","Y")</f>
        <v>20</v>
      </c>
    </row>
    <row r="1048" spans="1:17" x14ac:dyDescent="0.3">
      <c r="A1048" t="s">
        <v>2157</v>
      </c>
      <c r="B1048" t="str">
        <f>IF(Hospitalisation_table[[#This Row],[Customer ID]]="?","UnKnown",Hospitalisation_table[[#This Row],[Customer ID]])</f>
        <v>Id216</v>
      </c>
      <c r="C1048">
        <v>1973</v>
      </c>
      <c r="D1048" t="s">
        <v>30</v>
      </c>
      <c r="E1048">
        <v>16</v>
      </c>
      <c r="F1048">
        <v>0</v>
      </c>
      <c r="G1048" s="24">
        <v>35517.19</v>
      </c>
      <c r="H1048" t="s">
        <v>11</v>
      </c>
      <c r="I1048" t="s">
        <v>11</v>
      </c>
      <c r="J1048" t="s">
        <v>42</v>
      </c>
      <c r="K1048" t="str">
        <f>IF(Hospitalisation_table[[#This Row],[month]]="?","Sep",Hospitalisation_table[[#This Row],[month]])</f>
        <v>Dec</v>
      </c>
      <c r="L1048">
        <f>IF(Hospitalisation_table[[#This Row],[year]] = "?",ROUNDUP(AVERAGE(Hospitalisation_table[year]),0),Hospitalisation_table[[#This Row],[year]])</f>
        <v>1973</v>
      </c>
      <c r="M1048" t="str">
        <f>IF(Hospitalisation_table[[#This Row],[Hospital tier]]="?","tier - 2",Hospitalisation_table[[#This Row],[Hospital tier]])</f>
        <v>tier - 2</v>
      </c>
      <c r="N1048" t="str">
        <f>IF(Hospitalisation_table[[#This Row],[City tier]]="?","tier - 2",Hospitalisation_table[[#This Row],[City tier]])</f>
        <v>tier - 2</v>
      </c>
      <c r="O1048" t="str">
        <f>IF(Hospitalisation_table[[#This Row],[State ID]]="?","Unknown",Hospitalisation_table[[#This Row],[State ID]])</f>
        <v>R1011</v>
      </c>
      <c r="P1048" s="20" t="str">
        <f>_xlfn.CONCAT(Hospitalisation_table[[#This Row],[date]],"-",Hospitalisation_table[[#This Row],[Month_Updated]],"-",Hospitalisation_table[[#This Row],[Year_Update]])</f>
        <v>16-Dec-1973</v>
      </c>
      <c r="Q1048">
        <f>DATEDIF(Hospitalisation_table[[#This Row],[Date of Birth]],"8-Jun-2023","Y")</f>
        <v>49</v>
      </c>
    </row>
    <row r="1049" spans="1:17" x14ac:dyDescent="0.3">
      <c r="A1049" t="s">
        <v>204</v>
      </c>
      <c r="B1049" t="str">
        <f>IF(Hospitalisation_table[[#This Row],[Customer ID]]="?","UnKnown",Hospitalisation_table[[#This Row],[Customer ID]])</f>
        <v>Id2159</v>
      </c>
      <c r="C1049">
        <v>2002</v>
      </c>
      <c r="D1049" t="s">
        <v>35</v>
      </c>
      <c r="E1049">
        <v>29</v>
      </c>
      <c r="F1049">
        <v>0</v>
      </c>
      <c r="G1049" s="24">
        <v>1880.07</v>
      </c>
      <c r="H1049" t="s">
        <v>12</v>
      </c>
      <c r="I1049" t="s">
        <v>11</v>
      </c>
      <c r="J1049" t="s">
        <v>13</v>
      </c>
      <c r="K1049" t="str">
        <f>IF(Hospitalisation_table[[#This Row],[month]]="?","Sep",Hospitalisation_table[[#This Row],[month]])</f>
        <v>Aug</v>
      </c>
      <c r="L1049">
        <f>IF(Hospitalisation_table[[#This Row],[year]] = "?",ROUNDUP(AVERAGE(Hospitalisation_table[year]),0),Hospitalisation_table[[#This Row],[year]])</f>
        <v>2002</v>
      </c>
      <c r="M1049" t="str">
        <f>IF(Hospitalisation_table[[#This Row],[Hospital tier]]="?","tier - 2",Hospitalisation_table[[#This Row],[Hospital tier]])</f>
        <v>tier - 3</v>
      </c>
      <c r="N1049" t="str">
        <f>IF(Hospitalisation_table[[#This Row],[City tier]]="?","tier - 2",Hospitalisation_table[[#This Row],[City tier]])</f>
        <v>tier - 2</v>
      </c>
      <c r="O1049" t="str">
        <f>IF(Hospitalisation_table[[#This Row],[State ID]]="?","Unknown",Hospitalisation_table[[#This Row],[State ID]])</f>
        <v>R1013</v>
      </c>
      <c r="P1049" s="20" t="str">
        <f>_xlfn.CONCAT(Hospitalisation_table[[#This Row],[date]],"-",Hospitalisation_table[[#This Row],[Month_Updated]],"-",Hospitalisation_table[[#This Row],[Year_Update]])</f>
        <v>29-Aug-2002</v>
      </c>
      <c r="Q1049">
        <f>DATEDIF(Hospitalisation_table[[#This Row],[Date of Birth]],"8-Jun-2023","Y")</f>
        <v>20</v>
      </c>
    </row>
    <row r="1050" spans="1:17" x14ac:dyDescent="0.3">
      <c r="A1050" t="s">
        <v>205</v>
      </c>
      <c r="B1050" t="str">
        <f>IF(Hospitalisation_table[[#This Row],[Customer ID]]="?","UnKnown",Hospitalisation_table[[#This Row],[Customer ID]])</f>
        <v>Id2158</v>
      </c>
      <c r="C1050">
        <v>2002</v>
      </c>
      <c r="D1050" t="s">
        <v>35</v>
      </c>
      <c r="E1050">
        <v>21</v>
      </c>
      <c r="F1050">
        <v>0</v>
      </c>
      <c r="G1050" s="24">
        <v>1880.49</v>
      </c>
      <c r="H1050" t="s">
        <v>12</v>
      </c>
      <c r="I1050" t="s">
        <v>16</v>
      </c>
      <c r="J1050" t="s">
        <v>42</v>
      </c>
      <c r="K1050" t="str">
        <f>IF(Hospitalisation_table[[#This Row],[month]]="?","Sep",Hospitalisation_table[[#This Row],[month]])</f>
        <v>Aug</v>
      </c>
      <c r="L1050">
        <f>IF(Hospitalisation_table[[#This Row],[year]] = "?",ROUNDUP(AVERAGE(Hospitalisation_table[year]),0),Hospitalisation_table[[#This Row],[year]])</f>
        <v>2002</v>
      </c>
      <c r="M1050" t="str">
        <f>IF(Hospitalisation_table[[#This Row],[Hospital tier]]="?","tier - 2",Hospitalisation_table[[#This Row],[Hospital tier]])</f>
        <v>tier - 3</v>
      </c>
      <c r="N1050" t="str">
        <f>IF(Hospitalisation_table[[#This Row],[City tier]]="?","tier - 2",Hospitalisation_table[[#This Row],[City tier]])</f>
        <v>tier - 1</v>
      </c>
      <c r="O1050" t="str">
        <f>IF(Hospitalisation_table[[#This Row],[State ID]]="?","Unknown",Hospitalisation_table[[#This Row],[State ID]])</f>
        <v>R1011</v>
      </c>
      <c r="P1050" s="20" t="str">
        <f>_xlfn.CONCAT(Hospitalisation_table[[#This Row],[date]],"-",Hospitalisation_table[[#This Row],[Month_Updated]],"-",Hospitalisation_table[[#This Row],[Year_Update]])</f>
        <v>21-Aug-2002</v>
      </c>
      <c r="Q1050">
        <f>DATEDIF(Hospitalisation_table[[#This Row],[Date of Birth]],"8-Jun-2023","Y")</f>
        <v>20</v>
      </c>
    </row>
    <row r="1051" spans="1:17" x14ac:dyDescent="0.3">
      <c r="A1051" t="s">
        <v>206</v>
      </c>
      <c r="B1051" t="str">
        <f>IF(Hospitalisation_table[[#This Row],[Customer ID]]="?","UnKnown",Hospitalisation_table[[#This Row],[Customer ID]])</f>
        <v>Id2157</v>
      </c>
      <c r="C1051">
        <v>2001</v>
      </c>
      <c r="D1051" t="s">
        <v>35</v>
      </c>
      <c r="E1051">
        <v>10</v>
      </c>
      <c r="F1051">
        <v>0</v>
      </c>
      <c r="G1051" s="24">
        <v>1906.36</v>
      </c>
      <c r="H1051" t="s">
        <v>12</v>
      </c>
      <c r="I1051" t="s">
        <v>16</v>
      </c>
      <c r="J1051" t="s">
        <v>23</v>
      </c>
      <c r="K1051" t="str">
        <f>IF(Hospitalisation_table[[#This Row],[month]]="?","Sep",Hospitalisation_table[[#This Row],[month]])</f>
        <v>Aug</v>
      </c>
      <c r="L1051">
        <f>IF(Hospitalisation_table[[#This Row],[year]] = "?",ROUNDUP(AVERAGE(Hospitalisation_table[year]),0),Hospitalisation_table[[#This Row],[year]])</f>
        <v>2001</v>
      </c>
      <c r="M1051" t="str">
        <f>IF(Hospitalisation_table[[#This Row],[Hospital tier]]="?","tier - 2",Hospitalisation_table[[#This Row],[Hospital tier]])</f>
        <v>tier - 3</v>
      </c>
      <c r="N1051" t="str">
        <f>IF(Hospitalisation_table[[#This Row],[City tier]]="?","tier - 2",Hospitalisation_table[[#This Row],[City tier]])</f>
        <v>tier - 1</v>
      </c>
      <c r="O1051" t="str">
        <f>IF(Hospitalisation_table[[#This Row],[State ID]]="?","Unknown",Hospitalisation_table[[#This Row],[State ID]])</f>
        <v>R1012</v>
      </c>
      <c r="P1051" s="20" t="str">
        <f>_xlfn.CONCAT(Hospitalisation_table[[#This Row],[date]],"-",Hospitalisation_table[[#This Row],[Month_Updated]],"-",Hospitalisation_table[[#This Row],[Year_Update]])</f>
        <v>10-Aug-2001</v>
      </c>
      <c r="Q1051">
        <f>DATEDIF(Hospitalisation_table[[#This Row],[Date of Birth]],"8-Jun-2023","Y")</f>
        <v>21</v>
      </c>
    </row>
    <row r="1052" spans="1:17" x14ac:dyDescent="0.3">
      <c r="A1052" t="s">
        <v>207</v>
      </c>
      <c r="B1052" t="str">
        <f>IF(Hospitalisation_table[[#This Row],[Customer ID]]="?","UnKnown",Hospitalisation_table[[#This Row],[Customer ID]])</f>
        <v>Id2156</v>
      </c>
      <c r="C1052">
        <v>1994</v>
      </c>
      <c r="D1052" t="s">
        <v>37</v>
      </c>
      <c r="E1052">
        <v>6</v>
      </c>
      <c r="F1052">
        <v>0</v>
      </c>
      <c r="G1052" s="24">
        <v>1908.9</v>
      </c>
      <c r="H1052" t="s">
        <v>12</v>
      </c>
      <c r="I1052" t="s">
        <v>12</v>
      </c>
      <c r="J1052" t="s">
        <v>13</v>
      </c>
      <c r="K1052" t="str">
        <f>IF(Hospitalisation_table[[#This Row],[month]]="?","Sep",Hospitalisation_table[[#This Row],[month]])</f>
        <v>Oct</v>
      </c>
      <c r="L1052">
        <f>IF(Hospitalisation_table[[#This Row],[year]] = "?",ROUNDUP(AVERAGE(Hospitalisation_table[year]),0),Hospitalisation_table[[#This Row],[year]])</f>
        <v>1994</v>
      </c>
      <c r="M1052" t="str">
        <f>IF(Hospitalisation_table[[#This Row],[Hospital tier]]="?","tier - 2",Hospitalisation_table[[#This Row],[Hospital tier]])</f>
        <v>tier - 3</v>
      </c>
      <c r="N1052" t="str">
        <f>IF(Hospitalisation_table[[#This Row],[City tier]]="?","tier - 2",Hospitalisation_table[[#This Row],[City tier]])</f>
        <v>tier - 3</v>
      </c>
      <c r="O1052" t="str">
        <f>IF(Hospitalisation_table[[#This Row],[State ID]]="?","Unknown",Hospitalisation_table[[#This Row],[State ID]])</f>
        <v>R1013</v>
      </c>
      <c r="P1052" s="20" t="str">
        <f>_xlfn.CONCAT(Hospitalisation_table[[#This Row],[date]],"-",Hospitalisation_table[[#This Row],[Month_Updated]],"-",Hospitalisation_table[[#This Row],[Year_Update]])</f>
        <v>6-Oct-1994</v>
      </c>
      <c r="Q1052">
        <f>DATEDIF(Hospitalisation_table[[#This Row],[Date of Birth]],"8-Jun-2023","Y")</f>
        <v>28</v>
      </c>
    </row>
    <row r="1053" spans="1:17" x14ac:dyDescent="0.3">
      <c r="A1053" t="s">
        <v>208</v>
      </c>
      <c r="B1053" t="str">
        <f>IF(Hospitalisation_table[[#This Row],[Customer ID]]="?","UnKnown",Hospitalisation_table[[#This Row],[Customer ID]])</f>
        <v>Id2155</v>
      </c>
      <c r="C1053">
        <v>2001</v>
      </c>
      <c r="D1053" t="s">
        <v>35</v>
      </c>
      <c r="E1053">
        <v>3</v>
      </c>
      <c r="F1053">
        <v>0</v>
      </c>
      <c r="G1053" s="24">
        <v>1909.53</v>
      </c>
      <c r="H1053" t="s">
        <v>12</v>
      </c>
      <c r="I1053" t="s">
        <v>12</v>
      </c>
      <c r="J1053" t="s">
        <v>23</v>
      </c>
      <c r="K1053" t="str">
        <f>IF(Hospitalisation_table[[#This Row],[month]]="?","Sep",Hospitalisation_table[[#This Row],[month]])</f>
        <v>Aug</v>
      </c>
      <c r="L1053">
        <f>IF(Hospitalisation_table[[#This Row],[year]] = "?",ROUNDUP(AVERAGE(Hospitalisation_table[year]),0),Hospitalisation_table[[#This Row],[year]])</f>
        <v>2001</v>
      </c>
      <c r="M1053" t="str">
        <f>IF(Hospitalisation_table[[#This Row],[Hospital tier]]="?","tier - 2",Hospitalisation_table[[#This Row],[Hospital tier]])</f>
        <v>tier - 3</v>
      </c>
      <c r="N1053" t="str">
        <f>IF(Hospitalisation_table[[#This Row],[City tier]]="?","tier - 2",Hospitalisation_table[[#This Row],[City tier]])</f>
        <v>tier - 3</v>
      </c>
      <c r="O1053" t="str">
        <f>IF(Hospitalisation_table[[#This Row],[State ID]]="?","Unknown",Hospitalisation_table[[#This Row],[State ID]])</f>
        <v>R1012</v>
      </c>
      <c r="P1053" s="20" t="str">
        <f>_xlfn.CONCAT(Hospitalisation_table[[#This Row],[date]],"-",Hospitalisation_table[[#This Row],[Month_Updated]],"-",Hospitalisation_table[[#This Row],[Year_Update]])</f>
        <v>3-Aug-2001</v>
      </c>
      <c r="Q1053">
        <f>DATEDIF(Hospitalisation_table[[#This Row],[Date of Birth]],"8-Jun-2023","Y")</f>
        <v>21</v>
      </c>
    </row>
    <row r="1054" spans="1:17" x14ac:dyDescent="0.3">
      <c r="A1054" t="s">
        <v>209</v>
      </c>
      <c r="B1054" t="str">
        <f>IF(Hospitalisation_table[[#This Row],[Customer ID]]="?","UnKnown",Hospitalisation_table[[#This Row],[Customer ID]])</f>
        <v>Id2154</v>
      </c>
      <c r="C1054">
        <v>2001</v>
      </c>
      <c r="D1054" t="s">
        <v>30</v>
      </c>
      <c r="E1054">
        <v>9</v>
      </c>
      <c r="F1054">
        <v>0</v>
      </c>
      <c r="G1054" s="24">
        <v>1917.32</v>
      </c>
      <c r="H1054" t="s">
        <v>12</v>
      </c>
      <c r="I1054" t="s">
        <v>11</v>
      </c>
      <c r="J1054" t="s">
        <v>23</v>
      </c>
      <c r="K1054" t="str">
        <f>IF(Hospitalisation_table[[#This Row],[month]]="?","Sep",Hospitalisation_table[[#This Row],[month]])</f>
        <v>Dec</v>
      </c>
      <c r="L1054">
        <f>IF(Hospitalisation_table[[#This Row],[year]] = "?",ROUNDUP(AVERAGE(Hospitalisation_table[year]),0),Hospitalisation_table[[#This Row],[year]])</f>
        <v>2001</v>
      </c>
      <c r="M1054" t="str">
        <f>IF(Hospitalisation_table[[#This Row],[Hospital tier]]="?","tier - 2",Hospitalisation_table[[#This Row],[Hospital tier]])</f>
        <v>tier - 3</v>
      </c>
      <c r="N1054" t="str">
        <f>IF(Hospitalisation_table[[#This Row],[City tier]]="?","tier - 2",Hospitalisation_table[[#This Row],[City tier]])</f>
        <v>tier - 2</v>
      </c>
      <c r="O1054" t="str">
        <f>IF(Hospitalisation_table[[#This Row],[State ID]]="?","Unknown",Hospitalisation_table[[#This Row],[State ID]])</f>
        <v>R1012</v>
      </c>
      <c r="P1054" s="20" t="str">
        <f>_xlfn.CONCAT(Hospitalisation_table[[#This Row],[date]],"-",Hospitalisation_table[[#This Row],[Month_Updated]],"-",Hospitalisation_table[[#This Row],[Year_Update]])</f>
        <v>9-Dec-2001</v>
      </c>
      <c r="Q1054">
        <f>DATEDIF(Hospitalisation_table[[#This Row],[Date of Birth]],"8-Jun-2023","Y")</f>
        <v>21</v>
      </c>
    </row>
    <row r="1055" spans="1:17" x14ac:dyDescent="0.3">
      <c r="A1055" t="s">
        <v>210</v>
      </c>
      <c r="B1055" t="str">
        <f>IF(Hospitalisation_table[[#This Row],[Customer ID]]="?","UnKnown",Hospitalisation_table[[#This Row],[Customer ID]])</f>
        <v>Id2153</v>
      </c>
      <c r="C1055">
        <v>2002</v>
      </c>
      <c r="D1055" t="s">
        <v>20</v>
      </c>
      <c r="E1055">
        <v>7</v>
      </c>
      <c r="F1055">
        <v>1</v>
      </c>
      <c r="G1055" s="24">
        <v>1964.78</v>
      </c>
      <c r="H1055" t="s">
        <v>12</v>
      </c>
      <c r="I1055" t="s">
        <v>16</v>
      </c>
      <c r="J1055" t="s">
        <v>42</v>
      </c>
      <c r="K1055" t="str">
        <f>IF(Hospitalisation_table[[#This Row],[month]]="?","Sep",Hospitalisation_table[[#This Row],[month]])</f>
        <v>Sep</v>
      </c>
      <c r="L1055">
        <f>IF(Hospitalisation_table[[#This Row],[year]] = "?",ROUNDUP(AVERAGE(Hospitalisation_table[year]),0),Hospitalisation_table[[#This Row],[year]])</f>
        <v>2002</v>
      </c>
      <c r="M1055" t="str">
        <f>IF(Hospitalisation_table[[#This Row],[Hospital tier]]="?","tier - 2",Hospitalisation_table[[#This Row],[Hospital tier]])</f>
        <v>tier - 3</v>
      </c>
      <c r="N1055" t="str">
        <f>IF(Hospitalisation_table[[#This Row],[City tier]]="?","tier - 2",Hospitalisation_table[[#This Row],[City tier]])</f>
        <v>tier - 1</v>
      </c>
      <c r="O1055" t="str">
        <f>IF(Hospitalisation_table[[#This Row],[State ID]]="?","Unknown",Hospitalisation_table[[#This Row],[State ID]])</f>
        <v>R1011</v>
      </c>
      <c r="P1055" s="20" t="str">
        <f>_xlfn.CONCAT(Hospitalisation_table[[#This Row],[date]],"-",Hospitalisation_table[[#This Row],[Month_Updated]],"-",Hospitalisation_table[[#This Row],[Year_Update]])</f>
        <v>7-Sep-2002</v>
      </c>
      <c r="Q1055">
        <f>DATEDIF(Hospitalisation_table[[#This Row],[Date of Birth]],"8-Jun-2023","Y")</f>
        <v>20</v>
      </c>
    </row>
    <row r="1056" spans="1:17" x14ac:dyDescent="0.3">
      <c r="A1056" t="s">
        <v>211</v>
      </c>
      <c r="B1056" t="str">
        <f>IF(Hospitalisation_table[[#This Row],[Customer ID]]="?","UnKnown",Hospitalisation_table[[#This Row],[Customer ID]])</f>
        <v>Id2152</v>
      </c>
      <c r="C1056">
        <v>2002</v>
      </c>
      <c r="D1056" t="s">
        <v>10</v>
      </c>
      <c r="E1056">
        <v>29</v>
      </c>
      <c r="F1056">
        <v>0</v>
      </c>
      <c r="G1056" s="24">
        <v>1967.02</v>
      </c>
      <c r="H1056" t="s">
        <v>12</v>
      </c>
      <c r="I1056" t="s">
        <v>11</v>
      </c>
      <c r="J1056" t="s">
        <v>168</v>
      </c>
      <c r="K1056" t="str">
        <f>IF(Hospitalisation_table[[#This Row],[month]]="?","Sep",Hospitalisation_table[[#This Row],[month]])</f>
        <v>Jul</v>
      </c>
      <c r="L1056">
        <f>IF(Hospitalisation_table[[#This Row],[year]] = "?",ROUNDUP(AVERAGE(Hospitalisation_table[year]),0),Hospitalisation_table[[#This Row],[year]])</f>
        <v>2002</v>
      </c>
      <c r="M1056" t="str">
        <f>IF(Hospitalisation_table[[#This Row],[Hospital tier]]="?","tier - 2",Hospitalisation_table[[#This Row],[Hospital tier]])</f>
        <v>tier - 3</v>
      </c>
      <c r="N1056" t="str">
        <f>IF(Hospitalisation_table[[#This Row],[City tier]]="?","tier - 2",Hospitalisation_table[[#This Row],[City tier]])</f>
        <v>tier - 2</v>
      </c>
      <c r="O1056" t="str">
        <f>IF(Hospitalisation_table[[#This Row],[State ID]]="?","Unknown",Hospitalisation_table[[#This Row],[State ID]])</f>
        <v>R1016</v>
      </c>
      <c r="P1056" s="20" t="str">
        <f>_xlfn.CONCAT(Hospitalisation_table[[#This Row],[date]],"-",Hospitalisation_table[[#This Row],[Month_Updated]],"-",Hospitalisation_table[[#This Row],[Year_Update]])</f>
        <v>29-Jul-2002</v>
      </c>
      <c r="Q1056">
        <f>DATEDIF(Hospitalisation_table[[#This Row],[Date of Birth]],"8-Jun-2023","Y")</f>
        <v>20</v>
      </c>
    </row>
    <row r="1057" spans="1:17" x14ac:dyDescent="0.3">
      <c r="A1057" t="s">
        <v>212</v>
      </c>
      <c r="B1057" t="str">
        <f>IF(Hospitalisation_table[[#This Row],[Customer ID]]="?","UnKnown",Hospitalisation_table[[#This Row],[Customer ID]])</f>
        <v>Id2151</v>
      </c>
      <c r="C1057">
        <v>1998</v>
      </c>
      <c r="D1057" t="s">
        <v>20</v>
      </c>
      <c r="E1057">
        <v>28</v>
      </c>
      <c r="F1057">
        <v>0</v>
      </c>
      <c r="G1057" s="24">
        <v>1969.61</v>
      </c>
      <c r="H1057" t="s">
        <v>12</v>
      </c>
      <c r="I1057" t="s">
        <v>12</v>
      </c>
      <c r="J1057" t="s">
        <v>42</v>
      </c>
      <c r="K1057" t="str">
        <f>IF(Hospitalisation_table[[#This Row],[month]]="?","Sep",Hospitalisation_table[[#This Row],[month]])</f>
        <v>Sep</v>
      </c>
      <c r="L1057">
        <f>IF(Hospitalisation_table[[#This Row],[year]] = "?",ROUNDUP(AVERAGE(Hospitalisation_table[year]),0),Hospitalisation_table[[#This Row],[year]])</f>
        <v>1998</v>
      </c>
      <c r="M1057" t="str">
        <f>IF(Hospitalisation_table[[#This Row],[Hospital tier]]="?","tier - 2",Hospitalisation_table[[#This Row],[Hospital tier]])</f>
        <v>tier - 3</v>
      </c>
      <c r="N1057" t="str">
        <f>IF(Hospitalisation_table[[#This Row],[City tier]]="?","tier - 2",Hospitalisation_table[[#This Row],[City tier]])</f>
        <v>tier - 3</v>
      </c>
      <c r="O1057" t="str">
        <f>IF(Hospitalisation_table[[#This Row],[State ID]]="?","Unknown",Hospitalisation_table[[#This Row],[State ID]])</f>
        <v>R1011</v>
      </c>
      <c r="P1057" s="20" t="str">
        <f>_xlfn.CONCAT(Hospitalisation_table[[#This Row],[date]],"-",Hospitalisation_table[[#This Row],[Month_Updated]],"-",Hospitalisation_table[[#This Row],[Year_Update]])</f>
        <v>28-Sep-1998</v>
      </c>
      <c r="Q1057">
        <f>DATEDIF(Hospitalisation_table[[#This Row],[Date of Birth]],"8-Jun-2023","Y")</f>
        <v>24</v>
      </c>
    </row>
    <row r="1058" spans="1:17" x14ac:dyDescent="0.3">
      <c r="A1058" t="s">
        <v>213</v>
      </c>
      <c r="B1058" t="str">
        <f>IF(Hospitalisation_table[[#This Row],[Customer ID]]="?","UnKnown",Hospitalisation_table[[#This Row],[Customer ID]])</f>
        <v>Id2150</v>
      </c>
      <c r="C1058">
        <v>1998</v>
      </c>
      <c r="D1058" t="s">
        <v>37</v>
      </c>
      <c r="E1058">
        <v>5</v>
      </c>
      <c r="F1058">
        <v>0</v>
      </c>
      <c r="G1058" s="24">
        <v>1972.95</v>
      </c>
      <c r="H1058" t="s">
        <v>12</v>
      </c>
      <c r="I1058" t="s">
        <v>16</v>
      </c>
      <c r="J1058" t="s">
        <v>42</v>
      </c>
      <c r="K1058" t="str">
        <f>IF(Hospitalisation_table[[#This Row],[month]]="?","Sep",Hospitalisation_table[[#This Row],[month]])</f>
        <v>Oct</v>
      </c>
      <c r="L1058">
        <f>IF(Hospitalisation_table[[#This Row],[year]] = "?",ROUNDUP(AVERAGE(Hospitalisation_table[year]),0),Hospitalisation_table[[#This Row],[year]])</f>
        <v>1998</v>
      </c>
      <c r="M1058" t="str">
        <f>IF(Hospitalisation_table[[#This Row],[Hospital tier]]="?","tier - 2",Hospitalisation_table[[#This Row],[Hospital tier]])</f>
        <v>tier - 3</v>
      </c>
      <c r="N1058" t="str">
        <f>IF(Hospitalisation_table[[#This Row],[City tier]]="?","tier - 2",Hospitalisation_table[[#This Row],[City tier]])</f>
        <v>tier - 1</v>
      </c>
      <c r="O1058" t="str">
        <f>IF(Hospitalisation_table[[#This Row],[State ID]]="?","Unknown",Hospitalisation_table[[#This Row],[State ID]])</f>
        <v>R1011</v>
      </c>
      <c r="P1058" s="20" t="str">
        <f>_xlfn.CONCAT(Hospitalisation_table[[#This Row],[date]],"-",Hospitalisation_table[[#This Row],[Month_Updated]],"-",Hospitalisation_table[[#This Row],[Year_Update]])</f>
        <v>5-Oct-1998</v>
      </c>
      <c r="Q1058">
        <f>DATEDIF(Hospitalisation_table[[#This Row],[Date of Birth]],"8-Jun-2023","Y")</f>
        <v>24</v>
      </c>
    </row>
    <row r="1059" spans="1:17" x14ac:dyDescent="0.3">
      <c r="A1059" t="s">
        <v>2158</v>
      </c>
      <c r="B1059" t="str">
        <f>IF(Hospitalisation_table[[#This Row],[Customer ID]]="?","UnKnown",Hospitalisation_table[[#This Row],[Customer ID]])</f>
        <v>Id215</v>
      </c>
      <c r="C1059">
        <v>1992</v>
      </c>
      <c r="D1059" t="s">
        <v>20</v>
      </c>
      <c r="E1059">
        <v>13</v>
      </c>
      <c r="F1059">
        <v>0</v>
      </c>
      <c r="G1059" s="24">
        <v>35547.47</v>
      </c>
      <c r="H1059" t="s">
        <v>11</v>
      </c>
      <c r="I1059" t="s">
        <v>12</v>
      </c>
      <c r="J1059" t="s">
        <v>42</v>
      </c>
      <c r="K1059" t="str">
        <f>IF(Hospitalisation_table[[#This Row],[month]]="?","Sep",Hospitalisation_table[[#This Row],[month]])</f>
        <v>Sep</v>
      </c>
      <c r="L1059">
        <f>IF(Hospitalisation_table[[#This Row],[year]] = "?",ROUNDUP(AVERAGE(Hospitalisation_table[year]),0),Hospitalisation_table[[#This Row],[year]])</f>
        <v>1992</v>
      </c>
      <c r="M1059" t="str">
        <f>IF(Hospitalisation_table[[#This Row],[Hospital tier]]="?","tier - 2",Hospitalisation_table[[#This Row],[Hospital tier]])</f>
        <v>tier - 2</v>
      </c>
      <c r="N1059" t="str">
        <f>IF(Hospitalisation_table[[#This Row],[City tier]]="?","tier - 2",Hospitalisation_table[[#This Row],[City tier]])</f>
        <v>tier - 3</v>
      </c>
      <c r="O1059" t="str">
        <f>IF(Hospitalisation_table[[#This Row],[State ID]]="?","Unknown",Hospitalisation_table[[#This Row],[State ID]])</f>
        <v>R1011</v>
      </c>
      <c r="P1059" s="20" t="str">
        <f>_xlfn.CONCAT(Hospitalisation_table[[#This Row],[date]],"-",Hospitalisation_table[[#This Row],[Month_Updated]],"-",Hospitalisation_table[[#This Row],[Year_Update]])</f>
        <v>13-Sep-1992</v>
      </c>
      <c r="Q1059">
        <f>DATEDIF(Hospitalisation_table[[#This Row],[Date of Birth]],"8-Jun-2023","Y")</f>
        <v>30</v>
      </c>
    </row>
    <row r="1060" spans="1:17" x14ac:dyDescent="0.3">
      <c r="A1060" t="s">
        <v>214</v>
      </c>
      <c r="B1060" t="str">
        <f>IF(Hospitalisation_table[[#This Row],[Customer ID]]="?","UnKnown",Hospitalisation_table[[#This Row],[Customer ID]])</f>
        <v>Id2149</v>
      </c>
      <c r="C1060">
        <v>1998</v>
      </c>
      <c r="D1060" t="s">
        <v>20</v>
      </c>
      <c r="E1060">
        <v>29</v>
      </c>
      <c r="F1060">
        <v>0</v>
      </c>
      <c r="G1060" s="24">
        <v>1977.82</v>
      </c>
      <c r="H1060" t="s">
        <v>12</v>
      </c>
      <c r="I1060" t="s">
        <v>16</v>
      </c>
      <c r="J1060" t="s">
        <v>42</v>
      </c>
      <c r="K1060" t="str">
        <f>IF(Hospitalisation_table[[#This Row],[month]]="?","Sep",Hospitalisation_table[[#This Row],[month]])</f>
        <v>Sep</v>
      </c>
      <c r="L1060">
        <f>IF(Hospitalisation_table[[#This Row],[year]] = "?",ROUNDUP(AVERAGE(Hospitalisation_table[year]),0),Hospitalisation_table[[#This Row],[year]])</f>
        <v>1998</v>
      </c>
      <c r="M1060" t="str">
        <f>IF(Hospitalisation_table[[#This Row],[Hospital tier]]="?","tier - 2",Hospitalisation_table[[#This Row],[Hospital tier]])</f>
        <v>tier - 3</v>
      </c>
      <c r="N1060" t="str">
        <f>IF(Hospitalisation_table[[#This Row],[City tier]]="?","tier - 2",Hospitalisation_table[[#This Row],[City tier]])</f>
        <v>tier - 1</v>
      </c>
      <c r="O1060" t="str">
        <f>IF(Hospitalisation_table[[#This Row],[State ID]]="?","Unknown",Hospitalisation_table[[#This Row],[State ID]])</f>
        <v>R1011</v>
      </c>
      <c r="P1060" s="20" t="str">
        <f>_xlfn.CONCAT(Hospitalisation_table[[#This Row],[date]],"-",Hospitalisation_table[[#This Row],[Month_Updated]],"-",Hospitalisation_table[[#This Row],[Year_Update]])</f>
        <v>29-Sep-1998</v>
      </c>
      <c r="Q1060">
        <f>DATEDIF(Hospitalisation_table[[#This Row],[Date of Birth]],"8-Jun-2023","Y")</f>
        <v>24</v>
      </c>
    </row>
    <row r="1061" spans="1:17" x14ac:dyDescent="0.3">
      <c r="A1061" t="s">
        <v>215</v>
      </c>
      <c r="B1061" t="str">
        <f>IF(Hospitalisation_table[[#This Row],[Customer ID]]="?","UnKnown",Hospitalisation_table[[#This Row],[Customer ID]])</f>
        <v>Id2148</v>
      </c>
      <c r="C1061">
        <v>2002</v>
      </c>
      <c r="D1061" t="s">
        <v>10</v>
      </c>
      <c r="E1061">
        <v>16</v>
      </c>
      <c r="F1061">
        <v>1</v>
      </c>
      <c r="G1061" s="24">
        <v>1980.07</v>
      </c>
      <c r="H1061" t="s">
        <v>12</v>
      </c>
      <c r="I1061" t="s">
        <v>12</v>
      </c>
      <c r="J1061" t="s">
        <v>42</v>
      </c>
      <c r="K1061" t="str">
        <f>IF(Hospitalisation_table[[#This Row],[month]]="?","Sep",Hospitalisation_table[[#This Row],[month]])</f>
        <v>Jul</v>
      </c>
      <c r="L1061">
        <f>IF(Hospitalisation_table[[#This Row],[year]] = "?",ROUNDUP(AVERAGE(Hospitalisation_table[year]),0),Hospitalisation_table[[#This Row],[year]])</f>
        <v>2002</v>
      </c>
      <c r="M1061" t="str">
        <f>IF(Hospitalisation_table[[#This Row],[Hospital tier]]="?","tier - 2",Hospitalisation_table[[#This Row],[Hospital tier]])</f>
        <v>tier - 3</v>
      </c>
      <c r="N1061" t="str">
        <f>IF(Hospitalisation_table[[#This Row],[City tier]]="?","tier - 2",Hospitalisation_table[[#This Row],[City tier]])</f>
        <v>tier - 3</v>
      </c>
      <c r="O1061" t="str">
        <f>IF(Hospitalisation_table[[#This Row],[State ID]]="?","Unknown",Hospitalisation_table[[#This Row],[State ID]])</f>
        <v>R1011</v>
      </c>
      <c r="P1061" s="20" t="str">
        <f>_xlfn.CONCAT(Hospitalisation_table[[#This Row],[date]],"-",Hospitalisation_table[[#This Row],[Month_Updated]],"-",Hospitalisation_table[[#This Row],[Year_Update]])</f>
        <v>16-Jul-2002</v>
      </c>
      <c r="Q1061">
        <f>DATEDIF(Hospitalisation_table[[#This Row],[Date of Birth]],"8-Jun-2023","Y")</f>
        <v>20</v>
      </c>
    </row>
    <row r="1062" spans="1:17" x14ac:dyDescent="0.3">
      <c r="A1062" t="s">
        <v>216</v>
      </c>
      <c r="B1062" t="str">
        <f>IF(Hospitalisation_table[[#This Row],[Customer ID]]="?","UnKnown",Hospitalisation_table[[#This Row],[Customer ID]])</f>
        <v>Id2147</v>
      </c>
      <c r="C1062">
        <v>1998</v>
      </c>
      <c r="D1062" t="s">
        <v>30</v>
      </c>
      <c r="E1062">
        <v>29</v>
      </c>
      <c r="F1062">
        <v>0</v>
      </c>
      <c r="G1062" s="24">
        <v>1981.58</v>
      </c>
      <c r="H1062" t="s">
        <v>12</v>
      </c>
      <c r="I1062" t="s">
        <v>16</v>
      </c>
      <c r="J1062" t="s">
        <v>13</v>
      </c>
      <c r="K1062" t="str">
        <f>IF(Hospitalisation_table[[#This Row],[month]]="?","Sep",Hospitalisation_table[[#This Row],[month]])</f>
        <v>Dec</v>
      </c>
      <c r="L1062">
        <f>IF(Hospitalisation_table[[#This Row],[year]] = "?",ROUNDUP(AVERAGE(Hospitalisation_table[year]),0),Hospitalisation_table[[#This Row],[year]])</f>
        <v>1998</v>
      </c>
      <c r="M1062" t="str">
        <f>IF(Hospitalisation_table[[#This Row],[Hospital tier]]="?","tier - 2",Hospitalisation_table[[#This Row],[Hospital tier]])</f>
        <v>tier - 3</v>
      </c>
      <c r="N1062" t="str">
        <f>IF(Hospitalisation_table[[#This Row],[City tier]]="?","tier - 2",Hospitalisation_table[[#This Row],[City tier]])</f>
        <v>tier - 1</v>
      </c>
      <c r="O1062" t="str">
        <f>IF(Hospitalisation_table[[#This Row],[State ID]]="?","Unknown",Hospitalisation_table[[#This Row],[State ID]])</f>
        <v>R1013</v>
      </c>
      <c r="P1062" s="20" t="str">
        <f>_xlfn.CONCAT(Hospitalisation_table[[#This Row],[date]],"-",Hospitalisation_table[[#This Row],[Month_Updated]],"-",Hospitalisation_table[[#This Row],[Year_Update]])</f>
        <v>29-Dec-1998</v>
      </c>
      <c r="Q1062">
        <f>DATEDIF(Hospitalisation_table[[#This Row],[Date of Birth]],"8-Jun-2023","Y")</f>
        <v>24</v>
      </c>
    </row>
    <row r="1063" spans="1:17" x14ac:dyDescent="0.3">
      <c r="A1063" t="s">
        <v>217</v>
      </c>
      <c r="B1063" t="str">
        <f>IF(Hospitalisation_table[[#This Row],[Customer ID]]="?","UnKnown",Hospitalisation_table[[#This Row],[Customer ID]])</f>
        <v>Id2146</v>
      </c>
      <c r="C1063">
        <v>2002</v>
      </c>
      <c r="D1063" t="s">
        <v>20</v>
      </c>
      <c r="E1063">
        <v>29</v>
      </c>
      <c r="F1063">
        <v>0</v>
      </c>
      <c r="G1063" s="24">
        <v>1984.45</v>
      </c>
      <c r="H1063" t="s">
        <v>12</v>
      </c>
      <c r="I1063" t="s">
        <v>12</v>
      </c>
      <c r="J1063" t="s">
        <v>168</v>
      </c>
      <c r="K1063" t="str">
        <f>IF(Hospitalisation_table[[#This Row],[month]]="?","Sep",Hospitalisation_table[[#This Row],[month]])</f>
        <v>Sep</v>
      </c>
      <c r="L1063">
        <f>IF(Hospitalisation_table[[#This Row],[year]] = "?",ROUNDUP(AVERAGE(Hospitalisation_table[year]),0),Hospitalisation_table[[#This Row],[year]])</f>
        <v>2002</v>
      </c>
      <c r="M1063" t="str">
        <f>IF(Hospitalisation_table[[#This Row],[Hospital tier]]="?","tier - 2",Hospitalisation_table[[#This Row],[Hospital tier]])</f>
        <v>tier - 3</v>
      </c>
      <c r="N1063" t="str">
        <f>IF(Hospitalisation_table[[#This Row],[City tier]]="?","tier - 2",Hospitalisation_table[[#This Row],[City tier]])</f>
        <v>tier - 3</v>
      </c>
      <c r="O1063" t="str">
        <f>IF(Hospitalisation_table[[#This Row],[State ID]]="?","Unknown",Hospitalisation_table[[#This Row],[State ID]])</f>
        <v>R1016</v>
      </c>
      <c r="P1063" s="20" t="str">
        <f>_xlfn.CONCAT(Hospitalisation_table[[#This Row],[date]],"-",Hospitalisation_table[[#This Row],[Month_Updated]],"-",Hospitalisation_table[[#This Row],[Year_Update]])</f>
        <v>29-Sep-2002</v>
      </c>
      <c r="Q1063">
        <f>DATEDIF(Hospitalisation_table[[#This Row],[Date of Birth]],"8-Jun-2023","Y")</f>
        <v>20</v>
      </c>
    </row>
    <row r="1064" spans="1:17" x14ac:dyDescent="0.3">
      <c r="A1064" t="s">
        <v>218</v>
      </c>
      <c r="B1064" t="str">
        <f>IF(Hospitalisation_table[[#This Row],[Customer ID]]="?","UnKnown",Hospitalisation_table[[#This Row],[Customer ID]])</f>
        <v>Id2145</v>
      </c>
      <c r="C1064">
        <v>1998</v>
      </c>
      <c r="D1064" t="s">
        <v>20</v>
      </c>
      <c r="E1064">
        <v>14</v>
      </c>
      <c r="F1064">
        <v>0</v>
      </c>
      <c r="G1064" s="24">
        <v>1986.93</v>
      </c>
      <c r="H1064" t="s">
        <v>12</v>
      </c>
      <c r="I1064" t="s">
        <v>11</v>
      </c>
      <c r="J1064" t="s">
        <v>13</v>
      </c>
      <c r="K1064" t="str">
        <f>IF(Hospitalisation_table[[#This Row],[month]]="?","Sep",Hospitalisation_table[[#This Row],[month]])</f>
        <v>Sep</v>
      </c>
      <c r="L1064">
        <f>IF(Hospitalisation_table[[#This Row],[year]] = "?",ROUNDUP(AVERAGE(Hospitalisation_table[year]),0),Hospitalisation_table[[#This Row],[year]])</f>
        <v>1998</v>
      </c>
      <c r="M1064" t="str">
        <f>IF(Hospitalisation_table[[#This Row],[Hospital tier]]="?","tier - 2",Hospitalisation_table[[#This Row],[Hospital tier]])</f>
        <v>tier - 3</v>
      </c>
      <c r="N1064" t="str">
        <f>IF(Hospitalisation_table[[#This Row],[City tier]]="?","tier - 2",Hospitalisation_table[[#This Row],[City tier]])</f>
        <v>tier - 2</v>
      </c>
      <c r="O1064" t="str">
        <f>IF(Hospitalisation_table[[#This Row],[State ID]]="?","Unknown",Hospitalisation_table[[#This Row],[State ID]])</f>
        <v>R1013</v>
      </c>
      <c r="P1064" s="20" t="str">
        <f>_xlfn.CONCAT(Hospitalisation_table[[#This Row],[date]],"-",Hospitalisation_table[[#This Row],[Month_Updated]],"-",Hospitalisation_table[[#This Row],[Year_Update]])</f>
        <v>14-Sep-1998</v>
      </c>
      <c r="Q1064">
        <f>DATEDIF(Hospitalisation_table[[#This Row],[Date of Birth]],"8-Jun-2023","Y")</f>
        <v>24</v>
      </c>
    </row>
    <row r="1065" spans="1:17" x14ac:dyDescent="0.3">
      <c r="A1065" t="s">
        <v>219</v>
      </c>
      <c r="B1065" t="str">
        <f>IF(Hospitalisation_table[[#This Row],[Customer ID]]="?","UnKnown",Hospitalisation_table[[#This Row],[Customer ID]])</f>
        <v>Id2144</v>
      </c>
      <c r="C1065">
        <v>2001</v>
      </c>
      <c r="D1065" t="s">
        <v>35</v>
      </c>
      <c r="E1065">
        <v>14</v>
      </c>
      <c r="F1065">
        <v>0</v>
      </c>
      <c r="G1065" s="24">
        <v>2007.95</v>
      </c>
      <c r="H1065" t="s">
        <v>12</v>
      </c>
      <c r="I1065" t="s">
        <v>11</v>
      </c>
      <c r="J1065" t="s">
        <v>42</v>
      </c>
      <c r="K1065" t="str">
        <f>IF(Hospitalisation_table[[#This Row],[month]]="?","Sep",Hospitalisation_table[[#This Row],[month]])</f>
        <v>Aug</v>
      </c>
      <c r="L1065">
        <f>IF(Hospitalisation_table[[#This Row],[year]] = "?",ROUNDUP(AVERAGE(Hospitalisation_table[year]),0),Hospitalisation_table[[#This Row],[year]])</f>
        <v>2001</v>
      </c>
      <c r="M1065" t="str">
        <f>IF(Hospitalisation_table[[#This Row],[Hospital tier]]="?","tier - 2",Hospitalisation_table[[#This Row],[Hospital tier]])</f>
        <v>tier - 3</v>
      </c>
      <c r="N1065" t="str">
        <f>IF(Hospitalisation_table[[#This Row],[City tier]]="?","tier - 2",Hospitalisation_table[[#This Row],[City tier]])</f>
        <v>tier - 2</v>
      </c>
      <c r="O1065" t="str">
        <f>IF(Hospitalisation_table[[#This Row],[State ID]]="?","Unknown",Hospitalisation_table[[#This Row],[State ID]])</f>
        <v>R1011</v>
      </c>
      <c r="P1065" s="20" t="str">
        <f>_xlfn.CONCAT(Hospitalisation_table[[#This Row],[date]],"-",Hospitalisation_table[[#This Row],[Month_Updated]],"-",Hospitalisation_table[[#This Row],[Year_Update]])</f>
        <v>14-Aug-2001</v>
      </c>
      <c r="Q1065">
        <f>DATEDIF(Hospitalisation_table[[#This Row],[Date of Birth]],"8-Jun-2023","Y")</f>
        <v>21</v>
      </c>
    </row>
    <row r="1066" spans="1:17" x14ac:dyDescent="0.3">
      <c r="A1066" t="s">
        <v>220</v>
      </c>
      <c r="B1066" t="str">
        <f>IF(Hospitalisation_table[[#This Row],[Customer ID]]="?","UnKnown",Hospitalisation_table[[#This Row],[Customer ID]])</f>
        <v>Id2143</v>
      </c>
      <c r="C1066">
        <v>2001</v>
      </c>
      <c r="D1066" t="s">
        <v>10</v>
      </c>
      <c r="E1066">
        <v>1</v>
      </c>
      <c r="F1066">
        <v>0</v>
      </c>
      <c r="G1066" s="24">
        <v>2020.18</v>
      </c>
      <c r="H1066" t="s">
        <v>12</v>
      </c>
      <c r="I1066" t="s">
        <v>16</v>
      </c>
      <c r="J1066" t="s">
        <v>42</v>
      </c>
      <c r="K1066" t="str">
        <f>IF(Hospitalisation_table[[#This Row],[month]]="?","Sep",Hospitalisation_table[[#This Row],[month]])</f>
        <v>Jul</v>
      </c>
      <c r="L1066">
        <f>IF(Hospitalisation_table[[#This Row],[year]] = "?",ROUNDUP(AVERAGE(Hospitalisation_table[year]),0),Hospitalisation_table[[#This Row],[year]])</f>
        <v>2001</v>
      </c>
      <c r="M1066" t="str">
        <f>IF(Hospitalisation_table[[#This Row],[Hospital tier]]="?","tier - 2",Hospitalisation_table[[#This Row],[Hospital tier]])</f>
        <v>tier - 3</v>
      </c>
      <c r="N1066" t="str">
        <f>IF(Hospitalisation_table[[#This Row],[City tier]]="?","tier - 2",Hospitalisation_table[[#This Row],[City tier]])</f>
        <v>tier - 1</v>
      </c>
      <c r="O1066" t="str">
        <f>IF(Hospitalisation_table[[#This Row],[State ID]]="?","Unknown",Hospitalisation_table[[#This Row],[State ID]])</f>
        <v>R1011</v>
      </c>
      <c r="P1066" s="20" t="str">
        <f>_xlfn.CONCAT(Hospitalisation_table[[#This Row],[date]],"-",Hospitalisation_table[[#This Row],[Month_Updated]],"-",Hospitalisation_table[[#This Row],[Year_Update]])</f>
        <v>1-Jul-2001</v>
      </c>
      <c r="Q1066">
        <f>DATEDIF(Hospitalisation_table[[#This Row],[Date of Birth]],"8-Jun-2023","Y")</f>
        <v>21</v>
      </c>
    </row>
    <row r="1067" spans="1:17" x14ac:dyDescent="0.3">
      <c r="A1067" t="s">
        <v>221</v>
      </c>
      <c r="B1067" t="str">
        <f>IF(Hospitalisation_table[[#This Row],[Customer ID]]="?","UnKnown",Hospitalisation_table[[#This Row],[Customer ID]])</f>
        <v>Id2142</v>
      </c>
      <c r="C1067">
        <v>2001</v>
      </c>
      <c r="D1067" t="s">
        <v>20</v>
      </c>
      <c r="E1067">
        <v>6</v>
      </c>
      <c r="F1067">
        <v>0</v>
      </c>
      <c r="G1067" s="24">
        <v>2020.55</v>
      </c>
      <c r="H1067" t="s">
        <v>12</v>
      </c>
      <c r="I1067" t="s">
        <v>11</v>
      </c>
      <c r="J1067" t="s">
        <v>13</v>
      </c>
      <c r="K1067" t="str">
        <f>IF(Hospitalisation_table[[#This Row],[month]]="?","Sep",Hospitalisation_table[[#This Row],[month]])</f>
        <v>Sep</v>
      </c>
      <c r="L1067">
        <f>IF(Hospitalisation_table[[#This Row],[year]] = "?",ROUNDUP(AVERAGE(Hospitalisation_table[year]),0),Hospitalisation_table[[#This Row],[year]])</f>
        <v>2001</v>
      </c>
      <c r="M1067" t="str">
        <f>IF(Hospitalisation_table[[#This Row],[Hospital tier]]="?","tier - 2",Hospitalisation_table[[#This Row],[Hospital tier]])</f>
        <v>tier - 3</v>
      </c>
      <c r="N1067" t="str">
        <f>IF(Hospitalisation_table[[#This Row],[City tier]]="?","tier - 2",Hospitalisation_table[[#This Row],[City tier]])</f>
        <v>tier - 2</v>
      </c>
      <c r="O1067" t="str">
        <f>IF(Hospitalisation_table[[#This Row],[State ID]]="?","Unknown",Hospitalisation_table[[#This Row],[State ID]])</f>
        <v>R1013</v>
      </c>
      <c r="P1067" s="20" t="str">
        <f>_xlfn.CONCAT(Hospitalisation_table[[#This Row],[date]],"-",Hospitalisation_table[[#This Row],[Month_Updated]],"-",Hospitalisation_table[[#This Row],[Year_Update]])</f>
        <v>6-Sep-2001</v>
      </c>
      <c r="Q1067">
        <f>DATEDIF(Hospitalisation_table[[#This Row],[Date of Birth]],"8-Jun-2023","Y")</f>
        <v>21</v>
      </c>
    </row>
    <row r="1068" spans="1:17" x14ac:dyDescent="0.3">
      <c r="A1068" t="s">
        <v>222</v>
      </c>
      <c r="B1068" t="str">
        <f>IF(Hospitalisation_table[[#This Row],[Customer ID]]="?","UnKnown",Hospitalisation_table[[#This Row],[Customer ID]])</f>
        <v>Id2141</v>
      </c>
      <c r="C1068">
        <v>2001</v>
      </c>
      <c r="D1068" t="s">
        <v>35</v>
      </c>
      <c r="E1068">
        <v>4</v>
      </c>
      <c r="F1068">
        <v>0</v>
      </c>
      <c r="G1068" s="24">
        <v>2026.97</v>
      </c>
      <c r="H1068" t="s">
        <v>12</v>
      </c>
      <c r="I1068" t="s">
        <v>11</v>
      </c>
      <c r="J1068" t="s">
        <v>13</v>
      </c>
      <c r="K1068" t="str">
        <f>IF(Hospitalisation_table[[#This Row],[month]]="?","Sep",Hospitalisation_table[[#This Row],[month]])</f>
        <v>Aug</v>
      </c>
      <c r="L1068">
        <f>IF(Hospitalisation_table[[#This Row],[year]] = "?",ROUNDUP(AVERAGE(Hospitalisation_table[year]),0),Hospitalisation_table[[#This Row],[year]])</f>
        <v>2001</v>
      </c>
      <c r="M1068" t="str">
        <f>IF(Hospitalisation_table[[#This Row],[Hospital tier]]="?","tier - 2",Hospitalisation_table[[#This Row],[Hospital tier]])</f>
        <v>tier - 3</v>
      </c>
      <c r="N1068" t="str">
        <f>IF(Hospitalisation_table[[#This Row],[City tier]]="?","tier - 2",Hospitalisation_table[[#This Row],[City tier]])</f>
        <v>tier - 2</v>
      </c>
      <c r="O1068" t="str">
        <f>IF(Hospitalisation_table[[#This Row],[State ID]]="?","Unknown",Hospitalisation_table[[#This Row],[State ID]])</f>
        <v>R1013</v>
      </c>
      <c r="P1068" s="20" t="str">
        <f>_xlfn.CONCAT(Hospitalisation_table[[#This Row],[date]],"-",Hospitalisation_table[[#This Row],[Month_Updated]],"-",Hospitalisation_table[[#This Row],[Year_Update]])</f>
        <v>4-Aug-2001</v>
      </c>
      <c r="Q1068">
        <f>DATEDIF(Hospitalisation_table[[#This Row],[Date of Birth]],"8-Jun-2023","Y")</f>
        <v>21</v>
      </c>
    </row>
    <row r="1069" spans="1:17" x14ac:dyDescent="0.3">
      <c r="A1069" t="s">
        <v>223</v>
      </c>
      <c r="B1069" t="str">
        <f>IF(Hospitalisation_table[[#This Row],[Customer ID]]="?","UnKnown",Hospitalisation_table[[#This Row],[Customer ID]])</f>
        <v>Id2140</v>
      </c>
      <c r="C1069">
        <v>2000</v>
      </c>
      <c r="D1069" t="s">
        <v>20</v>
      </c>
      <c r="E1069">
        <v>2</v>
      </c>
      <c r="F1069">
        <v>0</v>
      </c>
      <c r="G1069" s="24">
        <v>2045.69</v>
      </c>
      <c r="H1069" t="s">
        <v>12</v>
      </c>
      <c r="I1069" t="s">
        <v>12</v>
      </c>
      <c r="J1069" t="s">
        <v>23</v>
      </c>
      <c r="K1069" t="str">
        <f>IF(Hospitalisation_table[[#This Row],[month]]="?","Sep",Hospitalisation_table[[#This Row],[month]])</f>
        <v>Sep</v>
      </c>
      <c r="L1069">
        <f>IF(Hospitalisation_table[[#This Row],[year]] = "?",ROUNDUP(AVERAGE(Hospitalisation_table[year]),0),Hospitalisation_table[[#This Row],[year]])</f>
        <v>2000</v>
      </c>
      <c r="M1069" t="str">
        <f>IF(Hospitalisation_table[[#This Row],[Hospital tier]]="?","tier - 2",Hospitalisation_table[[#This Row],[Hospital tier]])</f>
        <v>tier - 3</v>
      </c>
      <c r="N1069" t="str">
        <f>IF(Hospitalisation_table[[#This Row],[City tier]]="?","tier - 2",Hospitalisation_table[[#This Row],[City tier]])</f>
        <v>tier - 3</v>
      </c>
      <c r="O1069" t="str">
        <f>IF(Hospitalisation_table[[#This Row],[State ID]]="?","Unknown",Hospitalisation_table[[#This Row],[State ID]])</f>
        <v>R1012</v>
      </c>
      <c r="P1069" s="20" t="str">
        <f>_xlfn.CONCAT(Hospitalisation_table[[#This Row],[date]],"-",Hospitalisation_table[[#This Row],[Month_Updated]],"-",Hospitalisation_table[[#This Row],[Year_Update]])</f>
        <v>2-Sep-2000</v>
      </c>
      <c r="Q1069">
        <f>DATEDIF(Hospitalisation_table[[#This Row],[Date of Birth]],"8-Jun-2023","Y")</f>
        <v>22</v>
      </c>
    </row>
    <row r="1070" spans="1:17" x14ac:dyDescent="0.3">
      <c r="A1070" t="s">
        <v>2159</v>
      </c>
      <c r="B1070" t="str">
        <f>IF(Hospitalisation_table[[#This Row],[Customer ID]]="?","UnKnown",Hospitalisation_table[[#This Row],[Customer ID]])</f>
        <v>Id214</v>
      </c>
      <c r="C1070">
        <v>1973</v>
      </c>
      <c r="D1070" t="s">
        <v>37</v>
      </c>
      <c r="E1070">
        <v>27</v>
      </c>
      <c r="F1070">
        <v>0</v>
      </c>
      <c r="G1070" s="24">
        <v>35547.72</v>
      </c>
      <c r="H1070" t="s">
        <v>16</v>
      </c>
      <c r="I1070" t="s">
        <v>16</v>
      </c>
      <c r="J1070" t="s">
        <v>42</v>
      </c>
      <c r="K1070" t="str">
        <f>IF(Hospitalisation_table[[#This Row],[month]]="?","Sep",Hospitalisation_table[[#This Row],[month]])</f>
        <v>Oct</v>
      </c>
      <c r="L1070">
        <f>IF(Hospitalisation_table[[#This Row],[year]] = "?",ROUNDUP(AVERAGE(Hospitalisation_table[year]),0),Hospitalisation_table[[#This Row],[year]])</f>
        <v>1973</v>
      </c>
      <c r="M1070" t="str">
        <f>IF(Hospitalisation_table[[#This Row],[Hospital tier]]="?","tier - 2",Hospitalisation_table[[#This Row],[Hospital tier]])</f>
        <v>tier - 1</v>
      </c>
      <c r="N1070" t="str">
        <f>IF(Hospitalisation_table[[#This Row],[City tier]]="?","tier - 2",Hospitalisation_table[[#This Row],[City tier]])</f>
        <v>tier - 1</v>
      </c>
      <c r="O1070" t="str">
        <f>IF(Hospitalisation_table[[#This Row],[State ID]]="?","Unknown",Hospitalisation_table[[#This Row],[State ID]])</f>
        <v>R1011</v>
      </c>
      <c r="P1070" s="20" t="str">
        <f>_xlfn.CONCAT(Hospitalisation_table[[#This Row],[date]],"-",Hospitalisation_table[[#This Row],[Month_Updated]],"-",Hospitalisation_table[[#This Row],[Year_Update]])</f>
        <v>27-Oct-1973</v>
      </c>
      <c r="Q1070">
        <f>DATEDIF(Hospitalisation_table[[#This Row],[Date of Birth]],"8-Jun-2023","Y")</f>
        <v>49</v>
      </c>
    </row>
    <row r="1071" spans="1:17" x14ac:dyDescent="0.3">
      <c r="A1071" t="s">
        <v>224</v>
      </c>
      <c r="B1071" t="str">
        <f>IF(Hospitalisation_table[[#This Row],[Customer ID]]="?","UnKnown",Hospitalisation_table[[#This Row],[Customer ID]])</f>
        <v>Id2139</v>
      </c>
      <c r="C1071">
        <v>2000</v>
      </c>
      <c r="D1071" t="s">
        <v>10</v>
      </c>
      <c r="E1071">
        <v>26</v>
      </c>
      <c r="F1071">
        <v>0</v>
      </c>
      <c r="G1071" s="24">
        <v>2055.3200000000002</v>
      </c>
      <c r="H1071" t="s">
        <v>12</v>
      </c>
      <c r="I1071" t="s">
        <v>12</v>
      </c>
      <c r="J1071" t="s">
        <v>23</v>
      </c>
      <c r="K1071" t="str">
        <f>IF(Hospitalisation_table[[#This Row],[month]]="?","Sep",Hospitalisation_table[[#This Row],[month]])</f>
        <v>Jul</v>
      </c>
      <c r="L1071">
        <f>IF(Hospitalisation_table[[#This Row],[year]] = "?",ROUNDUP(AVERAGE(Hospitalisation_table[year]),0),Hospitalisation_table[[#This Row],[year]])</f>
        <v>2000</v>
      </c>
      <c r="M1071" t="str">
        <f>IF(Hospitalisation_table[[#This Row],[Hospital tier]]="?","tier - 2",Hospitalisation_table[[#This Row],[Hospital tier]])</f>
        <v>tier - 3</v>
      </c>
      <c r="N1071" t="str">
        <f>IF(Hospitalisation_table[[#This Row],[City tier]]="?","tier - 2",Hospitalisation_table[[#This Row],[City tier]])</f>
        <v>tier - 3</v>
      </c>
      <c r="O1071" t="str">
        <f>IF(Hospitalisation_table[[#This Row],[State ID]]="?","Unknown",Hospitalisation_table[[#This Row],[State ID]])</f>
        <v>R1012</v>
      </c>
      <c r="P1071" s="20" t="str">
        <f>_xlfn.CONCAT(Hospitalisation_table[[#This Row],[date]],"-",Hospitalisation_table[[#This Row],[Month_Updated]],"-",Hospitalisation_table[[#This Row],[Year_Update]])</f>
        <v>26-Jul-2000</v>
      </c>
      <c r="Q1071">
        <f>DATEDIF(Hospitalisation_table[[#This Row],[Date of Birth]],"8-Jun-2023","Y")</f>
        <v>22</v>
      </c>
    </row>
    <row r="1072" spans="1:17" x14ac:dyDescent="0.3">
      <c r="A1072" t="s">
        <v>225</v>
      </c>
      <c r="B1072" t="str">
        <f>IF(Hospitalisation_table[[#This Row],[Customer ID]]="?","UnKnown",Hospitalisation_table[[#This Row],[Customer ID]])</f>
        <v>Id2138</v>
      </c>
      <c r="C1072">
        <v>2004</v>
      </c>
      <c r="D1072" t="s">
        <v>18</v>
      </c>
      <c r="E1072">
        <v>12</v>
      </c>
      <c r="F1072">
        <v>0</v>
      </c>
      <c r="G1072" s="24">
        <v>2094.1</v>
      </c>
      <c r="H1072" t="s">
        <v>12</v>
      </c>
      <c r="I1072" t="s">
        <v>11</v>
      </c>
      <c r="J1072" t="s">
        <v>200</v>
      </c>
      <c r="K1072" t="str">
        <f>IF(Hospitalisation_table[[#This Row],[month]]="?","Sep",Hospitalisation_table[[#This Row],[month]])</f>
        <v>Jun</v>
      </c>
      <c r="L1072">
        <f>IF(Hospitalisation_table[[#This Row],[year]] = "?",ROUNDUP(AVERAGE(Hospitalisation_table[year]),0),Hospitalisation_table[[#This Row],[year]])</f>
        <v>2004</v>
      </c>
      <c r="M1072" t="str">
        <f>IF(Hospitalisation_table[[#This Row],[Hospital tier]]="?","tier - 2",Hospitalisation_table[[#This Row],[Hospital tier]])</f>
        <v>tier - 3</v>
      </c>
      <c r="N1072" t="str">
        <f>IF(Hospitalisation_table[[#This Row],[City tier]]="?","tier - 2",Hospitalisation_table[[#This Row],[City tier]])</f>
        <v>tier - 2</v>
      </c>
      <c r="O1072" t="str">
        <f>IF(Hospitalisation_table[[#This Row],[State ID]]="?","Unknown",Hospitalisation_table[[#This Row],[State ID]])</f>
        <v>R1025</v>
      </c>
      <c r="P1072" s="20" t="str">
        <f>_xlfn.CONCAT(Hospitalisation_table[[#This Row],[date]],"-",Hospitalisation_table[[#This Row],[Month_Updated]],"-",Hospitalisation_table[[#This Row],[Year_Update]])</f>
        <v>12-Jun-2004</v>
      </c>
      <c r="Q1072">
        <f>DATEDIF(Hospitalisation_table[[#This Row],[Date of Birth]],"8-Jun-2023","Y")</f>
        <v>18</v>
      </c>
    </row>
    <row r="1073" spans="1:17" x14ac:dyDescent="0.3">
      <c r="A1073" t="s">
        <v>226</v>
      </c>
      <c r="B1073" t="str">
        <f>IF(Hospitalisation_table[[#This Row],[Customer ID]]="?","UnKnown",Hospitalisation_table[[#This Row],[Customer ID]])</f>
        <v>Id2137</v>
      </c>
      <c r="C1073">
        <v>2001</v>
      </c>
      <c r="D1073" t="s">
        <v>35</v>
      </c>
      <c r="E1073">
        <v>14</v>
      </c>
      <c r="F1073">
        <v>0</v>
      </c>
      <c r="G1073" s="24">
        <v>2102.2600000000002</v>
      </c>
      <c r="H1073" t="s">
        <v>12</v>
      </c>
      <c r="I1073" t="s">
        <v>11</v>
      </c>
      <c r="J1073" t="s">
        <v>166</v>
      </c>
      <c r="K1073" t="str">
        <f>IF(Hospitalisation_table[[#This Row],[month]]="?","Sep",Hospitalisation_table[[#This Row],[month]])</f>
        <v>Aug</v>
      </c>
      <c r="L1073">
        <f>IF(Hospitalisation_table[[#This Row],[year]] = "?",ROUNDUP(AVERAGE(Hospitalisation_table[year]),0),Hospitalisation_table[[#This Row],[year]])</f>
        <v>2001</v>
      </c>
      <c r="M1073" t="str">
        <f>IF(Hospitalisation_table[[#This Row],[Hospital tier]]="?","tier - 2",Hospitalisation_table[[#This Row],[Hospital tier]])</f>
        <v>tier - 3</v>
      </c>
      <c r="N1073" t="str">
        <f>IF(Hospitalisation_table[[#This Row],[City tier]]="?","tier - 2",Hospitalisation_table[[#This Row],[City tier]])</f>
        <v>tier - 2</v>
      </c>
      <c r="O1073" t="str">
        <f>IF(Hospitalisation_table[[#This Row],[State ID]]="?","Unknown",Hospitalisation_table[[#This Row],[State ID]])</f>
        <v>R1019</v>
      </c>
      <c r="P1073" s="20" t="str">
        <f>_xlfn.CONCAT(Hospitalisation_table[[#This Row],[date]],"-",Hospitalisation_table[[#This Row],[Month_Updated]],"-",Hospitalisation_table[[#This Row],[Year_Update]])</f>
        <v>14-Aug-2001</v>
      </c>
      <c r="Q1073">
        <f>DATEDIF(Hospitalisation_table[[#This Row],[Date of Birth]],"8-Jun-2023","Y")</f>
        <v>21</v>
      </c>
    </row>
    <row r="1074" spans="1:17" x14ac:dyDescent="0.3">
      <c r="A1074" t="s">
        <v>227</v>
      </c>
      <c r="B1074" t="str">
        <f>IF(Hospitalisation_table[[#This Row],[Customer ID]]="?","UnKnown",Hospitalisation_table[[#This Row],[Customer ID]])</f>
        <v>Id2136</v>
      </c>
      <c r="C1074">
        <v>2001</v>
      </c>
      <c r="D1074" t="s">
        <v>18</v>
      </c>
      <c r="E1074">
        <v>22</v>
      </c>
      <c r="F1074">
        <v>1</v>
      </c>
      <c r="G1074" s="24">
        <v>2103.08</v>
      </c>
      <c r="H1074" t="s">
        <v>12</v>
      </c>
      <c r="I1074" t="s">
        <v>11</v>
      </c>
      <c r="J1074" t="s">
        <v>42</v>
      </c>
      <c r="K1074" t="str">
        <f>IF(Hospitalisation_table[[#This Row],[month]]="?","Sep",Hospitalisation_table[[#This Row],[month]])</f>
        <v>Jun</v>
      </c>
      <c r="L1074">
        <f>IF(Hospitalisation_table[[#This Row],[year]] = "?",ROUNDUP(AVERAGE(Hospitalisation_table[year]),0),Hospitalisation_table[[#This Row],[year]])</f>
        <v>2001</v>
      </c>
      <c r="M1074" t="str">
        <f>IF(Hospitalisation_table[[#This Row],[Hospital tier]]="?","tier - 2",Hospitalisation_table[[#This Row],[Hospital tier]])</f>
        <v>tier - 3</v>
      </c>
      <c r="N1074" t="str">
        <f>IF(Hospitalisation_table[[#This Row],[City tier]]="?","tier - 2",Hospitalisation_table[[#This Row],[City tier]])</f>
        <v>tier - 2</v>
      </c>
      <c r="O1074" t="str">
        <f>IF(Hospitalisation_table[[#This Row],[State ID]]="?","Unknown",Hospitalisation_table[[#This Row],[State ID]])</f>
        <v>R1011</v>
      </c>
      <c r="P1074" s="20" t="str">
        <f>_xlfn.CONCAT(Hospitalisation_table[[#This Row],[date]],"-",Hospitalisation_table[[#This Row],[Month_Updated]],"-",Hospitalisation_table[[#This Row],[Year_Update]])</f>
        <v>22-Jun-2001</v>
      </c>
      <c r="Q1074">
        <f>DATEDIF(Hospitalisation_table[[#This Row],[Date of Birth]],"8-Jun-2023","Y")</f>
        <v>21</v>
      </c>
    </row>
    <row r="1075" spans="1:17" x14ac:dyDescent="0.3">
      <c r="A1075" t="s">
        <v>228</v>
      </c>
      <c r="B1075" t="str">
        <f>IF(Hospitalisation_table[[#This Row],[Customer ID]]="?","UnKnown",Hospitalisation_table[[#This Row],[Customer ID]])</f>
        <v>Id2135</v>
      </c>
      <c r="C1075">
        <v>2001</v>
      </c>
      <c r="D1075" t="s">
        <v>15</v>
      </c>
      <c r="E1075">
        <v>28</v>
      </c>
      <c r="F1075">
        <v>0</v>
      </c>
      <c r="G1075" s="24">
        <v>2104.11</v>
      </c>
      <c r="H1075" t="s">
        <v>11</v>
      </c>
      <c r="I1075" t="s">
        <v>16</v>
      </c>
      <c r="J1075" t="s">
        <v>168</v>
      </c>
      <c r="K1075" t="str">
        <f>IF(Hospitalisation_table[[#This Row],[month]]="?","Sep",Hospitalisation_table[[#This Row],[month]])</f>
        <v>Nov</v>
      </c>
      <c r="L1075">
        <f>IF(Hospitalisation_table[[#This Row],[year]] = "?",ROUNDUP(AVERAGE(Hospitalisation_table[year]),0),Hospitalisation_table[[#This Row],[year]])</f>
        <v>2001</v>
      </c>
      <c r="M1075" t="str">
        <f>IF(Hospitalisation_table[[#This Row],[Hospital tier]]="?","tier - 2",Hospitalisation_table[[#This Row],[Hospital tier]])</f>
        <v>tier - 2</v>
      </c>
      <c r="N1075" t="str">
        <f>IF(Hospitalisation_table[[#This Row],[City tier]]="?","tier - 2",Hospitalisation_table[[#This Row],[City tier]])</f>
        <v>tier - 1</v>
      </c>
      <c r="O1075" t="str">
        <f>IF(Hospitalisation_table[[#This Row],[State ID]]="?","Unknown",Hospitalisation_table[[#This Row],[State ID]])</f>
        <v>R1016</v>
      </c>
      <c r="P1075" s="20" t="str">
        <f>_xlfn.CONCAT(Hospitalisation_table[[#This Row],[date]],"-",Hospitalisation_table[[#This Row],[Month_Updated]],"-",Hospitalisation_table[[#This Row],[Year_Update]])</f>
        <v>28-Nov-2001</v>
      </c>
      <c r="Q1075">
        <f>DATEDIF(Hospitalisation_table[[#This Row],[Date of Birth]],"8-Jun-2023","Y")</f>
        <v>21</v>
      </c>
    </row>
    <row r="1076" spans="1:17" x14ac:dyDescent="0.3">
      <c r="A1076" t="s">
        <v>229</v>
      </c>
      <c r="B1076" t="str">
        <f>IF(Hospitalisation_table[[#This Row],[Customer ID]]="?","UnKnown",Hospitalisation_table[[#This Row],[Customer ID]])</f>
        <v>Id2134</v>
      </c>
      <c r="C1076">
        <v>1989</v>
      </c>
      <c r="D1076" t="s">
        <v>10</v>
      </c>
      <c r="E1076">
        <v>21</v>
      </c>
      <c r="F1076">
        <v>3</v>
      </c>
      <c r="G1076" s="24">
        <v>2106.2600000000002</v>
      </c>
      <c r="H1076" t="s">
        <v>11</v>
      </c>
      <c r="I1076" t="s">
        <v>11</v>
      </c>
      <c r="J1076" t="s">
        <v>13</v>
      </c>
      <c r="K1076" t="str">
        <f>IF(Hospitalisation_table[[#This Row],[month]]="?","Sep",Hospitalisation_table[[#This Row],[month]])</f>
        <v>Jul</v>
      </c>
      <c r="L1076">
        <f>IF(Hospitalisation_table[[#This Row],[year]] = "?",ROUNDUP(AVERAGE(Hospitalisation_table[year]),0),Hospitalisation_table[[#This Row],[year]])</f>
        <v>1989</v>
      </c>
      <c r="M1076" t="str">
        <f>IF(Hospitalisation_table[[#This Row],[Hospital tier]]="?","tier - 2",Hospitalisation_table[[#This Row],[Hospital tier]])</f>
        <v>tier - 2</v>
      </c>
      <c r="N1076" t="str">
        <f>IF(Hospitalisation_table[[#This Row],[City tier]]="?","tier - 2",Hospitalisation_table[[#This Row],[City tier]])</f>
        <v>tier - 2</v>
      </c>
      <c r="O1076" t="str">
        <f>IF(Hospitalisation_table[[#This Row],[State ID]]="?","Unknown",Hospitalisation_table[[#This Row],[State ID]])</f>
        <v>R1013</v>
      </c>
      <c r="P1076" s="20" t="str">
        <f>_xlfn.CONCAT(Hospitalisation_table[[#This Row],[date]],"-",Hospitalisation_table[[#This Row],[Month_Updated]],"-",Hospitalisation_table[[#This Row],[Year_Update]])</f>
        <v>21-Jul-1989</v>
      </c>
      <c r="Q1076">
        <f>DATEDIF(Hospitalisation_table[[#This Row],[Date of Birth]],"8-Jun-2023","Y")</f>
        <v>33</v>
      </c>
    </row>
    <row r="1077" spans="1:17" x14ac:dyDescent="0.3">
      <c r="A1077" t="s">
        <v>230</v>
      </c>
      <c r="B1077" t="str">
        <f>IF(Hospitalisation_table[[#This Row],[Customer ID]]="?","UnKnown",Hospitalisation_table[[#This Row],[Customer ID]])</f>
        <v>Id2133</v>
      </c>
      <c r="C1077">
        <v>2003</v>
      </c>
      <c r="D1077" t="s">
        <v>20</v>
      </c>
      <c r="E1077">
        <v>30</v>
      </c>
      <c r="F1077">
        <v>0</v>
      </c>
      <c r="G1077" s="24">
        <v>2117.34</v>
      </c>
      <c r="H1077" t="s">
        <v>11</v>
      </c>
      <c r="I1077" t="s">
        <v>12</v>
      </c>
      <c r="J1077" t="s">
        <v>23</v>
      </c>
      <c r="K1077" t="str">
        <f>IF(Hospitalisation_table[[#This Row],[month]]="?","Sep",Hospitalisation_table[[#This Row],[month]])</f>
        <v>Sep</v>
      </c>
      <c r="L1077">
        <f>IF(Hospitalisation_table[[#This Row],[year]] = "?",ROUNDUP(AVERAGE(Hospitalisation_table[year]),0),Hospitalisation_table[[#This Row],[year]])</f>
        <v>2003</v>
      </c>
      <c r="M1077" t="str">
        <f>IF(Hospitalisation_table[[#This Row],[Hospital tier]]="?","tier - 2",Hospitalisation_table[[#This Row],[Hospital tier]])</f>
        <v>tier - 2</v>
      </c>
      <c r="N1077" t="str">
        <f>IF(Hospitalisation_table[[#This Row],[City tier]]="?","tier - 2",Hospitalisation_table[[#This Row],[City tier]])</f>
        <v>tier - 3</v>
      </c>
      <c r="O1077" t="str">
        <f>IF(Hospitalisation_table[[#This Row],[State ID]]="?","Unknown",Hospitalisation_table[[#This Row],[State ID]])</f>
        <v>R1012</v>
      </c>
      <c r="P1077" s="20" t="str">
        <f>_xlfn.CONCAT(Hospitalisation_table[[#This Row],[date]],"-",Hospitalisation_table[[#This Row],[Month_Updated]],"-",Hospitalisation_table[[#This Row],[Year_Update]])</f>
        <v>30-Sep-2003</v>
      </c>
      <c r="Q1077">
        <f>DATEDIF(Hospitalisation_table[[#This Row],[Date of Birth]],"8-Jun-2023","Y")</f>
        <v>19</v>
      </c>
    </row>
    <row r="1078" spans="1:17" x14ac:dyDescent="0.3">
      <c r="A1078" t="s">
        <v>231</v>
      </c>
      <c r="B1078" t="str">
        <f>IF(Hospitalisation_table[[#This Row],[Customer ID]]="?","UnKnown",Hospitalisation_table[[#This Row],[Customer ID]])</f>
        <v>Id2132</v>
      </c>
      <c r="C1078">
        <v>2004</v>
      </c>
      <c r="D1078" t="s">
        <v>15</v>
      </c>
      <c r="E1078">
        <v>4</v>
      </c>
      <c r="F1078">
        <v>0</v>
      </c>
      <c r="G1078" s="24">
        <v>2118.61</v>
      </c>
      <c r="H1078" t="s">
        <v>11</v>
      </c>
      <c r="I1078" t="s">
        <v>16</v>
      </c>
      <c r="J1078" t="s">
        <v>23</v>
      </c>
      <c r="K1078" t="str">
        <f>IF(Hospitalisation_table[[#This Row],[month]]="?","Sep",Hospitalisation_table[[#This Row],[month]])</f>
        <v>Nov</v>
      </c>
      <c r="L1078">
        <f>IF(Hospitalisation_table[[#This Row],[year]] = "?",ROUNDUP(AVERAGE(Hospitalisation_table[year]),0),Hospitalisation_table[[#This Row],[year]])</f>
        <v>2004</v>
      </c>
      <c r="M1078" t="str">
        <f>IF(Hospitalisation_table[[#This Row],[Hospital tier]]="?","tier - 2",Hospitalisation_table[[#This Row],[Hospital tier]])</f>
        <v>tier - 2</v>
      </c>
      <c r="N1078" t="str">
        <f>IF(Hospitalisation_table[[#This Row],[City tier]]="?","tier - 2",Hospitalisation_table[[#This Row],[City tier]])</f>
        <v>tier - 1</v>
      </c>
      <c r="O1078" t="str">
        <f>IF(Hospitalisation_table[[#This Row],[State ID]]="?","Unknown",Hospitalisation_table[[#This Row],[State ID]])</f>
        <v>R1012</v>
      </c>
      <c r="P1078" s="20" t="str">
        <f>_xlfn.CONCAT(Hospitalisation_table[[#This Row],[date]],"-",Hospitalisation_table[[#This Row],[Month_Updated]],"-",Hospitalisation_table[[#This Row],[Year_Update]])</f>
        <v>4-Nov-2004</v>
      </c>
      <c r="Q1078">
        <f>DATEDIF(Hospitalisation_table[[#This Row],[Date of Birth]],"8-Jun-2023","Y")</f>
        <v>18</v>
      </c>
    </row>
    <row r="1079" spans="1:17" x14ac:dyDescent="0.3">
      <c r="A1079" t="s">
        <v>232</v>
      </c>
      <c r="B1079" t="str">
        <f>IF(Hospitalisation_table[[#This Row],[Customer ID]]="?","UnKnown",Hospitalisation_table[[#This Row],[Customer ID]])</f>
        <v>Id2131</v>
      </c>
      <c r="C1079">
        <v>2003</v>
      </c>
      <c r="D1079" t="s">
        <v>35</v>
      </c>
      <c r="E1079">
        <v>30</v>
      </c>
      <c r="F1079">
        <v>0</v>
      </c>
      <c r="G1079" s="24">
        <v>2128.4299999999998</v>
      </c>
      <c r="H1079" t="s">
        <v>11</v>
      </c>
      <c r="I1079" t="s">
        <v>16</v>
      </c>
      <c r="J1079" t="s">
        <v>23</v>
      </c>
      <c r="K1079" t="str">
        <f>IF(Hospitalisation_table[[#This Row],[month]]="?","Sep",Hospitalisation_table[[#This Row],[month]])</f>
        <v>Aug</v>
      </c>
      <c r="L1079">
        <f>IF(Hospitalisation_table[[#This Row],[year]] = "?",ROUNDUP(AVERAGE(Hospitalisation_table[year]),0),Hospitalisation_table[[#This Row],[year]])</f>
        <v>2003</v>
      </c>
      <c r="M1079" t="str">
        <f>IF(Hospitalisation_table[[#This Row],[Hospital tier]]="?","tier - 2",Hospitalisation_table[[#This Row],[Hospital tier]])</f>
        <v>tier - 2</v>
      </c>
      <c r="N1079" t="str">
        <f>IF(Hospitalisation_table[[#This Row],[City tier]]="?","tier - 2",Hospitalisation_table[[#This Row],[City tier]])</f>
        <v>tier - 1</v>
      </c>
      <c r="O1079" t="str">
        <f>IF(Hospitalisation_table[[#This Row],[State ID]]="?","Unknown",Hospitalisation_table[[#This Row],[State ID]])</f>
        <v>R1012</v>
      </c>
      <c r="P1079" s="20" t="str">
        <f>_xlfn.CONCAT(Hospitalisation_table[[#This Row],[date]],"-",Hospitalisation_table[[#This Row],[Month_Updated]],"-",Hospitalisation_table[[#This Row],[Year_Update]])</f>
        <v>30-Aug-2003</v>
      </c>
      <c r="Q1079">
        <f>DATEDIF(Hospitalisation_table[[#This Row],[Date of Birth]],"8-Jun-2023","Y")</f>
        <v>19</v>
      </c>
    </row>
    <row r="1080" spans="1:17" x14ac:dyDescent="0.3">
      <c r="A1080" t="s">
        <v>233</v>
      </c>
      <c r="B1080" t="str">
        <f>IF(Hospitalisation_table[[#This Row],[Customer ID]]="?","UnKnown",Hospitalisation_table[[#This Row],[Customer ID]])</f>
        <v>Id2130</v>
      </c>
      <c r="C1080">
        <v>2003</v>
      </c>
      <c r="D1080" t="s">
        <v>30</v>
      </c>
      <c r="E1080">
        <v>22</v>
      </c>
      <c r="F1080">
        <v>0</v>
      </c>
      <c r="G1080" s="24">
        <v>2130.6799999999998</v>
      </c>
      <c r="H1080" t="s">
        <v>11</v>
      </c>
      <c r="I1080" t="s">
        <v>12</v>
      </c>
      <c r="J1080" t="s">
        <v>23</v>
      </c>
      <c r="K1080" t="str">
        <f>IF(Hospitalisation_table[[#This Row],[month]]="?","Sep",Hospitalisation_table[[#This Row],[month]])</f>
        <v>Dec</v>
      </c>
      <c r="L1080">
        <f>IF(Hospitalisation_table[[#This Row],[year]] = "?",ROUNDUP(AVERAGE(Hospitalisation_table[year]),0),Hospitalisation_table[[#This Row],[year]])</f>
        <v>2003</v>
      </c>
      <c r="M1080" t="str">
        <f>IF(Hospitalisation_table[[#This Row],[Hospital tier]]="?","tier - 2",Hospitalisation_table[[#This Row],[Hospital tier]])</f>
        <v>tier - 2</v>
      </c>
      <c r="N1080" t="str">
        <f>IF(Hospitalisation_table[[#This Row],[City tier]]="?","tier - 2",Hospitalisation_table[[#This Row],[City tier]])</f>
        <v>tier - 3</v>
      </c>
      <c r="O1080" t="str">
        <f>IF(Hospitalisation_table[[#This Row],[State ID]]="?","Unknown",Hospitalisation_table[[#This Row],[State ID]])</f>
        <v>R1012</v>
      </c>
      <c r="P1080" s="20" t="str">
        <f>_xlfn.CONCAT(Hospitalisation_table[[#This Row],[date]],"-",Hospitalisation_table[[#This Row],[Month_Updated]],"-",Hospitalisation_table[[#This Row],[Year_Update]])</f>
        <v>22-Dec-2003</v>
      </c>
      <c r="Q1080">
        <f>DATEDIF(Hospitalisation_table[[#This Row],[Date of Birth]],"8-Jun-2023","Y")</f>
        <v>19</v>
      </c>
    </row>
    <row r="1081" spans="1:17" x14ac:dyDescent="0.3">
      <c r="A1081" t="s">
        <v>2160</v>
      </c>
      <c r="B1081" t="str">
        <f>IF(Hospitalisation_table[[#This Row],[Customer ID]]="?","UnKnown",Hospitalisation_table[[#This Row],[Customer ID]])</f>
        <v>Id213</v>
      </c>
      <c r="C1081">
        <v>1964</v>
      </c>
      <c r="D1081" t="s">
        <v>35</v>
      </c>
      <c r="E1081">
        <v>29</v>
      </c>
      <c r="F1081">
        <v>0</v>
      </c>
      <c r="G1081" s="24">
        <v>35573.26</v>
      </c>
      <c r="H1081" t="s">
        <v>11</v>
      </c>
      <c r="I1081" t="s">
        <v>16</v>
      </c>
      <c r="J1081" t="s">
        <v>42</v>
      </c>
      <c r="K1081" t="str">
        <f>IF(Hospitalisation_table[[#This Row],[month]]="?","Sep",Hospitalisation_table[[#This Row],[month]])</f>
        <v>Aug</v>
      </c>
      <c r="L1081">
        <f>IF(Hospitalisation_table[[#This Row],[year]] = "?",ROUNDUP(AVERAGE(Hospitalisation_table[year]),0),Hospitalisation_table[[#This Row],[year]])</f>
        <v>1964</v>
      </c>
      <c r="M1081" t="str">
        <f>IF(Hospitalisation_table[[#This Row],[Hospital tier]]="?","tier - 2",Hospitalisation_table[[#This Row],[Hospital tier]])</f>
        <v>tier - 2</v>
      </c>
      <c r="N1081" t="str">
        <f>IF(Hospitalisation_table[[#This Row],[City tier]]="?","tier - 2",Hospitalisation_table[[#This Row],[City tier]])</f>
        <v>tier - 1</v>
      </c>
      <c r="O1081" t="str">
        <f>IF(Hospitalisation_table[[#This Row],[State ID]]="?","Unknown",Hospitalisation_table[[#This Row],[State ID]])</f>
        <v>R1011</v>
      </c>
      <c r="P1081" s="20" t="str">
        <f>_xlfn.CONCAT(Hospitalisation_table[[#This Row],[date]],"-",Hospitalisation_table[[#This Row],[Month_Updated]],"-",Hospitalisation_table[[#This Row],[Year_Update]])</f>
        <v>29-Aug-1964</v>
      </c>
      <c r="Q1081">
        <f>DATEDIF(Hospitalisation_table[[#This Row],[Date of Birth]],"8-Jun-2023","Y")</f>
        <v>58</v>
      </c>
    </row>
    <row r="1082" spans="1:17" x14ac:dyDescent="0.3">
      <c r="A1082" t="s">
        <v>234</v>
      </c>
      <c r="B1082" t="str">
        <f>IF(Hospitalisation_table[[#This Row],[Customer ID]]="?","UnKnown",Hospitalisation_table[[#This Row],[Customer ID]])</f>
        <v>Id2129</v>
      </c>
      <c r="C1082">
        <v>2003</v>
      </c>
      <c r="D1082" t="s">
        <v>20</v>
      </c>
      <c r="E1082">
        <v>1</v>
      </c>
      <c r="F1082">
        <v>0</v>
      </c>
      <c r="G1082" s="24">
        <v>2134.9</v>
      </c>
      <c r="H1082" t="s">
        <v>11</v>
      </c>
      <c r="I1082" t="s">
        <v>12</v>
      </c>
      <c r="J1082" t="s">
        <v>23</v>
      </c>
      <c r="K1082" t="str">
        <f>IF(Hospitalisation_table[[#This Row],[month]]="?","Sep",Hospitalisation_table[[#This Row],[month]])</f>
        <v>Sep</v>
      </c>
      <c r="L1082">
        <f>IF(Hospitalisation_table[[#This Row],[year]] = "?",ROUNDUP(AVERAGE(Hospitalisation_table[year]),0),Hospitalisation_table[[#This Row],[year]])</f>
        <v>2003</v>
      </c>
      <c r="M1082" t="str">
        <f>IF(Hospitalisation_table[[#This Row],[Hospital tier]]="?","tier - 2",Hospitalisation_table[[#This Row],[Hospital tier]])</f>
        <v>tier - 2</v>
      </c>
      <c r="N1082" t="str">
        <f>IF(Hospitalisation_table[[#This Row],[City tier]]="?","tier - 2",Hospitalisation_table[[#This Row],[City tier]])</f>
        <v>tier - 3</v>
      </c>
      <c r="O1082" t="str">
        <f>IF(Hospitalisation_table[[#This Row],[State ID]]="?","Unknown",Hospitalisation_table[[#This Row],[State ID]])</f>
        <v>R1012</v>
      </c>
      <c r="P1082" s="20" t="str">
        <f>_xlfn.CONCAT(Hospitalisation_table[[#This Row],[date]],"-",Hospitalisation_table[[#This Row],[Month_Updated]],"-",Hospitalisation_table[[#This Row],[Year_Update]])</f>
        <v>1-Sep-2003</v>
      </c>
      <c r="Q1082">
        <f>DATEDIF(Hospitalisation_table[[#This Row],[Date of Birth]],"8-Jun-2023","Y")</f>
        <v>19</v>
      </c>
    </row>
    <row r="1083" spans="1:17" x14ac:dyDescent="0.3">
      <c r="A1083" t="s">
        <v>235</v>
      </c>
      <c r="B1083" t="str">
        <f>IF(Hospitalisation_table[[#This Row],[Customer ID]]="?","UnKnown",Hospitalisation_table[[#This Row],[Customer ID]])</f>
        <v>Id2128</v>
      </c>
      <c r="C1083">
        <v>2003</v>
      </c>
      <c r="D1083" t="s">
        <v>20</v>
      </c>
      <c r="E1083">
        <v>26</v>
      </c>
      <c r="F1083">
        <v>0</v>
      </c>
      <c r="G1083" s="24">
        <v>2136.88</v>
      </c>
      <c r="H1083" t="s">
        <v>11</v>
      </c>
      <c r="I1083" t="s">
        <v>11</v>
      </c>
      <c r="J1083" t="s">
        <v>23</v>
      </c>
      <c r="K1083" t="str">
        <f>IF(Hospitalisation_table[[#This Row],[month]]="?","Sep",Hospitalisation_table[[#This Row],[month]])</f>
        <v>Sep</v>
      </c>
      <c r="L1083">
        <f>IF(Hospitalisation_table[[#This Row],[year]] = "?",ROUNDUP(AVERAGE(Hospitalisation_table[year]),0),Hospitalisation_table[[#This Row],[year]])</f>
        <v>2003</v>
      </c>
      <c r="M1083" t="str">
        <f>IF(Hospitalisation_table[[#This Row],[Hospital tier]]="?","tier - 2",Hospitalisation_table[[#This Row],[Hospital tier]])</f>
        <v>tier - 2</v>
      </c>
      <c r="N1083" t="str">
        <f>IF(Hospitalisation_table[[#This Row],[City tier]]="?","tier - 2",Hospitalisation_table[[#This Row],[City tier]])</f>
        <v>tier - 2</v>
      </c>
      <c r="O1083" t="str">
        <f>IF(Hospitalisation_table[[#This Row],[State ID]]="?","Unknown",Hospitalisation_table[[#This Row],[State ID]])</f>
        <v>R1012</v>
      </c>
      <c r="P1083" s="20" t="str">
        <f>_xlfn.CONCAT(Hospitalisation_table[[#This Row],[date]],"-",Hospitalisation_table[[#This Row],[Month_Updated]],"-",Hospitalisation_table[[#This Row],[Year_Update]])</f>
        <v>26-Sep-2003</v>
      </c>
      <c r="Q1083">
        <f>DATEDIF(Hospitalisation_table[[#This Row],[Date of Birth]],"8-Jun-2023","Y")</f>
        <v>19</v>
      </c>
    </row>
    <row r="1084" spans="1:17" x14ac:dyDescent="0.3">
      <c r="A1084" t="s">
        <v>236</v>
      </c>
      <c r="B1084" t="str">
        <f>IF(Hospitalisation_table[[#This Row],[Customer ID]]="?","UnKnown",Hospitalisation_table[[#This Row],[Customer ID]])</f>
        <v>Id2127</v>
      </c>
      <c r="C1084">
        <v>1997</v>
      </c>
      <c r="D1084" t="s">
        <v>20</v>
      </c>
      <c r="E1084">
        <v>3</v>
      </c>
      <c r="F1084">
        <v>0</v>
      </c>
      <c r="G1084" s="24">
        <v>2137.65</v>
      </c>
      <c r="H1084" t="s">
        <v>12</v>
      </c>
      <c r="I1084" t="s">
        <v>16</v>
      </c>
      <c r="J1084" t="s">
        <v>13</v>
      </c>
      <c r="K1084" t="str">
        <f>IF(Hospitalisation_table[[#This Row],[month]]="?","Sep",Hospitalisation_table[[#This Row],[month]])</f>
        <v>Sep</v>
      </c>
      <c r="L1084">
        <f>IF(Hospitalisation_table[[#This Row],[year]] = "?",ROUNDUP(AVERAGE(Hospitalisation_table[year]),0),Hospitalisation_table[[#This Row],[year]])</f>
        <v>1997</v>
      </c>
      <c r="M1084" t="str">
        <f>IF(Hospitalisation_table[[#This Row],[Hospital tier]]="?","tier - 2",Hospitalisation_table[[#This Row],[Hospital tier]])</f>
        <v>tier - 3</v>
      </c>
      <c r="N1084" t="str">
        <f>IF(Hospitalisation_table[[#This Row],[City tier]]="?","tier - 2",Hospitalisation_table[[#This Row],[City tier]])</f>
        <v>tier - 1</v>
      </c>
      <c r="O1084" t="str">
        <f>IF(Hospitalisation_table[[#This Row],[State ID]]="?","Unknown",Hospitalisation_table[[#This Row],[State ID]])</f>
        <v>R1013</v>
      </c>
      <c r="P1084" s="20" t="str">
        <f>_xlfn.CONCAT(Hospitalisation_table[[#This Row],[date]],"-",Hospitalisation_table[[#This Row],[Month_Updated]],"-",Hospitalisation_table[[#This Row],[Year_Update]])</f>
        <v>3-Sep-1997</v>
      </c>
      <c r="Q1084">
        <f>DATEDIF(Hospitalisation_table[[#This Row],[Date of Birth]],"8-Jun-2023","Y")</f>
        <v>25</v>
      </c>
    </row>
    <row r="1085" spans="1:17" x14ac:dyDescent="0.3">
      <c r="A1085" t="s">
        <v>237</v>
      </c>
      <c r="B1085" t="str">
        <f>IF(Hospitalisation_table[[#This Row],[Customer ID]]="?","UnKnown",Hospitalisation_table[[#This Row],[Customer ID]])</f>
        <v>Id2126</v>
      </c>
      <c r="C1085">
        <v>2003</v>
      </c>
      <c r="D1085" t="s">
        <v>35</v>
      </c>
      <c r="E1085">
        <v>19</v>
      </c>
      <c r="F1085">
        <v>0</v>
      </c>
      <c r="G1085" s="24">
        <v>2138.0700000000002</v>
      </c>
      <c r="H1085" t="s">
        <v>11</v>
      </c>
      <c r="I1085" t="s">
        <v>16</v>
      </c>
      <c r="J1085" t="s">
        <v>23</v>
      </c>
      <c r="K1085" t="str">
        <f>IF(Hospitalisation_table[[#This Row],[month]]="?","Sep",Hospitalisation_table[[#This Row],[month]])</f>
        <v>Aug</v>
      </c>
      <c r="L1085">
        <f>IF(Hospitalisation_table[[#This Row],[year]] = "?",ROUNDUP(AVERAGE(Hospitalisation_table[year]),0),Hospitalisation_table[[#This Row],[year]])</f>
        <v>2003</v>
      </c>
      <c r="M1085" t="str">
        <f>IF(Hospitalisation_table[[#This Row],[Hospital tier]]="?","tier - 2",Hospitalisation_table[[#This Row],[Hospital tier]])</f>
        <v>tier - 2</v>
      </c>
      <c r="N1085" t="str">
        <f>IF(Hospitalisation_table[[#This Row],[City tier]]="?","tier - 2",Hospitalisation_table[[#This Row],[City tier]])</f>
        <v>tier - 1</v>
      </c>
      <c r="O1085" t="str">
        <f>IF(Hospitalisation_table[[#This Row],[State ID]]="?","Unknown",Hospitalisation_table[[#This Row],[State ID]])</f>
        <v>R1012</v>
      </c>
      <c r="P1085" s="20" t="str">
        <f>_xlfn.CONCAT(Hospitalisation_table[[#This Row],[date]],"-",Hospitalisation_table[[#This Row],[Month_Updated]],"-",Hospitalisation_table[[#This Row],[Year_Update]])</f>
        <v>19-Aug-2003</v>
      </c>
      <c r="Q1085">
        <f>DATEDIF(Hospitalisation_table[[#This Row],[Date of Birth]],"8-Jun-2023","Y")</f>
        <v>19</v>
      </c>
    </row>
    <row r="1086" spans="1:17" x14ac:dyDescent="0.3">
      <c r="A1086" t="s">
        <v>238</v>
      </c>
      <c r="B1086" t="str">
        <f>IF(Hospitalisation_table[[#This Row],[Customer ID]]="?","UnKnown",Hospitalisation_table[[#This Row],[Customer ID]])</f>
        <v>Id2125</v>
      </c>
      <c r="C1086">
        <v>2004</v>
      </c>
      <c r="D1086" t="s">
        <v>37</v>
      </c>
      <c r="E1086">
        <v>4</v>
      </c>
      <c r="F1086">
        <v>0</v>
      </c>
      <c r="G1086" s="24">
        <v>2144.85</v>
      </c>
      <c r="H1086" t="s">
        <v>11</v>
      </c>
      <c r="I1086" t="s">
        <v>16</v>
      </c>
      <c r="J1086" t="s">
        <v>42</v>
      </c>
      <c r="K1086" t="str">
        <f>IF(Hospitalisation_table[[#This Row],[month]]="?","Sep",Hospitalisation_table[[#This Row],[month]])</f>
        <v>Oct</v>
      </c>
      <c r="L1086">
        <f>IF(Hospitalisation_table[[#This Row],[year]] = "?",ROUNDUP(AVERAGE(Hospitalisation_table[year]),0),Hospitalisation_table[[#This Row],[year]])</f>
        <v>2004</v>
      </c>
      <c r="M1086" t="str">
        <f>IF(Hospitalisation_table[[#This Row],[Hospital tier]]="?","tier - 2",Hospitalisation_table[[#This Row],[Hospital tier]])</f>
        <v>tier - 2</v>
      </c>
      <c r="N1086" t="str">
        <f>IF(Hospitalisation_table[[#This Row],[City tier]]="?","tier - 2",Hospitalisation_table[[#This Row],[City tier]])</f>
        <v>tier - 1</v>
      </c>
      <c r="O1086" t="str">
        <f>IF(Hospitalisation_table[[#This Row],[State ID]]="?","Unknown",Hospitalisation_table[[#This Row],[State ID]])</f>
        <v>R1011</v>
      </c>
      <c r="P1086" s="20" t="str">
        <f>_xlfn.CONCAT(Hospitalisation_table[[#This Row],[date]],"-",Hospitalisation_table[[#This Row],[Month_Updated]],"-",Hospitalisation_table[[#This Row],[Year_Update]])</f>
        <v>4-Oct-2004</v>
      </c>
      <c r="Q1086">
        <f>DATEDIF(Hospitalisation_table[[#This Row],[Date of Birth]],"8-Jun-2023","Y")</f>
        <v>18</v>
      </c>
    </row>
    <row r="1087" spans="1:17" x14ac:dyDescent="0.3">
      <c r="A1087" t="s">
        <v>239</v>
      </c>
      <c r="B1087" t="str">
        <f>IF(Hospitalisation_table[[#This Row],[Customer ID]]="?","UnKnown",Hospitalisation_table[[#This Row],[Customer ID]])</f>
        <v>Id2124</v>
      </c>
      <c r="C1087">
        <v>2000</v>
      </c>
      <c r="D1087" t="s">
        <v>30</v>
      </c>
      <c r="E1087">
        <v>27</v>
      </c>
      <c r="F1087">
        <v>0</v>
      </c>
      <c r="G1087" s="24">
        <v>2150.4699999999998</v>
      </c>
      <c r="H1087" t="s">
        <v>11</v>
      </c>
      <c r="I1087" t="s">
        <v>12</v>
      </c>
      <c r="J1087" t="s">
        <v>42</v>
      </c>
      <c r="K1087" t="str">
        <f>IF(Hospitalisation_table[[#This Row],[month]]="?","Sep",Hospitalisation_table[[#This Row],[month]])</f>
        <v>Dec</v>
      </c>
      <c r="L1087">
        <f>IF(Hospitalisation_table[[#This Row],[year]] = "?",ROUNDUP(AVERAGE(Hospitalisation_table[year]),0),Hospitalisation_table[[#This Row],[year]])</f>
        <v>2000</v>
      </c>
      <c r="M1087" t="str">
        <f>IF(Hospitalisation_table[[#This Row],[Hospital tier]]="?","tier - 2",Hospitalisation_table[[#This Row],[Hospital tier]])</f>
        <v>tier - 2</v>
      </c>
      <c r="N1087" t="str">
        <f>IF(Hospitalisation_table[[#This Row],[City tier]]="?","tier - 2",Hospitalisation_table[[#This Row],[City tier]])</f>
        <v>tier - 3</v>
      </c>
      <c r="O1087" t="str">
        <f>IF(Hospitalisation_table[[#This Row],[State ID]]="?","Unknown",Hospitalisation_table[[#This Row],[State ID]])</f>
        <v>R1011</v>
      </c>
      <c r="P1087" s="20" t="str">
        <f>_xlfn.CONCAT(Hospitalisation_table[[#This Row],[date]],"-",Hospitalisation_table[[#This Row],[Month_Updated]],"-",Hospitalisation_table[[#This Row],[Year_Update]])</f>
        <v>27-Dec-2000</v>
      </c>
      <c r="Q1087">
        <f>DATEDIF(Hospitalisation_table[[#This Row],[Date of Birth]],"8-Jun-2023","Y")</f>
        <v>22</v>
      </c>
    </row>
    <row r="1088" spans="1:17" x14ac:dyDescent="0.3">
      <c r="A1088" t="s">
        <v>240</v>
      </c>
      <c r="B1088" t="str">
        <f>IF(Hospitalisation_table[[#This Row],[Customer ID]]="?","UnKnown",Hospitalisation_table[[#This Row],[Customer ID]])</f>
        <v>Id2123</v>
      </c>
      <c r="C1088">
        <v>2000</v>
      </c>
      <c r="D1088" t="s">
        <v>37</v>
      </c>
      <c r="E1088">
        <v>22</v>
      </c>
      <c r="F1088">
        <v>0</v>
      </c>
      <c r="G1088" s="24">
        <v>2154.36</v>
      </c>
      <c r="H1088" t="s">
        <v>11</v>
      </c>
      <c r="I1088" t="s">
        <v>11</v>
      </c>
      <c r="J1088" t="s">
        <v>42</v>
      </c>
      <c r="K1088" t="str">
        <f>IF(Hospitalisation_table[[#This Row],[month]]="?","Sep",Hospitalisation_table[[#This Row],[month]])</f>
        <v>Oct</v>
      </c>
      <c r="L1088">
        <f>IF(Hospitalisation_table[[#This Row],[year]] = "?",ROUNDUP(AVERAGE(Hospitalisation_table[year]),0),Hospitalisation_table[[#This Row],[year]])</f>
        <v>2000</v>
      </c>
      <c r="M1088" t="str">
        <f>IF(Hospitalisation_table[[#This Row],[Hospital tier]]="?","tier - 2",Hospitalisation_table[[#This Row],[Hospital tier]])</f>
        <v>tier - 2</v>
      </c>
      <c r="N1088" t="str">
        <f>IF(Hospitalisation_table[[#This Row],[City tier]]="?","tier - 2",Hospitalisation_table[[#This Row],[City tier]])</f>
        <v>tier - 2</v>
      </c>
      <c r="O1088" t="str">
        <f>IF(Hospitalisation_table[[#This Row],[State ID]]="?","Unknown",Hospitalisation_table[[#This Row],[State ID]])</f>
        <v>R1011</v>
      </c>
      <c r="P1088" s="20" t="str">
        <f>_xlfn.CONCAT(Hospitalisation_table[[#This Row],[date]],"-",Hospitalisation_table[[#This Row],[Month_Updated]],"-",Hospitalisation_table[[#This Row],[Year_Update]])</f>
        <v>22-Oct-2000</v>
      </c>
      <c r="Q1088">
        <f>DATEDIF(Hospitalisation_table[[#This Row],[Date of Birth]],"8-Jun-2023","Y")</f>
        <v>22</v>
      </c>
    </row>
    <row r="1089" spans="1:17" x14ac:dyDescent="0.3">
      <c r="A1089" t="s">
        <v>241</v>
      </c>
      <c r="B1089" t="str">
        <f>IF(Hospitalisation_table[[#This Row],[Customer ID]]="?","UnKnown",Hospitalisation_table[[#This Row],[Customer ID]])</f>
        <v>Id2122</v>
      </c>
      <c r="C1089">
        <v>2000</v>
      </c>
      <c r="D1089" t="s">
        <v>15</v>
      </c>
      <c r="E1089">
        <v>29</v>
      </c>
      <c r="F1089">
        <v>0</v>
      </c>
      <c r="G1089" s="24">
        <v>2155.6799999999998</v>
      </c>
      <c r="H1089" t="s">
        <v>11</v>
      </c>
      <c r="I1089" t="s">
        <v>12</v>
      </c>
      <c r="J1089" t="s">
        <v>13</v>
      </c>
      <c r="K1089" t="str">
        <f>IF(Hospitalisation_table[[#This Row],[month]]="?","Sep",Hospitalisation_table[[#This Row],[month]])</f>
        <v>Nov</v>
      </c>
      <c r="L1089">
        <f>IF(Hospitalisation_table[[#This Row],[year]] = "?",ROUNDUP(AVERAGE(Hospitalisation_table[year]),0),Hospitalisation_table[[#This Row],[year]])</f>
        <v>2000</v>
      </c>
      <c r="M1089" t="str">
        <f>IF(Hospitalisation_table[[#This Row],[Hospital tier]]="?","tier - 2",Hospitalisation_table[[#This Row],[Hospital tier]])</f>
        <v>tier - 2</v>
      </c>
      <c r="N1089" t="str">
        <f>IF(Hospitalisation_table[[#This Row],[City tier]]="?","tier - 2",Hospitalisation_table[[#This Row],[City tier]])</f>
        <v>tier - 3</v>
      </c>
      <c r="O1089" t="str">
        <f>IF(Hospitalisation_table[[#This Row],[State ID]]="?","Unknown",Hospitalisation_table[[#This Row],[State ID]])</f>
        <v>R1013</v>
      </c>
      <c r="P1089" s="20" t="str">
        <f>_xlfn.CONCAT(Hospitalisation_table[[#This Row],[date]],"-",Hospitalisation_table[[#This Row],[Month_Updated]],"-",Hospitalisation_table[[#This Row],[Year_Update]])</f>
        <v>29-Nov-2000</v>
      </c>
      <c r="Q1089">
        <f>DATEDIF(Hospitalisation_table[[#This Row],[Date of Birth]],"8-Jun-2023","Y")</f>
        <v>22</v>
      </c>
    </row>
    <row r="1090" spans="1:17" x14ac:dyDescent="0.3">
      <c r="A1090" t="s">
        <v>242</v>
      </c>
      <c r="B1090" t="str">
        <f>IF(Hospitalisation_table[[#This Row],[Customer ID]]="?","UnKnown",Hospitalisation_table[[#This Row],[Customer ID]])</f>
        <v>Id2121</v>
      </c>
      <c r="C1090">
        <v>2000</v>
      </c>
      <c r="D1090" t="s">
        <v>30</v>
      </c>
      <c r="E1090">
        <v>10</v>
      </c>
      <c r="F1090">
        <v>0</v>
      </c>
      <c r="G1090" s="24">
        <v>2156.75</v>
      </c>
      <c r="H1090" t="s">
        <v>11</v>
      </c>
      <c r="I1090" t="s">
        <v>11</v>
      </c>
      <c r="J1090" t="s">
        <v>13</v>
      </c>
      <c r="K1090" t="str">
        <f>IF(Hospitalisation_table[[#This Row],[month]]="?","Sep",Hospitalisation_table[[#This Row],[month]])</f>
        <v>Dec</v>
      </c>
      <c r="L1090">
        <f>IF(Hospitalisation_table[[#This Row],[year]] = "?",ROUNDUP(AVERAGE(Hospitalisation_table[year]),0),Hospitalisation_table[[#This Row],[year]])</f>
        <v>2000</v>
      </c>
      <c r="M1090" t="str">
        <f>IF(Hospitalisation_table[[#This Row],[Hospital tier]]="?","tier - 2",Hospitalisation_table[[#This Row],[Hospital tier]])</f>
        <v>tier - 2</v>
      </c>
      <c r="N1090" t="str">
        <f>IF(Hospitalisation_table[[#This Row],[City tier]]="?","tier - 2",Hospitalisation_table[[#This Row],[City tier]])</f>
        <v>tier - 2</v>
      </c>
      <c r="O1090" t="str">
        <f>IF(Hospitalisation_table[[#This Row],[State ID]]="?","Unknown",Hospitalisation_table[[#This Row],[State ID]])</f>
        <v>R1013</v>
      </c>
      <c r="P1090" s="20" t="str">
        <f>_xlfn.CONCAT(Hospitalisation_table[[#This Row],[date]],"-",Hospitalisation_table[[#This Row],[Month_Updated]],"-",Hospitalisation_table[[#This Row],[Year_Update]])</f>
        <v>10-Dec-2000</v>
      </c>
      <c r="Q1090">
        <f>DATEDIF(Hospitalisation_table[[#This Row],[Date of Birth]],"8-Jun-2023","Y")</f>
        <v>22</v>
      </c>
    </row>
    <row r="1091" spans="1:17" x14ac:dyDescent="0.3">
      <c r="A1091" t="s">
        <v>243</v>
      </c>
      <c r="B1091" t="str">
        <f>IF(Hospitalisation_table[[#This Row],[Customer ID]]="?","UnKnown",Hospitalisation_table[[#This Row],[Customer ID]])</f>
        <v>Id2120</v>
      </c>
      <c r="C1091">
        <v>2000</v>
      </c>
      <c r="D1091" t="s">
        <v>35</v>
      </c>
      <c r="E1091">
        <v>23</v>
      </c>
      <c r="F1091">
        <v>0</v>
      </c>
      <c r="G1091" s="24">
        <v>2166.73</v>
      </c>
      <c r="H1091" t="s">
        <v>11</v>
      </c>
      <c r="I1091" t="s">
        <v>11</v>
      </c>
      <c r="J1091" t="s">
        <v>42</v>
      </c>
      <c r="K1091" t="str">
        <f>IF(Hospitalisation_table[[#This Row],[month]]="?","Sep",Hospitalisation_table[[#This Row],[month]])</f>
        <v>Aug</v>
      </c>
      <c r="L1091">
        <f>IF(Hospitalisation_table[[#This Row],[year]] = "?",ROUNDUP(AVERAGE(Hospitalisation_table[year]),0),Hospitalisation_table[[#This Row],[year]])</f>
        <v>2000</v>
      </c>
      <c r="M1091" t="str">
        <f>IF(Hospitalisation_table[[#This Row],[Hospital tier]]="?","tier - 2",Hospitalisation_table[[#This Row],[Hospital tier]])</f>
        <v>tier - 2</v>
      </c>
      <c r="N1091" t="str">
        <f>IF(Hospitalisation_table[[#This Row],[City tier]]="?","tier - 2",Hospitalisation_table[[#This Row],[City tier]])</f>
        <v>tier - 2</v>
      </c>
      <c r="O1091" t="str">
        <f>IF(Hospitalisation_table[[#This Row],[State ID]]="?","Unknown",Hospitalisation_table[[#This Row],[State ID]])</f>
        <v>R1011</v>
      </c>
      <c r="P1091" s="20" t="str">
        <f>_xlfn.CONCAT(Hospitalisation_table[[#This Row],[date]],"-",Hospitalisation_table[[#This Row],[Month_Updated]],"-",Hospitalisation_table[[#This Row],[Year_Update]])</f>
        <v>23-Aug-2000</v>
      </c>
      <c r="Q1091">
        <f>DATEDIF(Hospitalisation_table[[#This Row],[Date of Birth]],"8-Jun-2023","Y")</f>
        <v>22</v>
      </c>
    </row>
    <row r="1092" spans="1:17" x14ac:dyDescent="0.3">
      <c r="A1092" t="s">
        <v>2161</v>
      </c>
      <c r="B1092" t="str">
        <f>IF(Hospitalisation_table[[#This Row],[Customer ID]]="?","UnKnown",Hospitalisation_table[[#This Row],[Customer ID]])</f>
        <v>Id212</v>
      </c>
      <c r="C1092">
        <v>1971</v>
      </c>
      <c r="D1092" t="s">
        <v>35</v>
      </c>
      <c r="E1092">
        <v>10</v>
      </c>
      <c r="F1092">
        <v>0</v>
      </c>
      <c r="G1092" s="24">
        <v>35583.17</v>
      </c>
      <c r="H1092" t="s">
        <v>16</v>
      </c>
      <c r="I1092" t="s">
        <v>12</v>
      </c>
      <c r="J1092" t="s">
        <v>42</v>
      </c>
      <c r="K1092" t="str">
        <f>IF(Hospitalisation_table[[#This Row],[month]]="?","Sep",Hospitalisation_table[[#This Row],[month]])</f>
        <v>Aug</v>
      </c>
      <c r="L1092">
        <f>IF(Hospitalisation_table[[#This Row],[year]] = "?",ROUNDUP(AVERAGE(Hospitalisation_table[year]),0),Hospitalisation_table[[#This Row],[year]])</f>
        <v>1971</v>
      </c>
      <c r="M1092" t="str">
        <f>IF(Hospitalisation_table[[#This Row],[Hospital tier]]="?","tier - 2",Hospitalisation_table[[#This Row],[Hospital tier]])</f>
        <v>tier - 1</v>
      </c>
      <c r="N1092" t="str">
        <f>IF(Hospitalisation_table[[#This Row],[City tier]]="?","tier - 2",Hospitalisation_table[[#This Row],[City tier]])</f>
        <v>tier - 3</v>
      </c>
      <c r="O1092" t="str">
        <f>IF(Hospitalisation_table[[#This Row],[State ID]]="?","Unknown",Hospitalisation_table[[#This Row],[State ID]])</f>
        <v>R1011</v>
      </c>
      <c r="P1092" s="20" t="str">
        <f>_xlfn.CONCAT(Hospitalisation_table[[#This Row],[date]],"-",Hospitalisation_table[[#This Row],[Month_Updated]],"-",Hospitalisation_table[[#This Row],[Year_Update]])</f>
        <v>10-Aug-1971</v>
      </c>
      <c r="Q1092">
        <f>DATEDIF(Hospitalisation_table[[#This Row],[Date of Birth]],"8-Jun-2023","Y")</f>
        <v>51</v>
      </c>
    </row>
    <row r="1093" spans="1:17" x14ac:dyDescent="0.3">
      <c r="A1093" t="s">
        <v>244</v>
      </c>
      <c r="B1093" t="str">
        <f>IF(Hospitalisation_table[[#This Row],[Customer ID]]="?","UnKnown",Hospitalisation_table[[#This Row],[Customer ID]])</f>
        <v>Id2119</v>
      </c>
      <c r="C1093">
        <v>1994</v>
      </c>
      <c r="D1093" t="s">
        <v>20</v>
      </c>
      <c r="E1093">
        <v>27</v>
      </c>
      <c r="F1093">
        <v>0</v>
      </c>
      <c r="G1093" s="24">
        <v>2170.08</v>
      </c>
      <c r="H1093" t="s">
        <v>11</v>
      </c>
      <c r="I1093" t="s">
        <v>11</v>
      </c>
      <c r="J1093" t="s">
        <v>13</v>
      </c>
      <c r="K1093" t="str">
        <f>IF(Hospitalisation_table[[#This Row],[month]]="?","Sep",Hospitalisation_table[[#This Row],[month]])</f>
        <v>Sep</v>
      </c>
      <c r="L1093">
        <f>IF(Hospitalisation_table[[#This Row],[year]] = "?",ROUNDUP(AVERAGE(Hospitalisation_table[year]),0),Hospitalisation_table[[#This Row],[year]])</f>
        <v>1994</v>
      </c>
      <c r="M1093" t="str">
        <f>IF(Hospitalisation_table[[#This Row],[Hospital tier]]="?","tier - 2",Hospitalisation_table[[#This Row],[Hospital tier]])</f>
        <v>tier - 2</v>
      </c>
      <c r="N1093" t="str">
        <f>IF(Hospitalisation_table[[#This Row],[City tier]]="?","tier - 2",Hospitalisation_table[[#This Row],[City tier]])</f>
        <v>tier - 2</v>
      </c>
      <c r="O1093" t="str">
        <f>IF(Hospitalisation_table[[#This Row],[State ID]]="?","Unknown",Hospitalisation_table[[#This Row],[State ID]])</f>
        <v>R1013</v>
      </c>
      <c r="P1093" s="20" t="str">
        <f>_xlfn.CONCAT(Hospitalisation_table[[#This Row],[date]],"-",Hospitalisation_table[[#This Row],[Month_Updated]],"-",Hospitalisation_table[[#This Row],[Year_Update]])</f>
        <v>27-Sep-1994</v>
      </c>
      <c r="Q1093">
        <f>DATEDIF(Hospitalisation_table[[#This Row],[Date of Birth]],"8-Jun-2023","Y")</f>
        <v>28</v>
      </c>
    </row>
    <row r="1094" spans="1:17" x14ac:dyDescent="0.3">
      <c r="A1094" t="s">
        <v>245</v>
      </c>
      <c r="B1094" t="str">
        <f>IF(Hospitalisation_table[[#This Row],[Customer ID]]="?","UnKnown",Hospitalisation_table[[#This Row],[Customer ID]])</f>
        <v>Id2118</v>
      </c>
      <c r="C1094">
        <v>1991</v>
      </c>
      <c r="D1094" t="s">
        <v>30</v>
      </c>
      <c r="E1094">
        <v>16</v>
      </c>
      <c r="F1094">
        <v>3</v>
      </c>
      <c r="G1094" s="24">
        <v>2193.1999999999998</v>
      </c>
      <c r="H1094" t="s">
        <v>11</v>
      </c>
      <c r="I1094" t="s">
        <v>11</v>
      </c>
      <c r="J1094" t="s">
        <v>23</v>
      </c>
      <c r="K1094" t="str">
        <f>IF(Hospitalisation_table[[#This Row],[month]]="?","Sep",Hospitalisation_table[[#This Row],[month]])</f>
        <v>Dec</v>
      </c>
      <c r="L1094">
        <f>IF(Hospitalisation_table[[#This Row],[year]] = "?",ROUNDUP(AVERAGE(Hospitalisation_table[year]),0),Hospitalisation_table[[#This Row],[year]])</f>
        <v>1991</v>
      </c>
      <c r="M1094" t="str">
        <f>IF(Hospitalisation_table[[#This Row],[Hospital tier]]="?","tier - 2",Hospitalisation_table[[#This Row],[Hospital tier]])</f>
        <v>tier - 2</v>
      </c>
      <c r="N1094" t="str">
        <f>IF(Hospitalisation_table[[#This Row],[City tier]]="?","tier - 2",Hospitalisation_table[[#This Row],[City tier]])</f>
        <v>tier - 2</v>
      </c>
      <c r="O1094" t="str">
        <f>IF(Hospitalisation_table[[#This Row],[State ID]]="?","Unknown",Hospitalisation_table[[#This Row],[State ID]])</f>
        <v>R1012</v>
      </c>
      <c r="P1094" s="20" t="str">
        <f>_xlfn.CONCAT(Hospitalisation_table[[#This Row],[date]],"-",Hospitalisation_table[[#This Row],[Month_Updated]],"-",Hospitalisation_table[[#This Row],[Year_Update]])</f>
        <v>16-Dec-1991</v>
      </c>
      <c r="Q1094">
        <f>DATEDIF(Hospitalisation_table[[#This Row],[Date of Birth]],"8-Jun-2023","Y")</f>
        <v>31</v>
      </c>
    </row>
    <row r="1095" spans="1:17" x14ac:dyDescent="0.3">
      <c r="A1095" t="s">
        <v>246</v>
      </c>
      <c r="B1095" t="str">
        <f>IF(Hospitalisation_table[[#This Row],[Customer ID]]="?","UnKnown",Hospitalisation_table[[#This Row],[Customer ID]])</f>
        <v>Id2117</v>
      </c>
      <c r="C1095">
        <v>2004</v>
      </c>
      <c r="D1095" t="s">
        <v>30</v>
      </c>
      <c r="E1095">
        <v>7</v>
      </c>
      <c r="F1095">
        <v>0</v>
      </c>
      <c r="G1095" s="24">
        <v>2196.4699999999998</v>
      </c>
      <c r="H1095" t="s">
        <v>11</v>
      </c>
      <c r="I1095" t="s">
        <v>12</v>
      </c>
      <c r="J1095" t="s">
        <v>247</v>
      </c>
      <c r="K1095" t="str">
        <f>IF(Hospitalisation_table[[#This Row],[month]]="?","Sep",Hospitalisation_table[[#This Row],[month]])</f>
        <v>Dec</v>
      </c>
      <c r="L1095">
        <f>IF(Hospitalisation_table[[#This Row],[year]] = "?",ROUNDUP(AVERAGE(Hospitalisation_table[year]),0),Hospitalisation_table[[#This Row],[year]])</f>
        <v>2004</v>
      </c>
      <c r="M1095" t="str">
        <f>IF(Hospitalisation_table[[#This Row],[Hospital tier]]="?","tier - 2",Hospitalisation_table[[#This Row],[Hospital tier]])</f>
        <v>tier - 2</v>
      </c>
      <c r="N1095" t="str">
        <f>IF(Hospitalisation_table[[#This Row],[City tier]]="?","tier - 2",Hospitalisation_table[[#This Row],[City tier]])</f>
        <v>tier - 3</v>
      </c>
      <c r="O1095" t="str">
        <f>IF(Hospitalisation_table[[#This Row],[State ID]]="?","Unknown",Hospitalisation_table[[#This Row],[State ID]])</f>
        <v>R1024</v>
      </c>
      <c r="P1095" s="20" t="str">
        <f>_xlfn.CONCAT(Hospitalisation_table[[#This Row],[date]],"-",Hospitalisation_table[[#This Row],[Month_Updated]],"-",Hospitalisation_table[[#This Row],[Year_Update]])</f>
        <v>7-Dec-2004</v>
      </c>
      <c r="Q1095">
        <f>DATEDIF(Hospitalisation_table[[#This Row],[Date of Birth]],"8-Jun-2023","Y")</f>
        <v>18</v>
      </c>
    </row>
    <row r="1096" spans="1:17" x14ac:dyDescent="0.3">
      <c r="A1096" t="s">
        <v>248</v>
      </c>
      <c r="B1096" t="str">
        <f>IF(Hospitalisation_table[[#This Row],[Customer ID]]="?","UnKnown",Hospitalisation_table[[#This Row],[Customer ID]])</f>
        <v>Id2116</v>
      </c>
      <c r="C1096">
        <v>2004</v>
      </c>
      <c r="D1096" t="s">
        <v>20</v>
      </c>
      <c r="E1096">
        <v>3</v>
      </c>
      <c r="F1096">
        <v>0</v>
      </c>
      <c r="G1096" s="24">
        <v>2198.19</v>
      </c>
      <c r="H1096" t="s">
        <v>11</v>
      </c>
      <c r="I1096" t="s">
        <v>16</v>
      </c>
      <c r="J1096" t="s">
        <v>249</v>
      </c>
      <c r="K1096" t="str">
        <f>IF(Hospitalisation_table[[#This Row],[month]]="?","Sep",Hospitalisation_table[[#This Row],[month]])</f>
        <v>Sep</v>
      </c>
      <c r="L1096">
        <f>IF(Hospitalisation_table[[#This Row],[year]] = "?",ROUNDUP(AVERAGE(Hospitalisation_table[year]),0),Hospitalisation_table[[#This Row],[year]])</f>
        <v>2004</v>
      </c>
      <c r="M1096" t="str">
        <f>IF(Hospitalisation_table[[#This Row],[Hospital tier]]="?","tier - 2",Hospitalisation_table[[#This Row],[Hospital tier]])</f>
        <v>tier - 2</v>
      </c>
      <c r="N1096" t="str">
        <f>IF(Hospitalisation_table[[#This Row],[City tier]]="?","tier - 2",Hospitalisation_table[[#This Row],[City tier]])</f>
        <v>tier - 1</v>
      </c>
      <c r="O1096" t="str">
        <f>IF(Hospitalisation_table[[#This Row],[State ID]]="?","Unknown",Hospitalisation_table[[#This Row],[State ID]])</f>
        <v>R1023</v>
      </c>
      <c r="P1096" s="20" t="str">
        <f>_xlfn.CONCAT(Hospitalisation_table[[#This Row],[date]],"-",Hospitalisation_table[[#This Row],[Month_Updated]],"-",Hospitalisation_table[[#This Row],[Year_Update]])</f>
        <v>3-Sep-2004</v>
      </c>
      <c r="Q1096">
        <f>DATEDIF(Hospitalisation_table[[#This Row],[Date of Birth]],"8-Jun-2023","Y")</f>
        <v>18</v>
      </c>
    </row>
    <row r="1097" spans="1:17" x14ac:dyDescent="0.3">
      <c r="A1097" t="s">
        <v>250</v>
      </c>
      <c r="B1097" t="str">
        <f>IF(Hospitalisation_table[[#This Row],[Customer ID]]="?","UnKnown",Hospitalisation_table[[#This Row],[Customer ID]])</f>
        <v>Id2115</v>
      </c>
      <c r="C1097">
        <v>2004</v>
      </c>
      <c r="D1097" t="s">
        <v>20</v>
      </c>
      <c r="E1097">
        <v>12</v>
      </c>
      <c r="F1097">
        <v>0</v>
      </c>
      <c r="G1097" s="24">
        <v>2200.83</v>
      </c>
      <c r="H1097" t="s">
        <v>11</v>
      </c>
      <c r="I1097" t="s">
        <v>11</v>
      </c>
      <c r="J1097" t="s">
        <v>247</v>
      </c>
      <c r="K1097" t="str">
        <f>IF(Hospitalisation_table[[#This Row],[month]]="?","Sep",Hospitalisation_table[[#This Row],[month]])</f>
        <v>Sep</v>
      </c>
      <c r="L1097">
        <f>IF(Hospitalisation_table[[#This Row],[year]] = "?",ROUNDUP(AVERAGE(Hospitalisation_table[year]),0),Hospitalisation_table[[#This Row],[year]])</f>
        <v>2004</v>
      </c>
      <c r="M1097" t="str">
        <f>IF(Hospitalisation_table[[#This Row],[Hospital tier]]="?","tier - 2",Hospitalisation_table[[#This Row],[Hospital tier]])</f>
        <v>tier - 2</v>
      </c>
      <c r="N1097" t="str">
        <f>IF(Hospitalisation_table[[#This Row],[City tier]]="?","tier - 2",Hospitalisation_table[[#This Row],[City tier]])</f>
        <v>tier - 2</v>
      </c>
      <c r="O1097" t="str">
        <f>IF(Hospitalisation_table[[#This Row],[State ID]]="?","Unknown",Hospitalisation_table[[#This Row],[State ID]])</f>
        <v>R1024</v>
      </c>
      <c r="P1097" s="20" t="str">
        <f>_xlfn.CONCAT(Hospitalisation_table[[#This Row],[date]],"-",Hospitalisation_table[[#This Row],[Month_Updated]],"-",Hospitalisation_table[[#This Row],[Year_Update]])</f>
        <v>12-Sep-2004</v>
      </c>
      <c r="Q1097">
        <f>DATEDIF(Hospitalisation_table[[#This Row],[Date of Birth]],"8-Jun-2023","Y")</f>
        <v>18</v>
      </c>
    </row>
    <row r="1098" spans="1:17" x14ac:dyDescent="0.3">
      <c r="A1098" t="s">
        <v>251</v>
      </c>
      <c r="B1098" t="str">
        <f>IF(Hospitalisation_table[[#This Row],[Customer ID]]="?","UnKnown",Hospitalisation_table[[#This Row],[Customer ID]])</f>
        <v>Id2114</v>
      </c>
      <c r="C1098">
        <v>2004</v>
      </c>
      <c r="D1098" t="s">
        <v>10</v>
      </c>
      <c r="E1098">
        <v>27</v>
      </c>
      <c r="F1098">
        <v>1</v>
      </c>
      <c r="G1098" s="24">
        <v>2201.1</v>
      </c>
      <c r="H1098" t="s">
        <v>11</v>
      </c>
      <c r="I1098" t="s">
        <v>12</v>
      </c>
      <c r="J1098" t="s">
        <v>13</v>
      </c>
      <c r="K1098" t="str">
        <f>IF(Hospitalisation_table[[#This Row],[month]]="?","Sep",Hospitalisation_table[[#This Row],[month]])</f>
        <v>Jul</v>
      </c>
      <c r="L1098">
        <f>IF(Hospitalisation_table[[#This Row],[year]] = "?",ROUNDUP(AVERAGE(Hospitalisation_table[year]),0),Hospitalisation_table[[#This Row],[year]])</f>
        <v>2004</v>
      </c>
      <c r="M1098" t="str">
        <f>IF(Hospitalisation_table[[#This Row],[Hospital tier]]="?","tier - 2",Hospitalisation_table[[#This Row],[Hospital tier]])</f>
        <v>tier - 2</v>
      </c>
      <c r="N1098" t="str">
        <f>IF(Hospitalisation_table[[#This Row],[City tier]]="?","tier - 2",Hospitalisation_table[[#This Row],[City tier]])</f>
        <v>tier - 3</v>
      </c>
      <c r="O1098" t="str">
        <f>IF(Hospitalisation_table[[#This Row],[State ID]]="?","Unknown",Hospitalisation_table[[#This Row],[State ID]])</f>
        <v>R1013</v>
      </c>
      <c r="P1098" s="20" t="str">
        <f>_xlfn.CONCAT(Hospitalisation_table[[#This Row],[date]],"-",Hospitalisation_table[[#This Row],[Month_Updated]],"-",Hospitalisation_table[[#This Row],[Year_Update]])</f>
        <v>27-Jul-2004</v>
      </c>
      <c r="Q1098">
        <f>DATEDIF(Hospitalisation_table[[#This Row],[Date of Birth]],"8-Jun-2023","Y")</f>
        <v>18</v>
      </c>
    </row>
    <row r="1099" spans="1:17" x14ac:dyDescent="0.3">
      <c r="A1099" t="s">
        <v>252</v>
      </c>
      <c r="B1099" t="str">
        <f>IF(Hospitalisation_table[[#This Row],[Customer ID]]="?","UnKnown",Hospitalisation_table[[#This Row],[Customer ID]])</f>
        <v>Id2113</v>
      </c>
      <c r="C1099">
        <v>2004</v>
      </c>
      <c r="D1099" t="s">
        <v>35</v>
      </c>
      <c r="E1099">
        <v>6</v>
      </c>
      <c r="F1099">
        <v>0</v>
      </c>
      <c r="G1099" s="24">
        <v>2203.4699999999998</v>
      </c>
      <c r="H1099" t="s">
        <v>11</v>
      </c>
      <c r="I1099" t="s">
        <v>11</v>
      </c>
      <c r="J1099" t="s">
        <v>247</v>
      </c>
      <c r="K1099" t="str">
        <f>IF(Hospitalisation_table[[#This Row],[month]]="?","Sep",Hospitalisation_table[[#This Row],[month]])</f>
        <v>Aug</v>
      </c>
      <c r="L1099">
        <f>IF(Hospitalisation_table[[#This Row],[year]] = "?",ROUNDUP(AVERAGE(Hospitalisation_table[year]),0),Hospitalisation_table[[#This Row],[year]])</f>
        <v>2004</v>
      </c>
      <c r="M1099" t="str">
        <f>IF(Hospitalisation_table[[#This Row],[Hospital tier]]="?","tier - 2",Hospitalisation_table[[#This Row],[Hospital tier]])</f>
        <v>tier - 2</v>
      </c>
      <c r="N1099" t="str">
        <f>IF(Hospitalisation_table[[#This Row],[City tier]]="?","tier - 2",Hospitalisation_table[[#This Row],[City tier]])</f>
        <v>tier - 2</v>
      </c>
      <c r="O1099" t="str">
        <f>IF(Hospitalisation_table[[#This Row],[State ID]]="?","Unknown",Hospitalisation_table[[#This Row],[State ID]])</f>
        <v>R1024</v>
      </c>
      <c r="P1099" s="20" t="str">
        <f>_xlfn.CONCAT(Hospitalisation_table[[#This Row],[date]],"-",Hospitalisation_table[[#This Row],[Month_Updated]],"-",Hospitalisation_table[[#This Row],[Year_Update]])</f>
        <v>6-Aug-2004</v>
      </c>
      <c r="Q1099">
        <f>DATEDIF(Hospitalisation_table[[#This Row],[Date of Birth]],"8-Jun-2023","Y")</f>
        <v>18</v>
      </c>
    </row>
    <row r="1100" spans="1:17" x14ac:dyDescent="0.3">
      <c r="A1100" t="s">
        <v>253</v>
      </c>
      <c r="B1100" t="str">
        <f>IF(Hospitalisation_table[[#This Row],[Customer ID]]="?","UnKnown",Hospitalisation_table[[#This Row],[Customer ID]])</f>
        <v>Id2112</v>
      </c>
      <c r="C1100">
        <v>2004</v>
      </c>
      <c r="D1100" t="s">
        <v>37</v>
      </c>
      <c r="E1100">
        <v>28</v>
      </c>
      <c r="F1100">
        <v>0</v>
      </c>
      <c r="G1100" s="24">
        <v>2203.7399999999998</v>
      </c>
      <c r="H1100" t="s">
        <v>11</v>
      </c>
      <c r="I1100" t="s">
        <v>11</v>
      </c>
      <c r="J1100" t="s">
        <v>247</v>
      </c>
      <c r="K1100" t="str">
        <f>IF(Hospitalisation_table[[#This Row],[month]]="?","Sep",Hospitalisation_table[[#This Row],[month]])</f>
        <v>Oct</v>
      </c>
      <c r="L1100">
        <f>IF(Hospitalisation_table[[#This Row],[year]] = "?",ROUNDUP(AVERAGE(Hospitalisation_table[year]),0),Hospitalisation_table[[#This Row],[year]])</f>
        <v>2004</v>
      </c>
      <c r="M1100" t="str">
        <f>IF(Hospitalisation_table[[#This Row],[Hospital tier]]="?","tier - 2",Hospitalisation_table[[#This Row],[Hospital tier]])</f>
        <v>tier - 2</v>
      </c>
      <c r="N1100" t="str">
        <f>IF(Hospitalisation_table[[#This Row],[City tier]]="?","tier - 2",Hospitalisation_table[[#This Row],[City tier]])</f>
        <v>tier - 2</v>
      </c>
      <c r="O1100" t="str">
        <f>IF(Hospitalisation_table[[#This Row],[State ID]]="?","Unknown",Hospitalisation_table[[#This Row],[State ID]])</f>
        <v>R1024</v>
      </c>
      <c r="P1100" s="20" t="str">
        <f>_xlfn.CONCAT(Hospitalisation_table[[#This Row],[date]],"-",Hospitalisation_table[[#This Row],[Month_Updated]],"-",Hospitalisation_table[[#This Row],[Year_Update]])</f>
        <v>28-Oct-2004</v>
      </c>
      <c r="Q1100">
        <f>DATEDIF(Hospitalisation_table[[#This Row],[Date of Birth]],"8-Jun-2023","Y")</f>
        <v>18</v>
      </c>
    </row>
    <row r="1101" spans="1:17" x14ac:dyDescent="0.3">
      <c r="A1101" t="s">
        <v>254</v>
      </c>
      <c r="B1101" t="str">
        <f>IF(Hospitalisation_table[[#This Row],[Customer ID]]="?","UnKnown",Hospitalisation_table[[#This Row],[Customer ID]])</f>
        <v>Id2111</v>
      </c>
      <c r="C1101">
        <v>2004</v>
      </c>
      <c r="D1101" t="s">
        <v>15</v>
      </c>
      <c r="E1101">
        <v>13</v>
      </c>
      <c r="F1101">
        <v>0</v>
      </c>
      <c r="G1101" s="24">
        <v>2205.98</v>
      </c>
      <c r="H1101" t="s">
        <v>11</v>
      </c>
      <c r="I1101" t="s">
        <v>12</v>
      </c>
      <c r="J1101" t="s">
        <v>247</v>
      </c>
      <c r="K1101" t="str">
        <f>IF(Hospitalisation_table[[#This Row],[month]]="?","Sep",Hospitalisation_table[[#This Row],[month]])</f>
        <v>Nov</v>
      </c>
      <c r="L1101">
        <f>IF(Hospitalisation_table[[#This Row],[year]] = "?",ROUNDUP(AVERAGE(Hospitalisation_table[year]),0),Hospitalisation_table[[#This Row],[year]])</f>
        <v>2004</v>
      </c>
      <c r="M1101" t="str">
        <f>IF(Hospitalisation_table[[#This Row],[Hospital tier]]="?","tier - 2",Hospitalisation_table[[#This Row],[Hospital tier]])</f>
        <v>tier - 2</v>
      </c>
      <c r="N1101" t="str">
        <f>IF(Hospitalisation_table[[#This Row],[City tier]]="?","tier - 2",Hospitalisation_table[[#This Row],[City tier]])</f>
        <v>tier - 3</v>
      </c>
      <c r="O1101" t="str">
        <f>IF(Hospitalisation_table[[#This Row],[State ID]]="?","Unknown",Hospitalisation_table[[#This Row],[State ID]])</f>
        <v>R1024</v>
      </c>
      <c r="P1101" s="20" t="str">
        <f>_xlfn.CONCAT(Hospitalisation_table[[#This Row],[date]],"-",Hospitalisation_table[[#This Row],[Month_Updated]],"-",Hospitalisation_table[[#This Row],[Year_Update]])</f>
        <v>13-Nov-2004</v>
      </c>
      <c r="Q1101">
        <f>DATEDIF(Hospitalisation_table[[#This Row],[Date of Birth]],"8-Jun-2023","Y")</f>
        <v>18</v>
      </c>
    </row>
    <row r="1102" spans="1:17" x14ac:dyDescent="0.3">
      <c r="A1102" t="s">
        <v>255</v>
      </c>
      <c r="B1102" t="str">
        <f>IF(Hospitalisation_table[[#This Row],[Customer ID]]="?","UnKnown",Hospitalisation_table[[#This Row],[Customer ID]])</f>
        <v>Id2110</v>
      </c>
      <c r="C1102">
        <v>2004</v>
      </c>
      <c r="D1102" t="s">
        <v>35</v>
      </c>
      <c r="E1102">
        <v>6</v>
      </c>
      <c r="F1102">
        <v>0</v>
      </c>
      <c r="G1102" s="24">
        <v>2207.6999999999998</v>
      </c>
      <c r="H1102" t="s">
        <v>11</v>
      </c>
      <c r="I1102" t="s">
        <v>11</v>
      </c>
      <c r="J1102" t="s">
        <v>247</v>
      </c>
      <c r="K1102" t="str">
        <f>IF(Hospitalisation_table[[#This Row],[month]]="?","Sep",Hospitalisation_table[[#This Row],[month]])</f>
        <v>Aug</v>
      </c>
      <c r="L1102">
        <f>IF(Hospitalisation_table[[#This Row],[year]] = "?",ROUNDUP(AVERAGE(Hospitalisation_table[year]),0),Hospitalisation_table[[#This Row],[year]])</f>
        <v>2004</v>
      </c>
      <c r="M1102" t="str">
        <f>IF(Hospitalisation_table[[#This Row],[Hospital tier]]="?","tier - 2",Hospitalisation_table[[#This Row],[Hospital tier]])</f>
        <v>tier - 2</v>
      </c>
      <c r="N1102" t="str">
        <f>IF(Hospitalisation_table[[#This Row],[City tier]]="?","tier - 2",Hospitalisation_table[[#This Row],[City tier]])</f>
        <v>tier - 2</v>
      </c>
      <c r="O1102" t="str">
        <f>IF(Hospitalisation_table[[#This Row],[State ID]]="?","Unknown",Hospitalisation_table[[#This Row],[State ID]])</f>
        <v>R1024</v>
      </c>
      <c r="P1102" s="20" t="str">
        <f>_xlfn.CONCAT(Hospitalisation_table[[#This Row],[date]],"-",Hospitalisation_table[[#This Row],[Month_Updated]],"-",Hospitalisation_table[[#This Row],[Year_Update]])</f>
        <v>6-Aug-2004</v>
      </c>
      <c r="Q1102">
        <f>DATEDIF(Hospitalisation_table[[#This Row],[Date of Birth]],"8-Jun-2023","Y")</f>
        <v>18</v>
      </c>
    </row>
    <row r="1103" spans="1:17" x14ac:dyDescent="0.3">
      <c r="A1103" t="s">
        <v>2162</v>
      </c>
      <c r="B1103" t="str">
        <f>IF(Hospitalisation_table[[#This Row],[Customer ID]]="?","UnKnown",Hospitalisation_table[[#This Row],[Customer ID]])</f>
        <v>Id211</v>
      </c>
      <c r="C1103">
        <v>2000</v>
      </c>
      <c r="D1103" t="s">
        <v>15</v>
      </c>
      <c r="E1103">
        <v>19</v>
      </c>
      <c r="F1103">
        <v>0</v>
      </c>
      <c r="G1103" s="24">
        <v>35585.58</v>
      </c>
      <c r="H1103" t="s">
        <v>11</v>
      </c>
      <c r="I1103" t="s">
        <v>12</v>
      </c>
      <c r="J1103" t="s">
        <v>42</v>
      </c>
      <c r="K1103" t="str">
        <f>IF(Hospitalisation_table[[#This Row],[month]]="?","Sep",Hospitalisation_table[[#This Row],[month]])</f>
        <v>Nov</v>
      </c>
      <c r="L1103">
        <f>IF(Hospitalisation_table[[#This Row],[year]] = "?",ROUNDUP(AVERAGE(Hospitalisation_table[year]),0),Hospitalisation_table[[#This Row],[year]])</f>
        <v>2000</v>
      </c>
      <c r="M1103" t="str">
        <f>IF(Hospitalisation_table[[#This Row],[Hospital tier]]="?","tier - 2",Hospitalisation_table[[#This Row],[Hospital tier]])</f>
        <v>tier - 2</v>
      </c>
      <c r="N1103" t="str">
        <f>IF(Hospitalisation_table[[#This Row],[City tier]]="?","tier - 2",Hospitalisation_table[[#This Row],[City tier]])</f>
        <v>tier - 3</v>
      </c>
      <c r="O1103" t="str">
        <f>IF(Hospitalisation_table[[#This Row],[State ID]]="?","Unknown",Hospitalisation_table[[#This Row],[State ID]])</f>
        <v>R1011</v>
      </c>
      <c r="P1103" s="20" t="str">
        <f>_xlfn.CONCAT(Hospitalisation_table[[#This Row],[date]],"-",Hospitalisation_table[[#This Row],[Month_Updated]],"-",Hospitalisation_table[[#This Row],[Year_Update]])</f>
        <v>19-Nov-2000</v>
      </c>
      <c r="Q1103">
        <f>DATEDIF(Hospitalisation_table[[#This Row],[Date of Birth]],"8-Jun-2023","Y")</f>
        <v>22</v>
      </c>
    </row>
    <row r="1104" spans="1:17" x14ac:dyDescent="0.3">
      <c r="A1104" t="s">
        <v>256</v>
      </c>
      <c r="B1104" t="str">
        <f>IF(Hospitalisation_table[[#This Row],[Customer ID]]="?","UnKnown",Hospitalisation_table[[#This Row],[Customer ID]])</f>
        <v>Id2109</v>
      </c>
      <c r="C1104">
        <v>2004</v>
      </c>
      <c r="D1104" t="s">
        <v>10</v>
      </c>
      <c r="E1104">
        <v>27</v>
      </c>
      <c r="F1104">
        <v>0</v>
      </c>
      <c r="G1104" s="24">
        <v>2211.13</v>
      </c>
      <c r="H1104" t="s">
        <v>11</v>
      </c>
      <c r="I1104" t="s">
        <v>11</v>
      </c>
      <c r="J1104" t="s">
        <v>247</v>
      </c>
      <c r="K1104" t="str">
        <f>IF(Hospitalisation_table[[#This Row],[month]]="?","Sep",Hospitalisation_table[[#This Row],[month]])</f>
        <v>Jul</v>
      </c>
      <c r="L1104">
        <f>IF(Hospitalisation_table[[#This Row],[year]] = "?",ROUNDUP(AVERAGE(Hospitalisation_table[year]),0),Hospitalisation_table[[#This Row],[year]])</f>
        <v>2004</v>
      </c>
      <c r="M1104" t="str">
        <f>IF(Hospitalisation_table[[#This Row],[Hospital tier]]="?","tier - 2",Hospitalisation_table[[#This Row],[Hospital tier]])</f>
        <v>tier - 2</v>
      </c>
      <c r="N1104" t="str">
        <f>IF(Hospitalisation_table[[#This Row],[City tier]]="?","tier - 2",Hospitalisation_table[[#This Row],[City tier]])</f>
        <v>tier - 2</v>
      </c>
      <c r="O1104" t="str">
        <f>IF(Hospitalisation_table[[#This Row],[State ID]]="?","Unknown",Hospitalisation_table[[#This Row],[State ID]])</f>
        <v>R1024</v>
      </c>
      <c r="P1104" s="20" t="str">
        <f>_xlfn.CONCAT(Hospitalisation_table[[#This Row],[date]],"-",Hospitalisation_table[[#This Row],[Month_Updated]],"-",Hospitalisation_table[[#This Row],[Year_Update]])</f>
        <v>27-Jul-2004</v>
      </c>
      <c r="Q1104">
        <f>DATEDIF(Hospitalisation_table[[#This Row],[Date of Birth]],"8-Jun-2023","Y")</f>
        <v>18</v>
      </c>
    </row>
    <row r="1105" spans="1:17" x14ac:dyDescent="0.3">
      <c r="A1105" t="s">
        <v>257</v>
      </c>
      <c r="B1105" t="str">
        <f>IF(Hospitalisation_table[[#This Row],[Customer ID]]="?","UnKnown",Hospitalisation_table[[#This Row],[Customer ID]])</f>
        <v>Id2108</v>
      </c>
      <c r="C1105">
        <v>1994</v>
      </c>
      <c r="D1105" t="s">
        <v>15</v>
      </c>
      <c r="E1105">
        <v>17</v>
      </c>
      <c r="F1105">
        <v>0</v>
      </c>
      <c r="G1105" s="24">
        <v>2213.21</v>
      </c>
      <c r="H1105" t="s">
        <v>11</v>
      </c>
      <c r="I1105" t="s">
        <v>11</v>
      </c>
      <c r="J1105" t="s">
        <v>13</v>
      </c>
      <c r="K1105" t="str">
        <f>IF(Hospitalisation_table[[#This Row],[month]]="?","Sep",Hospitalisation_table[[#This Row],[month]])</f>
        <v>Nov</v>
      </c>
      <c r="L1105">
        <f>IF(Hospitalisation_table[[#This Row],[year]] = "?",ROUNDUP(AVERAGE(Hospitalisation_table[year]),0),Hospitalisation_table[[#This Row],[year]])</f>
        <v>1994</v>
      </c>
      <c r="M1105" t="str">
        <f>IF(Hospitalisation_table[[#This Row],[Hospital tier]]="?","tier - 2",Hospitalisation_table[[#This Row],[Hospital tier]])</f>
        <v>tier - 2</v>
      </c>
      <c r="N1105" t="str">
        <f>IF(Hospitalisation_table[[#This Row],[City tier]]="?","tier - 2",Hospitalisation_table[[#This Row],[City tier]])</f>
        <v>tier - 2</v>
      </c>
      <c r="O1105" t="str">
        <f>IF(Hospitalisation_table[[#This Row],[State ID]]="?","Unknown",Hospitalisation_table[[#This Row],[State ID]])</f>
        <v>R1013</v>
      </c>
      <c r="P1105" s="20" t="str">
        <f>_xlfn.CONCAT(Hospitalisation_table[[#This Row],[date]],"-",Hospitalisation_table[[#This Row],[Month_Updated]],"-",Hospitalisation_table[[#This Row],[Year_Update]])</f>
        <v>17-Nov-1994</v>
      </c>
      <c r="Q1105">
        <f>DATEDIF(Hospitalisation_table[[#This Row],[Date of Birth]],"8-Jun-2023","Y")</f>
        <v>28</v>
      </c>
    </row>
    <row r="1106" spans="1:17" x14ac:dyDescent="0.3">
      <c r="A1106" t="s">
        <v>258</v>
      </c>
      <c r="B1106" t="str">
        <f>IF(Hospitalisation_table[[#This Row],[Customer ID]]="?","UnKnown",Hospitalisation_table[[#This Row],[Customer ID]])</f>
        <v>Id2107</v>
      </c>
      <c r="C1106">
        <v>2004</v>
      </c>
      <c r="D1106" t="s">
        <v>18</v>
      </c>
      <c r="E1106">
        <v>13</v>
      </c>
      <c r="F1106">
        <v>0</v>
      </c>
      <c r="G1106" s="24">
        <v>2217.4699999999998</v>
      </c>
      <c r="H1106" t="s">
        <v>11</v>
      </c>
      <c r="I1106" t="s">
        <v>16</v>
      </c>
      <c r="J1106" t="s">
        <v>247</v>
      </c>
      <c r="K1106" t="str">
        <f>IF(Hospitalisation_table[[#This Row],[month]]="?","Sep",Hospitalisation_table[[#This Row],[month]])</f>
        <v>Jun</v>
      </c>
      <c r="L1106">
        <f>IF(Hospitalisation_table[[#This Row],[year]] = "?",ROUNDUP(AVERAGE(Hospitalisation_table[year]),0),Hospitalisation_table[[#This Row],[year]])</f>
        <v>2004</v>
      </c>
      <c r="M1106" t="str">
        <f>IF(Hospitalisation_table[[#This Row],[Hospital tier]]="?","tier - 2",Hospitalisation_table[[#This Row],[Hospital tier]])</f>
        <v>tier - 2</v>
      </c>
      <c r="N1106" t="str">
        <f>IF(Hospitalisation_table[[#This Row],[City tier]]="?","tier - 2",Hospitalisation_table[[#This Row],[City tier]])</f>
        <v>tier - 1</v>
      </c>
      <c r="O1106" t="str">
        <f>IF(Hospitalisation_table[[#This Row],[State ID]]="?","Unknown",Hospitalisation_table[[#This Row],[State ID]])</f>
        <v>R1024</v>
      </c>
      <c r="P1106" s="20" t="str">
        <f>_xlfn.CONCAT(Hospitalisation_table[[#This Row],[date]],"-",Hospitalisation_table[[#This Row],[Month_Updated]],"-",Hospitalisation_table[[#This Row],[Year_Update]])</f>
        <v>13-Jun-2004</v>
      </c>
      <c r="Q1106">
        <f>DATEDIF(Hospitalisation_table[[#This Row],[Date of Birth]],"8-Jun-2023","Y")</f>
        <v>18</v>
      </c>
    </row>
    <row r="1107" spans="1:17" x14ac:dyDescent="0.3">
      <c r="A1107" t="s">
        <v>259</v>
      </c>
      <c r="B1107" t="str">
        <f>IF(Hospitalisation_table[[#This Row],[Customer ID]]="?","UnKnown",Hospitalisation_table[[#This Row],[Customer ID]])</f>
        <v>Id2106</v>
      </c>
      <c r="C1107">
        <v>2004</v>
      </c>
      <c r="D1107" t="s">
        <v>20</v>
      </c>
      <c r="E1107">
        <v>25</v>
      </c>
      <c r="F1107">
        <v>0</v>
      </c>
      <c r="G1107" s="24">
        <v>2217.6</v>
      </c>
      <c r="H1107" t="s">
        <v>11</v>
      </c>
      <c r="I1107" t="s">
        <v>16</v>
      </c>
      <c r="J1107" t="s">
        <v>247</v>
      </c>
      <c r="K1107" t="str">
        <f>IF(Hospitalisation_table[[#This Row],[month]]="?","Sep",Hospitalisation_table[[#This Row],[month]])</f>
        <v>Sep</v>
      </c>
      <c r="L1107">
        <f>IF(Hospitalisation_table[[#This Row],[year]] = "?",ROUNDUP(AVERAGE(Hospitalisation_table[year]),0),Hospitalisation_table[[#This Row],[year]])</f>
        <v>2004</v>
      </c>
      <c r="M1107" t="str">
        <f>IF(Hospitalisation_table[[#This Row],[Hospital tier]]="?","tier - 2",Hospitalisation_table[[#This Row],[Hospital tier]])</f>
        <v>tier - 2</v>
      </c>
      <c r="N1107" t="str">
        <f>IF(Hospitalisation_table[[#This Row],[City tier]]="?","tier - 2",Hospitalisation_table[[#This Row],[City tier]])</f>
        <v>tier - 1</v>
      </c>
      <c r="O1107" t="str">
        <f>IF(Hospitalisation_table[[#This Row],[State ID]]="?","Unknown",Hospitalisation_table[[#This Row],[State ID]])</f>
        <v>R1024</v>
      </c>
      <c r="P1107" s="20" t="str">
        <f>_xlfn.CONCAT(Hospitalisation_table[[#This Row],[date]],"-",Hospitalisation_table[[#This Row],[Month_Updated]],"-",Hospitalisation_table[[#This Row],[Year_Update]])</f>
        <v>25-Sep-2004</v>
      </c>
      <c r="Q1107">
        <f>DATEDIF(Hospitalisation_table[[#This Row],[Date of Birth]],"8-Jun-2023","Y")</f>
        <v>18</v>
      </c>
    </row>
    <row r="1108" spans="1:17" x14ac:dyDescent="0.3">
      <c r="A1108" t="s">
        <v>260</v>
      </c>
      <c r="B1108" t="str">
        <f>IF(Hospitalisation_table[[#This Row],[Customer ID]]="?","UnKnown",Hospitalisation_table[[#This Row],[Customer ID]])</f>
        <v>Id2105</v>
      </c>
      <c r="C1108">
        <v>2004</v>
      </c>
      <c r="D1108" t="s">
        <v>30</v>
      </c>
      <c r="E1108">
        <v>12</v>
      </c>
      <c r="F1108">
        <v>1</v>
      </c>
      <c r="G1108" s="24">
        <v>2219.4499999999998</v>
      </c>
      <c r="H1108" t="s">
        <v>11</v>
      </c>
      <c r="I1108" t="s">
        <v>16</v>
      </c>
      <c r="J1108" t="s">
        <v>13</v>
      </c>
      <c r="K1108" t="str">
        <f>IF(Hospitalisation_table[[#This Row],[month]]="?","Sep",Hospitalisation_table[[#This Row],[month]])</f>
        <v>Dec</v>
      </c>
      <c r="L1108">
        <f>IF(Hospitalisation_table[[#This Row],[year]] = "?",ROUNDUP(AVERAGE(Hospitalisation_table[year]),0),Hospitalisation_table[[#This Row],[year]])</f>
        <v>2004</v>
      </c>
      <c r="M1108" t="str">
        <f>IF(Hospitalisation_table[[#This Row],[Hospital tier]]="?","tier - 2",Hospitalisation_table[[#This Row],[Hospital tier]])</f>
        <v>tier - 2</v>
      </c>
      <c r="N1108" t="str">
        <f>IF(Hospitalisation_table[[#This Row],[City tier]]="?","tier - 2",Hospitalisation_table[[#This Row],[City tier]])</f>
        <v>tier - 1</v>
      </c>
      <c r="O1108" t="str">
        <f>IF(Hospitalisation_table[[#This Row],[State ID]]="?","Unknown",Hospitalisation_table[[#This Row],[State ID]])</f>
        <v>R1013</v>
      </c>
      <c r="P1108" s="20" t="str">
        <f>_xlfn.CONCAT(Hospitalisation_table[[#This Row],[date]],"-",Hospitalisation_table[[#This Row],[Month_Updated]],"-",Hospitalisation_table[[#This Row],[Year_Update]])</f>
        <v>12-Dec-2004</v>
      </c>
      <c r="Q1108">
        <f>DATEDIF(Hospitalisation_table[[#This Row],[Date of Birth]],"8-Jun-2023","Y")</f>
        <v>18</v>
      </c>
    </row>
    <row r="1109" spans="1:17" x14ac:dyDescent="0.3">
      <c r="A1109" t="s">
        <v>261</v>
      </c>
      <c r="B1109" t="str">
        <f>IF(Hospitalisation_table[[#This Row],[Customer ID]]="?","UnKnown",Hospitalisation_table[[#This Row],[Customer ID]])</f>
        <v>Id2104</v>
      </c>
      <c r="C1109">
        <v>2003</v>
      </c>
      <c r="D1109" t="s">
        <v>30</v>
      </c>
      <c r="E1109">
        <v>10</v>
      </c>
      <c r="F1109">
        <v>1</v>
      </c>
      <c r="G1109" s="24">
        <v>2221.56</v>
      </c>
      <c r="H1109" t="s">
        <v>11</v>
      </c>
      <c r="I1109" t="s">
        <v>12</v>
      </c>
      <c r="J1109" t="s">
        <v>23</v>
      </c>
      <c r="K1109" t="str">
        <f>IF(Hospitalisation_table[[#This Row],[month]]="?","Sep",Hospitalisation_table[[#This Row],[month]])</f>
        <v>Dec</v>
      </c>
      <c r="L1109">
        <f>IF(Hospitalisation_table[[#This Row],[year]] = "?",ROUNDUP(AVERAGE(Hospitalisation_table[year]),0),Hospitalisation_table[[#This Row],[year]])</f>
        <v>2003</v>
      </c>
      <c r="M1109" t="str">
        <f>IF(Hospitalisation_table[[#This Row],[Hospital tier]]="?","tier - 2",Hospitalisation_table[[#This Row],[Hospital tier]])</f>
        <v>tier - 2</v>
      </c>
      <c r="N1109" t="str">
        <f>IF(Hospitalisation_table[[#This Row],[City tier]]="?","tier - 2",Hospitalisation_table[[#This Row],[City tier]])</f>
        <v>tier - 3</v>
      </c>
      <c r="O1109" t="str">
        <f>IF(Hospitalisation_table[[#This Row],[State ID]]="?","Unknown",Hospitalisation_table[[#This Row],[State ID]])</f>
        <v>R1012</v>
      </c>
      <c r="P1109" s="20" t="str">
        <f>_xlfn.CONCAT(Hospitalisation_table[[#This Row],[date]],"-",Hospitalisation_table[[#This Row],[Month_Updated]],"-",Hospitalisation_table[[#This Row],[Year_Update]])</f>
        <v>10-Dec-2003</v>
      </c>
      <c r="Q1109">
        <f>DATEDIF(Hospitalisation_table[[#This Row],[Date of Birth]],"8-Jun-2023","Y")</f>
        <v>19</v>
      </c>
    </row>
    <row r="1110" spans="1:17" x14ac:dyDescent="0.3">
      <c r="A1110" t="s">
        <v>262</v>
      </c>
      <c r="B1110" t="str">
        <f>IF(Hospitalisation_table[[#This Row],[Customer ID]]="?","UnKnown",Hospitalisation_table[[#This Row],[Customer ID]])</f>
        <v>Id2103</v>
      </c>
      <c r="C1110">
        <v>2000</v>
      </c>
      <c r="D1110" t="s">
        <v>18</v>
      </c>
      <c r="E1110">
        <v>30</v>
      </c>
      <c r="F1110">
        <v>0</v>
      </c>
      <c r="G1110" s="24">
        <v>2250.84</v>
      </c>
      <c r="H1110" t="s">
        <v>11</v>
      </c>
      <c r="I1110" t="s">
        <v>11</v>
      </c>
      <c r="J1110" t="s">
        <v>170</v>
      </c>
      <c r="K1110" t="str">
        <f>IF(Hospitalisation_table[[#This Row],[month]]="?","Sep",Hospitalisation_table[[#This Row],[month]])</f>
        <v>Jun</v>
      </c>
      <c r="L1110">
        <f>IF(Hospitalisation_table[[#This Row],[year]] = "?",ROUNDUP(AVERAGE(Hospitalisation_table[year]),0),Hospitalisation_table[[#This Row],[year]])</f>
        <v>2000</v>
      </c>
      <c r="M1110" t="str">
        <f>IF(Hospitalisation_table[[#This Row],[Hospital tier]]="?","tier - 2",Hospitalisation_table[[#This Row],[Hospital tier]])</f>
        <v>tier - 2</v>
      </c>
      <c r="N1110" t="str">
        <f>IF(Hospitalisation_table[[#This Row],[City tier]]="?","tier - 2",Hospitalisation_table[[#This Row],[City tier]])</f>
        <v>tier - 2</v>
      </c>
      <c r="O1110" t="str">
        <f>IF(Hospitalisation_table[[#This Row],[State ID]]="?","Unknown",Hospitalisation_table[[#This Row],[State ID]])</f>
        <v>R1018</v>
      </c>
      <c r="P1110" s="20" t="str">
        <f>_xlfn.CONCAT(Hospitalisation_table[[#This Row],[date]],"-",Hospitalisation_table[[#This Row],[Month_Updated]],"-",Hospitalisation_table[[#This Row],[Year_Update]])</f>
        <v>30-Jun-2000</v>
      </c>
      <c r="Q1110">
        <f>DATEDIF(Hospitalisation_table[[#This Row],[Date of Birth]],"8-Jun-2023","Y")</f>
        <v>22</v>
      </c>
    </row>
    <row r="1111" spans="1:17" x14ac:dyDescent="0.3">
      <c r="A1111" t="s">
        <v>263</v>
      </c>
      <c r="B1111" t="str">
        <f>IF(Hospitalisation_table[[#This Row],[Customer ID]]="?","UnKnown",Hospitalisation_table[[#This Row],[Customer ID]])</f>
        <v>Id2102</v>
      </c>
      <c r="C1111">
        <v>2000</v>
      </c>
      <c r="D1111" t="s">
        <v>30</v>
      </c>
      <c r="E1111">
        <v>11</v>
      </c>
      <c r="F1111">
        <v>0</v>
      </c>
      <c r="G1111" s="24">
        <v>2254.8000000000002</v>
      </c>
      <c r="H1111" t="s">
        <v>11</v>
      </c>
      <c r="I1111" t="s">
        <v>12</v>
      </c>
      <c r="J1111" t="s">
        <v>168</v>
      </c>
      <c r="K1111" t="str">
        <f>IF(Hospitalisation_table[[#This Row],[month]]="?","Sep",Hospitalisation_table[[#This Row],[month]])</f>
        <v>Dec</v>
      </c>
      <c r="L1111">
        <f>IF(Hospitalisation_table[[#This Row],[year]] = "?",ROUNDUP(AVERAGE(Hospitalisation_table[year]),0),Hospitalisation_table[[#This Row],[year]])</f>
        <v>2000</v>
      </c>
      <c r="M1111" t="str">
        <f>IF(Hospitalisation_table[[#This Row],[Hospital tier]]="?","tier - 2",Hospitalisation_table[[#This Row],[Hospital tier]])</f>
        <v>tier - 2</v>
      </c>
      <c r="N1111" t="str">
        <f>IF(Hospitalisation_table[[#This Row],[City tier]]="?","tier - 2",Hospitalisation_table[[#This Row],[City tier]])</f>
        <v>tier - 3</v>
      </c>
      <c r="O1111" t="str">
        <f>IF(Hospitalisation_table[[#This Row],[State ID]]="?","Unknown",Hospitalisation_table[[#This Row],[State ID]])</f>
        <v>R1016</v>
      </c>
      <c r="P1111" s="20" t="str">
        <f>_xlfn.CONCAT(Hospitalisation_table[[#This Row],[date]],"-",Hospitalisation_table[[#This Row],[Month_Updated]],"-",Hospitalisation_table[[#This Row],[Year_Update]])</f>
        <v>11-Dec-2000</v>
      </c>
      <c r="Q1111">
        <f>DATEDIF(Hospitalisation_table[[#This Row],[Date of Birth]],"8-Jun-2023","Y")</f>
        <v>22</v>
      </c>
    </row>
    <row r="1112" spans="1:17" x14ac:dyDescent="0.3">
      <c r="A1112" t="s">
        <v>264</v>
      </c>
      <c r="B1112" t="str">
        <f>IF(Hospitalisation_table[[#This Row],[Customer ID]]="?","UnKnown",Hospitalisation_table[[#This Row],[Customer ID]])</f>
        <v>Id2101</v>
      </c>
      <c r="C1112">
        <v>2002</v>
      </c>
      <c r="D1112" t="s">
        <v>10</v>
      </c>
      <c r="E1112">
        <v>15</v>
      </c>
      <c r="F1112">
        <v>0</v>
      </c>
      <c r="G1112" s="24">
        <v>2257.48</v>
      </c>
      <c r="H1112" t="s">
        <v>11</v>
      </c>
      <c r="I1112" t="s">
        <v>16</v>
      </c>
      <c r="J1112" t="s">
        <v>23</v>
      </c>
      <c r="K1112" t="str">
        <f>IF(Hospitalisation_table[[#This Row],[month]]="?","Sep",Hospitalisation_table[[#This Row],[month]])</f>
        <v>Jul</v>
      </c>
      <c r="L1112">
        <f>IF(Hospitalisation_table[[#This Row],[year]] = "?",ROUNDUP(AVERAGE(Hospitalisation_table[year]),0),Hospitalisation_table[[#This Row],[year]])</f>
        <v>2002</v>
      </c>
      <c r="M1112" t="str">
        <f>IF(Hospitalisation_table[[#This Row],[Hospital tier]]="?","tier - 2",Hospitalisation_table[[#This Row],[Hospital tier]])</f>
        <v>tier - 2</v>
      </c>
      <c r="N1112" t="str">
        <f>IF(Hospitalisation_table[[#This Row],[City tier]]="?","tier - 2",Hospitalisation_table[[#This Row],[City tier]])</f>
        <v>tier - 1</v>
      </c>
      <c r="O1112" t="str">
        <f>IF(Hospitalisation_table[[#This Row],[State ID]]="?","Unknown",Hospitalisation_table[[#This Row],[State ID]])</f>
        <v>R1012</v>
      </c>
      <c r="P1112" s="20" t="str">
        <f>_xlfn.CONCAT(Hospitalisation_table[[#This Row],[date]],"-",Hospitalisation_table[[#This Row],[Month_Updated]],"-",Hospitalisation_table[[#This Row],[Year_Update]])</f>
        <v>15-Jul-2002</v>
      </c>
      <c r="Q1112">
        <f>DATEDIF(Hospitalisation_table[[#This Row],[Date of Birth]],"8-Jun-2023","Y")</f>
        <v>20</v>
      </c>
    </row>
    <row r="1113" spans="1:17" x14ac:dyDescent="0.3">
      <c r="A1113" t="s">
        <v>265</v>
      </c>
      <c r="B1113" t="str">
        <f>IF(Hospitalisation_table[[#This Row],[Customer ID]]="?","UnKnown",Hospitalisation_table[[#This Row],[Customer ID]])</f>
        <v>Id2100</v>
      </c>
      <c r="C1113">
        <v>2002</v>
      </c>
      <c r="D1113" t="s">
        <v>15</v>
      </c>
      <c r="E1113">
        <v>12</v>
      </c>
      <c r="F1113">
        <v>0</v>
      </c>
      <c r="G1113" s="24">
        <v>2261.5700000000002</v>
      </c>
      <c r="H1113" t="s">
        <v>11</v>
      </c>
      <c r="I1113" t="s">
        <v>16</v>
      </c>
      <c r="J1113" t="s">
        <v>23</v>
      </c>
      <c r="K1113" t="str">
        <f>IF(Hospitalisation_table[[#This Row],[month]]="?","Sep",Hospitalisation_table[[#This Row],[month]])</f>
        <v>Nov</v>
      </c>
      <c r="L1113">
        <f>IF(Hospitalisation_table[[#This Row],[year]] = "?",ROUNDUP(AVERAGE(Hospitalisation_table[year]),0),Hospitalisation_table[[#This Row],[year]])</f>
        <v>2002</v>
      </c>
      <c r="M1113" t="str">
        <f>IF(Hospitalisation_table[[#This Row],[Hospital tier]]="?","tier - 2",Hospitalisation_table[[#This Row],[Hospital tier]])</f>
        <v>tier - 2</v>
      </c>
      <c r="N1113" t="str">
        <f>IF(Hospitalisation_table[[#This Row],[City tier]]="?","tier - 2",Hospitalisation_table[[#This Row],[City tier]])</f>
        <v>tier - 1</v>
      </c>
      <c r="O1113" t="str">
        <f>IF(Hospitalisation_table[[#This Row],[State ID]]="?","Unknown",Hospitalisation_table[[#This Row],[State ID]])</f>
        <v>R1012</v>
      </c>
      <c r="P1113" s="20" t="str">
        <f>_xlfn.CONCAT(Hospitalisation_table[[#This Row],[date]],"-",Hospitalisation_table[[#This Row],[Month_Updated]],"-",Hospitalisation_table[[#This Row],[Year_Update]])</f>
        <v>12-Nov-2002</v>
      </c>
      <c r="Q1113">
        <f>DATEDIF(Hospitalisation_table[[#This Row],[Date of Birth]],"8-Jun-2023","Y")</f>
        <v>20</v>
      </c>
    </row>
    <row r="1114" spans="1:17" x14ac:dyDescent="0.3">
      <c r="A1114" t="s">
        <v>2163</v>
      </c>
      <c r="B1114" t="str">
        <f>IF(Hospitalisation_table[[#This Row],[Customer ID]]="?","UnKnown",Hospitalisation_table[[#This Row],[Customer ID]])</f>
        <v>Id210</v>
      </c>
      <c r="C1114">
        <v>2000</v>
      </c>
      <c r="D1114" t="s">
        <v>30</v>
      </c>
      <c r="E1114">
        <v>17</v>
      </c>
      <c r="F1114">
        <v>3</v>
      </c>
      <c r="G1114" s="24">
        <v>35595.589999999997</v>
      </c>
      <c r="H1114" t="s">
        <v>11</v>
      </c>
      <c r="I1114" t="s">
        <v>12</v>
      </c>
      <c r="J1114" t="s">
        <v>13</v>
      </c>
      <c r="K1114" t="str">
        <f>IF(Hospitalisation_table[[#This Row],[month]]="?","Sep",Hospitalisation_table[[#This Row],[month]])</f>
        <v>Dec</v>
      </c>
      <c r="L1114">
        <f>IF(Hospitalisation_table[[#This Row],[year]] = "?",ROUNDUP(AVERAGE(Hospitalisation_table[year]),0),Hospitalisation_table[[#This Row],[year]])</f>
        <v>2000</v>
      </c>
      <c r="M1114" t="str">
        <f>IF(Hospitalisation_table[[#This Row],[Hospital tier]]="?","tier - 2",Hospitalisation_table[[#This Row],[Hospital tier]])</f>
        <v>tier - 2</v>
      </c>
      <c r="N1114" t="str">
        <f>IF(Hospitalisation_table[[#This Row],[City tier]]="?","tier - 2",Hospitalisation_table[[#This Row],[City tier]])</f>
        <v>tier - 3</v>
      </c>
      <c r="O1114" t="str">
        <f>IF(Hospitalisation_table[[#This Row],[State ID]]="?","Unknown",Hospitalisation_table[[#This Row],[State ID]])</f>
        <v>R1013</v>
      </c>
      <c r="P1114" s="20" t="str">
        <f>_xlfn.CONCAT(Hospitalisation_table[[#This Row],[date]],"-",Hospitalisation_table[[#This Row],[Month_Updated]],"-",Hospitalisation_table[[#This Row],[Year_Update]])</f>
        <v>17-Dec-2000</v>
      </c>
      <c r="Q1114">
        <f>DATEDIF(Hospitalisation_table[[#This Row],[Date of Birth]],"8-Jun-2023","Y")</f>
        <v>22</v>
      </c>
    </row>
    <row r="1115" spans="1:17" x14ac:dyDescent="0.3">
      <c r="A1115" t="s">
        <v>2352</v>
      </c>
      <c r="B1115" t="str">
        <f>IF(Hospitalisation_table[[#This Row],[Customer ID]]="?","UnKnown",Hospitalisation_table[[#This Row],[Customer ID]])</f>
        <v>Id21</v>
      </c>
      <c r="C1115">
        <v>1961</v>
      </c>
      <c r="D1115" t="s">
        <v>18</v>
      </c>
      <c r="E1115">
        <v>13</v>
      </c>
      <c r="F1115">
        <v>1</v>
      </c>
      <c r="G1115" s="24">
        <v>47403.88</v>
      </c>
      <c r="H1115" t="s">
        <v>16</v>
      </c>
      <c r="I1115" t="s">
        <v>12</v>
      </c>
      <c r="J1115" t="s">
        <v>42</v>
      </c>
      <c r="K1115" t="str">
        <f>IF(Hospitalisation_table[[#This Row],[month]]="?","Sep",Hospitalisation_table[[#This Row],[month]])</f>
        <v>Jun</v>
      </c>
      <c r="L1115">
        <f>IF(Hospitalisation_table[[#This Row],[year]] = "?",ROUNDUP(AVERAGE(Hospitalisation_table[year]),0),Hospitalisation_table[[#This Row],[year]])</f>
        <v>1961</v>
      </c>
      <c r="M1115" t="str">
        <f>IF(Hospitalisation_table[[#This Row],[Hospital tier]]="?","tier - 2",Hospitalisation_table[[#This Row],[Hospital tier]])</f>
        <v>tier - 1</v>
      </c>
      <c r="N1115" t="str">
        <f>IF(Hospitalisation_table[[#This Row],[City tier]]="?","tier - 2",Hospitalisation_table[[#This Row],[City tier]])</f>
        <v>tier - 3</v>
      </c>
      <c r="O1115" t="str">
        <f>IF(Hospitalisation_table[[#This Row],[State ID]]="?","Unknown",Hospitalisation_table[[#This Row],[State ID]])</f>
        <v>R1011</v>
      </c>
      <c r="P1115" s="20" t="str">
        <f>_xlfn.CONCAT(Hospitalisation_table[[#This Row],[date]],"-",Hospitalisation_table[[#This Row],[Month_Updated]],"-",Hospitalisation_table[[#This Row],[Year_Update]])</f>
        <v>13-Jun-1961</v>
      </c>
      <c r="Q1115">
        <f>DATEDIF(Hospitalisation_table[[#This Row],[Date of Birth]],"8-Jun-2023","Y")</f>
        <v>61</v>
      </c>
    </row>
    <row r="1116" spans="1:17" x14ac:dyDescent="0.3">
      <c r="A1116" t="s">
        <v>266</v>
      </c>
      <c r="B1116" t="str">
        <f>IF(Hospitalisation_table[[#This Row],[Customer ID]]="?","UnKnown",Hospitalisation_table[[#This Row],[Customer ID]])</f>
        <v>Id2099</v>
      </c>
      <c r="C1116">
        <v>1991</v>
      </c>
      <c r="D1116" t="s">
        <v>18</v>
      </c>
      <c r="E1116">
        <v>16</v>
      </c>
      <c r="F1116">
        <v>3</v>
      </c>
      <c r="G1116" s="24">
        <v>2277.7199999999998</v>
      </c>
      <c r="H1116" t="s">
        <v>11</v>
      </c>
      <c r="I1116" t="s">
        <v>16</v>
      </c>
      <c r="J1116" t="s">
        <v>13</v>
      </c>
      <c r="K1116" t="str">
        <f>IF(Hospitalisation_table[[#This Row],[month]]="?","Sep",Hospitalisation_table[[#This Row],[month]])</f>
        <v>Jun</v>
      </c>
      <c r="L1116">
        <f>IF(Hospitalisation_table[[#This Row],[year]] = "?",ROUNDUP(AVERAGE(Hospitalisation_table[year]),0),Hospitalisation_table[[#This Row],[year]])</f>
        <v>1991</v>
      </c>
      <c r="M1116" t="str">
        <f>IF(Hospitalisation_table[[#This Row],[Hospital tier]]="?","tier - 2",Hospitalisation_table[[#This Row],[Hospital tier]])</f>
        <v>tier - 2</v>
      </c>
      <c r="N1116" t="str">
        <f>IF(Hospitalisation_table[[#This Row],[City tier]]="?","tier - 2",Hospitalisation_table[[#This Row],[City tier]])</f>
        <v>tier - 1</v>
      </c>
      <c r="O1116" t="str">
        <f>IF(Hospitalisation_table[[#This Row],[State ID]]="?","Unknown",Hospitalisation_table[[#This Row],[State ID]])</f>
        <v>R1013</v>
      </c>
      <c r="P1116" s="20" t="str">
        <f>_xlfn.CONCAT(Hospitalisation_table[[#This Row],[date]],"-",Hospitalisation_table[[#This Row],[Month_Updated]],"-",Hospitalisation_table[[#This Row],[Year_Update]])</f>
        <v>16-Jun-1991</v>
      </c>
      <c r="Q1116">
        <f>DATEDIF(Hospitalisation_table[[#This Row],[Date of Birth]],"8-Jun-2023","Y")</f>
        <v>31</v>
      </c>
    </row>
    <row r="1117" spans="1:17" x14ac:dyDescent="0.3">
      <c r="A1117" t="s">
        <v>267</v>
      </c>
      <c r="B1117" t="str">
        <f>IF(Hospitalisation_table[[#This Row],[Customer ID]]="?","UnKnown",Hospitalisation_table[[#This Row],[Customer ID]])</f>
        <v>Id2098</v>
      </c>
      <c r="C1117">
        <v>1989</v>
      </c>
      <c r="D1117" t="s">
        <v>37</v>
      </c>
      <c r="E1117">
        <v>5</v>
      </c>
      <c r="F1117">
        <v>3</v>
      </c>
      <c r="G1117" s="24">
        <v>2295.2399999999998</v>
      </c>
      <c r="H1117" t="s">
        <v>11</v>
      </c>
      <c r="I1117" t="s">
        <v>16</v>
      </c>
      <c r="J1117" t="s">
        <v>13</v>
      </c>
      <c r="K1117" t="str">
        <f>IF(Hospitalisation_table[[#This Row],[month]]="?","Sep",Hospitalisation_table[[#This Row],[month]])</f>
        <v>Oct</v>
      </c>
      <c r="L1117">
        <f>IF(Hospitalisation_table[[#This Row],[year]] = "?",ROUNDUP(AVERAGE(Hospitalisation_table[year]),0),Hospitalisation_table[[#This Row],[year]])</f>
        <v>1989</v>
      </c>
      <c r="M1117" t="str">
        <f>IF(Hospitalisation_table[[#This Row],[Hospital tier]]="?","tier - 2",Hospitalisation_table[[#This Row],[Hospital tier]])</f>
        <v>tier - 2</v>
      </c>
      <c r="N1117" t="str">
        <f>IF(Hospitalisation_table[[#This Row],[City tier]]="?","tier - 2",Hospitalisation_table[[#This Row],[City tier]])</f>
        <v>tier - 1</v>
      </c>
      <c r="O1117" t="str">
        <f>IF(Hospitalisation_table[[#This Row],[State ID]]="?","Unknown",Hospitalisation_table[[#This Row],[State ID]])</f>
        <v>R1013</v>
      </c>
      <c r="P1117" s="20" t="str">
        <f>_xlfn.CONCAT(Hospitalisation_table[[#This Row],[date]],"-",Hospitalisation_table[[#This Row],[Month_Updated]],"-",Hospitalisation_table[[#This Row],[Year_Update]])</f>
        <v>5-Oct-1989</v>
      </c>
      <c r="Q1117">
        <f>DATEDIF(Hospitalisation_table[[#This Row],[Date of Birth]],"8-Jun-2023","Y")</f>
        <v>33</v>
      </c>
    </row>
    <row r="1118" spans="1:17" x14ac:dyDescent="0.3">
      <c r="A1118" t="s">
        <v>268</v>
      </c>
      <c r="B1118" t="str">
        <f>IF(Hospitalisation_table[[#This Row],[Customer ID]]="?","UnKnown",Hospitalisation_table[[#This Row],[Customer ID]])</f>
        <v>Id2097</v>
      </c>
      <c r="C1118">
        <v>1996</v>
      </c>
      <c r="D1118" t="s">
        <v>15</v>
      </c>
      <c r="E1118">
        <v>28</v>
      </c>
      <c r="F1118">
        <v>0</v>
      </c>
      <c r="G1118" s="24">
        <v>2302.3000000000002</v>
      </c>
      <c r="H1118" t="s">
        <v>16</v>
      </c>
      <c r="I1118" t="s">
        <v>11</v>
      </c>
      <c r="J1118" t="s">
        <v>42</v>
      </c>
      <c r="K1118" t="str">
        <f>IF(Hospitalisation_table[[#This Row],[month]]="?","Sep",Hospitalisation_table[[#This Row],[month]])</f>
        <v>Nov</v>
      </c>
      <c r="L1118">
        <f>IF(Hospitalisation_table[[#This Row],[year]] = "?",ROUNDUP(AVERAGE(Hospitalisation_table[year]),0),Hospitalisation_table[[#This Row],[year]])</f>
        <v>1996</v>
      </c>
      <c r="M1118" t="str">
        <f>IF(Hospitalisation_table[[#This Row],[Hospital tier]]="?","tier - 2",Hospitalisation_table[[#This Row],[Hospital tier]])</f>
        <v>tier - 1</v>
      </c>
      <c r="N1118" t="str">
        <f>IF(Hospitalisation_table[[#This Row],[City tier]]="?","tier - 2",Hospitalisation_table[[#This Row],[City tier]])</f>
        <v>tier - 2</v>
      </c>
      <c r="O1118" t="str">
        <f>IF(Hospitalisation_table[[#This Row],[State ID]]="?","Unknown",Hospitalisation_table[[#This Row],[State ID]])</f>
        <v>R1011</v>
      </c>
      <c r="P1118" s="20" t="str">
        <f>_xlfn.CONCAT(Hospitalisation_table[[#This Row],[date]],"-",Hospitalisation_table[[#This Row],[Month_Updated]],"-",Hospitalisation_table[[#This Row],[Year_Update]])</f>
        <v>28-Nov-1996</v>
      </c>
      <c r="Q1118">
        <f>DATEDIF(Hospitalisation_table[[#This Row],[Date of Birth]],"8-Jun-2023","Y")</f>
        <v>26</v>
      </c>
    </row>
    <row r="1119" spans="1:17" x14ac:dyDescent="0.3">
      <c r="A1119" t="s">
        <v>269</v>
      </c>
      <c r="B1119" t="str">
        <f>IF(Hospitalisation_table[[#This Row],[Customer ID]]="?","UnKnown",Hospitalisation_table[[#This Row],[Customer ID]])</f>
        <v>Id2096</v>
      </c>
      <c r="C1119">
        <v>2004</v>
      </c>
      <c r="D1119" t="s">
        <v>20</v>
      </c>
      <c r="E1119">
        <v>6</v>
      </c>
      <c r="F1119">
        <v>2</v>
      </c>
      <c r="G1119" s="24">
        <v>2304</v>
      </c>
      <c r="H1119" t="s">
        <v>11</v>
      </c>
      <c r="I1119" t="s">
        <v>12</v>
      </c>
      <c r="J1119" t="s">
        <v>13</v>
      </c>
      <c r="K1119" t="str">
        <f>IF(Hospitalisation_table[[#This Row],[month]]="?","Sep",Hospitalisation_table[[#This Row],[month]])</f>
        <v>Sep</v>
      </c>
      <c r="L1119">
        <f>IF(Hospitalisation_table[[#This Row],[year]] = "?",ROUNDUP(AVERAGE(Hospitalisation_table[year]),0),Hospitalisation_table[[#This Row],[year]])</f>
        <v>2004</v>
      </c>
      <c r="M1119" t="str">
        <f>IF(Hospitalisation_table[[#This Row],[Hospital tier]]="?","tier - 2",Hospitalisation_table[[#This Row],[Hospital tier]])</f>
        <v>tier - 2</v>
      </c>
      <c r="N1119" t="str">
        <f>IF(Hospitalisation_table[[#This Row],[City tier]]="?","tier - 2",Hospitalisation_table[[#This Row],[City tier]])</f>
        <v>tier - 3</v>
      </c>
      <c r="O1119" t="str">
        <f>IF(Hospitalisation_table[[#This Row],[State ID]]="?","Unknown",Hospitalisation_table[[#This Row],[State ID]])</f>
        <v>R1013</v>
      </c>
      <c r="P1119" s="20" t="str">
        <f>_xlfn.CONCAT(Hospitalisation_table[[#This Row],[date]],"-",Hospitalisation_table[[#This Row],[Month_Updated]],"-",Hospitalisation_table[[#This Row],[Year_Update]])</f>
        <v>6-Sep-2004</v>
      </c>
      <c r="Q1119">
        <f>DATEDIF(Hospitalisation_table[[#This Row],[Date of Birth]],"8-Jun-2023","Y")</f>
        <v>18</v>
      </c>
    </row>
    <row r="1120" spans="1:17" x14ac:dyDescent="0.3">
      <c r="A1120" t="s">
        <v>270</v>
      </c>
      <c r="B1120" t="str">
        <f>IF(Hospitalisation_table[[#This Row],[Customer ID]]="?","UnKnown",Hospitalisation_table[[#This Row],[Customer ID]])</f>
        <v>Id2095</v>
      </c>
      <c r="C1120">
        <v>1996</v>
      </c>
      <c r="D1120" t="s">
        <v>30</v>
      </c>
      <c r="E1120">
        <v>17</v>
      </c>
      <c r="F1120">
        <v>0</v>
      </c>
      <c r="G1120" s="24">
        <v>2322.62</v>
      </c>
      <c r="H1120" t="s">
        <v>11</v>
      </c>
      <c r="I1120" t="s">
        <v>16</v>
      </c>
      <c r="J1120" t="s">
        <v>13</v>
      </c>
      <c r="K1120" t="str">
        <f>IF(Hospitalisation_table[[#This Row],[month]]="?","Sep",Hospitalisation_table[[#This Row],[month]])</f>
        <v>Dec</v>
      </c>
      <c r="L1120">
        <f>IF(Hospitalisation_table[[#This Row],[year]] = "?",ROUNDUP(AVERAGE(Hospitalisation_table[year]),0),Hospitalisation_table[[#This Row],[year]])</f>
        <v>1996</v>
      </c>
      <c r="M1120" t="str">
        <f>IF(Hospitalisation_table[[#This Row],[Hospital tier]]="?","tier - 2",Hospitalisation_table[[#This Row],[Hospital tier]])</f>
        <v>tier - 2</v>
      </c>
      <c r="N1120" t="str">
        <f>IF(Hospitalisation_table[[#This Row],[City tier]]="?","tier - 2",Hospitalisation_table[[#This Row],[City tier]])</f>
        <v>tier - 1</v>
      </c>
      <c r="O1120" t="str">
        <f>IF(Hospitalisation_table[[#This Row],[State ID]]="?","Unknown",Hospitalisation_table[[#This Row],[State ID]])</f>
        <v>R1013</v>
      </c>
      <c r="P1120" s="20" t="str">
        <f>_xlfn.CONCAT(Hospitalisation_table[[#This Row],[date]],"-",Hospitalisation_table[[#This Row],[Month_Updated]],"-",Hospitalisation_table[[#This Row],[Year_Update]])</f>
        <v>17-Dec-1996</v>
      </c>
      <c r="Q1120">
        <f>DATEDIF(Hospitalisation_table[[#This Row],[Date of Birth]],"8-Jun-2023","Y")</f>
        <v>26</v>
      </c>
    </row>
    <row r="1121" spans="1:17" x14ac:dyDescent="0.3">
      <c r="A1121" t="s">
        <v>271</v>
      </c>
      <c r="B1121" t="str">
        <f>IF(Hospitalisation_table[[#This Row],[Customer ID]]="?","UnKnown",Hospitalisation_table[[#This Row],[Customer ID]])</f>
        <v>Id2094</v>
      </c>
      <c r="C1121">
        <v>2003</v>
      </c>
      <c r="D1121" t="s">
        <v>15</v>
      </c>
      <c r="E1121">
        <v>18</v>
      </c>
      <c r="F1121">
        <v>1</v>
      </c>
      <c r="G1121" s="24">
        <v>2331.52</v>
      </c>
      <c r="H1121" t="s">
        <v>11</v>
      </c>
      <c r="I1121" t="s">
        <v>12</v>
      </c>
      <c r="J1121" t="s">
        <v>42</v>
      </c>
      <c r="K1121" t="str">
        <f>IF(Hospitalisation_table[[#This Row],[month]]="?","Sep",Hospitalisation_table[[#This Row],[month]])</f>
        <v>Nov</v>
      </c>
      <c r="L1121">
        <f>IF(Hospitalisation_table[[#This Row],[year]] = "?",ROUNDUP(AVERAGE(Hospitalisation_table[year]),0),Hospitalisation_table[[#This Row],[year]])</f>
        <v>2003</v>
      </c>
      <c r="M1121" t="str">
        <f>IF(Hospitalisation_table[[#This Row],[Hospital tier]]="?","tier - 2",Hospitalisation_table[[#This Row],[Hospital tier]])</f>
        <v>tier - 2</v>
      </c>
      <c r="N1121" t="str">
        <f>IF(Hospitalisation_table[[#This Row],[City tier]]="?","tier - 2",Hospitalisation_table[[#This Row],[City tier]])</f>
        <v>tier - 3</v>
      </c>
      <c r="O1121" t="str">
        <f>IF(Hospitalisation_table[[#This Row],[State ID]]="?","Unknown",Hospitalisation_table[[#This Row],[State ID]])</f>
        <v>R1011</v>
      </c>
      <c r="P1121" s="20" t="str">
        <f>_xlfn.CONCAT(Hospitalisation_table[[#This Row],[date]],"-",Hospitalisation_table[[#This Row],[Month_Updated]],"-",Hospitalisation_table[[#This Row],[Year_Update]])</f>
        <v>18-Nov-2003</v>
      </c>
      <c r="Q1121">
        <f>DATEDIF(Hospitalisation_table[[#This Row],[Date of Birth]],"8-Jun-2023","Y")</f>
        <v>19</v>
      </c>
    </row>
    <row r="1122" spans="1:17" x14ac:dyDescent="0.3">
      <c r="A1122" t="s">
        <v>272</v>
      </c>
      <c r="B1122" t="str">
        <f>IF(Hospitalisation_table[[#This Row],[Customer ID]]="?","UnKnown",Hospitalisation_table[[#This Row],[Customer ID]])</f>
        <v>Id2093</v>
      </c>
      <c r="C1122">
        <v>1998</v>
      </c>
      <c r="D1122" t="s">
        <v>37</v>
      </c>
      <c r="E1122">
        <v>21</v>
      </c>
      <c r="F1122">
        <v>0</v>
      </c>
      <c r="G1122" s="24">
        <v>2352.9699999999998</v>
      </c>
      <c r="H1122" t="s">
        <v>12</v>
      </c>
      <c r="I1122" t="s">
        <v>12</v>
      </c>
      <c r="J1122" t="s">
        <v>23</v>
      </c>
      <c r="K1122" t="str">
        <f>IF(Hospitalisation_table[[#This Row],[month]]="?","Sep",Hospitalisation_table[[#This Row],[month]])</f>
        <v>Oct</v>
      </c>
      <c r="L1122">
        <f>IF(Hospitalisation_table[[#This Row],[year]] = "?",ROUNDUP(AVERAGE(Hospitalisation_table[year]),0),Hospitalisation_table[[#This Row],[year]])</f>
        <v>1998</v>
      </c>
      <c r="M1122" t="str">
        <f>IF(Hospitalisation_table[[#This Row],[Hospital tier]]="?","tier - 2",Hospitalisation_table[[#This Row],[Hospital tier]])</f>
        <v>tier - 3</v>
      </c>
      <c r="N1122" t="str">
        <f>IF(Hospitalisation_table[[#This Row],[City tier]]="?","tier - 2",Hospitalisation_table[[#This Row],[City tier]])</f>
        <v>tier - 3</v>
      </c>
      <c r="O1122" t="str">
        <f>IF(Hospitalisation_table[[#This Row],[State ID]]="?","Unknown",Hospitalisation_table[[#This Row],[State ID]])</f>
        <v>R1012</v>
      </c>
      <c r="P1122" s="20" t="str">
        <f>_xlfn.CONCAT(Hospitalisation_table[[#This Row],[date]],"-",Hospitalisation_table[[#This Row],[Month_Updated]],"-",Hospitalisation_table[[#This Row],[Year_Update]])</f>
        <v>21-Oct-1998</v>
      </c>
      <c r="Q1122">
        <f>DATEDIF(Hospitalisation_table[[#This Row],[Date of Birth]],"8-Jun-2023","Y")</f>
        <v>24</v>
      </c>
    </row>
    <row r="1123" spans="1:17" x14ac:dyDescent="0.3">
      <c r="A1123" t="s">
        <v>273</v>
      </c>
      <c r="B1123" t="str">
        <f>IF(Hospitalisation_table[[#This Row],[Customer ID]]="?","UnKnown",Hospitalisation_table[[#This Row],[Customer ID]])</f>
        <v>Id2092</v>
      </c>
      <c r="C1123">
        <v>2002</v>
      </c>
      <c r="D1123" t="s">
        <v>15</v>
      </c>
      <c r="E1123">
        <v>5</v>
      </c>
      <c r="F1123">
        <v>1</v>
      </c>
      <c r="G1123" s="24">
        <v>2362.23</v>
      </c>
      <c r="H1123" t="s">
        <v>11</v>
      </c>
      <c r="I1123" t="s">
        <v>16</v>
      </c>
      <c r="J1123" t="s">
        <v>23</v>
      </c>
      <c r="K1123" t="str">
        <f>IF(Hospitalisation_table[[#This Row],[month]]="?","Sep",Hospitalisation_table[[#This Row],[month]])</f>
        <v>Nov</v>
      </c>
      <c r="L1123">
        <f>IF(Hospitalisation_table[[#This Row],[year]] = "?",ROUNDUP(AVERAGE(Hospitalisation_table[year]),0),Hospitalisation_table[[#This Row],[year]])</f>
        <v>2002</v>
      </c>
      <c r="M1123" t="str">
        <f>IF(Hospitalisation_table[[#This Row],[Hospital tier]]="?","tier - 2",Hospitalisation_table[[#This Row],[Hospital tier]])</f>
        <v>tier - 2</v>
      </c>
      <c r="N1123" t="str">
        <f>IF(Hospitalisation_table[[#This Row],[City tier]]="?","tier - 2",Hospitalisation_table[[#This Row],[City tier]])</f>
        <v>tier - 1</v>
      </c>
      <c r="O1123" t="str">
        <f>IF(Hospitalisation_table[[#This Row],[State ID]]="?","Unknown",Hospitalisation_table[[#This Row],[State ID]])</f>
        <v>R1012</v>
      </c>
      <c r="P1123" s="20" t="str">
        <f>_xlfn.CONCAT(Hospitalisation_table[[#This Row],[date]],"-",Hospitalisation_table[[#This Row],[Month_Updated]],"-",Hospitalisation_table[[#This Row],[Year_Update]])</f>
        <v>5-Nov-2002</v>
      </c>
      <c r="Q1123">
        <f>DATEDIF(Hospitalisation_table[[#This Row],[Date of Birth]],"8-Jun-2023","Y")</f>
        <v>20</v>
      </c>
    </row>
    <row r="1124" spans="1:17" x14ac:dyDescent="0.3">
      <c r="A1124" t="s">
        <v>274</v>
      </c>
      <c r="B1124" t="str">
        <f>IF(Hospitalisation_table[[#This Row],[Customer ID]]="?","UnKnown",Hospitalisation_table[[#This Row],[Customer ID]])</f>
        <v>Id2091</v>
      </c>
      <c r="C1124">
        <v>1988</v>
      </c>
      <c r="D1124" t="s">
        <v>30</v>
      </c>
      <c r="E1124">
        <v>12</v>
      </c>
      <c r="F1124">
        <v>3</v>
      </c>
      <c r="G1124" s="24">
        <v>2373.3000000000002</v>
      </c>
      <c r="H1124" t="s">
        <v>11</v>
      </c>
      <c r="I1124" t="s">
        <v>11</v>
      </c>
      <c r="J1124" t="s">
        <v>13</v>
      </c>
      <c r="K1124" t="str">
        <f>IF(Hospitalisation_table[[#This Row],[month]]="?","Sep",Hospitalisation_table[[#This Row],[month]])</f>
        <v>Dec</v>
      </c>
      <c r="L1124">
        <f>IF(Hospitalisation_table[[#This Row],[year]] = "?",ROUNDUP(AVERAGE(Hospitalisation_table[year]),0),Hospitalisation_table[[#This Row],[year]])</f>
        <v>1988</v>
      </c>
      <c r="M1124" t="str">
        <f>IF(Hospitalisation_table[[#This Row],[Hospital tier]]="?","tier - 2",Hospitalisation_table[[#This Row],[Hospital tier]])</f>
        <v>tier - 2</v>
      </c>
      <c r="N1124" t="str">
        <f>IF(Hospitalisation_table[[#This Row],[City tier]]="?","tier - 2",Hospitalisation_table[[#This Row],[City tier]])</f>
        <v>tier - 2</v>
      </c>
      <c r="O1124" t="str">
        <f>IF(Hospitalisation_table[[#This Row],[State ID]]="?","Unknown",Hospitalisation_table[[#This Row],[State ID]])</f>
        <v>R1013</v>
      </c>
      <c r="P1124" s="20" t="str">
        <f>_xlfn.CONCAT(Hospitalisation_table[[#This Row],[date]],"-",Hospitalisation_table[[#This Row],[Month_Updated]],"-",Hospitalisation_table[[#This Row],[Year_Update]])</f>
        <v>12-Dec-1988</v>
      </c>
      <c r="Q1124">
        <f>DATEDIF(Hospitalisation_table[[#This Row],[Date of Birth]],"8-Jun-2023","Y")</f>
        <v>34</v>
      </c>
    </row>
    <row r="1125" spans="1:17" x14ac:dyDescent="0.3">
      <c r="A1125" t="s">
        <v>275</v>
      </c>
      <c r="B1125" t="str">
        <f>IF(Hospitalisation_table[[#This Row],[Customer ID]]="?","UnKnown",Hospitalisation_table[[#This Row],[Customer ID]])</f>
        <v>Id2090</v>
      </c>
      <c r="C1125">
        <v>1999</v>
      </c>
      <c r="D1125" t="s">
        <v>30</v>
      </c>
      <c r="E1125">
        <v>17</v>
      </c>
      <c r="F1125">
        <v>0</v>
      </c>
      <c r="G1125" s="24">
        <v>2395.17</v>
      </c>
      <c r="H1125" t="s">
        <v>11</v>
      </c>
      <c r="I1125" t="s">
        <v>16</v>
      </c>
      <c r="J1125" t="s">
        <v>276</v>
      </c>
      <c r="K1125" t="str">
        <f>IF(Hospitalisation_table[[#This Row],[month]]="?","Sep",Hospitalisation_table[[#This Row],[month]])</f>
        <v>Dec</v>
      </c>
      <c r="L1125">
        <f>IF(Hospitalisation_table[[#This Row],[year]] = "?",ROUNDUP(AVERAGE(Hospitalisation_table[year]),0),Hospitalisation_table[[#This Row],[year]])</f>
        <v>1999</v>
      </c>
      <c r="M1125" t="str">
        <f>IF(Hospitalisation_table[[#This Row],[Hospital tier]]="?","tier - 2",Hospitalisation_table[[#This Row],[Hospital tier]])</f>
        <v>tier - 2</v>
      </c>
      <c r="N1125" t="str">
        <f>IF(Hospitalisation_table[[#This Row],[City tier]]="?","tier - 2",Hospitalisation_table[[#This Row],[City tier]])</f>
        <v>tier - 1</v>
      </c>
      <c r="O1125" t="str">
        <f>IF(Hospitalisation_table[[#This Row],[State ID]]="?","Unknown",Hospitalisation_table[[#This Row],[State ID]])</f>
        <v>R1014</v>
      </c>
      <c r="P1125" s="20" t="str">
        <f>_xlfn.CONCAT(Hospitalisation_table[[#This Row],[date]],"-",Hospitalisation_table[[#This Row],[Month_Updated]],"-",Hospitalisation_table[[#This Row],[Year_Update]])</f>
        <v>17-Dec-1999</v>
      </c>
      <c r="Q1125">
        <f>DATEDIF(Hospitalisation_table[[#This Row],[Date of Birth]],"8-Jun-2023","Y")</f>
        <v>23</v>
      </c>
    </row>
    <row r="1126" spans="1:17" x14ac:dyDescent="0.3">
      <c r="A1126" t="s">
        <v>2164</v>
      </c>
      <c r="B1126" t="str">
        <f>IF(Hospitalisation_table[[#This Row],[Customer ID]]="?","UnKnown",Hospitalisation_table[[#This Row],[Customer ID]])</f>
        <v>Id209</v>
      </c>
      <c r="C1126">
        <v>1978</v>
      </c>
      <c r="D1126" t="s">
        <v>30</v>
      </c>
      <c r="E1126">
        <v>19</v>
      </c>
      <c r="F1126">
        <v>2</v>
      </c>
      <c r="G1126" s="24">
        <v>35701.9</v>
      </c>
      <c r="H1126" t="s">
        <v>11</v>
      </c>
      <c r="I1126" t="s">
        <v>16</v>
      </c>
      <c r="J1126" t="s">
        <v>42</v>
      </c>
      <c r="K1126" t="str">
        <f>IF(Hospitalisation_table[[#This Row],[month]]="?","Sep",Hospitalisation_table[[#This Row],[month]])</f>
        <v>Dec</v>
      </c>
      <c r="L1126">
        <f>IF(Hospitalisation_table[[#This Row],[year]] = "?",ROUNDUP(AVERAGE(Hospitalisation_table[year]),0),Hospitalisation_table[[#This Row],[year]])</f>
        <v>1978</v>
      </c>
      <c r="M1126" t="str">
        <f>IF(Hospitalisation_table[[#This Row],[Hospital tier]]="?","tier - 2",Hospitalisation_table[[#This Row],[Hospital tier]])</f>
        <v>tier - 2</v>
      </c>
      <c r="N1126" t="str">
        <f>IF(Hospitalisation_table[[#This Row],[City tier]]="?","tier - 2",Hospitalisation_table[[#This Row],[City tier]])</f>
        <v>tier - 1</v>
      </c>
      <c r="O1126" t="str">
        <f>IF(Hospitalisation_table[[#This Row],[State ID]]="?","Unknown",Hospitalisation_table[[#This Row],[State ID]])</f>
        <v>R1011</v>
      </c>
      <c r="P1126" s="20" t="str">
        <f>_xlfn.CONCAT(Hospitalisation_table[[#This Row],[date]],"-",Hospitalisation_table[[#This Row],[Month_Updated]],"-",Hospitalisation_table[[#This Row],[Year_Update]])</f>
        <v>19-Dec-1978</v>
      </c>
      <c r="Q1126">
        <f>DATEDIF(Hospitalisation_table[[#This Row],[Date of Birth]],"8-Jun-2023","Y")</f>
        <v>44</v>
      </c>
    </row>
    <row r="1127" spans="1:17" x14ac:dyDescent="0.3">
      <c r="A1127" t="s">
        <v>277</v>
      </c>
      <c r="B1127" t="str">
        <f>IF(Hospitalisation_table[[#This Row],[Customer ID]]="?","UnKnown",Hospitalisation_table[[#This Row],[Customer ID]])</f>
        <v>Id2089</v>
      </c>
      <c r="C1127">
        <v>1999</v>
      </c>
      <c r="D1127" t="s">
        <v>35</v>
      </c>
      <c r="E1127">
        <v>10</v>
      </c>
      <c r="F1127">
        <v>0</v>
      </c>
      <c r="G1127" s="24">
        <v>2396.1</v>
      </c>
      <c r="H1127" t="s">
        <v>11</v>
      </c>
      <c r="I1127" t="s">
        <v>16</v>
      </c>
      <c r="J1127" t="s">
        <v>166</v>
      </c>
      <c r="K1127" t="str">
        <f>IF(Hospitalisation_table[[#This Row],[month]]="?","Sep",Hospitalisation_table[[#This Row],[month]])</f>
        <v>Aug</v>
      </c>
      <c r="L1127">
        <f>IF(Hospitalisation_table[[#This Row],[year]] = "?",ROUNDUP(AVERAGE(Hospitalisation_table[year]),0),Hospitalisation_table[[#This Row],[year]])</f>
        <v>1999</v>
      </c>
      <c r="M1127" t="str">
        <f>IF(Hospitalisation_table[[#This Row],[Hospital tier]]="?","tier - 2",Hospitalisation_table[[#This Row],[Hospital tier]])</f>
        <v>tier - 2</v>
      </c>
      <c r="N1127" t="str">
        <f>IF(Hospitalisation_table[[#This Row],[City tier]]="?","tier - 2",Hospitalisation_table[[#This Row],[City tier]])</f>
        <v>tier - 1</v>
      </c>
      <c r="O1127" t="str">
        <f>IF(Hospitalisation_table[[#This Row],[State ID]]="?","Unknown",Hospitalisation_table[[#This Row],[State ID]])</f>
        <v>R1019</v>
      </c>
      <c r="P1127" s="20" t="str">
        <f>_xlfn.CONCAT(Hospitalisation_table[[#This Row],[date]],"-",Hospitalisation_table[[#This Row],[Month_Updated]],"-",Hospitalisation_table[[#This Row],[Year_Update]])</f>
        <v>10-Aug-1999</v>
      </c>
      <c r="Q1127">
        <f>DATEDIF(Hospitalisation_table[[#This Row],[Date of Birth]],"8-Jun-2023","Y")</f>
        <v>23</v>
      </c>
    </row>
    <row r="1128" spans="1:17" x14ac:dyDescent="0.3">
      <c r="A1128" t="s">
        <v>278</v>
      </c>
      <c r="B1128" t="str">
        <f>IF(Hospitalisation_table[[#This Row],[Customer ID]]="?","UnKnown",Hospitalisation_table[[#This Row],[Customer ID]])</f>
        <v>Id2088</v>
      </c>
      <c r="C1128">
        <v>2001</v>
      </c>
      <c r="D1128" t="s">
        <v>18</v>
      </c>
      <c r="E1128">
        <v>3</v>
      </c>
      <c r="F1128">
        <v>0</v>
      </c>
      <c r="G1128" s="24">
        <v>2404.73</v>
      </c>
      <c r="H1128" t="s">
        <v>11</v>
      </c>
      <c r="I1128" t="s">
        <v>12</v>
      </c>
      <c r="J1128" t="s">
        <v>23</v>
      </c>
      <c r="K1128" t="str">
        <f>IF(Hospitalisation_table[[#This Row],[month]]="?","Sep",Hospitalisation_table[[#This Row],[month]])</f>
        <v>Jun</v>
      </c>
      <c r="L1128">
        <f>IF(Hospitalisation_table[[#This Row],[year]] = "?",ROUNDUP(AVERAGE(Hospitalisation_table[year]),0),Hospitalisation_table[[#This Row],[year]])</f>
        <v>2001</v>
      </c>
      <c r="M1128" t="str">
        <f>IF(Hospitalisation_table[[#This Row],[Hospital tier]]="?","tier - 2",Hospitalisation_table[[#This Row],[Hospital tier]])</f>
        <v>tier - 2</v>
      </c>
      <c r="N1128" t="str">
        <f>IF(Hospitalisation_table[[#This Row],[City tier]]="?","tier - 2",Hospitalisation_table[[#This Row],[City tier]])</f>
        <v>tier - 3</v>
      </c>
      <c r="O1128" t="str">
        <f>IF(Hospitalisation_table[[#This Row],[State ID]]="?","Unknown",Hospitalisation_table[[#This Row],[State ID]])</f>
        <v>R1012</v>
      </c>
      <c r="P1128" s="20" t="str">
        <f>_xlfn.CONCAT(Hospitalisation_table[[#This Row],[date]],"-",Hospitalisation_table[[#This Row],[Month_Updated]],"-",Hospitalisation_table[[#This Row],[Year_Update]])</f>
        <v>3-Jun-2001</v>
      </c>
      <c r="Q1128">
        <f>DATEDIF(Hospitalisation_table[[#This Row],[Date of Birth]],"8-Jun-2023","Y")</f>
        <v>22</v>
      </c>
    </row>
    <row r="1129" spans="1:17" x14ac:dyDescent="0.3">
      <c r="A1129" t="s">
        <v>279</v>
      </c>
      <c r="B1129" t="str">
        <f>IF(Hospitalisation_table[[#This Row],[Customer ID]]="?","UnKnown",Hospitalisation_table[[#This Row],[Customer ID]])</f>
        <v>Id2087</v>
      </c>
      <c r="C1129">
        <v>1999</v>
      </c>
      <c r="D1129" t="s">
        <v>15</v>
      </c>
      <c r="E1129">
        <v>12</v>
      </c>
      <c r="F1129">
        <v>1</v>
      </c>
      <c r="G1129" s="24">
        <v>2416.96</v>
      </c>
      <c r="H1129" t="s">
        <v>11</v>
      </c>
      <c r="I1129" t="s">
        <v>11</v>
      </c>
      <c r="J1129" t="s">
        <v>42</v>
      </c>
      <c r="K1129" t="str">
        <f>IF(Hospitalisation_table[[#This Row],[month]]="?","Sep",Hospitalisation_table[[#This Row],[month]])</f>
        <v>Nov</v>
      </c>
      <c r="L1129">
        <f>IF(Hospitalisation_table[[#This Row],[year]] = "?",ROUNDUP(AVERAGE(Hospitalisation_table[year]),0),Hospitalisation_table[[#This Row],[year]])</f>
        <v>1999</v>
      </c>
      <c r="M1129" t="str">
        <f>IF(Hospitalisation_table[[#This Row],[Hospital tier]]="?","tier - 2",Hospitalisation_table[[#This Row],[Hospital tier]])</f>
        <v>tier - 2</v>
      </c>
      <c r="N1129" t="str">
        <f>IF(Hospitalisation_table[[#This Row],[City tier]]="?","tier - 2",Hospitalisation_table[[#This Row],[City tier]])</f>
        <v>tier - 2</v>
      </c>
      <c r="O1129" t="str">
        <f>IF(Hospitalisation_table[[#This Row],[State ID]]="?","Unknown",Hospitalisation_table[[#This Row],[State ID]])</f>
        <v>R1011</v>
      </c>
      <c r="P1129" s="20" t="str">
        <f>_xlfn.CONCAT(Hospitalisation_table[[#This Row],[date]],"-",Hospitalisation_table[[#This Row],[Month_Updated]],"-",Hospitalisation_table[[#This Row],[Year_Update]])</f>
        <v>12-Nov-1999</v>
      </c>
      <c r="Q1129">
        <f>DATEDIF(Hospitalisation_table[[#This Row],[Date of Birth]],"8-Jun-2023","Y")</f>
        <v>23</v>
      </c>
    </row>
    <row r="1130" spans="1:17" x14ac:dyDescent="0.3">
      <c r="A1130" t="s">
        <v>280</v>
      </c>
      <c r="B1130" t="str">
        <f>IF(Hospitalisation_table[[#This Row],[Customer ID]]="?","UnKnown",Hospitalisation_table[[#This Row],[Customer ID]])</f>
        <v>Id2086</v>
      </c>
      <c r="C1130">
        <v>1999</v>
      </c>
      <c r="D1130" t="s">
        <v>15</v>
      </c>
      <c r="E1130">
        <v>21</v>
      </c>
      <c r="F1130">
        <v>1</v>
      </c>
      <c r="G1130" s="24">
        <v>2438.06</v>
      </c>
      <c r="H1130" t="s">
        <v>11</v>
      </c>
      <c r="I1130" t="s">
        <v>11</v>
      </c>
      <c r="J1130" t="s">
        <v>13</v>
      </c>
      <c r="K1130" t="str">
        <f>IF(Hospitalisation_table[[#This Row],[month]]="?","Sep",Hospitalisation_table[[#This Row],[month]])</f>
        <v>Nov</v>
      </c>
      <c r="L1130">
        <f>IF(Hospitalisation_table[[#This Row],[year]] = "?",ROUNDUP(AVERAGE(Hospitalisation_table[year]),0),Hospitalisation_table[[#This Row],[year]])</f>
        <v>1999</v>
      </c>
      <c r="M1130" t="str">
        <f>IF(Hospitalisation_table[[#This Row],[Hospital tier]]="?","tier - 2",Hospitalisation_table[[#This Row],[Hospital tier]])</f>
        <v>tier - 2</v>
      </c>
      <c r="N1130" t="str">
        <f>IF(Hospitalisation_table[[#This Row],[City tier]]="?","tier - 2",Hospitalisation_table[[#This Row],[City tier]])</f>
        <v>tier - 2</v>
      </c>
      <c r="O1130" t="str">
        <f>IF(Hospitalisation_table[[#This Row],[State ID]]="?","Unknown",Hospitalisation_table[[#This Row],[State ID]])</f>
        <v>R1013</v>
      </c>
      <c r="P1130" s="20" t="str">
        <f>_xlfn.CONCAT(Hospitalisation_table[[#This Row],[date]],"-",Hospitalisation_table[[#This Row],[Month_Updated]],"-",Hospitalisation_table[[#This Row],[Year_Update]])</f>
        <v>21-Nov-1999</v>
      </c>
      <c r="Q1130">
        <f>DATEDIF(Hospitalisation_table[[#This Row],[Date of Birth]],"8-Jun-2023","Y")</f>
        <v>23</v>
      </c>
    </row>
    <row r="1131" spans="1:17" x14ac:dyDescent="0.3">
      <c r="A1131" t="s">
        <v>281</v>
      </c>
      <c r="B1131" t="str">
        <f>IF(Hospitalisation_table[[#This Row],[Customer ID]]="?","UnKnown",Hospitalisation_table[[#This Row],[Customer ID]])</f>
        <v>Id2085</v>
      </c>
      <c r="C1131">
        <v>2002</v>
      </c>
      <c r="D1131" t="s">
        <v>10</v>
      </c>
      <c r="E1131">
        <v>29</v>
      </c>
      <c r="F1131">
        <v>0</v>
      </c>
      <c r="G1131" s="24">
        <v>2457.21</v>
      </c>
      <c r="H1131" t="s">
        <v>11</v>
      </c>
      <c r="I1131" t="s">
        <v>16</v>
      </c>
      <c r="J1131" t="s">
        <v>247</v>
      </c>
      <c r="K1131" t="str">
        <f>IF(Hospitalisation_table[[#This Row],[month]]="?","Sep",Hospitalisation_table[[#This Row],[month]])</f>
        <v>Jul</v>
      </c>
      <c r="L1131">
        <f>IF(Hospitalisation_table[[#This Row],[year]] = "?",ROUNDUP(AVERAGE(Hospitalisation_table[year]),0),Hospitalisation_table[[#This Row],[year]])</f>
        <v>2002</v>
      </c>
      <c r="M1131" t="str">
        <f>IF(Hospitalisation_table[[#This Row],[Hospital tier]]="?","tier - 2",Hospitalisation_table[[#This Row],[Hospital tier]])</f>
        <v>tier - 2</v>
      </c>
      <c r="N1131" t="str">
        <f>IF(Hospitalisation_table[[#This Row],[City tier]]="?","tier - 2",Hospitalisation_table[[#This Row],[City tier]])</f>
        <v>tier - 1</v>
      </c>
      <c r="O1131" t="str">
        <f>IF(Hospitalisation_table[[#This Row],[State ID]]="?","Unknown",Hospitalisation_table[[#This Row],[State ID]])</f>
        <v>R1024</v>
      </c>
      <c r="P1131" s="20" t="str">
        <f>_xlfn.CONCAT(Hospitalisation_table[[#This Row],[date]],"-",Hospitalisation_table[[#This Row],[Month_Updated]],"-",Hospitalisation_table[[#This Row],[Year_Update]])</f>
        <v>29-Jul-2002</v>
      </c>
      <c r="Q1131">
        <f>DATEDIF(Hospitalisation_table[[#This Row],[Date of Birth]],"8-Jun-2023","Y")</f>
        <v>20</v>
      </c>
    </row>
    <row r="1132" spans="1:17" x14ac:dyDescent="0.3">
      <c r="A1132" t="s">
        <v>282</v>
      </c>
      <c r="B1132" t="str">
        <f>IF(Hospitalisation_table[[#This Row],[Customer ID]]="?","UnKnown",Hospitalisation_table[[#This Row],[Customer ID]])</f>
        <v>Id2084</v>
      </c>
      <c r="C1132">
        <v>1998</v>
      </c>
      <c r="D1132" t="s">
        <v>15</v>
      </c>
      <c r="E1132">
        <v>19</v>
      </c>
      <c r="F1132">
        <v>0</v>
      </c>
      <c r="G1132" s="24">
        <v>2457.5</v>
      </c>
      <c r="H1132" t="s">
        <v>11</v>
      </c>
      <c r="I1132" t="s">
        <v>16</v>
      </c>
      <c r="J1132" t="s">
        <v>42</v>
      </c>
      <c r="K1132" t="str">
        <f>IF(Hospitalisation_table[[#This Row],[month]]="?","Sep",Hospitalisation_table[[#This Row],[month]])</f>
        <v>Nov</v>
      </c>
      <c r="L1132">
        <f>IF(Hospitalisation_table[[#This Row],[year]] = "?",ROUNDUP(AVERAGE(Hospitalisation_table[year]),0),Hospitalisation_table[[#This Row],[year]])</f>
        <v>1998</v>
      </c>
      <c r="M1132" t="str">
        <f>IF(Hospitalisation_table[[#This Row],[Hospital tier]]="?","tier - 2",Hospitalisation_table[[#This Row],[Hospital tier]])</f>
        <v>tier - 2</v>
      </c>
      <c r="N1132" t="str">
        <f>IF(Hospitalisation_table[[#This Row],[City tier]]="?","tier - 2",Hospitalisation_table[[#This Row],[City tier]])</f>
        <v>tier - 1</v>
      </c>
      <c r="O1132" t="str">
        <f>IF(Hospitalisation_table[[#This Row],[State ID]]="?","Unknown",Hospitalisation_table[[#This Row],[State ID]])</f>
        <v>R1011</v>
      </c>
      <c r="P1132" s="20" t="str">
        <f>_xlfn.CONCAT(Hospitalisation_table[[#This Row],[date]],"-",Hospitalisation_table[[#This Row],[Month_Updated]],"-",Hospitalisation_table[[#This Row],[Year_Update]])</f>
        <v>19-Nov-1998</v>
      </c>
      <c r="Q1132">
        <f>DATEDIF(Hospitalisation_table[[#This Row],[Date of Birth]],"8-Jun-2023","Y")</f>
        <v>24</v>
      </c>
    </row>
    <row r="1133" spans="1:17" x14ac:dyDescent="0.3">
      <c r="A1133" t="s">
        <v>283</v>
      </c>
      <c r="B1133" t="str">
        <f>IF(Hospitalisation_table[[#This Row],[Customer ID]]="?","UnKnown",Hospitalisation_table[[#This Row],[Customer ID]])</f>
        <v>Id2083</v>
      </c>
      <c r="C1133">
        <v>2002</v>
      </c>
      <c r="D1133" t="s">
        <v>10</v>
      </c>
      <c r="E1133">
        <v>11</v>
      </c>
      <c r="F1133">
        <v>0</v>
      </c>
      <c r="G1133" s="24">
        <v>2459.7199999999998</v>
      </c>
      <c r="H1133" t="s">
        <v>11</v>
      </c>
      <c r="I1133" t="s">
        <v>11</v>
      </c>
      <c r="J1133" t="s">
        <v>247</v>
      </c>
      <c r="K1133" t="str">
        <f>IF(Hospitalisation_table[[#This Row],[month]]="?","Sep",Hospitalisation_table[[#This Row],[month]])</f>
        <v>Jul</v>
      </c>
      <c r="L1133">
        <f>IF(Hospitalisation_table[[#This Row],[year]] = "?",ROUNDUP(AVERAGE(Hospitalisation_table[year]),0),Hospitalisation_table[[#This Row],[year]])</f>
        <v>2002</v>
      </c>
      <c r="M1133" t="str">
        <f>IF(Hospitalisation_table[[#This Row],[Hospital tier]]="?","tier - 2",Hospitalisation_table[[#This Row],[Hospital tier]])</f>
        <v>tier - 2</v>
      </c>
      <c r="N1133" t="str">
        <f>IF(Hospitalisation_table[[#This Row],[City tier]]="?","tier - 2",Hospitalisation_table[[#This Row],[City tier]])</f>
        <v>tier - 2</v>
      </c>
      <c r="O1133" t="str">
        <f>IF(Hospitalisation_table[[#This Row],[State ID]]="?","Unknown",Hospitalisation_table[[#This Row],[State ID]])</f>
        <v>R1024</v>
      </c>
      <c r="P1133" s="20" t="str">
        <f>_xlfn.CONCAT(Hospitalisation_table[[#This Row],[date]],"-",Hospitalisation_table[[#This Row],[Month_Updated]],"-",Hospitalisation_table[[#This Row],[Year_Update]])</f>
        <v>11-Jul-2002</v>
      </c>
      <c r="Q1133">
        <f>DATEDIF(Hospitalisation_table[[#This Row],[Date of Birth]],"8-Jun-2023","Y")</f>
        <v>20</v>
      </c>
    </row>
    <row r="1134" spans="1:17" x14ac:dyDescent="0.3">
      <c r="A1134" t="s">
        <v>284</v>
      </c>
      <c r="B1134" t="str">
        <f>IF(Hospitalisation_table[[#This Row],[Customer ID]]="?","UnKnown",Hospitalisation_table[[#This Row],[Customer ID]])</f>
        <v>Id2082</v>
      </c>
      <c r="C1134">
        <v>1998</v>
      </c>
      <c r="D1134" t="s">
        <v>35</v>
      </c>
      <c r="E1134">
        <v>17</v>
      </c>
      <c r="F1134">
        <v>0</v>
      </c>
      <c r="G1134" s="24">
        <v>2464.62</v>
      </c>
      <c r="H1134" t="s">
        <v>11</v>
      </c>
      <c r="I1134" t="s">
        <v>12</v>
      </c>
      <c r="J1134" t="s">
        <v>13</v>
      </c>
      <c r="K1134" t="str">
        <f>IF(Hospitalisation_table[[#This Row],[month]]="?","Sep",Hospitalisation_table[[#This Row],[month]])</f>
        <v>Aug</v>
      </c>
      <c r="L1134">
        <f>IF(Hospitalisation_table[[#This Row],[year]] = "?",ROUNDUP(AVERAGE(Hospitalisation_table[year]),0),Hospitalisation_table[[#This Row],[year]])</f>
        <v>1998</v>
      </c>
      <c r="M1134" t="str">
        <f>IF(Hospitalisation_table[[#This Row],[Hospital tier]]="?","tier - 2",Hospitalisation_table[[#This Row],[Hospital tier]])</f>
        <v>tier - 2</v>
      </c>
      <c r="N1134" t="str">
        <f>IF(Hospitalisation_table[[#This Row],[City tier]]="?","tier - 2",Hospitalisation_table[[#This Row],[City tier]])</f>
        <v>tier - 3</v>
      </c>
      <c r="O1134" t="str">
        <f>IF(Hospitalisation_table[[#This Row],[State ID]]="?","Unknown",Hospitalisation_table[[#This Row],[State ID]])</f>
        <v>R1013</v>
      </c>
      <c r="P1134" s="20" t="str">
        <f>_xlfn.CONCAT(Hospitalisation_table[[#This Row],[date]],"-",Hospitalisation_table[[#This Row],[Month_Updated]],"-",Hospitalisation_table[[#This Row],[Year_Update]])</f>
        <v>17-Aug-1998</v>
      </c>
      <c r="Q1134">
        <f>DATEDIF(Hospitalisation_table[[#This Row],[Date of Birth]],"8-Jun-2023","Y")</f>
        <v>24</v>
      </c>
    </row>
    <row r="1135" spans="1:17" x14ac:dyDescent="0.3">
      <c r="A1135" t="s">
        <v>285</v>
      </c>
      <c r="B1135" t="str">
        <f>IF(Hospitalisation_table[[#This Row],[Customer ID]]="?","UnKnown",Hospitalisation_table[[#This Row],[Customer ID]])</f>
        <v>Id2081</v>
      </c>
      <c r="C1135">
        <v>1998</v>
      </c>
      <c r="D1135" t="s">
        <v>10</v>
      </c>
      <c r="E1135">
        <v>2</v>
      </c>
      <c r="F1135">
        <v>0</v>
      </c>
      <c r="G1135" s="24">
        <v>2473.33</v>
      </c>
      <c r="H1135" t="s">
        <v>11</v>
      </c>
      <c r="I1135" t="s">
        <v>12</v>
      </c>
      <c r="J1135" t="s">
        <v>13</v>
      </c>
      <c r="K1135" t="str">
        <f>IF(Hospitalisation_table[[#This Row],[month]]="?","Sep",Hospitalisation_table[[#This Row],[month]])</f>
        <v>Jul</v>
      </c>
      <c r="L1135">
        <f>IF(Hospitalisation_table[[#This Row],[year]] = "?",ROUNDUP(AVERAGE(Hospitalisation_table[year]),0),Hospitalisation_table[[#This Row],[year]])</f>
        <v>1998</v>
      </c>
      <c r="M1135" t="str">
        <f>IF(Hospitalisation_table[[#This Row],[Hospital tier]]="?","tier - 2",Hospitalisation_table[[#This Row],[Hospital tier]])</f>
        <v>tier - 2</v>
      </c>
      <c r="N1135" t="str">
        <f>IF(Hospitalisation_table[[#This Row],[City tier]]="?","tier - 2",Hospitalisation_table[[#This Row],[City tier]])</f>
        <v>tier - 3</v>
      </c>
      <c r="O1135" t="str">
        <f>IF(Hospitalisation_table[[#This Row],[State ID]]="?","Unknown",Hospitalisation_table[[#This Row],[State ID]])</f>
        <v>R1013</v>
      </c>
      <c r="P1135" s="20" t="str">
        <f>_xlfn.CONCAT(Hospitalisation_table[[#This Row],[date]],"-",Hospitalisation_table[[#This Row],[Month_Updated]],"-",Hospitalisation_table[[#This Row],[Year_Update]])</f>
        <v>2-Jul-1998</v>
      </c>
      <c r="Q1135">
        <f>DATEDIF(Hospitalisation_table[[#This Row],[Date of Birth]],"8-Jun-2023","Y")</f>
        <v>24</v>
      </c>
    </row>
    <row r="1136" spans="1:17" x14ac:dyDescent="0.3">
      <c r="A1136" t="s">
        <v>286</v>
      </c>
      <c r="B1136" t="str">
        <f>IF(Hospitalisation_table[[#This Row],[Customer ID]]="?","UnKnown",Hospitalisation_table[[#This Row],[Customer ID]])</f>
        <v>Id2080</v>
      </c>
      <c r="C1136">
        <v>1998</v>
      </c>
      <c r="D1136" t="s">
        <v>18</v>
      </c>
      <c r="E1136">
        <v>20</v>
      </c>
      <c r="F1136">
        <v>0</v>
      </c>
      <c r="G1136" s="24">
        <v>2480.98</v>
      </c>
      <c r="H1136" t="s">
        <v>11</v>
      </c>
      <c r="I1136" t="s">
        <v>11</v>
      </c>
      <c r="J1136" t="s">
        <v>13</v>
      </c>
      <c r="K1136" t="str">
        <f>IF(Hospitalisation_table[[#This Row],[month]]="?","Sep",Hospitalisation_table[[#This Row],[month]])</f>
        <v>Jun</v>
      </c>
      <c r="L1136">
        <f>IF(Hospitalisation_table[[#This Row],[year]] = "?",ROUNDUP(AVERAGE(Hospitalisation_table[year]),0),Hospitalisation_table[[#This Row],[year]])</f>
        <v>1998</v>
      </c>
      <c r="M1136" t="str">
        <f>IF(Hospitalisation_table[[#This Row],[Hospital tier]]="?","tier - 2",Hospitalisation_table[[#This Row],[Hospital tier]])</f>
        <v>tier - 2</v>
      </c>
      <c r="N1136" t="str">
        <f>IF(Hospitalisation_table[[#This Row],[City tier]]="?","tier - 2",Hospitalisation_table[[#This Row],[City tier]])</f>
        <v>tier - 2</v>
      </c>
      <c r="O1136" t="str">
        <f>IF(Hospitalisation_table[[#This Row],[State ID]]="?","Unknown",Hospitalisation_table[[#This Row],[State ID]])</f>
        <v>R1013</v>
      </c>
      <c r="P1136" s="20" t="str">
        <f>_xlfn.CONCAT(Hospitalisation_table[[#This Row],[date]],"-",Hospitalisation_table[[#This Row],[Month_Updated]],"-",Hospitalisation_table[[#This Row],[Year_Update]])</f>
        <v>20-Jun-1998</v>
      </c>
      <c r="Q1136">
        <f>DATEDIF(Hospitalisation_table[[#This Row],[Date of Birth]],"8-Jun-2023","Y")</f>
        <v>24</v>
      </c>
    </row>
    <row r="1137" spans="1:17" x14ac:dyDescent="0.3">
      <c r="A1137" t="s">
        <v>2165</v>
      </c>
      <c r="B1137" t="str">
        <f>IF(Hospitalisation_table[[#This Row],[Customer ID]]="?","UnKnown",Hospitalisation_table[[#This Row],[Customer ID]])</f>
        <v>Id208</v>
      </c>
      <c r="C1137">
        <v>1974</v>
      </c>
      <c r="D1137" t="s">
        <v>10</v>
      </c>
      <c r="E1137">
        <v>15</v>
      </c>
      <c r="F1137">
        <v>0</v>
      </c>
      <c r="G1137" s="24">
        <v>35711.39</v>
      </c>
      <c r="H1137" t="s">
        <v>11</v>
      </c>
      <c r="I1137" t="s">
        <v>12</v>
      </c>
      <c r="J1137" t="s">
        <v>23</v>
      </c>
      <c r="K1137" t="str">
        <f>IF(Hospitalisation_table[[#This Row],[month]]="?","Sep",Hospitalisation_table[[#This Row],[month]])</f>
        <v>Jul</v>
      </c>
      <c r="L1137">
        <f>IF(Hospitalisation_table[[#This Row],[year]] = "?",ROUNDUP(AVERAGE(Hospitalisation_table[year]),0),Hospitalisation_table[[#This Row],[year]])</f>
        <v>1974</v>
      </c>
      <c r="M1137" t="str">
        <f>IF(Hospitalisation_table[[#This Row],[Hospital tier]]="?","tier - 2",Hospitalisation_table[[#This Row],[Hospital tier]])</f>
        <v>tier - 2</v>
      </c>
      <c r="N1137" t="str">
        <f>IF(Hospitalisation_table[[#This Row],[City tier]]="?","tier - 2",Hospitalisation_table[[#This Row],[City tier]])</f>
        <v>tier - 3</v>
      </c>
      <c r="O1137" t="str">
        <f>IF(Hospitalisation_table[[#This Row],[State ID]]="?","Unknown",Hospitalisation_table[[#This Row],[State ID]])</f>
        <v>R1012</v>
      </c>
      <c r="P1137" s="20" t="str">
        <f>_xlfn.CONCAT(Hospitalisation_table[[#This Row],[date]],"-",Hospitalisation_table[[#This Row],[Month_Updated]],"-",Hospitalisation_table[[#This Row],[Year_Update]])</f>
        <v>15-Jul-1974</v>
      </c>
      <c r="Q1137">
        <f>DATEDIF(Hospitalisation_table[[#This Row],[Date of Birth]],"8-Jun-2023","Y")</f>
        <v>48</v>
      </c>
    </row>
    <row r="1138" spans="1:17" x14ac:dyDescent="0.3">
      <c r="A1138" t="s">
        <v>287</v>
      </c>
      <c r="B1138" t="str">
        <f>IF(Hospitalisation_table[[#This Row],[Customer ID]]="?","UnKnown",Hospitalisation_table[[#This Row],[Customer ID]])</f>
        <v>Id2079</v>
      </c>
      <c r="C1138">
        <v>1995</v>
      </c>
      <c r="D1138" t="s">
        <v>15</v>
      </c>
      <c r="E1138">
        <v>6</v>
      </c>
      <c r="F1138">
        <v>0</v>
      </c>
      <c r="G1138" s="24">
        <v>2483.7399999999998</v>
      </c>
      <c r="H1138" t="s">
        <v>12</v>
      </c>
      <c r="I1138" t="s">
        <v>11</v>
      </c>
      <c r="J1138" t="s">
        <v>13</v>
      </c>
      <c r="K1138" t="str">
        <f>IF(Hospitalisation_table[[#This Row],[month]]="?","Sep",Hospitalisation_table[[#This Row],[month]])</f>
        <v>Nov</v>
      </c>
      <c r="L1138">
        <f>IF(Hospitalisation_table[[#This Row],[year]] = "?",ROUNDUP(AVERAGE(Hospitalisation_table[year]),0),Hospitalisation_table[[#This Row],[year]])</f>
        <v>1995</v>
      </c>
      <c r="M1138" t="str">
        <f>IF(Hospitalisation_table[[#This Row],[Hospital tier]]="?","tier - 2",Hospitalisation_table[[#This Row],[Hospital tier]])</f>
        <v>tier - 3</v>
      </c>
      <c r="N1138" t="str">
        <f>IF(Hospitalisation_table[[#This Row],[City tier]]="?","tier - 2",Hospitalisation_table[[#This Row],[City tier]])</f>
        <v>tier - 2</v>
      </c>
      <c r="O1138" t="str">
        <f>IF(Hospitalisation_table[[#This Row],[State ID]]="?","Unknown",Hospitalisation_table[[#This Row],[State ID]])</f>
        <v>R1013</v>
      </c>
      <c r="P1138" s="20" t="str">
        <f>_xlfn.CONCAT(Hospitalisation_table[[#This Row],[date]],"-",Hospitalisation_table[[#This Row],[Month_Updated]],"-",Hospitalisation_table[[#This Row],[Year_Update]])</f>
        <v>6-Nov-1995</v>
      </c>
      <c r="Q1138">
        <f>DATEDIF(Hospitalisation_table[[#This Row],[Date of Birth]],"8-Jun-2023","Y")</f>
        <v>27</v>
      </c>
    </row>
    <row r="1139" spans="1:17" x14ac:dyDescent="0.3">
      <c r="A1139" t="s">
        <v>288</v>
      </c>
      <c r="B1139" t="str">
        <f>IF(Hospitalisation_table[[#This Row],[Customer ID]]="?","UnKnown",Hospitalisation_table[[#This Row],[Customer ID]])</f>
        <v>Id2078</v>
      </c>
      <c r="C1139">
        <v>1995</v>
      </c>
      <c r="D1139" t="s">
        <v>37</v>
      </c>
      <c r="E1139">
        <v>14</v>
      </c>
      <c r="F1139">
        <v>0</v>
      </c>
      <c r="G1139" s="24">
        <v>2494.02</v>
      </c>
      <c r="H1139" t="s">
        <v>12</v>
      </c>
      <c r="I1139" t="s">
        <v>16</v>
      </c>
      <c r="J1139" t="s">
        <v>42</v>
      </c>
      <c r="K1139" t="str">
        <f>IF(Hospitalisation_table[[#This Row],[month]]="?","Sep",Hospitalisation_table[[#This Row],[month]])</f>
        <v>Oct</v>
      </c>
      <c r="L1139">
        <f>IF(Hospitalisation_table[[#This Row],[year]] = "?",ROUNDUP(AVERAGE(Hospitalisation_table[year]),0),Hospitalisation_table[[#This Row],[year]])</f>
        <v>1995</v>
      </c>
      <c r="M1139" t="str">
        <f>IF(Hospitalisation_table[[#This Row],[Hospital tier]]="?","tier - 2",Hospitalisation_table[[#This Row],[Hospital tier]])</f>
        <v>tier - 3</v>
      </c>
      <c r="N1139" t="str">
        <f>IF(Hospitalisation_table[[#This Row],[City tier]]="?","tier - 2",Hospitalisation_table[[#This Row],[City tier]])</f>
        <v>tier - 1</v>
      </c>
      <c r="O1139" t="str">
        <f>IF(Hospitalisation_table[[#This Row],[State ID]]="?","Unknown",Hospitalisation_table[[#This Row],[State ID]])</f>
        <v>R1011</v>
      </c>
      <c r="P1139" s="20" t="str">
        <f>_xlfn.CONCAT(Hospitalisation_table[[#This Row],[date]],"-",Hospitalisation_table[[#This Row],[Month_Updated]],"-",Hospitalisation_table[[#This Row],[Year_Update]])</f>
        <v>14-Oct-1995</v>
      </c>
      <c r="Q1139">
        <f>DATEDIF(Hospitalisation_table[[#This Row],[Date of Birth]],"8-Jun-2023","Y")</f>
        <v>27</v>
      </c>
    </row>
    <row r="1140" spans="1:17" x14ac:dyDescent="0.3">
      <c r="A1140" t="s">
        <v>289</v>
      </c>
      <c r="B1140" t="str">
        <f>IF(Hospitalisation_table[[#This Row],[Customer ID]]="?","UnKnown",Hospitalisation_table[[#This Row],[Customer ID]])</f>
        <v>Id2077</v>
      </c>
      <c r="C1140">
        <v>1995</v>
      </c>
      <c r="D1140" t="s">
        <v>10</v>
      </c>
      <c r="E1140">
        <v>9</v>
      </c>
      <c r="F1140">
        <v>0</v>
      </c>
      <c r="G1140" s="24">
        <v>2497.04</v>
      </c>
      <c r="H1140" t="s">
        <v>12</v>
      </c>
      <c r="I1140" t="s">
        <v>12</v>
      </c>
      <c r="J1140" t="s">
        <v>13</v>
      </c>
      <c r="K1140" t="str">
        <f>IF(Hospitalisation_table[[#This Row],[month]]="?","Sep",Hospitalisation_table[[#This Row],[month]])</f>
        <v>Jul</v>
      </c>
      <c r="L1140">
        <f>IF(Hospitalisation_table[[#This Row],[year]] = "?",ROUNDUP(AVERAGE(Hospitalisation_table[year]),0),Hospitalisation_table[[#This Row],[year]])</f>
        <v>1995</v>
      </c>
      <c r="M1140" t="str">
        <f>IF(Hospitalisation_table[[#This Row],[Hospital tier]]="?","tier - 2",Hospitalisation_table[[#This Row],[Hospital tier]])</f>
        <v>tier - 3</v>
      </c>
      <c r="N1140" t="str">
        <f>IF(Hospitalisation_table[[#This Row],[City tier]]="?","tier - 2",Hospitalisation_table[[#This Row],[City tier]])</f>
        <v>tier - 3</v>
      </c>
      <c r="O1140" t="str">
        <f>IF(Hospitalisation_table[[#This Row],[State ID]]="?","Unknown",Hospitalisation_table[[#This Row],[State ID]])</f>
        <v>R1013</v>
      </c>
      <c r="P1140" s="20" t="str">
        <f>_xlfn.CONCAT(Hospitalisation_table[[#This Row],[date]],"-",Hospitalisation_table[[#This Row],[Month_Updated]],"-",Hospitalisation_table[[#This Row],[Year_Update]])</f>
        <v>9-Jul-1995</v>
      </c>
      <c r="Q1140">
        <f>DATEDIF(Hospitalisation_table[[#This Row],[Date of Birth]],"8-Jun-2023","Y")</f>
        <v>27</v>
      </c>
    </row>
    <row r="1141" spans="1:17" x14ac:dyDescent="0.3">
      <c r="A1141" t="s">
        <v>290</v>
      </c>
      <c r="B1141" t="str">
        <f>IF(Hospitalisation_table[[#This Row],[Customer ID]]="?","UnKnown",Hospitalisation_table[[#This Row],[Customer ID]])</f>
        <v>Id2076</v>
      </c>
      <c r="C1141">
        <v>1995</v>
      </c>
      <c r="D1141" t="s">
        <v>37</v>
      </c>
      <c r="E1141">
        <v>15</v>
      </c>
      <c r="F1141">
        <v>0</v>
      </c>
      <c r="G1141" s="24">
        <v>2498.41</v>
      </c>
      <c r="H1141" t="s">
        <v>12</v>
      </c>
      <c r="I1141" t="s">
        <v>12</v>
      </c>
      <c r="J1141" t="s">
        <v>13</v>
      </c>
      <c r="K1141" t="str">
        <f>IF(Hospitalisation_table[[#This Row],[month]]="?","Sep",Hospitalisation_table[[#This Row],[month]])</f>
        <v>Oct</v>
      </c>
      <c r="L1141">
        <f>IF(Hospitalisation_table[[#This Row],[year]] = "?",ROUNDUP(AVERAGE(Hospitalisation_table[year]),0),Hospitalisation_table[[#This Row],[year]])</f>
        <v>1995</v>
      </c>
      <c r="M1141" t="str">
        <f>IF(Hospitalisation_table[[#This Row],[Hospital tier]]="?","tier - 2",Hospitalisation_table[[#This Row],[Hospital tier]])</f>
        <v>tier - 3</v>
      </c>
      <c r="N1141" t="str">
        <f>IF(Hospitalisation_table[[#This Row],[City tier]]="?","tier - 2",Hospitalisation_table[[#This Row],[City tier]])</f>
        <v>tier - 3</v>
      </c>
      <c r="O1141" t="str">
        <f>IF(Hospitalisation_table[[#This Row],[State ID]]="?","Unknown",Hospitalisation_table[[#This Row],[State ID]])</f>
        <v>R1013</v>
      </c>
      <c r="P1141" s="20" t="str">
        <f>_xlfn.CONCAT(Hospitalisation_table[[#This Row],[date]],"-",Hospitalisation_table[[#This Row],[Month_Updated]],"-",Hospitalisation_table[[#This Row],[Year_Update]])</f>
        <v>15-Oct-1995</v>
      </c>
      <c r="Q1141">
        <f>DATEDIF(Hospitalisation_table[[#This Row],[Date of Birth]],"8-Jun-2023","Y")</f>
        <v>27</v>
      </c>
    </row>
    <row r="1142" spans="1:17" x14ac:dyDescent="0.3">
      <c r="A1142" t="s">
        <v>291</v>
      </c>
      <c r="B1142" t="str">
        <f>IF(Hospitalisation_table[[#This Row],[Customer ID]]="?","UnKnown",Hospitalisation_table[[#This Row],[Customer ID]])</f>
        <v>Id2075</v>
      </c>
      <c r="C1142">
        <v>2004</v>
      </c>
      <c r="D1142" t="s">
        <v>20</v>
      </c>
      <c r="E1142">
        <v>6</v>
      </c>
      <c r="F1142">
        <v>0</v>
      </c>
      <c r="G1142" s="24">
        <v>2500.9299999999998</v>
      </c>
      <c r="H1142" t="s">
        <v>11</v>
      </c>
      <c r="I1142" t="s">
        <v>11</v>
      </c>
      <c r="J1142" t="s">
        <v>23</v>
      </c>
      <c r="K1142" t="str">
        <f>IF(Hospitalisation_table[[#This Row],[month]]="?","Sep",Hospitalisation_table[[#This Row],[month]])</f>
        <v>Sep</v>
      </c>
      <c r="L1142">
        <f>IF(Hospitalisation_table[[#This Row],[year]] = "?",ROUNDUP(AVERAGE(Hospitalisation_table[year]),0),Hospitalisation_table[[#This Row],[year]])</f>
        <v>2004</v>
      </c>
      <c r="M1142" t="str">
        <f>IF(Hospitalisation_table[[#This Row],[Hospital tier]]="?","tier - 2",Hospitalisation_table[[#This Row],[Hospital tier]])</f>
        <v>tier - 2</v>
      </c>
      <c r="N1142" t="str">
        <f>IF(Hospitalisation_table[[#This Row],[City tier]]="?","tier - 2",Hospitalisation_table[[#This Row],[City tier]])</f>
        <v>tier - 2</v>
      </c>
      <c r="O1142" t="str">
        <f>IF(Hospitalisation_table[[#This Row],[State ID]]="?","Unknown",Hospitalisation_table[[#This Row],[State ID]])</f>
        <v>R1012</v>
      </c>
      <c r="P1142" s="20" t="str">
        <f>_xlfn.CONCAT(Hospitalisation_table[[#This Row],[date]],"-",Hospitalisation_table[[#This Row],[Month_Updated]],"-",Hospitalisation_table[[#This Row],[Year_Update]])</f>
        <v>6-Sep-2004</v>
      </c>
      <c r="Q1142">
        <f>DATEDIF(Hospitalisation_table[[#This Row],[Date of Birth]],"8-Jun-2023","Y")</f>
        <v>18</v>
      </c>
    </row>
    <row r="1143" spans="1:17" x14ac:dyDescent="0.3">
      <c r="A1143" t="s">
        <v>292</v>
      </c>
      <c r="B1143" t="str">
        <f>IF(Hospitalisation_table[[#This Row],[Customer ID]]="?","UnKnown",Hospitalisation_table[[#This Row],[Customer ID]])</f>
        <v>Id2074</v>
      </c>
      <c r="C1143">
        <v>1991</v>
      </c>
      <c r="D1143" t="s">
        <v>35</v>
      </c>
      <c r="E1143">
        <v>5</v>
      </c>
      <c r="F1143">
        <v>3</v>
      </c>
      <c r="G1143" s="24">
        <v>2510.79</v>
      </c>
      <c r="H1143" t="s">
        <v>11</v>
      </c>
      <c r="I1143" t="s">
        <v>16</v>
      </c>
      <c r="J1143" t="s">
        <v>13</v>
      </c>
      <c r="K1143" t="str">
        <f>IF(Hospitalisation_table[[#This Row],[month]]="?","Sep",Hospitalisation_table[[#This Row],[month]])</f>
        <v>Aug</v>
      </c>
      <c r="L1143">
        <f>IF(Hospitalisation_table[[#This Row],[year]] = "?",ROUNDUP(AVERAGE(Hospitalisation_table[year]),0),Hospitalisation_table[[#This Row],[year]])</f>
        <v>1991</v>
      </c>
      <c r="M1143" t="str">
        <f>IF(Hospitalisation_table[[#This Row],[Hospital tier]]="?","tier - 2",Hospitalisation_table[[#This Row],[Hospital tier]])</f>
        <v>tier - 2</v>
      </c>
      <c r="N1143" t="str">
        <f>IF(Hospitalisation_table[[#This Row],[City tier]]="?","tier - 2",Hospitalisation_table[[#This Row],[City tier]])</f>
        <v>tier - 1</v>
      </c>
      <c r="O1143" t="str">
        <f>IF(Hospitalisation_table[[#This Row],[State ID]]="?","Unknown",Hospitalisation_table[[#This Row],[State ID]])</f>
        <v>R1013</v>
      </c>
      <c r="P1143" s="20" t="str">
        <f>_xlfn.CONCAT(Hospitalisation_table[[#This Row],[date]],"-",Hospitalisation_table[[#This Row],[Month_Updated]],"-",Hospitalisation_table[[#This Row],[Year_Update]])</f>
        <v>5-Aug-1991</v>
      </c>
      <c r="Q1143">
        <f>DATEDIF(Hospitalisation_table[[#This Row],[Date of Birth]],"8-Jun-2023","Y")</f>
        <v>31</v>
      </c>
    </row>
    <row r="1144" spans="1:17" x14ac:dyDescent="0.3">
      <c r="A1144" t="s">
        <v>293</v>
      </c>
      <c r="B1144" t="str">
        <f>IF(Hospitalisation_table[[#This Row],[Customer ID]]="?","UnKnown",Hospitalisation_table[[#This Row],[Customer ID]])</f>
        <v>Id2073</v>
      </c>
      <c r="C1144">
        <v>1997</v>
      </c>
      <c r="D1144" t="s">
        <v>15</v>
      </c>
      <c r="E1144">
        <v>2</v>
      </c>
      <c r="F1144">
        <v>0</v>
      </c>
      <c r="G1144" s="24">
        <v>2523.17</v>
      </c>
      <c r="H1144" t="s">
        <v>12</v>
      </c>
      <c r="I1144" t="s">
        <v>16</v>
      </c>
      <c r="J1144" t="s">
        <v>23</v>
      </c>
      <c r="K1144" t="str">
        <f>IF(Hospitalisation_table[[#This Row],[month]]="?","Sep",Hospitalisation_table[[#This Row],[month]])</f>
        <v>Nov</v>
      </c>
      <c r="L1144">
        <f>IF(Hospitalisation_table[[#This Row],[year]] = "?",ROUNDUP(AVERAGE(Hospitalisation_table[year]),0),Hospitalisation_table[[#This Row],[year]])</f>
        <v>1997</v>
      </c>
      <c r="M1144" t="str">
        <f>IF(Hospitalisation_table[[#This Row],[Hospital tier]]="?","tier - 2",Hospitalisation_table[[#This Row],[Hospital tier]])</f>
        <v>tier - 3</v>
      </c>
      <c r="N1144" t="str">
        <f>IF(Hospitalisation_table[[#This Row],[City tier]]="?","tier - 2",Hospitalisation_table[[#This Row],[City tier]])</f>
        <v>tier - 1</v>
      </c>
      <c r="O1144" t="str">
        <f>IF(Hospitalisation_table[[#This Row],[State ID]]="?","Unknown",Hospitalisation_table[[#This Row],[State ID]])</f>
        <v>R1012</v>
      </c>
      <c r="P1144" s="20" t="str">
        <f>_xlfn.CONCAT(Hospitalisation_table[[#This Row],[date]],"-",Hospitalisation_table[[#This Row],[Month_Updated]],"-",Hospitalisation_table[[#This Row],[Year_Update]])</f>
        <v>2-Nov-1997</v>
      </c>
      <c r="Q1144">
        <f>DATEDIF(Hospitalisation_table[[#This Row],[Date of Birth]],"8-Jun-2023","Y")</f>
        <v>25</v>
      </c>
    </row>
    <row r="1145" spans="1:17" x14ac:dyDescent="0.3">
      <c r="A1145" t="s">
        <v>294</v>
      </c>
      <c r="B1145" t="str">
        <f>IF(Hospitalisation_table[[#This Row],[Customer ID]]="?","UnKnown",Hospitalisation_table[[#This Row],[Customer ID]])</f>
        <v>Id2072</v>
      </c>
      <c r="C1145">
        <v>2000</v>
      </c>
      <c r="D1145" t="s">
        <v>35</v>
      </c>
      <c r="E1145">
        <v>25</v>
      </c>
      <c r="F1145">
        <v>0</v>
      </c>
      <c r="G1145" s="24">
        <v>2527.8200000000002</v>
      </c>
      <c r="H1145" t="s">
        <v>11</v>
      </c>
      <c r="I1145" t="s">
        <v>12</v>
      </c>
      <c r="J1145" t="s">
        <v>23</v>
      </c>
      <c r="K1145" t="str">
        <f>IF(Hospitalisation_table[[#This Row],[month]]="?","Sep",Hospitalisation_table[[#This Row],[month]])</f>
        <v>Aug</v>
      </c>
      <c r="L1145">
        <f>IF(Hospitalisation_table[[#This Row],[year]] = "?",ROUNDUP(AVERAGE(Hospitalisation_table[year]),0),Hospitalisation_table[[#This Row],[year]])</f>
        <v>2000</v>
      </c>
      <c r="M1145" t="str">
        <f>IF(Hospitalisation_table[[#This Row],[Hospital tier]]="?","tier - 2",Hospitalisation_table[[#This Row],[Hospital tier]])</f>
        <v>tier - 2</v>
      </c>
      <c r="N1145" t="str">
        <f>IF(Hospitalisation_table[[#This Row],[City tier]]="?","tier - 2",Hospitalisation_table[[#This Row],[City tier]])</f>
        <v>tier - 3</v>
      </c>
      <c r="O1145" t="str">
        <f>IF(Hospitalisation_table[[#This Row],[State ID]]="?","Unknown",Hospitalisation_table[[#This Row],[State ID]])</f>
        <v>R1012</v>
      </c>
      <c r="P1145" s="20" t="str">
        <f>_xlfn.CONCAT(Hospitalisation_table[[#This Row],[date]],"-",Hospitalisation_table[[#This Row],[Month_Updated]],"-",Hospitalisation_table[[#This Row],[Year_Update]])</f>
        <v>25-Aug-2000</v>
      </c>
      <c r="Q1145">
        <f>DATEDIF(Hospitalisation_table[[#This Row],[Date of Birth]],"8-Jun-2023","Y")</f>
        <v>22</v>
      </c>
    </row>
    <row r="1146" spans="1:17" x14ac:dyDescent="0.3">
      <c r="A1146" t="s">
        <v>295</v>
      </c>
      <c r="B1146" t="str">
        <f>IF(Hospitalisation_table[[#This Row],[Customer ID]]="?","UnKnown",Hospitalisation_table[[#This Row],[Customer ID]])</f>
        <v>Id2071</v>
      </c>
      <c r="C1146">
        <v>1997</v>
      </c>
      <c r="D1146" t="s">
        <v>10</v>
      </c>
      <c r="E1146">
        <v>28</v>
      </c>
      <c r="F1146">
        <v>0</v>
      </c>
      <c r="G1146" s="24">
        <v>2534.39</v>
      </c>
      <c r="H1146" t="s">
        <v>12</v>
      </c>
      <c r="I1146" t="s">
        <v>12</v>
      </c>
      <c r="J1146" t="s">
        <v>23</v>
      </c>
      <c r="K1146" t="str">
        <f>IF(Hospitalisation_table[[#This Row],[month]]="?","Sep",Hospitalisation_table[[#This Row],[month]])</f>
        <v>Jul</v>
      </c>
      <c r="L1146">
        <f>IF(Hospitalisation_table[[#This Row],[year]] = "?",ROUNDUP(AVERAGE(Hospitalisation_table[year]),0),Hospitalisation_table[[#This Row],[year]])</f>
        <v>1997</v>
      </c>
      <c r="M1146" t="str">
        <f>IF(Hospitalisation_table[[#This Row],[Hospital tier]]="?","tier - 2",Hospitalisation_table[[#This Row],[Hospital tier]])</f>
        <v>tier - 3</v>
      </c>
      <c r="N1146" t="str">
        <f>IF(Hospitalisation_table[[#This Row],[City tier]]="?","tier - 2",Hospitalisation_table[[#This Row],[City tier]])</f>
        <v>tier - 3</v>
      </c>
      <c r="O1146" t="str">
        <f>IF(Hospitalisation_table[[#This Row],[State ID]]="?","Unknown",Hospitalisation_table[[#This Row],[State ID]])</f>
        <v>R1012</v>
      </c>
      <c r="P1146" s="20" t="str">
        <f>_xlfn.CONCAT(Hospitalisation_table[[#This Row],[date]],"-",Hospitalisation_table[[#This Row],[Month_Updated]],"-",Hospitalisation_table[[#This Row],[Year_Update]])</f>
        <v>28-Jul-1997</v>
      </c>
      <c r="Q1146">
        <f>DATEDIF(Hospitalisation_table[[#This Row],[Date of Birth]],"8-Jun-2023","Y")</f>
        <v>25</v>
      </c>
    </row>
    <row r="1147" spans="1:17" x14ac:dyDescent="0.3">
      <c r="A1147" t="s">
        <v>296</v>
      </c>
      <c r="B1147" t="str">
        <f>IF(Hospitalisation_table[[#This Row],[Customer ID]]="?","UnKnown",Hospitalisation_table[[#This Row],[Customer ID]])</f>
        <v>Id2070</v>
      </c>
      <c r="C1147">
        <v>1990</v>
      </c>
      <c r="D1147" t="s">
        <v>37</v>
      </c>
      <c r="E1147">
        <v>1</v>
      </c>
      <c r="F1147">
        <v>3</v>
      </c>
      <c r="G1147" s="24">
        <v>2540.39</v>
      </c>
      <c r="H1147" t="s">
        <v>11</v>
      </c>
      <c r="I1147" t="s">
        <v>11</v>
      </c>
      <c r="J1147" t="s">
        <v>13</v>
      </c>
      <c r="K1147" t="str">
        <f>IF(Hospitalisation_table[[#This Row],[month]]="?","Sep",Hospitalisation_table[[#This Row],[month]])</f>
        <v>Oct</v>
      </c>
      <c r="L1147">
        <f>IF(Hospitalisation_table[[#This Row],[year]] = "?",ROUNDUP(AVERAGE(Hospitalisation_table[year]),0),Hospitalisation_table[[#This Row],[year]])</f>
        <v>1990</v>
      </c>
      <c r="M1147" t="str">
        <f>IF(Hospitalisation_table[[#This Row],[Hospital tier]]="?","tier - 2",Hospitalisation_table[[#This Row],[Hospital tier]])</f>
        <v>tier - 2</v>
      </c>
      <c r="N1147" t="str">
        <f>IF(Hospitalisation_table[[#This Row],[City tier]]="?","tier - 2",Hospitalisation_table[[#This Row],[City tier]])</f>
        <v>tier - 2</v>
      </c>
      <c r="O1147" t="str">
        <f>IF(Hospitalisation_table[[#This Row],[State ID]]="?","Unknown",Hospitalisation_table[[#This Row],[State ID]])</f>
        <v>R1013</v>
      </c>
      <c r="P1147" s="20" t="str">
        <f>_xlfn.CONCAT(Hospitalisation_table[[#This Row],[date]],"-",Hospitalisation_table[[#This Row],[Month_Updated]],"-",Hospitalisation_table[[#This Row],[Year_Update]])</f>
        <v>1-Oct-1990</v>
      </c>
      <c r="Q1147">
        <f>DATEDIF(Hospitalisation_table[[#This Row],[Date of Birth]],"8-Jun-2023","Y")</f>
        <v>32</v>
      </c>
    </row>
    <row r="1148" spans="1:17" x14ac:dyDescent="0.3">
      <c r="A1148" t="s">
        <v>2166</v>
      </c>
      <c r="B1148" t="str">
        <f>IF(Hospitalisation_table[[#This Row],[Customer ID]]="?","UnKnown",Hospitalisation_table[[#This Row],[Customer ID]])</f>
        <v>Id207</v>
      </c>
      <c r="C1148">
        <v>1976</v>
      </c>
      <c r="D1148" t="s">
        <v>37</v>
      </c>
      <c r="E1148">
        <v>4</v>
      </c>
      <c r="F1148">
        <v>2</v>
      </c>
      <c r="G1148" s="24">
        <v>35733.96</v>
      </c>
      <c r="H1148" t="s">
        <v>11</v>
      </c>
      <c r="I1148" t="s">
        <v>11</v>
      </c>
      <c r="J1148" t="s">
        <v>42</v>
      </c>
      <c r="K1148" t="str">
        <f>IF(Hospitalisation_table[[#This Row],[month]]="?","Sep",Hospitalisation_table[[#This Row],[month]])</f>
        <v>Oct</v>
      </c>
      <c r="L1148">
        <f>IF(Hospitalisation_table[[#This Row],[year]] = "?",ROUNDUP(AVERAGE(Hospitalisation_table[year]),0),Hospitalisation_table[[#This Row],[year]])</f>
        <v>1976</v>
      </c>
      <c r="M1148" t="str">
        <f>IF(Hospitalisation_table[[#This Row],[Hospital tier]]="?","tier - 2",Hospitalisation_table[[#This Row],[Hospital tier]])</f>
        <v>tier - 2</v>
      </c>
      <c r="N1148" t="str">
        <f>IF(Hospitalisation_table[[#This Row],[City tier]]="?","tier - 2",Hospitalisation_table[[#This Row],[City tier]])</f>
        <v>tier - 2</v>
      </c>
      <c r="O1148" t="str">
        <f>IF(Hospitalisation_table[[#This Row],[State ID]]="?","Unknown",Hospitalisation_table[[#This Row],[State ID]])</f>
        <v>R1011</v>
      </c>
      <c r="P1148" s="20" t="str">
        <f>_xlfn.CONCAT(Hospitalisation_table[[#This Row],[date]],"-",Hospitalisation_table[[#This Row],[Month_Updated]],"-",Hospitalisation_table[[#This Row],[Year_Update]])</f>
        <v>4-Oct-1976</v>
      </c>
      <c r="Q1148">
        <f>DATEDIF(Hospitalisation_table[[#This Row],[Date of Birth]],"8-Jun-2023","Y")</f>
        <v>46</v>
      </c>
    </row>
    <row r="1149" spans="1:17" x14ac:dyDescent="0.3">
      <c r="A1149" t="s">
        <v>297</v>
      </c>
      <c r="B1149" t="str">
        <f>IF(Hospitalisation_table[[#This Row],[Customer ID]]="?","UnKnown",Hospitalisation_table[[#This Row],[Customer ID]])</f>
        <v>Id2069</v>
      </c>
      <c r="C1149">
        <v>1991</v>
      </c>
      <c r="D1149" t="s">
        <v>15</v>
      </c>
      <c r="E1149">
        <v>17</v>
      </c>
      <c r="F1149">
        <v>3</v>
      </c>
      <c r="G1149" s="24">
        <v>2545.6799999999998</v>
      </c>
      <c r="H1149" t="s">
        <v>11</v>
      </c>
      <c r="I1149" t="s">
        <v>16</v>
      </c>
      <c r="J1149" t="s">
        <v>13</v>
      </c>
      <c r="K1149" t="str">
        <f>IF(Hospitalisation_table[[#This Row],[month]]="?","Sep",Hospitalisation_table[[#This Row],[month]])</f>
        <v>Nov</v>
      </c>
      <c r="L1149">
        <f>IF(Hospitalisation_table[[#This Row],[year]] = "?",ROUNDUP(AVERAGE(Hospitalisation_table[year]),0),Hospitalisation_table[[#This Row],[year]])</f>
        <v>1991</v>
      </c>
      <c r="M1149" t="str">
        <f>IF(Hospitalisation_table[[#This Row],[Hospital tier]]="?","tier - 2",Hospitalisation_table[[#This Row],[Hospital tier]])</f>
        <v>tier - 2</v>
      </c>
      <c r="N1149" t="str">
        <f>IF(Hospitalisation_table[[#This Row],[City tier]]="?","tier - 2",Hospitalisation_table[[#This Row],[City tier]])</f>
        <v>tier - 1</v>
      </c>
      <c r="O1149" t="str">
        <f>IF(Hospitalisation_table[[#This Row],[State ID]]="?","Unknown",Hospitalisation_table[[#This Row],[State ID]])</f>
        <v>R1013</v>
      </c>
      <c r="P1149" s="20" t="str">
        <f>_xlfn.CONCAT(Hospitalisation_table[[#This Row],[date]],"-",Hospitalisation_table[[#This Row],[Month_Updated]],"-",Hospitalisation_table[[#This Row],[Year_Update]])</f>
        <v>17-Nov-1991</v>
      </c>
      <c r="Q1149">
        <f>DATEDIF(Hospitalisation_table[[#This Row],[Date of Birth]],"8-Jun-2023","Y")</f>
        <v>31</v>
      </c>
    </row>
    <row r="1150" spans="1:17" x14ac:dyDescent="0.3">
      <c r="A1150" t="s">
        <v>298</v>
      </c>
      <c r="B1150" t="str">
        <f>IF(Hospitalisation_table[[#This Row],[Customer ID]]="?","UnKnown",Hospitalisation_table[[#This Row],[Customer ID]])</f>
        <v>Id2068</v>
      </c>
      <c r="C1150">
        <v>2002</v>
      </c>
      <c r="D1150" t="s">
        <v>37</v>
      </c>
      <c r="E1150">
        <v>11</v>
      </c>
      <c r="F1150">
        <v>2</v>
      </c>
      <c r="G1150" s="24">
        <v>2566.4699999999998</v>
      </c>
      <c r="H1150" t="s">
        <v>11</v>
      </c>
      <c r="I1150" t="s">
        <v>12</v>
      </c>
      <c r="J1150" t="s">
        <v>13</v>
      </c>
      <c r="K1150" t="str">
        <f>IF(Hospitalisation_table[[#This Row],[month]]="?","Sep",Hospitalisation_table[[#This Row],[month]])</f>
        <v>Oct</v>
      </c>
      <c r="L1150">
        <f>IF(Hospitalisation_table[[#This Row],[year]] = "?",ROUNDUP(AVERAGE(Hospitalisation_table[year]),0),Hospitalisation_table[[#This Row],[year]])</f>
        <v>2002</v>
      </c>
      <c r="M1150" t="str">
        <f>IF(Hospitalisation_table[[#This Row],[Hospital tier]]="?","tier - 2",Hospitalisation_table[[#This Row],[Hospital tier]])</f>
        <v>tier - 2</v>
      </c>
      <c r="N1150" t="str">
        <f>IF(Hospitalisation_table[[#This Row],[City tier]]="?","tier - 2",Hospitalisation_table[[#This Row],[City tier]])</f>
        <v>tier - 3</v>
      </c>
      <c r="O1150" t="str">
        <f>IF(Hospitalisation_table[[#This Row],[State ID]]="?","Unknown",Hospitalisation_table[[#This Row],[State ID]])</f>
        <v>R1013</v>
      </c>
      <c r="P1150" s="20" t="str">
        <f>_xlfn.CONCAT(Hospitalisation_table[[#This Row],[date]],"-",Hospitalisation_table[[#This Row],[Month_Updated]],"-",Hospitalisation_table[[#This Row],[Year_Update]])</f>
        <v>11-Oct-2002</v>
      </c>
      <c r="Q1150">
        <f>DATEDIF(Hospitalisation_table[[#This Row],[Date of Birth]],"8-Jun-2023","Y")</f>
        <v>20</v>
      </c>
    </row>
    <row r="1151" spans="1:17" x14ac:dyDescent="0.3">
      <c r="A1151" t="s">
        <v>299</v>
      </c>
      <c r="B1151" t="str">
        <f>IF(Hospitalisation_table[[#This Row],[Customer ID]]="?","UnKnown",Hospitalisation_table[[#This Row],[Customer ID]])</f>
        <v>Id2067</v>
      </c>
      <c r="C1151">
        <v>2002</v>
      </c>
      <c r="D1151" t="s">
        <v>10</v>
      </c>
      <c r="E1151">
        <v>20</v>
      </c>
      <c r="F1151">
        <v>0</v>
      </c>
      <c r="G1151" s="24">
        <v>2585.04</v>
      </c>
      <c r="H1151" t="s">
        <v>11</v>
      </c>
      <c r="I1151" t="s">
        <v>11</v>
      </c>
      <c r="J1151" t="s">
        <v>300</v>
      </c>
      <c r="K1151" t="str">
        <f>IF(Hospitalisation_table[[#This Row],[month]]="?","Sep",Hospitalisation_table[[#This Row],[month]])</f>
        <v>Jul</v>
      </c>
      <c r="L1151">
        <f>IF(Hospitalisation_table[[#This Row],[year]] = "?",ROUNDUP(AVERAGE(Hospitalisation_table[year]),0),Hospitalisation_table[[#This Row],[year]])</f>
        <v>2002</v>
      </c>
      <c r="M1151" t="str">
        <f>IF(Hospitalisation_table[[#This Row],[Hospital tier]]="?","tier - 2",Hospitalisation_table[[#This Row],[Hospital tier]])</f>
        <v>tier - 2</v>
      </c>
      <c r="N1151" t="str">
        <f>IF(Hospitalisation_table[[#This Row],[City tier]]="?","tier - 2",Hospitalisation_table[[#This Row],[City tier]])</f>
        <v>tier - 2</v>
      </c>
      <c r="O1151" t="str">
        <f>IF(Hospitalisation_table[[#This Row],[State ID]]="?","Unknown",Hospitalisation_table[[#This Row],[State ID]])</f>
        <v>R1021</v>
      </c>
      <c r="P1151" s="20" t="str">
        <f>_xlfn.CONCAT(Hospitalisation_table[[#This Row],[date]],"-",Hospitalisation_table[[#This Row],[Month_Updated]],"-",Hospitalisation_table[[#This Row],[Year_Update]])</f>
        <v>20-Jul-2002</v>
      </c>
      <c r="Q1151">
        <f>DATEDIF(Hospitalisation_table[[#This Row],[Date of Birth]],"8-Jun-2023","Y")</f>
        <v>20</v>
      </c>
    </row>
    <row r="1152" spans="1:17" x14ac:dyDescent="0.3">
      <c r="A1152" t="s">
        <v>301</v>
      </c>
      <c r="B1152" t="str">
        <f>IF(Hospitalisation_table[[#This Row],[Customer ID]]="?","UnKnown",Hospitalisation_table[[#This Row],[Customer ID]])</f>
        <v>Id2066</v>
      </c>
      <c r="C1152">
        <v>2001</v>
      </c>
      <c r="D1152" t="s">
        <v>37</v>
      </c>
      <c r="E1152">
        <v>15</v>
      </c>
      <c r="F1152">
        <v>1</v>
      </c>
      <c r="G1152" s="24">
        <v>2585.27</v>
      </c>
      <c r="H1152" t="s">
        <v>11</v>
      </c>
      <c r="I1152" t="s">
        <v>12</v>
      </c>
      <c r="J1152" t="s">
        <v>42</v>
      </c>
      <c r="K1152" t="str">
        <f>IF(Hospitalisation_table[[#This Row],[month]]="?","Sep",Hospitalisation_table[[#This Row],[month]])</f>
        <v>Oct</v>
      </c>
      <c r="L1152">
        <f>IF(Hospitalisation_table[[#This Row],[year]] = "?",ROUNDUP(AVERAGE(Hospitalisation_table[year]),0),Hospitalisation_table[[#This Row],[year]])</f>
        <v>2001</v>
      </c>
      <c r="M1152" t="str">
        <f>IF(Hospitalisation_table[[#This Row],[Hospital tier]]="?","tier - 2",Hospitalisation_table[[#This Row],[Hospital tier]])</f>
        <v>tier - 2</v>
      </c>
      <c r="N1152" t="str">
        <f>IF(Hospitalisation_table[[#This Row],[City tier]]="?","tier - 2",Hospitalisation_table[[#This Row],[City tier]])</f>
        <v>tier - 3</v>
      </c>
      <c r="O1152" t="str">
        <f>IF(Hospitalisation_table[[#This Row],[State ID]]="?","Unknown",Hospitalisation_table[[#This Row],[State ID]])</f>
        <v>R1011</v>
      </c>
      <c r="P1152" s="20" t="str">
        <f>_xlfn.CONCAT(Hospitalisation_table[[#This Row],[date]],"-",Hospitalisation_table[[#This Row],[Month_Updated]],"-",Hospitalisation_table[[#This Row],[Year_Update]])</f>
        <v>15-Oct-2001</v>
      </c>
      <c r="Q1152">
        <f>DATEDIF(Hospitalisation_table[[#This Row],[Date of Birth]],"8-Jun-2023","Y")</f>
        <v>21</v>
      </c>
    </row>
    <row r="1153" spans="1:17" x14ac:dyDescent="0.3">
      <c r="A1153" t="s">
        <v>302</v>
      </c>
      <c r="B1153" t="str">
        <f>IF(Hospitalisation_table[[#This Row],[Customer ID]]="?","UnKnown",Hospitalisation_table[[#This Row],[Customer ID]])</f>
        <v>Id2065</v>
      </c>
      <c r="C1153">
        <v>2001</v>
      </c>
      <c r="D1153" t="s">
        <v>10</v>
      </c>
      <c r="E1153">
        <v>28</v>
      </c>
      <c r="F1153">
        <v>0</v>
      </c>
      <c r="G1153" s="24">
        <v>2585.85</v>
      </c>
      <c r="H1153" t="s">
        <v>11</v>
      </c>
      <c r="I1153" t="s">
        <v>11</v>
      </c>
      <c r="J1153" t="s">
        <v>247</v>
      </c>
      <c r="K1153" t="str">
        <f>IF(Hospitalisation_table[[#This Row],[month]]="?","Sep",Hospitalisation_table[[#This Row],[month]])</f>
        <v>Jul</v>
      </c>
      <c r="L1153">
        <f>IF(Hospitalisation_table[[#This Row],[year]] = "?",ROUNDUP(AVERAGE(Hospitalisation_table[year]),0),Hospitalisation_table[[#This Row],[year]])</f>
        <v>2001</v>
      </c>
      <c r="M1153" t="str">
        <f>IF(Hospitalisation_table[[#This Row],[Hospital tier]]="?","tier - 2",Hospitalisation_table[[#This Row],[Hospital tier]])</f>
        <v>tier - 2</v>
      </c>
      <c r="N1153" t="str">
        <f>IF(Hospitalisation_table[[#This Row],[City tier]]="?","tier - 2",Hospitalisation_table[[#This Row],[City tier]])</f>
        <v>tier - 2</v>
      </c>
      <c r="O1153" t="str">
        <f>IF(Hospitalisation_table[[#This Row],[State ID]]="?","Unknown",Hospitalisation_table[[#This Row],[State ID]])</f>
        <v>R1024</v>
      </c>
      <c r="P1153" s="20" t="str">
        <f>_xlfn.CONCAT(Hospitalisation_table[[#This Row],[date]],"-",Hospitalisation_table[[#This Row],[Month_Updated]],"-",Hospitalisation_table[[#This Row],[Year_Update]])</f>
        <v>28-Jul-2001</v>
      </c>
      <c r="Q1153">
        <f>DATEDIF(Hospitalisation_table[[#This Row],[Date of Birth]],"8-Jun-2023","Y")</f>
        <v>21</v>
      </c>
    </row>
    <row r="1154" spans="1:17" x14ac:dyDescent="0.3">
      <c r="A1154" t="s">
        <v>303</v>
      </c>
      <c r="B1154" t="str">
        <f>IF(Hospitalisation_table[[#This Row],[Customer ID]]="?","UnKnown",Hospitalisation_table[[#This Row],[Customer ID]])</f>
        <v>Id2064</v>
      </c>
      <c r="C1154">
        <v>2001</v>
      </c>
      <c r="D1154" t="s">
        <v>35</v>
      </c>
      <c r="E1154">
        <v>26</v>
      </c>
      <c r="F1154">
        <v>1</v>
      </c>
      <c r="G1154" s="24">
        <v>2597.7800000000002</v>
      </c>
      <c r="H1154" t="s">
        <v>11</v>
      </c>
      <c r="I1154" t="s">
        <v>16</v>
      </c>
      <c r="J1154" t="s">
        <v>42</v>
      </c>
      <c r="K1154" t="str">
        <f>IF(Hospitalisation_table[[#This Row],[month]]="?","Sep",Hospitalisation_table[[#This Row],[month]])</f>
        <v>Aug</v>
      </c>
      <c r="L1154">
        <f>IF(Hospitalisation_table[[#This Row],[year]] = "?",ROUNDUP(AVERAGE(Hospitalisation_table[year]),0),Hospitalisation_table[[#This Row],[year]])</f>
        <v>2001</v>
      </c>
      <c r="M1154" t="str">
        <f>IF(Hospitalisation_table[[#This Row],[Hospital tier]]="?","tier - 2",Hospitalisation_table[[#This Row],[Hospital tier]])</f>
        <v>tier - 2</v>
      </c>
      <c r="N1154" t="str">
        <f>IF(Hospitalisation_table[[#This Row],[City tier]]="?","tier - 2",Hospitalisation_table[[#This Row],[City tier]])</f>
        <v>tier - 1</v>
      </c>
      <c r="O1154" t="str">
        <f>IF(Hospitalisation_table[[#This Row],[State ID]]="?","Unknown",Hospitalisation_table[[#This Row],[State ID]])</f>
        <v>R1011</v>
      </c>
      <c r="P1154" s="20" t="str">
        <f>_xlfn.CONCAT(Hospitalisation_table[[#This Row],[date]],"-",Hospitalisation_table[[#This Row],[Month_Updated]],"-",Hospitalisation_table[[#This Row],[Year_Update]])</f>
        <v>26-Aug-2001</v>
      </c>
      <c r="Q1154">
        <f>DATEDIF(Hospitalisation_table[[#This Row],[Date of Birth]],"8-Jun-2023","Y")</f>
        <v>21</v>
      </c>
    </row>
    <row r="1155" spans="1:17" x14ac:dyDescent="0.3">
      <c r="A1155" t="s">
        <v>304</v>
      </c>
      <c r="B1155" t="str">
        <f>IF(Hospitalisation_table[[#This Row],[Customer ID]]="?","UnKnown",Hospitalisation_table[[#This Row],[Customer ID]])</f>
        <v>Id2063</v>
      </c>
      <c r="C1155">
        <v>1997</v>
      </c>
      <c r="D1155" t="s">
        <v>35</v>
      </c>
      <c r="E1155">
        <v>26</v>
      </c>
      <c r="F1155">
        <v>0</v>
      </c>
      <c r="G1155" s="24">
        <v>2632.99</v>
      </c>
      <c r="H1155" t="s">
        <v>11</v>
      </c>
      <c r="I1155" t="s">
        <v>16</v>
      </c>
      <c r="J1155" t="s">
        <v>42</v>
      </c>
      <c r="K1155" t="str">
        <f>IF(Hospitalisation_table[[#This Row],[month]]="?","Sep",Hospitalisation_table[[#This Row],[month]])</f>
        <v>Aug</v>
      </c>
      <c r="L1155">
        <f>IF(Hospitalisation_table[[#This Row],[year]] = "?",ROUNDUP(AVERAGE(Hospitalisation_table[year]),0),Hospitalisation_table[[#This Row],[year]])</f>
        <v>1997</v>
      </c>
      <c r="M1155" t="str">
        <f>IF(Hospitalisation_table[[#This Row],[Hospital tier]]="?","tier - 2",Hospitalisation_table[[#This Row],[Hospital tier]])</f>
        <v>tier - 2</v>
      </c>
      <c r="N1155" t="str">
        <f>IF(Hospitalisation_table[[#This Row],[City tier]]="?","tier - 2",Hospitalisation_table[[#This Row],[City tier]])</f>
        <v>tier - 1</v>
      </c>
      <c r="O1155" t="str">
        <f>IF(Hospitalisation_table[[#This Row],[State ID]]="?","Unknown",Hospitalisation_table[[#This Row],[State ID]])</f>
        <v>R1011</v>
      </c>
      <c r="P1155" s="20" t="str">
        <f>_xlfn.CONCAT(Hospitalisation_table[[#This Row],[date]],"-",Hospitalisation_table[[#This Row],[Month_Updated]],"-",Hospitalisation_table[[#This Row],[Year_Update]])</f>
        <v>26-Aug-1997</v>
      </c>
      <c r="Q1155">
        <f>DATEDIF(Hospitalisation_table[[#This Row],[Date of Birth]],"8-Jun-2023","Y")</f>
        <v>25</v>
      </c>
    </row>
    <row r="1156" spans="1:17" x14ac:dyDescent="0.3">
      <c r="A1156" t="s">
        <v>305</v>
      </c>
      <c r="B1156" t="str">
        <f>IF(Hospitalisation_table[[#This Row],[Customer ID]]="?","UnKnown",Hospitalisation_table[[#This Row],[Customer ID]])</f>
        <v>Id2062</v>
      </c>
      <c r="C1156">
        <v>2000</v>
      </c>
      <c r="D1156" t="s">
        <v>18</v>
      </c>
      <c r="E1156">
        <v>24</v>
      </c>
      <c r="F1156">
        <v>1</v>
      </c>
      <c r="G1156" s="24">
        <v>2639.04</v>
      </c>
      <c r="H1156" t="s">
        <v>11</v>
      </c>
      <c r="I1156" t="s">
        <v>11</v>
      </c>
      <c r="J1156" t="s">
        <v>23</v>
      </c>
      <c r="K1156" t="str">
        <f>IF(Hospitalisation_table[[#This Row],[month]]="?","Sep",Hospitalisation_table[[#This Row],[month]])</f>
        <v>Jun</v>
      </c>
      <c r="L1156">
        <f>IF(Hospitalisation_table[[#This Row],[year]] = "?",ROUNDUP(AVERAGE(Hospitalisation_table[year]),0),Hospitalisation_table[[#This Row],[year]])</f>
        <v>2000</v>
      </c>
      <c r="M1156" t="str">
        <f>IF(Hospitalisation_table[[#This Row],[Hospital tier]]="?","tier - 2",Hospitalisation_table[[#This Row],[Hospital tier]])</f>
        <v>tier - 2</v>
      </c>
      <c r="N1156" t="str">
        <f>IF(Hospitalisation_table[[#This Row],[City tier]]="?","tier - 2",Hospitalisation_table[[#This Row],[City tier]])</f>
        <v>tier - 2</v>
      </c>
      <c r="O1156" t="str">
        <f>IF(Hospitalisation_table[[#This Row],[State ID]]="?","Unknown",Hospitalisation_table[[#This Row],[State ID]])</f>
        <v>R1012</v>
      </c>
      <c r="P1156" s="20" t="str">
        <f>_xlfn.CONCAT(Hospitalisation_table[[#This Row],[date]],"-",Hospitalisation_table[[#This Row],[Month_Updated]],"-",Hospitalisation_table[[#This Row],[Year_Update]])</f>
        <v>24-Jun-2000</v>
      </c>
      <c r="Q1156">
        <f>DATEDIF(Hospitalisation_table[[#This Row],[Date of Birth]],"8-Jun-2023","Y")</f>
        <v>22</v>
      </c>
    </row>
    <row r="1157" spans="1:17" x14ac:dyDescent="0.3">
      <c r="A1157" t="s">
        <v>306</v>
      </c>
      <c r="B1157" t="str">
        <f>IF(Hospitalisation_table[[#This Row],[Customer ID]]="?","UnKnown",Hospitalisation_table[[#This Row],[Customer ID]])</f>
        <v>Id2061</v>
      </c>
      <c r="C1157">
        <v>2000</v>
      </c>
      <c r="D1157" t="s">
        <v>30</v>
      </c>
      <c r="E1157">
        <v>9</v>
      </c>
      <c r="F1157">
        <v>1</v>
      </c>
      <c r="G1157" s="24">
        <v>2643.27</v>
      </c>
      <c r="H1157" t="s">
        <v>11</v>
      </c>
      <c r="I1157" t="s">
        <v>16</v>
      </c>
      <c r="J1157" t="s">
        <v>23</v>
      </c>
      <c r="K1157" t="str">
        <f>IF(Hospitalisation_table[[#This Row],[month]]="?","Sep",Hospitalisation_table[[#This Row],[month]])</f>
        <v>Dec</v>
      </c>
      <c r="L1157">
        <f>IF(Hospitalisation_table[[#This Row],[year]] = "?",ROUNDUP(AVERAGE(Hospitalisation_table[year]),0),Hospitalisation_table[[#This Row],[year]])</f>
        <v>2000</v>
      </c>
      <c r="M1157" t="str">
        <f>IF(Hospitalisation_table[[#This Row],[Hospital tier]]="?","tier - 2",Hospitalisation_table[[#This Row],[Hospital tier]])</f>
        <v>tier - 2</v>
      </c>
      <c r="N1157" t="str">
        <f>IF(Hospitalisation_table[[#This Row],[City tier]]="?","tier - 2",Hospitalisation_table[[#This Row],[City tier]])</f>
        <v>tier - 1</v>
      </c>
      <c r="O1157" t="str">
        <f>IF(Hospitalisation_table[[#This Row],[State ID]]="?","Unknown",Hospitalisation_table[[#This Row],[State ID]])</f>
        <v>R1012</v>
      </c>
      <c r="P1157" s="20" t="str">
        <f>_xlfn.CONCAT(Hospitalisation_table[[#This Row],[date]],"-",Hospitalisation_table[[#This Row],[Month_Updated]],"-",Hospitalisation_table[[#This Row],[Year_Update]])</f>
        <v>9-Dec-2000</v>
      </c>
      <c r="Q1157">
        <f>DATEDIF(Hospitalisation_table[[#This Row],[Date of Birth]],"8-Jun-2023","Y")</f>
        <v>22</v>
      </c>
    </row>
    <row r="1158" spans="1:17" x14ac:dyDescent="0.3">
      <c r="A1158" t="s">
        <v>307</v>
      </c>
      <c r="B1158" t="str">
        <f>IF(Hospitalisation_table[[#This Row],[Customer ID]]="?","UnKnown",Hospitalisation_table[[#This Row],[Customer ID]])</f>
        <v>Id2060</v>
      </c>
      <c r="C1158">
        <v>1996</v>
      </c>
      <c r="D1158" t="s">
        <v>35</v>
      </c>
      <c r="E1158">
        <v>5</v>
      </c>
      <c r="F1158">
        <v>0</v>
      </c>
      <c r="G1158" s="24">
        <v>2680.95</v>
      </c>
      <c r="H1158" t="s">
        <v>12</v>
      </c>
      <c r="I1158" t="s">
        <v>11</v>
      </c>
      <c r="J1158" t="s">
        <v>23</v>
      </c>
      <c r="K1158" t="str">
        <f>IF(Hospitalisation_table[[#This Row],[month]]="?","Sep",Hospitalisation_table[[#This Row],[month]])</f>
        <v>Aug</v>
      </c>
      <c r="L1158">
        <f>IF(Hospitalisation_table[[#This Row],[year]] = "?",ROUNDUP(AVERAGE(Hospitalisation_table[year]),0),Hospitalisation_table[[#This Row],[year]])</f>
        <v>1996</v>
      </c>
      <c r="M1158" t="str">
        <f>IF(Hospitalisation_table[[#This Row],[Hospital tier]]="?","tier - 2",Hospitalisation_table[[#This Row],[Hospital tier]])</f>
        <v>tier - 3</v>
      </c>
      <c r="N1158" t="str">
        <f>IF(Hospitalisation_table[[#This Row],[City tier]]="?","tier - 2",Hospitalisation_table[[#This Row],[City tier]])</f>
        <v>tier - 2</v>
      </c>
      <c r="O1158" t="str">
        <f>IF(Hospitalisation_table[[#This Row],[State ID]]="?","Unknown",Hospitalisation_table[[#This Row],[State ID]])</f>
        <v>R1012</v>
      </c>
      <c r="P1158" s="20" t="str">
        <f>_xlfn.CONCAT(Hospitalisation_table[[#This Row],[date]],"-",Hospitalisation_table[[#This Row],[Month_Updated]],"-",Hospitalisation_table[[#This Row],[Year_Update]])</f>
        <v>5-Aug-1996</v>
      </c>
      <c r="Q1158">
        <f>DATEDIF(Hospitalisation_table[[#This Row],[Date of Birth]],"8-Jun-2023","Y")</f>
        <v>26</v>
      </c>
    </row>
    <row r="1159" spans="1:17" x14ac:dyDescent="0.3">
      <c r="A1159" t="s">
        <v>2167</v>
      </c>
      <c r="B1159" t="str">
        <f>IF(Hospitalisation_table[[#This Row],[Customer ID]]="?","UnKnown",Hospitalisation_table[[#This Row],[Customer ID]])</f>
        <v>Id206</v>
      </c>
      <c r="C1159">
        <v>1992</v>
      </c>
      <c r="D1159" t="s">
        <v>18</v>
      </c>
      <c r="E1159">
        <v>18</v>
      </c>
      <c r="F1159">
        <v>0</v>
      </c>
      <c r="G1159" s="24">
        <v>35883.269999999997</v>
      </c>
      <c r="H1159" t="s">
        <v>11</v>
      </c>
      <c r="I1159" t="s">
        <v>16</v>
      </c>
      <c r="J1159" t="s">
        <v>42</v>
      </c>
      <c r="K1159" t="str">
        <f>IF(Hospitalisation_table[[#This Row],[month]]="?","Sep",Hospitalisation_table[[#This Row],[month]])</f>
        <v>Jun</v>
      </c>
      <c r="L1159">
        <f>IF(Hospitalisation_table[[#This Row],[year]] = "?",ROUNDUP(AVERAGE(Hospitalisation_table[year]),0),Hospitalisation_table[[#This Row],[year]])</f>
        <v>1992</v>
      </c>
      <c r="M1159" t="str">
        <f>IF(Hospitalisation_table[[#This Row],[Hospital tier]]="?","tier - 2",Hospitalisation_table[[#This Row],[Hospital tier]])</f>
        <v>tier - 2</v>
      </c>
      <c r="N1159" t="str">
        <f>IF(Hospitalisation_table[[#This Row],[City tier]]="?","tier - 2",Hospitalisation_table[[#This Row],[City tier]])</f>
        <v>tier - 1</v>
      </c>
      <c r="O1159" t="str">
        <f>IF(Hospitalisation_table[[#This Row],[State ID]]="?","Unknown",Hospitalisation_table[[#This Row],[State ID]])</f>
        <v>R1011</v>
      </c>
      <c r="P1159" s="20" t="str">
        <f>_xlfn.CONCAT(Hospitalisation_table[[#This Row],[date]],"-",Hospitalisation_table[[#This Row],[Month_Updated]],"-",Hospitalisation_table[[#This Row],[Year_Update]])</f>
        <v>18-Jun-1992</v>
      </c>
      <c r="Q1159">
        <f>DATEDIF(Hospitalisation_table[[#This Row],[Date of Birth]],"8-Jun-2023","Y")</f>
        <v>30</v>
      </c>
    </row>
    <row r="1160" spans="1:17" x14ac:dyDescent="0.3">
      <c r="A1160" t="s">
        <v>308</v>
      </c>
      <c r="B1160" t="str">
        <f>IF(Hospitalisation_table[[#This Row],[Customer ID]]="?","UnKnown",Hospitalisation_table[[#This Row],[Customer ID]])</f>
        <v>Id2059</v>
      </c>
      <c r="C1160">
        <v>1994</v>
      </c>
      <c r="D1160" t="s">
        <v>20</v>
      </c>
      <c r="E1160">
        <v>17</v>
      </c>
      <c r="F1160">
        <v>0</v>
      </c>
      <c r="G1160" s="24">
        <v>2684.69</v>
      </c>
      <c r="H1160" t="s">
        <v>11</v>
      </c>
      <c r="I1160" t="s">
        <v>11</v>
      </c>
      <c r="J1160" t="s">
        <v>13</v>
      </c>
      <c r="K1160" t="str">
        <f>IF(Hospitalisation_table[[#This Row],[month]]="?","Sep",Hospitalisation_table[[#This Row],[month]])</f>
        <v>Sep</v>
      </c>
      <c r="L1160">
        <f>IF(Hospitalisation_table[[#This Row],[year]] = "?",ROUNDUP(AVERAGE(Hospitalisation_table[year]),0),Hospitalisation_table[[#This Row],[year]])</f>
        <v>1994</v>
      </c>
      <c r="M1160" t="str">
        <f>IF(Hospitalisation_table[[#This Row],[Hospital tier]]="?","tier - 2",Hospitalisation_table[[#This Row],[Hospital tier]])</f>
        <v>tier - 2</v>
      </c>
      <c r="N1160" t="str">
        <f>IF(Hospitalisation_table[[#This Row],[City tier]]="?","tier - 2",Hospitalisation_table[[#This Row],[City tier]])</f>
        <v>tier - 2</v>
      </c>
      <c r="O1160" t="str">
        <f>IF(Hospitalisation_table[[#This Row],[State ID]]="?","Unknown",Hospitalisation_table[[#This Row],[State ID]])</f>
        <v>R1013</v>
      </c>
      <c r="P1160" s="20" t="str">
        <f>_xlfn.CONCAT(Hospitalisation_table[[#This Row],[date]],"-",Hospitalisation_table[[#This Row],[Month_Updated]],"-",Hospitalisation_table[[#This Row],[Year_Update]])</f>
        <v>17-Sep-1994</v>
      </c>
      <c r="Q1160">
        <f>DATEDIF(Hospitalisation_table[[#This Row],[Date of Birth]],"8-Jun-2023","Y")</f>
        <v>28</v>
      </c>
    </row>
    <row r="1161" spans="1:17" x14ac:dyDescent="0.3">
      <c r="A1161" t="s">
        <v>309</v>
      </c>
      <c r="B1161" t="str">
        <f>IF(Hospitalisation_table[[#This Row],[Customer ID]]="?","UnKnown",Hospitalisation_table[[#This Row],[Customer ID]])</f>
        <v>Id2058</v>
      </c>
      <c r="C1161">
        <v>1994</v>
      </c>
      <c r="D1161" t="s">
        <v>37</v>
      </c>
      <c r="E1161">
        <v>2</v>
      </c>
      <c r="F1161">
        <v>0</v>
      </c>
      <c r="G1161" s="24">
        <v>2689.5</v>
      </c>
      <c r="H1161" t="s">
        <v>12</v>
      </c>
      <c r="I1161" t="s">
        <v>11</v>
      </c>
      <c r="J1161" t="s">
        <v>13</v>
      </c>
      <c r="K1161" t="str">
        <f>IF(Hospitalisation_table[[#This Row],[month]]="?","Sep",Hospitalisation_table[[#This Row],[month]])</f>
        <v>Oct</v>
      </c>
      <c r="L1161">
        <f>IF(Hospitalisation_table[[#This Row],[year]] = "?",ROUNDUP(AVERAGE(Hospitalisation_table[year]),0),Hospitalisation_table[[#This Row],[year]])</f>
        <v>1994</v>
      </c>
      <c r="M1161" t="str">
        <f>IF(Hospitalisation_table[[#This Row],[Hospital tier]]="?","tier - 2",Hospitalisation_table[[#This Row],[Hospital tier]])</f>
        <v>tier - 3</v>
      </c>
      <c r="N1161" t="str">
        <f>IF(Hospitalisation_table[[#This Row],[City tier]]="?","tier - 2",Hospitalisation_table[[#This Row],[City tier]])</f>
        <v>tier - 2</v>
      </c>
      <c r="O1161" t="str">
        <f>IF(Hospitalisation_table[[#This Row],[State ID]]="?","Unknown",Hospitalisation_table[[#This Row],[State ID]])</f>
        <v>R1013</v>
      </c>
      <c r="P1161" s="20" t="str">
        <f>_xlfn.CONCAT(Hospitalisation_table[[#This Row],[date]],"-",Hospitalisation_table[[#This Row],[Month_Updated]],"-",Hospitalisation_table[[#This Row],[Year_Update]])</f>
        <v>2-Oct-1994</v>
      </c>
      <c r="Q1161">
        <f>DATEDIF(Hospitalisation_table[[#This Row],[Date of Birth]],"8-Jun-2023","Y")</f>
        <v>28</v>
      </c>
    </row>
    <row r="1162" spans="1:17" x14ac:dyDescent="0.3">
      <c r="A1162" t="s">
        <v>310</v>
      </c>
      <c r="B1162" t="str">
        <f>IF(Hospitalisation_table[[#This Row],[Customer ID]]="?","UnKnown",Hospitalisation_table[[#This Row],[Customer ID]])</f>
        <v>Id2057</v>
      </c>
      <c r="C1162">
        <v>1999</v>
      </c>
      <c r="D1162" t="s">
        <v>18</v>
      </c>
      <c r="E1162">
        <v>11</v>
      </c>
      <c r="F1162">
        <v>0</v>
      </c>
      <c r="G1162" s="24">
        <v>2690.11</v>
      </c>
      <c r="H1162" t="s">
        <v>11</v>
      </c>
      <c r="I1162" t="s">
        <v>11</v>
      </c>
      <c r="J1162" t="s">
        <v>23</v>
      </c>
      <c r="K1162" t="str">
        <f>IF(Hospitalisation_table[[#This Row],[month]]="?","Sep",Hospitalisation_table[[#This Row],[month]])</f>
        <v>Jun</v>
      </c>
      <c r="L1162">
        <f>IF(Hospitalisation_table[[#This Row],[year]] = "?",ROUNDUP(AVERAGE(Hospitalisation_table[year]),0),Hospitalisation_table[[#This Row],[year]])</f>
        <v>1999</v>
      </c>
      <c r="M1162" t="str">
        <f>IF(Hospitalisation_table[[#This Row],[Hospital tier]]="?","tier - 2",Hospitalisation_table[[#This Row],[Hospital tier]])</f>
        <v>tier - 2</v>
      </c>
      <c r="N1162" t="str">
        <f>IF(Hospitalisation_table[[#This Row],[City tier]]="?","tier - 2",Hospitalisation_table[[#This Row],[City tier]])</f>
        <v>tier - 2</v>
      </c>
      <c r="O1162" t="str">
        <f>IF(Hospitalisation_table[[#This Row],[State ID]]="?","Unknown",Hospitalisation_table[[#This Row],[State ID]])</f>
        <v>R1012</v>
      </c>
      <c r="P1162" s="20" t="str">
        <f>_xlfn.CONCAT(Hospitalisation_table[[#This Row],[date]],"-",Hospitalisation_table[[#This Row],[Month_Updated]],"-",Hospitalisation_table[[#This Row],[Year_Update]])</f>
        <v>11-Jun-1999</v>
      </c>
      <c r="Q1162">
        <f>DATEDIF(Hospitalisation_table[[#This Row],[Date of Birth]],"8-Jun-2023","Y")</f>
        <v>23</v>
      </c>
    </row>
    <row r="1163" spans="1:17" x14ac:dyDescent="0.3">
      <c r="A1163" t="s">
        <v>311</v>
      </c>
      <c r="B1163" t="str">
        <f>IF(Hospitalisation_table[[#This Row],[Customer ID]]="?","UnKnown",Hospitalisation_table[[#This Row],[Customer ID]])</f>
        <v>Id2056</v>
      </c>
      <c r="C1163">
        <v>1996</v>
      </c>
      <c r="D1163" t="s">
        <v>18</v>
      </c>
      <c r="E1163">
        <v>13</v>
      </c>
      <c r="F1163">
        <v>0</v>
      </c>
      <c r="G1163" s="24">
        <v>2699.57</v>
      </c>
      <c r="H1163" t="s">
        <v>11</v>
      </c>
      <c r="I1163" t="s">
        <v>16</v>
      </c>
      <c r="J1163" t="s">
        <v>23</v>
      </c>
      <c r="K1163" t="str">
        <f>IF(Hospitalisation_table[[#This Row],[month]]="?","Sep",Hospitalisation_table[[#This Row],[month]])</f>
        <v>Jun</v>
      </c>
      <c r="L1163">
        <f>IF(Hospitalisation_table[[#This Row],[year]] = "?",ROUNDUP(AVERAGE(Hospitalisation_table[year]),0),Hospitalisation_table[[#This Row],[year]])</f>
        <v>1996</v>
      </c>
      <c r="M1163" t="str">
        <f>IF(Hospitalisation_table[[#This Row],[Hospital tier]]="?","tier - 2",Hospitalisation_table[[#This Row],[Hospital tier]])</f>
        <v>tier - 2</v>
      </c>
      <c r="N1163" t="str">
        <f>IF(Hospitalisation_table[[#This Row],[City tier]]="?","tier - 2",Hospitalisation_table[[#This Row],[City tier]])</f>
        <v>tier - 1</v>
      </c>
      <c r="O1163" t="str">
        <f>IF(Hospitalisation_table[[#This Row],[State ID]]="?","Unknown",Hospitalisation_table[[#This Row],[State ID]])</f>
        <v>R1012</v>
      </c>
      <c r="P1163" s="20" t="str">
        <f>_xlfn.CONCAT(Hospitalisation_table[[#This Row],[date]],"-",Hospitalisation_table[[#This Row],[Month_Updated]],"-",Hospitalisation_table[[#This Row],[Year_Update]])</f>
        <v>13-Jun-1996</v>
      </c>
      <c r="Q1163">
        <f>DATEDIF(Hospitalisation_table[[#This Row],[Date of Birth]],"8-Jun-2023","Y")</f>
        <v>26</v>
      </c>
    </row>
    <row r="1164" spans="1:17" x14ac:dyDescent="0.3">
      <c r="A1164" t="s">
        <v>312</v>
      </c>
      <c r="B1164" t="str">
        <f>IF(Hospitalisation_table[[#This Row],[Customer ID]]="?","UnKnown",Hospitalisation_table[[#This Row],[Customer ID]])</f>
        <v>Id2055</v>
      </c>
      <c r="C1164">
        <v>2003</v>
      </c>
      <c r="D1164" t="s">
        <v>10</v>
      </c>
      <c r="E1164">
        <v>17</v>
      </c>
      <c r="F1164">
        <v>1</v>
      </c>
      <c r="G1164" s="24">
        <v>2709.11</v>
      </c>
      <c r="H1164" t="s">
        <v>11</v>
      </c>
      <c r="I1164" t="s">
        <v>11</v>
      </c>
      <c r="J1164" t="s">
        <v>23</v>
      </c>
      <c r="K1164" t="str">
        <f>IF(Hospitalisation_table[[#This Row],[month]]="?","Sep",Hospitalisation_table[[#This Row],[month]])</f>
        <v>Jul</v>
      </c>
      <c r="L1164">
        <f>IF(Hospitalisation_table[[#This Row],[year]] = "?",ROUNDUP(AVERAGE(Hospitalisation_table[year]),0),Hospitalisation_table[[#This Row],[year]])</f>
        <v>2003</v>
      </c>
      <c r="M1164" t="str">
        <f>IF(Hospitalisation_table[[#This Row],[Hospital tier]]="?","tier - 2",Hospitalisation_table[[#This Row],[Hospital tier]])</f>
        <v>tier - 2</v>
      </c>
      <c r="N1164" t="str">
        <f>IF(Hospitalisation_table[[#This Row],[City tier]]="?","tier - 2",Hospitalisation_table[[#This Row],[City tier]])</f>
        <v>tier - 2</v>
      </c>
      <c r="O1164" t="str">
        <f>IF(Hospitalisation_table[[#This Row],[State ID]]="?","Unknown",Hospitalisation_table[[#This Row],[State ID]])</f>
        <v>R1012</v>
      </c>
      <c r="P1164" s="20" t="str">
        <f>_xlfn.CONCAT(Hospitalisation_table[[#This Row],[date]],"-",Hospitalisation_table[[#This Row],[Month_Updated]],"-",Hospitalisation_table[[#This Row],[Year_Update]])</f>
        <v>17-Jul-2003</v>
      </c>
      <c r="Q1164">
        <f>DATEDIF(Hospitalisation_table[[#This Row],[Date of Birth]],"8-Jun-2023","Y")</f>
        <v>19</v>
      </c>
    </row>
    <row r="1165" spans="1:17" x14ac:dyDescent="0.3">
      <c r="A1165" t="s">
        <v>313</v>
      </c>
      <c r="B1165" t="str">
        <f>IF(Hospitalisation_table[[#This Row],[Customer ID]]="?","UnKnown",Hospitalisation_table[[#This Row],[Customer ID]])</f>
        <v>Id2054</v>
      </c>
      <c r="C1165">
        <v>2003</v>
      </c>
      <c r="D1165" t="s">
        <v>15</v>
      </c>
      <c r="E1165">
        <v>21</v>
      </c>
      <c r="F1165">
        <v>1</v>
      </c>
      <c r="G1165" s="24">
        <v>2709.24</v>
      </c>
      <c r="H1165" t="s">
        <v>11</v>
      </c>
      <c r="I1165" t="s">
        <v>11</v>
      </c>
      <c r="J1165" t="s">
        <v>23</v>
      </c>
      <c r="K1165" t="str">
        <f>IF(Hospitalisation_table[[#This Row],[month]]="?","Sep",Hospitalisation_table[[#This Row],[month]])</f>
        <v>Nov</v>
      </c>
      <c r="L1165">
        <f>IF(Hospitalisation_table[[#This Row],[year]] = "?",ROUNDUP(AVERAGE(Hospitalisation_table[year]),0),Hospitalisation_table[[#This Row],[year]])</f>
        <v>2003</v>
      </c>
      <c r="M1165" t="str">
        <f>IF(Hospitalisation_table[[#This Row],[Hospital tier]]="?","tier - 2",Hospitalisation_table[[#This Row],[Hospital tier]])</f>
        <v>tier - 2</v>
      </c>
      <c r="N1165" t="str">
        <f>IF(Hospitalisation_table[[#This Row],[City tier]]="?","tier - 2",Hospitalisation_table[[#This Row],[City tier]])</f>
        <v>tier - 2</v>
      </c>
      <c r="O1165" t="str">
        <f>IF(Hospitalisation_table[[#This Row],[State ID]]="?","Unknown",Hospitalisation_table[[#This Row],[State ID]])</f>
        <v>R1012</v>
      </c>
      <c r="P1165" s="20" t="str">
        <f>_xlfn.CONCAT(Hospitalisation_table[[#This Row],[date]],"-",Hospitalisation_table[[#This Row],[Month_Updated]],"-",Hospitalisation_table[[#This Row],[Year_Update]])</f>
        <v>21-Nov-2003</v>
      </c>
      <c r="Q1165">
        <f>DATEDIF(Hospitalisation_table[[#This Row],[Date of Birth]],"8-Jun-2023","Y")</f>
        <v>19</v>
      </c>
    </row>
    <row r="1166" spans="1:17" x14ac:dyDescent="0.3">
      <c r="A1166" t="s">
        <v>314</v>
      </c>
      <c r="B1166" t="str">
        <f>IF(Hospitalisation_table[[#This Row],[Customer ID]]="?","UnKnown",Hospitalisation_table[[#This Row],[Customer ID]])</f>
        <v>Id2053</v>
      </c>
      <c r="C1166">
        <v>2003</v>
      </c>
      <c r="D1166" t="s">
        <v>30</v>
      </c>
      <c r="E1166">
        <v>1</v>
      </c>
      <c r="F1166">
        <v>1</v>
      </c>
      <c r="G1166" s="24">
        <v>2710.83</v>
      </c>
      <c r="H1166" t="s">
        <v>11</v>
      </c>
      <c r="I1166" t="s">
        <v>12</v>
      </c>
      <c r="J1166" t="s">
        <v>23</v>
      </c>
      <c r="K1166" t="str">
        <f>IF(Hospitalisation_table[[#This Row],[month]]="?","Sep",Hospitalisation_table[[#This Row],[month]])</f>
        <v>Dec</v>
      </c>
      <c r="L1166">
        <f>IF(Hospitalisation_table[[#This Row],[year]] = "?",ROUNDUP(AVERAGE(Hospitalisation_table[year]),0),Hospitalisation_table[[#This Row],[year]])</f>
        <v>2003</v>
      </c>
      <c r="M1166" t="str">
        <f>IF(Hospitalisation_table[[#This Row],[Hospital tier]]="?","tier - 2",Hospitalisation_table[[#This Row],[Hospital tier]])</f>
        <v>tier - 2</v>
      </c>
      <c r="N1166" t="str">
        <f>IF(Hospitalisation_table[[#This Row],[City tier]]="?","tier - 2",Hospitalisation_table[[#This Row],[City tier]])</f>
        <v>tier - 3</v>
      </c>
      <c r="O1166" t="str">
        <f>IF(Hospitalisation_table[[#This Row],[State ID]]="?","Unknown",Hospitalisation_table[[#This Row],[State ID]])</f>
        <v>R1012</v>
      </c>
      <c r="P1166" s="20" t="str">
        <f>_xlfn.CONCAT(Hospitalisation_table[[#This Row],[date]],"-",Hospitalisation_table[[#This Row],[Month_Updated]],"-",Hospitalisation_table[[#This Row],[Year_Update]])</f>
        <v>1-Dec-2003</v>
      </c>
      <c r="Q1166">
        <f>DATEDIF(Hospitalisation_table[[#This Row],[Date of Birth]],"8-Jun-2023","Y")</f>
        <v>19</v>
      </c>
    </row>
    <row r="1167" spans="1:17" x14ac:dyDescent="0.3">
      <c r="A1167" t="s">
        <v>315</v>
      </c>
      <c r="B1167" t="str">
        <f>IF(Hospitalisation_table[[#This Row],[Customer ID]]="?","UnKnown",Hospitalisation_table[[#This Row],[Customer ID]])</f>
        <v>Id2052</v>
      </c>
      <c r="C1167">
        <v>2003</v>
      </c>
      <c r="D1167" t="s">
        <v>35</v>
      </c>
      <c r="E1167">
        <v>6</v>
      </c>
      <c r="F1167">
        <v>1</v>
      </c>
      <c r="G1167" s="24">
        <v>2719.28</v>
      </c>
      <c r="H1167" t="s">
        <v>11</v>
      </c>
      <c r="I1167" t="s">
        <v>11</v>
      </c>
      <c r="J1167" t="s">
        <v>23</v>
      </c>
      <c r="K1167" t="str">
        <f>IF(Hospitalisation_table[[#This Row],[month]]="?","Sep",Hospitalisation_table[[#This Row],[month]])</f>
        <v>Aug</v>
      </c>
      <c r="L1167">
        <f>IF(Hospitalisation_table[[#This Row],[year]] = "?",ROUNDUP(AVERAGE(Hospitalisation_table[year]),0),Hospitalisation_table[[#This Row],[year]])</f>
        <v>2003</v>
      </c>
      <c r="M1167" t="str">
        <f>IF(Hospitalisation_table[[#This Row],[Hospital tier]]="?","tier - 2",Hospitalisation_table[[#This Row],[Hospital tier]])</f>
        <v>tier - 2</v>
      </c>
      <c r="N1167" t="str">
        <f>IF(Hospitalisation_table[[#This Row],[City tier]]="?","tier - 2",Hospitalisation_table[[#This Row],[City tier]])</f>
        <v>tier - 2</v>
      </c>
      <c r="O1167" t="str">
        <f>IF(Hospitalisation_table[[#This Row],[State ID]]="?","Unknown",Hospitalisation_table[[#This Row],[State ID]])</f>
        <v>R1012</v>
      </c>
      <c r="P1167" s="20" t="str">
        <f>_xlfn.CONCAT(Hospitalisation_table[[#This Row],[date]],"-",Hospitalisation_table[[#This Row],[Month_Updated]],"-",Hospitalisation_table[[#This Row],[Year_Update]])</f>
        <v>6-Aug-2003</v>
      </c>
      <c r="Q1167">
        <f>DATEDIF(Hospitalisation_table[[#This Row],[Date of Birth]],"8-Jun-2023","Y")</f>
        <v>19</v>
      </c>
    </row>
    <row r="1168" spans="1:17" x14ac:dyDescent="0.3">
      <c r="A1168" t="s">
        <v>316</v>
      </c>
      <c r="B1168" t="str">
        <f>IF(Hospitalisation_table[[#This Row],[Customer ID]]="?","UnKnown",Hospitalisation_table[[#This Row],[Customer ID]])</f>
        <v>Id2051</v>
      </c>
      <c r="C1168">
        <v>1997</v>
      </c>
      <c r="D1168" t="s">
        <v>37</v>
      </c>
      <c r="E1168">
        <v>30</v>
      </c>
      <c r="F1168">
        <v>0</v>
      </c>
      <c r="G1168" s="24">
        <v>2721.32</v>
      </c>
      <c r="H1168" t="s">
        <v>16</v>
      </c>
      <c r="I1168" t="s">
        <v>12</v>
      </c>
      <c r="J1168" t="s">
        <v>276</v>
      </c>
      <c r="K1168" t="str">
        <f>IF(Hospitalisation_table[[#This Row],[month]]="?","Sep",Hospitalisation_table[[#This Row],[month]])</f>
        <v>Oct</v>
      </c>
      <c r="L1168">
        <f>IF(Hospitalisation_table[[#This Row],[year]] = "?",ROUNDUP(AVERAGE(Hospitalisation_table[year]),0),Hospitalisation_table[[#This Row],[year]])</f>
        <v>1997</v>
      </c>
      <c r="M1168" t="str">
        <f>IF(Hospitalisation_table[[#This Row],[Hospital tier]]="?","tier - 2",Hospitalisation_table[[#This Row],[Hospital tier]])</f>
        <v>tier - 1</v>
      </c>
      <c r="N1168" t="str">
        <f>IF(Hospitalisation_table[[#This Row],[City tier]]="?","tier - 2",Hospitalisation_table[[#This Row],[City tier]])</f>
        <v>tier - 3</v>
      </c>
      <c r="O1168" t="str">
        <f>IF(Hospitalisation_table[[#This Row],[State ID]]="?","Unknown",Hospitalisation_table[[#This Row],[State ID]])</f>
        <v>R1014</v>
      </c>
      <c r="P1168" s="20" t="str">
        <f>_xlfn.CONCAT(Hospitalisation_table[[#This Row],[date]],"-",Hospitalisation_table[[#This Row],[Month_Updated]],"-",Hospitalisation_table[[#This Row],[Year_Update]])</f>
        <v>30-Oct-1997</v>
      </c>
      <c r="Q1168">
        <f>DATEDIF(Hospitalisation_table[[#This Row],[Date of Birth]],"8-Jun-2023","Y")</f>
        <v>25</v>
      </c>
    </row>
    <row r="1169" spans="1:17" x14ac:dyDescent="0.3">
      <c r="A1169" t="s">
        <v>317</v>
      </c>
      <c r="B1169" t="str">
        <f>IF(Hospitalisation_table[[#This Row],[Customer ID]]="?","UnKnown",Hospitalisation_table[[#This Row],[Customer ID]])</f>
        <v>Id2050</v>
      </c>
      <c r="C1169">
        <v>1988</v>
      </c>
      <c r="D1169" t="s">
        <v>35</v>
      </c>
      <c r="E1169">
        <v>20</v>
      </c>
      <c r="F1169">
        <v>3</v>
      </c>
      <c r="G1169" s="24">
        <v>2726.06</v>
      </c>
      <c r="H1169" t="s">
        <v>11</v>
      </c>
      <c r="I1169" t="s">
        <v>11</v>
      </c>
      <c r="J1169" t="s">
        <v>13</v>
      </c>
      <c r="K1169" t="str">
        <f>IF(Hospitalisation_table[[#This Row],[month]]="?","Sep",Hospitalisation_table[[#This Row],[month]])</f>
        <v>Aug</v>
      </c>
      <c r="L1169">
        <f>IF(Hospitalisation_table[[#This Row],[year]] = "?",ROUNDUP(AVERAGE(Hospitalisation_table[year]),0),Hospitalisation_table[[#This Row],[year]])</f>
        <v>1988</v>
      </c>
      <c r="M1169" t="str">
        <f>IF(Hospitalisation_table[[#This Row],[Hospital tier]]="?","tier - 2",Hospitalisation_table[[#This Row],[Hospital tier]])</f>
        <v>tier - 2</v>
      </c>
      <c r="N1169" t="str">
        <f>IF(Hospitalisation_table[[#This Row],[City tier]]="?","tier - 2",Hospitalisation_table[[#This Row],[City tier]])</f>
        <v>tier - 2</v>
      </c>
      <c r="O1169" t="str">
        <f>IF(Hospitalisation_table[[#This Row],[State ID]]="?","Unknown",Hospitalisation_table[[#This Row],[State ID]])</f>
        <v>R1013</v>
      </c>
      <c r="P1169" s="20" t="str">
        <f>_xlfn.CONCAT(Hospitalisation_table[[#This Row],[date]],"-",Hospitalisation_table[[#This Row],[Month_Updated]],"-",Hospitalisation_table[[#This Row],[Year_Update]])</f>
        <v>20-Aug-1988</v>
      </c>
      <c r="Q1169">
        <f>DATEDIF(Hospitalisation_table[[#This Row],[Date of Birth]],"8-Jun-2023","Y")</f>
        <v>34</v>
      </c>
    </row>
    <row r="1170" spans="1:17" x14ac:dyDescent="0.3">
      <c r="A1170" t="s">
        <v>2168</v>
      </c>
      <c r="B1170" t="str">
        <f>IF(Hospitalisation_table[[#This Row],[Customer ID]]="?","UnKnown",Hospitalisation_table[[#This Row],[Customer ID]])</f>
        <v>Id205</v>
      </c>
      <c r="C1170">
        <v>1981</v>
      </c>
      <c r="D1170" t="s">
        <v>15</v>
      </c>
      <c r="E1170">
        <v>22</v>
      </c>
      <c r="F1170">
        <v>1</v>
      </c>
      <c r="G1170" s="24">
        <v>35952.65</v>
      </c>
      <c r="H1170" t="s">
        <v>16</v>
      </c>
      <c r="I1170" t="s">
        <v>12</v>
      </c>
      <c r="J1170" t="s">
        <v>42</v>
      </c>
      <c r="K1170" t="str">
        <f>IF(Hospitalisation_table[[#This Row],[month]]="?","Sep",Hospitalisation_table[[#This Row],[month]])</f>
        <v>Nov</v>
      </c>
      <c r="L1170">
        <f>IF(Hospitalisation_table[[#This Row],[year]] = "?",ROUNDUP(AVERAGE(Hospitalisation_table[year]),0),Hospitalisation_table[[#This Row],[year]])</f>
        <v>1981</v>
      </c>
      <c r="M1170" t="str">
        <f>IF(Hospitalisation_table[[#This Row],[Hospital tier]]="?","tier - 2",Hospitalisation_table[[#This Row],[Hospital tier]])</f>
        <v>tier - 1</v>
      </c>
      <c r="N1170" t="str">
        <f>IF(Hospitalisation_table[[#This Row],[City tier]]="?","tier - 2",Hospitalisation_table[[#This Row],[City tier]])</f>
        <v>tier - 3</v>
      </c>
      <c r="O1170" t="str">
        <f>IF(Hospitalisation_table[[#This Row],[State ID]]="?","Unknown",Hospitalisation_table[[#This Row],[State ID]])</f>
        <v>R1011</v>
      </c>
      <c r="P1170" s="20" t="str">
        <f>_xlfn.CONCAT(Hospitalisation_table[[#This Row],[date]],"-",Hospitalisation_table[[#This Row],[Month_Updated]],"-",Hospitalisation_table[[#This Row],[Year_Update]])</f>
        <v>22-Nov-1981</v>
      </c>
      <c r="Q1170">
        <f>DATEDIF(Hospitalisation_table[[#This Row],[Date of Birth]],"8-Jun-2023","Y")</f>
        <v>41</v>
      </c>
    </row>
    <row r="1171" spans="1:17" x14ac:dyDescent="0.3">
      <c r="A1171" t="s">
        <v>318</v>
      </c>
      <c r="B1171" t="str">
        <f>IF(Hospitalisation_table[[#This Row],[Customer ID]]="?","UnKnown",Hospitalisation_table[[#This Row],[Customer ID]])</f>
        <v>Id2049</v>
      </c>
      <c r="C1171">
        <v>1997</v>
      </c>
      <c r="D1171" t="s">
        <v>37</v>
      </c>
      <c r="E1171">
        <v>6</v>
      </c>
      <c r="F1171">
        <v>0</v>
      </c>
      <c r="G1171" s="24">
        <v>2727.4</v>
      </c>
      <c r="H1171" t="s">
        <v>12</v>
      </c>
      <c r="I1171" t="s">
        <v>12</v>
      </c>
      <c r="J1171" t="s">
        <v>168</v>
      </c>
      <c r="K1171" t="str">
        <f>IF(Hospitalisation_table[[#This Row],[month]]="?","Sep",Hospitalisation_table[[#This Row],[month]])</f>
        <v>Oct</v>
      </c>
      <c r="L1171">
        <f>IF(Hospitalisation_table[[#This Row],[year]] = "?",ROUNDUP(AVERAGE(Hospitalisation_table[year]),0),Hospitalisation_table[[#This Row],[year]])</f>
        <v>1997</v>
      </c>
      <c r="M1171" t="str">
        <f>IF(Hospitalisation_table[[#This Row],[Hospital tier]]="?","tier - 2",Hospitalisation_table[[#This Row],[Hospital tier]])</f>
        <v>tier - 3</v>
      </c>
      <c r="N1171" t="str">
        <f>IF(Hospitalisation_table[[#This Row],[City tier]]="?","tier - 2",Hospitalisation_table[[#This Row],[City tier]])</f>
        <v>tier - 3</v>
      </c>
      <c r="O1171" t="str">
        <f>IF(Hospitalisation_table[[#This Row],[State ID]]="?","Unknown",Hospitalisation_table[[#This Row],[State ID]])</f>
        <v>R1016</v>
      </c>
      <c r="P1171" s="20" t="str">
        <f>_xlfn.CONCAT(Hospitalisation_table[[#This Row],[date]],"-",Hospitalisation_table[[#This Row],[Month_Updated]],"-",Hospitalisation_table[[#This Row],[Year_Update]])</f>
        <v>6-Oct-1997</v>
      </c>
      <c r="Q1171">
        <f>DATEDIF(Hospitalisation_table[[#This Row],[Date of Birth]],"8-Jun-2023","Y")</f>
        <v>25</v>
      </c>
    </row>
    <row r="1172" spans="1:17" x14ac:dyDescent="0.3">
      <c r="A1172" t="s">
        <v>319</v>
      </c>
      <c r="B1172" t="str">
        <f>IF(Hospitalisation_table[[#This Row],[Customer ID]]="?","UnKnown",Hospitalisation_table[[#This Row],[Customer ID]])</f>
        <v>Id2048</v>
      </c>
      <c r="C1172">
        <v>2003</v>
      </c>
      <c r="D1172" t="s">
        <v>30</v>
      </c>
      <c r="E1172">
        <v>3</v>
      </c>
      <c r="F1172">
        <v>1</v>
      </c>
      <c r="G1172" s="24">
        <v>2730.11</v>
      </c>
      <c r="H1172" t="s">
        <v>11</v>
      </c>
      <c r="I1172" t="s">
        <v>12</v>
      </c>
      <c r="J1172" t="s">
        <v>23</v>
      </c>
      <c r="K1172" t="str">
        <f>IF(Hospitalisation_table[[#This Row],[month]]="?","Sep",Hospitalisation_table[[#This Row],[month]])</f>
        <v>Dec</v>
      </c>
      <c r="L1172">
        <f>IF(Hospitalisation_table[[#This Row],[year]] = "?",ROUNDUP(AVERAGE(Hospitalisation_table[year]),0),Hospitalisation_table[[#This Row],[year]])</f>
        <v>2003</v>
      </c>
      <c r="M1172" t="str">
        <f>IF(Hospitalisation_table[[#This Row],[Hospital tier]]="?","tier - 2",Hospitalisation_table[[#This Row],[Hospital tier]])</f>
        <v>tier - 2</v>
      </c>
      <c r="N1172" t="str">
        <f>IF(Hospitalisation_table[[#This Row],[City tier]]="?","tier - 2",Hospitalisation_table[[#This Row],[City tier]])</f>
        <v>tier - 3</v>
      </c>
      <c r="O1172" t="str">
        <f>IF(Hospitalisation_table[[#This Row],[State ID]]="?","Unknown",Hospitalisation_table[[#This Row],[State ID]])</f>
        <v>R1012</v>
      </c>
      <c r="P1172" s="20" t="str">
        <f>_xlfn.CONCAT(Hospitalisation_table[[#This Row],[date]],"-",Hospitalisation_table[[#This Row],[Month_Updated]],"-",Hospitalisation_table[[#This Row],[Year_Update]])</f>
        <v>3-Dec-2003</v>
      </c>
      <c r="Q1172">
        <f>DATEDIF(Hospitalisation_table[[#This Row],[Date of Birth]],"8-Jun-2023","Y")</f>
        <v>19</v>
      </c>
    </row>
    <row r="1173" spans="1:17" x14ac:dyDescent="0.3">
      <c r="A1173" t="s">
        <v>320</v>
      </c>
      <c r="B1173" t="str">
        <f>IF(Hospitalisation_table[[#This Row],[Customer ID]]="?","UnKnown",Hospitalisation_table[[#This Row],[Customer ID]])</f>
        <v>Id2047</v>
      </c>
      <c r="C1173">
        <v>2000</v>
      </c>
      <c r="D1173" t="s">
        <v>30</v>
      </c>
      <c r="E1173">
        <v>17</v>
      </c>
      <c r="F1173">
        <v>0</v>
      </c>
      <c r="G1173" s="24">
        <v>2731.91</v>
      </c>
      <c r="H1173" t="s">
        <v>11</v>
      </c>
      <c r="I1173" t="s">
        <v>12</v>
      </c>
      <c r="J1173" t="s">
        <v>247</v>
      </c>
      <c r="K1173" t="str">
        <f>IF(Hospitalisation_table[[#This Row],[month]]="?","Sep",Hospitalisation_table[[#This Row],[month]])</f>
        <v>Dec</v>
      </c>
      <c r="L1173">
        <f>IF(Hospitalisation_table[[#This Row],[year]] = "?",ROUNDUP(AVERAGE(Hospitalisation_table[year]),0),Hospitalisation_table[[#This Row],[year]])</f>
        <v>2000</v>
      </c>
      <c r="M1173" t="str">
        <f>IF(Hospitalisation_table[[#This Row],[Hospital tier]]="?","tier - 2",Hospitalisation_table[[#This Row],[Hospital tier]])</f>
        <v>tier - 2</v>
      </c>
      <c r="N1173" t="str">
        <f>IF(Hospitalisation_table[[#This Row],[City tier]]="?","tier - 2",Hospitalisation_table[[#This Row],[City tier]])</f>
        <v>tier - 3</v>
      </c>
      <c r="O1173" t="str">
        <f>IF(Hospitalisation_table[[#This Row],[State ID]]="?","Unknown",Hospitalisation_table[[#This Row],[State ID]])</f>
        <v>R1024</v>
      </c>
      <c r="P1173" s="20" t="str">
        <f>_xlfn.CONCAT(Hospitalisation_table[[#This Row],[date]],"-",Hospitalisation_table[[#This Row],[Month_Updated]],"-",Hospitalisation_table[[#This Row],[Year_Update]])</f>
        <v>17-Dec-2000</v>
      </c>
      <c r="Q1173">
        <f>DATEDIF(Hospitalisation_table[[#This Row],[Date of Birth]],"8-Jun-2023","Y")</f>
        <v>22</v>
      </c>
    </row>
    <row r="1174" spans="1:17" x14ac:dyDescent="0.3">
      <c r="A1174" t="s">
        <v>321</v>
      </c>
      <c r="B1174" t="str">
        <f>IF(Hospitalisation_table[[#This Row],[Customer ID]]="?","UnKnown",Hospitalisation_table[[#This Row],[Customer ID]])</f>
        <v>Id2046</v>
      </c>
      <c r="C1174">
        <v>2000</v>
      </c>
      <c r="D1174" t="s">
        <v>37</v>
      </c>
      <c r="E1174">
        <v>3</v>
      </c>
      <c r="F1174">
        <v>0</v>
      </c>
      <c r="G1174" s="24">
        <v>2741.95</v>
      </c>
      <c r="H1174" t="s">
        <v>11</v>
      </c>
      <c r="I1174" t="s">
        <v>12</v>
      </c>
      <c r="J1174" t="s">
        <v>247</v>
      </c>
      <c r="K1174" t="str">
        <f>IF(Hospitalisation_table[[#This Row],[month]]="?","Sep",Hospitalisation_table[[#This Row],[month]])</f>
        <v>Oct</v>
      </c>
      <c r="L1174">
        <f>IF(Hospitalisation_table[[#This Row],[year]] = "?",ROUNDUP(AVERAGE(Hospitalisation_table[year]),0),Hospitalisation_table[[#This Row],[year]])</f>
        <v>2000</v>
      </c>
      <c r="M1174" t="str">
        <f>IF(Hospitalisation_table[[#This Row],[Hospital tier]]="?","tier - 2",Hospitalisation_table[[#This Row],[Hospital tier]])</f>
        <v>tier - 2</v>
      </c>
      <c r="N1174" t="str">
        <f>IF(Hospitalisation_table[[#This Row],[City tier]]="?","tier - 2",Hospitalisation_table[[#This Row],[City tier]])</f>
        <v>tier - 3</v>
      </c>
      <c r="O1174" t="str">
        <f>IF(Hospitalisation_table[[#This Row],[State ID]]="?","Unknown",Hospitalisation_table[[#This Row],[State ID]])</f>
        <v>R1024</v>
      </c>
      <c r="P1174" s="20" t="str">
        <f>_xlfn.CONCAT(Hospitalisation_table[[#This Row],[date]],"-",Hospitalisation_table[[#This Row],[Month_Updated]],"-",Hospitalisation_table[[#This Row],[Year_Update]])</f>
        <v>3-Oct-2000</v>
      </c>
      <c r="Q1174">
        <f>DATEDIF(Hospitalisation_table[[#This Row],[Date of Birth]],"8-Jun-2023","Y")</f>
        <v>22</v>
      </c>
    </row>
    <row r="1175" spans="1:17" x14ac:dyDescent="0.3">
      <c r="A1175" t="s">
        <v>322</v>
      </c>
      <c r="B1175" t="str">
        <f>IF(Hospitalisation_table[[#This Row],[Customer ID]]="?","UnKnown",Hospitalisation_table[[#This Row],[Customer ID]])</f>
        <v>Id2045</v>
      </c>
      <c r="C1175">
        <v>2000</v>
      </c>
      <c r="D1175" t="s">
        <v>37</v>
      </c>
      <c r="E1175">
        <v>11</v>
      </c>
      <c r="F1175">
        <v>0</v>
      </c>
      <c r="G1175" s="24">
        <v>2755.02</v>
      </c>
      <c r="H1175" t="s">
        <v>11</v>
      </c>
      <c r="I1175" t="s">
        <v>16</v>
      </c>
      <c r="J1175" t="s">
        <v>247</v>
      </c>
      <c r="K1175" t="str">
        <f>IF(Hospitalisation_table[[#This Row],[month]]="?","Sep",Hospitalisation_table[[#This Row],[month]])</f>
        <v>Oct</v>
      </c>
      <c r="L1175">
        <f>IF(Hospitalisation_table[[#This Row],[year]] = "?",ROUNDUP(AVERAGE(Hospitalisation_table[year]),0),Hospitalisation_table[[#This Row],[year]])</f>
        <v>2000</v>
      </c>
      <c r="M1175" t="str">
        <f>IF(Hospitalisation_table[[#This Row],[Hospital tier]]="?","tier - 2",Hospitalisation_table[[#This Row],[Hospital tier]])</f>
        <v>tier - 2</v>
      </c>
      <c r="N1175" t="str">
        <f>IF(Hospitalisation_table[[#This Row],[City tier]]="?","tier - 2",Hospitalisation_table[[#This Row],[City tier]])</f>
        <v>tier - 1</v>
      </c>
      <c r="O1175" t="str">
        <f>IF(Hospitalisation_table[[#This Row],[State ID]]="?","Unknown",Hospitalisation_table[[#This Row],[State ID]])</f>
        <v>R1024</v>
      </c>
      <c r="P1175" s="20" t="str">
        <f>_xlfn.CONCAT(Hospitalisation_table[[#This Row],[date]],"-",Hospitalisation_table[[#This Row],[Month_Updated]],"-",Hospitalisation_table[[#This Row],[Year_Update]])</f>
        <v>11-Oct-2000</v>
      </c>
      <c r="Q1175">
        <f>DATEDIF(Hospitalisation_table[[#This Row],[Date of Birth]],"8-Jun-2023","Y")</f>
        <v>22</v>
      </c>
    </row>
    <row r="1176" spans="1:17" x14ac:dyDescent="0.3">
      <c r="A1176" t="s">
        <v>323</v>
      </c>
      <c r="B1176" t="str">
        <f>IF(Hospitalisation_table[[#This Row],[Customer ID]]="?","UnKnown",Hospitalisation_table[[#This Row],[Customer ID]])</f>
        <v>Id2044</v>
      </c>
      <c r="C1176">
        <v>1997</v>
      </c>
      <c r="D1176" t="s">
        <v>35</v>
      </c>
      <c r="E1176">
        <v>10</v>
      </c>
      <c r="F1176">
        <v>0</v>
      </c>
      <c r="G1176" s="24">
        <v>2758.99</v>
      </c>
      <c r="H1176" t="s">
        <v>11</v>
      </c>
      <c r="I1176" t="s">
        <v>16</v>
      </c>
      <c r="J1176" t="s">
        <v>23</v>
      </c>
      <c r="K1176" t="str">
        <f>IF(Hospitalisation_table[[#This Row],[month]]="?","Sep",Hospitalisation_table[[#This Row],[month]])</f>
        <v>Aug</v>
      </c>
      <c r="L1176">
        <f>IF(Hospitalisation_table[[#This Row],[year]] = "?",ROUNDUP(AVERAGE(Hospitalisation_table[year]),0),Hospitalisation_table[[#This Row],[year]])</f>
        <v>1997</v>
      </c>
      <c r="M1176" t="str">
        <f>IF(Hospitalisation_table[[#This Row],[Hospital tier]]="?","tier - 2",Hospitalisation_table[[#This Row],[Hospital tier]])</f>
        <v>tier - 2</v>
      </c>
      <c r="N1176" t="str">
        <f>IF(Hospitalisation_table[[#This Row],[City tier]]="?","tier - 2",Hospitalisation_table[[#This Row],[City tier]])</f>
        <v>tier - 1</v>
      </c>
      <c r="O1176" t="str">
        <f>IF(Hospitalisation_table[[#This Row],[State ID]]="?","Unknown",Hospitalisation_table[[#This Row],[State ID]])</f>
        <v>R1012</v>
      </c>
      <c r="P1176" s="20" t="str">
        <f>_xlfn.CONCAT(Hospitalisation_table[[#This Row],[date]],"-",Hospitalisation_table[[#This Row],[Month_Updated]],"-",Hospitalisation_table[[#This Row],[Year_Update]])</f>
        <v>10-Aug-1997</v>
      </c>
      <c r="Q1176">
        <f>DATEDIF(Hospitalisation_table[[#This Row],[Date of Birth]],"8-Jun-2023","Y")</f>
        <v>25</v>
      </c>
    </row>
    <row r="1177" spans="1:17" x14ac:dyDescent="0.3">
      <c r="A1177" t="s">
        <v>324</v>
      </c>
      <c r="B1177" t="str">
        <f>IF(Hospitalisation_table[[#This Row],[Customer ID]]="?","UnKnown",Hospitalisation_table[[#This Row],[Customer ID]])</f>
        <v>Id2043</v>
      </c>
      <c r="C1177">
        <v>2004</v>
      </c>
      <c r="D1177" t="s">
        <v>15</v>
      </c>
      <c r="E1177">
        <v>14</v>
      </c>
      <c r="F1177">
        <v>0</v>
      </c>
      <c r="G1177" s="24">
        <v>2773.46</v>
      </c>
      <c r="H1177" t="s">
        <v>11</v>
      </c>
      <c r="I1177" t="s">
        <v>16</v>
      </c>
      <c r="J1177" t="s">
        <v>300</v>
      </c>
      <c r="K1177" t="str">
        <f>IF(Hospitalisation_table[[#This Row],[month]]="?","Sep",Hospitalisation_table[[#This Row],[month]])</f>
        <v>Nov</v>
      </c>
      <c r="L1177">
        <f>IF(Hospitalisation_table[[#This Row],[year]] = "?",ROUNDUP(AVERAGE(Hospitalisation_table[year]),0),Hospitalisation_table[[#This Row],[year]])</f>
        <v>2004</v>
      </c>
      <c r="M1177" t="str">
        <f>IF(Hospitalisation_table[[#This Row],[Hospital tier]]="?","tier - 2",Hospitalisation_table[[#This Row],[Hospital tier]])</f>
        <v>tier - 2</v>
      </c>
      <c r="N1177" t="str">
        <f>IF(Hospitalisation_table[[#This Row],[City tier]]="?","tier - 2",Hospitalisation_table[[#This Row],[City tier]])</f>
        <v>tier - 1</v>
      </c>
      <c r="O1177" t="str">
        <f>IF(Hospitalisation_table[[#This Row],[State ID]]="?","Unknown",Hospitalisation_table[[#This Row],[State ID]])</f>
        <v>R1021</v>
      </c>
      <c r="P1177" s="20" t="str">
        <f>_xlfn.CONCAT(Hospitalisation_table[[#This Row],[date]],"-",Hospitalisation_table[[#This Row],[Month_Updated]],"-",Hospitalisation_table[[#This Row],[Year_Update]])</f>
        <v>14-Nov-2004</v>
      </c>
      <c r="Q1177">
        <f>DATEDIF(Hospitalisation_table[[#This Row],[Date of Birth]],"8-Jun-2023","Y")</f>
        <v>18</v>
      </c>
    </row>
    <row r="1178" spans="1:17" x14ac:dyDescent="0.3">
      <c r="A1178" t="s">
        <v>325</v>
      </c>
      <c r="B1178" t="str">
        <f>IF(Hospitalisation_table[[#This Row],[Customer ID]]="?","UnKnown",Hospitalisation_table[[#This Row],[Customer ID]])</f>
        <v>Id2042</v>
      </c>
      <c r="C1178">
        <v>1999</v>
      </c>
      <c r="D1178" t="s">
        <v>35</v>
      </c>
      <c r="E1178">
        <v>29</v>
      </c>
      <c r="F1178">
        <v>1</v>
      </c>
      <c r="G1178" s="24">
        <v>2775.19</v>
      </c>
      <c r="H1178" t="s">
        <v>11</v>
      </c>
      <c r="I1178" t="s">
        <v>16</v>
      </c>
      <c r="J1178" t="s">
        <v>23</v>
      </c>
      <c r="K1178" t="str">
        <f>IF(Hospitalisation_table[[#This Row],[month]]="?","Sep",Hospitalisation_table[[#This Row],[month]])</f>
        <v>Aug</v>
      </c>
      <c r="L1178">
        <f>IF(Hospitalisation_table[[#This Row],[year]] = "?",ROUNDUP(AVERAGE(Hospitalisation_table[year]),0),Hospitalisation_table[[#This Row],[year]])</f>
        <v>1999</v>
      </c>
      <c r="M1178" t="str">
        <f>IF(Hospitalisation_table[[#This Row],[Hospital tier]]="?","tier - 2",Hospitalisation_table[[#This Row],[Hospital tier]])</f>
        <v>tier - 2</v>
      </c>
      <c r="N1178" t="str">
        <f>IF(Hospitalisation_table[[#This Row],[City tier]]="?","tier - 2",Hospitalisation_table[[#This Row],[City tier]])</f>
        <v>tier - 1</v>
      </c>
      <c r="O1178" t="str">
        <f>IF(Hospitalisation_table[[#This Row],[State ID]]="?","Unknown",Hospitalisation_table[[#This Row],[State ID]])</f>
        <v>R1012</v>
      </c>
      <c r="P1178" s="20" t="str">
        <f>_xlfn.CONCAT(Hospitalisation_table[[#This Row],[date]],"-",Hospitalisation_table[[#This Row],[Month_Updated]],"-",Hospitalisation_table[[#This Row],[Year_Update]])</f>
        <v>29-Aug-1999</v>
      </c>
      <c r="Q1178">
        <f>DATEDIF(Hospitalisation_table[[#This Row],[Date of Birth]],"8-Jun-2023","Y")</f>
        <v>23</v>
      </c>
    </row>
    <row r="1179" spans="1:17" x14ac:dyDescent="0.3">
      <c r="A1179" t="s">
        <v>326</v>
      </c>
      <c r="B1179" t="str">
        <f>IF(Hospitalisation_table[[#This Row],[Customer ID]]="?","UnKnown",Hospitalisation_table[[#This Row],[Customer ID]])</f>
        <v>Id2041</v>
      </c>
      <c r="C1179">
        <v>1999</v>
      </c>
      <c r="D1179" t="s">
        <v>30</v>
      </c>
      <c r="E1179">
        <v>24</v>
      </c>
      <c r="F1179">
        <v>1</v>
      </c>
      <c r="G1179" s="24">
        <v>2789.06</v>
      </c>
      <c r="H1179" t="s">
        <v>11</v>
      </c>
      <c r="I1179" t="s">
        <v>12</v>
      </c>
      <c r="J1179" t="s">
        <v>23</v>
      </c>
      <c r="K1179" t="str">
        <f>IF(Hospitalisation_table[[#This Row],[month]]="?","Sep",Hospitalisation_table[[#This Row],[month]])</f>
        <v>Dec</v>
      </c>
      <c r="L1179">
        <f>IF(Hospitalisation_table[[#This Row],[year]] = "?",ROUNDUP(AVERAGE(Hospitalisation_table[year]),0),Hospitalisation_table[[#This Row],[year]])</f>
        <v>1999</v>
      </c>
      <c r="M1179" t="str">
        <f>IF(Hospitalisation_table[[#This Row],[Hospital tier]]="?","tier - 2",Hospitalisation_table[[#This Row],[Hospital tier]])</f>
        <v>tier - 2</v>
      </c>
      <c r="N1179" t="str">
        <f>IF(Hospitalisation_table[[#This Row],[City tier]]="?","tier - 2",Hospitalisation_table[[#This Row],[City tier]])</f>
        <v>tier - 3</v>
      </c>
      <c r="O1179" t="str">
        <f>IF(Hospitalisation_table[[#This Row],[State ID]]="?","Unknown",Hospitalisation_table[[#This Row],[State ID]])</f>
        <v>R1012</v>
      </c>
      <c r="P1179" s="20" t="str">
        <f>_xlfn.CONCAT(Hospitalisation_table[[#This Row],[date]],"-",Hospitalisation_table[[#This Row],[Month_Updated]],"-",Hospitalisation_table[[#This Row],[Year_Update]])</f>
        <v>24-Dec-1999</v>
      </c>
      <c r="Q1179">
        <f>DATEDIF(Hospitalisation_table[[#This Row],[Date of Birth]],"8-Jun-2023","Y")</f>
        <v>23</v>
      </c>
    </row>
    <row r="1180" spans="1:17" x14ac:dyDescent="0.3">
      <c r="A1180" t="s">
        <v>327</v>
      </c>
      <c r="B1180" t="str">
        <f>IF(Hospitalisation_table[[#This Row],[Customer ID]]="?","UnKnown",Hospitalisation_table[[#This Row],[Customer ID]])</f>
        <v>Id2040</v>
      </c>
      <c r="C1180">
        <v>2004</v>
      </c>
      <c r="D1180" t="s">
        <v>35</v>
      </c>
      <c r="E1180">
        <v>4</v>
      </c>
      <c r="F1180">
        <v>2</v>
      </c>
      <c r="G1180" s="24">
        <v>2801.26</v>
      </c>
      <c r="H1180" t="s">
        <v>11</v>
      </c>
      <c r="I1180" t="s">
        <v>12</v>
      </c>
      <c r="J1180" t="s">
        <v>13</v>
      </c>
      <c r="K1180" t="str">
        <f>IF(Hospitalisation_table[[#This Row],[month]]="?","Sep",Hospitalisation_table[[#This Row],[month]])</f>
        <v>Aug</v>
      </c>
      <c r="L1180">
        <f>IF(Hospitalisation_table[[#This Row],[year]] = "?",ROUNDUP(AVERAGE(Hospitalisation_table[year]),0),Hospitalisation_table[[#This Row],[year]])</f>
        <v>2004</v>
      </c>
      <c r="M1180" t="str">
        <f>IF(Hospitalisation_table[[#This Row],[Hospital tier]]="?","tier - 2",Hospitalisation_table[[#This Row],[Hospital tier]])</f>
        <v>tier - 2</v>
      </c>
      <c r="N1180" t="str">
        <f>IF(Hospitalisation_table[[#This Row],[City tier]]="?","tier - 2",Hospitalisation_table[[#This Row],[City tier]])</f>
        <v>tier - 3</v>
      </c>
      <c r="O1180" t="str">
        <f>IF(Hospitalisation_table[[#This Row],[State ID]]="?","Unknown",Hospitalisation_table[[#This Row],[State ID]])</f>
        <v>R1013</v>
      </c>
      <c r="P1180" s="20" t="str">
        <f>_xlfn.CONCAT(Hospitalisation_table[[#This Row],[date]],"-",Hospitalisation_table[[#This Row],[Month_Updated]],"-",Hospitalisation_table[[#This Row],[Year_Update]])</f>
        <v>4-Aug-2004</v>
      </c>
      <c r="Q1180">
        <f>DATEDIF(Hospitalisation_table[[#This Row],[Date of Birth]],"8-Jun-2023","Y")</f>
        <v>18</v>
      </c>
    </row>
    <row r="1181" spans="1:17" x14ac:dyDescent="0.3">
      <c r="A1181" t="s">
        <v>2169</v>
      </c>
      <c r="B1181" t="str">
        <f>IF(Hospitalisation_table[[#This Row],[Customer ID]]="?","UnKnown",Hospitalisation_table[[#This Row],[Customer ID]])</f>
        <v>Id204</v>
      </c>
      <c r="C1181">
        <v>1999</v>
      </c>
      <c r="D1181" t="s">
        <v>20</v>
      </c>
      <c r="E1181">
        <v>4</v>
      </c>
      <c r="F1181">
        <v>2</v>
      </c>
      <c r="G1181" s="24">
        <v>36021.01</v>
      </c>
      <c r="H1181" t="s">
        <v>11</v>
      </c>
      <c r="I1181" t="s">
        <v>12</v>
      </c>
      <c r="J1181" t="s">
        <v>13</v>
      </c>
      <c r="K1181" t="str">
        <f>IF(Hospitalisation_table[[#This Row],[month]]="?","Sep",Hospitalisation_table[[#This Row],[month]])</f>
        <v>Sep</v>
      </c>
      <c r="L1181">
        <f>IF(Hospitalisation_table[[#This Row],[year]] = "?",ROUNDUP(AVERAGE(Hospitalisation_table[year]),0),Hospitalisation_table[[#This Row],[year]])</f>
        <v>1999</v>
      </c>
      <c r="M1181" t="str">
        <f>IF(Hospitalisation_table[[#This Row],[Hospital tier]]="?","tier - 2",Hospitalisation_table[[#This Row],[Hospital tier]])</f>
        <v>tier - 2</v>
      </c>
      <c r="N1181" t="str">
        <f>IF(Hospitalisation_table[[#This Row],[City tier]]="?","tier - 2",Hospitalisation_table[[#This Row],[City tier]])</f>
        <v>tier - 3</v>
      </c>
      <c r="O1181" t="str">
        <f>IF(Hospitalisation_table[[#This Row],[State ID]]="?","Unknown",Hospitalisation_table[[#This Row],[State ID]])</f>
        <v>R1013</v>
      </c>
      <c r="P1181" s="20" t="str">
        <f>_xlfn.CONCAT(Hospitalisation_table[[#This Row],[date]],"-",Hospitalisation_table[[#This Row],[Month_Updated]],"-",Hospitalisation_table[[#This Row],[Year_Update]])</f>
        <v>4-Sep-1999</v>
      </c>
      <c r="Q1181">
        <f>DATEDIF(Hospitalisation_table[[#This Row],[Date of Birth]],"8-Jun-2023","Y")</f>
        <v>23</v>
      </c>
    </row>
    <row r="1182" spans="1:17" x14ac:dyDescent="0.3">
      <c r="A1182" t="s">
        <v>328</v>
      </c>
      <c r="B1182" t="str">
        <f>IF(Hospitalisation_table[[#This Row],[Customer ID]]="?","UnKnown",Hospitalisation_table[[#This Row],[Customer ID]])</f>
        <v>Id2039</v>
      </c>
      <c r="C1182">
        <v>2003</v>
      </c>
      <c r="D1182" t="s">
        <v>20</v>
      </c>
      <c r="E1182">
        <v>23</v>
      </c>
      <c r="F1182">
        <v>2</v>
      </c>
      <c r="G1182" s="24">
        <v>2803.7</v>
      </c>
      <c r="H1182" t="s">
        <v>11</v>
      </c>
      <c r="I1182" t="s">
        <v>16</v>
      </c>
      <c r="J1182" t="s">
        <v>23</v>
      </c>
      <c r="K1182" t="str">
        <f>IF(Hospitalisation_table[[#This Row],[month]]="?","Sep",Hospitalisation_table[[#This Row],[month]])</f>
        <v>Sep</v>
      </c>
      <c r="L1182">
        <f>IF(Hospitalisation_table[[#This Row],[year]] = "?",ROUNDUP(AVERAGE(Hospitalisation_table[year]),0),Hospitalisation_table[[#This Row],[year]])</f>
        <v>2003</v>
      </c>
      <c r="M1182" t="str">
        <f>IF(Hospitalisation_table[[#This Row],[Hospital tier]]="?","tier - 2",Hospitalisation_table[[#This Row],[Hospital tier]])</f>
        <v>tier - 2</v>
      </c>
      <c r="N1182" t="str">
        <f>IF(Hospitalisation_table[[#This Row],[City tier]]="?","tier - 2",Hospitalisation_table[[#This Row],[City tier]])</f>
        <v>tier - 1</v>
      </c>
      <c r="O1182" t="str">
        <f>IF(Hospitalisation_table[[#This Row],[State ID]]="?","Unknown",Hospitalisation_table[[#This Row],[State ID]])</f>
        <v>R1012</v>
      </c>
      <c r="P1182" s="20" t="str">
        <f>_xlfn.CONCAT(Hospitalisation_table[[#This Row],[date]],"-",Hospitalisation_table[[#This Row],[Month_Updated]],"-",Hospitalisation_table[[#This Row],[Year_Update]])</f>
        <v>23-Sep-2003</v>
      </c>
      <c r="Q1182">
        <f>DATEDIF(Hospitalisation_table[[#This Row],[Date of Birth]],"8-Jun-2023","Y")</f>
        <v>19</v>
      </c>
    </row>
    <row r="1183" spans="1:17" x14ac:dyDescent="0.3">
      <c r="A1183" t="s">
        <v>329</v>
      </c>
      <c r="B1183" t="str">
        <f>IF(Hospitalisation_table[[#This Row],[Customer ID]]="?","UnKnown",Hospitalisation_table[[#This Row],[Customer ID]])</f>
        <v>Id2038</v>
      </c>
      <c r="C1183">
        <v>2000</v>
      </c>
      <c r="D1183" t="s">
        <v>37</v>
      </c>
      <c r="E1183">
        <v>1</v>
      </c>
      <c r="F1183">
        <v>0</v>
      </c>
      <c r="G1183" s="24">
        <v>2819.51</v>
      </c>
      <c r="H1183" t="s">
        <v>11</v>
      </c>
      <c r="I1183" t="s">
        <v>12</v>
      </c>
      <c r="J1183" t="s">
        <v>42</v>
      </c>
      <c r="K1183" t="str">
        <f>IF(Hospitalisation_table[[#This Row],[month]]="?","Sep",Hospitalisation_table[[#This Row],[month]])</f>
        <v>Oct</v>
      </c>
      <c r="L1183">
        <f>IF(Hospitalisation_table[[#This Row],[year]] = "?",ROUNDUP(AVERAGE(Hospitalisation_table[year]),0),Hospitalisation_table[[#This Row],[year]])</f>
        <v>2000</v>
      </c>
      <c r="M1183" t="str">
        <f>IF(Hospitalisation_table[[#This Row],[Hospital tier]]="?","tier - 2",Hospitalisation_table[[#This Row],[Hospital tier]])</f>
        <v>tier - 2</v>
      </c>
      <c r="N1183" t="str">
        <f>IF(Hospitalisation_table[[#This Row],[City tier]]="?","tier - 2",Hospitalisation_table[[#This Row],[City tier]])</f>
        <v>tier - 3</v>
      </c>
      <c r="O1183" t="str">
        <f>IF(Hospitalisation_table[[#This Row],[State ID]]="?","Unknown",Hospitalisation_table[[#This Row],[State ID]])</f>
        <v>R1011</v>
      </c>
      <c r="P1183" s="20" t="str">
        <f>_xlfn.CONCAT(Hospitalisation_table[[#This Row],[date]],"-",Hospitalisation_table[[#This Row],[Month_Updated]],"-",Hospitalisation_table[[#This Row],[Year_Update]])</f>
        <v>1-Oct-2000</v>
      </c>
      <c r="Q1183">
        <f>DATEDIF(Hospitalisation_table[[#This Row],[Date of Birth]],"8-Jun-2023","Y")</f>
        <v>22</v>
      </c>
    </row>
    <row r="1184" spans="1:17" x14ac:dyDescent="0.3">
      <c r="A1184" t="s">
        <v>330</v>
      </c>
      <c r="B1184" t="str">
        <f>IF(Hospitalisation_table[[#This Row],[Customer ID]]="?","UnKnown",Hospitalisation_table[[#This Row],[Customer ID]])</f>
        <v>Id2037</v>
      </c>
      <c r="C1184">
        <v>1998</v>
      </c>
      <c r="D1184" t="s">
        <v>15</v>
      </c>
      <c r="E1184">
        <v>15</v>
      </c>
      <c r="F1184">
        <v>0</v>
      </c>
      <c r="G1184" s="24">
        <v>2842.76</v>
      </c>
      <c r="H1184" t="s">
        <v>11</v>
      </c>
      <c r="I1184" t="s">
        <v>12</v>
      </c>
      <c r="J1184" t="s">
        <v>23</v>
      </c>
      <c r="K1184" t="str">
        <f>IF(Hospitalisation_table[[#This Row],[month]]="?","Sep",Hospitalisation_table[[#This Row],[month]])</f>
        <v>Nov</v>
      </c>
      <c r="L1184">
        <f>IF(Hospitalisation_table[[#This Row],[year]] = "?",ROUNDUP(AVERAGE(Hospitalisation_table[year]),0),Hospitalisation_table[[#This Row],[year]])</f>
        <v>1998</v>
      </c>
      <c r="M1184" t="str">
        <f>IF(Hospitalisation_table[[#This Row],[Hospital tier]]="?","tier - 2",Hospitalisation_table[[#This Row],[Hospital tier]])</f>
        <v>tier - 2</v>
      </c>
      <c r="N1184" t="str">
        <f>IF(Hospitalisation_table[[#This Row],[City tier]]="?","tier - 2",Hospitalisation_table[[#This Row],[City tier]])</f>
        <v>tier - 3</v>
      </c>
      <c r="O1184" t="str">
        <f>IF(Hospitalisation_table[[#This Row],[State ID]]="?","Unknown",Hospitalisation_table[[#This Row],[State ID]])</f>
        <v>R1012</v>
      </c>
      <c r="P1184" s="20" t="str">
        <f>_xlfn.CONCAT(Hospitalisation_table[[#This Row],[date]],"-",Hospitalisation_table[[#This Row],[Month_Updated]],"-",Hospitalisation_table[[#This Row],[Year_Update]])</f>
        <v>15-Nov-1998</v>
      </c>
      <c r="Q1184">
        <f>DATEDIF(Hospitalisation_table[[#This Row],[Date of Birth]],"8-Jun-2023","Y")</f>
        <v>24</v>
      </c>
    </row>
    <row r="1185" spans="1:17" x14ac:dyDescent="0.3">
      <c r="A1185" t="s">
        <v>331</v>
      </c>
      <c r="B1185" t="str">
        <f>IF(Hospitalisation_table[[#This Row],[Customer ID]]="?","UnKnown",Hospitalisation_table[[#This Row],[Customer ID]])</f>
        <v>Id2036</v>
      </c>
      <c r="C1185">
        <v>1998</v>
      </c>
      <c r="D1185" t="s">
        <v>18</v>
      </c>
      <c r="E1185">
        <v>17</v>
      </c>
      <c r="F1185">
        <v>0</v>
      </c>
      <c r="G1185" s="24">
        <v>2850.68</v>
      </c>
      <c r="H1185" t="s">
        <v>11</v>
      </c>
      <c r="I1185" t="s">
        <v>12</v>
      </c>
      <c r="J1185" t="s">
        <v>23</v>
      </c>
      <c r="K1185" t="str">
        <f>IF(Hospitalisation_table[[#This Row],[month]]="?","Sep",Hospitalisation_table[[#This Row],[month]])</f>
        <v>Jun</v>
      </c>
      <c r="L1185">
        <f>IF(Hospitalisation_table[[#This Row],[year]] = "?",ROUNDUP(AVERAGE(Hospitalisation_table[year]),0),Hospitalisation_table[[#This Row],[year]])</f>
        <v>1998</v>
      </c>
      <c r="M1185" t="str">
        <f>IF(Hospitalisation_table[[#This Row],[Hospital tier]]="?","tier - 2",Hospitalisation_table[[#This Row],[Hospital tier]])</f>
        <v>tier - 2</v>
      </c>
      <c r="N1185" t="str">
        <f>IF(Hospitalisation_table[[#This Row],[City tier]]="?","tier - 2",Hospitalisation_table[[#This Row],[City tier]])</f>
        <v>tier - 3</v>
      </c>
      <c r="O1185" t="str">
        <f>IF(Hospitalisation_table[[#This Row],[State ID]]="?","Unknown",Hospitalisation_table[[#This Row],[State ID]])</f>
        <v>R1012</v>
      </c>
      <c r="P1185" s="20" t="str">
        <f>_xlfn.CONCAT(Hospitalisation_table[[#This Row],[date]],"-",Hospitalisation_table[[#This Row],[Month_Updated]],"-",Hospitalisation_table[[#This Row],[Year_Update]])</f>
        <v>17-Jun-1998</v>
      </c>
      <c r="Q1185">
        <f>DATEDIF(Hospitalisation_table[[#This Row],[Date of Birth]],"8-Jun-2023","Y")</f>
        <v>24</v>
      </c>
    </row>
    <row r="1186" spans="1:17" x14ac:dyDescent="0.3">
      <c r="A1186" t="s">
        <v>332</v>
      </c>
      <c r="B1186" t="str">
        <f>IF(Hospitalisation_table[[#This Row],[Customer ID]]="?","UnKnown",Hospitalisation_table[[#This Row],[Customer ID]])</f>
        <v>Id2035</v>
      </c>
      <c r="C1186">
        <v>1998</v>
      </c>
      <c r="D1186" t="s">
        <v>20</v>
      </c>
      <c r="E1186">
        <v>4</v>
      </c>
      <c r="F1186">
        <v>0</v>
      </c>
      <c r="G1186" s="24">
        <v>2855.44</v>
      </c>
      <c r="H1186" t="s">
        <v>11</v>
      </c>
      <c r="I1186" t="s">
        <v>12</v>
      </c>
      <c r="J1186" t="s">
        <v>23</v>
      </c>
      <c r="K1186" t="str">
        <f>IF(Hospitalisation_table[[#This Row],[month]]="?","Sep",Hospitalisation_table[[#This Row],[month]])</f>
        <v>Sep</v>
      </c>
      <c r="L1186">
        <f>IF(Hospitalisation_table[[#This Row],[year]] = "?",ROUNDUP(AVERAGE(Hospitalisation_table[year]),0),Hospitalisation_table[[#This Row],[year]])</f>
        <v>1998</v>
      </c>
      <c r="M1186" t="str">
        <f>IF(Hospitalisation_table[[#This Row],[Hospital tier]]="?","tier - 2",Hospitalisation_table[[#This Row],[Hospital tier]])</f>
        <v>tier - 2</v>
      </c>
      <c r="N1186" t="str">
        <f>IF(Hospitalisation_table[[#This Row],[City tier]]="?","tier - 2",Hospitalisation_table[[#This Row],[City tier]])</f>
        <v>tier - 3</v>
      </c>
      <c r="O1186" t="str">
        <f>IF(Hospitalisation_table[[#This Row],[State ID]]="?","Unknown",Hospitalisation_table[[#This Row],[State ID]])</f>
        <v>R1012</v>
      </c>
      <c r="P1186" s="20" t="str">
        <f>_xlfn.CONCAT(Hospitalisation_table[[#This Row],[date]],"-",Hospitalisation_table[[#This Row],[Month_Updated]],"-",Hospitalisation_table[[#This Row],[Year_Update]])</f>
        <v>4-Sep-1998</v>
      </c>
      <c r="Q1186">
        <f>DATEDIF(Hospitalisation_table[[#This Row],[Date of Birth]],"8-Jun-2023","Y")</f>
        <v>24</v>
      </c>
    </row>
    <row r="1187" spans="1:17" x14ac:dyDescent="0.3">
      <c r="A1187" t="s">
        <v>333</v>
      </c>
      <c r="B1187" t="str">
        <f>IF(Hospitalisation_table[[#This Row],[Customer ID]]="?","UnKnown",Hospitalisation_table[[#This Row],[Customer ID]])</f>
        <v>Id2034</v>
      </c>
      <c r="C1187">
        <v>1993</v>
      </c>
      <c r="D1187" t="s">
        <v>15</v>
      </c>
      <c r="E1187">
        <v>1</v>
      </c>
      <c r="F1187">
        <v>0</v>
      </c>
      <c r="G1187" s="24">
        <v>2866.09</v>
      </c>
      <c r="H1187" t="s">
        <v>12</v>
      </c>
      <c r="I1187" t="s">
        <v>12</v>
      </c>
      <c r="J1187" t="s">
        <v>42</v>
      </c>
      <c r="K1187" t="str">
        <f>IF(Hospitalisation_table[[#This Row],[month]]="?","Sep",Hospitalisation_table[[#This Row],[month]])</f>
        <v>Nov</v>
      </c>
      <c r="L1187">
        <f>IF(Hospitalisation_table[[#This Row],[year]] = "?",ROUNDUP(AVERAGE(Hospitalisation_table[year]),0),Hospitalisation_table[[#This Row],[year]])</f>
        <v>1993</v>
      </c>
      <c r="M1187" t="str">
        <f>IF(Hospitalisation_table[[#This Row],[Hospital tier]]="?","tier - 2",Hospitalisation_table[[#This Row],[Hospital tier]])</f>
        <v>tier - 3</v>
      </c>
      <c r="N1187" t="str">
        <f>IF(Hospitalisation_table[[#This Row],[City tier]]="?","tier - 2",Hospitalisation_table[[#This Row],[City tier]])</f>
        <v>tier - 3</v>
      </c>
      <c r="O1187" t="str">
        <f>IF(Hospitalisation_table[[#This Row],[State ID]]="?","Unknown",Hospitalisation_table[[#This Row],[State ID]])</f>
        <v>R1011</v>
      </c>
      <c r="P1187" s="20" t="str">
        <f>_xlfn.CONCAT(Hospitalisation_table[[#This Row],[date]],"-",Hospitalisation_table[[#This Row],[Month_Updated]],"-",Hospitalisation_table[[#This Row],[Year_Update]])</f>
        <v>1-Nov-1993</v>
      </c>
      <c r="Q1187">
        <f>DATEDIF(Hospitalisation_table[[#This Row],[Date of Birth]],"8-Jun-2023","Y")</f>
        <v>29</v>
      </c>
    </row>
    <row r="1188" spans="1:17" x14ac:dyDescent="0.3">
      <c r="A1188" t="s">
        <v>334</v>
      </c>
      <c r="B1188" t="str">
        <f>IF(Hospitalisation_table[[#This Row],[Customer ID]]="?","UnKnown",Hospitalisation_table[[#This Row],[Customer ID]])</f>
        <v>Id2033</v>
      </c>
      <c r="C1188">
        <v>1993</v>
      </c>
      <c r="D1188" t="s">
        <v>35</v>
      </c>
      <c r="E1188">
        <v>12</v>
      </c>
      <c r="F1188">
        <v>0</v>
      </c>
      <c r="G1188" s="24">
        <v>2867.12</v>
      </c>
      <c r="H1188" t="s">
        <v>16</v>
      </c>
      <c r="I1188" t="s">
        <v>12</v>
      </c>
      <c r="J1188" t="s">
        <v>13</v>
      </c>
      <c r="K1188" t="str">
        <f>IF(Hospitalisation_table[[#This Row],[month]]="?","Sep",Hospitalisation_table[[#This Row],[month]])</f>
        <v>Aug</v>
      </c>
      <c r="L1188">
        <f>IF(Hospitalisation_table[[#This Row],[year]] = "?",ROUNDUP(AVERAGE(Hospitalisation_table[year]),0),Hospitalisation_table[[#This Row],[year]])</f>
        <v>1993</v>
      </c>
      <c r="M1188" t="str">
        <f>IF(Hospitalisation_table[[#This Row],[Hospital tier]]="?","tier - 2",Hospitalisation_table[[#This Row],[Hospital tier]])</f>
        <v>tier - 1</v>
      </c>
      <c r="N1188" t="str">
        <f>IF(Hospitalisation_table[[#This Row],[City tier]]="?","tier - 2",Hospitalisation_table[[#This Row],[City tier]])</f>
        <v>tier - 3</v>
      </c>
      <c r="O1188" t="str">
        <f>IF(Hospitalisation_table[[#This Row],[State ID]]="?","Unknown",Hospitalisation_table[[#This Row],[State ID]])</f>
        <v>R1013</v>
      </c>
      <c r="P1188" s="20" t="str">
        <f>_xlfn.CONCAT(Hospitalisation_table[[#This Row],[date]],"-",Hospitalisation_table[[#This Row],[Month_Updated]],"-",Hospitalisation_table[[#This Row],[Year_Update]])</f>
        <v>12-Aug-1993</v>
      </c>
      <c r="Q1188">
        <f>DATEDIF(Hospitalisation_table[[#This Row],[Date of Birth]],"8-Jun-2023","Y")</f>
        <v>29</v>
      </c>
    </row>
    <row r="1189" spans="1:17" x14ac:dyDescent="0.3">
      <c r="A1189" t="s">
        <v>335</v>
      </c>
      <c r="B1189" t="str">
        <f>IF(Hospitalisation_table[[#This Row],[Customer ID]]="?","UnKnown",Hospitalisation_table[[#This Row],[Customer ID]])</f>
        <v>Id2032</v>
      </c>
      <c r="C1189">
        <v>1996</v>
      </c>
      <c r="D1189" t="s">
        <v>18</v>
      </c>
      <c r="E1189">
        <v>21</v>
      </c>
      <c r="F1189">
        <v>0</v>
      </c>
      <c r="G1189" s="24">
        <v>2897.32</v>
      </c>
      <c r="H1189" t="s">
        <v>12</v>
      </c>
      <c r="I1189" t="s">
        <v>12</v>
      </c>
      <c r="J1189" t="s">
        <v>168</v>
      </c>
      <c r="K1189" t="str">
        <f>IF(Hospitalisation_table[[#This Row],[month]]="?","Sep",Hospitalisation_table[[#This Row],[month]])</f>
        <v>Jun</v>
      </c>
      <c r="L1189">
        <f>IF(Hospitalisation_table[[#This Row],[year]] = "?",ROUNDUP(AVERAGE(Hospitalisation_table[year]),0),Hospitalisation_table[[#This Row],[year]])</f>
        <v>1996</v>
      </c>
      <c r="M1189" t="str">
        <f>IF(Hospitalisation_table[[#This Row],[Hospital tier]]="?","tier - 2",Hospitalisation_table[[#This Row],[Hospital tier]])</f>
        <v>tier - 3</v>
      </c>
      <c r="N1189" t="str">
        <f>IF(Hospitalisation_table[[#This Row],[City tier]]="?","tier - 2",Hospitalisation_table[[#This Row],[City tier]])</f>
        <v>tier - 3</v>
      </c>
      <c r="O1189" t="str">
        <f>IF(Hospitalisation_table[[#This Row],[State ID]]="?","Unknown",Hospitalisation_table[[#This Row],[State ID]])</f>
        <v>R1016</v>
      </c>
      <c r="P1189" s="20" t="str">
        <f>_xlfn.CONCAT(Hospitalisation_table[[#This Row],[date]],"-",Hospitalisation_table[[#This Row],[Month_Updated]],"-",Hospitalisation_table[[#This Row],[Year_Update]])</f>
        <v>21-Jun-1996</v>
      </c>
      <c r="Q1189">
        <f>DATEDIF(Hospitalisation_table[[#This Row],[Date of Birth]],"8-Jun-2023","Y")</f>
        <v>26</v>
      </c>
    </row>
    <row r="1190" spans="1:17" x14ac:dyDescent="0.3">
      <c r="A1190" t="s">
        <v>336</v>
      </c>
      <c r="B1190" t="str">
        <f>IF(Hospitalisation_table[[#This Row],[Customer ID]]="?","UnKnown",Hospitalisation_table[[#This Row],[Customer ID]])</f>
        <v>Id2031</v>
      </c>
      <c r="C1190">
        <v>2000</v>
      </c>
      <c r="D1190" t="s">
        <v>10</v>
      </c>
      <c r="E1190">
        <v>14</v>
      </c>
      <c r="F1190">
        <v>0</v>
      </c>
      <c r="G1190" s="24">
        <v>2897.46</v>
      </c>
      <c r="H1190" t="s">
        <v>11</v>
      </c>
      <c r="I1190" t="s">
        <v>16</v>
      </c>
      <c r="J1190" t="s">
        <v>23</v>
      </c>
      <c r="K1190" t="str">
        <f>IF(Hospitalisation_table[[#This Row],[month]]="?","Sep",Hospitalisation_table[[#This Row],[month]])</f>
        <v>Jul</v>
      </c>
      <c r="L1190">
        <f>IF(Hospitalisation_table[[#This Row],[year]] = "?",ROUNDUP(AVERAGE(Hospitalisation_table[year]),0),Hospitalisation_table[[#This Row],[year]])</f>
        <v>2000</v>
      </c>
      <c r="M1190" t="str">
        <f>IF(Hospitalisation_table[[#This Row],[Hospital tier]]="?","tier - 2",Hospitalisation_table[[#This Row],[Hospital tier]])</f>
        <v>tier - 2</v>
      </c>
      <c r="N1190" t="str">
        <f>IF(Hospitalisation_table[[#This Row],[City tier]]="?","tier - 2",Hospitalisation_table[[#This Row],[City tier]])</f>
        <v>tier - 1</v>
      </c>
      <c r="O1190" t="str">
        <f>IF(Hospitalisation_table[[#This Row],[State ID]]="?","Unknown",Hospitalisation_table[[#This Row],[State ID]])</f>
        <v>R1012</v>
      </c>
      <c r="P1190" s="20" t="str">
        <f>_xlfn.CONCAT(Hospitalisation_table[[#This Row],[date]],"-",Hospitalisation_table[[#This Row],[Month_Updated]],"-",Hospitalisation_table[[#This Row],[Year_Update]])</f>
        <v>14-Jul-2000</v>
      </c>
      <c r="Q1190">
        <f>DATEDIF(Hospitalisation_table[[#This Row],[Date of Birth]],"8-Jun-2023","Y")</f>
        <v>22</v>
      </c>
    </row>
    <row r="1191" spans="1:17" x14ac:dyDescent="0.3">
      <c r="A1191" t="s">
        <v>337</v>
      </c>
      <c r="B1191" t="str">
        <f>IF(Hospitalisation_table[[#This Row],[Customer ID]]="?","UnKnown",Hospitalisation_table[[#This Row],[Customer ID]])</f>
        <v>Id2030</v>
      </c>
      <c r="C1191">
        <v>1999</v>
      </c>
      <c r="D1191" t="s">
        <v>15</v>
      </c>
      <c r="E1191">
        <v>1</v>
      </c>
      <c r="F1191">
        <v>0</v>
      </c>
      <c r="G1191" s="24">
        <v>2899.49</v>
      </c>
      <c r="H1191" t="s">
        <v>11</v>
      </c>
      <c r="I1191" t="s">
        <v>11</v>
      </c>
      <c r="J1191" t="s">
        <v>247</v>
      </c>
      <c r="K1191" t="str">
        <f>IF(Hospitalisation_table[[#This Row],[month]]="?","Sep",Hospitalisation_table[[#This Row],[month]])</f>
        <v>Nov</v>
      </c>
      <c r="L1191">
        <f>IF(Hospitalisation_table[[#This Row],[year]] = "?",ROUNDUP(AVERAGE(Hospitalisation_table[year]),0),Hospitalisation_table[[#This Row],[year]])</f>
        <v>1999</v>
      </c>
      <c r="M1191" t="str">
        <f>IF(Hospitalisation_table[[#This Row],[Hospital tier]]="?","tier - 2",Hospitalisation_table[[#This Row],[Hospital tier]])</f>
        <v>tier - 2</v>
      </c>
      <c r="N1191" t="str">
        <f>IF(Hospitalisation_table[[#This Row],[City tier]]="?","tier - 2",Hospitalisation_table[[#This Row],[City tier]])</f>
        <v>tier - 2</v>
      </c>
      <c r="O1191" t="str">
        <f>IF(Hospitalisation_table[[#This Row],[State ID]]="?","Unknown",Hospitalisation_table[[#This Row],[State ID]])</f>
        <v>R1024</v>
      </c>
      <c r="P1191" s="20" t="str">
        <f>_xlfn.CONCAT(Hospitalisation_table[[#This Row],[date]],"-",Hospitalisation_table[[#This Row],[Month_Updated]],"-",Hospitalisation_table[[#This Row],[Year_Update]])</f>
        <v>1-Nov-1999</v>
      </c>
      <c r="Q1191">
        <f>DATEDIF(Hospitalisation_table[[#This Row],[Date of Birth]],"8-Jun-2023","Y")</f>
        <v>23</v>
      </c>
    </row>
    <row r="1192" spans="1:17" x14ac:dyDescent="0.3">
      <c r="A1192" t="s">
        <v>2170</v>
      </c>
      <c r="B1192" t="str">
        <f>IF(Hospitalisation_table[[#This Row],[Customer ID]]="?","UnKnown",Hospitalisation_table[[#This Row],[Customer ID]])</f>
        <v>Id203</v>
      </c>
      <c r="C1192">
        <v>1963</v>
      </c>
      <c r="D1192" t="s">
        <v>10</v>
      </c>
      <c r="E1192">
        <v>22</v>
      </c>
      <c r="F1192">
        <v>0</v>
      </c>
      <c r="G1192" s="24">
        <v>36074.339999999997</v>
      </c>
      <c r="H1192" t="s">
        <v>11</v>
      </c>
      <c r="I1192" t="s">
        <v>16</v>
      </c>
      <c r="J1192" t="s">
        <v>42</v>
      </c>
      <c r="K1192" t="str">
        <f>IF(Hospitalisation_table[[#This Row],[month]]="?","Sep",Hospitalisation_table[[#This Row],[month]])</f>
        <v>Jul</v>
      </c>
      <c r="L1192">
        <f>IF(Hospitalisation_table[[#This Row],[year]] = "?",ROUNDUP(AVERAGE(Hospitalisation_table[year]),0),Hospitalisation_table[[#This Row],[year]])</f>
        <v>1963</v>
      </c>
      <c r="M1192" t="str">
        <f>IF(Hospitalisation_table[[#This Row],[Hospital tier]]="?","tier - 2",Hospitalisation_table[[#This Row],[Hospital tier]])</f>
        <v>tier - 2</v>
      </c>
      <c r="N1192" t="str">
        <f>IF(Hospitalisation_table[[#This Row],[City tier]]="?","tier - 2",Hospitalisation_table[[#This Row],[City tier]])</f>
        <v>tier - 1</v>
      </c>
      <c r="O1192" t="str">
        <f>IF(Hospitalisation_table[[#This Row],[State ID]]="?","Unknown",Hospitalisation_table[[#This Row],[State ID]])</f>
        <v>R1011</v>
      </c>
      <c r="P1192" s="20" t="str">
        <f>_xlfn.CONCAT(Hospitalisation_table[[#This Row],[date]],"-",Hospitalisation_table[[#This Row],[Month_Updated]],"-",Hospitalisation_table[[#This Row],[Year_Update]])</f>
        <v>22-Jul-1963</v>
      </c>
      <c r="Q1192">
        <f>DATEDIF(Hospitalisation_table[[#This Row],[Date of Birth]],"8-Jun-2023","Y")</f>
        <v>59</v>
      </c>
    </row>
    <row r="1193" spans="1:17" x14ac:dyDescent="0.3">
      <c r="A1193" t="s">
        <v>338</v>
      </c>
      <c r="B1193" t="str">
        <f>IF(Hospitalisation_table[[#This Row],[Customer ID]]="?","UnKnown",Hospitalisation_table[[#This Row],[Customer ID]])</f>
        <v>Id2029</v>
      </c>
      <c r="C1193">
        <v>1996</v>
      </c>
      <c r="D1193" t="s">
        <v>37</v>
      </c>
      <c r="E1193">
        <v>24</v>
      </c>
      <c r="F1193">
        <v>1</v>
      </c>
      <c r="G1193" s="24">
        <v>2902.91</v>
      </c>
      <c r="H1193" t="s">
        <v>11</v>
      </c>
      <c r="I1193" t="s">
        <v>11</v>
      </c>
      <c r="J1193" t="s">
        <v>13</v>
      </c>
      <c r="K1193" t="str">
        <f>IF(Hospitalisation_table[[#This Row],[month]]="?","Sep",Hospitalisation_table[[#This Row],[month]])</f>
        <v>Oct</v>
      </c>
      <c r="L1193">
        <f>IF(Hospitalisation_table[[#This Row],[year]] = "?",ROUNDUP(AVERAGE(Hospitalisation_table[year]),0),Hospitalisation_table[[#This Row],[year]])</f>
        <v>1996</v>
      </c>
      <c r="M1193" t="str">
        <f>IF(Hospitalisation_table[[#This Row],[Hospital tier]]="?","tier - 2",Hospitalisation_table[[#This Row],[Hospital tier]])</f>
        <v>tier - 2</v>
      </c>
      <c r="N1193" t="str">
        <f>IF(Hospitalisation_table[[#This Row],[City tier]]="?","tier - 2",Hospitalisation_table[[#This Row],[City tier]])</f>
        <v>tier - 2</v>
      </c>
      <c r="O1193" t="str">
        <f>IF(Hospitalisation_table[[#This Row],[State ID]]="?","Unknown",Hospitalisation_table[[#This Row],[State ID]])</f>
        <v>R1013</v>
      </c>
      <c r="P1193" s="20" t="str">
        <f>_xlfn.CONCAT(Hospitalisation_table[[#This Row],[date]],"-",Hospitalisation_table[[#This Row],[Month_Updated]],"-",Hospitalisation_table[[#This Row],[Year_Update]])</f>
        <v>24-Oct-1996</v>
      </c>
      <c r="Q1193">
        <f>DATEDIF(Hospitalisation_table[[#This Row],[Date of Birth]],"8-Jun-2023","Y")</f>
        <v>26</v>
      </c>
    </row>
    <row r="1194" spans="1:17" x14ac:dyDescent="0.3">
      <c r="A1194" t="s">
        <v>339</v>
      </c>
      <c r="B1194" t="str">
        <f>IF(Hospitalisation_table[[#This Row],[Customer ID]]="?","UnKnown",Hospitalisation_table[[#This Row],[Customer ID]])</f>
        <v>Id2028</v>
      </c>
      <c r="C1194">
        <v>1996</v>
      </c>
      <c r="D1194" t="s">
        <v>18</v>
      </c>
      <c r="E1194">
        <v>13</v>
      </c>
      <c r="F1194">
        <v>1</v>
      </c>
      <c r="G1194" s="24">
        <v>2904.09</v>
      </c>
      <c r="H1194" t="s">
        <v>11</v>
      </c>
      <c r="I1194" t="s">
        <v>11</v>
      </c>
      <c r="J1194" t="s">
        <v>42</v>
      </c>
      <c r="K1194" t="str">
        <f>IF(Hospitalisation_table[[#This Row],[month]]="?","Sep",Hospitalisation_table[[#This Row],[month]])</f>
        <v>Jun</v>
      </c>
      <c r="L1194">
        <f>IF(Hospitalisation_table[[#This Row],[year]] = "?",ROUNDUP(AVERAGE(Hospitalisation_table[year]),0),Hospitalisation_table[[#This Row],[year]])</f>
        <v>1996</v>
      </c>
      <c r="M1194" t="str">
        <f>IF(Hospitalisation_table[[#This Row],[Hospital tier]]="?","tier - 2",Hospitalisation_table[[#This Row],[Hospital tier]])</f>
        <v>tier - 2</v>
      </c>
      <c r="N1194" t="str">
        <f>IF(Hospitalisation_table[[#This Row],[City tier]]="?","tier - 2",Hospitalisation_table[[#This Row],[City tier]])</f>
        <v>tier - 2</v>
      </c>
      <c r="O1194" t="str">
        <f>IF(Hospitalisation_table[[#This Row],[State ID]]="?","Unknown",Hospitalisation_table[[#This Row],[State ID]])</f>
        <v>R1011</v>
      </c>
      <c r="P1194" s="20" t="str">
        <f>_xlfn.CONCAT(Hospitalisation_table[[#This Row],[date]],"-",Hospitalisation_table[[#This Row],[Month_Updated]],"-",Hospitalisation_table[[#This Row],[Year_Update]])</f>
        <v>13-Jun-1996</v>
      </c>
      <c r="Q1194">
        <f>DATEDIF(Hospitalisation_table[[#This Row],[Date of Birth]],"8-Jun-2023","Y")</f>
        <v>26</v>
      </c>
    </row>
    <row r="1195" spans="1:17" x14ac:dyDescent="0.3">
      <c r="A1195" t="s">
        <v>340</v>
      </c>
      <c r="B1195" t="str">
        <f>IF(Hospitalisation_table[[#This Row],[Customer ID]]="?","UnKnown",Hospitalisation_table[[#This Row],[Customer ID]])</f>
        <v>Id2027</v>
      </c>
      <c r="C1195">
        <v>2003</v>
      </c>
      <c r="D1195" t="s">
        <v>18</v>
      </c>
      <c r="E1195">
        <v>5</v>
      </c>
      <c r="F1195">
        <v>2</v>
      </c>
      <c r="G1195" s="24">
        <v>2913.57</v>
      </c>
      <c r="H1195" t="s">
        <v>11</v>
      </c>
      <c r="I1195" t="s">
        <v>11</v>
      </c>
      <c r="J1195" t="s">
        <v>42</v>
      </c>
      <c r="K1195" t="str">
        <f>IF(Hospitalisation_table[[#This Row],[month]]="?","Sep",Hospitalisation_table[[#This Row],[month]])</f>
        <v>Jun</v>
      </c>
      <c r="L1195">
        <f>IF(Hospitalisation_table[[#This Row],[year]] = "?",ROUNDUP(AVERAGE(Hospitalisation_table[year]),0),Hospitalisation_table[[#This Row],[year]])</f>
        <v>2003</v>
      </c>
      <c r="M1195" t="str">
        <f>IF(Hospitalisation_table[[#This Row],[Hospital tier]]="?","tier - 2",Hospitalisation_table[[#This Row],[Hospital tier]])</f>
        <v>tier - 2</v>
      </c>
      <c r="N1195" t="str">
        <f>IF(Hospitalisation_table[[#This Row],[City tier]]="?","tier - 2",Hospitalisation_table[[#This Row],[City tier]])</f>
        <v>tier - 2</v>
      </c>
      <c r="O1195" t="str">
        <f>IF(Hospitalisation_table[[#This Row],[State ID]]="?","Unknown",Hospitalisation_table[[#This Row],[State ID]])</f>
        <v>R1011</v>
      </c>
      <c r="P1195" s="20" t="str">
        <f>_xlfn.CONCAT(Hospitalisation_table[[#This Row],[date]],"-",Hospitalisation_table[[#This Row],[Month_Updated]],"-",Hospitalisation_table[[#This Row],[Year_Update]])</f>
        <v>5-Jun-2003</v>
      </c>
      <c r="Q1195">
        <f>DATEDIF(Hospitalisation_table[[#This Row],[Date of Birth]],"8-Jun-2023","Y")</f>
        <v>20</v>
      </c>
    </row>
    <row r="1196" spans="1:17" x14ac:dyDescent="0.3">
      <c r="A1196" t="s">
        <v>341</v>
      </c>
      <c r="B1196" t="str">
        <f>IF(Hospitalisation_table[[#This Row],[Customer ID]]="?","UnKnown",Hospitalisation_table[[#This Row],[Customer ID]])</f>
        <v>Id2026</v>
      </c>
      <c r="C1196">
        <v>1996</v>
      </c>
      <c r="D1196" t="s">
        <v>18</v>
      </c>
      <c r="E1196">
        <v>30</v>
      </c>
      <c r="F1196">
        <v>1</v>
      </c>
      <c r="G1196" s="24">
        <v>2927.06</v>
      </c>
      <c r="H1196" t="s">
        <v>11</v>
      </c>
      <c r="I1196" t="s">
        <v>11</v>
      </c>
      <c r="J1196" t="s">
        <v>13</v>
      </c>
      <c r="K1196" t="str">
        <f>IF(Hospitalisation_table[[#This Row],[month]]="?","Sep",Hospitalisation_table[[#This Row],[month]])</f>
        <v>Jun</v>
      </c>
      <c r="L1196">
        <f>IF(Hospitalisation_table[[#This Row],[year]] = "?",ROUNDUP(AVERAGE(Hospitalisation_table[year]),0),Hospitalisation_table[[#This Row],[year]])</f>
        <v>1996</v>
      </c>
      <c r="M1196" t="str">
        <f>IF(Hospitalisation_table[[#This Row],[Hospital tier]]="?","tier - 2",Hospitalisation_table[[#This Row],[Hospital tier]])</f>
        <v>tier - 2</v>
      </c>
      <c r="N1196" t="str">
        <f>IF(Hospitalisation_table[[#This Row],[City tier]]="?","tier - 2",Hospitalisation_table[[#This Row],[City tier]])</f>
        <v>tier - 2</v>
      </c>
      <c r="O1196" t="str">
        <f>IF(Hospitalisation_table[[#This Row],[State ID]]="?","Unknown",Hospitalisation_table[[#This Row],[State ID]])</f>
        <v>R1013</v>
      </c>
      <c r="P1196" s="20" t="str">
        <f>_xlfn.CONCAT(Hospitalisation_table[[#This Row],[date]],"-",Hospitalisation_table[[#This Row],[Month_Updated]],"-",Hospitalisation_table[[#This Row],[Year_Update]])</f>
        <v>30-Jun-1996</v>
      </c>
      <c r="Q1196">
        <f>DATEDIF(Hospitalisation_table[[#This Row],[Date of Birth]],"8-Jun-2023","Y")</f>
        <v>26</v>
      </c>
    </row>
    <row r="1197" spans="1:17" x14ac:dyDescent="0.3">
      <c r="A1197" t="s">
        <v>342</v>
      </c>
      <c r="B1197" t="str">
        <f>IF(Hospitalisation_table[[#This Row],[Customer ID]]="?","UnKnown",Hospitalisation_table[[#This Row],[Customer ID]])</f>
        <v>Id2025</v>
      </c>
      <c r="C1197">
        <v>2002</v>
      </c>
      <c r="D1197" t="s">
        <v>20</v>
      </c>
      <c r="E1197">
        <v>30</v>
      </c>
      <c r="F1197">
        <v>0</v>
      </c>
      <c r="G1197" s="24">
        <v>2943.41</v>
      </c>
      <c r="H1197" t="s">
        <v>11</v>
      </c>
      <c r="I1197" t="s">
        <v>12</v>
      </c>
      <c r="J1197" t="s">
        <v>23</v>
      </c>
      <c r="K1197" t="str">
        <f>IF(Hospitalisation_table[[#This Row],[month]]="?","Sep",Hospitalisation_table[[#This Row],[month]])</f>
        <v>Sep</v>
      </c>
      <c r="L1197">
        <f>IF(Hospitalisation_table[[#This Row],[year]] = "?",ROUNDUP(AVERAGE(Hospitalisation_table[year]),0),Hospitalisation_table[[#This Row],[year]])</f>
        <v>2002</v>
      </c>
      <c r="M1197" t="str">
        <f>IF(Hospitalisation_table[[#This Row],[Hospital tier]]="?","tier - 2",Hospitalisation_table[[#This Row],[Hospital tier]])</f>
        <v>tier - 2</v>
      </c>
      <c r="N1197" t="str">
        <f>IF(Hospitalisation_table[[#This Row],[City tier]]="?","tier - 2",Hospitalisation_table[[#This Row],[City tier]])</f>
        <v>tier - 3</v>
      </c>
      <c r="O1197" t="str">
        <f>IF(Hospitalisation_table[[#This Row],[State ID]]="?","Unknown",Hospitalisation_table[[#This Row],[State ID]])</f>
        <v>R1012</v>
      </c>
      <c r="P1197" s="20" t="str">
        <f>_xlfn.CONCAT(Hospitalisation_table[[#This Row],[date]],"-",Hospitalisation_table[[#This Row],[Month_Updated]],"-",Hospitalisation_table[[#This Row],[Year_Update]])</f>
        <v>30-Sep-2002</v>
      </c>
      <c r="Q1197">
        <f>DATEDIF(Hospitalisation_table[[#This Row],[Date of Birth]],"8-Jun-2023","Y")</f>
        <v>20</v>
      </c>
    </row>
    <row r="1198" spans="1:17" x14ac:dyDescent="0.3">
      <c r="A1198" t="s">
        <v>343</v>
      </c>
      <c r="B1198" t="str">
        <f>IF(Hospitalisation_table[[#This Row],[Customer ID]]="?","UnKnown",Hospitalisation_table[[#This Row],[Customer ID]])</f>
        <v>Id2024</v>
      </c>
      <c r="C1198">
        <v>1995</v>
      </c>
      <c r="D1198" t="s">
        <v>20</v>
      </c>
      <c r="E1198">
        <v>24</v>
      </c>
      <c r="F1198">
        <v>0</v>
      </c>
      <c r="G1198" s="24">
        <v>2974.13</v>
      </c>
      <c r="H1198" t="s">
        <v>11</v>
      </c>
      <c r="I1198" t="s">
        <v>16</v>
      </c>
      <c r="J1198" t="s">
        <v>42</v>
      </c>
      <c r="K1198" t="str">
        <f>IF(Hospitalisation_table[[#This Row],[month]]="?","Sep",Hospitalisation_table[[#This Row],[month]])</f>
        <v>Sep</v>
      </c>
      <c r="L1198">
        <f>IF(Hospitalisation_table[[#This Row],[year]] = "?",ROUNDUP(AVERAGE(Hospitalisation_table[year]),0),Hospitalisation_table[[#This Row],[year]])</f>
        <v>1995</v>
      </c>
      <c r="M1198" t="str">
        <f>IF(Hospitalisation_table[[#This Row],[Hospital tier]]="?","tier - 2",Hospitalisation_table[[#This Row],[Hospital tier]])</f>
        <v>tier - 2</v>
      </c>
      <c r="N1198" t="str">
        <f>IF(Hospitalisation_table[[#This Row],[City tier]]="?","tier - 2",Hospitalisation_table[[#This Row],[City tier]])</f>
        <v>tier - 1</v>
      </c>
      <c r="O1198" t="str">
        <f>IF(Hospitalisation_table[[#This Row],[State ID]]="?","Unknown",Hospitalisation_table[[#This Row],[State ID]])</f>
        <v>R1011</v>
      </c>
      <c r="P1198" s="20" t="str">
        <f>_xlfn.CONCAT(Hospitalisation_table[[#This Row],[date]],"-",Hospitalisation_table[[#This Row],[Month_Updated]],"-",Hospitalisation_table[[#This Row],[Year_Update]])</f>
        <v>24-Sep-1995</v>
      </c>
      <c r="Q1198">
        <f>DATEDIF(Hospitalisation_table[[#This Row],[Date of Birth]],"8-Jun-2023","Y")</f>
        <v>27</v>
      </c>
    </row>
    <row r="1199" spans="1:17" x14ac:dyDescent="0.3">
      <c r="A1199" t="s">
        <v>344</v>
      </c>
      <c r="B1199" t="str">
        <f>IF(Hospitalisation_table[[#This Row],[Customer ID]]="?","UnKnown",Hospitalisation_table[[#This Row],[Customer ID]])</f>
        <v>Id2023</v>
      </c>
      <c r="C1199">
        <v>1987</v>
      </c>
      <c r="D1199" t="s">
        <v>18</v>
      </c>
      <c r="E1199">
        <v>18</v>
      </c>
      <c r="F1199">
        <v>3</v>
      </c>
      <c r="G1199" s="24">
        <v>2979.52</v>
      </c>
      <c r="H1199" t="s">
        <v>11</v>
      </c>
      <c r="I1199" t="s">
        <v>12</v>
      </c>
      <c r="J1199" t="s">
        <v>13</v>
      </c>
      <c r="K1199" t="str">
        <f>IF(Hospitalisation_table[[#This Row],[month]]="?","Sep",Hospitalisation_table[[#This Row],[month]])</f>
        <v>Jun</v>
      </c>
      <c r="L1199">
        <f>IF(Hospitalisation_table[[#This Row],[year]] = "?",ROUNDUP(AVERAGE(Hospitalisation_table[year]),0),Hospitalisation_table[[#This Row],[year]])</f>
        <v>1987</v>
      </c>
      <c r="M1199" t="str">
        <f>IF(Hospitalisation_table[[#This Row],[Hospital tier]]="?","tier - 2",Hospitalisation_table[[#This Row],[Hospital tier]])</f>
        <v>tier - 2</v>
      </c>
      <c r="N1199" t="str">
        <f>IF(Hospitalisation_table[[#This Row],[City tier]]="?","tier - 2",Hospitalisation_table[[#This Row],[City tier]])</f>
        <v>tier - 3</v>
      </c>
      <c r="O1199" t="str">
        <f>IF(Hospitalisation_table[[#This Row],[State ID]]="?","Unknown",Hospitalisation_table[[#This Row],[State ID]])</f>
        <v>R1013</v>
      </c>
      <c r="P1199" s="20" t="str">
        <f>_xlfn.CONCAT(Hospitalisation_table[[#This Row],[date]],"-",Hospitalisation_table[[#This Row],[Month_Updated]],"-",Hospitalisation_table[[#This Row],[Year_Update]])</f>
        <v>18-Jun-1987</v>
      </c>
      <c r="Q1199">
        <f>DATEDIF(Hospitalisation_table[[#This Row],[Date of Birth]],"8-Jun-2023","Y")</f>
        <v>35</v>
      </c>
    </row>
    <row r="1200" spans="1:17" x14ac:dyDescent="0.3">
      <c r="A1200" t="s">
        <v>345</v>
      </c>
      <c r="B1200" t="str">
        <f>IF(Hospitalisation_table[[#This Row],[Customer ID]]="?","UnKnown",Hospitalisation_table[[#This Row],[Customer ID]])</f>
        <v>Id2022</v>
      </c>
      <c r="C1200">
        <v>1991</v>
      </c>
      <c r="D1200" t="s">
        <v>15</v>
      </c>
      <c r="E1200">
        <v>20</v>
      </c>
      <c r="F1200">
        <v>3</v>
      </c>
      <c r="G1200" s="24">
        <v>2985.67</v>
      </c>
      <c r="H1200" t="s">
        <v>11</v>
      </c>
      <c r="I1200" t="s">
        <v>11</v>
      </c>
      <c r="J1200" t="s">
        <v>13</v>
      </c>
      <c r="K1200" t="str">
        <f>IF(Hospitalisation_table[[#This Row],[month]]="?","Sep",Hospitalisation_table[[#This Row],[month]])</f>
        <v>Nov</v>
      </c>
      <c r="L1200">
        <f>IF(Hospitalisation_table[[#This Row],[year]] = "?",ROUNDUP(AVERAGE(Hospitalisation_table[year]),0),Hospitalisation_table[[#This Row],[year]])</f>
        <v>1991</v>
      </c>
      <c r="M1200" t="str">
        <f>IF(Hospitalisation_table[[#This Row],[Hospital tier]]="?","tier - 2",Hospitalisation_table[[#This Row],[Hospital tier]])</f>
        <v>tier - 2</v>
      </c>
      <c r="N1200" t="str">
        <f>IF(Hospitalisation_table[[#This Row],[City tier]]="?","tier - 2",Hospitalisation_table[[#This Row],[City tier]])</f>
        <v>tier - 2</v>
      </c>
      <c r="O1200" t="str">
        <f>IF(Hospitalisation_table[[#This Row],[State ID]]="?","Unknown",Hospitalisation_table[[#This Row],[State ID]])</f>
        <v>R1013</v>
      </c>
      <c r="P1200" s="20" t="str">
        <f>_xlfn.CONCAT(Hospitalisation_table[[#This Row],[date]],"-",Hospitalisation_table[[#This Row],[Month_Updated]],"-",Hospitalisation_table[[#This Row],[Year_Update]])</f>
        <v>20-Nov-1991</v>
      </c>
      <c r="Q1200">
        <f>DATEDIF(Hospitalisation_table[[#This Row],[Date of Birth]],"8-Jun-2023","Y")</f>
        <v>31</v>
      </c>
    </row>
    <row r="1201" spans="1:17" x14ac:dyDescent="0.3">
      <c r="A1201" t="s">
        <v>346</v>
      </c>
      <c r="B1201" t="str">
        <f>IF(Hospitalisation_table[[#This Row],[Customer ID]]="?","UnKnown",Hospitalisation_table[[#This Row],[Customer ID]])</f>
        <v>Id2021</v>
      </c>
      <c r="C1201">
        <v>2002</v>
      </c>
      <c r="D1201" t="s">
        <v>30</v>
      </c>
      <c r="E1201">
        <v>15</v>
      </c>
      <c r="F1201">
        <v>0</v>
      </c>
      <c r="G1201" s="24">
        <v>3012.22</v>
      </c>
      <c r="H1201" t="s">
        <v>11</v>
      </c>
      <c r="I1201" t="s">
        <v>12</v>
      </c>
      <c r="J1201" t="s">
        <v>23</v>
      </c>
      <c r="K1201" t="str">
        <f>IF(Hospitalisation_table[[#This Row],[month]]="?","Sep",Hospitalisation_table[[#This Row],[month]])</f>
        <v>Dec</v>
      </c>
      <c r="L1201">
        <f>IF(Hospitalisation_table[[#This Row],[year]] = "?",ROUNDUP(AVERAGE(Hospitalisation_table[year]),0),Hospitalisation_table[[#This Row],[year]])</f>
        <v>2002</v>
      </c>
      <c r="M1201" t="str">
        <f>IF(Hospitalisation_table[[#This Row],[Hospital tier]]="?","tier - 2",Hospitalisation_table[[#This Row],[Hospital tier]])</f>
        <v>tier - 2</v>
      </c>
      <c r="N1201" t="str">
        <f>IF(Hospitalisation_table[[#This Row],[City tier]]="?","tier - 2",Hospitalisation_table[[#This Row],[City tier]])</f>
        <v>tier - 3</v>
      </c>
      <c r="O1201" t="str">
        <f>IF(Hospitalisation_table[[#This Row],[State ID]]="?","Unknown",Hospitalisation_table[[#This Row],[State ID]])</f>
        <v>R1012</v>
      </c>
      <c r="P1201" s="20" t="str">
        <f>_xlfn.CONCAT(Hospitalisation_table[[#This Row],[date]],"-",Hospitalisation_table[[#This Row],[Month_Updated]],"-",Hospitalisation_table[[#This Row],[Year_Update]])</f>
        <v>15-Dec-2002</v>
      </c>
      <c r="Q1201">
        <f>DATEDIF(Hospitalisation_table[[#This Row],[Date of Birth]],"8-Jun-2023","Y")</f>
        <v>20</v>
      </c>
    </row>
    <row r="1202" spans="1:17" x14ac:dyDescent="0.3">
      <c r="A1202" t="s">
        <v>347</v>
      </c>
      <c r="B1202" t="str">
        <f>IF(Hospitalisation_table[[#This Row],[Customer ID]]="?","UnKnown",Hospitalisation_table[[#This Row],[Customer ID]])</f>
        <v>Id2020</v>
      </c>
      <c r="C1202">
        <v>1988</v>
      </c>
      <c r="D1202" t="s">
        <v>20</v>
      </c>
      <c r="E1202">
        <v>28</v>
      </c>
      <c r="F1202">
        <v>3</v>
      </c>
      <c r="G1202" s="24">
        <v>3018.04</v>
      </c>
      <c r="H1202" t="s">
        <v>11</v>
      </c>
      <c r="I1202" t="s">
        <v>11</v>
      </c>
      <c r="J1202" t="s">
        <v>23</v>
      </c>
      <c r="K1202" t="str">
        <f>IF(Hospitalisation_table[[#This Row],[month]]="?","Sep",Hospitalisation_table[[#This Row],[month]])</f>
        <v>Sep</v>
      </c>
      <c r="L1202">
        <f>IF(Hospitalisation_table[[#This Row],[year]] = "?",ROUNDUP(AVERAGE(Hospitalisation_table[year]),0),Hospitalisation_table[[#This Row],[year]])</f>
        <v>1988</v>
      </c>
      <c r="M1202" t="str">
        <f>IF(Hospitalisation_table[[#This Row],[Hospital tier]]="?","tier - 2",Hospitalisation_table[[#This Row],[Hospital tier]])</f>
        <v>tier - 2</v>
      </c>
      <c r="N1202" t="str">
        <f>IF(Hospitalisation_table[[#This Row],[City tier]]="?","tier - 2",Hospitalisation_table[[#This Row],[City tier]])</f>
        <v>tier - 2</v>
      </c>
      <c r="O1202" t="str">
        <f>IF(Hospitalisation_table[[#This Row],[State ID]]="?","Unknown",Hospitalisation_table[[#This Row],[State ID]])</f>
        <v>R1012</v>
      </c>
      <c r="P1202" s="20" t="str">
        <f>_xlfn.CONCAT(Hospitalisation_table[[#This Row],[date]],"-",Hospitalisation_table[[#This Row],[Month_Updated]],"-",Hospitalisation_table[[#This Row],[Year_Update]])</f>
        <v>28-Sep-1988</v>
      </c>
      <c r="Q1202">
        <f>DATEDIF(Hospitalisation_table[[#This Row],[Date of Birth]],"8-Jun-2023","Y")</f>
        <v>34</v>
      </c>
    </row>
    <row r="1203" spans="1:17" x14ac:dyDescent="0.3">
      <c r="A1203" t="s">
        <v>2171</v>
      </c>
      <c r="B1203" t="str">
        <f>IF(Hospitalisation_table[[#This Row],[Customer ID]]="?","UnKnown",Hospitalisation_table[[#This Row],[Customer ID]])</f>
        <v>Id202</v>
      </c>
      <c r="C1203">
        <v>1996</v>
      </c>
      <c r="D1203" t="s">
        <v>35</v>
      </c>
      <c r="E1203">
        <v>20</v>
      </c>
      <c r="F1203">
        <v>2</v>
      </c>
      <c r="G1203" s="24">
        <v>36085.22</v>
      </c>
      <c r="H1203" t="s">
        <v>16</v>
      </c>
      <c r="I1203" t="s">
        <v>16</v>
      </c>
      <c r="J1203" t="s">
        <v>42</v>
      </c>
      <c r="K1203" t="str">
        <f>IF(Hospitalisation_table[[#This Row],[month]]="?","Sep",Hospitalisation_table[[#This Row],[month]])</f>
        <v>Aug</v>
      </c>
      <c r="L1203">
        <f>IF(Hospitalisation_table[[#This Row],[year]] = "?",ROUNDUP(AVERAGE(Hospitalisation_table[year]),0),Hospitalisation_table[[#This Row],[year]])</f>
        <v>1996</v>
      </c>
      <c r="M1203" t="str">
        <f>IF(Hospitalisation_table[[#This Row],[Hospital tier]]="?","tier - 2",Hospitalisation_table[[#This Row],[Hospital tier]])</f>
        <v>tier - 1</v>
      </c>
      <c r="N1203" t="str">
        <f>IF(Hospitalisation_table[[#This Row],[City tier]]="?","tier - 2",Hospitalisation_table[[#This Row],[City tier]])</f>
        <v>tier - 1</v>
      </c>
      <c r="O1203" t="str">
        <f>IF(Hospitalisation_table[[#This Row],[State ID]]="?","Unknown",Hospitalisation_table[[#This Row],[State ID]])</f>
        <v>R1011</v>
      </c>
      <c r="P1203" s="20" t="str">
        <f>_xlfn.CONCAT(Hospitalisation_table[[#This Row],[date]],"-",Hospitalisation_table[[#This Row],[Month_Updated]],"-",Hospitalisation_table[[#This Row],[Year_Update]])</f>
        <v>20-Aug-1996</v>
      </c>
      <c r="Q1203">
        <f>DATEDIF(Hospitalisation_table[[#This Row],[Date of Birth]],"8-Jun-2023","Y")</f>
        <v>26</v>
      </c>
    </row>
    <row r="1204" spans="1:17" x14ac:dyDescent="0.3">
      <c r="A1204" t="s">
        <v>348</v>
      </c>
      <c r="B1204" t="str">
        <f>IF(Hospitalisation_table[[#This Row],[Customer ID]]="?","UnKnown",Hospitalisation_table[[#This Row],[Customer ID]])</f>
        <v>Id2019</v>
      </c>
      <c r="C1204">
        <v>1997</v>
      </c>
      <c r="D1204" t="s">
        <v>30</v>
      </c>
      <c r="E1204">
        <v>19</v>
      </c>
      <c r="F1204">
        <v>0</v>
      </c>
      <c r="G1204" s="24">
        <v>3021.81</v>
      </c>
      <c r="H1204" t="s">
        <v>11</v>
      </c>
      <c r="I1204" t="s">
        <v>12</v>
      </c>
      <c r="J1204" t="s">
        <v>23</v>
      </c>
      <c r="K1204" t="str">
        <f>IF(Hospitalisation_table[[#This Row],[month]]="?","Sep",Hospitalisation_table[[#This Row],[month]])</f>
        <v>Dec</v>
      </c>
      <c r="L1204">
        <f>IF(Hospitalisation_table[[#This Row],[year]] = "?",ROUNDUP(AVERAGE(Hospitalisation_table[year]),0),Hospitalisation_table[[#This Row],[year]])</f>
        <v>1997</v>
      </c>
      <c r="M1204" t="str">
        <f>IF(Hospitalisation_table[[#This Row],[Hospital tier]]="?","tier - 2",Hospitalisation_table[[#This Row],[Hospital tier]])</f>
        <v>tier - 2</v>
      </c>
      <c r="N1204" t="str">
        <f>IF(Hospitalisation_table[[#This Row],[City tier]]="?","tier - 2",Hospitalisation_table[[#This Row],[City tier]])</f>
        <v>tier - 3</v>
      </c>
      <c r="O1204" t="str">
        <f>IF(Hospitalisation_table[[#This Row],[State ID]]="?","Unknown",Hospitalisation_table[[#This Row],[State ID]])</f>
        <v>R1012</v>
      </c>
      <c r="P1204" s="20" t="str">
        <f>_xlfn.CONCAT(Hospitalisation_table[[#This Row],[date]],"-",Hospitalisation_table[[#This Row],[Month_Updated]],"-",Hospitalisation_table[[#This Row],[Year_Update]])</f>
        <v>19-Dec-1997</v>
      </c>
      <c r="Q1204">
        <f>DATEDIF(Hospitalisation_table[[#This Row],[Date of Birth]],"8-Jun-2023","Y")</f>
        <v>25</v>
      </c>
    </row>
    <row r="1205" spans="1:17" x14ac:dyDescent="0.3">
      <c r="A1205" t="s">
        <v>349</v>
      </c>
      <c r="B1205" t="str">
        <f>IF(Hospitalisation_table[[#This Row],[Customer ID]]="?","UnKnown",Hospitalisation_table[[#This Row],[Customer ID]])</f>
        <v>Id2018</v>
      </c>
      <c r="C1205">
        <v>1998</v>
      </c>
      <c r="D1205" t="s">
        <v>20</v>
      </c>
      <c r="E1205">
        <v>15</v>
      </c>
      <c r="F1205">
        <v>0</v>
      </c>
      <c r="G1205" s="24">
        <v>3044.21</v>
      </c>
      <c r="H1205" t="s">
        <v>11</v>
      </c>
      <c r="I1205" t="s">
        <v>12</v>
      </c>
      <c r="J1205" t="s">
        <v>247</v>
      </c>
      <c r="K1205" t="str">
        <f>IF(Hospitalisation_table[[#This Row],[month]]="?","Sep",Hospitalisation_table[[#This Row],[month]])</f>
        <v>Sep</v>
      </c>
      <c r="L1205">
        <f>IF(Hospitalisation_table[[#This Row],[year]] = "?",ROUNDUP(AVERAGE(Hospitalisation_table[year]),0),Hospitalisation_table[[#This Row],[year]])</f>
        <v>1998</v>
      </c>
      <c r="M1205" t="str">
        <f>IF(Hospitalisation_table[[#This Row],[Hospital tier]]="?","tier - 2",Hospitalisation_table[[#This Row],[Hospital tier]])</f>
        <v>tier - 2</v>
      </c>
      <c r="N1205" t="str">
        <f>IF(Hospitalisation_table[[#This Row],[City tier]]="?","tier - 2",Hospitalisation_table[[#This Row],[City tier]])</f>
        <v>tier - 3</v>
      </c>
      <c r="O1205" t="str">
        <f>IF(Hospitalisation_table[[#This Row],[State ID]]="?","Unknown",Hospitalisation_table[[#This Row],[State ID]])</f>
        <v>R1024</v>
      </c>
      <c r="P1205" s="20" t="str">
        <f>_xlfn.CONCAT(Hospitalisation_table[[#This Row],[date]],"-",Hospitalisation_table[[#This Row],[Month_Updated]],"-",Hospitalisation_table[[#This Row],[Year_Update]])</f>
        <v>15-Sep-1998</v>
      </c>
      <c r="Q1205">
        <f>DATEDIF(Hospitalisation_table[[#This Row],[Date of Birth]],"8-Jun-2023","Y")</f>
        <v>24</v>
      </c>
    </row>
    <row r="1206" spans="1:17" x14ac:dyDescent="0.3">
      <c r="A1206" t="s">
        <v>350</v>
      </c>
      <c r="B1206" t="str">
        <f>IF(Hospitalisation_table[[#This Row],[Customer ID]]="?","UnKnown",Hospitalisation_table[[#This Row],[Customer ID]])</f>
        <v>Id2017</v>
      </c>
      <c r="C1206">
        <v>1998</v>
      </c>
      <c r="D1206" t="s">
        <v>35</v>
      </c>
      <c r="E1206">
        <v>9</v>
      </c>
      <c r="F1206">
        <v>0</v>
      </c>
      <c r="G1206" s="24">
        <v>3046.06</v>
      </c>
      <c r="H1206" t="s">
        <v>11</v>
      </c>
      <c r="I1206" t="s">
        <v>16</v>
      </c>
      <c r="J1206" t="s">
        <v>249</v>
      </c>
      <c r="K1206" t="str">
        <f>IF(Hospitalisation_table[[#This Row],[month]]="?","Sep",Hospitalisation_table[[#This Row],[month]])</f>
        <v>Aug</v>
      </c>
      <c r="L1206">
        <f>IF(Hospitalisation_table[[#This Row],[year]] = "?",ROUNDUP(AVERAGE(Hospitalisation_table[year]),0),Hospitalisation_table[[#This Row],[year]])</f>
        <v>1998</v>
      </c>
      <c r="M1206" t="str">
        <f>IF(Hospitalisation_table[[#This Row],[Hospital tier]]="?","tier - 2",Hospitalisation_table[[#This Row],[Hospital tier]])</f>
        <v>tier - 2</v>
      </c>
      <c r="N1206" t="str">
        <f>IF(Hospitalisation_table[[#This Row],[City tier]]="?","tier - 2",Hospitalisation_table[[#This Row],[City tier]])</f>
        <v>tier - 1</v>
      </c>
      <c r="O1206" t="str">
        <f>IF(Hospitalisation_table[[#This Row],[State ID]]="?","Unknown",Hospitalisation_table[[#This Row],[State ID]])</f>
        <v>R1023</v>
      </c>
      <c r="P1206" s="20" t="str">
        <f>_xlfn.CONCAT(Hospitalisation_table[[#This Row],[date]],"-",Hospitalisation_table[[#This Row],[Month_Updated]],"-",Hospitalisation_table[[#This Row],[Year_Update]])</f>
        <v>9-Aug-1998</v>
      </c>
      <c r="Q1206">
        <f>DATEDIF(Hospitalisation_table[[#This Row],[Date of Birth]],"8-Jun-2023","Y")</f>
        <v>24</v>
      </c>
    </row>
    <row r="1207" spans="1:17" x14ac:dyDescent="0.3">
      <c r="A1207" t="s">
        <v>351</v>
      </c>
      <c r="B1207" t="str">
        <f>IF(Hospitalisation_table[[#This Row],[Customer ID]]="?","UnKnown",Hospitalisation_table[[#This Row],[Customer ID]])</f>
        <v>Id2016</v>
      </c>
      <c r="C1207">
        <v>1997</v>
      </c>
      <c r="D1207" t="s">
        <v>30</v>
      </c>
      <c r="E1207">
        <v>22</v>
      </c>
      <c r="F1207">
        <v>0</v>
      </c>
      <c r="G1207" s="24">
        <v>3051.73</v>
      </c>
      <c r="H1207" t="s">
        <v>11</v>
      </c>
      <c r="I1207" t="s">
        <v>11</v>
      </c>
      <c r="J1207" t="s">
        <v>42</v>
      </c>
      <c r="K1207" t="str">
        <f>IF(Hospitalisation_table[[#This Row],[month]]="?","Sep",Hospitalisation_table[[#This Row],[month]])</f>
        <v>Dec</v>
      </c>
      <c r="L1207">
        <f>IF(Hospitalisation_table[[#This Row],[year]] = "?",ROUNDUP(AVERAGE(Hospitalisation_table[year]),0),Hospitalisation_table[[#This Row],[year]])</f>
        <v>1997</v>
      </c>
      <c r="M1207" t="str">
        <f>IF(Hospitalisation_table[[#This Row],[Hospital tier]]="?","tier - 2",Hospitalisation_table[[#This Row],[Hospital tier]])</f>
        <v>tier - 2</v>
      </c>
      <c r="N1207" t="str">
        <f>IF(Hospitalisation_table[[#This Row],[City tier]]="?","tier - 2",Hospitalisation_table[[#This Row],[City tier]])</f>
        <v>tier - 2</v>
      </c>
      <c r="O1207" t="str">
        <f>IF(Hospitalisation_table[[#This Row],[State ID]]="?","Unknown",Hospitalisation_table[[#This Row],[State ID]])</f>
        <v>R1011</v>
      </c>
      <c r="P1207" s="20" t="str">
        <f>_xlfn.CONCAT(Hospitalisation_table[[#This Row],[date]],"-",Hospitalisation_table[[#This Row],[Month_Updated]],"-",Hospitalisation_table[[#This Row],[Year_Update]])</f>
        <v>22-Dec-1997</v>
      </c>
      <c r="Q1207">
        <f>DATEDIF(Hospitalisation_table[[#This Row],[Date of Birth]],"8-Jun-2023","Y")</f>
        <v>25</v>
      </c>
    </row>
    <row r="1208" spans="1:17" x14ac:dyDescent="0.3">
      <c r="A1208" t="s">
        <v>352</v>
      </c>
      <c r="B1208" t="str">
        <f>IF(Hospitalisation_table[[#This Row],[Customer ID]]="?","UnKnown",Hospitalisation_table[[#This Row],[Customer ID]])</f>
        <v>Id2015</v>
      </c>
      <c r="C1208">
        <v>2002</v>
      </c>
      <c r="D1208" t="s">
        <v>18</v>
      </c>
      <c r="E1208">
        <v>21</v>
      </c>
      <c r="F1208">
        <v>2</v>
      </c>
      <c r="G1208" s="24">
        <v>3056.39</v>
      </c>
      <c r="H1208" t="s">
        <v>11</v>
      </c>
      <c r="I1208" t="s">
        <v>12</v>
      </c>
      <c r="J1208" t="s">
        <v>13</v>
      </c>
      <c r="K1208" t="str">
        <f>IF(Hospitalisation_table[[#This Row],[month]]="?","Sep",Hospitalisation_table[[#This Row],[month]])</f>
        <v>Jun</v>
      </c>
      <c r="L1208">
        <f>IF(Hospitalisation_table[[#This Row],[year]] = "?",ROUNDUP(AVERAGE(Hospitalisation_table[year]),0),Hospitalisation_table[[#This Row],[year]])</f>
        <v>2002</v>
      </c>
      <c r="M1208" t="str">
        <f>IF(Hospitalisation_table[[#This Row],[Hospital tier]]="?","tier - 2",Hospitalisation_table[[#This Row],[Hospital tier]])</f>
        <v>tier - 2</v>
      </c>
      <c r="N1208" t="str">
        <f>IF(Hospitalisation_table[[#This Row],[City tier]]="?","tier - 2",Hospitalisation_table[[#This Row],[City tier]])</f>
        <v>tier - 3</v>
      </c>
      <c r="O1208" t="str">
        <f>IF(Hospitalisation_table[[#This Row],[State ID]]="?","Unknown",Hospitalisation_table[[#This Row],[State ID]])</f>
        <v>R1013</v>
      </c>
      <c r="P1208" s="20" t="str">
        <f>_xlfn.CONCAT(Hospitalisation_table[[#This Row],[date]],"-",Hospitalisation_table[[#This Row],[Month_Updated]],"-",Hospitalisation_table[[#This Row],[Year_Update]])</f>
        <v>21-Jun-2002</v>
      </c>
      <c r="Q1208">
        <f>DATEDIF(Hospitalisation_table[[#This Row],[Date of Birth]],"8-Jun-2023","Y")</f>
        <v>20</v>
      </c>
    </row>
    <row r="1209" spans="1:17" x14ac:dyDescent="0.3">
      <c r="A1209" t="s">
        <v>353</v>
      </c>
      <c r="B1209" t="str">
        <f>IF(Hospitalisation_table[[#This Row],[Customer ID]]="?","UnKnown",Hospitalisation_table[[#This Row],[Customer ID]])</f>
        <v>Id2014</v>
      </c>
      <c r="C1209">
        <v>1994</v>
      </c>
      <c r="D1209" t="s">
        <v>20</v>
      </c>
      <c r="E1209">
        <v>26</v>
      </c>
      <c r="F1209">
        <v>0</v>
      </c>
      <c r="G1209" s="24">
        <v>3062.51</v>
      </c>
      <c r="H1209" t="s">
        <v>12</v>
      </c>
      <c r="I1209" t="s">
        <v>16</v>
      </c>
      <c r="J1209" t="s">
        <v>23</v>
      </c>
      <c r="K1209" t="str">
        <f>IF(Hospitalisation_table[[#This Row],[month]]="?","Sep",Hospitalisation_table[[#This Row],[month]])</f>
        <v>Sep</v>
      </c>
      <c r="L1209">
        <f>IF(Hospitalisation_table[[#This Row],[year]] = "?",ROUNDUP(AVERAGE(Hospitalisation_table[year]),0),Hospitalisation_table[[#This Row],[year]])</f>
        <v>1994</v>
      </c>
      <c r="M1209" t="str">
        <f>IF(Hospitalisation_table[[#This Row],[Hospital tier]]="?","tier - 2",Hospitalisation_table[[#This Row],[Hospital tier]])</f>
        <v>tier - 3</v>
      </c>
      <c r="N1209" t="str">
        <f>IF(Hospitalisation_table[[#This Row],[City tier]]="?","tier - 2",Hospitalisation_table[[#This Row],[City tier]])</f>
        <v>tier - 1</v>
      </c>
      <c r="O1209" t="str">
        <f>IF(Hospitalisation_table[[#This Row],[State ID]]="?","Unknown",Hospitalisation_table[[#This Row],[State ID]])</f>
        <v>R1012</v>
      </c>
      <c r="P1209" s="20" t="str">
        <f>_xlfn.CONCAT(Hospitalisation_table[[#This Row],[date]],"-",Hospitalisation_table[[#This Row],[Month_Updated]],"-",Hospitalisation_table[[#This Row],[Year_Update]])</f>
        <v>26-Sep-1994</v>
      </c>
      <c r="Q1209">
        <f>DATEDIF(Hospitalisation_table[[#This Row],[Date of Birth]],"8-Jun-2023","Y")</f>
        <v>28</v>
      </c>
    </row>
    <row r="1210" spans="1:17" x14ac:dyDescent="0.3">
      <c r="A1210" t="s">
        <v>354</v>
      </c>
      <c r="B1210" t="str">
        <f>IF(Hospitalisation_table[[#This Row],[Customer ID]]="?","UnKnown",Hospitalisation_table[[#This Row],[Customer ID]])</f>
        <v>Id2013</v>
      </c>
      <c r="C1210">
        <v>1989</v>
      </c>
      <c r="D1210" t="s">
        <v>37</v>
      </c>
      <c r="E1210">
        <v>1</v>
      </c>
      <c r="F1210">
        <v>3</v>
      </c>
      <c r="G1210" s="24">
        <v>3065.49</v>
      </c>
      <c r="H1210" t="s">
        <v>11</v>
      </c>
      <c r="I1210" t="s">
        <v>16</v>
      </c>
      <c r="J1210" t="s">
        <v>23</v>
      </c>
      <c r="K1210" t="str">
        <f>IF(Hospitalisation_table[[#This Row],[month]]="?","Sep",Hospitalisation_table[[#This Row],[month]])</f>
        <v>Oct</v>
      </c>
      <c r="L1210">
        <f>IF(Hospitalisation_table[[#This Row],[year]] = "?",ROUNDUP(AVERAGE(Hospitalisation_table[year]),0),Hospitalisation_table[[#This Row],[year]])</f>
        <v>1989</v>
      </c>
      <c r="M1210" t="str">
        <f>IF(Hospitalisation_table[[#This Row],[Hospital tier]]="?","tier - 2",Hospitalisation_table[[#This Row],[Hospital tier]])</f>
        <v>tier - 2</v>
      </c>
      <c r="N1210" t="str">
        <f>IF(Hospitalisation_table[[#This Row],[City tier]]="?","tier - 2",Hospitalisation_table[[#This Row],[City tier]])</f>
        <v>tier - 1</v>
      </c>
      <c r="O1210" t="str">
        <f>IF(Hospitalisation_table[[#This Row],[State ID]]="?","Unknown",Hospitalisation_table[[#This Row],[State ID]])</f>
        <v>R1012</v>
      </c>
      <c r="P1210" s="20" t="str">
        <f>_xlfn.CONCAT(Hospitalisation_table[[#This Row],[date]],"-",Hospitalisation_table[[#This Row],[Month_Updated]],"-",Hospitalisation_table[[#This Row],[Year_Update]])</f>
        <v>1-Oct-1989</v>
      </c>
      <c r="Q1210">
        <f>DATEDIF(Hospitalisation_table[[#This Row],[Date of Birth]],"8-Jun-2023","Y")</f>
        <v>33</v>
      </c>
    </row>
    <row r="1211" spans="1:17" x14ac:dyDescent="0.3">
      <c r="A1211" t="s">
        <v>355</v>
      </c>
      <c r="B1211" t="str">
        <f>IF(Hospitalisation_table[[#This Row],[Customer ID]]="?","UnKnown",Hospitalisation_table[[#This Row],[Customer ID]])</f>
        <v>Id2012</v>
      </c>
      <c r="C1211">
        <v>1995</v>
      </c>
      <c r="D1211" t="s">
        <v>20</v>
      </c>
      <c r="E1211">
        <v>10</v>
      </c>
      <c r="F1211">
        <v>0</v>
      </c>
      <c r="G1211" s="24">
        <v>3070.81</v>
      </c>
      <c r="H1211" t="s">
        <v>12</v>
      </c>
      <c r="I1211" t="s">
        <v>16</v>
      </c>
      <c r="J1211" t="s">
        <v>356</v>
      </c>
      <c r="K1211" t="str">
        <f>IF(Hospitalisation_table[[#This Row],[month]]="?","Sep",Hospitalisation_table[[#This Row],[month]])</f>
        <v>Sep</v>
      </c>
      <c r="L1211">
        <f>IF(Hospitalisation_table[[#This Row],[year]] = "?",ROUNDUP(AVERAGE(Hospitalisation_table[year]),0),Hospitalisation_table[[#This Row],[year]])</f>
        <v>1995</v>
      </c>
      <c r="M1211" t="str">
        <f>IF(Hospitalisation_table[[#This Row],[Hospital tier]]="?","tier - 2",Hospitalisation_table[[#This Row],[Hospital tier]])</f>
        <v>tier - 3</v>
      </c>
      <c r="N1211" t="str">
        <f>IF(Hospitalisation_table[[#This Row],[City tier]]="?","tier - 2",Hospitalisation_table[[#This Row],[City tier]])</f>
        <v>tier - 1</v>
      </c>
      <c r="O1211" t="str">
        <f>IF(Hospitalisation_table[[#This Row],[State ID]]="?","Unknown",Hospitalisation_table[[#This Row],[State ID]])</f>
        <v>R1017</v>
      </c>
      <c r="P1211" s="20" t="str">
        <f>_xlfn.CONCAT(Hospitalisation_table[[#This Row],[date]],"-",Hospitalisation_table[[#This Row],[Month_Updated]],"-",Hospitalisation_table[[#This Row],[Year_Update]])</f>
        <v>10-Sep-1995</v>
      </c>
      <c r="Q1211">
        <f>DATEDIF(Hospitalisation_table[[#This Row],[Date of Birth]],"8-Jun-2023","Y")</f>
        <v>27</v>
      </c>
    </row>
    <row r="1212" spans="1:17" x14ac:dyDescent="0.3">
      <c r="A1212" t="s">
        <v>357</v>
      </c>
      <c r="B1212" t="str">
        <f>IF(Hospitalisation_table[[#This Row],[Customer ID]]="?","UnKnown",Hospitalisation_table[[#This Row],[Customer ID]])</f>
        <v>Id2011</v>
      </c>
      <c r="C1212">
        <v>2001</v>
      </c>
      <c r="D1212" t="s">
        <v>37</v>
      </c>
      <c r="E1212">
        <v>13</v>
      </c>
      <c r="F1212">
        <v>2</v>
      </c>
      <c r="G1212" s="24">
        <v>3077.1</v>
      </c>
      <c r="H1212" t="s">
        <v>11</v>
      </c>
      <c r="I1212" t="s">
        <v>16</v>
      </c>
      <c r="J1212" t="s">
        <v>23</v>
      </c>
      <c r="K1212" t="str">
        <f>IF(Hospitalisation_table[[#This Row],[month]]="?","Sep",Hospitalisation_table[[#This Row],[month]])</f>
        <v>Oct</v>
      </c>
      <c r="L1212">
        <f>IF(Hospitalisation_table[[#This Row],[year]] = "?",ROUNDUP(AVERAGE(Hospitalisation_table[year]),0),Hospitalisation_table[[#This Row],[year]])</f>
        <v>2001</v>
      </c>
      <c r="M1212" t="str">
        <f>IF(Hospitalisation_table[[#This Row],[Hospital tier]]="?","tier - 2",Hospitalisation_table[[#This Row],[Hospital tier]])</f>
        <v>tier - 2</v>
      </c>
      <c r="N1212" t="str">
        <f>IF(Hospitalisation_table[[#This Row],[City tier]]="?","tier - 2",Hospitalisation_table[[#This Row],[City tier]])</f>
        <v>tier - 1</v>
      </c>
      <c r="O1212" t="str">
        <f>IF(Hospitalisation_table[[#This Row],[State ID]]="?","Unknown",Hospitalisation_table[[#This Row],[State ID]])</f>
        <v>R1012</v>
      </c>
      <c r="P1212" s="20" t="str">
        <f>_xlfn.CONCAT(Hospitalisation_table[[#This Row],[date]],"-",Hospitalisation_table[[#This Row],[Month_Updated]],"-",Hospitalisation_table[[#This Row],[Year_Update]])</f>
        <v>13-Oct-2001</v>
      </c>
      <c r="Q1212">
        <f>DATEDIF(Hospitalisation_table[[#This Row],[Date of Birth]],"8-Jun-2023","Y")</f>
        <v>21</v>
      </c>
    </row>
    <row r="1213" spans="1:17" x14ac:dyDescent="0.3">
      <c r="A1213" t="s">
        <v>358</v>
      </c>
      <c r="B1213" t="str">
        <f>IF(Hospitalisation_table[[#This Row],[Customer ID]]="?","UnKnown",Hospitalisation_table[[#This Row],[Customer ID]])</f>
        <v>Id2010</v>
      </c>
      <c r="C1213">
        <v>1987</v>
      </c>
      <c r="D1213" t="s">
        <v>35</v>
      </c>
      <c r="E1213">
        <v>1</v>
      </c>
      <c r="F1213">
        <v>3</v>
      </c>
      <c r="G1213" s="24">
        <v>3088.06</v>
      </c>
      <c r="H1213" t="s">
        <v>11</v>
      </c>
      <c r="I1213" t="s">
        <v>11</v>
      </c>
      <c r="J1213" t="s">
        <v>13</v>
      </c>
      <c r="K1213" t="str">
        <f>IF(Hospitalisation_table[[#This Row],[month]]="?","Sep",Hospitalisation_table[[#This Row],[month]])</f>
        <v>Aug</v>
      </c>
      <c r="L1213">
        <f>IF(Hospitalisation_table[[#This Row],[year]] = "?",ROUNDUP(AVERAGE(Hospitalisation_table[year]),0),Hospitalisation_table[[#This Row],[year]])</f>
        <v>1987</v>
      </c>
      <c r="M1213" t="str">
        <f>IF(Hospitalisation_table[[#This Row],[Hospital tier]]="?","tier - 2",Hospitalisation_table[[#This Row],[Hospital tier]])</f>
        <v>tier - 2</v>
      </c>
      <c r="N1213" t="str">
        <f>IF(Hospitalisation_table[[#This Row],[City tier]]="?","tier - 2",Hospitalisation_table[[#This Row],[City tier]])</f>
        <v>tier - 2</v>
      </c>
      <c r="O1213" t="str">
        <f>IF(Hospitalisation_table[[#This Row],[State ID]]="?","Unknown",Hospitalisation_table[[#This Row],[State ID]])</f>
        <v>R1013</v>
      </c>
      <c r="P1213" s="20" t="str">
        <f>_xlfn.CONCAT(Hospitalisation_table[[#This Row],[date]],"-",Hospitalisation_table[[#This Row],[Month_Updated]],"-",Hospitalisation_table[[#This Row],[Year_Update]])</f>
        <v>1-Aug-1987</v>
      </c>
      <c r="Q1213">
        <f>DATEDIF(Hospitalisation_table[[#This Row],[Date of Birth]],"8-Jun-2023","Y")</f>
        <v>35</v>
      </c>
    </row>
    <row r="1214" spans="1:17" x14ac:dyDescent="0.3">
      <c r="A1214" t="s">
        <v>2172</v>
      </c>
      <c r="B1214" t="str">
        <f>IF(Hospitalisation_table[[#This Row],[Customer ID]]="?","UnKnown",Hospitalisation_table[[#This Row],[Customer ID]])</f>
        <v>Id201</v>
      </c>
      <c r="C1214">
        <v>1979</v>
      </c>
      <c r="D1214" t="s">
        <v>15</v>
      </c>
      <c r="E1214">
        <v>4</v>
      </c>
      <c r="F1214">
        <v>2</v>
      </c>
      <c r="G1214" s="24">
        <v>36090.49</v>
      </c>
      <c r="H1214" t="s">
        <v>11</v>
      </c>
      <c r="I1214" t="s">
        <v>11</v>
      </c>
      <c r="J1214" t="s">
        <v>42</v>
      </c>
      <c r="K1214" t="str">
        <f>IF(Hospitalisation_table[[#This Row],[month]]="?","Sep",Hospitalisation_table[[#This Row],[month]])</f>
        <v>Nov</v>
      </c>
      <c r="L1214">
        <f>IF(Hospitalisation_table[[#This Row],[year]] = "?",ROUNDUP(AVERAGE(Hospitalisation_table[year]),0),Hospitalisation_table[[#This Row],[year]])</f>
        <v>1979</v>
      </c>
      <c r="M1214" t="str">
        <f>IF(Hospitalisation_table[[#This Row],[Hospital tier]]="?","tier - 2",Hospitalisation_table[[#This Row],[Hospital tier]])</f>
        <v>tier - 2</v>
      </c>
      <c r="N1214" t="str">
        <f>IF(Hospitalisation_table[[#This Row],[City tier]]="?","tier - 2",Hospitalisation_table[[#This Row],[City tier]])</f>
        <v>tier - 2</v>
      </c>
      <c r="O1214" t="str">
        <f>IF(Hospitalisation_table[[#This Row],[State ID]]="?","Unknown",Hospitalisation_table[[#This Row],[State ID]])</f>
        <v>R1011</v>
      </c>
      <c r="P1214" s="20" t="str">
        <f>_xlfn.CONCAT(Hospitalisation_table[[#This Row],[date]],"-",Hospitalisation_table[[#This Row],[Month_Updated]],"-",Hospitalisation_table[[#This Row],[Year_Update]])</f>
        <v>4-Nov-1979</v>
      </c>
      <c r="Q1214">
        <f>DATEDIF(Hospitalisation_table[[#This Row],[Date of Birth]],"8-Jun-2023","Y")</f>
        <v>43</v>
      </c>
    </row>
    <row r="1215" spans="1:17" x14ac:dyDescent="0.3">
      <c r="A1215" t="s">
        <v>359</v>
      </c>
      <c r="B1215" t="str">
        <f>IF(Hospitalisation_table[[#This Row],[Customer ID]]="?","UnKnown",Hospitalisation_table[[#This Row],[Customer ID]])</f>
        <v>Id2009</v>
      </c>
      <c r="C1215">
        <v>1999</v>
      </c>
      <c r="D1215" t="s">
        <v>18</v>
      </c>
      <c r="E1215">
        <v>25</v>
      </c>
      <c r="F1215">
        <v>0</v>
      </c>
      <c r="G1215" s="24">
        <v>3128.35</v>
      </c>
      <c r="H1215" t="s">
        <v>11</v>
      </c>
      <c r="I1215" t="s">
        <v>12</v>
      </c>
      <c r="J1215" t="s">
        <v>300</v>
      </c>
      <c r="K1215" t="str">
        <f>IF(Hospitalisation_table[[#This Row],[month]]="?","Sep",Hospitalisation_table[[#This Row],[month]])</f>
        <v>Jun</v>
      </c>
      <c r="L1215">
        <f>IF(Hospitalisation_table[[#This Row],[year]] = "?",ROUNDUP(AVERAGE(Hospitalisation_table[year]),0),Hospitalisation_table[[#This Row],[year]])</f>
        <v>1999</v>
      </c>
      <c r="M1215" t="str">
        <f>IF(Hospitalisation_table[[#This Row],[Hospital tier]]="?","tier - 2",Hospitalisation_table[[#This Row],[Hospital tier]])</f>
        <v>tier - 2</v>
      </c>
      <c r="N1215" t="str">
        <f>IF(Hospitalisation_table[[#This Row],[City tier]]="?","tier - 2",Hospitalisation_table[[#This Row],[City tier]])</f>
        <v>tier - 3</v>
      </c>
      <c r="O1215" t="str">
        <f>IF(Hospitalisation_table[[#This Row],[State ID]]="?","Unknown",Hospitalisation_table[[#This Row],[State ID]])</f>
        <v>R1021</v>
      </c>
      <c r="P1215" s="20" t="str">
        <f>_xlfn.CONCAT(Hospitalisation_table[[#This Row],[date]],"-",Hospitalisation_table[[#This Row],[Month_Updated]],"-",Hospitalisation_table[[#This Row],[Year_Update]])</f>
        <v>25-Jun-1999</v>
      </c>
      <c r="Q1215">
        <f>DATEDIF(Hospitalisation_table[[#This Row],[Date of Birth]],"8-Jun-2023","Y")</f>
        <v>23</v>
      </c>
    </row>
    <row r="1216" spans="1:17" x14ac:dyDescent="0.3">
      <c r="A1216" t="s">
        <v>360</v>
      </c>
      <c r="B1216" t="str">
        <f>IF(Hospitalisation_table[[#This Row],[Customer ID]]="?","UnKnown",Hospitalisation_table[[#This Row],[Customer ID]])</f>
        <v>Id2008</v>
      </c>
      <c r="C1216">
        <v>1994</v>
      </c>
      <c r="D1216" t="s">
        <v>10</v>
      </c>
      <c r="E1216">
        <v>10</v>
      </c>
      <c r="F1216">
        <v>0</v>
      </c>
      <c r="G1216" s="24">
        <v>3161.45</v>
      </c>
      <c r="H1216" t="s">
        <v>11</v>
      </c>
      <c r="I1216" t="s">
        <v>16</v>
      </c>
      <c r="J1216" t="s">
        <v>42</v>
      </c>
      <c r="K1216" t="str">
        <f>IF(Hospitalisation_table[[#This Row],[month]]="?","Sep",Hospitalisation_table[[#This Row],[month]])</f>
        <v>Jul</v>
      </c>
      <c r="L1216">
        <f>IF(Hospitalisation_table[[#This Row],[year]] = "?",ROUNDUP(AVERAGE(Hospitalisation_table[year]),0),Hospitalisation_table[[#This Row],[year]])</f>
        <v>1994</v>
      </c>
      <c r="M1216" t="str">
        <f>IF(Hospitalisation_table[[#This Row],[Hospital tier]]="?","tier - 2",Hospitalisation_table[[#This Row],[Hospital tier]])</f>
        <v>tier - 2</v>
      </c>
      <c r="N1216" t="str">
        <f>IF(Hospitalisation_table[[#This Row],[City tier]]="?","tier - 2",Hospitalisation_table[[#This Row],[City tier]])</f>
        <v>tier - 1</v>
      </c>
      <c r="O1216" t="str">
        <f>IF(Hospitalisation_table[[#This Row],[State ID]]="?","Unknown",Hospitalisation_table[[#This Row],[State ID]])</f>
        <v>R1011</v>
      </c>
      <c r="P1216" s="20" t="str">
        <f>_xlfn.CONCAT(Hospitalisation_table[[#This Row],[date]],"-",Hospitalisation_table[[#This Row],[Month_Updated]],"-",Hospitalisation_table[[#This Row],[Year_Update]])</f>
        <v>10-Jul-1994</v>
      </c>
      <c r="Q1216">
        <f>DATEDIF(Hospitalisation_table[[#This Row],[Date of Birth]],"8-Jun-2023","Y")</f>
        <v>28</v>
      </c>
    </row>
    <row r="1217" spans="1:17" x14ac:dyDescent="0.3">
      <c r="A1217" t="s">
        <v>361</v>
      </c>
      <c r="B1217" t="str">
        <f>IF(Hospitalisation_table[[#This Row],[Customer ID]]="?","UnKnown",Hospitalisation_table[[#This Row],[Customer ID]])</f>
        <v>Id2007</v>
      </c>
      <c r="C1217">
        <v>1993</v>
      </c>
      <c r="D1217" t="s">
        <v>20</v>
      </c>
      <c r="E1217">
        <v>25</v>
      </c>
      <c r="F1217">
        <v>0</v>
      </c>
      <c r="G1217" s="24">
        <v>3162.02</v>
      </c>
      <c r="H1217" t="s">
        <v>11</v>
      </c>
      <c r="I1217" t="s">
        <v>12</v>
      </c>
      <c r="J1217" t="s">
        <v>13</v>
      </c>
      <c r="K1217" t="str">
        <f>IF(Hospitalisation_table[[#This Row],[month]]="?","Sep",Hospitalisation_table[[#This Row],[month]])</f>
        <v>Sep</v>
      </c>
      <c r="L1217">
        <f>IF(Hospitalisation_table[[#This Row],[year]] = "?",ROUNDUP(AVERAGE(Hospitalisation_table[year]),0),Hospitalisation_table[[#This Row],[year]])</f>
        <v>1993</v>
      </c>
      <c r="M1217" t="str">
        <f>IF(Hospitalisation_table[[#This Row],[Hospital tier]]="?","tier - 2",Hospitalisation_table[[#This Row],[Hospital tier]])</f>
        <v>tier - 2</v>
      </c>
      <c r="N1217" t="str">
        <f>IF(Hospitalisation_table[[#This Row],[City tier]]="?","tier - 2",Hospitalisation_table[[#This Row],[City tier]])</f>
        <v>tier - 3</v>
      </c>
      <c r="O1217" t="str">
        <f>IF(Hospitalisation_table[[#This Row],[State ID]]="?","Unknown",Hospitalisation_table[[#This Row],[State ID]])</f>
        <v>R1013</v>
      </c>
      <c r="P1217" s="20" t="str">
        <f>_xlfn.CONCAT(Hospitalisation_table[[#This Row],[date]],"-",Hospitalisation_table[[#This Row],[Month_Updated]],"-",Hospitalisation_table[[#This Row],[Year_Update]])</f>
        <v>25-Sep-1993</v>
      </c>
      <c r="Q1217">
        <f>DATEDIF(Hospitalisation_table[[#This Row],[Date of Birth]],"8-Jun-2023","Y")</f>
        <v>29</v>
      </c>
    </row>
    <row r="1218" spans="1:17" x14ac:dyDescent="0.3">
      <c r="A1218" t="s">
        <v>362</v>
      </c>
      <c r="B1218" t="str">
        <f>IF(Hospitalisation_table[[#This Row],[Customer ID]]="?","UnKnown",Hospitalisation_table[[#This Row],[Customer ID]])</f>
        <v>Id2006</v>
      </c>
      <c r="C1218">
        <v>2001</v>
      </c>
      <c r="D1218" t="s">
        <v>35</v>
      </c>
      <c r="E1218">
        <v>29</v>
      </c>
      <c r="F1218">
        <v>1</v>
      </c>
      <c r="G1218" s="24">
        <v>3167.46</v>
      </c>
      <c r="H1218" t="s">
        <v>11</v>
      </c>
      <c r="I1218" t="s">
        <v>12</v>
      </c>
      <c r="J1218" t="s">
        <v>247</v>
      </c>
      <c r="K1218" t="str">
        <f>IF(Hospitalisation_table[[#This Row],[month]]="?","Sep",Hospitalisation_table[[#This Row],[month]])</f>
        <v>Aug</v>
      </c>
      <c r="L1218">
        <f>IF(Hospitalisation_table[[#This Row],[year]] = "?",ROUNDUP(AVERAGE(Hospitalisation_table[year]),0),Hospitalisation_table[[#This Row],[year]])</f>
        <v>2001</v>
      </c>
      <c r="M1218" t="str">
        <f>IF(Hospitalisation_table[[#This Row],[Hospital tier]]="?","tier - 2",Hospitalisation_table[[#This Row],[Hospital tier]])</f>
        <v>tier - 2</v>
      </c>
      <c r="N1218" t="str">
        <f>IF(Hospitalisation_table[[#This Row],[City tier]]="?","tier - 2",Hospitalisation_table[[#This Row],[City tier]])</f>
        <v>tier - 3</v>
      </c>
      <c r="O1218" t="str">
        <f>IF(Hospitalisation_table[[#This Row],[State ID]]="?","Unknown",Hospitalisation_table[[#This Row],[State ID]])</f>
        <v>R1024</v>
      </c>
      <c r="P1218" s="20" t="str">
        <f>_xlfn.CONCAT(Hospitalisation_table[[#This Row],[date]],"-",Hospitalisation_table[[#This Row],[Month_Updated]],"-",Hospitalisation_table[[#This Row],[Year_Update]])</f>
        <v>29-Aug-2001</v>
      </c>
      <c r="Q1218">
        <f>DATEDIF(Hospitalisation_table[[#This Row],[Date of Birth]],"8-Jun-2023","Y")</f>
        <v>21</v>
      </c>
    </row>
    <row r="1219" spans="1:17" x14ac:dyDescent="0.3">
      <c r="A1219" t="s">
        <v>363</v>
      </c>
      <c r="B1219" t="str">
        <f>IF(Hospitalisation_table[[#This Row],[Customer ID]]="?","UnKnown",Hospitalisation_table[[#This Row],[Customer ID]])</f>
        <v>Id2005</v>
      </c>
      <c r="C1219">
        <v>1994</v>
      </c>
      <c r="D1219" t="s">
        <v>37</v>
      </c>
      <c r="E1219">
        <v>25</v>
      </c>
      <c r="F1219">
        <v>0</v>
      </c>
      <c r="G1219" s="24">
        <v>3171.61</v>
      </c>
      <c r="H1219" t="s">
        <v>11</v>
      </c>
      <c r="I1219" t="s">
        <v>12</v>
      </c>
      <c r="J1219" t="s">
        <v>13</v>
      </c>
      <c r="K1219" t="str">
        <f>IF(Hospitalisation_table[[#This Row],[month]]="?","Sep",Hospitalisation_table[[#This Row],[month]])</f>
        <v>Oct</v>
      </c>
      <c r="L1219">
        <f>IF(Hospitalisation_table[[#This Row],[year]] = "?",ROUNDUP(AVERAGE(Hospitalisation_table[year]),0),Hospitalisation_table[[#This Row],[year]])</f>
        <v>1994</v>
      </c>
      <c r="M1219" t="str">
        <f>IF(Hospitalisation_table[[#This Row],[Hospital tier]]="?","tier - 2",Hospitalisation_table[[#This Row],[Hospital tier]])</f>
        <v>tier - 2</v>
      </c>
      <c r="N1219" t="str">
        <f>IF(Hospitalisation_table[[#This Row],[City tier]]="?","tier - 2",Hospitalisation_table[[#This Row],[City tier]])</f>
        <v>tier - 3</v>
      </c>
      <c r="O1219" t="str">
        <f>IF(Hospitalisation_table[[#This Row],[State ID]]="?","Unknown",Hospitalisation_table[[#This Row],[State ID]])</f>
        <v>R1013</v>
      </c>
      <c r="P1219" s="20" t="str">
        <f>_xlfn.CONCAT(Hospitalisation_table[[#This Row],[date]],"-",Hospitalisation_table[[#This Row],[Month_Updated]],"-",Hospitalisation_table[[#This Row],[Year_Update]])</f>
        <v>25-Oct-1994</v>
      </c>
      <c r="Q1219">
        <f>DATEDIF(Hospitalisation_table[[#This Row],[Date of Birth]],"8-Jun-2023","Y")</f>
        <v>28</v>
      </c>
    </row>
    <row r="1220" spans="1:17" x14ac:dyDescent="0.3">
      <c r="A1220" t="s">
        <v>364</v>
      </c>
      <c r="B1220" t="str">
        <f>IF(Hospitalisation_table[[#This Row],[Customer ID]]="?","UnKnown",Hospitalisation_table[[#This Row],[Customer ID]])</f>
        <v>Id2004</v>
      </c>
      <c r="C1220">
        <v>1994</v>
      </c>
      <c r="D1220" t="s">
        <v>10</v>
      </c>
      <c r="E1220">
        <v>6</v>
      </c>
      <c r="F1220">
        <v>0</v>
      </c>
      <c r="G1220" s="24">
        <v>3172.02</v>
      </c>
      <c r="H1220" t="s">
        <v>11</v>
      </c>
      <c r="I1220" t="s">
        <v>16</v>
      </c>
      <c r="J1220" t="s">
        <v>42</v>
      </c>
      <c r="K1220" t="str">
        <f>IF(Hospitalisation_table[[#This Row],[month]]="?","Sep",Hospitalisation_table[[#This Row],[month]])</f>
        <v>Jul</v>
      </c>
      <c r="L1220">
        <f>IF(Hospitalisation_table[[#This Row],[year]] = "?",ROUNDUP(AVERAGE(Hospitalisation_table[year]),0),Hospitalisation_table[[#This Row],[year]])</f>
        <v>1994</v>
      </c>
      <c r="M1220" t="str">
        <f>IF(Hospitalisation_table[[#This Row],[Hospital tier]]="?","tier - 2",Hospitalisation_table[[#This Row],[Hospital tier]])</f>
        <v>tier - 2</v>
      </c>
      <c r="N1220" t="str">
        <f>IF(Hospitalisation_table[[#This Row],[City tier]]="?","tier - 2",Hospitalisation_table[[#This Row],[City tier]])</f>
        <v>tier - 1</v>
      </c>
      <c r="O1220" t="str">
        <f>IF(Hospitalisation_table[[#This Row],[State ID]]="?","Unknown",Hospitalisation_table[[#This Row],[State ID]])</f>
        <v>R1011</v>
      </c>
      <c r="P1220" s="20" t="str">
        <f>_xlfn.CONCAT(Hospitalisation_table[[#This Row],[date]],"-",Hospitalisation_table[[#This Row],[Month_Updated]],"-",Hospitalisation_table[[#This Row],[Year_Update]])</f>
        <v>6-Jul-1994</v>
      </c>
      <c r="Q1220">
        <f>DATEDIF(Hospitalisation_table[[#This Row],[Date of Birth]],"8-Jun-2023","Y")</f>
        <v>28</v>
      </c>
    </row>
    <row r="1221" spans="1:17" x14ac:dyDescent="0.3">
      <c r="A1221" t="s">
        <v>365</v>
      </c>
      <c r="B1221" t="str">
        <f>IF(Hospitalisation_table[[#This Row],[Customer ID]]="?","UnKnown",Hospitalisation_table[[#This Row],[Customer ID]])</f>
        <v>Id2003</v>
      </c>
      <c r="C1221">
        <v>1996</v>
      </c>
      <c r="D1221" t="s">
        <v>35</v>
      </c>
      <c r="E1221">
        <v>14</v>
      </c>
      <c r="F1221">
        <v>0</v>
      </c>
      <c r="G1221" s="24">
        <v>3176.29</v>
      </c>
      <c r="H1221" t="s">
        <v>11</v>
      </c>
      <c r="I1221" t="s">
        <v>11</v>
      </c>
      <c r="J1221" t="s">
        <v>23</v>
      </c>
      <c r="K1221" t="str">
        <f>IF(Hospitalisation_table[[#This Row],[month]]="?","Sep",Hospitalisation_table[[#This Row],[month]])</f>
        <v>Aug</v>
      </c>
      <c r="L1221">
        <f>IF(Hospitalisation_table[[#This Row],[year]] = "?",ROUNDUP(AVERAGE(Hospitalisation_table[year]),0),Hospitalisation_table[[#This Row],[year]])</f>
        <v>1996</v>
      </c>
      <c r="M1221" t="str">
        <f>IF(Hospitalisation_table[[#This Row],[Hospital tier]]="?","tier - 2",Hospitalisation_table[[#This Row],[Hospital tier]])</f>
        <v>tier - 2</v>
      </c>
      <c r="N1221" t="str">
        <f>IF(Hospitalisation_table[[#This Row],[City tier]]="?","tier - 2",Hospitalisation_table[[#This Row],[City tier]])</f>
        <v>tier - 2</v>
      </c>
      <c r="O1221" t="str">
        <f>IF(Hospitalisation_table[[#This Row],[State ID]]="?","Unknown",Hospitalisation_table[[#This Row],[State ID]])</f>
        <v>R1012</v>
      </c>
      <c r="P1221" s="20" t="str">
        <f>_xlfn.CONCAT(Hospitalisation_table[[#This Row],[date]],"-",Hospitalisation_table[[#This Row],[Month_Updated]],"-",Hospitalisation_table[[#This Row],[Year_Update]])</f>
        <v>14-Aug-1996</v>
      </c>
      <c r="Q1221">
        <f>DATEDIF(Hospitalisation_table[[#This Row],[Date of Birth]],"8-Jun-2023","Y")</f>
        <v>26</v>
      </c>
    </row>
    <row r="1222" spans="1:17" x14ac:dyDescent="0.3">
      <c r="A1222" t="s">
        <v>366</v>
      </c>
      <c r="B1222" t="str">
        <f>IF(Hospitalisation_table[[#This Row],[Customer ID]]="?","UnKnown",Hospitalisation_table[[#This Row],[Customer ID]])</f>
        <v>Id2002</v>
      </c>
      <c r="C1222">
        <v>1996</v>
      </c>
      <c r="D1222" t="s">
        <v>10</v>
      </c>
      <c r="E1222">
        <v>3</v>
      </c>
      <c r="F1222">
        <v>0</v>
      </c>
      <c r="G1222" s="24">
        <v>3176.82</v>
      </c>
      <c r="H1222" t="s">
        <v>11</v>
      </c>
      <c r="I1222" t="s">
        <v>16</v>
      </c>
      <c r="J1222" t="s">
        <v>23</v>
      </c>
      <c r="K1222" t="str">
        <f>IF(Hospitalisation_table[[#This Row],[month]]="?","Sep",Hospitalisation_table[[#This Row],[month]])</f>
        <v>Jul</v>
      </c>
      <c r="L1222">
        <f>IF(Hospitalisation_table[[#This Row],[year]] = "?",ROUNDUP(AVERAGE(Hospitalisation_table[year]),0),Hospitalisation_table[[#This Row],[year]])</f>
        <v>1996</v>
      </c>
      <c r="M1222" t="str">
        <f>IF(Hospitalisation_table[[#This Row],[Hospital tier]]="?","tier - 2",Hospitalisation_table[[#This Row],[Hospital tier]])</f>
        <v>tier - 2</v>
      </c>
      <c r="N1222" t="str">
        <f>IF(Hospitalisation_table[[#This Row],[City tier]]="?","tier - 2",Hospitalisation_table[[#This Row],[City tier]])</f>
        <v>tier - 1</v>
      </c>
      <c r="O1222" t="str">
        <f>IF(Hospitalisation_table[[#This Row],[State ID]]="?","Unknown",Hospitalisation_table[[#This Row],[State ID]])</f>
        <v>R1012</v>
      </c>
      <c r="P1222" s="20" t="str">
        <f>_xlfn.CONCAT(Hospitalisation_table[[#This Row],[date]],"-",Hospitalisation_table[[#This Row],[Month_Updated]],"-",Hospitalisation_table[[#This Row],[Year_Update]])</f>
        <v>3-Jul-1996</v>
      </c>
      <c r="Q1222">
        <f>DATEDIF(Hospitalisation_table[[#This Row],[Date of Birth]],"8-Jun-2023","Y")</f>
        <v>26</v>
      </c>
    </row>
    <row r="1223" spans="1:17" x14ac:dyDescent="0.3">
      <c r="A1223" t="s">
        <v>367</v>
      </c>
      <c r="B1223" t="str">
        <f>IF(Hospitalisation_table[[#This Row],[Customer ID]]="?","UnKnown",Hospitalisation_table[[#This Row],[Customer ID]])</f>
        <v>Id2001</v>
      </c>
      <c r="C1223">
        <v>2000</v>
      </c>
      <c r="D1223" t="s">
        <v>20</v>
      </c>
      <c r="E1223">
        <v>23</v>
      </c>
      <c r="F1223">
        <v>0</v>
      </c>
      <c r="G1223" s="24">
        <v>3179.96</v>
      </c>
      <c r="H1223" t="s">
        <v>11</v>
      </c>
      <c r="I1223" t="s">
        <v>11</v>
      </c>
      <c r="J1223" t="s">
        <v>23</v>
      </c>
      <c r="K1223" t="str">
        <f>IF(Hospitalisation_table[[#This Row],[month]]="?","Sep",Hospitalisation_table[[#This Row],[month]])</f>
        <v>Sep</v>
      </c>
      <c r="L1223">
        <f>IF(Hospitalisation_table[[#This Row],[year]] = "?",ROUNDUP(AVERAGE(Hospitalisation_table[year]),0),Hospitalisation_table[[#This Row],[year]])</f>
        <v>2000</v>
      </c>
      <c r="M1223" t="str">
        <f>IF(Hospitalisation_table[[#This Row],[Hospital tier]]="?","tier - 2",Hospitalisation_table[[#This Row],[Hospital tier]])</f>
        <v>tier - 2</v>
      </c>
      <c r="N1223" t="str">
        <f>IF(Hospitalisation_table[[#This Row],[City tier]]="?","tier - 2",Hospitalisation_table[[#This Row],[City tier]])</f>
        <v>tier - 2</v>
      </c>
      <c r="O1223" t="str">
        <f>IF(Hospitalisation_table[[#This Row],[State ID]]="?","Unknown",Hospitalisation_table[[#This Row],[State ID]])</f>
        <v>R1012</v>
      </c>
      <c r="P1223" s="20" t="str">
        <f>_xlfn.CONCAT(Hospitalisation_table[[#This Row],[date]],"-",Hospitalisation_table[[#This Row],[Month_Updated]],"-",Hospitalisation_table[[#This Row],[Year_Update]])</f>
        <v>23-Sep-2000</v>
      </c>
      <c r="Q1223">
        <f>DATEDIF(Hospitalisation_table[[#This Row],[Date of Birth]],"8-Jun-2023","Y")</f>
        <v>22</v>
      </c>
    </row>
    <row r="1224" spans="1:17" x14ac:dyDescent="0.3">
      <c r="A1224" t="s">
        <v>368</v>
      </c>
      <c r="B1224" t="str">
        <f>IF(Hospitalisation_table[[#This Row],[Customer ID]]="?","UnKnown",Hospitalisation_table[[#This Row],[Customer ID]])</f>
        <v>Id2000</v>
      </c>
      <c r="C1224">
        <v>2001</v>
      </c>
      <c r="D1224" t="s">
        <v>20</v>
      </c>
      <c r="E1224">
        <v>2</v>
      </c>
      <c r="F1224">
        <v>2</v>
      </c>
      <c r="G1224" s="24">
        <v>3180.51</v>
      </c>
      <c r="H1224" t="s">
        <v>11</v>
      </c>
      <c r="I1224" t="s">
        <v>11</v>
      </c>
      <c r="J1224" t="s">
        <v>13</v>
      </c>
      <c r="K1224" t="str">
        <f>IF(Hospitalisation_table[[#This Row],[month]]="?","Sep",Hospitalisation_table[[#This Row],[month]])</f>
        <v>Sep</v>
      </c>
      <c r="L1224">
        <f>IF(Hospitalisation_table[[#This Row],[year]] = "?",ROUNDUP(AVERAGE(Hospitalisation_table[year]),0),Hospitalisation_table[[#This Row],[year]])</f>
        <v>2001</v>
      </c>
      <c r="M1224" t="str">
        <f>IF(Hospitalisation_table[[#This Row],[Hospital tier]]="?","tier - 2",Hospitalisation_table[[#This Row],[Hospital tier]])</f>
        <v>tier - 2</v>
      </c>
      <c r="N1224" t="str">
        <f>IF(Hospitalisation_table[[#This Row],[City tier]]="?","tier - 2",Hospitalisation_table[[#This Row],[City tier]])</f>
        <v>tier - 2</v>
      </c>
      <c r="O1224" t="str">
        <f>IF(Hospitalisation_table[[#This Row],[State ID]]="?","Unknown",Hospitalisation_table[[#This Row],[State ID]])</f>
        <v>R1013</v>
      </c>
      <c r="P1224" s="20" t="str">
        <f>_xlfn.CONCAT(Hospitalisation_table[[#This Row],[date]],"-",Hospitalisation_table[[#This Row],[Month_Updated]],"-",Hospitalisation_table[[#This Row],[Year_Update]])</f>
        <v>2-Sep-2001</v>
      </c>
      <c r="Q1224">
        <f>DATEDIF(Hospitalisation_table[[#This Row],[Date of Birth]],"8-Jun-2023","Y")</f>
        <v>21</v>
      </c>
    </row>
    <row r="1225" spans="1:17" x14ac:dyDescent="0.3">
      <c r="A1225" t="s">
        <v>2173</v>
      </c>
      <c r="B1225" t="str">
        <f>IF(Hospitalisation_table[[#This Row],[Customer ID]]="?","UnKnown",Hospitalisation_table[[#This Row],[Customer ID]])</f>
        <v>Id200</v>
      </c>
      <c r="C1225">
        <v>1997</v>
      </c>
      <c r="D1225" t="s">
        <v>18</v>
      </c>
      <c r="E1225">
        <v>12</v>
      </c>
      <c r="F1225">
        <v>2</v>
      </c>
      <c r="G1225" s="24">
        <v>36124.57</v>
      </c>
      <c r="H1225" t="s">
        <v>16</v>
      </c>
      <c r="I1225" t="s">
        <v>12</v>
      </c>
      <c r="J1225" t="s">
        <v>13</v>
      </c>
      <c r="K1225" t="str">
        <f>IF(Hospitalisation_table[[#This Row],[month]]="?","Sep",Hospitalisation_table[[#This Row],[month]])</f>
        <v>Jun</v>
      </c>
      <c r="L1225">
        <f>IF(Hospitalisation_table[[#This Row],[year]] = "?",ROUNDUP(AVERAGE(Hospitalisation_table[year]),0),Hospitalisation_table[[#This Row],[year]])</f>
        <v>1997</v>
      </c>
      <c r="M1225" t="str">
        <f>IF(Hospitalisation_table[[#This Row],[Hospital tier]]="?","tier - 2",Hospitalisation_table[[#This Row],[Hospital tier]])</f>
        <v>tier - 1</v>
      </c>
      <c r="N1225" t="str">
        <f>IF(Hospitalisation_table[[#This Row],[City tier]]="?","tier - 2",Hospitalisation_table[[#This Row],[City tier]])</f>
        <v>tier - 3</v>
      </c>
      <c r="O1225" t="str">
        <f>IF(Hospitalisation_table[[#This Row],[State ID]]="?","Unknown",Hospitalisation_table[[#This Row],[State ID]])</f>
        <v>R1013</v>
      </c>
      <c r="P1225" s="20" t="str">
        <f>_xlfn.CONCAT(Hospitalisation_table[[#This Row],[date]],"-",Hospitalisation_table[[#This Row],[Month_Updated]],"-",Hospitalisation_table[[#This Row],[Year_Update]])</f>
        <v>12-Jun-1997</v>
      </c>
      <c r="Q1225">
        <f>DATEDIF(Hospitalisation_table[[#This Row],[Date of Birth]],"8-Jun-2023","Y")</f>
        <v>25</v>
      </c>
    </row>
    <row r="1226" spans="1:17" x14ac:dyDescent="0.3">
      <c r="A1226" t="s">
        <v>2353</v>
      </c>
      <c r="B1226" t="str">
        <f>IF(Hospitalisation_table[[#This Row],[Customer ID]]="?","UnKnown",Hospitalisation_table[[#This Row],[Customer ID]])</f>
        <v>Id20</v>
      </c>
      <c r="C1226">
        <v>1971</v>
      </c>
      <c r="D1226" t="s">
        <v>20</v>
      </c>
      <c r="E1226">
        <v>27</v>
      </c>
      <c r="F1226">
        <v>2</v>
      </c>
      <c r="G1226" s="24">
        <v>47462.89</v>
      </c>
      <c r="H1226" t="s">
        <v>16</v>
      </c>
      <c r="I1226" t="s">
        <v>11</v>
      </c>
      <c r="J1226" t="s">
        <v>13</v>
      </c>
      <c r="K1226" t="str">
        <f>IF(Hospitalisation_table[[#This Row],[month]]="?","Sep",Hospitalisation_table[[#This Row],[month]])</f>
        <v>Sep</v>
      </c>
      <c r="L1226">
        <f>IF(Hospitalisation_table[[#This Row],[year]] = "?",ROUNDUP(AVERAGE(Hospitalisation_table[year]),0),Hospitalisation_table[[#This Row],[year]])</f>
        <v>1971</v>
      </c>
      <c r="M1226" t="str">
        <f>IF(Hospitalisation_table[[#This Row],[Hospital tier]]="?","tier - 2",Hospitalisation_table[[#This Row],[Hospital tier]])</f>
        <v>tier - 1</v>
      </c>
      <c r="N1226" t="str">
        <f>IF(Hospitalisation_table[[#This Row],[City tier]]="?","tier - 2",Hospitalisation_table[[#This Row],[City tier]])</f>
        <v>tier - 2</v>
      </c>
      <c r="O1226" t="str">
        <f>IF(Hospitalisation_table[[#This Row],[State ID]]="?","Unknown",Hospitalisation_table[[#This Row],[State ID]])</f>
        <v>R1013</v>
      </c>
      <c r="P1226" s="20" t="str">
        <f>_xlfn.CONCAT(Hospitalisation_table[[#This Row],[date]],"-",Hospitalisation_table[[#This Row],[Month_Updated]],"-",Hospitalisation_table[[#This Row],[Year_Update]])</f>
        <v>27-Sep-1971</v>
      </c>
      <c r="Q1226">
        <f>DATEDIF(Hospitalisation_table[[#This Row],[Date of Birth]],"8-Jun-2023","Y")</f>
        <v>51</v>
      </c>
    </row>
    <row r="1227" spans="1:17" x14ac:dyDescent="0.3">
      <c r="A1227" t="s">
        <v>2371</v>
      </c>
      <c r="B1227" t="str">
        <f>IF(Hospitalisation_table[[#This Row],[Customer ID]]="?","UnKnown",Hospitalisation_table[[#This Row],[Customer ID]])</f>
        <v>Id2</v>
      </c>
      <c r="C1227">
        <v>1977</v>
      </c>
      <c r="D1227" t="s">
        <v>18</v>
      </c>
      <c r="E1227">
        <v>8</v>
      </c>
      <c r="F1227">
        <v>0</v>
      </c>
      <c r="G1227" s="24">
        <v>62592.87</v>
      </c>
      <c r="H1227" t="s">
        <v>11</v>
      </c>
      <c r="I1227" t="s">
        <v>12</v>
      </c>
      <c r="J1227" t="s">
        <v>13</v>
      </c>
      <c r="K1227" t="str">
        <f>IF(Hospitalisation_table[[#This Row],[month]]="?","Sep",Hospitalisation_table[[#This Row],[month]])</f>
        <v>Jun</v>
      </c>
      <c r="L1227">
        <f>IF(Hospitalisation_table[[#This Row],[year]] = "?",ROUNDUP(AVERAGE(Hospitalisation_table[year]),0),Hospitalisation_table[[#This Row],[year]])</f>
        <v>1977</v>
      </c>
      <c r="M1227" t="str">
        <f>IF(Hospitalisation_table[[#This Row],[Hospital tier]]="?","tier - 2",Hospitalisation_table[[#This Row],[Hospital tier]])</f>
        <v>tier - 2</v>
      </c>
      <c r="N1227" t="str">
        <f>IF(Hospitalisation_table[[#This Row],[City tier]]="?","tier - 2",Hospitalisation_table[[#This Row],[City tier]])</f>
        <v>tier - 3</v>
      </c>
      <c r="O1227" t="str">
        <f>IF(Hospitalisation_table[[#This Row],[State ID]]="?","Unknown",Hospitalisation_table[[#This Row],[State ID]])</f>
        <v>R1013</v>
      </c>
      <c r="P1227" s="20" t="str">
        <f>_xlfn.CONCAT(Hospitalisation_table[[#This Row],[date]],"-",Hospitalisation_table[[#This Row],[Month_Updated]],"-",Hospitalisation_table[[#This Row],[Year_Update]])</f>
        <v>8-Jun-1977</v>
      </c>
      <c r="Q1227">
        <f>DATEDIF(Hospitalisation_table[[#This Row],[Date of Birth]],"8-Jun-2023","Y")</f>
        <v>46</v>
      </c>
    </row>
    <row r="1228" spans="1:17" x14ac:dyDescent="0.3">
      <c r="A1228" t="s">
        <v>369</v>
      </c>
      <c r="B1228" t="str">
        <f>IF(Hospitalisation_table[[#This Row],[Customer ID]]="?","UnKnown",Hospitalisation_table[[#This Row],[Customer ID]])</f>
        <v>Id1999</v>
      </c>
      <c r="C1228">
        <v>1996</v>
      </c>
      <c r="D1228" t="s">
        <v>37</v>
      </c>
      <c r="E1228">
        <v>11</v>
      </c>
      <c r="F1228">
        <v>0</v>
      </c>
      <c r="G1228" s="24">
        <v>3201.25</v>
      </c>
      <c r="H1228" t="s">
        <v>11</v>
      </c>
      <c r="I1228" t="s">
        <v>12</v>
      </c>
      <c r="J1228" t="s">
        <v>23</v>
      </c>
      <c r="K1228" t="str">
        <f>IF(Hospitalisation_table[[#This Row],[month]]="?","Sep",Hospitalisation_table[[#This Row],[month]])</f>
        <v>Oct</v>
      </c>
      <c r="L1228">
        <f>IF(Hospitalisation_table[[#This Row],[year]] = "?",ROUNDUP(AVERAGE(Hospitalisation_table[year]),0),Hospitalisation_table[[#This Row],[year]])</f>
        <v>1996</v>
      </c>
      <c r="M1228" t="str">
        <f>IF(Hospitalisation_table[[#This Row],[Hospital tier]]="?","tier - 2",Hospitalisation_table[[#This Row],[Hospital tier]])</f>
        <v>tier - 2</v>
      </c>
      <c r="N1228" t="str">
        <f>IF(Hospitalisation_table[[#This Row],[City tier]]="?","tier - 2",Hospitalisation_table[[#This Row],[City tier]])</f>
        <v>tier - 3</v>
      </c>
      <c r="O1228" t="str">
        <f>IF(Hospitalisation_table[[#This Row],[State ID]]="?","Unknown",Hospitalisation_table[[#This Row],[State ID]])</f>
        <v>R1012</v>
      </c>
      <c r="P1228" s="20" t="str">
        <f>_xlfn.CONCAT(Hospitalisation_table[[#This Row],[date]],"-",Hospitalisation_table[[#This Row],[Month_Updated]],"-",Hospitalisation_table[[#This Row],[Year_Update]])</f>
        <v>11-Oct-1996</v>
      </c>
      <c r="Q1228">
        <f>DATEDIF(Hospitalisation_table[[#This Row],[Date of Birth]],"8-Jun-2023","Y")</f>
        <v>26</v>
      </c>
    </row>
    <row r="1229" spans="1:17" x14ac:dyDescent="0.3">
      <c r="A1229" t="s">
        <v>370</v>
      </c>
      <c r="B1229" t="str">
        <f>IF(Hospitalisation_table[[#This Row],[Customer ID]]="?","UnKnown",Hospitalisation_table[[#This Row],[Customer ID]])</f>
        <v>Id1998</v>
      </c>
      <c r="C1229">
        <v>1997</v>
      </c>
      <c r="D1229" t="s">
        <v>10</v>
      </c>
      <c r="E1229">
        <v>5</v>
      </c>
      <c r="F1229">
        <v>0</v>
      </c>
      <c r="G1229" s="24">
        <v>3206.49</v>
      </c>
      <c r="H1229" t="s">
        <v>11</v>
      </c>
      <c r="I1229" t="s">
        <v>12</v>
      </c>
      <c r="J1229" t="s">
        <v>247</v>
      </c>
      <c r="K1229" t="str">
        <f>IF(Hospitalisation_table[[#This Row],[month]]="?","Sep",Hospitalisation_table[[#This Row],[month]])</f>
        <v>Jul</v>
      </c>
      <c r="L1229">
        <f>IF(Hospitalisation_table[[#This Row],[year]] = "?",ROUNDUP(AVERAGE(Hospitalisation_table[year]),0),Hospitalisation_table[[#This Row],[year]])</f>
        <v>1997</v>
      </c>
      <c r="M1229" t="str">
        <f>IF(Hospitalisation_table[[#This Row],[Hospital tier]]="?","tier - 2",Hospitalisation_table[[#This Row],[Hospital tier]])</f>
        <v>tier - 2</v>
      </c>
      <c r="N1229" t="str">
        <f>IF(Hospitalisation_table[[#This Row],[City tier]]="?","tier - 2",Hospitalisation_table[[#This Row],[City tier]])</f>
        <v>tier - 3</v>
      </c>
      <c r="O1229" t="str">
        <f>IF(Hospitalisation_table[[#This Row],[State ID]]="?","Unknown",Hospitalisation_table[[#This Row],[State ID]])</f>
        <v>R1024</v>
      </c>
      <c r="P1229" s="20" t="str">
        <f>_xlfn.CONCAT(Hospitalisation_table[[#This Row],[date]],"-",Hospitalisation_table[[#This Row],[Month_Updated]],"-",Hospitalisation_table[[#This Row],[Year_Update]])</f>
        <v>5-Jul-1997</v>
      </c>
      <c r="Q1229">
        <f>DATEDIF(Hospitalisation_table[[#This Row],[Date of Birth]],"8-Jun-2023","Y")</f>
        <v>25</v>
      </c>
    </row>
    <row r="1230" spans="1:17" x14ac:dyDescent="0.3">
      <c r="A1230" t="s">
        <v>371</v>
      </c>
      <c r="B1230" t="str">
        <f>IF(Hospitalisation_table[[#This Row],[Customer ID]]="?","UnKnown",Hospitalisation_table[[#This Row],[Customer ID]])</f>
        <v>Id1997</v>
      </c>
      <c r="C1230">
        <v>1997</v>
      </c>
      <c r="D1230" t="s">
        <v>30</v>
      </c>
      <c r="E1230">
        <v>22</v>
      </c>
      <c r="F1230">
        <v>1</v>
      </c>
      <c r="G1230" s="24">
        <v>3208.79</v>
      </c>
      <c r="H1230" t="s">
        <v>11</v>
      </c>
      <c r="I1230" t="s">
        <v>12</v>
      </c>
      <c r="J1230" t="s">
        <v>42</v>
      </c>
      <c r="K1230" t="str">
        <f>IF(Hospitalisation_table[[#This Row],[month]]="?","Sep",Hospitalisation_table[[#This Row],[month]])</f>
        <v>Dec</v>
      </c>
      <c r="L1230">
        <f>IF(Hospitalisation_table[[#This Row],[year]] = "?",ROUNDUP(AVERAGE(Hospitalisation_table[year]),0),Hospitalisation_table[[#This Row],[year]])</f>
        <v>1997</v>
      </c>
      <c r="M1230" t="str">
        <f>IF(Hospitalisation_table[[#This Row],[Hospital tier]]="?","tier - 2",Hospitalisation_table[[#This Row],[Hospital tier]])</f>
        <v>tier - 2</v>
      </c>
      <c r="N1230" t="str">
        <f>IF(Hospitalisation_table[[#This Row],[City tier]]="?","tier - 2",Hospitalisation_table[[#This Row],[City tier]])</f>
        <v>tier - 3</v>
      </c>
      <c r="O1230" t="str">
        <f>IF(Hospitalisation_table[[#This Row],[State ID]]="?","Unknown",Hospitalisation_table[[#This Row],[State ID]])</f>
        <v>R1011</v>
      </c>
      <c r="P1230" s="20" t="str">
        <f>_xlfn.CONCAT(Hospitalisation_table[[#This Row],[date]],"-",Hospitalisation_table[[#This Row],[Month_Updated]],"-",Hospitalisation_table[[#This Row],[Year_Update]])</f>
        <v>22-Dec-1997</v>
      </c>
      <c r="Q1230">
        <f>DATEDIF(Hospitalisation_table[[#This Row],[Date of Birth]],"8-Jun-2023","Y")</f>
        <v>25</v>
      </c>
    </row>
    <row r="1231" spans="1:17" x14ac:dyDescent="0.3">
      <c r="A1231" t="s">
        <v>372</v>
      </c>
      <c r="B1231" t="str">
        <f>IF(Hospitalisation_table[[#This Row],[Customer ID]]="?","UnKnown",Hospitalisation_table[[#This Row],[Customer ID]])</f>
        <v>Id1996</v>
      </c>
      <c r="C1231">
        <v>1997</v>
      </c>
      <c r="D1231" t="s">
        <v>10</v>
      </c>
      <c r="E1231">
        <v>6</v>
      </c>
      <c r="F1231">
        <v>0</v>
      </c>
      <c r="G1231" s="24">
        <v>3213.62</v>
      </c>
      <c r="H1231" t="s">
        <v>11</v>
      </c>
      <c r="I1231" t="s">
        <v>11</v>
      </c>
      <c r="J1231" t="s">
        <v>247</v>
      </c>
      <c r="K1231" t="str">
        <f>IF(Hospitalisation_table[[#This Row],[month]]="?","Sep",Hospitalisation_table[[#This Row],[month]])</f>
        <v>Jul</v>
      </c>
      <c r="L1231">
        <f>IF(Hospitalisation_table[[#This Row],[year]] = "?",ROUNDUP(AVERAGE(Hospitalisation_table[year]),0),Hospitalisation_table[[#This Row],[year]])</f>
        <v>1997</v>
      </c>
      <c r="M1231" t="str">
        <f>IF(Hospitalisation_table[[#This Row],[Hospital tier]]="?","tier - 2",Hospitalisation_table[[#This Row],[Hospital tier]])</f>
        <v>tier - 2</v>
      </c>
      <c r="N1231" t="str">
        <f>IF(Hospitalisation_table[[#This Row],[City tier]]="?","tier - 2",Hospitalisation_table[[#This Row],[City tier]])</f>
        <v>tier - 2</v>
      </c>
      <c r="O1231" t="str">
        <f>IF(Hospitalisation_table[[#This Row],[State ID]]="?","Unknown",Hospitalisation_table[[#This Row],[State ID]])</f>
        <v>R1024</v>
      </c>
      <c r="P1231" s="20" t="str">
        <f>_xlfn.CONCAT(Hospitalisation_table[[#This Row],[date]],"-",Hospitalisation_table[[#This Row],[Month_Updated]],"-",Hospitalisation_table[[#This Row],[Year_Update]])</f>
        <v>6-Jul-1997</v>
      </c>
      <c r="Q1231">
        <f>DATEDIF(Hospitalisation_table[[#This Row],[Date of Birth]],"8-Jun-2023","Y")</f>
        <v>25</v>
      </c>
    </row>
    <row r="1232" spans="1:17" x14ac:dyDescent="0.3">
      <c r="A1232" t="s">
        <v>373</v>
      </c>
      <c r="B1232" t="str">
        <f>IF(Hospitalisation_table[[#This Row],[Customer ID]]="?","UnKnown",Hospitalisation_table[[#This Row],[Customer ID]])</f>
        <v>Id1995</v>
      </c>
      <c r="C1232">
        <v>1997</v>
      </c>
      <c r="D1232" t="s">
        <v>35</v>
      </c>
      <c r="E1232">
        <v>2</v>
      </c>
      <c r="F1232">
        <v>1</v>
      </c>
      <c r="G1232" s="24">
        <v>3227.12</v>
      </c>
      <c r="H1232" t="s">
        <v>11</v>
      </c>
      <c r="I1232" t="s">
        <v>12</v>
      </c>
      <c r="J1232" t="s">
        <v>13</v>
      </c>
      <c r="K1232" t="str">
        <f>IF(Hospitalisation_table[[#This Row],[month]]="?","Sep",Hospitalisation_table[[#This Row],[month]])</f>
        <v>Aug</v>
      </c>
      <c r="L1232">
        <f>IF(Hospitalisation_table[[#This Row],[year]] = "?",ROUNDUP(AVERAGE(Hospitalisation_table[year]),0),Hospitalisation_table[[#This Row],[year]])</f>
        <v>1997</v>
      </c>
      <c r="M1232" t="str">
        <f>IF(Hospitalisation_table[[#This Row],[Hospital tier]]="?","tier - 2",Hospitalisation_table[[#This Row],[Hospital tier]])</f>
        <v>tier - 2</v>
      </c>
      <c r="N1232" t="str">
        <f>IF(Hospitalisation_table[[#This Row],[City tier]]="?","tier - 2",Hospitalisation_table[[#This Row],[City tier]])</f>
        <v>tier - 3</v>
      </c>
      <c r="O1232" t="str">
        <f>IF(Hospitalisation_table[[#This Row],[State ID]]="?","Unknown",Hospitalisation_table[[#This Row],[State ID]])</f>
        <v>R1013</v>
      </c>
      <c r="P1232" s="20" t="str">
        <f>_xlfn.CONCAT(Hospitalisation_table[[#This Row],[date]],"-",Hospitalisation_table[[#This Row],[Month_Updated]],"-",Hospitalisation_table[[#This Row],[Year_Update]])</f>
        <v>2-Aug-1997</v>
      </c>
      <c r="Q1232">
        <f>DATEDIF(Hospitalisation_table[[#This Row],[Date of Birth]],"8-Jun-2023","Y")</f>
        <v>25</v>
      </c>
    </row>
    <row r="1233" spans="1:17" x14ac:dyDescent="0.3">
      <c r="A1233" t="s">
        <v>374</v>
      </c>
      <c r="B1233" t="str">
        <f>IF(Hospitalisation_table[[#This Row],[Customer ID]]="?","UnKnown",Hospitalisation_table[[#This Row],[Customer ID]])</f>
        <v>Id1994</v>
      </c>
      <c r="C1233">
        <v>1997</v>
      </c>
      <c r="D1233" t="s">
        <v>20</v>
      </c>
      <c r="E1233">
        <v>2</v>
      </c>
      <c r="F1233">
        <v>1</v>
      </c>
      <c r="G1233" s="24">
        <v>3238.44</v>
      </c>
      <c r="H1233" t="s">
        <v>11</v>
      </c>
      <c r="I1233" t="s">
        <v>12</v>
      </c>
      <c r="J1233" t="s">
        <v>13</v>
      </c>
      <c r="K1233" t="str">
        <f>IF(Hospitalisation_table[[#This Row],[month]]="?","Sep",Hospitalisation_table[[#This Row],[month]])</f>
        <v>Sep</v>
      </c>
      <c r="L1233">
        <f>IF(Hospitalisation_table[[#This Row],[year]] = "?",ROUNDUP(AVERAGE(Hospitalisation_table[year]),0),Hospitalisation_table[[#This Row],[year]])</f>
        <v>1997</v>
      </c>
      <c r="M1233" t="str">
        <f>IF(Hospitalisation_table[[#This Row],[Hospital tier]]="?","tier - 2",Hospitalisation_table[[#This Row],[Hospital tier]])</f>
        <v>tier - 2</v>
      </c>
      <c r="N1233" t="str">
        <f>IF(Hospitalisation_table[[#This Row],[City tier]]="?","tier - 2",Hospitalisation_table[[#This Row],[City tier]])</f>
        <v>tier - 3</v>
      </c>
      <c r="O1233" t="str">
        <f>IF(Hospitalisation_table[[#This Row],[State ID]]="?","Unknown",Hospitalisation_table[[#This Row],[State ID]])</f>
        <v>R1013</v>
      </c>
      <c r="P1233" s="20" t="str">
        <f>_xlfn.CONCAT(Hospitalisation_table[[#This Row],[date]],"-",Hospitalisation_table[[#This Row],[Month_Updated]],"-",Hospitalisation_table[[#This Row],[Year_Update]])</f>
        <v>2-Sep-1997</v>
      </c>
      <c r="Q1233">
        <f>DATEDIF(Hospitalisation_table[[#This Row],[Date of Birth]],"8-Jun-2023","Y")</f>
        <v>25</v>
      </c>
    </row>
    <row r="1234" spans="1:17" x14ac:dyDescent="0.3">
      <c r="A1234" t="s">
        <v>375</v>
      </c>
      <c r="B1234" t="str">
        <f>IF(Hospitalisation_table[[#This Row],[Customer ID]]="?","UnKnown",Hospitalisation_table[[#This Row],[Customer ID]])</f>
        <v>Id1993</v>
      </c>
      <c r="C1234">
        <v>1991</v>
      </c>
      <c r="D1234" t="s">
        <v>15</v>
      </c>
      <c r="E1234">
        <v>13</v>
      </c>
      <c r="F1234">
        <v>0</v>
      </c>
      <c r="G1234" s="24">
        <v>3260.2</v>
      </c>
      <c r="H1234" t="s">
        <v>12</v>
      </c>
      <c r="I1234" t="s">
        <v>11</v>
      </c>
      <c r="J1234" t="s">
        <v>42</v>
      </c>
      <c r="K1234" t="str">
        <f>IF(Hospitalisation_table[[#This Row],[month]]="?","Sep",Hospitalisation_table[[#This Row],[month]])</f>
        <v>Nov</v>
      </c>
      <c r="L1234">
        <f>IF(Hospitalisation_table[[#This Row],[year]] = "?",ROUNDUP(AVERAGE(Hospitalisation_table[year]),0),Hospitalisation_table[[#This Row],[year]])</f>
        <v>1991</v>
      </c>
      <c r="M1234" t="str">
        <f>IF(Hospitalisation_table[[#This Row],[Hospital tier]]="?","tier - 2",Hospitalisation_table[[#This Row],[Hospital tier]])</f>
        <v>tier - 3</v>
      </c>
      <c r="N1234" t="str">
        <f>IF(Hospitalisation_table[[#This Row],[City tier]]="?","tier - 2",Hospitalisation_table[[#This Row],[City tier]])</f>
        <v>tier - 2</v>
      </c>
      <c r="O1234" t="str">
        <f>IF(Hospitalisation_table[[#This Row],[State ID]]="?","Unknown",Hospitalisation_table[[#This Row],[State ID]])</f>
        <v>R1011</v>
      </c>
      <c r="P1234" s="20" t="str">
        <f>_xlfn.CONCAT(Hospitalisation_table[[#This Row],[date]],"-",Hospitalisation_table[[#This Row],[Month_Updated]],"-",Hospitalisation_table[[#This Row],[Year_Update]])</f>
        <v>13-Nov-1991</v>
      </c>
      <c r="Q1234">
        <f>DATEDIF(Hospitalisation_table[[#This Row],[Date of Birth]],"8-Jun-2023","Y")</f>
        <v>31</v>
      </c>
    </row>
    <row r="1235" spans="1:17" x14ac:dyDescent="0.3">
      <c r="A1235" t="s">
        <v>376</v>
      </c>
      <c r="B1235" t="str">
        <f>IF(Hospitalisation_table[[#This Row],[Customer ID]]="?","UnKnown",Hospitalisation_table[[#This Row],[Customer ID]])</f>
        <v>Id1992</v>
      </c>
      <c r="C1235">
        <v>1994</v>
      </c>
      <c r="D1235" t="s">
        <v>30</v>
      </c>
      <c r="E1235">
        <v>2</v>
      </c>
      <c r="F1235">
        <v>0</v>
      </c>
      <c r="G1235" s="24">
        <v>3268.85</v>
      </c>
      <c r="H1235" t="s">
        <v>12</v>
      </c>
      <c r="I1235" t="s">
        <v>16</v>
      </c>
      <c r="J1235" t="s">
        <v>168</v>
      </c>
      <c r="K1235" t="str">
        <f>IF(Hospitalisation_table[[#This Row],[month]]="?","Sep",Hospitalisation_table[[#This Row],[month]])</f>
        <v>Dec</v>
      </c>
      <c r="L1235">
        <f>IF(Hospitalisation_table[[#This Row],[year]] = "?",ROUNDUP(AVERAGE(Hospitalisation_table[year]),0),Hospitalisation_table[[#This Row],[year]])</f>
        <v>1994</v>
      </c>
      <c r="M1235" t="str">
        <f>IF(Hospitalisation_table[[#This Row],[Hospital tier]]="?","tier - 2",Hospitalisation_table[[#This Row],[Hospital tier]])</f>
        <v>tier - 3</v>
      </c>
      <c r="N1235" t="str">
        <f>IF(Hospitalisation_table[[#This Row],[City tier]]="?","tier - 2",Hospitalisation_table[[#This Row],[City tier]])</f>
        <v>tier - 1</v>
      </c>
      <c r="O1235" t="str">
        <f>IF(Hospitalisation_table[[#This Row],[State ID]]="?","Unknown",Hospitalisation_table[[#This Row],[State ID]])</f>
        <v>R1016</v>
      </c>
      <c r="P1235" s="20" t="str">
        <f>_xlfn.CONCAT(Hospitalisation_table[[#This Row],[date]],"-",Hospitalisation_table[[#This Row],[Month_Updated]],"-",Hospitalisation_table[[#This Row],[Year_Update]])</f>
        <v>2-Dec-1994</v>
      </c>
      <c r="Q1235">
        <f>DATEDIF(Hospitalisation_table[[#This Row],[Date of Birth]],"8-Jun-2023","Y")</f>
        <v>28</v>
      </c>
    </row>
    <row r="1236" spans="1:17" x14ac:dyDescent="0.3">
      <c r="A1236" t="s">
        <v>377</v>
      </c>
      <c r="B1236" t="str">
        <f>IF(Hospitalisation_table[[#This Row],[Customer ID]]="?","UnKnown",Hospitalisation_table[[#This Row],[Customer ID]])</f>
        <v>Id1991</v>
      </c>
      <c r="C1236">
        <v>1994</v>
      </c>
      <c r="D1236" t="s">
        <v>10</v>
      </c>
      <c r="E1236">
        <v>1</v>
      </c>
      <c r="F1236">
        <v>1</v>
      </c>
      <c r="G1236" s="24">
        <v>3277.16</v>
      </c>
      <c r="H1236" t="s">
        <v>11</v>
      </c>
      <c r="I1236" t="s">
        <v>12</v>
      </c>
      <c r="J1236" t="s">
        <v>42</v>
      </c>
      <c r="K1236" t="str">
        <f>IF(Hospitalisation_table[[#This Row],[month]]="?","Sep",Hospitalisation_table[[#This Row],[month]])</f>
        <v>Jul</v>
      </c>
      <c r="L1236">
        <f>IF(Hospitalisation_table[[#This Row],[year]] = "?",ROUNDUP(AVERAGE(Hospitalisation_table[year]),0),Hospitalisation_table[[#This Row],[year]])</f>
        <v>1994</v>
      </c>
      <c r="M1236" t="str">
        <f>IF(Hospitalisation_table[[#This Row],[Hospital tier]]="?","tier - 2",Hospitalisation_table[[#This Row],[Hospital tier]])</f>
        <v>tier - 2</v>
      </c>
      <c r="N1236" t="str">
        <f>IF(Hospitalisation_table[[#This Row],[City tier]]="?","tier - 2",Hospitalisation_table[[#This Row],[City tier]])</f>
        <v>tier - 3</v>
      </c>
      <c r="O1236" t="str">
        <f>IF(Hospitalisation_table[[#This Row],[State ID]]="?","Unknown",Hospitalisation_table[[#This Row],[State ID]])</f>
        <v>R1011</v>
      </c>
      <c r="P1236" s="20" t="str">
        <f>_xlfn.CONCAT(Hospitalisation_table[[#This Row],[date]],"-",Hospitalisation_table[[#This Row],[Month_Updated]],"-",Hospitalisation_table[[#This Row],[Year_Update]])</f>
        <v>1-Jul-1994</v>
      </c>
      <c r="Q1236">
        <f>DATEDIF(Hospitalisation_table[[#This Row],[Date of Birth]],"8-Jun-2023","Y")</f>
        <v>28</v>
      </c>
    </row>
    <row r="1237" spans="1:17" x14ac:dyDescent="0.3">
      <c r="A1237" t="s">
        <v>378</v>
      </c>
      <c r="B1237" t="str">
        <f>IF(Hospitalisation_table[[#This Row],[Customer ID]]="?","UnKnown",Hospitalisation_table[[#This Row],[Customer ID]])</f>
        <v>Id1990</v>
      </c>
      <c r="C1237">
        <v>2001</v>
      </c>
      <c r="D1237" t="s">
        <v>37</v>
      </c>
      <c r="E1237">
        <v>6</v>
      </c>
      <c r="F1237">
        <v>2</v>
      </c>
      <c r="G1237" s="24">
        <v>3279.87</v>
      </c>
      <c r="H1237" t="s">
        <v>11</v>
      </c>
      <c r="I1237" t="s">
        <v>16</v>
      </c>
      <c r="J1237" t="s">
        <v>356</v>
      </c>
      <c r="K1237" t="str">
        <f>IF(Hospitalisation_table[[#This Row],[month]]="?","Sep",Hospitalisation_table[[#This Row],[month]])</f>
        <v>Oct</v>
      </c>
      <c r="L1237">
        <f>IF(Hospitalisation_table[[#This Row],[year]] = "?",ROUNDUP(AVERAGE(Hospitalisation_table[year]),0),Hospitalisation_table[[#This Row],[year]])</f>
        <v>2001</v>
      </c>
      <c r="M1237" t="str">
        <f>IF(Hospitalisation_table[[#This Row],[Hospital tier]]="?","tier - 2",Hospitalisation_table[[#This Row],[Hospital tier]])</f>
        <v>tier - 2</v>
      </c>
      <c r="N1237" t="str">
        <f>IF(Hospitalisation_table[[#This Row],[City tier]]="?","tier - 2",Hospitalisation_table[[#This Row],[City tier]])</f>
        <v>tier - 1</v>
      </c>
      <c r="O1237" t="str">
        <f>IF(Hospitalisation_table[[#This Row],[State ID]]="?","Unknown",Hospitalisation_table[[#This Row],[State ID]])</f>
        <v>R1017</v>
      </c>
      <c r="P1237" s="20" t="str">
        <f>_xlfn.CONCAT(Hospitalisation_table[[#This Row],[date]],"-",Hospitalisation_table[[#This Row],[Month_Updated]],"-",Hospitalisation_table[[#This Row],[Year_Update]])</f>
        <v>6-Oct-2001</v>
      </c>
      <c r="Q1237">
        <f>DATEDIF(Hospitalisation_table[[#This Row],[Date of Birth]],"8-Jun-2023","Y")</f>
        <v>21</v>
      </c>
    </row>
    <row r="1238" spans="1:17" x14ac:dyDescent="0.3">
      <c r="A1238" t="s">
        <v>2174</v>
      </c>
      <c r="B1238" t="str">
        <f>IF(Hospitalisation_table[[#This Row],[Customer ID]]="?","UnKnown",Hospitalisation_table[[#This Row],[Customer ID]])</f>
        <v>Id199</v>
      </c>
      <c r="C1238">
        <v>2004</v>
      </c>
      <c r="D1238" t="s">
        <v>35</v>
      </c>
      <c r="E1238">
        <v>30</v>
      </c>
      <c r="F1238">
        <v>0</v>
      </c>
      <c r="G1238" s="24">
        <v>36149.480000000003</v>
      </c>
      <c r="H1238" t="s">
        <v>11</v>
      </c>
      <c r="I1238" t="s">
        <v>11</v>
      </c>
      <c r="J1238" t="s">
        <v>13</v>
      </c>
      <c r="K1238" t="str">
        <f>IF(Hospitalisation_table[[#This Row],[month]]="?","Sep",Hospitalisation_table[[#This Row],[month]])</f>
        <v>Aug</v>
      </c>
      <c r="L1238">
        <f>IF(Hospitalisation_table[[#This Row],[year]] = "?",ROUNDUP(AVERAGE(Hospitalisation_table[year]),0),Hospitalisation_table[[#This Row],[year]])</f>
        <v>2004</v>
      </c>
      <c r="M1238" t="str">
        <f>IF(Hospitalisation_table[[#This Row],[Hospital tier]]="?","tier - 2",Hospitalisation_table[[#This Row],[Hospital tier]])</f>
        <v>tier - 2</v>
      </c>
      <c r="N1238" t="str">
        <f>IF(Hospitalisation_table[[#This Row],[City tier]]="?","tier - 2",Hospitalisation_table[[#This Row],[City tier]])</f>
        <v>tier - 2</v>
      </c>
      <c r="O1238" t="str">
        <f>IF(Hospitalisation_table[[#This Row],[State ID]]="?","Unknown",Hospitalisation_table[[#This Row],[State ID]])</f>
        <v>R1013</v>
      </c>
      <c r="P1238" s="20" t="str">
        <f>_xlfn.CONCAT(Hospitalisation_table[[#This Row],[date]],"-",Hospitalisation_table[[#This Row],[Month_Updated]],"-",Hospitalisation_table[[#This Row],[Year_Update]])</f>
        <v>30-Aug-2004</v>
      </c>
      <c r="Q1238">
        <f>DATEDIF(Hospitalisation_table[[#This Row],[Date of Birth]],"8-Jun-2023","Y")</f>
        <v>18</v>
      </c>
    </row>
    <row r="1239" spans="1:17" x14ac:dyDescent="0.3">
      <c r="A1239" t="s">
        <v>379</v>
      </c>
      <c r="B1239" t="str">
        <f>IF(Hospitalisation_table[[#This Row],[Customer ID]]="?","UnKnown",Hospitalisation_table[[#This Row],[Customer ID]])</f>
        <v>Id1989</v>
      </c>
      <c r="C1239">
        <v>2003</v>
      </c>
      <c r="D1239" t="s">
        <v>10</v>
      </c>
      <c r="E1239">
        <v>3</v>
      </c>
      <c r="F1239">
        <v>0</v>
      </c>
      <c r="G1239" s="24">
        <v>3280.22</v>
      </c>
      <c r="H1239" t="s">
        <v>11</v>
      </c>
      <c r="I1239" t="s">
        <v>12</v>
      </c>
      <c r="J1239" t="s">
        <v>42</v>
      </c>
      <c r="K1239" t="str">
        <f>IF(Hospitalisation_table[[#This Row],[month]]="?","Sep",Hospitalisation_table[[#This Row],[month]])</f>
        <v>Jul</v>
      </c>
      <c r="L1239">
        <f>IF(Hospitalisation_table[[#This Row],[year]] = "?",ROUNDUP(AVERAGE(Hospitalisation_table[year]),0),Hospitalisation_table[[#This Row],[year]])</f>
        <v>2003</v>
      </c>
      <c r="M1239" t="str">
        <f>IF(Hospitalisation_table[[#This Row],[Hospital tier]]="?","tier - 2",Hospitalisation_table[[#This Row],[Hospital tier]])</f>
        <v>tier - 2</v>
      </c>
      <c r="N1239" t="str">
        <f>IF(Hospitalisation_table[[#This Row],[City tier]]="?","tier - 2",Hospitalisation_table[[#This Row],[City tier]])</f>
        <v>tier - 3</v>
      </c>
      <c r="O1239" t="str">
        <f>IF(Hospitalisation_table[[#This Row],[State ID]]="?","Unknown",Hospitalisation_table[[#This Row],[State ID]])</f>
        <v>R1011</v>
      </c>
      <c r="P1239" s="20" t="str">
        <f>_xlfn.CONCAT(Hospitalisation_table[[#This Row],[date]],"-",Hospitalisation_table[[#This Row],[Month_Updated]],"-",Hospitalisation_table[[#This Row],[Year_Update]])</f>
        <v>3-Jul-2003</v>
      </c>
      <c r="Q1239">
        <f>DATEDIF(Hospitalisation_table[[#This Row],[Date of Birth]],"8-Jun-2023","Y")</f>
        <v>19</v>
      </c>
    </row>
    <row r="1240" spans="1:17" x14ac:dyDescent="0.3">
      <c r="A1240" t="s">
        <v>380</v>
      </c>
      <c r="B1240" t="str">
        <f>IF(Hospitalisation_table[[#This Row],[Customer ID]]="?","UnKnown",Hospitalisation_table[[#This Row],[Customer ID]])</f>
        <v>Id1988</v>
      </c>
      <c r="C1240">
        <v>1996</v>
      </c>
      <c r="D1240" t="s">
        <v>15</v>
      </c>
      <c r="E1240">
        <v>17</v>
      </c>
      <c r="F1240">
        <v>1</v>
      </c>
      <c r="G1240" s="24">
        <v>3292.53</v>
      </c>
      <c r="H1240" t="s">
        <v>11</v>
      </c>
      <c r="I1240" t="s">
        <v>11</v>
      </c>
      <c r="J1240" t="s">
        <v>23</v>
      </c>
      <c r="K1240" t="str">
        <f>IF(Hospitalisation_table[[#This Row],[month]]="?","Sep",Hospitalisation_table[[#This Row],[month]])</f>
        <v>Nov</v>
      </c>
      <c r="L1240">
        <f>IF(Hospitalisation_table[[#This Row],[year]] = "?",ROUNDUP(AVERAGE(Hospitalisation_table[year]),0),Hospitalisation_table[[#This Row],[year]])</f>
        <v>1996</v>
      </c>
      <c r="M1240" t="str">
        <f>IF(Hospitalisation_table[[#This Row],[Hospital tier]]="?","tier - 2",Hospitalisation_table[[#This Row],[Hospital tier]])</f>
        <v>tier - 2</v>
      </c>
      <c r="N1240" t="str">
        <f>IF(Hospitalisation_table[[#This Row],[City tier]]="?","tier - 2",Hospitalisation_table[[#This Row],[City tier]])</f>
        <v>tier - 2</v>
      </c>
      <c r="O1240" t="str">
        <f>IF(Hospitalisation_table[[#This Row],[State ID]]="?","Unknown",Hospitalisation_table[[#This Row],[State ID]])</f>
        <v>R1012</v>
      </c>
      <c r="P1240" s="20" t="str">
        <f>_xlfn.CONCAT(Hospitalisation_table[[#This Row],[date]],"-",Hospitalisation_table[[#This Row],[Month_Updated]],"-",Hospitalisation_table[[#This Row],[Year_Update]])</f>
        <v>17-Nov-1996</v>
      </c>
      <c r="Q1240">
        <f>DATEDIF(Hospitalisation_table[[#This Row],[Date of Birth]],"8-Jun-2023","Y")</f>
        <v>26</v>
      </c>
    </row>
    <row r="1241" spans="1:17" x14ac:dyDescent="0.3">
      <c r="A1241" t="s">
        <v>381</v>
      </c>
      <c r="B1241" t="str">
        <f>IF(Hospitalisation_table[[#This Row],[Customer ID]]="?","UnKnown",Hospitalisation_table[[#This Row],[Customer ID]])</f>
        <v>Id1987</v>
      </c>
      <c r="C1241">
        <v>2003</v>
      </c>
      <c r="D1241" t="s">
        <v>30</v>
      </c>
      <c r="E1241">
        <v>5</v>
      </c>
      <c r="F1241">
        <v>0</v>
      </c>
      <c r="G1241" s="24">
        <v>3300.7</v>
      </c>
      <c r="H1241" t="s">
        <v>11</v>
      </c>
      <c r="I1241" t="s">
        <v>11</v>
      </c>
      <c r="J1241" t="s">
        <v>200</v>
      </c>
      <c r="K1241" t="str">
        <f>IF(Hospitalisation_table[[#This Row],[month]]="?","Sep",Hospitalisation_table[[#This Row],[month]])</f>
        <v>Dec</v>
      </c>
      <c r="L1241">
        <f>IF(Hospitalisation_table[[#This Row],[year]] = "?",ROUNDUP(AVERAGE(Hospitalisation_table[year]),0),Hospitalisation_table[[#This Row],[year]])</f>
        <v>2003</v>
      </c>
      <c r="M1241" t="str">
        <f>IF(Hospitalisation_table[[#This Row],[Hospital tier]]="?","tier - 2",Hospitalisation_table[[#This Row],[Hospital tier]])</f>
        <v>tier - 2</v>
      </c>
      <c r="N1241" t="str">
        <f>IF(Hospitalisation_table[[#This Row],[City tier]]="?","tier - 2",Hospitalisation_table[[#This Row],[City tier]])</f>
        <v>tier - 2</v>
      </c>
      <c r="O1241" t="str">
        <f>IF(Hospitalisation_table[[#This Row],[State ID]]="?","Unknown",Hospitalisation_table[[#This Row],[State ID]])</f>
        <v>R1025</v>
      </c>
      <c r="P1241" s="20" t="str">
        <f>_xlfn.CONCAT(Hospitalisation_table[[#This Row],[date]],"-",Hospitalisation_table[[#This Row],[Month_Updated]],"-",Hospitalisation_table[[#This Row],[Year_Update]])</f>
        <v>5-Dec-2003</v>
      </c>
      <c r="Q1241">
        <f>DATEDIF(Hospitalisation_table[[#This Row],[Date of Birth]],"8-Jun-2023","Y")</f>
        <v>19</v>
      </c>
    </row>
    <row r="1242" spans="1:17" x14ac:dyDescent="0.3">
      <c r="A1242" t="s">
        <v>382</v>
      </c>
      <c r="B1242" t="str">
        <f>IF(Hospitalisation_table[[#This Row],[Customer ID]]="?","UnKnown",Hospitalisation_table[[#This Row],[Customer ID]])</f>
        <v>Id1986</v>
      </c>
      <c r="C1242">
        <v>2003</v>
      </c>
      <c r="D1242" t="s">
        <v>15</v>
      </c>
      <c r="E1242">
        <v>18</v>
      </c>
      <c r="F1242">
        <v>0</v>
      </c>
      <c r="G1242" s="24">
        <v>3308.46</v>
      </c>
      <c r="H1242" t="s">
        <v>11</v>
      </c>
      <c r="I1242" t="s">
        <v>16</v>
      </c>
      <c r="J1242" t="s">
        <v>300</v>
      </c>
      <c r="K1242" t="str">
        <f>IF(Hospitalisation_table[[#This Row],[month]]="?","Sep",Hospitalisation_table[[#This Row],[month]])</f>
        <v>Nov</v>
      </c>
      <c r="L1242">
        <f>IF(Hospitalisation_table[[#This Row],[year]] = "?",ROUNDUP(AVERAGE(Hospitalisation_table[year]),0),Hospitalisation_table[[#This Row],[year]])</f>
        <v>2003</v>
      </c>
      <c r="M1242" t="str">
        <f>IF(Hospitalisation_table[[#This Row],[Hospital tier]]="?","tier - 2",Hospitalisation_table[[#This Row],[Hospital tier]])</f>
        <v>tier - 2</v>
      </c>
      <c r="N1242" t="str">
        <f>IF(Hospitalisation_table[[#This Row],[City tier]]="?","tier - 2",Hospitalisation_table[[#This Row],[City tier]])</f>
        <v>tier - 1</v>
      </c>
      <c r="O1242" t="str">
        <f>IF(Hospitalisation_table[[#This Row],[State ID]]="?","Unknown",Hospitalisation_table[[#This Row],[State ID]])</f>
        <v>R1021</v>
      </c>
      <c r="P1242" s="20" t="str">
        <f>_xlfn.CONCAT(Hospitalisation_table[[#This Row],[date]],"-",Hospitalisation_table[[#This Row],[Month_Updated]],"-",Hospitalisation_table[[#This Row],[Year_Update]])</f>
        <v>18-Nov-2003</v>
      </c>
      <c r="Q1242">
        <f>DATEDIF(Hospitalisation_table[[#This Row],[Date of Birth]],"8-Jun-2023","Y")</f>
        <v>19</v>
      </c>
    </row>
    <row r="1243" spans="1:17" x14ac:dyDescent="0.3">
      <c r="A1243" t="s">
        <v>383</v>
      </c>
      <c r="B1243" t="str">
        <f>IF(Hospitalisation_table[[#This Row],[Customer ID]]="?","UnKnown",Hospitalisation_table[[#This Row],[Customer ID]])</f>
        <v>Id1985</v>
      </c>
      <c r="C1243">
        <v>1997</v>
      </c>
      <c r="D1243" t="s">
        <v>18</v>
      </c>
      <c r="E1243">
        <v>20</v>
      </c>
      <c r="F1243">
        <v>1</v>
      </c>
      <c r="G1243" s="24">
        <v>3309.79</v>
      </c>
      <c r="H1243" t="s">
        <v>12</v>
      </c>
      <c r="I1243" t="s">
        <v>12</v>
      </c>
      <c r="J1243" t="s">
        <v>356</v>
      </c>
      <c r="K1243" t="str">
        <f>IF(Hospitalisation_table[[#This Row],[month]]="?","Sep",Hospitalisation_table[[#This Row],[month]])</f>
        <v>Jun</v>
      </c>
      <c r="L1243">
        <f>IF(Hospitalisation_table[[#This Row],[year]] = "?",ROUNDUP(AVERAGE(Hospitalisation_table[year]),0),Hospitalisation_table[[#This Row],[year]])</f>
        <v>1997</v>
      </c>
      <c r="M1243" t="str">
        <f>IF(Hospitalisation_table[[#This Row],[Hospital tier]]="?","tier - 2",Hospitalisation_table[[#This Row],[Hospital tier]])</f>
        <v>tier - 3</v>
      </c>
      <c r="N1243" t="str">
        <f>IF(Hospitalisation_table[[#This Row],[City tier]]="?","tier - 2",Hospitalisation_table[[#This Row],[City tier]])</f>
        <v>tier - 3</v>
      </c>
      <c r="O1243" t="str">
        <f>IF(Hospitalisation_table[[#This Row],[State ID]]="?","Unknown",Hospitalisation_table[[#This Row],[State ID]])</f>
        <v>R1017</v>
      </c>
      <c r="P1243" s="20" t="str">
        <f>_xlfn.CONCAT(Hospitalisation_table[[#This Row],[date]],"-",Hospitalisation_table[[#This Row],[Month_Updated]],"-",Hospitalisation_table[[#This Row],[Year_Update]])</f>
        <v>20-Jun-1997</v>
      </c>
      <c r="Q1243">
        <f>DATEDIF(Hospitalisation_table[[#This Row],[Date of Birth]],"8-Jun-2023","Y")</f>
        <v>25</v>
      </c>
    </row>
    <row r="1244" spans="1:17" x14ac:dyDescent="0.3">
      <c r="A1244" t="s">
        <v>384</v>
      </c>
      <c r="B1244" t="str">
        <f>IF(Hospitalisation_table[[#This Row],[Customer ID]]="?","UnKnown",Hospitalisation_table[[#This Row],[Customer ID]])</f>
        <v>Id1984</v>
      </c>
      <c r="C1244">
        <v>1991</v>
      </c>
      <c r="D1244" t="s">
        <v>20</v>
      </c>
      <c r="E1244">
        <v>1</v>
      </c>
      <c r="F1244">
        <v>3</v>
      </c>
      <c r="G1244" s="24">
        <v>3342.79</v>
      </c>
      <c r="H1244" t="s">
        <v>11</v>
      </c>
      <c r="I1244" t="s">
        <v>16</v>
      </c>
      <c r="J1244" t="s">
        <v>13</v>
      </c>
      <c r="K1244" t="str">
        <f>IF(Hospitalisation_table[[#This Row],[month]]="?","Sep",Hospitalisation_table[[#This Row],[month]])</f>
        <v>Sep</v>
      </c>
      <c r="L1244">
        <f>IF(Hospitalisation_table[[#This Row],[year]] = "?",ROUNDUP(AVERAGE(Hospitalisation_table[year]),0),Hospitalisation_table[[#This Row],[year]])</f>
        <v>1991</v>
      </c>
      <c r="M1244" t="str">
        <f>IF(Hospitalisation_table[[#This Row],[Hospital tier]]="?","tier - 2",Hospitalisation_table[[#This Row],[Hospital tier]])</f>
        <v>tier - 2</v>
      </c>
      <c r="N1244" t="str">
        <f>IF(Hospitalisation_table[[#This Row],[City tier]]="?","tier - 2",Hospitalisation_table[[#This Row],[City tier]])</f>
        <v>tier - 1</v>
      </c>
      <c r="O1244" t="str">
        <f>IF(Hospitalisation_table[[#This Row],[State ID]]="?","Unknown",Hospitalisation_table[[#This Row],[State ID]])</f>
        <v>R1013</v>
      </c>
      <c r="P1244" s="20" t="str">
        <f>_xlfn.CONCAT(Hospitalisation_table[[#This Row],[date]],"-",Hospitalisation_table[[#This Row],[Month_Updated]],"-",Hospitalisation_table[[#This Row],[Year_Update]])</f>
        <v>1-Sep-1991</v>
      </c>
      <c r="Q1244">
        <f>DATEDIF(Hospitalisation_table[[#This Row],[Date of Birth]],"8-Jun-2023","Y")</f>
        <v>31</v>
      </c>
    </row>
    <row r="1245" spans="1:17" x14ac:dyDescent="0.3">
      <c r="A1245" t="s">
        <v>385</v>
      </c>
      <c r="B1245" t="str">
        <f>IF(Hospitalisation_table[[#This Row],[Customer ID]]="?","UnKnown",Hospitalisation_table[[#This Row],[Customer ID]])</f>
        <v>Id1983</v>
      </c>
      <c r="C1245">
        <v>1993</v>
      </c>
      <c r="D1245" t="s">
        <v>37</v>
      </c>
      <c r="E1245">
        <v>28</v>
      </c>
      <c r="F1245">
        <v>0</v>
      </c>
      <c r="G1245" s="24">
        <v>3353.28</v>
      </c>
      <c r="H1245" t="s">
        <v>11</v>
      </c>
      <c r="I1245" t="s">
        <v>16</v>
      </c>
      <c r="J1245" t="s">
        <v>42</v>
      </c>
      <c r="K1245" t="str">
        <f>IF(Hospitalisation_table[[#This Row],[month]]="?","Sep",Hospitalisation_table[[#This Row],[month]])</f>
        <v>Oct</v>
      </c>
      <c r="L1245">
        <f>IF(Hospitalisation_table[[#This Row],[year]] = "?",ROUNDUP(AVERAGE(Hospitalisation_table[year]),0),Hospitalisation_table[[#This Row],[year]])</f>
        <v>1993</v>
      </c>
      <c r="M1245" t="str">
        <f>IF(Hospitalisation_table[[#This Row],[Hospital tier]]="?","tier - 2",Hospitalisation_table[[#This Row],[Hospital tier]])</f>
        <v>tier - 2</v>
      </c>
      <c r="N1245" t="str">
        <f>IF(Hospitalisation_table[[#This Row],[City tier]]="?","tier - 2",Hospitalisation_table[[#This Row],[City tier]])</f>
        <v>tier - 1</v>
      </c>
      <c r="O1245" t="str">
        <f>IF(Hospitalisation_table[[#This Row],[State ID]]="?","Unknown",Hospitalisation_table[[#This Row],[State ID]])</f>
        <v>R1011</v>
      </c>
      <c r="P1245" s="20" t="str">
        <f>_xlfn.CONCAT(Hospitalisation_table[[#This Row],[date]],"-",Hospitalisation_table[[#This Row],[Month_Updated]],"-",Hospitalisation_table[[#This Row],[Year_Update]])</f>
        <v>28-Oct-1993</v>
      </c>
      <c r="Q1245">
        <f>DATEDIF(Hospitalisation_table[[#This Row],[Date of Birth]],"8-Jun-2023","Y")</f>
        <v>29</v>
      </c>
    </row>
    <row r="1246" spans="1:17" x14ac:dyDescent="0.3">
      <c r="A1246" t="s">
        <v>386</v>
      </c>
      <c r="B1246" t="str">
        <f>IF(Hospitalisation_table[[#This Row],[Customer ID]]="?","UnKnown",Hospitalisation_table[[#This Row],[Customer ID]])</f>
        <v>Id1982</v>
      </c>
      <c r="C1246">
        <v>1995</v>
      </c>
      <c r="D1246" t="s">
        <v>18</v>
      </c>
      <c r="E1246">
        <v>23</v>
      </c>
      <c r="F1246">
        <v>0</v>
      </c>
      <c r="G1246" s="24">
        <v>3353.47</v>
      </c>
      <c r="H1246" t="s">
        <v>11</v>
      </c>
      <c r="I1246" t="s">
        <v>12</v>
      </c>
      <c r="J1246" t="s">
        <v>23</v>
      </c>
      <c r="K1246" t="str">
        <f>IF(Hospitalisation_table[[#This Row],[month]]="?","Sep",Hospitalisation_table[[#This Row],[month]])</f>
        <v>Jun</v>
      </c>
      <c r="L1246">
        <f>IF(Hospitalisation_table[[#This Row],[year]] = "?",ROUNDUP(AVERAGE(Hospitalisation_table[year]),0),Hospitalisation_table[[#This Row],[year]])</f>
        <v>1995</v>
      </c>
      <c r="M1246" t="str">
        <f>IF(Hospitalisation_table[[#This Row],[Hospital tier]]="?","tier - 2",Hospitalisation_table[[#This Row],[Hospital tier]])</f>
        <v>tier - 2</v>
      </c>
      <c r="N1246" t="str">
        <f>IF(Hospitalisation_table[[#This Row],[City tier]]="?","tier - 2",Hospitalisation_table[[#This Row],[City tier]])</f>
        <v>tier - 3</v>
      </c>
      <c r="O1246" t="str">
        <f>IF(Hospitalisation_table[[#This Row],[State ID]]="?","Unknown",Hospitalisation_table[[#This Row],[State ID]])</f>
        <v>R1012</v>
      </c>
      <c r="P1246" s="20" t="str">
        <f>_xlfn.CONCAT(Hospitalisation_table[[#This Row],[date]],"-",Hospitalisation_table[[#This Row],[Month_Updated]],"-",Hospitalisation_table[[#This Row],[Year_Update]])</f>
        <v>23-Jun-1995</v>
      </c>
      <c r="Q1246">
        <f>DATEDIF(Hospitalisation_table[[#This Row],[Date of Birth]],"8-Jun-2023","Y")</f>
        <v>27</v>
      </c>
    </row>
    <row r="1247" spans="1:17" x14ac:dyDescent="0.3">
      <c r="A1247" t="s">
        <v>387</v>
      </c>
      <c r="B1247" t="str">
        <f>IF(Hospitalisation_table[[#This Row],[Customer ID]]="?","UnKnown",Hospitalisation_table[[#This Row],[Customer ID]])</f>
        <v>Id1981</v>
      </c>
      <c r="C1247">
        <v>1993</v>
      </c>
      <c r="D1247" t="s">
        <v>37</v>
      </c>
      <c r="E1247">
        <v>7</v>
      </c>
      <c r="F1247">
        <v>0</v>
      </c>
      <c r="G1247" s="24">
        <v>3366.67</v>
      </c>
      <c r="H1247" t="s">
        <v>11</v>
      </c>
      <c r="I1247" t="s">
        <v>11</v>
      </c>
      <c r="J1247" t="s">
        <v>13</v>
      </c>
      <c r="K1247" t="str">
        <f>IF(Hospitalisation_table[[#This Row],[month]]="?","Sep",Hospitalisation_table[[#This Row],[month]])</f>
        <v>Oct</v>
      </c>
      <c r="L1247">
        <f>IF(Hospitalisation_table[[#This Row],[year]] = "?",ROUNDUP(AVERAGE(Hospitalisation_table[year]),0),Hospitalisation_table[[#This Row],[year]])</f>
        <v>1993</v>
      </c>
      <c r="M1247" t="str">
        <f>IF(Hospitalisation_table[[#This Row],[Hospital tier]]="?","tier - 2",Hospitalisation_table[[#This Row],[Hospital tier]])</f>
        <v>tier - 2</v>
      </c>
      <c r="N1247" t="str">
        <f>IF(Hospitalisation_table[[#This Row],[City tier]]="?","tier - 2",Hospitalisation_table[[#This Row],[City tier]])</f>
        <v>tier - 2</v>
      </c>
      <c r="O1247" t="str">
        <f>IF(Hospitalisation_table[[#This Row],[State ID]]="?","Unknown",Hospitalisation_table[[#This Row],[State ID]])</f>
        <v>R1013</v>
      </c>
      <c r="P1247" s="20" t="str">
        <f>_xlfn.CONCAT(Hospitalisation_table[[#This Row],[date]],"-",Hospitalisation_table[[#This Row],[Month_Updated]],"-",Hospitalisation_table[[#This Row],[Year_Update]])</f>
        <v>7-Oct-1993</v>
      </c>
      <c r="Q1247">
        <f>DATEDIF(Hospitalisation_table[[#This Row],[Date of Birth]],"8-Jun-2023","Y")</f>
        <v>29</v>
      </c>
    </row>
    <row r="1248" spans="1:17" x14ac:dyDescent="0.3">
      <c r="A1248" t="s">
        <v>388</v>
      </c>
      <c r="B1248" t="str">
        <f>IF(Hospitalisation_table[[#This Row],[Customer ID]]="?","UnKnown",Hospitalisation_table[[#This Row],[Customer ID]])</f>
        <v>Id1980</v>
      </c>
      <c r="C1248">
        <v>1996</v>
      </c>
      <c r="D1248" t="s">
        <v>30</v>
      </c>
      <c r="E1248">
        <v>14</v>
      </c>
      <c r="F1248">
        <v>1</v>
      </c>
      <c r="G1248" s="24">
        <v>3378.91</v>
      </c>
      <c r="H1248" t="s">
        <v>11</v>
      </c>
      <c r="I1248" t="s">
        <v>16</v>
      </c>
      <c r="J1248" t="s">
        <v>42</v>
      </c>
      <c r="K1248" t="str">
        <f>IF(Hospitalisation_table[[#This Row],[month]]="?","Sep",Hospitalisation_table[[#This Row],[month]])</f>
        <v>Dec</v>
      </c>
      <c r="L1248">
        <f>IF(Hospitalisation_table[[#This Row],[year]] = "?",ROUNDUP(AVERAGE(Hospitalisation_table[year]),0),Hospitalisation_table[[#This Row],[year]])</f>
        <v>1996</v>
      </c>
      <c r="M1248" t="str">
        <f>IF(Hospitalisation_table[[#This Row],[Hospital tier]]="?","tier - 2",Hospitalisation_table[[#This Row],[Hospital tier]])</f>
        <v>tier - 2</v>
      </c>
      <c r="N1248" t="str">
        <f>IF(Hospitalisation_table[[#This Row],[City tier]]="?","tier - 2",Hospitalisation_table[[#This Row],[City tier]])</f>
        <v>tier - 1</v>
      </c>
      <c r="O1248" t="str">
        <f>IF(Hospitalisation_table[[#This Row],[State ID]]="?","Unknown",Hospitalisation_table[[#This Row],[State ID]])</f>
        <v>R1011</v>
      </c>
      <c r="P1248" s="20" t="str">
        <f>_xlfn.CONCAT(Hospitalisation_table[[#This Row],[date]],"-",Hospitalisation_table[[#This Row],[Month_Updated]],"-",Hospitalisation_table[[#This Row],[Year_Update]])</f>
        <v>14-Dec-1996</v>
      </c>
      <c r="Q1248">
        <f>DATEDIF(Hospitalisation_table[[#This Row],[Date of Birth]],"8-Jun-2023","Y")</f>
        <v>26</v>
      </c>
    </row>
    <row r="1249" spans="1:17" x14ac:dyDescent="0.3">
      <c r="A1249" t="s">
        <v>2175</v>
      </c>
      <c r="B1249" t="str">
        <f>IF(Hospitalisation_table[[#This Row],[Customer ID]]="?","UnKnown",Hospitalisation_table[[#This Row],[Customer ID]])</f>
        <v>Id198</v>
      </c>
      <c r="C1249">
        <v>1974</v>
      </c>
      <c r="D1249" t="s">
        <v>30</v>
      </c>
      <c r="E1249">
        <v>6</v>
      </c>
      <c r="F1249">
        <v>0</v>
      </c>
      <c r="G1249" s="24">
        <v>36182.870000000003</v>
      </c>
      <c r="H1249" t="s">
        <v>11</v>
      </c>
      <c r="I1249" t="s">
        <v>12</v>
      </c>
      <c r="J1249" t="s">
        <v>23</v>
      </c>
      <c r="K1249" t="str">
        <f>IF(Hospitalisation_table[[#This Row],[month]]="?","Sep",Hospitalisation_table[[#This Row],[month]])</f>
        <v>Dec</v>
      </c>
      <c r="L1249">
        <f>IF(Hospitalisation_table[[#This Row],[year]] = "?",ROUNDUP(AVERAGE(Hospitalisation_table[year]),0),Hospitalisation_table[[#This Row],[year]])</f>
        <v>1974</v>
      </c>
      <c r="M1249" t="str">
        <f>IF(Hospitalisation_table[[#This Row],[Hospital tier]]="?","tier - 2",Hospitalisation_table[[#This Row],[Hospital tier]])</f>
        <v>tier - 2</v>
      </c>
      <c r="N1249" t="str">
        <f>IF(Hospitalisation_table[[#This Row],[City tier]]="?","tier - 2",Hospitalisation_table[[#This Row],[City tier]])</f>
        <v>tier - 3</v>
      </c>
      <c r="O1249" t="str">
        <f>IF(Hospitalisation_table[[#This Row],[State ID]]="?","Unknown",Hospitalisation_table[[#This Row],[State ID]])</f>
        <v>R1012</v>
      </c>
      <c r="P1249" s="20" t="str">
        <f>_xlfn.CONCAT(Hospitalisation_table[[#This Row],[date]],"-",Hospitalisation_table[[#This Row],[Month_Updated]],"-",Hospitalisation_table[[#This Row],[Year_Update]])</f>
        <v>6-Dec-1974</v>
      </c>
      <c r="Q1249">
        <f>DATEDIF(Hospitalisation_table[[#This Row],[Date of Birth]],"8-Jun-2023","Y")</f>
        <v>48</v>
      </c>
    </row>
    <row r="1250" spans="1:17" x14ac:dyDescent="0.3">
      <c r="A1250" t="s">
        <v>389</v>
      </c>
      <c r="B1250" t="str">
        <f>IF(Hospitalisation_table[[#This Row],[Customer ID]]="?","UnKnown",Hospitalisation_table[[#This Row],[Customer ID]])</f>
        <v>Id1979</v>
      </c>
      <c r="C1250">
        <v>1996</v>
      </c>
      <c r="D1250" t="s">
        <v>15</v>
      </c>
      <c r="E1250">
        <v>13</v>
      </c>
      <c r="F1250">
        <v>0</v>
      </c>
      <c r="G1250" s="24">
        <v>3385.4</v>
      </c>
      <c r="H1250" t="s">
        <v>11</v>
      </c>
      <c r="I1250" t="s">
        <v>11</v>
      </c>
      <c r="J1250" t="s">
        <v>247</v>
      </c>
      <c r="K1250" t="str">
        <f>IF(Hospitalisation_table[[#This Row],[month]]="?","Sep",Hospitalisation_table[[#This Row],[month]])</f>
        <v>Nov</v>
      </c>
      <c r="L1250">
        <f>IF(Hospitalisation_table[[#This Row],[year]] = "?",ROUNDUP(AVERAGE(Hospitalisation_table[year]),0),Hospitalisation_table[[#This Row],[year]])</f>
        <v>1996</v>
      </c>
      <c r="M1250" t="str">
        <f>IF(Hospitalisation_table[[#This Row],[Hospital tier]]="?","tier - 2",Hospitalisation_table[[#This Row],[Hospital tier]])</f>
        <v>tier - 2</v>
      </c>
      <c r="N1250" t="str">
        <f>IF(Hospitalisation_table[[#This Row],[City tier]]="?","tier - 2",Hospitalisation_table[[#This Row],[City tier]])</f>
        <v>tier - 2</v>
      </c>
      <c r="O1250" t="str">
        <f>IF(Hospitalisation_table[[#This Row],[State ID]]="?","Unknown",Hospitalisation_table[[#This Row],[State ID]])</f>
        <v>R1024</v>
      </c>
      <c r="P1250" s="20" t="str">
        <f>_xlfn.CONCAT(Hospitalisation_table[[#This Row],[date]],"-",Hospitalisation_table[[#This Row],[Month_Updated]],"-",Hospitalisation_table[[#This Row],[Year_Update]])</f>
        <v>13-Nov-1996</v>
      </c>
      <c r="Q1250">
        <f>DATEDIF(Hospitalisation_table[[#This Row],[Date of Birth]],"8-Jun-2023","Y")</f>
        <v>26</v>
      </c>
    </row>
    <row r="1251" spans="1:17" x14ac:dyDescent="0.3">
      <c r="A1251" t="s">
        <v>390</v>
      </c>
      <c r="B1251" t="str">
        <f>IF(Hospitalisation_table[[#This Row],[Customer ID]]="?","UnKnown",Hospitalisation_table[[#This Row],[Customer ID]])</f>
        <v>Id1978</v>
      </c>
      <c r="C1251">
        <v>1996</v>
      </c>
      <c r="D1251" t="s">
        <v>35</v>
      </c>
      <c r="E1251">
        <v>10</v>
      </c>
      <c r="F1251">
        <v>1</v>
      </c>
      <c r="G1251" s="24">
        <v>3392.37</v>
      </c>
      <c r="H1251" t="s">
        <v>11</v>
      </c>
      <c r="I1251" t="s">
        <v>12</v>
      </c>
      <c r="J1251" t="s">
        <v>13</v>
      </c>
      <c r="K1251" t="str">
        <f>IF(Hospitalisation_table[[#This Row],[month]]="?","Sep",Hospitalisation_table[[#This Row],[month]])</f>
        <v>Aug</v>
      </c>
      <c r="L1251">
        <f>IF(Hospitalisation_table[[#This Row],[year]] = "?",ROUNDUP(AVERAGE(Hospitalisation_table[year]),0),Hospitalisation_table[[#This Row],[year]])</f>
        <v>1996</v>
      </c>
      <c r="M1251" t="str">
        <f>IF(Hospitalisation_table[[#This Row],[Hospital tier]]="?","tier - 2",Hospitalisation_table[[#This Row],[Hospital tier]])</f>
        <v>tier - 2</v>
      </c>
      <c r="N1251" t="str">
        <f>IF(Hospitalisation_table[[#This Row],[City tier]]="?","tier - 2",Hospitalisation_table[[#This Row],[City tier]])</f>
        <v>tier - 3</v>
      </c>
      <c r="O1251" t="str">
        <f>IF(Hospitalisation_table[[#This Row],[State ID]]="?","Unknown",Hospitalisation_table[[#This Row],[State ID]])</f>
        <v>R1013</v>
      </c>
      <c r="P1251" s="20" t="str">
        <f>_xlfn.CONCAT(Hospitalisation_table[[#This Row],[date]],"-",Hospitalisation_table[[#This Row],[Month_Updated]],"-",Hospitalisation_table[[#This Row],[Year_Update]])</f>
        <v>10-Aug-1996</v>
      </c>
      <c r="Q1251">
        <f>DATEDIF(Hospitalisation_table[[#This Row],[Date of Birth]],"8-Jun-2023","Y")</f>
        <v>26</v>
      </c>
    </row>
    <row r="1252" spans="1:17" x14ac:dyDescent="0.3">
      <c r="A1252" t="s">
        <v>391</v>
      </c>
      <c r="B1252" t="str">
        <f>IF(Hospitalisation_table[[#This Row],[Customer ID]]="?","UnKnown",Hospitalisation_table[[#This Row],[Customer ID]])</f>
        <v>Id1977</v>
      </c>
      <c r="C1252">
        <v>1996</v>
      </c>
      <c r="D1252" t="s">
        <v>37</v>
      </c>
      <c r="E1252">
        <v>27</v>
      </c>
      <c r="F1252">
        <v>1</v>
      </c>
      <c r="G1252" s="24">
        <v>3392.98</v>
      </c>
      <c r="H1252" t="s">
        <v>11</v>
      </c>
      <c r="I1252" t="s">
        <v>12</v>
      </c>
      <c r="J1252" t="s">
        <v>13</v>
      </c>
      <c r="K1252" t="str">
        <f>IF(Hospitalisation_table[[#This Row],[month]]="?","Sep",Hospitalisation_table[[#This Row],[month]])</f>
        <v>Oct</v>
      </c>
      <c r="L1252">
        <f>IF(Hospitalisation_table[[#This Row],[year]] = "?",ROUNDUP(AVERAGE(Hospitalisation_table[year]),0),Hospitalisation_table[[#This Row],[year]])</f>
        <v>1996</v>
      </c>
      <c r="M1252" t="str">
        <f>IF(Hospitalisation_table[[#This Row],[Hospital tier]]="?","tier - 2",Hospitalisation_table[[#This Row],[Hospital tier]])</f>
        <v>tier - 2</v>
      </c>
      <c r="N1252" t="str">
        <f>IF(Hospitalisation_table[[#This Row],[City tier]]="?","tier - 2",Hospitalisation_table[[#This Row],[City tier]])</f>
        <v>tier - 3</v>
      </c>
      <c r="O1252" t="str">
        <f>IF(Hospitalisation_table[[#This Row],[State ID]]="?","Unknown",Hospitalisation_table[[#This Row],[State ID]])</f>
        <v>R1013</v>
      </c>
      <c r="P1252" s="20" t="str">
        <f>_xlfn.CONCAT(Hospitalisation_table[[#This Row],[date]],"-",Hospitalisation_table[[#This Row],[Month_Updated]],"-",Hospitalisation_table[[#This Row],[Year_Update]])</f>
        <v>27-Oct-1996</v>
      </c>
      <c r="Q1252">
        <f>DATEDIF(Hospitalisation_table[[#This Row],[Date of Birth]],"8-Jun-2023","Y")</f>
        <v>26</v>
      </c>
    </row>
    <row r="1253" spans="1:17" x14ac:dyDescent="0.3">
      <c r="A1253" t="s">
        <v>392</v>
      </c>
      <c r="B1253" t="str">
        <f>IF(Hospitalisation_table[[#This Row],[Customer ID]]="?","UnKnown",Hospitalisation_table[[#This Row],[Customer ID]])</f>
        <v>Id1976</v>
      </c>
      <c r="C1253">
        <v>2004</v>
      </c>
      <c r="D1253" t="s">
        <v>10</v>
      </c>
      <c r="E1253">
        <v>16</v>
      </c>
      <c r="F1253">
        <v>2</v>
      </c>
      <c r="G1253" s="24">
        <v>3393.36</v>
      </c>
      <c r="H1253" t="s">
        <v>11</v>
      </c>
      <c r="I1253" t="s">
        <v>11</v>
      </c>
      <c r="J1253" t="s">
        <v>249</v>
      </c>
      <c r="K1253" t="str">
        <f>IF(Hospitalisation_table[[#This Row],[month]]="?","Sep",Hospitalisation_table[[#This Row],[month]])</f>
        <v>Jul</v>
      </c>
      <c r="L1253">
        <f>IF(Hospitalisation_table[[#This Row],[year]] = "?",ROUNDUP(AVERAGE(Hospitalisation_table[year]),0),Hospitalisation_table[[#This Row],[year]])</f>
        <v>2004</v>
      </c>
      <c r="M1253" t="str">
        <f>IF(Hospitalisation_table[[#This Row],[Hospital tier]]="?","tier - 2",Hospitalisation_table[[#This Row],[Hospital tier]])</f>
        <v>tier - 2</v>
      </c>
      <c r="N1253" t="str">
        <f>IF(Hospitalisation_table[[#This Row],[City tier]]="?","tier - 2",Hospitalisation_table[[#This Row],[City tier]])</f>
        <v>tier - 2</v>
      </c>
      <c r="O1253" t="str">
        <f>IF(Hospitalisation_table[[#This Row],[State ID]]="?","Unknown",Hospitalisation_table[[#This Row],[State ID]])</f>
        <v>R1023</v>
      </c>
      <c r="P1253" s="20" t="str">
        <f>_xlfn.CONCAT(Hospitalisation_table[[#This Row],[date]],"-",Hospitalisation_table[[#This Row],[Month_Updated]],"-",Hospitalisation_table[[#This Row],[Year_Update]])</f>
        <v>16-Jul-2004</v>
      </c>
      <c r="Q1253">
        <f>DATEDIF(Hospitalisation_table[[#This Row],[Date of Birth]],"8-Jun-2023","Y")</f>
        <v>18</v>
      </c>
    </row>
    <row r="1254" spans="1:17" x14ac:dyDescent="0.3">
      <c r="A1254" t="s">
        <v>393</v>
      </c>
      <c r="B1254" t="str">
        <f>IF(Hospitalisation_table[[#This Row],[Customer ID]]="?","UnKnown",Hospitalisation_table[[#This Row],[Customer ID]])</f>
        <v>Id1975</v>
      </c>
      <c r="C1254">
        <v>1996</v>
      </c>
      <c r="D1254" t="s">
        <v>30</v>
      </c>
      <c r="E1254">
        <v>19</v>
      </c>
      <c r="F1254">
        <v>1</v>
      </c>
      <c r="G1254" s="24">
        <v>3410.32</v>
      </c>
      <c r="H1254" t="s">
        <v>11</v>
      </c>
      <c r="I1254" t="s">
        <v>11</v>
      </c>
      <c r="J1254" t="s">
        <v>42</v>
      </c>
      <c r="K1254" t="str">
        <f>IF(Hospitalisation_table[[#This Row],[month]]="?","Sep",Hospitalisation_table[[#This Row],[month]])</f>
        <v>Dec</v>
      </c>
      <c r="L1254">
        <f>IF(Hospitalisation_table[[#This Row],[year]] = "?",ROUNDUP(AVERAGE(Hospitalisation_table[year]),0),Hospitalisation_table[[#This Row],[year]])</f>
        <v>1996</v>
      </c>
      <c r="M1254" t="str">
        <f>IF(Hospitalisation_table[[#This Row],[Hospital tier]]="?","tier - 2",Hospitalisation_table[[#This Row],[Hospital tier]])</f>
        <v>tier - 2</v>
      </c>
      <c r="N1254" t="str">
        <f>IF(Hospitalisation_table[[#This Row],[City tier]]="?","tier - 2",Hospitalisation_table[[#This Row],[City tier]])</f>
        <v>tier - 2</v>
      </c>
      <c r="O1254" t="str">
        <f>IF(Hospitalisation_table[[#This Row],[State ID]]="?","Unknown",Hospitalisation_table[[#This Row],[State ID]])</f>
        <v>R1011</v>
      </c>
      <c r="P1254" s="20" t="str">
        <f>_xlfn.CONCAT(Hospitalisation_table[[#This Row],[date]],"-",Hospitalisation_table[[#This Row],[Month_Updated]],"-",Hospitalisation_table[[#This Row],[Year_Update]])</f>
        <v>19-Dec-1996</v>
      </c>
      <c r="Q1254">
        <f>DATEDIF(Hospitalisation_table[[#This Row],[Date of Birth]],"8-Jun-2023","Y")</f>
        <v>26</v>
      </c>
    </row>
    <row r="1255" spans="1:17" x14ac:dyDescent="0.3">
      <c r="A1255" t="s">
        <v>394</v>
      </c>
      <c r="B1255" t="str">
        <f>IF(Hospitalisation_table[[#This Row],[Customer ID]]="?","UnKnown",Hospitalisation_table[[#This Row],[Customer ID]])</f>
        <v>Id1974</v>
      </c>
      <c r="C1255">
        <v>2001</v>
      </c>
      <c r="D1255" t="s">
        <v>30</v>
      </c>
      <c r="E1255">
        <v>26</v>
      </c>
      <c r="F1255">
        <v>0</v>
      </c>
      <c r="G1255" s="24">
        <v>3434.38</v>
      </c>
      <c r="H1255" t="s">
        <v>11</v>
      </c>
      <c r="I1255" t="s">
        <v>11</v>
      </c>
      <c r="J1255" t="s">
        <v>42</v>
      </c>
      <c r="K1255" t="str">
        <f>IF(Hospitalisation_table[[#This Row],[month]]="?","Sep",Hospitalisation_table[[#This Row],[month]])</f>
        <v>Dec</v>
      </c>
      <c r="L1255">
        <f>IF(Hospitalisation_table[[#This Row],[year]] = "?",ROUNDUP(AVERAGE(Hospitalisation_table[year]),0),Hospitalisation_table[[#This Row],[year]])</f>
        <v>2001</v>
      </c>
      <c r="M1255" t="str">
        <f>IF(Hospitalisation_table[[#This Row],[Hospital tier]]="?","tier - 2",Hospitalisation_table[[#This Row],[Hospital tier]])</f>
        <v>tier - 2</v>
      </c>
      <c r="N1255" t="str">
        <f>IF(Hospitalisation_table[[#This Row],[City tier]]="?","tier - 2",Hospitalisation_table[[#This Row],[City tier]])</f>
        <v>tier - 2</v>
      </c>
      <c r="O1255" t="str">
        <f>IF(Hospitalisation_table[[#This Row],[State ID]]="?","Unknown",Hospitalisation_table[[#This Row],[State ID]])</f>
        <v>R1011</v>
      </c>
      <c r="P1255" s="20" t="str">
        <f>_xlfn.CONCAT(Hospitalisation_table[[#This Row],[date]],"-",Hospitalisation_table[[#This Row],[Month_Updated]],"-",Hospitalisation_table[[#This Row],[Year_Update]])</f>
        <v>26-Dec-2001</v>
      </c>
      <c r="Q1255">
        <f>DATEDIF(Hospitalisation_table[[#This Row],[Date of Birth]],"8-Jun-2023","Y")</f>
        <v>21</v>
      </c>
    </row>
    <row r="1256" spans="1:17" x14ac:dyDescent="0.3">
      <c r="A1256" t="s">
        <v>395</v>
      </c>
      <c r="B1256" t="str">
        <f>IF(Hospitalisation_table[[#This Row],[Customer ID]]="?","UnKnown",Hospitalisation_table[[#This Row],[Customer ID]])</f>
        <v>Id1973</v>
      </c>
      <c r="C1256">
        <v>1986</v>
      </c>
      <c r="D1256" t="s">
        <v>35</v>
      </c>
      <c r="E1256">
        <v>27</v>
      </c>
      <c r="F1256">
        <v>3</v>
      </c>
      <c r="G1256" s="24">
        <v>3436.5</v>
      </c>
      <c r="H1256" t="s">
        <v>11</v>
      </c>
      <c r="I1256" t="s">
        <v>16</v>
      </c>
      <c r="J1256" t="s">
        <v>13</v>
      </c>
      <c r="K1256" t="str">
        <f>IF(Hospitalisation_table[[#This Row],[month]]="?","Sep",Hospitalisation_table[[#This Row],[month]])</f>
        <v>Aug</v>
      </c>
      <c r="L1256">
        <f>IF(Hospitalisation_table[[#This Row],[year]] = "?",ROUNDUP(AVERAGE(Hospitalisation_table[year]),0),Hospitalisation_table[[#This Row],[year]])</f>
        <v>1986</v>
      </c>
      <c r="M1256" t="str">
        <f>IF(Hospitalisation_table[[#This Row],[Hospital tier]]="?","tier - 2",Hospitalisation_table[[#This Row],[Hospital tier]])</f>
        <v>tier - 2</v>
      </c>
      <c r="N1256" t="str">
        <f>IF(Hospitalisation_table[[#This Row],[City tier]]="?","tier - 2",Hospitalisation_table[[#This Row],[City tier]])</f>
        <v>tier - 1</v>
      </c>
      <c r="O1256" t="str">
        <f>IF(Hospitalisation_table[[#This Row],[State ID]]="?","Unknown",Hospitalisation_table[[#This Row],[State ID]])</f>
        <v>R1013</v>
      </c>
      <c r="P1256" s="20" t="str">
        <f>_xlfn.CONCAT(Hospitalisation_table[[#This Row],[date]],"-",Hospitalisation_table[[#This Row],[Month_Updated]],"-",Hospitalisation_table[[#This Row],[Year_Update]])</f>
        <v>27-Aug-1986</v>
      </c>
      <c r="Q1256">
        <f>DATEDIF(Hospitalisation_table[[#This Row],[Date of Birth]],"8-Jun-2023","Y")</f>
        <v>36</v>
      </c>
    </row>
    <row r="1257" spans="1:17" x14ac:dyDescent="0.3">
      <c r="A1257" t="s">
        <v>396</v>
      </c>
      <c r="B1257" t="str">
        <f>IF(Hospitalisation_table[[#This Row],[Customer ID]]="?","UnKnown",Hospitalisation_table[[#This Row],[Customer ID]])</f>
        <v>Id1972</v>
      </c>
      <c r="C1257">
        <v>2000</v>
      </c>
      <c r="D1257" t="s">
        <v>18</v>
      </c>
      <c r="E1257">
        <v>20</v>
      </c>
      <c r="F1257">
        <v>3</v>
      </c>
      <c r="G1257" s="24">
        <v>3443.06</v>
      </c>
      <c r="H1257" t="s">
        <v>11</v>
      </c>
      <c r="I1257" t="s">
        <v>16</v>
      </c>
      <c r="J1257" t="s">
        <v>42</v>
      </c>
      <c r="K1257" t="str">
        <f>IF(Hospitalisation_table[[#This Row],[month]]="?","Sep",Hospitalisation_table[[#This Row],[month]])</f>
        <v>Jun</v>
      </c>
      <c r="L1257">
        <f>IF(Hospitalisation_table[[#This Row],[year]] = "?",ROUNDUP(AVERAGE(Hospitalisation_table[year]),0),Hospitalisation_table[[#This Row],[year]])</f>
        <v>2000</v>
      </c>
      <c r="M1257" t="str">
        <f>IF(Hospitalisation_table[[#This Row],[Hospital tier]]="?","tier - 2",Hospitalisation_table[[#This Row],[Hospital tier]])</f>
        <v>tier - 2</v>
      </c>
      <c r="N1257" t="str">
        <f>IF(Hospitalisation_table[[#This Row],[City tier]]="?","tier - 2",Hospitalisation_table[[#This Row],[City tier]])</f>
        <v>tier - 1</v>
      </c>
      <c r="O1257" t="str">
        <f>IF(Hospitalisation_table[[#This Row],[State ID]]="?","Unknown",Hospitalisation_table[[#This Row],[State ID]])</f>
        <v>R1011</v>
      </c>
      <c r="P1257" s="20" t="str">
        <f>_xlfn.CONCAT(Hospitalisation_table[[#This Row],[date]],"-",Hospitalisation_table[[#This Row],[Month_Updated]],"-",Hospitalisation_table[[#This Row],[Year_Update]])</f>
        <v>20-Jun-2000</v>
      </c>
      <c r="Q1257">
        <f>DATEDIF(Hospitalisation_table[[#This Row],[Date of Birth]],"8-Jun-2023","Y")</f>
        <v>22</v>
      </c>
    </row>
    <row r="1258" spans="1:17" x14ac:dyDescent="0.3">
      <c r="A1258" t="s">
        <v>397</v>
      </c>
      <c r="B1258" t="str">
        <f>IF(Hospitalisation_table[[#This Row],[Customer ID]]="?","UnKnown",Hospitalisation_table[[#This Row],[Customer ID]])</f>
        <v>Id1971</v>
      </c>
      <c r="C1258">
        <v>1987</v>
      </c>
      <c r="D1258" t="s">
        <v>20</v>
      </c>
      <c r="E1258">
        <v>14</v>
      </c>
      <c r="F1258">
        <v>3</v>
      </c>
      <c r="G1258" s="24">
        <v>3453.77</v>
      </c>
      <c r="H1258" t="s">
        <v>11</v>
      </c>
      <c r="I1258" t="s">
        <v>16</v>
      </c>
      <c r="J1258" t="s">
        <v>42</v>
      </c>
      <c r="K1258" t="str">
        <f>IF(Hospitalisation_table[[#This Row],[month]]="?","Sep",Hospitalisation_table[[#This Row],[month]])</f>
        <v>Sep</v>
      </c>
      <c r="L1258">
        <f>IF(Hospitalisation_table[[#This Row],[year]] = "?",ROUNDUP(AVERAGE(Hospitalisation_table[year]),0),Hospitalisation_table[[#This Row],[year]])</f>
        <v>1987</v>
      </c>
      <c r="M1258" t="str">
        <f>IF(Hospitalisation_table[[#This Row],[Hospital tier]]="?","tier - 2",Hospitalisation_table[[#This Row],[Hospital tier]])</f>
        <v>tier - 2</v>
      </c>
      <c r="N1258" t="str">
        <f>IF(Hospitalisation_table[[#This Row],[City tier]]="?","tier - 2",Hospitalisation_table[[#This Row],[City tier]])</f>
        <v>tier - 1</v>
      </c>
      <c r="O1258" t="str">
        <f>IF(Hospitalisation_table[[#This Row],[State ID]]="?","Unknown",Hospitalisation_table[[#This Row],[State ID]])</f>
        <v>R1011</v>
      </c>
      <c r="P1258" s="20" t="str">
        <f>_xlfn.CONCAT(Hospitalisation_table[[#This Row],[date]],"-",Hospitalisation_table[[#This Row],[Month_Updated]],"-",Hospitalisation_table[[#This Row],[Year_Update]])</f>
        <v>14-Sep-1987</v>
      </c>
      <c r="Q1258">
        <f>DATEDIF(Hospitalisation_table[[#This Row],[Date of Birth]],"8-Jun-2023","Y")</f>
        <v>35</v>
      </c>
    </row>
    <row r="1259" spans="1:17" x14ac:dyDescent="0.3">
      <c r="A1259" t="s">
        <v>398</v>
      </c>
      <c r="B1259" t="str">
        <f>IF(Hospitalisation_table[[#This Row],[Customer ID]]="?","UnKnown",Hospitalisation_table[[#This Row],[Customer ID]])</f>
        <v>Id1970</v>
      </c>
      <c r="C1259">
        <v>2003</v>
      </c>
      <c r="D1259" t="s">
        <v>10</v>
      </c>
      <c r="E1259">
        <v>29</v>
      </c>
      <c r="F1259">
        <v>0</v>
      </c>
      <c r="G1259" s="24">
        <v>3463.51</v>
      </c>
      <c r="H1259" t="s">
        <v>11</v>
      </c>
      <c r="I1259" t="s">
        <v>16</v>
      </c>
      <c r="J1259" t="s">
        <v>200</v>
      </c>
      <c r="K1259" t="str">
        <f>IF(Hospitalisation_table[[#This Row],[month]]="?","Sep",Hospitalisation_table[[#This Row],[month]])</f>
        <v>Jul</v>
      </c>
      <c r="L1259">
        <f>IF(Hospitalisation_table[[#This Row],[year]] = "?",ROUNDUP(AVERAGE(Hospitalisation_table[year]),0),Hospitalisation_table[[#This Row],[year]])</f>
        <v>2003</v>
      </c>
      <c r="M1259" t="str">
        <f>IF(Hospitalisation_table[[#This Row],[Hospital tier]]="?","tier - 2",Hospitalisation_table[[#This Row],[Hospital tier]])</f>
        <v>tier - 2</v>
      </c>
      <c r="N1259" t="str">
        <f>IF(Hospitalisation_table[[#This Row],[City tier]]="?","tier - 2",Hospitalisation_table[[#This Row],[City tier]])</f>
        <v>tier - 1</v>
      </c>
      <c r="O1259" t="str">
        <f>IF(Hospitalisation_table[[#This Row],[State ID]]="?","Unknown",Hospitalisation_table[[#This Row],[State ID]])</f>
        <v>R1025</v>
      </c>
      <c r="P1259" s="20" t="str">
        <f>_xlfn.CONCAT(Hospitalisation_table[[#This Row],[date]],"-",Hospitalisation_table[[#This Row],[Month_Updated]],"-",Hospitalisation_table[[#This Row],[Year_Update]])</f>
        <v>29-Jul-2003</v>
      </c>
      <c r="Q1259">
        <f>DATEDIF(Hospitalisation_table[[#This Row],[Date of Birth]],"8-Jun-2023","Y")</f>
        <v>19</v>
      </c>
    </row>
    <row r="1260" spans="1:17" x14ac:dyDescent="0.3">
      <c r="A1260" t="s">
        <v>2176</v>
      </c>
      <c r="B1260" t="str">
        <f>IF(Hospitalisation_table[[#This Row],[Customer ID]]="?","UnKnown",Hospitalisation_table[[#This Row],[Customer ID]])</f>
        <v>Id197</v>
      </c>
      <c r="C1260">
        <v>1999</v>
      </c>
      <c r="D1260" t="s">
        <v>37</v>
      </c>
      <c r="E1260">
        <v>1</v>
      </c>
      <c r="F1260">
        <v>3</v>
      </c>
      <c r="G1260" s="24">
        <v>36189.1</v>
      </c>
      <c r="H1260" t="s">
        <v>16</v>
      </c>
      <c r="I1260" t="s">
        <v>12</v>
      </c>
      <c r="J1260" t="s">
        <v>168</v>
      </c>
      <c r="K1260" t="str">
        <f>IF(Hospitalisation_table[[#This Row],[month]]="?","Sep",Hospitalisation_table[[#This Row],[month]])</f>
        <v>Oct</v>
      </c>
      <c r="L1260">
        <f>IF(Hospitalisation_table[[#This Row],[year]] = "?",ROUNDUP(AVERAGE(Hospitalisation_table[year]),0),Hospitalisation_table[[#This Row],[year]])</f>
        <v>1999</v>
      </c>
      <c r="M1260" t="str">
        <f>IF(Hospitalisation_table[[#This Row],[Hospital tier]]="?","tier - 2",Hospitalisation_table[[#This Row],[Hospital tier]])</f>
        <v>tier - 1</v>
      </c>
      <c r="N1260" t="str">
        <f>IF(Hospitalisation_table[[#This Row],[City tier]]="?","tier - 2",Hospitalisation_table[[#This Row],[City tier]])</f>
        <v>tier - 3</v>
      </c>
      <c r="O1260" t="str">
        <f>IF(Hospitalisation_table[[#This Row],[State ID]]="?","Unknown",Hospitalisation_table[[#This Row],[State ID]])</f>
        <v>R1016</v>
      </c>
      <c r="P1260" s="20" t="str">
        <f>_xlfn.CONCAT(Hospitalisation_table[[#This Row],[date]],"-",Hospitalisation_table[[#This Row],[Month_Updated]],"-",Hospitalisation_table[[#This Row],[Year_Update]])</f>
        <v>1-Oct-1999</v>
      </c>
      <c r="Q1260">
        <f>DATEDIF(Hospitalisation_table[[#This Row],[Date of Birth]],"8-Jun-2023","Y")</f>
        <v>23</v>
      </c>
    </row>
    <row r="1261" spans="1:17" x14ac:dyDescent="0.3">
      <c r="A1261" t="s">
        <v>399</v>
      </c>
      <c r="B1261" t="str">
        <f>IF(Hospitalisation_table[[#This Row],[Customer ID]]="?","UnKnown",Hospitalisation_table[[#This Row],[Customer ID]])</f>
        <v>Id1969</v>
      </c>
      <c r="C1261">
        <v>1993</v>
      </c>
      <c r="D1261" t="s">
        <v>37</v>
      </c>
      <c r="E1261">
        <v>12</v>
      </c>
      <c r="F1261">
        <v>1</v>
      </c>
      <c r="G1261" s="24">
        <v>3471.41</v>
      </c>
      <c r="H1261" t="s">
        <v>11</v>
      </c>
      <c r="I1261" t="s">
        <v>11</v>
      </c>
      <c r="J1261" t="s">
        <v>13</v>
      </c>
      <c r="K1261" t="str">
        <f>IF(Hospitalisation_table[[#This Row],[month]]="?","Sep",Hospitalisation_table[[#This Row],[month]])</f>
        <v>Oct</v>
      </c>
      <c r="L1261">
        <f>IF(Hospitalisation_table[[#This Row],[year]] = "?",ROUNDUP(AVERAGE(Hospitalisation_table[year]),0),Hospitalisation_table[[#This Row],[year]])</f>
        <v>1993</v>
      </c>
      <c r="M1261" t="str">
        <f>IF(Hospitalisation_table[[#This Row],[Hospital tier]]="?","tier - 2",Hospitalisation_table[[#This Row],[Hospital tier]])</f>
        <v>tier - 2</v>
      </c>
      <c r="N1261" t="str">
        <f>IF(Hospitalisation_table[[#This Row],[City tier]]="?","tier - 2",Hospitalisation_table[[#This Row],[City tier]])</f>
        <v>tier - 2</v>
      </c>
      <c r="O1261" t="str">
        <f>IF(Hospitalisation_table[[#This Row],[State ID]]="?","Unknown",Hospitalisation_table[[#This Row],[State ID]])</f>
        <v>R1013</v>
      </c>
      <c r="P1261" s="20" t="str">
        <f>_xlfn.CONCAT(Hospitalisation_table[[#This Row],[date]],"-",Hospitalisation_table[[#This Row],[Month_Updated]],"-",Hospitalisation_table[[#This Row],[Year_Update]])</f>
        <v>12-Oct-1993</v>
      </c>
      <c r="Q1261">
        <f>DATEDIF(Hospitalisation_table[[#This Row],[Date of Birth]],"8-Jun-2023","Y")</f>
        <v>29</v>
      </c>
    </row>
    <row r="1262" spans="1:17" x14ac:dyDescent="0.3">
      <c r="A1262" t="s">
        <v>400</v>
      </c>
      <c r="B1262" t="str">
        <f>IF(Hospitalisation_table[[#This Row],[Customer ID]]="?","UnKnown",Hospitalisation_table[[#This Row],[Customer ID]])</f>
        <v>Id1968</v>
      </c>
      <c r="C1262">
        <v>2004</v>
      </c>
      <c r="D1262" t="s">
        <v>18</v>
      </c>
      <c r="E1262">
        <v>26</v>
      </c>
      <c r="F1262">
        <v>3</v>
      </c>
      <c r="G1262" s="24">
        <v>3481.87</v>
      </c>
      <c r="H1262" t="s">
        <v>11</v>
      </c>
      <c r="I1262" t="s">
        <v>12</v>
      </c>
      <c r="J1262" t="s">
        <v>168</v>
      </c>
      <c r="K1262" t="str">
        <f>IF(Hospitalisation_table[[#This Row],[month]]="?","Sep",Hospitalisation_table[[#This Row],[month]])</f>
        <v>Jun</v>
      </c>
      <c r="L1262">
        <f>IF(Hospitalisation_table[[#This Row],[year]] = "?",ROUNDUP(AVERAGE(Hospitalisation_table[year]),0),Hospitalisation_table[[#This Row],[year]])</f>
        <v>2004</v>
      </c>
      <c r="M1262" t="str">
        <f>IF(Hospitalisation_table[[#This Row],[Hospital tier]]="?","tier - 2",Hospitalisation_table[[#This Row],[Hospital tier]])</f>
        <v>tier - 2</v>
      </c>
      <c r="N1262" t="str">
        <f>IF(Hospitalisation_table[[#This Row],[City tier]]="?","tier - 2",Hospitalisation_table[[#This Row],[City tier]])</f>
        <v>tier - 3</v>
      </c>
      <c r="O1262" t="str">
        <f>IF(Hospitalisation_table[[#This Row],[State ID]]="?","Unknown",Hospitalisation_table[[#This Row],[State ID]])</f>
        <v>R1016</v>
      </c>
      <c r="P1262" s="20" t="str">
        <f>_xlfn.CONCAT(Hospitalisation_table[[#This Row],[date]],"-",Hospitalisation_table[[#This Row],[Month_Updated]],"-",Hospitalisation_table[[#This Row],[Year_Update]])</f>
        <v>26-Jun-2004</v>
      </c>
      <c r="Q1262">
        <f>DATEDIF(Hospitalisation_table[[#This Row],[Date of Birth]],"8-Jun-2023","Y")</f>
        <v>18</v>
      </c>
    </row>
    <row r="1263" spans="1:17" x14ac:dyDescent="0.3">
      <c r="A1263" t="s">
        <v>401</v>
      </c>
      <c r="B1263" t="str">
        <f>IF(Hospitalisation_table[[#This Row],[Customer ID]]="?","UnKnown",Hospitalisation_table[[#This Row],[Customer ID]])</f>
        <v>Id1967</v>
      </c>
      <c r="C1263">
        <v>1996</v>
      </c>
      <c r="D1263" t="s">
        <v>20</v>
      </c>
      <c r="E1263">
        <v>19</v>
      </c>
      <c r="F1263">
        <v>2</v>
      </c>
      <c r="G1263" s="24">
        <v>3484.33</v>
      </c>
      <c r="H1263" t="s">
        <v>12</v>
      </c>
      <c r="I1263" t="s">
        <v>12</v>
      </c>
      <c r="J1263" t="s">
        <v>42</v>
      </c>
      <c r="K1263" t="str">
        <f>IF(Hospitalisation_table[[#This Row],[month]]="?","Sep",Hospitalisation_table[[#This Row],[month]])</f>
        <v>Sep</v>
      </c>
      <c r="L1263">
        <f>IF(Hospitalisation_table[[#This Row],[year]] = "?",ROUNDUP(AVERAGE(Hospitalisation_table[year]),0),Hospitalisation_table[[#This Row],[year]])</f>
        <v>1996</v>
      </c>
      <c r="M1263" t="str">
        <f>IF(Hospitalisation_table[[#This Row],[Hospital tier]]="?","tier - 2",Hospitalisation_table[[#This Row],[Hospital tier]])</f>
        <v>tier - 3</v>
      </c>
      <c r="N1263" t="str">
        <f>IF(Hospitalisation_table[[#This Row],[City tier]]="?","tier - 2",Hospitalisation_table[[#This Row],[City tier]])</f>
        <v>tier - 3</v>
      </c>
      <c r="O1263" t="str">
        <f>IF(Hospitalisation_table[[#This Row],[State ID]]="?","Unknown",Hospitalisation_table[[#This Row],[State ID]])</f>
        <v>R1011</v>
      </c>
      <c r="P1263" s="20" t="str">
        <f>_xlfn.CONCAT(Hospitalisation_table[[#This Row],[date]],"-",Hospitalisation_table[[#This Row],[Month_Updated]],"-",Hospitalisation_table[[#This Row],[Year_Update]])</f>
        <v>19-Sep-1996</v>
      </c>
      <c r="Q1263">
        <f>DATEDIF(Hospitalisation_table[[#This Row],[Date of Birth]],"8-Jun-2023","Y")</f>
        <v>26</v>
      </c>
    </row>
    <row r="1264" spans="1:17" x14ac:dyDescent="0.3">
      <c r="A1264" t="s">
        <v>402</v>
      </c>
      <c r="B1264" t="str">
        <f>IF(Hospitalisation_table[[#This Row],[Customer ID]]="?","UnKnown",Hospitalisation_table[[#This Row],[Customer ID]])</f>
        <v>Id1966</v>
      </c>
      <c r="C1264">
        <v>1996</v>
      </c>
      <c r="D1264" t="s">
        <v>20</v>
      </c>
      <c r="E1264">
        <v>18</v>
      </c>
      <c r="F1264">
        <v>1</v>
      </c>
      <c r="G1264" s="24">
        <v>3490.55</v>
      </c>
      <c r="H1264" t="s">
        <v>16</v>
      </c>
      <c r="I1264" t="s">
        <v>11</v>
      </c>
      <c r="J1264" t="s">
        <v>164</v>
      </c>
      <c r="K1264" t="str">
        <f>IF(Hospitalisation_table[[#This Row],[month]]="?","Sep",Hospitalisation_table[[#This Row],[month]])</f>
        <v>Sep</v>
      </c>
      <c r="L1264">
        <f>IF(Hospitalisation_table[[#This Row],[year]] = "?",ROUNDUP(AVERAGE(Hospitalisation_table[year]),0),Hospitalisation_table[[#This Row],[year]])</f>
        <v>1996</v>
      </c>
      <c r="M1264" t="str">
        <f>IF(Hospitalisation_table[[#This Row],[Hospital tier]]="?","tier - 2",Hospitalisation_table[[#This Row],[Hospital tier]])</f>
        <v>tier - 1</v>
      </c>
      <c r="N1264" t="str">
        <f>IF(Hospitalisation_table[[#This Row],[City tier]]="?","tier - 2",Hospitalisation_table[[#This Row],[City tier]])</f>
        <v>tier - 2</v>
      </c>
      <c r="O1264" t="str">
        <f>IF(Hospitalisation_table[[#This Row],[State ID]]="?","Unknown",Hospitalisation_table[[#This Row],[State ID]])</f>
        <v>R1015</v>
      </c>
      <c r="P1264" s="20" t="str">
        <f>_xlfn.CONCAT(Hospitalisation_table[[#This Row],[date]],"-",Hospitalisation_table[[#This Row],[Month_Updated]],"-",Hospitalisation_table[[#This Row],[Year_Update]])</f>
        <v>18-Sep-1996</v>
      </c>
      <c r="Q1264">
        <f>DATEDIF(Hospitalisation_table[[#This Row],[Date of Birth]],"8-Jun-2023","Y")</f>
        <v>26</v>
      </c>
    </row>
    <row r="1265" spans="1:17" x14ac:dyDescent="0.3">
      <c r="A1265" t="s">
        <v>403</v>
      </c>
      <c r="B1265" t="str">
        <f>IF(Hospitalisation_table[[#This Row],[Customer ID]]="?","UnKnown",Hospitalisation_table[[#This Row],[Customer ID]])</f>
        <v>Id1965</v>
      </c>
      <c r="C1265">
        <v>1999</v>
      </c>
      <c r="D1265" t="s">
        <v>20</v>
      </c>
      <c r="E1265">
        <v>22</v>
      </c>
      <c r="F1265">
        <v>2</v>
      </c>
      <c r="G1265" s="24">
        <v>3500.61</v>
      </c>
      <c r="H1265" t="s">
        <v>11</v>
      </c>
      <c r="I1265" t="s">
        <v>11</v>
      </c>
      <c r="J1265" t="s">
        <v>13</v>
      </c>
      <c r="K1265" t="str">
        <f>IF(Hospitalisation_table[[#This Row],[month]]="?","Sep",Hospitalisation_table[[#This Row],[month]])</f>
        <v>Sep</v>
      </c>
      <c r="L1265">
        <f>IF(Hospitalisation_table[[#This Row],[year]] = "?",ROUNDUP(AVERAGE(Hospitalisation_table[year]),0),Hospitalisation_table[[#This Row],[year]])</f>
        <v>1999</v>
      </c>
      <c r="M1265" t="str">
        <f>IF(Hospitalisation_table[[#This Row],[Hospital tier]]="?","tier - 2",Hospitalisation_table[[#This Row],[Hospital tier]])</f>
        <v>tier - 2</v>
      </c>
      <c r="N1265" t="str">
        <f>IF(Hospitalisation_table[[#This Row],[City tier]]="?","tier - 2",Hospitalisation_table[[#This Row],[City tier]])</f>
        <v>tier - 2</v>
      </c>
      <c r="O1265" t="str">
        <f>IF(Hospitalisation_table[[#This Row],[State ID]]="?","Unknown",Hospitalisation_table[[#This Row],[State ID]])</f>
        <v>R1013</v>
      </c>
      <c r="P1265" s="20" t="str">
        <f>_xlfn.CONCAT(Hospitalisation_table[[#This Row],[date]],"-",Hospitalisation_table[[#This Row],[Month_Updated]],"-",Hospitalisation_table[[#This Row],[Year_Update]])</f>
        <v>22-Sep-1999</v>
      </c>
      <c r="Q1265">
        <f>DATEDIF(Hospitalisation_table[[#This Row],[Date of Birth]],"8-Jun-2023","Y")</f>
        <v>23</v>
      </c>
    </row>
    <row r="1266" spans="1:17" x14ac:dyDescent="0.3">
      <c r="A1266" t="s">
        <v>404</v>
      </c>
      <c r="B1266" t="str">
        <f>IF(Hospitalisation_table[[#This Row],[Customer ID]]="?","UnKnown",Hospitalisation_table[[#This Row],[Customer ID]])</f>
        <v>Id1964</v>
      </c>
      <c r="C1266">
        <v>1998</v>
      </c>
      <c r="D1266" t="s">
        <v>20</v>
      </c>
      <c r="E1266">
        <v>16</v>
      </c>
      <c r="F1266">
        <v>2</v>
      </c>
      <c r="G1266" s="24">
        <v>3537.7</v>
      </c>
      <c r="H1266" t="s">
        <v>12</v>
      </c>
      <c r="I1266" t="s">
        <v>12</v>
      </c>
      <c r="J1266" t="s">
        <v>23</v>
      </c>
      <c r="K1266" t="str">
        <f>IF(Hospitalisation_table[[#This Row],[month]]="?","Sep",Hospitalisation_table[[#This Row],[month]])</f>
        <v>Sep</v>
      </c>
      <c r="L1266">
        <f>IF(Hospitalisation_table[[#This Row],[year]] = "?",ROUNDUP(AVERAGE(Hospitalisation_table[year]),0),Hospitalisation_table[[#This Row],[year]])</f>
        <v>1998</v>
      </c>
      <c r="M1266" t="str">
        <f>IF(Hospitalisation_table[[#This Row],[Hospital tier]]="?","tier - 2",Hospitalisation_table[[#This Row],[Hospital tier]])</f>
        <v>tier - 3</v>
      </c>
      <c r="N1266" t="str">
        <f>IF(Hospitalisation_table[[#This Row],[City tier]]="?","tier - 2",Hospitalisation_table[[#This Row],[City tier]])</f>
        <v>tier - 3</v>
      </c>
      <c r="O1266" t="str">
        <f>IF(Hospitalisation_table[[#This Row],[State ID]]="?","Unknown",Hospitalisation_table[[#This Row],[State ID]])</f>
        <v>R1012</v>
      </c>
      <c r="P1266" s="20" t="str">
        <f>_xlfn.CONCAT(Hospitalisation_table[[#This Row],[date]],"-",Hospitalisation_table[[#This Row],[Month_Updated]],"-",Hospitalisation_table[[#This Row],[Year_Update]])</f>
        <v>16-Sep-1998</v>
      </c>
      <c r="Q1266">
        <f>DATEDIF(Hospitalisation_table[[#This Row],[Date of Birth]],"8-Jun-2023","Y")</f>
        <v>24</v>
      </c>
    </row>
    <row r="1267" spans="1:17" x14ac:dyDescent="0.3">
      <c r="A1267" t="s">
        <v>405</v>
      </c>
      <c r="B1267" t="str">
        <f>IF(Hospitalisation_table[[#This Row],[Customer ID]]="?","UnKnown",Hospitalisation_table[[#This Row],[Customer ID]])</f>
        <v>Id1963</v>
      </c>
      <c r="C1267">
        <v>2003</v>
      </c>
      <c r="D1267" t="s">
        <v>35</v>
      </c>
      <c r="E1267">
        <v>24</v>
      </c>
      <c r="F1267">
        <v>0</v>
      </c>
      <c r="G1267" s="24">
        <v>3538.9</v>
      </c>
      <c r="H1267" t="s">
        <v>11</v>
      </c>
      <c r="I1267" t="s">
        <v>11</v>
      </c>
      <c r="J1267" t="s">
        <v>23</v>
      </c>
      <c r="K1267" t="str">
        <f>IF(Hospitalisation_table[[#This Row],[month]]="?","Sep",Hospitalisation_table[[#This Row],[month]])</f>
        <v>Aug</v>
      </c>
      <c r="L1267">
        <f>IF(Hospitalisation_table[[#This Row],[year]] = "?",ROUNDUP(AVERAGE(Hospitalisation_table[year]),0),Hospitalisation_table[[#This Row],[year]])</f>
        <v>2003</v>
      </c>
      <c r="M1267" t="str">
        <f>IF(Hospitalisation_table[[#This Row],[Hospital tier]]="?","tier - 2",Hospitalisation_table[[#This Row],[Hospital tier]])</f>
        <v>tier - 2</v>
      </c>
      <c r="N1267" t="str">
        <f>IF(Hospitalisation_table[[#This Row],[City tier]]="?","tier - 2",Hospitalisation_table[[#This Row],[City tier]])</f>
        <v>tier - 2</v>
      </c>
      <c r="O1267" t="str">
        <f>IF(Hospitalisation_table[[#This Row],[State ID]]="?","Unknown",Hospitalisation_table[[#This Row],[State ID]])</f>
        <v>R1012</v>
      </c>
      <c r="P1267" s="20" t="str">
        <f>_xlfn.CONCAT(Hospitalisation_table[[#This Row],[date]],"-",Hospitalisation_table[[#This Row],[Month_Updated]],"-",Hospitalisation_table[[#This Row],[Year_Update]])</f>
        <v>24-Aug-2003</v>
      </c>
      <c r="Q1267">
        <f>DATEDIF(Hospitalisation_table[[#This Row],[Date of Birth]],"8-Jun-2023","Y")</f>
        <v>19</v>
      </c>
    </row>
    <row r="1268" spans="1:17" x14ac:dyDescent="0.3">
      <c r="A1268" t="s">
        <v>406</v>
      </c>
      <c r="B1268" t="str">
        <f>IF(Hospitalisation_table[[#This Row],[Customer ID]]="?","UnKnown",Hospitalisation_table[[#This Row],[Customer ID]])</f>
        <v>Id1962</v>
      </c>
      <c r="C1268">
        <v>1988</v>
      </c>
      <c r="D1268" t="s">
        <v>37</v>
      </c>
      <c r="E1268">
        <v>15</v>
      </c>
      <c r="F1268">
        <v>3</v>
      </c>
      <c r="G1268" s="24">
        <v>3540.12</v>
      </c>
      <c r="H1268" t="s">
        <v>11</v>
      </c>
      <c r="I1268" t="s">
        <v>16</v>
      </c>
      <c r="J1268" t="s">
        <v>13</v>
      </c>
      <c r="K1268" t="str">
        <f>IF(Hospitalisation_table[[#This Row],[month]]="?","Sep",Hospitalisation_table[[#This Row],[month]])</f>
        <v>Oct</v>
      </c>
      <c r="L1268">
        <f>IF(Hospitalisation_table[[#This Row],[year]] = "?",ROUNDUP(AVERAGE(Hospitalisation_table[year]),0),Hospitalisation_table[[#This Row],[year]])</f>
        <v>1988</v>
      </c>
      <c r="M1268" t="str">
        <f>IF(Hospitalisation_table[[#This Row],[Hospital tier]]="?","tier - 2",Hospitalisation_table[[#This Row],[Hospital tier]])</f>
        <v>tier - 2</v>
      </c>
      <c r="N1268" t="str">
        <f>IF(Hospitalisation_table[[#This Row],[City tier]]="?","tier - 2",Hospitalisation_table[[#This Row],[City tier]])</f>
        <v>tier - 1</v>
      </c>
      <c r="O1268" t="str">
        <f>IF(Hospitalisation_table[[#This Row],[State ID]]="?","Unknown",Hospitalisation_table[[#This Row],[State ID]])</f>
        <v>R1013</v>
      </c>
      <c r="P1268" s="20" t="str">
        <f>_xlfn.CONCAT(Hospitalisation_table[[#This Row],[date]],"-",Hospitalisation_table[[#This Row],[Month_Updated]],"-",Hospitalisation_table[[#This Row],[Year_Update]])</f>
        <v>15-Oct-1988</v>
      </c>
      <c r="Q1268">
        <f>DATEDIF(Hospitalisation_table[[#This Row],[Date of Birth]],"8-Jun-2023","Y")</f>
        <v>34</v>
      </c>
    </row>
    <row r="1269" spans="1:17" x14ac:dyDescent="0.3">
      <c r="A1269" t="s">
        <v>407</v>
      </c>
      <c r="B1269" t="str">
        <f>IF(Hospitalisation_table[[#This Row],[Customer ID]]="?","UnKnown",Hospitalisation_table[[#This Row],[Customer ID]])</f>
        <v>Id1961</v>
      </c>
      <c r="C1269">
        <v>1992</v>
      </c>
      <c r="D1269" t="s">
        <v>30</v>
      </c>
      <c r="E1269">
        <v>22</v>
      </c>
      <c r="F1269">
        <v>0</v>
      </c>
      <c r="G1269" s="24">
        <v>3554.2</v>
      </c>
      <c r="H1269" t="s">
        <v>11</v>
      </c>
      <c r="I1269" t="s">
        <v>12</v>
      </c>
      <c r="J1269" t="s">
        <v>42</v>
      </c>
      <c r="K1269" t="str">
        <f>IF(Hospitalisation_table[[#This Row],[month]]="?","Sep",Hospitalisation_table[[#This Row],[month]])</f>
        <v>Dec</v>
      </c>
      <c r="L1269">
        <f>IF(Hospitalisation_table[[#This Row],[year]] = "?",ROUNDUP(AVERAGE(Hospitalisation_table[year]),0),Hospitalisation_table[[#This Row],[year]])</f>
        <v>1992</v>
      </c>
      <c r="M1269" t="str">
        <f>IF(Hospitalisation_table[[#This Row],[Hospital tier]]="?","tier - 2",Hospitalisation_table[[#This Row],[Hospital tier]])</f>
        <v>tier - 2</v>
      </c>
      <c r="N1269" t="str">
        <f>IF(Hospitalisation_table[[#This Row],[City tier]]="?","tier - 2",Hospitalisation_table[[#This Row],[City tier]])</f>
        <v>tier - 3</v>
      </c>
      <c r="O1269" t="str">
        <f>IF(Hospitalisation_table[[#This Row],[State ID]]="?","Unknown",Hospitalisation_table[[#This Row],[State ID]])</f>
        <v>R1011</v>
      </c>
      <c r="P1269" s="20" t="str">
        <f>_xlfn.CONCAT(Hospitalisation_table[[#This Row],[date]],"-",Hospitalisation_table[[#This Row],[Month_Updated]],"-",Hospitalisation_table[[#This Row],[Year_Update]])</f>
        <v>22-Dec-1992</v>
      </c>
      <c r="Q1269">
        <f>DATEDIF(Hospitalisation_table[[#This Row],[Date of Birth]],"8-Jun-2023","Y")</f>
        <v>30</v>
      </c>
    </row>
    <row r="1270" spans="1:17" x14ac:dyDescent="0.3">
      <c r="A1270" t="s">
        <v>408</v>
      </c>
      <c r="B1270" t="str">
        <f>IF(Hospitalisation_table[[#This Row],[Customer ID]]="?","UnKnown",Hospitalisation_table[[#This Row],[Customer ID]])</f>
        <v>Id1960</v>
      </c>
      <c r="C1270">
        <v>1994</v>
      </c>
      <c r="D1270" t="s">
        <v>20</v>
      </c>
      <c r="E1270">
        <v>24</v>
      </c>
      <c r="F1270">
        <v>0</v>
      </c>
      <c r="G1270" s="24">
        <v>3556.92</v>
      </c>
      <c r="H1270" t="s">
        <v>11</v>
      </c>
      <c r="I1270" t="s">
        <v>12</v>
      </c>
      <c r="J1270" t="s">
        <v>23</v>
      </c>
      <c r="K1270" t="str">
        <f>IF(Hospitalisation_table[[#This Row],[month]]="?","Sep",Hospitalisation_table[[#This Row],[month]])</f>
        <v>Sep</v>
      </c>
      <c r="L1270">
        <f>IF(Hospitalisation_table[[#This Row],[year]] = "?",ROUNDUP(AVERAGE(Hospitalisation_table[year]),0),Hospitalisation_table[[#This Row],[year]])</f>
        <v>1994</v>
      </c>
      <c r="M1270" t="str">
        <f>IF(Hospitalisation_table[[#This Row],[Hospital tier]]="?","tier - 2",Hospitalisation_table[[#This Row],[Hospital tier]])</f>
        <v>tier - 2</v>
      </c>
      <c r="N1270" t="str">
        <f>IF(Hospitalisation_table[[#This Row],[City tier]]="?","tier - 2",Hospitalisation_table[[#This Row],[City tier]])</f>
        <v>tier - 3</v>
      </c>
      <c r="O1270" t="str">
        <f>IF(Hospitalisation_table[[#This Row],[State ID]]="?","Unknown",Hospitalisation_table[[#This Row],[State ID]])</f>
        <v>R1012</v>
      </c>
      <c r="P1270" s="20" t="str">
        <f>_xlfn.CONCAT(Hospitalisation_table[[#This Row],[date]],"-",Hospitalisation_table[[#This Row],[Month_Updated]],"-",Hospitalisation_table[[#This Row],[Year_Update]])</f>
        <v>24-Sep-1994</v>
      </c>
      <c r="Q1270">
        <f>DATEDIF(Hospitalisation_table[[#This Row],[Date of Birth]],"8-Jun-2023","Y")</f>
        <v>28</v>
      </c>
    </row>
    <row r="1271" spans="1:17" x14ac:dyDescent="0.3">
      <c r="A1271" t="s">
        <v>2177</v>
      </c>
      <c r="B1271" t="str">
        <f>IF(Hospitalisation_table[[#This Row],[Customer ID]]="?","UnKnown",Hospitalisation_table[[#This Row],[Customer ID]])</f>
        <v>Id196</v>
      </c>
      <c r="C1271">
        <v>1993</v>
      </c>
      <c r="D1271" t="s">
        <v>30</v>
      </c>
      <c r="E1271">
        <v>28</v>
      </c>
      <c r="F1271">
        <v>0</v>
      </c>
      <c r="G1271" s="24">
        <v>36197.699999999997</v>
      </c>
      <c r="H1271" t="s">
        <v>16</v>
      </c>
      <c r="I1271" t="s">
        <v>12</v>
      </c>
      <c r="J1271" t="s">
        <v>42</v>
      </c>
      <c r="K1271" t="str">
        <f>IF(Hospitalisation_table[[#This Row],[month]]="?","Sep",Hospitalisation_table[[#This Row],[month]])</f>
        <v>Dec</v>
      </c>
      <c r="L1271">
        <f>IF(Hospitalisation_table[[#This Row],[year]] = "?",ROUNDUP(AVERAGE(Hospitalisation_table[year]),0),Hospitalisation_table[[#This Row],[year]])</f>
        <v>1993</v>
      </c>
      <c r="M1271" t="str">
        <f>IF(Hospitalisation_table[[#This Row],[Hospital tier]]="?","tier - 2",Hospitalisation_table[[#This Row],[Hospital tier]])</f>
        <v>tier - 1</v>
      </c>
      <c r="N1271" t="str">
        <f>IF(Hospitalisation_table[[#This Row],[City tier]]="?","tier - 2",Hospitalisation_table[[#This Row],[City tier]])</f>
        <v>tier - 3</v>
      </c>
      <c r="O1271" t="str">
        <f>IF(Hospitalisation_table[[#This Row],[State ID]]="?","Unknown",Hospitalisation_table[[#This Row],[State ID]])</f>
        <v>R1011</v>
      </c>
      <c r="P1271" s="20" t="str">
        <f>_xlfn.CONCAT(Hospitalisation_table[[#This Row],[date]],"-",Hospitalisation_table[[#This Row],[Month_Updated]],"-",Hospitalisation_table[[#This Row],[Year_Update]])</f>
        <v>28-Dec-1993</v>
      </c>
      <c r="Q1271">
        <f>DATEDIF(Hospitalisation_table[[#This Row],[Date of Birth]],"8-Jun-2023","Y")</f>
        <v>29</v>
      </c>
    </row>
    <row r="1272" spans="1:17" x14ac:dyDescent="0.3">
      <c r="A1272" t="s">
        <v>409</v>
      </c>
      <c r="B1272" t="str">
        <f>IF(Hospitalisation_table[[#This Row],[Customer ID]]="?","UnKnown",Hospitalisation_table[[#This Row],[Customer ID]])</f>
        <v>Id1959</v>
      </c>
      <c r="C1272">
        <v>1995</v>
      </c>
      <c r="D1272" t="s">
        <v>37</v>
      </c>
      <c r="E1272">
        <v>9</v>
      </c>
      <c r="F1272">
        <v>0</v>
      </c>
      <c r="G1272" s="24">
        <v>3558.62</v>
      </c>
      <c r="H1272" t="s">
        <v>11</v>
      </c>
      <c r="I1272" t="s">
        <v>12</v>
      </c>
      <c r="J1272" t="s">
        <v>247</v>
      </c>
      <c r="K1272" t="str">
        <f>IF(Hospitalisation_table[[#This Row],[month]]="?","Sep",Hospitalisation_table[[#This Row],[month]])</f>
        <v>Oct</v>
      </c>
      <c r="L1272">
        <f>IF(Hospitalisation_table[[#This Row],[year]] = "?",ROUNDUP(AVERAGE(Hospitalisation_table[year]),0),Hospitalisation_table[[#This Row],[year]])</f>
        <v>1995</v>
      </c>
      <c r="M1272" t="str">
        <f>IF(Hospitalisation_table[[#This Row],[Hospital tier]]="?","tier - 2",Hospitalisation_table[[#This Row],[Hospital tier]])</f>
        <v>tier - 2</v>
      </c>
      <c r="N1272" t="str">
        <f>IF(Hospitalisation_table[[#This Row],[City tier]]="?","tier - 2",Hospitalisation_table[[#This Row],[City tier]])</f>
        <v>tier - 3</v>
      </c>
      <c r="O1272" t="str">
        <f>IF(Hospitalisation_table[[#This Row],[State ID]]="?","Unknown",Hospitalisation_table[[#This Row],[State ID]])</f>
        <v>R1024</v>
      </c>
      <c r="P1272" s="20" t="str">
        <f>_xlfn.CONCAT(Hospitalisation_table[[#This Row],[date]],"-",Hospitalisation_table[[#This Row],[Month_Updated]],"-",Hospitalisation_table[[#This Row],[Year_Update]])</f>
        <v>9-Oct-1995</v>
      </c>
      <c r="Q1272">
        <f>DATEDIF(Hospitalisation_table[[#This Row],[Date of Birth]],"8-Jun-2023","Y")</f>
        <v>27</v>
      </c>
    </row>
    <row r="1273" spans="1:17" x14ac:dyDescent="0.3">
      <c r="A1273" t="s">
        <v>410</v>
      </c>
      <c r="B1273" t="str">
        <f>IF(Hospitalisation_table[[#This Row],[Customer ID]]="?","UnKnown",Hospitalisation_table[[#This Row],[Customer ID]])</f>
        <v>Id1958</v>
      </c>
      <c r="C1273">
        <v>1995</v>
      </c>
      <c r="D1273" t="s">
        <v>18</v>
      </c>
      <c r="E1273">
        <v>16</v>
      </c>
      <c r="F1273">
        <v>1</v>
      </c>
      <c r="G1273" s="24">
        <v>3561.89</v>
      </c>
      <c r="H1273" t="s">
        <v>11</v>
      </c>
      <c r="I1273" t="s">
        <v>16</v>
      </c>
      <c r="J1273" t="s">
        <v>13</v>
      </c>
      <c r="K1273" t="str">
        <f>IF(Hospitalisation_table[[#This Row],[month]]="?","Sep",Hospitalisation_table[[#This Row],[month]])</f>
        <v>Jun</v>
      </c>
      <c r="L1273">
        <f>IF(Hospitalisation_table[[#This Row],[year]] = "?",ROUNDUP(AVERAGE(Hospitalisation_table[year]),0),Hospitalisation_table[[#This Row],[year]])</f>
        <v>1995</v>
      </c>
      <c r="M1273" t="str">
        <f>IF(Hospitalisation_table[[#This Row],[Hospital tier]]="?","tier - 2",Hospitalisation_table[[#This Row],[Hospital tier]])</f>
        <v>tier - 2</v>
      </c>
      <c r="N1273" t="str">
        <f>IF(Hospitalisation_table[[#This Row],[City tier]]="?","tier - 2",Hospitalisation_table[[#This Row],[City tier]])</f>
        <v>tier - 1</v>
      </c>
      <c r="O1273" t="str">
        <f>IF(Hospitalisation_table[[#This Row],[State ID]]="?","Unknown",Hospitalisation_table[[#This Row],[State ID]])</f>
        <v>R1013</v>
      </c>
      <c r="P1273" s="20" t="str">
        <f>_xlfn.CONCAT(Hospitalisation_table[[#This Row],[date]],"-",Hospitalisation_table[[#This Row],[Month_Updated]],"-",Hospitalisation_table[[#This Row],[Year_Update]])</f>
        <v>16-Jun-1995</v>
      </c>
      <c r="Q1273">
        <f>DATEDIF(Hospitalisation_table[[#This Row],[Date of Birth]],"8-Jun-2023","Y")</f>
        <v>27</v>
      </c>
    </row>
    <row r="1274" spans="1:17" x14ac:dyDescent="0.3">
      <c r="A1274" t="s">
        <v>411</v>
      </c>
      <c r="B1274" t="str">
        <f>IF(Hospitalisation_table[[#This Row],[Customer ID]]="?","UnKnown",Hospitalisation_table[[#This Row],[Customer ID]])</f>
        <v>Id1957</v>
      </c>
      <c r="C1274">
        <v>1981</v>
      </c>
      <c r="D1274" t="s">
        <v>37</v>
      </c>
      <c r="E1274">
        <v>10</v>
      </c>
      <c r="F1274">
        <v>1</v>
      </c>
      <c r="G1274" s="24">
        <v>3562.87</v>
      </c>
      <c r="H1274" t="s">
        <v>11</v>
      </c>
      <c r="I1274" t="s">
        <v>16</v>
      </c>
      <c r="J1274" t="s">
        <v>13</v>
      </c>
      <c r="K1274" t="str">
        <f>IF(Hospitalisation_table[[#This Row],[month]]="?","Sep",Hospitalisation_table[[#This Row],[month]])</f>
        <v>Oct</v>
      </c>
      <c r="L1274">
        <f>IF(Hospitalisation_table[[#This Row],[year]] = "?",ROUNDUP(AVERAGE(Hospitalisation_table[year]),0),Hospitalisation_table[[#This Row],[year]])</f>
        <v>1981</v>
      </c>
      <c r="M1274" t="str">
        <f>IF(Hospitalisation_table[[#This Row],[Hospital tier]]="?","tier - 2",Hospitalisation_table[[#This Row],[Hospital tier]])</f>
        <v>tier - 2</v>
      </c>
      <c r="N1274" t="str">
        <f>IF(Hospitalisation_table[[#This Row],[City tier]]="?","tier - 2",Hospitalisation_table[[#This Row],[City tier]])</f>
        <v>tier - 1</v>
      </c>
      <c r="O1274" t="str">
        <f>IF(Hospitalisation_table[[#This Row],[State ID]]="?","Unknown",Hospitalisation_table[[#This Row],[State ID]])</f>
        <v>R1013</v>
      </c>
      <c r="P1274" s="20" t="str">
        <f>_xlfn.CONCAT(Hospitalisation_table[[#This Row],[date]],"-",Hospitalisation_table[[#This Row],[Month_Updated]],"-",Hospitalisation_table[[#This Row],[Year_Update]])</f>
        <v>10-Oct-1981</v>
      </c>
      <c r="Q1274">
        <f>DATEDIF(Hospitalisation_table[[#This Row],[Date of Birth]],"8-Jun-2023","Y")</f>
        <v>41</v>
      </c>
    </row>
    <row r="1275" spans="1:17" x14ac:dyDescent="0.3">
      <c r="A1275" t="s">
        <v>412</v>
      </c>
      <c r="B1275" t="str">
        <f>IF(Hospitalisation_table[[#This Row],[Customer ID]]="?","UnKnown",Hospitalisation_table[[#This Row],[Customer ID]])</f>
        <v>Id1956</v>
      </c>
      <c r="C1275">
        <v>1988</v>
      </c>
      <c r="D1275" t="s">
        <v>35</v>
      </c>
      <c r="E1275">
        <v>18</v>
      </c>
      <c r="F1275">
        <v>3</v>
      </c>
      <c r="G1275" s="24">
        <v>3569.96</v>
      </c>
      <c r="H1275" t="s">
        <v>11</v>
      </c>
      <c r="I1275" t="s">
        <v>16</v>
      </c>
      <c r="J1275" t="s">
        <v>23</v>
      </c>
      <c r="K1275" t="str">
        <f>IF(Hospitalisation_table[[#This Row],[month]]="?","Sep",Hospitalisation_table[[#This Row],[month]])</f>
        <v>Aug</v>
      </c>
      <c r="L1275">
        <f>IF(Hospitalisation_table[[#This Row],[year]] = "?",ROUNDUP(AVERAGE(Hospitalisation_table[year]),0),Hospitalisation_table[[#This Row],[year]])</f>
        <v>1988</v>
      </c>
      <c r="M1275" t="str">
        <f>IF(Hospitalisation_table[[#This Row],[Hospital tier]]="?","tier - 2",Hospitalisation_table[[#This Row],[Hospital tier]])</f>
        <v>tier - 2</v>
      </c>
      <c r="N1275" t="str">
        <f>IF(Hospitalisation_table[[#This Row],[City tier]]="?","tier - 2",Hospitalisation_table[[#This Row],[City tier]])</f>
        <v>tier - 1</v>
      </c>
      <c r="O1275" t="str">
        <f>IF(Hospitalisation_table[[#This Row],[State ID]]="?","Unknown",Hospitalisation_table[[#This Row],[State ID]])</f>
        <v>R1012</v>
      </c>
      <c r="P1275" s="20" t="str">
        <f>_xlfn.CONCAT(Hospitalisation_table[[#This Row],[date]],"-",Hospitalisation_table[[#This Row],[Month_Updated]],"-",Hospitalisation_table[[#This Row],[Year_Update]])</f>
        <v>18-Aug-1988</v>
      </c>
      <c r="Q1275">
        <f>DATEDIF(Hospitalisation_table[[#This Row],[Date of Birth]],"8-Jun-2023","Y")</f>
        <v>34</v>
      </c>
    </row>
    <row r="1276" spans="1:17" x14ac:dyDescent="0.3">
      <c r="A1276" t="s">
        <v>413</v>
      </c>
      <c r="B1276" t="str">
        <f>IF(Hospitalisation_table[[#This Row],[Customer ID]]="?","UnKnown",Hospitalisation_table[[#This Row],[Customer ID]])</f>
        <v>Id1955</v>
      </c>
      <c r="C1276">
        <v>1995</v>
      </c>
      <c r="D1276" t="s">
        <v>35</v>
      </c>
      <c r="E1276">
        <v>23</v>
      </c>
      <c r="F1276">
        <v>1</v>
      </c>
      <c r="G1276" s="24">
        <v>3578</v>
      </c>
      <c r="H1276" t="s">
        <v>11</v>
      </c>
      <c r="I1276" t="s">
        <v>12</v>
      </c>
      <c r="J1276" t="s">
        <v>42</v>
      </c>
      <c r="K1276" t="str">
        <f>IF(Hospitalisation_table[[#This Row],[month]]="?","Sep",Hospitalisation_table[[#This Row],[month]])</f>
        <v>Aug</v>
      </c>
      <c r="L1276">
        <f>IF(Hospitalisation_table[[#This Row],[year]] = "?",ROUNDUP(AVERAGE(Hospitalisation_table[year]),0),Hospitalisation_table[[#This Row],[year]])</f>
        <v>1995</v>
      </c>
      <c r="M1276" t="str">
        <f>IF(Hospitalisation_table[[#This Row],[Hospital tier]]="?","tier - 2",Hospitalisation_table[[#This Row],[Hospital tier]])</f>
        <v>tier - 2</v>
      </c>
      <c r="N1276" t="str">
        <f>IF(Hospitalisation_table[[#This Row],[City tier]]="?","tier - 2",Hospitalisation_table[[#This Row],[City tier]])</f>
        <v>tier - 3</v>
      </c>
      <c r="O1276" t="str">
        <f>IF(Hospitalisation_table[[#This Row],[State ID]]="?","Unknown",Hospitalisation_table[[#This Row],[State ID]])</f>
        <v>R1011</v>
      </c>
      <c r="P1276" s="20" t="str">
        <f>_xlfn.CONCAT(Hospitalisation_table[[#This Row],[date]],"-",Hospitalisation_table[[#This Row],[Month_Updated]],"-",Hospitalisation_table[[#This Row],[Year_Update]])</f>
        <v>23-Aug-1995</v>
      </c>
      <c r="Q1276">
        <f>DATEDIF(Hospitalisation_table[[#This Row],[Date of Birth]],"8-Jun-2023","Y")</f>
        <v>27</v>
      </c>
    </row>
    <row r="1277" spans="1:17" x14ac:dyDescent="0.3">
      <c r="A1277" t="s">
        <v>414</v>
      </c>
      <c r="B1277" t="str">
        <f>IF(Hospitalisation_table[[#This Row],[Customer ID]]="?","UnKnown",Hospitalisation_table[[#This Row],[Customer ID]])</f>
        <v>Id1954</v>
      </c>
      <c r="C1277">
        <v>2001</v>
      </c>
      <c r="D1277" t="s">
        <v>15</v>
      </c>
      <c r="E1277">
        <v>11</v>
      </c>
      <c r="F1277">
        <v>2</v>
      </c>
      <c r="G1277" s="24">
        <v>3579.83</v>
      </c>
      <c r="H1277" t="s">
        <v>11</v>
      </c>
      <c r="I1277" t="s">
        <v>11</v>
      </c>
      <c r="J1277" t="s">
        <v>23</v>
      </c>
      <c r="K1277" t="str">
        <f>IF(Hospitalisation_table[[#This Row],[month]]="?","Sep",Hospitalisation_table[[#This Row],[month]])</f>
        <v>Nov</v>
      </c>
      <c r="L1277">
        <f>IF(Hospitalisation_table[[#This Row],[year]] = "?",ROUNDUP(AVERAGE(Hospitalisation_table[year]),0),Hospitalisation_table[[#This Row],[year]])</f>
        <v>2001</v>
      </c>
      <c r="M1277" t="str">
        <f>IF(Hospitalisation_table[[#This Row],[Hospital tier]]="?","tier - 2",Hospitalisation_table[[#This Row],[Hospital tier]])</f>
        <v>tier - 2</v>
      </c>
      <c r="N1277" t="str">
        <f>IF(Hospitalisation_table[[#This Row],[City tier]]="?","tier - 2",Hospitalisation_table[[#This Row],[City tier]])</f>
        <v>tier - 2</v>
      </c>
      <c r="O1277" t="str">
        <f>IF(Hospitalisation_table[[#This Row],[State ID]]="?","Unknown",Hospitalisation_table[[#This Row],[State ID]])</f>
        <v>R1012</v>
      </c>
      <c r="P1277" s="20" t="str">
        <f>_xlfn.CONCAT(Hospitalisation_table[[#This Row],[date]],"-",Hospitalisation_table[[#This Row],[Month_Updated]],"-",Hospitalisation_table[[#This Row],[Year_Update]])</f>
        <v>11-Nov-2001</v>
      </c>
      <c r="Q1277">
        <f>DATEDIF(Hospitalisation_table[[#This Row],[Date of Birth]],"8-Jun-2023","Y")</f>
        <v>21</v>
      </c>
    </row>
    <row r="1278" spans="1:17" x14ac:dyDescent="0.3">
      <c r="A1278" t="s">
        <v>415</v>
      </c>
      <c r="B1278" t="str">
        <f>IF(Hospitalisation_table[[#This Row],[Customer ID]]="?","UnKnown",Hospitalisation_table[[#This Row],[Customer ID]])</f>
        <v>Id1953</v>
      </c>
      <c r="C1278">
        <v>1986</v>
      </c>
      <c r="D1278" t="s">
        <v>30</v>
      </c>
      <c r="E1278">
        <v>27</v>
      </c>
      <c r="F1278">
        <v>3</v>
      </c>
      <c r="G1278" s="24">
        <v>3589.14</v>
      </c>
      <c r="H1278" t="s">
        <v>11</v>
      </c>
      <c r="I1278" t="s">
        <v>11</v>
      </c>
      <c r="J1278" t="s">
        <v>13</v>
      </c>
      <c r="K1278" t="str">
        <f>IF(Hospitalisation_table[[#This Row],[month]]="?","Sep",Hospitalisation_table[[#This Row],[month]])</f>
        <v>Dec</v>
      </c>
      <c r="L1278">
        <f>IF(Hospitalisation_table[[#This Row],[year]] = "?",ROUNDUP(AVERAGE(Hospitalisation_table[year]),0),Hospitalisation_table[[#This Row],[year]])</f>
        <v>1986</v>
      </c>
      <c r="M1278" t="str">
        <f>IF(Hospitalisation_table[[#This Row],[Hospital tier]]="?","tier - 2",Hospitalisation_table[[#This Row],[Hospital tier]])</f>
        <v>tier - 2</v>
      </c>
      <c r="N1278" t="str">
        <f>IF(Hospitalisation_table[[#This Row],[City tier]]="?","tier - 2",Hospitalisation_table[[#This Row],[City tier]])</f>
        <v>tier - 2</v>
      </c>
      <c r="O1278" t="str">
        <f>IF(Hospitalisation_table[[#This Row],[State ID]]="?","Unknown",Hospitalisation_table[[#This Row],[State ID]])</f>
        <v>R1013</v>
      </c>
      <c r="P1278" s="20" t="str">
        <f>_xlfn.CONCAT(Hospitalisation_table[[#This Row],[date]],"-",Hospitalisation_table[[#This Row],[Month_Updated]],"-",Hospitalisation_table[[#This Row],[Year_Update]])</f>
        <v>27-Dec-1986</v>
      </c>
      <c r="Q1278">
        <f>DATEDIF(Hospitalisation_table[[#This Row],[Date of Birth]],"8-Jun-2023","Y")</f>
        <v>36</v>
      </c>
    </row>
    <row r="1279" spans="1:17" x14ac:dyDescent="0.3">
      <c r="A1279" t="s">
        <v>416</v>
      </c>
      <c r="B1279" t="str">
        <f>IF(Hospitalisation_table[[#This Row],[Customer ID]]="?","UnKnown",Hospitalisation_table[[#This Row],[Customer ID]])</f>
        <v>Id1952</v>
      </c>
      <c r="C1279">
        <v>1999</v>
      </c>
      <c r="D1279" t="s">
        <v>18</v>
      </c>
      <c r="E1279">
        <v>6</v>
      </c>
      <c r="F1279">
        <v>3</v>
      </c>
      <c r="G1279" s="24">
        <v>3591.48</v>
      </c>
      <c r="H1279" t="s">
        <v>11</v>
      </c>
      <c r="I1279" t="s">
        <v>12</v>
      </c>
      <c r="J1279" t="s">
        <v>42</v>
      </c>
      <c r="K1279" t="str">
        <f>IF(Hospitalisation_table[[#This Row],[month]]="?","Sep",Hospitalisation_table[[#This Row],[month]])</f>
        <v>Jun</v>
      </c>
      <c r="L1279">
        <f>IF(Hospitalisation_table[[#This Row],[year]] = "?",ROUNDUP(AVERAGE(Hospitalisation_table[year]),0),Hospitalisation_table[[#This Row],[year]])</f>
        <v>1999</v>
      </c>
      <c r="M1279" t="str">
        <f>IF(Hospitalisation_table[[#This Row],[Hospital tier]]="?","tier - 2",Hospitalisation_table[[#This Row],[Hospital tier]])</f>
        <v>tier - 2</v>
      </c>
      <c r="N1279" t="str">
        <f>IF(Hospitalisation_table[[#This Row],[City tier]]="?","tier - 2",Hospitalisation_table[[#This Row],[City tier]])</f>
        <v>tier - 3</v>
      </c>
      <c r="O1279" t="str">
        <f>IF(Hospitalisation_table[[#This Row],[State ID]]="?","Unknown",Hospitalisation_table[[#This Row],[State ID]])</f>
        <v>R1011</v>
      </c>
      <c r="P1279" s="20" t="str">
        <f>_xlfn.CONCAT(Hospitalisation_table[[#This Row],[date]],"-",Hospitalisation_table[[#This Row],[Month_Updated]],"-",Hospitalisation_table[[#This Row],[Year_Update]])</f>
        <v>6-Jun-1999</v>
      </c>
      <c r="Q1279">
        <f>DATEDIF(Hospitalisation_table[[#This Row],[Date of Birth]],"8-Jun-2023","Y")</f>
        <v>24</v>
      </c>
    </row>
    <row r="1280" spans="1:17" x14ac:dyDescent="0.3">
      <c r="A1280" t="s">
        <v>417</v>
      </c>
      <c r="B1280" t="str">
        <f>IF(Hospitalisation_table[[#This Row],[Customer ID]]="?","UnKnown",Hospitalisation_table[[#This Row],[Customer ID]])</f>
        <v>Id1951</v>
      </c>
      <c r="C1280">
        <v>1997</v>
      </c>
      <c r="D1280" t="s">
        <v>15</v>
      </c>
      <c r="E1280">
        <v>4</v>
      </c>
      <c r="F1280">
        <v>1</v>
      </c>
      <c r="G1280" s="24">
        <v>3594.17</v>
      </c>
      <c r="H1280" t="s">
        <v>11</v>
      </c>
      <c r="I1280" t="s">
        <v>11</v>
      </c>
      <c r="J1280" t="s">
        <v>23</v>
      </c>
      <c r="K1280" t="str">
        <f>IF(Hospitalisation_table[[#This Row],[month]]="?","Sep",Hospitalisation_table[[#This Row],[month]])</f>
        <v>Nov</v>
      </c>
      <c r="L1280">
        <f>IF(Hospitalisation_table[[#This Row],[year]] = "?",ROUNDUP(AVERAGE(Hospitalisation_table[year]),0),Hospitalisation_table[[#This Row],[year]])</f>
        <v>1997</v>
      </c>
      <c r="M1280" t="str">
        <f>IF(Hospitalisation_table[[#This Row],[Hospital tier]]="?","tier - 2",Hospitalisation_table[[#This Row],[Hospital tier]])</f>
        <v>tier - 2</v>
      </c>
      <c r="N1280" t="str">
        <f>IF(Hospitalisation_table[[#This Row],[City tier]]="?","tier - 2",Hospitalisation_table[[#This Row],[City tier]])</f>
        <v>tier - 2</v>
      </c>
      <c r="O1280" t="str">
        <f>IF(Hospitalisation_table[[#This Row],[State ID]]="?","Unknown",Hospitalisation_table[[#This Row],[State ID]])</f>
        <v>R1012</v>
      </c>
      <c r="P1280" s="20" t="str">
        <f>_xlfn.CONCAT(Hospitalisation_table[[#This Row],[date]],"-",Hospitalisation_table[[#This Row],[Month_Updated]],"-",Hospitalisation_table[[#This Row],[Year_Update]])</f>
        <v>4-Nov-1997</v>
      </c>
      <c r="Q1280">
        <f>DATEDIF(Hospitalisation_table[[#This Row],[Date of Birth]],"8-Jun-2023","Y")</f>
        <v>25</v>
      </c>
    </row>
    <row r="1281" spans="1:17" x14ac:dyDescent="0.3">
      <c r="A1281" t="s">
        <v>418</v>
      </c>
      <c r="B1281" t="str">
        <f>IF(Hospitalisation_table[[#This Row],[Customer ID]]="?","UnKnown",Hospitalisation_table[[#This Row],[Customer ID]])</f>
        <v>Id1950</v>
      </c>
      <c r="C1281">
        <v>1999</v>
      </c>
      <c r="D1281" t="s">
        <v>35</v>
      </c>
      <c r="E1281">
        <v>12</v>
      </c>
      <c r="F1281">
        <v>3</v>
      </c>
      <c r="G1281" s="24">
        <v>3597.6</v>
      </c>
      <c r="H1281" t="s">
        <v>11</v>
      </c>
      <c r="I1281" t="s">
        <v>11</v>
      </c>
      <c r="J1281" t="s">
        <v>42</v>
      </c>
      <c r="K1281" t="str">
        <f>IF(Hospitalisation_table[[#This Row],[month]]="?","Sep",Hospitalisation_table[[#This Row],[month]])</f>
        <v>Aug</v>
      </c>
      <c r="L1281">
        <f>IF(Hospitalisation_table[[#This Row],[year]] = "?",ROUNDUP(AVERAGE(Hospitalisation_table[year]),0),Hospitalisation_table[[#This Row],[year]])</f>
        <v>1999</v>
      </c>
      <c r="M1281" t="str">
        <f>IF(Hospitalisation_table[[#This Row],[Hospital tier]]="?","tier - 2",Hospitalisation_table[[#This Row],[Hospital tier]])</f>
        <v>tier - 2</v>
      </c>
      <c r="N1281" t="str">
        <f>IF(Hospitalisation_table[[#This Row],[City tier]]="?","tier - 2",Hospitalisation_table[[#This Row],[City tier]])</f>
        <v>tier - 2</v>
      </c>
      <c r="O1281" t="str">
        <f>IF(Hospitalisation_table[[#This Row],[State ID]]="?","Unknown",Hospitalisation_table[[#This Row],[State ID]])</f>
        <v>R1011</v>
      </c>
      <c r="P1281" s="20" t="str">
        <f>_xlfn.CONCAT(Hospitalisation_table[[#This Row],[date]],"-",Hospitalisation_table[[#This Row],[Month_Updated]],"-",Hospitalisation_table[[#This Row],[Year_Update]])</f>
        <v>12-Aug-1999</v>
      </c>
      <c r="Q1281">
        <f>DATEDIF(Hospitalisation_table[[#This Row],[Date of Birth]],"8-Jun-2023","Y")</f>
        <v>23</v>
      </c>
    </row>
    <row r="1282" spans="1:17" x14ac:dyDescent="0.3">
      <c r="A1282" t="s">
        <v>2178</v>
      </c>
      <c r="B1282" t="str">
        <f>IF(Hospitalisation_table[[#This Row],[Customer ID]]="?","UnKnown",Hospitalisation_table[[#This Row],[Customer ID]])</f>
        <v>Id195</v>
      </c>
      <c r="C1282">
        <v>2003</v>
      </c>
      <c r="D1282" t="s">
        <v>20</v>
      </c>
      <c r="E1282">
        <v>5</v>
      </c>
      <c r="F1282">
        <v>0</v>
      </c>
      <c r="G1282" s="24">
        <v>36219.410000000003</v>
      </c>
      <c r="H1282" t="s">
        <v>16</v>
      </c>
      <c r="I1282" t="s">
        <v>16</v>
      </c>
      <c r="J1282" t="s">
        <v>23</v>
      </c>
      <c r="K1282" t="str">
        <f>IF(Hospitalisation_table[[#This Row],[month]]="?","Sep",Hospitalisation_table[[#This Row],[month]])</f>
        <v>Sep</v>
      </c>
      <c r="L1282">
        <f>IF(Hospitalisation_table[[#This Row],[year]] = "?",ROUNDUP(AVERAGE(Hospitalisation_table[year]),0),Hospitalisation_table[[#This Row],[year]])</f>
        <v>2003</v>
      </c>
      <c r="M1282" t="str">
        <f>IF(Hospitalisation_table[[#This Row],[Hospital tier]]="?","tier - 2",Hospitalisation_table[[#This Row],[Hospital tier]])</f>
        <v>tier - 1</v>
      </c>
      <c r="N1282" t="str">
        <f>IF(Hospitalisation_table[[#This Row],[City tier]]="?","tier - 2",Hospitalisation_table[[#This Row],[City tier]])</f>
        <v>tier - 1</v>
      </c>
      <c r="O1282" t="str">
        <f>IF(Hospitalisation_table[[#This Row],[State ID]]="?","Unknown",Hospitalisation_table[[#This Row],[State ID]])</f>
        <v>R1012</v>
      </c>
      <c r="P1282" s="20" t="str">
        <f>_xlfn.CONCAT(Hospitalisation_table[[#This Row],[date]],"-",Hospitalisation_table[[#This Row],[Month_Updated]],"-",Hospitalisation_table[[#This Row],[Year_Update]])</f>
        <v>5-Sep-2003</v>
      </c>
      <c r="Q1282">
        <f>DATEDIF(Hospitalisation_table[[#This Row],[Date of Birth]],"8-Jun-2023","Y")</f>
        <v>19</v>
      </c>
    </row>
    <row r="1283" spans="1:17" x14ac:dyDescent="0.3">
      <c r="A1283" t="s">
        <v>419</v>
      </c>
      <c r="B1283" t="str">
        <f>IF(Hospitalisation_table[[#This Row],[Customer ID]]="?","UnKnown",Hospitalisation_table[[#This Row],[Customer ID]])</f>
        <v>Id1949</v>
      </c>
      <c r="C1283">
        <v>1988</v>
      </c>
      <c r="D1283" t="s">
        <v>15</v>
      </c>
      <c r="E1283">
        <v>4</v>
      </c>
      <c r="F1283">
        <v>3</v>
      </c>
      <c r="G1283" s="24">
        <v>3603.6</v>
      </c>
      <c r="H1283" t="s">
        <v>11</v>
      </c>
      <c r="I1283" t="s">
        <v>16</v>
      </c>
      <c r="J1283" t="s">
        <v>13</v>
      </c>
      <c r="K1283" t="str">
        <f>IF(Hospitalisation_table[[#This Row],[month]]="?","Sep",Hospitalisation_table[[#This Row],[month]])</f>
        <v>Nov</v>
      </c>
      <c r="L1283">
        <f>IF(Hospitalisation_table[[#This Row],[year]] = "?",ROUNDUP(AVERAGE(Hospitalisation_table[year]),0),Hospitalisation_table[[#This Row],[year]])</f>
        <v>1988</v>
      </c>
      <c r="M1283" t="str">
        <f>IF(Hospitalisation_table[[#This Row],[Hospital tier]]="?","tier - 2",Hospitalisation_table[[#This Row],[Hospital tier]])</f>
        <v>tier - 2</v>
      </c>
      <c r="N1283" t="str">
        <f>IF(Hospitalisation_table[[#This Row],[City tier]]="?","tier - 2",Hospitalisation_table[[#This Row],[City tier]])</f>
        <v>tier - 1</v>
      </c>
      <c r="O1283" t="str">
        <f>IF(Hospitalisation_table[[#This Row],[State ID]]="?","Unknown",Hospitalisation_table[[#This Row],[State ID]])</f>
        <v>R1013</v>
      </c>
      <c r="P1283" s="20" t="str">
        <f>_xlfn.CONCAT(Hospitalisation_table[[#This Row],[date]],"-",Hospitalisation_table[[#This Row],[Month_Updated]],"-",Hospitalisation_table[[#This Row],[Year_Update]])</f>
        <v>4-Nov-1988</v>
      </c>
      <c r="Q1283">
        <f>DATEDIF(Hospitalisation_table[[#This Row],[Date of Birth]],"8-Jun-2023","Y")</f>
        <v>34</v>
      </c>
    </row>
    <row r="1284" spans="1:17" x14ac:dyDescent="0.3">
      <c r="A1284" t="s">
        <v>420</v>
      </c>
      <c r="B1284" t="str">
        <f>IF(Hospitalisation_table[[#This Row],[Customer ID]]="?","UnKnown",Hospitalisation_table[[#This Row],[Customer ID]])</f>
        <v>Id1948</v>
      </c>
      <c r="C1284">
        <v>1990</v>
      </c>
      <c r="D1284" t="s">
        <v>37</v>
      </c>
      <c r="E1284">
        <v>11</v>
      </c>
      <c r="F1284">
        <v>3</v>
      </c>
      <c r="G1284" s="24">
        <v>3606.43</v>
      </c>
      <c r="H1284" t="s">
        <v>11</v>
      </c>
      <c r="I1284" t="s">
        <v>16</v>
      </c>
      <c r="J1284" t="s">
        <v>13</v>
      </c>
      <c r="K1284" t="str">
        <f>IF(Hospitalisation_table[[#This Row],[month]]="?","Sep",Hospitalisation_table[[#This Row],[month]])</f>
        <v>Oct</v>
      </c>
      <c r="L1284">
        <f>IF(Hospitalisation_table[[#This Row],[year]] = "?",ROUNDUP(AVERAGE(Hospitalisation_table[year]),0),Hospitalisation_table[[#This Row],[year]])</f>
        <v>1990</v>
      </c>
      <c r="M1284" t="str">
        <f>IF(Hospitalisation_table[[#This Row],[Hospital tier]]="?","tier - 2",Hospitalisation_table[[#This Row],[Hospital tier]])</f>
        <v>tier - 2</v>
      </c>
      <c r="N1284" t="str">
        <f>IF(Hospitalisation_table[[#This Row],[City tier]]="?","tier - 2",Hospitalisation_table[[#This Row],[City tier]])</f>
        <v>tier - 1</v>
      </c>
      <c r="O1284" t="str">
        <f>IF(Hospitalisation_table[[#This Row],[State ID]]="?","Unknown",Hospitalisation_table[[#This Row],[State ID]])</f>
        <v>R1013</v>
      </c>
      <c r="P1284" s="20" t="str">
        <f>_xlfn.CONCAT(Hospitalisation_table[[#This Row],[date]],"-",Hospitalisation_table[[#This Row],[Month_Updated]],"-",Hospitalisation_table[[#This Row],[Year_Update]])</f>
        <v>11-Oct-1990</v>
      </c>
      <c r="Q1284">
        <f>DATEDIF(Hospitalisation_table[[#This Row],[Date of Birth]],"8-Jun-2023","Y")</f>
        <v>32</v>
      </c>
    </row>
    <row r="1285" spans="1:17" x14ac:dyDescent="0.3">
      <c r="A1285" t="s">
        <v>421</v>
      </c>
      <c r="B1285" t="str">
        <f>IF(Hospitalisation_table[[#This Row],[Customer ID]]="?","UnKnown",Hospitalisation_table[[#This Row],[Customer ID]])</f>
        <v>Id1947</v>
      </c>
      <c r="C1285">
        <v>1985</v>
      </c>
      <c r="D1285" t="s">
        <v>18</v>
      </c>
      <c r="E1285">
        <v>14</v>
      </c>
      <c r="F1285">
        <v>3</v>
      </c>
      <c r="G1285" s="24">
        <v>3622.13</v>
      </c>
      <c r="H1285" t="s">
        <v>11</v>
      </c>
      <c r="I1285" t="s">
        <v>16</v>
      </c>
      <c r="J1285" t="s">
        <v>13</v>
      </c>
      <c r="K1285" t="str">
        <f>IF(Hospitalisation_table[[#This Row],[month]]="?","Sep",Hospitalisation_table[[#This Row],[month]])</f>
        <v>Jun</v>
      </c>
      <c r="L1285">
        <f>IF(Hospitalisation_table[[#This Row],[year]] = "?",ROUNDUP(AVERAGE(Hospitalisation_table[year]),0),Hospitalisation_table[[#This Row],[year]])</f>
        <v>1985</v>
      </c>
      <c r="M1285" t="str">
        <f>IF(Hospitalisation_table[[#This Row],[Hospital tier]]="?","tier - 2",Hospitalisation_table[[#This Row],[Hospital tier]])</f>
        <v>tier - 2</v>
      </c>
      <c r="N1285" t="str">
        <f>IF(Hospitalisation_table[[#This Row],[City tier]]="?","tier - 2",Hospitalisation_table[[#This Row],[City tier]])</f>
        <v>tier - 1</v>
      </c>
      <c r="O1285" t="str">
        <f>IF(Hospitalisation_table[[#This Row],[State ID]]="?","Unknown",Hospitalisation_table[[#This Row],[State ID]])</f>
        <v>R1013</v>
      </c>
      <c r="P1285" s="20" t="str">
        <f>_xlfn.CONCAT(Hospitalisation_table[[#This Row],[date]],"-",Hospitalisation_table[[#This Row],[Month_Updated]],"-",Hospitalisation_table[[#This Row],[Year_Update]])</f>
        <v>14-Jun-1985</v>
      </c>
      <c r="Q1285">
        <f>DATEDIF(Hospitalisation_table[[#This Row],[Date of Birth]],"8-Jun-2023","Y")</f>
        <v>37</v>
      </c>
    </row>
    <row r="1286" spans="1:17" x14ac:dyDescent="0.3">
      <c r="A1286" t="s">
        <v>422</v>
      </c>
      <c r="B1286" t="str">
        <f>IF(Hospitalisation_table[[#This Row],[Customer ID]]="?","UnKnown",Hospitalisation_table[[#This Row],[Customer ID]])</f>
        <v>Id1946</v>
      </c>
      <c r="C1286">
        <v>1992</v>
      </c>
      <c r="D1286" t="s">
        <v>15</v>
      </c>
      <c r="E1286">
        <v>17</v>
      </c>
      <c r="F1286">
        <v>0</v>
      </c>
      <c r="G1286" s="24">
        <v>3645.09</v>
      </c>
      <c r="H1286" t="s">
        <v>16</v>
      </c>
      <c r="I1286" t="s">
        <v>11</v>
      </c>
      <c r="J1286" t="s">
        <v>276</v>
      </c>
      <c r="K1286" t="str">
        <f>IF(Hospitalisation_table[[#This Row],[month]]="?","Sep",Hospitalisation_table[[#This Row],[month]])</f>
        <v>Nov</v>
      </c>
      <c r="L1286">
        <f>IF(Hospitalisation_table[[#This Row],[year]] = "?",ROUNDUP(AVERAGE(Hospitalisation_table[year]),0),Hospitalisation_table[[#This Row],[year]])</f>
        <v>1992</v>
      </c>
      <c r="M1286" t="str">
        <f>IF(Hospitalisation_table[[#This Row],[Hospital tier]]="?","tier - 2",Hospitalisation_table[[#This Row],[Hospital tier]])</f>
        <v>tier - 1</v>
      </c>
      <c r="N1286" t="str">
        <f>IF(Hospitalisation_table[[#This Row],[City tier]]="?","tier - 2",Hospitalisation_table[[#This Row],[City tier]])</f>
        <v>tier - 2</v>
      </c>
      <c r="O1286" t="str">
        <f>IF(Hospitalisation_table[[#This Row],[State ID]]="?","Unknown",Hospitalisation_table[[#This Row],[State ID]])</f>
        <v>R1014</v>
      </c>
      <c r="P1286" s="20" t="str">
        <f>_xlfn.CONCAT(Hospitalisation_table[[#This Row],[date]],"-",Hospitalisation_table[[#This Row],[Month_Updated]],"-",Hospitalisation_table[[#This Row],[Year_Update]])</f>
        <v>17-Nov-1992</v>
      </c>
      <c r="Q1286">
        <f>DATEDIF(Hospitalisation_table[[#This Row],[Date of Birth]],"8-Jun-2023","Y")</f>
        <v>30</v>
      </c>
    </row>
    <row r="1287" spans="1:17" x14ac:dyDescent="0.3">
      <c r="A1287" t="s">
        <v>423</v>
      </c>
      <c r="B1287" t="str">
        <f>IF(Hospitalisation_table[[#This Row],[Customer ID]]="?","UnKnown",Hospitalisation_table[[#This Row],[Customer ID]])</f>
        <v>Id1945</v>
      </c>
      <c r="C1287">
        <v>1990</v>
      </c>
      <c r="D1287" t="s">
        <v>15</v>
      </c>
      <c r="E1287">
        <v>8</v>
      </c>
      <c r="F1287">
        <v>3</v>
      </c>
      <c r="G1287" s="24">
        <v>3653.29</v>
      </c>
      <c r="H1287" t="s">
        <v>11</v>
      </c>
      <c r="I1287" t="s">
        <v>12</v>
      </c>
      <c r="J1287" t="s">
        <v>42</v>
      </c>
      <c r="K1287" t="str">
        <f>IF(Hospitalisation_table[[#This Row],[month]]="?","Sep",Hospitalisation_table[[#This Row],[month]])</f>
        <v>Nov</v>
      </c>
      <c r="L1287">
        <f>IF(Hospitalisation_table[[#This Row],[year]] = "?",ROUNDUP(AVERAGE(Hospitalisation_table[year]),0),Hospitalisation_table[[#This Row],[year]])</f>
        <v>1990</v>
      </c>
      <c r="M1287" t="str">
        <f>IF(Hospitalisation_table[[#This Row],[Hospital tier]]="?","tier - 2",Hospitalisation_table[[#This Row],[Hospital tier]])</f>
        <v>tier - 2</v>
      </c>
      <c r="N1287" t="str">
        <f>IF(Hospitalisation_table[[#This Row],[City tier]]="?","tier - 2",Hospitalisation_table[[#This Row],[City tier]])</f>
        <v>tier - 3</v>
      </c>
      <c r="O1287" t="str">
        <f>IF(Hospitalisation_table[[#This Row],[State ID]]="?","Unknown",Hospitalisation_table[[#This Row],[State ID]])</f>
        <v>R1011</v>
      </c>
      <c r="P1287" s="20" t="str">
        <f>_xlfn.CONCAT(Hospitalisation_table[[#This Row],[date]],"-",Hospitalisation_table[[#This Row],[Month_Updated]],"-",Hospitalisation_table[[#This Row],[Year_Update]])</f>
        <v>8-Nov-1990</v>
      </c>
      <c r="Q1287">
        <f>DATEDIF(Hospitalisation_table[[#This Row],[Date of Birth]],"8-Jun-2023","Y")</f>
        <v>32</v>
      </c>
    </row>
    <row r="1288" spans="1:17" x14ac:dyDescent="0.3">
      <c r="A1288" t="s">
        <v>424</v>
      </c>
      <c r="B1288" t="str">
        <f>IF(Hospitalisation_table[[#This Row],[Customer ID]]="?","UnKnown",Hospitalisation_table[[#This Row],[Customer ID]])</f>
        <v>Id1944</v>
      </c>
      <c r="C1288">
        <v>1992</v>
      </c>
      <c r="D1288" t="s">
        <v>20</v>
      </c>
      <c r="E1288">
        <v>14</v>
      </c>
      <c r="F1288">
        <v>1</v>
      </c>
      <c r="G1288" s="24">
        <v>3659.35</v>
      </c>
      <c r="H1288" t="s">
        <v>12</v>
      </c>
      <c r="I1288" t="s">
        <v>16</v>
      </c>
      <c r="J1288" t="s">
        <v>42</v>
      </c>
      <c r="K1288" t="str">
        <f>IF(Hospitalisation_table[[#This Row],[month]]="?","Sep",Hospitalisation_table[[#This Row],[month]])</f>
        <v>Sep</v>
      </c>
      <c r="L1288">
        <f>IF(Hospitalisation_table[[#This Row],[year]] = "?",ROUNDUP(AVERAGE(Hospitalisation_table[year]),0),Hospitalisation_table[[#This Row],[year]])</f>
        <v>1992</v>
      </c>
      <c r="M1288" t="str">
        <f>IF(Hospitalisation_table[[#This Row],[Hospital tier]]="?","tier - 2",Hospitalisation_table[[#This Row],[Hospital tier]])</f>
        <v>tier - 3</v>
      </c>
      <c r="N1288" t="str">
        <f>IF(Hospitalisation_table[[#This Row],[City tier]]="?","tier - 2",Hospitalisation_table[[#This Row],[City tier]])</f>
        <v>tier - 1</v>
      </c>
      <c r="O1288" t="str">
        <f>IF(Hospitalisation_table[[#This Row],[State ID]]="?","Unknown",Hospitalisation_table[[#This Row],[State ID]])</f>
        <v>R1011</v>
      </c>
      <c r="P1288" s="20" t="str">
        <f>_xlfn.CONCAT(Hospitalisation_table[[#This Row],[date]],"-",Hospitalisation_table[[#This Row],[Month_Updated]],"-",Hospitalisation_table[[#This Row],[Year_Update]])</f>
        <v>14-Sep-1992</v>
      </c>
      <c r="Q1288">
        <f>DATEDIF(Hospitalisation_table[[#This Row],[Date of Birth]],"8-Jun-2023","Y")</f>
        <v>30</v>
      </c>
    </row>
    <row r="1289" spans="1:17" x14ac:dyDescent="0.3">
      <c r="A1289" t="s">
        <v>425</v>
      </c>
      <c r="B1289" t="str">
        <f>IF(Hospitalisation_table[[#This Row],[Customer ID]]="?","UnKnown",Hospitalisation_table[[#This Row],[Customer ID]])</f>
        <v>Id1943</v>
      </c>
      <c r="C1289">
        <v>1984</v>
      </c>
      <c r="D1289" t="s">
        <v>10</v>
      </c>
      <c r="E1289">
        <v>6</v>
      </c>
      <c r="F1289">
        <v>3</v>
      </c>
      <c r="G1289" s="24">
        <v>3678.86</v>
      </c>
      <c r="H1289" t="s">
        <v>11</v>
      </c>
      <c r="I1289" t="s">
        <v>12</v>
      </c>
      <c r="J1289" t="s">
        <v>13</v>
      </c>
      <c r="K1289" t="str">
        <f>IF(Hospitalisation_table[[#This Row],[month]]="?","Sep",Hospitalisation_table[[#This Row],[month]])</f>
        <v>Jul</v>
      </c>
      <c r="L1289">
        <f>IF(Hospitalisation_table[[#This Row],[year]] = "?",ROUNDUP(AVERAGE(Hospitalisation_table[year]),0),Hospitalisation_table[[#This Row],[year]])</f>
        <v>1984</v>
      </c>
      <c r="M1289" t="str">
        <f>IF(Hospitalisation_table[[#This Row],[Hospital tier]]="?","tier - 2",Hospitalisation_table[[#This Row],[Hospital tier]])</f>
        <v>tier - 2</v>
      </c>
      <c r="N1289" t="str">
        <f>IF(Hospitalisation_table[[#This Row],[City tier]]="?","tier - 2",Hospitalisation_table[[#This Row],[City tier]])</f>
        <v>tier - 3</v>
      </c>
      <c r="O1289" t="str">
        <f>IF(Hospitalisation_table[[#This Row],[State ID]]="?","Unknown",Hospitalisation_table[[#This Row],[State ID]])</f>
        <v>R1013</v>
      </c>
      <c r="P1289" s="20" t="str">
        <f>_xlfn.CONCAT(Hospitalisation_table[[#This Row],[date]],"-",Hospitalisation_table[[#This Row],[Month_Updated]],"-",Hospitalisation_table[[#This Row],[Year_Update]])</f>
        <v>6-Jul-1984</v>
      </c>
      <c r="Q1289">
        <f>DATEDIF(Hospitalisation_table[[#This Row],[Date of Birth]],"8-Jun-2023","Y")</f>
        <v>38</v>
      </c>
    </row>
    <row r="1290" spans="1:17" x14ac:dyDescent="0.3">
      <c r="A1290" t="s">
        <v>426</v>
      </c>
      <c r="B1290" t="str">
        <f>IF(Hospitalisation_table[[#This Row],[Customer ID]]="?","UnKnown",Hospitalisation_table[[#This Row],[Customer ID]])</f>
        <v>Id1942</v>
      </c>
      <c r="C1290">
        <v>2003</v>
      </c>
      <c r="D1290" t="s">
        <v>10</v>
      </c>
      <c r="E1290">
        <v>10</v>
      </c>
      <c r="F1290">
        <v>0</v>
      </c>
      <c r="G1290" s="24">
        <v>3688.35</v>
      </c>
      <c r="H1290" t="s">
        <v>11</v>
      </c>
      <c r="I1290" t="s">
        <v>11</v>
      </c>
      <c r="J1290" t="s">
        <v>300</v>
      </c>
      <c r="K1290" t="str">
        <f>IF(Hospitalisation_table[[#This Row],[month]]="?","Sep",Hospitalisation_table[[#This Row],[month]])</f>
        <v>Jul</v>
      </c>
      <c r="L1290">
        <f>IF(Hospitalisation_table[[#This Row],[year]] = "?",ROUNDUP(AVERAGE(Hospitalisation_table[year]),0),Hospitalisation_table[[#This Row],[year]])</f>
        <v>2003</v>
      </c>
      <c r="M1290" t="str">
        <f>IF(Hospitalisation_table[[#This Row],[Hospital tier]]="?","tier - 2",Hospitalisation_table[[#This Row],[Hospital tier]])</f>
        <v>tier - 2</v>
      </c>
      <c r="N1290" t="str">
        <f>IF(Hospitalisation_table[[#This Row],[City tier]]="?","tier - 2",Hospitalisation_table[[#This Row],[City tier]])</f>
        <v>tier - 2</v>
      </c>
      <c r="O1290" t="str">
        <f>IF(Hospitalisation_table[[#This Row],[State ID]]="?","Unknown",Hospitalisation_table[[#This Row],[State ID]])</f>
        <v>R1021</v>
      </c>
      <c r="P1290" s="20" t="str">
        <f>_xlfn.CONCAT(Hospitalisation_table[[#This Row],[date]],"-",Hospitalisation_table[[#This Row],[Month_Updated]],"-",Hospitalisation_table[[#This Row],[Year_Update]])</f>
        <v>10-Jul-2003</v>
      </c>
      <c r="Q1290">
        <f>DATEDIF(Hospitalisation_table[[#This Row],[Date of Birth]],"8-Jun-2023","Y")</f>
        <v>19</v>
      </c>
    </row>
    <row r="1291" spans="1:17" x14ac:dyDescent="0.3">
      <c r="A1291" t="s">
        <v>427</v>
      </c>
      <c r="B1291" t="str">
        <f>IF(Hospitalisation_table[[#This Row],[Customer ID]]="?","UnKnown",Hospitalisation_table[[#This Row],[Customer ID]])</f>
        <v>Id1941</v>
      </c>
      <c r="C1291">
        <v>1981</v>
      </c>
      <c r="D1291" t="s">
        <v>30</v>
      </c>
      <c r="E1291">
        <v>14</v>
      </c>
      <c r="F1291">
        <v>1</v>
      </c>
      <c r="G1291" s="24">
        <v>3688.38</v>
      </c>
      <c r="H1291" t="s">
        <v>11</v>
      </c>
      <c r="I1291" t="s">
        <v>11</v>
      </c>
      <c r="J1291" t="s">
        <v>13</v>
      </c>
      <c r="K1291" t="str">
        <f>IF(Hospitalisation_table[[#This Row],[month]]="?","Sep",Hospitalisation_table[[#This Row],[month]])</f>
        <v>Dec</v>
      </c>
      <c r="L1291">
        <f>IF(Hospitalisation_table[[#This Row],[year]] = "?",ROUNDUP(AVERAGE(Hospitalisation_table[year]),0),Hospitalisation_table[[#This Row],[year]])</f>
        <v>1981</v>
      </c>
      <c r="M1291" t="str">
        <f>IF(Hospitalisation_table[[#This Row],[Hospital tier]]="?","tier - 2",Hospitalisation_table[[#This Row],[Hospital tier]])</f>
        <v>tier - 2</v>
      </c>
      <c r="N1291" t="str">
        <f>IF(Hospitalisation_table[[#This Row],[City tier]]="?","tier - 2",Hospitalisation_table[[#This Row],[City tier]])</f>
        <v>tier - 2</v>
      </c>
      <c r="O1291" t="str">
        <f>IF(Hospitalisation_table[[#This Row],[State ID]]="?","Unknown",Hospitalisation_table[[#This Row],[State ID]])</f>
        <v>R1013</v>
      </c>
      <c r="P1291" s="20" t="str">
        <f>_xlfn.CONCAT(Hospitalisation_table[[#This Row],[date]],"-",Hospitalisation_table[[#This Row],[Month_Updated]],"-",Hospitalisation_table[[#This Row],[Year_Update]])</f>
        <v>14-Dec-1981</v>
      </c>
      <c r="Q1291">
        <f>DATEDIF(Hospitalisation_table[[#This Row],[Date of Birth]],"8-Jun-2023","Y")</f>
        <v>41</v>
      </c>
    </row>
    <row r="1292" spans="1:17" x14ac:dyDescent="0.3">
      <c r="A1292" t="s">
        <v>428</v>
      </c>
      <c r="B1292" t="str">
        <f>IF(Hospitalisation_table[[#This Row],[Customer ID]]="?","UnKnown",Hospitalisation_table[[#This Row],[Customer ID]])</f>
        <v>Id1940</v>
      </c>
      <c r="C1292">
        <v>1995</v>
      </c>
      <c r="D1292" t="s">
        <v>37</v>
      </c>
      <c r="E1292">
        <v>21</v>
      </c>
      <c r="F1292">
        <v>2</v>
      </c>
      <c r="G1292" s="24">
        <v>3693.43</v>
      </c>
      <c r="H1292" t="s">
        <v>11</v>
      </c>
      <c r="I1292" t="s">
        <v>12</v>
      </c>
      <c r="J1292" t="s">
        <v>42</v>
      </c>
      <c r="K1292" t="str">
        <f>IF(Hospitalisation_table[[#This Row],[month]]="?","Sep",Hospitalisation_table[[#This Row],[month]])</f>
        <v>Oct</v>
      </c>
      <c r="L1292">
        <f>IF(Hospitalisation_table[[#This Row],[year]] = "?",ROUNDUP(AVERAGE(Hospitalisation_table[year]),0),Hospitalisation_table[[#This Row],[year]])</f>
        <v>1995</v>
      </c>
      <c r="M1292" t="str">
        <f>IF(Hospitalisation_table[[#This Row],[Hospital tier]]="?","tier - 2",Hospitalisation_table[[#This Row],[Hospital tier]])</f>
        <v>tier - 2</v>
      </c>
      <c r="N1292" t="str">
        <f>IF(Hospitalisation_table[[#This Row],[City tier]]="?","tier - 2",Hospitalisation_table[[#This Row],[City tier]])</f>
        <v>tier - 3</v>
      </c>
      <c r="O1292" t="str">
        <f>IF(Hospitalisation_table[[#This Row],[State ID]]="?","Unknown",Hospitalisation_table[[#This Row],[State ID]])</f>
        <v>R1011</v>
      </c>
      <c r="P1292" s="20" t="str">
        <f>_xlfn.CONCAT(Hospitalisation_table[[#This Row],[date]],"-",Hospitalisation_table[[#This Row],[Month_Updated]],"-",Hospitalisation_table[[#This Row],[Year_Update]])</f>
        <v>21-Oct-1995</v>
      </c>
      <c r="Q1292">
        <f>DATEDIF(Hospitalisation_table[[#This Row],[Date of Birth]],"8-Jun-2023","Y")</f>
        <v>27</v>
      </c>
    </row>
    <row r="1293" spans="1:17" x14ac:dyDescent="0.3">
      <c r="A1293" t="s">
        <v>2179</v>
      </c>
      <c r="B1293" t="str">
        <f>IF(Hospitalisation_table[[#This Row],[Customer ID]]="?","UnKnown",Hospitalisation_table[[#This Row],[Customer ID]])</f>
        <v>Id194</v>
      </c>
      <c r="C1293">
        <v>2004</v>
      </c>
      <c r="D1293" t="s">
        <v>30</v>
      </c>
      <c r="E1293">
        <v>25</v>
      </c>
      <c r="F1293">
        <v>0</v>
      </c>
      <c r="G1293" s="24">
        <v>36307.800000000003</v>
      </c>
      <c r="H1293" t="s">
        <v>16</v>
      </c>
      <c r="I1293" t="s">
        <v>11</v>
      </c>
      <c r="J1293" t="s">
        <v>13</v>
      </c>
      <c r="K1293" t="str">
        <f>IF(Hospitalisation_table[[#This Row],[month]]="?","Sep",Hospitalisation_table[[#This Row],[month]])</f>
        <v>Dec</v>
      </c>
      <c r="L1293">
        <f>IF(Hospitalisation_table[[#This Row],[year]] = "?",ROUNDUP(AVERAGE(Hospitalisation_table[year]),0),Hospitalisation_table[[#This Row],[year]])</f>
        <v>2004</v>
      </c>
      <c r="M1293" t="str">
        <f>IF(Hospitalisation_table[[#This Row],[Hospital tier]]="?","tier - 2",Hospitalisation_table[[#This Row],[Hospital tier]])</f>
        <v>tier - 1</v>
      </c>
      <c r="N1293" t="str">
        <f>IF(Hospitalisation_table[[#This Row],[City tier]]="?","tier - 2",Hospitalisation_table[[#This Row],[City tier]])</f>
        <v>tier - 2</v>
      </c>
      <c r="O1293" t="str">
        <f>IF(Hospitalisation_table[[#This Row],[State ID]]="?","Unknown",Hospitalisation_table[[#This Row],[State ID]])</f>
        <v>R1013</v>
      </c>
      <c r="P1293" s="20" t="str">
        <f>_xlfn.CONCAT(Hospitalisation_table[[#This Row],[date]],"-",Hospitalisation_table[[#This Row],[Month_Updated]],"-",Hospitalisation_table[[#This Row],[Year_Update]])</f>
        <v>25-Dec-2004</v>
      </c>
      <c r="Q1293">
        <f>DATEDIF(Hospitalisation_table[[#This Row],[Date of Birth]],"8-Jun-2023","Y")</f>
        <v>18</v>
      </c>
    </row>
    <row r="1294" spans="1:17" x14ac:dyDescent="0.3">
      <c r="A1294" t="s">
        <v>429</v>
      </c>
      <c r="B1294" t="str">
        <f>IF(Hospitalisation_table[[#This Row],[Customer ID]]="?","UnKnown",Hospitalisation_table[[#This Row],[Customer ID]])</f>
        <v>Id1939</v>
      </c>
      <c r="C1294">
        <v>1988</v>
      </c>
      <c r="D1294" t="s">
        <v>35</v>
      </c>
      <c r="E1294">
        <v>18</v>
      </c>
      <c r="F1294">
        <v>3</v>
      </c>
      <c r="G1294" s="24">
        <v>3699.54</v>
      </c>
      <c r="H1294" t="s">
        <v>11</v>
      </c>
      <c r="I1294" t="s">
        <v>12</v>
      </c>
      <c r="J1294" t="s">
        <v>13</v>
      </c>
      <c r="K1294" t="str">
        <f>IF(Hospitalisation_table[[#This Row],[month]]="?","Sep",Hospitalisation_table[[#This Row],[month]])</f>
        <v>Aug</v>
      </c>
      <c r="L1294">
        <f>IF(Hospitalisation_table[[#This Row],[year]] = "?",ROUNDUP(AVERAGE(Hospitalisation_table[year]),0),Hospitalisation_table[[#This Row],[year]])</f>
        <v>1988</v>
      </c>
      <c r="M1294" t="str">
        <f>IF(Hospitalisation_table[[#This Row],[Hospital tier]]="?","tier - 2",Hospitalisation_table[[#This Row],[Hospital tier]])</f>
        <v>tier - 2</v>
      </c>
      <c r="N1294" t="str">
        <f>IF(Hospitalisation_table[[#This Row],[City tier]]="?","tier - 2",Hospitalisation_table[[#This Row],[City tier]])</f>
        <v>tier - 3</v>
      </c>
      <c r="O1294" t="str">
        <f>IF(Hospitalisation_table[[#This Row],[State ID]]="?","Unknown",Hospitalisation_table[[#This Row],[State ID]])</f>
        <v>R1013</v>
      </c>
      <c r="P1294" s="20" t="str">
        <f>_xlfn.CONCAT(Hospitalisation_table[[#This Row],[date]],"-",Hospitalisation_table[[#This Row],[Month_Updated]],"-",Hospitalisation_table[[#This Row],[Year_Update]])</f>
        <v>18-Aug-1988</v>
      </c>
      <c r="Q1294">
        <f>DATEDIF(Hospitalisation_table[[#This Row],[Date of Birth]],"8-Jun-2023","Y")</f>
        <v>34</v>
      </c>
    </row>
    <row r="1295" spans="1:17" x14ac:dyDescent="0.3">
      <c r="A1295" t="s">
        <v>430</v>
      </c>
      <c r="B1295" t="str">
        <f>IF(Hospitalisation_table[[#This Row],[Customer ID]]="?","UnKnown",Hospitalisation_table[[#This Row],[Customer ID]])</f>
        <v>Id1938</v>
      </c>
      <c r="C1295">
        <v>1989</v>
      </c>
      <c r="D1295" t="s">
        <v>30</v>
      </c>
      <c r="E1295">
        <v>2</v>
      </c>
      <c r="F1295">
        <v>0</v>
      </c>
      <c r="G1295" s="24">
        <v>3704.35</v>
      </c>
      <c r="H1295" t="s">
        <v>11</v>
      </c>
      <c r="I1295" t="s">
        <v>11</v>
      </c>
      <c r="J1295" t="s">
        <v>13</v>
      </c>
      <c r="K1295" t="str">
        <f>IF(Hospitalisation_table[[#This Row],[month]]="?","Sep",Hospitalisation_table[[#This Row],[month]])</f>
        <v>Dec</v>
      </c>
      <c r="L1295">
        <f>IF(Hospitalisation_table[[#This Row],[year]] = "?",ROUNDUP(AVERAGE(Hospitalisation_table[year]),0),Hospitalisation_table[[#This Row],[year]])</f>
        <v>1989</v>
      </c>
      <c r="M1295" t="str">
        <f>IF(Hospitalisation_table[[#This Row],[Hospital tier]]="?","tier - 2",Hospitalisation_table[[#This Row],[Hospital tier]])</f>
        <v>tier - 2</v>
      </c>
      <c r="N1295" t="str">
        <f>IF(Hospitalisation_table[[#This Row],[City tier]]="?","tier - 2",Hospitalisation_table[[#This Row],[City tier]])</f>
        <v>tier - 2</v>
      </c>
      <c r="O1295" t="str">
        <f>IF(Hospitalisation_table[[#This Row],[State ID]]="?","Unknown",Hospitalisation_table[[#This Row],[State ID]])</f>
        <v>R1013</v>
      </c>
      <c r="P1295" s="20" t="str">
        <f>_xlfn.CONCAT(Hospitalisation_table[[#This Row],[date]],"-",Hospitalisation_table[[#This Row],[Month_Updated]],"-",Hospitalisation_table[[#This Row],[Year_Update]])</f>
        <v>2-Dec-1989</v>
      </c>
      <c r="Q1295">
        <f>DATEDIF(Hospitalisation_table[[#This Row],[Date of Birth]],"8-Jun-2023","Y")</f>
        <v>33</v>
      </c>
    </row>
    <row r="1296" spans="1:17" x14ac:dyDescent="0.3">
      <c r="A1296" t="s">
        <v>431</v>
      </c>
      <c r="B1296" t="str">
        <f>IF(Hospitalisation_table[[#This Row],[Customer ID]]="?","UnKnown",Hospitalisation_table[[#This Row],[Customer ID]])</f>
        <v>Id1937</v>
      </c>
      <c r="C1296">
        <v>2004</v>
      </c>
      <c r="D1296" t="s">
        <v>15</v>
      </c>
      <c r="E1296">
        <v>5</v>
      </c>
      <c r="F1296">
        <v>0</v>
      </c>
      <c r="G1296" s="24">
        <v>3722.23</v>
      </c>
      <c r="H1296" t="s">
        <v>11</v>
      </c>
      <c r="I1296" t="s">
        <v>11</v>
      </c>
      <c r="J1296" t="s">
        <v>200</v>
      </c>
      <c r="K1296" t="str">
        <f>IF(Hospitalisation_table[[#This Row],[month]]="?","Sep",Hospitalisation_table[[#This Row],[month]])</f>
        <v>Nov</v>
      </c>
      <c r="L1296">
        <f>IF(Hospitalisation_table[[#This Row],[year]] = "?",ROUNDUP(AVERAGE(Hospitalisation_table[year]),0),Hospitalisation_table[[#This Row],[year]])</f>
        <v>2004</v>
      </c>
      <c r="M1296" t="str">
        <f>IF(Hospitalisation_table[[#This Row],[Hospital tier]]="?","tier - 2",Hospitalisation_table[[#This Row],[Hospital tier]])</f>
        <v>tier - 2</v>
      </c>
      <c r="N1296" t="str">
        <f>IF(Hospitalisation_table[[#This Row],[City tier]]="?","tier - 2",Hospitalisation_table[[#This Row],[City tier]])</f>
        <v>tier - 2</v>
      </c>
      <c r="O1296" t="str">
        <f>IF(Hospitalisation_table[[#This Row],[State ID]]="?","Unknown",Hospitalisation_table[[#This Row],[State ID]])</f>
        <v>R1025</v>
      </c>
      <c r="P1296" s="20" t="str">
        <f>_xlfn.CONCAT(Hospitalisation_table[[#This Row],[date]],"-",Hospitalisation_table[[#This Row],[Month_Updated]],"-",Hospitalisation_table[[#This Row],[Year_Update]])</f>
        <v>5-Nov-2004</v>
      </c>
      <c r="Q1296">
        <f>DATEDIF(Hospitalisation_table[[#This Row],[Date of Birth]],"8-Jun-2023","Y")</f>
        <v>18</v>
      </c>
    </row>
    <row r="1297" spans="1:17" x14ac:dyDescent="0.3">
      <c r="A1297" t="s">
        <v>432</v>
      </c>
      <c r="B1297" t="str">
        <f>IF(Hospitalisation_table[[#This Row],[Customer ID]]="?","UnKnown",Hospitalisation_table[[#This Row],[Customer ID]])</f>
        <v>Id1936</v>
      </c>
      <c r="C1297">
        <v>1986</v>
      </c>
      <c r="D1297" t="s">
        <v>30</v>
      </c>
      <c r="E1297">
        <v>1</v>
      </c>
      <c r="F1297">
        <v>3</v>
      </c>
      <c r="G1297" s="24">
        <v>3731.6</v>
      </c>
      <c r="H1297" t="s">
        <v>11</v>
      </c>
      <c r="I1297" t="s">
        <v>11</v>
      </c>
      <c r="J1297" t="s">
        <v>13</v>
      </c>
      <c r="K1297" t="str">
        <f>IF(Hospitalisation_table[[#This Row],[month]]="?","Sep",Hospitalisation_table[[#This Row],[month]])</f>
        <v>Dec</v>
      </c>
      <c r="L1297">
        <f>IF(Hospitalisation_table[[#This Row],[year]] = "?",ROUNDUP(AVERAGE(Hospitalisation_table[year]),0),Hospitalisation_table[[#This Row],[year]])</f>
        <v>1986</v>
      </c>
      <c r="M1297" t="str">
        <f>IF(Hospitalisation_table[[#This Row],[Hospital tier]]="?","tier - 2",Hospitalisation_table[[#This Row],[Hospital tier]])</f>
        <v>tier - 2</v>
      </c>
      <c r="N1297" t="str">
        <f>IF(Hospitalisation_table[[#This Row],[City tier]]="?","tier - 2",Hospitalisation_table[[#This Row],[City tier]])</f>
        <v>tier - 2</v>
      </c>
      <c r="O1297" t="str">
        <f>IF(Hospitalisation_table[[#This Row],[State ID]]="?","Unknown",Hospitalisation_table[[#This Row],[State ID]])</f>
        <v>R1013</v>
      </c>
      <c r="P1297" s="20" t="str">
        <f>_xlfn.CONCAT(Hospitalisation_table[[#This Row],[date]],"-",Hospitalisation_table[[#This Row],[Month_Updated]],"-",Hospitalisation_table[[#This Row],[Year_Update]])</f>
        <v>1-Dec-1986</v>
      </c>
      <c r="Q1297">
        <f>DATEDIF(Hospitalisation_table[[#This Row],[Date of Birth]],"8-Jun-2023","Y")</f>
        <v>36</v>
      </c>
    </row>
    <row r="1298" spans="1:17" x14ac:dyDescent="0.3">
      <c r="A1298" t="s">
        <v>433</v>
      </c>
      <c r="B1298" t="str">
        <f>IF(Hospitalisation_table[[#This Row],[Customer ID]]="?","UnKnown",Hospitalisation_table[[#This Row],[Customer ID]])</f>
        <v>Id1935</v>
      </c>
      <c r="C1298">
        <v>1994</v>
      </c>
      <c r="D1298" t="s">
        <v>35</v>
      </c>
      <c r="E1298">
        <v>22</v>
      </c>
      <c r="F1298">
        <v>0</v>
      </c>
      <c r="G1298" s="24">
        <v>3732.63</v>
      </c>
      <c r="H1298" t="s">
        <v>11</v>
      </c>
      <c r="I1298" t="s">
        <v>12</v>
      </c>
      <c r="J1298" t="s">
        <v>247</v>
      </c>
      <c r="K1298" t="str">
        <f>IF(Hospitalisation_table[[#This Row],[month]]="?","Sep",Hospitalisation_table[[#This Row],[month]])</f>
        <v>Aug</v>
      </c>
      <c r="L1298">
        <f>IF(Hospitalisation_table[[#This Row],[year]] = "?",ROUNDUP(AVERAGE(Hospitalisation_table[year]),0),Hospitalisation_table[[#This Row],[year]])</f>
        <v>1994</v>
      </c>
      <c r="M1298" t="str">
        <f>IF(Hospitalisation_table[[#This Row],[Hospital tier]]="?","tier - 2",Hospitalisation_table[[#This Row],[Hospital tier]])</f>
        <v>tier - 2</v>
      </c>
      <c r="N1298" t="str">
        <f>IF(Hospitalisation_table[[#This Row],[City tier]]="?","tier - 2",Hospitalisation_table[[#This Row],[City tier]])</f>
        <v>tier - 3</v>
      </c>
      <c r="O1298" t="str">
        <f>IF(Hospitalisation_table[[#This Row],[State ID]]="?","Unknown",Hospitalisation_table[[#This Row],[State ID]])</f>
        <v>R1024</v>
      </c>
      <c r="P1298" s="20" t="str">
        <f>_xlfn.CONCAT(Hospitalisation_table[[#This Row],[date]],"-",Hospitalisation_table[[#This Row],[Month_Updated]],"-",Hospitalisation_table[[#This Row],[Year_Update]])</f>
        <v>22-Aug-1994</v>
      </c>
      <c r="Q1298">
        <f>DATEDIF(Hospitalisation_table[[#This Row],[Date of Birth]],"8-Jun-2023","Y")</f>
        <v>28</v>
      </c>
    </row>
    <row r="1299" spans="1:17" x14ac:dyDescent="0.3">
      <c r="A1299" t="s">
        <v>434</v>
      </c>
      <c r="B1299" t="str">
        <f>IF(Hospitalisation_table[[#This Row],[Customer ID]]="?","UnKnown",Hospitalisation_table[[#This Row],[Customer ID]])</f>
        <v>Id1934</v>
      </c>
      <c r="C1299">
        <v>1993</v>
      </c>
      <c r="D1299" t="s">
        <v>18</v>
      </c>
      <c r="E1299">
        <v>22</v>
      </c>
      <c r="F1299">
        <v>0</v>
      </c>
      <c r="G1299" s="24">
        <v>3736.46</v>
      </c>
      <c r="H1299" t="s">
        <v>11</v>
      </c>
      <c r="I1299" t="s">
        <v>11</v>
      </c>
      <c r="J1299" t="s">
        <v>23</v>
      </c>
      <c r="K1299" t="str">
        <f>IF(Hospitalisation_table[[#This Row],[month]]="?","Sep",Hospitalisation_table[[#This Row],[month]])</f>
        <v>Jun</v>
      </c>
      <c r="L1299">
        <f>IF(Hospitalisation_table[[#This Row],[year]] = "?",ROUNDUP(AVERAGE(Hospitalisation_table[year]),0),Hospitalisation_table[[#This Row],[year]])</f>
        <v>1993</v>
      </c>
      <c r="M1299" t="str">
        <f>IF(Hospitalisation_table[[#This Row],[Hospital tier]]="?","tier - 2",Hospitalisation_table[[#This Row],[Hospital tier]])</f>
        <v>tier - 2</v>
      </c>
      <c r="N1299" t="str">
        <f>IF(Hospitalisation_table[[#This Row],[City tier]]="?","tier - 2",Hospitalisation_table[[#This Row],[City tier]])</f>
        <v>tier - 2</v>
      </c>
      <c r="O1299" t="str">
        <f>IF(Hospitalisation_table[[#This Row],[State ID]]="?","Unknown",Hospitalisation_table[[#This Row],[State ID]])</f>
        <v>R1012</v>
      </c>
      <c r="P1299" s="20" t="str">
        <f>_xlfn.CONCAT(Hospitalisation_table[[#This Row],[date]],"-",Hospitalisation_table[[#This Row],[Month_Updated]],"-",Hospitalisation_table[[#This Row],[Year_Update]])</f>
        <v>22-Jun-1993</v>
      </c>
      <c r="Q1299">
        <f>DATEDIF(Hospitalisation_table[[#This Row],[Date of Birth]],"8-Jun-2023","Y")</f>
        <v>29</v>
      </c>
    </row>
    <row r="1300" spans="1:17" x14ac:dyDescent="0.3">
      <c r="A1300" t="s">
        <v>435</v>
      </c>
      <c r="B1300" t="str">
        <f>IF(Hospitalisation_table[[#This Row],[Customer ID]]="?","UnKnown",Hospitalisation_table[[#This Row],[Customer ID]])</f>
        <v>Id1933</v>
      </c>
      <c r="C1300">
        <v>1986</v>
      </c>
      <c r="D1300" t="s">
        <v>20</v>
      </c>
      <c r="E1300">
        <v>9</v>
      </c>
      <c r="F1300">
        <v>3</v>
      </c>
      <c r="G1300" s="24">
        <v>3748.56</v>
      </c>
      <c r="H1300" t="s">
        <v>11</v>
      </c>
      <c r="I1300" t="s">
        <v>11</v>
      </c>
      <c r="J1300" t="s">
        <v>13</v>
      </c>
      <c r="K1300" t="str">
        <f>IF(Hospitalisation_table[[#This Row],[month]]="?","Sep",Hospitalisation_table[[#This Row],[month]])</f>
        <v>Sep</v>
      </c>
      <c r="L1300">
        <f>IF(Hospitalisation_table[[#This Row],[year]] = "?",ROUNDUP(AVERAGE(Hospitalisation_table[year]),0),Hospitalisation_table[[#This Row],[year]])</f>
        <v>1986</v>
      </c>
      <c r="M1300" t="str">
        <f>IF(Hospitalisation_table[[#This Row],[Hospital tier]]="?","tier - 2",Hospitalisation_table[[#This Row],[Hospital tier]])</f>
        <v>tier - 2</v>
      </c>
      <c r="N1300" t="str">
        <f>IF(Hospitalisation_table[[#This Row],[City tier]]="?","tier - 2",Hospitalisation_table[[#This Row],[City tier]])</f>
        <v>tier - 2</v>
      </c>
      <c r="O1300" t="str">
        <f>IF(Hospitalisation_table[[#This Row],[State ID]]="?","Unknown",Hospitalisation_table[[#This Row],[State ID]])</f>
        <v>R1013</v>
      </c>
      <c r="P1300" s="20" t="str">
        <f>_xlfn.CONCAT(Hospitalisation_table[[#This Row],[date]],"-",Hospitalisation_table[[#This Row],[Month_Updated]],"-",Hospitalisation_table[[#This Row],[Year_Update]])</f>
        <v>9-Sep-1986</v>
      </c>
      <c r="Q1300">
        <f>DATEDIF(Hospitalisation_table[[#This Row],[Date of Birth]],"8-Jun-2023","Y")</f>
        <v>36</v>
      </c>
    </row>
    <row r="1301" spans="1:17" x14ac:dyDescent="0.3">
      <c r="A1301" t="s">
        <v>436</v>
      </c>
      <c r="B1301" t="str">
        <f>IF(Hospitalisation_table[[#This Row],[Customer ID]]="?","UnKnown",Hospitalisation_table[[#This Row],[Customer ID]])</f>
        <v>Id1932</v>
      </c>
      <c r="C1301">
        <v>1991</v>
      </c>
      <c r="D1301" t="s">
        <v>37</v>
      </c>
      <c r="E1301">
        <v>28</v>
      </c>
      <c r="F1301">
        <v>0</v>
      </c>
      <c r="G1301" s="24">
        <v>3756.62</v>
      </c>
      <c r="H1301" t="s">
        <v>11</v>
      </c>
      <c r="I1301" t="s">
        <v>11</v>
      </c>
      <c r="J1301" t="s">
        <v>13</v>
      </c>
      <c r="K1301" t="str">
        <f>IF(Hospitalisation_table[[#This Row],[month]]="?","Sep",Hospitalisation_table[[#This Row],[month]])</f>
        <v>Oct</v>
      </c>
      <c r="L1301">
        <f>IF(Hospitalisation_table[[#This Row],[year]] = "?",ROUNDUP(AVERAGE(Hospitalisation_table[year]),0),Hospitalisation_table[[#This Row],[year]])</f>
        <v>1991</v>
      </c>
      <c r="M1301" t="str">
        <f>IF(Hospitalisation_table[[#This Row],[Hospital tier]]="?","tier - 2",Hospitalisation_table[[#This Row],[Hospital tier]])</f>
        <v>tier - 2</v>
      </c>
      <c r="N1301" t="str">
        <f>IF(Hospitalisation_table[[#This Row],[City tier]]="?","tier - 2",Hospitalisation_table[[#This Row],[City tier]])</f>
        <v>tier - 2</v>
      </c>
      <c r="O1301" t="str">
        <f>IF(Hospitalisation_table[[#This Row],[State ID]]="?","Unknown",Hospitalisation_table[[#This Row],[State ID]])</f>
        <v>R1013</v>
      </c>
      <c r="P1301" s="20" t="str">
        <f>_xlfn.CONCAT(Hospitalisation_table[[#This Row],[date]],"-",Hospitalisation_table[[#This Row],[Month_Updated]],"-",Hospitalisation_table[[#This Row],[Year_Update]])</f>
        <v>28-Oct-1991</v>
      </c>
      <c r="Q1301">
        <f>DATEDIF(Hospitalisation_table[[#This Row],[Date of Birth]],"8-Jun-2023","Y")</f>
        <v>31</v>
      </c>
    </row>
    <row r="1302" spans="1:17" x14ac:dyDescent="0.3">
      <c r="A1302" t="s">
        <v>437</v>
      </c>
      <c r="B1302" t="str">
        <f>IF(Hospitalisation_table[[#This Row],[Customer ID]]="?","UnKnown",Hospitalisation_table[[#This Row],[Customer ID]])</f>
        <v>Id1931</v>
      </c>
      <c r="C1302">
        <v>1991</v>
      </c>
      <c r="D1302" t="s">
        <v>35</v>
      </c>
      <c r="E1302">
        <v>25</v>
      </c>
      <c r="F1302">
        <v>0</v>
      </c>
      <c r="G1302" s="24">
        <v>3757.84</v>
      </c>
      <c r="H1302" t="s">
        <v>11</v>
      </c>
      <c r="I1302" t="s">
        <v>16</v>
      </c>
      <c r="J1302" t="s">
        <v>13</v>
      </c>
      <c r="K1302" t="str">
        <f>IF(Hospitalisation_table[[#This Row],[month]]="?","Sep",Hospitalisation_table[[#This Row],[month]])</f>
        <v>Aug</v>
      </c>
      <c r="L1302">
        <f>IF(Hospitalisation_table[[#This Row],[year]] = "?",ROUNDUP(AVERAGE(Hospitalisation_table[year]),0),Hospitalisation_table[[#This Row],[year]])</f>
        <v>1991</v>
      </c>
      <c r="M1302" t="str">
        <f>IF(Hospitalisation_table[[#This Row],[Hospital tier]]="?","tier - 2",Hospitalisation_table[[#This Row],[Hospital tier]])</f>
        <v>tier - 2</v>
      </c>
      <c r="N1302" t="str">
        <f>IF(Hospitalisation_table[[#This Row],[City tier]]="?","tier - 2",Hospitalisation_table[[#This Row],[City tier]])</f>
        <v>tier - 1</v>
      </c>
      <c r="O1302" t="str">
        <f>IF(Hospitalisation_table[[#This Row],[State ID]]="?","Unknown",Hospitalisation_table[[#This Row],[State ID]])</f>
        <v>R1013</v>
      </c>
      <c r="P1302" s="20" t="str">
        <f>_xlfn.CONCAT(Hospitalisation_table[[#This Row],[date]],"-",Hospitalisation_table[[#This Row],[Month_Updated]],"-",Hospitalisation_table[[#This Row],[Year_Update]])</f>
        <v>25-Aug-1991</v>
      </c>
      <c r="Q1302">
        <f>DATEDIF(Hospitalisation_table[[#This Row],[Date of Birth]],"8-Jun-2023","Y")</f>
        <v>31</v>
      </c>
    </row>
    <row r="1303" spans="1:17" x14ac:dyDescent="0.3">
      <c r="A1303" t="s">
        <v>438</v>
      </c>
      <c r="B1303" t="str">
        <f>IF(Hospitalisation_table[[#This Row],[Customer ID]]="?","UnKnown",Hospitalisation_table[[#This Row],[Customer ID]])</f>
        <v>Id1930</v>
      </c>
      <c r="C1303">
        <v>1991</v>
      </c>
      <c r="D1303" t="s">
        <v>37</v>
      </c>
      <c r="E1303">
        <v>24</v>
      </c>
      <c r="F1303">
        <v>0</v>
      </c>
      <c r="G1303" s="24">
        <v>3761.29</v>
      </c>
      <c r="H1303" t="s">
        <v>11</v>
      </c>
      <c r="I1303" t="s">
        <v>12</v>
      </c>
      <c r="J1303" t="s">
        <v>42</v>
      </c>
      <c r="K1303" t="str">
        <f>IF(Hospitalisation_table[[#This Row],[month]]="?","Sep",Hospitalisation_table[[#This Row],[month]])</f>
        <v>Oct</v>
      </c>
      <c r="L1303">
        <f>IF(Hospitalisation_table[[#This Row],[year]] = "?",ROUNDUP(AVERAGE(Hospitalisation_table[year]),0),Hospitalisation_table[[#This Row],[year]])</f>
        <v>1991</v>
      </c>
      <c r="M1303" t="str">
        <f>IF(Hospitalisation_table[[#This Row],[Hospital tier]]="?","tier - 2",Hospitalisation_table[[#This Row],[Hospital tier]])</f>
        <v>tier - 2</v>
      </c>
      <c r="N1303" t="str">
        <f>IF(Hospitalisation_table[[#This Row],[City tier]]="?","tier - 2",Hospitalisation_table[[#This Row],[City tier]])</f>
        <v>tier - 3</v>
      </c>
      <c r="O1303" t="str">
        <f>IF(Hospitalisation_table[[#This Row],[State ID]]="?","Unknown",Hospitalisation_table[[#This Row],[State ID]])</f>
        <v>R1011</v>
      </c>
      <c r="P1303" s="20" t="str">
        <f>_xlfn.CONCAT(Hospitalisation_table[[#This Row],[date]],"-",Hospitalisation_table[[#This Row],[Month_Updated]],"-",Hospitalisation_table[[#This Row],[Year_Update]])</f>
        <v>24-Oct-1991</v>
      </c>
      <c r="Q1303">
        <f>DATEDIF(Hospitalisation_table[[#This Row],[Date of Birth]],"8-Jun-2023","Y")</f>
        <v>31</v>
      </c>
    </row>
    <row r="1304" spans="1:17" x14ac:dyDescent="0.3">
      <c r="A1304" t="s">
        <v>2180</v>
      </c>
      <c r="B1304" t="str">
        <f>IF(Hospitalisation_table[[#This Row],[Customer ID]]="?","UnKnown",Hospitalisation_table[[#This Row],[Customer ID]])</f>
        <v>Id193</v>
      </c>
      <c r="C1304">
        <v>1992</v>
      </c>
      <c r="D1304" t="s">
        <v>18</v>
      </c>
      <c r="E1304">
        <v>16</v>
      </c>
      <c r="F1304">
        <v>0</v>
      </c>
      <c r="G1304" s="24">
        <v>36314.050000000003</v>
      </c>
      <c r="H1304" t="s">
        <v>11</v>
      </c>
      <c r="I1304" t="s">
        <v>11</v>
      </c>
      <c r="J1304" t="s">
        <v>42</v>
      </c>
      <c r="K1304" t="str">
        <f>IF(Hospitalisation_table[[#This Row],[month]]="?","Sep",Hospitalisation_table[[#This Row],[month]])</f>
        <v>Jun</v>
      </c>
      <c r="L1304">
        <f>IF(Hospitalisation_table[[#This Row],[year]] = "?",ROUNDUP(AVERAGE(Hospitalisation_table[year]),0),Hospitalisation_table[[#This Row],[year]])</f>
        <v>1992</v>
      </c>
      <c r="M1304" t="str">
        <f>IF(Hospitalisation_table[[#This Row],[Hospital tier]]="?","tier - 2",Hospitalisation_table[[#This Row],[Hospital tier]])</f>
        <v>tier - 2</v>
      </c>
      <c r="N1304" t="str">
        <f>IF(Hospitalisation_table[[#This Row],[City tier]]="?","tier - 2",Hospitalisation_table[[#This Row],[City tier]])</f>
        <v>tier - 2</v>
      </c>
      <c r="O1304" t="str">
        <f>IF(Hospitalisation_table[[#This Row],[State ID]]="?","Unknown",Hospitalisation_table[[#This Row],[State ID]])</f>
        <v>R1011</v>
      </c>
      <c r="P1304" s="20" t="str">
        <f>_xlfn.CONCAT(Hospitalisation_table[[#This Row],[date]],"-",Hospitalisation_table[[#This Row],[Month_Updated]],"-",Hospitalisation_table[[#This Row],[Year_Update]])</f>
        <v>16-Jun-1992</v>
      </c>
      <c r="Q1304">
        <f>DATEDIF(Hospitalisation_table[[#This Row],[Date of Birth]],"8-Jun-2023","Y")</f>
        <v>30</v>
      </c>
    </row>
    <row r="1305" spans="1:17" x14ac:dyDescent="0.3">
      <c r="A1305" t="s">
        <v>439</v>
      </c>
      <c r="B1305" t="str">
        <f>IF(Hospitalisation_table[[#This Row],[Customer ID]]="?","UnKnown",Hospitalisation_table[[#This Row],[Customer ID]])</f>
        <v>Id1929</v>
      </c>
      <c r="C1305">
        <v>1994</v>
      </c>
      <c r="D1305" t="s">
        <v>15</v>
      </c>
      <c r="E1305">
        <v>21</v>
      </c>
      <c r="F1305">
        <v>1</v>
      </c>
      <c r="G1305" s="24">
        <v>3766.88</v>
      </c>
      <c r="H1305" t="s">
        <v>11</v>
      </c>
      <c r="I1305" t="s">
        <v>16</v>
      </c>
      <c r="J1305" t="s">
        <v>13</v>
      </c>
      <c r="K1305" t="str">
        <f>IF(Hospitalisation_table[[#This Row],[month]]="?","Sep",Hospitalisation_table[[#This Row],[month]])</f>
        <v>Nov</v>
      </c>
      <c r="L1305">
        <f>IF(Hospitalisation_table[[#This Row],[year]] = "?",ROUNDUP(AVERAGE(Hospitalisation_table[year]),0),Hospitalisation_table[[#This Row],[year]])</f>
        <v>1994</v>
      </c>
      <c r="M1305" t="str">
        <f>IF(Hospitalisation_table[[#This Row],[Hospital tier]]="?","tier - 2",Hospitalisation_table[[#This Row],[Hospital tier]])</f>
        <v>tier - 2</v>
      </c>
      <c r="N1305" t="str">
        <f>IF(Hospitalisation_table[[#This Row],[City tier]]="?","tier - 2",Hospitalisation_table[[#This Row],[City tier]])</f>
        <v>tier - 1</v>
      </c>
      <c r="O1305" t="str">
        <f>IF(Hospitalisation_table[[#This Row],[State ID]]="?","Unknown",Hospitalisation_table[[#This Row],[State ID]])</f>
        <v>R1013</v>
      </c>
      <c r="P1305" s="20" t="str">
        <f>_xlfn.CONCAT(Hospitalisation_table[[#This Row],[date]],"-",Hospitalisation_table[[#This Row],[Month_Updated]],"-",Hospitalisation_table[[#This Row],[Year_Update]])</f>
        <v>21-Nov-1994</v>
      </c>
      <c r="Q1305">
        <f>DATEDIF(Hospitalisation_table[[#This Row],[Date of Birth]],"8-Jun-2023","Y")</f>
        <v>28</v>
      </c>
    </row>
    <row r="1306" spans="1:17" x14ac:dyDescent="0.3">
      <c r="A1306" t="s">
        <v>440</v>
      </c>
      <c r="B1306" t="str">
        <f>IF(Hospitalisation_table[[#This Row],[Customer ID]]="?","UnKnown",Hospitalisation_table[[#This Row],[Customer ID]])</f>
        <v>Id1928</v>
      </c>
      <c r="C1306">
        <v>1987</v>
      </c>
      <c r="D1306" t="s">
        <v>37</v>
      </c>
      <c r="E1306">
        <v>24</v>
      </c>
      <c r="F1306">
        <v>3</v>
      </c>
      <c r="G1306" s="24">
        <v>3773.23</v>
      </c>
      <c r="H1306" t="s">
        <v>11</v>
      </c>
      <c r="I1306" t="s">
        <v>12</v>
      </c>
      <c r="J1306" t="s">
        <v>13</v>
      </c>
      <c r="K1306" t="str">
        <f>IF(Hospitalisation_table[[#This Row],[month]]="?","Sep",Hospitalisation_table[[#This Row],[month]])</f>
        <v>Oct</v>
      </c>
      <c r="L1306">
        <f>IF(Hospitalisation_table[[#This Row],[year]] = "?",ROUNDUP(AVERAGE(Hospitalisation_table[year]),0),Hospitalisation_table[[#This Row],[year]])</f>
        <v>1987</v>
      </c>
      <c r="M1306" t="str">
        <f>IF(Hospitalisation_table[[#This Row],[Hospital tier]]="?","tier - 2",Hospitalisation_table[[#This Row],[Hospital tier]])</f>
        <v>tier - 2</v>
      </c>
      <c r="N1306" t="str">
        <f>IF(Hospitalisation_table[[#This Row],[City tier]]="?","tier - 2",Hospitalisation_table[[#This Row],[City tier]])</f>
        <v>tier - 3</v>
      </c>
      <c r="O1306" t="str">
        <f>IF(Hospitalisation_table[[#This Row],[State ID]]="?","Unknown",Hospitalisation_table[[#This Row],[State ID]])</f>
        <v>R1013</v>
      </c>
      <c r="P1306" s="20" t="str">
        <f>_xlfn.CONCAT(Hospitalisation_table[[#This Row],[date]],"-",Hospitalisation_table[[#This Row],[Month_Updated]],"-",Hospitalisation_table[[#This Row],[Year_Update]])</f>
        <v>24-Oct-1987</v>
      </c>
      <c r="Q1306">
        <f>DATEDIF(Hospitalisation_table[[#This Row],[Date of Birth]],"8-Jun-2023","Y")</f>
        <v>35</v>
      </c>
    </row>
    <row r="1307" spans="1:17" x14ac:dyDescent="0.3">
      <c r="A1307" t="s">
        <v>441</v>
      </c>
      <c r="B1307" t="str">
        <f>IF(Hospitalisation_table[[#This Row],[Customer ID]]="?","UnKnown",Hospitalisation_table[[#This Row],[Customer ID]])</f>
        <v>Id1927</v>
      </c>
      <c r="C1307">
        <v>1981</v>
      </c>
      <c r="D1307" t="s">
        <v>30</v>
      </c>
      <c r="E1307">
        <v>13</v>
      </c>
      <c r="F1307">
        <v>1</v>
      </c>
      <c r="G1307" s="24">
        <v>3785.77</v>
      </c>
      <c r="H1307" t="s">
        <v>11</v>
      </c>
      <c r="I1307" t="s">
        <v>16</v>
      </c>
      <c r="J1307" t="s">
        <v>13</v>
      </c>
      <c r="K1307" t="str">
        <f>IF(Hospitalisation_table[[#This Row],[month]]="?","Sep",Hospitalisation_table[[#This Row],[month]])</f>
        <v>Dec</v>
      </c>
      <c r="L1307">
        <f>IF(Hospitalisation_table[[#This Row],[year]] = "?",ROUNDUP(AVERAGE(Hospitalisation_table[year]),0),Hospitalisation_table[[#This Row],[year]])</f>
        <v>1981</v>
      </c>
      <c r="M1307" t="str">
        <f>IF(Hospitalisation_table[[#This Row],[Hospital tier]]="?","tier - 2",Hospitalisation_table[[#This Row],[Hospital tier]])</f>
        <v>tier - 2</v>
      </c>
      <c r="N1307" t="str">
        <f>IF(Hospitalisation_table[[#This Row],[City tier]]="?","tier - 2",Hospitalisation_table[[#This Row],[City tier]])</f>
        <v>tier - 1</v>
      </c>
      <c r="O1307" t="str">
        <f>IF(Hospitalisation_table[[#This Row],[State ID]]="?","Unknown",Hospitalisation_table[[#This Row],[State ID]])</f>
        <v>R1013</v>
      </c>
      <c r="P1307" s="20" t="str">
        <f>_xlfn.CONCAT(Hospitalisation_table[[#This Row],[date]],"-",Hospitalisation_table[[#This Row],[Month_Updated]],"-",Hospitalisation_table[[#This Row],[Year_Update]])</f>
        <v>13-Dec-1981</v>
      </c>
      <c r="Q1307">
        <f>DATEDIF(Hospitalisation_table[[#This Row],[Date of Birth]],"8-Jun-2023","Y")</f>
        <v>41</v>
      </c>
    </row>
    <row r="1308" spans="1:17" x14ac:dyDescent="0.3">
      <c r="A1308" t="s">
        <v>442</v>
      </c>
      <c r="B1308" t="str">
        <f>IF(Hospitalisation_table[[#This Row],[Customer ID]]="?","UnKnown",Hospitalisation_table[[#This Row],[Customer ID]])</f>
        <v>Id1926</v>
      </c>
      <c r="C1308">
        <v>1988</v>
      </c>
      <c r="D1308" t="s">
        <v>35</v>
      </c>
      <c r="E1308">
        <v>28</v>
      </c>
      <c r="F1308">
        <v>3</v>
      </c>
      <c r="G1308" s="24">
        <v>3793.55</v>
      </c>
      <c r="H1308" t="s">
        <v>11</v>
      </c>
      <c r="I1308" t="s">
        <v>12</v>
      </c>
      <c r="J1308" t="s">
        <v>13</v>
      </c>
      <c r="K1308" t="str">
        <f>IF(Hospitalisation_table[[#This Row],[month]]="?","Sep",Hospitalisation_table[[#This Row],[month]])</f>
        <v>Aug</v>
      </c>
      <c r="L1308">
        <f>IF(Hospitalisation_table[[#This Row],[year]] = "?",ROUNDUP(AVERAGE(Hospitalisation_table[year]),0),Hospitalisation_table[[#This Row],[year]])</f>
        <v>1988</v>
      </c>
      <c r="M1308" t="str">
        <f>IF(Hospitalisation_table[[#This Row],[Hospital tier]]="?","tier - 2",Hospitalisation_table[[#This Row],[Hospital tier]])</f>
        <v>tier - 2</v>
      </c>
      <c r="N1308" t="str">
        <f>IF(Hospitalisation_table[[#This Row],[City tier]]="?","tier - 2",Hospitalisation_table[[#This Row],[City tier]])</f>
        <v>tier - 3</v>
      </c>
      <c r="O1308" t="str">
        <f>IF(Hospitalisation_table[[#This Row],[State ID]]="?","Unknown",Hospitalisation_table[[#This Row],[State ID]])</f>
        <v>R1013</v>
      </c>
      <c r="P1308" s="20" t="str">
        <f>_xlfn.CONCAT(Hospitalisation_table[[#This Row],[date]],"-",Hospitalisation_table[[#This Row],[Month_Updated]],"-",Hospitalisation_table[[#This Row],[Year_Update]])</f>
        <v>28-Aug-1988</v>
      </c>
      <c r="Q1308">
        <f>DATEDIF(Hospitalisation_table[[#This Row],[Date of Birth]],"8-Jun-2023","Y")</f>
        <v>34</v>
      </c>
    </row>
    <row r="1309" spans="1:17" x14ac:dyDescent="0.3">
      <c r="A1309" t="s">
        <v>443</v>
      </c>
      <c r="B1309" t="str">
        <f>IF(Hospitalisation_table[[#This Row],[Customer ID]]="?","UnKnown",Hospitalisation_table[[#This Row],[Customer ID]])</f>
        <v>Id1925</v>
      </c>
      <c r="C1309">
        <v>1999</v>
      </c>
      <c r="D1309" t="s">
        <v>18</v>
      </c>
      <c r="E1309">
        <v>24</v>
      </c>
      <c r="F1309">
        <v>0</v>
      </c>
      <c r="G1309" s="24">
        <v>3796.36</v>
      </c>
      <c r="H1309" t="s">
        <v>11</v>
      </c>
      <c r="I1309" t="s">
        <v>12</v>
      </c>
      <c r="J1309" t="s">
        <v>23</v>
      </c>
      <c r="K1309" t="str">
        <f>IF(Hospitalisation_table[[#This Row],[month]]="?","Sep",Hospitalisation_table[[#This Row],[month]])</f>
        <v>Jun</v>
      </c>
      <c r="L1309">
        <f>IF(Hospitalisation_table[[#This Row],[year]] = "?",ROUNDUP(AVERAGE(Hospitalisation_table[year]),0),Hospitalisation_table[[#This Row],[year]])</f>
        <v>1999</v>
      </c>
      <c r="M1309" t="str">
        <f>IF(Hospitalisation_table[[#This Row],[Hospital tier]]="?","tier - 2",Hospitalisation_table[[#This Row],[Hospital tier]])</f>
        <v>tier - 2</v>
      </c>
      <c r="N1309" t="str">
        <f>IF(Hospitalisation_table[[#This Row],[City tier]]="?","tier - 2",Hospitalisation_table[[#This Row],[City tier]])</f>
        <v>tier - 3</v>
      </c>
      <c r="O1309" t="str">
        <f>IF(Hospitalisation_table[[#This Row],[State ID]]="?","Unknown",Hospitalisation_table[[#This Row],[State ID]])</f>
        <v>R1012</v>
      </c>
      <c r="P1309" s="20" t="str">
        <f>_xlfn.CONCAT(Hospitalisation_table[[#This Row],[date]],"-",Hospitalisation_table[[#This Row],[Month_Updated]],"-",Hospitalisation_table[[#This Row],[Year_Update]])</f>
        <v>24-Jun-1999</v>
      </c>
      <c r="Q1309">
        <f>DATEDIF(Hospitalisation_table[[#This Row],[Date of Birth]],"8-Jun-2023","Y")</f>
        <v>23</v>
      </c>
    </row>
    <row r="1310" spans="1:17" x14ac:dyDescent="0.3">
      <c r="A1310" t="s">
        <v>444</v>
      </c>
      <c r="B1310" t="str">
        <f>IF(Hospitalisation_table[[#This Row],[Customer ID]]="?","UnKnown",Hospitalisation_table[[#This Row],[Customer ID]])</f>
        <v>Id1924</v>
      </c>
      <c r="C1310">
        <v>1981</v>
      </c>
      <c r="D1310" t="s">
        <v>20</v>
      </c>
      <c r="E1310">
        <v>29</v>
      </c>
      <c r="F1310">
        <v>1</v>
      </c>
      <c r="G1310" s="24">
        <v>3797.2</v>
      </c>
      <c r="H1310" t="s">
        <v>11</v>
      </c>
      <c r="I1310" t="s">
        <v>12</v>
      </c>
      <c r="J1310" t="s">
        <v>23</v>
      </c>
      <c r="K1310" t="str">
        <f>IF(Hospitalisation_table[[#This Row],[month]]="?","Sep",Hospitalisation_table[[#This Row],[month]])</f>
        <v>Sep</v>
      </c>
      <c r="L1310">
        <f>IF(Hospitalisation_table[[#This Row],[year]] = "?",ROUNDUP(AVERAGE(Hospitalisation_table[year]),0),Hospitalisation_table[[#This Row],[year]])</f>
        <v>1981</v>
      </c>
      <c r="M1310" t="str">
        <f>IF(Hospitalisation_table[[#This Row],[Hospital tier]]="?","tier - 2",Hospitalisation_table[[#This Row],[Hospital tier]])</f>
        <v>tier - 2</v>
      </c>
      <c r="N1310" t="str">
        <f>IF(Hospitalisation_table[[#This Row],[City tier]]="?","tier - 2",Hospitalisation_table[[#This Row],[City tier]])</f>
        <v>tier - 3</v>
      </c>
      <c r="O1310" t="str">
        <f>IF(Hospitalisation_table[[#This Row],[State ID]]="?","Unknown",Hospitalisation_table[[#This Row],[State ID]])</f>
        <v>R1012</v>
      </c>
      <c r="P1310" s="20" t="str">
        <f>_xlfn.CONCAT(Hospitalisation_table[[#This Row],[date]],"-",Hospitalisation_table[[#This Row],[Month_Updated]],"-",Hospitalisation_table[[#This Row],[Year_Update]])</f>
        <v>29-Sep-1981</v>
      </c>
      <c r="Q1310">
        <f>DATEDIF(Hospitalisation_table[[#This Row],[Date of Birth]],"8-Jun-2023","Y")</f>
        <v>41</v>
      </c>
    </row>
    <row r="1311" spans="1:17" x14ac:dyDescent="0.3">
      <c r="A1311" t="s">
        <v>445</v>
      </c>
      <c r="B1311" t="str">
        <f>IF(Hospitalisation_table[[#This Row],[Customer ID]]="?","UnKnown",Hospitalisation_table[[#This Row],[Customer ID]])</f>
        <v>Id1923</v>
      </c>
      <c r="C1311">
        <v>1994</v>
      </c>
      <c r="D1311" t="s">
        <v>35</v>
      </c>
      <c r="E1311">
        <v>12</v>
      </c>
      <c r="F1311">
        <v>2</v>
      </c>
      <c r="G1311" s="24">
        <v>3847.67</v>
      </c>
      <c r="H1311" t="s">
        <v>12</v>
      </c>
      <c r="I1311" t="s">
        <v>11</v>
      </c>
      <c r="J1311" t="s">
        <v>42</v>
      </c>
      <c r="K1311" t="str">
        <f>IF(Hospitalisation_table[[#This Row],[month]]="?","Sep",Hospitalisation_table[[#This Row],[month]])</f>
        <v>Aug</v>
      </c>
      <c r="L1311">
        <f>IF(Hospitalisation_table[[#This Row],[year]] = "?",ROUNDUP(AVERAGE(Hospitalisation_table[year]),0),Hospitalisation_table[[#This Row],[year]])</f>
        <v>1994</v>
      </c>
      <c r="M1311" t="str">
        <f>IF(Hospitalisation_table[[#This Row],[Hospital tier]]="?","tier - 2",Hospitalisation_table[[#This Row],[Hospital tier]])</f>
        <v>tier - 3</v>
      </c>
      <c r="N1311" t="str">
        <f>IF(Hospitalisation_table[[#This Row],[City tier]]="?","tier - 2",Hospitalisation_table[[#This Row],[City tier]])</f>
        <v>tier - 2</v>
      </c>
      <c r="O1311" t="str">
        <f>IF(Hospitalisation_table[[#This Row],[State ID]]="?","Unknown",Hospitalisation_table[[#This Row],[State ID]])</f>
        <v>R1011</v>
      </c>
      <c r="P1311" s="20" t="str">
        <f>_xlfn.CONCAT(Hospitalisation_table[[#This Row],[date]],"-",Hospitalisation_table[[#This Row],[Month_Updated]],"-",Hospitalisation_table[[#This Row],[Year_Update]])</f>
        <v>12-Aug-1994</v>
      </c>
      <c r="Q1311">
        <f>DATEDIF(Hospitalisation_table[[#This Row],[Date of Birth]],"8-Jun-2023","Y")</f>
        <v>28</v>
      </c>
    </row>
    <row r="1312" spans="1:17" x14ac:dyDescent="0.3">
      <c r="A1312" t="s">
        <v>446</v>
      </c>
      <c r="B1312" t="str">
        <f>IF(Hospitalisation_table[[#This Row],[Customer ID]]="?","UnKnown",Hospitalisation_table[[#This Row],[Customer ID]])</f>
        <v>Id1922</v>
      </c>
      <c r="C1312">
        <v>1991</v>
      </c>
      <c r="D1312" t="s">
        <v>35</v>
      </c>
      <c r="E1312">
        <v>19</v>
      </c>
      <c r="F1312">
        <v>0</v>
      </c>
      <c r="G1312" s="24">
        <v>3857.76</v>
      </c>
      <c r="H1312" t="s">
        <v>12</v>
      </c>
      <c r="I1312" t="s">
        <v>16</v>
      </c>
      <c r="J1312" t="s">
        <v>168</v>
      </c>
      <c r="K1312" t="str">
        <f>IF(Hospitalisation_table[[#This Row],[month]]="?","Sep",Hospitalisation_table[[#This Row],[month]])</f>
        <v>Aug</v>
      </c>
      <c r="L1312">
        <f>IF(Hospitalisation_table[[#This Row],[year]] = "?",ROUNDUP(AVERAGE(Hospitalisation_table[year]),0),Hospitalisation_table[[#This Row],[year]])</f>
        <v>1991</v>
      </c>
      <c r="M1312" t="str">
        <f>IF(Hospitalisation_table[[#This Row],[Hospital tier]]="?","tier - 2",Hospitalisation_table[[#This Row],[Hospital tier]])</f>
        <v>tier - 3</v>
      </c>
      <c r="N1312" t="str">
        <f>IF(Hospitalisation_table[[#This Row],[City tier]]="?","tier - 2",Hospitalisation_table[[#This Row],[City tier]])</f>
        <v>tier - 1</v>
      </c>
      <c r="O1312" t="str">
        <f>IF(Hospitalisation_table[[#This Row],[State ID]]="?","Unknown",Hospitalisation_table[[#This Row],[State ID]])</f>
        <v>R1016</v>
      </c>
      <c r="P1312" s="20" t="str">
        <f>_xlfn.CONCAT(Hospitalisation_table[[#This Row],[date]],"-",Hospitalisation_table[[#This Row],[Month_Updated]],"-",Hospitalisation_table[[#This Row],[Year_Update]])</f>
        <v>19-Aug-1991</v>
      </c>
      <c r="Q1312">
        <f>DATEDIF(Hospitalisation_table[[#This Row],[Date of Birth]],"8-Jun-2023","Y")</f>
        <v>31</v>
      </c>
    </row>
    <row r="1313" spans="1:17" x14ac:dyDescent="0.3">
      <c r="A1313" t="s">
        <v>447</v>
      </c>
      <c r="B1313" t="str">
        <f>IF(Hospitalisation_table[[#This Row],[Customer ID]]="?","UnKnown",Hospitalisation_table[[#This Row],[Customer ID]])</f>
        <v>Id1921</v>
      </c>
      <c r="C1313">
        <v>2001</v>
      </c>
      <c r="D1313" t="s">
        <v>18</v>
      </c>
      <c r="E1313">
        <v>6</v>
      </c>
      <c r="F1313">
        <v>0</v>
      </c>
      <c r="G1313" s="24">
        <v>3858.51</v>
      </c>
      <c r="H1313" t="s">
        <v>11</v>
      </c>
      <c r="I1313" t="s">
        <v>12</v>
      </c>
      <c r="J1313" t="s">
        <v>200</v>
      </c>
      <c r="K1313" t="str">
        <f>IF(Hospitalisation_table[[#This Row],[month]]="?","Sep",Hospitalisation_table[[#This Row],[month]])</f>
        <v>Jun</v>
      </c>
      <c r="L1313">
        <f>IF(Hospitalisation_table[[#This Row],[year]] = "?",ROUNDUP(AVERAGE(Hospitalisation_table[year]),0),Hospitalisation_table[[#This Row],[year]])</f>
        <v>2001</v>
      </c>
      <c r="M1313" t="str">
        <f>IF(Hospitalisation_table[[#This Row],[Hospital tier]]="?","tier - 2",Hospitalisation_table[[#This Row],[Hospital tier]])</f>
        <v>tier - 2</v>
      </c>
      <c r="N1313" t="str">
        <f>IF(Hospitalisation_table[[#This Row],[City tier]]="?","tier - 2",Hospitalisation_table[[#This Row],[City tier]])</f>
        <v>tier - 3</v>
      </c>
      <c r="O1313" t="str">
        <f>IF(Hospitalisation_table[[#This Row],[State ID]]="?","Unknown",Hospitalisation_table[[#This Row],[State ID]])</f>
        <v>R1025</v>
      </c>
      <c r="P1313" s="20" t="str">
        <f>_xlfn.CONCAT(Hospitalisation_table[[#This Row],[date]],"-",Hospitalisation_table[[#This Row],[Month_Updated]],"-",Hospitalisation_table[[#This Row],[Year_Update]])</f>
        <v>6-Jun-2001</v>
      </c>
      <c r="Q1313">
        <f>DATEDIF(Hospitalisation_table[[#This Row],[Date of Birth]],"8-Jun-2023","Y")</f>
        <v>22</v>
      </c>
    </row>
    <row r="1314" spans="1:17" x14ac:dyDescent="0.3">
      <c r="A1314" t="s">
        <v>448</v>
      </c>
      <c r="B1314" t="str">
        <f>IF(Hospitalisation_table[[#This Row],[Customer ID]]="?","UnKnown",Hospitalisation_table[[#This Row],[Customer ID]])</f>
        <v>Id1920</v>
      </c>
      <c r="C1314">
        <v>2001</v>
      </c>
      <c r="D1314" t="s">
        <v>37</v>
      </c>
      <c r="E1314">
        <v>18</v>
      </c>
      <c r="F1314">
        <v>3</v>
      </c>
      <c r="G1314" s="24">
        <v>3861.21</v>
      </c>
      <c r="H1314" t="s">
        <v>11</v>
      </c>
      <c r="I1314" t="s">
        <v>11</v>
      </c>
      <c r="J1314" t="s">
        <v>168</v>
      </c>
      <c r="K1314" t="str">
        <f>IF(Hospitalisation_table[[#This Row],[month]]="?","Sep",Hospitalisation_table[[#This Row],[month]])</f>
        <v>Oct</v>
      </c>
      <c r="L1314">
        <f>IF(Hospitalisation_table[[#This Row],[year]] = "?",ROUNDUP(AVERAGE(Hospitalisation_table[year]),0),Hospitalisation_table[[#This Row],[year]])</f>
        <v>2001</v>
      </c>
      <c r="M1314" t="str">
        <f>IF(Hospitalisation_table[[#This Row],[Hospital tier]]="?","tier - 2",Hospitalisation_table[[#This Row],[Hospital tier]])</f>
        <v>tier - 2</v>
      </c>
      <c r="N1314" t="str">
        <f>IF(Hospitalisation_table[[#This Row],[City tier]]="?","tier - 2",Hospitalisation_table[[#This Row],[City tier]])</f>
        <v>tier - 2</v>
      </c>
      <c r="O1314" t="str">
        <f>IF(Hospitalisation_table[[#This Row],[State ID]]="?","Unknown",Hospitalisation_table[[#This Row],[State ID]])</f>
        <v>R1016</v>
      </c>
      <c r="P1314" s="20" t="str">
        <f>_xlfn.CONCAT(Hospitalisation_table[[#This Row],[date]],"-",Hospitalisation_table[[#This Row],[Month_Updated]],"-",Hospitalisation_table[[#This Row],[Year_Update]])</f>
        <v>18-Oct-2001</v>
      </c>
      <c r="Q1314">
        <f>DATEDIF(Hospitalisation_table[[#This Row],[Date of Birth]],"8-Jun-2023","Y")</f>
        <v>21</v>
      </c>
    </row>
    <row r="1315" spans="1:17" x14ac:dyDescent="0.3">
      <c r="A1315" t="s">
        <v>2181</v>
      </c>
      <c r="B1315" t="str">
        <f>IF(Hospitalisation_table[[#This Row],[Customer ID]]="?","UnKnown",Hospitalisation_table[[#This Row],[Customer ID]])</f>
        <v>Id192</v>
      </c>
      <c r="C1315">
        <v>1967</v>
      </c>
      <c r="D1315" t="s">
        <v>37</v>
      </c>
      <c r="E1315">
        <v>18</v>
      </c>
      <c r="F1315">
        <v>0</v>
      </c>
      <c r="G1315" s="24">
        <v>36332.449999999997</v>
      </c>
      <c r="H1315" t="s">
        <v>16</v>
      </c>
      <c r="I1315" t="s">
        <v>12</v>
      </c>
      <c r="J1315" t="s">
        <v>42</v>
      </c>
      <c r="K1315" t="str">
        <f>IF(Hospitalisation_table[[#This Row],[month]]="?","Sep",Hospitalisation_table[[#This Row],[month]])</f>
        <v>Oct</v>
      </c>
      <c r="L1315">
        <f>IF(Hospitalisation_table[[#This Row],[year]] = "?",ROUNDUP(AVERAGE(Hospitalisation_table[year]),0),Hospitalisation_table[[#This Row],[year]])</f>
        <v>1967</v>
      </c>
      <c r="M1315" t="str">
        <f>IF(Hospitalisation_table[[#This Row],[Hospital tier]]="?","tier - 2",Hospitalisation_table[[#This Row],[Hospital tier]])</f>
        <v>tier - 1</v>
      </c>
      <c r="N1315" t="str">
        <f>IF(Hospitalisation_table[[#This Row],[City tier]]="?","tier - 2",Hospitalisation_table[[#This Row],[City tier]])</f>
        <v>tier - 3</v>
      </c>
      <c r="O1315" t="str">
        <f>IF(Hospitalisation_table[[#This Row],[State ID]]="?","Unknown",Hospitalisation_table[[#This Row],[State ID]])</f>
        <v>R1011</v>
      </c>
      <c r="P1315" s="20" t="str">
        <f>_xlfn.CONCAT(Hospitalisation_table[[#This Row],[date]],"-",Hospitalisation_table[[#This Row],[Month_Updated]],"-",Hospitalisation_table[[#This Row],[Year_Update]])</f>
        <v>18-Oct-1967</v>
      </c>
      <c r="Q1315">
        <f>DATEDIF(Hospitalisation_table[[#This Row],[Date of Birth]],"8-Jun-2023","Y")</f>
        <v>55</v>
      </c>
    </row>
    <row r="1316" spans="1:17" x14ac:dyDescent="0.3">
      <c r="A1316" t="s">
        <v>449</v>
      </c>
      <c r="B1316" t="str">
        <f>IF(Hospitalisation_table[[#This Row],[Customer ID]]="?","UnKnown",Hospitalisation_table[[#This Row],[Customer ID]])</f>
        <v>Id1919</v>
      </c>
      <c r="C1316">
        <v>1990</v>
      </c>
      <c r="D1316" t="s">
        <v>18</v>
      </c>
      <c r="E1316">
        <v>24</v>
      </c>
      <c r="F1316">
        <v>0</v>
      </c>
      <c r="G1316" s="24">
        <v>3866.86</v>
      </c>
      <c r="H1316" t="s">
        <v>16</v>
      </c>
      <c r="I1316" t="s">
        <v>16</v>
      </c>
      <c r="J1316" t="s">
        <v>23</v>
      </c>
      <c r="K1316" t="str">
        <f>IF(Hospitalisation_table[[#This Row],[month]]="?","Sep",Hospitalisation_table[[#This Row],[month]])</f>
        <v>Jun</v>
      </c>
      <c r="L1316">
        <f>IF(Hospitalisation_table[[#This Row],[year]] = "?",ROUNDUP(AVERAGE(Hospitalisation_table[year]),0),Hospitalisation_table[[#This Row],[year]])</f>
        <v>1990</v>
      </c>
      <c r="M1316" t="str">
        <f>IF(Hospitalisation_table[[#This Row],[Hospital tier]]="?","tier - 2",Hospitalisation_table[[#This Row],[Hospital tier]])</f>
        <v>tier - 1</v>
      </c>
      <c r="N1316" t="str">
        <f>IF(Hospitalisation_table[[#This Row],[City tier]]="?","tier - 2",Hospitalisation_table[[#This Row],[City tier]])</f>
        <v>tier - 1</v>
      </c>
      <c r="O1316" t="str">
        <f>IF(Hospitalisation_table[[#This Row],[State ID]]="?","Unknown",Hospitalisation_table[[#This Row],[State ID]])</f>
        <v>R1012</v>
      </c>
      <c r="P1316" s="20" t="str">
        <f>_xlfn.CONCAT(Hospitalisation_table[[#This Row],[date]],"-",Hospitalisation_table[[#This Row],[Month_Updated]],"-",Hospitalisation_table[[#This Row],[Year_Update]])</f>
        <v>24-Jun-1990</v>
      </c>
      <c r="Q1316">
        <f>DATEDIF(Hospitalisation_table[[#This Row],[Date of Birth]],"8-Jun-2023","Y")</f>
        <v>32</v>
      </c>
    </row>
    <row r="1317" spans="1:17" x14ac:dyDescent="0.3">
      <c r="A1317" t="s">
        <v>450</v>
      </c>
      <c r="B1317" t="str">
        <f>IF(Hospitalisation_table[[#This Row],[Customer ID]]="?","UnKnown",Hospitalisation_table[[#This Row],[Customer ID]])</f>
        <v>Id1918</v>
      </c>
      <c r="C1317">
        <v>1991</v>
      </c>
      <c r="D1317" t="s">
        <v>10</v>
      </c>
      <c r="E1317">
        <v>25</v>
      </c>
      <c r="F1317">
        <v>1</v>
      </c>
      <c r="G1317" s="24">
        <v>3875.73</v>
      </c>
      <c r="H1317" t="s">
        <v>11</v>
      </c>
      <c r="I1317" t="s">
        <v>12</v>
      </c>
      <c r="J1317" t="s">
        <v>13</v>
      </c>
      <c r="K1317" t="str">
        <f>IF(Hospitalisation_table[[#This Row],[month]]="?","Sep",Hospitalisation_table[[#This Row],[month]])</f>
        <v>Jul</v>
      </c>
      <c r="L1317">
        <f>IF(Hospitalisation_table[[#This Row],[year]] = "?",ROUNDUP(AVERAGE(Hospitalisation_table[year]),0),Hospitalisation_table[[#This Row],[year]])</f>
        <v>1991</v>
      </c>
      <c r="M1317" t="str">
        <f>IF(Hospitalisation_table[[#This Row],[Hospital tier]]="?","tier - 2",Hospitalisation_table[[#This Row],[Hospital tier]])</f>
        <v>tier - 2</v>
      </c>
      <c r="N1317" t="str">
        <f>IF(Hospitalisation_table[[#This Row],[City tier]]="?","tier - 2",Hospitalisation_table[[#This Row],[City tier]])</f>
        <v>tier - 3</v>
      </c>
      <c r="O1317" t="str">
        <f>IF(Hospitalisation_table[[#This Row],[State ID]]="?","Unknown",Hospitalisation_table[[#This Row],[State ID]])</f>
        <v>R1013</v>
      </c>
      <c r="P1317" s="20" t="str">
        <f>_xlfn.CONCAT(Hospitalisation_table[[#This Row],[date]],"-",Hospitalisation_table[[#This Row],[Month_Updated]],"-",Hospitalisation_table[[#This Row],[Year_Update]])</f>
        <v>25-Jul-1991</v>
      </c>
      <c r="Q1317">
        <f>DATEDIF(Hospitalisation_table[[#This Row],[Date of Birth]],"8-Jun-2023","Y")</f>
        <v>31</v>
      </c>
    </row>
    <row r="1318" spans="1:17" x14ac:dyDescent="0.3">
      <c r="A1318" t="s">
        <v>451</v>
      </c>
      <c r="B1318" t="str">
        <f>IF(Hospitalisation_table[[#This Row],[Customer ID]]="?","UnKnown",Hospitalisation_table[[#This Row],[Customer ID]])</f>
        <v>Id1917</v>
      </c>
      <c r="C1318">
        <v>1996</v>
      </c>
      <c r="D1318" t="s">
        <v>37</v>
      </c>
      <c r="E1318">
        <v>23</v>
      </c>
      <c r="F1318">
        <v>2</v>
      </c>
      <c r="G1318" s="24">
        <v>3877.3</v>
      </c>
      <c r="H1318" t="s">
        <v>16</v>
      </c>
      <c r="I1318" t="s">
        <v>12</v>
      </c>
      <c r="J1318" t="s">
        <v>23</v>
      </c>
      <c r="K1318" t="str">
        <f>IF(Hospitalisation_table[[#This Row],[month]]="?","Sep",Hospitalisation_table[[#This Row],[month]])</f>
        <v>Oct</v>
      </c>
      <c r="L1318">
        <f>IF(Hospitalisation_table[[#This Row],[year]] = "?",ROUNDUP(AVERAGE(Hospitalisation_table[year]),0),Hospitalisation_table[[#This Row],[year]])</f>
        <v>1996</v>
      </c>
      <c r="M1318" t="str">
        <f>IF(Hospitalisation_table[[#This Row],[Hospital tier]]="?","tier - 2",Hospitalisation_table[[#This Row],[Hospital tier]])</f>
        <v>tier - 1</v>
      </c>
      <c r="N1318" t="str">
        <f>IF(Hospitalisation_table[[#This Row],[City tier]]="?","tier - 2",Hospitalisation_table[[#This Row],[City tier]])</f>
        <v>tier - 3</v>
      </c>
      <c r="O1318" t="str">
        <f>IF(Hospitalisation_table[[#This Row],[State ID]]="?","Unknown",Hospitalisation_table[[#This Row],[State ID]])</f>
        <v>R1012</v>
      </c>
      <c r="P1318" s="20" t="str">
        <f>_xlfn.CONCAT(Hospitalisation_table[[#This Row],[date]],"-",Hospitalisation_table[[#This Row],[Month_Updated]],"-",Hospitalisation_table[[#This Row],[Year_Update]])</f>
        <v>23-Oct-1996</v>
      </c>
      <c r="Q1318">
        <f>DATEDIF(Hospitalisation_table[[#This Row],[Date of Birth]],"8-Jun-2023","Y")</f>
        <v>26</v>
      </c>
    </row>
    <row r="1319" spans="1:17" x14ac:dyDescent="0.3">
      <c r="A1319" t="s">
        <v>452</v>
      </c>
      <c r="B1319" t="str">
        <f>IF(Hospitalisation_table[[#This Row],[Customer ID]]="?","UnKnown",Hospitalisation_table[[#This Row],[Customer ID]])</f>
        <v>Id1916</v>
      </c>
      <c r="C1319">
        <v>2004</v>
      </c>
      <c r="D1319" t="s">
        <v>10</v>
      </c>
      <c r="E1319">
        <v>13</v>
      </c>
      <c r="F1319">
        <v>0</v>
      </c>
      <c r="G1319" s="24">
        <v>3889.2</v>
      </c>
      <c r="H1319" t="s">
        <v>11</v>
      </c>
      <c r="I1319" t="s">
        <v>11</v>
      </c>
      <c r="J1319" t="s">
        <v>23</v>
      </c>
      <c r="K1319" t="str">
        <f>IF(Hospitalisation_table[[#This Row],[month]]="?","Sep",Hospitalisation_table[[#This Row],[month]])</f>
        <v>Jul</v>
      </c>
      <c r="L1319">
        <f>IF(Hospitalisation_table[[#This Row],[year]] = "?",ROUNDUP(AVERAGE(Hospitalisation_table[year]),0),Hospitalisation_table[[#This Row],[year]])</f>
        <v>2004</v>
      </c>
      <c r="M1319" t="str">
        <f>IF(Hospitalisation_table[[#This Row],[Hospital tier]]="?","tier - 2",Hospitalisation_table[[#This Row],[Hospital tier]])</f>
        <v>tier - 2</v>
      </c>
      <c r="N1319" t="str">
        <f>IF(Hospitalisation_table[[#This Row],[City tier]]="?","tier - 2",Hospitalisation_table[[#This Row],[City tier]])</f>
        <v>tier - 2</v>
      </c>
      <c r="O1319" t="str">
        <f>IF(Hospitalisation_table[[#This Row],[State ID]]="?","Unknown",Hospitalisation_table[[#This Row],[State ID]])</f>
        <v>R1012</v>
      </c>
      <c r="P1319" s="20" t="str">
        <f>_xlfn.CONCAT(Hospitalisation_table[[#This Row],[date]],"-",Hospitalisation_table[[#This Row],[Month_Updated]],"-",Hospitalisation_table[[#This Row],[Year_Update]])</f>
        <v>13-Jul-2004</v>
      </c>
      <c r="Q1319">
        <f>DATEDIF(Hospitalisation_table[[#This Row],[Date of Birth]],"8-Jun-2023","Y")</f>
        <v>18</v>
      </c>
    </row>
    <row r="1320" spans="1:17" x14ac:dyDescent="0.3">
      <c r="A1320" t="s">
        <v>453</v>
      </c>
      <c r="B1320" t="str">
        <f>IF(Hospitalisation_table[[#This Row],[Customer ID]]="?","UnKnown",Hospitalisation_table[[#This Row],[Customer ID]])</f>
        <v>Id1915</v>
      </c>
      <c r="C1320">
        <v>1993</v>
      </c>
      <c r="D1320" t="s">
        <v>20</v>
      </c>
      <c r="E1320">
        <v>14</v>
      </c>
      <c r="F1320">
        <v>0</v>
      </c>
      <c r="G1320" s="24">
        <v>3898.35</v>
      </c>
      <c r="H1320" t="s">
        <v>11</v>
      </c>
      <c r="I1320" t="s">
        <v>11</v>
      </c>
      <c r="J1320" t="s">
        <v>23</v>
      </c>
      <c r="K1320" t="str">
        <f>IF(Hospitalisation_table[[#This Row],[month]]="?","Sep",Hospitalisation_table[[#This Row],[month]])</f>
        <v>Sep</v>
      </c>
      <c r="L1320">
        <f>IF(Hospitalisation_table[[#This Row],[year]] = "?",ROUNDUP(AVERAGE(Hospitalisation_table[year]),0),Hospitalisation_table[[#This Row],[year]])</f>
        <v>1993</v>
      </c>
      <c r="M1320" t="str">
        <f>IF(Hospitalisation_table[[#This Row],[Hospital tier]]="?","tier - 2",Hospitalisation_table[[#This Row],[Hospital tier]])</f>
        <v>tier - 2</v>
      </c>
      <c r="N1320" t="str">
        <f>IF(Hospitalisation_table[[#This Row],[City tier]]="?","tier - 2",Hospitalisation_table[[#This Row],[City tier]])</f>
        <v>tier - 2</v>
      </c>
      <c r="O1320" t="str">
        <f>IF(Hospitalisation_table[[#This Row],[State ID]]="?","Unknown",Hospitalisation_table[[#This Row],[State ID]])</f>
        <v>R1012</v>
      </c>
      <c r="P1320" s="20" t="str">
        <f>_xlfn.CONCAT(Hospitalisation_table[[#This Row],[date]],"-",Hospitalisation_table[[#This Row],[Month_Updated]],"-",Hospitalisation_table[[#This Row],[Year_Update]])</f>
        <v>14-Sep-1993</v>
      </c>
      <c r="Q1320">
        <f>DATEDIF(Hospitalisation_table[[#This Row],[Date of Birth]],"8-Jun-2023","Y")</f>
        <v>29</v>
      </c>
    </row>
    <row r="1321" spans="1:17" x14ac:dyDescent="0.3">
      <c r="A1321" t="s">
        <v>454</v>
      </c>
      <c r="B1321" t="str">
        <f>IF(Hospitalisation_table[[#This Row],[Customer ID]]="?","UnKnown",Hospitalisation_table[[#This Row],[Customer ID]])</f>
        <v>Id1914</v>
      </c>
      <c r="C1321">
        <v>1981</v>
      </c>
      <c r="D1321" t="s">
        <v>35</v>
      </c>
      <c r="E1321">
        <v>27</v>
      </c>
      <c r="F1321">
        <v>1</v>
      </c>
      <c r="G1321" s="24">
        <v>3902.07</v>
      </c>
      <c r="H1321" t="s">
        <v>11</v>
      </c>
      <c r="I1321" t="s">
        <v>11</v>
      </c>
      <c r="J1321" t="s">
        <v>13</v>
      </c>
      <c r="K1321" t="str">
        <f>IF(Hospitalisation_table[[#This Row],[month]]="?","Sep",Hospitalisation_table[[#This Row],[month]])</f>
        <v>Aug</v>
      </c>
      <c r="L1321">
        <f>IF(Hospitalisation_table[[#This Row],[year]] = "?",ROUNDUP(AVERAGE(Hospitalisation_table[year]),0),Hospitalisation_table[[#This Row],[year]])</f>
        <v>1981</v>
      </c>
      <c r="M1321" t="str">
        <f>IF(Hospitalisation_table[[#This Row],[Hospital tier]]="?","tier - 2",Hospitalisation_table[[#This Row],[Hospital tier]])</f>
        <v>tier - 2</v>
      </c>
      <c r="N1321" t="str">
        <f>IF(Hospitalisation_table[[#This Row],[City tier]]="?","tier - 2",Hospitalisation_table[[#This Row],[City tier]])</f>
        <v>tier - 2</v>
      </c>
      <c r="O1321" t="str">
        <f>IF(Hospitalisation_table[[#This Row],[State ID]]="?","Unknown",Hospitalisation_table[[#This Row],[State ID]])</f>
        <v>R1013</v>
      </c>
      <c r="P1321" s="20" t="str">
        <f>_xlfn.CONCAT(Hospitalisation_table[[#This Row],[date]],"-",Hospitalisation_table[[#This Row],[Month_Updated]],"-",Hospitalisation_table[[#This Row],[Year_Update]])</f>
        <v>27-Aug-1981</v>
      </c>
      <c r="Q1321">
        <f>DATEDIF(Hospitalisation_table[[#This Row],[Date of Birth]],"8-Jun-2023","Y")</f>
        <v>41</v>
      </c>
    </row>
    <row r="1322" spans="1:17" x14ac:dyDescent="0.3">
      <c r="A1322" t="s">
        <v>455</v>
      </c>
      <c r="B1322" t="str">
        <f>IF(Hospitalisation_table[[#This Row],[Customer ID]]="?","UnKnown",Hospitalisation_table[[#This Row],[Customer ID]])</f>
        <v>Id1913</v>
      </c>
      <c r="C1322">
        <v>1997</v>
      </c>
      <c r="D1322" t="s">
        <v>15</v>
      </c>
      <c r="E1322">
        <v>24</v>
      </c>
      <c r="F1322">
        <v>3</v>
      </c>
      <c r="G1322" s="24">
        <v>3906.13</v>
      </c>
      <c r="H1322" t="s">
        <v>12</v>
      </c>
      <c r="I1322" t="s">
        <v>12</v>
      </c>
      <c r="J1322" t="s">
        <v>42</v>
      </c>
      <c r="K1322" t="str">
        <f>IF(Hospitalisation_table[[#This Row],[month]]="?","Sep",Hospitalisation_table[[#This Row],[month]])</f>
        <v>Nov</v>
      </c>
      <c r="L1322">
        <f>IF(Hospitalisation_table[[#This Row],[year]] = "?",ROUNDUP(AVERAGE(Hospitalisation_table[year]),0),Hospitalisation_table[[#This Row],[year]])</f>
        <v>1997</v>
      </c>
      <c r="M1322" t="str">
        <f>IF(Hospitalisation_table[[#This Row],[Hospital tier]]="?","tier - 2",Hospitalisation_table[[#This Row],[Hospital tier]])</f>
        <v>tier - 3</v>
      </c>
      <c r="N1322" t="str">
        <f>IF(Hospitalisation_table[[#This Row],[City tier]]="?","tier - 2",Hospitalisation_table[[#This Row],[City tier]])</f>
        <v>tier - 3</v>
      </c>
      <c r="O1322" t="str">
        <f>IF(Hospitalisation_table[[#This Row],[State ID]]="?","Unknown",Hospitalisation_table[[#This Row],[State ID]])</f>
        <v>R1011</v>
      </c>
      <c r="P1322" s="20" t="str">
        <f>_xlfn.CONCAT(Hospitalisation_table[[#This Row],[date]],"-",Hospitalisation_table[[#This Row],[Month_Updated]],"-",Hospitalisation_table[[#This Row],[Year_Update]])</f>
        <v>24-Nov-1997</v>
      </c>
      <c r="Q1322">
        <f>DATEDIF(Hospitalisation_table[[#This Row],[Date of Birth]],"8-Jun-2023","Y")</f>
        <v>25</v>
      </c>
    </row>
    <row r="1323" spans="1:17" x14ac:dyDescent="0.3">
      <c r="A1323" t="s">
        <v>456</v>
      </c>
      <c r="B1323" t="str">
        <f>IF(Hospitalisation_table[[#This Row],[Customer ID]]="?","UnKnown",Hospitalisation_table[[#This Row],[Customer ID]])</f>
        <v>Id1912</v>
      </c>
      <c r="C1323">
        <v>1985</v>
      </c>
      <c r="D1323" t="s">
        <v>10</v>
      </c>
      <c r="E1323">
        <v>5</v>
      </c>
      <c r="F1323">
        <v>3</v>
      </c>
      <c r="G1323" s="24">
        <v>3910.44</v>
      </c>
      <c r="H1323" t="s">
        <v>11</v>
      </c>
      <c r="I1323" t="s">
        <v>11</v>
      </c>
      <c r="J1323" t="s">
        <v>13</v>
      </c>
      <c r="K1323" t="str">
        <f>IF(Hospitalisation_table[[#This Row],[month]]="?","Sep",Hospitalisation_table[[#This Row],[month]])</f>
        <v>Jul</v>
      </c>
      <c r="L1323">
        <f>IF(Hospitalisation_table[[#This Row],[year]] = "?",ROUNDUP(AVERAGE(Hospitalisation_table[year]),0),Hospitalisation_table[[#This Row],[year]])</f>
        <v>1985</v>
      </c>
      <c r="M1323" t="str">
        <f>IF(Hospitalisation_table[[#This Row],[Hospital tier]]="?","tier - 2",Hospitalisation_table[[#This Row],[Hospital tier]])</f>
        <v>tier - 2</v>
      </c>
      <c r="N1323" t="str">
        <f>IF(Hospitalisation_table[[#This Row],[City tier]]="?","tier - 2",Hospitalisation_table[[#This Row],[City tier]])</f>
        <v>tier - 2</v>
      </c>
      <c r="O1323" t="str">
        <f>IF(Hospitalisation_table[[#This Row],[State ID]]="?","Unknown",Hospitalisation_table[[#This Row],[State ID]])</f>
        <v>R1013</v>
      </c>
      <c r="P1323" s="20" t="str">
        <f>_xlfn.CONCAT(Hospitalisation_table[[#This Row],[date]],"-",Hospitalisation_table[[#This Row],[Month_Updated]],"-",Hospitalisation_table[[#This Row],[Year_Update]])</f>
        <v>5-Jul-1985</v>
      </c>
      <c r="Q1323">
        <f>DATEDIF(Hospitalisation_table[[#This Row],[Date of Birth]],"8-Jun-2023","Y")</f>
        <v>37</v>
      </c>
    </row>
    <row r="1324" spans="1:17" x14ac:dyDescent="0.3">
      <c r="A1324" t="s">
        <v>457</v>
      </c>
      <c r="B1324" t="str">
        <f>IF(Hospitalisation_table[[#This Row],[Customer ID]]="?","UnKnown",Hospitalisation_table[[#This Row],[Customer ID]])</f>
        <v>Id1911</v>
      </c>
      <c r="C1324">
        <v>2000</v>
      </c>
      <c r="D1324" t="s">
        <v>10</v>
      </c>
      <c r="E1324">
        <v>10</v>
      </c>
      <c r="F1324">
        <v>2</v>
      </c>
      <c r="G1324" s="24">
        <v>3925.76</v>
      </c>
      <c r="H1324" t="s">
        <v>11</v>
      </c>
      <c r="I1324" t="s">
        <v>11</v>
      </c>
      <c r="J1324" t="s">
        <v>247</v>
      </c>
      <c r="K1324" t="str">
        <f>IF(Hospitalisation_table[[#This Row],[month]]="?","Sep",Hospitalisation_table[[#This Row],[month]])</f>
        <v>Jul</v>
      </c>
      <c r="L1324">
        <f>IF(Hospitalisation_table[[#This Row],[year]] = "?",ROUNDUP(AVERAGE(Hospitalisation_table[year]),0),Hospitalisation_table[[#This Row],[year]])</f>
        <v>2000</v>
      </c>
      <c r="M1324" t="str">
        <f>IF(Hospitalisation_table[[#This Row],[Hospital tier]]="?","tier - 2",Hospitalisation_table[[#This Row],[Hospital tier]])</f>
        <v>tier - 2</v>
      </c>
      <c r="N1324" t="str">
        <f>IF(Hospitalisation_table[[#This Row],[City tier]]="?","tier - 2",Hospitalisation_table[[#This Row],[City tier]])</f>
        <v>tier - 2</v>
      </c>
      <c r="O1324" t="str">
        <f>IF(Hospitalisation_table[[#This Row],[State ID]]="?","Unknown",Hospitalisation_table[[#This Row],[State ID]])</f>
        <v>R1024</v>
      </c>
      <c r="P1324" s="20" t="str">
        <f>_xlfn.CONCAT(Hospitalisation_table[[#This Row],[date]],"-",Hospitalisation_table[[#This Row],[Month_Updated]],"-",Hospitalisation_table[[#This Row],[Year_Update]])</f>
        <v>10-Jul-2000</v>
      </c>
      <c r="Q1324">
        <f>DATEDIF(Hospitalisation_table[[#This Row],[Date of Birth]],"8-Jun-2023","Y")</f>
        <v>22</v>
      </c>
    </row>
    <row r="1325" spans="1:17" x14ac:dyDescent="0.3">
      <c r="A1325" t="s">
        <v>458</v>
      </c>
      <c r="B1325" t="str">
        <f>IF(Hospitalisation_table[[#This Row],[Customer ID]]="?","UnKnown",Hospitalisation_table[[#This Row],[Customer ID]])</f>
        <v>Id1910</v>
      </c>
      <c r="C1325">
        <v>2002</v>
      </c>
      <c r="D1325" t="s">
        <v>18</v>
      </c>
      <c r="E1325">
        <v>15</v>
      </c>
      <c r="F1325">
        <v>0</v>
      </c>
      <c r="G1325" s="24">
        <v>3931.51</v>
      </c>
      <c r="H1325" t="s">
        <v>11</v>
      </c>
      <c r="I1325" t="s">
        <v>12</v>
      </c>
      <c r="J1325" t="s">
        <v>42</v>
      </c>
      <c r="K1325" t="str">
        <f>IF(Hospitalisation_table[[#This Row],[month]]="?","Sep",Hospitalisation_table[[#This Row],[month]])</f>
        <v>Jun</v>
      </c>
      <c r="L1325">
        <f>IF(Hospitalisation_table[[#This Row],[year]] = "?",ROUNDUP(AVERAGE(Hospitalisation_table[year]),0),Hospitalisation_table[[#This Row],[year]])</f>
        <v>2002</v>
      </c>
      <c r="M1325" t="str">
        <f>IF(Hospitalisation_table[[#This Row],[Hospital tier]]="?","tier - 2",Hospitalisation_table[[#This Row],[Hospital tier]])</f>
        <v>tier - 2</v>
      </c>
      <c r="N1325" t="str">
        <f>IF(Hospitalisation_table[[#This Row],[City tier]]="?","tier - 2",Hospitalisation_table[[#This Row],[City tier]])</f>
        <v>tier - 3</v>
      </c>
      <c r="O1325" t="str">
        <f>IF(Hospitalisation_table[[#This Row],[State ID]]="?","Unknown",Hospitalisation_table[[#This Row],[State ID]])</f>
        <v>R1011</v>
      </c>
      <c r="P1325" s="20" t="str">
        <f>_xlfn.CONCAT(Hospitalisation_table[[#This Row],[date]],"-",Hospitalisation_table[[#This Row],[Month_Updated]],"-",Hospitalisation_table[[#This Row],[Year_Update]])</f>
        <v>15-Jun-2002</v>
      </c>
      <c r="Q1325">
        <f>DATEDIF(Hospitalisation_table[[#This Row],[Date of Birth]],"8-Jun-2023","Y")</f>
        <v>20</v>
      </c>
    </row>
    <row r="1326" spans="1:17" x14ac:dyDescent="0.3">
      <c r="A1326" t="s">
        <v>2182</v>
      </c>
      <c r="B1326" t="str">
        <f>IF(Hospitalisation_table[[#This Row],[Customer ID]]="?","UnKnown",Hospitalisation_table[[#This Row],[Customer ID]])</f>
        <v>Id191</v>
      </c>
      <c r="C1326">
        <v>1975</v>
      </c>
      <c r="D1326" t="s">
        <v>18</v>
      </c>
      <c r="E1326">
        <v>5</v>
      </c>
      <c r="F1326">
        <v>1</v>
      </c>
      <c r="G1326" s="24">
        <v>36350.71</v>
      </c>
      <c r="H1326" t="s">
        <v>16</v>
      </c>
      <c r="I1326" t="s">
        <v>11</v>
      </c>
      <c r="J1326" t="s">
        <v>42</v>
      </c>
      <c r="K1326" t="str">
        <f>IF(Hospitalisation_table[[#This Row],[month]]="?","Sep",Hospitalisation_table[[#This Row],[month]])</f>
        <v>Jun</v>
      </c>
      <c r="L1326">
        <f>IF(Hospitalisation_table[[#This Row],[year]] = "?",ROUNDUP(AVERAGE(Hospitalisation_table[year]),0),Hospitalisation_table[[#This Row],[year]])</f>
        <v>1975</v>
      </c>
      <c r="M1326" t="str">
        <f>IF(Hospitalisation_table[[#This Row],[Hospital tier]]="?","tier - 2",Hospitalisation_table[[#This Row],[Hospital tier]])</f>
        <v>tier - 1</v>
      </c>
      <c r="N1326" t="str">
        <f>IF(Hospitalisation_table[[#This Row],[City tier]]="?","tier - 2",Hospitalisation_table[[#This Row],[City tier]])</f>
        <v>tier - 2</v>
      </c>
      <c r="O1326" t="str">
        <f>IF(Hospitalisation_table[[#This Row],[State ID]]="?","Unknown",Hospitalisation_table[[#This Row],[State ID]])</f>
        <v>R1011</v>
      </c>
      <c r="P1326" s="20" t="str">
        <f>_xlfn.CONCAT(Hospitalisation_table[[#This Row],[date]],"-",Hospitalisation_table[[#This Row],[Month_Updated]],"-",Hospitalisation_table[[#This Row],[Year_Update]])</f>
        <v>5-Jun-1975</v>
      </c>
      <c r="Q1326">
        <f>DATEDIF(Hospitalisation_table[[#This Row],[Date of Birth]],"8-Jun-2023","Y")</f>
        <v>48</v>
      </c>
    </row>
    <row r="1327" spans="1:17" x14ac:dyDescent="0.3">
      <c r="A1327" t="s">
        <v>459</v>
      </c>
      <c r="B1327" t="str">
        <f>IF(Hospitalisation_table[[#This Row],[Customer ID]]="?","UnKnown",Hospitalisation_table[[#This Row],[Customer ID]])</f>
        <v>Id1909</v>
      </c>
      <c r="C1327">
        <v>1988</v>
      </c>
      <c r="D1327" t="s">
        <v>37</v>
      </c>
      <c r="E1327">
        <v>24</v>
      </c>
      <c r="F1327">
        <v>0</v>
      </c>
      <c r="G1327" s="24">
        <v>3935.18</v>
      </c>
      <c r="H1327" t="s">
        <v>12</v>
      </c>
      <c r="I1327" t="s">
        <v>16</v>
      </c>
      <c r="J1327" t="s">
        <v>13</v>
      </c>
      <c r="K1327" t="str">
        <f>IF(Hospitalisation_table[[#This Row],[month]]="?","Sep",Hospitalisation_table[[#This Row],[month]])</f>
        <v>Oct</v>
      </c>
      <c r="L1327">
        <f>IF(Hospitalisation_table[[#This Row],[year]] = "?",ROUNDUP(AVERAGE(Hospitalisation_table[year]),0),Hospitalisation_table[[#This Row],[year]])</f>
        <v>1988</v>
      </c>
      <c r="M1327" t="str">
        <f>IF(Hospitalisation_table[[#This Row],[Hospital tier]]="?","tier - 2",Hospitalisation_table[[#This Row],[Hospital tier]])</f>
        <v>tier - 3</v>
      </c>
      <c r="N1327" t="str">
        <f>IF(Hospitalisation_table[[#This Row],[City tier]]="?","tier - 2",Hospitalisation_table[[#This Row],[City tier]])</f>
        <v>tier - 1</v>
      </c>
      <c r="O1327" t="str">
        <f>IF(Hospitalisation_table[[#This Row],[State ID]]="?","Unknown",Hospitalisation_table[[#This Row],[State ID]])</f>
        <v>R1013</v>
      </c>
      <c r="P1327" s="20" t="str">
        <f>_xlfn.CONCAT(Hospitalisation_table[[#This Row],[date]],"-",Hospitalisation_table[[#This Row],[Month_Updated]],"-",Hospitalisation_table[[#This Row],[Year_Update]])</f>
        <v>24-Oct-1988</v>
      </c>
      <c r="Q1327">
        <f>DATEDIF(Hospitalisation_table[[#This Row],[Date of Birth]],"8-Jun-2023","Y")</f>
        <v>34</v>
      </c>
    </row>
    <row r="1328" spans="1:17" x14ac:dyDescent="0.3">
      <c r="A1328" t="s">
        <v>460</v>
      </c>
      <c r="B1328" t="str">
        <f>IF(Hospitalisation_table[[#This Row],[Customer ID]]="?","UnKnown",Hospitalisation_table[[#This Row],[Customer ID]])</f>
        <v>Id1908</v>
      </c>
      <c r="C1328">
        <v>1993</v>
      </c>
      <c r="D1328" t="s">
        <v>20</v>
      </c>
      <c r="E1328">
        <v>29</v>
      </c>
      <c r="F1328">
        <v>0</v>
      </c>
      <c r="G1328" s="24">
        <v>3943.6</v>
      </c>
      <c r="H1328" t="s">
        <v>11</v>
      </c>
      <c r="I1328" t="s">
        <v>12</v>
      </c>
      <c r="J1328" t="s">
        <v>247</v>
      </c>
      <c r="K1328" t="str">
        <f>IF(Hospitalisation_table[[#This Row],[month]]="?","Sep",Hospitalisation_table[[#This Row],[month]])</f>
        <v>Sep</v>
      </c>
      <c r="L1328">
        <f>IF(Hospitalisation_table[[#This Row],[year]] = "?",ROUNDUP(AVERAGE(Hospitalisation_table[year]),0),Hospitalisation_table[[#This Row],[year]])</f>
        <v>1993</v>
      </c>
      <c r="M1328" t="str">
        <f>IF(Hospitalisation_table[[#This Row],[Hospital tier]]="?","tier - 2",Hospitalisation_table[[#This Row],[Hospital tier]])</f>
        <v>tier - 2</v>
      </c>
      <c r="N1328" t="str">
        <f>IF(Hospitalisation_table[[#This Row],[City tier]]="?","tier - 2",Hospitalisation_table[[#This Row],[City tier]])</f>
        <v>tier - 3</v>
      </c>
      <c r="O1328" t="str">
        <f>IF(Hospitalisation_table[[#This Row],[State ID]]="?","Unknown",Hospitalisation_table[[#This Row],[State ID]])</f>
        <v>R1024</v>
      </c>
      <c r="P1328" s="20" t="str">
        <f>_xlfn.CONCAT(Hospitalisation_table[[#This Row],[date]],"-",Hospitalisation_table[[#This Row],[Month_Updated]],"-",Hospitalisation_table[[#This Row],[Year_Update]])</f>
        <v>29-Sep-1993</v>
      </c>
      <c r="Q1328">
        <f>DATEDIF(Hospitalisation_table[[#This Row],[Date of Birth]],"8-Jun-2023","Y")</f>
        <v>29</v>
      </c>
    </row>
    <row r="1329" spans="1:17" x14ac:dyDescent="0.3">
      <c r="A1329" t="s">
        <v>461</v>
      </c>
      <c r="B1329" t="str">
        <f>IF(Hospitalisation_table[[#This Row],[Customer ID]]="?","UnKnown",Hospitalisation_table[[#This Row],[Customer ID]])</f>
        <v>Id1907</v>
      </c>
      <c r="C1329">
        <v>1993</v>
      </c>
      <c r="D1329" t="s">
        <v>15</v>
      </c>
      <c r="E1329">
        <v>11</v>
      </c>
      <c r="F1329">
        <v>1</v>
      </c>
      <c r="G1329" s="24">
        <v>3947.41</v>
      </c>
      <c r="H1329" t="s">
        <v>11</v>
      </c>
      <c r="I1329" t="s">
        <v>11</v>
      </c>
      <c r="J1329" t="s">
        <v>13</v>
      </c>
      <c r="K1329" t="str">
        <f>IF(Hospitalisation_table[[#This Row],[month]]="?","Sep",Hospitalisation_table[[#This Row],[month]])</f>
        <v>Nov</v>
      </c>
      <c r="L1329">
        <f>IF(Hospitalisation_table[[#This Row],[year]] = "?",ROUNDUP(AVERAGE(Hospitalisation_table[year]),0),Hospitalisation_table[[#This Row],[year]])</f>
        <v>1993</v>
      </c>
      <c r="M1329" t="str">
        <f>IF(Hospitalisation_table[[#This Row],[Hospital tier]]="?","tier - 2",Hospitalisation_table[[#This Row],[Hospital tier]])</f>
        <v>tier - 2</v>
      </c>
      <c r="N1329" t="str">
        <f>IF(Hospitalisation_table[[#This Row],[City tier]]="?","tier - 2",Hospitalisation_table[[#This Row],[City tier]])</f>
        <v>tier - 2</v>
      </c>
      <c r="O1329" t="str">
        <f>IF(Hospitalisation_table[[#This Row],[State ID]]="?","Unknown",Hospitalisation_table[[#This Row],[State ID]])</f>
        <v>R1013</v>
      </c>
      <c r="P1329" s="20" t="str">
        <f>_xlfn.CONCAT(Hospitalisation_table[[#This Row],[date]],"-",Hospitalisation_table[[#This Row],[Month_Updated]],"-",Hospitalisation_table[[#This Row],[Year_Update]])</f>
        <v>11-Nov-1993</v>
      </c>
      <c r="Q1329">
        <f>DATEDIF(Hospitalisation_table[[#This Row],[Date of Birth]],"8-Jun-2023","Y")</f>
        <v>29</v>
      </c>
    </row>
    <row r="1330" spans="1:17" x14ac:dyDescent="0.3">
      <c r="A1330" t="s">
        <v>462</v>
      </c>
      <c r="B1330" t="str">
        <f>IF(Hospitalisation_table[[#This Row],[Customer ID]]="?","UnKnown",Hospitalisation_table[[#This Row],[Customer ID]])</f>
        <v>Id1906</v>
      </c>
      <c r="C1330">
        <v>1999</v>
      </c>
      <c r="D1330" t="s">
        <v>10</v>
      </c>
      <c r="E1330">
        <v>10</v>
      </c>
      <c r="F1330">
        <v>0</v>
      </c>
      <c r="G1330" s="24">
        <v>3955.98</v>
      </c>
      <c r="H1330" t="s">
        <v>11</v>
      </c>
      <c r="I1330" t="s">
        <v>12</v>
      </c>
      <c r="J1330" t="s">
        <v>300</v>
      </c>
      <c r="K1330" t="str">
        <f>IF(Hospitalisation_table[[#This Row],[month]]="?","Sep",Hospitalisation_table[[#This Row],[month]])</f>
        <v>Jul</v>
      </c>
      <c r="L1330">
        <f>IF(Hospitalisation_table[[#This Row],[year]] = "?",ROUNDUP(AVERAGE(Hospitalisation_table[year]),0),Hospitalisation_table[[#This Row],[year]])</f>
        <v>1999</v>
      </c>
      <c r="M1330" t="str">
        <f>IF(Hospitalisation_table[[#This Row],[Hospital tier]]="?","tier - 2",Hospitalisation_table[[#This Row],[Hospital tier]])</f>
        <v>tier - 2</v>
      </c>
      <c r="N1330" t="str">
        <f>IF(Hospitalisation_table[[#This Row],[City tier]]="?","tier - 2",Hospitalisation_table[[#This Row],[City tier]])</f>
        <v>tier - 3</v>
      </c>
      <c r="O1330" t="str">
        <f>IF(Hospitalisation_table[[#This Row],[State ID]]="?","Unknown",Hospitalisation_table[[#This Row],[State ID]])</f>
        <v>R1021</v>
      </c>
      <c r="P1330" s="20" t="str">
        <f>_xlfn.CONCAT(Hospitalisation_table[[#This Row],[date]],"-",Hospitalisation_table[[#This Row],[Month_Updated]],"-",Hospitalisation_table[[#This Row],[Year_Update]])</f>
        <v>10-Jul-1999</v>
      </c>
      <c r="Q1330">
        <f>DATEDIF(Hospitalisation_table[[#This Row],[Date of Birth]],"8-Jun-2023","Y")</f>
        <v>23</v>
      </c>
    </row>
    <row r="1331" spans="1:17" x14ac:dyDescent="0.3">
      <c r="A1331" t="s">
        <v>463</v>
      </c>
      <c r="B1331" t="str">
        <f>IF(Hospitalisation_table[[#This Row],[Customer ID]]="?","UnKnown",Hospitalisation_table[[#This Row],[Customer ID]])</f>
        <v>Id1905</v>
      </c>
      <c r="C1331">
        <v>1995</v>
      </c>
      <c r="D1331" t="s">
        <v>10</v>
      </c>
      <c r="E1331">
        <v>11</v>
      </c>
      <c r="F1331">
        <v>1</v>
      </c>
      <c r="G1331" s="24">
        <v>3956.07</v>
      </c>
      <c r="H1331" t="s">
        <v>11</v>
      </c>
      <c r="I1331" t="s">
        <v>11</v>
      </c>
      <c r="J1331" t="s">
        <v>23</v>
      </c>
      <c r="K1331" t="str">
        <f>IF(Hospitalisation_table[[#This Row],[month]]="?","Sep",Hospitalisation_table[[#This Row],[month]])</f>
        <v>Jul</v>
      </c>
      <c r="L1331">
        <f>IF(Hospitalisation_table[[#This Row],[year]] = "?",ROUNDUP(AVERAGE(Hospitalisation_table[year]),0),Hospitalisation_table[[#This Row],[year]])</f>
        <v>1995</v>
      </c>
      <c r="M1331" t="str">
        <f>IF(Hospitalisation_table[[#This Row],[Hospital tier]]="?","tier - 2",Hospitalisation_table[[#This Row],[Hospital tier]])</f>
        <v>tier - 2</v>
      </c>
      <c r="N1331" t="str">
        <f>IF(Hospitalisation_table[[#This Row],[City tier]]="?","tier - 2",Hospitalisation_table[[#This Row],[City tier]])</f>
        <v>tier - 2</v>
      </c>
      <c r="O1331" t="str">
        <f>IF(Hospitalisation_table[[#This Row],[State ID]]="?","Unknown",Hospitalisation_table[[#This Row],[State ID]])</f>
        <v>R1012</v>
      </c>
      <c r="P1331" s="20" t="str">
        <f>_xlfn.CONCAT(Hospitalisation_table[[#This Row],[date]],"-",Hospitalisation_table[[#This Row],[Month_Updated]],"-",Hospitalisation_table[[#This Row],[Year_Update]])</f>
        <v>11-Jul-1995</v>
      </c>
      <c r="Q1331">
        <f>DATEDIF(Hospitalisation_table[[#This Row],[Date of Birth]],"8-Jun-2023","Y")</f>
        <v>27</v>
      </c>
    </row>
    <row r="1332" spans="1:17" x14ac:dyDescent="0.3">
      <c r="A1332" t="s">
        <v>464</v>
      </c>
      <c r="B1332" t="str">
        <f>IF(Hospitalisation_table[[#This Row],[Customer ID]]="?","UnKnown",Hospitalisation_table[[#This Row],[Customer ID]])</f>
        <v>Id1904</v>
      </c>
      <c r="C1332">
        <v>1990</v>
      </c>
      <c r="D1332" t="s">
        <v>10</v>
      </c>
      <c r="E1332">
        <v>29</v>
      </c>
      <c r="F1332">
        <v>0</v>
      </c>
      <c r="G1332" s="24">
        <v>3972.92</v>
      </c>
      <c r="H1332" t="s">
        <v>11</v>
      </c>
      <c r="I1332" t="s">
        <v>12</v>
      </c>
      <c r="J1332" t="s">
        <v>13</v>
      </c>
      <c r="K1332" t="str">
        <f>IF(Hospitalisation_table[[#This Row],[month]]="?","Sep",Hospitalisation_table[[#This Row],[month]])</f>
        <v>Jul</v>
      </c>
      <c r="L1332">
        <f>IF(Hospitalisation_table[[#This Row],[year]] = "?",ROUNDUP(AVERAGE(Hospitalisation_table[year]),0),Hospitalisation_table[[#This Row],[year]])</f>
        <v>1990</v>
      </c>
      <c r="M1332" t="str">
        <f>IF(Hospitalisation_table[[#This Row],[Hospital tier]]="?","tier - 2",Hospitalisation_table[[#This Row],[Hospital tier]])</f>
        <v>tier - 2</v>
      </c>
      <c r="N1332" t="str">
        <f>IF(Hospitalisation_table[[#This Row],[City tier]]="?","tier - 2",Hospitalisation_table[[#This Row],[City tier]])</f>
        <v>tier - 3</v>
      </c>
      <c r="O1332" t="str">
        <f>IF(Hospitalisation_table[[#This Row],[State ID]]="?","Unknown",Hospitalisation_table[[#This Row],[State ID]])</f>
        <v>R1013</v>
      </c>
      <c r="P1332" s="20" t="str">
        <f>_xlfn.CONCAT(Hospitalisation_table[[#This Row],[date]],"-",Hospitalisation_table[[#This Row],[Month_Updated]],"-",Hospitalisation_table[[#This Row],[Year_Update]])</f>
        <v>29-Jul-1990</v>
      </c>
      <c r="Q1332">
        <f>DATEDIF(Hospitalisation_table[[#This Row],[Date of Birth]],"8-Jun-2023","Y")</f>
        <v>32</v>
      </c>
    </row>
    <row r="1333" spans="1:17" x14ac:dyDescent="0.3">
      <c r="A1333" t="s">
        <v>465</v>
      </c>
      <c r="B1333" t="str">
        <f>IF(Hospitalisation_table[[#This Row],[Customer ID]]="?","UnKnown",Hospitalisation_table[[#This Row],[Customer ID]])</f>
        <v>Id1903</v>
      </c>
      <c r="C1333">
        <v>1996</v>
      </c>
      <c r="D1333" t="s">
        <v>35</v>
      </c>
      <c r="E1333">
        <v>17</v>
      </c>
      <c r="F1333">
        <v>2</v>
      </c>
      <c r="G1333" s="24">
        <v>3981.98</v>
      </c>
      <c r="H1333" t="s">
        <v>11</v>
      </c>
      <c r="I1333" t="s">
        <v>11</v>
      </c>
      <c r="J1333" t="s">
        <v>13</v>
      </c>
      <c r="K1333" t="str">
        <f>IF(Hospitalisation_table[[#This Row],[month]]="?","Sep",Hospitalisation_table[[#This Row],[month]])</f>
        <v>Aug</v>
      </c>
      <c r="L1333">
        <f>IF(Hospitalisation_table[[#This Row],[year]] = "?",ROUNDUP(AVERAGE(Hospitalisation_table[year]),0),Hospitalisation_table[[#This Row],[year]])</f>
        <v>1996</v>
      </c>
      <c r="M1333" t="str">
        <f>IF(Hospitalisation_table[[#This Row],[Hospital tier]]="?","tier - 2",Hospitalisation_table[[#This Row],[Hospital tier]])</f>
        <v>tier - 2</v>
      </c>
      <c r="N1333" t="str">
        <f>IF(Hospitalisation_table[[#This Row],[City tier]]="?","tier - 2",Hospitalisation_table[[#This Row],[City tier]])</f>
        <v>tier - 2</v>
      </c>
      <c r="O1333" t="str">
        <f>IF(Hospitalisation_table[[#This Row],[State ID]]="?","Unknown",Hospitalisation_table[[#This Row],[State ID]])</f>
        <v>R1013</v>
      </c>
      <c r="P1333" s="20" t="str">
        <f>_xlfn.CONCAT(Hospitalisation_table[[#This Row],[date]],"-",Hospitalisation_table[[#This Row],[Month_Updated]],"-",Hospitalisation_table[[#This Row],[Year_Update]])</f>
        <v>17-Aug-1996</v>
      </c>
      <c r="Q1333">
        <f>DATEDIF(Hospitalisation_table[[#This Row],[Date of Birth]],"8-Jun-2023","Y")</f>
        <v>26</v>
      </c>
    </row>
    <row r="1334" spans="1:17" x14ac:dyDescent="0.3">
      <c r="A1334" t="s">
        <v>466</v>
      </c>
      <c r="B1334" t="str">
        <f>IF(Hospitalisation_table[[#This Row],[Customer ID]]="?","UnKnown",Hospitalisation_table[[#This Row],[Customer ID]])</f>
        <v>Id1902</v>
      </c>
      <c r="C1334">
        <v>1996</v>
      </c>
      <c r="D1334" t="s">
        <v>20</v>
      </c>
      <c r="E1334">
        <v>8</v>
      </c>
      <c r="F1334">
        <v>2</v>
      </c>
      <c r="G1334" s="24">
        <v>3987.93</v>
      </c>
      <c r="H1334" t="s">
        <v>11</v>
      </c>
      <c r="I1334" t="s">
        <v>11</v>
      </c>
      <c r="J1334" t="s">
        <v>42</v>
      </c>
      <c r="K1334" t="str">
        <f>IF(Hospitalisation_table[[#This Row],[month]]="?","Sep",Hospitalisation_table[[#This Row],[month]])</f>
        <v>Sep</v>
      </c>
      <c r="L1334">
        <f>IF(Hospitalisation_table[[#This Row],[year]] = "?",ROUNDUP(AVERAGE(Hospitalisation_table[year]),0),Hospitalisation_table[[#This Row],[year]])</f>
        <v>1996</v>
      </c>
      <c r="M1334" t="str">
        <f>IF(Hospitalisation_table[[#This Row],[Hospital tier]]="?","tier - 2",Hospitalisation_table[[#This Row],[Hospital tier]])</f>
        <v>tier - 2</v>
      </c>
      <c r="N1334" t="str">
        <f>IF(Hospitalisation_table[[#This Row],[City tier]]="?","tier - 2",Hospitalisation_table[[#This Row],[City tier]])</f>
        <v>tier - 2</v>
      </c>
      <c r="O1334" t="str">
        <f>IF(Hospitalisation_table[[#This Row],[State ID]]="?","Unknown",Hospitalisation_table[[#This Row],[State ID]])</f>
        <v>R1011</v>
      </c>
      <c r="P1334" s="20" t="str">
        <f>_xlfn.CONCAT(Hospitalisation_table[[#This Row],[date]],"-",Hospitalisation_table[[#This Row],[Month_Updated]],"-",Hospitalisation_table[[#This Row],[Year_Update]])</f>
        <v>8-Sep-1996</v>
      </c>
      <c r="Q1334">
        <f>DATEDIF(Hospitalisation_table[[#This Row],[Date of Birth]],"8-Jun-2023","Y")</f>
        <v>26</v>
      </c>
    </row>
    <row r="1335" spans="1:17" x14ac:dyDescent="0.3">
      <c r="A1335" t="s">
        <v>467</v>
      </c>
      <c r="B1335" t="str">
        <f>IF(Hospitalisation_table[[#This Row],[Customer ID]]="?","UnKnown",Hospitalisation_table[[#This Row],[Customer ID]])</f>
        <v>Id1901</v>
      </c>
      <c r="C1335">
        <v>1990</v>
      </c>
      <c r="D1335" t="s">
        <v>15</v>
      </c>
      <c r="E1335">
        <v>22</v>
      </c>
      <c r="F1335">
        <v>0</v>
      </c>
      <c r="G1335" s="24">
        <v>3989.84</v>
      </c>
      <c r="H1335" t="s">
        <v>11</v>
      </c>
      <c r="I1335" t="s">
        <v>11</v>
      </c>
      <c r="J1335" t="s">
        <v>42</v>
      </c>
      <c r="K1335" t="str">
        <f>IF(Hospitalisation_table[[#This Row],[month]]="?","Sep",Hospitalisation_table[[#This Row],[month]])</f>
        <v>Nov</v>
      </c>
      <c r="L1335">
        <f>IF(Hospitalisation_table[[#This Row],[year]] = "?",ROUNDUP(AVERAGE(Hospitalisation_table[year]),0),Hospitalisation_table[[#This Row],[year]])</f>
        <v>1990</v>
      </c>
      <c r="M1335" t="str">
        <f>IF(Hospitalisation_table[[#This Row],[Hospital tier]]="?","tier - 2",Hospitalisation_table[[#This Row],[Hospital tier]])</f>
        <v>tier - 2</v>
      </c>
      <c r="N1335" t="str">
        <f>IF(Hospitalisation_table[[#This Row],[City tier]]="?","tier - 2",Hospitalisation_table[[#This Row],[City tier]])</f>
        <v>tier - 2</v>
      </c>
      <c r="O1335" t="str">
        <f>IF(Hospitalisation_table[[#This Row],[State ID]]="?","Unknown",Hospitalisation_table[[#This Row],[State ID]])</f>
        <v>R1011</v>
      </c>
      <c r="P1335" s="20" t="str">
        <f>_xlfn.CONCAT(Hospitalisation_table[[#This Row],[date]],"-",Hospitalisation_table[[#This Row],[Month_Updated]],"-",Hospitalisation_table[[#This Row],[Year_Update]])</f>
        <v>22-Nov-1990</v>
      </c>
      <c r="Q1335">
        <f>DATEDIF(Hospitalisation_table[[#This Row],[Date of Birth]],"8-Jun-2023","Y")</f>
        <v>32</v>
      </c>
    </row>
    <row r="1336" spans="1:17" x14ac:dyDescent="0.3">
      <c r="A1336" t="s">
        <v>468</v>
      </c>
      <c r="B1336" t="str">
        <f>IF(Hospitalisation_table[[#This Row],[Customer ID]]="?","UnKnown",Hospitalisation_table[[#This Row],[Customer ID]])</f>
        <v>Id1900</v>
      </c>
      <c r="C1336">
        <v>1990</v>
      </c>
      <c r="D1336" t="s">
        <v>15</v>
      </c>
      <c r="E1336">
        <v>1</v>
      </c>
      <c r="F1336">
        <v>0</v>
      </c>
      <c r="G1336" s="24">
        <v>3994.18</v>
      </c>
      <c r="H1336" t="s">
        <v>11</v>
      </c>
      <c r="I1336" t="s">
        <v>11</v>
      </c>
      <c r="J1336" t="s">
        <v>13</v>
      </c>
      <c r="K1336" t="str">
        <f>IF(Hospitalisation_table[[#This Row],[month]]="?","Sep",Hospitalisation_table[[#This Row],[month]])</f>
        <v>Nov</v>
      </c>
      <c r="L1336">
        <f>IF(Hospitalisation_table[[#This Row],[year]] = "?",ROUNDUP(AVERAGE(Hospitalisation_table[year]),0),Hospitalisation_table[[#This Row],[year]])</f>
        <v>1990</v>
      </c>
      <c r="M1336" t="str">
        <f>IF(Hospitalisation_table[[#This Row],[Hospital tier]]="?","tier - 2",Hospitalisation_table[[#This Row],[Hospital tier]])</f>
        <v>tier - 2</v>
      </c>
      <c r="N1336" t="str">
        <f>IF(Hospitalisation_table[[#This Row],[City tier]]="?","tier - 2",Hospitalisation_table[[#This Row],[City tier]])</f>
        <v>tier - 2</v>
      </c>
      <c r="O1336" t="str">
        <f>IF(Hospitalisation_table[[#This Row],[State ID]]="?","Unknown",Hospitalisation_table[[#This Row],[State ID]])</f>
        <v>R1013</v>
      </c>
      <c r="P1336" s="20" t="str">
        <f>_xlfn.CONCAT(Hospitalisation_table[[#This Row],[date]],"-",Hospitalisation_table[[#This Row],[Month_Updated]],"-",Hospitalisation_table[[#This Row],[Year_Update]])</f>
        <v>1-Nov-1990</v>
      </c>
      <c r="Q1336">
        <f>DATEDIF(Hospitalisation_table[[#This Row],[Date of Birth]],"8-Jun-2023","Y")</f>
        <v>32</v>
      </c>
    </row>
    <row r="1337" spans="1:17" x14ac:dyDescent="0.3">
      <c r="A1337" t="s">
        <v>2183</v>
      </c>
      <c r="B1337" t="str">
        <f>IF(Hospitalisation_table[[#This Row],[Customer ID]]="?","UnKnown",Hospitalisation_table[[#This Row],[Customer ID]])</f>
        <v>Id190</v>
      </c>
      <c r="C1337">
        <v>2003</v>
      </c>
      <c r="D1337" t="s">
        <v>30</v>
      </c>
      <c r="E1337">
        <v>9</v>
      </c>
      <c r="F1337">
        <v>2</v>
      </c>
      <c r="G1337" s="24">
        <v>36397.58</v>
      </c>
      <c r="H1337" t="s">
        <v>11</v>
      </c>
      <c r="I1337" t="s">
        <v>12</v>
      </c>
      <c r="J1337" t="s">
        <v>42</v>
      </c>
      <c r="K1337" t="str">
        <f>IF(Hospitalisation_table[[#This Row],[month]]="?","Sep",Hospitalisation_table[[#This Row],[month]])</f>
        <v>Dec</v>
      </c>
      <c r="L1337">
        <f>IF(Hospitalisation_table[[#This Row],[year]] = "?",ROUNDUP(AVERAGE(Hospitalisation_table[year]),0),Hospitalisation_table[[#This Row],[year]])</f>
        <v>2003</v>
      </c>
      <c r="M1337" t="str">
        <f>IF(Hospitalisation_table[[#This Row],[Hospital tier]]="?","tier - 2",Hospitalisation_table[[#This Row],[Hospital tier]])</f>
        <v>tier - 2</v>
      </c>
      <c r="N1337" t="str">
        <f>IF(Hospitalisation_table[[#This Row],[City tier]]="?","tier - 2",Hospitalisation_table[[#This Row],[City tier]])</f>
        <v>tier - 3</v>
      </c>
      <c r="O1337" t="str">
        <f>IF(Hospitalisation_table[[#This Row],[State ID]]="?","Unknown",Hospitalisation_table[[#This Row],[State ID]])</f>
        <v>R1011</v>
      </c>
      <c r="P1337" s="20" t="str">
        <f>_xlfn.CONCAT(Hospitalisation_table[[#This Row],[date]],"-",Hospitalisation_table[[#This Row],[Month_Updated]],"-",Hospitalisation_table[[#This Row],[Year_Update]])</f>
        <v>9-Dec-2003</v>
      </c>
      <c r="Q1337">
        <f>DATEDIF(Hospitalisation_table[[#This Row],[Date of Birth]],"8-Jun-2023","Y")</f>
        <v>19</v>
      </c>
    </row>
    <row r="1338" spans="1:17" x14ac:dyDescent="0.3">
      <c r="A1338" t="s">
        <v>2354</v>
      </c>
      <c r="B1338" t="str">
        <f>IF(Hospitalisation_table[[#This Row],[Customer ID]]="?","UnKnown",Hospitalisation_table[[#This Row],[Customer ID]])</f>
        <v>Id19</v>
      </c>
      <c r="C1338">
        <v>1964</v>
      </c>
      <c r="D1338" t="s">
        <v>15</v>
      </c>
      <c r="E1338">
        <v>7</v>
      </c>
      <c r="F1338">
        <v>2</v>
      </c>
      <c r="G1338" s="24">
        <v>47496.49</v>
      </c>
      <c r="H1338" t="s">
        <v>16</v>
      </c>
      <c r="I1338" t="s">
        <v>12</v>
      </c>
      <c r="J1338" t="s">
        <v>23</v>
      </c>
      <c r="K1338" t="str">
        <f>IF(Hospitalisation_table[[#This Row],[month]]="?","Sep",Hospitalisation_table[[#This Row],[month]])</f>
        <v>Nov</v>
      </c>
      <c r="L1338">
        <f>IF(Hospitalisation_table[[#This Row],[year]] = "?",ROUNDUP(AVERAGE(Hospitalisation_table[year]),0),Hospitalisation_table[[#This Row],[year]])</f>
        <v>1964</v>
      </c>
      <c r="M1338" t="str">
        <f>IF(Hospitalisation_table[[#This Row],[Hospital tier]]="?","tier - 2",Hospitalisation_table[[#This Row],[Hospital tier]])</f>
        <v>tier - 1</v>
      </c>
      <c r="N1338" t="str">
        <f>IF(Hospitalisation_table[[#This Row],[City tier]]="?","tier - 2",Hospitalisation_table[[#This Row],[City tier]])</f>
        <v>tier - 3</v>
      </c>
      <c r="O1338" t="str">
        <f>IF(Hospitalisation_table[[#This Row],[State ID]]="?","Unknown",Hospitalisation_table[[#This Row],[State ID]])</f>
        <v>R1012</v>
      </c>
      <c r="P1338" s="20" t="str">
        <f>_xlfn.CONCAT(Hospitalisation_table[[#This Row],[date]],"-",Hospitalisation_table[[#This Row],[Month_Updated]],"-",Hospitalisation_table[[#This Row],[Year_Update]])</f>
        <v>7-Nov-1964</v>
      </c>
      <c r="Q1338">
        <f>DATEDIF(Hospitalisation_table[[#This Row],[Date of Birth]],"8-Jun-2023","Y")</f>
        <v>58</v>
      </c>
    </row>
    <row r="1339" spans="1:17" x14ac:dyDescent="0.3">
      <c r="A1339" t="s">
        <v>469</v>
      </c>
      <c r="B1339" t="str">
        <f>IF(Hospitalisation_table[[#This Row],[Customer ID]]="?","UnKnown",Hospitalisation_table[[#This Row],[Customer ID]])</f>
        <v>Id1899</v>
      </c>
      <c r="C1339">
        <v>1989</v>
      </c>
      <c r="D1339" t="s">
        <v>10</v>
      </c>
      <c r="E1339">
        <v>10</v>
      </c>
      <c r="F1339">
        <v>3</v>
      </c>
      <c r="G1339" s="24">
        <v>4002.36</v>
      </c>
      <c r="H1339" t="s">
        <v>11</v>
      </c>
      <c r="I1339" t="s">
        <v>16</v>
      </c>
      <c r="J1339" t="s">
        <v>13</v>
      </c>
      <c r="K1339" t="str">
        <f>IF(Hospitalisation_table[[#This Row],[month]]="?","Sep",Hospitalisation_table[[#This Row],[month]])</f>
        <v>Jul</v>
      </c>
      <c r="L1339">
        <f>IF(Hospitalisation_table[[#This Row],[year]] = "?",ROUNDUP(AVERAGE(Hospitalisation_table[year]),0),Hospitalisation_table[[#This Row],[year]])</f>
        <v>1989</v>
      </c>
      <c r="M1339" t="str">
        <f>IF(Hospitalisation_table[[#This Row],[Hospital tier]]="?","tier - 2",Hospitalisation_table[[#This Row],[Hospital tier]])</f>
        <v>tier - 2</v>
      </c>
      <c r="N1339" t="str">
        <f>IF(Hospitalisation_table[[#This Row],[City tier]]="?","tier - 2",Hospitalisation_table[[#This Row],[City tier]])</f>
        <v>tier - 1</v>
      </c>
      <c r="O1339" t="str">
        <f>IF(Hospitalisation_table[[#This Row],[State ID]]="?","Unknown",Hospitalisation_table[[#This Row],[State ID]])</f>
        <v>R1013</v>
      </c>
      <c r="P1339" s="20" t="str">
        <f>_xlfn.CONCAT(Hospitalisation_table[[#This Row],[date]],"-",Hospitalisation_table[[#This Row],[Month_Updated]],"-",Hospitalisation_table[[#This Row],[Year_Update]])</f>
        <v>10-Jul-1989</v>
      </c>
      <c r="Q1339">
        <f>DATEDIF(Hospitalisation_table[[#This Row],[Date of Birth]],"8-Jun-2023","Y")</f>
        <v>33</v>
      </c>
    </row>
    <row r="1340" spans="1:17" x14ac:dyDescent="0.3">
      <c r="A1340" t="s">
        <v>470</v>
      </c>
      <c r="B1340" t="str">
        <f>IF(Hospitalisation_table[[#This Row],[Customer ID]]="?","UnKnown",Hospitalisation_table[[#This Row],[Customer ID]])</f>
        <v>Id1898</v>
      </c>
      <c r="C1340">
        <v>2000</v>
      </c>
      <c r="D1340" t="s">
        <v>20</v>
      </c>
      <c r="E1340">
        <v>13</v>
      </c>
      <c r="F1340">
        <v>3</v>
      </c>
      <c r="G1340" s="24">
        <v>4005.42</v>
      </c>
      <c r="H1340" t="s">
        <v>11</v>
      </c>
      <c r="I1340" t="s">
        <v>16</v>
      </c>
      <c r="J1340" t="s">
        <v>164</v>
      </c>
      <c r="K1340" t="str">
        <f>IF(Hospitalisation_table[[#This Row],[month]]="?","Sep",Hospitalisation_table[[#This Row],[month]])</f>
        <v>Sep</v>
      </c>
      <c r="L1340">
        <f>IF(Hospitalisation_table[[#This Row],[year]] = "?",ROUNDUP(AVERAGE(Hospitalisation_table[year]),0),Hospitalisation_table[[#This Row],[year]])</f>
        <v>2000</v>
      </c>
      <c r="M1340" t="str">
        <f>IF(Hospitalisation_table[[#This Row],[Hospital tier]]="?","tier - 2",Hospitalisation_table[[#This Row],[Hospital tier]])</f>
        <v>tier - 2</v>
      </c>
      <c r="N1340" t="str">
        <f>IF(Hospitalisation_table[[#This Row],[City tier]]="?","tier - 2",Hospitalisation_table[[#This Row],[City tier]])</f>
        <v>tier - 1</v>
      </c>
      <c r="O1340" t="str">
        <f>IF(Hospitalisation_table[[#This Row],[State ID]]="?","Unknown",Hospitalisation_table[[#This Row],[State ID]])</f>
        <v>R1015</v>
      </c>
      <c r="P1340" s="20" t="str">
        <f>_xlfn.CONCAT(Hospitalisation_table[[#This Row],[date]],"-",Hospitalisation_table[[#This Row],[Month_Updated]],"-",Hospitalisation_table[[#This Row],[Year_Update]])</f>
        <v>13-Sep-2000</v>
      </c>
      <c r="Q1340">
        <f>DATEDIF(Hospitalisation_table[[#This Row],[Date of Birth]],"8-Jun-2023","Y")</f>
        <v>22</v>
      </c>
    </row>
    <row r="1341" spans="1:17" x14ac:dyDescent="0.3">
      <c r="A1341" t="s">
        <v>471</v>
      </c>
      <c r="B1341" t="str">
        <f>IF(Hospitalisation_table[[#This Row],[Customer ID]]="?","UnKnown",Hospitalisation_table[[#This Row],[Customer ID]])</f>
        <v>Id1897</v>
      </c>
      <c r="C1341">
        <v>1992</v>
      </c>
      <c r="D1341" t="s">
        <v>37</v>
      </c>
      <c r="E1341">
        <v>11</v>
      </c>
      <c r="F1341">
        <v>1</v>
      </c>
      <c r="G1341" s="24">
        <v>4032.24</v>
      </c>
      <c r="H1341" t="s">
        <v>12</v>
      </c>
      <c r="I1341" t="s">
        <v>12</v>
      </c>
      <c r="J1341" t="s">
        <v>23</v>
      </c>
      <c r="K1341" t="str">
        <f>IF(Hospitalisation_table[[#This Row],[month]]="?","Sep",Hospitalisation_table[[#This Row],[month]])</f>
        <v>Oct</v>
      </c>
      <c r="L1341">
        <f>IF(Hospitalisation_table[[#This Row],[year]] = "?",ROUNDUP(AVERAGE(Hospitalisation_table[year]),0),Hospitalisation_table[[#This Row],[year]])</f>
        <v>1992</v>
      </c>
      <c r="M1341" t="str">
        <f>IF(Hospitalisation_table[[#This Row],[Hospital tier]]="?","tier - 2",Hospitalisation_table[[#This Row],[Hospital tier]])</f>
        <v>tier - 3</v>
      </c>
      <c r="N1341" t="str">
        <f>IF(Hospitalisation_table[[#This Row],[City tier]]="?","tier - 2",Hospitalisation_table[[#This Row],[City tier]])</f>
        <v>tier - 3</v>
      </c>
      <c r="O1341" t="str">
        <f>IF(Hospitalisation_table[[#This Row],[State ID]]="?","Unknown",Hospitalisation_table[[#This Row],[State ID]])</f>
        <v>R1012</v>
      </c>
      <c r="P1341" s="20" t="str">
        <f>_xlfn.CONCAT(Hospitalisation_table[[#This Row],[date]],"-",Hospitalisation_table[[#This Row],[Month_Updated]],"-",Hospitalisation_table[[#This Row],[Year_Update]])</f>
        <v>11-Oct-1992</v>
      </c>
      <c r="Q1341">
        <f>DATEDIF(Hospitalisation_table[[#This Row],[Date of Birth]],"8-Jun-2023","Y")</f>
        <v>30</v>
      </c>
    </row>
    <row r="1342" spans="1:17" x14ac:dyDescent="0.3">
      <c r="A1342" t="s">
        <v>472</v>
      </c>
      <c r="B1342" t="str">
        <f>IF(Hospitalisation_table[[#This Row],[Customer ID]]="?","UnKnown",Hospitalisation_table[[#This Row],[Customer ID]])</f>
        <v>Id1896</v>
      </c>
      <c r="C1342">
        <v>1984</v>
      </c>
      <c r="D1342" t="s">
        <v>10</v>
      </c>
      <c r="E1342">
        <v>7</v>
      </c>
      <c r="F1342">
        <v>3</v>
      </c>
      <c r="G1342" s="24">
        <v>4038.41</v>
      </c>
      <c r="H1342" t="s">
        <v>11</v>
      </c>
      <c r="I1342" t="s">
        <v>16</v>
      </c>
      <c r="J1342" t="s">
        <v>13</v>
      </c>
      <c r="K1342" t="str">
        <f>IF(Hospitalisation_table[[#This Row],[month]]="?","Sep",Hospitalisation_table[[#This Row],[month]])</f>
        <v>Jul</v>
      </c>
      <c r="L1342">
        <f>IF(Hospitalisation_table[[#This Row],[year]] = "?",ROUNDUP(AVERAGE(Hospitalisation_table[year]),0),Hospitalisation_table[[#This Row],[year]])</f>
        <v>1984</v>
      </c>
      <c r="M1342" t="str">
        <f>IF(Hospitalisation_table[[#This Row],[Hospital tier]]="?","tier - 2",Hospitalisation_table[[#This Row],[Hospital tier]])</f>
        <v>tier - 2</v>
      </c>
      <c r="N1342" t="str">
        <f>IF(Hospitalisation_table[[#This Row],[City tier]]="?","tier - 2",Hospitalisation_table[[#This Row],[City tier]])</f>
        <v>tier - 1</v>
      </c>
      <c r="O1342" t="str">
        <f>IF(Hospitalisation_table[[#This Row],[State ID]]="?","Unknown",Hospitalisation_table[[#This Row],[State ID]])</f>
        <v>R1013</v>
      </c>
      <c r="P1342" s="20" t="str">
        <f>_xlfn.CONCAT(Hospitalisation_table[[#This Row],[date]],"-",Hospitalisation_table[[#This Row],[Month_Updated]],"-",Hospitalisation_table[[#This Row],[Year_Update]])</f>
        <v>7-Jul-1984</v>
      </c>
      <c r="Q1342">
        <f>DATEDIF(Hospitalisation_table[[#This Row],[Date of Birth]],"8-Jun-2023","Y")</f>
        <v>38</v>
      </c>
    </row>
    <row r="1343" spans="1:17" x14ac:dyDescent="0.3">
      <c r="A1343" t="s">
        <v>473</v>
      </c>
      <c r="B1343" t="str">
        <f>IF(Hospitalisation_table[[#This Row],[Customer ID]]="?","UnKnown",Hospitalisation_table[[#This Row],[Customer ID]])</f>
        <v>Id1895</v>
      </c>
      <c r="C1343">
        <v>1983</v>
      </c>
      <c r="D1343" t="s">
        <v>15</v>
      </c>
      <c r="E1343">
        <v>10</v>
      </c>
      <c r="F1343">
        <v>3</v>
      </c>
      <c r="G1343" s="24">
        <v>4039.9</v>
      </c>
      <c r="H1343" t="s">
        <v>11</v>
      </c>
      <c r="I1343" t="s">
        <v>16</v>
      </c>
      <c r="J1343" t="s">
        <v>13</v>
      </c>
      <c r="K1343" t="str">
        <f>IF(Hospitalisation_table[[#This Row],[month]]="?","Sep",Hospitalisation_table[[#This Row],[month]])</f>
        <v>Nov</v>
      </c>
      <c r="L1343">
        <f>IF(Hospitalisation_table[[#This Row],[year]] = "?",ROUNDUP(AVERAGE(Hospitalisation_table[year]),0),Hospitalisation_table[[#This Row],[year]])</f>
        <v>1983</v>
      </c>
      <c r="M1343" t="str">
        <f>IF(Hospitalisation_table[[#This Row],[Hospital tier]]="?","tier - 2",Hospitalisation_table[[#This Row],[Hospital tier]])</f>
        <v>tier - 2</v>
      </c>
      <c r="N1343" t="str">
        <f>IF(Hospitalisation_table[[#This Row],[City tier]]="?","tier - 2",Hospitalisation_table[[#This Row],[City tier]])</f>
        <v>tier - 1</v>
      </c>
      <c r="O1343" t="str">
        <f>IF(Hospitalisation_table[[#This Row],[State ID]]="?","Unknown",Hospitalisation_table[[#This Row],[State ID]])</f>
        <v>R1013</v>
      </c>
      <c r="P1343" s="20" t="str">
        <f>_xlfn.CONCAT(Hospitalisation_table[[#This Row],[date]],"-",Hospitalisation_table[[#This Row],[Month_Updated]],"-",Hospitalisation_table[[#This Row],[Year_Update]])</f>
        <v>10-Nov-1983</v>
      </c>
      <c r="Q1343">
        <f>DATEDIF(Hospitalisation_table[[#This Row],[Date of Birth]],"8-Jun-2023","Y")</f>
        <v>39</v>
      </c>
    </row>
    <row r="1344" spans="1:17" x14ac:dyDescent="0.3">
      <c r="A1344" t="s">
        <v>474</v>
      </c>
      <c r="B1344" t="str">
        <f>IF(Hospitalisation_table[[#This Row],[Customer ID]]="?","UnKnown",Hospitalisation_table[[#This Row],[Customer ID]])</f>
        <v>Id1894</v>
      </c>
      <c r="C1344">
        <v>1993</v>
      </c>
      <c r="D1344" t="s">
        <v>30</v>
      </c>
      <c r="E1344">
        <v>26</v>
      </c>
      <c r="F1344">
        <v>1</v>
      </c>
      <c r="G1344" s="24">
        <v>4040.56</v>
      </c>
      <c r="H1344" t="s">
        <v>12</v>
      </c>
      <c r="I1344" t="s">
        <v>12</v>
      </c>
      <c r="J1344" t="s">
        <v>164</v>
      </c>
      <c r="K1344" t="str">
        <f>IF(Hospitalisation_table[[#This Row],[month]]="?","Sep",Hospitalisation_table[[#This Row],[month]])</f>
        <v>Dec</v>
      </c>
      <c r="L1344">
        <f>IF(Hospitalisation_table[[#This Row],[year]] = "?",ROUNDUP(AVERAGE(Hospitalisation_table[year]),0),Hospitalisation_table[[#This Row],[year]])</f>
        <v>1993</v>
      </c>
      <c r="M1344" t="str">
        <f>IF(Hospitalisation_table[[#This Row],[Hospital tier]]="?","tier - 2",Hospitalisation_table[[#This Row],[Hospital tier]])</f>
        <v>tier - 3</v>
      </c>
      <c r="N1344" t="str">
        <f>IF(Hospitalisation_table[[#This Row],[City tier]]="?","tier - 2",Hospitalisation_table[[#This Row],[City tier]])</f>
        <v>tier - 3</v>
      </c>
      <c r="O1344" t="str">
        <f>IF(Hospitalisation_table[[#This Row],[State ID]]="?","Unknown",Hospitalisation_table[[#This Row],[State ID]])</f>
        <v>R1015</v>
      </c>
      <c r="P1344" s="20" t="str">
        <f>_xlfn.CONCAT(Hospitalisation_table[[#This Row],[date]],"-",Hospitalisation_table[[#This Row],[Month_Updated]],"-",Hospitalisation_table[[#This Row],[Year_Update]])</f>
        <v>26-Dec-1993</v>
      </c>
      <c r="Q1344">
        <f>DATEDIF(Hospitalisation_table[[#This Row],[Date of Birth]],"8-Jun-2023","Y")</f>
        <v>29</v>
      </c>
    </row>
    <row r="1345" spans="1:17" x14ac:dyDescent="0.3">
      <c r="A1345" t="s">
        <v>475</v>
      </c>
      <c r="B1345" t="str">
        <f>IF(Hospitalisation_table[[#This Row],[Customer ID]]="?","UnKnown",Hospitalisation_table[[#This Row],[Customer ID]])</f>
        <v>Id1893</v>
      </c>
      <c r="C1345">
        <v>1988</v>
      </c>
      <c r="D1345" t="s">
        <v>15</v>
      </c>
      <c r="E1345">
        <v>30</v>
      </c>
      <c r="F1345">
        <v>3</v>
      </c>
      <c r="G1345" s="24">
        <v>4047.94</v>
      </c>
      <c r="H1345" t="s">
        <v>11</v>
      </c>
      <c r="I1345" t="s">
        <v>16</v>
      </c>
      <c r="J1345" t="s">
        <v>13</v>
      </c>
      <c r="K1345" t="str">
        <f>IF(Hospitalisation_table[[#This Row],[month]]="?","Sep",Hospitalisation_table[[#This Row],[month]])</f>
        <v>Nov</v>
      </c>
      <c r="L1345">
        <f>IF(Hospitalisation_table[[#This Row],[year]] = "?",ROUNDUP(AVERAGE(Hospitalisation_table[year]),0),Hospitalisation_table[[#This Row],[year]])</f>
        <v>1988</v>
      </c>
      <c r="M1345" t="str">
        <f>IF(Hospitalisation_table[[#This Row],[Hospital tier]]="?","tier - 2",Hospitalisation_table[[#This Row],[Hospital tier]])</f>
        <v>tier - 2</v>
      </c>
      <c r="N1345" t="str">
        <f>IF(Hospitalisation_table[[#This Row],[City tier]]="?","tier - 2",Hospitalisation_table[[#This Row],[City tier]])</f>
        <v>tier - 1</v>
      </c>
      <c r="O1345" t="str">
        <f>IF(Hospitalisation_table[[#This Row],[State ID]]="?","Unknown",Hospitalisation_table[[#This Row],[State ID]])</f>
        <v>R1013</v>
      </c>
      <c r="P1345" s="20" t="str">
        <f>_xlfn.CONCAT(Hospitalisation_table[[#This Row],[date]],"-",Hospitalisation_table[[#This Row],[Month_Updated]],"-",Hospitalisation_table[[#This Row],[Year_Update]])</f>
        <v>30-Nov-1988</v>
      </c>
      <c r="Q1345">
        <f>DATEDIF(Hospitalisation_table[[#This Row],[Date of Birth]],"8-Jun-2023","Y")</f>
        <v>34</v>
      </c>
    </row>
    <row r="1346" spans="1:17" x14ac:dyDescent="0.3">
      <c r="A1346" t="s">
        <v>476</v>
      </c>
      <c r="B1346" t="str">
        <f>IF(Hospitalisation_table[[#This Row],[Customer ID]]="?","UnKnown",Hospitalisation_table[[#This Row],[Customer ID]])</f>
        <v>Id1892</v>
      </c>
      <c r="C1346">
        <v>1993</v>
      </c>
      <c r="D1346" t="s">
        <v>35</v>
      </c>
      <c r="E1346">
        <v>13</v>
      </c>
      <c r="F1346">
        <v>2</v>
      </c>
      <c r="G1346" s="24">
        <v>4058.12</v>
      </c>
      <c r="H1346" t="s">
        <v>11</v>
      </c>
      <c r="I1346" t="s">
        <v>16</v>
      </c>
      <c r="J1346" t="s">
        <v>13</v>
      </c>
      <c r="K1346" t="str">
        <f>IF(Hospitalisation_table[[#This Row],[month]]="?","Sep",Hospitalisation_table[[#This Row],[month]])</f>
        <v>Aug</v>
      </c>
      <c r="L1346">
        <f>IF(Hospitalisation_table[[#This Row],[year]] = "?",ROUNDUP(AVERAGE(Hospitalisation_table[year]),0),Hospitalisation_table[[#This Row],[year]])</f>
        <v>1993</v>
      </c>
      <c r="M1346" t="str">
        <f>IF(Hospitalisation_table[[#This Row],[Hospital tier]]="?","tier - 2",Hospitalisation_table[[#This Row],[Hospital tier]])</f>
        <v>tier - 2</v>
      </c>
      <c r="N1346" t="str">
        <f>IF(Hospitalisation_table[[#This Row],[City tier]]="?","tier - 2",Hospitalisation_table[[#This Row],[City tier]])</f>
        <v>tier - 1</v>
      </c>
      <c r="O1346" t="str">
        <f>IF(Hospitalisation_table[[#This Row],[State ID]]="?","Unknown",Hospitalisation_table[[#This Row],[State ID]])</f>
        <v>R1013</v>
      </c>
      <c r="P1346" s="20" t="str">
        <f>_xlfn.CONCAT(Hospitalisation_table[[#This Row],[date]],"-",Hospitalisation_table[[#This Row],[Month_Updated]],"-",Hospitalisation_table[[#This Row],[Year_Update]])</f>
        <v>13-Aug-1993</v>
      </c>
      <c r="Q1346">
        <f>DATEDIF(Hospitalisation_table[[#This Row],[Date of Birth]],"8-Jun-2023","Y")</f>
        <v>29</v>
      </c>
    </row>
    <row r="1347" spans="1:17" x14ac:dyDescent="0.3">
      <c r="A1347" t="s">
        <v>477</v>
      </c>
      <c r="B1347" t="str">
        <f>IF(Hospitalisation_table[[#This Row],[Customer ID]]="?","UnKnown",Hospitalisation_table[[#This Row],[Customer ID]])</f>
        <v>Id1891</v>
      </c>
      <c r="C1347">
        <v>1995</v>
      </c>
      <c r="D1347" t="s">
        <v>20</v>
      </c>
      <c r="E1347">
        <v>14</v>
      </c>
      <c r="F1347">
        <v>2</v>
      </c>
      <c r="G1347" s="24">
        <v>4058.71</v>
      </c>
      <c r="H1347" t="s">
        <v>12</v>
      </c>
      <c r="I1347" t="s">
        <v>12</v>
      </c>
      <c r="J1347" t="s">
        <v>23</v>
      </c>
      <c r="K1347" t="str">
        <f>IF(Hospitalisation_table[[#This Row],[month]]="?","Sep",Hospitalisation_table[[#This Row],[month]])</f>
        <v>Sep</v>
      </c>
      <c r="L1347">
        <f>IF(Hospitalisation_table[[#This Row],[year]] = "?",ROUNDUP(AVERAGE(Hospitalisation_table[year]),0),Hospitalisation_table[[#This Row],[year]])</f>
        <v>1995</v>
      </c>
      <c r="M1347" t="str">
        <f>IF(Hospitalisation_table[[#This Row],[Hospital tier]]="?","tier - 2",Hospitalisation_table[[#This Row],[Hospital tier]])</f>
        <v>tier - 3</v>
      </c>
      <c r="N1347" t="str">
        <f>IF(Hospitalisation_table[[#This Row],[City tier]]="?","tier - 2",Hospitalisation_table[[#This Row],[City tier]])</f>
        <v>tier - 3</v>
      </c>
      <c r="O1347" t="str">
        <f>IF(Hospitalisation_table[[#This Row],[State ID]]="?","Unknown",Hospitalisation_table[[#This Row],[State ID]])</f>
        <v>R1012</v>
      </c>
      <c r="P1347" s="20" t="str">
        <f>_xlfn.CONCAT(Hospitalisation_table[[#This Row],[date]],"-",Hospitalisation_table[[#This Row],[Month_Updated]],"-",Hospitalisation_table[[#This Row],[Year_Update]])</f>
        <v>14-Sep-1995</v>
      </c>
      <c r="Q1347">
        <f>DATEDIF(Hospitalisation_table[[#This Row],[Date of Birth]],"8-Jun-2023","Y")</f>
        <v>27</v>
      </c>
    </row>
    <row r="1348" spans="1:17" x14ac:dyDescent="0.3">
      <c r="A1348" t="s">
        <v>478</v>
      </c>
      <c r="B1348" t="str">
        <f>IF(Hospitalisation_table[[#This Row],[Customer ID]]="?","UnKnown",Hospitalisation_table[[#This Row],[Customer ID]])</f>
        <v>Id1890</v>
      </c>
      <c r="C1348">
        <v>1983</v>
      </c>
      <c r="D1348" t="s">
        <v>20</v>
      </c>
      <c r="E1348">
        <v>16</v>
      </c>
      <c r="F1348">
        <v>3</v>
      </c>
      <c r="G1348" s="24">
        <v>4070.42</v>
      </c>
      <c r="H1348" t="s">
        <v>11</v>
      </c>
      <c r="I1348" t="s">
        <v>16</v>
      </c>
      <c r="J1348" t="s">
        <v>13</v>
      </c>
      <c r="K1348" t="str">
        <f>IF(Hospitalisation_table[[#This Row],[month]]="?","Sep",Hospitalisation_table[[#This Row],[month]])</f>
        <v>Sep</v>
      </c>
      <c r="L1348">
        <f>IF(Hospitalisation_table[[#This Row],[year]] = "?",ROUNDUP(AVERAGE(Hospitalisation_table[year]),0),Hospitalisation_table[[#This Row],[year]])</f>
        <v>1983</v>
      </c>
      <c r="M1348" t="str">
        <f>IF(Hospitalisation_table[[#This Row],[Hospital tier]]="?","tier - 2",Hospitalisation_table[[#This Row],[Hospital tier]])</f>
        <v>tier - 2</v>
      </c>
      <c r="N1348" t="str">
        <f>IF(Hospitalisation_table[[#This Row],[City tier]]="?","tier - 2",Hospitalisation_table[[#This Row],[City tier]])</f>
        <v>tier - 1</v>
      </c>
      <c r="O1348" t="str">
        <f>IF(Hospitalisation_table[[#This Row],[State ID]]="?","Unknown",Hospitalisation_table[[#This Row],[State ID]])</f>
        <v>R1013</v>
      </c>
      <c r="P1348" s="20" t="str">
        <f>_xlfn.CONCAT(Hospitalisation_table[[#This Row],[date]],"-",Hospitalisation_table[[#This Row],[Month_Updated]],"-",Hospitalisation_table[[#This Row],[Year_Update]])</f>
        <v>16-Sep-1983</v>
      </c>
      <c r="Q1348">
        <f>DATEDIF(Hospitalisation_table[[#This Row],[Date of Birth]],"8-Jun-2023","Y")</f>
        <v>39</v>
      </c>
    </row>
    <row r="1349" spans="1:17" x14ac:dyDescent="0.3">
      <c r="A1349" t="s">
        <v>2184</v>
      </c>
      <c r="B1349" t="str">
        <f>IF(Hospitalisation_table[[#This Row],[Customer ID]]="?","UnKnown",Hospitalisation_table[[#This Row],[Customer ID]])</f>
        <v>Id189</v>
      </c>
      <c r="C1349">
        <v>1962</v>
      </c>
      <c r="D1349" t="s">
        <v>15</v>
      </c>
      <c r="E1349">
        <v>19</v>
      </c>
      <c r="F1349">
        <v>0</v>
      </c>
      <c r="G1349" s="24">
        <v>36445.550000000003</v>
      </c>
      <c r="H1349" t="s">
        <v>11</v>
      </c>
      <c r="I1349" t="s">
        <v>11</v>
      </c>
      <c r="J1349" t="s">
        <v>42</v>
      </c>
      <c r="K1349" t="str">
        <f>IF(Hospitalisation_table[[#This Row],[month]]="?","Sep",Hospitalisation_table[[#This Row],[month]])</f>
        <v>Nov</v>
      </c>
      <c r="L1349">
        <f>IF(Hospitalisation_table[[#This Row],[year]] = "?",ROUNDUP(AVERAGE(Hospitalisation_table[year]),0),Hospitalisation_table[[#This Row],[year]])</f>
        <v>1962</v>
      </c>
      <c r="M1349" t="str">
        <f>IF(Hospitalisation_table[[#This Row],[Hospital tier]]="?","tier - 2",Hospitalisation_table[[#This Row],[Hospital tier]])</f>
        <v>tier - 2</v>
      </c>
      <c r="N1349" t="str">
        <f>IF(Hospitalisation_table[[#This Row],[City tier]]="?","tier - 2",Hospitalisation_table[[#This Row],[City tier]])</f>
        <v>tier - 2</v>
      </c>
      <c r="O1349" t="str">
        <f>IF(Hospitalisation_table[[#This Row],[State ID]]="?","Unknown",Hospitalisation_table[[#This Row],[State ID]])</f>
        <v>R1011</v>
      </c>
      <c r="P1349" s="20" t="str">
        <f>_xlfn.CONCAT(Hospitalisation_table[[#This Row],[date]],"-",Hospitalisation_table[[#This Row],[Month_Updated]],"-",Hospitalisation_table[[#This Row],[Year_Update]])</f>
        <v>19-Nov-1962</v>
      </c>
      <c r="Q1349">
        <f>DATEDIF(Hospitalisation_table[[#This Row],[Date of Birth]],"8-Jun-2023","Y")</f>
        <v>60</v>
      </c>
    </row>
    <row r="1350" spans="1:17" x14ac:dyDescent="0.3">
      <c r="A1350" t="s">
        <v>479</v>
      </c>
      <c r="B1350" t="str">
        <f>IF(Hospitalisation_table[[#This Row],[Customer ID]]="?","UnKnown",Hospitalisation_table[[#This Row],[Customer ID]])</f>
        <v>Id1889</v>
      </c>
      <c r="C1350">
        <v>2002</v>
      </c>
      <c r="D1350" t="s">
        <v>37</v>
      </c>
      <c r="E1350">
        <v>18</v>
      </c>
      <c r="F1350">
        <v>0</v>
      </c>
      <c r="G1350" s="24">
        <v>4070.51</v>
      </c>
      <c r="H1350" t="s">
        <v>11</v>
      </c>
      <c r="I1350" t="s">
        <v>16</v>
      </c>
      <c r="J1350" t="s">
        <v>23</v>
      </c>
      <c r="K1350" t="str">
        <f>IF(Hospitalisation_table[[#This Row],[month]]="?","Sep",Hospitalisation_table[[#This Row],[month]])</f>
        <v>Oct</v>
      </c>
      <c r="L1350">
        <f>IF(Hospitalisation_table[[#This Row],[year]] = "?",ROUNDUP(AVERAGE(Hospitalisation_table[year]),0),Hospitalisation_table[[#This Row],[year]])</f>
        <v>2002</v>
      </c>
      <c r="M1350" t="str">
        <f>IF(Hospitalisation_table[[#This Row],[Hospital tier]]="?","tier - 2",Hospitalisation_table[[#This Row],[Hospital tier]])</f>
        <v>tier - 2</v>
      </c>
      <c r="N1350" t="str">
        <f>IF(Hospitalisation_table[[#This Row],[City tier]]="?","tier - 2",Hospitalisation_table[[#This Row],[City tier]])</f>
        <v>tier - 1</v>
      </c>
      <c r="O1350" t="str">
        <f>IF(Hospitalisation_table[[#This Row],[State ID]]="?","Unknown",Hospitalisation_table[[#This Row],[State ID]])</f>
        <v>R1012</v>
      </c>
      <c r="P1350" s="20" t="str">
        <f>_xlfn.CONCAT(Hospitalisation_table[[#This Row],[date]],"-",Hospitalisation_table[[#This Row],[Month_Updated]],"-",Hospitalisation_table[[#This Row],[Year_Update]])</f>
        <v>18-Oct-2002</v>
      </c>
      <c r="Q1350">
        <f>DATEDIF(Hospitalisation_table[[#This Row],[Date of Birth]],"8-Jun-2023","Y")</f>
        <v>20</v>
      </c>
    </row>
    <row r="1351" spans="1:17" x14ac:dyDescent="0.3">
      <c r="A1351" t="s">
        <v>480</v>
      </c>
      <c r="B1351" t="str">
        <f>IF(Hospitalisation_table[[#This Row],[Customer ID]]="?","UnKnown",Hospitalisation_table[[#This Row],[Customer ID]])</f>
        <v>Id1888</v>
      </c>
      <c r="C1351">
        <v>1990</v>
      </c>
      <c r="D1351" t="s">
        <v>30</v>
      </c>
      <c r="E1351">
        <v>1</v>
      </c>
      <c r="F1351">
        <v>1</v>
      </c>
      <c r="G1351" s="24">
        <v>4074.45</v>
      </c>
      <c r="H1351" t="s">
        <v>12</v>
      </c>
      <c r="I1351" t="s">
        <v>11</v>
      </c>
      <c r="J1351" t="s">
        <v>13</v>
      </c>
      <c r="K1351" t="str">
        <f>IF(Hospitalisation_table[[#This Row],[month]]="?","Sep",Hospitalisation_table[[#This Row],[month]])</f>
        <v>Dec</v>
      </c>
      <c r="L1351">
        <f>IF(Hospitalisation_table[[#This Row],[year]] = "?",ROUNDUP(AVERAGE(Hospitalisation_table[year]),0),Hospitalisation_table[[#This Row],[year]])</f>
        <v>1990</v>
      </c>
      <c r="M1351" t="str">
        <f>IF(Hospitalisation_table[[#This Row],[Hospital tier]]="?","tier - 2",Hospitalisation_table[[#This Row],[Hospital tier]])</f>
        <v>tier - 3</v>
      </c>
      <c r="N1351" t="str">
        <f>IF(Hospitalisation_table[[#This Row],[City tier]]="?","tier - 2",Hospitalisation_table[[#This Row],[City tier]])</f>
        <v>tier - 2</v>
      </c>
      <c r="O1351" t="str">
        <f>IF(Hospitalisation_table[[#This Row],[State ID]]="?","Unknown",Hospitalisation_table[[#This Row],[State ID]])</f>
        <v>R1013</v>
      </c>
      <c r="P1351" s="20" t="str">
        <f>_xlfn.CONCAT(Hospitalisation_table[[#This Row],[date]],"-",Hospitalisation_table[[#This Row],[Month_Updated]],"-",Hospitalisation_table[[#This Row],[Year_Update]])</f>
        <v>1-Dec-1990</v>
      </c>
      <c r="Q1351">
        <f>DATEDIF(Hospitalisation_table[[#This Row],[Date of Birth]],"8-Jun-2023","Y")</f>
        <v>32</v>
      </c>
    </row>
    <row r="1352" spans="1:17" x14ac:dyDescent="0.3">
      <c r="A1352" t="s">
        <v>481</v>
      </c>
      <c r="B1352" t="str">
        <f>IF(Hospitalisation_table[[#This Row],[Customer ID]]="?","UnKnown",Hospitalisation_table[[#This Row],[Customer ID]])</f>
        <v>Id1887</v>
      </c>
      <c r="C1352">
        <v>1990</v>
      </c>
      <c r="D1352" t="s">
        <v>30</v>
      </c>
      <c r="E1352">
        <v>14</v>
      </c>
      <c r="F1352">
        <v>1</v>
      </c>
      <c r="G1352" s="24">
        <v>4076.5</v>
      </c>
      <c r="H1352" t="s">
        <v>11</v>
      </c>
      <c r="I1352" t="s">
        <v>12</v>
      </c>
      <c r="J1352" t="s">
        <v>42</v>
      </c>
      <c r="K1352" t="str">
        <f>IF(Hospitalisation_table[[#This Row],[month]]="?","Sep",Hospitalisation_table[[#This Row],[month]])</f>
        <v>Dec</v>
      </c>
      <c r="L1352">
        <f>IF(Hospitalisation_table[[#This Row],[year]] = "?",ROUNDUP(AVERAGE(Hospitalisation_table[year]),0),Hospitalisation_table[[#This Row],[year]])</f>
        <v>1990</v>
      </c>
      <c r="M1352" t="str">
        <f>IF(Hospitalisation_table[[#This Row],[Hospital tier]]="?","tier - 2",Hospitalisation_table[[#This Row],[Hospital tier]])</f>
        <v>tier - 2</v>
      </c>
      <c r="N1352" t="str">
        <f>IF(Hospitalisation_table[[#This Row],[City tier]]="?","tier - 2",Hospitalisation_table[[#This Row],[City tier]])</f>
        <v>tier - 3</v>
      </c>
      <c r="O1352" t="str">
        <f>IF(Hospitalisation_table[[#This Row],[State ID]]="?","Unknown",Hospitalisation_table[[#This Row],[State ID]])</f>
        <v>R1011</v>
      </c>
      <c r="P1352" s="20" t="str">
        <f>_xlfn.CONCAT(Hospitalisation_table[[#This Row],[date]],"-",Hospitalisation_table[[#This Row],[Month_Updated]],"-",Hospitalisation_table[[#This Row],[Year_Update]])</f>
        <v>14-Dec-1990</v>
      </c>
      <c r="Q1352">
        <f>DATEDIF(Hospitalisation_table[[#This Row],[Date of Birth]],"8-Jun-2023","Y")</f>
        <v>32</v>
      </c>
    </row>
    <row r="1353" spans="1:17" x14ac:dyDescent="0.3">
      <c r="A1353" t="s">
        <v>482</v>
      </c>
      <c r="B1353" t="str">
        <f>IF(Hospitalisation_table[[#This Row],[Customer ID]]="?","UnKnown",Hospitalisation_table[[#This Row],[Customer ID]])</f>
        <v>Id1886</v>
      </c>
      <c r="C1353">
        <v>1994</v>
      </c>
      <c r="D1353" t="s">
        <v>35</v>
      </c>
      <c r="E1353">
        <v>21</v>
      </c>
      <c r="F1353">
        <v>1</v>
      </c>
      <c r="G1353" s="24">
        <v>4133.6400000000003</v>
      </c>
      <c r="H1353" t="s">
        <v>11</v>
      </c>
      <c r="I1353" t="s">
        <v>12</v>
      </c>
      <c r="J1353" t="s">
        <v>23</v>
      </c>
      <c r="K1353" t="str">
        <f>IF(Hospitalisation_table[[#This Row],[month]]="?","Sep",Hospitalisation_table[[#This Row],[month]])</f>
        <v>Aug</v>
      </c>
      <c r="L1353">
        <f>IF(Hospitalisation_table[[#This Row],[year]] = "?",ROUNDUP(AVERAGE(Hospitalisation_table[year]),0),Hospitalisation_table[[#This Row],[year]])</f>
        <v>1994</v>
      </c>
      <c r="M1353" t="str">
        <f>IF(Hospitalisation_table[[#This Row],[Hospital tier]]="?","tier - 2",Hospitalisation_table[[#This Row],[Hospital tier]])</f>
        <v>tier - 2</v>
      </c>
      <c r="N1353" t="str">
        <f>IF(Hospitalisation_table[[#This Row],[City tier]]="?","tier - 2",Hospitalisation_table[[#This Row],[City tier]])</f>
        <v>tier - 3</v>
      </c>
      <c r="O1353" t="str">
        <f>IF(Hospitalisation_table[[#This Row],[State ID]]="?","Unknown",Hospitalisation_table[[#This Row],[State ID]])</f>
        <v>R1012</v>
      </c>
      <c r="P1353" s="20" t="str">
        <f>_xlfn.CONCAT(Hospitalisation_table[[#This Row],[date]],"-",Hospitalisation_table[[#This Row],[Month_Updated]],"-",Hospitalisation_table[[#This Row],[Year_Update]])</f>
        <v>21-Aug-1994</v>
      </c>
      <c r="Q1353">
        <f>DATEDIF(Hospitalisation_table[[#This Row],[Date of Birth]],"8-Jun-2023","Y")</f>
        <v>28</v>
      </c>
    </row>
    <row r="1354" spans="1:17" x14ac:dyDescent="0.3">
      <c r="A1354" t="s">
        <v>483</v>
      </c>
      <c r="B1354" t="str">
        <f>IF(Hospitalisation_table[[#This Row],[Customer ID]]="?","UnKnown",Hospitalisation_table[[#This Row],[Customer ID]])</f>
        <v>Id1885</v>
      </c>
      <c r="C1354">
        <v>1991</v>
      </c>
      <c r="D1354" t="s">
        <v>35</v>
      </c>
      <c r="E1354">
        <v>6</v>
      </c>
      <c r="F1354">
        <v>0</v>
      </c>
      <c r="G1354" s="24">
        <v>4134.08</v>
      </c>
      <c r="H1354" t="s">
        <v>11</v>
      </c>
      <c r="I1354" t="s">
        <v>16</v>
      </c>
      <c r="J1354" t="s">
        <v>23</v>
      </c>
      <c r="K1354" t="str">
        <f>IF(Hospitalisation_table[[#This Row],[month]]="?","Sep",Hospitalisation_table[[#This Row],[month]])</f>
        <v>Aug</v>
      </c>
      <c r="L1354">
        <f>IF(Hospitalisation_table[[#This Row],[year]] = "?",ROUNDUP(AVERAGE(Hospitalisation_table[year]),0),Hospitalisation_table[[#This Row],[year]])</f>
        <v>1991</v>
      </c>
      <c r="M1354" t="str">
        <f>IF(Hospitalisation_table[[#This Row],[Hospital tier]]="?","tier - 2",Hospitalisation_table[[#This Row],[Hospital tier]])</f>
        <v>tier - 2</v>
      </c>
      <c r="N1354" t="str">
        <f>IF(Hospitalisation_table[[#This Row],[City tier]]="?","tier - 2",Hospitalisation_table[[#This Row],[City tier]])</f>
        <v>tier - 1</v>
      </c>
      <c r="O1354" t="str">
        <f>IF(Hospitalisation_table[[#This Row],[State ID]]="?","Unknown",Hospitalisation_table[[#This Row],[State ID]])</f>
        <v>R1012</v>
      </c>
      <c r="P1354" s="20" t="str">
        <f>_xlfn.CONCAT(Hospitalisation_table[[#This Row],[date]],"-",Hospitalisation_table[[#This Row],[Month_Updated]],"-",Hospitalisation_table[[#This Row],[Year_Update]])</f>
        <v>6-Aug-1991</v>
      </c>
      <c r="Q1354">
        <f>DATEDIF(Hospitalisation_table[[#This Row],[Date of Birth]],"8-Jun-2023","Y")</f>
        <v>31</v>
      </c>
    </row>
    <row r="1355" spans="1:17" x14ac:dyDescent="0.3">
      <c r="A1355" t="s">
        <v>484</v>
      </c>
      <c r="B1355" t="str">
        <f>IF(Hospitalisation_table[[#This Row],[Customer ID]]="?","UnKnown",Hospitalisation_table[[#This Row],[Customer ID]])</f>
        <v>Id1884</v>
      </c>
      <c r="C1355">
        <v>1992</v>
      </c>
      <c r="D1355" t="s">
        <v>18</v>
      </c>
      <c r="E1355">
        <v>18</v>
      </c>
      <c r="F1355">
        <v>0</v>
      </c>
      <c r="G1355" s="24">
        <v>4137.5200000000004</v>
      </c>
      <c r="H1355" t="s">
        <v>11</v>
      </c>
      <c r="I1355" t="s">
        <v>12</v>
      </c>
      <c r="J1355" t="s">
        <v>247</v>
      </c>
      <c r="K1355" t="str">
        <f>IF(Hospitalisation_table[[#This Row],[month]]="?","Sep",Hospitalisation_table[[#This Row],[month]])</f>
        <v>Jun</v>
      </c>
      <c r="L1355">
        <f>IF(Hospitalisation_table[[#This Row],[year]] = "?",ROUNDUP(AVERAGE(Hospitalisation_table[year]),0),Hospitalisation_table[[#This Row],[year]])</f>
        <v>1992</v>
      </c>
      <c r="M1355" t="str">
        <f>IF(Hospitalisation_table[[#This Row],[Hospital tier]]="?","tier - 2",Hospitalisation_table[[#This Row],[Hospital tier]])</f>
        <v>tier - 2</v>
      </c>
      <c r="N1355" t="str">
        <f>IF(Hospitalisation_table[[#This Row],[City tier]]="?","tier - 2",Hospitalisation_table[[#This Row],[City tier]])</f>
        <v>tier - 3</v>
      </c>
      <c r="O1355" t="str">
        <f>IF(Hospitalisation_table[[#This Row],[State ID]]="?","Unknown",Hospitalisation_table[[#This Row],[State ID]])</f>
        <v>R1024</v>
      </c>
      <c r="P1355" s="20" t="str">
        <f>_xlfn.CONCAT(Hospitalisation_table[[#This Row],[date]],"-",Hospitalisation_table[[#This Row],[Month_Updated]],"-",Hospitalisation_table[[#This Row],[Year_Update]])</f>
        <v>18-Jun-1992</v>
      </c>
      <c r="Q1355">
        <f>DATEDIF(Hospitalisation_table[[#This Row],[Date of Birth]],"8-Jun-2023","Y")</f>
        <v>30</v>
      </c>
    </row>
    <row r="1356" spans="1:17" x14ac:dyDescent="0.3">
      <c r="A1356" t="s">
        <v>485</v>
      </c>
      <c r="B1356" t="str">
        <f>IF(Hospitalisation_table[[#This Row],[Customer ID]]="?","UnKnown",Hospitalisation_table[[#This Row],[Customer ID]])</f>
        <v>Id1883</v>
      </c>
      <c r="C1356">
        <v>1992</v>
      </c>
      <c r="D1356" t="s">
        <v>18</v>
      </c>
      <c r="E1356">
        <v>28</v>
      </c>
      <c r="F1356">
        <v>1</v>
      </c>
      <c r="G1356" s="24">
        <v>4149.74</v>
      </c>
      <c r="H1356" t="s">
        <v>11</v>
      </c>
      <c r="I1356" t="s">
        <v>16</v>
      </c>
      <c r="J1356" t="s">
        <v>42</v>
      </c>
      <c r="K1356" t="str">
        <f>IF(Hospitalisation_table[[#This Row],[month]]="?","Sep",Hospitalisation_table[[#This Row],[month]])</f>
        <v>Jun</v>
      </c>
      <c r="L1356">
        <f>IF(Hospitalisation_table[[#This Row],[year]] = "?",ROUNDUP(AVERAGE(Hospitalisation_table[year]),0),Hospitalisation_table[[#This Row],[year]])</f>
        <v>1992</v>
      </c>
      <c r="M1356" t="str">
        <f>IF(Hospitalisation_table[[#This Row],[Hospital tier]]="?","tier - 2",Hospitalisation_table[[#This Row],[Hospital tier]])</f>
        <v>tier - 2</v>
      </c>
      <c r="N1356" t="str">
        <f>IF(Hospitalisation_table[[#This Row],[City tier]]="?","tier - 2",Hospitalisation_table[[#This Row],[City tier]])</f>
        <v>tier - 1</v>
      </c>
      <c r="O1356" t="str">
        <f>IF(Hospitalisation_table[[#This Row],[State ID]]="?","Unknown",Hospitalisation_table[[#This Row],[State ID]])</f>
        <v>R1011</v>
      </c>
      <c r="P1356" s="20" t="str">
        <f>_xlfn.CONCAT(Hospitalisation_table[[#This Row],[date]],"-",Hospitalisation_table[[#This Row],[Month_Updated]],"-",Hospitalisation_table[[#This Row],[Year_Update]])</f>
        <v>28-Jun-1992</v>
      </c>
      <c r="Q1356">
        <f>DATEDIF(Hospitalisation_table[[#This Row],[Date of Birth]],"8-Jun-2023","Y")</f>
        <v>30</v>
      </c>
    </row>
    <row r="1357" spans="1:17" x14ac:dyDescent="0.3">
      <c r="A1357" t="s">
        <v>486</v>
      </c>
      <c r="B1357" t="str">
        <f>IF(Hospitalisation_table[[#This Row],[Customer ID]]="?","UnKnown",Hospitalisation_table[[#This Row],[Customer ID]])</f>
        <v>Id1882</v>
      </c>
      <c r="C1357">
        <v>1992</v>
      </c>
      <c r="D1357" t="s">
        <v>35</v>
      </c>
      <c r="E1357">
        <v>4</v>
      </c>
      <c r="F1357">
        <v>1</v>
      </c>
      <c r="G1357" s="24">
        <v>4151.03</v>
      </c>
      <c r="H1357" t="s">
        <v>11</v>
      </c>
      <c r="I1357" t="s">
        <v>11</v>
      </c>
      <c r="J1357" t="s">
        <v>13</v>
      </c>
      <c r="K1357" t="str">
        <f>IF(Hospitalisation_table[[#This Row],[month]]="?","Sep",Hospitalisation_table[[#This Row],[month]])</f>
        <v>Aug</v>
      </c>
      <c r="L1357">
        <f>IF(Hospitalisation_table[[#This Row],[year]] = "?",ROUNDUP(AVERAGE(Hospitalisation_table[year]),0),Hospitalisation_table[[#This Row],[year]])</f>
        <v>1992</v>
      </c>
      <c r="M1357" t="str">
        <f>IF(Hospitalisation_table[[#This Row],[Hospital tier]]="?","tier - 2",Hospitalisation_table[[#This Row],[Hospital tier]])</f>
        <v>tier - 2</v>
      </c>
      <c r="N1357" t="str">
        <f>IF(Hospitalisation_table[[#This Row],[City tier]]="?","tier - 2",Hospitalisation_table[[#This Row],[City tier]])</f>
        <v>tier - 2</v>
      </c>
      <c r="O1357" t="str">
        <f>IF(Hospitalisation_table[[#This Row],[State ID]]="?","Unknown",Hospitalisation_table[[#This Row],[State ID]])</f>
        <v>R1013</v>
      </c>
      <c r="P1357" s="20" t="str">
        <f>_xlfn.CONCAT(Hospitalisation_table[[#This Row],[date]],"-",Hospitalisation_table[[#This Row],[Month_Updated]],"-",Hospitalisation_table[[#This Row],[Year_Update]])</f>
        <v>4-Aug-1992</v>
      </c>
      <c r="Q1357">
        <f>DATEDIF(Hospitalisation_table[[#This Row],[Date of Birth]],"8-Jun-2023","Y")</f>
        <v>30</v>
      </c>
    </row>
    <row r="1358" spans="1:17" x14ac:dyDescent="0.3">
      <c r="A1358" t="s">
        <v>487</v>
      </c>
      <c r="B1358" t="str">
        <f>IF(Hospitalisation_table[[#This Row],[Customer ID]]="?","UnKnown",Hospitalisation_table[[#This Row],[Customer ID]])</f>
        <v>Id1881</v>
      </c>
      <c r="C1358">
        <v>1998</v>
      </c>
      <c r="D1358" t="s">
        <v>15</v>
      </c>
      <c r="E1358">
        <v>26</v>
      </c>
      <c r="F1358">
        <v>0</v>
      </c>
      <c r="G1358" s="24">
        <v>4154.97</v>
      </c>
      <c r="H1358" t="s">
        <v>11</v>
      </c>
      <c r="I1358" t="s">
        <v>16</v>
      </c>
      <c r="J1358" t="s">
        <v>23</v>
      </c>
      <c r="K1358" t="str">
        <f>IF(Hospitalisation_table[[#This Row],[month]]="?","Sep",Hospitalisation_table[[#This Row],[month]])</f>
        <v>Nov</v>
      </c>
      <c r="L1358">
        <f>IF(Hospitalisation_table[[#This Row],[year]] = "?",ROUNDUP(AVERAGE(Hospitalisation_table[year]),0),Hospitalisation_table[[#This Row],[year]])</f>
        <v>1998</v>
      </c>
      <c r="M1358" t="str">
        <f>IF(Hospitalisation_table[[#This Row],[Hospital tier]]="?","tier - 2",Hospitalisation_table[[#This Row],[Hospital tier]])</f>
        <v>tier - 2</v>
      </c>
      <c r="N1358" t="str">
        <f>IF(Hospitalisation_table[[#This Row],[City tier]]="?","tier - 2",Hospitalisation_table[[#This Row],[City tier]])</f>
        <v>tier - 1</v>
      </c>
      <c r="O1358" t="str">
        <f>IF(Hospitalisation_table[[#This Row],[State ID]]="?","Unknown",Hospitalisation_table[[#This Row],[State ID]])</f>
        <v>R1012</v>
      </c>
      <c r="P1358" s="20" t="str">
        <f>_xlfn.CONCAT(Hospitalisation_table[[#This Row],[date]],"-",Hospitalisation_table[[#This Row],[Month_Updated]],"-",Hospitalisation_table[[#This Row],[Year_Update]])</f>
        <v>26-Nov-1998</v>
      </c>
      <c r="Q1358">
        <f>DATEDIF(Hospitalisation_table[[#This Row],[Date of Birth]],"8-Jun-2023","Y")</f>
        <v>24</v>
      </c>
    </row>
    <row r="1359" spans="1:17" x14ac:dyDescent="0.3">
      <c r="A1359" t="s">
        <v>488</v>
      </c>
      <c r="B1359" t="str">
        <f>IF(Hospitalisation_table[[#This Row],[Customer ID]]="?","UnKnown",Hospitalisation_table[[#This Row],[Customer ID]])</f>
        <v>Id1880</v>
      </c>
      <c r="C1359">
        <v>1984</v>
      </c>
      <c r="D1359" t="s">
        <v>20</v>
      </c>
      <c r="E1359">
        <v>16</v>
      </c>
      <c r="F1359">
        <v>3</v>
      </c>
      <c r="G1359" s="24">
        <v>4163.21</v>
      </c>
      <c r="H1359" t="s">
        <v>11</v>
      </c>
      <c r="I1359" t="s">
        <v>11</v>
      </c>
      <c r="J1359" t="s">
        <v>23</v>
      </c>
      <c r="K1359" t="str">
        <f>IF(Hospitalisation_table[[#This Row],[month]]="?","Sep",Hospitalisation_table[[#This Row],[month]])</f>
        <v>Sep</v>
      </c>
      <c r="L1359">
        <f>IF(Hospitalisation_table[[#This Row],[year]] = "?",ROUNDUP(AVERAGE(Hospitalisation_table[year]),0),Hospitalisation_table[[#This Row],[year]])</f>
        <v>1984</v>
      </c>
      <c r="M1359" t="str">
        <f>IF(Hospitalisation_table[[#This Row],[Hospital tier]]="?","tier - 2",Hospitalisation_table[[#This Row],[Hospital tier]])</f>
        <v>tier - 2</v>
      </c>
      <c r="N1359" t="str">
        <f>IF(Hospitalisation_table[[#This Row],[City tier]]="?","tier - 2",Hospitalisation_table[[#This Row],[City tier]])</f>
        <v>tier - 2</v>
      </c>
      <c r="O1359" t="str">
        <f>IF(Hospitalisation_table[[#This Row],[State ID]]="?","Unknown",Hospitalisation_table[[#This Row],[State ID]])</f>
        <v>R1012</v>
      </c>
      <c r="P1359" s="20" t="str">
        <f>_xlfn.CONCAT(Hospitalisation_table[[#This Row],[date]],"-",Hospitalisation_table[[#This Row],[Month_Updated]],"-",Hospitalisation_table[[#This Row],[Year_Update]])</f>
        <v>16-Sep-1984</v>
      </c>
      <c r="Q1359">
        <f>DATEDIF(Hospitalisation_table[[#This Row],[Date of Birth]],"8-Jun-2023","Y")</f>
        <v>38</v>
      </c>
    </row>
    <row r="1360" spans="1:17" x14ac:dyDescent="0.3">
      <c r="A1360" t="s">
        <v>2185</v>
      </c>
      <c r="B1360" t="str">
        <f>IF(Hospitalisation_table[[#This Row],[Customer ID]]="?","UnKnown",Hospitalisation_table[[#This Row],[Customer ID]])</f>
        <v>Id188</v>
      </c>
      <c r="C1360">
        <v>1973</v>
      </c>
      <c r="D1360" t="s">
        <v>35</v>
      </c>
      <c r="E1360">
        <v>9</v>
      </c>
      <c r="F1360">
        <v>0</v>
      </c>
      <c r="G1360" s="24">
        <v>36541.550000000003</v>
      </c>
      <c r="H1360" t="s">
        <v>11</v>
      </c>
      <c r="I1360" t="s">
        <v>12</v>
      </c>
      <c r="J1360" t="s">
        <v>42</v>
      </c>
      <c r="K1360" t="str">
        <f>IF(Hospitalisation_table[[#This Row],[month]]="?","Sep",Hospitalisation_table[[#This Row],[month]])</f>
        <v>Aug</v>
      </c>
      <c r="L1360">
        <f>IF(Hospitalisation_table[[#This Row],[year]] = "?",ROUNDUP(AVERAGE(Hospitalisation_table[year]),0),Hospitalisation_table[[#This Row],[year]])</f>
        <v>1973</v>
      </c>
      <c r="M1360" t="str">
        <f>IF(Hospitalisation_table[[#This Row],[Hospital tier]]="?","tier - 2",Hospitalisation_table[[#This Row],[Hospital tier]])</f>
        <v>tier - 2</v>
      </c>
      <c r="N1360" t="str">
        <f>IF(Hospitalisation_table[[#This Row],[City tier]]="?","tier - 2",Hospitalisation_table[[#This Row],[City tier]])</f>
        <v>tier - 3</v>
      </c>
      <c r="O1360" t="str">
        <f>IF(Hospitalisation_table[[#This Row],[State ID]]="?","Unknown",Hospitalisation_table[[#This Row],[State ID]])</f>
        <v>R1011</v>
      </c>
      <c r="P1360" s="20" t="str">
        <f>_xlfn.CONCAT(Hospitalisation_table[[#This Row],[date]],"-",Hospitalisation_table[[#This Row],[Month_Updated]],"-",Hospitalisation_table[[#This Row],[Year_Update]])</f>
        <v>9-Aug-1973</v>
      </c>
      <c r="Q1360">
        <f>DATEDIF(Hospitalisation_table[[#This Row],[Date of Birth]],"8-Jun-2023","Y")</f>
        <v>49</v>
      </c>
    </row>
    <row r="1361" spans="1:17" x14ac:dyDescent="0.3">
      <c r="A1361" t="s">
        <v>489</v>
      </c>
      <c r="B1361" t="str">
        <f>IF(Hospitalisation_table[[#This Row],[Customer ID]]="?","UnKnown",Hospitalisation_table[[#This Row],[Customer ID]])</f>
        <v>Id1879</v>
      </c>
      <c r="C1361">
        <v>1989</v>
      </c>
      <c r="D1361" t="s">
        <v>18</v>
      </c>
      <c r="E1361">
        <v>25</v>
      </c>
      <c r="F1361">
        <v>0</v>
      </c>
      <c r="G1361" s="24">
        <v>4185.1000000000004</v>
      </c>
      <c r="H1361" t="s">
        <v>11</v>
      </c>
      <c r="I1361" t="s">
        <v>12</v>
      </c>
      <c r="J1361" t="s">
        <v>13</v>
      </c>
      <c r="K1361" t="str">
        <f>IF(Hospitalisation_table[[#This Row],[month]]="?","Sep",Hospitalisation_table[[#This Row],[month]])</f>
        <v>Jun</v>
      </c>
      <c r="L1361">
        <f>IF(Hospitalisation_table[[#This Row],[year]] = "?",ROUNDUP(AVERAGE(Hospitalisation_table[year]),0),Hospitalisation_table[[#This Row],[year]])</f>
        <v>1989</v>
      </c>
      <c r="M1361" t="str">
        <f>IF(Hospitalisation_table[[#This Row],[Hospital tier]]="?","tier - 2",Hospitalisation_table[[#This Row],[Hospital tier]])</f>
        <v>tier - 2</v>
      </c>
      <c r="N1361" t="str">
        <f>IF(Hospitalisation_table[[#This Row],[City tier]]="?","tier - 2",Hospitalisation_table[[#This Row],[City tier]])</f>
        <v>tier - 3</v>
      </c>
      <c r="O1361" t="str">
        <f>IF(Hospitalisation_table[[#This Row],[State ID]]="?","Unknown",Hospitalisation_table[[#This Row],[State ID]])</f>
        <v>R1013</v>
      </c>
      <c r="P1361" s="20" t="str">
        <f>_xlfn.CONCAT(Hospitalisation_table[[#This Row],[date]],"-",Hospitalisation_table[[#This Row],[Month_Updated]],"-",Hospitalisation_table[[#This Row],[Year_Update]])</f>
        <v>25-Jun-1989</v>
      </c>
      <c r="Q1361">
        <f>DATEDIF(Hospitalisation_table[[#This Row],[Date of Birth]],"8-Jun-2023","Y")</f>
        <v>33</v>
      </c>
    </row>
    <row r="1362" spans="1:17" x14ac:dyDescent="0.3">
      <c r="A1362" t="s">
        <v>490</v>
      </c>
      <c r="B1362" t="str">
        <f>IF(Hospitalisation_table[[#This Row],[Customer ID]]="?","UnKnown",Hospitalisation_table[[#This Row],[Customer ID]])</f>
        <v>Id1878</v>
      </c>
      <c r="C1362">
        <v>1995</v>
      </c>
      <c r="D1362" t="s">
        <v>37</v>
      </c>
      <c r="E1362">
        <v>3</v>
      </c>
      <c r="F1362">
        <v>0</v>
      </c>
      <c r="G1362" s="24">
        <v>4188.7299999999996</v>
      </c>
      <c r="H1362" t="s">
        <v>11</v>
      </c>
      <c r="I1362" t="s">
        <v>11</v>
      </c>
      <c r="J1362" t="s">
        <v>200</v>
      </c>
      <c r="K1362" t="str">
        <f>IF(Hospitalisation_table[[#This Row],[month]]="?","Sep",Hospitalisation_table[[#This Row],[month]])</f>
        <v>Oct</v>
      </c>
      <c r="L1362">
        <f>IF(Hospitalisation_table[[#This Row],[year]] = "?",ROUNDUP(AVERAGE(Hospitalisation_table[year]),0),Hospitalisation_table[[#This Row],[year]])</f>
        <v>1995</v>
      </c>
      <c r="M1362" t="str">
        <f>IF(Hospitalisation_table[[#This Row],[Hospital tier]]="?","tier - 2",Hospitalisation_table[[#This Row],[Hospital tier]])</f>
        <v>tier - 2</v>
      </c>
      <c r="N1362" t="str">
        <f>IF(Hospitalisation_table[[#This Row],[City tier]]="?","tier - 2",Hospitalisation_table[[#This Row],[City tier]])</f>
        <v>tier - 2</v>
      </c>
      <c r="O1362" t="str">
        <f>IF(Hospitalisation_table[[#This Row],[State ID]]="?","Unknown",Hospitalisation_table[[#This Row],[State ID]])</f>
        <v>R1025</v>
      </c>
      <c r="P1362" s="20" t="str">
        <f>_xlfn.CONCAT(Hospitalisation_table[[#This Row],[date]],"-",Hospitalisation_table[[#This Row],[Month_Updated]],"-",Hospitalisation_table[[#This Row],[Year_Update]])</f>
        <v>3-Oct-1995</v>
      </c>
      <c r="Q1362">
        <f>DATEDIF(Hospitalisation_table[[#This Row],[Date of Birth]],"8-Jun-2023","Y")</f>
        <v>27</v>
      </c>
    </row>
    <row r="1363" spans="1:17" x14ac:dyDescent="0.3">
      <c r="A1363" t="s">
        <v>491</v>
      </c>
      <c r="B1363" t="str">
        <f>IF(Hospitalisation_table[[#This Row],[Customer ID]]="?","UnKnown",Hospitalisation_table[[#This Row],[Customer ID]])</f>
        <v>Id1877</v>
      </c>
      <c r="C1363">
        <v>1997</v>
      </c>
      <c r="D1363" t="s">
        <v>20</v>
      </c>
      <c r="E1363">
        <v>6</v>
      </c>
      <c r="F1363">
        <v>2</v>
      </c>
      <c r="G1363" s="24">
        <v>4189.1099999999997</v>
      </c>
      <c r="H1363" t="s">
        <v>11</v>
      </c>
      <c r="I1363" t="s">
        <v>11</v>
      </c>
      <c r="J1363" t="s">
        <v>23</v>
      </c>
      <c r="K1363" t="str">
        <f>IF(Hospitalisation_table[[#This Row],[month]]="?","Sep",Hospitalisation_table[[#This Row],[month]])</f>
        <v>Sep</v>
      </c>
      <c r="L1363">
        <f>IF(Hospitalisation_table[[#This Row],[year]] = "?",ROUNDUP(AVERAGE(Hospitalisation_table[year]),0),Hospitalisation_table[[#This Row],[year]])</f>
        <v>1997</v>
      </c>
      <c r="M1363" t="str">
        <f>IF(Hospitalisation_table[[#This Row],[Hospital tier]]="?","tier - 2",Hospitalisation_table[[#This Row],[Hospital tier]])</f>
        <v>tier - 2</v>
      </c>
      <c r="N1363" t="str">
        <f>IF(Hospitalisation_table[[#This Row],[City tier]]="?","tier - 2",Hospitalisation_table[[#This Row],[City tier]])</f>
        <v>tier - 2</v>
      </c>
      <c r="O1363" t="str">
        <f>IF(Hospitalisation_table[[#This Row],[State ID]]="?","Unknown",Hospitalisation_table[[#This Row],[State ID]])</f>
        <v>R1012</v>
      </c>
      <c r="P1363" s="20" t="str">
        <f>_xlfn.CONCAT(Hospitalisation_table[[#This Row],[date]],"-",Hospitalisation_table[[#This Row],[Month_Updated]],"-",Hospitalisation_table[[#This Row],[Year_Update]])</f>
        <v>6-Sep-1997</v>
      </c>
      <c r="Q1363">
        <f>DATEDIF(Hospitalisation_table[[#This Row],[Date of Birth]],"8-Jun-2023","Y")</f>
        <v>25</v>
      </c>
    </row>
    <row r="1364" spans="1:17" x14ac:dyDescent="0.3">
      <c r="A1364" t="s">
        <v>492</v>
      </c>
      <c r="B1364" t="str">
        <f>IF(Hospitalisation_table[[#This Row],[Customer ID]]="?","UnKnown",Hospitalisation_table[[#This Row],[Customer ID]])</f>
        <v>Id1876</v>
      </c>
      <c r="C1364">
        <v>1998</v>
      </c>
      <c r="D1364" t="s">
        <v>30</v>
      </c>
      <c r="E1364">
        <v>14</v>
      </c>
      <c r="F1364">
        <v>3</v>
      </c>
      <c r="G1364" s="24">
        <v>4234.93</v>
      </c>
      <c r="H1364" t="s">
        <v>11</v>
      </c>
      <c r="I1364" t="s">
        <v>16</v>
      </c>
      <c r="J1364" t="s">
        <v>42</v>
      </c>
      <c r="K1364" t="str">
        <f>IF(Hospitalisation_table[[#This Row],[month]]="?","Sep",Hospitalisation_table[[#This Row],[month]])</f>
        <v>Dec</v>
      </c>
      <c r="L1364">
        <f>IF(Hospitalisation_table[[#This Row],[year]] = "?",ROUNDUP(AVERAGE(Hospitalisation_table[year]),0),Hospitalisation_table[[#This Row],[year]])</f>
        <v>1998</v>
      </c>
      <c r="M1364" t="str">
        <f>IF(Hospitalisation_table[[#This Row],[Hospital tier]]="?","tier - 2",Hospitalisation_table[[#This Row],[Hospital tier]])</f>
        <v>tier - 2</v>
      </c>
      <c r="N1364" t="str">
        <f>IF(Hospitalisation_table[[#This Row],[City tier]]="?","tier - 2",Hospitalisation_table[[#This Row],[City tier]])</f>
        <v>tier - 1</v>
      </c>
      <c r="O1364" t="str">
        <f>IF(Hospitalisation_table[[#This Row],[State ID]]="?","Unknown",Hospitalisation_table[[#This Row],[State ID]])</f>
        <v>R1011</v>
      </c>
      <c r="P1364" s="20" t="str">
        <f>_xlfn.CONCAT(Hospitalisation_table[[#This Row],[date]],"-",Hospitalisation_table[[#This Row],[Month_Updated]],"-",Hospitalisation_table[[#This Row],[Year_Update]])</f>
        <v>14-Dec-1998</v>
      </c>
      <c r="Q1364">
        <f>DATEDIF(Hospitalisation_table[[#This Row],[Date of Birth]],"8-Jun-2023","Y")</f>
        <v>24</v>
      </c>
    </row>
    <row r="1365" spans="1:17" x14ac:dyDescent="0.3">
      <c r="A1365" t="s">
        <v>493</v>
      </c>
      <c r="B1365" t="str">
        <f>IF(Hospitalisation_table[[#This Row],[Customer ID]]="?","UnKnown",Hospitalisation_table[[#This Row],[Customer ID]])</f>
        <v>Id1875</v>
      </c>
      <c r="C1365">
        <v>1992</v>
      </c>
      <c r="D1365" t="s">
        <v>18</v>
      </c>
      <c r="E1365">
        <v>27</v>
      </c>
      <c r="F1365">
        <v>1</v>
      </c>
      <c r="G1365" s="24">
        <v>4237.13</v>
      </c>
      <c r="H1365" t="s">
        <v>12</v>
      </c>
      <c r="I1365" t="s">
        <v>16</v>
      </c>
      <c r="J1365" t="s">
        <v>168</v>
      </c>
      <c r="K1365" t="str">
        <f>IF(Hospitalisation_table[[#This Row],[month]]="?","Sep",Hospitalisation_table[[#This Row],[month]])</f>
        <v>Jun</v>
      </c>
      <c r="L1365">
        <f>IF(Hospitalisation_table[[#This Row],[year]] = "?",ROUNDUP(AVERAGE(Hospitalisation_table[year]),0),Hospitalisation_table[[#This Row],[year]])</f>
        <v>1992</v>
      </c>
      <c r="M1365" t="str">
        <f>IF(Hospitalisation_table[[#This Row],[Hospital tier]]="?","tier - 2",Hospitalisation_table[[#This Row],[Hospital tier]])</f>
        <v>tier - 3</v>
      </c>
      <c r="N1365" t="str">
        <f>IF(Hospitalisation_table[[#This Row],[City tier]]="?","tier - 2",Hospitalisation_table[[#This Row],[City tier]])</f>
        <v>tier - 1</v>
      </c>
      <c r="O1365" t="str">
        <f>IF(Hospitalisation_table[[#This Row],[State ID]]="?","Unknown",Hospitalisation_table[[#This Row],[State ID]])</f>
        <v>R1016</v>
      </c>
      <c r="P1365" s="20" t="str">
        <f>_xlfn.CONCAT(Hospitalisation_table[[#This Row],[date]],"-",Hospitalisation_table[[#This Row],[Month_Updated]],"-",Hospitalisation_table[[#This Row],[Year_Update]])</f>
        <v>27-Jun-1992</v>
      </c>
      <c r="Q1365">
        <f>DATEDIF(Hospitalisation_table[[#This Row],[Date of Birth]],"8-Jun-2023","Y")</f>
        <v>30</v>
      </c>
    </row>
    <row r="1366" spans="1:17" x14ac:dyDescent="0.3">
      <c r="A1366" t="s">
        <v>494</v>
      </c>
      <c r="B1366" t="str">
        <f>IF(Hospitalisation_table[[#This Row],[Customer ID]]="?","UnKnown",Hospitalisation_table[[#This Row],[Customer ID]])</f>
        <v>Id1874</v>
      </c>
      <c r="C1366">
        <v>1991</v>
      </c>
      <c r="D1366" t="s">
        <v>15</v>
      </c>
      <c r="E1366">
        <v>3</v>
      </c>
      <c r="F1366">
        <v>1</v>
      </c>
      <c r="G1366" s="24">
        <v>4239.8900000000003</v>
      </c>
      <c r="H1366" t="s">
        <v>11</v>
      </c>
      <c r="I1366" t="s">
        <v>11</v>
      </c>
      <c r="J1366" t="s">
        <v>23</v>
      </c>
      <c r="K1366" t="str">
        <f>IF(Hospitalisation_table[[#This Row],[month]]="?","Sep",Hospitalisation_table[[#This Row],[month]])</f>
        <v>Nov</v>
      </c>
      <c r="L1366">
        <f>IF(Hospitalisation_table[[#This Row],[year]] = "?",ROUNDUP(AVERAGE(Hospitalisation_table[year]),0),Hospitalisation_table[[#This Row],[year]])</f>
        <v>1991</v>
      </c>
      <c r="M1366" t="str">
        <f>IF(Hospitalisation_table[[#This Row],[Hospital tier]]="?","tier - 2",Hospitalisation_table[[#This Row],[Hospital tier]])</f>
        <v>tier - 2</v>
      </c>
      <c r="N1366" t="str">
        <f>IF(Hospitalisation_table[[#This Row],[City tier]]="?","tier - 2",Hospitalisation_table[[#This Row],[City tier]])</f>
        <v>tier - 2</v>
      </c>
      <c r="O1366" t="str">
        <f>IF(Hospitalisation_table[[#This Row],[State ID]]="?","Unknown",Hospitalisation_table[[#This Row],[State ID]])</f>
        <v>R1012</v>
      </c>
      <c r="P1366" s="20" t="str">
        <f>_xlfn.CONCAT(Hospitalisation_table[[#This Row],[date]],"-",Hospitalisation_table[[#This Row],[Month_Updated]],"-",Hospitalisation_table[[#This Row],[Year_Update]])</f>
        <v>3-Nov-1991</v>
      </c>
      <c r="Q1366">
        <f>DATEDIF(Hospitalisation_table[[#This Row],[Date of Birth]],"8-Jun-2023","Y")</f>
        <v>31</v>
      </c>
    </row>
    <row r="1367" spans="1:17" x14ac:dyDescent="0.3">
      <c r="A1367" t="s">
        <v>495</v>
      </c>
      <c r="B1367" t="str">
        <f>IF(Hospitalisation_table[[#This Row],[Customer ID]]="?","UnKnown",Hospitalisation_table[[#This Row],[Customer ID]])</f>
        <v>Id1873</v>
      </c>
      <c r="C1367">
        <v>1991</v>
      </c>
      <c r="D1367" t="s">
        <v>30</v>
      </c>
      <c r="E1367">
        <v>1</v>
      </c>
      <c r="F1367">
        <v>1</v>
      </c>
      <c r="G1367" s="24">
        <v>4243.59</v>
      </c>
      <c r="H1367" t="s">
        <v>12</v>
      </c>
      <c r="I1367" t="s">
        <v>16</v>
      </c>
      <c r="J1367" t="s">
        <v>23</v>
      </c>
      <c r="K1367" t="str">
        <f>IF(Hospitalisation_table[[#This Row],[month]]="?","Sep",Hospitalisation_table[[#This Row],[month]])</f>
        <v>Dec</v>
      </c>
      <c r="L1367">
        <f>IF(Hospitalisation_table[[#This Row],[year]] = "?",ROUNDUP(AVERAGE(Hospitalisation_table[year]),0),Hospitalisation_table[[#This Row],[year]])</f>
        <v>1991</v>
      </c>
      <c r="M1367" t="str">
        <f>IF(Hospitalisation_table[[#This Row],[Hospital tier]]="?","tier - 2",Hospitalisation_table[[#This Row],[Hospital tier]])</f>
        <v>tier - 3</v>
      </c>
      <c r="N1367" t="str">
        <f>IF(Hospitalisation_table[[#This Row],[City tier]]="?","tier - 2",Hospitalisation_table[[#This Row],[City tier]])</f>
        <v>tier - 1</v>
      </c>
      <c r="O1367" t="str">
        <f>IF(Hospitalisation_table[[#This Row],[State ID]]="?","Unknown",Hospitalisation_table[[#This Row],[State ID]])</f>
        <v>R1012</v>
      </c>
      <c r="P1367" s="20" t="str">
        <f>_xlfn.CONCAT(Hospitalisation_table[[#This Row],[date]],"-",Hospitalisation_table[[#This Row],[Month_Updated]],"-",Hospitalisation_table[[#This Row],[Year_Update]])</f>
        <v>1-Dec-1991</v>
      </c>
      <c r="Q1367">
        <f>DATEDIF(Hospitalisation_table[[#This Row],[Date of Birth]],"8-Jun-2023","Y")</f>
        <v>31</v>
      </c>
    </row>
    <row r="1368" spans="1:17" x14ac:dyDescent="0.3">
      <c r="A1368" t="s">
        <v>496</v>
      </c>
      <c r="B1368" t="str">
        <f>IF(Hospitalisation_table[[#This Row],[Customer ID]]="?","UnKnown",Hospitalisation_table[[#This Row],[Customer ID]])</f>
        <v>Id1872</v>
      </c>
      <c r="C1368">
        <v>1982</v>
      </c>
      <c r="D1368" t="s">
        <v>18</v>
      </c>
      <c r="E1368">
        <v>16</v>
      </c>
      <c r="F1368">
        <v>3</v>
      </c>
      <c r="G1368" s="24">
        <v>4250.24</v>
      </c>
      <c r="H1368" t="s">
        <v>11</v>
      </c>
      <c r="I1368" t="s">
        <v>12</v>
      </c>
      <c r="J1368" t="s">
        <v>13</v>
      </c>
      <c r="K1368" t="str">
        <f>IF(Hospitalisation_table[[#This Row],[month]]="?","Sep",Hospitalisation_table[[#This Row],[month]])</f>
        <v>Jun</v>
      </c>
      <c r="L1368">
        <f>IF(Hospitalisation_table[[#This Row],[year]] = "?",ROUNDUP(AVERAGE(Hospitalisation_table[year]),0),Hospitalisation_table[[#This Row],[year]])</f>
        <v>1982</v>
      </c>
      <c r="M1368" t="str">
        <f>IF(Hospitalisation_table[[#This Row],[Hospital tier]]="?","tier - 2",Hospitalisation_table[[#This Row],[Hospital tier]])</f>
        <v>tier - 2</v>
      </c>
      <c r="N1368" t="str">
        <f>IF(Hospitalisation_table[[#This Row],[City tier]]="?","tier - 2",Hospitalisation_table[[#This Row],[City tier]])</f>
        <v>tier - 3</v>
      </c>
      <c r="O1368" t="str">
        <f>IF(Hospitalisation_table[[#This Row],[State ID]]="?","Unknown",Hospitalisation_table[[#This Row],[State ID]])</f>
        <v>R1013</v>
      </c>
      <c r="P1368" s="20" t="str">
        <f>_xlfn.CONCAT(Hospitalisation_table[[#This Row],[date]],"-",Hospitalisation_table[[#This Row],[Month_Updated]],"-",Hospitalisation_table[[#This Row],[Year_Update]])</f>
        <v>16-Jun-1982</v>
      </c>
      <c r="Q1368">
        <f>DATEDIF(Hospitalisation_table[[#This Row],[Date of Birth]],"8-Jun-2023","Y")</f>
        <v>40</v>
      </c>
    </row>
    <row r="1369" spans="1:17" x14ac:dyDescent="0.3">
      <c r="A1369" t="s">
        <v>497</v>
      </c>
      <c r="B1369" t="str">
        <f>IF(Hospitalisation_table[[#This Row],[Customer ID]]="?","UnKnown",Hospitalisation_table[[#This Row],[Customer ID]])</f>
        <v>Id1871</v>
      </c>
      <c r="C1369">
        <v>1995</v>
      </c>
      <c r="D1369" t="s">
        <v>37</v>
      </c>
      <c r="E1369">
        <v>14</v>
      </c>
      <c r="F1369">
        <v>3</v>
      </c>
      <c r="G1369" s="24">
        <v>4260.74</v>
      </c>
      <c r="H1369" t="s">
        <v>12</v>
      </c>
      <c r="I1369" t="s">
        <v>11</v>
      </c>
      <c r="J1369" t="s">
        <v>42</v>
      </c>
      <c r="K1369" t="str">
        <f>IF(Hospitalisation_table[[#This Row],[month]]="?","Sep",Hospitalisation_table[[#This Row],[month]])</f>
        <v>Oct</v>
      </c>
      <c r="L1369">
        <f>IF(Hospitalisation_table[[#This Row],[year]] = "?",ROUNDUP(AVERAGE(Hospitalisation_table[year]),0),Hospitalisation_table[[#This Row],[year]])</f>
        <v>1995</v>
      </c>
      <c r="M1369" t="str">
        <f>IF(Hospitalisation_table[[#This Row],[Hospital tier]]="?","tier - 2",Hospitalisation_table[[#This Row],[Hospital tier]])</f>
        <v>tier - 3</v>
      </c>
      <c r="N1369" t="str">
        <f>IF(Hospitalisation_table[[#This Row],[City tier]]="?","tier - 2",Hospitalisation_table[[#This Row],[City tier]])</f>
        <v>tier - 2</v>
      </c>
      <c r="O1369" t="str">
        <f>IF(Hospitalisation_table[[#This Row],[State ID]]="?","Unknown",Hospitalisation_table[[#This Row],[State ID]])</f>
        <v>R1011</v>
      </c>
      <c r="P1369" s="20" t="str">
        <f>_xlfn.CONCAT(Hospitalisation_table[[#This Row],[date]],"-",Hospitalisation_table[[#This Row],[Month_Updated]],"-",Hospitalisation_table[[#This Row],[Year_Update]])</f>
        <v>14-Oct-1995</v>
      </c>
      <c r="Q1369">
        <f>DATEDIF(Hospitalisation_table[[#This Row],[Date of Birth]],"8-Jun-2023","Y")</f>
        <v>27</v>
      </c>
    </row>
    <row r="1370" spans="1:17" x14ac:dyDescent="0.3">
      <c r="A1370" t="s">
        <v>498</v>
      </c>
      <c r="B1370" t="str">
        <f>IF(Hospitalisation_table[[#This Row],[Customer ID]]="?","UnKnown",Hospitalisation_table[[#This Row],[Customer ID]])</f>
        <v>Id1870</v>
      </c>
      <c r="C1370">
        <v>1983</v>
      </c>
      <c r="D1370" t="s">
        <v>15</v>
      </c>
      <c r="E1370">
        <v>20</v>
      </c>
      <c r="F1370">
        <v>3</v>
      </c>
      <c r="G1370" s="24">
        <v>4265.01</v>
      </c>
      <c r="H1370" t="s">
        <v>11</v>
      </c>
      <c r="I1370" t="s">
        <v>16</v>
      </c>
      <c r="J1370" t="s">
        <v>23</v>
      </c>
      <c r="K1370" t="str">
        <f>IF(Hospitalisation_table[[#This Row],[month]]="?","Sep",Hospitalisation_table[[#This Row],[month]])</f>
        <v>Nov</v>
      </c>
      <c r="L1370">
        <f>IF(Hospitalisation_table[[#This Row],[year]] = "?",ROUNDUP(AVERAGE(Hospitalisation_table[year]),0),Hospitalisation_table[[#This Row],[year]])</f>
        <v>1983</v>
      </c>
      <c r="M1370" t="str">
        <f>IF(Hospitalisation_table[[#This Row],[Hospital tier]]="?","tier - 2",Hospitalisation_table[[#This Row],[Hospital tier]])</f>
        <v>tier - 2</v>
      </c>
      <c r="N1370" t="str">
        <f>IF(Hospitalisation_table[[#This Row],[City tier]]="?","tier - 2",Hospitalisation_table[[#This Row],[City tier]])</f>
        <v>tier - 1</v>
      </c>
      <c r="O1370" t="str">
        <f>IF(Hospitalisation_table[[#This Row],[State ID]]="?","Unknown",Hospitalisation_table[[#This Row],[State ID]])</f>
        <v>R1012</v>
      </c>
      <c r="P1370" s="20" t="str">
        <f>_xlfn.CONCAT(Hospitalisation_table[[#This Row],[date]],"-",Hospitalisation_table[[#This Row],[Month_Updated]],"-",Hospitalisation_table[[#This Row],[Year_Update]])</f>
        <v>20-Nov-1983</v>
      </c>
      <c r="Q1370">
        <f>DATEDIF(Hospitalisation_table[[#This Row],[Date of Birth]],"8-Jun-2023","Y")</f>
        <v>39</v>
      </c>
    </row>
    <row r="1371" spans="1:17" x14ac:dyDescent="0.3">
      <c r="A1371" t="s">
        <v>2186</v>
      </c>
      <c r="B1371" t="str">
        <f>IF(Hospitalisation_table[[#This Row],[Customer ID]]="?","UnKnown",Hospitalisation_table[[#This Row],[Customer ID]])</f>
        <v>Id187</v>
      </c>
      <c r="C1371">
        <v>1992</v>
      </c>
      <c r="D1371" t="s">
        <v>37</v>
      </c>
      <c r="E1371">
        <v>9</v>
      </c>
      <c r="F1371">
        <v>0</v>
      </c>
      <c r="G1371" s="24">
        <v>36572.800000000003</v>
      </c>
      <c r="H1371" t="s">
        <v>16</v>
      </c>
      <c r="I1371" t="s">
        <v>11</v>
      </c>
      <c r="J1371" t="s">
        <v>42</v>
      </c>
      <c r="K1371" t="str">
        <f>IF(Hospitalisation_table[[#This Row],[month]]="?","Sep",Hospitalisation_table[[#This Row],[month]])</f>
        <v>Oct</v>
      </c>
      <c r="L1371">
        <f>IF(Hospitalisation_table[[#This Row],[year]] = "?",ROUNDUP(AVERAGE(Hospitalisation_table[year]),0),Hospitalisation_table[[#This Row],[year]])</f>
        <v>1992</v>
      </c>
      <c r="M1371" t="str">
        <f>IF(Hospitalisation_table[[#This Row],[Hospital tier]]="?","tier - 2",Hospitalisation_table[[#This Row],[Hospital tier]])</f>
        <v>tier - 1</v>
      </c>
      <c r="N1371" t="str">
        <f>IF(Hospitalisation_table[[#This Row],[City tier]]="?","tier - 2",Hospitalisation_table[[#This Row],[City tier]])</f>
        <v>tier - 2</v>
      </c>
      <c r="O1371" t="str">
        <f>IF(Hospitalisation_table[[#This Row],[State ID]]="?","Unknown",Hospitalisation_table[[#This Row],[State ID]])</f>
        <v>R1011</v>
      </c>
      <c r="P1371" s="20" t="str">
        <f>_xlfn.CONCAT(Hospitalisation_table[[#This Row],[date]],"-",Hospitalisation_table[[#This Row],[Month_Updated]],"-",Hospitalisation_table[[#This Row],[Year_Update]])</f>
        <v>9-Oct-1992</v>
      </c>
      <c r="Q1371">
        <f>DATEDIF(Hospitalisation_table[[#This Row],[Date of Birth]],"8-Jun-2023","Y")</f>
        <v>30</v>
      </c>
    </row>
    <row r="1372" spans="1:17" x14ac:dyDescent="0.3">
      <c r="A1372" t="s">
        <v>499</v>
      </c>
      <c r="B1372" t="str">
        <f>IF(Hospitalisation_table[[#This Row],[Customer ID]]="?","UnKnown",Hospitalisation_table[[#This Row],[Customer ID]])</f>
        <v>Id1869</v>
      </c>
      <c r="C1372">
        <v>1992</v>
      </c>
      <c r="D1372" t="s">
        <v>18</v>
      </c>
      <c r="E1372">
        <v>18</v>
      </c>
      <c r="F1372">
        <v>2</v>
      </c>
      <c r="G1372" s="24">
        <v>4266.17</v>
      </c>
      <c r="H1372" t="s">
        <v>12</v>
      </c>
      <c r="I1372" t="s">
        <v>11</v>
      </c>
      <c r="J1372" t="s">
        <v>13</v>
      </c>
      <c r="K1372" t="str">
        <f>IF(Hospitalisation_table[[#This Row],[month]]="?","Sep",Hospitalisation_table[[#This Row],[month]])</f>
        <v>Jun</v>
      </c>
      <c r="L1372">
        <f>IF(Hospitalisation_table[[#This Row],[year]] = "?",ROUNDUP(AVERAGE(Hospitalisation_table[year]),0),Hospitalisation_table[[#This Row],[year]])</f>
        <v>1992</v>
      </c>
      <c r="M1372" t="str">
        <f>IF(Hospitalisation_table[[#This Row],[Hospital tier]]="?","tier - 2",Hospitalisation_table[[#This Row],[Hospital tier]])</f>
        <v>tier - 3</v>
      </c>
      <c r="N1372" t="str">
        <f>IF(Hospitalisation_table[[#This Row],[City tier]]="?","tier - 2",Hospitalisation_table[[#This Row],[City tier]])</f>
        <v>tier - 2</v>
      </c>
      <c r="O1372" t="str">
        <f>IF(Hospitalisation_table[[#This Row],[State ID]]="?","Unknown",Hospitalisation_table[[#This Row],[State ID]])</f>
        <v>R1013</v>
      </c>
      <c r="P1372" s="20" t="str">
        <f>_xlfn.CONCAT(Hospitalisation_table[[#This Row],[date]],"-",Hospitalisation_table[[#This Row],[Month_Updated]],"-",Hospitalisation_table[[#This Row],[Year_Update]])</f>
        <v>18-Jun-1992</v>
      </c>
      <c r="Q1372">
        <f>DATEDIF(Hospitalisation_table[[#This Row],[Date of Birth]],"8-Jun-2023","Y")</f>
        <v>30</v>
      </c>
    </row>
    <row r="1373" spans="1:17" x14ac:dyDescent="0.3">
      <c r="A1373" t="s">
        <v>500</v>
      </c>
      <c r="B1373" t="str">
        <f>IF(Hospitalisation_table[[#This Row],[Customer ID]]="?","UnKnown",Hospitalisation_table[[#This Row],[Customer ID]])</f>
        <v>Id1868</v>
      </c>
      <c r="C1373">
        <v>2003</v>
      </c>
      <c r="D1373" t="s">
        <v>18</v>
      </c>
      <c r="E1373">
        <v>8</v>
      </c>
      <c r="F1373">
        <v>0</v>
      </c>
      <c r="G1373" s="24">
        <v>4278.55</v>
      </c>
      <c r="H1373" t="s">
        <v>11</v>
      </c>
      <c r="I1373" t="s">
        <v>16</v>
      </c>
      <c r="J1373" t="s">
        <v>300</v>
      </c>
      <c r="K1373" t="str">
        <f>IF(Hospitalisation_table[[#This Row],[month]]="?","Sep",Hospitalisation_table[[#This Row],[month]])</f>
        <v>Jun</v>
      </c>
      <c r="L1373">
        <f>IF(Hospitalisation_table[[#This Row],[year]] = "?",ROUNDUP(AVERAGE(Hospitalisation_table[year]),0),Hospitalisation_table[[#This Row],[year]])</f>
        <v>2003</v>
      </c>
      <c r="M1373" t="str">
        <f>IF(Hospitalisation_table[[#This Row],[Hospital tier]]="?","tier - 2",Hospitalisation_table[[#This Row],[Hospital tier]])</f>
        <v>tier - 2</v>
      </c>
      <c r="N1373" t="str">
        <f>IF(Hospitalisation_table[[#This Row],[City tier]]="?","tier - 2",Hospitalisation_table[[#This Row],[City tier]])</f>
        <v>tier - 1</v>
      </c>
      <c r="O1373" t="str">
        <f>IF(Hospitalisation_table[[#This Row],[State ID]]="?","Unknown",Hospitalisation_table[[#This Row],[State ID]])</f>
        <v>R1021</v>
      </c>
      <c r="P1373" s="20" t="str">
        <f>_xlfn.CONCAT(Hospitalisation_table[[#This Row],[date]],"-",Hospitalisation_table[[#This Row],[Month_Updated]],"-",Hospitalisation_table[[#This Row],[Year_Update]])</f>
        <v>8-Jun-2003</v>
      </c>
      <c r="Q1373">
        <f>DATEDIF(Hospitalisation_table[[#This Row],[Date of Birth]],"8-Jun-2023","Y")</f>
        <v>20</v>
      </c>
    </row>
    <row r="1374" spans="1:17" x14ac:dyDescent="0.3">
      <c r="A1374" t="s">
        <v>501</v>
      </c>
      <c r="B1374" t="str">
        <f>IF(Hospitalisation_table[[#This Row],[Customer ID]]="?","UnKnown",Hospitalisation_table[[#This Row],[Customer ID]])</f>
        <v>Id1867</v>
      </c>
      <c r="C1374">
        <v>2000</v>
      </c>
      <c r="D1374" t="s">
        <v>15</v>
      </c>
      <c r="E1374">
        <v>25</v>
      </c>
      <c r="F1374">
        <v>3</v>
      </c>
      <c r="G1374" s="24">
        <v>4296.2700000000004</v>
      </c>
      <c r="H1374" t="s">
        <v>11</v>
      </c>
      <c r="I1374" t="s">
        <v>12</v>
      </c>
      <c r="J1374" t="s">
        <v>23</v>
      </c>
      <c r="K1374" t="str">
        <f>IF(Hospitalisation_table[[#This Row],[month]]="?","Sep",Hospitalisation_table[[#This Row],[month]])</f>
        <v>Nov</v>
      </c>
      <c r="L1374">
        <f>IF(Hospitalisation_table[[#This Row],[year]] = "?",ROUNDUP(AVERAGE(Hospitalisation_table[year]),0),Hospitalisation_table[[#This Row],[year]])</f>
        <v>2000</v>
      </c>
      <c r="M1374" t="str">
        <f>IF(Hospitalisation_table[[#This Row],[Hospital tier]]="?","tier - 2",Hospitalisation_table[[#This Row],[Hospital tier]])</f>
        <v>tier - 2</v>
      </c>
      <c r="N1374" t="str">
        <f>IF(Hospitalisation_table[[#This Row],[City tier]]="?","tier - 2",Hospitalisation_table[[#This Row],[City tier]])</f>
        <v>tier - 3</v>
      </c>
      <c r="O1374" t="str">
        <f>IF(Hospitalisation_table[[#This Row],[State ID]]="?","Unknown",Hospitalisation_table[[#This Row],[State ID]])</f>
        <v>R1012</v>
      </c>
      <c r="P1374" s="20" t="str">
        <f>_xlfn.CONCAT(Hospitalisation_table[[#This Row],[date]],"-",Hospitalisation_table[[#This Row],[Month_Updated]],"-",Hospitalisation_table[[#This Row],[Year_Update]])</f>
        <v>25-Nov-2000</v>
      </c>
      <c r="Q1374">
        <f>DATEDIF(Hospitalisation_table[[#This Row],[Date of Birth]],"8-Jun-2023","Y")</f>
        <v>22</v>
      </c>
    </row>
    <row r="1375" spans="1:17" x14ac:dyDescent="0.3">
      <c r="A1375" t="s">
        <v>502</v>
      </c>
      <c r="B1375" t="str">
        <f>IF(Hospitalisation_table[[#This Row],[Customer ID]]="?","UnKnown",Hospitalisation_table[[#This Row],[Customer ID]])</f>
        <v>Id1866</v>
      </c>
      <c r="C1375">
        <v>1988</v>
      </c>
      <c r="D1375" t="s">
        <v>30</v>
      </c>
      <c r="E1375">
        <v>19</v>
      </c>
      <c r="F1375">
        <v>0</v>
      </c>
      <c r="G1375" s="24">
        <v>4320.41</v>
      </c>
      <c r="H1375" t="s">
        <v>11</v>
      </c>
      <c r="I1375" t="s">
        <v>16</v>
      </c>
      <c r="J1375" t="s">
        <v>23</v>
      </c>
      <c r="K1375" t="str">
        <f>IF(Hospitalisation_table[[#This Row],[month]]="?","Sep",Hospitalisation_table[[#This Row],[month]])</f>
        <v>Dec</v>
      </c>
      <c r="L1375">
        <f>IF(Hospitalisation_table[[#This Row],[year]] = "?",ROUNDUP(AVERAGE(Hospitalisation_table[year]),0),Hospitalisation_table[[#This Row],[year]])</f>
        <v>1988</v>
      </c>
      <c r="M1375" t="str">
        <f>IF(Hospitalisation_table[[#This Row],[Hospital tier]]="?","tier - 2",Hospitalisation_table[[#This Row],[Hospital tier]])</f>
        <v>tier - 2</v>
      </c>
      <c r="N1375" t="str">
        <f>IF(Hospitalisation_table[[#This Row],[City tier]]="?","tier - 2",Hospitalisation_table[[#This Row],[City tier]])</f>
        <v>tier - 1</v>
      </c>
      <c r="O1375" t="str">
        <f>IF(Hospitalisation_table[[#This Row],[State ID]]="?","Unknown",Hospitalisation_table[[#This Row],[State ID]])</f>
        <v>R1012</v>
      </c>
      <c r="P1375" s="20" t="str">
        <f>_xlfn.CONCAT(Hospitalisation_table[[#This Row],[date]],"-",Hospitalisation_table[[#This Row],[Month_Updated]],"-",Hospitalisation_table[[#This Row],[Year_Update]])</f>
        <v>19-Dec-1988</v>
      </c>
      <c r="Q1375">
        <f>DATEDIF(Hospitalisation_table[[#This Row],[Date of Birth]],"8-Jun-2023","Y")</f>
        <v>34</v>
      </c>
    </row>
    <row r="1376" spans="1:17" x14ac:dyDescent="0.3">
      <c r="A1376" t="s">
        <v>503</v>
      </c>
      <c r="B1376" t="str">
        <f>IF(Hospitalisation_table[[#This Row],[Customer ID]]="?","UnKnown",Hospitalisation_table[[#This Row],[Customer ID]])</f>
        <v>Id1865</v>
      </c>
      <c r="C1376">
        <v>1994</v>
      </c>
      <c r="D1376" t="s">
        <v>15</v>
      </c>
      <c r="E1376">
        <v>2</v>
      </c>
      <c r="F1376">
        <v>1</v>
      </c>
      <c r="G1376" s="24">
        <v>4337.74</v>
      </c>
      <c r="H1376" t="s">
        <v>11</v>
      </c>
      <c r="I1376" t="s">
        <v>16</v>
      </c>
      <c r="J1376" t="s">
        <v>247</v>
      </c>
      <c r="K1376" t="str">
        <f>IF(Hospitalisation_table[[#This Row],[month]]="?","Sep",Hospitalisation_table[[#This Row],[month]])</f>
        <v>Nov</v>
      </c>
      <c r="L1376">
        <f>IF(Hospitalisation_table[[#This Row],[year]] = "?",ROUNDUP(AVERAGE(Hospitalisation_table[year]),0),Hospitalisation_table[[#This Row],[year]])</f>
        <v>1994</v>
      </c>
      <c r="M1376" t="str">
        <f>IF(Hospitalisation_table[[#This Row],[Hospital tier]]="?","tier - 2",Hospitalisation_table[[#This Row],[Hospital tier]])</f>
        <v>tier - 2</v>
      </c>
      <c r="N1376" t="str">
        <f>IF(Hospitalisation_table[[#This Row],[City tier]]="?","tier - 2",Hospitalisation_table[[#This Row],[City tier]])</f>
        <v>tier - 1</v>
      </c>
      <c r="O1376" t="str">
        <f>IF(Hospitalisation_table[[#This Row],[State ID]]="?","Unknown",Hospitalisation_table[[#This Row],[State ID]])</f>
        <v>R1024</v>
      </c>
      <c r="P1376" s="20" t="str">
        <f>_xlfn.CONCAT(Hospitalisation_table[[#This Row],[date]],"-",Hospitalisation_table[[#This Row],[Month_Updated]],"-",Hospitalisation_table[[#This Row],[Year_Update]])</f>
        <v>2-Nov-1994</v>
      </c>
      <c r="Q1376">
        <f>DATEDIF(Hospitalisation_table[[#This Row],[Date of Birth]],"8-Jun-2023","Y")</f>
        <v>28</v>
      </c>
    </row>
    <row r="1377" spans="1:17" x14ac:dyDescent="0.3">
      <c r="A1377" t="s">
        <v>504</v>
      </c>
      <c r="B1377" t="str">
        <f>IF(Hospitalisation_table[[#This Row],[Customer ID]]="?","UnKnown",Hospitalisation_table[[#This Row],[Customer ID]])</f>
        <v>Id1864</v>
      </c>
      <c r="C1377">
        <v>1994</v>
      </c>
      <c r="D1377" t="s">
        <v>37</v>
      </c>
      <c r="E1377">
        <v>26</v>
      </c>
      <c r="F1377">
        <v>2</v>
      </c>
      <c r="G1377" s="24">
        <v>4340.4399999999996</v>
      </c>
      <c r="H1377" t="s">
        <v>11</v>
      </c>
      <c r="I1377" t="s">
        <v>16</v>
      </c>
      <c r="J1377" t="s">
        <v>13</v>
      </c>
      <c r="K1377" t="str">
        <f>IF(Hospitalisation_table[[#This Row],[month]]="?","Sep",Hospitalisation_table[[#This Row],[month]])</f>
        <v>Oct</v>
      </c>
      <c r="L1377">
        <f>IF(Hospitalisation_table[[#This Row],[year]] = "?",ROUNDUP(AVERAGE(Hospitalisation_table[year]),0),Hospitalisation_table[[#This Row],[year]])</f>
        <v>1994</v>
      </c>
      <c r="M1377" t="str">
        <f>IF(Hospitalisation_table[[#This Row],[Hospital tier]]="?","tier - 2",Hospitalisation_table[[#This Row],[Hospital tier]])</f>
        <v>tier - 2</v>
      </c>
      <c r="N1377" t="str">
        <f>IF(Hospitalisation_table[[#This Row],[City tier]]="?","tier - 2",Hospitalisation_table[[#This Row],[City tier]])</f>
        <v>tier - 1</v>
      </c>
      <c r="O1377" t="str">
        <f>IF(Hospitalisation_table[[#This Row],[State ID]]="?","Unknown",Hospitalisation_table[[#This Row],[State ID]])</f>
        <v>R1013</v>
      </c>
      <c r="P1377" s="20" t="str">
        <f>_xlfn.CONCAT(Hospitalisation_table[[#This Row],[date]],"-",Hospitalisation_table[[#This Row],[Month_Updated]],"-",Hospitalisation_table[[#This Row],[Year_Update]])</f>
        <v>26-Oct-1994</v>
      </c>
      <c r="Q1377">
        <f>DATEDIF(Hospitalisation_table[[#This Row],[Date of Birth]],"8-Jun-2023","Y")</f>
        <v>28</v>
      </c>
    </row>
    <row r="1378" spans="1:17" x14ac:dyDescent="0.3">
      <c r="A1378" t="s">
        <v>505</v>
      </c>
      <c r="B1378" t="str">
        <f>IF(Hospitalisation_table[[#This Row],[Customer ID]]="?","UnKnown",Hospitalisation_table[[#This Row],[Customer ID]])</f>
        <v>Id1863</v>
      </c>
      <c r="C1378">
        <v>1991</v>
      </c>
      <c r="D1378" t="s">
        <v>18</v>
      </c>
      <c r="E1378">
        <v>1</v>
      </c>
      <c r="F1378">
        <v>0</v>
      </c>
      <c r="G1378" s="24">
        <v>4347.0200000000004</v>
      </c>
      <c r="H1378" t="s">
        <v>11</v>
      </c>
      <c r="I1378" t="s">
        <v>16</v>
      </c>
      <c r="J1378" t="s">
        <v>247</v>
      </c>
      <c r="K1378" t="str">
        <f>IF(Hospitalisation_table[[#This Row],[month]]="?","Sep",Hospitalisation_table[[#This Row],[month]])</f>
        <v>Jun</v>
      </c>
      <c r="L1378">
        <f>IF(Hospitalisation_table[[#This Row],[year]] = "?",ROUNDUP(AVERAGE(Hospitalisation_table[year]),0),Hospitalisation_table[[#This Row],[year]])</f>
        <v>1991</v>
      </c>
      <c r="M1378" t="str">
        <f>IF(Hospitalisation_table[[#This Row],[Hospital tier]]="?","tier - 2",Hospitalisation_table[[#This Row],[Hospital tier]])</f>
        <v>tier - 2</v>
      </c>
      <c r="N1378" t="str">
        <f>IF(Hospitalisation_table[[#This Row],[City tier]]="?","tier - 2",Hospitalisation_table[[#This Row],[City tier]])</f>
        <v>tier - 1</v>
      </c>
      <c r="O1378" t="str">
        <f>IF(Hospitalisation_table[[#This Row],[State ID]]="?","Unknown",Hospitalisation_table[[#This Row],[State ID]])</f>
        <v>R1024</v>
      </c>
      <c r="P1378" s="20" t="str">
        <f>_xlfn.CONCAT(Hospitalisation_table[[#This Row],[date]],"-",Hospitalisation_table[[#This Row],[Month_Updated]],"-",Hospitalisation_table[[#This Row],[Year_Update]])</f>
        <v>1-Jun-1991</v>
      </c>
      <c r="Q1378">
        <f>DATEDIF(Hospitalisation_table[[#This Row],[Date of Birth]],"8-Jun-2023","Y")</f>
        <v>32</v>
      </c>
    </row>
    <row r="1379" spans="1:17" x14ac:dyDescent="0.3">
      <c r="A1379" t="s">
        <v>506</v>
      </c>
      <c r="B1379" t="str">
        <f>IF(Hospitalisation_table[[#This Row],[Customer ID]]="?","UnKnown",Hospitalisation_table[[#This Row],[Customer ID]])</f>
        <v>Id1862</v>
      </c>
      <c r="C1379">
        <v>1994</v>
      </c>
      <c r="D1379" t="s">
        <v>15</v>
      </c>
      <c r="E1379">
        <v>1</v>
      </c>
      <c r="F1379">
        <v>2</v>
      </c>
      <c r="G1379" s="24">
        <v>4349.46</v>
      </c>
      <c r="H1379" t="s">
        <v>11</v>
      </c>
      <c r="I1379" t="s">
        <v>11</v>
      </c>
      <c r="J1379" t="s">
        <v>13</v>
      </c>
      <c r="K1379" t="str">
        <f>IF(Hospitalisation_table[[#This Row],[month]]="?","Sep",Hospitalisation_table[[#This Row],[month]])</f>
        <v>Nov</v>
      </c>
      <c r="L1379">
        <f>IF(Hospitalisation_table[[#This Row],[year]] = "?",ROUNDUP(AVERAGE(Hospitalisation_table[year]),0),Hospitalisation_table[[#This Row],[year]])</f>
        <v>1994</v>
      </c>
      <c r="M1379" t="str">
        <f>IF(Hospitalisation_table[[#This Row],[Hospital tier]]="?","tier - 2",Hospitalisation_table[[#This Row],[Hospital tier]])</f>
        <v>tier - 2</v>
      </c>
      <c r="N1379" t="str">
        <f>IF(Hospitalisation_table[[#This Row],[City tier]]="?","tier - 2",Hospitalisation_table[[#This Row],[City tier]])</f>
        <v>tier - 2</v>
      </c>
      <c r="O1379" t="str">
        <f>IF(Hospitalisation_table[[#This Row],[State ID]]="?","Unknown",Hospitalisation_table[[#This Row],[State ID]])</f>
        <v>R1013</v>
      </c>
      <c r="P1379" s="20" t="str">
        <f>_xlfn.CONCAT(Hospitalisation_table[[#This Row],[date]],"-",Hospitalisation_table[[#This Row],[Month_Updated]],"-",Hospitalisation_table[[#This Row],[Year_Update]])</f>
        <v>1-Nov-1994</v>
      </c>
      <c r="Q1379">
        <f>DATEDIF(Hospitalisation_table[[#This Row],[Date of Birth]],"8-Jun-2023","Y")</f>
        <v>28</v>
      </c>
    </row>
    <row r="1380" spans="1:17" x14ac:dyDescent="0.3">
      <c r="A1380" t="s">
        <v>507</v>
      </c>
      <c r="B1380" t="str">
        <f>IF(Hospitalisation_table[[#This Row],[Customer ID]]="?","UnKnown",Hospitalisation_table[[#This Row],[Customer ID]])</f>
        <v>Id1861</v>
      </c>
      <c r="C1380">
        <v>1991</v>
      </c>
      <c r="D1380" t="s">
        <v>20</v>
      </c>
      <c r="E1380">
        <v>13</v>
      </c>
      <c r="F1380">
        <v>1</v>
      </c>
      <c r="G1380" s="24">
        <v>4350.51</v>
      </c>
      <c r="H1380" t="s">
        <v>11</v>
      </c>
      <c r="I1380" t="s">
        <v>11</v>
      </c>
      <c r="J1380" t="s">
        <v>13</v>
      </c>
      <c r="K1380" t="str">
        <f>IF(Hospitalisation_table[[#This Row],[month]]="?","Sep",Hospitalisation_table[[#This Row],[month]])</f>
        <v>Sep</v>
      </c>
      <c r="L1380">
        <f>IF(Hospitalisation_table[[#This Row],[year]] = "?",ROUNDUP(AVERAGE(Hospitalisation_table[year]),0),Hospitalisation_table[[#This Row],[year]])</f>
        <v>1991</v>
      </c>
      <c r="M1380" t="str">
        <f>IF(Hospitalisation_table[[#This Row],[Hospital tier]]="?","tier - 2",Hospitalisation_table[[#This Row],[Hospital tier]])</f>
        <v>tier - 2</v>
      </c>
      <c r="N1380" t="str">
        <f>IF(Hospitalisation_table[[#This Row],[City tier]]="?","tier - 2",Hospitalisation_table[[#This Row],[City tier]])</f>
        <v>tier - 2</v>
      </c>
      <c r="O1380" t="str">
        <f>IF(Hospitalisation_table[[#This Row],[State ID]]="?","Unknown",Hospitalisation_table[[#This Row],[State ID]])</f>
        <v>R1013</v>
      </c>
      <c r="P1380" s="20" t="str">
        <f>_xlfn.CONCAT(Hospitalisation_table[[#This Row],[date]],"-",Hospitalisation_table[[#This Row],[Month_Updated]],"-",Hospitalisation_table[[#This Row],[Year_Update]])</f>
        <v>13-Sep-1991</v>
      </c>
      <c r="Q1380">
        <f>DATEDIF(Hospitalisation_table[[#This Row],[Date of Birth]],"8-Jun-2023","Y")</f>
        <v>31</v>
      </c>
    </row>
    <row r="1381" spans="1:17" x14ac:dyDescent="0.3">
      <c r="A1381" t="s">
        <v>508</v>
      </c>
      <c r="B1381" t="str">
        <f>IF(Hospitalisation_table[[#This Row],[Customer ID]]="?","UnKnown",Hospitalisation_table[[#This Row],[Customer ID]])</f>
        <v>Id1860</v>
      </c>
      <c r="C1381">
        <v>1990</v>
      </c>
      <c r="D1381" t="s">
        <v>35</v>
      </c>
      <c r="E1381">
        <v>28</v>
      </c>
      <c r="F1381">
        <v>0</v>
      </c>
      <c r="G1381" s="24">
        <v>4357.04</v>
      </c>
      <c r="H1381" t="s">
        <v>11</v>
      </c>
      <c r="I1381" t="s">
        <v>12</v>
      </c>
      <c r="J1381" t="s">
        <v>23</v>
      </c>
      <c r="K1381" t="str">
        <f>IF(Hospitalisation_table[[#This Row],[month]]="?","Sep",Hospitalisation_table[[#This Row],[month]])</f>
        <v>Aug</v>
      </c>
      <c r="L1381">
        <f>IF(Hospitalisation_table[[#This Row],[year]] = "?",ROUNDUP(AVERAGE(Hospitalisation_table[year]),0),Hospitalisation_table[[#This Row],[year]])</f>
        <v>1990</v>
      </c>
      <c r="M1381" t="str">
        <f>IF(Hospitalisation_table[[#This Row],[Hospital tier]]="?","tier - 2",Hospitalisation_table[[#This Row],[Hospital tier]])</f>
        <v>tier - 2</v>
      </c>
      <c r="N1381" t="str">
        <f>IF(Hospitalisation_table[[#This Row],[City tier]]="?","tier - 2",Hospitalisation_table[[#This Row],[City tier]])</f>
        <v>tier - 3</v>
      </c>
      <c r="O1381" t="str">
        <f>IF(Hospitalisation_table[[#This Row],[State ID]]="?","Unknown",Hospitalisation_table[[#This Row],[State ID]])</f>
        <v>R1012</v>
      </c>
      <c r="P1381" s="20" t="str">
        <f>_xlfn.CONCAT(Hospitalisation_table[[#This Row],[date]],"-",Hospitalisation_table[[#This Row],[Month_Updated]],"-",Hospitalisation_table[[#This Row],[Year_Update]])</f>
        <v>28-Aug-1990</v>
      </c>
      <c r="Q1381">
        <f>DATEDIF(Hospitalisation_table[[#This Row],[Date of Birth]],"8-Jun-2023","Y")</f>
        <v>32</v>
      </c>
    </row>
    <row r="1382" spans="1:17" x14ac:dyDescent="0.3">
      <c r="A1382" t="s">
        <v>2187</v>
      </c>
      <c r="B1382" t="str">
        <f>IF(Hospitalisation_table[[#This Row],[Customer ID]]="?","UnKnown",Hospitalisation_table[[#This Row],[Customer ID]])</f>
        <v>Id186</v>
      </c>
      <c r="C1382">
        <v>1961</v>
      </c>
      <c r="D1382" t="s">
        <v>10</v>
      </c>
      <c r="E1382">
        <v>29</v>
      </c>
      <c r="F1382">
        <v>4</v>
      </c>
      <c r="G1382" s="24">
        <v>36580.28</v>
      </c>
      <c r="H1382" t="s">
        <v>11</v>
      </c>
      <c r="I1382" t="s">
        <v>11</v>
      </c>
      <c r="J1382" t="s">
        <v>13</v>
      </c>
      <c r="K1382" t="str">
        <f>IF(Hospitalisation_table[[#This Row],[month]]="?","Sep",Hospitalisation_table[[#This Row],[month]])</f>
        <v>Jul</v>
      </c>
      <c r="L1382">
        <f>IF(Hospitalisation_table[[#This Row],[year]] = "?",ROUNDUP(AVERAGE(Hospitalisation_table[year]),0),Hospitalisation_table[[#This Row],[year]])</f>
        <v>1961</v>
      </c>
      <c r="M1382" t="str">
        <f>IF(Hospitalisation_table[[#This Row],[Hospital tier]]="?","tier - 2",Hospitalisation_table[[#This Row],[Hospital tier]])</f>
        <v>tier - 2</v>
      </c>
      <c r="N1382" t="str">
        <f>IF(Hospitalisation_table[[#This Row],[City tier]]="?","tier - 2",Hospitalisation_table[[#This Row],[City tier]])</f>
        <v>tier - 2</v>
      </c>
      <c r="O1382" t="str">
        <f>IF(Hospitalisation_table[[#This Row],[State ID]]="?","Unknown",Hospitalisation_table[[#This Row],[State ID]])</f>
        <v>R1013</v>
      </c>
      <c r="P1382" s="20" t="str">
        <f>_xlfn.CONCAT(Hospitalisation_table[[#This Row],[date]],"-",Hospitalisation_table[[#This Row],[Month_Updated]],"-",Hospitalisation_table[[#This Row],[Year_Update]])</f>
        <v>29-Jul-1961</v>
      </c>
      <c r="Q1382">
        <f>DATEDIF(Hospitalisation_table[[#This Row],[Date of Birth]],"8-Jun-2023","Y")</f>
        <v>61</v>
      </c>
    </row>
    <row r="1383" spans="1:17" x14ac:dyDescent="0.3">
      <c r="A1383" t="s">
        <v>509</v>
      </c>
      <c r="B1383" t="str">
        <f>IF(Hospitalisation_table[[#This Row],[Customer ID]]="?","UnKnown",Hospitalisation_table[[#This Row],[Customer ID]])</f>
        <v>Id1859</v>
      </c>
      <c r="C1383">
        <v>1997</v>
      </c>
      <c r="D1383" t="s">
        <v>15</v>
      </c>
      <c r="E1383">
        <v>29</v>
      </c>
      <c r="F1383">
        <v>3</v>
      </c>
      <c r="G1383" s="24">
        <v>4391.6499999999996</v>
      </c>
      <c r="H1383" t="s">
        <v>11</v>
      </c>
      <c r="I1383" t="s">
        <v>11</v>
      </c>
      <c r="J1383" t="s">
        <v>42</v>
      </c>
      <c r="K1383" t="str">
        <f>IF(Hospitalisation_table[[#This Row],[month]]="?","Sep",Hospitalisation_table[[#This Row],[month]])</f>
        <v>Nov</v>
      </c>
      <c r="L1383">
        <f>IF(Hospitalisation_table[[#This Row],[year]] = "?",ROUNDUP(AVERAGE(Hospitalisation_table[year]),0),Hospitalisation_table[[#This Row],[year]])</f>
        <v>1997</v>
      </c>
      <c r="M1383" t="str">
        <f>IF(Hospitalisation_table[[#This Row],[Hospital tier]]="?","tier - 2",Hospitalisation_table[[#This Row],[Hospital tier]])</f>
        <v>tier - 2</v>
      </c>
      <c r="N1383" t="str">
        <f>IF(Hospitalisation_table[[#This Row],[City tier]]="?","tier - 2",Hospitalisation_table[[#This Row],[City tier]])</f>
        <v>tier - 2</v>
      </c>
      <c r="O1383" t="str">
        <f>IF(Hospitalisation_table[[#This Row],[State ID]]="?","Unknown",Hospitalisation_table[[#This Row],[State ID]])</f>
        <v>R1011</v>
      </c>
      <c r="P1383" s="20" t="str">
        <f>_xlfn.CONCAT(Hospitalisation_table[[#This Row],[date]],"-",Hospitalisation_table[[#This Row],[Month_Updated]],"-",Hospitalisation_table[[#This Row],[Year_Update]])</f>
        <v>29-Nov-1997</v>
      </c>
      <c r="Q1383">
        <f>DATEDIF(Hospitalisation_table[[#This Row],[Date of Birth]],"8-Jun-2023","Y")</f>
        <v>25</v>
      </c>
    </row>
    <row r="1384" spans="1:17" x14ac:dyDescent="0.3">
      <c r="A1384" t="s">
        <v>510</v>
      </c>
      <c r="B1384" t="str">
        <f>IF(Hospitalisation_table[[#This Row],[Customer ID]]="?","UnKnown",Hospitalisation_table[[#This Row],[Customer ID]])</f>
        <v>Id1858</v>
      </c>
      <c r="C1384">
        <v>1982</v>
      </c>
      <c r="D1384" t="s">
        <v>18</v>
      </c>
      <c r="E1384">
        <v>29</v>
      </c>
      <c r="F1384">
        <v>3</v>
      </c>
      <c r="G1384" s="24">
        <v>4392.7</v>
      </c>
      <c r="H1384" t="s">
        <v>11</v>
      </c>
      <c r="I1384" t="s">
        <v>11</v>
      </c>
      <c r="J1384" t="s">
        <v>13</v>
      </c>
      <c r="K1384" t="str">
        <f>IF(Hospitalisation_table[[#This Row],[month]]="?","Sep",Hospitalisation_table[[#This Row],[month]])</f>
        <v>Jun</v>
      </c>
      <c r="L1384">
        <f>IF(Hospitalisation_table[[#This Row],[year]] = "?",ROUNDUP(AVERAGE(Hospitalisation_table[year]),0),Hospitalisation_table[[#This Row],[year]])</f>
        <v>1982</v>
      </c>
      <c r="M1384" t="str">
        <f>IF(Hospitalisation_table[[#This Row],[Hospital tier]]="?","tier - 2",Hospitalisation_table[[#This Row],[Hospital tier]])</f>
        <v>tier - 2</v>
      </c>
      <c r="N1384" t="str">
        <f>IF(Hospitalisation_table[[#This Row],[City tier]]="?","tier - 2",Hospitalisation_table[[#This Row],[City tier]])</f>
        <v>tier - 2</v>
      </c>
      <c r="O1384" t="str">
        <f>IF(Hospitalisation_table[[#This Row],[State ID]]="?","Unknown",Hospitalisation_table[[#This Row],[State ID]])</f>
        <v>R1013</v>
      </c>
      <c r="P1384" s="20" t="str">
        <f>_xlfn.CONCAT(Hospitalisation_table[[#This Row],[date]],"-",Hospitalisation_table[[#This Row],[Month_Updated]],"-",Hospitalisation_table[[#This Row],[Year_Update]])</f>
        <v>29-Jun-1982</v>
      </c>
      <c r="Q1384">
        <f>DATEDIF(Hospitalisation_table[[#This Row],[Date of Birth]],"8-Jun-2023","Y")</f>
        <v>40</v>
      </c>
    </row>
    <row r="1385" spans="1:17" x14ac:dyDescent="0.3">
      <c r="A1385" t="s">
        <v>511</v>
      </c>
      <c r="B1385" t="str">
        <f>IF(Hospitalisation_table[[#This Row],[Customer ID]]="?","UnKnown",Hospitalisation_table[[#This Row],[Customer ID]])</f>
        <v>Id1857</v>
      </c>
      <c r="C1385">
        <v>1988</v>
      </c>
      <c r="D1385" t="s">
        <v>10</v>
      </c>
      <c r="E1385">
        <v>18</v>
      </c>
      <c r="F1385">
        <v>3</v>
      </c>
      <c r="G1385" s="24">
        <v>4397.3100000000004</v>
      </c>
      <c r="H1385" t="s">
        <v>11</v>
      </c>
      <c r="I1385" t="s">
        <v>11</v>
      </c>
      <c r="J1385" t="s">
        <v>13</v>
      </c>
      <c r="K1385" t="str">
        <f>IF(Hospitalisation_table[[#This Row],[month]]="?","Sep",Hospitalisation_table[[#This Row],[month]])</f>
        <v>Jul</v>
      </c>
      <c r="L1385">
        <f>IF(Hospitalisation_table[[#This Row],[year]] = "?",ROUNDUP(AVERAGE(Hospitalisation_table[year]),0),Hospitalisation_table[[#This Row],[year]])</f>
        <v>1988</v>
      </c>
      <c r="M1385" t="str">
        <f>IF(Hospitalisation_table[[#This Row],[Hospital tier]]="?","tier - 2",Hospitalisation_table[[#This Row],[Hospital tier]])</f>
        <v>tier - 2</v>
      </c>
      <c r="N1385" t="str">
        <f>IF(Hospitalisation_table[[#This Row],[City tier]]="?","tier - 2",Hospitalisation_table[[#This Row],[City tier]])</f>
        <v>tier - 2</v>
      </c>
      <c r="O1385" t="str">
        <f>IF(Hospitalisation_table[[#This Row],[State ID]]="?","Unknown",Hospitalisation_table[[#This Row],[State ID]])</f>
        <v>R1013</v>
      </c>
      <c r="P1385" s="20" t="str">
        <f>_xlfn.CONCAT(Hospitalisation_table[[#This Row],[date]],"-",Hospitalisation_table[[#This Row],[Month_Updated]],"-",Hospitalisation_table[[#This Row],[Year_Update]])</f>
        <v>18-Jul-1988</v>
      </c>
      <c r="Q1385">
        <f>DATEDIF(Hospitalisation_table[[#This Row],[Date of Birth]],"8-Jun-2023","Y")</f>
        <v>34</v>
      </c>
    </row>
    <row r="1386" spans="1:17" x14ac:dyDescent="0.3">
      <c r="A1386" t="s">
        <v>512</v>
      </c>
      <c r="B1386" t="str">
        <f>IF(Hospitalisation_table[[#This Row],[Customer ID]]="?","UnKnown",Hospitalisation_table[[#This Row],[Customer ID]])</f>
        <v>Id1856</v>
      </c>
      <c r="C1386">
        <v>1986</v>
      </c>
      <c r="D1386" t="s">
        <v>35</v>
      </c>
      <c r="E1386">
        <v>11</v>
      </c>
      <c r="F1386">
        <v>0</v>
      </c>
      <c r="G1386" s="24">
        <v>4399.7299999999996</v>
      </c>
      <c r="H1386" t="s">
        <v>12</v>
      </c>
      <c r="I1386" t="s">
        <v>11</v>
      </c>
      <c r="J1386" t="s">
        <v>13</v>
      </c>
      <c r="K1386" t="str">
        <f>IF(Hospitalisation_table[[#This Row],[month]]="?","Sep",Hospitalisation_table[[#This Row],[month]])</f>
        <v>Aug</v>
      </c>
      <c r="L1386">
        <f>IF(Hospitalisation_table[[#This Row],[year]] = "?",ROUNDUP(AVERAGE(Hospitalisation_table[year]),0),Hospitalisation_table[[#This Row],[year]])</f>
        <v>1986</v>
      </c>
      <c r="M1386" t="str">
        <f>IF(Hospitalisation_table[[#This Row],[Hospital tier]]="?","tier - 2",Hospitalisation_table[[#This Row],[Hospital tier]])</f>
        <v>tier - 3</v>
      </c>
      <c r="N1386" t="str">
        <f>IF(Hospitalisation_table[[#This Row],[City tier]]="?","tier - 2",Hospitalisation_table[[#This Row],[City tier]])</f>
        <v>tier - 2</v>
      </c>
      <c r="O1386" t="str">
        <f>IF(Hospitalisation_table[[#This Row],[State ID]]="?","Unknown",Hospitalisation_table[[#This Row],[State ID]])</f>
        <v>R1013</v>
      </c>
      <c r="P1386" s="20" t="str">
        <f>_xlfn.CONCAT(Hospitalisation_table[[#This Row],[date]],"-",Hospitalisation_table[[#This Row],[Month_Updated]],"-",Hospitalisation_table[[#This Row],[Year_Update]])</f>
        <v>11-Aug-1986</v>
      </c>
      <c r="Q1386">
        <f>DATEDIF(Hospitalisation_table[[#This Row],[Date of Birth]],"8-Jun-2023","Y")</f>
        <v>36</v>
      </c>
    </row>
    <row r="1387" spans="1:17" x14ac:dyDescent="0.3">
      <c r="A1387" t="s">
        <v>513</v>
      </c>
      <c r="B1387" t="str">
        <f>IF(Hospitalisation_table[[#This Row],[Customer ID]]="?","UnKnown",Hospitalisation_table[[#This Row],[Customer ID]])</f>
        <v>Id1855</v>
      </c>
      <c r="C1387">
        <v>1986</v>
      </c>
      <c r="D1387" t="s">
        <v>10</v>
      </c>
      <c r="E1387">
        <v>13</v>
      </c>
      <c r="F1387">
        <v>0</v>
      </c>
      <c r="G1387" s="24">
        <v>4402.2299999999996</v>
      </c>
      <c r="H1387" t="s">
        <v>11</v>
      </c>
      <c r="I1387" t="s">
        <v>11</v>
      </c>
      <c r="J1387" t="s">
        <v>42</v>
      </c>
      <c r="K1387" t="str">
        <f>IF(Hospitalisation_table[[#This Row],[month]]="?","Sep",Hospitalisation_table[[#This Row],[month]])</f>
        <v>Jul</v>
      </c>
      <c r="L1387">
        <f>IF(Hospitalisation_table[[#This Row],[year]] = "?",ROUNDUP(AVERAGE(Hospitalisation_table[year]),0),Hospitalisation_table[[#This Row],[year]])</f>
        <v>1986</v>
      </c>
      <c r="M1387" t="str">
        <f>IF(Hospitalisation_table[[#This Row],[Hospital tier]]="?","tier - 2",Hospitalisation_table[[#This Row],[Hospital tier]])</f>
        <v>tier - 2</v>
      </c>
      <c r="N1387" t="str">
        <f>IF(Hospitalisation_table[[#This Row],[City tier]]="?","tier - 2",Hospitalisation_table[[#This Row],[City tier]])</f>
        <v>tier - 2</v>
      </c>
      <c r="O1387" t="str">
        <f>IF(Hospitalisation_table[[#This Row],[State ID]]="?","Unknown",Hospitalisation_table[[#This Row],[State ID]])</f>
        <v>R1011</v>
      </c>
      <c r="P1387" s="20" t="str">
        <f>_xlfn.CONCAT(Hospitalisation_table[[#This Row],[date]],"-",Hospitalisation_table[[#This Row],[Month_Updated]],"-",Hospitalisation_table[[#This Row],[Year_Update]])</f>
        <v>13-Jul-1986</v>
      </c>
      <c r="Q1387">
        <f>DATEDIF(Hospitalisation_table[[#This Row],[Date of Birth]],"8-Jun-2023","Y")</f>
        <v>36</v>
      </c>
    </row>
    <row r="1388" spans="1:17" x14ac:dyDescent="0.3">
      <c r="A1388" t="s">
        <v>514</v>
      </c>
      <c r="B1388" t="str">
        <f>IF(Hospitalisation_table[[#This Row],[Customer ID]]="?","UnKnown",Hospitalisation_table[[#This Row],[Customer ID]])</f>
        <v>Id1854</v>
      </c>
      <c r="C1388">
        <v>1988</v>
      </c>
      <c r="D1388" t="s">
        <v>20</v>
      </c>
      <c r="E1388">
        <v>16</v>
      </c>
      <c r="F1388">
        <v>0</v>
      </c>
      <c r="G1388" s="24">
        <v>4415.16</v>
      </c>
      <c r="H1388" t="s">
        <v>11</v>
      </c>
      <c r="I1388" t="s">
        <v>16</v>
      </c>
      <c r="J1388" t="s">
        <v>13</v>
      </c>
      <c r="K1388" t="str">
        <f>IF(Hospitalisation_table[[#This Row],[month]]="?","Sep",Hospitalisation_table[[#This Row],[month]])</f>
        <v>Sep</v>
      </c>
      <c r="L1388">
        <f>IF(Hospitalisation_table[[#This Row],[year]] = "?",ROUNDUP(AVERAGE(Hospitalisation_table[year]),0),Hospitalisation_table[[#This Row],[year]])</f>
        <v>1988</v>
      </c>
      <c r="M1388" t="str">
        <f>IF(Hospitalisation_table[[#This Row],[Hospital tier]]="?","tier - 2",Hospitalisation_table[[#This Row],[Hospital tier]])</f>
        <v>tier - 2</v>
      </c>
      <c r="N1388" t="str">
        <f>IF(Hospitalisation_table[[#This Row],[City tier]]="?","tier - 2",Hospitalisation_table[[#This Row],[City tier]])</f>
        <v>tier - 1</v>
      </c>
      <c r="O1388" t="str">
        <f>IF(Hospitalisation_table[[#This Row],[State ID]]="?","Unknown",Hospitalisation_table[[#This Row],[State ID]])</f>
        <v>R1013</v>
      </c>
      <c r="P1388" s="20" t="str">
        <f>_xlfn.CONCAT(Hospitalisation_table[[#This Row],[date]],"-",Hospitalisation_table[[#This Row],[Month_Updated]],"-",Hospitalisation_table[[#This Row],[Year_Update]])</f>
        <v>16-Sep-1988</v>
      </c>
      <c r="Q1388">
        <f>DATEDIF(Hospitalisation_table[[#This Row],[Date of Birth]],"8-Jun-2023","Y")</f>
        <v>34</v>
      </c>
    </row>
    <row r="1389" spans="1:17" x14ac:dyDescent="0.3">
      <c r="A1389" t="s">
        <v>515</v>
      </c>
      <c r="B1389" t="str">
        <f>IF(Hospitalisation_table[[#This Row],[Customer ID]]="?","UnKnown",Hospitalisation_table[[#This Row],[Customer ID]])</f>
        <v>Id1853</v>
      </c>
      <c r="C1389">
        <v>1992</v>
      </c>
      <c r="D1389" t="s">
        <v>35</v>
      </c>
      <c r="E1389">
        <v>15</v>
      </c>
      <c r="F1389">
        <v>0</v>
      </c>
      <c r="G1389" s="24">
        <v>4420.95</v>
      </c>
      <c r="H1389" t="s">
        <v>11</v>
      </c>
      <c r="I1389" t="s">
        <v>12</v>
      </c>
      <c r="J1389" t="s">
        <v>516</v>
      </c>
      <c r="K1389" t="str">
        <f>IF(Hospitalisation_table[[#This Row],[month]]="?","Sep",Hospitalisation_table[[#This Row],[month]])</f>
        <v>Aug</v>
      </c>
      <c r="L1389">
        <f>IF(Hospitalisation_table[[#This Row],[year]] = "?",ROUNDUP(AVERAGE(Hospitalisation_table[year]),0),Hospitalisation_table[[#This Row],[year]])</f>
        <v>1992</v>
      </c>
      <c r="M1389" t="str">
        <f>IF(Hospitalisation_table[[#This Row],[Hospital tier]]="?","tier - 2",Hospitalisation_table[[#This Row],[Hospital tier]])</f>
        <v>tier - 2</v>
      </c>
      <c r="N1389" t="str">
        <f>IF(Hospitalisation_table[[#This Row],[City tier]]="?","tier - 2",Hospitalisation_table[[#This Row],[City tier]])</f>
        <v>tier - 3</v>
      </c>
      <c r="O1389" t="str">
        <f>IF(Hospitalisation_table[[#This Row],[State ID]]="?","Unknown",Hospitalisation_table[[#This Row],[State ID]])</f>
        <v>R1020</v>
      </c>
      <c r="P1389" s="20" t="str">
        <f>_xlfn.CONCAT(Hospitalisation_table[[#This Row],[date]],"-",Hospitalisation_table[[#This Row],[Month_Updated]],"-",Hospitalisation_table[[#This Row],[Year_Update]])</f>
        <v>15-Aug-1992</v>
      </c>
      <c r="Q1389">
        <f>DATEDIF(Hospitalisation_table[[#This Row],[Date of Birth]],"8-Jun-2023","Y")</f>
        <v>30</v>
      </c>
    </row>
    <row r="1390" spans="1:17" x14ac:dyDescent="0.3">
      <c r="A1390" t="s">
        <v>517</v>
      </c>
      <c r="B1390" t="str">
        <f>IF(Hospitalisation_table[[#This Row],[Customer ID]]="?","UnKnown",Hospitalisation_table[[#This Row],[Customer ID]])</f>
        <v>Id1852</v>
      </c>
      <c r="C1390">
        <v>1994</v>
      </c>
      <c r="D1390" t="s">
        <v>30</v>
      </c>
      <c r="E1390">
        <v>29</v>
      </c>
      <c r="F1390">
        <v>2</v>
      </c>
      <c r="G1390" s="24">
        <v>4428.8900000000003</v>
      </c>
      <c r="H1390" t="s">
        <v>12</v>
      </c>
      <c r="I1390" t="s">
        <v>16</v>
      </c>
      <c r="J1390" t="s">
        <v>356</v>
      </c>
      <c r="K1390" t="str">
        <f>IF(Hospitalisation_table[[#This Row],[month]]="?","Sep",Hospitalisation_table[[#This Row],[month]])</f>
        <v>Dec</v>
      </c>
      <c r="L1390">
        <f>IF(Hospitalisation_table[[#This Row],[year]] = "?",ROUNDUP(AVERAGE(Hospitalisation_table[year]),0),Hospitalisation_table[[#This Row],[year]])</f>
        <v>1994</v>
      </c>
      <c r="M1390" t="str">
        <f>IF(Hospitalisation_table[[#This Row],[Hospital tier]]="?","tier - 2",Hospitalisation_table[[#This Row],[Hospital tier]])</f>
        <v>tier - 3</v>
      </c>
      <c r="N1390" t="str">
        <f>IF(Hospitalisation_table[[#This Row],[City tier]]="?","tier - 2",Hospitalisation_table[[#This Row],[City tier]])</f>
        <v>tier - 1</v>
      </c>
      <c r="O1390" t="str">
        <f>IF(Hospitalisation_table[[#This Row],[State ID]]="?","Unknown",Hospitalisation_table[[#This Row],[State ID]])</f>
        <v>R1017</v>
      </c>
      <c r="P1390" s="20" t="str">
        <f>_xlfn.CONCAT(Hospitalisation_table[[#This Row],[date]],"-",Hospitalisation_table[[#This Row],[Month_Updated]],"-",Hospitalisation_table[[#This Row],[Year_Update]])</f>
        <v>29-Dec-1994</v>
      </c>
      <c r="Q1390">
        <f>DATEDIF(Hospitalisation_table[[#This Row],[Date of Birth]],"8-Jun-2023","Y")</f>
        <v>28</v>
      </c>
    </row>
    <row r="1391" spans="1:17" x14ac:dyDescent="0.3">
      <c r="A1391" t="s">
        <v>518</v>
      </c>
      <c r="B1391" t="str">
        <f>IF(Hospitalisation_table[[#This Row],[Customer ID]]="?","UnKnown",Hospitalisation_table[[#This Row],[Customer ID]])</f>
        <v>Id1851</v>
      </c>
      <c r="C1391">
        <v>1993</v>
      </c>
      <c r="D1391" t="s">
        <v>20</v>
      </c>
      <c r="E1391">
        <v>4</v>
      </c>
      <c r="F1391">
        <v>2</v>
      </c>
      <c r="G1391" s="24">
        <v>4433.3900000000003</v>
      </c>
      <c r="H1391" t="s">
        <v>11</v>
      </c>
      <c r="I1391" t="s">
        <v>12</v>
      </c>
      <c r="J1391" t="s">
        <v>23</v>
      </c>
      <c r="K1391" t="str">
        <f>IF(Hospitalisation_table[[#This Row],[month]]="?","Sep",Hospitalisation_table[[#This Row],[month]])</f>
        <v>Sep</v>
      </c>
      <c r="L1391">
        <f>IF(Hospitalisation_table[[#This Row],[year]] = "?",ROUNDUP(AVERAGE(Hospitalisation_table[year]),0),Hospitalisation_table[[#This Row],[year]])</f>
        <v>1993</v>
      </c>
      <c r="M1391" t="str">
        <f>IF(Hospitalisation_table[[#This Row],[Hospital tier]]="?","tier - 2",Hospitalisation_table[[#This Row],[Hospital tier]])</f>
        <v>tier - 2</v>
      </c>
      <c r="N1391" t="str">
        <f>IF(Hospitalisation_table[[#This Row],[City tier]]="?","tier - 2",Hospitalisation_table[[#This Row],[City tier]])</f>
        <v>tier - 3</v>
      </c>
      <c r="O1391" t="str">
        <f>IF(Hospitalisation_table[[#This Row],[State ID]]="?","Unknown",Hospitalisation_table[[#This Row],[State ID]])</f>
        <v>R1012</v>
      </c>
      <c r="P1391" s="20" t="str">
        <f>_xlfn.CONCAT(Hospitalisation_table[[#This Row],[date]],"-",Hospitalisation_table[[#This Row],[Month_Updated]],"-",Hospitalisation_table[[#This Row],[Year_Update]])</f>
        <v>4-Sep-1993</v>
      </c>
      <c r="Q1391">
        <f>DATEDIF(Hospitalisation_table[[#This Row],[Date of Birth]],"8-Jun-2023","Y")</f>
        <v>29</v>
      </c>
    </row>
    <row r="1392" spans="1:17" x14ac:dyDescent="0.3">
      <c r="A1392" t="s">
        <v>519</v>
      </c>
      <c r="B1392" t="str">
        <f>IF(Hospitalisation_table[[#This Row],[Customer ID]]="?","UnKnown",Hospitalisation_table[[#This Row],[Customer ID]])</f>
        <v>Id1850</v>
      </c>
      <c r="C1392">
        <v>1993</v>
      </c>
      <c r="D1392" t="s">
        <v>30</v>
      </c>
      <c r="E1392">
        <v>23</v>
      </c>
      <c r="F1392">
        <v>2</v>
      </c>
      <c r="G1392" s="24">
        <v>4433.92</v>
      </c>
      <c r="H1392" t="s">
        <v>11</v>
      </c>
      <c r="I1392" t="s">
        <v>11</v>
      </c>
      <c r="J1392" t="s">
        <v>23</v>
      </c>
      <c r="K1392" t="str">
        <f>IF(Hospitalisation_table[[#This Row],[month]]="?","Sep",Hospitalisation_table[[#This Row],[month]])</f>
        <v>Dec</v>
      </c>
      <c r="L1392">
        <f>IF(Hospitalisation_table[[#This Row],[year]] = "?",ROUNDUP(AVERAGE(Hospitalisation_table[year]),0),Hospitalisation_table[[#This Row],[year]])</f>
        <v>1993</v>
      </c>
      <c r="M1392" t="str">
        <f>IF(Hospitalisation_table[[#This Row],[Hospital tier]]="?","tier - 2",Hospitalisation_table[[#This Row],[Hospital tier]])</f>
        <v>tier - 2</v>
      </c>
      <c r="N1392" t="str">
        <f>IF(Hospitalisation_table[[#This Row],[City tier]]="?","tier - 2",Hospitalisation_table[[#This Row],[City tier]])</f>
        <v>tier - 2</v>
      </c>
      <c r="O1392" t="str">
        <f>IF(Hospitalisation_table[[#This Row],[State ID]]="?","Unknown",Hospitalisation_table[[#This Row],[State ID]])</f>
        <v>R1012</v>
      </c>
      <c r="P1392" s="20" t="str">
        <f>_xlfn.CONCAT(Hospitalisation_table[[#This Row],[date]],"-",Hospitalisation_table[[#This Row],[Month_Updated]],"-",Hospitalisation_table[[#This Row],[Year_Update]])</f>
        <v>23-Dec-1993</v>
      </c>
      <c r="Q1392">
        <f>DATEDIF(Hospitalisation_table[[#This Row],[Date of Birth]],"8-Jun-2023","Y")</f>
        <v>29</v>
      </c>
    </row>
    <row r="1393" spans="1:17" x14ac:dyDescent="0.3">
      <c r="A1393" t="s">
        <v>2188</v>
      </c>
      <c r="B1393" t="str">
        <f>IF(Hospitalisation_table[[#This Row],[Customer ID]]="?","UnKnown",Hospitalisation_table[[#This Row],[Customer ID]])</f>
        <v>Id185</v>
      </c>
      <c r="C1393">
        <v>1970</v>
      </c>
      <c r="D1393" t="s">
        <v>10</v>
      </c>
      <c r="E1393">
        <v>14</v>
      </c>
      <c r="F1393">
        <v>0</v>
      </c>
      <c r="G1393" s="24">
        <v>36786.370000000003</v>
      </c>
      <c r="H1393" t="s">
        <v>16</v>
      </c>
      <c r="I1393" t="s">
        <v>16</v>
      </c>
      <c r="J1393" t="s">
        <v>42</v>
      </c>
      <c r="K1393" t="str">
        <f>IF(Hospitalisation_table[[#This Row],[month]]="?","Sep",Hospitalisation_table[[#This Row],[month]])</f>
        <v>Jul</v>
      </c>
      <c r="L1393">
        <f>IF(Hospitalisation_table[[#This Row],[year]] = "?",ROUNDUP(AVERAGE(Hospitalisation_table[year]),0),Hospitalisation_table[[#This Row],[year]])</f>
        <v>1970</v>
      </c>
      <c r="M1393" t="str">
        <f>IF(Hospitalisation_table[[#This Row],[Hospital tier]]="?","tier - 2",Hospitalisation_table[[#This Row],[Hospital tier]])</f>
        <v>tier - 1</v>
      </c>
      <c r="N1393" t="str">
        <f>IF(Hospitalisation_table[[#This Row],[City tier]]="?","tier - 2",Hospitalisation_table[[#This Row],[City tier]])</f>
        <v>tier - 1</v>
      </c>
      <c r="O1393" t="str">
        <f>IF(Hospitalisation_table[[#This Row],[State ID]]="?","Unknown",Hospitalisation_table[[#This Row],[State ID]])</f>
        <v>R1011</v>
      </c>
      <c r="P1393" s="20" t="str">
        <f>_xlfn.CONCAT(Hospitalisation_table[[#This Row],[date]],"-",Hospitalisation_table[[#This Row],[Month_Updated]],"-",Hospitalisation_table[[#This Row],[Year_Update]])</f>
        <v>14-Jul-1970</v>
      </c>
      <c r="Q1393">
        <f>DATEDIF(Hospitalisation_table[[#This Row],[Date of Birth]],"8-Jun-2023","Y")</f>
        <v>52</v>
      </c>
    </row>
    <row r="1394" spans="1:17" x14ac:dyDescent="0.3">
      <c r="A1394" t="s">
        <v>520</v>
      </c>
      <c r="B1394" t="str">
        <f>IF(Hospitalisation_table[[#This Row],[Customer ID]]="?","UnKnown",Hospitalisation_table[[#This Row],[Customer ID]])</f>
        <v>Id1849</v>
      </c>
      <c r="C1394">
        <v>1994</v>
      </c>
      <c r="D1394" t="s">
        <v>37</v>
      </c>
      <c r="E1394">
        <v>8</v>
      </c>
      <c r="F1394">
        <v>2</v>
      </c>
      <c r="G1394" s="24">
        <v>4435.09</v>
      </c>
      <c r="H1394" t="s">
        <v>12</v>
      </c>
      <c r="I1394" t="s">
        <v>11</v>
      </c>
      <c r="J1394" t="s">
        <v>168</v>
      </c>
      <c r="K1394" t="str">
        <f>IF(Hospitalisation_table[[#This Row],[month]]="?","Sep",Hospitalisation_table[[#This Row],[month]])</f>
        <v>Oct</v>
      </c>
      <c r="L1394">
        <f>IF(Hospitalisation_table[[#This Row],[year]] = "?",ROUNDUP(AVERAGE(Hospitalisation_table[year]),0),Hospitalisation_table[[#This Row],[year]])</f>
        <v>1994</v>
      </c>
      <c r="M1394" t="str">
        <f>IF(Hospitalisation_table[[#This Row],[Hospital tier]]="?","tier - 2",Hospitalisation_table[[#This Row],[Hospital tier]])</f>
        <v>tier - 3</v>
      </c>
      <c r="N1394" t="str">
        <f>IF(Hospitalisation_table[[#This Row],[City tier]]="?","tier - 2",Hospitalisation_table[[#This Row],[City tier]])</f>
        <v>tier - 2</v>
      </c>
      <c r="O1394" t="str">
        <f>IF(Hospitalisation_table[[#This Row],[State ID]]="?","Unknown",Hospitalisation_table[[#This Row],[State ID]])</f>
        <v>R1016</v>
      </c>
      <c r="P1394" s="20" t="str">
        <f>_xlfn.CONCAT(Hospitalisation_table[[#This Row],[date]],"-",Hospitalisation_table[[#This Row],[Month_Updated]],"-",Hospitalisation_table[[#This Row],[Year_Update]])</f>
        <v>8-Oct-1994</v>
      </c>
      <c r="Q1394">
        <f>DATEDIF(Hospitalisation_table[[#This Row],[Date of Birth]],"8-Jun-2023","Y")</f>
        <v>28</v>
      </c>
    </row>
    <row r="1395" spans="1:17" x14ac:dyDescent="0.3">
      <c r="A1395" t="s">
        <v>521</v>
      </c>
      <c r="B1395" t="str">
        <f>IF(Hospitalisation_table[[#This Row],[Customer ID]]="?","UnKnown",Hospitalisation_table[[#This Row],[Customer ID]])</f>
        <v>Id1848</v>
      </c>
      <c r="C1395">
        <v>1994</v>
      </c>
      <c r="D1395" t="s">
        <v>37</v>
      </c>
      <c r="E1395">
        <v>24</v>
      </c>
      <c r="F1395">
        <v>2</v>
      </c>
      <c r="G1395" s="24">
        <v>4438.26</v>
      </c>
      <c r="H1395" t="s">
        <v>11</v>
      </c>
      <c r="I1395" t="s">
        <v>12</v>
      </c>
      <c r="J1395" t="s">
        <v>356</v>
      </c>
      <c r="K1395" t="str">
        <f>IF(Hospitalisation_table[[#This Row],[month]]="?","Sep",Hospitalisation_table[[#This Row],[month]])</f>
        <v>Oct</v>
      </c>
      <c r="L1395">
        <f>IF(Hospitalisation_table[[#This Row],[year]] = "?",ROUNDUP(AVERAGE(Hospitalisation_table[year]),0),Hospitalisation_table[[#This Row],[year]])</f>
        <v>1994</v>
      </c>
      <c r="M1395" t="str">
        <f>IF(Hospitalisation_table[[#This Row],[Hospital tier]]="?","tier - 2",Hospitalisation_table[[#This Row],[Hospital tier]])</f>
        <v>tier - 2</v>
      </c>
      <c r="N1395" t="str">
        <f>IF(Hospitalisation_table[[#This Row],[City tier]]="?","tier - 2",Hospitalisation_table[[#This Row],[City tier]])</f>
        <v>tier - 3</v>
      </c>
      <c r="O1395" t="str">
        <f>IF(Hospitalisation_table[[#This Row],[State ID]]="?","Unknown",Hospitalisation_table[[#This Row],[State ID]])</f>
        <v>R1017</v>
      </c>
      <c r="P1395" s="20" t="str">
        <f>_xlfn.CONCAT(Hospitalisation_table[[#This Row],[date]],"-",Hospitalisation_table[[#This Row],[Month_Updated]],"-",Hospitalisation_table[[#This Row],[Year_Update]])</f>
        <v>24-Oct-1994</v>
      </c>
      <c r="Q1395">
        <f>DATEDIF(Hospitalisation_table[[#This Row],[Date of Birth]],"8-Jun-2023","Y")</f>
        <v>28</v>
      </c>
    </row>
    <row r="1396" spans="1:17" x14ac:dyDescent="0.3">
      <c r="A1396" t="s">
        <v>522</v>
      </c>
      <c r="B1396" t="str">
        <f>IF(Hospitalisation_table[[#This Row],[Customer ID]]="?","UnKnown",Hospitalisation_table[[#This Row],[Customer ID]])</f>
        <v>Id1847</v>
      </c>
      <c r="C1396">
        <v>1991</v>
      </c>
      <c r="D1396" t="s">
        <v>20</v>
      </c>
      <c r="E1396">
        <v>3</v>
      </c>
      <c r="F1396">
        <v>1</v>
      </c>
      <c r="G1396" s="24">
        <v>4441.21</v>
      </c>
      <c r="H1396" t="s">
        <v>16</v>
      </c>
      <c r="I1396" t="s">
        <v>11</v>
      </c>
      <c r="J1396" t="s">
        <v>276</v>
      </c>
      <c r="K1396" t="str">
        <f>IF(Hospitalisation_table[[#This Row],[month]]="?","Sep",Hospitalisation_table[[#This Row],[month]])</f>
        <v>Sep</v>
      </c>
      <c r="L1396">
        <f>IF(Hospitalisation_table[[#This Row],[year]] = "?",ROUNDUP(AVERAGE(Hospitalisation_table[year]),0),Hospitalisation_table[[#This Row],[year]])</f>
        <v>1991</v>
      </c>
      <c r="M1396" t="str">
        <f>IF(Hospitalisation_table[[#This Row],[Hospital tier]]="?","tier - 2",Hospitalisation_table[[#This Row],[Hospital tier]])</f>
        <v>tier - 1</v>
      </c>
      <c r="N1396" t="str">
        <f>IF(Hospitalisation_table[[#This Row],[City tier]]="?","tier - 2",Hospitalisation_table[[#This Row],[City tier]])</f>
        <v>tier - 2</v>
      </c>
      <c r="O1396" t="str">
        <f>IF(Hospitalisation_table[[#This Row],[State ID]]="?","Unknown",Hospitalisation_table[[#This Row],[State ID]])</f>
        <v>R1014</v>
      </c>
      <c r="P1396" s="20" t="str">
        <f>_xlfn.CONCAT(Hospitalisation_table[[#This Row],[date]],"-",Hospitalisation_table[[#This Row],[Month_Updated]],"-",Hospitalisation_table[[#This Row],[Year_Update]])</f>
        <v>3-Sep-1991</v>
      </c>
      <c r="Q1396">
        <f>DATEDIF(Hospitalisation_table[[#This Row],[Date of Birth]],"8-Jun-2023","Y")</f>
        <v>31</v>
      </c>
    </row>
    <row r="1397" spans="1:17" x14ac:dyDescent="0.3">
      <c r="A1397" t="s">
        <v>523</v>
      </c>
      <c r="B1397" t="str">
        <f>IF(Hospitalisation_table[[#This Row],[Customer ID]]="?","UnKnown",Hospitalisation_table[[#This Row],[Customer ID]])</f>
        <v>Id1846</v>
      </c>
      <c r="C1397">
        <v>1994</v>
      </c>
      <c r="D1397" t="s">
        <v>18</v>
      </c>
      <c r="E1397">
        <v>28</v>
      </c>
      <c r="F1397">
        <v>3</v>
      </c>
      <c r="G1397" s="24">
        <v>4449.46</v>
      </c>
      <c r="H1397" t="s">
        <v>16</v>
      </c>
      <c r="I1397" t="s">
        <v>11</v>
      </c>
      <c r="J1397" t="s">
        <v>13</v>
      </c>
      <c r="K1397" t="str">
        <f>IF(Hospitalisation_table[[#This Row],[month]]="?","Sep",Hospitalisation_table[[#This Row],[month]])</f>
        <v>Jun</v>
      </c>
      <c r="L1397">
        <f>IF(Hospitalisation_table[[#This Row],[year]] = "?",ROUNDUP(AVERAGE(Hospitalisation_table[year]),0),Hospitalisation_table[[#This Row],[year]])</f>
        <v>1994</v>
      </c>
      <c r="M1397" t="str">
        <f>IF(Hospitalisation_table[[#This Row],[Hospital tier]]="?","tier - 2",Hospitalisation_table[[#This Row],[Hospital tier]])</f>
        <v>tier - 1</v>
      </c>
      <c r="N1397" t="str">
        <f>IF(Hospitalisation_table[[#This Row],[City tier]]="?","tier - 2",Hospitalisation_table[[#This Row],[City tier]])</f>
        <v>tier - 2</v>
      </c>
      <c r="O1397" t="str">
        <f>IF(Hospitalisation_table[[#This Row],[State ID]]="?","Unknown",Hospitalisation_table[[#This Row],[State ID]])</f>
        <v>R1013</v>
      </c>
      <c r="P1397" s="20" t="str">
        <f>_xlfn.CONCAT(Hospitalisation_table[[#This Row],[date]],"-",Hospitalisation_table[[#This Row],[Month_Updated]],"-",Hospitalisation_table[[#This Row],[Year_Update]])</f>
        <v>28-Jun-1994</v>
      </c>
      <c r="Q1397">
        <f>DATEDIF(Hospitalisation_table[[#This Row],[Date of Birth]],"8-Jun-2023","Y")</f>
        <v>28</v>
      </c>
    </row>
    <row r="1398" spans="1:17" x14ac:dyDescent="0.3">
      <c r="A1398" t="s">
        <v>524</v>
      </c>
      <c r="B1398" t="str">
        <f>IF(Hospitalisation_table[[#This Row],[Customer ID]]="?","UnKnown",Hospitalisation_table[[#This Row],[Customer ID]])</f>
        <v>Id1845</v>
      </c>
      <c r="C1398">
        <v>1990</v>
      </c>
      <c r="D1398" t="s">
        <v>35</v>
      </c>
      <c r="E1398">
        <v>8</v>
      </c>
      <c r="F1398">
        <v>1</v>
      </c>
      <c r="G1398" s="24">
        <v>4454.3999999999996</v>
      </c>
      <c r="H1398" t="s">
        <v>11</v>
      </c>
      <c r="I1398" t="s">
        <v>12</v>
      </c>
      <c r="J1398" t="s">
        <v>23</v>
      </c>
      <c r="K1398" t="str">
        <f>IF(Hospitalisation_table[[#This Row],[month]]="?","Sep",Hospitalisation_table[[#This Row],[month]])</f>
        <v>Aug</v>
      </c>
      <c r="L1398">
        <f>IF(Hospitalisation_table[[#This Row],[year]] = "?",ROUNDUP(AVERAGE(Hospitalisation_table[year]),0),Hospitalisation_table[[#This Row],[year]])</f>
        <v>1990</v>
      </c>
      <c r="M1398" t="str">
        <f>IF(Hospitalisation_table[[#This Row],[Hospital tier]]="?","tier - 2",Hospitalisation_table[[#This Row],[Hospital tier]])</f>
        <v>tier - 2</v>
      </c>
      <c r="N1398" t="str">
        <f>IF(Hospitalisation_table[[#This Row],[City tier]]="?","tier - 2",Hospitalisation_table[[#This Row],[City tier]])</f>
        <v>tier - 3</v>
      </c>
      <c r="O1398" t="str">
        <f>IF(Hospitalisation_table[[#This Row],[State ID]]="?","Unknown",Hospitalisation_table[[#This Row],[State ID]])</f>
        <v>R1012</v>
      </c>
      <c r="P1398" s="20" t="str">
        <f>_xlfn.CONCAT(Hospitalisation_table[[#This Row],[date]],"-",Hospitalisation_table[[#This Row],[Month_Updated]],"-",Hospitalisation_table[[#This Row],[Year_Update]])</f>
        <v>8-Aug-1990</v>
      </c>
      <c r="Q1398">
        <f>DATEDIF(Hospitalisation_table[[#This Row],[Date of Birth]],"8-Jun-2023","Y")</f>
        <v>32</v>
      </c>
    </row>
    <row r="1399" spans="1:17" x14ac:dyDescent="0.3">
      <c r="A1399" t="s">
        <v>525</v>
      </c>
      <c r="B1399" t="str">
        <f>IF(Hospitalisation_table[[#This Row],[Customer ID]]="?","UnKnown",Hospitalisation_table[[#This Row],[Customer ID]])</f>
        <v>Id1844</v>
      </c>
      <c r="C1399">
        <v>1990</v>
      </c>
      <c r="D1399" t="s">
        <v>10</v>
      </c>
      <c r="E1399">
        <v>15</v>
      </c>
      <c r="F1399">
        <v>1</v>
      </c>
      <c r="G1399" s="24">
        <v>4462.72</v>
      </c>
      <c r="H1399" t="s">
        <v>11</v>
      </c>
      <c r="I1399" t="s">
        <v>12</v>
      </c>
      <c r="J1399" t="s">
        <v>23</v>
      </c>
      <c r="K1399" t="str">
        <f>IF(Hospitalisation_table[[#This Row],[month]]="?","Sep",Hospitalisation_table[[#This Row],[month]])</f>
        <v>Jul</v>
      </c>
      <c r="L1399">
        <f>IF(Hospitalisation_table[[#This Row],[year]] = "?",ROUNDUP(AVERAGE(Hospitalisation_table[year]),0),Hospitalisation_table[[#This Row],[year]])</f>
        <v>1990</v>
      </c>
      <c r="M1399" t="str">
        <f>IF(Hospitalisation_table[[#This Row],[Hospital tier]]="?","tier - 2",Hospitalisation_table[[#This Row],[Hospital tier]])</f>
        <v>tier - 2</v>
      </c>
      <c r="N1399" t="str">
        <f>IF(Hospitalisation_table[[#This Row],[City tier]]="?","tier - 2",Hospitalisation_table[[#This Row],[City tier]])</f>
        <v>tier - 3</v>
      </c>
      <c r="O1399" t="str">
        <f>IF(Hospitalisation_table[[#This Row],[State ID]]="?","Unknown",Hospitalisation_table[[#This Row],[State ID]])</f>
        <v>R1012</v>
      </c>
      <c r="P1399" s="20" t="str">
        <f>_xlfn.CONCAT(Hospitalisation_table[[#This Row],[date]],"-",Hospitalisation_table[[#This Row],[Month_Updated]],"-",Hospitalisation_table[[#This Row],[Year_Update]])</f>
        <v>15-Jul-1990</v>
      </c>
      <c r="Q1399">
        <f>DATEDIF(Hospitalisation_table[[#This Row],[Date of Birth]],"8-Jun-2023","Y")</f>
        <v>32</v>
      </c>
    </row>
    <row r="1400" spans="1:17" x14ac:dyDescent="0.3">
      <c r="A1400" t="s">
        <v>526</v>
      </c>
      <c r="B1400" t="str">
        <f>IF(Hospitalisation_table[[#This Row],[Customer ID]]="?","UnKnown",Hospitalisation_table[[#This Row],[Customer ID]])</f>
        <v>Id1843</v>
      </c>
      <c r="C1400">
        <v>1991</v>
      </c>
      <c r="D1400" t="s">
        <v>10</v>
      </c>
      <c r="E1400">
        <v>4</v>
      </c>
      <c r="F1400">
        <v>2</v>
      </c>
      <c r="G1400" s="24">
        <v>4463.21</v>
      </c>
      <c r="H1400" t="s">
        <v>12</v>
      </c>
      <c r="I1400" t="s">
        <v>12</v>
      </c>
      <c r="J1400" t="s">
        <v>13</v>
      </c>
      <c r="K1400" t="str">
        <f>IF(Hospitalisation_table[[#This Row],[month]]="?","Sep",Hospitalisation_table[[#This Row],[month]])</f>
        <v>Jul</v>
      </c>
      <c r="L1400">
        <f>IF(Hospitalisation_table[[#This Row],[year]] = "?",ROUNDUP(AVERAGE(Hospitalisation_table[year]),0),Hospitalisation_table[[#This Row],[year]])</f>
        <v>1991</v>
      </c>
      <c r="M1400" t="str">
        <f>IF(Hospitalisation_table[[#This Row],[Hospital tier]]="?","tier - 2",Hospitalisation_table[[#This Row],[Hospital tier]])</f>
        <v>tier - 3</v>
      </c>
      <c r="N1400" t="str">
        <f>IF(Hospitalisation_table[[#This Row],[City tier]]="?","tier - 2",Hospitalisation_table[[#This Row],[City tier]])</f>
        <v>tier - 3</v>
      </c>
      <c r="O1400" t="str">
        <f>IF(Hospitalisation_table[[#This Row],[State ID]]="?","Unknown",Hospitalisation_table[[#This Row],[State ID]])</f>
        <v>R1013</v>
      </c>
      <c r="P1400" s="20" t="str">
        <f>_xlfn.CONCAT(Hospitalisation_table[[#This Row],[date]],"-",Hospitalisation_table[[#This Row],[Month_Updated]],"-",Hospitalisation_table[[#This Row],[Year_Update]])</f>
        <v>4-Jul-1991</v>
      </c>
      <c r="Q1400">
        <f>DATEDIF(Hospitalisation_table[[#This Row],[Date of Birth]],"8-Jun-2023","Y")</f>
        <v>31</v>
      </c>
    </row>
    <row r="1401" spans="1:17" x14ac:dyDescent="0.3">
      <c r="A1401" t="s">
        <v>527</v>
      </c>
      <c r="B1401" t="str">
        <f>IF(Hospitalisation_table[[#This Row],[Customer ID]]="?","UnKnown",Hospitalisation_table[[#This Row],[Customer ID]])</f>
        <v>Id1842</v>
      </c>
      <c r="C1401">
        <v>1999</v>
      </c>
      <c r="D1401" t="s">
        <v>15</v>
      </c>
      <c r="E1401">
        <v>20</v>
      </c>
      <c r="F1401">
        <v>3</v>
      </c>
      <c r="G1401" s="24">
        <v>4466.62</v>
      </c>
      <c r="H1401" t="s">
        <v>11</v>
      </c>
      <c r="I1401" t="s">
        <v>11</v>
      </c>
      <c r="J1401" t="s">
        <v>23</v>
      </c>
      <c r="K1401" t="str">
        <f>IF(Hospitalisation_table[[#This Row],[month]]="?","Sep",Hospitalisation_table[[#This Row],[month]])</f>
        <v>Nov</v>
      </c>
      <c r="L1401">
        <f>IF(Hospitalisation_table[[#This Row],[year]] = "?",ROUNDUP(AVERAGE(Hospitalisation_table[year]),0),Hospitalisation_table[[#This Row],[year]])</f>
        <v>1999</v>
      </c>
      <c r="M1401" t="str">
        <f>IF(Hospitalisation_table[[#This Row],[Hospital tier]]="?","tier - 2",Hospitalisation_table[[#This Row],[Hospital tier]])</f>
        <v>tier - 2</v>
      </c>
      <c r="N1401" t="str">
        <f>IF(Hospitalisation_table[[#This Row],[City tier]]="?","tier - 2",Hospitalisation_table[[#This Row],[City tier]])</f>
        <v>tier - 2</v>
      </c>
      <c r="O1401" t="str">
        <f>IF(Hospitalisation_table[[#This Row],[State ID]]="?","Unknown",Hospitalisation_table[[#This Row],[State ID]])</f>
        <v>R1012</v>
      </c>
      <c r="P1401" s="20" t="str">
        <f>_xlfn.CONCAT(Hospitalisation_table[[#This Row],[date]],"-",Hospitalisation_table[[#This Row],[Month_Updated]],"-",Hospitalisation_table[[#This Row],[Year_Update]])</f>
        <v>20-Nov-1999</v>
      </c>
      <c r="Q1401">
        <f>DATEDIF(Hospitalisation_table[[#This Row],[Date of Birth]],"8-Jun-2023","Y")</f>
        <v>23</v>
      </c>
    </row>
    <row r="1402" spans="1:17" x14ac:dyDescent="0.3">
      <c r="A1402" t="s">
        <v>528</v>
      </c>
      <c r="B1402" t="str">
        <f>IF(Hospitalisation_table[[#This Row],[Customer ID]]="?","UnKnown",Hospitalisation_table[[#This Row],[Customer ID]])</f>
        <v>Id1841</v>
      </c>
      <c r="C1402">
        <v>2004</v>
      </c>
      <c r="D1402" t="s">
        <v>10</v>
      </c>
      <c r="E1402">
        <v>18</v>
      </c>
      <c r="F1402">
        <v>0</v>
      </c>
      <c r="G1402" s="24">
        <v>4468.25</v>
      </c>
      <c r="H1402" t="s">
        <v>11</v>
      </c>
      <c r="I1402" t="s">
        <v>11</v>
      </c>
      <c r="J1402" t="s">
        <v>23</v>
      </c>
      <c r="K1402" t="str">
        <f>IF(Hospitalisation_table[[#This Row],[month]]="?","Sep",Hospitalisation_table[[#This Row],[month]])</f>
        <v>Jul</v>
      </c>
      <c r="L1402">
        <f>IF(Hospitalisation_table[[#This Row],[year]] = "?",ROUNDUP(AVERAGE(Hospitalisation_table[year]),0),Hospitalisation_table[[#This Row],[year]])</f>
        <v>2004</v>
      </c>
      <c r="M1402" t="str">
        <f>IF(Hospitalisation_table[[#This Row],[Hospital tier]]="?","tier - 2",Hospitalisation_table[[#This Row],[Hospital tier]])</f>
        <v>tier - 2</v>
      </c>
      <c r="N1402" t="str">
        <f>IF(Hospitalisation_table[[#This Row],[City tier]]="?","tier - 2",Hospitalisation_table[[#This Row],[City tier]])</f>
        <v>tier - 2</v>
      </c>
      <c r="O1402" t="str">
        <f>IF(Hospitalisation_table[[#This Row],[State ID]]="?","Unknown",Hospitalisation_table[[#This Row],[State ID]])</f>
        <v>R1012</v>
      </c>
      <c r="P1402" s="20" t="str">
        <f>_xlfn.CONCAT(Hospitalisation_table[[#This Row],[date]],"-",Hospitalisation_table[[#This Row],[Month_Updated]],"-",Hospitalisation_table[[#This Row],[Year_Update]])</f>
        <v>18-Jul-2004</v>
      </c>
      <c r="Q1402">
        <f>DATEDIF(Hospitalisation_table[[#This Row],[Date of Birth]],"8-Jun-2023","Y")</f>
        <v>18</v>
      </c>
    </row>
    <row r="1403" spans="1:17" x14ac:dyDescent="0.3">
      <c r="A1403" t="s">
        <v>529</v>
      </c>
      <c r="B1403" t="str">
        <f>IF(Hospitalisation_table[[#This Row],[Customer ID]]="?","UnKnown",Hospitalisation_table[[#This Row],[Customer ID]])</f>
        <v>Id1840</v>
      </c>
      <c r="C1403">
        <v>1992</v>
      </c>
      <c r="D1403" t="s">
        <v>10</v>
      </c>
      <c r="E1403">
        <v>12</v>
      </c>
      <c r="F1403">
        <v>0</v>
      </c>
      <c r="G1403" s="24">
        <v>4488.58</v>
      </c>
      <c r="H1403" t="s">
        <v>11</v>
      </c>
      <c r="I1403" t="s">
        <v>12</v>
      </c>
      <c r="J1403" t="s">
        <v>23</v>
      </c>
      <c r="K1403" t="str">
        <f>IF(Hospitalisation_table[[#This Row],[month]]="?","Sep",Hospitalisation_table[[#This Row],[month]])</f>
        <v>Jul</v>
      </c>
      <c r="L1403">
        <f>IF(Hospitalisation_table[[#This Row],[year]] = "?",ROUNDUP(AVERAGE(Hospitalisation_table[year]),0),Hospitalisation_table[[#This Row],[year]])</f>
        <v>1992</v>
      </c>
      <c r="M1403" t="str">
        <f>IF(Hospitalisation_table[[#This Row],[Hospital tier]]="?","tier - 2",Hospitalisation_table[[#This Row],[Hospital tier]])</f>
        <v>tier - 2</v>
      </c>
      <c r="N1403" t="str">
        <f>IF(Hospitalisation_table[[#This Row],[City tier]]="?","tier - 2",Hospitalisation_table[[#This Row],[City tier]])</f>
        <v>tier - 3</v>
      </c>
      <c r="O1403" t="str">
        <f>IF(Hospitalisation_table[[#This Row],[State ID]]="?","Unknown",Hospitalisation_table[[#This Row],[State ID]])</f>
        <v>R1012</v>
      </c>
      <c r="P1403" s="20" t="str">
        <f>_xlfn.CONCAT(Hospitalisation_table[[#This Row],[date]],"-",Hospitalisation_table[[#This Row],[Month_Updated]],"-",Hospitalisation_table[[#This Row],[Year_Update]])</f>
        <v>12-Jul-1992</v>
      </c>
      <c r="Q1403">
        <f>DATEDIF(Hospitalisation_table[[#This Row],[Date of Birth]],"8-Jun-2023","Y")</f>
        <v>30</v>
      </c>
    </row>
    <row r="1404" spans="1:17" x14ac:dyDescent="0.3">
      <c r="A1404" t="s">
        <v>2189</v>
      </c>
      <c r="B1404" t="str">
        <f>IF(Hospitalisation_table[[#This Row],[Customer ID]]="?","UnKnown",Hospitalisation_table[[#This Row],[Customer ID]])</f>
        <v>Id184</v>
      </c>
      <c r="C1404">
        <v>1965</v>
      </c>
      <c r="D1404" t="s">
        <v>30</v>
      </c>
      <c r="E1404">
        <v>28</v>
      </c>
      <c r="F1404">
        <v>0</v>
      </c>
      <c r="G1404" s="24">
        <v>36795.29</v>
      </c>
      <c r="H1404" t="s">
        <v>11</v>
      </c>
      <c r="I1404" t="s">
        <v>16</v>
      </c>
      <c r="J1404" t="s">
        <v>42</v>
      </c>
      <c r="K1404" t="str">
        <f>IF(Hospitalisation_table[[#This Row],[month]]="?","Sep",Hospitalisation_table[[#This Row],[month]])</f>
        <v>Dec</v>
      </c>
      <c r="L1404">
        <f>IF(Hospitalisation_table[[#This Row],[year]] = "?",ROUNDUP(AVERAGE(Hospitalisation_table[year]),0),Hospitalisation_table[[#This Row],[year]])</f>
        <v>1965</v>
      </c>
      <c r="M1404" t="str">
        <f>IF(Hospitalisation_table[[#This Row],[Hospital tier]]="?","tier - 2",Hospitalisation_table[[#This Row],[Hospital tier]])</f>
        <v>tier - 2</v>
      </c>
      <c r="N1404" t="str">
        <f>IF(Hospitalisation_table[[#This Row],[City tier]]="?","tier - 2",Hospitalisation_table[[#This Row],[City tier]])</f>
        <v>tier - 1</v>
      </c>
      <c r="O1404" t="str">
        <f>IF(Hospitalisation_table[[#This Row],[State ID]]="?","Unknown",Hospitalisation_table[[#This Row],[State ID]])</f>
        <v>R1011</v>
      </c>
      <c r="P1404" s="20" t="str">
        <f>_xlfn.CONCAT(Hospitalisation_table[[#This Row],[date]],"-",Hospitalisation_table[[#This Row],[Month_Updated]],"-",Hospitalisation_table[[#This Row],[Year_Update]])</f>
        <v>28-Dec-1965</v>
      </c>
      <c r="Q1404">
        <f>DATEDIF(Hospitalisation_table[[#This Row],[Date of Birth]],"8-Jun-2023","Y")</f>
        <v>57</v>
      </c>
    </row>
    <row r="1405" spans="1:17" x14ac:dyDescent="0.3">
      <c r="A1405" t="s">
        <v>530</v>
      </c>
      <c r="B1405" t="str">
        <f>IF(Hospitalisation_table[[#This Row],[Customer ID]]="?","UnKnown",Hospitalisation_table[[#This Row],[Customer ID]])</f>
        <v>Id1839</v>
      </c>
      <c r="C1405">
        <v>1988</v>
      </c>
      <c r="D1405" t="s">
        <v>18</v>
      </c>
      <c r="E1405">
        <v>26</v>
      </c>
      <c r="F1405">
        <v>0</v>
      </c>
      <c r="G1405" s="24">
        <v>4500.34</v>
      </c>
      <c r="H1405" t="s">
        <v>11</v>
      </c>
      <c r="I1405" t="s">
        <v>16</v>
      </c>
      <c r="J1405" t="s">
        <v>356</v>
      </c>
      <c r="K1405" t="str">
        <f>IF(Hospitalisation_table[[#This Row],[month]]="?","Sep",Hospitalisation_table[[#This Row],[month]])</f>
        <v>Jun</v>
      </c>
      <c r="L1405">
        <f>IF(Hospitalisation_table[[#This Row],[year]] = "?",ROUNDUP(AVERAGE(Hospitalisation_table[year]),0),Hospitalisation_table[[#This Row],[year]])</f>
        <v>1988</v>
      </c>
      <c r="M1405" t="str">
        <f>IF(Hospitalisation_table[[#This Row],[Hospital tier]]="?","tier - 2",Hospitalisation_table[[#This Row],[Hospital tier]])</f>
        <v>tier - 2</v>
      </c>
      <c r="N1405" t="str">
        <f>IF(Hospitalisation_table[[#This Row],[City tier]]="?","tier - 2",Hospitalisation_table[[#This Row],[City tier]])</f>
        <v>tier - 1</v>
      </c>
      <c r="O1405" t="str">
        <f>IF(Hospitalisation_table[[#This Row],[State ID]]="?","Unknown",Hospitalisation_table[[#This Row],[State ID]])</f>
        <v>R1017</v>
      </c>
      <c r="P1405" s="20" t="str">
        <f>_xlfn.CONCAT(Hospitalisation_table[[#This Row],[date]],"-",Hospitalisation_table[[#This Row],[Month_Updated]],"-",Hospitalisation_table[[#This Row],[Year_Update]])</f>
        <v>26-Jun-1988</v>
      </c>
      <c r="Q1405">
        <f>DATEDIF(Hospitalisation_table[[#This Row],[Date of Birth]],"8-Jun-2023","Y")</f>
        <v>34</v>
      </c>
    </row>
    <row r="1406" spans="1:17" x14ac:dyDescent="0.3">
      <c r="A1406" t="s">
        <v>531</v>
      </c>
      <c r="B1406" t="str">
        <f>IF(Hospitalisation_table[[#This Row],[Customer ID]]="?","UnKnown",Hospitalisation_table[[#This Row],[Customer ID]])</f>
        <v>Id1838</v>
      </c>
      <c r="C1406">
        <v>1997</v>
      </c>
      <c r="D1406" t="s">
        <v>37</v>
      </c>
      <c r="E1406">
        <v>13</v>
      </c>
      <c r="F1406">
        <v>4</v>
      </c>
      <c r="G1406" s="24">
        <v>4504.66</v>
      </c>
      <c r="H1406" t="s">
        <v>16</v>
      </c>
      <c r="I1406" t="s">
        <v>11</v>
      </c>
      <c r="J1406" t="s">
        <v>13</v>
      </c>
      <c r="K1406" t="str">
        <f>IF(Hospitalisation_table[[#This Row],[month]]="?","Sep",Hospitalisation_table[[#This Row],[month]])</f>
        <v>Oct</v>
      </c>
      <c r="L1406">
        <f>IF(Hospitalisation_table[[#This Row],[year]] = "?",ROUNDUP(AVERAGE(Hospitalisation_table[year]),0),Hospitalisation_table[[#This Row],[year]])</f>
        <v>1997</v>
      </c>
      <c r="M1406" t="str">
        <f>IF(Hospitalisation_table[[#This Row],[Hospital tier]]="?","tier - 2",Hospitalisation_table[[#This Row],[Hospital tier]])</f>
        <v>tier - 1</v>
      </c>
      <c r="N1406" t="str">
        <f>IF(Hospitalisation_table[[#This Row],[City tier]]="?","tier - 2",Hospitalisation_table[[#This Row],[City tier]])</f>
        <v>tier - 2</v>
      </c>
      <c r="O1406" t="str">
        <f>IF(Hospitalisation_table[[#This Row],[State ID]]="?","Unknown",Hospitalisation_table[[#This Row],[State ID]])</f>
        <v>R1013</v>
      </c>
      <c r="P1406" s="20" t="str">
        <f>_xlfn.CONCAT(Hospitalisation_table[[#This Row],[date]],"-",Hospitalisation_table[[#This Row],[Month_Updated]],"-",Hospitalisation_table[[#This Row],[Year_Update]])</f>
        <v>13-Oct-1997</v>
      </c>
      <c r="Q1406">
        <f>DATEDIF(Hospitalisation_table[[#This Row],[Date of Birth]],"8-Jun-2023","Y")</f>
        <v>25</v>
      </c>
    </row>
    <row r="1407" spans="1:17" x14ac:dyDescent="0.3">
      <c r="A1407" t="s">
        <v>532</v>
      </c>
      <c r="B1407" t="str">
        <f>IF(Hospitalisation_table[[#This Row],[Customer ID]]="?","UnKnown",Hospitalisation_table[[#This Row],[Customer ID]])</f>
        <v>Id1837</v>
      </c>
      <c r="C1407">
        <v>1982</v>
      </c>
      <c r="D1407" t="s">
        <v>20</v>
      </c>
      <c r="E1407">
        <v>27</v>
      </c>
      <c r="F1407">
        <v>3</v>
      </c>
      <c r="G1407" s="24">
        <v>4511.41</v>
      </c>
      <c r="H1407" t="s">
        <v>11</v>
      </c>
      <c r="I1407" t="s">
        <v>12</v>
      </c>
      <c r="J1407" t="s">
        <v>13</v>
      </c>
      <c r="K1407" t="str">
        <f>IF(Hospitalisation_table[[#This Row],[month]]="?","Sep",Hospitalisation_table[[#This Row],[month]])</f>
        <v>Sep</v>
      </c>
      <c r="L1407">
        <f>IF(Hospitalisation_table[[#This Row],[year]] = "?",ROUNDUP(AVERAGE(Hospitalisation_table[year]),0),Hospitalisation_table[[#This Row],[year]])</f>
        <v>1982</v>
      </c>
      <c r="M1407" t="str">
        <f>IF(Hospitalisation_table[[#This Row],[Hospital tier]]="?","tier - 2",Hospitalisation_table[[#This Row],[Hospital tier]])</f>
        <v>tier - 2</v>
      </c>
      <c r="N1407" t="str">
        <f>IF(Hospitalisation_table[[#This Row],[City tier]]="?","tier - 2",Hospitalisation_table[[#This Row],[City tier]])</f>
        <v>tier - 3</v>
      </c>
      <c r="O1407" t="str">
        <f>IF(Hospitalisation_table[[#This Row],[State ID]]="?","Unknown",Hospitalisation_table[[#This Row],[State ID]])</f>
        <v>R1013</v>
      </c>
      <c r="P1407" s="20" t="str">
        <f>_xlfn.CONCAT(Hospitalisation_table[[#This Row],[date]],"-",Hospitalisation_table[[#This Row],[Month_Updated]],"-",Hospitalisation_table[[#This Row],[Year_Update]])</f>
        <v>27-Sep-1982</v>
      </c>
      <c r="Q1407">
        <f>DATEDIF(Hospitalisation_table[[#This Row],[Date of Birth]],"8-Jun-2023","Y")</f>
        <v>40</v>
      </c>
    </row>
    <row r="1408" spans="1:17" x14ac:dyDescent="0.3">
      <c r="A1408" t="s">
        <v>533</v>
      </c>
      <c r="B1408" t="str">
        <f>IF(Hospitalisation_table[[#This Row],[Customer ID]]="?","UnKnown",Hospitalisation_table[[#This Row],[Customer ID]])</f>
        <v>Id1836</v>
      </c>
      <c r="C1408">
        <v>1980</v>
      </c>
      <c r="D1408" t="s">
        <v>18</v>
      </c>
      <c r="E1408">
        <v>16</v>
      </c>
      <c r="F1408">
        <v>2</v>
      </c>
      <c r="G1408" s="24">
        <v>4515.71</v>
      </c>
      <c r="H1408" t="s">
        <v>11</v>
      </c>
      <c r="I1408" t="s">
        <v>12</v>
      </c>
      <c r="J1408" t="s">
        <v>13</v>
      </c>
      <c r="K1408" t="str">
        <f>IF(Hospitalisation_table[[#This Row],[month]]="?","Sep",Hospitalisation_table[[#This Row],[month]])</f>
        <v>Jun</v>
      </c>
      <c r="L1408">
        <f>IF(Hospitalisation_table[[#This Row],[year]] = "?",ROUNDUP(AVERAGE(Hospitalisation_table[year]),0),Hospitalisation_table[[#This Row],[year]])</f>
        <v>1980</v>
      </c>
      <c r="M1408" t="str">
        <f>IF(Hospitalisation_table[[#This Row],[Hospital tier]]="?","tier - 2",Hospitalisation_table[[#This Row],[Hospital tier]])</f>
        <v>tier - 2</v>
      </c>
      <c r="N1408" t="str">
        <f>IF(Hospitalisation_table[[#This Row],[City tier]]="?","tier - 2",Hospitalisation_table[[#This Row],[City tier]])</f>
        <v>tier - 3</v>
      </c>
      <c r="O1408" t="str">
        <f>IF(Hospitalisation_table[[#This Row],[State ID]]="?","Unknown",Hospitalisation_table[[#This Row],[State ID]])</f>
        <v>R1013</v>
      </c>
      <c r="P1408" s="20" t="str">
        <f>_xlfn.CONCAT(Hospitalisation_table[[#This Row],[date]],"-",Hospitalisation_table[[#This Row],[Month_Updated]],"-",Hospitalisation_table[[#This Row],[Year_Update]])</f>
        <v>16-Jun-1980</v>
      </c>
      <c r="Q1408">
        <f>DATEDIF(Hospitalisation_table[[#This Row],[Date of Birth]],"8-Jun-2023","Y")</f>
        <v>42</v>
      </c>
    </row>
    <row r="1409" spans="1:17" x14ac:dyDescent="0.3">
      <c r="A1409" t="s">
        <v>534</v>
      </c>
      <c r="B1409" t="str">
        <f>IF(Hospitalisation_table[[#This Row],[Customer ID]]="?","UnKnown",Hospitalisation_table[[#This Row],[Customer ID]])</f>
        <v>Id1835</v>
      </c>
      <c r="C1409">
        <v>2003</v>
      </c>
      <c r="D1409" t="s">
        <v>37</v>
      </c>
      <c r="E1409">
        <v>2</v>
      </c>
      <c r="F1409">
        <v>0</v>
      </c>
      <c r="G1409" s="24">
        <v>4518.3999999999996</v>
      </c>
      <c r="H1409" t="s">
        <v>11</v>
      </c>
      <c r="I1409" t="s">
        <v>12</v>
      </c>
      <c r="J1409" t="s">
        <v>535</v>
      </c>
      <c r="K1409" t="str">
        <f>IF(Hospitalisation_table[[#This Row],[month]]="?","Sep",Hospitalisation_table[[#This Row],[month]])</f>
        <v>Oct</v>
      </c>
      <c r="L1409">
        <f>IF(Hospitalisation_table[[#This Row],[year]] = "?",ROUNDUP(AVERAGE(Hospitalisation_table[year]),0),Hospitalisation_table[[#This Row],[year]])</f>
        <v>2003</v>
      </c>
      <c r="M1409" t="str">
        <f>IF(Hospitalisation_table[[#This Row],[Hospital tier]]="?","tier - 2",Hospitalisation_table[[#This Row],[Hospital tier]])</f>
        <v>tier - 2</v>
      </c>
      <c r="N1409" t="str">
        <f>IF(Hospitalisation_table[[#This Row],[City tier]]="?","tier - 2",Hospitalisation_table[[#This Row],[City tier]])</f>
        <v>tier - 3</v>
      </c>
      <c r="O1409" t="str">
        <f>IF(Hospitalisation_table[[#This Row],[State ID]]="?","Unknown",Hospitalisation_table[[#This Row],[State ID]])</f>
        <v>R1026</v>
      </c>
      <c r="P1409" s="20" t="str">
        <f>_xlfn.CONCAT(Hospitalisation_table[[#This Row],[date]],"-",Hospitalisation_table[[#This Row],[Month_Updated]],"-",Hospitalisation_table[[#This Row],[Year_Update]])</f>
        <v>2-Oct-2003</v>
      </c>
      <c r="Q1409">
        <f>DATEDIF(Hospitalisation_table[[#This Row],[Date of Birth]],"8-Jun-2023","Y")</f>
        <v>19</v>
      </c>
    </row>
    <row r="1410" spans="1:17" x14ac:dyDescent="0.3">
      <c r="A1410" t="s">
        <v>536</v>
      </c>
      <c r="B1410" t="str">
        <f>IF(Hospitalisation_table[[#This Row],[Customer ID]]="?","UnKnown",Hospitalisation_table[[#This Row],[Customer ID]])</f>
        <v>Id1834</v>
      </c>
      <c r="C1410">
        <v>1987</v>
      </c>
      <c r="D1410" t="s">
        <v>30</v>
      </c>
      <c r="E1410">
        <v>5</v>
      </c>
      <c r="F1410">
        <v>3</v>
      </c>
      <c r="G1410" s="24">
        <v>4518.7700000000004</v>
      </c>
      <c r="H1410" t="s">
        <v>11</v>
      </c>
      <c r="I1410" t="s">
        <v>12</v>
      </c>
      <c r="J1410" t="s">
        <v>23</v>
      </c>
      <c r="K1410" t="str">
        <f>IF(Hospitalisation_table[[#This Row],[month]]="?","Sep",Hospitalisation_table[[#This Row],[month]])</f>
        <v>Dec</v>
      </c>
      <c r="L1410">
        <f>IF(Hospitalisation_table[[#This Row],[year]] = "?",ROUNDUP(AVERAGE(Hospitalisation_table[year]),0),Hospitalisation_table[[#This Row],[year]])</f>
        <v>1987</v>
      </c>
      <c r="M1410" t="str">
        <f>IF(Hospitalisation_table[[#This Row],[Hospital tier]]="?","tier - 2",Hospitalisation_table[[#This Row],[Hospital tier]])</f>
        <v>tier - 2</v>
      </c>
      <c r="N1410" t="str">
        <f>IF(Hospitalisation_table[[#This Row],[City tier]]="?","tier - 2",Hospitalisation_table[[#This Row],[City tier]])</f>
        <v>tier - 3</v>
      </c>
      <c r="O1410" t="str">
        <f>IF(Hospitalisation_table[[#This Row],[State ID]]="?","Unknown",Hospitalisation_table[[#This Row],[State ID]])</f>
        <v>R1012</v>
      </c>
      <c r="P1410" s="20" t="str">
        <f>_xlfn.CONCAT(Hospitalisation_table[[#This Row],[date]],"-",Hospitalisation_table[[#This Row],[Month_Updated]],"-",Hospitalisation_table[[#This Row],[Year_Update]])</f>
        <v>5-Dec-1987</v>
      </c>
      <c r="Q1410">
        <f>DATEDIF(Hospitalisation_table[[#This Row],[Date of Birth]],"8-Jun-2023","Y")</f>
        <v>35</v>
      </c>
    </row>
    <row r="1411" spans="1:17" x14ac:dyDescent="0.3">
      <c r="A1411" t="s">
        <v>537</v>
      </c>
      <c r="B1411" t="str">
        <f>IF(Hospitalisation_table[[#This Row],[Customer ID]]="?","UnKnown",Hospitalisation_table[[#This Row],[Customer ID]])</f>
        <v>Id1833</v>
      </c>
      <c r="C1411">
        <v>1988</v>
      </c>
      <c r="D1411" t="s">
        <v>30</v>
      </c>
      <c r="E1411">
        <v>21</v>
      </c>
      <c r="F1411">
        <v>0</v>
      </c>
      <c r="G1411" s="24">
        <v>4518.83</v>
      </c>
      <c r="H1411" t="s">
        <v>11</v>
      </c>
      <c r="I1411" t="s">
        <v>11</v>
      </c>
      <c r="J1411" t="s">
        <v>356</v>
      </c>
      <c r="K1411" t="str">
        <f>IF(Hospitalisation_table[[#This Row],[month]]="?","Sep",Hospitalisation_table[[#This Row],[month]])</f>
        <v>Dec</v>
      </c>
      <c r="L1411">
        <f>IF(Hospitalisation_table[[#This Row],[year]] = "?",ROUNDUP(AVERAGE(Hospitalisation_table[year]),0),Hospitalisation_table[[#This Row],[year]])</f>
        <v>1988</v>
      </c>
      <c r="M1411" t="str">
        <f>IF(Hospitalisation_table[[#This Row],[Hospital tier]]="?","tier - 2",Hospitalisation_table[[#This Row],[Hospital tier]])</f>
        <v>tier - 2</v>
      </c>
      <c r="N1411" t="str">
        <f>IF(Hospitalisation_table[[#This Row],[City tier]]="?","tier - 2",Hospitalisation_table[[#This Row],[City tier]])</f>
        <v>tier - 2</v>
      </c>
      <c r="O1411" t="str">
        <f>IF(Hospitalisation_table[[#This Row],[State ID]]="?","Unknown",Hospitalisation_table[[#This Row],[State ID]])</f>
        <v>R1017</v>
      </c>
      <c r="P1411" s="20" t="str">
        <f>_xlfn.CONCAT(Hospitalisation_table[[#This Row],[date]],"-",Hospitalisation_table[[#This Row],[Month_Updated]],"-",Hospitalisation_table[[#This Row],[Year_Update]])</f>
        <v>21-Dec-1988</v>
      </c>
      <c r="Q1411">
        <f>DATEDIF(Hospitalisation_table[[#This Row],[Date of Birth]],"8-Jun-2023","Y")</f>
        <v>34</v>
      </c>
    </row>
    <row r="1412" spans="1:17" x14ac:dyDescent="0.3">
      <c r="A1412" t="s">
        <v>538</v>
      </c>
      <c r="B1412" t="str">
        <f>IF(Hospitalisation_table[[#This Row],[Customer ID]]="?","UnKnown",Hospitalisation_table[[#This Row],[Customer ID]])</f>
        <v>Id1832</v>
      </c>
      <c r="C1412">
        <v>1992</v>
      </c>
      <c r="D1412" t="s">
        <v>35</v>
      </c>
      <c r="E1412">
        <v>13</v>
      </c>
      <c r="F1412">
        <v>1</v>
      </c>
      <c r="G1412" s="24">
        <v>4527.18</v>
      </c>
      <c r="H1412" t="s">
        <v>11</v>
      </c>
      <c r="I1412" t="s">
        <v>11</v>
      </c>
      <c r="J1412" t="s">
        <v>23</v>
      </c>
      <c r="K1412" t="str">
        <f>IF(Hospitalisation_table[[#This Row],[month]]="?","Sep",Hospitalisation_table[[#This Row],[month]])</f>
        <v>Aug</v>
      </c>
      <c r="L1412">
        <f>IF(Hospitalisation_table[[#This Row],[year]] = "?",ROUNDUP(AVERAGE(Hospitalisation_table[year]),0),Hospitalisation_table[[#This Row],[year]])</f>
        <v>1992</v>
      </c>
      <c r="M1412" t="str">
        <f>IF(Hospitalisation_table[[#This Row],[Hospital tier]]="?","tier - 2",Hospitalisation_table[[#This Row],[Hospital tier]])</f>
        <v>tier - 2</v>
      </c>
      <c r="N1412" t="str">
        <f>IF(Hospitalisation_table[[#This Row],[City tier]]="?","tier - 2",Hospitalisation_table[[#This Row],[City tier]])</f>
        <v>tier - 2</v>
      </c>
      <c r="O1412" t="str">
        <f>IF(Hospitalisation_table[[#This Row],[State ID]]="?","Unknown",Hospitalisation_table[[#This Row],[State ID]])</f>
        <v>R1012</v>
      </c>
      <c r="P1412" s="20" t="str">
        <f>_xlfn.CONCAT(Hospitalisation_table[[#This Row],[date]],"-",Hospitalisation_table[[#This Row],[Month_Updated]],"-",Hospitalisation_table[[#This Row],[Year_Update]])</f>
        <v>13-Aug-1992</v>
      </c>
      <c r="Q1412">
        <f>DATEDIF(Hospitalisation_table[[#This Row],[Date of Birth]],"8-Jun-2023","Y")</f>
        <v>30</v>
      </c>
    </row>
    <row r="1413" spans="1:17" x14ac:dyDescent="0.3">
      <c r="A1413" t="s">
        <v>539</v>
      </c>
      <c r="B1413" t="str">
        <f>IF(Hospitalisation_table[[#This Row],[Customer ID]]="?","UnKnown",Hospitalisation_table[[#This Row],[Customer ID]])</f>
        <v>Id1831</v>
      </c>
      <c r="C1413">
        <v>1993</v>
      </c>
      <c r="D1413" t="s">
        <v>18</v>
      </c>
      <c r="E1413">
        <v>29</v>
      </c>
      <c r="F1413">
        <v>2</v>
      </c>
      <c r="G1413" s="24">
        <v>4529.4799999999996</v>
      </c>
      <c r="H1413" t="s">
        <v>11</v>
      </c>
      <c r="I1413" t="s">
        <v>16</v>
      </c>
      <c r="J1413" t="s">
        <v>42</v>
      </c>
      <c r="K1413" t="str">
        <f>IF(Hospitalisation_table[[#This Row],[month]]="?","Sep",Hospitalisation_table[[#This Row],[month]])</f>
        <v>Jun</v>
      </c>
      <c r="L1413">
        <f>IF(Hospitalisation_table[[#This Row],[year]] = "?",ROUNDUP(AVERAGE(Hospitalisation_table[year]),0),Hospitalisation_table[[#This Row],[year]])</f>
        <v>1993</v>
      </c>
      <c r="M1413" t="str">
        <f>IF(Hospitalisation_table[[#This Row],[Hospital tier]]="?","tier - 2",Hospitalisation_table[[#This Row],[Hospital tier]])</f>
        <v>tier - 2</v>
      </c>
      <c r="N1413" t="str">
        <f>IF(Hospitalisation_table[[#This Row],[City tier]]="?","tier - 2",Hospitalisation_table[[#This Row],[City tier]])</f>
        <v>tier - 1</v>
      </c>
      <c r="O1413" t="str">
        <f>IF(Hospitalisation_table[[#This Row],[State ID]]="?","Unknown",Hospitalisation_table[[#This Row],[State ID]])</f>
        <v>R1011</v>
      </c>
      <c r="P1413" s="20" t="str">
        <f>_xlfn.CONCAT(Hospitalisation_table[[#This Row],[date]],"-",Hospitalisation_table[[#This Row],[Month_Updated]],"-",Hospitalisation_table[[#This Row],[Year_Update]])</f>
        <v>29-Jun-1993</v>
      </c>
      <c r="Q1413">
        <f>DATEDIF(Hospitalisation_table[[#This Row],[Date of Birth]],"8-Jun-2023","Y")</f>
        <v>29</v>
      </c>
    </row>
    <row r="1414" spans="1:17" x14ac:dyDescent="0.3">
      <c r="A1414" t="s">
        <v>540</v>
      </c>
      <c r="B1414" t="str">
        <f>IF(Hospitalisation_table[[#This Row],[Customer ID]]="?","UnKnown",Hospitalisation_table[[#This Row],[Customer ID]])</f>
        <v>Id1830</v>
      </c>
      <c r="C1414">
        <v>1988</v>
      </c>
      <c r="D1414" t="s">
        <v>18</v>
      </c>
      <c r="E1414">
        <v>13</v>
      </c>
      <c r="F1414">
        <v>1</v>
      </c>
      <c r="G1414" s="24">
        <v>4536.26</v>
      </c>
      <c r="H1414" t="s">
        <v>11</v>
      </c>
      <c r="I1414" t="s">
        <v>11</v>
      </c>
      <c r="J1414" t="s">
        <v>42</v>
      </c>
      <c r="K1414" t="str">
        <f>IF(Hospitalisation_table[[#This Row],[month]]="?","Sep",Hospitalisation_table[[#This Row],[month]])</f>
        <v>Jun</v>
      </c>
      <c r="L1414">
        <f>IF(Hospitalisation_table[[#This Row],[year]] = "?",ROUNDUP(AVERAGE(Hospitalisation_table[year]),0),Hospitalisation_table[[#This Row],[year]])</f>
        <v>1988</v>
      </c>
      <c r="M1414" t="str">
        <f>IF(Hospitalisation_table[[#This Row],[Hospital tier]]="?","tier - 2",Hospitalisation_table[[#This Row],[Hospital tier]])</f>
        <v>tier - 2</v>
      </c>
      <c r="N1414" t="str">
        <f>IF(Hospitalisation_table[[#This Row],[City tier]]="?","tier - 2",Hospitalisation_table[[#This Row],[City tier]])</f>
        <v>tier - 2</v>
      </c>
      <c r="O1414" t="str">
        <f>IF(Hospitalisation_table[[#This Row],[State ID]]="?","Unknown",Hospitalisation_table[[#This Row],[State ID]])</f>
        <v>R1011</v>
      </c>
      <c r="P1414" s="20" t="str">
        <f>_xlfn.CONCAT(Hospitalisation_table[[#This Row],[date]],"-",Hospitalisation_table[[#This Row],[Month_Updated]],"-",Hospitalisation_table[[#This Row],[Year_Update]])</f>
        <v>13-Jun-1988</v>
      </c>
      <c r="Q1414">
        <f>DATEDIF(Hospitalisation_table[[#This Row],[Date of Birth]],"8-Jun-2023","Y")</f>
        <v>34</v>
      </c>
    </row>
    <row r="1415" spans="1:17" x14ac:dyDescent="0.3">
      <c r="A1415" t="s">
        <v>2190</v>
      </c>
      <c r="B1415" t="str">
        <f>IF(Hospitalisation_table[[#This Row],[Customer ID]]="?","UnKnown",Hospitalisation_table[[#This Row],[Customer ID]])</f>
        <v>Id183</v>
      </c>
      <c r="C1415">
        <v>1992</v>
      </c>
      <c r="D1415" t="s">
        <v>10</v>
      </c>
      <c r="E1415">
        <v>4</v>
      </c>
      <c r="F1415">
        <v>0</v>
      </c>
      <c r="G1415" s="24">
        <v>36837.47</v>
      </c>
      <c r="H1415" t="s">
        <v>11</v>
      </c>
      <c r="I1415" t="s">
        <v>12</v>
      </c>
      <c r="J1415" t="s">
        <v>42</v>
      </c>
      <c r="K1415" t="str">
        <f>IF(Hospitalisation_table[[#This Row],[month]]="?","Sep",Hospitalisation_table[[#This Row],[month]])</f>
        <v>Jul</v>
      </c>
      <c r="L1415">
        <f>IF(Hospitalisation_table[[#This Row],[year]] = "?",ROUNDUP(AVERAGE(Hospitalisation_table[year]),0),Hospitalisation_table[[#This Row],[year]])</f>
        <v>1992</v>
      </c>
      <c r="M1415" t="str">
        <f>IF(Hospitalisation_table[[#This Row],[Hospital tier]]="?","tier - 2",Hospitalisation_table[[#This Row],[Hospital tier]])</f>
        <v>tier - 2</v>
      </c>
      <c r="N1415" t="str">
        <f>IF(Hospitalisation_table[[#This Row],[City tier]]="?","tier - 2",Hospitalisation_table[[#This Row],[City tier]])</f>
        <v>tier - 3</v>
      </c>
      <c r="O1415" t="str">
        <f>IF(Hospitalisation_table[[#This Row],[State ID]]="?","Unknown",Hospitalisation_table[[#This Row],[State ID]])</f>
        <v>R1011</v>
      </c>
      <c r="P1415" s="20" t="str">
        <f>_xlfn.CONCAT(Hospitalisation_table[[#This Row],[date]],"-",Hospitalisation_table[[#This Row],[Month_Updated]],"-",Hospitalisation_table[[#This Row],[Year_Update]])</f>
        <v>4-Jul-1992</v>
      </c>
      <c r="Q1415">
        <f>DATEDIF(Hospitalisation_table[[#This Row],[Date of Birth]],"8-Jun-2023","Y")</f>
        <v>30</v>
      </c>
    </row>
    <row r="1416" spans="1:17" x14ac:dyDescent="0.3">
      <c r="A1416" t="s">
        <v>541</v>
      </c>
      <c r="B1416" t="str">
        <f>IF(Hospitalisation_table[[#This Row],[Customer ID]]="?","UnKnown",Hospitalisation_table[[#This Row],[Customer ID]])</f>
        <v>Id1829</v>
      </c>
      <c r="C1416">
        <v>1990</v>
      </c>
      <c r="D1416" t="s">
        <v>15</v>
      </c>
      <c r="E1416">
        <v>17</v>
      </c>
      <c r="F1416">
        <v>0</v>
      </c>
      <c r="G1416" s="24">
        <v>4544.2299999999996</v>
      </c>
      <c r="H1416" t="s">
        <v>11</v>
      </c>
      <c r="I1416" t="s">
        <v>16</v>
      </c>
      <c r="J1416" t="s">
        <v>247</v>
      </c>
      <c r="K1416" t="str">
        <f>IF(Hospitalisation_table[[#This Row],[month]]="?","Sep",Hospitalisation_table[[#This Row],[month]])</f>
        <v>Nov</v>
      </c>
      <c r="L1416">
        <f>IF(Hospitalisation_table[[#This Row],[year]] = "?",ROUNDUP(AVERAGE(Hospitalisation_table[year]),0),Hospitalisation_table[[#This Row],[year]])</f>
        <v>1990</v>
      </c>
      <c r="M1416" t="str">
        <f>IF(Hospitalisation_table[[#This Row],[Hospital tier]]="?","tier - 2",Hospitalisation_table[[#This Row],[Hospital tier]])</f>
        <v>tier - 2</v>
      </c>
      <c r="N1416" t="str">
        <f>IF(Hospitalisation_table[[#This Row],[City tier]]="?","tier - 2",Hospitalisation_table[[#This Row],[City tier]])</f>
        <v>tier - 1</v>
      </c>
      <c r="O1416" t="str">
        <f>IF(Hospitalisation_table[[#This Row],[State ID]]="?","Unknown",Hospitalisation_table[[#This Row],[State ID]])</f>
        <v>R1024</v>
      </c>
      <c r="P1416" s="20" t="str">
        <f>_xlfn.CONCAT(Hospitalisation_table[[#This Row],[date]],"-",Hospitalisation_table[[#This Row],[Month_Updated]],"-",Hospitalisation_table[[#This Row],[Year_Update]])</f>
        <v>17-Nov-1990</v>
      </c>
      <c r="Q1416">
        <f>DATEDIF(Hospitalisation_table[[#This Row],[Date of Birth]],"8-Jun-2023","Y")</f>
        <v>32</v>
      </c>
    </row>
    <row r="1417" spans="1:17" x14ac:dyDescent="0.3">
      <c r="A1417" t="s">
        <v>542</v>
      </c>
      <c r="B1417" t="str">
        <f>IF(Hospitalisation_table[[#This Row],[Customer ID]]="?","UnKnown",Hospitalisation_table[[#This Row],[Customer ID]])</f>
        <v>Id1828</v>
      </c>
      <c r="C1417">
        <v>2004</v>
      </c>
      <c r="D1417" t="s">
        <v>30</v>
      </c>
      <c r="E1417">
        <v>22</v>
      </c>
      <c r="F1417">
        <v>4</v>
      </c>
      <c r="G1417" s="24">
        <v>4561.1899999999996</v>
      </c>
      <c r="H1417" t="s">
        <v>11</v>
      </c>
      <c r="I1417" t="s">
        <v>11</v>
      </c>
      <c r="J1417" t="s">
        <v>247</v>
      </c>
      <c r="K1417" t="str">
        <f>IF(Hospitalisation_table[[#This Row],[month]]="?","Sep",Hospitalisation_table[[#This Row],[month]])</f>
        <v>Dec</v>
      </c>
      <c r="L1417">
        <f>IF(Hospitalisation_table[[#This Row],[year]] = "?",ROUNDUP(AVERAGE(Hospitalisation_table[year]),0),Hospitalisation_table[[#This Row],[year]])</f>
        <v>2004</v>
      </c>
      <c r="M1417" t="str">
        <f>IF(Hospitalisation_table[[#This Row],[Hospital tier]]="?","tier - 2",Hospitalisation_table[[#This Row],[Hospital tier]])</f>
        <v>tier - 2</v>
      </c>
      <c r="N1417" t="str">
        <f>IF(Hospitalisation_table[[#This Row],[City tier]]="?","tier - 2",Hospitalisation_table[[#This Row],[City tier]])</f>
        <v>tier - 2</v>
      </c>
      <c r="O1417" t="str">
        <f>IF(Hospitalisation_table[[#This Row],[State ID]]="?","Unknown",Hospitalisation_table[[#This Row],[State ID]])</f>
        <v>R1024</v>
      </c>
      <c r="P1417" s="20" t="str">
        <f>_xlfn.CONCAT(Hospitalisation_table[[#This Row],[date]],"-",Hospitalisation_table[[#This Row],[Month_Updated]],"-",Hospitalisation_table[[#This Row],[Year_Update]])</f>
        <v>22-Dec-2004</v>
      </c>
      <c r="Q1417">
        <f>DATEDIF(Hospitalisation_table[[#This Row],[Date of Birth]],"8-Jun-2023","Y")</f>
        <v>18</v>
      </c>
    </row>
    <row r="1418" spans="1:17" x14ac:dyDescent="0.3">
      <c r="A1418" t="s">
        <v>543</v>
      </c>
      <c r="B1418" t="str">
        <f>IF(Hospitalisation_table[[#This Row],[Customer ID]]="?","UnKnown",Hospitalisation_table[[#This Row],[Customer ID]])</f>
        <v>Id1827</v>
      </c>
      <c r="C1418">
        <v>1990</v>
      </c>
      <c r="D1418" t="s">
        <v>20</v>
      </c>
      <c r="E1418">
        <v>20</v>
      </c>
      <c r="F1418">
        <v>1</v>
      </c>
      <c r="G1418" s="24">
        <v>4562.84</v>
      </c>
      <c r="H1418" t="s">
        <v>11</v>
      </c>
      <c r="I1418" t="s">
        <v>11</v>
      </c>
      <c r="J1418" t="s">
        <v>13</v>
      </c>
      <c r="K1418" t="str">
        <f>IF(Hospitalisation_table[[#This Row],[month]]="?","Sep",Hospitalisation_table[[#This Row],[month]])</f>
        <v>Sep</v>
      </c>
      <c r="L1418">
        <f>IF(Hospitalisation_table[[#This Row],[year]] = "?",ROUNDUP(AVERAGE(Hospitalisation_table[year]),0),Hospitalisation_table[[#This Row],[year]])</f>
        <v>1990</v>
      </c>
      <c r="M1418" t="str">
        <f>IF(Hospitalisation_table[[#This Row],[Hospital tier]]="?","tier - 2",Hospitalisation_table[[#This Row],[Hospital tier]])</f>
        <v>tier - 2</v>
      </c>
      <c r="N1418" t="str">
        <f>IF(Hospitalisation_table[[#This Row],[City tier]]="?","tier - 2",Hospitalisation_table[[#This Row],[City tier]])</f>
        <v>tier - 2</v>
      </c>
      <c r="O1418" t="str">
        <f>IF(Hospitalisation_table[[#This Row],[State ID]]="?","Unknown",Hospitalisation_table[[#This Row],[State ID]])</f>
        <v>R1013</v>
      </c>
      <c r="P1418" s="20" t="str">
        <f>_xlfn.CONCAT(Hospitalisation_table[[#This Row],[date]],"-",Hospitalisation_table[[#This Row],[Month_Updated]],"-",Hospitalisation_table[[#This Row],[Year_Update]])</f>
        <v>20-Sep-1990</v>
      </c>
      <c r="Q1418">
        <f>DATEDIF(Hospitalisation_table[[#This Row],[Date of Birth]],"8-Jun-2023","Y")</f>
        <v>32</v>
      </c>
    </row>
    <row r="1419" spans="1:17" x14ac:dyDescent="0.3">
      <c r="A1419" t="s">
        <v>544</v>
      </c>
      <c r="B1419" t="str">
        <f>IF(Hospitalisation_table[[#This Row],[Customer ID]]="?","UnKnown",Hospitalisation_table[[#This Row],[Customer ID]])</f>
        <v>Id1826</v>
      </c>
      <c r="C1419">
        <v>1996</v>
      </c>
      <c r="D1419" t="s">
        <v>30</v>
      </c>
      <c r="E1419">
        <v>25</v>
      </c>
      <c r="F1419">
        <v>2</v>
      </c>
      <c r="G1419" s="24">
        <v>4564.1899999999996</v>
      </c>
      <c r="H1419" t="s">
        <v>11</v>
      </c>
      <c r="I1419" t="s">
        <v>11</v>
      </c>
      <c r="J1419" t="s">
        <v>247</v>
      </c>
      <c r="K1419" t="str">
        <f>IF(Hospitalisation_table[[#This Row],[month]]="?","Sep",Hospitalisation_table[[#This Row],[month]])</f>
        <v>Dec</v>
      </c>
      <c r="L1419">
        <f>IF(Hospitalisation_table[[#This Row],[year]] = "?",ROUNDUP(AVERAGE(Hospitalisation_table[year]),0),Hospitalisation_table[[#This Row],[year]])</f>
        <v>1996</v>
      </c>
      <c r="M1419" t="str">
        <f>IF(Hospitalisation_table[[#This Row],[Hospital tier]]="?","tier - 2",Hospitalisation_table[[#This Row],[Hospital tier]])</f>
        <v>tier - 2</v>
      </c>
      <c r="N1419" t="str">
        <f>IF(Hospitalisation_table[[#This Row],[City tier]]="?","tier - 2",Hospitalisation_table[[#This Row],[City tier]])</f>
        <v>tier - 2</v>
      </c>
      <c r="O1419" t="str">
        <f>IF(Hospitalisation_table[[#This Row],[State ID]]="?","Unknown",Hospitalisation_table[[#This Row],[State ID]])</f>
        <v>R1024</v>
      </c>
      <c r="P1419" s="20" t="str">
        <f>_xlfn.CONCAT(Hospitalisation_table[[#This Row],[date]],"-",Hospitalisation_table[[#This Row],[Month_Updated]],"-",Hospitalisation_table[[#This Row],[Year_Update]])</f>
        <v>25-Dec-1996</v>
      </c>
      <c r="Q1419">
        <f>DATEDIF(Hospitalisation_table[[#This Row],[Date of Birth]],"8-Jun-2023","Y")</f>
        <v>26</v>
      </c>
    </row>
    <row r="1420" spans="1:17" x14ac:dyDescent="0.3">
      <c r="A1420" t="s">
        <v>545</v>
      </c>
      <c r="B1420" t="str">
        <f>IF(Hospitalisation_table[[#This Row],[Customer ID]]="?","UnKnown",Hospitalisation_table[[#This Row],[Customer ID]])</f>
        <v>Id1825</v>
      </c>
      <c r="C1420">
        <v>1989</v>
      </c>
      <c r="D1420" t="s">
        <v>20</v>
      </c>
      <c r="E1420">
        <v>18</v>
      </c>
      <c r="F1420">
        <v>0</v>
      </c>
      <c r="G1420" s="24">
        <v>4571.41</v>
      </c>
      <c r="H1420" t="s">
        <v>11</v>
      </c>
      <c r="I1420" t="s">
        <v>11</v>
      </c>
      <c r="J1420" t="s">
        <v>23</v>
      </c>
      <c r="K1420" t="str">
        <f>IF(Hospitalisation_table[[#This Row],[month]]="?","Sep",Hospitalisation_table[[#This Row],[month]])</f>
        <v>Sep</v>
      </c>
      <c r="L1420">
        <f>IF(Hospitalisation_table[[#This Row],[year]] = "?",ROUNDUP(AVERAGE(Hospitalisation_table[year]),0),Hospitalisation_table[[#This Row],[year]])</f>
        <v>1989</v>
      </c>
      <c r="M1420" t="str">
        <f>IF(Hospitalisation_table[[#This Row],[Hospital tier]]="?","tier - 2",Hospitalisation_table[[#This Row],[Hospital tier]])</f>
        <v>tier - 2</v>
      </c>
      <c r="N1420" t="str">
        <f>IF(Hospitalisation_table[[#This Row],[City tier]]="?","tier - 2",Hospitalisation_table[[#This Row],[City tier]])</f>
        <v>tier - 2</v>
      </c>
      <c r="O1420" t="str">
        <f>IF(Hospitalisation_table[[#This Row],[State ID]]="?","Unknown",Hospitalisation_table[[#This Row],[State ID]])</f>
        <v>R1012</v>
      </c>
      <c r="P1420" s="20" t="str">
        <f>_xlfn.CONCAT(Hospitalisation_table[[#This Row],[date]],"-",Hospitalisation_table[[#This Row],[Month_Updated]],"-",Hospitalisation_table[[#This Row],[Year_Update]])</f>
        <v>18-Sep-1989</v>
      </c>
      <c r="Q1420">
        <f>DATEDIF(Hospitalisation_table[[#This Row],[Date of Birth]],"8-Jun-2023","Y")</f>
        <v>33</v>
      </c>
    </row>
    <row r="1421" spans="1:17" x14ac:dyDescent="0.3">
      <c r="A1421" t="s">
        <v>546</v>
      </c>
      <c r="B1421" t="str">
        <f>IF(Hospitalisation_table[[#This Row],[Customer ID]]="?","UnKnown",Hospitalisation_table[[#This Row],[Customer ID]])</f>
        <v>Id1824</v>
      </c>
      <c r="C1421">
        <v>2000</v>
      </c>
      <c r="D1421" t="s">
        <v>10</v>
      </c>
      <c r="E1421">
        <v>2</v>
      </c>
      <c r="F1421">
        <v>0</v>
      </c>
      <c r="G1421" s="24">
        <v>4608.03</v>
      </c>
      <c r="H1421" t="s">
        <v>11</v>
      </c>
      <c r="I1421" t="s">
        <v>12</v>
      </c>
      <c r="J1421" t="s">
        <v>42</v>
      </c>
      <c r="K1421" t="str">
        <f>IF(Hospitalisation_table[[#This Row],[month]]="?","Sep",Hospitalisation_table[[#This Row],[month]])</f>
        <v>Jul</v>
      </c>
      <c r="L1421">
        <f>IF(Hospitalisation_table[[#This Row],[year]] = "?",ROUNDUP(AVERAGE(Hospitalisation_table[year]),0),Hospitalisation_table[[#This Row],[year]])</f>
        <v>2000</v>
      </c>
      <c r="M1421" t="str">
        <f>IF(Hospitalisation_table[[#This Row],[Hospital tier]]="?","tier - 2",Hospitalisation_table[[#This Row],[Hospital tier]])</f>
        <v>tier - 2</v>
      </c>
      <c r="N1421" t="str">
        <f>IF(Hospitalisation_table[[#This Row],[City tier]]="?","tier - 2",Hospitalisation_table[[#This Row],[City tier]])</f>
        <v>tier - 3</v>
      </c>
      <c r="O1421" t="str">
        <f>IF(Hospitalisation_table[[#This Row],[State ID]]="?","Unknown",Hospitalisation_table[[#This Row],[State ID]])</f>
        <v>R1011</v>
      </c>
      <c r="P1421" s="20" t="str">
        <f>_xlfn.CONCAT(Hospitalisation_table[[#This Row],[date]],"-",Hospitalisation_table[[#This Row],[Month_Updated]],"-",Hospitalisation_table[[#This Row],[Year_Update]])</f>
        <v>2-Jul-2000</v>
      </c>
      <c r="Q1421">
        <f>DATEDIF(Hospitalisation_table[[#This Row],[Date of Birth]],"8-Jun-2023","Y")</f>
        <v>22</v>
      </c>
    </row>
    <row r="1422" spans="1:17" x14ac:dyDescent="0.3">
      <c r="A1422" t="s">
        <v>547</v>
      </c>
      <c r="B1422" t="str">
        <f>IF(Hospitalisation_table[[#This Row],[Customer ID]]="?","UnKnown",Hospitalisation_table[[#This Row],[Customer ID]])</f>
        <v>Id1823</v>
      </c>
      <c r="C1422">
        <v>1998</v>
      </c>
      <c r="D1422" t="s">
        <v>18</v>
      </c>
      <c r="E1422">
        <v>29</v>
      </c>
      <c r="F1422">
        <v>3</v>
      </c>
      <c r="G1422" s="24">
        <v>4618.08</v>
      </c>
      <c r="H1422" t="s">
        <v>11</v>
      </c>
      <c r="I1422" t="s">
        <v>16</v>
      </c>
      <c r="J1422" t="s">
        <v>23</v>
      </c>
      <c r="K1422" t="str">
        <f>IF(Hospitalisation_table[[#This Row],[month]]="?","Sep",Hospitalisation_table[[#This Row],[month]])</f>
        <v>Jun</v>
      </c>
      <c r="L1422">
        <f>IF(Hospitalisation_table[[#This Row],[year]] = "?",ROUNDUP(AVERAGE(Hospitalisation_table[year]),0),Hospitalisation_table[[#This Row],[year]])</f>
        <v>1998</v>
      </c>
      <c r="M1422" t="str">
        <f>IF(Hospitalisation_table[[#This Row],[Hospital tier]]="?","tier - 2",Hospitalisation_table[[#This Row],[Hospital tier]])</f>
        <v>tier - 2</v>
      </c>
      <c r="N1422" t="str">
        <f>IF(Hospitalisation_table[[#This Row],[City tier]]="?","tier - 2",Hospitalisation_table[[#This Row],[City tier]])</f>
        <v>tier - 1</v>
      </c>
      <c r="O1422" t="str">
        <f>IF(Hospitalisation_table[[#This Row],[State ID]]="?","Unknown",Hospitalisation_table[[#This Row],[State ID]])</f>
        <v>R1012</v>
      </c>
      <c r="P1422" s="20" t="str">
        <f>_xlfn.CONCAT(Hospitalisation_table[[#This Row],[date]],"-",Hospitalisation_table[[#This Row],[Month_Updated]],"-",Hospitalisation_table[[#This Row],[Year_Update]])</f>
        <v>29-Jun-1998</v>
      </c>
      <c r="Q1422">
        <f>DATEDIF(Hospitalisation_table[[#This Row],[Date of Birth]],"8-Jun-2023","Y")</f>
        <v>24</v>
      </c>
    </row>
    <row r="1423" spans="1:17" x14ac:dyDescent="0.3">
      <c r="A1423" t="s">
        <v>548</v>
      </c>
      <c r="B1423" t="str">
        <f>IF(Hospitalisation_table[[#This Row],[Customer ID]]="?","UnKnown",Hospitalisation_table[[#This Row],[Customer ID]])</f>
        <v>Id1822</v>
      </c>
      <c r="C1423">
        <v>1985</v>
      </c>
      <c r="D1423" t="s">
        <v>18</v>
      </c>
      <c r="E1423">
        <v>22</v>
      </c>
      <c r="F1423">
        <v>0</v>
      </c>
      <c r="G1423" s="24">
        <v>4646.76</v>
      </c>
      <c r="H1423" t="s">
        <v>16</v>
      </c>
      <c r="I1423" t="s">
        <v>16</v>
      </c>
      <c r="J1423" t="s">
        <v>42</v>
      </c>
      <c r="K1423" t="str">
        <f>IF(Hospitalisation_table[[#This Row],[month]]="?","Sep",Hospitalisation_table[[#This Row],[month]])</f>
        <v>Jun</v>
      </c>
      <c r="L1423">
        <f>IF(Hospitalisation_table[[#This Row],[year]] = "?",ROUNDUP(AVERAGE(Hospitalisation_table[year]),0),Hospitalisation_table[[#This Row],[year]])</f>
        <v>1985</v>
      </c>
      <c r="M1423" t="str">
        <f>IF(Hospitalisation_table[[#This Row],[Hospital tier]]="?","tier - 2",Hospitalisation_table[[#This Row],[Hospital tier]])</f>
        <v>tier - 1</v>
      </c>
      <c r="N1423" t="str">
        <f>IF(Hospitalisation_table[[#This Row],[City tier]]="?","tier - 2",Hospitalisation_table[[#This Row],[City tier]])</f>
        <v>tier - 1</v>
      </c>
      <c r="O1423" t="str">
        <f>IF(Hospitalisation_table[[#This Row],[State ID]]="?","Unknown",Hospitalisation_table[[#This Row],[State ID]])</f>
        <v>R1011</v>
      </c>
      <c r="P1423" s="20" t="str">
        <f>_xlfn.CONCAT(Hospitalisation_table[[#This Row],[date]],"-",Hospitalisation_table[[#This Row],[Month_Updated]],"-",Hospitalisation_table[[#This Row],[Year_Update]])</f>
        <v>22-Jun-1985</v>
      </c>
      <c r="Q1423">
        <f>DATEDIF(Hospitalisation_table[[#This Row],[Date of Birth]],"8-Jun-2023","Y")</f>
        <v>37</v>
      </c>
    </row>
    <row r="1424" spans="1:17" x14ac:dyDescent="0.3">
      <c r="A1424" t="s">
        <v>549</v>
      </c>
      <c r="B1424" t="str">
        <f>IF(Hospitalisation_table[[#This Row],[Customer ID]]="?","UnKnown",Hospitalisation_table[[#This Row],[Customer ID]])</f>
        <v>Id1821</v>
      </c>
      <c r="C1424">
        <v>1996</v>
      </c>
      <c r="D1424" t="s">
        <v>37</v>
      </c>
      <c r="E1424">
        <v>25</v>
      </c>
      <c r="F1424">
        <v>3</v>
      </c>
      <c r="G1424" s="24">
        <v>4661.29</v>
      </c>
      <c r="H1424" t="s">
        <v>11</v>
      </c>
      <c r="I1424" t="s">
        <v>16</v>
      </c>
      <c r="J1424" t="s">
        <v>356</v>
      </c>
      <c r="K1424" t="str">
        <f>IF(Hospitalisation_table[[#This Row],[month]]="?","Sep",Hospitalisation_table[[#This Row],[month]])</f>
        <v>Oct</v>
      </c>
      <c r="L1424">
        <f>IF(Hospitalisation_table[[#This Row],[year]] = "?",ROUNDUP(AVERAGE(Hospitalisation_table[year]),0),Hospitalisation_table[[#This Row],[year]])</f>
        <v>1996</v>
      </c>
      <c r="M1424" t="str">
        <f>IF(Hospitalisation_table[[#This Row],[Hospital tier]]="?","tier - 2",Hospitalisation_table[[#This Row],[Hospital tier]])</f>
        <v>tier - 2</v>
      </c>
      <c r="N1424" t="str">
        <f>IF(Hospitalisation_table[[#This Row],[City tier]]="?","tier - 2",Hospitalisation_table[[#This Row],[City tier]])</f>
        <v>tier - 1</v>
      </c>
      <c r="O1424" t="str">
        <f>IF(Hospitalisation_table[[#This Row],[State ID]]="?","Unknown",Hospitalisation_table[[#This Row],[State ID]])</f>
        <v>R1017</v>
      </c>
      <c r="P1424" s="20" t="str">
        <f>_xlfn.CONCAT(Hospitalisation_table[[#This Row],[date]],"-",Hospitalisation_table[[#This Row],[Month_Updated]],"-",Hospitalisation_table[[#This Row],[Year_Update]])</f>
        <v>25-Oct-1996</v>
      </c>
      <c r="Q1424">
        <f>DATEDIF(Hospitalisation_table[[#This Row],[Date of Birth]],"8-Jun-2023","Y")</f>
        <v>26</v>
      </c>
    </row>
    <row r="1425" spans="1:17" x14ac:dyDescent="0.3">
      <c r="A1425" t="s">
        <v>550</v>
      </c>
      <c r="B1425" t="str">
        <f>IF(Hospitalisation_table[[#This Row],[Customer ID]]="?","UnKnown",Hospitalisation_table[[#This Row],[Customer ID]])</f>
        <v>Id1820</v>
      </c>
      <c r="C1425">
        <v>1990</v>
      </c>
      <c r="D1425" t="s">
        <v>35</v>
      </c>
      <c r="E1425">
        <v>5</v>
      </c>
      <c r="F1425">
        <v>1</v>
      </c>
      <c r="G1425" s="24">
        <v>4667.6099999999997</v>
      </c>
      <c r="H1425" t="s">
        <v>12</v>
      </c>
      <c r="I1425" t="s">
        <v>12</v>
      </c>
      <c r="J1425" t="s">
        <v>168</v>
      </c>
      <c r="K1425" t="str">
        <f>IF(Hospitalisation_table[[#This Row],[month]]="?","Sep",Hospitalisation_table[[#This Row],[month]])</f>
        <v>Aug</v>
      </c>
      <c r="L1425">
        <f>IF(Hospitalisation_table[[#This Row],[year]] = "?",ROUNDUP(AVERAGE(Hospitalisation_table[year]),0),Hospitalisation_table[[#This Row],[year]])</f>
        <v>1990</v>
      </c>
      <c r="M1425" t="str">
        <f>IF(Hospitalisation_table[[#This Row],[Hospital tier]]="?","tier - 2",Hospitalisation_table[[#This Row],[Hospital tier]])</f>
        <v>tier - 3</v>
      </c>
      <c r="N1425" t="str">
        <f>IF(Hospitalisation_table[[#This Row],[City tier]]="?","tier - 2",Hospitalisation_table[[#This Row],[City tier]])</f>
        <v>tier - 3</v>
      </c>
      <c r="O1425" t="str">
        <f>IF(Hospitalisation_table[[#This Row],[State ID]]="?","Unknown",Hospitalisation_table[[#This Row],[State ID]])</f>
        <v>R1016</v>
      </c>
      <c r="P1425" s="20" t="str">
        <f>_xlfn.CONCAT(Hospitalisation_table[[#This Row],[date]],"-",Hospitalisation_table[[#This Row],[Month_Updated]],"-",Hospitalisation_table[[#This Row],[Year_Update]])</f>
        <v>5-Aug-1990</v>
      </c>
      <c r="Q1425">
        <f>DATEDIF(Hospitalisation_table[[#This Row],[Date of Birth]],"8-Jun-2023","Y")</f>
        <v>32</v>
      </c>
    </row>
    <row r="1426" spans="1:17" x14ac:dyDescent="0.3">
      <c r="A1426" t="s">
        <v>2191</v>
      </c>
      <c r="B1426" t="str">
        <f>IF(Hospitalisation_table[[#This Row],[Customer ID]]="?","UnKnown",Hospitalisation_table[[#This Row],[Customer ID]])</f>
        <v>Id182</v>
      </c>
      <c r="C1426">
        <v>1972</v>
      </c>
      <c r="D1426" t="s">
        <v>30</v>
      </c>
      <c r="E1426">
        <v>5</v>
      </c>
      <c r="F1426">
        <v>0</v>
      </c>
      <c r="G1426" s="24">
        <v>36889.99</v>
      </c>
      <c r="H1426" t="s">
        <v>16</v>
      </c>
      <c r="I1426" t="s">
        <v>12</v>
      </c>
      <c r="J1426" t="s">
        <v>42</v>
      </c>
      <c r="K1426" t="str">
        <f>IF(Hospitalisation_table[[#This Row],[month]]="?","Sep",Hospitalisation_table[[#This Row],[month]])</f>
        <v>Dec</v>
      </c>
      <c r="L1426">
        <f>IF(Hospitalisation_table[[#This Row],[year]] = "?",ROUNDUP(AVERAGE(Hospitalisation_table[year]),0),Hospitalisation_table[[#This Row],[year]])</f>
        <v>1972</v>
      </c>
      <c r="M1426" t="str">
        <f>IF(Hospitalisation_table[[#This Row],[Hospital tier]]="?","tier - 2",Hospitalisation_table[[#This Row],[Hospital tier]])</f>
        <v>tier - 1</v>
      </c>
      <c r="N1426" t="str">
        <f>IF(Hospitalisation_table[[#This Row],[City tier]]="?","tier - 2",Hospitalisation_table[[#This Row],[City tier]])</f>
        <v>tier - 3</v>
      </c>
      <c r="O1426" t="str">
        <f>IF(Hospitalisation_table[[#This Row],[State ID]]="?","Unknown",Hospitalisation_table[[#This Row],[State ID]])</f>
        <v>R1011</v>
      </c>
      <c r="P1426" s="20" t="str">
        <f>_xlfn.CONCAT(Hospitalisation_table[[#This Row],[date]],"-",Hospitalisation_table[[#This Row],[Month_Updated]],"-",Hospitalisation_table[[#This Row],[Year_Update]])</f>
        <v>5-Dec-1972</v>
      </c>
      <c r="Q1426">
        <f>DATEDIF(Hospitalisation_table[[#This Row],[Date of Birth]],"8-Jun-2023","Y")</f>
        <v>50</v>
      </c>
    </row>
    <row r="1427" spans="1:17" x14ac:dyDescent="0.3">
      <c r="A1427" t="s">
        <v>551</v>
      </c>
      <c r="B1427" t="str">
        <f>IF(Hospitalisation_table[[#This Row],[Customer ID]]="?","UnKnown",Hospitalisation_table[[#This Row],[Customer ID]])</f>
        <v>Id1819</v>
      </c>
      <c r="C1427">
        <v>1990</v>
      </c>
      <c r="D1427" t="s">
        <v>20</v>
      </c>
      <c r="E1427">
        <v>26</v>
      </c>
      <c r="F1427">
        <v>2</v>
      </c>
      <c r="G1427" s="24">
        <v>4670.6400000000003</v>
      </c>
      <c r="H1427" t="s">
        <v>11</v>
      </c>
      <c r="I1427" t="s">
        <v>11</v>
      </c>
      <c r="J1427" t="s">
        <v>42</v>
      </c>
      <c r="K1427" t="str">
        <f>IF(Hospitalisation_table[[#This Row],[month]]="?","Sep",Hospitalisation_table[[#This Row],[month]])</f>
        <v>Sep</v>
      </c>
      <c r="L1427">
        <f>IF(Hospitalisation_table[[#This Row],[year]] = "?",ROUNDUP(AVERAGE(Hospitalisation_table[year]),0),Hospitalisation_table[[#This Row],[year]])</f>
        <v>1990</v>
      </c>
      <c r="M1427" t="str">
        <f>IF(Hospitalisation_table[[#This Row],[Hospital tier]]="?","tier - 2",Hospitalisation_table[[#This Row],[Hospital tier]])</f>
        <v>tier - 2</v>
      </c>
      <c r="N1427" t="str">
        <f>IF(Hospitalisation_table[[#This Row],[City tier]]="?","tier - 2",Hospitalisation_table[[#This Row],[City tier]])</f>
        <v>tier - 2</v>
      </c>
      <c r="O1427" t="str">
        <f>IF(Hospitalisation_table[[#This Row],[State ID]]="?","Unknown",Hospitalisation_table[[#This Row],[State ID]])</f>
        <v>R1011</v>
      </c>
      <c r="P1427" s="20" t="str">
        <f>_xlfn.CONCAT(Hospitalisation_table[[#This Row],[date]],"-",Hospitalisation_table[[#This Row],[Month_Updated]],"-",Hospitalisation_table[[#This Row],[Year_Update]])</f>
        <v>26-Sep-1990</v>
      </c>
      <c r="Q1427">
        <f>DATEDIF(Hospitalisation_table[[#This Row],[Date of Birth]],"8-Jun-2023","Y")</f>
        <v>32</v>
      </c>
    </row>
    <row r="1428" spans="1:17" x14ac:dyDescent="0.3">
      <c r="A1428" t="s">
        <v>552</v>
      </c>
      <c r="B1428" t="str">
        <f>IF(Hospitalisation_table[[#This Row],[Customer ID]]="?","UnKnown",Hospitalisation_table[[#This Row],[Customer ID]])</f>
        <v>Id1818</v>
      </c>
      <c r="C1428">
        <v>1990</v>
      </c>
      <c r="D1428" t="s">
        <v>10</v>
      </c>
      <c r="E1428">
        <v>13</v>
      </c>
      <c r="F1428">
        <v>2</v>
      </c>
      <c r="G1428" s="24">
        <v>4673.3900000000003</v>
      </c>
      <c r="H1428" t="s">
        <v>11</v>
      </c>
      <c r="I1428" t="s">
        <v>16</v>
      </c>
      <c r="J1428" t="s">
        <v>13</v>
      </c>
      <c r="K1428" t="str">
        <f>IF(Hospitalisation_table[[#This Row],[month]]="?","Sep",Hospitalisation_table[[#This Row],[month]])</f>
        <v>Jul</v>
      </c>
      <c r="L1428">
        <f>IF(Hospitalisation_table[[#This Row],[year]] = "?",ROUNDUP(AVERAGE(Hospitalisation_table[year]),0),Hospitalisation_table[[#This Row],[year]])</f>
        <v>1990</v>
      </c>
      <c r="M1428" t="str">
        <f>IF(Hospitalisation_table[[#This Row],[Hospital tier]]="?","tier - 2",Hospitalisation_table[[#This Row],[Hospital tier]])</f>
        <v>tier - 2</v>
      </c>
      <c r="N1428" t="str">
        <f>IF(Hospitalisation_table[[#This Row],[City tier]]="?","tier - 2",Hospitalisation_table[[#This Row],[City tier]])</f>
        <v>tier - 1</v>
      </c>
      <c r="O1428" t="str">
        <f>IF(Hospitalisation_table[[#This Row],[State ID]]="?","Unknown",Hospitalisation_table[[#This Row],[State ID]])</f>
        <v>R1013</v>
      </c>
      <c r="P1428" s="20" t="str">
        <f>_xlfn.CONCAT(Hospitalisation_table[[#This Row],[date]],"-",Hospitalisation_table[[#This Row],[Month_Updated]],"-",Hospitalisation_table[[#This Row],[Year_Update]])</f>
        <v>13-Jul-1990</v>
      </c>
      <c r="Q1428">
        <f>DATEDIF(Hospitalisation_table[[#This Row],[Date of Birth]],"8-Jun-2023","Y")</f>
        <v>32</v>
      </c>
    </row>
    <row r="1429" spans="1:17" x14ac:dyDescent="0.3">
      <c r="A1429" t="s">
        <v>553</v>
      </c>
      <c r="B1429" t="str">
        <f>IF(Hospitalisation_table[[#This Row],[Customer ID]]="?","UnKnown",Hospitalisation_table[[#This Row],[Customer ID]])</f>
        <v>Id1817</v>
      </c>
      <c r="C1429">
        <v>1979</v>
      </c>
      <c r="D1429" t="s">
        <v>37</v>
      </c>
      <c r="E1429">
        <v>18</v>
      </c>
      <c r="F1429">
        <v>2</v>
      </c>
      <c r="G1429" s="24">
        <v>4674.2</v>
      </c>
      <c r="H1429" t="s">
        <v>11</v>
      </c>
      <c r="I1429" t="s">
        <v>16</v>
      </c>
      <c r="J1429" t="s">
        <v>13</v>
      </c>
      <c r="K1429" t="str">
        <f>IF(Hospitalisation_table[[#This Row],[month]]="?","Sep",Hospitalisation_table[[#This Row],[month]])</f>
        <v>Oct</v>
      </c>
      <c r="L1429">
        <f>IF(Hospitalisation_table[[#This Row],[year]] = "?",ROUNDUP(AVERAGE(Hospitalisation_table[year]),0),Hospitalisation_table[[#This Row],[year]])</f>
        <v>1979</v>
      </c>
      <c r="M1429" t="str">
        <f>IF(Hospitalisation_table[[#This Row],[Hospital tier]]="?","tier - 2",Hospitalisation_table[[#This Row],[Hospital tier]])</f>
        <v>tier - 2</v>
      </c>
      <c r="N1429" t="str">
        <f>IF(Hospitalisation_table[[#This Row],[City tier]]="?","tier - 2",Hospitalisation_table[[#This Row],[City tier]])</f>
        <v>tier - 1</v>
      </c>
      <c r="O1429" t="str">
        <f>IF(Hospitalisation_table[[#This Row],[State ID]]="?","Unknown",Hospitalisation_table[[#This Row],[State ID]])</f>
        <v>R1013</v>
      </c>
      <c r="P1429" s="20" t="str">
        <f>_xlfn.CONCAT(Hospitalisation_table[[#This Row],[date]],"-",Hospitalisation_table[[#This Row],[Month_Updated]],"-",Hospitalisation_table[[#This Row],[Year_Update]])</f>
        <v>18-Oct-1979</v>
      </c>
      <c r="Q1429">
        <f>DATEDIF(Hospitalisation_table[[#This Row],[Date of Birth]],"8-Jun-2023","Y")</f>
        <v>43</v>
      </c>
    </row>
    <row r="1430" spans="1:17" x14ac:dyDescent="0.3">
      <c r="A1430" t="s">
        <v>554</v>
      </c>
      <c r="B1430" t="str">
        <f>IF(Hospitalisation_table[[#This Row],[Customer ID]]="?","UnKnown",Hospitalisation_table[[#This Row],[Customer ID]])</f>
        <v>Id1816</v>
      </c>
      <c r="C1430">
        <v>2003</v>
      </c>
      <c r="D1430" t="s">
        <v>37</v>
      </c>
      <c r="E1430">
        <v>4</v>
      </c>
      <c r="F1430">
        <v>0</v>
      </c>
      <c r="G1430" s="24">
        <v>4678.8</v>
      </c>
      <c r="H1430" t="s">
        <v>11</v>
      </c>
      <c r="I1430" t="s">
        <v>16</v>
      </c>
      <c r="J1430" t="s">
        <v>300</v>
      </c>
      <c r="K1430" t="str">
        <f>IF(Hospitalisation_table[[#This Row],[month]]="?","Sep",Hospitalisation_table[[#This Row],[month]])</f>
        <v>Oct</v>
      </c>
      <c r="L1430">
        <f>IF(Hospitalisation_table[[#This Row],[year]] = "?",ROUNDUP(AVERAGE(Hospitalisation_table[year]),0),Hospitalisation_table[[#This Row],[year]])</f>
        <v>2003</v>
      </c>
      <c r="M1430" t="str">
        <f>IF(Hospitalisation_table[[#This Row],[Hospital tier]]="?","tier - 2",Hospitalisation_table[[#This Row],[Hospital tier]])</f>
        <v>tier - 2</v>
      </c>
      <c r="N1430" t="str">
        <f>IF(Hospitalisation_table[[#This Row],[City tier]]="?","tier - 2",Hospitalisation_table[[#This Row],[City tier]])</f>
        <v>tier - 1</v>
      </c>
      <c r="O1430" t="str">
        <f>IF(Hospitalisation_table[[#This Row],[State ID]]="?","Unknown",Hospitalisation_table[[#This Row],[State ID]])</f>
        <v>R1021</v>
      </c>
      <c r="P1430" s="20" t="str">
        <f>_xlfn.CONCAT(Hospitalisation_table[[#This Row],[date]],"-",Hospitalisation_table[[#This Row],[Month_Updated]],"-",Hospitalisation_table[[#This Row],[Year_Update]])</f>
        <v>4-Oct-2003</v>
      </c>
      <c r="Q1430">
        <f>DATEDIF(Hospitalisation_table[[#This Row],[Date of Birth]],"8-Jun-2023","Y")</f>
        <v>19</v>
      </c>
    </row>
    <row r="1431" spans="1:17" x14ac:dyDescent="0.3">
      <c r="A1431" t="s">
        <v>555</v>
      </c>
      <c r="B1431" t="str">
        <f>IF(Hospitalisation_table[[#This Row],[Customer ID]]="?","UnKnown",Hospitalisation_table[[#This Row],[Customer ID]])</f>
        <v>Id1815</v>
      </c>
      <c r="C1431">
        <v>1990</v>
      </c>
      <c r="D1431" t="s">
        <v>20</v>
      </c>
      <c r="E1431">
        <v>4</v>
      </c>
      <c r="F1431">
        <v>2</v>
      </c>
      <c r="G1431" s="24">
        <v>4686.3900000000003</v>
      </c>
      <c r="H1431" t="s">
        <v>12</v>
      </c>
      <c r="I1431" t="s">
        <v>12</v>
      </c>
      <c r="J1431" t="s">
        <v>13</v>
      </c>
      <c r="K1431" t="str">
        <f>IF(Hospitalisation_table[[#This Row],[month]]="?","Sep",Hospitalisation_table[[#This Row],[month]])</f>
        <v>Sep</v>
      </c>
      <c r="L1431">
        <f>IF(Hospitalisation_table[[#This Row],[year]] = "?",ROUNDUP(AVERAGE(Hospitalisation_table[year]),0),Hospitalisation_table[[#This Row],[year]])</f>
        <v>1990</v>
      </c>
      <c r="M1431" t="str">
        <f>IF(Hospitalisation_table[[#This Row],[Hospital tier]]="?","tier - 2",Hospitalisation_table[[#This Row],[Hospital tier]])</f>
        <v>tier - 3</v>
      </c>
      <c r="N1431" t="str">
        <f>IF(Hospitalisation_table[[#This Row],[City tier]]="?","tier - 2",Hospitalisation_table[[#This Row],[City tier]])</f>
        <v>tier - 3</v>
      </c>
      <c r="O1431" t="str">
        <f>IF(Hospitalisation_table[[#This Row],[State ID]]="?","Unknown",Hospitalisation_table[[#This Row],[State ID]])</f>
        <v>R1013</v>
      </c>
      <c r="P1431" s="20" t="str">
        <f>_xlfn.CONCAT(Hospitalisation_table[[#This Row],[date]],"-",Hospitalisation_table[[#This Row],[Month_Updated]],"-",Hospitalisation_table[[#This Row],[Year_Update]])</f>
        <v>4-Sep-1990</v>
      </c>
      <c r="Q1431">
        <f>DATEDIF(Hospitalisation_table[[#This Row],[Date of Birth]],"8-Jun-2023","Y")</f>
        <v>32</v>
      </c>
    </row>
    <row r="1432" spans="1:17" x14ac:dyDescent="0.3">
      <c r="A1432" t="s">
        <v>556</v>
      </c>
      <c r="B1432" t="str">
        <f>IF(Hospitalisation_table[[#This Row],[Customer ID]]="?","UnKnown",Hospitalisation_table[[#This Row],[Customer ID]])</f>
        <v>Id1814</v>
      </c>
      <c r="C1432">
        <v>2003</v>
      </c>
      <c r="D1432" t="s">
        <v>18</v>
      </c>
      <c r="E1432">
        <v>22</v>
      </c>
      <c r="F1432">
        <v>5</v>
      </c>
      <c r="G1432" s="24">
        <v>4687.8</v>
      </c>
      <c r="H1432" t="s">
        <v>11</v>
      </c>
      <c r="I1432" t="s">
        <v>12</v>
      </c>
      <c r="J1432" t="s">
        <v>42</v>
      </c>
      <c r="K1432" t="str">
        <f>IF(Hospitalisation_table[[#This Row],[month]]="?","Sep",Hospitalisation_table[[#This Row],[month]])</f>
        <v>Jun</v>
      </c>
      <c r="L1432">
        <f>IF(Hospitalisation_table[[#This Row],[year]] = "?",ROUNDUP(AVERAGE(Hospitalisation_table[year]),0),Hospitalisation_table[[#This Row],[year]])</f>
        <v>2003</v>
      </c>
      <c r="M1432" t="str">
        <f>IF(Hospitalisation_table[[#This Row],[Hospital tier]]="?","tier - 2",Hospitalisation_table[[#This Row],[Hospital tier]])</f>
        <v>tier - 2</v>
      </c>
      <c r="N1432" t="str">
        <f>IF(Hospitalisation_table[[#This Row],[City tier]]="?","tier - 2",Hospitalisation_table[[#This Row],[City tier]])</f>
        <v>tier - 3</v>
      </c>
      <c r="O1432" t="str">
        <f>IF(Hospitalisation_table[[#This Row],[State ID]]="?","Unknown",Hospitalisation_table[[#This Row],[State ID]])</f>
        <v>R1011</v>
      </c>
      <c r="P1432" s="20" t="str">
        <f>_xlfn.CONCAT(Hospitalisation_table[[#This Row],[date]],"-",Hospitalisation_table[[#This Row],[Month_Updated]],"-",Hospitalisation_table[[#This Row],[Year_Update]])</f>
        <v>22-Jun-2003</v>
      </c>
      <c r="Q1432">
        <f>DATEDIF(Hospitalisation_table[[#This Row],[Date of Birth]],"8-Jun-2023","Y")</f>
        <v>19</v>
      </c>
    </row>
    <row r="1433" spans="1:17" x14ac:dyDescent="0.3">
      <c r="A1433" t="s">
        <v>557</v>
      </c>
      <c r="B1433" t="str">
        <f>IF(Hospitalisation_table[[#This Row],[Customer ID]]="?","UnKnown",Hospitalisation_table[[#This Row],[Customer ID]])</f>
        <v>Id1813</v>
      </c>
      <c r="C1433">
        <v>1977</v>
      </c>
      <c r="D1433" t="s">
        <v>30</v>
      </c>
      <c r="E1433">
        <v>4</v>
      </c>
      <c r="F1433">
        <v>2</v>
      </c>
      <c r="G1433" s="24">
        <v>4699.47</v>
      </c>
      <c r="H1433" t="s">
        <v>11</v>
      </c>
      <c r="I1433" t="s">
        <v>12</v>
      </c>
      <c r="J1433" t="s">
        <v>13</v>
      </c>
      <c r="K1433" t="str">
        <f>IF(Hospitalisation_table[[#This Row],[month]]="?","Sep",Hospitalisation_table[[#This Row],[month]])</f>
        <v>Dec</v>
      </c>
      <c r="L1433">
        <f>IF(Hospitalisation_table[[#This Row],[year]] = "?",ROUNDUP(AVERAGE(Hospitalisation_table[year]),0),Hospitalisation_table[[#This Row],[year]])</f>
        <v>1977</v>
      </c>
      <c r="M1433" t="str">
        <f>IF(Hospitalisation_table[[#This Row],[Hospital tier]]="?","tier - 2",Hospitalisation_table[[#This Row],[Hospital tier]])</f>
        <v>tier - 2</v>
      </c>
      <c r="N1433" t="str">
        <f>IF(Hospitalisation_table[[#This Row],[City tier]]="?","tier - 2",Hospitalisation_table[[#This Row],[City tier]])</f>
        <v>tier - 3</v>
      </c>
      <c r="O1433" t="str">
        <f>IF(Hospitalisation_table[[#This Row],[State ID]]="?","Unknown",Hospitalisation_table[[#This Row],[State ID]])</f>
        <v>R1013</v>
      </c>
      <c r="P1433" s="20" t="str">
        <f>_xlfn.CONCAT(Hospitalisation_table[[#This Row],[date]],"-",Hospitalisation_table[[#This Row],[Month_Updated]],"-",Hospitalisation_table[[#This Row],[Year_Update]])</f>
        <v>4-Dec-1977</v>
      </c>
      <c r="Q1433">
        <f>DATEDIF(Hospitalisation_table[[#This Row],[Date of Birth]],"8-Jun-2023","Y")</f>
        <v>45</v>
      </c>
    </row>
    <row r="1434" spans="1:17" x14ac:dyDescent="0.3">
      <c r="A1434" t="s">
        <v>558</v>
      </c>
      <c r="B1434" t="str">
        <f>IF(Hospitalisation_table[[#This Row],[Customer ID]]="?","UnKnown",Hospitalisation_table[[#This Row],[Customer ID]])</f>
        <v>Id1812</v>
      </c>
      <c r="C1434">
        <v>1981</v>
      </c>
      <c r="D1434" t="s">
        <v>35</v>
      </c>
      <c r="E1434">
        <v>12</v>
      </c>
      <c r="F1434">
        <v>1</v>
      </c>
      <c r="G1434" s="24">
        <v>4712.12</v>
      </c>
      <c r="H1434" t="s">
        <v>11</v>
      </c>
      <c r="I1434" t="s">
        <v>12</v>
      </c>
      <c r="J1434" t="s">
        <v>42</v>
      </c>
      <c r="K1434" t="str">
        <f>IF(Hospitalisation_table[[#This Row],[month]]="?","Sep",Hospitalisation_table[[#This Row],[month]])</f>
        <v>Aug</v>
      </c>
      <c r="L1434">
        <f>IF(Hospitalisation_table[[#This Row],[year]] = "?",ROUNDUP(AVERAGE(Hospitalisation_table[year]),0),Hospitalisation_table[[#This Row],[year]])</f>
        <v>1981</v>
      </c>
      <c r="M1434" t="str">
        <f>IF(Hospitalisation_table[[#This Row],[Hospital tier]]="?","tier - 2",Hospitalisation_table[[#This Row],[Hospital tier]])</f>
        <v>tier - 2</v>
      </c>
      <c r="N1434" t="str">
        <f>IF(Hospitalisation_table[[#This Row],[City tier]]="?","tier - 2",Hospitalisation_table[[#This Row],[City tier]])</f>
        <v>tier - 3</v>
      </c>
      <c r="O1434" t="str">
        <f>IF(Hospitalisation_table[[#This Row],[State ID]]="?","Unknown",Hospitalisation_table[[#This Row],[State ID]])</f>
        <v>R1011</v>
      </c>
      <c r="P1434" s="20" t="str">
        <f>_xlfn.CONCAT(Hospitalisation_table[[#This Row],[date]],"-",Hospitalisation_table[[#This Row],[Month_Updated]],"-",Hospitalisation_table[[#This Row],[Year_Update]])</f>
        <v>12-Aug-1981</v>
      </c>
      <c r="Q1434">
        <f>DATEDIF(Hospitalisation_table[[#This Row],[Date of Birth]],"8-Jun-2023","Y")</f>
        <v>41</v>
      </c>
    </row>
    <row r="1435" spans="1:17" x14ac:dyDescent="0.3">
      <c r="A1435" t="s">
        <v>559</v>
      </c>
      <c r="B1435" t="str">
        <f>IF(Hospitalisation_table[[#This Row],[Customer ID]]="?","UnKnown",Hospitalisation_table[[#This Row],[Customer ID]])</f>
        <v>Id1811</v>
      </c>
      <c r="C1435">
        <v>1992</v>
      </c>
      <c r="D1435" t="s">
        <v>37</v>
      </c>
      <c r="E1435">
        <v>9</v>
      </c>
      <c r="F1435">
        <v>1</v>
      </c>
      <c r="G1435" s="24">
        <v>4718.2</v>
      </c>
      <c r="H1435" t="s">
        <v>11</v>
      </c>
      <c r="I1435" t="s">
        <v>12</v>
      </c>
      <c r="J1435" t="s">
        <v>247</v>
      </c>
      <c r="K1435" t="str">
        <f>IF(Hospitalisation_table[[#This Row],[month]]="?","Sep",Hospitalisation_table[[#This Row],[month]])</f>
        <v>Oct</v>
      </c>
      <c r="L1435">
        <f>IF(Hospitalisation_table[[#This Row],[year]] = "?",ROUNDUP(AVERAGE(Hospitalisation_table[year]),0),Hospitalisation_table[[#This Row],[year]])</f>
        <v>1992</v>
      </c>
      <c r="M1435" t="str">
        <f>IF(Hospitalisation_table[[#This Row],[Hospital tier]]="?","tier - 2",Hospitalisation_table[[#This Row],[Hospital tier]])</f>
        <v>tier - 2</v>
      </c>
      <c r="N1435" t="str">
        <f>IF(Hospitalisation_table[[#This Row],[City tier]]="?","tier - 2",Hospitalisation_table[[#This Row],[City tier]])</f>
        <v>tier - 3</v>
      </c>
      <c r="O1435" t="str">
        <f>IF(Hospitalisation_table[[#This Row],[State ID]]="?","Unknown",Hospitalisation_table[[#This Row],[State ID]])</f>
        <v>R1024</v>
      </c>
      <c r="P1435" s="20" t="str">
        <f>_xlfn.CONCAT(Hospitalisation_table[[#This Row],[date]],"-",Hospitalisation_table[[#This Row],[Month_Updated]],"-",Hospitalisation_table[[#This Row],[Year_Update]])</f>
        <v>9-Oct-1992</v>
      </c>
      <c r="Q1435">
        <f>DATEDIF(Hospitalisation_table[[#This Row],[Date of Birth]],"8-Jun-2023","Y")</f>
        <v>30</v>
      </c>
    </row>
    <row r="1436" spans="1:17" x14ac:dyDescent="0.3">
      <c r="A1436" t="s">
        <v>560</v>
      </c>
      <c r="B1436" t="str">
        <f>IF(Hospitalisation_table[[#This Row],[Customer ID]]="?","UnKnown",Hospitalisation_table[[#This Row],[Customer ID]])</f>
        <v>Id1810</v>
      </c>
      <c r="C1436">
        <v>1992</v>
      </c>
      <c r="D1436" t="s">
        <v>20</v>
      </c>
      <c r="E1436">
        <v>28</v>
      </c>
      <c r="F1436">
        <v>1</v>
      </c>
      <c r="G1436" s="24">
        <v>4719.5200000000004</v>
      </c>
      <c r="H1436" t="s">
        <v>11</v>
      </c>
      <c r="I1436" t="s">
        <v>11</v>
      </c>
      <c r="J1436" t="s">
        <v>247</v>
      </c>
      <c r="K1436" t="str">
        <f>IF(Hospitalisation_table[[#This Row],[month]]="?","Sep",Hospitalisation_table[[#This Row],[month]])</f>
        <v>Sep</v>
      </c>
      <c r="L1436">
        <f>IF(Hospitalisation_table[[#This Row],[year]] = "?",ROUNDUP(AVERAGE(Hospitalisation_table[year]),0),Hospitalisation_table[[#This Row],[year]])</f>
        <v>1992</v>
      </c>
      <c r="M1436" t="str">
        <f>IF(Hospitalisation_table[[#This Row],[Hospital tier]]="?","tier - 2",Hospitalisation_table[[#This Row],[Hospital tier]])</f>
        <v>tier - 2</v>
      </c>
      <c r="N1436" t="str">
        <f>IF(Hospitalisation_table[[#This Row],[City tier]]="?","tier - 2",Hospitalisation_table[[#This Row],[City tier]])</f>
        <v>tier - 2</v>
      </c>
      <c r="O1436" t="str">
        <f>IF(Hospitalisation_table[[#This Row],[State ID]]="?","Unknown",Hospitalisation_table[[#This Row],[State ID]])</f>
        <v>R1024</v>
      </c>
      <c r="P1436" s="20" t="str">
        <f>_xlfn.CONCAT(Hospitalisation_table[[#This Row],[date]],"-",Hospitalisation_table[[#This Row],[Month_Updated]],"-",Hospitalisation_table[[#This Row],[Year_Update]])</f>
        <v>28-Sep-1992</v>
      </c>
      <c r="Q1436">
        <f>DATEDIF(Hospitalisation_table[[#This Row],[Date of Birth]],"8-Jun-2023","Y")</f>
        <v>30</v>
      </c>
    </row>
    <row r="1437" spans="1:17" x14ac:dyDescent="0.3">
      <c r="A1437" t="s">
        <v>2192</v>
      </c>
      <c r="B1437" t="str">
        <f>IF(Hospitalisation_table[[#This Row],[Customer ID]]="?","UnKnown",Hospitalisation_table[[#This Row],[Customer ID]])</f>
        <v>Id181</v>
      </c>
      <c r="C1437">
        <v>2003</v>
      </c>
      <c r="D1437" t="s">
        <v>18</v>
      </c>
      <c r="E1437">
        <v>21</v>
      </c>
      <c r="F1437">
        <v>0</v>
      </c>
      <c r="G1437" s="24">
        <v>36898.730000000003</v>
      </c>
      <c r="H1437" t="s">
        <v>11</v>
      </c>
      <c r="I1437" t="s">
        <v>16</v>
      </c>
      <c r="J1437" t="s">
        <v>23</v>
      </c>
      <c r="K1437" t="str">
        <f>IF(Hospitalisation_table[[#This Row],[month]]="?","Sep",Hospitalisation_table[[#This Row],[month]])</f>
        <v>Jun</v>
      </c>
      <c r="L1437">
        <f>IF(Hospitalisation_table[[#This Row],[year]] = "?",ROUNDUP(AVERAGE(Hospitalisation_table[year]),0),Hospitalisation_table[[#This Row],[year]])</f>
        <v>2003</v>
      </c>
      <c r="M1437" t="str">
        <f>IF(Hospitalisation_table[[#This Row],[Hospital tier]]="?","tier - 2",Hospitalisation_table[[#This Row],[Hospital tier]])</f>
        <v>tier - 2</v>
      </c>
      <c r="N1437" t="str">
        <f>IF(Hospitalisation_table[[#This Row],[City tier]]="?","tier - 2",Hospitalisation_table[[#This Row],[City tier]])</f>
        <v>tier - 1</v>
      </c>
      <c r="O1437" t="str">
        <f>IF(Hospitalisation_table[[#This Row],[State ID]]="?","Unknown",Hospitalisation_table[[#This Row],[State ID]])</f>
        <v>R1012</v>
      </c>
      <c r="P1437" s="20" t="str">
        <f>_xlfn.CONCAT(Hospitalisation_table[[#This Row],[date]],"-",Hospitalisation_table[[#This Row],[Month_Updated]],"-",Hospitalisation_table[[#This Row],[Year_Update]])</f>
        <v>21-Jun-2003</v>
      </c>
      <c r="Q1437">
        <f>DATEDIF(Hospitalisation_table[[#This Row],[Date of Birth]],"8-Jun-2023","Y")</f>
        <v>19</v>
      </c>
    </row>
    <row r="1438" spans="1:17" x14ac:dyDescent="0.3">
      <c r="A1438" t="s">
        <v>561</v>
      </c>
      <c r="B1438" t="str">
        <f>IF(Hospitalisation_table[[#This Row],[Customer ID]]="?","UnKnown",Hospitalisation_table[[#This Row],[Customer ID]])</f>
        <v>Id1809</v>
      </c>
      <c r="C1438">
        <v>1994</v>
      </c>
      <c r="D1438" t="s">
        <v>35</v>
      </c>
      <c r="E1438">
        <v>12</v>
      </c>
      <c r="F1438">
        <v>2</v>
      </c>
      <c r="G1438" s="24">
        <v>4719.74</v>
      </c>
      <c r="H1438" t="s">
        <v>11</v>
      </c>
      <c r="I1438" t="s">
        <v>16</v>
      </c>
      <c r="J1438" t="s">
        <v>23</v>
      </c>
      <c r="K1438" t="str">
        <f>IF(Hospitalisation_table[[#This Row],[month]]="?","Sep",Hospitalisation_table[[#This Row],[month]])</f>
        <v>Aug</v>
      </c>
      <c r="L1438">
        <f>IF(Hospitalisation_table[[#This Row],[year]] = "?",ROUNDUP(AVERAGE(Hospitalisation_table[year]),0),Hospitalisation_table[[#This Row],[year]])</f>
        <v>1994</v>
      </c>
      <c r="M1438" t="str">
        <f>IF(Hospitalisation_table[[#This Row],[Hospital tier]]="?","tier - 2",Hospitalisation_table[[#This Row],[Hospital tier]])</f>
        <v>tier - 2</v>
      </c>
      <c r="N1438" t="str">
        <f>IF(Hospitalisation_table[[#This Row],[City tier]]="?","tier - 2",Hospitalisation_table[[#This Row],[City tier]])</f>
        <v>tier - 1</v>
      </c>
      <c r="O1438" t="str">
        <f>IF(Hospitalisation_table[[#This Row],[State ID]]="?","Unknown",Hospitalisation_table[[#This Row],[State ID]])</f>
        <v>R1012</v>
      </c>
      <c r="P1438" s="20" t="str">
        <f>_xlfn.CONCAT(Hospitalisation_table[[#This Row],[date]],"-",Hospitalisation_table[[#This Row],[Month_Updated]],"-",Hospitalisation_table[[#This Row],[Year_Update]])</f>
        <v>12-Aug-1994</v>
      </c>
      <c r="Q1438">
        <f>DATEDIF(Hospitalisation_table[[#This Row],[Date of Birth]],"8-Jun-2023","Y")</f>
        <v>28</v>
      </c>
    </row>
    <row r="1439" spans="1:17" x14ac:dyDescent="0.3">
      <c r="A1439" t="s">
        <v>562</v>
      </c>
      <c r="B1439" t="str">
        <f>IF(Hospitalisation_table[[#This Row],[Customer ID]]="?","UnKnown",Hospitalisation_table[[#This Row],[Customer ID]])</f>
        <v>Id1808</v>
      </c>
      <c r="C1439">
        <v>1980</v>
      </c>
      <c r="D1439" t="s">
        <v>10</v>
      </c>
      <c r="E1439">
        <v>2</v>
      </c>
      <c r="F1439">
        <v>2</v>
      </c>
      <c r="G1439" s="24">
        <v>4728.71</v>
      </c>
      <c r="H1439" t="s">
        <v>11</v>
      </c>
      <c r="I1439" t="s">
        <v>12</v>
      </c>
      <c r="J1439" t="s">
        <v>23</v>
      </c>
      <c r="K1439" t="str">
        <f>IF(Hospitalisation_table[[#This Row],[month]]="?","Sep",Hospitalisation_table[[#This Row],[month]])</f>
        <v>Jul</v>
      </c>
      <c r="L1439">
        <f>IF(Hospitalisation_table[[#This Row],[year]] = "?",ROUNDUP(AVERAGE(Hospitalisation_table[year]),0),Hospitalisation_table[[#This Row],[year]])</f>
        <v>1980</v>
      </c>
      <c r="M1439" t="str">
        <f>IF(Hospitalisation_table[[#This Row],[Hospital tier]]="?","tier - 2",Hospitalisation_table[[#This Row],[Hospital tier]])</f>
        <v>tier - 2</v>
      </c>
      <c r="N1439" t="str">
        <f>IF(Hospitalisation_table[[#This Row],[City tier]]="?","tier - 2",Hospitalisation_table[[#This Row],[City tier]])</f>
        <v>tier - 3</v>
      </c>
      <c r="O1439" t="str">
        <f>IF(Hospitalisation_table[[#This Row],[State ID]]="?","Unknown",Hospitalisation_table[[#This Row],[State ID]])</f>
        <v>R1012</v>
      </c>
      <c r="P1439" s="20" t="str">
        <f>_xlfn.CONCAT(Hospitalisation_table[[#This Row],[date]],"-",Hospitalisation_table[[#This Row],[Month_Updated]],"-",Hospitalisation_table[[#This Row],[Year_Update]])</f>
        <v>2-Jul-1980</v>
      </c>
      <c r="Q1439">
        <f>DATEDIF(Hospitalisation_table[[#This Row],[Date of Birth]],"8-Jun-2023","Y")</f>
        <v>42</v>
      </c>
    </row>
    <row r="1440" spans="1:17" x14ac:dyDescent="0.3">
      <c r="A1440" t="s">
        <v>563</v>
      </c>
      <c r="B1440" t="str">
        <f>IF(Hospitalisation_table[[#This Row],[Customer ID]]="?","UnKnown",Hospitalisation_table[[#This Row],[Customer ID]])</f>
        <v>Id1807</v>
      </c>
      <c r="C1440">
        <v>1986</v>
      </c>
      <c r="D1440" t="s">
        <v>20</v>
      </c>
      <c r="E1440">
        <v>5</v>
      </c>
      <c r="F1440">
        <v>3</v>
      </c>
      <c r="G1440" s="24">
        <v>4734.6400000000003</v>
      </c>
      <c r="H1440" t="s">
        <v>11</v>
      </c>
      <c r="I1440" t="s">
        <v>16</v>
      </c>
      <c r="J1440" t="s">
        <v>13</v>
      </c>
      <c r="K1440" t="str">
        <f>IF(Hospitalisation_table[[#This Row],[month]]="?","Sep",Hospitalisation_table[[#This Row],[month]])</f>
        <v>Sep</v>
      </c>
      <c r="L1440">
        <f>IF(Hospitalisation_table[[#This Row],[year]] = "?",ROUNDUP(AVERAGE(Hospitalisation_table[year]),0),Hospitalisation_table[[#This Row],[year]])</f>
        <v>1986</v>
      </c>
      <c r="M1440" t="str">
        <f>IF(Hospitalisation_table[[#This Row],[Hospital tier]]="?","tier - 2",Hospitalisation_table[[#This Row],[Hospital tier]])</f>
        <v>tier - 2</v>
      </c>
      <c r="N1440" t="str">
        <f>IF(Hospitalisation_table[[#This Row],[City tier]]="?","tier - 2",Hospitalisation_table[[#This Row],[City tier]])</f>
        <v>tier - 1</v>
      </c>
      <c r="O1440" t="str">
        <f>IF(Hospitalisation_table[[#This Row],[State ID]]="?","Unknown",Hospitalisation_table[[#This Row],[State ID]])</f>
        <v>R1013</v>
      </c>
      <c r="P1440" s="20" t="str">
        <f>_xlfn.CONCAT(Hospitalisation_table[[#This Row],[date]],"-",Hospitalisation_table[[#This Row],[Month_Updated]],"-",Hospitalisation_table[[#This Row],[Year_Update]])</f>
        <v>5-Sep-1986</v>
      </c>
      <c r="Q1440">
        <f>DATEDIF(Hospitalisation_table[[#This Row],[Date of Birth]],"8-Jun-2023","Y")</f>
        <v>36</v>
      </c>
    </row>
    <row r="1441" spans="1:17" x14ac:dyDescent="0.3">
      <c r="A1441" t="s">
        <v>564</v>
      </c>
      <c r="B1441" t="str">
        <f>IF(Hospitalisation_table[[#This Row],[Customer ID]]="?","UnKnown",Hospitalisation_table[[#This Row],[Customer ID]])</f>
        <v>Id1806</v>
      </c>
      <c r="C1441">
        <v>1991</v>
      </c>
      <c r="D1441" t="s">
        <v>37</v>
      </c>
      <c r="E1441">
        <v>12</v>
      </c>
      <c r="F1441">
        <v>1</v>
      </c>
      <c r="G1441" s="24">
        <v>4738.2700000000004</v>
      </c>
      <c r="H1441" t="s">
        <v>11</v>
      </c>
      <c r="I1441" t="s">
        <v>12</v>
      </c>
      <c r="J1441" t="s">
        <v>23</v>
      </c>
      <c r="K1441" t="str">
        <f>IF(Hospitalisation_table[[#This Row],[month]]="?","Sep",Hospitalisation_table[[#This Row],[month]])</f>
        <v>Oct</v>
      </c>
      <c r="L1441">
        <f>IF(Hospitalisation_table[[#This Row],[year]] = "?",ROUNDUP(AVERAGE(Hospitalisation_table[year]),0),Hospitalisation_table[[#This Row],[year]])</f>
        <v>1991</v>
      </c>
      <c r="M1441" t="str">
        <f>IF(Hospitalisation_table[[#This Row],[Hospital tier]]="?","tier - 2",Hospitalisation_table[[#This Row],[Hospital tier]])</f>
        <v>tier - 2</v>
      </c>
      <c r="N1441" t="str">
        <f>IF(Hospitalisation_table[[#This Row],[City tier]]="?","tier - 2",Hospitalisation_table[[#This Row],[City tier]])</f>
        <v>tier - 3</v>
      </c>
      <c r="O1441" t="str">
        <f>IF(Hospitalisation_table[[#This Row],[State ID]]="?","Unknown",Hospitalisation_table[[#This Row],[State ID]])</f>
        <v>R1012</v>
      </c>
      <c r="P1441" s="20" t="str">
        <f>_xlfn.CONCAT(Hospitalisation_table[[#This Row],[date]],"-",Hospitalisation_table[[#This Row],[Month_Updated]],"-",Hospitalisation_table[[#This Row],[Year_Update]])</f>
        <v>12-Oct-1991</v>
      </c>
      <c r="Q1441">
        <f>DATEDIF(Hospitalisation_table[[#This Row],[Date of Birth]],"8-Jun-2023","Y")</f>
        <v>31</v>
      </c>
    </row>
    <row r="1442" spans="1:17" x14ac:dyDescent="0.3">
      <c r="A1442" t="s">
        <v>565</v>
      </c>
      <c r="B1442" t="str">
        <f>IF(Hospitalisation_table[[#This Row],[Customer ID]]="?","UnKnown",Hospitalisation_table[[#This Row],[Customer ID]])</f>
        <v>Id1805</v>
      </c>
      <c r="C1442">
        <v>2004</v>
      </c>
      <c r="D1442" t="s">
        <v>15</v>
      </c>
      <c r="E1442">
        <v>24</v>
      </c>
      <c r="F1442">
        <v>0</v>
      </c>
      <c r="G1442" s="24">
        <v>4740.78</v>
      </c>
      <c r="H1442" t="s">
        <v>11</v>
      </c>
      <c r="I1442" t="s">
        <v>12</v>
      </c>
      <c r="J1442" t="s">
        <v>300</v>
      </c>
      <c r="K1442" t="str">
        <f>IF(Hospitalisation_table[[#This Row],[month]]="?","Sep",Hospitalisation_table[[#This Row],[month]])</f>
        <v>Nov</v>
      </c>
      <c r="L1442">
        <f>IF(Hospitalisation_table[[#This Row],[year]] = "?",ROUNDUP(AVERAGE(Hospitalisation_table[year]),0),Hospitalisation_table[[#This Row],[year]])</f>
        <v>2004</v>
      </c>
      <c r="M1442" t="str">
        <f>IF(Hospitalisation_table[[#This Row],[Hospital tier]]="?","tier - 2",Hospitalisation_table[[#This Row],[Hospital tier]])</f>
        <v>tier - 2</v>
      </c>
      <c r="N1442" t="str">
        <f>IF(Hospitalisation_table[[#This Row],[City tier]]="?","tier - 2",Hospitalisation_table[[#This Row],[City tier]])</f>
        <v>tier - 3</v>
      </c>
      <c r="O1442" t="str">
        <f>IF(Hospitalisation_table[[#This Row],[State ID]]="?","Unknown",Hospitalisation_table[[#This Row],[State ID]])</f>
        <v>R1021</v>
      </c>
      <c r="P1442" s="20" t="str">
        <f>_xlfn.CONCAT(Hospitalisation_table[[#This Row],[date]],"-",Hospitalisation_table[[#This Row],[Month_Updated]],"-",Hospitalisation_table[[#This Row],[Year_Update]])</f>
        <v>24-Nov-2004</v>
      </c>
      <c r="Q1442">
        <f>DATEDIF(Hospitalisation_table[[#This Row],[Date of Birth]],"8-Jun-2023","Y")</f>
        <v>18</v>
      </c>
    </row>
    <row r="1443" spans="1:17" x14ac:dyDescent="0.3">
      <c r="A1443" t="s">
        <v>566</v>
      </c>
      <c r="B1443" t="str">
        <f>IF(Hospitalisation_table[[#This Row],[Customer ID]]="?","UnKnown",Hospitalisation_table[[#This Row],[Customer ID]])</f>
        <v>Id1804</v>
      </c>
      <c r="C1443">
        <v>1987</v>
      </c>
      <c r="D1443" t="s">
        <v>18</v>
      </c>
      <c r="E1443">
        <v>5</v>
      </c>
      <c r="F1443">
        <v>1</v>
      </c>
      <c r="G1443" s="24">
        <v>4746.34</v>
      </c>
      <c r="H1443" t="s">
        <v>11</v>
      </c>
      <c r="I1443" t="s">
        <v>11</v>
      </c>
      <c r="J1443" t="s">
        <v>42</v>
      </c>
      <c r="K1443" t="str">
        <f>IF(Hospitalisation_table[[#This Row],[month]]="?","Sep",Hospitalisation_table[[#This Row],[month]])</f>
        <v>Jun</v>
      </c>
      <c r="L1443">
        <f>IF(Hospitalisation_table[[#This Row],[year]] = "?",ROUNDUP(AVERAGE(Hospitalisation_table[year]),0),Hospitalisation_table[[#This Row],[year]])</f>
        <v>1987</v>
      </c>
      <c r="M1443" t="str">
        <f>IF(Hospitalisation_table[[#This Row],[Hospital tier]]="?","tier - 2",Hospitalisation_table[[#This Row],[Hospital tier]])</f>
        <v>tier - 2</v>
      </c>
      <c r="N1443" t="str">
        <f>IF(Hospitalisation_table[[#This Row],[City tier]]="?","tier - 2",Hospitalisation_table[[#This Row],[City tier]])</f>
        <v>tier - 2</v>
      </c>
      <c r="O1443" t="str">
        <f>IF(Hospitalisation_table[[#This Row],[State ID]]="?","Unknown",Hospitalisation_table[[#This Row],[State ID]])</f>
        <v>R1011</v>
      </c>
      <c r="P1443" s="20" t="str">
        <f>_xlfn.CONCAT(Hospitalisation_table[[#This Row],[date]],"-",Hospitalisation_table[[#This Row],[Month_Updated]],"-",Hospitalisation_table[[#This Row],[Year_Update]])</f>
        <v>5-Jun-1987</v>
      </c>
      <c r="Q1443">
        <f>DATEDIF(Hospitalisation_table[[#This Row],[Date of Birth]],"8-Jun-2023","Y")</f>
        <v>36</v>
      </c>
    </row>
    <row r="1444" spans="1:17" x14ac:dyDescent="0.3">
      <c r="A1444" t="s">
        <v>567</v>
      </c>
      <c r="B1444" t="str">
        <f>IF(Hospitalisation_table[[#This Row],[Customer ID]]="?","UnKnown",Hospitalisation_table[[#This Row],[Customer ID]])</f>
        <v>Id1803</v>
      </c>
      <c r="C1444">
        <v>1987</v>
      </c>
      <c r="D1444" t="s">
        <v>20</v>
      </c>
      <c r="E1444">
        <v>2</v>
      </c>
      <c r="F1444">
        <v>1</v>
      </c>
      <c r="G1444" s="24">
        <v>4747.05</v>
      </c>
      <c r="H1444" t="s">
        <v>11</v>
      </c>
      <c r="I1444" t="s">
        <v>11</v>
      </c>
      <c r="J1444" t="s">
        <v>13</v>
      </c>
      <c r="K1444" t="str">
        <f>IF(Hospitalisation_table[[#This Row],[month]]="?","Sep",Hospitalisation_table[[#This Row],[month]])</f>
        <v>Sep</v>
      </c>
      <c r="L1444">
        <f>IF(Hospitalisation_table[[#This Row],[year]] = "?",ROUNDUP(AVERAGE(Hospitalisation_table[year]),0),Hospitalisation_table[[#This Row],[year]])</f>
        <v>1987</v>
      </c>
      <c r="M1444" t="str">
        <f>IF(Hospitalisation_table[[#This Row],[Hospital tier]]="?","tier - 2",Hospitalisation_table[[#This Row],[Hospital tier]])</f>
        <v>tier - 2</v>
      </c>
      <c r="N1444" t="str">
        <f>IF(Hospitalisation_table[[#This Row],[City tier]]="?","tier - 2",Hospitalisation_table[[#This Row],[City tier]])</f>
        <v>tier - 2</v>
      </c>
      <c r="O1444" t="str">
        <f>IF(Hospitalisation_table[[#This Row],[State ID]]="?","Unknown",Hospitalisation_table[[#This Row],[State ID]])</f>
        <v>R1013</v>
      </c>
      <c r="P1444" s="20" t="str">
        <f>_xlfn.CONCAT(Hospitalisation_table[[#This Row],[date]],"-",Hospitalisation_table[[#This Row],[Month_Updated]],"-",Hospitalisation_table[[#This Row],[Year_Update]])</f>
        <v>2-Sep-1987</v>
      </c>
      <c r="Q1444">
        <f>DATEDIF(Hospitalisation_table[[#This Row],[Date of Birth]],"8-Jun-2023","Y")</f>
        <v>35</v>
      </c>
    </row>
    <row r="1445" spans="1:17" x14ac:dyDescent="0.3">
      <c r="A1445" t="s">
        <v>568</v>
      </c>
      <c r="B1445" t="str">
        <f>IF(Hospitalisation_table[[#This Row],[Customer ID]]="?","UnKnown",Hospitalisation_table[[#This Row],[Customer ID]])</f>
        <v>Id1802</v>
      </c>
      <c r="C1445">
        <v>1987</v>
      </c>
      <c r="D1445" t="s">
        <v>15</v>
      </c>
      <c r="E1445">
        <v>22</v>
      </c>
      <c r="F1445">
        <v>1</v>
      </c>
      <c r="G1445" s="24">
        <v>4751.07</v>
      </c>
      <c r="H1445" t="s">
        <v>12</v>
      </c>
      <c r="I1445" t="s">
        <v>16</v>
      </c>
      <c r="J1445" t="s">
        <v>42</v>
      </c>
      <c r="K1445" t="str">
        <f>IF(Hospitalisation_table[[#This Row],[month]]="?","Sep",Hospitalisation_table[[#This Row],[month]])</f>
        <v>Nov</v>
      </c>
      <c r="L1445">
        <f>IF(Hospitalisation_table[[#This Row],[year]] = "?",ROUNDUP(AVERAGE(Hospitalisation_table[year]),0),Hospitalisation_table[[#This Row],[year]])</f>
        <v>1987</v>
      </c>
      <c r="M1445" t="str">
        <f>IF(Hospitalisation_table[[#This Row],[Hospital tier]]="?","tier - 2",Hospitalisation_table[[#This Row],[Hospital tier]])</f>
        <v>tier - 3</v>
      </c>
      <c r="N1445" t="str">
        <f>IF(Hospitalisation_table[[#This Row],[City tier]]="?","tier - 2",Hospitalisation_table[[#This Row],[City tier]])</f>
        <v>tier - 1</v>
      </c>
      <c r="O1445" t="str">
        <f>IF(Hospitalisation_table[[#This Row],[State ID]]="?","Unknown",Hospitalisation_table[[#This Row],[State ID]])</f>
        <v>R1011</v>
      </c>
      <c r="P1445" s="20" t="str">
        <f>_xlfn.CONCAT(Hospitalisation_table[[#This Row],[date]],"-",Hospitalisation_table[[#This Row],[Month_Updated]],"-",Hospitalisation_table[[#This Row],[Year_Update]])</f>
        <v>22-Nov-1987</v>
      </c>
      <c r="Q1445">
        <f>DATEDIF(Hospitalisation_table[[#This Row],[Date of Birth]],"8-Jun-2023","Y")</f>
        <v>35</v>
      </c>
    </row>
    <row r="1446" spans="1:17" x14ac:dyDescent="0.3">
      <c r="A1446" t="s">
        <v>569</v>
      </c>
      <c r="B1446" t="str">
        <f>IF(Hospitalisation_table[[#This Row],[Customer ID]]="?","UnKnown",Hospitalisation_table[[#This Row],[Customer ID]])</f>
        <v>Id1801</v>
      </c>
      <c r="C1446">
        <v>1992</v>
      </c>
      <c r="D1446" t="s">
        <v>35</v>
      </c>
      <c r="E1446">
        <v>16</v>
      </c>
      <c r="F1446">
        <v>2</v>
      </c>
      <c r="G1446" s="24">
        <v>4753.6400000000003</v>
      </c>
      <c r="H1446" t="s">
        <v>11</v>
      </c>
      <c r="I1446" t="s">
        <v>12</v>
      </c>
      <c r="J1446" t="s">
        <v>13</v>
      </c>
      <c r="K1446" t="str">
        <f>IF(Hospitalisation_table[[#This Row],[month]]="?","Sep",Hospitalisation_table[[#This Row],[month]])</f>
        <v>Aug</v>
      </c>
      <c r="L1446">
        <f>IF(Hospitalisation_table[[#This Row],[year]] = "?",ROUNDUP(AVERAGE(Hospitalisation_table[year]),0),Hospitalisation_table[[#This Row],[year]])</f>
        <v>1992</v>
      </c>
      <c r="M1446" t="str">
        <f>IF(Hospitalisation_table[[#This Row],[Hospital tier]]="?","tier - 2",Hospitalisation_table[[#This Row],[Hospital tier]])</f>
        <v>tier - 2</v>
      </c>
      <c r="N1446" t="str">
        <f>IF(Hospitalisation_table[[#This Row],[City tier]]="?","tier - 2",Hospitalisation_table[[#This Row],[City tier]])</f>
        <v>tier - 3</v>
      </c>
      <c r="O1446" t="str">
        <f>IF(Hospitalisation_table[[#This Row],[State ID]]="?","Unknown",Hospitalisation_table[[#This Row],[State ID]])</f>
        <v>R1013</v>
      </c>
      <c r="P1446" s="20" t="str">
        <f>_xlfn.CONCAT(Hospitalisation_table[[#This Row],[date]],"-",Hospitalisation_table[[#This Row],[Month_Updated]],"-",Hospitalisation_table[[#This Row],[Year_Update]])</f>
        <v>16-Aug-1992</v>
      </c>
      <c r="Q1446">
        <f>DATEDIF(Hospitalisation_table[[#This Row],[Date of Birth]],"8-Jun-2023","Y")</f>
        <v>30</v>
      </c>
    </row>
    <row r="1447" spans="1:17" x14ac:dyDescent="0.3">
      <c r="A1447" t="s">
        <v>570</v>
      </c>
      <c r="B1447" t="str">
        <f>IF(Hospitalisation_table[[#This Row],[Customer ID]]="?","UnKnown",Hospitalisation_table[[#This Row],[Customer ID]])</f>
        <v>Id1800</v>
      </c>
      <c r="C1447">
        <v>1987</v>
      </c>
      <c r="D1447" t="s">
        <v>20</v>
      </c>
      <c r="E1447">
        <v>27</v>
      </c>
      <c r="F1447">
        <v>1</v>
      </c>
      <c r="G1447" s="24">
        <v>4762.33</v>
      </c>
      <c r="H1447" t="s">
        <v>12</v>
      </c>
      <c r="I1447" t="s">
        <v>12</v>
      </c>
      <c r="J1447" t="s">
        <v>42</v>
      </c>
      <c r="K1447" t="str">
        <f>IF(Hospitalisation_table[[#This Row],[month]]="?","Sep",Hospitalisation_table[[#This Row],[month]])</f>
        <v>Sep</v>
      </c>
      <c r="L1447">
        <f>IF(Hospitalisation_table[[#This Row],[year]] = "?",ROUNDUP(AVERAGE(Hospitalisation_table[year]),0),Hospitalisation_table[[#This Row],[year]])</f>
        <v>1987</v>
      </c>
      <c r="M1447" t="str">
        <f>IF(Hospitalisation_table[[#This Row],[Hospital tier]]="?","tier - 2",Hospitalisation_table[[#This Row],[Hospital tier]])</f>
        <v>tier - 3</v>
      </c>
      <c r="N1447" t="str">
        <f>IF(Hospitalisation_table[[#This Row],[City tier]]="?","tier - 2",Hospitalisation_table[[#This Row],[City tier]])</f>
        <v>tier - 3</v>
      </c>
      <c r="O1447" t="str">
        <f>IF(Hospitalisation_table[[#This Row],[State ID]]="?","Unknown",Hospitalisation_table[[#This Row],[State ID]])</f>
        <v>R1011</v>
      </c>
      <c r="P1447" s="20" t="str">
        <f>_xlfn.CONCAT(Hospitalisation_table[[#This Row],[date]],"-",Hospitalisation_table[[#This Row],[Month_Updated]],"-",Hospitalisation_table[[#This Row],[Year_Update]])</f>
        <v>27-Sep-1987</v>
      </c>
      <c r="Q1447">
        <f>DATEDIF(Hospitalisation_table[[#This Row],[Date of Birth]],"8-Jun-2023","Y")</f>
        <v>35</v>
      </c>
    </row>
    <row r="1448" spans="1:17" x14ac:dyDescent="0.3">
      <c r="A1448" t="s">
        <v>2193</v>
      </c>
      <c r="B1448" t="str">
        <f>IF(Hospitalisation_table[[#This Row],[Customer ID]]="?","UnKnown",Hospitalisation_table[[#This Row],[Customer ID]])</f>
        <v>Id180</v>
      </c>
      <c r="C1448">
        <v>1963</v>
      </c>
      <c r="D1448" t="s">
        <v>10</v>
      </c>
      <c r="E1448">
        <v>24</v>
      </c>
      <c r="F1448">
        <v>2</v>
      </c>
      <c r="G1448" s="24">
        <v>36910.61</v>
      </c>
      <c r="H1448" t="s">
        <v>11</v>
      </c>
      <c r="I1448" t="s">
        <v>11</v>
      </c>
      <c r="J1448" t="s">
        <v>42</v>
      </c>
      <c r="K1448" t="str">
        <f>IF(Hospitalisation_table[[#This Row],[month]]="?","Sep",Hospitalisation_table[[#This Row],[month]])</f>
        <v>Jul</v>
      </c>
      <c r="L1448">
        <f>IF(Hospitalisation_table[[#This Row],[year]] = "?",ROUNDUP(AVERAGE(Hospitalisation_table[year]),0),Hospitalisation_table[[#This Row],[year]])</f>
        <v>1963</v>
      </c>
      <c r="M1448" t="str">
        <f>IF(Hospitalisation_table[[#This Row],[Hospital tier]]="?","tier - 2",Hospitalisation_table[[#This Row],[Hospital tier]])</f>
        <v>tier - 2</v>
      </c>
      <c r="N1448" t="str">
        <f>IF(Hospitalisation_table[[#This Row],[City tier]]="?","tier - 2",Hospitalisation_table[[#This Row],[City tier]])</f>
        <v>tier - 2</v>
      </c>
      <c r="O1448" t="str">
        <f>IF(Hospitalisation_table[[#This Row],[State ID]]="?","Unknown",Hospitalisation_table[[#This Row],[State ID]])</f>
        <v>R1011</v>
      </c>
      <c r="P1448" s="20" t="str">
        <f>_xlfn.CONCAT(Hospitalisation_table[[#This Row],[date]],"-",Hospitalisation_table[[#This Row],[Month_Updated]],"-",Hospitalisation_table[[#This Row],[Year_Update]])</f>
        <v>24-Jul-1963</v>
      </c>
      <c r="Q1448">
        <f>DATEDIF(Hospitalisation_table[[#This Row],[Date of Birth]],"8-Jun-2023","Y")</f>
        <v>59</v>
      </c>
    </row>
    <row r="1449" spans="1:17" x14ac:dyDescent="0.3">
      <c r="A1449" t="s">
        <v>2355</v>
      </c>
      <c r="B1449" t="str">
        <f>IF(Hospitalisation_table[[#This Row],[Customer ID]]="?","UnKnown",Hospitalisation_table[[#This Row],[Customer ID]])</f>
        <v>Id18</v>
      </c>
      <c r="C1449">
        <v>1963</v>
      </c>
      <c r="D1449" t="s">
        <v>35</v>
      </c>
      <c r="E1449">
        <v>5</v>
      </c>
      <c r="F1449">
        <v>1</v>
      </c>
      <c r="G1449" s="24">
        <v>47896.79</v>
      </c>
      <c r="H1449" t="s">
        <v>16</v>
      </c>
      <c r="I1449" t="s">
        <v>12</v>
      </c>
      <c r="J1449" t="s">
        <v>247</v>
      </c>
      <c r="K1449" t="str">
        <f>IF(Hospitalisation_table[[#This Row],[month]]="?","Sep",Hospitalisation_table[[#This Row],[month]])</f>
        <v>Aug</v>
      </c>
      <c r="L1449">
        <f>IF(Hospitalisation_table[[#This Row],[year]] = "?",ROUNDUP(AVERAGE(Hospitalisation_table[year]),0),Hospitalisation_table[[#This Row],[year]])</f>
        <v>1963</v>
      </c>
      <c r="M1449" t="str">
        <f>IF(Hospitalisation_table[[#This Row],[Hospital tier]]="?","tier - 2",Hospitalisation_table[[#This Row],[Hospital tier]])</f>
        <v>tier - 1</v>
      </c>
      <c r="N1449" t="str">
        <f>IF(Hospitalisation_table[[#This Row],[City tier]]="?","tier - 2",Hospitalisation_table[[#This Row],[City tier]])</f>
        <v>tier - 3</v>
      </c>
      <c r="O1449" t="str">
        <f>IF(Hospitalisation_table[[#This Row],[State ID]]="?","Unknown",Hospitalisation_table[[#This Row],[State ID]])</f>
        <v>R1024</v>
      </c>
      <c r="P1449" s="20" t="str">
        <f>_xlfn.CONCAT(Hospitalisation_table[[#This Row],[date]],"-",Hospitalisation_table[[#This Row],[Month_Updated]],"-",Hospitalisation_table[[#This Row],[Year_Update]])</f>
        <v>5-Aug-1963</v>
      </c>
      <c r="Q1449">
        <f>DATEDIF(Hospitalisation_table[[#This Row],[Date of Birth]],"8-Jun-2023","Y")</f>
        <v>59</v>
      </c>
    </row>
    <row r="1450" spans="1:17" x14ac:dyDescent="0.3">
      <c r="A1450" t="s">
        <v>571</v>
      </c>
      <c r="B1450" t="str">
        <f>IF(Hospitalisation_table[[#This Row],[Customer ID]]="?","UnKnown",Hospitalisation_table[[#This Row],[Customer ID]])</f>
        <v>Id1799</v>
      </c>
      <c r="C1450">
        <v>1989</v>
      </c>
      <c r="D1450" t="s">
        <v>35</v>
      </c>
      <c r="E1450">
        <v>1</v>
      </c>
      <c r="F1450">
        <v>1</v>
      </c>
      <c r="G1450" s="24">
        <v>4766.0200000000004</v>
      </c>
      <c r="H1450" t="s">
        <v>11</v>
      </c>
      <c r="I1450" t="s">
        <v>12</v>
      </c>
      <c r="J1450" t="s">
        <v>42</v>
      </c>
      <c r="K1450" t="str">
        <f>IF(Hospitalisation_table[[#This Row],[month]]="?","Sep",Hospitalisation_table[[#This Row],[month]])</f>
        <v>Aug</v>
      </c>
      <c r="L1450">
        <f>IF(Hospitalisation_table[[#This Row],[year]] = "?",ROUNDUP(AVERAGE(Hospitalisation_table[year]),0),Hospitalisation_table[[#This Row],[year]])</f>
        <v>1989</v>
      </c>
      <c r="M1450" t="str">
        <f>IF(Hospitalisation_table[[#This Row],[Hospital tier]]="?","tier - 2",Hospitalisation_table[[#This Row],[Hospital tier]])</f>
        <v>tier - 2</v>
      </c>
      <c r="N1450" t="str">
        <f>IF(Hospitalisation_table[[#This Row],[City tier]]="?","tier - 2",Hospitalisation_table[[#This Row],[City tier]])</f>
        <v>tier - 3</v>
      </c>
      <c r="O1450" t="str">
        <f>IF(Hospitalisation_table[[#This Row],[State ID]]="?","Unknown",Hospitalisation_table[[#This Row],[State ID]])</f>
        <v>R1011</v>
      </c>
      <c r="P1450" s="20" t="str">
        <f>_xlfn.CONCAT(Hospitalisation_table[[#This Row],[date]],"-",Hospitalisation_table[[#This Row],[Month_Updated]],"-",Hospitalisation_table[[#This Row],[Year_Update]])</f>
        <v>1-Aug-1989</v>
      </c>
      <c r="Q1450">
        <f>DATEDIF(Hospitalisation_table[[#This Row],[Date of Birth]],"8-Jun-2023","Y")</f>
        <v>33</v>
      </c>
    </row>
    <row r="1451" spans="1:17" x14ac:dyDescent="0.3">
      <c r="A1451" t="s">
        <v>572</v>
      </c>
      <c r="B1451" t="str">
        <f>IF(Hospitalisation_table[[#This Row],[Customer ID]]="?","UnKnown",Hospitalisation_table[[#This Row],[Customer ID]])</f>
        <v>Id1798</v>
      </c>
      <c r="C1451">
        <v>1989</v>
      </c>
      <c r="D1451" t="s">
        <v>30</v>
      </c>
      <c r="E1451">
        <v>9</v>
      </c>
      <c r="F1451">
        <v>1</v>
      </c>
      <c r="G1451" s="24">
        <v>4779.6000000000004</v>
      </c>
      <c r="H1451" t="s">
        <v>11</v>
      </c>
      <c r="I1451" t="s">
        <v>12</v>
      </c>
      <c r="J1451" t="s">
        <v>13</v>
      </c>
      <c r="K1451" t="str">
        <f>IF(Hospitalisation_table[[#This Row],[month]]="?","Sep",Hospitalisation_table[[#This Row],[month]])</f>
        <v>Dec</v>
      </c>
      <c r="L1451">
        <f>IF(Hospitalisation_table[[#This Row],[year]] = "?",ROUNDUP(AVERAGE(Hospitalisation_table[year]),0),Hospitalisation_table[[#This Row],[year]])</f>
        <v>1989</v>
      </c>
      <c r="M1451" t="str">
        <f>IF(Hospitalisation_table[[#This Row],[Hospital tier]]="?","tier - 2",Hospitalisation_table[[#This Row],[Hospital tier]])</f>
        <v>tier - 2</v>
      </c>
      <c r="N1451" t="str">
        <f>IF(Hospitalisation_table[[#This Row],[City tier]]="?","tier - 2",Hospitalisation_table[[#This Row],[City tier]])</f>
        <v>tier - 3</v>
      </c>
      <c r="O1451" t="str">
        <f>IF(Hospitalisation_table[[#This Row],[State ID]]="?","Unknown",Hospitalisation_table[[#This Row],[State ID]])</f>
        <v>R1013</v>
      </c>
      <c r="P1451" s="20" t="str">
        <f>_xlfn.CONCAT(Hospitalisation_table[[#This Row],[date]],"-",Hospitalisation_table[[#This Row],[Month_Updated]],"-",Hospitalisation_table[[#This Row],[Year_Update]])</f>
        <v>9-Dec-1989</v>
      </c>
      <c r="Q1451">
        <f>DATEDIF(Hospitalisation_table[[#This Row],[Date of Birth]],"8-Jun-2023","Y")</f>
        <v>33</v>
      </c>
    </row>
    <row r="1452" spans="1:17" x14ac:dyDescent="0.3">
      <c r="A1452" t="s">
        <v>573</v>
      </c>
      <c r="B1452" t="str">
        <f>IF(Hospitalisation_table[[#This Row],[Customer ID]]="?","UnKnown",Hospitalisation_table[[#This Row],[Customer ID]])</f>
        <v>Id1797</v>
      </c>
      <c r="C1452">
        <v>1987</v>
      </c>
      <c r="D1452" t="s">
        <v>18</v>
      </c>
      <c r="E1452">
        <v>22</v>
      </c>
      <c r="F1452">
        <v>3</v>
      </c>
      <c r="G1452" s="24">
        <v>4787.42</v>
      </c>
      <c r="H1452" t="s">
        <v>11</v>
      </c>
      <c r="I1452" t="s">
        <v>12</v>
      </c>
      <c r="J1452" t="s">
        <v>13</v>
      </c>
      <c r="K1452" t="str">
        <f>IF(Hospitalisation_table[[#This Row],[month]]="?","Sep",Hospitalisation_table[[#This Row],[month]])</f>
        <v>Jun</v>
      </c>
      <c r="L1452">
        <f>IF(Hospitalisation_table[[#This Row],[year]] = "?",ROUNDUP(AVERAGE(Hospitalisation_table[year]),0),Hospitalisation_table[[#This Row],[year]])</f>
        <v>1987</v>
      </c>
      <c r="M1452" t="str">
        <f>IF(Hospitalisation_table[[#This Row],[Hospital tier]]="?","tier - 2",Hospitalisation_table[[#This Row],[Hospital tier]])</f>
        <v>tier - 2</v>
      </c>
      <c r="N1452" t="str">
        <f>IF(Hospitalisation_table[[#This Row],[City tier]]="?","tier - 2",Hospitalisation_table[[#This Row],[City tier]])</f>
        <v>tier - 3</v>
      </c>
      <c r="O1452" t="str">
        <f>IF(Hospitalisation_table[[#This Row],[State ID]]="?","Unknown",Hospitalisation_table[[#This Row],[State ID]])</f>
        <v>R1013</v>
      </c>
      <c r="P1452" s="20" t="str">
        <f>_xlfn.CONCAT(Hospitalisation_table[[#This Row],[date]],"-",Hospitalisation_table[[#This Row],[Month_Updated]],"-",Hospitalisation_table[[#This Row],[Year_Update]])</f>
        <v>22-Jun-1987</v>
      </c>
      <c r="Q1452">
        <f>DATEDIF(Hospitalisation_table[[#This Row],[Date of Birth]],"8-Jun-2023","Y")</f>
        <v>35</v>
      </c>
    </row>
    <row r="1453" spans="1:17" x14ac:dyDescent="0.3">
      <c r="A1453" t="s">
        <v>574</v>
      </c>
      <c r="B1453" t="str">
        <f>IF(Hospitalisation_table[[#This Row],[Customer ID]]="?","UnKnown",Hospitalisation_table[[#This Row],[Customer ID]])</f>
        <v>Id1796</v>
      </c>
      <c r="C1453">
        <v>1989</v>
      </c>
      <c r="D1453" t="s">
        <v>30</v>
      </c>
      <c r="E1453">
        <v>16</v>
      </c>
      <c r="F1453">
        <v>1</v>
      </c>
      <c r="G1453" s="24">
        <v>4795.66</v>
      </c>
      <c r="H1453" t="s">
        <v>11</v>
      </c>
      <c r="I1453" t="s">
        <v>16</v>
      </c>
      <c r="J1453" t="s">
        <v>13</v>
      </c>
      <c r="K1453" t="str">
        <f>IF(Hospitalisation_table[[#This Row],[month]]="?","Sep",Hospitalisation_table[[#This Row],[month]])</f>
        <v>Dec</v>
      </c>
      <c r="L1453">
        <f>IF(Hospitalisation_table[[#This Row],[year]] = "?",ROUNDUP(AVERAGE(Hospitalisation_table[year]),0),Hospitalisation_table[[#This Row],[year]])</f>
        <v>1989</v>
      </c>
      <c r="M1453" t="str">
        <f>IF(Hospitalisation_table[[#This Row],[Hospital tier]]="?","tier - 2",Hospitalisation_table[[#This Row],[Hospital tier]])</f>
        <v>tier - 2</v>
      </c>
      <c r="N1453" t="str">
        <f>IF(Hospitalisation_table[[#This Row],[City tier]]="?","tier - 2",Hospitalisation_table[[#This Row],[City tier]])</f>
        <v>tier - 1</v>
      </c>
      <c r="O1453" t="str">
        <f>IF(Hospitalisation_table[[#This Row],[State ID]]="?","Unknown",Hospitalisation_table[[#This Row],[State ID]])</f>
        <v>R1013</v>
      </c>
      <c r="P1453" s="20" t="str">
        <f>_xlfn.CONCAT(Hospitalisation_table[[#This Row],[date]],"-",Hospitalisation_table[[#This Row],[Month_Updated]],"-",Hospitalisation_table[[#This Row],[Year_Update]])</f>
        <v>16-Dec-1989</v>
      </c>
      <c r="Q1453">
        <f>DATEDIF(Hospitalisation_table[[#This Row],[Date of Birth]],"8-Jun-2023","Y")</f>
        <v>33</v>
      </c>
    </row>
    <row r="1454" spans="1:17" x14ac:dyDescent="0.3">
      <c r="A1454" t="s">
        <v>575</v>
      </c>
      <c r="B1454" t="str">
        <f>IF(Hospitalisation_table[[#This Row],[Customer ID]]="?","UnKnown",Hospitalisation_table[[#This Row],[Customer ID]])</f>
        <v>Id1795</v>
      </c>
      <c r="C1454">
        <v>1978</v>
      </c>
      <c r="D1454" t="s">
        <v>37</v>
      </c>
      <c r="E1454">
        <v>3</v>
      </c>
      <c r="F1454">
        <v>2</v>
      </c>
      <c r="G1454" s="24">
        <v>4812.34</v>
      </c>
      <c r="H1454" t="s">
        <v>11</v>
      </c>
      <c r="I1454" t="s">
        <v>12</v>
      </c>
      <c r="J1454" t="s">
        <v>13</v>
      </c>
      <c r="K1454" t="str">
        <f>IF(Hospitalisation_table[[#This Row],[month]]="?","Sep",Hospitalisation_table[[#This Row],[month]])</f>
        <v>Oct</v>
      </c>
      <c r="L1454">
        <f>IF(Hospitalisation_table[[#This Row],[year]] = "?",ROUNDUP(AVERAGE(Hospitalisation_table[year]),0),Hospitalisation_table[[#This Row],[year]])</f>
        <v>1978</v>
      </c>
      <c r="M1454" t="str">
        <f>IF(Hospitalisation_table[[#This Row],[Hospital tier]]="?","tier - 2",Hospitalisation_table[[#This Row],[Hospital tier]])</f>
        <v>tier - 2</v>
      </c>
      <c r="N1454" t="str">
        <f>IF(Hospitalisation_table[[#This Row],[City tier]]="?","tier - 2",Hospitalisation_table[[#This Row],[City tier]])</f>
        <v>tier - 3</v>
      </c>
      <c r="O1454" t="str">
        <f>IF(Hospitalisation_table[[#This Row],[State ID]]="?","Unknown",Hospitalisation_table[[#This Row],[State ID]])</f>
        <v>R1013</v>
      </c>
      <c r="P1454" s="20" t="str">
        <f>_xlfn.CONCAT(Hospitalisation_table[[#This Row],[date]],"-",Hospitalisation_table[[#This Row],[Month_Updated]],"-",Hospitalisation_table[[#This Row],[Year_Update]])</f>
        <v>3-Oct-1978</v>
      </c>
      <c r="Q1454">
        <f>DATEDIF(Hospitalisation_table[[#This Row],[Date of Birth]],"8-Jun-2023","Y")</f>
        <v>44</v>
      </c>
    </row>
    <row r="1455" spans="1:17" x14ac:dyDescent="0.3">
      <c r="A1455" t="s">
        <v>576</v>
      </c>
      <c r="B1455" t="str">
        <f>IF(Hospitalisation_table[[#This Row],[Customer ID]]="?","UnKnown",Hospitalisation_table[[#This Row],[Customer ID]])</f>
        <v>Id1794</v>
      </c>
      <c r="C1455">
        <v>1981</v>
      </c>
      <c r="D1455" t="s">
        <v>10</v>
      </c>
      <c r="E1455">
        <v>3</v>
      </c>
      <c r="F1455">
        <v>1</v>
      </c>
      <c r="G1455" s="24">
        <v>4827.1000000000004</v>
      </c>
      <c r="H1455" t="s">
        <v>11</v>
      </c>
      <c r="I1455" t="s">
        <v>16</v>
      </c>
      <c r="J1455" t="s">
        <v>13</v>
      </c>
      <c r="K1455" t="str">
        <f>IF(Hospitalisation_table[[#This Row],[month]]="?","Sep",Hospitalisation_table[[#This Row],[month]])</f>
        <v>Jul</v>
      </c>
      <c r="L1455">
        <f>IF(Hospitalisation_table[[#This Row],[year]] = "?",ROUNDUP(AVERAGE(Hospitalisation_table[year]),0),Hospitalisation_table[[#This Row],[year]])</f>
        <v>1981</v>
      </c>
      <c r="M1455" t="str">
        <f>IF(Hospitalisation_table[[#This Row],[Hospital tier]]="?","tier - 2",Hospitalisation_table[[#This Row],[Hospital tier]])</f>
        <v>tier - 2</v>
      </c>
      <c r="N1455" t="str">
        <f>IF(Hospitalisation_table[[#This Row],[City tier]]="?","tier - 2",Hospitalisation_table[[#This Row],[City tier]])</f>
        <v>tier - 1</v>
      </c>
      <c r="O1455" t="str">
        <f>IF(Hospitalisation_table[[#This Row],[State ID]]="?","Unknown",Hospitalisation_table[[#This Row],[State ID]])</f>
        <v>R1013</v>
      </c>
      <c r="P1455" s="20" t="str">
        <f>_xlfn.CONCAT(Hospitalisation_table[[#This Row],[date]],"-",Hospitalisation_table[[#This Row],[Month_Updated]],"-",Hospitalisation_table[[#This Row],[Year_Update]])</f>
        <v>3-Jul-1981</v>
      </c>
      <c r="Q1455">
        <f>DATEDIF(Hospitalisation_table[[#This Row],[Date of Birth]],"8-Jun-2023","Y")</f>
        <v>41</v>
      </c>
    </row>
    <row r="1456" spans="1:17" x14ac:dyDescent="0.3">
      <c r="A1456" t="s">
        <v>577</v>
      </c>
      <c r="B1456" t="str">
        <f>IF(Hospitalisation_table[[#This Row],[Customer ID]]="?","UnKnown",Hospitalisation_table[[#This Row],[Customer ID]])</f>
        <v>Id1793</v>
      </c>
      <c r="C1456">
        <v>1995</v>
      </c>
      <c r="D1456" t="s">
        <v>30</v>
      </c>
      <c r="E1456">
        <v>1</v>
      </c>
      <c r="F1456">
        <v>3</v>
      </c>
      <c r="G1456" s="24">
        <v>4827.8999999999996</v>
      </c>
      <c r="H1456" t="s">
        <v>16</v>
      </c>
      <c r="I1456" t="s">
        <v>11</v>
      </c>
      <c r="J1456" t="s">
        <v>31</v>
      </c>
      <c r="K1456" t="str">
        <f>IF(Hospitalisation_table[[#This Row],[month]]="?","Sep",Hospitalisation_table[[#This Row],[month]])</f>
        <v>Dec</v>
      </c>
      <c r="L1456">
        <f>IF(Hospitalisation_table[[#This Row],[year]] = "?",ROUNDUP(AVERAGE(Hospitalisation_table[year]),0),Hospitalisation_table[[#This Row],[year]])</f>
        <v>1995</v>
      </c>
      <c r="M1456" t="str">
        <f>IF(Hospitalisation_table[[#This Row],[Hospital tier]]="?","tier - 2",Hospitalisation_table[[#This Row],[Hospital tier]])</f>
        <v>tier - 1</v>
      </c>
      <c r="N1456" t="str">
        <f>IF(Hospitalisation_table[[#This Row],[City tier]]="?","tier - 2",Hospitalisation_table[[#This Row],[City tier]])</f>
        <v>tier - 2</v>
      </c>
      <c r="O1456" t="str">
        <f>IF(Hospitalisation_table[[#This Row],[State ID]]="?","Unknown",Hospitalisation_table[[#This Row],[State ID]])</f>
        <v>Unknown</v>
      </c>
      <c r="P1456" s="20" t="str">
        <f>_xlfn.CONCAT(Hospitalisation_table[[#This Row],[date]],"-",Hospitalisation_table[[#This Row],[Month_Updated]],"-",Hospitalisation_table[[#This Row],[Year_Update]])</f>
        <v>1-Dec-1995</v>
      </c>
      <c r="Q1456">
        <f>DATEDIF(Hospitalisation_table[[#This Row],[Date of Birth]],"8-Jun-2023","Y")</f>
        <v>27</v>
      </c>
    </row>
    <row r="1457" spans="1:17" x14ac:dyDescent="0.3">
      <c r="A1457" t="s">
        <v>578</v>
      </c>
      <c r="B1457" t="str">
        <f>IF(Hospitalisation_table[[#This Row],[Customer ID]]="?","UnKnown",Hospitalisation_table[[#This Row],[Customer ID]])</f>
        <v>Id1792</v>
      </c>
      <c r="C1457">
        <v>2002</v>
      </c>
      <c r="D1457" t="s">
        <v>18</v>
      </c>
      <c r="E1457">
        <v>27</v>
      </c>
      <c r="F1457">
        <v>5</v>
      </c>
      <c r="G1457" s="24">
        <v>4830.63</v>
      </c>
      <c r="H1457" t="s">
        <v>11</v>
      </c>
      <c r="I1457" t="s">
        <v>16</v>
      </c>
      <c r="J1457" t="s">
        <v>42</v>
      </c>
      <c r="K1457" t="str">
        <f>IF(Hospitalisation_table[[#This Row],[month]]="?","Sep",Hospitalisation_table[[#This Row],[month]])</f>
        <v>Jun</v>
      </c>
      <c r="L1457">
        <f>IF(Hospitalisation_table[[#This Row],[year]] = "?",ROUNDUP(AVERAGE(Hospitalisation_table[year]),0),Hospitalisation_table[[#This Row],[year]])</f>
        <v>2002</v>
      </c>
      <c r="M1457" t="str">
        <f>IF(Hospitalisation_table[[#This Row],[Hospital tier]]="?","tier - 2",Hospitalisation_table[[#This Row],[Hospital tier]])</f>
        <v>tier - 2</v>
      </c>
      <c r="N1457" t="str">
        <f>IF(Hospitalisation_table[[#This Row],[City tier]]="?","tier - 2",Hospitalisation_table[[#This Row],[City tier]])</f>
        <v>tier - 1</v>
      </c>
      <c r="O1457" t="str">
        <f>IF(Hospitalisation_table[[#This Row],[State ID]]="?","Unknown",Hospitalisation_table[[#This Row],[State ID]])</f>
        <v>R1011</v>
      </c>
      <c r="P1457" s="20" t="str">
        <f>_xlfn.CONCAT(Hospitalisation_table[[#This Row],[date]],"-",Hospitalisation_table[[#This Row],[Month_Updated]],"-",Hospitalisation_table[[#This Row],[Year_Update]])</f>
        <v>27-Jun-2002</v>
      </c>
      <c r="Q1457">
        <f>DATEDIF(Hospitalisation_table[[#This Row],[Date of Birth]],"8-Jun-2023","Y")</f>
        <v>20</v>
      </c>
    </row>
    <row r="1458" spans="1:17" x14ac:dyDescent="0.3">
      <c r="A1458" t="s">
        <v>579</v>
      </c>
      <c r="B1458" t="str">
        <f>IF(Hospitalisation_table[[#This Row],[Customer ID]]="?","UnKnown",Hospitalisation_table[[#This Row],[Customer ID]])</f>
        <v>Id1791</v>
      </c>
      <c r="C1458">
        <v>2000</v>
      </c>
      <c r="D1458" t="s">
        <v>30</v>
      </c>
      <c r="E1458">
        <v>11</v>
      </c>
      <c r="F1458">
        <v>0</v>
      </c>
      <c r="G1458" s="24">
        <v>4835.43</v>
      </c>
      <c r="H1458" t="s">
        <v>11</v>
      </c>
      <c r="I1458" t="s">
        <v>11</v>
      </c>
      <c r="J1458" t="s">
        <v>300</v>
      </c>
      <c r="K1458" t="str">
        <f>IF(Hospitalisation_table[[#This Row],[month]]="?","Sep",Hospitalisation_table[[#This Row],[month]])</f>
        <v>Dec</v>
      </c>
      <c r="L1458">
        <f>IF(Hospitalisation_table[[#This Row],[year]] = "?",ROUNDUP(AVERAGE(Hospitalisation_table[year]),0),Hospitalisation_table[[#This Row],[year]])</f>
        <v>2000</v>
      </c>
      <c r="M1458" t="str">
        <f>IF(Hospitalisation_table[[#This Row],[Hospital tier]]="?","tier - 2",Hospitalisation_table[[#This Row],[Hospital tier]])</f>
        <v>tier - 2</v>
      </c>
      <c r="N1458" t="str">
        <f>IF(Hospitalisation_table[[#This Row],[City tier]]="?","tier - 2",Hospitalisation_table[[#This Row],[City tier]])</f>
        <v>tier - 2</v>
      </c>
      <c r="O1458" t="str">
        <f>IF(Hospitalisation_table[[#This Row],[State ID]]="?","Unknown",Hospitalisation_table[[#This Row],[State ID]])</f>
        <v>R1021</v>
      </c>
      <c r="P1458" s="20" t="str">
        <f>_xlfn.CONCAT(Hospitalisation_table[[#This Row],[date]],"-",Hospitalisation_table[[#This Row],[Month_Updated]],"-",Hospitalisation_table[[#This Row],[Year_Update]])</f>
        <v>11-Dec-2000</v>
      </c>
      <c r="Q1458">
        <f>DATEDIF(Hospitalisation_table[[#This Row],[Date of Birth]],"8-Jun-2023","Y")</f>
        <v>22</v>
      </c>
    </row>
    <row r="1459" spans="1:17" x14ac:dyDescent="0.3">
      <c r="A1459" t="s">
        <v>580</v>
      </c>
      <c r="B1459" t="str">
        <f>IF(Hospitalisation_table[[#This Row],[Customer ID]]="?","UnKnown",Hospitalisation_table[[#This Row],[Customer ID]])</f>
        <v>Id1790</v>
      </c>
      <c r="C1459">
        <v>1992</v>
      </c>
      <c r="D1459" t="s">
        <v>20</v>
      </c>
      <c r="E1459">
        <v>10</v>
      </c>
      <c r="F1459">
        <v>3</v>
      </c>
      <c r="G1459" s="24">
        <v>4837.58</v>
      </c>
      <c r="H1459" t="s">
        <v>12</v>
      </c>
      <c r="I1459" t="s">
        <v>11</v>
      </c>
      <c r="J1459" t="s">
        <v>13</v>
      </c>
      <c r="K1459" t="str">
        <f>IF(Hospitalisation_table[[#This Row],[month]]="?","Sep",Hospitalisation_table[[#This Row],[month]])</f>
        <v>Sep</v>
      </c>
      <c r="L1459">
        <f>IF(Hospitalisation_table[[#This Row],[year]] = "?",ROUNDUP(AVERAGE(Hospitalisation_table[year]),0),Hospitalisation_table[[#This Row],[year]])</f>
        <v>1992</v>
      </c>
      <c r="M1459" t="str">
        <f>IF(Hospitalisation_table[[#This Row],[Hospital tier]]="?","tier - 2",Hospitalisation_table[[#This Row],[Hospital tier]])</f>
        <v>tier - 3</v>
      </c>
      <c r="N1459" t="str">
        <f>IF(Hospitalisation_table[[#This Row],[City tier]]="?","tier - 2",Hospitalisation_table[[#This Row],[City tier]])</f>
        <v>tier - 2</v>
      </c>
      <c r="O1459" t="str">
        <f>IF(Hospitalisation_table[[#This Row],[State ID]]="?","Unknown",Hospitalisation_table[[#This Row],[State ID]])</f>
        <v>R1013</v>
      </c>
      <c r="P1459" s="20" t="str">
        <f>_xlfn.CONCAT(Hospitalisation_table[[#This Row],[date]],"-",Hospitalisation_table[[#This Row],[Month_Updated]],"-",Hospitalisation_table[[#This Row],[Year_Update]])</f>
        <v>10-Sep-1992</v>
      </c>
      <c r="Q1459">
        <f>DATEDIF(Hospitalisation_table[[#This Row],[Date of Birth]],"8-Jun-2023","Y")</f>
        <v>30</v>
      </c>
    </row>
    <row r="1460" spans="1:17" x14ac:dyDescent="0.3">
      <c r="A1460" t="s">
        <v>2194</v>
      </c>
      <c r="B1460" t="str">
        <f>IF(Hospitalisation_table[[#This Row],[Customer ID]]="?","UnKnown",Hospitalisation_table[[#This Row],[Customer ID]])</f>
        <v>Id179</v>
      </c>
      <c r="C1460">
        <v>1991</v>
      </c>
      <c r="D1460" t="s">
        <v>18</v>
      </c>
      <c r="E1460">
        <v>10</v>
      </c>
      <c r="F1460">
        <v>3</v>
      </c>
      <c r="G1460" s="24">
        <v>36911.99</v>
      </c>
      <c r="H1460" t="s">
        <v>11</v>
      </c>
      <c r="I1460" t="s">
        <v>11</v>
      </c>
      <c r="J1460" t="s">
        <v>42</v>
      </c>
      <c r="K1460" t="str">
        <f>IF(Hospitalisation_table[[#This Row],[month]]="?","Sep",Hospitalisation_table[[#This Row],[month]])</f>
        <v>Jun</v>
      </c>
      <c r="L1460">
        <f>IF(Hospitalisation_table[[#This Row],[year]] = "?",ROUNDUP(AVERAGE(Hospitalisation_table[year]),0),Hospitalisation_table[[#This Row],[year]])</f>
        <v>1991</v>
      </c>
      <c r="M1460" t="str">
        <f>IF(Hospitalisation_table[[#This Row],[Hospital tier]]="?","tier - 2",Hospitalisation_table[[#This Row],[Hospital tier]])</f>
        <v>tier - 2</v>
      </c>
      <c r="N1460" t="str">
        <f>IF(Hospitalisation_table[[#This Row],[City tier]]="?","tier - 2",Hospitalisation_table[[#This Row],[City tier]])</f>
        <v>tier - 2</v>
      </c>
      <c r="O1460" t="str">
        <f>IF(Hospitalisation_table[[#This Row],[State ID]]="?","Unknown",Hospitalisation_table[[#This Row],[State ID]])</f>
        <v>R1011</v>
      </c>
      <c r="P1460" s="20" t="str">
        <f>_xlfn.CONCAT(Hospitalisation_table[[#This Row],[date]],"-",Hospitalisation_table[[#This Row],[Month_Updated]],"-",Hospitalisation_table[[#This Row],[Year_Update]])</f>
        <v>10-Jun-1991</v>
      </c>
      <c r="Q1460">
        <f>DATEDIF(Hospitalisation_table[[#This Row],[Date of Birth]],"8-Jun-2023","Y")</f>
        <v>31</v>
      </c>
    </row>
    <row r="1461" spans="1:17" x14ac:dyDescent="0.3">
      <c r="A1461" t="s">
        <v>581</v>
      </c>
      <c r="B1461" t="str">
        <f>IF(Hospitalisation_table[[#This Row],[Customer ID]]="?","UnKnown",Hospitalisation_table[[#This Row],[Customer ID]])</f>
        <v>Id1789</v>
      </c>
      <c r="C1461">
        <v>1984</v>
      </c>
      <c r="D1461" t="s">
        <v>37</v>
      </c>
      <c r="E1461">
        <v>15</v>
      </c>
      <c r="F1461">
        <v>3</v>
      </c>
      <c r="G1461" s="24">
        <v>4839.18</v>
      </c>
      <c r="H1461" t="s">
        <v>11</v>
      </c>
      <c r="I1461" t="s">
        <v>16</v>
      </c>
      <c r="J1461" t="s">
        <v>23</v>
      </c>
      <c r="K1461" t="str">
        <f>IF(Hospitalisation_table[[#This Row],[month]]="?","Sep",Hospitalisation_table[[#This Row],[month]])</f>
        <v>Oct</v>
      </c>
      <c r="L1461">
        <f>IF(Hospitalisation_table[[#This Row],[year]] = "?",ROUNDUP(AVERAGE(Hospitalisation_table[year]),0),Hospitalisation_table[[#This Row],[year]])</f>
        <v>1984</v>
      </c>
      <c r="M1461" t="str">
        <f>IF(Hospitalisation_table[[#This Row],[Hospital tier]]="?","tier - 2",Hospitalisation_table[[#This Row],[Hospital tier]])</f>
        <v>tier - 2</v>
      </c>
      <c r="N1461" t="str">
        <f>IF(Hospitalisation_table[[#This Row],[City tier]]="?","tier - 2",Hospitalisation_table[[#This Row],[City tier]])</f>
        <v>tier - 1</v>
      </c>
      <c r="O1461" t="str">
        <f>IF(Hospitalisation_table[[#This Row],[State ID]]="?","Unknown",Hospitalisation_table[[#This Row],[State ID]])</f>
        <v>R1012</v>
      </c>
      <c r="P1461" s="20" t="str">
        <f>_xlfn.CONCAT(Hospitalisation_table[[#This Row],[date]],"-",Hospitalisation_table[[#This Row],[Month_Updated]],"-",Hospitalisation_table[[#This Row],[Year_Update]])</f>
        <v>15-Oct-1984</v>
      </c>
      <c r="Q1461">
        <f>DATEDIF(Hospitalisation_table[[#This Row],[Date of Birth]],"8-Jun-2023","Y")</f>
        <v>38</v>
      </c>
    </row>
    <row r="1462" spans="1:17" x14ac:dyDescent="0.3">
      <c r="A1462" t="s">
        <v>582</v>
      </c>
      <c r="B1462" t="str">
        <f>IF(Hospitalisation_table[[#This Row],[Customer ID]]="?","UnKnown",Hospitalisation_table[[#This Row],[Customer ID]])</f>
        <v>Id1788</v>
      </c>
      <c r="C1462">
        <v>1995</v>
      </c>
      <c r="D1462" t="s">
        <v>20</v>
      </c>
      <c r="E1462">
        <v>29</v>
      </c>
      <c r="F1462">
        <v>0</v>
      </c>
      <c r="G1462" s="24">
        <v>4840.95</v>
      </c>
      <c r="H1462" t="s">
        <v>11</v>
      </c>
      <c r="I1462" t="s">
        <v>16</v>
      </c>
      <c r="J1462" t="s">
        <v>300</v>
      </c>
      <c r="K1462" t="str">
        <f>IF(Hospitalisation_table[[#This Row],[month]]="?","Sep",Hospitalisation_table[[#This Row],[month]])</f>
        <v>Sep</v>
      </c>
      <c r="L1462">
        <f>IF(Hospitalisation_table[[#This Row],[year]] = "?",ROUNDUP(AVERAGE(Hospitalisation_table[year]),0),Hospitalisation_table[[#This Row],[year]])</f>
        <v>1995</v>
      </c>
      <c r="M1462" t="str">
        <f>IF(Hospitalisation_table[[#This Row],[Hospital tier]]="?","tier - 2",Hospitalisation_table[[#This Row],[Hospital tier]])</f>
        <v>tier - 2</v>
      </c>
      <c r="N1462" t="str">
        <f>IF(Hospitalisation_table[[#This Row],[City tier]]="?","tier - 2",Hospitalisation_table[[#This Row],[City tier]])</f>
        <v>tier - 1</v>
      </c>
      <c r="O1462" t="str">
        <f>IF(Hospitalisation_table[[#This Row],[State ID]]="?","Unknown",Hospitalisation_table[[#This Row],[State ID]])</f>
        <v>R1021</v>
      </c>
      <c r="P1462" s="20" t="str">
        <f>_xlfn.CONCAT(Hospitalisation_table[[#This Row],[date]],"-",Hospitalisation_table[[#This Row],[Month_Updated]],"-",Hospitalisation_table[[#This Row],[Year_Update]])</f>
        <v>29-Sep-1995</v>
      </c>
      <c r="Q1462">
        <f>DATEDIF(Hospitalisation_table[[#This Row],[Date of Birth]],"8-Jun-2023","Y")</f>
        <v>27</v>
      </c>
    </row>
    <row r="1463" spans="1:17" x14ac:dyDescent="0.3">
      <c r="A1463" t="s">
        <v>583</v>
      </c>
      <c r="B1463" t="str">
        <f>IF(Hospitalisation_table[[#This Row],[Customer ID]]="?","UnKnown",Hospitalisation_table[[#This Row],[Customer ID]])</f>
        <v>Id1787</v>
      </c>
      <c r="C1463">
        <v>1979</v>
      </c>
      <c r="D1463" t="s">
        <v>30</v>
      </c>
      <c r="E1463">
        <v>13</v>
      </c>
      <c r="F1463">
        <v>2</v>
      </c>
      <c r="G1463" s="24">
        <v>4843.79</v>
      </c>
      <c r="H1463" t="s">
        <v>11</v>
      </c>
      <c r="I1463" t="s">
        <v>12</v>
      </c>
      <c r="J1463" t="s">
        <v>13</v>
      </c>
      <c r="K1463" t="str">
        <f>IF(Hospitalisation_table[[#This Row],[month]]="?","Sep",Hospitalisation_table[[#This Row],[month]])</f>
        <v>Dec</v>
      </c>
      <c r="L1463">
        <f>IF(Hospitalisation_table[[#This Row],[year]] = "?",ROUNDUP(AVERAGE(Hospitalisation_table[year]),0),Hospitalisation_table[[#This Row],[year]])</f>
        <v>1979</v>
      </c>
      <c r="M1463" t="str">
        <f>IF(Hospitalisation_table[[#This Row],[Hospital tier]]="?","tier - 2",Hospitalisation_table[[#This Row],[Hospital tier]])</f>
        <v>tier - 2</v>
      </c>
      <c r="N1463" t="str">
        <f>IF(Hospitalisation_table[[#This Row],[City tier]]="?","tier - 2",Hospitalisation_table[[#This Row],[City tier]])</f>
        <v>tier - 3</v>
      </c>
      <c r="O1463" t="str">
        <f>IF(Hospitalisation_table[[#This Row],[State ID]]="?","Unknown",Hospitalisation_table[[#This Row],[State ID]])</f>
        <v>R1013</v>
      </c>
      <c r="P1463" s="20" t="str">
        <f>_xlfn.CONCAT(Hospitalisation_table[[#This Row],[date]],"-",Hospitalisation_table[[#This Row],[Month_Updated]],"-",Hospitalisation_table[[#This Row],[Year_Update]])</f>
        <v>13-Dec-1979</v>
      </c>
      <c r="Q1463">
        <f>DATEDIF(Hospitalisation_table[[#This Row],[Date of Birth]],"8-Jun-2023","Y")</f>
        <v>43</v>
      </c>
    </row>
    <row r="1464" spans="1:17" x14ac:dyDescent="0.3">
      <c r="A1464" t="s">
        <v>584</v>
      </c>
      <c r="B1464" t="str">
        <f>IF(Hospitalisation_table[[#This Row],[Customer ID]]="?","UnKnown",Hospitalisation_table[[#This Row],[Customer ID]])</f>
        <v>Id1786</v>
      </c>
      <c r="C1464">
        <v>1974</v>
      </c>
      <c r="D1464" t="s">
        <v>20</v>
      </c>
      <c r="E1464">
        <v>11</v>
      </c>
      <c r="F1464">
        <v>0</v>
      </c>
      <c r="G1464" s="24">
        <v>4844.67</v>
      </c>
      <c r="H1464" t="s">
        <v>11</v>
      </c>
      <c r="I1464" t="s">
        <v>11</v>
      </c>
      <c r="J1464" t="s">
        <v>13</v>
      </c>
      <c r="K1464" t="str">
        <f>IF(Hospitalisation_table[[#This Row],[month]]="?","Sep",Hospitalisation_table[[#This Row],[month]])</f>
        <v>Sep</v>
      </c>
      <c r="L1464">
        <f>IF(Hospitalisation_table[[#This Row],[year]] = "?",ROUNDUP(AVERAGE(Hospitalisation_table[year]),0),Hospitalisation_table[[#This Row],[year]])</f>
        <v>1974</v>
      </c>
      <c r="M1464" t="str">
        <f>IF(Hospitalisation_table[[#This Row],[Hospital tier]]="?","tier - 2",Hospitalisation_table[[#This Row],[Hospital tier]])</f>
        <v>tier - 2</v>
      </c>
      <c r="N1464" t="str">
        <f>IF(Hospitalisation_table[[#This Row],[City tier]]="?","tier - 2",Hospitalisation_table[[#This Row],[City tier]])</f>
        <v>tier - 2</v>
      </c>
      <c r="O1464" t="str">
        <f>IF(Hospitalisation_table[[#This Row],[State ID]]="?","Unknown",Hospitalisation_table[[#This Row],[State ID]])</f>
        <v>R1013</v>
      </c>
      <c r="P1464" s="20" t="str">
        <f>_xlfn.CONCAT(Hospitalisation_table[[#This Row],[date]],"-",Hospitalisation_table[[#This Row],[Month_Updated]],"-",Hospitalisation_table[[#This Row],[Year_Update]])</f>
        <v>11-Sep-1974</v>
      </c>
      <c r="Q1464">
        <f>DATEDIF(Hospitalisation_table[[#This Row],[Date of Birth]],"8-Jun-2023","Y")</f>
        <v>48</v>
      </c>
    </row>
    <row r="1465" spans="1:17" x14ac:dyDescent="0.3">
      <c r="A1465" t="s">
        <v>585</v>
      </c>
      <c r="B1465" t="str">
        <f>IF(Hospitalisation_table[[#This Row],[Customer ID]]="?","UnKnown",Hospitalisation_table[[#This Row],[Customer ID]])</f>
        <v>Id1785</v>
      </c>
      <c r="C1465">
        <v>2001</v>
      </c>
      <c r="D1465" t="s">
        <v>18</v>
      </c>
      <c r="E1465">
        <v>7</v>
      </c>
      <c r="F1465">
        <v>0</v>
      </c>
      <c r="G1465" s="24">
        <v>4846.53</v>
      </c>
      <c r="H1465" t="s">
        <v>11</v>
      </c>
      <c r="I1465" t="s">
        <v>12</v>
      </c>
      <c r="J1465" t="s">
        <v>300</v>
      </c>
      <c r="K1465" t="str">
        <f>IF(Hospitalisation_table[[#This Row],[month]]="?","Sep",Hospitalisation_table[[#This Row],[month]])</f>
        <v>Jun</v>
      </c>
      <c r="L1465">
        <f>IF(Hospitalisation_table[[#This Row],[year]] = "?",ROUNDUP(AVERAGE(Hospitalisation_table[year]),0),Hospitalisation_table[[#This Row],[year]])</f>
        <v>2001</v>
      </c>
      <c r="M1465" t="str">
        <f>IF(Hospitalisation_table[[#This Row],[Hospital tier]]="?","tier - 2",Hospitalisation_table[[#This Row],[Hospital tier]])</f>
        <v>tier - 2</v>
      </c>
      <c r="N1465" t="str">
        <f>IF(Hospitalisation_table[[#This Row],[City tier]]="?","tier - 2",Hospitalisation_table[[#This Row],[City tier]])</f>
        <v>tier - 3</v>
      </c>
      <c r="O1465" t="str">
        <f>IF(Hospitalisation_table[[#This Row],[State ID]]="?","Unknown",Hospitalisation_table[[#This Row],[State ID]])</f>
        <v>R1021</v>
      </c>
      <c r="P1465" s="20" t="str">
        <f>_xlfn.CONCAT(Hospitalisation_table[[#This Row],[date]],"-",Hospitalisation_table[[#This Row],[Month_Updated]],"-",Hospitalisation_table[[#This Row],[Year_Update]])</f>
        <v>7-Jun-2001</v>
      </c>
      <c r="Q1465">
        <f>DATEDIF(Hospitalisation_table[[#This Row],[Date of Birth]],"8-Jun-2023","Y")</f>
        <v>22</v>
      </c>
    </row>
    <row r="1466" spans="1:17" x14ac:dyDescent="0.3">
      <c r="A1466" t="s">
        <v>586</v>
      </c>
      <c r="B1466" t="str">
        <f>IF(Hospitalisation_table[[#This Row],[Customer ID]]="?","UnKnown",Hospitalisation_table[[#This Row],[Customer ID]])</f>
        <v>Id1784</v>
      </c>
      <c r="C1466">
        <v>1995</v>
      </c>
      <c r="D1466" t="s">
        <v>30</v>
      </c>
      <c r="E1466">
        <v>27</v>
      </c>
      <c r="F1466">
        <v>3</v>
      </c>
      <c r="G1466" s="24">
        <v>4846.92</v>
      </c>
      <c r="H1466" t="s">
        <v>11</v>
      </c>
      <c r="I1466" t="s">
        <v>12</v>
      </c>
      <c r="J1466" t="s">
        <v>356</v>
      </c>
      <c r="K1466" t="str">
        <f>IF(Hospitalisation_table[[#This Row],[month]]="?","Sep",Hospitalisation_table[[#This Row],[month]])</f>
        <v>Dec</v>
      </c>
      <c r="L1466">
        <f>IF(Hospitalisation_table[[#This Row],[year]] = "?",ROUNDUP(AVERAGE(Hospitalisation_table[year]),0),Hospitalisation_table[[#This Row],[year]])</f>
        <v>1995</v>
      </c>
      <c r="M1466" t="str">
        <f>IF(Hospitalisation_table[[#This Row],[Hospital tier]]="?","tier - 2",Hospitalisation_table[[#This Row],[Hospital tier]])</f>
        <v>tier - 2</v>
      </c>
      <c r="N1466" t="str">
        <f>IF(Hospitalisation_table[[#This Row],[City tier]]="?","tier - 2",Hospitalisation_table[[#This Row],[City tier]])</f>
        <v>tier - 3</v>
      </c>
      <c r="O1466" t="str">
        <f>IF(Hospitalisation_table[[#This Row],[State ID]]="?","Unknown",Hospitalisation_table[[#This Row],[State ID]])</f>
        <v>R1017</v>
      </c>
      <c r="P1466" s="20" t="str">
        <f>_xlfn.CONCAT(Hospitalisation_table[[#This Row],[date]],"-",Hospitalisation_table[[#This Row],[Month_Updated]],"-",Hospitalisation_table[[#This Row],[Year_Update]])</f>
        <v>27-Dec-1995</v>
      </c>
      <c r="Q1466">
        <f>DATEDIF(Hospitalisation_table[[#This Row],[Date of Birth]],"8-Jun-2023","Y")</f>
        <v>27</v>
      </c>
    </row>
    <row r="1467" spans="1:17" x14ac:dyDescent="0.3">
      <c r="A1467" t="s">
        <v>587</v>
      </c>
      <c r="B1467" t="str">
        <f>IF(Hospitalisation_table[[#This Row],[Customer ID]]="?","UnKnown",Hospitalisation_table[[#This Row],[Customer ID]])</f>
        <v>Id1783</v>
      </c>
      <c r="C1467">
        <v>1989</v>
      </c>
      <c r="D1467" t="s">
        <v>20</v>
      </c>
      <c r="E1467">
        <v>1</v>
      </c>
      <c r="F1467">
        <v>3</v>
      </c>
      <c r="G1467" s="24">
        <v>4859.8900000000003</v>
      </c>
      <c r="H1467" t="s">
        <v>11</v>
      </c>
      <c r="I1467" t="s">
        <v>12</v>
      </c>
      <c r="J1467" t="s">
        <v>42</v>
      </c>
      <c r="K1467" t="str">
        <f>IF(Hospitalisation_table[[#This Row],[month]]="?","Sep",Hospitalisation_table[[#This Row],[month]])</f>
        <v>Sep</v>
      </c>
      <c r="L1467">
        <f>IF(Hospitalisation_table[[#This Row],[year]] = "?",ROUNDUP(AVERAGE(Hospitalisation_table[year]),0),Hospitalisation_table[[#This Row],[year]])</f>
        <v>1989</v>
      </c>
      <c r="M1467" t="str">
        <f>IF(Hospitalisation_table[[#This Row],[Hospital tier]]="?","tier - 2",Hospitalisation_table[[#This Row],[Hospital tier]])</f>
        <v>tier - 2</v>
      </c>
      <c r="N1467" t="str">
        <f>IF(Hospitalisation_table[[#This Row],[City tier]]="?","tier - 2",Hospitalisation_table[[#This Row],[City tier]])</f>
        <v>tier - 3</v>
      </c>
      <c r="O1467" t="str">
        <f>IF(Hospitalisation_table[[#This Row],[State ID]]="?","Unknown",Hospitalisation_table[[#This Row],[State ID]])</f>
        <v>R1011</v>
      </c>
      <c r="P1467" s="20" t="str">
        <f>_xlfn.CONCAT(Hospitalisation_table[[#This Row],[date]],"-",Hospitalisation_table[[#This Row],[Month_Updated]],"-",Hospitalisation_table[[#This Row],[Year_Update]])</f>
        <v>1-Sep-1989</v>
      </c>
      <c r="Q1467">
        <f>DATEDIF(Hospitalisation_table[[#This Row],[Date of Birth]],"8-Jun-2023","Y")</f>
        <v>33</v>
      </c>
    </row>
    <row r="1468" spans="1:17" x14ac:dyDescent="0.3">
      <c r="A1468" t="s">
        <v>588</v>
      </c>
      <c r="B1468" t="str">
        <f>IF(Hospitalisation_table[[#This Row],[Customer ID]]="?","UnKnown",Hospitalisation_table[[#This Row],[Customer ID]])</f>
        <v>Id1782</v>
      </c>
      <c r="C1468">
        <v>1997</v>
      </c>
      <c r="D1468" t="s">
        <v>20</v>
      </c>
      <c r="E1468">
        <v>29</v>
      </c>
      <c r="F1468">
        <v>4</v>
      </c>
      <c r="G1468" s="24">
        <v>4877.9799999999996</v>
      </c>
      <c r="H1468" t="s">
        <v>11</v>
      </c>
      <c r="I1468" t="s">
        <v>12</v>
      </c>
      <c r="J1468" t="s">
        <v>23</v>
      </c>
      <c r="K1468" t="str">
        <f>IF(Hospitalisation_table[[#This Row],[month]]="?","Sep",Hospitalisation_table[[#This Row],[month]])</f>
        <v>Sep</v>
      </c>
      <c r="L1468">
        <f>IF(Hospitalisation_table[[#This Row],[year]] = "?",ROUNDUP(AVERAGE(Hospitalisation_table[year]),0),Hospitalisation_table[[#This Row],[year]])</f>
        <v>1997</v>
      </c>
      <c r="M1468" t="str">
        <f>IF(Hospitalisation_table[[#This Row],[Hospital tier]]="?","tier - 2",Hospitalisation_table[[#This Row],[Hospital tier]])</f>
        <v>tier - 2</v>
      </c>
      <c r="N1468" t="str">
        <f>IF(Hospitalisation_table[[#This Row],[City tier]]="?","tier - 2",Hospitalisation_table[[#This Row],[City tier]])</f>
        <v>tier - 3</v>
      </c>
      <c r="O1468" t="str">
        <f>IF(Hospitalisation_table[[#This Row],[State ID]]="?","Unknown",Hospitalisation_table[[#This Row],[State ID]])</f>
        <v>R1012</v>
      </c>
      <c r="P1468" s="20" t="str">
        <f>_xlfn.CONCAT(Hospitalisation_table[[#This Row],[date]],"-",Hospitalisation_table[[#This Row],[Month_Updated]],"-",Hospitalisation_table[[#This Row],[Year_Update]])</f>
        <v>29-Sep-1997</v>
      </c>
      <c r="Q1468">
        <f>DATEDIF(Hospitalisation_table[[#This Row],[Date of Birth]],"8-Jun-2023","Y")</f>
        <v>25</v>
      </c>
    </row>
    <row r="1469" spans="1:17" x14ac:dyDescent="0.3">
      <c r="A1469" t="s">
        <v>589</v>
      </c>
      <c r="B1469" t="str">
        <f>IF(Hospitalisation_table[[#This Row],[Customer ID]]="?","UnKnown",Hospitalisation_table[[#This Row],[Customer ID]])</f>
        <v>Id1781</v>
      </c>
      <c r="C1469">
        <v>1986</v>
      </c>
      <c r="D1469" t="s">
        <v>30</v>
      </c>
      <c r="E1469">
        <v>23</v>
      </c>
      <c r="F1469">
        <v>0</v>
      </c>
      <c r="G1469" s="24">
        <v>4883.87</v>
      </c>
      <c r="H1469" t="s">
        <v>11</v>
      </c>
      <c r="I1469" t="s">
        <v>16</v>
      </c>
      <c r="J1469" t="s">
        <v>42</v>
      </c>
      <c r="K1469" t="str">
        <f>IF(Hospitalisation_table[[#This Row],[month]]="?","Sep",Hospitalisation_table[[#This Row],[month]])</f>
        <v>Dec</v>
      </c>
      <c r="L1469">
        <f>IF(Hospitalisation_table[[#This Row],[year]] = "?",ROUNDUP(AVERAGE(Hospitalisation_table[year]),0),Hospitalisation_table[[#This Row],[year]])</f>
        <v>1986</v>
      </c>
      <c r="M1469" t="str">
        <f>IF(Hospitalisation_table[[#This Row],[Hospital tier]]="?","tier - 2",Hospitalisation_table[[#This Row],[Hospital tier]])</f>
        <v>tier - 2</v>
      </c>
      <c r="N1469" t="str">
        <f>IF(Hospitalisation_table[[#This Row],[City tier]]="?","tier - 2",Hospitalisation_table[[#This Row],[City tier]])</f>
        <v>tier - 1</v>
      </c>
      <c r="O1469" t="str">
        <f>IF(Hospitalisation_table[[#This Row],[State ID]]="?","Unknown",Hospitalisation_table[[#This Row],[State ID]])</f>
        <v>R1011</v>
      </c>
      <c r="P1469" s="20" t="str">
        <f>_xlfn.CONCAT(Hospitalisation_table[[#This Row],[date]],"-",Hospitalisation_table[[#This Row],[Month_Updated]],"-",Hospitalisation_table[[#This Row],[Year_Update]])</f>
        <v>23-Dec-1986</v>
      </c>
      <c r="Q1469">
        <f>DATEDIF(Hospitalisation_table[[#This Row],[Date of Birth]],"8-Jun-2023","Y")</f>
        <v>36</v>
      </c>
    </row>
    <row r="1470" spans="1:17" x14ac:dyDescent="0.3">
      <c r="A1470" t="s">
        <v>590</v>
      </c>
      <c r="B1470" t="str">
        <f>IF(Hospitalisation_table[[#This Row],[Customer ID]]="?","UnKnown",Hospitalisation_table[[#This Row],[Customer ID]])</f>
        <v>Id1780</v>
      </c>
      <c r="C1470">
        <v>1986</v>
      </c>
      <c r="D1470" t="s">
        <v>37</v>
      </c>
      <c r="E1470">
        <v>27</v>
      </c>
      <c r="F1470">
        <v>0</v>
      </c>
      <c r="G1470" s="24">
        <v>4889.04</v>
      </c>
      <c r="H1470" t="s">
        <v>11</v>
      </c>
      <c r="I1470" t="s">
        <v>16</v>
      </c>
      <c r="J1470" t="s">
        <v>13</v>
      </c>
      <c r="K1470" t="str">
        <f>IF(Hospitalisation_table[[#This Row],[month]]="?","Sep",Hospitalisation_table[[#This Row],[month]])</f>
        <v>Oct</v>
      </c>
      <c r="L1470">
        <f>IF(Hospitalisation_table[[#This Row],[year]] = "?",ROUNDUP(AVERAGE(Hospitalisation_table[year]),0),Hospitalisation_table[[#This Row],[year]])</f>
        <v>1986</v>
      </c>
      <c r="M1470" t="str">
        <f>IF(Hospitalisation_table[[#This Row],[Hospital tier]]="?","tier - 2",Hospitalisation_table[[#This Row],[Hospital tier]])</f>
        <v>tier - 2</v>
      </c>
      <c r="N1470" t="str">
        <f>IF(Hospitalisation_table[[#This Row],[City tier]]="?","tier - 2",Hospitalisation_table[[#This Row],[City tier]])</f>
        <v>tier - 1</v>
      </c>
      <c r="O1470" t="str">
        <f>IF(Hospitalisation_table[[#This Row],[State ID]]="?","Unknown",Hospitalisation_table[[#This Row],[State ID]])</f>
        <v>R1013</v>
      </c>
      <c r="P1470" s="20" t="str">
        <f>_xlfn.CONCAT(Hospitalisation_table[[#This Row],[date]],"-",Hospitalisation_table[[#This Row],[Month_Updated]],"-",Hospitalisation_table[[#This Row],[Year_Update]])</f>
        <v>27-Oct-1986</v>
      </c>
      <c r="Q1470">
        <f>DATEDIF(Hospitalisation_table[[#This Row],[Date of Birth]],"8-Jun-2023","Y")</f>
        <v>36</v>
      </c>
    </row>
    <row r="1471" spans="1:17" x14ac:dyDescent="0.3">
      <c r="A1471" t="s">
        <v>2195</v>
      </c>
      <c r="B1471" t="str">
        <f>IF(Hospitalisation_table[[#This Row],[Customer ID]]="?","UnKnown",Hospitalisation_table[[#This Row],[Customer ID]])</f>
        <v>Id178</v>
      </c>
      <c r="C1471">
        <v>1968</v>
      </c>
      <c r="D1471" t="s">
        <v>37</v>
      </c>
      <c r="E1471">
        <v>22</v>
      </c>
      <c r="F1471">
        <v>0</v>
      </c>
      <c r="G1471" s="24">
        <v>36922.61</v>
      </c>
      <c r="H1471" t="s">
        <v>11</v>
      </c>
      <c r="I1471" t="s">
        <v>16</v>
      </c>
      <c r="J1471" t="s">
        <v>42</v>
      </c>
      <c r="K1471" t="str">
        <f>IF(Hospitalisation_table[[#This Row],[month]]="?","Sep",Hospitalisation_table[[#This Row],[month]])</f>
        <v>Oct</v>
      </c>
      <c r="L1471">
        <f>IF(Hospitalisation_table[[#This Row],[year]] = "?",ROUNDUP(AVERAGE(Hospitalisation_table[year]),0),Hospitalisation_table[[#This Row],[year]])</f>
        <v>1968</v>
      </c>
      <c r="M1471" t="str">
        <f>IF(Hospitalisation_table[[#This Row],[Hospital tier]]="?","tier - 2",Hospitalisation_table[[#This Row],[Hospital tier]])</f>
        <v>tier - 2</v>
      </c>
      <c r="N1471" t="str">
        <f>IF(Hospitalisation_table[[#This Row],[City tier]]="?","tier - 2",Hospitalisation_table[[#This Row],[City tier]])</f>
        <v>tier - 1</v>
      </c>
      <c r="O1471" t="str">
        <f>IF(Hospitalisation_table[[#This Row],[State ID]]="?","Unknown",Hospitalisation_table[[#This Row],[State ID]])</f>
        <v>R1011</v>
      </c>
      <c r="P1471" s="20" t="str">
        <f>_xlfn.CONCAT(Hospitalisation_table[[#This Row],[date]],"-",Hospitalisation_table[[#This Row],[Month_Updated]],"-",Hospitalisation_table[[#This Row],[Year_Update]])</f>
        <v>22-Oct-1968</v>
      </c>
      <c r="Q1471">
        <f>DATEDIF(Hospitalisation_table[[#This Row],[Date of Birth]],"8-Jun-2023","Y")</f>
        <v>54</v>
      </c>
    </row>
    <row r="1472" spans="1:17" x14ac:dyDescent="0.3">
      <c r="A1472" t="s">
        <v>591</v>
      </c>
      <c r="B1472" t="str">
        <f>IF(Hospitalisation_table[[#This Row],[Customer ID]]="?","UnKnown",Hospitalisation_table[[#This Row],[Customer ID]])</f>
        <v>Id1779</v>
      </c>
      <c r="C1472">
        <v>1989</v>
      </c>
      <c r="D1472" t="s">
        <v>10</v>
      </c>
      <c r="E1472">
        <v>10</v>
      </c>
      <c r="F1472">
        <v>2</v>
      </c>
      <c r="G1472" s="24">
        <v>4890</v>
      </c>
      <c r="H1472" t="s">
        <v>12</v>
      </c>
      <c r="I1472" t="s">
        <v>11</v>
      </c>
      <c r="J1472" t="s">
        <v>13</v>
      </c>
      <c r="K1472" t="str">
        <f>IF(Hospitalisation_table[[#This Row],[month]]="?","Sep",Hospitalisation_table[[#This Row],[month]])</f>
        <v>Jul</v>
      </c>
      <c r="L1472">
        <f>IF(Hospitalisation_table[[#This Row],[year]] = "?",ROUNDUP(AVERAGE(Hospitalisation_table[year]),0),Hospitalisation_table[[#This Row],[year]])</f>
        <v>1989</v>
      </c>
      <c r="M1472" t="str">
        <f>IF(Hospitalisation_table[[#This Row],[Hospital tier]]="?","tier - 2",Hospitalisation_table[[#This Row],[Hospital tier]])</f>
        <v>tier - 3</v>
      </c>
      <c r="N1472" t="str">
        <f>IF(Hospitalisation_table[[#This Row],[City tier]]="?","tier - 2",Hospitalisation_table[[#This Row],[City tier]])</f>
        <v>tier - 2</v>
      </c>
      <c r="O1472" t="str">
        <f>IF(Hospitalisation_table[[#This Row],[State ID]]="?","Unknown",Hospitalisation_table[[#This Row],[State ID]])</f>
        <v>R1013</v>
      </c>
      <c r="P1472" s="20" t="str">
        <f>_xlfn.CONCAT(Hospitalisation_table[[#This Row],[date]],"-",Hospitalisation_table[[#This Row],[Month_Updated]],"-",Hospitalisation_table[[#This Row],[Year_Update]])</f>
        <v>10-Jul-1989</v>
      </c>
      <c r="Q1472">
        <f>DATEDIF(Hospitalisation_table[[#This Row],[Date of Birth]],"8-Jun-2023","Y")</f>
        <v>33</v>
      </c>
    </row>
    <row r="1473" spans="1:17" x14ac:dyDescent="0.3">
      <c r="A1473" t="s">
        <v>592</v>
      </c>
      <c r="B1473" t="str">
        <f>IF(Hospitalisation_table[[#This Row],[Customer ID]]="?","UnKnown",Hospitalisation_table[[#This Row],[Customer ID]])</f>
        <v>Id1778</v>
      </c>
      <c r="C1473">
        <v>1990</v>
      </c>
      <c r="D1473" t="s">
        <v>15</v>
      </c>
      <c r="E1473">
        <v>28</v>
      </c>
      <c r="F1473">
        <v>3</v>
      </c>
      <c r="G1473" s="24">
        <v>4894.3900000000003</v>
      </c>
      <c r="H1473" t="s">
        <v>11</v>
      </c>
      <c r="I1473" t="s">
        <v>12</v>
      </c>
      <c r="J1473" t="s">
        <v>13</v>
      </c>
      <c r="K1473" t="str">
        <f>IF(Hospitalisation_table[[#This Row],[month]]="?","Sep",Hospitalisation_table[[#This Row],[month]])</f>
        <v>Nov</v>
      </c>
      <c r="L1473">
        <f>IF(Hospitalisation_table[[#This Row],[year]] = "?",ROUNDUP(AVERAGE(Hospitalisation_table[year]),0),Hospitalisation_table[[#This Row],[year]])</f>
        <v>1990</v>
      </c>
      <c r="M1473" t="str">
        <f>IF(Hospitalisation_table[[#This Row],[Hospital tier]]="?","tier - 2",Hospitalisation_table[[#This Row],[Hospital tier]])</f>
        <v>tier - 2</v>
      </c>
      <c r="N1473" t="str">
        <f>IF(Hospitalisation_table[[#This Row],[City tier]]="?","tier - 2",Hospitalisation_table[[#This Row],[City tier]])</f>
        <v>tier - 3</v>
      </c>
      <c r="O1473" t="str">
        <f>IF(Hospitalisation_table[[#This Row],[State ID]]="?","Unknown",Hospitalisation_table[[#This Row],[State ID]])</f>
        <v>R1013</v>
      </c>
      <c r="P1473" s="20" t="str">
        <f>_xlfn.CONCAT(Hospitalisation_table[[#This Row],[date]],"-",Hospitalisation_table[[#This Row],[Month_Updated]],"-",Hospitalisation_table[[#This Row],[Year_Update]])</f>
        <v>28-Nov-1990</v>
      </c>
      <c r="Q1473">
        <f>DATEDIF(Hospitalisation_table[[#This Row],[Date of Birth]],"8-Jun-2023","Y")</f>
        <v>32</v>
      </c>
    </row>
    <row r="1474" spans="1:17" x14ac:dyDescent="0.3">
      <c r="A1474" t="s">
        <v>593</v>
      </c>
      <c r="B1474" t="str">
        <f>IF(Hospitalisation_table[[#This Row],[Customer ID]]="?","UnKnown",Hospitalisation_table[[#This Row],[Customer ID]])</f>
        <v>Id1777</v>
      </c>
      <c r="C1474">
        <v>1988</v>
      </c>
      <c r="D1474" t="s">
        <v>20</v>
      </c>
      <c r="E1474">
        <v>23</v>
      </c>
      <c r="F1474">
        <v>1</v>
      </c>
      <c r="G1474" s="24">
        <v>4894.75</v>
      </c>
      <c r="H1474" t="s">
        <v>12</v>
      </c>
      <c r="I1474" t="s">
        <v>12</v>
      </c>
      <c r="J1474" t="s">
        <v>23</v>
      </c>
      <c r="K1474" t="str">
        <f>IF(Hospitalisation_table[[#This Row],[month]]="?","Sep",Hospitalisation_table[[#This Row],[month]])</f>
        <v>Sep</v>
      </c>
      <c r="L1474">
        <f>IF(Hospitalisation_table[[#This Row],[year]] = "?",ROUNDUP(AVERAGE(Hospitalisation_table[year]),0),Hospitalisation_table[[#This Row],[year]])</f>
        <v>1988</v>
      </c>
      <c r="M1474" t="str">
        <f>IF(Hospitalisation_table[[#This Row],[Hospital tier]]="?","tier - 2",Hospitalisation_table[[#This Row],[Hospital tier]])</f>
        <v>tier - 3</v>
      </c>
      <c r="N1474" t="str">
        <f>IF(Hospitalisation_table[[#This Row],[City tier]]="?","tier - 2",Hospitalisation_table[[#This Row],[City tier]])</f>
        <v>tier - 3</v>
      </c>
      <c r="O1474" t="str">
        <f>IF(Hospitalisation_table[[#This Row],[State ID]]="?","Unknown",Hospitalisation_table[[#This Row],[State ID]])</f>
        <v>R1012</v>
      </c>
      <c r="P1474" s="20" t="str">
        <f>_xlfn.CONCAT(Hospitalisation_table[[#This Row],[date]],"-",Hospitalisation_table[[#This Row],[Month_Updated]],"-",Hospitalisation_table[[#This Row],[Year_Update]])</f>
        <v>23-Sep-1988</v>
      </c>
      <c r="Q1474">
        <f>DATEDIF(Hospitalisation_table[[#This Row],[Date of Birth]],"8-Jun-2023","Y")</f>
        <v>34</v>
      </c>
    </row>
    <row r="1475" spans="1:17" x14ac:dyDescent="0.3">
      <c r="A1475" t="s">
        <v>594</v>
      </c>
      <c r="B1475" t="str">
        <f>IF(Hospitalisation_table[[#This Row],[Customer ID]]="?","UnKnown",Hospitalisation_table[[#This Row],[Customer ID]])</f>
        <v>Id1776</v>
      </c>
      <c r="C1475">
        <v>1993</v>
      </c>
      <c r="D1475" t="s">
        <v>10</v>
      </c>
      <c r="E1475">
        <v>10</v>
      </c>
      <c r="F1475">
        <v>2</v>
      </c>
      <c r="G1475" s="24">
        <v>4906.41</v>
      </c>
      <c r="H1475" t="s">
        <v>11</v>
      </c>
      <c r="I1475" t="s">
        <v>16</v>
      </c>
      <c r="J1475" t="s">
        <v>23</v>
      </c>
      <c r="K1475" t="str">
        <f>IF(Hospitalisation_table[[#This Row],[month]]="?","Sep",Hospitalisation_table[[#This Row],[month]])</f>
        <v>Jul</v>
      </c>
      <c r="L1475">
        <f>IF(Hospitalisation_table[[#This Row],[year]] = "?",ROUNDUP(AVERAGE(Hospitalisation_table[year]),0),Hospitalisation_table[[#This Row],[year]])</f>
        <v>1993</v>
      </c>
      <c r="M1475" t="str">
        <f>IF(Hospitalisation_table[[#This Row],[Hospital tier]]="?","tier - 2",Hospitalisation_table[[#This Row],[Hospital tier]])</f>
        <v>tier - 2</v>
      </c>
      <c r="N1475" t="str">
        <f>IF(Hospitalisation_table[[#This Row],[City tier]]="?","tier - 2",Hospitalisation_table[[#This Row],[City tier]])</f>
        <v>tier - 1</v>
      </c>
      <c r="O1475" t="str">
        <f>IF(Hospitalisation_table[[#This Row],[State ID]]="?","Unknown",Hospitalisation_table[[#This Row],[State ID]])</f>
        <v>R1012</v>
      </c>
      <c r="P1475" s="20" t="str">
        <f>_xlfn.CONCAT(Hospitalisation_table[[#This Row],[date]],"-",Hospitalisation_table[[#This Row],[Month_Updated]],"-",Hospitalisation_table[[#This Row],[Year_Update]])</f>
        <v>10-Jul-1993</v>
      </c>
      <c r="Q1475">
        <f>DATEDIF(Hospitalisation_table[[#This Row],[Date of Birth]],"8-Jun-2023","Y")</f>
        <v>29</v>
      </c>
    </row>
    <row r="1476" spans="1:17" x14ac:dyDescent="0.3">
      <c r="A1476" t="s">
        <v>595</v>
      </c>
      <c r="B1476" t="str">
        <f>IF(Hospitalisation_table[[#This Row],[Customer ID]]="?","UnKnown",Hospitalisation_table[[#This Row],[Customer ID]])</f>
        <v>Id1775</v>
      </c>
      <c r="C1476">
        <v>1981</v>
      </c>
      <c r="D1476" t="s">
        <v>37</v>
      </c>
      <c r="E1476">
        <v>18</v>
      </c>
      <c r="F1476">
        <v>1</v>
      </c>
      <c r="G1476" s="24">
        <v>4911.8900000000003</v>
      </c>
      <c r="H1476" t="s">
        <v>11</v>
      </c>
      <c r="I1476" t="s">
        <v>12</v>
      </c>
      <c r="J1476" t="s">
        <v>13</v>
      </c>
      <c r="K1476" t="str">
        <f>IF(Hospitalisation_table[[#This Row],[month]]="?","Sep",Hospitalisation_table[[#This Row],[month]])</f>
        <v>Oct</v>
      </c>
      <c r="L1476">
        <f>IF(Hospitalisation_table[[#This Row],[year]] = "?",ROUNDUP(AVERAGE(Hospitalisation_table[year]),0),Hospitalisation_table[[#This Row],[year]])</f>
        <v>1981</v>
      </c>
      <c r="M1476" t="str">
        <f>IF(Hospitalisation_table[[#This Row],[Hospital tier]]="?","tier - 2",Hospitalisation_table[[#This Row],[Hospital tier]])</f>
        <v>tier - 2</v>
      </c>
      <c r="N1476" t="str">
        <f>IF(Hospitalisation_table[[#This Row],[City tier]]="?","tier - 2",Hospitalisation_table[[#This Row],[City tier]])</f>
        <v>tier - 3</v>
      </c>
      <c r="O1476" t="str">
        <f>IF(Hospitalisation_table[[#This Row],[State ID]]="?","Unknown",Hospitalisation_table[[#This Row],[State ID]])</f>
        <v>R1013</v>
      </c>
      <c r="P1476" s="20" t="str">
        <f>_xlfn.CONCAT(Hospitalisation_table[[#This Row],[date]],"-",Hospitalisation_table[[#This Row],[Month_Updated]],"-",Hospitalisation_table[[#This Row],[Year_Update]])</f>
        <v>18-Oct-1981</v>
      </c>
      <c r="Q1476">
        <f>DATEDIF(Hospitalisation_table[[#This Row],[Date of Birth]],"8-Jun-2023","Y")</f>
        <v>41</v>
      </c>
    </row>
    <row r="1477" spans="1:17" x14ac:dyDescent="0.3">
      <c r="A1477" t="s">
        <v>596</v>
      </c>
      <c r="B1477" t="str">
        <f>IF(Hospitalisation_table[[#This Row],[Customer ID]]="?","UnKnown",Hospitalisation_table[[#This Row],[Customer ID]])</f>
        <v>Id1774</v>
      </c>
      <c r="C1477">
        <v>2002</v>
      </c>
      <c r="D1477" t="s">
        <v>35</v>
      </c>
      <c r="E1477">
        <v>21</v>
      </c>
      <c r="F1477">
        <v>5</v>
      </c>
      <c r="G1477" s="24">
        <v>4915.0600000000004</v>
      </c>
      <c r="H1477" t="s">
        <v>11</v>
      </c>
      <c r="I1477" t="s">
        <v>16</v>
      </c>
      <c r="J1477" t="s">
        <v>356</v>
      </c>
      <c r="K1477" t="str">
        <f>IF(Hospitalisation_table[[#This Row],[month]]="?","Sep",Hospitalisation_table[[#This Row],[month]])</f>
        <v>Aug</v>
      </c>
      <c r="L1477">
        <f>IF(Hospitalisation_table[[#This Row],[year]] = "?",ROUNDUP(AVERAGE(Hospitalisation_table[year]),0),Hospitalisation_table[[#This Row],[year]])</f>
        <v>2002</v>
      </c>
      <c r="M1477" t="str">
        <f>IF(Hospitalisation_table[[#This Row],[Hospital tier]]="?","tier - 2",Hospitalisation_table[[#This Row],[Hospital tier]])</f>
        <v>tier - 2</v>
      </c>
      <c r="N1477" t="str">
        <f>IF(Hospitalisation_table[[#This Row],[City tier]]="?","tier - 2",Hospitalisation_table[[#This Row],[City tier]])</f>
        <v>tier - 1</v>
      </c>
      <c r="O1477" t="str">
        <f>IF(Hospitalisation_table[[#This Row],[State ID]]="?","Unknown",Hospitalisation_table[[#This Row],[State ID]])</f>
        <v>R1017</v>
      </c>
      <c r="P1477" s="20" t="str">
        <f>_xlfn.CONCAT(Hospitalisation_table[[#This Row],[date]],"-",Hospitalisation_table[[#This Row],[Month_Updated]],"-",Hospitalisation_table[[#This Row],[Year_Update]])</f>
        <v>21-Aug-2002</v>
      </c>
      <c r="Q1477">
        <f>DATEDIF(Hospitalisation_table[[#This Row],[Date of Birth]],"8-Jun-2023","Y")</f>
        <v>20</v>
      </c>
    </row>
    <row r="1478" spans="1:17" x14ac:dyDescent="0.3">
      <c r="A1478" t="s">
        <v>597</v>
      </c>
      <c r="B1478" t="str">
        <f>IF(Hospitalisation_table[[#This Row],[Customer ID]]="?","UnKnown",Hospitalisation_table[[#This Row],[Customer ID]])</f>
        <v>Id1773</v>
      </c>
      <c r="C1478">
        <v>1993</v>
      </c>
      <c r="D1478" t="s">
        <v>35</v>
      </c>
      <c r="E1478">
        <v>10</v>
      </c>
      <c r="F1478">
        <v>2</v>
      </c>
      <c r="G1478" s="24">
        <v>4922.92</v>
      </c>
      <c r="H1478" t="s">
        <v>11</v>
      </c>
      <c r="I1478" t="s">
        <v>11</v>
      </c>
      <c r="J1478" t="s">
        <v>23</v>
      </c>
      <c r="K1478" t="str">
        <f>IF(Hospitalisation_table[[#This Row],[month]]="?","Sep",Hospitalisation_table[[#This Row],[month]])</f>
        <v>Aug</v>
      </c>
      <c r="L1478">
        <f>IF(Hospitalisation_table[[#This Row],[year]] = "?",ROUNDUP(AVERAGE(Hospitalisation_table[year]),0),Hospitalisation_table[[#This Row],[year]])</f>
        <v>1993</v>
      </c>
      <c r="M1478" t="str">
        <f>IF(Hospitalisation_table[[#This Row],[Hospital tier]]="?","tier - 2",Hospitalisation_table[[#This Row],[Hospital tier]])</f>
        <v>tier - 2</v>
      </c>
      <c r="N1478" t="str">
        <f>IF(Hospitalisation_table[[#This Row],[City tier]]="?","tier - 2",Hospitalisation_table[[#This Row],[City tier]])</f>
        <v>tier - 2</v>
      </c>
      <c r="O1478" t="str">
        <f>IF(Hospitalisation_table[[#This Row],[State ID]]="?","Unknown",Hospitalisation_table[[#This Row],[State ID]])</f>
        <v>R1012</v>
      </c>
      <c r="P1478" s="20" t="str">
        <f>_xlfn.CONCAT(Hospitalisation_table[[#This Row],[date]],"-",Hospitalisation_table[[#This Row],[Month_Updated]],"-",Hospitalisation_table[[#This Row],[Year_Update]])</f>
        <v>10-Aug-1993</v>
      </c>
      <c r="Q1478">
        <f>DATEDIF(Hospitalisation_table[[#This Row],[Date of Birth]],"8-Jun-2023","Y")</f>
        <v>29</v>
      </c>
    </row>
    <row r="1479" spans="1:17" x14ac:dyDescent="0.3">
      <c r="A1479" t="s">
        <v>598</v>
      </c>
      <c r="B1479" t="str">
        <f>IF(Hospitalisation_table[[#This Row],[Customer ID]]="?","UnKnown",Hospitalisation_table[[#This Row],[Customer ID]])</f>
        <v>Id1772</v>
      </c>
      <c r="C1479">
        <v>1991</v>
      </c>
      <c r="D1479" t="s">
        <v>35</v>
      </c>
      <c r="E1479">
        <v>23</v>
      </c>
      <c r="F1479">
        <v>2</v>
      </c>
      <c r="G1479" s="24">
        <v>4931.6499999999996</v>
      </c>
      <c r="H1479" t="s">
        <v>11</v>
      </c>
      <c r="I1479" t="s">
        <v>12</v>
      </c>
      <c r="J1479" t="s">
        <v>42</v>
      </c>
      <c r="K1479" t="str">
        <f>IF(Hospitalisation_table[[#This Row],[month]]="?","Sep",Hospitalisation_table[[#This Row],[month]])</f>
        <v>Aug</v>
      </c>
      <c r="L1479">
        <f>IF(Hospitalisation_table[[#This Row],[year]] = "?",ROUNDUP(AVERAGE(Hospitalisation_table[year]),0),Hospitalisation_table[[#This Row],[year]])</f>
        <v>1991</v>
      </c>
      <c r="M1479" t="str">
        <f>IF(Hospitalisation_table[[#This Row],[Hospital tier]]="?","tier - 2",Hospitalisation_table[[#This Row],[Hospital tier]])</f>
        <v>tier - 2</v>
      </c>
      <c r="N1479" t="str">
        <f>IF(Hospitalisation_table[[#This Row],[City tier]]="?","tier - 2",Hospitalisation_table[[#This Row],[City tier]])</f>
        <v>tier - 3</v>
      </c>
      <c r="O1479" t="str">
        <f>IF(Hospitalisation_table[[#This Row],[State ID]]="?","Unknown",Hospitalisation_table[[#This Row],[State ID]])</f>
        <v>R1011</v>
      </c>
      <c r="P1479" s="20" t="str">
        <f>_xlfn.CONCAT(Hospitalisation_table[[#This Row],[date]],"-",Hospitalisation_table[[#This Row],[Month_Updated]],"-",Hospitalisation_table[[#This Row],[Year_Update]])</f>
        <v>23-Aug-1991</v>
      </c>
      <c r="Q1479">
        <f>DATEDIF(Hospitalisation_table[[#This Row],[Date of Birth]],"8-Jun-2023","Y")</f>
        <v>31</v>
      </c>
    </row>
    <row r="1480" spans="1:17" x14ac:dyDescent="0.3">
      <c r="A1480" t="s">
        <v>599</v>
      </c>
      <c r="B1480" t="str">
        <f>IF(Hospitalisation_table[[#This Row],[Customer ID]]="?","UnKnown",Hospitalisation_table[[#This Row],[Customer ID]])</f>
        <v>Id1771</v>
      </c>
      <c r="C1480">
        <v>1991</v>
      </c>
      <c r="D1480" t="s">
        <v>15</v>
      </c>
      <c r="E1480">
        <v>27</v>
      </c>
      <c r="F1480">
        <v>2</v>
      </c>
      <c r="G1480" s="24">
        <v>4934.71</v>
      </c>
      <c r="H1480" t="s">
        <v>11</v>
      </c>
      <c r="I1480" t="s">
        <v>12</v>
      </c>
      <c r="J1480" t="s">
        <v>42</v>
      </c>
      <c r="K1480" t="str">
        <f>IF(Hospitalisation_table[[#This Row],[month]]="?","Sep",Hospitalisation_table[[#This Row],[month]])</f>
        <v>Nov</v>
      </c>
      <c r="L1480">
        <f>IF(Hospitalisation_table[[#This Row],[year]] = "?",ROUNDUP(AVERAGE(Hospitalisation_table[year]),0),Hospitalisation_table[[#This Row],[year]])</f>
        <v>1991</v>
      </c>
      <c r="M1480" t="str">
        <f>IF(Hospitalisation_table[[#This Row],[Hospital tier]]="?","tier - 2",Hospitalisation_table[[#This Row],[Hospital tier]])</f>
        <v>tier - 2</v>
      </c>
      <c r="N1480" t="str">
        <f>IF(Hospitalisation_table[[#This Row],[City tier]]="?","tier - 2",Hospitalisation_table[[#This Row],[City tier]])</f>
        <v>tier - 3</v>
      </c>
      <c r="O1480" t="str">
        <f>IF(Hospitalisation_table[[#This Row],[State ID]]="?","Unknown",Hospitalisation_table[[#This Row],[State ID]])</f>
        <v>R1011</v>
      </c>
      <c r="P1480" s="20" t="str">
        <f>_xlfn.CONCAT(Hospitalisation_table[[#This Row],[date]],"-",Hospitalisation_table[[#This Row],[Month_Updated]],"-",Hospitalisation_table[[#This Row],[Year_Update]])</f>
        <v>27-Nov-1991</v>
      </c>
      <c r="Q1480">
        <f>DATEDIF(Hospitalisation_table[[#This Row],[Date of Birth]],"8-Jun-2023","Y")</f>
        <v>31</v>
      </c>
    </row>
    <row r="1481" spans="1:17" x14ac:dyDescent="0.3">
      <c r="A1481" t="s">
        <v>600</v>
      </c>
      <c r="B1481" t="str">
        <f>IF(Hospitalisation_table[[#This Row],[Customer ID]]="?","UnKnown",Hospitalisation_table[[#This Row],[Customer ID]])</f>
        <v>Id1770</v>
      </c>
      <c r="C1481">
        <v>1974</v>
      </c>
      <c r="D1481" t="s">
        <v>18</v>
      </c>
      <c r="E1481">
        <v>26</v>
      </c>
      <c r="F1481">
        <v>0</v>
      </c>
      <c r="G1481" s="24">
        <v>4942.0600000000004</v>
      </c>
      <c r="H1481" t="s">
        <v>11</v>
      </c>
      <c r="I1481" t="s">
        <v>11</v>
      </c>
      <c r="J1481" t="s">
        <v>13</v>
      </c>
      <c r="K1481" t="str">
        <f>IF(Hospitalisation_table[[#This Row],[month]]="?","Sep",Hospitalisation_table[[#This Row],[month]])</f>
        <v>Jun</v>
      </c>
      <c r="L1481">
        <f>IF(Hospitalisation_table[[#This Row],[year]] = "?",ROUNDUP(AVERAGE(Hospitalisation_table[year]),0),Hospitalisation_table[[#This Row],[year]])</f>
        <v>1974</v>
      </c>
      <c r="M1481" t="str">
        <f>IF(Hospitalisation_table[[#This Row],[Hospital tier]]="?","tier - 2",Hospitalisation_table[[#This Row],[Hospital tier]])</f>
        <v>tier - 2</v>
      </c>
      <c r="N1481" t="str">
        <f>IF(Hospitalisation_table[[#This Row],[City tier]]="?","tier - 2",Hospitalisation_table[[#This Row],[City tier]])</f>
        <v>tier - 2</v>
      </c>
      <c r="O1481" t="str">
        <f>IF(Hospitalisation_table[[#This Row],[State ID]]="?","Unknown",Hospitalisation_table[[#This Row],[State ID]])</f>
        <v>R1013</v>
      </c>
      <c r="P1481" s="20" t="str">
        <f>_xlfn.CONCAT(Hospitalisation_table[[#This Row],[date]],"-",Hospitalisation_table[[#This Row],[Month_Updated]],"-",Hospitalisation_table[[#This Row],[Year_Update]])</f>
        <v>26-Jun-1974</v>
      </c>
      <c r="Q1481">
        <f>DATEDIF(Hospitalisation_table[[#This Row],[Date of Birth]],"8-Jun-2023","Y")</f>
        <v>48</v>
      </c>
    </row>
    <row r="1482" spans="1:17" x14ac:dyDescent="0.3">
      <c r="A1482" t="s">
        <v>2196</v>
      </c>
      <c r="B1482" t="str">
        <f>IF(Hospitalisation_table[[#This Row],[Customer ID]]="?","UnKnown",Hospitalisation_table[[#This Row],[Customer ID]])</f>
        <v>Id177</v>
      </c>
      <c r="C1482">
        <v>1977</v>
      </c>
      <c r="D1482" t="s">
        <v>35</v>
      </c>
      <c r="E1482">
        <v>13</v>
      </c>
      <c r="F1482">
        <v>2</v>
      </c>
      <c r="G1482" s="24">
        <v>36935.64</v>
      </c>
      <c r="H1482" t="s">
        <v>11</v>
      </c>
      <c r="I1482" t="s">
        <v>16</v>
      </c>
      <c r="J1482" t="s">
        <v>42</v>
      </c>
      <c r="K1482" t="str">
        <f>IF(Hospitalisation_table[[#This Row],[month]]="?","Sep",Hospitalisation_table[[#This Row],[month]])</f>
        <v>Aug</v>
      </c>
      <c r="L1482">
        <f>IF(Hospitalisation_table[[#This Row],[year]] = "?",ROUNDUP(AVERAGE(Hospitalisation_table[year]),0),Hospitalisation_table[[#This Row],[year]])</f>
        <v>1977</v>
      </c>
      <c r="M1482" t="str">
        <f>IF(Hospitalisation_table[[#This Row],[Hospital tier]]="?","tier - 2",Hospitalisation_table[[#This Row],[Hospital tier]])</f>
        <v>tier - 2</v>
      </c>
      <c r="N1482" t="str">
        <f>IF(Hospitalisation_table[[#This Row],[City tier]]="?","tier - 2",Hospitalisation_table[[#This Row],[City tier]])</f>
        <v>tier - 1</v>
      </c>
      <c r="O1482" t="str">
        <f>IF(Hospitalisation_table[[#This Row],[State ID]]="?","Unknown",Hospitalisation_table[[#This Row],[State ID]])</f>
        <v>R1011</v>
      </c>
      <c r="P1482" s="20" t="str">
        <f>_xlfn.CONCAT(Hospitalisation_table[[#This Row],[date]],"-",Hospitalisation_table[[#This Row],[Month_Updated]],"-",Hospitalisation_table[[#This Row],[Year_Update]])</f>
        <v>13-Aug-1977</v>
      </c>
      <c r="Q1482">
        <f>DATEDIF(Hospitalisation_table[[#This Row],[Date of Birth]],"8-Jun-2023","Y")</f>
        <v>45</v>
      </c>
    </row>
    <row r="1483" spans="1:17" x14ac:dyDescent="0.3">
      <c r="A1483" t="s">
        <v>601</v>
      </c>
      <c r="B1483" t="str">
        <f>IF(Hospitalisation_table[[#This Row],[Customer ID]]="?","UnKnown",Hospitalisation_table[[#This Row],[Customer ID]])</f>
        <v>Id1769</v>
      </c>
      <c r="C1483">
        <v>1991</v>
      </c>
      <c r="D1483" t="s">
        <v>35</v>
      </c>
      <c r="E1483">
        <v>30</v>
      </c>
      <c r="F1483">
        <v>2</v>
      </c>
      <c r="G1483" s="24">
        <v>4949.76</v>
      </c>
      <c r="H1483" t="s">
        <v>11</v>
      </c>
      <c r="I1483" t="s">
        <v>16</v>
      </c>
      <c r="J1483" t="s">
        <v>13</v>
      </c>
      <c r="K1483" t="str">
        <f>IF(Hospitalisation_table[[#This Row],[month]]="?","Sep",Hospitalisation_table[[#This Row],[month]])</f>
        <v>Aug</v>
      </c>
      <c r="L1483">
        <f>IF(Hospitalisation_table[[#This Row],[year]] = "?",ROUNDUP(AVERAGE(Hospitalisation_table[year]),0),Hospitalisation_table[[#This Row],[year]])</f>
        <v>1991</v>
      </c>
      <c r="M1483" t="str">
        <f>IF(Hospitalisation_table[[#This Row],[Hospital tier]]="?","tier - 2",Hospitalisation_table[[#This Row],[Hospital tier]])</f>
        <v>tier - 2</v>
      </c>
      <c r="N1483" t="str">
        <f>IF(Hospitalisation_table[[#This Row],[City tier]]="?","tier - 2",Hospitalisation_table[[#This Row],[City tier]])</f>
        <v>tier - 1</v>
      </c>
      <c r="O1483" t="str">
        <f>IF(Hospitalisation_table[[#This Row],[State ID]]="?","Unknown",Hospitalisation_table[[#This Row],[State ID]])</f>
        <v>R1013</v>
      </c>
      <c r="P1483" s="20" t="str">
        <f>_xlfn.CONCAT(Hospitalisation_table[[#This Row],[date]],"-",Hospitalisation_table[[#This Row],[Month_Updated]],"-",Hospitalisation_table[[#This Row],[Year_Update]])</f>
        <v>30-Aug-1991</v>
      </c>
      <c r="Q1483">
        <f>DATEDIF(Hospitalisation_table[[#This Row],[Date of Birth]],"8-Jun-2023","Y")</f>
        <v>31</v>
      </c>
    </row>
    <row r="1484" spans="1:17" x14ac:dyDescent="0.3">
      <c r="A1484" t="s">
        <v>602</v>
      </c>
      <c r="B1484" t="str">
        <f>IF(Hospitalisation_table[[#This Row],[Customer ID]]="?","UnKnown",Hospitalisation_table[[#This Row],[Customer ID]])</f>
        <v>Id1768</v>
      </c>
      <c r="C1484">
        <v>1973</v>
      </c>
      <c r="D1484" t="s">
        <v>15</v>
      </c>
      <c r="E1484">
        <v>7</v>
      </c>
      <c r="F1484">
        <v>0</v>
      </c>
      <c r="G1484" s="24">
        <v>4985.22</v>
      </c>
      <c r="H1484" t="s">
        <v>11</v>
      </c>
      <c r="I1484" t="s">
        <v>12</v>
      </c>
      <c r="J1484" t="s">
        <v>13</v>
      </c>
      <c r="K1484" t="str">
        <f>IF(Hospitalisation_table[[#This Row],[month]]="?","Sep",Hospitalisation_table[[#This Row],[month]])</f>
        <v>Nov</v>
      </c>
      <c r="L1484">
        <f>IF(Hospitalisation_table[[#This Row],[year]] = "?",ROUNDUP(AVERAGE(Hospitalisation_table[year]),0),Hospitalisation_table[[#This Row],[year]])</f>
        <v>1973</v>
      </c>
      <c r="M1484" t="str">
        <f>IF(Hospitalisation_table[[#This Row],[Hospital tier]]="?","tier - 2",Hospitalisation_table[[#This Row],[Hospital tier]])</f>
        <v>tier - 2</v>
      </c>
      <c r="N1484" t="str">
        <f>IF(Hospitalisation_table[[#This Row],[City tier]]="?","tier - 2",Hospitalisation_table[[#This Row],[City tier]])</f>
        <v>tier - 3</v>
      </c>
      <c r="O1484" t="str">
        <f>IF(Hospitalisation_table[[#This Row],[State ID]]="?","Unknown",Hospitalisation_table[[#This Row],[State ID]])</f>
        <v>R1013</v>
      </c>
      <c r="P1484" s="20" t="str">
        <f>_xlfn.CONCAT(Hospitalisation_table[[#This Row],[date]],"-",Hospitalisation_table[[#This Row],[Month_Updated]],"-",Hospitalisation_table[[#This Row],[Year_Update]])</f>
        <v>7-Nov-1973</v>
      </c>
      <c r="Q1484">
        <f>DATEDIF(Hospitalisation_table[[#This Row],[Date of Birth]],"8-Jun-2023","Y")</f>
        <v>49</v>
      </c>
    </row>
    <row r="1485" spans="1:17" x14ac:dyDescent="0.3">
      <c r="A1485" t="s">
        <v>603</v>
      </c>
      <c r="B1485" t="str">
        <f>IF(Hospitalisation_table[[#This Row],[Customer ID]]="?","UnKnown",Hospitalisation_table[[#This Row],[Customer ID]])</f>
        <v>Id1767</v>
      </c>
      <c r="C1485">
        <v>1988</v>
      </c>
      <c r="D1485" t="s">
        <v>18</v>
      </c>
      <c r="E1485">
        <v>24</v>
      </c>
      <c r="F1485">
        <v>0</v>
      </c>
      <c r="G1485" s="24">
        <v>4992.38</v>
      </c>
      <c r="H1485" t="s">
        <v>11</v>
      </c>
      <c r="I1485" t="s">
        <v>12</v>
      </c>
      <c r="J1485" t="s">
        <v>247</v>
      </c>
      <c r="K1485" t="str">
        <f>IF(Hospitalisation_table[[#This Row],[month]]="?","Sep",Hospitalisation_table[[#This Row],[month]])</f>
        <v>Jun</v>
      </c>
      <c r="L1485">
        <f>IF(Hospitalisation_table[[#This Row],[year]] = "?",ROUNDUP(AVERAGE(Hospitalisation_table[year]),0),Hospitalisation_table[[#This Row],[year]])</f>
        <v>1988</v>
      </c>
      <c r="M1485" t="str">
        <f>IF(Hospitalisation_table[[#This Row],[Hospital tier]]="?","tier - 2",Hospitalisation_table[[#This Row],[Hospital tier]])</f>
        <v>tier - 2</v>
      </c>
      <c r="N1485" t="str">
        <f>IF(Hospitalisation_table[[#This Row],[City tier]]="?","tier - 2",Hospitalisation_table[[#This Row],[City tier]])</f>
        <v>tier - 3</v>
      </c>
      <c r="O1485" t="str">
        <f>IF(Hospitalisation_table[[#This Row],[State ID]]="?","Unknown",Hospitalisation_table[[#This Row],[State ID]])</f>
        <v>R1024</v>
      </c>
      <c r="P1485" s="20" t="str">
        <f>_xlfn.CONCAT(Hospitalisation_table[[#This Row],[date]],"-",Hospitalisation_table[[#This Row],[Month_Updated]],"-",Hospitalisation_table[[#This Row],[Year_Update]])</f>
        <v>24-Jun-1988</v>
      </c>
      <c r="Q1485">
        <f>DATEDIF(Hospitalisation_table[[#This Row],[Date of Birth]],"8-Jun-2023","Y")</f>
        <v>34</v>
      </c>
    </row>
    <row r="1486" spans="1:17" x14ac:dyDescent="0.3">
      <c r="A1486" t="s">
        <v>604</v>
      </c>
      <c r="B1486" t="str">
        <f>IF(Hospitalisation_table[[#This Row],[Customer ID]]="?","UnKnown",Hospitalisation_table[[#This Row],[Customer ID]])</f>
        <v>Id1766</v>
      </c>
      <c r="C1486">
        <v>2001</v>
      </c>
      <c r="D1486" t="s">
        <v>37</v>
      </c>
      <c r="E1486">
        <v>5</v>
      </c>
      <c r="F1486">
        <v>0</v>
      </c>
      <c r="G1486" s="24">
        <v>4999.04</v>
      </c>
      <c r="H1486" t="s">
        <v>11</v>
      </c>
      <c r="I1486" t="s">
        <v>11</v>
      </c>
      <c r="J1486" t="s">
        <v>42</v>
      </c>
      <c r="K1486" t="str">
        <f>IF(Hospitalisation_table[[#This Row],[month]]="?","Sep",Hospitalisation_table[[#This Row],[month]])</f>
        <v>Oct</v>
      </c>
      <c r="L1486">
        <f>IF(Hospitalisation_table[[#This Row],[year]] = "?",ROUNDUP(AVERAGE(Hospitalisation_table[year]),0),Hospitalisation_table[[#This Row],[year]])</f>
        <v>2001</v>
      </c>
      <c r="M1486" t="str">
        <f>IF(Hospitalisation_table[[#This Row],[Hospital tier]]="?","tier - 2",Hospitalisation_table[[#This Row],[Hospital tier]])</f>
        <v>tier - 2</v>
      </c>
      <c r="N1486" t="str">
        <f>IF(Hospitalisation_table[[#This Row],[City tier]]="?","tier - 2",Hospitalisation_table[[#This Row],[City tier]])</f>
        <v>tier - 2</v>
      </c>
      <c r="O1486" t="str">
        <f>IF(Hospitalisation_table[[#This Row],[State ID]]="?","Unknown",Hospitalisation_table[[#This Row],[State ID]])</f>
        <v>R1011</v>
      </c>
      <c r="P1486" s="20" t="str">
        <f>_xlfn.CONCAT(Hospitalisation_table[[#This Row],[date]],"-",Hospitalisation_table[[#This Row],[Month_Updated]],"-",Hospitalisation_table[[#This Row],[Year_Update]])</f>
        <v>5-Oct-2001</v>
      </c>
      <c r="Q1486">
        <f>DATEDIF(Hospitalisation_table[[#This Row],[Date of Birth]],"8-Jun-2023","Y")</f>
        <v>21</v>
      </c>
    </row>
    <row r="1487" spans="1:17" x14ac:dyDescent="0.3">
      <c r="A1487" t="s">
        <v>605</v>
      </c>
      <c r="B1487" t="str">
        <f>IF(Hospitalisation_table[[#This Row],[Customer ID]]="?","UnKnown",Hospitalisation_table[[#This Row],[Customer ID]])</f>
        <v>Id1765</v>
      </c>
      <c r="C1487">
        <v>1988</v>
      </c>
      <c r="D1487" t="s">
        <v>20</v>
      </c>
      <c r="E1487">
        <v>4</v>
      </c>
      <c r="F1487">
        <v>1</v>
      </c>
      <c r="G1487" s="24">
        <v>5002.78</v>
      </c>
      <c r="H1487" t="s">
        <v>11</v>
      </c>
      <c r="I1487" t="s">
        <v>11</v>
      </c>
      <c r="J1487" t="s">
        <v>13</v>
      </c>
      <c r="K1487" t="str">
        <f>IF(Hospitalisation_table[[#This Row],[month]]="?","Sep",Hospitalisation_table[[#This Row],[month]])</f>
        <v>Sep</v>
      </c>
      <c r="L1487">
        <f>IF(Hospitalisation_table[[#This Row],[year]] = "?",ROUNDUP(AVERAGE(Hospitalisation_table[year]),0),Hospitalisation_table[[#This Row],[year]])</f>
        <v>1988</v>
      </c>
      <c r="M1487" t="str">
        <f>IF(Hospitalisation_table[[#This Row],[Hospital tier]]="?","tier - 2",Hospitalisation_table[[#This Row],[Hospital tier]])</f>
        <v>tier - 2</v>
      </c>
      <c r="N1487" t="str">
        <f>IF(Hospitalisation_table[[#This Row],[City tier]]="?","tier - 2",Hospitalisation_table[[#This Row],[City tier]])</f>
        <v>tier - 2</v>
      </c>
      <c r="O1487" t="str">
        <f>IF(Hospitalisation_table[[#This Row],[State ID]]="?","Unknown",Hospitalisation_table[[#This Row],[State ID]])</f>
        <v>R1013</v>
      </c>
      <c r="P1487" s="20" t="str">
        <f>_xlfn.CONCAT(Hospitalisation_table[[#This Row],[date]],"-",Hospitalisation_table[[#This Row],[Month_Updated]],"-",Hospitalisation_table[[#This Row],[Year_Update]])</f>
        <v>4-Sep-1988</v>
      </c>
      <c r="Q1487">
        <f>DATEDIF(Hospitalisation_table[[#This Row],[Date of Birth]],"8-Jun-2023","Y")</f>
        <v>34</v>
      </c>
    </row>
    <row r="1488" spans="1:17" x14ac:dyDescent="0.3">
      <c r="A1488" t="s">
        <v>606</v>
      </c>
      <c r="B1488" t="str">
        <f>IF(Hospitalisation_table[[#This Row],[Customer ID]]="?","UnKnown",Hospitalisation_table[[#This Row],[Customer ID]])</f>
        <v>Id1764</v>
      </c>
      <c r="C1488">
        <v>1977</v>
      </c>
      <c r="D1488" t="s">
        <v>18</v>
      </c>
      <c r="E1488">
        <v>9</v>
      </c>
      <c r="F1488">
        <v>2</v>
      </c>
      <c r="G1488" s="24">
        <v>5003.7700000000004</v>
      </c>
      <c r="H1488" t="s">
        <v>11</v>
      </c>
      <c r="I1488" t="s">
        <v>12</v>
      </c>
      <c r="J1488" t="s">
        <v>13</v>
      </c>
      <c r="K1488" t="str">
        <f>IF(Hospitalisation_table[[#This Row],[month]]="?","Sep",Hospitalisation_table[[#This Row],[month]])</f>
        <v>Jun</v>
      </c>
      <c r="L1488">
        <f>IF(Hospitalisation_table[[#This Row],[year]] = "?",ROUNDUP(AVERAGE(Hospitalisation_table[year]),0),Hospitalisation_table[[#This Row],[year]])</f>
        <v>1977</v>
      </c>
      <c r="M1488" t="str">
        <f>IF(Hospitalisation_table[[#This Row],[Hospital tier]]="?","tier - 2",Hospitalisation_table[[#This Row],[Hospital tier]])</f>
        <v>tier - 2</v>
      </c>
      <c r="N1488" t="str">
        <f>IF(Hospitalisation_table[[#This Row],[City tier]]="?","tier - 2",Hospitalisation_table[[#This Row],[City tier]])</f>
        <v>tier - 3</v>
      </c>
      <c r="O1488" t="str">
        <f>IF(Hospitalisation_table[[#This Row],[State ID]]="?","Unknown",Hospitalisation_table[[#This Row],[State ID]])</f>
        <v>R1013</v>
      </c>
      <c r="P1488" s="20" t="str">
        <f>_xlfn.CONCAT(Hospitalisation_table[[#This Row],[date]],"-",Hospitalisation_table[[#This Row],[Month_Updated]],"-",Hospitalisation_table[[#This Row],[Year_Update]])</f>
        <v>9-Jun-1977</v>
      </c>
      <c r="Q1488">
        <f>DATEDIF(Hospitalisation_table[[#This Row],[Date of Birth]],"8-Jun-2023","Y")</f>
        <v>45</v>
      </c>
    </row>
    <row r="1489" spans="1:17" x14ac:dyDescent="0.3">
      <c r="A1489" t="s">
        <v>607</v>
      </c>
      <c r="B1489" t="str">
        <f>IF(Hospitalisation_table[[#This Row],[Customer ID]]="?","UnKnown",Hospitalisation_table[[#This Row],[Customer ID]])</f>
        <v>Id1763</v>
      </c>
      <c r="C1489">
        <v>1988</v>
      </c>
      <c r="D1489" t="s">
        <v>10</v>
      </c>
      <c r="E1489">
        <v>8</v>
      </c>
      <c r="F1489">
        <v>1</v>
      </c>
      <c r="G1489" s="24">
        <v>5003.8500000000004</v>
      </c>
      <c r="H1489" t="s">
        <v>11</v>
      </c>
      <c r="I1489" t="s">
        <v>12</v>
      </c>
      <c r="J1489" t="s">
        <v>42</v>
      </c>
      <c r="K1489" t="str">
        <f>IF(Hospitalisation_table[[#This Row],[month]]="?","Sep",Hospitalisation_table[[#This Row],[month]])</f>
        <v>Jul</v>
      </c>
      <c r="L1489">
        <f>IF(Hospitalisation_table[[#This Row],[year]] = "?",ROUNDUP(AVERAGE(Hospitalisation_table[year]),0),Hospitalisation_table[[#This Row],[year]])</f>
        <v>1988</v>
      </c>
      <c r="M1489" t="str">
        <f>IF(Hospitalisation_table[[#This Row],[Hospital tier]]="?","tier - 2",Hospitalisation_table[[#This Row],[Hospital tier]])</f>
        <v>tier - 2</v>
      </c>
      <c r="N1489" t="str">
        <f>IF(Hospitalisation_table[[#This Row],[City tier]]="?","tier - 2",Hospitalisation_table[[#This Row],[City tier]])</f>
        <v>tier - 3</v>
      </c>
      <c r="O1489" t="str">
        <f>IF(Hospitalisation_table[[#This Row],[State ID]]="?","Unknown",Hospitalisation_table[[#This Row],[State ID]])</f>
        <v>R1011</v>
      </c>
      <c r="P1489" s="20" t="str">
        <f>_xlfn.CONCAT(Hospitalisation_table[[#This Row],[date]],"-",Hospitalisation_table[[#This Row],[Month_Updated]],"-",Hospitalisation_table[[#This Row],[Year_Update]])</f>
        <v>8-Jul-1988</v>
      </c>
      <c r="Q1489">
        <f>DATEDIF(Hospitalisation_table[[#This Row],[Date of Birth]],"8-Jun-2023","Y")</f>
        <v>34</v>
      </c>
    </row>
    <row r="1490" spans="1:17" x14ac:dyDescent="0.3">
      <c r="A1490" t="s">
        <v>608</v>
      </c>
      <c r="B1490" t="str">
        <f>IF(Hospitalisation_table[[#This Row],[Customer ID]]="?","UnKnown",Hospitalisation_table[[#This Row],[Customer ID]])</f>
        <v>Id1762</v>
      </c>
      <c r="C1490">
        <v>1988</v>
      </c>
      <c r="D1490" t="s">
        <v>15</v>
      </c>
      <c r="E1490">
        <v>9</v>
      </c>
      <c r="F1490">
        <v>1</v>
      </c>
      <c r="G1490" s="24">
        <v>5012.47</v>
      </c>
      <c r="H1490" t="s">
        <v>11</v>
      </c>
      <c r="I1490" t="s">
        <v>12</v>
      </c>
      <c r="J1490" t="s">
        <v>42</v>
      </c>
      <c r="K1490" t="str">
        <f>IF(Hospitalisation_table[[#This Row],[month]]="?","Sep",Hospitalisation_table[[#This Row],[month]])</f>
        <v>Nov</v>
      </c>
      <c r="L1490">
        <f>IF(Hospitalisation_table[[#This Row],[year]] = "?",ROUNDUP(AVERAGE(Hospitalisation_table[year]),0),Hospitalisation_table[[#This Row],[year]])</f>
        <v>1988</v>
      </c>
      <c r="M1490" t="str">
        <f>IF(Hospitalisation_table[[#This Row],[Hospital tier]]="?","tier - 2",Hospitalisation_table[[#This Row],[Hospital tier]])</f>
        <v>tier - 2</v>
      </c>
      <c r="N1490" t="str">
        <f>IF(Hospitalisation_table[[#This Row],[City tier]]="?","tier - 2",Hospitalisation_table[[#This Row],[City tier]])</f>
        <v>tier - 3</v>
      </c>
      <c r="O1490" t="str">
        <f>IF(Hospitalisation_table[[#This Row],[State ID]]="?","Unknown",Hospitalisation_table[[#This Row],[State ID]])</f>
        <v>R1011</v>
      </c>
      <c r="P1490" s="20" t="str">
        <f>_xlfn.CONCAT(Hospitalisation_table[[#This Row],[date]],"-",Hospitalisation_table[[#This Row],[Month_Updated]],"-",Hospitalisation_table[[#This Row],[Year_Update]])</f>
        <v>9-Nov-1988</v>
      </c>
      <c r="Q1490">
        <f>DATEDIF(Hospitalisation_table[[#This Row],[Date of Birth]],"8-Jun-2023","Y")</f>
        <v>34</v>
      </c>
    </row>
    <row r="1491" spans="1:17" x14ac:dyDescent="0.3">
      <c r="A1491" t="s">
        <v>609</v>
      </c>
      <c r="B1491" t="str">
        <f>IF(Hospitalisation_table[[#This Row],[Customer ID]]="?","UnKnown",Hospitalisation_table[[#This Row],[Customer ID]])</f>
        <v>Id1761</v>
      </c>
      <c r="C1491">
        <v>1985</v>
      </c>
      <c r="D1491" t="s">
        <v>30</v>
      </c>
      <c r="E1491">
        <v>28</v>
      </c>
      <c r="F1491">
        <v>0</v>
      </c>
      <c r="G1491" s="24">
        <v>5028.1499999999996</v>
      </c>
      <c r="H1491" t="s">
        <v>16</v>
      </c>
      <c r="I1491" t="s">
        <v>11</v>
      </c>
      <c r="J1491" t="s">
        <v>23</v>
      </c>
      <c r="K1491" t="str">
        <f>IF(Hospitalisation_table[[#This Row],[month]]="?","Sep",Hospitalisation_table[[#This Row],[month]])</f>
        <v>Dec</v>
      </c>
      <c r="L1491">
        <f>IF(Hospitalisation_table[[#This Row],[year]] = "?",ROUNDUP(AVERAGE(Hospitalisation_table[year]),0),Hospitalisation_table[[#This Row],[year]])</f>
        <v>1985</v>
      </c>
      <c r="M1491" t="str">
        <f>IF(Hospitalisation_table[[#This Row],[Hospital tier]]="?","tier - 2",Hospitalisation_table[[#This Row],[Hospital tier]])</f>
        <v>tier - 1</v>
      </c>
      <c r="N1491" t="str">
        <f>IF(Hospitalisation_table[[#This Row],[City tier]]="?","tier - 2",Hospitalisation_table[[#This Row],[City tier]])</f>
        <v>tier - 2</v>
      </c>
      <c r="O1491" t="str">
        <f>IF(Hospitalisation_table[[#This Row],[State ID]]="?","Unknown",Hospitalisation_table[[#This Row],[State ID]])</f>
        <v>R1012</v>
      </c>
      <c r="P1491" s="20" t="str">
        <f>_xlfn.CONCAT(Hospitalisation_table[[#This Row],[date]],"-",Hospitalisation_table[[#This Row],[Month_Updated]],"-",Hospitalisation_table[[#This Row],[Year_Update]])</f>
        <v>28-Dec-1985</v>
      </c>
      <c r="Q1491">
        <f>DATEDIF(Hospitalisation_table[[#This Row],[Date of Birth]],"8-Jun-2023","Y")</f>
        <v>37</v>
      </c>
    </row>
    <row r="1492" spans="1:17" x14ac:dyDescent="0.3">
      <c r="A1492" t="s">
        <v>610</v>
      </c>
      <c r="B1492" t="str">
        <f>IF(Hospitalisation_table[[#This Row],[Customer ID]]="?","UnKnown",Hospitalisation_table[[#This Row],[Customer ID]])</f>
        <v>Id1760</v>
      </c>
      <c r="C1492">
        <v>1991</v>
      </c>
      <c r="D1492" t="s">
        <v>20</v>
      </c>
      <c r="E1492">
        <v>10</v>
      </c>
      <c r="F1492">
        <v>2</v>
      </c>
      <c r="G1492" s="24">
        <v>5031.2700000000004</v>
      </c>
      <c r="H1492" t="s">
        <v>12</v>
      </c>
      <c r="I1492" t="s">
        <v>16</v>
      </c>
      <c r="J1492" t="s">
        <v>168</v>
      </c>
      <c r="K1492" t="str">
        <f>IF(Hospitalisation_table[[#This Row],[month]]="?","Sep",Hospitalisation_table[[#This Row],[month]])</f>
        <v>Sep</v>
      </c>
      <c r="L1492">
        <f>IF(Hospitalisation_table[[#This Row],[year]] = "?",ROUNDUP(AVERAGE(Hospitalisation_table[year]),0),Hospitalisation_table[[#This Row],[year]])</f>
        <v>1991</v>
      </c>
      <c r="M1492" t="str">
        <f>IF(Hospitalisation_table[[#This Row],[Hospital tier]]="?","tier - 2",Hospitalisation_table[[#This Row],[Hospital tier]])</f>
        <v>tier - 3</v>
      </c>
      <c r="N1492" t="str">
        <f>IF(Hospitalisation_table[[#This Row],[City tier]]="?","tier - 2",Hospitalisation_table[[#This Row],[City tier]])</f>
        <v>tier - 1</v>
      </c>
      <c r="O1492" t="str">
        <f>IF(Hospitalisation_table[[#This Row],[State ID]]="?","Unknown",Hospitalisation_table[[#This Row],[State ID]])</f>
        <v>R1016</v>
      </c>
      <c r="P1492" s="20" t="str">
        <f>_xlfn.CONCAT(Hospitalisation_table[[#This Row],[date]],"-",Hospitalisation_table[[#This Row],[Month_Updated]],"-",Hospitalisation_table[[#This Row],[Year_Update]])</f>
        <v>10-Sep-1991</v>
      </c>
      <c r="Q1492">
        <f>DATEDIF(Hospitalisation_table[[#This Row],[Date of Birth]],"8-Jun-2023","Y")</f>
        <v>31</v>
      </c>
    </row>
    <row r="1493" spans="1:17" x14ac:dyDescent="0.3">
      <c r="A1493" t="s">
        <v>2197</v>
      </c>
      <c r="B1493" t="str">
        <f>IF(Hospitalisation_table[[#This Row],[Customer ID]]="?","UnKnown",Hospitalisation_table[[#This Row],[Customer ID]])</f>
        <v>Id176</v>
      </c>
      <c r="C1493">
        <v>1992</v>
      </c>
      <c r="D1493" t="s">
        <v>35</v>
      </c>
      <c r="E1493">
        <v>25</v>
      </c>
      <c r="F1493">
        <v>0</v>
      </c>
      <c r="G1493" s="24">
        <v>36950.26</v>
      </c>
      <c r="H1493" t="s">
        <v>16</v>
      </c>
      <c r="I1493" t="s">
        <v>16</v>
      </c>
      <c r="J1493" t="s">
        <v>13</v>
      </c>
      <c r="K1493" t="str">
        <f>IF(Hospitalisation_table[[#This Row],[month]]="?","Sep",Hospitalisation_table[[#This Row],[month]])</f>
        <v>Aug</v>
      </c>
      <c r="L1493">
        <f>IF(Hospitalisation_table[[#This Row],[year]] = "?",ROUNDUP(AVERAGE(Hospitalisation_table[year]),0),Hospitalisation_table[[#This Row],[year]])</f>
        <v>1992</v>
      </c>
      <c r="M1493" t="str">
        <f>IF(Hospitalisation_table[[#This Row],[Hospital tier]]="?","tier - 2",Hospitalisation_table[[#This Row],[Hospital tier]])</f>
        <v>tier - 1</v>
      </c>
      <c r="N1493" t="str">
        <f>IF(Hospitalisation_table[[#This Row],[City tier]]="?","tier - 2",Hospitalisation_table[[#This Row],[City tier]])</f>
        <v>tier - 1</v>
      </c>
      <c r="O1493" t="str">
        <f>IF(Hospitalisation_table[[#This Row],[State ID]]="?","Unknown",Hospitalisation_table[[#This Row],[State ID]])</f>
        <v>R1013</v>
      </c>
      <c r="P1493" s="20" t="str">
        <f>_xlfn.CONCAT(Hospitalisation_table[[#This Row],[date]],"-",Hospitalisation_table[[#This Row],[Month_Updated]],"-",Hospitalisation_table[[#This Row],[Year_Update]])</f>
        <v>25-Aug-1992</v>
      </c>
      <c r="Q1493">
        <f>DATEDIF(Hospitalisation_table[[#This Row],[Date of Birth]],"8-Jun-2023","Y")</f>
        <v>30</v>
      </c>
    </row>
    <row r="1494" spans="1:17" x14ac:dyDescent="0.3">
      <c r="A1494" t="s">
        <v>611</v>
      </c>
      <c r="B1494" t="str">
        <f>IF(Hospitalisation_table[[#This Row],[Customer ID]]="?","UnKnown",Hospitalisation_table[[#This Row],[Customer ID]])</f>
        <v>Id1759</v>
      </c>
      <c r="C1494">
        <v>1986</v>
      </c>
      <c r="D1494" t="s">
        <v>18</v>
      </c>
      <c r="E1494">
        <v>29</v>
      </c>
      <c r="F1494">
        <v>3</v>
      </c>
      <c r="G1494" s="24">
        <v>5034.1000000000004</v>
      </c>
      <c r="H1494" t="s">
        <v>11</v>
      </c>
      <c r="I1494" t="s">
        <v>11</v>
      </c>
      <c r="J1494" t="s">
        <v>13</v>
      </c>
      <c r="K1494" t="str">
        <f>IF(Hospitalisation_table[[#This Row],[month]]="?","Sep",Hospitalisation_table[[#This Row],[month]])</f>
        <v>Jun</v>
      </c>
      <c r="L1494">
        <f>IF(Hospitalisation_table[[#This Row],[year]] = "?",ROUNDUP(AVERAGE(Hospitalisation_table[year]),0),Hospitalisation_table[[#This Row],[year]])</f>
        <v>1986</v>
      </c>
      <c r="M1494" t="str">
        <f>IF(Hospitalisation_table[[#This Row],[Hospital tier]]="?","tier - 2",Hospitalisation_table[[#This Row],[Hospital tier]])</f>
        <v>tier - 2</v>
      </c>
      <c r="N1494" t="str">
        <f>IF(Hospitalisation_table[[#This Row],[City tier]]="?","tier - 2",Hospitalisation_table[[#This Row],[City tier]])</f>
        <v>tier - 2</v>
      </c>
      <c r="O1494" t="str">
        <f>IF(Hospitalisation_table[[#This Row],[State ID]]="?","Unknown",Hospitalisation_table[[#This Row],[State ID]])</f>
        <v>R1013</v>
      </c>
      <c r="P1494" s="20" t="str">
        <f>_xlfn.CONCAT(Hospitalisation_table[[#This Row],[date]],"-",Hospitalisation_table[[#This Row],[Month_Updated]],"-",Hospitalisation_table[[#This Row],[Year_Update]])</f>
        <v>29-Jun-1986</v>
      </c>
      <c r="Q1494">
        <f>DATEDIF(Hospitalisation_table[[#This Row],[Date of Birth]],"8-Jun-2023","Y")</f>
        <v>36</v>
      </c>
    </row>
    <row r="1495" spans="1:17" x14ac:dyDescent="0.3">
      <c r="A1495" t="s">
        <v>612</v>
      </c>
      <c r="B1495" t="str">
        <f>IF(Hospitalisation_table[[#This Row],[Customer ID]]="?","UnKnown",Hospitalisation_table[[#This Row],[Customer ID]])</f>
        <v>Id1758</v>
      </c>
      <c r="C1495">
        <v>1997</v>
      </c>
      <c r="D1495" t="s">
        <v>30</v>
      </c>
      <c r="E1495">
        <v>4</v>
      </c>
      <c r="F1495">
        <v>0</v>
      </c>
      <c r="G1495" s="24">
        <v>5038.57</v>
      </c>
      <c r="H1495" t="s">
        <v>11</v>
      </c>
      <c r="I1495" t="s">
        <v>11</v>
      </c>
      <c r="J1495" t="s">
        <v>200</v>
      </c>
      <c r="K1495" t="str">
        <f>IF(Hospitalisation_table[[#This Row],[month]]="?","Sep",Hospitalisation_table[[#This Row],[month]])</f>
        <v>Dec</v>
      </c>
      <c r="L1495">
        <f>IF(Hospitalisation_table[[#This Row],[year]] = "?",ROUNDUP(AVERAGE(Hospitalisation_table[year]),0),Hospitalisation_table[[#This Row],[year]])</f>
        <v>1997</v>
      </c>
      <c r="M1495" t="str">
        <f>IF(Hospitalisation_table[[#This Row],[Hospital tier]]="?","tier - 2",Hospitalisation_table[[#This Row],[Hospital tier]])</f>
        <v>tier - 2</v>
      </c>
      <c r="N1495" t="str">
        <f>IF(Hospitalisation_table[[#This Row],[City tier]]="?","tier - 2",Hospitalisation_table[[#This Row],[City tier]])</f>
        <v>tier - 2</v>
      </c>
      <c r="O1495" t="str">
        <f>IF(Hospitalisation_table[[#This Row],[State ID]]="?","Unknown",Hospitalisation_table[[#This Row],[State ID]])</f>
        <v>R1025</v>
      </c>
      <c r="P1495" s="20" t="str">
        <f>_xlfn.CONCAT(Hospitalisation_table[[#This Row],[date]],"-",Hospitalisation_table[[#This Row],[Month_Updated]],"-",Hospitalisation_table[[#This Row],[Year_Update]])</f>
        <v>4-Dec-1997</v>
      </c>
      <c r="Q1495">
        <f>DATEDIF(Hospitalisation_table[[#This Row],[Date of Birth]],"8-Jun-2023","Y")</f>
        <v>25</v>
      </c>
    </row>
    <row r="1496" spans="1:17" x14ac:dyDescent="0.3">
      <c r="A1496" t="s">
        <v>613</v>
      </c>
      <c r="B1496" t="str">
        <f>IF(Hospitalisation_table[[#This Row],[Customer ID]]="?","UnKnown",Hospitalisation_table[[#This Row],[Customer ID]])</f>
        <v>Id1757</v>
      </c>
      <c r="C1496">
        <v>2001</v>
      </c>
      <c r="D1496" t="s">
        <v>37</v>
      </c>
      <c r="E1496">
        <v>16</v>
      </c>
      <c r="F1496">
        <v>0</v>
      </c>
      <c r="G1496" s="24">
        <v>5043.13</v>
      </c>
      <c r="H1496" t="s">
        <v>11</v>
      </c>
      <c r="I1496" t="s">
        <v>12</v>
      </c>
      <c r="J1496" t="s">
        <v>42</v>
      </c>
      <c r="K1496" t="str">
        <f>IF(Hospitalisation_table[[#This Row],[month]]="?","Sep",Hospitalisation_table[[#This Row],[month]])</f>
        <v>Oct</v>
      </c>
      <c r="L1496">
        <f>IF(Hospitalisation_table[[#This Row],[year]] = "?",ROUNDUP(AVERAGE(Hospitalisation_table[year]),0),Hospitalisation_table[[#This Row],[year]])</f>
        <v>2001</v>
      </c>
      <c r="M1496" t="str">
        <f>IF(Hospitalisation_table[[#This Row],[Hospital tier]]="?","tier - 2",Hospitalisation_table[[#This Row],[Hospital tier]])</f>
        <v>tier - 2</v>
      </c>
      <c r="N1496" t="str">
        <f>IF(Hospitalisation_table[[#This Row],[City tier]]="?","tier - 2",Hospitalisation_table[[#This Row],[City tier]])</f>
        <v>tier - 3</v>
      </c>
      <c r="O1496" t="str">
        <f>IF(Hospitalisation_table[[#This Row],[State ID]]="?","Unknown",Hospitalisation_table[[#This Row],[State ID]])</f>
        <v>R1011</v>
      </c>
      <c r="P1496" s="20" t="str">
        <f>_xlfn.CONCAT(Hospitalisation_table[[#This Row],[date]],"-",Hospitalisation_table[[#This Row],[Month_Updated]],"-",Hospitalisation_table[[#This Row],[Year_Update]])</f>
        <v>16-Oct-2001</v>
      </c>
      <c r="Q1496">
        <f>DATEDIF(Hospitalisation_table[[#This Row],[Date of Birth]],"8-Jun-2023","Y")</f>
        <v>21</v>
      </c>
    </row>
    <row r="1497" spans="1:17" x14ac:dyDescent="0.3">
      <c r="A1497" t="s">
        <v>614</v>
      </c>
      <c r="B1497" t="str">
        <f>IF(Hospitalisation_table[[#This Row],[Customer ID]]="?","UnKnown",Hospitalisation_table[[#This Row],[Customer ID]])</f>
        <v>Id1756</v>
      </c>
      <c r="C1497">
        <v>1997</v>
      </c>
      <c r="D1497" t="s">
        <v>10</v>
      </c>
      <c r="E1497">
        <v>29</v>
      </c>
      <c r="F1497">
        <v>0</v>
      </c>
      <c r="G1497" s="24">
        <v>5045.1499999999996</v>
      </c>
      <c r="H1497" t="s">
        <v>11</v>
      </c>
      <c r="I1497" t="s">
        <v>11</v>
      </c>
      <c r="J1497" t="s">
        <v>23</v>
      </c>
      <c r="K1497" t="str">
        <f>IF(Hospitalisation_table[[#This Row],[month]]="?","Sep",Hospitalisation_table[[#This Row],[month]])</f>
        <v>Jul</v>
      </c>
      <c r="L1497">
        <f>IF(Hospitalisation_table[[#This Row],[year]] = "?",ROUNDUP(AVERAGE(Hospitalisation_table[year]),0),Hospitalisation_table[[#This Row],[year]])</f>
        <v>1997</v>
      </c>
      <c r="M1497" t="str">
        <f>IF(Hospitalisation_table[[#This Row],[Hospital tier]]="?","tier - 2",Hospitalisation_table[[#This Row],[Hospital tier]])</f>
        <v>tier - 2</v>
      </c>
      <c r="N1497" t="str">
        <f>IF(Hospitalisation_table[[#This Row],[City tier]]="?","tier - 2",Hospitalisation_table[[#This Row],[City tier]])</f>
        <v>tier - 2</v>
      </c>
      <c r="O1497" t="str">
        <f>IF(Hospitalisation_table[[#This Row],[State ID]]="?","Unknown",Hospitalisation_table[[#This Row],[State ID]])</f>
        <v>R1012</v>
      </c>
      <c r="P1497" s="20" t="str">
        <f>_xlfn.CONCAT(Hospitalisation_table[[#This Row],[date]],"-",Hospitalisation_table[[#This Row],[Month_Updated]],"-",Hospitalisation_table[[#This Row],[Year_Update]])</f>
        <v>29-Jul-1997</v>
      </c>
      <c r="Q1497">
        <f>DATEDIF(Hospitalisation_table[[#This Row],[Date of Birth]],"8-Jun-2023","Y")</f>
        <v>25</v>
      </c>
    </row>
    <row r="1498" spans="1:17" x14ac:dyDescent="0.3">
      <c r="A1498" t="s">
        <v>615</v>
      </c>
      <c r="B1498" t="str">
        <f>IF(Hospitalisation_table[[#This Row],[Customer ID]]="?","UnKnown",Hospitalisation_table[[#This Row],[Customer ID]])</f>
        <v>Id1755</v>
      </c>
      <c r="C1498">
        <v>1980</v>
      </c>
      <c r="D1498" t="s">
        <v>20</v>
      </c>
      <c r="E1498">
        <v>7</v>
      </c>
      <c r="F1498">
        <v>2</v>
      </c>
      <c r="G1498" s="24">
        <v>5054.05</v>
      </c>
      <c r="H1498" t="s">
        <v>11</v>
      </c>
      <c r="I1498" t="s">
        <v>11</v>
      </c>
      <c r="J1498" t="s">
        <v>13</v>
      </c>
      <c r="K1498" t="str">
        <f>IF(Hospitalisation_table[[#This Row],[month]]="?","Sep",Hospitalisation_table[[#This Row],[month]])</f>
        <v>Sep</v>
      </c>
      <c r="L1498">
        <f>IF(Hospitalisation_table[[#This Row],[year]] = "?",ROUNDUP(AVERAGE(Hospitalisation_table[year]),0),Hospitalisation_table[[#This Row],[year]])</f>
        <v>1980</v>
      </c>
      <c r="M1498" t="str">
        <f>IF(Hospitalisation_table[[#This Row],[Hospital tier]]="?","tier - 2",Hospitalisation_table[[#This Row],[Hospital tier]])</f>
        <v>tier - 2</v>
      </c>
      <c r="N1498" t="str">
        <f>IF(Hospitalisation_table[[#This Row],[City tier]]="?","tier - 2",Hospitalisation_table[[#This Row],[City tier]])</f>
        <v>tier - 2</v>
      </c>
      <c r="O1498" t="str">
        <f>IF(Hospitalisation_table[[#This Row],[State ID]]="?","Unknown",Hospitalisation_table[[#This Row],[State ID]])</f>
        <v>R1013</v>
      </c>
      <c r="P1498" s="20" t="str">
        <f>_xlfn.CONCAT(Hospitalisation_table[[#This Row],[date]],"-",Hospitalisation_table[[#This Row],[Month_Updated]],"-",Hospitalisation_table[[#This Row],[Year_Update]])</f>
        <v>7-Sep-1980</v>
      </c>
      <c r="Q1498">
        <f>DATEDIF(Hospitalisation_table[[#This Row],[Date of Birth]],"8-Jun-2023","Y")</f>
        <v>42</v>
      </c>
    </row>
    <row r="1499" spans="1:17" x14ac:dyDescent="0.3">
      <c r="A1499" t="s">
        <v>616</v>
      </c>
      <c r="B1499" t="str">
        <f>IF(Hospitalisation_table[[#This Row],[Customer ID]]="?","UnKnown",Hospitalisation_table[[#This Row],[Customer ID]])</f>
        <v>Id1754</v>
      </c>
      <c r="C1499">
        <v>1993</v>
      </c>
      <c r="D1499" t="s">
        <v>18</v>
      </c>
      <c r="E1499">
        <v>11</v>
      </c>
      <c r="F1499">
        <v>0</v>
      </c>
      <c r="G1499" s="24">
        <v>5059.5600000000004</v>
      </c>
      <c r="H1499" t="s">
        <v>11</v>
      </c>
      <c r="I1499" t="s">
        <v>16</v>
      </c>
      <c r="J1499" t="s">
        <v>300</v>
      </c>
      <c r="K1499" t="str">
        <f>IF(Hospitalisation_table[[#This Row],[month]]="?","Sep",Hospitalisation_table[[#This Row],[month]])</f>
        <v>Jun</v>
      </c>
      <c r="L1499">
        <f>IF(Hospitalisation_table[[#This Row],[year]] = "?",ROUNDUP(AVERAGE(Hospitalisation_table[year]),0),Hospitalisation_table[[#This Row],[year]])</f>
        <v>1993</v>
      </c>
      <c r="M1499" t="str">
        <f>IF(Hospitalisation_table[[#This Row],[Hospital tier]]="?","tier - 2",Hospitalisation_table[[#This Row],[Hospital tier]])</f>
        <v>tier - 2</v>
      </c>
      <c r="N1499" t="str">
        <f>IF(Hospitalisation_table[[#This Row],[City tier]]="?","tier - 2",Hospitalisation_table[[#This Row],[City tier]])</f>
        <v>tier - 1</v>
      </c>
      <c r="O1499" t="str">
        <f>IF(Hospitalisation_table[[#This Row],[State ID]]="?","Unknown",Hospitalisation_table[[#This Row],[State ID]])</f>
        <v>R1021</v>
      </c>
      <c r="P1499" s="20" t="str">
        <f>_xlfn.CONCAT(Hospitalisation_table[[#This Row],[date]],"-",Hospitalisation_table[[#This Row],[Month_Updated]],"-",Hospitalisation_table[[#This Row],[Year_Update]])</f>
        <v>11-Jun-1993</v>
      </c>
      <c r="Q1499">
        <f>DATEDIF(Hospitalisation_table[[#This Row],[Date of Birth]],"8-Jun-2023","Y")</f>
        <v>29</v>
      </c>
    </row>
    <row r="1500" spans="1:17" x14ac:dyDescent="0.3">
      <c r="A1500" t="s">
        <v>617</v>
      </c>
      <c r="B1500" t="str">
        <f>IF(Hospitalisation_table[[#This Row],[Customer ID]]="?","UnKnown",Hospitalisation_table[[#This Row],[Customer ID]])</f>
        <v>Id1753</v>
      </c>
      <c r="C1500">
        <v>1978</v>
      </c>
      <c r="D1500" t="s">
        <v>15</v>
      </c>
      <c r="E1500">
        <v>22</v>
      </c>
      <c r="F1500">
        <v>2</v>
      </c>
      <c r="G1500" s="24">
        <v>5077.1899999999996</v>
      </c>
      <c r="H1500" t="s">
        <v>11</v>
      </c>
      <c r="I1500" t="s">
        <v>12</v>
      </c>
      <c r="J1500" t="s">
        <v>23</v>
      </c>
      <c r="K1500" t="str">
        <f>IF(Hospitalisation_table[[#This Row],[month]]="?","Sep",Hospitalisation_table[[#This Row],[month]])</f>
        <v>Nov</v>
      </c>
      <c r="L1500">
        <f>IF(Hospitalisation_table[[#This Row],[year]] = "?",ROUNDUP(AVERAGE(Hospitalisation_table[year]),0),Hospitalisation_table[[#This Row],[year]])</f>
        <v>1978</v>
      </c>
      <c r="M1500" t="str">
        <f>IF(Hospitalisation_table[[#This Row],[Hospital tier]]="?","tier - 2",Hospitalisation_table[[#This Row],[Hospital tier]])</f>
        <v>tier - 2</v>
      </c>
      <c r="N1500" t="str">
        <f>IF(Hospitalisation_table[[#This Row],[City tier]]="?","tier - 2",Hospitalisation_table[[#This Row],[City tier]])</f>
        <v>tier - 3</v>
      </c>
      <c r="O1500" t="str">
        <f>IF(Hospitalisation_table[[#This Row],[State ID]]="?","Unknown",Hospitalisation_table[[#This Row],[State ID]])</f>
        <v>R1012</v>
      </c>
      <c r="P1500" s="20" t="str">
        <f>_xlfn.CONCAT(Hospitalisation_table[[#This Row],[date]],"-",Hospitalisation_table[[#This Row],[Month_Updated]],"-",Hospitalisation_table[[#This Row],[Year_Update]])</f>
        <v>22-Nov-1978</v>
      </c>
      <c r="Q1500">
        <f>DATEDIF(Hospitalisation_table[[#This Row],[Date of Birth]],"8-Jun-2023","Y")</f>
        <v>44</v>
      </c>
    </row>
    <row r="1501" spans="1:17" x14ac:dyDescent="0.3">
      <c r="A1501" t="s">
        <v>618</v>
      </c>
      <c r="B1501" t="str">
        <f>IF(Hospitalisation_table[[#This Row],[Customer ID]]="?","UnKnown",Hospitalisation_table[[#This Row],[Customer ID]])</f>
        <v>Id1752</v>
      </c>
      <c r="C1501">
        <v>1997</v>
      </c>
      <c r="D1501" t="s">
        <v>10</v>
      </c>
      <c r="E1501">
        <v>14</v>
      </c>
      <c r="F1501">
        <v>5</v>
      </c>
      <c r="G1501" s="24">
        <v>5080.1000000000004</v>
      </c>
      <c r="H1501" t="s">
        <v>12</v>
      </c>
      <c r="I1501" t="s">
        <v>11</v>
      </c>
      <c r="J1501" t="s">
        <v>42</v>
      </c>
      <c r="K1501" t="str">
        <f>IF(Hospitalisation_table[[#This Row],[month]]="?","Sep",Hospitalisation_table[[#This Row],[month]])</f>
        <v>Jul</v>
      </c>
      <c r="L1501">
        <f>IF(Hospitalisation_table[[#This Row],[year]] = "?",ROUNDUP(AVERAGE(Hospitalisation_table[year]),0),Hospitalisation_table[[#This Row],[year]])</f>
        <v>1997</v>
      </c>
      <c r="M1501" t="str">
        <f>IF(Hospitalisation_table[[#This Row],[Hospital tier]]="?","tier - 2",Hospitalisation_table[[#This Row],[Hospital tier]])</f>
        <v>tier - 3</v>
      </c>
      <c r="N1501" t="str">
        <f>IF(Hospitalisation_table[[#This Row],[City tier]]="?","tier - 2",Hospitalisation_table[[#This Row],[City tier]])</f>
        <v>tier - 2</v>
      </c>
      <c r="O1501" t="str">
        <f>IF(Hospitalisation_table[[#This Row],[State ID]]="?","Unknown",Hospitalisation_table[[#This Row],[State ID]])</f>
        <v>R1011</v>
      </c>
      <c r="P1501" s="20" t="str">
        <f>_xlfn.CONCAT(Hospitalisation_table[[#This Row],[date]],"-",Hospitalisation_table[[#This Row],[Month_Updated]],"-",Hospitalisation_table[[#This Row],[Year_Update]])</f>
        <v>14-Jul-1997</v>
      </c>
      <c r="Q1501">
        <f>DATEDIF(Hospitalisation_table[[#This Row],[Date of Birth]],"8-Jun-2023","Y")</f>
        <v>25</v>
      </c>
    </row>
    <row r="1502" spans="1:17" x14ac:dyDescent="0.3">
      <c r="A1502" t="s">
        <v>619</v>
      </c>
      <c r="B1502" t="str">
        <f>IF(Hospitalisation_table[[#This Row],[Customer ID]]="?","UnKnown",Hospitalisation_table[[#This Row],[Customer ID]])</f>
        <v>Id1751</v>
      </c>
      <c r="C1502">
        <v>1999</v>
      </c>
      <c r="D1502" t="s">
        <v>18</v>
      </c>
      <c r="E1502">
        <v>19</v>
      </c>
      <c r="F1502">
        <v>0</v>
      </c>
      <c r="G1502" s="24">
        <v>5087.92</v>
      </c>
      <c r="H1502" t="s">
        <v>11</v>
      </c>
      <c r="I1502" t="s">
        <v>11</v>
      </c>
      <c r="J1502" t="s">
        <v>535</v>
      </c>
      <c r="K1502" t="str">
        <f>IF(Hospitalisation_table[[#This Row],[month]]="?","Sep",Hospitalisation_table[[#This Row],[month]])</f>
        <v>Jun</v>
      </c>
      <c r="L1502">
        <f>IF(Hospitalisation_table[[#This Row],[year]] = "?",ROUNDUP(AVERAGE(Hospitalisation_table[year]),0),Hospitalisation_table[[#This Row],[year]])</f>
        <v>1999</v>
      </c>
      <c r="M1502" t="str">
        <f>IF(Hospitalisation_table[[#This Row],[Hospital tier]]="?","tier - 2",Hospitalisation_table[[#This Row],[Hospital tier]])</f>
        <v>tier - 2</v>
      </c>
      <c r="N1502" t="str">
        <f>IF(Hospitalisation_table[[#This Row],[City tier]]="?","tier - 2",Hospitalisation_table[[#This Row],[City tier]])</f>
        <v>tier - 2</v>
      </c>
      <c r="O1502" t="str">
        <f>IF(Hospitalisation_table[[#This Row],[State ID]]="?","Unknown",Hospitalisation_table[[#This Row],[State ID]])</f>
        <v>R1026</v>
      </c>
      <c r="P1502" s="20" t="str">
        <f>_xlfn.CONCAT(Hospitalisation_table[[#This Row],[date]],"-",Hospitalisation_table[[#This Row],[Month_Updated]],"-",Hospitalisation_table[[#This Row],[Year_Update]])</f>
        <v>19-Jun-1999</v>
      </c>
      <c r="Q1502">
        <f>DATEDIF(Hospitalisation_table[[#This Row],[Date of Birth]],"8-Jun-2023","Y")</f>
        <v>23</v>
      </c>
    </row>
    <row r="1503" spans="1:17" x14ac:dyDescent="0.3">
      <c r="A1503" t="s">
        <v>620</v>
      </c>
      <c r="B1503" t="str">
        <f>IF(Hospitalisation_table[[#This Row],[Customer ID]]="?","UnKnown",Hospitalisation_table[[#This Row],[Customer ID]])</f>
        <v>Id1750</v>
      </c>
      <c r="C1503">
        <v>1987</v>
      </c>
      <c r="D1503" t="s">
        <v>15</v>
      </c>
      <c r="E1503">
        <v>18</v>
      </c>
      <c r="F1503">
        <v>1</v>
      </c>
      <c r="G1503" s="24">
        <v>5116.5</v>
      </c>
      <c r="H1503" t="s">
        <v>11</v>
      </c>
      <c r="I1503" t="s">
        <v>11</v>
      </c>
      <c r="J1503" t="s">
        <v>23</v>
      </c>
      <c r="K1503" t="str">
        <f>IF(Hospitalisation_table[[#This Row],[month]]="?","Sep",Hospitalisation_table[[#This Row],[month]])</f>
        <v>Nov</v>
      </c>
      <c r="L1503">
        <f>IF(Hospitalisation_table[[#This Row],[year]] = "?",ROUNDUP(AVERAGE(Hospitalisation_table[year]),0),Hospitalisation_table[[#This Row],[year]])</f>
        <v>1987</v>
      </c>
      <c r="M1503" t="str">
        <f>IF(Hospitalisation_table[[#This Row],[Hospital tier]]="?","tier - 2",Hospitalisation_table[[#This Row],[Hospital tier]])</f>
        <v>tier - 2</v>
      </c>
      <c r="N1503" t="str">
        <f>IF(Hospitalisation_table[[#This Row],[City tier]]="?","tier - 2",Hospitalisation_table[[#This Row],[City tier]])</f>
        <v>tier - 2</v>
      </c>
      <c r="O1503" t="str">
        <f>IF(Hospitalisation_table[[#This Row],[State ID]]="?","Unknown",Hospitalisation_table[[#This Row],[State ID]])</f>
        <v>R1012</v>
      </c>
      <c r="P1503" s="20" t="str">
        <f>_xlfn.CONCAT(Hospitalisation_table[[#This Row],[date]],"-",Hospitalisation_table[[#This Row],[Month_Updated]],"-",Hospitalisation_table[[#This Row],[Year_Update]])</f>
        <v>18-Nov-1987</v>
      </c>
      <c r="Q1503">
        <f>DATEDIF(Hospitalisation_table[[#This Row],[Date of Birth]],"8-Jun-2023","Y")</f>
        <v>35</v>
      </c>
    </row>
    <row r="1504" spans="1:17" x14ac:dyDescent="0.3">
      <c r="A1504" t="s">
        <v>2198</v>
      </c>
      <c r="B1504" t="str">
        <f>IF(Hospitalisation_table[[#This Row],[Customer ID]]="?","UnKnown",Hospitalisation_table[[#This Row],[Customer ID]])</f>
        <v>Id175</v>
      </c>
      <c r="C1504">
        <v>1992</v>
      </c>
      <c r="D1504" t="s">
        <v>20</v>
      </c>
      <c r="E1504">
        <v>13</v>
      </c>
      <c r="F1504">
        <v>0</v>
      </c>
      <c r="G1504" s="24">
        <v>36976.449999999997</v>
      </c>
      <c r="H1504" t="s">
        <v>11</v>
      </c>
      <c r="I1504" t="s">
        <v>12</v>
      </c>
      <c r="J1504" t="s">
        <v>42</v>
      </c>
      <c r="K1504" t="str">
        <f>IF(Hospitalisation_table[[#This Row],[month]]="?","Sep",Hospitalisation_table[[#This Row],[month]])</f>
        <v>Sep</v>
      </c>
      <c r="L1504">
        <f>IF(Hospitalisation_table[[#This Row],[year]] = "?",ROUNDUP(AVERAGE(Hospitalisation_table[year]),0),Hospitalisation_table[[#This Row],[year]])</f>
        <v>1992</v>
      </c>
      <c r="M1504" t="str">
        <f>IF(Hospitalisation_table[[#This Row],[Hospital tier]]="?","tier - 2",Hospitalisation_table[[#This Row],[Hospital tier]])</f>
        <v>tier - 2</v>
      </c>
      <c r="N1504" t="str">
        <f>IF(Hospitalisation_table[[#This Row],[City tier]]="?","tier - 2",Hospitalisation_table[[#This Row],[City tier]])</f>
        <v>tier - 3</v>
      </c>
      <c r="O1504" t="str">
        <f>IF(Hospitalisation_table[[#This Row],[State ID]]="?","Unknown",Hospitalisation_table[[#This Row],[State ID]])</f>
        <v>R1011</v>
      </c>
      <c r="P1504" s="20" t="str">
        <f>_xlfn.CONCAT(Hospitalisation_table[[#This Row],[date]],"-",Hospitalisation_table[[#This Row],[Month_Updated]],"-",Hospitalisation_table[[#This Row],[Year_Update]])</f>
        <v>13-Sep-1992</v>
      </c>
      <c r="Q1504">
        <f>DATEDIF(Hospitalisation_table[[#This Row],[Date of Birth]],"8-Jun-2023","Y")</f>
        <v>30</v>
      </c>
    </row>
    <row r="1505" spans="1:17" x14ac:dyDescent="0.3">
      <c r="A1505" t="s">
        <v>621</v>
      </c>
      <c r="B1505" t="str">
        <f>IF(Hospitalisation_table[[#This Row],[Customer ID]]="?","UnKnown",Hospitalisation_table[[#This Row],[Customer ID]])</f>
        <v>Id1749</v>
      </c>
      <c r="C1505">
        <v>1988</v>
      </c>
      <c r="D1505" t="s">
        <v>15</v>
      </c>
      <c r="E1505">
        <v>1</v>
      </c>
      <c r="F1505">
        <v>2</v>
      </c>
      <c r="G1505" s="24">
        <v>5124.1899999999996</v>
      </c>
      <c r="H1505" t="s">
        <v>11</v>
      </c>
      <c r="I1505" t="s">
        <v>12</v>
      </c>
      <c r="J1505" t="s">
        <v>13</v>
      </c>
      <c r="K1505" t="str">
        <f>IF(Hospitalisation_table[[#This Row],[month]]="?","Sep",Hospitalisation_table[[#This Row],[month]])</f>
        <v>Nov</v>
      </c>
      <c r="L1505">
        <f>IF(Hospitalisation_table[[#This Row],[year]] = "?",ROUNDUP(AVERAGE(Hospitalisation_table[year]),0),Hospitalisation_table[[#This Row],[year]])</f>
        <v>1988</v>
      </c>
      <c r="M1505" t="str">
        <f>IF(Hospitalisation_table[[#This Row],[Hospital tier]]="?","tier - 2",Hospitalisation_table[[#This Row],[Hospital tier]])</f>
        <v>tier - 2</v>
      </c>
      <c r="N1505" t="str">
        <f>IF(Hospitalisation_table[[#This Row],[City tier]]="?","tier - 2",Hospitalisation_table[[#This Row],[City tier]])</f>
        <v>tier - 3</v>
      </c>
      <c r="O1505" t="str">
        <f>IF(Hospitalisation_table[[#This Row],[State ID]]="?","Unknown",Hospitalisation_table[[#This Row],[State ID]])</f>
        <v>R1013</v>
      </c>
      <c r="P1505" s="20" t="str">
        <f>_xlfn.CONCAT(Hospitalisation_table[[#This Row],[date]],"-",Hospitalisation_table[[#This Row],[Month_Updated]],"-",Hospitalisation_table[[#This Row],[Year_Update]])</f>
        <v>1-Nov-1988</v>
      </c>
      <c r="Q1505">
        <f>DATEDIF(Hospitalisation_table[[#This Row],[Date of Birth]],"8-Jun-2023","Y")</f>
        <v>34</v>
      </c>
    </row>
    <row r="1506" spans="1:17" x14ac:dyDescent="0.3">
      <c r="A1506" t="s">
        <v>622</v>
      </c>
      <c r="B1506" t="str">
        <f>IF(Hospitalisation_table[[#This Row],[Customer ID]]="?","UnKnown",Hospitalisation_table[[#This Row],[Customer ID]])</f>
        <v>Id1748</v>
      </c>
      <c r="C1506">
        <v>1987</v>
      </c>
      <c r="D1506" t="s">
        <v>20</v>
      </c>
      <c r="E1506">
        <v>13</v>
      </c>
      <c r="F1506">
        <v>1</v>
      </c>
      <c r="G1506" s="24">
        <v>5125.22</v>
      </c>
      <c r="H1506" t="s">
        <v>16</v>
      </c>
      <c r="I1506" t="s">
        <v>11</v>
      </c>
      <c r="J1506" t="s">
        <v>23</v>
      </c>
      <c r="K1506" t="str">
        <f>IF(Hospitalisation_table[[#This Row],[month]]="?","Sep",Hospitalisation_table[[#This Row],[month]])</f>
        <v>Sep</v>
      </c>
      <c r="L1506">
        <f>IF(Hospitalisation_table[[#This Row],[year]] = "?",ROUNDUP(AVERAGE(Hospitalisation_table[year]),0),Hospitalisation_table[[#This Row],[year]])</f>
        <v>1987</v>
      </c>
      <c r="M1506" t="str">
        <f>IF(Hospitalisation_table[[#This Row],[Hospital tier]]="?","tier - 2",Hospitalisation_table[[#This Row],[Hospital tier]])</f>
        <v>tier - 1</v>
      </c>
      <c r="N1506" t="str">
        <f>IF(Hospitalisation_table[[#This Row],[City tier]]="?","tier - 2",Hospitalisation_table[[#This Row],[City tier]])</f>
        <v>tier - 2</v>
      </c>
      <c r="O1506" t="str">
        <f>IF(Hospitalisation_table[[#This Row],[State ID]]="?","Unknown",Hospitalisation_table[[#This Row],[State ID]])</f>
        <v>R1012</v>
      </c>
      <c r="P1506" s="20" t="str">
        <f>_xlfn.CONCAT(Hospitalisation_table[[#This Row],[date]],"-",Hospitalisation_table[[#This Row],[Month_Updated]],"-",Hospitalisation_table[[#This Row],[Year_Update]])</f>
        <v>13-Sep-1987</v>
      </c>
      <c r="Q1506">
        <f>DATEDIF(Hospitalisation_table[[#This Row],[Date of Birth]],"8-Jun-2023","Y")</f>
        <v>35</v>
      </c>
    </row>
    <row r="1507" spans="1:17" x14ac:dyDescent="0.3">
      <c r="A1507" t="s">
        <v>623</v>
      </c>
      <c r="B1507" t="str">
        <f>IF(Hospitalisation_table[[#This Row],[Customer ID]]="?","UnKnown",Hospitalisation_table[[#This Row],[Customer ID]])</f>
        <v>Id1747</v>
      </c>
      <c r="C1507">
        <v>1988</v>
      </c>
      <c r="D1507" t="s">
        <v>20</v>
      </c>
      <c r="E1507">
        <v>15</v>
      </c>
      <c r="F1507">
        <v>3</v>
      </c>
      <c r="G1507" s="24">
        <v>5136.75</v>
      </c>
      <c r="H1507" t="s">
        <v>11</v>
      </c>
      <c r="I1507" t="s">
        <v>16</v>
      </c>
      <c r="J1507" t="s">
        <v>13</v>
      </c>
      <c r="K1507" t="str">
        <f>IF(Hospitalisation_table[[#This Row],[month]]="?","Sep",Hospitalisation_table[[#This Row],[month]])</f>
        <v>Sep</v>
      </c>
      <c r="L1507">
        <f>IF(Hospitalisation_table[[#This Row],[year]] = "?",ROUNDUP(AVERAGE(Hospitalisation_table[year]),0),Hospitalisation_table[[#This Row],[year]])</f>
        <v>1988</v>
      </c>
      <c r="M1507" t="str">
        <f>IF(Hospitalisation_table[[#This Row],[Hospital tier]]="?","tier - 2",Hospitalisation_table[[#This Row],[Hospital tier]])</f>
        <v>tier - 2</v>
      </c>
      <c r="N1507" t="str">
        <f>IF(Hospitalisation_table[[#This Row],[City tier]]="?","tier - 2",Hospitalisation_table[[#This Row],[City tier]])</f>
        <v>tier - 1</v>
      </c>
      <c r="O1507" t="str">
        <f>IF(Hospitalisation_table[[#This Row],[State ID]]="?","Unknown",Hospitalisation_table[[#This Row],[State ID]])</f>
        <v>R1013</v>
      </c>
      <c r="P1507" s="20" t="str">
        <f>_xlfn.CONCAT(Hospitalisation_table[[#This Row],[date]],"-",Hospitalisation_table[[#This Row],[Month_Updated]],"-",Hospitalisation_table[[#This Row],[Year_Update]])</f>
        <v>15-Sep-1988</v>
      </c>
      <c r="Q1507">
        <f>DATEDIF(Hospitalisation_table[[#This Row],[Date of Birth]],"8-Jun-2023","Y")</f>
        <v>34</v>
      </c>
    </row>
    <row r="1508" spans="1:17" x14ac:dyDescent="0.3">
      <c r="A1508" t="s">
        <v>624</v>
      </c>
      <c r="B1508" t="str">
        <f>IF(Hospitalisation_table[[#This Row],[Customer ID]]="?","UnKnown",Hospitalisation_table[[#This Row],[Customer ID]])</f>
        <v>Id1746</v>
      </c>
      <c r="C1508">
        <v>1993</v>
      </c>
      <c r="D1508" t="s">
        <v>30</v>
      </c>
      <c r="E1508">
        <v>10</v>
      </c>
      <c r="F1508">
        <v>3</v>
      </c>
      <c r="G1508" s="24">
        <v>5138.26</v>
      </c>
      <c r="H1508" t="s">
        <v>11</v>
      </c>
      <c r="I1508" t="s">
        <v>11</v>
      </c>
      <c r="J1508" t="s">
        <v>13</v>
      </c>
      <c r="K1508" t="str">
        <f>IF(Hospitalisation_table[[#This Row],[month]]="?","Sep",Hospitalisation_table[[#This Row],[month]])</f>
        <v>Dec</v>
      </c>
      <c r="L1508">
        <f>IF(Hospitalisation_table[[#This Row],[year]] = "?",ROUNDUP(AVERAGE(Hospitalisation_table[year]),0),Hospitalisation_table[[#This Row],[year]])</f>
        <v>1993</v>
      </c>
      <c r="M1508" t="str">
        <f>IF(Hospitalisation_table[[#This Row],[Hospital tier]]="?","tier - 2",Hospitalisation_table[[#This Row],[Hospital tier]])</f>
        <v>tier - 2</v>
      </c>
      <c r="N1508" t="str">
        <f>IF(Hospitalisation_table[[#This Row],[City tier]]="?","tier - 2",Hospitalisation_table[[#This Row],[City tier]])</f>
        <v>tier - 2</v>
      </c>
      <c r="O1508" t="str">
        <f>IF(Hospitalisation_table[[#This Row],[State ID]]="?","Unknown",Hospitalisation_table[[#This Row],[State ID]])</f>
        <v>R1013</v>
      </c>
      <c r="P1508" s="20" t="str">
        <f>_xlfn.CONCAT(Hospitalisation_table[[#This Row],[date]],"-",Hospitalisation_table[[#This Row],[Month_Updated]],"-",Hospitalisation_table[[#This Row],[Year_Update]])</f>
        <v>10-Dec-1993</v>
      </c>
      <c r="Q1508">
        <f>DATEDIF(Hospitalisation_table[[#This Row],[Date of Birth]],"8-Jun-2023","Y")</f>
        <v>29</v>
      </c>
    </row>
    <row r="1509" spans="1:17" x14ac:dyDescent="0.3">
      <c r="A1509" t="s">
        <v>625</v>
      </c>
      <c r="B1509" t="str">
        <f>IF(Hospitalisation_table[[#This Row],[Customer ID]]="?","UnKnown",Hospitalisation_table[[#This Row],[Customer ID]])</f>
        <v>Id1745</v>
      </c>
      <c r="C1509">
        <v>1984</v>
      </c>
      <c r="D1509" t="s">
        <v>35</v>
      </c>
      <c r="E1509">
        <v>22</v>
      </c>
      <c r="F1509">
        <v>3</v>
      </c>
      <c r="G1509" s="24">
        <v>5144.18</v>
      </c>
      <c r="H1509" t="s">
        <v>11</v>
      </c>
      <c r="I1509" t="s">
        <v>16</v>
      </c>
      <c r="J1509" t="s">
        <v>13</v>
      </c>
      <c r="K1509" t="str">
        <f>IF(Hospitalisation_table[[#This Row],[month]]="?","Sep",Hospitalisation_table[[#This Row],[month]])</f>
        <v>Aug</v>
      </c>
      <c r="L1509">
        <f>IF(Hospitalisation_table[[#This Row],[year]] = "?",ROUNDUP(AVERAGE(Hospitalisation_table[year]),0),Hospitalisation_table[[#This Row],[year]])</f>
        <v>1984</v>
      </c>
      <c r="M1509" t="str">
        <f>IF(Hospitalisation_table[[#This Row],[Hospital tier]]="?","tier - 2",Hospitalisation_table[[#This Row],[Hospital tier]])</f>
        <v>tier - 2</v>
      </c>
      <c r="N1509" t="str">
        <f>IF(Hospitalisation_table[[#This Row],[City tier]]="?","tier - 2",Hospitalisation_table[[#This Row],[City tier]])</f>
        <v>tier - 1</v>
      </c>
      <c r="O1509" t="str">
        <f>IF(Hospitalisation_table[[#This Row],[State ID]]="?","Unknown",Hospitalisation_table[[#This Row],[State ID]])</f>
        <v>R1013</v>
      </c>
      <c r="P1509" s="20" t="str">
        <f>_xlfn.CONCAT(Hospitalisation_table[[#This Row],[date]],"-",Hospitalisation_table[[#This Row],[Month_Updated]],"-",Hospitalisation_table[[#This Row],[Year_Update]])</f>
        <v>22-Aug-1984</v>
      </c>
      <c r="Q1509">
        <f>DATEDIF(Hospitalisation_table[[#This Row],[Date of Birth]],"8-Jun-2023","Y")</f>
        <v>38</v>
      </c>
    </row>
    <row r="1510" spans="1:17" x14ac:dyDescent="0.3">
      <c r="A1510" t="s">
        <v>626</v>
      </c>
      <c r="B1510" t="str">
        <f>IF(Hospitalisation_table[[#This Row],[Customer ID]]="?","UnKnown",Hospitalisation_table[[#This Row],[Customer ID]])</f>
        <v>Id1744</v>
      </c>
      <c r="C1510">
        <v>1990</v>
      </c>
      <c r="D1510" t="s">
        <v>35</v>
      </c>
      <c r="E1510">
        <v>22</v>
      </c>
      <c r="F1510">
        <v>1</v>
      </c>
      <c r="G1510" s="24">
        <v>5148.55</v>
      </c>
      <c r="H1510" t="s">
        <v>11</v>
      </c>
      <c r="I1510" t="s">
        <v>11</v>
      </c>
      <c r="J1510" t="s">
        <v>247</v>
      </c>
      <c r="K1510" t="str">
        <f>IF(Hospitalisation_table[[#This Row],[month]]="?","Sep",Hospitalisation_table[[#This Row],[month]])</f>
        <v>Aug</v>
      </c>
      <c r="L1510">
        <f>IF(Hospitalisation_table[[#This Row],[year]] = "?",ROUNDUP(AVERAGE(Hospitalisation_table[year]),0),Hospitalisation_table[[#This Row],[year]])</f>
        <v>1990</v>
      </c>
      <c r="M1510" t="str">
        <f>IF(Hospitalisation_table[[#This Row],[Hospital tier]]="?","tier - 2",Hospitalisation_table[[#This Row],[Hospital tier]])</f>
        <v>tier - 2</v>
      </c>
      <c r="N1510" t="str">
        <f>IF(Hospitalisation_table[[#This Row],[City tier]]="?","tier - 2",Hospitalisation_table[[#This Row],[City tier]])</f>
        <v>tier - 2</v>
      </c>
      <c r="O1510" t="str">
        <f>IF(Hospitalisation_table[[#This Row],[State ID]]="?","Unknown",Hospitalisation_table[[#This Row],[State ID]])</f>
        <v>R1024</v>
      </c>
      <c r="P1510" s="20" t="str">
        <f>_xlfn.CONCAT(Hospitalisation_table[[#This Row],[date]],"-",Hospitalisation_table[[#This Row],[Month_Updated]],"-",Hospitalisation_table[[#This Row],[Year_Update]])</f>
        <v>22-Aug-1990</v>
      </c>
      <c r="Q1510">
        <f>DATEDIF(Hospitalisation_table[[#This Row],[Date of Birth]],"8-Jun-2023","Y")</f>
        <v>32</v>
      </c>
    </row>
    <row r="1511" spans="1:17" x14ac:dyDescent="0.3">
      <c r="A1511" t="s">
        <v>627</v>
      </c>
      <c r="B1511" t="str">
        <f>IF(Hospitalisation_table[[#This Row],[Customer ID]]="?","UnKnown",Hospitalisation_table[[#This Row],[Customer ID]])</f>
        <v>Id1743</v>
      </c>
      <c r="C1511">
        <v>1990</v>
      </c>
      <c r="D1511" t="s">
        <v>37</v>
      </c>
      <c r="E1511">
        <v>9</v>
      </c>
      <c r="F1511">
        <v>2</v>
      </c>
      <c r="G1511" s="24">
        <v>5152.13</v>
      </c>
      <c r="H1511" t="s">
        <v>11</v>
      </c>
      <c r="I1511" t="s">
        <v>11</v>
      </c>
      <c r="J1511" t="s">
        <v>42</v>
      </c>
      <c r="K1511" t="str">
        <f>IF(Hospitalisation_table[[#This Row],[month]]="?","Sep",Hospitalisation_table[[#This Row],[month]])</f>
        <v>Oct</v>
      </c>
      <c r="L1511">
        <f>IF(Hospitalisation_table[[#This Row],[year]] = "?",ROUNDUP(AVERAGE(Hospitalisation_table[year]),0),Hospitalisation_table[[#This Row],[year]])</f>
        <v>1990</v>
      </c>
      <c r="M1511" t="str">
        <f>IF(Hospitalisation_table[[#This Row],[Hospital tier]]="?","tier - 2",Hospitalisation_table[[#This Row],[Hospital tier]])</f>
        <v>tier - 2</v>
      </c>
      <c r="N1511" t="str">
        <f>IF(Hospitalisation_table[[#This Row],[City tier]]="?","tier - 2",Hospitalisation_table[[#This Row],[City tier]])</f>
        <v>tier - 2</v>
      </c>
      <c r="O1511" t="str">
        <f>IF(Hospitalisation_table[[#This Row],[State ID]]="?","Unknown",Hospitalisation_table[[#This Row],[State ID]])</f>
        <v>R1011</v>
      </c>
      <c r="P1511" s="20" t="str">
        <f>_xlfn.CONCAT(Hospitalisation_table[[#This Row],[date]],"-",Hospitalisation_table[[#This Row],[Month_Updated]],"-",Hospitalisation_table[[#This Row],[Year_Update]])</f>
        <v>9-Oct-1990</v>
      </c>
      <c r="Q1511">
        <f>DATEDIF(Hospitalisation_table[[#This Row],[Date of Birth]],"8-Jun-2023","Y")</f>
        <v>32</v>
      </c>
    </row>
    <row r="1512" spans="1:17" x14ac:dyDescent="0.3">
      <c r="A1512" t="s">
        <v>628</v>
      </c>
      <c r="B1512" t="str">
        <f>IF(Hospitalisation_table[[#This Row],[Customer ID]]="?","UnKnown",Hospitalisation_table[[#This Row],[Customer ID]])</f>
        <v>Id1742</v>
      </c>
      <c r="C1512">
        <v>1991</v>
      </c>
      <c r="D1512" t="s">
        <v>35</v>
      </c>
      <c r="E1512">
        <v>29</v>
      </c>
      <c r="F1512">
        <v>3</v>
      </c>
      <c r="G1512" s="24">
        <v>5166.96</v>
      </c>
      <c r="H1512" t="s">
        <v>11</v>
      </c>
      <c r="I1512" t="s">
        <v>11</v>
      </c>
      <c r="J1512" t="s">
        <v>23</v>
      </c>
      <c r="K1512" t="str">
        <f>IF(Hospitalisation_table[[#This Row],[month]]="?","Sep",Hospitalisation_table[[#This Row],[month]])</f>
        <v>Aug</v>
      </c>
      <c r="L1512">
        <f>IF(Hospitalisation_table[[#This Row],[year]] = "?",ROUNDUP(AVERAGE(Hospitalisation_table[year]),0),Hospitalisation_table[[#This Row],[year]])</f>
        <v>1991</v>
      </c>
      <c r="M1512" t="str">
        <f>IF(Hospitalisation_table[[#This Row],[Hospital tier]]="?","tier - 2",Hospitalisation_table[[#This Row],[Hospital tier]])</f>
        <v>tier - 2</v>
      </c>
      <c r="N1512" t="str">
        <f>IF(Hospitalisation_table[[#This Row],[City tier]]="?","tier - 2",Hospitalisation_table[[#This Row],[City tier]])</f>
        <v>tier - 2</v>
      </c>
      <c r="O1512" t="str">
        <f>IF(Hospitalisation_table[[#This Row],[State ID]]="?","Unknown",Hospitalisation_table[[#This Row],[State ID]])</f>
        <v>R1012</v>
      </c>
      <c r="P1512" s="20" t="str">
        <f>_xlfn.CONCAT(Hospitalisation_table[[#This Row],[date]],"-",Hospitalisation_table[[#This Row],[Month_Updated]],"-",Hospitalisation_table[[#This Row],[Year_Update]])</f>
        <v>29-Aug-1991</v>
      </c>
      <c r="Q1512">
        <f>DATEDIF(Hospitalisation_table[[#This Row],[Date of Birth]],"8-Jun-2023","Y")</f>
        <v>31</v>
      </c>
    </row>
    <row r="1513" spans="1:17" x14ac:dyDescent="0.3">
      <c r="A1513" t="s">
        <v>629</v>
      </c>
      <c r="B1513" t="str">
        <f>IF(Hospitalisation_table[[#This Row],[Customer ID]]="?","UnKnown",Hospitalisation_table[[#This Row],[Customer ID]])</f>
        <v>Id1741</v>
      </c>
      <c r="C1513">
        <v>1984</v>
      </c>
      <c r="D1513" t="s">
        <v>37</v>
      </c>
      <c r="E1513">
        <v>16</v>
      </c>
      <c r="F1513">
        <v>3</v>
      </c>
      <c r="G1513" s="24">
        <v>5177.12</v>
      </c>
      <c r="H1513" t="s">
        <v>11</v>
      </c>
      <c r="I1513" t="s">
        <v>16</v>
      </c>
      <c r="J1513" t="s">
        <v>13</v>
      </c>
      <c r="K1513" t="str">
        <f>IF(Hospitalisation_table[[#This Row],[month]]="?","Sep",Hospitalisation_table[[#This Row],[month]])</f>
        <v>Oct</v>
      </c>
      <c r="L1513">
        <f>IF(Hospitalisation_table[[#This Row],[year]] = "?",ROUNDUP(AVERAGE(Hospitalisation_table[year]),0),Hospitalisation_table[[#This Row],[year]])</f>
        <v>1984</v>
      </c>
      <c r="M1513" t="str">
        <f>IF(Hospitalisation_table[[#This Row],[Hospital tier]]="?","tier - 2",Hospitalisation_table[[#This Row],[Hospital tier]])</f>
        <v>tier - 2</v>
      </c>
      <c r="N1513" t="str">
        <f>IF(Hospitalisation_table[[#This Row],[City tier]]="?","tier - 2",Hospitalisation_table[[#This Row],[City tier]])</f>
        <v>tier - 1</v>
      </c>
      <c r="O1513" t="str">
        <f>IF(Hospitalisation_table[[#This Row],[State ID]]="?","Unknown",Hospitalisation_table[[#This Row],[State ID]])</f>
        <v>R1013</v>
      </c>
      <c r="P1513" s="20" t="str">
        <f>_xlfn.CONCAT(Hospitalisation_table[[#This Row],[date]],"-",Hospitalisation_table[[#This Row],[Month_Updated]],"-",Hospitalisation_table[[#This Row],[Year_Update]])</f>
        <v>16-Oct-1984</v>
      </c>
      <c r="Q1513">
        <f>DATEDIF(Hospitalisation_table[[#This Row],[Date of Birth]],"8-Jun-2023","Y")</f>
        <v>38</v>
      </c>
    </row>
    <row r="1514" spans="1:17" x14ac:dyDescent="0.3">
      <c r="A1514" t="s">
        <v>630</v>
      </c>
      <c r="B1514" t="str">
        <f>IF(Hospitalisation_table[[#This Row],[Customer ID]]="?","UnKnown",Hospitalisation_table[[#This Row],[Customer ID]])</f>
        <v>Id1740</v>
      </c>
      <c r="C1514">
        <v>1979</v>
      </c>
      <c r="D1514" t="s">
        <v>20</v>
      </c>
      <c r="E1514">
        <v>12</v>
      </c>
      <c r="F1514">
        <v>2</v>
      </c>
      <c r="G1514" s="24">
        <v>5195.58</v>
      </c>
      <c r="H1514" t="s">
        <v>11</v>
      </c>
      <c r="I1514" t="s">
        <v>11</v>
      </c>
      <c r="J1514" t="s">
        <v>13</v>
      </c>
      <c r="K1514" t="str">
        <f>IF(Hospitalisation_table[[#This Row],[month]]="?","Sep",Hospitalisation_table[[#This Row],[month]])</f>
        <v>Sep</v>
      </c>
      <c r="L1514">
        <f>IF(Hospitalisation_table[[#This Row],[year]] = "?",ROUNDUP(AVERAGE(Hospitalisation_table[year]),0),Hospitalisation_table[[#This Row],[year]])</f>
        <v>1979</v>
      </c>
      <c r="M1514" t="str">
        <f>IF(Hospitalisation_table[[#This Row],[Hospital tier]]="?","tier - 2",Hospitalisation_table[[#This Row],[Hospital tier]])</f>
        <v>tier - 2</v>
      </c>
      <c r="N1514" t="str">
        <f>IF(Hospitalisation_table[[#This Row],[City tier]]="?","tier - 2",Hospitalisation_table[[#This Row],[City tier]])</f>
        <v>tier - 2</v>
      </c>
      <c r="O1514" t="str">
        <f>IF(Hospitalisation_table[[#This Row],[State ID]]="?","Unknown",Hospitalisation_table[[#This Row],[State ID]])</f>
        <v>R1013</v>
      </c>
      <c r="P1514" s="20" t="str">
        <f>_xlfn.CONCAT(Hospitalisation_table[[#This Row],[date]],"-",Hospitalisation_table[[#This Row],[Month_Updated]],"-",Hospitalisation_table[[#This Row],[Year_Update]])</f>
        <v>12-Sep-1979</v>
      </c>
      <c r="Q1514">
        <f>DATEDIF(Hospitalisation_table[[#This Row],[Date of Birth]],"8-Jun-2023","Y")</f>
        <v>43</v>
      </c>
    </row>
    <row r="1515" spans="1:17" x14ac:dyDescent="0.3">
      <c r="A1515" t="s">
        <v>2199</v>
      </c>
      <c r="B1515" t="str">
        <f>IF(Hospitalisation_table[[#This Row],[Customer ID]]="?","UnKnown",Hospitalisation_table[[#This Row],[Customer ID]])</f>
        <v>Id174</v>
      </c>
      <c r="C1515">
        <v>1991</v>
      </c>
      <c r="D1515" t="s">
        <v>15</v>
      </c>
      <c r="E1515">
        <v>1</v>
      </c>
      <c r="F1515">
        <v>3</v>
      </c>
      <c r="G1515" s="24">
        <v>37040.879999999997</v>
      </c>
      <c r="H1515" t="s">
        <v>11</v>
      </c>
      <c r="I1515" t="s">
        <v>11</v>
      </c>
      <c r="J1515" t="s">
        <v>42</v>
      </c>
      <c r="K1515" t="str">
        <f>IF(Hospitalisation_table[[#This Row],[month]]="?","Sep",Hospitalisation_table[[#This Row],[month]])</f>
        <v>Nov</v>
      </c>
      <c r="L1515">
        <f>IF(Hospitalisation_table[[#This Row],[year]] = "?",ROUNDUP(AVERAGE(Hospitalisation_table[year]),0),Hospitalisation_table[[#This Row],[year]])</f>
        <v>1991</v>
      </c>
      <c r="M1515" t="str">
        <f>IF(Hospitalisation_table[[#This Row],[Hospital tier]]="?","tier - 2",Hospitalisation_table[[#This Row],[Hospital tier]])</f>
        <v>tier - 2</v>
      </c>
      <c r="N1515" t="str">
        <f>IF(Hospitalisation_table[[#This Row],[City tier]]="?","tier - 2",Hospitalisation_table[[#This Row],[City tier]])</f>
        <v>tier - 2</v>
      </c>
      <c r="O1515" t="str">
        <f>IF(Hospitalisation_table[[#This Row],[State ID]]="?","Unknown",Hospitalisation_table[[#This Row],[State ID]])</f>
        <v>R1011</v>
      </c>
      <c r="P1515" s="20" t="str">
        <f>_xlfn.CONCAT(Hospitalisation_table[[#This Row],[date]],"-",Hospitalisation_table[[#This Row],[Month_Updated]],"-",Hospitalisation_table[[#This Row],[Year_Update]])</f>
        <v>1-Nov-1991</v>
      </c>
      <c r="Q1515">
        <f>DATEDIF(Hospitalisation_table[[#This Row],[Date of Birth]],"8-Jun-2023","Y")</f>
        <v>31</v>
      </c>
    </row>
    <row r="1516" spans="1:17" x14ac:dyDescent="0.3">
      <c r="A1516" t="s">
        <v>631</v>
      </c>
      <c r="B1516" t="str">
        <f>IF(Hospitalisation_table[[#This Row],[Customer ID]]="?","UnKnown",Hospitalisation_table[[#This Row],[Customer ID]])</f>
        <v>Id1739</v>
      </c>
      <c r="C1516">
        <v>2004</v>
      </c>
      <c r="D1516" t="s">
        <v>18</v>
      </c>
      <c r="E1516">
        <v>6</v>
      </c>
      <c r="F1516">
        <v>0</v>
      </c>
      <c r="G1516" s="24">
        <v>5198.6899999999996</v>
      </c>
      <c r="H1516" t="s">
        <v>11</v>
      </c>
      <c r="I1516" t="s">
        <v>11</v>
      </c>
      <c r="J1516" t="s">
        <v>632</v>
      </c>
      <c r="K1516" t="str">
        <f>IF(Hospitalisation_table[[#This Row],[month]]="?","Sep",Hospitalisation_table[[#This Row],[month]])</f>
        <v>Jun</v>
      </c>
      <c r="L1516">
        <f>IF(Hospitalisation_table[[#This Row],[year]] = "?",ROUNDUP(AVERAGE(Hospitalisation_table[year]),0),Hospitalisation_table[[#This Row],[year]])</f>
        <v>2004</v>
      </c>
      <c r="M1516" t="str">
        <f>IF(Hospitalisation_table[[#This Row],[Hospital tier]]="?","tier - 2",Hospitalisation_table[[#This Row],[Hospital tier]])</f>
        <v>tier - 2</v>
      </c>
      <c r="N1516" t="str">
        <f>IF(Hospitalisation_table[[#This Row],[City tier]]="?","tier - 2",Hospitalisation_table[[#This Row],[City tier]])</f>
        <v>tier - 2</v>
      </c>
      <c r="O1516" t="str">
        <f>IF(Hospitalisation_table[[#This Row],[State ID]]="?","Unknown",Hospitalisation_table[[#This Row],[State ID]])</f>
        <v>R1022</v>
      </c>
      <c r="P1516" s="20" t="str">
        <f>_xlfn.CONCAT(Hospitalisation_table[[#This Row],[date]],"-",Hospitalisation_table[[#This Row],[Month_Updated]],"-",Hospitalisation_table[[#This Row],[Year_Update]])</f>
        <v>6-Jun-2004</v>
      </c>
      <c r="Q1516">
        <f>DATEDIF(Hospitalisation_table[[#This Row],[Date of Birth]],"8-Jun-2023","Y")</f>
        <v>19</v>
      </c>
    </row>
    <row r="1517" spans="1:17" x14ac:dyDescent="0.3">
      <c r="A1517" t="s">
        <v>633</v>
      </c>
      <c r="B1517" t="str">
        <f>IF(Hospitalisation_table[[#This Row],[Customer ID]]="?","UnKnown",Hospitalisation_table[[#This Row],[Customer ID]])</f>
        <v>Id1738</v>
      </c>
      <c r="C1517">
        <v>1983</v>
      </c>
      <c r="D1517" t="s">
        <v>37</v>
      </c>
      <c r="E1517">
        <v>24</v>
      </c>
      <c r="F1517">
        <v>3</v>
      </c>
      <c r="G1517" s="24">
        <v>5207.97</v>
      </c>
      <c r="H1517" t="s">
        <v>11</v>
      </c>
      <c r="I1517" t="s">
        <v>11</v>
      </c>
      <c r="J1517" t="s">
        <v>23</v>
      </c>
      <c r="K1517" t="str">
        <f>IF(Hospitalisation_table[[#This Row],[month]]="?","Sep",Hospitalisation_table[[#This Row],[month]])</f>
        <v>Oct</v>
      </c>
      <c r="L1517">
        <f>IF(Hospitalisation_table[[#This Row],[year]] = "?",ROUNDUP(AVERAGE(Hospitalisation_table[year]),0),Hospitalisation_table[[#This Row],[year]])</f>
        <v>1983</v>
      </c>
      <c r="M1517" t="str">
        <f>IF(Hospitalisation_table[[#This Row],[Hospital tier]]="?","tier - 2",Hospitalisation_table[[#This Row],[Hospital tier]])</f>
        <v>tier - 2</v>
      </c>
      <c r="N1517" t="str">
        <f>IF(Hospitalisation_table[[#This Row],[City tier]]="?","tier - 2",Hospitalisation_table[[#This Row],[City tier]])</f>
        <v>tier - 2</v>
      </c>
      <c r="O1517" t="str">
        <f>IF(Hospitalisation_table[[#This Row],[State ID]]="?","Unknown",Hospitalisation_table[[#This Row],[State ID]])</f>
        <v>R1012</v>
      </c>
      <c r="P1517" s="20" t="str">
        <f>_xlfn.CONCAT(Hospitalisation_table[[#This Row],[date]],"-",Hospitalisation_table[[#This Row],[Month_Updated]],"-",Hospitalisation_table[[#This Row],[Year_Update]])</f>
        <v>24-Oct-1983</v>
      </c>
      <c r="Q1517">
        <f>DATEDIF(Hospitalisation_table[[#This Row],[Date of Birth]],"8-Jun-2023","Y")</f>
        <v>39</v>
      </c>
    </row>
    <row r="1518" spans="1:17" x14ac:dyDescent="0.3">
      <c r="A1518" t="s">
        <v>634</v>
      </c>
      <c r="B1518" t="str">
        <f>IF(Hospitalisation_table[[#This Row],[Customer ID]]="?","UnKnown",Hospitalisation_table[[#This Row],[Customer ID]])</f>
        <v>Id1737</v>
      </c>
      <c r="C1518">
        <v>1993</v>
      </c>
      <c r="D1518" t="s">
        <v>18</v>
      </c>
      <c r="E1518">
        <v>17</v>
      </c>
      <c r="F1518">
        <v>3</v>
      </c>
      <c r="G1518" s="24">
        <v>5209.58</v>
      </c>
      <c r="H1518" t="s">
        <v>12</v>
      </c>
      <c r="I1518" t="s">
        <v>12</v>
      </c>
      <c r="J1518" t="s">
        <v>356</v>
      </c>
      <c r="K1518" t="str">
        <f>IF(Hospitalisation_table[[#This Row],[month]]="?","Sep",Hospitalisation_table[[#This Row],[month]])</f>
        <v>Jun</v>
      </c>
      <c r="L1518">
        <f>IF(Hospitalisation_table[[#This Row],[year]] = "?",ROUNDUP(AVERAGE(Hospitalisation_table[year]),0),Hospitalisation_table[[#This Row],[year]])</f>
        <v>1993</v>
      </c>
      <c r="M1518" t="str">
        <f>IF(Hospitalisation_table[[#This Row],[Hospital tier]]="?","tier - 2",Hospitalisation_table[[#This Row],[Hospital tier]])</f>
        <v>tier - 3</v>
      </c>
      <c r="N1518" t="str">
        <f>IF(Hospitalisation_table[[#This Row],[City tier]]="?","tier - 2",Hospitalisation_table[[#This Row],[City tier]])</f>
        <v>tier - 3</v>
      </c>
      <c r="O1518" t="str">
        <f>IF(Hospitalisation_table[[#This Row],[State ID]]="?","Unknown",Hospitalisation_table[[#This Row],[State ID]])</f>
        <v>R1017</v>
      </c>
      <c r="P1518" s="20" t="str">
        <f>_xlfn.CONCAT(Hospitalisation_table[[#This Row],[date]],"-",Hospitalisation_table[[#This Row],[Month_Updated]],"-",Hospitalisation_table[[#This Row],[Year_Update]])</f>
        <v>17-Jun-1993</v>
      </c>
      <c r="Q1518">
        <f>DATEDIF(Hospitalisation_table[[#This Row],[Date of Birth]],"8-Jun-2023","Y")</f>
        <v>29</v>
      </c>
    </row>
    <row r="1519" spans="1:17" x14ac:dyDescent="0.3">
      <c r="A1519" t="s">
        <v>635</v>
      </c>
      <c r="B1519" t="str">
        <f>IF(Hospitalisation_table[[#This Row],[Customer ID]]="?","UnKnown",Hospitalisation_table[[#This Row],[Customer ID]])</f>
        <v>Id1736</v>
      </c>
      <c r="C1519">
        <v>1999</v>
      </c>
      <c r="D1519" t="s">
        <v>30</v>
      </c>
      <c r="E1519">
        <v>1</v>
      </c>
      <c r="F1519">
        <v>0</v>
      </c>
      <c r="G1519" s="24">
        <v>5213.22</v>
      </c>
      <c r="H1519" t="s">
        <v>11</v>
      </c>
      <c r="I1519" t="s">
        <v>16</v>
      </c>
      <c r="J1519" t="s">
        <v>23</v>
      </c>
      <c r="K1519" t="str">
        <f>IF(Hospitalisation_table[[#This Row],[month]]="?","Sep",Hospitalisation_table[[#This Row],[month]])</f>
        <v>Dec</v>
      </c>
      <c r="L1519">
        <f>IF(Hospitalisation_table[[#This Row],[year]] = "?",ROUNDUP(AVERAGE(Hospitalisation_table[year]),0),Hospitalisation_table[[#This Row],[year]])</f>
        <v>1999</v>
      </c>
      <c r="M1519" t="str">
        <f>IF(Hospitalisation_table[[#This Row],[Hospital tier]]="?","tier - 2",Hospitalisation_table[[#This Row],[Hospital tier]])</f>
        <v>tier - 2</v>
      </c>
      <c r="N1519" t="str">
        <f>IF(Hospitalisation_table[[#This Row],[City tier]]="?","tier - 2",Hospitalisation_table[[#This Row],[City tier]])</f>
        <v>tier - 1</v>
      </c>
      <c r="O1519" t="str">
        <f>IF(Hospitalisation_table[[#This Row],[State ID]]="?","Unknown",Hospitalisation_table[[#This Row],[State ID]])</f>
        <v>R1012</v>
      </c>
      <c r="P1519" s="20" t="str">
        <f>_xlfn.CONCAT(Hospitalisation_table[[#This Row],[date]],"-",Hospitalisation_table[[#This Row],[Month_Updated]],"-",Hospitalisation_table[[#This Row],[Year_Update]])</f>
        <v>1-Dec-1999</v>
      </c>
      <c r="Q1519">
        <f>DATEDIF(Hospitalisation_table[[#This Row],[Date of Birth]],"8-Jun-2023","Y")</f>
        <v>23</v>
      </c>
    </row>
    <row r="1520" spans="1:17" x14ac:dyDescent="0.3">
      <c r="A1520" t="s">
        <v>636</v>
      </c>
      <c r="B1520" t="str">
        <f>IF(Hospitalisation_table[[#This Row],[Customer ID]]="?","UnKnown",Hospitalisation_table[[#This Row],[Customer ID]])</f>
        <v>Id1735</v>
      </c>
      <c r="C1520">
        <v>1995</v>
      </c>
      <c r="D1520" t="s">
        <v>18</v>
      </c>
      <c r="E1520">
        <v>6</v>
      </c>
      <c r="F1520">
        <v>0</v>
      </c>
      <c r="G1520" s="24">
        <v>5216.4799999999996</v>
      </c>
      <c r="H1520" t="s">
        <v>11</v>
      </c>
      <c r="I1520" t="s">
        <v>11</v>
      </c>
      <c r="J1520" t="s">
        <v>200</v>
      </c>
      <c r="K1520" t="str">
        <f>IF(Hospitalisation_table[[#This Row],[month]]="?","Sep",Hospitalisation_table[[#This Row],[month]])</f>
        <v>Jun</v>
      </c>
      <c r="L1520">
        <f>IF(Hospitalisation_table[[#This Row],[year]] = "?",ROUNDUP(AVERAGE(Hospitalisation_table[year]),0),Hospitalisation_table[[#This Row],[year]])</f>
        <v>1995</v>
      </c>
      <c r="M1520" t="str">
        <f>IF(Hospitalisation_table[[#This Row],[Hospital tier]]="?","tier - 2",Hospitalisation_table[[#This Row],[Hospital tier]])</f>
        <v>tier - 2</v>
      </c>
      <c r="N1520" t="str">
        <f>IF(Hospitalisation_table[[#This Row],[City tier]]="?","tier - 2",Hospitalisation_table[[#This Row],[City tier]])</f>
        <v>tier - 2</v>
      </c>
      <c r="O1520" t="str">
        <f>IF(Hospitalisation_table[[#This Row],[State ID]]="?","Unknown",Hospitalisation_table[[#This Row],[State ID]])</f>
        <v>R1025</v>
      </c>
      <c r="P1520" s="20" t="str">
        <f>_xlfn.CONCAT(Hospitalisation_table[[#This Row],[date]],"-",Hospitalisation_table[[#This Row],[Month_Updated]],"-",Hospitalisation_table[[#This Row],[Year_Update]])</f>
        <v>6-Jun-1995</v>
      </c>
      <c r="Q1520">
        <f>DATEDIF(Hospitalisation_table[[#This Row],[Date of Birth]],"8-Jun-2023","Y")</f>
        <v>28</v>
      </c>
    </row>
    <row r="1521" spans="1:17" x14ac:dyDescent="0.3">
      <c r="A1521" t="s">
        <v>637</v>
      </c>
      <c r="B1521" t="str">
        <f>IF(Hospitalisation_table[[#This Row],[Customer ID]]="?","UnKnown",Hospitalisation_table[[#This Row],[Customer ID]])</f>
        <v>Id1734</v>
      </c>
      <c r="C1521">
        <v>1987</v>
      </c>
      <c r="D1521" t="s">
        <v>18</v>
      </c>
      <c r="E1521">
        <v>29</v>
      </c>
      <c r="F1521">
        <v>0</v>
      </c>
      <c r="G1521" s="24">
        <v>5227.99</v>
      </c>
      <c r="H1521" t="s">
        <v>11</v>
      </c>
      <c r="I1521" t="s">
        <v>16</v>
      </c>
      <c r="J1521" t="s">
        <v>247</v>
      </c>
      <c r="K1521" t="str">
        <f>IF(Hospitalisation_table[[#This Row],[month]]="?","Sep",Hospitalisation_table[[#This Row],[month]])</f>
        <v>Jun</v>
      </c>
      <c r="L1521">
        <f>IF(Hospitalisation_table[[#This Row],[year]] = "?",ROUNDUP(AVERAGE(Hospitalisation_table[year]),0),Hospitalisation_table[[#This Row],[year]])</f>
        <v>1987</v>
      </c>
      <c r="M1521" t="str">
        <f>IF(Hospitalisation_table[[#This Row],[Hospital tier]]="?","tier - 2",Hospitalisation_table[[#This Row],[Hospital tier]])</f>
        <v>tier - 2</v>
      </c>
      <c r="N1521" t="str">
        <f>IF(Hospitalisation_table[[#This Row],[City tier]]="?","tier - 2",Hospitalisation_table[[#This Row],[City tier]])</f>
        <v>tier - 1</v>
      </c>
      <c r="O1521" t="str">
        <f>IF(Hospitalisation_table[[#This Row],[State ID]]="?","Unknown",Hospitalisation_table[[#This Row],[State ID]])</f>
        <v>R1024</v>
      </c>
      <c r="P1521" s="20" t="str">
        <f>_xlfn.CONCAT(Hospitalisation_table[[#This Row],[date]],"-",Hospitalisation_table[[#This Row],[Month_Updated]],"-",Hospitalisation_table[[#This Row],[Year_Update]])</f>
        <v>29-Jun-1987</v>
      </c>
      <c r="Q1521">
        <f>DATEDIF(Hospitalisation_table[[#This Row],[Date of Birth]],"8-Jun-2023","Y")</f>
        <v>35</v>
      </c>
    </row>
    <row r="1522" spans="1:17" x14ac:dyDescent="0.3">
      <c r="A1522" t="s">
        <v>638</v>
      </c>
      <c r="B1522" t="str">
        <f>IF(Hospitalisation_table[[#This Row],[Customer ID]]="?","UnKnown",Hospitalisation_table[[#This Row],[Customer ID]])</f>
        <v>Id1733</v>
      </c>
      <c r="C1522">
        <v>1987</v>
      </c>
      <c r="D1522" t="s">
        <v>30</v>
      </c>
      <c r="E1522">
        <v>26</v>
      </c>
      <c r="F1522">
        <v>1</v>
      </c>
      <c r="G1522" s="24">
        <v>5240.7700000000004</v>
      </c>
      <c r="H1522" t="s">
        <v>11</v>
      </c>
      <c r="I1522" t="s">
        <v>11</v>
      </c>
      <c r="J1522" t="s">
        <v>42</v>
      </c>
      <c r="K1522" t="str">
        <f>IF(Hospitalisation_table[[#This Row],[month]]="?","Sep",Hospitalisation_table[[#This Row],[month]])</f>
        <v>Dec</v>
      </c>
      <c r="L1522">
        <f>IF(Hospitalisation_table[[#This Row],[year]] = "?",ROUNDUP(AVERAGE(Hospitalisation_table[year]),0),Hospitalisation_table[[#This Row],[year]])</f>
        <v>1987</v>
      </c>
      <c r="M1522" t="str">
        <f>IF(Hospitalisation_table[[#This Row],[Hospital tier]]="?","tier - 2",Hospitalisation_table[[#This Row],[Hospital tier]])</f>
        <v>tier - 2</v>
      </c>
      <c r="N1522" t="str">
        <f>IF(Hospitalisation_table[[#This Row],[City tier]]="?","tier - 2",Hospitalisation_table[[#This Row],[City tier]])</f>
        <v>tier - 2</v>
      </c>
      <c r="O1522" t="str">
        <f>IF(Hospitalisation_table[[#This Row],[State ID]]="?","Unknown",Hospitalisation_table[[#This Row],[State ID]])</f>
        <v>R1011</v>
      </c>
      <c r="P1522" s="20" t="str">
        <f>_xlfn.CONCAT(Hospitalisation_table[[#This Row],[date]],"-",Hospitalisation_table[[#This Row],[Month_Updated]],"-",Hospitalisation_table[[#This Row],[Year_Update]])</f>
        <v>26-Dec-1987</v>
      </c>
      <c r="Q1522">
        <f>DATEDIF(Hospitalisation_table[[#This Row],[Date of Birth]],"8-Jun-2023","Y")</f>
        <v>35</v>
      </c>
    </row>
    <row r="1523" spans="1:17" x14ac:dyDescent="0.3">
      <c r="A1523" t="s">
        <v>639</v>
      </c>
      <c r="B1523" t="str">
        <f>IF(Hospitalisation_table[[#This Row],[Customer ID]]="?","UnKnown",Hospitalisation_table[[#This Row],[Customer ID]])</f>
        <v>Id1732</v>
      </c>
      <c r="C1523">
        <v>1987</v>
      </c>
      <c r="D1523" t="s">
        <v>10</v>
      </c>
      <c r="E1523">
        <v>5</v>
      </c>
      <c r="F1523">
        <v>1</v>
      </c>
      <c r="G1523" s="24">
        <v>5245.23</v>
      </c>
      <c r="H1523" t="s">
        <v>11</v>
      </c>
      <c r="I1523" t="s">
        <v>11</v>
      </c>
      <c r="J1523" t="s">
        <v>13</v>
      </c>
      <c r="K1523" t="str">
        <f>IF(Hospitalisation_table[[#This Row],[month]]="?","Sep",Hospitalisation_table[[#This Row],[month]])</f>
        <v>Jul</v>
      </c>
      <c r="L1523">
        <f>IF(Hospitalisation_table[[#This Row],[year]] = "?",ROUNDUP(AVERAGE(Hospitalisation_table[year]),0),Hospitalisation_table[[#This Row],[year]])</f>
        <v>1987</v>
      </c>
      <c r="M1523" t="str">
        <f>IF(Hospitalisation_table[[#This Row],[Hospital tier]]="?","tier - 2",Hospitalisation_table[[#This Row],[Hospital tier]])</f>
        <v>tier - 2</v>
      </c>
      <c r="N1523" t="str">
        <f>IF(Hospitalisation_table[[#This Row],[City tier]]="?","tier - 2",Hospitalisation_table[[#This Row],[City tier]])</f>
        <v>tier - 2</v>
      </c>
      <c r="O1523" t="str">
        <f>IF(Hospitalisation_table[[#This Row],[State ID]]="?","Unknown",Hospitalisation_table[[#This Row],[State ID]])</f>
        <v>R1013</v>
      </c>
      <c r="P1523" s="20" t="str">
        <f>_xlfn.CONCAT(Hospitalisation_table[[#This Row],[date]],"-",Hospitalisation_table[[#This Row],[Month_Updated]],"-",Hospitalisation_table[[#This Row],[Year_Update]])</f>
        <v>5-Jul-1987</v>
      </c>
      <c r="Q1523">
        <f>DATEDIF(Hospitalisation_table[[#This Row],[Date of Birth]],"8-Jun-2023","Y")</f>
        <v>35</v>
      </c>
    </row>
    <row r="1524" spans="1:17" x14ac:dyDescent="0.3">
      <c r="A1524" t="s">
        <v>640</v>
      </c>
      <c r="B1524" t="str">
        <f>IF(Hospitalisation_table[[#This Row],[Customer ID]]="?","UnKnown",Hospitalisation_table[[#This Row],[Customer ID]])</f>
        <v>Id1731</v>
      </c>
      <c r="C1524">
        <v>1987</v>
      </c>
      <c r="D1524" t="s">
        <v>20</v>
      </c>
      <c r="E1524">
        <v>9</v>
      </c>
      <c r="F1524">
        <v>1</v>
      </c>
      <c r="G1524" s="24">
        <v>5246.05</v>
      </c>
      <c r="H1524" t="s">
        <v>11</v>
      </c>
      <c r="I1524" t="s">
        <v>12</v>
      </c>
      <c r="J1524" t="s">
        <v>42</v>
      </c>
      <c r="K1524" t="str">
        <f>IF(Hospitalisation_table[[#This Row],[month]]="?","Sep",Hospitalisation_table[[#This Row],[month]])</f>
        <v>Sep</v>
      </c>
      <c r="L1524">
        <f>IF(Hospitalisation_table[[#This Row],[year]] = "?",ROUNDUP(AVERAGE(Hospitalisation_table[year]),0),Hospitalisation_table[[#This Row],[year]])</f>
        <v>1987</v>
      </c>
      <c r="M1524" t="str">
        <f>IF(Hospitalisation_table[[#This Row],[Hospital tier]]="?","tier - 2",Hospitalisation_table[[#This Row],[Hospital tier]])</f>
        <v>tier - 2</v>
      </c>
      <c r="N1524" t="str">
        <f>IF(Hospitalisation_table[[#This Row],[City tier]]="?","tier - 2",Hospitalisation_table[[#This Row],[City tier]])</f>
        <v>tier - 3</v>
      </c>
      <c r="O1524" t="str">
        <f>IF(Hospitalisation_table[[#This Row],[State ID]]="?","Unknown",Hospitalisation_table[[#This Row],[State ID]])</f>
        <v>R1011</v>
      </c>
      <c r="P1524" s="20" t="str">
        <f>_xlfn.CONCAT(Hospitalisation_table[[#This Row],[date]],"-",Hospitalisation_table[[#This Row],[Month_Updated]],"-",Hospitalisation_table[[#This Row],[Year_Update]])</f>
        <v>9-Sep-1987</v>
      </c>
      <c r="Q1524">
        <f>DATEDIF(Hospitalisation_table[[#This Row],[Date of Birth]],"8-Jun-2023","Y")</f>
        <v>35</v>
      </c>
    </row>
    <row r="1525" spans="1:17" x14ac:dyDescent="0.3">
      <c r="A1525" t="s">
        <v>641</v>
      </c>
      <c r="B1525" t="str">
        <f>IF(Hospitalisation_table[[#This Row],[Customer ID]]="?","UnKnown",Hospitalisation_table[[#This Row],[Customer ID]])</f>
        <v>Id1730</v>
      </c>
      <c r="C1525">
        <v>1990</v>
      </c>
      <c r="D1525" t="s">
        <v>10</v>
      </c>
      <c r="E1525">
        <v>6</v>
      </c>
      <c r="F1525">
        <v>3</v>
      </c>
      <c r="G1525" s="24">
        <v>5253.52</v>
      </c>
      <c r="H1525" t="s">
        <v>12</v>
      </c>
      <c r="I1525" t="s">
        <v>12</v>
      </c>
      <c r="J1525" t="s">
        <v>42</v>
      </c>
      <c r="K1525" t="str">
        <f>IF(Hospitalisation_table[[#This Row],[month]]="?","Sep",Hospitalisation_table[[#This Row],[month]])</f>
        <v>Jul</v>
      </c>
      <c r="L1525">
        <f>IF(Hospitalisation_table[[#This Row],[year]] = "?",ROUNDUP(AVERAGE(Hospitalisation_table[year]),0),Hospitalisation_table[[#This Row],[year]])</f>
        <v>1990</v>
      </c>
      <c r="M1525" t="str">
        <f>IF(Hospitalisation_table[[#This Row],[Hospital tier]]="?","tier - 2",Hospitalisation_table[[#This Row],[Hospital tier]])</f>
        <v>tier - 3</v>
      </c>
      <c r="N1525" t="str">
        <f>IF(Hospitalisation_table[[#This Row],[City tier]]="?","tier - 2",Hospitalisation_table[[#This Row],[City tier]])</f>
        <v>tier - 3</v>
      </c>
      <c r="O1525" t="str">
        <f>IF(Hospitalisation_table[[#This Row],[State ID]]="?","Unknown",Hospitalisation_table[[#This Row],[State ID]])</f>
        <v>R1011</v>
      </c>
      <c r="P1525" s="20" t="str">
        <f>_xlfn.CONCAT(Hospitalisation_table[[#This Row],[date]],"-",Hospitalisation_table[[#This Row],[Month_Updated]],"-",Hospitalisation_table[[#This Row],[Year_Update]])</f>
        <v>6-Jul-1990</v>
      </c>
      <c r="Q1525">
        <f>DATEDIF(Hospitalisation_table[[#This Row],[Date of Birth]],"8-Jun-2023","Y")</f>
        <v>32</v>
      </c>
    </row>
    <row r="1526" spans="1:17" x14ac:dyDescent="0.3">
      <c r="A1526" t="s">
        <v>2200</v>
      </c>
      <c r="B1526" t="str">
        <f>IF(Hospitalisation_table[[#This Row],[Customer ID]]="?","UnKnown",Hospitalisation_table[[#This Row],[Customer ID]])</f>
        <v>Id173</v>
      </c>
      <c r="C1526">
        <v>1988</v>
      </c>
      <c r="D1526" t="s">
        <v>30</v>
      </c>
      <c r="E1526">
        <v>17</v>
      </c>
      <c r="F1526">
        <v>3</v>
      </c>
      <c r="G1526" s="24">
        <v>37076.370000000003</v>
      </c>
      <c r="H1526" t="s">
        <v>11</v>
      </c>
      <c r="I1526" t="s">
        <v>16</v>
      </c>
      <c r="J1526" t="s">
        <v>42</v>
      </c>
      <c r="K1526" t="str">
        <f>IF(Hospitalisation_table[[#This Row],[month]]="?","Sep",Hospitalisation_table[[#This Row],[month]])</f>
        <v>Dec</v>
      </c>
      <c r="L1526">
        <f>IF(Hospitalisation_table[[#This Row],[year]] = "?",ROUNDUP(AVERAGE(Hospitalisation_table[year]),0),Hospitalisation_table[[#This Row],[year]])</f>
        <v>1988</v>
      </c>
      <c r="M1526" t="str">
        <f>IF(Hospitalisation_table[[#This Row],[Hospital tier]]="?","tier - 2",Hospitalisation_table[[#This Row],[Hospital tier]])</f>
        <v>tier - 2</v>
      </c>
      <c r="N1526" t="str">
        <f>IF(Hospitalisation_table[[#This Row],[City tier]]="?","tier - 2",Hospitalisation_table[[#This Row],[City tier]])</f>
        <v>tier - 1</v>
      </c>
      <c r="O1526" t="str">
        <f>IF(Hospitalisation_table[[#This Row],[State ID]]="?","Unknown",Hospitalisation_table[[#This Row],[State ID]])</f>
        <v>R1011</v>
      </c>
      <c r="P1526" s="20" t="str">
        <f>_xlfn.CONCAT(Hospitalisation_table[[#This Row],[date]],"-",Hospitalisation_table[[#This Row],[Month_Updated]],"-",Hospitalisation_table[[#This Row],[Year_Update]])</f>
        <v>17-Dec-1988</v>
      </c>
      <c r="Q1526">
        <f>DATEDIF(Hospitalisation_table[[#This Row],[Date of Birth]],"8-Jun-2023","Y")</f>
        <v>34</v>
      </c>
    </row>
    <row r="1527" spans="1:17" x14ac:dyDescent="0.3">
      <c r="A1527" t="s">
        <v>642</v>
      </c>
      <c r="B1527" t="str">
        <f>IF(Hospitalisation_table[[#This Row],[Customer ID]]="?","UnKnown",Hospitalisation_table[[#This Row],[Customer ID]])</f>
        <v>Id1729</v>
      </c>
      <c r="C1527">
        <v>1989</v>
      </c>
      <c r="D1527" t="s">
        <v>15</v>
      </c>
      <c r="E1527">
        <v>25</v>
      </c>
      <c r="F1527">
        <v>2</v>
      </c>
      <c r="G1527" s="24">
        <v>5257.51</v>
      </c>
      <c r="H1527" t="s">
        <v>11</v>
      </c>
      <c r="I1527" t="s">
        <v>11</v>
      </c>
      <c r="J1527" t="s">
        <v>23</v>
      </c>
      <c r="K1527" t="str">
        <f>IF(Hospitalisation_table[[#This Row],[month]]="?","Sep",Hospitalisation_table[[#This Row],[month]])</f>
        <v>Nov</v>
      </c>
      <c r="L1527">
        <f>IF(Hospitalisation_table[[#This Row],[year]] = "?",ROUNDUP(AVERAGE(Hospitalisation_table[year]),0),Hospitalisation_table[[#This Row],[year]])</f>
        <v>1989</v>
      </c>
      <c r="M1527" t="str">
        <f>IF(Hospitalisation_table[[#This Row],[Hospital tier]]="?","tier - 2",Hospitalisation_table[[#This Row],[Hospital tier]])</f>
        <v>tier - 2</v>
      </c>
      <c r="N1527" t="str">
        <f>IF(Hospitalisation_table[[#This Row],[City tier]]="?","tier - 2",Hospitalisation_table[[#This Row],[City tier]])</f>
        <v>tier - 2</v>
      </c>
      <c r="O1527" t="str">
        <f>IF(Hospitalisation_table[[#This Row],[State ID]]="?","Unknown",Hospitalisation_table[[#This Row],[State ID]])</f>
        <v>R1012</v>
      </c>
      <c r="P1527" s="20" t="str">
        <f>_xlfn.CONCAT(Hospitalisation_table[[#This Row],[date]],"-",Hospitalisation_table[[#This Row],[Month_Updated]],"-",Hospitalisation_table[[#This Row],[Year_Update]])</f>
        <v>25-Nov-1989</v>
      </c>
      <c r="Q1527">
        <f>DATEDIF(Hospitalisation_table[[#This Row],[Date of Birth]],"8-Jun-2023","Y")</f>
        <v>33</v>
      </c>
    </row>
    <row r="1528" spans="1:17" x14ac:dyDescent="0.3">
      <c r="A1528" t="s">
        <v>643</v>
      </c>
      <c r="B1528" t="str">
        <f>IF(Hospitalisation_table[[#This Row],[Customer ID]]="?","UnKnown",Hospitalisation_table[[#This Row],[Customer ID]])</f>
        <v>Id1728</v>
      </c>
      <c r="C1528">
        <v>1989</v>
      </c>
      <c r="D1528" t="s">
        <v>10</v>
      </c>
      <c r="E1528">
        <v>19</v>
      </c>
      <c r="F1528">
        <v>2</v>
      </c>
      <c r="G1528" s="24">
        <v>5261.47</v>
      </c>
      <c r="H1528" t="s">
        <v>11</v>
      </c>
      <c r="I1528" t="s">
        <v>11</v>
      </c>
      <c r="J1528" t="s">
        <v>23</v>
      </c>
      <c r="K1528" t="str">
        <f>IF(Hospitalisation_table[[#This Row],[month]]="?","Sep",Hospitalisation_table[[#This Row],[month]])</f>
        <v>Jul</v>
      </c>
      <c r="L1528">
        <f>IF(Hospitalisation_table[[#This Row],[year]] = "?",ROUNDUP(AVERAGE(Hospitalisation_table[year]),0),Hospitalisation_table[[#This Row],[year]])</f>
        <v>1989</v>
      </c>
      <c r="M1528" t="str">
        <f>IF(Hospitalisation_table[[#This Row],[Hospital tier]]="?","tier - 2",Hospitalisation_table[[#This Row],[Hospital tier]])</f>
        <v>tier - 2</v>
      </c>
      <c r="N1528" t="str">
        <f>IF(Hospitalisation_table[[#This Row],[City tier]]="?","tier - 2",Hospitalisation_table[[#This Row],[City tier]])</f>
        <v>tier - 2</v>
      </c>
      <c r="O1528" t="str">
        <f>IF(Hospitalisation_table[[#This Row],[State ID]]="?","Unknown",Hospitalisation_table[[#This Row],[State ID]])</f>
        <v>R1012</v>
      </c>
      <c r="P1528" s="20" t="str">
        <f>_xlfn.CONCAT(Hospitalisation_table[[#This Row],[date]],"-",Hospitalisation_table[[#This Row],[Month_Updated]],"-",Hospitalisation_table[[#This Row],[Year_Update]])</f>
        <v>19-Jul-1989</v>
      </c>
      <c r="Q1528">
        <f>DATEDIF(Hospitalisation_table[[#This Row],[Date of Birth]],"8-Jun-2023","Y")</f>
        <v>33</v>
      </c>
    </row>
    <row r="1529" spans="1:17" x14ac:dyDescent="0.3">
      <c r="A1529" t="s">
        <v>644</v>
      </c>
      <c r="B1529" t="str">
        <f>IF(Hospitalisation_table[[#This Row],[Customer ID]]="?","UnKnown",Hospitalisation_table[[#This Row],[Customer ID]])</f>
        <v>Id1727</v>
      </c>
      <c r="C1529">
        <v>1986</v>
      </c>
      <c r="D1529" t="s">
        <v>37</v>
      </c>
      <c r="E1529">
        <v>25</v>
      </c>
      <c r="F1529">
        <v>0</v>
      </c>
      <c r="G1529" s="24">
        <v>5266.37</v>
      </c>
      <c r="H1529" t="s">
        <v>11</v>
      </c>
      <c r="I1529" t="s">
        <v>11</v>
      </c>
      <c r="J1529" t="s">
        <v>23</v>
      </c>
      <c r="K1529" t="str">
        <f>IF(Hospitalisation_table[[#This Row],[month]]="?","Sep",Hospitalisation_table[[#This Row],[month]])</f>
        <v>Oct</v>
      </c>
      <c r="L1529">
        <f>IF(Hospitalisation_table[[#This Row],[year]] = "?",ROUNDUP(AVERAGE(Hospitalisation_table[year]),0),Hospitalisation_table[[#This Row],[year]])</f>
        <v>1986</v>
      </c>
      <c r="M1529" t="str">
        <f>IF(Hospitalisation_table[[#This Row],[Hospital tier]]="?","tier - 2",Hospitalisation_table[[#This Row],[Hospital tier]])</f>
        <v>tier - 2</v>
      </c>
      <c r="N1529" t="str">
        <f>IF(Hospitalisation_table[[#This Row],[City tier]]="?","tier - 2",Hospitalisation_table[[#This Row],[City tier]])</f>
        <v>tier - 2</v>
      </c>
      <c r="O1529" t="str">
        <f>IF(Hospitalisation_table[[#This Row],[State ID]]="?","Unknown",Hospitalisation_table[[#This Row],[State ID]])</f>
        <v>R1012</v>
      </c>
      <c r="P1529" s="20" t="str">
        <f>_xlfn.CONCAT(Hospitalisation_table[[#This Row],[date]],"-",Hospitalisation_table[[#This Row],[Month_Updated]],"-",Hospitalisation_table[[#This Row],[Year_Update]])</f>
        <v>25-Oct-1986</v>
      </c>
      <c r="Q1529">
        <f>DATEDIF(Hospitalisation_table[[#This Row],[Date of Birth]],"8-Jun-2023","Y")</f>
        <v>36</v>
      </c>
    </row>
    <row r="1530" spans="1:17" x14ac:dyDescent="0.3">
      <c r="A1530" t="s">
        <v>645</v>
      </c>
      <c r="B1530" t="str">
        <f>IF(Hospitalisation_table[[#This Row],[Customer ID]]="?","UnKnown",Hospitalisation_table[[#This Row],[Customer ID]])</f>
        <v>Id1726</v>
      </c>
      <c r="C1530">
        <v>1986</v>
      </c>
      <c r="D1530" t="s">
        <v>20</v>
      </c>
      <c r="E1530">
        <v>20</v>
      </c>
      <c r="F1530">
        <v>0</v>
      </c>
      <c r="G1530" s="24">
        <v>5267.82</v>
      </c>
      <c r="H1530" t="s">
        <v>11</v>
      </c>
      <c r="I1530" t="s">
        <v>11</v>
      </c>
      <c r="J1530" t="s">
        <v>23</v>
      </c>
      <c r="K1530" t="str">
        <f>IF(Hospitalisation_table[[#This Row],[month]]="?","Sep",Hospitalisation_table[[#This Row],[month]])</f>
        <v>Sep</v>
      </c>
      <c r="L1530">
        <f>IF(Hospitalisation_table[[#This Row],[year]] = "?",ROUNDUP(AVERAGE(Hospitalisation_table[year]),0),Hospitalisation_table[[#This Row],[year]])</f>
        <v>1986</v>
      </c>
      <c r="M1530" t="str">
        <f>IF(Hospitalisation_table[[#This Row],[Hospital tier]]="?","tier - 2",Hospitalisation_table[[#This Row],[Hospital tier]])</f>
        <v>tier - 2</v>
      </c>
      <c r="N1530" t="str">
        <f>IF(Hospitalisation_table[[#This Row],[City tier]]="?","tier - 2",Hospitalisation_table[[#This Row],[City tier]])</f>
        <v>tier - 2</v>
      </c>
      <c r="O1530" t="str">
        <f>IF(Hospitalisation_table[[#This Row],[State ID]]="?","Unknown",Hospitalisation_table[[#This Row],[State ID]])</f>
        <v>R1012</v>
      </c>
      <c r="P1530" s="20" t="str">
        <f>_xlfn.CONCAT(Hospitalisation_table[[#This Row],[date]],"-",Hospitalisation_table[[#This Row],[Month_Updated]],"-",Hospitalisation_table[[#This Row],[Year_Update]])</f>
        <v>20-Sep-1986</v>
      </c>
      <c r="Q1530">
        <f>DATEDIF(Hospitalisation_table[[#This Row],[Date of Birth]],"8-Jun-2023","Y")</f>
        <v>36</v>
      </c>
    </row>
    <row r="1531" spans="1:17" x14ac:dyDescent="0.3">
      <c r="A1531" t="s">
        <v>646</v>
      </c>
      <c r="B1531" t="str">
        <f>IF(Hospitalisation_table[[#This Row],[Customer ID]]="?","UnKnown",Hospitalisation_table[[#This Row],[Customer ID]])</f>
        <v>Id1725</v>
      </c>
      <c r="C1531">
        <v>1986</v>
      </c>
      <c r="D1531" t="s">
        <v>37</v>
      </c>
      <c r="E1531">
        <v>20</v>
      </c>
      <c r="F1531">
        <v>0</v>
      </c>
      <c r="G1531" s="24">
        <v>5272.18</v>
      </c>
      <c r="H1531" t="s">
        <v>11</v>
      </c>
      <c r="I1531" t="s">
        <v>12</v>
      </c>
      <c r="J1531" t="s">
        <v>23</v>
      </c>
      <c r="K1531" t="str">
        <f>IF(Hospitalisation_table[[#This Row],[month]]="?","Sep",Hospitalisation_table[[#This Row],[month]])</f>
        <v>Oct</v>
      </c>
      <c r="L1531">
        <f>IF(Hospitalisation_table[[#This Row],[year]] = "?",ROUNDUP(AVERAGE(Hospitalisation_table[year]),0),Hospitalisation_table[[#This Row],[year]])</f>
        <v>1986</v>
      </c>
      <c r="M1531" t="str">
        <f>IF(Hospitalisation_table[[#This Row],[Hospital tier]]="?","tier - 2",Hospitalisation_table[[#This Row],[Hospital tier]])</f>
        <v>tier - 2</v>
      </c>
      <c r="N1531" t="str">
        <f>IF(Hospitalisation_table[[#This Row],[City tier]]="?","tier - 2",Hospitalisation_table[[#This Row],[City tier]])</f>
        <v>tier - 3</v>
      </c>
      <c r="O1531" t="str">
        <f>IF(Hospitalisation_table[[#This Row],[State ID]]="?","Unknown",Hospitalisation_table[[#This Row],[State ID]])</f>
        <v>R1012</v>
      </c>
      <c r="P1531" s="20" t="str">
        <f>_xlfn.CONCAT(Hospitalisation_table[[#This Row],[date]],"-",Hospitalisation_table[[#This Row],[Month_Updated]],"-",Hospitalisation_table[[#This Row],[Year_Update]])</f>
        <v>20-Oct-1986</v>
      </c>
      <c r="Q1531">
        <f>DATEDIF(Hospitalisation_table[[#This Row],[Date of Birth]],"8-Jun-2023","Y")</f>
        <v>36</v>
      </c>
    </row>
    <row r="1532" spans="1:17" x14ac:dyDescent="0.3">
      <c r="A1532" t="s">
        <v>647</v>
      </c>
      <c r="B1532" t="str">
        <f>IF(Hospitalisation_table[[#This Row],[Customer ID]]="?","UnKnown",Hospitalisation_table[[#This Row],[Customer ID]])</f>
        <v>Id1724</v>
      </c>
      <c r="C1532">
        <v>1987</v>
      </c>
      <c r="D1532" t="s">
        <v>20</v>
      </c>
      <c r="E1532">
        <v>1</v>
      </c>
      <c r="F1532">
        <v>3</v>
      </c>
      <c r="G1532" s="24">
        <v>5275.86</v>
      </c>
      <c r="H1532" t="s">
        <v>11</v>
      </c>
      <c r="I1532" t="s">
        <v>11</v>
      </c>
      <c r="J1532" t="s">
        <v>13</v>
      </c>
      <c r="K1532" t="str">
        <f>IF(Hospitalisation_table[[#This Row],[month]]="?","Sep",Hospitalisation_table[[#This Row],[month]])</f>
        <v>Sep</v>
      </c>
      <c r="L1532">
        <f>IF(Hospitalisation_table[[#This Row],[year]] = "?",ROUNDUP(AVERAGE(Hospitalisation_table[year]),0),Hospitalisation_table[[#This Row],[year]])</f>
        <v>1987</v>
      </c>
      <c r="M1532" t="str">
        <f>IF(Hospitalisation_table[[#This Row],[Hospital tier]]="?","tier - 2",Hospitalisation_table[[#This Row],[Hospital tier]])</f>
        <v>tier - 2</v>
      </c>
      <c r="N1532" t="str">
        <f>IF(Hospitalisation_table[[#This Row],[City tier]]="?","tier - 2",Hospitalisation_table[[#This Row],[City tier]])</f>
        <v>tier - 2</v>
      </c>
      <c r="O1532" t="str">
        <f>IF(Hospitalisation_table[[#This Row],[State ID]]="?","Unknown",Hospitalisation_table[[#This Row],[State ID]])</f>
        <v>R1013</v>
      </c>
      <c r="P1532" s="20" t="str">
        <f>_xlfn.CONCAT(Hospitalisation_table[[#This Row],[date]],"-",Hospitalisation_table[[#This Row],[Month_Updated]],"-",Hospitalisation_table[[#This Row],[Year_Update]])</f>
        <v>1-Sep-1987</v>
      </c>
      <c r="Q1532">
        <f>DATEDIF(Hospitalisation_table[[#This Row],[Date of Birth]],"8-Jun-2023","Y")</f>
        <v>35</v>
      </c>
    </row>
    <row r="1533" spans="1:17" x14ac:dyDescent="0.3">
      <c r="A1533" t="s">
        <v>648</v>
      </c>
      <c r="B1533" t="str">
        <f>IF(Hospitalisation_table[[#This Row],[Customer ID]]="?","UnKnown",Hospitalisation_table[[#This Row],[Customer ID]])</f>
        <v>Id1723</v>
      </c>
      <c r="C1533">
        <v>1974</v>
      </c>
      <c r="D1533" t="s">
        <v>15</v>
      </c>
      <c r="E1533">
        <v>12</v>
      </c>
      <c r="F1533">
        <v>0</v>
      </c>
      <c r="G1533" s="24">
        <v>5291.71</v>
      </c>
      <c r="H1533" t="s">
        <v>11</v>
      </c>
      <c r="I1533" t="s">
        <v>11</v>
      </c>
      <c r="J1533" t="s">
        <v>23</v>
      </c>
      <c r="K1533" t="str">
        <f>IF(Hospitalisation_table[[#This Row],[month]]="?","Sep",Hospitalisation_table[[#This Row],[month]])</f>
        <v>Nov</v>
      </c>
      <c r="L1533">
        <f>IF(Hospitalisation_table[[#This Row],[year]] = "?",ROUNDUP(AVERAGE(Hospitalisation_table[year]),0),Hospitalisation_table[[#This Row],[year]])</f>
        <v>1974</v>
      </c>
      <c r="M1533" t="str">
        <f>IF(Hospitalisation_table[[#This Row],[Hospital tier]]="?","tier - 2",Hospitalisation_table[[#This Row],[Hospital tier]])</f>
        <v>tier - 2</v>
      </c>
      <c r="N1533" t="str">
        <f>IF(Hospitalisation_table[[#This Row],[City tier]]="?","tier - 2",Hospitalisation_table[[#This Row],[City tier]])</f>
        <v>tier - 2</v>
      </c>
      <c r="O1533" t="str">
        <f>IF(Hospitalisation_table[[#This Row],[State ID]]="?","Unknown",Hospitalisation_table[[#This Row],[State ID]])</f>
        <v>R1012</v>
      </c>
      <c r="P1533" s="20" t="str">
        <f>_xlfn.CONCAT(Hospitalisation_table[[#This Row],[date]],"-",Hospitalisation_table[[#This Row],[Month_Updated]],"-",Hospitalisation_table[[#This Row],[Year_Update]])</f>
        <v>12-Nov-1974</v>
      </c>
      <c r="Q1533">
        <f>DATEDIF(Hospitalisation_table[[#This Row],[Date of Birth]],"8-Jun-2023","Y")</f>
        <v>48</v>
      </c>
    </row>
    <row r="1534" spans="1:17" x14ac:dyDescent="0.3">
      <c r="A1534" t="s">
        <v>649</v>
      </c>
      <c r="B1534" t="str">
        <f>IF(Hospitalisation_table[[#This Row],[Customer ID]]="?","UnKnown",Hospitalisation_table[[#This Row],[Customer ID]])</f>
        <v>Id1722</v>
      </c>
      <c r="C1534">
        <v>2004</v>
      </c>
      <c r="D1534" t="s">
        <v>35</v>
      </c>
      <c r="E1534">
        <v>22</v>
      </c>
      <c r="F1534">
        <v>0</v>
      </c>
      <c r="G1534" s="24">
        <v>5293.67</v>
      </c>
      <c r="H1534" t="s">
        <v>11</v>
      </c>
      <c r="I1534" t="s">
        <v>11</v>
      </c>
      <c r="J1534" t="s">
        <v>632</v>
      </c>
      <c r="K1534" t="str">
        <f>IF(Hospitalisation_table[[#This Row],[month]]="?","Sep",Hospitalisation_table[[#This Row],[month]])</f>
        <v>Aug</v>
      </c>
      <c r="L1534">
        <f>IF(Hospitalisation_table[[#This Row],[year]] = "?",ROUNDUP(AVERAGE(Hospitalisation_table[year]),0),Hospitalisation_table[[#This Row],[year]])</f>
        <v>2004</v>
      </c>
      <c r="M1534" t="str">
        <f>IF(Hospitalisation_table[[#This Row],[Hospital tier]]="?","tier - 2",Hospitalisation_table[[#This Row],[Hospital tier]])</f>
        <v>tier - 2</v>
      </c>
      <c r="N1534" t="str">
        <f>IF(Hospitalisation_table[[#This Row],[City tier]]="?","tier - 2",Hospitalisation_table[[#This Row],[City tier]])</f>
        <v>tier - 2</v>
      </c>
      <c r="O1534" t="str">
        <f>IF(Hospitalisation_table[[#This Row],[State ID]]="?","Unknown",Hospitalisation_table[[#This Row],[State ID]])</f>
        <v>R1022</v>
      </c>
      <c r="P1534" s="20" t="str">
        <f>_xlfn.CONCAT(Hospitalisation_table[[#This Row],[date]],"-",Hospitalisation_table[[#This Row],[Month_Updated]],"-",Hospitalisation_table[[#This Row],[Year_Update]])</f>
        <v>22-Aug-2004</v>
      </c>
      <c r="Q1534">
        <f>DATEDIF(Hospitalisation_table[[#This Row],[Date of Birth]],"8-Jun-2023","Y")</f>
        <v>18</v>
      </c>
    </row>
    <row r="1535" spans="1:17" x14ac:dyDescent="0.3">
      <c r="A1535" t="s">
        <v>650</v>
      </c>
      <c r="B1535" t="str">
        <f>IF(Hospitalisation_table[[#This Row],[Customer ID]]="?","UnKnown",Hospitalisation_table[[#This Row],[Customer ID]])</f>
        <v>Id1721</v>
      </c>
      <c r="C1535">
        <v>2000</v>
      </c>
      <c r="D1535" t="s">
        <v>20</v>
      </c>
      <c r="E1535">
        <v>9</v>
      </c>
      <c r="F1535">
        <v>0</v>
      </c>
      <c r="G1535" s="24">
        <v>5306.7</v>
      </c>
      <c r="H1535" t="s">
        <v>11</v>
      </c>
      <c r="I1535" t="s">
        <v>12</v>
      </c>
      <c r="J1535" t="s">
        <v>23</v>
      </c>
      <c r="K1535" t="str">
        <f>IF(Hospitalisation_table[[#This Row],[month]]="?","Sep",Hospitalisation_table[[#This Row],[month]])</f>
        <v>Sep</v>
      </c>
      <c r="L1535">
        <f>IF(Hospitalisation_table[[#This Row],[year]] = "?",ROUNDUP(AVERAGE(Hospitalisation_table[year]),0),Hospitalisation_table[[#This Row],[year]])</f>
        <v>2000</v>
      </c>
      <c r="M1535" t="str">
        <f>IF(Hospitalisation_table[[#This Row],[Hospital tier]]="?","tier - 2",Hospitalisation_table[[#This Row],[Hospital tier]])</f>
        <v>tier - 2</v>
      </c>
      <c r="N1535" t="str">
        <f>IF(Hospitalisation_table[[#This Row],[City tier]]="?","tier - 2",Hospitalisation_table[[#This Row],[City tier]])</f>
        <v>tier - 3</v>
      </c>
      <c r="O1535" t="str">
        <f>IF(Hospitalisation_table[[#This Row],[State ID]]="?","Unknown",Hospitalisation_table[[#This Row],[State ID]])</f>
        <v>R1012</v>
      </c>
      <c r="P1535" s="20" t="str">
        <f>_xlfn.CONCAT(Hospitalisation_table[[#This Row],[date]],"-",Hospitalisation_table[[#This Row],[Month_Updated]],"-",Hospitalisation_table[[#This Row],[Year_Update]])</f>
        <v>9-Sep-2000</v>
      </c>
      <c r="Q1535">
        <f>DATEDIF(Hospitalisation_table[[#This Row],[Date of Birth]],"8-Jun-2023","Y")</f>
        <v>22</v>
      </c>
    </row>
    <row r="1536" spans="1:17" x14ac:dyDescent="0.3">
      <c r="A1536" t="s">
        <v>651</v>
      </c>
      <c r="B1536" t="str">
        <f>IF(Hospitalisation_table[[#This Row],[Customer ID]]="?","UnKnown",Hospitalisation_table[[#This Row],[Customer ID]])</f>
        <v>Id1720</v>
      </c>
      <c r="C1536">
        <v>1994</v>
      </c>
      <c r="D1536" t="s">
        <v>15</v>
      </c>
      <c r="E1536">
        <v>13</v>
      </c>
      <c r="F1536">
        <v>3</v>
      </c>
      <c r="G1536" s="24">
        <v>5312.17</v>
      </c>
      <c r="H1536" t="s">
        <v>11</v>
      </c>
      <c r="I1536" t="s">
        <v>11</v>
      </c>
      <c r="J1536" t="s">
        <v>23</v>
      </c>
      <c r="K1536" t="str">
        <f>IF(Hospitalisation_table[[#This Row],[month]]="?","Sep",Hospitalisation_table[[#This Row],[month]])</f>
        <v>Nov</v>
      </c>
      <c r="L1536">
        <f>IF(Hospitalisation_table[[#This Row],[year]] = "?",ROUNDUP(AVERAGE(Hospitalisation_table[year]),0),Hospitalisation_table[[#This Row],[year]])</f>
        <v>1994</v>
      </c>
      <c r="M1536" t="str">
        <f>IF(Hospitalisation_table[[#This Row],[Hospital tier]]="?","tier - 2",Hospitalisation_table[[#This Row],[Hospital tier]])</f>
        <v>tier - 2</v>
      </c>
      <c r="N1536" t="str">
        <f>IF(Hospitalisation_table[[#This Row],[City tier]]="?","tier - 2",Hospitalisation_table[[#This Row],[City tier]])</f>
        <v>tier - 2</v>
      </c>
      <c r="O1536" t="str">
        <f>IF(Hospitalisation_table[[#This Row],[State ID]]="?","Unknown",Hospitalisation_table[[#This Row],[State ID]])</f>
        <v>R1012</v>
      </c>
      <c r="P1536" s="20" t="str">
        <f>_xlfn.CONCAT(Hospitalisation_table[[#This Row],[date]],"-",Hospitalisation_table[[#This Row],[Month_Updated]],"-",Hospitalisation_table[[#This Row],[Year_Update]])</f>
        <v>13-Nov-1994</v>
      </c>
      <c r="Q1536">
        <f>DATEDIF(Hospitalisation_table[[#This Row],[Date of Birth]],"8-Jun-2023","Y")</f>
        <v>28</v>
      </c>
    </row>
    <row r="1537" spans="1:17" x14ac:dyDescent="0.3">
      <c r="A1537" t="s">
        <v>2201</v>
      </c>
      <c r="B1537" t="str">
        <f>IF(Hospitalisation_table[[#This Row],[Customer ID]]="?","UnKnown",Hospitalisation_table[[#This Row],[Customer ID]])</f>
        <v>Id172</v>
      </c>
      <c r="C1537">
        <v>1989</v>
      </c>
      <c r="D1537" t="s">
        <v>18</v>
      </c>
      <c r="E1537">
        <v>10</v>
      </c>
      <c r="F1537">
        <v>0</v>
      </c>
      <c r="G1537" s="24">
        <v>37079.370000000003</v>
      </c>
      <c r="H1537" t="s">
        <v>11</v>
      </c>
      <c r="I1537" t="s">
        <v>12</v>
      </c>
      <c r="J1537" t="s">
        <v>42</v>
      </c>
      <c r="K1537" t="str">
        <f>IF(Hospitalisation_table[[#This Row],[month]]="?","Sep",Hospitalisation_table[[#This Row],[month]])</f>
        <v>Jun</v>
      </c>
      <c r="L1537">
        <f>IF(Hospitalisation_table[[#This Row],[year]] = "?",ROUNDUP(AVERAGE(Hospitalisation_table[year]),0),Hospitalisation_table[[#This Row],[year]])</f>
        <v>1989</v>
      </c>
      <c r="M1537" t="str">
        <f>IF(Hospitalisation_table[[#This Row],[Hospital tier]]="?","tier - 2",Hospitalisation_table[[#This Row],[Hospital tier]])</f>
        <v>tier - 2</v>
      </c>
      <c r="N1537" t="str">
        <f>IF(Hospitalisation_table[[#This Row],[City tier]]="?","tier - 2",Hospitalisation_table[[#This Row],[City tier]])</f>
        <v>tier - 3</v>
      </c>
      <c r="O1537" t="str">
        <f>IF(Hospitalisation_table[[#This Row],[State ID]]="?","Unknown",Hospitalisation_table[[#This Row],[State ID]])</f>
        <v>R1011</v>
      </c>
      <c r="P1537" s="20" t="str">
        <f>_xlfn.CONCAT(Hospitalisation_table[[#This Row],[date]],"-",Hospitalisation_table[[#This Row],[Month_Updated]],"-",Hospitalisation_table[[#This Row],[Year_Update]])</f>
        <v>10-Jun-1989</v>
      </c>
      <c r="Q1537">
        <f>DATEDIF(Hospitalisation_table[[#This Row],[Date of Birth]],"8-Jun-2023","Y")</f>
        <v>33</v>
      </c>
    </row>
    <row r="1538" spans="1:17" x14ac:dyDescent="0.3">
      <c r="A1538" t="s">
        <v>652</v>
      </c>
      <c r="B1538" t="str">
        <f>IF(Hospitalisation_table[[#This Row],[Customer ID]]="?","UnKnown",Hospitalisation_table[[#This Row],[Customer ID]])</f>
        <v>Id1719</v>
      </c>
      <c r="C1538">
        <v>1974</v>
      </c>
      <c r="D1538" t="s">
        <v>20</v>
      </c>
      <c r="E1538">
        <v>2</v>
      </c>
      <c r="F1538">
        <v>0</v>
      </c>
      <c r="G1538" s="24">
        <v>5322.24</v>
      </c>
      <c r="H1538" t="s">
        <v>11</v>
      </c>
      <c r="I1538" t="s">
        <v>16</v>
      </c>
      <c r="J1538" t="s">
        <v>23</v>
      </c>
      <c r="K1538" t="str">
        <f>IF(Hospitalisation_table[[#This Row],[month]]="?","Sep",Hospitalisation_table[[#This Row],[month]])</f>
        <v>Sep</v>
      </c>
      <c r="L1538">
        <f>IF(Hospitalisation_table[[#This Row],[year]] = "?",ROUNDUP(AVERAGE(Hospitalisation_table[year]),0),Hospitalisation_table[[#This Row],[year]])</f>
        <v>1974</v>
      </c>
      <c r="M1538" t="str">
        <f>IF(Hospitalisation_table[[#This Row],[Hospital tier]]="?","tier - 2",Hospitalisation_table[[#This Row],[Hospital tier]])</f>
        <v>tier - 2</v>
      </c>
      <c r="N1538" t="str">
        <f>IF(Hospitalisation_table[[#This Row],[City tier]]="?","tier - 2",Hospitalisation_table[[#This Row],[City tier]])</f>
        <v>tier - 1</v>
      </c>
      <c r="O1538" t="str">
        <f>IF(Hospitalisation_table[[#This Row],[State ID]]="?","Unknown",Hospitalisation_table[[#This Row],[State ID]])</f>
        <v>R1012</v>
      </c>
      <c r="P1538" s="20" t="str">
        <f>_xlfn.CONCAT(Hospitalisation_table[[#This Row],[date]],"-",Hospitalisation_table[[#This Row],[Month_Updated]],"-",Hospitalisation_table[[#This Row],[Year_Update]])</f>
        <v>2-Sep-1974</v>
      </c>
      <c r="Q1538">
        <f>DATEDIF(Hospitalisation_table[[#This Row],[Date of Birth]],"8-Jun-2023","Y")</f>
        <v>48</v>
      </c>
    </row>
    <row r="1539" spans="1:17" x14ac:dyDescent="0.3">
      <c r="A1539" t="s">
        <v>653</v>
      </c>
      <c r="B1539" t="str">
        <f>IF(Hospitalisation_table[[#This Row],[Customer ID]]="?","UnKnown",Hospitalisation_table[[#This Row],[Customer ID]])</f>
        <v>Id1718</v>
      </c>
      <c r="C1539">
        <v>1992</v>
      </c>
      <c r="D1539" t="s">
        <v>18</v>
      </c>
      <c r="E1539">
        <v>18</v>
      </c>
      <c r="F1539">
        <v>3</v>
      </c>
      <c r="G1539" s="24">
        <v>5325.65</v>
      </c>
      <c r="H1539" t="s">
        <v>11</v>
      </c>
      <c r="I1539" t="s">
        <v>16</v>
      </c>
      <c r="J1539" t="s">
        <v>42</v>
      </c>
      <c r="K1539" t="str">
        <f>IF(Hospitalisation_table[[#This Row],[month]]="?","Sep",Hospitalisation_table[[#This Row],[month]])</f>
        <v>Jun</v>
      </c>
      <c r="L1539">
        <f>IF(Hospitalisation_table[[#This Row],[year]] = "?",ROUNDUP(AVERAGE(Hospitalisation_table[year]),0),Hospitalisation_table[[#This Row],[year]])</f>
        <v>1992</v>
      </c>
      <c r="M1539" t="str">
        <f>IF(Hospitalisation_table[[#This Row],[Hospital tier]]="?","tier - 2",Hospitalisation_table[[#This Row],[Hospital tier]])</f>
        <v>tier - 2</v>
      </c>
      <c r="N1539" t="str">
        <f>IF(Hospitalisation_table[[#This Row],[City tier]]="?","tier - 2",Hospitalisation_table[[#This Row],[City tier]])</f>
        <v>tier - 1</v>
      </c>
      <c r="O1539" t="str">
        <f>IF(Hospitalisation_table[[#This Row],[State ID]]="?","Unknown",Hospitalisation_table[[#This Row],[State ID]])</f>
        <v>R1011</v>
      </c>
      <c r="P1539" s="20" t="str">
        <f>_xlfn.CONCAT(Hospitalisation_table[[#This Row],[date]],"-",Hospitalisation_table[[#This Row],[Month_Updated]],"-",Hospitalisation_table[[#This Row],[Year_Update]])</f>
        <v>18-Jun-1992</v>
      </c>
      <c r="Q1539">
        <f>DATEDIF(Hospitalisation_table[[#This Row],[Date of Birth]],"8-Jun-2023","Y")</f>
        <v>30</v>
      </c>
    </row>
    <row r="1540" spans="1:17" x14ac:dyDescent="0.3">
      <c r="A1540" t="s">
        <v>654</v>
      </c>
      <c r="B1540" t="str">
        <f>IF(Hospitalisation_table[[#This Row],[Customer ID]]="?","UnKnown",Hospitalisation_table[[#This Row],[Customer ID]])</f>
        <v>Id1717</v>
      </c>
      <c r="C1540">
        <v>1991</v>
      </c>
      <c r="D1540" t="s">
        <v>35</v>
      </c>
      <c r="E1540">
        <v>28</v>
      </c>
      <c r="F1540">
        <v>2</v>
      </c>
      <c r="G1540" s="24">
        <v>5327.4</v>
      </c>
      <c r="H1540" t="s">
        <v>11</v>
      </c>
      <c r="I1540" t="s">
        <v>16</v>
      </c>
      <c r="J1540" t="s">
        <v>23</v>
      </c>
      <c r="K1540" t="str">
        <f>IF(Hospitalisation_table[[#This Row],[month]]="?","Sep",Hospitalisation_table[[#This Row],[month]])</f>
        <v>Aug</v>
      </c>
      <c r="L1540">
        <f>IF(Hospitalisation_table[[#This Row],[year]] = "?",ROUNDUP(AVERAGE(Hospitalisation_table[year]),0),Hospitalisation_table[[#This Row],[year]])</f>
        <v>1991</v>
      </c>
      <c r="M1540" t="str">
        <f>IF(Hospitalisation_table[[#This Row],[Hospital tier]]="?","tier - 2",Hospitalisation_table[[#This Row],[Hospital tier]])</f>
        <v>tier - 2</v>
      </c>
      <c r="N1540" t="str">
        <f>IF(Hospitalisation_table[[#This Row],[City tier]]="?","tier - 2",Hospitalisation_table[[#This Row],[City tier]])</f>
        <v>tier - 1</v>
      </c>
      <c r="O1540" t="str">
        <f>IF(Hospitalisation_table[[#This Row],[State ID]]="?","Unknown",Hospitalisation_table[[#This Row],[State ID]])</f>
        <v>R1012</v>
      </c>
      <c r="P1540" s="20" t="str">
        <f>_xlfn.CONCAT(Hospitalisation_table[[#This Row],[date]],"-",Hospitalisation_table[[#This Row],[Month_Updated]],"-",Hospitalisation_table[[#This Row],[Year_Update]])</f>
        <v>28-Aug-1991</v>
      </c>
      <c r="Q1540">
        <f>DATEDIF(Hospitalisation_table[[#This Row],[Date of Birth]],"8-Jun-2023","Y")</f>
        <v>31</v>
      </c>
    </row>
    <row r="1541" spans="1:17" x14ac:dyDescent="0.3">
      <c r="A1541" t="s">
        <v>655</v>
      </c>
      <c r="B1541" t="str">
        <f>IF(Hospitalisation_table[[#This Row],[Customer ID]]="?","UnKnown",Hospitalisation_table[[#This Row],[Customer ID]])</f>
        <v>Id1716</v>
      </c>
      <c r="C1541">
        <v>1972</v>
      </c>
      <c r="D1541" t="s">
        <v>30</v>
      </c>
      <c r="E1541">
        <v>15</v>
      </c>
      <c r="F1541">
        <v>0</v>
      </c>
      <c r="G1541" s="24">
        <v>5344.81</v>
      </c>
      <c r="H1541" t="s">
        <v>11</v>
      </c>
      <c r="I1541" t="s">
        <v>12</v>
      </c>
      <c r="J1541" t="s">
        <v>13</v>
      </c>
      <c r="K1541" t="str">
        <f>IF(Hospitalisation_table[[#This Row],[month]]="?","Sep",Hospitalisation_table[[#This Row],[month]])</f>
        <v>Dec</v>
      </c>
      <c r="L1541">
        <f>IF(Hospitalisation_table[[#This Row],[year]] = "?",ROUNDUP(AVERAGE(Hospitalisation_table[year]),0),Hospitalisation_table[[#This Row],[year]])</f>
        <v>1972</v>
      </c>
      <c r="M1541" t="str">
        <f>IF(Hospitalisation_table[[#This Row],[Hospital tier]]="?","tier - 2",Hospitalisation_table[[#This Row],[Hospital tier]])</f>
        <v>tier - 2</v>
      </c>
      <c r="N1541" t="str">
        <f>IF(Hospitalisation_table[[#This Row],[City tier]]="?","tier - 2",Hospitalisation_table[[#This Row],[City tier]])</f>
        <v>tier - 3</v>
      </c>
      <c r="O1541" t="str">
        <f>IF(Hospitalisation_table[[#This Row],[State ID]]="?","Unknown",Hospitalisation_table[[#This Row],[State ID]])</f>
        <v>R1013</v>
      </c>
      <c r="P1541" s="20" t="str">
        <f>_xlfn.CONCAT(Hospitalisation_table[[#This Row],[date]],"-",Hospitalisation_table[[#This Row],[Month_Updated]],"-",Hospitalisation_table[[#This Row],[Year_Update]])</f>
        <v>15-Dec-1972</v>
      </c>
      <c r="Q1541">
        <f>DATEDIF(Hospitalisation_table[[#This Row],[Date of Birth]],"8-Jun-2023","Y")</f>
        <v>50</v>
      </c>
    </row>
    <row r="1542" spans="1:17" x14ac:dyDescent="0.3">
      <c r="A1542" t="s">
        <v>656</v>
      </c>
      <c r="B1542" t="str">
        <f>IF(Hospitalisation_table[[#This Row],[Customer ID]]="?","UnKnown",Hospitalisation_table[[#This Row],[Customer ID]])</f>
        <v>Id1715</v>
      </c>
      <c r="C1542">
        <v>1989</v>
      </c>
      <c r="D1542" t="s">
        <v>15</v>
      </c>
      <c r="E1542">
        <v>7</v>
      </c>
      <c r="F1542">
        <v>1</v>
      </c>
      <c r="G1542" s="24">
        <v>5354.07</v>
      </c>
      <c r="H1542" t="s">
        <v>11</v>
      </c>
      <c r="I1542" t="s">
        <v>12</v>
      </c>
      <c r="J1542" t="s">
        <v>247</v>
      </c>
      <c r="K1542" t="str">
        <f>IF(Hospitalisation_table[[#This Row],[month]]="?","Sep",Hospitalisation_table[[#This Row],[month]])</f>
        <v>Nov</v>
      </c>
      <c r="L1542">
        <f>IF(Hospitalisation_table[[#This Row],[year]] = "?",ROUNDUP(AVERAGE(Hospitalisation_table[year]),0),Hospitalisation_table[[#This Row],[year]])</f>
        <v>1989</v>
      </c>
      <c r="M1542" t="str">
        <f>IF(Hospitalisation_table[[#This Row],[Hospital tier]]="?","tier - 2",Hospitalisation_table[[#This Row],[Hospital tier]])</f>
        <v>tier - 2</v>
      </c>
      <c r="N1542" t="str">
        <f>IF(Hospitalisation_table[[#This Row],[City tier]]="?","tier - 2",Hospitalisation_table[[#This Row],[City tier]])</f>
        <v>tier - 3</v>
      </c>
      <c r="O1542" t="str">
        <f>IF(Hospitalisation_table[[#This Row],[State ID]]="?","Unknown",Hospitalisation_table[[#This Row],[State ID]])</f>
        <v>R1024</v>
      </c>
      <c r="P1542" s="20" t="str">
        <f>_xlfn.CONCAT(Hospitalisation_table[[#This Row],[date]],"-",Hospitalisation_table[[#This Row],[Month_Updated]],"-",Hospitalisation_table[[#This Row],[Year_Update]])</f>
        <v>7-Nov-1989</v>
      </c>
      <c r="Q1542">
        <f>DATEDIF(Hospitalisation_table[[#This Row],[Date of Birth]],"8-Jun-2023","Y")</f>
        <v>33</v>
      </c>
    </row>
    <row r="1543" spans="1:17" x14ac:dyDescent="0.3">
      <c r="A1543" t="s">
        <v>657</v>
      </c>
      <c r="B1543" t="str">
        <f>IF(Hospitalisation_table[[#This Row],[Customer ID]]="?","UnKnown",Hospitalisation_table[[#This Row],[Customer ID]])</f>
        <v>Id1714</v>
      </c>
      <c r="C1543">
        <v>1994</v>
      </c>
      <c r="D1543" t="s">
        <v>30</v>
      </c>
      <c r="E1543">
        <v>7</v>
      </c>
      <c r="F1543">
        <v>0</v>
      </c>
      <c r="G1543" s="24">
        <v>5364.66</v>
      </c>
      <c r="H1543" t="s">
        <v>11</v>
      </c>
      <c r="I1543" t="s">
        <v>16</v>
      </c>
      <c r="J1543" t="s">
        <v>42</v>
      </c>
      <c r="K1543" t="str">
        <f>IF(Hospitalisation_table[[#This Row],[month]]="?","Sep",Hospitalisation_table[[#This Row],[month]])</f>
        <v>Dec</v>
      </c>
      <c r="L1543">
        <f>IF(Hospitalisation_table[[#This Row],[year]] = "?",ROUNDUP(AVERAGE(Hospitalisation_table[year]),0),Hospitalisation_table[[#This Row],[year]])</f>
        <v>1994</v>
      </c>
      <c r="M1543" t="str">
        <f>IF(Hospitalisation_table[[#This Row],[Hospital tier]]="?","tier - 2",Hospitalisation_table[[#This Row],[Hospital tier]])</f>
        <v>tier - 2</v>
      </c>
      <c r="N1543" t="str">
        <f>IF(Hospitalisation_table[[#This Row],[City tier]]="?","tier - 2",Hospitalisation_table[[#This Row],[City tier]])</f>
        <v>tier - 1</v>
      </c>
      <c r="O1543" t="str">
        <f>IF(Hospitalisation_table[[#This Row],[State ID]]="?","Unknown",Hospitalisation_table[[#This Row],[State ID]])</f>
        <v>R1011</v>
      </c>
      <c r="P1543" s="20" t="str">
        <f>_xlfn.CONCAT(Hospitalisation_table[[#This Row],[date]],"-",Hospitalisation_table[[#This Row],[Month_Updated]],"-",Hospitalisation_table[[#This Row],[Year_Update]])</f>
        <v>7-Dec-1994</v>
      </c>
      <c r="Q1543">
        <f>DATEDIF(Hospitalisation_table[[#This Row],[Date of Birth]],"8-Jun-2023","Y")</f>
        <v>28</v>
      </c>
    </row>
    <row r="1544" spans="1:17" x14ac:dyDescent="0.3">
      <c r="A1544" t="s">
        <v>658</v>
      </c>
      <c r="B1544" t="str">
        <f>IF(Hospitalisation_table[[#This Row],[Customer ID]]="?","UnKnown",Hospitalisation_table[[#This Row],[Customer ID]])</f>
        <v>Id1713</v>
      </c>
      <c r="C1544">
        <v>1986</v>
      </c>
      <c r="D1544" t="s">
        <v>18</v>
      </c>
      <c r="E1544">
        <v>1</v>
      </c>
      <c r="F1544">
        <v>1</v>
      </c>
      <c r="G1544" s="24">
        <v>5373.36</v>
      </c>
      <c r="H1544" t="s">
        <v>11</v>
      </c>
      <c r="I1544" t="s">
        <v>11</v>
      </c>
      <c r="J1544" t="s">
        <v>23</v>
      </c>
      <c r="K1544" t="str">
        <f>IF(Hospitalisation_table[[#This Row],[month]]="?","Sep",Hospitalisation_table[[#This Row],[month]])</f>
        <v>Jun</v>
      </c>
      <c r="L1544">
        <f>IF(Hospitalisation_table[[#This Row],[year]] = "?",ROUNDUP(AVERAGE(Hospitalisation_table[year]),0),Hospitalisation_table[[#This Row],[year]])</f>
        <v>1986</v>
      </c>
      <c r="M1544" t="str">
        <f>IF(Hospitalisation_table[[#This Row],[Hospital tier]]="?","tier - 2",Hospitalisation_table[[#This Row],[Hospital tier]])</f>
        <v>tier - 2</v>
      </c>
      <c r="N1544" t="str">
        <f>IF(Hospitalisation_table[[#This Row],[City tier]]="?","tier - 2",Hospitalisation_table[[#This Row],[City tier]])</f>
        <v>tier - 2</v>
      </c>
      <c r="O1544" t="str">
        <f>IF(Hospitalisation_table[[#This Row],[State ID]]="?","Unknown",Hospitalisation_table[[#This Row],[State ID]])</f>
        <v>R1012</v>
      </c>
      <c r="P1544" s="20" t="str">
        <f>_xlfn.CONCAT(Hospitalisation_table[[#This Row],[date]],"-",Hospitalisation_table[[#This Row],[Month_Updated]],"-",Hospitalisation_table[[#This Row],[Year_Update]])</f>
        <v>1-Jun-1986</v>
      </c>
      <c r="Q1544">
        <f>DATEDIF(Hospitalisation_table[[#This Row],[Date of Birth]],"8-Jun-2023","Y")</f>
        <v>37</v>
      </c>
    </row>
    <row r="1545" spans="1:17" x14ac:dyDescent="0.3">
      <c r="A1545" t="s">
        <v>659</v>
      </c>
      <c r="B1545" t="str">
        <f>IF(Hospitalisation_table[[#This Row],[Customer ID]]="?","UnKnown",Hospitalisation_table[[#This Row],[Customer ID]])</f>
        <v>Id1712</v>
      </c>
      <c r="C1545">
        <v>1989</v>
      </c>
      <c r="D1545" t="s">
        <v>15</v>
      </c>
      <c r="E1545">
        <v>18</v>
      </c>
      <c r="F1545">
        <v>2</v>
      </c>
      <c r="G1545" s="24">
        <v>5375.04</v>
      </c>
      <c r="H1545" t="s">
        <v>11</v>
      </c>
      <c r="I1545" t="s">
        <v>16</v>
      </c>
      <c r="J1545" t="s">
        <v>42</v>
      </c>
      <c r="K1545" t="str">
        <f>IF(Hospitalisation_table[[#This Row],[month]]="?","Sep",Hospitalisation_table[[#This Row],[month]])</f>
        <v>Nov</v>
      </c>
      <c r="L1545">
        <f>IF(Hospitalisation_table[[#This Row],[year]] = "?",ROUNDUP(AVERAGE(Hospitalisation_table[year]),0),Hospitalisation_table[[#This Row],[year]])</f>
        <v>1989</v>
      </c>
      <c r="M1545" t="str">
        <f>IF(Hospitalisation_table[[#This Row],[Hospital tier]]="?","tier - 2",Hospitalisation_table[[#This Row],[Hospital tier]])</f>
        <v>tier - 2</v>
      </c>
      <c r="N1545" t="str">
        <f>IF(Hospitalisation_table[[#This Row],[City tier]]="?","tier - 2",Hospitalisation_table[[#This Row],[City tier]])</f>
        <v>tier - 1</v>
      </c>
      <c r="O1545" t="str">
        <f>IF(Hospitalisation_table[[#This Row],[State ID]]="?","Unknown",Hospitalisation_table[[#This Row],[State ID]])</f>
        <v>R1011</v>
      </c>
      <c r="P1545" s="20" t="str">
        <f>_xlfn.CONCAT(Hospitalisation_table[[#This Row],[date]],"-",Hospitalisation_table[[#This Row],[Month_Updated]],"-",Hospitalisation_table[[#This Row],[Year_Update]])</f>
        <v>18-Nov-1989</v>
      </c>
      <c r="Q1545">
        <f>DATEDIF(Hospitalisation_table[[#This Row],[Date of Birth]],"8-Jun-2023","Y")</f>
        <v>33</v>
      </c>
    </row>
    <row r="1546" spans="1:17" x14ac:dyDescent="0.3">
      <c r="A1546" t="s">
        <v>660</v>
      </c>
      <c r="B1546" t="str">
        <f>IF(Hospitalisation_table[[#This Row],[Customer ID]]="?","UnKnown",Hospitalisation_table[[#This Row],[Customer ID]])</f>
        <v>Id1711</v>
      </c>
      <c r="C1546">
        <v>1986</v>
      </c>
      <c r="D1546" t="s">
        <v>10</v>
      </c>
      <c r="E1546">
        <v>22</v>
      </c>
      <c r="F1546">
        <v>1</v>
      </c>
      <c r="G1546" s="24">
        <v>5377.46</v>
      </c>
      <c r="H1546" t="s">
        <v>11</v>
      </c>
      <c r="I1546" t="s">
        <v>12</v>
      </c>
      <c r="J1546" t="s">
        <v>23</v>
      </c>
      <c r="K1546" t="str">
        <f>IF(Hospitalisation_table[[#This Row],[month]]="?","Sep",Hospitalisation_table[[#This Row],[month]])</f>
        <v>Jul</v>
      </c>
      <c r="L1546">
        <f>IF(Hospitalisation_table[[#This Row],[year]] = "?",ROUNDUP(AVERAGE(Hospitalisation_table[year]),0),Hospitalisation_table[[#This Row],[year]])</f>
        <v>1986</v>
      </c>
      <c r="M1546" t="str">
        <f>IF(Hospitalisation_table[[#This Row],[Hospital tier]]="?","tier - 2",Hospitalisation_table[[#This Row],[Hospital tier]])</f>
        <v>tier - 2</v>
      </c>
      <c r="N1546" t="str">
        <f>IF(Hospitalisation_table[[#This Row],[City tier]]="?","tier - 2",Hospitalisation_table[[#This Row],[City tier]])</f>
        <v>tier - 3</v>
      </c>
      <c r="O1546" t="str">
        <f>IF(Hospitalisation_table[[#This Row],[State ID]]="?","Unknown",Hospitalisation_table[[#This Row],[State ID]])</f>
        <v>R1012</v>
      </c>
      <c r="P1546" s="20" t="str">
        <f>_xlfn.CONCAT(Hospitalisation_table[[#This Row],[date]],"-",Hospitalisation_table[[#This Row],[Month_Updated]],"-",Hospitalisation_table[[#This Row],[Year_Update]])</f>
        <v>22-Jul-1986</v>
      </c>
      <c r="Q1546">
        <f>DATEDIF(Hospitalisation_table[[#This Row],[Date of Birth]],"8-Jun-2023","Y")</f>
        <v>36</v>
      </c>
    </row>
    <row r="1547" spans="1:17" x14ac:dyDescent="0.3">
      <c r="A1547" t="s">
        <v>661</v>
      </c>
      <c r="B1547" t="str">
        <f>IF(Hospitalisation_table[[#This Row],[Customer ID]]="?","UnKnown",Hospitalisation_table[[#This Row],[Customer ID]])</f>
        <v>Id1710</v>
      </c>
      <c r="C1547">
        <v>1984</v>
      </c>
      <c r="D1547" t="s">
        <v>18</v>
      </c>
      <c r="E1547">
        <v>1</v>
      </c>
      <c r="F1547">
        <v>0</v>
      </c>
      <c r="G1547" s="24">
        <v>5383.54</v>
      </c>
      <c r="H1547" t="s">
        <v>11</v>
      </c>
      <c r="I1547" t="s">
        <v>12</v>
      </c>
      <c r="J1547" t="s">
        <v>42</v>
      </c>
      <c r="K1547" t="str">
        <f>IF(Hospitalisation_table[[#This Row],[month]]="?","Sep",Hospitalisation_table[[#This Row],[month]])</f>
        <v>Jun</v>
      </c>
      <c r="L1547">
        <f>IF(Hospitalisation_table[[#This Row],[year]] = "?",ROUNDUP(AVERAGE(Hospitalisation_table[year]),0),Hospitalisation_table[[#This Row],[year]])</f>
        <v>1984</v>
      </c>
      <c r="M1547" t="str">
        <f>IF(Hospitalisation_table[[#This Row],[Hospital tier]]="?","tier - 2",Hospitalisation_table[[#This Row],[Hospital tier]])</f>
        <v>tier - 2</v>
      </c>
      <c r="N1547" t="str">
        <f>IF(Hospitalisation_table[[#This Row],[City tier]]="?","tier - 2",Hospitalisation_table[[#This Row],[City tier]])</f>
        <v>tier - 3</v>
      </c>
      <c r="O1547" t="str">
        <f>IF(Hospitalisation_table[[#This Row],[State ID]]="?","Unknown",Hospitalisation_table[[#This Row],[State ID]])</f>
        <v>R1011</v>
      </c>
      <c r="P1547" s="20" t="str">
        <f>_xlfn.CONCAT(Hospitalisation_table[[#This Row],[date]],"-",Hospitalisation_table[[#This Row],[Month_Updated]],"-",Hospitalisation_table[[#This Row],[Year_Update]])</f>
        <v>1-Jun-1984</v>
      </c>
      <c r="Q1547">
        <f>DATEDIF(Hospitalisation_table[[#This Row],[Date of Birth]],"8-Jun-2023","Y")</f>
        <v>39</v>
      </c>
    </row>
    <row r="1548" spans="1:17" x14ac:dyDescent="0.3">
      <c r="A1548" t="s">
        <v>2202</v>
      </c>
      <c r="B1548" t="str">
        <f>IF(Hospitalisation_table[[#This Row],[Customer ID]]="?","UnKnown",Hospitalisation_table[[#This Row],[Customer ID]])</f>
        <v>Id171</v>
      </c>
      <c r="C1548">
        <v>1995</v>
      </c>
      <c r="D1548" t="s">
        <v>37</v>
      </c>
      <c r="E1548">
        <v>30</v>
      </c>
      <c r="F1548">
        <v>0</v>
      </c>
      <c r="G1548" s="24">
        <v>37133.9</v>
      </c>
      <c r="H1548" t="s">
        <v>11</v>
      </c>
      <c r="I1548" t="s">
        <v>11</v>
      </c>
      <c r="J1548" t="s">
        <v>13</v>
      </c>
      <c r="K1548" t="str">
        <f>IF(Hospitalisation_table[[#This Row],[month]]="?","Sep",Hospitalisation_table[[#This Row],[month]])</f>
        <v>Oct</v>
      </c>
      <c r="L1548">
        <f>IF(Hospitalisation_table[[#This Row],[year]] = "?",ROUNDUP(AVERAGE(Hospitalisation_table[year]),0),Hospitalisation_table[[#This Row],[year]])</f>
        <v>1995</v>
      </c>
      <c r="M1548" t="str">
        <f>IF(Hospitalisation_table[[#This Row],[Hospital tier]]="?","tier - 2",Hospitalisation_table[[#This Row],[Hospital tier]])</f>
        <v>tier - 2</v>
      </c>
      <c r="N1548" t="str">
        <f>IF(Hospitalisation_table[[#This Row],[City tier]]="?","tier - 2",Hospitalisation_table[[#This Row],[City tier]])</f>
        <v>tier - 2</v>
      </c>
      <c r="O1548" t="str">
        <f>IF(Hospitalisation_table[[#This Row],[State ID]]="?","Unknown",Hospitalisation_table[[#This Row],[State ID]])</f>
        <v>R1013</v>
      </c>
      <c r="P1548" s="20" t="str">
        <f>_xlfn.CONCAT(Hospitalisation_table[[#This Row],[date]],"-",Hospitalisation_table[[#This Row],[Month_Updated]],"-",Hospitalisation_table[[#This Row],[Year_Update]])</f>
        <v>30-Oct-1995</v>
      </c>
      <c r="Q1548">
        <f>DATEDIF(Hospitalisation_table[[#This Row],[Date of Birth]],"8-Jun-2023","Y")</f>
        <v>27</v>
      </c>
    </row>
    <row r="1549" spans="1:17" x14ac:dyDescent="0.3">
      <c r="A1549" t="s">
        <v>662</v>
      </c>
      <c r="B1549" t="str">
        <f>IF(Hospitalisation_table[[#This Row],[Customer ID]]="?","UnKnown",Hospitalisation_table[[#This Row],[Customer ID]])</f>
        <v>Id1709</v>
      </c>
      <c r="C1549">
        <v>1988</v>
      </c>
      <c r="D1549" t="s">
        <v>35</v>
      </c>
      <c r="E1549">
        <v>8</v>
      </c>
      <c r="F1549">
        <v>1</v>
      </c>
      <c r="G1549" s="24">
        <v>5385.34</v>
      </c>
      <c r="H1549" t="s">
        <v>11</v>
      </c>
      <c r="I1549" t="s">
        <v>12</v>
      </c>
      <c r="J1549" t="s">
        <v>23</v>
      </c>
      <c r="K1549" t="str">
        <f>IF(Hospitalisation_table[[#This Row],[month]]="?","Sep",Hospitalisation_table[[#This Row],[month]])</f>
        <v>Aug</v>
      </c>
      <c r="L1549">
        <f>IF(Hospitalisation_table[[#This Row],[year]] = "?",ROUNDUP(AVERAGE(Hospitalisation_table[year]),0),Hospitalisation_table[[#This Row],[year]])</f>
        <v>1988</v>
      </c>
      <c r="M1549" t="str">
        <f>IF(Hospitalisation_table[[#This Row],[Hospital tier]]="?","tier - 2",Hospitalisation_table[[#This Row],[Hospital tier]])</f>
        <v>tier - 2</v>
      </c>
      <c r="N1549" t="str">
        <f>IF(Hospitalisation_table[[#This Row],[City tier]]="?","tier - 2",Hospitalisation_table[[#This Row],[City tier]])</f>
        <v>tier - 3</v>
      </c>
      <c r="O1549" t="str">
        <f>IF(Hospitalisation_table[[#This Row],[State ID]]="?","Unknown",Hospitalisation_table[[#This Row],[State ID]])</f>
        <v>R1012</v>
      </c>
      <c r="P1549" s="20" t="str">
        <f>_xlfn.CONCAT(Hospitalisation_table[[#This Row],[date]],"-",Hospitalisation_table[[#This Row],[Month_Updated]],"-",Hospitalisation_table[[#This Row],[Year_Update]])</f>
        <v>8-Aug-1988</v>
      </c>
      <c r="Q1549">
        <f>DATEDIF(Hospitalisation_table[[#This Row],[Date of Birth]],"8-Jun-2023","Y")</f>
        <v>34</v>
      </c>
    </row>
    <row r="1550" spans="1:17" x14ac:dyDescent="0.3">
      <c r="A1550" t="s">
        <v>663</v>
      </c>
      <c r="B1550" t="str">
        <f>IF(Hospitalisation_table[[#This Row],[Customer ID]]="?","UnKnown",Hospitalisation_table[[#This Row],[Customer ID]])</f>
        <v>Id1708</v>
      </c>
      <c r="C1550">
        <v>1989</v>
      </c>
      <c r="D1550" t="s">
        <v>15</v>
      </c>
      <c r="E1550">
        <v>6</v>
      </c>
      <c r="F1550">
        <v>3</v>
      </c>
      <c r="G1550" s="24">
        <v>5396.44</v>
      </c>
      <c r="H1550" t="s">
        <v>11</v>
      </c>
      <c r="I1550" t="s">
        <v>12</v>
      </c>
      <c r="J1550" t="s">
        <v>13</v>
      </c>
      <c r="K1550" t="str">
        <f>IF(Hospitalisation_table[[#This Row],[month]]="?","Sep",Hospitalisation_table[[#This Row],[month]])</f>
        <v>Nov</v>
      </c>
      <c r="L1550">
        <f>IF(Hospitalisation_table[[#This Row],[year]] = "?",ROUNDUP(AVERAGE(Hospitalisation_table[year]),0),Hospitalisation_table[[#This Row],[year]])</f>
        <v>1989</v>
      </c>
      <c r="M1550" t="str">
        <f>IF(Hospitalisation_table[[#This Row],[Hospital tier]]="?","tier - 2",Hospitalisation_table[[#This Row],[Hospital tier]])</f>
        <v>tier - 2</v>
      </c>
      <c r="N1550" t="str">
        <f>IF(Hospitalisation_table[[#This Row],[City tier]]="?","tier - 2",Hospitalisation_table[[#This Row],[City tier]])</f>
        <v>tier - 3</v>
      </c>
      <c r="O1550" t="str">
        <f>IF(Hospitalisation_table[[#This Row],[State ID]]="?","Unknown",Hospitalisation_table[[#This Row],[State ID]])</f>
        <v>R1013</v>
      </c>
      <c r="P1550" s="20" t="str">
        <f>_xlfn.CONCAT(Hospitalisation_table[[#This Row],[date]],"-",Hospitalisation_table[[#This Row],[Month_Updated]],"-",Hospitalisation_table[[#This Row],[Year_Update]])</f>
        <v>6-Nov-1989</v>
      </c>
      <c r="Q1550">
        <f>DATEDIF(Hospitalisation_table[[#This Row],[Date of Birth]],"8-Jun-2023","Y")</f>
        <v>33</v>
      </c>
    </row>
    <row r="1551" spans="1:17" x14ac:dyDescent="0.3">
      <c r="A1551" t="s">
        <v>664</v>
      </c>
      <c r="B1551" t="str">
        <f>IF(Hospitalisation_table[[#This Row],[Customer ID]]="?","UnKnown",Hospitalisation_table[[#This Row],[Customer ID]])</f>
        <v>Id1707</v>
      </c>
      <c r="C1551">
        <v>1984</v>
      </c>
      <c r="D1551" t="s">
        <v>20</v>
      </c>
      <c r="E1551">
        <v>3</v>
      </c>
      <c r="F1551">
        <v>0</v>
      </c>
      <c r="G1551" s="24">
        <v>5397.62</v>
      </c>
      <c r="H1551" t="s">
        <v>11</v>
      </c>
      <c r="I1551" t="s">
        <v>11</v>
      </c>
      <c r="J1551" t="s">
        <v>13</v>
      </c>
      <c r="K1551" t="str">
        <f>IF(Hospitalisation_table[[#This Row],[month]]="?","Sep",Hospitalisation_table[[#This Row],[month]])</f>
        <v>Sep</v>
      </c>
      <c r="L1551">
        <f>IF(Hospitalisation_table[[#This Row],[year]] = "?",ROUNDUP(AVERAGE(Hospitalisation_table[year]),0),Hospitalisation_table[[#This Row],[year]])</f>
        <v>1984</v>
      </c>
      <c r="M1551" t="str">
        <f>IF(Hospitalisation_table[[#This Row],[Hospital tier]]="?","tier - 2",Hospitalisation_table[[#This Row],[Hospital tier]])</f>
        <v>tier - 2</v>
      </c>
      <c r="N1551" t="str">
        <f>IF(Hospitalisation_table[[#This Row],[City tier]]="?","tier - 2",Hospitalisation_table[[#This Row],[City tier]])</f>
        <v>tier - 2</v>
      </c>
      <c r="O1551" t="str">
        <f>IF(Hospitalisation_table[[#This Row],[State ID]]="?","Unknown",Hospitalisation_table[[#This Row],[State ID]])</f>
        <v>R1013</v>
      </c>
      <c r="P1551" s="20" t="str">
        <f>_xlfn.CONCAT(Hospitalisation_table[[#This Row],[date]],"-",Hospitalisation_table[[#This Row],[Month_Updated]],"-",Hospitalisation_table[[#This Row],[Year_Update]])</f>
        <v>3-Sep-1984</v>
      </c>
      <c r="Q1551">
        <f>DATEDIF(Hospitalisation_table[[#This Row],[Date of Birth]],"8-Jun-2023","Y")</f>
        <v>38</v>
      </c>
    </row>
    <row r="1552" spans="1:17" x14ac:dyDescent="0.3">
      <c r="A1552" t="s">
        <v>665</v>
      </c>
      <c r="B1552" t="str">
        <f>IF(Hospitalisation_table[[#This Row],[Customer ID]]="?","UnKnown",Hospitalisation_table[[#This Row],[Customer ID]])</f>
        <v>Id1706</v>
      </c>
      <c r="C1552">
        <v>1984</v>
      </c>
      <c r="D1552" t="s">
        <v>35</v>
      </c>
      <c r="E1552">
        <v>1</v>
      </c>
      <c r="F1552">
        <v>0</v>
      </c>
      <c r="G1552" s="24">
        <v>5400.98</v>
      </c>
      <c r="H1552" t="s">
        <v>11</v>
      </c>
      <c r="I1552" t="s">
        <v>11</v>
      </c>
      <c r="J1552" t="s">
        <v>13</v>
      </c>
      <c r="K1552" t="str">
        <f>IF(Hospitalisation_table[[#This Row],[month]]="?","Sep",Hospitalisation_table[[#This Row],[month]])</f>
        <v>Aug</v>
      </c>
      <c r="L1552">
        <f>IF(Hospitalisation_table[[#This Row],[year]] = "?",ROUNDUP(AVERAGE(Hospitalisation_table[year]),0),Hospitalisation_table[[#This Row],[year]])</f>
        <v>1984</v>
      </c>
      <c r="M1552" t="str">
        <f>IF(Hospitalisation_table[[#This Row],[Hospital tier]]="?","tier - 2",Hospitalisation_table[[#This Row],[Hospital tier]])</f>
        <v>tier - 2</v>
      </c>
      <c r="N1552" t="str">
        <f>IF(Hospitalisation_table[[#This Row],[City tier]]="?","tier - 2",Hospitalisation_table[[#This Row],[City tier]])</f>
        <v>tier - 2</v>
      </c>
      <c r="O1552" t="str">
        <f>IF(Hospitalisation_table[[#This Row],[State ID]]="?","Unknown",Hospitalisation_table[[#This Row],[State ID]])</f>
        <v>R1013</v>
      </c>
      <c r="P1552" s="20" t="str">
        <f>_xlfn.CONCAT(Hospitalisation_table[[#This Row],[date]],"-",Hospitalisation_table[[#This Row],[Month_Updated]],"-",Hospitalisation_table[[#This Row],[Year_Update]])</f>
        <v>1-Aug-1984</v>
      </c>
      <c r="Q1552">
        <f>DATEDIF(Hospitalisation_table[[#This Row],[Date of Birth]],"8-Jun-2023","Y")</f>
        <v>38</v>
      </c>
    </row>
    <row r="1553" spans="1:17" x14ac:dyDescent="0.3">
      <c r="A1553" t="s">
        <v>666</v>
      </c>
      <c r="B1553" t="str">
        <f>IF(Hospitalisation_table[[#This Row],[Customer ID]]="?","UnKnown",Hospitalisation_table[[#This Row],[Customer ID]])</f>
        <v>Id1705</v>
      </c>
      <c r="C1553">
        <v>1985</v>
      </c>
      <c r="D1553" t="s">
        <v>30</v>
      </c>
      <c r="E1553">
        <v>23</v>
      </c>
      <c r="F1553">
        <v>3</v>
      </c>
      <c r="G1553" s="24">
        <v>5402.89</v>
      </c>
      <c r="H1553" t="s">
        <v>11</v>
      </c>
      <c r="I1553" t="s">
        <v>16</v>
      </c>
      <c r="J1553" t="s">
        <v>13</v>
      </c>
      <c r="K1553" t="str">
        <f>IF(Hospitalisation_table[[#This Row],[month]]="?","Sep",Hospitalisation_table[[#This Row],[month]])</f>
        <v>Dec</v>
      </c>
      <c r="L1553">
        <f>IF(Hospitalisation_table[[#This Row],[year]] = "?",ROUNDUP(AVERAGE(Hospitalisation_table[year]),0),Hospitalisation_table[[#This Row],[year]])</f>
        <v>1985</v>
      </c>
      <c r="M1553" t="str">
        <f>IF(Hospitalisation_table[[#This Row],[Hospital tier]]="?","tier - 2",Hospitalisation_table[[#This Row],[Hospital tier]])</f>
        <v>tier - 2</v>
      </c>
      <c r="N1553" t="str">
        <f>IF(Hospitalisation_table[[#This Row],[City tier]]="?","tier - 2",Hospitalisation_table[[#This Row],[City tier]])</f>
        <v>tier - 1</v>
      </c>
      <c r="O1553" t="str">
        <f>IF(Hospitalisation_table[[#This Row],[State ID]]="?","Unknown",Hospitalisation_table[[#This Row],[State ID]])</f>
        <v>R1013</v>
      </c>
      <c r="P1553" s="20" t="str">
        <f>_xlfn.CONCAT(Hospitalisation_table[[#This Row],[date]],"-",Hospitalisation_table[[#This Row],[Month_Updated]],"-",Hospitalisation_table[[#This Row],[Year_Update]])</f>
        <v>23-Dec-1985</v>
      </c>
      <c r="Q1553">
        <f>DATEDIF(Hospitalisation_table[[#This Row],[Date of Birth]],"8-Jun-2023","Y")</f>
        <v>37</v>
      </c>
    </row>
    <row r="1554" spans="1:17" x14ac:dyDescent="0.3">
      <c r="A1554" t="s">
        <v>667</v>
      </c>
      <c r="B1554" t="str">
        <f>IF(Hospitalisation_table[[#This Row],[Customer ID]]="?","UnKnown",Hospitalisation_table[[#This Row],[Customer ID]])</f>
        <v>Id1704</v>
      </c>
      <c r="C1554">
        <v>1975</v>
      </c>
      <c r="D1554" t="s">
        <v>20</v>
      </c>
      <c r="E1554">
        <v>27</v>
      </c>
      <c r="F1554">
        <v>1</v>
      </c>
      <c r="G1554" s="24">
        <v>5411.99</v>
      </c>
      <c r="H1554" t="s">
        <v>11</v>
      </c>
      <c r="I1554" t="s">
        <v>12</v>
      </c>
      <c r="J1554" t="s">
        <v>23</v>
      </c>
      <c r="K1554" t="str">
        <f>IF(Hospitalisation_table[[#This Row],[month]]="?","Sep",Hospitalisation_table[[#This Row],[month]])</f>
        <v>Sep</v>
      </c>
      <c r="L1554">
        <f>IF(Hospitalisation_table[[#This Row],[year]] = "?",ROUNDUP(AVERAGE(Hospitalisation_table[year]),0),Hospitalisation_table[[#This Row],[year]])</f>
        <v>1975</v>
      </c>
      <c r="M1554" t="str">
        <f>IF(Hospitalisation_table[[#This Row],[Hospital tier]]="?","tier - 2",Hospitalisation_table[[#This Row],[Hospital tier]])</f>
        <v>tier - 2</v>
      </c>
      <c r="N1554" t="str">
        <f>IF(Hospitalisation_table[[#This Row],[City tier]]="?","tier - 2",Hospitalisation_table[[#This Row],[City tier]])</f>
        <v>tier - 3</v>
      </c>
      <c r="O1554" t="str">
        <f>IF(Hospitalisation_table[[#This Row],[State ID]]="?","Unknown",Hospitalisation_table[[#This Row],[State ID]])</f>
        <v>R1012</v>
      </c>
      <c r="P1554" s="20" t="str">
        <f>_xlfn.CONCAT(Hospitalisation_table[[#This Row],[date]],"-",Hospitalisation_table[[#This Row],[Month_Updated]],"-",Hospitalisation_table[[#This Row],[Year_Update]])</f>
        <v>27-Sep-1975</v>
      </c>
      <c r="Q1554">
        <f>DATEDIF(Hospitalisation_table[[#This Row],[Date of Birth]],"8-Jun-2023","Y")</f>
        <v>47</v>
      </c>
    </row>
    <row r="1555" spans="1:17" x14ac:dyDescent="0.3">
      <c r="A1555" t="s">
        <v>668</v>
      </c>
      <c r="B1555" t="str">
        <f>IF(Hospitalisation_table[[#This Row],[Customer ID]]="?","UnKnown",Hospitalisation_table[[#This Row],[Customer ID]])</f>
        <v>Id1703</v>
      </c>
      <c r="C1555">
        <v>1982</v>
      </c>
      <c r="D1555" t="s">
        <v>20</v>
      </c>
      <c r="E1555">
        <v>27</v>
      </c>
      <c r="F1555">
        <v>0</v>
      </c>
      <c r="G1555" s="24">
        <v>5415.66</v>
      </c>
      <c r="H1555" t="s">
        <v>11</v>
      </c>
      <c r="I1555" t="s">
        <v>12</v>
      </c>
      <c r="J1555" t="s">
        <v>13</v>
      </c>
      <c r="K1555" t="str">
        <f>IF(Hospitalisation_table[[#This Row],[month]]="?","Sep",Hospitalisation_table[[#This Row],[month]])</f>
        <v>Sep</v>
      </c>
      <c r="L1555">
        <f>IF(Hospitalisation_table[[#This Row],[year]] = "?",ROUNDUP(AVERAGE(Hospitalisation_table[year]),0),Hospitalisation_table[[#This Row],[year]])</f>
        <v>1982</v>
      </c>
      <c r="M1555" t="str">
        <f>IF(Hospitalisation_table[[#This Row],[Hospital tier]]="?","tier - 2",Hospitalisation_table[[#This Row],[Hospital tier]])</f>
        <v>tier - 2</v>
      </c>
      <c r="N1555" t="str">
        <f>IF(Hospitalisation_table[[#This Row],[City tier]]="?","tier - 2",Hospitalisation_table[[#This Row],[City tier]])</f>
        <v>tier - 3</v>
      </c>
      <c r="O1555" t="str">
        <f>IF(Hospitalisation_table[[#This Row],[State ID]]="?","Unknown",Hospitalisation_table[[#This Row],[State ID]])</f>
        <v>R1013</v>
      </c>
      <c r="P1555" s="20" t="str">
        <f>_xlfn.CONCAT(Hospitalisation_table[[#This Row],[date]],"-",Hospitalisation_table[[#This Row],[Month_Updated]],"-",Hospitalisation_table[[#This Row],[Year_Update]])</f>
        <v>27-Sep-1982</v>
      </c>
      <c r="Q1555">
        <f>DATEDIF(Hospitalisation_table[[#This Row],[Date of Birth]],"8-Jun-2023","Y")</f>
        <v>40</v>
      </c>
    </row>
    <row r="1556" spans="1:17" x14ac:dyDescent="0.3">
      <c r="A1556" t="s">
        <v>669</v>
      </c>
      <c r="B1556" t="str">
        <f>IF(Hospitalisation_table[[#This Row],[Customer ID]]="?","UnKnown",Hospitalisation_table[[#This Row],[Customer ID]])</f>
        <v>Id1702</v>
      </c>
      <c r="C1556">
        <v>1991</v>
      </c>
      <c r="D1556" t="s">
        <v>10</v>
      </c>
      <c r="E1556">
        <v>6</v>
      </c>
      <c r="F1556">
        <v>3</v>
      </c>
      <c r="G1556" s="24">
        <v>5425.02</v>
      </c>
      <c r="H1556" t="s">
        <v>11</v>
      </c>
      <c r="I1556" t="s">
        <v>16</v>
      </c>
      <c r="J1556" t="s">
        <v>23</v>
      </c>
      <c r="K1556" t="str">
        <f>IF(Hospitalisation_table[[#This Row],[month]]="?","Sep",Hospitalisation_table[[#This Row],[month]])</f>
        <v>Jul</v>
      </c>
      <c r="L1556">
        <f>IF(Hospitalisation_table[[#This Row],[year]] = "?",ROUNDUP(AVERAGE(Hospitalisation_table[year]),0),Hospitalisation_table[[#This Row],[year]])</f>
        <v>1991</v>
      </c>
      <c r="M1556" t="str">
        <f>IF(Hospitalisation_table[[#This Row],[Hospital tier]]="?","tier - 2",Hospitalisation_table[[#This Row],[Hospital tier]])</f>
        <v>tier - 2</v>
      </c>
      <c r="N1556" t="str">
        <f>IF(Hospitalisation_table[[#This Row],[City tier]]="?","tier - 2",Hospitalisation_table[[#This Row],[City tier]])</f>
        <v>tier - 1</v>
      </c>
      <c r="O1556" t="str">
        <f>IF(Hospitalisation_table[[#This Row],[State ID]]="?","Unknown",Hospitalisation_table[[#This Row],[State ID]])</f>
        <v>R1012</v>
      </c>
      <c r="P1556" s="20" t="str">
        <f>_xlfn.CONCAT(Hospitalisation_table[[#This Row],[date]],"-",Hospitalisation_table[[#This Row],[Month_Updated]],"-",Hospitalisation_table[[#This Row],[Year_Update]])</f>
        <v>6-Jul-1991</v>
      </c>
      <c r="Q1556">
        <f>DATEDIF(Hospitalisation_table[[#This Row],[Date of Birth]],"8-Jun-2023","Y")</f>
        <v>31</v>
      </c>
    </row>
    <row r="1557" spans="1:17" x14ac:dyDescent="0.3">
      <c r="A1557" t="s">
        <v>670</v>
      </c>
      <c r="B1557" t="str">
        <f>IF(Hospitalisation_table[[#This Row],[Customer ID]]="?","UnKnown",Hospitalisation_table[[#This Row],[Customer ID]])</f>
        <v>Id1701</v>
      </c>
      <c r="C1557">
        <v>1992</v>
      </c>
      <c r="D1557" t="s">
        <v>20</v>
      </c>
      <c r="E1557">
        <v>17</v>
      </c>
      <c r="F1557">
        <v>3</v>
      </c>
      <c r="G1557" s="24">
        <v>5428.73</v>
      </c>
      <c r="H1557" t="s">
        <v>12</v>
      </c>
      <c r="I1557" t="s">
        <v>16</v>
      </c>
      <c r="J1557" t="s">
        <v>356</v>
      </c>
      <c r="K1557" t="str">
        <f>IF(Hospitalisation_table[[#This Row],[month]]="?","Sep",Hospitalisation_table[[#This Row],[month]])</f>
        <v>Sep</v>
      </c>
      <c r="L1557">
        <f>IF(Hospitalisation_table[[#This Row],[year]] = "?",ROUNDUP(AVERAGE(Hospitalisation_table[year]),0),Hospitalisation_table[[#This Row],[year]])</f>
        <v>1992</v>
      </c>
      <c r="M1557" t="str">
        <f>IF(Hospitalisation_table[[#This Row],[Hospital tier]]="?","tier - 2",Hospitalisation_table[[#This Row],[Hospital tier]])</f>
        <v>tier - 3</v>
      </c>
      <c r="N1557" t="str">
        <f>IF(Hospitalisation_table[[#This Row],[City tier]]="?","tier - 2",Hospitalisation_table[[#This Row],[City tier]])</f>
        <v>tier - 1</v>
      </c>
      <c r="O1557" t="str">
        <f>IF(Hospitalisation_table[[#This Row],[State ID]]="?","Unknown",Hospitalisation_table[[#This Row],[State ID]])</f>
        <v>R1017</v>
      </c>
      <c r="P1557" s="20" t="str">
        <f>_xlfn.CONCAT(Hospitalisation_table[[#This Row],[date]],"-",Hospitalisation_table[[#This Row],[Month_Updated]],"-",Hospitalisation_table[[#This Row],[Year_Update]])</f>
        <v>17-Sep-1992</v>
      </c>
      <c r="Q1557">
        <f>DATEDIF(Hospitalisation_table[[#This Row],[Date of Birth]],"8-Jun-2023","Y")</f>
        <v>30</v>
      </c>
    </row>
    <row r="1558" spans="1:17" x14ac:dyDescent="0.3">
      <c r="A1558" t="s">
        <v>671</v>
      </c>
      <c r="B1558" t="str">
        <f>IF(Hospitalisation_table[[#This Row],[Customer ID]]="?","UnKnown",Hospitalisation_table[[#This Row],[Customer ID]])</f>
        <v>Id1700</v>
      </c>
      <c r="C1558">
        <v>1978</v>
      </c>
      <c r="D1558" t="s">
        <v>18</v>
      </c>
      <c r="E1558">
        <v>8</v>
      </c>
      <c r="F1558">
        <v>2</v>
      </c>
      <c r="G1558" s="24">
        <v>5428.98</v>
      </c>
      <c r="H1558" t="s">
        <v>11</v>
      </c>
      <c r="I1558" t="s">
        <v>11</v>
      </c>
      <c r="J1558" t="s">
        <v>23</v>
      </c>
      <c r="K1558" t="str">
        <f>IF(Hospitalisation_table[[#This Row],[month]]="?","Sep",Hospitalisation_table[[#This Row],[month]])</f>
        <v>Jun</v>
      </c>
      <c r="L1558">
        <f>IF(Hospitalisation_table[[#This Row],[year]] = "?",ROUNDUP(AVERAGE(Hospitalisation_table[year]),0),Hospitalisation_table[[#This Row],[year]])</f>
        <v>1978</v>
      </c>
      <c r="M1558" t="str">
        <f>IF(Hospitalisation_table[[#This Row],[Hospital tier]]="?","tier - 2",Hospitalisation_table[[#This Row],[Hospital tier]])</f>
        <v>tier - 2</v>
      </c>
      <c r="N1558" t="str">
        <f>IF(Hospitalisation_table[[#This Row],[City tier]]="?","tier - 2",Hospitalisation_table[[#This Row],[City tier]])</f>
        <v>tier - 2</v>
      </c>
      <c r="O1558" t="str">
        <f>IF(Hospitalisation_table[[#This Row],[State ID]]="?","Unknown",Hospitalisation_table[[#This Row],[State ID]])</f>
        <v>R1012</v>
      </c>
      <c r="P1558" s="20" t="str">
        <f>_xlfn.CONCAT(Hospitalisation_table[[#This Row],[date]],"-",Hospitalisation_table[[#This Row],[Month_Updated]],"-",Hospitalisation_table[[#This Row],[Year_Update]])</f>
        <v>8-Jun-1978</v>
      </c>
      <c r="Q1558">
        <f>DATEDIF(Hospitalisation_table[[#This Row],[Date of Birth]],"8-Jun-2023","Y")</f>
        <v>45</v>
      </c>
    </row>
    <row r="1559" spans="1:17" x14ac:dyDescent="0.3">
      <c r="A1559" t="s">
        <v>2203</v>
      </c>
      <c r="B1559" t="str">
        <f>IF(Hospitalisation_table[[#This Row],[Customer ID]]="?","UnKnown",Hospitalisation_table[[#This Row],[Customer ID]])</f>
        <v>Id170</v>
      </c>
      <c r="C1559">
        <v>2000</v>
      </c>
      <c r="D1559" t="s">
        <v>20</v>
      </c>
      <c r="E1559">
        <v>5</v>
      </c>
      <c r="F1559">
        <v>1</v>
      </c>
      <c r="G1559" s="24">
        <v>37165.160000000003</v>
      </c>
      <c r="H1559" t="s">
        <v>16</v>
      </c>
      <c r="I1559" t="s">
        <v>12</v>
      </c>
      <c r="J1559" t="s">
        <v>31</v>
      </c>
      <c r="K1559" t="str">
        <f>IF(Hospitalisation_table[[#This Row],[month]]="?","Sep",Hospitalisation_table[[#This Row],[month]])</f>
        <v>Sep</v>
      </c>
      <c r="L1559">
        <f>IF(Hospitalisation_table[[#This Row],[year]] = "?",ROUNDUP(AVERAGE(Hospitalisation_table[year]),0),Hospitalisation_table[[#This Row],[year]])</f>
        <v>2000</v>
      </c>
      <c r="M1559" t="str">
        <f>IF(Hospitalisation_table[[#This Row],[Hospital tier]]="?","tier - 2",Hospitalisation_table[[#This Row],[Hospital tier]])</f>
        <v>tier - 1</v>
      </c>
      <c r="N1559" t="str">
        <f>IF(Hospitalisation_table[[#This Row],[City tier]]="?","tier - 2",Hospitalisation_table[[#This Row],[City tier]])</f>
        <v>tier - 3</v>
      </c>
      <c r="O1559" t="str">
        <f>IF(Hospitalisation_table[[#This Row],[State ID]]="?","Unknown",Hospitalisation_table[[#This Row],[State ID]])</f>
        <v>Unknown</v>
      </c>
      <c r="P1559" s="20" t="str">
        <f>_xlfn.CONCAT(Hospitalisation_table[[#This Row],[date]],"-",Hospitalisation_table[[#This Row],[Month_Updated]],"-",Hospitalisation_table[[#This Row],[Year_Update]])</f>
        <v>5-Sep-2000</v>
      </c>
      <c r="Q1559">
        <f>DATEDIF(Hospitalisation_table[[#This Row],[Date of Birth]],"8-Jun-2023","Y")</f>
        <v>22</v>
      </c>
    </row>
    <row r="1560" spans="1:17" x14ac:dyDescent="0.3">
      <c r="A1560" t="s">
        <v>2356</v>
      </c>
      <c r="B1560" t="str">
        <f>IF(Hospitalisation_table[[#This Row],[Customer ID]]="?","UnKnown",Hospitalisation_table[[#This Row],[Customer ID]])</f>
        <v>Id17</v>
      </c>
      <c r="C1560">
        <v>1958</v>
      </c>
      <c r="D1560" t="s">
        <v>15</v>
      </c>
      <c r="E1560">
        <v>16</v>
      </c>
      <c r="F1560">
        <v>1</v>
      </c>
      <c r="G1560" s="24">
        <v>47928.03</v>
      </c>
      <c r="H1560" t="s">
        <v>11</v>
      </c>
      <c r="I1560" t="s">
        <v>12</v>
      </c>
      <c r="J1560" t="s">
        <v>42</v>
      </c>
      <c r="K1560" t="str">
        <f>IF(Hospitalisation_table[[#This Row],[month]]="?","Sep",Hospitalisation_table[[#This Row],[month]])</f>
        <v>Nov</v>
      </c>
      <c r="L1560">
        <f>IF(Hospitalisation_table[[#This Row],[year]] = "?",ROUNDUP(AVERAGE(Hospitalisation_table[year]),0),Hospitalisation_table[[#This Row],[year]])</f>
        <v>1958</v>
      </c>
      <c r="M1560" t="str">
        <f>IF(Hospitalisation_table[[#This Row],[Hospital tier]]="?","tier - 2",Hospitalisation_table[[#This Row],[Hospital tier]])</f>
        <v>tier - 2</v>
      </c>
      <c r="N1560" t="str">
        <f>IF(Hospitalisation_table[[#This Row],[City tier]]="?","tier - 2",Hospitalisation_table[[#This Row],[City tier]])</f>
        <v>tier - 3</v>
      </c>
      <c r="O1560" t="str">
        <f>IF(Hospitalisation_table[[#This Row],[State ID]]="?","Unknown",Hospitalisation_table[[#This Row],[State ID]])</f>
        <v>R1011</v>
      </c>
      <c r="P1560" s="20" t="str">
        <f>_xlfn.CONCAT(Hospitalisation_table[[#This Row],[date]],"-",Hospitalisation_table[[#This Row],[Month_Updated]],"-",Hospitalisation_table[[#This Row],[Year_Update]])</f>
        <v>16-Nov-1958</v>
      </c>
      <c r="Q1560">
        <f>DATEDIF(Hospitalisation_table[[#This Row],[Date of Birth]],"8-Jun-2023","Y")</f>
        <v>64</v>
      </c>
    </row>
    <row r="1561" spans="1:17" x14ac:dyDescent="0.3">
      <c r="A1561" t="s">
        <v>672</v>
      </c>
      <c r="B1561" t="str">
        <f>IF(Hospitalisation_table[[#This Row],[Customer ID]]="?","UnKnown",Hospitalisation_table[[#This Row],[Customer ID]])</f>
        <v>Id1699</v>
      </c>
      <c r="C1561">
        <v>1982</v>
      </c>
      <c r="D1561" t="s">
        <v>35</v>
      </c>
      <c r="E1561">
        <v>25</v>
      </c>
      <c r="F1561">
        <v>0</v>
      </c>
      <c r="G1561" s="24">
        <v>5438.75</v>
      </c>
      <c r="H1561" t="s">
        <v>12</v>
      </c>
      <c r="I1561" t="s">
        <v>11</v>
      </c>
      <c r="J1561" t="s">
        <v>13</v>
      </c>
      <c r="K1561" t="str">
        <f>IF(Hospitalisation_table[[#This Row],[month]]="?","Sep",Hospitalisation_table[[#This Row],[month]])</f>
        <v>Aug</v>
      </c>
      <c r="L1561">
        <f>IF(Hospitalisation_table[[#This Row],[year]] = "?",ROUNDUP(AVERAGE(Hospitalisation_table[year]),0),Hospitalisation_table[[#This Row],[year]])</f>
        <v>1982</v>
      </c>
      <c r="M1561" t="str">
        <f>IF(Hospitalisation_table[[#This Row],[Hospital tier]]="?","tier - 2",Hospitalisation_table[[#This Row],[Hospital tier]])</f>
        <v>tier - 3</v>
      </c>
      <c r="N1561" t="str">
        <f>IF(Hospitalisation_table[[#This Row],[City tier]]="?","tier - 2",Hospitalisation_table[[#This Row],[City tier]])</f>
        <v>tier - 2</v>
      </c>
      <c r="O1561" t="str">
        <f>IF(Hospitalisation_table[[#This Row],[State ID]]="?","Unknown",Hospitalisation_table[[#This Row],[State ID]])</f>
        <v>R1013</v>
      </c>
      <c r="P1561" s="20" t="str">
        <f>_xlfn.CONCAT(Hospitalisation_table[[#This Row],[date]],"-",Hospitalisation_table[[#This Row],[Month_Updated]],"-",Hospitalisation_table[[#This Row],[Year_Update]])</f>
        <v>25-Aug-1982</v>
      </c>
      <c r="Q1561">
        <f>DATEDIF(Hospitalisation_table[[#This Row],[Date of Birth]],"8-Jun-2023","Y")</f>
        <v>40</v>
      </c>
    </row>
    <row r="1562" spans="1:17" x14ac:dyDescent="0.3">
      <c r="A1562" t="s">
        <v>673</v>
      </c>
      <c r="B1562" t="str">
        <f>IF(Hospitalisation_table[[#This Row],[Customer ID]]="?","UnKnown",Hospitalisation_table[[#This Row],[Customer ID]])</f>
        <v>Id1698</v>
      </c>
      <c r="C1562">
        <v>1986</v>
      </c>
      <c r="D1562" t="s">
        <v>30</v>
      </c>
      <c r="E1562">
        <v>25</v>
      </c>
      <c r="F1562">
        <v>0</v>
      </c>
      <c r="G1562" s="24">
        <v>5458.05</v>
      </c>
      <c r="H1562" t="s">
        <v>11</v>
      </c>
      <c r="I1562" t="s">
        <v>11</v>
      </c>
      <c r="J1562" t="s">
        <v>247</v>
      </c>
      <c r="K1562" t="str">
        <f>IF(Hospitalisation_table[[#This Row],[month]]="?","Sep",Hospitalisation_table[[#This Row],[month]])</f>
        <v>Dec</v>
      </c>
      <c r="L1562">
        <f>IF(Hospitalisation_table[[#This Row],[year]] = "?",ROUNDUP(AVERAGE(Hospitalisation_table[year]),0),Hospitalisation_table[[#This Row],[year]])</f>
        <v>1986</v>
      </c>
      <c r="M1562" t="str">
        <f>IF(Hospitalisation_table[[#This Row],[Hospital tier]]="?","tier - 2",Hospitalisation_table[[#This Row],[Hospital tier]])</f>
        <v>tier - 2</v>
      </c>
      <c r="N1562" t="str">
        <f>IF(Hospitalisation_table[[#This Row],[City tier]]="?","tier - 2",Hospitalisation_table[[#This Row],[City tier]])</f>
        <v>tier - 2</v>
      </c>
      <c r="O1562" t="str">
        <f>IF(Hospitalisation_table[[#This Row],[State ID]]="?","Unknown",Hospitalisation_table[[#This Row],[State ID]])</f>
        <v>R1024</v>
      </c>
      <c r="P1562" s="20" t="str">
        <f>_xlfn.CONCAT(Hospitalisation_table[[#This Row],[date]],"-",Hospitalisation_table[[#This Row],[Month_Updated]],"-",Hospitalisation_table[[#This Row],[Year_Update]])</f>
        <v>25-Dec-1986</v>
      </c>
      <c r="Q1562">
        <f>DATEDIF(Hospitalisation_table[[#This Row],[Date of Birth]],"8-Jun-2023","Y")</f>
        <v>36</v>
      </c>
    </row>
    <row r="1563" spans="1:17" x14ac:dyDescent="0.3">
      <c r="A1563" t="s">
        <v>674</v>
      </c>
      <c r="B1563" t="str">
        <f>IF(Hospitalisation_table[[#This Row],[Customer ID]]="?","UnKnown",Hospitalisation_table[[#This Row],[Customer ID]])</f>
        <v>Id1697</v>
      </c>
      <c r="C1563">
        <v>1973</v>
      </c>
      <c r="D1563" t="s">
        <v>37</v>
      </c>
      <c r="E1563">
        <v>24</v>
      </c>
      <c r="F1563">
        <v>0</v>
      </c>
      <c r="G1563" s="24">
        <v>5466.88</v>
      </c>
      <c r="H1563" t="s">
        <v>11</v>
      </c>
      <c r="I1563" t="s">
        <v>11</v>
      </c>
      <c r="J1563" t="s">
        <v>13</v>
      </c>
      <c r="K1563" t="str">
        <f>IF(Hospitalisation_table[[#This Row],[month]]="?","Sep",Hospitalisation_table[[#This Row],[month]])</f>
        <v>Oct</v>
      </c>
      <c r="L1563">
        <f>IF(Hospitalisation_table[[#This Row],[year]] = "?",ROUNDUP(AVERAGE(Hospitalisation_table[year]),0),Hospitalisation_table[[#This Row],[year]])</f>
        <v>1973</v>
      </c>
      <c r="M1563" t="str">
        <f>IF(Hospitalisation_table[[#This Row],[Hospital tier]]="?","tier - 2",Hospitalisation_table[[#This Row],[Hospital tier]])</f>
        <v>tier - 2</v>
      </c>
      <c r="N1563" t="str">
        <f>IF(Hospitalisation_table[[#This Row],[City tier]]="?","tier - 2",Hospitalisation_table[[#This Row],[City tier]])</f>
        <v>tier - 2</v>
      </c>
      <c r="O1563" t="str">
        <f>IF(Hospitalisation_table[[#This Row],[State ID]]="?","Unknown",Hospitalisation_table[[#This Row],[State ID]])</f>
        <v>R1013</v>
      </c>
      <c r="P1563" s="20" t="str">
        <f>_xlfn.CONCAT(Hospitalisation_table[[#This Row],[date]],"-",Hospitalisation_table[[#This Row],[Month_Updated]],"-",Hospitalisation_table[[#This Row],[Year_Update]])</f>
        <v>24-Oct-1973</v>
      </c>
      <c r="Q1563">
        <f>DATEDIF(Hospitalisation_table[[#This Row],[Date of Birth]],"8-Jun-2023","Y")</f>
        <v>49</v>
      </c>
    </row>
    <row r="1564" spans="1:17" x14ac:dyDescent="0.3">
      <c r="A1564" t="s">
        <v>675</v>
      </c>
      <c r="B1564" t="str">
        <f>IF(Hospitalisation_table[[#This Row],[Customer ID]]="?","UnKnown",Hospitalisation_table[[#This Row],[Customer ID]])</f>
        <v>Id1696</v>
      </c>
      <c r="C1564">
        <v>1986</v>
      </c>
      <c r="D1564" t="s">
        <v>30</v>
      </c>
      <c r="E1564">
        <v>2</v>
      </c>
      <c r="F1564">
        <v>0</v>
      </c>
      <c r="G1564" s="24">
        <v>5469.01</v>
      </c>
      <c r="H1564" t="s">
        <v>11</v>
      </c>
      <c r="I1564" t="s">
        <v>11</v>
      </c>
      <c r="J1564" t="s">
        <v>247</v>
      </c>
      <c r="K1564" t="str">
        <f>IF(Hospitalisation_table[[#This Row],[month]]="?","Sep",Hospitalisation_table[[#This Row],[month]])</f>
        <v>Dec</v>
      </c>
      <c r="L1564">
        <f>IF(Hospitalisation_table[[#This Row],[year]] = "?",ROUNDUP(AVERAGE(Hospitalisation_table[year]),0),Hospitalisation_table[[#This Row],[year]])</f>
        <v>1986</v>
      </c>
      <c r="M1564" t="str">
        <f>IF(Hospitalisation_table[[#This Row],[Hospital tier]]="?","tier - 2",Hospitalisation_table[[#This Row],[Hospital tier]])</f>
        <v>tier - 2</v>
      </c>
      <c r="N1564" t="str">
        <f>IF(Hospitalisation_table[[#This Row],[City tier]]="?","tier - 2",Hospitalisation_table[[#This Row],[City tier]])</f>
        <v>tier - 2</v>
      </c>
      <c r="O1564" t="str">
        <f>IF(Hospitalisation_table[[#This Row],[State ID]]="?","Unknown",Hospitalisation_table[[#This Row],[State ID]])</f>
        <v>R1024</v>
      </c>
      <c r="P1564" s="20" t="str">
        <f>_xlfn.CONCAT(Hospitalisation_table[[#This Row],[date]],"-",Hospitalisation_table[[#This Row],[Month_Updated]],"-",Hospitalisation_table[[#This Row],[Year_Update]])</f>
        <v>2-Dec-1986</v>
      </c>
      <c r="Q1564">
        <f>DATEDIF(Hospitalisation_table[[#This Row],[Date of Birth]],"8-Jun-2023","Y")</f>
        <v>36</v>
      </c>
    </row>
    <row r="1565" spans="1:17" x14ac:dyDescent="0.3">
      <c r="A1565" t="s">
        <v>676</v>
      </c>
      <c r="B1565" t="str">
        <f>IF(Hospitalisation_table[[#This Row],[Customer ID]]="?","UnKnown",Hospitalisation_table[[#This Row],[Customer ID]])</f>
        <v>Id1695</v>
      </c>
      <c r="C1565">
        <v>1986</v>
      </c>
      <c r="D1565" t="s">
        <v>10</v>
      </c>
      <c r="E1565">
        <v>12</v>
      </c>
      <c r="F1565">
        <v>1</v>
      </c>
      <c r="G1565" s="24">
        <v>5472.45</v>
      </c>
      <c r="H1565" t="s">
        <v>11</v>
      </c>
      <c r="I1565" t="s">
        <v>12</v>
      </c>
      <c r="J1565" t="s">
        <v>42</v>
      </c>
      <c r="K1565" t="str">
        <f>IF(Hospitalisation_table[[#This Row],[month]]="?","Sep",Hospitalisation_table[[#This Row],[month]])</f>
        <v>Jul</v>
      </c>
      <c r="L1565">
        <f>IF(Hospitalisation_table[[#This Row],[year]] = "?",ROUNDUP(AVERAGE(Hospitalisation_table[year]),0),Hospitalisation_table[[#This Row],[year]])</f>
        <v>1986</v>
      </c>
      <c r="M1565" t="str">
        <f>IF(Hospitalisation_table[[#This Row],[Hospital tier]]="?","tier - 2",Hospitalisation_table[[#This Row],[Hospital tier]])</f>
        <v>tier - 2</v>
      </c>
      <c r="N1565" t="str">
        <f>IF(Hospitalisation_table[[#This Row],[City tier]]="?","tier - 2",Hospitalisation_table[[#This Row],[City tier]])</f>
        <v>tier - 3</v>
      </c>
      <c r="O1565" t="str">
        <f>IF(Hospitalisation_table[[#This Row],[State ID]]="?","Unknown",Hospitalisation_table[[#This Row],[State ID]])</f>
        <v>R1011</v>
      </c>
      <c r="P1565" s="20" t="str">
        <f>_xlfn.CONCAT(Hospitalisation_table[[#This Row],[date]],"-",Hospitalisation_table[[#This Row],[Month_Updated]],"-",Hospitalisation_table[[#This Row],[Year_Update]])</f>
        <v>12-Jul-1986</v>
      </c>
      <c r="Q1565">
        <f>DATEDIF(Hospitalisation_table[[#This Row],[Date of Birth]],"8-Jun-2023","Y")</f>
        <v>36</v>
      </c>
    </row>
    <row r="1566" spans="1:17" x14ac:dyDescent="0.3">
      <c r="A1566" t="s">
        <v>677</v>
      </c>
      <c r="B1566" t="str">
        <f>IF(Hospitalisation_table[[#This Row],[Customer ID]]="?","UnKnown",Hospitalisation_table[[#This Row],[Customer ID]])</f>
        <v>Id1694</v>
      </c>
      <c r="C1566">
        <v>1986</v>
      </c>
      <c r="D1566" t="s">
        <v>20</v>
      </c>
      <c r="E1566">
        <v>30</v>
      </c>
      <c r="F1566">
        <v>1</v>
      </c>
      <c r="G1566" s="24">
        <v>5478.04</v>
      </c>
      <c r="H1566" t="s">
        <v>11</v>
      </c>
      <c r="I1566" t="s">
        <v>12</v>
      </c>
      <c r="J1566" t="s">
        <v>13</v>
      </c>
      <c r="K1566" t="str">
        <f>IF(Hospitalisation_table[[#This Row],[month]]="?","Sep",Hospitalisation_table[[#This Row],[month]])</f>
        <v>Sep</v>
      </c>
      <c r="L1566">
        <f>IF(Hospitalisation_table[[#This Row],[year]] = "?",ROUNDUP(AVERAGE(Hospitalisation_table[year]),0),Hospitalisation_table[[#This Row],[year]])</f>
        <v>1986</v>
      </c>
      <c r="M1566" t="str">
        <f>IF(Hospitalisation_table[[#This Row],[Hospital tier]]="?","tier - 2",Hospitalisation_table[[#This Row],[Hospital tier]])</f>
        <v>tier - 2</v>
      </c>
      <c r="N1566" t="str">
        <f>IF(Hospitalisation_table[[#This Row],[City tier]]="?","tier - 2",Hospitalisation_table[[#This Row],[City tier]])</f>
        <v>tier - 3</v>
      </c>
      <c r="O1566" t="str">
        <f>IF(Hospitalisation_table[[#This Row],[State ID]]="?","Unknown",Hospitalisation_table[[#This Row],[State ID]])</f>
        <v>R1013</v>
      </c>
      <c r="P1566" s="20" t="str">
        <f>_xlfn.CONCAT(Hospitalisation_table[[#This Row],[date]],"-",Hospitalisation_table[[#This Row],[Month_Updated]],"-",Hospitalisation_table[[#This Row],[Year_Update]])</f>
        <v>30-Sep-1986</v>
      </c>
      <c r="Q1566">
        <f>DATEDIF(Hospitalisation_table[[#This Row],[Date of Birth]],"8-Jun-2023","Y")</f>
        <v>36</v>
      </c>
    </row>
    <row r="1567" spans="1:17" x14ac:dyDescent="0.3">
      <c r="A1567" t="s">
        <v>678</v>
      </c>
      <c r="B1567" t="str">
        <f>IF(Hospitalisation_table[[#This Row],[Customer ID]]="?","UnKnown",Hospitalisation_table[[#This Row],[Customer ID]])</f>
        <v>Id1693</v>
      </c>
      <c r="C1567">
        <v>1984</v>
      </c>
      <c r="D1567" t="s">
        <v>35</v>
      </c>
      <c r="E1567">
        <v>26</v>
      </c>
      <c r="F1567">
        <v>1</v>
      </c>
      <c r="G1567" s="24">
        <v>5484.47</v>
      </c>
      <c r="H1567" t="s">
        <v>11</v>
      </c>
      <c r="I1567" t="s">
        <v>11</v>
      </c>
      <c r="J1567" t="s">
        <v>13</v>
      </c>
      <c r="K1567" t="str">
        <f>IF(Hospitalisation_table[[#This Row],[month]]="?","Sep",Hospitalisation_table[[#This Row],[month]])</f>
        <v>Aug</v>
      </c>
      <c r="L1567">
        <f>IF(Hospitalisation_table[[#This Row],[year]] = "?",ROUNDUP(AVERAGE(Hospitalisation_table[year]),0),Hospitalisation_table[[#This Row],[year]])</f>
        <v>1984</v>
      </c>
      <c r="M1567" t="str">
        <f>IF(Hospitalisation_table[[#This Row],[Hospital tier]]="?","tier - 2",Hospitalisation_table[[#This Row],[Hospital tier]])</f>
        <v>tier - 2</v>
      </c>
      <c r="N1567" t="str">
        <f>IF(Hospitalisation_table[[#This Row],[City tier]]="?","tier - 2",Hospitalisation_table[[#This Row],[City tier]])</f>
        <v>tier - 2</v>
      </c>
      <c r="O1567" t="str">
        <f>IF(Hospitalisation_table[[#This Row],[State ID]]="?","Unknown",Hospitalisation_table[[#This Row],[State ID]])</f>
        <v>R1013</v>
      </c>
      <c r="P1567" s="20" t="str">
        <f>_xlfn.CONCAT(Hospitalisation_table[[#This Row],[date]],"-",Hospitalisation_table[[#This Row],[Month_Updated]],"-",Hospitalisation_table[[#This Row],[Year_Update]])</f>
        <v>26-Aug-1984</v>
      </c>
      <c r="Q1567">
        <f>DATEDIF(Hospitalisation_table[[#This Row],[Date of Birth]],"8-Jun-2023","Y")</f>
        <v>38</v>
      </c>
    </row>
    <row r="1568" spans="1:17" x14ac:dyDescent="0.3">
      <c r="A1568" t="s">
        <v>679</v>
      </c>
      <c r="B1568" t="str">
        <f>IF(Hospitalisation_table[[#This Row],[Customer ID]]="?","UnKnown",Hospitalisation_table[[#This Row],[Customer ID]])</f>
        <v>Id1692</v>
      </c>
      <c r="C1568">
        <v>1984</v>
      </c>
      <c r="D1568" t="s">
        <v>35</v>
      </c>
      <c r="E1568">
        <v>17</v>
      </c>
      <c r="F1568">
        <v>1</v>
      </c>
      <c r="G1568" s="24">
        <v>5488.26</v>
      </c>
      <c r="H1568" t="s">
        <v>11</v>
      </c>
      <c r="I1568" t="s">
        <v>12</v>
      </c>
      <c r="J1568" t="s">
        <v>42</v>
      </c>
      <c r="K1568" t="str">
        <f>IF(Hospitalisation_table[[#This Row],[month]]="?","Sep",Hospitalisation_table[[#This Row],[month]])</f>
        <v>Aug</v>
      </c>
      <c r="L1568">
        <f>IF(Hospitalisation_table[[#This Row],[year]] = "?",ROUNDUP(AVERAGE(Hospitalisation_table[year]),0),Hospitalisation_table[[#This Row],[year]])</f>
        <v>1984</v>
      </c>
      <c r="M1568" t="str">
        <f>IF(Hospitalisation_table[[#This Row],[Hospital tier]]="?","tier - 2",Hospitalisation_table[[#This Row],[Hospital tier]])</f>
        <v>tier - 2</v>
      </c>
      <c r="N1568" t="str">
        <f>IF(Hospitalisation_table[[#This Row],[City tier]]="?","tier - 2",Hospitalisation_table[[#This Row],[City tier]])</f>
        <v>tier - 3</v>
      </c>
      <c r="O1568" t="str">
        <f>IF(Hospitalisation_table[[#This Row],[State ID]]="?","Unknown",Hospitalisation_table[[#This Row],[State ID]])</f>
        <v>R1011</v>
      </c>
      <c r="P1568" s="20" t="str">
        <f>_xlfn.CONCAT(Hospitalisation_table[[#This Row],[date]],"-",Hospitalisation_table[[#This Row],[Month_Updated]],"-",Hospitalisation_table[[#This Row],[Year_Update]])</f>
        <v>17-Aug-1984</v>
      </c>
      <c r="Q1568">
        <f>DATEDIF(Hospitalisation_table[[#This Row],[Date of Birth]],"8-Jun-2023","Y")</f>
        <v>38</v>
      </c>
    </row>
    <row r="1569" spans="1:17" x14ac:dyDescent="0.3">
      <c r="A1569" t="s">
        <v>680</v>
      </c>
      <c r="B1569" t="str">
        <f>IF(Hospitalisation_table[[#This Row],[Customer ID]]="?","UnKnown",Hospitalisation_table[[#This Row],[Customer ID]])</f>
        <v>Id1691</v>
      </c>
      <c r="C1569">
        <v>1988</v>
      </c>
      <c r="D1569" t="s">
        <v>10</v>
      </c>
      <c r="E1569">
        <v>29</v>
      </c>
      <c r="F1569">
        <v>3</v>
      </c>
      <c r="G1569" s="24">
        <v>5503.36</v>
      </c>
      <c r="H1569" t="s">
        <v>11</v>
      </c>
      <c r="I1569" t="s">
        <v>11</v>
      </c>
      <c r="J1569" t="s">
        <v>23</v>
      </c>
      <c r="K1569" t="str">
        <f>IF(Hospitalisation_table[[#This Row],[month]]="?","Sep",Hospitalisation_table[[#This Row],[month]])</f>
        <v>Jul</v>
      </c>
      <c r="L1569">
        <f>IF(Hospitalisation_table[[#This Row],[year]] = "?",ROUNDUP(AVERAGE(Hospitalisation_table[year]),0),Hospitalisation_table[[#This Row],[year]])</f>
        <v>1988</v>
      </c>
      <c r="M1569" t="str">
        <f>IF(Hospitalisation_table[[#This Row],[Hospital tier]]="?","tier - 2",Hospitalisation_table[[#This Row],[Hospital tier]])</f>
        <v>tier - 2</v>
      </c>
      <c r="N1569" t="str">
        <f>IF(Hospitalisation_table[[#This Row],[City tier]]="?","tier - 2",Hospitalisation_table[[#This Row],[City tier]])</f>
        <v>tier - 2</v>
      </c>
      <c r="O1569" t="str">
        <f>IF(Hospitalisation_table[[#This Row],[State ID]]="?","Unknown",Hospitalisation_table[[#This Row],[State ID]])</f>
        <v>R1012</v>
      </c>
      <c r="P1569" s="20" t="str">
        <f>_xlfn.CONCAT(Hospitalisation_table[[#This Row],[date]],"-",Hospitalisation_table[[#This Row],[Month_Updated]],"-",Hospitalisation_table[[#This Row],[Year_Update]])</f>
        <v>29-Jul-1988</v>
      </c>
      <c r="Q1569">
        <f>DATEDIF(Hospitalisation_table[[#This Row],[Date of Birth]],"8-Jun-2023","Y")</f>
        <v>34</v>
      </c>
    </row>
    <row r="1570" spans="1:17" x14ac:dyDescent="0.3">
      <c r="A1570" t="s">
        <v>681</v>
      </c>
      <c r="B1570" t="str">
        <f>IF(Hospitalisation_table[[#This Row],[Customer ID]]="?","UnKnown",Hospitalisation_table[[#This Row],[Customer ID]])</f>
        <v>Id1690</v>
      </c>
      <c r="C1570">
        <v>1981</v>
      </c>
      <c r="D1570" t="s">
        <v>15</v>
      </c>
      <c r="E1570">
        <v>7</v>
      </c>
      <c r="F1570">
        <v>1</v>
      </c>
      <c r="G1570" s="24">
        <v>5539.4</v>
      </c>
      <c r="H1570" t="s">
        <v>11</v>
      </c>
      <c r="I1570" t="s">
        <v>11</v>
      </c>
      <c r="J1570" t="s">
        <v>13</v>
      </c>
      <c r="K1570" t="str">
        <f>IF(Hospitalisation_table[[#This Row],[month]]="?","Sep",Hospitalisation_table[[#This Row],[month]])</f>
        <v>Nov</v>
      </c>
      <c r="L1570">
        <f>IF(Hospitalisation_table[[#This Row],[year]] = "?",ROUNDUP(AVERAGE(Hospitalisation_table[year]),0),Hospitalisation_table[[#This Row],[year]])</f>
        <v>1981</v>
      </c>
      <c r="M1570" t="str">
        <f>IF(Hospitalisation_table[[#This Row],[Hospital tier]]="?","tier - 2",Hospitalisation_table[[#This Row],[Hospital tier]])</f>
        <v>tier - 2</v>
      </c>
      <c r="N1570" t="str">
        <f>IF(Hospitalisation_table[[#This Row],[City tier]]="?","tier - 2",Hospitalisation_table[[#This Row],[City tier]])</f>
        <v>tier - 2</v>
      </c>
      <c r="O1570" t="str">
        <f>IF(Hospitalisation_table[[#This Row],[State ID]]="?","Unknown",Hospitalisation_table[[#This Row],[State ID]])</f>
        <v>R1013</v>
      </c>
      <c r="P1570" s="20" t="str">
        <f>_xlfn.CONCAT(Hospitalisation_table[[#This Row],[date]],"-",Hospitalisation_table[[#This Row],[Month_Updated]],"-",Hospitalisation_table[[#This Row],[Year_Update]])</f>
        <v>7-Nov-1981</v>
      </c>
      <c r="Q1570">
        <f>DATEDIF(Hospitalisation_table[[#This Row],[Date of Birth]],"8-Jun-2023","Y")</f>
        <v>41</v>
      </c>
    </row>
    <row r="1571" spans="1:17" x14ac:dyDescent="0.3">
      <c r="A1571" t="s">
        <v>2204</v>
      </c>
      <c r="B1571" t="str">
        <f>IF(Hospitalisation_table[[#This Row],[Customer ID]]="?","UnKnown",Hospitalisation_table[[#This Row],[Customer ID]])</f>
        <v>Id169</v>
      </c>
      <c r="C1571">
        <v>1990</v>
      </c>
      <c r="D1571" t="s">
        <v>37</v>
      </c>
      <c r="E1571">
        <v>17</v>
      </c>
      <c r="F1571">
        <v>3</v>
      </c>
      <c r="G1571" s="24">
        <v>37251.22</v>
      </c>
      <c r="H1571" t="s">
        <v>11</v>
      </c>
      <c r="I1571" t="s">
        <v>11</v>
      </c>
      <c r="J1571" t="s">
        <v>42</v>
      </c>
      <c r="K1571" t="str">
        <f>IF(Hospitalisation_table[[#This Row],[month]]="?","Sep",Hospitalisation_table[[#This Row],[month]])</f>
        <v>Oct</v>
      </c>
      <c r="L1571">
        <f>IF(Hospitalisation_table[[#This Row],[year]] = "?",ROUNDUP(AVERAGE(Hospitalisation_table[year]),0),Hospitalisation_table[[#This Row],[year]])</f>
        <v>1990</v>
      </c>
      <c r="M1571" t="str">
        <f>IF(Hospitalisation_table[[#This Row],[Hospital tier]]="?","tier - 2",Hospitalisation_table[[#This Row],[Hospital tier]])</f>
        <v>tier - 2</v>
      </c>
      <c r="N1571" t="str">
        <f>IF(Hospitalisation_table[[#This Row],[City tier]]="?","tier - 2",Hospitalisation_table[[#This Row],[City tier]])</f>
        <v>tier - 2</v>
      </c>
      <c r="O1571" t="str">
        <f>IF(Hospitalisation_table[[#This Row],[State ID]]="?","Unknown",Hospitalisation_table[[#This Row],[State ID]])</f>
        <v>R1011</v>
      </c>
      <c r="P1571" s="20" t="str">
        <f>_xlfn.CONCAT(Hospitalisation_table[[#This Row],[date]],"-",Hospitalisation_table[[#This Row],[Month_Updated]],"-",Hospitalisation_table[[#This Row],[Year_Update]])</f>
        <v>17-Oct-1990</v>
      </c>
      <c r="Q1571">
        <f>DATEDIF(Hospitalisation_table[[#This Row],[Date of Birth]],"8-Jun-2023","Y")</f>
        <v>32</v>
      </c>
    </row>
    <row r="1572" spans="1:17" x14ac:dyDescent="0.3">
      <c r="A1572" t="s">
        <v>682</v>
      </c>
      <c r="B1572" t="str">
        <f>IF(Hospitalisation_table[[#This Row],[Customer ID]]="?","UnKnown",Hospitalisation_table[[#This Row],[Customer ID]])</f>
        <v>Id1689</v>
      </c>
      <c r="C1572">
        <v>1980</v>
      </c>
      <c r="D1572" t="s">
        <v>30</v>
      </c>
      <c r="E1572">
        <v>7</v>
      </c>
      <c r="F1572">
        <v>2</v>
      </c>
      <c r="G1572" s="24">
        <v>5540.35</v>
      </c>
      <c r="H1572" t="s">
        <v>11</v>
      </c>
      <c r="I1572" t="s">
        <v>11</v>
      </c>
      <c r="J1572" t="s">
        <v>23</v>
      </c>
      <c r="K1572" t="str">
        <f>IF(Hospitalisation_table[[#This Row],[month]]="?","Sep",Hospitalisation_table[[#This Row],[month]])</f>
        <v>Dec</v>
      </c>
      <c r="L1572">
        <f>IF(Hospitalisation_table[[#This Row],[year]] = "?",ROUNDUP(AVERAGE(Hospitalisation_table[year]),0),Hospitalisation_table[[#This Row],[year]])</f>
        <v>1980</v>
      </c>
      <c r="M1572" t="str">
        <f>IF(Hospitalisation_table[[#This Row],[Hospital tier]]="?","tier - 2",Hospitalisation_table[[#This Row],[Hospital tier]])</f>
        <v>tier - 2</v>
      </c>
      <c r="N1572" t="str">
        <f>IF(Hospitalisation_table[[#This Row],[City tier]]="?","tier - 2",Hospitalisation_table[[#This Row],[City tier]])</f>
        <v>tier - 2</v>
      </c>
      <c r="O1572" t="str">
        <f>IF(Hospitalisation_table[[#This Row],[State ID]]="?","Unknown",Hospitalisation_table[[#This Row],[State ID]])</f>
        <v>R1012</v>
      </c>
      <c r="P1572" s="20" t="str">
        <f>_xlfn.CONCAT(Hospitalisation_table[[#This Row],[date]],"-",Hospitalisation_table[[#This Row],[Month_Updated]],"-",Hospitalisation_table[[#This Row],[Year_Update]])</f>
        <v>7-Dec-1980</v>
      </c>
      <c r="Q1572">
        <f>DATEDIF(Hospitalisation_table[[#This Row],[Date of Birth]],"8-Jun-2023","Y")</f>
        <v>42</v>
      </c>
    </row>
    <row r="1573" spans="1:17" x14ac:dyDescent="0.3">
      <c r="A1573" t="s">
        <v>683</v>
      </c>
      <c r="B1573" t="str">
        <f>IF(Hospitalisation_table[[#This Row],[Customer ID]]="?","UnKnown",Hospitalisation_table[[#This Row],[Customer ID]])</f>
        <v>Id1688</v>
      </c>
      <c r="C1573">
        <v>1999</v>
      </c>
      <c r="D1573" t="s">
        <v>20</v>
      </c>
      <c r="E1573">
        <v>22</v>
      </c>
      <c r="F1573">
        <v>0</v>
      </c>
      <c r="G1573" s="24">
        <v>5552.61</v>
      </c>
      <c r="H1573" t="s">
        <v>11</v>
      </c>
      <c r="I1573" t="s">
        <v>12</v>
      </c>
      <c r="J1573" t="s">
        <v>535</v>
      </c>
      <c r="K1573" t="str">
        <f>IF(Hospitalisation_table[[#This Row],[month]]="?","Sep",Hospitalisation_table[[#This Row],[month]])</f>
        <v>Sep</v>
      </c>
      <c r="L1573">
        <f>IF(Hospitalisation_table[[#This Row],[year]] = "?",ROUNDUP(AVERAGE(Hospitalisation_table[year]),0),Hospitalisation_table[[#This Row],[year]])</f>
        <v>1999</v>
      </c>
      <c r="M1573" t="str">
        <f>IF(Hospitalisation_table[[#This Row],[Hospital tier]]="?","tier - 2",Hospitalisation_table[[#This Row],[Hospital tier]])</f>
        <v>tier - 2</v>
      </c>
      <c r="N1573" t="str">
        <f>IF(Hospitalisation_table[[#This Row],[City tier]]="?","tier - 2",Hospitalisation_table[[#This Row],[City tier]])</f>
        <v>tier - 3</v>
      </c>
      <c r="O1573" t="str">
        <f>IF(Hospitalisation_table[[#This Row],[State ID]]="?","Unknown",Hospitalisation_table[[#This Row],[State ID]])</f>
        <v>R1026</v>
      </c>
      <c r="P1573" s="20" t="str">
        <f>_xlfn.CONCAT(Hospitalisation_table[[#This Row],[date]],"-",Hospitalisation_table[[#This Row],[Month_Updated]],"-",Hospitalisation_table[[#This Row],[Year_Update]])</f>
        <v>22-Sep-1999</v>
      </c>
      <c r="Q1573">
        <f>DATEDIF(Hospitalisation_table[[#This Row],[Date of Birth]],"8-Jun-2023","Y")</f>
        <v>23</v>
      </c>
    </row>
    <row r="1574" spans="1:17" x14ac:dyDescent="0.3">
      <c r="A1574" t="s">
        <v>684</v>
      </c>
      <c r="B1574" t="str">
        <f>IF(Hospitalisation_table[[#This Row],[Customer ID]]="?","UnKnown",Hospitalisation_table[[#This Row],[Customer ID]])</f>
        <v>Id1687</v>
      </c>
      <c r="C1574">
        <v>1974</v>
      </c>
      <c r="D1574" t="s">
        <v>20</v>
      </c>
      <c r="E1574">
        <v>18</v>
      </c>
      <c r="F1574">
        <v>0</v>
      </c>
      <c r="G1574" s="24">
        <v>5576.35</v>
      </c>
      <c r="H1574" t="s">
        <v>11</v>
      </c>
      <c r="I1574" t="s">
        <v>12</v>
      </c>
      <c r="J1574" t="s">
        <v>13</v>
      </c>
      <c r="K1574" t="str">
        <f>IF(Hospitalisation_table[[#This Row],[month]]="?","Sep",Hospitalisation_table[[#This Row],[month]])</f>
        <v>Sep</v>
      </c>
      <c r="L1574">
        <f>IF(Hospitalisation_table[[#This Row],[year]] = "?",ROUNDUP(AVERAGE(Hospitalisation_table[year]),0),Hospitalisation_table[[#This Row],[year]])</f>
        <v>1974</v>
      </c>
      <c r="M1574" t="str">
        <f>IF(Hospitalisation_table[[#This Row],[Hospital tier]]="?","tier - 2",Hospitalisation_table[[#This Row],[Hospital tier]])</f>
        <v>tier - 2</v>
      </c>
      <c r="N1574" t="str">
        <f>IF(Hospitalisation_table[[#This Row],[City tier]]="?","tier - 2",Hospitalisation_table[[#This Row],[City tier]])</f>
        <v>tier - 3</v>
      </c>
      <c r="O1574" t="str">
        <f>IF(Hospitalisation_table[[#This Row],[State ID]]="?","Unknown",Hospitalisation_table[[#This Row],[State ID]])</f>
        <v>R1013</v>
      </c>
      <c r="P1574" s="20" t="str">
        <f>_xlfn.CONCAT(Hospitalisation_table[[#This Row],[date]],"-",Hospitalisation_table[[#This Row],[Month_Updated]],"-",Hospitalisation_table[[#This Row],[Year_Update]])</f>
        <v>18-Sep-1974</v>
      </c>
      <c r="Q1574">
        <f>DATEDIF(Hospitalisation_table[[#This Row],[Date of Birth]],"8-Jun-2023","Y")</f>
        <v>48</v>
      </c>
    </row>
    <row r="1575" spans="1:17" x14ac:dyDescent="0.3">
      <c r="A1575" t="s">
        <v>685</v>
      </c>
      <c r="B1575" t="str">
        <f>IF(Hospitalisation_table[[#This Row],[Customer ID]]="?","UnKnown",Hospitalisation_table[[#This Row],[Customer ID]])</f>
        <v>Id1686</v>
      </c>
      <c r="C1575">
        <v>1985</v>
      </c>
      <c r="D1575" t="s">
        <v>20</v>
      </c>
      <c r="E1575">
        <v>5</v>
      </c>
      <c r="F1575">
        <v>3</v>
      </c>
      <c r="G1575" s="24">
        <v>5582.95</v>
      </c>
      <c r="H1575" t="s">
        <v>11</v>
      </c>
      <c r="I1575" t="s">
        <v>16</v>
      </c>
      <c r="J1575" t="s">
        <v>23</v>
      </c>
      <c r="K1575" t="str">
        <f>IF(Hospitalisation_table[[#This Row],[month]]="?","Sep",Hospitalisation_table[[#This Row],[month]])</f>
        <v>Sep</v>
      </c>
      <c r="L1575">
        <f>IF(Hospitalisation_table[[#This Row],[year]] = "?",ROUNDUP(AVERAGE(Hospitalisation_table[year]),0),Hospitalisation_table[[#This Row],[year]])</f>
        <v>1985</v>
      </c>
      <c r="M1575" t="str">
        <f>IF(Hospitalisation_table[[#This Row],[Hospital tier]]="?","tier - 2",Hospitalisation_table[[#This Row],[Hospital tier]])</f>
        <v>tier - 2</v>
      </c>
      <c r="N1575" t="str">
        <f>IF(Hospitalisation_table[[#This Row],[City tier]]="?","tier - 2",Hospitalisation_table[[#This Row],[City tier]])</f>
        <v>tier - 1</v>
      </c>
      <c r="O1575" t="str">
        <f>IF(Hospitalisation_table[[#This Row],[State ID]]="?","Unknown",Hospitalisation_table[[#This Row],[State ID]])</f>
        <v>R1012</v>
      </c>
      <c r="P1575" s="20" t="str">
        <f>_xlfn.CONCAT(Hospitalisation_table[[#This Row],[date]],"-",Hospitalisation_table[[#This Row],[Month_Updated]],"-",Hospitalisation_table[[#This Row],[Year_Update]])</f>
        <v>5-Sep-1985</v>
      </c>
      <c r="Q1575">
        <f>DATEDIF(Hospitalisation_table[[#This Row],[Date of Birth]],"8-Jun-2023","Y")</f>
        <v>37</v>
      </c>
    </row>
    <row r="1576" spans="1:17" x14ac:dyDescent="0.3">
      <c r="A1576" t="s">
        <v>686</v>
      </c>
      <c r="B1576" t="str">
        <f>IF(Hospitalisation_table[[#This Row],[Customer ID]]="?","UnKnown",Hospitalisation_table[[#This Row],[Customer ID]])</f>
        <v>Id1685</v>
      </c>
      <c r="C1576">
        <v>1986</v>
      </c>
      <c r="D1576" t="s">
        <v>15</v>
      </c>
      <c r="E1576">
        <v>21</v>
      </c>
      <c r="F1576">
        <v>2</v>
      </c>
      <c r="G1576" s="24">
        <v>5584.31</v>
      </c>
      <c r="H1576" t="s">
        <v>12</v>
      </c>
      <c r="I1576" t="s">
        <v>16</v>
      </c>
      <c r="J1576" t="s">
        <v>13</v>
      </c>
      <c r="K1576" t="str">
        <f>IF(Hospitalisation_table[[#This Row],[month]]="?","Sep",Hospitalisation_table[[#This Row],[month]])</f>
        <v>Nov</v>
      </c>
      <c r="L1576">
        <f>IF(Hospitalisation_table[[#This Row],[year]] = "?",ROUNDUP(AVERAGE(Hospitalisation_table[year]),0),Hospitalisation_table[[#This Row],[year]])</f>
        <v>1986</v>
      </c>
      <c r="M1576" t="str">
        <f>IF(Hospitalisation_table[[#This Row],[Hospital tier]]="?","tier - 2",Hospitalisation_table[[#This Row],[Hospital tier]])</f>
        <v>tier - 3</v>
      </c>
      <c r="N1576" t="str">
        <f>IF(Hospitalisation_table[[#This Row],[City tier]]="?","tier - 2",Hospitalisation_table[[#This Row],[City tier]])</f>
        <v>tier - 1</v>
      </c>
      <c r="O1576" t="str">
        <f>IF(Hospitalisation_table[[#This Row],[State ID]]="?","Unknown",Hospitalisation_table[[#This Row],[State ID]])</f>
        <v>R1013</v>
      </c>
      <c r="P1576" s="20" t="str">
        <f>_xlfn.CONCAT(Hospitalisation_table[[#This Row],[date]],"-",Hospitalisation_table[[#This Row],[Month_Updated]],"-",Hospitalisation_table[[#This Row],[Year_Update]])</f>
        <v>21-Nov-1986</v>
      </c>
      <c r="Q1576">
        <f>DATEDIF(Hospitalisation_table[[#This Row],[Date of Birth]],"8-Jun-2023","Y")</f>
        <v>36</v>
      </c>
    </row>
    <row r="1577" spans="1:17" x14ac:dyDescent="0.3">
      <c r="A1577" t="s">
        <v>687</v>
      </c>
      <c r="B1577" t="str">
        <f>IF(Hospitalisation_table[[#This Row],[Customer ID]]="?","UnKnown",Hospitalisation_table[[#This Row],[Customer ID]])</f>
        <v>Id1684</v>
      </c>
      <c r="C1577">
        <v>1983</v>
      </c>
      <c r="D1577" t="s">
        <v>37</v>
      </c>
      <c r="E1577">
        <v>3</v>
      </c>
      <c r="F1577">
        <v>3</v>
      </c>
      <c r="G1577" s="24">
        <v>5587.59</v>
      </c>
      <c r="H1577" t="s">
        <v>11</v>
      </c>
      <c r="I1577" t="s">
        <v>16</v>
      </c>
      <c r="J1577" t="s">
        <v>13</v>
      </c>
      <c r="K1577" t="str">
        <f>IF(Hospitalisation_table[[#This Row],[month]]="?","Sep",Hospitalisation_table[[#This Row],[month]])</f>
        <v>Oct</v>
      </c>
      <c r="L1577">
        <f>IF(Hospitalisation_table[[#This Row],[year]] = "?",ROUNDUP(AVERAGE(Hospitalisation_table[year]),0),Hospitalisation_table[[#This Row],[year]])</f>
        <v>1983</v>
      </c>
      <c r="M1577" t="str">
        <f>IF(Hospitalisation_table[[#This Row],[Hospital tier]]="?","tier - 2",Hospitalisation_table[[#This Row],[Hospital tier]])</f>
        <v>tier - 2</v>
      </c>
      <c r="N1577" t="str">
        <f>IF(Hospitalisation_table[[#This Row],[City tier]]="?","tier - 2",Hospitalisation_table[[#This Row],[City tier]])</f>
        <v>tier - 1</v>
      </c>
      <c r="O1577" t="str">
        <f>IF(Hospitalisation_table[[#This Row],[State ID]]="?","Unknown",Hospitalisation_table[[#This Row],[State ID]])</f>
        <v>R1013</v>
      </c>
      <c r="P1577" s="20" t="str">
        <f>_xlfn.CONCAT(Hospitalisation_table[[#This Row],[date]],"-",Hospitalisation_table[[#This Row],[Month_Updated]],"-",Hospitalisation_table[[#This Row],[Year_Update]])</f>
        <v>3-Oct-1983</v>
      </c>
      <c r="Q1577">
        <f>DATEDIF(Hospitalisation_table[[#This Row],[Date of Birth]],"8-Jun-2023","Y")</f>
        <v>39</v>
      </c>
    </row>
    <row r="1578" spans="1:17" x14ac:dyDescent="0.3">
      <c r="A1578" t="s">
        <v>688</v>
      </c>
      <c r="B1578" t="str">
        <f>IF(Hospitalisation_table[[#This Row],[Customer ID]]="?","UnKnown",Hospitalisation_table[[#This Row],[Customer ID]])</f>
        <v>Id1683</v>
      </c>
      <c r="C1578">
        <v>1988</v>
      </c>
      <c r="D1578" t="s">
        <v>15</v>
      </c>
      <c r="E1578">
        <v>18</v>
      </c>
      <c r="F1578">
        <v>1</v>
      </c>
      <c r="G1578" s="24">
        <v>5594.85</v>
      </c>
      <c r="H1578" t="s">
        <v>11</v>
      </c>
      <c r="I1578" t="s">
        <v>12</v>
      </c>
      <c r="J1578" t="s">
        <v>247</v>
      </c>
      <c r="K1578" t="str">
        <f>IF(Hospitalisation_table[[#This Row],[month]]="?","Sep",Hospitalisation_table[[#This Row],[month]])</f>
        <v>Nov</v>
      </c>
      <c r="L1578">
        <f>IF(Hospitalisation_table[[#This Row],[year]] = "?",ROUNDUP(AVERAGE(Hospitalisation_table[year]),0),Hospitalisation_table[[#This Row],[year]])</f>
        <v>1988</v>
      </c>
      <c r="M1578" t="str">
        <f>IF(Hospitalisation_table[[#This Row],[Hospital tier]]="?","tier - 2",Hospitalisation_table[[#This Row],[Hospital tier]])</f>
        <v>tier - 2</v>
      </c>
      <c r="N1578" t="str">
        <f>IF(Hospitalisation_table[[#This Row],[City tier]]="?","tier - 2",Hospitalisation_table[[#This Row],[City tier]])</f>
        <v>tier - 3</v>
      </c>
      <c r="O1578" t="str">
        <f>IF(Hospitalisation_table[[#This Row],[State ID]]="?","Unknown",Hospitalisation_table[[#This Row],[State ID]])</f>
        <v>R1024</v>
      </c>
      <c r="P1578" s="20" t="str">
        <f>_xlfn.CONCAT(Hospitalisation_table[[#This Row],[date]],"-",Hospitalisation_table[[#This Row],[Month_Updated]],"-",Hospitalisation_table[[#This Row],[Year_Update]])</f>
        <v>18-Nov-1988</v>
      </c>
      <c r="Q1578">
        <f>DATEDIF(Hospitalisation_table[[#This Row],[Date of Birth]],"8-Jun-2023","Y")</f>
        <v>34</v>
      </c>
    </row>
    <row r="1579" spans="1:17" x14ac:dyDescent="0.3">
      <c r="A1579" t="s">
        <v>689</v>
      </c>
      <c r="B1579" t="str">
        <f>IF(Hospitalisation_table[[#This Row],[Customer ID]]="?","UnKnown",Hospitalisation_table[[#This Row],[Customer ID]])</f>
        <v>Id1682</v>
      </c>
      <c r="C1579">
        <v>1978</v>
      </c>
      <c r="D1579" t="s">
        <v>20</v>
      </c>
      <c r="E1579">
        <v>11</v>
      </c>
      <c r="F1579">
        <v>2</v>
      </c>
      <c r="G1579" s="24">
        <v>5612.83</v>
      </c>
      <c r="H1579" t="s">
        <v>11</v>
      </c>
      <c r="I1579" t="s">
        <v>12</v>
      </c>
      <c r="J1579" t="s">
        <v>13</v>
      </c>
      <c r="K1579" t="str">
        <f>IF(Hospitalisation_table[[#This Row],[month]]="?","Sep",Hospitalisation_table[[#This Row],[month]])</f>
        <v>Sep</v>
      </c>
      <c r="L1579">
        <f>IF(Hospitalisation_table[[#This Row],[year]] = "?",ROUNDUP(AVERAGE(Hospitalisation_table[year]),0),Hospitalisation_table[[#This Row],[year]])</f>
        <v>1978</v>
      </c>
      <c r="M1579" t="str">
        <f>IF(Hospitalisation_table[[#This Row],[Hospital tier]]="?","tier - 2",Hospitalisation_table[[#This Row],[Hospital tier]])</f>
        <v>tier - 2</v>
      </c>
      <c r="N1579" t="str">
        <f>IF(Hospitalisation_table[[#This Row],[City tier]]="?","tier - 2",Hospitalisation_table[[#This Row],[City tier]])</f>
        <v>tier - 3</v>
      </c>
      <c r="O1579" t="str">
        <f>IF(Hospitalisation_table[[#This Row],[State ID]]="?","Unknown",Hospitalisation_table[[#This Row],[State ID]])</f>
        <v>R1013</v>
      </c>
      <c r="P1579" s="20" t="str">
        <f>_xlfn.CONCAT(Hospitalisation_table[[#This Row],[date]],"-",Hospitalisation_table[[#This Row],[Month_Updated]],"-",Hospitalisation_table[[#This Row],[Year_Update]])</f>
        <v>11-Sep-1978</v>
      </c>
      <c r="Q1579">
        <f>DATEDIF(Hospitalisation_table[[#This Row],[Date of Birth]],"8-Jun-2023","Y")</f>
        <v>44</v>
      </c>
    </row>
    <row r="1580" spans="1:17" x14ac:dyDescent="0.3">
      <c r="A1580" t="s">
        <v>690</v>
      </c>
      <c r="B1580" t="str">
        <f>IF(Hospitalisation_table[[#This Row],[Customer ID]]="?","UnKnown",Hospitalisation_table[[#This Row],[Customer ID]])</f>
        <v>Id1681</v>
      </c>
      <c r="C1580">
        <v>1994</v>
      </c>
      <c r="D1580" t="s">
        <v>15</v>
      </c>
      <c r="E1580">
        <v>15</v>
      </c>
      <c r="F1580">
        <v>5</v>
      </c>
      <c r="G1580" s="24">
        <v>5615.37</v>
      </c>
      <c r="H1580" t="s">
        <v>11</v>
      </c>
      <c r="I1580" t="s">
        <v>12</v>
      </c>
      <c r="J1580" t="s">
        <v>42</v>
      </c>
      <c r="K1580" t="str">
        <f>IF(Hospitalisation_table[[#This Row],[month]]="?","Sep",Hospitalisation_table[[#This Row],[month]])</f>
        <v>Nov</v>
      </c>
      <c r="L1580">
        <f>IF(Hospitalisation_table[[#This Row],[year]] = "?",ROUNDUP(AVERAGE(Hospitalisation_table[year]),0),Hospitalisation_table[[#This Row],[year]])</f>
        <v>1994</v>
      </c>
      <c r="M1580" t="str">
        <f>IF(Hospitalisation_table[[#This Row],[Hospital tier]]="?","tier - 2",Hospitalisation_table[[#This Row],[Hospital tier]])</f>
        <v>tier - 2</v>
      </c>
      <c r="N1580" t="str">
        <f>IF(Hospitalisation_table[[#This Row],[City tier]]="?","tier - 2",Hospitalisation_table[[#This Row],[City tier]])</f>
        <v>tier - 3</v>
      </c>
      <c r="O1580" t="str">
        <f>IF(Hospitalisation_table[[#This Row],[State ID]]="?","Unknown",Hospitalisation_table[[#This Row],[State ID]])</f>
        <v>R1011</v>
      </c>
      <c r="P1580" s="20" t="str">
        <f>_xlfn.CONCAT(Hospitalisation_table[[#This Row],[date]],"-",Hospitalisation_table[[#This Row],[Month_Updated]],"-",Hospitalisation_table[[#This Row],[Year_Update]])</f>
        <v>15-Nov-1994</v>
      </c>
      <c r="Q1580">
        <f>DATEDIF(Hospitalisation_table[[#This Row],[Date of Birth]],"8-Jun-2023","Y")</f>
        <v>28</v>
      </c>
    </row>
    <row r="1581" spans="1:17" x14ac:dyDescent="0.3">
      <c r="A1581" t="s">
        <v>691</v>
      </c>
      <c r="B1581" t="str">
        <f>IF(Hospitalisation_table[[#This Row],[Customer ID]]="?","UnKnown",Hospitalisation_table[[#This Row],[Customer ID]])</f>
        <v>Id1680</v>
      </c>
      <c r="C1581">
        <v>1987</v>
      </c>
      <c r="D1581" t="s">
        <v>30</v>
      </c>
      <c r="E1581">
        <v>9</v>
      </c>
      <c r="F1581">
        <v>1</v>
      </c>
      <c r="G1581" s="24">
        <v>5630.46</v>
      </c>
      <c r="H1581" t="s">
        <v>11</v>
      </c>
      <c r="I1581" t="s">
        <v>12</v>
      </c>
      <c r="J1581" t="s">
        <v>23</v>
      </c>
      <c r="K1581" t="str">
        <f>IF(Hospitalisation_table[[#This Row],[month]]="?","Sep",Hospitalisation_table[[#This Row],[month]])</f>
        <v>Dec</v>
      </c>
      <c r="L1581">
        <f>IF(Hospitalisation_table[[#This Row],[year]] = "?",ROUNDUP(AVERAGE(Hospitalisation_table[year]),0),Hospitalisation_table[[#This Row],[year]])</f>
        <v>1987</v>
      </c>
      <c r="M1581" t="str">
        <f>IF(Hospitalisation_table[[#This Row],[Hospital tier]]="?","tier - 2",Hospitalisation_table[[#This Row],[Hospital tier]])</f>
        <v>tier - 2</v>
      </c>
      <c r="N1581" t="str">
        <f>IF(Hospitalisation_table[[#This Row],[City tier]]="?","tier - 2",Hospitalisation_table[[#This Row],[City tier]])</f>
        <v>tier - 3</v>
      </c>
      <c r="O1581" t="str">
        <f>IF(Hospitalisation_table[[#This Row],[State ID]]="?","Unknown",Hospitalisation_table[[#This Row],[State ID]])</f>
        <v>R1012</v>
      </c>
      <c r="P1581" s="20" t="str">
        <f>_xlfn.CONCAT(Hospitalisation_table[[#This Row],[date]],"-",Hospitalisation_table[[#This Row],[Month_Updated]],"-",Hospitalisation_table[[#This Row],[Year_Update]])</f>
        <v>9-Dec-1987</v>
      </c>
      <c r="Q1581">
        <f>DATEDIF(Hospitalisation_table[[#This Row],[Date of Birth]],"8-Jun-2023","Y")</f>
        <v>35</v>
      </c>
    </row>
    <row r="1582" spans="1:17" x14ac:dyDescent="0.3">
      <c r="A1582" t="s">
        <v>2205</v>
      </c>
      <c r="B1582" t="str">
        <f>IF(Hospitalisation_table[[#This Row],[Customer ID]]="?","UnKnown",Hospitalisation_table[[#This Row],[Customer ID]])</f>
        <v>Id168</v>
      </c>
      <c r="C1582">
        <v>1985</v>
      </c>
      <c r="D1582" t="s">
        <v>15</v>
      </c>
      <c r="E1582">
        <v>17</v>
      </c>
      <c r="F1582">
        <v>0</v>
      </c>
      <c r="G1582" s="24">
        <v>37270.15</v>
      </c>
      <c r="H1582" t="s">
        <v>11</v>
      </c>
      <c r="I1582" t="s">
        <v>16</v>
      </c>
      <c r="J1582" t="s">
        <v>247</v>
      </c>
      <c r="K1582" t="str">
        <f>IF(Hospitalisation_table[[#This Row],[month]]="?","Sep",Hospitalisation_table[[#This Row],[month]])</f>
        <v>Nov</v>
      </c>
      <c r="L1582">
        <f>IF(Hospitalisation_table[[#This Row],[year]] = "?",ROUNDUP(AVERAGE(Hospitalisation_table[year]),0),Hospitalisation_table[[#This Row],[year]])</f>
        <v>1985</v>
      </c>
      <c r="M1582" t="str">
        <f>IF(Hospitalisation_table[[#This Row],[Hospital tier]]="?","tier - 2",Hospitalisation_table[[#This Row],[Hospital tier]])</f>
        <v>tier - 2</v>
      </c>
      <c r="N1582" t="str">
        <f>IF(Hospitalisation_table[[#This Row],[City tier]]="?","tier - 2",Hospitalisation_table[[#This Row],[City tier]])</f>
        <v>tier - 1</v>
      </c>
      <c r="O1582" t="str">
        <f>IF(Hospitalisation_table[[#This Row],[State ID]]="?","Unknown",Hospitalisation_table[[#This Row],[State ID]])</f>
        <v>R1024</v>
      </c>
      <c r="P1582" s="20" t="str">
        <f>_xlfn.CONCAT(Hospitalisation_table[[#This Row],[date]],"-",Hospitalisation_table[[#This Row],[Month_Updated]],"-",Hospitalisation_table[[#This Row],[Year_Update]])</f>
        <v>17-Nov-1985</v>
      </c>
      <c r="Q1582">
        <f>DATEDIF(Hospitalisation_table[[#This Row],[Date of Birth]],"8-Jun-2023","Y")</f>
        <v>37</v>
      </c>
    </row>
    <row r="1583" spans="1:17" x14ac:dyDescent="0.3">
      <c r="A1583" t="s">
        <v>692</v>
      </c>
      <c r="B1583" t="str">
        <f>IF(Hospitalisation_table[[#This Row],[Customer ID]]="?","UnKnown",Hospitalisation_table[[#This Row],[Customer ID]])</f>
        <v>Id1679</v>
      </c>
      <c r="C1583">
        <v>1983</v>
      </c>
      <c r="D1583" t="s">
        <v>18</v>
      </c>
      <c r="E1583">
        <v>8</v>
      </c>
      <c r="F1583">
        <v>0</v>
      </c>
      <c r="G1583" s="24">
        <v>5649.72</v>
      </c>
      <c r="H1583" t="s">
        <v>11</v>
      </c>
      <c r="I1583" t="s">
        <v>12</v>
      </c>
      <c r="J1583" t="s">
        <v>42</v>
      </c>
      <c r="K1583" t="str">
        <f>IF(Hospitalisation_table[[#This Row],[month]]="?","Sep",Hospitalisation_table[[#This Row],[month]])</f>
        <v>Jun</v>
      </c>
      <c r="L1583">
        <f>IF(Hospitalisation_table[[#This Row],[year]] = "?",ROUNDUP(AVERAGE(Hospitalisation_table[year]),0),Hospitalisation_table[[#This Row],[year]])</f>
        <v>1983</v>
      </c>
      <c r="M1583" t="str">
        <f>IF(Hospitalisation_table[[#This Row],[Hospital tier]]="?","tier - 2",Hospitalisation_table[[#This Row],[Hospital tier]])</f>
        <v>tier - 2</v>
      </c>
      <c r="N1583" t="str">
        <f>IF(Hospitalisation_table[[#This Row],[City tier]]="?","tier - 2",Hospitalisation_table[[#This Row],[City tier]])</f>
        <v>tier - 3</v>
      </c>
      <c r="O1583" t="str">
        <f>IF(Hospitalisation_table[[#This Row],[State ID]]="?","Unknown",Hospitalisation_table[[#This Row],[State ID]])</f>
        <v>R1011</v>
      </c>
      <c r="P1583" s="20" t="str">
        <f>_xlfn.CONCAT(Hospitalisation_table[[#This Row],[date]],"-",Hospitalisation_table[[#This Row],[Month_Updated]],"-",Hospitalisation_table[[#This Row],[Year_Update]])</f>
        <v>8-Jun-1983</v>
      </c>
      <c r="Q1583">
        <f>DATEDIF(Hospitalisation_table[[#This Row],[Date of Birth]],"8-Jun-2023","Y")</f>
        <v>40</v>
      </c>
    </row>
    <row r="1584" spans="1:17" x14ac:dyDescent="0.3">
      <c r="A1584" t="s">
        <v>693</v>
      </c>
      <c r="B1584" t="str">
        <f>IF(Hospitalisation_table[[#This Row],[Customer ID]]="?","UnKnown",Hospitalisation_table[[#This Row],[Customer ID]])</f>
        <v>Id1678</v>
      </c>
      <c r="C1584">
        <v>1978</v>
      </c>
      <c r="D1584" t="s">
        <v>20</v>
      </c>
      <c r="E1584">
        <v>27</v>
      </c>
      <c r="F1584">
        <v>2</v>
      </c>
      <c r="G1584" s="24">
        <v>5650.14</v>
      </c>
      <c r="H1584" t="s">
        <v>11</v>
      </c>
      <c r="I1584" t="s">
        <v>16</v>
      </c>
      <c r="J1584" t="s">
        <v>13</v>
      </c>
      <c r="K1584" t="str">
        <f>IF(Hospitalisation_table[[#This Row],[month]]="?","Sep",Hospitalisation_table[[#This Row],[month]])</f>
        <v>Sep</v>
      </c>
      <c r="L1584">
        <f>IF(Hospitalisation_table[[#This Row],[year]] = "?",ROUNDUP(AVERAGE(Hospitalisation_table[year]),0),Hospitalisation_table[[#This Row],[year]])</f>
        <v>1978</v>
      </c>
      <c r="M1584" t="str">
        <f>IF(Hospitalisation_table[[#This Row],[Hospital tier]]="?","tier - 2",Hospitalisation_table[[#This Row],[Hospital tier]])</f>
        <v>tier - 2</v>
      </c>
      <c r="N1584" t="str">
        <f>IF(Hospitalisation_table[[#This Row],[City tier]]="?","tier - 2",Hospitalisation_table[[#This Row],[City tier]])</f>
        <v>tier - 1</v>
      </c>
      <c r="O1584" t="str">
        <f>IF(Hospitalisation_table[[#This Row],[State ID]]="?","Unknown",Hospitalisation_table[[#This Row],[State ID]])</f>
        <v>R1013</v>
      </c>
      <c r="P1584" s="20" t="str">
        <f>_xlfn.CONCAT(Hospitalisation_table[[#This Row],[date]],"-",Hospitalisation_table[[#This Row],[Month_Updated]],"-",Hospitalisation_table[[#This Row],[Year_Update]])</f>
        <v>27-Sep-1978</v>
      </c>
      <c r="Q1584">
        <f>DATEDIF(Hospitalisation_table[[#This Row],[Date of Birth]],"8-Jun-2023","Y")</f>
        <v>44</v>
      </c>
    </row>
    <row r="1585" spans="1:17" x14ac:dyDescent="0.3">
      <c r="A1585" t="s">
        <v>694</v>
      </c>
      <c r="B1585" t="str">
        <f>IF(Hospitalisation_table[[#This Row],[Customer ID]]="?","UnKnown",Hospitalisation_table[[#This Row],[Customer ID]])</f>
        <v>Id1677</v>
      </c>
      <c r="C1585">
        <v>1983</v>
      </c>
      <c r="D1585" t="s">
        <v>20</v>
      </c>
      <c r="E1585">
        <v>3</v>
      </c>
      <c r="F1585">
        <v>0</v>
      </c>
      <c r="G1585" s="24">
        <v>5662.23</v>
      </c>
      <c r="H1585" t="s">
        <v>11</v>
      </c>
      <c r="I1585" t="s">
        <v>16</v>
      </c>
      <c r="J1585" t="s">
        <v>13</v>
      </c>
      <c r="K1585" t="str">
        <f>IF(Hospitalisation_table[[#This Row],[month]]="?","Sep",Hospitalisation_table[[#This Row],[month]])</f>
        <v>Sep</v>
      </c>
      <c r="L1585">
        <f>IF(Hospitalisation_table[[#This Row],[year]] = "?",ROUNDUP(AVERAGE(Hospitalisation_table[year]),0),Hospitalisation_table[[#This Row],[year]])</f>
        <v>1983</v>
      </c>
      <c r="M1585" t="str">
        <f>IF(Hospitalisation_table[[#This Row],[Hospital tier]]="?","tier - 2",Hospitalisation_table[[#This Row],[Hospital tier]])</f>
        <v>tier - 2</v>
      </c>
      <c r="N1585" t="str">
        <f>IF(Hospitalisation_table[[#This Row],[City tier]]="?","tier - 2",Hospitalisation_table[[#This Row],[City tier]])</f>
        <v>tier - 1</v>
      </c>
      <c r="O1585" t="str">
        <f>IF(Hospitalisation_table[[#This Row],[State ID]]="?","Unknown",Hospitalisation_table[[#This Row],[State ID]])</f>
        <v>R1013</v>
      </c>
      <c r="P1585" s="20" t="str">
        <f>_xlfn.CONCAT(Hospitalisation_table[[#This Row],[date]],"-",Hospitalisation_table[[#This Row],[Month_Updated]],"-",Hospitalisation_table[[#This Row],[Year_Update]])</f>
        <v>3-Sep-1983</v>
      </c>
      <c r="Q1585">
        <f>DATEDIF(Hospitalisation_table[[#This Row],[Date of Birth]],"8-Jun-2023","Y")</f>
        <v>39</v>
      </c>
    </row>
    <row r="1586" spans="1:17" x14ac:dyDescent="0.3">
      <c r="A1586" t="s">
        <v>695</v>
      </c>
      <c r="B1586" t="str">
        <f>IF(Hospitalisation_table[[#This Row],[Customer ID]]="?","UnKnown",Hospitalisation_table[[#This Row],[Customer ID]])</f>
        <v>Id1676</v>
      </c>
      <c r="C1586">
        <v>1984</v>
      </c>
      <c r="D1586" t="s">
        <v>35</v>
      </c>
      <c r="E1586">
        <v>12</v>
      </c>
      <c r="F1586">
        <v>3</v>
      </c>
      <c r="G1586" s="24">
        <v>5679.13</v>
      </c>
      <c r="H1586" t="s">
        <v>11</v>
      </c>
      <c r="I1586" t="s">
        <v>11</v>
      </c>
      <c r="J1586" t="s">
        <v>13</v>
      </c>
      <c r="K1586" t="str">
        <f>IF(Hospitalisation_table[[#This Row],[month]]="?","Sep",Hospitalisation_table[[#This Row],[month]])</f>
        <v>Aug</v>
      </c>
      <c r="L1586">
        <f>IF(Hospitalisation_table[[#This Row],[year]] = "?",ROUNDUP(AVERAGE(Hospitalisation_table[year]),0),Hospitalisation_table[[#This Row],[year]])</f>
        <v>1984</v>
      </c>
      <c r="M1586" t="str">
        <f>IF(Hospitalisation_table[[#This Row],[Hospital tier]]="?","tier - 2",Hospitalisation_table[[#This Row],[Hospital tier]])</f>
        <v>tier - 2</v>
      </c>
      <c r="N1586" t="str">
        <f>IF(Hospitalisation_table[[#This Row],[City tier]]="?","tier - 2",Hospitalisation_table[[#This Row],[City tier]])</f>
        <v>tier - 2</v>
      </c>
      <c r="O1586" t="str">
        <f>IF(Hospitalisation_table[[#This Row],[State ID]]="?","Unknown",Hospitalisation_table[[#This Row],[State ID]])</f>
        <v>R1013</v>
      </c>
      <c r="P1586" s="20" t="str">
        <f>_xlfn.CONCAT(Hospitalisation_table[[#This Row],[date]],"-",Hospitalisation_table[[#This Row],[Month_Updated]],"-",Hospitalisation_table[[#This Row],[Year_Update]])</f>
        <v>12-Aug-1984</v>
      </c>
      <c r="Q1586">
        <f>DATEDIF(Hospitalisation_table[[#This Row],[Date of Birth]],"8-Jun-2023","Y")</f>
        <v>38</v>
      </c>
    </row>
    <row r="1587" spans="1:17" x14ac:dyDescent="0.3">
      <c r="A1587" t="s">
        <v>696</v>
      </c>
      <c r="B1587" t="str">
        <f>IF(Hospitalisation_table[[#This Row],[Customer ID]]="?","UnKnown",Hospitalisation_table[[#This Row],[Customer ID]])</f>
        <v>Id1675</v>
      </c>
      <c r="C1587">
        <v>1972</v>
      </c>
      <c r="D1587" t="s">
        <v>37</v>
      </c>
      <c r="E1587">
        <v>28</v>
      </c>
      <c r="F1587">
        <v>0</v>
      </c>
      <c r="G1587" s="24">
        <v>5690.79</v>
      </c>
      <c r="H1587" t="s">
        <v>11</v>
      </c>
      <c r="I1587" t="s">
        <v>16</v>
      </c>
      <c r="J1587" t="s">
        <v>13</v>
      </c>
      <c r="K1587" t="str">
        <f>IF(Hospitalisation_table[[#This Row],[month]]="?","Sep",Hospitalisation_table[[#This Row],[month]])</f>
        <v>Oct</v>
      </c>
      <c r="L1587">
        <f>IF(Hospitalisation_table[[#This Row],[year]] = "?",ROUNDUP(AVERAGE(Hospitalisation_table[year]),0),Hospitalisation_table[[#This Row],[year]])</f>
        <v>1972</v>
      </c>
      <c r="M1587" t="str">
        <f>IF(Hospitalisation_table[[#This Row],[Hospital tier]]="?","tier - 2",Hospitalisation_table[[#This Row],[Hospital tier]])</f>
        <v>tier - 2</v>
      </c>
      <c r="N1587" t="str">
        <f>IF(Hospitalisation_table[[#This Row],[City tier]]="?","tier - 2",Hospitalisation_table[[#This Row],[City tier]])</f>
        <v>tier - 1</v>
      </c>
      <c r="O1587" t="str">
        <f>IF(Hospitalisation_table[[#This Row],[State ID]]="?","Unknown",Hospitalisation_table[[#This Row],[State ID]])</f>
        <v>R1013</v>
      </c>
      <c r="P1587" s="20" t="str">
        <f>_xlfn.CONCAT(Hospitalisation_table[[#This Row],[date]],"-",Hospitalisation_table[[#This Row],[Month_Updated]],"-",Hospitalisation_table[[#This Row],[Year_Update]])</f>
        <v>28-Oct-1972</v>
      </c>
      <c r="Q1587">
        <f>DATEDIF(Hospitalisation_table[[#This Row],[Date of Birth]],"8-Jun-2023","Y")</f>
        <v>50</v>
      </c>
    </row>
    <row r="1588" spans="1:17" x14ac:dyDescent="0.3">
      <c r="A1588" t="s">
        <v>697</v>
      </c>
      <c r="B1588" t="str">
        <f>IF(Hospitalisation_table[[#This Row],[Customer ID]]="?","UnKnown",Hospitalisation_table[[#This Row],[Customer ID]])</f>
        <v>Id1674</v>
      </c>
      <c r="C1588">
        <v>1992</v>
      </c>
      <c r="D1588" t="s">
        <v>15</v>
      </c>
      <c r="E1588">
        <v>3</v>
      </c>
      <c r="F1588">
        <v>3</v>
      </c>
      <c r="G1588" s="24">
        <v>5693.43</v>
      </c>
      <c r="H1588" t="s">
        <v>11</v>
      </c>
      <c r="I1588" t="s">
        <v>12</v>
      </c>
      <c r="J1588" t="s">
        <v>23</v>
      </c>
      <c r="K1588" t="str">
        <f>IF(Hospitalisation_table[[#This Row],[month]]="?","Sep",Hospitalisation_table[[#This Row],[month]])</f>
        <v>Nov</v>
      </c>
      <c r="L1588">
        <f>IF(Hospitalisation_table[[#This Row],[year]] = "?",ROUNDUP(AVERAGE(Hospitalisation_table[year]),0),Hospitalisation_table[[#This Row],[year]])</f>
        <v>1992</v>
      </c>
      <c r="M1588" t="str">
        <f>IF(Hospitalisation_table[[#This Row],[Hospital tier]]="?","tier - 2",Hospitalisation_table[[#This Row],[Hospital tier]])</f>
        <v>tier - 2</v>
      </c>
      <c r="N1588" t="str">
        <f>IF(Hospitalisation_table[[#This Row],[City tier]]="?","tier - 2",Hospitalisation_table[[#This Row],[City tier]])</f>
        <v>tier - 3</v>
      </c>
      <c r="O1588" t="str">
        <f>IF(Hospitalisation_table[[#This Row],[State ID]]="?","Unknown",Hospitalisation_table[[#This Row],[State ID]])</f>
        <v>R1012</v>
      </c>
      <c r="P1588" s="20" t="str">
        <f>_xlfn.CONCAT(Hospitalisation_table[[#This Row],[date]],"-",Hospitalisation_table[[#This Row],[Month_Updated]],"-",Hospitalisation_table[[#This Row],[Year_Update]])</f>
        <v>3-Nov-1992</v>
      </c>
      <c r="Q1588">
        <f>DATEDIF(Hospitalisation_table[[#This Row],[Date of Birth]],"8-Jun-2023","Y")</f>
        <v>30</v>
      </c>
    </row>
    <row r="1589" spans="1:17" x14ac:dyDescent="0.3">
      <c r="A1589" t="s">
        <v>698</v>
      </c>
      <c r="B1589" t="str">
        <f>IF(Hospitalisation_table[[#This Row],[Customer ID]]="?","UnKnown",Hospitalisation_table[[#This Row],[Customer ID]])</f>
        <v>Id1673</v>
      </c>
      <c r="C1589">
        <v>1974</v>
      </c>
      <c r="D1589" t="s">
        <v>10</v>
      </c>
      <c r="E1589">
        <v>6</v>
      </c>
      <c r="F1589">
        <v>0</v>
      </c>
      <c r="G1589" s="24">
        <v>5698.74</v>
      </c>
      <c r="H1589" t="s">
        <v>11</v>
      </c>
      <c r="I1589" t="s">
        <v>11</v>
      </c>
      <c r="J1589" t="s">
        <v>23</v>
      </c>
      <c r="K1589" t="str">
        <f>IF(Hospitalisation_table[[#This Row],[month]]="?","Sep",Hospitalisation_table[[#This Row],[month]])</f>
        <v>Jul</v>
      </c>
      <c r="L1589">
        <f>IF(Hospitalisation_table[[#This Row],[year]] = "?",ROUNDUP(AVERAGE(Hospitalisation_table[year]),0),Hospitalisation_table[[#This Row],[year]])</f>
        <v>1974</v>
      </c>
      <c r="M1589" t="str">
        <f>IF(Hospitalisation_table[[#This Row],[Hospital tier]]="?","tier - 2",Hospitalisation_table[[#This Row],[Hospital tier]])</f>
        <v>tier - 2</v>
      </c>
      <c r="N1589" t="str">
        <f>IF(Hospitalisation_table[[#This Row],[City tier]]="?","tier - 2",Hospitalisation_table[[#This Row],[City tier]])</f>
        <v>tier - 2</v>
      </c>
      <c r="O1589" t="str">
        <f>IF(Hospitalisation_table[[#This Row],[State ID]]="?","Unknown",Hospitalisation_table[[#This Row],[State ID]])</f>
        <v>R1012</v>
      </c>
      <c r="P1589" s="20" t="str">
        <f>_xlfn.CONCAT(Hospitalisation_table[[#This Row],[date]],"-",Hospitalisation_table[[#This Row],[Month_Updated]],"-",Hospitalisation_table[[#This Row],[Year_Update]])</f>
        <v>6-Jul-1974</v>
      </c>
      <c r="Q1589">
        <f>DATEDIF(Hospitalisation_table[[#This Row],[Date of Birth]],"8-Jun-2023","Y")</f>
        <v>48</v>
      </c>
    </row>
    <row r="1590" spans="1:17" x14ac:dyDescent="0.3">
      <c r="A1590" t="s">
        <v>699</v>
      </c>
      <c r="B1590" t="str">
        <f>IF(Hospitalisation_table[[#This Row],[Customer ID]]="?","UnKnown",Hospitalisation_table[[#This Row],[Customer ID]])</f>
        <v>Id1672</v>
      </c>
      <c r="C1590">
        <v>1981</v>
      </c>
      <c r="D1590" t="s">
        <v>18</v>
      </c>
      <c r="E1590">
        <v>15</v>
      </c>
      <c r="F1590">
        <v>0</v>
      </c>
      <c r="G1590" s="24">
        <v>5699.84</v>
      </c>
      <c r="H1590" t="s">
        <v>11</v>
      </c>
      <c r="I1590" t="s">
        <v>12</v>
      </c>
      <c r="J1590" t="s">
        <v>13</v>
      </c>
      <c r="K1590" t="str">
        <f>IF(Hospitalisation_table[[#This Row],[month]]="?","Sep",Hospitalisation_table[[#This Row],[month]])</f>
        <v>Jun</v>
      </c>
      <c r="L1590">
        <f>IF(Hospitalisation_table[[#This Row],[year]] = "?",ROUNDUP(AVERAGE(Hospitalisation_table[year]),0),Hospitalisation_table[[#This Row],[year]])</f>
        <v>1981</v>
      </c>
      <c r="M1590" t="str">
        <f>IF(Hospitalisation_table[[#This Row],[Hospital tier]]="?","tier - 2",Hospitalisation_table[[#This Row],[Hospital tier]])</f>
        <v>tier - 2</v>
      </c>
      <c r="N1590" t="str">
        <f>IF(Hospitalisation_table[[#This Row],[City tier]]="?","tier - 2",Hospitalisation_table[[#This Row],[City tier]])</f>
        <v>tier - 3</v>
      </c>
      <c r="O1590" t="str">
        <f>IF(Hospitalisation_table[[#This Row],[State ID]]="?","Unknown",Hospitalisation_table[[#This Row],[State ID]])</f>
        <v>R1013</v>
      </c>
      <c r="P1590" s="20" t="str">
        <f>_xlfn.CONCAT(Hospitalisation_table[[#This Row],[date]],"-",Hospitalisation_table[[#This Row],[Month_Updated]],"-",Hospitalisation_table[[#This Row],[Year_Update]])</f>
        <v>15-Jun-1981</v>
      </c>
      <c r="Q1590">
        <f>DATEDIF(Hospitalisation_table[[#This Row],[Date of Birth]],"8-Jun-2023","Y")</f>
        <v>41</v>
      </c>
    </row>
    <row r="1591" spans="1:17" x14ac:dyDescent="0.3">
      <c r="A1591" t="s">
        <v>700</v>
      </c>
      <c r="B1591" t="str">
        <f>IF(Hospitalisation_table[[#This Row],[Customer ID]]="?","UnKnown",Hospitalisation_table[[#This Row],[Customer ID]])</f>
        <v>Id1671</v>
      </c>
      <c r="C1591">
        <v>1993</v>
      </c>
      <c r="D1591" t="s">
        <v>15</v>
      </c>
      <c r="E1591">
        <v>3</v>
      </c>
      <c r="F1591">
        <v>4</v>
      </c>
      <c r="G1591" s="24">
        <v>5708.87</v>
      </c>
      <c r="H1591" t="s">
        <v>11</v>
      </c>
      <c r="I1591" t="s">
        <v>16</v>
      </c>
      <c r="J1591" t="s">
        <v>42</v>
      </c>
      <c r="K1591" t="str">
        <f>IF(Hospitalisation_table[[#This Row],[month]]="?","Sep",Hospitalisation_table[[#This Row],[month]])</f>
        <v>Nov</v>
      </c>
      <c r="L1591">
        <f>IF(Hospitalisation_table[[#This Row],[year]] = "?",ROUNDUP(AVERAGE(Hospitalisation_table[year]),0),Hospitalisation_table[[#This Row],[year]])</f>
        <v>1993</v>
      </c>
      <c r="M1591" t="str">
        <f>IF(Hospitalisation_table[[#This Row],[Hospital tier]]="?","tier - 2",Hospitalisation_table[[#This Row],[Hospital tier]])</f>
        <v>tier - 2</v>
      </c>
      <c r="N1591" t="str">
        <f>IF(Hospitalisation_table[[#This Row],[City tier]]="?","tier - 2",Hospitalisation_table[[#This Row],[City tier]])</f>
        <v>tier - 1</v>
      </c>
      <c r="O1591" t="str">
        <f>IF(Hospitalisation_table[[#This Row],[State ID]]="?","Unknown",Hospitalisation_table[[#This Row],[State ID]])</f>
        <v>R1011</v>
      </c>
      <c r="P1591" s="20" t="str">
        <f>_xlfn.CONCAT(Hospitalisation_table[[#This Row],[date]],"-",Hospitalisation_table[[#This Row],[Month_Updated]],"-",Hospitalisation_table[[#This Row],[Year_Update]])</f>
        <v>3-Nov-1993</v>
      </c>
      <c r="Q1591">
        <f>DATEDIF(Hospitalisation_table[[#This Row],[Date of Birth]],"8-Jun-2023","Y")</f>
        <v>29</v>
      </c>
    </row>
    <row r="1592" spans="1:17" x14ac:dyDescent="0.3">
      <c r="A1592" t="s">
        <v>701</v>
      </c>
      <c r="B1592" t="str">
        <f>IF(Hospitalisation_table[[#This Row],[Customer ID]]="?","UnKnown",Hospitalisation_table[[#This Row],[Customer ID]])</f>
        <v>Id1670</v>
      </c>
      <c r="C1592">
        <v>1981</v>
      </c>
      <c r="D1592" t="s">
        <v>35</v>
      </c>
      <c r="E1592">
        <v>30</v>
      </c>
      <c r="F1592">
        <v>0</v>
      </c>
      <c r="G1592" s="24">
        <v>5709.16</v>
      </c>
      <c r="H1592" t="s">
        <v>12</v>
      </c>
      <c r="I1592" t="s">
        <v>12</v>
      </c>
      <c r="J1592" t="s">
        <v>13</v>
      </c>
      <c r="K1592" t="str">
        <f>IF(Hospitalisation_table[[#This Row],[month]]="?","Sep",Hospitalisation_table[[#This Row],[month]])</f>
        <v>Aug</v>
      </c>
      <c r="L1592">
        <f>IF(Hospitalisation_table[[#This Row],[year]] = "?",ROUNDUP(AVERAGE(Hospitalisation_table[year]),0),Hospitalisation_table[[#This Row],[year]])</f>
        <v>1981</v>
      </c>
      <c r="M1592" t="str">
        <f>IF(Hospitalisation_table[[#This Row],[Hospital tier]]="?","tier - 2",Hospitalisation_table[[#This Row],[Hospital tier]])</f>
        <v>tier - 3</v>
      </c>
      <c r="N1592" t="str">
        <f>IF(Hospitalisation_table[[#This Row],[City tier]]="?","tier - 2",Hospitalisation_table[[#This Row],[City tier]])</f>
        <v>tier - 3</v>
      </c>
      <c r="O1592" t="str">
        <f>IF(Hospitalisation_table[[#This Row],[State ID]]="?","Unknown",Hospitalisation_table[[#This Row],[State ID]])</f>
        <v>R1013</v>
      </c>
      <c r="P1592" s="20" t="str">
        <f>_xlfn.CONCAT(Hospitalisation_table[[#This Row],[date]],"-",Hospitalisation_table[[#This Row],[Month_Updated]],"-",Hospitalisation_table[[#This Row],[Year_Update]])</f>
        <v>30-Aug-1981</v>
      </c>
      <c r="Q1592">
        <f>DATEDIF(Hospitalisation_table[[#This Row],[Date of Birth]],"8-Jun-2023","Y")</f>
        <v>41</v>
      </c>
    </row>
    <row r="1593" spans="1:17" x14ac:dyDescent="0.3">
      <c r="A1593" t="s">
        <v>2206</v>
      </c>
      <c r="B1593" t="str">
        <f>IF(Hospitalisation_table[[#This Row],[Customer ID]]="?","UnKnown",Hospitalisation_table[[#This Row],[Customer ID]])</f>
        <v>Id167</v>
      </c>
      <c r="C1593">
        <v>1975</v>
      </c>
      <c r="D1593" t="s">
        <v>15</v>
      </c>
      <c r="E1593">
        <v>9</v>
      </c>
      <c r="F1593">
        <v>1</v>
      </c>
      <c r="G1593" s="24">
        <v>37272.339999999997</v>
      </c>
      <c r="H1593" t="s">
        <v>11</v>
      </c>
      <c r="I1593" t="s">
        <v>12</v>
      </c>
      <c r="J1593" t="s">
        <v>42</v>
      </c>
      <c r="K1593" t="str">
        <f>IF(Hospitalisation_table[[#This Row],[month]]="?","Sep",Hospitalisation_table[[#This Row],[month]])</f>
        <v>Nov</v>
      </c>
      <c r="L1593">
        <f>IF(Hospitalisation_table[[#This Row],[year]] = "?",ROUNDUP(AVERAGE(Hospitalisation_table[year]),0),Hospitalisation_table[[#This Row],[year]])</f>
        <v>1975</v>
      </c>
      <c r="M1593" t="str">
        <f>IF(Hospitalisation_table[[#This Row],[Hospital tier]]="?","tier - 2",Hospitalisation_table[[#This Row],[Hospital tier]])</f>
        <v>tier - 2</v>
      </c>
      <c r="N1593" t="str">
        <f>IF(Hospitalisation_table[[#This Row],[City tier]]="?","tier - 2",Hospitalisation_table[[#This Row],[City tier]])</f>
        <v>tier - 3</v>
      </c>
      <c r="O1593" t="str">
        <f>IF(Hospitalisation_table[[#This Row],[State ID]]="?","Unknown",Hospitalisation_table[[#This Row],[State ID]])</f>
        <v>R1011</v>
      </c>
      <c r="P1593" s="20" t="str">
        <f>_xlfn.CONCAT(Hospitalisation_table[[#This Row],[date]],"-",Hospitalisation_table[[#This Row],[Month_Updated]],"-",Hospitalisation_table[[#This Row],[Year_Update]])</f>
        <v>9-Nov-1975</v>
      </c>
      <c r="Q1593">
        <f>DATEDIF(Hospitalisation_table[[#This Row],[Date of Birth]],"8-Jun-2023","Y")</f>
        <v>47</v>
      </c>
    </row>
    <row r="1594" spans="1:17" x14ac:dyDescent="0.3">
      <c r="A1594" t="s">
        <v>702</v>
      </c>
      <c r="B1594" t="str">
        <f>IF(Hospitalisation_table[[#This Row],[Customer ID]]="?","UnKnown",Hospitalisation_table[[#This Row],[Customer ID]])</f>
        <v>Id1669</v>
      </c>
      <c r="C1594">
        <v>1971</v>
      </c>
      <c r="D1594" t="s">
        <v>30</v>
      </c>
      <c r="E1594">
        <v>18</v>
      </c>
      <c r="F1594">
        <v>0</v>
      </c>
      <c r="G1594" s="24">
        <v>5720.38</v>
      </c>
      <c r="H1594" t="s">
        <v>11</v>
      </c>
      <c r="I1594" t="s">
        <v>16</v>
      </c>
      <c r="J1594" t="s">
        <v>13</v>
      </c>
      <c r="K1594" t="str">
        <f>IF(Hospitalisation_table[[#This Row],[month]]="?","Sep",Hospitalisation_table[[#This Row],[month]])</f>
        <v>Dec</v>
      </c>
      <c r="L1594">
        <f>IF(Hospitalisation_table[[#This Row],[year]] = "?",ROUNDUP(AVERAGE(Hospitalisation_table[year]),0),Hospitalisation_table[[#This Row],[year]])</f>
        <v>1971</v>
      </c>
      <c r="M1594" t="str">
        <f>IF(Hospitalisation_table[[#This Row],[Hospital tier]]="?","tier - 2",Hospitalisation_table[[#This Row],[Hospital tier]])</f>
        <v>tier - 2</v>
      </c>
      <c r="N1594" t="str">
        <f>IF(Hospitalisation_table[[#This Row],[City tier]]="?","tier - 2",Hospitalisation_table[[#This Row],[City tier]])</f>
        <v>tier - 1</v>
      </c>
      <c r="O1594" t="str">
        <f>IF(Hospitalisation_table[[#This Row],[State ID]]="?","Unknown",Hospitalisation_table[[#This Row],[State ID]])</f>
        <v>R1013</v>
      </c>
      <c r="P1594" s="20" t="str">
        <f>_xlfn.CONCAT(Hospitalisation_table[[#This Row],[date]],"-",Hospitalisation_table[[#This Row],[Month_Updated]],"-",Hospitalisation_table[[#This Row],[Year_Update]])</f>
        <v>18-Dec-1971</v>
      </c>
      <c r="Q1594">
        <f>DATEDIF(Hospitalisation_table[[#This Row],[Date of Birth]],"8-Jun-2023","Y")</f>
        <v>51</v>
      </c>
    </row>
    <row r="1595" spans="1:17" x14ac:dyDescent="0.3">
      <c r="A1595" t="s">
        <v>703</v>
      </c>
      <c r="B1595" t="str">
        <f>IF(Hospitalisation_table[[#This Row],[Customer ID]]="?","UnKnown",Hospitalisation_table[[#This Row],[Customer ID]])</f>
        <v>Id1668</v>
      </c>
      <c r="C1595">
        <v>1987</v>
      </c>
      <c r="D1595" t="s">
        <v>37</v>
      </c>
      <c r="E1595">
        <v>19</v>
      </c>
      <c r="F1595">
        <v>2</v>
      </c>
      <c r="G1595" s="24">
        <v>5729.01</v>
      </c>
      <c r="H1595" t="s">
        <v>16</v>
      </c>
      <c r="I1595" t="s">
        <v>11</v>
      </c>
      <c r="J1595" t="s">
        <v>23</v>
      </c>
      <c r="K1595" t="str">
        <f>IF(Hospitalisation_table[[#This Row],[month]]="?","Sep",Hospitalisation_table[[#This Row],[month]])</f>
        <v>Oct</v>
      </c>
      <c r="L1595">
        <f>IF(Hospitalisation_table[[#This Row],[year]] = "?",ROUNDUP(AVERAGE(Hospitalisation_table[year]),0),Hospitalisation_table[[#This Row],[year]])</f>
        <v>1987</v>
      </c>
      <c r="M1595" t="str">
        <f>IF(Hospitalisation_table[[#This Row],[Hospital tier]]="?","tier - 2",Hospitalisation_table[[#This Row],[Hospital tier]])</f>
        <v>tier - 1</v>
      </c>
      <c r="N1595" t="str">
        <f>IF(Hospitalisation_table[[#This Row],[City tier]]="?","tier - 2",Hospitalisation_table[[#This Row],[City tier]])</f>
        <v>tier - 2</v>
      </c>
      <c r="O1595" t="str">
        <f>IF(Hospitalisation_table[[#This Row],[State ID]]="?","Unknown",Hospitalisation_table[[#This Row],[State ID]])</f>
        <v>R1012</v>
      </c>
      <c r="P1595" s="20" t="str">
        <f>_xlfn.CONCAT(Hospitalisation_table[[#This Row],[date]],"-",Hospitalisation_table[[#This Row],[Month_Updated]],"-",Hospitalisation_table[[#This Row],[Year_Update]])</f>
        <v>19-Oct-1987</v>
      </c>
      <c r="Q1595">
        <f>DATEDIF(Hospitalisation_table[[#This Row],[Date of Birth]],"8-Jun-2023","Y")</f>
        <v>35</v>
      </c>
    </row>
    <row r="1596" spans="1:17" x14ac:dyDescent="0.3">
      <c r="A1596" t="s">
        <v>704</v>
      </c>
      <c r="B1596" t="str">
        <f>IF(Hospitalisation_table[[#This Row],[Customer ID]]="?","UnKnown",Hospitalisation_table[[#This Row],[Customer ID]])</f>
        <v>Id1667</v>
      </c>
      <c r="C1596">
        <v>1972</v>
      </c>
      <c r="D1596" t="s">
        <v>35</v>
      </c>
      <c r="E1596">
        <v>21</v>
      </c>
      <c r="F1596">
        <v>0</v>
      </c>
      <c r="G1596" s="24">
        <v>5741.67</v>
      </c>
      <c r="H1596" t="s">
        <v>11</v>
      </c>
      <c r="I1596" t="s">
        <v>12</v>
      </c>
      <c r="J1596" t="s">
        <v>13</v>
      </c>
      <c r="K1596" t="str">
        <f>IF(Hospitalisation_table[[#This Row],[month]]="?","Sep",Hospitalisation_table[[#This Row],[month]])</f>
        <v>Aug</v>
      </c>
      <c r="L1596">
        <f>IF(Hospitalisation_table[[#This Row],[year]] = "?",ROUNDUP(AVERAGE(Hospitalisation_table[year]),0),Hospitalisation_table[[#This Row],[year]])</f>
        <v>1972</v>
      </c>
      <c r="M1596" t="str">
        <f>IF(Hospitalisation_table[[#This Row],[Hospital tier]]="?","tier - 2",Hospitalisation_table[[#This Row],[Hospital tier]])</f>
        <v>tier - 2</v>
      </c>
      <c r="N1596" t="str">
        <f>IF(Hospitalisation_table[[#This Row],[City tier]]="?","tier - 2",Hospitalisation_table[[#This Row],[City tier]])</f>
        <v>tier - 3</v>
      </c>
      <c r="O1596" t="str">
        <f>IF(Hospitalisation_table[[#This Row],[State ID]]="?","Unknown",Hospitalisation_table[[#This Row],[State ID]])</f>
        <v>R1013</v>
      </c>
      <c r="P1596" s="20" t="str">
        <f>_xlfn.CONCAT(Hospitalisation_table[[#This Row],[date]],"-",Hospitalisation_table[[#This Row],[Month_Updated]],"-",Hospitalisation_table[[#This Row],[Year_Update]])</f>
        <v>21-Aug-1972</v>
      </c>
      <c r="Q1596">
        <f>DATEDIF(Hospitalisation_table[[#This Row],[Date of Birth]],"8-Jun-2023","Y")</f>
        <v>50</v>
      </c>
    </row>
    <row r="1597" spans="1:17" x14ac:dyDescent="0.3">
      <c r="A1597" t="s">
        <v>705</v>
      </c>
      <c r="B1597" t="str">
        <f>IF(Hospitalisation_table[[#This Row],[Customer ID]]="?","UnKnown",Hospitalisation_table[[#This Row],[Customer ID]])</f>
        <v>Id1666</v>
      </c>
      <c r="C1597">
        <v>1993</v>
      </c>
      <c r="D1597" t="s">
        <v>18</v>
      </c>
      <c r="E1597">
        <v>10</v>
      </c>
      <c r="F1597">
        <v>0</v>
      </c>
      <c r="G1597" s="24">
        <v>5748.13</v>
      </c>
      <c r="H1597" t="s">
        <v>11</v>
      </c>
      <c r="I1597" t="s">
        <v>16</v>
      </c>
      <c r="J1597" t="s">
        <v>300</v>
      </c>
      <c r="K1597" t="str">
        <f>IF(Hospitalisation_table[[#This Row],[month]]="?","Sep",Hospitalisation_table[[#This Row],[month]])</f>
        <v>Jun</v>
      </c>
      <c r="L1597">
        <f>IF(Hospitalisation_table[[#This Row],[year]] = "?",ROUNDUP(AVERAGE(Hospitalisation_table[year]),0),Hospitalisation_table[[#This Row],[year]])</f>
        <v>1993</v>
      </c>
      <c r="M1597" t="str">
        <f>IF(Hospitalisation_table[[#This Row],[Hospital tier]]="?","tier - 2",Hospitalisation_table[[#This Row],[Hospital tier]])</f>
        <v>tier - 2</v>
      </c>
      <c r="N1597" t="str">
        <f>IF(Hospitalisation_table[[#This Row],[City tier]]="?","tier - 2",Hospitalisation_table[[#This Row],[City tier]])</f>
        <v>tier - 1</v>
      </c>
      <c r="O1597" t="str">
        <f>IF(Hospitalisation_table[[#This Row],[State ID]]="?","Unknown",Hospitalisation_table[[#This Row],[State ID]])</f>
        <v>R1021</v>
      </c>
      <c r="P1597" s="20" t="str">
        <f>_xlfn.CONCAT(Hospitalisation_table[[#This Row],[date]],"-",Hospitalisation_table[[#This Row],[Month_Updated]],"-",Hospitalisation_table[[#This Row],[Year_Update]])</f>
        <v>10-Jun-1993</v>
      </c>
      <c r="Q1597">
        <f>DATEDIF(Hospitalisation_table[[#This Row],[Date of Birth]],"8-Jun-2023","Y")</f>
        <v>29</v>
      </c>
    </row>
    <row r="1598" spans="1:17" x14ac:dyDescent="0.3">
      <c r="A1598" t="s">
        <v>706</v>
      </c>
      <c r="B1598" t="str">
        <f>IF(Hospitalisation_table[[#This Row],[Customer ID]]="?","UnKnown",Hospitalisation_table[[#This Row],[Customer ID]])</f>
        <v>Id1665</v>
      </c>
      <c r="C1598">
        <v>1983</v>
      </c>
      <c r="D1598" t="s">
        <v>35</v>
      </c>
      <c r="E1598">
        <v>30</v>
      </c>
      <c r="F1598">
        <v>0</v>
      </c>
      <c r="G1598" s="24">
        <v>5757.41</v>
      </c>
      <c r="H1598" t="s">
        <v>11</v>
      </c>
      <c r="I1598" t="s">
        <v>12</v>
      </c>
      <c r="J1598" t="s">
        <v>166</v>
      </c>
      <c r="K1598" t="str">
        <f>IF(Hospitalisation_table[[#This Row],[month]]="?","Sep",Hospitalisation_table[[#This Row],[month]])</f>
        <v>Aug</v>
      </c>
      <c r="L1598">
        <f>IF(Hospitalisation_table[[#This Row],[year]] = "?",ROUNDUP(AVERAGE(Hospitalisation_table[year]),0),Hospitalisation_table[[#This Row],[year]])</f>
        <v>1983</v>
      </c>
      <c r="M1598" t="str">
        <f>IF(Hospitalisation_table[[#This Row],[Hospital tier]]="?","tier - 2",Hospitalisation_table[[#This Row],[Hospital tier]])</f>
        <v>tier - 2</v>
      </c>
      <c r="N1598" t="str">
        <f>IF(Hospitalisation_table[[#This Row],[City tier]]="?","tier - 2",Hospitalisation_table[[#This Row],[City tier]])</f>
        <v>tier - 3</v>
      </c>
      <c r="O1598" t="str">
        <f>IF(Hospitalisation_table[[#This Row],[State ID]]="?","Unknown",Hospitalisation_table[[#This Row],[State ID]])</f>
        <v>R1019</v>
      </c>
      <c r="P1598" s="20" t="str">
        <f>_xlfn.CONCAT(Hospitalisation_table[[#This Row],[date]],"-",Hospitalisation_table[[#This Row],[Month_Updated]],"-",Hospitalisation_table[[#This Row],[Year_Update]])</f>
        <v>30-Aug-1983</v>
      </c>
      <c r="Q1598">
        <f>DATEDIF(Hospitalisation_table[[#This Row],[Date of Birth]],"8-Jun-2023","Y")</f>
        <v>39</v>
      </c>
    </row>
    <row r="1599" spans="1:17" x14ac:dyDescent="0.3">
      <c r="A1599" t="s">
        <v>707</v>
      </c>
      <c r="B1599" t="str">
        <f>IF(Hospitalisation_table[[#This Row],[Customer ID]]="?","UnKnown",Hospitalisation_table[[#This Row],[Customer ID]])</f>
        <v>Id1664</v>
      </c>
      <c r="C1599">
        <v>2004</v>
      </c>
      <c r="D1599" t="s">
        <v>15</v>
      </c>
      <c r="E1599">
        <v>1</v>
      </c>
      <c r="F1599">
        <v>0</v>
      </c>
      <c r="G1599" s="24">
        <v>5778.71</v>
      </c>
      <c r="H1599" t="s">
        <v>11</v>
      </c>
      <c r="I1599" t="s">
        <v>12</v>
      </c>
      <c r="J1599" t="s">
        <v>632</v>
      </c>
      <c r="K1599" t="str">
        <f>IF(Hospitalisation_table[[#This Row],[month]]="?","Sep",Hospitalisation_table[[#This Row],[month]])</f>
        <v>Nov</v>
      </c>
      <c r="L1599">
        <f>IF(Hospitalisation_table[[#This Row],[year]] = "?",ROUNDUP(AVERAGE(Hospitalisation_table[year]),0),Hospitalisation_table[[#This Row],[year]])</f>
        <v>2004</v>
      </c>
      <c r="M1599" t="str">
        <f>IF(Hospitalisation_table[[#This Row],[Hospital tier]]="?","tier - 2",Hospitalisation_table[[#This Row],[Hospital tier]])</f>
        <v>tier - 2</v>
      </c>
      <c r="N1599" t="str">
        <f>IF(Hospitalisation_table[[#This Row],[City tier]]="?","tier - 2",Hospitalisation_table[[#This Row],[City tier]])</f>
        <v>tier - 3</v>
      </c>
      <c r="O1599" t="str">
        <f>IF(Hospitalisation_table[[#This Row],[State ID]]="?","Unknown",Hospitalisation_table[[#This Row],[State ID]])</f>
        <v>R1022</v>
      </c>
      <c r="P1599" s="20" t="str">
        <f>_xlfn.CONCAT(Hospitalisation_table[[#This Row],[date]],"-",Hospitalisation_table[[#This Row],[Month_Updated]],"-",Hospitalisation_table[[#This Row],[Year_Update]])</f>
        <v>1-Nov-2004</v>
      </c>
      <c r="Q1599">
        <f>DATEDIF(Hospitalisation_table[[#This Row],[Date of Birth]],"8-Jun-2023","Y")</f>
        <v>18</v>
      </c>
    </row>
    <row r="1600" spans="1:17" x14ac:dyDescent="0.3">
      <c r="A1600" t="s">
        <v>708</v>
      </c>
      <c r="B1600" t="str">
        <f>IF(Hospitalisation_table[[#This Row],[Customer ID]]="?","UnKnown",Hospitalisation_table[[#This Row],[Customer ID]])</f>
        <v>Id1663</v>
      </c>
      <c r="C1600">
        <v>1980</v>
      </c>
      <c r="D1600" t="s">
        <v>20</v>
      </c>
      <c r="E1600">
        <v>18</v>
      </c>
      <c r="F1600">
        <v>2</v>
      </c>
      <c r="G1600" s="24">
        <v>5807.06</v>
      </c>
      <c r="H1600" t="s">
        <v>11</v>
      </c>
      <c r="I1600" t="s">
        <v>12</v>
      </c>
      <c r="J1600" t="s">
        <v>13</v>
      </c>
      <c r="K1600" t="str">
        <f>IF(Hospitalisation_table[[#This Row],[month]]="?","Sep",Hospitalisation_table[[#This Row],[month]])</f>
        <v>Sep</v>
      </c>
      <c r="L1600">
        <f>IF(Hospitalisation_table[[#This Row],[year]] = "?",ROUNDUP(AVERAGE(Hospitalisation_table[year]),0),Hospitalisation_table[[#This Row],[year]])</f>
        <v>1980</v>
      </c>
      <c r="M1600" t="str">
        <f>IF(Hospitalisation_table[[#This Row],[Hospital tier]]="?","tier - 2",Hospitalisation_table[[#This Row],[Hospital tier]])</f>
        <v>tier - 2</v>
      </c>
      <c r="N1600" t="str">
        <f>IF(Hospitalisation_table[[#This Row],[City tier]]="?","tier - 2",Hospitalisation_table[[#This Row],[City tier]])</f>
        <v>tier - 3</v>
      </c>
      <c r="O1600" t="str">
        <f>IF(Hospitalisation_table[[#This Row],[State ID]]="?","Unknown",Hospitalisation_table[[#This Row],[State ID]])</f>
        <v>R1013</v>
      </c>
      <c r="P1600" s="20" t="str">
        <f>_xlfn.CONCAT(Hospitalisation_table[[#This Row],[date]],"-",Hospitalisation_table[[#This Row],[Month_Updated]],"-",Hospitalisation_table[[#This Row],[Year_Update]])</f>
        <v>18-Sep-1980</v>
      </c>
      <c r="Q1600">
        <f>DATEDIF(Hospitalisation_table[[#This Row],[Date of Birth]],"8-Jun-2023","Y")</f>
        <v>42</v>
      </c>
    </row>
    <row r="1601" spans="1:17" x14ac:dyDescent="0.3">
      <c r="A1601" t="s">
        <v>709</v>
      </c>
      <c r="B1601" t="str">
        <f>IF(Hospitalisation_table[[#This Row],[Customer ID]]="?","UnKnown",Hospitalisation_table[[#This Row],[Customer ID]])</f>
        <v>Id1662</v>
      </c>
      <c r="C1601">
        <v>1972</v>
      </c>
      <c r="D1601" t="s">
        <v>15</v>
      </c>
      <c r="E1601">
        <v>2</v>
      </c>
      <c r="F1601">
        <v>0</v>
      </c>
      <c r="G1601" s="24">
        <v>5812.9</v>
      </c>
      <c r="H1601" t="s">
        <v>11</v>
      </c>
      <c r="I1601" t="s">
        <v>11</v>
      </c>
      <c r="J1601" t="s">
        <v>13</v>
      </c>
      <c r="K1601" t="str">
        <f>IF(Hospitalisation_table[[#This Row],[month]]="?","Sep",Hospitalisation_table[[#This Row],[month]])</f>
        <v>Nov</v>
      </c>
      <c r="L1601">
        <f>IF(Hospitalisation_table[[#This Row],[year]] = "?",ROUNDUP(AVERAGE(Hospitalisation_table[year]),0),Hospitalisation_table[[#This Row],[year]])</f>
        <v>1972</v>
      </c>
      <c r="M1601" t="str">
        <f>IF(Hospitalisation_table[[#This Row],[Hospital tier]]="?","tier - 2",Hospitalisation_table[[#This Row],[Hospital tier]])</f>
        <v>tier - 2</v>
      </c>
      <c r="N1601" t="str">
        <f>IF(Hospitalisation_table[[#This Row],[City tier]]="?","tier - 2",Hospitalisation_table[[#This Row],[City tier]])</f>
        <v>tier - 2</v>
      </c>
      <c r="O1601" t="str">
        <f>IF(Hospitalisation_table[[#This Row],[State ID]]="?","Unknown",Hospitalisation_table[[#This Row],[State ID]])</f>
        <v>R1013</v>
      </c>
      <c r="P1601" s="20" t="str">
        <f>_xlfn.CONCAT(Hospitalisation_table[[#This Row],[date]],"-",Hospitalisation_table[[#This Row],[Month_Updated]],"-",Hospitalisation_table[[#This Row],[Year_Update]])</f>
        <v>2-Nov-1972</v>
      </c>
      <c r="Q1601">
        <f>DATEDIF(Hospitalisation_table[[#This Row],[Date of Birth]],"8-Jun-2023","Y")</f>
        <v>50</v>
      </c>
    </row>
    <row r="1602" spans="1:17" x14ac:dyDescent="0.3">
      <c r="A1602" t="s">
        <v>710</v>
      </c>
      <c r="B1602" t="str">
        <f>IF(Hospitalisation_table[[#This Row],[Customer ID]]="?","UnKnown",Hospitalisation_table[[#This Row],[Customer ID]])</f>
        <v>Id1661</v>
      </c>
      <c r="C1602">
        <v>2002</v>
      </c>
      <c r="D1602" t="s">
        <v>10</v>
      </c>
      <c r="E1602">
        <v>22</v>
      </c>
      <c r="F1602">
        <v>0</v>
      </c>
      <c r="G1602" s="24">
        <v>5816.58</v>
      </c>
      <c r="H1602" t="s">
        <v>11</v>
      </c>
      <c r="I1602" t="s">
        <v>11</v>
      </c>
      <c r="J1602" t="s">
        <v>535</v>
      </c>
      <c r="K1602" t="str">
        <f>IF(Hospitalisation_table[[#This Row],[month]]="?","Sep",Hospitalisation_table[[#This Row],[month]])</f>
        <v>Jul</v>
      </c>
      <c r="L1602">
        <f>IF(Hospitalisation_table[[#This Row],[year]] = "?",ROUNDUP(AVERAGE(Hospitalisation_table[year]),0),Hospitalisation_table[[#This Row],[year]])</f>
        <v>2002</v>
      </c>
      <c r="M1602" t="str">
        <f>IF(Hospitalisation_table[[#This Row],[Hospital tier]]="?","tier - 2",Hospitalisation_table[[#This Row],[Hospital tier]])</f>
        <v>tier - 2</v>
      </c>
      <c r="N1602" t="str">
        <f>IF(Hospitalisation_table[[#This Row],[City tier]]="?","tier - 2",Hospitalisation_table[[#This Row],[City tier]])</f>
        <v>tier - 2</v>
      </c>
      <c r="O1602" t="str">
        <f>IF(Hospitalisation_table[[#This Row],[State ID]]="?","Unknown",Hospitalisation_table[[#This Row],[State ID]])</f>
        <v>R1026</v>
      </c>
      <c r="P1602" s="20" t="str">
        <f>_xlfn.CONCAT(Hospitalisation_table[[#This Row],[date]],"-",Hospitalisation_table[[#This Row],[Month_Updated]],"-",Hospitalisation_table[[#This Row],[Year_Update]])</f>
        <v>22-Jul-2002</v>
      </c>
      <c r="Q1602">
        <f>DATEDIF(Hospitalisation_table[[#This Row],[Date of Birth]],"8-Jun-2023","Y")</f>
        <v>20</v>
      </c>
    </row>
    <row r="1603" spans="1:17" x14ac:dyDescent="0.3">
      <c r="A1603" t="s">
        <v>711</v>
      </c>
      <c r="B1603" t="str">
        <f>IF(Hospitalisation_table[[#This Row],[Customer ID]]="?","UnKnown",Hospitalisation_table[[#This Row],[Customer ID]])</f>
        <v>Id1660</v>
      </c>
      <c r="C1603">
        <v>1971</v>
      </c>
      <c r="D1603" t="s">
        <v>20</v>
      </c>
      <c r="E1603">
        <v>27</v>
      </c>
      <c r="F1603">
        <v>0</v>
      </c>
      <c r="G1603" s="24">
        <v>5832.6</v>
      </c>
      <c r="H1603" t="s">
        <v>11</v>
      </c>
      <c r="I1603" t="s">
        <v>12</v>
      </c>
      <c r="J1603" t="s">
        <v>23</v>
      </c>
      <c r="K1603" t="str">
        <f>IF(Hospitalisation_table[[#This Row],[month]]="?","Sep",Hospitalisation_table[[#This Row],[month]])</f>
        <v>Sep</v>
      </c>
      <c r="L1603">
        <f>IF(Hospitalisation_table[[#This Row],[year]] = "?",ROUNDUP(AVERAGE(Hospitalisation_table[year]),0),Hospitalisation_table[[#This Row],[year]])</f>
        <v>1971</v>
      </c>
      <c r="M1603" t="str">
        <f>IF(Hospitalisation_table[[#This Row],[Hospital tier]]="?","tier - 2",Hospitalisation_table[[#This Row],[Hospital tier]])</f>
        <v>tier - 2</v>
      </c>
      <c r="N1603" t="str">
        <f>IF(Hospitalisation_table[[#This Row],[City tier]]="?","tier - 2",Hospitalisation_table[[#This Row],[City tier]])</f>
        <v>tier - 3</v>
      </c>
      <c r="O1603" t="str">
        <f>IF(Hospitalisation_table[[#This Row],[State ID]]="?","Unknown",Hospitalisation_table[[#This Row],[State ID]])</f>
        <v>R1012</v>
      </c>
      <c r="P1603" s="20" t="str">
        <f>_xlfn.CONCAT(Hospitalisation_table[[#This Row],[date]],"-",Hospitalisation_table[[#This Row],[Month_Updated]],"-",Hospitalisation_table[[#This Row],[Year_Update]])</f>
        <v>27-Sep-1971</v>
      </c>
      <c r="Q1603">
        <f>DATEDIF(Hospitalisation_table[[#This Row],[Date of Birth]],"8-Jun-2023","Y")</f>
        <v>51</v>
      </c>
    </row>
    <row r="1604" spans="1:17" x14ac:dyDescent="0.3">
      <c r="A1604" t="s">
        <v>2207</v>
      </c>
      <c r="B1604" t="str">
        <f>IF(Hospitalisation_table[[#This Row],[Customer ID]]="?","UnKnown",Hospitalisation_table[[#This Row],[Customer ID]])</f>
        <v>Id166</v>
      </c>
      <c r="C1604">
        <v>1969</v>
      </c>
      <c r="D1604" t="s">
        <v>37</v>
      </c>
      <c r="E1604">
        <v>30</v>
      </c>
      <c r="F1604">
        <v>0</v>
      </c>
      <c r="G1604" s="24">
        <v>37277.269999999997</v>
      </c>
      <c r="H1604" t="s">
        <v>16</v>
      </c>
      <c r="I1604" t="s">
        <v>12</v>
      </c>
      <c r="J1604" t="s">
        <v>42</v>
      </c>
      <c r="K1604" t="str">
        <f>IF(Hospitalisation_table[[#This Row],[month]]="?","Sep",Hospitalisation_table[[#This Row],[month]])</f>
        <v>Oct</v>
      </c>
      <c r="L1604">
        <f>IF(Hospitalisation_table[[#This Row],[year]] = "?",ROUNDUP(AVERAGE(Hospitalisation_table[year]),0),Hospitalisation_table[[#This Row],[year]])</f>
        <v>1969</v>
      </c>
      <c r="M1604" t="str">
        <f>IF(Hospitalisation_table[[#This Row],[Hospital tier]]="?","tier - 2",Hospitalisation_table[[#This Row],[Hospital tier]])</f>
        <v>tier - 1</v>
      </c>
      <c r="N1604" t="str">
        <f>IF(Hospitalisation_table[[#This Row],[City tier]]="?","tier - 2",Hospitalisation_table[[#This Row],[City tier]])</f>
        <v>tier - 3</v>
      </c>
      <c r="O1604" t="str">
        <f>IF(Hospitalisation_table[[#This Row],[State ID]]="?","Unknown",Hospitalisation_table[[#This Row],[State ID]])</f>
        <v>R1011</v>
      </c>
      <c r="P1604" s="20" t="str">
        <f>_xlfn.CONCAT(Hospitalisation_table[[#This Row],[date]],"-",Hospitalisation_table[[#This Row],[Month_Updated]],"-",Hospitalisation_table[[#This Row],[Year_Update]])</f>
        <v>30-Oct-1969</v>
      </c>
      <c r="Q1604">
        <f>DATEDIF(Hospitalisation_table[[#This Row],[Date of Birth]],"8-Jun-2023","Y")</f>
        <v>53</v>
      </c>
    </row>
    <row r="1605" spans="1:17" x14ac:dyDescent="0.3">
      <c r="A1605" t="s">
        <v>712</v>
      </c>
      <c r="B1605" t="str">
        <f>IF(Hospitalisation_table[[#This Row],[Customer ID]]="?","UnKnown",Hospitalisation_table[[#This Row],[Customer ID]])</f>
        <v>Id1659</v>
      </c>
      <c r="C1605">
        <v>1987</v>
      </c>
      <c r="D1605" t="s">
        <v>10</v>
      </c>
      <c r="E1605">
        <v>27</v>
      </c>
      <c r="F1605">
        <v>2</v>
      </c>
      <c r="G1605" s="24">
        <v>5836.52</v>
      </c>
      <c r="H1605" t="s">
        <v>11</v>
      </c>
      <c r="I1605" t="s">
        <v>12</v>
      </c>
      <c r="J1605" t="s">
        <v>13</v>
      </c>
      <c r="K1605" t="str">
        <f>IF(Hospitalisation_table[[#This Row],[month]]="?","Sep",Hospitalisation_table[[#This Row],[month]])</f>
        <v>Jul</v>
      </c>
      <c r="L1605">
        <f>IF(Hospitalisation_table[[#This Row],[year]] = "?",ROUNDUP(AVERAGE(Hospitalisation_table[year]),0),Hospitalisation_table[[#This Row],[year]])</f>
        <v>1987</v>
      </c>
      <c r="M1605" t="str">
        <f>IF(Hospitalisation_table[[#This Row],[Hospital tier]]="?","tier - 2",Hospitalisation_table[[#This Row],[Hospital tier]])</f>
        <v>tier - 2</v>
      </c>
      <c r="N1605" t="str">
        <f>IF(Hospitalisation_table[[#This Row],[City tier]]="?","tier - 2",Hospitalisation_table[[#This Row],[City tier]])</f>
        <v>tier - 3</v>
      </c>
      <c r="O1605" t="str">
        <f>IF(Hospitalisation_table[[#This Row],[State ID]]="?","Unknown",Hospitalisation_table[[#This Row],[State ID]])</f>
        <v>R1013</v>
      </c>
      <c r="P1605" s="20" t="str">
        <f>_xlfn.CONCAT(Hospitalisation_table[[#This Row],[date]],"-",Hospitalisation_table[[#This Row],[Month_Updated]],"-",Hospitalisation_table[[#This Row],[Year_Update]])</f>
        <v>27-Jul-1987</v>
      </c>
      <c r="Q1605">
        <f>DATEDIF(Hospitalisation_table[[#This Row],[Date of Birth]],"8-Jun-2023","Y")</f>
        <v>35</v>
      </c>
    </row>
    <row r="1606" spans="1:17" x14ac:dyDescent="0.3">
      <c r="A1606" t="s">
        <v>713</v>
      </c>
      <c r="B1606" t="str">
        <f>IF(Hospitalisation_table[[#This Row],[Customer ID]]="?","UnKnown",Hospitalisation_table[[#This Row],[Customer ID]])</f>
        <v>Id1658</v>
      </c>
      <c r="C1606">
        <v>1995</v>
      </c>
      <c r="D1606" t="s">
        <v>35</v>
      </c>
      <c r="E1606">
        <v>20</v>
      </c>
      <c r="F1606">
        <v>0</v>
      </c>
      <c r="G1606" s="24">
        <v>5843.99</v>
      </c>
      <c r="H1606" t="s">
        <v>11</v>
      </c>
      <c r="I1606" t="s">
        <v>11</v>
      </c>
      <c r="J1606" t="s">
        <v>200</v>
      </c>
      <c r="K1606" t="str">
        <f>IF(Hospitalisation_table[[#This Row],[month]]="?","Sep",Hospitalisation_table[[#This Row],[month]])</f>
        <v>Aug</v>
      </c>
      <c r="L1606">
        <f>IF(Hospitalisation_table[[#This Row],[year]] = "?",ROUNDUP(AVERAGE(Hospitalisation_table[year]),0),Hospitalisation_table[[#This Row],[year]])</f>
        <v>1995</v>
      </c>
      <c r="M1606" t="str">
        <f>IF(Hospitalisation_table[[#This Row],[Hospital tier]]="?","tier - 2",Hospitalisation_table[[#This Row],[Hospital tier]])</f>
        <v>tier - 2</v>
      </c>
      <c r="N1606" t="str">
        <f>IF(Hospitalisation_table[[#This Row],[City tier]]="?","tier - 2",Hospitalisation_table[[#This Row],[City tier]])</f>
        <v>tier - 2</v>
      </c>
      <c r="O1606" t="str">
        <f>IF(Hospitalisation_table[[#This Row],[State ID]]="?","Unknown",Hospitalisation_table[[#This Row],[State ID]])</f>
        <v>R1025</v>
      </c>
      <c r="P1606" s="20" t="str">
        <f>_xlfn.CONCAT(Hospitalisation_table[[#This Row],[date]],"-",Hospitalisation_table[[#This Row],[Month_Updated]],"-",Hospitalisation_table[[#This Row],[Year_Update]])</f>
        <v>20-Aug-1995</v>
      </c>
      <c r="Q1606">
        <f>DATEDIF(Hospitalisation_table[[#This Row],[Date of Birth]],"8-Jun-2023","Y")</f>
        <v>27</v>
      </c>
    </row>
    <row r="1607" spans="1:17" x14ac:dyDescent="0.3">
      <c r="A1607" t="s">
        <v>714</v>
      </c>
      <c r="B1607" t="str">
        <f>IF(Hospitalisation_table[[#This Row],[Customer ID]]="?","UnKnown",Hospitalisation_table[[#This Row],[Customer ID]])</f>
        <v>Id1657</v>
      </c>
      <c r="C1607">
        <v>1987</v>
      </c>
      <c r="D1607" t="s">
        <v>20</v>
      </c>
      <c r="E1607">
        <v>30</v>
      </c>
      <c r="F1607">
        <v>2</v>
      </c>
      <c r="G1607" s="24">
        <v>5846.92</v>
      </c>
      <c r="H1607" t="s">
        <v>11</v>
      </c>
      <c r="I1607" t="s">
        <v>11</v>
      </c>
      <c r="J1607" t="s">
        <v>13</v>
      </c>
      <c r="K1607" t="str">
        <f>IF(Hospitalisation_table[[#This Row],[month]]="?","Sep",Hospitalisation_table[[#This Row],[month]])</f>
        <v>Sep</v>
      </c>
      <c r="L1607">
        <f>IF(Hospitalisation_table[[#This Row],[year]] = "?",ROUNDUP(AVERAGE(Hospitalisation_table[year]),0),Hospitalisation_table[[#This Row],[year]])</f>
        <v>1987</v>
      </c>
      <c r="M1607" t="str">
        <f>IF(Hospitalisation_table[[#This Row],[Hospital tier]]="?","tier - 2",Hospitalisation_table[[#This Row],[Hospital tier]])</f>
        <v>tier - 2</v>
      </c>
      <c r="N1607" t="str">
        <f>IF(Hospitalisation_table[[#This Row],[City tier]]="?","tier - 2",Hospitalisation_table[[#This Row],[City tier]])</f>
        <v>tier - 2</v>
      </c>
      <c r="O1607" t="str">
        <f>IF(Hospitalisation_table[[#This Row],[State ID]]="?","Unknown",Hospitalisation_table[[#This Row],[State ID]])</f>
        <v>R1013</v>
      </c>
      <c r="P1607" s="20" t="str">
        <f>_xlfn.CONCAT(Hospitalisation_table[[#This Row],[date]],"-",Hospitalisation_table[[#This Row],[Month_Updated]],"-",Hospitalisation_table[[#This Row],[Year_Update]])</f>
        <v>30-Sep-1987</v>
      </c>
      <c r="Q1607">
        <f>DATEDIF(Hospitalisation_table[[#This Row],[Date of Birth]],"8-Jun-2023","Y")</f>
        <v>35</v>
      </c>
    </row>
    <row r="1608" spans="1:17" x14ac:dyDescent="0.3">
      <c r="A1608" t="s">
        <v>715</v>
      </c>
      <c r="B1608" t="str">
        <f>IF(Hospitalisation_table[[#This Row],[Customer ID]]="?","UnKnown",Hospitalisation_table[[#This Row],[Customer ID]])</f>
        <v>Id1656</v>
      </c>
      <c r="C1608">
        <v>1985</v>
      </c>
      <c r="D1608" t="s">
        <v>18</v>
      </c>
      <c r="E1608">
        <v>18</v>
      </c>
      <c r="F1608">
        <v>3</v>
      </c>
      <c r="G1608" s="24">
        <v>5847.24</v>
      </c>
      <c r="H1608" t="s">
        <v>11</v>
      </c>
      <c r="I1608" t="s">
        <v>16</v>
      </c>
      <c r="J1608" t="s">
        <v>13</v>
      </c>
      <c r="K1608" t="str">
        <f>IF(Hospitalisation_table[[#This Row],[month]]="?","Sep",Hospitalisation_table[[#This Row],[month]])</f>
        <v>Jun</v>
      </c>
      <c r="L1608">
        <f>IF(Hospitalisation_table[[#This Row],[year]] = "?",ROUNDUP(AVERAGE(Hospitalisation_table[year]),0),Hospitalisation_table[[#This Row],[year]])</f>
        <v>1985</v>
      </c>
      <c r="M1608" t="str">
        <f>IF(Hospitalisation_table[[#This Row],[Hospital tier]]="?","tier - 2",Hospitalisation_table[[#This Row],[Hospital tier]])</f>
        <v>tier - 2</v>
      </c>
      <c r="N1608" t="str">
        <f>IF(Hospitalisation_table[[#This Row],[City tier]]="?","tier - 2",Hospitalisation_table[[#This Row],[City tier]])</f>
        <v>tier - 1</v>
      </c>
      <c r="O1608" t="str">
        <f>IF(Hospitalisation_table[[#This Row],[State ID]]="?","Unknown",Hospitalisation_table[[#This Row],[State ID]])</f>
        <v>R1013</v>
      </c>
      <c r="P1608" s="20" t="str">
        <f>_xlfn.CONCAT(Hospitalisation_table[[#This Row],[date]],"-",Hospitalisation_table[[#This Row],[Month_Updated]],"-",Hospitalisation_table[[#This Row],[Year_Update]])</f>
        <v>18-Jun-1985</v>
      </c>
      <c r="Q1608">
        <f>DATEDIF(Hospitalisation_table[[#This Row],[Date of Birth]],"8-Jun-2023","Y")</f>
        <v>37</v>
      </c>
    </row>
    <row r="1609" spans="1:17" x14ac:dyDescent="0.3">
      <c r="A1609" t="s">
        <v>716</v>
      </c>
      <c r="B1609" t="str">
        <f>IF(Hospitalisation_table[[#This Row],[Customer ID]]="?","UnKnown",Hospitalisation_table[[#This Row],[Customer ID]])</f>
        <v>Id1655</v>
      </c>
      <c r="C1609">
        <v>1984</v>
      </c>
      <c r="D1609" t="s">
        <v>15</v>
      </c>
      <c r="E1609">
        <v>22</v>
      </c>
      <c r="F1609">
        <v>1</v>
      </c>
      <c r="G1609" s="24">
        <v>5855.9</v>
      </c>
      <c r="H1609" t="s">
        <v>11</v>
      </c>
      <c r="I1609" t="s">
        <v>12</v>
      </c>
      <c r="J1609" t="s">
        <v>23</v>
      </c>
      <c r="K1609" t="str">
        <f>IF(Hospitalisation_table[[#This Row],[month]]="?","Sep",Hospitalisation_table[[#This Row],[month]])</f>
        <v>Nov</v>
      </c>
      <c r="L1609">
        <f>IF(Hospitalisation_table[[#This Row],[year]] = "?",ROUNDUP(AVERAGE(Hospitalisation_table[year]),0),Hospitalisation_table[[#This Row],[year]])</f>
        <v>1984</v>
      </c>
      <c r="M1609" t="str">
        <f>IF(Hospitalisation_table[[#This Row],[Hospital tier]]="?","tier - 2",Hospitalisation_table[[#This Row],[Hospital tier]])</f>
        <v>tier - 2</v>
      </c>
      <c r="N1609" t="str">
        <f>IF(Hospitalisation_table[[#This Row],[City tier]]="?","tier - 2",Hospitalisation_table[[#This Row],[City tier]])</f>
        <v>tier - 3</v>
      </c>
      <c r="O1609" t="str">
        <f>IF(Hospitalisation_table[[#This Row],[State ID]]="?","Unknown",Hospitalisation_table[[#This Row],[State ID]])</f>
        <v>R1012</v>
      </c>
      <c r="P1609" s="20" t="str">
        <f>_xlfn.CONCAT(Hospitalisation_table[[#This Row],[date]],"-",Hospitalisation_table[[#This Row],[Month_Updated]],"-",Hospitalisation_table[[#This Row],[Year_Update]])</f>
        <v>22-Nov-1984</v>
      </c>
      <c r="Q1609">
        <f>DATEDIF(Hospitalisation_table[[#This Row],[Date of Birth]],"8-Jun-2023","Y")</f>
        <v>38</v>
      </c>
    </row>
    <row r="1610" spans="1:17" x14ac:dyDescent="0.3">
      <c r="A1610" t="s">
        <v>717</v>
      </c>
      <c r="B1610" t="str">
        <f>IF(Hospitalisation_table[[#This Row],[Customer ID]]="?","UnKnown",Hospitalisation_table[[#This Row],[Customer ID]])</f>
        <v>Id1654</v>
      </c>
      <c r="C1610">
        <v>1993</v>
      </c>
      <c r="D1610" t="s">
        <v>37</v>
      </c>
      <c r="E1610">
        <v>19</v>
      </c>
      <c r="F1610">
        <v>0</v>
      </c>
      <c r="G1610" s="24">
        <v>5877.02</v>
      </c>
      <c r="H1610" t="s">
        <v>11</v>
      </c>
      <c r="I1610" t="s">
        <v>11</v>
      </c>
      <c r="J1610" t="s">
        <v>300</v>
      </c>
      <c r="K1610" t="str">
        <f>IF(Hospitalisation_table[[#This Row],[month]]="?","Sep",Hospitalisation_table[[#This Row],[month]])</f>
        <v>Oct</v>
      </c>
      <c r="L1610">
        <f>IF(Hospitalisation_table[[#This Row],[year]] = "?",ROUNDUP(AVERAGE(Hospitalisation_table[year]),0),Hospitalisation_table[[#This Row],[year]])</f>
        <v>1993</v>
      </c>
      <c r="M1610" t="str">
        <f>IF(Hospitalisation_table[[#This Row],[Hospital tier]]="?","tier - 2",Hospitalisation_table[[#This Row],[Hospital tier]])</f>
        <v>tier - 2</v>
      </c>
      <c r="N1610" t="str">
        <f>IF(Hospitalisation_table[[#This Row],[City tier]]="?","tier - 2",Hospitalisation_table[[#This Row],[City tier]])</f>
        <v>tier - 2</v>
      </c>
      <c r="O1610" t="str">
        <f>IF(Hospitalisation_table[[#This Row],[State ID]]="?","Unknown",Hospitalisation_table[[#This Row],[State ID]])</f>
        <v>R1021</v>
      </c>
      <c r="P1610" s="20" t="str">
        <f>_xlfn.CONCAT(Hospitalisation_table[[#This Row],[date]],"-",Hospitalisation_table[[#This Row],[Month_Updated]],"-",Hospitalisation_table[[#This Row],[Year_Update]])</f>
        <v>19-Oct-1993</v>
      </c>
      <c r="Q1610">
        <f>DATEDIF(Hospitalisation_table[[#This Row],[Date of Birth]],"8-Jun-2023","Y")</f>
        <v>29</v>
      </c>
    </row>
    <row r="1611" spans="1:17" x14ac:dyDescent="0.3">
      <c r="A1611" t="s">
        <v>718</v>
      </c>
      <c r="B1611" t="str">
        <f>IF(Hospitalisation_table[[#This Row],[Customer ID]]="?","UnKnown",Hospitalisation_table[[#This Row],[Customer ID]])</f>
        <v>Id1653</v>
      </c>
      <c r="C1611">
        <v>1982</v>
      </c>
      <c r="D1611" t="s">
        <v>10</v>
      </c>
      <c r="E1611">
        <v>8</v>
      </c>
      <c r="F1611">
        <v>0</v>
      </c>
      <c r="G1611" s="24">
        <v>5910.94</v>
      </c>
      <c r="H1611" t="s">
        <v>11</v>
      </c>
      <c r="I1611" t="s">
        <v>16</v>
      </c>
      <c r="J1611" t="s">
        <v>42</v>
      </c>
      <c r="K1611" t="str">
        <f>IF(Hospitalisation_table[[#This Row],[month]]="?","Sep",Hospitalisation_table[[#This Row],[month]])</f>
        <v>Jul</v>
      </c>
      <c r="L1611">
        <f>IF(Hospitalisation_table[[#This Row],[year]] = "?",ROUNDUP(AVERAGE(Hospitalisation_table[year]),0),Hospitalisation_table[[#This Row],[year]])</f>
        <v>1982</v>
      </c>
      <c r="M1611" t="str">
        <f>IF(Hospitalisation_table[[#This Row],[Hospital tier]]="?","tier - 2",Hospitalisation_table[[#This Row],[Hospital tier]])</f>
        <v>tier - 2</v>
      </c>
      <c r="N1611" t="str">
        <f>IF(Hospitalisation_table[[#This Row],[City tier]]="?","tier - 2",Hospitalisation_table[[#This Row],[City tier]])</f>
        <v>tier - 1</v>
      </c>
      <c r="O1611" t="str">
        <f>IF(Hospitalisation_table[[#This Row],[State ID]]="?","Unknown",Hospitalisation_table[[#This Row],[State ID]])</f>
        <v>R1011</v>
      </c>
      <c r="P1611" s="20" t="str">
        <f>_xlfn.CONCAT(Hospitalisation_table[[#This Row],[date]],"-",Hospitalisation_table[[#This Row],[Month_Updated]],"-",Hospitalisation_table[[#This Row],[Year_Update]])</f>
        <v>8-Jul-1982</v>
      </c>
      <c r="Q1611">
        <f>DATEDIF(Hospitalisation_table[[#This Row],[Date of Birth]],"8-Jun-2023","Y")</f>
        <v>40</v>
      </c>
    </row>
    <row r="1612" spans="1:17" x14ac:dyDescent="0.3">
      <c r="A1612" t="s">
        <v>719</v>
      </c>
      <c r="B1612" t="str">
        <f>IF(Hospitalisation_table[[#This Row],[Customer ID]]="?","UnKnown",Hospitalisation_table[[#This Row],[Customer ID]])</f>
        <v>Id1652</v>
      </c>
      <c r="C1612">
        <v>1982</v>
      </c>
      <c r="D1612" t="s">
        <v>30</v>
      </c>
      <c r="E1612">
        <v>21</v>
      </c>
      <c r="F1612">
        <v>0</v>
      </c>
      <c r="G1612" s="24">
        <v>5920.1</v>
      </c>
      <c r="H1612" t="s">
        <v>11</v>
      </c>
      <c r="I1612" t="s">
        <v>16</v>
      </c>
      <c r="J1612" t="s">
        <v>13</v>
      </c>
      <c r="K1612" t="str">
        <f>IF(Hospitalisation_table[[#This Row],[month]]="?","Sep",Hospitalisation_table[[#This Row],[month]])</f>
        <v>Dec</v>
      </c>
      <c r="L1612">
        <f>IF(Hospitalisation_table[[#This Row],[year]] = "?",ROUNDUP(AVERAGE(Hospitalisation_table[year]),0),Hospitalisation_table[[#This Row],[year]])</f>
        <v>1982</v>
      </c>
      <c r="M1612" t="str">
        <f>IF(Hospitalisation_table[[#This Row],[Hospital tier]]="?","tier - 2",Hospitalisation_table[[#This Row],[Hospital tier]])</f>
        <v>tier - 2</v>
      </c>
      <c r="N1612" t="str">
        <f>IF(Hospitalisation_table[[#This Row],[City tier]]="?","tier - 2",Hospitalisation_table[[#This Row],[City tier]])</f>
        <v>tier - 1</v>
      </c>
      <c r="O1612" t="str">
        <f>IF(Hospitalisation_table[[#This Row],[State ID]]="?","Unknown",Hospitalisation_table[[#This Row],[State ID]])</f>
        <v>R1013</v>
      </c>
      <c r="P1612" s="20" t="str">
        <f>_xlfn.CONCAT(Hospitalisation_table[[#This Row],[date]],"-",Hospitalisation_table[[#This Row],[Month_Updated]],"-",Hospitalisation_table[[#This Row],[Year_Update]])</f>
        <v>21-Dec-1982</v>
      </c>
      <c r="Q1612">
        <f>DATEDIF(Hospitalisation_table[[#This Row],[Date of Birth]],"8-Jun-2023","Y")</f>
        <v>40</v>
      </c>
    </row>
    <row r="1613" spans="1:17" x14ac:dyDescent="0.3">
      <c r="A1613" t="s">
        <v>720</v>
      </c>
      <c r="B1613" t="str">
        <f>IF(Hospitalisation_table[[#This Row],[Customer ID]]="?","UnKnown",Hospitalisation_table[[#This Row],[Customer ID]])</f>
        <v>Id1651</v>
      </c>
      <c r="C1613">
        <v>1987</v>
      </c>
      <c r="D1613" t="s">
        <v>10</v>
      </c>
      <c r="E1613">
        <v>29</v>
      </c>
      <c r="F1613">
        <v>3</v>
      </c>
      <c r="G1613" s="24">
        <v>5926.85</v>
      </c>
      <c r="H1613" t="s">
        <v>12</v>
      </c>
      <c r="I1613" t="s">
        <v>12</v>
      </c>
      <c r="J1613" t="s">
        <v>42</v>
      </c>
      <c r="K1613" t="str">
        <f>IF(Hospitalisation_table[[#This Row],[month]]="?","Sep",Hospitalisation_table[[#This Row],[month]])</f>
        <v>Jul</v>
      </c>
      <c r="L1613">
        <f>IF(Hospitalisation_table[[#This Row],[year]] = "?",ROUNDUP(AVERAGE(Hospitalisation_table[year]),0),Hospitalisation_table[[#This Row],[year]])</f>
        <v>1987</v>
      </c>
      <c r="M1613" t="str">
        <f>IF(Hospitalisation_table[[#This Row],[Hospital tier]]="?","tier - 2",Hospitalisation_table[[#This Row],[Hospital tier]])</f>
        <v>tier - 3</v>
      </c>
      <c r="N1613" t="str">
        <f>IF(Hospitalisation_table[[#This Row],[City tier]]="?","tier - 2",Hospitalisation_table[[#This Row],[City tier]])</f>
        <v>tier - 3</v>
      </c>
      <c r="O1613" t="str">
        <f>IF(Hospitalisation_table[[#This Row],[State ID]]="?","Unknown",Hospitalisation_table[[#This Row],[State ID]])</f>
        <v>R1011</v>
      </c>
      <c r="P1613" s="20" t="str">
        <f>_xlfn.CONCAT(Hospitalisation_table[[#This Row],[date]],"-",Hospitalisation_table[[#This Row],[Month_Updated]],"-",Hospitalisation_table[[#This Row],[Year_Update]])</f>
        <v>29-Jul-1987</v>
      </c>
      <c r="Q1613">
        <f>DATEDIF(Hospitalisation_table[[#This Row],[Date of Birth]],"8-Jun-2023","Y")</f>
        <v>35</v>
      </c>
    </row>
    <row r="1614" spans="1:17" x14ac:dyDescent="0.3">
      <c r="A1614" t="s">
        <v>721</v>
      </c>
      <c r="B1614" t="str">
        <f>IF(Hospitalisation_table[[#This Row],[Customer ID]]="?","UnKnown",Hospitalisation_table[[#This Row],[Customer ID]])</f>
        <v>Id1650</v>
      </c>
      <c r="C1614">
        <v>1993</v>
      </c>
      <c r="D1614" t="s">
        <v>35</v>
      </c>
      <c r="E1614">
        <v>13</v>
      </c>
      <c r="F1614">
        <v>0</v>
      </c>
      <c r="G1614" s="24">
        <v>5926.93</v>
      </c>
      <c r="H1614" t="s">
        <v>11</v>
      </c>
      <c r="I1614" t="s">
        <v>11</v>
      </c>
      <c r="J1614" t="s">
        <v>200</v>
      </c>
      <c r="K1614" t="str">
        <f>IF(Hospitalisation_table[[#This Row],[month]]="?","Sep",Hospitalisation_table[[#This Row],[month]])</f>
        <v>Aug</v>
      </c>
      <c r="L1614">
        <f>IF(Hospitalisation_table[[#This Row],[year]] = "?",ROUNDUP(AVERAGE(Hospitalisation_table[year]),0),Hospitalisation_table[[#This Row],[year]])</f>
        <v>1993</v>
      </c>
      <c r="M1614" t="str">
        <f>IF(Hospitalisation_table[[#This Row],[Hospital tier]]="?","tier - 2",Hospitalisation_table[[#This Row],[Hospital tier]])</f>
        <v>tier - 2</v>
      </c>
      <c r="N1614" t="str">
        <f>IF(Hospitalisation_table[[#This Row],[City tier]]="?","tier - 2",Hospitalisation_table[[#This Row],[City tier]])</f>
        <v>tier - 2</v>
      </c>
      <c r="O1614" t="str">
        <f>IF(Hospitalisation_table[[#This Row],[State ID]]="?","Unknown",Hospitalisation_table[[#This Row],[State ID]])</f>
        <v>R1025</v>
      </c>
      <c r="P1614" s="20" t="str">
        <f>_xlfn.CONCAT(Hospitalisation_table[[#This Row],[date]],"-",Hospitalisation_table[[#This Row],[Month_Updated]],"-",Hospitalisation_table[[#This Row],[Year_Update]])</f>
        <v>13-Aug-1993</v>
      </c>
      <c r="Q1614">
        <f>DATEDIF(Hospitalisation_table[[#This Row],[Date of Birth]],"8-Jun-2023","Y")</f>
        <v>29</v>
      </c>
    </row>
    <row r="1615" spans="1:17" x14ac:dyDescent="0.3">
      <c r="A1615" t="s">
        <v>2208</v>
      </c>
      <c r="B1615" t="str">
        <f>IF(Hospitalisation_table[[#This Row],[Customer ID]]="?","UnKnown",Hospitalisation_table[[#This Row],[Customer ID]])</f>
        <v>Id165</v>
      </c>
      <c r="C1615">
        <v>1979</v>
      </c>
      <c r="D1615" t="s">
        <v>35</v>
      </c>
      <c r="E1615">
        <v>3</v>
      </c>
      <c r="F1615">
        <v>2</v>
      </c>
      <c r="G1615" s="24">
        <v>37425.94</v>
      </c>
      <c r="H1615" t="s">
        <v>11</v>
      </c>
      <c r="I1615" t="s">
        <v>16</v>
      </c>
      <c r="J1615" t="s">
        <v>42</v>
      </c>
      <c r="K1615" t="str">
        <f>IF(Hospitalisation_table[[#This Row],[month]]="?","Sep",Hospitalisation_table[[#This Row],[month]])</f>
        <v>Aug</v>
      </c>
      <c r="L1615">
        <f>IF(Hospitalisation_table[[#This Row],[year]] = "?",ROUNDUP(AVERAGE(Hospitalisation_table[year]),0),Hospitalisation_table[[#This Row],[year]])</f>
        <v>1979</v>
      </c>
      <c r="M1615" t="str">
        <f>IF(Hospitalisation_table[[#This Row],[Hospital tier]]="?","tier - 2",Hospitalisation_table[[#This Row],[Hospital tier]])</f>
        <v>tier - 2</v>
      </c>
      <c r="N1615" t="str">
        <f>IF(Hospitalisation_table[[#This Row],[City tier]]="?","tier - 2",Hospitalisation_table[[#This Row],[City tier]])</f>
        <v>tier - 1</v>
      </c>
      <c r="O1615" t="str">
        <f>IF(Hospitalisation_table[[#This Row],[State ID]]="?","Unknown",Hospitalisation_table[[#This Row],[State ID]])</f>
        <v>R1011</v>
      </c>
      <c r="P1615" s="20" t="str">
        <f>_xlfn.CONCAT(Hospitalisation_table[[#This Row],[date]],"-",Hospitalisation_table[[#This Row],[Month_Updated]],"-",Hospitalisation_table[[#This Row],[Year_Update]])</f>
        <v>3-Aug-1979</v>
      </c>
      <c r="Q1615">
        <f>DATEDIF(Hospitalisation_table[[#This Row],[Date of Birth]],"8-Jun-2023","Y")</f>
        <v>43</v>
      </c>
    </row>
    <row r="1616" spans="1:17" x14ac:dyDescent="0.3">
      <c r="A1616" t="s">
        <v>722</v>
      </c>
      <c r="B1616" t="str">
        <f>IF(Hospitalisation_table[[#This Row],[Customer ID]]="?","UnKnown",Hospitalisation_table[[#This Row],[Customer ID]])</f>
        <v>Id1649</v>
      </c>
      <c r="C1616">
        <v>1994</v>
      </c>
      <c r="D1616" t="s">
        <v>10</v>
      </c>
      <c r="E1616">
        <v>30</v>
      </c>
      <c r="F1616">
        <v>0</v>
      </c>
      <c r="G1616" s="24">
        <v>5927.65</v>
      </c>
      <c r="H1616" t="s">
        <v>11</v>
      </c>
      <c r="I1616" t="s">
        <v>16</v>
      </c>
      <c r="J1616" t="s">
        <v>23</v>
      </c>
      <c r="K1616" t="str">
        <f>IF(Hospitalisation_table[[#This Row],[month]]="?","Sep",Hospitalisation_table[[#This Row],[month]])</f>
        <v>Jul</v>
      </c>
      <c r="L1616">
        <f>IF(Hospitalisation_table[[#This Row],[year]] = "?",ROUNDUP(AVERAGE(Hospitalisation_table[year]),0),Hospitalisation_table[[#This Row],[year]])</f>
        <v>1994</v>
      </c>
      <c r="M1616" t="str">
        <f>IF(Hospitalisation_table[[#This Row],[Hospital tier]]="?","tier - 2",Hospitalisation_table[[#This Row],[Hospital tier]])</f>
        <v>tier - 2</v>
      </c>
      <c r="N1616" t="str">
        <f>IF(Hospitalisation_table[[#This Row],[City tier]]="?","tier - 2",Hospitalisation_table[[#This Row],[City tier]])</f>
        <v>tier - 1</v>
      </c>
      <c r="O1616" t="str">
        <f>IF(Hospitalisation_table[[#This Row],[State ID]]="?","Unknown",Hospitalisation_table[[#This Row],[State ID]])</f>
        <v>R1012</v>
      </c>
      <c r="P1616" s="20" t="str">
        <f>_xlfn.CONCAT(Hospitalisation_table[[#This Row],[date]],"-",Hospitalisation_table[[#This Row],[Month_Updated]],"-",Hospitalisation_table[[#This Row],[Year_Update]])</f>
        <v>30-Jul-1994</v>
      </c>
      <c r="Q1616">
        <f>DATEDIF(Hospitalisation_table[[#This Row],[Date of Birth]],"8-Jun-2023","Y")</f>
        <v>28</v>
      </c>
    </row>
    <row r="1617" spans="1:17" x14ac:dyDescent="0.3">
      <c r="A1617" t="s">
        <v>723</v>
      </c>
      <c r="B1617" t="str">
        <f>IF(Hospitalisation_table[[#This Row],[Customer ID]]="?","UnKnown",Hospitalisation_table[[#This Row],[Customer ID]])</f>
        <v>Id1648</v>
      </c>
      <c r="C1617">
        <v>1987</v>
      </c>
      <c r="D1617" t="s">
        <v>10</v>
      </c>
      <c r="E1617">
        <v>14</v>
      </c>
      <c r="F1617">
        <v>3</v>
      </c>
      <c r="G1617" s="24">
        <v>5934.38</v>
      </c>
      <c r="H1617" t="s">
        <v>12</v>
      </c>
      <c r="I1617" t="s">
        <v>11</v>
      </c>
      <c r="J1617" t="s">
        <v>13</v>
      </c>
      <c r="K1617" t="str">
        <f>IF(Hospitalisation_table[[#This Row],[month]]="?","Sep",Hospitalisation_table[[#This Row],[month]])</f>
        <v>Jul</v>
      </c>
      <c r="L1617">
        <f>IF(Hospitalisation_table[[#This Row],[year]] = "?",ROUNDUP(AVERAGE(Hospitalisation_table[year]),0),Hospitalisation_table[[#This Row],[year]])</f>
        <v>1987</v>
      </c>
      <c r="M1617" t="str">
        <f>IF(Hospitalisation_table[[#This Row],[Hospital tier]]="?","tier - 2",Hospitalisation_table[[#This Row],[Hospital tier]])</f>
        <v>tier - 3</v>
      </c>
      <c r="N1617" t="str">
        <f>IF(Hospitalisation_table[[#This Row],[City tier]]="?","tier - 2",Hospitalisation_table[[#This Row],[City tier]])</f>
        <v>tier - 2</v>
      </c>
      <c r="O1617" t="str">
        <f>IF(Hospitalisation_table[[#This Row],[State ID]]="?","Unknown",Hospitalisation_table[[#This Row],[State ID]])</f>
        <v>R1013</v>
      </c>
      <c r="P1617" s="20" t="str">
        <f>_xlfn.CONCAT(Hospitalisation_table[[#This Row],[date]],"-",Hospitalisation_table[[#This Row],[Month_Updated]],"-",Hospitalisation_table[[#This Row],[Year_Update]])</f>
        <v>14-Jul-1987</v>
      </c>
      <c r="Q1617">
        <f>DATEDIF(Hospitalisation_table[[#This Row],[Date of Birth]],"8-Jun-2023","Y")</f>
        <v>35</v>
      </c>
    </row>
    <row r="1618" spans="1:17" x14ac:dyDescent="0.3">
      <c r="A1618" t="s">
        <v>724</v>
      </c>
      <c r="B1618" t="str">
        <f>IF(Hospitalisation_table[[#This Row],[Customer ID]]="?","UnKnown",Hospitalisation_table[[#This Row],[Customer ID]])</f>
        <v>Id1647</v>
      </c>
      <c r="C1618">
        <v>2003</v>
      </c>
      <c r="D1618" t="s">
        <v>35</v>
      </c>
      <c r="E1618">
        <v>13</v>
      </c>
      <c r="F1618">
        <v>0</v>
      </c>
      <c r="G1618" s="24">
        <v>5957.35</v>
      </c>
      <c r="H1618" t="s">
        <v>11</v>
      </c>
      <c r="I1618" t="s">
        <v>11</v>
      </c>
      <c r="J1618" t="s">
        <v>23</v>
      </c>
      <c r="K1618" t="str">
        <f>IF(Hospitalisation_table[[#This Row],[month]]="?","Sep",Hospitalisation_table[[#This Row],[month]])</f>
        <v>Aug</v>
      </c>
      <c r="L1618">
        <f>IF(Hospitalisation_table[[#This Row],[year]] = "?",ROUNDUP(AVERAGE(Hospitalisation_table[year]),0),Hospitalisation_table[[#This Row],[year]])</f>
        <v>2003</v>
      </c>
      <c r="M1618" t="str">
        <f>IF(Hospitalisation_table[[#This Row],[Hospital tier]]="?","tier - 2",Hospitalisation_table[[#This Row],[Hospital tier]])</f>
        <v>tier - 2</v>
      </c>
      <c r="N1618" t="str">
        <f>IF(Hospitalisation_table[[#This Row],[City tier]]="?","tier - 2",Hospitalisation_table[[#This Row],[City tier]])</f>
        <v>tier - 2</v>
      </c>
      <c r="O1618" t="str">
        <f>IF(Hospitalisation_table[[#This Row],[State ID]]="?","Unknown",Hospitalisation_table[[#This Row],[State ID]])</f>
        <v>R1012</v>
      </c>
      <c r="P1618" s="20" t="str">
        <f>_xlfn.CONCAT(Hospitalisation_table[[#This Row],[date]],"-",Hospitalisation_table[[#This Row],[Month_Updated]],"-",Hospitalisation_table[[#This Row],[Year_Update]])</f>
        <v>13-Aug-2003</v>
      </c>
      <c r="Q1618">
        <f>DATEDIF(Hospitalisation_table[[#This Row],[Date of Birth]],"8-Jun-2023","Y")</f>
        <v>19</v>
      </c>
    </row>
    <row r="1619" spans="1:17" x14ac:dyDescent="0.3">
      <c r="A1619" t="s">
        <v>725</v>
      </c>
      <c r="B1619" t="str">
        <f>IF(Hospitalisation_table[[#This Row],[Customer ID]]="?","UnKnown",Hospitalisation_table[[#This Row],[Customer ID]])</f>
        <v>Id1646</v>
      </c>
      <c r="C1619">
        <v>2004</v>
      </c>
      <c r="D1619" t="s">
        <v>10</v>
      </c>
      <c r="E1619">
        <v>15</v>
      </c>
      <c r="F1619">
        <v>0</v>
      </c>
      <c r="G1619" s="24">
        <v>5960.91</v>
      </c>
      <c r="H1619" t="s">
        <v>11</v>
      </c>
      <c r="I1619" t="s">
        <v>16</v>
      </c>
      <c r="J1619" t="s">
        <v>535</v>
      </c>
      <c r="K1619" t="str">
        <f>IF(Hospitalisation_table[[#This Row],[month]]="?","Sep",Hospitalisation_table[[#This Row],[month]])</f>
        <v>Jul</v>
      </c>
      <c r="L1619">
        <f>IF(Hospitalisation_table[[#This Row],[year]] = "?",ROUNDUP(AVERAGE(Hospitalisation_table[year]),0),Hospitalisation_table[[#This Row],[year]])</f>
        <v>2004</v>
      </c>
      <c r="M1619" t="str">
        <f>IF(Hospitalisation_table[[#This Row],[Hospital tier]]="?","tier - 2",Hospitalisation_table[[#This Row],[Hospital tier]])</f>
        <v>tier - 2</v>
      </c>
      <c r="N1619" t="str">
        <f>IF(Hospitalisation_table[[#This Row],[City tier]]="?","tier - 2",Hospitalisation_table[[#This Row],[City tier]])</f>
        <v>tier - 1</v>
      </c>
      <c r="O1619" t="str">
        <f>IF(Hospitalisation_table[[#This Row],[State ID]]="?","Unknown",Hospitalisation_table[[#This Row],[State ID]])</f>
        <v>R1026</v>
      </c>
      <c r="P1619" s="20" t="str">
        <f>_xlfn.CONCAT(Hospitalisation_table[[#This Row],[date]],"-",Hospitalisation_table[[#This Row],[Month_Updated]],"-",Hospitalisation_table[[#This Row],[Year_Update]])</f>
        <v>15-Jul-2004</v>
      </c>
      <c r="Q1619">
        <f>DATEDIF(Hospitalisation_table[[#This Row],[Date of Birth]],"8-Jun-2023","Y")</f>
        <v>18</v>
      </c>
    </row>
    <row r="1620" spans="1:17" x14ac:dyDescent="0.3">
      <c r="A1620" t="s">
        <v>726</v>
      </c>
      <c r="B1620" t="str">
        <f>IF(Hospitalisation_table[[#This Row],[Customer ID]]="?","UnKnown",Hospitalisation_table[[#This Row],[Customer ID]])</f>
        <v>Id1645</v>
      </c>
      <c r="C1620">
        <v>1980</v>
      </c>
      <c r="D1620" t="s">
        <v>35</v>
      </c>
      <c r="E1620">
        <v>5</v>
      </c>
      <c r="F1620">
        <v>0</v>
      </c>
      <c r="G1620" s="24">
        <v>5966.89</v>
      </c>
      <c r="H1620" t="s">
        <v>11</v>
      </c>
      <c r="I1620" t="s">
        <v>12</v>
      </c>
      <c r="J1620" t="s">
        <v>13</v>
      </c>
      <c r="K1620" t="str">
        <f>IF(Hospitalisation_table[[#This Row],[month]]="?","Sep",Hospitalisation_table[[#This Row],[month]])</f>
        <v>Aug</v>
      </c>
      <c r="L1620">
        <f>IF(Hospitalisation_table[[#This Row],[year]] = "?",ROUNDUP(AVERAGE(Hospitalisation_table[year]),0),Hospitalisation_table[[#This Row],[year]])</f>
        <v>1980</v>
      </c>
      <c r="M1620" t="str">
        <f>IF(Hospitalisation_table[[#This Row],[Hospital tier]]="?","tier - 2",Hospitalisation_table[[#This Row],[Hospital tier]])</f>
        <v>tier - 2</v>
      </c>
      <c r="N1620" t="str">
        <f>IF(Hospitalisation_table[[#This Row],[City tier]]="?","tier - 2",Hospitalisation_table[[#This Row],[City tier]])</f>
        <v>tier - 3</v>
      </c>
      <c r="O1620" t="str">
        <f>IF(Hospitalisation_table[[#This Row],[State ID]]="?","Unknown",Hospitalisation_table[[#This Row],[State ID]])</f>
        <v>R1013</v>
      </c>
      <c r="P1620" s="20" t="str">
        <f>_xlfn.CONCAT(Hospitalisation_table[[#This Row],[date]],"-",Hospitalisation_table[[#This Row],[Month_Updated]],"-",Hospitalisation_table[[#This Row],[Year_Update]])</f>
        <v>5-Aug-1980</v>
      </c>
      <c r="Q1620">
        <f>DATEDIF(Hospitalisation_table[[#This Row],[Date of Birth]],"8-Jun-2023","Y")</f>
        <v>42</v>
      </c>
    </row>
    <row r="1621" spans="1:17" x14ac:dyDescent="0.3">
      <c r="A1621" t="s">
        <v>727</v>
      </c>
      <c r="B1621" t="str">
        <f>IF(Hospitalisation_table[[#This Row],[Customer ID]]="?","UnKnown",Hospitalisation_table[[#This Row],[Customer ID]])</f>
        <v>Id1644</v>
      </c>
      <c r="C1621">
        <v>1980</v>
      </c>
      <c r="D1621" t="s">
        <v>10</v>
      </c>
      <c r="E1621">
        <v>21</v>
      </c>
      <c r="F1621">
        <v>0</v>
      </c>
      <c r="G1621" s="24">
        <v>5969.72</v>
      </c>
      <c r="H1621" t="s">
        <v>12</v>
      </c>
      <c r="I1621" t="s">
        <v>12</v>
      </c>
      <c r="J1621" t="s">
        <v>42</v>
      </c>
      <c r="K1621" t="str">
        <f>IF(Hospitalisation_table[[#This Row],[month]]="?","Sep",Hospitalisation_table[[#This Row],[month]])</f>
        <v>Jul</v>
      </c>
      <c r="L1621">
        <f>IF(Hospitalisation_table[[#This Row],[year]] = "?",ROUNDUP(AVERAGE(Hospitalisation_table[year]),0),Hospitalisation_table[[#This Row],[year]])</f>
        <v>1980</v>
      </c>
      <c r="M1621" t="str">
        <f>IF(Hospitalisation_table[[#This Row],[Hospital tier]]="?","tier - 2",Hospitalisation_table[[#This Row],[Hospital tier]])</f>
        <v>tier - 3</v>
      </c>
      <c r="N1621" t="str">
        <f>IF(Hospitalisation_table[[#This Row],[City tier]]="?","tier - 2",Hospitalisation_table[[#This Row],[City tier]])</f>
        <v>tier - 3</v>
      </c>
      <c r="O1621" t="str">
        <f>IF(Hospitalisation_table[[#This Row],[State ID]]="?","Unknown",Hospitalisation_table[[#This Row],[State ID]])</f>
        <v>R1011</v>
      </c>
      <c r="P1621" s="20" t="str">
        <f>_xlfn.CONCAT(Hospitalisation_table[[#This Row],[date]],"-",Hospitalisation_table[[#This Row],[Month_Updated]],"-",Hospitalisation_table[[#This Row],[Year_Update]])</f>
        <v>21-Jul-1980</v>
      </c>
      <c r="Q1621">
        <f>DATEDIF(Hospitalisation_table[[#This Row],[Date of Birth]],"8-Jun-2023","Y")</f>
        <v>42</v>
      </c>
    </row>
    <row r="1622" spans="1:17" x14ac:dyDescent="0.3">
      <c r="A1622" t="s">
        <v>728</v>
      </c>
      <c r="B1622" t="str">
        <f>IF(Hospitalisation_table[[#This Row],[Customer ID]]="?","UnKnown",Hospitalisation_table[[#This Row],[Customer ID]])</f>
        <v>Id1643</v>
      </c>
      <c r="C1622">
        <v>1989</v>
      </c>
      <c r="D1622" t="s">
        <v>10</v>
      </c>
      <c r="E1622">
        <v>22</v>
      </c>
      <c r="F1622">
        <v>3</v>
      </c>
      <c r="G1622" s="24">
        <v>5972.38</v>
      </c>
      <c r="H1622" t="s">
        <v>11</v>
      </c>
      <c r="I1622" t="s">
        <v>11</v>
      </c>
      <c r="J1622" t="s">
        <v>42</v>
      </c>
      <c r="K1622" t="str">
        <f>IF(Hospitalisation_table[[#This Row],[month]]="?","Sep",Hospitalisation_table[[#This Row],[month]])</f>
        <v>Jul</v>
      </c>
      <c r="L1622">
        <f>IF(Hospitalisation_table[[#This Row],[year]] = "?",ROUNDUP(AVERAGE(Hospitalisation_table[year]),0),Hospitalisation_table[[#This Row],[year]])</f>
        <v>1989</v>
      </c>
      <c r="M1622" t="str">
        <f>IF(Hospitalisation_table[[#This Row],[Hospital tier]]="?","tier - 2",Hospitalisation_table[[#This Row],[Hospital tier]])</f>
        <v>tier - 2</v>
      </c>
      <c r="N1622" t="str">
        <f>IF(Hospitalisation_table[[#This Row],[City tier]]="?","tier - 2",Hospitalisation_table[[#This Row],[City tier]])</f>
        <v>tier - 2</v>
      </c>
      <c r="O1622" t="str">
        <f>IF(Hospitalisation_table[[#This Row],[State ID]]="?","Unknown",Hospitalisation_table[[#This Row],[State ID]])</f>
        <v>R1011</v>
      </c>
      <c r="P1622" s="20" t="str">
        <f>_xlfn.CONCAT(Hospitalisation_table[[#This Row],[date]],"-",Hospitalisation_table[[#This Row],[Month_Updated]],"-",Hospitalisation_table[[#This Row],[Year_Update]])</f>
        <v>22-Jul-1989</v>
      </c>
      <c r="Q1622">
        <f>DATEDIF(Hospitalisation_table[[#This Row],[Date of Birth]],"8-Jun-2023","Y")</f>
        <v>33</v>
      </c>
    </row>
    <row r="1623" spans="1:17" x14ac:dyDescent="0.3">
      <c r="A1623" t="s">
        <v>729</v>
      </c>
      <c r="B1623" t="str">
        <f>IF(Hospitalisation_table[[#This Row],[Customer ID]]="?","UnKnown",Hospitalisation_table[[#This Row],[Customer ID]])</f>
        <v>Id1642</v>
      </c>
      <c r="C1623">
        <v>1984</v>
      </c>
      <c r="D1623" t="s">
        <v>20</v>
      </c>
      <c r="E1623">
        <v>19</v>
      </c>
      <c r="F1623">
        <v>1</v>
      </c>
      <c r="G1623" s="24">
        <v>5974.38</v>
      </c>
      <c r="H1623" t="s">
        <v>11</v>
      </c>
      <c r="I1623" t="s">
        <v>12</v>
      </c>
      <c r="J1623" t="s">
        <v>13</v>
      </c>
      <c r="K1623" t="str">
        <f>IF(Hospitalisation_table[[#This Row],[month]]="?","Sep",Hospitalisation_table[[#This Row],[month]])</f>
        <v>Sep</v>
      </c>
      <c r="L1623">
        <f>IF(Hospitalisation_table[[#This Row],[year]] = "?",ROUNDUP(AVERAGE(Hospitalisation_table[year]),0),Hospitalisation_table[[#This Row],[year]])</f>
        <v>1984</v>
      </c>
      <c r="M1623" t="str">
        <f>IF(Hospitalisation_table[[#This Row],[Hospital tier]]="?","tier - 2",Hospitalisation_table[[#This Row],[Hospital tier]])</f>
        <v>tier - 2</v>
      </c>
      <c r="N1623" t="str">
        <f>IF(Hospitalisation_table[[#This Row],[City tier]]="?","tier - 2",Hospitalisation_table[[#This Row],[City tier]])</f>
        <v>tier - 3</v>
      </c>
      <c r="O1623" t="str">
        <f>IF(Hospitalisation_table[[#This Row],[State ID]]="?","Unknown",Hospitalisation_table[[#This Row],[State ID]])</f>
        <v>R1013</v>
      </c>
      <c r="P1623" s="20" t="str">
        <f>_xlfn.CONCAT(Hospitalisation_table[[#This Row],[date]],"-",Hospitalisation_table[[#This Row],[Month_Updated]],"-",Hospitalisation_table[[#This Row],[Year_Update]])</f>
        <v>19-Sep-1984</v>
      </c>
      <c r="Q1623">
        <f>DATEDIF(Hospitalisation_table[[#This Row],[Date of Birth]],"8-Jun-2023","Y")</f>
        <v>38</v>
      </c>
    </row>
    <row r="1624" spans="1:17" x14ac:dyDescent="0.3">
      <c r="A1624" t="s">
        <v>730</v>
      </c>
      <c r="B1624" t="str">
        <f>IF(Hospitalisation_table[[#This Row],[Customer ID]]="?","UnKnown",Hospitalisation_table[[#This Row],[Customer ID]])</f>
        <v>Id1641</v>
      </c>
      <c r="C1624">
        <v>1984</v>
      </c>
      <c r="D1624" t="s">
        <v>15</v>
      </c>
      <c r="E1624">
        <v>11</v>
      </c>
      <c r="F1624">
        <v>1</v>
      </c>
      <c r="G1624" s="24">
        <v>5976.83</v>
      </c>
      <c r="H1624" t="s">
        <v>11</v>
      </c>
      <c r="I1624" t="s">
        <v>11</v>
      </c>
      <c r="J1624" t="s">
        <v>13</v>
      </c>
      <c r="K1624" t="str">
        <f>IF(Hospitalisation_table[[#This Row],[month]]="?","Sep",Hospitalisation_table[[#This Row],[month]])</f>
        <v>Nov</v>
      </c>
      <c r="L1624">
        <f>IF(Hospitalisation_table[[#This Row],[year]] = "?",ROUNDUP(AVERAGE(Hospitalisation_table[year]),0),Hospitalisation_table[[#This Row],[year]])</f>
        <v>1984</v>
      </c>
      <c r="M1624" t="str">
        <f>IF(Hospitalisation_table[[#This Row],[Hospital tier]]="?","tier - 2",Hospitalisation_table[[#This Row],[Hospital tier]])</f>
        <v>tier - 2</v>
      </c>
      <c r="N1624" t="str">
        <f>IF(Hospitalisation_table[[#This Row],[City tier]]="?","tier - 2",Hospitalisation_table[[#This Row],[City tier]])</f>
        <v>tier - 2</v>
      </c>
      <c r="O1624" t="str">
        <f>IF(Hospitalisation_table[[#This Row],[State ID]]="?","Unknown",Hospitalisation_table[[#This Row],[State ID]])</f>
        <v>R1013</v>
      </c>
      <c r="P1624" s="20" t="str">
        <f>_xlfn.CONCAT(Hospitalisation_table[[#This Row],[date]],"-",Hospitalisation_table[[#This Row],[Month_Updated]],"-",Hospitalisation_table[[#This Row],[Year_Update]])</f>
        <v>11-Nov-1984</v>
      </c>
      <c r="Q1624">
        <f>DATEDIF(Hospitalisation_table[[#This Row],[Date of Birth]],"8-Jun-2023","Y")</f>
        <v>38</v>
      </c>
    </row>
    <row r="1625" spans="1:17" x14ac:dyDescent="0.3">
      <c r="A1625" t="s">
        <v>731</v>
      </c>
      <c r="B1625" t="str">
        <f>IF(Hospitalisation_table[[#This Row],[Customer ID]]="?","UnKnown",Hospitalisation_table[[#This Row],[Customer ID]])</f>
        <v>Id1640</v>
      </c>
      <c r="C1625">
        <v>1970</v>
      </c>
      <c r="D1625" t="s">
        <v>18</v>
      </c>
      <c r="E1625">
        <v>25</v>
      </c>
      <c r="F1625">
        <v>0</v>
      </c>
      <c r="G1625" s="24">
        <v>5979.66</v>
      </c>
      <c r="H1625" t="s">
        <v>11</v>
      </c>
      <c r="I1625" t="s">
        <v>12</v>
      </c>
      <c r="J1625" t="s">
        <v>13</v>
      </c>
      <c r="K1625" t="str">
        <f>IF(Hospitalisation_table[[#This Row],[month]]="?","Sep",Hospitalisation_table[[#This Row],[month]])</f>
        <v>Jun</v>
      </c>
      <c r="L1625">
        <f>IF(Hospitalisation_table[[#This Row],[year]] = "?",ROUNDUP(AVERAGE(Hospitalisation_table[year]),0),Hospitalisation_table[[#This Row],[year]])</f>
        <v>1970</v>
      </c>
      <c r="M1625" t="str">
        <f>IF(Hospitalisation_table[[#This Row],[Hospital tier]]="?","tier - 2",Hospitalisation_table[[#This Row],[Hospital tier]])</f>
        <v>tier - 2</v>
      </c>
      <c r="N1625" t="str">
        <f>IF(Hospitalisation_table[[#This Row],[City tier]]="?","tier - 2",Hospitalisation_table[[#This Row],[City tier]])</f>
        <v>tier - 3</v>
      </c>
      <c r="O1625" t="str">
        <f>IF(Hospitalisation_table[[#This Row],[State ID]]="?","Unknown",Hospitalisation_table[[#This Row],[State ID]])</f>
        <v>R1013</v>
      </c>
      <c r="P1625" s="20" t="str">
        <f>_xlfn.CONCAT(Hospitalisation_table[[#This Row],[date]],"-",Hospitalisation_table[[#This Row],[Month_Updated]],"-",Hospitalisation_table[[#This Row],[Year_Update]])</f>
        <v>25-Jun-1970</v>
      </c>
      <c r="Q1625">
        <f>DATEDIF(Hospitalisation_table[[#This Row],[Date of Birth]],"8-Jun-2023","Y")</f>
        <v>52</v>
      </c>
    </row>
    <row r="1626" spans="1:17" x14ac:dyDescent="0.3">
      <c r="A1626" t="s">
        <v>2209</v>
      </c>
      <c r="B1626" t="str">
        <f>IF(Hospitalisation_table[[#This Row],[Customer ID]]="?","UnKnown",Hospitalisation_table[[#This Row],[Customer ID]])</f>
        <v>Id164</v>
      </c>
      <c r="C1626">
        <v>2002</v>
      </c>
      <c r="D1626" t="s">
        <v>20</v>
      </c>
      <c r="E1626">
        <v>27</v>
      </c>
      <c r="F1626">
        <v>3</v>
      </c>
      <c r="G1626" s="24">
        <v>37465.339999999997</v>
      </c>
      <c r="H1626" t="s">
        <v>16</v>
      </c>
      <c r="I1626" t="s">
        <v>11</v>
      </c>
      <c r="J1626" t="s">
        <v>23</v>
      </c>
      <c r="K1626" t="str">
        <f>IF(Hospitalisation_table[[#This Row],[month]]="?","Sep",Hospitalisation_table[[#This Row],[month]])</f>
        <v>Sep</v>
      </c>
      <c r="L1626">
        <f>IF(Hospitalisation_table[[#This Row],[year]] = "?",ROUNDUP(AVERAGE(Hospitalisation_table[year]),0),Hospitalisation_table[[#This Row],[year]])</f>
        <v>2002</v>
      </c>
      <c r="M1626" t="str">
        <f>IF(Hospitalisation_table[[#This Row],[Hospital tier]]="?","tier - 2",Hospitalisation_table[[#This Row],[Hospital tier]])</f>
        <v>tier - 1</v>
      </c>
      <c r="N1626" t="str">
        <f>IF(Hospitalisation_table[[#This Row],[City tier]]="?","tier - 2",Hospitalisation_table[[#This Row],[City tier]])</f>
        <v>tier - 2</v>
      </c>
      <c r="O1626" t="str">
        <f>IF(Hospitalisation_table[[#This Row],[State ID]]="?","Unknown",Hospitalisation_table[[#This Row],[State ID]])</f>
        <v>R1012</v>
      </c>
      <c r="P1626" s="20" t="str">
        <f>_xlfn.CONCAT(Hospitalisation_table[[#This Row],[date]],"-",Hospitalisation_table[[#This Row],[Month_Updated]],"-",Hospitalisation_table[[#This Row],[Year_Update]])</f>
        <v>27-Sep-2002</v>
      </c>
      <c r="Q1626">
        <f>DATEDIF(Hospitalisation_table[[#This Row],[Date of Birth]],"8-Jun-2023","Y")</f>
        <v>20</v>
      </c>
    </row>
    <row r="1627" spans="1:17" x14ac:dyDescent="0.3">
      <c r="A1627" t="s">
        <v>732</v>
      </c>
      <c r="B1627" t="str">
        <f>IF(Hospitalisation_table[[#This Row],[Customer ID]]="?","UnKnown",Hospitalisation_table[[#This Row],[Customer ID]])</f>
        <v>Id1639</v>
      </c>
      <c r="C1627">
        <v>1980</v>
      </c>
      <c r="D1627" t="s">
        <v>37</v>
      </c>
      <c r="E1627">
        <v>10</v>
      </c>
      <c r="F1627">
        <v>0</v>
      </c>
      <c r="G1627" s="24">
        <v>5979.73</v>
      </c>
      <c r="H1627" t="s">
        <v>11</v>
      </c>
      <c r="I1627" t="s">
        <v>11</v>
      </c>
      <c r="J1627" t="s">
        <v>42</v>
      </c>
      <c r="K1627" t="str">
        <f>IF(Hospitalisation_table[[#This Row],[month]]="?","Sep",Hospitalisation_table[[#This Row],[month]])</f>
        <v>Oct</v>
      </c>
      <c r="L1627">
        <f>IF(Hospitalisation_table[[#This Row],[year]] = "?",ROUNDUP(AVERAGE(Hospitalisation_table[year]),0),Hospitalisation_table[[#This Row],[year]])</f>
        <v>1980</v>
      </c>
      <c r="M1627" t="str">
        <f>IF(Hospitalisation_table[[#This Row],[Hospital tier]]="?","tier - 2",Hospitalisation_table[[#This Row],[Hospital tier]])</f>
        <v>tier - 2</v>
      </c>
      <c r="N1627" t="str">
        <f>IF(Hospitalisation_table[[#This Row],[City tier]]="?","tier - 2",Hospitalisation_table[[#This Row],[City tier]])</f>
        <v>tier - 2</v>
      </c>
      <c r="O1627" t="str">
        <f>IF(Hospitalisation_table[[#This Row],[State ID]]="?","Unknown",Hospitalisation_table[[#This Row],[State ID]])</f>
        <v>R1011</v>
      </c>
      <c r="P1627" s="20" t="str">
        <f>_xlfn.CONCAT(Hospitalisation_table[[#This Row],[date]],"-",Hospitalisation_table[[#This Row],[Month_Updated]],"-",Hospitalisation_table[[#This Row],[Year_Update]])</f>
        <v>10-Oct-1980</v>
      </c>
      <c r="Q1627">
        <f>DATEDIF(Hospitalisation_table[[#This Row],[Date of Birth]],"8-Jun-2023","Y")</f>
        <v>42</v>
      </c>
    </row>
    <row r="1628" spans="1:17" x14ac:dyDescent="0.3">
      <c r="A1628" t="s">
        <v>733</v>
      </c>
      <c r="B1628" t="str">
        <f>IF(Hospitalisation_table[[#This Row],[Customer ID]]="?","UnKnown",Hospitalisation_table[[#This Row],[Customer ID]])</f>
        <v>Id1638</v>
      </c>
      <c r="C1628">
        <v>1974</v>
      </c>
      <c r="D1628" t="s">
        <v>37</v>
      </c>
      <c r="E1628">
        <v>11</v>
      </c>
      <c r="F1628">
        <v>0</v>
      </c>
      <c r="G1628" s="24">
        <v>5979.99</v>
      </c>
      <c r="H1628" t="s">
        <v>11</v>
      </c>
      <c r="I1628" t="s">
        <v>12</v>
      </c>
      <c r="J1628" t="s">
        <v>13</v>
      </c>
      <c r="K1628" t="str">
        <f>IF(Hospitalisation_table[[#This Row],[month]]="?","Sep",Hospitalisation_table[[#This Row],[month]])</f>
        <v>Oct</v>
      </c>
      <c r="L1628">
        <f>IF(Hospitalisation_table[[#This Row],[year]] = "?",ROUNDUP(AVERAGE(Hospitalisation_table[year]),0),Hospitalisation_table[[#This Row],[year]])</f>
        <v>1974</v>
      </c>
      <c r="M1628" t="str">
        <f>IF(Hospitalisation_table[[#This Row],[Hospital tier]]="?","tier - 2",Hospitalisation_table[[#This Row],[Hospital tier]])</f>
        <v>tier - 2</v>
      </c>
      <c r="N1628" t="str">
        <f>IF(Hospitalisation_table[[#This Row],[City tier]]="?","tier - 2",Hospitalisation_table[[#This Row],[City tier]])</f>
        <v>tier - 3</v>
      </c>
      <c r="O1628" t="str">
        <f>IF(Hospitalisation_table[[#This Row],[State ID]]="?","Unknown",Hospitalisation_table[[#This Row],[State ID]])</f>
        <v>R1013</v>
      </c>
      <c r="P1628" s="20" t="str">
        <f>_xlfn.CONCAT(Hospitalisation_table[[#This Row],[date]],"-",Hospitalisation_table[[#This Row],[Month_Updated]],"-",Hospitalisation_table[[#This Row],[Year_Update]])</f>
        <v>11-Oct-1974</v>
      </c>
      <c r="Q1628">
        <f>DATEDIF(Hospitalisation_table[[#This Row],[Date of Birth]],"8-Jun-2023","Y")</f>
        <v>48</v>
      </c>
    </row>
    <row r="1629" spans="1:17" x14ac:dyDescent="0.3">
      <c r="A1629" t="s">
        <v>734</v>
      </c>
      <c r="B1629" t="str">
        <f>IF(Hospitalisation_table[[#This Row],[Customer ID]]="?","UnKnown",Hospitalisation_table[[#This Row],[Customer ID]])</f>
        <v>Id1637</v>
      </c>
      <c r="C1629">
        <v>1988</v>
      </c>
      <c r="D1629" t="s">
        <v>18</v>
      </c>
      <c r="E1629">
        <v>10</v>
      </c>
      <c r="F1629">
        <v>2</v>
      </c>
      <c r="G1629" s="24">
        <v>5989.52</v>
      </c>
      <c r="H1629" t="s">
        <v>11</v>
      </c>
      <c r="I1629" t="s">
        <v>16</v>
      </c>
      <c r="J1629" t="s">
        <v>23</v>
      </c>
      <c r="K1629" t="str">
        <f>IF(Hospitalisation_table[[#This Row],[month]]="?","Sep",Hospitalisation_table[[#This Row],[month]])</f>
        <v>Jun</v>
      </c>
      <c r="L1629">
        <f>IF(Hospitalisation_table[[#This Row],[year]] = "?",ROUNDUP(AVERAGE(Hospitalisation_table[year]),0),Hospitalisation_table[[#This Row],[year]])</f>
        <v>1988</v>
      </c>
      <c r="M1629" t="str">
        <f>IF(Hospitalisation_table[[#This Row],[Hospital tier]]="?","tier - 2",Hospitalisation_table[[#This Row],[Hospital tier]])</f>
        <v>tier - 2</v>
      </c>
      <c r="N1629" t="str">
        <f>IF(Hospitalisation_table[[#This Row],[City tier]]="?","tier - 2",Hospitalisation_table[[#This Row],[City tier]])</f>
        <v>tier - 1</v>
      </c>
      <c r="O1629" t="str">
        <f>IF(Hospitalisation_table[[#This Row],[State ID]]="?","Unknown",Hospitalisation_table[[#This Row],[State ID]])</f>
        <v>R1012</v>
      </c>
      <c r="P1629" s="20" t="str">
        <f>_xlfn.CONCAT(Hospitalisation_table[[#This Row],[date]],"-",Hospitalisation_table[[#This Row],[Month_Updated]],"-",Hospitalisation_table[[#This Row],[Year_Update]])</f>
        <v>10-Jun-1988</v>
      </c>
      <c r="Q1629">
        <f>DATEDIF(Hospitalisation_table[[#This Row],[Date of Birth]],"8-Jun-2023","Y")</f>
        <v>34</v>
      </c>
    </row>
    <row r="1630" spans="1:17" x14ac:dyDescent="0.3">
      <c r="A1630" t="s">
        <v>735</v>
      </c>
      <c r="B1630" t="str">
        <f>IF(Hospitalisation_table[[#This Row],[Customer ID]]="?","UnKnown",Hospitalisation_table[[#This Row],[Customer ID]])</f>
        <v>Id1636</v>
      </c>
      <c r="C1630">
        <v>1974</v>
      </c>
      <c r="D1630" t="s">
        <v>35</v>
      </c>
      <c r="E1630">
        <v>17</v>
      </c>
      <c r="F1630">
        <v>0</v>
      </c>
      <c r="G1630" s="24">
        <v>5990.17</v>
      </c>
      <c r="H1630" t="s">
        <v>11</v>
      </c>
      <c r="I1630" t="s">
        <v>11</v>
      </c>
      <c r="J1630" t="s">
        <v>13</v>
      </c>
      <c r="K1630" t="str">
        <f>IF(Hospitalisation_table[[#This Row],[month]]="?","Sep",Hospitalisation_table[[#This Row],[month]])</f>
        <v>Aug</v>
      </c>
      <c r="L1630">
        <f>IF(Hospitalisation_table[[#This Row],[year]] = "?",ROUNDUP(AVERAGE(Hospitalisation_table[year]),0),Hospitalisation_table[[#This Row],[year]])</f>
        <v>1974</v>
      </c>
      <c r="M1630" t="str">
        <f>IF(Hospitalisation_table[[#This Row],[Hospital tier]]="?","tier - 2",Hospitalisation_table[[#This Row],[Hospital tier]])</f>
        <v>tier - 2</v>
      </c>
      <c r="N1630" t="str">
        <f>IF(Hospitalisation_table[[#This Row],[City tier]]="?","tier - 2",Hospitalisation_table[[#This Row],[City tier]])</f>
        <v>tier - 2</v>
      </c>
      <c r="O1630" t="str">
        <f>IF(Hospitalisation_table[[#This Row],[State ID]]="?","Unknown",Hospitalisation_table[[#This Row],[State ID]])</f>
        <v>R1013</v>
      </c>
      <c r="P1630" s="20" t="str">
        <f>_xlfn.CONCAT(Hospitalisation_table[[#This Row],[date]],"-",Hospitalisation_table[[#This Row],[Month_Updated]],"-",Hospitalisation_table[[#This Row],[Year_Update]])</f>
        <v>17-Aug-1974</v>
      </c>
      <c r="Q1630">
        <f>DATEDIF(Hospitalisation_table[[#This Row],[Date of Birth]],"8-Jun-2023","Y")</f>
        <v>48</v>
      </c>
    </row>
    <row r="1631" spans="1:17" x14ac:dyDescent="0.3">
      <c r="A1631" t="s">
        <v>736</v>
      </c>
      <c r="B1631" t="str">
        <f>IF(Hospitalisation_table[[#This Row],[Customer ID]]="?","UnKnown",Hospitalisation_table[[#This Row],[Customer ID]])</f>
        <v>Id1635</v>
      </c>
      <c r="C1631">
        <v>1980</v>
      </c>
      <c r="D1631" t="s">
        <v>35</v>
      </c>
      <c r="E1631">
        <v>8</v>
      </c>
      <c r="F1631">
        <v>2</v>
      </c>
      <c r="G1631" s="24">
        <v>5993.62</v>
      </c>
      <c r="H1631" t="s">
        <v>11</v>
      </c>
      <c r="I1631" t="s">
        <v>12</v>
      </c>
      <c r="J1631" t="s">
        <v>13</v>
      </c>
      <c r="K1631" t="str">
        <f>IF(Hospitalisation_table[[#This Row],[month]]="?","Sep",Hospitalisation_table[[#This Row],[month]])</f>
        <v>Aug</v>
      </c>
      <c r="L1631">
        <f>IF(Hospitalisation_table[[#This Row],[year]] = "?",ROUNDUP(AVERAGE(Hospitalisation_table[year]),0),Hospitalisation_table[[#This Row],[year]])</f>
        <v>1980</v>
      </c>
      <c r="M1631" t="str">
        <f>IF(Hospitalisation_table[[#This Row],[Hospital tier]]="?","tier - 2",Hospitalisation_table[[#This Row],[Hospital tier]])</f>
        <v>tier - 2</v>
      </c>
      <c r="N1631" t="str">
        <f>IF(Hospitalisation_table[[#This Row],[City tier]]="?","tier - 2",Hospitalisation_table[[#This Row],[City tier]])</f>
        <v>tier - 3</v>
      </c>
      <c r="O1631" t="str">
        <f>IF(Hospitalisation_table[[#This Row],[State ID]]="?","Unknown",Hospitalisation_table[[#This Row],[State ID]])</f>
        <v>R1013</v>
      </c>
      <c r="P1631" s="20" t="str">
        <f>_xlfn.CONCAT(Hospitalisation_table[[#This Row],[date]],"-",Hospitalisation_table[[#This Row],[Month_Updated]],"-",Hospitalisation_table[[#This Row],[Year_Update]])</f>
        <v>8-Aug-1980</v>
      </c>
      <c r="Q1631">
        <f>DATEDIF(Hospitalisation_table[[#This Row],[Date of Birth]],"8-Jun-2023","Y")</f>
        <v>42</v>
      </c>
    </row>
    <row r="1632" spans="1:17" x14ac:dyDescent="0.3">
      <c r="A1632" t="s">
        <v>737</v>
      </c>
      <c r="B1632" t="str">
        <f>IF(Hospitalisation_table[[#This Row],[Customer ID]]="?","UnKnown",Hospitalisation_table[[#This Row],[Customer ID]])</f>
        <v>Id1634</v>
      </c>
      <c r="C1632">
        <v>1989</v>
      </c>
      <c r="D1632" t="s">
        <v>35</v>
      </c>
      <c r="E1632">
        <v>16</v>
      </c>
      <c r="F1632">
        <v>4</v>
      </c>
      <c r="G1632" s="24">
        <v>6059.17</v>
      </c>
      <c r="H1632" t="s">
        <v>11</v>
      </c>
      <c r="I1632" t="s">
        <v>16</v>
      </c>
      <c r="J1632" t="s">
        <v>42</v>
      </c>
      <c r="K1632" t="str">
        <f>IF(Hospitalisation_table[[#This Row],[month]]="?","Sep",Hospitalisation_table[[#This Row],[month]])</f>
        <v>Aug</v>
      </c>
      <c r="L1632">
        <f>IF(Hospitalisation_table[[#This Row],[year]] = "?",ROUNDUP(AVERAGE(Hospitalisation_table[year]),0),Hospitalisation_table[[#This Row],[year]])</f>
        <v>1989</v>
      </c>
      <c r="M1632" t="str">
        <f>IF(Hospitalisation_table[[#This Row],[Hospital tier]]="?","tier - 2",Hospitalisation_table[[#This Row],[Hospital tier]])</f>
        <v>tier - 2</v>
      </c>
      <c r="N1632" t="str">
        <f>IF(Hospitalisation_table[[#This Row],[City tier]]="?","tier - 2",Hospitalisation_table[[#This Row],[City tier]])</f>
        <v>tier - 1</v>
      </c>
      <c r="O1632" t="str">
        <f>IF(Hospitalisation_table[[#This Row],[State ID]]="?","Unknown",Hospitalisation_table[[#This Row],[State ID]])</f>
        <v>R1011</v>
      </c>
      <c r="P1632" s="20" t="str">
        <f>_xlfn.CONCAT(Hospitalisation_table[[#This Row],[date]],"-",Hospitalisation_table[[#This Row],[Month_Updated]],"-",Hospitalisation_table[[#This Row],[Year_Update]])</f>
        <v>16-Aug-1989</v>
      </c>
      <c r="Q1632">
        <f>DATEDIF(Hospitalisation_table[[#This Row],[Date of Birth]],"8-Jun-2023","Y")</f>
        <v>33</v>
      </c>
    </row>
    <row r="1633" spans="1:17" x14ac:dyDescent="0.3">
      <c r="A1633" t="s">
        <v>738</v>
      </c>
      <c r="B1633" t="str">
        <f>IF(Hospitalisation_table[[#This Row],[Customer ID]]="?","UnKnown",Hospitalisation_table[[#This Row],[Customer ID]])</f>
        <v>Id1633</v>
      </c>
      <c r="C1633">
        <v>1996</v>
      </c>
      <c r="D1633" t="s">
        <v>10</v>
      </c>
      <c r="E1633">
        <v>28</v>
      </c>
      <c r="F1633">
        <v>0</v>
      </c>
      <c r="G1633" s="24">
        <v>6061.8</v>
      </c>
      <c r="H1633" t="s">
        <v>11</v>
      </c>
      <c r="I1633" t="s">
        <v>12</v>
      </c>
      <c r="J1633" t="s">
        <v>23</v>
      </c>
      <c r="K1633" t="str">
        <f>IF(Hospitalisation_table[[#This Row],[month]]="?","Sep",Hospitalisation_table[[#This Row],[month]])</f>
        <v>Jul</v>
      </c>
      <c r="L1633">
        <f>IF(Hospitalisation_table[[#This Row],[year]] = "?",ROUNDUP(AVERAGE(Hospitalisation_table[year]),0),Hospitalisation_table[[#This Row],[year]])</f>
        <v>1996</v>
      </c>
      <c r="M1633" t="str">
        <f>IF(Hospitalisation_table[[#This Row],[Hospital tier]]="?","tier - 2",Hospitalisation_table[[#This Row],[Hospital tier]])</f>
        <v>tier - 2</v>
      </c>
      <c r="N1633" t="str">
        <f>IF(Hospitalisation_table[[#This Row],[City tier]]="?","tier - 2",Hospitalisation_table[[#This Row],[City tier]])</f>
        <v>tier - 3</v>
      </c>
      <c r="O1633" t="str">
        <f>IF(Hospitalisation_table[[#This Row],[State ID]]="?","Unknown",Hospitalisation_table[[#This Row],[State ID]])</f>
        <v>R1012</v>
      </c>
      <c r="P1633" s="20" t="str">
        <f>_xlfn.CONCAT(Hospitalisation_table[[#This Row],[date]],"-",Hospitalisation_table[[#This Row],[Month_Updated]],"-",Hospitalisation_table[[#This Row],[Year_Update]])</f>
        <v>28-Jul-1996</v>
      </c>
      <c r="Q1633">
        <f>DATEDIF(Hospitalisation_table[[#This Row],[Date of Birth]],"8-Jun-2023","Y")</f>
        <v>26</v>
      </c>
    </row>
    <row r="1634" spans="1:17" x14ac:dyDescent="0.3">
      <c r="A1634" t="s">
        <v>739</v>
      </c>
      <c r="B1634" t="str">
        <f>IF(Hospitalisation_table[[#This Row],[Customer ID]]="?","UnKnown",Hospitalisation_table[[#This Row],[Customer ID]])</f>
        <v>Id1632</v>
      </c>
      <c r="C1634">
        <v>1994</v>
      </c>
      <c r="D1634" t="s">
        <v>15</v>
      </c>
      <c r="E1634">
        <v>8</v>
      </c>
      <c r="F1634">
        <v>0</v>
      </c>
      <c r="G1634" s="24">
        <v>6064.37</v>
      </c>
      <c r="H1634" t="s">
        <v>11</v>
      </c>
      <c r="I1634" t="s">
        <v>11</v>
      </c>
      <c r="J1634" t="s">
        <v>42</v>
      </c>
      <c r="K1634" t="str">
        <f>IF(Hospitalisation_table[[#This Row],[month]]="?","Sep",Hospitalisation_table[[#This Row],[month]])</f>
        <v>Nov</v>
      </c>
      <c r="L1634">
        <f>IF(Hospitalisation_table[[#This Row],[year]] = "?",ROUNDUP(AVERAGE(Hospitalisation_table[year]),0),Hospitalisation_table[[#This Row],[year]])</f>
        <v>1994</v>
      </c>
      <c r="M1634" t="str">
        <f>IF(Hospitalisation_table[[#This Row],[Hospital tier]]="?","tier - 2",Hospitalisation_table[[#This Row],[Hospital tier]])</f>
        <v>tier - 2</v>
      </c>
      <c r="N1634" t="str">
        <f>IF(Hospitalisation_table[[#This Row],[City tier]]="?","tier - 2",Hospitalisation_table[[#This Row],[City tier]])</f>
        <v>tier - 2</v>
      </c>
      <c r="O1634" t="str">
        <f>IF(Hospitalisation_table[[#This Row],[State ID]]="?","Unknown",Hospitalisation_table[[#This Row],[State ID]])</f>
        <v>R1011</v>
      </c>
      <c r="P1634" s="20" t="str">
        <f>_xlfn.CONCAT(Hospitalisation_table[[#This Row],[date]],"-",Hospitalisation_table[[#This Row],[Month_Updated]],"-",Hospitalisation_table[[#This Row],[Year_Update]])</f>
        <v>8-Nov-1994</v>
      </c>
      <c r="Q1634">
        <f>DATEDIF(Hospitalisation_table[[#This Row],[Date of Birth]],"8-Jun-2023","Y")</f>
        <v>28</v>
      </c>
    </row>
    <row r="1635" spans="1:17" x14ac:dyDescent="0.3">
      <c r="A1635" t="s">
        <v>740</v>
      </c>
      <c r="B1635" t="str">
        <f>IF(Hospitalisation_table[[#This Row],[Customer ID]]="?","UnKnown",Hospitalisation_table[[#This Row],[Customer ID]])</f>
        <v>Id1631</v>
      </c>
      <c r="C1635">
        <v>1984</v>
      </c>
      <c r="D1635" t="s">
        <v>20</v>
      </c>
      <c r="E1635">
        <v>21</v>
      </c>
      <c r="F1635">
        <v>1</v>
      </c>
      <c r="G1635" s="24">
        <v>6067.13</v>
      </c>
      <c r="H1635" t="s">
        <v>12</v>
      </c>
      <c r="I1635" t="s">
        <v>16</v>
      </c>
      <c r="J1635" t="s">
        <v>168</v>
      </c>
      <c r="K1635" t="str">
        <f>IF(Hospitalisation_table[[#This Row],[month]]="?","Sep",Hospitalisation_table[[#This Row],[month]])</f>
        <v>Sep</v>
      </c>
      <c r="L1635">
        <f>IF(Hospitalisation_table[[#This Row],[year]] = "?",ROUNDUP(AVERAGE(Hospitalisation_table[year]),0),Hospitalisation_table[[#This Row],[year]])</f>
        <v>1984</v>
      </c>
      <c r="M1635" t="str">
        <f>IF(Hospitalisation_table[[#This Row],[Hospital tier]]="?","tier - 2",Hospitalisation_table[[#This Row],[Hospital tier]])</f>
        <v>tier - 3</v>
      </c>
      <c r="N1635" t="str">
        <f>IF(Hospitalisation_table[[#This Row],[City tier]]="?","tier - 2",Hospitalisation_table[[#This Row],[City tier]])</f>
        <v>tier - 1</v>
      </c>
      <c r="O1635" t="str">
        <f>IF(Hospitalisation_table[[#This Row],[State ID]]="?","Unknown",Hospitalisation_table[[#This Row],[State ID]])</f>
        <v>R1016</v>
      </c>
      <c r="P1635" s="20" t="str">
        <f>_xlfn.CONCAT(Hospitalisation_table[[#This Row],[date]],"-",Hospitalisation_table[[#This Row],[Month_Updated]],"-",Hospitalisation_table[[#This Row],[Year_Update]])</f>
        <v>21-Sep-1984</v>
      </c>
      <c r="Q1635">
        <f>DATEDIF(Hospitalisation_table[[#This Row],[Date of Birth]],"8-Jun-2023","Y")</f>
        <v>38</v>
      </c>
    </row>
    <row r="1636" spans="1:17" x14ac:dyDescent="0.3">
      <c r="A1636" t="s">
        <v>741</v>
      </c>
      <c r="B1636" t="str">
        <f>IF(Hospitalisation_table[[#This Row],[Customer ID]]="?","UnKnown",Hospitalisation_table[[#This Row],[Customer ID]])</f>
        <v>Id1630</v>
      </c>
      <c r="C1636">
        <v>1979</v>
      </c>
      <c r="D1636" t="s">
        <v>35</v>
      </c>
      <c r="E1636">
        <v>8</v>
      </c>
      <c r="F1636">
        <v>2</v>
      </c>
      <c r="G1636" s="24">
        <v>6074.37</v>
      </c>
      <c r="H1636" t="s">
        <v>11</v>
      </c>
      <c r="I1636" t="s">
        <v>11</v>
      </c>
      <c r="J1636" t="s">
        <v>23</v>
      </c>
      <c r="K1636" t="str">
        <f>IF(Hospitalisation_table[[#This Row],[month]]="?","Sep",Hospitalisation_table[[#This Row],[month]])</f>
        <v>Aug</v>
      </c>
      <c r="L1636">
        <f>IF(Hospitalisation_table[[#This Row],[year]] = "?",ROUNDUP(AVERAGE(Hospitalisation_table[year]),0),Hospitalisation_table[[#This Row],[year]])</f>
        <v>1979</v>
      </c>
      <c r="M1636" t="str">
        <f>IF(Hospitalisation_table[[#This Row],[Hospital tier]]="?","tier - 2",Hospitalisation_table[[#This Row],[Hospital tier]])</f>
        <v>tier - 2</v>
      </c>
      <c r="N1636" t="str">
        <f>IF(Hospitalisation_table[[#This Row],[City tier]]="?","tier - 2",Hospitalisation_table[[#This Row],[City tier]])</f>
        <v>tier - 2</v>
      </c>
      <c r="O1636" t="str">
        <f>IF(Hospitalisation_table[[#This Row],[State ID]]="?","Unknown",Hospitalisation_table[[#This Row],[State ID]])</f>
        <v>R1012</v>
      </c>
      <c r="P1636" s="20" t="str">
        <f>_xlfn.CONCAT(Hospitalisation_table[[#This Row],[date]],"-",Hospitalisation_table[[#This Row],[Month_Updated]],"-",Hospitalisation_table[[#This Row],[Year_Update]])</f>
        <v>8-Aug-1979</v>
      </c>
      <c r="Q1636">
        <f>DATEDIF(Hospitalisation_table[[#This Row],[Date of Birth]],"8-Jun-2023","Y")</f>
        <v>43</v>
      </c>
    </row>
    <row r="1637" spans="1:17" x14ac:dyDescent="0.3">
      <c r="A1637" t="s">
        <v>2210</v>
      </c>
      <c r="B1637" t="str">
        <f>IF(Hospitalisation_table[[#This Row],[Customer ID]]="?","UnKnown",Hospitalisation_table[[#This Row],[Customer ID]])</f>
        <v>Id163</v>
      </c>
      <c r="C1637">
        <v>2000</v>
      </c>
      <c r="D1637" t="s">
        <v>37</v>
      </c>
      <c r="E1637">
        <v>12</v>
      </c>
      <c r="F1637">
        <v>2</v>
      </c>
      <c r="G1637" s="24">
        <v>37484.449999999997</v>
      </c>
      <c r="H1637" t="s">
        <v>16</v>
      </c>
      <c r="I1637" t="s">
        <v>16</v>
      </c>
      <c r="J1637" t="s">
        <v>13</v>
      </c>
      <c r="K1637" t="str">
        <f>IF(Hospitalisation_table[[#This Row],[month]]="?","Sep",Hospitalisation_table[[#This Row],[month]])</f>
        <v>Oct</v>
      </c>
      <c r="L1637">
        <f>IF(Hospitalisation_table[[#This Row],[year]] = "?",ROUNDUP(AVERAGE(Hospitalisation_table[year]),0),Hospitalisation_table[[#This Row],[year]])</f>
        <v>2000</v>
      </c>
      <c r="M1637" t="str">
        <f>IF(Hospitalisation_table[[#This Row],[Hospital tier]]="?","tier - 2",Hospitalisation_table[[#This Row],[Hospital tier]])</f>
        <v>tier - 1</v>
      </c>
      <c r="N1637" t="str">
        <f>IF(Hospitalisation_table[[#This Row],[City tier]]="?","tier - 2",Hospitalisation_table[[#This Row],[City tier]])</f>
        <v>tier - 1</v>
      </c>
      <c r="O1637" t="str">
        <f>IF(Hospitalisation_table[[#This Row],[State ID]]="?","Unknown",Hospitalisation_table[[#This Row],[State ID]])</f>
        <v>R1013</v>
      </c>
      <c r="P1637" s="20" t="str">
        <f>_xlfn.CONCAT(Hospitalisation_table[[#This Row],[date]],"-",Hospitalisation_table[[#This Row],[Month_Updated]],"-",Hospitalisation_table[[#This Row],[Year_Update]])</f>
        <v>12-Oct-2000</v>
      </c>
      <c r="Q1637">
        <f>DATEDIF(Hospitalisation_table[[#This Row],[Date of Birth]],"8-Jun-2023","Y")</f>
        <v>22</v>
      </c>
    </row>
    <row r="1638" spans="1:17" x14ac:dyDescent="0.3">
      <c r="A1638" t="s">
        <v>742</v>
      </c>
      <c r="B1638" t="str">
        <f>IF(Hospitalisation_table[[#This Row],[Customer ID]]="?","UnKnown",Hospitalisation_table[[#This Row],[Customer ID]])</f>
        <v>Id1629</v>
      </c>
      <c r="C1638">
        <v>1984</v>
      </c>
      <c r="D1638" t="s">
        <v>37</v>
      </c>
      <c r="E1638">
        <v>14</v>
      </c>
      <c r="F1638">
        <v>1</v>
      </c>
      <c r="G1638" s="24">
        <v>6079.67</v>
      </c>
      <c r="H1638" t="s">
        <v>16</v>
      </c>
      <c r="I1638" t="s">
        <v>16</v>
      </c>
      <c r="J1638" t="s">
        <v>276</v>
      </c>
      <c r="K1638" t="str">
        <f>IF(Hospitalisation_table[[#This Row],[month]]="?","Sep",Hospitalisation_table[[#This Row],[month]])</f>
        <v>Oct</v>
      </c>
      <c r="L1638">
        <f>IF(Hospitalisation_table[[#This Row],[year]] = "?",ROUNDUP(AVERAGE(Hospitalisation_table[year]),0),Hospitalisation_table[[#This Row],[year]])</f>
        <v>1984</v>
      </c>
      <c r="M1638" t="str">
        <f>IF(Hospitalisation_table[[#This Row],[Hospital tier]]="?","tier - 2",Hospitalisation_table[[#This Row],[Hospital tier]])</f>
        <v>tier - 1</v>
      </c>
      <c r="N1638" t="str">
        <f>IF(Hospitalisation_table[[#This Row],[City tier]]="?","tier - 2",Hospitalisation_table[[#This Row],[City tier]])</f>
        <v>tier - 1</v>
      </c>
      <c r="O1638" t="str">
        <f>IF(Hospitalisation_table[[#This Row],[State ID]]="?","Unknown",Hospitalisation_table[[#This Row],[State ID]])</f>
        <v>R1014</v>
      </c>
      <c r="P1638" s="20" t="str">
        <f>_xlfn.CONCAT(Hospitalisation_table[[#This Row],[date]],"-",Hospitalisation_table[[#This Row],[Month_Updated]],"-",Hospitalisation_table[[#This Row],[Year_Update]])</f>
        <v>14-Oct-1984</v>
      </c>
      <c r="Q1638">
        <f>DATEDIF(Hospitalisation_table[[#This Row],[Date of Birth]],"8-Jun-2023","Y")</f>
        <v>38</v>
      </c>
    </row>
    <row r="1639" spans="1:17" x14ac:dyDescent="0.3">
      <c r="A1639" t="s">
        <v>743</v>
      </c>
      <c r="B1639" t="str">
        <f>IF(Hospitalisation_table[[#This Row],[Customer ID]]="?","UnKnown",Hospitalisation_table[[#This Row],[Customer ID]])</f>
        <v>Id1628</v>
      </c>
      <c r="C1639">
        <v>1984</v>
      </c>
      <c r="D1639" t="s">
        <v>10</v>
      </c>
      <c r="E1639">
        <v>25</v>
      </c>
      <c r="F1639">
        <v>2</v>
      </c>
      <c r="G1639" s="24">
        <v>6082.41</v>
      </c>
      <c r="H1639" t="s">
        <v>16</v>
      </c>
      <c r="I1639" t="s">
        <v>11</v>
      </c>
      <c r="J1639" t="s">
        <v>42</v>
      </c>
      <c r="K1639" t="str">
        <f>IF(Hospitalisation_table[[#This Row],[month]]="?","Sep",Hospitalisation_table[[#This Row],[month]])</f>
        <v>Jul</v>
      </c>
      <c r="L1639">
        <f>IF(Hospitalisation_table[[#This Row],[year]] = "?",ROUNDUP(AVERAGE(Hospitalisation_table[year]),0),Hospitalisation_table[[#This Row],[year]])</f>
        <v>1984</v>
      </c>
      <c r="M1639" t="str">
        <f>IF(Hospitalisation_table[[#This Row],[Hospital tier]]="?","tier - 2",Hospitalisation_table[[#This Row],[Hospital tier]])</f>
        <v>tier - 1</v>
      </c>
      <c r="N1639" t="str">
        <f>IF(Hospitalisation_table[[#This Row],[City tier]]="?","tier - 2",Hospitalisation_table[[#This Row],[City tier]])</f>
        <v>tier - 2</v>
      </c>
      <c r="O1639" t="str">
        <f>IF(Hospitalisation_table[[#This Row],[State ID]]="?","Unknown",Hospitalisation_table[[#This Row],[State ID]])</f>
        <v>R1011</v>
      </c>
      <c r="P1639" s="20" t="str">
        <f>_xlfn.CONCAT(Hospitalisation_table[[#This Row],[date]],"-",Hospitalisation_table[[#This Row],[Month_Updated]],"-",Hospitalisation_table[[#This Row],[Year_Update]])</f>
        <v>25-Jul-1984</v>
      </c>
      <c r="Q1639">
        <f>DATEDIF(Hospitalisation_table[[#This Row],[Date of Birth]],"8-Jun-2023","Y")</f>
        <v>38</v>
      </c>
    </row>
    <row r="1640" spans="1:17" x14ac:dyDescent="0.3">
      <c r="A1640" t="s">
        <v>744</v>
      </c>
      <c r="B1640" t="str">
        <f>IF(Hospitalisation_table[[#This Row],[Customer ID]]="?","UnKnown",Hospitalisation_table[[#This Row],[Customer ID]])</f>
        <v>Id1627</v>
      </c>
      <c r="C1640">
        <v>1970</v>
      </c>
      <c r="D1640" t="s">
        <v>18</v>
      </c>
      <c r="E1640">
        <v>9</v>
      </c>
      <c r="F1640">
        <v>0</v>
      </c>
      <c r="G1640" s="24">
        <v>6098.38</v>
      </c>
      <c r="H1640" t="s">
        <v>11</v>
      </c>
      <c r="I1640" t="s">
        <v>11</v>
      </c>
      <c r="J1640" t="s">
        <v>13</v>
      </c>
      <c r="K1640" t="str">
        <f>IF(Hospitalisation_table[[#This Row],[month]]="?","Sep",Hospitalisation_table[[#This Row],[month]])</f>
        <v>Jun</v>
      </c>
      <c r="L1640">
        <f>IF(Hospitalisation_table[[#This Row],[year]] = "?",ROUNDUP(AVERAGE(Hospitalisation_table[year]),0),Hospitalisation_table[[#This Row],[year]])</f>
        <v>1970</v>
      </c>
      <c r="M1640" t="str">
        <f>IF(Hospitalisation_table[[#This Row],[Hospital tier]]="?","tier - 2",Hospitalisation_table[[#This Row],[Hospital tier]])</f>
        <v>tier - 2</v>
      </c>
      <c r="N1640" t="str">
        <f>IF(Hospitalisation_table[[#This Row],[City tier]]="?","tier - 2",Hospitalisation_table[[#This Row],[City tier]])</f>
        <v>tier - 2</v>
      </c>
      <c r="O1640" t="str">
        <f>IF(Hospitalisation_table[[#This Row],[State ID]]="?","Unknown",Hospitalisation_table[[#This Row],[State ID]])</f>
        <v>R1013</v>
      </c>
      <c r="P1640" s="20" t="str">
        <f>_xlfn.CONCAT(Hospitalisation_table[[#This Row],[date]],"-",Hospitalisation_table[[#This Row],[Month_Updated]],"-",Hospitalisation_table[[#This Row],[Year_Update]])</f>
        <v>9-Jun-1970</v>
      </c>
      <c r="Q1640">
        <f>DATEDIF(Hospitalisation_table[[#This Row],[Date of Birth]],"8-Jun-2023","Y")</f>
        <v>52</v>
      </c>
    </row>
    <row r="1641" spans="1:17" x14ac:dyDescent="0.3">
      <c r="A1641" t="s">
        <v>745</v>
      </c>
      <c r="B1641" t="str">
        <f>IF(Hospitalisation_table[[#This Row],[Customer ID]]="?","UnKnown",Hospitalisation_table[[#This Row],[Customer ID]])</f>
        <v>Id1626</v>
      </c>
      <c r="C1641">
        <v>1995</v>
      </c>
      <c r="D1641" t="s">
        <v>20</v>
      </c>
      <c r="E1641">
        <v>9</v>
      </c>
      <c r="F1641">
        <v>0</v>
      </c>
      <c r="G1641" s="24">
        <v>6111.95</v>
      </c>
      <c r="H1641" t="s">
        <v>11</v>
      </c>
      <c r="I1641" t="s">
        <v>12</v>
      </c>
      <c r="J1641" t="s">
        <v>535</v>
      </c>
      <c r="K1641" t="str">
        <f>IF(Hospitalisation_table[[#This Row],[month]]="?","Sep",Hospitalisation_table[[#This Row],[month]])</f>
        <v>Sep</v>
      </c>
      <c r="L1641">
        <f>IF(Hospitalisation_table[[#This Row],[year]] = "?",ROUNDUP(AVERAGE(Hospitalisation_table[year]),0),Hospitalisation_table[[#This Row],[year]])</f>
        <v>1995</v>
      </c>
      <c r="M1641" t="str">
        <f>IF(Hospitalisation_table[[#This Row],[Hospital tier]]="?","tier - 2",Hospitalisation_table[[#This Row],[Hospital tier]])</f>
        <v>tier - 2</v>
      </c>
      <c r="N1641" t="str">
        <f>IF(Hospitalisation_table[[#This Row],[City tier]]="?","tier - 2",Hospitalisation_table[[#This Row],[City tier]])</f>
        <v>tier - 3</v>
      </c>
      <c r="O1641" t="str">
        <f>IF(Hospitalisation_table[[#This Row],[State ID]]="?","Unknown",Hospitalisation_table[[#This Row],[State ID]])</f>
        <v>R1026</v>
      </c>
      <c r="P1641" s="20" t="str">
        <f>_xlfn.CONCAT(Hospitalisation_table[[#This Row],[date]],"-",Hospitalisation_table[[#This Row],[Month_Updated]],"-",Hospitalisation_table[[#This Row],[Year_Update]])</f>
        <v>9-Sep-1995</v>
      </c>
      <c r="Q1641">
        <f>DATEDIF(Hospitalisation_table[[#This Row],[Date of Birth]],"8-Jun-2023","Y")</f>
        <v>27</v>
      </c>
    </row>
    <row r="1642" spans="1:17" x14ac:dyDescent="0.3">
      <c r="A1642" t="s">
        <v>746</v>
      </c>
      <c r="B1642" t="str">
        <f>IF(Hospitalisation_table[[#This Row],[Customer ID]]="?","UnKnown",Hospitalisation_table[[#This Row],[Customer ID]])</f>
        <v>Id1625</v>
      </c>
      <c r="C1642">
        <v>1985</v>
      </c>
      <c r="D1642" t="s">
        <v>10</v>
      </c>
      <c r="E1642">
        <v>21</v>
      </c>
      <c r="F1642">
        <v>1</v>
      </c>
      <c r="G1642" s="24">
        <v>6112.35</v>
      </c>
      <c r="H1642" t="s">
        <v>11</v>
      </c>
      <c r="I1642" t="s">
        <v>16</v>
      </c>
      <c r="J1642" t="s">
        <v>23</v>
      </c>
      <c r="K1642" t="str">
        <f>IF(Hospitalisation_table[[#This Row],[month]]="?","Sep",Hospitalisation_table[[#This Row],[month]])</f>
        <v>Jul</v>
      </c>
      <c r="L1642">
        <f>IF(Hospitalisation_table[[#This Row],[year]] = "?",ROUNDUP(AVERAGE(Hospitalisation_table[year]),0),Hospitalisation_table[[#This Row],[year]])</f>
        <v>1985</v>
      </c>
      <c r="M1642" t="str">
        <f>IF(Hospitalisation_table[[#This Row],[Hospital tier]]="?","tier - 2",Hospitalisation_table[[#This Row],[Hospital tier]])</f>
        <v>tier - 2</v>
      </c>
      <c r="N1642" t="str">
        <f>IF(Hospitalisation_table[[#This Row],[City tier]]="?","tier - 2",Hospitalisation_table[[#This Row],[City tier]])</f>
        <v>tier - 1</v>
      </c>
      <c r="O1642" t="str">
        <f>IF(Hospitalisation_table[[#This Row],[State ID]]="?","Unknown",Hospitalisation_table[[#This Row],[State ID]])</f>
        <v>R1012</v>
      </c>
      <c r="P1642" s="20" t="str">
        <f>_xlfn.CONCAT(Hospitalisation_table[[#This Row],[date]],"-",Hospitalisation_table[[#This Row],[Month_Updated]],"-",Hospitalisation_table[[#This Row],[Year_Update]])</f>
        <v>21-Jul-1985</v>
      </c>
      <c r="Q1642">
        <f>DATEDIF(Hospitalisation_table[[#This Row],[Date of Birth]],"8-Jun-2023","Y")</f>
        <v>37</v>
      </c>
    </row>
    <row r="1643" spans="1:17" x14ac:dyDescent="0.3">
      <c r="A1643" t="s">
        <v>747</v>
      </c>
      <c r="B1643" t="str">
        <f>IF(Hospitalisation_table[[#This Row],[Customer ID]]="?","UnKnown",Hospitalisation_table[[#This Row],[Customer ID]])</f>
        <v>Id1624</v>
      </c>
      <c r="C1643">
        <v>1991</v>
      </c>
      <c r="D1643" t="s">
        <v>10</v>
      </c>
      <c r="E1643">
        <v>25</v>
      </c>
      <c r="F1643">
        <v>3</v>
      </c>
      <c r="G1643" s="24">
        <v>6113.23</v>
      </c>
      <c r="H1643" t="s">
        <v>11</v>
      </c>
      <c r="I1643" t="s">
        <v>11</v>
      </c>
      <c r="J1643" t="s">
        <v>247</v>
      </c>
      <c r="K1643" t="str">
        <f>IF(Hospitalisation_table[[#This Row],[month]]="?","Sep",Hospitalisation_table[[#This Row],[month]])</f>
        <v>Jul</v>
      </c>
      <c r="L1643">
        <f>IF(Hospitalisation_table[[#This Row],[year]] = "?",ROUNDUP(AVERAGE(Hospitalisation_table[year]),0),Hospitalisation_table[[#This Row],[year]])</f>
        <v>1991</v>
      </c>
      <c r="M1643" t="str">
        <f>IF(Hospitalisation_table[[#This Row],[Hospital tier]]="?","tier - 2",Hospitalisation_table[[#This Row],[Hospital tier]])</f>
        <v>tier - 2</v>
      </c>
      <c r="N1643" t="str">
        <f>IF(Hospitalisation_table[[#This Row],[City tier]]="?","tier - 2",Hospitalisation_table[[#This Row],[City tier]])</f>
        <v>tier - 2</v>
      </c>
      <c r="O1643" t="str">
        <f>IF(Hospitalisation_table[[#This Row],[State ID]]="?","Unknown",Hospitalisation_table[[#This Row],[State ID]])</f>
        <v>R1024</v>
      </c>
      <c r="P1643" s="20" t="str">
        <f>_xlfn.CONCAT(Hospitalisation_table[[#This Row],[date]],"-",Hospitalisation_table[[#This Row],[Month_Updated]],"-",Hospitalisation_table[[#This Row],[Year_Update]])</f>
        <v>25-Jul-1991</v>
      </c>
      <c r="Q1643">
        <f>DATEDIF(Hospitalisation_table[[#This Row],[Date of Birth]],"8-Jun-2023","Y")</f>
        <v>31</v>
      </c>
    </row>
    <row r="1644" spans="1:17" x14ac:dyDescent="0.3">
      <c r="A1644" t="s">
        <v>748</v>
      </c>
      <c r="B1644" t="str">
        <f>IF(Hospitalisation_table[[#This Row],[Customer ID]]="?","UnKnown",Hospitalisation_table[[#This Row],[Customer ID]])</f>
        <v>Id1623</v>
      </c>
      <c r="C1644">
        <v>1983</v>
      </c>
      <c r="D1644" t="s">
        <v>35</v>
      </c>
      <c r="E1644">
        <v>11</v>
      </c>
      <c r="F1644">
        <v>1</v>
      </c>
      <c r="G1644" s="24">
        <v>6117.49</v>
      </c>
      <c r="H1644" t="s">
        <v>11</v>
      </c>
      <c r="I1644" t="s">
        <v>12</v>
      </c>
      <c r="J1644" t="s">
        <v>23</v>
      </c>
      <c r="K1644" t="str">
        <f>IF(Hospitalisation_table[[#This Row],[month]]="?","Sep",Hospitalisation_table[[#This Row],[month]])</f>
        <v>Aug</v>
      </c>
      <c r="L1644">
        <f>IF(Hospitalisation_table[[#This Row],[year]] = "?",ROUNDUP(AVERAGE(Hospitalisation_table[year]),0),Hospitalisation_table[[#This Row],[year]])</f>
        <v>1983</v>
      </c>
      <c r="M1644" t="str">
        <f>IF(Hospitalisation_table[[#This Row],[Hospital tier]]="?","tier - 2",Hospitalisation_table[[#This Row],[Hospital tier]])</f>
        <v>tier - 2</v>
      </c>
      <c r="N1644" t="str">
        <f>IF(Hospitalisation_table[[#This Row],[City tier]]="?","tier - 2",Hospitalisation_table[[#This Row],[City tier]])</f>
        <v>tier - 3</v>
      </c>
      <c r="O1644" t="str">
        <f>IF(Hospitalisation_table[[#This Row],[State ID]]="?","Unknown",Hospitalisation_table[[#This Row],[State ID]])</f>
        <v>R1012</v>
      </c>
      <c r="P1644" s="20" t="str">
        <f>_xlfn.CONCAT(Hospitalisation_table[[#This Row],[date]],"-",Hospitalisation_table[[#This Row],[Month_Updated]],"-",Hospitalisation_table[[#This Row],[Year_Update]])</f>
        <v>11-Aug-1983</v>
      </c>
      <c r="Q1644">
        <f>DATEDIF(Hospitalisation_table[[#This Row],[Date of Birth]],"8-Jun-2023","Y")</f>
        <v>39</v>
      </c>
    </row>
    <row r="1645" spans="1:17" x14ac:dyDescent="0.3">
      <c r="A1645" t="s">
        <v>749</v>
      </c>
      <c r="B1645" t="str">
        <f>IF(Hospitalisation_table[[#This Row],[Customer ID]]="?","UnKnown",Hospitalisation_table[[#This Row],[Customer ID]])</f>
        <v>Id1622</v>
      </c>
      <c r="C1645">
        <v>1983</v>
      </c>
      <c r="D1645" t="s">
        <v>15</v>
      </c>
      <c r="E1645">
        <v>16</v>
      </c>
      <c r="F1645">
        <v>1</v>
      </c>
      <c r="G1645" s="24">
        <v>6123.57</v>
      </c>
      <c r="H1645" t="s">
        <v>12</v>
      </c>
      <c r="I1645" t="s">
        <v>11</v>
      </c>
      <c r="J1645" t="s">
        <v>23</v>
      </c>
      <c r="K1645" t="str">
        <f>IF(Hospitalisation_table[[#This Row],[month]]="?","Sep",Hospitalisation_table[[#This Row],[month]])</f>
        <v>Nov</v>
      </c>
      <c r="L1645">
        <f>IF(Hospitalisation_table[[#This Row],[year]] = "?",ROUNDUP(AVERAGE(Hospitalisation_table[year]),0),Hospitalisation_table[[#This Row],[year]])</f>
        <v>1983</v>
      </c>
      <c r="M1645" t="str">
        <f>IF(Hospitalisation_table[[#This Row],[Hospital tier]]="?","tier - 2",Hospitalisation_table[[#This Row],[Hospital tier]])</f>
        <v>tier - 3</v>
      </c>
      <c r="N1645" t="str">
        <f>IF(Hospitalisation_table[[#This Row],[City tier]]="?","tier - 2",Hospitalisation_table[[#This Row],[City tier]])</f>
        <v>tier - 2</v>
      </c>
      <c r="O1645" t="str">
        <f>IF(Hospitalisation_table[[#This Row],[State ID]]="?","Unknown",Hospitalisation_table[[#This Row],[State ID]])</f>
        <v>R1012</v>
      </c>
      <c r="P1645" s="20" t="str">
        <f>_xlfn.CONCAT(Hospitalisation_table[[#This Row],[date]],"-",Hospitalisation_table[[#This Row],[Month_Updated]],"-",Hospitalisation_table[[#This Row],[Year_Update]])</f>
        <v>16-Nov-1983</v>
      </c>
      <c r="Q1645">
        <f>DATEDIF(Hospitalisation_table[[#This Row],[Date of Birth]],"8-Jun-2023","Y")</f>
        <v>39</v>
      </c>
    </row>
    <row r="1646" spans="1:17" x14ac:dyDescent="0.3">
      <c r="A1646" t="s">
        <v>750</v>
      </c>
      <c r="B1646" t="str">
        <f>IF(Hospitalisation_table[[#This Row],[Customer ID]]="?","UnKnown",Hospitalisation_table[[#This Row],[Customer ID]])</f>
        <v>Id1621</v>
      </c>
      <c r="C1646">
        <v>1990</v>
      </c>
      <c r="D1646" t="s">
        <v>35</v>
      </c>
      <c r="E1646">
        <v>18</v>
      </c>
      <c r="F1646">
        <v>3</v>
      </c>
      <c r="G1646" s="24">
        <v>6128.8</v>
      </c>
      <c r="H1646" t="s">
        <v>11</v>
      </c>
      <c r="I1646" t="s">
        <v>12</v>
      </c>
      <c r="J1646" t="s">
        <v>23</v>
      </c>
      <c r="K1646" t="str">
        <f>IF(Hospitalisation_table[[#This Row],[month]]="?","Sep",Hospitalisation_table[[#This Row],[month]])</f>
        <v>Aug</v>
      </c>
      <c r="L1646">
        <f>IF(Hospitalisation_table[[#This Row],[year]] = "?",ROUNDUP(AVERAGE(Hospitalisation_table[year]),0),Hospitalisation_table[[#This Row],[year]])</f>
        <v>1990</v>
      </c>
      <c r="M1646" t="str">
        <f>IF(Hospitalisation_table[[#This Row],[Hospital tier]]="?","tier - 2",Hospitalisation_table[[#This Row],[Hospital tier]])</f>
        <v>tier - 2</v>
      </c>
      <c r="N1646" t="str">
        <f>IF(Hospitalisation_table[[#This Row],[City tier]]="?","tier - 2",Hospitalisation_table[[#This Row],[City tier]])</f>
        <v>tier - 3</v>
      </c>
      <c r="O1646" t="str">
        <f>IF(Hospitalisation_table[[#This Row],[State ID]]="?","Unknown",Hospitalisation_table[[#This Row],[State ID]])</f>
        <v>R1012</v>
      </c>
      <c r="P1646" s="20" t="str">
        <f>_xlfn.CONCAT(Hospitalisation_table[[#This Row],[date]],"-",Hospitalisation_table[[#This Row],[Month_Updated]],"-",Hospitalisation_table[[#This Row],[Year_Update]])</f>
        <v>18-Aug-1990</v>
      </c>
      <c r="Q1646">
        <f>DATEDIF(Hospitalisation_table[[#This Row],[Date of Birth]],"8-Jun-2023","Y")</f>
        <v>32</v>
      </c>
    </row>
    <row r="1647" spans="1:17" x14ac:dyDescent="0.3">
      <c r="A1647" t="s">
        <v>751</v>
      </c>
      <c r="B1647" t="str">
        <f>IF(Hospitalisation_table[[#This Row],[Customer ID]]="?","UnKnown",Hospitalisation_table[[#This Row],[Customer ID]])</f>
        <v>Id1620</v>
      </c>
      <c r="C1647">
        <v>1969</v>
      </c>
      <c r="D1647" t="s">
        <v>15</v>
      </c>
      <c r="E1647">
        <v>9</v>
      </c>
      <c r="F1647">
        <v>0</v>
      </c>
      <c r="G1647" s="24">
        <v>6138.5</v>
      </c>
      <c r="H1647" t="s">
        <v>11</v>
      </c>
      <c r="I1647" t="s">
        <v>11</v>
      </c>
      <c r="J1647" t="s">
        <v>42</v>
      </c>
      <c r="K1647" t="str">
        <f>IF(Hospitalisation_table[[#This Row],[month]]="?","Sep",Hospitalisation_table[[#This Row],[month]])</f>
        <v>Nov</v>
      </c>
      <c r="L1647">
        <f>IF(Hospitalisation_table[[#This Row],[year]] = "?",ROUNDUP(AVERAGE(Hospitalisation_table[year]),0),Hospitalisation_table[[#This Row],[year]])</f>
        <v>1969</v>
      </c>
      <c r="M1647" t="str">
        <f>IF(Hospitalisation_table[[#This Row],[Hospital tier]]="?","tier - 2",Hospitalisation_table[[#This Row],[Hospital tier]])</f>
        <v>tier - 2</v>
      </c>
      <c r="N1647" t="str">
        <f>IF(Hospitalisation_table[[#This Row],[City tier]]="?","tier - 2",Hospitalisation_table[[#This Row],[City tier]])</f>
        <v>tier - 2</v>
      </c>
      <c r="O1647" t="str">
        <f>IF(Hospitalisation_table[[#This Row],[State ID]]="?","Unknown",Hospitalisation_table[[#This Row],[State ID]])</f>
        <v>R1011</v>
      </c>
      <c r="P1647" s="20" t="str">
        <f>_xlfn.CONCAT(Hospitalisation_table[[#This Row],[date]],"-",Hospitalisation_table[[#This Row],[Month_Updated]],"-",Hospitalisation_table[[#This Row],[Year_Update]])</f>
        <v>9-Nov-1969</v>
      </c>
      <c r="Q1647">
        <f>DATEDIF(Hospitalisation_table[[#This Row],[Date of Birth]],"8-Jun-2023","Y")</f>
        <v>53</v>
      </c>
    </row>
    <row r="1648" spans="1:17" x14ac:dyDescent="0.3">
      <c r="A1648" t="s">
        <v>2211</v>
      </c>
      <c r="B1648" t="str">
        <f>IF(Hospitalisation_table[[#This Row],[Customer ID]]="?","UnKnown",Hospitalisation_table[[#This Row],[Customer ID]])</f>
        <v>Id162</v>
      </c>
      <c r="C1648">
        <v>1990</v>
      </c>
      <c r="D1648" t="s">
        <v>15</v>
      </c>
      <c r="E1648">
        <v>16</v>
      </c>
      <c r="F1648">
        <v>1</v>
      </c>
      <c r="G1648" s="24">
        <v>37607.53</v>
      </c>
      <c r="H1648" t="s">
        <v>16</v>
      </c>
      <c r="I1648" t="s">
        <v>11</v>
      </c>
      <c r="J1648" t="s">
        <v>166</v>
      </c>
      <c r="K1648" t="str">
        <f>IF(Hospitalisation_table[[#This Row],[month]]="?","Sep",Hospitalisation_table[[#This Row],[month]])</f>
        <v>Nov</v>
      </c>
      <c r="L1648">
        <f>IF(Hospitalisation_table[[#This Row],[year]] = "?",ROUNDUP(AVERAGE(Hospitalisation_table[year]),0),Hospitalisation_table[[#This Row],[year]])</f>
        <v>1990</v>
      </c>
      <c r="M1648" t="str">
        <f>IF(Hospitalisation_table[[#This Row],[Hospital tier]]="?","tier - 2",Hospitalisation_table[[#This Row],[Hospital tier]])</f>
        <v>tier - 1</v>
      </c>
      <c r="N1648" t="str">
        <f>IF(Hospitalisation_table[[#This Row],[City tier]]="?","tier - 2",Hospitalisation_table[[#This Row],[City tier]])</f>
        <v>tier - 2</v>
      </c>
      <c r="O1648" t="str">
        <f>IF(Hospitalisation_table[[#This Row],[State ID]]="?","Unknown",Hospitalisation_table[[#This Row],[State ID]])</f>
        <v>R1019</v>
      </c>
      <c r="P1648" s="20" t="str">
        <f>_xlfn.CONCAT(Hospitalisation_table[[#This Row],[date]],"-",Hospitalisation_table[[#This Row],[Month_Updated]],"-",Hospitalisation_table[[#This Row],[Year_Update]])</f>
        <v>16-Nov-1990</v>
      </c>
      <c r="Q1648">
        <f>DATEDIF(Hospitalisation_table[[#This Row],[Date of Birth]],"8-Jun-2023","Y")</f>
        <v>32</v>
      </c>
    </row>
    <row r="1649" spans="1:17" x14ac:dyDescent="0.3">
      <c r="A1649" t="s">
        <v>752</v>
      </c>
      <c r="B1649" t="str">
        <f>IF(Hospitalisation_table[[#This Row],[Customer ID]]="?","UnKnown",Hospitalisation_table[[#This Row],[Customer ID]])</f>
        <v>Id1619</v>
      </c>
      <c r="C1649">
        <v>1978</v>
      </c>
      <c r="D1649" t="s">
        <v>20</v>
      </c>
      <c r="E1649">
        <v>5</v>
      </c>
      <c r="F1649">
        <v>2</v>
      </c>
      <c r="G1649" s="24">
        <v>6138.58</v>
      </c>
      <c r="H1649" t="s">
        <v>11</v>
      </c>
      <c r="I1649" t="s">
        <v>16</v>
      </c>
      <c r="J1649" t="s">
        <v>13</v>
      </c>
      <c r="K1649" t="str">
        <f>IF(Hospitalisation_table[[#This Row],[month]]="?","Sep",Hospitalisation_table[[#This Row],[month]])</f>
        <v>Sep</v>
      </c>
      <c r="L1649">
        <f>IF(Hospitalisation_table[[#This Row],[year]] = "?",ROUNDUP(AVERAGE(Hospitalisation_table[year]),0),Hospitalisation_table[[#This Row],[year]])</f>
        <v>1978</v>
      </c>
      <c r="M1649" t="str">
        <f>IF(Hospitalisation_table[[#This Row],[Hospital tier]]="?","tier - 2",Hospitalisation_table[[#This Row],[Hospital tier]])</f>
        <v>tier - 2</v>
      </c>
      <c r="N1649" t="str">
        <f>IF(Hospitalisation_table[[#This Row],[City tier]]="?","tier - 2",Hospitalisation_table[[#This Row],[City tier]])</f>
        <v>tier - 1</v>
      </c>
      <c r="O1649" t="str">
        <f>IF(Hospitalisation_table[[#This Row],[State ID]]="?","Unknown",Hospitalisation_table[[#This Row],[State ID]])</f>
        <v>R1013</v>
      </c>
      <c r="P1649" s="20" t="str">
        <f>_xlfn.CONCAT(Hospitalisation_table[[#This Row],[date]],"-",Hospitalisation_table[[#This Row],[Month_Updated]],"-",Hospitalisation_table[[#This Row],[Year_Update]])</f>
        <v>5-Sep-1978</v>
      </c>
      <c r="Q1649">
        <f>DATEDIF(Hospitalisation_table[[#This Row],[Date of Birth]],"8-Jun-2023","Y")</f>
        <v>44</v>
      </c>
    </row>
    <row r="1650" spans="1:17" x14ac:dyDescent="0.3">
      <c r="A1650" t="s">
        <v>753</v>
      </c>
      <c r="B1650" t="str">
        <f>IF(Hospitalisation_table[[#This Row],[Customer ID]]="?","UnKnown",Hospitalisation_table[[#This Row],[Customer ID]])</f>
        <v>Id1618</v>
      </c>
      <c r="C1650">
        <v>1976</v>
      </c>
      <c r="D1650" t="s">
        <v>30</v>
      </c>
      <c r="E1650">
        <v>12</v>
      </c>
      <c r="F1650">
        <v>2</v>
      </c>
      <c r="G1650" s="24">
        <v>6139.14</v>
      </c>
      <c r="H1650" t="s">
        <v>11</v>
      </c>
      <c r="I1650" t="s">
        <v>12</v>
      </c>
      <c r="J1650" t="s">
        <v>13</v>
      </c>
      <c r="K1650" t="str">
        <f>IF(Hospitalisation_table[[#This Row],[month]]="?","Sep",Hospitalisation_table[[#This Row],[month]])</f>
        <v>Dec</v>
      </c>
      <c r="L1650">
        <f>IF(Hospitalisation_table[[#This Row],[year]] = "?",ROUNDUP(AVERAGE(Hospitalisation_table[year]),0),Hospitalisation_table[[#This Row],[year]])</f>
        <v>1976</v>
      </c>
      <c r="M1650" t="str">
        <f>IF(Hospitalisation_table[[#This Row],[Hospital tier]]="?","tier - 2",Hospitalisation_table[[#This Row],[Hospital tier]])</f>
        <v>tier - 2</v>
      </c>
      <c r="N1650" t="str">
        <f>IF(Hospitalisation_table[[#This Row],[City tier]]="?","tier - 2",Hospitalisation_table[[#This Row],[City tier]])</f>
        <v>tier - 3</v>
      </c>
      <c r="O1650" t="str">
        <f>IF(Hospitalisation_table[[#This Row],[State ID]]="?","Unknown",Hospitalisation_table[[#This Row],[State ID]])</f>
        <v>R1013</v>
      </c>
      <c r="P1650" s="20" t="str">
        <f>_xlfn.CONCAT(Hospitalisation_table[[#This Row],[date]],"-",Hospitalisation_table[[#This Row],[Month_Updated]],"-",Hospitalisation_table[[#This Row],[Year_Update]])</f>
        <v>12-Dec-1976</v>
      </c>
      <c r="Q1650">
        <f>DATEDIF(Hospitalisation_table[[#This Row],[Date of Birth]],"8-Jun-2023","Y")</f>
        <v>46</v>
      </c>
    </row>
    <row r="1651" spans="1:17" x14ac:dyDescent="0.3">
      <c r="A1651" t="s">
        <v>754</v>
      </c>
      <c r="B1651" t="str">
        <f>IF(Hospitalisation_table[[#This Row],[Customer ID]]="?","UnKnown",Hospitalisation_table[[#This Row],[Customer ID]])</f>
        <v>Id1617</v>
      </c>
      <c r="C1651">
        <v>1970</v>
      </c>
      <c r="D1651" t="s">
        <v>37</v>
      </c>
      <c r="E1651">
        <v>14</v>
      </c>
      <c r="F1651">
        <v>0</v>
      </c>
      <c r="G1651" s="24">
        <v>6147.12</v>
      </c>
      <c r="H1651" t="s">
        <v>11</v>
      </c>
      <c r="I1651" t="s">
        <v>12</v>
      </c>
      <c r="J1651" t="s">
        <v>23</v>
      </c>
      <c r="K1651" t="str">
        <f>IF(Hospitalisation_table[[#This Row],[month]]="?","Sep",Hospitalisation_table[[#This Row],[month]])</f>
        <v>Oct</v>
      </c>
      <c r="L1651">
        <f>IF(Hospitalisation_table[[#This Row],[year]] = "?",ROUNDUP(AVERAGE(Hospitalisation_table[year]),0),Hospitalisation_table[[#This Row],[year]])</f>
        <v>1970</v>
      </c>
      <c r="M1651" t="str">
        <f>IF(Hospitalisation_table[[#This Row],[Hospital tier]]="?","tier - 2",Hospitalisation_table[[#This Row],[Hospital tier]])</f>
        <v>tier - 2</v>
      </c>
      <c r="N1651" t="str">
        <f>IF(Hospitalisation_table[[#This Row],[City tier]]="?","tier - 2",Hospitalisation_table[[#This Row],[City tier]])</f>
        <v>tier - 3</v>
      </c>
      <c r="O1651" t="str">
        <f>IF(Hospitalisation_table[[#This Row],[State ID]]="?","Unknown",Hospitalisation_table[[#This Row],[State ID]])</f>
        <v>R1012</v>
      </c>
      <c r="P1651" s="20" t="str">
        <f>_xlfn.CONCAT(Hospitalisation_table[[#This Row],[date]],"-",Hospitalisation_table[[#This Row],[Month_Updated]],"-",Hospitalisation_table[[#This Row],[Year_Update]])</f>
        <v>14-Oct-1970</v>
      </c>
      <c r="Q1651">
        <f>DATEDIF(Hospitalisation_table[[#This Row],[Date of Birth]],"8-Jun-2023","Y")</f>
        <v>52</v>
      </c>
    </row>
    <row r="1652" spans="1:17" x14ac:dyDescent="0.3">
      <c r="A1652" t="s">
        <v>755</v>
      </c>
      <c r="B1652" t="str">
        <f>IF(Hospitalisation_table[[#This Row],[Customer ID]]="?","UnKnown",Hospitalisation_table[[#This Row],[Customer ID]])</f>
        <v>Id1616</v>
      </c>
      <c r="C1652">
        <v>1973</v>
      </c>
      <c r="D1652" t="s">
        <v>15</v>
      </c>
      <c r="E1652">
        <v>6</v>
      </c>
      <c r="F1652">
        <v>0</v>
      </c>
      <c r="G1652" s="24">
        <v>6152.05</v>
      </c>
      <c r="H1652" t="s">
        <v>11</v>
      </c>
      <c r="I1652" t="s">
        <v>12</v>
      </c>
      <c r="J1652" t="s">
        <v>13</v>
      </c>
      <c r="K1652" t="str">
        <f>IF(Hospitalisation_table[[#This Row],[month]]="?","Sep",Hospitalisation_table[[#This Row],[month]])</f>
        <v>Nov</v>
      </c>
      <c r="L1652">
        <f>IF(Hospitalisation_table[[#This Row],[year]] = "?",ROUNDUP(AVERAGE(Hospitalisation_table[year]),0),Hospitalisation_table[[#This Row],[year]])</f>
        <v>1973</v>
      </c>
      <c r="M1652" t="str">
        <f>IF(Hospitalisation_table[[#This Row],[Hospital tier]]="?","tier - 2",Hospitalisation_table[[#This Row],[Hospital tier]])</f>
        <v>tier - 2</v>
      </c>
      <c r="N1652" t="str">
        <f>IF(Hospitalisation_table[[#This Row],[City tier]]="?","tier - 2",Hospitalisation_table[[#This Row],[City tier]])</f>
        <v>tier - 3</v>
      </c>
      <c r="O1652" t="str">
        <f>IF(Hospitalisation_table[[#This Row],[State ID]]="?","Unknown",Hospitalisation_table[[#This Row],[State ID]])</f>
        <v>R1013</v>
      </c>
      <c r="P1652" s="20" t="str">
        <f>_xlfn.CONCAT(Hospitalisation_table[[#This Row],[date]],"-",Hospitalisation_table[[#This Row],[Month_Updated]],"-",Hospitalisation_table[[#This Row],[Year_Update]])</f>
        <v>6-Nov-1973</v>
      </c>
      <c r="Q1652">
        <f>DATEDIF(Hospitalisation_table[[#This Row],[Date of Birth]],"8-Jun-2023","Y")</f>
        <v>49</v>
      </c>
    </row>
    <row r="1653" spans="1:17" x14ac:dyDescent="0.3">
      <c r="A1653" t="s">
        <v>756</v>
      </c>
      <c r="B1653" t="str">
        <f>IF(Hospitalisation_table[[#This Row],[Customer ID]]="?","UnKnown",Hospitalisation_table[[#This Row],[Customer ID]])</f>
        <v>Id1615</v>
      </c>
      <c r="C1653">
        <v>1985</v>
      </c>
      <c r="D1653" t="s">
        <v>37</v>
      </c>
      <c r="E1653">
        <v>15</v>
      </c>
      <c r="F1653">
        <v>3</v>
      </c>
      <c r="G1653" s="24">
        <v>6159.57</v>
      </c>
      <c r="H1653" t="s">
        <v>11</v>
      </c>
      <c r="I1653" t="s">
        <v>16</v>
      </c>
      <c r="J1653" t="s">
        <v>23</v>
      </c>
      <c r="K1653" t="str">
        <f>IF(Hospitalisation_table[[#This Row],[month]]="?","Sep",Hospitalisation_table[[#This Row],[month]])</f>
        <v>Oct</v>
      </c>
      <c r="L1653">
        <f>IF(Hospitalisation_table[[#This Row],[year]] = "?",ROUNDUP(AVERAGE(Hospitalisation_table[year]),0),Hospitalisation_table[[#This Row],[year]])</f>
        <v>1985</v>
      </c>
      <c r="M1653" t="str">
        <f>IF(Hospitalisation_table[[#This Row],[Hospital tier]]="?","tier - 2",Hospitalisation_table[[#This Row],[Hospital tier]])</f>
        <v>tier - 2</v>
      </c>
      <c r="N1653" t="str">
        <f>IF(Hospitalisation_table[[#This Row],[City tier]]="?","tier - 2",Hospitalisation_table[[#This Row],[City tier]])</f>
        <v>tier - 1</v>
      </c>
      <c r="O1653" t="str">
        <f>IF(Hospitalisation_table[[#This Row],[State ID]]="?","Unknown",Hospitalisation_table[[#This Row],[State ID]])</f>
        <v>R1012</v>
      </c>
      <c r="P1653" s="20" t="str">
        <f>_xlfn.CONCAT(Hospitalisation_table[[#This Row],[date]],"-",Hospitalisation_table[[#This Row],[Month_Updated]],"-",Hospitalisation_table[[#This Row],[Year_Update]])</f>
        <v>15-Oct-1985</v>
      </c>
      <c r="Q1653">
        <f>DATEDIF(Hospitalisation_table[[#This Row],[Date of Birth]],"8-Jun-2023","Y")</f>
        <v>37</v>
      </c>
    </row>
    <row r="1654" spans="1:17" x14ac:dyDescent="0.3">
      <c r="A1654" t="s">
        <v>757</v>
      </c>
      <c r="B1654" t="str">
        <f>IF(Hospitalisation_table[[#This Row],[Customer ID]]="?","UnKnown",Hospitalisation_table[[#This Row],[Customer ID]])</f>
        <v>Id1614</v>
      </c>
      <c r="C1654">
        <v>1984</v>
      </c>
      <c r="D1654" t="s">
        <v>37</v>
      </c>
      <c r="E1654">
        <v>6</v>
      </c>
      <c r="F1654">
        <v>3</v>
      </c>
      <c r="G1654" s="24">
        <v>6170.96</v>
      </c>
      <c r="H1654" t="s">
        <v>11</v>
      </c>
      <c r="I1654" t="s">
        <v>16</v>
      </c>
      <c r="J1654" t="s">
        <v>13</v>
      </c>
      <c r="K1654" t="str">
        <f>IF(Hospitalisation_table[[#This Row],[month]]="?","Sep",Hospitalisation_table[[#This Row],[month]])</f>
        <v>Oct</v>
      </c>
      <c r="L1654">
        <f>IF(Hospitalisation_table[[#This Row],[year]] = "?",ROUNDUP(AVERAGE(Hospitalisation_table[year]),0),Hospitalisation_table[[#This Row],[year]])</f>
        <v>1984</v>
      </c>
      <c r="M1654" t="str">
        <f>IF(Hospitalisation_table[[#This Row],[Hospital tier]]="?","tier - 2",Hospitalisation_table[[#This Row],[Hospital tier]])</f>
        <v>tier - 2</v>
      </c>
      <c r="N1654" t="str">
        <f>IF(Hospitalisation_table[[#This Row],[City tier]]="?","tier - 2",Hospitalisation_table[[#This Row],[City tier]])</f>
        <v>tier - 1</v>
      </c>
      <c r="O1654" t="str">
        <f>IF(Hospitalisation_table[[#This Row],[State ID]]="?","Unknown",Hospitalisation_table[[#This Row],[State ID]])</f>
        <v>R1013</v>
      </c>
      <c r="P1654" s="20" t="str">
        <f>_xlfn.CONCAT(Hospitalisation_table[[#This Row],[date]],"-",Hospitalisation_table[[#This Row],[Month_Updated]],"-",Hospitalisation_table[[#This Row],[Year_Update]])</f>
        <v>6-Oct-1984</v>
      </c>
      <c r="Q1654">
        <f>DATEDIF(Hospitalisation_table[[#This Row],[Date of Birth]],"8-Jun-2023","Y")</f>
        <v>38</v>
      </c>
    </row>
    <row r="1655" spans="1:17" x14ac:dyDescent="0.3">
      <c r="A1655" t="s">
        <v>758</v>
      </c>
      <c r="B1655" t="str">
        <f>IF(Hospitalisation_table[[#This Row],[Customer ID]]="?","UnKnown",Hospitalisation_table[[#This Row],[Customer ID]])</f>
        <v>Id1613</v>
      </c>
      <c r="C1655">
        <v>1985</v>
      </c>
      <c r="D1655" t="s">
        <v>35</v>
      </c>
      <c r="E1655">
        <v>9</v>
      </c>
      <c r="F1655">
        <v>3</v>
      </c>
      <c r="G1655" s="24">
        <v>6183.32</v>
      </c>
      <c r="H1655" t="s">
        <v>11</v>
      </c>
      <c r="I1655" t="s">
        <v>11</v>
      </c>
      <c r="J1655" t="s">
        <v>23</v>
      </c>
      <c r="K1655" t="str">
        <f>IF(Hospitalisation_table[[#This Row],[month]]="?","Sep",Hospitalisation_table[[#This Row],[month]])</f>
        <v>Aug</v>
      </c>
      <c r="L1655">
        <f>IF(Hospitalisation_table[[#This Row],[year]] = "?",ROUNDUP(AVERAGE(Hospitalisation_table[year]),0),Hospitalisation_table[[#This Row],[year]])</f>
        <v>1985</v>
      </c>
      <c r="M1655" t="str">
        <f>IF(Hospitalisation_table[[#This Row],[Hospital tier]]="?","tier - 2",Hospitalisation_table[[#This Row],[Hospital tier]])</f>
        <v>tier - 2</v>
      </c>
      <c r="N1655" t="str">
        <f>IF(Hospitalisation_table[[#This Row],[City tier]]="?","tier - 2",Hospitalisation_table[[#This Row],[City tier]])</f>
        <v>tier - 2</v>
      </c>
      <c r="O1655" t="str">
        <f>IF(Hospitalisation_table[[#This Row],[State ID]]="?","Unknown",Hospitalisation_table[[#This Row],[State ID]])</f>
        <v>R1012</v>
      </c>
      <c r="P1655" s="20" t="str">
        <f>_xlfn.CONCAT(Hospitalisation_table[[#This Row],[date]],"-",Hospitalisation_table[[#This Row],[Month_Updated]],"-",Hospitalisation_table[[#This Row],[Year_Update]])</f>
        <v>9-Aug-1985</v>
      </c>
      <c r="Q1655">
        <f>DATEDIF(Hospitalisation_table[[#This Row],[Date of Birth]],"8-Jun-2023","Y")</f>
        <v>37</v>
      </c>
    </row>
    <row r="1656" spans="1:17" x14ac:dyDescent="0.3">
      <c r="A1656" t="s">
        <v>759</v>
      </c>
      <c r="B1656" t="str">
        <f>IF(Hospitalisation_table[[#This Row],[Customer ID]]="?","UnKnown",Hospitalisation_table[[#This Row],[Customer ID]])</f>
        <v>Id1612</v>
      </c>
      <c r="C1656">
        <v>1970</v>
      </c>
      <c r="D1656" t="s">
        <v>37</v>
      </c>
      <c r="E1656">
        <v>5</v>
      </c>
      <c r="F1656">
        <v>0</v>
      </c>
      <c r="G1656" s="24">
        <v>6183.46</v>
      </c>
      <c r="H1656" t="s">
        <v>11</v>
      </c>
      <c r="I1656" t="s">
        <v>11</v>
      </c>
      <c r="J1656" t="s">
        <v>23</v>
      </c>
      <c r="K1656" t="str">
        <f>IF(Hospitalisation_table[[#This Row],[month]]="?","Sep",Hospitalisation_table[[#This Row],[month]])</f>
        <v>Oct</v>
      </c>
      <c r="L1656">
        <f>IF(Hospitalisation_table[[#This Row],[year]] = "?",ROUNDUP(AVERAGE(Hospitalisation_table[year]),0),Hospitalisation_table[[#This Row],[year]])</f>
        <v>1970</v>
      </c>
      <c r="M1656" t="str">
        <f>IF(Hospitalisation_table[[#This Row],[Hospital tier]]="?","tier - 2",Hospitalisation_table[[#This Row],[Hospital tier]])</f>
        <v>tier - 2</v>
      </c>
      <c r="N1656" t="str">
        <f>IF(Hospitalisation_table[[#This Row],[City tier]]="?","tier - 2",Hospitalisation_table[[#This Row],[City tier]])</f>
        <v>tier - 2</v>
      </c>
      <c r="O1656" t="str">
        <f>IF(Hospitalisation_table[[#This Row],[State ID]]="?","Unknown",Hospitalisation_table[[#This Row],[State ID]])</f>
        <v>R1012</v>
      </c>
      <c r="P1656" s="20" t="str">
        <f>_xlfn.CONCAT(Hospitalisation_table[[#This Row],[date]],"-",Hospitalisation_table[[#This Row],[Month_Updated]],"-",Hospitalisation_table[[#This Row],[Year_Update]])</f>
        <v>5-Oct-1970</v>
      </c>
      <c r="Q1656">
        <f>DATEDIF(Hospitalisation_table[[#This Row],[Date of Birth]],"8-Jun-2023","Y")</f>
        <v>52</v>
      </c>
    </row>
    <row r="1657" spans="1:17" x14ac:dyDescent="0.3">
      <c r="A1657" t="s">
        <v>760</v>
      </c>
      <c r="B1657" t="str">
        <f>IF(Hospitalisation_table[[#This Row],[Customer ID]]="?","UnKnown",Hospitalisation_table[[#This Row],[Customer ID]])</f>
        <v>Id1611</v>
      </c>
      <c r="C1657">
        <v>1988</v>
      </c>
      <c r="D1657" t="s">
        <v>15</v>
      </c>
      <c r="E1657">
        <v>1</v>
      </c>
      <c r="F1657">
        <v>3</v>
      </c>
      <c r="G1657" s="24">
        <v>6184.3</v>
      </c>
      <c r="H1657" t="s">
        <v>11</v>
      </c>
      <c r="I1657" t="s">
        <v>12</v>
      </c>
      <c r="J1657" t="s">
        <v>13</v>
      </c>
      <c r="K1657" t="str">
        <f>IF(Hospitalisation_table[[#This Row],[month]]="?","Sep",Hospitalisation_table[[#This Row],[month]])</f>
        <v>Nov</v>
      </c>
      <c r="L1657">
        <f>IF(Hospitalisation_table[[#This Row],[year]] = "?",ROUNDUP(AVERAGE(Hospitalisation_table[year]),0),Hospitalisation_table[[#This Row],[year]])</f>
        <v>1988</v>
      </c>
      <c r="M1657" t="str">
        <f>IF(Hospitalisation_table[[#This Row],[Hospital tier]]="?","tier - 2",Hospitalisation_table[[#This Row],[Hospital tier]])</f>
        <v>tier - 2</v>
      </c>
      <c r="N1657" t="str">
        <f>IF(Hospitalisation_table[[#This Row],[City tier]]="?","tier - 2",Hospitalisation_table[[#This Row],[City tier]])</f>
        <v>tier - 3</v>
      </c>
      <c r="O1657" t="str">
        <f>IF(Hospitalisation_table[[#This Row],[State ID]]="?","Unknown",Hospitalisation_table[[#This Row],[State ID]])</f>
        <v>R1013</v>
      </c>
      <c r="P1657" s="20" t="str">
        <f>_xlfn.CONCAT(Hospitalisation_table[[#This Row],[date]],"-",Hospitalisation_table[[#This Row],[Month_Updated]],"-",Hospitalisation_table[[#This Row],[Year_Update]])</f>
        <v>1-Nov-1988</v>
      </c>
      <c r="Q1657">
        <f>DATEDIF(Hospitalisation_table[[#This Row],[Date of Birth]],"8-Jun-2023","Y")</f>
        <v>34</v>
      </c>
    </row>
    <row r="1658" spans="1:17" x14ac:dyDescent="0.3">
      <c r="A1658" t="s">
        <v>761</v>
      </c>
      <c r="B1658" t="str">
        <f>IF(Hospitalisation_table[[#This Row],[Customer ID]]="?","UnKnown",Hospitalisation_table[[#This Row],[Customer ID]])</f>
        <v>Id1610</v>
      </c>
      <c r="C1658">
        <v>1981</v>
      </c>
      <c r="D1658" t="s">
        <v>15</v>
      </c>
      <c r="E1658">
        <v>22</v>
      </c>
      <c r="F1658">
        <v>0</v>
      </c>
      <c r="G1658" s="24">
        <v>6185.32</v>
      </c>
      <c r="H1658" t="s">
        <v>11</v>
      </c>
      <c r="I1658" t="s">
        <v>16</v>
      </c>
      <c r="J1658" t="s">
        <v>13</v>
      </c>
      <c r="K1658" t="str">
        <f>IF(Hospitalisation_table[[#This Row],[month]]="?","Sep",Hospitalisation_table[[#This Row],[month]])</f>
        <v>Nov</v>
      </c>
      <c r="L1658">
        <f>IF(Hospitalisation_table[[#This Row],[year]] = "?",ROUNDUP(AVERAGE(Hospitalisation_table[year]),0),Hospitalisation_table[[#This Row],[year]])</f>
        <v>1981</v>
      </c>
      <c r="M1658" t="str">
        <f>IF(Hospitalisation_table[[#This Row],[Hospital tier]]="?","tier - 2",Hospitalisation_table[[#This Row],[Hospital tier]])</f>
        <v>tier - 2</v>
      </c>
      <c r="N1658" t="str">
        <f>IF(Hospitalisation_table[[#This Row],[City tier]]="?","tier - 2",Hospitalisation_table[[#This Row],[City tier]])</f>
        <v>tier - 1</v>
      </c>
      <c r="O1658" t="str">
        <f>IF(Hospitalisation_table[[#This Row],[State ID]]="?","Unknown",Hospitalisation_table[[#This Row],[State ID]])</f>
        <v>R1013</v>
      </c>
      <c r="P1658" s="20" t="str">
        <f>_xlfn.CONCAT(Hospitalisation_table[[#This Row],[date]],"-",Hospitalisation_table[[#This Row],[Month_Updated]],"-",Hospitalisation_table[[#This Row],[Year_Update]])</f>
        <v>22-Nov-1981</v>
      </c>
      <c r="Q1658">
        <f>DATEDIF(Hospitalisation_table[[#This Row],[Date of Birth]],"8-Jun-2023","Y")</f>
        <v>41</v>
      </c>
    </row>
    <row r="1659" spans="1:17" x14ac:dyDescent="0.3">
      <c r="A1659" t="s">
        <v>2212</v>
      </c>
      <c r="B1659" t="str">
        <f>IF(Hospitalisation_table[[#This Row],[Customer ID]]="?","UnKnown",Hospitalisation_table[[#This Row],[Customer ID]])</f>
        <v>Id161</v>
      </c>
      <c r="C1659">
        <v>1982</v>
      </c>
      <c r="D1659" t="s">
        <v>18</v>
      </c>
      <c r="E1659">
        <v>20</v>
      </c>
      <c r="F1659">
        <v>3</v>
      </c>
      <c r="G1659" s="24">
        <v>37650.74</v>
      </c>
      <c r="H1659" t="s">
        <v>11</v>
      </c>
      <c r="I1659" t="s">
        <v>11</v>
      </c>
      <c r="J1659" t="s">
        <v>23</v>
      </c>
      <c r="K1659" t="str">
        <f>IF(Hospitalisation_table[[#This Row],[month]]="?","Sep",Hospitalisation_table[[#This Row],[month]])</f>
        <v>Jun</v>
      </c>
      <c r="L1659">
        <f>IF(Hospitalisation_table[[#This Row],[year]] = "?",ROUNDUP(AVERAGE(Hospitalisation_table[year]),0),Hospitalisation_table[[#This Row],[year]])</f>
        <v>1982</v>
      </c>
      <c r="M1659" t="str">
        <f>IF(Hospitalisation_table[[#This Row],[Hospital tier]]="?","tier - 2",Hospitalisation_table[[#This Row],[Hospital tier]])</f>
        <v>tier - 2</v>
      </c>
      <c r="N1659" t="str">
        <f>IF(Hospitalisation_table[[#This Row],[City tier]]="?","tier - 2",Hospitalisation_table[[#This Row],[City tier]])</f>
        <v>tier - 2</v>
      </c>
      <c r="O1659" t="str">
        <f>IF(Hospitalisation_table[[#This Row],[State ID]]="?","Unknown",Hospitalisation_table[[#This Row],[State ID]])</f>
        <v>R1012</v>
      </c>
      <c r="P1659" s="20" t="str">
        <f>_xlfn.CONCAT(Hospitalisation_table[[#This Row],[date]],"-",Hospitalisation_table[[#This Row],[Month_Updated]],"-",Hospitalisation_table[[#This Row],[Year_Update]])</f>
        <v>20-Jun-1982</v>
      </c>
      <c r="Q1659">
        <f>DATEDIF(Hospitalisation_table[[#This Row],[Date of Birth]],"8-Jun-2023","Y")</f>
        <v>40</v>
      </c>
    </row>
    <row r="1660" spans="1:17" x14ac:dyDescent="0.3">
      <c r="A1660" t="s">
        <v>762</v>
      </c>
      <c r="B1660" t="str">
        <f>IF(Hospitalisation_table[[#This Row],[Customer ID]]="?","UnKnown",Hospitalisation_table[[#This Row],[Customer ID]])</f>
        <v>Id1609</v>
      </c>
      <c r="C1660">
        <v>1981</v>
      </c>
      <c r="D1660" t="s">
        <v>37</v>
      </c>
      <c r="E1660">
        <v>1</v>
      </c>
      <c r="F1660">
        <v>0</v>
      </c>
      <c r="G1660" s="24">
        <v>6186.13</v>
      </c>
      <c r="H1660" t="s">
        <v>11</v>
      </c>
      <c r="I1660" t="s">
        <v>12</v>
      </c>
      <c r="J1660" t="s">
        <v>42</v>
      </c>
      <c r="K1660" t="str">
        <f>IF(Hospitalisation_table[[#This Row],[month]]="?","Sep",Hospitalisation_table[[#This Row],[month]])</f>
        <v>Oct</v>
      </c>
      <c r="L1660">
        <f>IF(Hospitalisation_table[[#This Row],[year]] = "?",ROUNDUP(AVERAGE(Hospitalisation_table[year]),0),Hospitalisation_table[[#This Row],[year]])</f>
        <v>1981</v>
      </c>
      <c r="M1660" t="str">
        <f>IF(Hospitalisation_table[[#This Row],[Hospital tier]]="?","tier - 2",Hospitalisation_table[[#This Row],[Hospital tier]])</f>
        <v>tier - 2</v>
      </c>
      <c r="N1660" t="str">
        <f>IF(Hospitalisation_table[[#This Row],[City tier]]="?","tier - 2",Hospitalisation_table[[#This Row],[City tier]])</f>
        <v>tier - 3</v>
      </c>
      <c r="O1660" t="str">
        <f>IF(Hospitalisation_table[[#This Row],[State ID]]="?","Unknown",Hospitalisation_table[[#This Row],[State ID]])</f>
        <v>R1011</v>
      </c>
      <c r="P1660" s="20" t="str">
        <f>_xlfn.CONCAT(Hospitalisation_table[[#This Row],[date]],"-",Hospitalisation_table[[#This Row],[Month_Updated]],"-",Hospitalisation_table[[#This Row],[Year_Update]])</f>
        <v>1-Oct-1981</v>
      </c>
      <c r="Q1660">
        <f>DATEDIF(Hospitalisation_table[[#This Row],[Date of Birth]],"8-Jun-2023","Y")</f>
        <v>41</v>
      </c>
    </row>
    <row r="1661" spans="1:17" x14ac:dyDescent="0.3">
      <c r="A1661" t="s">
        <v>763</v>
      </c>
      <c r="B1661" t="str">
        <f>IF(Hospitalisation_table[[#This Row],[Customer ID]]="?","UnKnown",Hospitalisation_table[[#This Row],[Customer ID]])</f>
        <v>Id1608</v>
      </c>
      <c r="C1661">
        <v>1988</v>
      </c>
      <c r="D1661" t="s">
        <v>37</v>
      </c>
      <c r="E1661">
        <v>23</v>
      </c>
      <c r="F1661">
        <v>3</v>
      </c>
      <c r="G1661" s="24">
        <v>6196.45</v>
      </c>
      <c r="H1661" t="s">
        <v>11</v>
      </c>
      <c r="I1661" t="s">
        <v>16</v>
      </c>
      <c r="J1661" t="s">
        <v>42</v>
      </c>
      <c r="K1661" t="str">
        <f>IF(Hospitalisation_table[[#This Row],[month]]="?","Sep",Hospitalisation_table[[#This Row],[month]])</f>
        <v>Oct</v>
      </c>
      <c r="L1661">
        <f>IF(Hospitalisation_table[[#This Row],[year]] = "?",ROUNDUP(AVERAGE(Hospitalisation_table[year]),0),Hospitalisation_table[[#This Row],[year]])</f>
        <v>1988</v>
      </c>
      <c r="M1661" t="str">
        <f>IF(Hospitalisation_table[[#This Row],[Hospital tier]]="?","tier - 2",Hospitalisation_table[[#This Row],[Hospital tier]])</f>
        <v>tier - 2</v>
      </c>
      <c r="N1661" t="str">
        <f>IF(Hospitalisation_table[[#This Row],[City tier]]="?","tier - 2",Hospitalisation_table[[#This Row],[City tier]])</f>
        <v>tier - 1</v>
      </c>
      <c r="O1661" t="str">
        <f>IF(Hospitalisation_table[[#This Row],[State ID]]="?","Unknown",Hospitalisation_table[[#This Row],[State ID]])</f>
        <v>R1011</v>
      </c>
      <c r="P1661" s="20" t="str">
        <f>_xlfn.CONCAT(Hospitalisation_table[[#This Row],[date]],"-",Hospitalisation_table[[#This Row],[Month_Updated]],"-",Hospitalisation_table[[#This Row],[Year_Update]])</f>
        <v>23-Oct-1988</v>
      </c>
      <c r="Q1661">
        <f>DATEDIF(Hospitalisation_table[[#This Row],[Date of Birth]],"8-Jun-2023","Y")</f>
        <v>34</v>
      </c>
    </row>
    <row r="1662" spans="1:17" x14ac:dyDescent="0.3">
      <c r="A1662" t="s">
        <v>764</v>
      </c>
      <c r="B1662" t="str">
        <f>IF(Hospitalisation_table[[#This Row],[Customer ID]]="?","UnKnown",Hospitalisation_table[[#This Row],[Customer ID]])</f>
        <v>Id1607</v>
      </c>
      <c r="C1662">
        <v>1985</v>
      </c>
      <c r="D1662" t="s">
        <v>10</v>
      </c>
      <c r="E1662">
        <v>22</v>
      </c>
      <c r="F1662">
        <v>2</v>
      </c>
      <c r="G1662" s="24">
        <v>6198.75</v>
      </c>
      <c r="H1662" t="s">
        <v>11</v>
      </c>
      <c r="I1662" t="s">
        <v>16</v>
      </c>
      <c r="J1662" t="s">
        <v>23</v>
      </c>
      <c r="K1662" t="str">
        <f>IF(Hospitalisation_table[[#This Row],[month]]="?","Sep",Hospitalisation_table[[#This Row],[month]])</f>
        <v>Jul</v>
      </c>
      <c r="L1662">
        <f>IF(Hospitalisation_table[[#This Row],[year]] = "?",ROUNDUP(AVERAGE(Hospitalisation_table[year]),0),Hospitalisation_table[[#This Row],[year]])</f>
        <v>1985</v>
      </c>
      <c r="M1662" t="str">
        <f>IF(Hospitalisation_table[[#This Row],[Hospital tier]]="?","tier - 2",Hospitalisation_table[[#This Row],[Hospital tier]])</f>
        <v>tier - 2</v>
      </c>
      <c r="N1662" t="str">
        <f>IF(Hospitalisation_table[[#This Row],[City tier]]="?","tier - 2",Hospitalisation_table[[#This Row],[City tier]])</f>
        <v>tier - 1</v>
      </c>
      <c r="O1662" t="str">
        <f>IF(Hospitalisation_table[[#This Row],[State ID]]="?","Unknown",Hospitalisation_table[[#This Row],[State ID]])</f>
        <v>R1012</v>
      </c>
      <c r="P1662" s="20" t="str">
        <f>_xlfn.CONCAT(Hospitalisation_table[[#This Row],[date]],"-",Hospitalisation_table[[#This Row],[Month_Updated]],"-",Hospitalisation_table[[#This Row],[Year_Update]])</f>
        <v>22-Jul-1985</v>
      </c>
      <c r="Q1662">
        <f>DATEDIF(Hospitalisation_table[[#This Row],[Date of Birth]],"8-Jun-2023","Y")</f>
        <v>37</v>
      </c>
    </row>
    <row r="1663" spans="1:17" x14ac:dyDescent="0.3">
      <c r="A1663" t="s">
        <v>765</v>
      </c>
      <c r="B1663" t="str">
        <f>IF(Hospitalisation_table[[#This Row],[Customer ID]]="?","UnKnown",Hospitalisation_table[[#This Row],[Customer ID]])</f>
        <v>Id1606</v>
      </c>
      <c r="C1663">
        <v>1985</v>
      </c>
      <c r="D1663" t="s">
        <v>20</v>
      </c>
      <c r="E1663">
        <v>22</v>
      </c>
      <c r="F1663">
        <v>2</v>
      </c>
      <c r="G1663" s="24">
        <v>6203.9</v>
      </c>
      <c r="H1663" t="s">
        <v>11</v>
      </c>
      <c r="I1663" t="s">
        <v>11</v>
      </c>
      <c r="J1663" t="s">
        <v>23</v>
      </c>
      <c r="K1663" t="str">
        <f>IF(Hospitalisation_table[[#This Row],[month]]="?","Sep",Hospitalisation_table[[#This Row],[month]])</f>
        <v>Sep</v>
      </c>
      <c r="L1663">
        <f>IF(Hospitalisation_table[[#This Row],[year]] = "?",ROUNDUP(AVERAGE(Hospitalisation_table[year]),0),Hospitalisation_table[[#This Row],[year]])</f>
        <v>1985</v>
      </c>
      <c r="M1663" t="str">
        <f>IF(Hospitalisation_table[[#This Row],[Hospital tier]]="?","tier - 2",Hospitalisation_table[[#This Row],[Hospital tier]])</f>
        <v>tier - 2</v>
      </c>
      <c r="N1663" t="str">
        <f>IF(Hospitalisation_table[[#This Row],[City tier]]="?","tier - 2",Hospitalisation_table[[#This Row],[City tier]])</f>
        <v>tier - 2</v>
      </c>
      <c r="O1663" t="str">
        <f>IF(Hospitalisation_table[[#This Row],[State ID]]="?","Unknown",Hospitalisation_table[[#This Row],[State ID]])</f>
        <v>R1012</v>
      </c>
      <c r="P1663" s="20" t="str">
        <f>_xlfn.CONCAT(Hospitalisation_table[[#This Row],[date]],"-",Hospitalisation_table[[#This Row],[Month_Updated]],"-",Hospitalisation_table[[#This Row],[Year_Update]])</f>
        <v>22-Sep-1985</v>
      </c>
      <c r="Q1663">
        <f>DATEDIF(Hospitalisation_table[[#This Row],[Date of Birth]],"8-Jun-2023","Y")</f>
        <v>37</v>
      </c>
    </row>
    <row r="1664" spans="1:17" x14ac:dyDescent="0.3">
      <c r="A1664" t="s">
        <v>766</v>
      </c>
      <c r="B1664" t="str">
        <f>IF(Hospitalisation_table[[#This Row],[Customer ID]]="?","UnKnown",Hospitalisation_table[[#This Row],[Customer ID]])</f>
        <v>Id1605</v>
      </c>
      <c r="C1664">
        <v>1999</v>
      </c>
      <c r="D1664" t="s">
        <v>20</v>
      </c>
      <c r="E1664">
        <v>10</v>
      </c>
      <c r="F1664">
        <v>0</v>
      </c>
      <c r="G1664" s="24">
        <v>6207.26</v>
      </c>
      <c r="H1664" t="s">
        <v>11</v>
      </c>
      <c r="I1664" t="s">
        <v>11</v>
      </c>
      <c r="J1664" t="s">
        <v>535</v>
      </c>
      <c r="K1664" t="str">
        <f>IF(Hospitalisation_table[[#This Row],[month]]="?","Sep",Hospitalisation_table[[#This Row],[month]])</f>
        <v>Sep</v>
      </c>
      <c r="L1664">
        <f>IF(Hospitalisation_table[[#This Row],[year]] = "?",ROUNDUP(AVERAGE(Hospitalisation_table[year]),0),Hospitalisation_table[[#This Row],[year]])</f>
        <v>1999</v>
      </c>
      <c r="M1664" t="str">
        <f>IF(Hospitalisation_table[[#This Row],[Hospital tier]]="?","tier - 2",Hospitalisation_table[[#This Row],[Hospital tier]])</f>
        <v>tier - 2</v>
      </c>
      <c r="N1664" t="str">
        <f>IF(Hospitalisation_table[[#This Row],[City tier]]="?","tier - 2",Hospitalisation_table[[#This Row],[City tier]])</f>
        <v>tier - 2</v>
      </c>
      <c r="O1664" t="str">
        <f>IF(Hospitalisation_table[[#This Row],[State ID]]="?","Unknown",Hospitalisation_table[[#This Row],[State ID]])</f>
        <v>R1026</v>
      </c>
      <c r="P1664" s="20" t="str">
        <f>_xlfn.CONCAT(Hospitalisation_table[[#This Row],[date]],"-",Hospitalisation_table[[#This Row],[Month_Updated]],"-",Hospitalisation_table[[#This Row],[Year_Update]])</f>
        <v>10-Sep-1999</v>
      </c>
      <c r="Q1664">
        <f>DATEDIF(Hospitalisation_table[[#This Row],[Date of Birth]],"8-Jun-2023","Y")</f>
        <v>23</v>
      </c>
    </row>
    <row r="1665" spans="1:17" x14ac:dyDescent="0.3">
      <c r="A1665" t="s">
        <v>767</v>
      </c>
      <c r="B1665" t="str">
        <f>IF(Hospitalisation_table[[#This Row],[Customer ID]]="?","UnKnown",Hospitalisation_table[[#This Row],[Customer ID]])</f>
        <v>Id1604</v>
      </c>
      <c r="C1665">
        <v>1992</v>
      </c>
      <c r="D1665" t="s">
        <v>35</v>
      </c>
      <c r="E1665">
        <v>12</v>
      </c>
      <c r="F1665">
        <v>0</v>
      </c>
      <c r="G1665" s="24">
        <v>6208.5</v>
      </c>
      <c r="H1665" t="s">
        <v>11</v>
      </c>
      <c r="I1665" t="s">
        <v>16</v>
      </c>
      <c r="J1665" t="s">
        <v>300</v>
      </c>
      <c r="K1665" t="str">
        <f>IF(Hospitalisation_table[[#This Row],[month]]="?","Sep",Hospitalisation_table[[#This Row],[month]])</f>
        <v>Aug</v>
      </c>
      <c r="L1665">
        <f>IF(Hospitalisation_table[[#This Row],[year]] = "?",ROUNDUP(AVERAGE(Hospitalisation_table[year]),0),Hospitalisation_table[[#This Row],[year]])</f>
        <v>1992</v>
      </c>
      <c r="M1665" t="str">
        <f>IF(Hospitalisation_table[[#This Row],[Hospital tier]]="?","tier - 2",Hospitalisation_table[[#This Row],[Hospital tier]])</f>
        <v>tier - 2</v>
      </c>
      <c r="N1665" t="str">
        <f>IF(Hospitalisation_table[[#This Row],[City tier]]="?","tier - 2",Hospitalisation_table[[#This Row],[City tier]])</f>
        <v>tier - 1</v>
      </c>
      <c r="O1665" t="str">
        <f>IF(Hospitalisation_table[[#This Row],[State ID]]="?","Unknown",Hospitalisation_table[[#This Row],[State ID]])</f>
        <v>R1021</v>
      </c>
      <c r="P1665" s="20" t="str">
        <f>_xlfn.CONCAT(Hospitalisation_table[[#This Row],[date]],"-",Hospitalisation_table[[#This Row],[Month_Updated]],"-",Hospitalisation_table[[#This Row],[Year_Update]])</f>
        <v>12-Aug-1992</v>
      </c>
      <c r="Q1665">
        <f>DATEDIF(Hospitalisation_table[[#This Row],[Date of Birth]],"8-Jun-2023","Y")</f>
        <v>30</v>
      </c>
    </row>
    <row r="1666" spans="1:17" x14ac:dyDescent="0.3">
      <c r="A1666" t="s">
        <v>768</v>
      </c>
      <c r="B1666" t="str">
        <f>IF(Hospitalisation_table[[#This Row],[Customer ID]]="?","UnKnown",Hospitalisation_table[[#This Row],[Customer ID]])</f>
        <v>Id1603</v>
      </c>
      <c r="C1666">
        <v>1972</v>
      </c>
      <c r="D1666" t="s">
        <v>18</v>
      </c>
      <c r="E1666">
        <v>29</v>
      </c>
      <c r="F1666">
        <v>0</v>
      </c>
      <c r="G1666" s="24">
        <v>6219.93</v>
      </c>
      <c r="H1666" t="s">
        <v>11</v>
      </c>
      <c r="I1666" t="s">
        <v>11</v>
      </c>
      <c r="J1666" t="s">
        <v>13</v>
      </c>
      <c r="K1666" t="str">
        <f>IF(Hospitalisation_table[[#This Row],[month]]="?","Sep",Hospitalisation_table[[#This Row],[month]])</f>
        <v>Jun</v>
      </c>
      <c r="L1666">
        <f>IF(Hospitalisation_table[[#This Row],[year]] = "?",ROUNDUP(AVERAGE(Hospitalisation_table[year]),0),Hospitalisation_table[[#This Row],[year]])</f>
        <v>1972</v>
      </c>
      <c r="M1666" t="str">
        <f>IF(Hospitalisation_table[[#This Row],[Hospital tier]]="?","tier - 2",Hospitalisation_table[[#This Row],[Hospital tier]])</f>
        <v>tier - 2</v>
      </c>
      <c r="N1666" t="str">
        <f>IF(Hospitalisation_table[[#This Row],[City tier]]="?","tier - 2",Hospitalisation_table[[#This Row],[City tier]])</f>
        <v>tier - 2</v>
      </c>
      <c r="O1666" t="str">
        <f>IF(Hospitalisation_table[[#This Row],[State ID]]="?","Unknown",Hospitalisation_table[[#This Row],[State ID]])</f>
        <v>R1013</v>
      </c>
      <c r="P1666" s="20" t="str">
        <f>_xlfn.CONCAT(Hospitalisation_table[[#This Row],[date]],"-",Hospitalisation_table[[#This Row],[Month_Updated]],"-",Hospitalisation_table[[#This Row],[Year_Update]])</f>
        <v>29-Jun-1972</v>
      </c>
      <c r="Q1666">
        <f>DATEDIF(Hospitalisation_table[[#This Row],[Date of Birth]],"8-Jun-2023","Y")</f>
        <v>50</v>
      </c>
    </row>
    <row r="1667" spans="1:17" x14ac:dyDescent="0.3">
      <c r="A1667" t="s">
        <v>769</v>
      </c>
      <c r="B1667" t="str">
        <f>IF(Hospitalisation_table[[#This Row],[Customer ID]]="?","UnKnown",Hospitalisation_table[[#This Row],[Customer ID]])</f>
        <v>Id1602</v>
      </c>
      <c r="C1667">
        <v>1978</v>
      </c>
      <c r="D1667" t="s">
        <v>20</v>
      </c>
      <c r="E1667">
        <v>19</v>
      </c>
      <c r="F1667">
        <v>2</v>
      </c>
      <c r="G1667" s="24">
        <v>6236.95</v>
      </c>
      <c r="H1667" t="s">
        <v>11</v>
      </c>
      <c r="I1667" t="s">
        <v>11</v>
      </c>
      <c r="J1667" t="s">
        <v>13</v>
      </c>
      <c r="K1667" t="str">
        <f>IF(Hospitalisation_table[[#This Row],[month]]="?","Sep",Hospitalisation_table[[#This Row],[month]])</f>
        <v>Sep</v>
      </c>
      <c r="L1667">
        <f>IF(Hospitalisation_table[[#This Row],[year]] = "?",ROUNDUP(AVERAGE(Hospitalisation_table[year]),0),Hospitalisation_table[[#This Row],[year]])</f>
        <v>1978</v>
      </c>
      <c r="M1667" t="str">
        <f>IF(Hospitalisation_table[[#This Row],[Hospital tier]]="?","tier - 2",Hospitalisation_table[[#This Row],[Hospital tier]])</f>
        <v>tier - 2</v>
      </c>
      <c r="N1667" t="str">
        <f>IF(Hospitalisation_table[[#This Row],[City tier]]="?","tier - 2",Hospitalisation_table[[#This Row],[City tier]])</f>
        <v>tier - 2</v>
      </c>
      <c r="O1667" t="str">
        <f>IF(Hospitalisation_table[[#This Row],[State ID]]="?","Unknown",Hospitalisation_table[[#This Row],[State ID]])</f>
        <v>R1013</v>
      </c>
      <c r="P1667" s="20" t="str">
        <f>_xlfn.CONCAT(Hospitalisation_table[[#This Row],[date]],"-",Hospitalisation_table[[#This Row],[Month_Updated]],"-",Hospitalisation_table[[#This Row],[Year_Update]])</f>
        <v>19-Sep-1978</v>
      </c>
      <c r="Q1667">
        <f>DATEDIF(Hospitalisation_table[[#This Row],[Date of Birth]],"8-Jun-2023","Y")</f>
        <v>44</v>
      </c>
    </row>
    <row r="1668" spans="1:17" x14ac:dyDescent="0.3">
      <c r="A1668" t="s">
        <v>770</v>
      </c>
      <c r="B1668" t="str">
        <f>IF(Hospitalisation_table[[#This Row],[Customer ID]]="?","UnKnown",Hospitalisation_table[[#This Row],[Customer ID]])</f>
        <v>Id1601</v>
      </c>
      <c r="C1668">
        <v>1983</v>
      </c>
      <c r="D1668" t="s">
        <v>35</v>
      </c>
      <c r="E1668">
        <v>11</v>
      </c>
      <c r="F1668">
        <v>1</v>
      </c>
      <c r="G1668" s="24">
        <v>6238.3</v>
      </c>
      <c r="H1668" t="s">
        <v>11</v>
      </c>
      <c r="I1668" t="s">
        <v>16</v>
      </c>
      <c r="J1668" t="s">
        <v>42</v>
      </c>
      <c r="K1668" t="str">
        <f>IF(Hospitalisation_table[[#This Row],[month]]="?","Sep",Hospitalisation_table[[#This Row],[month]])</f>
        <v>Aug</v>
      </c>
      <c r="L1668">
        <f>IF(Hospitalisation_table[[#This Row],[year]] = "?",ROUNDUP(AVERAGE(Hospitalisation_table[year]),0),Hospitalisation_table[[#This Row],[year]])</f>
        <v>1983</v>
      </c>
      <c r="M1668" t="str">
        <f>IF(Hospitalisation_table[[#This Row],[Hospital tier]]="?","tier - 2",Hospitalisation_table[[#This Row],[Hospital tier]])</f>
        <v>tier - 2</v>
      </c>
      <c r="N1668" t="str">
        <f>IF(Hospitalisation_table[[#This Row],[City tier]]="?","tier - 2",Hospitalisation_table[[#This Row],[City tier]])</f>
        <v>tier - 1</v>
      </c>
      <c r="O1668" t="str">
        <f>IF(Hospitalisation_table[[#This Row],[State ID]]="?","Unknown",Hospitalisation_table[[#This Row],[State ID]])</f>
        <v>R1011</v>
      </c>
      <c r="P1668" s="20" t="str">
        <f>_xlfn.CONCAT(Hospitalisation_table[[#This Row],[date]],"-",Hospitalisation_table[[#This Row],[Month_Updated]],"-",Hospitalisation_table[[#This Row],[Year_Update]])</f>
        <v>11-Aug-1983</v>
      </c>
      <c r="Q1668">
        <f>DATEDIF(Hospitalisation_table[[#This Row],[Date of Birth]],"8-Jun-2023","Y")</f>
        <v>39</v>
      </c>
    </row>
    <row r="1669" spans="1:17" x14ac:dyDescent="0.3">
      <c r="A1669" t="s">
        <v>771</v>
      </c>
      <c r="B1669" t="str">
        <f>IF(Hospitalisation_table[[#This Row],[Customer ID]]="?","UnKnown",Hospitalisation_table[[#This Row],[Customer ID]])</f>
        <v>Id1600</v>
      </c>
      <c r="C1669">
        <v>1979</v>
      </c>
      <c r="D1669" t="s">
        <v>37</v>
      </c>
      <c r="E1669">
        <v>10</v>
      </c>
      <c r="F1669">
        <v>0</v>
      </c>
      <c r="G1669" s="24">
        <v>6250.44</v>
      </c>
      <c r="H1669" t="s">
        <v>11</v>
      </c>
      <c r="I1669" t="s">
        <v>16</v>
      </c>
      <c r="J1669" t="s">
        <v>42</v>
      </c>
      <c r="K1669" t="str">
        <f>IF(Hospitalisation_table[[#This Row],[month]]="?","Sep",Hospitalisation_table[[#This Row],[month]])</f>
        <v>Oct</v>
      </c>
      <c r="L1669">
        <f>IF(Hospitalisation_table[[#This Row],[year]] = "?",ROUNDUP(AVERAGE(Hospitalisation_table[year]),0),Hospitalisation_table[[#This Row],[year]])</f>
        <v>1979</v>
      </c>
      <c r="M1669" t="str">
        <f>IF(Hospitalisation_table[[#This Row],[Hospital tier]]="?","tier - 2",Hospitalisation_table[[#This Row],[Hospital tier]])</f>
        <v>tier - 2</v>
      </c>
      <c r="N1669" t="str">
        <f>IF(Hospitalisation_table[[#This Row],[City tier]]="?","tier - 2",Hospitalisation_table[[#This Row],[City tier]])</f>
        <v>tier - 1</v>
      </c>
      <c r="O1669" t="str">
        <f>IF(Hospitalisation_table[[#This Row],[State ID]]="?","Unknown",Hospitalisation_table[[#This Row],[State ID]])</f>
        <v>R1011</v>
      </c>
      <c r="P1669" s="20" t="str">
        <f>_xlfn.CONCAT(Hospitalisation_table[[#This Row],[date]],"-",Hospitalisation_table[[#This Row],[Month_Updated]],"-",Hospitalisation_table[[#This Row],[Year_Update]])</f>
        <v>10-Oct-1979</v>
      </c>
      <c r="Q1669">
        <f>DATEDIF(Hospitalisation_table[[#This Row],[Date of Birth]],"8-Jun-2023","Y")</f>
        <v>43</v>
      </c>
    </row>
    <row r="1670" spans="1:17" x14ac:dyDescent="0.3">
      <c r="A1670" t="s">
        <v>2213</v>
      </c>
      <c r="B1670" t="str">
        <f>IF(Hospitalisation_table[[#This Row],[Customer ID]]="?","UnKnown",Hospitalisation_table[[#This Row],[Customer ID]])</f>
        <v>Id160</v>
      </c>
      <c r="C1670">
        <v>1970</v>
      </c>
      <c r="D1670" t="s">
        <v>37</v>
      </c>
      <c r="E1670">
        <v>28</v>
      </c>
      <c r="F1670">
        <v>0</v>
      </c>
      <c r="G1670" s="24">
        <v>37675.06</v>
      </c>
      <c r="H1670" t="s">
        <v>11</v>
      </c>
      <c r="I1670" t="s">
        <v>12</v>
      </c>
      <c r="J1670" t="s">
        <v>42</v>
      </c>
      <c r="K1670" t="str">
        <f>IF(Hospitalisation_table[[#This Row],[month]]="?","Sep",Hospitalisation_table[[#This Row],[month]])</f>
        <v>Oct</v>
      </c>
      <c r="L1670">
        <f>IF(Hospitalisation_table[[#This Row],[year]] = "?",ROUNDUP(AVERAGE(Hospitalisation_table[year]),0),Hospitalisation_table[[#This Row],[year]])</f>
        <v>1970</v>
      </c>
      <c r="M1670" t="str">
        <f>IF(Hospitalisation_table[[#This Row],[Hospital tier]]="?","tier - 2",Hospitalisation_table[[#This Row],[Hospital tier]])</f>
        <v>tier - 2</v>
      </c>
      <c r="N1670" t="str">
        <f>IF(Hospitalisation_table[[#This Row],[City tier]]="?","tier - 2",Hospitalisation_table[[#This Row],[City tier]])</f>
        <v>tier - 3</v>
      </c>
      <c r="O1670" t="str">
        <f>IF(Hospitalisation_table[[#This Row],[State ID]]="?","Unknown",Hospitalisation_table[[#This Row],[State ID]])</f>
        <v>R1011</v>
      </c>
      <c r="P1670" s="20" t="str">
        <f>_xlfn.CONCAT(Hospitalisation_table[[#This Row],[date]],"-",Hospitalisation_table[[#This Row],[Month_Updated]],"-",Hospitalisation_table[[#This Row],[Year_Update]])</f>
        <v>28-Oct-1970</v>
      </c>
      <c r="Q1670">
        <f>DATEDIF(Hospitalisation_table[[#This Row],[Date of Birth]],"8-Jun-2023","Y")</f>
        <v>52</v>
      </c>
    </row>
    <row r="1671" spans="1:17" x14ac:dyDescent="0.3">
      <c r="A1671" t="s">
        <v>2357</v>
      </c>
      <c r="B1671" t="str">
        <f>IF(Hospitalisation_table[[#This Row],[Customer ID]]="?","UnKnown",Hospitalisation_table[[#This Row],[Customer ID]])</f>
        <v>Id16</v>
      </c>
      <c r="C1671">
        <v>1962</v>
      </c>
      <c r="D1671" t="s">
        <v>35</v>
      </c>
      <c r="E1671">
        <v>27</v>
      </c>
      <c r="F1671">
        <v>0</v>
      </c>
      <c r="G1671" s="24">
        <v>48173.36</v>
      </c>
      <c r="H1671" t="s">
        <v>16</v>
      </c>
      <c r="I1671" t="s">
        <v>12</v>
      </c>
      <c r="J1671" t="s">
        <v>42</v>
      </c>
      <c r="K1671" t="str">
        <f>IF(Hospitalisation_table[[#This Row],[month]]="?","Sep",Hospitalisation_table[[#This Row],[month]])</f>
        <v>Aug</v>
      </c>
      <c r="L1671">
        <f>IF(Hospitalisation_table[[#This Row],[year]] = "?",ROUNDUP(AVERAGE(Hospitalisation_table[year]),0),Hospitalisation_table[[#This Row],[year]])</f>
        <v>1962</v>
      </c>
      <c r="M1671" t="str">
        <f>IF(Hospitalisation_table[[#This Row],[Hospital tier]]="?","tier - 2",Hospitalisation_table[[#This Row],[Hospital tier]])</f>
        <v>tier - 1</v>
      </c>
      <c r="N1671" t="str">
        <f>IF(Hospitalisation_table[[#This Row],[City tier]]="?","tier - 2",Hospitalisation_table[[#This Row],[City tier]])</f>
        <v>tier - 3</v>
      </c>
      <c r="O1671" t="str">
        <f>IF(Hospitalisation_table[[#This Row],[State ID]]="?","Unknown",Hospitalisation_table[[#This Row],[State ID]])</f>
        <v>R1011</v>
      </c>
      <c r="P1671" s="20" t="str">
        <f>_xlfn.CONCAT(Hospitalisation_table[[#This Row],[date]],"-",Hospitalisation_table[[#This Row],[Month_Updated]],"-",Hospitalisation_table[[#This Row],[Year_Update]])</f>
        <v>27-Aug-1962</v>
      </c>
      <c r="Q1671">
        <f>DATEDIF(Hospitalisation_table[[#This Row],[Date of Birth]],"8-Jun-2023","Y")</f>
        <v>60</v>
      </c>
    </row>
    <row r="1672" spans="1:17" x14ac:dyDescent="0.3">
      <c r="A1672" t="s">
        <v>772</v>
      </c>
      <c r="B1672" t="str">
        <f>IF(Hospitalisation_table[[#This Row],[Customer ID]]="?","UnKnown",Hospitalisation_table[[#This Row],[Customer ID]])</f>
        <v>Id1599</v>
      </c>
      <c r="C1672">
        <v>1972</v>
      </c>
      <c r="D1672" t="s">
        <v>15</v>
      </c>
      <c r="E1672">
        <v>11</v>
      </c>
      <c r="F1672">
        <v>0</v>
      </c>
      <c r="G1672" s="24">
        <v>6253.85</v>
      </c>
      <c r="H1672" t="s">
        <v>11</v>
      </c>
      <c r="I1672" t="s">
        <v>11</v>
      </c>
      <c r="J1672" t="s">
        <v>13</v>
      </c>
      <c r="K1672" t="str">
        <f>IF(Hospitalisation_table[[#This Row],[month]]="?","Sep",Hospitalisation_table[[#This Row],[month]])</f>
        <v>Nov</v>
      </c>
      <c r="L1672">
        <f>IF(Hospitalisation_table[[#This Row],[year]] = "?",ROUNDUP(AVERAGE(Hospitalisation_table[year]),0),Hospitalisation_table[[#This Row],[year]])</f>
        <v>1972</v>
      </c>
      <c r="M1672" t="str">
        <f>IF(Hospitalisation_table[[#This Row],[Hospital tier]]="?","tier - 2",Hospitalisation_table[[#This Row],[Hospital tier]])</f>
        <v>tier - 2</v>
      </c>
      <c r="N1672" t="str">
        <f>IF(Hospitalisation_table[[#This Row],[City tier]]="?","tier - 2",Hospitalisation_table[[#This Row],[City tier]])</f>
        <v>tier - 2</v>
      </c>
      <c r="O1672" t="str">
        <f>IF(Hospitalisation_table[[#This Row],[State ID]]="?","Unknown",Hospitalisation_table[[#This Row],[State ID]])</f>
        <v>R1013</v>
      </c>
      <c r="P1672" s="20" t="str">
        <f>_xlfn.CONCAT(Hospitalisation_table[[#This Row],[date]],"-",Hospitalisation_table[[#This Row],[Month_Updated]],"-",Hospitalisation_table[[#This Row],[Year_Update]])</f>
        <v>11-Nov-1972</v>
      </c>
      <c r="Q1672">
        <f>DATEDIF(Hospitalisation_table[[#This Row],[Date of Birth]],"8-Jun-2023","Y")</f>
        <v>50</v>
      </c>
    </row>
    <row r="1673" spans="1:17" x14ac:dyDescent="0.3">
      <c r="A1673" t="s">
        <v>773</v>
      </c>
      <c r="B1673" t="str">
        <f>IF(Hospitalisation_table[[#This Row],[Customer ID]]="?","UnKnown",Hospitalisation_table[[#This Row],[Customer ID]])</f>
        <v>Id1598</v>
      </c>
      <c r="C1673">
        <v>1972</v>
      </c>
      <c r="D1673" t="s">
        <v>20</v>
      </c>
      <c r="E1673">
        <v>8</v>
      </c>
      <c r="F1673">
        <v>0</v>
      </c>
      <c r="G1673" s="24">
        <v>6254.13</v>
      </c>
      <c r="H1673" t="s">
        <v>11</v>
      </c>
      <c r="I1673" t="s">
        <v>11</v>
      </c>
      <c r="J1673" t="s">
        <v>23</v>
      </c>
      <c r="K1673" t="str">
        <f>IF(Hospitalisation_table[[#This Row],[month]]="?","Sep",Hospitalisation_table[[#This Row],[month]])</f>
        <v>Sep</v>
      </c>
      <c r="L1673">
        <f>IF(Hospitalisation_table[[#This Row],[year]] = "?",ROUNDUP(AVERAGE(Hospitalisation_table[year]),0),Hospitalisation_table[[#This Row],[year]])</f>
        <v>1972</v>
      </c>
      <c r="M1673" t="str">
        <f>IF(Hospitalisation_table[[#This Row],[Hospital tier]]="?","tier - 2",Hospitalisation_table[[#This Row],[Hospital tier]])</f>
        <v>tier - 2</v>
      </c>
      <c r="N1673" t="str">
        <f>IF(Hospitalisation_table[[#This Row],[City tier]]="?","tier - 2",Hospitalisation_table[[#This Row],[City tier]])</f>
        <v>tier - 2</v>
      </c>
      <c r="O1673" t="str">
        <f>IF(Hospitalisation_table[[#This Row],[State ID]]="?","Unknown",Hospitalisation_table[[#This Row],[State ID]])</f>
        <v>R1012</v>
      </c>
      <c r="P1673" s="20" t="str">
        <f>_xlfn.CONCAT(Hospitalisation_table[[#This Row],[date]],"-",Hospitalisation_table[[#This Row],[Month_Updated]],"-",Hospitalisation_table[[#This Row],[Year_Update]])</f>
        <v>8-Sep-1972</v>
      </c>
      <c r="Q1673">
        <f>DATEDIF(Hospitalisation_table[[#This Row],[Date of Birth]],"8-Jun-2023","Y")</f>
        <v>50</v>
      </c>
    </row>
    <row r="1674" spans="1:17" x14ac:dyDescent="0.3">
      <c r="A1674" t="s">
        <v>774</v>
      </c>
      <c r="B1674" t="str">
        <f>IF(Hospitalisation_table[[#This Row],[Customer ID]]="?","UnKnown",Hospitalisation_table[[#This Row],[Customer ID]])</f>
        <v>Id1597</v>
      </c>
      <c r="C1674">
        <v>1970</v>
      </c>
      <c r="D1674" t="s">
        <v>37</v>
      </c>
      <c r="E1674">
        <v>11</v>
      </c>
      <c r="F1674">
        <v>0</v>
      </c>
      <c r="G1674" s="24">
        <v>6255.38</v>
      </c>
      <c r="H1674" t="s">
        <v>11</v>
      </c>
      <c r="I1674" t="s">
        <v>11</v>
      </c>
      <c r="J1674" t="s">
        <v>13</v>
      </c>
      <c r="K1674" t="str">
        <f>IF(Hospitalisation_table[[#This Row],[month]]="?","Sep",Hospitalisation_table[[#This Row],[month]])</f>
        <v>Oct</v>
      </c>
      <c r="L1674">
        <f>IF(Hospitalisation_table[[#This Row],[year]] = "?",ROUNDUP(AVERAGE(Hospitalisation_table[year]),0),Hospitalisation_table[[#This Row],[year]])</f>
        <v>1970</v>
      </c>
      <c r="M1674" t="str">
        <f>IF(Hospitalisation_table[[#This Row],[Hospital tier]]="?","tier - 2",Hospitalisation_table[[#This Row],[Hospital tier]])</f>
        <v>tier - 2</v>
      </c>
      <c r="N1674" t="str">
        <f>IF(Hospitalisation_table[[#This Row],[City tier]]="?","tier - 2",Hospitalisation_table[[#This Row],[City tier]])</f>
        <v>tier - 2</v>
      </c>
      <c r="O1674" t="str">
        <f>IF(Hospitalisation_table[[#This Row],[State ID]]="?","Unknown",Hospitalisation_table[[#This Row],[State ID]])</f>
        <v>R1013</v>
      </c>
      <c r="P1674" s="20" t="str">
        <f>_xlfn.CONCAT(Hospitalisation_table[[#This Row],[date]],"-",Hospitalisation_table[[#This Row],[Month_Updated]],"-",Hospitalisation_table[[#This Row],[Year_Update]])</f>
        <v>11-Oct-1970</v>
      </c>
      <c r="Q1674">
        <f>DATEDIF(Hospitalisation_table[[#This Row],[Date of Birth]],"8-Jun-2023","Y")</f>
        <v>52</v>
      </c>
    </row>
    <row r="1675" spans="1:17" x14ac:dyDescent="0.3">
      <c r="A1675" t="s">
        <v>775</v>
      </c>
      <c r="B1675" t="str">
        <f>IF(Hospitalisation_table[[#This Row],[Customer ID]]="?","UnKnown",Hospitalisation_table[[#This Row],[Customer ID]])</f>
        <v>Id1596</v>
      </c>
      <c r="C1675">
        <v>1995</v>
      </c>
      <c r="D1675" t="s">
        <v>37</v>
      </c>
      <c r="E1675">
        <v>17</v>
      </c>
      <c r="F1675">
        <v>0</v>
      </c>
      <c r="G1675" s="24">
        <v>6261.2</v>
      </c>
      <c r="H1675" t="s">
        <v>11</v>
      </c>
      <c r="I1675" t="s">
        <v>16</v>
      </c>
      <c r="J1675" t="s">
        <v>535</v>
      </c>
      <c r="K1675" t="str">
        <f>IF(Hospitalisation_table[[#This Row],[month]]="?","Sep",Hospitalisation_table[[#This Row],[month]])</f>
        <v>Oct</v>
      </c>
      <c r="L1675">
        <f>IF(Hospitalisation_table[[#This Row],[year]] = "?",ROUNDUP(AVERAGE(Hospitalisation_table[year]),0),Hospitalisation_table[[#This Row],[year]])</f>
        <v>1995</v>
      </c>
      <c r="M1675" t="str">
        <f>IF(Hospitalisation_table[[#This Row],[Hospital tier]]="?","tier - 2",Hospitalisation_table[[#This Row],[Hospital tier]])</f>
        <v>tier - 2</v>
      </c>
      <c r="N1675" t="str">
        <f>IF(Hospitalisation_table[[#This Row],[City tier]]="?","tier - 2",Hospitalisation_table[[#This Row],[City tier]])</f>
        <v>tier - 1</v>
      </c>
      <c r="O1675" t="str">
        <f>IF(Hospitalisation_table[[#This Row],[State ID]]="?","Unknown",Hospitalisation_table[[#This Row],[State ID]])</f>
        <v>R1026</v>
      </c>
      <c r="P1675" s="20" t="str">
        <f>_xlfn.CONCAT(Hospitalisation_table[[#This Row],[date]],"-",Hospitalisation_table[[#This Row],[Month_Updated]],"-",Hospitalisation_table[[#This Row],[Year_Update]])</f>
        <v>17-Oct-1995</v>
      </c>
      <c r="Q1675">
        <f>DATEDIF(Hospitalisation_table[[#This Row],[Date of Birth]],"8-Jun-2023","Y")</f>
        <v>27</v>
      </c>
    </row>
    <row r="1676" spans="1:17" x14ac:dyDescent="0.3">
      <c r="A1676" t="s">
        <v>776</v>
      </c>
      <c r="B1676" t="str">
        <f>IF(Hospitalisation_table[[#This Row],[Customer ID]]="?","UnKnown",Hospitalisation_table[[#This Row],[Customer ID]])</f>
        <v>Id1595</v>
      </c>
      <c r="C1676">
        <v>1984</v>
      </c>
      <c r="D1676" t="s">
        <v>20</v>
      </c>
      <c r="E1676">
        <v>25</v>
      </c>
      <c r="F1676">
        <v>3</v>
      </c>
      <c r="G1676" s="24">
        <v>6269.33</v>
      </c>
      <c r="H1676" t="s">
        <v>11</v>
      </c>
      <c r="I1676" t="s">
        <v>16</v>
      </c>
      <c r="J1676" t="s">
        <v>13</v>
      </c>
      <c r="K1676" t="str">
        <f>IF(Hospitalisation_table[[#This Row],[month]]="?","Sep",Hospitalisation_table[[#This Row],[month]])</f>
        <v>Sep</v>
      </c>
      <c r="L1676">
        <f>IF(Hospitalisation_table[[#This Row],[year]] = "?",ROUNDUP(AVERAGE(Hospitalisation_table[year]),0),Hospitalisation_table[[#This Row],[year]])</f>
        <v>1984</v>
      </c>
      <c r="M1676" t="str">
        <f>IF(Hospitalisation_table[[#This Row],[Hospital tier]]="?","tier - 2",Hospitalisation_table[[#This Row],[Hospital tier]])</f>
        <v>tier - 2</v>
      </c>
      <c r="N1676" t="str">
        <f>IF(Hospitalisation_table[[#This Row],[City tier]]="?","tier - 2",Hospitalisation_table[[#This Row],[City tier]])</f>
        <v>tier - 1</v>
      </c>
      <c r="O1676" t="str">
        <f>IF(Hospitalisation_table[[#This Row],[State ID]]="?","Unknown",Hospitalisation_table[[#This Row],[State ID]])</f>
        <v>R1013</v>
      </c>
      <c r="P1676" s="20" t="str">
        <f>_xlfn.CONCAT(Hospitalisation_table[[#This Row],[date]],"-",Hospitalisation_table[[#This Row],[Month_Updated]],"-",Hospitalisation_table[[#This Row],[Year_Update]])</f>
        <v>25-Sep-1984</v>
      </c>
      <c r="Q1676">
        <f>DATEDIF(Hospitalisation_table[[#This Row],[Date of Birth]],"8-Jun-2023","Y")</f>
        <v>38</v>
      </c>
    </row>
    <row r="1677" spans="1:17" x14ac:dyDescent="0.3">
      <c r="A1677" t="s">
        <v>777</v>
      </c>
      <c r="B1677" t="str">
        <f>IF(Hospitalisation_table[[#This Row],[Customer ID]]="?","UnKnown",Hospitalisation_table[[#This Row],[Customer ID]])</f>
        <v>Id1594</v>
      </c>
      <c r="C1677">
        <v>1981</v>
      </c>
      <c r="D1677" t="s">
        <v>18</v>
      </c>
      <c r="E1677">
        <v>30</v>
      </c>
      <c r="F1677">
        <v>1</v>
      </c>
      <c r="G1677" s="24">
        <v>6272.48</v>
      </c>
      <c r="H1677" t="s">
        <v>16</v>
      </c>
      <c r="I1677" t="s">
        <v>12</v>
      </c>
      <c r="J1677" t="s">
        <v>13</v>
      </c>
      <c r="K1677" t="str">
        <f>IF(Hospitalisation_table[[#This Row],[month]]="?","Sep",Hospitalisation_table[[#This Row],[month]])</f>
        <v>Jun</v>
      </c>
      <c r="L1677">
        <f>IF(Hospitalisation_table[[#This Row],[year]] = "?",ROUNDUP(AVERAGE(Hospitalisation_table[year]),0),Hospitalisation_table[[#This Row],[year]])</f>
        <v>1981</v>
      </c>
      <c r="M1677" t="str">
        <f>IF(Hospitalisation_table[[#This Row],[Hospital tier]]="?","tier - 2",Hospitalisation_table[[#This Row],[Hospital tier]])</f>
        <v>tier - 1</v>
      </c>
      <c r="N1677" t="str">
        <f>IF(Hospitalisation_table[[#This Row],[City tier]]="?","tier - 2",Hospitalisation_table[[#This Row],[City tier]])</f>
        <v>tier - 3</v>
      </c>
      <c r="O1677" t="str">
        <f>IF(Hospitalisation_table[[#This Row],[State ID]]="?","Unknown",Hospitalisation_table[[#This Row],[State ID]])</f>
        <v>R1013</v>
      </c>
      <c r="P1677" s="20" t="str">
        <f>_xlfn.CONCAT(Hospitalisation_table[[#This Row],[date]],"-",Hospitalisation_table[[#This Row],[Month_Updated]],"-",Hospitalisation_table[[#This Row],[Year_Update]])</f>
        <v>30-Jun-1981</v>
      </c>
      <c r="Q1677">
        <f>DATEDIF(Hospitalisation_table[[#This Row],[Date of Birth]],"8-Jun-2023","Y")</f>
        <v>41</v>
      </c>
    </row>
    <row r="1678" spans="1:17" x14ac:dyDescent="0.3">
      <c r="A1678" t="s">
        <v>778</v>
      </c>
      <c r="B1678" t="str">
        <f>IF(Hospitalisation_table[[#This Row],[Customer ID]]="?","UnKnown",Hospitalisation_table[[#This Row],[Customer ID]])</f>
        <v>Id1593</v>
      </c>
      <c r="C1678">
        <v>1993</v>
      </c>
      <c r="D1678" t="s">
        <v>37</v>
      </c>
      <c r="E1678">
        <v>16</v>
      </c>
      <c r="F1678">
        <v>0</v>
      </c>
      <c r="G1678" s="24">
        <v>6276.3</v>
      </c>
      <c r="H1678" t="s">
        <v>11</v>
      </c>
      <c r="I1678" t="s">
        <v>16</v>
      </c>
      <c r="J1678" t="s">
        <v>200</v>
      </c>
      <c r="K1678" t="str">
        <f>IF(Hospitalisation_table[[#This Row],[month]]="?","Sep",Hospitalisation_table[[#This Row],[month]])</f>
        <v>Oct</v>
      </c>
      <c r="L1678">
        <f>IF(Hospitalisation_table[[#This Row],[year]] = "?",ROUNDUP(AVERAGE(Hospitalisation_table[year]),0),Hospitalisation_table[[#This Row],[year]])</f>
        <v>1993</v>
      </c>
      <c r="M1678" t="str">
        <f>IF(Hospitalisation_table[[#This Row],[Hospital tier]]="?","tier - 2",Hospitalisation_table[[#This Row],[Hospital tier]])</f>
        <v>tier - 2</v>
      </c>
      <c r="N1678" t="str">
        <f>IF(Hospitalisation_table[[#This Row],[City tier]]="?","tier - 2",Hospitalisation_table[[#This Row],[City tier]])</f>
        <v>tier - 1</v>
      </c>
      <c r="O1678" t="str">
        <f>IF(Hospitalisation_table[[#This Row],[State ID]]="?","Unknown",Hospitalisation_table[[#This Row],[State ID]])</f>
        <v>R1025</v>
      </c>
      <c r="P1678" s="20" t="str">
        <f>_xlfn.CONCAT(Hospitalisation_table[[#This Row],[date]],"-",Hospitalisation_table[[#This Row],[Month_Updated]],"-",Hospitalisation_table[[#This Row],[Year_Update]])</f>
        <v>16-Oct-1993</v>
      </c>
      <c r="Q1678">
        <f>DATEDIF(Hospitalisation_table[[#This Row],[Date of Birth]],"8-Jun-2023","Y")</f>
        <v>29</v>
      </c>
    </row>
    <row r="1679" spans="1:17" x14ac:dyDescent="0.3">
      <c r="A1679" t="s">
        <v>779</v>
      </c>
      <c r="B1679" t="str">
        <f>IF(Hospitalisation_table[[#This Row],[Customer ID]]="?","UnKnown",Hospitalisation_table[[#This Row],[Customer ID]])</f>
        <v>Id1592</v>
      </c>
      <c r="C1679">
        <v>1981</v>
      </c>
      <c r="D1679" t="s">
        <v>15</v>
      </c>
      <c r="E1679">
        <v>24</v>
      </c>
      <c r="F1679">
        <v>1</v>
      </c>
      <c r="G1679" s="24">
        <v>6282.24</v>
      </c>
      <c r="H1679" t="s">
        <v>11</v>
      </c>
      <c r="I1679" t="s">
        <v>16</v>
      </c>
      <c r="J1679" t="s">
        <v>42</v>
      </c>
      <c r="K1679" t="str">
        <f>IF(Hospitalisation_table[[#This Row],[month]]="?","Sep",Hospitalisation_table[[#This Row],[month]])</f>
        <v>Nov</v>
      </c>
      <c r="L1679">
        <f>IF(Hospitalisation_table[[#This Row],[year]] = "?",ROUNDUP(AVERAGE(Hospitalisation_table[year]),0),Hospitalisation_table[[#This Row],[year]])</f>
        <v>1981</v>
      </c>
      <c r="M1679" t="str">
        <f>IF(Hospitalisation_table[[#This Row],[Hospital tier]]="?","tier - 2",Hospitalisation_table[[#This Row],[Hospital tier]])</f>
        <v>tier - 2</v>
      </c>
      <c r="N1679" t="str">
        <f>IF(Hospitalisation_table[[#This Row],[City tier]]="?","tier - 2",Hospitalisation_table[[#This Row],[City tier]])</f>
        <v>tier - 1</v>
      </c>
      <c r="O1679" t="str">
        <f>IF(Hospitalisation_table[[#This Row],[State ID]]="?","Unknown",Hospitalisation_table[[#This Row],[State ID]])</f>
        <v>R1011</v>
      </c>
      <c r="P1679" s="20" t="str">
        <f>_xlfn.CONCAT(Hospitalisation_table[[#This Row],[date]],"-",Hospitalisation_table[[#This Row],[Month_Updated]],"-",Hospitalisation_table[[#This Row],[Year_Update]])</f>
        <v>24-Nov-1981</v>
      </c>
      <c r="Q1679">
        <f>DATEDIF(Hospitalisation_table[[#This Row],[Date of Birth]],"8-Jun-2023","Y")</f>
        <v>41</v>
      </c>
    </row>
    <row r="1680" spans="1:17" x14ac:dyDescent="0.3">
      <c r="A1680" t="s">
        <v>780</v>
      </c>
      <c r="B1680" t="str">
        <f>IF(Hospitalisation_table[[#This Row],[Customer ID]]="?","UnKnown",Hospitalisation_table[[#This Row],[Customer ID]])</f>
        <v>Id1591</v>
      </c>
      <c r="C1680">
        <v>1981</v>
      </c>
      <c r="D1680" t="s">
        <v>35</v>
      </c>
      <c r="E1680">
        <v>26</v>
      </c>
      <c r="F1680">
        <v>1</v>
      </c>
      <c r="G1680" s="24">
        <v>6289.75</v>
      </c>
      <c r="H1680" t="s">
        <v>11</v>
      </c>
      <c r="I1680" t="s">
        <v>12</v>
      </c>
      <c r="J1680" t="s">
        <v>13</v>
      </c>
      <c r="K1680" t="str">
        <f>IF(Hospitalisation_table[[#This Row],[month]]="?","Sep",Hospitalisation_table[[#This Row],[month]])</f>
        <v>Aug</v>
      </c>
      <c r="L1680">
        <f>IF(Hospitalisation_table[[#This Row],[year]] = "?",ROUNDUP(AVERAGE(Hospitalisation_table[year]),0),Hospitalisation_table[[#This Row],[year]])</f>
        <v>1981</v>
      </c>
      <c r="M1680" t="str">
        <f>IF(Hospitalisation_table[[#This Row],[Hospital tier]]="?","tier - 2",Hospitalisation_table[[#This Row],[Hospital tier]])</f>
        <v>tier - 2</v>
      </c>
      <c r="N1680" t="str">
        <f>IF(Hospitalisation_table[[#This Row],[City tier]]="?","tier - 2",Hospitalisation_table[[#This Row],[City tier]])</f>
        <v>tier - 3</v>
      </c>
      <c r="O1680" t="str">
        <f>IF(Hospitalisation_table[[#This Row],[State ID]]="?","Unknown",Hospitalisation_table[[#This Row],[State ID]])</f>
        <v>R1013</v>
      </c>
      <c r="P1680" s="20" t="str">
        <f>_xlfn.CONCAT(Hospitalisation_table[[#This Row],[date]],"-",Hospitalisation_table[[#This Row],[Month_Updated]],"-",Hospitalisation_table[[#This Row],[Year_Update]])</f>
        <v>26-Aug-1981</v>
      </c>
      <c r="Q1680">
        <f>DATEDIF(Hospitalisation_table[[#This Row],[Date of Birth]],"8-Jun-2023","Y")</f>
        <v>41</v>
      </c>
    </row>
    <row r="1681" spans="1:17" x14ac:dyDescent="0.3">
      <c r="A1681" t="s">
        <v>781</v>
      </c>
      <c r="B1681" t="str">
        <f>IF(Hospitalisation_table[[#This Row],[Customer ID]]="?","UnKnown",Hospitalisation_table[[#This Row],[Customer ID]])</f>
        <v>Id1590</v>
      </c>
      <c r="C1681">
        <v>1996</v>
      </c>
      <c r="D1681" t="s">
        <v>10</v>
      </c>
      <c r="E1681">
        <v>4</v>
      </c>
      <c r="F1681">
        <v>0</v>
      </c>
      <c r="G1681" s="24">
        <v>6293.63</v>
      </c>
      <c r="H1681" t="s">
        <v>11</v>
      </c>
      <c r="I1681" t="s">
        <v>12</v>
      </c>
      <c r="J1681" t="s">
        <v>300</v>
      </c>
      <c r="K1681" t="str">
        <f>IF(Hospitalisation_table[[#This Row],[month]]="?","Sep",Hospitalisation_table[[#This Row],[month]])</f>
        <v>Jul</v>
      </c>
      <c r="L1681">
        <f>IF(Hospitalisation_table[[#This Row],[year]] = "?",ROUNDUP(AVERAGE(Hospitalisation_table[year]),0),Hospitalisation_table[[#This Row],[year]])</f>
        <v>1996</v>
      </c>
      <c r="M1681" t="str">
        <f>IF(Hospitalisation_table[[#This Row],[Hospital tier]]="?","tier - 2",Hospitalisation_table[[#This Row],[Hospital tier]])</f>
        <v>tier - 2</v>
      </c>
      <c r="N1681" t="str">
        <f>IF(Hospitalisation_table[[#This Row],[City tier]]="?","tier - 2",Hospitalisation_table[[#This Row],[City tier]])</f>
        <v>tier - 3</v>
      </c>
      <c r="O1681" t="str">
        <f>IF(Hospitalisation_table[[#This Row],[State ID]]="?","Unknown",Hospitalisation_table[[#This Row],[State ID]])</f>
        <v>R1021</v>
      </c>
      <c r="P1681" s="20" t="str">
        <f>_xlfn.CONCAT(Hospitalisation_table[[#This Row],[date]],"-",Hospitalisation_table[[#This Row],[Month_Updated]],"-",Hospitalisation_table[[#This Row],[Year_Update]])</f>
        <v>4-Jul-1996</v>
      </c>
      <c r="Q1681">
        <f>DATEDIF(Hospitalisation_table[[#This Row],[Date of Birth]],"8-Jun-2023","Y")</f>
        <v>26</v>
      </c>
    </row>
    <row r="1682" spans="1:17" x14ac:dyDescent="0.3">
      <c r="A1682" t="s">
        <v>2214</v>
      </c>
      <c r="B1682" t="str">
        <f>IF(Hospitalisation_table[[#This Row],[Customer ID]]="?","UnKnown",Hospitalisation_table[[#This Row],[Customer ID]])</f>
        <v>Id159</v>
      </c>
      <c r="C1682">
        <v>1988</v>
      </c>
      <c r="D1682" t="s">
        <v>37</v>
      </c>
      <c r="E1682">
        <v>10</v>
      </c>
      <c r="F1682">
        <v>1</v>
      </c>
      <c r="G1682" s="24">
        <v>37701.879999999997</v>
      </c>
      <c r="H1682" t="s">
        <v>11</v>
      </c>
      <c r="I1682" t="s">
        <v>12</v>
      </c>
      <c r="J1682" t="s">
        <v>249</v>
      </c>
      <c r="K1682" t="str">
        <f>IF(Hospitalisation_table[[#This Row],[month]]="?","Sep",Hospitalisation_table[[#This Row],[month]])</f>
        <v>Oct</v>
      </c>
      <c r="L1682">
        <f>IF(Hospitalisation_table[[#This Row],[year]] = "?",ROUNDUP(AVERAGE(Hospitalisation_table[year]),0),Hospitalisation_table[[#This Row],[year]])</f>
        <v>1988</v>
      </c>
      <c r="M1682" t="str">
        <f>IF(Hospitalisation_table[[#This Row],[Hospital tier]]="?","tier - 2",Hospitalisation_table[[#This Row],[Hospital tier]])</f>
        <v>tier - 2</v>
      </c>
      <c r="N1682" t="str">
        <f>IF(Hospitalisation_table[[#This Row],[City tier]]="?","tier - 2",Hospitalisation_table[[#This Row],[City tier]])</f>
        <v>tier - 3</v>
      </c>
      <c r="O1682" t="str">
        <f>IF(Hospitalisation_table[[#This Row],[State ID]]="?","Unknown",Hospitalisation_table[[#This Row],[State ID]])</f>
        <v>R1023</v>
      </c>
      <c r="P1682" s="20" t="str">
        <f>_xlfn.CONCAT(Hospitalisation_table[[#This Row],[date]],"-",Hospitalisation_table[[#This Row],[Month_Updated]],"-",Hospitalisation_table[[#This Row],[Year_Update]])</f>
        <v>10-Oct-1988</v>
      </c>
      <c r="Q1682">
        <f>DATEDIF(Hospitalisation_table[[#This Row],[Date of Birth]],"8-Jun-2023","Y")</f>
        <v>34</v>
      </c>
    </row>
    <row r="1683" spans="1:17" x14ac:dyDescent="0.3">
      <c r="A1683" t="s">
        <v>782</v>
      </c>
      <c r="B1683" t="str">
        <f>IF(Hospitalisation_table[[#This Row],[Customer ID]]="?","UnKnown",Hospitalisation_table[[#This Row],[Customer ID]])</f>
        <v>Id1589</v>
      </c>
      <c r="C1683">
        <v>1974</v>
      </c>
      <c r="D1683" t="s">
        <v>20</v>
      </c>
      <c r="E1683">
        <v>17</v>
      </c>
      <c r="F1683">
        <v>0</v>
      </c>
      <c r="G1683" s="24">
        <v>6302.23</v>
      </c>
      <c r="H1683" t="s">
        <v>11</v>
      </c>
      <c r="I1683" t="s">
        <v>16</v>
      </c>
      <c r="J1683" t="s">
        <v>13</v>
      </c>
      <c r="K1683" t="str">
        <f>IF(Hospitalisation_table[[#This Row],[month]]="?","Sep",Hospitalisation_table[[#This Row],[month]])</f>
        <v>Sep</v>
      </c>
      <c r="L1683">
        <f>IF(Hospitalisation_table[[#This Row],[year]] = "?",ROUNDUP(AVERAGE(Hospitalisation_table[year]),0),Hospitalisation_table[[#This Row],[year]])</f>
        <v>1974</v>
      </c>
      <c r="M1683" t="str">
        <f>IF(Hospitalisation_table[[#This Row],[Hospital tier]]="?","tier - 2",Hospitalisation_table[[#This Row],[Hospital tier]])</f>
        <v>tier - 2</v>
      </c>
      <c r="N1683" t="str">
        <f>IF(Hospitalisation_table[[#This Row],[City tier]]="?","tier - 2",Hospitalisation_table[[#This Row],[City tier]])</f>
        <v>tier - 1</v>
      </c>
      <c r="O1683" t="str">
        <f>IF(Hospitalisation_table[[#This Row],[State ID]]="?","Unknown",Hospitalisation_table[[#This Row],[State ID]])</f>
        <v>R1013</v>
      </c>
      <c r="P1683" s="20" t="str">
        <f>_xlfn.CONCAT(Hospitalisation_table[[#This Row],[date]],"-",Hospitalisation_table[[#This Row],[Month_Updated]],"-",Hospitalisation_table[[#This Row],[Year_Update]])</f>
        <v>17-Sep-1974</v>
      </c>
      <c r="Q1683">
        <f>DATEDIF(Hospitalisation_table[[#This Row],[Date of Birth]],"8-Jun-2023","Y")</f>
        <v>48</v>
      </c>
    </row>
    <row r="1684" spans="1:17" x14ac:dyDescent="0.3">
      <c r="A1684" t="s">
        <v>783</v>
      </c>
      <c r="B1684" t="str">
        <f>IF(Hospitalisation_table[[#This Row],[Customer ID]]="?","UnKnown",Hospitalisation_table[[#This Row],[Customer ID]])</f>
        <v>Id1588</v>
      </c>
      <c r="C1684">
        <v>1969</v>
      </c>
      <c r="D1684" t="s">
        <v>20</v>
      </c>
      <c r="E1684">
        <v>4</v>
      </c>
      <c r="F1684">
        <v>0</v>
      </c>
      <c r="G1684" s="24">
        <v>6305.61</v>
      </c>
      <c r="H1684" t="s">
        <v>11</v>
      </c>
      <c r="I1684" t="s">
        <v>11</v>
      </c>
      <c r="J1684" t="s">
        <v>23</v>
      </c>
      <c r="K1684" t="str">
        <f>IF(Hospitalisation_table[[#This Row],[month]]="?","Sep",Hospitalisation_table[[#This Row],[month]])</f>
        <v>Sep</v>
      </c>
      <c r="L1684">
        <f>IF(Hospitalisation_table[[#This Row],[year]] = "?",ROUNDUP(AVERAGE(Hospitalisation_table[year]),0),Hospitalisation_table[[#This Row],[year]])</f>
        <v>1969</v>
      </c>
      <c r="M1684" t="str">
        <f>IF(Hospitalisation_table[[#This Row],[Hospital tier]]="?","tier - 2",Hospitalisation_table[[#This Row],[Hospital tier]])</f>
        <v>tier - 2</v>
      </c>
      <c r="N1684" t="str">
        <f>IF(Hospitalisation_table[[#This Row],[City tier]]="?","tier - 2",Hospitalisation_table[[#This Row],[City tier]])</f>
        <v>tier - 2</v>
      </c>
      <c r="O1684" t="str">
        <f>IF(Hospitalisation_table[[#This Row],[State ID]]="?","Unknown",Hospitalisation_table[[#This Row],[State ID]])</f>
        <v>R1012</v>
      </c>
      <c r="P1684" s="20" t="str">
        <f>_xlfn.CONCAT(Hospitalisation_table[[#This Row],[date]],"-",Hospitalisation_table[[#This Row],[Month_Updated]],"-",Hospitalisation_table[[#This Row],[Year_Update]])</f>
        <v>4-Sep-1969</v>
      </c>
      <c r="Q1684">
        <f>DATEDIF(Hospitalisation_table[[#This Row],[Date of Birth]],"8-Jun-2023","Y")</f>
        <v>53</v>
      </c>
    </row>
    <row r="1685" spans="1:17" x14ac:dyDescent="0.3">
      <c r="A1685" t="s">
        <v>784</v>
      </c>
      <c r="B1685" t="str">
        <f>IF(Hospitalisation_table[[#This Row],[Customer ID]]="?","UnKnown",Hospitalisation_table[[#This Row],[Customer ID]])</f>
        <v>Id1587</v>
      </c>
      <c r="C1685">
        <v>2004</v>
      </c>
      <c r="D1685" t="s">
        <v>10</v>
      </c>
      <c r="E1685">
        <v>27</v>
      </c>
      <c r="F1685">
        <v>0</v>
      </c>
      <c r="G1685" s="24">
        <v>6311.11</v>
      </c>
      <c r="H1685" t="s">
        <v>11</v>
      </c>
      <c r="I1685" t="s">
        <v>11</v>
      </c>
      <c r="J1685" t="s">
        <v>42</v>
      </c>
      <c r="K1685" t="str">
        <f>IF(Hospitalisation_table[[#This Row],[month]]="?","Sep",Hospitalisation_table[[#This Row],[month]])</f>
        <v>Jul</v>
      </c>
      <c r="L1685">
        <f>IF(Hospitalisation_table[[#This Row],[year]] = "?",ROUNDUP(AVERAGE(Hospitalisation_table[year]),0),Hospitalisation_table[[#This Row],[year]])</f>
        <v>2004</v>
      </c>
      <c r="M1685" t="str">
        <f>IF(Hospitalisation_table[[#This Row],[Hospital tier]]="?","tier - 2",Hospitalisation_table[[#This Row],[Hospital tier]])</f>
        <v>tier - 2</v>
      </c>
      <c r="N1685" t="str">
        <f>IF(Hospitalisation_table[[#This Row],[City tier]]="?","tier - 2",Hospitalisation_table[[#This Row],[City tier]])</f>
        <v>tier - 2</v>
      </c>
      <c r="O1685" t="str">
        <f>IF(Hospitalisation_table[[#This Row],[State ID]]="?","Unknown",Hospitalisation_table[[#This Row],[State ID]])</f>
        <v>R1011</v>
      </c>
      <c r="P1685" s="20" t="str">
        <f>_xlfn.CONCAT(Hospitalisation_table[[#This Row],[date]],"-",Hospitalisation_table[[#This Row],[Month_Updated]],"-",Hospitalisation_table[[#This Row],[Year_Update]])</f>
        <v>27-Jul-2004</v>
      </c>
      <c r="Q1685">
        <f>DATEDIF(Hospitalisation_table[[#This Row],[Date of Birth]],"8-Jun-2023","Y")</f>
        <v>18</v>
      </c>
    </row>
    <row r="1686" spans="1:17" x14ac:dyDescent="0.3">
      <c r="A1686" t="s">
        <v>785</v>
      </c>
      <c r="B1686" t="str">
        <f>IF(Hospitalisation_table[[#This Row],[Customer ID]]="?","UnKnown",Hospitalisation_table[[#This Row],[Customer ID]])</f>
        <v>Id1586</v>
      </c>
      <c r="C1686">
        <v>1985</v>
      </c>
      <c r="D1686" t="s">
        <v>15</v>
      </c>
      <c r="E1686">
        <v>19</v>
      </c>
      <c r="F1686">
        <v>2</v>
      </c>
      <c r="G1686" s="24">
        <v>6311.95</v>
      </c>
      <c r="H1686" t="s">
        <v>11</v>
      </c>
      <c r="I1686" t="s">
        <v>16</v>
      </c>
      <c r="J1686" t="s">
        <v>42</v>
      </c>
      <c r="K1686" t="str">
        <f>IF(Hospitalisation_table[[#This Row],[month]]="?","Sep",Hospitalisation_table[[#This Row],[month]])</f>
        <v>Nov</v>
      </c>
      <c r="L1686">
        <f>IF(Hospitalisation_table[[#This Row],[year]] = "?",ROUNDUP(AVERAGE(Hospitalisation_table[year]),0),Hospitalisation_table[[#This Row],[year]])</f>
        <v>1985</v>
      </c>
      <c r="M1686" t="str">
        <f>IF(Hospitalisation_table[[#This Row],[Hospital tier]]="?","tier - 2",Hospitalisation_table[[#This Row],[Hospital tier]])</f>
        <v>tier - 2</v>
      </c>
      <c r="N1686" t="str">
        <f>IF(Hospitalisation_table[[#This Row],[City tier]]="?","tier - 2",Hospitalisation_table[[#This Row],[City tier]])</f>
        <v>tier - 1</v>
      </c>
      <c r="O1686" t="str">
        <f>IF(Hospitalisation_table[[#This Row],[State ID]]="?","Unknown",Hospitalisation_table[[#This Row],[State ID]])</f>
        <v>R1011</v>
      </c>
      <c r="P1686" s="20" t="str">
        <f>_xlfn.CONCAT(Hospitalisation_table[[#This Row],[date]],"-",Hospitalisation_table[[#This Row],[Month_Updated]],"-",Hospitalisation_table[[#This Row],[Year_Update]])</f>
        <v>19-Nov-1985</v>
      </c>
      <c r="Q1686">
        <f>DATEDIF(Hospitalisation_table[[#This Row],[Date of Birth]],"8-Jun-2023","Y")</f>
        <v>37</v>
      </c>
    </row>
    <row r="1687" spans="1:17" x14ac:dyDescent="0.3">
      <c r="A1687" t="s">
        <v>786</v>
      </c>
      <c r="B1687" t="str">
        <f>IF(Hospitalisation_table[[#This Row],[Customer ID]]="?","UnKnown",Hospitalisation_table[[#This Row],[Customer ID]])</f>
        <v>Id1585</v>
      </c>
      <c r="C1687">
        <v>1985</v>
      </c>
      <c r="D1687" t="s">
        <v>30</v>
      </c>
      <c r="E1687">
        <v>15</v>
      </c>
      <c r="F1687">
        <v>2</v>
      </c>
      <c r="G1687" s="24">
        <v>6313.76</v>
      </c>
      <c r="H1687" t="s">
        <v>11</v>
      </c>
      <c r="I1687" t="s">
        <v>16</v>
      </c>
      <c r="J1687" t="s">
        <v>13</v>
      </c>
      <c r="K1687" t="str">
        <f>IF(Hospitalisation_table[[#This Row],[month]]="?","Sep",Hospitalisation_table[[#This Row],[month]])</f>
        <v>Dec</v>
      </c>
      <c r="L1687">
        <f>IF(Hospitalisation_table[[#This Row],[year]] = "?",ROUNDUP(AVERAGE(Hospitalisation_table[year]),0),Hospitalisation_table[[#This Row],[year]])</f>
        <v>1985</v>
      </c>
      <c r="M1687" t="str">
        <f>IF(Hospitalisation_table[[#This Row],[Hospital tier]]="?","tier - 2",Hospitalisation_table[[#This Row],[Hospital tier]])</f>
        <v>tier - 2</v>
      </c>
      <c r="N1687" t="str">
        <f>IF(Hospitalisation_table[[#This Row],[City tier]]="?","tier - 2",Hospitalisation_table[[#This Row],[City tier]])</f>
        <v>tier - 1</v>
      </c>
      <c r="O1687" t="str">
        <f>IF(Hospitalisation_table[[#This Row],[State ID]]="?","Unknown",Hospitalisation_table[[#This Row],[State ID]])</f>
        <v>R1013</v>
      </c>
      <c r="P1687" s="20" t="str">
        <f>_xlfn.CONCAT(Hospitalisation_table[[#This Row],[date]],"-",Hospitalisation_table[[#This Row],[Month_Updated]],"-",Hospitalisation_table[[#This Row],[Year_Update]])</f>
        <v>15-Dec-1985</v>
      </c>
      <c r="Q1687">
        <f>DATEDIF(Hospitalisation_table[[#This Row],[Date of Birth]],"8-Jun-2023","Y")</f>
        <v>37</v>
      </c>
    </row>
    <row r="1688" spans="1:17" x14ac:dyDescent="0.3">
      <c r="A1688" t="s">
        <v>787</v>
      </c>
      <c r="B1688" t="str">
        <f>IF(Hospitalisation_table[[#This Row],[Customer ID]]="?","UnKnown",Hospitalisation_table[[#This Row],[Customer ID]])</f>
        <v>Id1584</v>
      </c>
      <c r="C1688">
        <v>1990</v>
      </c>
      <c r="D1688" t="s">
        <v>35</v>
      </c>
      <c r="E1688">
        <v>13</v>
      </c>
      <c r="F1688">
        <v>3</v>
      </c>
      <c r="G1688" s="24">
        <v>6334.34</v>
      </c>
      <c r="H1688" t="s">
        <v>11</v>
      </c>
      <c r="I1688" t="s">
        <v>11</v>
      </c>
      <c r="J1688" t="s">
        <v>247</v>
      </c>
      <c r="K1688" t="str">
        <f>IF(Hospitalisation_table[[#This Row],[month]]="?","Sep",Hospitalisation_table[[#This Row],[month]])</f>
        <v>Aug</v>
      </c>
      <c r="L1688">
        <f>IF(Hospitalisation_table[[#This Row],[year]] = "?",ROUNDUP(AVERAGE(Hospitalisation_table[year]),0),Hospitalisation_table[[#This Row],[year]])</f>
        <v>1990</v>
      </c>
      <c r="M1688" t="str">
        <f>IF(Hospitalisation_table[[#This Row],[Hospital tier]]="?","tier - 2",Hospitalisation_table[[#This Row],[Hospital tier]])</f>
        <v>tier - 2</v>
      </c>
      <c r="N1688" t="str">
        <f>IF(Hospitalisation_table[[#This Row],[City tier]]="?","tier - 2",Hospitalisation_table[[#This Row],[City tier]])</f>
        <v>tier - 2</v>
      </c>
      <c r="O1688" t="str">
        <f>IF(Hospitalisation_table[[#This Row],[State ID]]="?","Unknown",Hospitalisation_table[[#This Row],[State ID]])</f>
        <v>R1024</v>
      </c>
      <c r="P1688" s="20" t="str">
        <f>_xlfn.CONCAT(Hospitalisation_table[[#This Row],[date]],"-",Hospitalisation_table[[#This Row],[Month_Updated]],"-",Hospitalisation_table[[#This Row],[Year_Update]])</f>
        <v>13-Aug-1990</v>
      </c>
      <c r="Q1688">
        <f>DATEDIF(Hospitalisation_table[[#This Row],[Date of Birth]],"8-Jun-2023","Y")</f>
        <v>32</v>
      </c>
    </row>
    <row r="1689" spans="1:17" x14ac:dyDescent="0.3">
      <c r="A1689" t="s">
        <v>788</v>
      </c>
      <c r="B1689" t="str">
        <f>IF(Hospitalisation_table[[#This Row],[Customer ID]]="?","UnKnown",Hospitalisation_table[[#This Row],[Customer ID]])</f>
        <v>Id1583</v>
      </c>
      <c r="C1689">
        <v>1986</v>
      </c>
      <c r="D1689" t="s">
        <v>20</v>
      </c>
      <c r="E1689">
        <v>25</v>
      </c>
      <c r="F1689">
        <v>3</v>
      </c>
      <c r="G1689" s="24">
        <v>6335.64</v>
      </c>
      <c r="H1689" t="s">
        <v>11</v>
      </c>
      <c r="I1689" t="s">
        <v>11</v>
      </c>
      <c r="J1689" t="s">
        <v>13</v>
      </c>
      <c r="K1689" t="str">
        <f>IF(Hospitalisation_table[[#This Row],[month]]="?","Sep",Hospitalisation_table[[#This Row],[month]])</f>
        <v>Sep</v>
      </c>
      <c r="L1689">
        <f>IF(Hospitalisation_table[[#This Row],[year]] = "?",ROUNDUP(AVERAGE(Hospitalisation_table[year]),0),Hospitalisation_table[[#This Row],[year]])</f>
        <v>1986</v>
      </c>
      <c r="M1689" t="str">
        <f>IF(Hospitalisation_table[[#This Row],[Hospital tier]]="?","tier - 2",Hospitalisation_table[[#This Row],[Hospital tier]])</f>
        <v>tier - 2</v>
      </c>
      <c r="N1689" t="str">
        <f>IF(Hospitalisation_table[[#This Row],[City tier]]="?","tier - 2",Hospitalisation_table[[#This Row],[City tier]])</f>
        <v>tier - 2</v>
      </c>
      <c r="O1689" t="str">
        <f>IF(Hospitalisation_table[[#This Row],[State ID]]="?","Unknown",Hospitalisation_table[[#This Row],[State ID]])</f>
        <v>R1013</v>
      </c>
      <c r="P1689" s="20" t="str">
        <f>_xlfn.CONCAT(Hospitalisation_table[[#This Row],[date]],"-",Hospitalisation_table[[#This Row],[Month_Updated]],"-",Hospitalisation_table[[#This Row],[Year_Update]])</f>
        <v>25-Sep-1986</v>
      </c>
      <c r="Q1689">
        <f>DATEDIF(Hospitalisation_table[[#This Row],[Date of Birth]],"8-Jun-2023","Y")</f>
        <v>36</v>
      </c>
    </row>
    <row r="1690" spans="1:17" x14ac:dyDescent="0.3">
      <c r="A1690" t="s">
        <v>789</v>
      </c>
      <c r="B1690" t="str">
        <f>IF(Hospitalisation_table[[#This Row],[Customer ID]]="?","UnKnown",Hospitalisation_table[[#This Row],[Customer ID]])</f>
        <v>Id1582</v>
      </c>
      <c r="C1690">
        <v>1983</v>
      </c>
      <c r="D1690" t="s">
        <v>37</v>
      </c>
      <c r="E1690">
        <v>21</v>
      </c>
      <c r="F1690">
        <v>2</v>
      </c>
      <c r="G1690" s="24">
        <v>6338.08</v>
      </c>
      <c r="H1690" t="s">
        <v>11</v>
      </c>
      <c r="I1690" t="s">
        <v>16</v>
      </c>
      <c r="J1690" t="s">
        <v>13</v>
      </c>
      <c r="K1690" t="str">
        <f>IF(Hospitalisation_table[[#This Row],[month]]="?","Sep",Hospitalisation_table[[#This Row],[month]])</f>
        <v>Oct</v>
      </c>
      <c r="L1690">
        <f>IF(Hospitalisation_table[[#This Row],[year]] = "?",ROUNDUP(AVERAGE(Hospitalisation_table[year]),0),Hospitalisation_table[[#This Row],[year]])</f>
        <v>1983</v>
      </c>
      <c r="M1690" t="str">
        <f>IF(Hospitalisation_table[[#This Row],[Hospital tier]]="?","tier - 2",Hospitalisation_table[[#This Row],[Hospital tier]])</f>
        <v>tier - 2</v>
      </c>
      <c r="N1690" t="str">
        <f>IF(Hospitalisation_table[[#This Row],[City tier]]="?","tier - 2",Hospitalisation_table[[#This Row],[City tier]])</f>
        <v>tier - 1</v>
      </c>
      <c r="O1690" t="str">
        <f>IF(Hospitalisation_table[[#This Row],[State ID]]="?","Unknown",Hospitalisation_table[[#This Row],[State ID]])</f>
        <v>R1013</v>
      </c>
      <c r="P1690" s="20" t="str">
        <f>_xlfn.CONCAT(Hospitalisation_table[[#This Row],[date]],"-",Hospitalisation_table[[#This Row],[Month_Updated]],"-",Hospitalisation_table[[#This Row],[Year_Update]])</f>
        <v>21-Oct-1983</v>
      </c>
      <c r="Q1690">
        <f>DATEDIF(Hospitalisation_table[[#This Row],[Date of Birth]],"8-Jun-2023","Y")</f>
        <v>39</v>
      </c>
    </row>
    <row r="1691" spans="1:17" x14ac:dyDescent="0.3">
      <c r="A1691" t="s">
        <v>790</v>
      </c>
      <c r="B1691" t="str">
        <f>IF(Hospitalisation_table[[#This Row],[Customer ID]]="?","UnKnown",Hospitalisation_table[[#This Row],[Customer ID]])</f>
        <v>Id1581</v>
      </c>
      <c r="C1691">
        <v>1983</v>
      </c>
      <c r="D1691" t="s">
        <v>35</v>
      </c>
      <c r="E1691">
        <v>19</v>
      </c>
      <c r="F1691">
        <v>2</v>
      </c>
      <c r="G1691" s="24">
        <v>6356.27</v>
      </c>
      <c r="H1691" t="s">
        <v>12</v>
      </c>
      <c r="I1691" t="s">
        <v>11</v>
      </c>
      <c r="J1691" t="s">
        <v>13</v>
      </c>
      <c r="K1691" t="str">
        <f>IF(Hospitalisation_table[[#This Row],[month]]="?","Sep",Hospitalisation_table[[#This Row],[month]])</f>
        <v>Aug</v>
      </c>
      <c r="L1691">
        <f>IF(Hospitalisation_table[[#This Row],[year]] = "?",ROUNDUP(AVERAGE(Hospitalisation_table[year]),0),Hospitalisation_table[[#This Row],[year]])</f>
        <v>1983</v>
      </c>
      <c r="M1691" t="str">
        <f>IF(Hospitalisation_table[[#This Row],[Hospital tier]]="?","tier - 2",Hospitalisation_table[[#This Row],[Hospital tier]])</f>
        <v>tier - 3</v>
      </c>
      <c r="N1691" t="str">
        <f>IF(Hospitalisation_table[[#This Row],[City tier]]="?","tier - 2",Hospitalisation_table[[#This Row],[City tier]])</f>
        <v>tier - 2</v>
      </c>
      <c r="O1691" t="str">
        <f>IF(Hospitalisation_table[[#This Row],[State ID]]="?","Unknown",Hospitalisation_table[[#This Row],[State ID]])</f>
        <v>R1013</v>
      </c>
      <c r="P1691" s="20" t="str">
        <f>_xlfn.CONCAT(Hospitalisation_table[[#This Row],[date]],"-",Hospitalisation_table[[#This Row],[Month_Updated]],"-",Hospitalisation_table[[#This Row],[Year_Update]])</f>
        <v>19-Aug-1983</v>
      </c>
      <c r="Q1691">
        <f>DATEDIF(Hospitalisation_table[[#This Row],[Date of Birth]],"8-Jun-2023","Y")</f>
        <v>39</v>
      </c>
    </row>
    <row r="1692" spans="1:17" x14ac:dyDescent="0.3">
      <c r="A1692" t="s">
        <v>791</v>
      </c>
      <c r="B1692" t="str">
        <f>IF(Hospitalisation_table[[#This Row],[Customer ID]]="?","UnKnown",Hospitalisation_table[[#This Row],[Customer ID]])</f>
        <v>Id1580</v>
      </c>
      <c r="C1692">
        <v>1980</v>
      </c>
      <c r="D1692" t="s">
        <v>37</v>
      </c>
      <c r="E1692">
        <v>30</v>
      </c>
      <c r="F1692">
        <v>0</v>
      </c>
      <c r="G1692" s="24">
        <v>6358.78</v>
      </c>
      <c r="H1692" t="s">
        <v>11</v>
      </c>
      <c r="I1692" t="s">
        <v>16</v>
      </c>
      <c r="J1692" t="s">
        <v>23</v>
      </c>
      <c r="K1692" t="str">
        <f>IF(Hospitalisation_table[[#This Row],[month]]="?","Sep",Hospitalisation_table[[#This Row],[month]])</f>
        <v>Oct</v>
      </c>
      <c r="L1692">
        <f>IF(Hospitalisation_table[[#This Row],[year]] = "?",ROUNDUP(AVERAGE(Hospitalisation_table[year]),0),Hospitalisation_table[[#This Row],[year]])</f>
        <v>1980</v>
      </c>
      <c r="M1692" t="str">
        <f>IF(Hospitalisation_table[[#This Row],[Hospital tier]]="?","tier - 2",Hospitalisation_table[[#This Row],[Hospital tier]])</f>
        <v>tier - 2</v>
      </c>
      <c r="N1692" t="str">
        <f>IF(Hospitalisation_table[[#This Row],[City tier]]="?","tier - 2",Hospitalisation_table[[#This Row],[City tier]])</f>
        <v>tier - 1</v>
      </c>
      <c r="O1692" t="str">
        <f>IF(Hospitalisation_table[[#This Row],[State ID]]="?","Unknown",Hospitalisation_table[[#This Row],[State ID]])</f>
        <v>R1012</v>
      </c>
      <c r="P1692" s="20" t="str">
        <f>_xlfn.CONCAT(Hospitalisation_table[[#This Row],[date]],"-",Hospitalisation_table[[#This Row],[Month_Updated]],"-",Hospitalisation_table[[#This Row],[Year_Update]])</f>
        <v>30-Oct-1980</v>
      </c>
      <c r="Q1692">
        <f>DATEDIF(Hospitalisation_table[[#This Row],[Date of Birth]],"8-Jun-2023","Y")</f>
        <v>42</v>
      </c>
    </row>
    <row r="1693" spans="1:17" x14ac:dyDescent="0.3">
      <c r="A1693" t="s">
        <v>2215</v>
      </c>
      <c r="B1693" t="str">
        <f>IF(Hospitalisation_table[[#This Row],[Customer ID]]="?","UnKnown",Hospitalisation_table[[#This Row],[Customer ID]])</f>
        <v>Id158</v>
      </c>
      <c r="C1693">
        <v>1976</v>
      </c>
      <c r="D1693" t="s">
        <v>20</v>
      </c>
      <c r="E1693">
        <v>18</v>
      </c>
      <c r="F1693">
        <v>2</v>
      </c>
      <c r="G1693" s="24">
        <v>37735.199999999997</v>
      </c>
      <c r="H1693" t="s">
        <v>11</v>
      </c>
      <c r="I1693" t="s">
        <v>11</v>
      </c>
      <c r="J1693" t="s">
        <v>42</v>
      </c>
      <c r="K1693" t="str">
        <f>IF(Hospitalisation_table[[#This Row],[month]]="?","Sep",Hospitalisation_table[[#This Row],[month]])</f>
        <v>Sep</v>
      </c>
      <c r="L1693">
        <f>IF(Hospitalisation_table[[#This Row],[year]] = "?",ROUNDUP(AVERAGE(Hospitalisation_table[year]),0),Hospitalisation_table[[#This Row],[year]])</f>
        <v>1976</v>
      </c>
      <c r="M1693" t="str">
        <f>IF(Hospitalisation_table[[#This Row],[Hospital tier]]="?","tier - 2",Hospitalisation_table[[#This Row],[Hospital tier]])</f>
        <v>tier - 2</v>
      </c>
      <c r="N1693" t="str">
        <f>IF(Hospitalisation_table[[#This Row],[City tier]]="?","tier - 2",Hospitalisation_table[[#This Row],[City tier]])</f>
        <v>tier - 2</v>
      </c>
      <c r="O1693" t="str">
        <f>IF(Hospitalisation_table[[#This Row],[State ID]]="?","Unknown",Hospitalisation_table[[#This Row],[State ID]])</f>
        <v>R1011</v>
      </c>
      <c r="P1693" s="20" t="str">
        <f>_xlfn.CONCAT(Hospitalisation_table[[#This Row],[date]],"-",Hospitalisation_table[[#This Row],[Month_Updated]],"-",Hospitalisation_table[[#This Row],[Year_Update]])</f>
        <v>18-Sep-1976</v>
      </c>
      <c r="Q1693">
        <f>DATEDIF(Hospitalisation_table[[#This Row],[Date of Birth]],"8-Jun-2023","Y")</f>
        <v>46</v>
      </c>
    </row>
    <row r="1694" spans="1:17" x14ac:dyDescent="0.3">
      <c r="A1694" t="s">
        <v>792</v>
      </c>
      <c r="B1694" t="str">
        <f>IF(Hospitalisation_table[[#This Row],[Customer ID]]="?","UnKnown",Hospitalisation_table[[#This Row],[Customer ID]])</f>
        <v>Id1579</v>
      </c>
      <c r="C1694">
        <v>1989</v>
      </c>
      <c r="D1694" t="s">
        <v>18</v>
      </c>
      <c r="E1694">
        <v>24</v>
      </c>
      <c r="F1694">
        <v>3</v>
      </c>
      <c r="G1694" s="24">
        <v>6360.99</v>
      </c>
      <c r="H1694" t="s">
        <v>11</v>
      </c>
      <c r="I1694" t="s">
        <v>11</v>
      </c>
      <c r="J1694" t="s">
        <v>23</v>
      </c>
      <c r="K1694" t="str">
        <f>IF(Hospitalisation_table[[#This Row],[month]]="?","Sep",Hospitalisation_table[[#This Row],[month]])</f>
        <v>Jun</v>
      </c>
      <c r="L1694">
        <f>IF(Hospitalisation_table[[#This Row],[year]] = "?",ROUNDUP(AVERAGE(Hospitalisation_table[year]),0),Hospitalisation_table[[#This Row],[year]])</f>
        <v>1989</v>
      </c>
      <c r="M1694" t="str">
        <f>IF(Hospitalisation_table[[#This Row],[Hospital tier]]="?","tier - 2",Hospitalisation_table[[#This Row],[Hospital tier]])</f>
        <v>tier - 2</v>
      </c>
      <c r="N1694" t="str">
        <f>IF(Hospitalisation_table[[#This Row],[City tier]]="?","tier - 2",Hospitalisation_table[[#This Row],[City tier]])</f>
        <v>tier - 2</v>
      </c>
      <c r="O1694" t="str">
        <f>IF(Hospitalisation_table[[#This Row],[State ID]]="?","Unknown",Hospitalisation_table[[#This Row],[State ID]])</f>
        <v>R1012</v>
      </c>
      <c r="P1694" s="20" t="str">
        <f>_xlfn.CONCAT(Hospitalisation_table[[#This Row],[date]],"-",Hospitalisation_table[[#This Row],[Month_Updated]],"-",Hospitalisation_table[[#This Row],[Year_Update]])</f>
        <v>24-Jun-1989</v>
      </c>
      <c r="Q1694">
        <f>DATEDIF(Hospitalisation_table[[#This Row],[Date of Birth]],"8-Jun-2023","Y")</f>
        <v>33</v>
      </c>
    </row>
    <row r="1695" spans="1:17" x14ac:dyDescent="0.3">
      <c r="A1695" t="s">
        <v>793</v>
      </c>
      <c r="B1695" t="str">
        <f>IF(Hospitalisation_table[[#This Row],[Customer ID]]="?","UnKnown",Hospitalisation_table[[#This Row],[Customer ID]])</f>
        <v>Id1578</v>
      </c>
      <c r="C1695">
        <v>1996</v>
      </c>
      <c r="D1695" t="s">
        <v>10</v>
      </c>
      <c r="E1695">
        <v>7</v>
      </c>
      <c r="F1695">
        <v>0</v>
      </c>
      <c r="G1695" s="24">
        <v>6361.47</v>
      </c>
      <c r="H1695" t="s">
        <v>11</v>
      </c>
      <c r="I1695" t="s">
        <v>12</v>
      </c>
      <c r="J1695" t="s">
        <v>300</v>
      </c>
      <c r="K1695" t="str">
        <f>IF(Hospitalisation_table[[#This Row],[month]]="?","Sep",Hospitalisation_table[[#This Row],[month]])</f>
        <v>Jul</v>
      </c>
      <c r="L1695">
        <f>IF(Hospitalisation_table[[#This Row],[year]] = "?",ROUNDUP(AVERAGE(Hospitalisation_table[year]),0),Hospitalisation_table[[#This Row],[year]])</f>
        <v>1996</v>
      </c>
      <c r="M1695" t="str">
        <f>IF(Hospitalisation_table[[#This Row],[Hospital tier]]="?","tier - 2",Hospitalisation_table[[#This Row],[Hospital tier]])</f>
        <v>tier - 2</v>
      </c>
      <c r="N1695" t="str">
        <f>IF(Hospitalisation_table[[#This Row],[City tier]]="?","tier - 2",Hospitalisation_table[[#This Row],[City tier]])</f>
        <v>tier - 3</v>
      </c>
      <c r="O1695" t="str">
        <f>IF(Hospitalisation_table[[#This Row],[State ID]]="?","Unknown",Hospitalisation_table[[#This Row],[State ID]])</f>
        <v>R1021</v>
      </c>
      <c r="P1695" s="20" t="str">
        <f>_xlfn.CONCAT(Hospitalisation_table[[#This Row],[date]],"-",Hospitalisation_table[[#This Row],[Month_Updated]],"-",Hospitalisation_table[[#This Row],[Year_Update]])</f>
        <v>7-Jul-1996</v>
      </c>
      <c r="Q1695">
        <f>DATEDIF(Hospitalisation_table[[#This Row],[Date of Birth]],"8-Jun-2023","Y")</f>
        <v>26</v>
      </c>
    </row>
    <row r="1696" spans="1:17" x14ac:dyDescent="0.3">
      <c r="A1696" t="s">
        <v>794</v>
      </c>
      <c r="B1696" t="str">
        <f>IF(Hospitalisation_table[[#This Row],[Customer ID]]="?","UnKnown",Hospitalisation_table[[#This Row],[Customer ID]])</f>
        <v>Id1577</v>
      </c>
      <c r="C1696">
        <v>1970</v>
      </c>
      <c r="D1696" t="s">
        <v>15</v>
      </c>
      <c r="E1696">
        <v>9</v>
      </c>
      <c r="F1696">
        <v>0</v>
      </c>
      <c r="G1696" s="24">
        <v>6367.31</v>
      </c>
      <c r="H1696" t="s">
        <v>11</v>
      </c>
      <c r="I1696" t="s">
        <v>16</v>
      </c>
      <c r="J1696" t="s">
        <v>13</v>
      </c>
      <c r="K1696" t="str">
        <f>IF(Hospitalisation_table[[#This Row],[month]]="?","Sep",Hospitalisation_table[[#This Row],[month]])</f>
        <v>Nov</v>
      </c>
      <c r="L1696">
        <f>IF(Hospitalisation_table[[#This Row],[year]] = "?",ROUNDUP(AVERAGE(Hospitalisation_table[year]),0),Hospitalisation_table[[#This Row],[year]])</f>
        <v>1970</v>
      </c>
      <c r="M1696" t="str">
        <f>IF(Hospitalisation_table[[#This Row],[Hospital tier]]="?","tier - 2",Hospitalisation_table[[#This Row],[Hospital tier]])</f>
        <v>tier - 2</v>
      </c>
      <c r="N1696" t="str">
        <f>IF(Hospitalisation_table[[#This Row],[City tier]]="?","tier - 2",Hospitalisation_table[[#This Row],[City tier]])</f>
        <v>tier - 1</v>
      </c>
      <c r="O1696" t="str">
        <f>IF(Hospitalisation_table[[#This Row],[State ID]]="?","Unknown",Hospitalisation_table[[#This Row],[State ID]])</f>
        <v>R1013</v>
      </c>
      <c r="P1696" s="20" t="str">
        <f>_xlfn.CONCAT(Hospitalisation_table[[#This Row],[date]],"-",Hospitalisation_table[[#This Row],[Month_Updated]],"-",Hospitalisation_table[[#This Row],[Year_Update]])</f>
        <v>9-Nov-1970</v>
      </c>
      <c r="Q1696">
        <f>DATEDIF(Hospitalisation_table[[#This Row],[Date of Birth]],"8-Jun-2023","Y")</f>
        <v>52</v>
      </c>
    </row>
    <row r="1697" spans="1:17" x14ac:dyDescent="0.3">
      <c r="A1697" t="s">
        <v>795</v>
      </c>
      <c r="B1697" t="str">
        <f>IF(Hospitalisation_table[[#This Row],[Customer ID]]="?","UnKnown",Hospitalisation_table[[#This Row],[Customer ID]])</f>
        <v>Id1576</v>
      </c>
      <c r="C1697">
        <v>1984</v>
      </c>
      <c r="D1697" t="s">
        <v>35</v>
      </c>
      <c r="E1697">
        <v>13</v>
      </c>
      <c r="F1697">
        <v>1</v>
      </c>
      <c r="G1697" s="24">
        <v>6373.56</v>
      </c>
      <c r="H1697" t="s">
        <v>11</v>
      </c>
      <c r="I1697" t="s">
        <v>16</v>
      </c>
      <c r="J1697" t="s">
        <v>23</v>
      </c>
      <c r="K1697" t="str">
        <f>IF(Hospitalisation_table[[#This Row],[month]]="?","Sep",Hospitalisation_table[[#This Row],[month]])</f>
        <v>Aug</v>
      </c>
      <c r="L1697">
        <f>IF(Hospitalisation_table[[#This Row],[year]] = "?",ROUNDUP(AVERAGE(Hospitalisation_table[year]),0),Hospitalisation_table[[#This Row],[year]])</f>
        <v>1984</v>
      </c>
      <c r="M1697" t="str">
        <f>IF(Hospitalisation_table[[#This Row],[Hospital tier]]="?","tier - 2",Hospitalisation_table[[#This Row],[Hospital tier]])</f>
        <v>tier - 2</v>
      </c>
      <c r="N1697" t="str">
        <f>IF(Hospitalisation_table[[#This Row],[City tier]]="?","tier - 2",Hospitalisation_table[[#This Row],[City tier]])</f>
        <v>tier - 1</v>
      </c>
      <c r="O1697" t="str">
        <f>IF(Hospitalisation_table[[#This Row],[State ID]]="?","Unknown",Hospitalisation_table[[#This Row],[State ID]])</f>
        <v>R1012</v>
      </c>
      <c r="P1697" s="20" t="str">
        <f>_xlfn.CONCAT(Hospitalisation_table[[#This Row],[date]],"-",Hospitalisation_table[[#This Row],[Month_Updated]],"-",Hospitalisation_table[[#This Row],[Year_Update]])</f>
        <v>13-Aug-1984</v>
      </c>
      <c r="Q1697">
        <f>DATEDIF(Hospitalisation_table[[#This Row],[Date of Birth]],"8-Jun-2023","Y")</f>
        <v>38</v>
      </c>
    </row>
    <row r="1698" spans="1:17" x14ac:dyDescent="0.3">
      <c r="A1698" t="s">
        <v>796</v>
      </c>
      <c r="B1698" t="str">
        <f>IF(Hospitalisation_table[[#This Row],[Customer ID]]="?","UnKnown",Hospitalisation_table[[#This Row],[Customer ID]])</f>
        <v>Id1575</v>
      </c>
      <c r="C1698">
        <v>1976</v>
      </c>
      <c r="D1698" t="s">
        <v>15</v>
      </c>
      <c r="E1698">
        <v>18</v>
      </c>
      <c r="F1698">
        <v>2</v>
      </c>
      <c r="G1698" s="24">
        <v>6374.16</v>
      </c>
      <c r="H1698" t="s">
        <v>11</v>
      </c>
      <c r="I1698" t="s">
        <v>11</v>
      </c>
      <c r="J1698" t="s">
        <v>13</v>
      </c>
      <c r="K1698" t="str">
        <f>IF(Hospitalisation_table[[#This Row],[month]]="?","Sep",Hospitalisation_table[[#This Row],[month]])</f>
        <v>Nov</v>
      </c>
      <c r="L1698">
        <f>IF(Hospitalisation_table[[#This Row],[year]] = "?",ROUNDUP(AVERAGE(Hospitalisation_table[year]),0),Hospitalisation_table[[#This Row],[year]])</f>
        <v>1976</v>
      </c>
      <c r="M1698" t="str">
        <f>IF(Hospitalisation_table[[#This Row],[Hospital tier]]="?","tier - 2",Hospitalisation_table[[#This Row],[Hospital tier]])</f>
        <v>tier - 2</v>
      </c>
      <c r="N1698" t="str">
        <f>IF(Hospitalisation_table[[#This Row],[City tier]]="?","tier - 2",Hospitalisation_table[[#This Row],[City tier]])</f>
        <v>tier - 2</v>
      </c>
      <c r="O1698" t="str">
        <f>IF(Hospitalisation_table[[#This Row],[State ID]]="?","Unknown",Hospitalisation_table[[#This Row],[State ID]])</f>
        <v>R1013</v>
      </c>
      <c r="P1698" s="20" t="str">
        <f>_xlfn.CONCAT(Hospitalisation_table[[#This Row],[date]],"-",Hospitalisation_table[[#This Row],[Month_Updated]],"-",Hospitalisation_table[[#This Row],[Year_Update]])</f>
        <v>18-Nov-1976</v>
      </c>
      <c r="Q1698">
        <f>DATEDIF(Hospitalisation_table[[#This Row],[Date of Birth]],"8-Jun-2023","Y")</f>
        <v>46</v>
      </c>
    </row>
    <row r="1699" spans="1:17" x14ac:dyDescent="0.3">
      <c r="A1699" t="s">
        <v>797</v>
      </c>
      <c r="B1699" t="str">
        <f>IF(Hospitalisation_table[[#This Row],[Customer ID]]="?","UnKnown",Hospitalisation_table[[#This Row],[Customer ID]])</f>
        <v>Id1574</v>
      </c>
      <c r="C1699">
        <v>1982</v>
      </c>
      <c r="D1699" t="s">
        <v>35</v>
      </c>
      <c r="E1699">
        <v>6</v>
      </c>
      <c r="F1699">
        <v>1</v>
      </c>
      <c r="G1699" s="24">
        <v>6389.38</v>
      </c>
      <c r="H1699" t="s">
        <v>16</v>
      </c>
      <c r="I1699" t="s">
        <v>11</v>
      </c>
      <c r="J1699" t="s">
        <v>23</v>
      </c>
      <c r="K1699" t="str">
        <f>IF(Hospitalisation_table[[#This Row],[month]]="?","Sep",Hospitalisation_table[[#This Row],[month]])</f>
        <v>Aug</v>
      </c>
      <c r="L1699">
        <f>IF(Hospitalisation_table[[#This Row],[year]] = "?",ROUNDUP(AVERAGE(Hospitalisation_table[year]),0),Hospitalisation_table[[#This Row],[year]])</f>
        <v>1982</v>
      </c>
      <c r="M1699" t="str">
        <f>IF(Hospitalisation_table[[#This Row],[Hospital tier]]="?","tier - 2",Hospitalisation_table[[#This Row],[Hospital tier]])</f>
        <v>tier - 1</v>
      </c>
      <c r="N1699" t="str">
        <f>IF(Hospitalisation_table[[#This Row],[City tier]]="?","tier - 2",Hospitalisation_table[[#This Row],[City tier]])</f>
        <v>tier - 2</v>
      </c>
      <c r="O1699" t="str">
        <f>IF(Hospitalisation_table[[#This Row],[State ID]]="?","Unknown",Hospitalisation_table[[#This Row],[State ID]])</f>
        <v>R1012</v>
      </c>
      <c r="P1699" s="20" t="str">
        <f>_xlfn.CONCAT(Hospitalisation_table[[#This Row],[date]],"-",Hospitalisation_table[[#This Row],[Month_Updated]],"-",Hospitalisation_table[[#This Row],[Year_Update]])</f>
        <v>6-Aug-1982</v>
      </c>
      <c r="Q1699">
        <f>DATEDIF(Hospitalisation_table[[#This Row],[Date of Birth]],"8-Jun-2023","Y")</f>
        <v>40</v>
      </c>
    </row>
    <row r="1700" spans="1:17" x14ac:dyDescent="0.3">
      <c r="A1700" t="s">
        <v>798</v>
      </c>
      <c r="B1700" t="str">
        <f>IF(Hospitalisation_table[[#This Row],[Customer ID]]="?","UnKnown",Hospitalisation_table[[#This Row],[Customer ID]])</f>
        <v>Id1573</v>
      </c>
      <c r="C1700">
        <v>1997</v>
      </c>
      <c r="D1700" t="s">
        <v>35</v>
      </c>
      <c r="E1700">
        <v>16</v>
      </c>
      <c r="F1700">
        <v>0</v>
      </c>
      <c r="G1700" s="24">
        <v>6389.53</v>
      </c>
      <c r="H1700" t="s">
        <v>11</v>
      </c>
      <c r="I1700" t="s">
        <v>11</v>
      </c>
      <c r="J1700" t="s">
        <v>300</v>
      </c>
      <c r="K1700" t="str">
        <f>IF(Hospitalisation_table[[#This Row],[month]]="?","Sep",Hospitalisation_table[[#This Row],[month]])</f>
        <v>Aug</v>
      </c>
      <c r="L1700">
        <f>IF(Hospitalisation_table[[#This Row],[year]] = "?",ROUNDUP(AVERAGE(Hospitalisation_table[year]),0),Hospitalisation_table[[#This Row],[year]])</f>
        <v>1997</v>
      </c>
      <c r="M1700" t="str">
        <f>IF(Hospitalisation_table[[#This Row],[Hospital tier]]="?","tier - 2",Hospitalisation_table[[#This Row],[Hospital tier]])</f>
        <v>tier - 2</v>
      </c>
      <c r="N1700" t="str">
        <f>IF(Hospitalisation_table[[#This Row],[City tier]]="?","tier - 2",Hospitalisation_table[[#This Row],[City tier]])</f>
        <v>tier - 2</v>
      </c>
      <c r="O1700" t="str">
        <f>IF(Hospitalisation_table[[#This Row],[State ID]]="?","Unknown",Hospitalisation_table[[#This Row],[State ID]])</f>
        <v>R1021</v>
      </c>
      <c r="P1700" s="20" t="str">
        <f>_xlfn.CONCAT(Hospitalisation_table[[#This Row],[date]],"-",Hospitalisation_table[[#This Row],[Month_Updated]],"-",Hospitalisation_table[[#This Row],[Year_Update]])</f>
        <v>16-Aug-1997</v>
      </c>
      <c r="Q1700">
        <f>DATEDIF(Hospitalisation_table[[#This Row],[Date of Birth]],"8-Jun-2023","Y")</f>
        <v>25</v>
      </c>
    </row>
    <row r="1701" spans="1:17" x14ac:dyDescent="0.3">
      <c r="A1701" t="s">
        <v>799</v>
      </c>
      <c r="B1701" t="str">
        <f>IF(Hospitalisation_table[[#This Row],[Customer ID]]="?","UnKnown",Hospitalisation_table[[#This Row],[Customer ID]])</f>
        <v>Id1572</v>
      </c>
      <c r="C1701">
        <v>1982</v>
      </c>
      <c r="D1701" t="s">
        <v>37</v>
      </c>
      <c r="E1701">
        <v>28</v>
      </c>
      <c r="F1701">
        <v>1</v>
      </c>
      <c r="G1701" s="24">
        <v>6393.6</v>
      </c>
      <c r="H1701" t="s">
        <v>11</v>
      </c>
      <c r="I1701" t="s">
        <v>16</v>
      </c>
      <c r="J1701" t="s">
        <v>23</v>
      </c>
      <c r="K1701" t="str">
        <f>IF(Hospitalisation_table[[#This Row],[month]]="?","Sep",Hospitalisation_table[[#This Row],[month]])</f>
        <v>Oct</v>
      </c>
      <c r="L1701">
        <f>IF(Hospitalisation_table[[#This Row],[year]] = "?",ROUNDUP(AVERAGE(Hospitalisation_table[year]),0),Hospitalisation_table[[#This Row],[year]])</f>
        <v>1982</v>
      </c>
      <c r="M1701" t="str">
        <f>IF(Hospitalisation_table[[#This Row],[Hospital tier]]="?","tier - 2",Hospitalisation_table[[#This Row],[Hospital tier]])</f>
        <v>tier - 2</v>
      </c>
      <c r="N1701" t="str">
        <f>IF(Hospitalisation_table[[#This Row],[City tier]]="?","tier - 2",Hospitalisation_table[[#This Row],[City tier]])</f>
        <v>tier - 1</v>
      </c>
      <c r="O1701" t="str">
        <f>IF(Hospitalisation_table[[#This Row],[State ID]]="?","Unknown",Hospitalisation_table[[#This Row],[State ID]])</f>
        <v>R1012</v>
      </c>
      <c r="P1701" s="20" t="str">
        <f>_xlfn.CONCAT(Hospitalisation_table[[#This Row],[date]],"-",Hospitalisation_table[[#This Row],[Month_Updated]],"-",Hospitalisation_table[[#This Row],[Year_Update]])</f>
        <v>28-Oct-1982</v>
      </c>
      <c r="Q1701">
        <f>DATEDIF(Hospitalisation_table[[#This Row],[Date of Birth]],"8-Jun-2023","Y")</f>
        <v>40</v>
      </c>
    </row>
    <row r="1702" spans="1:17" x14ac:dyDescent="0.3">
      <c r="A1702" t="s">
        <v>800</v>
      </c>
      <c r="B1702" t="str">
        <f>IF(Hospitalisation_table[[#This Row],[Customer ID]]="?","UnKnown",Hospitalisation_table[[#This Row],[Customer ID]])</f>
        <v>Id1571</v>
      </c>
      <c r="C1702">
        <v>1987</v>
      </c>
      <c r="D1702" t="s">
        <v>20</v>
      </c>
      <c r="E1702">
        <v>9</v>
      </c>
      <c r="F1702">
        <v>2</v>
      </c>
      <c r="G1702" s="24">
        <v>6402.29</v>
      </c>
      <c r="H1702" t="s">
        <v>11</v>
      </c>
      <c r="I1702" t="s">
        <v>12</v>
      </c>
      <c r="J1702" t="s">
        <v>247</v>
      </c>
      <c r="K1702" t="str">
        <f>IF(Hospitalisation_table[[#This Row],[month]]="?","Sep",Hospitalisation_table[[#This Row],[month]])</f>
        <v>Sep</v>
      </c>
      <c r="L1702">
        <f>IF(Hospitalisation_table[[#This Row],[year]] = "?",ROUNDUP(AVERAGE(Hospitalisation_table[year]),0),Hospitalisation_table[[#This Row],[year]])</f>
        <v>1987</v>
      </c>
      <c r="M1702" t="str">
        <f>IF(Hospitalisation_table[[#This Row],[Hospital tier]]="?","tier - 2",Hospitalisation_table[[#This Row],[Hospital tier]])</f>
        <v>tier - 2</v>
      </c>
      <c r="N1702" t="str">
        <f>IF(Hospitalisation_table[[#This Row],[City tier]]="?","tier - 2",Hospitalisation_table[[#This Row],[City tier]])</f>
        <v>tier - 3</v>
      </c>
      <c r="O1702" t="str">
        <f>IF(Hospitalisation_table[[#This Row],[State ID]]="?","Unknown",Hospitalisation_table[[#This Row],[State ID]])</f>
        <v>R1024</v>
      </c>
      <c r="P1702" s="20" t="str">
        <f>_xlfn.CONCAT(Hospitalisation_table[[#This Row],[date]],"-",Hospitalisation_table[[#This Row],[Month_Updated]],"-",Hospitalisation_table[[#This Row],[Year_Update]])</f>
        <v>9-Sep-1987</v>
      </c>
      <c r="Q1702">
        <f>DATEDIF(Hospitalisation_table[[#This Row],[Date of Birth]],"8-Jun-2023","Y")</f>
        <v>35</v>
      </c>
    </row>
    <row r="1703" spans="1:17" x14ac:dyDescent="0.3">
      <c r="A1703" t="s">
        <v>801</v>
      </c>
      <c r="B1703" t="str">
        <f>IF(Hospitalisation_table[[#This Row],[Customer ID]]="?","UnKnown",Hospitalisation_table[[#This Row],[Customer ID]])</f>
        <v>Id1570</v>
      </c>
      <c r="C1703">
        <v>1985</v>
      </c>
      <c r="D1703" t="s">
        <v>30</v>
      </c>
      <c r="E1703">
        <v>10</v>
      </c>
      <c r="F1703">
        <v>2</v>
      </c>
      <c r="G1703" s="24">
        <v>6406.41</v>
      </c>
      <c r="H1703" t="s">
        <v>16</v>
      </c>
      <c r="I1703" t="s">
        <v>12</v>
      </c>
      <c r="J1703" t="s">
        <v>276</v>
      </c>
      <c r="K1703" t="str">
        <f>IF(Hospitalisation_table[[#This Row],[month]]="?","Sep",Hospitalisation_table[[#This Row],[month]])</f>
        <v>Dec</v>
      </c>
      <c r="L1703">
        <f>IF(Hospitalisation_table[[#This Row],[year]] = "?",ROUNDUP(AVERAGE(Hospitalisation_table[year]),0),Hospitalisation_table[[#This Row],[year]])</f>
        <v>1985</v>
      </c>
      <c r="M1703" t="str">
        <f>IF(Hospitalisation_table[[#This Row],[Hospital tier]]="?","tier - 2",Hospitalisation_table[[#This Row],[Hospital tier]])</f>
        <v>tier - 1</v>
      </c>
      <c r="N1703" t="str">
        <f>IF(Hospitalisation_table[[#This Row],[City tier]]="?","tier - 2",Hospitalisation_table[[#This Row],[City tier]])</f>
        <v>tier - 3</v>
      </c>
      <c r="O1703" t="str">
        <f>IF(Hospitalisation_table[[#This Row],[State ID]]="?","Unknown",Hospitalisation_table[[#This Row],[State ID]])</f>
        <v>R1014</v>
      </c>
      <c r="P1703" s="20" t="str">
        <f>_xlfn.CONCAT(Hospitalisation_table[[#This Row],[date]],"-",Hospitalisation_table[[#This Row],[Month_Updated]],"-",Hospitalisation_table[[#This Row],[Year_Update]])</f>
        <v>10-Dec-1985</v>
      </c>
      <c r="Q1703">
        <f>DATEDIF(Hospitalisation_table[[#This Row],[Date of Birth]],"8-Jun-2023","Y")</f>
        <v>37</v>
      </c>
    </row>
    <row r="1704" spans="1:17" x14ac:dyDescent="0.3">
      <c r="A1704" t="s">
        <v>2216</v>
      </c>
      <c r="B1704" t="str">
        <f>IF(Hospitalisation_table[[#This Row],[Customer ID]]="?","UnKnown",Hospitalisation_table[[#This Row],[Customer ID]])</f>
        <v>Id157</v>
      </c>
      <c r="C1704">
        <v>1986</v>
      </c>
      <c r="D1704" t="s">
        <v>35</v>
      </c>
      <c r="E1704">
        <v>15</v>
      </c>
      <c r="F1704">
        <v>0</v>
      </c>
      <c r="G1704" s="24">
        <v>37742.58</v>
      </c>
      <c r="H1704" t="s">
        <v>16</v>
      </c>
      <c r="I1704" t="s">
        <v>16</v>
      </c>
      <c r="J1704" t="s">
        <v>13</v>
      </c>
      <c r="K1704" t="str">
        <f>IF(Hospitalisation_table[[#This Row],[month]]="?","Sep",Hospitalisation_table[[#This Row],[month]])</f>
        <v>Aug</v>
      </c>
      <c r="L1704">
        <f>IF(Hospitalisation_table[[#This Row],[year]] = "?",ROUNDUP(AVERAGE(Hospitalisation_table[year]),0),Hospitalisation_table[[#This Row],[year]])</f>
        <v>1986</v>
      </c>
      <c r="M1704" t="str">
        <f>IF(Hospitalisation_table[[#This Row],[Hospital tier]]="?","tier - 2",Hospitalisation_table[[#This Row],[Hospital tier]])</f>
        <v>tier - 1</v>
      </c>
      <c r="N1704" t="str">
        <f>IF(Hospitalisation_table[[#This Row],[City tier]]="?","tier - 2",Hospitalisation_table[[#This Row],[City tier]])</f>
        <v>tier - 1</v>
      </c>
      <c r="O1704" t="str">
        <f>IF(Hospitalisation_table[[#This Row],[State ID]]="?","Unknown",Hospitalisation_table[[#This Row],[State ID]])</f>
        <v>R1013</v>
      </c>
      <c r="P1704" s="20" t="str">
        <f>_xlfn.CONCAT(Hospitalisation_table[[#This Row],[date]],"-",Hospitalisation_table[[#This Row],[Month_Updated]],"-",Hospitalisation_table[[#This Row],[Year_Update]])</f>
        <v>15-Aug-1986</v>
      </c>
      <c r="Q1704">
        <f>DATEDIF(Hospitalisation_table[[#This Row],[Date of Birth]],"8-Jun-2023","Y")</f>
        <v>36</v>
      </c>
    </row>
    <row r="1705" spans="1:17" x14ac:dyDescent="0.3">
      <c r="A1705" t="s">
        <v>802</v>
      </c>
      <c r="B1705" t="str">
        <f>IF(Hospitalisation_table[[#This Row],[Customer ID]]="?","UnKnown",Hospitalisation_table[[#This Row],[Customer ID]])</f>
        <v>Id1569</v>
      </c>
      <c r="C1705">
        <v>1970</v>
      </c>
      <c r="D1705" t="s">
        <v>35</v>
      </c>
      <c r="E1705">
        <v>20</v>
      </c>
      <c r="F1705">
        <v>0</v>
      </c>
      <c r="G1705" s="24">
        <v>6407.05</v>
      </c>
      <c r="H1705" t="s">
        <v>11</v>
      </c>
      <c r="I1705" t="s">
        <v>16</v>
      </c>
      <c r="J1705" t="s">
        <v>13</v>
      </c>
      <c r="K1705" t="str">
        <f>IF(Hospitalisation_table[[#This Row],[month]]="?","Sep",Hospitalisation_table[[#This Row],[month]])</f>
        <v>Aug</v>
      </c>
      <c r="L1705">
        <f>IF(Hospitalisation_table[[#This Row],[year]] = "?",ROUNDUP(AVERAGE(Hospitalisation_table[year]),0),Hospitalisation_table[[#This Row],[year]])</f>
        <v>1970</v>
      </c>
      <c r="M1705" t="str">
        <f>IF(Hospitalisation_table[[#This Row],[Hospital tier]]="?","tier - 2",Hospitalisation_table[[#This Row],[Hospital tier]])</f>
        <v>tier - 2</v>
      </c>
      <c r="N1705" t="str">
        <f>IF(Hospitalisation_table[[#This Row],[City tier]]="?","tier - 2",Hospitalisation_table[[#This Row],[City tier]])</f>
        <v>tier - 1</v>
      </c>
      <c r="O1705" t="str">
        <f>IF(Hospitalisation_table[[#This Row],[State ID]]="?","Unknown",Hospitalisation_table[[#This Row],[State ID]])</f>
        <v>R1013</v>
      </c>
      <c r="P1705" s="20" t="str">
        <f>_xlfn.CONCAT(Hospitalisation_table[[#This Row],[date]],"-",Hospitalisation_table[[#This Row],[Month_Updated]],"-",Hospitalisation_table[[#This Row],[Year_Update]])</f>
        <v>20-Aug-1970</v>
      </c>
      <c r="Q1705">
        <f>DATEDIF(Hospitalisation_table[[#This Row],[Date of Birth]],"8-Jun-2023","Y")</f>
        <v>52</v>
      </c>
    </row>
    <row r="1706" spans="1:17" x14ac:dyDescent="0.3">
      <c r="A1706" t="s">
        <v>803</v>
      </c>
      <c r="B1706" t="str">
        <f>IF(Hospitalisation_table[[#This Row],[Customer ID]]="?","UnKnown",Hospitalisation_table[[#This Row],[Customer ID]])</f>
        <v>Id1568</v>
      </c>
      <c r="C1706">
        <v>1971</v>
      </c>
      <c r="D1706" t="s">
        <v>35</v>
      </c>
      <c r="E1706">
        <v>22</v>
      </c>
      <c r="F1706">
        <v>0</v>
      </c>
      <c r="G1706" s="24">
        <v>6412.34</v>
      </c>
      <c r="H1706" t="s">
        <v>11</v>
      </c>
      <c r="I1706" t="s">
        <v>12</v>
      </c>
      <c r="J1706" t="s">
        <v>13</v>
      </c>
      <c r="K1706" t="str">
        <f>IF(Hospitalisation_table[[#This Row],[month]]="?","Sep",Hospitalisation_table[[#This Row],[month]])</f>
        <v>Aug</v>
      </c>
      <c r="L1706">
        <f>IF(Hospitalisation_table[[#This Row],[year]] = "?",ROUNDUP(AVERAGE(Hospitalisation_table[year]),0),Hospitalisation_table[[#This Row],[year]])</f>
        <v>1971</v>
      </c>
      <c r="M1706" t="str">
        <f>IF(Hospitalisation_table[[#This Row],[Hospital tier]]="?","tier - 2",Hospitalisation_table[[#This Row],[Hospital tier]])</f>
        <v>tier - 2</v>
      </c>
      <c r="N1706" t="str">
        <f>IF(Hospitalisation_table[[#This Row],[City tier]]="?","tier - 2",Hospitalisation_table[[#This Row],[City tier]])</f>
        <v>tier - 3</v>
      </c>
      <c r="O1706" t="str">
        <f>IF(Hospitalisation_table[[#This Row],[State ID]]="?","Unknown",Hospitalisation_table[[#This Row],[State ID]])</f>
        <v>R1013</v>
      </c>
      <c r="P1706" s="20" t="str">
        <f>_xlfn.CONCAT(Hospitalisation_table[[#This Row],[date]],"-",Hospitalisation_table[[#This Row],[Month_Updated]],"-",Hospitalisation_table[[#This Row],[Year_Update]])</f>
        <v>22-Aug-1971</v>
      </c>
      <c r="Q1706">
        <f>DATEDIF(Hospitalisation_table[[#This Row],[Date of Birth]],"8-Jun-2023","Y")</f>
        <v>51</v>
      </c>
    </row>
    <row r="1707" spans="1:17" x14ac:dyDescent="0.3">
      <c r="A1707" t="s">
        <v>804</v>
      </c>
      <c r="B1707" t="str">
        <f>IF(Hospitalisation_table[[#This Row],[Customer ID]]="?","UnKnown",Hospitalisation_table[[#This Row],[Customer ID]])</f>
        <v>Id1567</v>
      </c>
      <c r="C1707">
        <v>1987</v>
      </c>
      <c r="D1707" t="s">
        <v>20</v>
      </c>
      <c r="E1707">
        <v>4</v>
      </c>
      <c r="F1707">
        <v>3</v>
      </c>
      <c r="G1707" s="24">
        <v>6414.18</v>
      </c>
      <c r="H1707" t="s">
        <v>11</v>
      </c>
      <c r="I1707" t="s">
        <v>11</v>
      </c>
      <c r="J1707" t="s">
        <v>42</v>
      </c>
      <c r="K1707" t="str">
        <f>IF(Hospitalisation_table[[#This Row],[month]]="?","Sep",Hospitalisation_table[[#This Row],[month]])</f>
        <v>Sep</v>
      </c>
      <c r="L1707">
        <f>IF(Hospitalisation_table[[#This Row],[year]] = "?",ROUNDUP(AVERAGE(Hospitalisation_table[year]),0),Hospitalisation_table[[#This Row],[year]])</f>
        <v>1987</v>
      </c>
      <c r="M1707" t="str">
        <f>IF(Hospitalisation_table[[#This Row],[Hospital tier]]="?","tier - 2",Hospitalisation_table[[#This Row],[Hospital tier]])</f>
        <v>tier - 2</v>
      </c>
      <c r="N1707" t="str">
        <f>IF(Hospitalisation_table[[#This Row],[City tier]]="?","tier - 2",Hospitalisation_table[[#This Row],[City tier]])</f>
        <v>tier - 2</v>
      </c>
      <c r="O1707" t="str">
        <f>IF(Hospitalisation_table[[#This Row],[State ID]]="?","Unknown",Hospitalisation_table[[#This Row],[State ID]])</f>
        <v>R1011</v>
      </c>
      <c r="P1707" s="20" t="str">
        <f>_xlfn.CONCAT(Hospitalisation_table[[#This Row],[date]],"-",Hospitalisation_table[[#This Row],[Month_Updated]],"-",Hospitalisation_table[[#This Row],[Year_Update]])</f>
        <v>4-Sep-1987</v>
      </c>
      <c r="Q1707">
        <f>DATEDIF(Hospitalisation_table[[#This Row],[Date of Birth]],"8-Jun-2023","Y")</f>
        <v>35</v>
      </c>
    </row>
    <row r="1708" spans="1:17" x14ac:dyDescent="0.3">
      <c r="A1708" t="s">
        <v>805</v>
      </c>
      <c r="B1708" t="str">
        <f>IF(Hospitalisation_table[[#This Row],[Customer ID]]="?","UnKnown",Hospitalisation_table[[#This Row],[Customer ID]])</f>
        <v>Id1566</v>
      </c>
      <c r="C1708">
        <v>1976</v>
      </c>
      <c r="D1708" t="s">
        <v>30</v>
      </c>
      <c r="E1708">
        <v>30</v>
      </c>
      <c r="F1708">
        <v>2</v>
      </c>
      <c r="G1708" s="24">
        <v>6417.28</v>
      </c>
      <c r="H1708" t="s">
        <v>11</v>
      </c>
      <c r="I1708" t="s">
        <v>12</v>
      </c>
      <c r="J1708" t="s">
        <v>13</v>
      </c>
      <c r="K1708" t="str">
        <f>IF(Hospitalisation_table[[#This Row],[month]]="?","Sep",Hospitalisation_table[[#This Row],[month]])</f>
        <v>Dec</v>
      </c>
      <c r="L1708">
        <f>IF(Hospitalisation_table[[#This Row],[year]] = "?",ROUNDUP(AVERAGE(Hospitalisation_table[year]),0),Hospitalisation_table[[#This Row],[year]])</f>
        <v>1976</v>
      </c>
      <c r="M1708" t="str">
        <f>IF(Hospitalisation_table[[#This Row],[Hospital tier]]="?","tier - 2",Hospitalisation_table[[#This Row],[Hospital tier]])</f>
        <v>tier - 2</v>
      </c>
      <c r="N1708" t="str">
        <f>IF(Hospitalisation_table[[#This Row],[City tier]]="?","tier - 2",Hospitalisation_table[[#This Row],[City tier]])</f>
        <v>tier - 3</v>
      </c>
      <c r="O1708" t="str">
        <f>IF(Hospitalisation_table[[#This Row],[State ID]]="?","Unknown",Hospitalisation_table[[#This Row],[State ID]])</f>
        <v>R1013</v>
      </c>
      <c r="P1708" s="20" t="str">
        <f>_xlfn.CONCAT(Hospitalisation_table[[#This Row],[date]],"-",Hospitalisation_table[[#This Row],[Month_Updated]],"-",Hospitalisation_table[[#This Row],[Year_Update]])</f>
        <v>30-Dec-1976</v>
      </c>
      <c r="Q1708">
        <f>DATEDIF(Hospitalisation_table[[#This Row],[Date of Birth]],"8-Jun-2023","Y")</f>
        <v>46</v>
      </c>
    </row>
    <row r="1709" spans="1:17" x14ac:dyDescent="0.3">
      <c r="A1709" t="s">
        <v>806</v>
      </c>
      <c r="B1709" t="str">
        <f>IF(Hospitalisation_table[[#This Row],[Customer ID]]="?","UnKnown",Hospitalisation_table[[#This Row],[Customer ID]])</f>
        <v>Id1565</v>
      </c>
      <c r="C1709">
        <v>1975</v>
      </c>
      <c r="D1709" t="s">
        <v>35</v>
      </c>
      <c r="E1709">
        <v>5</v>
      </c>
      <c r="F1709">
        <v>1</v>
      </c>
      <c r="G1709" s="24">
        <v>6423.48</v>
      </c>
      <c r="H1709" t="s">
        <v>11</v>
      </c>
      <c r="I1709" t="s">
        <v>12</v>
      </c>
      <c r="J1709" t="s">
        <v>13</v>
      </c>
      <c r="K1709" t="str">
        <f>IF(Hospitalisation_table[[#This Row],[month]]="?","Sep",Hospitalisation_table[[#This Row],[month]])</f>
        <v>Aug</v>
      </c>
      <c r="L1709">
        <f>IF(Hospitalisation_table[[#This Row],[year]] = "?",ROUNDUP(AVERAGE(Hospitalisation_table[year]),0),Hospitalisation_table[[#This Row],[year]])</f>
        <v>1975</v>
      </c>
      <c r="M1709" t="str">
        <f>IF(Hospitalisation_table[[#This Row],[Hospital tier]]="?","tier - 2",Hospitalisation_table[[#This Row],[Hospital tier]])</f>
        <v>tier - 2</v>
      </c>
      <c r="N1709" t="str">
        <f>IF(Hospitalisation_table[[#This Row],[City tier]]="?","tier - 2",Hospitalisation_table[[#This Row],[City tier]])</f>
        <v>tier - 3</v>
      </c>
      <c r="O1709" t="str">
        <f>IF(Hospitalisation_table[[#This Row],[State ID]]="?","Unknown",Hospitalisation_table[[#This Row],[State ID]])</f>
        <v>R1013</v>
      </c>
      <c r="P1709" s="20" t="str">
        <f>_xlfn.CONCAT(Hospitalisation_table[[#This Row],[date]],"-",Hospitalisation_table[[#This Row],[Month_Updated]],"-",Hospitalisation_table[[#This Row],[Year_Update]])</f>
        <v>5-Aug-1975</v>
      </c>
      <c r="Q1709">
        <f>DATEDIF(Hospitalisation_table[[#This Row],[Date of Birth]],"8-Jun-2023","Y")</f>
        <v>47</v>
      </c>
    </row>
    <row r="1710" spans="1:17" x14ac:dyDescent="0.3">
      <c r="A1710" t="s">
        <v>807</v>
      </c>
      <c r="B1710" t="str">
        <f>IF(Hospitalisation_table[[#This Row],[Customer ID]]="?","UnKnown",Hospitalisation_table[[#This Row],[Customer ID]])</f>
        <v>Id1564</v>
      </c>
      <c r="C1710">
        <v>1985</v>
      </c>
      <c r="D1710" t="s">
        <v>10</v>
      </c>
      <c r="E1710">
        <v>22</v>
      </c>
      <c r="F1710">
        <v>3</v>
      </c>
      <c r="G1710" s="24">
        <v>6435.62</v>
      </c>
      <c r="H1710" t="s">
        <v>12</v>
      </c>
      <c r="I1710" t="s">
        <v>11</v>
      </c>
      <c r="J1710" t="s">
        <v>13</v>
      </c>
      <c r="K1710" t="str">
        <f>IF(Hospitalisation_table[[#This Row],[month]]="?","Sep",Hospitalisation_table[[#This Row],[month]])</f>
        <v>Jul</v>
      </c>
      <c r="L1710">
        <f>IF(Hospitalisation_table[[#This Row],[year]] = "?",ROUNDUP(AVERAGE(Hospitalisation_table[year]),0),Hospitalisation_table[[#This Row],[year]])</f>
        <v>1985</v>
      </c>
      <c r="M1710" t="str">
        <f>IF(Hospitalisation_table[[#This Row],[Hospital tier]]="?","tier - 2",Hospitalisation_table[[#This Row],[Hospital tier]])</f>
        <v>tier - 3</v>
      </c>
      <c r="N1710" t="str">
        <f>IF(Hospitalisation_table[[#This Row],[City tier]]="?","tier - 2",Hospitalisation_table[[#This Row],[City tier]])</f>
        <v>tier - 2</v>
      </c>
      <c r="O1710" t="str">
        <f>IF(Hospitalisation_table[[#This Row],[State ID]]="?","Unknown",Hospitalisation_table[[#This Row],[State ID]])</f>
        <v>R1013</v>
      </c>
      <c r="P1710" s="20" t="str">
        <f>_xlfn.CONCAT(Hospitalisation_table[[#This Row],[date]],"-",Hospitalisation_table[[#This Row],[Month_Updated]],"-",Hospitalisation_table[[#This Row],[Year_Update]])</f>
        <v>22-Jul-1985</v>
      </c>
      <c r="Q1710">
        <f>DATEDIF(Hospitalisation_table[[#This Row],[Date of Birth]],"8-Jun-2023","Y")</f>
        <v>37</v>
      </c>
    </row>
    <row r="1711" spans="1:17" x14ac:dyDescent="0.3">
      <c r="A1711" t="s">
        <v>808</v>
      </c>
      <c r="B1711" t="str">
        <f>IF(Hospitalisation_table[[#This Row],[Customer ID]]="?","UnKnown",Hospitalisation_table[[#This Row],[Customer ID]])</f>
        <v>Id1563</v>
      </c>
      <c r="C1711">
        <v>1984</v>
      </c>
      <c r="D1711" t="s">
        <v>35</v>
      </c>
      <c r="E1711">
        <v>26</v>
      </c>
      <c r="F1711">
        <v>2</v>
      </c>
      <c r="G1711" s="24">
        <v>6455.86</v>
      </c>
      <c r="H1711" t="s">
        <v>12</v>
      </c>
      <c r="I1711" t="s">
        <v>12</v>
      </c>
      <c r="J1711" t="s">
        <v>23</v>
      </c>
      <c r="K1711" t="str">
        <f>IF(Hospitalisation_table[[#This Row],[month]]="?","Sep",Hospitalisation_table[[#This Row],[month]])</f>
        <v>Aug</v>
      </c>
      <c r="L1711">
        <f>IF(Hospitalisation_table[[#This Row],[year]] = "?",ROUNDUP(AVERAGE(Hospitalisation_table[year]),0),Hospitalisation_table[[#This Row],[year]])</f>
        <v>1984</v>
      </c>
      <c r="M1711" t="str">
        <f>IF(Hospitalisation_table[[#This Row],[Hospital tier]]="?","tier - 2",Hospitalisation_table[[#This Row],[Hospital tier]])</f>
        <v>tier - 3</v>
      </c>
      <c r="N1711" t="str">
        <f>IF(Hospitalisation_table[[#This Row],[City tier]]="?","tier - 2",Hospitalisation_table[[#This Row],[City tier]])</f>
        <v>tier - 3</v>
      </c>
      <c r="O1711" t="str">
        <f>IF(Hospitalisation_table[[#This Row],[State ID]]="?","Unknown",Hospitalisation_table[[#This Row],[State ID]])</f>
        <v>R1012</v>
      </c>
      <c r="P1711" s="20" t="str">
        <f>_xlfn.CONCAT(Hospitalisation_table[[#This Row],[date]],"-",Hospitalisation_table[[#This Row],[Month_Updated]],"-",Hospitalisation_table[[#This Row],[Year_Update]])</f>
        <v>26-Aug-1984</v>
      </c>
      <c r="Q1711">
        <f>DATEDIF(Hospitalisation_table[[#This Row],[Date of Birth]],"8-Jun-2023","Y")</f>
        <v>38</v>
      </c>
    </row>
    <row r="1712" spans="1:17" x14ac:dyDescent="0.3">
      <c r="A1712" t="s">
        <v>809</v>
      </c>
      <c r="B1712" t="str">
        <f>IF(Hospitalisation_table[[#This Row],[Customer ID]]="?","UnKnown",Hospitalisation_table[[#This Row],[Customer ID]])</f>
        <v>Id1562</v>
      </c>
      <c r="C1712">
        <v>1984</v>
      </c>
      <c r="D1712" t="s">
        <v>15</v>
      </c>
      <c r="E1712">
        <v>1</v>
      </c>
      <c r="F1712">
        <v>2</v>
      </c>
      <c r="G1712" s="24">
        <v>6457.84</v>
      </c>
      <c r="H1712" t="s">
        <v>11</v>
      </c>
      <c r="I1712" t="s">
        <v>12</v>
      </c>
      <c r="J1712" t="s">
        <v>23</v>
      </c>
      <c r="K1712" t="str">
        <f>IF(Hospitalisation_table[[#This Row],[month]]="?","Sep",Hospitalisation_table[[#This Row],[month]])</f>
        <v>Nov</v>
      </c>
      <c r="L1712">
        <f>IF(Hospitalisation_table[[#This Row],[year]] = "?",ROUNDUP(AVERAGE(Hospitalisation_table[year]),0),Hospitalisation_table[[#This Row],[year]])</f>
        <v>1984</v>
      </c>
      <c r="M1712" t="str">
        <f>IF(Hospitalisation_table[[#This Row],[Hospital tier]]="?","tier - 2",Hospitalisation_table[[#This Row],[Hospital tier]])</f>
        <v>tier - 2</v>
      </c>
      <c r="N1712" t="str">
        <f>IF(Hospitalisation_table[[#This Row],[City tier]]="?","tier - 2",Hospitalisation_table[[#This Row],[City tier]])</f>
        <v>tier - 3</v>
      </c>
      <c r="O1712" t="str">
        <f>IF(Hospitalisation_table[[#This Row],[State ID]]="?","Unknown",Hospitalisation_table[[#This Row],[State ID]])</f>
        <v>R1012</v>
      </c>
      <c r="P1712" s="20" t="str">
        <f>_xlfn.CONCAT(Hospitalisation_table[[#This Row],[date]],"-",Hospitalisation_table[[#This Row],[Month_Updated]],"-",Hospitalisation_table[[#This Row],[Year_Update]])</f>
        <v>1-Nov-1984</v>
      </c>
      <c r="Q1712">
        <f>DATEDIF(Hospitalisation_table[[#This Row],[Date of Birth]],"8-Jun-2023","Y")</f>
        <v>38</v>
      </c>
    </row>
    <row r="1713" spans="1:17" x14ac:dyDescent="0.3">
      <c r="A1713" t="s">
        <v>810</v>
      </c>
      <c r="B1713" t="str">
        <f>IF(Hospitalisation_table[[#This Row],[Customer ID]]="?","UnKnown",Hospitalisation_table[[#This Row],[Customer ID]])</f>
        <v>Id1561</v>
      </c>
      <c r="C1713">
        <v>1981</v>
      </c>
      <c r="D1713" t="s">
        <v>10</v>
      </c>
      <c r="E1713">
        <v>27</v>
      </c>
      <c r="F1713">
        <v>1</v>
      </c>
      <c r="G1713" s="24">
        <v>6473.15</v>
      </c>
      <c r="H1713" t="s">
        <v>11</v>
      </c>
      <c r="I1713" t="s">
        <v>11</v>
      </c>
      <c r="J1713" t="s">
        <v>13</v>
      </c>
      <c r="K1713" t="str">
        <f>IF(Hospitalisation_table[[#This Row],[month]]="?","Sep",Hospitalisation_table[[#This Row],[month]])</f>
        <v>Jul</v>
      </c>
      <c r="L1713">
        <f>IF(Hospitalisation_table[[#This Row],[year]] = "?",ROUNDUP(AVERAGE(Hospitalisation_table[year]),0),Hospitalisation_table[[#This Row],[year]])</f>
        <v>1981</v>
      </c>
      <c r="M1713" t="str">
        <f>IF(Hospitalisation_table[[#This Row],[Hospital tier]]="?","tier - 2",Hospitalisation_table[[#This Row],[Hospital tier]])</f>
        <v>tier - 2</v>
      </c>
      <c r="N1713" t="str">
        <f>IF(Hospitalisation_table[[#This Row],[City tier]]="?","tier - 2",Hospitalisation_table[[#This Row],[City tier]])</f>
        <v>tier - 2</v>
      </c>
      <c r="O1713" t="str">
        <f>IF(Hospitalisation_table[[#This Row],[State ID]]="?","Unknown",Hospitalisation_table[[#This Row],[State ID]])</f>
        <v>R1013</v>
      </c>
      <c r="P1713" s="20" t="str">
        <f>_xlfn.CONCAT(Hospitalisation_table[[#This Row],[date]],"-",Hospitalisation_table[[#This Row],[Month_Updated]],"-",Hospitalisation_table[[#This Row],[Year_Update]])</f>
        <v>27-Jul-1981</v>
      </c>
      <c r="Q1713">
        <f>DATEDIF(Hospitalisation_table[[#This Row],[Date of Birth]],"8-Jun-2023","Y")</f>
        <v>41</v>
      </c>
    </row>
    <row r="1714" spans="1:17" x14ac:dyDescent="0.3">
      <c r="A1714" t="s">
        <v>811</v>
      </c>
      <c r="B1714" t="str">
        <f>IF(Hospitalisation_table[[#This Row],[Customer ID]]="?","UnKnown",Hospitalisation_table[[#This Row],[Customer ID]])</f>
        <v>Id1560</v>
      </c>
      <c r="C1714">
        <v>1980</v>
      </c>
      <c r="D1714" t="s">
        <v>18</v>
      </c>
      <c r="E1714">
        <v>8</v>
      </c>
      <c r="F1714">
        <v>0</v>
      </c>
      <c r="G1714" s="24">
        <v>6474.01</v>
      </c>
      <c r="H1714" t="s">
        <v>11</v>
      </c>
      <c r="I1714" t="s">
        <v>12</v>
      </c>
      <c r="J1714" t="s">
        <v>42</v>
      </c>
      <c r="K1714" t="str">
        <f>IF(Hospitalisation_table[[#This Row],[month]]="?","Sep",Hospitalisation_table[[#This Row],[month]])</f>
        <v>Jun</v>
      </c>
      <c r="L1714">
        <f>IF(Hospitalisation_table[[#This Row],[year]] = "?",ROUNDUP(AVERAGE(Hospitalisation_table[year]),0),Hospitalisation_table[[#This Row],[year]])</f>
        <v>1980</v>
      </c>
      <c r="M1714" t="str">
        <f>IF(Hospitalisation_table[[#This Row],[Hospital tier]]="?","tier - 2",Hospitalisation_table[[#This Row],[Hospital tier]])</f>
        <v>tier - 2</v>
      </c>
      <c r="N1714" t="str">
        <f>IF(Hospitalisation_table[[#This Row],[City tier]]="?","tier - 2",Hospitalisation_table[[#This Row],[City tier]])</f>
        <v>tier - 3</v>
      </c>
      <c r="O1714" t="str">
        <f>IF(Hospitalisation_table[[#This Row],[State ID]]="?","Unknown",Hospitalisation_table[[#This Row],[State ID]])</f>
        <v>R1011</v>
      </c>
      <c r="P1714" s="20" t="str">
        <f>_xlfn.CONCAT(Hospitalisation_table[[#This Row],[date]],"-",Hospitalisation_table[[#This Row],[Month_Updated]],"-",Hospitalisation_table[[#This Row],[Year_Update]])</f>
        <v>8-Jun-1980</v>
      </c>
      <c r="Q1714">
        <f>DATEDIF(Hospitalisation_table[[#This Row],[Date of Birth]],"8-Jun-2023","Y")</f>
        <v>43</v>
      </c>
    </row>
    <row r="1715" spans="1:17" x14ac:dyDescent="0.3">
      <c r="A1715" t="s">
        <v>2217</v>
      </c>
      <c r="B1715" t="str">
        <f>IF(Hospitalisation_table[[#This Row],[Customer ID]]="?","UnKnown",Hospitalisation_table[[#This Row],[Customer ID]])</f>
        <v>Id156</v>
      </c>
      <c r="C1715">
        <v>1983</v>
      </c>
      <c r="D1715" t="s">
        <v>10</v>
      </c>
      <c r="E1715">
        <v>26</v>
      </c>
      <c r="F1715">
        <v>3</v>
      </c>
      <c r="G1715" s="24">
        <v>37800.980000000003</v>
      </c>
      <c r="H1715" t="s">
        <v>11</v>
      </c>
      <c r="I1715" t="s">
        <v>11</v>
      </c>
      <c r="J1715" t="s">
        <v>42</v>
      </c>
      <c r="K1715" t="str">
        <f>IF(Hospitalisation_table[[#This Row],[month]]="?","Sep",Hospitalisation_table[[#This Row],[month]])</f>
        <v>Jul</v>
      </c>
      <c r="L1715">
        <f>IF(Hospitalisation_table[[#This Row],[year]] = "?",ROUNDUP(AVERAGE(Hospitalisation_table[year]),0),Hospitalisation_table[[#This Row],[year]])</f>
        <v>1983</v>
      </c>
      <c r="M1715" t="str">
        <f>IF(Hospitalisation_table[[#This Row],[Hospital tier]]="?","tier - 2",Hospitalisation_table[[#This Row],[Hospital tier]])</f>
        <v>tier - 2</v>
      </c>
      <c r="N1715" t="str">
        <f>IF(Hospitalisation_table[[#This Row],[City tier]]="?","tier - 2",Hospitalisation_table[[#This Row],[City tier]])</f>
        <v>tier - 2</v>
      </c>
      <c r="O1715" t="str">
        <f>IF(Hospitalisation_table[[#This Row],[State ID]]="?","Unknown",Hospitalisation_table[[#This Row],[State ID]])</f>
        <v>R1011</v>
      </c>
      <c r="P1715" s="20" t="str">
        <f>_xlfn.CONCAT(Hospitalisation_table[[#This Row],[date]],"-",Hospitalisation_table[[#This Row],[Month_Updated]],"-",Hospitalisation_table[[#This Row],[Year_Update]])</f>
        <v>26-Jul-1983</v>
      </c>
      <c r="Q1715">
        <f>DATEDIF(Hospitalisation_table[[#This Row],[Date of Birth]],"8-Jun-2023","Y")</f>
        <v>39</v>
      </c>
    </row>
    <row r="1716" spans="1:17" x14ac:dyDescent="0.3">
      <c r="A1716" t="s">
        <v>812</v>
      </c>
      <c r="B1716" t="str">
        <f>IF(Hospitalisation_table[[#This Row],[Customer ID]]="?","UnKnown",Hospitalisation_table[[#This Row],[Customer ID]])</f>
        <v>Id1559</v>
      </c>
      <c r="C1716">
        <v>1970</v>
      </c>
      <c r="D1716" t="s">
        <v>30</v>
      </c>
      <c r="E1716">
        <v>1</v>
      </c>
      <c r="F1716">
        <v>0</v>
      </c>
      <c r="G1716" s="24">
        <v>6481.67</v>
      </c>
      <c r="H1716" t="s">
        <v>11</v>
      </c>
      <c r="I1716" t="s">
        <v>11</v>
      </c>
      <c r="J1716" t="s">
        <v>13</v>
      </c>
      <c r="K1716" t="str">
        <f>IF(Hospitalisation_table[[#This Row],[month]]="?","Sep",Hospitalisation_table[[#This Row],[month]])</f>
        <v>Dec</v>
      </c>
      <c r="L1716">
        <f>IF(Hospitalisation_table[[#This Row],[year]] = "?",ROUNDUP(AVERAGE(Hospitalisation_table[year]),0),Hospitalisation_table[[#This Row],[year]])</f>
        <v>1970</v>
      </c>
      <c r="M1716" t="str">
        <f>IF(Hospitalisation_table[[#This Row],[Hospital tier]]="?","tier - 2",Hospitalisation_table[[#This Row],[Hospital tier]])</f>
        <v>tier - 2</v>
      </c>
      <c r="N1716" t="str">
        <f>IF(Hospitalisation_table[[#This Row],[City tier]]="?","tier - 2",Hospitalisation_table[[#This Row],[City tier]])</f>
        <v>tier - 2</v>
      </c>
      <c r="O1716" t="str">
        <f>IF(Hospitalisation_table[[#This Row],[State ID]]="?","Unknown",Hospitalisation_table[[#This Row],[State ID]])</f>
        <v>R1013</v>
      </c>
      <c r="P1716" s="20" t="str">
        <f>_xlfn.CONCAT(Hospitalisation_table[[#This Row],[date]],"-",Hospitalisation_table[[#This Row],[Month_Updated]],"-",Hospitalisation_table[[#This Row],[Year_Update]])</f>
        <v>1-Dec-1970</v>
      </c>
      <c r="Q1716">
        <f>DATEDIF(Hospitalisation_table[[#This Row],[Date of Birth]],"8-Jun-2023","Y")</f>
        <v>52</v>
      </c>
    </row>
    <row r="1717" spans="1:17" x14ac:dyDescent="0.3">
      <c r="A1717" t="s">
        <v>813</v>
      </c>
      <c r="B1717" t="str">
        <f>IF(Hospitalisation_table[[#This Row],[Customer ID]]="?","UnKnown",Hospitalisation_table[[#This Row],[Customer ID]])</f>
        <v>Id1558</v>
      </c>
      <c r="C1717">
        <v>1982</v>
      </c>
      <c r="D1717" t="s">
        <v>37</v>
      </c>
      <c r="E1717">
        <v>9</v>
      </c>
      <c r="F1717">
        <v>1</v>
      </c>
      <c r="G1717" s="24">
        <v>6496.89</v>
      </c>
      <c r="H1717" t="s">
        <v>11</v>
      </c>
      <c r="I1717" t="s">
        <v>12</v>
      </c>
      <c r="J1717" t="s">
        <v>42</v>
      </c>
      <c r="K1717" t="str">
        <f>IF(Hospitalisation_table[[#This Row],[month]]="?","Sep",Hospitalisation_table[[#This Row],[month]])</f>
        <v>Oct</v>
      </c>
      <c r="L1717">
        <f>IF(Hospitalisation_table[[#This Row],[year]] = "?",ROUNDUP(AVERAGE(Hospitalisation_table[year]),0),Hospitalisation_table[[#This Row],[year]])</f>
        <v>1982</v>
      </c>
      <c r="M1717" t="str">
        <f>IF(Hospitalisation_table[[#This Row],[Hospital tier]]="?","tier - 2",Hospitalisation_table[[#This Row],[Hospital tier]])</f>
        <v>tier - 2</v>
      </c>
      <c r="N1717" t="str">
        <f>IF(Hospitalisation_table[[#This Row],[City tier]]="?","tier - 2",Hospitalisation_table[[#This Row],[City tier]])</f>
        <v>tier - 3</v>
      </c>
      <c r="O1717" t="str">
        <f>IF(Hospitalisation_table[[#This Row],[State ID]]="?","Unknown",Hospitalisation_table[[#This Row],[State ID]])</f>
        <v>R1011</v>
      </c>
      <c r="P1717" s="20" t="str">
        <f>_xlfn.CONCAT(Hospitalisation_table[[#This Row],[date]],"-",Hospitalisation_table[[#This Row],[Month_Updated]],"-",Hospitalisation_table[[#This Row],[Year_Update]])</f>
        <v>9-Oct-1982</v>
      </c>
      <c r="Q1717">
        <f>DATEDIF(Hospitalisation_table[[#This Row],[Date of Birth]],"8-Jun-2023","Y")</f>
        <v>40</v>
      </c>
    </row>
    <row r="1718" spans="1:17" x14ac:dyDescent="0.3">
      <c r="A1718" t="s">
        <v>814</v>
      </c>
      <c r="B1718" t="str">
        <f>IF(Hospitalisation_table[[#This Row],[Customer ID]]="?","UnKnown",Hospitalisation_table[[#This Row],[Customer ID]])</f>
        <v>Id1557</v>
      </c>
      <c r="C1718">
        <v>1982</v>
      </c>
      <c r="D1718" t="s">
        <v>35</v>
      </c>
      <c r="E1718">
        <v>28</v>
      </c>
      <c r="F1718">
        <v>1</v>
      </c>
      <c r="G1718" s="24">
        <v>6500.24</v>
      </c>
      <c r="H1718" t="s">
        <v>11</v>
      </c>
      <c r="I1718" t="s">
        <v>11</v>
      </c>
      <c r="J1718" t="s">
        <v>13</v>
      </c>
      <c r="K1718" t="str">
        <f>IF(Hospitalisation_table[[#This Row],[month]]="?","Sep",Hospitalisation_table[[#This Row],[month]])</f>
        <v>Aug</v>
      </c>
      <c r="L1718">
        <f>IF(Hospitalisation_table[[#This Row],[year]] = "?",ROUNDUP(AVERAGE(Hospitalisation_table[year]),0),Hospitalisation_table[[#This Row],[year]])</f>
        <v>1982</v>
      </c>
      <c r="M1718" t="str">
        <f>IF(Hospitalisation_table[[#This Row],[Hospital tier]]="?","tier - 2",Hospitalisation_table[[#This Row],[Hospital tier]])</f>
        <v>tier - 2</v>
      </c>
      <c r="N1718" t="str">
        <f>IF(Hospitalisation_table[[#This Row],[City tier]]="?","tier - 2",Hospitalisation_table[[#This Row],[City tier]])</f>
        <v>tier - 2</v>
      </c>
      <c r="O1718" t="str">
        <f>IF(Hospitalisation_table[[#This Row],[State ID]]="?","Unknown",Hospitalisation_table[[#This Row],[State ID]])</f>
        <v>R1013</v>
      </c>
      <c r="P1718" s="20" t="str">
        <f>_xlfn.CONCAT(Hospitalisation_table[[#This Row],[date]],"-",Hospitalisation_table[[#This Row],[Month_Updated]],"-",Hospitalisation_table[[#This Row],[Year_Update]])</f>
        <v>28-Aug-1982</v>
      </c>
      <c r="Q1718">
        <f>DATEDIF(Hospitalisation_table[[#This Row],[Date of Birth]],"8-Jun-2023","Y")</f>
        <v>40</v>
      </c>
    </row>
    <row r="1719" spans="1:17" x14ac:dyDescent="0.3">
      <c r="A1719" t="s">
        <v>815</v>
      </c>
      <c r="B1719" t="str">
        <f>IF(Hospitalisation_table[[#This Row],[Customer ID]]="?","UnKnown",Hospitalisation_table[[#This Row],[Customer ID]])</f>
        <v>Id1556</v>
      </c>
      <c r="C1719">
        <v>1994</v>
      </c>
      <c r="D1719" t="s">
        <v>10</v>
      </c>
      <c r="E1719">
        <v>7</v>
      </c>
      <c r="F1719">
        <v>0</v>
      </c>
      <c r="G1719" s="24">
        <v>6512.24</v>
      </c>
      <c r="H1719" t="s">
        <v>11</v>
      </c>
      <c r="I1719" t="s">
        <v>16</v>
      </c>
      <c r="J1719" t="s">
        <v>300</v>
      </c>
      <c r="K1719" t="str">
        <f>IF(Hospitalisation_table[[#This Row],[month]]="?","Sep",Hospitalisation_table[[#This Row],[month]])</f>
        <v>Jul</v>
      </c>
      <c r="L1719">
        <f>IF(Hospitalisation_table[[#This Row],[year]] = "?",ROUNDUP(AVERAGE(Hospitalisation_table[year]),0),Hospitalisation_table[[#This Row],[year]])</f>
        <v>1994</v>
      </c>
      <c r="M1719" t="str">
        <f>IF(Hospitalisation_table[[#This Row],[Hospital tier]]="?","tier - 2",Hospitalisation_table[[#This Row],[Hospital tier]])</f>
        <v>tier - 2</v>
      </c>
      <c r="N1719" t="str">
        <f>IF(Hospitalisation_table[[#This Row],[City tier]]="?","tier - 2",Hospitalisation_table[[#This Row],[City tier]])</f>
        <v>tier - 1</v>
      </c>
      <c r="O1719" t="str">
        <f>IF(Hospitalisation_table[[#This Row],[State ID]]="?","Unknown",Hospitalisation_table[[#This Row],[State ID]])</f>
        <v>R1021</v>
      </c>
      <c r="P1719" s="20" t="str">
        <f>_xlfn.CONCAT(Hospitalisation_table[[#This Row],[date]],"-",Hospitalisation_table[[#This Row],[Month_Updated]],"-",Hospitalisation_table[[#This Row],[Year_Update]])</f>
        <v>7-Jul-1994</v>
      </c>
      <c r="Q1719">
        <f>DATEDIF(Hospitalisation_table[[#This Row],[Date of Birth]],"8-Jun-2023","Y")</f>
        <v>28</v>
      </c>
    </row>
    <row r="1720" spans="1:17" x14ac:dyDescent="0.3">
      <c r="A1720" t="s">
        <v>816</v>
      </c>
      <c r="B1720" t="str">
        <f>IF(Hospitalisation_table[[#This Row],[Customer ID]]="?","UnKnown",Hospitalisation_table[[#This Row],[Customer ID]])</f>
        <v>Id1555</v>
      </c>
      <c r="C1720">
        <v>1976</v>
      </c>
      <c r="D1720" t="s">
        <v>37</v>
      </c>
      <c r="E1720">
        <v>23</v>
      </c>
      <c r="F1720">
        <v>2</v>
      </c>
      <c r="G1720" s="24">
        <v>6529.21</v>
      </c>
      <c r="H1720" t="s">
        <v>11</v>
      </c>
      <c r="I1720" t="s">
        <v>16</v>
      </c>
      <c r="J1720" t="s">
        <v>13</v>
      </c>
      <c r="K1720" t="str">
        <f>IF(Hospitalisation_table[[#This Row],[month]]="?","Sep",Hospitalisation_table[[#This Row],[month]])</f>
        <v>Oct</v>
      </c>
      <c r="L1720">
        <f>IF(Hospitalisation_table[[#This Row],[year]] = "?",ROUNDUP(AVERAGE(Hospitalisation_table[year]),0),Hospitalisation_table[[#This Row],[year]])</f>
        <v>1976</v>
      </c>
      <c r="M1720" t="str">
        <f>IF(Hospitalisation_table[[#This Row],[Hospital tier]]="?","tier - 2",Hospitalisation_table[[#This Row],[Hospital tier]])</f>
        <v>tier - 2</v>
      </c>
      <c r="N1720" t="str">
        <f>IF(Hospitalisation_table[[#This Row],[City tier]]="?","tier - 2",Hospitalisation_table[[#This Row],[City tier]])</f>
        <v>tier - 1</v>
      </c>
      <c r="O1720" t="str">
        <f>IF(Hospitalisation_table[[#This Row],[State ID]]="?","Unknown",Hospitalisation_table[[#This Row],[State ID]])</f>
        <v>R1013</v>
      </c>
      <c r="P1720" s="20" t="str">
        <f>_xlfn.CONCAT(Hospitalisation_table[[#This Row],[date]],"-",Hospitalisation_table[[#This Row],[Month_Updated]],"-",Hospitalisation_table[[#This Row],[Year_Update]])</f>
        <v>23-Oct-1976</v>
      </c>
      <c r="Q1720">
        <f>DATEDIF(Hospitalisation_table[[#This Row],[Date of Birth]],"8-Jun-2023","Y")</f>
        <v>46</v>
      </c>
    </row>
    <row r="1721" spans="1:17" x14ac:dyDescent="0.3">
      <c r="A1721" t="s">
        <v>817</v>
      </c>
      <c r="B1721" t="str">
        <f>IF(Hospitalisation_table[[#This Row],[Customer ID]]="?","UnKnown",Hospitalisation_table[[#This Row],[Customer ID]])</f>
        <v>Id1554</v>
      </c>
      <c r="C1721">
        <v>1982</v>
      </c>
      <c r="D1721" t="s">
        <v>35</v>
      </c>
      <c r="E1721">
        <v>12</v>
      </c>
      <c r="F1721">
        <v>3</v>
      </c>
      <c r="G1721" s="24">
        <v>6532.04</v>
      </c>
      <c r="H1721" t="s">
        <v>11</v>
      </c>
      <c r="I1721" t="s">
        <v>16</v>
      </c>
      <c r="J1721" t="s">
        <v>13</v>
      </c>
      <c r="K1721" t="str">
        <f>IF(Hospitalisation_table[[#This Row],[month]]="?","Sep",Hospitalisation_table[[#This Row],[month]])</f>
        <v>Aug</v>
      </c>
      <c r="L1721">
        <f>IF(Hospitalisation_table[[#This Row],[year]] = "?",ROUNDUP(AVERAGE(Hospitalisation_table[year]),0),Hospitalisation_table[[#This Row],[year]])</f>
        <v>1982</v>
      </c>
      <c r="M1721" t="str">
        <f>IF(Hospitalisation_table[[#This Row],[Hospital tier]]="?","tier - 2",Hospitalisation_table[[#This Row],[Hospital tier]])</f>
        <v>tier - 2</v>
      </c>
      <c r="N1721" t="str">
        <f>IF(Hospitalisation_table[[#This Row],[City tier]]="?","tier - 2",Hospitalisation_table[[#This Row],[City tier]])</f>
        <v>tier - 1</v>
      </c>
      <c r="O1721" t="str">
        <f>IF(Hospitalisation_table[[#This Row],[State ID]]="?","Unknown",Hospitalisation_table[[#This Row],[State ID]])</f>
        <v>R1013</v>
      </c>
      <c r="P1721" s="20" t="str">
        <f>_xlfn.CONCAT(Hospitalisation_table[[#This Row],[date]],"-",Hospitalisation_table[[#This Row],[Month_Updated]],"-",Hospitalisation_table[[#This Row],[Year_Update]])</f>
        <v>12-Aug-1982</v>
      </c>
      <c r="Q1721">
        <f>DATEDIF(Hospitalisation_table[[#This Row],[Date of Birth]],"8-Jun-2023","Y")</f>
        <v>40</v>
      </c>
    </row>
    <row r="1722" spans="1:17" x14ac:dyDescent="0.3">
      <c r="A1722" t="s">
        <v>818</v>
      </c>
      <c r="B1722" t="str">
        <f>IF(Hospitalisation_table[[#This Row],[Customer ID]]="?","UnKnown",Hospitalisation_table[[#This Row],[Customer ID]])</f>
        <v>Id1553</v>
      </c>
      <c r="C1722">
        <v>1982</v>
      </c>
      <c r="D1722" t="s">
        <v>37</v>
      </c>
      <c r="E1722">
        <v>2</v>
      </c>
      <c r="F1722">
        <v>3</v>
      </c>
      <c r="G1722" s="24">
        <v>6536.68</v>
      </c>
      <c r="H1722" t="s">
        <v>11</v>
      </c>
      <c r="I1722" t="s">
        <v>11</v>
      </c>
      <c r="J1722" t="s">
        <v>23</v>
      </c>
      <c r="K1722" t="str">
        <f>IF(Hospitalisation_table[[#This Row],[month]]="?","Sep",Hospitalisation_table[[#This Row],[month]])</f>
        <v>Oct</v>
      </c>
      <c r="L1722">
        <f>IF(Hospitalisation_table[[#This Row],[year]] = "?",ROUNDUP(AVERAGE(Hospitalisation_table[year]),0),Hospitalisation_table[[#This Row],[year]])</f>
        <v>1982</v>
      </c>
      <c r="M1722" t="str">
        <f>IF(Hospitalisation_table[[#This Row],[Hospital tier]]="?","tier - 2",Hospitalisation_table[[#This Row],[Hospital tier]])</f>
        <v>tier - 2</v>
      </c>
      <c r="N1722" t="str">
        <f>IF(Hospitalisation_table[[#This Row],[City tier]]="?","tier - 2",Hospitalisation_table[[#This Row],[City tier]])</f>
        <v>tier - 2</v>
      </c>
      <c r="O1722" t="str">
        <f>IF(Hospitalisation_table[[#This Row],[State ID]]="?","Unknown",Hospitalisation_table[[#This Row],[State ID]])</f>
        <v>R1012</v>
      </c>
      <c r="P1722" s="20" t="str">
        <f>_xlfn.CONCAT(Hospitalisation_table[[#This Row],[date]],"-",Hospitalisation_table[[#This Row],[Month_Updated]],"-",Hospitalisation_table[[#This Row],[Year_Update]])</f>
        <v>2-Oct-1982</v>
      </c>
      <c r="Q1722">
        <f>DATEDIF(Hospitalisation_table[[#This Row],[Date of Birth]],"8-Jun-2023","Y")</f>
        <v>40</v>
      </c>
    </row>
    <row r="1723" spans="1:17" x14ac:dyDescent="0.3">
      <c r="A1723" t="s">
        <v>819</v>
      </c>
      <c r="B1723" t="str">
        <f>IF(Hospitalisation_table[[#This Row],[Customer ID]]="?","UnKnown",Hospitalisation_table[[#This Row],[Customer ID]])</f>
        <v>Id1552</v>
      </c>
      <c r="C1723">
        <v>1969</v>
      </c>
      <c r="D1723" t="s">
        <v>30</v>
      </c>
      <c r="E1723">
        <v>3</v>
      </c>
      <c r="F1723">
        <v>0</v>
      </c>
      <c r="G1723" s="24">
        <v>6546.16</v>
      </c>
      <c r="H1723" t="s">
        <v>11</v>
      </c>
      <c r="I1723" t="s">
        <v>12</v>
      </c>
      <c r="J1723" t="s">
        <v>13</v>
      </c>
      <c r="K1723" t="str">
        <f>IF(Hospitalisation_table[[#This Row],[month]]="?","Sep",Hospitalisation_table[[#This Row],[month]])</f>
        <v>Dec</v>
      </c>
      <c r="L1723">
        <f>IF(Hospitalisation_table[[#This Row],[year]] = "?",ROUNDUP(AVERAGE(Hospitalisation_table[year]),0),Hospitalisation_table[[#This Row],[year]])</f>
        <v>1969</v>
      </c>
      <c r="M1723" t="str">
        <f>IF(Hospitalisation_table[[#This Row],[Hospital tier]]="?","tier - 2",Hospitalisation_table[[#This Row],[Hospital tier]])</f>
        <v>tier - 2</v>
      </c>
      <c r="N1723" t="str">
        <f>IF(Hospitalisation_table[[#This Row],[City tier]]="?","tier - 2",Hospitalisation_table[[#This Row],[City tier]])</f>
        <v>tier - 3</v>
      </c>
      <c r="O1723" t="str">
        <f>IF(Hospitalisation_table[[#This Row],[State ID]]="?","Unknown",Hospitalisation_table[[#This Row],[State ID]])</f>
        <v>R1013</v>
      </c>
      <c r="P1723" s="20" t="str">
        <f>_xlfn.CONCAT(Hospitalisation_table[[#This Row],[date]],"-",Hospitalisation_table[[#This Row],[Month_Updated]],"-",Hospitalisation_table[[#This Row],[Year_Update]])</f>
        <v>3-Dec-1969</v>
      </c>
      <c r="Q1723">
        <f>DATEDIF(Hospitalisation_table[[#This Row],[Date of Birth]],"8-Jun-2023","Y")</f>
        <v>53</v>
      </c>
    </row>
    <row r="1724" spans="1:17" x14ac:dyDescent="0.3">
      <c r="A1724" t="s">
        <v>820</v>
      </c>
      <c r="B1724" t="str">
        <f>IF(Hospitalisation_table[[#This Row],[Customer ID]]="?","UnKnown",Hospitalisation_table[[#This Row],[Customer ID]])</f>
        <v>Id1551</v>
      </c>
      <c r="C1724">
        <v>1986</v>
      </c>
      <c r="D1724" t="s">
        <v>30</v>
      </c>
      <c r="E1724">
        <v>18</v>
      </c>
      <c r="F1724">
        <v>3</v>
      </c>
      <c r="G1724" s="24">
        <v>6548.2</v>
      </c>
      <c r="H1724" t="s">
        <v>11</v>
      </c>
      <c r="I1724" t="s">
        <v>12</v>
      </c>
      <c r="J1724" t="s">
        <v>23</v>
      </c>
      <c r="K1724" t="str">
        <f>IF(Hospitalisation_table[[#This Row],[month]]="?","Sep",Hospitalisation_table[[#This Row],[month]])</f>
        <v>Dec</v>
      </c>
      <c r="L1724">
        <f>IF(Hospitalisation_table[[#This Row],[year]] = "?",ROUNDUP(AVERAGE(Hospitalisation_table[year]),0),Hospitalisation_table[[#This Row],[year]])</f>
        <v>1986</v>
      </c>
      <c r="M1724" t="str">
        <f>IF(Hospitalisation_table[[#This Row],[Hospital tier]]="?","tier - 2",Hospitalisation_table[[#This Row],[Hospital tier]])</f>
        <v>tier - 2</v>
      </c>
      <c r="N1724" t="str">
        <f>IF(Hospitalisation_table[[#This Row],[City tier]]="?","tier - 2",Hospitalisation_table[[#This Row],[City tier]])</f>
        <v>tier - 3</v>
      </c>
      <c r="O1724" t="str">
        <f>IF(Hospitalisation_table[[#This Row],[State ID]]="?","Unknown",Hospitalisation_table[[#This Row],[State ID]])</f>
        <v>R1012</v>
      </c>
      <c r="P1724" s="20" t="str">
        <f>_xlfn.CONCAT(Hospitalisation_table[[#This Row],[date]],"-",Hospitalisation_table[[#This Row],[Month_Updated]],"-",Hospitalisation_table[[#This Row],[Year_Update]])</f>
        <v>18-Dec-1986</v>
      </c>
      <c r="Q1724">
        <f>DATEDIF(Hospitalisation_table[[#This Row],[Date of Birth]],"8-Jun-2023","Y")</f>
        <v>36</v>
      </c>
    </row>
    <row r="1725" spans="1:17" x14ac:dyDescent="0.3">
      <c r="A1725" t="s">
        <v>821</v>
      </c>
      <c r="B1725" t="str">
        <f>IF(Hospitalisation_table[[#This Row],[Customer ID]]="?","UnKnown",Hospitalisation_table[[#This Row],[Customer ID]])</f>
        <v>Id1550</v>
      </c>
      <c r="C1725">
        <v>1989</v>
      </c>
      <c r="D1725" t="s">
        <v>35</v>
      </c>
      <c r="E1725">
        <v>6</v>
      </c>
      <c r="F1725">
        <v>3</v>
      </c>
      <c r="G1725" s="24">
        <v>6551.75</v>
      </c>
      <c r="H1725" t="s">
        <v>11</v>
      </c>
      <c r="I1725" t="s">
        <v>11</v>
      </c>
      <c r="J1725" t="s">
        <v>247</v>
      </c>
      <c r="K1725" t="str">
        <f>IF(Hospitalisation_table[[#This Row],[month]]="?","Sep",Hospitalisation_table[[#This Row],[month]])</f>
        <v>Aug</v>
      </c>
      <c r="L1725">
        <f>IF(Hospitalisation_table[[#This Row],[year]] = "?",ROUNDUP(AVERAGE(Hospitalisation_table[year]),0),Hospitalisation_table[[#This Row],[year]])</f>
        <v>1989</v>
      </c>
      <c r="M1725" t="str">
        <f>IF(Hospitalisation_table[[#This Row],[Hospital tier]]="?","tier - 2",Hospitalisation_table[[#This Row],[Hospital tier]])</f>
        <v>tier - 2</v>
      </c>
      <c r="N1725" t="str">
        <f>IF(Hospitalisation_table[[#This Row],[City tier]]="?","tier - 2",Hospitalisation_table[[#This Row],[City tier]])</f>
        <v>tier - 2</v>
      </c>
      <c r="O1725" t="str">
        <f>IF(Hospitalisation_table[[#This Row],[State ID]]="?","Unknown",Hospitalisation_table[[#This Row],[State ID]])</f>
        <v>R1024</v>
      </c>
      <c r="P1725" s="20" t="str">
        <f>_xlfn.CONCAT(Hospitalisation_table[[#This Row],[date]],"-",Hospitalisation_table[[#This Row],[Month_Updated]],"-",Hospitalisation_table[[#This Row],[Year_Update]])</f>
        <v>6-Aug-1989</v>
      </c>
      <c r="Q1725">
        <f>DATEDIF(Hospitalisation_table[[#This Row],[Date of Birth]],"8-Jun-2023","Y")</f>
        <v>33</v>
      </c>
    </row>
    <row r="1726" spans="1:17" x14ac:dyDescent="0.3">
      <c r="A1726" t="s">
        <v>2218</v>
      </c>
      <c r="B1726" t="str">
        <f>IF(Hospitalisation_table[[#This Row],[Customer ID]]="?","UnKnown",Hospitalisation_table[[#This Row],[Customer ID]])</f>
        <v>Id155</v>
      </c>
      <c r="C1726">
        <v>1979</v>
      </c>
      <c r="D1726" t="s">
        <v>20</v>
      </c>
      <c r="E1726">
        <v>9</v>
      </c>
      <c r="F1726">
        <v>0</v>
      </c>
      <c r="G1726" s="24">
        <v>37829.72</v>
      </c>
      <c r="H1726" t="s">
        <v>16</v>
      </c>
      <c r="I1726" t="s">
        <v>11</v>
      </c>
      <c r="J1726" t="s">
        <v>42</v>
      </c>
      <c r="K1726" t="str">
        <f>IF(Hospitalisation_table[[#This Row],[month]]="?","Sep",Hospitalisation_table[[#This Row],[month]])</f>
        <v>Sep</v>
      </c>
      <c r="L1726">
        <f>IF(Hospitalisation_table[[#This Row],[year]] = "?",ROUNDUP(AVERAGE(Hospitalisation_table[year]),0),Hospitalisation_table[[#This Row],[year]])</f>
        <v>1979</v>
      </c>
      <c r="M1726" t="str">
        <f>IF(Hospitalisation_table[[#This Row],[Hospital tier]]="?","tier - 2",Hospitalisation_table[[#This Row],[Hospital tier]])</f>
        <v>tier - 1</v>
      </c>
      <c r="N1726" t="str">
        <f>IF(Hospitalisation_table[[#This Row],[City tier]]="?","tier - 2",Hospitalisation_table[[#This Row],[City tier]])</f>
        <v>tier - 2</v>
      </c>
      <c r="O1726" t="str">
        <f>IF(Hospitalisation_table[[#This Row],[State ID]]="?","Unknown",Hospitalisation_table[[#This Row],[State ID]])</f>
        <v>R1011</v>
      </c>
      <c r="P1726" s="20" t="str">
        <f>_xlfn.CONCAT(Hospitalisation_table[[#This Row],[date]],"-",Hospitalisation_table[[#This Row],[Month_Updated]],"-",Hospitalisation_table[[#This Row],[Year_Update]])</f>
        <v>9-Sep-1979</v>
      </c>
      <c r="Q1726">
        <f>DATEDIF(Hospitalisation_table[[#This Row],[Date of Birth]],"8-Jun-2023","Y")</f>
        <v>43</v>
      </c>
    </row>
    <row r="1727" spans="1:17" x14ac:dyDescent="0.3">
      <c r="A1727" t="s">
        <v>822</v>
      </c>
      <c r="B1727" t="str">
        <f>IF(Hospitalisation_table[[#This Row],[Customer ID]]="?","UnKnown",Hospitalisation_table[[#This Row],[Customer ID]])</f>
        <v>Id1549</v>
      </c>
      <c r="C1727">
        <v>1968</v>
      </c>
      <c r="D1727" t="s">
        <v>30</v>
      </c>
      <c r="E1727">
        <v>11</v>
      </c>
      <c r="F1727">
        <v>0</v>
      </c>
      <c r="G1727" s="24">
        <v>6552.01</v>
      </c>
      <c r="H1727" t="s">
        <v>12</v>
      </c>
      <c r="I1727" t="s">
        <v>11</v>
      </c>
      <c r="J1727" t="s">
        <v>13</v>
      </c>
      <c r="K1727" t="str">
        <f>IF(Hospitalisation_table[[#This Row],[month]]="?","Sep",Hospitalisation_table[[#This Row],[month]])</f>
        <v>Dec</v>
      </c>
      <c r="L1727">
        <f>IF(Hospitalisation_table[[#This Row],[year]] = "?",ROUNDUP(AVERAGE(Hospitalisation_table[year]),0),Hospitalisation_table[[#This Row],[year]])</f>
        <v>1968</v>
      </c>
      <c r="M1727" t="str">
        <f>IF(Hospitalisation_table[[#This Row],[Hospital tier]]="?","tier - 2",Hospitalisation_table[[#This Row],[Hospital tier]])</f>
        <v>tier - 3</v>
      </c>
      <c r="N1727" t="str">
        <f>IF(Hospitalisation_table[[#This Row],[City tier]]="?","tier - 2",Hospitalisation_table[[#This Row],[City tier]])</f>
        <v>tier - 2</v>
      </c>
      <c r="O1727" t="str">
        <f>IF(Hospitalisation_table[[#This Row],[State ID]]="?","Unknown",Hospitalisation_table[[#This Row],[State ID]])</f>
        <v>R1013</v>
      </c>
      <c r="P1727" s="20" t="str">
        <f>_xlfn.CONCAT(Hospitalisation_table[[#This Row],[date]],"-",Hospitalisation_table[[#This Row],[Month_Updated]],"-",Hospitalisation_table[[#This Row],[Year_Update]])</f>
        <v>11-Dec-1968</v>
      </c>
      <c r="Q1727">
        <f>DATEDIF(Hospitalisation_table[[#This Row],[Date of Birth]],"8-Jun-2023","Y")</f>
        <v>54</v>
      </c>
    </row>
    <row r="1728" spans="1:17" x14ac:dyDescent="0.3">
      <c r="A1728" t="s">
        <v>823</v>
      </c>
      <c r="B1728" t="str">
        <f>IF(Hospitalisation_table[[#This Row],[Customer ID]]="?","UnKnown",Hospitalisation_table[[#This Row],[Customer ID]])</f>
        <v>Id1548</v>
      </c>
      <c r="C1728">
        <v>1984</v>
      </c>
      <c r="D1728" t="s">
        <v>20</v>
      </c>
      <c r="E1728">
        <v>20</v>
      </c>
      <c r="F1728">
        <v>1</v>
      </c>
      <c r="G1728" s="24">
        <v>6555.07</v>
      </c>
      <c r="H1728" t="s">
        <v>11</v>
      </c>
      <c r="I1728" t="s">
        <v>11</v>
      </c>
      <c r="J1728" t="s">
        <v>247</v>
      </c>
      <c r="K1728" t="str">
        <f>IF(Hospitalisation_table[[#This Row],[month]]="?","Sep",Hospitalisation_table[[#This Row],[month]])</f>
        <v>Sep</v>
      </c>
      <c r="L1728">
        <f>IF(Hospitalisation_table[[#This Row],[year]] = "?",ROUNDUP(AVERAGE(Hospitalisation_table[year]),0),Hospitalisation_table[[#This Row],[year]])</f>
        <v>1984</v>
      </c>
      <c r="M1728" t="str">
        <f>IF(Hospitalisation_table[[#This Row],[Hospital tier]]="?","tier - 2",Hospitalisation_table[[#This Row],[Hospital tier]])</f>
        <v>tier - 2</v>
      </c>
      <c r="N1728" t="str">
        <f>IF(Hospitalisation_table[[#This Row],[City tier]]="?","tier - 2",Hospitalisation_table[[#This Row],[City tier]])</f>
        <v>tier - 2</v>
      </c>
      <c r="O1728" t="str">
        <f>IF(Hospitalisation_table[[#This Row],[State ID]]="?","Unknown",Hospitalisation_table[[#This Row],[State ID]])</f>
        <v>R1024</v>
      </c>
      <c r="P1728" s="20" t="str">
        <f>_xlfn.CONCAT(Hospitalisation_table[[#This Row],[date]],"-",Hospitalisation_table[[#This Row],[Month_Updated]],"-",Hospitalisation_table[[#This Row],[Year_Update]])</f>
        <v>20-Sep-1984</v>
      </c>
      <c r="Q1728">
        <f>DATEDIF(Hospitalisation_table[[#This Row],[Date of Birth]],"8-Jun-2023","Y")</f>
        <v>38</v>
      </c>
    </row>
    <row r="1729" spans="1:17" x14ac:dyDescent="0.3">
      <c r="A1729" t="s">
        <v>824</v>
      </c>
      <c r="B1729" t="str">
        <f>IF(Hospitalisation_table[[#This Row],[Customer ID]]="?","UnKnown",Hospitalisation_table[[#This Row],[Customer ID]])</f>
        <v>Id1547</v>
      </c>
      <c r="C1729">
        <v>1981</v>
      </c>
      <c r="D1729" t="s">
        <v>10</v>
      </c>
      <c r="E1729">
        <v>20</v>
      </c>
      <c r="F1729">
        <v>0</v>
      </c>
      <c r="G1729" s="24">
        <v>6571.02</v>
      </c>
      <c r="H1729" t="s">
        <v>11</v>
      </c>
      <c r="I1729" t="s">
        <v>16</v>
      </c>
      <c r="J1729" t="s">
        <v>23</v>
      </c>
      <c r="K1729" t="str">
        <f>IF(Hospitalisation_table[[#This Row],[month]]="?","Sep",Hospitalisation_table[[#This Row],[month]])</f>
        <v>Jul</v>
      </c>
      <c r="L1729">
        <f>IF(Hospitalisation_table[[#This Row],[year]] = "?",ROUNDUP(AVERAGE(Hospitalisation_table[year]),0),Hospitalisation_table[[#This Row],[year]])</f>
        <v>1981</v>
      </c>
      <c r="M1729" t="str">
        <f>IF(Hospitalisation_table[[#This Row],[Hospital tier]]="?","tier - 2",Hospitalisation_table[[#This Row],[Hospital tier]])</f>
        <v>tier - 2</v>
      </c>
      <c r="N1729" t="str">
        <f>IF(Hospitalisation_table[[#This Row],[City tier]]="?","tier - 2",Hospitalisation_table[[#This Row],[City tier]])</f>
        <v>tier - 1</v>
      </c>
      <c r="O1729" t="str">
        <f>IF(Hospitalisation_table[[#This Row],[State ID]]="?","Unknown",Hospitalisation_table[[#This Row],[State ID]])</f>
        <v>R1012</v>
      </c>
      <c r="P1729" s="20" t="str">
        <f>_xlfn.CONCAT(Hospitalisation_table[[#This Row],[date]],"-",Hospitalisation_table[[#This Row],[Month_Updated]],"-",Hospitalisation_table[[#This Row],[Year_Update]])</f>
        <v>20-Jul-1981</v>
      </c>
      <c r="Q1729">
        <f>DATEDIF(Hospitalisation_table[[#This Row],[Date of Birth]],"8-Jun-2023","Y")</f>
        <v>41</v>
      </c>
    </row>
    <row r="1730" spans="1:17" x14ac:dyDescent="0.3">
      <c r="A1730" t="s">
        <v>825</v>
      </c>
      <c r="B1730" t="str">
        <f>IF(Hospitalisation_table[[#This Row],[Customer ID]]="?","UnKnown",Hospitalisation_table[[#This Row],[Customer ID]])</f>
        <v>Id1546</v>
      </c>
      <c r="C1730">
        <v>1984</v>
      </c>
      <c r="D1730" t="s">
        <v>37</v>
      </c>
      <c r="E1730">
        <v>5</v>
      </c>
      <c r="F1730">
        <v>2</v>
      </c>
      <c r="G1730" s="24">
        <v>6571.54</v>
      </c>
      <c r="H1730" t="s">
        <v>11</v>
      </c>
      <c r="I1730" t="s">
        <v>12</v>
      </c>
      <c r="J1730" t="s">
        <v>42</v>
      </c>
      <c r="K1730" t="str">
        <f>IF(Hospitalisation_table[[#This Row],[month]]="?","Sep",Hospitalisation_table[[#This Row],[month]])</f>
        <v>Oct</v>
      </c>
      <c r="L1730">
        <f>IF(Hospitalisation_table[[#This Row],[year]] = "?",ROUNDUP(AVERAGE(Hospitalisation_table[year]),0),Hospitalisation_table[[#This Row],[year]])</f>
        <v>1984</v>
      </c>
      <c r="M1730" t="str">
        <f>IF(Hospitalisation_table[[#This Row],[Hospital tier]]="?","tier - 2",Hospitalisation_table[[#This Row],[Hospital tier]])</f>
        <v>tier - 2</v>
      </c>
      <c r="N1730" t="str">
        <f>IF(Hospitalisation_table[[#This Row],[City tier]]="?","tier - 2",Hospitalisation_table[[#This Row],[City tier]])</f>
        <v>tier - 3</v>
      </c>
      <c r="O1730" t="str">
        <f>IF(Hospitalisation_table[[#This Row],[State ID]]="?","Unknown",Hospitalisation_table[[#This Row],[State ID]])</f>
        <v>R1011</v>
      </c>
      <c r="P1730" s="20" t="str">
        <f>_xlfn.CONCAT(Hospitalisation_table[[#This Row],[date]],"-",Hospitalisation_table[[#This Row],[Month_Updated]],"-",Hospitalisation_table[[#This Row],[Year_Update]])</f>
        <v>5-Oct-1984</v>
      </c>
      <c r="Q1730">
        <f>DATEDIF(Hospitalisation_table[[#This Row],[Date of Birth]],"8-Jun-2023","Y")</f>
        <v>38</v>
      </c>
    </row>
    <row r="1731" spans="1:17" x14ac:dyDescent="0.3">
      <c r="A1731" t="s">
        <v>826</v>
      </c>
      <c r="B1731" t="str">
        <f>IF(Hospitalisation_table[[#This Row],[Customer ID]]="?","UnKnown",Hospitalisation_table[[#This Row],[Customer ID]])</f>
        <v>Id1545</v>
      </c>
      <c r="C1731">
        <v>1982</v>
      </c>
      <c r="D1731" t="s">
        <v>15</v>
      </c>
      <c r="E1731">
        <v>22</v>
      </c>
      <c r="F1731">
        <v>2</v>
      </c>
      <c r="G1731" s="24">
        <v>6593.51</v>
      </c>
      <c r="H1731" t="s">
        <v>11</v>
      </c>
      <c r="I1731" t="s">
        <v>16</v>
      </c>
      <c r="J1731" t="s">
        <v>13</v>
      </c>
      <c r="K1731" t="str">
        <f>IF(Hospitalisation_table[[#This Row],[month]]="?","Sep",Hospitalisation_table[[#This Row],[month]])</f>
        <v>Nov</v>
      </c>
      <c r="L1731">
        <f>IF(Hospitalisation_table[[#This Row],[year]] = "?",ROUNDUP(AVERAGE(Hospitalisation_table[year]),0),Hospitalisation_table[[#This Row],[year]])</f>
        <v>1982</v>
      </c>
      <c r="M1731" t="str">
        <f>IF(Hospitalisation_table[[#This Row],[Hospital tier]]="?","tier - 2",Hospitalisation_table[[#This Row],[Hospital tier]])</f>
        <v>tier - 2</v>
      </c>
      <c r="N1731" t="str">
        <f>IF(Hospitalisation_table[[#This Row],[City tier]]="?","tier - 2",Hospitalisation_table[[#This Row],[City tier]])</f>
        <v>tier - 1</v>
      </c>
      <c r="O1731" t="str">
        <f>IF(Hospitalisation_table[[#This Row],[State ID]]="?","Unknown",Hospitalisation_table[[#This Row],[State ID]])</f>
        <v>R1013</v>
      </c>
      <c r="P1731" s="20" t="str">
        <f>_xlfn.CONCAT(Hospitalisation_table[[#This Row],[date]],"-",Hospitalisation_table[[#This Row],[Month_Updated]],"-",Hospitalisation_table[[#This Row],[Year_Update]])</f>
        <v>22-Nov-1982</v>
      </c>
      <c r="Q1731">
        <f>DATEDIF(Hospitalisation_table[[#This Row],[Date of Birth]],"8-Jun-2023","Y")</f>
        <v>40</v>
      </c>
    </row>
    <row r="1732" spans="1:17" x14ac:dyDescent="0.3">
      <c r="A1732" t="s">
        <v>827</v>
      </c>
      <c r="B1732" t="str">
        <f>IF(Hospitalisation_table[[#This Row],[Customer ID]]="?","UnKnown",Hospitalisation_table[[#This Row],[Customer ID]])</f>
        <v>Id1544</v>
      </c>
      <c r="C1732">
        <v>1982</v>
      </c>
      <c r="D1732" t="s">
        <v>30</v>
      </c>
      <c r="E1732">
        <v>29</v>
      </c>
      <c r="F1732">
        <v>1</v>
      </c>
      <c r="G1732" s="24">
        <v>6600.21</v>
      </c>
      <c r="H1732" t="s">
        <v>12</v>
      </c>
      <c r="I1732" t="s">
        <v>11</v>
      </c>
      <c r="J1732" t="s">
        <v>168</v>
      </c>
      <c r="K1732" t="str">
        <f>IF(Hospitalisation_table[[#This Row],[month]]="?","Sep",Hospitalisation_table[[#This Row],[month]])</f>
        <v>Dec</v>
      </c>
      <c r="L1732">
        <f>IF(Hospitalisation_table[[#This Row],[year]] = "?",ROUNDUP(AVERAGE(Hospitalisation_table[year]),0),Hospitalisation_table[[#This Row],[year]])</f>
        <v>1982</v>
      </c>
      <c r="M1732" t="str">
        <f>IF(Hospitalisation_table[[#This Row],[Hospital tier]]="?","tier - 2",Hospitalisation_table[[#This Row],[Hospital tier]])</f>
        <v>tier - 3</v>
      </c>
      <c r="N1732" t="str">
        <f>IF(Hospitalisation_table[[#This Row],[City tier]]="?","tier - 2",Hospitalisation_table[[#This Row],[City tier]])</f>
        <v>tier - 2</v>
      </c>
      <c r="O1732" t="str">
        <f>IF(Hospitalisation_table[[#This Row],[State ID]]="?","Unknown",Hospitalisation_table[[#This Row],[State ID]])</f>
        <v>R1016</v>
      </c>
      <c r="P1732" s="20" t="str">
        <f>_xlfn.CONCAT(Hospitalisation_table[[#This Row],[date]],"-",Hospitalisation_table[[#This Row],[Month_Updated]],"-",Hospitalisation_table[[#This Row],[Year_Update]])</f>
        <v>29-Dec-1982</v>
      </c>
      <c r="Q1732">
        <f>DATEDIF(Hospitalisation_table[[#This Row],[Date of Birth]],"8-Jun-2023","Y")</f>
        <v>40</v>
      </c>
    </row>
    <row r="1733" spans="1:17" x14ac:dyDescent="0.3">
      <c r="A1733" t="s">
        <v>828</v>
      </c>
      <c r="B1733" t="str">
        <f>IF(Hospitalisation_table[[#This Row],[Customer ID]]="?","UnKnown",Hospitalisation_table[[#This Row],[Customer ID]])</f>
        <v>Id1543</v>
      </c>
      <c r="C1733">
        <v>1982</v>
      </c>
      <c r="D1733" t="s">
        <v>15</v>
      </c>
      <c r="E1733">
        <v>7</v>
      </c>
      <c r="F1733">
        <v>2</v>
      </c>
      <c r="G1733" s="24">
        <v>6600.36</v>
      </c>
      <c r="H1733" t="s">
        <v>11</v>
      </c>
      <c r="I1733" t="s">
        <v>12</v>
      </c>
      <c r="J1733" t="s">
        <v>42</v>
      </c>
      <c r="K1733" t="str">
        <f>IF(Hospitalisation_table[[#This Row],[month]]="?","Sep",Hospitalisation_table[[#This Row],[month]])</f>
        <v>Nov</v>
      </c>
      <c r="L1733">
        <f>IF(Hospitalisation_table[[#This Row],[year]] = "?",ROUNDUP(AVERAGE(Hospitalisation_table[year]),0),Hospitalisation_table[[#This Row],[year]])</f>
        <v>1982</v>
      </c>
      <c r="M1733" t="str">
        <f>IF(Hospitalisation_table[[#This Row],[Hospital tier]]="?","tier - 2",Hospitalisation_table[[#This Row],[Hospital tier]])</f>
        <v>tier - 2</v>
      </c>
      <c r="N1733" t="str">
        <f>IF(Hospitalisation_table[[#This Row],[City tier]]="?","tier - 2",Hospitalisation_table[[#This Row],[City tier]])</f>
        <v>tier - 3</v>
      </c>
      <c r="O1733" t="str">
        <f>IF(Hospitalisation_table[[#This Row],[State ID]]="?","Unknown",Hospitalisation_table[[#This Row],[State ID]])</f>
        <v>R1011</v>
      </c>
      <c r="P1733" s="20" t="str">
        <f>_xlfn.CONCAT(Hospitalisation_table[[#This Row],[date]],"-",Hospitalisation_table[[#This Row],[Month_Updated]],"-",Hospitalisation_table[[#This Row],[Year_Update]])</f>
        <v>7-Nov-1982</v>
      </c>
      <c r="Q1733">
        <f>DATEDIF(Hospitalisation_table[[#This Row],[Date of Birth]],"8-Jun-2023","Y")</f>
        <v>40</v>
      </c>
    </row>
    <row r="1734" spans="1:17" x14ac:dyDescent="0.3">
      <c r="A1734" t="s">
        <v>829</v>
      </c>
      <c r="B1734" t="str">
        <f>IF(Hospitalisation_table[[#This Row],[Customer ID]]="?","UnKnown",Hospitalisation_table[[#This Row],[Customer ID]])</f>
        <v>Id1542</v>
      </c>
      <c r="C1734">
        <v>1982</v>
      </c>
      <c r="D1734" t="s">
        <v>35</v>
      </c>
      <c r="E1734">
        <v>28</v>
      </c>
      <c r="F1734">
        <v>1</v>
      </c>
      <c r="G1734" s="24">
        <v>6610.11</v>
      </c>
      <c r="H1734" t="s">
        <v>12</v>
      </c>
      <c r="I1734" t="s">
        <v>11</v>
      </c>
      <c r="J1734" t="s">
        <v>164</v>
      </c>
      <c r="K1734" t="str">
        <f>IF(Hospitalisation_table[[#This Row],[month]]="?","Sep",Hospitalisation_table[[#This Row],[month]])</f>
        <v>Aug</v>
      </c>
      <c r="L1734">
        <f>IF(Hospitalisation_table[[#This Row],[year]] = "?",ROUNDUP(AVERAGE(Hospitalisation_table[year]),0),Hospitalisation_table[[#This Row],[year]])</f>
        <v>1982</v>
      </c>
      <c r="M1734" t="str">
        <f>IF(Hospitalisation_table[[#This Row],[Hospital tier]]="?","tier - 2",Hospitalisation_table[[#This Row],[Hospital tier]])</f>
        <v>tier - 3</v>
      </c>
      <c r="N1734" t="str">
        <f>IF(Hospitalisation_table[[#This Row],[City tier]]="?","tier - 2",Hospitalisation_table[[#This Row],[City tier]])</f>
        <v>tier - 2</v>
      </c>
      <c r="O1734" t="str">
        <f>IF(Hospitalisation_table[[#This Row],[State ID]]="?","Unknown",Hospitalisation_table[[#This Row],[State ID]])</f>
        <v>R1015</v>
      </c>
      <c r="P1734" s="20" t="str">
        <f>_xlfn.CONCAT(Hospitalisation_table[[#This Row],[date]],"-",Hospitalisation_table[[#This Row],[Month_Updated]],"-",Hospitalisation_table[[#This Row],[Year_Update]])</f>
        <v>28-Aug-1982</v>
      </c>
      <c r="Q1734">
        <f>DATEDIF(Hospitalisation_table[[#This Row],[Date of Birth]],"8-Jun-2023","Y")</f>
        <v>40</v>
      </c>
    </row>
    <row r="1735" spans="1:17" x14ac:dyDescent="0.3">
      <c r="A1735" t="s">
        <v>830</v>
      </c>
      <c r="B1735" t="str">
        <f>IF(Hospitalisation_table[[#This Row],[Customer ID]]="?","UnKnown",Hospitalisation_table[[#This Row],[Customer ID]])</f>
        <v>Id1541</v>
      </c>
      <c r="C1735">
        <v>1973</v>
      </c>
      <c r="D1735" t="s">
        <v>35</v>
      </c>
      <c r="E1735">
        <v>29</v>
      </c>
      <c r="F1735">
        <v>0</v>
      </c>
      <c r="G1735" s="24">
        <v>6630.31</v>
      </c>
      <c r="H1735" t="s">
        <v>11</v>
      </c>
      <c r="I1735" t="s">
        <v>16</v>
      </c>
      <c r="J1735" t="s">
        <v>13</v>
      </c>
      <c r="K1735" t="str">
        <f>IF(Hospitalisation_table[[#This Row],[month]]="?","Sep",Hospitalisation_table[[#This Row],[month]])</f>
        <v>Aug</v>
      </c>
      <c r="L1735">
        <f>IF(Hospitalisation_table[[#This Row],[year]] = "?",ROUNDUP(AVERAGE(Hospitalisation_table[year]),0),Hospitalisation_table[[#This Row],[year]])</f>
        <v>1973</v>
      </c>
      <c r="M1735" t="str">
        <f>IF(Hospitalisation_table[[#This Row],[Hospital tier]]="?","tier - 2",Hospitalisation_table[[#This Row],[Hospital tier]])</f>
        <v>tier - 2</v>
      </c>
      <c r="N1735" t="str">
        <f>IF(Hospitalisation_table[[#This Row],[City tier]]="?","tier - 2",Hospitalisation_table[[#This Row],[City tier]])</f>
        <v>tier - 1</v>
      </c>
      <c r="O1735" t="str">
        <f>IF(Hospitalisation_table[[#This Row],[State ID]]="?","Unknown",Hospitalisation_table[[#This Row],[State ID]])</f>
        <v>R1013</v>
      </c>
      <c r="P1735" s="20" t="str">
        <f>_xlfn.CONCAT(Hospitalisation_table[[#This Row],[date]],"-",Hospitalisation_table[[#This Row],[Month_Updated]],"-",Hospitalisation_table[[#This Row],[Year_Update]])</f>
        <v>29-Aug-1973</v>
      </c>
      <c r="Q1735">
        <f>DATEDIF(Hospitalisation_table[[#This Row],[Date of Birth]],"8-Jun-2023","Y")</f>
        <v>49</v>
      </c>
    </row>
    <row r="1736" spans="1:17" x14ac:dyDescent="0.3">
      <c r="A1736" t="s">
        <v>831</v>
      </c>
      <c r="B1736" t="str">
        <f>IF(Hospitalisation_table[[#This Row],[Customer ID]]="?","UnKnown",Hospitalisation_table[[#This Row],[Customer ID]])</f>
        <v>Id1540</v>
      </c>
      <c r="C1736">
        <v>2003</v>
      </c>
      <c r="D1736" t="s">
        <v>20</v>
      </c>
      <c r="E1736">
        <v>4</v>
      </c>
      <c r="F1736">
        <v>0</v>
      </c>
      <c r="G1736" s="24">
        <v>6638.16</v>
      </c>
      <c r="H1736" t="s">
        <v>11</v>
      </c>
      <c r="I1736" t="s">
        <v>16</v>
      </c>
      <c r="J1736" t="s">
        <v>23</v>
      </c>
      <c r="K1736" t="str">
        <f>IF(Hospitalisation_table[[#This Row],[month]]="?","Sep",Hospitalisation_table[[#This Row],[month]])</f>
        <v>Sep</v>
      </c>
      <c r="L1736">
        <f>IF(Hospitalisation_table[[#This Row],[year]] = "?",ROUNDUP(AVERAGE(Hospitalisation_table[year]),0),Hospitalisation_table[[#This Row],[year]])</f>
        <v>2003</v>
      </c>
      <c r="M1736" t="str">
        <f>IF(Hospitalisation_table[[#This Row],[Hospital tier]]="?","tier - 2",Hospitalisation_table[[#This Row],[Hospital tier]])</f>
        <v>tier - 2</v>
      </c>
      <c r="N1736" t="str">
        <f>IF(Hospitalisation_table[[#This Row],[City tier]]="?","tier - 2",Hospitalisation_table[[#This Row],[City tier]])</f>
        <v>tier - 1</v>
      </c>
      <c r="O1736" t="str">
        <f>IF(Hospitalisation_table[[#This Row],[State ID]]="?","Unknown",Hospitalisation_table[[#This Row],[State ID]])</f>
        <v>R1012</v>
      </c>
      <c r="P1736" s="20" t="str">
        <f>_xlfn.CONCAT(Hospitalisation_table[[#This Row],[date]],"-",Hospitalisation_table[[#This Row],[Month_Updated]],"-",Hospitalisation_table[[#This Row],[Year_Update]])</f>
        <v>4-Sep-2003</v>
      </c>
      <c r="Q1736">
        <f>DATEDIF(Hospitalisation_table[[#This Row],[Date of Birth]],"8-Jun-2023","Y")</f>
        <v>19</v>
      </c>
    </row>
    <row r="1737" spans="1:17" x14ac:dyDescent="0.3">
      <c r="A1737" t="s">
        <v>2219</v>
      </c>
      <c r="B1737" t="str">
        <f>IF(Hospitalisation_table[[#This Row],[Customer ID]]="?","UnKnown",Hospitalisation_table[[#This Row],[Customer ID]])</f>
        <v>Id154</v>
      </c>
      <c r="C1737">
        <v>1998</v>
      </c>
      <c r="D1737" t="s">
        <v>10</v>
      </c>
      <c r="E1737">
        <v>29</v>
      </c>
      <c r="F1737">
        <v>0</v>
      </c>
      <c r="G1737" s="24">
        <v>38126.25</v>
      </c>
      <c r="H1737" t="s">
        <v>16</v>
      </c>
      <c r="I1737" t="s">
        <v>12</v>
      </c>
      <c r="J1737" t="s">
        <v>13</v>
      </c>
      <c r="K1737" t="str">
        <f>IF(Hospitalisation_table[[#This Row],[month]]="?","Sep",Hospitalisation_table[[#This Row],[month]])</f>
        <v>Jul</v>
      </c>
      <c r="L1737">
        <f>IF(Hospitalisation_table[[#This Row],[year]] = "?",ROUNDUP(AVERAGE(Hospitalisation_table[year]),0),Hospitalisation_table[[#This Row],[year]])</f>
        <v>1998</v>
      </c>
      <c r="M1737" t="str">
        <f>IF(Hospitalisation_table[[#This Row],[Hospital tier]]="?","tier - 2",Hospitalisation_table[[#This Row],[Hospital tier]])</f>
        <v>tier - 1</v>
      </c>
      <c r="N1737" t="str">
        <f>IF(Hospitalisation_table[[#This Row],[City tier]]="?","tier - 2",Hospitalisation_table[[#This Row],[City tier]])</f>
        <v>tier - 3</v>
      </c>
      <c r="O1737" t="str">
        <f>IF(Hospitalisation_table[[#This Row],[State ID]]="?","Unknown",Hospitalisation_table[[#This Row],[State ID]])</f>
        <v>R1013</v>
      </c>
      <c r="P1737" s="20" t="str">
        <f>_xlfn.CONCAT(Hospitalisation_table[[#This Row],[date]],"-",Hospitalisation_table[[#This Row],[Month_Updated]],"-",Hospitalisation_table[[#This Row],[Year_Update]])</f>
        <v>29-Jul-1998</v>
      </c>
      <c r="Q1737">
        <f>DATEDIF(Hospitalisation_table[[#This Row],[Date of Birth]],"8-Jun-2023","Y")</f>
        <v>24</v>
      </c>
    </row>
    <row r="1738" spans="1:17" x14ac:dyDescent="0.3">
      <c r="A1738" t="s">
        <v>832</v>
      </c>
      <c r="B1738" t="str">
        <f>IF(Hospitalisation_table[[#This Row],[Customer ID]]="?","UnKnown",Hospitalisation_table[[#This Row],[Customer ID]])</f>
        <v>Id1539</v>
      </c>
      <c r="C1738">
        <v>1990</v>
      </c>
      <c r="D1738" t="s">
        <v>18</v>
      </c>
      <c r="E1738">
        <v>6</v>
      </c>
      <c r="F1738">
        <v>3</v>
      </c>
      <c r="G1738" s="24">
        <v>6639.3</v>
      </c>
      <c r="H1738" t="s">
        <v>11</v>
      </c>
      <c r="I1738" t="s">
        <v>11</v>
      </c>
      <c r="J1738" t="s">
        <v>300</v>
      </c>
      <c r="K1738" t="str">
        <f>IF(Hospitalisation_table[[#This Row],[month]]="?","Sep",Hospitalisation_table[[#This Row],[month]])</f>
        <v>Jun</v>
      </c>
      <c r="L1738">
        <f>IF(Hospitalisation_table[[#This Row],[year]] = "?",ROUNDUP(AVERAGE(Hospitalisation_table[year]),0),Hospitalisation_table[[#This Row],[year]])</f>
        <v>1990</v>
      </c>
      <c r="M1738" t="str">
        <f>IF(Hospitalisation_table[[#This Row],[Hospital tier]]="?","tier - 2",Hospitalisation_table[[#This Row],[Hospital tier]])</f>
        <v>tier - 2</v>
      </c>
      <c r="N1738" t="str">
        <f>IF(Hospitalisation_table[[#This Row],[City tier]]="?","tier - 2",Hospitalisation_table[[#This Row],[City tier]])</f>
        <v>tier - 2</v>
      </c>
      <c r="O1738" t="str">
        <f>IF(Hospitalisation_table[[#This Row],[State ID]]="?","Unknown",Hospitalisation_table[[#This Row],[State ID]])</f>
        <v>R1021</v>
      </c>
      <c r="P1738" s="20" t="str">
        <f>_xlfn.CONCAT(Hospitalisation_table[[#This Row],[date]],"-",Hospitalisation_table[[#This Row],[Month_Updated]],"-",Hospitalisation_table[[#This Row],[Year_Update]])</f>
        <v>6-Jun-1990</v>
      </c>
      <c r="Q1738">
        <f>DATEDIF(Hospitalisation_table[[#This Row],[Date of Birth]],"8-Jun-2023","Y")</f>
        <v>33</v>
      </c>
    </row>
    <row r="1739" spans="1:17" x14ac:dyDescent="0.3">
      <c r="A1739" t="s">
        <v>833</v>
      </c>
      <c r="B1739" t="str">
        <f>IF(Hospitalisation_table[[#This Row],[Customer ID]]="?","UnKnown",Hospitalisation_table[[#This Row],[Customer ID]])</f>
        <v>Id1538</v>
      </c>
      <c r="C1739">
        <v>1984</v>
      </c>
      <c r="D1739" t="s">
        <v>30</v>
      </c>
      <c r="E1739">
        <v>8</v>
      </c>
      <c r="F1739">
        <v>2</v>
      </c>
      <c r="G1739" s="24">
        <v>6640.54</v>
      </c>
      <c r="H1739" t="s">
        <v>11</v>
      </c>
      <c r="I1739" t="s">
        <v>12</v>
      </c>
      <c r="J1739" t="s">
        <v>166</v>
      </c>
      <c r="K1739" t="str">
        <f>IF(Hospitalisation_table[[#This Row],[month]]="?","Sep",Hospitalisation_table[[#This Row],[month]])</f>
        <v>Dec</v>
      </c>
      <c r="L1739">
        <f>IF(Hospitalisation_table[[#This Row],[year]] = "?",ROUNDUP(AVERAGE(Hospitalisation_table[year]),0),Hospitalisation_table[[#This Row],[year]])</f>
        <v>1984</v>
      </c>
      <c r="M1739" t="str">
        <f>IF(Hospitalisation_table[[#This Row],[Hospital tier]]="?","tier - 2",Hospitalisation_table[[#This Row],[Hospital tier]])</f>
        <v>tier - 2</v>
      </c>
      <c r="N1739" t="str">
        <f>IF(Hospitalisation_table[[#This Row],[City tier]]="?","tier - 2",Hospitalisation_table[[#This Row],[City tier]])</f>
        <v>tier - 3</v>
      </c>
      <c r="O1739" t="str">
        <f>IF(Hospitalisation_table[[#This Row],[State ID]]="?","Unknown",Hospitalisation_table[[#This Row],[State ID]])</f>
        <v>R1019</v>
      </c>
      <c r="P1739" s="20" t="str">
        <f>_xlfn.CONCAT(Hospitalisation_table[[#This Row],[date]],"-",Hospitalisation_table[[#This Row],[Month_Updated]],"-",Hospitalisation_table[[#This Row],[Year_Update]])</f>
        <v>8-Dec-1984</v>
      </c>
      <c r="Q1739">
        <f>DATEDIF(Hospitalisation_table[[#This Row],[Date of Birth]],"8-Jun-2023","Y")</f>
        <v>38</v>
      </c>
    </row>
    <row r="1740" spans="1:17" x14ac:dyDescent="0.3">
      <c r="A1740" t="s">
        <v>834</v>
      </c>
      <c r="B1740" t="str">
        <f>IF(Hospitalisation_table[[#This Row],[Customer ID]]="?","UnKnown",Hospitalisation_table[[#This Row],[Customer ID]])</f>
        <v>Id1537</v>
      </c>
      <c r="C1740">
        <v>1970</v>
      </c>
      <c r="D1740" t="s">
        <v>15</v>
      </c>
      <c r="E1740">
        <v>8</v>
      </c>
      <c r="F1740">
        <v>0</v>
      </c>
      <c r="G1740" s="24">
        <v>6651.26</v>
      </c>
      <c r="H1740" t="s">
        <v>11</v>
      </c>
      <c r="I1740" t="s">
        <v>12</v>
      </c>
      <c r="J1740" t="s">
        <v>13</v>
      </c>
      <c r="K1740" t="str">
        <f>IF(Hospitalisation_table[[#This Row],[month]]="?","Sep",Hospitalisation_table[[#This Row],[month]])</f>
        <v>Nov</v>
      </c>
      <c r="L1740">
        <f>IF(Hospitalisation_table[[#This Row],[year]] = "?",ROUNDUP(AVERAGE(Hospitalisation_table[year]),0),Hospitalisation_table[[#This Row],[year]])</f>
        <v>1970</v>
      </c>
      <c r="M1740" t="str">
        <f>IF(Hospitalisation_table[[#This Row],[Hospital tier]]="?","tier - 2",Hospitalisation_table[[#This Row],[Hospital tier]])</f>
        <v>tier - 2</v>
      </c>
      <c r="N1740" t="str">
        <f>IF(Hospitalisation_table[[#This Row],[City tier]]="?","tier - 2",Hospitalisation_table[[#This Row],[City tier]])</f>
        <v>tier - 3</v>
      </c>
      <c r="O1740" t="str">
        <f>IF(Hospitalisation_table[[#This Row],[State ID]]="?","Unknown",Hospitalisation_table[[#This Row],[State ID]])</f>
        <v>R1013</v>
      </c>
      <c r="P1740" s="20" t="str">
        <f>_xlfn.CONCAT(Hospitalisation_table[[#This Row],[date]],"-",Hospitalisation_table[[#This Row],[Month_Updated]],"-",Hospitalisation_table[[#This Row],[Year_Update]])</f>
        <v>8-Nov-1970</v>
      </c>
      <c r="Q1740">
        <f>DATEDIF(Hospitalisation_table[[#This Row],[Date of Birth]],"8-Jun-2023","Y")</f>
        <v>52</v>
      </c>
    </row>
    <row r="1741" spans="1:17" x14ac:dyDescent="0.3">
      <c r="A1741" t="s">
        <v>835</v>
      </c>
      <c r="B1741" t="str">
        <f>IF(Hospitalisation_table[[#This Row],[Customer ID]]="?","UnKnown",Hospitalisation_table[[#This Row],[Customer ID]])</f>
        <v>Id1536</v>
      </c>
      <c r="C1741">
        <v>1984</v>
      </c>
      <c r="D1741" t="s">
        <v>10</v>
      </c>
      <c r="E1741">
        <v>1</v>
      </c>
      <c r="F1741">
        <v>3</v>
      </c>
      <c r="G1741" s="24">
        <v>6652.53</v>
      </c>
      <c r="H1741" t="s">
        <v>12</v>
      </c>
      <c r="I1741" t="s">
        <v>11</v>
      </c>
      <c r="J1741" t="s">
        <v>13</v>
      </c>
      <c r="K1741" t="str">
        <f>IF(Hospitalisation_table[[#This Row],[month]]="?","Sep",Hospitalisation_table[[#This Row],[month]])</f>
        <v>Jul</v>
      </c>
      <c r="L1741">
        <f>IF(Hospitalisation_table[[#This Row],[year]] = "?",ROUNDUP(AVERAGE(Hospitalisation_table[year]),0),Hospitalisation_table[[#This Row],[year]])</f>
        <v>1984</v>
      </c>
      <c r="M1741" t="str">
        <f>IF(Hospitalisation_table[[#This Row],[Hospital tier]]="?","tier - 2",Hospitalisation_table[[#This Row],[Hospital tier]])</f>
        <v>tier - 3</v>
      </c>
      <c r="N1741" t="str">
        <f>IF(Hospitalisation_table[[#This Row],[City tier]]="?","tier - 2",Hospitalisation_table[[#This Row],[City tier]])</f>
        <v>tier - 2</v>
      </c>
      <c r="O1741" t="str">
        <f>IF(Hospitalisation_table[[#This Row],[State ID]]="?","Unknown",Hospitalisation_table[[#This Row],[State ID]])</f>
        <v>R1013</v>
      </c>
      <c r="P1741" s="20" t="str">
        <f>_xlfn.CONCAT(Hospitalisation_table[[#This Row],[date]],"-",Hospitalisation_table[[#This Row],[Month_Updated]],"-",Hospitalisation_table[[#This Row],[Year_Update]])</f>
        <v>1-Jul-1984</v>
      </c>
      <c r="Q1741">
        <f>DATEDIF(Hospitalisation_table[[#This Row],[Date of Birth]],"8-Jun-2023","Y")</f>
        <v>38</v>
      </c>
    </row>
    <row r="1742" spans="1:17" x14ac:dyDescent="0.3">
      <c r="A1742" t="s">
        <v>836</v>
      </c>
      <c r="B1742" t="str">
        <f>IF(Hospitalisation_table[[#This Row],[Customer ID]]="?","UnKnown",Hospitalisation_table[[#This Row],[Customer ID]])</f>
        <v>Id1535</v>
      </c>
      <c r="C1742">
        <v>1989</v>
      </c>
      <c r="D1742" t="s">
        <v>15</v>
      </c>
      <c r="E1742">
        <v>19</v>
      </c>
      <c r="F1742">
        <v>5</v>
      </c>
      <c r="G1742" s="24">
        <v>6653.79</v>
      </c>
      <c r="H1742" t="s">
        <v>11</v>
      </c>
      <c r="I1742" t="s">
        <v>16</v>
      </c>
      <c r="J1742" t="s">
        <v>13</v>
      </c>
      <c r="K1742" t="str">
        <f>IF(Hospitalisation_table[[#This Row],[month]]="?","Sep",Hospitalisation_table[[#This Row],[month]])</f>
        <v>Nov</v>
      </c>
      <c r="L1742">
        <f>IF(Hospitalisation_table[[#This Row],[year]] = "?",ROUNDUP(AVERAGE(Hospitalisation_table[year]),0),Hospitalisation_table[[#This Row],[year]])</f>
        <v>1989</v>
      </c>
      <c r="M1742" t="str">
        <f>IF(Hospitalisation_table[[#This Row],[Hospital tier]]="?","tier - 2",Hospitalisation_table[[#This Row],[Hospital tier]])</f>
        <v>tier - 2</v>
      </c>
      <c r="N1742" t="str">
        <f>IF(Hospitalisation_table[[#This Row],[City tier]]="?","tier - 2",Hospitalisation_table[[#This Row],[City tier]])</f>
        <v>tier - 1</v>
      </c>
      <c r="O1742" t="str">
        <f>IF(Hospitalisation_table[[#This Row],[State ID]]="?","Unknown",Hospitalisation_table[[#This Row],[State ID]])</f>
        <v>R1013</v>
      </c>
      <c r="P1742" s="20" t="str">
        <f>_xlfn.CONCAT(Hospitalisation_table[[#This Row],[date]],"-",Hospitalisation_table[[#This Row],[Month_Updated]],"-",Hospitalisation_table[[#This Row],[Year_Update]])</f>
        <v>19-Nov-1989</v>
      </c>
      <c r="Q1742">
        <f>DATEDIF(Hospitalisation_table[[#This Row],[Date of Birth]],"8-Jun-2023","Y")</f>
        <v>33</v>
      </c>
    </row>
    <row r="1743" spans="1:17" x14ac:dyDescent="0.3">
      <c r="A1743" t="s">
        <v>837</v>
      </c>
      <c r="B1743" t="str">
        <f>IF(Hospitalisation_table[[#This Row],[Customer ID]]="?","UnKnown",Hospitalisation_table[[#This Row],[Customer ID]])</f>
        <v>Id1534</v>
      </c>
      <c r="C1743">
        <v>1982</v>
      </c>
      <c r="D1743" t="s">
        <v>20</v>
      </c>
      <c r="E1743">
        <v>27</v>
      </c>
      <c r="F1743">
        <v>3</v>
      </c>
      <c r="G1743" s="24">
        <v>6664.32</v>
      </c>
      <c r="H1743" t="s">
        <v>11</v>
      </c>
      <c r="I1743" t="s">
        <v>11</v>
      </c>
      <c r="J1743" t="s">
        <v>13</v>
      </c>
      <c r="K1743" t="str">
        <f>IF(Hospitalisation_table[[#This Row],[month]]="?","Sep",Hospitalisation_table[[#This Row],[month]])</f>
        <v>Sep</v>
      </c>
      <c r="L1743">
        <f>IF(Hospitalisation_table[[#This Row],[year]] = "?",ROUNDUP(AVERAGE(Hospitalisation_table[year]),0),Hospitalisation_table[[#This Row],[year]])</f>
        <v>1982</v>
      </c>
      <c r="M1743" t="str">
        <f>IF(Hospitalisation_table[[#This Row],[Hospital tier]]="?","tier - 2",Hospitalisation_table[[#This Row],[Hospital tier]])</f>
        <v>tier - 2</v>
      </c>
      <c r="N1743" t="str">
        <f>IF(Hospitalisation_table[[#This Row],[City tier]]="?","tier - 2",Hospitalisation_table[[#This Row],[City tier]])</f>
        <v>tier - 2</v>
      </c>
      <c r="O1743" t="str">
        <f>IF(Hospitalisation_table[[#This Row],[State ID]]="?","Unknown",Hospitalisation_table[[#This Row],[State ID]])</f>
        <v>R1013</v>
      </c>
      <c r="P1743" s="20" t="str">
        <f>_xlfn.CONCAT(Hospitalisation_table[[#This Row],[date]],"-",Hospitalisation_table[[#This Row],[Month_Updated]],"-",Hospitalisation_table[[#This Row],[Year_Update]])</f>
        <v>27-Sep-1982</v>
      </c>
      <c r="Q1743">
        <f>DATEDIF(Hospitalisation_table[[#This Row],[Date of Birth]],"8-Jun-2023","Y")</f>
        <v>40</v>
      </c>
    </row>
    <row r="1744" spans="1:17" x14ac:dyDescent="0.3">
      <c r="A1744" t="s">
        <v>838</v>
      </c>
      <c r="B1744" t="str">
        <f>IF(Hospitalisation_table[[#This Row],[Customer ID]]="?","UnKnown",Hospitalisation_table[[#This Row],[Customer ID]])</f>
        <v>Id1533</v>
      </c>
      <c r="C1744">
        <v>1981</v>
      </c>
      <c r="D1744" t="s">
        <v>20</v>
      </c>
      <c r="E1744">
        <v>17</v>
      </c>
      <c r="F1744">
        <v>1</v>
      </c>
      <c r="G1744" s="24">
        <v>6664.69</v>
      </c>
      <c r="H1744" t="s">
        <v>12</v>
      </c>
      <c r="I1744" t="s">
        <v>16</v>
      </c>
      <c r="J1744" t="s">
        <v>23</v>
      </c>
      <c r="K1744" t="str">
        <f>IF(Hospitalisation_table[[#This Row],[month]]="?","Sep",Hospitalisation_table[[#This Row],[month]])</f>
        <v>Sep</v>
      </c>
      <c r="L1744">
        <f>IF(Hospitalisation_table[[#This Row],[year]] = "?",ROUNDUP(AVERAGE(Hospitalisation_table[year]),0),Hospitalisation_table[[#This Row],[year]])</f>
        <v>1981</v>
      </c>
      <c r="M1744" t="str">
        <f>IF(Hospitalisation_table[[#This Row],[Hospital tier]]="?","tier - 2",Hospitalisation_table[[#This Row],[Hospital tier]])</f>
        <v>tier - 3</v>
      </c>
      <c r="N1744" t="str">
        <f>IF(Hospitalisation_table[[#This Row],[City tier]]="?","tier - 2",Hospitalisation_table[[#This Row],[City tier]])</f>
        <v>tier - 1</v>
      </c>
      <c r="O1744" t="str">
        <f>IF(Hospitalisation_table[[#This Row],[State ID]]="?","Unknown",Hospitalisation_table[[#This Row],[State ID]])</f>
        <v>R1012</v>
      </c>
      <c r="P1744" s="20" t="str">
        <f>_xlfn.CONCAT(Hospitalisation_table[[#This Row],[date]],"-",Hospitalisation_table[[#This Row],[Month_Updated]],"-",Hospitalisation_table[[#This Row],[Year_Update]])</f>
        <v>17-Sep-1981</v>
      </c>
      <c r="Q1744">
        <f>DATEDIF(Hospitalisation_table[[#This Row],[Date of Birth]],"8-Jun-2023","Y")</f>
        <v>41</v>
      </c>
    </row>
    <row r="1745" spans="1:17" x14ac:dyDescent="0.3">
      <c r="A1745" t="s">
        <v>839</v>
      </c>
      <c r="B1745" t="str">
        <f>IF(Hospitalisation_table[[#This Row],[Customer ID]]="?","UnKnown",Hospitalisation_table[[#This Row],[Customer ID]])</f>
        <v>Id1532</v>
      </c>
      <c r="C1745">
        <v>1989</v>
      </c>
      <c r="D1745" t="s">
        <v>37</v>
      </c>
      <c r="E1745">
        <v>20</v>
      </c>
      <c r="F1745">
        <v>5</v>
      </c>
      <c r="G1745" s="24">
        <v>6666.24</v>
      </c>
      <c r="H1745" t="s">
        <v>12</v>
      </c>
      <c r="I1745" t="s">
        <v>16</v>
      </c>
      <c r="J1745" t="s">
        <v>42</v>
      </c>
      <c r="K1745" t="str">
        <f>IF(Hospitalisation_table[[#This Row],[month]]="?","Sep",Hospitalisation_table[[#This Row],[month]])</f>
        <v>Oct</v>
      </c>
      <c r="L1745">
        <f>IF(Hospitalisation_table[[#This Row],[year]] = "?",ROUNDUP(AVERAGE(Hospitalisation_table[year]),0),Hospitalisation_table[[#This Row],[year]])</f>
        <v>1989</v>
      </c>
      <c r="M1745" t="str">
        <f>IF(Hospitalisation_table[[#This Row],[Hospital tier]]="?","tier - 2",Hospitalisation_table[[#This Row],[Hospital tier]])</f>
        <v>tier - 3</v>
      </c>
      <c r="N1745" t="str">
        <f>IF(Hospitalisation_table[[#This Row],[City tier]]="?","tier - 2",Hospitalisation_table[[#This Row],[City tier]])</f>
        <v>tier - 1</v>
      </c>
      <c r="O1745" t="str">
        <f>IF(Hospitalisation_table[[#This Row],[State ID]]="?","Unknown",Hospitalisation_table[[#This Row],[State ID]])</f>
        <v>R1011</v>
      </c>
      <c r="P1745" s="20" t="str">
        <f>_xlfn.CONCAT(Hospitalisation_table[[#This Row],[date]],"-",Hospitalisation_table[[#This Row],[Month_Updated]],"-",Hospitalisation_table[[#This Row],[Year_Update]])</f>
        <v>20-Oct-1989</v>
      </c>
      <c r="Q1745">
        <f>DATEDIF(Hospitalisation_table[[#This Row],[Date of Birth]],"8-Jun-2023","Y")</f>
        <v>33</v>
      </c>
    </row>
    <row r="1746" spans="1:17" x14ac:dyDescent="0.3">
      <c r="A1746" t="s">
        <v>840</v>
      </c>
      <c r="B1746" t="str">
        <f>IF(Hospitalisation_table[[#This Row],[Customer ID]]="?","UnKnown",Hospitalisation_table[[#This Row],[Customer ID]])</f>
        <v>Id1531</v>
      </c>
      <c r="C1746">
        <v>1985</v>
      </c>
      <c r="D1746" t="s">
        <v>10</v>
      </c>
      <c r="E1746">
        <v>9</v>
      </c>
      <c r="F1746">
        <v>2</v>
      </c>
      <c r="G1746" s="24">
        <v>6686.43</v>
      </c>
      <c r="H1746" t="s">
        <v>11</v>
      </c>
      <c r="I1746" t="s">
        <v>12</v>
      </c>
      <c r="J1746" t="s">
        <v>23</v>
      </c>
      <c r="K1746" t="str">
        <f>IF(Hospitalisation_table[[#This Row],[month]]="?","Sep",Hospitalisation_table[[#This Row],[month]])</f>
        <v>Jul</v>
      </c>
      <c r="L1746">
        <f>IF(Hospitalisation_table[[#This Row],[year]] = "?",ROUNDUP(AVERAGE(Hospitalisation_table[year]),0),Hospitalisation_table[[#This Row],[year]])</f>
        <v>1985</v>
      </c>
      <c r="M1746" t="str">
        <f>IF(Hospitalisation_table[[#This Row],[Hospital tier]]="?","tier - 2",Hospitalisation_table[[#This Row],[Hospital tier]])</f>
        <v>tier - 2</v>
      </c>
      <c r="N1746" t="str">
        <f>IF(Hospitalisation_table[[#This Row],[City tier]]="?","tier - 2",Hospitalisation_table[[#This Row],[City tier]])</f>
        <v>tier - 3</v>
      </c>
      <c r="O1746" t="str">
        <f>IF(Hospitalisation_table[[#This Row],[State ID]]="?","Unknown",Hospitalisation_table[[#This Row],[State ID]])</f>
        <v>R1012</v>
      </c>
      <c r="P1746" s="20" t="str">
        <f>_xlfn.CONCAT(Hospitalisation_table[[#This Row],[date]],"-",Hospitalisation_table[[#This Row],[Month_Updated]],"-",Hospitalisation_table[[#This Row],[Year_Update]])</f>
        <v>9-Jul-1985</v>
      </c>
      <c r="Q1746">
        <f>DATEDIF(Hospitalisation_table[[#This Row],[Date of Birth]],"8-Jun-2023","Y")</f>
        <v>37</v>
      </c>
    </row>
    <row r="1747" spans="1:17" x14ac:dyDescent="0.3">
      <c r="A1747" t="s">
        <v>841</v>
      </c>
      <c r="B1747" t="str">
        <f>IF(Hospitalisation_table[[#This Row],[Customer ID]]="?","UnKnown",Hospitalisation_table[[#This Row],[Customer ID]])</f>
        <v>Id1530</v>
      </c>
      <c r="C1747">
        <v>1968</v>
      </c>
      <c r="D1747" t="s">
        <v>10</v>
      </c>
      <c r="E1747">
        <v>13</v>
      </c>
      <c r="F1747">
        <v>0</v>
      </c>
      <c r="G1747" s="24">
        <v>6700.56</v>
      </c>
      <c r="H1747" t="s">
        <v>12</v>
      </c>
      <c r="I1747" t="s">
        <v>16</v>
      </c>
      <c r="J1747" t="s">
        <v>23</v>
      </c>
      <c r="K1747" t="str">
        <f>IF(Hospitalisation_table[[#This Row],[month]]="?","Sep",Hospitalisation_table[[#This Row],[month]])</f>
        <v>Jul</v>
      </c>
      <c r="L1747">
        <f>IF(Hospitalisation_table[[#This Row],[year]] = "?",ROUNDUP(AVERAGE(Hospitalisation_table[year]),0),Hospitalisation_table[[#This Row],[year]])</f>
        <v>1968</v>
      </c>
      <c r="M1747" t="str">
        <f>IF(Hospitalisation_table[[#This Row],[Hospital tier]]="?","tier - 2",Hospitalisation_table[[#This Row],[Hospital tier]])</f>
        <v>tier - 3</v>
      </c>
      <c r="N1747" t="str">
        <f>IF(Hospitalisation_table[[#This Row],[City tier]]="?","tier - 2",Hospitalisation_table[[#This Row],[City tier]])</f>
        <v>tier - 1</v>
      </c>
      <c r="O1747" t="str">
        <f>IF(Hospitalisation_table[[#This Row],[State ID]]="?","Unknown",Hospitalisation_table[[#This Row],[State ID]])</f>
        <v>R1012</v>
      </c>
      <c r="P1747" s="20" t="str">
        <f>_xlfn.CONCAT(Hospitalisation_table[[#This Row],[date]],"-",Hospitalisation_table[[#This Row],[Month_Updated]],"-",Hospitalisation_table[[#This Row],[Year_Update]])</f>
        <v>13-Jul-1968</v>
      </c>
      <c r="Q1747">
        <f>DATEDIF(Hospitalisation_table[[#This Row],[Date of Birth]],"8-Jun-2023","Y")</f>
        <v>54</v>
      </c>
    </row>
    <row r="1748" spans="1:17" x14ac:dyDescent="0.3">
      <c r="A1748" t="s">
        <v>2220</v>
      </c>
      <c r="B1748" t="str">
        <f>IF(Hospitalisation_table[[#This Row],[Customer ID]]="?","UnKnown",Hospitalisation_table[[#This Row],[Customer ID]])</f>
        <v>Id153</v>
      </c>
      <c r="C1748">
        <v>1972</v>
      </c>
      <c r="D1748" t="s">
        <v>15</v>
      </c>
      <c r="E1748">
        <v>19</v>
      </c>
      <c r="F1748">
        <v>0</v>
      </c>
      <c r="G1748" s="24">
        <v>38189.1</v>
      </c>
      <c r="H1748" t="s">
        <v>11</v>
      </c>
      <c r="I1748" t="s">
        <v>11</v>
      </c>
      <c r="J1748" t="s">
        <v>42</v>
      </c>
      <c r="K1748" t="str">
        <f>IF(Hospitalisation_table[[#This Row],[month]]="?","Sep",Hospitalisation_table[[#This Row],[month]])</f>
        <v>Nov</v>
      </c>
      <c r="L1748">
        <f>IF(Hospitalisation_table[[#This Row],[year]] = "?",ROUNDUP(AVERAGE(Hospitalisation_table[year]),0),Hospitalisation_table[[#This Row],[year]])</f>
        <v>1972</v>
      </c>
      <c r="M1748" t="str">
        <f>IF(Hospitalisation_table[[#This Row],[Hospital tier]]="?","tier - 2",Hospitalisation_table[[#This Row],[Hospital tier]])</f>
        <v>tier - 2</v>
      </c>
      <c r="N1748" t="str">
        <f>IF(Hospitalisation_table[[#This Row],[City tier]]="?","tier - 2",Hospitalisation_table[[#This Row],[City tier]])</f>
        <v>tier - 2</v>
      </c>
      <c r="O1748" t="str">
        <f>IF(Hospitalisation_table[[#This Row],[State ID]]="?","Unknown",Hospitalisation_table[[#This Row],[State ID]])</f>
        <v>R1011</v>
      </c>
      <c r="P1748" s="20" t="str">
        <f>_xlfn.CONCAT(Hospitalisation_table[[#This Row],[date]],"-",Hospitalisation_table[[#This Row],[Month_Updated]],"-",Hospitalisation_table[[#This Row],[Year_Update]])</f>
        <v>19-Nov-1972</v>
      </c>
      <c r="Q1748">
        <f>DATEDIF(Hospitalisation_table[[#This Row],[Date of Birth]],"8-Jun-2023","Y")</f>
        <v>50</v>
      </c>
    </row>
    <row r="1749" spans="1:17" x14ac:dyDescent="0.3">
      <c r="A1749" t="s">
        <v>842</v>
      </c>
      <c r="B1749" t="str">
        <f>IF(Hospitalisation_table[[#This Row],[Customer ID]]="?","UnKnown",Hospitalisation_table[[#This Row],[Customer ID]])</f>
        <v>Id1529</v>
      </c>
      <c r="C1749">
        <v>1971</v>
      </c>
      <c r="D1749" t="s">
        <v>30</v>
      </c>
      <c r="E1749">
        <v>12</v>
      </c>
      <c r="F1749">
        <v>0</v>
      </c>
      <c r="G1749" s="24">
        <v>6706.47</v>
      </c>
      <c r="H1749" t="s">
        <v>11</v>
      </c>
      <c r="I1749" t="s">
        <v>16</v>
      </c>
      <c r="J1749" t="s">
        <v>13</v>
      </c>
      <c r="K1749" t="str">
        <f>IF(Hospitalisation_table[[#This Row],[month]]="?","Sep",Hospitalisation_table[[#This Row],[month]])</f>
        <v>Dec</v>
      </c>
      <c r="L1749">
        <f>IF(Hospitalisation_table[[#This Row],[year]] = "?",ROUNDUP(AVERAGE(Hospitalisation_table[year]),0),Hospitalisation_table[[#This Row],[year]])</f>
        <v>1971</v>
      </c>
      <c r="M1749" t="str">
        <f>IF(Hospitalisation_table[[#This Row],[Hospital tier]]="?","tier - 2",Hospitalisation_table[[#This Row],[Hospital tier]])</f>
        <v>tier - 2</v>
      </c>
      <c r="N1749" t="str">
        <f>IF(Hospitalisation_table[[#This Row],[City tier]]="?","tier - 2",Hospitalisation_table[[#This Row],[City tier]])</f>
        <v>tier - 1</v>
      </c>
      <c r="O1749" t="str">
        <f>IF(Hospitalisation_table[[#This Row],[State ID]]="?","Unknown",Hospitalisation_table[[#This Row],[State ID]])</f>
        <v>R1013</v>
      </c>
      <c r="P1749" s="20" t="str">
        <f>_xlfn.CONCAT(Hospitalisation_table[[#This Row],[date]],"-",Hospitalisation_table[[#This Row],[Month_Updated]],"-",Hospitalisation_table[[#This Row],[Year_Update]])</f>
        <v>12-Dec-1971</v>
      </c>
      <c r="Q1749">
        <f>DATEDIF(Hospitalisation_table[[#This Row],[Date of Birth]],"8-Jun-2023","Y")</f>
        <v>51</v>
      </c>
    </row>
    <row r="1750" spans="1:17" x14ac:dyDescent="0.3">
      <c r="A1750" t="s">
        <v>843</v>
      </c>
      <c r="B1750" t="str">
        <f>IF(Hospitalisation_table[[#This Row],[Customer ID]]="?","UnKnown",Hospitalisation_table[[#This Row],[Customer ID]])</f>
        <v>Id1528</v>
      </c>
      <c r="C1750">
        <v>1983</v>
      </c>
      <c r="D1750" t="s">
        <v>18</v>
      </c>
      <c r="E1750">
        <v>12</v>
      </c>
      <c r="F1750">
        <v>2</v>
      </c>
      <c r="G1750" s="24">
        <v>6710.19</v>
      </c>
      <c r="H1750" t="s">
        <v>12</v>
      </c>
      <c r="I1750" t="s">
        <v>12</v>
      </c>
      <c r="J1750" t="s">
        <v>23</v>
      </c>
      <c r="K1750" t="str">
        <f>IF(Hospitalisation_table[[#This Row],[month]]="?","Sep",Hospitalisation_table[[#This Row],[month]])</f>
        <v>Jun</v>
      </c>
      <c r="L1750">
        <f>IF(Hospitalisation_table[[#This Row],[year]] = "?",ROUNDUP(AVERAGE(Hospitalisation_table[year]),0),Hospitalisation_table[[#This Row],[year]])</f>
        <v>1983</v>
      </c>
      <c r="M1750" t="str">
        <f>IF(Hospitalisation_table[[#This Row],[Hospital tier]]="?","tier - 2",Hospitalisation_table[[#This Row],[Hospital tier]])</f>
        <v>tier - 3</v>
      </c>
      <c r="N1750" t="str">
        <f>IF(Hospitalisation_table[[#This Row],[City tier]]="?","tier - 2",Hospitalisation_table[[#This Row],[City tier]])</f>
        <v>tier - 3</v>
      </c>
      <c r="O1750" t="str">
        <f>IF(Hospitalisation_table[[#This Row],[State ID]]="?","Unknown",Hospitalisation_table[[#This Row],[State ID]])</f>
        <v>R1012</v>
      </c>
      <c r="P1750" s="20" t="str">
        <f>_xlfn.CONCAT(Hospitalisation_table[[#This Row],[date]],"-",Hospitalisation_table[[#This Row],[Month_Updated]],"-",Hospitalisation_table[[#This Row],[Year_Update]])</f>
        <v>12-Jun-1983</v>
      </c>
      <c r="Q1750">
        <f>DATEDIF(Hospitalisation_table[[#This Row],[Date of Birth]],"8-Jun-2023","Y")</f>
        <v>39</v>
      </c>
    </row>
    <row r="1751" spans="1:17" x14ac:dyDescent="0.3">
      <c r="A1751" t="s">
        <v>844</v>
      </c>
      <c r="B1751" t="str">
        <f>IF(Hospitalisation_table[[#This Row],[Customer ID]]="?","UnKnown",Hospitalisation_table[[#This Row],[Customer ID]])</f>
        <v>Id1527</v>
      </c>
      <c r="C1751">
        <v>1994</v>
      </c>
      <c r="D1751" t="s">
        <v>18</v>
      </c>
      <c r="E1751">
        <v>13</v>
      </c>
      <c r="F1751">
        <v>0</v>
      </c>
      <c r="G1751" s="24">
        <v>6721.37</v>
      </c>
      <c r="H1751" t="s">
        <v>11</v>
      </c>
      <c r="I1751" t="s">
        <v>16</v>
      </c>
      <c r="J1751" t="s">
        <v>23</v>
      </c>
      <c r="K1751" t="str">
        <f>IF(Hospitalisation_table[[#This Row],[month]]="?","Sep",Hospitalisation_table[[#This Row],[month]])</f>
        <v>Jun</v>
      </c>
      <c r="L1751">
        <f>IF(Hospitalisation_table[[#This Row],[year]] = "?",ROUNDUP(AVERAGE(Hospitalisation_table[year]),0),Hospitalisation_table[[#This Row],[year]])</f>
        <v>1994</v>
      </c>
      <c r="M1751" t="str">
        <f>IF(Hospitalisation_table[[#This Row],[Hospital tier]]="?","tier - 2",Hospitalisation_table[[#This Row],[Hospital tier]])</f>
        <v>tier - 2</v>
      </c>
      <c r="N1751" t="str">
        <f>IF(Hospitalisation_table[[#This Row],[City tier]]="?","tier - 2",Hospitalisation_table[[#This Row],[City tier]])</f>
        <v>tier - 1</v>
      </c>
      <c r="O1751" t="str">
        <f>IF(Hospitalisation_table[[#This Row],[State ID]]="?","Unknown",Hospitalisation_table[[#This Row],[State ID]])</f>
        <v>R1012</v>
      </c>
      <c r="P1751" s="20" t="str">
        <f>_xlfn.CONCAT(Hospitalisation_table[[#This Row],[date]],"-",Hospitalisation_table[[#This Row],[Month_Updated]],"-",Hospitalisation_table[[#This Row],[Year_Update]])</f>
        <v>13-Jun-1994</v>
      </c>
      <c r="Q1751">
        <f>DATEDIF(Hospitalisation_table[[#This Row],[Date of Birth]],"8-Jun-2023","Y")</f>
        <v>28</v>
      </c>
    </row>
    <row r="1752" spans="1:17" x14ac:dyDescent="0.3">
      <c r="A1752" t="s">
        <v>845</v>
      </c>
      <c r="B1752" t="str">
        <f>IF(Hospitalisation_table[[#This Row],[Customer ID]]="?","UnKnown",Hospitalisation_table[[#This Row],[Customer ID]])</f>
        <v>Id1526</v>
      </c>
      <c r="C1752">
        <v>1978</v>
      </c>
      <c r="D1752" t="s">
        <v>37</v>
      </c>
      <c r="E1752">
        <v>21</v>
      </c>
      <c r="F1752">
        <v>2</v>
      </c>
      <c r="G1752" s="24">
        <v>6737.98</v>
      </c>
      <c r="H1752" t="s">
        <v>11</v>
      </c>
      <c r="I1752" t="s">
        <v>12</v>
      </c>
      <c r="J1752" t="s">
        <v>13</v>
      </c>
      <c r="K1752" t="str">
        <f>IF(Hospitalisation_table[[#This Row],[month]]="?","Sep",Hospitalisation_table[[#This Row],[month]])</f>
        <v>Oct</v>
      </c>
      <c r="L1752">
        <f>IF(Hospitalisation_table[[#This Row],[year]] = "?",ROUNDUP(AVERAGE(Hospitalisation_table[year]),0),Hospitalisation_table[[#This Row],[year]])</f>
        <v>1978</v>
      </c>
      <c r="M1752" t="str">
        <f>IF(Hospitalisation_table[[#This Row],[Hospital tier]]="?","tier - 2",Hospitalisation_table[[#This Row],[Hospital tier]])</f>
        <v>tier - 2</v>
      </c>
      <c r="N1752" t="str">
        <f>IF(Hospitalisation_table[[#This Row],[City tier]]="?","tier - 2",Hospitalisation_table[[#This Row],[City tier]])</f>
        <v>tier - 3</v>
      </c>
      <c r="O1752" t="str">
        <f>IF(Hospitalisation_table[[#This Row],[State ID]]="?","Unknown",Hospitalisation_table[[#This Row],[State ID]])</f>
        <v>R1013</v>
      </c>
      <c r="P1752" s="20" t="str">
        <f>_xlfn.CONCAT(Hospitalisation_table[[#This Row],[date]],"-",Hospitalisation_table[[#This Row],[Month_Updated]],"-",Hospitalisation_table[[#This Row],[Year_Update]])</f>
        <v>21-Oct-1978</v>
      </c>
      <c r="Q1752">
        <f>DATEDIF(Hospitalisation_table[[#This Row],[Date of Birth]],"8-Jun-2023","Y")</f>
        <v>44</v>
      </c>
    </row>
    <row r="1753" spans="1:17" x14ac:dyDescent="0.3">
      <c r="A1753" t="s">
        <v>846</v>
      </c>
      <c r="B1753" t="str">
        <f>IF(Hospitalisation_table[[#This Row],[Customer ID]]="?","UnKnown",Hospitalisation_table[[#This Row],[Customer ID]])</f>
        <v>Id1525</v>
      </c>
      <c r="C1753">
        <v>1968</v>
      </c>
      <c r="D1753" t="s">
        <v>10</v>
      </c>
      <c r="E1753">
        <v>18</v>
      </c>
      <c r="F1753">
        <v>0</v>
      </c>
      <c r="G1753" s="24">
        <v>6738.84</v>
      </c>
      <c r="H1753" t="s">
        <v>12</v>
      </c>
      <c r="I1753" t="s">
        <v>16</v>
      </c>
      <c r="J1753" t="s">
        <v>23</v>
      </c>
      <c r="K1753" t="str">
        <f>IF(Hospitalisation_table[[#This Row],[month]]="?","Sep",Hospitalisation_table[[#This Row],[month]])</f>
        <v>Jul</v>
      </c>
      <c r="L1753">
        <f>IF(Hospitalisation_table[[#This Row],[year]] = "?",ROUNDUP(AVERAGE(Hospitalisation_table[year]),0),Hospitalisation_table[[#This Row],[year]])</f>
        <v>1968</v>
      </c>
      <c r="M1753" t="str">
        <f>IF(Hospitalisation_table[[#This Row],[Hospital tier]]="?","tier - 2",Hospitalisation_table[[#This Row],[Hospital tier]])</f>
        <v>tier - 3</v>
      </c>
      <c r="N1753" t="str">
        <f>IF(Hospitalisation_table[[#This Row],[City tier]]="?","tier - 2",Hospitalisation_table[[#This Row],[City tier]])</f>
        <v>tier - 1</v>
      </c>
      <c r="O1753" t="str">
        <f>IF(Hospitalisation_table[[#This Row],[State ID]]="?","Unknown",Hospitalisation_table[[#This Row],[State ID]])</f>
        <v>R1012</v>
      </c>
      <c r="P1753" s="20" t="str">
        <f>_xlfn.CONCAT(Hospitalisation_table[[#This Row],[date]],"-",Hospitalisation_table[[#This Row],[Month_Updated]],"-",Hospitalisation_table[[#This Row],[Year_Update]])</f>
        <v>18-Jul-1968</v>
      </c>
      <c r="Q1753">
        <f>DATEDIF(Hospitalisation_table[[#This Row],[Date of Birth]],"8-Jun-2023","Y")</f>
        <v>54</v>
      </c>
    </row>
    <row r="1754" spans="1:17" x14ac:dyDescent="0.3">
      <c r="A1754" t="s">
        <v>847</v>
      </c>
      <c r="B1754" t="str">
        <f>IF(Hospitalisation_table[[#This Row],[Customer ID]]="?","UnKnown",Hospitalisation_table[[#This Row],[Customer ID]])</f>
        <v>Id1524</v>
      </c>
      <c r="C1754">
        <v>1986</v>
      </c>
      <c r="D1754" t="s">
        <v>35</v>
      </c>
      <c r="E1754">
        <v>7</v>
      </c>
      <c r="F1754">
        <v>3</v>
      </c>
      <c r="G1754" s="24">
        <v>6746.74</v>
      </c>
      <c r="H1754" t="s">
        <v>12</v>
      </c>
      <c r="I1754" t="s">
        <v>11</v>
      </c>
      <c r="J1754" t="s">
        <v>168</v>
      </c>
      <c r="K1754" t="str">
        <f>IF(Hospitalisation_table[[#This Row],[month]]="?","Sep",Hospitalisation_table[[#This Row],[month]])</f>
        <v>Aug</v>
      </c>
      <c r="L1754">
        <f>IF(Hospitalisation_table[[#This Row],[year]] = "?",ROUNDUP(AVERAGE(Hospitalisation_table[year]),0),Hospitalisation_table[[#This Row],[year]])</f>
        <v>1986</v>
      </c>
      <c r="M1754" t="str">
        <f>IF(Hospitalisation_table[[#This Row],[Hospital tier]]="?","tier - 2",Hospitalisation_table[[#This Row],[Hospital tier]])</f>
        <v>tier - 3</v>
      </c>
      <c r="N1754" t="str">
        <f>IF(Hospitalisation_table[[#This Row],[City tier]]="?","tier - 2",Hospitalisation_table[[#This Row],[City tier]])</f>
        <v>tier - 2</v>
      </c>
      <c r="O1754" t="str">
        <f>IF(Hospitalisation_table[[#This Row],[State ID]]="?","Unknown",Hospitalisation_table[[#This Row],[State ID]])</f>
        <v>R1016</v>
      </c>
      <c r="P1754" s="20" t="str">
        <f>_xlfn.CONCAT(Hospitalisation_table[[#This Row],[date]],"-",Hospitalisation_table[[#This Row],[Month_Updated]],"-",Hospitalisation_table[[#This Row],[Year_Update]])</f>
        <v>7-Aug-1986</v>
      </c>
      <c r="Q1754">
        <f>DATEDIF(Hospitalisation_table[[#This Row],[Date of Birth]],"8-Jun-2023","Y")</f>
        <v>36</v>
      </c>
    </row>
    <row r="1755" spans="1:17" x14ac:dyDescent="0.3">
      <c r="A1755" t="s">
        <v>848</v>
      </c>
      <c r="B1755" t="str">
        <f>IF(Hospitalisation_table[[#This Row],[Customer ID]]="?","UnKnown",Hospitalisation_table[[#This Row],[Customer ID]])</f>
        <v>Id1523</v>
      </c>
      <c r="C1755">
        <v>1986</v>
      </c>
      <c r="D1755" t="s">
        <v>18</v>
      </c>
      <c r="E1755">
        <v>5</v>
      </c>
      <c r="F1755">
        <v>3</v>
      </c>
      <c r="G1755" s="24">
        <v>6748.59</v>
      </c>
      <c r="H1755" t="s">
        <v>12</v>
      </c>
      <c r="I1755" t="s">
        <v>16</v>
      </c>
      <c r="J1755" t="s">
        <v>168</v>
      </c>
      <c r="K1755" t="str">
        <f>IF(Hospitalisation_table[[#This Row],[month]]="?","Sep",Hospitalisation_table[[#This Row],[month]])</f>
        <v>Jun</v>
      </c>
      <c r="L1755">
        <f>IF(Hospitalisation_table[[#This Row],[year]] = "?",ROUNDUP(AVERAGE(Hospitalisation_table[year]),0),Hospitalisation_table[[#This Row],[year]])</f>
        <v>1986</v>
      </c>
      <c r="M1755" t="str">
        <f>IF(Hospitalisation_table[[#This Row],[Hospital tier]]="?","tier - 2",Hospitalisation_table[[#This Row],[Hospital tier]])</f>
        <v>tier - 3</v>
      </c>
      <c r="N1755" t="str">
        <f>IF(Hospitalisation_table[[#This Row],[City tier]]="?","tier - 2",Hospitalisation_table[[#This Row],[City tier]])</f>
        <v>tier - 1</v>
      </c>
      <c r="O1755" t="str">
        <f>IF(Hospitalisation_table[[#This Row],[State ID]]="?","Unknown",Hospitalisation_table[[#This Row],[State ID]])</f>
        <v>R1016</v>
      </c>
      <c r="P1755" s="20" t="str">
        <f>_xlfn.CONCAT(Hospitalisation_table[[#This Row],[date]],"-",Hospitalisation_table[[#This Row],[Month_Updated]],"-",Hospitalisation_table[[#This Row],[Year_Update]])</f>
        <v>5-Jun-1986</v>
      </c>
      <c r="Q1755">
        <f>DATEDIF(Hospitalisation_table[[#This Row],[Date of Birth]],"8-Jun-2023","Y")</f>
        <v>37</v>
      </c>
    </row>
    <row r="1756" spans="1:17" x14ac:dyDescent="0.3">
      <c r="A1756" t="s">
        <v>849</v>
      </c>
      <c r="B1756" t="str">
        <f>IF(Hospitalisation_table[[#This Row],[Customer ID]]="?","UnKnown",Hospitalisation_table[[#This Row],[Customer ID]])</f>
        <v>Id1522</v>
      </c>
      <c r="C1756">
        <v>1970</v>
      </c>
      <c r="D1756" t="s">
        <v>18</v>
      </c>
      <c r="E1756">
        <v>17</v>
      </c>
      <c r="F1756">
        <v>0</v>
      </c>
      <c r="G1756" s="24">
        <v>6749.63</v>
      </c>
      <c r="H1756" t="s">
        <v>11</v>
      </c>
      <c r="I1756" t="s">
        <v>16</v>
      </c>
      <c r="J1756" t="s">
        <v>13</v>
      </c>
      <c r="K1756" t="str">
        <f>IF(Hospitalisation_table[[#This Row],[month]]="?","Sep",Hospitalisation_table[[#This Row],[month]])</f>
        <v>Jun</v>
      </c>
      <c r="L1756">
        <f>IF(Hospitalisation_table[[#This Row],[year]] = "?",ROUNDUP(AVERAGE(Hospitalisation_table[year]),0),Hospitalisation_table[[#This Row],[year]])</f>
        <v>1970</v>
      </c>
      <c r="M1756" t="str">
        <f>IF(Hospitalisation_table[[#This Row],[Hospital tier]]="?","tier - 2",Hospitalisation_table[[#This Row],[Hospital tier]])</f>
        <v>tier - 2</v>
      </c>
      <c r="N1756" t="str">
        <f>IF(Hospitalisation_table[[#This Row],[City tier]]="?","tier - 2",Hospitalisation_table[[#This Row],[City tier]])</f>
        <v>tier - 1</v>
      </c>
      <c r="O1756" t="str">
        <f>IF(Hospitalisation_table[[#This Row],[State ID]]="?","Unknown",Hospitalisation_table[[#This Row],[State ID]])</f>
        <v>R1013</v>
      </c>
      <c r="P1756" s="20" t="str">
        <f>_xlfn.CONCAT(Hospitalisation_table[[#This Row],[date]],"-",Hospitalisation_table[[#This Row],[Month_Updated]],"-",Hospitalisation_table[[#This Row],[Year_Update]])</f>
        <v>17-Jun-1970</v>
      </c>
      <c r="Q1756">
        <f>DATEDIF(Hospitalisation_table[[#This Row],[Date of Birth]],"8-Jun-2023","Y")</f>
        <v>52</v>
      </c>
    </row>
    <row r="1757" spans="1:17" x14ac:dyDescent="0.3">
      <c r="A1757" t="s">
        <v>850</v>
      </c>
      <c r="B1757" t="str">
        <f>IF(Hospitalisation_table[[#This Row],[Customer ID]]="?","UnKnown",Hospitalisation_table[[#This Row],[Customer ID]])</f>
        <v>Id1521</v>
      </c>
      <c r="C1757">
        <v>1966</v>
      </c>
      <c r="D1757" t="s">
        <v>30</v>
      </c>
      <c r="E1757">
        <v>9</v>
      </c>
      <c r="F1757">
        <v>0</v>
      </c>
      <c r="G1757" s="24">
        <v>6750.27</v>
      </c>
      <c r="H1757" t="s">
        <v>12</v>
      </c>
      <c r="I1757" t="s">
        <v>11</v>
      </c>
      <c r="J1757" t="s">
        <v>13</v>
      </c>
      <c r="K1757" t="str">
        <f>IF(Hospitalisation_table[[#This Row],[month]]="?","Sep",Hospitalisation_table[[#This Row],[month]])</f>
        <v>Dec</v>
      </c>
      <c r="L1757">
        <f>IF(Hospitalisation_table[[#This Row],[year]] = "?",ROUNDUP(AVERAGE(Hospitalisation_table[year]),0),Hospitalisation_table[[#This Row],[year]])</f>
        <v>1966</v>
      </c>
      <c r="M1757" t="str">
        <f>IF(Hospitalisation_table[[#This Row],[Hospital tier]]="?","tier - 2",Hospitalisation_table[[#This Row],[Hospital tier]])</f>
        <v>tier - 3</v>
      </c>
      <c r="N1757" t="str">
        <f>IF(Hospitalisation_table[[#This Row],[City tier]]="?","tier - 2",Hospitalisation_table[[#This Row],[City tier]])</f>
        <v>tier - 2</v>
      </c>
      <c r="O1757" t="str">
        <f>IF(Hospitalisation_table[[#This Row],[State ID]]="?","Unknown",Hospitalisation_table[[#This Row],[State ID]])</f>
        <v>R1013</v>
      </c>
      <c r="P1757" s="20" t="str">
        <f>_xlfn.CONCAT(Hospitalisation_table[[#This Row],[date]],"-",Hospitalisation_table[[#This Row],[Month_Updated]],"-",Hospitalisation_table[[#This Row],[Year_Update]])</f>
        <v>9-Dec-1966</v>
      </c>
      <c r="Q1757">
        <f>DATEDIF(Hospitalisation_table[[#This Row],[Date of Birth]],"8-Jun-2023","Y")</f>
        <v>56</v>
      </c>
    </row>
    <row r="1758" spans="1:17" x14ac:dyDescent="0.3">
      <c r="A1758" t="s">
        <v>851</v>
      </c>
      <c r="B1758" t="str">
        <f>IF(Hospitalisation_table[[#This Row],[Customer ID]]="?","UnKnown",Hospitalisation_table[[#This Row],[Customer ID]])</f>
        <v>Id1520</v>
      </c>
      <c r="C1758">
        <v>1988</v>
      </c>
      <c r="D1758" t="s">
        <v>37</v>
      </c>
      <c r="E1758">
        <v>10</v>
      </c>
      <c r="F1758">
        <v>3</v>
      </c>
      <c r="G1758" s="24">
        <v>6753.04</v>
      </c>
      <c r="H1758" t="s">
        <v>11</v>
      </c>
      <c r="I1758" t="s">
        <v>11</v>
      </c>
      <c r="J1758" t="s">
        <v>247</v>
      </c>
      <c r="K1758" t="str">
        <f>IF(Hospitalisation_table[[#This Row],[month]]="?","Sep",Hospitalisation_table[[#This Row],[month]])</f>
        <v>Oct</v>
      </c>
      <c r="L1758">
        <f>IF(Hospitalisation_table[[#This Row],[year]] = "?",ROUNDUP(AVERAGE(Hospitalisation_table[year]),0),Hospitalisation_table[[#This Row],[year]])</f>
        <v>1988</v>
      </c>
      <c r="M1758" t="str">
        <f>IF(Hospitalisation_table[[#This Row],[Hospital tier]]="?","tier - 2",Hospitalisation_table[[#This Row],[Hospital tier]])</f>
        <v>tier - 2</v>
      </c>
      <c r="N1758" t="str">
        <f>IF(Hospitalisation_table[[#This Row],[City tier]]="?","tier - 2",Hospitalisation_table[[#This Row],[City tier]])</f>
        <v>tier - 2</v>
      </c>
      <c r="O1758" t="str">
        <f>IF(Hospitalisation_table[[#This Row],[State ID]]="?","Unknown",Hospitalisation_table[[#This Row],[State ID]])</f>
        <v>R1024</v>
      </c>
      <c r="P1758" s="20" t="str">
        <f>_xlfn.CONCAT(Hospitalisation_table[[#This Row],[date]],"-",Hospitalisation_table[[#This Row],[Month_Updated]],"-",Hospitalisation_table[[#This Row],[Year_Update]])</f>
        <v>10-Oct-1988</v>
      </c>
      <c r="Q1758">
        <f>DATEDIF(Hospitalisation_table[[#This Row],[Date of Birth]],"8-Jun-2023","Y")</f>
        <v>34</v>
      </c>
    </row>
    <row r="1759" spans="1:17" x14ac:dyDescent="0.3">
      <c r="A1759" t="s">
        <v>2221</v>
      </c>
      <c r="B1759" t="str">
        <f>IF(Hospitalisation_table[[#This Row],[Customer ID]]="?","UnKnown",Hospitalisation_table[[#This Row],[Customer ID]])</f>
        <v>Id152</v>
      </c>
      <c r="C1759">
        <v>1989</v>
      </c>
      <c r="D1759" t="s">
        <v>20</v>
      </c>
      <c r="E1759">
        <v>8</v>
      </c>
      <c r="F1759">
        <v>3</v>
      </c>
      <c r="G1759" s="24">
        <v>38237.339999999997</v>
      </c>
      <c r="H1759" t="s">
        <v>11</v>
      </c>
      <c r="I1759" t="s">
        <v>12</v>
      </c>
      <c r="J1759" t="s">
        <v>42</v>
      </c>
      <c r="K1759" t="str">
        <f>IF(Hospitalisation_table[[#This Row],[month]]="?","Sep",Hospitalisation_table[[#This Row],[month]])</f>
        <v>Sep</v>
      </c>
      <c r="L1759">
        <f>IF(Hospitalisation_table[[#This Row],[year]] = "?",ROUNDUP(AVERAGE(Hospitalisation_table[year]),0),Hospitalisation_table[[#This Row],[year]])</f>
        <v>1989</v>
      </c>
      <c r="M1759" t="str">
        <f>IF(Hospitalisation_table[[#This Row],[Hospital tier]]="?","tier - 2",Hospitalisation_table[[#This Row],[Hospital tier]])</f>
        <v>tier - 2</v>
      </c>
      <c r="N1759" t="str">
        <f>IF(Hospitalisation_table[[#This Row],[City tier]]="?","tier - 2",Hospitalisation_table[[#This Row],[City tier]])</f>
        <v>tier - 3</v>
      </c>
      <c r="O1759" t="str">
        <f>IF(Hospitalisation_table[[#This Row],[State ID]]="?","Unknown",Hospitalisation_table[[#This Row],[State ID]])</f>
        <v>R1011</v>
      </c>
      <c r="P1759" s="20" t="str">
        <f>_xlfn.CONCAT(Hospitalisation_table[[#This Row],[date]],"-",Hospitalisation_table[[#This Row],[Month_Updated]],"-",Hospitalisation_table[[#This Row],[Year_Update]])</f>
        <v>8-Sep-1989</v>
      </c>
      <c r="Q1759">
        <f>DATEDIF(Hospitalisation_table[[#This Row],[Date of Birth]],"8-Jun-2023","Y")</f>
        <v>33</v>
      </c>
    </row>
    <row r="1760" spans="1:17" x14ac:dyDescent="0.3">
      <c r="A1760" t="s">
        <v>852</v>
      </c>
      <c r="B1760" t="str">
        <f>IF(Hospitalisation_table[[#This Row],[Customer ID]]="?","UnKnown",Hospitalisation_table[[#This Row],[Customer ID]])</f>
        <v>Id1519</v>
      </c>
      <c r="C1760">
        <v>1981</v>
      </c>
      <c r="D1760" t="s">
        <v>20</v>
      </c>
      <c r="E1760">
        <v>21</v>
      </c>
      <c r="F1760">
        <v>1</v>
      </c>
      <c r="G1760" s="24">
        <v>6770.19</v>
      </c>
      <c r="H1760" t="s">
        <v>11</v>
      </c>
      <c r="I1760" t="s">
        <v>12</v>
      </c>
      <c r="J1760" t="s">
        <v>13</v>
      </c>
      <c r="K1760" t="str">
        <f>IF(Hospitalisation_table[[#This Row],[month]]="?","Sep",Hospitalisation_table[[#This Row],[month]])</f>
        <v>Sep</v>
      </c>
      <c r="L1760">
        <f>IF(Hospitalisation_table[[#This Row],[year]] = "?",ROUNDUP(AVERAGE(Hospitalisation_table[year]),0),Hospitalisation_table[[#This Row],[year]])</f>
        <v>1981</v>
      </c>
      <c r="M1760" t="str">
        <f>IF(Hospitalisation_table[[#This Row],[Hospital tier]]="?","tier - 2",Hospitalisation_table[[#This Row],[Hospital tier]])</f>
        <v>tier - 2</v>
      </c>
      <c r="N1760" t="str">
        <f>IF(Hospitalisation_table[[#This Row],[City tier]]="?","tier - 2",Hospitalisation_table[[#This Row],[City tier]])</f>
        <v>tier - 3</v>
      </c>
      <c r="O1760" t="str">
        <f>IF(Hospitalisation_table[[#This Row],[State ID]]="?","Unknown",Hospitalisation_table[[#This Row],[State ID]])</f>
        <v>R1013</v>
      </c>
      <c r="P1760" s="20" t="str">
        <f>_xlfn.CONCAT(Hospitalisation_table[[#This Row],[date]],"-",Hospitalisation_table[[#This Row],[Month_Updated]],"-",Hospitalisation_table[[#This Row],[Year_Update]])</f>
        <v>21-Sep-1981</v>
      </c>
      <c r="Q1760">
        <f>DATEDIF(Hospitalisation_table[[#This Row],[Date of Birth]],"8-Jun-2023","Y")</f>
        <v>41</v>
      </c>
    </row>
    <row r="1761" spans="1:17" x14ac:dyDescent="0.3">
      <c r="A1761" t="s">
        <v>853</v>
      </c>
      <c r="B1761" t="str">
        <f>IF(Hospitalisation_table[[#This Row],[Customer ID]]="?","UnKnown",Hospitalisation_table[[#This Row],[Customer ID]])</f>
        <v>Id1518</v>
      </c>
      <c r="C1761">
        <v>1981</v>
      </c>
      <c r="D1761" t="s">
        <v>20</v>
      </c>
      <c r="E1761">
        <v>3</v>
      </c>
      <c r="F1761">
        <v>1</v>
      </c>
      <c r="G1761" s="24">
        <v>6775.96</v>
      </c>
      <c r="H1761" t="s">
        <v>11</v>
      </c>
      <c r="I1761" t="s">
        <v>12</v>
      </c>
      <c r="J1761" t="s">
        <v>42</v>
      </c>
      <c r="K1761" t="str">
        <f>IF(Hospitalisation_table[[#This Row],[month]]="?","Sep",Hospitalisation_table[[#This Row],[month]])</f>
        <v>Sep</v>
      </c>
      <c r="L1761">
        <f>IF(Hospitalisation_table[[#This Row],[year]] = "?",ROUNDUP(AVERAGE(Hospitalisation_table[year]),0),Hospitalisation_table[[#This Row],[year]])</f>
        <v>1981</v>
      </c>
      <c r="M1761" t="str">
        <f>IF(Hospitalisation_table[[#This Row],[Hospital tier]]="?","tier - 2",Hospitalisation_table[[#This Row],[Hospital tier]])</f>
        <v>tier - 2</v>
      </c>
      <c r="N1761" t="str">
        <f>IF(Hospitalisation_table[[#This Row],[City tier]]="?","tier - 2",Hospitalisation_table[[#This Row],[City tier]])</f>
        <v>tier - 3</v>
      </c>
      <c r="O1761" t="str">
        <f>IF(Hospitalisation_table[[#This Row],[State ID]]="?","Unknown",Hospitalisation_table[[#This Row],[State ID]])</f>
        <v>R1011</v>
      </c>
      <c r="P1761" s="20" t="str">
        <f>_xlfn.CONCAT(Hospitalisation_table[[#This Row],[date]],"-",Hospitalisation_table[[#This Row],[Month_Updated]],"-",Hospitalisation_table[[#This Row],[Year_Update]])</f>
        <v>3-Sep-1981</v>
      </c>
      <c r="Q1761">
        <f>DATEDIF(Hospitalisation_table[[#This Row],[Date of Birth]],"8-Jun-2023","Y")</f>
        <v>41</v>
      </c>
    </row>
    <row r="1762" spans="1:17" x14ac:dyDescent="0.3">
      <c r="A1762" t="s">
        <v>854</v>
      </c>
      <c r="B1762" t="str">
        <f>IF(Hospitalisation_table[[#This Row],[Customer ID]]="?","UnKnown",Hospitalisation_table[[#This Row],[Customer ID]])</f>
        <v>Id1517</v>
      </c>
      <c r="C1762">
        <v>1981</v>
      </c>
      <c r="D1762" t="s">
        <v>37</v>
      </c>
      <c r="E1762">
        <v>8</v>
      </c>
      <c r="F1762">
        <v>1</v>
      </c>
      <c r="G1762" s="24">
        <v>6781.35</v>
      </c>
      <c r="H1762" t="s">
        <v>11</v>
      </c>
      <c r="I1762" t="s">
        <v>16</v>
      </c>
      <c r="J1762" t="s">
        <v>13</v>
      </c>
      <c r="K1762" t="str">
        <f>IF(Hospitalisation_table[[#This Row],[month]]="?","Sep",Hospitalisation_table[[#This Row],[month]])</f>
        <v>Oct</v>
      </c>
      <c r="L1762">
        <f>IF(Hospitalisation_table[[#This Row],[year]] = "?",ROUNDUP(AVERAGE(Hospitalisation_table[year]),0),Hospitalisation_table[[#This Row],[year]])</f>
        <v>1981</v>
      </c>
      <c r="M1762" t="str">
        <f>IF(Hospitalisation_table[[#This Row],[Hospital tier]]="?","tier - 2",Hospitalisation_table[[#This Row],[Hospital tier]])</f>
        <v>tier - 2</v>
      </c>
      <c r="N1762" t="str">
        <f>IF(Hospitalisation_table[[#This Row],[City tier]]="?","tier - 2",Hospitalisation_table[[#This Row],[City tier]])</f>
        <v>tier - 1</v>
      </c>
      <c r="O1762" t="str">
        <f>IF(Hospitalisation_table[[#This Row],[State ID]]="?","Unknown",Hospitalisation_table[[#This Row],[State ID]])</f>
        <v>R1013</v>
      </c>
      <c r="P1762" s="20" t="str">
        <f>_xlfn.CONCAT(Hospitalisation_table[[#This Row],[date]],"-",Hospitalisation_table[[#This Row],[Month_Updated]],"-",Hospitalisation_table[[#This Row],[Year_Update]])</f>
        <v>8-Oct-1981</v>
      </c>
      <c r="Q1762">
        <f>DATEDIF(Hospitalisation_table[[#This Row],[Date of Birth]],"8-Jun-2023","Y")</f>
        <v>41</v>
      </c>
    </row>
    <row r="1763" spans="1:17" x14ac:dyDescent="0.3">
      <c r="A1763" t="s">
        <v>855</v>
      </c>
      <c r="B1763" t="str">
        <f>IF(Hospitalisation_table[[#This Row],[Customer ID]]="?","UnKnown",Hospitalisation_table[[#This Row],[Customer ID]])</f>
        <v>Id1516</v>
      </c>
      <c r="C1763">
        <v>1980</v>
      </c>
      <c r="D1763" t="s">
        <v>15</v>
      </c>
      <c r="E1763">
        <v>23</v>
      </c>
      <c r="F1763">
        <v>2</v>
      </c>
      <c r="G1763" s="24">
        <v>6781.52</v>
      </c>
      <c r="H1763" t="s">
        <v>11</v>
      </c>
      <c r="I1763" t="s">
        <v>11</v>
      </c>
      <c r="J1763" t="s">
        <v>13</v>
      </c>
      <c r="K1763" t="str">
        <f>IF(Hospitalisation_table[[#This Row],[month]]="?","Sep",Hospitalisation_table[[#This Row],[month]])</f>
        <v>Nov</v>
      </c>
      <c r="L1763">
        <f>IF(Hospitalisation_table[[#This Row],[year]] = "?",ROUNDUP(AVERAGE(Hospitalisation_table[year]),0),Hospitalisation_table[[#This Row],[year]])</f>
        <v>1980</v>
      </c>
      <c r="M1763" t="str">
        <f>IF(Hospitalisation_table[[#This Row],[Hospital tier]]="?","tier - 2",Hospitalisation_table[[#This Row],[Hospital tier]])</f>
        <v>tier - 2</v>
      </c>
      <c r="N1763" t="str">
        <f>IF(Hospitalisation_table[[#This Row],[City tier]]="?","tier - 2",Hospitalisation_table[[#This Row],[City tier]])</f>
        <v>tier - 2</v>
      </c>
      <c r="O1763" t="str">
        <f>IF(Hospitalisation_table[[#This Row],[State ID]]="?","Unknown",Hospitalisation_table[[#This Row],[State ID]])</f>
        <v>R1013</v>
      </c>
      <c r="P1763" s="20" t="str">
        <f>_xlfn.CONCAT(Hospitalisation_table[[#This Row],[date]],"-",Hospitalisation_table[[#This Row],[Month_Updated]],"-",Hospitalisation_table[[#This Row],[Year_Update]])</f>
        <v>23-Nov-1980</v>
      </c>
      <c r="Q1763">
        <f>DATEDIF(Hospitalisation_table[[#This Row],[Date of Birth]],"8-Jun-2023","Y")</f>
        <v>42</v>
      </c>
    </row>
    <row r="1764" spans="1:17" x14ac:dyDescent="0.3">
      <c r="A1764" t="s">
        <v>856</v>
      </c>
      <c r="B1764" t="str">
        <f>IF(Hospitalisation_table[[#This Row],[Customer ID]]="?","UnKnown",Hospitalisation_table[[#This Row],[Customer ID]])</f>
        <v>Id1515</v>
      </c>
      <c r="C1764">
        <v>1985</v>
      </c>
      <c r="D1764" t="s">
        <v>30</v>
      </c>
      <c r="E1764">
        <v>24</v>
      </c>
      <c r="F1764">
        <v>3</v>
      </c>
      <c r="G1764" s="24">
        <v>6796.86</v>
      </c>
      <c r="H1764" t="s">
        <v>12</v>
      </c>
      <c r="I1764" t="s">
        <v>12</v>
      </c>
      <c r="J1764" t="s">
        <v>23</v>
      </c>
      <c r="K1764" t="str">
        <f>IF(Hospitalisation_table[[#This Row],[month]]="?","Sep",Hospitalisation_table[[#This Row],[month]])</f>
        <v>Dec</v>
      </c>
      <c r="L1764">
        <f>IF(Hospitalisation_table[[#This Row],[year]] = "?",ROUNDUP(AVERAGE(Hospitalisation_table[year]),0),Hospitalisation_table[[#This Row],[year]])</f>
        <v>1985</v>
      </c>
      <c r="M1764" t="str">
        <f>IF(Hospitalisation_table[[#This Row],[Hospital tier]]="?","tier - 2",Hospitalisation_table[[#This Row],[Hospital tier]])</f>
        <v>tier - 3</v>
      </c>
      <c r="N1764" t="str">
        <f>IF(Hospitalisation_table[[#This Row],[City tier]]="?","tier - 2",Hospitalisation_table[[#This Row],[City tier]])</f>
        <v>tier - 3</v>
      </c>
      <c r="O1764" t="str">
        <f>IF(Hospitalisation_table[[#This Row],[State ID]]="?","Unknown",Hospitalisation_table[[#This Row],[State ID]])</f>
        <v>R1012</v>
      </c>
      <c r="P1764" s="20" t="str">
        <f>_xlfn.CONCAT(Hospitalisation_table[[#This Row],[date]],"-",Hospitalisation_table[[#This Row],[Month_Updated]],"-",Hospitalisation_table[[#This Row],[Year_Update]])</f>
        <v>24-Dec-1985</v>
      </c>
      <c r="Q1764">
        <f>DATEDIF(Hospitalisation_table[[#This Row],[Date of Birth]],"8-Jun-2023","Y")</f>
        <v>37</v>
      </c>
    </row>
    <row r="1765" spans="1:17" x14ac:dyDescent="0.3">
      <c r="A1765" t="s">
        <v>857</v>
      </c>
      <c r="B1765" t="str">
        <f>IF(Hospitalisation_table[[#This Row],[Customer ID]]="?","UnKnown",Hospitalisation_table[[#This Row],[Customer ID]])</f>
        <v>Id1514</v>
      </c>
      <c r="C1765">
        <v>1991</v>
      </c>
      <c r="D1765" t="s">
        <v>18</v>
      </c>
      <c r="E1765">
        <v>29</v>
      </c>
      <c r="F1765">
        <v>5</v>
      </c>
      <c r="G1765" s="24">
        <v>6799.46</v>
      </c>
      <c r="H1765" t="s">
        <v>16</v>
      </c>
      <c r="I1765" t="s">
        <v>11</v>
      </c>
      <c r="J1765" t="s">
        <v>276</v>
      </c>
      <c r="K1765" t="str">
        <f>IF(Hospitalisation_table[[#This Row],[month]]="?","Sep",Hospitalisation_table[[#This Row],[month]])</f>
        <v>Jun</v>
      </c>
      <c r="L1765">
        <f>IF(Hospitalisation_table[[#This Row],[year]] = "?",ROUNDUP(AVERAGE(Hospitalisation_table[year]),0),Hospitalisation_table[[#This Row],[year]])</f>
        <v>1991</v>
      </c>
      <c r="M1765" t="str">
        <f>IF(Hospitalisation_table[[#This Row],[Hospital tier]]="?","tier - 2",Hospitalisation_table[[#This Row],[Hospital tier]])</f>
        <v>tier - 1</v>
      </c>
      <c r="N1765" t="str">
        <f>IF(Hospitalisation_table[[#This Row],[City tier]]="?","tier - 2",Hospitalisation_table[[#This Row],[City tier]])</f>
        <v>tier - 2</v>
      </c>
      <c r="O1765" t="str">
        <f>IF(Hospitalisation_table[[#This Row],[State ID]]="?","Unknown",Hospitalisation_table[[#This Row],[State ID]])</f>
        <v>R1014</v>
      </c>
      <c r="P1765" s="20" t="str">
        <f>_xlfn.CONCAT(Hospitalisation_table[[#This Row],[date]],"-",Hospitalisation_table[[#This Row],[Month_Updated]],"-",Hospitalisation_table[[#This Row],[Year_Update]])</f>
        <v>29-Jun-1991</v>
      </c>
      <c r="Q1765">
        <f>DATEDIF(Hospitalisation_table[[#This Row],[Date of Birth]],"8-Jun-2023","Y")</f>
        <v>31</v>
      </c>
    </row>
    <row r="1766" spans="1:17" x14ac:dyDescent="0.3">
      <c r="A1766" t="s">
        <v>858</v>
      </c>
      <c r="B1766" t="str">
        <f>IF(Hospitalisation_table[[#This Row],[Customer ID]]="?","UnKnown",Hospitalisation_table[[#This Row],[Customer ID]])</f>
        <v>Id1513</v>
      </c>
      <c r="C1766">
        <v>1975</v>
      </c>
      <c r="D1766" t="s">
        <v>35</v>
      </c>
      <c r="E1766">
        <v>17</v>
      </c>
      <c r="F1766">
        <v>1</v>
      </c>
      <c r="G1766" s="24">
        <v>6809.46</v>
      </c>
      <c r="H1766" t="s">
        <v>11</v>
      </c>
      <c r="I1766" t="s">
        <v>16</v>
      </c>
      <c r="J1766" t="s">
        <v>23</v>
      </c>
      <c r="K1766" t="str">
        <f>IF(Hospitalisation_table[[#This Row],[month]]="?","Sep",Hospitalisation_table[[#This Row],[month]])</f>
        <v>Aug</v>
      </c>
      <c r="L1766">
        <f>IF(Hospitalisation_table[[#This Row],[year]] = "?",ROUNDUP(AVERAGE(Hospitalisation_table[year]),0),Hospitalisation_table[[#This Row],[year]])</f>
        <v>1975</v>
      </c>
      <c r="M1766" t="str">
        <f>IF(Hospitalisation_table[[#This Row],[Hospital tier]]="?","tier - 2",Hospitalisation_table[[#This Row],[Hospital tier]])</f>
        <v>tier - 2</v>
      </c>
      <c r="N1766" t="str">
        <f>IF(Hospitalisation_table[[#This Row],[City tier]]="?","tier - 2",Hospitalisation_table[[#This Row],[City tier]])</f>
        <v>tier - 1</v>
      </c>
      <c r="O1766" t="str">
        <f>IF(Hospitalisation_table[[#This Row],[State ID]]="?","Unknown",Hospitalisation_table[[#This Row],[State ID]])</f>
        <v>R1012</v>
      </c>
      <c r="P1766" s="20" t="str">
        <f>_xlfn.CONCAT(Hospitalisation_table[[#This Row],[date]],"-",Hospitalisation_table[[#This Row],[Month_Updated]],"-",Hospitalisation_table[[#This Row],[Year_Update]])</f>
        <v>17-Aug-1975</v>
      </c>
      <c r="Q1766">
        <f>DATEDIF(Hospitalisation_table[[#This Row],[Date of Birth]],"8-Jun-2023","Y")</f>
        <v>47</v>
      </c>
    </row>
    <row r="1767" spans="1:17" x14ac:dyDescent="0.3">
      <c r="A1767" t="s">
        <v>859</v>
      </c>
      <c r="B1767" t="str">
        <f>IF(Hospitalisation_table[[#This Row],[Customer ID]]="?","UnKnown",Hospitalisation_table[[#This Row],[Customer ID]])</f>
        <v>Id1512</v>
      </c>
      <c r="C1767">
        <v>1994</v>
      </c>
      <c r="D1767" t="s">
        <v>10</v>
      </c>
      <c r="E1767">
        <v>8</v>
      </c>
      <c r="F1767">
        <v>0</v>
      </c>
      <c r="G1767" s="24">
        <v>6827.69</v>
      </c>
      <c r="H1767" t="s">
        <v>11</v>
      </c>
      <c r="I1767" t="s">
        <v>11</v>
      </c>
      <c r="J1767" t="s">
        <v>300</v>
      </c>
      <c r="K1767" t="str">
        <f>IF(Hospitalisation_table[[#This Row],[month]]="?","Sep",Hospitalisation_table[[#This Row],[month]])</f>
        <v>Jul</v>
      </c>
      <c r="L1767">
        <f>IF(Hospitalisation_table[[#This Row],[year]] = "?",ROUNDUP(AVERAGE(Hospitalisation_table[year]),0),Hospitalisation_table[[#This Row],[year]])</f>
        <v>1994</v>
      </c>
      <c r="M1767" t="str">
        <f>IF(Hospitalisation_table[[#This Row],[Hospital tier]]="?","tier - 2",Hospitalisation_table[[#This Row],[Hospital tier]])</f>
        <v>tier - 2</v>
      </c>
      <c r="N1767" t="str">
        <f>IF(Hospitalisation_table[[#This Row],[City tier]]="?","tier - 2",Hospitalisation_table[[#This Row],[City tier]])</f>
        <v>tier - 2</v>
      </c>
      <c r="O1767" t="str">
        <f>IF(Hospitalisation_table[[#This Row],[State ID]]="?","Unknown",Hospitalisation_table[[#This Row],[State ID]])</f>
        <v>R1021</v>
      </c>
      <c r="P1767" s="20" t="str">
        <f>_xlfn.CONCAT(Hospitalisation_table[[#This Row],[date]],"-",Hospitalisation_table[[#This Row],[Month_Updated]],"-",Hospitalisation_table[[#This Row],[Year_Update]])</f>
        <v>8-Jul-1994</v>
      </c>
      <c r="Q1767">
        <f>DATEDIF(Hospitalisation_table[[#This Row],[Date of Birth]],"8-Jun-2023","Y")</f>
        <v>28</v>
      </c>
    </row>
    <row r="1768" spans="1:17" x14ac:dyDescent="0.3">
      <c r="A1768" t="s">
        <v>860</v>
      </c>
      <c r="B1768" t="str">
        <f>IF(Hospitalisation_table[[#This Row],[Customer ID]]="?","UnKnown",Hospitalisation_table[[#This Row],[Customer ID]])</f>
        <v>Id1511</v>
      </c>
      <c r="C1768">
        <v>1979</v>
      </c>
      <c r="D1768" t="s">
        <v>10</v>
      </c>
      <c r="E1768">
        <v>15</v>
      </c>
      <c r="F1768">
        <v>0</v>
      </c>
      <c r="G1768" s="24">
        <v>6837.37</v>
      </c>
      <c r="H1768" t="s">
        <v>12</v>
      </c>
      <c r="I1768" t="s">
        <v>16</v>
      </c>
      <c r="J1768" t="s">
        <v>168</v>
      </c>
      <c r="K1768" t="str">
        <f>IF(Hospitalisation_table[[#This Row],[month]]="?","Sep",Hospitalisation_table[[#This Row],[month]])</f>
        <v>Jul</v>
      </c>
      <c r="L1768">
        <f>IF(Hospitalisation_table[[#This Row],[year]] = "?",ROUNDUP(AVERAGE(Hospitalisation_table[year]),0),Hospitalisation_table[[#This Row],[year]])</f>
        <v>1979</v>
      </c>
      <c r="M1768" t="str">
        <f>IF(Hospitalisation_table[[#This Row],[Hospital tier]]="?","tier - 2",Hospitalisation_table[[#This Row],[Hospital tier]])</f>
        <v>tier - 3</v>
      </c>
      <c r="N1768" t="str">
        <f>IF(Hospitalisation_table[[#This Row],[City tier]]="?","tier - 2",Hospitalisation_table[[#This Row],[City tier]])</f>
        <v>tier - 1</v>
      </c>
      <c r="O1768" t="str">
        <f>IF(Hospitalisation_table[[#This Row],[State ID]]="?","Unknown",Hospitalisation_table[[#This Row],[State ID]])</f>
        <v>R1016</v>
      </c>
      <c r="P1768" s="20" t="str">
        <f>_xlfn.CONCAT(Hospitalisation_table[[#This Row],[date]],"-",Hospitalisation_table[[#This Row],[Month_Updated]],"-",Hospitalisation_table[[#This Row],[Year_Update]])</f>
        <v>15-Jul-1979</v>
      </c>
      <c r="Q1768">
        <f>DATEDIF(Hospitalisation_table[[#This Row],[Date of Birth]],"8-Jun-2023","Y")</f>
        <v>43</v>
      </c>
    </row>
    <row r="1769" spans="1:17" x14ac:dyDescent="0.3">
      <c r="A1769" t="s">
        <v>861</v>
      </c>
      <c r="B1769" t="str">
        <f>IF(Hospitalisation_table[[#This Row],[Customer ID]]="?","UnKnown",Hospitalisation_table[[#This Row],[Customer ID]])</f>
        <v>Id1510</v>
      </c>
      <c r="C1769">
        <v>2000</v>
      </c>
      <c r="D1769" t="s">
        <v>15</v>
      </c>
      <c r="E1769">
        <v>30</v>
      </c>
      <c r="F1769">
        <v>0</v>
      </c>
      <c r="G1769" s="24">
        <v>6842.28</v>
      </c>
      <c r="H1769" t="s">
        <v>11</v>
      </c>
      <c r="I1769" t="s">
        <v>16</v>
      </c>
      <c r="J1769" t="s">
        <v>23</v>
      </c>
      <c r="K1769" t="str">
        <f>IF(Hospitalisation_table[[#This Row],[month]]="?","Sep",Hospitalisation_table[[#This Row],[month]])</f>
        <v>Nov</v>
      </c>
      <c r="L1769">
        <f>IF(Hospitalisation_table[[#This Row],[year]] = "?",ROUNDUP(AVERAGE(Hospitalisation_table[year]),0),Hospitalisation_table[[#This Row],[year]])</f>
        <v>2000</v>
      </c>
      <c r="M1769" t="str">
        <f>IF(Hospitalisation_table[[#This Row],[Hospital tier]]="?","tier - 2",Hospitalisation_table[[#This Row],[Hospital tier]])</f>
        <v>tier - 2</v>
      </c>
      <c r="N1769" t="str">
        <f>IF(Hospitalisation_table[[#This Row],[City tier]]="?","tier - 2",Hospitalisation_table[[#This Row],[City tier]])</f>
        <v>tier - 1</v>
      </c>
      <c r="O1769" t="str">
        <f>IF(Hospitalisation_table[[#This Row],[State ID]]="?","Unknown",Hospitalisation_table[[#This Row],[State ID]])</f>
        <v>R1012</v>
      </c>
      <c r="P1769" s="20" t="str">
        <f>_xlfn.CONCAT(Hospitalisation_table[[#This Row],[date]],"-",Hospitalisation_table[[#This Row],[Month_Updated]],"-",Hospitalisation_table[[#This Row],[Year_Update]])</f>
        <v>30-Nov-2000</v>
      </c>
      <c r="Q1769">
        <f>DATEDIF(Hospitalisation_table[[#This Row],[Date of Birth]],"8-Jun-2023","Y")</f>
        <v>22</v>
      </c>
    </row>
    <row r="1770" spans="1:17" x14ac:dyDescent="0.3">
      <c r="A1770" t="s">
        <v>2222</v>
      </c>
      <c r="B1770" t="str">
        <f>IF(Hospitalisation_table[[#This Row],[Customer ID]]="?","UnKnown",Hospitalisation_table[[#This Row],[Customer ID]])</f>
        <v>Id151</v>
      </c>
      <c r="C1770">
        <v>1964</v>
      </c>
      <c r="D1770" t="s">
        <v>18</v>
      </c>
      <c r="E1770">
        <v>16</v>
      </c>
      <c r="F1770">
        <v>0</v>
      </c>
      <c r="G1770" s="24">
        <v>38241.74</v>
      </c>
      <c r="H1770" t="s">
        <v>11</v>
      </c>
      <c r="I1770" t="s">
        <v>12</v>
      </c>
      <c r="J1770" t="s">
        <v>42</v>
      </c>
      <c r="K1770" t="str">
        <f>IF(Hospitalisation_table[[#This Row],[month]]="?","Sep",Hospitalisation_table[[#This Row],[month]])</f>
        <v>Jun</v>
      </c>
      <c r="L1770">
        <f>IF(Hospitalisation_table[[#This Row],[year]] = "?",ROUNDUP(AVERAGE(Hospitalisation_table[year]),0),Hospitalisation_table[[#This Row],[year]])</f>
        <v>1964</v>
      </c>
      <c r="M1770" t="str">
        <f>IF(Hospitalisation_table[[#This Row],[Hospital tier]]="?","tier - 2",Hospitalisation_table[[#This Row],[Hospital tier]])</f>
        <v>tier - 2</v>
      </c>
      <c r="N1770" t="str">
        <f>IF(Hospitalisation_table[[#This Row],[City tier]]="?","tier - 2",Hospitalisation_table[[#This Row],[City tier]])</f>
        <v>tier - 3</v>
      </c>
      <c r="O1770" t="str">
        <f>IF(Hospitalisation_table[[#This Row],[State ID]]="?","Unknown",Hospitalisation_table[[#This Row],[State ID]])</f>
        <v>R1011</v>
      </c>
      <c r="P1770" s="20" t="str">
        <f>_xlfn.CONCAT(Hospitalisation_table[[#This Row],[date]],"-",Hospitalisation_table[[#This Row],[Month_Updated]],"-",Hospitalisation_table[[#This Row],[Year_Update]])</f>
        <v>16-Jun-1964</v>
      </c>
      <c r="Q1770">
        <f>DATEDIF(Hospitalisation_table[[#This Row],[Date of Birth]],"8-Jun-2023","Y")</f>
        <v>58</v>
      </c>
    </row>
    <row r="1771" spans="1:17" x14ac:dyDescent="0.3">
      <c r="A1771" t="s">
        <v>862</v>
      </c>
      <c r="B1771" t="str">
        <f>IF(Hospitalisation_table[[#This Row],[Customer ID]]="?","UnKnown",Hospitalisation_table[[#This Row],[Customer ID]])</f>
        <v>Id1509</v>
      </c>
      <c r="C1771">
        <v>1977</v>
      </c>
      <c r="D1771" t="s">
        <v>18</v>
      </c>
      <c r="E1771">
        <v>15</v>
      </c>
      <c r="F1771">
        <v>2</v>
      </c>
      <c r="G1771" s="24">
        <v>6843.17</v>
      </c>
      <c r="H1771" t="s">
        <v>11</v>
      </c>
      <c r="I1771" t="s">
        <v>16</v>
      </c>
      <c r="J1771" t="s">
        <v>13</v>
      </c>
      <c r="K1771" t="str">
        <f>IF(Hospitalisation_table[[#This Row],[month]]="?","Sep",Hospitalisation_table[[#This Row],[month]])</f>
        <v>Jun</v>
      </c>
      <c r="L1771">
        <f>IF(Hospitalisation_table[[#This Row],[year]] = "?",ROUNDUP(AVERAGE(Hospitalisation_table[year]),0),Hospitalisation_table[[#This Row],[year]])</f>
        <v>1977</v>
      </c>
      <c r="M1771" t="str">
        <f>IF(Hospitalisation_table[[#This Row],[Hospital tier]]="?","tier - 2",Hospitalisation_table[[#This Row],[Hospital tier]])</f>
        <v>tier - 2</v>
      </c>
      <c r="N1771" t="str">
        <f>IF(Hospitalisation_table[[#This Row],[City tier]]="?","tier - 2",Hospitalisation_table[[#This Row],[City tier]])</f>
        <v>tier - 1</v>
      </c>
      <c r="O1771" t="str">
        <f>IF(Hospitalisation_table[[#This Row],[State ID]]="?","Unknown",Hospitalisation_table[[#This Row],[State ID]])</f>
        <v>R1013</v>
      </c>
      <c r="P1771" s="20" t="str">
        <f>_xlfn.CONCAT(Hospitalisation_table[[#This Row],[date]],"-",Hospitalisation_table[[#This Row],[Month_Updated]],"-",Hospitalisation_table[[#This Row],[Year_Update]])</f>
        <v>15-Jun-1977</v>
      </c>
      <c r="Q1771">
        <f>DATEDIF(Hospitalisation_table[[#This Row],[Date of Birth]],"8-Jun-2023","Y")</f>
        <v>45</v>
      </c>
    </row>
    <row r="1772" spans="1:17" x14ac:dyDescent="0.3">
      <c r="A1772" t="s">
        <v>863</v>
      </c>
      <c r="B1772" t="str">
        <f>IF(Hospitalisation_table[[#This Row],[Customer ID]]="?","UnKnown",Hospitalisation_table[[#This Row],[Customer ID]])</f>
        <v>Id1508</v>
      </c>
      <c r="C1772">
        <v>1979</v>
      </c>
      <c r="D1772" t="s">
        <v>15</v>
      </c>
      <c r="E1772">
        <v>4</v>
      </c>
      <c r="F1772">
        <v>1</v>
      </c>
      <c r="G1772" s="24">
        <v>6849.03</v>
      </c>
      <c r="H1772" t="s">
        <v>11</v>
      </c>
      <c r="I1772" t="s">
        <v>11</v>
      </c>
      <c r="J1772" t="s">
        <v>42</v>
      </c>
      <c r="K1772" t="str">
        <f>IF(Hospitalisation_table[[#This Row],[month]]="?","Sep",Hospitalisation_table[[#This Row],[month]])</f>
        <v>Nov</v>
      </c>
      <c r="L1772">
        <f>IF(Hospitalisation_table[[#This Row],[year]] = "?",ROUNDUP(AVERAGE(Hospitalisation_table[year]),0),Hospitalisation_table[[#This Row],[year]])</f>
        <v>1979</v>
      </c>
      <c r="M1772" t="str">
        <f>IF(Hospitalisation_table[[#This Row],[Hospital tier]]="?","tier - 2",Hospitalisation_table[[#This Row],[Hospital tier]])</f>
        <v>tier - 2</v>
      </c>
      <c r="N1772" t="str">
        <f>IF(Hospitalisation_table[[#This Row],[City tier]]="?","tier - 2",Hospitalisation_table[[#This Row],[City tier]])</f>
        <v>tier - 2</v>
      </c>
      <c r="O1772" t="str">
        <f>IF(Hospitalisation_table[[#This Row],[State ID]]="?","Unknown",Hospitalisation_table[[#This Row],[State ID]])</f>
        <v>R1011</v>
      </c>
      <c r="P1772" s="20" t="str">
        <f>_xlfn.CONCAT(Hospitalisation_table[[#This Row],[date]],"-",Hospitalisation_table[[#This Row],[Month_Updated]],"-",Hospitalisation_table[[#This Row],[Year_Update]])</f>
        <v>4-Nov-1979</v>
      </c>
      <c r="Q1772">
        <f>DATEDIF(Hospitalisation_table[[#This Row],[Date of Birth]],"8-Jun-2023","Y")</f>
        <v>43</v>
      </c>
    </row>
    <row r="1773" spans="1:17" x14ac:dyDescent="0.3">
      <c r="A1773" t="s">
        <v>864</v>
      </c>
      <c r="B1773" t="str">
        <f>IF(Hospitalisation_table[[#This Row],[Customer ID]]="?","UnKnown",Hospitalisation_table[[#This Row],[Customer ID]])</f>
        <v>Id1507</v>
      </c>
      <c r="C1773">
        <v>1981</v>
      </c>
      <c r="D1773" t="s">
        <v>18</v>
      </c>
      <c r="E1773">
        <v>19</v>
      </c>
      <c r="F1773">
        <v>1</v>
      </c>
      <c r="G1773" s="24">
        <v>6858.48</v>
      </c>
      <c r="H1773" t="s">
        <v>11</v>
      </c>
      <c r="I1773" t="s">
        <v>11</v>
      </c>
      <c r="J1773" t="s">
        <v>166</v>
      </c>
      <c r="K1773" t="str">
        <f>IF(Hospitalisation_table[[#This Row],[month]]="?","Sep",Hospitalisation_table[[#This Row],[month]])</f>
        <v>Jun</v>
      </c>
      <c r="L1773">
        <f>IF(Hospitalisation_table[[#This Row],[year]] = "?",ROUNDUP(AVERAGE(Hospitalisation_table[year]),0),Hospitalisation_table[[#This Row],[year]])</f>
        <v>1981</v>
      </c>
      <c r="M1773" t="str">
        <f>IF(Hospitalisation_table[[#This Row],[Hospital tier]]="?","tier - 2",Hospitalisation_table[[#This Row],[Hospital tier]])</f>
        <v>tier - 2</v>
      </c>
      <c r="N1773" t="str">
        <f>IF(Hospitalisation_table[[#This Row],[City tier]]="?","tier - 2",Hospitalisation_table[[#This Row],[City tier]])</f>
        <v>tier - 2</v>
      </c>
      <c r="O1773" t="str">
        <f>IF(Hospitalisation_table[[#This Row],[State ID]]="?","Unknown",Hospitalisation_table[[#This Row],[State ID]])</f>
        <v>R1019</v>
      </c>
      <c r="P1773" s="20" t="str">
        <f>_xlfn.CONCAT(Hospitalisation_table[[#This Row],[date]],"-",Hospitalisation_table[[#This Row],[Month_Updated]],"-",Hospitalisation_table[[#This Row],[Year_Update]])</f>
        <v>19-Jun-1981</v>
      </c>
      <c r="Q1773">
        <f>DATEDIF(Hospitalisation_table[[#This Row],[Date of Birth]],"8-Jun-2023","Y")</f>
        <v>41</v>
      </c>
    </row>
    <row r="1774" spans="1:17" x14ac:dyDescent="0.3">
      <c r="A1774" t="s">
        <v>865</v>
      </c>
      <c r="B1774" t="str">
        <f>IF(Hospitalisation_table[[#This Row],[Customer ID]]="?","UnKnown",Hospitalisation_table[[#This Row],[Customer ID]])</f>
        <v>Id1506</v>
      </c>
      <c r="C1774">
        <v>1978</v>
      </c>
      <c r="D1774" t="s">
        <v>35</v>
      </c>
      <c r="E1774">
        <v>5</v>
      </c>
      <c r="F1774">
        <v>2</v>
      </c>
      <c r="G1774" s="24">
        <v>6863.49</v>
      </c>
      <c r="H1774" t="s">
        <v>11</v>
      </c>
      <c r="I1774" t="s">
        <v>16</v>
      </c>
      <c r="J1774" t="s">
        <v>13</v>
      </c>
      <c r="K1774" t="str">
        <f>IF(Hospitalisation_table[[#This Row],[month]]="?","Sep",Hospitalisation_table[[#This Row],[month]])</f>
        <v>Aug</v>
      </c>
      <c r="L1774">
        <f>IF(Hospitalisation_table[[#This Row],[year]] = "?",ROUNDUP(AVERAGE(Hospitalisation_table[year]),0),Hospitalisation_table[[#This Row],[year]])</f>
        <v>1978</v>
      </c>
      <c r="M1774" t="str">
        <f>IF(Hospitalisation_table[[#This Row],[Hospital tier]]="?","tier - 2",Hospitalisation_table[[#This Row],[Hospital tier]])</f>
        <v>tier - 2</v>
      </c>
      <c r="N1774" t="str">
        <f>IF(Hospitalisation_table[[#This Row],[City tier]]="?","tier - 2",Hospitalisation_table[[#This Row],[City tier]])</f>
        <v>tier - 1</v>
      </c>
      <c r="O1774" t="str">
        <f>IF(Hospitalisation_table[[#This Row],[State ID]]="?","Unknown",Hospitalisation_table[[#This Row],[State ID]])</f>
        <v>R1013</v>
      </c>
      <c r="P1774" s="20" t="str">
        <f>_xlfn.CONCAT(Hospitalisation_table[[#This Row],[date]],"-",Hospitalisation_table[[#This Row],[Month_Updated]],"-",Hospitalisation_table[[#This Row],[Year_Update]])</f>
        <v>5-Aug-1978</v>
      </c>
      <c r="Q1774">
        <f>DATEDIF(Hospitalisation_table[[#This Row],[Date of Birth]],"8-Jun-2023","Y")</f>
        <v>44</v>
      </c>
    </row>
    <row r="1775" spans="1:17" x14ac:dyDescent="0.3">
      <c r="A1775" t="s">
        <v>866</v>
      </c>
      <c r="B1775" t="str">
        <f>IF(Hospitalisation_table[[#This Row],[Customer ID]]="?","UnKnown",Hospitalisation_table[[#This Row],[Customer ID]])</f>
        <v>Id1505</v>
      </c>
      <c r="C1775">
        <v>1969</v>
      </c>
      <c r="D1775" t="s">
        <v>37</v>
      </c>
      <c r="E1775">
        <v>23</v>
      </c>
      <c r="F1775">
        <v>0</v>
      </c>
      <c r="G1775" s="24">
        <v>6868.39</v>
      </c>
      <c r="H1775" t="s">
        <v>11</v>
      </c>
      <c r="I1775" t="s">
        <v>11</v>
      </c>
      <c r="J1775" t="s">
        <v>13</v>
      </c>
      <c r="K1775" t="str">
        <f>IF(Hospitalisation_table[[#This Row],[month]]="?","Sep",Hospitalisation_table[[#This Row],[month]])</f>
        <v>Oct</v>
      </c>
      <c r="L1775">
        <f>IF(Hospitalisation_table[[#This Row],[year]] = "?",ROUNDUP(AVERAGE(Hospitalisation_table[year]),0),Hospitalisation_table[[#This Row],[year]])</f>
        <v>1969</v>
      </c>
      <c r="M1775" t="str">
        <f>IF(Hospitalisation_table[[#This Row],[Hospital tier]]="?","tier - 2",Hospitalisation_table[[#This Row],[Hospital tier]])</f>
        <v>tier - 2</v>
      </c>
      <c r="N1775" t="str">
        <f>IF(Hospitalisation_table[[#This Row],[City tier]]="?","tier - 2",Hospitalisation_table[[#This Row],[City tier]])</f>
        <v>tier - 2</v>
      </c>
      <c r="O1775" t="str">
        <f>IF(Hospitalisation_table[[#This Row],[State ID]]="?","Unknown",Hospitalisation_table[[#This Row],[State ID]])</f>
        <v>R1013</v>
      </c>
      <c r="P1775" s="20" t="str">
        <f>_xlfn.CONCAT(Hospitalisation_table[[#This Row],[date]],"-",Hospitalisation_table[[#This Row],[Month_Updated]],"-",Hospitalisation_table[[#This Row],[Year_Update]])</f>
        <v>23-Oct-1969</v>
      </c>
      <c r="Q1775">
        <f>DATEDIF(Hospitalisation_table[[#This Row],[Date of Birth]],"8-Jun-2023","Y")</f>
        <v>53</v>
      </c>
    </row>
    <row r="1776" spans="1:17" x14ac:dyDescent="0.3">
      <c r="A1776" t="s">
        <v>867</v>
      </c>
      <c r="B1776" t="str">
        <f>IF(Hospitalisation_table[[#This Row],[Customer ID]]="?","UnKnown",Hospitalisation_table[[#This Row],[Customer ID]])</f>
        <v>Id1504</v>
      </c>
      <c r="C1776">
        <v>1981</v>
      </c>
      <c r="D1776" t="s">
        <v>18</v>
      </c>
      <c r="E1776">
        <v>23</v>
      </c>
      <c r="F1776">
        <v>2</v>
      </c>
      <c r="G1776" s="24">
        <v>6875.96</v>
      </c>
      <c r="H1776" t="s">
        <v>11</v>
      </c>
      <c r="I1776" t="s">
        <v>11</v>
      </c>
      <c r="J1776" t="s">
        <v>42</v>
      </c>
      <c r="K1776" t="str">
        <f>IF(Hospitalisation_table[[#This Row],[month]]="?","Sep",Hospitalisation_table[[#This Row],[month]])</f>
        <v>Jun</v>
      </c>
      <c r="L1776">
        <f>IF(Hospitalisation_table[[#This Row],[year]] = "?",ROUNDUP(AVERAGE(Hospitalisation_table[year]),0),Hospitalisation_table[[#This Row],[year]])</f>
        <v>1981</v>
      </c>
      <c r="M1776" t="str">
        <f>IF(Hospitalisation_table[[#This Row],[Hospital tier]]="?","tier - 2",Hospitalisation_table[[#This Row],[Hospital tier]])</f>
        <v>tier - 2</v>
      </c>
      <c r="N1776" t="str">
        <f>IF(Hospitalisation_table[[#This Row],[City tier]]="?","tier - 2",Hospitalisation_table[[#This Row],[City tier]])</f>
        <v>tier - 2</v>
      </c>
      <c r="O1776" t="str">
        <f>IF(Hospitalisation_table[[#This Row],[State ID]]="?","Unknown",Hospitalisation_table[[#This Row],[State ID]])</f>
        <v>R1011</v>
      </c>
      <c r="P1776" s="20" t="str">
        <f>_xlfn.CONCAT(Hospitalisation_table[[#This Row],[date]],"-",Hospitalisation_table[[#This Row],[Month_Updated]],"-",Hospitalisation_table[[#This Row],[Year_Update]])</f>
        <v>23-Jun-1981</v>
      </c>
      <c r="Q1776">
        <f>DATEDIF(Hospitalisation_table[[#This Row],[Date of Birth]],"8-Jun-2023","Y")</f>
        <v>41</v>
      </c>
    </row>
    <row r="1777" spans="1:17" x14ac:dyDescent="0.3">
      <c r="A1777" t="s">
        <v>868</v>
      </c>
      <c r="B1777" t="str">
        <f>IF(Hospitalisation_table[[#This Row],[Customer ID]]="?","UnKnown",Hospitalisation_table[[#This Row],[Customer ID]])</f>
        <v>Id1503</v>
      </c>
      <c r="C1777">
        <v>2004</v>
      </c>
      <c r="D1777" t="s">
        <v>30</v>
      </c>
      <c r="E1777">
        <v>24</v>
      </c>
      <c r="F1777">
        <v>0</v>
      </c>
      <c r="G1777" s="24">
        <v>6876.53</v>
      </c>
      <c r="H1777" t="s">
        <v>11</v>
      </c>
      <c r="I1777" t="s">
        <v>16</v>
      </c>
      <c r="J1777" t="s">
        <v>23</v>
      </c>
      <c r="K1777" t="str">
        <f>IF(Hospitalisation_table[[#This Row],[month]]="?","Sep",Hospitalisation_table[[#This Row],[month]])</f>
        <v>Dec</v>
      </c>
      <c r="L1777">
        <f>IF(Hospitalisation_table[[#This Row],[year]] = "?",ROUNDUP(AVERAGE(Hospitalisation_table[year]),0),Hospitalisation_table[[#This Row],[year]])</f>
        <v>2004</v>
      </c>
      <c r="M1777" t="str">
        <f>IF(Hospitalisation_table[[#This Row],[Hospital tier]]="?","tier - 2",Hospitalisation_table[[#This Row],[Hospital tier]])</f>
        <v>tier - 2</v>
      </c>
      <c r="N1777" t="str">
        <f>IF(Hospitalisation_table[[#This Row],[City tier]]="?","tier - 2",Hospitalisation_table[[#This Row],[City tier]])</f>
        <v>tier - 1</v>
      </c>
      <c r="O1777" t="str">
        <f>IF(Hospitalisation_table[[#This Row],[State ID]]="?","Unknown",Hospitalisation_table[[#This Row],[State ID]])</f>
        <v>R1012</v>
      </c>
      <c r="P1777" s="20" t="str">
        <f>_xlfn.CONCAT(Hospitalisation_table[[#This Row],[date]],"-",Hospitalisation_table[[#This Row],[Month_Updated]],"-",Hospitalisation_table[[#This Row],[Year_Update]])</f>
        <v>24-Dec-2004</v>
      </c>
      <c r="Q1777">
        <f>DATEDIF(Hospitalisation_table[[#This Row],[Date of Birth]],"8-Jun-2023","Y")</f>
        <v>18</v>
      </c>
    </row>
    <row r="1778" spans="1:17" x14ac:dyDescent="0.3">
      <c r="A1778" t="s">
        <v>869</v>
      </c>
      <c r="B1778" t="str">
        <f>IF(Hospitalisation_table[[#This Row],[Customer ID]]="?","UnKnown",Hospitalisation_table[[#This Row],[Customer ID]])</f>
        <v>Id1502</v>
      </c>
      <c r="C1778">
        <v>1985</v>
      </c>
      <c r="D1778" t="s">
        <v>20</v>
      </c>
      <c r="E1778">
        <v>10</v>
      </c>
      <c r="F1778">
        <v>2</v>
      </c>
      <c r="G1778" s="24">
        <v>6877.98</v>
      </c>
      <c r="H1778" t="s">
        <v>11</v>
      </c>
      <c r="I1778" t="s">
        <v>16</v>
      </c>
      <c r="J1778" t="s">
        <v>247</v>
      </c>
      <c r="K1778" t="str">
        <f>IF(Hospitalisation_table[[#This Row],[month]]="?","Sep",Hospitalisation_table[[#This Row],[month]])</f>
        <v>Sep</v>
      </c>
      <c r="L1778">
        <f>IF(Hospitalisation_table[[#This Row],[year]] = "?",ROUNDUP(AVERAGE(Hospitalisation_table[year]),0),Hospitalisation_table[[#This Row],[year]])</f>
        <v>1985</v>
      </c>
      <c r="M1778" t="str">
        <f>IF(Hospitalisation_table[[#This Row],[Hospital tier]]="?","tier - 2",Hospitalisation_table[[#This Row],[Hospital tier]])</f>
        <v>tier - 2</v>
      </c>
      <c r="N1778" t="str">
        <f>IF(Hospitalisation_table[[#This Row],[City tier]]="?","tier - 2",Hospitalisation_table[[#This Row],[City tier]])</f>
        <v>tier - 1</v>
      </c>
      <c r="O1778" t="str">
        <f>IF(Hospitalisation_table[[#This Row],[State ID]]="?","Unknown",Hospitalisation_table[[#This Row],[State ID]])</f>
        <v>R1024</v>
      </c>
      <c r="P1778" s="20" t="str">
        <f>_xlfn.CONCAT(Hospitalisation_table[[#This Row],[date]],"-",Hospitalisation_table[[#This Row],[Month_Updated]],"-",Hospitalisation_table[[#This Row],[Year_Update]])</f>
        <v>10-Sep-1985</v>
      </c>
      <c r="Q1778">
        <f>DATEDIF(Hospitalisation_table[[#This Row],[Date of Birth]],"8-Jun-2023","Y")</f>
        <v>37</v>
      </c>
    </row>
    <row r="1779" spans="1:17" x14ac:dyDescent="0.3">
      <c r="A1779" t="s">
        <v>870</v>
      </c>
      <c r="B1779" t="str">
        <f>IF(Hospitalisation_table[[#This Row],[Customer ID]]="?","UnKnown",Hospitalisation_table[[#This Row],[Customer ID]])</f>
        <v>Id1501</v>
      </c>
      <c r="C1779">
        <v>1989</v>
      </c>
      <c r="D1779" t="s">
        <v>30</v>
      </c>
      <c r="E1779">
        <v>21</v>
      </c>
      <c r="F1779">
        <v>3</v>
      </c>
      <c r="G1779" s="24">
        <v>6895.19</v>
      </c>
      <c r="H1779" t="s">
        <v>11</v>
      </c>
      <c r="I1779" t="s">
        <v>12</v>
      </c>
      <c r="J1779" t="s">
        <v>247</v>
      </c>
      <c r="K1779" t="str">
        <f>IF(Hospitalisation_table[[#This Row],[month]]="?","Sep",Hospitalisation_table[[#This Row],[month]])</f>
        <v>Dec</v>
      </c>
      <c r="L1779">
        <f>IF(Hospitalisation_table[[#This Row],[year]] = "?",ROUNDUP(AVERAGE(Hospitalisation_table[year]),0),Hospitalisation_table[[#This Row],[year]])</f>
        <v>1989</v>
      </c>
      <c r="M1779" t="str">
        <f>IF(Hospitalisation_table[[#This Row],[Hospital tier]]="?","tier - 2",Hospitalisation_table[[#This Row],[Hospital tier]])</f>
        <v>tier - 2</v>
      </c>
      <c r="N1779" t="str">
        <f>IF(Hospitalisation_table[[#This Row],[City tier]]="?","tier - 2",Hospitalisation_table[[#This Row],[City tier]])</f>
        <v>tier - 3</v>
      </c>
      <c r="O1779" t="str">
        <f>IF(Hospitalisation_table[[#This Row],[State ID]]="?","Unknown",Hospitalisation_table[[#This Row],[State ID]])</f>
        <v>R1024</v>
      </c>
      <c r="P1779" s="20" t="str">
        <f>_xlfn.CONCAT(Hospitalisation_table[[#This Row],[date]],"-",Hospitalisation_table[[#This Row],[Month_Updated]],"-",Hospitalisation_table[[#This Row],[Year_Update]])</f>
        <v>21-Dec-1989</v>
      </c>
      <c r="Q1779">
        <f>DATEDIF(Hospitalisation_table[[#This Row],[Date of Birth]],"8-Jun-2023","Y")</f>
        <v>33</v>
      </c>
    </row>
    <row r="1780" spans="1:17" x14ac:dyDescent="0.3">
      <c r="A1780" t="s">
        <v>871</v>
      </c>
      <c r="B1780" t="str">
        <f>IF(Hospitalisation_table[[#This Row],[Customer ID]]="?","UnKnown",Hospitalisation_table[[#This Row],[Customer ID]])</f>
        <v>Id1500</v>
      </c>
      <c r="C1780">
        <v>1984</v>
      </c>
      <c r="D1780" t="s">
        <v>20</v>
      </c>
      <c r="E1780">
        <v>5</v>
      </c>
      <c r="F1780">
        <v>2</v>
      </c>
      <c r="G1780" s="24">
        <v>6933.24</v>
      </c>
      <c r="H1780" t="s">
        <v>11</v>
      </c>
      <c r="I1780" t="s">
        <v>12</v>
      </c>
      <c r="J1780" t="s">
        <v>23</v>
      </c>
      <c r="K1780" t="str">
        <f>IF(Hospitalisation_table[[#This Row],[month]]="?","Sep",Hospitalisation_table[[#This Row],[month]])</f>
        <v>Sep</v>
      </c>
      <c r="L1780">
        <f>IF(Hospitalisation_table[[#This Row],[year]] = "?",ROUNDUP(AVERAGE(Hospitalisation_table[year]),0),Hospitalisation_table[[#This Row],[year]])</f>
        <v>1984</v>
      </c>
      <c r="M1780" t="str">
        <f>IF(Hospitalisation_table[[#This Row],[Hospital tier]]="?","tier - 2",Hospitalisation_table[[#This Row],[Hospital tier]])</f>
        <v>tier - 2</v>
      </c>
      <c r="N1780" t="str">
        <f>IF(Hospitalisation_table[[#This Row],[City tier]]="?","tier - 2",Hospitalisation_table[[#This Row],[City tier]])</f>
        <v>tier - 3</v>
      </c>
      <c r="O1780" t="str">
        <f>IF(Hospitalisation_table[[#This Row],[State ID]]="?","Unknown",Hospitalisation_table[[#This Row],[State ID]])</f>
        <v>R1012</v>
      </c>
      <c r="P1780" s="20" t="str">
        <f>_xlfn.CONCAT(Hospitalisation_table[[#This Row],[date]],"-",Hospitalisation_table[[#This Row],[Month_Updated]],"-",Hospitalisation_table[[#This Row],[Year_Update]])</f>
        <v>5-Sep-1984</v>
      </c>
      <c r="Q1780">
        <f>DATEDIF(Hospitalisation_table[[#This Row],[Date of Birth]],"8-Jun-2023","Y")</f>
        <v>38</v>
      </c>
    </row>
    <row r="1781" spans="1:17" x14ac:dyDescent="0.3">
      <c r="A1781" t="s">
        <v>2223</v>
      </c>
      <c r="B1781" t="str">
        <f>IF(Hospitalisation_table[[#This Row],[Customer ID]]="?","UnKnown",Hospitalisation_table[[#This Row],[Customer ID]])</f>
        <v>Id150</v>
      </c>
      <c r="C1781">
        <v>1980</v>
      </c>
      <c r="D1781" t="s">
        <v>35</v>
      </c>
      <c r="E1781">
        <v>16</v>
      </c>
      <c r="F1781">
        <v>1</v>
      </c>
      <c r="G1781" s="24">
        <v>38245.589999999997</v>
      </c>
      <c r="H1781" t="s">
        <v>16</v>
      </c>
      <c r="I1781" t="s">
        <v>11</v>
      </c>
      <c r="J1781" t="s">
        <v>13</v>
      </c>
      <c r="K1781" t="str">
        <f>IF(Hospitalisation_table[[#This Row],[month]]="?","Sep",Hospitalisation_table[[#This Row],[month]])</f>
        <v>Aug</v>
      </c>
      <c r="L1781">
        <f>IF(Hospitalisation_table[[#This Row],[year]] = "?",ROUNDUP(AVERAGE(Hospitalisation_table[year]),0),Hospitalisation_table[[#This Row],[year]])</f>
        <v>1980</v>
      </c>
      <c r="M1781" t="str">
        <f>IF(Hospitalisation_table[[#This Row],[Hospital tier]]="?","tier - 2",Hospitalisation_table[[#This Row],[Hospital tier]])</f>
        <v>tier - 1</v>
      </c>
      <c r="N1781" t="str">
        <f>IF(Hospitalisation_table[[#This Row],[City tier]]="?","tier - 2",Hospitalisation_table[[#This Row],[City tier]])</f>
        <v>tier - 2</v>
      </c>
      <c r="O1781" t="str">
        <f>IF(Hospitalisation_table[[#This Row],[State ID]]="?","Unknown",Hospitalisation_table[[#This Row],[State ID]])</f>
        <v>R1013</v>
      </c>
      <c r="P1781" s="20" t="str">
        <f>_xlfn.CONCAT(Hospitalisation_table[[#This Row],[date]],"-",Hospitalisation_table[[#This Row],[Month_Updated]],"-",Hospitalisation_table[[#This Row],[Year_Update]])</f>
        <v>16-Aug-1980</v>
      </c>
      <c r="Q1781">
        <f>DATEDIF(Hospitalisation_table[[#This Row],[Date of Birth]],"8-Jun-2023","Y")</f>
        <v>42</v>
      </c>
    </row>
    <row r="1782" spans="1:17" x14ac:dyDescent="0.3">
      <c r="A1782" t="s">
        <v>2358</v>
      </c>
      <c r="B1782" t="str">
        <f>IF(Hospitalisation_table[[#This Row],[Customer ID]]="?","UnKnown",Hospitalisation_table[[#This Row],[Customer ID]])</f>
        <v>Id15</v>
      </c>
      <c r="C1782">
        <v>1961</v>
      </c>
      <c r="D1782" t="s">
        <v>30</v>
      </c>
      <c r="E1782">
        <v>21</v>
      </c>
      <c r="F1782">
        <v>1</v>
      </c>
      <c r="G1782" s="24">
        <v>48517.56</v>
      </c>
      <c r="H1782" t="s">
        <v>16</v>
      </c>
      <c r="I1782" t="s">
        <v>12</v>
      </c>
      <c r="J1782" t="s">
        <v>247</v>
      </c>
      <c r="K1782" t="str">
        <f>IF(Hospitalisation_table[[#This Row],[month]]="?","Sep",Hospitalisation_table[[#This Row],[month]])</f>
        <v>Dec</v>
      </c>
      <c r="L1782">
        <f>IF(Hospitalisation_table[[#This Row],[year]] = "?",ROUNDUP(AVERAGE(Hospitalisation_table[year]),0),Hospitalisation_table[[#This Row],[year]])</f>
        <v>1961</v>
      </c>
      <c r="M1782" t="str">
        <f>IF(Hospitalisation_table[[#This Row],[Hospital tier]]="?","tier - 2",Hospitalisation_table[[#This Row],[Hospital tier]])</f>
        <v>tier - 1</v>
      </c>
      <c r="N1782" t="str">
        <f>IF(Hospitalisation_table[[#This Row],[City tier]]="?","tier - 2",Hospitalisation_table[[#This Row],[City tier]])</f>
        <v>tier - 3</v>
      </c>
      <c r="O1782" t="str">
        <f>IF(Hospitalisation_table[[#This Row],[State ID]]="?","Unknown",Hospitalisation_table[[#This Row],[State ID]])</f>
        <v>R1024</v>
      </c>
      <c r="P1782" s="20" t="str">
        <f>_xlfn.CONCAT(Hospitalisation_table[[#This Row],[date]],"-",Hospitalisation_table[[#This Row],[Month_Updated]],"-",Hospitalisation_table[[#This Row],[Year_Update]])</f>
        <v>21-Dec-1961</v>
      </c>
      <c r="Q1782">
        <f>DATEDIF(Hospitalisation_table[[#This Row],[Date of Birth]],"8-Jun-2023","Y")</f>
        <v>61</v>
      </c>
    </row>
    <row r="1783" spans="1:17" x14ac:dyDescent="0.3">
      <c r="A1783" t="s">
        <v>872</v>
      </c>
      <c r="B1783" t="str">
        <f>IF(Hospitalisation_table[[#This Row],[Customer ID]]="?","UnKnown",Hospitalisation_table[[#This Row],[Customer ID]])</f>
        <v>Id1499</v>
      </c>
      <c r="C1783">
        <v>1978</v>
      </c>
      <c r="D1783" t="s">
        <v>15</v>
      </c>
      <c r="E1783">
        <v>29</v>
      </c>
      <c r="F1783">
        <v>2</v>
      </c>
      <c r="G1783" s="24">
        <v>6938.11</v>
      </c>
      <c r="H1783" t="s">
        <v>11</v>
      </c>
      <c r="I1783" t="s">
        <v>11</v>
      </c>
      <c r="J1783" t="s">
        <v>13</v>
      </c>
      <c r="K1783" t="str">
        <f>IF(Hospitalisation_table[[#This Row],[month]]="?","Sep",Hospitalisation_table[[#This Row],[month]])</f>
        <v>Nov</v>
      </c>
      <c r="L1783">
        <f>IF(Hospitalisation_table[[#This Row],[year]] = "?",ROUNDUP(AVERAGE(Hospitalisation_table[year]),0),Hospitalisation_table[[#This Row],[year]])</f>
        <v>1978</v>
      </c>
      <c r="M1783" t="str">
        <f>IF(Hospitalisation_table[[#This Row],[Hospital tier]]="?","tier - 2",Hospitalisation_table[[#This Row],[Hospital tier]])</f>
        <v>tier - 2</v>
      </c>
      <c r="N1783" t="str">
        <f>IF(Hospitalisation_table[[#This Row],[City tier]]="?","tier - 2",Hospitalisation_table[[#This Row],[City tier]])</f>
        <v>tier - 2</v>
      </c>
      <c r="O1783" t="str">
        <f>IF(Hospitalisation_table[[#This Row],[State ID]]="?","Unknown",Hospitalisation_table[[#This Row],[State ID]])</f>
        <v>R1013</v>
      </c>
      <c r="P1783" s="20" t="str">
        <f>_xlfn.CONCAT(Hospitalisation_table[[#This Row],[date]],"-",Hospitalisation_table[[#This Row],[Month_Updated]],"-",Hospitalisation_table[[#This Row],[Year_Update]])</f>
        <v>29-Nov-1978</v>
      </c>
      <c r="Q1783">
        <f>DATEDIF(Hospitalisation_table[[#This Row],[Date of Birth]],"8-Jun-2023","Y")</f>
        <v>44</v>
      </c>
    </row>
    <row r="1784" spans="1:17" x14ac:dyDescent="0.3">
      <c r="A1784" t="s">
        <v>873</v>
      </c>
      <c r="B1784" t="str">
        <f>IF(Hospitalisation_table[[#This Row],[Customer ID]]="?","UnKnown",Hospitalisation_table[[#This Row],[Customer ID]])</f>
        <v>Id1498</v>
      </c>
      <c r="C1784">
        <v>1980</v>
      </c>
      <c r="D1784" t="s">
        <v>35</v>
      </c>
      <c r="E1784">
        <v>30</v>
      </c>
      <c r="F1784">
        <v>1</v>
      </c>
      <c r="G1784" s="24">
        <v>6940.91</v>
      </c>
      <c r="H1784" t="s">
        <v>11</v>
      </c>
      <c r="I1784" t="s">
        <v>11</v>
      </c>
      <c r="J1784" t="s">
        <v>23</v>
      </c>
      <c r="K1784" t="str">
        <f>IF(Hospitalisation_table[[#This Row],[month]]="?","Sep",Hospitalisation_table[[#This Row],[month]])</f>
        <v>Aug</v>
      </c>
      <c r="L1784">
        <f>IF(Hospitalisation_table[[#This Row],[year]] = "?",ROUNDUP(AVERAGE(Hospitalisation_table[year]),0),Hospitalisation_table[[#This Row],[year]])</f>
        <v>1980</v>
      </c>
      <c r="M1784" t="str">
        <f>IF(Hospitalisation_table[[#This Row],[Hospital tier]]="?","tier - 2",Hospitalisation_table[[#This Row],[Hospital tier]])</f>
        <v>tier - 2</v>
      </c>
      <c r="N1784" t="str">
        <f>IF(Hospitalisation_table[[#This Row],[City tier]]="?","tier - 2",Hospitalisation_table[[#This Row],[City tier]])</f>
        <v>tier - 2</v>
      </c>
      <c r="O1784" t="str">
        <f>IF(Hospitalisation_table[[#This Row],[State ID]]="?","Unknown",Hospitalisation_table[[#This Row],[State ID]])</f>
        <v>R1012</v>
      </c>
      <c r="P1784" s="20" t="str">
        <f>_xlfn.CONCAT(Hospitalisation_table[[#This Row],[date]],"-",Hospitalisation_table[[#This Row],[Month_Updated]],"-",Hospitalisation_table[[#This Row],[Year_Update]])</f>
        <v>30-Aug-1980</v>
      </c>
      <c r="Q1784">
        <f>DATEDIF(Hospitalisation_table[[#This Row],[Date of Birth]],"8-Jun-2023","Y")</f>
        <v>42</v>
      </c>
    </row>
    <row r="1785" spans="1:17" x14ac:dyDescent="0.3">
      <c r="A1785" t="s">
        <v>874</v>
      </c>
      <c r="B1785" t="str">
        <f>IF(Hospitalisation_table[[#This Row],[Customer ID]]="?","UnKnown",Hospitalisation_table[[#This Row],[Customer ID]])</f>
        <v>Id1497</v>
      </c>
      <c r="C1785">
        <v>1980</v>
      </c>
      <c r="D1785" t="s">
        <v>37</v>
      </c>
      <c r="E1785">
        <v>5</v>
      </c>
      <c r="F1785">
        <v>2</v>
      </c>
      <c r="G1785" s="24">
        <v>6940.94</v>
      </c>
      <c r="H1785" t="s">
        <v>11</v>
      </c>
      <c r="I1785" t="s">
        <v>12</v>
      </c>
      <c r="J1785" t="s">
        <v>13</v>
      </c>
      <c r="K1785" t="str">
        <f>IF(Hospitalisation_table[[#This Row],[month]]="?","Sep",Hospitalisation_table[[#This Row],[month]])</f>
        <v>Oct</v>
      </c>
      <c r="L1785">
        <f>IF(Hospitalisation_table[[#This Row],[year]] = "?",ROUNDUP(AVERAGE(Hospitalisation_table[year]),0),Hospitalisation_table[[#This Row],[year]])</f>
        <v>1980</v>
      </c>
      <c r="M1785" t="str">
        <f>IF(Hospitalisation_table[[#This Row],[Hospital tier]]="?","tier - 2",Hospitalisation_table[[#This Row],[Hospital tier]])</f>
        <v>tier - 2</v>
      </c>
      <c r="N1785" t="str">
        <f>IF(Hospitalisation_table[[#This Row],[City tier]]="?","tier - 2",Hospitalisation_table[[#This Row],[City tier]])</f>
        <v>tier - 3</v>
      </c>
      <c r="O1785" t="str">
        <f>IF(Hospitalisation_table[[#This Row],[State ID]]="?","Unknown",Hospitalisation_table[[#This Row],[State ID]])</f>
        <v>R1013</v>
      </c>
      <c r="P1785" s="20" t="str">
        <f>_xlfn.CONCAT(Hospitalisation_table[[#This Row],[date]],"-",Hospitalisation_table[[#This Row],[Month_Updated]],"-",Hospitalisation_table[[#This Row],[Year_Update]])</f>
        <v>5-Oct-1980</v>
      </c>
      <c r="Q1785">
        <f>DATEDIF(Hospitalisation_table[[#This Row],[Date of Birth]],"8-Jun-2023","Y")</f>
        <v>42</v>
      </c>
    </row>
    <row r="1786" spans="1:17" x14ac:dyDescent="0.3">
      <c r="A1786" t="s">
        <v>875</v>
      </c>
      <c r="B1786" t="str">
        <f>IF(Hospitalisation_table[[#This Row],[Customer ID]]="?","UnKnown",Hospitalisation_table[[#This Row],[Customer ID]])</f>
        <v>Id1496</v>
      </c>
      <c r="C1786">
        <v>1978</v>
      </c>
      <c r="D1786" t="s">
        <v>30</v>
      </c>
      <c r="E1786">
        <v>15</v>
      </c>
      <c r="F1786">
        <v>0</v>
      </c>
      <c r="G1786" s="24">
        <v>6948.7</v>
      </c>
      <c r="H1786" t="s">
        <v>16</v>
      </c>
      <c r="I1786" t="s">
        <v>11</v>
      </c>
      <c r="J1786" t="s">
        <v>23</v>
      </c>
      <c r="K1786" t="str">
        <f>IF(Hospitalisation_table[[#This Row],[month]]="?","Sep",Hospitalisation_table[[#This Row],[month]])</f>
        <v>Dec</v>
      </c>
      <c r="L1786">
        <f>IF(Hospitalisation_table[[#This Row],[year]] = "?",ROUNDUP(AVERAGE(Hospitalisation_table[year]),0),Hospitalisation_table[[#This Row],[year]])</f>
        <v>1978</v>
      </c>
      <c r="M1786" t="str">
        <f>IF(Hospitalisation_table[[#This Row],[Hospital tier]]="?","tier - 2",Hospitalisation_table[[#This Row],[Hospital tier]])</f>
        <v>tier - 1</v>
      </c>
      <c r="N1786" t="str">
        <f>IF(Hospitalisation_table[[#This Row],[City tier]]="?","tier - 2",Hospitalisation_table[[#This Row],[City tier]])</f>
        <v>tier - 2</v>
      </c>
      <c r="O1786" t="str">
        <f>IF(Hospitalisation_table[[#This Row],[State ID]]="?","Unknown",Hospitalisation_table[[#This Row],[State ID]])</f>
        <v>R1012</v>
      </c>
      <c r="P1786" s="20" t="str">
        <f>_xlfn.CONCAT(Hospitalisation_table[[#This Row],[date]],"-",Hospitalisation_table[[#This Row],[Month_Updated]],"-",Hospitalisation_table[[#This Row],[Year_Update]])</f>
        <v>15-Dec-1978</v>
      </c>
      <c r="Q1786">
        <f>DATEDIF(Hospitalisation_table[[#This Row],[Date of Birth]],"8-Jun-2023","Y")</f>
        <v>44</v>
      </c>
    </row>
    <row r="1787" spans="1:17" x14ac:dyDescent="0.3">
      <c r="A1787" t="s">
        <v>876</v>
      </c>
      <c r="B1787" t="str">
        <f>IF(Hospitalisation_table[[#This Row],[Customer ID]]="?","UnKnown",Hospitalisation_table[[#This Row],[Customer ID]])</f>
        <v>Id1495</v>
      </c>
      <c r="C1787">
        <v>1980</v>
      </c>
      <c r="D1787" t="s">
        <v>35</v>
      </c>
      <c r="E1787">
        <v>18</v>
      </c>
      <c r="F1787">
        <v>2</v>
      </c>
      <c r="G1787" s="24">
        <v>6951.12</v>
      </c>
      <c r="H1787" t="s">
        <v>11</v>
      </c>
      <c r="I1787" t="s">
        <v>11</v>
      </c>
      <c r="J1787" t="s">
        <v>13</v>
      </c>
      <c r="K1787" t="str">
        <f>IF(Hospitalisation_table[[#This Row],[month]]="?","Sep",Hospitalisation_table[[#This Row],[month]])</f>
        <v>Aug</v>
      </c>
      <c r="L1787">
        <f>IF(Hospitalisation_table[[#This Row],[year]] = "?",ROUNDUP(AVERAGE(Hospitalisation_table[year]),0),Hospitalisation_table[[#This Row],[year]])</f>
        <v>1980</v>
      </c>
      <c r="M1787" t="str">
        <f>IF(Hospitalisation_table[[#This Row],[Hospital tier]]="?","tier - 2",Hospitalisation_table[[#This Row],[Hospital tier]])</f>
        <v>tier - 2</v>
      </c>
      <c r="N1787" t="str">
        <f>IF(Hospitalisation_table[[#This Row],[City tier]]="?","tier - 2",Hospitalisation_table[[#This Row],[City tier]])</f>
        <v>tier - 2</v>
      </c>
      <c r="O1787" t="str">
        <f>IF(Hospitalisation_table[[#This Row],[State ID]]="?","Unknown",Hospitalisation_table[[#This Row],[State ID]])</f>
        <v>R1013</v>
      </c>
      <c r="P1787" s="20" t="str">
        <f>_xlfn.CONCAT(Hospitalisation_table[[#This Row],[date]],"-",Hospitalisation_table[[#This Row],[Month_Updated]],"-",Hospitalisation_table[[#This Row],[Year_Update]])</f>
        <v>18-Aug-1980</v>
      </c>
      <c r="Q1787">
        <f>DATEDIF(Hospitalisation_table[[#This Row],[Date of Birth]],"8-Jun-2023","Y")</f>
        <v>42</v>
      </c>
    </row>
    <row r="1788" spans="1:17" x14ac:dyDescent="0.3">
      <c r="A1788" t="s">
        <v>877</v>
      </c>
      <c r="B1788" t="str">
        <f>IF(Hospitalisation_table[[#This Row],[Customer ID]]="?","UnKnown",Hospitalisation_table[[#This Row],[Customer ID]])</f>
        <v>Id1494</v>
      </c>
      <c r="C1788">
        <v>1975</v>
      </c>
      <c r="D1788" t="s">
        <v>18</v>
      </c>
      <c r="E1788">
        <v>3</v>
      </c>
      <c r="F1788">
        <v>1</v>
      </c>
      <c r="G1788" s="24">
        <v>6965.21</v>
      </c>
      <c r="H1788" t="s">
        <v>11</v>
      </c>
      <c r="I1788" t="s">
        <v>12</v>
      </c>
      <c r="J1788" t="s">
        <v>13</v>
      </c>
      <c r="K1788" t="str">
        <f>IF(Hospitalisation_table[[#This Row],[month]]="?","Sep",Hospitalisation_table[[#This Row],[month]])</f>
        <v>Jun</v>
      </c>
      <c r="L1788">
        <f>IF(Hospitalisation_table[[#This Row],[year]] = "?",ROUNDUP(AVERAGE(Hospitalisation_table[year]),0),Hospitalisation_table[[#This Row],[year]])</f>
        <v>1975</v>
      </c>
      <c r="M1788" t="str">
        <f>IF(Hospitalisation_table[[#This Row],[Hospital tier]]="?","tier - 2",Hospitalisation_table[[#This Row],[Hospital tier]])</f>
        <v>tier - 2</v>
      </c>
      <c r="N1788" t="str">
        <f>IF(Hospitalisation_table[[#This Row],[City tier]]="?","tier - 2",Hospitalisation_table[[#This Row],[City tier]])</f>
        <v>tier - 3</v>
      </c>
      <c r="O1788" t="str">
        <f>IF(Hospitalisation_table[[#This Row],[State ID]]="?","Unknown",Hospitalisation_table[[#This Row],[State ID]])</f>
        <v>R1013</v>
      </c>
      <c r="P1788" s="20" t="str">
        <f>_xlfn.CONCAT(Hospitalisation_table[[#This Row],[date]],"-",Hospitalisation_table[[#This Row],[Month_Updated]],"-",Hospitalisation_table[[#This Row],[Year_Update]])</f>
        <v>3-Jun-1975</v>
      </c>
      <c r="Q1788">
        <f>DATEDIF(Hospitalisation_table[[#This Row],[Date of Birth]],"8-Jun-2023","Y")</f>
        <v>48</v>
      </c>
    </row>
    <row r="1789" spans="1:17" x14ac:dyDescent="0.3">
      <c r="A1789" t="s">
        <v>878</v>
      </c>
      <c r="B1789" t="str">
        <f>IF(Hospitalisation_table[[#This Row],[Customer ID]]="?","UnKnown",Hospitalisation_table[[#This Row],[Customer ID]])</f>
        <v>Id1493</v>
      </c>
      <c r="C1789">
        <v>1985</v>
      </c>
      <c r="D1789" t="s">
        <v>30</v>
      </c>
      <c r="E1789">
        <v>10</v>
      </c>
      <c r="F1789">
        <v>3</v>
      </c>
      <c r="G1789" s="24">
        <v>6985.51</v>
      </c>
      <c r="H1789" t="s">
        <v>11</v>
      </c>
      <c r="I1789" t="s">
        <v>11</v>
      </c>
      <c r="J1789" t="s">
        <v>166</v>
      </c>
      <c r="K1789" t="str">
        <f>IF(Hospitalisation_table[[#This Row],[month]]="?","Sep",Hospitalisation_table[[#This Row],[month]])</f>
        <v>Dec</v>
      </c>
      <c r="L1789">
        <f>IF(Hospitalisation_table[[#This Row],[year]] = "?",ROUNDUP(AVERAGE(Hospitalisation_table[year]),0),Hospitalisation_table[[#This Row],[year]])</f>
        <v>1985</v>
      </c>
      <c r="M1789" t="str">
        <f>IF(Hospitalisation_table[[#This Row],[Hospital tier]]="?","tier - 2",Hospitalisation_table[[#This Row],[Hospital tier]])</f>
        <v>tier - 2</v>
      </c>
      <c r="N1789" t="str">
        <f>IF(Hospitalisation_table[[#This Row],[City tier]]="?","tier - 2",Hospitalisation_table[[#This Row],[City tier]])</f>
        <v>tier - 2</v>
      </c>
      <c r="O1789" t="str">
        <f>IF(Hospitalisation_table[[#This Row],[State ID]]="?","Unknown",Hospitalisation_table[[#This Row],[State ID]])</f>
        <v>R1019</v>
      </c>
      <c r="P1789" s="20" t="str">
        <f>_xlfn.CONCAT(Hospitalisation_table[[#This Row],[date]],"-",Hospitalisation_table[[#This Row],[Month_Updated]],"-",Hospitalisation_table[[#This Row],[Year_Update]])</f>
        <v>10-Dec-1985</v>
      </c>
      <c r="Q1789">
        <f>DATEDIF(Hospitalisation_table[[#This Row],[Date of Birth]],"8-Jun-2023","Y")</f>
        <v>37</v>
      </c>
    </row>
    <row r="1790" spans="1:17" x14ac:dyDescent="0.3">
      <c r="A1790" t="s">
        <v>879</v>
      </c>
      <c r="B1790" t="str">
        <f>IF(Hospitalisation_table[[#This Row],[Customer ID]]="?","UnKnown",Hospitalisation_table[[#This Row],[Customer ID]])</f>
        <v>Id1492</v>
      </c>
      <c r="C1790">
        <v>1982</v>
      </c>
      <c r="D1790" t="s">
        <v>37</v>
      </c>
      <c r="E1790">
        <v>18</v>
      </c>
      <c r="F1790">
        <v>2</v>
      </c>
      <c r="G1790" s="24">
        <v>6986.7</v>
      </c>
      <c r="H1790" t="s">
        <v>12</v>
      </c>
      <c r="I1790" t="s">
        <v>16</v>
      </c>
      <c r="J1790" t="s">
        <v>23</v>
      </c>
      <c r="K1790" t="str">
        <f>IF(Hospitalisation_table[[#This Row],[month]]="?","Sep",Hospitalisation_table[[#This Row],[month]])</f>
        <v>Oct</v>
      </c>
      <c r="L1790">
        <f>IF(Hospitalisation_table[[#This Row],[year]] = "?",ROUNDUP(AVERAGE(Hospitalisation_table[year]),0),Hospitalisation_table[[#This Row],[year]])</f>
        <v>1982</v>
      </c>
      <c r="M1790" t="str">
        <f>IF(Hospitalisation_table[[#This Row],[Hospital tier]]="?","tier - 2",Hospitalisation_table[[#This Row],[Hospital tier]])</f>
        <v>tier - 3</v>
      </c>
      <c r="N1790" t="str">
        <f>IF(Hospitalisation_table[[#This Row],[City tier]]="?","tier - 2",Hospitalisation_table[[#This Row],[City tier]])</f>
        <v>tier - 1</v>
      </c>
      <c r="O1790" t="str">
        <f>IF(Hospitalisation_table[[#This Row],[State ID]]="?","Unknown",Hospitalisation_table[[#This Row],[State ID]])</f>
        <v>R1012</v>
      </c>
      <c r="P1790" s="20" t="str">
        <f>_xlfn.CONCAT(Hospitalisation_table[[#This Row],[date]],"-",Hospitalisation_table[[#This Row],[Month_Updated]],"-",Hospitalisation_table[[#This Row],[Year_Update]])</f>
        <v>18-Oct-1982</v>
      </c>
      <c r="Q1790">
        <f>DATEDIF(Hospitalisation_table[[#This Row],[Date of Birth]],"8-Jun-2023","Y")</f>
        <v>40</v>
      </c>
    </row>
    <row r="1791" spans="1:17" x14ac:dyDescent="0.3">
      <c r="A1791" t="s">
        <v>880</v>
      </c>
      <c r="B1791" t="str">
        <f>IF(Hospitalisation_table[[#This Row],[Customer ID]]="?","UnKnown",Hospitalisation_table[[#This Row],[Customer ID]])</f>
        <v>Id1491</v>
      </c>
      <c r="C1791">
        <v>1982</v>
      </c>
      <c r="D1791" t="s">
        <v>20</v>
      </c>
      <c r="E1791">
        <v>1</v>
      </c>
      <c r="F1791">
        <v>3</v>
      </c>
      <c r="G1791" s="24">
        <v>6989.95</v>
      </c>
      <c r="H1791" t="s">
        <v>11</v>
      </c>
      <c r="I1791" t="s">
        <v>16</v>
      </c>
      <c r="J1791" t="s">
        <v>13</v>
      </c>
      <c r="K1791" t="str">
        <f>IF(Hospitalisation_table[[#This Row],[month]]="?","Sep",Hospitalisation_table[[#This Row],[month]])</f>
        <v>Sep</v>
      </c>
      <c r="L1791">
        <f>IF(Hospitalisation_table[[#This Row],[year]] = "?",ROUNDUP(AVERAGE(Hospitalisation_table[year]),0),Hospitalisation_table[[#This Row],[year]])</f>
        <v>1982</v>
      </c>
      <c r="M1791" t="str">
        <f>IF(Hospitalisation_table[[#This Row],[Hospital tier]]="?","tier - 2",Hospitalisation_table[[#This Row],[Hospital tier]])</f>
        <v>tier - 2</v>
      </c>
      <c r="N1791" t="str">
        <f>IF(Hospitalisation_table[[#This Row],[City tier]]="?","tier - 2",Hospitalisation_table[[#This Row],[City tier]])</f>
        <v>tier - 1</v>
      </c>
      <c r="O1791" t="str">
        <f>IF(Hospitalisation_table[[#This Row],[State ID]]="?","Unknown",Hospitalisation_table[[#This Row],[State ID]])</f>
        <v>R1013</v>
      </c>
      <c r="P1791" s="20" t="str">
        <f>_xlfn.CONCAT(Hospitalisation_table[[#This Row],[date]],"-",Hospitalisation_table[[#This Row],[Month_Updated]],"-",Hospitalisation_table[[#This Row],[Year_Update]])</f>
        <v>1-Sep-1982</v>
      </c>
      <c r="Q1791">
        <f>DATEDIF(Hospitalisation_table[[#This Row],[Date of Birth]],"8-Jun-2023","Y")</f>
        <v>40</v>
      </c>
    </row>
    <row r="1792" spans="1:17" x14ac:dyDescent="0.3">
      <c r="A1792" t="s">
        <v>881</v>
      </c>
      <c r="B1792" t="str">
        <f>IF(Hospitalisation_table[[#This Row],[Customer ID]]="?","UnKnown",Hospitalisation_table[[#This Row],[Customer ID]])</f>
        <v>Id1490</v>
      </c>
      <c r="C1792">
        <v>1969</v>
      </c>
      <c r="D1792" t="s">
        <v>10</v>
      </c>
      <c r="E1792">
        <v>6</v>
      </c>
      <c r="F1792">
        <v>0</v>
      </c>
      <c r="G1792" s="24">
        <v>7003.1</v>
      </c>
      <c r="H1792" t="s">
        <v>11</v>
      </c>
      <c r="I1792" t="s">
        <v>12</v>
      </c>
      <c r="J1792" t="s">
        <v>13</v>
      </c>
      <c r="K1792" t="str">
        <f>IF(Hospitalisation_table[[#This Row],[month]]="?","Sep",Hospitalisation_table[[#This Row],[month]])</f>
        <v>Jul</v>
      </c>
      <c r="L1792">
        <f>IF(Hospitalisation_table[[#This Row],[year]] = "?",ROUNDUP(AVERAGE(Hospitalisation_table[year]),0),Hospitalisation_table[[#This Row],[year]])</f>
        <v>1969</v>
      </c>
      <c r="M1792" t="str">
        <f>IF(Hospitalisation_table[[#This Row],[Hospital tier]]="?","tier - 2",Hospitalisation_table[[#This Row],[Hospital tier]])</f>
        <v>tier - 2</v>
      </c>
      <c r="N1792" t="str">
        <f>IF(Hospitalisation_table[[#This Row],[City tier]]="?","tier - 2",Hospitalisation_table[[#This Row],[City tier]])</f>
        <v>tier - 3</v>
      </c>
      <c r="O1792" t="str">
        <f>IF(Hospitalisation_table[[#This Row],[State ID]]="?","Unknown",Hospitalisation_table[[#This Row],[State ID]])</f>
        <v>R1013</v>
      </c>
      <c r="P1792" s="20" t="str">
        <f>_xlfn.CONCAT(Hospitalisation_table[[#This Row],[date]],"-",Hospitalisation_table[[#This Row],[Month_Updated]],"-",Hospitalisation_table[[#This Row],[Year_Update]])</f>
        <v>6-Jul-1969</v>
      </c>
      <c r="Q1792">
        <f>DATEDIF(Hospitalisation_table[[#This Row],[Date of Birth]],"8-Jun-2023","Y")</f>
        <v>53</v>
      </c>
    </row>
    <row r="1793" spans="1:17" x14ac:dyDescent="0.3">
      <c r="A1793" t="s">
        <v>2224</v>
      </c>
      <c r="B1793" t="str">
        <f>IF(Hospitalisation_table[[#This Row],[Customer ID]]="?","UnKnown",Hospitalisation_table[[#This Row],[Customer ID]])</f>
        <v>Id149</v>
      </c>
      <c r="C1793">
        <v>1989</v>
      </c>
      <c r="D1793" t="s">
        <v>37</v>
      </c>
      <c r="E1793">
        <v>30</v>
      </c>
      <c r="F1793">
        <v>1</v>
      </c>
      <c r="G1793" s="24">
        <v>38282.75</v>
      </c>
      <c r="H1793" t="s">
        <v>16</v>
      </c>
      <c r="I1793" t="s">
        <v>11</v>
      </c>
      <c r="J1793" t="s">
        <v>13</v>
      </c>
      <c r="K1793" t="str">
        <f>IF(Hospitalisation_table[[#This Row],[month]]="?","Sep",Hospitalisation_table[[#This Row],[month]])</f>
        <v>Oct</v>
      </c>
      <c r="L1793">
        <f>IF(Hospitalisation_table[[#This Row],[year]] = "?",ROUNDUP(AVERAGE(Hospitalisation_table[year]),0),Hospitalisation_table[[#This Row],[year]])</f>
        <v>1989</v>
      </c>
      <c r="M1793" t="str">
        <f>IF(Hospitalisation_table[[#This Row],[Hospital tier]]="?","tier - 2",Hospitalisation_table[[#This Row],[Hospital tier]])</f>
        <v>tier - 1</v>
      </c>
      <c r="N1793" t="str">
        <f>IF(Hospitalisation_table[[#This Row],[City tier]]="?","tier - 2",Hospitalisation_table[[#This Row],[City tier]])</f>
        <v>tier - 2</v>
      </c>
      <c r="O1793" t="str">
        <f>IF(Hospitalisation_table[[#This Row],[State ID]]="?","Unknown",Hospitalisation_table[[#This Row],[State ID]])</f>
        <v>R1013</v>
      </c>
      <c r="P1793" s="20" t="str">
        <f>_xlfn.CONCAT(Hospitalisation_table[[#This Row],[date]],"-",Hospitalisation_table[[#This Row],[Month_Updated]],"-",Hospitalisation_table[[#This Row],[Year_Update]])</f>
        <v>30-Oct-1989</v>
      </c>
      <c r="Q1793">
        <f>DATEDIF(Hospitalisation_table[[#This Row],[Date of Birth]],"8-Jun-2023","Y")</f>
        <v>33</v>
      </c>
    </row>
    <row r="1794" spans="1:17" x14ac:dyDescent="0.3">
      <c r="A1794" t="s">
        <v>882</v>
      </c>
      <c r="B1794" t="str">
        <f>IF(Hospitalisation_table[[#This Row],[Customer ID]]="?","UnKnown",Hospitalisation_table[[#This Row],[Customer ID]])</f>
        <v>Id1489</v>
      </c>
      <c r="C1794">
        <v>1978</v>
      </c>
      <c r="D1794" t="s">
        <v>18</v>
      </c>
      <c r="E1794">
        <v>2</v>
      </c>
      <c r="F1794">
        <v>2</v>
      </c>
      <c r="G1794" s="24">
        <v>7033.08</v>
      </c>
      <c r="H1794" t="s">
        <v>11</v>
      </c>
      <c r="I1794" t="s">
        <v>11</v>
      </c>
      <c r="J1794" t="s">
        <v>13</v>
      </c>
      <c r="K1794" t="str">
        <f>IF(Hospitalisation_table[[#This Row],[month]]="?","Sep",Hospitalisation_table[[#This Row],[month]])</f>
        <v>Jun</v>
      </c>
      <c r="L1794">
        <f>IF(Hospitalisation_table[[#This Row],[year]] = "?",ROUNDUP(AVERAGE(Hospitalisation_table[year]),0),Hospitalisation_table[[#This Row],[year]])</f>
        <v>1978</v>
      </c>
      <c r="M1794" t="str">
        <f>IF(Hospitalisation_table[[#This Row],[Hospital tier]]="?","tier - 2",Hospitalisation_table[[#This Row],[Hospital tier]])</f>
        <v>tier - 2</v>
      </c>
      <c r="N1794" t="str">
        <f>IF(Hospitalisation_table[[#This Row],[City tier]]="?","tier - 2",Hospitalisation_table[[#This Row],[City tier]])</f>
        <v>tier - 2</v>
      </c>
      <c r="O1794" t="str">
        <f>IF(Hospitalisation_table[[#This Row],[State ID]]="?","Unknown",Hospitalisation_table[[#This Row],[State ID]])</f>
        <v>R1013</v>
      </c>
      <c r="P1794" s="20" t="str">
        <f>_xlfn.CONCAT(Hospitalisation_table[[#This Row],[date]],"-",Hospitalisation_table[[#This Row],[Month_Updated]],"-",Hospitalisation_table[[#This Row],[Year_Update]])</f>
        <v>2-Jun-1978</v>
      </c>
      <c r="Q1794">
        <f>DATEDIF(Hospitalisation_table[[#This Row],[Date of Birth]],"8-Jun-2023","Y")</f>
        <v>45</v>
      </c>
    </row>
    <row r="1795" spans="1:17" x14ac:dyDescent="0.3">
      <c r="A1795" t="s">
        <v>883</v>
      </c>
      <c r="B1795" t="str">
        <f>IF(Hospitalisation_table[[#This Row],[Customer ID]]="?","UnKnown",Hospitalisation_table[[#This Row],[Customer ID]])</f>
        <v>Id1488</v>
      </c>
      <c r="C1795">
        <v>1995</v>
      </c>
      <c r="D1795" t="s">
        <v>37</v>
      </c>
      <c r="E1795">
        <v>29</v>
      </c>
      <c r="F1795">
        <v>0</v>
      </c>
      <c r="G1795" s="24">
        <v>7042.11</v>
      </c>
      <c r="H1795" t="s">
        <v>11</v>
      </c>
      <c r="I1795" t="s">
        <v>12</v>
      </c>
      <c r="J1795" t="s">
        <v>23</v>
      </c>
      <c r="K1795" t="str">
        <f>IF(Hospitalisation_table[[#This Row],[month]]="?","Sep",Hospitalisation_table[[#This Row],[month]])</f>
        <v>Oct</v>
      </c>
      <c r="L1795">
        <f>IF(Hospitalisation_table[[#This Row],[year]] = "?",ROUNDUP(AVERAGE(Hospitalisation_table[year]),0),Hospitalisation_table[[#This Row],[year]])</f>
        <v>1995</v>
      </c>
      <c r="M1795" t="str">
        <f>IF(Hospitalisation_table[[#This Row],[Hospital tier]]="?","tier - 2",Hospitalisation_table[[#This Row],[Hospital tier]])</f>
        <v>tier - 2</v>
      </c>
      <c r="N1795" t="str">
        <f>IF(Hospitalisation_table[[#This Row],[City tier]]="?","tier - 2",Hospitalisation_table[[#This Row],[City tier]])</f>
        <v>tier - 3</v>
      </c>
      <c r="O1795" t="str">
        <f>IF(Hospitalisation_table[[#This Row],[State ID]]="?","Unknown",Hospitalisation_table[[#This Row],[State ID]])</f>
        <v>R1012</v>
      </c>
      <c r="P1795" s="20" t="str">
        <f>_xlfn.CONCAT(Hospitalisation_table[[#This Row],[date]],"-",Hospitalisation_table[[#This Row],[Month_Updated]],"-",Hospitalisation_table[[#This Row],[Year_Update]])</f>
        <v>29-Oct-1995</v>
      </c>
      <c r="Q1795">
        <f>DATEDIF(Hospitalisation_table[[#This Row],[Date of Birth]],"8-Jun-2023","Y")</f>
        <v>27</v>
      </c>
    </row>
    <row r="1796" spans="1:17" x14ac:dyDescent="0.3">
      <c r="A1796" t="s">
        <v>884</v>
      </c>
      <c r="B1796" t="str">
        <f>IF(Hospitalisation_table[[#This Row],[Customer ID]]="?","UnKnown",Hospitalisation_table[[#This Row],[Customer ID]])</f>
        <v>Id1487</v>
      </c>
      <c r="C1796">
        <v>1980</v>
      </c>
      <c r="D1796" t="s">
        <v>10</v>
      </c>
      <c r="E1796">
        <v>26</v>
      </c>
      <c r="F1796">
        <v>1</v>
      </c>
      <c r="G1796" s="24">
        <v>7045.5</v>
      </c>
      <c r="H1796" t="s">
        <v>11</v>
      </c>
      <c r="I1796" t="s">
        <v>16</v>
      </c>
      <c r="J1796" t="s">
        <v>42</v>
      </c>
      <c r="K1796" t="str">
        <f>IF(Hospitalisation_table[[#This Row],[month]]="?","Sep",Hospitalisation_table[[#This Row],[month]])</f>
        <v>Jul</v>
      </c>
      <c r="L1796">
        <f>IF(Hospitalisation_table[[#This Row],[year]] = "?",ROUNDUP(AVERAGE(Hospitalisation_table[year]),0),Hospitalisation_table[[#This Row],[year]])</f>
        <v>1980</v>
      </c>
      <c r="M1796" t="str">
        <f>IF(Hospitalisation_table[[#This Row],[Hospital tier]]="?","tier - 2",Hospitalisation_table[[#This Row],[Hospital tier]])</f>
        <v>tier - 2</v>
      </c>
      <c r="N1796" t="str">
        <f>IF(Hospitalisation_table[[#This Row],[City tier]]="?","tier - 2",Hospitalisation_table[[#This Row],[City tier]])</f>
        <v>tier - 1</v>
      </c>
      <c r="O1796" t="str">
        <f>IF(Hospitalisation_table[[#This Row],[State ID]]="?","Unknown",Hospitalisation_table[[#This Row],[State ID]])</f>
        <v>R1011</v>
      </c>
      <c r="P1796" s="20" t="str">
        <f>_xlfn.CONCAT(Hospitalisation_table[[#This Row],[date]],"-",Hospitalisation_table[[#This Row],[Month_Updated]],"-",Hospitalisation_table[[#This Row],[Year_Update]])</f>
        <v>26-Jul-1980</v>
      </c>
      <c r="Q1796">
        <f>DATEDIF(Hospitalisation_table[[#This Row],[Date of Birth]],"8-Jun-2023","Y")</f>
        <v>42</v>
      </c>
    </row>
    <row r="1797" spans="1:17" x14ac:dyDescent="0.3">
      <c r="A1797" t="s">
        <v>885</v>
      </c>
      <c r="B1797" t="str">
        <f>IF(Hospitalisation_table[[#This Row],[Customer ID]]="?","UnKnown",Hospitalisation_table[[#This Row],[Customer ID]])</f>
        <v>Id1486</v>
      </c>
      <c r="C1797">
        <v>1980</v>
      </c>
      <c r="D1797" t="s">
        <v>37</v>
      </c>
      <c r="E1797">
        <v>22</v>
      </c>
      <c r="F1797">
        <v>1</v>
      </c>
      <c r="G1797" s="24">
        <v>7046.72</v>
      </c>
      <c r="H1797" t="s">
        <v>11</v>
      </c>
      <c r="I1797" t="s">
        <v>12</v>
      </c>
      <c r="J1797" t="s">
        <v>13</v>
      </c>
      <c r="K1797" t="str">
        <f>IF(Hospitalisation_table[[#This Row],[month]]="?","Sep",Hospitalisation_table[[#This Row],[month]])</f>
        <v>Oct</v>
      </c>
      <c r="L1797">
        <f>IF(Hospitalisation_table[[#This Row],[year]] = "?",ROUNDUP(AVERAGE(Hospitalisation_table[year]),0),Hospitalisation_table[[#This Row],[year]])</f>
        <v>1980</v>
      </c>
      <c r="M1797" t="str">
        <f>IF(Hospitalisation_table[[#This Row],[Hospital tier]]="?","tier - 2",Hospitalisation_table[[#This Row],[Hospital tier]])</f>
        <v>tier - 2</v>
      </c>
      <c r="N1797" t="str">
        <f>IF(Hospitalisation_table[[#This Row],[City tier]]="?","tier - 2",Hospitalisation_table[[#This Row],[City tier]])</f>
        <v>tier - 3</v>
      </c>
      <c r="O1797" t="str">
        <f>IF(Hospitalisation_table[[#This Row],[State ID]]="?","Unknown",Hospitalisation_table[[#This Row],[State ID]])</f>
        <v>R1013</v>
      </c>
      <c r="P1797" s="20" t="str">
        <f>_xlfn.CONCAT(Hospitalisation_table[[#This Row],[date]],"-",Hospitalisation_table[[#This Row],[Month_Updated]],"-",Hospitalisation_table[[#This Row],[Year_Update]])</f>
        <v>22-Oct-1980</v>
      </c>
      <c r="Q1797">
        <f>DATEDIF(Hospitalisation_table[[#This Row],[Date of Birth]],"8-Jun-2023","Y")</f>
        <v>42</v>
      </c>
    </row>
    <row r="1798" spans="1:17" x14ac:dyDescent="0.3">
      <c r="A1798" t="s">
        <v>886</v>
      </c>
      <c r="B1798" t="str">
        <f>IF(Hospitalisation_table[[#This Row],[Customer ID]]="?","UnKnown",Hospitalisation_table[[#This Row],[Customer ID]])</f>
        <v>Id1485</v>
      </c>
      <c r="C1798">
        <v>1980</v>
      </c>
      <c r="D1798" t="s">
        <v>10</v>
      </c>
      <c r="E1798">
        <v>21</v>
      </c>
      <c r="F1798">
        <v>0</v>
      </c>
      <c r="G1798" s="24">
        <v>7050.02</v>
      </c>
      <c r="H1798" t="s">
        <v>11</v>
      </c>
      <c r="I1798" t="s">
        <v>16</v>
      </c>
      <c r="J1798" t="s">
        <v>247</v>
      </c>
      <c r="K1798" t="str">
        <f>IF(Hospitalisation_table[[#This Row],[month]]="?","Sep",Hospitalisation_table[[#This Row],[month]])</f>
        <v>Jul</v>
      </c>
      <c r="L1798">
        <f>IF(Hospitalisation_table[[#This Row],[year]] = "?",ROUNDUP(AVERAGE(Hospitalisation_table[year]),0),Hospitalisation_table[[#This Row],[year]])</f>
        <v>1980</v>
      </c>
      <c r="M1798" t="str">
        <f>IF(Hospitalisation_table[[#This Row],[Hospital tier]]="?","tier - 2",Hospitalisation_table[[#This Row],[Hospital tier]])</f>
        <v>tier - 2</v>
      </c>
      <c r="N1798" t="str">
        <f>IF(Hospitalisation_table[[#This Row],[City tier]]="?","tier - 2",Hospitalisation_table[[#This Row],[City tier]])</f>
        <v>tier - 1</v>
      </c>
      <c r="O1798" t="str">
        <f>IF(Hospitalisation_table[[#This Row],[State ID]]="?","Unknown",Hospitalisation_table[[#This Row],[State ID]])</f>
        <v>R1024</v>
      </c>
      <c r="P1798" s="20" t="str">
        <f>_xlfn.CONCAT(Hospitalisation_table[[#This Row],[date]],"-",Hospitalisation_table[[#This Row],[Month_Updated]],"-",Hospitalisation_table[[#This Row],[Year_Update]])</f>
        <v>21-Jul-1980</v>
      </c>
      <c r="Q1798">
        <f>DATEDIF(Hospitalisation_table[[#This Row],[Date of Birth]],"8-Jun-2023","Y")</f>
        <v>42</v>
      </c>
    </row>
    <row r="1799" spans="1:17" x14ac:dyDescent="0.3">
      <c r="A1799" t="s">
        <v>887</v>
      </c>
      <c r="B1799" t="str">
        <f>IF(Hospitalisation_table[[#This Row],[Customer ID]]="?","UnKnown",Hospitalisation_table[[#This Row],[Customer ID]])</f>
        <v>Id1484</v>
      </c>
      <c r="C1799">
        <v>1980</v>
      </c>
      <c r="D1799" t="s">
        <v>18</v>
      </c>
      <c r="E1799">
        <v>28</v>
      </c>
      <c r="F1799">
        <v>1</v>
      </c>
      <c r="G1799" s="24">
        <v>7050.64</v>
      </c>
      <c r="H1799" t="s">
        <v>11</v>
      </c>
      <c r="I1799" t="s">
        <v>12</v>
      </c>
      <c r="J1799" t="s">
        <v>42</v>
      </c>
      <c r="K1799" t="str">
        <f>IF(Hospitalisation_table[[#This Row],[month]]="?","Sep",Hospitalisation_table[[#This Row],[month]])</f>
        <v>Jun</v>
      </c>
      <c r="L1799">
        <f>IF(Hospitalisation_table[[#This Row],[year]] = "?",ROUNDUP(AVERAGE(Hospitalisation_table[year]),0),Hospitalisation_table[[#This Row],[year]])</f>
        <v>1980</v>
      </c>
      <c r="M1799" t="str">
        <f>IF(Hospitalisation_table[[#This Row],[Hospital tier]]="?","tier - 2",Hospitalisation_table[[#This Row],[Hospital tier]])</f>
        <v>tier - 2</v>
      </c>
      <c r="N1799" t="str">
        <f>IF(Hospitalisation_table[[#This Row],[City tier]]="?","tier - 2",Hospitalisation_table[[#This Row],[City tier]])</f>
        <v>tier - 3</v>
      </c>
      <c r="O1799" t="str">
        <f>IF(Hospitalisation_table[[#This Row],[State ID]]="?","Unknown",Hospitalisation_table[[#This Row],[State ID]])</f>
        <v>R1011</v>
      </c>
      <c r="P1799" s="20" t="str">
        <f>_xlfn.CONCAT(Hospitalisation_table[[#This Row],[date]],"-",Hospitalisation_table[[#This Row],[Month_Updated]],"-",Hospitalisation_table[[#This Row],[Year_Update]])</f>
        <v>28-Jun-1980</v>
      </c>
      <c r="Q1799">
        <f>DATEDIF(Hospitalisation_table[[#This Row],[Date of Birth]],"8-Jun-2023","Y")</f>
        <v>42</v>
      </c>
    </row>
    <row r="1800" spans="1:17" x14ac:dyDescent="0.3">
      <c r="A1800" t="s">
        <v>888</v>
      </c>
      <c r="B1800" t="str">
        <f>IF(Hospitalisation_table[[#This Row],[Customer ID]]="?","UnKnown",Hospitalisation_table[[#This Row],[Customer ID]])</f>
        <v>Id1483</v>
      </c>
      <c r="C1800">
        <v>1978</v>
      </c>
      <c r="D1800" t="s">
        <v>18</v>
      </c>
      <c r="E1800">
        <v>24</v>
      </c>
      <c r="F1800">
        <v>2</v>
      </c>
      <c r="G1800" s="24">
        <v>7054.41</v>
      </c>
      <c r="H1800" t="s">
        <v>11</v>
      </c>
      <c r="I1800" t="s">
        <v>11</v>
      </c>
      <c r="J1800" t="s">
        <v>13</v>
      </c>
      <c r="K1800" t="str">
        <f>IF(Hospitalisation_table[[#This Row],[month]]="?","Sep",Hospitalisation_table[[#This Row],[month]])</f>
        <v>Jun</v>
      </c>
      <c r="L1800">
        <f>IF(Hospitalisation_table[[#This Row],[year]] = "?",ROUNDUP(AVERAGE(Hospitalisation_table[year]),0),Hospitalisation_table[[#This Row],[year]])</f>
        <v>1978</v>
      </c>
      <c r="M1800" t="str">
        <f>IF(Hospitalisation_table[[#This Row],[Hospital tier]]="?","tier - 2",Hospitalisation_table[[#This Row],[Hospital tier]])</f>
        <v>tier - 2</v>
      </c>
      <c r="N1800" t="str">
        <f>IF(Hospitalisation_table[[#This Row],[City tier]]="?","tier - 2",Hospitalisation_table[[#This Row],[City tier]])</f>
        <v>tier - 2</v>
      </c>
      <c r="O1800" t="str">
        <f>IF(Hospitalisation_table[[#This Row],[State ID]]="?","Unknown",Hospitalisation_table[[#This Row],[State ID]])</f>
        <v>R1013</v>
      </c>
      <c r="P1800" s="20" t="str">
        <f>_xlfn.CONCAT(Hospitalisation_table[[#This Row],[date]],"-",Hospitalisation_table[[#This Row],[Month_Updated]],"-",Hospitalisation_table[[#This Row],[Year_Update]])</f>
        <v>24-Jun-1978</v>
      </c>
      <c r="Q1800">
        <f>DATEDIF(Hospitalisation_table[[#This Row],[Date of Birth]],"8-Jun-2023","Y")</f>
        <v>44</v>
      </c>
    </row>
    <row r="1801" spans="1:17" x14ac:dyDescent="0.3">
      <c r="A1801" t="s">
        <v>889</v>
      </c>
      <c r="B1801" t="str">
        <f>IF(Hospitalisation_table[[#This Row],[Customer ID]]="?","UnKnown",Hospitalisation_table[[#This Row],[Customer ID]])</f>
        <v>Id1482</v>
      </c>
      <c r="C1801">
        <v>1982</v>
      </c>
      <c r="D1801" t="s">
        <v>37</v>
      </c>
      <c r="E1801">
        <v>6</v>
      </c>
      <c r="F1801">
        <v>1</v>
      </c>
      <c r="G1801" s="24">
        <v>7077.19</v>
      </c>
      <c r="H1801" t="s">
        <v>11</v>
      </c>
      <c r="I1801" t="s">
        <v>12</v>
      </c>
      <c r="J1801" t="s">
        <v>247</v>
      </c>
      <c r="K1801" t="str">
        <f>IF(Hospitalisation_table[[#This Row],[month]]="?","Sep",Hospitalisation_table[[#This Row],[month]])</f>
        <v>Oct</v>
      </c>
      <c r="L1801">
        <f>IF(Hospitalisation_table[[#This Row],[year]] = "?",ROUNDUP(AVERAGE(Hospitalisation_table[year]),0),Hospitalisation_table[[#This Row],[year]])</f>
        <v>1982</v>
      </c>
      <c r="M1801" t="str">
        <f>IF(Hospitalisation_table[[#This Row],[Hospital tier]]="?","tier - 2",Hospitalisation_table[[#This Row],[Hospital tier]])</f>
        <v>tier - 2</v>
      </c>
      <c r="N1801" t="str">
        <f>IF(Hospitalisation_table[[#This Row],[City tier]]="?","tier - 2",Hospitalisation_table[[#This Row],[City tier]])</f>
        <v>tier - 3</v>
      </c>
      <c r="O1801" t="str">
        <f>IF(Hospitalisation_table[[#This Row],[State ID]]="?","Unknown",Hospitalisation_table[[#This Row],[State ID]])</f>
        <v>R1024</v>
      </c>
      <c r="P1801" s="20" t="str">
        <f>_xlfn.CONCAT(Hospitalisation_table[[#This Row],[date]],"-",Hospitalisation_table[[#This Row],[Month_Updated]],"-",Hospitalisation_table[[#This Row],[Year_Update]])</f>
        <v>6-Oct-1982</v>
      </c>
      <c r="Q1801">
        <f>DATEDIF(Hospitalisation_table[[#This Row],[Date of Birth]],"8-Jun-2023","Y")</f>
        <v>40</v>
      </c>
    </row>
    <row r="1802" spans="1:17" x14ac:dyDescent="0.3">
      <c r="A1802" t="s">
        <v>890</v>
      </c>
      <c r="B1802" t="str">
        <f>IF(Hospitalisation_table[[#This Row],[Customer ID]]="?","UnKnown",Hospitalisation_table[[#This Row],[Customer ID]])</f>
        <v>Id1481</v>
      </c>
      <c r="C1802">
        <v>1992</v>
      </c>
      <c r="D1802" t="s">
        <v>18</v>
      </c>
      <c r="E1802">
        <v>18</v>
      </c>
      <c r="F1802">
        <v>0</v>
      </c>
      <c r="G1802" s="24">
        <v>7096.98</v>
      </c>
      <c r="H1802" t="s">
        <v>11</v>
      </c>
      <c r="I1802" t="s">
        <v>11</v>
      </c>
      <c r="J1802" t="s">
        <v>23</v>
      </c>
      <c r="K1802" t="str">
        <f>IF(Hospitalisation_table[[#This Row],[month]]="?","Sep",Hospitalisation_table[[#This Row],[month]])</f>
        <v>Jun</v>
      </c>
      <c r="L1802">
        <f>IF(Hospitalisation_table[[#This Row],[year]] = "?",ROUNDUP(AVERAGE(Hospitalisation_table[year]),0),Hospitalisation_table[[#This Row],[year]])</f>
        <v>1992</v>
      </c>
      <c r="M1802" t="str">
        <f>IF(Hospitalisation_table[[#This Row],[Hospital tier]]="?","tier - 2",Hospitalisation_table[[#This Row],[Hospital tier]])</f>
        <v>tier - 2</v>
      </c>
      <c r="N1802" t="str">
        <f>IF(Hospitalisation_table[[#This Row],[City tier]]="?","tier - 2",Hospitalisation_table[[#This Row],[City tier]])</f>
        <v>tier - 2</v>
      </c>
      <c r="O1802" t="str">
        <f>IF(Hospitalisation_table[[#This Row],[State ID]]="?","Unknown",Hospitalisation_table[[#This Row],[State ID]])</f>
        <v>R1012</v>
      </c>
      <c r="P1802" s="20" t="str">
        <f>_xlfn.CONCAT(Hospitalisation_table[[#This Row],[date]],"-",Hospitalisation_table[[#This Row],[Month_Updated]],"-",Hospitalisation_table[[#This Row],[Year_Update]])</f>
        <v>18-Jun-1992</v>
      </c>
      <c r="Q1802">
        <f>DATEDIF(Hospitalisation_table[[#This Row],[Date of Birth]],"8-Jun-2023","Y")</f>
        <v>30</v>
      </c>
    </row>
    <row r="1803" spans="1:17" x14ac:dyDescent="0.3">
      <c r="A1803" t="s">
        <v>891</v>
      </c>
      <c r="B1803" t="str">
        <f>IF(Hospitalisation_table[[#This Row],[Customer ID]]="?","UnKnown",Hospitalisation_table[[#This Row],[Customer ID]])</f>
        <v>Id1480</v>
      </c>
      <c r="C1803">
        <v>1987</v>
      </c>
      <c r="D1803" t="s">
        <v>35</v>
      </c>
      <c r="E1803">
        <v>11</v>
      </c>
      <c r="F1803">
        <v>3</v>
      </c>
      <c r="G1803" s="24">
        <v>7106.81</v>
      </c>
      <c r="H1803" t="s">
        <v>11</v>
      </c>
      <c r="I1803" t="s">
        <v>16</v>
      </c>
      <c r="J1803" t="s">
        <v>23</v>
      </c>
      <c r="K1803" t="str">
        <f>IF(Hospitalisation_table[[#This Row],[month]]="?","Sep",Hospitalisation_table[[#This Row],[month]])</f>
        <v>Aug</v>
      </c>
      <c r="L1803">
        <f>IF(Hospitalisation_table[[#This Row],[year]] = "?",ROUNDUP(AVERAGE(Hospitalisation_table[year]),0),Hospitalisation_table[[#This Row],[year]])</f>
        <v>1987</v>
      </c>
      <c r="M1803" t="str">
        <f>IF(Hospitalisation_table[[#This Row],[Hospital tier]]="?","tier - 2",Hospitalisation_table[[#This Row],[Hospital tier]])</f>
        <v>tier - 2</v>
      </c>
      <c r="N1803" t="str">
        <f>IF(Hospitalisation_table[[#This Row],[City tier]]="?","tier - 2",Hospitalisation_table[[#This Row],[City tier]])</f>
        <v>tier - 1</v>
      </c>
      <c r="O1803" t="str">
        <f>IF(Hospitalisation_table[[#This Row],[State ID]]="?","Unknown",Hospitalisation_table[[#This Row],[State ID]])</f>
        <v>R1012</v>
      </c>
      <c r="P1803" s="20" t="str">
        <f>_xlfn.CONCAT(Hospitalisation_table[[#This Row],[date]],"-",Hospitalisation_table[[#This Row],[Month_Updated]],"-",Hospitalisation_table[[#This Row],[Year_Update]])</f>
        <v>11-Aug-1987</v>
      </c>
      <c r="Q1803">
        <f>DATEDIF(Hospitalisation_table[[#This Row],[Date of Birth]],"8-Jun-2023","Y")</f>
        <v>35</v>
      </c>
    </row>
    <row r="1804" spans="1:17" x14ac:dyDescent="0.3">
      <c r="A1804" t="s">
        <v>2225</v>
      </c>
      <c r="B1804" t="str">
        <f>IF(Hospitalisation_table[[#This Row],[Customer ID]]="?","UnKnown",Hospitalisation_table[[#This Row],[Customer ID]])</f>
        <v>Id148</v>
      </c>
      <c r="C1804">
        <v>1980</v>
      </c>
      <c r="D1804" t="s">
        <v>18</v>
      </c>
      <c r="E1804">
        <v>12</v>
      </c>
      <c r="F1804">
        <v>2</v>
      </c>
      <c r="G1804" s="24">
        <v>38313.129999999997</v>
      </c>
      <c r="H1804" t="s">
        <v>16</v>
      </c>
      <c r="I1804" t="s">
        <v>12</v>
      </c>
      <c r="J1804" t="s">
        <v>42</v>
      </c>
      <c r="K1804" t="str">
        <f>IF(Hospitalisation_table[[#This Row],[month]]="?","Sep",Hospitalisation_table[[#This Row],[month]])</f>
        <v>Jun</v>
      </c>
      <c r="L1804">
        <f>IF(Hospitalisation_table[[#This Row],[year]] = "?",ROUNDUP(AVERAGE(Hospitalisation_table[year]),0),Hospitalisation_table[[#This Row],[year]])</f>
        <v>1980</v>
      </c>
      <c r="M1804" t="str">
        <f>IF(Hospitalisation_table[[#This Row],[Hospital tier]]="?","tier - 2",Hospitalisation_table[[#This Row],[Hospital tier]])</f>
        <v>tier - 1</v>
      </c>
      <c r="N1804" t="str">
        <f>IF(Hospitalisation_table[[#This Row],[City tier]]="?","tier - 2",Hospitalisation_table[[#This Row],[City tier]])</f>
        <v>tier - 3</v>
      </c>
      <c r="O1804" t="str">
        <f>IF(Hospitalisation_table[[#This Row],[State ID]]="?","Unknown",Hospitalisation_table[[#This Row],[State ID]])</f>
        <v>R1011</v>
      </c>
      <c r="P1804" s="20" t="str">
        <f>_xlfn.CONCAT(Hospitalisation_table[[#This Row],[date]],"-",Hospitalisation_table[[#This Row],[Month_Updated]],"-",Hospitalisation_table[[#This Row],[Year_Update]])</f>
        <v>12-Jun-1980</v>
      </c>
      <c r="Q1804">
        <f>DATEDIF(Hospitalisation_table[[#This Row],[Date of Birth]],"8-Jun-2023","Y")</f>
        <v>42</v>
      </c>
    </row>
    <row r="1805" spans="1:17" x14ac:dyDescent="0.3">
      <c r="A1805" t="s">
        <v>892</v>
      </c>
      <c r="B1805" t="str">
        <f>IF(Hospitalisation_table[[#This Row],[Customer ID]]="?","UnKnown",Hospitalisation_table[[#This Row],[Customer ID]])</f>
        <v>Id1479</v>
      </c>
      <c r="C1805">
        <v>1968</v>
      </c>
      <c r="D1805" t="s">
        <v>18</v>
      </c>
      <c r="E1805">
        <v>29</v>
      </c>
      <c r="F1805">
        <v>0</v>
      </c>
      <c r="G1805" s="24">
        <v>7125.25</v>
      </c>
      <c r="H1805" t="s">
        <v>12</v>
      </c>
      <c r="I1805" t="s">
        <v>11</v>
      </c>
      <c r="J1805" t="s">
        <v>13</v>
      </c>
      <c r="K1805" t="str">
        <f>IF(Hospitalisation_table[[#This Row],[month]]="?","Sep",Hospitalisation_table[[#This Row],[month]])</f>
        <v>Jun</v>
      </c>
      <c r="L1805">
        <f>IF(Hospitalisation_table[[#This Row],[year]] = "?",ROUNDUP(AVERAGE(Hospitalisation_table[year]),0),Hospitalisation_table[[#This Row],[year]])</f>
        <v>1968</v>
      </c>
      <c r="M1805" t="str">
        <f>IF(Hospitalisation_table[[#This Row],[Hospital tier]]="?","tier - 2",Hospitalisation_table[[#This Row],[Hospital tier]])</f>
        <v>tier - 3</v>
      </c>
      <c r="N1805" t="str">
        <f>IF(Hospitalisation_table[[#This Row],[City tier]]="?","tier - 2",Hospitalisation_table[[#This Row],[City tier]])</f>
        <v>tier - 2</v>
      </c>
      <c r="O1805" t="str">
        <f>IF(Hospitalisation_table[[#This Row],[State ID]]="?","Unknown",Hospitalisation_table[[#This Row],[State ID]])</f>
        <v>R1013</v>
      </c>
      <c r="P1805" s="20" t="str">
        <f>_xlfn.CONCAT(Hospitalisation_table[[#This Row],[date]],"-",Hospitalisation_table[[#This Row],[Month_Updated]],"-",Hospitalisation_table[[#This Row],[Year_Update]])</f>
        <v>29-Jun-1968</v>
      </c>
      <c r="Q1805">
        <f>DATEDIF(Hospitalisation_table[[#This Row],[Date of Birth]],"8-Jun-2023","Y")</f>
        <v>54</v>
      </c>
    </row>
    <row r="1806" spans="1:17" x14ac:dyDescent="0.3">
      <c r="A1806" t="s">
        <v>893</v>
      </c>
      <c r="B1806" t="str">
        <f>IF(Hospitalisation_table[[#This Row],[Customer ID]]="?","UnKnown",Hospitalisation_table[[#This Row],[Customer ID]])</f>
        <v>Id1478</v>
      </c>
      <c r="C1806">
        <v>1993</v>
      </c>
      <c r="D1806" t="s">
        <v>35</v>
      </c>
      <c r="E1806">
        <v>1</v>
      </c>
      <c r="F1806">
        <v>0</v>
      </c>
      <c r="G1806" s="24">
        <v>7128.64</v>
      </c>
      <c r="H1806" t="s">
        <v>11</v>
      </c>
      <c r="I1806" t="s">
        <v>11</v>
      </c>
      <c r="J1806" t="s">
        <v>300</v>
      </c>
      <c r="K1806" t="str">
        <f>IF(Hospitalisation_table[[#This Row],[month]]="?","Sep",Hospitalisation_table[[#This Row],[month]])</f>
        <v>Aug</v>
      </c>
      <c r="L1806">
        <f>IF(Hospitalisation_table[[#This Row],[year]] = "?",ROUNDUP(AVERAGE(Hospitalisation_table[year]),0),Hospitalisation_table[[#This Row],[year]])</f>
        <v>1993</v>
      </c>
      <c r="M1806" t="str">
        <f>IF(Hospitalisation_table[[#This Row],[Hospital tier]]="?","tier - 2",Hospitalisation_table[[#This Row],[Hospital tier]])</f>
        <v>tier - 2</v>
      </c>
      <c r="N1806" t="str">
        <f>IF(Hospitalisation_table[[#This Row],[City tier]]="?","tier - 2",Hospitalisation_table[[#This Row],[City tier]])</f>
        <v>tier - 2</v>
      </c>
      <c r="O1806" t="str">
        <f>IF(Hospitalisation_table[[#This Row],[State ID]]="?","Unknown",Hospitalisation_table[[#This Row],[State ID]])</f>
        <v>R1021</v>
      </c>
      <c r="P1806" s="20" t="str">
        <f>_xlfn.CONCAT(Hospitalisation_table[[#This Row],[date]],"-",Hospitalisation_table[[#This Row],[Month_Updated]],"-",Hospitalisation_table[[#This Row],[Year_Update]])</f>
        <v>1-Aug-1993</v>
      </c>
      <c r="Q1806">
        <f>DATEDIF(Hospitalisation_table[[#This Row],[Date of Birth]],"8-Jun-2023","Y")</f>
        <v>29</v>
      </c>
    </row>
    <row r="1807" spans="1:17" x14ac:dyDescent="0.3">
      <c r="A1807" t="s">
        <v>894</v>
      </c>
      <c r="B1807" t="str">
        <f>IF(Hospitalisation_table[[#This Row],[Customer ID]]="?","UnKnown",Hospitalisation_table[[#This Row],[Customer ID]])</f>
        <v>Id1477</v>
      </c>
      <c r="C1807">
        <v>1984</v>
      </c>
      <c r="D1807" t="s">
        <v>10</v>
      </c>
      <c r="E1807">
        <v>7</v>
      </c>
      <c r="F1807">
        <v>2</v>
      </c>
      <c r="G1807" s="24">
        <v>7133.9</v>
      </c>
      <c r="H1807" t="s">
        <v>11</v>
      </c>
      <c r="I1807" t="s">
        <v>16</v>
      </c>
      <c r="J1807" t="s">
        <v>247</v>
      </c>
      <c r="K1807" t="str">
        <f>IF(Hospitalisation_table[[#This Row],[month]]="?","Sep",Hospitalisation_table[[#This Row],[month]])</f>
        <v>Jul</v>
      </c>
      <c r="L1807">
        <f>IF(Hospitalisation_table[[#This Row],[year]] = "?",ROUNDUP(AVERAGE(Hospitalisation_table[year]),0),Hospitalisation_table[[#This Row],[year]])</f>
        <v>1984</v>
      </c>
      <c r="M1807" t="str">
        <f>IF(Hospitalisation_table[[#This Row],[Hospital tier]]="?","tier - 2",Hospitalisation_table[[#This Row],[Hospital tier]])</f>
        <v>tier - 2</v>
      </c>
      <c r="N1807" t="str">
        <f>IF(Hospitalisation_table[[#This Row],[City tier]]="?","tier - 2",Hospitalisation_table[[#This Row],[City tier]])</f>
        <v>tier - 1</v>
      </c>
      <c r="O1807" t="str">
        <f>IF(Hospitalisation_table[[#This Row],[State ID]]="?","Unknown",Hospitalisation_table[[#This Row],[State ID]])</f>
        <v>R1024</v>
      </c>
      <c r="P1807" s="20" t="str">
        <f>_xlfn.CONCAT(Hospitalisation_table[[#This Row],[date]],"-",Hospitalisation_table[[#This Row],[Month_Updated]],"-",Hospitalisation_table[[#This Row],[Year_Update]])</f>
        <v>7-Jul-1984</v>
      </c>
      <c r="Q1807">
        <f>DATEDIF(Hospitalisation_table[[#This Row],[Date of Birth]],"8-Jun-2023","Y")</f>
        <v>38</v>
      </c>
    </row>
    <row r="1808" spans="1:17" x14ac:dyDescent="0.3">
      <c r="A1808" t="s">
        <v>895</v>
      </c>
      <c r="B1808" t="str">
        <f>IF(Hospitalisation_table[[#This Row],[Customer ID]]="?","UnKnown",Hospitalisation_table[[#This Row],[Customer ID]])</f>
        <v>Id1476</v>
      </c>
      <c r="C1808">
        <v>1999</v>
      </c>
      <c r="D1808" t="s">
        <v>35</v>
      </c>
      <c r="E1808">
        <v>8</v>
      </c>
      <c r="F1808">
        <v>0</v>
      </c>
      <c r="G1808" s="24">
        <v>7144.4</v>
      </c>
      <c r="H1808" t="s">
        <v>11</v>
      </c>
      <c r="I1808" t="s">
        <v>16</v>
      </c>
      <c r="J1808" t="s">
        <v>632</v>
      </c>
      <c r="K1808" t="str">
        <f>IF(Hospitalisation_table[[#This Row],[month]]="?","Sep",Hospitalisation_table[[#This Row],[month]])</f>
        <v>Aug</v>
      </c>
      <c r="L1808">
        <f>IF(Hospitalisation_table[[#This Row],[year]] = "?",ROUNDUP(AVERAGE(Hospitalisation_table[year]),0),Hospitalisation_table[[#This Row],[year]])</f>
        <v>1999</v>
      </c>
      <c r="M1808" t="str">
        <f>IF(Hospitalisation_table[[#This Row],[Hospital tier]]="?","tier - 2",Hospitalisation_table[[#This Row],[Hospital tier]])</f>
        <v>tier - 2</v>
      </c>
      <c r="N1808" t="str">
        <f>IF(Hospitalisation_table[[#This Row],[City tier]]="?","tier - 2",Hospitalisation_table[[#This Row],[City tier]])</f>
        <v>tier - 1</v>
      </c>
      <c r="O1808" t="str">
        <f>IF(Hospitalisation_table[[#This Row],[State ID]]="?","Unknown",Hospitalisation_table[[#This Row],[State ID]])</f>
        <v>R1022</v>
      </c>
      <c r="P1808" s="20" t="str">
        <f>_xlfn.CONCAT(Hospitalisation_table[[#This Row],[date]],"-",Hospitalisation_table[[#This Row],[Month_Updated]],"-",Hospitalisation_table[[#This Row],[Year_Update]])</f>
        <v>8-Aug-1999</v>
      </c>
      <c r="Q1808">
        <f>DATEDIF(Hospitalisation_table[[#This Row],[Date of Birth]],"8-Jun-2023","Y")</f>
        <v>23</v>
      </c>
    </row>
    <row r="1809" spans="1:17" x14ac:dyDescent="0.3">
      <c r="A1809" t="s">
        <v>896</v>
      </c>
      <c r="B1809" t="str">
        <f>IF(Hospitalisation_table[[#This Row],[Customer ID]]="?","UnKnown",Hospitalisation_table[[#This Row],[Customer ID]])</f>
        <v>Id1475</v>
      </c>
      <c r="C1809">
        <v>1984</v>
      </c>
      <c r="D1809" t="s">
        <v>15</v>
      </c>
      <c r="E1809">
        <v>21</v>
      </c>
      <c r="F1809">
        <v>2</v>
      </c>
      <c r="G1809" s="24">
        <v>7144.86</v>
      </c>
      <c r="H1809" t="s">
        <v>11</v>
      </c>
      <c r="I1809" t="s">
        <v>11</v>
      </c>
      <c r="J1809" t="s">
        <v>247</v>
      </c>
      <c r="K1809" t="str">
        <f>IF(Hospitalisation_table[[#This Row],[month]]="?","Sep",Hospitalisation_table[[#This Row],[month]])</f>
        <v>Nov</v>
      </c>
      <c r="L1809">
        <f>IF(Hospitalisation_table[[#This Row],[year]] = "?",ROUNDUP(AVERAGE(Hospitalisation_table[year]),0),Hospitalisation_table[[#This Row],[year]])</f>
        <v>1984</v>
      </c>
      <c r="M1809" t="str">
        <f>IF(Hospitalisation_table[[#This Row],[Hospital tier]]="?","tier - 2",Hospitalisation_table[[#This Row],[Hospital tier]])</f>
        <v>tier - 2</v>
      </c>
      <c r="N1809" t="str">
        <f>IF(Hospitalisation_table[[#This Row],[City tier]]="?","tier - 2",Hospitalisation_table[[#This Row],[City tier]])</f>
        <v>tier - 2</v>
      </c>
      <c r="O1809" t="str">
        <f>IF(Hospitalisation_table[[#This Row],[State ID]]="?","Unknown",Hospitalisation_table[[#This Row],[State ID]])</f>
        <v>R1024</v>
      </c>
      <c r="P1809" s="20" t="str">
        <f>_xlfn.CONCAT(Hospitalisation_table[[#This Row],[date]],"-",Hospitalisation_table[[#This Row],[Month_Updated]],"-",Hospitalisation_table[[#This Row],[Year_Update]])</f>
        <v>21-Nov-1984</v>
      </c>
      <c r="Q1809">
        <f>DATEDIF(Hospitalisation_table[[#This Row],[Date of Birth]],"8-Jun-2023","Y")</f>
        <v>38</v>
      </c>
    </row>
    <row r="1810" spans="1:17" x14ac:dyDescent="0.3">
      <c r="A1810" t="s">
        <v>897</v>
      </c>
      <c r="B1810" t="str">
        <f>IF(Hospitalisation_table[[#This Row],[Customer ID]]="?","UnKnown",Hospitalisation_table[[#This Row],[Customer ID]])</f>
        <v>Id1474</v>
      </c>
      <c r="C1810">
        <v>1976</v>
      </c>
      <c r="D1810" t="s">
        <v>18</v>
      </c>
      <c r="E1810">
        <v>24</v>
      </c>
      <c r="F1810">
        <v>0</v>
      </c>
      <c r="G1810" s="24">
        <v>7147.11</v>
      </c>
      <c r="H1810" t="s">
        <v>12</v>
      </c>
      <c r="I1810" t="s">
        <v>11</v>
      </c>
      <c r="J1810" t="s">
        <v>42</v>
      </c>
      <c r="K1810" t="str">
        <f>IF(Hospitalisation_table[[#This Row],[month]]="?","Sep",Hospitalisation_table[[#This Row],[month]])</f>
        <v>Jun</v>
      </c>
      <c r="L1810">
        <f>IF(Hospitalisation_table[[#This Row],[year]] = "?",ROUNDUP(AVERAGE(Hospitalisation_table[year]),0),Hospitalisation_table[[#This Row],[year]])</f>
        <v>1976</v>
      </c>
      <c r="M1810" t="str">
        <f>IF(Hospitalisation_table[[#This Row],[Hospital tier]]="?","tier - 2",Hospitalisation_table[[#This Row],[Hospital tier]])</f>
        <v>tier - 3</v>
      </c>
      <c r="N1810" t="str">
        <f>IF(Hospitalisation_table[[#This Row],[City tier]]="?","tier - 2",Hospitalisation_table[[#This Row],[City tier]])</f>
        <v>tier - 2</v>
      </c>
      <c r="O1810" t="str">
        <f>IF(Hospitalisation_table[[#This Row],[State ID]]="?","Unknown",Hospitalisation_table[[#This Row],[State ID]])</f>
        <v>R1011</v>
      </c>
      <c r="P1810" s="20" t="str">
        <f>_xlfn.CONCAT(Hospitalisation_table[[#This Row],[date]],"-",Hospitalisation_table[[#This Row],[Month_Updated]],"-",Hospitalisation_table[[#This Row],[Year_Update]])</f>
        <v>24-Jun-1976</v>
      </c>
      <c r="Q1810">
        <f>DATEDIF(Hospitalisation_table[[#This Row],[Date of Birth]],"8-Jun-2023","Y")</f>
        <v>46</v>
      </c>
    </row>
    <row r="1811" spans="1:17" x14ac:dyDescent="0.3">
      <c r="A1811" t="s">
        <v>898</v>
      </c>
      <c r="B1811" t="str">
        <f>IF(Hospitalisation_table[[#This Row],[Customer ID]]="?","UnKnown",Hospitalisation_table[[#This Row],[Customer ID]])</f>
        <v>Id1473</v>
      </c>
      <c r="C1811">
        <v>1978</v>
      </c>
      <c r="D1811" t="s">
        <v>10</v>
      </c>
      <c r="E1811">
        <v>30</v>
      </c>
      <c r="F1811">
        <v>1</v>
      </c>
      <c r="G1811" s="24">
        <v>7147.47</v>
      </c>
      <c r="H1811" t="s">
        <v>11</v>
      </c>
      <c r="I1811" t="s">
        <v>12</v>
      </c>
      <c r="J1811" t="s">
        <v>13</v>
      </c>
      <c r="K1811" t="str">
        <f>IF(Hospitalisation_table[[#This Row],[month]]="?","Sep",Hospitalisation_table[[#This Row],[month]])</f>
        <v>Jul</v>
      </c>
      <c r="L1811">
        <f>IF(Hospitalisation_table[[#This Row],[year]] = "?",ROUNDUP(AVERAGE(Hospitalisation_table[year]),0),Hospitalisation_table[[#This Row],[year]])</f>
        <v>1978</v>
      </c>
      <c r="M1811" t="str">
        <f>IF(Hospitalisation_table[[#This Row],[Hospital tier]]="?","tier - 2",Hospitalisation_table[[#This Row],[Hospital tier]])</f>
        <v>tier - 2</v>
      </c>
      <c r="N1811" t="str">
        <f>IF(Hospitalisation_table[[#This Row],[City tier]]="?","tier - 2",Hospitalisation_table[[#This Row],[City tier]])</f>
        <v>tier - 3</v>
      </c>
      <c r="O1811" t="str">
        <f>IF(Hospitalisation_table[[#This Row],[State ID]]="?","Unknown",Hospitalisation_table[[#This Row],[State ID]])</f>
        <v>R1013</v>
      </c>
      <c r="P1811" s="20" t="str">
        <f>_xlfn.CONCAT(Hospitalisation_table[[#This Row],[date]],"-",Hospitalisation_table[[#This Row],[Month_Updated]],"-",Hospitalisation_table[[#This Row],[Year_Update]])</f>
        <v>30-Jul-1978</v>
      </c>
      <c r="Q1811">
        <f>DATEDIF(Hospitalisation_table[[#This Row],[Date of Birth]],"8-Jun-2023","Y")</f>
        <v>44</v>
      </c>
    </row>
    <row r="1812" spans="1:17" x14ac:dyDescent="0.3">
      <c r="A1812" t="s">
        <v>899</v>
      </c>
      <c r="B1812" t="str">
        <f>IF(Hospitalisation_table[[#This Row],[Customer ID]]="?","UnKnown",Hospitalisation_table[[#This Row],[Customer ID]])</f>
        <v>Id1472</v>
      </c>
      <c r="C1812">
        <v>1984</v>
      </c>
      <c r="D1812" t="s">
        <v>18</v>
      </c>
      <c r="E1812">
        <v>29</v>
      </c>
      <c r="F1812">
        <v>3</v>
      </c>
      <c r="G1812" s="24">
        <v>7151.09</v>
      </c>
      <c r="H1812" t="s">
        <v>11</v>
      </c>
      <c r="I1812" t="s">
        <v>11</v>
      </c>
      <c r="J1812" t="s">
        <v>42</v>
      </c>
      <c r="K1812" t="str">
        <f>IF(Hospitalisation_table[[#This Row],[month]]="?","Sep",Hospitalisation_table[[#This Row],[month]])</f>
        <v>Jun</v>
      </c>
      <c r="L1812">
        <f>IF(Hospitalisation_table[[#This Row],[year]] = "?",ROUNDUP(AVERAGE(Hospitalisation_table[year]),0),Hospitalisation_table[[#This Row],[year]])</f>
        <v>1984</v>
      </c>
      <c r="M1812" t="str">
        <f>IF(Hospitalisation_table[[#This Row],[Hospital tier]]="?","tier - 2",Hospitalisation_table[[#This Row],[Hospital tier]])</f>
        <v>tier - 2</v>
      </c>
      <c r="N1812" t="str">
        <f>IF(Hospitalisation_table[[#This Row],[City tier]]="?","tier - 2",Hospitalisation_table[[#This Row],[City tier]])</f>
        <v>tier - 2</v>
      </c>
      <c r="O1812" t="str">
        <f>IF(Hospitalisation_table[[#This Row],[State ID]]="?","Unknown",Hospitalisation_table[[#This Row],[State ID]])</f>
        <v>R1011</v>
      </c>
      <c r="P1812" s="20" t="str">
        <f>_xlfn.CONCAT(Hospitalisation_table[[#This Row],[date]],"-",Hospitalisation_table[[#This Row],[Month_Updated]],"-",Hospitalisation_table[[#This Row],[Year_Update]])</f>
        <v>29-Jun-1984</v>
      </c>
      <c r="Q1812">
        <f>DATEDIF(Hospitalisation_table[[#This Row],[Date of Birth]],"8-Jun-2023","Y")</f>
        <v>38</v>
      </c>
    </row>
    <row r="1813" spans="1:17" x14ac:dyDescent="0.3">
      <c r="A1813" t="s">
        <v>900</v>
      </c>
      <c r="B1813" t="str">
        <f>IF(Hospitalisation_table[[#This Row],[Customer ID]]="?","UnKnown",Hospitalisation_table[[#This Row],[Customer ID]])</f>
        <v>Id1471</v>
      </c>
      <c r="C1813">
        <v>1978</v>
      </c>
      <c r="D1813" t="s">
        <v>20</v>
      </c>
      <c r="E1813">
        <v>6</v>
      </c>
      <c r="F1813">
        <v>1</v>
      </c>
      <c r="G1813" s="24">
        <v>7152.67</v>
      </c>
      <c r="H1813" t="s">
        <v>12</v>
      </c>
      <c r="I1813" t="s">
        <v>11</v>
      </c>
      <c r="J1813" t="s">
        <v>13</v>
      </c>
      <c r="K1813" t="str">
        <f>IF(Hospitalisation_table[[#This Row],[month]]="?","Sep",Hospitalisation_table[[#This Row],[month]])</f>
        <v>Sep</v>
      </c>
      <c r="L1813">
        <f>IF(Hospitalisation_table[[#This Row],[year]] = "?",ROUNDUP(AVERAGE(Hospitalisation_table[year]),0),Hospitalisation_table[[#This Row],[year]])</f>
        <v>1978</v>
      </c>
      <c r="M1813" t="str">
        <f>IF(Hospitalisation_table[[#This Row],[Hospital tier]]="?","tier - 2",Hospitalisation_table[[#This Row],[Hospital tier]])</f>
        <v>tier - 3</v>
      </c>
      <c r="N1813" t="str">
        <f>IF(Hospitalisation_table[[#This Row],[City tier]]="?","tier - 2",Hospitalisation_table[[#This Row],[City tier]])</f>
        <v>tier - 2</v>
      </c>
      <c r="O1813" t="str">
        <f>IF(Hospitalisation_table[[#This Row],[State ID]]="?","Unknown",Hospitalisation_table[[#This Row],[State ID]])</f>
        <v>R1013</v>
      </c>
      <c r="P1813" s="20" t="str">
        <f>_xlfn.CONCAT(Hospitalisation_table[[#This Row],[date]],"-",Hospitalisation_table[[#This Row],[Month_Updated]],"-",Hospitalisation_table[[#This Row],[Year_Update]])</f>
        <v>6-Sep-1978</v>
      </c>
      <c r="Q1813">
        <f>DATEDIF(Hospitalisation_table[[#This Row],[Date of Birth]],"8-Jun-2023","Y")</f>
        <v>44</v>
      </c>
    </row>
    <row r="1814" spans="1:17" x14ac:dyDescent="0.3">
      <c r="A1814" t="s">
        <v>901</v>
      </c>
      <c r="B1814" t="str">
        <f>IF(Hospitalisation_table[[#This Row],[Customer ID]]="?","UnKnown",Hospitalisation_table[[#This Row],[Customer ID]])</f>
        <v>Id1470</v>
      </c>
      <c r="C1814">
        <v>1981</v>
      </c>
      <c r="D1814" t="s">
        <v>10</v>
      </c>
      <c r="E1814">
        <v>17</v>
      </c>
      <c r="F1814">
        <v>1</v>
      </c>
      <c r="G1814" s="24">
        <v>7153.55</v>
      </c>
      <c r="H1814" t="s">
        <v>11</v>
      </c>
      <c r="I1814" t="s">
        <v>16</v>
      </c>
      <c r="J1814" t="s">
        <v>23</v>
      </c>
      <c r="K1814" t="str">
        <f>IF(Hospitalisation_table[[#This Row],[month]]="?","Sep",Hospitalisation_table[[#This Row],[month]])</f>
        <v>Jul</v>
      </c>
      <c r="L1814">
        <f>IF(Hospitalisation_table[[#This Row],[year]] = "?",ROUNDUP(AVERAGE(Hospitalisation_table[year]),0),Hospitalisation_table[[#This Row],[year]])</f>
        <v>1981</v>
      </c>
      <c r="M1814" t="str">
        <f>IF(Hospitalisation_table[[#This Row],[Hospital tier]]="?","tier - 2",Hospitalisation_table[[#This Row],[Hospital tier]])</f>
        <v>tier - 2</v>
      </c>
      <c r="N1814" t="str">
        <f>IF(Hospitalisation_table[[#This Row],[City tier]]="?","tier - 2",Hospitalisation_table[[#This Row],[City tier]])</f>
        <v>tier - 1</v>
      </c>
      <c r="O1814" t="str">
        <f>IF(Hospitalisation_table[[#This Row],[State ID]]="?","Unknown",Hospitalisation_table[[#This Row],[State ID]])</f>
        <v>R1012</v>
      </c>
      <c r="P1814" s="20" t="str">
        <f>_xlfn.CONCAT(Hospitalisation_table[[#This Row],[date]],"-",Hospitalisation_table[[#This Row],[Month_Updated]],"-",Hospitalisation_table[[#This Row],[Year_Update]])</f>
        <v>17-Jul-1981</v>
      </c>
      <c r="Q1814">
        <f>DATEDIF(Hospitalisation_table[[#This Row],[Date of Birth]],"8-Jun-2023","Y")</f>
        <v>41</v>
      </c>
    </row>
    <row r="1815" spans="1:17" x14ac:dyDescent="0.3">
      <c r="A1815" t="s">
        <v>2226</v>
      </c>
      <c r="B1815" t="str">
        <f>IF(Hospitalisation_table[[#This Row],[Customer ID]]="?","UnKnown",Hospitalisation_table[[#This Row],[Customer ID]])</f>
        <v>Id147</v>
      </c>
      <c r="C1815">
        <v>2002</v>
      </c>
      <c r="D1815" t="s">
        <v>20</v>
      </c>
      <c r="E1815">
        <v>17</v>
      </c>
      <c r="F1815">
        <v>2</v>
      </c>
      <c r="G1815" s="24">
        <v>38344.57</v>
      </c>
      <c r="H1815" t="s">
        <v>16</v>
      </c>
      <c r="I1815" t="s">
        <v>12</v>
      </c>
      <c r="J1815" t="s">
        <v>42</v>
      </c>
      <c r="K1815" t="str">
        <f>IF(Hospitalisation_table[[#This Row],[month]]="?","Sep",Hospitalisation_table[[#This Row],[month]])</f>
        <v>Sep</v>
      </c>
      <c r="L1815">
        <f>IF(Hospitalisation_table[[#This Row],[year]] = "?",ROUNDUP(AVERAGE(Hospitalisation_table[year]),0),Hospitalisation_table[[#This Row],[year]])</f>
        <v>2002</v>
      </c>
      <c r="M1815" t="str">
        <f>IF(Hospitalisation_table[[#This Row],[Hospital tier]]="?","tier - 2",Hospitalisation_table[[#This Row],[Hospital tier]])</f>
        <v>tier - 1</v>
      </c>
      <c r="N1815" t="str">
        <f>IF(Hospitalisation_table[[#This Row],[City tier]]="?","tier - 2",Hospitalisation_table[[#This Row],[City tier]])</f>
        <v>tier - 3</v>
      </c>
      <c r="O1815" t="str">
        <f>IF(Hospitalisation_table[[#This Row],[State ID]]="?","Unknown",Hospitalisation_table[[#This Row],[State ID]])</f>
        <v>R1011</v>
      </c>
      <c r="P1815" s="20" t="str">
        <f>_xlfn.CONCAT(Hospitalisation_table[[#This Row],[date]],"-",Hospitalisation_table[[#This Row],[Month_Updated]],"-",Hospitalisation_table[[#This Row],[Year_Update]])</f>
        <v>17-Sep-2002</v>
      </c>
      <c r="Q1815">
        <f>DATEDIF(Hospitalisation_table[[#This Row],[Date of Birth]],"8-Jun-2023","Y")</f>
        <v>20</v>
      </c>
    </row>
    <row r="1816" spans="1:17" x14ac:dyDescent="0.3">
      <c r="A1816" t="s">
        <v>902</v>
      </c>
      <c r="B1816" t="str">
        <f>IF(Hospitalisation_table[[#This Row],[Customer ID]]="?","UnKnown",Hospitalisation_table[[#This Row],[Customer ID]])</f>
        <v>Id1469</v>
      </c>
      <c r="C1816">
        <v>1980</v>
      </c>
      <c r="D1816" t="s">
        <v>18</v>
      </c>
      <c r="E1816">
        <v>22</v>
      </c>
      <c r="F1816">
        <v>2</v>
      </c>
      <c r="G1816" s="24">
        <v>7160.09</v>
      </c>
      <c r="H1816" t="s">
        <v>11</v>
      </c>
      <c r="I1816" t="s">
        <v>11</v>
      </c>
      <c r="J1816" t="s">
        <v>42</v>
      </c>
      <c r="K1816" t="str">
        <f>IF(Hospitalisation_table[[#This Row],[month]]="?","Sep",Hospitalisation_table[[#This Row],[month]])</f>
        <v>Jun</v>
      </c>
      <c r="L1816">
        <f>IF(Hospitalisation_table[[#This Row],[year]] = "?",ROUNDUP(AVERAGE(Hospitalisation_table[year]),0),Hospitalisation_table[[#This Row],[year]])</f>
        <v>1980</v>
      </c>
      <c r="M1816" t="str">
        <f>IF(Hospitalisation_table[[#This Row],[Hospital tier]]="?","tier - 2",Hospitalisation_table[[#This Row],[Hospital tier]])</f>
        <v>tier - 2</v>
      </c>
      <c r="N1816" t="str">
        <f>IF(Hospitalisation_table[[#This Row],[City tier]]="?","tier - 2",Hospitalisation_table[[#This Row],[City tier]])</f>
        <v>tier - 2</v>
      </c>
      <c r="O1816" t="str">
        <f>IF(Hospitalisation_table[[#This Row],[State ID]]="?","Unknown",Hospitalisation_table[[#This Row],[State ID]])</f>
        <v>R1011</v>
      </c>
      <c r="P1816" s="20" t="str">
        <f>_xlfn.CONCAT(Hospitalisation_table[[#This Row],[date]],"-",Hospitalisation_table[[#This Row],[Month_Updated]],"-",Hospitalisation_table[[#This Row],[Year_Update]])</f>
        <v>22-Jun-1980</v>
      </c>
      <c r="Q1816">
        <f>DATEDIF(Hospitalisation_table[[#This Row],[Date of Birth]],"8-Jun-2023","Y")</f>
        <v>42</v>
      </c>
    </row>
    <row r="1817" spans="1:17" x14ac:dyDescent="0.3">
      <c r="A1817" t="s">
        <v>903</v>
      </c>
      <c r="B1817" t="str">
        <f>IF(Hospitalisation_table[[#This Row],[Customer ID]]="?","UnKnown",Hospitalisation_table[[#This Row],[Customer ID]])</f>
        <v>Id1468</v>
      </c>
      <c r="C1817">
        <v>1980</v>
      </c>
      <c r="D1817" t="s">
        <v>37</v>
      </c>
      <c r="E1817">
        <v>7</v>
      </c>
      <c r="F1817">
        <v>2</v>
      </c>
      <c r="G1817" s="24">
        <v>7160.33</v>
      </c>
      <c r="H1817" t="s">
        <v>11</v>
      </c>
      <c r="I1817" t="s">
        <v>16</v>
      </c>
      <c r="J1817" t="s">
        <v>13</v>
      </c>
      <c r="K1817" t="str">
        <f>IF(Hospitalisation_table[[#This Row],[month]]="?","Sep",Hospitalisation_table[[#This Row],[month]])</f>
        <v>Oct</v>
      </c>
      <c r="L1817">
        <f>IF(Hospitalisation_table[[#This Row],[year]] = "?",ROUNDUP(AVERAGE(Hospitalisation_table[year]),0),Hospitalisation_table[[#This Row],[year]])</f>
        <v>1980</v>
      </c>
      <c r="M1817" t="str">
        <f>IF(Hospitalisation_table[[#This Row],[Hospital tier]]="?","tier - 2",Hospitalisation_table[[#This Row],[Hospital tier]])</f>
        <v>tier - 2</v>
      </c>
      <c r="N1817" t="str">
        <f>IF(Hospitalisation_table[[#This Row],[City tier]]="?","tier - 2",Hospitalisation_table[[#This Row],[City tier]])</f>
        <v>tier - 1</v>
      </c>
      <c r="O1817" t="str">
        <f>IF(Hospitalisation_table[[#This Row],[State ID]]="?","Unknown",Hospitalisation_table[[#This Row],[State ID]])</f>
        <v>R1013</v>
      </c>
      <c r="P1817" s="20" t="str">
        <f>_xlfn.CONCAT(Hospitalisation_table[[#This Row],[date]],"-",Hospitalisation_table[[#This Row],[Month_Updated]],"-",Hospitalisation_table[[#This Row],[Year_Update]])</f>
        <v>7-Oct-1980</v>
      </c>
      <c r="Q1817">
        <f>DATEDIF(Hospitalisation_table[[#This Row],[Date of Birth]],"8-Jun-2023","Y")</f>
        <v>42</v>
      </c>
    </row>
    <row r="1818" spans="1:17" x14ac:dyDescent="0.3">
      <c r="A1818" t="s">
        <v>904</v>
      </c>
      <c r="B1818" t="str">
        <f>IF(Hospitalisation_table[[#This Row],[Customer ID]]="?","UnKnown",Hospitalisation_table[[#This Row],[Customer ID]])</f>
        <v>Id1467</v>
      </c>
      <c r="C1818">
        <v>1980</v>
      </c>
      <c r="D1818" t="s">
        <v>20</v>
      </c>
      <c r="E1818">
        <v>30</v>
      </c>
      <c r="F1818">
        <v>2</v>
      </c>
      <c r="G1818" s="24">
        <v>7162.01</v>
      </c>
      <c r="H1818" t="s">
        <v>11</v>
      </c>
      <c r="I1818" t="s">
        <v>12</v>
      </c>
      <c r="J1818" t="s">
        <v>13</v>
      </c>
      <c r="K1818" t="str">
        <f>IF(Hospitalisation_table[[#This Row],[month]]="?","Sep",Hospitalisation_table[[#This Row],[month]])</f>
        <v>Sep</v>
      </c>
      <c r="L1818">
        <f>IF(Hospitalisation_table[[#This Row],[year]] = "?",ROUNDUP(AVERAGE(Hospitalisation_table[year]),0),Hospitalisation_table[[#This Row],[year]])</f>
        <v>1980</v>
      </c>
      <c r="M1818" t="str">
        <f>IF(Hospitalisation_table[[#This Row],[Hospital tier]]="?","tier - 2",Hospitalisation_table[[#This Row],[Hospital tier]])</f>
        <v>tier - 2</v>
      </c>
      <c r="N1818" t="str">
        <f>IF(Hospitalisation_table[[#This Row],[City tier]]="?","tier - 2",Hospitalisation_table[[#This Row],[City tier]])</f>
        <v>tier - 3</v>
      </c>
      <c r="O1818" t="str">
        <f>IF(Hospitalisation_table[[#This Row],[State ID]]="?","Unknown",Hospitalisation_table[[#This Row],[State ID]])</f>
        <v>R1013</v>
      </c>
      <c r="P1818" s="20" t="str">
        <f>_xlfn.CONCAT(Hospitalisation_table[[#This Row],[date]],"-",Hospitalisation_table[[#This Row],[Month_Updated]],"-",Hospitalisation_table[[#This Row],[Year_Update]])</f>
        <v>30-Sep-1980</v>
      </c>
      <c r="Q1818">
        <f>DATEDIF(Hospitalisation_table[[#This Row],[Date of Birth]],"8-Jun-2023","Y")</f>
        <v>42</v>
      </c>
    </row>
    <row r="1819" spans="1:17" x14ac:dyDescent="0.3">
      <c r="A1819" t="s">
        <v>905</v>
      </c>
      <c r="B1819" t="str">
        <f>IF(Hospitalisation_table[[#This Row],[Customer ID]]="?","UnKnown",Hospitalisation_table[[#This Row],[Customer ID]])</f>
        <v>Id1466</v>
      </c>
      <c r="C1819">
        <v>1982</v>
      </c>
      <c r="D1819" t="s">
        <v>35</v>
      </c>
      <c r="E1819">
        <v>16</v>
      </c>
      <c r="F1819">
        <v>2</v>
      </c>
      <c r="G1819" s="24">
        <v>7173.36</v>
      </c>
      <c r="H1819" t="s">
        <v>12</v>
      </c>
      <c r="I1819" t="s">
        <v>11</v>
      </c>
      <c r="J1819" t="s">
        <v>168</v>
      </c>
      <c r="K1819" t="str">
        <f>IF(Hospitalisation_table[[#This Row],[month]]="?","Sep",Hospitalisation_table[[#This Row],[month]])</f>
        <v>Aug</v>
      </c>
      <c r="L1819">
        <f>IF(Hospitalisation_table[[#This Row],[year]] = "?",ROUNDUP(AVERAGE(Hospitalisation_table[year]),0),Hospitalisation_table[[#This Row],[year]])</f>
        <v>1982</v>
      </c>
      <c r="M1819" t="str">
        <f>IF(Hospitalisation_table[[#This Row],[Hospital tier]]="?","tier - 2",Hospitalisation_table[[#This Row],[Hospital tier]])</f>
        <v>tier - 3</v>
      </c>
      <c r="N1819" t="str">
        <f>IF(Hospitalisation_table[[#This Row],[City tier]]="?","tier - 2",Hospitalisation_table[[#This Row],[City tier]])</f>
        <v>tier - 2</v>
      </c>
      <c r="O1819" t="str">
        <f>IF(Hospitalisation_table[[#This Row],[State ID]]="?","Unknown",Hospitalisation_table[[#This Row],[State ID]])</f>
        <v>R1016</v>
      </c>
      <c r="P1819" s="20" t="str">
        <f>_xlfn.CONCAT(Hospitalisation_table[[#This Row],[date]],"-",Hospitalisation_table[[#This Row],[Month_Updated]],"-",Hospitalisation_table[[#This Row],[Year_Update]])</f>
        <v>16-Aug-1982</v>
      </c>
      <c r="Q1819">
        <f>DATEDIF(Hospitalisation_table[[#This Row],[Date of Birth]],"8-Jun-2023","Y")</f>
        <v>40</v>
      </c>
    </row>
    <row r="1820" spans="1:17" x14ac:dyDescent="0.3">
      <c r="A1820" t="s">
        <v>906</v>
      </c>
      <c r="B1820" t="str">
        <f>IF(Hospitalisation_table[[#This Row],[Customer ID]]="?","UnKnown",Hospitalisation_table[[#This Row],[Customer ID]])</f>
        <v>Id1465</v>
      </c>
      <c r="C1820">
        <v>1975</v>
      </c>
      <c r="D1820" t="s">
        <v>10</v>
      </c>
      <c r="E1820">
        <v>19</v>
      </c>
      <c r="F1820">
        <v>1</v>
      </c>
      <c r="G1820" s="24">
        <v>7175.51</v>
      </c>
      <c r="H1820" t="s">
        <v>11</v>
      </c>
      <c r="I1820" t="s">
        <v>12</v>
      </c>
      <c r="J1820" t="s">
        <v>13</v>
      </c>
      <c r="K1820" t="str">
        <f>IF(Hospitalisation_table[[#This Row],[month]]="?","Sep",Hospitalisation_table[[#This Row],[month]])</f>
        <v>Jul</v>
      </c>
      <c r="L1820">
        <f>IF(Hospitalisation_table[[#This Row],[year]] = "?",ROUNDUP(AVERAGE(Hospitalisation_table[year]),0),Hospitalisation_table[[#This Row],[year]])</f>
        <v>1975</v>
      </c>
      <c r="M1820" t="str">
        <f>IF(Hospitalisation_table[[#This Row],[Hospital tier]]="?","tier - 2",Hospitalisation_table[[#This Row],[Hospital tier]])</f>
        <v>tier - 2</v>
      </c>
      <c r="N1820" t="str">
        <f>IF(Hospitalisation_table[[#This Row],[City tier]]="?","tier - 2",Hospitalisation_table[[#This Row],[City tier]])</f>
        <v>tier - 3</v>
      </c>
      <c r="O1820" t="str">
        <f>IF(Hospitalisation_table[[#This Row],[State ID]]="?","Unknown",Hospitalisation_table[[#This Row],[State ID]])</f>
        <v>R1013</v>
      </c>
      <c r="P1820" s="20" t="str">
        <f>_xlfn.CONCAT(Hospitalisation_table[[#This Row],[date]],"-",Hospitalisation_table[[#This Row],[Month_Updated]],"-",Hospitalisation_table[[#This Row],[Year_Update]])</f>
        <v>19-Jul-1975</v>
      </c>
      <c r="Q1820">
        <f>DATEDIF(Hospitalisation_table[[#This Row],[Date of Birth]],"8-Jun-2023","Y")</f>
        <v>47</v>
      </c>
    </row>
    <row r="1821" spans="1:17" x14ac:dyDescent="0.3">
      <c r="A1821" t="s">
        <v>907</v>
      </c>
      <c r="B1821" t="str">
        <f>IF(Hospitalisation_table[[#This Row],[Customer ID]]="?","UnKnown",Hospitalisation_table[[#This Row],[Customer ID]])</f>
        <v>Id1464</v>
      </c>
      <c r="C1821">
        <v>1968</v>
      </c>
      <c r="D1821" t="s">
        <v>35</v>
      </c>
      <c r="E1821">
        <v>26</v>
      </c>
      <c r="F1821">
        <v>0</v>
      </c>
      <c r="G1821" s="24">
        <v>7179.52</v>
      </c>
      <c r="H1821" t="s">
        <v>12</v>
      </c>
      <c r="I1821" t="s">
        <v>12</v>
      </c>
      <c r="J1821" t="s">
        <v>13</v>
      </c>
      <c r="K1821" t="str">
        <f>IF(Hospitalisation_table[[#This Row],[month]]="?","Sep",Hospitalisation_table[[#This Row],[month]])</f>
        <v>Aug</v>
      </c>
      <c r="L1821">
        <f>IF(Hospitalisation_table[[#This Row],[year]] = "?",ROUNDUP(AVERAGE(Hospitalisation_table[year]),0),Hospitalisation_table[[#This Row],[year]])</f>
        <v>1968</v>
      </c>
      <c r="M1821" t="str">
        <f>IF(Hospitalisation_table[[#This Row],[Hospital tier]]="?","tier - 2",Hospitalisation_table[[#This Row],[Hospital tier]])</f>
        <v>tier - 3</v>
      </c>
      <c r="N1821" t="str">
        <f>IF(Hospitalisation_table[[#This Row],[City tier]]="?","tier - 2",Hospitalisation_table[[#This Row],[City tier]])</f>
        <v>tier - 3</v>
      </c>
      <c r="O1821" t="str">
        <f>IF(Hospitalisation_table[[#This Row],[State ID]]="?","Unknown",Hospitalisation_table[[#This Row],[State ID]])</f>
        <v>R1013</v>
      </c>
      <c r="P1821" s="20" t="str">
        <f>_xlfn.CONCAT(Hospitalisation_table[[#This Row],[date]],"-",Hospitalisation_table[[#This Row],[Month_Updated]],"-",Hospitalisation_table[[#This Row],[Year_Update]])</f>
        <v>26-Aug-1968</v>
      </c>
      <c r="Q1821">
        <f>DATEDIF(Hospitalisation_table[[#This Row],[Date of Birth]],"8-Jun-2023","Y")</f>
        <v>54</v>
      </c>
    </row>
    <row r="1822" spans="1:17" x14ac:dyDescent="0.3">
      <c r="A1822" t="s">
        <v>908</v>
      </c>
      <c r="B1822" t="str">
        <f>IF(Hospitalisation_table[[#This Row],[Customer ID]]="?","UnKnown",Hospitalisation_table[[#This Row],[Customer ID]])</f>
        <v>Id1463</v>
      </c>
      <c r="C1822">
        <v>1982</v>
      </c>
      <c r="D1822" t="s">
        <v>20</v>
      </c>
      <c r="E1822">
        <v>14</v>
      </c>
      <c r="F1822">
        <v>3</v>
      </c>
      <c r="G1822" s="24">
        <v>7196.87</v>
      </c>
      <c r="H1822" t="s">
        <v>12</v>
      </c>
      <c r="I1822" t="s">
        <v>11</v>
      </c>
      <c r="J1822" t="s">
        <v>42</v>
      </c>
      <c r="K1822" t="str">
        <f>IF(Hospitalisation_table[[#This Row],[month]]="?","Sep",Hospitalisation_table[[#This Row],[month]])</f>
        <v>Sep</v>
      </c>
      <c r="L1822">
        <f>IF(Hospitalisation_table[[#This Row],[year]] = "?",ROUNDUP(AVERAGE(Hospitalisation_table[year]),0),Hospitalisation_table[[#This Row],[year]])</f>
        <v>1982</v>
      </c>
      <c r="M1822" t="str">
        <f>IF(Hospitalisation_table[[#This Row],[Hospital tier]]="?","tier - 2",Hospitalisation_table[[#This Row],[Hospital tier]])</f>
        <v>tier - 3</v>
      </c>
      <c r="N1822" t="str">
        <f>IF(Hospitalisation_table[[#This Row],[City tier]]="?","tier - 2",Hospitalisation_table[[#This Row],[City tier]])</f>
        <v>tier - 2</v>
      </c>
      <c r="O1822" t="str">
        <f>IF(Hospitalisation_table[[#This Row],[State ID]]="?","Unknown",Hospitalisation_table[[#This Row],[State ID]])</f>
        <v>R1011</v>
      </c>
      <c r="P1822" s="20" t="str">
        <f>_xlfn.CONCAT(Hospitalisation_table[[#This Row],[date]],"-",Hospitalisation_table[[#This Row],[Month_Updated]],"-",Hospitalisation_table[[#This Row],[Year_Update]])</f>
        <v>14-Sep-1982</v>
      </c>
      <c r="Q1822">
        <f>DATEDIF(Hospitalisation_table[[#This Row],[Date of Birth]],"8-Jun-2023","Y")</f>
        <v>40</v>
      </c>
    </row>
    <row r="1823" spans="1:17" x14ac:dyDescent="0.3">
      <c r="A1823" t="s">
        <v>909</v>
      </c>
      <c r="B1823" t="str">
        <f>IF(Hospitalisation_table[[#This Row],[Customer ID]]="?","UnKnown",Hospitalisation_table[[#This Row],[Customer ID]])</f>
        <v>Id1462</v>
      </c>
      <c r="C1823">
        <v>1983</v>
      </c>
      <c r="D1823" t="s">
        <v>35</v>
      </c>
      <c r="E1823">
        <v>11</v>
      </c>
      <c r="F1823">
        <v>2</v>
      </c>
      <c r="G1823" s="24">
        <v>7201.7</v>
      </c>
      <c r="H1823" t="s">
        <v>11</v>
      </c>
      <c r="I1823" t="s">
        <v>12</v>
      </c>
      <c r="J1823" t="s">
        <v>23</v>
      </c>
      <c r="K1823" t="str">
        <f>IF(Hospitalisation_table[[#This Row],[month]]="?","Sep",Hospitalisation_table[[#This Row],[month]])</f>
        <v>Aug</v>
      </c>
      <c r="L1823">
        <f>IF(Hospitalisation_table[[#This Row],[year]] = "?",ROUNDUP(AVERAGE(Hospitalisation_table[year]),0),Hospitalisation_table[[#This Row],[year]])</f>
        <v>1983</v>
      </c>
      <c r="M1823" t="str">
        <f>IF(Hospitalisation_table[[#This Row],[Hospital tier]]="?","tier - 2",Hospitalisation_table[[#This Row],[Hospital tier]])</f>
        <v>tier - 2</v>
      </c>
      <c r="N1823" t="str">
        <f>IF(Hospitalisation_table[[#This Row],[City tier]]="?","tier - 2",Hospitalisation_table[[#This Row],[City tier]])</f>
        <v>tier - 3</v>
      </c>
      <c r="O1823" t="str">
        <f>IF(Hospitalisation_table[[#This Row],[State ID]]="?","Unknown",Hospitalisation_table[[#This Row],[State ID]])</f>
        <v>R1012</v>
      </c>
      <c r="P1823" s="20" t="str">
        <f>_xlfn.CONCAT(Hospitalisation_table[[#This Row],[date]],"-",Hospitalisation_table[[#This Row],[Month_Updated]],"-",Hospitalisation_table[[#This Row],[Year_Update]])</f>
        <v>11-Aug-1983</v>
      </c>
      <c r="Q1823">
        <f>DATEDIF(Hospitalisation_table[[#This Row],[Date of Birth]],"8-Jun-2023","Y")</f>
        <v>39</v>
      </c>
    </row>
    <row r="1824" spans="1:17" x14ac:dyDescent="0.3">
      <c r="A1824" t="s">
        <v>910</v>
      </c>
      <c r="B1824" t="str">
        <f>IF(Hospitalisation_table[[#This Row],[Customer ID]]="?","UnKnown",Hospitalisation_table[[#This Row],[Customer ID]])</f>
        <v>Id1461</v>
      </c>
      <c r="C1824">
        <v>1983</v>
      </c>
      <c r="D1824" t="s">
        <v>15</v>
      </c>
      <c r="E1824">
        <v>21</v>
      </c>
      <c r="F1824">
        <v>2</v>
      </c>
      <c r="G1824" s="24">
        <v>7209.49</v>
      </c>
      <c r="H1824" t="s">
        <v>11</v>
      </c>
      <c r="I1824" t="s">
        <v>12</v>
      </c>
      <c r="J1824" t="s">
        <v>23</v>
      </c>
      <c r="K1824" t="str">
        <f>IF(Hospitalisation_table[[#This Row],[month]]="?","Sep",Hospitalisation_table[[#This Row],[month]])</f>
        <v>Nov</v>
      </c>
      <c r="L1824">
        <f>IF(Hospitalisation_table[[#This Row],[year]] = "?",ROUNDUP(AVERAGE(Hospitalisation_table[year]),0),Hospitalisation_table[[#This Row],[year]])</f>
        <v>1983</v>
      </c>
      <c r="M1824" t="str">
        <f>IF(Hospitalisation_table[[#This Row],[Hospital tier]]="?","tier - 2",Hospitalisation_table[[#This Row],[Hospital tier]])</f>
        <v>tier - 2</v>
      </c>
      <c r="N1824" t="str">
        <f>IF(Hospitalisation_table[[#This Row],[City tier]]="?","tier - 2",Hospitalisation_table[[#This Row],[City tier]])</f>
        <v>tier - 3</v>
      </c>
      <c r="O1824" t="str">
        <f>IF(Hospitalisation_table[[#This Row],[State ID]]="?","Unknown",Hospitalisation_table[[#This Row],[State ID]])</f>
        <v>R1012</v>
      </c>
      <c r="P1824" s="20" t="str">
        <f>_xlfn.CONCAT(Hospitalisation_table[[#This Row],[date]],"-",Hospitalisation_table[[#This Row],[Month_Updated]],"-",Hospitalisation_table[[#This Row],[Year_Update]])</f>
        <v>21-Nov-1983</v>
      </c>
      <c r="Q1824">
        <f>DATEDIF(Hospitalisation_table[[#This Row],[Date of Birth]],"8-Jun-2023","Y")</f>
        <v>39</v>
      </c>
    </row>
    <row r="1825" spans="1:17" x14ac:dyDescent="0.3">
      <c r="A1825" t="s">
        <v>911</v>
      </c>
      <c r="B1825" t="str">
        <f>IF(Hospitalisation_table[[#This Row],[Customer ID]]="?","UnKnown",Hospitalisation_table[[#This Row],[Customer ID]])</f>
        <v>Id1460</v>
      </c>
      <c r="C1825">
        <v>1991</v>
      </c>
      <c r="D1825" t="s">
        <v>18</v>
      </c>
      <c r="E1825">
        <v>28</v>
      </c>
      <c r="F1825">
        <v>3</v>
      </c>
      <c r="G1825" s="24">
        <v>7220.25</v>
      </c>
      <c r="H1825" t="s">
        <v>11</v>
      </c>
      <c r="I1825" t="s">
        <v>11</v>
      </c>
      <c r="J1825" t="s">
        <v>300</v>
      </c>
      <c r="K1825" t="str">
        <f>IF(Hospitalisation_table[[#This Row],[month]]="?","Sep",Hospitalisation_table[[#This Row],[month]])</f>
        <v>Jun</v>
      </c>
      <c r="L1825">
        <f>IF(Hospitalisation_table[[#This Row],[year]] = "?",ROUNDUP(AVERAGE(Hospitalisation_table[year]),0),Hospitalisation_table[[#This Row],[year]])</f>
        <v>1991</v>
      </c>
      <c r="M1825" t="str">
        <f>IF(Hospitalisation_table[[#This Row],[Hospital tier]]="?","tier - 2",Hospitalisation_table[[#This Row],[Hospital tier]])</f>
        <v>tier - 2</v>
      </c>
      <c r="N1825" t="str">
        <f>IF(Hospitalisation_table[[#This Row],[City tier]]="?","tier - 2",Hospitalisation_table[[#This Row],[City tier]])</f>
        <v>tier - 2</v>
      </c>
      <c r="O1825" t="str">
        <f>IF(Hospitalisation_table[[#This Row],[State ID]]="?","Unknown",Hospitalisation_table[[#This Row],[State ID]])</f>
        <v>R1021</v>
      </c>
      <c r="P1825" s="20" t="str">
        <f>_xlfn.CONCAT(Hospitalisation_table[[#This Row],[date]],"-",Hospitalisation_table[[#This Row],[Month_Updated]],"-",Hospitalisation_table[[#This Row],[Year_Update]])</f>
        <v>28-Jun-1991</v>
      </c>
      <c r="Q1825">
        <f>DATEDIF(Hospitalisation_table[[#This Row],[Date of Birth]],"8-Jun-2023","Y")</f>
        <v>31</v>
      </c>
    </row>
    <row r="1826" spans="1:17" x14ac:dyDescent="0.3">
      <c r="A1826" t="s">
        <v>2227</v>
      </c>
      <c r="B1826" t="str">
        <f>IF(Hospitalisation_table[[#This Row],[Customer ID]]="?","UnKnown",Hospitalisation_table[[#This Row],[Customer ID]])</f>
        <v>Id146</v>
      </c>
      <c r="C1826">
        <v>1970</v>
      </c>
      <c r="D1826" t="s">
        <v>35</v>
      </c>
      <c r="E1826">
        <v>22</v>
      </c>
      <c r="F1826">
        <v>0</v>
      </c>
      <c r="G1826" s="24">
        <v>38389.79</v>
      </c>
      <c r="H1826" t="s">
        <v>11</v>
      </c>
      <c r="I1826" t="s">
        <v>12</v>
      </c>
      <c r="J1826" t="s">
        <v>42</v>
      </c>
      <c r="K1826" t="str">
        <f>IF(Hospitalisation_table[[#This Row],[month]]="?","Sep",Hospitalisation_table[[#This Row],[month]])</f>
        <v>Aug</v>
      </c>
      <c r="L1826">
        <f>IF(Hospitalisation_table[[#This Row],[year]] = "?",ROUNDUP(AVERAGE(Hospitalisation_table[year]),0),Hospitalisation_table[[#This Row],[year]])</f>
        <v>1970</v>
      </c>
      <c r="M1826" t="str">
        <f>IF(Hospitalisation_table[[#This Row],[Hospital tier]]="?","tier - 2",Hospitalisation_table[[#This Row],[Hospital tier]])</f>
        <v>tier - 2</v>
      </c>
      <c r="N1826" t="str">
        <f>IF(Hospitalisation_table[[#This Row],[City tier]]="?","tier - 2",Hospitalisation_table[[#This Row],[City tier]])</f>
        <v>tier - 3</v>
      </c>
      <c r="O1826" t="str">
        <f>IF(Hospitalisation_table[[#This Row],[State ID]]="?","Unknown",Hospitalisation_table[[#This Row],[State ID]])</f>
        <v>R1011</v>
      </c>
      <c r="P1826" s="20" t="str">
        <f>_xlfn.CONCAT(Hospitalisation_table[[#This Row],[date]],"-",Hospitalisation_table[[#This Row],[Month_Updated]],"-",Hospitalisation_table[[#This Row],[Year_Update]])</f>
        <v>22-Aug-1970</v>
      </c>
      <c r="Q1826">
        <f>DATEDIF(Hospitalisation_table[[#This Row],[Date of Birth]],"8-Jun-2023","Y")</f>
        <v>52</v>
      </c>
    </row>
    <row r="1827" spans="1:17" x14ac:dyDescent="0.3">
      <c r="A1827" t="s">
        <v>912</v>
      </c>
      <c r="B1827" t="str">
        <f>IF(Hospitalisation_table[[#This Row],[Customer ID]]="?","UnKnown",Hospitalisation_table[[#This Row],[Customer ID]])</f>
        <v>Id1459</v>
      </c>
      <c r="C1827">
        <v>1977</v>
      </c>
      <c r="D1827" t="s">
        <v>20</v>
      </c>
      <c r="E1827">
        <v>15</v>
      </c>
      <c r="F1827">
        <v>0</v>
      </c>
      <c r="G1827" s="24">
        <v>7222.79</v>
      </c>
      <c r="H1827" t="s">
        <v>12</v>
      </c>
      <c r="I1827" t="s">
        <v>12</v>
      </c>
      <c r="J1827" t="s">
        <v>23</v>
      </c>
      <c r="K1827" t="str">
        <f>IF(Hospitalisation_table[[#This Row],[month]]="?","Sep",Hospitalisation_table[[#This Row],[month]])</f>
        <v>Sep</v>
      </c>
      <c r="L1827">
        <f>IF(Hospitalisation_table[[#This Row],[year]] = "?",ROUNDUP(AVERAGE(Hospitalisation_table[year]),0),Hospitalisation_table[[#This Row],[year]])</f>
        <v>1977</v>
      </c>
      <c r="M1827" t="str">
        <f>IF(Hospitalisation_table[[#This Row],[Hospital tier]]="?","tier - 2",Hospitalisation_table[[#This Row],[Hospital tier]])</f>
        <v>tier - 3</v>
      </c>
      <c r="N1827" t="str">
        <f>IF(Hospitalisation_table[[#This Row],[City tier]]="?","tier - 2",Hospitalisation_table[[#This Row],[City tier]])</f>
        <v>tier - 3</v>
      </c>
      <c r="O1827" t="str">
        <f>IF(Hospitalisation_table[[#This Row],[State ID]]="?","Unknown",Hospitalisation_table[[#This Row],[State ID]])</f>
        <v>R1012</v>
      </c>
      <c r="P1827" s="20" t="str">
        <f>_xlfn.CONCAT(Hospitalisation_table[[#This Row],[date]],"-",Hospitalisation_table[[#This Row],[Month_Updated]],"-",Hospitalisation_table[[#This Row],[Year_Update]])</f>
        <v>15-Sep-1977</v>
      </c>
      <c r="Q1827">
        <f>DATEDIF(Hospitalisation_table[[#This Row],[Date of Birth]],"8-Jun-2023","Y")</f>
        <v>45</v>
      </c>
    </row>
    <row r="1828" spans="1:17" x14ac:dyDescent="0.3">
      <c r="A1828" t="s">
        <v>913</v>
      </c>
      <c r="B1828" t="str">
        <f>IF(Hospitalisation_table[[#This Row],[Customer ID]]="?","UnKnown",Hospitalisation_table[[#This Row],[Customer ID]])</f>
        <v>Id1458</v>
      </c>
      <c r="C1828">
        <v>1986</v>
      </c>
      <c r="D1828" t="s">
        <v>10</v>
      </c>
      <c r="E1828">
        <v>13</v>
      </c>
      <c r="F1828">
        <v>3</v>
      </c>
      <c r="G1828" s="24">
        <v>7228.22</v>
      </c>
      <c r="H1828" t="s">
        <v>11</v>
      </c>
      <c r="I1828" t="s">
        <v>16</v>
      </c>
      <c r="J1828" t="s">
        <v>247</v>
      </c>
      <c r="K1828" t="str">
        <f>IF(Hospitalisation_table[[#This Row],[month]]="?","Sep",Hospitalisation_table[[#This Row],[month]])</f>
        <v>Jul</v>
      </c>
      <c r="L1828">
        <f>IF(Hospitalisation_table[[#This Row],[year]] = "?",ROUNDUP(AVERAGE(Hospitalisation_table[year]),0),Hospitalisation_table[[#This Row],[year]])</f>
        <v>1986</v>
      </c>
      <c r="M1828" t="str">
        <f>IF(Hospitalisation_table[[#This Row],[Hospital tier]]="?","tier - 2",Hospitalisation_table[[#This Row],[Hospital tier]])</f>
        <v>tier - 2</v>
      </c>
      <c r="N1828" t="str">
        <f>IF(Hospitalisation_table[[#This Row],[City tier]]="?","tier - 2",Hospitalisation_table[[#This Row],[City tier]])</f>
        <v>tier - 1</v>
      </c>
      <c r="O1828" t="str">
        <f>IF(Hospitalisation_table[[#This Row],[State ID]]="?","Unknown",Hospitalisation_table[[#This Row],[State ID]])</f>
        <v>R1024</v>
      </c>
      <c r="P1828" s="20" t="str">
        <f>_xlfn.CONCAT(Hospitalisation_table[[#This Row],[date]],"-",Hospitalisation_table[[#This Row],[Month_Updated]],"-",Hospitalisation_table[[#This Row],[Year_Update]])</f>
        <v>13-Jul-1986</v>
      </c>
      <c r="Q1828">
        <f>DATEDIF(Hospitalisation_table[[#This Row],[Date of Birth]],"8-Jun-2023","Y")</f>
        <v>36</v>
      </c>
    </row>
    <row r="1829" spans="1:17" x14ac:dyDescent="0.3">
      <c r="A1829" t="s">
        <v>914</v>
      </c>
      <c r="B1829" t="str">
        <f>IF(Hospitalisation_table[[#This Row],[Customer ID]]="?","UnKnown",Hospitalisation_table[[#This Row],[Customer ID]])</f>
        <v>Id1457</v>
      </c>
      <c r="C1829">
        <v>1986</v>
      </c>
      <c r="D1829" t="s">
        <v>20</v>
      </c>
      <c r="E1829">
        <v>2</v>
      </c>
      <c r="F1829">
        <v>4</v>
      </c>
      <c r="G1829" s="24">
        <v>7243.81</v>
      </c>
      <c r="H1829" t="s">
        <v>11</v>
      </c>
      <c r="I1829" t="s">
        <v>12</v>
      </c>
      <c r="J1829" t="s">
        <v>13</v>
      </c>
      <c r="K1829" t="str">
        <f>IF(Hospitalisation_table[[#This Row],[month]]="?","Sep",Hospitalisation_table[[#This Row],[month]])</f>
        <v>Sep</v>
      </c>
      <c r="L1829">
        <f>IF(Hospitalisation_table[[#This Row],[year]] = "?",ROUNDUP(AVERAGE(Hospitalisation_table[year]),0),Hospitalisation_table[[#This Row],[year]])</f>
        <v>1986</v>
      </c>
      <c r="M1829" t="str">
        <f>IF(Hospitalisation_table[[#This Row],[Hospital tier]]="?","tier - 2",Hospitalisation_table[[#This Row],[Hospital tier]])</f>
        <v>tier - 2</v>
      </c>
      <c r="N1829" t="str">
        <f>IF(Hospitalisation_table[[#This Row],[City tier]]="?","tier - 2",Hospitalisation_table[[#This Row],[City tier]])</f>
        <v>tier - 3</v>
      </c>
      <c r="O1829" t="str">
        <f>IF(Hospitalisation_table[[#This Row],[State ID]]="?","Unknown",Hospitalisation_table[[#This Row],[State ID]])</f>
        <v>R1013</v>
      </c>
      <c r="P1829" s="20" t="str">
        <f>_xlfn.CONCAT(Hospitalisation_table[[#This Row],[date]],"-",Hospitalisation_table[[#This Row],[Month_Updated]],"-",Hospitalisation_table[[#This Row],[Year_Update]])</f>
        <v>2-Sep-1986</v>
      </c>
      <c r="Q1829">
        <f>DATEDIF(Hospitalisation_table[[#This Row],[Date of Birth]],"8-Jun-2023","Y")</f>
        <v>36</v>
      </c>
    </row>
    <row r="1830" spans="1:17" x14ac:dyDescent="0.3">
      <c r="A1830" t="s">
        <v>915</v>
      </c>
      <c r="B1830" t="str">
        <f>IF(Hospitalisation_table[[#This Row],[Customer ID]]="?","UnKnown",Hospitalisation_table[[#This Row],[Customer ID]])</f>
        <v>Id1456</v>
      </c>
      <c r="C1830">
        <v>1982</v>
      </c>
      <c r="D1830" t="s">
        <v>10</v>
      </c>
      <c r="E1830">
        <v>24</v>
      </c>
      <c r="F1830">
        <v>3</v>
      </c>
      <c r="G1830" s="24">
        <v>7248.71</v>
      </c>
      <c r="H1830" t="s">
        <v>11</v>
      </c>
      <c r="I1830" t="s">
        <v>16</v>
      </c>
      <c r="J1830" t="s">
        <v>13</v>
      </c>
      <c r="K1830" t="str">
        <f>IF(Hospitalisation_table[[#This Row],[month]]="?","Sep",Hospitalisation_table[[#This Row],[month]])</f>
        <v>Jul</v>
      </c>
      <c r="L1830">
        <f>IF(Hospitalisation_table[[#This Row],[year]] = "?",ROUNDUP(AVERAGE(Hospitalisation_table[year]),0),Hospitalisation_table[[#This Row],[year]])</f>
        <v>1982</v>
      </c>
      <c r="M1830" t="str">
        <f>IF(Hospitalisation_table[[#This Row],[Hospital tier]]="?","tier - 2",Hospitalisation_table[[#This Row],[Hospital tier]])</f>
        <v>tier - 2</v>
      </c>
      <c r="N1830" t="str">
        <f>IF(Hospitalisation_table[[#This Row],[City tier]]="?","tier - 2",Hospitalisation_table[[#This Row],[City tier]])</f>
        <v>tier - 1</v>
      </c>
      <c r="O1830" t="str">
        <f>IF(Hospitalisation_table[[#This Row],[State ID]]="?","Unknown",Hospitalisation_table[[#This Row],[State ID]])</f>
        <v>R1013</v>
      </c>
      <c r="P1830" s="20" t="str">
        <f>_xlfn.CONCAT(Hospitalisation_table[[#This Row],[date]],"-",Hospitalisation_table[[#This Row],[Month_Updated]],"-",Hospitalisation_table[[#This Row],[Year_Update]])</f>
        <v>24-Jul-1982</v>
      </c>
      <c r="Q1830">
        <f>DATEDIF(Hospitalisation_table[[#This Row],[Date of Birth]],"8-Jun-2023","Y")</f>
        <v>40</v>
      </c>
    </row>
    <row r="1831" spans="1:17" x14ac:dyDescent="0.3">
      <c r="A1831" t="s">
        <v>916</v>
      </c>
      <c r="B1831" t="str">
        <f>IF(Hospitalisation_table[[#This Row],[Customer ID]]="?","UnKnown",Hospitalisation_table[[#This Row],[Customer ID]])</f>
        <v>Id1455</v>
      </c>
      <c r="C1831">
        <v>1981</v>
      </c>
      <c r="D1831" t="s">
        <v>35</v>
      </c>
      <c r="E1831">
        <v>14</v>
      </c>
      <c r="F1831">
        <v>2</v>
      </c>
      <c r="G1831" s="24">
        <v>7256.72</v>
      </c>
      <c r="H1831" t="s">
        <v>12</v>
      </c>
      <c r="I1831" t="s">
        <v>11</v>
      </c>
      <c r="J1831" t="s">
        <v>23</v>
      </c>
      <c r="K1831" t="str">
        <f>IF(Hospitalisation_table[[#This Row],[month]]="?","Sep",Hospitalisation_table[[#This Row],[month]])</f>
        <v>Aug</v>
      </c>
      <c r="L1831">
        <f>IF(Hospitalisation_table[[#This Row],[year]] = "?",ROUNDUP(AVERAGE(Hospitalisation_table[year]),0),Hospitalisation_table[[#This Row],[year]])</f>
        <v>1981</v>
      </c>
      <c r="M1831" t="str">
        <f>IF(Hospitalisation_table[[#This Row],[Hospital tier]]="?","tier - 2",Hospitalisation_table[[#This Row],[Hospital tier]])</f>
        <v>tier - 3</v>
      </c>
      <c r="N1831" t="str">
        <f>IF(Hospitalisation_table[[#This Row],[City tier]]="?","tier - 2",Hospitalisation_table[[#This Row],[City tier]])</f>
        <v>tier - 2</v>
      </c>
      <c r="O1831" t="str">
        <f>IF(Hospitalisation_table[[#This Row],[State ID]]="?","Unknown",Hospitalisation_table[[#This Row],[State ID]])</f>
        <v>R1012</v>
      </c>
      <c r="P1831" s="20" t="str">
        <f>_xlfn.CONCAT(Hospitalisation_table[[#This Row],[date]],"-",Hospitalisation_table[[#This Row],[Month_Updated]],"-",Hospitalisation_table[[#This Row],[Year_Update]])</f>
        <v>14-Aug-1981</v>
      </c>
      <c r="Q1831">
        <f>DATEDIF(Hospitalisation_table[[#This Row],[Date of Birth]],"8-Jun-2023","Y")</f>
        <v>41</v>
      </c>
    </row>
    <row r="1832" spans="1:17" x14ac:dyDescent="0.3">
      <c r="A1832" t="s">
        <v>917</v>
      </c>
      <c r="B1832" t="str">
        <f>IF(Hospitalisation_table[[#This Row],[Customer ID]]="?","UnKnown",Hospitalisation_table[[#This Row],[Customer ID]])</f>
        <v>Id1454</v>
      </c>
      <c r="C1832">
        <v>1981</v>
      </c>
      <c r="D1832" t="s">
        <v>18</v>
      </c>
      <c r="E1832">
        <v>13</v>
      </c>
      <c r="F1832">
        <v>2</v>
      </c>
      <c r="G1832" s="24">
        <v>7261.74</v>
      </c>
      <c r="H1832" t="s">
        <v>12</v>
      </c>
      <c r="I1832" t="s">
        <v>12</v>
      </c>
      <c r="J1832" t="s">
        <v>23</v>
      </c>
      <c r="K1832" t="str">
        <f>IF(Hospitalisation_table[[#This Row],[month]]="?","Sep",Hospitalisation_table[[#This Row],[month]])</f>
        <v>Jun</v>
      </c>
      <c r="L1832">
        <f>IF(Hospitalisation_table[[#This Row],[year]] = "?",ROUNDUP(AVERAGE(Hospitalisation_table[year]),0),Hospitalisation_table[[#This Row],[year]])</f>
        <v>1981</v>
      </c>
      <c r="M1832" t="str">
        <f>IF(Hospitalisation_table[[#This Row],[Hospital tier]]="?","tier - 2",Hospitalisation_table[[#This Row],[Hospital tier]])</f>
        <v>tier - 3</v>
      </c>
      <c r="N1832" t="str">
        <f>IF(Hospitalisation_table[[#This Row],[City tier]]="?","tier - 2",Hospitalisation_table[[#This Row],[City tier]])</f>
        <v>tier - 3</v>
      </c>
      <c r="O1832" t="str">
        <f>IF(Hospitalisation_table[[#This Row],[State ID]]="?","Unknown",Hospitalisation_table[[#This Row],[State ID]])</f>
        <v>R1012</v>
      </c>
      <c r="P1832" s="20" t="str">
        <f>_xlfn.CONCAT(Hospitalisation_table[[#This Row],[date]],"-",Hospitalisation_table[[#This Row],[Month_Updated]],"-",Hospitalisation_table[[#This Row],[Year_Update]])</f>
        <v>13-Jun-1981</v>
      </c>
      <c r="Q1832">
        <f>DATEDIF(Hospitalisation_table[[#This Row],[Date of Birth]],"8-Jun-2023","Y")</f>
        <v>41</v>
      </c>
    </row>
    <row r="1833" spans="1:17" x14ac:dyDescent="0.3">
      <c r="A1833" t="s">
        <v>918</v>
      </c>
      <c r="B1833" t="str">
        <f>IF(Hospitalisation_table[[#This Row],[Customer ID]]="?","UnKnown",Hospitalisation_table[[#This Row],[Customer ID]])</f>
        <v>Id1453</v>
      </c>
      <c r="C1833">
        <v>1973</v>
      </c>
      <c r="D1833" t="s">
        <v>37</v>
      </c>
      <c r="E1833">
        <v>25</v>
      </c>
      <c r="F1833">
        <v>0</v>
      </c>
      <c r="G1833" s="24">
        <v>7265.58</v>
      </c>
      <c r="H1833" t="s">
        <v>11</v>
      </c>
      <c r="I1833" t="s">
        <v>11</v>
      </c>
      <c r="J1833" t="s">
        <v>13</v>
      </c>
      <c r="K1833" t="str">
        <f>IF(Hospitalisation_table[[#This Row],[month]]="?","Sep",Hospitalisation_table[[#This Row],[month]])</f>
        <v>Oct</v>
      </c>
      <c r="L1833">
        <f>IF(Hospitalisation_table[[#This Row],[year]] = "?",ROUNDUP(AVERAGE(Hospitalisation_table[year]),0),Hospitalisation_table[[#This Row],[year]])</f>
        <v>1973</v>
      </c>
      <c r="M1833" t="str">
        <f>IF(Hospitalisation_table[[#This Row],[Hospital tier]]="?","tier - 2",Hospitalisation_table[[#This Row],[Hospital tier]])</f>
        <v>tier - 2</v>
      </c>
      <c r="N1833" t="str">
        <f>IF(Hospitalisation_table[[#This Row],[City tier]]="?","tier - 2",Hospitalisation_table[[#This Row],[City tier]])</f>
        <v>tier - 2</v>
      </c>
      <c r="O1833" t="str">
        <f>IF(Hospitalisation_table[[#This Row],[State ID]]="?","Unknown",Hospitalisation_table[[#This Row],[State ID]])</f>
        <v>R1013</v>
      </c>
      <c r="P1833" s="20" t="str">
        <f>_xlfn.CONCAT(Hospitalisation_table[[#This Row],[date]],"-",Hospitalisation_table[[#This Row],[Month_Updated]],"-",Hospitalisation_table[[#This Row],[Year_Update]])</f>
        <v>25-Oct-1973</v>
      </c>
      <c r="Q1833">
        <f>DATEDIF(Hospitalisation_table[[#This Row],[Date of Birth]],"8-Jun-2023","Y")</f>
        <v>49</v>
      </c>
    </row>
    <row r="1834" spans="1:17" x14ac:dyDescent="0.3">
      <c r="A1834" t="s">
        <v>919</v>
      </c>
      <c r="B1834" t="str">
        <f>IF(Hospitalisation_table[[#This Row],[Customer ID]]="?","UnKnown",Hospitalisation_table[[#This Row],[Customer ID]])</f>
        <v>Id1452</v>
      </c>
      <c r="C1834">
        <v>1981</v>
      </c>
      <c r="D1834" t="s">
        <v>35</v>
      </c>
      <c r="E1834">
        <v>4</v>
      </c>
      <c r="F1834">
        <v>2</v>
      </c>
      <c r="G1834" s="24">
        <v>7265.7</v>
      </c>
      <c r="H1834" t="s">
        <v>12</v>
      </c>
      <c r="I1834" t="s">
        <v>12</v>
      </c>
      <c r="J1834" t="s">
        <v>23</v>
      </c>
      <c r="K1834" t="str">
        <f>IF(Hospitalisation_table[[#This Row],[month]]="?","Sep",Hospitalisation_table[[#This Row],[month]])</f>
        <v>Aug</v>
      </c>
      <c r="L1834">
        <f>IF(Hospitalisation_table[[#This Row],[year]] = "?",ROUNDUP(AVERAGE(Hospitalisation_table[year]),0),Hospitalisation_table[[#This Row],[year]])</f>
        <v>1981</v>
      </c>
      <c r="M1834" t="str">
        <f>IF(Hospitalisation_table[[#This Row],[Hospital tier]]="?","tier - 2",Hospitalisation_table[[#This Row],[Hospital tier]])</f>
        <v>tier - 3</v>
      </c>
      <c r="N1834" t="str">
        <f>IF(Hospitalisation_table[[#This Row],[City tier]]="?","tier - 2",Hospitalisation_table[[#This Row],[City tier]])</f>
        <v>tier - 3</v>
      </c>
      <c r="O1834" t="str">
        <f>IF(Hospitalisation_table[[#This Row],[State ID]]="?","Unknown",Hospitalisation_table[[#This Row],[State ID]])</f>
        <v>R1012</v>
      </c>
      <c r="P1834" s="20" t="str">
        <f>_xlfn.CONCAT(Hospitalisation_table[[#This Row],[date]],"-",Hospitalisation_table[[#This Row],[Month_Updated]],"-",Hospitalisation_table[[#This Row],[Year_Update]])</f>
        <v>4-Aug-1981</v>
      </c>
      <c r="Q1834">
        <f>DATEDIF(Hospitalisation_table[[#This Row],[Date of Birth]],"8-Jun-2023","Y")</f>
        <v>41</v>
      </c>
    </row>
    <row r="1835" spans="1:17" x14ac:dyDescent="0.3">
      <c r="A1835" t="s">
        <v>920</v>
      </c>
      <c r="B1835" t="str">
        <f>IF(Hospitalisation_table[[#This Row],[Customer ID]]="?","UnKnown",Hospitalisation_table[[#This Row],[Customer ID]])</f>
        <v>Id1451</v>
      </c>
      <c r="C1835">
        <v>1976</v>
      </c>
      <c r="D1835" t="s">
        <v>30</v>
      </c>
      <c r="E1835">
        <v>18</v>
      </c>
      <c r="F1835">
        <v>2</v>
      </c>
      <c r="G1835" s="24">
        <v>7273.02</v>
      </c>
      <c r="H1835" t="s">
        <v>11</v>
      </c>
      <c r="I1835" t="s">
        <v>16</v>
      </c>
      <c r="J1835" t="s">
        <v>13</v>
      </c>
      <c r="K1835" t="str">
        <f>IF(Hospitalisation_table[[#This Row],[month]]="?","Sep",Hospitalisation_table[[#This Row],[month]])</f>
        <v>Dec</v>
      </c>
      <c r="L1835">
        <f>IF(Hospitalisation_table[[#This Row],[year]] = "?",ROUNDUP(AVERAGE(Hospitalisation_table[year]),0),Hospitalisation_table[[#This Row],[year]])</f>
        <v>1976</v>
      </c>
      <c r="M1835" t="str">
        <f>IF(Hospitalisation_table[[#This Row],[Hospital tier]]="?","tier - 2",Hospitalisation_table[[#This Row],[Hospital tier]])</f>
        <v>tier - 2</v>
      </c>
      <c r="N1835" t="str">
        <f>IF(Hospitalisation_table[[#This Row],[City tier]]="?","tier - 2",Hospitalisation_table[[#This Row],[City tier]])</f>
        <v>tier - 1</v>
      </c>
      <c r="O1835" t="str">
        <f>IF(Hospitalisation_table[[#This Row],[State ID]]="?","Unknown",Hospitalisation_table[[#This Row],[State ID]])</f>
        <v>R1013</v>
      </c>
      <c r="P1835" s="20" t="str">
        <f>_xlfn.CONCAT(Hospitalisation_table[[#This Row],[date]],"-",Hospitalisation_table[[#This Row],[Month_Updated]],"-",Hospitalisation_table[[#This Row],[Year_Update]])</f>
        <v>18-Dec-1976</v>
      </c>
      <c r="Q1835">
        <f>DATEDIF(Hospitalisation_table[[#This Row],[Date of Birth]],"8-Jun-2023","Y")</f>
        <v>46</v>
      </c>
    </row>
    <row r="1836" spans="1:17" x14ac:dyDescent="0.3">
      <c r="A1836" t="s">
        <v>921</v>
      </c>
      <c r="B1836" t="str">
        <f>IF(Hospitalisation_table[[#This Row],[Customer ID]]="?","UnKnown",Hospitalisation_table[[#This Row],[Customer ID]])</f>
        <v>Id1450</v>
      </c>
      <c r="C1836">
        <v>1985</v>
      </c>
      <c r="D1836" t="s">
        <v>15</v>
      </c>
      <c r="E1836">
        <v>2</v>
      </c>
      <c r="F1836">
        <v>3</v>
      </c>
      <c r="G1836" s="24">
        <v>7281.51</v>
      </c>
      <c r="H1836" t="s">
        <v>11</v>
      </c>
      <c r="I1836" t="s">
        <v>16</v>
      </c>
      <c r="J1836" t="s">
        <v>23</v>
      </c>
      <c r="K1836" t="str">
        <f>IF(Hospitalisation_table[[#This Row],[month]]="?","Sep",Hospitalisation_table[[#This Row],[month]])</f>
        <v>Nov</v>
      </c>
      <c r="L1836">
        <f>IF(Hospitalisation_table[[#This Row],[year]] = "?",ROUNDUP(AVERAGE(Hospitalisation_table[year]),0),Hospitalisation_table[[#This Row],[year]])</f>
        <v>1985</v>
      </c>
      <c r="M1836" t="str">
        <f>IF(Hospitalisation_table[[#This Row],[Hospital tier]]="?","tier - 2",Hospitalisation_table[[#This Row],[Hospital tier]])</f>
        <v>tier - 2</v>
      </c>
      <c r="N1836" t="str">
        <f>IF(Hospitalisation_table[[#This Row],[City tier]]="?","tier - 2",Hospitalisation_table[[#This Row],[City tier]])</f>
        <v>tier - 1</v>
      </c>
      <c r="O1836" t="str">
        <f>IF(Hospitalisation_table[[#This Row],[State ID]]="?","Unknown",Hospitalisation_table[[#This Row],[State ID]])</f>
        <v>R1012</v>
      </c>
      <c r="P1836" s="20" t="str">
        <f>_xlfn.CONCAT(Hospitalisation_table[[#This Row],[date]],"-",Hospitalisation_table[[#This Row],[Month_Updated]],"-",Hospitalisation_table[[#This Row],[Year_Update]])</f>
        <v>2-Nov-1985</v>
      </c>
      <c r="Q1836">
        <f>DATEDIF(Hospitalisation_table[[#This Row],[Date of Birth]],"8-Jun-2023","Y")</f>
        <v>37</v>
      </c>
    </row>
    <row r="1837" spans="1:17" x14ac:dyDescent="0.3">
      <c r="A1837" t="s">
        <v>2228</v>
      </c>
      <c r="B1837" t="str">
        <f>IF(Hospitalisation_table[[#This Row],[Customer ID]]="?","UnKnown",Hospitalisation_table[[#This Row],[Customer ID]])</f>
        <v>Id145</v>
      </c>
      <c r="C1837">
        <v>1971</v>
      </c>
      <c r="D1837" t="s">
        <v>30</v>
      </c>
      <c r="E1837">
        <v>23</v>
      </c>
      <c r="F1837">
        <v>0</v>
      </c>
      <c r="G1837" s="24">
        <v>38405.26</v>
      </c>
      <c r="H1837" t="s">
        <v>11</v>
      </c>
      <c r="I1837" t="s">
        <v>16</v>
      </c>
      <c r="J1837" t="s">
        <v>42</v>
      </c>
      <c r="K1837" t="str">
        <f>IF(Hospitalisation_table[[#This Row],[month]]="?","Sep",Hospitalisation_table[[#This Row],[month]])</f>
        <v>Dec</v>
      </c>
      <c r="L1837">
        <f>IF(Hospitalisation_table[[#This Row],[year]] = "?",ROUNDUP(AVERAGE(Hospitalisation_table[year]),0),Hospitalisation_table[[#This Row],[year]])</f>
        <v>1971</v>
      </c>
      <c r="M1837" t="str">
        <f>IF(Hospitalisation_table[[#This Row],[Hospital tier]]="?","tier - 2",Hospitalisation_table[[#This Row],[Hospital tier]])</f>
        <v>tier - 2</v>
      </c>
      <c r="N1837" t="str">
        <f>IF(Hospitalisation_table[[#This Row],[City tier]]="?","tier - 2",Hospitalisation_table[[#This Row],[City tier]])</f>
        <v>tier - 1</v>
      </c>
      <c r="O1837" t="str">
        <f>IF(Hospitalisation_table[[#This Row],[State ID]]="?","Unknown",Hospitalisation_table[[#This Row],[State ID]])</f>
        <v>R1011</v>
      </c>
      <c r="P1837" s="20" t="str">
        <f>_xlfn.CONCAT(Hospitalisation_table[[#This Row],[date]],"-",Hospitalisation_table[[#This Row],[Month_Updated]],"-",Hospitalisation_table[[#This Row],[Year_Update]])</f>
        <v>23-Dec-1971</v>
      </c>
      <c r="Q1837">
        <f>DATEDIF(Hospitalisation_table[[#This Row],[Date of Birth]],"8-Jun-2023","Y")</f>
        <v>51</v>
      </c>
    </row>
    <row r="1838" spans="1:17" x14ac:dyDescent="0.3">
      <c r="A1838" t="s">
        <v>922</v>
      </c>
      <c r="B1838" t="str">
        <f>IF(Hospitalisation_table[[#This Row],[Customer ID]]="?","UnKnown",Hospitalisation_table[[#This Row],[Customer ID]])</f>
        <v>Id1449</v>
      </c>
      <c r="C1838">
        <v>1966</v>
      </c>
      <c r="D1838" t="s">
        <v>30</v>
      </c>
      <c r="E1838">
        <v>26</v>
      </c>
      <c r="F1838">
        <v>0</v>
      </c>
      <c r="G1838" s="24">
        <v>7302.46</v>
      </c>
      <c r="H1838" t="s">
        <v>12</v>
      </c>
      <c r="I1838" t="s">
        <v>16</v>
      </c>
      <c r="J1838" t="s">
        <v>23</v>
      </c>
      <c r="K1838" t="str">
        <f>IF(Hospitalisation_table[[#This Row],[month]]="?","Sep",Hospitalisation_table[[#This Row],[month]])</f>
        <v>Dec</v>
      </c>
      <c r="L1838">
        <f>IF(Hospitalisation_table[[#This Row],[year]] = "?",ROUNDUP(AVERAGE(Hospitalisation_table[year]),0),Hospitalisation_table[[#This Row],[year]])</f>
        <v>1966</v>
      </c>
      <c r="M1838" t="str">
        <f>IF(Hospitalisation_table[[#This Row],[Hospital tier]]="?","tier - 2",Hospitalisation_table[[#This Row],[Hospital tier]])</f>
        <v>tier - 3</v>
      </c>
      <c r="N1838" t="str">
        <f>IF(Hospitalisation_table[[#This Row],[City tier]]="?","tier - 2",Hospitalisation_table[[#This Row],[City tier]])</f>
        <v>tier - 1</v>
      </c>
      <c r="O1838" t="str">
        <f>IF(Hospitalisation_table[[#This Row],[State ID]]="?","Unknown",Hospitalisation_table[[#This Row],[State ID]])</f>
        <v>R1012</v>
      </c>
      <c r="P1838" s="20" t="str">
        <f>_xlfn.CONCAT(Hospitalisation_table[[#This Row],[date]],"-",Hospitalisation_table[[#This Row],[Month_Updated]],"-",Hospitalisation_table[[#This Row],[Year_Update]])</f>
        <v>26-Dec-1966</v>
      </c>
      <c r="Q1838">
        <f>DATEDIF(Hospitalisation_table[[#This Row],[Date of Birth]],"8-Jun-2023","Y")</f>
        <v>56</v>
      </c>
    </row>
    <row r="1839" spans="1:17" x14ac:dyDescent="0.3">
      <c r="A1839" t="s">
        <v>923</v>
      </c>
      <c r="B1839" t="str">
        <f>IF(Hospitalisation_table[[#This Row],[Customer ID]]="?","UnKnown",Hospitalisation_table[[#This Row],[Customer ID]])</f>
        <v>Id1448</v>
      </c>
      <c r="C1839">
        <v>1965</v>
      </c>
      <c r="D1839" t="s">
        <v>18</v>
      </c>
      <c r="E1839">
        <v>6</v>
      </c>
      <c r="F1839">
        <v>0</v>
      </c>
      <c r="G1839" s="24">
        <v>7304.65</v>
      </c>
      <c r="H1839" t="s">
        <v>12</v>
      </c>
      <c r="I1839" t="s">
        <v>12</v>
      </c>
      <c r="J1839" t="s">
        <v>13</v>
      </c>
      <c r="K1839" t="str">
        <f>IF(Hospitalisation_table[[#This Row],[month]]="?","Sep",Hospitalisation_table[[#This Row],[month]])</f>
        <v>Jun</v>
      </c>
      <c r="L1839">
        <f>IF(Hospitalisation_table[[#This Row],[year]] = "?",ROUNDUP(AVERAGE(Hospitalisation_table[year]),0),Hospitalisation_table[[#This Row],[year]])</f>
        <v>1965</v>
      </c>
      <c r="M1839" t="str">
        <f>IF(Hospitalisation_table[[#This Row],[Hospital tier]]="?","tier - 2",Hospitalisation_table[[#This Row],[Hospital tier]])</f>
        <v>tier - 3</v>
      </c>
      <c r="N1839" t="str">
        <f>IF(Hospitalisation_table[[#This Row],[City tier]]="?","tier - 2",Hospitalisation_table[[#This Row],[City tier]])</f>
        <v>tier - 3</v>
      </c>
      <c r="O1839" t="str">
        <f>IF(Hospitalisation_table[[#This Row],[State ID]]="?","Unknown",Hospitalisation_table[[#This Row],[State ID]])</f>
        <v>R1013</v>
      </c>
      <c r="P1839" s="20" t="str">
        <f>_xlfn.CONCAT(Hospitalisation_table[[#This Row],[date]],"-",Hospitalisation_table[[#This Row],[Month_Updated]],"-",Hospitalisation_table[[#This Row],[Year_Update]])</f>
        <v>6-Jun-1965</v>
      </c>
      <c r="Q1839">
        <f>DATEDIF(Hospitalisation_table[[#This Row],[Date of Birth]],"8-Jun-2023","Y")</f>
        <v>58</v>
      </c>
    </row>
    <row r="1840" spans="1:17" x14ac:dyDescent="0.3">
      <c r="A1840" t="s">
        <v>924</v>
      </c>
      <c r="B1840" t="str">
        <f>IF(Hospitalisation_table[[#This Row],[Customer ID]]="?","UnKnown",Hospitalisation_table[[#This Row],[Customer ID]])</f>
        <v>Id1447</v>
      </c>
      <c r="C1840">
        <v>1965</v>
      </c>
      <c r="D1840" t="s">
        <v>18</v>
      </c>
      <c r="E1840">
        <v>25</v>
      </c>
      <c r="F1840">
        <v>0</v>
      </c>
      <c r="G1840" s="24">
        <v>7318.21</v>
      </c>
      <c r="H1840" t="s">
        <v>12</v>
      </c>
      <c r="I1840" t="s">
        <v>16</v>
      </c>
      <c r="J1840" t="s">
        <v>13</v>
      </c>
      <c r="K1840" t="str">
        <f>IF(Hospitalisation_table[[#This Row],[month]]="?","Sep",Hospitalisation_table[[#This Row],[month]])</f>
        <v>Jun</v>
      </c>
      <c r="L1840">
        <f>IF(Hospitalisation_table[[#This Row],[year]] = "?",ROUNDUP(AVERAGE(Hospitalisation_table[year]),0),Hospitalisation_table[[#This Row],[year]])</f>
        <v>1965</v>
      </c>
      <c r="M1840" t="str">
        <f>IF(Hospitalisation_table[[#This Row],[Hospital tier]]="?","tier - 2",Hospitalisation_table[[#This Row],[Hospital tier]])</f>
        <v>tier - 3</v>
      </c>
      <c r="N1840" t="str">
        <f>IF(Hospitalisation_table[[#This Row],[City tier]]="?","tier - 2",Hospitalisation_table[[#This Row],[City tier]])</f>
        <v>tier - 1</v>
      </c>
      <c r="O1840" t="str">
        <f>IF(Hospitalisation_table[[#This Row],[State ID]]="?","Unknown",Hospitalisation_table[[#This Row],[State ID]])</f>
        <v>R1013</v>
      </c>
      <c r="P1840" s="20" t="str">
        <f>_xlfn.CONCAT(Hospitalisation_table[[#This Row],[date]],"-",Hospitalisation_table[[#This Row],[Month_Updated]],"-",Hospitalisation_table[[#This Row],[Year_Update]])</f>
        <v>25-Jun-1965</v>
      </c>
      <c r="Q1840">
        <f>DATEDIF(Hospitalisation_table[[#This Row],[Date of Birth]],"8-Jun-2023","Y")</f>
        <v>57</v>
      </c>
    </row>
    <row r="1841" spans="1:17" x14ac:dyDescent="0.3">
      <c r="A1841" t="s">
        <v>925</v>
      </c>
      <c r="B1841" t="str">
        <f>IF(Hospitalisation_table[[#This Row],[Customer ID]]="?","UnKnown",Hospitalisation_table[[#This Row],[Customer ID]])</f>
        <v>Id1446</v>
      </c>
      <c r="C1841">
        <v>1972</v>
      </c>
      <c r="D1841" t="s">
        <v>35</v>
      </c>
      <c r="E1841">
        <v>11</v>
      </c>
      <c r="F1841">
        <v>0</v>
      </c>
      <c r="G1841" s="24">
        <v>7318.22</v>
      </c>
      <c r="H1841" t="s">
        <v>11</v>
      </c>
      <c r="I1841" t="s">
        <v>12</v>
      </c>
      <c r="J1841" t="s">
        <v>23</v>
      </c>
      <c r="K1841" t="str">
        <f>IF(Hospitalisation_table[[#This Row],[month]]="?","Sep",Hospitalisation_table[[#This Row],[month]])</f>
        <v>Aug</v>
      </c>
      <c r="L1841">
        <f>IF(Hospitalisation_table[[#This Row],[year]] = "?",ROUNDUP(AVERAGE(Hospitalisation_table[year]),0),Hospitalisation_table[[#This Row],[year]])</f>
        <v>1972</v>
      </c>
      <c r="M1841" t="str">
        <f>IF(Hospitalisation_table[[#This Row],[Hospital tier]]="?","tier - 2",Hospitalisation_table[[#This Row],[Hospital tier]])</f>
        <v>tier - 2</v>
      </c>
      <c r="N1841" t="str">
        <f>IF(Hospitalisation_table[[#This Row],[City tier]]="?","tier - 2",Hospitalisation_table[[#This Row],[City tier]])</f>
        <v>tier - 3</v>
      </c>
      <c r="O1841" t="str">
        <f>IF(Hospitalisation_table[[#This Row],[State ID]]="?","Unknown",Hospitalisation_table[[#This Row],[State ID]])</f>
        <v>R1012</v>
      </c>
      <c r="P1841" s="20" t="str">
        <f>_xlfn.CONCAT(Hospitalisation_table[[#This Row],[date]],"-",Hospitalisation_table[[#This Row],[Month_Updated]],"-",Hospitalisation_table[[#This Row],[Year_Update]])</f>
        <v>11-Aug-1972</v>
      </c>
      <c r="Q1841">
        <f>DATEDIF(Hospitalisation_table[[#This Row],[Date of Birth]],"8-Jun-2023","Y")</f>
        <v>50</v>
      </c>
    </row>
    <row r="1842" spans="1:17" x14ac:dyDescent="0.3">
      <c r="A1842" t="s">
        <v>926</v>
      </c>
      <c r="B1842" t="str">
        <f>IF(Hospitalisation_table[[#This Row],[Customer ID]]="?","UnKnown",Hospitalisation_table[[#This Row],[Customer ID]])</f>
        <v>Id1445</v>
      </c>
      <c r="C1842">
        <v>1965</v>
      </c>
      <c r="D1842" t="s">
        <v>10</v>
      </c>
      <c r="E1842">
        <v>11</v>
      </c>
      <c r="F1842">
        <v>0</v>
      </c>
      <c r="G1842" s="24">
        <v>7322.86</v>
      </c>
      <c r="H1842" t="s">
        <v>12</v>
      </c>
      <c r="I1842" t="s">
        <v>12</v>
      </c>
      <c r="J1842" t="s">
        <v>23</v>
      </c>
      <c r="K1842" t="str">
        <f>IF(Hospitalisation_table[[#This Row],[month]]="?","Sep",Hospitalisation_table[[#This Row],[month]])</f>
        <v>Jul</v>
      </c>
      <c r="L1842">
        <f>IF(Hospitalisation_table[[#This Row],[year]] = "?",ROUNDUP(AVERAGE(Hospitalisation_table[year]),0),Hospitalisation_table[[#This Row],[year]])</f>
        <v>1965</v>
      </c>
      <c r="M1842" t="str">
        <f>IF(Hospitalisation_table[[#This Row],[Hospital tier]]="?","tier - 2",Hospitalisation_table[[#This Row],[Hospital tier]])</f>
        <v>tier - 3</v>
      </c>
      <c r="N1842" t="str">
        <f>IF(Hospitalisation_table[[#This Row],[City tier]]="?","tier - 2",Hospitalisation_table[[#This Row],[City tier]])</f>
        <v>tier - 3</v>
      </c>
      <c r="O1842" t="str">
        <f>IF(Hospitalisation_table[[#This Row],[State ID]]="?","Unknown",Hospitalisation_table[[#This Row],[State ID]])</f>
        <v>R1012</v>
      </c>
      <c r="P1842" s="20" t="str">
        <f>_xlfn.CONCAT(Hospitalisation_table[[#This Row],[date]],"-",Hospitalisation_table[[#This Row],[Month_Updated]],"-",Hospitalisation_table[[#This Row],[Year_Update]])</f>
        <v>11-Jul-1965</v>
      </c>
      <c r="Q1842">
        <f>DATEDIF(Hospitalisation_table[[#This Row],[Date of Birth]],"8-Jun-2023","Y")</f>
        <v>57</v>
      </c>
    </row>
    <row r="1843" spans="1:17" x14ac:dyDescent="0.3">
      <c r="A1843" t="s">
        <v>927</v>
      </c>
      <c r="B1843" t="str">
        <f>IF(Hospitalisation_table[[#This Row],[Customer ID]]="?","UnKnown",Hospitalisation_table[[#This Row],[Customer ID]])</f>
        <v>Id1444</v>
      </c>
      <c r="C1843">
        <v>2004</v>
      </c>
      <c r="D1843" t="s">
        <v>15</v>
      </c>
      <c r="E1843">
        <v>15</v>
      </c>
      <c r="F1843">
        <v>0</v>
      </c>
      <c r="G1843" s="24">
        <v>7323.73</v>
      </c>
      <c r="H1843" t="s">
        <v>11</v>
      </c>
      <c r="I1843" t="s">
        <v>11</v>
      </c>
      <c r="J1843" t="s">
        <v>247</v>
      </c>
      <c r="K1843" t="str">
        <f>IF(Hospitalisation_table[[#This Row],[month]]="?","Sep",Hospitalisation_table[[#This Row],[month]])</f>
        <v>Nov</v>
      </c>
      <c r="L1843">
        <f>IF(Hospitalisation_table[[#This Row],[year]] = "?",ROUNDUP(AVERAGE(Hospitalisation_table[year]),0),Hospitalisation_table[[#This Row],[year]])</f>
        <v>2004</v>
      </c>
      <c r="M1843" t="str">
        <f>IF(Hospitalisation_table[[#This Row],[Hospital tier]]="?","tier - 2",Hospitalisation_table[[#This Row],[Hospital tier]])</f>
        <v>tier - 2</v>
      </c>
      <c r="N1843" t="str">
        <f>IF(Hospitalisation_table[[#This Row],[City tier]]="?","tier - 2",Hospitalisation_table[[#This Row],[City tier]])</f>
        <v>tier - 2</v>
      </c>
      <c r="O1843" t="str">
        <f>IF(Hospitalisation_table[[#This Row],[State ID]]="?","Unknown",Hospitalisation_table[[#This Row],[State ID]])</f>
        <v>R1024</v>
      </c>
      <c r="P1843" s="20" t="str">
        <f>_xlfn.CONCAT(Hospitalisation_table[[#This Row],[date]],"-",Hospitalisation_table[[#This Row],[Month_Updated]],"-",Hospitalisation_table[[#This Row],[Year_Update]])</f>
        <v>15-Nov-2004</v>
      </c>
      <c r="Q1843">
        <f>DATEDIF(Hospitalisation_table[[#This Row],[Date of Birth]],"8-Jun-2023","Y")</f>
        <v>18</v>
      </c>
    </row>
    <row r="1844" spans="1:17" x14ac:dyDescent="0.3">
      <c r="A1844" t="s">
        <v>928</v>
      </c>
      <c r="B1844" t="str">
        <f>IF(Hospitalisation_table[[#This Row],[Customer ID]]="?","UnKnown",Hospitalisation_table[[#This Row],[Customer ID]])</f>
        <v>Id1443</v>
      </c>
      <c r="C1844">
        <v>1979</v>
      </c>
      <c r="D1844" t="s">
        <v>18</v>
      </c>
      <c r="E1844">
        <v>19</v>
      </c>
      <c r="F1844">
        <v>0</v>
      </c>
      <c r="G1844" s="24">
        <v>7325.05</v>
      </c>
      <c r="H1844" t="s">
        <v>11</v>
      </c>
      <c r="I1844" t="s">
        <v>12</v>
      </c>
      <c r="J1844" t="s">
        <v>247</v>
      </c>
      <c r="K1844" t="str">
        <f>IF(Hospitalisation_table[[#This Row],[month]]="?","Sep",Hospitalisation_table[[#This Row],[month]])</f>
        <v>Jun</v>
      </c>
      <c r="L1844">
        <f>IF(Hospitalisation_table[[#This Row],[year]] = "?",ROUNDUP(AVERAGE(Hospitalisation_table[year]),0),Hospitalisation_table[[#This Row],[year]])</f>
        <v>1979</v>
      </c>
      <c r="M1844" t="str">
        <f>IF(Hospitalisation_table[[#This Row],[Hospital tier]]="?","tier - 2",Hospitalisation_table[[#This Row],[Hospital tier]])</f>
        <v>tier - 2</v>
      </c>
      <c r="N1844" t="str">
        <f>IF(Hospitalisation_table[[#This Row],[City tier]]="?","tier - 2",Hospitalisation_table[[#This Row],[City tier]])</f>
        <v>tier - 3</v>
      </c>
      <c r="O1844" t="str">
        <f>IF(Hospitalisation_table[[#This Row],[State ID]]="?","Unknown",Hospitalisation_table[[#This Row],[State ID]])</f>
        <v>R1024</v>
      </c>
      <c r="P1844" s="20" t="str">
        <f>_xlfn.CONCAT(Hospitalisation_table[[#This Row],[date]],"-",Hospitalisation_table[[#This Row],[Month_Updated]],"-",Hospitalisation_table[[#This Row],[Year_Update]])</f>
        <v>19-Jun-1979</v>
      </c>
      <c r="Q1844">
        <f>DATEDIF(Hospitalisation_table[[#This Row],[Date of Birth]],"8-Jun-2023","Y")</f>
        <v>43</v>
      </c>
    </row>
    <row r="1845" spans="1:17" x14ac:dyDescent="0.3">
      <c r="A1845" t="s">
        <v>929</v>
      </c>
      <c r="B1845" t="str">
        <f>IF(Hospitalisation_table[[#This Row],[Customer ID]]="?","UnKnown",Hospitalisation_table[[#This Row],[Customer ID]])</f>
        <v>Id1442</v>
      </c>
      <c r="C1845">
        <v>1984</v>
      </c>
      <c r="D1845" t="s">
        <v>10</v>
      </c>
      <c r="E1845">
        <v>25</v>
      </c>
      <c r="F1845">
        <v>3</v>
      </c>
      <c r="G1845" s="24">
        <v>7325.47</v>
      </c>
      <c r="H1845" t="s">
        <v>11</v>
      </c>
      <c r="I1845" t="s">
        <v>16</v>
      </c>
      <c r="J1845" t="s">
        <v>23</v>
      </c>
      <c r="K1845" t="str">
        <f>IF(Hospitalisation_table[[#This Row],[month]]="?","Sep",Hospitalisation_table[[#This Row],[month]])</f>
        <v>Jul</v>
      </c>
      <c r="L1845">
        <f>IF(Hospitalisation_table[[#This Row],[year]] = "?",ROUNDUP(AVERAGE(Hospitalisation_table[year]),0),Hospitalisation_table[[#This Row],[year]])</f>
        <v>1984</v>
      </c>
      <c r="M1845" t="str">
        <f>IF(Hospitalisation_table[[#This Row],[Hospital tier]]="?","tier - 2",Hospitalisation_table[[#This Row],[Hospital tier]])</f>
        <v>tier - 2</v>
      </c>
      <c r="N1845" t="str">
        <f>IF(Hospitalisation_table[[#This Row],[City tier]]="?","tier - 2",Hospitalisation_table[[#This Row],[City tier]])</f>
        <v>tier - 1</v>
      </c>
      <c r="O1845" t="str">
        <f>IF(Hospitalisation_table[[#This Row],[State ID]]="?","Unknown",Hospitalisation_table[[#This Row],[State ID]])</f>
        <v>R1012</v>
      </c>
      <c r="P1845" s="20" t="str">
        <f>_xlfn.CONCAT(Hospitalisation_table[[#This Row],[date]],"-",Hospitalisation_table[[#This Row],[Month_Updated]],"-",Hospitalisation_table[[#This Row],[Year_Update]])</f>
        <v>25-Jul-1984</v>
      </c>
      <c r="Q1845">
        <f>DATEDIF(Hospitalisation_table[[#This Row],[Date of Birth]],"8-Jun-2023","Y")</f>
        <v>38</v>
      </c>
    </row>
    <row r="1846" spans="1:17" x14ac:dyDescent="0.3">
      <c r="A1846" t="s">
        <v>930</v>
      </c>
      <c r="B1846" t="str">
        <f>IF(Hospitalisation_table[[#This Row],[Customer ID]]="?","UnKnown",Hospitalisation_table[[#This Row],[Customer ID]])</f>
        <v>Id1441</v>
      </c>
      <c r="C1846">
        <v>1979</v>
      </c>
      <c r="D1846" t="s">
        <v>20</v>
      </c>
      <c r="E1846">
        <v>19</v>
      </c>
      <c r="F1846">
        <v>1</v>
      </c>
      <c r="G1846" s="24">
        <v>7337.75</v>
      </c>
      <c r="H1846" t="s">
        <v>11</v>
      </c>
      <c r="I1846" t="s">
        <v>12</v>
      </c>
      <c r="J1846" t="s">
        <v>42</v>
      </c>
      <c r="K1846" t="str">
        <f>IF(Hospitalisation_table[[#This Row],[month]]="?","Sep",Hospitalisation_table[[#This Row],[month]])</f>
        <v>Sep</v>
      </c>
      <c r="L1846">
        <f>IF(Hospitalisation_table[[#This Row],[year]] = "?",ROUNDUP(AVERAGE(Hospitalisation_table[year]),0),Hospitalisation_table[[#This Row],[year]])</f>
        <v>1979</v>
      </c>
      <c r="M1846" t="str">
        <f>IF(Hospitalisation_table[[#This Row],[Hospital tier]]="?","tier - 2",Hospitalisation_table[[#This Row],[Hospital tier]])</f>
        <v>tier - 2</v>
      </c>
      <c r="N1846" t="str">
        <f>IF(Hospitalisation_table[[#This Row],[City tier]]="?","tier - 2",Hospitalisation_table[[#This Row],[City tier]])</f>
        <v>tier - 3</v>
      </c>
      <c r="O1846" t="str">
        <f>IF(Hospitalisation_table[[#This Row],[State ID]]="?","Unknown",Hospitalisation_table[[#This Row],[State ID]])</f>
        <v>R1011</v>
      </c>
      <c r="P1846" s="20" t="str">
        <f>_xlfn.CONCAT(Hospitalisation_table[[#This Row],[date]],"-",Hospitalisation_table[[#This Row],[Month_Updated]],"-",Hospitalisation_table[[#This Row],[Year_Update]])</f>
        <v>19-Sep-1979</v>
      </c>
      <c r="Q1846">
        <f>DATEDIF(Hospitalisation_table[[#This Row],[Date of Birth]],"8-Jun-2023","Y")</f>
        <v>43</v>
      </c>
    </row>
    <row r="1847" spans="1:17" x14ac:dyDescent="0.3">
      <c r="A1847" t="s">
        <v>931</v>
      </c>
      <c r="B1847" t="str">
        <f>IF(Hospitalisation_table[[#This Row],[Customer ID]]="?","UnKnown",Hospitalisation_table[[#This Row],[Customer ID]])</f>
        <v>Id1440</v>
      </c>
      <c r="C1847">
        <v>1986</v>
      </c>
      <c r="D1847" t="s">
        <v>18</v>
      </c>
      <c r="E1847">
        <v>15</v>
      </c>
      <c r="F1847">
        <v>3</v>
      </c>
      <c r="G1847" s="24">
        <v>7339.93</v>
      </c>
      <c r="H1847" t="s">
        <v>11</v>
      </c>
      <c r="I1847" t="s">
        <v>11</v>
      </c>
      <c r="J1847" t="s">
        <v>23</v>
      </c>
      <c r="K1847" t="str">
        <f>IF(Hospitalisation_table[[#This Row],[month]]="?","Sep",Hospitalisation_table[[#This Row],[month]])</f>
        <v>Jun</v>
      </c>
      <c r="L1847">
        <f>IF(Hospitalisation_table[[#This Row],[year]] = "?",ROUNDUP(AVERAGE(Hospitalisation_table[year]),0),Hospitalisation_table[[#This Row],[year]])</f>
        <v>1986</v>
      </c>
      <c r="M1847" t="str">
        <f>IF(Hospitalisation_table[[#This Row],[Hospital tier]]="?","tier - 2",Hospitalisation_table[[#This Row],[Hospital tier]])</f>
        <v>tier - 2</v>
      </c>
      <c r="N1847" t="str">
        <f>IF(Hospitalisation_table[[#This Row],[City tier]]="?","tier - 2",Hospitalisation_table[[#This Row],[City tier]])</f>
        <v>tier - 2</v>
      </c>
      <c r="O1847" t="str">
        <f>IF(Hospitalisation_table[[#This Row],[State ID]]="?","Unknown",Hospitalisation_table[[#This Row],[State ID]])</f>
        <v>R1012</v>
      </c>
      <c r="P1847" s="20" t="str">
        <f>_xlfn.CONCAT(Hospitalisation_table[[#This Row],[date]],"-",Hospitalisation_table[[#This Row],[Month_Updated]],"-",Hospitalisation_table[[#This Row],[Year_Update]])</f>
        <v>15-Jun-1986</v>
      </c>
      <c r="Q1847">
        <f>DATEDIF(Hospitalisation_table[[#This Row],[Date of Birth]],"8-Jun-2023","Y")</f>
        <v>36</v>
      </c>
    </row>
    <row r="1848" spans="1:17" x14ac:dyDescent="0.3">
      <c r="A1848" t="s">
        <v>2229</v>
      </c>
      <c r="B1848" t="str">
        <f>IF(Hospitalisation_table[[#This Row],[Customer ID]]="?","UnKnown",Hospitalisation_table[[#This Row],[Customer ID]])</f>
        <v>Id144</v>
      </c>
      <c r="C1848">
        <v>1986</v>
      </c>
      <c r="D1848" t="s">
        <v>18</v>
      </c>
      <c r="E1848">
        <v>21</v>
      </c>
      <c r="F1848">
        <v>2</v>
      </c>
      <c r="G1848" s="24">
        <v>38415.47</v>
      </c>
      <c r="H1848" t="s">
        <v>16</v>
      </c>
      <c r="I1848" t="s">
        <v>11</v>
      </c>
      <c r="J1848" t="s">
        <v>42</v>
      </c>
      <c r="K1848" t="str">
        <f>IF(Hospitalisation_table[[#This Row],[month]]="?","Sep",Hospitalisation_table[[#This Row],[month]])</f>
        <v>Jun</v>
      </c>
      <c r="L1848">
        <f>IF(Hospitalisation_table[[#This Row],[year]] = "?",ROUNDUP(AVERAGE(Hospitalisation_table[year]),0),Hospitalisation_table[[#This Row],[year]])</f>
        <v>1986</v>
      </c>
      <c r="M1848" t="str">
        <f>IF(Hospitalisation_table[[#This Row],[Hospital tier]]="?","tier - 2",Hospitalisation_table[[#This Row],[Hospital tier]])</f>
        <v>tier - 1</v>
      </c>
      <c r="N1848" t="str">
        <f>IF(Hospitalisation_table[[#This Row],[City tier]]="?","tier - 2",Hospitalisation_table[[#This Row],[City tier]])</f>
        <v>tier - 2</v>
      </c>
      <c r="O1848" t="str">
        <f>IF(Hospitalisation_table[[#This Row],[State ID]]="?","Unknown",Hospitalisation_table[[#This Row],[State ID]])</f>
        <v>R1011</v>
      </c>
      <c r="P1848" s="20" t="str">
        <f>_xlfn.CONCAT(Hospitalisation_table[[#This Row],[date]],"-",Hospitalisation_table[[#This Row],[Month_Updated]],"-",Hospitalisation_table[[#This Row],[Year_Update]])</f>
        <v>21-Jun-1986</v>
      </c>
      <c r="Q1848">
        <f>DATEDIF(Hospitalisation_table[[#This Row],[Date of Birth]],"8-Jun-2023","Y")</f>
        <v>36</v>
      </c>
    </row>
    <row r="1849" spans="1:17" x14ac:dyDescent="0.3">
      <c r="A1849" t="s">
        <v>932</v>
      </c>
      <c r="B1849" t="str">
        <f>IF(Hospitalisation_table[[#This Row],[Customer ID]]="?","UnKnown",Hospitalisation_table[[#This Row],[Customer ID]])</f>
        <v>Id1439</v>
      </c>
      <c r="C1849">
        <v>1977</v>
      </c>
      <c r="D1849" t="s">
        <v>30</v>
      </c>
      <c r="E1849">
        <v>18</v>
      </c>
      <c r="F1849">
        <v>0</v>
      </c>
      <c r="G1849" s="24">
        <v>7345.08</v>
      </c>
      <c r="H1849" t="s">
        <v>11</v>
      </c>
      <c r="I1849" t="s">
        <v>16</v>
      </c>
      <c r="J1849" t="s">
        <v>42</v>
      </c>
      <c r="K1849" t="str">
        <f>IF(Hospitalisation_table[[#This Row],[month]]="?","Sep",Hospitalisation_table[[#This Row],[month]])</f>
        <v>Dec</v>
      </c>
      <c r="L1849">
        <f>IF(Hospitalisation_table[[#This Row],[year]] = "?",ROUNDUP(AVERAGE(Hospitalisation_table[year]),0),Hospitalisation_table[[#This Row],[year]])</f>
        <v>1977</v>
      </c>
      <c r="M1849" t="str">
        <f>IF(Hospitalisation_table[[#This Row],[Hospital tier]]="?","tier - 2",Hospitalisation_table[[#This Row],[Hospital tier]])</f>
        <v>tier - 2</v>
      </c>
      <c r="N1849" t="str">
        <f>IF(Hospitalisation_table[[#This Row],[City tier]]="?","tier - 2",Hospitalisation_table[[#This Row],[City tier]])</f>
        <v>tier - 1</v>
      </c>
      <c r="O1849" t="str">
        <f>IF(Hospitalisation_table[[#This Row],[State ID]]="?","Unknown",Hospitalisation_table[[#This Row],[State ID]])</f>
        <v>R1011</v>
      </c>
      <c r="P1849" s="20" t="str">
        <f>_xlfn.CONCAT(Hospitalisation_table[[#This Row],[date]],"-",Hospitalisation_table[[#This Row],[Month_Updated]],"-",Hospitalisation_table[[#This Row],[Year_Update]])</f>
        <v>18-Dec-1977</v>
      </c>
      <c r="Q1849">
        <f>DATEDIF(Hospitalisation_table[[#This Row],[Date of Birth]],"8-Jun-2023","Y")</f>
        <v>45</v>
      </c>
    </row>
    <row r="1850" spans="1:17" x14ac:dyDescent="0.3">
      <c r="A1850" t="s">
        <v>933</v>
      </c>
      <c r="B1850" t="str">
        <f>IF(Hospitalisation_table[[#This Row],[Customer ID]]="?","UnKnown",Hospitalisation_table[[#This Row],[Customer ID]])</f>
        <v>Id1438</v>
      </c>
      <c r="C1850">
        <v>1979</v>
      </c>
      <c r="D1850" t="s">
        <v>18</v>
      </c>
      <c r="E1850">
        <v>26</v>
      </c>
      <c r="F1850">
        <v>1</v>
      </c>
      <c r="G1850" s="24">
        <v>7345.73</v>
      </c>
      <c r="H1850" t="s">
        <v>11</v>
      </c>
      <c r="I1850" t="s">
        <v>16</v>
      </c>
      <c r="J1850" t="s">
        <v>13</v>
      </c>
      <c r="K1850" t="str">
        <f>IF(Hospitalisation_table[[#This Row],[month]]="?","Sep",Hospitalisation_table[[#This Row],[month]])</f>
        <v>Jun</v>
      </c>
      <c r="L1850">
        <f>IF(Hospitalisation_table[[#This Row],[year]] = "?",ROUNDUP(AVERAGE(Hospitalisation_table[year]),0),Hospitalisation_table[[#This Row],[year]])</f>
        <v>1979</v>
      </c>
      <c r="M1850" t="str">
        <f>IF(Hospitalisation_table[[#This Row],[Hospital tier]]="?","tier - 2",Hospitalisation_table[[#This Row],[Hospital tier]])</f>
        <v>tier - 2</v>
      </c>
      <c r="N1850" t="str">
        <f>IF(Hospitalisation_table[[#This Row],[City tier]]="?","tier - 2",Hospitalisation_table[[#This Row],[City tier]])</f>
        <v>tier - 1</v>
      </c>
      <c r="O1850" t="str">
        <f>IF(Hospitalisation_table[[#This Row],[State ID]]="?","Unknown",Hospitalisation_table[[#This Row],[State ID]])</f>
        <v>R1013</v>
      </c>
      <c r="P1850" s="20" t="str">
        <f>_xlfn.CONCAT(Hospitalisation_table[[#This Row],[date]],"-",Hospitalisation_table[[#This Row],[Month_Updated]],"-",Hospitalisation_table[[#This Row],[Year_Update]])</f>
        <v>26-Jun-1979</v>
      </c>
      <c r="Q1850">
        <f>DATEDIF(Hospitalisation_table[[#This Row],[Date of Birth]],"8-Jun-2023","Y")</f>
        <v>43</v>
      </c>
    </row>
    <row r="1851" spans="1:17" x14ac:dyDescent="0.3">
      <c r="A1851" t="s">
        <v>934</v>
      </c>
      <c r="B1851" t="str">
        <f>IF(Hospitalisation_table[[#This Row],[Customer ID]]="?","UnKnown",Hospitalisation_table[[#This Row],[Customer ID]])</f>
        <v>Id1437</v>
      </c>
      <c r="C1851">
        <v>1977</v>
      </c>
      <c r="D1851" t="s">
        <v>30</v>
      </c>
      <c r="E1851">
        <v>1</v>
      </c>
      <c r="F1851">
        <v>0</v>
      </c>
      <c r="G1851" s="24">
        <v>7348.14</v>
      </c>
      <c r="H1851" t="s">
        <v>11</v>
      </c>
      <c r="I1851" t="s">
        <v>16</v>
      </c>
      <c r="J1851" t="s">
        <v>42</v>
      </c>
      <c r="K1851" t="str">
        <f>IF(Hospitalisation_table[[#This Row],[month]]="?","Sep",Hospitalisation_table[[#This Row],[month]])</f>
        <v>Dec</v>
      </c>
      <c r="L1851">
        <f>IF(Hospitalisation_table[[#This Row],[year]] = "?",ROUNDUP(AVERAGE(Hospitalisation_table[year]),0),Hospitalisation_table[[#This Row],[year]])</f>
        <v>1977</v>
      </c>
      <c r="M1851" t="str">
        <f>IF(Hospitalisation_table[[#This Row],[Hospital tier]]="?","tier - 2",Hospitalisation_table[[#This Row],[Hospital tier]])</f>
        <v>tier - 2</v>
      </c>
      <c r="N1851" t="str">
        <f>IF(Hospitalisation_table[[#This Row],[City tier]]="?","tier - 2",Hospitalisation_table[[#This Row],[City tier]])</f>
        <v>tier - 1</v>
      </c>
      <c r="O1851" t="str">
        <f>IF(Hospitalisation_table[[#This Row],[State ID]]="?","Unknown",Hospitalisation_table[[#This Row],[State ID]])</f>
        <v>R1011</v>
      </c>
      <c r="P1851" s="20" t="str">
        <f>_xlfn.CONCAT(Hospitalisation_table[[#This Row],[date]],"-",Hospitalisation_table[[#This Row],[Month_Updated]],"-",Hospitalisation_table[[#This Row],[Year_Update]])</f>
        <v>1-Dec-1977</v>
      </c>
      <c r="Q1851">
        <f>DATEDIF(Hospitalisation_table[[#This Row],[Date of Birth]],"8-Jun-2023","Y")</f>
        <v>45</v>
      </c>
    </row>
    <row r="1852" spans="1:17" x14ac:dyDescent="0.3">
      <c r="A1852" t="s">
        <v>935</v>
      </c>
      <c r="B1852" t="str">
        <f>IF(Hospitalisation_table[[#This Row],[Customer ID]]="?","UnKnown",Hospitalisation_table[[#This Row],[Customer ID]])</f>
        <v>Id1436</v>
      </c>
      <c r="C1852">
        <v>1993</v>
      </c>
      <c r="D1852" t="s">
        <v>37</v>
      </c>
      <c r="E1852">
        <v>5</v>
      </c>
      <c r="F1852">
        <v>0</v>
      </c>
      <c r="G1852" s="24">
        <v>7349.12</v>
      </c>
      <c r="H1852" t="s">
        <v>11</v>
      </c>
      <c r="I1852" t="s">
        <v>11</v>
      </c>
      <c r="J1852" t="s">
        <v>300</v>
      </c>
      <c r="K1852" t="str">
        <f>IF(Hospitalisation_table[[#This Row],[month]]="?","Sep",Hospitalisation_table[[#This Row],[month]])</f>
        <v>Oct</v>
      </c>
      <c r="L1852">
        <f>IF(Hospitalisation_table[[#This Row],[year]] = "?",ROUNDUP(AVERAGE(Hospitalisation_table[year]),0),Hospitalisation_table[[#This Row],[year]])</f>
        <v>1993</v>
      </c>
      <c r="M1852" t="str">
        <f>IF(Hospitalisation_table[[#This Row],[Hospital tier]]="?","tier - 2",Hospitalisation_table[[#This Row],[Hospital tier]])</f>
        <v>tier - 2</v>
      </c>
      <c r="N1852" t="str">
        <f>IF(Hospitalisation_table[[#This Row],[City tier]]="?","tier - 2",Hospitalisation_table[[#This Row],[City tier]])</f>
        <v>tier - 2</v>
      </c>
      <c r="O1852" t="str">
        <f>IF(Hospitalisation_table[[#This Row],[State ID]]="?","Unknown",Hospitalisation_table[[#This Row],[State ID]])</f>
        <v>R1021</v>
      </c>
      <c r="P1852" s="20" t="str">
        <f>_xlfn.CONCAT(Hospitalisation_table[[#This Row],[date]],"-",Hospitalisation_table[[#This Row],[Month_Updated]],"-",Hospitalisation_table[[#This Row],[Year_Update]])</f>
        <v>5-Oct-1993</v>
      </c>
      <c r="Q1852">
        <f>DATEDIF(Hospitalisation_table[[#This Row],[Date of Birth]],"8-Jun-2023","Y")</f>
        <v>29</v>
      </c>
    </row>
    <row r="1853" spans="1:17" x14ac:dyDescent="0.3">
      <c r="A1853" t="s">
        <v>936</v>
      </c>
      <c r="B1853" t="str">
        <f>IF(Hospitalisation_table[[#This Row],[Customer ID]]="?","UnKnown",Hospitalisation_table[[#This Row],[Customer ID]])</f>
        <v>Id1435</v>
      </c>
      <c r="C1853">
        <v>1983</v>
      </c>
      <c r="D1853" t="s">
        <v>18</v>
      </c>
      <c r="E1853">
        <v>21</v>
      </c>
      <c r="F1853">
        <v>3</v>
      </c>
      <c r="G1853" s="24">
        <v>7357.49</v>
      </c>
      <c r="H1853" t="s">
        <v>11</v>
      </c>
      <c r="I1853" t="s">
        <v>11</v>
      </c>
      <c r="J1853" t="s">
        <v>23</v>
      </c>
      <c r="K1853" t="str">
        <f>IF(Hospitalisation_table[[#This Row],[month]]="?","Sep",Hospitalisation_table[[#This Row],[month]])</f>
        <v>Jun</v>
      </c>
      <c r="L1853">
        <f>IF(Hospitalisation_table[[#This Row],[year]] = "?",ROUNDUP(AVERAGE(Hospitalisation_table[year]),0),Hospitalisation_table[[#This Row],[year]])</f>
        <v>1983</v>
      </c>
      <c r="M1853" t="str">
        <f>IF(Hospitalisation_table[[#This Row],[Hospital tier]]="?","tier - 2",Hospitalisation_table[[#This Row],[Hospital tier]])</f>
        <v>tier - 2</v>
      </c>
      <c r="N1853" t="str">
        <f>IF(Hospitalisation_table[[#This Row],[City tier]]="?","tier - 2",Hospitalisation_table[[#This Row],[City tier]])</f>
        <v>tier - 2</v>
      </c>
      <c r="O1853" t="str">
        <f>IF(Hospitalisation_table[[#This Row],[State ID]]="?","Unknown",Hospitalisation_table[[#This Row],[State ID]])</f>
        <v>R1012</v>
      </c>
      <c r="P1853" s="20" t="str">
        <f>_xlfn.CONCAT(Hospitalisation_table[[#This Row],[date]],"-",Hospitalisation_table[[#This Row],[Month_Updated]],"-",Hospitalisation_table[[#This Row],[Year_Update]])</f>
        <v>21-Jun-1983</v>
      </c>
      <c r="Q1853">
        <f>DATEDIF(Hospitalisation_table[[#This Row],[Date of Birth]],"8-Jun-2023","Y")</f>
        <v>39</v>
      </c>
    </row>
    <row r="1854" spans="1:17" x14ac:dyDescent="0.3">
      <c r="A1854" t="s">
        <v>937</v>
      </c>
      <c r="B1854" t="str">
        <f>IF(Hospitalisation_table[[#This Row],[Customer ID]]="?","UnKnown",Hospitalisation_table[[#This Row],[Customer ID]])</f>
        <v>Id1434</v>
      </c>
      <c r="C1854">
        <v>1981</v>
      </c>
      <c r="D1854" t="s">
        <v>10</v>
      </c>
      <c r="E1854">
        <v>16</v>
      </c>
      <c r="F1854">
        <v>1</v>
      </c>
      <c r="G1854" s="24">
        <v>7358.18</v>
      </c>
      <c r="H1854" t="s">
        <v>11</v>
      </c>
      <c r="I1854" t="s">
        <v>12</v>
      </c>
      <c r="J1854" t="s">
        <v>247</v>
      </c>
      <c r="K1854" t="str">
        <f>IF(Hospitalisation_table[[#This Row],[month]]="?","Sep",Hospitalisation_table[[#This Row],[month]])</f>
        <v>Jul</v>
      </c>
      <c r="L1854">
        <f>IF(Hospitalisation_table[[#This Row],[year]] = "?",ROUNDUP(AVERAGE(Hospitalisation_table[year]),0),Hospitalisation_table[[#This Row],[year]])</f>
        <v>1981</v>
      </c>
      <c r="M1854" t="str">
        <f>IF(Hospitalisation_table[[#This Row],[Hospital tier]]="?","tier - 2",Hospitalisation_table[[#This Row],[Hospital tier]])</f>
        <v>tier - 2</v>
      </c>
      <c r="N1854" t="str">
        <f>IF(Hospitalisation_table[[#This Row],[City tier]]="?","tier - 2",Hospitalisation_table[[#This Row],[City tier]])</f>
        <v>tier - 3</v>
      </c>
      <c r="O1854" t="str">
        <f>IF(Hospitalisation_table[[#This Row],[State ID]]="?","Unknown",Hospitalisation_table[[#This Row],[State ID]])</f>
        <v>R1024</v>
      </c>
      <c r="P1854" s="20" t="str">
        <f>_xlfn.CONCAT(Hospitalisation_table[[#This Row],[date]],"-",Hospitalisation_table[[#This Row],[Month_Updated]],"-",Hospitalisation_table[[#This Row],[Year_Update]])</f>
        <v>16-Jul-1981</v>
      </c>
      <c r="Q1854">
        <f>DATEDIF(Hospitalisation_table[[#This Row],[Date of Birth]],"8-Jun-2023","Y")</f>
        <v>41</v>
      </c>
    </row>
    <row r="1855" spans="1:17" x14ac:dyDescent="0.3">
      <c r="A1855" t="s">
        <v>938</v>
      </c>
      <c r="B1855" t="str">
        <f>IF(Hospitalisation_table[[#This Row],[Customer ID]]="?","UnKnown",Hospitalisation_table[[#This Row],[Customer ID]])</f>
        <v>Id1433</v>
      </c>
      <c r="C1855">
        <v>1965</v>
      </c>
      <c r="D1855" t="s">
        <v>30</v>
      </c>
      <c r="E1855">
        <v>9</v>
      </c>
      <c r="F1855">
        <v>0</v>
      </c>
      <c r="G1855" s="24">
        <v>7362.31</v>
      </c>
      <c r="H1855" t="s">
        <v>12</v>
      </c>
      <c r="I1855" t="s">
        <v>12</v>
      </c>
      <c r="J1855" t="s">
        <v>13</v>
      </c>
      <c r="K1855" t="str">
        <f>IF(Hospitalisation_table[[#This Row],[month]]="?","Sep",Hospitalisation_table[[#This Row],[month]])</f>
        <v>Dec</v>
      </c>
      <c r="L1855">
        <f>IF(Hospitalisation_table[[#This Row],[year]] = "?",ROUNDUP(AVERAGE(Hospitalisation_table[year]),0),Hospitalisation_table[[#This Row],[year]])</f>
        <v>1965</v>
      </c>
      <c r="M1855" t="str">
        <f>IF(Hospitalisation_table[[#This Row],[Hospital tier]]="?","tier - 2",Hospitalisation_table[[#This Row],[Hospital tier]])</f>
        <v>tier - 3</v>
      </c>
      <c r="N1855" t="str">
        <f>IF(Hospitalisation_table[[#This Row],[City tier]]="?","tier - 2",Hospitalisation_table[[#This Row],[City tier]])</f>
        <v>tier - 3</v>
      </c>
      <c r="O1855" t="str">
        <f>IF(Hospitalisation_table[[#This Row],[State ID]]="?","Unknown",Hospitalisation_table[[#This Row],[State ID]])</f>
        <v>R1013</v>
      </c>
      <c r="P1855" s="20" t="str">
        <f>_xlfn.CONCAT(Hospitalisation_table[[#This Row],[date]],"-",Hospitalisation_table[[#This Row],[Month_Updated]],"-",Hospitalisation_table[[#This Row],[Year_Update]])</f>
        <v>9-Dec-1965</v>
      </c>
      <c r="Q1855">
        <f>DATEDIF(Hospitalisation_table[[#This Row],[Date of Birth]],"8-Jun-2023","Y")</f>
        <v>57</v>
      </c>
    </row>
    <row r="1856" spans="1:17" x14ac:dyDescent="0.3">
      <c r="A1856" t="s">
        <v>939</v>
      </c>
      <c r="B1856" t="str">
        <f>IF(Hospitalisation_table[[#This Row],[Customer ID]]="?","UnKnown",Hospitalisation_table[[#This Row],[Customer ID]])</f>
        <v>Id1432</v>
      </c>
      <c r="C1856">
        <v>1981</v>
      </c>
      <c r="D1856" t="s">
        <v>15</v>
      </c>
      <c r="E1856">
        <v>24</v>
      </c>
      <c r="F1856">
        <v>2</v>
      </c>
      <c r="G1856" s="24">
        <v>7371.77</v>
      </c>
      <c r="H1856" t="s">
        <v>11</v>
      </c>
      <c r="I1856" t="s">
        <v>16</v>
      </c>
      <c r="J1856" t="s">
        <v>42</v>
      </c>
      <c r="K1856" t="str">
        <f>IF(Hospitalisation_table[[#This Row],[month]]="?","Sep",Hospitalisation_table[[#This Row],[month]])</f>
        <v>Nov</v>
      </c>
      <c r="L1856">
        <f>IF(Hospitalisation_table[[#This Row],[year]] = "?",ROUNDUP(AVERAGE(Hospitalisation_table[year]),0),Hospitalisation_table[[#This Row],[year]])</f>
        <v>1981</v>
      </c>
      <c r="M1856" t="str">
        <f>IF(Hospitalisation_table[[#This Row],[Hospital tier]]="?","tier - 2",Hospitalisation_table[[#This Row],[Hospital tier]])</f>
        <v>tier - 2</v>
      </c>
      <c r="N1856" t="str">
        <f>IF(Hospitalisation_table[[#This Row],[City tier]]="?","tier - 2",Hospitalisation_table[[#This Row],[City tier]])</f>
        <v>tier - 1</v>
      </c>
      <c r="O1856" t="str">
        <f>IF(Hospitalisation_table[[#This Row],[State ID]]="?","Unknown",Hospitalisation_table[[#This Row],[State ID]])</f>
        <v>R1011</v>
      </c>
      <c r="P1856" s="20" t="str">
        <f>_xlfn.CONCAT(Hospitalisation_table[[#This Row],[date]],"-",Hospitalisation_table[[#This Row],[Month_Updated]],"-",Hospitalisation_table[[#This Row],[Year_Update]])</f>
        <v>24-Nov-1981</v>
      </c>
      <c r="Q1856">
        <f>DATEDIF(Hospitalisation_table[[#This Row],[Date of Birth]],"8-Jun-2023","Y")</f>
        <v>41</v>
      </c>
    </row>
    <row r="1857" spans="1:17" x14ac:dyDescent="0.3">
      <c r="A1857" t="s">
        <v>940</v>
      </c>
      <c r="B1857" t="str">
        <f>IF(Hospitalisation_table[[#This Row],[Customer ID]]="?","UnKnown",Hospitalisation_table[[#This Row],[Customer ID]])</f>
        <v>Id1431</v>
      </c>
      <c r="C1857">
        <v>1993</v>
      </c>
      <c r="D1857" t="s">
        <v>10</v>
      </c>
      <c r="E1857">
        <v>22</v>
      </c>
      <c r="F1857">
        <v>0</v>
      </c>
      <c r="G1857" s="24">
        <v>7388.85</v>
      </c>
      <c r="H1857" t="s">
        <v>11</v>
      </c>
      <c r="I1857" t="s">
        <v>11</v>
      </c>
      <c r="J1857" t="s">
        <v>535</v>
      </c>
      <c r="K1857" t="str">
        <f>IF(Hospitalisation_table[[#This Row],[month]]="?","Sep",Hospitalisation_table[[#This Row],[month]])</f>
        <v>Jul</v>
      </c>
      <c r="L1857">
        <f>IF(Hospitalisation_table[[#This Row],[year]] = "?",ROUNDUP(AVERAGE(Hospitalisation_table[year]),0),Hospitalisation_table[[#This Row],[year]])</f>
        <v>1993</v>
      </c>
      <c r="M1857" t="str">
        <f>IF(Hospitalisation_table[[#This Row],[Hospital tier]]="?","tier - 2",Hospitalisation_table[[#This Row],[Hospital tier]])</f>
        <v>tier - 2</v>
      </c>
      <c r="N1857" t="str">
        <f>IF(Hospitalisation_table[[#This Row],[City tier]]="?","tier - 2",Hospitalisation_table[[#This Row],[City tier]])</f>
        <v>tier - 2</v>
      </c>
      <c r="O1857" t="str">
        <f>IF(Hospitalisation_table[[#This Row],[State ID]]="?","Unknown",Hospitalisation_table[[#This Row],[State ID]])</f>
        <v>R1026</v>
      </c>
      <c r="P1857" s="20" t="str">
        <f>_xlfn.CONCAT(Hospitalisation_table[[#This Row],[date]],"-",Hospitalisation_table[[#This Row],[Month_Updated]],"-",Hospitalisation_table[[#This Row],[Year_Update]])</f>
        <v>22-Jul-1993</v>
      </c>
      <c r="Q1857">
        <f>DATEDIF(Hospitalisation_table[[#This Row],[Date of Birth]],"8-Jun-2023","Y")</f>
        <v>29</v>
      </c>
    </row>
    <row r="1858" spans="1:17" x14ac:dyDescent="0.3">
      <c r="A1858" t="s">
        <v>941</v>
      </c>
      <c r="B1858" t="str">
        <f>IF(Hospitalisation_table[[#This Row],[Customer ID]]="?","UnKnown",Hospitalisation_table[[#This Row],[Customer ID]])</f>
        <v>Id1430</v>
      </c>
      <c r="C1858">
        <v>1965</v>
      </c>
      <c r="D1858" t="s">
        <v>30</v>
      </c>
      <c r="E1858">
        <v>5</v>
      </c>
      <c r="F1858">
        <v>0</v>
      </c>
      <c r="G1858" s="24">
        <v>7403.98</v>
      </c>
      <c r="H1858" t="s">
        <v>12</v>
      </c>
      <c r="I1858" t="s">
        <v>11</v>
      </c>
      <c r="J1858" t="s">
        <v>13</v>
      </c>
      <c r="K1858" t="str">
        <f>IF(Hospitalisation_table[[#This Row],[month]]="?","Sep",Hospitalisation_table[[#This Row],[month]])</f>
        <v>Dec</v>
      </c>
      <c r="L1858">
        <f>IF(Hospitalisation_table[[#This Row],[year]] = "?",ROUNDUP(AVERAGE(Hospitalisation_table[year]),0),Hospitalisation_table[[#This Row],[year]])</f>
        <v>1965</v>
      </c>
      <c r="M1858" t="str">
        <f>IF(Hospitalisation_table[[#This Row],[Hospital tier]]="?","tier - 2",Hospitalisation_table[[#This Row],[Hospital tier]])</f>
        <v>tier - 3</v>
      </c>
      <c r="N1858" t="str">
        <f>IF(Hospitalisation_table[[#This Row],[City tier]]="?","tier - 2",Hospitalisation_table[[#This Row],[City tier]])</f>
        <v>tier - 2</v>
      </c>
      <c r="O1858" t="str">
        <f>IF(Hospitalisation_table[[#This Row],[State ID]]="?","Unknown",Hospitalisation_table[[#This Row],[State ID]])</f>
        <v>R1013</v>
      </c>
      <c r="P1858" s="20" t="str">
        <f>_xlfn.CONCAT(Hospitalisation_table[[#This Row],[date]],"-",Hospitalisation_table[[#This Row],[Month_Updated]],"-",Hospitalisation_table[[#This Row],[Year_Update]])</f>
        <v>5-Dec-1965</v>
      </c>
      <c r="Q1858">
        <f>DATEDIF(Hospitalisation_table[[#This Row],[Date of Birth]],"8-Jun-2023","Y")</f>
        <v>57</v>
      </c>
    </row>
    <row r="1859" spans="1:17" x14ac:dyDescent="0.3">
      <c r="A1859" t="s">
        <v>2230</v>
      </c>
      <c r="B1859" t="str">
        <f>IF(Hospitalisation_table[[#This Row],[Customer ID]]="?","UnKnown",Hospitalisation_table[[#This Row],[Customer ID]])</f>
        <v>Id143</v>
      </c>
      <c r="C1859">
        <v>1999</v>
      </c>
      <c r="D1859" t="s">
        <v>15</v>
      </c>
      <c r="E1859">
        <v>12</v>
      </c>
      <c r="F1859">
        <v>2</v>
      </c>
      <c r="G1859" s="24">
        <v>38511.629999999997</v>
      </c>
      <c r="H1859" t="s">
        <v>11</v>
      </c>
      <c r="I1859" t="s">
        <v>11</v>
      </c>
      <c r="J1859" t="s">
        <v>247</v>
      </c>
      <c r="K1859" t="str">
        <f>IF(Hospitalisation_table[[#This Row],[month]]="?","Sep",Hospitalisation_table[[#This Row],[month]])</f>
        <v>Nov</v>
      </c>
      <c r="L1859">
        <f>IF(Hospitalisation_table[[#This Row],[year]] = "?",ROUNDUP(AVERAGE(Hospitalisation_table[year]),0),Hospitalisation_table[[#This Row],[year]])</f>
        <v>1999</v>
      </c>
      <c r="M1859" t="str">
        <f>IF(Hospitalisation_table[[#This Row],[Hospital tier]]="?","tier - 2",Hospitalisation_table[[#This Row],[Hospital tier]])</f>
        <v>tier - 2</v>
      </c>
      <c r="N1859" t="str">
        <f>IF(Hospitalisation_table[[#This Row],[City tier]]="?","tier - 2",Hospitalisation_table[[#This Row],[City tier]])</f>
        <v>tier - 2</v>
      </c>
      <c r="O1859" t="str">
        <f>IF(Hospitalisation_table[[#This Row],[State ID]]="?","Unknown",Hospitalisation_table[[#This Row],[State ID]])</f>
        <v>R1024</v>
      </c>
      <c r="P1859" s="20" t="str">
        <f>_xlfn.CONCAT(Hospitalisation_table[[#This Row],[date]],"-",Hospitalisation_table[[#This Row],[Month_Updated]],"-",Hospitalisation_table[[#This Row],[Year_Update]])</f>
        <v>12-Nov-1999</v>
      </c>
      <c r="Q1859">
        <f>DATEDIF(Hospitalisation_table[[#This Row],[Date of Birth]],"8-Jun-2023","Y")</f>
        <v>23</v>
      </c>
    </row>
    <row r="1860" spans="1:17" x14ac:dyDescent="0.3">
      <c r="A1860" t="s">
        <v>942</v>
      </c>
      <c r="B1860" t="str">
        <f>IF(Hospitalisation_table[[#This Row],[Customer ID]]="?","UnKnown",Hospitalisation_table[[#This Row],[Customer ID]])</f>
        <v>Id1429</v>
      </c>
      <c r="C1860">
        <v>1983</v>
      </c>
      <c r="D1860" t="s">
        <v>20</v>
      </c>
      <c r="E1860">
        <v>19</v>
      </c>
      <c r="F1860">
        <v>3</v>
      </c>
      <c r="G1860" s="24">
        <v>7418.52</v>
      </c>
      <c r="H1860" t="s">
        <v>11</v>
      </c>
      <c r="I1860" t="s">
        <v>11</v>
      </c>
      <c r="J1860" t="s">
        <v>42</v>
      </c>
      <c r="K1860" t="str">
        <f>IF(Hospitalisation_table[[#This Row],[month]]="?","Sep",Hospitalisation_table[[#This Row],[month]])</f>
        <v>Sep</v>
      </c>
      <c r="L1860">
        <f>IF(Hospitalisation_table[[#This Row],[year]] = "?",ROUNDUP(AVERAGE(Hospitalisation_table[year]),0),Hospitalisation_table[[#This Row],[year]])</f>
        <v>1983</v>
      </c>
      <c r="M1860" t="str">
        <f>IF(Hospitalisation_table[[#This Row],[Hospital tier]]="?","tier - 2",Hospitalisation_table[[#This Row],[Hospital tier]])</f>
        <v>tier - 2</v>
      </c>
      <c r="N1860" t="str">
        <f>IF(Hospitalisation_table[[#This Row],[City tier]]="?","tier - 2",Hospitalisation_table[[#This Row],[City tier]])</f>
        <v>tier - 2</v>
      </c>
      <c r="O1860" t="str">
        <f>IF(Hospitalisation_table[[#This Row],[State ID]]="?","Unknown",Hospitalisation_table[[#This Row],[State ID]])</f>
        <v>R1011</v>
      </c>
      <c r="P1860" s="20" t="str">
        <f>_xlfn.CONCAT(Hospitalisation_table[[#This Row],[date]],"-",Hospitalisation_table[[#This Row],[Month_Updated]],"-",Hospitalisation_table[[#This Row],[Year_Update]])</f>
        <v>19-Sep-1983</v>
      </c>
      <c r="Q1860">
        <f>DATEDIF(Hospitalisation_table[[#This Row],[Date of Birth]],"8-Jun-2023","Y")</f>
        <v>39</v>
      </c>
    </row>
    <row r="1861" spans="1:17" x14ac:dyDescent="0.3">
      <c r="A1861" t="s">
        <v>943</v>
      </c>
      <c r="B1861" t="str">
        <f>IF(Hospitalisation_table[[#This Row],[Customer ID]]="?","UnKnown",Hospitalisation_table[[#This Row],[Customer ID]])</f>
        <v>Id1428</v>
      </c>
      <c r="C1861">
        <v>1978</v>
      </c>
      <c r="D1861" t="s">
        <v>15</v>
      </c>
      <c r="E1861">
        <v>12</v>
      </c>
      <c r="F1861">
        <v>0</v>
      </c>
      <c r="G1861" s="24">
        <v>7419.48</v>
      </c>
      <c r="H1861" t="s">
        <v>11</v>
      </c>
      <c r="I1861" t="s">
        <v>11</v>
      </c>
      <c r="J1861" t="s">
        <v>23</v>
      </c>
      <c r="K1861" t="str">
        <f>IF(Hospitalisation_table[[#This Row],[month]]="?","Sep",Hospitalisation_table[[#This Row],[month]])</f>
        <v>Nov</v>
      </c>
      <c r="L1861">
        <f>IF(Hospitalisation_table[[#This Row],[year]] = "?",ROUNDUP(AVERAGE(Hospitalisation_table[year]),0),Hospitalisation_table[[#This Row],[year]])</f>
        <v>1978</v>
      </c>
      <c r="M1861" t="str">
        <f>IF(Hospitalisation_table[[#This Row],[Hospital tier]]="?","tier - 2",Hospitalisation_table[[#This Row],[Hospital tier]])</f>
        <v>tier - 2</v>
      </c>
      <c r="N1861" t="str">
        <f>IF(Hospitalisation_table[[#This Row],[City tier]]="?","tier - 2",Hospitalisation_table[[#This Row],[City tier]])</f>
        <v>tier - 2</v>
      </c>
      <c r="O1861" t="str">
        <f>IF(Hospitalisation_table[[#This Row],[State ID]]="?","Unknown",Hospitalisation_table[[#This Row],[State ID]])</f>
        <v>R1012</v>
      </c>
      <c r="P1861" s="20" t="str">
        <f>_xlfn.CONCAT(Hospitalisation_table[[#This Row],[date]],"-",Hospitalisation_table[[#This Row],[Month_Updated]],"-",Hospitalisation_table[[#This Row],[Year_Update]])</f>
        <v>12-Nov-1978</v>
      </c>
      <c r="Q1861">
        <f>DATEDIF(Hospitalisation_table[[#This Row],[Date of Birth]],"8-Jun-2023","Y")</f>
        <v>44</v>
      </c>
    </row>
    <row r="1862" spans="1:17" x14ac:dyDescent="0.3">
      <c r="A1862" t="s">
        <v>944</v>
      </c>
      <c r="B1862" t="str">
        <f>IF(Hospitalisation_table[[#This Row],[Customer ID]]="?","UnKnown",Hospitalisation_table[[#This Row],[Customer ID]])</f>
        <v>Id1427</v>
      </c>
      <c r="C1862">
        <v>1978</v>
      </c>
      <c r="D1862" t="s">
        <v>30</v>
      </c>
      <c r="E1862">
        <v>2</v>
      </c>
      <c r="F1862">
        <v>0</v>
      </c>
      <c r="G1862" s="24">
        <v>7421.19</v>
      </c>
      <c r="H1862" t="s">
        <v>11</v>
      </c>
      <c r="I1862" t="s">
        <v>12</v>
      </c>
      <c r="J1862" t="s">
        <v>23</v>
      </c>
      <c r="K1862" t="str">
        <f>IF(Hospitalisation_table[[#This Row],[month]]="?","Sep",Hospitalisation_table[[#This Row],[month]])</f>
        <v>Dec</v>
      </c>
      <c r="L1862">
        <f>IF(Hospitalisation_table[[#This Row],[year]] = "?",ROUNDUP(AVERAGE(Hospitalisation_table[year]),0),Hospitalisation_table[[#This Row],[year]])</f>
        <v>1978</v>
      </c>
      <c r="M1862" t="str">
        <f>IF(Hospitalisation_table[[#This Row],[Hospital tier]]="?","tier - 2",Hospitalisation_table[[#This Row],[Hospital tier]])</f>
        <v>tier - 2</v>
      </c>
      <c r="N1862" t="str">
        <f>IF(Hospitalisation_table[[#This Row],[City tier]]="?","tier - 2",Hospitalisation_table[[#This Row],[City tier]])</f>
        <v>tier - 3</v>
      </c>
      <c r="O1862" t="str">
        <f>IF(Hospitalisation_table[[#This Row],[State ID]]="?","Unknown",Hospitalisation_table[[#This Row],[State ID]])</f>
        <v>R1012</v>
      </c>
      <c r="P1862" s="20" t="str">
        <f>_xlfn.CONCAT(Hospitalisation_table[[#This Row],[date]],"-",Hospitalisation_table[[#This Row],[Month_Updated]],"-",Hospitalisation_table[[#This Row],[Year_Update]])</f>
        <v>2-Dec-1978</v>
      </c>
      <c r="Q1862">
        <f>DATEDIF(Hospitalisation_table[[#This Row],[Date of Birth]],"8-Jun-2023","Y")</f>
        <v>44</v>
      </c>
    </row>
    <row r="1863" spans="1:17" x14ac:dyDescent="0.3">
      <c r="A1863" t="s">
        <v>945</v>
      </c>
      <c r="B1863" t="str">
        <f>IF(Hospitalisation_table[[#This Row],[Customer ID]]="?","UnKnown",Hospitalisation_table[[#This Row],[Customer ID]])</f>
        <v>Id1426</v>
      </c>
      <c r="C1863">
        <v>1977</v>
      </c>
      <c r="D1863" t="s">
        <v>35</v>
      </c>
      <c r="E1863">
        <v>25</v>
      </c>
      <c r="F1863">
        <v>1</v>
      </c>
      <c r="G1863" s="24">
        <v>7441.05</v>
      </c>
      <c r="H1863" t="s">
        <v>12</v>
      </c>
      <c r="I1863" t="s">
        <v>11</v>
      </c>
      <c r="J1863" t="s">
        <v>42</v>
      </c>
      <c r="K1863" t="str">
        <f>IF(Hospitalisation_table[[#This Row],[month]]="?","Sep",Hospitalisation_table[[#This Row],[month]])</f>
        <v>Aug</v>
      </c>
      <c r="L1863">
        <f>IF(Hospitalisation_table[[#This Row],[year]] = "?",ROUNDUP(AVERAGE(Hospitalisation_table[year]),0),Hospitalisation_table[[#This Row],[year]])</f>
        <v>1977</v>
      </c>
      <c r="M1863" t="str">
        <f>IF(Hospitalisation_table[[#This Row],[Hospital tier]]="?","tier - 2",Hospitalisation_table[[#This Row],[Hospital tier]])</f>
        <v>tier - 3</v>
      </c>
      <c r="N1863" t="str">
        <f>IF(Hospitalisation_table[[#This Row],[City tier]]="?","tier - 2",Hospitalisation_table[[#This Row],[City tier]])</f>
        <v>tier - 2</v>
      </c>
      <c r="O1863" t="str">
        <f>IF(Hospitalisation_table[[#This Row],[State ID]]="?","Unknown",Hospitalisation_table[[#This Row],[State ID]])</f>
        <v>R1011</v>
      </c>
      <c r="P1863" s="20" t="str">
        <f>_xlfn.CONCAT(Hospitalisation_table[[#This Row],[date]],"-",Hospitalisation_table[[#This Row],[Month_Updated]],"-",Hospitalisation_table[[#This Row],[Year_Update]])</f>
        <v>25-Aug-1977</v>
      </c>
      <c r="Q1863">
        <f>DATEDIF(Hospitalisation_table[[#This Row],[Date of Birth]],"8-Jun-2023","Y")</f>
        <v>45</v>
      </c>
    </row>
    <row r="1864" spans="1:17" x14ac:dyDescent="0.3">
      <c r="A1864" t="s">
        <v>946</v>
      </c>
      <c r="B1864" t="str">
        <f>IF(Hospitalisation_table[[#This Row],[Customer ID]]="?","UnKnown",Hospitalisation_table[[#This Row],[Customer ID]])</f>
        <v>Id1425</v>
      </c>
      <c r="C1864">
        <v>1979</v>
      </c>
      <c r="D1864" t="s">
        <v>20</v>
      </c>
      <c r="E1864">
        <v>1</v>
      </c>
      <c r="F1864">
        <v>2</v>
      </c>
      <c r="G1864" s="24">
        <v>7441.5</v>
      </c>
      <c r="H1864" t="s">
        <v>12</v>
      </c>
      <c r="I1864" t="s">
        <v>11</v>
      </c>
      <c r="J1864" t="s">
        <v>42</v>
      </c>
      <c r="K1864" t="str">
        <f>IF(Hospitalisation_table[[#This Row],[month]]="?","Sep",Hospitalisation_table[[#This Row],[month]])</f>
        <v>Sep</v>
      </c>
      <c r="L1864">
        <f>IF(Hospitalisation_table[[#This Row],[year]] = "?",ROUNDUP(AVERAGE(Hospitalisation_table[year]),0),Hospitalisation_table[[#This Row],[year]])</f>
        <v>1979</v>
      </c>
      <c r="M1864" t="str">
        <f>IF(Hospitalisation_table[[#This Row],[Hospital tier]]="?","tier - 2",Hospitalisation_table[[#This Row],[Hospital tier]])</f>
        <v>tier - 3</v>
      </c>
      <c r="N1864" t="str">
        <f>IF(Hospitalisation_table[[#This Row],[City tier]]="?","tier - 2",Hospitalisation_table[[#This Row],[City tier]])</f>
        <v>tier - 2</v>
      </c>
      <c r="O1864" t="str">
        <f>IF(Hospitalisation_table[[#This Row],[State ID]]="?","Unknown",Hospitalisation_table[[#This Row],[State ID]])</f>
        <v>R1011</v>
      </c>
      <c r="P1864" s="20" t="str">
        <f>_xlfn.CONCAT(Hospitalisation_table[[#This Row],[date]],"-",Hospitalisation_table[[#This Row],[Month_Updated]],"-",Hospitalisation_table[[#This Row],[Year_Update]])</f>
        <v>1-Sep-1979</v>
      </c>
      <c r="Q1864">
        <f>DATEDIF(Hospitalisation_table[[#This Row],[Date of Birth]],"8-Jun-2023","Y")</f>
        <v>43</v>
      </c>
    </row>
    <row r="1865" spans="1:17" x14ac:dyDescent="0.3">
      <c r="A1865" t="s">
        <v>947</v>
      </c>
      <c r="B1865" t="str">
        <f>IF(Hospitalisation_table[[#This Row],[Customer ID]]="?","UnKnown",Hospitalisation_table[[#This Row],[Customer ID]])</f>
        <v>Id1424</v>
      </c>
      <c r="C1865">
        <v>1980</v>
      </c>
      <c r="D1865" t="s">
        <v>10</v>
      </c>
      <c r="E1865">
        <v>7</v>
      </c>
      <c r="F1865">
        <v>1</v>
      </c>
      <c r="G1865" s="24">
        <v>7443.64</v>
      </c>
      <c r="H1865" t="s">
        <v>11</v>
      </c>
      <c r="I1865" t="s">
        <v>12</v>
      </c>
      <c r="J1865" t="s">
        <v>23</v>
      </c>
      <c r="K1865" t="str">
        <f>IF(Hospitalisation_table[[#This Row],[month]]="?","Sep",Hospitalisation_table[[#This Row],[month]])</f>
        <v>Jul</v>
      </c>
      <c r="L1865">
        <f>IF(Hospitalisation_table[[#This Row],[year]] = "?",ROUNDUP(AVERAGE(Hospitalisation_table[year]),0),Hospitalisation_table[[#This Row],[year]])</f>
        <v>1980</v>
      </c>
      <c r="M1865" t="str">
        <f>IF(Hospitalisation_table[[#This Row],[Hospital tier]]="?","tier - 2",Hospitalisation_table[[#This Row],[Hospital tier]])</f>
        <v>tier - 2</v>
      </c>
      <c r="N1865" t="str">
        <f>IF(Hospitalisation_table[[#This Row],[City tier]]="?","tier - 2",Hospitalisation_table[[#This Row],[City tier]])</f>
        <v>tier - 3</v>
      </c>
      <c r="O1865" t="str">
        <f>IF(Hospitalisation_table[[#This Row],[State ID]]="?","Unknown",Hospitalisation_table[[#This Row],[State ID]])</f>
        <v>R1012</v>
      </c>
      <c r="P1865" s="20" t="str">
        <f>_xlfn.CONCAT(Hospitalisation_table[[#This Row],[date]],"-",Hospitalisation_table[[#This Row],[Month_Updated]],"-",Hospitalisation_table[[#This Row],[Year_Update]])</f>
        <v>7-Jul-1980</v>
      </c>
      <c r="Q1865">
        <f>DATEDIF(Hospitalisation_table[[#This Row],[Date of Birth]],"8-Jun-2023","Y")</f>
        <v>42</v>
      </c>
    </row>
    <row r="1866" spans="1:17" x14ac:dyDescent="0.3">
      <c r="A1866" t="s">
        <v>948</v>
      </c>
      <c r="B1866" t="str">
        <f>IF(Hospitalisation_table[[#This Row],[Customer ID]]="?","UnKnown",Hospitalisation_table[[#This Row],[Customer ID]])</f>
        <v>Id1423</v>
      </c>
      <c r="C1866">
        <v>1977</v>
      </c>
      <c r="D1866" t="s">
        <v>20</v>
      </c>
      <c r="E1866">
        <v>25</v>
      </c>
      <c r="F1866">
        <v>1</v>
      </c>
      <c r="G1866" s="24">
        <v>7445.92</v>
      </c>
      <c r="H1866" t="s">
        <v>12</v>
      </c>
      <c r="I1866" t="s">
        <v>16</v>
      </c>
      <c r="J1866" t="s">
        <v>42</v>
      </c>
      <c r="K1866" t="str">
        <f>IF(Hospitalisation_table[[#This Row],[month]]="?","Sep",Hospitalisation_table[[#This Row],[month]])</f>
        <v>Sep</v>
      </c>
      <c r="L1866">
        <f>IF(Hospitalisation_table[[#This Row],[year]] = "?",ROUNDUP(AVERAGE(Hospitalisation_table[year]),0),Hospitalisation_table[[#This Row],[year]])</f>
        <v>1977</v>
      </c>
      <c r="M1866" t="str">
        <f>IF(Hospitalisation_table[[#This Row],[Hospital tier]]="?","tier - 2",Hospitalisation_table[[#This Row],[Hospital tier]])</f>
        <v>tier - 3</v>
      </c>
      <c r="N1866" t="str">
        <f>IF(Hospitalisation_table[[#This Row],[City tier]]="?","tier - 2",Hospitalisation_table[[#This Row],[City tier]])</f>
        <v>tier - 1</v>
      </c>
      <c r="O1866" t="str">
        <f>IF(Hospitalisation_table[[#This Row],[State ID]]="?","Unknown",Hospitalisation_table[[#This Row],[State ID]])</f>
        <v>R1011</v>
      </c>
      <c r="P1866" s="20" t="str">
        <f>_xlfn.CONCAT(Hospitalisation_table[[#This Row],[date]],"-",Hospitalisation_table[[#This Row],[Month_Updated]],"-",Hospitalisation_table[[#This Row],[Year_Update]])</f>
        <v>25-Sep-1977</v>
      </c>
      <c r="Q1866">
        <f>DATEDIF(Hospitalisation_table[[#This Row],[Date of Birth]],"8-Jun-2023","Y")</f>
        <v>45</v>
      </c>
    </row>
    <row r="1867" spans="1:17" x14ac:dyDescent="0.3">
      <c r="A1867" t="s">
        <v>949</v>
      </c>
      <c r="B1867" t="str">
        <f>IF(Hospitalisation_table[[#This Row],[Customer ID]]="?","UnKnown",Hospitalisation_table[[#This Row],[Customer ID]])</f>
        <v>Id1422</v>
      </c>
      <c r="C1867">
        <v>1977</v>
      </c>
      <c r="D1867" t="s">
        <v>20</v>
      </c>
      <c r="E1867">
        <v>30</v>
      </c>
      <c r="F1867">
        <v>0</v>
      </c>
      <c r="G1867" s="24">
        <v>7448.4</v>
      </c>
      <c r="H1867" t="s">
        <v>12</v>
      </c>
      <c r="I1867" t="s">
        <v>12</v>
      </c>
      <c r="J1867" t="s">
        <v>356</v>
      </c>
      <c r="K1867" t="str">
        <f>IF(Hospitalisation_table[[#This Row],[month]]="?","Sep",Hospitalisation_table[[#This Row],[month]])</f>
        <v>Sep</v>
      </c>
      <c r="L1867">
        <f>IF(Hospitalisation_table[[#This Row],[year]] = "?",ROUNDUP(AVERAGE(Hospitalisation_table[year]),0),Hospitalisation_table[[#This Row],[year]])</f>
        <v>1977</v>
      </c>
      <c r="M1867" t="str">
        <f>IF(Hospitalisation_table[[#This Row],[Hospital tier]]="?","tier - 2",Hospitalisation_table[[#This Row],[Hospital tier]])</f>
        <v>tier - 3</v>
      </c>
      <c r="N1867" t="str">
        <f>IF(Hospitalisation_table[[#This Row],[City tier]]="?","tier - 2",Hospitalisation_table[[#This Row],[City tier]])</f>
        <v>tier - 3</v>
      </c>
      <c r="O1867" t="str">
        <f>IF(Hospitalisation_table[[#This Row],[State ID]]="?","Unknown",Hospitalisation_table[[#This Row],[State ID]])</f>
        <v>R1017</v>
      </c>
      <c r="P1867" s="20" t="str">
        <f>_xlfn.CONCAT(Hospitalisation_table[[#This Row],[date]],"-",Hospitalisation_table[[#This Row],[Month_Updated]],"-",Hospitalisation_table[[#This Row],[Year_Update]])</f>
        <v>30-Sep-1977</v>
      </c>
      <c r="Q1867">
        <f>DATEDIF(Hospitalisation_table[[#This Row],[Date of Birth]],"8-Jun-2023","Y")</f>
        <v>45</v>
      </c>
    </row>
    <row r="1868" spans="1:17" x14ac:dyDescent="0.3">
      <c r="A1868" t="s">
        <v>950</v>
      </c>
      <c r="B1868" t="str">
        <f>IF(Hospitalisation_table[[#This Row],[Customer ID]]="?","UnKnown",Hospitalisation_table[[#This Row],[Customer ID]])</f>
        <v>Id1421</v>
      </c>
      <c r="C1868">
        <v>2001</v>
      </c>
      <c r="D1868" t="s">
        <v>18</v>
      </c>
      <c r="E1868">
        <v>1</v>
      </c>
      <c r="F1868">
        <v>0</v>
      </c>
      <c r="G1868" s="24">
        <v>7450.36</v>
      </c>
      <c r="H1868" t="s">
        <v>11</v>
      </c>
      <c r="I1868" t="s">
        <v>11</v>
      </c>
      <c r="J1868" t="s">
        <v>23</v>
      </c>
      <c r="K1868" t="str">
        <f>IF(Hospitalisation_table[[#This Row],[month]]="?","Sep",Hospitalisation_table[[#This Row],[month]])</f>
        <v>Jun</v>
      </c>
      <c r="L1868">
        <f>IF(Hospitalisation_table[[#This Row],[year]] = "?",ROUNDUP(AVERAGE(Hospitalisation_table[year]),0),Hospitalisation_table[[#This Row],[year]])</f>
        <v>2001</v>
      </c>
      <c r="M1868" t="str">
        <f>IF(Hospitalisation_table[[#This Row],[Hospital tier]]="?","tier - 2",Hospitalisation_table[[#This Row],[Hospital tier]])</f>
        <v>tier - 2</v>
      </c>
      <c r="N1868" t="str">
        <f>IF(Hospitalisation_table[[#This Row],[City tier]]="?","tier - 2",Hospitalisation_table[[#This Row],[City tier]])</f>
        <v>tier - 2</v>
      </c>
      <c r="O1868" t="str">
        <f>IF(Hospitalisation_table[[#This Row],[State ID]]="?","Unknown",Hospitalisation_table[[#This Row],[State ID]])</f>
        <v>R1012</v>
      </c>
      <c r="P1868" s="20" t="str">
        <f>_xlfn.CONCAT(Hospitalisation_table[[#This Row],[date]],"-",Hospitalisation_table[[#This Row],[Month_Updated]],"-",Hospitalisation_table[[#This Row],[Year_Update]])</f>
        <v>1-Jun-2001</v>
      </c>
      <c r="Q1868">
        <f>DATEDIF(Hospitalisation_table[[#This Row],[Date of Birth]],"8-Jun-2023","Y")</f>
        <v>22</v>
      </c>
    </row>
    <row r="1869" spans="1:17" x14ac:dyDescent="0.3">
      <c r="A1869" t="s">
        <v>951</v>
      </c>
      <c r="B1869" t="str">
        <f>IF(Hospitalisation_table[[#This Row],[Customer ID]]="?","UnKnown",Hospitalisation_table[[#This Row],[Customer ID]])</f>
        <v>Id1420</v>
      </c>
      <c r="C1869">
        <v>1967</v>
      </c>
      <c r="D1869" t="s">
        <v>35</v>
      </c>
      <c r="E1869">
        <v>4</v>
      </c>
      <c r="F1869">
        <v>0</v>
      </c>
      <c r="G1869" s="24">
        <v>7463.51</v>
      </c>
      <c r="H1869" t="s">
        <v>12</v>
      </c>
      <c r="I1869" t="s">
        <v>12</v>
      </c>
      <c r="J1869" t="s">
        <v>13</v>
      </c>
      <c r="K1869" t="str">
        <f>IF(Hospitalisation_table[[#This Row],[month]]="?","Sep",Hospitalisation_table[[#This Row],[month]])</f>
        <v>Aug</v>
      </c>
      <c r="L1869">
        <f>IF(Hospitalisation_table[[#This Row],[year]] = "?",ROUNDUP(AVERAGE(Hospitalisation_table[year]),0),Hospitalisation_table[[#This Row],[year]])</f>
        <v>1967</v>
      </c>
      <c r="M1869" t="str">
        <f>IF(Hospitalisation_table[[#This Row],[Hospital tier]]="?","tier - 2",Hospitalisation_table[[#This Row],[Hospital tier]])</f>
        <v>tier - 3</v>
      </c>
      <c r="N1869" t="str">
        <f>IF(Hospitalisation_table[[#This Row],[City tier]]="?","tier - 2",Hospitalisation_table[[#This Row],[City tier]])</f>
        <v>tier - 3</v>
      </c>
      <c r="O1869" t="str">
        <f>IF(Hospitalisation_table[[#This Row],[State ID]]="?","Unknown",Hospitalisation_table[[#This Row],[State ID]])</f>
        <v>R1013</v>
      </c>
      <c r="P1869" s="20" t="str">
        <f>_xlfn.CONCAT(Hospitalisation_table[[#This Row],[date]],"-",Hospitalisation_table[[#This Row],[Month_Updated]],"-",Hospitalisation_table[[#This Row],[Year_Update]])</f>
        <v>4-Aug-1967</v>
      </c>
      <c r="Q1869">
        <f>DATEDIF(Hospitalisation_table[[#This Row],[Date of Birth]],"8-Jun-2023","Y")</f>
        <v>55</v>
      </c>
    </row>
    <row r="1870" spans="1:17" x14ac:dyDescent="0.3">
      <c r="A1870" t="s">
        <v>2231</v>
      </c>
      <c r="B1870" t="str">
        <f>IF(Hospitalisation_table[[#This Row],[Customer ID]]="?","UnKnown",Hospitalisation_table[[#This Row],[Customer ID]])</f>
        <v>Id142</v>
      </c>
      <c r="C1870">
        <v>1990</v>
      </c>
      <c r="D1870" t="s">
        <v>10</v>
      </c>
      <c r="E1870">
        <v>13</v>
      </c>
      <c r="F1870">
        <v>3</v>
      </c>
      <c r="G1870" s="24">
        <v>38652.089999999997</v>
      </c>
      <c r="H1870" t="s">
        <v>11</v>
      </c>
      <c r="I1870" t="s">
        <v>11</v>
      </c>
      <c r="J1870" t="s">
        <v>42</v>
      </c>
      <c r="K1870" t="str">
        <f>IF(Hospitalisation_table[[#This Row],[month]]="?","Sep",Hospitalisation_table[[#This Row],[month]])</f>
        <v>Jul</v>
      </c>
      <c r="L1870">
        <f>IF(Hospitalisation_table[[#This Row],[year]] = "?",ROUNDUP(AVERAGE(Hospitalisation_table[year]),0),Hospitalisation_table[[#This Row],[year]])</f>
        <v>1990</v>
      </c>
      <c r="M1870" t="str">
        <f>IF(Hospitalisation_table[[#This Row],[Hospital tier]]="?","tier - 2",Hospitalisation_table[[#This Row],[Hospital tier]])</f>
        <v>tier - 2</v>
      </c>
      <c r="N1870" t="str">
        <f>IF(Hospitalisation_table[[#This Row],[City tier]]="?","tier - 2",Hospitalisation_table[[#This Row],[City tier]])</f>
        <v>tier - 2</v>
      </c>
      <c r="O1870" t="str">
        <f>IF(Hospitalisation_table[[#This Row],[State ID]]="?","Unknown",Hospitalisation_table[[#This Row],[State ID]])</f>
        <v>R1011</v>
      </c>
      <c r="P1870" s="20" t="str">
        <f>_xlfn.CONCAT(Hospitalisation_table[[#This Row],[date]],"-",Hospitalisation_table[[#This Row],[Month_Updated]],"-",Hospitalisation_table[[#This Row],[Year_Update]])</f>
        <v>13-Jul-1990</v>
      </c>
      <c r="Q1870">
        <f>DATEDIF(Hospitalisation_table[[#This Row],[Date of Birth]],"8-Jun-2023","Y")</f>
        <v>32</v>
      </c>
    </row>
    <row r="1871" spans="1:17" x14ac:dyDescent="0.3">
      <c r="A1871" t="s">
        <v>952</v>
      </c>
      <c r="B1871" t="str">
        <f>IF(Hospitalisation_table[[#This Row],[Customer ID]]="?","UnKnown",Hospitalisation_table[[#This Row],[Customer ID]])</f>
        <v>Id1419</v>
      </c>
      <c r="C1871">
        <v>1996</v>
      </c>
      <c r="D1871" t="s">
        <v>18</v>
      </c>
      <c r="E1871">
        <v>14</v>
      </c>
      <c r="F1871">
        <v>0</v>
      </c>
      <c r="G1871" s="24">
        <v>7487.38</v>
      </c>
      <c r="H1871" t="s">
        <v>11</v>
      </c>
      <c r="I1871" t="s">
        <v>12</v>
      </c>
      <c r="J1871" t="s">
        <v>23</v>
      </c>
      <c r="K1871" t="str">
        <f>IF(Hospitalisation_table[[#This Row],[month]]="?","Sep",Hospitalisation_table[[#This Row],[month]])</f>
        <v>Jun</v>
      </c>
      <c r="L1871">
        <f>IF(Hospitalisation_table[[#This Row],[year]] = "?",ROUNDUP(AVERAGE(Hospitalisation_table[year]),0),Hospitalisation_table[[#This Row],[year]])</f>
        <v>1996</v>
      </c>
      <c r="M1871" t="str">
        <f>IF(Hospitalisation_table[[#This Row],[Hospital tier]]="?","tier - 2",Hospitalisation_table[[#This Row],[Hospital tier]])</f>
        <v>tier - 2</v>
      </c>
      <c r="N1871" t="str">
        <f>IF(Hospitalisation_table[[#This Row],[City tier]]="?","tier - 2",Hospitalisation_table[[#This Row],[City tier]])</f>
        <v>tier - 3</v>
      </c>
      <c r="O1871" t="str">
        <f>IF(Hospitalisation_table[[#This Row],[State ID]]="?","Unknown",Hospitalisation_table[[#This Row],[State ID]])</f>
        <v>R1012</v>
      </c>
      <c r="P1871" s="20" t="str">
        <f>_xlfn.CONCAT(Hospitalisation_table[[#This Row],[date]],"-",Hospitalisation_table[[#This Row],[Month_Updated]],"-",Hospitalisation_table[[#This Row],[Year_Update]])</f>
        <v>14-Jun-1996</v>
      </c>
      <c r="Q1871">
        <f>DATEDIF(Hospitalisation_table[[#This Row],[Date of Birth]],"8-Jun-2023","Y")</f>
        <v>26</v>
      </c>
    </row>
    <row r="1872" spans="1:17" x14ac:dyDescent="0.3">
      <c r="A1872" t="s">
        <v>953</v>
      </c>
      <c r="B1872" t="str">
        <f>IF(Hospitalisation_table[[#This Row],[Customer ID]]="?","UnKnown",Hospitalisation_table[[#This Row],[Customer ID]])</f>
        <v>Id1418</v>
      </c>
      <c r="C1872">
        <v>1988</v>
      </c>
      <c r="D1872" t="s">
        <v>30</v>
      </c>
      <c r="E1872">
        <v>15</v>
      </c>
      <c r="F1872">
        <v>3</v>
      </c>
      <c r="G1872" s="24">
        <v>7494.63</v>
      </c>
      <c r="H1872" t="s">
        <v>11</v>
      </c>
      <c r="I1872" t="s">
        <v>12</v>
      </c>
      <c r="J1872" t="s">
        <v>200</v>
      </c>
      <c r="K1872" t="str">
        <f>IF(Hospitalisation_table[[#This Row],[month]]="?","Sep",Hospitalisation_table[[#This Row],[month]])</f>
        <v>Dec</v>
      </c>
      <c r="L1872">
        <f>IF(Hospitalisation_table[[#This Row],[year]] = "?",ROUNDUP(AVERAGE(Hospitalisation_table[year]),0),Hospitalisation_table[[#This Row],[year]])</f>
        <v>1988</v>
      </c>
      <c r="M1872" t="str">
        <f>IF(Hospitalisation_table[[#This Row],[Hospital tier]]="?","tier - 2",Hospitalisation_table[[#This Row],[Hospital tier]])</f>
        <v>tier - 2</v>
      </c>
      <c r="N1872" t="str">
        <f>IF(Hospitalisation_table[[#This Row],[City tier]]="?","tier - 2",Hospitalisation_table[[#This Row],[City tier]])</f>
        <v>tier - 3</v>
      </c>
      <c r="O1872" t="str">
        <f>IF(Hospitalisation_table[[#This Row],[State ID]]="?","Unknown",Hospitalisation_table[[#This Row],[State ID]])</f>
        <v>R1025</v>
      </c>
      <c r="P1872" s="20" t="str">
        <f>_xlfn.CONCAT(Hospitalisation_table[[#This Row],[date]],"-",Hospitalisation_table[[#This Row],[Month_Updated]],"-",Hospitalisation_table[[#This Row],[Year_Update]])</f>
        <v>15-Dec-1988</v>
      </c>
      <c r="Q1872">
        <f>DATEDIF(Hospitalisation_table[[#This Row],[Date of Birth]],"8-Jun-2023","Y")</f>
        <v>34</v>
      </c>
    </row>
    <row r="1873" spans="1:17" x14ac:dyDescent="0.3">
      <c r="A1873" t="s">
        <v>954</v>
      </c>
      <c r="B1873" t="str">
        <f>IF(Hospitalisation_table[[#This Row],[Customer ID]]="?","UnKnown",Hospitalisation_table[[#This Row],[Customer ID]])</f>
        <v>Id1417</v>
      </c>
      <c r="C1873">
        <v>1997</v>
      </c>
      <c r="D1873" t="s">
        <v>37</v>
      </c>
      <c r="E1873">
        <v>28</v>
      </c>
      <c r="F1873">
        <v>0</v>
      </c>
      <c r="G1873" s="24">
        <v>7504.3</v>
      </c>
      <c r="H1873" t="s">
        <v>11</v>
      </c>
      <c r="I1873" t="s">
        <v>16</v>
      </c>
      <c r="J1873" t="s">
        <v>23</v>
      </c>
      <c r="K1873" t="str">
        <f>IF(Hospitalisation_table[[#This Row],[month]]="?","Sep",Hospitalisation_table[[#This Row],[month]])</f>
        <v>Oct</v>
      </c>
      <c r="L1873">
        <f>IF(Hospitalisation_table[[#This Row],[year]] = "?",ROUNDUP(AVERAGE(Hospitalisation_table[year]),0),Hospitalisation_table[[#This Row],[year]])</f>
        <v>1997</v>
      </c>
      <c r="M1873" t="str">
        <f>IF(Hospitalisation_table[[#This Row],[Hospital tier]]="?","tier - 2",Hospitalisation_table[[#This Row],[Hospital tier]])</f>
        <v>tier - 2</v>
      </c>
      <c r="N1873" t="str">
        <f>IF(Hospitalisation_table[[#This Row],[City tier]]="?","tier - 2",Hospitalisation_table[[#This Row],[City tier]])</f>
        <v>tier - 1</v>
      </c>
      <c r="O1873" t="str">
        <f>IF(Hospitalisation_table[[#This Row],[State ID]]="?","Unknown",Hospitalisation_table[[#This Row],[State ID]])</f>
        <v>R1012</v>
      </c>
      <c r="P1873" s="20" t="str">
        <f>_xlfn.CONCAT(Hospitalisation_table[[#This Row],[date]],"-",Hospitalisation_table[[#This Row],[Month_Updated]],"-",Hospitalisation_table[[#This Row],[Year_Update]])</f>
        <v>28-Oct-1997</v>
      </c>
      <c r="Q1873">
        <f>DATEDIF(Hospitalisation_table[[#This Row],[Date of Birth]],"8-Jun-2023","Y")</f>
        <v>25</v>
      </c>
    </row>
    <row r="1874" spans="1:17" x14ac:dyDescent="0.3">
      <c r="A1874" t="s">
        <v>955</v>
      </c>
      <c r="B1874" t="str">
        <f>IF(Hospitalisation_table[[#This Row],[Customer ID]]="?","UnKnown",Hospitalisation_table[[#This Row],[Customer ID]])</f>
        <v>Id1416</v>
      </c>
      <c r="C1874">
        <v>1983</v>
      </c>
      <c r="D1874" t="s">
        <v>10</v>
      </c>
      <c r="E1874">
        <v>10</v>
      </c>
      <c r="F1874">
        <v>4</v>
      </c>
      <c r="G1874" s="24">
        <v>7512.27</v>
      </c>
      <c r="H1874" t="s">
        <v>12</v>
      </c>
      <c r="I1874" t="s">
        <v>11</v>
      </c>
      <c r="J1874" t="s">
        <v>42</v>
      </c>
      <c r="K1874" t="str">
        <f>IF(Hospitalisation_table[[#This Row],[month]]="?","Sep",Hospitalisation_table[[#This Row],[month]])</f>
        <v>Jul</v>
      </c>
      <c r="L1874">
        <f>IF(Hospitalisation_table[[#This Row],[year]] = "?",ROUNDUP(AVERAGE(Hospitalisation_table[year]),0),Hospitalisation_table[[#This Row],[year]])</f>
        <v>1983</v>
      </c>
      <c r="M1874" t="str">
        <f>IF(Hospitalisation_table[[#This Row],[Hospital tier]]="?","tier - 2",Hospitalisation_table[[#This Row],[Hospital tier]])</f>
        <v>tier - 3</v>
      </c>
      <c r="N1874" t="str">
        <f>IF(Hospitalisation_table[[#This Row],[City tier]]="?","tier - 2",Hospitalisation_table[[#This Row],[City tier]])</f>
        <v>tier - 2</v>
      </c>
      <c r="O1874" t="str">
        <f>IF(Hospitalisation_table[[#This Row],[State ID]]="?","Unknown",Hospitalisation_table[[#This Row],[State ID]])</f>
        <v>R1011</v>
      </c>
      <c r="P1874" s="20" t="str">
        <f>_xlfn.CONCAT(Hospitalisation_table[[#This Row],[date]],"-",Hospitalisation_table[[#This Row],[Month_Updated]],"-",Hospitalisation_table[[#This Row],[Year_Update]])</f>
        <v>10-Jul-1983</v>
      </c>
      <c r="Q1874">
        <f>DATEDIF(Hospitalisation_table[[#This Row],[Date of Birth]],"8-Jun-2023","Y")</f>
        <v>39</v>
      </c>
    </row>
    <row r="1875" spans="1:17" x14ac:dyDescent="0.3">
      <c r="A1875" t="s">
        <v>956</v>
      </c>
      <c r="B1875" t="str">
        <f>IF(Hospitalisation_table[[#This Row],[Customer ID]]="?","UnKnown",Hospitalisation_table[[#This Row],[Customer ID]])</f>
        <v>Id1415</v>
      </c>
      <c r="C1875">
        <v>1978</v>
      </c>
      <c r="D1875" t="s">
        <v>37</v>
      </c>
      <c r="E1875">
        <v>18</v>
      </c>
      <c r="F1875">
        <v>1</v>
      </c>
      <c r="G1875" s="24">
        <v>7518.03</v>
      </c>
      <c r="H1875" t="s">
        <v>11</v>
      </c>
      <c r="I1875" t="s">
        <v>12</v>
      </c>
      <c r="J1875" t="s">
        <v>23</v>
      </c>
      <c r="K1875" t="str">
        <f>IF(Hospitalisation_table[[#This Row],[month]]="?","Sep",Hospitalisation_table[[#This Row],[month]])</f>
        <v>Oct</v>
      </c>
      <c r="L1875">
        <f>IF(Hospitalisation_table[[#This Row],[year]] = "?",ROUNDUP(AVERAGE(Hospitalisation_table[year]),0),Hospitalisation_table[[#This Row],[year]])</f>
        <v>1978</v>
      </c>
      <c r="M1875" t="str">
        <f>IF(Hospitalisation_table[[#This Row],[Hospital tier]]="?","tier - 2",Hospitalisation_table[[#This Row],[Hospital tier]])</f>
        <v>tier - 2</v>
      </c>
      <c r="N1875" t="str">
        <f>IF(Hospitalisation_table[[#This Row],[City tier]]="?","tier - 2",Hospitalisation_table[[#This Row],[City tier]])</f>
        <v>tier - 3</v>
      </c>
      <c r="O1875" t="str">
        <f>IF(Hospitalisation_table[[#This Row],[State ID]]="?","Unknown",Hospitalisation_table[[#This Row],[State ID]])</f>
        <v>R1012</v>
      </c>
      <c r="P1875" s="20" t="str">
        <f>_xlfn.CONCAT(Hospitalisation_table[[#This Row],[date]],"-",Hospitalisation_table[[#This Row],[Month_Updated]],"-",Hospitalisation_table[[#This Row],[Year_Update]])</f>
        <v>18-Oct-1978</v>
      </c>
      <c r="Q1875">
        <f>DATEDIF(Hospitalisation_table[[#This Row],[Date of Birth]],"8-Jun-2023","Y")</f>
        <v>44</v>
      </c>
    </row>
    <row r="1876" spans="1:17" x14ac:dyDescent="0.3">
      <c r="A1876" t="s">
        <v>957</v>
      </c>
      <c r="B1876" t="str">
        <f>IF(Hospitalisation_table[[#This Row],[Customer ID]]="?","UnKnown",Hospitalisation_table[[#This Row],[Customer ID]])</f>
        <v>Id1414</v>
      </c>
      <c r="C1876">
        <v>1976</v>
      </c>
      <c r="D1876" t="s">
        <v>37</v>
      </c>
      <c r="E1876">
        <v>10</v>
      </c>
      <c r="F1876">
        <v>0</v>
      </c>
      <c r="G1876" s="24">
        <v>7526.71</v>
      </c>
      <c r="H1876" t="s">
        <v>12</v>
      </c>
      <c r="I1876" t="s">
        <v>16</v>
      </c>
      <c r="J1876" t="s">
        <v>23</v>
      </c>
      <c r="K1876" t="str">
        <f>IF(Hospitalisation_table[[#This Row],[month]]="?","Sep",Hospitalisation_table[[#This Row],[month]])</f>
        <v>Oct</v>
      </c>
      <c r="L1876">
        <f>IF(Hospitalisation_table[[#This Row],[year]] = "?",ROUNDUP(AVERAGE(Hospitalisation_table[year]),0),Hospitalisation_table[[#This Row],[year]])</f>
        <v>1976</v>
      </c>
      <c r="M1876" t="str">
        <f>IF(Hospitalisation_table[[#This Row],[Hospital tier]]="?","tier - 2",Hospitalisation_table[[#This Row],[Hospital tier]])</f>
        <v>tier - 3</v>
      </c>
      <c r="N1876" t="str">
        <f>IF(Hospitalisation_table[[#This Row],[City tier]]="?","tier - 2",Hospitalisation_table[[#This Row],[City tier]])</f>
        <v>tier - 1</v>
      </c>
      <c r="O1876" t="str">
        <f>IF(Hospitalisation_table[[#This Row],[State ID]]="?","Unknown",Hospitalisation_table[[#This Row],[State ID]])</f>
        <v>R1012</v>
      </c>
      <c r="P1876" s="20" t="str">
        <f>_xlfn.CONCAT(Hospitalisation_table[[#This Row],[date]],"-",Hospitalisation_table[[#This Row],[Month_Updated]],"-",Hospitalisation_table[[#This Row],[Year_Update]])</f>
        <v>10-Oct-1976</v>
      </c>
      <c r="Q1876">
        <f>DATEDIF(Hospitalisation_table[[#This Row],[Date of Birth]],"8-Jun-2023","Y")</f>
        <v>46</v>
      </c>
    </row>
    <row r="1877" spans="1:17" x14ac:dyDescent="0.3">
      <c r="A1877" t="s">
        <v>958</v>
      </c>
      <c r="B1877" t="str">
        <f>IF(Hospitalisation_table[[#This Row],[Customer ID]]="?","UnKnown",Hospitalisation_table[[#This Row],[Customer ID]])</f>
        <v>Id1413</v>
      </c>
      <c r="C1877">
        <v>1978</v>
      </c>
      <c r="D1877" t="s">
        <v>30</v>
      </c>
      <c r="E1877">
        <v>14</v>
      </c>
      <c r="F1877">
        <v>2</v>
      </c>
      <c r="G1877" s="24">
        <v>7531.7</v>
      </c>
      <c r="H1877" t="s">
        <v>11</v>
      </c>
      <c r="I1877" t="s">
        <v>16</v>
      </c>
      <c r="J1877" t="s">
        <v>13</v>
      </c>
      <c r="K1877" t="str">
        <f>IF(Hospitalisation_table[[#This Row],[month]]="?","Sep",Hospitalisation_table[[#This Row],[month]])</f>
        <v>Dec</v>
      </c>
      <c r="L1877">
        <f>IF(Hospitalisation_table[[#This Row],[year]] = "?",ROUNDUP(AVERAGE(Hospitalisation_table[year]),0),Hospitalisation_table[[#This Row],[year]])</f>
        <v>1978</v>
      </c>
      <c r="M1877" t="str">
        <f>IF(Hospitalisation_table[[#This Row],[Hospital tier]]="?","tier - 2",Hospitalisation_table[[#This Row],[Hospital tier]])</f>
        <v>tier - 2</v>
      </c>
      <c r="N1877" t="str">
        <f>IF(Hospitalisation_table[[#This Row],[City tier]]="?","tier - 2",Hospitalisation_table[[#This Row],[City tier]])</f>
        <v>tier - 1</v>
      </c>
      <c r="O1877" t="str">
        <f>IF(Hospitalisation_table[[#This Row],[State ID]]="?","Unknown",Hospitalisation_table[[#This Row],[State ID]])</f>
        <v>R1013</v>
      </c>
      <c r="P1877" s="20" t="str">
        <f>_xlfn.CONCAT(Hospitalisation_table[[#This Row],[date]],"-",Hospitalisation_table[[#This Row],[Month_Updated]],"-",Hospitalisation_table[[#This Row],[Year_Update]])</f>
        <v>14-Dec-1978</v>
      </c>
      <c r="Q1877">
        <f>DATEDIF(Hospitalisation_table[[#This Row],[Date of Birth]],"8-Jun-2023","Y")</f>
        <v>44</v>
      </c>
    </row>
    <row r="1878" spans="1:17" x14ac:dyDescent="0.3">
      <c r="A1878" t="s">
        <v>959</v>
      </c>
      <c r="B1878" t="str">
        <f>IF(Hospitalisation_table[[#This Row],[Customer ID]]="?","UnKnown",Hospitalisation_table[[#This Row],[Customer ID]])</f>
        <v>Id1412</v>
      </c>
      <c r="C1878">
        <v>1984</v>
      </c>
      <c r="D1878" t="s">
        <v>35</v>
      </c>
      <c r="E1878">
        <v>22</v>
      </c>
      <c r="F1878">
        <v>3</v>
      </c>
      <c r="G1878" s="24">
        <v>7537.16</v>
      </c>
      <c r="H1878" t="s">
        <v>11</v>
      </c>
      <c r="I1878" t="s">
        <v>11</v>
      </c>
      <c r="J1878" t="s">
        <v>23</v>
      </c>
      <c r="K1878" t="str">
        <f>IF(Hospitalisation_table[[#This Row],[month]]="?","Sep",Hospitalisation_table[[#This Row],[month]])</f>
        <v>Aug</v>
      </c>
      <c r="L1878">
        <f>IF(Hospitalisation_table[[#This Row],[year]] = "?",ROUNDUP(AVERAGE(Hospitalisation_table[year]),0),Hospitalisation_table[[#This Row],[year]])</f>
        <v>1984</v>
      </c>
      <c r="M1878" t="str">
        <f>IF(Hospitalisation_table[[#This Row],[Hospital tier]]="?","tier - 2",Hospitalisation_table[[#This Row],[Hospital tier]])</f>
        <v>tier - 2</v>
      </c>
      <c r="N1878" t="str">
        <f>IF(Hospitalisation_table[[#This Row],[City tier]]="?","tier - 2",Hospitalisation_table[[#This Row],[City tier]])</f>
        <v>tier - 2</v>
      </c>
      <c r="O1878" t="str">
        <f>IF(Hospitalisation_table[[#This Row],[State ID]]="?","Unknown",Hospitalisation_table[[#This Row],[State ID]])</f>
        <v>R1012</v>
      </c>
      <c r="P1878" s="20" t="str">
        <f>_xlfn.CONCAT(Hospitalisation_table[[#This Row],[date]],"-",Hospitalisation_table[[#This Row],[Month_Updated]],"-",Hospitalisation_table[[#This Row],[Year_Update]])</f>
        <v>22-Aug-1984</v>
      </c>
      <c r="Q1878">
        <f>DATEDIF(Hospitalisation_table[[#This Row],[Date of Birth]],"8-Jun-2023","Y")</f>
        <v>38</v>
      </c>
    </row>
    <row r="1879" spans="1:17" x14ac:dyDescent="0.3">
      <c r="A1879" t="s">
        <v>960</v>
      </c>
      <c r="B1879" t="str">
        <f>IF(Hospitalisation_table[[#This Row],[Customer ID]]="?","UnKnown",Hospitalisation_table[[#This Row],[Customer ID]])</f>
        <v>Id1411</v>
      </c>
      <c r="C1879">
        <v>1988</v>
      </c>
      <c r="D1879" t="s">
        <v>30</v>
      </c>
      <c r="E1879">
        <v>15</v>
      </c>
      <c r="F1879">
        <v>3</v>
      </c>
      <c r="G1879" s="24">
        <v>7538.52</v>
      </c>
      <c r="H1879" t="s">
        <v>11</v>
      </c>
      <c r="I1879" t="s">
        <v>11</v>
      </c>
      <c r="J1879" t="s">
        <v>23</v>
      </c>
      <c r="K1879" t="str">
        <f>IF(Hospitalisation_table[[#This Row],[month]]="?","Sep",Hospitalisation_table[[#This Row],[month]])</f>
        <v>Dec</v>
      </c>
      <c r="L1879">
        <f>IF(Hospitalisation_table[[#This Row],[year]] = "?",ROUNDUP(AVERAGE(Hospitalisation_table[year]),0),Hospitalisation_table[[#This Row],[year]])</f>
        <v>1988</v>
      </c>
      <c r="M1879" t="str">
        <f>IF(Hospitalisation_table[[#This Row],[Hospital tier]]="?","tier - 2",Hospitalisation_table[[#This Row],[Hospital tier]])</f>
        <v>tier - 2</v>
      </c>
      <c r="N1879" t="str">
        <f>IF(Hospitalisation_table[[#This Row],[City tier]]="?","tier - 2",Hospitalisation_table[[#This Row],[City tier]])</f>
        <v>tier - 2</v>
      </c>
      <c r="O1879" t="str">
        <f>IF(Hospitalisation_table[[#This Row],[State ID]]="?","Unknown",Hospitalisation_table[[#This Row],[State ID]])</f>
        <v>R1012</v>
      </c>
      <c r="P1879" s="20" t="str">
        <f>_xlfn.CONCAT(Hospitalisation_table[[#This Row],[date]],"-",Hospitalisation_table[[#This Row],[Month_Updated]],"-",Hospitalisation_table[[#This Row],[Year_Update]])</f>
        <v>15-Dec-1988</v>
      </c>
      <c r="Q1879">
        <f>DATEDIF(Hospitalisation_table[[#This Row],[Date of Birth]],"8-Jun-2023","Y")</f>
        <v>34</v>
      </c>
    </row>
    <row r="1880" spans="1:17" x14ac:dyDescent="0.3">
      <c r="A1880" t="s">
        <v>961</v>
      </c>
      <c r="B1880" t="str">
        <f>IF(Hospitalisation_table[[#This Row],[Customer ID]]="?","UnKnown",Hospitalisation_table[[#This Row],[Customer ID]])</f>
        <v>Id1410</v>
      </c>
      <c r="C1880">
        <v>1994</v>
      </c>
      <c r="D1880" t="s">
        <v>35</v>
      </c>
      <c r="E1880">
        <v>14</v>
      </c>
      <c r="F1880">
        <v>0</v>
      </c>
      <c r="G1880" s="24">
        <v>7567.13</v>
      </c>
      <c r="H1880" t="s">
        <v>11</v>
      </c>
      <c r="I1880" t="s">
        <v>11</v>
      </c>
      <c r="J1880" t="s">
        <v>300</v>
      </c>
      <c r="K1880" t="str">
        <f>IF(Hospitalisation_table[[#This Row],[month]]="?","Sep",Hospitalisation_table[[#This Row],[month]])</f>
        <v>Aug</v>
      </c>
      <c r="L1880">
        <f>IF(Hospitalisation_table[[#This Row],[year]] = "?",ROUNDUP(AVERAGE(Hospitalisation_table[year]),0),Hospitalisation_table[[#This Row],[year]])</f>
        <v>1994</v>
      </c>
      <c r="M1880" t="str">
        <f>IF(Hospitalisation_table[[#This Row],[Hospital tier]]="?","tier - 2",Hospitalisation_table[[#This Row],[Hospital tier]])</f>
        <v>tier - 2</v>
      </c>
      <c r="N1880" t="str">
        <f>IF(Hospitalisation_table[[#This Row],[City tier]]="?","tier - 2",Hospitalisation_table[[#This Row],[City tier]])</f>
        <v>tier - 2</v>
      </c>
      <c r="O1880" t="str">
        <f>IF(Hospitalisation_table[[#This Row],[State ID]]="?","Unknown",Hospitalisation_table[[#This Row],[State ID]])</f>
        <v>R1021</v>
      </c>
      <c r="P1880" s="20" t="str">
        <f>_xlfn.CONCAT(Hospitalisation_table[[#This Row],[date]],"-",Hospitalisation_table[[#This Row],[Month_Updated]],"-",Hospitalisation_table[[#This Row],[Year_Update]])</f>
        <v>14-Aug-1994</v>
      </c>
      <c r="Q1880">
        <f>DATEDIF(Hospitalisation_table[[#This Row],[Date of Birth]],"8-Jun-2023","Y")</f>
        <v>28</v>
      </c>
    </row>
    <row r="1881" spans="1:17" x14ac:dyDescent="0.3">
      <c r="A1881" t="s">
        <v>2232</v>
      </c>
      <c r="B1881" t="str">
        <f>IF(Hospitalisation_table[[#This Row],[Customer ID]]="?","UnKnown",Hospitalisation_table[[#This Row],[Customer ID]])</f>
        <v>Id141</v>
      </c>
      <c r="C1881">
        <v>1986</v>
      </c>
      <c r="D1881" t="s">
        <v>10</v>
      </c>
      <c r="E1881">
        <v>20</v>
      </c>
      <c r="F1881">
        <v>1</v>
      </c>
      <c r="G1881" s="24">
        <v>38709.18</v>
      </c>
      <c r="H1881" t="s">
        <v>16</v>
      </c>
      <c r="I1881" t="s">
        <v>12</v>
      </c>
      <c r="J1881" t="s">
        <v>13</v>
      </c>
      <c r="K1881" t="str">
        <f>IF(Hospitalisation_table[[#This Row],[month]]="?","Sep",Hospitalisation_table[[#This Row],[month]])</f>
        <v>Jul</v>
      </c>
      <c r="L1881">
        <f>IF(Hospitalisation_table[[#This Row],[year]] = "?",ROUNDUP(AVERAGE(Hospitalisation_table[year]),0),Hospitalisation_table[[#This Row],[year]])</f>
        <v>1986</v>
      </c>
      <c r="M1881" t="str">
        <f>IF(Hospitalisation_table[[#This Row],[Hospital tier]]="?","tier - 2",Hospitalisation_table[[#This Row],[Hospital tier]])</f>
        <v>tier - 1</v>
      </c>
      <c r="N1881" t="str">
        <f>IF(Hospitalisation_table[[#This Row],[City tier]]="?","tier - 2",Hospitalisation_table[[#This Row],[City tier]])</f>
        <v>tier - 3</v>
      </c>
      <c r="O1881" t="str">
        <f>IF(Hospitalisation_table[[#This Row],[State ID]]="?","Unknown",Hospitalisation_table[[#This Row],[State ID]])</f>
        <v>R1013</v>
      </c>
      <c r="P1881" s="20" t="str">
        <f>_xlfn.CONCAT(Hospitalisation_table[[#This Row],[date]],"-",Hospitalisation_table[[#This Row],[Month_Updated]],"-",Hospitalisation_table[[#This Row],[Year_Update]])</f>
        <v>20-Jul-1986</v>
      </c>
      <c r="Q1881">
        <f>DATEDIF(Hospitalisation_table[[#This Row],[Date of Birth]],"8-Jun-2023","Y")</f>
        <v>36</v>
      </c>
    </row>
    <row r="1882" spans="1:17" x14ac:dyDescent="0.3">
      <c r="A1882" t="s">
        <v>962</v>
      </c>
      <c r="B1882" t="str">
        <f>IF(Hospitalisation_table[[#This Row],[Customer ID]]="?","UnKnown",Hospitalisation_table[[#This Row],[Customer ID]])</f>
        <v>Id1409</v>
      </c>
      <c r="C1882">
        <v>1967</v>
      </c>
      <c r="D1882" t="s">
        <v>10</v>
      </c>
      <c r="E1882">
        <v>17</v>
      </c>
      <c r="F1882">
        <v>0</v>
      </c>
      <c r="G1882" s="24">
        <v>7585.62</v>
      </c>
      <c r="H1882" t="s">
        <v>12</v>
      </c>
      <c r="I1882" t="s">
        <v>11</v>
      </c>
      <c r="J1882" t="s">
        <v>13</v>
      </c>
      <c r="K1882" t="str">
        <f>IF(Hospitalisation_table[[#This Row],[month]]="?","Sep",Hospitalisation_table[[#This Row],[month]])</f>
        <v>Jul</v>
      </c>
      <c r="L1882">
        <f>IF(Hospitalisation_table[[#This Row],[year]] = "?",ROUNDUP(AVERAGE(Hospitalisation_table[year]),0),Hospitalisation_table[[#This Row],[year]])</f>
        <v>1967</v>
      </c>
      <c r="M1882" t="str">
        <f>IF(Hospitalisation_table[[#This Row],[Hospital tier]]="?","tier - 2",Hospitalisation_table[[#This Row],[Hospital tier]])</f>
        <v>tier - 3</v>
      </c>
      <c r="N1882" t="str">
        <f>IF(Hospitalisation_table[[#This Row],[City tier]]="?","tier - 2",Hospitalisation_table[[#This Row],[City tier]])</f>
        <v>tier - 2</v>
      </c>
      <c r="O1882" t="str">
        <f>IF(Hospitalisation_table[[#This Row],[State ID]]="?","Unknown",Hospitalisation_table[[#This Row],[State ID]])</f>
        <v>R1013</v>
      </c>
      <c r="P1882" s="20" t="str">
        <f>_xlfn.CONCAT(Hospitalisation_table[[#This Row],[date]],"-",Hospitalisation_table[[#This Row],[Month_Updated]],"-",Hospitalisation_table[[#This Row],[Year_Update]])</f>
        <v>17-Jul-1967</v>
      </c>
      <c r="Q1882">
        <f>DATEDIF(Hospitalisation_table[[#This Row],[Date of Birth]],"8-Jun-2023","Y")</f>
        <v>55</v>
      </c>
    </row>
    <row r="1883" spans="1:17" x14ac:dyDescent="0.3">
      <c r="A1883" t="s">
        <v>963</v>
      </c>
      <c r="B1883" t="str">
        <f>IF(Hospitalisation_table[[#This Row],[Customer ID]]="?","UnKnown",Hospitalisation_table[[#This Row],[Customer ID]])</f>
        <v>Id1408</v>
      </c>
      <c r="C1883">
        <v>1997</v>
      </c>
      <c r="D1883" t="s">
        <v>20</v>
      </c>
      <c r="E1883">
        <v>30</v>
      </c>
      <c r="F1883">
        <v>0</v>
      </c>
      <c r="G1883" s="24">
        <v>7607.03</v>
      </c>
      <c r="H1883" t="s">
        <v>11</v>
      </c>
      <c r="I1883" t="s">
        <v>11</v>
      </c>
      <c r="J1883" t="s">
        <v>23</v>
      </c>
      <c r="K1883" t="str">
        <f>IF(Hospitalisation_table[[#This Row],[month]]="?","Sep",Hospitalisation_table[[#This Row],[month]])</f>
        <v>Sep</v>
      </c>
      <c r="L1883">
        <f>IF(Hospitalisation_table[[#This Row],[year]] = "?",ROUNDUP(AVERAGE(Hospitalisation_table[year]),0),Hospitalisation_table[[#This Row],[year]])</f>
        <v>1997</v>
      </c>
      <c r="M1883" t="str">
        <f>IF(Hospitalisation_table[[#This Row],[Hospital tier]]="?","tier - 2",Hospitalisation_table[[#This Row],[Hospital tier]])</f>
        <v>tier - 2</v>
      </c>
      <c r="N1883" t="str">
        <f>IF(Hospitalisation_table[[#This Row],[City tier]]="?","tier - 2",Hospitalisation_table[[#This Row],[City tier]])</f>
        <v>tier - 2</v>
      </c>
      <c r="O1883" t="str">
        <f>IF(Hospitalisation_table[[#This Row],[State ID]]="?","Unknown",Hospitalisation_table[[#This Row],[State ID]])</f>
        <v>R1012</v>
      </c>
      <c r="P1883" s="20" t="str">
        <f>_xlfn.CONCAT(Hospitalisation_table[[#This Row],[date]],"-",Hospitalisation_table[[#This Row],[Month_Updated]],"-",Hospitalisation_table[[#This Row],[Year_Update]])</f>
        <v>30-Sep-1997</v>
      </c>
      <c r="Q1883">
        <f>DATEDIF(Hospitalisation_table[[#This Row],[Date of Birth]],"8-Jun-2023","Y")</f>
        <v>25</v>
      </c>
    </row>
    <row r="1884" spans="1:17" x14ac:dyDescent="0.3">
      <c r="A1884" t="s">
        <v>964</v>
      </c>
      <c r="B1884" t="str">
        <f>IF(Hospitalisation_table[[#This Row],[Customer ID]]="?","UnKnown",Hospitalisation_table[[#This Row],[Customer ID]])</f>
        <v>Id1407</v>
      </c>
      <c r="C1884">
        <v>1968</v>
      </c>
      <c r="D1884" t="s">
        <v>10</v>
      </c>
      <c r="E1884">
        <v>3</v>
      </c>
      <c r="F1884">
        <v>0</v>
      </c>
      <c r="G1884" s="24">
        <v>7609.6</v>
      </c>
      <c r="H1884" t="s">
        <v>12</v>
      </c>
      <c r="I1884" t="s">
        <v>11</v>
      </c>
      <c r="J1884" t="s">
        <v>23</v>
      </c>
      <c r="K1884" t="str">
        <f>IF(Hospitalisation_table[[#This Row],[month]]="?","Sep",Hospitalisation_table[[#This Row],[month]])</f>
        <v>Jul</v>
      </c>
      <c r="L1884">
        <f>IF(Hospitalisation_table[[#This Row],[year]] = "?",ROUNDUP(AVERAGE(Hospitalisation_table[year]),0),Hospitalisation_table[[#This Row],[year]])</f>
        <v>1968</v>
      </c>
      <c r="M1884" t="str">
        <f>IF(Hospitalisation_table[[#This Row],[Hospital tier]]="?","tier - 2",Hospitalisation_table[[#This Row],[Hospital tier]])</f>
        <v>tier - 3</v>
      </c>
      <c r="N1884" t="str">
        <f>IF(Hospitalisation_table[[#This Row],[City tier]]="?","tier - 2",Hospitalisation_table[[#This Row],[City tier]])</f>
        <v>tier - 2</v>
      </c>
      <c r="O1884" t="str">
        <f>IF(Hospitalisation_table[[#This Row],[State ID]]="?","Unknown",Hospitalisation_table[[#This Row],[State ID]])</f>
        <v>R1012</v>
      </c>
      <c r="P1884" s="20" t="str">
        <f>_xlfn.CONCAT(Hospitalisation_table[[#This Row],[date]],"-",Hospitalisation_table[[#This Row],[Month_Updated]],"-",Hospitalisation_table[[#This Row],[Year_Update]])</f>
        <v>3-Jul-1968</v>
      </c>
      <c r="Q1884">
        <f>DATEDIF(Hospitalisation_table[[#This Row],[Date of Birth]],"8-Jun-2023","Y")</f>
        <v>54</v>
      </c>
    </row>
    <row r="1885" spans="1:17" x14ac:dyDescent="0.3">
      <c r="A1885" t="s">
        <v>965</v>
      </c>
      <c r="B1885" t="str">
        <f>IF(Hospitalisation_table[[#This Row],[Customer ID]]="?","UnKnown",Hospitalisation_table[[#This Row],[Customer ID]])</f>
        <v>Id1406</v>
      </c>
      <c r="C1885">
        <v>1996</v>
      </c>
      <c r="D1885" t="s">
        <v>20</v>
      </c>
      <c r="E1885">
        <v>17</v>
      </c>
      <c r="F1885">
        <v>0</v>
      </c>
      <c r="G1885" s="24">
        <v>7623.13</v>
      </c>
      <c r="H1885" t="s">
        <v>11</v>
      </c>
      <c r="I1885" t="s">
        <v>12</v>
      </c>
      <c r="J1885" t="s">
        <v>42</v>
      </c>
      <c r="K1885" t="str">
        <f>IF(Hospitalisation_table[[#This Row],[month]]="?","Sep",Hospitalisation_table[[#This Row],[month]])</f>
        <v>Sep</v>
      </c>
      <c r="L1885">
        <f>IF(Hospitalisation_table[[#This Row],[year]] = "?",ROUNDUP(AVERAGE(Hospitalisation_table[year]),0),Hospitalisation_table[[#This Row],[year]])</f>
        <v>1996</v>
      </c>
      <c r="M1885" t="str">
        <f>IF(Hospitalisation_table[[#This Row],[Hospital tier]]="?","tier - 2",Hospitalisation_table[[#This Row],[Hospital tier]])</f>
        <v>tier - 2</v>
      </c>
      <c r="N1885" t="str">
        <f>IF(Hospitalisation_table[[#This Row],[City tier]]="?","tier - 2",Hospitalisation_table[[#This Row],[City tier]])</f>
        <v>tier - 3</v>
      </c>
      <c r="O1885" t="str">
        <f>IF(Hospitalisation_table[[#This Row],[State ID]]="?","Unknown",Hospitalisation_table[[#This Row],[State ID]])</f>
        <v>R1011</v>
      </c>
      <c r="P1885" s="20" t="str">
        <f>_xlfn.CONCAT(Hospitalisation_table[[#This Row],[date]],"-",Hospitalisation_table[[#This Row],[Month_Updated]],"-",Hospitalisation_table[[#This Row],[Year_Update]])</f>
        <v>17-Sep-1996</v>
      </c>
      <c r="Q1885">
        <f>DATEDIF(Hospitalisation_table[[#This Row],[Date of Birth]],"8-Jun-2023","Y")</f>
        <v>26</v>
      </c>
    </row>
    <row r="1886" spans="1:17" x14ac:dyDescent="0.3">
      <c r="A1886" t="s">
        <v>966</v>
      </c>
      <c r="B1886" t="str">
        <f>IF(Hospitalisation_table[[#This Row],[Customer ID]]="?","UnKnown",Hospitalisation_table[[#This Row],[Customer ID]])</f>
        <v>Id1405</v>
      </c>
      <c r="C1886">
        <v>1978</v>
      </c>
      <c r="D1886" t="s">
        <v>15</v>
      </c>
      <c r="E1886">
        <v>28</v>
      </c>
      <c r="F1886">
        <v>1</v>
      </c>
      <c r="G1886" s="24">
        <v>7623.52</v>
      </c>
      <c r="H1886" t="s">
        <v>11</v>
      </c>
      <c r="I1886" t="s">
        <v>16</v>
      </c>
      <c r="J1886" t="s">
        <v>42</v>
      </c>
      <c r="K1886" t="str">
        <f>IF(Hospitalisation_table[[#This Row],[month]]="?","Sep",Hospitalisation_table[[#This Row],[month]])</f>
        <v>Nov</v>
      </c>
      <c r="L1886">
        <f>IF(Hospitalisation_table[[#This Row],[year]] = "?",ROUNDUP(AVERAGE(Hospitalisation_table[year]),0),Hospitalisation_table[[#This Row],[year]])</f>
        <v>1978</v>
      </c>
      <c r="M1886" t="str">
        <f>IF(Hospitalisation_table[[#This Row],[Hospital tier]]="?","tier - 2",Hospitalisation_table[[#This Row],[Hospital tier]])</f>
        <v>tier - 2</v>
      </c>
      <c r="N1886" t="str">
        <f>IF(Hospitalisation_table[[#This Row],[City tier]]="?","tier - 2",Hospitalisation_table[[#This Row],[City tier]])</f>
        <v>tier - 1</v>
      </c>
      <c r="O1886" t="str">
        <f>IF(Hospitalisation_table[[#This Row],[State ID]]="?","Unknown",Hospitalisation_table[[#This Row],[State ID]])</f>
        <v>R1011</v>
      </c>
      <c r="P1886" s="20" t="str">
        <f>_xlfn.CONCAT(Hospitalisation_table[[#This Row],[date]],"-",Hospitalisation_table[[#This Row],[Month_Updated]],"-",Hospitalisation_table[[#This Row],[Year_Update]])</f>
        <v>28-Nov-1978</v>
      </c>
      <c r="Q1886">
        <f>DATEDIF(Hospitalisation_table[[#This Row],[Date of Birth]],"8-Jun-2023","Y")</f>
        <v>44</v>
      </c>
    </row>
    <row r="1887" spans="1:17" x14ac:dyDescent="0.3">
      <c r="A1887" t="s">
        <v>967</v>
      </c>
      <c r="B1887" t="str">
        <f>IF(Hospitalisation_table[[#This Row],[Customer ID]]="?","UnKnown",Hospitalisation_table[[#This Row],[Customer ID]])</f>
        <v>Id1404</v>
      </c>
      <c r="C1887">
        <v>1978</v>
      </c>
      <c r="D1887" t="s">
        <v>15</v>
      </c>
      <c r="E1887">
        <v>6</v>
      </c>
      <c r="F1887">
        <v>1</v>
      </c>
      <c r="G1887" s="24">
        <v>7624.63</v>
      </c>
      <c r="H1887" t="s">
        <v>11</v>
      </c>
      <c r="I1887" t="s">
        <v>16</v>
      </c>
      <c r="J1887" t="s">
        <v>42</v>
      </c>
      <c r="K1887" t="str">
        <f>IF(Hospitalisation_table[[#This Row],[month]]="?","Sep",Hospitalisation_table[[#This Row],[month]])</f>
        <v>Nov</v>
      </c>
      <c r="L1887">
        <f>IF(Hospitalisation_table[[#This Row],[year]] = "?",ROUNDUP(AVERAGE(Hospitalisation_table[year]),0),Hospitalisation_table[[#This Row],[year]])</f>
        <v>1978</v>
      </c>
      <c r="M1887" t="str">
        <f>IF(Hospitalisation_table[[#This Row],[Hospital tier]]="?","tier - 2",Hospitalisation_table[[#This Row],[Hospital tier]])</f>
        <v>tier - 2</v>
      </c>
      <c r="N1887" t="str">
        <f>IF(Hospitalisation_table[[#This Row],[City tier]]="?","tier - 2",Hospitalisation_table[[#This Row],[City tier]])</f>
        <v>tier - 1</v>
      </c>
      <c r="O1887" t="str">
        <f>IF(Hospitalisation_table[[#This Row],[State ID]]="?","Unknown",Hospitalisation_table[[#This Row],[State ID]])</f>
        <v>R1011</v>
      </c>
      <c r="P1887" s="20" t="str">
        <f>_xlfn.CONCAT(Hospitalisation_table[[#This Row],[date]],"-",Hospitalisation_table[[#This Row],[Month_Updated]],"-",Hospitalisation_table[[#This Row],[Year_Update]])</f>
        <v>6-Nov-1978</v>
      </c>
      <c r="Q1887">
        <f>DATEDIF(Hospitalisation_table[[#This Row],[Date of Birth]],"8-Jun-2023","Y")</f>
        <v>44</v>
      </c>
    </row>
    <row r="1888" spans="1:17" x14ac:dyDescent="0.3">
      <c r="A1888" t="s">
        <v>968</v>
      </c>
      <c r="B1888" t="str">
        <f>IF(Hospitalisation_table[[#This Row],[Customer ID]]="?","UnKnown",Hospitalisation_table[[#This Row],[Customer ID]])</f>
        <v>Id1403</v>
      </c>
      <c r="C1888">
        <v>1978</v>
      </c>
      <c r="D1888" t="s">
        <v>15</v>
      </c>
      <c r="E1888">
        <v>29</v>
      </c>
      <c r="F1888">
        <v>1</v>
      </c>
      <c r="G1888" s="24">
        <v>7626.99</v>
      </c>
      <c r="H1888" t="s">
        <v>11</v>
      </c>
      <c r="I1888" t="s">
        <v>11</v>
      </c>
      <c r="J1888" t="s">
        <v>42</v>
      </c>
      <c r="K1888" t="str">
        <f>IF(Hospitalisation_table[[#This Row],[month]]="?","Sep",Hospitalisation_table[[#This Row],[month]])</f>
        <v>Nov</v>
      </c>
      <c r="L1888">
        <f>IF(Hospitalisation_table[[#This Row],[year]] = "?",ROUNDUP(AVERAGE(Hospitalisation_table[year]),0),Hospitalisation_table[[#This Row],[year]])</f>
        <v>1978</v>
      </c>
      <c r="M1888" t="str">
        <f>IF(Hospitalisation_table[[#This Row],[Hospital tier]]="?","tier - 2",Hospitalisation_table[[#This Row],[Hospital tier]])</f>
        <v>tier - 2</v>
      </c>
      <c r="N1888" t="str">
        <f>IF(Hospitalisation_table[[#This Row],[City tier]]="?","tier - 2",Hospitalisation_table[[#This Row],[City tier]])</f>
        <v>tier - 2</v>
      </c>
      <c r="O1888" t="str">
        <f>IF(Hospitalisation_table[[#This Row],[State ID]]="?","Unknown",Hospitalisation_table[[#This Row],[State ID]])</f>
        <v>R1011</v>
      </c>
      <c r="P1888" s="20" t="str">
        <f>_xlfn.CONCAT(Hospitalisation_table[[#This Row],[date]],"-",Hospitalisation_table[[#This Row],[Month_Updated]],"-",Hospitalisation_table[[#This Row],[Year_Update]])</f>
        <v>29-Nov-1978</v>
      </c>
      <c r="Q1888">
        <f>DATEDIF(Hospitalisation_table[[#This Row],[Date of Birth]],"8-Jun-2023","Y")</f>
        <v>44</v>
      </c>
    </row>
    <row r="1889" spans="1:17" x14ac:dyDescent="0.3">
      <c r="A1889" t="s">
        <v>969</v>
      </c>
      <c r="B1889" t="str">
        <f>IF(Hospitalisation_table[[#This Row],[Customer ID]]="?","UnKnown",Hospitalisation_table[[#This Row],[Customer ID]])</f>
        <v>Id1402</v>
      </c>
      <c r="C1889">
        <v>1978</v>
      </c>
      <c r="D1889" t="s">
        <v>35</v>
      </c>
      <c r="E1889">
        <v>24</v>
      </c>
      <c r="F1889">
        <v>1</v>
      </c>
      <c r="G1889" s="24">
        <v>7633.72</v>
      </c>
      <c r="H1889" t="s">
        <v>11</v>
      </c>
      <c r="I1889" t="s">
        <v>16</v>
      </c>
      <c r="J1889" t="s">
        <v>13</v>
      </c>
      <c r="K1889" t="str">
        <f>IF(Hospitalisation_table[[#This Row],[month]]="?","Sep",Hospitalisation_table[[#This Row],[month]])</f>
        <v>Aug</v>
      </c>
      <c r="L1889">
        <f>IF(Hospitalisation_table[[#This Row],[year]] = "?",ROUNDUP(AVERAGE(Hospitalisation_table[year]),0),Hospitalisation_table[[#This Row],[year]])</f>
        <v>1978</v>
      </c>
      <c r="M1889" t="str">
        <f>IF(Hospitalisation_table[[#This Row],[Hospital tier]]="?","tier - 2",Hospitalisation_table[[#This Row],[Hospital tier]])</f>
        <v>tier - 2</v>
      </c>
      <c r="N1889" t="str">
        <f>IF(Hospitalisation_table[[#This Row],[City tier]]="?","tier - 2",Hospitalisation_table[[#This Row],[City tier]])</f>
        <v>tier - 1</v>
      </c>
      <c r="O1889" t="str">
        <f>IF(Hospitalisation_table[[#This Row],[State ID]]="?","Unknown",Hospitalisation_table[[#This Row],[State ID]])</f>
        <v>R1013</v>
      </c>
      <c r="P1889" s="20" t="str">
        <f>_xlfn.CONCAT(Hospitalisation_table[[#This Row],[date]],"-",Hospitalisation_table[[#This Row],[Month_Updated]],"-",Hospitalisation_table[[#This Row],[Year_Update]])</f>
        <v>24-Aug-1978</v>
      </c>
      <c r="Q1889">
        <f>DATEDIF(Hospitalisation_table[[#This Row],[Date of Birth]],"8-Jun-2023","Y")</f>
        <v>44</v>
      </c>
    </row>
    <row r="1890" spans="1:17" x14ac:dyDescent="0.3">
      <c r="A1890" t="s">
        <v>970</v>
      </c>
      <c r="B1890" t="str">
        <f>IF(Hospitalisation_table[[#This Row],[Customer ID]]="?","UnKnown",Hospitalisation_table[[#This Row],[Customer ID]])</f>
        <v>Id1401</v>
      </c>
      <c r="C1890">
        <v>2001</v>
      </c>
      <c r="D1890" t="s">
        <v>30</v>
      </c>
      <c r="E1890">
        <v>13</v>
      </c>
      <c r="F1890">
        <v>0</v>
      </c>
      <c r="G1890" s="24">
        <v>7636.92</v>
      </c>
      <c r="H1890" t="s">
        <v>11</v>
      </c>
      <c r="I1890" t="s">
        <v>12</v>
      </c>
      <c r="J1890" t="s">
        <v>23</v>
      </c>
      <c r="K1890" t="str">
        <f>IF(Hospitalisation_table[[#This Row],[month]]="?","Sep",Hospitalisation_table[[#This Row],[month]])</f>
        <v>Dec</v>
      </c>
      <c r="L1890">
        <f>IF(Hospitalisation_table[[#This Row],[year]] = "?",ROUNDUP(AVERAGE(Hospitalisation_table[year]),0),Hospitalisation_table[[#This Row],[year]])</f>
        <v>2001</v>
      </c>
      <c r="M1890" t="str">
        <f>IF(Hospitalisation_table[[#This Row],[Hospital tier]]="?","tier - 2",Hospitalisation_table[[#This Row],[Hospital tier]])</f>
        <v>tier - 2</v>
      </c>
      <c r="N1890" t="str">
        <f>IF(Hospitalisation_table[[#This Row],[City tier]]="?","tier - 2",Hospitalisation_table[[#This Row],[City tier]])</f>
        <v>tier - 3</v>
      </c>
      <c r="O1890" t="str">
        <f>IF(Hospitalisation_table[[#This Row],[State ID]]="?","Unknown",Hospitalisation_table[[#This Row],[State ID]])</f>
        <v>R1012</v>
      </c>
      <c r="P1890" s="20" t="str">
        <f>_xlfn.CONCAT(Hospitalisation_table[[#This Row],[date]],"-",Hospitalisation_table[[#This Row],[Month_Updated]],"-",Hospitalisation_table[[#This Row],[Year_Update]])</f>
        <v>13-Dec-2001</v>
      </c>
      <c r="Q1890">
        <f>DATEDIF(Hospitalisation_table[[#This Row],[Date of Birth]],"8-Jun-2023","Y")</f>
        <v>21</v>
      </c>
    </row>
    <row r="1891" spans="1:17" x14ac:dyDescent="0.3">
      <c r="A1891" t="s">
        <v>971</v>
      </c>
      <c r="B1891" t="str">
        <f>IF(Hospitalisation_table[[#This Row],[Customer ID]]="?","UnKnown",Hospitalisation_table[[#This Row],[Customer ID]])</f>
        <v>Id1400</v>
      </c>
      <c r="C1891">
        <v>1980</v>
      </c>
      <c r="D1891" t="s">
        <v>18</v>
      </c>
      <c r="E1891">
        <v>20</v>
      </c>
      <c r="F1891">
        <v>1</v>
      </c>
      <c r="G1891" s="24">
        <v>7639.42</v>
      </c>
      <c r="H1891" t="s">
        <v>11</v>
      </c>
      <c r="I1891" t="s">
        <v>11</v>
      </c>
      <c r="J1891" t="s">
        <v>247</v>
      </c>
      <c r="K1891" t="str">
        <f>IF(Hospitalisation_table[[#This Row],[month]]="?","Sep",Hospitalisation_table[[#This Row],[month]])</f>
        <v>Jun</v>
      </c>
      <c r="L1891">
        <f>IF(Hospitalisation_table[[#This Row],[year]] = "?",ROUNDUP(AVERAGE(Hospitalisation_table[year]),0),Hospitalisation_table[[#This Row],[year]])</f>
        <v>1980</v>
      </c>
      <c r="M1891" t="str">
        <f>IF(Hospitalisation_table[[#This Row],[Hospital tier]]="?","tier - 2",Hospitalisation_table[[#This Row],[Hospital tier]])</f>
        <v>tier - 2</v>
      </c>
      <c r="N1891" t="str">
        <f>IF(Hospitalisation_table[[#This Row],[City tier]]="?","tier - 2",Hospitalisation_table[[#This Row],[City tier]])</f>
        <v>tier - 2</v>
      </c>
      <c r="O1891" t="str">
        <f>IF(Hospitalisation_table[[#This Row],[State ID]]="?","Unknown",Hospitalisation_table[[#This Row],[State ID]])</f>
        <v>R1024</v>
      </c>
      <c r="P1891" s="20" t="str">
        <f>_xlfn.CONCAT(Hospitalisation_table[[#This Row],[date]],"-",Hospitalisation_table[[#This Row],[Month_Updated]],"-",Hospitalisation_table[[#This Row],[Year_Update]])</f>
        <v>20-Jun-1980</v>
      </c>
      <c r="Q1891">
        <f>DATEDIF(Hospitalisation_table[[#This Row],[Date of Birth]],"8-Jun-2023","Y")</f>
        <v>42</v>
      </c>
    </row>
    <row r="1892" spans="1:17" x14ac:dyDescent="0.3">
      <c r="A1892" t="s">
        <v>2233</v>
      </c>
      <c r="B1892" t="str">
        <f>IF(Hospitalisation_table[[#This Row],[Customer ID]]="?","UnKnown",Hospitalisation_table[[#This Row],[Customer ID]])</f>
        <v>Id140</v>
      </c>
      <c r="C1892">
        <v>1991</v>
      </c>
      <c r="D1892" t="s">
        <v>15</v>
      </c>
      <c r="E1892">
        <v>2</v>
      </c>
      <c r="F1892">
        <v>2</v>
      </c>
      <c r="G1892" s="24">
        <v>38711</v>
      </c>
      <c r="H1892" t="s">
        <v>11</v>
      </c>
      <c r="I1892" t="s">
        <v>11</v>
      </c>
      <c r="J1892" t="s">
        <v>42</v>
      </c>
      <c r="K1892" t="str">
        <f>IF(Hospitalisation_table[[#This Row],[month]]="?","Sep",Hospitalisation_table[[#This Row],[month]])</f>
        <v>Nov</v>
      </c>
      <c r="L1892">
        <f>IF(Hospitalisation_table[[#This Row],[year]] = "?",ROUNDUP(AVERAGE(Hospitalisation_table[year]),0),Hospitalisation_table[[#This Row],[year]])</f>
        <v>1991</v>
      </c>
      <c r="M1892" t="str">
        <f>IF(Hospitalisation_table[[#This Row],[Hospital tier]]="?","tier - 2",Hospitalisation_table[[#This Row],[Hospital tier]])</f>
        <v>tier - 2</v>
      </c>
      <c r="N1892" t="str">
        <f>IF(Hospitalisation_table[[#This Row],[City tier]]="?","tier - 2",Hospitalisation_table[[#This Row],[City tier]])</f>
        <v>tier - 2</v>
      </c>
      <c r="O1892" t="str">
        <f>IF(Hospitalisation_table[[#This Row],[State ID]]="?","Unknown",Hospitalisation_table[[#This Row],[State ID]])</f>
        <v>R1011</v>
      </c>
      <c r="P1892" s="20" t="str">
        <f>_xlfn.CONCAT(Hospitalisation_table[[#This Row],[date]],"-",Hospitalisation_table[[#This Row],[Month_Updated]],"-",Hospitalisation_table[[#This Row],[Year_Update]])</f>
        <v>2-Nov-1991</v>
      </c>
      <c r="Q1892">
        <f>DATEDIF(Hospitalisation_table[[#This Row],[Date of Birth]],"8-Jun-2023","Y")</f>
        <v>31</v>
      </c>
    </row>
    <row r="1893" spans="1:17" x14ac:dyDescent="0.3">
      <c r="A1893" t="s">
        <v>2359</v>
      </c>
      <c r="B1893" t="str">
        <f>IF(Hospitalisation_table[[#This Row],[Customer ID]]="?","UnKnown",Hospitalisation_table[[#This Row],[Customer ID]])</f>
        <v>Id14</v>
      </c>
      <c r="C1893">
        <v>1968</v>
      </c>
      <c r="D1893" t="s">
        <v>30</v>
      </c>
      <c r="E1893">
        <v>1</v>
      </c>
      <c r="F1893">
        <v>3</v>
      </c>
      <c r="G1893" s="24">
        <v>48549.18</v>
      </c>
      <c r="H1893" t="s">
        <v>16</v>
      </c>
      <c r="I1893" t="s">
        <v>12</v>
      </c>
      <c r="J1893" t="s">
        <v>168</v>
      </c>
      <c r="K1893" t="str">
        <f>IF(Hospitalisation_table[[#This Row],[month]]="?","Sep",Hospitalisation_table[[#This Row],[month]])</f>
        <v>Dec</v>
      </c>
      <c r="L1893">
        <f>IF(Hospitalisation_table[[#This Row],[year]] = "?",ROUNDUP(AVERAGE(Hospitalisation_table[year]),0),Hospitalisation_table[[#This Row],[year]])</f>
        <v>1968</v>
      </c>
      <c r="M1893" t="str">
        <f>IF(Hospitalisation_table[[#This Row],[Hospital tier]]="?","tier - 2",Hospitalisation_table[[#This Row],[Hospital tier]])</f>
        <v>tier - 1</v>
      </c>
      <c r="N1893" t="str">
        <f>IF(Hospitalisation_table[[#This Row],[City tier]]="?","tier - 2",Hospitalisation_table[[#This Row],[City tier]])</f>
        <v>tier - 3</v>
      </c>
      <c r="O1893" t="str">
        <f>IF(Hospitalisation_table[[#This Row],[State ID]]="?","Unknown",Hospitalisation_table[[#This Row],[State ID]])</f>
        <v>R1016</v>
      </c>
      <c r="P1893" s="20" t="str">
        <f>_xlfn.CONCAT(Hospitalisation_table[[#This Row],[date]],"-",Hospitalisation_table[[#This Row],[Month_Updated]],"-",Hospitalisation_table[[#This Row],[Year_Update]])</f>
        <v>1-Dec-1968</v>
      </c>
      <c r="Q1893">
        <f>DATEDIF(Hospitalisation_table[[#This Row],[Date of Birth]],"8-Jun-2023","Y")</f>
        <v>54</v>
      </c>
    </row>
    <row r="1894" spans="1:17" x14ac:dyDescent="0.3">
      <c r="A1894" t="s">
        <v>972</v>
      </c>
      <c r="B1894" t="str">
        <f>IF(Hospitalisation_table[[#This Row],[Customer ID]]="?","UnKnown",Hospitalisation_table[[#This Row],[Customer ID]])</f>
        <v>Id1399</v>
      </c>
      <c r="C1894">
        <v>1980</v>
      </c>
      <c r="D1894" t="s">
        <v>10</v>
      </c>
      <c r="E1894">
        <v>24</v>
      </c>
      <c r="F1894">
        <v>2</v>
      </c>
      <c r="G1894" s="24">
        <v>7640.31</v>
      </c>
      <c r="H1894" t="s">
        <v>11</v>
      </c>
      <c r="I1894" t="s">
        <v>16</v>
      </c>
      <c r="J1894" t="s">
        <v>13</v>
      </c>
      <c r="K1894" t="str">
        <f>IF(Hospitalisation_table[[#This Row],[month]]="?","Sep",Hospitalisation_table[[#This Row],[month]])</f>
        <v>Jul</v>
      </c>
      <c r="L1894">
        <f>IF(Hospitalisation_table[[#This Row],[year]] = "?",ROUNDUP(AVERAGE(Hospitalisation_table[year]),0),Hospitalisation_table[[#This Row],[year]])</f>
        <v>1980</v>
      </c>
      <c r="M1894" t="str">
        <f>IF(Hospitalisation_table[[#This Row],[Hospital tier]]="?","tier - 2",Hospitalisation_table[[#This Row],[Hospital tier]])</f>
        <v>tier - 2</v>
      </c>
      <c r="N1894" t="str">
        <f>IF(Hospitalisation_table[[#This Row],[City tier]]="?","tier - 2",Hospitalisation_table[[#This Row],[City tier]])</f>
        <v>tier - 1</v>
      </c>
      <c r="O1894" t="str">
        <f>IF(Hospitalisation_table[[#This Row],[State ID]]="?","Unknown",Hospitalisation_table[[#This Row],[State ID]])</f>
        <v>R1013</v>
      </c>
      <c r="P1894" s="20" t="str">
        <f>_xlfn.CONCAT(Hospitalisation_table[[#This Row],[date]],"-",Hospitalisation_table[[#This Row],[Month_Updated]],"-",Hospitalisation_table[[#This Row],[Year_Update]])</f>
        <v>24-Jul-1980</v>
      </c>
      <c r="Q1894">
        <f>DATEDIF(Hospitalisation_table[[#This Row],[Date of Birth]],"8-Jun-2023","Y")</f>
        <v>42</v>
      </c>
    </row>
    <row r="1895" spans="1:17" x14ac:dyDescent="0.3">
      <c r="A1895" t="s">
        <v>973</v>
      </c>
      <c r="B1895" t="str">
        <f>IF(Hospitalisation_table[[#This Row],[Customer ID]]="?","UnKnown",Hospitalisation_table[[#This Row],[Customer ID]])</f>
        <v>Id1398</v>
      </c>
      <c r="C1895">
        <v>1999</v>
      </c>
      <c r="D1895" t="s">
        <v>18</v>
      </c>
      <c r="E1895">
        <v>15</v>
      </c>
      <c r="F1895">
        <v>0</v>
      </c>
      <c r="G1895" s="24">
        <v>7642.05</v>
      </c>
      <c r="H1895" t="s">
        <v>11</v>
      </c>
      <c r="I1895" t="s">
        <v>11</v>
      </c>
      <c r="J1895" t="s">
        <v>535</v>
      </c>
      <c r="K1895" t="str">
        <f>IF(Hospitalisation_table[[#This Row],[month]]="?","Sep",Hospitalisation_table[[#This Row],[month]])</f>
        <v>Jun</v>
      </c>
      <c r="L1895">
        <f>IF(Hospitalisation_table[[#This Row],[year]] = "?",ROUNDUP(AVERAGE(Hospitalisation_table[year]),0),Hospitalisation_table[[#This Row],[year]])</f>
        <v>1999</v>
      </c>
      <c r="M1895" t="str">
        <f>IF(Hospitalisation_table[[#This Row],[Hospital tier]]="?","tier - 2",Hospitalisation_table[[#This Row],[Hospital tier]])</f>
        <v>tier - 2</v>
      </c>
      <c r="N1895" t="str">
        <f>IF(Hospitalisation_table[[#This Row],[City tier]]="?","tier - 2",Hospitalisation_table[[#This Row],[City tier]])</f>
        <v>tier - 2</v>
      </c>
      <c r="O1895" t="str">
        <f>IF(Hospitalisation_table[[#This Row],[State ID]]="?","Unknown",Hospitalisation_table[[#This Row],[State ID]])</f>
        <v>R1026</v>
      </c>
      <c r="P1895" s="20" t="str">
        <f>_xlfn.CONCAT(Hospitalisation_table[[#This Row],[date]],"-",Hospitalisation_table[[#This Row],[Month_Updated]],"-",Hospitalisation_table[[#This Row],[Year_Update]])</f>
        <v>15-Jun-1999</v>
      </c>
      <c r="Q1895">
        <f>DATEDIF(Hospitalisation_table[[#This Row],[Date of Birth]],"8-Jun-2023","Y")</f>
        <v>23</v>
      </c>
    </row>
    <row r="1896" spans="1:17" x14ac:dyDescent="0.3">
      <c r="A1896" t="s">
        <v>974</v>
      </c>
      <c r="B1896" t="str">
        <f>IF(Hospitalisation_table[[#This Row],[Customer ID]]="?","UnKnown",Hospitalisation_table[[#This Row],[Customer ID]])</f>
        <v>Id1397</v>
      </c>
      <c r="C1896">
        <v>1980</v>
      </c>
      <c r="D1896" t="s">
        <v>37</v>
      </c>
      <c r="E1896">
        <v>16</v>
      </c>
      <c r="F1896">
        <v>1</v>
      </c>
      <c r="G1896" s="24">
        <v>7650.77</v>
      </c>
      <c r="H1896" t="s">
        <v>11</v>
      </c>
      <c r="I1896" t="s">
        <v>11</v>
      </c>
      <c r="J1896" t="s">
        <v>247</v>
      </c>
      <c r="K1896" t="str">
        <f>IF(Hospitalisation_table[[#This Row],[month]]="?","Sep",Hospitalisation_table[[#This Row],[month]])</f>
        <v>Oct</v>
      </c>
      <c r="L1896">
        <f>IF(Hospitalisation_table[[#This Row],[year]] = "?",ROUNDUP(AVERAGE(Hospitalisation_table[year]),0),Hospitalisation_table[[#This Row],[year]])</f>
        <v>1980</v>
      </c>
      <c r="M1896" t="str">
        <f>IF(Hospitalisation_table[[#This Row],[Hospital tier]]="?","tier - 2",Hospitalisation_table[[#This Row],[Hospital tier]])</f>
        <v>tier - 2</v>
      </c>
      <c r="N1896" t="str">
        <f>IF(Hospitalisation_table[[#This Row],[City tier]]="?","tier - 2",Hospitalisation_table[[#This Row],[City tier]])</f>
        <v>tier - 2</v>
      </c>
      <c r="O1896" t="str">
        <f>IF(Hospitalisation_table[[#This Row],[State ID]]="?","Unknown",Hospitalisation_table[[#This Row],[State ID]])</f>
        <v>R1024</v>
      </c>
      <c r="P1896" s="20" t="str">
        <f>_xlfn.CONCAT(Hospitalisation_table[[#This Row],[date]],"-",Hospitalisation_table[[#This Row],[Month_Updated]],"-",Hospitalisation_table[[#This Row],[Year_Update]])</f>
        <v>16-Oct-1980</v>
      </c>
      <c r="Q1896">
        <f>DATEDIF(Hospitalisation_table[[#This Row],[Date of Birth]],"8-Jun-2023","Y")</f>
        <v>42</v>
      </c>
    </row>
    <row r="1897" spans="1:17" x14ac:dyDescent="0.3">
      <c r="A1897" t="s">
        <v>975</v>
      </c>
      <c r="B1897" t="str">
        <f>IF(Hospitalisation_table[[#This Row],[Customer ID]]="?","UnKnown",Hospitalisation_table[[#This Row],[Customer ID]])</f>
        <v>Id1396</v>
      </c>
      <c r="C1897">
        <v>1993</v>
      </c>
      <c r="D1897" t="s">
        <v>35</v>
      </c>
      <c r="E1897">
        <v>10</v>
      </c>
      <c r="F1897">
        <v>0</v>
      </c>
      <c r="G1897" s="24">
        <v>7650.8</v>
      </c>
      <c r="H1897" t="s">
        <v>11</v>
      </c>
      <c r="I1897" t="s">
        <v>11</v>
      </c>
      <c r="J1897" t="s">
        <v>23</v>
      </c>
      <c r="K1897" t="str">
        <f>IF(Hospitalisation_table[[#This Row],[month]]="?","Sep",Hospitalisation_table[[#This Row],[month]])</f>
        <v>Aug</v>
      </c>
      <c r="L1897">
        <f>IF(Hospitalisation_table[[#This Row],[year]] = "?",ROUNDUP(AVERAGE(Hospitalisation_table[year]),0),Hospitalisation_table[[#This Row],[year]])</f>
        <v>1993</v>
      </c>
      <c r="M1897" t="str">
        <f>IF(Hospitalisation_table[[#This Row],[Hospital tier]]="?","tier - 2",Hospitalisation_table[[#This Row],[Hospital tier]])</f>
        <v>tier - 2</v>
      </c>
      <c r="N1897" t="str">
        <f>IF(Hospitalisation_table[[#This Row],[City tier]]="?","tier - 2",Hospitalisation_table[[#This Row],[City tier]])</f>
        <v>tier - 2</v>
      </c>
      <c r="O1897" t="str">
        <f>IF(Hospitalisation_table[[#This Row],[State ID]]="?","Unknown",Hospitalisation_table[[#This Row],[State ID]])</f>
        <v>R1012</v>
      </c>
      <c r="P1897" s="20" t="str">
        <f>_xlfn.CONCAT(Hospitalisation_table[[#This Row],[date]],"-",Hospitalisation_table[[#This Row],[Month_Updated]],"-",Hospitalisation_table[[#This Row],[Year_Update]])</f>
        <v>10-Aug-1993</v>
      </c>
      <c r="Q1897">
        <f>DATEDIF(Hospitalisation_table[[#This Row],[Date of Birth]],"8-Jun-2023","Y")</f>
        <v>29</v>
      </c>
    </row>
    <row r="1898" spans="1:17" x14ac:dyDescent="0.3">
      <c r="A1898" t="s">
        <v>976</v>
      </c>
      <c r="B1898" t="str">
        <f>IF(Hospitalisation_table[[#This Row],[Customer ID]]="?","UnKnown",Hospitalisation_table[[#This Row],[Customer ID]])</f>
        <v>Id1395</v>
      </c>
      <c r="C1898">
        <v>1998</v>
      </c>
      <c r="D1898" t="s">
        <v>20</v>
      </c>
      <c r="E1898">
        <v>30</v>
      </c>
      <c r="F1898">
        <v>0</v>
      </c>
      <c r="G1898" s="24">
        <v>7652.26</v>
      </c>
      <c r="H1898" t="s">
        <v>11</v>
      </c>
      <c r="I1898" t="s">
        <v>12</v>
      </c>
      <c r="J1898" t="s">
        <v>249</v>
      </c>
      <c r="K1898" t="str">
        <f>IF(Hospitalisation_table[[#This Row],[month]]="?","Sep",Hospitalisation_table[[#This Row],[month]])</f>
        <v>Sep</v>
      </c>
      <c r="L1898">
        <f>IF(Hospitalisation_table[[#This Row],[year]] = "?",ROUNDUP(AVERAGE(Hospitalisation_table[year]),0),Hospitalisation_table[[#This Row],[year]])</f>
        <v>1998</v>
      </c>
      <c r="M1898" t="str">
        <f>IF(Hospitalisation_table[[#This Row],[Hospital tier]]="?","tier - 2",Hospitalisation_table[[#This Row],[Hospital tier]])</f>
        <v>tier - 2</v>
      </c>
      <c r="N1898" t="str">
        <f>IF(Hospitalisation_table[[#This Row],[City tier]]="?","tier - 2",Hospitalisation_table[[#This Row],[City tier]])</f>
        <v>tier - 3</v>
      </c>
      <c r="O1898" t="str">
        <f>IF(Hospitalisation_table[[#This Row],[State ID]]="?","Unknown",Hospitalisation_table[[#This Row],[State ID]])</f>
        <v>R1023</v>
      </c>
      <c r="P1898" s="20" t="str">
        <f>_xlfn.CONCAT(Hospitalisation_table[[#This Row],[date]],"-",Hospitalisation_table[[#This Row],[Month_Updated]],"-",Hospitalisation_table[[#This Row],[Year_Update]])</f>
        <v>30-Sep-1998</v>
      </c>
      <c r="Q1898">
        <f>DATEDIF(Hospitalisation_table[[#This Row],[Date of Birth]],"8-Jun-2023","Y")</f>
        <v>24</v>
      </c>
    </row>
    <row r="1899" spans="1:17" x14ac:dyDescent="0.3">
      <c r="A1899" t="s">
        <v>977</v>
      </c>
      <c r="B1899" t="str">
        <f>IF(Hospitalisation_table[[#This Row],[Customer ID]]="?","UnKnown",Hospitalisation_table[[#This Row],[Customer ID]])</f>
        <v>Id1394</v>
      </c>
      <c r="C1899">
        <v>1965</v>
      </c>
      <c r="D1899" t="s">
        <v>30</v>
      </c>
      <c r="E1899">
        <v>27</v>
      </c>
      <c r="F1899">
        <v>0</v>
      </c>
      <c r="G1899" s="24">
        <v>7657.69</v>
      </c>
      <c r="H1899" t="s">
        <v>12</v>
      </c>
      <c r="I1899" t="s">
        <v>12</v>
      </c>
      <c r="J1899" t="s">
        <v>23</v>
      </c>
      <c r="K1899" t="str">
        <f>IF(Hospitalisation_table[[#This Row],[month]]="?","Sep",Hospitalisation_table[[#This Row],[month]])</f>
        <v>Dec</v>
      </c>
      <c r="L1899">
        <f>IF(Hospitalisation_table[[#This Row],[year]] = "?",ROUNDUP(AVERAGE(Hospitalisation_table[year]),0),Hospitalisation_table[[#This Row],[year]])</f>
        <v>1965</v>
      </c>
      <c r="M1899" t="str">
        <f>IF(Hospitalisation_table[[#This Row],[Hospital tier]]="?","tier - 2",Hospitalisation_table[[#This Row],[Hospital tier]])</f>
        <v>tier - 3</v>
      </c>
      <c r="N1899" t="str">
        <f>IF(Hospitalisation_table[[#This Row],[City tier]]="?","tier - 2",Hospitalisation_table[[#This Row],[City tier]])</f>
        <v>tier - 3</v>
      </c>
      <c r="O1899" t="str">
        <f>IF(Hospitalisation_table[[#This Row],[State ID]]="?","Unknown",Hospitalisation_table[[#This Row],[State ID]])</f>
        <v>R1012</v>
      </c>
      <c r="P1899" s="20" t="str">
        <f>_xlfn.CONCAT(Hospitalisation_table[[#This Row],[date]],"-",Hospitalisation_table[[#This Row],[Month_Updated]],"-",Hospitalisation_table[[#This Row],[Year_Update]])</f>
        <v>27-Dec-1965</v>
      </c>
      <c r="Q1899">
        <f>DATEDIF(Hospitalisation_table[[#This Row],[Date of Birth]],"8-Jun-2023","Y")</f>
        <v>57</v>
      </c>
    </row>
    <row r="1900" spans="1:17" x14ac:dyDescent="0.3">
      <c r="A1900" t="s">
        <v>978</v>
      </c>
      <c r="B1900" t="str">
        <f>IF(Hospitalisation_table[[#This Row],[Customer ID]]="?","UnKnown",Hospitalisation_table[[#This Row],[Customer ID]])</f>
        <v>Id1393</v>
      </c>
      <c r="C1900">
        <v>1976</v>
      </c>
      <c r="D1900" t="s">
        <v>37</v>
      </c>
      <c r="E1900">
        <v>9</v>
      </c>
      <c r="F1900">
        <v>2</v>
      </c>
      <c r="G1900" s="24">
        <v>7662.47</v>
      </c>
      <c r="H1900" t="s">
        <v>11</v>
      </c>
      <c r="I1900" t="s">
        <v>16</v>
      </c>
      <c r="J1900" t="s">
        <v>42</v>
      </c>
      <c r="K1900" t="str">
        <f>IF(Hospitalisation_table[[#This Row],[month]]="?","Sep",Hospitalisation_table[[#This Row],[month]])</f>
        <v>Oct</v>
      </c>
      <c r="L1900">
        <f>IF(Hospitalisation_table[[#This Row],[year]] = "?",ROUNDUP(AVERAGE(Hospitalisation_table[year]),0),Hospitalisation_table[[#This Row],[year]])</f>
        <v>1976</v>
      </c>
      <c r="M1900" t="str">
        <f>IF(Hospitalisation_table[[#This Row],[Hospital tier]]="?","tier - 2",Hospitalisation_table[[#This Row],[Hospital tier]])</f>
        <v>tier - 2</v>
      </c>
      <c r="N1900" t="str">
        <f>IF(Hospitalisation_table[[#This Row],[City tier]]="?","tier - 2",Hospitalisation_table[[#This Row],[City tier]])</f>
        <v>tier - 1</v>
      </c>
      <c r="O1900" t="str">
        <f>IF(Hospitalisation_table[[#This Row],[State ID]]="?","Unknown",Hospitalisation_table[[#This Row],[State ID]])</f>
        <v>R1011</v>
      </c>
      <c r="P1900" s="20" t="str">
        <f>_xlfn.CONCAT(Hospitalisation_table[[#This Row],[date]],"-",Hospitalisation_table[[#This Row],[Month_Updated]],"-",Hospitalisation_table[[#This Row],[Year_Update]])</f>
        <v>9-Oct-1976</v>
      </c>
      <c r="Q1900">
        <f>DATEDIF(Hospitalisation_table[[#This Row],[Date of Birth]],"8-Jun-2023","Y")</f>
        <v>46</v>
      </c>
    </row>
    <row r="1901" spans="1:17" x14ac:dyDescent="0.3">
      <c r="A1901" t="s">
        <v>979</v>
      </c>
      <c r="B1901" t="str">
        <f>IF(Hospitalisation_table[[#This Row],[Customer ID]]="?","UnKnown",Hospitalisation_table[[#This Row],[Customer ID]])</f>
        <v>Id1392</v>
      </c>
      <c r="C1901">
        <v>1996</v>
      </c>
      <c r="D1901" t="s">
        <v>15</v>
      </c>
      <c r="E1901">
        <v>24</v>
      </c>
      <c r="F1901">
        <v>0</v>
      </c>
      <c r="G1901" s="24">
        <v>7670.75</v>
      </c>
      <c r="H1901" t="s">
        <v>11</v>
      </c>
      <c r="I1901" t="s">
        <v>11</v>
      </c>
      <c r="J1901" t="s">
        <v>632</v>
      </c>
      <c r="K1901" t="str">
        <f>IF(Hospitalisation_table[[#This Row],[month]]="?","Sep",Hospitalisation_table[[#This Row],[month]])</f>
        <v>Nov</v>
      </c>
      <c r="L1901">
        <f>IF(Hospitalisation_table[[#This Row],[year]] = "?",ROUNDUP(AVERAGE(Hospitalisation_table[year]),0),Hospitalisation_table[[#This Row],[year]])</f>
        <v>1996</v>
      </c>
      <c r="M1901" t="str">
        <f>IF(Hospitalisation_table[[#This Row],[Hospital tier]]="?","tier - 2",Hospitalisation_table[[#This Row],[Hospital tier]])</f>
        <v>tier - 2</v>
      </c>
      <c r="N1901" t="str">
        <f>IF(Hospitalisation_table[[#This Row],[City tier]]="?","tier - 2",Hospitalisation_table[[#This Row],[City tier]])</f>
        <v>tier - 2</v>
      </c>
      <c r="O1901" t="str">
        <f>IF(Hospitalisation_table[[#This Row],[State ID]]="?","Unknown",Hospitalisation_table[[#This Row],[State ID]])</f>
        <v>R1022</v>
      </c>
      <c r="P1901" s="20" t="str">
        <f>_xlfn.CONCAT(Hospitalisation_table[[#This Row],[date]],"-",Hospitalisation_table[[#This Row],[Month_Updated]],"-",Hospitalisation_table[[#This Row],[Year_Update]])</f>
        <v>24-Nov-1996</v>
      </c>
      <c r="Q1901">
        <f>DATEDIF(Hospitalisation_table[[#This Row],[Date of Birth]],"8-Jun-2023","Y")</f>
        <v>26</v>
      </c>
    </row>
    <row r="1902" spans="1:17" x14ac:dyDescent="0.3">
      <c r="A1902" t="s">
        <v>980</v>
      </c>
      <c r="B1902" t="str">
        <f>IF(Hospitalisation_table[[#This Row],[Customer ID]]="?","UnKnown",Hospitalisation_table[[#This Row],[Customer ID]])</f>
        <v>Id1391</v>
      </c>
      <c r="C1902">
        <v>1995</v>
      </c>
      <c r="D1902" t="s">
        <v>20</v>
      </c>
      <c r="E1902">
        <v>13</v>
      </c>
      <c r="F1902">
        <v>0</v>
      </c>
      <c r="G1902" s="24">
        <v>7676.4</v>
      </c>
      <c r="H1902" t="s">
        <v>11</v>
      </c>
      <c r="I1902" t="s">
        <v>16</v>
      </c>
      <c r="J1902" t="s">
        <v>23</v>
      </c>
      <c r="K1902" t="str">
        <f>IF(Hospitalisation_table[[#This Row],[month]]="?","Sep",Hospitalisation_table[[#This Row],[month]])</f>
        <v>Sep</v>
      </c>
      <c r="L1902">
        <f>IF(Hospitalisation_table[[#This Row],[year]] = "?",ROUNDUP(AVERAGE(Hospitalisation_table[year]),0),Hospitalisation_table[[#This Row],[year]])</f>
        <v>1995</v>
      </c>
      <c r="M1902" t="str">
        <f>IF(Hospitalisation_table[[#This Row],[Hospital tier]]="?","tier - 2",Hospitalisation_table[[#This Row],[Hospital tier]])</f>
        <v>tier - 2</v>
      </c>
      <c r="N1902" t="str">
        <f>IF(Hospitalisation_table[[#This Row],[City tier]]="?","tier - 2",Hospitalisation_table[[#This Row],[City tier]])</f>
        <v>tier - 1</v>
      </c>
      <c r="O1902" t="str">
        <f>IF(Hospitalisation_table[[#This Row],[State ID]]="?","Unknown",Hospitalisation_table[[#This Row],[State ID]])</f>
        <v>R1012</v>
      </c>
      <c r="P1902" s="20" t="str">
        <f>_xlfn.CONCAT(Hospitalisation_table[[#This Row],[date]],"-",Hospitalisation_table[[#This Row],[Month_Updated]],"-",Hospitalisation_table[[#This Row],[Year_Update]])</f>
        <v>13-Sep-1995</v>
      </c>
      <c r="Q1902">
        <f>DATEDIF(Hospitalisation_table[[#This Row],[Date of Birth]],"8-Jun-2023","Y")</f>
        <v>27</v>
      </c>
    </row>
    <row r="1903" spans="1:17" x14ac:dyDescent="0.3">
      <c r="A1903" t="s">
        <v>981</v>
      </c>
      <c r="B1903" t="str">
        <f>IF(Hospitalisation_table[[#This Row],[Customer ID]]="?","UnKnown",Hospitalisation_table[[#This Row],[Customer ID]])</f>
        <v>Id1390</v>
      </c>
      <c r="C1903">
        <v>1971</v>
      </c>
      <c r="D1903" t="s">
        <v>37</v>
      </c>
      <c r="E1903">
        <v>11</v>
      </c>
      <c r="F1903">
        <v>0</v>
      </c>
      <c r="G1903" s="24">
        <v>7680.92</v>
      </c>
      <c r="H1903" t="s">
        <v>11</v>
      </c>
      <c r="I1903" t="s">
        <v>16</v>
      </c>
      <c r="J1903" t="s">
        <v>13</v>
      </c>
      <c r="K1903" t="str">
        <f>IF(Hospitalisation_table[[#This Row],[month]]="?","Sep",Hospitalisation_table[[#This Row],[month]])</f>
        <v>Oct</v>
      </c>
      <c r="L1903">
        <f>IF(Hospitalisation_table[[#This Row],[year]] = "?",ROUNDUP(AVERAGE(Hospitalisation_table[year]),0),Hospitalisation_table[[#This Row],[year]])</f>
        <v>1971</v>
      </c>
      <c r="M1903" t="str">
        <f>IF(Hospitalisation_table[[#This Row],[Hospital tier]]="?","tier - 2",Hospitalisation_table[[#This Row],[Hospital tier]])</f>
        <v>tier - 2</v>
      </c>
      <c r="N1903" t="str">
        <f>IF(Hospitalisation_table[[#This Row],[City tier]]="?","tier - 2",Hospitalisation_table[[#This Row],[City tier]])</f>
        <v>tier - 1</v>
      </c>
      <c r="O1903" t="str">
        <f>IF(Hospitalisation_table[[#This Row],[State ID]]="?","Unknown",Hospitalisation_table[[#This Row],[State ID]])</f>
        <v>R1013</v>
      </c>
      <c r="P1903" s="20" t="str">
        <f>_xlfn.CONCAT(Hospitalisation_table[[#This Row],[date]],"-",Hospitalisation_table[[#This Row],[Month_Updated]],"-",Hospitalisation_table[[#This Row],[Year_Update]])</f>
        <v>11-Oct-1971</v>
      </c>
      <c r="Q1903">
        <f>DATEDIF(Hospitalisation_table[[#This Row],[Date of Birth]],"8-Jun-2023","Y")</f>
        <v>51</v>
      </c>
    </row>
    <row r="1904" spans="1:17" x14ac:dyDescent="0.3">
      <c r="A1904" t="s">
        <v>2234</v>
      </c>
      <c r="B1904" t="str">
        <f>IF(Hospitalisation_table[[#This Row],[Customer ID]]="?","UnKnown",Hospitalisation_table[[#This Row],[Customer ID]])</f>
        <v>Id139</v>
      </c>
      <c r="C1904">
        <v>1976</v>
      </c>
      <c r="D1904" t="s">
        <v>18</v>
      </c>
      <c r="E1904">
        <v>15</v>
      </c>
      <c r="F1904">
        <v>2</v>
      </c>
      <c r="G1904" s="24">
        <v>38740.120000000003</v>
      </c>
      <c r="H1904" t="s">
        <v>11</v>
      </c>
      <c r="I1904" t="s">
        <v>11</v>
      </c>
      <c r="J1904" t="s">
        <v>23</v>
      </c>
      <c r="K1904" t="str">
        <f>IF(Hospitalisation_table[[#This Row],[month]]="?","Sep",Hospitalisation_table[[#This Row],[month]])</f>
        <v>Jun</v>
      </c>
      <c r="L1904">
        <f>IF(Hospitalisation_table[[#This Row],[year]] = "?",ROUNDUP(AVERAGE(Hospitalisation_table[year]),0),Hospitalisation_table[[#This Row],[year]])</f>
        <v>1976</v>
      </c>
      <c r="M1904" t="str">
        <f>IF(Hospitalisation_table[[#This Row],[Hospital tier]]="?","tier - 2",Hospitalisation_table[[#This Row],[Hospital tier]])</f>
        <v>tier - 2</v>
      </c>
      <c r="N1904" t="str">
        <f>IF(Hospitalisation_table[[#This Row],[City tier]]="?","tier - 2",Hospitalisation_table[[#This Row],[City tier]])</f>
        <v>tier - 2</v>
      </c>
      <c r="O1904" t="str">
        <f>IF(Hospitalisation_table[[#This Row],[State ID]]="?","Unknown",Hospitalisation_table[[#This Row],[State ID]])</f>
        <v>R1012</v>
      </c>
      <c r="P1904" s="20" t="str">
        <f>_xlfn.CONCAT(Hospitalisation_table[[#This Row],[date]],"-",Hospitalisation_table[[#This Row],[Month_Updated]],"-",Hospitalisation_table[[#This Row],[Year_Update]])</f>
        <v>15-Jun-1976</v>
      </c>
      <c r="Q1904">
        <f>DATEDIF(Hospitalisation_table[[#This Row],[Date of Birth]],"8-Jun-2023","Y")</f>
        <v>46</v>
      </c>
    </row>
    <row r="1905" spans="1:17" x14ac:dyDescent="0.3">
      <c r="A1905" t="s">
        <v>982</v>
      </c>
      <c r="B1905" t="str">
        <f>IF(Hospitalisation_table[[#This Row],[Customer ID]]="?","UnKnown",Hospitalisation_table[[#This Row],[Customer ID]])</f>
        <v>Id1389</v>
      </c>
      <c r="C1905">
        <v>1981</v>
      </c>
      <c r="D1905" t="s">
        <v>30</v>
      </c>
      <c r="E1905">
        <v>19</v>
      </c>
      <c r="F1905">
        <v>1</v>
      </c>
      <c r="G1905" s="24">
        <v>7681.17</v>
      </c>
      <c r="H1905" t="s">
        <v>11</v>
      </c>
      <c r="I1905" t="s">
        <v>11</v>
      </c>
      <c r="J1905" t="s">
        <v>516</v>
      </c>
      <c r="K1905" t="str">
        <f>IF(Hospitalisation_table[[#This Row],[month]]="?","Sep",Hospitalisation_table[[#This Row],[month]])</f>
        <v>Dec</v>
      </c>
      <c r="L1905">
        <f>IF(Hospitalisation_table[[#This Row],[year]] = "?",ROUNDUP(AVERAGE(Hospitalisation_table[year]),0),Hospitalisation_table[[#This Row],[year]])</f>
        <v>1981</v>
      </c>
      <c r="M1905" t="str">
        <f>IF(Hospitalisation_table[[#This Row],[Hospital tier]]="?","tier - 2",Hospitalisation_table[[#This Row],[Hospital tier]])</f>
        <v>tier - 2</v>
      </c>
      <c r="N1905" t="str">
        <f>IF(Hospitalisation_table[[#This Row],[City tier]]="?","tier - 2",Hospitalisation_table[[#This Row],[City tier]])</f>
        <v>tier - 2</v>
      </c>
      <c r="O1905" t="str">
        <f>IF(Hospitalisation_table[[#This Row],[State ID]]="?","Unknown",Hospitalisation_table[[#This Row],[State ID]])</f>
        <v>R1020</v>
      </c>
      <c r="P1905" s="20" t="str">
        <f>_xlfn.CONCAT(Hospitalisation_table[[#This Row],[date]],"-",Hospitalisation_table[[#This Row],[Month_Updated]],"-",Hospitalisation_table[[#This Row],[Year_Update]])</f>
        <v>19-Dec-1981</v>
      </c>
      <c r="Q1905">
        <f>DATEDIF(Hospitalisation_table[[#This Row],[Date of Birth]],"8-Jun-2023","Y")</f>
        <v>41</v>
      </c>
    </row>
    <row r="1906" spans="1:17" x14ac:dyDescent="0.3">
      <c r="A1906" t="s">
        <v>983</v>
      </c>
      <c r="B1906" t="str">
        <f>IF(Hospitalisation_table[[#This Row],[Customer ID]]="?","UnKnown",Hospitalisation_table[[#This Row],[Customer ID]])</f>
        <v>Id1388</v>
      </c>
      <c r="C1906">
        <v>1982</v>
      </c>
      <c r="D1906" t="s">
        <v>30</v>
      </c>
      <c r="E1906">
        <v>18</v>
      </c>
      <c r="F1906">
        <v>3</v>
      </c>
      <c r="G1906" s="24">
        <v>7682.67</v>
      </c>
      <c r="H1906" t="s">
        <v>11</v>
      </c>
      <c r="I1906" t="s">
        <v>16</v>
      </c>
      <c r="J1906" t="s">
        <v>13</v>
      </c>
      <c r="K1906" t="str">
        <f>IF(Hospitalisation_table[[#This Row],[month]]="?","Sep",Hospitalisation_table[[#This Row],[month]])</f>
        <v>Dec</v>
      </c>
      <c r="L1906">
        <f>IF(Hospitalisation_table[[#This Row],[year]] = "?",ROUNDUP(AVERAGE(Hospitalisation_table[year]),0),Hospitalisation_table[[#This Row],[year]])</f>
        <v>1982</v>
      </c>
      <c r="M1906" t="str">
        <f>IF(Hospitalisation_table[[#This Row],[Hospital tier]]="?","tier - 2",Hospitalisation_table[[#This Row],[Hospital tier]])</f>
        <v>tier - 2</v>
      </c>
      <c r="N1906" t="str">
        <f>IF(Hospitalisation_table[[#This Row],[City tier]]="?","tier - 2",Hospitalisation_table[[#This Row],[City tier]])</f>
        <v>tier - 1</v>
      </c>
      <c r="O1906" t="str">
        <f>IF(Hospitalisation_table[[#This Row],[State ID]]="?","Unknown",Hospitalisation_table[[#This Row],[State ID]])</f>
        <v>R1013</v>
      </c>
      <c r="P1906" s="20" t="str">
        <f>_xlfn.CONCAT(Hospitalisation_table[[#This Row],[date]],"-",Hospitalisation_table[[#This Row],[Month_Updated]],"-",Hospitalisation_table[[#This Row],[Year_Update]])</f>
        <v>18-Dec-1982</v>
      </c>
      <c r="Q1906">
        <f>DATEDIF(Hospitalisation_table[[#This Row],[Date of Birth]],"8-Jun-2023","Y")</f>
        <v>40</v>
      </c>
    </row>
    <row r="1907" spans="1:17" x14ac:dyDescent="0.3">
      <c r="A1907" t="s">
        <v>984</v>
      </c>
      <c r="B1907" t="str">
        <f>IF(Hospitalisation_table[[#This Row],[Customer ID]]="?","UnKnown",Hospitalisation_table[[#This Row],[Customer ID]])</f>
        <v>Id1387</v>
      </c>
      <c r="C1907">
        <v>1987</v>
      </c>
      <c r="D1907" t="s">
        <v>10</v>
      </c>
      <c r="E1907">
        <v>12</v>
      </c>
      <c r="F1907">
        <v>3</v>
      </c>
      <c r="G1907" s="24">
        <v>7684.62</v>
      </c>
      <c r="H1907" t="s">
        <v>11</v>
      </c>
      <c r="I1907" t="s">
        <v>12</v>
      </c>
      <c r="J1907" t="s">
        <v>300</v>
      </c>
      <c r="K1907" t="str">
        <f>IF(Hospitalisation_table[[#This Row],[month]]="?","Sep",Hospitalisation_table[[#This Row],[month]])</f>
        <v>Jul</v>
      </c>
      <c r="L1907">
        <f>IF(Hospitalisation_table[[#This Row],[year]] = "?",ROUNDUP(AVERAGE(Hospitalisation_table[year]),0),Hospitalisation_table[[#This Row],[year]])</f>
        <v>1987</v>
      </c>
      <c r="M1907" t="str">
        <f>IF(Hospitalisation_table[[#This Row],[Hospital tier]]="?","tier - 2",Hospitalisation_table[[#This Row],[Hospital tier]])</f>
        <v>tier - 2</v>
      </c>
      <c r="N1907" t="str">
        <f>IF(Hospitalisation_table[[#This Row],[City tier]]="?","tier - 2",Hospitalisation_table[[#This Row],[City tier]])</f>
        <v>tier - 3</v>
      </c>
      <c r="O1907" t="str">
        <f>IF(Hospitalisation_table[[#This Row],[State ID]]="?","Unknown",Hospitalisation_table[[#This Row],[State ID]])</f>
        <v>R1021</v>
      </c>
      <c r="P1907" s="20" t="str">
        <f>_xlfn.CONCAT(Hospitalisation_table[[#This Row],[date]],"-",Hospitalisation_table[[#This Row],[Month_Updated]],"-",Hospitalisation_table[[#This Row],[Year_Update]])</f>
        <v>12-Jul-1987</v>
      </c>
      <c r="Q1907">
        <f>DATEDIF(Hospitalisation_table[[#This Row],[Date of Birth]],"8-Jun-2023","Y")</f>
        <v>35</v>
      </c>
    </row>
    <row r="1908" spans="1:17" x14ac:dyDescent="0.3">
      <c r="A1908" t="s">
        <v>985</v>
      </c>
      <c r="B1908" t="str">
        <f>IF(Hospitalisation_table[[#This Row],[Customer ID]]="?","UnKnown",Hospitalisation_table[[#This Row],[Customer ID]])</f>
        <v>Id1386</v>
      </c>
      <c r="C1908">
        <v>1978</v>
      </c>
      <c r="D1908" t="s">
        <v>30</v>
      </c>
      <c r="E1908">
        <v>29</v>
      </c>
      <c r="F1908">
        <v>2</v>
      </c>
      <c r="G1908" s="24">
        <v>7726.85</v>
      </c>
      <c r="H1908" t="s">
        <v>16</v>
      </c>
      <c r="I1908" t="s">
        <v>11</v>
      </c>
      <c r="J1908" t="s">
        <v>42</v>
      </c>
      <c r="K1908" t="str">
        <f>IF(Hospitalisation_table[[#This Row],[month]]="?","Sep",Hospitalisation_table[[#This Row],[month]])</f>
        <v>Dec</v>
      </c>
      <c r="L1908">
        <f>IF(Hospitalisation_table[[#This Row],[year]] = "?",ROUNDUP(AVERAGE(Hospitalisation_table[year]),0),Hospitalisation_table[[#This Row],[year]])</f>
        <v>1978</v>
      </c>
      <c r="M1908" t="str">
        <f>IF(Hospitalisation_table[[#This Row],[Hospital tier]]="?","tier - 2",Hospitalisation_table[[#This Row],[Hospital tier]])</f>
        <v>tier - 1</v>
      </c>
      <c r="N1908" t="str">
        <f>IF(Hospitalisation_table[[#This Row],[City tier]]="?","tier - 2",Hospitalisation_table[[#This Row],[City tier]])</f>
        <v>tier - 2</v>
      </c>
      <c r="O1908" t="str">
        <f>IF(Hospitalisation_table[[#This Row],[State ID]]="?","Unknown",Hospitalisation_table[[#This Row],[State ID]])</f>
        <v>R1011</v>
      </c>
      <c r="P1908" s="20" t="str">
        <f>_xlfn.CONCAT(Hospitalisation_table[[#This Row],[date]],"-",Hospitalisation_table[[#This Row],[Month_Updated]],"-",Hospitalisation_table[[#This Row],[Year_Update]])</f>
        <v>29-Dec-1978</v>
      </c>
      <c r="Q1908">
        <f>DATEDIF(Hospitalisation_table[[#This Row],[Date of Birth]],"8-Jun-2023","Y")</f>
        <v>44</v>
      </c>
    </row>
    <row r="1909" spans="1:17" x14ac:dyDescent="0.3">
      <c r="A1909" t="s">
        <v>986</v>
      </c>
      <c r="B1909" t="str">
        <f>IF(Hospitalisation_table[[#This Row],[Customer ID]]="?","UnKnown",Hospitalisation_table[[#This Row],[Customer ID]])</f>
        <v>Id1385</v>
      </c>
      <c r="C1909">
        <v>1979</v>
      </c>
      <c r="D1909" t="s">
        <v>18</v>
      </c>
      <c r="E1909">
        <v>2</v>
      </c>
      <c r="F1909">
        <v>1</v>
      </c>
      <c r="G1909" s="24">
        <v>7727.25</v>
      </c>
      <c r="H1909" t="s">
        <v>11</v>
      </c>
      <c r="I1909" t="s">
        <v>12</v>
      </c>
      <c r="J1909" t="s">
        <v>23</v>
      </c>
      <c r="K1909" t="str">
        <f>IF(Hospitalisation_table[[#This Row],[month]]="?","Sep",Hospitalisation_table[[#This Row],[month]])</f>
        <v>Jun</v>
      </c>
      <c r="L1909">
        <f>IF(Hospitalisation_table[[#This Row],[year]] = "?",ROUNDUP(AVERAGE(Hospitalisation_table[year]),0),Hospitalisation_table[[#This Row],[year]])</f>
        <v>1979</v>
      </c>
      <c r="M1909" t="str">
        <f>IF(Hospitalisation_table[[#This Row],[Hospital tier]]="?","tier - 2",Hospitalisation_table[[#This Row],[Hospital tier]])</f>
        <v>tier - 2</v>
      </c>
      <c r="N1909" t="str">
        <f>IF(Hospitalisation_table[[#This Row],[City tier]]="?","tier - 2",Hospitalisation_table[[#This Row],[City tier]])</f>
        <v>tier - 3</v>
      </c>
      <c r="O1909" t="str">
        <f>IF(Hospitalisation_table[[#This Row],[State ID]]="?","Unknown",Hospitalisation_table[[#This Row],[State ID]])</f>
        <v>R1012</v>
      </c>
      <c r="P1909" s="20" t="str">
        <f>_xlfn.CONCAT(Hospitalisation_table[[#This Row],[date]],"-",Hospitalisation_table[[#This Row],[Month_Updated]],"-",Hospitalisation_table[[#This Row],[Year_Update]])</f>
        <v>2-Jun-1979</v>
      </c>
      <c r="Q1909">
        <f>DATEDIF(Hospitalisation_table[[#This Row],[Date of Birth]],"8-Jun-2023","Y")</f>
        <v>44</v>
      </c>
    </row>
    <row r="1910" spans="1:17" x14ac:dyDescent="0.3">
      <c r="A1910" t="s">
        <v>987</v>
      </c>
      <c r="B1910" t="str">
        <f>IF(Hospitalisation_table[[#This Row],[Customer ID]]="?","UnKnown",Hospitalisation_table[[#This Row],[Customer ID]])</f>
        <v>Id1384</v>
      </c>
      <c r="C1910">
        <v>1980</v>
      </c>
      <c r="D1910" t="s">
        <v>20</v>
      </c>
      <c r="E1910">
        <v>10</v>
      </c>
      <c r="F1910">
        <v>2</v>
      </c>
      <c r="G1910" s="24">
        <v>7729.65</v>
      </c>
      <c r="H1910" t="s">
        <v>12</v>
      </c>
      <c r="I1910" t="s">
        <v>16</v>
      </c>
      <c r="J1910" t="s">
        <v>168</v>
      </c>
      <c r="K1910" t="str">
        <f>IF(Hospitalisation_table[[#This Row],[month]]="?","Sep",Hospitalisation_table[[#This Row],[month]])</f>
        <v>Sep</v>
      </c>
      <c r="L1910">
        <f>IF(Hospitalisation_table[[#This Row],[year]] = "?",ROUNDUP(AVERAGE(Hospitalisation_table[year]),0),Hospitalisation_table[[#This Row],[year]])</f>
        <v>1980</v>
      </c>
      <c r="M1910" t="str">
        <f>IF(Hospitalisation_table[[#This Row],[Hospital tier]]="?","tier - 2",Hospitalisation_table[[#This Row],[Hospital tier]])</f>
        <v>tier - 3</v>
      </c>
      <c r="N1910" t="str">
        <f>IF(Hospitalisation_table[[#This Row],[City tier]]="?","tier - 2",Hospitalisation_table[[#This Row],[City tier]])</f>
        <v>tier - 1</v>
      </c>
      <c r="O1910" t="str">
        <f>IF(Hospitalisation_table[[#This Row],[State ID]]="?","Unknown",Hospitalisation_table[[#This Row],[State ID]])</f>
        <v>R1016</v>
      </c>
      <c r="P1910" s="20" t="str">
        <f>_xlfn.CONCAT(Hospitalisation_table[[#This Row],[date]],"-",Hospitalisation_table[[#This Row],[Month_Updated]],"-",Hospitalisation_table[[#This Row],[Year_Update]])</f>
        <v>10-Sep-1980</v>
      </c>
      <c r="Q1910">
        <f>DATEDIF(Hospitalisation_table[[#This Row],[Date of Birth]],"8-Jun-2023","Y")</f>
        <v>42</v>
      </c>
    </row>
    <row r="1911" spans="1:17" x14ac:dyDescent="0.3">
      <c r="A1911" t="s">
        <v>988</v>
      </c>
      <c r="B1911" t="str">
        <f>IF(Hospitalisation_table[[#This Row],[Customer ID]]="?","UnKnown",Hospitalisation_table[[#This Row],[Customer ID]])</f>
        <v>Id1383</v>
      </c>
      <c r="C1911">
        <v>1978</v>
      </c>
      <c r="D1911" t="s">
        <v>30</v>
      </c>
      <c r="E1911">
        <v>4</v>
      </c>
      <c r="F1911">
        <v>2</v>
      </c>
      <c r="G1911" s="24">
        <v>7731.43</v>
      </c>
      <c r="H1911" t="s">
        <v>12</v>
      </c>
      <c r="I1911" t="s">
        <v>11</v>
      </c>
      <c r="J1911" t="s">
        <v>13</v>
      </c>
      <c r="K1911" t="str">
        <f>IF(Hospitalisation_table[[#This Row],[month]]="?","Sep",Hospitalisation_table[[#This Row],[month]])</f>
        <v>Dec</v>
      </c>
      <c r="L1911">
        <f>IF(Hospitalisation_table[[#This Row],[year]] = "?",ROUNDUP(AVERAGE(Hospitalisation_table[year]),0),Hospitalisation_table[[#This Row],[year]])</f>
        <v>1978</v>
      </c>
      <c r="M1911" t="str">
        <f>IF(Hospitalisation_table[[#This Row],[Hospital tier]]="?","tier - 2",Hospitalisation_table[[#This Row],[Hospital tier]])</f>
        <v>tier - 3</v>
      </c>
      <c r="N1911" t="str">
        <f>IF(Hospitalisation_table[[#This Row],[City tier]]="?","tier - 2",Hospitalisation_table[[#This Row],[City tier]])</f>
        <v>tier - 2</v>
      </c>
      <c r="O1911" t="str">
        <f>IF(Hospitalisation_table[[#This Row],[State ID]]="?","Unknown",Hospitalisation_table[[#This Row],[State ID]])</f>
        <v>R1013</v>
      </c>
      <c r="P1911" s="20" t="str">
        <f>_xlfn.CONCAT(Hospitalisation_table[[#This Row],[date]],"-",Hospitalisation_table[[#This Row],[Month_Updated]],"-",Hospitalisation_table[[#This Row],[Year_Update]])</f>
        <v>4-Dec-1978</v>
      </c>
      <c r="Q1911">
        <f>DATEDIF(Hospitalisation_table[[#This Row],[Date of Birth]],"8-Jun-2023","Y")</f>
        <v>44</v>
      </c>
    </row>
    <row r="1912" spans="1:17" x14ac:dyDescent="0.3">
      <c r="A1912" t="s">
        <v>989</v>
      </c>
      <c r="B1912" t="str">
        <f>IF(Hospitalisation_table[[#This Row],[Customer ID]]="?","UnKnown",Hospitalisation_table[[#This Row],[Customer ID]])</f>
        <v>Id1382</v>
      </c>
      <c r="C1912">
        <v>1977</v>
      </c>
      <c r="D1912" t="s">
        <v>35</v>
      </c>
      <c r="E1912">
        <v>29</v>
      </c>
      <c r="F1912">
        <v>0</v>
      </c>
      <c r="G1912" s="24">
        <v>7731.86</v>
      </c>
      <c r="H1912" t="s">
        <v>11</v>
      </c>
      <c r="I1912" t="s">
        <v>12</v>
      </c>
      <c r="J1912" t="s">
        <v>23</v>
      </c>
      <c r="K1912" t="str">
        <f>IF(Hospitalisation_table[[#This Row],[month]]="?","Sep",Hospitalisation_table[[#This Row],[month]])</f>
        <v>Aug</v>
      </c>
      <c r="L1912">
        <f>IF(Hospitalisation_table[[#This Row],[year]] = "?",ROUNDUP(AVERAGE(Hospitalisation_table[year]),0),Hospitalisation_table[[#This Row],[year]])</f>
        <v>1977</v>
      </c>
      <c r="M1912" t="str">
        <f>IF(Hospitalisation_table[[#This Row],[Hospital tier]]="?","tier - 2",Hospitalisation_table[[#This Row],[Hospital tier]])</f>
        <v>tier - 2</v>
      </c>
      <c r="N1912" t="str">
        <f>IF(Hospitalisation_table[[#This Row],[City tier]]="?","tier - 2",Hospitalisation_table[[#This Row],[City tier]])</f>
        <v>tier - 3</v>
      </c>
      <c r="O1912" t="str">
        <f>IF(Hospitalisation_table[[#This Row],[State ID]]="?","Unknown",Hospitalisation_table[[#This Row],[State ID]])</f>
        <v>R1012</v>
      </c>
      <c r="P1912" s="20" t="str">
        <f>_xlfn.CONCAT(Hospitalisation_table[[#This Row],[date]],"-",Hospitalisation_table[[#This Row],[Month_Updated]],"-",Hospitalisation_table[[#This Row],[Year_Update]])</f>
        <v>29-Aug-1977</v>
      </c>
      <c r="Q1912">
        <f>DATEDIF(Hospitalisation_table[[#This Row],[Date of Birth]],"8-Jun-2023","Y")</f>
        <v>45</v>
      </c>
    </row>
    <row r="1913" spans="1:17" x14ac:dyDescent="0.3">
      <c r="A1913" t="s">
        <v>990</v>
      </c>
      <c r="B1913" t="str">
        <f>IF(Hospitalisation_table[[#This Row],[Customer ID]]="?","UnKnown",Hospitalisation_table[[#This Row],[Customer ID]])</f>
        <v>Id1381</v>
      </c>
      <c r="C1913">
        <v>1965</v>
      </c>
      <c r="D1913" t="s">
        <v>10</v>
      </c>
      <c r="E1913">
        <v>18</v>
      </c>
      <c r="F1913">
        <v>0</v>
      </c>
      <c r="G1913" s="24">
        <v>7736.39</v>
      </c>
      <c r="H1913" t="s">
        <v>12</v>
      </c>
      <c r="I1913" t="s">
        <v>11</v>
      </c>
      <c r="J1913" t="s">
        <v>13</v>
      </c>
      <c r="K1913" t="str">
        <f>IF(Hospitalisation_table[[#This Row],[month]]="?","Sep",Hospitalisation_table[[#This Row],[month]])</f>
        <v>Jul</v>
      </c>
      <c r="L1913">
        <f>IF(Hospitalisation_table[[#This Row],[year]] = "?",ROUNDUP(AVERAGE(Hospitalisation_table[year]),0),Hospitalisation_table[[#This Row],[year]])</f>
        <v>1965</v>
      </c>
      <c r="M1913" t="str">
        <f>IF(Hospitalisation_table[[#This Row],[Hospital tier]]="?","tier - 2",Hospitalisation_table[[#This Row],[Hospital tier]])</f>
        <v>tier - 3</v>
      </c>
      <c r="N1913" t="str">
        <f>IF(Hospitalisation_table[[#This Row],[City tier]]="?","tier - 2",Hospitalisation_table[[#This Row],[City tier]])</f>
        <v>tier - 2</v>
      </c>
      <c r="O1913" t="str">
        <f>IF(Hospitalisation_table[[#This Row],[State ID]]="?","Unknown",Hospitalisation_table[[#This Row],[State ID]])</f>
        <v>R1013</v>
      </c>
      <c r="P1913" s="20" t="str">
        <f>_xlfn.CONCAT(Hospitalisation_table[[#This Row],[date]],"-",Hospitalisation_table[[#This Row],[Month_Updated]],"-",Hospitalisation_table[[#This Row],[Year_Update]])</f>
        <v>18-Jul-1965</v>
      </c>
      <c r="Q1913">
        <f>DATEDIF(Hospitalisation_table[[#This Row],[Date of Birth]],"8-Jun-2023","Y")</f>
        <v>57</v>
      </c>
    </row>
    <row r="1914" spans="1:17" x14ac:dyDescent="0.3">
      <c r="A1914" t="s">
        <v>991</v>
      </c>
      <c r="B1914" t="str">
        <f>IF(Hospitalisation_table[[#This Row],[Customer ID]]="?","UnKnown",Hospitalisation_table[[#This Row],[Customer ID]])</f>
        <v>Id1380</v>
      </c>
      <c r="C1914">
        <v>1978</v>
      </c>
      <c r="D1914" t="s">
        <v>20</v>
      </c>
      <c r="E1914">
        <v>4</v>
      </c>
      <c r="F1914">
        <v>2</v>
      </c>
      <c r="G1914" s="24">
        <v>7740.34</v>
      </c>
      <c r="H1914" t="s">
        <v>16</v>
      </c>
      <c r="I1914" t="s">
        <v>16</v>
      </c>
      <c r="J1914" t="s">
        <v>42</v>
      </c>
      <c r="K1914" t="str">
        <f>IF(Hospitalisation_table[[#This Row],[month]]="?","Sep",Hospitalisation_table[[#This Row],[month]])</f>
        <v>Sep</v>
      </c>
      <c r="L1914">
        <f>IF(Hospitalisation_table[[#This Row],[year]] = "?",ROUNDUP(AVERAGE(Hospitalisation_table[year]),0),Hospitalisation_table[[#This Row],[year]])</f>
        <v>1978</v>
      </c>
      <c r="M1914" t="str">
        <f>IF(Hospitalisation_table[[#This Row],[Hospital tier]]="?","tier - 2",Hospitalisation_table[[#This Row],[Hospital tier]])</f>
        <v>tier - 1</v>
      </c>
      <c r="N1914" t="str">
        <f>IF(Hospitalisation_table[[#This Row],[City tier]]="?","tier - 2",Hospitalisation_table[[#This Row],[City tier]])</f>
        <v>tier - 1</v>
      </c>
      <c r="O1914" t="str">
        <f>IF(Hospitalisation_table[[#This Row],[State ID]]="?","Unknown",Hospitalisation_table[[#This Row],[State ID]])</f>
        <v>R1011</v>
      </c>
      <c r="P1914" s="20" t="str">
        <f>_xlfn.CONCAT(Hospitalisation_table[[#This Row],[date]],"-",Hospitalisation_table[[#This Row],[Month_Updated]],"-",Hospitalisation_table[[#This Row],[Year_Update]])</f>
        <v>4-Sep-1978</v>
      </c>
      <c r="Q1914">
        <f>DATEDIF(Hospitalisation_table[[#This Row],[Date of Birth]],"8-Jun-2023","Y")</f>
        <v>44</v>
      </c>
    </row>
    <row r="1915" spans="1:17" x14ac:dyDescent="0.3">
      <c r="A1915" t="s">
        <v>2235</v>
      </c>
      <c r="B1915" t="str">
        <f>IF(Hospitalisation_table[[#This Row],[Customer ID]]="?","UnKnown",Hospitalisation_table[[#This Row],[Customer ID]])</f>
        <v>Id138</v>
      </c>
      <c r="C1915">
        <v>1991</v>
      </c>
      <c r="D1915" t="s">
        <v>15</v>
      </c>
      <c r="E1915">
        <v>8</v>
      </c>
      <c r="F1915">
        <v>3</v>
      </c>
      <c r="G1915" s="24">
        <v>38746.36</v>
      </c>
      <c r="H1915" t="s">
        <v>16</v>
      </c>
      <c r="I1915" t="s">
        <v>11</v>
      </c>
      <c r="J1915" t="s">
        <v>23</v>
      </c>
      <c r="K1915" t="str">
        <f>IF(Hospitalisation_table[[#This Row],[month]]="?","Sep",Hospitalisation_table[[#This Row],[month]])</f>
        <v>Nov</v>
      </c>
      <c r="L1915">
        <f>IF(Hospitalisation_table[[#This Row],[year]] = "?",ROUNDUP(AVERAGE(Hospitalisation_table[year]),0),Hospitalisation_table[[#This Row],[year]])</f>
        <v>1991</v>
      </c>
      <c r="M1915" t="str">
        <f>IF(Hospitalisation_table[[#This Row],[Hospital tier]]="?","tier - 2",Hospitalisation_table[[#This Row],[Hospital tier]])</f>
        <v>tier - 1</v>
      </c>
      <c r="N1915" t="str">
        <f>IF(Hospitalisation_table[[#This Row],[City tier]]="?","tier - 2",Hospitalisation_table[[#This Row],[City tier]])</f>
        <v>tier - 2</v>
      </c>
      <c r="O1915" t="str">
        <f>IF(Hospitalisation_table[[#This Row],[State ID]]="?","Unknown",Hospitalisation_table[[#This Row],[State ID]])</f>
        <v>R1012</v>
      </c>
      <c r="P1915" s="20" t="str">
        <f>_xlfn.CONCAT(Hospitalisation_table[[#This Row],[date]],"-",Hospitalisation_table[[#This Row],[Month_Updated]],"-",Hospitalisation_table[[#This Row],[Year_Update]])</f>
        <v>8-Nov-1991</v>
      </c>
      <c r="Q1915">
        <f>DATEDIF(Hospitalisation_table[[#This Row],[Date of Birth]],"8-Jun-2023","Y")</f>
        <v>31</v>
      </c>
    </row>
    <row r="1916" spans="1:17" x14ac:dyDescent="0.3">
      <c r="A1916" t="s">
        <v>992</v>
      </c>
      <c r="B1916" t="str">
        <f>IF(Hospitalisation_table[[#This Row],[Customer ID]]="?","UnKnown",Hospitalisation_table[[#This Row],[Customer ID]])</f>
        <v>Id1379</v>
      </c>
      <c r="C1916">
        <v>1976</v>
      </c>
      <c r="D1916" t="s">
        <v>30</v>
      </c>
      <c r="E1916">
        <v>12</v>
      </c>
      <c r="F1916">
        <v>1</v>
      </c>
      <c r="G1916" s="24">
        <v>7742.11</v>
      </c>
      <c r="H1916" t="s">
        <v>12</v>
      </c>
      <c r="I1916" t="s">
        <v>11</v>
      </c>
      <c r="J1916" t="s">
        <v>13</v>
      </c>
      <c r="K1916" t="str">
        <f>IF(Hospitalisation_table[[#This Row],[month]]="?","Sep",Hospitalisation_table[[#This Row],[month]])</f>
        <v>Dec</v>
      </c>
      <c r="L1916">
        <f>IF(Hospitalisation_table[[#This Row],[year]] = "?",ROUNDUP(AVERAGE(Hospitalisation_table[year]),0),Hospitalisation_table[[#This Row],[year]])</f>
        <v>1976</v>
      </c>
      <c r="M1916" t="str">
        <f>IF(Hospitalisation_table[[#This Row],[Hospital tier]]="?","tier - 2",Hospitalisation_table[[#This Row],[Hospital tier]])</f>
        <v>tier - 3</v>
      </c>
      <c r="N1916" t="str">
        <f>IF(Hospitalisation_table[[#This Row],[City tier]]="?","tier - 2",Hospitalisation_table[[#This Row],[City tier]])</f>
        <v>tier - 2</v>
      </c>
      <c r="O1916" t="str">
        <f>IF(Hospitalisation_table[[#This Row],[State ID]]="?","Unknown",Hospitalisation_table[[#This Row],[State ID]])</f>
        <v>R1013</v>
      </c>
      <c r="P1916" s="20" t="str">
        <f>_xlfn.CONCAT(Hospitalisation_table[[#This Row],[date]],"-",Hospitalisation_table[[#This Row],[Month_Updated]],"-",Hospitalisation_table[[#This Row],[Year_Update]])</f>
        <v>12-Dec-1976</v>
      </c>
      <c r="Q1916">
        <f>DATEDIF(Hospitalisation_table[[#This Row],[Date of Birth]],"8-Jun-2023","Y")</f>
        <v>46</v>
      </c>
    </row>
    <row r="1917" spans="1:17" x14ac:dyDescent="0.3">
      <c r="A1917" t="s">
        <v>993</v>
      </c>
      <c r="B1917" t="str">
        <f>IF(Hospitalisation_table[[#This Row],[Customer ID]]="?","UnKnown",Hospitalisation_table[[#This Row],[Customer ID]])</f>
        <v>Id1378</v>
      </c>
      <c r="C1917">
        <v>1981</v>
      </c>
      <c r="D1917" t="s">
        <v>18</v>
      </c>
      <c r="E1917">
        <v>30</v>
      </c>
      <c r="F1917">
        <v>2</v>
      </c>
      <c r="G1917" s="24">
        <v>7749.16</v>
      </c>
      <c r="H1917" t="s">
        <v>11</v>
      </c>
      <c r="I1917" t="s">
        <v>16</v>
      </c>
      <c r="J1917" t="s">
        <v>23</v>
      </c>
      <c r="K1917" t="str">
        <f>IF(Hospitalisation_table[[#This Row],[month]]="?","Sep",Hospitalisation_table[[#This Row],[month]])</f>
        <v>Jun</v>
      </c>
      <c r="L1917">
        <f>IF(Hospitalisation_table[[#This Row],[year]] = "?",ROUNDUP(AVERAGE(Hospitalisation_table[year]),0),Hospitalisation_table[[#This Row],[year]])</f>
        <v>1981</v>
      </c>
      <c r="M1917" t="str">
        <f>IF(Hospitalisation_table[[#This Row],[Hospital tier]]="?","tier - 2",Hospitalisation_table[[#This Row],[Hospital tier]])</f>
        <v>tier - 2</v>
      </c>
      <c r="N1917" t="str">
        <f>IF(Hospitalisation_table[[#This Row],[City tier]]="?","tier - 2",Hospitalisation_table[[#This Row],[City tier]])</f>
        <v>tier - 1</v>
      </c>
      <c r="O1917" t="str">
        <f>IF(Hospitalisation_table[[#This Row],[State ID]]="?","Unknown",Hospitalisation_table[[#This Row],[State ID]])</f>
        <v>R1012</v>
      </c>
      <c r="P1917" s="20" t="str">
        <f>_xlfn.CONCAT(Hospitalisation_table[[#This Row],[date]],"-",Hospitalisation_table[[#This Row],[Month_Updated]],"-",Hospitalisation_table[[#This Row],[Year_Update]])</f>
        <v>30-Jun-1981</v>
      </c>
      <c r="Q1917">
        <f>DATEDIF(Hospitalisation_table[[#This Row],[Date of Birth]],"8-Jun-2023","Y")</f>
        <v>41</v>
      </c>
    </row>
    <row r="1918" spans="1:17" x14ac:dyDescent="0.3">
      <c r="A1918" t="s">
        <v>994</v>
      </c>
      <c r="B1918" t="str">
        <f>IF(Hospitalisation_table[[#This Row],[Customer ID]]="?","UnKnown",Hospitalisation_table[[#This Row],[Customer ID]])</f>
        <v>Id1377</v>
      </c>
      <c r="C1918">
        <v>1997</v>
      </c>
      <c r="D1918" t="s">
        <v>30</v>
      </c>
      <c r="E1918">
        <v>21</v>
      </c>
      <c r="F1918">
        <v>0</v>
      </c>
      <c r="G1918" s="24">
        <v>7763.06</v>
      </c>
      <c r="H1918" t="s">
        <v>11</v>
      </c>
      <c r="I1918" t="s">
        <v>16</v>
      </c>
      <c r="J1918" t="s">
        <v>23</v>
      </c>
      <c r="K1918" t="str">
        <f>IF(Hospitalisation_table[[#This Row],[month]]="?","Sep",Hospitalisation_table[[#This Row],[month]])</f>
        <v>Dec</v>
      </c>
      <c r="L1918">
        <f>IF(Hospitalisation_table[[#This Row],[year]] = "?",ROUNDUP(AVERAGE(Hospitalisation_table[year]),0),Hospitalisation_table[[#This Row],[year]])</f>
        <v>1997</v>
      </c>
      <c r="M1918" t="str">
        <f>IF(Hospitalisation_table[[#This Row],[Hospital tier]]="?","tier - 2",Hospitalisation_table[[#This Row],[Hospital tier]])</f>
        <v>tier - 2</v>
      </c>
      <c r="N1918" t="str">
        <f>IF(Hospitalisation_table[[#This Row],[City tier]]="?","tier - 2",Hospitalisation_table[[#This Row],[City tier]])</f>
        <v>tier - 1</v>
      </c>
      <c r="O1918" t="str">
        <f>IF(Hospitalisation_table[[#This Row],[State ID]]="?","Unknown",Hospitalisation_table[[#This Row],[State ID]])</f>
        <v>R1012</v>
      </c>
      <c r="P1918" s="20" t="str">
        <f>_xlfn.CONCAT(Hospitalisation_table[[#This Row],[date]],"-",Hospitalisation_table[[#This Row],[Month_Updated]],"-",Hospitalisation_table[[#This Row],[Year_Update]])</f>
        <v>21-Dec-1997</v>
      </c>
      <c r="Q1918">
        <f>DATEDIF(Hospitalisation_table[[#This Row],[Date of Birth]],"8-Jun-2023","Y")</f>
        <v>25</v>
      </c>
    </row>
    <row r="1919" spans="1:17" x14ac:dyDescent="0.3">
      <c r="A1919" t="s">
        <v>995</v>
      </c>
      <c r="B1919" t="str">
        <f>IF(Hospitalisation_table[[#This Row],[Customer ID]]="?","UnKnown",Hospitalisation_table[[#This Row],[Customer ID]])</f>
        <v>Id1376</v>
      </c>
      <c r="C1919">
        <v>1974</v>
      </c>
      <c r="D1919" t="s">
        <v>30</v>
      </c>
      <c r="E1919">
        <v>6</v>
      </c>
      <c r="F1919">
        <v>0</v>
      </c>
      <c r="G1919" s="24">
        <v>7789.64</v>
      </c>
      <c r="H1919" t="s">
        <v>16</v>
      </c>
      <c r="I1919" t="s">
        <v>12</v>
      </c>
      <c r="J1919" t="s">
        <v>13</v>
      </c>
      <c r="K1919" t="str">
        <f>IF(Hospitalisation_table[[#This Row],[month]]="?","Sep",Hospitalisation_table[[#This Row],[month]])</f>
        <v>Dec</v>
      </c>
      <c r="L1919">
        <f>IF(Hospitalisation_table[[#This Row],[year]] = "?",ROUNDUP(AVERAGE(Hospitalisation_table[year]),0),Hospitalisation_table[[#This Row],[year]])</f>
        <v>1974</v>
      </c>
      <c r="M1919" t="str">
        <f>IF(Hospitalisation_table[[#This Row],[Hospital tier]]="?","tier - 2",Hospitalisation_table[[#This Row],[Hospital tier]])</f>
        <v>tier - 1</v>
      </c>
      <c r="N1919" t="str">
        <f>IF(Hospitalisation_table[[#This Row],[City tier]]="?","tier - 2",Hospitalisation_table[[#This Row],[City tier]])</f>
        <v>tier - 3</v>
      </c>
      <c r="O1919" t="str">
        <f>IF(Hospitalisation_table[[#This Row],[State ID]]="?","Unknown",Hospitalisation_table[[#This Row],[State ID]])</f>
        <v>R1013</v>
      </c>
      <c r="P1919" s="20" t="str">
        <f>_xlfn.CONCAT(Hospitalisation_table[[#This Row],[date]],"-",Hospitalisation_table[[#This Row],[Month_Updated]],"-",Hospitalisation_table[[#This Row],[Year_Update]])</f>
        <v>6-Dec-1974</v>
      </c>
      <c r="Q1919">
        <f>DATEDIF(Hospitalisation_table[[#This Row],[Date of Birth]],"8-Jun-2023","Y")</f>
        <v>48</v>
      </c>
    </row>
    <row r="1920" spans="1:17" x14ac:dyDescent="0.3">
      <c r="A1920" t="s">
        <v>996</v>
      </c>
      <c r="B1920" t="str">
        <f>IF(Hospitalisation_table[[#This Row],[Customer ID]]="?","UnKnown",Hospitalisation_table[[#This Row],[Customer ID]])</f>
        <v>Id1375</v>
      </c>
      <c r="C1920">
        <v>1999</v>
      </c>
      <c r="D1920" t="s">
        <v>30</v>
      </c>
      <c r="E1920">
        <v>25</v>
      </c>
      <c r="F1920">
        <v>0</v>
      </c>
      <c r="G1920" s="24">
        <v>7794.68</v>
      </c>
      <c r="H1920" t="s">
        <v>11</v>
      </c>
      <c r="I1920" t="s">
        <v>11</v>
      </c>
      <c r="J1920" t="s">
        <v>535</v>
      </c>
      <c r="K1920" t="str">
        <f>IF(Hospitalisation_table[[#This Row],[month]]="?","Sep",Hospitalisation_table[[#This Row],[month]])</f>
        <v>Dec</v>
      </c>
      <c r="L1920">
        <f>IF(Hospitalisation_table[[#This Row],[year]] = "?",ROUNDUP(AVERAGE(Hospitalisation_table[year]),0),Hospitalisation_table[[#This Row],[year]])</f>
        <v>1999</v>
      </c>
      <c r="M1920" t="str">
        <f>IF(Hospitalisation_table[[#This Row],[Hospital tier]]="?","tier - 2",Hospitalisation_table[[#This Row],[Hospital tier]])</f>
        <v>tier - 2</v>
      </c>
      <c r="N1920" t="str">
        <f>IF(Hospitalisation_table[[#This Row],[City tier]]="?","tier - 2",Hospitalisation_table[[#This Row],[City tier]])</f>
        <v>tier - 2</v>
      </c>
      <c r="O1920" t="str">
        <f>IF(Hospitalisation_table[[#This Row],[State ID]]="?","Unknown",Hospitalisation_table[[#This Row],[State ID]])</f>
        <v>R1026</v>
      </c>
      <c r="P1920" s="20" t="str">
        <f>_xlfn.CONCAT(Hospitalisation_table[[#This Row],[date]],"-",Hospitalisation_table[[#This Row],[Month_Updated]],"-",Hospitalisation_table[[#This Row],[Year_Update]])</f>
        <v>25-Dec-1999</v>
      </c>
      <c r="Q1920">
        <f>DATEDIF(Hospitalisation_table[[#This Row],[Date of Birth]],"8-Jun-2023","Y")</f>
        <v>23</v>
      </c>
    </row>
    <row r="1921" spans="1:17" x14ac:dyDescent="0.3">
      <c r="A1921" t="s">
        <v>997</v>
      </c>
      <c r="B1921" t="str">
        <f>IF(Hospitalisation_table[[#This Row],[Customer ID]]="?","UnKnown",Hospitalisation_table[[#This Row],[Customer ID]])</f>
        <v>Id1374</v>
      </c>
      <c r="C1921">
        <v>1997</v>
      </c>
      <c r="D1921" t="s">
        <v>30</v>
      </c>
      <c r="E1921">
        <v>2</v>
      </c>
      <c r="F1921">
        <v>0</v>
      </c>
      <c r="G1921" s="24">
        <v>7803.77</v>
      </c>
      <c r="H1921" t="s">
        <v>11</v>
      </c>
      <c r="I1921" t="s">
        <v>12</v>
      </c>
      <c r="J1921" t="s">
        <v>23</v>
      </c>
      <c r="K1921" t="str">
        <f>IF(Hospitalisation_table[[#This Row],[month]]="?","Sep",Hospitalisation_table[[#This Row],[month]])</f>
        <v>Dec</v>
      </c>
      <c r="L1921">
        <f>IF(Hospitalisation_table[[#This Row],[year]] = "?",ROUNDUP(AVERAGE(Hospitalisation_table[year]),0),Hospitalisation_table[[#This Row],[year]])</f>
        <v>1997</v>
      </c>
      <c r="M1921" t="str">
        <f>IF(Hospitalisation_table[[#This Row],[Hospital tier]]="?","tier - 2",Hospitalisation_table[[#This Row],[Hospital tier]])</f>
        <v>tier - 2</v>
      </c>
      <c r="N1921" t="str">
        <f>IF(Hospitalisation_table[[#This Row],[City tier]]="?","tier - 2",Hospitalisation_table[[#This Row],[City tier]])</f>
        <v>tier - 3</v>
      </c>
      <c r="O1921" t="str">
        <f>IF(Hospitalisation_table[[#This Row],[State ID]]="?","Unknown",Hospitalisation_table[[#This Row],[State ID]])</f>
        <v>R1012</v>
      </c>
      <c r="P1921" s="20" t="str">
        <f>_xlfn.CONCAT(Hospitalisation_table[[#This Row],[date]],"-",Hospitalisation_table[[#This Row],[Month_Updated]],"-",Hospitalisation_table[[#This Row],[Year_Update]])</f>
        <v>2-Dec-1997</v>
      </c>
      <c r="Q1921">
        <f>DATEDIF(Hospitalisation_table[[#This Row],[Date of Birth]],"8-Jun-2023","Y")</f>
        <v>25</v>
      </c>
    </row>
    <row r="1922" spans="1:17" x14ac:dyDescent="0.3">
      <c r="A1922" t="s">
        <v>998</v>
      </c>
      <c r="B1922" t="str">
        <f>IF(Hospitalisation_table[[#This Row],[Customer ID]]="?","UnKnown",Hospitalisation_table[[#This Row],[Customer ID]])</f>
        <v>Id1373</v>
      </c>
      <c r="C1922">
        <v>1974</v>
      </c>
      <c r="D1922" t="s">
        <v>15</v>
      </c>
      <c r="E1922">
        <v>9</v>
      </c>
      <c r="F1922">
        <v>0</v>
      </c>
      <c r="G1922" s="24">
        <v>7804.16</v>
      </c>
      <c r="H1922" t="s">
        <v>11</v>
      </c>
      <c r="I1922" t="s">
        <v>12</v>
      </c>
      <c r="J1922" t="s">
        <v>13</v>
      </c>
      <c r="K1922" t="str">
        <f>IF(Hospitalisation_table[[#This Row],[month]]="?","Sep",Hospitalisation_table[[#This Row],[month]])</f>
        <v>Nov</v>
      </c>
      <c r="L1922">
        <f>IF(Hospitalisation_table[[#This Row],[year]] = "?",ROUNDUP(AVERAGE(Hospitalisation_table[year]),0),Hospitalisation_table[[#This Row],[year]])</f>
        <v>1974</v>
      </c>
      <c r="M1922" t="str">
        <f>IF(Hospitalisation_table[[#This Row],[Hospital tier]]="?","tier - 2",Hospitalisation_table[[#This Row],[Hospital tier]])</f>
        <v>tier - 2</v>
      </c>
      <c r="N1922" t="str">
        <f>IF(Hospitalisation_table[[#This Row],[City tier]]="?","tier - 2",Hospitalisation_table[[#This Row],[City tier]])</f>
        <v>tier - 3</v>
      </c>
      <c r="O1922" t="str">
        <f>IF(Hospitalisation_table[[#This Row],[State ID]]="?","Unknown",Hospitalisation_table[[#This Row],[State ID]])</f>
        <v>R1013</v>
      </c>
      <c r="P1922" s="20" t="str">
        <f>_xlfn.CONCAT(Hospitalisation_table[[#This Row],[date]],"-",Hospitalisation_table[[#This Row],[Month_Updated]],"-",Hospitalisation_table[[#This Row],[Year_Update]])</f>
        <v>9-Nov-1974</v>
      </c>
      <c r="Q1922">
        <f>DATEDIF(Hospitalisation_table[[#This Row],[Date of Birth]],"8-Jun-2023","Y")</f>
        <v>48</v>
      </c>
    </row>
    <row r="1923" spans="1:17" x14ac:dyDescent="0.3">
      <c r="A1923" t="s">
        <v>999</v>
      </c>
      <c r="B1923" t="str">
        <f>IF(Hospitalisation_table[[#This Row],[Customer ID]]="?","UnKnown",Hospitalisation_table[[#This Row],[Customer ID]])</f>
        <v>Id1372</v>
      </c>
      <c r="C1923">
        <v>1991</v>
      </c>
      <c r="D1923" t="s">
        <v>30</v>
      </c>
      <c r="E1923">
        <v>21</v>
      </c>
      <c r="F1923">
        <v>3</v>
      </c>
      <c r="G1923" s="24">
        <v>7812.67</v>
      </c>
      <c r="H1923" t="s">
        <v>11</v>
      </c>
      <c r="I1923" t="s">
        <v>16</v>
      </c>
      <c r="J1923" t="s">
        <v>23</v>
      </c>
      <c r="K1923" t="str">
        <f>IF(Hospitalisation_table[[#This Row],[month]]="?","Sep",Hospitalisation_table[[#This Row],[month]])</f>
        <v>Dec</v>
      </c>
      <c r="L1923">
        <f>IF(Hospitalisation_table[[#This Row],[year]] = "?",ROUNDUP(AVERAGE(Hospitalisation_table[year]),0),Hospitalisation_table[[#This Row],[year]])</f>
        <v>1991</v>
      </c>
      <c r="M1923" t="str">
        <f>IF(Hospitalisation_table[[#This Row],[Hospital tier]]="?","tier - 2",Hospitalisation_table[[#This Row],[Hospital tier]])</f>
        <v>tier - 2</v>
      </c>
      <c r="N1923" t="str">
        <f>IF(Hospitalisation_table[[#This Row],[City tier]]="?","tier - 2",Hospitalisation_table[[#This Row],[City tier]])</f>
        <v>tier - 1</v>
      </c>
      <c r="O1923" t="str">
        <f>IF(Hospitalisation_table[[#This Row],[State ID]]="?","Unknown",Hospitalisation_table[[#This Row],[State ID]])</f>
        <v>R1012</v>
      </c>
      <c r="P1923" s="20" t="str">
        <f>_xlfn.CONCAT(Hospitalisation_table[[#This Row],[date]],"-",Hospitalisation_table[[#This Row],[Month_Updated]],"-",Hospitalisation_table[[#This Row],[Year_Update]])</f>
        <v>21-Dec-1991</v>
      </c>
      <c r="Q1923">
        <f>DATEDIF(Hospitalisation_table[[#This Row],[Date of Birth]],"8-Jun-2023","Y")</f>
        <v>31</v>
      </c>
    </row>
    <row r="1924" spans="1:17" x14ac:dyDescent="0.3">
      <c r="A1924" t="s">
        <v>1000</v>
      </c>
      <c r="B1924" t="str">
        <f>IF(Hospitalisation_table[[#This Row],[Customer ID]]="?","UnKnown",Hospitalisation_table[[#This Row],[Customer ID]])</f>
        <v>Id1371</v>
      </c>
      <c r="C1924">
        <v>1989</v>
      </c>
      <c r="D1924" t="s">
        <v>37</v>
      </c>
      <c r="E1924">
        <v>12</v>
      </c>
      <c r="F1924">
        <v>3</v>
      </c>
      <c r="G1924" s="24">
        <v>7824.37</v>
      </c>
      <c r="H1924" t="s">
        <v>11</v>
      </c>
      <c r="I1924" t="s">
        <v>11</v>
      </c>
      <c r="J1924" t="s">
        <v>23</v>
      </c>
      <c r="K1924" t="str">
        <f>IF(Hospitalisation_table[[#This Row],[month]]="?","Sep",Hospitalisation_table[[#This Row],[month]])</f>
        <v>Oct</v>
      </c>
      <c r="L1924">
        <f>IF(Hospitalisation_table[[#This Row],[year]] = "?",ROUNDUP(AVERAGE(Hospitalisation_table[year]),0),Hospitalisation_table[[#This Row],[year]])</f>
        <v>1989</v>
      </c>
      <c r="M1924" t="str">
        <f>IF(Hospitalisation_table[[#This Row],[Hospital tier]]="?","tier - 2",Hospitalisation_table[[#This Row],[Hospital tier]])</f>
        <v>tier - 2</v>
      </c>
      <c r="N1924" t="str">
        <f>IF(Hospitalisation_table[[#This Row],[City tier]]="?","tier - 2",Hospitalisation_table[[#This Row],[City tier]])</f>
        <v>tier - 2</v>
      </c>
      <c r="O1924" t="str">
        <f>IF(Hospitalisation_table[[#This Row],[State ID]]="?","Unknown",Hospitalisation_table[[#This Row],[State ID]])</f>
        <v>R1012</v>
      </c>
      <c r="P1924" s="20" t="str">
        <f>_xlfn.CONCAT(Hospitalisation_table[[#This Row],[date]],"-",Hospitalisation_table[[#This Row],[Month_Updated]],"-",Hospitalisation_table[[#This Row],[Year_Update]])</f>
        <v>12-Oct-1989</v>
      </c>
      <c r="Q1924">
        <f>DATEDIF(Hospitalisation_table[[#This Row],[Date of Birth]],"8-Jun-2023","Y")</f>
        <v>33</v>
      </c>
    </row>
    <row r="1925" spans="1:17" x14ac:dyDescent="0.3">
      <c r="A1925" t="s">
        <v>1001</v>
      </c>
      <c r="B1925" t="str">
        <f>IF(Hospitalisation_table[[#This Row],[Customer ID]]="?","UnKnown",Hospitalisation_table[[#This Row],[Customer ID]])</f>
        <v>Id1370</v>
      </c>
      <c r="C1925">
        <v>2001</v>
      </c>
      <c r="D1925" t="s">
        <v>37</v>
      </c>
      <c r="E1925">
        <v>5</v>
      </c>
      <c r="F1925">
        <v>0</v>
      </c>
      <c r="G1925" s="24">
        <v>7844.8</v>
      </c>
      <c r="H1925" t="s">
        <v>11</v>
      </c>
      <c r="I1925" t="s">
        <v>11</v>
      </c>
      <c r="J1925" t="s">
        <v>23</v>
      </c>
      <c r="K1925" t="str">
        <f>IF(Hospitalisation_table[[#This Row],[month]]="?","Sep",Hospitalisation_table[[#This Row],[month]])</f>
        <v>Oct</v>
      </c>
      <c r="L1925">
        <f>IF(Hospitalisation_table[[#This Row],[year]] = "?",ROUNDUP(AVERAGE(Hospitalisation_table[year]),0),Hospitalisation_table[[#This Row],[year]])</f>
        <v>2001</v>
      </c>
      <c r="M1925" t="str">
        <f>IF(Hospitalisation_table[[#This Row],[Hospital tier]]="?","tier - 2",Hospitalisation_table[[#This Row],[Hospital tier]])</f>
        <v>tier - 2</v>
      </c>
      <c r="N1925" t="str">
        <f>IF(Hospitalisation_table[[#This Row],[City tier]]="?","tier - 2",Hospitalisation_table[[#This Row],[City tier]])</f>
        <v>tier - 2</v>
      </c>
      <c r="O1925" t="str">
        <f>IF(Hospitalisation_table[[#This Row],[State ID]]="?","Unknown",Hospitalisation_table[[#This Row],[State ID]])</f>
        <v>R1012</v>
      </c>
      <c r="P1925" s="20" t="str">
        <f>_xlfn.CONCAT(Hospitalisation_table[[#This Row],[date]],"-",Hospitalisation_table[[#This Row],[Month_Updated]],"-",Hospitalisation_table[[#This Row],[Year_Update]])</f>
        <v>5-Oct-2001</v>
      </c>
      <c r="Q1925">
        <f>DATEDIF(Hospitalisation_table[[#This Row],[Date of Birth]],"8-Jun-2023","Y")</f>
        <v>21</v>
      </c>
    </row>
    <row r="1926" spans="1:17" x14ac:dyDescent="0.3">
      <c r="A1926" t="s">
        <v>2236</v>
      </c>
      <c r="B1926" t="str">
        <f>IF(Hospitalisation_table[[#This Row],[Customer ID]]="?","UnKnown",Hospitalisation_table[[#This Row],[Customer ID]])</f>
        <v>Id137</v>
      </c>
      <c r="C1926">
        <v>2004</v>
      </c>
      <c r="D1926" t="s">
        <v>30</v>
      </c>
      <c r="E1926">
        <v>5</v>
      </c>
      <c r="F1926">
        <v>0</v>
      </c>
      <c r="G1926" s="24">
        <v>38792.69</v>
      </c>
      <c r="H1926" t="s">
        <v>11</v>
      </c>
      <c r="I1926" t="s">
        <v>11</v>
      </c>
      <c r="J1926" t="s">
        <v>13</v>
      </c>
      <c r="K1926" t="str">
        <f>IF(Hospitalisation_table[[#This Row],[month]]="?","Sep",Hospitalisation_table[[#This Row],[month]])</f>
        <v>Dec</v>
      </c>
      <c r="L1926">
        <f>IF(Hospitalisation_table[[#This Row],[year]] = "?",ROUNDUP(AVERAGE(Hospitalisation_table[year]),0),Hospitalisation_table[[#This Row],[year]])</f>
        <v>2004</v>
      </c>
      <c r="M1926" t="str">
        <f>IF(Hospitalisation_table[[#This Row],[Hospital tier]]="?","tier - 2",Hospitalisation_table[[#This Row],[Hospital tier]])</f>
        <v>tier - 2</v>
      </c>
      <c r="N1926" t="str">
        <f>IF(Hospitalisation_table[[#This Row],[City tier]]="?","tier - 2",Hospitalisation_table[[#This Row],[City tier]])</f>
        <v>tier - 2</v>
      </c>
      <c r="O1926" t="str">
        <f>IF(Hospitalisation_table[[#This Row],[State ID]]="?","Unknown",Hospitalisation_table[[#This Row],[State ID]])</f>
        <v>R1013</v>
      </c>
      <c r="P1926" s="20" t="str">
        <f>_xlfn.CONCAT(Hospitalisation_table[[#This Row],[date]],"-",Hospitalisation_table[[#This Row],[Month_Updated]],"-",Hospitalisation_table[[#This Row],[Year_Update]])</f>
        <v>5-Dec-2004</v>
      </c>
      <c r="Q1926">
        <f>DATEDIF(Hospitalisation_table[[#This Row],[Date of Birth]],"8-Jun-2023","Y")</f>
        <v>18</v>
      </c>
    </row>
    <row r="1927" spans="1:17" x14ac:dyDescent="0.3">
      <c r="A1927" t="s">
        <v>1002</v>
      </c>
      <c r="B1927" t="str">
        <f>IF(Hospitalisation_table[[#This Row],[Customer ID]]="?","UnKnown",Hospitalisation_table[[#This Row],[Customer ID]])</f>
        <v>Id1369</v>
      </c>
      <c r="C1927">
        <v>1994</v>
      </c>
      <c r="D1927" t="s">
        <v>15</v>
      </c>
      <c r="E1927">
        <v>17</v>
      </c>
      <c r="F1927">
        <v>0</v>
      </c>
      <c r="G1927" s="24">
        <v>7851.85</v>
      </c>
      <c r="H1927" t="s">
        <v>11</v>
      </c>
      <c r="I1927" t="s">
        <v>12</v>
      </c>
      <c r="J1927" t="s">
        <v>23</v>
      </c>
      <c r="K1927" t="str">
        <f>IF(Hospitalisation_table[[#This Row],[month]]="?","Sep",Hospitalisation_table[[#This Row],[month]])</f>
        <v>Nov</v>
      </c>
      <c r="L1927">
        <f>IF(Hospitalisation_table[[#This Row],[year]] = "?",ROUNDUP(AVERAGE(Hospitalisation_table[year]),0),Hospitalisation_table[[#This Row],[year]])</f>
        <v>1994</v>
      </c>
      <c r="M1927" t="str">
        <f>IF(Hospitalisation_table[[#This Row],[Hospital tier]]="?","tier - 2",Hospitalisation_table[[#This Row],[Hospital tier]])</f>
        <v>tier - 2</v>
      </c>
      <c r="N1927" t="str">
        <f>IF(Hospitalisation_table[[#This Row],[City tier]]="?","tier - 2",Hospitalisation_table[[#This Row],[City tier]])</f>
        <v>tier - 3</v>
      </c>
      <c r="O1927" t="str">
        <f>IF(Hospitalisation_table[[#This Row],[State ID]]="?","Unknown",Hospitalisation_table[[#This Row],[State ID]])</f>
        <v>R1012</v>
      </c>
      <c r="P1927" s="20" t="str">
        <f>_xlfn.CONCAT(Hospitalisation_table[[#This Row],[date]],"-",Hospitalisation_table[[#This Row],[Month_Updated]],"-",Hospitalisation_table[[#This Row],[Year_Update]])</f>
        <v>17-Nov-1994</v>
      </c>
      <c r="Q1927">
        <f>DATEDIF(Hospitalisation_table[[#This Row],[Date of Birth]],"8-Jun-2023","Y")</f>
        <v>28</v>
      </c>
    </row>
    <row r="1928" spans="1:17" x14ac:dyDescent="0.3">
      <c r="A1928" t="s">
        <v>1003</v>
      </c>
      <c r="B1928" t="str">
        <f>IF(Hospitalisation_table[[#This Row],[Customer ID]]="?","UnKnown",Hospitalisation_table[[#This Row],[Customer ID]])</f>
        <v>Id1368</v>
      </c>
      <c r="C1928">
        <v>1962</v>
      </c>
      <c r="D1928" t="s">
        <v>37</v>
      </c>
      <c r="E1928">
        <v>10</v>
      </c>
      <c r="F1928">
        <v>0</v>
      </c>
      <c r="G1928" s="24">
        <v>7896.41</v>
      </c>
      <c r="H1928" t="s">
        <v>12</v>
      </c>
      <c r="I1928" t="s">
        <v>11</v>
      </c>
      <c r="J1928" t="s">
        <v>13</v>
      </c>
      <c r="K1928" t="str">
        <f>IF(Hospitalisation_table[[#This Row],[month]]="?","Sep",Hospitalisation_table[[#This Row],[month]])</f>
        <v>Oct</v>
      </c>
      <c r="L1928">
        <f>IF(Hospitalisation_table[[#This Row],[year]] = "?",ROUNDUP(AVERAGE(Hospitalisation_table[year]),0),Hospitalisation_table[[#This Row],[year]])</f>
        <v>1962</v>
      </c>
      <c r="M1928" t="str">
        <f>IF(Hospitalisation_table[[#This Row],[Hospital tier]]="?","tier - 2",Hospitalisation_table[[#This Row],[Hospital tier]])</f>
        <v>tier - 3</v>
      </c>
      <c r="N1928" t="str">
        <f>IF(Hospitalisation_table[[#This Row],[City tier]]="?","tier - 2",Hospitalisation_table[[#This Row],[City tier]])</f>
        <v>tier - 2</v>
      </c>
      <c r="O1928" t="str">
        <f>IF(Hospitalisation_table[[#This Row],[State ID]]="?","Unknown",Hospitalisation_table[[#This Row],[State ID]])</f>
        <v>R1013</v>
      </c>
      <c r="P1928" s="20" t="str">
        <f>_xlfn.CONCAT(Hospitalisation_table[[#This Row],[date]],"-",Hospitalisation_table[[#This Row],[Month_Updated]],"-",Hospitalisation_table[[#This Row],[Year_Update]])</f>
        <v>10-Oct-1962</v>
      </c>
      <c r="Q1928">
        <f>DATEDIF(Hospitalisation_table[[#This Row],[Date of Birth]],"8-Jun-2023","Y")</f>
        <v>60</v>
      </c>
    </row>
    <row r="1929" spans="1:17" x14ac:dyDescent="0.3">
      <c r="A1929" t="s">
        <v>1004</v>
      </c>
      <c r="B1929" t="str">
        <f>IF(Hospitalisation_table[[#This Row],[Customer ID]]="?","UnKnown",Hospitalisation_table[[#This Row],[Customer ID]])</f>
        <v>Id1367</v>
      </c>
      <c r="C1929">
        <v>1977</v>
      </c>
      <c r="D1929" t="s">
        <v>10</v>
      </c>
      <c r="E1929">
        <v>20</v>
      </c>
      <c r="F1929">
        <v>0</v>
      </c>
      <c r="G1929" s="24">
        <v>7935.29</v>
      </c>
      <c r="H1929" t="s">
        <v>11</v>
      </c>
      <c r="I1929" t="s">
        <v>16</v>
      </c>
      <c r="J1929" t="s">
        <v>247</v>
      </c>
      <c r="K1929" t="str">
        <f>IF(Hospitalisation_table[[#This Row],[month]]="?","Sep",Hospitalisation_table[[#This Row],[month]])</f>
        <v>Jul</v>
      </c>
      <c r="L1929">
        <f>IF(Hospitalisation_table[[#This Row],[year]] = "?",ROUNDUP(AVERAGE(Hospitalisation_table[year]),0),Hospitalisation_table[[#This Row],[year]])</f>
        <v>1977</v>
      </c>
      <c r="M1929" t="str">
        <f>IF(Hospitalisation_table[[#This Row],[Hospital tier]]="?","tier - 2",Hospitalisation_table[[#This Row],[Hospital tier]])</f>
        <v>tier - 2</v>
      </c>
      <c r="N1929" t="str">
        <f>IF(Hospitalisation_table[[#This Row],[City tier]]="?","tier - 2",Hospitalisation_table[[#This Row],[City tier]])</f>
        <v>tier - 1</v>
      </c>
      <c r="O1929" t="str">
        <f>IF(Hospitalisation_table[[#This Row],[State ID]]="?","Unknown",Hospitalisation_table[[#This Row],[State ID]])</f>
        <v>R1024</v>
      </c>
      <c r="P1929" s="20" t="str">
        <f>_xlfn.CONCAT(Hospitalisation_table[[#This Row],[date]],"-",Hospitalisation_table[[#This Row],[Month_Updated]],"-",Hospitalisation_table[[#This Row],[Year_Update]])</f>
        <v>20-Jul-1977</v>
      </c>
      <c r="Q1929">
        <f>DATEDIF(Hospitalisation_table[[#This Row],[Date of Birth]],"8-Jun-2023","Y")</f>
        <v>45</v>
      </c>
    </row>
    <row r="1930" spans="1:17" x14ac:dyDescent="0.3">
      <c r="A1930" t="s">
        <v>1005</v>
      </c>
      <c r="B1930" t="str">
        <f>IF(Hospitalisation_table[[#This Row],[Customer ID]]="?","UnKnown",Hospitalisation_table[[#This Row],[Customer ID]])</f>
        <v>Id1366</v>
      </c>
      <c r="C1930">
        <v>1987</v>
      </c>
      <c r="D1930" t="s">
        <v>37</v>
      </c>
      <c r="E1930">
        <v>29</v>
      </c>
      <c r="F1930">
        <v>3</v>
      </c>
      <c r="G1930" s="24">
        <v>7948.22</v>
      </c>
      <c r="H1930" t="s">
        <v>11</v>
      </c>
      <c r="I1930" t="s">
        <v>12</v>
      </c>
      <c r="J1930" t="s">
        <v>200</v>
      </c>
      <c r="K1930" t="str">
        <f>IF(Hospitalisation_table[[#This Row],[month]]="?","Sep",Hospitalisation_table[[#This Row],[month]])</f>
        <v>Oct</v>
      </c>
      <c r="L1930">
        <f>IF(Hospitalisation_table[[#This Row],[year]] = "?",ROUNDUP(AVERAGE(Hospitalisation_table[year]),0),Hospitalisation_table[[#This Row],[year]])</f>
        <v>1987</v>
      </c>
      <c r="M1930" t="str">
        <f>IF(Hospitalisation_table[[#This Row],[Hospital tier]]="?","tier - 2",Hospitalisation_table[[#This Row],[Hospital tier]])</f>
        <v>tier - 2</v>
      </c>
      <c r="N1930" t="str">
        <f>IF(Hospitalisation_table[[#This Row],[City tier]]="?","tier - 2",Hospitalisation_table[[#This Row],[City tier]])</f>
        <v>tier - 3</v>
      </c>
      <c r="O1930" t="str">
        <f>IF(Hospitalisation_table[[#This Row],[State ID]]="?","Unknown",Hospitalisation_table[[#This Row],[State ID]])</f>
        <v>R1025</v>
      </c>
      <c r="P1930" s="20" t="str">
        <f>_xlfn.CONCAT(Hospitalisation_table[[#This Row],[date]],"-",Hospitalisation_table[[#This Row],[Month_Updated]],"-",Hospitalisation_table[[#This Row],[Year_Update]])</f>
        <v>29-Oct-1987</v>
      </c>
      <c r="Q1930">
        <f>DATEDIF(Hospitalisation_table[[#This Row],[Date of Birth]],"8-Jun-2023","Y")</f>
        <v>35</v>
      </c>
    </row>
    <row r="1931" spans="1:17" x14ac:dyDescent="0.3">
      <c r="A1931" t="s">
        <v>1006</v>
      </c>
      <c r="B1931" t="str">
        <f>IF(Hospitalisation_table[[#This Row],[Customer ID]]="?","UnKnown",Hospitalisation_table[[#This Row],[Customer ID]])</f>
        <v>Id1365</v>
      </c>
      <c r="C1931">
        <v>1966</v>
      </c>
      <c r="D1931" t="s">
        <v>10</v>
      </c>
      <c r="E1931">
        <v>9</v>
      </c>
      <c r="F1931">
        <v>0</v>
      </c>
      <c r="G1931" s="24">
        <v>7953.72</v>
      </c>
      <c r="H1931" t="s">
        <v>12</v>
      </c>
      <c r="I1931" t="s">
        <v>12</v>
      </c>
      <c r="J1931" t="s">
        <v>23</v>
      </c>
      <c r="K1931" t="str">
        <f>IF(Hospitalisation_table[[#This Row],[month]]="?","Sep",Hospitalisation_table[[#This Row],[month]])</f>
        <v>Jul</v>
      </c>
      <c r="L1931">
        <f>IF(Hospitalisation_table[[#This Row],[year]] = "?",ROUNDUP(AVERAGE(Hospitalisation_table[year]),0),Hospitalisation_table[[#This Row],[year]])</f>
        <v>1966</v>
      </c>
      <c r="M1931" t="str">
        <f>IF(Hospitalisation_table[[#This Row],[Hospital tier]]="?","tier - 2",Hospitalisation_table[[#This Row],[Hospital tier]])</f>
        <v>tier - 3</v>
      </c>
      <c r="N1931" t="str">
        <f>IF(Hospitalisation_table[[#This Row],[City tier]]="?","tier - 2",Hospitalisation_table[[#This Row],[City tier]])</f>
        <v>tier - 3</v>
      </c>
      <c r="O1931" t="str">
        <f>IF(Hospitalisation_table[[#This Row],[State ID]]="?","Unknown",Hospitalisation_table[[#This Row],[State ID]])</f>
        <v>R1012</v>
      </c>
      <c r="P1931" s="20" t="str">
        <f>_xlfn.CONCAT(Hospitalisation_table[[#This Row],[date]],"-",Hospitalisation_table[[#This Row],[Month_Updated]],"-",Hospitalisation_table[[#This Row],[Year_Update]])</f>
        <v>9-Jul-1966</v>
      </c>
      <c r="Q1931">
        <f>DATEDIF(Hospitalisation_table[[#This Row],[Date of Birth]],"8-Jun-2023","Y")</f>
        <v>56</v>
      </c>
    </row>
    <row r="1932" spans="1:17" x14ac:dyDescent="0.3">
      <c r="A1932" t="s">
        <v>1007</v>
      </c>
      <c r="B1932" t="str">
        <f>IF(Hospitalisation_table[[#This Row],[Customer ID]]="?","UnKnown",Hospitalisation_table[[#This Row],[Customer ID]])</f>
        <v>Id1364</v>
      </c>
      <c r="C1932">
        <v>1981</v>
      </c>
      <c r="D1932" t="s">
        <v>30</v>
      </c>
      <c r="E1932">
        <v>28</v>
      </c>
      <c r="F1932">
        <v>3</v>
      </c>
      <c r="G1932" s="24">
        <v>7954.52</v>
      </c>
      <c r="H1932" t="s">
        <v>11</v>
      </c>
      <c r="I1932" t="s">
        <v>11</v>
      </c>
      <c r="J1932" t="s">
        <v>42</v>
      </c>
      <c r="K1932" t="str">
        <f>IF(Hospitalisation_table[[#This Row],[month]]="?","Sep",Hospitalisation_table[[#This Row],[month]])</f>
        <v>Dec</v>
      </c>
      <c r="L1932">
        <f>IF(Hospitalisation_table[[#This Row],[year]] = "?",ROUNDUP(AVERAGE(Hospitalisation_table[year]),0),Hospitalisation_table[[#This Row],[year]])</f>
        <v>1981</v>
      </c>
      <c r="M1932" t="str">
        <f>IF(Hospitalisation_table[[#This Row],[Hospital tier]]="?","tier - 2",Hospitalisation_table[[#This Row],[Hospital tier]])</f>
        <v>tier - 2</v>
      </c>
      <c r="N1932" t="str">
        <f>IF(Hospitalisation_table[[#This Row],[City tier]]="?","tier - 2",Hospitalisation_table[[#This Row],[City tier]])</f>
        <v>tier - 2</v>
      </c>
      <c r="O1932" t="str">
        <f>IF(Hospitalisation_table[[#This Row],[State ID]]="?","Unknown",Hospitalisation_table[[#This Row],[State ID]])</f>
        <v>R1011</v>
      </c>
      <c r="P1932" s="20" t="str">
        <f>_xlfn.CONCAT(Hospitalisation_table[[#This Row],[date]],"-",Hospitalisation_table[[#This Row],[Month_Updated]],"-",Hospitalisation_table[[#This Row],[Year_Update]])</f>
        <v>28-Dec-1981</v>
      </c>
      <c r="Q1932">
        <f>DATEDIF(Hospitalisation_table[[#This Row],[Date of Birth]],"8-Jun-2023","Y")</f>
        <v>41</v>
      </c>
    </row>
    <row r="1933" spans="1:17" x14ac:dyDescent="0.3">
      <c r="A1933" t="s">
        <v>1008</v>
      </c>
      <c r="B1933" t="str">
        <f>IF(Hospitalisation_table[[#This Row],[Customer ID]]="?","UnKnown",Hospitalisation_table[[#This Row],[Customer ID]])</f>
        <v>Id1363</v>
      </c>
      <c r="C1933">
        <v>1970</v>
      </c>
      <c r="D1933" t="s">
        <v>18</v>
      </c>
      <c r="E1933">
        <v>19</v>
      </c>
      <c r="F1933">
        <v>0</v>
      </c>
      <c r="G1933" s="24">
        <v>7958.13</v>
      </c>
      <c r="H1933" t="s">
        <v>11</v>
      </c>
      <c r="I1933" t="s">
        <v>11</v>
      </c>
      <c r="J1933" t="s">
        <v>13</v>
      </c>
      <c r="K1933" t="str">
        <f>IF(Hospitalisation_table[[#This Row],[month]]="?","Sep",Hospitalisation_table[[#This Row],[month]])</f>
        <v>Jun</v>
      </c>
      <c r="L1933">
        <f>IF(Hospitalisation_table[[#This Row],[year]] = "?",ROUNDUP(AVERAGE(Hospitalisation_table[year]),0),Hospitalisation_table[[#This Row],[year]])</f>
        <v>1970</v>
      </c>
      <c r="M1933" t="str">
        <f>IF(Hospitalisation_table[[#This Row],[Hospital tier]]="?","tier - 2",Hospitalisation_table[[#This Row],[Hospital tier]])</f>
        <v>tier - 2</v>
      </c>
      <c r="N1933" t="str">
        <f>IF(Hospitalisation_table[[#This Row],[City tier]]="?","tier - 2",Hospitalisation_table[[#This Row],[City tier]])</f>
        <v>tier - 2</v>
      </c>
      <c r="O1933" t="str">
        <f>IF(Hospitalisation_table[[#This Row],[State ID]]="?","Unknown",Hospitalisation_table[[#This Row],[State ID]])</f>
        <v>R1013</v>
      </c>
      <c r="P1933" s="20" t="str">
        <f>_xlfn.CONCAT(Hospitalisation_table[[#This Row],[date]],"-",Hospitalisation_table[[#This Row],[Month_Updated]],"-",Hospitalisation_table[[#This Row],[Year_Update]])</f>
        <v>19-Jun-1970</v>
      </c>
      <c r="Q1933">
        <f>DATEDIF(Hospitalisation_table[[#This Row],[Date of Birth]],"8-Jun-2023","Y")</f>
        <v>52</v>
      </c>
    </row>
    <row r="1934" spans="1:17" x14ac:dyDescent="0.3">
      <c r="A1934" t="s">
        <v>1009</v>
      </c>
      <c r="B1934" t="str">
        <f>IF(Hospitalisation_table[[#This Row],[Customer ID]]="?","UnKnown",Hospitalisation_table[[#This Row],[Customer ID]])</f>
        <v>Id1362</v>
      </c>
      <c r="C1934">
        <v>1975</v>
      </c>
      <c r="D1934" t="s">
        <v>35</v>
      </c>
      <c r="E1934">
        <v>10</v>
      </c>
      <c r="F1934">
        <v>1</v>
      </c>
      <c r="G1934" s="24">
        <v>7966.81</v>
      </c>
      <c r="H1934" t="s">
        <v>11</v>
      </c>
      <c r="I1934" t="s">
        <v>11</v>
      </c>
      <c r="J1934" t="s">
        <v>13</v>
      </c>
      <c r="K1934" t="str">
        <f>IF(Hospitalisation_table[[#This Row],[month]]="?","Sep",Hospitalisation_table[[#This Row],[month]])</f>
        <v>Aug</v>
      </c>
      <c r="L1934">
        <f>IF(Hospitalisation_table[[#This Row],[year]] = "?",ROUNDUP(AVERAGE(Hospitalisation_table[year]),0),Hospitalisation_table[[#This Row],[year]])</f>
        <v>1975</v>
      </c>
      <c r="M1934" t="str">
        <f>IF(Hospitalisation_table[[#This Row],[Hospital tier]]="?","tier - 2",Hospitalisation_table[[#This Row],[Hospital tier]])</f>
        <v>tier - 2</v>
      </c>
      <c r="N1934" t="str">
        <f>IF(Hospitalisation_table[[#This Row],[City tier]]="?","tier - 2",Hospitalisation_table[[#This Row],[City tier]])</f>
        <v>tier - 2</v>
      </c>
      <c r="O1934" t="str">
        <f>IF(Hospitalisation_table[[#This Row],[State ID]]="?","Unknown",Hospitalisation_table[[#This Row],[State ID]])</f>
        <v>R1013</v>
      </c>
      <c r="P1934" s="20" t="str">
        <f>_xlfn.CONCAT(Hospitalisation_table[[#This Row],[date]],"-",Hospitalisation_table[[#This Row],[Month_Updated]],"-",Hospitalisation_table[[#This Row],[Year_Update]])</f>
        <v>10-Aug-1975</v>
      </c>
      <c r="Q1934">
        <f>DATEDIF(Hospitalisation_table[[#This Row],[Date of Birth]],"8-Jun-2023","Y")</f>
        <v>47</v>
      </c>
    </row>
    <row r="1935" spans="1:17" x14ac:dyDescent="0.3">
      <c r="A1935" t="s">
        <v>1010</v>
      </c>
      <c r="B1935" t="str">
        <f>IF(Hospitalisation_table[[#This Row],[Customer ID]]="?","UnKnown",Hospitalisation_table[[#This Row],[Customer ID]])</f>
        <v>Id1361</v>
      </c>
      <c r="C1935">
        <v>1972</v>
      </c>
      <c r="D1935" t="s">
        <v>15</v>
      </c>
      <c r="E1935">
        <v>23</v>
      </c>
      <c r="F1935">
        <v>0</v>
      </c>
      <c r="G1935" s="24">
        <v>7980.34</v>
      </c>
      <c r="H1935" t="s">
        <v>11</v>
      </c>
      <c r="I1935" t="s">
        <v>11</v>
      </c>
      <c r="J1935" t="s">
        <v>13</v>
      </c>
      <c r="K1935" t="str">
        <f>IF(Hospitalisation_table[[#This Row],[month]]="?","Sep",Hospitalisation_table[[#This Row],[month]])</f>
        <v>Nov</v>
      </c>
      <c r="L1935">
        <f>IF(Hospitalisation_table[[#This Row],[year]] = "?",ROUNDUP(AVERAGE(Hospitalisation_table[year]),0),Hospitalisation_table[[#This Row],[year]])</f>
        <v>1972</v>
      </c>
      <c r="M1935" t="str">
        <f>IF(Hospitalisation_table[[#This Row],[Hospital tier]]="?","tier - 2",Hospitalisation_table[[#This Row],[Hospital tier]])</f>
        <v>tier - 2</v>
      </c>
      <c r="N1935" t="str">
        <f>IF(Hospitalisation_table[[#This Row],[City tier]]="?","tier - 2",Hospitalisation_table[[#This Row],[City tier]])</f>
        <v>tier - 2</v>
      </c>
      <c r="O1935" t="str">
        <f>IF(Hospitalisation_table[[#This Row],[State ID]]="?","Unknown",Hospitalisation_table[[#This Row],[State ID]])</f>
        <v>R1013</v>
      </c>
      <c r="P1935" s="20" t="str">
        <f>_xlfn.CONCAT(Hospitalisation_table[[#This Row],[date]],"-",Hospitalisation_table[[#This Row],[Month_Updated]],"-",Hospitalisation_table[[#This Row],[Year_Update]])</f>
        <v>23-Nov-1972</v>
      </c>
      <c r="Q1935">
        <f>DATEDIF(Hospitalisation_table[[#This Row],[Date of Birth]],"8-Jun-2023","Y")</f>
        <v>50</v>
      </c>
    </row>
    <row r="1936" spans="1:17" x14ac:dyDescent="0.3">
      <c r="A1936" t="s">
        <v>1011</v>
      </c>
      <c r="B1936" t="str">
        <f>IF(Hospitalisation_table[[#This Row],[Customer ID]]="?","UnKnown",Hospitalisation_table[[#This Row],[Customer ID]])</f>
        <v>Id1360</v>
      </c>
      <c r="C1936">
        <v>1983</v>
      </c>
      <c r="D1936" t="s">
        <v>35</v>
      </c>
      <c r="E1936">
        <v>28</v>
      </c>
      <c r="F1936">
        <v>3</v>
      </c>
      <c r="G1936" s="24">
        <v>7985.82</v>
      </c>
      <c r="H1936" t="s">
        <v>11</v>
      </c>
      <c r="I1936" t="s">
        <v>16</v>
      </c>
      <c r="J1936" t="s">
        <v>247</v>
      </c>
      <c r="K1936" t="str">
        <f>IF(Hospitalisation_table[[#This Row],[month]]="?","Sep",Hospitalisation_table[[#This Row],[month]])</f>
        <v>Aug</v>
      </c>
      <c r="L1936">
        <f>IF(Hospitalisation_table[[#This Row],[year]] = "?",ROUNDUP(AVERAGE(Hospitalisation_table[year]),0),Hospitalisation_table[[#This Row],[year]])</f>
        <v>1983</v>
      </c>
      <c r="M1936" t="str">
        <f>IF(Hospitalisation_table[[#This Row],[Hospital tier]]="?","tier - 2",Hospitalisation_table[[#This Row],[Hospital tier]])</f>
        <v>tier - 2</v>
      </c>
      <c r="N1936" t="str">
        <f>IF(Hospitalisation_table[[#This Row],[City tier]]="?","tier - 2",Hospitalisation_table[[#This Row],[City tier]])</f>
        <v>tier - 1</v>
      </c>
      <c r="O1936" t="str">
        <f>IF(Hospitalisation_table[[#This Row],[State ID]]="?","Unknown",Hospitalisation_table[[#This Row],[State ID]])</f>
        <v>R1024</v>
      </c>
      <c r="P1936" s="20" t="str">
        <f>_xlfn.CONCAT(Hospitalisation_table[[#This Row],[date]],"-",Hospitalisation_table[[#This Row],[Month_Updated]],"-",Hospitalisation_table[[#This Row],[Year_Update]])</f>
        <v>28-Aug-1983</v>
      </c>
      <c r="Q1936">
        <f>DATEDIF(Hospitalisation_table[[#This Row],[Date of Birth]],"8-Jun-2023","Y")</f>
        <v>39</v>
      </c>
    </row>
    <row r="1937" spans="1:17" x14ac:dyDescent="0.3">
      <c r="A1937" t="s">
        <v>2237</v>
      </c>
      <c r="B1937" t="str">
        <f>IF(Hospitalisation_table[[#This Row],[Customer ID]]="?","UnKnown",Hospitalisation_table[[#This Row],[Customer ID]])</f>
        <v>Id136</v>
      </c>
      <c r="C1937">
        <v>1979</v>
      </c>
      <c r="D1937" t="s">
        <v>30</v>
      </c>
      <c r="E1937">
        <v>3</v>
      </c>
      <c r="F1937">
        <v>2</v>
      </c>
      <c r="G1937" s="24">
        <v>38836.980000000003</v>
      </c>
      <c r="H1937" t="s">
        <v>11</v>
      </c>
      <c r="I1937" t="s">
        <v>16</v>
      </c>
      <c r="J1937" t="s">
        <v>42</v>
      </c>
      <c r="K1937" t="str">
        <f>IF(Hospitalisation_table[[#This Row],[month]]="?","Sep",Hospitalisation_table[[#This Row],[month]])</f>
        <v>Dec</v>
      </c>
      <c r="L1937">
        <f>IF(Hospitalisation_table[[#This Row],[year]] = "?",ROUNDUP(AVERAGE(Hospitalisation_table[year]),0),Hospitalisation_table[[#This Row],[year]])</f>
        <v>1979</v>
      </c>
      <c r="M1937" t="str">
        <f>IF(Hospitalisation_table[[#This Row],[Hospital tier]]="?","tier - 2",Hospitalisation_table[[#This Row],[Hospital tier]])</f>
        <v>tier - 2</v>
      </c>
      <c r="N1937" t="str">
        <f>IF(Hospitalisation_table[[#This Row],[City tier]]="?","tier - 2",Hospitalisation_table[[#This Row],[City tier]])</f>
        <v>tier - 1</v>
      </c>
      <c r="O1937" t="str">
        <f>IF(Hospitalisation_table[[#This Row],[State ID]]="?","Unknown",Hospitalisation_table[[#This Row],[State ID]])</f>
        <v>R1011</v>
      </c>
      <c r="P1937" s="20" t="str">
        <f>_xlfn.CONCAT(Hospitalisation_table[[#This Row],[date]],"-",Hospitalisation_table[[#This Row],[Month_Updated]],"-",Hospitalisation_table[[#This Row],[Year_Update]])</f>
        <v>3-Dec-1979</v>
      </c>
      <c r="Q1937">
        <f>DATEDIF(Hospitalisation_table[[#This Row],[Date of Birth]],"8-Jun-2023","Y")</f>
        <v>43</v>
      </c>
    </row>
    <row r="1938" spans="1:17" x14ac:dyDescent="0.3">
      <c r="A1938" t="s">
        <v>1012</v>
      </c>
      <c r="B1938" t="str">
        <f>IF(Hospitalisation_table[[#This Row],[Customer ID]]="?","UnKnown",Hospitalisation_table[[#This Row],[Customer ID]])</f>
        <v>Id1359</v>
      </c>
      <c r="C1938">
        <v>1983</v>
      </c>
      <c r="D1938" t="s">
        <v>35</v>
      </c>
      <c r="E1938">
        <v>20</v>
      </c>
      <c r="F1938">
        <v>3</v>
      </c>
      <c r="G1938" s="24">
        <v>7986.48</v>
      </c>
      <c r="H1938" t="s">
        <v>11</v>
      </c>
      <c r="I1938" t="s">
        <v>12</v>
      </c>
      <c r="J1938" t="s">
        <v>247</v>
      </c>
      <c r="K1938" t="str">
        <f>IF(Hospitalisation_table[[#This Row],[month]]="?","Sep",Hospitalisation_table[[#This Row],[month]])</f>
        <v>Aug</v>
      </c>
      <c r="L1938">
        <f>IF(Hospitalisation_table[[#This Row],[year]] = "?",ROUNDUP(AVERAGE(Hospitalisation_table[year]),0),Hospitalisation_table[[#This Row],[year]])</f>
        <v>1983</v>
      </c>
      <c r="M1938" t="str">
        <f>IF(Hospitalisation_table[[#This Row],[Hospital tier]]="?","tier - 2",Hospitalisation_table[[#This Row],[Hospital tier]])</f>
        <v>tier - 2</v>
      </c>
      <c r="N1938" t="str">
        <f>IF(Hospitalisation_table[[#This Row],[City tier]]="?","tier - 2",Hospitalisation_table[[#This Row],[City tier]])</f>
        <v>tier - 3</v>
      </c>
      <c r="O1938" t="str">
        <f>IF(Hospitalisation_table[[#This Row],[State ID]]="?","Unknown",Hospitalisation_table[[#This Row],[State ID]])</f>
        <v>R1024</v>
      </c>
      <c r="P1938" s="20" t="str">
        <f>_xlfn.CONCAT(Hospitalisation_table[[#This Row],[date]],"-",Hospitalisation_table[[#This Row],[Month_Updated]],"-",Hospitalisation_table[[#This Row],[Year_Update]])</f>
        <v>20-Aug-1983</v>
      </c>
      <c r="Q1938">
        <f>DATEDIF(Hospitalisation_table[[#This Row],[Date of Birth]],"8-Jun-2023","Y")</f>
        <v>39</v>
      </c>
    </row>
    <row r="1939" spans="1:17" x14ac:dyDescent="0.3">
      <c r="A1939" t="s">
        <v>1013</v>
      </c>
      <c r="B1939" t="str">
        <f>IF(Hospitalisation_table[[#This Row],[Customer ID]]="?","UnKnown",Hospitalisation_table[[#This Row],[Customer ID]])</f>
        <v>Id1358</v>
      </c>
      <c r="C1939">
        <v>1962</v>
      </c>
      <c r="D1939" t="s">
        <v>35</v>
      </c>
      <c r="E1939">
        <v>22</v>
      </c>
      <c r="F1939">
        <v>0</v>
      </c>
      <c r="G1939" s="24">
        <v>8004.96</v>
      </c>
      <c r="H1939" t="s">
        <v>12</v>
      </c>
      <c r="I1939" t="s">
        <v>16</v>
      </c>
      <c r="J1939" t="s">
        <v>13</v>
      </c>
      <c r="K1939" t="str">
        <f>IF(Hospitalisation_table[[#This Row],[month]]="?","Sep",Hospitalisation_table[[#This Row],[month]])</f>
        <v>Aug</v>
      </c>
      <c r="L1939">
        <f>IF(Hospitalisation_table[[#This Row],[year]] = "?",ROUNDUP(AVERAGE(Hospitalisation_table[year]),0),Hospitalisation_table[[#This Row],[year]])</f>
        <v>1962</v>
      </c>
      <c r="M1939" t="str">
        <f>IF(Hospitalisation_table[[#This Row],[Hospital tier]]="?","tier - 2",Hospitalisation_table[[#This Row],[Hospital tier]])</f>
        <v>tier - 3</v>
      </c>
      <c r="N1939" t="str">
        <f>IF(Hospitalisation_table[[#This Row],[City tier]]="?","tier - 2",Hospitalisation_table[[#This Row],[City tier]])</f>
        <v>tier - 1</v>
      </c>
      <c r="O1939" t="str">
        <f>IF(Hospitalisation_table[[#This Row],[State ID]]="?","Unknown",Hospitalisation_table[[#This Row],[State ID]])</f>
        <v>R1013</v>
      </c>
      <c r="P1939" s="20" t="str">
        <f>_xlfn.CONCAT(Hospitalisation_table[[#This Row],[date]],"-",Hospitalisation_table[[#This Row],[Month_Updated]],"-",Hospitalisation_table[[#This Row],[Year_Update]])</f>
        <v>22-Aug-1962</v>
      </c>
      <c r="Q1939">
        <f>DATEDIF(Hospitalisation_table[[#This Row],[Date of Birth]],"8-Jun-2023","Y")</f>
        <v>60</v>
      </c>
    </row>
    <row r="1940" spans="1:17" x14ac:dyDescent="0.3">
      <c r="A1940" t="s">
        <v>1014</v>
      </c>
      <c r="B1940" t="str">
        <f>IF(Hospitalisation_table[[#This Row],[Customer ID]]="?","UnKnown",Hospitalisation_table[[#This Row],[Customer ID]])</f>
        <v>Id1357</v>
      </c>
      <c r="C1940">
        <v>1995</v>
      </c>
      <c r="D1940" t="s">
        <v>20</v>
      </c>
      <c r="E1940">
        <v>18</v>
      </c>
      <c r="F1940">
        <v>0</v>
      </c>
      <c r="G1940" s="24">
        <v>8014.62</v>
      </c>
      <c r="H1940" t="s">
        <v>11</v>
      </c>
      <c r="I1940" t="s">
        <v>12</v>
      </c>
      <c r="J1940" t="s">
        <v>23</v>
      </c>
      <c r="K1940" t="str">
        <f>IF(Hospitalisation_table[[#This Row],[month]]="?","Sep",Hospitalisation_table[[#This Row],[month]])</f>
        <v>Sep</v>
      </c>
      <c r="L1940">
        <f>IF(Hospitalisation_table[[#This Row],[year]] = "?",ROUNDUP(AVERAGE(Hospitalisation_table[year]),0),Hospitalisation_table[[#This Row],[year]])</f>
        <v>1995</v>
      </c>
      <c r="M1940" t="str">
        <f>IF(Hospitalisation_table[[#This Row],[Hospital tier]]="?","tier - 2",Hospitalisation_table[[#This Row],[Hospital tier]])</f>
        <v>tier - 2</v>
      </c>
      <c r="N1940" t="str">
        <f>IF(Hospitalisation_table[[#This Row],[City tier]]="?","tier - 2",Hospitalisation_table[[#This Row],[City tier]])</f>
        <v>tier - 3</v>
      </c>
      <c r="O1940" t="str">
        <f>IF(Hospitalisation_table[[#This Row],[State ID]]="?","Unknown",Hospitalisation_table[[#This Row],[State ID]])</f>
        <v>R1012</v>
      </c>
      <c r="P1940" s="20" t="str">
        <f>_xlfn.CONCAT(Hospitalisation_table[[#This Row],[date]],"-",Hospitalisation_table[[#This Row],[Month_Updated]],"-",Hospitalisation_table[[#This Row],[Year_Update]])</f>
        <v>18-Sep-1995</v>
      </c>
      <c r="Q1940">
        <f>DATEDIF(Hospitalisation_table[[#This Row],[Date of Birth]],"8-Jun-2023","Y")</f>
        <v>27</v>
      </c>
    </row>
    <row r="1941" spans="1:17" x14ac:dyDescent="0.3">
      <c r="A1941" t="s">
        <v>1015</v>
      </c>
      <c r="B1941" t="str">
        <f>IF(Hospitalisation_table[[#This Row],[Customer ID]]="?","UnKnown",Hospitalisation_table[[#This Row],[Customer ID]])</f>
        <v>Id1356</v>
      </c>
      <c r="C1941">
        <v>1980</v>
      </c>
      <c r="D1941" t="s">
        <v>15</v>
      </c>
      <c r="E1941">
        <v>8</v>
      </c>
      <c r="F1941">
        <v>2</v>
      </c>
      <c r="G1941" s="24">
        <v>8017.06</v>
      </c>
      <c r="H1941" t="s">
        <v>11</v>
      </c>
      <c r="I1941" t="s">
        <v>11</v>
      </c>
      <c r="J1941" t="s">
        <v>23</v>
      </c>
      <c r="K1941" t="str">
        <f>IF(Hospitalisation_table[[#This Row],[month]]="?","Sep",Hospitalisation_table[[#This Row],[month]])</f>
        <v>Nov</v>
      </c>
      <c r="L1941">
        <f>IF(Hospitalisation_table[[#This Row],[year]] = "?",ROUNDUP(AVERAGE(Hospitalisation_table[year]),0),Hospitalisation_table[[#This Row],[year]])</f>
        <v>1980</v>
      </c>
      <c r="M1941" t="str">
        <f>IF(Hospitalisation_table[[#This Row],[Hospital tier]]="?","tier - 2",Hospitalisation_table[[#This Row],[Hospital tier]])</f>
        <v>tier - 2</v>
      </c>
      <c r="N1941" t="str">
        <f>IF(Hospitalisation_table[[#This Row],[City tier]]="?","tier - 2",Hospitalisation_table[[#This Row],[City tier]])</f>
        <v>tier - 2</v>
      </c>
      <c r="O1941" t="str">
        <f>IF(Hospitalisation_table[[#This Row],[State ID]]="?","Unknown",Hospitalisation_table[[#This Row],[State ID]])</f>
        <v>R1012</v>
      </c>
      <c r="P1941" s="20" t="str">
        <f>_xlfn.CONCAT(Hospitalisation_table[[#This Row],[date]],"-",Hospitalisation_table[[#This Row],[Month_Updated]],"-",Hospitalisation_table[[#This Row],[Year_Update]])</f>
        <v>8-Nov-1980</v>
      </c>
      <c r="Q1941">
        <f>DATEDIF(Hospitalisation_table[[#This Row],[Date of Birth]],"8-Jun-2023","Y")</f>
        <v>42</v>
      </c>
    </row>
    <row r="1942" spans="1:17" x14ac:dyDescent="0.3">
      <c r="A1942" t="s">
        <v>1016</v>
      </c>
      <c r="B1942" t="str">
        <f>IF(Hospitalisation_table[[#This Row],[Customer ID]]="?","UnKnown",Hospitalisation_table[[#This Row],[Customer ID]])</f>
        <v>Id1355</v>
      </c>
      <c r="C1942">
        <v>1989</v>
      </c>
      <c r="D1942" t="s">
        <v>15</v>
      </c>
      <c r="E1942">
        <v>3</v>
      </c>
      <c r="F1942">
        <v>3</v>
      </c>
      <c r="G1942" s="24">
        <v>8021.11</v>
      </c>
      <c r="H1942" t="s">
        <v>11</v>
      </c>
      <c r="I1942" t="s">
        <v>16</v>
      </c>
      <c r="J1942" t="s">
        <v>23</v>
      </c>
      <c r="K1942" t="str">
        <f>IF(Hospitalisation_table[[#This Row],[month]]="?","Sep",Hospitalisation_table[[#This Row],[month]])</f>
        <v>Nov</v>
      </c>
      <c r="L1942">
        <f>IF(Hospitalisation_table[[#This Row],[year]] = "?",ROUNDUP(AVERAGE(Hospitalisation_table[year]),0),Hospitalisation_table[[#This Row],[year]])</f>
        <v>1989</v>
      </c>
      <c r="M1942" t="str">
        <f>IF(Hospitalisation_table[[#This Row],[Hospital tier]]="?","tier - 2",Hospitalisation_table[[#This Row],[Hospital tier]])</f>
        <v>tier - 2</v>
      </c>
      <c r="N1942" t="str">
        <f>IF(Hospitalisation_table[[#This Row],[City tier]]="?","tier - 2",Hospitalisation_table[[#This Row],[City tier]])</f>
        <v>tier - 1</v>
      </c>
      <c r="O1942" t="str">
        <f>IF(Hospitalisation_table[[#This Row],[State ID]]="?","Unknown",Hospitalisation_table[[#This Row],[State ID]])</f>
        <v>R1012</v>
      </c>
      <c r="P1942" s="20" t="str">
        <f>_xlfn.CONCAT(Hospitalisation_table[[#This Row],[date]],"-",Hospitalisation_table[[#This Row],[Month_Updated]],"-",Hospitalisation_table[[#This Row],[Year_Update]])</f>
        <v>3-Nov-1989</v>
      </c>
      <c r="Q1942">
        <f>DATEDIF(Hospitalisation_table[[#This Row],[Date of Birth]],"8-Jun-2023","Y")</f>
        <v>33</v>
      </c>
    </row>
    <row r="1943" spans="1:17" x14ac:dyDescent="0.3">
      <c r="A1943" t="s">
        <v>1017</v>
      </c>
      <c r="B1943" t="str">
        <f>IF(Hospitalisation_table[[#This Row],[Customer ID]]="?","UnKnown",Hospitalisation_table[[#This Row],[Customer ID]])</f>
        <v>Id1354</v>
      </c>
      <c r="C1943">
        <v>1978</v>
      </c>
      <c r="D1943" t="s">
        <v>10</v>
      </c>
      <c r="E1943">
        <v>17</v>
      </c>
      <c r="F1943">
        <v>1</v>
      </c>
      <c r="G1943" s="24">
        <v>8023.14</v>
      </c>
      <c r="H1943" t="s">
        <v>11</v>
      </c>
      <c r="I1943" t="s">
        <v>12</v>
      </c>
      <c r="J1943" t="s">
        <v>23</v>
      </c>
      <c r="K1943" t="str">
        <f>IF(Hospitalisation_table[[#This Row],[month]]="?","Sep",Hospitalisation_table[[#This Row],[month]])</f>
        <v>Jul</v>
      </c>
      <c r="L1943">
        <f>IF(Hospitalisation_table[[#This Row],[year]] = "?",ROUNDUP(AVERAGE(Hospitalisation_table[year]),0),Hospitalisation_table[[#This Row],[year]])</f>
        <v>1978</v>
      </c>
      <c r="M1943" t="str">
        <f>IF(Hospitalisation_table[[#This Row],[Hospital tier]]="?","tier - 2",Hospitalisation_table[[#This Row],[Hospital tier]])</f>
        <v>tier - 2</v>
      </c>
      <c r="N1943" t="str">
        <f>IF(Hospitalisation_table[[#This Row],[City tier]]="?","tier - 2",Hospitalisation_table[[#This Row],[City tier]])</f>
        <v>tier - 3</v>
      </c>
      <c r="O1943" t="str">
        <f>IF(Hospitalisation_table[[#This Row],[State ID]]="?","Unknown",Hospitalisation_table[[#This Row],[State ID]])</f>
        <v>R1012</v>
      </c>
      <c r="P1943" s="20" t="str">
        <f>_xlfn.CONCAT(Hospitalisation_table[[#This Row],[date]],"-",Hospitalisation_table[[#This Row],[Month_Updated]],"-",Hospitalisation_table[[#This Row],[Year_Update]])</f>
        <v>17-Jul-1978</v>
      </c>
      <c r="Q1943">
        <f>DATEDIF(Hospitalisation_table[[#This Row],[Date of Birth]],"8-Jun-2023","Y")</f>
        <v>44</v>
      </c>
    </row>
    <row r="1944" spans="1:17" x14ac:dyDescent="0.3">
      <c r="A1944" t="s">
        <v>1018</v>
      </c>
      <c r="B1944" t="str">
        <f>IF(Hospitalisation_table[[#This Row],[Customer ID]]="?","UnKnown",Hospitalisation_table[[#This Row],[Customer ID]])</f>
        <v>Id1353</v>
      </c>
      <c r="C1944">
        <v>1976</v>
      </c>
      <c r="D1944" t="s">
        <v>30</v>
      </c>
      <c r="E1944">
        <v>20</v>
      </c>
      <c r="F1944">
        <v>0</v>
      </c>
      <c r="G1944" s="24">
        <v>8026.67</v>
      </c>
      <c r="H1944" t="s">
        <v>11</v>
      </c>
      <c r="I1944" t="s">
        <v>11</v>
      </c>
      <c r="J1944" t="s">
        <v>23</v>
      </c>
      <c r="K1944" t="str">
        <f>IF(Hospitalisation_table[[#This Row],[month]]="?","Sep",Hospitalisation_table[[#This Row],[month]])</f>
        <v>Dec</v>
      </c>
      <c r="L1944">
        <f>IF(Hospitalisation_table[[#This Row],[year]] = "?",ROUNDUP(AVERAGE(Hospitalisation_table[year]),0),Hospitalisation_table[[#This Row],[year]])</f>
        <v>1976</v>
      </c>
      <c r="M1944" t="str">
        <f>IF(Hospitalisation_table[[#This Row],[Hospital tier]]="?","tier - 2",Hospitalisation_table[[#This Row],[Hospital tier]])</f>
        <v>tier - 2</v>
      </c>
      <c r="N1944" t="str">
        <f>IF(Hospitalisation_table[[#This Row],[City tier]]="?","tier - 2",Hospitalisation_table[[#This Row],[City tier]])</f>
        <v>tier - 2</v>
      </c>
      <c r="O1944" t="str">
        <f>IF(Hospitalisation_table[[#This Row],[State ID]]="?","Unknown",Hospitalisation_table[[#This Row],[State ID]])</f>
        <v>R1012</v>
      </c>
      <c r="P1944" s="20" t="str">
        <f>_xlfn.CONCAT(Hospitalisation_table[[#This Row],[date]],"-",Hospitalisation_table[[#This Row],[Month_Updated]],"-",Hospitalisation_table[[#This Row],[Year_Update]])</f>
        <v>20-Dec-1976</v>
      </c>
      <c r="Q1944">
        <f>DATEDIF(Hospitalisation_table[[#This Row],[Date of Birth]],"8-Jun-2023","Y")</f>
        <v>46</v>
      </c>
    </row>
    <row r="1945" spans="1:17" x14ac:dyDescent="0.3">
      <c r="A1945" t="s">
        <v>1019</v>
      </c>
      <c r="B1945" t="str">
        <f>IF(Hospitalisation_table[[#This Row],[Customer ID]]="?","UnKnown",Hospitalisation_table[[#This Row],[Customer ID]])</f>
        <v>Id1352</v>
      </c>
      <c r="C1945">
        <v>1977</v>
      </c>
      <c r="D1945" t="s">
        <v>15</v>
      </c>
      <c r="E1945">
        <v>6</v>
      </c>
      <c r="F1945">
        <v>2</v>
      </c>
      <c r="G1945" s="24">
        <v>8027.97</v>
      </c>
      <c r="H1945" t="s">
        <v>12</v>
      </c>
      <c r="I1945" t="s">
        <v>11</v>
      </c>
      <c r="J1945" t="s">
        <v>42</v>
      </c>
      <c r="K1945" t="str">
        <f>IF(Hospitalisation_table[[#This Row],[month]]="?","Sep",Hospitalisation_table[[#This Row],[month]])</f>
        <v>Nov</v>
      </c>
      <c r="L1945">
        <f>IF(Hospitalisation_table[[#This Row],[year]] = "?",ROUNDUP(AVERAGE(Hospitalisation_table[year]),0),Hospitalisation_table[[#This Row],[year]])</f>
        <v>1977</v>
      </c>
      <c r="M1945" t="str">
        <f>IF(Hospitalisation_table[[#This Row],[Hospital tier]]="?","tier - 2",Hospitalisation_table[[#This Row],[Hospital tier]])</f>
        <v>tier - 3</v>
      </c>
      <c r="N1945" t="str">
        <f>IF(Hospitalisation_table[[#This Row],[City tier]]="?","tier - 2",Hospitalisation_table[[#This Row],[City tier]])</f>
        <v>tier - 2</v>
      </c>
      <c r="O1945" t="str">
        <f>IF(Hospitalisation_table[[#This Row],[State ID]]="?","Unknown",Hospitalisation_table[[#This Row],[State ID]])</f>
        <v>R1011</v>
      </c>
      <c r="P1945" s="20" t="str">
        <f>_xlfn.CONCAT(Hospitalisation_table[[#This Row],[date]],"-",Hospitalisation_table[[#This Row],[Month_Updated]],"-",Hospitalisation_table[[#This Row],[Year_Update]])</f>
        <v>6-Nov-1977</v>
      </c>
      <c r="Q1945">
        <f>DATEDIF(Hospitalisation_table[[#This Row],[Date of Birth]],"8-Jun-2023","Y")</f>
        <v>45</v>
      </c>
    </row>
    <row r="1946" spans="1:17" x14ac:dyDescent="0.3">
      <c r="A1946" t="s">
        <v>1020</v>
      </c>
      <c r="B1946" t="str">
        <f>IF(Hospitalisation_table[[#This Row],[Customer ID]]="?","UnKnown",Hospitalisation_table[[#This Row],[Customer ID]])</f>
        <v>Id1351</v>
      </c>
      <c r="C1946">
        <v>2003</v>
      </c>
      <c r="D1946" t="s">
        <v>30</v>
      </c>
      <c r="E1946">
        <v>12</v>
      </c>
      <c r="F1946">
        <v>0</v>
      </c>
      <c r="G1946" s="24">
        <v>8035.64</v>
      </c>
      <c r="H1946" t="s">
        <v>11</v>
      </c>
      <c r="I1946" t="s">
        <v>11</v>
      </c>
      <c r="J1946" t="s">
        <v>23</v>
      </c>
      <c r="K1946" t="str">
        <f>IF(Hospitalisation_table[[#This Row],[month]]="?","Sep",Hospitalisation_table[[#This Row],[month]])</f>
        <v>Dec</v>
      </c>
      <c r="L1946">
        <f>IF(Hospitalisation_table[[#This Row],[year]] = "?",ROUNDUP(AVERAGE(Hospitalisation_table[year]),0),Hospitalisation_table[[#This Row],[year]])</f>
        <v>2003</v>
      </c>
      <c r="M1946" t="str">
        <f>IF(Hospitalisation_table[[#This Row],[Hospital tier]]="?","tier - 2",Hospitalisation_table[[#This Row],[Hospital tier]])</f>
        <v>tier - 2</v>
      </c>
      <c r="N1946" t="str">
        <f>IF(Hospitalisation_table[[#This Row],[City tier]]="?","tier - 2",Hospitalisation_table[[#This Row],[City tier]])</f>
        <v>tier - 2</v>
      </c>
      <c r="O1946" t="str">
        <f>IF(Hospitalisation_table[[#This Row],[State ID]]="?","Unknown",Hospitalisation_table[[#This Row],[State ID]])</f>
        <v>R1012</v>
      </c>
      <c r="P1946" s="20" t="str">
        <f>_xlfn.CONCAT(Hospitalisation_table[[#This Row],[date]],"-",Hospitalisation_table[[#This Row],[Month_Updated]],"-",Hospitalisation_table[[#This Row],[Year_Update]])</f>
        <v>12-Dec-2003</v>
      </c>
      <c r="Q1946">
        <f>DATEDIF(Hospitalisation_table[[#This Row],[Date of Birth]],"8-Jun-2023","Y")</f>
        <v>19</v>
      </c>
    </row>
    <row r="1947" spans="1:17" x14ac:dyDescent="0.3">
      <c r="A1947" t="s">
        <v>1021</v>
      </c>
      <c r="B1947" t="str">
        <f>IF(Hospitalisation_table[[#This Row],[Customer ID]]="?","UnKnown",Hospitalisation_table[[#This Row],[Customer ID]])</f>
        <v>Id1350</v>
      </c>
      <c r="C1947">
        <v>1985</v>
      </c>
      <c r="D1947" t="s">
        <v>15</v>
      </c>
      <c r="E1947">
        <v>28</v>
      </c>
      <c r="F1947">
        <v>3</v>
      </c>
      <c r="G1947" s="24">
        <v>8059.06</v>
      </c>
      <c r="H1947" t="s">
        <v>11</v>
      </c>
      <c r="I1947" t="s">
        <v>12</v>
      </c>
      <c r="J1947" t="s">
        <v>23</v>
      </c>
      <c r="K1947" t="str">
        <f>IF(Hospitalisation_table[[#This Row],[month]]="?","Sep",Hospitalisation_table[[#This Row],[month]])</f>
        <v>Nov</v>
      </c>
      <c r="L1947">
        <f>IF(Hospitalisation_table[[#This Row],[year]] = "?",ROUNDUP(AVERAGE(Hospitalisation_table[year]),0),Hospitalisation_table[[#This Row],[year]])</f>
        <v>1985</v>
      </c>
      <c r="M1947" t="str">
        <f>IF(Hospitalisation_table[[#This Row],[Hospital tier]]="?","tier - 2",Hospitalisation_table[[#This Row],[Hospital tier]])</f>
        <v>tier - 2</v>
      </c>
      <c r="N1947" t="str">
        <f>IF(Hospitalisation_table[[#This Row],[City tier]]="?","tier - 2",Hospitalisation_table[[#This Row],[City tier]])</f>
        <v>tier - 3</v>
      </c>
      <c r="O1947" t="str">
        <f>IF(Hospitalisation_table[[#This Row],[State ID]]="?","Unknown",Hospitalisation_table[[#This Row],[State ID]])</f>
        <v>R1012</v>
      </c>
      <c r="P1947" s="20" t="str">
        <f>_xlfn.CONCAT(Hospitalisation_table[[#This Row],[date]],"-",Hospitalisation_table[[#This Row],[Month_Updated]],"-",Hospitalisation_table[[#This Row],[Year_Update]])</f>
        <v>28-Nov-1985</v>
      </c>
      <c r="Q1947">
        <f>DATEDIF(Hospitalisation_table[[#This Row],[Date of Birth]],"8-Jun-2023","Y")</f>
        <v>37</v>
      </c>
    </row>
    <row r="1948" spans="1:17" x14ac:dyDescent="0.3">
      <c r="A1948" t="s">
        <v>2238</v>
      </c>
      <c r="B1948" t="str">
        <f>IF(Hospitalisation_table[[#This Row],[Customer ID]]="?","UnKnown",Hospitalisation_table[[#This Row],[Customer ID]])</f>
        <v>Id135</v>
      </c>
      <c r="C1948">
        <v>1964</v>
      </c>
      <c r="D1948" t="s">
        <v>18</v>
      </c>
      <c r="E1948">
        <v>6</v>
      </c>
      <c r="F1948">
        <v>0</v>
      </c>
      <c r="G1948" s="24">
        <v>38869.25</v>
      </c>
      <c r="H1948" t="s">
        <v>11</v>
      </c>
      <c r="I1948" t="s">
        <v>11</v>
      </c>
      <c r="J1948" t="s">
        <v>42</v>
      </c>
      <c r="K1948" t="str">
        <f>IF(Hospitalisation_table[[#This Row],[month]]="?","Sep",Hospitalisation_table[[#This Row],[month]])</f>
        <v>Jun</v>
      </c>
      <c r="L1948">
        <f>IF(Hospitalisation_table[[#This Row],[year]] = "?",ROUNDUP(AVERAGE(Hospitalisation_table[year]),0),Hospitalisation_table[[#This Row],[year]])</f>
        <v>1964</v>
      </c>
      <c r="M1948" t="str">
        <f>IF(Hospitalisation_table[[#This Row],[Hospital tier]]="?","tier - 2",Hospitalisation_table[[#This Row],[Hospital tier]])</f>
        <v>tier - 2</v>
      </c>
      <c r="N1948" t="str">
        <f>IF(Hospitalisation_table[[#This Row],[City tier]]="?","tier - 2",Hospitalisation_table[[#This Row],[City tier]])</f>
        <v>tier - 2</v>
      </c>
      <c r="O1948" t="str">
        <f>IF(Hospitalisation_table[[#This Row],[State ID]]="?","Unknown",Hospitalisation_table[[#This Row],[State ID]])</f>
        <v>R1011</v>
      </c>
      <c r="P1948" s="20" t="str">
        <f>_xlfn.CONCAT(Hospitalisation_table[[#This Row],[date]],"-",Hospitalisation_table[[#This Row],[Month_Updated]],"-",Hospitalisation_table[[#This Row],[Year_Update]])</f>
        <v>6-Jun-1964</v>
      </c>
      <c r="Q1948">
        <f>DATEDIF(Hospitalisation_table[[#This Row],[Date of Birth]],"8-Jun-2023","Y")</f>
        <v>59</v>
      </c>
    </row>
    <row r="1949" spans="1:17" x14ac:dyDescent="0.3">
      <c r="A1949" t="s">
        <v>1022</v>
      </c>
      <c r="B1949" t="str">
        <f>IF(Hospitalisation_table[[#This Row],[Customer ID]]="?","UnKnown",Hospitalisation_table[[#This Row],[Customer ID]])</f>
        <v>Id1349</v>
      </c>
      <c r="C1949">
        <v>1982</v>
      </c>
      <c r="D1949" t="s">
        <v>30</v>
      </c>
      <c r="E1949">
        <v>27</v>
      </c>
      <c r="F1949">
        <v>3</v>
      </c>
      <c r="G1949" s="24">
        <v>8059.68</v>
      </c>
      <c r="H1949" t="s">
        <v>11</v>
      </c>
      <c r="I1949" t="s">
        <v>12</v>
      </c>
      <c r="J1949" t="s">
        <v>23</v>
      </c>
      <c r="K1949" t="str">
        <f>IF(Hospitalisation_table[[#This Row],[month]]="?","Sep",Hospitalisation_table[[#This Row],[month]])</f>
        <v>Dec</v>
      </c>
      <c r="L1949">
        <f>IF(Hospitalisation_table[[#This Row],[year]] = "?",ROUNDUP(AVERAGE(Hospitalisation_table[year]),0),Hospitalisation_table[[#This Row],[year]])</f>
        <v>1982</v>
      </c>
      <c r="M1949" t="str">
        <f>IF(Hospitalisation_table[[#This Row],[Hospital tier]]="?","tier - 2",Hospitalisation_table[[#This Row],[Hospital tier]])</f>
        <v>tier - 2</v>
      </c>
      <c r="N1949" t="str">
        <f>IF(Hospitalisation_table[[#This Row],[City tier]]="?","tier - 2",Hospitalisation_table[[#This Row],[City tier]])</f>
        <v>tier - 3</v>
      </c>
      <c r="O1949" t="str">
        <f>IF(Hospitalisation_table[[#This Row],[State ID]]="?","Unknown",Hospitalisation_table[[#This Row],[State ID]])</f>
        <v>R1012</v>
      </c>
      <c r="P1949" s="20" t="str">
        <f>_xlfn.CONCAT(Hospitalisation_table[[#This Row],[date]],"-",Hospitalisation_table[[#This Row],[Month_Updated]],"-",Hospitalisation_table[[#This Row],[Year_Update]])</f>
        <v>27-Dec-1982</v>
      </c>
      <c r="Q1949">
        <f>DATEDIF(Hospitalisation_table[[#This Row],[Date of Birth]],"8-Jun-2023","Y")</f>
        <v>40</v>
      </c>
    </row>
    <row r="1950" spans="1:17" x14ac:dyDescent="0.3">
      <c r="A1950" t="s">
        <v>1023</v>
      </c>
      <c r="B1950" t="str">
        <f>IF(Hospitalisation_table[[#This Row],[Customer ID]]="?","UnKnown",Hospitalisation_table[[#This Row],[Customer ID]])</f>
        <v>Id1348</v>
      </c>
      <c r="C1950">
        <v>1970</v>
      </c>
      <c r="D1950" t="s">
        <v>30</v>
      </c>
      <c r="E1950">
        <v>12</v>
      </c>
      <c r="F1950">
        <v>0</v>
      </c>
      <c r="G1950" s="24">
        <v>8062.31</v>
      </c>
      <c r="H1950" t="s">
        <v>11</v>
      </c>
      <c r="I1950" t="s">
        <v>16</v>
      </c>
      <c r="J1950" t="s">
        <v>13</v>
      </c>
      <c r="K1950" t="str">
        <f>IF(Hospitalisation_table[[#This Row],[month]]="?","Sep",Hospitalisation_table[[#This Row],[month]])</f>
        <v>Dec</v>
      </c>
      <c r="L1950">
        <f>IF(Hospitalisation_table[[#This Row],[year]] = "?",ROUNDUP(AVERAGE(Hospitalisation_table[year]),0),Hospitalisation_table[[#This Row],[year]])</f>
        <v>1970</v>
      </c>
      <c r="M1950" t="str">
        <f>IF(Hospitalisation_table[[#This Row],[Hospital tier]]="?","tier - 2",Hospitalisation_table[[#This Row],[Hospital tier]])</f>
        <v>tier - 2</v>
      </c>
      <c r="N1950" t="str">
        <f>IF(Hospitalisation_table[[#This Row],[City tier]]="?","tier - 2",Hospitalisation_table[[#This Row],[City tier]])</f>
        <v>tier - 1</v>
      </c>
      <c r="O1950" t="str">
        <f>IF(Hospitalisation_table[[#This Row],[State ID]]="?","Unknown",Hospitalisation_table[[#This Row],[State ID]])</f>
        <v>R1013</v>
      </c>
      <c r="P1950" s="20" t="str">
        <f>_xlfn.CONCAT(Hospitalisation_table[[#This Row],[date]],"-",Hospitalisation_table[[#This Row],[Month_Updated]],"-",Hospitalisation_table[[#This Row],[Year_Update]])</f>
        <v>12-Dec-1970</v>
      </c>
      <c r="Q1950">
        <f>DATEDIF(Hospitalisation_table[[#This Row],[Date of Birth]],"8-Jun-2023","Y")</f>
        <v>52</v>
      </c>
    </row>
    <row r="1951" spans="1:17" x14ac:dyDescent="0.3">
      <c r="A1951" t="s">
        <v>1024</v>
      </c>
      <c r="B1951" t="str">
        <f>IF(Hospitalisation_table[[#This Row],[Customer ID]]="?","UnKnown",Hospitalisation_table[[#This Row],[Customer ID]])</f>
        <v>Id1347</v>
      </c>
      <c r="C1951">
        <v>1975</v>
      </c>
      <c r="D1951" t="s">
        <v>18</v>
      </c>
      <c r="E1951">
        <v>28</v>
      </c>
      <c r="F1951">
        <v>1</v>
      </c>
      <c r="G1951" s="24">
        <v>8062.76</v>
      </c>
      <c r="H1951" t="s">
        <v>12</v>
      </c>
      <c r="I1951" t="s">
        <v>12</v>
      </c>
      <c r="J1951" t="s">
        <v>42</v>
      </c>
      <c r="K1951" t="str">
        <f>IF(Hospitalisation_table[[#This Row],[month]]="?","Sep",Hospitalisation_table[[#This Row],[month]])</f>
        <v>Jun</v>
      </c>
      <c r="L1951">
        <f>IF(Hospitalisation_table[[#This Row],[year]] = "?",ROUNDUP(AVERAGE(Hospitalisation_table[year]),0),Hospitalisation_table[[#This Row],[year]])</f>
        <v>1975</v>
      </c>
      <c r="M1951" t="str">
        <f>IF(Hospitalisation_table[[#This Row],[Hospital tier]]="?","tier - 2",Hospitalisation_table[[#This Row],[Hospital tier]])</f>
        <v>tier - 3</v>
      </c>
      <c r="N1951" t="str">
        <f>IF(Hospitalisation_table[[#This Row],[City tier]]="?","tier - 2",Hospitalisation_table[[#This Row],[City tier]])</f>
        <v>tier - 3</v>
      </c>
      <c r="O1951" t="str">
        <f>IF(Hospitalisation_table[[#This Row],[State ID]]="?","Unknown",Hospitalisation_table[[#This Row],[State ID]])</f>
        <v>R1011</v>
      </c>
      <c r="P1951" s="20" t="str">
        <f>_xlfn.CONCAT(Hospitalisation_table[[#This Row],[date]],"-",Hospitalisation_table[[#This Row],[Month_Updated]],"-",Hospitalisation_table[[#This Row],[Year_Update]])</f>
        <v>28-Jun-1975</v>
      </c>
      <c r="Q1951">
        <f>DATEDIF(Hospitalisation_table[[#This Row],[Date of Birth]],"8-Jun-2023","Y")</f>
        <v>47</v>
      </c>
    </row>
    <row r="1952" spans="1:17" x14ac:dyDescent="0.3">
      <c r="A1952" t="s">
        <v>1025</v>
      </c>
      <c r="B1952" t="str">
        <f>IF(Hospitalisation_table[[#This Row],[Customer ID]]="?","UnKnown",Hospitalisation_table[[#This Row],[Customer ID]])</f>
        <v>Id1346</v>
      </c>
      <c r="C1952">
        <v>1965</v>
      </c>
      <c r="D1952" t="s">
        <v>35</v>
      </c>
      <c r="E1952">
        <v>11</v>
      </c>
      <c r="F1952">
        <v>0</v>
      </c>
      <c r="G1952" s="24">
        <v>8067.83</v>
      </c>
      <c r="H1952" t="s">
        <v>12</v>
      </c>
      <c r="I1952" t="s">
        <v>16</v>
      </c>
      <c r="J1952" t="s">
        <v>13</v>
      </c>
      <c r="K1952" t="str">
        <f>IF(Hospitalisation_table[[#This Row],[month]]="?","Sep",Hospitalisation_table[[#This Row],[month]])</f>
        <v>Aug</v>
      </c>
      <c r="L1952">
        <f>IF(Hospitalisation_table[[#This Row],[year]] = "?",ROUNDUP(AVERAGE(Hospitalisation_table[year]),0),Hospitalisation_table[[#This Row],[year]])</f>
        <v>1965</v>
      </c>
      <c r="M1952" t="str">
        <f>IF(Hospitalisation_table[[#This Row],[Hospital tier]]="?","tier - 2",Hospitalisation_table[[#This Row],[Hospital tier]])</f>
        <v>tier - 3</v>
      </c>
      <c r="N1952" t="str">
        <f>IF(Hospitalisation_table[[#This Row],[City tier]]="?","tier - 2",Hospitalisation_table[[#This Row],[City tier]])</f>
        <v>tier - 1</v>
      </c>
      <c r="O1952" t="str">
        <f>IF(Hospitalisation_table[[#This Row],[State ID]]="?","Unknown",Hospitalisation_table[[#This Row],[State ID]])</f>
        <v>R1013</v>
      </c>
      <c r="P1952" s="20" t="str">
        <f>_xlfn.CONCAT(Hospitalisation_table[[#This Row],[date]],"-",Hospitalisation_table[[#This Row],[Month_Updated]],"-",Hospitalisation_table[[#This Row],[Year_Update]])</f>
        <v>11-Aug-1965</v>
      </c>
      <c r="Q1952">
        <f>DATEDIF(Hospitalisation_table[[#This Row],[Date of Birth]],"8-Jun-2023","Y")</f>
        <v>57</v>
      </c>
    </row>
    <row r="1953" spans="1:17" x14ac:dyDescent="0.3">
      <c r="A1953" t="s">
        <v>1026</v>
      </c>
      <c r="B1953" t="str">
        <f>IF(Hospitalisation_table[[#This Row],[Customer ID]]="?","UnKnown",Hospitalisation_table[[#This Row],[Customer ID]])</f>
        <v>Id1345</v>
      </c>
      <c r="C1953">
        <v>1975</v>
      </c>
      <c r="D1953" t="s">
        <v>30</v>
      </c>
      <c r="E1953">
        <v>15</v>
      </c>
      <c r="F1953">
        <v>1</v>
      </c>
      <c r="G1953" s="24">
        <v>8068.19</v>
      </c>
      <c r="H1953" t="s">
        <v>12</v>
      </c>
      <c r="I1953" t="s">
        <v>11</v>
      </c>
      <c r="J1953" t="s">
        <v>42</v>
      </c>
      <c r="K1953" t="str">
        <f>IF(Hospitalisation_table[[#This Row],[month]]="?","Sep",Hospitalisation_table[[#This Row],[month]])</f>
        <v>Dec</v>
      </c>
      <c r="L1953">
        <f>IF(Hospitalisation_table[[#This Row],[year]] = "?",ROUNDUP(AVERAGE(Hospitalisation_table[year]),0),Hospitalisation_table[[#This Row],[year]])</f>
        <v>1975</v>
      </c>
      <c r="M1953" t="str">
        <f>IF(Hospitalisation_table[[#This Row],[Hospital tier]]="?","tier - 2",Hospitalisation_table[[#This Row],[Hospital tier]])</f>
        <v>tier - 3</v>
      </c>
      <c r="N1953" t="str">
        <f>IF(Hospitalisation_table[[#This Row],[City tier]]="?","tier - 2",Hospitalisation_table[[#This Row],[City tier]])</f>
        <v>tier - 2</v>
      </c>
      <c r="O1953" t="str">
        <f>IF(Hospitalisation_table[[#This Row],[State ID]]="?","Unknown",Hospitalisation_table[[#This Row],[State ID]])</f>
        <v>R1011</v>
      </c>
      <c r="P1953" s="20" t="str">
        <f>_xlfn.CONCAT(Hospitalisation_table[[#This Row],[date]],"-",Hospitalisation_table[[#This Row],[Month_Updated]],"-",Hospitalisation_table[[#This Row],[Year_Update]])</f>
        <v>15-Dec-1975</v>
      </c>
      <c r="Q1953">
        <f>DATEDIF(Hospitalisation_table[[#This Row],[Date of Birth]],"8-Jun-2023","Y")</f>
        <v>47</v>
      </c>
    </row>
    <row r="1954" spans="1:17" x14ac:dyDescent="0.3">
      <c r="A1954" t="s">
        <v>1027</v>
      </c>
      <c r="B1954" t="str">
        <f>IF(Hospitalisation_table[[#This Row],[Customer ID]]="?","UnKnown",Hospitalisation_table[[#This Row],[Customer ID]])</f>
        <v>Id1344</v>
      </c>
      <c r="C1954">
        <v>1965</v>
      </c>
      <c r="D1954" t="s">
        <v>37</v>
      </c>
      <c r="E1954">
        <v>21</v>
      </c>
      <c r="F1954">
        <v>0</v>
      </c>
      <c r="G1954" s="24">
        <v>8071.57</v>
      </c>
      <c r="H1954" t="s">
        <v>12</v>
      </c>
      <c r="I1954" t="s">
        <v>16</v>
      </c>
      <c r="J1954" t="s">
        <v>42</v>
      </c>
      <c r="K1954" t="str">
        <f>IF(Hospitalisation_table[[#This Row],[month]]="?","Sep",Hospitalisation_table[[#This Row],[month]])</f>
        <v>Oct</v>
      </c>
      <c r="L1954">
        <f>IF(Hospitalisation_table[[#This Row],[year]] = "?",ROUNDUP(AVERAGE(Hospitalisation_table[year]),0),Hospitalisation_table[[#This Row],[year]])</f>
        <v>1965</v>
      </c>
      <c r="M1954" t="str">
        <f>IF(Hospitalisation_table[[#This Row],[Hospital tier]]="?","tier - 2",Hospitalisation_table[[#This Row],[Hospital tier]])</f>
        <v>tier - 3</v>
      </c>
      <c r="N1954" t="str">
        <f>IF(Hospitalisation_table[[#This Row],[City tier]]="?","tier - 2",Hospitalisation_table[[#This Row],[City tier]])</f>
        <v>tier - 1</v>
      </c>
      <c r="O1954" t="str">
        <f>IF(Hospitalisation_table[[#This Row],[State ID]]="?","Unknown",Hospitalisation_table[[#This Row],[State ID]])</f>
        <v>R1011</v>
      </c>
      <c r="P1954" s="20" t="str">
        <f>_xlfn.CONCAT(Hospitalisation_table[[#This Row],[date]],"-",Hospitalisation_table[[#This Row],[Month_Updated]],"-",Hospitalisation_table[[#This Row],[Year_Update]])</f>
        <v>21-Oct-1965</v>
      </c>
      <c r="Q1954">
        <f>DATEDIF(Hospitalisation_table[[#This Row],[Date of Birth]],"8-Jun-2023","Y")</f>
        <v>57</v>
      </c>
    </row>
    <row r="1955" spans="1:17" x14ac:dyDescent="0.3">
      <c r="A1955" t="s">
        <v>1028</v>
      </c>
      <c r="B1955" t="str">
        <f>IF(Hospitalisation_table[[#This Row],[Customer ID]]="?","UnKnown",Hospitalisation_table[[#This Row],[Customer ID]])</f>
        <v>Id1343</v>
      </c>
      <c r="C1955">
        <v>1993</v>
      </c>
      <c r="D1955" t="s">
        <v>15</v>
      </c>
      <c r="E1955">
        <v>7</v>
      </c>
      <c r="F1955">
        <v>0</v>
      </c>
      <c r="G1955" s="24">
        <v>8077.41</v>
      </c>
      <c r="H1955" t="s">
        <v>11</v>
      </c>
      <c r="I1955" t="s">
        <v>16</v>
      </c>
      <c r="J1955" t="s">
        <v>535</v>
      </c>
      <c r="K1955" t="str">
        <f>IF(Hospitalisation_table[[#This Row],[month]]="?","Sep",Hospitalisation_table[[#This Row],[month]])</f>
        <v>Nov</v>
      </c>
      <c r="L1955">
        <f>IF(Hospitalisation_table[[#This Row],[year]] = "?",ROUNDUP(AVERAGE(Hospitalisation_table[year]),0),Hospitalisation_table[[#This Row],[year]])</f>
        <v>1993</v>
      </c>
      <c r="M1955" t="str">
        <f>IF(Hospitalisation_table[[#This Row],[Hospital tier]]="?","tier - 2",Hospitalisation_table[[#This Row],[Hospital tier]])</f>
        <v>tier - 2</v>
      </c>
      <c r="N1955" t="str">
        <f>IF(Hospitalisation_table[[#This Row],[City tier]]="?","tier - 2",Hospitalisation_table[[#This Row],[City tier]])</f>
        <v>tier - 1</v>
      </c>
      <c r="O1955" t="str">
        <f>IF(Hospitalisation_table[[#This Row],[State ID]]="?","Unknown",Hospitalisation_table[[#This Row],[State ID]])</f>
        <v>R1026</v>
      </c>
      <c r="P1955" s="20" t="str">
        <f>_xlfn.CONCAT(Hospitalisation_table[[#This Row],[date]],"-",Hospitalisation_table[[#This Row],[Month_Updated]],"-",Hospitalisation_table[[#This Row],[Year_Update]])</f>
        <v>7-Nov-1993</v>
      </c>
      <c r="Q1955">
        <f>DATEDIF(Hospitalisation_table[[#This Row],[Date of Birth]],"8-Jun-2023","Y")</f>
        <v>29</v>
      </c>
    </row>
    <row r="1956" spans="1:17" x14ac:dyDescent="0.3">
      <c r="A1956" t="s">
        <v>1029</v>
      </c>
      <c r="B1956" t="str">
        <f>IF(Hospitalisation_table[[#This Row],[Customer ID]]="?","UnKnown",Hospitalisation_table[[#This Row],[Customer ID]])</f>
        <v>Id1342</v>
      </c>
      <c r="C1956">
        <v>2001</v>
      </c>
      <c r="D1956" t="s">
        <v>35</v>
      </c>
      <c r="E1956">
        <v>28</v>
      </c>
      <c r="F1956">
        <v>0</v>
      </c>
      <c r="G1956" s="24">
        <v>8081.26</v>
      </c>
      <c r="H1956" t="s">
        <v>11</v>
      </c>
      <c r="I1956" t="s">
        <v>11</v>
      </c>
      <c r="J1956" t="s">
        <v>23</v>
      </c>
      <c r="K1956" t="str">
        <f>IF(Hospitalisation_table[[#This Row],[month]]="?","Sep",Hospitalisation_table[[#This Row],[month]])</f>
        <v>Aug</v>
      </c>
      <c r="L1956">
        <f>IF(Hospitalisation_table[[#This Row],[year]] = "?",ROUNDUP(AVERAGE(Hospitalisation_table[year]),0),Hospitalisation_table[[#This Row],[year]])</f>
        <v>2001</v>
      </c>
      <c r="M1956" t="str">
        <f>IF(Hospitalisation_table[[#This Row],[Hospital tier]]="?","tier - 2",Hospitalisation_table[[#This Row],[Hospital tier]])</f>
        <v>tier - 2</v>
      </c>
      <c r="N1956" t="str">
        <f>IF(Hospitalisation_table[[#This Row],[City tier]]="?","tier - 2",Hospitalisation_table[[#This Row],[City tier]])</f>
        <v>tier - 2</v>
      </c>
      <c r="O1956" t="str">
        <f>IF(Hospitalisation_table[[#This Row],[State ID]]="?","Unknown",Hospitalisation_table[[#This Row],[State ID]])</f>
        <v>R1012</v>
      </c>
      <c r="P1956" s="20" t="str">
        <f>_xlfn.CONCAT(Hospitalisation_table[[#This Row],[date]],"-",Hospitalisation_table[[#This Row],[Month_Updated]],"-",Hospitalisation_table[[#This Row],[Year_Update]])</f>
        <v>28-Aug-2001</v>
      </c>
      <c r="Q1956">
        <f>DATEDIF(Hospitalisation_table[[#This Row],[Date of Birth]],"8-Jun-2023","Y")</f>
        <v>21</v>
      </c>
    </row>
    <row r="1957" spans="1:17" x14ac:dyDescent="0.3">
      <c r="A1957" t="s">
        <v>1030</v>
      </c>
      <c r="B1957" t="str">
        <f>IF(Hospitalisation_table[[#This Row],[Customer ID]]="?","UnKnown",Hospitalisation_table[[#This Row],[Customer ID]])</f>
        <v>Id1341</v>
      </c>
      <c r="C1957">
        <v>1994</v>
      </c>
      <c r="D1957" t="s">
        <v>37</v>
      </c>
      <c r="E1957">
        <v>12</v>
      </c>
      <c r="F1957">
        <v>0</v>
      </c>
      <c r="G1957" s="24">
        <v>8081.74</v>
      </c>
      <c r="H1957" t="s">
        <v>11</v>
      </c>
      <c r="I1957" t="s">
        <v>11</v>
      </c>
      <c r="J1957" t="s">
        <v>535</v>
      </c>
      <c r="K1957" t="str">
        <f>IF(Hospitalisation_table[[#This Row],[month]]="?","Sep",Hospitalisation_table[[#This Row],[month]])</f>
        <v>Oct</v>
      </c>
      <c r="L1957">
        <f>IF(Hospitalisation_table[[#This Row],[year]] = "?",ROUNDUP(AVERAGE(Hospitalisation_table[year]),0),Hospitalisation_table[[#This Row],[year]])</f>
        <v>1994</v>
      </c>
      <c r="M1957" t="str">
        <f>IF(Hospitalisation_table[[#This Row],[Hospital tier]]="?","tier - 2",Hospitalisation_table[[#This Row],[Hospital tier]])</f>
        <v>tier - 2</v>
      </c>
      <c r="N1957" t="str">
        <f>IF(Hospitalisation_table[[#This Row],[City tier]]="?","tier - 2",Hospitalisation_table[[#This Row],[City tier]])</f>
        <v>tier - 2</v>
      </c>
      <c r="O1957" t="str">
        <f>IF(Hospitalisation_table[[#This Row],[State ID]]="?","Unknown",Hospitalisation_table[[#This Row],[State ID]])</f>
        <v>R1026</v>
      </c>
      <c r="P1957" s="20" t="str">
        <f>_xlfn.CONCAT(Hospitalisation_table[[#This Row],[date]],"-",Hospitalisation_table[[#This Row],[Month_Updated]],"-",Hospitalisation_table[[#This Row],[Year_Update]])</f>
        <v>12-Oct-1994</v>
      </c>
      <c r="Q1957">
        <f>DATEDIF(Hospitalisation_table[[#This Row],[Date of Birth]],"8-Jun-2023","Y")</f>
        <v>28</v>
      </c>
    </row>
    <row r="1958" spans="1:17" x14ac:dyDescent="0.3">
      <c r="A1958" t="s">
        <v>1031</v>
      </c>
      <c r="B1958" t="str">
        <f>IF(Hospitalisation_table[[#This Row],[Customer ID]]="?","UnKnown",Hospitalisation_table[[#This Row],[Customer ID]])</f>
        <v>Id1340</v>
      </c>
      <c r="C1958">
        <v>1975</v>
      </c>
      <c r="D1958" t="s">
        <v>30</v>
      </c>
      <c r="E1958">
        <v>21</v>
      </c>
      <c r="F1958">
        <v>1</v>
      </c>
      <c r="G1958" s="24">
        <v>8083.92</v>
      </c>
      <c r="H1958" t="s">
        <v>12</v>
      </c>
      <c r="I1958" t="s">
        <v>12</v>
      </c>
      <c r="J1958" t="s">
        <v>13</v>
      </c>
      <c r="K1958" t="str">
        <f>IF(Hospitalisation_table[[#This Row],[month]]="?","Sep",Hospitalisation_table[[#This Row],[month]])</f>
        <v>Dec</v>
      </c>
      <c r="L1958">
        <f>IF(Hospitalisation_table[[#This Row],[year]] = "?",ROUNDUP(AVERAGE(Hospitalisation_table[year]),0),Hospitalisation_table[[#This Row],[year]])</f>
        <v>1975</v>
      </c>
      <c r="M1958" t="str">
        <f>IF(Hospitalisation_table[[#This Row],[Hospital tier]]="?","tier - 2",Hospitalisation_table[[#This Row],[Hospital tier]])</f>
        <v>tier - 3</v>
      </c>
      <c r="N1958" t="str">
        <f>IF(Hospitalisation_table[[#This Row],[City tier]]="?","tier - 2",Hospitalisation_table[[#This Row],[City tier]])</f>
        <v>tier - 3</v>
      </c>
      <c r="O1958" t="str">
        <f>IF(Hospitalisation_table[[#This Row],[State ID]]="?","Unknown",Hospitalisation_table[[#This Row],[State ID]])</f>
        <v>R1013</v>
      </c>
      <c r="P1958" s="20" t="str">
        <f>_xlfn.CONCAT(Hospitalisation_table[[#This Row],[date]],"-",Hospitalisation_table[[#This Row],[Month_Updated]],"-",Hospitalisation_table[[#This Row],[Year_Update]])</f>
        <v>21-Dec-1975</v>
      </c>
      <c r="Q1958">
        <f>DATEDIF(Hospitalisation_table[[#This Row],[Date of Birth]],"8-Jun-2023","Y")</f>
        <v>47</v>
      </c>
    </row>
    <row r="1959" spans="1:17" x14ac:dyDescent="0.3">
      <c r="A1959" t="s">
        <v>2239</v>
      </c>
      <c r="B1959" t="str">
        <f>IF(Hospitalisation_table[[#This Row],[Customer ID]]="?","UnKnown",Hospitalisation_table[[#This Row],[Customer ID]])</f>
        <v>Id134</v>
      </c>
      <c r="C1959">
        <v>1967</v>
      </c>
      <c r="D1959" t="s">
        <v>10</v>
      </c>
      <c r="E1959">
        <v>30</v>
      </c>
      <c r="F1959">
        <v>0</v>
      </c>
      <c r="G1959" s="24">
        <v>38893.360000000001</v>
      </c>
      <c r="H1959" t="s">
        <v>16</v>
      </c>
      <c r="I1959" t="s">
        <v>11</v>
      </c>
      <c r="J1959" t="s">
        <v>42</v>
      </c>
      <c r="K1959" t="str">
        <f>IF(Hospitalisation_table[[#This Row],[month]]="?","Sep",Hospitalisation_table[[#This Row],[month]])</f>
        <v>Jul</v>
      </c>
      <c r="L1959">
        <f>IF(Hospitalisation_table[[#This Row],[year]] = "?",ROUNDUP(AVERAGE(Hospitalisation_table[year]),0),Hospitalisation_table[[#This Row],[year]])</f>
        <v>1967</v>
      </c>
      <c r="M1959" t="str">
        <f>IF(Hospitalisation_table[[#This Row],[Hospital tier]]="?","tier - 2",Hospitalisation_table[[#This Row],[Hospital tier]])</f>
        <v>tier - 1</v>
      </c>
      <c r="N1959" t="str">
        <f>IF(Hospitalisation_table[[#This Row],[City tier]]="?","tier - 2",Hospitalisation_table[[#This Row],[City tier]])</f>
        <v>tier - 2</v>
      </c>
      <c r="O1959" t="str">
        <f>IF(Hospitalisation_table[[#This Row],[State ID]]="?","Unknown",Hospitalisation_table[[#This Row],[State ID]])</f>
        <v>R1011</v>
      </c>
      <c r="P1959" s="20" t="str">
        <f>_xlfn.CONCAT(Hospitalisation_table[[#This Row],[date]],"-",Hospitalisation_table[[#This Row],[Month_Updated]],"-",Hospitalisation_table[[#This Row],[Year_Update]])</f>
        <v>30-Jul-1967</v>
      </c>
      <c r="Q1959">
        <f>DATEDIF(Hospitalisation_table[[#This Row],[Date of Birth]],"8-Jun-2023","Y")</f>
        <v>55</v>
      </c>
    </row>
    <row r="1960" spans="1:17" x14ac:dyDescent="0.3">
      <c r="A1960" t="s">
        <v>1032</v>
      </c>
      <c r="B1960" t="str">
        <f>IF(Hospitalisation_table[[#This Row],[Customer ID]]="?","UnKnown",Hospitalisation_table[[#This Row],[Customer ID]])</f>
        <v>Id1339</v>
      </c>
      <c r="C1960">
        <v>1967</v>
      </c>
      <c r="D1960" t="s">
        <v>18</v>
      </c>
      <c r="E1960">
        <v>10</v>
      </c>
      <c r="F1960">
        <v>0</v>
      </c>
      <c r="G1960" s="24">
        <v>8091.3</v>
      </c>
      <c r="H1960" t="s">
        <v>12</v>
      </c>
      <c r="I1960" t="s">
        <v>16</v>
      </c>
      <c r="J1960" t="s">
        <v>23</v>
      </c>
      <c r="K1960" t="str">
        <f>IF(Hospitalisation_table[[#This Row],[month]]="?","Sep",Hospitalisation_table[[#This Row],[month]])</f>
        <v>Jun</v>
      </c>
      <c r="L1960">
        <f>IF(Hospitalisation_table[[#This Row],[year]] = "?",ROUNDUP(AVERAGE(Hospitalisation_table[year]),0),Hospitalisation_table[[#This Row],[year]])</f>
        <v>1967</v>
      </c>
      <c r="M1960" t="str">
        <f>IF(Hospitalisation_table[[#This Row],[Hospital tier]]="?","tier - 2",Hospitalisation_table[[#This Row],[Hospital tier]])</f>
        <v>tier - 3</v>
      </c>
      <c r="N1960" t="str">
        <f>IF(Hospitalisation_table[[#This Row],[City tier]]="?","tier - 2",Hospitalisation_table[[#This Row],[City tier]])</f>
        <v>tier - 1</v>
      </c>
      <c r="O1960" t="str">
        <f>IF(Hospitalisation_table[[#This Row],[State ID]]="?","Unknown",Hospitalisation_table[[#This Row],[State ID]])</f>
        <v>R1012</v>
      </c>
      <c r="P1960" s="20" t="str">
        <f>_xlfn.CONCAT(Hospitalisation_table[[#This Row],[date]],"-",Hospitalisation_table[[#This Row],[Month_Updated]],"-",Hospitalisation_table[[#This Row],[Year_Update]])</f>
        <v>10-Jun-1967</v>
      </c>
      <c r="Q1960">
        <f>DATEDIF(Hospitalisation_table[[#This Row],[Date of Birth]],"8-Jun-2023","Y")</f>
        <v>55</v>
      </c>
    </row>
    <row r="1961" spans="1:17" x14ac:dyDescent="0.3">
      <c r="A1961" t="s">
        <v>1033</v>
      </c>
      <c r="B1961" t="str">
        <f>IF(Hospitalisation_table[[#This Row],[Customer ID]]="?","UnKnown",Hospitalisation_table[[#This Row],[Customer ID]])</f>
        <v>Id1338</v>
      </c>
      <c r="C1961">
        <v>1973</v>
      </c>
      <c r="D1961" t="s">
        <v>37</v>
      </c>
      <c r="E1961">
        <v>11</v>
      </c>
      <c r="F1961">
        <v>0</v>
      </c>
      <c r="G1961" s="24">
        <v>8112.59</v>
      </c>
      <c r="H1961" t="s">
        <v>11</v>
      </c>
      <c r="I1961" t="s">
        <v>11</v>
      </c>
      <c r="J1961" t="s">
        <v>13</v>
      </c>
      <c r="K1961" t="str">
        <f>IF(Hospitalisation_table[[#This Row],[month]]="?","Sep",Hospitalisation_table[[#This Row],[month]])</f>
        <v>Oct</v>
      </c>
      <c r="L1961">
        <f>IF(Hospitalisation_table[[#This Row],[year]] = "?",ROUNDUP(AVERAGE(Hospitalisation_table[year]),0),Hospitalisation_table[[#This Row],[year]])</f>
        <v>1973</v>
      </c>
      <c r="M1961" t="str">
        <f>IF(Hospitalisation_table[[#This Row],[Hospital tier]]="?","tier - 2",Hospitalisation_table[[#This Row],[Hospital tier]])</f>
        <v>tier - 2</v>
      </c>
      <c r="N1961" t="str">
        <f>IF(Hospitalisation_table[[#This Row],[City tier]]="?","tier - 2",Hospitalisation_table[[#This Row],[City tier]])</f>
        <v>tier - 2</v>
      </c>
      <c r="O1961" t="str">
        <f>IF(Hospitalisation_table[[#This Row],[State ID]]="?","Unknown",Hospitalisation_table[[#This Row],[State ID]])</f>
        <v>R1013</v>
      </c>
      <c r="P1961" s="20" t="str">
        <f>_xlfn.CONCAT(Hospitalisation_table[[#This Row],[date]],"-",Hospitalisation_table[[#This Row],[Month_Updated]],"-",Hospitalisation_table[[#This Row],[Year_Update]])</f>
        <v>11-Oct-1973</v>
      </c>
      <c r="Q1961">
        <f>DATEDIF(Hospitalisation_table[[#This Row],[Date of Birth]],"8-Jun-2023","Y")</f>
        <v>49</v>
      </c>
    </row>
    <row r="1962" spans="1:17" x14ac:dyDescent="0.3">
      <c r="A1962" t="s">
        <v>1034</v>
      </c>
      <c r="B1962" t="str">
        <f>IF(Hospitalisation_table[[#This Row],[Customer ID]]="?","UnKnown",Hospitalisation_table[[#This Row],[Customer ID]])</f>
        <v>Id1337</v>
      </c>
      <c r="C1962">
        <v>1978</v>
      </c>
      <c r="D1962" t="s">
        <v>20</v>
      </c>
      <c r="E1962">
        <v>1</v>
      </c>
      <c r="F1962">
        <v>2</v>
      </c>
      <c r="G1962" s="24">
        <v>8116.27</v>
      </c>
      <c r="H1962" t="s">
        <v>12</v>
      </c>
      <c r="I1962" t="s">
        <v>16</v>
      </c>
      <c r="J1962" t="s">
        <v>23</v>
      </c>
      <c r="K1962" t="str">
        <f>IF(Hospitalisation_table[[#This Row],[month]]="?","Sep",Hospitalisation_table[[#This Row],[month]])</f>
        <v>Sep</v>
      </c>
      <c r="L1962">
        <f>IF(Hospitalisation_table[[#This Row],[year]] = "?",ROUNDUP(AVERAGE(Hospitalisation_table[year]),0),Hospitalisation_table[[#This Row],[year]])</f>
        <v>1978</v>
      </c>
      <c r="M1962" t="str">
        <f>IF(Hospitalisation_table[[#This Row],[Hospital tier]]="?","tier - 2",Hospitalisation_table[[#This Row],[Hospital tier]])</f>
        <v>tier - 3</v>
      </c>
      <c r="N1962" t="str">
        <f>IF(Hospitalisation_table[[#This Row],[City tier]]="?","tier - 2",Hospitalisation_table[[#This Row],[City tier]])</f>
        <v>tier - 1</v>
      </c>
      <c r="O1962" t="str">
        <f>IF(Hospitalisation_table[[#This Row],[State ID]]="?","Unknown",Hospitalisation_table[[#This Row],[State ID]])</f>
        <v>R1012</v>
      </c>
      <c r="P1962" s="20" t="str">
        <f>_xlfn.CONCAT(Hospitalisation_table[[#This Row],[date]],"-",Hospitalisation_table[[#This Row],[Month_Updated]],"-",Hospitalisation_table[[#This Row],[Year_Update]])</f>
        <v>1-Sep-1978</v>
      </c>
      <c r="Q1962">
        <f>DATEDIF(Hospitalisation_table[[#This Row],[Date of Birth]],"8-Jun-2023","Y")</f>
        <v>44</v>
      </c>
    </row>
    <row r="1963" spans="1:17" x14ac:dyDescent="0.3">
      <c r="A1963" t="s">
        <v>1035</v>
      </c>
      <c r="B1963" t="str">
        <f>IF(Hospitalisation_table[[#This Row],[Customer ID]]="?","UnKnown",Hospitalisation_table[[#This Row],[Customer ID]])</f>
        <v>Id1336</v>
      </c>
      <c r="C1963">
        <v>1973</v>
      </c>
      <c r="D1963" t="s">
        <v>30</v>
      </c>
      <c r="E1963">
        <v>16</v>
      </c>
      <c r="F1963">
        <v>0</v>
      </c>
      <c r="G1963" s="24">
        <v>8116.68</v>
      </c>
      <c r="H1963" t="s">
        <v>12</v>
      </c>
      <c r="I1963" t="s">
        <v>16</v>
      </c>
      <c r="J1963" t="s">
        <v>42</v>
      </c>
      <c r="K1963" t="str">
        <f>IF(Hospitalisation_table[[#This Row],[month]]="?","Sep",Hospitalisation_table[[#This Row],[month]])</f>
        <v>Dec</v>
      </c>
      <c r="L1963">
        <f>IF(Hospitalisation_table[[#This Row],[year]] = "?",ROUNDUP(AVERAGE(Hospitalisation_table[year]),0),Hospitalisation_table[[#This Row],[year]])</f>
        <v>1973</v>
      </c>
      <c r="M1963" t="str">
        <f>IF(Hospitalisation_table[[#This Row],[Hospital tier]]="?","tier - 2",Hospitalisation_table[[#This Row],[Hospital tier]])</f>
        <v>tier - 3</v>
      </c>
      <c r="N1963" t="str">
        <f>IF(Hospitalisation_table[[#This Row],[City tier]]="?","tier - 2",Hospitalisation_table[[#This Row],[City tier]])</f>
        <v>tier - 1</v>
      </c>
      <c r="O1963" t="str">
        <f>IF(Hospitalisation_table[[#This Row],[State ID]]="?","Unknown",Hospitalisation_table[[#This Row],[State ID]])</f>
        <v>R1011</v>
      </c>
      <c r="P1963" s="20" t="str">
        <f>_xlfn.CONCAT(Hospitalisation_table[[#This Row],[date]],"-",Hospitalisation_table[[#This Row],[Month_Updated]],"-",Hospitalisation_table[[#This Row],[Year_Update]])</f>
        <v>16-Dec-1973</v>
      </c>
      <c r="Q1963">
        <f>DATEDIF(Hospitalisation_table[[#This Row],[Date of Birth]],"8-Jun-2023","Y")</f>
        <v>49</v>
      </c>
    </row>
    <row r="1964" spans="1:17" x14ac:dyDescent="0.3">
      <c r="A1964" t="s">
        <v>1036</v>
      </c>
      <c r="B1964" t="str">
        <f>IF(Hospitalisation_table[[#This Row],[Customer ID]]="?","UnKnown",Hospitalisation_table[[#This Row],[Customer ID]])</f>
        <v>Id1335</v>
      </c>
      <c r="C1964">
        <v>1973</v>
      </c>
      <c r="D1964" t="s">
        <v>35</v>
      </c>
      <c r="E1964">
        <v>30</v>
      </c>
      <c r="F1964">
        <v>0</v>
      </c>
      <c r="G1964" s="24">
        <v>8124.41</v>
      </c>
      <c r="H1964" t="s">
        <v>12</v>
      </c>
      <c r="I1964" t="s">
        <v>16</v>
      </c>
      <c r="J1964" t="s">
        <v>13</v>
      </c>
      <c r="K1964" t="str">
        <f>IF(Hospitalisation_table[[#This Row],[month]]="?","Sep",Hospitalisation_table[[#This Row],[month]])</f>
        <v>Aug</v>
      </c>
      <c r="L1964">
        <f>IF(Hospitalisation_table[[#This Row],[year]] = "?",ROUNDUP(AVERAGE(Hospitalisation_table[year]),0),Hospitalisation_table[[#This Row],[year]])</f>
        <v>1973</v>
      </c>
      <c r="M1964" t="str">
        <f>IF(Hospitalisation_table[[#This Row],[Hospital tier]]="?","tier - 2",Hospitalisation_table[[#This Row],[Hospital tier]])</f>
        <v>tier - 3</v>
      </c>
      <c r="N1964" t="str">
        <f>IF(Hospitalisation_table[[#This Row],[City tier]]="?","tier - 2",Hospitalisation_table[[#This Row],[City tier]])</f>
        <v>tier - 1</v>
      </c>
      <c r="O1964" t="str">
        <f>IF(Hospitalisation_table[[#This Row],[State ID]]="?","Unknown",Hospitalisation_table[[#This Row],[State ID]])</f>
        <v>R1013</v>
      </c>
      <c r="P1964" s="20" t="str">
        <f>_xlfn.CONCAT(Hospitalisation_table[[#This Row],[date]],"-",Hospitalisation_table[[#This Row],[Month_Updated]],"-",Hospitalisation_table[[#This Row],[Year_Update]])</f>
        <v>30-Aug-1973</v>
      </c>
      <c r="Q1964">
        <f>DATEDIF(Hospitalisation_table[[#This Row],[Date of Birth]],"8-Jun-2023","Y")</f>
        <v>49</v>
      </c>
    </row>
    <row r="1965" spans="1:17" x14ac:dyDescent="0.3">
      <c r="A1965" t="s">
        <v>1037</v>
      </c>
      <c r="B1965" t="str">
        <f>IF(Hospitalisation_table[[#This Row],[Customer ID]]="?","UnKnown",Hospitalisation_table[[#This Row],[Customer ID]])</f>
        <v>Id1334</v>
      </c>
      <c r="C1965">
        <v>1973</v>
      </c>
      <c r="D1965" t="s">
        <v>20</v>
      </c>
      <c r="E1965">
        <v>3</v>
      </c>
      <c r="F1965">
        <v>0</v>
      </c>
      <c r="G1965" s="24">
        <v>8125.78</v>
      </c>
      <c r="H1965" t="s">
        <v>11</v>
      </c>
      <c r="I1965" t="s">
        <v>11</v>
      </c>
      <c r="J1965" t="s">
        <v>13</v>
      </c>
      <c r="K1965" t="str">
        <f>IF(Hospitalisation_table[[#This Row],[month]]="?","Sep",Hospitalisation_table[[#This Row],[month]])</f>
        <v>Sep</v>
      </c>
      <c r="L1965">
        <f>IF(Hospitalisation_table[[#This Row],[year]] = "?",ROUNDUP(AVERAGE(Hospitalisation_table[year]),0),Hospitalisation_table[[#This Row],[year]])</f>
        <v>1973</v>
      </c>
      <c r="M1965" t="str">
        <f>IF(Hospitalisation_table[[#This Row],[Hospital tier]]="?","tier - 2",Hospitalisation_table[[#This Row],[Hospital tier]])</f>
        <v>tier - 2</v>
      </c>
      <c r="N1965" t="str">
        <f>IF(Hospitalisation_table[[#This Row],[City tier]]="?","tier - 2",Hospitalisation_table[[#This Row],[City tier]])</f>
        <v>tier - 2</v>
      </c>
      <c r="O1965" t="str">
        <f>IF(Hospitalisation_table[[#This Row],[State ID]]="?","Unknown",Hospitalisation_table[[#This Row],[State ID]])</f>
        <v>R1013</v>
      </c>
      <c r="P1965" s="20" t="str">
        <f>_xlfn.CONCAT(Hospitalisation_table[[#This Row],[date]],"-",Hospitalisation_table[[#This Row],[Month_Updated]],"-",Hospitalisation_table[[#This Row],[Year_Update]])</f>
        <v>3-Sep-1973</v>
      </c>
      <c r="Q1965">
        <f>DATEDIF(Hospitalisation_table[[#This Row],[Date of Birth]],"8-Jun-2023","Y")</f>
        <v>49</v>
      </c>
    </row>
    <row r="1966" spans="1:17" x14ac:dyDescent="0.3">
      <c r="A1966" t="s">
        <v>1038</v>
      </c>
      <c r="B1966" t="str">
        <f>IF(Hospitalisation_table[[#This Row],[Customer ID]]="?","UnKnown",Hospitalisation_table[[#This Row],[Customer ID]])</f>
        <v>Id1333</v>
      </c>
      <c r="C1966">
        <v>1990</v>
      </c>
      <c r="D1966" t="s">
        <v>18</v>
      </c>
      <c r="E1966">
        <v>21</v>
      </c>
      <c r="F1966">
        <v>3</v>
      </c>
      <c r="G1966" s="24">
        <v>8157.92</v>
      </c>
      <c r="H1966" t="s">
        <v>11</v>
      </c>
      <c r="I1966" t="s">
        <v>12</v>
      </c>
      <c r="J1966" t="s">
        <v>200</v>
      </c>
      <c r="K1966" t="str">
        <f>IF(Hospitalisation_table[[#This Row],[month]]="?","Sep",Hospitalisation_table[[#This Row],[month]])</f>
        <v>Jun</v>
      </c>
      <c r="L1966">
        <f>IF(Hospitalisation_table[[#This Row],[year]] = "?",ROUNDUP(AVERAGE(Hospitalisation_table[year]),0),Hospitalisation_table[[#This Row],[year]])</f>
        <v>1990</v>
      </c>
      <c r="M1966" t="str">
        <f>IF(Hospitalisation_table[[#This Row],[Hospital tier]]="?","tier - 2",Hospitalisation_table[[#This Row],[Hospital tier]])</f>
        <v>tier - 2</v>
      </c>
      <c r="N1966" t="str">
        <f>IF(Hospitalisation_table[[#This Row],[City tier]]="?","tier - 2",Hospitalisation_table[[#This Row],[City tier]])</f>
        <v>tier - 3</v>
      </c>
      <c r="O1966" t="str">
        <f>IF(Hospitalisation_table[[#This Row],[State ID]]="?","Unknown",Hospitalisation_table[[#This Row],[State ID]])</f>
        <v>R1025</v>
      </c>
      <c r="P1966" s="20" t="str">
        <f>_xlfn.CONCAT(Hospitalisation_table[[#This Row],[date]],"-",Hospitalisation_table[[#This Row],[Month_Updated]],"-",Hospitalisation_table[[#This Row],[Year_Update]])</f>
        <v>21-Jun-1990</v>
      </c>
      <c r="Q1966">
        <f>DATEDIF(Hospitalisation_table[[#This Row],[Date of Birth]],"8-Jun-2023","Y")</f>
        <v>32</v>
      </c>
    </row>
    <row r="1967" spans="1:17" x14ac:dyDescent="0.3">
      <c r="A1967" t="s">
        <v>1039</v>
      </c>
      <c r="B1967" t="str">
        <f>IF(Hospitalisation_table[[#This Row],[Customer ID]]="?","UnKnown",Hospitalisation_table[[#This Row],[Customer ID]])</f>
        <v>Id1332</v>
      </c>
      <c r="C1967">
        <v>1982</v>
      </c>
      <c r="D1967" t="s">
        <v>18</v>
      </c>
      <c r="E1967">
        <v>28</v>
      </c>
      <c r="F1967">
        <v>4</v>
      </c>
      <c r="G1967" s="24">
        <v>8162.72</v>
      </c>
      <c r="H1967" t="s">
        <v>12</v>
      </c>
      <c r="I1967" t="s">
        <v>12</v>
      </c>
      <c r="J1967" t="s">
        <v>23</v>
      </c>
      <c r="K1967" t="str">
        <f>IF(Hospitalisation_table[[#This Row],[month]]="?","Sep",Hospitalisation_table[[#This Row],[month]])</f>
        <v>Jun</v>
      </c>
      <c r="L1967">
        <f>IF(Hospitalisation_table[[#This Row],[year]] = "?",ROUNDUP(AVERAGE(Hospitalisation_table[year]),0),Hospitalisation_table[[#This Row],[year]])</f>
        <v>1982</v>
      </c>
      <c r="M1967" t="str">
        <f>IF(Hospitalisation_table[[#This Row],[Hospital tier]]="?","tier - 2",Hospitalisation_table[[#This Row],[Hospital tier]])</f>
        <v>tier - 3</v>
      </c>
      <c r="N1967" t="str">
        <f>IF(Hospitalisation_table[[#This Row],[City tier]]="?","tier - 2",Hospitalisation_table[[#This Row],[City tier]])</f>
        <v>tier - 3</v>
      </c>
      <c r="O1967" t="str">
        <f>IF(Hospitalisation_table[[#This Row],[State ID]]="?","Unknown",Hospitalisation_table[[#This Row],[State ID]])</f>
        <v>R1012</v>
      </c>
      <c r="P1967" s="20" t="str">
        <f>_xlfn.CONCAT(Hospitalisation_table[[#This Row],[date]],"-",Hospitalisation_table[[#This Row],[Month_Updated]],"-",Hospitalisation_table[[#This Row],[Year_Update]])</f>
        <v>28-Jun-1982</v>
      </c>
      <c r="Q1967">
        <f>DATEDIF(Hospitalisation_table[[#This Row],[Date of Birth]],"8-Jun-2023","Y")</f>
        <v>40</v>
      </c>
    </row>
    <row r="1968" spans="1:17" x14ac:dyDescent="0.3">
      <c r="A1968" t="s">
        <v>1040</v>
      </c>
      <c r="B1968" t="str">
        <f>IF(Hospitalisation_table[[#This Row],[Customer ID]]="?","UnKnown",Hospitalisation_table[[#This Row],[Customer ID]])</f>
        <v>Id1331</v>
      </c>
      <c r="C1968">
        <v>1963</v>
      </c>
      <c r="D1968" t="s">
        <v>15</v>
      </c>
      <c r="E1968">
        <v>5</v>
      </c>
      <c r="F1968">
        <v>0</v>
      </c>
      <c r="G1968" s="24">
        <v>8177.9</v>
      </c>
      <c r="H1968" t="s">
        <v>12</v>
      </c>
      <c r="I1968" t="s">
        <v>16</v>
      </c>
      <c r="J1968" t="s">
        <v>13</v>
      </c>
      <c r="K1968" t="str">
        <f>IF(Hospitalisation_table[[#This Row],[month]]="?","Sep",Hospitalisation_table[[#This Row],[month]])</f>
        <v>Nov</v>
      </c>
      <c r="L1968">
        <f>IF(Hospitalisation_table[[#This Row],[year]] = "?",ROUNDUP(AVERAGE(Hospitalisation_table[year]),0),Hospitalisation_table[[#This Row],[year]])</f>
        <v>1963</v>
      </c>
      <c r="M1968" t="str">
        <f>IF(Hospitalisation_table[[#This Row],[Hospital tier]]="?","tier - 2",Hospitalisation_table[[#This Row],[Hospital tier]])</f>
        <v>tier - 3</v>
      </c>
      <c r="N1968" t="str">
        <f>IF(Hospitalisation_table[[#This Row],[City tier]]="?","tier - 2",Hospitalisation_table[[#This Row],[City tier]])</f>
        <v>tier - 1</v>
      </c>
      <c r="O1968" t="str">
        <f>IF(Hospitalisation_table[[#This Row],[State ID]]="?","Unknown",Hospitalisation_table[[#This Row],[State ID]])</f>
        <v>R1013</v>
      </c>
      <c r="P1968" s="20" t="str">
        <f>_xlfn.CONCAT(Hospitalisation_table[[#This Row],[date]],"-",Hospitalisation_table[[#This Row],[Month_Updated]],"-",Hospitalisation_table[[#This Row],[Year_Update]])</f>
        <v>5-Nov-1963</v>
      </c>
      <c r="Q1968">
        <f>DATEDIF(Hospitalisation_table[[#This Row],[Date of Birth]],"8-Jun-2023","Y")</f>
        <v>59</v>
      </c>
    </row>
    <row r="1969" spans="1:17" x14ac:dyDescent="0.3">
      <c r="A1969" t="s">
        <v>1041</v>
      </c>
      <c r="B1969" t="str">
        <f>IF(Hospitalisation_table[[#This Row],[Customer ID]]="?","UnKnown",Hospitalisation_table[[#This Row],[Customer ID]])</f>
        <v>Id1330</v>
      </c>
      <c r="C1969">
        <v>1983</v>
      </c>
      <c r="D1969" t="s">
        <v>18</v>
      </c>
      <c r="E1969">
        <v>8</v>
      </c>
      <c r="F1969">
        <v>3</v>
      </c>
      <c r="G1969" s="24">
        <v>8179.51</v>
      </c>
      <c r="H1969" t="s">
        <v>11</v>
      </c>
      <c r="I1969" t="s">
        <v>11</v>
      </c>
      <c r="J1969" t="s">
        <v>516</v>
      </c>
      <c r="K1969" t="str">
        <f>IF(Hospitalisation_table[[#This Row],[month]]="?","Sep",Hospitalisation_table[[#This Row],[month]])</f>
        <v>Jun</v>
      </c>
      <c r="L1969">
        <f>IF(Hospitalisation_table[[#This Row],[year]] = "?",ROUNDUP(AVERAGE(Hospitalisation_table[year]),0),Hospitalisation_table[[#This Row],[year]])</f>
        <v>1983</v>
      </c>
      <c r="M1969" t="str">
        <f>IF(Hospitalisation_table[[#This Row],[Hospital tier]]="?","tier - 2",Hospitalisation_table[[#This Row],[Hospital tier]])</f>
        <v>tier - 2</v>
      </c>
      <c r="N1969" t="str">
        <f>IF(Hospitalisation_table[[#This Row],[City tier]]="?","tier - 2",Hospitalisation_table[[#This Row],[City tier]])</f>
        <v>tier - 2</v>
      </c>
      <c r="O1969" t="str">
        <f>IF(Hospitalisation_table[[#This Row],[State ID]]="?","Unknown",Hospitalisation_table[[#This Row],[State ID]])</f>
        <v>R1020</v>
      </c>
      <c r="P1969" s="20" t="str">
        <f>_xlfn.CONCAT(Hospitalisation_table[[#This Row],[date]],"-",Hospitalisation_table[[#This Row],[Month_Updated]],"-",Hospitalisation_table[[#This Row],[Year_Update]])</f>
        <v>8-Jun-1983</v>
      </c>
      <c r="Q1969">
        <f>DATEDIF(Hospitalisation_table[[#This Row],[Date of Birth]],"8-Jun-2023","Y")</f>
        <v>40</v>
      </c>
    </row>
    <row r="1970" spans="1:17" x14ac:dyDescent="0.3">
      <c r="A1970" t="s">
        <v>2240</v>
      </c>
      <c r="B1970" t="str">
        <f>IF(Hospitalisation_table[[#This Row],[Customer ID]]="?","UnKnown",Hospitalisation_table[[#This Row],[Customer ID]])</f>
        <v>Id133</v>
      </c>
      <c r="C1970">
        <v>1987</v>
      </c>
      <c r="D1970" t="s">
        <v>18</v>
      </c>
      <c r="E1970">
        <v>16</v>
      </c>
      <c r="F1970">
        <v>3</v>
      </c>
      <c r="G1970" s="24">
        <v>38924.04</v>
      </c>
      <c r="H1970" t="s">
        <v>11</v>
      </c>
      <c r="I1970" t="s">
        <v>11</v>
      </c>
      <c r="J1970" t="s">
        <v>42</v>
      </c>
      <c r="K1970" t="str">
        <f>IF(Hospitalisation_table[[#This Row],[month]]="?","Sep",Hospitalisation_table[[#This Row],[month]])</f>
        <v>Jun</v>
      </c>
      <c r="L1970">
        <f>IF(Hospitalisation_table[[#This Row],[year]] = "?",ROUNDUP(AVERAGE(Hospitalisation_table[year]),0),Hospitalisation_table[[#This Row],[year]])</f>
        <v>1987</v>
      </c>
      <c r="M1970" t="str">
        <f>IF(Hospitalisation_table[[#This Row],[Hospital tier]]="?","tier - 2",Hospitalisation_table[[#This Row],[Hospital tier]])</f>
        <v>tier - 2</v>
      </c>
      <c r="N1970" t="str">
        <f>IF(Hospitalisation_table[[#This Row],[City tier]]="?","tier - 2",Hospitalisation_table[[#This Row],[City tier]])</f>
        <v>tier - 2</v>
      </c>
      <c r="O1970" t="str">
        <f>IF(Hospitalisation_table[[#This Row],[State ID]]="?","Unknown",Hospitalisation_table[[#This Row],[State ID]])</f>
        <v>R1011</v>
      </c>
      <c r="P1970" s="20" t="str">
        <f>_xlfn.CONCAT(Hospitalisation_table[[#This Row],[date]],"-",Hospitalisation_table[[#This Row],[Month_Updated]],"-",Hospitalisation_table[[#This Row],[Year_Update]])</f>
        <v>16-Jun-1987</v>
      </c>
      <c r="Q1970">
        <f>DATEDIF(Hospitalisation_table[[#This Row],[Date of Birth]],"8-Jun-2023","Y")</f>
        <v>35</v>
      </c>
    </row>
    <row r="1971" spans="1:17" x14ac:dyDescent="0.3">
      <c r="A1971" t="s">
        <v>1042</v>
      </c>
      <c r="B1971" t="str">
        <f>IF(Hospitalisation_table[[#This Row],[Customer ID]]="?","UnKnown",Hospitalisation_table[[#This Row],[Customer ID]])</f>
        <v>Id1329</v>
      </c>
      <c r="C1971">
        <v>1997</v>
      </c>
      <c r="D1971" t="s">
        <v>37</v>
      </c>
      <c r="E1971">
        <v>21</v>
      </c>
      <c r="F1971">
        <v>0</v>
      </c>
      <c r="G1971" s="24">
        <v>8182.89</v>
      </c>
      <c r="H1971" t="s">
        <v>11</v>
      </c>
      <c r="I1971" t="s">
        <v>16</v>
      </c>
      <c r="J1971" t="s">
        <v>535</v>
      </c>
      <c r="K1971" t="str">
        <f>IF(Hospitalisation_table[[#This Row],[month]]="?","Sep",Hospitalisation_table[[#This Row],[month]])</f>
        <v>Oct</v>
      </c>
      <c r="L1971">
        <f>IF(Hospitalisation_table[[#This Row],[year]] = "?",ROUNDUP(AVERAGE(Hospitalisation_table[year]),0),Hospitalisation_table[[#This Row],[year]])</f>
        <v>1997</v>
      </c>
      <c r="M1971" t="str">
        <f>IF(Hospitalisation_table[[#This Row],[Hospital tier]]="?","tier - 2",Hospitalisation_table[[#This Row],[Hospital tier]])</f>
        <v>tier - 2</v>
      </c>
      <c r="N1971" t="str">
        <f>IF(Hospitalisation_table[[#This Row],[City tier]]="?","tier - 2",Hospitalisation_table[[#This Row],[City tier]])</f>
        <v>tier - 1</v>
      </c>
      <c r="O1971" t="str">
        <f>IF(Hospitalisation_table[[#This Row],[State ID]]="?","Unknown",Hospitalisation_table[[#This Row],[State ID]])</f>
        <v>R1026</v>
      </c>
      <c r="P1971" s="20" t="str">
        <f>_xlfn.CONCAT(Hospitalisation_table[[#This Row],[date]],"-",Hospitalisation_table[[#This Row],[Month_Updated]],"-",Hospitalisation_table[[#This Row],[Year_Update]])</f>
        <v>21-Oct-1997</v>
      </c>
      <c r="Q1971">
        <f>DATEDIF(Hospitalisation_table[[#This Row],[Date of Birth]],"8-Jun-2023","Y")</f>
        <v>25</v>
      </c>
    </row>
    <row r="1972" spans="1:17" x14ac:dyDescent="0.3">
      <c r="A1972" t="s">
        <v>1043</v>
      </c>
      <c r="B1972" t="str">
        <f>IF(Hospitalisation_table[[#This Row],[Customer ID]]="?","UnKnown",Hospitalisation_table[[#This Row],[Customer ID]])</f>
        <v>Id1328</v>
      </c>
      <c r="C1972">
        <v>1962</v>
      </c>
      <c r="D1972" t="s">
        <v>15</v>
      </c>
      <c r="E1972">
        <v>23</v>
      </c>
      <c r="F1972">
        <v>0</v>
      </c>
      <c r="G1972" s="24">
        <v>8188.12</v>
      </c>
      <c r="H1972" t="s">
        <v>12</v>
      </c>
      <c r="I1972" t="s">
        <v>12</v>
      </c>
      <c r="J1972" t="s">
        <v>13</v>
      </c>
      <c r="K1972" t="str">
        <f>IF(Hospitalisation_table[[#This Row],[month]]="?","Sep",Hospitalisation_table[[#This Row],[month]])</f>
        <v>Nov</v>
      </c>
      <c r="L1972">
        <f>IF(Hospitalisation_table[[#This Row],[year]] = "?",ROUNDUP(AVERAGE(Hospitalisation_table[year]),0),Hospitalisation_table[[#This Row],[year]])</f>
        <v>1962</v>
      </c>
      <c r="M1972" t="str">
        <f>IF(Hospitalisation_table[[#This Row],[Hospital tier]]="?","tier - 2",Hospitalisation_table[[#This Row],[Hospital tier]])</f>
        <v>tier - 3</v>
      </c>
      <c r="N1972" t="str">
        <f>IF(Hospitalisation_table[[#This Row],[City tier]]="?","tier - 2",Hospitalisation_table[[#This Row],[City tier]])</f>
        <v>tier - 3</v>
      </c>
      <c r="O1972" t="str">
        <f>IF(Hospitalisation_table[[#This Row],[State ID]]="?","Unknown",Hospitalisation_table[[#This Row],[State ID]])</f>
        <v>R1013</v>
      </c>
      <c r="P1972" s="20" t="str">
        <f>_xlfn.CONCAT(Hospitalisation_table[[#This Row],[date]],"-",Hospitalisation_table[[#This Row],[Month_Updated]],"-",Hospitalisation_table[[#This Row],[Year_Update]])</f>
        <v>23-Nov-1962</v>
      </c>
      <c r="Q1972">
        <f>DATEDIF(Hospitalisation_table[[#This Row],[Date of Birth]],"8-Jun-2023","Y")</f>
        <v>60</v>
      </c>
    </row>
    <row r="1973" spans="1:17" x14ac:dyDescent="0.3">
      <c r="A1973" t="s">
        <v>1044</v>
      </c>
      <c r="B1973" t="str">
        <f>IF(Hospitalisation_table[[#This Row],[Customer ID]]="?","UnKnown",Hospitalisation_table[[#This Row],[Customer ID]])</f>
        <v>Id1327</v>
      </c>
      <c r="C1973">
        <v>1978</v>
      </c>
      <c r="D1973" t="s">
        <v>37</v>
      </c>
      <c r="E1973">
        <v>24</v>
      </c>
      <c r="F1973">
        <v>2</v>
      </c>
      <c r="G1973" s="24">
        <v>8211.1</v>
      </c>
      <c r="H1973" t="s">
        <v>11</v>
      </c>
      <c r="I1973" t="s">
        <v>12</v>
      </c>
      <c r="J1973" t="s">
        <v>13</v>
      </c>
      <c r="K1973" t="str">
        <f>IF(Hospitalisation_table[[#This Row],[month]]="?","Sep",Hospitalisation_table[[#This Row],[month]])</f>
        <v>Oct</v>
      </c>
      <c r="L1973">
        <f>IF(Hospitalisation_table[[#This Row],[year]] = "?",ROUNDUP(AVERAGE(Hospitalisation_table[year]),0),Hospitalisation_table[[#This Row],[year]])</f>
        <v>1978</v>
      </c>
      <c r="M1973" t="str">
        <f>IF(Hospitalisation_table[[#This Row],[Hospital tier]]="?","tier - 2",Hospitalisation_table[[#This Row],[Hospital tier]])</f>
        <v>tier - 2</v>
      </c>
      <c r="N1973" t="str">
        <f>IF(Hospitalisation_table[[#This Row],[City tier]]="?","tier - 2",Hospitalisation_table[[#This Row],[City tier]])</f>
        <v>tier - 3</v>
      </c>
      <c r="O1973" t="str">
        <f>IF(Hospitalisation_table[[#This Row],[State ID]]="?","Unknown",Hospitalisation_table[[#This Row],[State ID]])</f>
        <v>R1013</v>
      </c>
      <c r="P1973" s="20" t="str">
        <f>_xlfn.CONCAT(Hospitalisation_table[[#This Row],[date]],"-",Hospitalisation_table[[#This Row],[Month_Updated]],"-",Hospitalisation_table[[#This Row],[Year_Update]])</f>
        <v>24-Oct-1978</v>
      </c>
      <c r="Q1973">
        <f>DATEDIF(Hospitalisation_table[[#This Row],[Date of Birth]],"8-Jun-2023","Y")</f>
        <v>44</v>
      </c>
    </row>
    <row r="1974" spans="1:17" x14ac:dyDescent="0.3">
      <c r="A1974" t="s">
        <v>1045</v>
      </c>
      <c r="B1974" t="str">
        <f>IF(Hospitalisation_table[[#This Row],[Customer ID]]="?","UnKnown",Hospitalisation_table[[#This Row],[Customer ID]])</f>
        <v>Id1326</v>
      </c>
      <c r="C1974">
        <v>1978</v>
      </c>
      <c r="D1974" t="s">
        <v>18</v>
      </c>
      <c r="E1974">
        <v>30</v>
      </c>
      <c r="F1974">
        <v>2</v>
      </c>
      <c r="G1974" s="24">
        <v>8219.2000000000007</v>
      </c>
      <c r="H1974" t="s">
        <v>11</v>
      </c>
      <c r="I1974" t="s">
        <v>11</v>
      </c>
      <c r="J1974" t="s">
        <v>13</v>
      </c>
      <c r="K1974" t="str">
        <f>IF(Hospitalisation_table[[#This Row],[month]]="?","Sep",Hospitalisation_table[[#This Row],[month]])</f>
        <v>Jun</v>
      </c>
      <c r="L1974">
        <f>IF(Hospitalisation_table[[#This Row],[year]] = "?",ROUNDUP(AVERAGE(Hospitalisation_table[year]),0),Hospitalisation_table[[#This Row],[year]])</f>
        <v>1978</v>
      </c>
      <c r="M1974" t="str">
        <f>IF(Hospitalisation_table[[#This Row],[Hospital tier]]="?","tier - 2",Hospitalisation_table[[#This Row],[Hospital tier]])</f>
        <v>tier - 2</v>
      </c>
      <c r="N1974" t="str">
        <f>IF(Hospitalisation_table[[#This Row],[City tier]]="?","tier - 2",Hospitalisation_table[[#This Row],[City tier]])</f>
        <v>tier - 2</v>
      </c>
      <c r="O1974" t="str">
        <f>IF(Hospitalisation_table[[#This Row],[State ID]]="?","Unknown",Hospitalisation_table[[#This Row],[State ID]])</f>
        <v>R1013</v>
      </c>
      <c r="P1974" s="20" t="str">
        <f>_xlfn.CONCAT(Hospitalisation_table[[#This Row],[date]],"-",Hospitalisation_table[[#This Row],[Month_Updated]],"-",Hospitalisation_table[[#This Row],[Year_Update]])</f>
        <v>30-Jun-1978</v>
      </c>
      <c r="Q1974">
        <f>DATEDIF(Hospitalisation_table[[#This Row],[Date of Birth]],"8-Jun-2023","Y")</f>
        <v>44</v>
      </c>
    </row>
    <row r="1975" spans="1:17" x14ac:dyDescent="0.3">
      <c r="A1975" t="s">
        <v>1046</v>
      </c>
      <c r="B1975" t="str">
        <f>IF(Hospitalisation_table[[#This Row],[Customer ID]]="?","UnKnown",Hospitalisation_table[[#This Row],[Customer ID]])</f>
        <v>Id1325</v>
      </c>
      <c r="C1975">
        <v>1976</v>
      </c>
      <c r="D1975" t="s">
        <v>20</v>
      </c>
      <c r="E1975">
        <v>3</v>
      </c>
      <c r="F1975">
        <v>1</v>
      </c>
      <c r="G1975" s="24">
        <v>8232.64</v>
      </c>
      <c r="H1975" t="s">
        <v>11</v>
      </c>
      <c r="I1975" t="s">
        <v>12</v>
      </c>
      <c r="J1975" t="s">
        <v>13</v>
      </c>
      <c r="K1975" t="str">
        <f>IF(Hospitalisation_table[[#This Row],[month]]="?","Sep",Hospitalisation_table[[#This Row],[month]])</f>
        <v>Sep</v>
      </c>
      <c r="L1975">
        <f>IF(Hospitalisation_table[[#This Row],[year]] = "?",ROUNDUP(AVERAGE(Hospitalisation_table[year]),0),Hospitalisation_table[[#This Row],[year]])</f>
        <v>1976</v>
      </c>
      <c r="M1975" t="str">
        <f>IF(Hospitalisation_table[[#This Row],[Hospital tier]]="?","tier - 2",Hospitalisation_table[[#This Row],[Hospital tier]])</f>
        <v>tier - 2</v>
      </c>
      <c r="N1975" t="str">
        <f>IF(Hospitalisation_table[[#This Row],[City tier]]="?","tier - 2",Hospitalisation_table[[#This Row],[City tier]])</f>
        <v>tier - 3</v>
      </c>
      <c r="O1975" t="str">
        <f>IF(Hospitalisation_table[[#This Row],[State ID]]="?","Unknown",Hospitalisation_table[[#This Row],[State ID]])</f>
        <v>R1013</v>
      </c>
      <c r="P1975" s="20" t="str">
        <f>_xlfn.CONCAT(Hospitalisation_table[[#This Row],[date]],"-",Hospitalisation_table[[#This Row],[Month_Updated]],"-",Hospitalisation_table[[#This Row],[Year_Update]])</f>
        <v>3-Sep-1976</v>
      </c>
      <c r="Q1975">
        <f>DATEDIF(Hospitalisation_table[[#This Row],[Date of Birth]],"8-Jun-2023","Y")</f>
        <v>46</v>
      </c>
    </row>
    <row r="1976" spans="1:17" x14ac:dyDescent="0.3">
      <c r="A1976" t="s">
        <v>1047</v>
      </c>
      <c r="B1976" t="str">
        <f>IF(Hospitalisation_table[[#This Row],[Customer ID]]="?","UnKnown",Hospitalisation_table[[#This Row],[Customer ID]])</f>
        <v>Id1324</v>
      </c>
      <c r="C1976">
        <v>1976</v>
      </c>
      <c r="D1976" t="s">
        <v>18</v>
      </c>
      <c r="E1976">
        <v>30</v>
      </c>
      <c r="F1976">
        <v>1</v>
      </c>
      <c r="G1976" s="24">
        <v>8233.1</v>
      </c>
      <c r="H1976" t="s">
        <v>11</v>
      </c>
      <c r="I1976" t="s">
        <v>11</v>
      </c>
      <c r="J1976" t="s">
        <v>13</v>
      </c>
      <c r="K1976" t="str">
        <f>IF(Hospitalisation_table[[#This Row],[month]]="?","Sep",Hospitalisation_table[[#This Row],[month]])</f>
        <v>Jun</v>
      </c>
      <c r="L1976">
        <f>IF(Hospitalisation_table[[#This Row],[year]] = "?",ROUNDUP(AVERAGE(Hospitalisation_table[year]),0),Hospitalisation_table[[#This Row],[year]])</f>
        <v>1976</v>
      </c>
      <c r="M1976" t="str">
        <f>IF(Hospitalisation_table[[#This Row],[Hospital tier]]="?","tier - 2",Hospitalisation_table[[#This Row],[Hospital tier]])</f>
        <v>tier - 2</v>
      </c>
      <c r="N1976" t="str">
        <f>IF(Hospitalisation_table[[#This Row],[City tier]]="?","tier - 2",Hospitalisation_table[[#This Row],[City tier]])</f>
        <v>tier - 2</v>
      </c>
      <c r="O1976" t="str">
        <f>IF(Hospitalisation_table[[#This Row],[State ID]]="?","Unknown",Hospitalisation_table[[#This Row],[State ID]])</f>
        <v>R1013</v>
      </c>
      <c r="P1976" s="20" t="str">
        <f>_xlfn.CONCAT(Hospitalisation_table[[#This Row],[date]],"-",Hospitalisation_table[[#This Row],[Month_Updated]],"-",Hospitalisation_table[[#This Row],[Year_Update]])</f>
        <v>30-Jun-1976</v>
      </c>
      <c r="Q1976">
        <f>DATEDIF(Hospitalisation_table[[#This Row],[Date of Birth]],"8-Jun-2023","Y")</f>
        <v>46</v>
      </c>
    </row>
    <row r="1977" spans="1:17" x14ac:dyDescent="0.3">
      <c r="A1977" t="s">
        <v>1048</v>
      </c>
      <c r="B1977" t="str">
        <f>IF(Hospitalisation_table[[#This Row],[Customer ID]]="?","UnKnown",Hospitalisation_table[[#This Row],[Customer ID]])</f>
        <v>Id1323</v>
      </c>
      <c r="C1977">
        <v>1976</v>
      </c>
      <c r="D1977" t="s">
        <v>20</v>
      </c>
      <c r="E1977">
        <v>2</v>
      </c>
      <c r="F1977">
        <v>1</v>
      </c>
      <c r="G1977" s="24">
        <v>8240.59</v>
      </c>
      <c r="H1977" t="s">
        <v>11</v>
      </c>
      <c r="I1977" t="s">
        <v>11</v>
      </c>
      <c r="J1977" t="s">
        <v>13</v>
      </c>
      <c r="K1977" t="str">
        <f>IF(Hospitalisation_table[[#This Row],[month]]="?","Sep",Hospitalisation_table[[#This Row],[month]])</f>
        <v>Sep</v>
      </c>
      <c r="L1977">
        <f>IF(Hospitalisation_table[[#This Row],[year]] = "?",ROUNDUP(AVERAGE(Hospitalisation_table[year]),0),Hospitalisation_table[[#This Row],[year]])</f>
        <v>1976</v>
      </c>
      <c r="M1977" t="str">
        <f>IF(Hospitalisation_table[[#This Row],[Hospital tier]]="?","tier - 2",Hospitalisation_table[[#This Row],[Hospital tier]])</f>
        <v>tier - 2</v>
      </c>
      <c r="N1977" t="str">
        <f>IF(Hospitalisation_table[[#This Row],[City tier]]="?","tier - 2",Hospitalisation_table[[#This Row],[City tier]])</f>
        <v>tier - 2</v>
      </c>
      <c r="O1977" t="str">
        <f>IF(Hospitalisation_table[[#This Row],[State ID]]="?","Unknown",Hospitalisation_table[[#This Row],[State ID]])</f>
        <v>R1013</v>
      </c>
      <c r="P1977" s="20" t="str">
        <f>_xlfn.CONCAT(Hospitalisation_table[[#This Row],[date]],"-",Hospitalisation_table[[#This Row],[Month_Updated]],"-",Hospitalisation_table[[#This Row],[Year_Update]])</f>
        <v>2-Sep-1976</v>
      </c>
      <c r="Q1977">
        <f>DATEDIF(Hospitalisation_table[[#This Row],[Date of Birth]],"8-Jun-2023","Y")</f>
        <v>46</v>
      </c>
    </row>
    <row r="1978" spans="1:17" x14ac:dyDescent="0.3">
      <c r="A1978" t="s">
        <v>1049</v>
      </c>
      <c r="B1978" t="str">
        <f>IF(Hospitalisation_table[[#This Row],[Customer ID]]="?","UnKnown",Hospitalisation_table[[#This Row],[Customer ID]])</f>
        <v>Id1322</v>
      </c>
      <c r="C1978">
        <v>1982</v>
      </c>
      <c r="D1978" t="s">
        <v>20</v>
      </c>
      <c r="E1978">
        <v>27</v>
      </c>
      <c r="F1978">
        <v>3</v>
      </c>
      <c r="G1978" s="24">
        <v>8252.2800000000007</v>
      </c>
      <c r="H1978" t="s">
        <v>11</v>
      </c>
      <c r="I1978" t="s">
        <v>11</v>
      </c>
      <c r="J1978" t="s">
        <v>247</v>
      </c>
      <c r="K1978" t="str">
        <f>IF(Hospitalisation_table[[#This Row],[month]]="?","Sep",Hospitalisation_table[[#This Row],[month]])</f>
        <v>Sep</v>
      </c>
      <c r="L1978">
        <f>IF(Hospitalisation_table[[#This Row],[year]] = "?",ROUNDUP(AVERAGE(Hospitalisation_table[year]),0),Hospitalisation_table[[#This Row],[year]])</f>
        <v>1982</v>
      </c>
      <c r="M1978" t="str">
        <f>IF(Hospitalisation_table[[#This Row],[Hospital tier]]="?","tier - 2",Hospitalisation_table[[#This Row],[Hospital tier]])</f>
        <v>tier - 2</v>
      </c>
      <c r="N1978" t="str">
        <f>IF(Hospitalisation_table[[#This Row],[City tier]]="?","tier - 2",Hospitalisation_table[[#This Row],[City tier]])</f>
        <v>tier - 2</v>
      </c>
      <c r="O1978" t="str">
        <f>IF(Hospitalisation_table[[#This Row],[State ID]]="?","Unknown",Hospitalisation_table[[#This Row],[State ID]])</f>
        <v>R1024</v>
      </c>
      <c r="P1978" s="20" t="str">
        <f>_xlfn.CONCAT(Hospitalisation_table[[#This Row],[date]],"-",Hospitalisation_table[[#This Row],[Month_Updated]],"-",Hospitalisation_table[[#This Row],[Year_Update]])</f>
        <v>27-Sep-1982</v>
      </c>
      <c r="Q1978">
        <f>DATEDIF(Hospitalisation_table[[#This Row],[Date of Birth]],"8-Jun-2023","Y")</f>
        <v>40</v>
      </c>
    </row>
    <row r="1979" spans="1:17" x14ac:dyDescent="0.3">
      <c r="A1979" t="s">
        <v>1050</v>
      </c>
      <c r="B1979" t="str">
        <f>IF(Hospitalisation_table[[#This Row],[Customer ID]]="?","UnKnown",Hospitalisation_table[[#This Row],[Customer ID]])</f>
        <v>Id1321</v>
      </c>
      <c r="C1979">
        <v>1964</v>
      </c>
      <c r="D1979" t="s">
        <v>20</v>
      </c>
      <c r="E1979">
        <v>5</v>
      </c>
      <c r="F1979">
        <v>0</v>
      </c>
      <c r="G1979" s="24">
        <v>8268</v>
      </c>
      <c r="H1979" t="s">
        <v>12</v>
      </c>
      <c r="I1979" t="s">
        <v>12</v>
      </c>
      <c r="J1979" t="s">
        <v>13</v>
      </c>
      <c r="K1979" t="str">
        <f>IF(Hospitalisation_table[[#This Row],[month]]="?","Sep",Hospitalisation_table[[#This Row],[month]])</f>
        <v>Sep</v>
      </c>
      <c r="L1979">
        <f>IF(Hospitalisation_table[[#This Row],[year]] = "?",ROUNDUP(AVERAGE(Hospitalisation_table[year]),0),Hospitalisation_table[[#This Row],[year]])</f>
        <v>1964</v>
      </c>
      <c r="M1979" t="str">
        <f>IF(Hospitalisation_table[[#This Row],[Hospital tier]]="?","tier - 2",Hospitalisation_table[[#This Row],[Hospital tier]])</f>
        <v>tier - 3</v>
      </c>
      <c r="N1979" t="str">
        <f>IF(Hospitalisation_table[[#This Row],[City tier]]="?","tier - 2",Hospitalisation_table[[#This Row],[City tier]])</f>
        <v>tier - 3</v>
      </c>
      <c r="O1979" t="str">
        <f>IF(Hospitalisation_table[[#This Row],[State ID]]="?","Unknown",Hospitalisation_table[[#This Row],[State ID]])</f>
        <v>R1013</v>
      </c>
      <c r="P1979" s="20" t="str">
        <f>_xlfn.CONCAT(Hospitalisation_table[[#This Row],[date]],"-",Hospitalisation_table[[#This Row],[Month_Updated]],"-",Hospitalisation_table[[#This Row],[Year_Update]])</f>
        <v>5-Sep-1964</v>
      </c>
      <c r="Q1979">
        <f>DATEDIF(Hospitalisation_table[[#This Row],[Date of Birth]],"8-Jun-2023","Y")</f>
        <v>58</v>
      </c>
    </row>
    <row r="1980" spans="1:17" x14ac:dyDescent="0.3">
      <c r="A1980" t="s">
        <v>1051</v>
      </c>
      <c r="B1980" t="str">
        <f>IF(Hospitalisation_table[[#This Row],[Customer ID]]="?","UnKnown",Hospitalisation_table[[#This Row],[Customer ID]])</f>
        <v>Id1320</v>
      </c>
      <c r="C1980">
        <v>1974</v>
      </c>
      <c r="D1980" t="s">
        <v>35</v>
      </c>
      <c r="E1980">
        <v>5</v>
      </c>
      <c r="F1980">
        <v>0</v>
      </c>
      <c r="G1980" s="24">
        <v>8269.0400000000009</v>
      </c>
      <c r="H1980" t="s">
        <v>11</v>
      </c>
      <c r="I1980" t="s">
        <v>16</v>
      </c>
      <c r="J1980" t="s">
        <v>42</v>
      </c>
      <c r="K1980" t="str">
        <f>IF(Hospitalisation_table[[#This Row],[month]]="?","Sep",Hospitalisation_table[[#This Row],[month]])</f>
        <v>Aug</v>
      </c>
      <c r="L1980">
        <f>IF(Hospitalisation_table[[#This Row],[year]] = "?",ROUNDUP(AVERAGE(Hospitalisation_table[year]),0),Hospitalisation_table[[#This Row],[year]])</f>
        <v>1974</v>
      </c>
      <c r="M1980" t="str">
        <f>IF(Hospitalisation_table[[#This Row],[Hospital tier]]="?","tier - 2",Hospitalisation_table[[#This Row],[Hospital tier]])</f>
        <v>tier - 2</v>
      </c>
      <c r="N1980" t="str">
        <f>IF(Hospitalisation_table[[#This Row],[City tier]]="?","tier - 2",Hospitalisation_table[[#This Row],[City tier]])</f>
        <v>tier - 1</v>
      </c>
      <c r="O1980" t="str">
        <f>IF(Hospitalisation_table[[#This Row],[State ID]]="?","Unknown",Hospitalisation_table[[#This Row],[State ID]])</f>
        <v>R1011</v>
      </c>
      <c r="P1980" s="20" t="str">
        <f>_xlfn.CONCAT(Hospitalisation_table[[#This Row],[date]],"-",Hospitalisation_table[[#This Row],[Month_Updated]],"-",Hospitalisation_table[[#This Row],[Year_Update]])</f>
        <v>5-Aug-1974</v>
      </c>
      <c r="Q1980">
        <f>DATEDIF(Hospitalisation_table[[#This Row],[Date of Birth]],"8-Jun-2023","Y")</f>
        <v>48</v>
      </c>
    </row>
    <row r="1981" spans="1:17" x14ac:dyDescent="0.3">
      <c r="A1981" t="s">
        <v>2241</v>
      </c>
      <c r="B1981" t="str">
        <f>IF(Hospitalisation_table[[#This Row],[Customer ID]]="?","UnKnown",Hospitalisation_table[[#This Row],[Customer ID]])</f>
        <v>Id132</v>
      </c>
      <c r="C1981">
        <v>1976</v>
      </c>
      <c r="D1981" t="s">
        <v>30</v>
      </c>
      <c r="E1981">
        <v>15</v>
      </c>
      <c r="F1981">
        <v>2</v>
      </c>
      <c r="G1981" s="24">
        <v>38932.559999999998</v>
      </c>
      <c r="H1981" t="s">
        <v>11</v>
      </c>
      <c r="I1981" t="s">
        <v>12</v>
      </c>
      <c r="J1981" t="s">
        <v>42</v>
      </c>
      <c r="K1981" t="str">
        <f>IF(Hospitalisation_table[[#This Row],[month]]="?","Sep",Hospitalisation_table[[#This Row],[month]])</f>
        <v>Dec</v>
      </c>
      <c r="L1981">
        <f>IF(Hospitalisation_table[[#This Row],[year]] = "?",ROUNDUP(AVERAGE(Hospitalisation_table[year]),0),Hospitalisation_table[[#This Row],[year]])</f>
        <v>1976</v>
      </c>
      <c r="M1981" t="str">
        <f>IF(Hospitalisation_table[[#This Row],[Hospital tier]]="?","tier - 2",Hospitalisation_table[[#This Row],[Hospital tier]])</f>
        <v>tier - 2</v>
      </c>
      <c r="N1981" t="str">
        <f>IF(Hospitalisation_table[[#This Row],[City tier]]="?","tier - 2",Hospitalisation_table[[#This Row],[City tier]])</f>
        <v>tier - 3</v>
      </c>
      <c r="O1981" t="str">
        <f>IF(Hospitalisation_table[[#This Row],[State ID]]="?","Unknown",Hospitalisation_table[[#This Row],[State ID]])</f>
        <v>R1011</v>
      </c>
      <c r="P1981" s="20" t="str">
        <f>_xlfn.CONCAT(Hospitalisation_table[[#This Row],[date]],"-",Hospitalisation_table[[#This Row],[Month_Updated]],"-",Hospitalisation_table[[#This Row],[Year_Update]])</f>
        <v>15-Dec-1976</v>
      </c>
      <c r="Q1981">
        <f>DATEDIF(Hospitalisation_table[[#This Row],[Date of Birth]],"8-Jun-2023","Y")</f>
        <v>46</v>
      </c>
    </row>
    <row r="1982" spans="1:17" x14ac:dyDescent="0.3">
      <c r="A1982" t="s">
        <v>1052</v>
      </c>
      <c r="B1982" t="str">
        <f>IF(Hospitalisation_table[[#This Row],[Customer ID]]="?","UnKnown",Hospitalisation_table[[#This Row],[Customer ID]])</f>
        <v>Id1319</v>
      </c>
      <c r="C1982">
        <v>2000</v>
      </c>
      <c r="D1982" t="s">
        <v>15</v>
      </c>
      <c r="E1982">
        <v>28</v>
      </c>
      <c r="F1982">
        <v>0</v>
      </c>
      <c r="G1982" s="24">
        <v>8271.4599999999991</v>
      </c>
      <c r="H1982" t="s">
        <v>11</v>
      </c>
      <c r="I1982" t="s">
        <v>16</v>
      </c>
      <c r="J1982" t="s">
        <v>249</v>
      </c>
      <c r="K1982" t="str">
        <f>IF(Hospitalisation_table[[#This Row],[month]]="?","Sep",Hospitalisation_table[[#This Row],[month]])</f>
        <v>Nov</v>
      </c>
      <c r="L1982">
        <f>IF(Hospitalisation_table[[#This Row],[year]] = "?",ROUNDUP(AVERAGE(Hospitalisation_table[year]),0),Hospitalisation_table[[#This Row],[year]])</f>
        <v>2000</v>
      </c>
      <c r="M1982" t="str">
        <f>IF(Hospitalisation_table[[#This Row],[Hospital tier]]="?","tier - 2",Hospitalisation_table[[#This Row],[Hospital tier]])</f>
        <v>tier - 2</v>
      </c>
      <c r="N1982" t="str">
        <f>IF(Hospitalisation_table[[#This Row],[City tier]]="?","tier - 2",Hospitalisation_table[[#This Row],[City tier]])</f>
        <v>tier - 1</v>
      </c>
      <c r="O1982" t="str">
        <f>IF(Hospitalisation_table[[#This Row],[State ID]]="?","Unknown",Hospitalisation_table[[#This Row],[State ID]])</f>
        <v>R1023</v>
      </c>
      <c r="P1982" s="20" t="str">
        <f>_xlfn.CONCAT(Hospitalisation_table[[#This Row],[date]],"-",Hospitalisation_table[[#This Row],[Month_Updated]],"-",Hospitalisation_table[[#This Row],[Year_Update]])</f>
        <v>28-Nov-2000</v>
      </c>
      <c r="Q1982">
        <f>DATEDIF(Hospitalisation_table[[#This Row],[Date of Birth]],"8-Jun-2023","Y")</f>
        <v>22</v>
      </c>
    </row>
    <row r="1983" spans="1:17" x14ac:dyDescent="0.3">
      <c r="A1983" t="s">
        <v>1053</v>
      </c>
      <c r="B1983" t="str">
        <f>IF(Hospitalisation_table[[#This Row],[Customer ID]]="?","UnKnown",Hospitalisation_table[[#This Row],[Customer ID]])</f>
        <v>Id1318</v>
      </c>
      <c r="C1983">
        <v>1974</v>
      </c>
      <c r="D1983" t="s">
        <v>20</v>
      </c>
      <c r="E1983">
        <v>26</v>
      </c>
      <c r="F1983">
        <v>0</v>
      </c>
      <c r="G1983" s="24">
        <v>8277.52</v>
      </c>
      <c r="H1983" t="s">
        <v>11</v>
      </c>
      <c r="I1983" t="s">
        <v>11</v>
      </c>
      <c r="J1983" t="s">
        <v>42</v>
      </c>
      <c r="K1983" t="str">
        <f>IF(Hospitalisation_table[[#This Row],[month]]="?","Sep",Hospitalisation_table[[#This Row],[month]])</f>
        <v>Sep</v>
      </c>
      <c r="L1983">
        <f>IF(Hospitalisation_table[[#This Row],[year]] = "?",ROUNDUP(AVERAGE(Hospitalisation_table[year]),0),Hospitalisation_table[[#This Row],[year]])</f>
        <v>1974</v>
      </c>
      <c r="M1983" t="str">
        <f>IF(Hospitalisation_table[[#This Row],[Hospital tier]]="?","tier - 2",Hospitalisation_table[[#This Row],[Hospital tier]])</f>
        <v>tier - 2</v>
      </c>
      <c r="N1983" t="str">
        <f>IF(Hospitalisation_table[[#This Row],[City tier]]="?","tier - 2",Hospitalisation_table[[#This Row],[City tier]])</f>
        <v>tier - 2</v>
      </c>
      <c r="O1983" t="str">
        <f>IF(Hospitalisation_table[[#This Row],[State ID]]="?","Unknown",Hospitalisation_table[[#This Row],[State ID]])</f>
        <v>R1011</v>
      </c>
      <c r="P1983" s="20" t="str">
        <f>_xlfn.CONCAT(Hospitalisation_table[[#This Row],[date]],"-",Hospitalisation_table[[#This Row],[Month_Updated]],"-",Hospitalisation_table[[#This Row],[Year_Update]])</f>
        <v>26-Sep-1974</v>
      </c>
      <c r="Q1983">
        <f>DATEDIF(Hospitalisation_table[[#This Row],[Date of Birth]],"8-Jun-2023","Y")</f>
        <v>48</v>
      </c>
    </row>
    <row r="1984" spans="1:17" x14ac:dyDescent="0.3">
      <c r="A1984" t="s">
        <v>1054</v>
      </c>
      <c r="B1984" t="str">
        <f>IF(Hospitalisation_table[[#This Row],[Customer ID]]="?","UnKnown",Hospitalisation_table[[#This Row],[Customer ID]])</f>
        <v>Id1317</v>
      </c>
      <c r="C1984">
        <v>1974</v>
      </c>
      <c r="D1984" t="s">
        <v>30</v>
      </c>
      <c r="E1984">
        <v>22</v>
      </c>
      <c r="F1984">
        <v>0</v>
      </c>
      <c r="G1984" s="24">
        <v>8280.6200000000008</v>
      </c>
      <c r="H1984" t="s">
        <v>11</v>
      </c>
      <c r="I1984" t="s">
        <v>11</v>
      </c>
      <c r="J1984" t="s">
        <v>13</v>
      </c>
      <c r="K1984" t="str">
        <f>IF(Hospitalisation_table[[#This Row],[month]]="?","Sep",Hospitalisation_table[[#This Row],[month]])</f>
        <v>Dec</v>
      </c>
      <c r="L1984">
        <f>IF(Hospitalisation_table[[#This Row],[year]] = "?",ROUNDUP(AVERAGE(Hospitalisation_table[year]),0),Hospitalisation_table[[#This Row],[year]])</f>
        <v>1974</v>
      </c>
      <c r="M1984" t="str">
        <f>IF(Hospitalisation_table[[#This Row],[Hospital tier]]="?","tier - 2",Hospitalisation_table[[#This Row],[Hospital tier]])</f>
        <v>tier - 2</v>
      </c>
      <c r="N1984" t="str">
        <f>IF(Hospitalisation_table[[#This Row],[City tier]]="?","tier - 2",Hospitalisation_table[[#This Row],[City tier]])</f>
        <v>tier - 2</v>
      </c>
      <c r="O1984" t="str">
        <f>IF(Hospitalisation_table[[#This Row],[State ID]]="?","Unknown",Hospitalisation_table[[#This Row],[State ID]])</f>
        <v>R1013</v>
      </c>
      <c r="P1984" s="20" t="str">
        <f>_xlfn.CONCAT(Hospitalisation_table[[#This Row],[date]],"-",Hospitalisation_table[[#This Row],[Month_Updated]],"-",Hospitalisation_table[[#This Row],[Year_Update]])</f>
        <v>22-Dec-1974</v>
      </c>
      <c r="Q1984">
        <f>DATEDIF(Hospitalisation_table[[#This Row],[Date of Birth]],"8-Jun-2023","Y")</f>
        <v>48</v>
      </c>
    </row>
    <row r="1985" spans="1:17" x14ac:dyDescent="0.3">
      <c r="A1985" t="s">
        <v>1055</v>
      </c>
      <c r="B1985" t="str">
        <f>IF(Hospitalisation_table[[#This Row],[Customer ID]]="?","UnKnown",Hospitalisation_table[[#This Row],[Customer ID]])</f>
        <v>Id1316</v>
      </c>
      <c r="C1985">
        <v>1974</v>
      </c>
      <c r="D1985" t="s">
        <v>18</v>
      </c>
      <c r="E1985">
        <v>6</v>
      </c>
      <c r="F1985">
        <v>0</v>
      </c>
      <c r="G1985" s="24">
        <v>8283.68</v>
      </c>
      <c r="H1985" t="s">
        <v>11</v>
      </c>
      <c r="I1985" t="s">
        <v>12</v>
      </c>
      <c r="J1985" t="s">
        <v>13</v>
      </c>
      <c r="K1985" t="str">
        <f>IF(Hospitalisation_table[[#This Row],[month]]="?","Sep",Hospitalisation_table[[#This Row],[month]])</f>
        <v>Jun</v>
      </c>
      <c r="L1985">
        <f>IF(Hospitalisation_table[[#This Row],[year]] = "?",ROUNDUP(AVERAGE(Hospitalisation_table[year]),0),Hospitalisation_table[[#This Row],[year]])</f>
        <v>1974</v>
      </c>
      <c r="M1985" t="str">
        <f>IF(Hospitalisation_table[[#This Row],[Hospital tier]]="?","tier - 2",Hospitalisation_table[[#This Row],[Hospital tier]])</f>
        <v>tier - 2</v>
      </c>
      <c r="N1985" t="str">
        <f>IF(Hospitalisation_table[[#This Row],[City tier]]="?","tier - 2",Hospitalisation_table[[#This Row],[City tier]])</f>
        <v>tier - 3</v>
      </c>
      <c r="O1985" t="str">
        <f>IF(Hospitalisation_table[[#This Row],[State ID]]="?","Unknown",Hospitalisation_table[[#This Row],[State ID]])</f>
        <v>R1013</v>
      </c>
      <c r="P1985" s="20" t="str">
        <f>_xlfn.CONCAT(Hospitalisation_table[[#This Row],[date]],"-",Hospitalisation_table[[#This Row],[Month_Updated]],"-",Hospitalisation_table[[#This Row],[Year_Update]])</f>
        <v>6-Jun-1974</v>
      </c>
      <c r="Q1985">
        <f>DATEDIF(Hospitalisation_table[[#This Row],[Date of Birth]],"8-Jun-2023","Y")</f>
        <v>49</v>
      </c>
    </row>
    <row r="1986" spans="1:17" x14ac:dyDescent="0.3">
      <c r="A1986" t="s">
        <v>1056</v>
      </c>
      <c r="B1986" t="str">
        <f>IF(Hospitalisation_table[[#This Row],[Customer ID]]="?","UnKnown",Hospitalisation_table[[#This Row],[Customer ID]])</f>
        <v>Id1315</v>
      </c>
      <c r="C1986">
        <v>1978</v>
      </c>
      <c r="D1986" t="s">
        <v>18</v>
      </c>
      <c r="E1986">
        <v>26</v>
      </c>
      <c r="F1986">
        <v>2</v>
      </c>
      <c r="G1986" s="24">
        <v>8302.5400000000009</v>
      </c>
      <c r="H1986" t="s">
        <v>12</v>
      </c>
      <c r="I1986" t="s">
        <v>12</v>
      </c>
      <c r="J1986" t="s">
        <v>168</v>
      </c>
      <c r="K1986" t="str">
        <f>IF(Hospitalisation_table[[#This Row],[month]]="?","Sep",Hospitalisation_table[[#This Row],[month]])</f>
        <v>Jun</v>
      </c>
      <c r="L1986">
        <f>IF(Hospitalisation_table[[#This Row],[year]] = "?",ROUNDUP(AVERAGE(Hospitalisation_table[year]),0),Hospitalisation_table[[#This Row],[year]])</f>
        <v>1978</v>
      </c>
      <c r="M1986" t="str">
        <f>IF(Hospitalisation_table[[#This Row],[Hospital tier]]="?","tier - 2",Hospitalisation_table[[#This Row],[Hospital tier]])</f>
        <v>tier - 3</v>
      </c>
      <c r="N1986" t="str">
        <f>IF(Hospitalisation_table[[#This Row],[City tier]]="?","tier - 2",Hospitalisation_table[[#This Row],[City tier]])</f>
        <v>tier - 3</v>
      </c>
      <c r="O1986" t="str">
        <f>IF(Hospitalisation_table[[#This Row],[State ID]]="?","Unknown",Hospitalisation_table[[#This Row],[State ID]])</f>
        <v>R1016</v>
      </c>
      <c r="P1986" s="20" t="str">
        <f>_xlfn.CONCAT(Hospitalisation_table[[#This Row],[date]],"-",Hospitalisation_table[[#This Row],[Month_Updated]],"-",Hospitalisation_table[[#This Row],[Year_Update]])</f>
        <v>26-Jun-1978</v>
      </c>
      <c r="Q1986">
        <f>DATEDIF(Hospitalisation_table[[#This Row],[Date of Birth]],"8-Jun-2023","Y")</f>
        <v>44</v>
      </c>
    </row>
    <row r="1987" spans="1:17" x14ac:dyDescent="0.3">
      <c r="A1987" t="s">
        <v>1057</v>
      </c>
      <c r="B1987" t="str">
        <f>IF(Hospitalisation_table[[#This Row],[Customer ID]]="?","UnKnown",Hospitalisation_table[[#This Row],[Customer ID]])</f>
        <v>Id1314</v>
      </c>
      <c r="C1987">
        <v>1979</v>
      </c>
      <c r="D1987" t="s">
        <v>35</v>
      </c>
      <c r="E1987">
        <v>7</v>
      </c>
      <c r="F1987">
        <v>2</v>
      </c>
      <c r="G1987" s="24">
        <v>8310.84</v>
      </c>
      <c r="H1987" t="s">
        <v>11</v>
      </c>
      <c r="I1987" t="s">
        <v>11</v>
      </c>
      <c r="J1987" t="s">
        <v>23</v>
      </c>
      <c r="K1987" t="str">
        <f>IF(Hospitalisation_table[[#This Row],[month]]="?","Sep",Hospitalisation_table[[#This Row],[month]])</f>
        <v>Aug</v>
      </c>
      <c r="L1987">
        <f>IF(Hospitalisation_table[[#This Row],[year]] = "?",ROUNDUP(AVERAGE(Hospitalisation_table[year]),0),Hospitalisation_table[[#This Row],[year]])</f>
        <v>1979</v>
      </c>
      <c r="M1987" t="str">
        <f>IF(Hospitalisation_table[[#This Row],[Hospital tier]]="?","tier - 2",Hospitalisation_table[[#This Row],[Hospital tier]])</f>
        <v>tier - 2</v>
      </c>
      <c r="N1987" t="str">
        <f>IF(Hospitalisation_table[[#This Row],[City tier]]="?","tier - 2",Hospitalisation_table[[#This Row],[City tier]])</f>
        <v>tier - 2</v>
      </c>
      <c r="O1987" t="str">
        <f>IF(Hospitalisation_table[[#This Row],[State ID]]="?","Unknown",Hospitalisation_table[[#This Row],[State ID]])</f>
        <v>R1012</v>
      </c>
      <c r="P1987" s="20" t="str">
        <f>_xlfn.CONCAT(Hospitalisation_table[[#This Row],[date]],"-",Hospitalisation_table[[#This Row],[Month_Updated]],"-",Hospitalisation_table[[#This Row],[Year_Update]])</f>
        <v>7-Aug-1979</v>
      </c>
      <c r="Q1987">
        <f>DATEDIF(Hospitalisation_table[[#This Row],[Date of Birth]],"8-Jun-2023","Y")</f>
        <v>43</v>
      </c>
    </row>
    <row r="1988" spans="1:17" x14ac:dyDescent="0.3">
      <c r="A1988" t="s">
        <v>1058</v>
      </c>
      <c r="B1988" t="str">
        <f>IF(Hospitalisation_table[[#This Row],[Customer ID]]="?","UnKnown",Hospitalisation_table[[#This Row],[Customer ID]])</f>
        <v>Id1313</v>
      </c>
      <c r="C1988">
        <v>1993</v>
      </c>
      <c r="D1988" t="s">
        <v>18</v>
      </c>
      <c r="E1988">
        <v>22</v>
      </c>
      <c r="F1988">
        <v>0</v>
      </c>
      <c r="G1988" s="24">
        <v>8314.65</v>
      </c>
      <c r="H1988" t="s">
        <v>11</v>
      </c>
      <c r="I1988" t="s">
        <v>16</v>
      </c>
      <c r="J1988" t="s">
        <v>23</v>
      </c>
      <c r="K1988" t="str">
        <f>IF(Hospitalisation_table[[#This Row],[month]]="?","Sep",Hospitalisation_table[[#This Row],[month]])</f>
        <v>Jun</v>
      </c>
      <c r="L1988">
        <f>IF(Hospitalisation_table[[#This Row],[year]] = "?",ROUNDUP(AVERAGE(Hospitalisation_table[year]),0),Hospitalisation_table[[#This Row],[year]])</f>
        <v>1993</v>
      </c>
      <c r="M1988" t="str">
        <f>IF(Hospitalisation_table[[#This Row],[Hospital tier]]="?","tier - 2",Hospitalisation_table[[#This Row],[Hospital tier]])</f>
        <v>tier - 2</v>
      </c>
      <c r="N1988" t="str">
        <f>IF(Hospitalisation_table[[#This Row],[City tier]]="?","tier - 2",Hospitalisation_table[[#This Row],[City tier]])</f>
        <v>tier - 1</v>
      </c>
      <c r="O1988" t="str">
        <f>IF(Hospitalisation_table[[#This Row],[State ID]]="?","Unknown",Hospitalisation_table[[#This Row],[State ID]])</f>
        <v>R1012</v>
      </c>
      <c r="P1988" s="20" t="str">
        <f>_xlfn.CONCAT(Hospitalisation_table[[#This Row],[date]],"-",Hospitalisation_table[[#This Row],[Month_Updated]],"-",Hospitalisation_table[[#This Row],[Year_Update]])</f>
        <v>22-Jun-1993</v>
      </c>
      <c r="Q1988">
        <f>DATEDIF(Hospitalisation_table[[#This Row],[Date of Birth]],"8-Jun-2023","Y")</f>
        <v>29</v>
      </c>
    </row>
    <row r="1989" spans="1:17" x14ac:dyDescent="0.3">
      <c r="A1989" t="s">
        <v>1059</v>
      </c>
      <c r="B1989" t="str">
        <f>IF(Hospitalisation_table[[#This Row],[Customer ID]]="?","UnKnown",Hospitalisation_table[[#This Row],[Customer ID]])</f>
        <v>Id1312</v>
      </c>
      <c r="C1989">
        <v>1976</v>
      </c>
      <c r="D1989" t="s">
        <v>10</v>
      </c>
      <c r="E1989">
        <v>12</v>
      </c>
      <c r="F1989">
        <v>1</v>
      </c>
      <c r="G1989" s="24">
        <v>8334.4599999999991</v>
      </c>
      <c r="H1989" t="s">
        <v>12</v>
      </c>
      <c r="I1989" t="s">
        <v>11</v>
      </c>
      <c r="J1989" t="s">
        <v>168</v>
      </c>
      <c r="K1989" t="str">
        <f>IF(Hospitalisation_table[[#This Row],[month]]="?","Sep",Hospitalisation_table[[#This Row],[month]])</f>
        <v>Jul</v>
      </c>
      <c r="L1989">
        <f>IF(Hospitalisation_table[[#This Row],[year]] = "?",ROUNDUP(AVERAGE(Hospitalisation_table[year]),0),Hospitalisation_table[[#This Row],[year]])</f>
        <v>1976</v>
      </c>
      <c r="M1989" t="str">
        <f>IF(Hospitalisation_table[[#This Row],[Hospital tier]]="?","tier - 2",Hospitalisation_table[[#This Row],[Hospital tier]])</f>
        <v>tier - 3</v>
      </c>
      <c r="N1989" t="str">
        <f>IF(Hospitalisation_table[[#This Row],[City tier]]="?","tier - 2",Hospitalisation_table[[#This Row],[City tier]])</f>
        <v>tier - 2</v>
      </c>
      <c r="O1989" t="str">
        <f>IF(Hospitalisation_table[[#This Row],[State ID]]="?","Unknown",Hospitalisation_table[[#This Row],[State ID]])</f>
        <v>R1016</v>
      </c>
      <c r="P1989" s="20" t="str">
        <f>_xlfn.CONCAT(Hospitalisation_table[[#This Row],[date]],"-",Hospitalisation_table[[#This Row],[Month_Updated]],"-",Hospitalisation_table[[#This Row],[Year_Update]])</f>
        <v>12-Jul-1976</v>
      </c>
      <c r="Q1989">
        <f>DATEDIF(Hospitalisation_table[[#This Row],[Date of Birth]],"8-Jun-2023","Y")</f>
        <v>46</v>
      </c>
    </row>
    <row r="1990" spans="1:17" x14ac:dyDescent="0.3">
      <c r="A1990" t="s">
        <v>1060</v>
      </c>
      <c r="B1990" t="str">
        <f>IF(Hospitalisation_table[[#This Row],[Customer ID]]="?","UnKnown",Hospitalisation_table[[#This Row],[Customer ID]])</f>
        <v>Id1311</v>
      </c>
      <c r="C1990">
        <v>1976</v>
      </c>
      <c r="D1990" t="s">
        <v>10</v>
      </c>
      <c r="E1990">
        <v>20</v>
      </c>
      <c r="F1990">
        <v>1</v>
      </c>
      <c r="G1990" s="24">
        <v>8334.59</v>
      </c>
      <c r="H1990" t="s">
        <v>12</v>
      </c>
      <c r="I1990" t="s">
        <v>11</v>
      </c>
      <c r="J1990" t="s">
        <v>168</v>
      </c>
      <c r="K1990" t="str">
        <f>IF(Hospitalisation_table[[#This Row],[month]]="?","Sep",Hospitalisation_table[[#This Row],[month]])</f>
        <v>Jul</v>
      </c>
      <c r="L1990">
        <f>IF(Hospitalisation_table[[#This Row],[year]] = "?",ROUNDUP(AVERAGE(Hospitalisation_table[year]),0),Hospitalisation_table[[#This Row],[year]])</f>
        <v>1976</v>
      </c>
      <c r="M1990" t="str">
        <f>IF(Hospitalisation_table[[#This Row],[Hospital tier]]="?","tier - 2",Hospitalisation_table[[#This Row],[Hospital tier]])</f>
        <v>tier - 3</v>
      </c>
      <c r="N1990" t="str">
        <f>IF(Hospitalisation_table[[#This Row],[City tier]]="?","tier - 2",Hospitalisation_table[[#This Row],[City tier]])</f>
        <v>tier - 2</v>
      </c>
      <c r="O1990" t="str">
        <f>IF(Hospitalisation_table[[#This Row],[State ID]]="?","Unknown",Hospitalisation_table[[#This Row],[State ID]])</f>
        <v>R1016</v>
      </c>
      <c r="P1990" s="20" t="str">
        <f>_xlfn.CONCAT(Hospitalisation_table[[#This Row],[date]],"-",Hospitalisation_table[[#This Row],[Month_Updated]],"-",Hospitalisation_table[[#This Row],[Year_Update]])</f>
        <v>20-Jul-1976</v>
      </c>
      <c r="Q1990">
        <f>DATEDIF(Hospitalisation_table[[#This Row],[Date of Birth]],"8-Jun-2023","Y")</f>
        <v>46</v>
      </c>
    </row>
    <row r="1991" spans="1:17" x14ac:dyDescent="0.3">
      <c r="A1991" t="s">
        <v>1061</v>
      </c>
      <c r="B1991" t="str">
        <f>IF(Hospitalisation_table[[#This Row],[Customer ID]]="?","UnKnown",Hospitalisation_table[[#This Row],[Customer ID]])</f>
        <v>Id1310</v>
      </c>
      <c r="C1991">
        <v>1976</v>
      </c>
      <c r="D1991" t="s">
        <v>10</v>
      </c>
      <c r="E1991">
        <v>7</v>
      </c>
      <c r="F1991">
        <v>1</v>
      </c>
      <c r="G1991" s="24">
        <v>8342.91</v>
      </c>
      <c r="H1991" t="s">
        <v>12</v>
      </c>
      <c r="I1991" t="s">
        <v>16</v>
      </c>
      <c r="J1991" t="s">
        <v>168</v>
      </c>
      <c r="K1991" t="str">
        <f>IF(Hospitalisation_table[[#This Row],[month]]="?","Sep",Hospitalisation_table[[#This Row],[month]])</f>
        <v>Jul</v>
      </c>
      <c r="L1991">
        <f>IF(Hospitalisation_table[[#This Row],[year]] = "?",ROUNDUP(AVERAGE(Hospitalisation_table[year]),0),Hospitalisation_table[[#This Row],[year]])</f>
        <v>1976</v>
      </c>
      <c r="M1991" t="str">
        <f>IF(Hospitalisation_table[[#This Row],[Hospital tier]]="?","tier - 2",Hospitalisation_table[[#This Row],[Hospital tier]])</f>
        <v>tier - 3</v>
      </c>
      <c r="N1991" t="str">
        <f>IF(Hospitalisation_table[[#This Row],[City tier]]="?","tier - 2",Hospitalisation_table[[#This Row],[City tier]])</f>
        <v>tier - 1</v>
      </c>
      <c r="O1991" t="str">
        <f>IF(Hospitalisation_table[[#This Row],[State ID]]="?","Unknown",Hospitalisation_table[[#This Row],[State ID]])</f>
        <v>R1016</v>
      </c>
      <c r="P1991" s="20" t="str">
        <f>_xlfn.CONCAT(Hospitalisation_table[[#This Row],[date]],"-",Hospitalisation_table[[#This Row],[Month_Updated]],"-",Hospitalisation_table[[#This Row],[Year_Update]])</f>
        <v>7-Jul-1976</v>
      </c>
      <c r="Q1991">
        <f>DATEDIF(Hospitalisation_table[[#This Row],[Date of Birth]],"8-Jun-2023","Y")</f>
        <v>46</v>
      </c>
    </row>
    <row r="1992" spans="1:17" x14ac:dyDescent="0.3">
      <c r="A1992" t="s">
        <v>2242</v>
      </c>
      <c r="B1992" t="str">
        <f>IF(Hospitalisation_table[[#This Row],[Customer ID]]="?","UnKnown",Hospitalisation_table[[#This Row],[Customer ID]])</f>
        <v>Id131</v>
      </c>
      <c r="C1992">
        <v>1980</v>
      </c>
      <c r="D1992" t="s">
        <v>20</v>
      </c>
      <c r="E1992">
        <v>24</v>
      </c>
      <c r="F1992">
        <v>2</v>
      </c>
      <c r="G1992" s="24">
        <v>38947.43</v>
      </c>
      <c r="H1992" t="s">
        <v>11</v>
      </c>
      <c r="I1992" t="s">
        <v>12</v>
      </c>
      <c r="J1992" t="s">
        <v>42</v>
      </c>
      <c r="K1992" t="str">
        <f>IF(Hospitalisation_table[[#This Row],[month]]="?","Sep",Hospitalisation_table[[#This Row],[month]])</f>
        <v>Sep</v>
      </c>
      <c r="L1992">
        <f>IF(Hospitalisation_table[[#This Row],[year]] = "?",ROUNDUP(AVERAGE(Hospitalisation_table[year]),0),Hospitalisation_table[[#This Row],[year]])</f>
        <v>1980</v>
      </c>
      <c r="M1992" t="str">
        <f>IF(Hospitalisation_table[[#This Row],[Hospital tier]]="?","tier - 2",Hospitalisation_table[[#This Row],[Hospital tier]])</f>
        <v>tier - 2</v>
      </c>
      <c r="N1992" t="str">
        <f>IF(Hospitalisation_table[[#This Row],[City tier]]="?","tier - 2",Hospitalisation_table[[#This Row],[City tier]])</f>
        <v>tier - 3</v>
      </c>
      <c r="O1992" t="str">
        <f>IF(Hospitalisation_table[[#This Row],[State ID]]="?","Unknown",Hospitalisation_table[[#This Row],[State ID]])</f>
        <v>R1011</v>
      </c>
      <c r="P1992" s="20" t="str">
        <f>_xlfn.CONCAT(Hospitalisation_table[[#This Row],[date]],"-",Hospitalisation_table[[#This Row],[Month_Updated]],"-",Hospitalisation_table[[#This Row],[Year_Update]])</f>
        <v>24-Sep-1980</v>
      </c>
      <c r="Q1992">
        <f>DATEDIF(Hospitalisation_table[[#This Row],[Date of Birth]],"8-Jun-2023","Y")</f>
        <v>42</v>
      </c>
    </row>
    <row r="1993" spans="1:17" x14ac:dyDescent="0.3">
      <c r="A1993" t="s">
        <v>1062</v>
      </c>
      <c r="B1993" t="str">
        <f>IF(Hospitalisation_table[[#This Row],[Customer ID]]="?","UnKnown",Hospitalisation_table[[#This Row],[Customer ID]])</f>
        <v>Id1309</v>
      </c>
      <c r="C1993">
        <v>1976</v>
      </c>
      <c r="D1993" t="s">
        <v>18</v>
      </c>
      <c r="E1993">
        <v>12</v>
      </c>
      <c r="F1993">
        <v>2</v>
      </c>
      <c r="G1993" s="24">
        <v>8347.16</v>
      </c>
      <c r="H1993" t="s">
        <v>11</v>
      </c>
      <c r="I1993" t="s">
        <v>16</v>
      </c>
      <c r="J1993" t="s">
        <v>13</v>
      </c>
      <c r="K1993" t="str">
        <f>IF(Hospitalisation_table[[#This Row],[month]]="?","Sep",Hospitalisation_table[[#This Row],[month]])</f>
        <v>Jun</v>
      </c>
      <c r="L1993">
        <f>IF(Hospitalisation_table[[#This Row],[year]] = "?",ROUNDUP(AVERAGE(Hospitalisation_table[year]),0),Hospitalisation_table[[#This Row],[year]])</f>
        <v>1976</v>
      </c>
      <c r="M1993" t="str">
        <f>IF(Hospitalisation_table[[#This Row],[Hospital tier]]="?","tier - 2",Hospitalisation_table[[#This Row],[Hospital tier]])</f>
        <v>tier - 2</v>
      </c>
      <c r="N1993" t="str">
        <f>IF(Hospitalisation_table[[#This Row],[City tier]]="?","tier - 2",Hospitalisation_table[[#This Row],[City tier]])</f>
        <v>tier - 1</v>
      </c>
      <c r="O1993" t="str">
        <f>IF(Hospitalisation_table[[#This Row],[State ID]]="?","Unknown",Hospitalisation_table[[#This Row],[State ID]])</f>
        <v>R1013</v>
      </c>
      <c r="P1993" s="20" t="str">
        <f>_xlfn.CONCAT(Hospitalisation_table[[#This Row],[date]],"-",Hospitalisation_table[[#This Row],[Month_Updated]],"-",Hospitalisation_table[[#This Row],[Year_Update]])</f>
        <v>12-Jun-1976</v>
      </c>
      <c r="Q1993">
        <f>DATEDIF(Hospitalisation_table[[#This Row],[Date of Birth]],"8-Jun-2023","Y")</f>
        <v>46</v>
      </c>
    </row>
    <row r="1994" spans="1:17" x14ac:dyDescent="0.3">
      <c r="A1994" t="s">
        <v>1063</v>
      </c>
      <c r="B1994" t="str">
        <f>IF(Hospitalisation_table[[#This Row],[Customer ID]]="?","UnKnown",Hospitalisation_table[[#This Row],[Customer ID]])</f>
        <v>Id1308</v>
      </c>
      <c r="C1994">
        <v>1963</v>
      </c>
      <c r="D1994" t="s">
        <v>20</v>
      </c>
      <c r="E1994">
        <v>21</v>
      </c>
      <c r="F1994">
        <v>0</v>
      </c>
      <c r="G1994" s="24">
        <v>8355.5400000000009</v>
      </c>
      <c r="H1994" t="s">
        <v>12</v>
      </c>
      <c r="I1994" t="s">
        <v>12</v>
      </c>
      <c r="J1994" t="s">
        <v>23</v>
      </c>
      <c r="K1994" t="str">
        <f>IF(Hospitalisation_table[[#This Row],[month]]="?","Sep",Hospitalisation_table[[#This Row],[month]])</f>
        <v>Sep</v>
      </c>
      <c r="L1994">
        <f>IF(Hospitalisation_table[[#This Row],[year]] = "?",ROUNDUP(AVERAGE(Hospitalisation_table[year]),0),Hospitalisation_table[[#This Row],[year]])</f>
        <v>1963</v>
      </c>
      <c r="M1994" t="str">
        <f>IF(Hospitalisation_table[[#This Row],[Hospital tier]]="?","tier - 2",Hospitalisation_table[[#This Row],[Hospital tier]])</f>
        <v>tier - 3</v>
      </c>
      <c r="N1994" t="str">
        <f>IF(Hospitalisation_table[[#This Row],[City tier]]="?","tier - 2",Hospitalisation_table[[#This Row],[City tier]])</f>
        <v>tier - 3</v>
      </c>
      <c r="O1994" t="str">
        <f>IF(Hospitalisation_table[[#This Row],[State ID]]="?","Unknown",Hospitalisation_table[[#This Row],[State ID]])</f>
        <v>R1012</v>
      </c>
      <c r="P1994" s="20" t="str">
        <f>_xlfn.CONCAT(Hospitalisation_table[[#This Row],[date]],"-",Hospitalisation_table[[#This Row],[Month_Updated]],"-",Hospitalisation_table[[#This Row],[Year_Update]])</f>
        <v>21-Sep-1963</v>
      </c>
      <c r="Q1994">
        <f>DATEDIF(Hospitalisation_table[[#This Row],[Date of Birth]],"8-Jun-2023","Y")</f>
        <v>59</v>
      </c>
    </row>
    <row r="1995" spans="1:17" x14ac:dyDescent="0.3">
      <c r="A1995" t="s">
        <v>1064</v>
      </c>
      <c r="B1995" t="str">
        <f>IF(Hospitalisation_table[[#This Row],[Customer ID]]="?","UnKnown",Hospitalisation_table[[#This Row],[Customer ID]])</f>
        <v>Id1307</v>
      </c>
      <c r="C1995">
        <v>1971</v>
      </c>
      <c r="D1995" t="s">
        <v>20</v>
      </c>
      <c r="E1995">
        <v>4</v>
      </c>
      <c r="F1995">
        <v>0</v>
      </c>
      <c r="G1995" s="24">
        <v>8396.6200000000008</v>
      </c>
      <c r="H1995" t="s">
        <v>11</v>
      </c>
      <c r="I1995" t="s">
        <v>12</v>
      </c>
      <c r="J1995" t="s">
        <v>13</v>
      </c>
      <c r="K1995" t="str">
        <f>IF(Hospitalisation_table[[#This Row],[month]]="?","Sep",Hospitalisation_table[[#This Row],[month]])</f>
        <v>Sep</v>
      </c>
      <c r="L1995">
        <f>IF(Hospitalisation_table[[#This Row],[year]] = "?",ROUNDUP(AVERAGE(Hospitalisation_table[year]),0),Hospitalisation_table[[#This Row],[year]])</f>
        <v>1971</v>
      </c>
      <c r="M1995" t="str">
        <f>IF(Hospitalisation_table[[#This Row],[Hospital tier]]="?","tier - 2",Hospitalisation_table[[#This Row],[Hospital tier]])</f>
        <v>tier - 2</v>
      </c>
      <c r="N1995" t="str">
        <f>IF(Hospitalisation_table[[#This Row],[City tier]]="?","tier - 2",Hospitalisation_table[[#This Row],[City tier]])</f>
        <v>tier - 3</v>
      </c>
      <c r="O1995" t="str">
        <f>IF(Hospitalisation_table[[#This Row],[State ID]]="?","Unknown",Hospitalisation_table[[#This Row],[State ID]])</f>
        <v>R1013</v>
      </c>
      <c r="P1995" s="20" t="str">
        <f>_xlfn.CONCAT(Hospitalisation_table[[#This Row],[date]],"-",Hospitalisation_table[[#This Row],[Month_Updated]],"-",Hospitalisation_table[[#This Row],[Year_Update]])</f>
        <v>4-Sep-1971</v>
      </c>
      <c r="Q1995">
        <f>DATEDIF(Hospitalisation_table[[#This Row],[Date of Birth]],"8-Jun-2023","Y")</f>
        <v>51</v>
      </c>
    </row>
    <row r="1996" spans="1:17" x14ac:dyDescent="0.3">
      <c r="A1996" t="s">
        <v>1065</v>
      </c>
      <c r="B1996" t="str">
        <f>IF(Hospitalisation_table[[#This Row],[Customer ID]]="?","UnKnown",Hospitalisation_table[[#This Row],[Customer ID]])</f>
        <v>Id1306</v>
      </c>
      <c r="C1996">
        <v>1971</v>
      </c>
      <c r="D1996" t="s">
        <v>20</v>
      </c>
      <c r="E1996">
        <v>18</v>
      </c>
      <c r="F1996">
        <v>0</v>
      </c>
      <c r="G1996" s="24">
        <v>8400.01</v>
      </c>
      <c r="H1996" t="s">
        <v>11</v>
      </c>
      <c r="I1996" t="s">
        <v>12</v>
      </c>
      <c r="J1996" t="s">
        <v>13</v>
      </c>
      <c r="K1996" t="str">
        <f>IF(Hospitalisation_table[[#This Row],[month]]="?","Sep",Hospitalisation_table[[#This Row],[month]])</f>
        <v>Sep</v>
      </c>
      <c r="L1996">
        <f>IF(Hospitalisation_table[[#This Row],[year]] = "?",ROUNDUP(AVERAGE(Hospitalisation_table[year]),0),Hospitalisation_table[[#This Row],[year]])</f>
        <v>1971</v>
      </c>
      <c r="M1996" t="str">
        <f>IF(Hospitalisation_table[[#This Row],[Hospital tier]]="?","tier - 2",Hospitalisation_table[[#This Row],[Hospital tier]])</f>
        <v>tier - 2</v>
      </c>
      <c r="N1996" t="str">
        <f>IF(Hospitalisation_table[[#This Row],[City tier]]="?","tier - 2",Hospitalisation_table[[#This Row],[City tier]])</f>
        <v>tier - 3</v>
      </c>
      <c r="O1996" t="str">
        <f>IF(Hospitalisation_table[[#This Row],[State ID]]="?","Unknown",Hospitalisation_table[[#This Row],[State ID]])</f>
        <v>R1013</v>
      </c>
      <c r="P1996" s="20" t="str">
        <f>_xlfn.CONCAT(Hospitalisation_table[[#This Row],[date]],"-",Hospitalisation_table[[#This Row],[Month_Updated]],"-",Hospitalisation_table[[#This Row],[Year_Update]])</f>
        <v>18-Sep-1971</v>
      </c>
      <c r="Q1996">
        <f>DATEDIF(Hospitalisation_table[[#This Row],[Date of Birth]],"8-Jun-2023","Y")</f>
        <v>51</v>
      </c>
    </row>
    <row r="1997" spans="1:17" x14ac:dyDescent="0.3">
      <c r="A1997" t="s">
        <v>1066</v>
      </c>
      <c r="B1997" t="str">
        <f>IF(Hospitalisation_table[[#This Row],[Customer ID]]="?","UnKnown",Hospitalisation_table[[#This Row],[Customer ID]])</f>
        <v>Id1305</v>
      </c>
      <c r="C1997">
        <v>1979</v>
      </c>
      <c r="D1997" t="s">
        <v>18</v>
      </c>
      <c r="E1997">
        <v>11</v>
      </c>
      <c r="F1997">
        <v>3</v>
      </c>
      <c r="G1997" s="24">
        <v>8410.0499999999993</v>
      </c>
      <c r="H1997" t="s">
        <v>11</v>
      </c>
      <c r="I1997" t="s">
        <v>11</v>
      </c>
      <c r="J1997" t="s">
        <v>23</v>
      </c>
      <c r="K1997" t="str">
        <f>IF(Hospitalisation_table[[#This Row],[month]]="?","Sep",Hospitalisation_table[[#This Row],[month]])</f>
        <v>Jun</v>
      </c>
      <c r="L1997">
        <f>IF(Hospitalisation_table[[#This Row],[year]] = "?",ROUNDUP(AVERAGE(Hospitalisation_table[year]),0),Hospitalisation_table[[#This Row],[year]])</f>
        <v>1979</v>
      </c>
      <c r="M1997" t="str">
        <f>IF(Hospitalisation_table[[#This Row],[Hospital tier]]="?","tier - 2",Hospitalisation_table[[#This Row],[Hospital tier]])</f>
        <v>tier - 2</v>
      </c>
      <c r="N1997" t="str">
        <f>IF(Hospitalisation_table[[#This Row],[City tier]]="?","tier - 2",Hospitalisation_table[[#This Row],[City tier]])</f>
        <v>tier - 2</v>
      </c>
      <c r="O1997" t="str">
        <f>IF(Hospitalisation_table[[#This Row],[State ID]]="?","Unknown",Hospitalisation_table[[#This Row],[State ID]])</f>
        <v>R1012</v>
      </c>
      <c r="P1997" s="20" t="str">
        <f>_xlfn.CONCAT(Hospitalisation_table[[#This Row],[date]],"-",Hospitalisation_table[[#This Row],[Month_Updated]],"-",Hospitalisation_table[[#This Row],[Year_Update]])</f>
        <v>11-Jun-1979</v>
      </c>
      <c r="Q1997">
        <f>DATEDIF(Hospitalisation_table[[#This Row],[Date of Birth]],"8-Jun-2023","Y")</f>
        <v>43</v>
      </c>
    </row>
    <row r="1998" spans="1:17" x14ac:dyDescent="0.3">
      <c r="A1998" t="s">
        <v>1067</v>
      </c>
      <c r="B1998" t="str">
        <f>IF(Hospitalisation_table[[#This Row],[Customer ID]]="?","UnKnown",Hospitalisation_table[[#This Row],[Customer ID]])</f>
        <v>Id1304</v>
      </c>
      <c r="C1998">
        <v>1977</v>
      </c>
      <c r="D1998" t="s">
        <v>20</v>
      </c>
      <c r="E1998">
        <v>4</v>
      </c>
      <c r="F1998">
        <v>2</v>
      </c>
      <c r="G1998" s="24">
        <v>8413.4599999999991</v>
      </c>
      <c r="H1998" t="s">
        <v>12</v>
      </c>
      <c r="I1998" t="s">
        <v>16</v>
      </c>
      <c r="J1998" t="s">
        <v>23</v>
      </c>
      <c r="K1998" t="str">
        <f>IF(Hospitalisation_table[[#This Row],[month]]="?","Sep",Hospitalisation_table[[#This Row],[month]])</f>
        <v>Sep</v>
      </c>
      <c r="L1998">
        <f>IF(Hospitalisation_table[[#This Row],[year]] = "?",ROUNDUP(AVERAGE(Hospitalisation_table[year]),0),Hospitalisation_table[[#This Row],[year]])</f>
        <v>1977</v>
      </c>
      <c r="M1998" t="str">
        <f>IF(Hospitalisation_table[[#This Row],[Hospital tier]]="?","tier - 2",Hospitalisation_table[[#This Row],[Hospital tier]])</f>
        <v>tier - 3</v>
      </c>
      <c r="N1998" t="str">
        <f>IF(Hospitalisation_table[[#This Row],[City tier]]="?","tier - 2",Hospitalisation_table[[#This Row],[City tier]])</f>
        <v>tier - 1</v>
      </c>
      <c r="O1998" t="str">
        <f>IF(Hospitalisation_table[[#This Row],[State ID]]="?","Unknown",Hospitalisation_table[[#This Row],[State ID]])</f>
        <v>R1012</v>
      </c>
      <c r="P1998" s="20" t="str">
        <f>_xlfn.CONCAT(Hospitalisation_table[[#This Row],[date]],"-",Hospitalisation_table[[#This Row],[Month_Updated]],"-",Hospitalisation_table[[#This Row],[Year_Update]])</f>
        <v>4-Sep-1977</v>
      </c>
      <c r="Q1998">
        <f>DATEDIF(Hospitalisation_table[[#This Row],[Date of Birth]],"8-Jun-2023","Y")</f>
        <v>45</v>
      </c>
    </row>
    <row r="1999" spans="1:17" x14ac:dyDescent="0.3">
      <c r="A1999" t="s">
        <v>1068</v>
      </c>
      <c r="B1999" t="str">
        <f>IF(Hospitalisation_table[[#This Row],[Customer ID]]="?","UnKnown",Hospitalisation_table[[#This Row],[Customer ID]])</f>
        <v>Id1303</v>
      </c>
      <c r="C1999">
        <v>1975</v>
      </c>
      <c r="D1999" t="s">
        <v>20</v>
      </c>
      <c r="E1999">
        <v>28</v>
      </c>
      <c r="F1999">
        <v>1</v>
      </c>
      <c r="G1999" s="24">
        <v>8428.07</v>
      </c>
      <c r="H1999" t="s">
        <v>12</v>
      </c>
      <c r="I1999" t="s">
        <v>11</v>
      </c>
      <c r="J1999" t="s">
        <v>23</v>
      </c>
      <c r="K1999" t="str">
        <f>IF(Hospitalisation_table[[#This Row],[month]]="?","Sep",Hospitalisation_table[[#This Row],[month]])</f>
        <v>Sep</v>
      </c>
      <c r="L1999">
        <f>IF(Hospitalisation_table[[#This Row],[year]] = "?",ROUNDUP(AVERAGE(Hospitalisation_table[year]),0),Hospitalisation_table[[#This Row],[year]])</f>
        <v>1975</v>
      </c>
      <c r="M1999" t="str">
        <f>IF(Hospitalisation_table[[#This Row],[Hospital tier]]="?","tier - 2",Hospitalisation_table[[#This Row],[Hospital tier]])</f>
        <v>tier - 3</v>
      </c>
      <c r="N1999" t="str">
        <f>IF(Hospitalisation_table[[#This Row],[City tier]]="?","tier - 2",Hospitalisation_table[[#This Row],[City tier]])</f>
        <v>tier - 2</v>
      </c>
      <c r="O1999" t="str">
        <f>IF(Hospitalisation_table[[#This Row],[State ID]]="?","Unknown",Hospitalisation_table[[#This Row],[State ID]])</f>
        <v>R1012</v>
      </c>
      <c r="P1999" s="20" t="str">
        <f>_xlfn.CONCAT(Hospitalisation_table[[#This Row],[date]],"-",Hospitalisation_table[[#This Row],[Month_Updated]],"-",Hospitalisation_table[[#This Row],[Year_Update]])</f>
        <v>28-Sep-1975</v>
      </c>
      <c r="Q1999">
        <f>DATEDIF(Hospitalisation_table[[#This Row],[Date of Birth]],"8-Jun-2023","Y")</f>
        <v>47</v>
      </c>
    </row>
    <row r="2000" spans="1:17" x14ac:dyDescent="0.3">
      <c r="A2000" t="s">
        <v>1069</v>
      </c>
      <c r="B2000" t="str">
        <f>IF(Hospitalisation_table[[#This Row],[Customer ID]]="?","UnKnown",Hospitalisation_table[[#This Row],[Customer ID]])</f>
        <v>Id1302</v>
      </c>
      <c r="C2000">
        <v>1963</v>
      </c>
      <c r="D2000" t="s">
        <v>20</v>
      </c>
      <c r="E2000">
        <v>24</v>
      </c>
      <c r="F2000">
        <v>0</v>
      </c>
      <c r="G2000" s="24">
        <v>8440.0499999999993</v>
      </c>
      <c r="H2000" t="s">
        <v>12</v>
      </c>
      <c r="I2000" t="s">
        <v>11</v>
      </c>
      <c r="J2000" t="s">
        <v>13</v>
      </c>
      <c r="K2000" t="str">
        <f>IF(Hospitalisation_table[[#This Row],[month]]="?","Sep",Hospitalisation_table[[#This Row],[month]])</f>
        <v>Sep</v>
      </c>
      <c r="L2000">
        <f>IF(Hospitalisation_table[[#This Row],[year]] = "?",ROUNDUP(AVERAGE(Hospitalisation_table[year]),0),Hospitalisation_table[[#This Row],[year]])</f>
        <v>1963</v>
      </c>
      <c r="M2000" t="str">
        <f>IF(Hospitalisation_table[[#This Row],[Hospital tier]]="?","tier - 2",Hospitalisation_table[[#This Row],[Hospital tier]])</f>
        <v>tier - 3</v>
      </c>
      <c r="N2000" t="str">
        <f>IF(Hospitalisation_table[[#This Row],[City tier]]="?","tier - 2",Hospitalisation_table[[#This Row],[City tier]])</f>
        <v>tier - 2</v>
      </c>
      <c r="O2000" t="str">
        <f>IF(Hospitalisation_table[[#This Row],[State ID]]="?","Unknown",Hospitalisation_table[[#This Row],[State ID]])</f>
        <v>R1013</v>
      </c>
      <c r="P2000" s="20" t="str">
        <f>_xlfn.CONCAT(Hospitalisation_table[[#This Row],[date]],"-",Hospitalisation_table[[#This Row],[Month_Updated]],"-",Hospitalisation_table[[#This Row],[Year_Update]])</f>
        <v>24-Sep-1963</v>
      </c>
      <c r="Q2000">
        <f>DATEDIF(Hospitalisation_table[[#This Row],[Date of Birth]],"8-Jun-2023","Y")</f>
        <v>59</v>
      </c>
    </row>
    <row r="2001" spans="1:17" x14ac:dyDescent="0.3">
      <c r="A2001" t="s">
        <v>1070</v>
      </c>
      <c r="B2001" t="str">
        <f>IF(Hospitalisation_table[[#This Row],[Customer ID]]="?","UnKnown",Hospitalisation_table[[#This Row],[Customer ID]])</f>
        <v>Id1301</v>
      </c>
      <c r="C2001">
        <v>1972</v>
      </c>
      <c r="D2001" t="s">
        <v>20</v>
      </c>
      <c r="E2001">
        <v>9</v>
      </c>
      <c r="F2001">
        <v>0</v>
      </c>
      <c r="G2001" s="24">
        <v>8442.67</v>
      </c>
      <c r="H2001" t="s">
        <v>11</v>
      </c>
      <c r="I2001" t="s">
        <v>12</v>
      </c>
      <c r="J2001" t="s">
        <v>13</v>
      </c>
      <c r="K2001" t="str">
        <f>IF(Hospitalisation_table[[#This Row],[month]]="?","Sep",Hospitalisation_table[[#This Row],[month]])</f>
        <v>Sep</v>
      </c>
      <c r="L2001">
        <f>IF(Hospitalisation_table[[#This Row],[year]] = "?",ROUNDUP(AVERAGE(Hospitalisation_table[year]),0),Hospitalisation_table[[#This Row],[year]])</f>
        <v>1972</v>
      </c>
      <c r="M2001" t="str">
        <f>IF(Hospitalisation_table[[#This Row],[Hospital tier]]="?","tier - 2",Hospitalisation_table[[#This Row],[Hospital tier]])</f>
        <v>tier - 2</v>
      </c>
      <c r="N2001" t="str">
        <f>IF(Hospitalisation_table[[#This Row],[City tier]]="?","tier - 2",Hospitalisation_table[[#This Row],[City tier]])</f>
        <v>tier - 3</v>
      </c>
      <c r="O2001" t="str">
        <f>IF(Hospitalisation_table[[#This Row],[State ID]]="?","Unknown",Hospitalisation_table[[#This Row],[State ID]])</f>
        <v>R1013</v>
      </c>
      <c r="P2001" s="20" t="str">
        <f>_xlfn.CONCAT(Hospitalisation_table[[#This Row],[date]],"-",Hospitalisation_table[[#This Row],[Month_Updated]],"-",Hospitalisation_table[[#This Row],[Year_Update]])</f>
        <v>9-Sep-1972</v>
      </c>
      <c r="Q2001">
        <f>DATEDIF(Hospitalisation_table[[#This Row],[Date of Birth]],"8-Jun-2023","Y")</f>
        <v>50</v>
      </c>
    </row>
    <row r="2002" spans="1:17" x14ac:dyDescent="0.3">
      <c r="A2002" t="s">
        <v>1071</v>
      </c>
      <c r="B2002" t="str">
        <f>IF(Hospitalisation_table[[#This Row],[Customer ID]]="?","UnKnown",Hospitalisation_table[[#This Row],[Customer ID]])</f>
        <v>Id1300</v>
      </c>
      <c r="C2002">
        <v>1972</v>
      </c>
      <c r="D2002" t="s">
        <v>20</v>
      </c>
      <c r="E2002">
        <v>4</v>
      </c>
      <c r="F2002">
        <v>0</v>
      </c>
      <c r="G2002" s="24">
        <v>8444.4699999999993</v>
      </c>
      <c r="H2002" t="s">
        <v>12</v>
      </c>
      <c r="I2002" t="s">
        <v>16</v>
      </c>
      <c r="J2002" t="s">
        <v>42</v>
      </c>
      <c r="K2002" t="str">
        <f>IF(Hospitalisation_table[[#This Row],[month]]="?","Sep",Hospitalisation_table[[#This Row],[month]])</f>
        <v>Sep</v>
      </c>
      <c r="L2002">
        <f>IF(Hospitalisation_table[[#This Row],[year]] = "?",ROUNDUP(AVERAGE(Hospitalisation_table[year]),0),Hospitalisation_table[[#This Row],[year]])</f>
        <v>1972</v>
      </c>
      <c r="M2002" t="str">
        <f>IF(Hospitalisation_table[[#This Row],[Hospital tier]]="?","tier - 2",Hospitalisation_table[[#This Row],[Hospital tier]])</f>
        <v>tier - 3</v>
      </c>
      <c r="N2002" t="str">
        <f>IF(Hospitalisation_table[[#This Row],[City tier]]="?","tier - 2",Hospitalisation_table[[#This Row],[City tier]])</f>
        <v>tier - 1</v>
      </c>
      <c r="O2002" t="str">
        <f>IF(Hospitalisation_table[[#This Row],[State ID]]="?","Unknown",Hospitalisation_table[[#This Row],[State ID]])</f>
        <v>R1011</v>
      </c>
      <c r="P2002" s="20" t="str">
        <f>_xlfn.CONCAT(Hospitalisation_table[[#This Row],[date]],"-",Hospitalisation_table[[#This Row],[Month_Updated]],"-",Hospitalisation_table[[#This Row],[Year_Update]])</f>
        <v>4-Sep-1972</v>
      </c>
      <c r="Q2002">
        <f>DATEDIF(Hospitalisation_table[[#This Row],[Date of Birth]],"8-Jun-2023","Y")</f>
        <v>50</v>
      </c>
    </row>
    <row r="2003" spans="1:17" x14ac:dyDescent="0.3">
      <c r="A2003" t="s">
        <v>2243</v>
      </c>
      <c r="B2003" t="str">
        <f>IF(Hospitalisation_table[[#This Row],[Customer ID]]="?","UnKnown",Hospitalisation_table[[#This Row],[Customer ID]])</f>
        <v>Id130</v>
      </c>
      <c r="C2003">
        <v>1978</v>
      </c>
      <c r="D2003" t="s">
        <v>37</v>
      </c>
      <c r="E2003">
        <v>12</v>
      </c>
      <c r="F2003">
        <v>2</v>
      </c>
      <c r="G2003" s="24">
        <v>38998.550000000003</v>
      </c>
      <c r="H2003" t="s">
        <v>16</v>
      </c>
      <c r="I2003" t="s">
        <v>16</v>
      </c>
      <c r="J2003" t="s">
        <v>42</v>
      </c>
      <c r="K2003" t="str">
        <f>IF(Hospitalisation_table[[#This Row],[month]]="?","Sep",Hospitalisation_table[[#This Row],[month]])</f>
        <v>Oct</v>
      </c>
      <c r="L2003">
        <f>IF(Hospitalisation_table[[#This Row],[year]] = "?",ROUNDUP(AVERAGE(Hospitalisation_table[year]),0),Hospitalisation_table[[#This Row],[year]])</f>
        <v>1978</v>
      </c>
      <c r="M2003" t="str">
        <f>IF(Hospitalisation_table[[#This Row],[Hospital tier]]="?","tier - 2",Hospitalisation_table[[#This Row],[Hospital tier]])</f>
        <v>tier - 1</v>
      </c>
      <c r="N2003" t="str">
        <f>IF(Hospitalisation_table[[#This Row],[City tier]]="?","tier - 2",Hospitalisation_table[[#This Row],[City tier]])</f>
        <v>tier - 1</v>
      </c>
      <c r="O2003" t="str">
        <f>IF(Hospitalisation_table[[#This Row],[State ID]]="?","Unknown",Hospitalisation_table[[#This Row],[State ID]])</f>
        <v>R1011</v>
      </c>
      <c r="P2003" s="20" t="str">
        <f>_xlfn.CONCAT(Hospitalisation_table[[#This Row],[date]],"-",Hospitalisation_table[[#This Row],[Month_Updated]],"-",Hospitalisation_table[[#This Row],[Year_Update]])</f>
        <v>12-Oct-1978</v>
      </c>
      <c r="Q2003">
        <f>DATEDIF(Hospitalisation_table[[#This Row],[Date of Birth]],"8-Jun-2023","Y")</f>
        <v>44</v>
      </c>
    </row>
    <row r="2004" spans="1:17" x14ac:dyDescent="0.3">
      <c r="A2004" t="s">
        <v>2360</v>
      </c>
      <c r="B2004" t="str">
        <f>IF(Hospitalisation_table[[#This Row],[Customer ID]]="?","UnKnown",Hospitalisation_table[[#This Row],[Customer ID]])</f>
        <v>Id13</v>
      </c>
      <c r="C2004">
        <v>1962</v>
      </c>
      <c r="D2004" t="s">
        <v>37</v>
      </c>
      <c r="E2004">
        <v>11</v>
      </c>
      <c r="F2004">
        <v>0</v>
      </c>
      <c r="G2004" s="24">
        <v>48673.56</v>
      </c>
      <c r="H2004" t="s">
        <v>16</v>
      </c>
      <c r="I2004" t="s">
        <v>11</v>
      </c>
      <c r="J2004" t="s">
        <v>13</v>
      </c>
      <c r="K2004" t="str">
        <f>IF(Hospitalisation_table[[#This Row],[month]]="?","Sep",Hospitalisation_table[[#This Row],[month]])</f>
        <v>Oct</v>
      </c>
      <c r="L2004">
        <f>IF(Hospitalisation_table[[#This Row],[year]] = "?",ROUNDUP(AVERAGE(Hospitalisation_table[year]),0),Hospitalisation_table[[#This Row],[year]])</f>
        <v>1962</v>
      </c>
      <c r="M2004" t="str">
        <f>IF(Hospitalisation_table[[#This Row],[Hospital tier]]="?","tier - 2",Hospitalisation_table[[#This Row],[Hospital tier]])</f>
        <v>tier - 1</v>
      </c>
      <c r="N2004" t="str">
        <f>IF(Hospitalisation_table[[#This Row],[City tier]]="?","tier - 2",Hospitalisation_table[[#This Row],[City tier]])</f>
        <v>tier - 2</v>
      </c>
      <c r="O2004" t="str">
        <f>IF(Hospitalisation_table[[#This Row],[State ID]]="?","Unknown",Hospitalisation_table[[#This Row],[State ID]])</f>
        <v>R1013</v>
      </c>
      <c r="P2004" s="20" t="str">
        <f>_xlfn.CONCAT(Hospitalisation_table[[#This Row],[date]],"-",Hospitalisation_table[[#This Row],[Month_Updated]],"-",Hospitalisation_table[[#This Row],[Year_Update]])</f>
        <v>11-Oct-1962</v>
      </c>
      <c r="Q2004">
        <f>DATEDIF(Hospitalisation_table[[#This Row],[Date of Birth]],"8-Jun-2023","Y")</f>
        <v>60</v>
      </c>
    </row>
    <row r="2005" spans="1:17" x14ac:dyDescent="0.3">
      <c r="A2005" t="s">
        <v>1072</v>
      </c>
      <c r="B2005" t="str">
        <f>IF(Hospitalisation_table[[#This Row],[Customer ID]]="?","UnKnown",Hospitalisation_table[[#This Row],[Customer ID]])</f>
        <v>Id1299</v>
      </c>
      <c r="C2005">
        <v>1966</v>
      </c>
      <c r="D2005" t="s">
        <v>18</v>
      </c>
      <c r="E2005">
        <v>12</v>
      </c>
      <c r="F2005">
        <v>0</v>
      </c>
      <c r="G2005" s="24">
        <v>8448.66</v>
      </c>
      <c r="H2005" t="s">
        <v>12</v>
      </c>
      <c r="I2005" t="s">
        <v>16</v>
      </c>
      <c r="J2005" t="s">
        <v>13</v>
      </c>
      <c r="K2005" t="str">
        <f>IF(Hospitalisation_table[[#This Row],[month]]="?","Sep",Hospitalisation_table[[#This Row],[month]])</f>
        <v>Jun</v>
      </c>
      <c r="L2005">
        <f>IF(Hospitalisation_table[[#This Row],[year]] = "?",ROUNDUP(AVERAGE(Hospitalisation_table[year]),0),Hospitalisation_table[[#This Row],[year]])</f>
        <v>1966</v>
      </c>
      <c r="M2005" t="str">
        <f>IF(Hospitalisation_table[[#This Row],[Hospital tier]]="?","tier - 2",Hospitalisation_table[[#This Row],[Hospital tier]])</f>
        <v>tier - 3</v>
      </c>
      <c r="N2005" t="str">
        <f>IF(Hospitalisation_table[[#This Row],[City tier]]="?","tier - 2",Hospitalisation_table[[#This Row],[City tier]])</f>
        <v>tier - 1</v>
      </c>
      <c r="O2005" t="str">
        <f>IF(Hospitalisation_table[[#This Row],[State ID]]="?","Unknown",Hospitalisation_table[[#This Row],[State ID]])</f>
        <v>R1013</v>
      </c>
      <c r="P2005" s="20" t="str">
        <f>_xlfn.CONCAT(Hospitalisation_table[[#This Row],[date]],"-",Hospitalisation_table[[#This Row],[Month_Updated]],"-",Hospitalisation_table[[#This Row],[Year_Update]])</f>
        <v>12-Jun-1966</v>
      </c>
      <c r="Q2005">
        <f>DATEDIF(Hospitalisation_table[[#This Row],[Date of Birth]],"8-Jun-2023","Y")</f>
        <v>56</v>
      </c>
    </row>
    <row r="2006" spans="1:17" x14ac:dyDescent="0.3">
      <c r="A2006" t="s">
        <v>1073</v>
      </c>
      <c r="B2006" t="str">
        <f>IF(Hospitalisation_table[[#This Row],[Customer ID]]="?","UnKnown",Hospitalisation_table[[#This Row],[Customer ID]])</f>
        <v>Id1298</v>
      </c>
      <c r="C2006">
        <v>1984</v>
      </c>
      <c r="D2006" t="s">
        <v>18</v>
      </c>
      <c r="E2006">
        <v>19</v>
      </c>
      <c r="F2006">
        <v>3</v>
      </c>
      <c r="G2006" s="24">
        <v>8450.82</v>
      </c>
      <c r="H2006" t="s">
        <v>11</v>
      </c>
      <c r="I2006" t="s">
        <v>11</v>
      </c>
      <c r="J2006" t="s">
        <v>200</v>
      </c>
      <c r="K2006" t="str">
        <f>IF(Hospitalisation_table[[#This Row],[month]]="?","Sep",Hospitalisation_table[[#This Row],[month]])</f>
        <v>Jun</v>
      </c>
      <c r="L2006">
        <f>IF(Hospitalisation_table[[#This Row],[year]] = "?",ROUNDUP(AVERAGE(Hospitalisation_table[year]),0),Hospitalisation_table[[#This Row],[year]])</f>
        <v>1984</v>
      </c>
      <c r="M2006" t="str">
        <f>IF(Hospitalisation_table[[#This Row],[Hospital tier]]="?","tier - 2",Hospitalisation_table[[#This Row],[Hospital tier]])</f>
        <v>tier - 2</v>
      </c>
      <c r="N2006" t="str">
        <f>IF(Hospitalisation_table[[#This Row],[City tier]]="?","tier - 2",Hospitalisation_table[[#This Row],[City tier]])</f>
        <v>tier - 2</v>
      </c>
      <c r="O2006" t="str">
        <f>IF(Hospitalisation_table[[#This Row],[State ID]]="?","Unknown",Hospitalisation_table[[#This Row],[State ID]])</f>
        <v>R1025</v>
      </c>
      <c r="P2006" s="20" t="str">
        <f>_xlfn.CONCAT(Hospitalisation_table[[#This Row],[date]],"-",Hospitalisation_table[[#This Row],[Month_Updated]],"-",Hospitalisation_table[[#This Row],[Year_Update]])</f>
        <v>19-Jun-1984</v>
      </c>
      <c r="Q2006">
        <f>DATEDIF(Hospitalisation_table[[#This Row],[Date of Birth]],"8-Jun-2023","Y")</f>
        <v>38</v>
      </c>
    </row>
    <row r="2007" spans="1:17" x14ac:dyDescent="0.3">
      <c r="A2007" t="s">
        <v>1074</v>
      </c>
      <c r="B2007" t="str">
        <f>IF(Hospitalisation_table[[#This Row],[Customer ID]]="?","UnKnown",Hospitalisation_table[[#This Row],[Customer ID]])</f>
        <v>Id1297</v>
      </c>
      <c r="C2007">
        <v>1972</v>
      </c>
      <c r="D2007" t="s">
        <v>30</v>
      </c>
      <c r="E2007">
        <v>26</v>
      </c>
      <c r="F2007">
        <v>0</v>
      </c>
      <c r="G2007" s="24">
        <v>8457.82</v>
      </c>
      <c r="H2007" t="s">
        <v>11</v>
      </c>
      <c r="I2007" t="s">
        <v>12</v>
      </c>
      <c r="J2007" t="s">
        <v>42</v>
      </c>
      <c r="K2007" t="str">
        <f>IF(Hospitalisation_table[[#This Row],[month]]="?","Sep",Hospitalisation_table[[#This Row],[month]])</f>
        <v>Dec</v>
      </c>
      <c r="L2007">
        <f>IF(Hospitalisation_table[[#This Row],[year]] = "?",ROUNDUP(AVERAGE(Hospitalisation_table[year]),0),Hospitalisation_table[[#This Row],[year]])</f>
        <v>1972</v>
      </c>
      <c r="M2007" t="str">
        <f>IF(Hospitalisation_table[[#This Row],[Hospital tier]]="?","tier - 2",Hospitalisation_table[[#This Row],[Hospital tier]])</f>
        <v>tier - 2</v>
      </c>
      <c r="N2007" t="str">
        <f>IF(Hospitalisation_table[[#This Row],[City tier]]="?","tier - 2",Hospitalisation_table[[#This Row],[City tier]])</f>
        <v>tier - 3</v>
      </c>
      <c r="O2007" t="str">
        <f>IF(Hospitalisation_table[[#This Row],[State ID]]="?","Unknown",Hospitalisation_table[[#This Row],[State ID]])</f>
        <v>R1011</v>
      </c>
      <c r="P2007" s="20" t="str">
        <f>_xlfn.CONCAT(Hospitalisation_table[[#This Row],[date]],"-",Hospitalisation_table[[#This Row],[Month_Updated]],"-",Hospitalisation_table[[#This Row],[Year_Update]])</f>
        <v>26-Dec-1972</v>
      </c>
      <c r="Q2007">
        <f>DATEDIF(Hospitalisation_table[[#This Row],[Date of Birth]],"8-Jun-2023","Y")</f>
        <v>50</v>
      </c>
    </row>
    <row r="2008" spans="1:17" x14ac:dyDescent="0.3">
      <c r="A2008" t="s">
        <v>1075</v>
      </c>
      <c r="B2008" t="str">
        <f>IF(Hospitalisation_table[[#This Row],[Customer ID]]="?","UnKnown",Hospitalisation_table[[#This Row],[Customer ID]])</f>
        <v>Id1296</v>
      </c>
      <c r="C2008">
        <v>1992</v>
      </c>
      <c r="D2008" t="s">
        <v>20</v>
      </c>
      <c r="E2008">
        <v>9</v>
      </c>
      <c r="F2008">
        <v>0</v>
      </c>
      <c r="G2008" s="24">
        <v>8466.35</v>
      </c>
      <c r="H2008" t="s">
        <v>11</v>
      </c>
      <c r="I2008" t="s">
        <v>11</v>
      </c>
      <c r="J2008" t="s">
        <v>23</v>
      </c>
      <c r="K2008" t="str">
        <f>IF(Hospitalisation_table[[#This Row],[month]]="?","Sep",Hospitalisation_table[[#This Row],[month]])</f>
        <v>Sep</v>
      </c>
      <c r="L2008">
        <f>IF(Hospitalisation_table[[#This Row],[year]] = "?",ROUNDUP(AVERAGE(Hospitalisation_table[year]),0),Hospitalisation_table[[#This Row],[year]])</f>
        <v>1992</v>
      </c>
      <c r="M2008" t="str">
        <f>IF(Hospitalisation_table[[#This Row],[Hospital tier]]="?","tier - 2",Hospitalisation_table[[#This Row],[Hospital tier]])</f>
        <v>tier - 2</v>
      </c>
      <c r="N2008" t="str">
        <f>IF(Hospitalisation_table[[#This Row],[City tier]]="?","tier - 2",Hospitalisation_table[[#This Row],[City tier]])</f>
        <v>tier - 2</v>
      </c>
      <c r="O2008" t="str">
        <f>IF(Hospitalisation_table[[#This Row],[State ID]]="?","Unknown",Hospitalisation_table[[#This Row],[State ID]])</f>
        <v>R1012</v>
      </c>
      <c r="P2008" s="20" t="str">
        <f>_xlfn.CONCAT(Hospitalisation_table[[#This Row],[date]],"-",Hospitalisation_table[[#This Row],[Month_Updated]],"-",Hospitalisation_table[[#This Row],[Year_Update]])</f>
        <v>9-Sep-1992</v>
      </c>
      <c r="Q2008">
        <f>DATEDIF(Hospitalisation_table[[#This Row],[Date of Birth]],"8-Jun-2023","Y")</f>
        <v>30</v>
      </c>
    </row>
    <row r="2009" spans="1:17" x14ac:dyDescent="0.3">
      <c r="A2009" t="s">
        <v>1076</v>
      </c>
      <c r="B2009" t="str">
        <f>IF(Hospitalisation_table[[#This Row],[Customer ID]]="?","UnKnown",Hospitalisation_table[[#This Row],[Customer ID]])</f>
        <v>Id1295</v>
      </c>
      <c r="C2009">
        <v>1993</v>
      </c>
      <c r="D2009" t="s">
        <v>15</v>
      </c>
      <c r="E2009">
        <v>10</v>
      </c>
      <c r="F2009">
        <v>0</v>
      </c>
      <c r="G2009" s="24">
        <v>8471.65</v>
      </c>
      <c r="H2009" t="s">
        <v>11</v>
      </c>
      <c r="I2009" t="s">
        <v>16</v>
      </c>
      <c r="J2009" t="s">
        <v>23</v>
      </c>
      <c r="K2009" t="str">
        <f>IF(Hospitalisation_table[[#This Row],[month]]="?","Sep",Hospitalisation_table[[#This Row],[month]])</f>
        <v>Nov</v>
      </c>
      <c r="L2009">
        <f>IF(Hospitalisation_table[[#This Row],[year]] = "?",ROUNDUP(AVERAGE(Hospitalisation_table[year]),0),Hospitalisation_table[[#This Row],[year]])</f>
        <v>1993</v>
      </c>
      <c r="M2009" t="str">
        <f>IF(Hospitalisation_table[[#This Row],[Hospital tier]]="?","tier - 2",Hospitalisation_table[[#This Row],[Hospital tier]])</f>
        <v>tier - 2</v>
      </c>
      <c r="N2009" t="str">
        <f>IF(Hospitalisation_table[[#This Row],[City tier]]="?","tier - 2",Hospitalisation_table[[#This Row],[City tier]])</f>
        <v>tier - 1</v>
      </c>
      <c r="O2009" t="str">
        <f>IF(Hospitalisation_table[[#This Row],[State ID]]="?","Unknown",Hospitalisation_table[[#This Row],[State ID]])</f>
        <v>R1012</v>
      </c>
      <c r="P2009" s="20" t="str">
        <f>_xlfn.CONCAT(Hospitalisation_table[[#This Row],[date]],"-",Hospitalisation_table[[#This Row],[Month_Updated]],"-",Hospitalisation_table[[#This Row],[Year_Update]])</f>
        <v>10-Nov-1993</v>
      </c>
      <c r="Q2009">
        <f>DATEDIF(Hospitalisation_table[[#This Row],[Date of Birth]],"8-Jun-2023","Y")</f>
        <v>29</v>
      </c>
    </row>
    <row r="2010" spans="1:17" x14ac:dyDescent="0.3">
      <c r="A2010" t="s">
        <v>1077</v>
      </c>
      <c r="B2010" t="str">
        <f>IF(Hospitalisation_table[[#This Row],[Customer ID]]="?","UnKnown",Hospitalisation_table[[#This Row],[Customer ID]])</f>
        <v>Id1294</v>
      </c>
      <c r="C2010">
        <v>1977</v>
      </c>
      <c r="D2010" t="s">
        <v>30</v>
      </c>
      <c r="E2010">
        <v>26</v>
      </c>
      <c r="F2010">
        <v>2</v>
      </c>
      <c r="G2010" s="24">
        <v>8515.76</v>
      </c>
      <c r="H2010" t="s">
        <v>11</v>
      </c>
      <c r="I2010" t="s">
        <v>11</v>
      </c>
      <c r="J2010" t="s">
        <v>13</v>
      </c>
      <c r="K2010" t="str">
        <f>IF(Hospitalisation_table[[#This Row],[month]]="?","Sep",Hospitalisation_table[[#This Row],[month]])</f>
        <v>Dec</v>
      </c>
      <c r="L2010">
        <f>IF(Hospitalisation_table[[#This Row],[year]] = "?",ROUNDUP(AVERAGE(Hospitalisation_table[year]),0),Hospitalisation_table[[#This Row],[year]])</f>
        <v>1977</v>
      </c>
      <c r="M2010" t="str">
        <f>IF(Hospitalisation_table[[#This Row],[Hospital tier]]="?","tier - 2",Hospitalisation_table[[#This Row],[Hospital tier]])</f>
        <v>tier - 2</v>
      </c>
      <c r="N2010" t="str">
        <f>IF(Hospitalisation_table[[#This Row],[City tier]]="?","tier - 2",Hospitalisation_table[[#This Row],[City tier]])</f>
        <v>tier - 2</v>
      </c>
      <c r="O2010" t="str">
        <f>IF(Hospitalisation_table[[#This Row],[State ID]]="?","Unknown",Hospitalisation_table[[#This Row],[State ID]])</f>
        <v>R1013</v>
      </c>
      <c r="P2010" s="20" t="str">
        <f>_xlfn.CONCAT(Hospitalisation_table[[#This Row],[date]],"-",Hospitalisation_table[[#This Row],[Month_Updated]],"-",Hospitalisation_table[[#This Row],[Year_Update]])</f>
        <v>26-Dec-1977</v>
      </c>
      <c r="Q2010">
        <f>DATEDIF(Hospitalisation_table[[#This Row],[Date of Birth]],"8-Jun-2023","Y")</f>
        <v>45</v>
      </c>
    </row>
    <row r="2011" spans="1:17" x14ac:dyDescent="0.3">
      <c r="A2011" t="s">
        <v>1078</v>
      </c>
      <c r="B2011" t="str">
        <f>IF(Hospitalisation_table[[#This Row],[Customer ID]]="?","UnKnown",Hospitalisation_table[[#This Row],[Customer ID]])</f>
        <v>Id1293</v>
      </c>
      <c r="C2011">
        <v>1977</v>
      </c>
      <c r="D2011" t="s">
        <v>18</v>
      </c>
      <c r="E2011">
        <v>21</v>
      </c>
      <c r="F2011">
        <v>2</v>
      </c>
      <c r="G2011" s="24">
        <v>8516.83</v>
      </c>
      <c r="H2011" t="s">
        <v>11</v>
      </c>
      <c r="I2011" t="s">
        <v>16</v>
      </c>
      <c r="J2011" t="s">
        <v>13</v>
      </c>
      <c r="K2011" t="str">
        <f>IF(Hospitalisation_table[[#This Row],[month]]="?","Sep",Hospitalisation_table[[#This Row],[month]])</f>
        <v>Jun</v>
      </c>
      <c r="L2011">
        <f>IF(Hospitalisation_table[[#This Row],[year]] = "?",ROUNDUP(AVERAGE(Hospitalisation_table[year]),0),Hospitalisation_table[[#This Row],[year]])</f>
        <v>1977</v>
      </c>
      <c r="M2011" t="str">
        <f>IF(Hospitalisation_table[[#This Row],[Hospital tier]]="?","tier - 2",Hospitalisation_table[[#This Row],[Hospital tier]])</f>
        <v>tier - 2</v>
      </c>
      <c r="N2011" t="str">
        <f>IF(Hospitalisation_table[[#This Row],[City tier]]="?","tier - 2",Hospitalisation_table[[#This Row],[City tier]])</f>
        <v>tier - 1</v>
      </c>
      <c r="O2011" t="str">
        <f>IF(Hospitalisation_table[[#This Row],[State ID]]="?","Unknown",Hospitalisation_table[[#This Row],[State ID]])</f>
        <v>R1013</v>
      </c>
      <c r="P2011" s="20" t="str">
        <f>_xlfn.CONCAT(Hospitalisation_table[[#This Row],[date]],"-",Hospitalisation_table[[#This Row],[Month_Updated]],"-",Hospitalisation_table[[#This Row],[Year_Update]])</f>
        <v>21-Jun-1977</v>
      </c>
      <c r="Q2011">
        <f>DATEDIF(Hospitalisation_table[[#This Row],[Date of Birth]],"8-Jun-2023","Y")</f>
        <v>45</v>
      </c>
    </row>
    <row r="2012" spans="1:17" x14ac:dyDescent="0.3">
      <c r="A2012" t="s">
        <v>1079</v>
      </c>
      <c r="B2012" t="str">
        <f>IF(Hospitalisation_table[[#This Row],[Customer ID]]="?","UnKnown",Hospitalisation_table[[#This Row],[Customer ID]])</f>
        <v>Id1292</v>
      </c>
      <c r="C2012">
        <v>1977</v>
      </c>
      <c r="D2012" t="s">
        <v>30</v>
      </c>
      <c r="E2012">
        <v>29</v>
      </c>
      <c r="F2012">
        <v>2</v>
      </c>
      <c r="G2012" s="24">
        <v>8520.0300000000007</v>
      </c>
      <c r="H2012" t="s">
        <v>11</v>
      </c>
      <c r="I2012" t="s">
        <v>12</v>
      </c>
      <c r="J2012" t="s">
        <v>42</v>
      </c>
      <c r="K2012" t="str">
        <f>IF(Hospitalisation_table[[#This Row],[month]]="?","Sep",Hospitalisation_table[[#This Row],[month]])</f>
        <v>Dec</v>
      </c>
      <c r="L2012">
        <f>IF(Hospitalisation_table[[#This Row],[year]] = "?",ROUNDUP(AVERAGE(Hospitalisation_table[year]),0),Hospitalisation_table[[#This Row],[year]])</f>
        <v>1977</v>
      </c>
      <c r="M2012" t="str">
        <f>IF(Hospitalisation_table[[#This Row],[Hospital tier]]="?","tier - 2",Hospitalisation_table[[#This Row],[Hospital tier]])</f>
        <v>tier - 2</v>
      </c>
      <c r="N2012" t="str">
        <f>IF(Hospitalisation_table[[#This Row],[City tier]]="?","tier - 2",Hospitalisation_table[[#This Row],[City tier]])</f>
        <v>tier - 3</v>
      </c>
      <c r="O2012" t="str">
        <f>IF(Hospitalisation_table[[#This Row],[State ID]]="?","Unknown",Hospitalisation_table[[#This Row],[State ID]])</f>
        <v>R1011</v>
      </c>
      <c r="P2012" s="20" t="str">
        <f>_xlfn.CONCAT(Hospitalisation_table[[#This Row],[date]],"-",Hospitalisation_table[[#This Row],[Month_Updated]],"-",Hospitalisation_table[[#This Row],[Year_Update]])</f>
        <v>29-Dec-1977</v>
      </c>
      <c r="Q2012">
        <f>DATEDIF(Hospitalisation_table[[#This Row],[Date of Birth]],"8-Jun-2023","Y")</f>
        <v>45</v>
      </c>
    </row>
    <row r="2013" spans="1:17" x14ac:dyDescent="0.3">
      <c r="A2013" t="s">
        <v>1080</v>
      </c>
      <c r="B2013" t="str">
        <f>IF(Hospitalisation_table[[#This Row],[Customer ID]]="?","UnKnown",Hospitalisation_table[[#This Row],[Customer ID]])</f>
        <v>Id1291</v>
      </c>
      <c r="C2013">
        <v>1979</v>
      </c>
      <c r="D2013" t="s">
        <v>35</v>
      </c>
      <c r="E2013">
        <v>13</v>
      </c>
      <c r="F2013">
        <v>3</v>
      </c>
      <c r="G2013" s="24">
        <v>8522</v>
      </c>
      <c r="H2013" t="s">
        <v>11</v>
      </c>
      <c r="I2013" t="s">
        <v>11</v>
      </c>
      <c r="J2013" t="s">
        <v>42</v>
      </c>
      <c r="K2013" t="str">
        <f>IF(Hospitalisation_table[[#This Row],[month]]="?","Sep",Hospitalisation_table[[#This Row],[month]])</f>
        <v>Aug</v>
      </c>
      <c r="L2013">
        <f>IF(Hospitalisation_table[[#This Row],[year]] = "?",ROUNDUP(AVERAGE(Hospitalisation_table[year]),0),Hospitalisation_table[[#This Row],[year]])</f>
        <v>1979</v>
      </c>
      <c r="M2013" t="str">
        <f>IF(Hospitalisation_table[[#This Row],[Hospital tier]]="?","tier - 2",Hospitalisation_table[[#This Row],[Hospital tier]])</f>
        <v>tier - 2</v>
      </c>
      <c r="N2013" t="str">
        <f>IF(Hospitalisation_table[[#This Row],[City tier]]="?","tier - 2",Hospitalisation_table[[#This Row],[City tier]])</f>
        <v>tier - 2</v>
      </c>
      <c r="O2013" t="str">
        <f>IF(Hospitalisation_table[[#This Row],[State ID]]="?","Unknown",Hospitalisation_table[[#This Row],[State ID]])</f>
        <v>R1011</v>
      </c>
      <c r="P2013" s="20" t="str">
        <f>_xlfn.CONCAT(Hospitalisation_table[[#This Row],[date]],"-",Hospitalisation_table[[#This Row],[Month_Updated]],"-",Hospitalisation_table[[#This Row],[Year_Update]])</f>
        <v>13-Aug-1979</v>
      </c>
      <c r="Q2013">
        <f>DATEDIF(Hospitalisation_table[[#This Row],[Date of Birth]],"8-Jun-2023","Y")</f>
        <v>43</v>
      </c>
    </row>
    <row r="2014" spans="1:17" x14ac:dyDescent="0.3">
      <c r="A2014" t="s">
        <v>1081</v>
      </c>
      <c r="B2014" t="str">
        <f>IF(Hospitalisation_table[[#This Row],[Customer ID]]="?","UnKnown",Hospitalisation_table[[#This Row],[Customer ID]])</f>
        <v>Id1290</v>
      </c>
      <c r="C2014">
        <v>1977</v>
      </c>
      <c r="D2014" t="s">
        <v>10</v>
      </c>
      <c r="E2014">
        <v>26</v>
      </c>
      <c r="F2014">
        <v>2</v>
      </c>
      <c r="G2014" s="24">
        <v>8527.5300000000007</v>
      </c>
      <c r="H2014" t="s">
        <v>11</v>
      </c>
      <c r="I2014" t="s">
        <v>11</v>
      </c>
      <c r="J2014" t="s">
        <v>13</v>
      </c>
      <c r="K2014" t="str">
        <f>IF(Hospitalisation_table[[#This Row],[month]]="?","Sep",Hospitalisation_table[[#This Row],[month]])</f>
        <v>Jul</v>
      </c>
      <c r="L2014">
        <f>IF(Hospitalisation_table[[#This Row],[year]] = "?",ROUNDUP(AVERAGE(Hospitalisation_table[year]),0),Hospitalisation_table[[#This Row],[year]])</f>
        <v>1977</v>
      </c>
      <c r="M2014" t="str">
        <f>IF(Hospitalisation_table[[#This Row],[Hospital tier]]="?","tier - 2",Hospitalisation_table[[#This Row],[Hospital tier]])</f>
        <v>tier - 2</v>
      </c>
      <c r="N2014" t="str">
        <f>IF(Hospitalisation_table[[#This Row],[City tier]]="?","tier - 2",Hospitalisation_table[[#This Row],[City tier]])</f>
        <v>tier - 2</v>
      </c>
      <c r="O2014" t="str">
        <f>IF(Hospitalisation_table[[#This Row],[State ID]]="?","Unknown",Hospitalisation_table[[#This Row],[State ID]])</f>
        <v>R1013</v>
      </c>
      <c r="P2014" s="20" t="str">
        <f>_xlfn.CONCAT(Hospitalisation_table[[#This Row],[date]],"-",Hospitalisation_table[[#This Row],[Month_Updated]],"-",Hospitalisation_table[[#This Row],[Year_Update]])</f>
        <v>26-Jul-1977</v>
      </c>
      <c r="Q2014">
        <f>DATEDIF(Hospitalisation_table[[#This Row],[Date of Birth]],"8-Jun-2023","Y")</f>
        <v>45</v>
      </c>
    </row>
    <row r="2015" spans="1:17" x14ac:dyDescent="0.3">
      <c r="A2015" t="s">
        <v>2244</v>
      </c>
      <c r="B2015" t="str">
        <f>IF(Hospitalisation_table[[#This Row],[Customer ID]]="?","UnKnown",Hospitalisation_table[[#This Row],[Customer ID]])</f>
        <v>Id129</v>
      </c>
      <c r="C2015">
        <v>1985</v>
      </c>
      <c r="D2015" t="s">
        <v>20</v>
      </c>
      <c r="E2015">
        <v>20</v>
      </c>
      <c r="F2015">
        <v>1</v>
      </c>
      <c r="G2015" s="24">
        <v>39047.29</v>
      </c>
      <c r="H2015" t="s">
        <v>16</v>
      </c>
      <c r="I2015" t="s">
        <v>12</v>
      </c>
      <c r="J2015" t="s">
        <v>356</v>
      </c>
      <c r="K2015" t="str">
        <f>IF(Hospitalisation_table[[#This Row],[month]]="?","Sep",Hospitalisation_table[[#This Row],[month]])</f>
        <v>Sep</v>
      </c>
      <c r="L2015">
        <f>IF(Hospitalisation_table[[#This Row],[year]] = "?",ROUNDUP(AVERAGE(Hospitalisation_table[year]),0),Hospitalisation_table[[#This Row],[year]])</f>
        <v>1985</v>
      </c>
      <c r="M2015" t="str">
        <f>IF(Hospitalisation_table[[#This Row],[Hospital tier]]="?","tier - 2",Hospitalisation_table[[#This Row],[Hospital tier]])</f>
        <v>tier - 1</v>
      </c>
      <c r="N2015" t="str">
        <f>IF(Hospitalisation_table[[#This Row],[City tier]]="?","tier - 2",Hospitalisation_table[[#This Row],[City tier]])</f>
        <v>tier - 3</v>
      </c>
      <c r="O2015" t="str">
        <f>IF(Hospitalisation_table[[#This Row],[State ID]]="?","Unknown",Hospitalisation_table[[#This Row],[State ID]])</f>
        <v>R1017</v>
      </c>
      <c r="P2015" s="20" t="str">
        <f>_xlfn.CONCAT(Hospitalisation_table[[#This Row],[date]],"-",Hospitalisation_table[[#This Row],[Month_Updated]],"-",Hospitalisation_table[[#This Row],[Year_Update]])</f>
        <v>20-Sep-1985</v>
      </c>
      <c r="Q2015">
        <f>DATEDIF(Hospitalisation_table[[#This Row],[Date of Birth]],"8-Jun-2023","Y")</f>
        <v>37</v>
      </c>
    </row>
    <row r="2016" spans="1:17" x14ac:dyDescent="0.3">
      <c r="A2016" t="s">
        <v>1082</v>
      </c>
      <c r="B2016" t="str">
        <f>IF(Hospitalisation_table[[#This Row],[Customer ID]]="?","UnKnown",Hospitalisation_table[[#This Row],[Customer ID]])</f>
        <v>Id1289</v>
      </c>
      <c r="C2016" t="s">
        <v>31</v>
      </c>
      <c r="D2016" t="s">
        <v>10</v>
      </c>
      <c r="E2016">
        <v>24</v>
      </c>
      <c r="F2016">
        <v>0</v>
      </c>
      <c r="G2016" s="24">
        <v>8534.67</v>
      </c>
      <c r="H2016" t="s">
        <v>11</v>
      </c>
      <c r="I2016" t="s">
        <v>12</v>
      </c>
      <c r="J2016" t="s">
        <v>247</v>
      </c>
      <c r="K2016" t="str">
        <f>IF(Hospitalisation_table[[#This Row],[month]]="?","Sep",Hospitalisation_table[[#This Row],[month]])</f>
        <v>Jul</v>
      </c>
      <c r="L2016">
        <f>IF(Hospitalisation_table[[#This Row],[year]] = "?",ROUNDUP(AVERAGE(Hospitalisation_table[year]),0),Hospitalisation_table[[#This Row],[year]])</f>
        <v>1983</v>
      </c>
      <c r="M2016" t="str">
        <f>IF(Hospitalisation_table[[#This Row],[Hospital tier]]="?","tier - 2",Hospitalisation_table[[#This Row],[Hospital tier]])</f>
        <v>tier - 2</v>
      </c>
      <c r="N2016" t="str">
        <f>IF(Hospitalisation_table[[#This Row],[City tier]]="?","tier - 2",Hospitalisation_table[[#This Row],[City tier]])</f>
        <v>tier - 3</v>
      </c>
      <c r="O2016" t="str">
        <f>IF(Hospitalisation_table[[#This Row],[State ID]]="?","Unknown",Hospitalisation_table[[#This Row],[State ID]])</f>
        <v>R1024</v>
      </c>
      <c r="P2016" s="20" t="str">
        <f>_xlfn.CONCAT(Hospitalisation_table[[#This Row],[date]],"-",Hospitalisation_table[[#This Row],[Month_Updated]],"-",Hospitalisation_table[[#This Row],[Year_Update]])</f>
        <v>24-Jul-1983</v>
      </c>
      <c r="Q2016">
        <f>DATEDIF(Hospitalisation_table[[#This Row],[Date of Birth]],"8-Jun-2023","Y")</f>
        <v>39</v>
      </c>
    </row>
    <row r="2017" spans="1:17" x14ac:dyDescent="0.3">
      <c r="A2017" t="s">
        <v>1083</v>
      </c>
      <c r="B2017" t="str">
        <f>IF(Hospitalisation_table[[#This Row],[Customer ID]]="?","UnKnown",Hospitalisation_table[[#This Row],[Customer ID]])</f>
        <v>Id1288</v>
      </c>
      <c r="C2017">
        <v>1981</v>
      </c>
      <c r="D2017" t="s">
        <v>30</v>
      </c>
      <c r="E2017">
        <v>27</v>
      </c>
      <c r="F2017">
        <v>3</v>
      </c>
      <c r="G2017" s="24">
        <v>8538.2900000000009</v>
      </c>
      <c r="H2017" t="s">
        <v>11</v>
      </c>
      <c r="I2017" t="s">
        <v>12</v>
      </c>
      <c r="J2017" t="s">
        <v>247</v>
      </c>
      <c r="K2017" t="str">
        <f>IF(Hospitalisation_table[[#This Row],[month]]="?","Sep",Hospitalisation_table[[#This Row],[month]])</f>
        <v>Dec</v>
      </c>
      <c r="L2017">
        <f>IF(Hospitalisation_table[[#This Row],[year]] = "?",ROUNDUP(AVERAGE(Hospitalisation_table[year]),0),Hospitalisation_table[[#This Row],[year]])</f>
        <v>1981</v>
      </c>
      <c r="M2017" t="str">
        <f>IF(Hospitalisation_table[[#This Row],[Hospital tier]]="?","tier - 2",Hospitalisation_table[[#This Row],[Hospital tier]])</f>
        <v>tier - 2</v>
      </c>
      <c r="N2017" t="str">
        <f>IF(Hospitalisation_table[[#This Row],[City tier]]="?","tier - 2",Hospitalisation_table[[#This Row],[City tier]])</f>
        <v>tier - 3</v>
      </c>
      <c r="O2017" t="str">
        <f>IF(Hospitalisation_table[[#This Row],[State ID]]="?","Unknown",Hospitalisation_table[[#This Row],[State ID]])</f>
        <v>R1024</v>
      </c>
      <c r="P2017" s="20" t="str">
        <f>_xlfn.CONCAT(Hospitalisation_table[[#This Row],[date]],"-",Hospitalisation_table[[#This Row],[Month_Updated]],"-",Hospitalisation_table[[#This Row],[Year_Update]])</f>
        <v>27-Dec-1981</v>
      </c>
      <c r="Q2017">
        <f>DATEDIF(Hospitalisation_table[[#This Row],[Date of Birth]],"8-Jun-2023","Y")</f>
        <v>41</v>
      </c>
    </row>
    <row r="2018" spans="1:17" x14ac:dyDescent="0.3">
      <c r="A2018" t="s">
        <v>1084</v>
      </c>
      <c r="B2018" t="str">
        <f>IF(Hospitalisation_table[[#This Row],[Customer ID]]="?","UnKnown",Hospitalisation_table[[#This Row],[Customer ID]])</f>
        <v>Id1287</v>
      </c>
      <c r="C2018">
        <v>1975</v>
      </c>
      <c r="D2018" t="s">
        <v>15</v>
      </c>
      <c r="E2018">
        <v>6</v>
      </c>
      <c r="F2018">
        <v>1</v>
      </c>
      <c r="G2018" s="24">
        <v>8539.67</v>
      </c>
      <c r="H2018" t="s">
        <v>11</v>
      </c>
      <c r="I2018" t="s">
        <v>12</v>
      </c>
      <c r="J2018" t="s">
        <v>42</v>
      </c>
      <c r="K2018" t="str">
        <f>IF(Hospitalisation_table[[#This Row],[month]]="?","Sep",Hospitalisation_table[[#This Row],[month]])</f>
        <v>Nov</v>
      </c>
      <c r="L2018">
        <f>IF(Hospitalisation_table[[#This Row],[year]] = "?",ROUNDUP(AVERAGE(Hospitalisation_table[year]),0),Hospitalisation_table[[#This Row],[year]])</f>
        <v>1975</v>
      </c>
      <c r="M2018" t="str">
        <f>IF(Hospitalisation_table[[#This Row],[Hospital tier]]="?","tier - 2",Hospitalisation_table[[#This Row],[Hospital tier]])</f>
        <v>tier - 2</v>
      </c>
      <c r="N2018" t="str">
        <f>IF(Hospitalisation_table[[#This Row],[City tier]]="?","tier - 2",Hospitalisation_table[[#This Row],[City tier]])</f>
        <v>tier - 3</v>
      </c>
      <c r="O2018" t="str">
        <f>IF(Hospitalisation_table[[#This Row],[State ID]]="?","Unknown",Hospitalisation_table[[#This Row],[State ID]])</f>
        <v>R1011</v>
      </c>
      <c r="P2018" s="20" t="str">
        <f>_xlfn.CONCAT(Hospitalisation_table[[#This Row],[date]],"-",Hospitalisation_table[[#This Row],[Month_Updated]],"-",Hospitalisation_table[[#This Row],[Year_Update]])</f>
        <v>6-Nov-1975</v>
      </c>
      <c r="Q2018">
        <f>DATEDIF(Hospitalisation_table[[#This Row],[Date of Birth]],"8-Jun-2023","Y")</f>
        <v>47</v>
      </c>
    </row>
    <row r="2019" spans="1:17" x14ac:dyDescent="0.3">
      <c r="A2019" t="s">
        <v>1085</v>
      </c>
      <c r="B2019" t="str">
        <f>IF(Hospitalisation_table[[#This Row],[Customer ID]]="?","UnKnown",Hospitalisation_table[[#This Row],[Customer ID]])</f>
        <v>Id1286</v>
      </c>
      <c r="C2019" t="s">
        <v>31</v>
      </c>
      <c r="D2019" t="s">
        <v>30</v>
      </c>
      <c r="E2019">
        <v>12</v>
      </c>
      <c r="F2019">
        <v>1</v>
      </c>
      <c r="G2019" s="24">
        <v>8547.69</v>
      </c>
      <c r="H2019" t="s">
        <v>11</v>
      </c>
      <c r="I2019" t="s">
        <v>16</v>
      </c>
      <c r="J2019" t="s">
        <v>13</v>
      </c>
      <c r="K2019" t="str">
        <f>IF(Hospitalisation_table[[#This Row],[month]]="?","Sep",Hospitalisation_table[[#This Row],[month]])</f>
        <v>Dec</v>
      </c>
      <c r="L2019">
        <f>IF(Hospitalisation_table[[#This Row],[year]] = "?",ROUNDUP(AVERAGE(Hospitalisation_table[year]),0),Hospitalisation_table[[#This Row],[year]])</f>
        <v>1983</v>
      </c>
      <c r="M2019" t="str">
        <f>IF(Hospitalisation_table[[#This Row],[Hospital tier]]="?","tier - 2",Hospitalisation_table[[#This Row],[Hospital tier]])</f>
        <v>tier - 2</v>
      </c>
      <c r="N2019" t="str">
        <f>IF(Hospitalisation_table[[#This Row],[City tier]]="?","tier - 2",Hospitalisation_table[[#This Row],[City tier]])</f>
        <v>tier - 1</v>
      </c>
      <c r="O2019" t="str">
        <f>IF(Hospitalisation_table[[#This Row],[State ID]]="?","Unknown",Hospitalisation_table[[#This Row],[State ID]])</f>
        <v>R1013</v>
      </c>
      <c r="P2019" s="20" t="str">
        <f>_xlfn.CONCAT(Hospitalisation_table[[#This Row],[date]],"-",Hospitalisation_table[[#This Row],[Month_Updated]],"-",Hospitalisation_table[[#This Row],[Year_Update]])</f>
        <v>12-Dec-1983</v>
      </c>
      <c r="Q2019">
        <f>DATEDIF(Hospitalisation_table[[#This Row],[Date of Birth]],"8-Jun-2023","Y")</f>
        <v>39</v>
      </c>
    </row>
    <row r="2020" spans="1:17" x14ac:dyDescent="0.3">
      <c r="A2020" t="s">
        <v>1086</v>
      </c>
      <c r="B2020" t="str">
        <f>IF(Hospitalisation_table[[#This Row],[Customer ID]]="?","UnKnown",Hospitalisation_table[[#This Row],[Customer ID]])</f>
        <v>Id1285</v>
      </c>
      <c r="C2020">
        <v>1975</v>
      </c>
      <c r="D2020" t="s">
        <v>35</v>
      </c>
      <c r="E2020">
        <v>6</v>
      </c>
      <c r="F2020">
        <v>1</v>
      </c>
      <c r="G2020" s="24">
        <v>8551.35</v>
      </c>
      <c r="H2020" t="s">
        <v>11</v>
      </c>
      <c r="I2020" t="s">
        <v>11</v>
      </c>
      <c r="J2020" t="s">
        <v>42</v>
      </c>
      <c r="K2020" t="str">
        <f>IF(Hospitalisation_table[[#This Row],[month]]="?","Sep",Hospitalisation_table[[#This Row],[month]])</f>
        <v>Aug</v>
      </c>
      <c r="L2020">
        <f>IF(Hospitalisation_table[[#This Row],[year]] = "?",ROUNDUP(AVERAGE(Hospitalisation_table[year]),0),Hospitalisation_table[[#This Row],[year]])</f>
        <v>1975</v>
      </c>
      <c r="M2020" t="str">
        <f>IF(Hospitalisation_table[[#This Row],[Hospital tier]]="?","tier - 2",Hospitalisation_table[[#This Row],[Hospital tier]])</f>
        <v>tier - 2</v>
      </c>
      <c r="N2020" t="str">
        <f>IF(Hospitalisation_table[[#This Row],[City tier]]="?","tier - 2",Hospitalisation_table[[#This Row],[City tier]])</f>
        <v>tier - 2</v>
      </c>
      <c r="O2020" t="str">
        <f>IF(Hospitalisation_table[[#This Row],[State ID]]="?","Unknown",Hospitalisation_table[[#This Row],[State ID]])</f>
        <v>R1011</v>
      </c>
      <c r="P2020" s="20" t="str">
        <f>_xlfn.CONCAT(Hospitalisation_table[[#This Row],[date]],"-",Hospitalisation_table[[#This Row],[Month_Updated]],"-",Hospitalisation_table[[#This Row],[Year_Update]])</f>
        <v>6-Aug-1975</v>
      </c>
      <c r="Q2020">
        <f>DATEDIF(Hospitalisation_table[[#This Row],[Date of Birth]],"8-Jun-2023","Y")</f>
        <v>47</v>
      </c>
    </row>
    <row r="2021" spans="1:17" x14ac:dyDescent="0.3">
      <c r="A2021" t="s">
        <v>1087</v>
      </c>
      <c r="B2021" t="str">
        <f>IF(Hospitalisation_table[[#This Row],[Customer ID]]="?","UnKnown",Hospitalisation_table[[#This Row],[Customer ID]])</f>
        <v>Id1284</v>
      </c>
      <c r="C2021">
        <v>1975</v>
      </c>
      <c r="D2021" t="s">
        <v>35</v>
      </c>
      <c r="E2021">
        <v>21</v>
      </c>
      <c r="F2021">
        <v>1</v>
      </c>
      <c r="G2021" s="24">
        <v>8556.91</v>
      </c>
      <c r="H2021" t="s">
        <v>11</v>
      </c>
      <c r="I2021" t="s">
        <v>16</v>
      </c>
      <c r="J2021" t="s">
        <v>42</v>
      </c>
      <c r="K2021" t="str">
        <f>IF(Hospitalisation_table[[#This Row],[month]]="?","Sep",Hospitalisation_table[[#This Row],[month]])</f>
        <v>Aug</v>
      </c>
      <c r="L2021">
        <f>IF(Hospitalisation_table[[#This Row],[year]] = "?",ROUNDUP(AVERAGE(Hospitalisation_table[year]),0),Hospitalisation_table[[#This Row],[year]])</f>
        <v>1975</v>
      </c>
      <c r="M2021" t="str">
        <f>IF(Hospitalisation_table[[#This Row],[Hospital tier]]="?","tier - 2",Hospitalisation_table[[#This Row],[Hospital tier]])</f>
        <v>tier - 2</v>
      </c>
      <c r="N2021" t="str">
        <f>IF(Hospitalisation_table[[#This Row],[City tier]]="?","tier - 2",Hospitalisation_table[[#This Row],[City tier]])</f>
        <v>tier - 1</v>
      </c>
      <c r="O2021" t="str">
        <f>IF(Hospitalisation_table[[#This Row],[State ID]]="?","Unknown",Hospitalisation_table[[#This Row],[State ID]])</f>
        <v>R1011</v>
      </c>
      <c r="P2021" s="20" t="str">
        <f>_xlfn.CONCAT(Hospitalisation_table[[#This Row],[date]],"-",Hospitalisation_table[[#This Row],[Month_Updated]],"-",Hospitalisation_table[[#This Row],[Year_Update]])</f>
        <v>21-Aug-1975</v>
      </c>
      <c r="Q2021">
        <f>DATEDIF(Hospitalisation_table[[#This Row],[Date of Birth]],"8-Jun-2023","Y")</f>
        <v>47</v>
      </c>
    </row>
    <row r="2022" spans="1:17" x14ac:dyDescent="0.3">
      <c r="A2022" t="s">
        <v>1088</v>
      </c>
      <c r="B2022" t="str">
        <f>IF(Hospitalisation_table[[#This Row],[Customer ID]]="?","UnKnown",Hospitalisation_table[[#This Row],[Customer ID]])</f>
        <v>Id1283</v>
      </c>
      <c r="C2022">
        <v>1988</v>
      </c>
      <c r="D2022" t="s">
        <v>20</v>
      </c>
      <c r="E2022">
        <v>21</v>
      </c>
      <c r="F2022">
        <v>3</v>
      </c>
      <c r="G2022" s="24">
        <v>8567.25</v>
      </c>
      <c r="H2022" t="s">
        <v>11</v>
      </c>
      <c r="I2022" t="s">
        <v>16</v>
      </c>
      <c r="J2022" t="s">
        <v>23</v>
      </c>
      <c r="K2022" t="str">
        <f>IF(Hospitalisation_table[[#This Row],[month]]="?","Sep",Hospitalisation_table[[#This Row],[month]])</f>
        <v>Sep</v>
      </c>
      <c r="L2022">
        <f>IF(Hospitalisation_table[[#This Row],[year]] = "?",ROUNDUP(AVERAGE(Hospitalisation_table[year]),0),Hospitalisation_table[[#This Row],[year]])</f>
        <v>1988</v>
      </c>
      <c r="M2022" t="str">
        <f>IF(Hospitalisation_table[[#This Row],[Hospital tier]]="?","tier - 2",Hospitalisation_table[[#This Row],[Hospital tier]])</f>
        <v>tier - 2</v>
      </c>
      <c r="N2022" t="str">
        <f>IF(Hospitalisation_table[[#This Row],[City tier]]="?","tier - 2",Hospitalisation_table[[#This Row],[City tier]])</f>
        <v>tier - 1</v>
      </c>
      <c r="O2022" t="str">
        <f>IF(Hospitalisation_table[[#This Row],[State ID]]="?","Unknown",Hospitalisation_table[[#This Row],[State ID]])</f>
        <v>R1012</v>
      </c>
      <c r="P2022" s="20" t="str">
        <f>_xlfn.CONCAT(Hospitalisation_table[[#This Row],[date]],"-",Hospitalisation_table[[#This Row],[Month_Updated]],"-",Hospitalisation_table[[#This Row],[Year_Update]])</f>
        <v>21-Sep-1988</v>
      </c>
      <c r="Q2022">
        <f>DATEDIF(Hospitalisation_table[[#This Row],[Date of Birth]],"8-Jun-2023","Y")</f>
        <v>34</v>
      </c>
    </row>
    <row r="2023" spans="1:17" x14ac:dyDescent="0.3">
      <c r="A2023" t="s">
        <v>1089</v>
      </c>
      <c r="B2023" t="str">
        <f>IF(Hospitalisation_table[[#This Row],[Customer ID]]="?","UnKnown",Hospitalisation_table[[#This Row],[Customer ID]])</f>
        <v>Id1282</v>
      </c>
      <c r="C2023">
        <v>1975</v>
      </c>
      <c r="D2023" t="s">
        <v>20</v>
      </c>
      <c r="E2023">
        <v>26</v>
      </c>
      <c r="F2023">
        <v>1</v>
      </c>
      <c r="G2023" s="24">
        <v>8569.86</v>
      </c>
      <c r="H2023" t="s">
        <v>11</v>
      </c>
      <c r="I2023" t="s">
        <v>12</v>
      </c>
      <c r="J2023" t="s">
        <v>13</v>
      </c>
      <c r="K2023" t="str">
        <f>IF(Hospitalisation_table[[#This Row],[month]]="?","Sep",Hospitalisation_table[[#This Row],[month]])</f>
        <v>Sep</v>
      </c>
      <c r="L2023">
        <f>IF(Hospitalisation_table[[#This Row],[year]] = "?",ROUNDUP(AVERAGE(Hospitalisation_table[year]),0),Hospitalisation_table[[#This Row],[year]])</f>
        <v>1975</v>
      </c>
      <c r="M2023" t="str">
        <f>IF(Hospitalisation_table[[#This Row],[Hospital tier]]="?","tier - 2",Hospitalisation_table[[#This Row],[Hospital tier]])</f>
        <v>tier - 2</v>
      </c>
      <c r="N2023" t="str">
        <f>IF(Hospitalisation_table[[#This Row],[City tier]]="?","tier - 2",Hospitalisation_table[[#This Row],[City tier]])</f>
        <v>tier - 3</v>
      </c>
      <c r="O2023" t="str">
        <f>IF(Hospitalisation_table[[#This Row],[State ID]]="?","Unknown",Hospitalisation_table[[#This Row],[State ID]])</f>
        <v>R1013</v>
      </c>
      <c r="P2023" s="20" t="str">
        <f>_xlfn.CONCAT(Hospitalisation_table[[#This Row],[date]],"-",Hospitalisation_table[[#This Row],[Month_Updated]],"-",Hospitalisation_table[[#This Row],[Year_Update]])</f>
        <v>26-Sep-1975</v>
      </c>
      <c r="Q2023">
        <f>DATEDIF(Hospitalisation_table[[#This Row],[Date of Birth]],"8-Jun-2023","Y")</f>
        <v>47</v>
      </c>
    </row>
    <row r="2024" spans="1:17" x14ac:dyDescent="0.3">
      <c r="A2024" t="s">
        <v>1090</v>
      </c>
      <c r="B2024" t="str">
        <f>IF(Hospitalisation_table[[#This Row],[Customer ID]]="?","UnKnown",Hospitalisation_table[[#This Row],[Customer ID]])</f>
        <v>Id1281</v>
      </c>
      <c r="C2024">
        <v>1982</v>
      </c>
      <c r="D2024" t="s">
        <v>30</v>
      </c>
      <c r="E2024">
        <v>6</v>
      </c>
      <c r="F2024">
        <v>3</v>
      </c>
      <c r="G2024" s="24">
        <v>8572.0400000000009</v>
      </c>
      <c r="H2024" t="s">
        <v>11</v>
      </c>
      <c r="I2024" t="s">
        <v>11</v>
      </c>
      <c r="J2024" t="s">
        <v>300</v>
      </c>
      <c r="K2024" t="str">
        <f>IF(Hospitalisation_table[[#This Row],[month]]="?","Sep",Hospitalisation_table[[#This Row],[month]])</f>
        <v>Dec</v>
      </c>
      <c r="L2024">
        <f>IF(Hospitalisation_table[[#This Row],[year]] = "?",ROUNDUP(AVERAGE(Hospitalisation_table[year]),0),Hospitalisation_table[[#This Row],[year]])</f>
        <v>1982</v>
      </c>
      <c r="M2024" t="str">
        <f>IF(Hospitalisation_table[[#This Row],[Hospital tier]]="?","tier - 2",Hospitalisation_table[[#This Row],[Hospital tier]])</f>
        <v>tier - 2</v>
      </c>
      <c r="N2024" t="str">
        <f>IF(Hospitalisation_table[[#This Row],[City tier]]="?","tier - 2",Hospitalisation_table[[#This Row],[City tier]])</f>
        <v>tier - 2</v>
      </c>
      <c r="O2024" t="str">
        <f>IF(Hospitalisation_table[[#This Row],[State ID]]="?","Unknown",Hospitalisation_table[[#This Row],[State ID]])</f>
        <v>R1021</v>
      </c>
      <c r="P2024" s="20" t="str">
        <f>_xlfn.CONCAT(Hospitalisation_table[[#This Row],[date]],"-",Hospitalisation_table[[#This Row],[Month_Updated]],"-",Hospitalisation_table[[#This Row],[Year_Update]])</f>
        <v>6-Dec-1982</v>
      </c>
      <c r="Q2024">
        <f>DATEDIF(Hospitalisation_table[[#This Row],[Date of Birth]],"8-Jun-2023","Y")</f>
        <v>40</v>
      </c>
    </row>
    <row r="2025" spans="1:17" x14ac:dyDescent="0.3">
      <c r="A2025" t="s">
        <v>1091</v>
      </c>
      <c r="B2025" t="str">
        <f>IF(Hospitalisation_table[[#This Row],[Customer ID]]="?","UnKnown",Hospitalisation_table[[#This Row],[Customer ID]])</f>
        <v>Id1280</v>
      </c>
      <c r="C2025">
        <v>1987</v>
      </c>
      <c r="D2025" t="s">
        <v>15</v>
      </c>
      <c r="E2025">
        <v>11</v>
      </c>
      <c r="F2025">
        <v>3</v>
      </c>
      <c r="G2025" s="24">
        <v>8573.2999999999993</v>
      </c>
      <c r="H2025" t="s">
        <v>11</v>
      </c>
      <c r="I2025" t="s">
        <v>11</v>
      </c>
      <c r="J2025" t="s">
        <v>300</v>
      </c>
      <c r="K2025" t="str">
        <f>IF(Hospitalisation_table[[#This Row],[month]]="?","Sep",Hospitalisation_table[[#This Row],[month]])</f>
        <v>Nov</v>
      </c>
      <c r="L2025">
        <f>IF(Hospitalisation_table[[#This Row],[year]] = "?",ROUNDUP(AVERAGE(Hospitalisation_table[year]),0),Hospitalisation_table[[#This Row],[year]])</f>
        <v>1987</v>
      </c>
      <c r="M2025" t="str">
        <f>IF(Hospitalisation_table[[#This Row],[Hospital tier]]="?","tier - 2",Hospitalisation_table[[#This Row],[Hospital tier]])</f>
        <v>tier - 2</v>
      </c>
      <c r="N2025" t="str">
        <f>IF(Hospitalisation_table[[#This Row],[City tier]]="?","tier - 2",Hospitalisation_table[[#This Row],[City tier]])</f>
        <v>tier - 2</v>
      </c>
      <c r="O2025" t="str">
        <f>IF(Hospitalisation_table[[#This Row],[State ID]]="?","Unknown",Hospitalisation_table[[#This Row],[State ID]])</f>
        <v>R1021</v>
      </c>
      <c r="P2025" s="20" t="str">
        <f>_xlfn.CONCAT(Hospitalisation_table[[#This Row],[date]],"-",Hospitalisation_table[[#This Row],[Month_Updated]],"-",Hospitalisation_table[[#This Row],[Year_Update]])</f>
        <v>11-Nov-1987</v>
      </c>
      <c r="Q2025">
        <f>DATEDIF(Hospitalisation_table[[#This Row],[Date of Birth]],"8-Jun-2023","Y")</f>
        <v>35</v>
      </c>
    </row>
    <row r="2026" spans="1:17" x14ac:dyDescent="0.3">
      <c r="A2026" t="s">
        <v>2245</v>
      </c>
      <c r="B2026" t="str">
        <f>IF(Hospitalisation_table[[#This Row],[Customer ID]]="?","UnKnown",Hospitalisation_table[[#This Row],[Customer ID]])</f>
        <v>Id128</v>
      </c>
      <c r="C2026">
        <v>1982</v>
      </c>
      <c r="D2026" t="s">
        <v>35</v>
      </c>
      <c r="E2026">
        <v>4</v>
      </c>
      <c r="F2026">
        <v>1</v>
      </c>
      <c r="G2026" s="24">
        <v>39125.33</v>
      </c>
      <c r="H2026" t="s">
        <v>16</v>
      </c>
      <c r="I2026" t="s">
        <v>16</v>
      </c>
      <c r="J2026" t="s">
        <v>168</v>
      </c>
      <c r="K2026" t="str">
        <f>IF(Hospitalisation_table[[#This Row],[month]]="?","Sep",Hospitalisation_table[[#This Row],[month]])</f>
        <v>Aug</v>
      </c>
      <c r="L2026">
        <f>IF(Hospitalisation_table[[#This Row],[year]] = "?",ROUNDUP(AVERAGE(Hospitalisation_table[year]),0),Hospitalisation_table[[#This Row],[year]])</f>
        <v>1982</v>
      </c>
      <c r="M2026" t="str">
        <f>IF(Hospitalisation_table[[#This Row],[Hospital tier]]="?","tier - 2",Hospitalisation_table[[#This Row],[Hospital tier]])</f>
        <v>tier - 1</v>
      </c>
      <c r="N2026" t="str">
        <f>IF(Hospitalisation_table[[#This Row],[City tier]]="?","tier - 2",Hospitalisation_table[[#This Row],[City tier]])</f>
        <v>tier - 1</v>
      </c>
      <c r="O2026" t="str">
        <f>IF(Hospitalisation_table[[#This Row],[State ID]]="?","Unknown",Hospitalisation_table[[#This Row],[State ID]])</f>
        <v>R1016</v>
      </c>
      <c r="P2026" s="20" t="str">
        <f>_xlfn.CONCAT(Hospitalisation_table[[#This Row],[date]],"-",Hospitalisation_table[[#This Row],[Month_Updated]],"-",Hospitalisation_table[[#This Row],[Year_Update]])</f>
        <v>4-Aug-1982</v>
      </c>
      <c r="Q2026">
        <f>DATEDIF(Hospitalisation_table[[#This Row],[Date of Birth]],"8-Jun-2023","Y")</f>
        <v>40</v>
      </c>
    </row>
    <row r="2027" spans="1:17" x14ac:dyDescent="0.3">
      <c r="A2027" t="s">
        <v>1092</v>
      </c>
      <c r="B2027" t="str">
        <f>IF(Hospitalisation_table[[#This Row],[Customer ID]]="?","UnKnown",Hospitalisation_table[[#This Row],[Customer ID]])</f>
        <v>Id1279</v>
      </c>
      <c r="C2027">
        <v>1983</v>
      </c>
      <c r="D2027" t="s">
        <v>30</v>
      </c>
      <c r="E2027">
        <v>30</v>
      </c>
      <c r="F2027">
        <v>5</v>
      </c>
      <c r="G2027" s="24">
        <v>8582.2999999999993</v>
      </c>
      <c r="H2027" t="s">
        <v>11</v>
      </c>
      <c r="I2027" t="s">
        <v>16</v>
      </c>
      <c r="J2027" t="s">
        <v>13</v>
      </c>
      <c r="K2027" t="str">
        <f>IF(Hospitalisation_table[[#This Row],[month]]="?","Sep",Hospitalisation_table[[#This Row],[month]])</f>
        <v>Dec</v>
      </c>
      <c r="L2027">
        <f>IF(Hospitalisation_table[[#This Row],[year]] = "?",ROUNDUP(AVERAGE(Hospitalisation_table[year]),0),Hospitalisation_table[[#This Row],[year]])</f>
        <v>1983</v>
      </c>
      <c r="M2027" t="str">
        <f>IF(Hospitalisation_table[[#This Row],[Hospital tier]]="?","tier - 2",Hospitalisation_table[[#This Row],[Hospital tier]])</f>
        <v>tier - 2</v>
      </c>
      <c r="N2027" t="str">
        <f>IF(Hospitalisation_table[[#This Row],[City tier]]="?","tier - 2",Hospitalisation_table[[#This Row],[City tier]])</f>
        <v>tier - 1</v>
      </c>
      <c r="O2027" t="str">
        <f>IF(Hospitalisation_table[[#This Row],[State ID]]="?","Unknown",Hospitalisation_table[[#This Row],[State ID]])</f>
        <v>R1013</v>
      </c>
      <c r="P2027" s="20" t="str">
        <f>_xlfn.CONCAT(Hospitalisation_table[[#This Row],[date]],"-",Hospitalisation_table[[#This Row],[Month_Updated]],"-",Hospitalisation_table[[#This Row],[Year_Update]])</f>
        <v>30-Dec-1983</v>
      </c>
      <c r="Q2027">
        <f>DATEDIF(Hospitalisation_table[[#This Row],[Date of Birth]],"8-Jun-2023","Y")</f>
        <v>39</v>
      </c>
    </row>
    <row r="2028" spans="1:17" x14ac:dyDescent="0.3">
      <c r="A2028" t="s">
        <v>1093</v>
      </c>
      <c r="B2028" t="str">
        <f>IF(Hospitalisation_table[[#This Row],[Customer ID]]="?","UnKnown",Hospitalisation_table[[#This Row],[Customer ID]])</f>
        <v>Id1278</v>
      </c>
      <c r="C2028">
        <v>1983</v>
      </c>
      <c r="D2028" t="s">
        <v>10</v>
      </c>
      <c r="E2028">
        <v>25</v>
      </c>
      <c r="F2028">
        <v>5</v>
      </c>
      <c r="G2028" s="24">
        <v>8596.83</v>
      </c>
      <c r="H2028" t="s">
        <v>11</v>
      </c>
      <c r="I2028" t="s">
        <v>12</v>
      </c>
      <c r="J2028" t="s">
        <v>13</v>
      </c>
      <c r="K2028" t="str">
        <f>IF(Hospitalisation_table[[#This Row],[month]]="?","Sep",Hospitalisation_table[[#This Row],[month]])</f>
        <v>Jul</v>
      </c>
      <c r="L2028">
        <f>IF(Hospitalisation_table[[#This Row],[year]] = "?",ROUNDUP(AVERAGE(Hospitalisation_table[year]),0),Hospitalisation_table[[#This Row],[year]])</f>
        <v>1983</v>
      </c>
      <c r="M2028" t="str">
        <f>IF(Hospitalisation_table[[#This Row],[Hospital tier]]="?","tier - 2",Hospitalisation_table[[#This Row],[Hospital tier]])</f>
        <v>tier - 2</v>
      </c>
      <c r="N2028" t="str">
        <f>IF(Hospitalisation_table[[#This Row],[City tier]]="?","tier - 2",Hospitalisation_table[[#This Row],[City tier]])</f>
        <v>tier - 3</v>
      </c>
      <c r="O2028" t="str">
        <f>IF(Hospitalisation_table[[#This Row],[State ID]]="?","Unknown",Hospitalisation_table[[#This Row],[State ID]])</f>
        <v>R1013</v>
      </c>
      <c r="P2028" s="20" t="str">
        <f>_xlfn.CONCAT(Hospitalisation_table[[#This Row],[date]],"-",Hospitalisation_table[[#This Row],[Month_Updated]],"-",Hospitalisation_table[[#This Row],[Year_Update]])</f>
        <v>25-Jul-1983</v>
      </c>
      <c r="Q2028">
        <f>DATEDIF(Hospitalisation_table[[#This Row],[Date of Birth]],"8-Jun-2023","Y")</f>
        <v>39</v>
      </c>
    </row>
    <row r="2029" spans="1:17" x14ac:dyDescent="0.3">
      <c r="A2029" t="s">
        <v>1094</v>
      </c>
      <c r="B2029" t="str">
        <f>IF(Hospitalisation_table[[#This Row],[Customer ID]]="?","UnKnown",Hospitalisation_table[[#This Row],[Customer ID]])</f>
        <v>Id1277</v>
      </c>
      <c r="C2029">
        <v>1973</v>
      </c>
      <c r="D2029" t="s">
        <v>10</v>
      </c>
      <c r="E2029">
        <v>11</v>
      </c>
      <c r="F2029">
        <v>0</v>
      </c>
      <c r="G2029" s="24">
        <v>8601.33</v>
      </c>
      <c r="H2029" t="s">
        <v>11</v>
      </c>
      <c r="I2029" t="s">
        <v>16</v>
      </c>
      <c r="J2029" t="s">
        <v>13</v>
      </c>
      <c r="K2029" t="str">
        <f>IF(Hospitalisation_table[[#This Row],[month]]="?","Sep",Hospitalisation_table[[#This Row],[month]])</f>
        <v>Jul</v>
      </c>
      <c r="L2029">
        <f>IF(Hospitalisation_table[[#This Row],[year]] = "?",ROUNDUP(AVERAGE(Hospitalisation_table[year]),0),Hospitalisation_table[[#This Row],[year]])</f>
        <v>1973</v>
      </c>
      <c r="M2029" t="str">
        <f>IF(Hospitalisation_table[[#This Row],[Hospital tier]]="?","tier - 2",Hospitalisation_table[[#This Row],[Hospital tier]])</f>
        <v>tier - 2</v>
      </c>
      <c r="N2029" t="str">
        <f>IF(Hospitalisation_table[[#This Row],[City tier]]="?","tier - 2",Hospitalisation_table[[#This Row],[City tier]])</f>
        <v>tier - 1</v>
      </c>
      <c r="O2029" t="str">
        <f>IF(Hospitalisation_table[[#This Row],[State ID]]="?","Unknown",Hospitalisation_table[[#This Row],[State ID]])</f>
        <v>R1013</v>
      </c>
      <c r="P2029" s="20" t="str">
        <f>_xlfn.CONCAT(Hospitalisation_table[[#This Row],[date]],"-",Hospitalisation_table[[#This Row],[Month_Updated]],"-",Hospitalisation_table[[#This Row],[Year_Update]])</f>
        <v>11-Jul-1973</v>
      </c>
      <c r="Q2029">
        <f>DATEDIF(Hospitalisation_table[[#This Row],[Date of Birth]],"8-Jun-2023","Y")</f>
        <v>49</v>
      </c>
    </row>
    <row r="2030" spans="1:17" x14ac:dyDescent="0.3">
      <c r="A2030" t="s">
        <v>1095</v>
      </c>
      <c r="B2030" t="str">
        <f>IF(Hospitalisation_table[[#This Row],[Customer ID]]="?","UnKnown",Hospitalisation_table[[#This Row],[Customer ID]])</f>
        <v>Id1276</v>
      </c>
      <c r="C2030">
        <v>1977</v>
      </c>
      <c r="D2030" t="s">
        <v>20</v>
      </c>
      <c r="E2030">
        <v>24</v>
      </c>
      <c r="F2030">
        <v>2</v>
      </c>
      <c r="G2030" s="24">
        <v>8603.82</v>
      </c>
      <c r="H2030" t="s">
        <v>11</v>
      </c>
      <c r="I2030" t="s">
        <v>16</v>
      </c>
      <c r="J2030" t="s">
        <v>166</v>
      </c>
      <c r="K2030" t="str">
        <f>IF(Hospitalisation_table[[#This Row],[month]]="?","Sep",Hospitalisation_table[[#This Row],[month]])</f>
        <v>Sep</v>
      </c>
      <c r="L2030">
        <f>IF(Hospitalisation_table[[#This Row],[year]] = "?",ROUNDUP(AVERAGE(Hospitalisation_table[year]),0),Hospitalisation_table[[#This Row],[year]])</f>
        <v>1977</v>
      </c>
      <c r="M2030" t="str">
        <f>IF(Hospitalisation_table[[#This Row],[Hospital tier]]="?","tier - 2",Hospitalisation_table[[#This Row],[Hospital tier]])</f>
        <v>tier - 2</v>
      </c>
      <c r="N2030" t="str">
        <f>IF(Hospitalisation_table[[#This Row],[City tier]]="?","tier - 2",Hospitalisation_table[[#This Row],[City tier]])</f>
        <v>tier - 1</v>
      </c>
      <c r="O2030" t="str">
        <f>IF(Hospitalisation_table[[#This Row],[State ID]]="?","Unknown",Hospitalisation_table[[#This Row],[State ID]])</f>
        <v>R1019</v>
      </c>
      <c r="P2030" s="20" t="str">
        <f>_xlfn.CONCAT(Hospitalisation_table[[#This Row],[date]],"-",Hospitalisation_table[[#This Row],[Month_Updated]],"-",Hospitalisation_table[[#This Row],[Year_Update]])</f>
        <v>24-Sep-1977</v>
      </c>
      <c r="Q2030">
        <f>DATEDIF(Hospitalisation_table[[#This Row],[Date of Birth]],"8-Jun-2023","Y")</f>
        <v>45</v>
      </c>
    </row>
    <row r="2031" spans="1:17" x14ac:dyDescent="0.3">
      <c r="A2031" t="s">
        <v>1096</v>
      </c>
      <c r="B2031" t="str">
        <f>IF(Hospitalisation_table[[#This Row],[Customer ID]]="?","UnKnown",Hospitalisation_table[[#This Row],[Customer ID]])</f>
        <v>Id1275</v>
      </c>
      <c r="C2031">
        <v>1977</v>
      </c>
      <c r="D2031" t="s">
        <v>15</v>
      </c>
      <c r="E2031">
        <v>12</v>
      </c>
      <c r="F2031">
        <v>2</v>
      </c>
      <c r="G2031" s="24">
        <v>8604.48</v>
      </c>
      <c r="H2031" t="s">
        <v>12</v>
      </c>
      <c r="I2031" t="s">
        <v>11</v>
      </c>
      <c r="J2031" t="s">
        <v>168</v>
      </c>
      <c r="K2031" t="str">
        <f>IF(Hospitalisation_table[[#This Row],[month]]="?","Sep",Hospitalisation_table[[#This Row],[month]])</f>
        <v>Nov</v>
      </c>
      <c r="L2031">
        <f>IF(Hospitalisation_table[[#This Row],[year]] = "?",ROUNDUP(AVERAGE(Hospitalisation_table[year]),0),Hospitalisation_table[[#This Row],[year]])</f>
        <v>1977</v>
      </c>
      <c r="M2031" t="str">
        <f>IF(Hospitalisation_table[[#This Row],[Hospital tier]]="?","tier - 2",Hospitalisation_table[[#This Row],[Hospital tier]])</f>
        <v>tier - 3</v>
      </c>
      <c r="N2031" t="str">
        <f>IF(Hospitalisation_table[[#This Row],[City tier]]="?","tier - 2",Hospitalisation_table[[#This Row],[City tier]])</f>
        <v>tier - 2</v>
      </c>
      <c r="O2031" t="str">
        <f>IF(Hospitalisation_table[[#This Row],[State ID]]="?","Unknown",Hospitalisation_table[[#This Row],[State ID]])</f>
        <v>R1016</v>
      </c>
      <c r="P2031" s="20" t="str">
        <f>_xlfn.CONCAT(Hospitalisation_table[[#This Row],[date]],"-",Hospitalisation_table[[#This Row],[Month_Updated]],"-",Hospitalisation_table[[#This Row],[Year_Update]])</f>
        <v>12-Nov-1977</v>
      </c>
      <c r="Q2031">
        <f>DATEDIF(Hospitalisation_table[[#This Row],[Date of Birth]],"8-Jun-2023","Y")</f>
        <v>45</v>
      </c>
    </row>
    <row r="2032" spans="1:17" x14ac:dyDescent="0.3">
      <c r="A2032" t="s">
        <v>1097</v>
      </c>
      <c r="B2032" t="str">
        <f>IF(Hospitalisation_table[[#This Row],[Customer ID]]="?","UnKnown",Hospitalisation_table[[#This Row],[Customer ID]])</f>
        <v>Id1274</v>
      </c>
      <c r="C2032">
        <v>1977</v>
      </c>
      <c r="D2032" t="s">
        <v>37</v>
      </c>
      <c r="E2032">
        <v>15</v>
      </c>
      <c r="F2032">
        <v>3</v>
      </c>
      <c r="G2032" s="24">
        <v>8605.36</v>
      </c>
      <c r="H2032" t="s">
        <v>11</v>
      </c>
      <c r="I2032" t="s">
        <v>11</v>
      </c>
      <c r="J2032" t="s">
        <v>13</v>
      </c>
      <c r="K2032" t="str">
        <f>IF(Hospitalisation_table[[#This Row],[month]]="?","Sep",Hospitalisation_table[[#This Row],[month]])</f>
        <v>Oct</v>
      </c>
      <c r="L2032">
        <f>IF(Hospitalisation_table[[#This Row],[year]] = "?",ROUNDUP(AVERAGE(Hospitalisation_table[year]),0),Hospitalisation_table[[#This Row],[year]])</f>
        <v>1977</v>
      </c>
      <c r="M2032" t="str">
        <f>IF(Hospitalisation_table[[#This Row],[Hospital tier]]="?","tier - 2",Hospitalisation_table[[#This Row],[Hospital tier]])</f>
        <v>tier - 2</v>
      </c>
      <c r="N2032" t="str">
        <f>IF(Hospitalisation_table[[#This Row],[City tier]]="?","tier - 2",Hospitalisation_table[[#This Row],[City tier]])</f>
        <v>tier - 2</v>
      </c>
      <c r="O2032" t="str">
        <f>IF(Hospitalisation_table[[#This Row],[State ID]]="?","Unknown",Hospitalisation_table[[#This Row],[State ID]])</f>
        <v>R1013</v>
      </c>
      <c r="P2032" s="20" t="str">
        <f>_xlfn.CONCAT(Hospitalisation_table[[#This Row],[date]],"-",Hospitalisation_table[[#This Row],[Month_Updated]],"-",Hospitalisation_table[[#This Row],[Year_Update]])</f>
        <v>15-Oct-1977</v>
      </c>
      <c r="Q2032">
        <f>DATEDIF(Hospitalisation_table[[#This Row],[Date of Birth]],"8-Jun-2023","Y")</f>
        <v>45</v>
      </c>
    </row>
    <row r="2033" spans="1:17" x14ac:dyDescent="0.3">
      <c r="A2033" t="s">
        <v>1098</v>
      </c>
      <c r="B2033" t="str">
        <f>IF(Hospitalisation_table[[#This Row],[Customer ID]]="?","UnKnown",Hospitalisation_table[[#This Row],[Customer ID]])</f>
        <v>Id1273</v>
      </c>
      <c r="C2033">
        <v>1979</v>
      </c>
      <c r="D2033" t="s">
        <v>10</v>
      </c>
      <c r="E2033">
        <v>17</v>
      </c>
      <c r="F2033">
        <v>3</v>
      </c>
      <c r="G2033" s="24">
        <v>8606.2199999999993</v>
      </c>
      <c r="H2033" t="s">
        <v>16</v>
      </c>
      <c r="I2033" t="s">
        <v>11</v>
      </c>
      <c r="J2033" t="s">
        <v>276</v>
      </c>
      <c r="K2033" t="str">
        <f>IF(Hospitalisation_table[[#This Row],[month]]="?","Sep",Hospitalisation_table[[#This Row],[month]])</f>
        <v>Jul</v>
      </c>
      <c r="L2033">
        <f>IF(Hospitalisation_table[[#This Row],[year]] = "?",ROUNDUP(AVERAGE(Hospitalisation_table[year]),0),Hospitalisation_table[[#This Row],[year]])</f>
        <v>1979</v>
      </c>
      <c r="M2033" t="str">
        <f>IF(Hospitalisation_table[[#This Row],[Hospital tier]]="?","tier - 2",Hospitalisation_table[[#This Row],[Hospital tier]])</f>
        <v>tier - 1</v>
      </c>
      <c r="N2033" t="str">
        <f>IF(Hospitalisation_table[[#This Row],[City tier]]="?","tier - 2",Hospitalisation_table[[#This Row],[City tier]])</f>
        <v>tier - 2</v>
      </c>
      <c r="O2033" t="str">
        <f>IF(Hospitalisation_table[[#This Row],[State ID]]="?","Unknown",Hospitalisation_table[[#This Row],[State ID]])</f>
        <v>R1014</v>
      </c>
      <c r="P2033" s="20" t="str">
        <f>_xlfn.CONCAT(Hospitalisation_table[[#This Row],[date]],"-",Hospitalisation_table[[#This Row],[Month_Updated]],"-",Hospitalisation_table[[#This Row],[Year_Update]])</f>
        <v>17-Jul-1979</v>
      </c>
      <c r="Q2033">
        <f>DATEDIF(Hospitalisation_table[[#This Row],[Date of Birth]],"8-Jun-2023","Y")</f>
        <v>43</v>
      </c>
    </row>
    <row r="2034" spans="1:17" x14ac:dyDescent="0.3">
      <c r="A2034" t="s">
        <v>1099</v>
      </c>
      <c r="B2034" t="str">
        <f>IF(Hospitalisation_table[[#This Row],[Customer ID]]="?","UnKnown",Hospitalisation_table[[#This Row],[Customer ID]])</f>
        <v>Id1272</v>
      </c>
      <c r="C2034">
        <v>1977</v>
      </c>
      <c r="D2034" t="s">
        <v>20</v>
      </c>
      <c r="E2034">
        <v>2</v>
      </c>
      <c r="F2034">
        <v>3</v>
      </c>
      <c r="G2034" s="24">
        <v>8615.2999999999993</v>
      </c>
      <c r="H2034" t="s">
        <v>11</v>
      </c>
      <c r="I2034" t="s">
        <v>12</v>
      </c>
      <c r="J2034" t="s">
        <v>42</v>
      </c>
      <c r="K2034" t="str">
        <f>IF(Hospitalisation_table[[#This Row],[month]]="?","Sep",Hospitalisation_table[[#This Row],[month]])</f>
        <v>Sep</v>
      </c>
      <c r="L2034">
        <f>IF(Hospitalisation_table[[#This Row],[year]] = "?",ROUNDUP(AVERAGE(Hospitalisation_table[year]),0),Hospitalisation_table[[#This Row],[year]])</f>
        <v>1977</v>
      </c>
      <c r="M2034" t="str">
        <f>IF(Hospitalisation_table[[#This Row],[Hospital tier]]="?","tier - 2",Hospitalisation_table[[#This Row],[Hospital tier]])</f>
        <v>tier - 2</v>
      </c>
      <c r="N2034" t="str">
        <f>IF(Hospitalisation_table[[#This Row],[City tier]]="?","tier - 2",Hospitalisation_table[[#This Row],[City tier]])</f>
        <v>tier - 3</v>
      </c>
      <c r="O2034" t="str">
        <f>IF(Hospitalisation_table[[#This Row],[State ID]]="?","Unknown",Hospitalisation_table[[#This Row],[State ID]])</f>
        <v>R1011</v>
      </c>
      <c r="P2034" s="20" t="str">
        <f>_xlfn.CONCAT(Hospitalisation_table[[#This Row],[date]],"-",Hospitalisation_table[[#This Row],[Month_Updated]],"-",Hospitalisation_table[[#This Row],[Year_Update]])</f>
        <v>2-Sep-1977</v>
      </c>
      <c r="Q2034">
        <f>DATEDIF(Hospitalisation_table[[#This Row],[Date of Birth]],"8-Jun-2023","Y")</f>
        <v>45</v>
      </c>
    </row>
    <row r="2035" spans="1:17" x14ac:dyDescent="0.3">
      <c r="A2035" t="s">
        <v>1100</v>
      </c>
      <c r="B2035" t="str">
        <f>IF(Hospitalisation_table[[#This Row],[Customer ID]]="?","UnKnown",Hospitalisation_table[[#This Row],[Customer ID]])</f>
        <v>Id1271</v>
      </c>
      <c r="C2035">
        <v>1975</v>
      </c>
      <c r="D2035" t="s">
        <v>35</v>
      </c>
      <c r="E2035">
        <v>3</v>
      </c>
      <c r="F2035">
        <v>1</v>
      </c>
      <c r="G2035" s="24">
        <v>8627.5400000000009</v>
      </c>
      <c r="H2035" t="s">
        <v>11</v>
      </c>
      <c r="I2035" t="s">
        <v>11</v>
      </c>
      <c r="J2035" t="s">
        <v>356</v>
      </c>
      <c r="K2035" t="str">
        <f>IF(Hospitalisation_table[[#This Row],[month]]="?","Sep",Hospitalisation_table[[#This Row],[month]])</f>
        <v>Aug</v>
      </c>
      <c r="L2035">
        <f>IF(Hospitalisation_table[[#This Row],[year]] = "?",ROUNDUP(AVERAGE(Hospitalisation_table[year]),0),Hospitalisation_table[[#This Row],[year]])</f>
        <v>1975</v>
      </c>
      <c r="M2035" t="str">
        <f>IF(Hospitalisation_table[[#This Row],[Hospital tier]]="?","tier - 2",Hospitalisation_table[[#This Row],[Hospital tier]])</f>
        <v>tier - 2</v>
      </c>
      <c r="N2035" t="str">
        <f>IF(Hospitalisation_table[[#This Row],[City tier]]="?","tier - 2",Hospitalisation_table[[#This Row],[City tier]])</f>
        <v>tier - 2</v>
      </c>
      <c r="O2035" t="str">
        <f>IF(Hospitalisation_table[[#This Row],[State ID]]="?","Unknown",Hospitalisation_table[[#This Row],[State ID]])</f>
        <v>R1017</v>
      </c>
      <c r="P2035" s="20" t="str">
        <f>_xlfn.CONCAT(Hospitalisation_table[[#This Row],[date]],"-",Hospitalisation_table[[#This Row],[Month_Updated]],"-",Hospitalisation_table[[#This Row],[Year_Update]])</f>
        <v>3-Aug-1975</v>
      </c>
      <c r="Q2035">
        <f>DATEDIF(Hospitalisation_table[[#This Row],[Date of Birth]],"8-Jun-2023","Y")</f>
        <v>47</v>
      </c>
    </row>
    <row r="2036" spans="1:17" x14ac:dyDescent="0.3">
      <c r="A2036" t="s">
        <v>1101</v>
      </c>
      <c r="B2036" t="str">
        <f>IF(Hospitalisation_table[[#This Row],[Customer ID]]="?","UnKnown",Hospitalisation_table[[#This Row],[Customer ID]])</f>
        <v>Id1270</v>
      </c>
      <c r="C2036">
        <v>1965</v>
      </c>
      <c r="D2036" t="s">
        <v>37</v>
      </c>
      <c r="E2036">
        <v>21</v>
      </c>
      <c r="F2036">
        <v>0</v>
      </c>
      <c r="G2036" s="24">
        <v>8665.09</v>
      </c>
      <c r="H2036" t="s">
        <v>12</v>
      </c>
      <c r="I2036" t="s">
        <v>11</v>
      </c>
      <c r="J2036" t="s">
        <v>23</v>
      </c>
      <c r="K2036" t="str">
        <f>IF(Hospitalisation_table[[#This Row],[month]]="?","Sep",Hospitalisation_table[[#This Row],[month]])</f>
        <v>Oct</v>
      </c>
      <c r="L2036">
        <f>IF(Hospitalisation_table[[#This Row],[year]] = "?",ROUNDUP(AVERAGE(Hospitalisation_table[year]),0),Hospitalisation_table[[#This Row],[year]])</f>
        <v>1965</v>
      </c>
      <c r="M2036" t="str">
        <f>IF(Hospitalisation_table[[#This Row],[Hospital tier]]="?","tier - 2",Hospitalisation_table[[#This Row],[Hospital tier]])</f>
        <v>tier - 3</v>
      </c>
      <c r="N2036" t="str">
        <f>IF(Hospitalisation_table[[#This Row],[City tier]]="?","tier - 2",Hospitalisation_table[[#This Row],[City tier]])</f>
        <v>tier - 2</v>
      </c>
      <c r="O2036" t="str">
        <f>IF(Hospitalisation_table[[#This Row],[State ID]]="?","Unknown",Hospitalisation_table[[#This Row],[State ID]])</f>
        <v>R1012</v>
      </c>
      <c r="P2036" s="20" t="str">
        <f>_xlfn.CONCAT(Hospitalisation_table[[#This Row],[date]],"-",Hospitalisation_table[[#This Row],[Month_Updated]],"-",Hospitalisation_table[[#This Row],[Year_Update]])</f>
        <v>21-Oct-1965</v>
      </c>
      <c r="Q2036">
        <f>DATEDIF(Hospitalisation_table[[#This Row],[Date of Birth]],"8-Jun-2023","Y")</f>
        <v>57</v>
      </c>
    </row>
    <row r="2037" spans="1:17" x14ac:dyDescent="0.3">
      <c r="A2037" t="s">
        <v>2246</v>
      </c>
      <c r="B2037" t="str">
        <f>IF(Hospitalisation_table[[#This Row],[Customer ID]]="?","UnKnown",Hospitalisation_table[[#This Row],[Customer ID]])</f>
        <v>Id127</v>
      </c>
      <c r="C2037">
        <v>1962</v>
      </c>
      <c r="D2037" t="s">
        <v>10</v>
      </c>
      <c r="E2037">
        <v>7</v>
      </c>
      <c r="F2037">
        <v>0</v>
      </c>
      <c r="G2037" s="24">
        <v>39221.120000000003</v>
      </c>
      <c r="H2037" t="s">
        <v>11</v>
      </c>
      <c r="I2037" t="s">
        <v>16</v>
      </c>
      <c r="J2037" t="s">
        <v>42</v>
      </c>
      <c r="K2037" t="str">
        <f>IF(Hospitalisation_table[[#This Row],[month]]="?","Sep",Hospitalisation_table[[#This Row],[month]])</f>
        <v>Jul</v>
      </c>
      <c r="L2037">
        <f>IF(Hospitalisation_table[[#This Row],[year]] = "?",ROUNDUP(AVERAGE(Hospitalisation_table[year]),0),Hospitalisation_table[[#This Row],[year]])</f>
        <v>1962</v>
      </c>
      <c r="M2037" t="str">
        <f>IF(Hospitalisation_table[[#This Row],[Hospital tier]]="?","tier - 2",Hospitalisation_table[[#This Row],[Hospital tier]])</f>
        <v>tier - 2</v>
      </c>
      <c r="N2037" t="str">
        <f>IF(Hospitalisation_table[[#This Row],[City tier]]="?","tier - 2",Hospitalisation_table[[#This Row],[City tier]])</f>
        <v>tier - 1</v>
      </c>
      <c r="O2037" t="str">
        <f>IF(Hospitalisation_table[[#This Row],[State ID]]="?","Unknown",Hospitalisation_table[[#This Row],[State ID]])</f>
        <v>R1011</v>
      </c>
      <c r="P2037" s="20" t="str">
        <f>_xlfn.CONCAT(Hospitalisation_table[[#This Row],[date]],"-",Hospitalisation_table[[#This Row],[Month_Updated]],"-",Hospitalisation_table[[#This Row],[Year_Update]])</f>
        <v>7-Jul-1962</v>
      </c>
      <c r="Q2037">
        <f>DATEDIF(Hospitalisation_table[[#This Row],[Date of Birth]],"8-Jun-2023","Y")</f>
        <v>60</v>
      </c>
    </row>
    <row r="2038" spans="1:17" x14ac:dyDescent="0.3">
      <c r="A2038" t="s">
        <v>1102</v>
      </c>
      <c r="B2038" t="str">
        <f>IF(Hospitalisation_table[[#This Row],[Customer ID]]="?","UnKnown",Hospitalisation_table[[#This Row],[Customer ID]])</f>
        <v>Id1269</v>
      </c>
      <c r="C2038">
        <v>1969</v>
      </c>
      <c r="D2038" t="s">
        <v>35</v>
      </c>
      <c r="E2038">
        <v>10</v>
      </c>
      <c r="F2038">
        <v>0</v>
      </c>
      <c r="G2038" s="24">
        <v>8665.14</v>
      </c>
      <c r="H2038" t="s">
        <v>11</v>
      </c>
      <c r="I2038" t="s">
        <v>12</v>
      </c>
      <c r="J2038" t="s">
        <v>13</v>
      </c>
      <c r="K2038" t="str">
        <f>IF(Hospitalisation_table[[#This Row],[month]]="?","Sep",Hospitalisation_table[[#This Row],[month]])</f>
        <v>Aug</v>
      </c>
      <c r="L2038">
        <f>IF(Hospitalisation_table[[#This Row],[year]] = "?",ROUNDUP(AVERAGE(Hospitalisation_table[year]),0),Hospitalisation_table[[#This Row],[year]])</f>
        <v>1969</v>
      </c>
      <c r="M2038" t="str">
        <f>IF(Hospitalisation_table[[#This Row],[Hospital tier]]="?","tier - 2",Hospitalisation_table[[#This Row],[Hospital tier]])</f>
        <v>tier - 2</v>
      </c>
      <c r="N2038" t="str">
        <f>IF(Hospitalisation_table[[#This Row],[City tier]]="?","tier - 2",Hospitalisation_table[[#This Row],[City tier]])</f>
        <v>tier - 3</v>
      </c>
      <c r="O2038" t="str">
        <f>IF(Hospitalisation_table[[#This Row],[State ID]]="?","Unknown",Hospitalisation_table[[#This Row],[State ID]])</f>
        <v>R1013</v>
      </c>
      <c r="P2038" s="20" t="str">
        <f>_xlfn.CONCAT(Hospitalisation_table[[#This Row],[date]],"-",Hospitalisation_table[[#This Row],[Month_Updated]],"-",Hospitalisation_table[[#This Row],[Year_Update]])</f>
        <v>10-Aug-1969</v>
      </c>
      <c r="Q2038">
        <f>DATEDIF(Hospitalisation_table[[#This Row],[Date of Birth]],"8-Jun-2023","Y")</f>
        <v>53</v>
      </c>
    </row>
    <row r="2039" spans="1:17" x14ac:dyDescent="0.3">
      <c r="A2039" t="s">
        <v>1103</v>
      </c>
      <c r="B2039" t="str">
        <f>IF(Hospitalisation_table[[#This Row],[Customer ID]]="?","UnKnown",Hospitalisation_table[[#This Row],[Customer ID]])</f>
        <v>Id1268</v>
      </c>
      <c r="C2039">
        <v>1974</v>
      </c>
      <c r="D2039" t="s">
        <v>35</v>
      </c>
      <c r="E2039">
        <v>16</v>
      </c>
      <c r="F2039">
        <v>0</v>
      </c>
      <c r="G2039" s="24">
        <v>8671.19</v>
      </c>
      <c r="H2039" t="s">
        <v>11</v>
      </c>
      <c r="I2039" t="s">
        <v>16</v>
      </c>
      <c r="J2039" t="s">
        <v>23</v>
      </c>
      <c r="K2039" t="str">
        <f>IF(Hospitalisation_table[[#This Row],[month]]="?","Sep",Hospitalisation_table[[#This Row],[month]])</f>
        <v>Aug</v>
      </c>
      <c r="L2039">
        <f>IF(Hospitalisation_table[[#This Row],[year]] = "?",ROUNDUP(AVERAGE(Hospitalisation_table[year]),0),Hospitalisation_table[[#This Row],[year]])</f>
        <v>1974</v>
      </c>
      <c r="M2039" t="str">
        <f>IF(Hospitalisation_table[[#This Row],[Hospital tier]]="?","tier - 2",Hospitalisation_table[[#This Row],[Hospital tier]])</f>
        <v>tier - 2</v>
      </c>
      <c r="N2039" t="str">
        <f>IF(Hospitalisation_table[[#This Row],[City tier]]="?","tier - 2",Hospitalisation_table[[#This Row],[City tier]])</f>
        <v>tier - 1</v>
      </c>
      <c r="O2039" t="str">
        <f>IF(Hospitalisation_table[[#This Row],[State ID]]="?","Unknown",Hospitalisation_table[[#This Row],[State ID]])</f>
        <v>R1012</v>
      </c>
      <c r="P2039" s="20" t="str">
        <f>_xlfn.CONCAT(Hospitalisation_table[[#This Row],[date]],"-",Hospitalisation_table[[#This Row],[Month_Updated]],"-",Hospitalisation_table[[#This Row],[Year_Update]])</f>
        <v>16-Aug-1974</v>
      </c>
      <c r="Q2039">
        <f>DATEDIF(Hospitalisation_table[[#This Row],[Date of Birth]],"8-Jun-2023","Y")</f>
        <v>48</v>
      </c>
    </row>
    <row r="2040" spans="1:17" x14ac:dyDescent="0.3">
      <c r="A2040" t="s">
        <v>1104</v>
      </c>
      <c r="B2040" t="str">
        <f>IF(Hospitalisation_table[[#This Row],[Customer ID]]="?","UnKnown",Hospitalisation_table[[#This Row],[Customer ID]])</f>
        <v>Id1267</v>
      </c>
      <c r="C2040">
        <v>1973</v>
      </c>
      <c r="D2040" t="s">
        <v>37</v>
      </c>
      <c r="E2040">
        <v>11</v>
      </c>
      <c r="F2040">
        <v>0</v>
      </c>
      <c r="G2040" s="24">
        <v>8688.86</v>
      </c>
      <c r="H2040" t="s">
        <v>11</v>
      </c>
      <c r="I2040" t="s">
        <v>16</v>
      </c>
      <c r="J2040" t="s">
        <v>356</v>
      </c>
      <c r="K2040" t="str">
        <f>IF(Hospitalisation_table[[#This Row],[month]]="?","Sep",Hospitalisation_table[[#This Row],[month]])</f>
        <v>Oct</v>
      </c>
      <c r="L2040">
        <f>IF(Hospitalisation_table[[#This Row],[year]] = "?",ROUNDUP(AVERAGE(Hospitalisation_table[year]),0),Hospitalisation_table[[#This Row],[year]])</f>
        <v>1973</v>
      </c>
      <c r="M2040" t="str">
        <f>IF(Hospitalisation_table[[#This Row],[Hospital tier]]="?","tier - 2",Hospitalisation_table[[#This Row],[Hospital tier]])</f>
        <v>tier - 2</v>
      </c>
      <c r="N2040" t="str">
        <f>IF(Hospitalisation_table[[#This Row],[City tier]]="?","tier - 2",Hospitalisation_table[[#This Row],[City tier]])</f>
        <v>tier - 1</v>
      </c>
      <c r="O2040" t="str">
        <f>IF(Hospitalisation_table[[#This Row],[State ID]]="?","Unknown",Hospitalisation_table[[#This Row],[State ID]])</f>
        <v>R1017</v>
      </c>
      <c r="P2040" s="20" t="str">
        <f>_xlfn.CONCAT(Hospitalisation_table[[#This Row],[date]],"-",Hospitalisation_table[[#This Row],[Month_Updated]],"-",Hospitalisation_table[[#This Row],[Year_Update]])</f>
        <v>11-Oct-1973</v>
      </c>
      <c r="Q2040">
        <f>DATEDIF(Hospitalisation_table[[#This Row],[Date of Birth]],"8-Jun-2023","Y")</f>
        <v>49</v>
      </c>
    </row>
    <row r="2041" spans="1:17" x14ac:dyDescent="0.3">
      <c r="A2041" t="s">
        <v>1105</v>
      </c>
      <c r="B2041" t="str">
        <f>IF(Hospitalisation_table[[#This Row],[Customer ID]]="?","UnKnown",Hospitalisation_table[[#This Row],[Customer ID]])</f>
        <v>Id1266</v>
      </c>
      <c r="C2041">
        <v>1980</v>
      </c>
      <c r="D2041" t="s">
        <v>37</v>
      </c>
      <c r="E2041">
        <v>28</v>
      </c>
      <c r="F2041">
        <v>2</v>
      </c>
      <c r="G2041" s="24">
        <v>8701.84</v>
      </c>
      <c r="H2041" t="s">
        <v>11</v>
      </c>
      <c r="I2041" t="s">
        <v>12</v>
      </c>
      <c r="J2041" t="s">
        <v>300</v>
      </c>
      <c r="K2041" t="str">
        <f>IF(Hospitalisation_table[[#This Row],[month]]="?","Sep",Hospitalisation_table[[#This Row],[month]])</f>
        <v>Oct</v>
      </c>
      <c r="L2041">
        <f>IF(Hospitalisation_table[[#This Row],[year]] = "?",ROUNDUP(AVERAGE(Hospitalisation_table[year]),0),Hospitalisation_table[[#This Row],[year]])</f>
        <v>1980</v>
      </c>
      <c r="M2041" t="str">
        <f>IF(Hospitalisation_table[[#This Row],[Hospital tier]]="?","tier - 2",Hospitalisation_table[[#This Row],[Hospital tier]])</f>
        <v>tier - 2</v>
      </c>
      <c r="N2041" t="str">
        <f>IF(Hospitalisation_table[[#This Row],[City tier]]="?","tier - 2",Hospitalisation_table[[#This Row],[City tier]])</f>
        <v>tier - 3</v>
      </c>
      <c r="O2041" t="str">
        <f>IF(Hospitalisation_table[[#This Row],[State ID]]="?","Unknown",Hospitalisation_table[[#This Row],[State ID]])</f>
        <v>R1021</v>
      </c>
      <c r="P2041" s="20" t="str">
        <f>_xlfn.CONCAT(Hospitalisation_table[[#This Row],[date]],"-",Hospitalisation_table[[#This Row],[Month_Updated]],"-",Hospitalisation_table[[#This Row],[Year_Update]])</f>
        <v>28-Oct-1980</v>
      </c>
      <c r="Q2041">
        <f>DATEDIF(Hospitalisation_table[[#This Row],[Date of Birth]],"8-Jun-2023","Y")</f>
        <v>42</v>
      </c>
    </row>
    <row r="2042" spans="1:17" x14ac:dyDescent="0.3">
      <c r="A2042" t="s">
        <v>1106</v>
      </c>
      <c r="B2042" t="str">
        <f>IF(Hospitalisation_table[[#This Row],[Customer ID]]="?","UnKnown",Hospitalisation_table[[#This Row],[Customer ID]])</f>
        <v>Id1265</v>
      </c>
      <c r="C2042">
        <v>1973</v>
      </c>
      <c r="D2042" t="s">
        <v>18</v>
      </c>
      <c r="E2042">
        <v>25</v>
      </c>
      <c r="F2042">
        <v>1</v>
      </c>
      <c r="G2042" s="24">
        <v>8703.4599999999991</v>
      </c>
      <c r="H2042" t="s">
        <v>12</v>
      </c>
      <c r="I2042" t="s">
        <v>12</v>
      </c>
      <c r="J2042" t="s">
        <v>42</v>
      </c>
      <c r="K2042" t="str">
        <f>IF(Hospitalisation_table[[#This Row],[month]]="?","Sep",Hospitalisation_table[[#This Row],[month]])</f>
        <v>Jun</v>
      </c>
      <c r="L2042">
        <f>IF(Hospitalisation_table[[#This Row],[year]] = "?",ROUNDUP(AVERAGE(Hospitalisation_table[year]),0),Hospitalisation_table[[#This Row],[year]])</f>
        <v>1973</v>
      </c>
      <c r="M2042" t="str">
        <f>IF(Hospitalisation_table[[#This Row],[Hospital tier]]="?","tier - 2",Hospitalisation_table[[#This Row],[Hospital tier]])</f>
        <v>tier - 3</v>
      </c>
      <c r="N2042" t="str">
        <f>IF(Hospitalisation_table[[#This Row],[City tier]]="?","tier - 2",Hospitalisation_table[[#This Row],[City tier]])</f>
        <v>tier - 3</v>
      </c>
      <c r="O2042" t="str">
        <f>IF(Hospitalisation_table[[#This Row],[State ID]]="?","Unknown",Hospitalisation_table[[#This Row],[State ID]])</f>
        <v>R1011</v>
      </c>
      <c r="P2042" s="20" t="str">
        <f>_xlfn.CONCAT(Hospitalisation_table[[#This Row],[date]],"-",Hospitalisation_table[[#This Row],[Month_Updated]],"-",Hospitalisation_table[[#This Row],[Year_Update]])</f>
        <v>25-Jun-1973</v>
      </c>
      <c r="Q2042">
        <f>DATEDIF(Hospitalisation_table[[#This Row],[Date of Birth]],"8-Jun-2023","Y")</f>
        <v>49</v>
      </c>
    </row>
    <row r="2043" spans="1:17" x14ac:dyDescent="0.3">
      <c r="A2043" t="s">
        <v>1107</v>
      </c>
      <c r="B2043" t="str">
        <f>IF(Hospitalisation_table[[#This Row],[Customer ID]]="?","UnKnown",Hospitalisation_table[[#This Row],[Customer ID]])</f>
        <v>Id1264</v>
      </c>
      <c r="C2043">
        <v>1976</v>
      </c>
      <c r="D2043" t="s">
        <v>18</v>
      </c>
      <c r="E2043">
        <v>17</v>
      </c>
      <c r="F2043">
        <v>2</v>
      </c>
      <c r="G2043" s="24">
        <v>8733.23</v>
      </c>
      <c r="H2043" t="s">
        <v>11</v>
      </c>
      <c r="I2043" t="s">
        <v>12</v>
      </c>
      <c r="J2043" t="s">
        <v>23</v>
      </c>
      <c r="K2043" t="str">
        <f>IF(Hospitalisation_table[[#This Row],[month]]="?","Sep",Hospitalisation_table[[#This Row],[month]])</f>
        <v>Jun</v>
      </c>
      <c r="L2043">
        <f>IF(Hospitalisation_table[[#This Row],[year]] = "?",ROUNDUP(AVERAGE(Hospitalisation_table[year]),0),Hospitalisation_table[[#This Row],[year]])</f>
        <v>1976</v>
      </c>
      <c r="M2043" t="str">
        <f>IF(Hospitalisation_table[[#This Row],[Hospital tier]]="?","tier - 2",Hospitalisation_table[[#This Row],[Hospital tier]])</f>
        <v>tier - 2</v>
      </c>
      <c r="N2043" t="str">
        <f>IF(Hospitalisation_table[[#This Row],[City tier]]="?","tier - 2",Hospitalisation_table[[#This Row],[City tier]])</f>
        <v>tier - 3</v>
      </c>
      <c r="O2043" t="str">
        <f>IF(Hospitalisation_table[[#This Row],[State ID]]="?","Unknown",Hospitalisation_table[[#This Row],[State ID]])</f>
        <v>R1012</v>
      </c>
      <c r="P2043" s="20" t="str">
        <f>_xlfn.CONCAT(Hospitalisation_table[[#This Row],[date]],"-",Hospitalisation_table[[#This Row],[Month_Updated]],"-",Hospitalisation_table[[#This Row],[Year_Update]])</f>
        <v>17-Jun-1976</v>
      </c>
      <c r="Q2043">
        <f>DATEDIF(Hospitalisation_table[[#This Row],[Date of Birth]],"8-Jun-2023","Y")</f>
        <v>46</v>
      </c>
    </row>
    <row r="2044" spans="1:17" x14ac:dyDescent="0.3">
      <c r="A2044" t="s">
        <v>1108</v>
      </c>
      <c r="B2044" t="str">
        <f>IF(Hospitalisation_table[[#This Row],[Customer ID]]="?","UnKnown",Hospitalisation_table[[#This Row],[Customer ID]])</f>
        <v>Id1263</v>
      </c>
      <c r="C2044">
        <v>1999</v>
      </c>
      <c r="D2044" t="s">
        <v>35</v>
      </c>
      <c r="E2044">
        <v>23</v>
      </c>
      <c r="F2044">
        <v>0</v>
      </c>
      <c r="G2044" s="24">
        <v>8747.68</v>
      </c>
      <c r="H2044" t="s">
        <v>11</v>
      </c>
      <c r="I2044" t="s">
        <v>12</v>
      </c>
      <c r="J2044" t="s">
        <v>42</v>
      </c>
      <c r="K2044" t="str">
        <f>IF(Hospitalisation_table[[#This Row],[month]]="?","Sep",Hospitalisation_table[[#This Row],[month]])</f>
        <v>Aug</v>
      </c>
      <c r="L2044">
        <f>IF(Hospitalisation_table[[#This Row],[year]] = "?",ROUNDUP(AVERAGE(Hospitalisation_table[year]),0),Hospitalisation_table[[#This Row],[year]])</f>
        <v>1999</v>
      </c>
      <c r="M2044" t="str">
        <f>IF(Hospitalisation_table[[#This Row],[Hospital tier]]="?","tier - 2",Hospitalisation_table[[#This Row],[Hospital tier]])</f>
        <v>tier - 2</v>
      </c>
      <c r="N2044" t="str">
        <f>IF(Hospitalisation_table[[#This Row],[City tier]]="?","tier - 2",Hospitalisation_table[[#This Row],[City tier]])</f>
        <v>tier - 3</v>
      </c>
      <c r="O2044" t="str">
        <f>IF(Hospitalisation_table[[#This Row],[State ID]]="?","Unknown",Hospitalisation_table[[#This Row],[State ID]])</f>
        <v>R1011</v>
      </c>
      <c r="P2044" s="20" t="str">
        <f>_xlfn.CONCAT(Hospitalisation_table[[#This Row],[date]],"-",Hospitalisation_table[[#This Row],[Month_Updated]],"-",Hospitalisation_table[[#This Row],[Year_Update]])</f>
        <v>23-Aug-1999</v>
      </c>
      <c r="Q2044">
        <f>DATEDIF(Hospitalisation_table[[#This Row],[Date of Birth]],"8-Jun-2023","Y")</f>
        <v>23</v>
      </c>
    </row>
    <row r="2045" spans="1:17" x14ac:dyDescent="0.3">
      <c r="A2045" t="s">
        <v>1109</v>
      </c>
      <c r="B2045" t="str">
        <f>IF(Hospitalisation_table[[#This Row],[Customer ID]]="?","UnKnown",Hospitalisation_table[[#This Row],[Customer ID]])</f>
        <v>Id1262</v>
      </c>
      <c r="C2045">
        <v>1969</v>
      </c>
      <c r="D2045" t="s">
        <v>20</v>
      </c>
      <c r="E2045">
        <v>9</v>
      </c>
      <c r="F2045">
        <v>0</v>
      </c>
      <c r="G2045" s="24">
        <v>8760.1200000000008</v>
      </c>
      <c r="H2045" t="s">
        <v>11</v>
      </c>
      <c r="I2045" t="s">
        <v>16</v>
      </c>
      <c r="J2045" t="s">
        <v>13</v>
      </c>
      <c r="K2045" t="str">
        <f>IF(Hospitalisation_table[[#This Row],[month]]="?","Sep",Hospitalisation_table[[#This Row],[month]])</f>
        <v>Sep</v>
      </c>
      <c r="L2045">
        <f>IF(Hospitalisation_table[[#This Row],[year]] = "?",ROUNDUP(AVERAGE(Hospitalisation_table[year]),0),Hospitalisation_table[[#This Row],[year]])</f>
        <v>1969</v>
      </c>
      <c r="M2045" t="str">
        <f>IF(Hospitalisation_table[[#This Row],[Hospital tier]]="?","tier - 2",Hospitalisation_table[[#This Row],[Hospital tier]])</f>
        <v>tier - 2</v>
      </c>
      <c r="N2045" t="str">
        <f>IF(Hospitalisation_table[[#This Row],[City tier]]="?","tier - 2",Hospitalisation_table[[#This Row],[City tier]])</f>
        <v>tier - 1</v>
      </c>
      <c r="O2045" t="str">
        <f>IF(Hospitalisation_table[[#This Row],[State ID]]="?","Unknown",Hospitalisation_table[[#This Row],[State ID]])</f>
        <v>R1013</v>
      </c>
      <c r="P2045" s="20" t="str">
        <f>_xlfn.CONCAT(Hospitalisation_table[[#This Row],[date]],"-",Hospitalisation_table[[#This Row],[Month_Updated]],"-",Hospitalisation_table[[#This Row],[Year_Update]])</f>
        <v>9-Sep-1969</v>
      </c>
      <c r="Q2045">
        <f>DATEDIF(Hospitalisation_table[[#This Row],[Date of Birth]],"8-Jun-2023","Y")</f>
        <v>53</v>
      </c>
    </row>
    <row r="2046" spans="1:17" x14ac:dyDescent="0.3">
      <c r="A2046" t="s">
        <v>1110</v>
      </c>
      <c r="B2046" t="str">
        <f>IF(Hospitalisation_table[[#This Row],[Customer ID]]="?","UnKnown",Hospitalisation_table[[#This Row],[Customer ID]])</f>
        <v>Id1261</v>
      </c>
      <c r="C2046">
        <v>1974</v>
      </c>
      <c r="D2046" t="s">
        <v>20</v>
      </c>
      <c r="E2046">
        <v>6</v>
      </c>
      <c r="F2046">
        <v>1</v>
      </c>
      <c r="G2046" s="24">
        <v>8765.25</v>
      </c>
      <c r="H2046" t="s">
        <v>11</v>
      </c>
      <c r="I2046" t="s">
        <v>12</v>
      </c>
      <c r="J2046" t="s">
        <v>23</v>
      </c>
      <c r="K2046" t="str">
        <f>IF(Hospitalisation_table[[#This Row],[month]]="?","Sep",Hospitalisation_table[[#This Row],[month]])</f>
        <v>Sep</v>
      </c>
      <c r="L2046">
        <f>IF(Hospitalisation_table[[#This Row],[year]] = "?",ROUNDUP(AVERAGE(Hospitalisation_table[year]),0),Hospitalisation_table[[#This Row],[year]])</f>
        <v>1974</v>
      </c>
      <c r="M2046" t="str">
        <f>IF(Hospitalisation_table[[#This Row],[Hospital tier]]="?","tier - 2",Hospitalisation_table[[#This Row],[Hospital tier]])</f>
        <v>tier - 2</v>
      </c>
      <c r="N2046" t="str">
        <f>IF(Hospitalisation_table[[#This Row],[City tier]]="?","tier - 2",Hospitalisation_table[[#This Row],[City tier]])</f>
        <v>tier - 3</v>
      </c>
      <c r="O2046" t="str">
        <f>IF(Hospitalisation_table[[#This Row],[State ID]]="?","Unknown",Hospitalisation_table[[#This Row],[State ID]])</f>
        <v>R1012</v>
      </c>
      <c r="P2046" s="20" t="str">
        <f>_xlfn.CONCAT(Hospitalisation_table[[#This Row],[date]],"-",Hospitalisation_table[[#This Row],[Month_Updated]],"-",Hospitalisation_table[[#This Row],[Year_Update]])</f>
        <v>6-Sep-1974</v>
      </c>
      <c r="Q2046">
        <f>DATEDIF(Hospitalisation_table[[#This Row],[Date of Birth]],"8-Jun-2023","Y")</f>
        <v>48</v>
      </c>
    </row>
    <row r="2047" spans="1:17" x14ac:dyDescent="0.3">
      <c r="A2047" t="s">
        <v>1111</v>
      </c>
      <c r="B2047" t="str">
        <f>IF(Hospitalisation_table[[#This Row],[Customer ID]]="?","UnKnown",Hospitalisation_table[[#This Row],[Customer ID]])</f>
        <v>Id1260</v>
      </c>
      <c r="C2047">
        <v>1971</v>
      </c>
      <c r="D2047" t="s">
        <v>35</v>
      </c>
      <c r="E2047">
        <v>23</v>
      </c>
      <c r="F2047">
        <v>0</v>
      </c>
      <c r="G2047" s="24">
        <v>8782.4699999999993</v>
      </c>
      <c r="H2047" t="s">
        <v>11</v>
      </c>
      <c r="I2047" t="s">
        <v>12</v>
      </c>
      <c r="J2047" t="s">
        <v>42</v>
      </c>
      <c r="K2047" t="str">
        <f>IF(Hospitalisation_table[[#This Row],[month]]="?","Sep",Hospitalisation_table[[#This Row],[month]])</f>
        <v>Aug</v>
      </c>
      <c r="L2047">
        <f>IF(Hospitalisation_table[[#This Row],[year]] = "?",ROUNDUP(AVERAGE(Hospitalisation_table[year]),0),Hospitalisation_table[[#This Row],[year]])</f>
        <v>1971</v>
      </c>
      <c r="M2047" t="str">
        <f>IF(Hospitalisation_table[[#This Row],[Hospital tier]]="?","tier - 2",Hospitalisation_table[[#This Row],[Hospital tier]])</f>
        <v>tier - 2</v>
      </c>
      <c r="N2047" t="str">
        <f>IF(Hospitalisation_table[[#This Row],[City tier]]="?","tier - 2",Hospitalisation_table[[#This Row],[City tier]])</f>
        <v>tier - 3</v>
      </c>
      <c r="O2047" t="str">
        <f>IF(Hospitalisation_table[[#This Row],[State ID]]="?","Unknown",Hospitalisation_table[[#This Row],[State ID]])</f>
        <v>R1011</v>
      </c>
      <c r="P2047" s="20" t="str">
        <f>_xlfn.CONCAT(Hospitalisation_table[[#This Row],[date]],"-",Hospitalisation_table[[#This Row],[Month_Updated]],"-",Hospitalisation_table[[#This Row],[Year_Update]])</f>
        <v>23-Aug-1971</v>
      </c>
      <c r="Q2047">
        <f>DATEDIF(Hospitalisation_table[[#This Row],[Date of Birth]],"8-Jun-2023","Y")</f>
        <v>51</v>
      </c>
    </row>
    <row r="2048" spans="1:17" x14ac:dyDescent="0.3">
      <c r="A2048" t="s">
        <v>2247</v>
      </c>
      <c r="B2048" t="str">
        <f>IF(Hospitalisation_table[[#This Row],[Customer ID]]="?","UnKnown",Hospitalisation_table[[#This Row],[Customer ID]])</f>
        <v>Id126</v>
      </c>
      <c r="C2048">
        <v>1992</v>
      </c>
      <c r="D2048" t="s">
        <v>15</v>
      </c>
      <c r="E2048">
        <v>30</v>
      </c>
      <c r="F2048">
        <v>2</v>
      </c>
      <c r="G2048" s="24">
        <v>39241.440000000002</v>
      </c>
      <c r="H2048" t="s">
        <v>16</v>
      </c>
      <c r="I2048" t="s">
        <v>12</v>
      </c>
      <c r="J2048" t="s">
        <v>42</v>
      </c>
      <c r="K2048" t="str">
        <f>IF(Hospitalisation_table[[#This Row],[month]]="?","Sep",Hospitalisation_table[[#This Row],[month]])</f>
        <v>Nov</v>
      </c>
      <c r="L2048">
        <f>IF(Hospitalisation_table[[#This Row],[year]] = "?",ROUNDUP(AVERAGE(Hospitalisation_table[year]),0),Hospitalisation_table[[#This Row],[year]])</f>
        <v>1992</v>
      </c>
      <c r="M2048" t="str">
        <f>IF(Hospitalisation_table[[#This Row],[Hospital tier]]="?","tier - 2",Hospitalisation_table[[#This Row],[Hospital tier]])</f>
        <v>tier - 1</v>
      </c>
      <c r="N2048" t="str">
        <f>IF(Hospitalisation_table[[#This Row],[City tier]]="?","tier - 2",Hospitalisation_table[[#This Row],[City tier]])</f>
        <v>tier - 3</v>
      </c>
      <c r="O2048" t="str">
        <f>IF(Hospitalisation_table[[#This Row],[State ID]]="?","Unknown",Hospitalisation_table[[#This Row],[State ID]])</f>
        <v>R1011</v>
      </c>
      <c r="P2048" s="20" t="str">
        <f>_xlfn.CONCAT(Hospitalisation_table[[#This Row],[date]],"-",Hospitalisation_table[[#This Row],[Month_Updated]],"-",Hospitalisation_table[[#This Row],[Year_Update]])</f>
        <v>30-Nov-1992</v>
      </c>
      <c r="Q2048">
        <f>DATEDIF(Hospitalisation_table[[#This Row],[Date of Birth]],"8-Jun-2023","Y")</f>
        <v>30</v>
      </c>
    </row>
    <row r="2049" spans="1:17" x14ac:dyDescent="0.3">
      <c r="A2049" t="s">
        <v>1112</v>
      </c>
      <c r="B2049" t="str">
        <f>IF(Hospitalisation_table[[#This Row],[Customer ID]]="?","UnKnown",Hospitalisation_table[[#This Row],[Customer ID]])</f>
        <v>Id1259</v>
      </c>
      <c r="C2049">
        <v>1971</v>
      </c>
      <c r="D2049" t="s">
        <v>18</v>
      </c>
      <c r="E2049">
        <v>18</v>
      </c>
      <c r="F2049">
        <v>0</v>
      </c>
      <c r="G2049" s="24">
        <v>8798.59</v>
      </c>
      <c r="H2049" t="s">
        <v>11</v>
      </c>
      <c r="I2049" t="s">
        <v>16</v>
      </c>
      <c r="J2049" t="s">
        <v>42</v>
      </c>
      <c r="K2049" t="str">
        <f>IF(Hospitalisation_table[[#This Row],[month]]="?","Sep",Hospitalisation_table[[#This Row],[month]])</f>
        <v>Jun</v>
      </c>
      <c r="L2049">
        <f>IF(Hospitalisation_table[[#This Row],[year]] = "?",ROUNDUP(AVERAGE(Hospitalisation_table[year]),0),Hospitalisation_table[[#This Row],[year]])</f>
        <v>1971</v>
      </c>
      <c r="M2049" t="str">
        <f>IF(Hospitalisation_table[[#This Row],[Hospital tier]]="?","tier - 2",Hospitalisation_table[[#This Row],[Hospital tier]])</f>
        <v>tier - 2</v>
      </c>
      <c r="N2049" t="str">
        <f>IF(Hospitalisation_table[[#This Row],[City tier]]="?","tier - 2",Hospitalisation_table[[#This Row],[City tier]])</f>
        <v>tier - 1</v>
      </c>
      <c r="O2049" t="str">
        <f>IF(Hospitalisation_table[[#This Row],[State ID]]="?","Unknown",Hospitalisation_table[[#This Row],[State ID]])</f>
        <v>R1011</v>
      </c>
      <c r="P2049" s="20" t="str">
        <f>_xlfn.CONCAT(Hospitalisation_table[[#This Row],[date]],"-",Hospitalisation_table[[#This Row],[Month_Updated]],"-",Hospitalisation_table[[#This Row],[Year_Update]])</f>
        <v>18-Jun-1971</v>
      </c>
      <c r="Q2049">
        <f>DATEDIF(Hospitalisation_table[[#This Row],[Date of Birth]],"8-Jun-2023","Y")</f>
        <v>51</v>
      </c>
    </row>
    <row r="2050" spans="1:17" x14ac:dyDescent="0.3">
      <c r="A2050" t="s">
        <v>1113</v>
      </c>
      <c r="B2050" t="str">
        <f>IF(Hospitalisation_table[[#This Row],[Customer ID]]="?","UnKnown",Hospitalisation_table[[#This Row],[Customer ID]])</f>
        <v>Id1258</v>
      </c>
      <c r="C2050">
        <v>1965</v>
      </c>
      <c r="D2050" t="s">
        <v>35</v>
      </c>
      <c r="E2050">
        <v>29</v>
      </c>
      <c r="F2050">
        <v>0</v>
      </c>
      <c r="G2050" s="24">
        <v>8800.49</v>
      </c>
      <c r="H2050" t="s">
        <v>12</v>
      </c>
      <c r="I2050" t="s">
        <v>11</v>
      </c>
      <c r="J2050" t="s">
        <v>13</v>
      </c>
      <c r="K2050" t="str">
        <f>IF(Hospitalisation_table[[#This Row],[month]]="?","Sep",Hospitalisation_table[[#This Row],[month]])</f>
        <v>Aug</v>
      </c>
      <c r="L2050">
        <f>IF(Hospitalisation_table[[#This Row],[year]] = "?",ROUNDUP(AVERAGE(Hospitalisation_table[year]),0),Hospitalisation_table[[#This Row],[year]])</f>
        <v>1965</v>
      </c>
      <c r="M2050" t="str">
        <f>IF(Hospitalisation_table[[#This Row],[Hospital tier]]="?","tier - 2",Hospitalisation_table[[#This Row],[Hospital tier]])</f>
        <v>tier - 3</v>
      </c>
      <c r="N2050" t="str">
        <f>IF(Hospitalisation_table[[#This Row],[City tier]]="?","tier - 2",Hospitalisation_table[[#This Row],[City tier]])</f>
        <v>tier - 2</v>
      </c>
      <c r="O2050" t="str">
        <f>IF(Hospitalisation_table[[#This Row],[State ID]]="?","Unknown",Hospitalisation_table[[#This Row],[State ID]])</f>
        <v>R1013</v>
      </c>
      <c r="P2050" s="20" t="str">
        <f>_xlfn.CONCAT(Hospitalisation_table[[#This Row],[date]],"-",Hospitalisation_table[[#This Row],[Month_Updated]],"-",Hospitalisation_table[[#This Row],[Year_Update]])</f>
        <v>29-Aug-1965</v>
      </c>
      <c r="Q2050">
        <f>DATEDIF(Hospitalisation_table[[#This Row],[Date of Birth]],"8-Jun-2023","Y")</f>
        <v>57</v>
      </c>
    </row>
    <row r="2051" spans="1:17" x14ac:dyDescent="0.3">
      <c r="A2051" t="s">
        <v>1114</v>
      </c>
      <c r="B2051" t="str">
        <f>IF(Hospitalisation_table[[#This Row],[Customer ID]]="?","UnKnown",Hospitalisation_table[[#This Row],[Customer ID]])</f>
        <v>Id1257</v>
      </c>
      <c r="C2051">
        <v>2001</v>
      </c>
      <c r="D2051" t="s">
        <v>15</v>
      </c>
      <c r="E2051">
        <v>7</v>
      </c>
      <c r="F2051">
        <v>0</v>
      </c>
      <c r="G2051" s="24">
        <v>8821.8799999999992</v>
      </c>
      <c r="H2051" t="s">
        <v>11</v>
      </c>
      <c r="I2051" t="s">
        <v>12</v>
      </c>
      <c r="J2051" t="s">
        <v>249</v>
      </c>
      <c r="K2051" t="str">
        <f>IF(Hospitalisation_table[[#This Row],[month]]="?","Sep",Hospitalisation_table[[#This Row],[month]])</f>
        <v>Nov</v>
      </c>
      <c r="L2051">
        <f>IF(Hospitalisation_table[[#This Row],[year]] = "?",ROUNDUP(AVERAGE(Hospitalisation_table[year]),0),Hospitalisation_table[[#This Row],[year]])</f>
        <v>2001</v>
      </c>
      <c r="M2051" t="str">
        <f>IF(Hospitalisation_table[[#This Row],[Hospital tier]]="?","tier - 2",Hospitalisation_table[[#This Row],[Hospital tier]])</f>
        <v>tier - 2</v>
      </c>
      <c r="N2051" t="str">
        <f>IF(Hospitalisation_table[[#This Row],[City tier]]="?","tier - 2",Hospitalisation_table[[#This Row],[City tier]])</f>
        <v>tier - 3</v>
      </c>
      <c r="O2051" t="str">
        <f>IF(Hospitalisation_table[[#This Row],[State ID]]="?","Unknown",Hospitalisation_table[[#This Row],[State ID]])</f>
        <v>R1023</v>
      </c>
      <c r="P2051" s="20" t="str">
        <f>_xlfn.CONCAT(Hospitalisation_table[[#This Row],[date]],"-",Hospitalisation_table[[#This Row],[Month_Updated]],"-",Hospitalisation_table[[#This Row],[Year_Update]])</f>
        <v>7-Nov-2001</v>
      </c>
      <c r="Q2051">
        <f>DATEDIF(Hospitalisation_table[[#This Row],[Date of Birth]],"8-Jun-2023","Y")</f>
        <v>21</v>
      </c>
    </row>
    <row r="2052" spans="1:17" x14ac:dyDescent="0.3">
      <c r="A2052" t="s">
        <v>1115</v>
      </c>
      <c r="B2052" t="str">
        <f>IF(Hospitalisation_table[[#This Row],[Customer ID]]="?","UnKnown",Hospitalisation_table[[#This Row],[Customer ID]])</f>
        <v>Id1256</v>
      </c>
      <c r="C2052">
        <v>1976</v>
      </c>
      <c r="D2052" t="s">
        <v>18</v>
      </c>
      <c r="E2052">
        <v>14</v>
      </c>
      <c r="F2052">
        <v>2</v>
      </c>
      <c r="G2052" s="24">
        <v>8823.2800000000007</v>
      </c>
      <c r="H2052" t="s">
        <v>11</v>
      </c>
      <c r="I2052" t="s">
        <v>16</v>
      </c>
      <c r="J2052" t="s">
        <v>42</v>
      </c>
      <c r="K2052" t="str">
        <f>IF(Hospitalisation_table[[#This Row],[month]]="?","Sep",Hospitalisation_table[[#This Row],[month]])</f>
        <v>Jun</v>
      </c>
      <c r="L2052">
        <f>IF(Hospitalisation_table[[#This Row],[year]] = "?",ROUNDUP(AVERAGE(Hospitalisation_table[year]),0),Hospitalisation_table[[#This Row],[year]])</f>
        <v>1976</v>
      </c>
      <c r="M2052" t="str">
        <f>IF(Hospitalisation_table[[#This Row],[Hospital tier]]="?","tier - 2",Hospitalisation_table[[#This Row],[Hospital tier]])</f>
        <v>tier - 2</v>
      </c>
      <c r="N2052" t="str">
        <f>IF(Hospitalisation_table[[#This Row],[City tier]]="?","tier - 2",Hospitalisation_table[[#This Row],[City tier]])</f>
        <v>tier - 1</v>
      </c>
      <c r="O2052" t="str">
        <f>IF(Hospitalisation_table[[#This Row],[State ID]]="?","Unknown",Hospitalisation_table[[#This Row],[State ID]])</f>
        <v>R1011</v>
      </c>
      <c r="P2052" s="20" t="str">
        <f>_xlfn.CONCAT(Hospitalisation_table[[#This Row],[date]],"-",Hospitalisation_table[[#This Row],[Month_Updated]],"-",Hospitalisation_table[[#This Row],[Year_Update]])</f>
        <v>14-Jun-1976</v>
      </c>
      <c r="Q2052">
        <f>DATEDIF(Hospitalisation_table[[#This Row],[Date of Birth]],"8-Jun-2023","Y")</f>
        <v>46</v>
      </c>
    </row>
    <row r="2053" spans="1:17" x14ac:dyDescent="0.3">
      <c r="A2053" t="s">
        <v>1116</v>
      </c>
      <c r="B2053" t="str">
        <f>IF(Hospitalisation_table[[#This Row],[Customer ID]]="?","UnKnown",Hospitalisation_table[[#This Row],[Customer ID]])</f>
        <v>Id1255</v>
      </c>
      <c r="C2053">
        <v>1976</v>
      </c>
      <c r="D2053" t="s">
        <v>37</v>
      </c>
      <c r="E2053">
        <v>19</v>
      </c>
      <c r="F2053">
        <v>1</v>
      </c>
      <c r="G2053" s="24">
        <v>8823.99</v>
      </c>
      <c r="H2053" t="s">
        <v>11</v>
      </c>
      <c r="I2053" t="s">
        <v>12</v>
      </c>
      <c r="J2053" t="s">
        <v>247</v>
      </c>
      <c r="K2053" t="str">
        <f>IF(Hospitalisation_table[[#This Row],[month]]="?","Sep",Hospitalisation_table[[#This Row],[month]])</f>
        <v>Oct</v>
      </c>
      <c r="L2053">
        <f>IF(Hospitalisation_table[[#This Row],[year]] = "?",ROUNDUP(AVERAGE(Hospitalisation_table[year]),0),Hospitalisation_table[[#This Row],[year]])</f>
        <v>1976</v>
      </c>
      <c r="M2053" t="str">
        <f>IF(Hospitalisation_table[[#This Row],[Hospital tier]]="?","tier - 2",Hospitalisation_table[[#This Row],[Hospital tier]])</f>
        <v>tier - 2</v>
      </c>
      <c r="N2053" t="str">
        <f>IF(Hospitalisation_table[[#This Row],[City tier]]="?","tier - 2",Hospitalisation_table[[#This Row],[City tier]])</f>
        <v>tier - 3</v>
      </c>
      <c r="O2053" t="str">
        <f>IF(Hospitalisation_table[[#This Row],[State ID]]="?","Unknown",Hospitalisation_table[[#This Row],[State ID]])</f>
        <v>R1024</v>
      </c>
      <c r="P2053" s="20" t="str">
        <f>_xlfn.CONCAT(Hospitalisation_table[[#This Row],[date]],"-",Hospitalisation_table[[#This Row],[Month_Updated]],"-",Hospitalisation_table[[#This Row],[Year_Update]])</f>
        <v>19-Oct-1976</v>
      </c>
      <c r="Q2053">
        <f>DATEDIF(Hospitalisation_table[[#This Row],[Date of Birth]],"8-Jun-2023","Y")</f>
        <v>46</v>
      </c>
    </row>
    <row r="2054" spans="1:17" x14ac:dyDescent="0.3">
      <c r="A2054" t="s">
        <v>1117</v>
      </c>
      <c r="B2054" t="str">
        <f>IF(Hospitalisation_table[[#This Row],[Customer ID]]="?","UnKnown",Hospitalisation_table[[#This Row],[Customer ID]])</f>
        <v>Id1254</v>
      </c>
      <c r="C2054">
        <v>1988</v>
      </c>
      <c r="D2054" t="s">
        <v>35</v>
      </c>
      <c r="E2054">
        <v>22</v>
      </c>
      <c r="F2054">
        <v>3</v>
      </c>
      <c r="G2054" s="24">
        <v>8824.27</v>
      </c>
      <c r="H2054" t="s">
        <v>11</v>
      </c>
      <c r="I2054" t="s">
        <v>16</v>
      </c>
      <c r="J2054" t="s">
        <v>200</v>
      </c>
      <c r="K2054" t="str">
        <f>IF(Hospitalisation_table[[#This Row],[month]]="?","Sep",Hospitalisation_table[[#This Row],[month]])</f>
        <v>Aug</v>
      </c>
      <c r="L2054">
        <f>IF(Hospitalisation_table[[#This Row],[year]] = "?",ROUNDUP(AVERAGE(Hospitalisation_table[year]),0),Hospitalisation_table[[#This Row],[year]])</f>
        <v>1988</v>
      </c>
      <c r="M2054" t="str">
        <f>IF(Hospitalisation_table[[#This Row],[Hospital tier]]="?","tier - 2",Hospitalisation_table[[#This Row],[Hospital tier]])</f>
        <v>tier - 2</v>
      </c>
      <c r="N2054" t="str">
        <f>IF(Hospitalisation_table[[#This Row],[City tier]]="?","tier - 2",Hospitalisation_table[[#This Row],[City tier]])</f>
        <v>tier - 1</v>
      </c>
      <c r="O2054" t="str">
        <f>IF(Hospitalisation_table[[#This Row],[State ID]]="?","Unknown",Hospitalisation_table[[#This Row],[State ID]])</f>
        <v>R1025</v>
      </c>
      <c r="P2054" s="20" t="str">
        <f>_xlfn.CONCAT(Hospitalisation_table[[#This Row],[date]],"-",Hospitalisation_table[[#This Row],[Month_Updated]],"-",Hospitalisation_table[[#This Row],[Year_Update]])</f>
        <v>22-Aug-1988</v>
      </c>
      <c r="Q2054">
        <f>DATEDIF(Hospitalisation_table[[#This Row],[Date of Birth]],"8-Jun-2023","Y")</f>
        <v>34</v>
      </c>
    </row>
    <row r="2055" spans="1:17" x14ac:dyDescent="0.3">
      <c r="A2055" t="s">
        <v>1118</v>
      </c>
      <c r="B2055" t="str">
        <f>IF(Hospitalisation_table[[#This Row],[Customer ID]]="?","UnKnown",Hospitalisation_table[[#This Row],[Customer ID]])</f>
        <v>Id1253</v>
      </c>
      <c r="C2055">
        <v>1976</v>
      </c>
      <c r="D2055" t="s">
        <v>10</v>
      </c>
      <c r="E2055">
        <v>14</v>
      </c>
      <c r="F2055">
        <v>2</v>
      </c>
      <c r="G2055" s="24">
        <v>8825.09</v>
      </c>
      <c r="H2055" t="s">
        <v>11</v>
      </c>
      <c r="I2055" t="s">
        <v>12</v>
      </c>
      <c r="J2055" t="s">
        <v>42</v>
      </c>
      <c r="K2055" t="str">
        <f>IF(Hospitalisation_table[[#This Row],[month]]="?","Sep",Hospitalisation_table[[#This Row],[month]])</f>
        <v>Jul</v>
      </c>
      <c r="L2055">
        <f>IF(Hospitalisation_table[[#This Row],[year]] = "?",ROUNDUP(AVERAGE(Hospitalisation_table[year]),0),Hospitalisation_table[[#This Row],[year]])</f>
        <v>1976</v>
      </c>
      <c r="M2055" t="str">
        <f>IF(Hospitalisation_table[[#This Row],[Hospital tier]]="?","tier - 2",Hospitalisation_table[[#This Row],[Hospital tier]])</f>
        <v>tier - 2</v>
      </c>
      <c r="N2055" t="str">
        <f>IF(Hospitalisation_table[[#This Row],[City tier]]="?","tier - 2",Hospitalisation_table[[#This Row],[City tier]])</f>
        <v>tier - 3</v>
      </c>
      <c r="O2055" t="str">
        <f>IF(Hospitalisation_table[[#This Row],[State ID]]="?","Unknown",Hospitalisation_table[[#This Row],[State ID]])</f>
        <v>R1011</v>
      </c>
      <c r="P2055" s="20" t="str">
        <f>_xlfn.CONCAT(Hospitalisation_table[[#This Row],[date]],"-",Hospitalisation_table[[#This Row],[Month_Updated]],"-",Hospitalisation_table[[#This Row],[Year_Update]])</f>
        <v>14-Jul-1976</v>
      </c>
      <c r="Q2055">
        <f>DATEDIF(Hospitalisation_table[[#This Row],[Date of Birth]],"8-Jun-2023","Y")</f>
        <v>46</v>
      </c>
    </row>
    <row r="2056" spans="1:17" x14ac:dyDescent="0.3">
      <c r="A2056" t="s">
        <v>1119</v>
      </c>
      <c r="B2056" t="str">
        <f>IF(Hospitalisation_table[[#This Row],[Customer ID]]="?","UnKnown",Hospitalisation_table[[#This Row],[Customer ID]])</f>
        <v>Id1252</v>
      </c>
      <c r="C2056">
        <v>1972</v>
      </c>
      <c r="D2056" t="s">
        <v>15</v>
      </c>
      <c r="E2056">
        <v>14</v>
      </c>
      <c r="F2056">
        <v>0</v>
      </c>
      <c r="G2056" s="24">
        <v>8827.2099999999991</v>
      </c>
      <c r="H2056" t="s">
        <v>12</v>
      </c>
      <c r="I2056" t="s">
        <v>16</v>
      </c>
      <c r="J2056" t="s">
        <v>23</v>
      </c>
      <c r="K2056" t="str">
        <f>IF(Hospitalisation_table[[#This Row],[month]]="?","Sep",Hospitalisation_table[[#This Row],[month]])</f>
        <v>Nov</v>
      </c>
      <c r="L2056">
        <f>IF(Hospitalisation_table[[#This Row],[year]] = "?",ROUNDUP(AVERAGE(Hospitalisation_table[year]),0),Hospitalisation_table[[#This Row],[year]])</f>
        <v>1972</v>
      </c>
      <c r="M2056" t="str">
        <f>IF(Hospitalisation_table[[#This Row],[Hospital tier]]="?","tier - 2",Hospitalisation_table[[#This Row],[Hospital tier]])</f>
        <v>tier - 3</v>
      </c>
      <c r="N2056" t="str">
        <f>IF(Hospitalisation_table[[#This Row],[City tier]]="?","tier - 2",Hospitalisation_table[[#This Row],[City tier]])</f>
        <v>tier - 1</v>
      </c>
      <c r="O2056" t="str">
        <f>IF(Hospitalisation_table[[#This Row],[State ID]]="?","Unknown",Hospitalisation_table[[#This Row],[State ID]])</f>
        <v>R1012</v>
      </c>
      <c r="P2056" s="20" t="str">
        <f>_xlfn.CONCAT(Hospitalisation_table[[#This Row],[date]],"-",Hospitalisation_table[[#This Row],[Month_Updated]],"-",Hospitalisation_table[[#This Row],[Year_Update]])</f>
        <v>14-Nov-1972</v>
      </c>
      <c r="Q2056">
        <f>DATEDIF(Hospitalisation_table[[#This Row],[Date of Birth]],"8-Jun-2023","Y")</f>
        <v>50</v>
      </c>
    </row>
    <row r="2057" spans="1:17" x14ac:dyDescent="0.3">
      <c r="A2057" t="s">
        <v>1120</v>
      </c>
      <c r="B2057" t="str">
        <f>IF(Hospitalisation_table[[#This Row],[Customer ID]]="?","UnKnown",Hospitalisation_table[[#This Row],[Customer ID]])</f>
        <v>Id1251</v>
      </c>
      <c r="C2057">
        <v>1972</v>
      </c>
      <c r="D2057" t="s">
        <v>15</v>
      </c>
      <c r="E2057">
        <v>22</v>
      </c>
      <c r="F2057">
        <v>0</v>
      </c>
      <c r="G2057" s="24">
        <v>8835.26</v>
      </c>
      <c r="H2057" t="s">
        <v>12</v>
      </c>
      <c r="I2057" t="s">
        <v>11</v>
      </c>
      <c r="J2057" t="s">
        <v>23</v>
      </c>
      <c r="K2057" t="str">
        <f>IF(Hospitalisation_table[[#This Row],[month]]="?","Sep",Hospitalisation_table[[#This Row],[month]])</f>
        <v>Nov</v>
      </c>
      <c r="L2057">
        <f>IF(Hospitalisation_table[[#This Row],[year]] = "?",ROUNDUP(AVERAGE(Hospitalisation_table[year]),0),Hospitalisation_table[[#This Row],[year]])</f>
        <v>1972</v>
      </c>
      <c r="M2057" t="str">
        <f>IF(Hospitalisation_table[[#This Row],[Hospital tier]]="?","tier - 2",Hospitalisation_table[[#This Row],[Hospital tier]])</f>
        <v>tier - 3</v>
      </c>
      <c r="N2057" t="str">
        <f>IF(Hospitalisation_table[[#This Row],[City tier]]="?","tier - 2",Hospitalisation_table[[#This Row],[City tier]])</f>
        <v>tier - 2</v>
      </c>
      <c r="O2057" t="str">
        <f>IF(Hospitalisation_table[[#This Row],[State ID]]="?","Unknown",Hospitalisation_table[[#This Row],[State ID]])</f>
        <v>R1012</v>
      </c>
      <c r="P2057" s="20" t="str">
        <f>_xlfn.CONCAT(Hospitalisation_table[[#This Row],[date]],"-",Hospitalisation_table[[#This Row],[Month_Updated]],"-",Hospitalisation_table[[#This Row],[Year_Update]])</f>
        <v>22-Nov-1972</v>
      </c>
      <c r="Q2057">
        <f>DATEDIF(Hospitalisation_table[[#This Row],[Date of Birth]],"8-Jun-2023","Y")</f>
        <v>50</v>
      </c>
    </row>
    <row r="2058" spans="1:17" x14ac:dyDescent="0.3">
      <c r="A2058" t="s">
        <v>1121</v>
      </c>
      <c r="B2058" t="str">
        <f>IF(Hospitalisation_table[[#This Row],[Customer ID]]="?","UnKnown",Hospitalisation_table[[#This Row],[Customer ID]])</f>
        <v>Id1250</v>
      </c>
      <c r="C2058">
        <v>1974</v>
      </c>
      <c r="D2058" t="s">
        <v>18</v>
      </c>
      <c r="E2058">
        <v>18</v>
      </c>
      <c r="F2058">
        <v>1</v>
      </c>
      <c r="G2058" s="24">
        <v>8871.15</v>
      </c>
      <c r="H2058" t="s">
        <v>11</v>
      </c>
      <c r="I2058" t="s">
        <v>12</v>
      </c>
      <c r="J2058" t="s">
        <v>13</v>
      </c>
      <c r="K2058" t="str">
        <f>IF(Hospitalisation_table[[#This Row],[month]]="?","Sep",Hospitalisation_table[[#This Row],[month]])</f>
        <v>Jun</v>
      </c>
      <c r="L2058">
        <f>IF(Hospitalisation_table[[#This Row],[year]] = "?",ROUNDUP(AVERAGE(Hospitalisation_table[year]),0),Hospitalisation_table[[#This Row],[year]])</f>
        <v>1974</v>
      </c>
      <c r="M2058" t="str">
        <f>IF(Hospitalisation_table[[#This Row],[Hospital tier]]="?","tier - 2",Hospitalisation_table[[#This Row],[Hospital tier]])</f>
        <v>tier - 2</v>
      </c>
      <c r="N2058" t="str">
        <f>IF(Hospitalisation_table[[#This Row],[City tier]]="?","tier - 2",Hospitalisation_table[[#This Row],[City tier]])</f>
        <v>tier - 3</v>
      </c>
      <c r="O2058" t="str">
        <f>IF(Hospitalisation_table[[#This Row],[State ID]]="?","Unknown",Hospitalisation_table[[#This Row],[State ID]])</f>
        <v>R1013</v>
      </c>
      <c r="P2058" s="20" t="str">
        <f>_xlfn.CONCAT(Hospitalisation_table[[#This Row],[date]],"-",Hospitalisation_table[[#This Row],[Month_Updated]],"-",Hospitalisation_table[[#This Row],[Year_Update]])</f>
        <v>18-Jun-1974</v>
      </c>
      <c r="Q2058">
        <f>DATEDIF(Hospitalisation_table[[#This Row],[Date of Birth]],"8-Jun-2023","Y")</f>
        <v>48</v>
      </c>
    </row>
    <row r="2059" spans="1:17" x14ac:dyDescent="0.3">
      <c r="A2059" t="s">
        <v>2248</v>
      </c>
      <c r="B2059" t="str">
        <f>IF(Hospitalisation_table[[#This Row],[Customer ID]]="?","UnKnown",Hospitalisation_table[[#This Row],[Customer ID]])</f>
        <v>Id125</v>
      </c>
      <c r="C2059">
        <v>1982</v>
      </c>
      <c r="D2059" t="s">
        <v>35</v>
      </c>
      <c r="E2059">
        <v>16</v>
      </c>
      <c r="F2059">
        <v>3</v>
      </c>
      <c r="G2059" s="24">
        <v>39315.279999999999</v>
      </c>
      <c r="H2059" t="s">
        <v>11</v>
      </c>
      <c r="I2059" t="s">
        <v>12</v>
      </c>
      <c r="J2059" t="s">
        <v>42</v>
      </c>
      <c r="K2059" t="str">
        <f>IF(Hospitalisation_table[[#This Row],[month]]="?","Sep",Hospitalisation_table[[#This Row],[month]])</f>
        <v>Aug</v>
      </c>
      <c r="L2059">
        <f>IF(Hospitalisation_table[[#This Row],[year]] = "?",ROUNDUP(AVERAGE(Hospitalisation_table[year]),0),Hospitalisation_table[[#This Row],[year]])</f>
        <v>1982</v>
      </c>
      <c r="M2059" t="str">
        <f>IF(Hospitalisation_table[[#This Row],[Hospital tier]]="?","tier - 2",Hospitalisation_table[[#This Row],[Hospital tier]])</f>
        <v>tier - 2</v>
      </c>
      <c r="N2059" t="str">
        <f>IF(Hospitalisation_table[[#This Row],[City tier]]="?","tier - 2",Hospitalisation_table[[#This Row],[City tier]])</f>
        <v>tier - 3</v>
      </c>
      <c r="O2059" t="str">
        <f>IF(Hospitalisation_table[[#This Row],[State ID]]="?","Unknown",Hospitalisation_table[[#This Row],[State ID]])</f>
        <v>R1011</v>
      </c>
      <c r="P2059" s="20" t="str">
        <f>_xlfn.CONCAT(Hospitalisation_table[[#This Row],[date]],"-",Hospitalisation_table[[#This Row],[Month_Updated]],"-",Hospitalisation_table[[#This Row],[Year_Update]])</f>
        <v>16-Aug-1982</v>
      </c>
      <c r="Q2059">
        <f>DATEDIF(Hospitalisation_table[[#This Row],[Date of Birth]],"8-Jun-2023","Y")</f>
        <v>40</v>
      </c>
    </row>
    <row r="2060" spans="1:17" x14ac:dyDescent="0.3">
      <c r="A2060" t="s">
        <v>1122</v>
      </c>
      <c r="B2060" t="str">
        <f>IF(Hospitalisation_table[[#This Row],[Customer ID]]="?","UnKnown",Hospitalisation_table[[#This Row],[Customer ID]])</f>
        <v>Id1249</v>
      </c>
      <c r="C2060">
        <v>1973</v>
      </c>
      <c r="D2060" t="s">
        <v>20</v>
      </c>
      <c r="E2060">
        <v>9</v>
      </c>
      <c r="F2060">
        <v>0</v>
      </c>
      <c r="G2060" s="24">
        <v>8890.59</v>
      </c>
      <c r="H2060" t="s">
        <v>11</v>
      </c>
      <c r="I2060" t="s">
        <v>12</v>
      </c>
      <c r="J2060" t="s">
        <v>23</v>
      </c>
      <c r="K2060" t="str">
        <f>IF(Hospitalisation_table[[#This Row],[month]]="?","Sep",Hospitalisation_table[[#This Row],[month]])</f>
        <v>Sep</v>
      </c>
      <c r="L2060">
        <f>IF(Hospitalisation_table[[#This Row],[year]] = "?",ROUNDUP(AVERAGE(Hospitalisation_table[year]),0),Hospitalisation_table[[#This Row],[year]])</f>
        <v>1973</v>
      </c>
      <c r="M2060" t="str">
        <f>IF(Hospitalisation_table[[#This Row],[Hospital tier]]="?","tier - 2",Hospitalisation_table[[#This Row],[Hospital tier]])</f>
        <v>tier - 2</v>
      </c>
      <c r="N2060" t="str">
        <f>IF(Hospitalisation_table[[#This Row],[City tier]]="?","tier - 2",Hospitalisation_table[[#This Row],[City tier]])</f>
        <v>tier - 3</v>
      </c>
      <c r="O2060" t="str">
        <f>IF(Hospitalisation_table[[#This Row],[State ID]]="?","Unknown",Hospitalisation_table[[#This Row],[State ID]])</f>
        <v>R1012</v>
      </c>
      <c r="P2060" s="20" t="str">
        <f>_xlfn.CONCAT(Hospitalisation_table[[#This Row],[date]],"-",Hospitalisation_table[[#This Row],[Month_Updated]],"-",Hospitalisation_table[[#This Row],[Year_Update]])</f>
        <v>9-Sep-1973</v>
      </c>
      <c r="Q2060">
        <f>DATEDIF(Hospitalisation_table[[#This Row],[Date of Birth]],"8-Jun-2023","Y")</f>
        <v>49</v>
      </c>
    </row>
    <row r="2061" spans="1:17" x14ac:dyDescent="0.3">
      <c r="A2061" t="s">
        <v>1123</v>
      </c>
      <c r="B2061" t="str">
        <f>IF(Hospitalisation_table[[#This Row],[Customer ID]]="?","UnKnown",Hospitalisation_table[[#This Row],[Customer ID]])</f>
        <v>Id1248</v>
      </c>
      <c r="C2061">
        <v>1978</v>
      </c>
      <c r="D2061" t="s">
        <v>30</v>
      </c>
      <c r="E2061">
        <v>16</v>
      </c>
      <c r="F2061">
        <v>3</v>
      </c>
      <c r="G2061" s="24">
        <v>8891.14</v>
      </c>
      <c r="H2061" t="s">
        <v>11</v>
      </c>
      <c r="I2061" t="s">
        <v>12</v>
      </c>
      <c r="J2061" t="s">
        <v>356</v>
      </c>
      <c r="K2061" t="str">
        <f>IF(Hospitalisation_table[[#This Row],[month]]="?","Sep",Hospitalisation_table[[#This Row],[month]])</f>
        <v>Dec</v>
      </c>
      <c r="L2061">
        <f>IF(Hospitalisation_table[[#This Row],[year]] = "?",ROUNDUP(AVERAGE(Hospitalisation_table[year]),0),Hospitalisation_table[[#This Row],[year]])</f>
        <v>1978</v>
      </c>
      <c r="M2061" t="str">
        <f>IF(Hospitalisation_table[[#This Row],[Hospital tier]]="?","tier - 2",Hospitalisation_table[[#This Row],[Hospital tier]])</f>
        <v>tier - 2</v>
      </c>
      <c r="N2061" t="str">
        <f>IF(Hospitalisation_table[[#This Row],[City tier]]="?","tier - 2",Hospitalisation_table[[#This Row],[City tier]])</f>
        <v>tier - 3</v>
      </c>
      <c r="O2061" t="str">
        <f>IF(Hospitalisation_table[[#This Row],[State ID]]="?","Unknown",Hospitalisation_table[[#This Row],[State ID]])</f>
        <v>R1017</v>
      </c>
      <c r="P2061" s="20" t="str">
        <f>_xlfn.CONCAT(Hospitalisation_table[[#This Row],[date]],"-",Hospitalisation_table[[#This Row],[Month_Updated]],"-",Hospitalisation_table[[#This Row],[Year_Update]])</f>
        <v>16-Dec-1978</v>
      </c>
      <c r="Q2061">
        <f>DATEDIF(Hospitalisation_table[[#This Row],[Date of Birth]],"8-Jun-2023","Y")</f>
        <v>44</v>
      </c>
    </row>
    <row r="2062" spans="1:17" x14ac:dyDescent="0.3">
      <c r="A2062" t="s">
        <v>1124</v>
      </c>
      <c r="B2062" t="str">
        <f>IF(Hospitalisation_table[[#This Row],[Customer ID]]="?","UnKnown",Hospitalisation_table[[#This Row],[Customer ID]])</f>
        <v>Id1247</v>
      </c>
      <c r="C2062">
        <v>1997</v>
      </c>
      <c r="D2062" t="s">
        <v>15</v>
      </c>
      <c r="E2062">
        <v>28</v>
      </c>
      <c r="F2062">
        <v>0</v>
      </c>
      <c r="G2062" s="24">
        <v>8906.14</v>
      </c>
      <c r="H2062" t="s">
        <v>11</v>
      </c>
      <c r="I2062" t="s">
        <v>11</v>
      </c>
      <c r="J2062" t="s">
        <v>23</v>
      </c>
      <c r="K2062" t="str">
        <f>IF(Hospitalisation_table[[#This Row],[month]]="?","Sep",Hospitalisation_table[[#This Row],[month]])</f>
        <v>Nov</v>
      </c>
      <c r="L2062">
        <f>IF(Hospitalisation_table[[#This Row],[year]] = "?",ROUNDUP(AVERAGE(Hospitalisation_table[year]),0),Hospitalisation_table[[#This Row],[year]])</f>
        <v>1997</v>
      </c>
      <c r="M2062" t="str">
        <f>IF(Hospitalisation_table[[#This Row],[Hospital tier]]="?","tier - 2",Hospitalisation_table[[#This Row],[Hospital tier]])</f>
        <v>tier - 2</v>
      </c>
      <c r="N2062" t="str">
        <f>IF(Hospitalisation_table[[#This Row],[City tier]]="?","tier - 2",Hospitalisation_table[[#This Row],[City tier]])</f>
        <v>tier - 2</v>
      </c>
      <c r="O2062" t="str">
        <f>IF(Hospitalisation_table[[#This Row],[State ID]]="?","Unknown",Hospitalisation_table[[#This Row],[State ID]])</f>
        <v>R1012</v>
      </c>
      <c r="P2062" s="20" t="str">
        <f>_xlfn.CONCAT(Hospitalisation_table[[#This Row],[date]],"-",Hospitalisation_table[[#This Row],[Month_Updated]],"-",Hospitalisation_table[[#This Row],[Year_Update]])</f>
        <v>28-Nov-1997</v>
      </c>
      <c r="Q2062">
        <f>DATEDIF(Hospitalisation_table[[#This Row],[Date of Birth]],"8-Jun-2023","Y")</f>
        <v>25</v>
      </c>
    </row>
    <row r="2063" spans="1:17" x14ac:dyDescent="0.3">
      <c r="A2063" t="s">
        <v>1125</v>
      </c>
      <c r="B2063" t="str">
        <f>IF(Hospitalisation_table[[#This Row],[Customer ID]]="?","UnKnown",Hospitalisation_table[[#This Row],[Customer ID]])</f>
        <v>Id1246</v>
      </c>
      <c r="C2063">
        <v>1967</v>
      </c>
      <c r="D2063" t="s">
        <v>20</v>
      </c>
      <c r="E2063">
        <v>6</v>
      </c>
      <c r="F2063">
        <v>0</v>
      </c>
      <c r="G2063" s="24">
        <v>8908.4699999999993</v>
      </c>
      <c r="H2063" t="s">
        <v>12</v>
      </c>
      <c r="I2063" t="s">
        <v>11</v>
      </c>
      <c r="J2063" t="s">
        <v>13</v>
      </c>
      <c r="K2063" t="str">
        <f>IF(Hospitalisation_table[[#This Row],[month]]="?","Sep",Hospitalisation_table[[#This Row],[month]])</f>
        <v>Sep</v>
      </c>
      <c r="L2063">
        <f>IF(Hospitalisation_table[[#This Row],[year]] = "?",ROUNDUP(AVERAGE(Hospitalisation_table[year]),0),Hospitalisation_table[[#This Row],[year]])</f>
        <v>1967</v>
      </c>
      <c r="M2063" t="str">
        <f>IF(Hospitalisation_table[[#This Row],[Hospital tier]]="?","tier - 2",Hospitalisation_table[[#This Row],[Hospital tier]])</f>
        <v>tier - 3</v>
      </c>
      <c r="N2063" t="str">
        <f>IF(Hospitalisation_table[[#This Row],[City tier]]="?","tier - 2",Hospitalisation_table[[#This Row],[City tier]])</f>
        <v>tier - 2</v>
      </c>
      <c r="O2063" t="str">
        <f>IF(Hospitalisation_table[[#This Row],[State ID]]="?","Unknown",Hospitalisation_table[[#This Row],[State ID]])</f>
        <v>R1013</v>
      </c>
      <c r="P2063" s="20" t="str">
        <f>_xlfn.CONCAT(Hospitalisation_table[[#This Row],[date]],"-",Hospitalisation_table[[#This Row],[Month_Updated]],"-",Hospitalisation_table[[#This Row],[Year_Update]])</f>
        <v>6-Sep-1967</v>
      </c>
      <c r="Q2063">
        <f>DATEDIF(Hospitalisation_table[[#This Row],[Date of Birth]],"8-Jun-2023","Y")</f>
        <v>55</v>
      </c>
    </row>
    <row r="2064" spans="1:17" x14ac:dyDescent="0.3">
      <c r="A2064" t="s">
        <v>1126</v>
      </c>
      <c r="B2064" t="str">
        <f>IF(Hospitalisation_table[[#This Row],[Customer ID]]="?","UnKnown",Hospitalisation_table[[#This Row],[Customer ID]])</f>
        <v>Id1245</v>
      </c>
      <c r="C2064">
        <v>1975</v>
      </c>
      <c r="D2064" t="s">
        <v>10</v>
      </c>
      <c r="E2064">
        <v>7</v>
      </c>
      <c r="F2064">
        <v>1</v>
      </c>
      <c r="G2064" s="24">
        <v>8930.93</v>
      </c>
      <c r="H2064" t="s">
        <v>11</v>
      </c>
      <c r="I2064" t="s">
        <v>11</v>
      </c>
      <c r="J2064" t="s">
        <v>23</v>
      </c>
      <c r="K2064" t="str">
        <f>IF(Hospitalisation_table[[#This Row],[month]]="?","Sep",Hospitalisation_table[[#This Row],[month]])</f>
        <v>Jul</v>
      </c>
      <c r="L2064">
        <f>IF(Hospitalisation_table[[#This Row],[year]] = "?",ROUNDUP(AVERAGE(Hospitalisation_table[year]),0),Hospitalisation_table[[#This Row],[year]])</f>
        <v>1975</v>
      </c>
      <c r="M2064" t="str">
        <f>IF(Hospitalisation_table[[#This Row],[Hospital tier]]="?","tier - 2",Hospitalisation_table[[#This Row],[Hospital tier]])</f>
        <v>tier - 2</v>
      </c>
      <c r="N2064" t="str">
        <f>IF(Hospitalisation_table[[#This Row],[City tier]]="?","tier - 2",Hospitalisation_table[[#This Row],[City tier]])</f>
        <v>tier - 2</v>
      </c>
      <c r="O2064" t="str">
        <f>IF(Hospitalisation_table[[#This Row],[State ID]]="?","Unknown",Hospitalisation_table[[#This Row],[State ID]])</f>
        <v>R1012</v>
      </c>
      <c r="P2064" s="20" t="str">
        <f>_xlfn.CONCAT(Hospitalisation_table[[#This Row],[date]],"-",Hospitalisation_table[[#This Row],[Month_Updated]],"-",Hospitalisation_table[[#This Row],[Year_Update]])</f>
        <v>7-Jul-1975</v>
      </c>
      <c r="Q2064">
        <f>DATEDIF(Hospitalisation_table[[#This Row],[Date of Birth]],"8-Jun-2023","Y")</f>
        <v>47</v>
      </c>
    </row>
    <row r="2065" spans="1:17" x14ac:dyDescent="0.3">
      <c r="A2065" t="s">
        <v>1127</v>
      </c>
      <c r="B2065" t="str">
        <f>IF(Hospitalisation_table[[#This Row],[Customer ID]]="?","UnKnown",Hospitalisation_table[[#This Row],[Customer ID]])</f>
        <v>Id1244</v>
      </c>
      <c r="C2065">
        <v>1972</v>
      </c>
      <c r="D2065" t="s">
        <v>18</v>
      </c>
      <c r="E2065">
        <v>6</v>
      </c>
      <c r="F2065">
        <v>0</v>
      </c>
      <c r="G2065" s="24">
        <v>8932.08</v>
      </c>
      <c r="H2065" t="s">
        <v>11</v>
      </c>
      <c r="I2065" t="s">
        <v>16</v>
      </c>
      <c r="J2065" t="s">
        <v>42</v>
      </c>
      <c r="K2065" t="str">
        <f>IF(Hospitalisation_table[[#This Row],[month]]="?","Sep",Hospitalisation_table[[#This Row],[month]])</f>
        <v>Jun</v>
      </c>
      <c r="L2065">
        <f>IF(Hospitalisation_table[[#This Row],[year]] = "?",ROUNDUP(AVERAGE(Hospitalisation_table[year]),0),Hospitalisation_table[[#This Row],[year]])</f>
        <v>1972</v>
      </c>
      <c r="M2065" t="str">
        <f>IF(Hospitalisation_table[[#This Row],[Hospital tier]]="?","tier - 2",Hospitalisation_table[[#This Row],[Hospital tier]])</f>
        <v>tier - 2</v>
      </c>
      <c r="N2065" t="str">
        <f>IF(Hospitalisation_table[[#This Row],[City tier]]="?","tier - 2",Hospitalisation_table[[#This Row],[City tier]])</f>
        <v>tier - 1</v>
      </c>
      <c r="O2065" t="str">
        <f>IF(Hospitalisation_table[[#This Row],[State ID]]="?","Unknown",Hospitalisation_table[[#This Row],[State ID]])</f>
        <v>R1011</v>
      </c>
      <c r="P2065" s="20" t="str">
        <f>_xlfn.CONCAT(Hospitalisation_table[[#This Row],[date]],"-",Hospitalisation_table[[#This Row],[Month_Updated]],"-",Hospitalisation_table[[#This Row],[Year_Update]])</f>
        <v>6-Jun-1972</v>
      </c>
      <c r="Q2065">
        <f>DATEDIF(Hospitalisation_table[[#This Row],[Date of Birth]],"8-Jun-2023","Y")</f>
        <v>51</v>
      </c>
    </row>
    <row r="2066" spans="1:17" x14ac:dyDescent="0.3">
      <c r="A2066" t="s">
        <v>1128</v>
      </c>
      <c r="B2066" t="str">
        <f>IF(Hospitalisation_table[[#This Row],[Customer ID]]="?","UnKnown",Hospitalisation_table[[#This Row],[Customer ID]])</f>
        <v>Id1243</v>
      </c>
      <c r="C2066">
        <v>1976</v>
      </c>
      <c r="D2066" t="s">
        <v>30</v>
      </c>
      <c r="E2066">
        <v>25</v>
      </c>
      <c r="F2066">
        <v>3</v>
      </c>
      <c r="G2066" s="24">
        <v>8944.1200000000008</v>
      </c>
      <c r="H2066" t="s">
        <v>12</v>
      </c>
      <c r="I2066" t="s">
        <v>11</v>
      </c>
      <c r="J2066" t="s">
        <v>13</v>
      </c>
      <c r="K2066" t="str">
        <f>IF(Hospitalisation_table[[#This Row],[month]]="?","Sep",Hospitalisation_table[[#This Row],[month]])</f>
        <v>Dec</v>
      </c>
      <c r="L2066">
        <f>IF(Hospitalisation_table[[#This Row],[year]] = "?",ROUNDUP(AVERAGE(Hospitalisation_table[year]),0),Hospitalisation_table[[#This Row],[year]])</f>
        <v>1976</v>
      </c>
      <c r="M2066" t="str">
        <f>IF(Hospitalisation_table[[#This Row],[Hospital tier]]="?","tier - 2",Hospitalisation_table[[#This Row],[Hospital tier]])</f>
        <v>tier - 3</v>
      </c>
      <c r="N2066" t="str">
        <f>IF(Hospitalisation_table[[#This Row],[City tier]]="?","tier - 2",Hospitalisation_table[[#This Row],[City tier]])</f>
        <v>tier - 2</v>
      </c>
      <c r="O2066" t="str">
        <f>IF(Hospitalisation_table[[#This Row],[State ID]]="?","Unknown",Hospitalisation_table[[#This Row],[State ID]])</f>
        <v>R1013</v>
      </c>
      <c r="P2066" s="20" t="str">
        <f>_xlfn.CONCAT(Hospitalisation_table[[#This Row],[date]],"-",Hospitalisation_table[[#This Row],[Month_Updated]],"-",Hospitalisation_table[[#This Row],[Year_Update]])</f>
        <v>25-Dec-1976</v>
      </c>
      <c r="Q2066">
        <f>DATEDIF(Hospitalisation_table[[#This Row],[Date of Birth]],"8-Jun-2023","Y")</f>
        <v>46</v>
      </c>
    </row>
    <row r="2067" spans="1:17" x14ac:dyDescent="0.3">
      <c r="A2067" t="s">
        <v>1129</v>
      </c>
      <c r="B2067" t="str">
        <f>IF(Hospitalisation_table[[#This Row],[Customer ID]]="?","UnKnown",Hospitalisation_table[[#This Row],[Customer ID]])</f>
        <v>Id1242</v>
      </c>
      <c r="C2067">
        <v>1992</v>
      </c>
      <c r="D2067" t="s">
        <v>20</v>
      </c>
      <c r="E2067">
        <v>27</v>
      </c>
      <c r="F2067">
        <v>0</v>
      </c>
      <c r="G2067" s="24">
        <v>8954.99</v>
      </c>
      <c r="H2067" t="s">
        <v>11</v>
      </c>
      <c r="I2067" t="s">
        <v>12</v>
      </c>
      <c r="J2067" t="s">
        <v>535</v>
      </c>
      <c r="K2067" t="str">
        <f>IF(Hospitalisation_table[[#This Row],[month]]="?","Sep",Hospitalisation_table[[#This Row],[month]])</f>
        <v>Sep</v>
      </c>
      <c r="L2067">
        <f>IF(Hospitalisation_table[[#This Row],[year]] = "?",ROUNDUP(AVERAGE(Hospitalisation_table[year]),0),Hospitalisation_table[[#This Row],[year]])</f>
        <v>1992</v>
      </c>
      <c r="M2067" t="str">
        <f>IF(Hospitalisation_table[[#This Row],[Hospital tier]]="?","tier - 2",Hospitalisation_table[[#This Row],[Hospital tier]])</f>
        <v>tier - 2</v>
      </c>
      <c r="N2067" t="str">
        <f>IF(Hospitalisation_table[[#This Row],[City tier]]="?","tier - 2",Hospitalisation_table[[#This Row],[City tier]])</f>
        <v>tier - 3</v>
      </c>
      <c r="O2067" t="str">
        <f>IF(Hospitalisation_table[[#This Row],[State ID]]="?","Unknown",Hospitalisation_table[[#This Row],[State ID]])</f>
        <v>R1026</v>
      </c>
      <c r="P2067" s="20" t="str">
        <f>_xlfn.CONCAT(Hospitalisation_table[[#This Row],[date]],"-",Hospitalisation_table[[#This Row],[Month_Updated]],"-",Hospitalisation_table[[#This Row],[Year_Update]])</f>
        <v>27-Sep-1992</v>
      </c>
      <c r="Q2067">
        <f>DATEDIF(Hospitalisation_table[[#This Row],[Date of Birth]],"8-Jun-2023","Y")</f>
        <v>30</v>
      </c>
    </row>
    <row r="2068" spans="1:17" x14ac:dyDescent="0.3">
      <c r="A2068" t="s">
        <v>1130</v>
      </c>
      <c r="B2068" t="str">
        <f>IF(Hospitalisation_table[[#This Row],[Customer ID]]="?","UnKnown",Hospitalisation_table[[#This Row],[Customer ID]])</f>
        <v>Id1241</v>
      </c>
      <c r="C2068">
        <v>1974</v>
      </c>
      <c r="D2068" t="s">
        <v>35</v>
      </c>
      <c r="E2068">
        <v>17</v>
      </c>
      <c r="F2068">
        <v>1</v>
      </c>
      <c r="G2068" s="24">
        <v>8964.06</v>
      </c>
      <c r="H2068" t="s">
        <v>12</v>
      </c>
      <c r="I2068" t="s">
        <v>11</v>
      </c>
      <c r="J2068" t="s">
        <v>168</v>
      </c>
      <c r="K2068" t="str">
        <f>IF(Hospitalisation_table[[#This Row],[month]]="?","Sep",Hospitalisation_table[[#This Row],[month]])</f>
        <v>Aug</v>
      </c>
      <c r="L2068">
        <f>IF(Hospitalisation_table[[#This Row],[year]] = "?",ROUNDUP(AVERAGE(Hospitalisation_table[year]),0),Hospitalisation_table[[#This Row],[year]])</f>
        <v>1974</v>
      </c>
      <c r="M2068" t="str">
        <f>IF(Hospitalisation_table[[#This Row],[Hospital tier]]="?","tier - 2",Hospitalisation_table[[#This Row],[Hospital tier]])</f>
        <v>tier - 3</v>
      </c>
      <c r="N2068" t="str">
        <f>IF(Hospitalisation_table[[#This Row],[City tier]]="?","tier - 2",Hospitalisation_table[[#This Row],[City tier]])</f>
        <v>tier - 2</v>
      </c>
      <c r="O2068" t="str">
        <f>IF(Hospitalisation_table[[#This Row],[State ID]]="?","Unknown",Hospitalisation_table[[#This Row],[State ID]])</f>
        <v>R1016</v>
      </c>
      <c r="P2068" s="20" t="str">
        <f>_xlfn.CONCAT(Hospitalisation_table[[#This Row],[date]],"-",Hospitalisation_table[[#This Row],[Month_Updated]],"-",Hospitalisation_table[[#This Row],[Year_Update]])</f>
        <v>17-Aug-1974</v>
      </c>
      <c r="Q2068">
        <f>DATEDIF(Hospitalisation_table[[#This Row],[Date of Birth]],"8-Jun-2023","Y")</f>
        <v>48</v>
      </c>
    </row>
    <row r="2069" spans="1:17" x14ac:dyDescent="0.3">
      <c r="A2069" t="s">
        <v>1131</v>
      </c>
      <c r="B2069" t="str">
        <f>IF(Hospitalisation_table[[#This Row],[Customer ID]]="?","UnKnown",Hospitalisation_table[[#This Row],[Customer ID]])</f>
        <v>Id1240</v>
      </c>
      <c r="C2069">
        <v>1983</v>
      </c>
      <c r="D2069" t="s">
        <v>10</v>
      </c>
      <c r="E2069">
        <v>15</v>
      </c>
      <c r="F2069">
        <v>5</v>
      </c>
      <c r="G2069" s="24">
        <v>8965.7999999999993</v>
      </c>
      <c r="H2069" t="s">
        <v>11</v>
      </c>
      <c r="I2069" t="s">
        <v>12</v>
      </c>
      <c r="J2069" t="s">
        <v>23</v>
      </c>
      <c r="K2069" t="str">
        <f>IF(Hospitalisation_table[[#This Row],[month]]="?","Sep",Hospitalisation_table[[#This Row],[month]])</f>
        <v>Jul</v>
      </c>
      <c r="L2069">
        <f>IF(Hospitalisation_table[[#This Row],[year]] = "?",ROUNDUP(AVERAGE(Hospitalisation_table[year]),0),Hospitalisation_table[[#This Row],[year]])</f>
        <v>1983</v>
      </c>
      <c r="M2069" t="str">
        <f>IF(Hospitalisation_table[[#This Row],[Hospital tier]]="?","tier - 2",Hospitalisation_table[[#This Row],[Hospital tier]])</f>
        <v>tier - 2</v>
      </c>
      <c r="N2069" t="str">
        <f>IF(Hospitalisation_table[[#This Row],[City tier]]="?","tier - 2",Hospitalisation_table[[#This Row],[City tier]])</f>
        <v>tier - 3</v>
      </c>
      <c r="O2069" t="str">
        <f>IF(Hospitalisation_table[[#This Row],[State ID]]="?","Unknown",Hospitalisation_table[[#This Row],[State ID]])</f>
        <v>R1012</v>
      </c>
      <c r="P2069" s="20" t="str">
        <f>_xlfn.CONCAT(Hospitalisation_table[[#This Row],[date]],"-",Hospitalisation_table[[#This Row],[Month_Updated]],"-",Hospitalisation_table[[#This Row],[Year_Update]])</f>
        <v>15-Jul-1983</v>
      </c>
      <c r="Q2069">
        <f>DATEDIF(Hospitalisation_table[[#This Row],[Date of Birth]],"8-Jun-2023","Y")</f>
        <v>39</v>
      </c>
    </row>
    <row r="2070" spans="1:17" x14ac:dyDescent="0.3">
      <c r="A2070" t="s">
        <v>2249</v>
      </c>
      <c r="B2070" t="str">
        <f>IF(Hospitalisation_table[[#This Row],[Customer ID]]="?","UnKnown",Hospitalisation_table[[#This Row],[Customer ID]])</f>
        <v>Id124</v>
      </c>
      <c r="C2070">
        <v>1978</v>
      </c>
      <c r="D2070" t="s">
        <v>35</v>
      </c>
      <c r="E2070">
        <v>5</v>
      </c>
      <c r="F2070">
        <v>2</v>
      </c>
      <c r="G2070" s="24">
        <v>39352.6</v>
      </c>
      <c r="H2070" t="s">
        <v>11</v>
      </c>
      <c r="I2070" t="s">
        <v>12</v>
      </c>
      <c r="J2070" t="s">
        <v>42</v>
      </c>
      <c r="K2070" t="str">
        <f>IF(Hospitalisation_table[[#This Row],[month]]="?","Sep",Hospitalisation_table[[#This Row],[month]])</f>
        <v>Aug</v>
      </c>
      <c r="L2070">
        <f>IF(Hospitalisation_table[[#This Row],[year]] = "?",ROUNDUP(AVERAGE(Hospitalisation_table[year]),0),Hospitalisation_table[[#This Row],[year]])</f>
        <v>1978</v>
      </c>
      <c r="M2070" t="str">
        <f>IF(Hospitalisation_table[[#This Row],[Hospital tier]]="?","tier - 2",Hospitalisation_table[[#This Row],[Hospital tier]])</f>
        <v>tier - 2</v>
      </c>
      <c r="N2070" t="str">
        <f>IF(Hospitalisation_table[[#This Row],[City tier]]="?","tier - 2",Hospitalisation_table[[#This Row],[City tier]])</f>
        <v>tier - 3</v>
      </c>
      <c r="O2070" t="str">
        <f>IF(Hospitalisation_table[[#This Row],[State ID]]="?","Unknown",Hospitalisation_table[[#This Row],[State ID]])</f>
        <v>R1011</v>
      </c>
      <c r="P2070" s="20" t="str">
        <f>_xlfn.CONCAT(Hospitalisation_table[[#This Row],[date]],"-",Hospitalisation_table[[#This Row],[Month_Updated]],"-",Hospitalisation_table[[#This Row],[Year_Update]])</f>
        <v>5-Aug-1978</v>
      </c>
      <c r="Q2070">
        <f>DATEDIF(Hospitalisation_table[[#This Row],[Date of Birth]],"8-Jun-2023","Y")</f>
        <v>44</v>
      </c>
    </row>
    <row r="2071" spans="1:17" x14ac:dyDescent="0.3">
      <c r="A2071" t="s">
        <v>1132</v>
      </c>
      <c r="B2071" t="str">
        <f>IF(Hospitalisation_table[[#This Row],[Customer ID]]="?","UnKnown",Hospitalisation_table[[#This Row],[Customer ID]])</f>
        <v>Id1239</v>
      </c>
      <c r="C2071">
        <v>1974</v>
      </c>
      <c r="D2071" t="s">
        <v>20</v>
      </c>
      <c r="E2071">
        <v>8</v>
      </c>
      <c r="F2071">
        <v>2</v>
      </c>
      <c r="G2071" s="24">
        <v>8968.33</v>
      </c>
      <c r="H2071" t="s">
        <v>12</v>
      </c>
      <c r="I2071" t="s">
        <v>11</v>
      </c>
      <c r="J2071" t="s">
        <v>42</v>
      </c>
      <c r="K2071" t="str">
        <f>IF(Hospitalisation_table[[#This Row],[month]]="?","Sep",Hospitalisation_table[[#This Row],[month]])</f>
        <v>Sep</v>
      </c>
      <c r="L2071">
        <f>IF(Hospitalisation_table[[#This Row],[year]] = "?",ROUNDUP(AVERAGE(Hospitalisation_table[year]),0),Hospitalisation_table[[#This Row],[year]])</f>
        <v>1974</v>
      </c>
      <c r="M2071" t="str">
        <f>IF(Hospitalisation_table[[#This Row],[Hospital tier]]="?","tier - 2",Hospitalisation_table[[#This Row],[Hospital tier]])</f>
        <v>tier - 3</v>
      </c>
      <c r="N2071" t="str">
        <f>IF(Hospitalisation_table[[#This Row],[City tier]]="?","tier - 2",Hospitalisation_table[[#This Row],[City tier]])</f>
        <v>tier - 2</v>
      </c>
      <c r="O2071" t="str">
        <f>IF(Hospitalisation_table[[#This Row],[State ID]]="?","Unknown",Hospitalisation_table[[#This Row],[State ID]])</f>
        <v>R1011</v>
      </c>
      <c r="P2071" s="20" t="str">
        <f>_xlfn.CONCAT(Hospitalisation_table[[#This Row],[date]],"-",Hospitalisation_table[[#This Row],[Month_Updated]],"-",Hospitalisation_table[[#This Row],[Year_Update]])</f>
        <v>8-Sep-1974</v>
      </c>
      <c r="Q2071">
        <f>DATEDIF(Hospitalisation_table[[#This Row],[Date of Birth]],"8-Jun-2023","Y")</f>
        <v>48</v>
      </c>
    </row>
    <row r="2072" spans="1:17" x14ac:dyDescent="0.3">
      <c r="A2072" t="s">
        <v>1133</v>
      </c>
      <c r="B2072" t="str">
        <f>IF(Hospitalisation_table[[#This Row],[Customer ID]]="?","UnKnown",Hospitalisation_table[[#This Row],[Customer ID]])</f>
        <v>Id1238</v>
      </c>
      <c r="C2072">
        <v>1974</v>
      </c>
      <c r="D2072" t="s">
        <v>10</v>
      </c>
      <c r="E2072">
        <v>21</v>
      </c>
      <c r="F2072">
        <v>2</v>
      </c>
      <c r="G2072" s="24">
        <v>8978.19</v>
      </c>
      <c r="H2072" t="s">
        <v>11</v>
      </c>
      <c r="I2072" t="s">
        <v>11</v>
      </c>
      <c r="J2072" t="s">
        <v>13</v>
      </c>
      <c r="K2072" t="str">
        <f>IF(Hospitalisation_table[[#This Row],[month]]="?","Sep",Hospitalisation_table[[#This Row],[month]])</f>
        <v>Jul</v>
      </c>
      <c r="L2072">
        <f>IF(Hospitalisation_table[[#This Row],[year]] = "?",ROUNDUP(AVERAGE(Hospitalisation_table[year]),0),Hospitalisation_table[[#This Row],[year]])</f>
        <v>1974</v>
      </c>
      <c r="M2072" t="str">
        <f>IF(Hospitalisation_table[[#This Row],[Hospital tier]]="?","tier - 2",Hospitalisation_table[[#This Row],[Hospital tier]])</f>
        <v>tier - 2</v>
      </c>
      <c r="N2072" t="str">
        <f>IF(Hospitalisation_table[[#This Row],[City tier]]="?","tier - 2",Hospitalisation_table[[#This Row],[City tier]])</f>
        <v>tier - 2</v>
      </c>
      <c r="O2072" t="str">
        <f>IF(Hospitalisation_table[[#This Row],[State ID]]="?","Unknown",Hospitalisation_table[[#This Row],[State ID]])</f>
        <v>R1013</v>
      </c>
      <c r="P2072" s="20" t="str">
        <f>_xlfn.CONCAT(Hospitalisation_table[[#This Row],[date]],"-",Hospitalisation_table[[#This Row],[Month_Updated]],"-",Hospitalisation_table[[#This Row],[Year_Update]])</f>
        <v>21-Jul-1974</v>
      </c>
      <c r="Q2072">
        <f>DATEDIF(Hospitalisation_table[[#This Row],[Date of Birth]],"8-Jun-2023","Y")</f>
        <v>48</v>
      </c>
    </row>
    <row r="2073" spans="1:17" x14ac:dyDescent="0.3">
      <c r="A2073" t="s">
        <v>1134</v>
      </c>
      <c r="B2073" t="str">
        <f>IF(Hospitalisation_table[[#This Row],[Customer ID]]="?","UnKnown",Hospitalisation_table[[#This Row],[Customer ID]])</f>
        <v>Id1237</v>
      </c>
      <c r="C2073">
        <v>1973</v>
      </c>
      <c r="D2073" t="s">
        <v>37</v>
      </c>
      <c r="E2073">
        <v>11</v>
      </c>
      <c r="F2073">
        <v>0</v>
      </c>
      <c r="G2073" s="24">
        <v>8988.16</v>
      </c>
      <c r="H2073" t="s">
        <v>11</v>
      </c>
      <c r="I2073" t="s">
        <v>16</v>
      </c>
      <c r="J2073" t="s">
        <v>23</v>
      </c>
      <c r="K2073" t="str">
        <f>IF(Hospitalisation_table[[#This Row],[month]]="?","Sep",Hospitalisation_table[[#This Row],[month]])</f>
        <v>Oct</v>
      </c>
      <c r="L2073">
        <f>IF(Hospitalisation_table[[#This Row],[year]] = "?",ROUNDUP(AVERAGE(Hospitalisation_table[year]),0),Hospitalisation_table[[#This Row],[year]])</f>
        <v>1973</v>
      </c>
      <c r="M2073" t="str">
        <f>IF(Hospitalisation_table[[#This Row],[Hospital tier]]="?","tier - 2",Hospitalisation_table[[#This Row],[Hospital tier]])</f>
        <v>tier - 2</v>
      </c>
      <c r="N2073" t="str">
        <f>IF(Hospitalisation_table[[#This Row],[City tier]]="?","tier - 2",Hospitalisation_table[[#This Row],[City tier]])</f>
        <v>tier - 1</v>
      </c>
      <c r="O2073" t="str">
        <f>IF(Hospitalisation_table[[#This Row],[State ID]]="?","Unknown",Hospitalisation_table[[#This Row],[State ID]])</f>
        <v>R1012</v>
      </c>
      <c r="P2073" s="20" t="str">
        <f>_xlfn.CONCAT(Hospitalisation_table[[#This Row],[date]],"-",Hospitalisation_table[[#This Row],[Month_Updated]],"-",Hospitalisation_table[[#This Row],[Year_Update]])</f>
        <v>11-Oct-1973</v>
      </c>
      <c r="Q2073">
        <f>DATEDIF(Hospitalisation_table[[#This Row],[Date of Birth]],"8-Jun-2023","Y")</f>
        <v>49</v>
      </c>
    </row>
    <row r="2074" spans="1:17" x14ac:dyDescent="0.3">
      <c r="A2074" t="s">
        <v>1135</v>
      </c>
      <c r="B2074" t="str">
        <f>IF(Hospitalisation_table[[#This Row],[Customer ID]]="?","UnKnown",Hospitalisation_table[[#This Row],[Customer ID]])</f>
        <v>Id1236</v>
      </c>
      <c r="C2074">
        <v>1979</v>
      </c>
      <c r="D2074" t="s">
        <v>30</v>
      </c>
      <c r="E2074">
        <v>16</v>
      </c>
      <c r="F2074">
        <v>2</v>
      </c>
      <c r="G2074" s="24">
        <v>8998.43</v>
      </c>
      <c r="H2074" t="s">
        <v>11</v>
      </c>
      <c r="I2074" t="s">
        <v>16</v>
      </c>
      <c r="J2074" t="s">
        <v>200</v>
      </c>
      <c r="K2074" t="str">
        <f>IF(Hospitalisation_table[[#This Row],[month]]="?","Sep",Hospitalisation_table[[#This Row],[month]])</f>
        <v>Dec</v>
      </c>
      <c r="L2074">
        <f>IF(Hospitalisation_table[[#This Row],[year]] = "?",ROUNDUP(AVERAGE(Hospitalisation_table[year]),0),Hospitalisation_table[[#This Row],[year]])</f>
        <v>1979</v>
      </c>
      <c r="M2074" t="str">
        <f>IF(Hospitalisation_table[[#This Row],[Hospital tier]]="?","tier - 2",Hospitalisation_table[[#This Row],[Hospital tier]])</f>
        <v>tier - 2</v>
      </c>
      <c r="N2074" t="str">
        <f>IF(Hospitalisation_table[[#This Row],[City tier]]="?","tier - 2",Hospitalisation_table[[#This Row],[City tier]])</f>
        <v>tier - 1</v>
      </c>
      <c r="O2074" t="str">
        <f>IF(Hospitalisation_table[[#This Row],[State ID]]="?","Unknown",Hospitalisation_table[[#This Row],[State ID]])</f>
        <v>R1025</v>
      </c>
      <c r="P2074" s="20" t="str">
        <f>_xlfn.CONCAT(Hospitalisation_table[[#This Row],[date]],"-",Hospitalisation_table[[#This Row],[Month_Updated]],"-",Hospitalisation_table[[#This Row],[Year_Update]])</f>
        <v>16-Dec-1979</v>
      </c>
      <c r="Q2074">
        <f>DATEDIF(Hospitalisation_table[[#This Row],[Date of Birth]],"8-Jun-2023","Y")</f>
        <v>43</v>
      </c>
    </row>
    <row r="2075" spans="1:17" x14ac:dyDescent="0.3">
      <c r="A2075" t="s">
        <v>1136</v>
      </c>
      <c r="B2075" t="str">
        <f>IF(Hospitalisation_table[[#This Row],[Customer ID]]="?","UnKnown",Hospitalisation_table[[#This Row],[Customer ID]])</f>
        <v>Id1235</v>
      </c>
      <c r="C2075">
        <v>1993</v>
      </c>
      <c r="D2075" t="s">
        <v>30</v>
      </c>
      <c r="E2075">
        <v>1</v>
      </c>
      <c r="F2075">
        <v>0</v>
      </c>
      <c r="G2075" s="24">
        <v>9010.2000000000007</v>
      </c>
      <c r="H2075" t="s">
        <v>11</v>
      </c>
      <c r="I2075" t="s">
        <v>12</v>
      </c>
      <c r="J2075" t="s">
        <v>535</v>
      </c>
      <c r="K2075" t="str">
        <f>IF(Hospitalisation_table[[#This Row],[month]]="?","Sep",Hospitalisation_table[[#This Row],[month]])</f>
        <v>Dec</v>
      </c>
      <c r="L2075">
        <f>IF(Hospitalisation_table[[#This Row],[year]] = "?",ROUNDUP(AVERAGE(Hospitalisation_table[year]),0),Hospitalisation_table[[#This Row],[year]])</f>
        <v>1993</v>
      </c>
      <c r="M2075" t="str">
        <f>IF(Hospitalisation_table[[#This Row],[Hospital tier]]="?","tier - 2",Hospitalisation_table[[#This Row],[Hospital tier]])</f>
        <v>tier - 2</v>
      </c>
      <c r="N2075" t="str">
        <f>IF(Hospitalisation_table[[#This Row],[City tier]]="?","tier - 2",Hospitalisation_table[[#This Row],[City tier]])</f>
        <v>tier - 3</v>
      </c>
      <c r="O2075" t="str">
        <f>IF(Hospitalisation_table[[#This Row],[State ID]]="?","Unknown",Hospitalisation_table[[#This Row],[State ID]])</f>
        <v>R1026</v>
      </c>
      <c r="P2075" s="20" t="str">
        <f>_xlfn.CONCAT(Hospitalisation_table[[#This Row],[date]],"-",Hospitalisation_table[[#This Row],[Month_Updated]],"-",Hospitalisation_table[[#This Row],[Year_Update]])</f>
        <v>1-Dec-1993</v>
      </c>
      <c r="Q2075">
        <f>DATEDIF(Hospitalisation_table[[#This Row],[Date of Birth]],"8-Jun-2023","Y")</f>
        <v>29</v>
      </c>
    </row>
    <row r="2076" spans="1:17" x14ac:dyDescent="0.3">
      <c r="A2076" t="s">
        <v>1137</v>
      </c>
      <c r="B2076" t="str">
        <f>IF(Hospitalisation_table[[#This Row],[Customer ID]]="?","UnKnown",Hospitalisation_table[[#This Row],[Customer ID]])</f>
        <v>Id1234</v>
      </c>
      <c r="C2076">
        <v>1972</v>
      </c>
      <c r="D2076" t="s">
        <v>30</v>
      </c>
      <c r="E2076">
        <v>7</v>
      </c>
      <c r="F2076">
        <v>1</v>
      </c>
      <c r="G2076" s="24">
        <v>9048.0300000000007</v>
      </c>
      <c r="H2076" t="s">
        <v>11</v>
      </c>
      <c r="I2076" t="s">
        <v>11</v>
      </c>
      <c r="J2076" t="s">
        <v>13</v>
      </c>
      <c r="K2076" t="str">
        <f>IF(Hospitalisation_table[[#This Row],[month]]="?","Sep",Hospitalisation_table[[#This Row],[month]])</f>
        <v>Dec</v>
      </c>
      <c r="L2076">
        <f>IF(Hospitalisation_table[[#This Row],[year]] = "?",ROUNDUP(AVERAGE(Hospitalisation_table[year]),0),Hospitalisation_table[[#This Row],[year]])</f>
        <v>1972</v>
      </c>
      <c r="M2076" t="str">
        <f>IF(Hospitalisation_table[[#This Row],[Hospital tier]]="?","tier - 2",Hospitalisation_table[[#This Row],[Hospital tier]])</f>
        <v>tier - 2</v>
      </c>
      <c r="N2076" t="str">
        <f>IF(Hospitalisation_table[[#This Row],[City tier]]="?","tier - 2",Hospitalisation_table[[#This Row],[City tier]])</f>
        <v>tier - 2</v>
      </c>
      <c r="O2076" t="str">
        <f>IF(Hospitalisation_table[[#This Row],[State ID]]="?","Unknown",Hospitalisation_table[[#This Row],[State ID]])</f>
        <v>R1013</v>
      </c>
      <c r="P2076" s="20" t="str">
        <f>_xlfn.CONCAT(Hospitalisation_table[[#This Row],[date]],"-",Hospitalisation_table[[#This Row],[Month_Updated]],"-",Hospitalisation_table[[#This Row],[Year_Update]])</f>
        <v>7-Dec-1972</v>
      </c>
      <c r="Q2076">
        <f>DATEDIF(Hospitalisation_table[[#This Row],[Date of Birth]],"8-Jun-2023","Y")</f>
        <v>50</v>
      </c>
    </row>
    <row r="2077" spans="1:17" x14ac:dyDescent="0.3">
      <c r="A2077" t="s">
        <v>1138</v>
      </c>
      <c r="B2077" t="str">
        <f>IF(Hospitalisation_table[[#This Row],[Customer ID]]="?","UnKnown",Hospitalisation_table[[#This Row],[Customer ID]])</f>
        <v>Id1233</v>
      </c>
      <c r="C2077">
        <v>1972</v>
      </c>
      <c r="D2077" t="s">
        <v>30</v>
      </c>
      <c r="E2077">
        <v>2</v>
      </c>
      <c r="F2077">
        <v>1</v>
      </c>
      <c r="G2077" s="24">
        <v>9058.73</v>
      </c>
      <c r="H2077" t="s">
        <v>12</v>
      </c>
      <c r="I2077" t="s">
        <v>11</v>
      </c>
      <c r="J2077" t="s">
        <v>13</v>
      </c>
      <c r="K2077" t="str">
        <f>IF(Hospitalisation_table[[#This Row],[month]]="?","Sep",Hospitalisation_table[[#This Row],[month]])</f>
        <v>Dec</v>
      </c>
      <c r="L2077">
        <f>IF(Hospitalisation_table[[#This Row],[year]] = "?",ROUNDUP(AVERAGE(Hospitalisation_table[year]),0),Hospitalisation_table[[#This Row],[year]])</f>
        <v>1972</v>
      </c>
      <c r="M2077" t="str">
        <f>IF(Hospitalisation_table[[#This Row],[Hospital tier]]="?","tier - 2",Hospitalisation_table[[#This Row],[Hospital tier]])</f>
        <v>tier - 3</v>
      </c>
      <c r="N2077" t="str">
        <f>IF(Hospitalisation_table[[#This Row],[City tier]]="?","tier - 2",Hospitalisation_table[[#This Row],[City tier]])</f>
        <v>tier - 2</v>
      </c>
      <c r="O2077" t="str">
        <f>IF(Hospitalisation_table[[#This Row],[State ID]]="?","Unknown",Hospitalisation_table[[#This Row],[State ID]])</f>
        <v>R1013</v>
      </c>
      <c r="P2077" s="20" t="str">
        <f>_xlfn.CONCAT(Hospitalisation_table[[#This Row],[date]],"-",Hospitalisation_table[[#This Row],[Month_Updated]],"-",Hospitalisation_table[[#This Row],[Year_Update]])</f>
        <v>2-Dec-1972</v>
      </c>
      <c r="Q2077">
        <f>DATEDIF(Hospitalisation_table[[#This Row],[Date of Birth]],"8-Jun-2023","Y")</f>
        <v>50</v>
      </c>
    </row>
    <row r="2078" spans="1:17" x14ac:dyDescent="0.3">
      <c r="A2078" t="s">
        <v>1139</v>
      </c>
      <c r="B2078" t="str">
        <f>IF(Hospitalisation_table[[#This Row],[Customer ID]]="?","UnKnown",Hospitalisation_table[[#This Row],[Customer ID]])</f>
        <v>Id1232</v>
      </c>
      <c r="C2078">
        <v>1977</v>
      </c>
      <c r="D2078" t="s">
        <v>15</v>
      </c>
      <c r="E2078">
        <v>4</v>
      </c>
      <c r="F2078">
        <v>2</v>
      </c>
      <c r="G2078" s="24">
        <v>9095.07</v>
      </c>
      <c r="H2078" t="s">
        <v>11</v>
      </c>
      <c r="I2078" t="s">
        <v>11</v>
      </c>
      <c r="J2078" t="s">
        <v>247</v>
      </c>
      <c r="K2078" t="str">
        <f>IF(Hospitalisation_table[[#This Row],[month]]="?","Sep",Hospitalisation_table[[#This Row],[month]])</f>
        <v>Nov</v>
      </c>
      <c r="L2078">
        <f>IF(Hospitalisation_table[[#This Row],[year]] = "?",ROUNDUP(AVERAGE(Hospitalisation_table[year]),0),Hospitalisation_table[[#This Row],[year]])</f>
        <v>1977</v>
      </c>
      <c r="M2078" t="str">
        <f>IF(Hospitalisation_table[[#This Row],[Hospital tier]]="?","tier - 2",Hospitalisation_table[[#This Row],[Hospital tier]])</f>
        <v>tier - 2</v>
      </c>
      <c r="N2078" t="str">
        <f>IF(Hospitalisation_table[[#This Row],[City tier]]="?","tier - 2",Hospitalisation_table[[#This Row],[City tier]])</f>
        <v>tier - 2</v>
      </c>
      <c r="O2078" t="str">
        <f>IF(Hospitalisation_table[[#This Row],[State ID]]="?","Unknown",Hospitalisation_table[[#This Row],[State ID]])</f>
        <v>R1024</v>
      </c>
      <c r="P2078" s="20" t="str">
        <f>_xlfn.CONCAT(Hospitalisation_table[[#This Row],[date]],"-",Hospitalisation_table[[#This Row],[Month_Updated]],"-",Hospitalisation_table[[#This Row],[Year_Update]])</f>
        <v>4-Nov-1977</v>
      </c>
      <c r="Q2078">
        <f>DATEDIF(Hospitalisation_table[[#This Row],[Date of Birth]],"8-Jun-2023","Y")</f>
        <v>45</v>
      </c>
    </row>
    <row r="2079" spans="1:17" x14ac:dyDescent="0.3">
      <c r="A2079" t="s">
        <v>1140</v>
      </c>
      <c r="B2079" t="str">
        <f>IF(Hospitalisation_table[[#This Row],[Customer ID]]="?","UnKnown",Hospitalisation_table[[#This Row],[Customer ID]])</f>
        <v>Id1231</v>
      </c>
      <c r="C2079">
        <v>1965</v>
      </c>
      <c r="D2079" t="s">
        <v>15</v>
      </c>
      <c r="E2079">
        <v>9</v>
      </c>
      <c r="F2079">
        <v>0</v>
      </c>
      <c r="G2079" s="24">
        <v>9095.94</v>
      </c>
      <c r="H2079" t="s">
        <v>12</v>
      </c>
      <c r="I2079" t="s">
        <v>16</v>
      </c>
      <c r="J2079" t="s">
        <v>42</v>
      </c>
      <c r="K2079" t="str">
        <f>IF(Hospitalisation_table[[#This Row],[month]]="?","Sep",Hospitalisation_table[[#This Row],[month]])</f>
        <v>Nov</v>
      </c>
      <c r="L2079">
        <f>IF(Hospitalisation_table[[#This Row],[year]] = "?",ROUNDUP(AVERAGE(Hospitalisation_table[year]),0),Hospitalisation_table[[#This Row],[year]])</f>
        <v>1965</v>
      </c>
      <c r="M2079" t="str">
        <f>IF(Hospitalisation_table[[#This Row],[Hospital tier]]="?","tier - 2",Hospitalisation_table[[#This Row],[Hospital tier]])</f>
        <v>tier - 3</v>
      </c>
      <c r="N2079" t="str">
        <f>IF(Hospitalisation_table[[#This Row],[City tier]]="?","tier - 2",Hospitalisation_table[[#This Row],[City tier]])</f>
        <v>tier - 1</v>
      </c>
      <c r="O2079" t="str">
        <f>IF(Hospitalisation_table[[#This Row],[State ID]]="?","Unknown",Hospitalisation_table[[#This Row],[State ID]])</f>
        <v>R1011</v>
      </c>
      <c r="P2079" s="20" t="str">
        <f>_xlfn.CONCAT(Hospitalisation_table[[#This Row],[date]],"-",Hospitalisation_table[[#This Row],[Month_Updated]],"-",Hospitalisation_table[[#This Row],[Year_Update]])</f>
        <v>9-Nov-1965</v>
      </c>
      <c r="Q2079">
        <f>DATEDIF(Hospitalisation_table[[#This Row],[Date of Birth]],"8-Jun-2023","Y")</f>
        <v>57</v>
      </c>
    </row>
    <row r="2080" spans="1:17" x14ac:dyDescent="0.3">
      <c r="A2080" t="s">
        <v>1141</v>
      </c>
      <c r="B2080" t="str">
        <f>IF(Hospitalisation_table[[#This Row],[Customer ID]]="?","UnKnown",Hospitalisation_table[[#This Row],[Customer ID]])</f>
        <v>Id1230</v>
      </c>
      <c r="C2080">
        <v>1977</v>
      </c>
      <c r="D2080" t="s">
        <v>30</v>
      </c>
      <c r="E2080">
        <v>2</v>
      </c>
      <c r="F2080">
        <v>3</v>
      </c>
      <c r="G2080" s="24">
        <v>9101.7999999999993</v>
      </c>
      <c r="H2080" t="s">
        <v>11</v>
      </c>
      <c r="I2080" t="s">
        <v>16</v>
      </c>
      <c r="J2080" t="s">
        <v>42</v>
      </c>
      <c r="K2080" t="str">
        <f>IF(Hospitalisation_table[[#This Row],[month]]="?","Sep",Hospitalisation_table[[#This Row],[month]])</f>
        <v>Dec</v>
      </c>
      <c r="L2080">
        <f>IF(Hospitalisation_table[[#This Row],[year]] = "?",ROUNDUP(AVERAGE(Hospitalisation_table[year]),0),Hospitalisation_table[[#This Row],[year]])</f>
        <v>1977</v>
      </c>
      <c r="M2080" t="str">
        <f>IF(Hospitalisation_table[[#This Row],[Hospital tier]]="?","tier - 2",Hospitalisation_table[[#This Row],[Hospital tier]])</f>
        <v>tier - 2</v>
      </c>
      <c r="N2080" t="str">
        <f>IF(Hospitalisation_table[[#This Row],[City tier]]="?","tier - 2",Hospitalisation_table[[#This Row],[City tier]])</f>
        <v>tier - 1</v>
      </c>
      <c r="O2080" t="str">
        <f>IF(Hospitalisation_table[[#This Row],[State ID]]="?","Unknown",Hospitalisation_table[[#This Row],[State ID]])</f>
        <v>R1011</v>
      </c>
      <c r="P2080" s="20" t="str">
        <f>_xlfn.CONCAT(Hospitalisation_table[[#This Row],[date]],"-",Hospitalisation_table[[#This Row],[Month_Updated]],"-",Hospitalisation_table[[#This Row],[Year_Update]])</f>
        <v>2-Dec-1977</v>
      </c>
      <c r="Q2080">
        <f>DATEDIF(Hospitalisation_table[[#This Row],[Date of Birth]],"8-Jun-2023","Y")</f>
        <v>45</v>
      </c>
    </row>
    <row r="2081" spans="1:17" x14ac:dyDescent="0.3">
      <c r="A2081" t="s">
        <v>2250</v>
      </c>
      <c r="B2081" t="str">
        <f>IF(Hospitalisation_table[[#This Row],[Customer ID]]="?","UnKnown",Hospitalisation_table[[#This Row],[Customer ID]])</f>
        <v>Id123</v>
      </c>
      <c r="C2081">
        <v>1966</v>
      </c>
      <c r="D2081" t="s">
        <v>18</v>
      </c>
      <c r="E2081">
        <v>24</v>
      </c>
      <c r="F2081">
        <v>0</v>
      </c>
      <c r="G2081" s="24">
        <v>39396.86</v>
      </c>
      <c r="H2081" t="s">
        <v>11</v>
      </c>
      <c r="I2081" t="s">
        <v>11</v>
      </c>
      <c r="J2081" t="s">
        <v>42</v>
      </c>
      <c r="K2081" t="str">
        <f>IF(Hospitalisation_table[[#This Row],[month]]="?","Sep",Hospitalisation_table[[#This Row],[month]])</f>
        <v>Jun</v>
      </c>
      <c r="L2081">
        <f>IF(Hospitalisation_table[[#This Row],[year]] = "?",ROUNDUP(AVERAGE(Hospitalisation_table[year]),0),Hospitalisation_table[[#This Row],[year]])</f>
        <v>1966</v>
      </c>
      <c r="M2081" t="str">
        <f>IF(Hospitalisation_table[[#This Row],[Hospital tier]]="?","tier - 2",Hospitalisation_table[[#This Row],[Hospital tier]])</f>
        <v>tier - 2</v>
      </c>
      <c r="N2081" t="str">
        <f>IF(Hospitalisation_table[[#This Row],[City tier]]="?","tier - 2",Hospitalisation_table[[#This Row],[City tier]])</f>
        <v>tier - 2</v>
      </c>
      <c r="O2081" t="str">
        <f>IF(Hospitalisation_table[[#This Row],[State ID]]="?","Unknown",Hospitalisation_table[[#This Row],[State ID]])</f>
        <v>R1011</v>
      </c>
      <c r="P2081" s="20" t="str">
        <f>_xlfn.CONCAT(Hospitalisation_table[[#This Row],[date]],"-",Hospitalisation_table[[#This Row],[Month_Updated]],"-",Hospitalisation_table[[#This Row],[Year_Update]])</f>
        <v>24-Jun-1966</v>
      </c>
      <c r="Q2081">
        <f>DATEDIF(Hospitalisation_table[[#This Row],[Date of Birth]],"8-Jun-2023","Y")</f>
        <v>56</v>
      </c>
    </row>
    <row r="2082" spans="1:17" x14ac:dyDescent="0.3">
      <c r="A2082" t="s">
        <v>1142</v>
      </c>
      <c r="B2082" t="str">
        <f>IF(Hospitalisation_table[[#This Row],[Customer ID]]="?","UnKnown",Hospitalisation_table[[#This Row],[Customer ID]])</f>
        <v>Id1229</v>
      </c>
      <c r="C2082">
        <v>1970</v>
      </c>
      <c r="D2082" t="s">
        <v>35</v>
      </c>
      <c r="E2082">
        <v>12</v>
      </c>
      <c r="F2082">
        <v>0</v>
      </c>
      <c r="G2082" s="24">
        <v>9140.9500000000007</v>
      </c>
      <c r="H2082" t="s">
        <v>12</v>
      </c>
      <c r="I2082" t="s">
        <v>12</v>
      </c>
      <c r="J2082" t="s">
        <v>13</v>
      </c>
      <c r="K2082" t="str">
        <f>IF(Hospitalisation_table[[#This Row],[month]]="?","Sep",Hospitalisation_table[[#This Row],[month]])</f>
        <v>Aug</v>
      </c>
      <c r="L2082">
        <f>IF(Hospitalisation_table[[#This Row],[year]] = "?",ROUNDUP(AVERAGE(Hospitalisation_table[year]),0),Hospitalisation_table[[#This Row],[year]])</f>
        <v>1970</v>
      </c>
      <c r="M2082" t="str">
        <f>IF(Hospitalisation_table[[#This Row],[Hospital tier]]="?","tier - 2",Hospitalisation_table[[#This Row],[Hospital tier]])</f>
        <v>tier - 3</v>
      </c>
      <c r="N2082" t="str">
        <f>IF(Hospitalisation_table[[#This Row],[City tier]]="?","tier - 2",Hospitalisation_table[[#This Row],[City tier]])</f>
        <v>tier - 3</v>
      </c>
      <c r="O2082" t="str">
        <f>IF(Hospitalisation_table[[#This Row],[State ID]]="?","Unknown",Hospitalisation_table[[#This Row],[State ID]])</f>
        <v>R1013</v>
      </c>
      <c r="P2082" s="20" t="str">
        <f>_xlfn.CONCAT(Hospitalisation_table[[#This Row],[date]],"-",Hospitalisation_table[[#This Row],[Month_Updated]],"-",Hospitalisation_table[[#This Row],[Year_Update]])</f>
        <v>12-Aug-1970</v>
      </c>
      <c r="Q2082">
        <f>DATEDIF(Hospitalisation_table[[#This Row],[Date of Birth]],"8-Jun-2023","Y")</f>
        <v>52</v>
      </c>
    </row>
    <row r="2083" spans="1:17" x14ac:dyDescent="0.3">
      <c r="A2083" t="s">
        <v>1143</v>
      </c>
      <c r="B2083" t="str">
        <f>IF(Hospitalisation_table[[#This Row],[Customer ID]]="?","UnKnown",Hospitalisation_table[[#This Row],[Customer ID]])</f>
        <v>Id1228</v>
      </c>
      <c r="C2083">
        <v>1970</v>
      </c>
      <c r="D2083" t="s">
        <v>37</v>
      </c>
      <c r="E2083">
        <v>18</v>
      </c>
      <c r="F2083">
        <v>0</v>
      </c>
      <c r="G2083" s="24">
        <v>9144.57</v>
      </c>
      <c r="H2083" t="s">
        <v>12</v>
      </c>
      <c r="I2083" t="s">
        <v>11</v>
      </c>
      <c r="J2083" t="s">
        <v>42</v>
      </c>
      <c r="K2083" t="str">
        <f>IF(Hospitalisation_table[[#This Row],[month]]="?","Sep",Hospitalisation_table[[#This Row],[month]])</f>
        <v>Oct</v>
      </c>
      <c r="L2083">
        <f>IF(Hospitalisation_table[[#This Row],[year]] = "?",ROUNDUP(AVERAGE(Hospitalisation_table[year]),0),Hospitalisation_table[[#This Row],[year]])</f>
        <v>1970</v>
      </c>
      <c r="M2083" t="str">
        <f>IF(Hospitalisation_table[[#This Row],[Hospital tier]]="?","tier - 2",Hospitalisation_table[[#This Row],[Hospital tier]])</f>
        <v>tier - 3</v>
      </c>
      <c r="N2083" t="str">
        <f>IF(Hospitalisation_table[[#This Row],[City tier]]="?","tier - 2",Hospitalisation_table[[#This Row],[City tier]])</f>
        <v>tier - 2</v>
      </c>
      <c r="O2083" t="str">
        <f>IF(Hospitalisation_table[[#This Row],[State ID]]="?","Unknown",Hospitalisation_table[[#This Row],[State ID]])</f>
        <v>R1011</v>
      </c>
      <c r="P2083" s="20" t="str">
        <f>_xlfn.CONCAT(Hospitalisation_table[[#This Row],[date]],"-",Hospitalisation_table[[#This Row],[Month_Updated]],"-",Hospitalisation_table[[#This Row],[Year_Update]])</f>
        <v>18-Oct-1970</v>
      </c>
      <c r="Q2083">
        <f>DATEDIF(Hospitalisation_table[[#This Row],[Date of Birth]],"8-Jun-2023","Y")</f>
        <v>52</v>
      </c>
    </row>
    <row r="2084" spans="1:17" x14ac:dyDescent="0.3">
      <c r="A2084" t="s">
        <v>1144</v>
      </c>
      <c r="B2084" t="str">
        <f>IF(Hospitalisation_table[[#This Row],[Customer ID]]="?","UnKnown",Hospitalisation_table[[#This Row],[Customer ID]])</f>
        <v>Id1227</v>
      </c>
      <c r="C2084">
        <v>1982</v>
      </c>
      <c r="D2084" t="s">
        <v>30</v>
      </c>
      <c r="E2084">
        <v>8</v>
      </c>
      <c r="F2084">
        <v>3</v>
      </c>
      <c r="G2084" s="24">
        <v>9147.5</v>
      </c>
      <c r="H2084" t="s">
        <v>11</v>
      </c>
      <c r="I2084" t="s">
        <v>16</v>
      </c>
      <c r="J2084" t="s">
        <v>23</v>
      </c>
      <c r="K2084" t="str">
        <f>IF(Hospitalisation_table[[#This Row],[month]]="?","Sep",Hospitalisation_table[[#This Row],[month]])</f>
        <v>Dec</v>
      </c>
      <c r="L2084">
        <f>IF(Hospitalisation_table[[#This Row],[year]] = "?",ROUNDUP(AVERAGE(Hospitalisation_table[year]),0),Hospitalisation_table[[#This Row],[year]])</f>
        <v>1982</v>
      </c>
      <c r="M2084" t="str">
        <f>IF(Hospitalisation_table[[#This Row],[Hospital tier]]="?","tier - 2",Hospitalisation_table[[#This Row],[Hospital tier]])</f>
        <v>tier - 2</v>
      </c>
      <c r="N2084" t="str">
        <f>IF(Hospitalisation_table[[#This Row],[City tier]]="?","tier - 2",Hospitalisation_table[[#This Row],[City tier]])</f>
        <v>tier - 1</v>
      </c>
      <c r="O2084" t="str">
        <f>IF(Hospitalisation_table[[#This Row],[State ID]]="?","Unknown",Hospitalisation_table[[#This Row],[State ID]])</f>
        <v>R1012</v>
      </c>
      <c r="P2084" s="20" t="str">
        <f>_xlfn.CONCAT(Hospitalisation_table[[#This Row],[date]],"-",Hospitalisation_table[[#This Row],[Month_Updated]],"-",Hospitalisation_table[[#This Row],[Year_Update]])</f>
        <v>8-Dec-1982</v>
      </c>
      <c r="Q2084">
        <f>DATEDIF(Hospitalisation_table[[#This Row],[Date of Birth]],"8-Jun-2023","Y")</f>
        <v>40</v>
      </c>
    </row>
    <row r="2085" spans="1:17" x14ac:dyDescent="0.3">
      <c r="A2085" t="s">
        <v>1145</v>
      </c>
      <c r="B2085" t="str">
        <f>IF(Hospitalisation_table[[#This Row],[Customer ID]]="?","UnKnown",Hospitalisation_table[[#This Row],[Customer ID]])</f>
        <v>Id1226</v>
      </c>
      <c r="C2085">
        <v>1990</v>
      </c>
      <c r="D2085" t="s">
        <v>35</v>
      </c>
      <c r="E2085">
        <v>23</v>
      </c>
      <c r="F2085">
        <v>3</v>
      </c>
      <c r="G2085" s="24">
        <v>9159.51</v>
      </c>
      <c r="H2085" t="s">
        <v>11</v>
      </c>
      <c r="I2085" t="s">
        <v>11</v>
      </c>
      <c r="J2085" t="s">
        <v>300</v>
      </c>
      <c r="K2085" t="str">
        <f>IF(Hospitalisation_table[[#This Row],[month]]="?","Sep",Hospitalisation_table[[#This Row],[month]])</f>
        <v>Aug</v>
      </c>
      <c r="L2085">
        <f>IF(Hospitalisation_table[[#This Row],[year]] = "?",ROUNDUP(AVERAGE(Hospitalisation_table[year]),0),Hospitalisation_table[[#This Row],[year]])</f>
        <v>1990</v>
      </c>
      <c r="M2085" t="str">
        <f>IF(Hospitalisation_table[[#This Row],[Hospital tier]]="?","tier - 2",Hospitalisation_table[[#This Row],[Hospital tier]])</f>
        <v>tier - 2</v>
      </c>
      <c r="N2085" t="str">
        <f>IF(Hospitalisation_table[[#This Row],[City tier]]="?","tier - 2",Hospitalisation_table[[#This Row],[City tier]])</f>
        <v>tier - 2</v>
      </c>
      <c r="O2085" t="str">
        <f>IF(Hospitalisation_table[[#This Row],[State ID]]="?","Unknown",Hospitalisation_table[[#This Row],[State ID]])</f>
        <v>R1021</v>
      </c>
      <c r="P2085" s="20" t="str">
        <f>_xlfn.CONCAT(Hospitalisation_table[[#This Row],[date]],"-",Hospitalisation_table[[#This Row],[Month_Updated]],"-",Hospitalisation_table[[#This Row],[Year_Update]])</f>
        <v>23-Aug-1990</v>
      </c>
      <c r="Q2085">
        <f>DATEDIF(Hospitalisation_table[[#This Row],[Date of Birth]],"8-Jun-2023","Y")</f>
        <v>32</v>
      </c>
    </row>
    <row r="2086" spans="1:17" x14ac:dyDescent="0.3">
      <c r="A2086" t="s">
        <v>1146</v>
      </c>
      <c r="B2086" t="str">
        <f>IF(Hospitalisation_table[[#This Row],[Customer ID]]="?","UnKnown",Hospitalisation_table[[#This Row],[Customer ID]])</f>
        <v>Id1225</v>
      </c>
      <c r="C2086">
        <v>1970</v>
      </c>
      <c r="D2086" t="s">
        <v>37</v>
      </c>
      <c r="E2086">
        <v>24</v>
      </c>
      <c r="F2086">
        <v>0</v>
      </c>
      <c r="G2086" s="24">
        <v>9171.75</v>
      </c>
      <c r="H2086" t="s">
        <v>11</v>
      </c>
      <c r="I2086" t="s">
        <v>11</v>
      </c>
      <c r="J2086" t="s">
        <v>23</v>
      </c>
      <c r="K2086" t="str">
        <f>IF(Hospitalisation_table[[#This Row],[month]]="?","Sep",Hospitalisation_table[[#This Row],[month]])</f>
        <v>Oct</v>
      </c>
      <c r="L2086">
        <f>IF(Hospitalisation_table[[#This Row],[year]] = "?",ROUNDUP(AVERAGE(Hospitalisation_table[year]),0),Hospitalisation_table[[#This Row],[year]])</f>
        <v>1970</v>
      </c>
      <c r="M2086" t="str">
        <f>IF(Hospitalisation_table[[#This Row],[Hospital tier]]="?","tier - 2",Hospitalisation_table[[#This Row],[Hospital tier]])</f>
        <v>tier - 2</v>
      </c>
      <c r="N2086" t="str">
        <f>IF(Hospitalisation_table[[#This Row],[City tier]]="?","tier - 2",Hospitalisation_table[[#This Row],[City tier]])</f>
        <v>tier - 2</v>
      </c>
      <c r="O2086" t="str">
        <f>IF(Hospitalisation_table[[#This Row],[State ID]]="?","Unknown",Hospitalisation_table[[#This Row],[State ID]])</f>
        <v>R1012</v>
      </c>
      <c r="P2086" s="20" t="str">
        <f>_xlfn.CONCAT(Hospitalisation_table[[#This Row],[date]],"-",Hospitalisation_table[[#This Row],[Month_Updated]],"-",Hospitalisation_table[[#This Row],[Year_Update]])</f>
        <v>24-Oct-1970</v>
      </c>
      <c r="Q2086">
        <f>DATEDIF(Hospitalisation_table[[#This Row],[Date of Birth]],"8-Jun-2023","Y")</f>
        <v>52</v>
      </c>
    </row>
    <row r="2087" spans="1:17" x14ac:dyDescent="0.3">
      <c r="A2087" t="s">
        <v>1147</v>
      </c>
      <c r="B2087" t="str">
        <f>IF(Hospitalisation_table[[#This Row],[Customer ID]]="?","UnKnown",Hospitalisation_table[[#This Row],[Customer ID]])</f>
        <v>Id1224</v>
      </c>
      <c r="C2087">
        <v>1971</v>
      </c>
      <c r="D2087" t="s">
        <v>30</v>
      </c>
      <c r="E2087">
        <v>29</v>
      </c>
      <c r="F2087">
        <v>0</v>
      </c>
      <c r="G2087" s="24">
        <v>9174.14</v>
      </c>
      <c r="H2087" t="s">
        <v>12</v>
      </c>
      <c r="I2087" t="s">
        <v>16</v>
      </c>
      <c r="J2087" t="s">
        <v>23</v>
      </c>
      <c r="K2087" t="str">
        <f>IF(Hospitalisation_table[[#This Row],[month]]="?","Sep",Hospitalisation_table[[#This Row],[month]])</f>
        <v>Dec</v>
      </c>
      <c r="L2087">
        <f>IF(Hospitalisation_table[[#This Row],[year]] = "?",ROUNDUP(AVERAGE(Hospitalisation_table[year]),0),Hospitalisation_table[[#This Row],[year]])</f>
        <v>1971</v>
      </c>
      <c r="M2087" t="str">
        <f>IF(Hospitalisation_table[[#This Row],[Hospital tier]]="?","tier - 2",Hospitalisation_table[[#This Row],[Hospital tier]])</f>
        <v>tier - 3</v>
      </c>
      <c r="N2087" t="str">
        <f>IF(Hospitalisation_table[[#This Row],[City tier]]="?","tier - 2",Hospitalisation_table[[#This Row],[City tier]])</f>
        <v>tier - 1</v>
      </c>
      <c r="O2087" t="str">
        <f>IF(Hospitalisation_table[[#This Row],[State ID]]="?","Unknown",Hospitalisation_table[[#This Row],[State ID]])</f>
        <v>R1012</v>
      </c>
      <c r="P2087" s="20" t="str">
        <f>_xlfn.CONCAT(Hospitalisation_table[[#This Row],[date]],"-",Hospitalisation_table[[#This Row],[Month_Updated]],"-",Hospitalisation_table[[#This Row],[Year_Update]])</f>
        <v>29-Dec-1971</v>
      </c>
      <c r="Q2087">
        <f>DATEDIF(Hospitalisation_table[[#This Row],[Date of Birth]],"8-Jun-2023","Y")</f>
        <v>51</v>
      </c>
    </row>
    <row r="2088" spans="1:17" x14ac:dyDescent="0.3">
      <c r="A2088" t="s">
        <v>1148</v>
      </c>
      <c r="B2088" t="str">
        <f>IF(Hospitalisation_table[[#This Row],[Customer ID]]="?","UnKnown",Hospitalisation_table[[#This Row],[Customer ID]])</f>
        <v>Id1223</v>
      </c>
      <c r="C2088">
        <v>1973</v>
      </c>
      <c r="D2088" t="s">
        <v>30</v>
      </c>
      <c r="E2088">
        <v>25</v>
      </c>
      <c r="F2088">
        <v>1</v>
      </c>
      <c r="G2088" s="24">
        <v>9182.17</v>
      </c>
      <c r="H2088" t="s">
        <v>11</v>
      </c>
      <c r="I2088" t="s">
        <v>12</v>
      </c>
      <c r="J2088" t="s">
        <v>42</v>
      </c>
      <c r="K2088" t="str">
        <f>IF(Hospitalisation_table[[#This Row],[month]]="?","Sep",Hospitalisation_table[[#This Row],[month]])</f>
        <v>Dec</v>
      </c>
      <c r="L2088">
        <f>IF(Hospitalisation_table[[#This Row],[year]] = "?",ROUNDUP(AVERAGE(Hospitalisation_table[year]),0),Hospitalisation_table[[#This Row],[year]])</f>
        <v>1973</v>
      </c>
      <c r="M2088" t="str">
        <f>IF(Hospitalisation_table[[#This Row],[Hospital tier]]="?","tier - 2",Hospitalisation_table[[#This Row],[Hospital tier]])</f>
        <v>tier - 2</v>
      </c>
      <c r="N2088" t="str">
        <f>IF(Hospitalisation_table[[#This Row],[City tier]]="?","tier - 2",Hospitalisation_table[[#This Row],[City tier]])</f>
        <v>tier - 3</v>
      </c>
      <c r="O2088" t="str">
        <f>IF(Hospitalisation_table[[#This Row],[State ID]]="?","Unknown",Hospitalisation_table[[#This Row],[State ID]])</f>
        <v>R1011</v>
      </c>
      <c r="P2088" s="20" t="str">
        <f>_xlfn.CONCAT(Hospitalisation_table[[#This Row],[date]],"-",Hospitalisation_table[[#This Row],[Month_Updated]],"-",Hospitalisation_table[[#This Row],[Year_Update]])</f>
        <v>25-Dec-1973</v>
      </c>
      <c r="Q2088">
        <f>DATEDIF(Hospitalisation_table[[#This Row],[Date of Birth]],"8-Jun-2023","Y")</f>
        <v>49</v>
      </c>
    </row>
    <row r="2089" spans="1:17" x14ac:dyDescent="0.3">
      <c r="A2089" t="s">
        <v>1149</v>
      </c>
      <c r="B2089" t="str">
        <f>IF(Hospitalisation_table[[#This Row],[Customer ID]]="?","UnKnown",Hospitalisation_table[[#This Row],[Customer ID]])</f>
        <v>Id1222</v>
      </c>
      <c r="C2089">
        <v>1976</v>
      </c>
      <c r="D2089" t="s">
        <v>20</v>
      </c>
      <c r="E2089">
        <v>10</v>
      </c>
      <c r="F2089">
        <v>2</v>
      </c>
      <c r="G2089" s="24">
        <v>9193.84</v>
      </c>
      <c r="H2089" t="s">
        <v>11</v>
      </c>
      <c r="I2089" t="s">
        <v>16</v>
      </c>
      <c r="J2089" t="s">
        <v>23</v>
      </c>
      <c r="K2089" t="str">
        <f>IF(Hospitalisation_table[[#This Row],[month]]="?","Sep",Hospitalisation_table[[#This Row],[month]])</f>
        <v>Sep</v>
      </c>
      <c r="L2089">
        <f>IF(Hospitalisation_table[[#This Row],[year]] = "?",ROUNDUP(AVERAGE(Hospitalisation_table[year]),0),Hospitalisation_table[[#This Row],[year]])</f>
        <v>1976</v>
      </c>
      <c r="M2089" t="str">
        <f>IF(Hospitalisation_table[[#This Row],[Hospital tier]]="?","tier - 2",Hospitalisation_table[[#This Row],[Hospital tier]])</f>
        <v>tier - 2</v>
      </c>
      <c r="N2089" t="str">
        <f>IF(Hospitalisation_table[[#This Row],[City tier]]="?","tier - 2",Hospitalisation_table[[#This Row],[City tier]])</f>
        <v>tier - 1</v>
      </c>
      <c r="O2089" t="str">
        <f>IF(Hospitalisation_table[[#This Row],[State ID]]="?","Unknown",Hospitalisation_table[[#This Row],[State ID]])</f>
        <v>R1012</v>
      </c>
      <c r="P2089" s="20" t="str">
        <f>_xlfn.CONCAT(Hospitalisation_table[[#This Row],[date]],"-",Hospitalisation_table[[#This Row],[Month_Updated]],"-",Hospitalisation_table[[#This Row],[Year_Update]])</f>
        <v>10-Sep-1976</v>
      </c>
      <c r="Q2089">
        <f>DATEDIF(Hospitalisation_table[[#This Row],[Date of Birth]],"8-Jun-2023","Y")</f>
        <v>46</v>
      </c>
    </row>
    <row r="2090" spans="1:17" x14ac:dyDescent="0.3">
      <c r="A2090" t="s">
        <v>1150</v>
      </c>
      <c r="B2090" t="str">
        <f>IF(Hospitalisation_table[[#This Row],[Customer ID]]="?","UnKnown",Hospitalisation_table[[#This Row],[Customer ID]])</f>
        <v>Id1221</v>
      </c>
      <c r="C2090">
        <v>1986</v>
      </c>
      <c r="D2090" t="s">
        <v>30</v>
      </c>
      <c r="E2090">
        <v>25</v>
      </c>
      <c r="F2090">
        <v>3</v>
      </c>
      <c r="G2090" s="24">
        <v>9210.06</v>
      </c>
      <c r="H2090" t="s">
        <v>11</v>
      </c>
      <c r="I2090" t="s">
        <v>12</v>
      </c>
      <c r="J2090" t="s">
        <v>300</v>
      </c>
      <c r="K2090" t="str">
        <f>IF(Hospitalisation_table[[#This Row],[month]]="?","Sep",Hospitalisation_table[[#This Row],[month]])</f>
        <v>Dec</v>
      </c>
      <c r="L2090">
        <f>IF(Hospitalisation_table[[#This Row],[year]] = "?",ROUNDUP(AVERAGE(Hospitalisation_table[year]),0),Hospitalisation_table[[#This Row],[year]])</f>
        <v>1986</v>
      </c>
      <c r="M2090" t="str">
        <f>IF(Hospitalisation_table[[#This Row],[Hospital tier]]="?","tier - 2",Hospitalisation_table[[#This Row],[Hospital tier]])</f>
        <v>tier - 2</v>
      </c>
      <c r="N2090" t="str">
        <f>IF(Hospitalisation_table[[#This Row],[City tier]]="?","tier - 2",Hospitalisation_table[[#This Row],[City tier]])</f>
        <v>tier - 3</v>
      </c>
      <c r="O2090" t="str">
        <f>IF(Hospitalisation_table[[#This Row],[State ID]]="?","Unknown",Hospitalisation_table[[#This Row],[State ID]])</f>
        <v>R1021</v>
      </c>
      <c r="P2090" s="20" t="str">
        <f>_xlfn.CONCAT(Hospitalisation_table[[#This Row],[date]],"-",Hospitalisation_table[[#This Row],[Month_Updated]],"-",Hospitalisation_table[[#This Row],[Year_Update]])</f>
        <v>25-Dec-1986</v>
      </c>
      <c r="Q2090">
        <f>DATEDIF(Hospitalisation_table[[#This Row],[Date of Birth]],"8-Jun-2023","Y")</f>
        <v>36</v>
      </c>
    </row>
    <row r="2091" spans="1:17" x14ac:dyDescent="0.3">
      <c r="A2091" t="s">
        <v>1151</v>
      </c>
      <c r="B2091" t="str">
        <f>IF(Hospitalisation_table[[#This Row],[Customer ID]]="?","UnKnown",Hospitalisation_table[[#This Row],[Customer ID]])</f>
        <v>Id1220</v>
      </c>
      <c r="C2091">
        <v>1981</v>
      </c>
      <c r="D2091" t="s">
        <v>30</v>
      </c>
      <c r="E2091">
        <v>5</v>
      </c>
      <c r="F2091">
        <v>5</v>
      </c>
      <c r="G2091" s="24">
        <v>9222.4</v>
      </c>
      <c r="H2091" t="s">
        <v>11</v>
      </c>
      <c r="I2091" t="s">
        <v>12</v>
      </c>
      <c r="J2091" t="s">
        <v>166</v>
      </c>
      <c r="K2091" t="str">
        <f>IF(Hospitalisation_table[[#This Row],[month]]="?","Sep",Hospitalisation_table[[#This Row],[month]])</f>
        <v>Dec</v>
      </c>
      <c r="L2091">
        <f>IF(Hospitalisation_table[[#This Row],[year]] = "?",ROUNDUP(AVERAGE(Hospitalisation_table[year]),0),Hospitalisation_table[[#This Row],[year]])</f>
        <v>1981</v>
      </c>
      <c r="M2091" t="str">
        <f>IF(Hospitalisation_table[[#This Row],[Hospital tier]]="?","tier - 2",Hospitalisation_table[[#This Row],[Hospital tier]])</f>
        <v>tier - 2</v>
      </c>
      <c r="N2091" t="str">
        <f>IF(Hospitalisation_table[[#This Row],[City tier]]="?","tier - 2",Hospitalisation_table[[#This Row],[City tier]])</f>
        <v>tier - 3</v>
      </c>
      <c r="O2091" t="str">
        <f>IF(Hospitalisation_table[[#This Row],[State ID]]="?","Unknown",Hospitalisation_table[[#This Row],[State ID]])</f>
        <v>R1019</v>
      </c>
      <c r="P2091" s="20" t="str">
        <f>_xlfn.CONCAT(Hospitalisation_table[[#This Row],[date]],"-",Hospitalisation_table[[#This Row],[Month_Updated]],"-",Hospitalisation_table[[#This Row],[Year_Update]])</f>
        <v>5-Dec-1981</v>
      </c>
      <c r="Q2091">
        <f>DATEDIF(Hospitalisation_table[[#This Row],[Date of Birth]],"8-Jun-2023","Y")</f>
        <v>41</v>
      </c>
    </row>
    <row r="2092" spans="1:17" x14ac:dyDescent="0.3">
      <c r="A2092" t="s">
        <v>2251</v>
      </c>
      <c r="B2092" t="str">
        <f>IF(Hospitalisation_table[[#This Row],[Customer ID]]="?","UnKnown",Hospitalisation_table[[#This Row],[Customer ID]])</f>
        <v>Id122</v>
      </c>
      <c r="C2092">
        <v>1978</v>
      </c>
      <c r="D2092" t="s">
        <v>10</v>
      </c>
      <c r="E2092">
        <v>12</v>
      </c>
      <c r="F2092">
        <v>1</v>
      </c>
      <c r="G2092" s="24">
        <v>39556.49</v>
      </c>
      <c r="H2092" t="s">
        <v>16</v>
      </c>
      <c r="I2092" t="s">
        <v>11</v>
      </c>
      <c r="J2092" t="s">
        <v>164</v>
      </c>
      <c r="K2092" t="str">
        <f>IF(Hospitalisation_table[[#This Row],[month]]="?","Sep",Hospitalisation_table[[#This Row],[month]])</f>
        <v>Jul</v>
      </c>
      <c r="L2092">
        <f>IF(Hospitalisation_table[[#This Row],[year]] = "?",ROUNDUP(AVERAGE(Hospitalisation_table[year]),0),Hospitalisation_table[[#This Row],[year]])</f>
        <v>1978</v>
      </c>
      <c r="M2092" t="str">
        <f>IF(Hospitalisation_table[[#This Row],[Hospital tier]]="?","tier - 2",Hospitalisation_table[[#This Row],[Hospital tier]])</f>
        <v>tier - 1</v>
      </c>
      <c r="N2092" t="str">
        <f>IF(Hospitalisation_table[[#This Row],[City tier]]="?","tier - 2",Hospitalisation_table[[#This Row],[City tier]])</f>
        <v>tier - 2</v>
      </c>
      <c r="O2092" t="str">
        <f>IF(Hospitalisation_table[[#This Row],[State ID]]="?","Unknown",Hospitalisation_table[[#This Row],[State ID]])</f>
        <v>R1015</v>
      </c>
      <c r="P2092" s="20" t="str">
        <f>_xlfn.CONCAT(Hospitalisation_table[[#This Row],[date]],"-",Hospitalisation_table[[#This Row],[Month_Updated]],"-",Hospitalisation_table[[#This Row],[Year_Update]])</f>
        <v>12-Jul-1978</v>
      </c>
      <c r="Q2092">
        <f>DATEDIF(Hospitalisation_table[[#This Row],[Date of Birth]],"8-Jun-2023","Y")</f>
        <v>44</v>
      </c>
    </row>
    <row r="2093" spans="1:17" x14ac:dyDescent="0.3">
      <c r="A2093" t="s">
        <v>1152</v>
      </c>
      <c r="B2093" t="str">
        <f>IF(Hospitalisation_table[[#This Row],[Customer ID]]="?","UnKnown",Hospitalisation_table[[#This Row],[Customer ID]])</f>
        <v>Id1219</v>
      </c>
      <c r="C2093">
        <v>1975</v>
      </c>
      <c r="D2093" t="s">
        <v>30</v>
      </c>
      <c r="E2093">
        <v>6</v>
      </c>
      <c r="F2093">
        <v>2</v>
      </c>
      <c r="G2093" s="24">
        <v>9225.26</v>
      </c>
      <c r="H2093" t="s">
        <v>12</v>
      </c>
      <c r="I2093" t="s">
        <v>12</v>
      </c>
      <c r="J2093" t="s">
        <v>164</v>
      </c>
      <c r="K2093" t="str">
        <f>IF(Hospitalisation_table[[#This Row],[month]]="?","Sep",Hospitalisation_table[[#This Row],[month]])</f>
        <v>Dec</v>
      </c>
      <c r="L2093">
        <f>IF(Hospitalisation_table[[#This Row],[year]] = "?",ROUNDUP(AVERAGE(Hospitalisation_table[year]),0),Hospitalisation_table[[#This Row],[year]])</f>
        <v>1975</v>
      </c>
      <c r="M2093" t="str">
        <f>IF(Hospitalisation_table[[#This Row],[Hospital tier]]="?","tier - 2",Hospitalisation_table[[#This Row],[Hospital tier]])</f>
        <v>tier - 3</v>
      </c>
      <c r="N2093" t="str">
        <f>IF(Hospitalisation_table[[#This Row],[City tier]]="?","tier - 2",Hospitalisation_table[[#This Row],[City tier]])</f>
        <v>tier - 3</v>
      </c>
      <c r="O2093" t="str">
        <f>IF(Hospitalisation_table[[#This Row],[State ID]]="?","Unknown",Hospitalisation_table[[#This Row],[State ID]])</f>
        <v>R1015</v>
      </c>
      <c r="P2093" s="20" t="str">
        <f>_xlfn.CONCAT(Hospitalisation_table[[#This Row],[date]],"-",Hospitalisation_table[[#This Row],[Month_Updated]],"-",Hospitalisation_table[[#This Row],[Year_Update]])</f>
        <v>6-Dec-1975</v>
      </c>
      <c r="Q2093">
        <f>DATEDIF(Hospitalisation_table[[#This Row],[Date of Birth]],"8-Jun-2023","Y")</f>
        <v>47</v>
      </c>
    </row>
    <row r="2094" spans="1:17" x14ac:dyDescent="0.3">
      <c r="A2094" t="s">
        <v>1153</v>
      </c>
      <c r="B2094" t="str">
        <f>IF(Hospitalisation_table[[#This Row],[Customer ID]]="?","UnKnown",Hospitalisation_table[[#This Row],[Customer ID]])</f>
        <v>Id1218</v>
      </c>
      <c r="C2094">
        <v>1980</v>
      </c>
      <c r="D2094" t="s">
        <v>37</v>
      </c>
      <c r="E2094">
        <v>5</v>
      </c>
      <c r="F2094">
        <v>2</v>
      </c>
      <c r="G2094" s="24">
        <v>9247.94</v>
      </c>
      <c r="H2094" t="s">
        <v>11</v>
      </c>
      <c r="I2094" t="s">
        <v>16</v>
      </c>
      <c r="J2094" t="s">
        <v>300</v>
      </c>
      <c r="K2094" t="str">
        <f>IF(Hospitalisation_table[[#This Row],[month]]="?","Sep",Hospitalisation_table[[#This Row],[month]])</f>
        <v>Oct</v>
      </c>
      <c r="L2094">
        <f>IF(Hospitalisation_table[[#This Row],[year]] = "?",ROUNDUP(AVERAGE(Hospitalisation_table[year]),0),Hospitalisation_table[[#This Row],[year]])</f>
        <v>1980</v>
      </c>
      <c r="M2094" t="str">
        <f>IF(Hospitalisation_table[[#This Row],[Hospital tier]]="?","tier - 2",Hospitalisation_table[[#This Row],[Hospital tier]])</f>
        <v>tier - 2</v>
      </c>
      <c r="N2094" t="str">
        <f>IF(Hospitalisation_table[[#This Row],[City tier]]="?","tier - 2",Hospitalisation_table[[#This Row],[City tier]])</f>
        <v>tier - 1</v>
      </c>
      <c r="O2094" t="str">
        <f>IF(Hospitalisation_table[[#This Row],[State ID]]="?","Unknown",Hospitalisation_table[[#This Row],[State ID]])</f>
        <v>R1021</v>
      </c>
      <c r="P2094" s="20" t="str">
        <f>_xlfn.CONCAT(Hospitalisation_table[[#This Row],[date]],"-",Hospitalisation_table[[#This Row],[Month_Updated]],"-",Hospitalisation_table[[#This Row],[Year_Update]])</f>
        <v>5-Oct-1980</v>
      </c>
      <c r="Q2094">
        <f>DATEDIF(Hospitalisation_table[[#This Row],[Date of Birth]],"8-Jun-2023","Y")</f>
        <v>42</v>
      </c>
    </row>
    <row r="2095" spans="1:17" x14ac:dyDescent="0.3">
      <c r="A2095" t="s">
        <v>1154</v>
      </c>
      <c r="B2095" t="str">
        <f>IF(Hospitalisation_table[[#This Row],[Customer ID]]="?","UnKnown",Hospitalisation_table[[#This Row],[Customer ID]])</f>
        <v>Id1217</v>
      </c>
      <c r="C2095">
        <v>1974</v>
      </c>
      <c r="D2095" t="s">
        <v>35</v>
      </c>
      <c r="E2095">
        <v>21</v>
      </c>
      <c r="F2095">
        <v>1</v>
      </c>
      <c r="G2095" s="24">
        <v>9249.5</v>
      </c>
      <c r="H2095" t="s">
        <v>11</v>
      </c>
      <c r="I2095" t="s">
        <v>16</v>
      </c>
      <c r="J2095" t="s">
        <v>23</v>
      </c>
      <c r="K2095" t="str">
        <f>IF(Hospitalisation_table[[#This Row],[month]]="?","Sep",Hospitalisation_table[[#This Row],[month]])</f>
        <v>Aug</v>
      </c>
      <c r="L2095">
        <f>IF(Hospitalisation_table[[#This Row],[year]] = "?",ROUNDUP(AVERAGE(Hospitalisation_table[year]),0),Hospitalisation_table[[#This Row],[year]])</f>
        <v>1974</v>
      </c>
      <c r="M2095" t="str">
        <f>IF(Hospitalisation_table[[#This Row],[Hospital tier]]="?","tier - 2",Hospitalisation_table[[#This Row],[Hospital tier]])</f>
        <v>tier - 2</v>
      </c>
      <c r="N2095" t="str">
        <f>IF(Hospitalisation_table[[#This Row],[City tier]]="?","tier - 2",Hospitalisation_table[[#This Row],[City tier]])</f>
        <v>tier - 1</v>
      </c>
      <c r="O2095" t="str">
        <f>IF(Hospitalisation_table[[#This Row],[State ID]]="?","Unknown",Hospitalisation_table[[#This Row],[State ID]])</f>
        <v>R1012</v>
      </c>
      <c r="P2095" s="20" t="str">
        <f>_xlfn.CONCAT(Hospitalisation_table[[#This Row],[date]],"-",Hospitalisation_table[[#This Row],[Month_Updated]],"-",Hospitalisation_table[[#This Row],[Year_Update]])</f>
        <v>21-Aug-1974</v>
      </c>
      <c r="Q2095">
        <f>DATEDIF(Hospitalisation_table[[#This Row],[Date of Birth]],"8-Jun-2023","Y")</f>
        <v>48</v>
      </c>
    </row>
    <row r="2096" spans="1:17" x14ac:dyDescent="0.3">
      <c r="A2096" t="s">
        <v>1155</v>
      </c>
      <c r="B2096" t="str">
        <f>IF(Hospitalisation_table[[#This Row],[Customer ID]]="?","UnKnown",Hospitalisation_table[[#This Row],[Customer ID]])</f>
        <v>Id1216</v>
      </c>
      <c r="C2096">
        <v>1971</v>
      </c>
      <c r="D2096" t="s">
        <v>35</v>
      </c>
      <c r="E2096">
        <v>6</v>
      </c>
      <c r="F2096">
        <v>0</v>
      </c>
      <c r="G2096" s="24">
        <v>9264.7999999999993</v>
      </c>
      <c r="H2096" t="s">
        <v>11</v>
      </c>
      <c r="I2096" t="s">
        <v>16</v>
      </c>
      <c r="J2096" t="s">
        <v>42</v>
      </c>
      <c r="K2096" t="str">
        <f>IF(Hospitalisation_table[[#This Row],[month]]="?","Sep",Hospitalisation_table[[#This Row],[month]])</f>
        <v>Aug</v>
      </c>
      <c r="L2096">
        <f>IF(Hospitalisation_table[[#This Row],[year]] = "?",ROUNDUP(AVERAGE(Hospitalisation_table[year]),0),Hospitalisation_table[[#This Row],[year]])</f>
        <v>1971</v>
      </c>
      <c r="M2096" t="str">
        <f>IF(Hospitalisation_table[[#This Row],[Hospital tier]]="?","tier - 2",Hospitalisation_table[[#This Row],[Hospital tier]])</f>
        <v>tier - 2</v>
      </c>
      <c r="N2096" t="str">
        <f>IF(Hospitalisation_table[[#This Row],[City tier]]="?","tier - 2",Hospitalisation_table[[#This Row],[City tier]])</f>
        <v>tier - 1</v>
      </c>
      <c r="O2096" t="str">
        <f>IF(Hospitalisation_table[[#This Row],[State ID]]="?","Unknown",Hospitalisation_table[[#This Row],[State ID]])</f>
        <v>R1011</v>
      </c>
      <c r="P2096" s="20" t="str">
        <f>_xlfn.CONCAT(Hospitalisation_table[[#This Row],[date]],"-",Hospitalisation_table[[#This Row],[Month_Updated]],"-",Hospitalisation_table[[#This Row],[Year_Update]])</f>
        <v>6-Aug-1971</v>
      </c>
      <c r="Q2096">
        <f>DATEDIF(Hospitalisation_table[[#This Row],[Date of Birth]],"8-Jun-2023","Y")</f>
        <v>51</v>
      </c>
    </row>
    <row r="2097" spans="1:17" x14ac:dyDescent="0.3">
      <c r="A2097" t="s">
        <v>1156</v>
      </c>
      <c r="B2097" t="str">
        <f>IF(Hospitalisation_table[[#This Row],[Customer ID]]="?","UnKnown",Hospitalisation_table[[#This Row],[Customer ID]])</f>
        <v>Id1215</v>
      </c>
      <c r="C2097">
        <v>1973</v>
      </c>
      <c r="D2097" t="s">
        <v>37</v>
      </c>
      <c r="E2097">
        <v>27</v>
      </c>
      <c r="F2097">
        <v>1</v>
      </c>
      <c r="G2097" s="24">
        <v>9282.48</v>
      </c>
      <c r="H2097" t="s">
        <v>12</v>
      </c>
      <c r="I2097" t="s">
        <v>11</v>
      </c>
      <c r="J2097" t="s">
        <v>168</v>
      </c>
      <c r="K2097" t="str">
        <f>IF(Hospitalisation_table[[#This Row],[month]]="?","Sep",Hospitalisation_table[[#This Row],[month]])</f>
        <v>Oct</v>
      </c>
      <c r="L2097">
        <f>IF(Hospitalisation_table[[#This Row],[year]] = "?",ROUNDUP(AVERAGE(Hospitalisation_table[year]),0),Hospitalisation_table[[#This Row],[year]])</f>
        <v>1973</v>
      </c>
      <c r="M2097" t="str">
        <f>IF(Hospitalisation_table[[#This Row],[Hospital tier]]="?","tier - 2",Hospitalisation_table[[#This Row],[Hospital tier]])</f>
        <v>tier - 3</v>
      </c>
      <c r="N2097" t="str">
        <f>IF(Hospitalisation_table[[#This Row],[City tier]]="?","tier - 2",Hospitalisation_table[[#This Row],[City tier]])</f>
        <v>tier - 2</v>
      </c>
      <c r="O2097" t="str">
        <f>IF(Hospitalisation_table[[#This Row],[State ID]]="?","Unknown",Hospitalisation_table[[#This Row],[State ID]])</f>
        <v>R1016</v>
      </c>
      <c r="P2097" s="20" t="str">
        <f>_xlfn.CONCAT(Hospitalisation_table[[#This Row],[date]],"-",Hospitalisation_table[[#This Row],[Month_Updated]],"-",Hospitalisation_table[[#This Row],[Year_Update]])</f>
        <v>27-Oct-1973</v>
      </c>
      <c r="Q2097">
        <f>DATEDIF(Hospitalisation_table[[#This Row],[Date of Birth]],"8-Jun-2023","Y")</f>
        <v>49</v>
      </c>
    </row>
    <row r="2098" spans="1:17" x14ac:dyDescent="0.3">
      <c r="A2098" t="s">
        <v>1157</v>
      </c>
      <c r="B2098" t="str">
        <f>IF(Hospitalisation_table[[#This Row],[Customer ID]]="?","UnKnown",Hospitalisation_table[[#This Row],[Customer ID]])</f>
        <v>Id1214</v>
      </c>
      <c r="C2098">
        <v>1971</v>
      </c>
      <c r="D2098" t="s">
        <v>10</v>
      </c>
      <c r="E2098">
        <v>2</v>
      </c>
      <c r="F2098">
        <v>0</v>
      </c>
      <c r="G2098" s="24">
        <v>9283.56</v>
      </c>
      <c r="H2098" t="s">
        <v>11</v>
      </c>
      <c r="I2098" t="s">
        <v>12</v>
      </c>
      <c r="J2098" t="s">
        <v>13</v>
      </c>
      <c r="K2098" t="str">
        <f>IF(Hospitalisation_table[[#This Row],[month]]="?","Sep",Hospitalisation_table[[#This Row],[month]])</f>
        <v>Jul</v>
      </c>
      <c r="L2098">
        <f>IF(Hospitalisation_table[[#This Row],[year]] = "?",ROUNDUP(AVERAGE(Hospitalisation_table[year]),0),Hospitalisation_table[[#This Row],[year]])</f>
        <v>1971</v>
      </c>
      <c r="M2098" t="str">
        <f>IF(Hospitalisation_table[[#This Row],[Hospital tier]]="?","tier - 2",Hospitalisation_table[[#This Row],[Hospital tier]])</f>
        <v>tier - 2</v>
      </c>
      <c r="N2098" t="str">
        <f>IF(Hospitalisation_table[[#This Row],[City tier]]="?","tier - 2",Hospitalisation_table[[#This Row],[City tier]])</f>
        <v>tier - 3</v>
      </c>
      <c r="O2098" t="str">
        <f>IF(Hospitalisation_table[[#This Row],[State ID]]="?","Unknown",Hospitalisation_table[[#This Row],[State ID]])</f>
        <v>R1013</v>
      </c>
      <c r="P2098" s="20" t="str">
        <f>_xlfn.CONCAT(Hospitalisation_table[[#This Row],[date]],"-",Hospitalisation_table[[#This Row],[Month_Updated]],"-",Hospitalisation_table[[#This Row],[Year_Update]])</f>
        <v>2-Jul-1971</v>
      </c>
      <c r="Q2098">
        <f>DATEDIF(Hospitalisation_table[[#This Row],[Date of Birth]],"8-Jun-2023","Y")</f>
        <v>51</v>
      </c>
    </row>
    <row r="2099" spans="1:17" x14ac:dyDescent="0.3">
      <c r="A2099" t="s">
        <v>1158</v>
      </c>
      <c r="B2099" t="str">
        <f>IF(Hospitalisation_table[[#This Row],[Customer ID]]="?","UnKnown",Hospitalisation_table[[#This Row],[Customer ID]])</f>
        <v>Id1213</v>
      </c>
      <c r="C2099">
        <v>1969</v>
      </c>
      <c r="D2099" t="s">
        <v>15</v>
      </c>
      <c r="E2099">
        <v>26</v>
      </c>
      <c r="F2099">
        <v>0</v>
      </c>
      <c r="G2099" s="24">
        <v>9285.8700000000008</v>
      </c>
      <c r="H2099" t="s">
        <v>11</v>
      </c>
      <c r="I2099" t="s">
        <v>12</v>
      </c>
      <c r="J2099" t="s">
        <v>13</v>
      </c>
      <c r="K2099" t="str">
        <f>IF(Hospitalisation_table[[#This Row],[month]]="?","Sep",Hospitalisation_table[[#This Row],[month]])</f>
        <v>Nov</v>
      </c>
      <c r="L2099">
        <f>IF(Hospitalisation_table[[#This Row],[year]] = "?",ROUNDUP(AVERAGE(Hospitalisation_table[year]),0),Hospitalisation_table[[#This Row],[year]])</f>
        <v>1969</v>
      </c>
      <c r="M2099" t="str">
        <f>IF(Hospitalisation_table[[#This Row],[Hospital tier]]="?","tier - 2",Hospitalisation_table[[#This Row],[Hospital tier]])</f>
        <v>tier - 2</v>
      </c>
      <c r="N2099" t="str">
        <f>IF(Hospitalisation_table[[#This Row],[City tier]]="?","tier - 2",Hospitalisation_table[[#This Row],[City tier]])</f>
        <v>tier - 3</v>
      </c>
      <c r="O2099" t="str">
        <f>IF(Hospitalisation_table[[#This Row],[State ID]]="?","Unknown",Hospitalisation_table[[#This Row],[State ID]])</f>
        <v>R1013</v>
      </c>
      <c r="P2099" s="20" t="str">
        <f>_xlfn.CONCAT(Hospitalisation_table[[#This Row],[date]],"-",Hospitalisation_table[[#This Row],[Month_Updated]],"-",Hospitalisation_table[[#This Row],[Year_Update]])</f>
        <v>26-Nov-1969</v>
      </c>
      <c r="Q2099">
        <f>DATEDIF(Hospitalisation_table[[#This Row],[Date of Birth]],"8-Jun-2023","Y")</f>
        <v>53</v>
      </c>
    </row>
    <row r="2100" spans="1:17" x14ac:dyDescent="0.3">
      <c r="A2100" t="s">
        <v>1159</v>
      </c>
      <c r="B2100" t="str">
        <f>IF(Hospitalisation_table[[#This Row],[Customer ID]]="?","UnKnown",Hospitalisation_table[[#This Row],[Customer ID]])</f>
        <v>Id1212</v>
      </c>
      <c r="C2100">
        <v>1973</v>
      </c>
      <c r="D2100" t="s">
        <v>37</v>
      </c>
      <c r="E2100">
        <v>16</v>
      </c>
      <c r="F2100">
        <v>1</v>
      </c>
      <c r="G2100" s="24">
        <v>9288.0300000000007</v>
      </c>
      <c r="H2100" t="s">
        <v>11</v>
      </c>
      <c r="I2100" t="s">
        <v>12</v>
      </c>
      <c r="J2100" t="s">
        <v>170</v>
      </c>
      <c r="K2100" t="str">
        <f>IF(Hospitalisation_table[[#This Row],[month]]="?","Sep",Hospitalisation_table[[#This Row],[month]])</f>
        <v>Oct</v>
      </c>
      <c r="L2100">
        <f>IF(Hospitalisation_table[[#This Row],[year]] = "?",ROUNDUP(AVERAGE(Hospitalisation_table[year]),0),Hospitalisation_table[[#This Row],[year]])</f>
        <v>1973</v>
      </c>
      <c r="M2100" t="str">
        <f>IF(Hospitalisation_table[[#This Row],[Hospital tier]]="?","tier - 2",Hospitalisation_table[[#This Row],[Hospital tier]])</f>
        <v>tier - 2</v>
      </c>
      <c r="N2100" t="str">
        <f>IF(Hospitalisation_table[[#This Row],[City tier]]="?","tier - 2",Hospitalisation_table[[#This Row],[City tier]])</f>
        <v>tier - 3</v>
      </c>
      <c r="O2100" t="str">
        <f>IF(Hospitalisation_table[[#This Row],[State ID]]="?","Unknown",Hospitalisation_table[[#This Row],[State ID]])</f>
        <v>R1018</v>
      </c>
      <c r="P2100" s="20" t="str">
        <f>_xlfn.CONCAT(Hospitalisation_table[[#This Row],[date]],"-",Hospitalisation_table[[#This Row],[Month_Updated]],"-",Hospitalisation_table[[#This Row],[Year_Update]])</f>
        <v>16-Oct-1973</v>
      </c>
      <c r="Q2100">
        <f>DATEDIF(Hospitalisation_table[[#This Row],[Date of Birth]],"8-Jun-2023","Y")</f>
        <v>49</v>
      </c>
    </row>
    <row r="2101" spans="1:17" x14ac:dyDescent="0.3">
      <c r="A2101" t="s">
        <v>1160</v>
      </c>
      <c r="B2101" t="str">
        <f>IF(Hospitalisation_table[[#This Row],[Customer ID]]="?","UnKnown",Hospitalisation_table[[#This Row],[Customer ID]])</f>
        <v>Id1211</v>
      </c>
      <c r="C2101">
        <v>1973</v>
      </c>
      <c r="D2101" t="s">
        <v>20</v>
      </c>
      <c r="E2101">
        <v>18</v>
      </c>
      <c r="F2101">
        <v>1</v>
      </c>
      <c r="G2101" s="24">
        <v>9290.14</v>
      </c>
      <c r="H2101" t="s">
        <v>12</v>
      </c>
      <c r="I2101" t="s">
        <v>12</v>
      </c>
      <c r="J2101" t="s">
        <v>168</v>
      </c>
      <c r="K2101" t="str">
        <f>IF(Hospitalisation_table[[#This Row],[month]]="?","Sep",Hospitalisation_table[[#This Row],[month]])</f>
        <v>Sep</v>
      </c>
      <c r="L2101">
        <f>IF(Hospitalisation_table[[#This Row],[year]] = "?",ROUNDUP(AVERAGE(Hospitalisation_table[year]),0),Hospitalisation_table[[#This Row],[year]])</f>
        <v>1973</v>
      </c>
      <c r="M2101" t="str">
        <f>IF(Hospitalisation_table[[#This Row],[Hospital tier]]="?","tier - 2",Hospitalisation_table[[#This Row],[Hospital tier]])</f>
        <v>tier - 3</v>
      </c>
      <c r="N2101" t="str">
        <f>IF(Hospitalisation_table[[#This Row],[City tier]]="?","tier - 2",Hospitalisation_table[[#This Row],[City tier]])</f>
        <v>tier - 3</v>
      </c>
      <c r="O2101" t="str">
        <f>IF(Hospitalisation_table[[#This Row],[State ID]]="?","Unknown",Hospitalisation_table[[#This Row],[State ID]])</f>
        <v>R1016</v>
      </c>
      <c r="P2101" s="20" t="str">
        <f>_xlfn.CONCAT(Hospitalisation_table[[#This Row],[date]],"-",Hospitalisation_table[[#This Row],[Month_Updated]],"-",Hospitalisation_table[[#This Row],[Year_Update]])</f>
        <v>18-Sep-1973</v>
      </c>
      <c r="Q2101">
        <f>DATEDIF(Hospitalisation_table[[#This Row],[Date of Birth]],"8-Jun-2023","Y")</f>
        <v>49</v>
      </c>
    </row>
    <row r="2102" spans="1:17" x14ac:dyDescent="0.3">
      <c r="A2102" t="s">
        <v>1161</v>
      </c>
      <c r="B2102" t="str">
        <f>IF(Hospitalisation_table[[#This Row],[Customer ID]]="?","UnKnown",Hospitalisation_table[[#This Row],[Customer ID]])</f>
        <v>Id1210</v>
      </c>
      <c r="C2102">
        <v>1976</v>
      </c>
      <c r="D2102" t="s">
        <v>15</v>
      </c>
      <c r="E2102">
        <v>3</v>
      </c>
      <c r="F2102">
        <v>3</v>
      </c>
      <c r="G2102" s="24">
        <v>9301.89</v>
      </c>
      <c r="H2102" t="s">
        <v>11</v>
      </c>
      <c r="I2102" t="s">
        <v>16</v>
      </c>
      <c r="J2102" t="s">
        <v>23</v>
      </c>
      <c r="K2102" t="str">
        <f>IF(Hospitalisation_table[[#This Row],[month]]="?","Sep",Hospitalisation_table[[#This Row],[month]])</f>
        <v>Nov</v>
      </c>
      <c r="L2102">
        <f>IF(Hospitalisation_table[[#This Row],[year]] = "?",ROUNDUP(AVERAGE(Hospitalisation_table[year]),0),Hospitalisation_table[[#This Row],[year]])</f>
        <v>1976</v>
      </c>
      <c r="M2102" t="str">
        <f>IF(Hospitalisation_table[[#This Row],[Hospital tier]]="?","tier - 2",Hospitalisation_table[[#This Row],[Hospital tier]])</f>
        <v>tier - 2</v>
      </c>
      <c r="N2102" t="str">
        <f>IF(Hospitalisation_table[[#This Row],[City tier]]="?","tier - 2",Hospitalisation_table[[#This Row],[City tier]])</f>
        <v>tier - 1</v>
      </c>
      <c r="O2102" t="str">
        <f>IF(Hospitalisation_table[[#This Row],[State ID]]="?","Unknown",Hospitalisation_table[[#This Row],[State ID]])</f>
        <v>R1012</v>
      </c>
      <c r="P2102" s="20" t="str">
        <f>_xlfn.CONCAT(Hospitalisation_table[[#This Row],[date]],"-",Hospitalisation_table[[#This Row],[Month_Updated]],"-",Hospitalisation_table[[#This Row],[Year_Update]])</f>
        <v>3-Nov-1976</v>
      </c>
      <c r="Q2102">
        <f>DATEDIF(Hospitalisation_table[[#This Row],[Date of Birth]],"8-Jun-2023","Y")</f>
        <v>46</v>
      </c>
    </row>
    <row r="2103" spans="1:17" x14ac:dyDescent="0.3">
      <c r="A2103" t="s">
        <v>2252</v>
      </c>
      <c r="B2103" t="str">
        <f>IF(Hospitalisation_table[[#This Row],[Customer ID]]="?","UnKnown",Hospitalisation_table[[#This Row],[Customer ID]])</f>
        <v>Id121</v>
      </c>
      <c r="C2103">
        <v>1981</v>
      </c>
      <c r="D2103" t="s">
        <v>10</v>
      </c>
      <c r="E2103">
        <v>5</v>
      </c>
      <c r="F2103">
        <v>3</v>
      </c>
      <c r="G2103" s="24">
        <v>39597.410000000003</v>
      </c>
      <c r="H2103" t="s">
        <v>16</v>
      </c>
      <c r="I2103" t="s">
        <v>11</v>
      </c>
      <c r="J2103" t="s">
        <v>356</v>
      </c>
      <c r="K2103" t="str">
        <f>IF(Hospitalisation_table[[#This Row],[month]]="?","Sep",Hospitalisation_table[[#This Row],[month]])</f>
        <v>Jul</v>
      </c>
      <c r="L2103">
        <f>IF(Hospitalisation_table[[#This Row],[year]] = "?",ROUNDUP(AVERAGE(Hospitalisation_table[year]),0),Hospitalisation_table[[#This Row],[year]])</f>
        <v>1981</v>
      </c>
      <c r="M2103" t="str">
        <f>IF(Hospitalisation_table[[#This Row],[Hospital tier]]="?","tier - 2",Hospitalisation_table[[#This Row],[Hospital tier]])</f>
        <v>tier - 1</v>
      </c>
      <c r="N2103" t="str">
        <f>IF(Hospitalisation_table[[#This Row],[City tier]]="?","tier - 2",Hospitalisation_table[[#This Row],[City tier]])</f>
        <v>tier - 2</v>
      </c>
      <c r="O2103" t="str">
        <f>IF(Hospitalisation_table[[#This Row],[State ID]]="?","Unknown",Hospitalisation_table[[#This Row],[State ID]])</f>
        <v>R1017</v>
      </c>
      <c r="P2103" s="20" t="str">
        <f>_xlfn.CONCAT(Hospitalisation_table[[#This Row],[date]],"-",Hospitalisation_table[[#This Row],[Month_Updated]],"-",Hospitalisation_table[[#This Row],[Year_Update]])</f>
        <v>5-Jul-1981</v>
      </c>
      <c r="Q2103">
        <f>DATEDIF(Hospitalisation_table[[#This Row],[Date of Birth]],"8-Jun-2023","Y")</f>
        <v>41</v>
      </c>
    </row>
    <row r="2104" spans="1:17" x14ac:dyDescent="0.3">
      <c r="A2104" t="s">
        <v>1162</v>
      </c>
      <c r="B2104" t="str">
        <f>IF(Hospitalisation_table[[#This Row],[Customer ID]]="?","UnKnown",Hospitalisation_table[[#This Row],[Customer ID]])</f>
        <v>Id1209</v>
      </c>
      <c r="C2104">
        <v>1973</v>
      </c>
      <c r="D2104" t="s">
        <v>37</v>
      </c>
      <c r="E2104">
        <v>16</v>
      </c>
      <c r="F2104">
        <v>2</v>
      </c>
      <c r="G2104" s="24">
        <v>9304.7000000000007</v>
      </c>
      <c r="H2104" t="s">
        <v>12</v>
      </c>
      <c r="I2104" t="s">
        <v>12</v>
      </c>
      <c r="J2104" t="s">
        <v>13</v>
      </c>
      <c r="K2104" t="str">
        <f>IF(Hospitalisation_table[[#This Row],[month]]="?","Sep",Hospitalisation_table[[#This Row],[month]])</f>
        <v>Oct</v>
      </c>
      <c r="L2104">
        <f>IF(Hospitalisation_table[[#This Row],[year]] = "?",ROUNDUP(AVERAGE(Hospitalisation_table[year]),0),Hospitalisation_table[[#This Row],[year]])</f>
        <v>1973</v>
      </c>
      <c r="M2104" t="str">
        <f>IF(Hospitalisation_table[[#This Row],[Hospital tier]]="?","tier - 2",Hospitalisation_table[[#This Row],[Hospital tier]])</f>
        <v>tier - 3</v>
      </c>
      <c r="N2104" t="str">
        <f>IF(Hospitalisation_table[[#This Row],[City tier]]="?","tier - 2",Hospitalisation_table[[#This Row],[City tier]])</f>
        <v>tier - 3</v>
      </c>
      <c r="O2104" t="str">
        <f>IF(Hospitalisation_table[[#This Row],[State ID]]="?","Unknown",Hospitalisation_table[[#This Row],[State ID]])</f>
        <v>R1013</v>
      </c>
      <c r="P2104" s="20" t="str">
        <f>_xlfn.CONCAT(Hospitalisation_table[[#This Row],[date]],"-",Hospitalisation_table[[#This Row],[Month_Updated]],"-",Hospitalisation_table[[#This Row],[Year_Update]])</f>
        <v>16-Oct-1973</v>
      </c>
      <c r="Q2104">
        <f>DATEDIF(Hospitalisation_table[[#This Row],[Date of Birth]],"8-Jun-2023","Y")</f>
        <v>49</v>
      </c>
    </row>
    <row r="2105" spans="1:17" x14ac:dyDescent="0.3">
      <c r="A2105" t="s">
        <v>1163</v>
      </c>
      <c r="B2105" t="str">
        <f>IF(Hospitalisation_table[[#This Row],[Customer ID]]="?","UnKnown",Hospitalisation_table[[#This Row],[Customer ID]])</f>
        <v>Id1208</v>
      </c>
      <c r="C2105">
        <v>1963</v>
      </c>
      <c r="D2105" t="s">
        <v>18</v>
      </c>
      <c r="E2105">
        <v>8</v>
      </c>
      <c r="F2105">
        <v>0</v>
      </c>
      <c r="G2105" s="24">
        <v>9310.81</v>
      </c>
      <c r="H2105" t="s">
        <v>12</v>
      </c>
      <c r="I2105" t="s">
        <v>16</v>
      </c>
      <c r="J2105" t="s">
        <v>13</v>
      </c>
      <c r="K2105" t="str">
        <f>IF(Hospitalisation_table[[#This Row],[month]]="?","Sep",Hospitalisation_table[[#This Row],[month]])</f>
        <v>Jun</v>
      </c>
      <c r="L2105">
        <f>IF(Hospitalisation_table[[#This Row],[year]] = "?",ROUNDUP(AVERAGE(Hospitalisation_table[year]),0),Hospitalisation_table[[#This Row],[year]])</f>
        <v>1963</v>
      </c>
      <c r="M2105" t="str">
        <f>IF(Hospitalisation_table[[#This Row],[Hospital tier]]="?","tier - 2",Hospitalisation_table[[#This Row],[Hospital tier]])</f>
        <v>tier - 3</v>
      </c>
      <c r="N2105" t="str">
        <f>IF(Hospitalisation_table[[#This Row],[City tier]]="?","tier - 2",Hospitalisation_table[[#This Row],[City tier]])</f>
        <v>tier - 1</v>
      </c>
      <c r="O2105" t="str">
        <f>IF(Hospitalisation_table[[#This Row],[State ID]]="?","Unknown",Hospitalisation_table[[#This Row],[State ID]])</f>
        <v>R1013</v>
      </c>
      <c r="P2105" s="20" t="str">
        <f>_xlfn.CONCAT(Hospitalisation_table[[#This Row],[date]],"-",Hospitalisation_table[[#This Row],[Month_Updated]],"-",Hospitalisation_table[[#This Row],[Year_Update]])</f>
        <v>8-Jun-1963</v>
      </c>
      <c r="Q2105">
        <f>DATEDIF(Hospitalisation_table[[#This Row],[Date of Birth]],"8-Jun-2023","Y")</f>
        <v>60</v>
      </c>
    </row>
    <row r="2106" spans="1:17" x14ac:dyDescent="0.3">
      <c r="A2106" t="s">
        <v>1164</v>
      </c>
      <c r="B2106" t="str">
        <f>IF(Hospitalisation_table[[#This Row],[Customer ID]]="?","UnKnown",Hospitalisation_table[[#This Row],[Customer ID]])</f>
        <v>Id1207</v>
      </c>
      <c r="C2106">
        <v>1977</v>
      </c>
      <c r="D2106" t="s">
        <v>37</v>
      </c>
      <c r="E2106">
        <v>12</v>
      </c>
      <c r="F2106">
        <v>2</v>
      </c>
      <c r="G2106" s="24">
        <v>9315.41</v>
      </c>
      <c r="H2106" t="s">
        <v>11</v>
      </c>
      <c r="I2106" t="s">
        <v>16</v>
      </c>
      <c r="J2106" t="s">
        <v>247</v>
      </c>
      <c r="K2106" t="str">
        <f>IF(Hospitalisation_table[[#This Row],[month]]="?","Sep",Hospitalisation_table[[#This Row],[month]])</f>
        <v>Oct</v>
      </c>
      <c r="L2106">
        <f>IF(Hospitalisation_table[[#This Row],[year]] = "?",ROUNDUP(AVERAGE(Hospitalisation_table[year]),0),Hospitalisation_table[[#This Row],[year]])</f>
        <v>1977</v>
      </c>
      <c r="M2106" t="str">
        <f>IF(Hospitalisation_table[[#This Row],[Hospital tier]]="?","tier - 2",Hospitalisation_table[[#This Row],[Hospital tier]])</f>
        <v>tier - 2</v>
      </c>
      <c r="N2106" t="str">
        <f>IF(Hospitalisation_table[[#This Row],[City tier]]="?","tier - 2",Hospitalisation_table[[#This Row],[City tier]])</f>
        <v>tier - 1</v>
      </c>
      <c r="O2106" t="str">
        <f>IF(Hospitalisation_table[[#This Row],[State ID]]="?","Unknown",Hospitalisation_table[[#This Row],[State ID]])</f>
        <v>R1024</v>
      </c>
      <c r="P2106" s="20" t="str">
        <f>_xlfn.CONCAT(Hospitalisation_table[[#This Row],[date]],"-",Hospitalisation_table[[#This Row],[Month_Updated]],"-",Hospitalisation_table[[#This Row],[Year_Update]])</f>
        <v>12-Oct-1977</v>
      </c>
      <c r="Q2106">
        <f>DATEDIF(Hospitalisation_table[[#This Row],[Date of Birth]],"8-Jun-2023","Y")</f>
        <v>45</v>
      </c>
    </row>
    <row r="2107" spans="1:17" x14ac:dyDescent="0.3">
      <c r="A2107" t="s">
        <v>1165</v>
      </c>
      <c r="B2107" t="str">
        <f>IF(Hospitalisation_table[[#This Row],[Customer ID]]="?","UnKnown",Hospitalisation_table[[#This Row],[Customer ID]])</f>
        <v>Id1206</v>
      </c>
      <c r="C2107">
        <v>1988</v>
      </c>
      <c r="D2107" t="s">
        <v>10</v>
      </c>
      <c r="E2107">
        <v>9</v>
      </c>
      <c r="F2107">
        <v>3</v>
      </c>
      <c r="G2107" s="24">
        <v>9320.26</v>
      </c>
      <c r="H2107" t="s">
        <v>11</v>
      </c>
      <c r="I2107" t="s">
        <v>16</v>
      </c>
      <c r="J2107" t="s">
        <v>23</v>
      </c>
      <c r="K2107" t="str">
        <f>IF(Hospitalisation_table[[#This Row],[month]]="?","Sep",Hospitalisation_table[[#This Row],[month]])</f>
        <v>Jul</v>
      </c>
      <c r="L2107">
        <f>IF(Hospitalisation_table[[#This Row],[year]] = "?",ROUNDUP(AVERAGE(Hospitalisation_table[year]),0),Hospitalisation_table[[#This Row],[year]])</f>
        <v>1988</v>
      </c>
      <c r="M2107" t="str">
        <f>IF(Hospitalisation_table[[#This Row],[Hospital tier]]="?","tier - 2",Hospitalisation_table[[#This Row],[Hospital tier]])</f>
        <v>tier - 2</v>
      </c>
      <c r="N2107" t="str">
        <f>IF(Hospitalisation_table[[#This Row],[City tier]]="?","tier - 2",Hospitalisation_table[[#This Row],[City tier]])</f>
        <v>tier - 1</v>
      </c>
      <c r="O2107" t="str">
        <f>IF(Hospitalisation_table[[#This Row],[State ID]]="?","Unknown",Hospitalisation_table[[#This Row],[State ID]])</f>
        <v>R1012</v>
      </c>
      <c r="P2107" s="20" t="str">
        <f>_xlfn.CONCAT(Hospitalisation_table[[#This Row],[date]],"-",Hospitalisation_table[[#This Row],[Month_Updated]],"-",Hospitalisation_table[[#This Row],[Year_Update]])</f>
        <v>9-Jul-1988</v>
      </c>
      <c r="Q2107">
        <f>DATEDIF(Hospitalisation_table[[#This Row],[Date of Birth]],"8-Jun-2023","Y")</f>
        <v>34</v>
      </c>
    </row>
    <row r="2108" spans="1:17" x14ac:dyDescent="0.3">
      <c r="A2108" t="s">
        <v>1166</v>
      </c>
      <c r="B2108" t="str">
        <f>IF(Hospitalisation_table[[#This Row],[Customer ID]]="?","UnKnown",Hospitalisation_table[[#This Row],[Customer ID]])</f>
        <v>Id1205</v>
      </c>
      <c r="C2108">
        <v>1996</v>
      </c>
      <c r="D2108" t="s">
        <v>37</v>
      </c>
      <c r="E2108">
        <v>12</v>
      </c>
      <c r="F2108">
        <v>0</v>
      </c>
      <c r="G2108" s="24">
        <v>9338.61</v>
      </c>
      <c r="H2108" t="s">
        <v>11</v>
      </c>
      <c r="I2108" t="s">
        <v>16</v>
      </c>
      <c r="J2108" t="s">
        <v>535</v>
      </c>
      <c r="K2108" t="str">
        <f>IF(Hospitalisation_table[[#This Row],[month]]="?","Sep",Hospitalisation_table[[#This Row],[month]])</f>
        <v>Oct</v>
      </c>
      <c r="L2108">
        <f>IF(Hospitalisation_table[[#This Row],[year]] = "?",ROUNDUP(AVERAGE(Hospitalisation_table[year]),0),Hospitalisation_table[[#This Row],[year]])</f>
        <v>1996</v>
      </c>
      <c r="M2108" t="str">
        <f>IF(Hospitalisation_table[[#This Row],[Hospital tier]]="?","tier - 2",Hospitalisation_table[[#This Row],[Hospital tier]])</f>
        <v>tier - 2</v>
      </c>
      <c r="N2108" t="str">
        <f>IF(Hospitalisation_table[[#This Row],[City tier]]="?","tier - 2",Hospitalisation_table[[#This Row],[City tier]])</f>
        <v>tier - 1</v>
      </c>
      <c r="O2108" t="str">
        <f>IF(Hospitalisation_table[[#This Row],[State ID]]="?","Unknown",Hospitalisation_table[[#This Row],[State ID]])</f>
        <v>R1026</v>
      </c>
      <c r="P2108" s="20" t="str">
        <f>_xlfn.CONCAT(Hospitalisation_table[[#This Row],[date]],"-",Hospitalisation_table[[#This Row],[Month_Updated]],"-",Hospitalisation_table[[#This Row],[Year_Update]])</f>
        <v>12-Oct-1996</v>
      </c>
      <c r="Q2108">
        <f>DATEDIF(Hospitalisation_table[[#This Row],[Date of Birth]],"8-Jun-2023","Y")</f>
        <v>26</v>
      </c>
    </row>
    <row r="2109" spans="1:17" x14ac:dyDescent="0.3">
      <c r="A2109" t="s">
        <v>1167</v>
      </c>
      <c r="B2109" t="str">
        <f>IF(Hospitalisation_table[[#This Row],[Customer ID]]="?","UnKnown",Hospitalisation_table[[#This Row],[Customer ID]])</f>
        <v>Id1204</v>
      </c>
      <c r="C2109">
        <v>1988</v>
      </c>
      <c r="D2109" t="s">
        <v>10</v>
      </c>
      <c r="E2109">
        <v>1</v>
      </c>
      <c r="F2109">
        <v>3</v>
      </c>
      <c r="G2109" s="24">
        <v>9344.2000000000007</v>
      </c>
      <c r="H2109" t="s">
        <v>11</v>
      </c>
      <c r="I2109" t="s">
        <v>16</v>
      </c>
      <c r="J2109" t="s">
        <v>300</v>
      </c>
      <c r="K2109" t="str">
        <f>IF(Hospitalisation_table[[#This Row],[month]]="?","Sep",Hospitalisation_table[[#This Row],[month]])</f>
        <v>Jul</v>
      </c>
      <c r="L2109">
        <f>IF(Hospitalisation_table[[#This Row],[year]] = "?",ROUNDUP(AVERAGE(Hospitalisation_table[year]),0),Hospitalisation_table[[#This Row],[year]])</f>
        <v>1988</v>
      </c>
      <c r="M2109" t="str">
        <f>IF(Hospitalisation_table[[#This Row],[Hospital tier]]="?","tier - 2",Hospitalisation_table[[#This Row],[Hospital tier]])</f>
        <v>tier - 2</v>
      </c>
      <c r="N2109" t="str">
        <f>IF(Hospitalisation_table[[#This Row],[City tier]]="?","tier - 2",Hospitalisation_table[[#This Row],[City tier]])</f>
        <v>tier - 1</v>
      </c>
      <c r="O2109" t="str">
        <f>IF(Hospitalisation_table[[#This Row],[State ID]]="?","Unknown",Hospitalisation_table[[#This Row],[State ID]])</f>
        <v>R1021</v>
      </c>
      <c r="P2109" s="20" t="str">
        <f>_xlfn.CONCAT(Hospitalisation_table[[#This Row],[date]],"-",Hospitalisation_table[[#This Row],[Month_Updated]],"-",Hospitalisation_table[[#This Row],[Year_Update]])</f>
        <v>1-Jul-1988</v>
      </c>
      <c r="Q2109">
        <f>DATEDIF(Hospitalisation_table[[#This Row],[Date of Birth]],"8-Jun-2023","Y")</f>
        <v>34</v>
      </c>
    </row>
    <row r="2110" spans="1:17" x14ac:dyDescent="0.3">
      <c r="A2110" t="s">
        <v>1168</v>
      </c>
      <c r="B2110" t="str">
        <f>IF(Hospitalisation_table[[#This Row],[Customer ID]]="?","UnKnown",Hospitalisation_table[[#This Row],[Customer ID]])</f>
        <v>Id1203</v>
      </c>
      <c r="C2110">
        <v>1971</v>
      </c>
      <c r="D2110" t="s">
        <v>37</v>
      </c>
      <c r="E2110">
        <v>8</v>
      </c>
      <c r="F2110">
        <v>0</v>
      </c>
      <c r="G2110" s="24">
        <v>9361.33</v>
      </c>
      <c r="H2110" t="s">
        <v>12</v>
      </c>
      <c r="I2110" t="s">
        <v>16</v>
      </c>
      <c r="J2110" t="s">
        <v>168</v>
      </c>
      <c r="K2110" t="str">
        <f>IF(Hospitalisation_table[[#This Row],[month]]="?","Sep",Hospitalisation_table[[#This Row],[month]])</f>
        <v>Oct</v>
      </c>
      <c r="L2110">
        <f>IF(Hospitalisation_table[[#This Row],[year]] = "?",ROUNDUP(AVERAGE(Hospitalisation_table[year]),0),Hospitalisation_table[[#This Row],[year]])</f>
        <v>1971</v>
      </c>
      <c r="M2110" t="str">
        <f>IF(Hospitalisation_table[[#This Row],[Hospital tier]]="?","tier - 2",Hospitalisation_table[[#This Row],[Hospital tier]])</f>
        <v>tier - 3</v>
      </c>
      <c r="N2110" t="str">
        <f>IF(Hospitalisation_table[[#This Row],[City tier]]="?","tier - 2",Hospitalisation_table[[#This Row],[City tier]])</f>
        <v>tier - 1</v>
      </c>
      <c r="O2110" t="str">
        <f>IF(Hospitalisation_table[[#This Row],[State ID]]="?","Unknown",Hospitalisation_table[[#This Row],[State ID]])</f>
        <v>R1016</v>
      </c>
      <c r="P2110" s="20" t="str">
        <f>_xlfn.CONCAT(Hospitalisation_table[[#This Row],[date]],"-",Hospitalisation_table[[#This Row],[Month_Updated]],"-",Hospitalisation_table[[#This Row],[Year_Update]])</f>
        <v>8-Oct-1971</v>
      </c>
      <c r="Q2110">
        <f>DATEDIF(Hospitalisation_table[[#This Row],[Date of Birth]],"8-Jun-2023","Y")</f>
        <v>51</v>
      </c>
    </row>
    <row r="2111" spans="1:17" x14ac:dyDescent="0.3">
      <c r="A2111" t="s">
        <v>1169</v>
      </c>
      <c r="B2111" t="str">
        <f>IF(Hospitalisation_table[[#This Row],[Customer ID]]="?","UnKnown",Hospitalisation_table[[#This Row],[Customer ID]])</f>
        <v>Id1202</v>
      </c>
      <c r="C2111">
        <v>1969</v>
      </c>
      <c r="D2111" t="s">
        <v>15</v>
      </c>
      <c r="E2111">
        <v>24</v>
      </c>
      <c r="F2111">
        <v>0</v>
      </c>
      <c r="G2111" s="24">
        <v>9377.4500000000007</v>
      </c>
      <c r="H2111" t="s">
        <v>11</v>
      </c>
      <c r="I2111" t="s">
        <v>12</v>
      </c>
      <c r="J2111" t="s">
        <v>13</v>
      </c>
      <c r="K2111" t="str">
        <f>IF(Hospitalisation_table[[#This Row],[month]]="?","Sep",Hospitalisation_table[[#This Row],[month]])</f>
        <v>Nov</v>
      </c>
      <c r="L2111">
        <f>IF(Hospitalisation_table[[#This Row],[year]] = "?",ROUNDUP(AVERAGE(Hospitalisation_table[year]),0),Hospitalisation_table[[#This Row],[year]])</f>
        <v>1969</v>
      </c>
      <c r="M2111" t="str">
        <f>IF(Hospitalisation_table[[#This Row],[Hospital tier]]="?","tier - 2",Hospitalisation_table[[#This Row],[Hospital tier]])</f>
        <v>tier - 2</v>
      </c>
      <c r="N2111" t="str">
        <f>IF(Hospitalisation_table[[#This Row],[City tier]]="?","tier - 2",Hospitalisation_table[[#This Row],[City tier]])</f>
        <v>tier - 3</v>
      </c>
      <c r="O2111" t="str">
        <f>IF(Hospitalisation_table[[#This Row],[State ID]]="?","Unknown",Hospitalisation_table[[#This Row],[State ID]])</f>
        <v>R1013</v>
      </c>
      <c r="P2111" s="20" t="str">
        <f>_xlfn.CONCAT(Hospitalisation_table[[#This Row],[date]],"-",Hospitalisation_table[[#This Row],[Month_Updated]],"-",Hospitalisation_table[[#This Row],[Year_Update]])</f>
        <v>24-Nov-1969</v>
      </c>
      <c r="Q2111">
        <f>DATEDIF(Hospitalisation_table[[#This Row],[Date of Birth]],"8-Jun-2023","Y")</f>
        <v>53</v>
      </c>
    </row>
    <row r="2112" spans="1:17" x14ac:dyDescent="0.3">
      <c r="A2112" t="s">
        <v>1170</v>
      </c>
      <c r="B2112" t="str">
        <f>IF(Hospitalisation_table[[#This Row],[Customer ID]]="?","UnKnown",Hospitalisation_table[[#This Row],[Customer ID]])</f>
        <v>Id1201</v>
      </c>
      <c r="C2112">
        <v>1971</v>
      </c>
      <c r="D2112" t="s">
        <v>15</v>
      </c>
      <c r="E2112">
        <v>26</v>
      </c>
      <c r="F2112">
        <v>1</v>
      </c>
      <c r="G2112" s="24">
        <v>9377.9</v>
      </c>
      <c r="H2112" t="s">
        <v>11</v>
      </c>
      <c r="I2112" t="s">
        <v>16</v>
      </c>
      <c r="J2112" t="s">
        <v>13</v>
      </c>
      <c r="K2112" t="str">
        <f>IF(Hospitalisation_table[[#This Row],[month]]="?","Sep",Hospitalisation_table[[#This Row],[month]])</f>
        <v>Nov</v>
      </c>
      <c r="L2112">
        <f>IF(Hospitalisation_table[[#This Row],[year]] = "?",ROUNDUP(AVERAGE(Hospitalisation_table[year]),0),Hospitalisation_table[[#This Row],[year]])</f>
        <v>1971</v>
      </c>
      <c r="M2112" t="str">
        <f>IF(Hospitalisation_table[[#This Row],[Hospital tier]]="?","tier - 2",Hospitalisation_table[[#This Row],[Hospital tier]])</f>
        <v>tier - 2</v>
      </c>
      <c r="N2112" t="str">
        <f>IF(Hospitalisation_table[[#This Row],[City tier]]="?","tier - 2",Hospitalisation_table[[#This Row],[City tier]])</f>
        <v>tier - 1</v>
      </c>
      <c r="O2112" t="str">
        <f>IF(Hospitalisation_table[[#This Row],[State ID]]="?","Unknown",Hospitalisation_table[[#This Row],[State ID]])</f>
        <v>R1013</v>
      </c>
      <c r="P2112" s="20" t="str">
        <f>_xlfn.CONCAT(Hospitalisation_table[[#This Row],[date]],"-",Hospitalisation_table[[#This Row],[Month_Updated]],"-",Hospitalisation_table[[#This Row],[Year_Update]])</f>
        <v>26-Nov-1971</v>
      </c>
      <c r="Q2112">
        <f>DATEDIF(Hospitalisation_table[[#This Row],[Date of Birth]],"8-Jun-2023","Y")</f>
        <v>51</v>
      </c>
    </row>
    <row r="2113" spans="1:17" x14ac:dyDescent="0.3">
      <c r="A2113" t="s">
        <v>1171</v>
      </c>
      <c r="B2113" t="str">
        <f>IF(Hospitalisation_table[[#This Row],[Customer ID]]="?","UnKnown",Hospitalisation_table[[#This Row],[Customer ID]])</f>
        <v>Id1200</v>
      </c>
      <c r="C2113">
        <v>1975</v>
      </c>
      <c r="D2113" t="s">
        <v>30</v>
      </c>
      <c r="E2113">
        <v>2</v>
      </c>
      <c r="F2113">
        <v>1</v>
      </c>
      <c r="G2113" s="24">
        <v>9380.75</v>
      </c>
      <c r="H2113" t="s">
        <v>11</v>
      </c>
      <c r="I2113" t="s">
        <v>11</v>
      </c>
      <c r="J2113" t="s">
        <v>247</v>
      </c>
      <c r="K2113" t="str">
        <f>IF(Hospitalisation_table[[#This Row],[month]]="?","Sep",Hospitalisation_table[[#This Row],[month]])</f>
        <v>Dec</v>
      </c>
      <c r="L2113">
        <f>IF(Hospitalisation_table[[#This Row],[year]] = "?",ROUNDUP(AVERAGE(Hospitalisation_table[year]),0),Hospitalisation_table[[#This Row],[year]])</f>
        <v>1975</v>
      </c>
      <c r="M2113" t="str">
        <f>IF(Hospitalisation_table[[#This Row],[Hospital tier]]="?","tier - 2",Hospitalisation_table[[#This Row],[Hospital tier]])</f>
        <v>tier - 2</v>
      </c>
      <c r="N2113" t="str">
        <f>IF(Hospitalisation_table[[#This Row],[City tier]]="?","tier - 2",Hospitalisation_table[[#This Row],[City tier]])</f>
        <v>tier - 2</v>
      </c>
      <c r="O2113" t="str">
        <f>IF(Hospitalisation_table[[#This Row],[State ID]]="?","Unknown",Hospitalisation_table[[#This Row],[State ID]])</f>
        <v>R1024</v>
      </c>
      <c r="P2113" s="20" t="str">
        <f>_xlfn.CONCAT(Hospitalisation_table[[#This Row],[date]],"-",Hospitalisation_table[[#This Row],[Month_Updated]],"-",Hospitalisation_table[[#This Row],[Year_Update]])</f>
        <v>2-Dec-1975</v>
      </c>
      <c r="Q2113">
        <f>DATEDIF(Hospitalisation_table[[#This Row],[Date of Birth]],"8-Jun-2023","Y")</f>
        <v>47</v>
      </c>
    </row>
    <row r="2114" spans="1:17" x14ac:dyDescent="0.3">
      <c r="A2114" t="s">
        <v>2253</v>
      </c>
      <c r="B2114" t="str">
        <f>IF(Hospitalisation_table[[#This Row],[Customer ID]]="?","UnKnown",Hospitalisation_table[[#This Row],[Customer ID]])</f>
        <v>Id120</v>
      </c>
      <c r="C2114">
        <v>1995</v>
      </c>
      <c r="D2114" t="s">
        <v>35</v>
      </c>
      <c r="E2114">
        <v>7</v>
      </c>
      <c r="F2114">
        <v>0</v>
      </c>
      <c r="G2114" s="24">
        <v>39611.760000000002</v>
      </c>
      <c r="H2114" t="s">
        <v>16</v>
      </c>
      <c r="I2114" t="s">
        <v>12</v>
      </c>
      <c r="J2114" t="s">
        <v>13</v>
      </c>
      <c r="K2114" t="str">
        <f>IF(Hospitalisation_table[[#This Row],[month]]="?","Sep",Hospitalisation_table[[#This Row],[month]])</f>
        <v>Aug</v>
      </c>
      <c r="L2114">
        <f>IF(Hospitalisation_table[[#This Row],[year]] = "?",ROUNDUP(AVERAGE(Hospitalisation_table[year]),0),Hospitalisation_table[[#This Row],[year]])</f>
        <v>1995</v>
      </c>
      <c r="M2114" t="str">
        <f>IF(Hospitalisation_table[[#This Row],[Hospital tier]]="?","tier - 2",Hospitalisation_table[[#This Row],[Hospital tier]])</f>
        <v>tier - 1</v>
      </c>
      <c r="N2114" t="str">
        <f>IF(Hospitalisation_table[[#This Row],[City tier]]="?","tier - 2",Hospitalisation_table[[#This Row],[City tier]])</f>
        <v>tier - 3</v>
      </c>
      <c r="O2114" t="str">
        <f>IF(Hospitalisation_table[[#This Row],[State ID]]="?","Unknown",Hospitalisation_table[[#This Row],[State ID]])</f>
        <v>R1013</v>
      </c>
      <c r="P2114" s="20" t="str">
        <f>_xlfn.CONCAT(Hospitalisation_table[[#This Row],[date]],"-",Hospitalisation_table[[#This Row],[Month_Updated]],"-",Hospitalisation_table[[#This Row],[Year_Update]])</f>
        <v>7-Aug-1995</v>
      </c>
      <c r="Q2114">
        <f>DATEDIF(Hospitalisation_table[[#This Row],[Date of Birth]],"8-Jun-2023","Y")</f>
        <v>27</v>
      </c>
    </row>
    <row r="2115" spans="1:17" x14ac:dyDescent="0.3">
      <c r="A2115" t="s">
        <v>2361</v>
      </c>
      <c r="B2115" t="str">
        <f>IF(Hospitalisation_table[[#This Row],[Customer ID]]="?","UnKnown",Hospitalisation_table[[#This Row],[Customer ID]])</f>
        <v>Id12</v>
      </c>
      <c r="C2115">
        <v>1965</v>
      </c>
      <c r="D2115" t="s">
        <v>37</v>
      </c>
      <c r="E2115">
        <v>27</v>
      </c>
      <c r="F2115">
        <v>1</v>
      </c>
      <c r="G2115" s="24">
        <v>48675.519999999997</v>
      </c>
      <c r="H2115" t="s">
        <v>16</v>
      </c>
      <c r="I2115" t="s">
        <v>11</v>
      </c>
      <c r="J2115" t="s">
        <v>13</v>
      </c>
      <c r="K2115" t="str">
        <f>IF(Hospitalisation_table[[#This Row],[month]]="?","Sep",Hospitalisation_table[[#This Row],[month]])</f>
        <v>Oct</v>
      </c>
      <c r="L2115">
        <f>IF(Hospitalisation_table[[#This Row],[year]] = "?",ROUNDUP(AVERAGE(Hospitalisation_table[year]),0),Hospitalisation_table[[#This Row],[year]])</f>
        <v>1965</v>
      </c>
      <c r="M2115" t="str">
        <f>IF(Hospitalisation_table[[#This Row],[Hospital tier]]="?","tier - 2",Hospitalisation_table[[#This Row],[Hospital tier]])</f>
        <v>tier - 1</v>
      </c>
      <c r="N2115" t="str">
        <f>IF(Hospitalisation_table[[#This Row],[City tier]]="?","tier - 2",Hospitalisation_table[[#This Row],[City tier]])</f>
        <v>tier - 2</v>
      </c>
      <c r="O2115" t="str">
        <f>IF(Hospitalisation_table[[#This Row],[State ID]]="?","Unknown",Hospitalisation_table[[#This Row],[State ID]])</f>
        <v>R1013</v>
      </c>
      <c r="P2115" s="20" t="str">
        <f>_xlfn.CONCAT(Hospitalisation_table[[#This Row],[date]],"-",Hospitalisation_table[[#This Row],[Month_Updated]],"-",Hospitalisation_table[[#This Row],[Year_Update]])</f>
        <v>27-Oct-1965</v>
      </c>
      <c r="Q2115">
        <f>DATEDIF(Hospitalisation_table[[#This Row],[Date of Birth]],"8-Jun-2023","Y")</f>
        <v>57</v>
      </c>
    </row>
    <row r="2116" spans="1:17" x14ac:dyDescent="0.3">
      <c r="A2116" t="s">
        <v>1172</v>
      </c>
      <c r="B2116" t="str">
        <f>IF(Hospitalisation_table[[#This Row],[Customer ID]]="?","UnKnown",Hospitalisation_table[[#This Row],[Customer ID]])</f>
        <v>Id1199</v>
      </c>
      <c r="C2116">
        <v>1971</v>
      </c>
      <c r="D2116" t="s">
        <v>30</v>
      </c>
      <c r="E2116">
        <v>29</v>
      </c>
      <c r="F2116">
        <v>1</v>
      </c>
      <c r="G2116" s="24">
        <v>9386.16</v>
      </c>
      <c r="H2116" t="s">
        <v>12</v>
      </c>
      <c r="I2116" t="s">
        <v>11</v>
      </c>
      <c r="J2116" t="s">
        <v>13</v>
      </c>
      <c r="K2116" t="str">
        <f>IF(Hospitalisation_table[[#This Row],[month]]="?","Sep",Hospitalisation_table[[#This Row],[month]])</f>
        <v>Dec</v>
      </c>
      <c r="L2116">
        <f>IF(Hospitalisation_table[[#This Row],[year]] = "?",ROUNDUP(AVERAGE(Hospitalisation_table[year]),0),Hospitalisation_table[[#This Row],[year]])</f>
        <v>1971</v>
      </c>
      <c r="M2116" t="str">
        <f>IF(Hospitalisation_table[[#This Row],[Hospital tier]]="?","tier - 2",Hospitalisation_table[[#This Row],[Hospital tier]])</f>
        <v>tier - 3</v>
      </c>
      <c r="N2116" t="str">
        <f>IF(Hospitalisation_table[[#This Row],[City tier]]="?","tier - 2",Hospitalisation_table[[#This Row],[City tier]])</f>
        <v>tier - 2</v>
      </c>
      <c r="O2116" t="str">
        <f>IF(Hospitalisation_table[[#This Row],[State ID]]="?","Unknown",Hospitalisation_table[[#This Row],[State ID]])</f>
        <v>R1013</v>
      </c>
      <c r="P2116" s="20" t="str">
        <f>_xlfn.CONCAT(Hospitalisation_table[[#This Row],[date]],"-",Hospitalisation_table[[#This Row],[Month_Updated]],"-",Hospitalisation_table[[#This Row],[Year_Update]])</f>
        <v>29-Dec-1971</v>
      </c>
      <c r="Q2116">
        <f>DATEDIF(Hospitalisation_table[[#This Row],[Date of Birth]],"8-Jun-2023","Y")</f>
        <v>51</v>
      </c>
    </row>
    <row r="2117" spans="1:17" x14ac:dyDescent="0.3">
      <c r="A2117" t="s">
        <v>1173</v>
      </c>
      <c r="B2117" t="str">
        <f>IF(Hospitalisation_table[[#This Row],[Customer ID]]="?","UnKnown",Hospitalisation_table[[#This Row],[Customer ID]])</f>
        <v>Id1198</v>
      </c>
      <c r="C2117">
        <v>1971</v>
      </c>
      <c r="D2117" t="s">
        <v>37</v>
      </c>
      <c r="E2117">
        <v>20</v>
      </c>
      <c r="F2117">
        <v>1</v>
      </c>
      <c r="G2117" s="24">
        <v>9391.35</v>
      </c>
      <c r="H2117" t="s">
        <v>12</v>
      </c>
      <c r="I2117" t="s">
        <v>12</v>
      </c>
      <c r="J2117" t="s">
        <v>42</v>
      </c>
      <c r="K2117" t="str">
        <f>IF(Hospitalisation_table[[#This Row],[month]]="?","Sep",Hospitalisation_table[[#This Row],[month]])</f>
        <v>Oct</v>
      </c>
      <c r="L2117">
        <f>IF(Hospitalisation_table[[#This Row],[year]] = "?",ROUNDUP(AVERAGE(Hospitalisation_table[year]),0),Hospitalisation_table[[#This Row],[year]])</f>
        <v>1971</v>
      </c>
      <c r="M2117" t="str">
        <f>IF(Hospitalisation_table[[#This Row],[Hospital tier]]="?","tier - 2",Hospitalisation_table[[#This Row],[Hospital tier]])</f>
        <v>tier - 3</v>
      </c>
      <c r="N2117" t="str">
        <f>IF(Hospitalisation_table[[#This Row],[City tier]]="?","tier - 2",Hospitalisation_table[[#This Row],[City tier]])</f>
        <v>tier - 3</v>
      </c>
      <c r="O2117" t="str">
        <f>IF(Hospitalisation_table[[#This Row],[State ID]]="?","Unknown",Hospitalisation_table[[#This Row],[State ID]])</f>
        <v>R1011</v>
      </c>
      <c r="P2117" s="20" t="str">
        <f>_xlfn.CONCAT(Hospitalisation_table[[#This Row],[date]],"-",Hospitalisation_table[[#This Row],[Month_Updated]],"-",Hospitalisation_table[[#This Row],[Year_Update]])</f>
        <v>20-Oct-1971</v>
      </c>
      <c r="Q2117">
        <f>DATEDIF(Hospitalisation_table[[#This Row],[Date of Birth]],"8-Jun-2023","Y")</f>
        <v>51</v>
      </c>
    </row>
    <row r="2118" spans="1:17" x14ac:dyDescent="0.3">
      <c r="A2118" t="s">
        <v>1174</v>
      </c>
      <c r="B2118" t="str">
        <f>IF(Hospitalisation_table[[#This Row],[Customer ID]]="?","UnKnown",Hospitalisation_table[[#This Row],[Customer ID]])</f>
        <v>Id1197</v>
      </c>
      <c r="C2118">
        <v>1976</v>
      </c>
      <c r="D2118" t="s">
        <v>37</v>
      </c>
      <c r="E2118">
        <v>17</v>
      </c>
      <c r="F2118">
        <v>2</v>
      </c>
      <c r="G2118" s="24">
        <v>9411.01</v>
      </c>
      <c r="H2118" t="s">
        <v>11</v>
      </c>
      <c r="I2118" t="s">
        <v>12</v>
      </c>
      <c r="J2118" t="s">
        <v>247</v>
      </c>
      <c r="K2118" t="str">
        <f>IF(Hospitalisation_table[[#This Row],[month]]="?","Sep",Hospitalisation_table[[#This Row],[month]])</f>
        <v>Oct</v>
      </c>
      <c r="L2118">
        <f>IF(Hospitalisation_table[[#This Row],[year]] = "?",ROUNDUP(AVERAGE(Hospitalisation_table[year]),0),Hospitalisation_table[[#This Row],[year]])</f>
        <v>1976</v>
      </c>
      <c r="M2118" t="str">
        <f>IF(Hospitalisation_table[[#This Row],[Hospital tier]]="?","tier - 2",Hospitalisation_table[[#This Row],[Hospital tier]])</f>
        <v>tier - 2</v>
      </c>
      <c r="N2118" t="str">
        <f>IF(Hospitalisation_table[[#This Row],[City tier]]="?","tier - 2",Hospitalisation_table[[#This Row],[City tier]])</f>
        <v>tier - 3</v>
      </c>
      <c r="O2118" t="str">
        <f>IF(Hospitalisation_table[[#This Row],[State ID]]="?","Unknown",Hospitalisation_table[[#This Row],[State ID]])</f>
        <v>R1024</v>
      </c>
      <c r="P2118" s="20" t="str">
        <f>_xlfn.CONCAT(Hospitalisation_table[[#This Row],[date]],"-",Hospitalisation_table[[#This Row],[Month_Updated]],"-",Hospitalisation_table[[#This Row],[Year_Update]])</f>
        <v>17-Oct-1976</v>
      </c>
      <c r="Q2118">
        <f>DATEDIF(Hospitalisation_table[[#This Row],[Date of Birth]],"8-Jun-2023","Y")</f>
        <v>46</v>
      </c>
    </row>
    <row r="2119" spans="1:17" x14ac:dyDescent="0.3">
      <c r="A2119" t="s">
        <v>1175</v>
      </c>
      <c r="B2119" t="str">
        <f>IF(Hospitalisation_table[[#This Row],[Customer ID]]="?","UnKnown",Hospitalisation_table[[#This Row],[Customer ID]])</f>
        <v>Id1196</v>
      </c>
      <c r="C2119">
        <v>1976</v>
      </c>
      <c r="D2119" t="s">
        <v>37</v>
      </c>
      <c r="E2119">
        <v>30</v>
      </c>
      <c r="F2119">
        <v>3</v>
      </c>
      <c r="G2119" s="24">
        <v>9414.92</v>
      </c>
      <c r="H2119" t="s">
        <v>11</v>
      </c>
      <c r="I2119" t="s">
        <v>11</v>
      </c>
      <c r="J2119" t="s">
        <v>42</v>
      </c>
      <c r="K2119" t="str">
        <f>IF(Hospitalisation_table[[#This Row],[month]]="?","Sep",Hospitalisation_table[[#This Row],[month]])</f>
        <v>Oct</v>
      </c>
      <c r="L2119">
        <f>IF(Hospitalisation_table[[#This Row],[year]] = "?",ROUNDUP(AVERAGE(Hospitalisation_table[year]),0),Hospitalisation_table[[#This Row],[year]])</f>
        <v>1976</v>
      </c>
      <c r="M2119" t="str">
        <f>IF(Hospitalisation_table[[#This Row],[Hospital tier]]="?","tier - 2",Hospitalisation_table[[#This Row],[Hospital tier]])</f>
        <v>tier - 2</v>
      </c>
      <c r="N2119" t="str">
        <f>IF(Hospitalisation_table[[#This Row],[City tier]]="?","tier - 2",Hospitalisation_table[[#This Row],[City tier]])</f>
        <v>tier - 2</v>
      </c>
      <c r="O2119" t="str">
        <f>IF(Hospitalisation_table[[#This Row],[State ID]]="?","Unknown",Hospitalisation_table[[#This Row],[State ID]])</f>
        <v>R1011</v>
      </c>
      <c r="P2119" s="20" t="str">
        <f>_xlfn.CONCAT(Hospitalisation_table[[#This Row],[date]],"-",Hospitalisation_table[[#This Row],[Month_Updated]],"-",Hospitalisation_table[[#This Row],[Year_Update]])</f>
        <v>30-Oct-1976</v>
      </c>
      <c r="Q2119">
        <f>DATEDIF(Hospitalisation_table[[#This Row],[Date of Birth]],"8-Jun-2023","Y")</f>
        <v>46</v>
      </c>
    </row>
    <row r="2120" spans="1:17" x14ac:dyDescent="0.3">
      <c r="A2120" t="s">
        <v>1176</v>
      </c>
      <c r="B2120" t="str">
        <f>IF(Hospitalisation_table[[#This Row],[Customer ID]]="?","UnKnown",Hospitalisation_table[[#This Row],[Customer ID]])</f>
        <v>Id1195</v>
      </c>
      <c r="C2120">
        <v>1976</v>
      </c>
      <c r="D2120" t="s">
        <v>15</v>
      </c>
      <c r="E2120">
        <v>3</v>
      </c>
      <c r="F2120">
        <v>2</v>
      </c>
      <c r="G2120" s="24">
        <v>9432.93</v>
      </c>
      <c r="H2120" t="s">
        <v>11</v>
      </c>
      <c r="I2120" t="s">
        <v>16</v>
      </c>
      <c r="J2120" t="s">
        <v>247</v>
      </c>
      <c r="K2120" t="str">
        <f>IF(Hospitalisation_table[[#This Row],[month]]="?","Sep",Hospitalisation_table[[#This Row],[month]])</f>
        <v>Nov</v>
      </c>
      <c r="L2120">
        <f>IF(Hospitalisation_table[[#This Row],[year]] = "?",ROUNDUP(AVERAGE(Hospitalisation_table[year]),0),Hospitalisation_table[[#This Row],[year]])</f>
        <v>1976</v>
      </c>
      <c r="M2120" t="str">
        <f>IF(Hospitalisation_table[[#This Row],[Hospital tier]]="?","tier - 2",Hospitalisation_table[[#This Row],[Hospital tier]])</f>
        <v>tier - 2</v>
      </c>
      <c r="N2120" t="str">
        <f>IF(Hospitalisation_table[[#This Row],[City tier]]="?","tier - 2",Hospitalisation_table[[#This Row],[City tier]])</f>
        <v>tier - 1</v>
      </c>
      <c r="O2120" t="str">
        <f>IF(Hospitalisation_table[[#This Row],[State ID]]="?","Unknown",Hospitalisation_table[[#This Row],[State ID]])</f>
        <v>R1024</v>
      </c>
      <c r="P2120" s="20" t="str">
        <f>_xlfn.CONCAT(Hospitalisation_table[[#This Row],[date]],"-",Hospitalisation_table[[#This Row],[Month_Updated]],"-",Hospitalisation_table[[#This Row],[Year_Update]])</f>
        <v>3-Nov-1976</v>
      </c>
      <c r="Q2120">
        <f>DATEDIF(Hospitalisation_table[[#This Row],[Date of Birth]],"8-Jun-2023","Y")</f>
        <v>46</v>
      </c>
    </row>
    <row r="2121" spans="1:17" x14ac:dyDescent="0.3">
      <c r="A2121" t="s">
        <v>1177</v>
      </c>
      <c r="B2121" t="str">
        <f>IF(Hospitalisation_table[[#This Row],[Customer ID]]="?","UnKnown",Hospitalisation_table[[#This Row],[Customer ID]])</f>
        <v>Id1194</v>
      </c>
      <c r="C2121">
        <v>1974</v>
      </c>
      <c r="D2121" t="s">
        <v>15</v>
      </c>
      <c r="E2121">
        <v>27</v>
      </c>
      <c r="F2121">
        <v>1</v>
      </c>
      <c r="G2121" s="24">
        <v>9447.25</v>
      </c>
      <c r="H2121" t="s">
        <v>11</v>
      </c>
      <c r="I2121" t="s">
        <v>16</v>
      </c>
      <c r="J2121" t="s">
        <v>247</v>
      </c>
      <c r="K2121" t="str">
        <f>IF(Hospitalisation_table[[#This Row],[month]]="?","Sep",Hospitalisation_table[[#This Row],[month]])</f>
        <v>Nov</v>
      </c>
      <c r="L2121">
        <f>IF(Hospitalisation_table[[#This Row],[year]] = "?",ROUNDUP(AVERAGE(Hospitalisation_table[year]),0),Hospitalisation_table[[#This Row],[year]])</f>
        <v>1974</v>
      </c>
      <c r="M2121" t="str">
        <f>IF(Hospitalisation_table[[#This Row],[Hospital tier]]="?","tier - 2",Hospitalisation_table[[#This Row],[Hospital tier]])</f>
        <v>tier - 2</v>
      </c>
      <c r="N2121" t="str">
        <f>IF(Hospitalisation_table[[#This Row],[City tier]]="?","tier - 2",Hospitalisation_table[[#This Row],[City tier]])</f>
        <v>tier - 1</v>
      </c>
      <c r="O2121" t="str">
        <f>IF(Hospitalisation_table[[#This Row],[State ID]]="?","Unknown",Hospitalisation_table[[#This Row],[State ID]])</f>
        <v>R1024</v>
      </c>
      <c r="P2121" s="20" t="str">
        <f>_xlfn.CONCAT(Hospitalisation_table[[#This Row],[date]],"-",Hospitalisation_table[[#This Row],[Month_Updated]],"-",Hospitalisation_table[[#This Row],[Year_Update]])</f>
        <v>27-Nov-1974</v>
      </c>
      <c r="Q2121">
        <f>DATEDIF(Hospitalisation_table[[#This Row],[Date of Birth]],"8-Jun-2023","Y")</f>
        <v>48</v>
      </c>
    </row>
    <row r="2122" spans="1:17" x14ac:dyDescent="0.3">
      <c r="A2122" t="s">
        <v>1178</v>
      </c>
      <c r="B2122" t="str">
        <f>IF(Hospitalisation_table[[#This Row],[Customer ID]]="?","UnKnown",Hospitalisation_table[[#This Row],[Customer ID]])</f>
        <v>Id1193</v>
      </c>
      <c r="C2122">
        <v>1974</v>
      </c>
      <c r="D2122" t="s">
        <v>18</v>
      </c>
      <c r="E2122">
        <v>8</v>
      </c>
      <c r="F2122">
        <v>1</v>
      </c>
      <c r="G2122" s="24">
        <v>9447.3799999999992</v>
      </c>
      <c r="H2122" t="s">
        <v>11</v>
      </c>
      <c r="I2122" t="s">
        <v>12</v>
      </c>
      <c r="J2122" t="s">
        <v>247</v>
      </c>
      <c r="K2122" t="str">
        <f>IF(Hospitalisation_table[[#This Row],[month]]="?","Sep",Hospitalisation_table[[#This Row],[month]])</f>
        <v>Jun</v>
      </c>
      <c r="L2122">
        <f>IF(Hospitalisation_table[[#This Row],[year]] = "?",ROUNDUP(AVERAGE(Hospitalisation_table[year]),0),Hospitalisation_table[[#This Row],[year]])</f>
        <v>1974</v>
      </c>
      <c r="M2122" t="str">
        <f>IF(Hospitalisation_table[[#This Row],[Hospital tier]]="?","tier - 2",Hospitalisation_table[[#This Row],[Hospital tier]])</f>
        <v>tier - 2</v>
      </c>
      <c r="N2122" t="str">
        <f>IF(Hospitalisation_table[[#This Row],[City tier]]="?","tier - 2",Hospitalisation_table[[#This Row],[City tier]])</f>
        <v>tier - 3</v>
      </c>
      <c r="O2122" t="str">
        <f>IF(Hospitalisation_table[[#This Row],[State ID]]="?","Unknown",Hospitalisation_table[[#This Row],[State ID]])</f>
        <v>R1024</v>
      </c>
      <c r="P2122" s="20" t="str">
        <f>_xlfn.CONCAT(Hospitalisation_table[[#This Row],[date]],"-",Hospitalisation_table[[#This Row],[Month_Updated]],"-",Hospitalisation_table[[#This Row],[Year_Update]])</f>
        <v>8-Jun-1974</v>
      </c>
      <c r="Q2122">
        <f>DATEDIF(Hospitalisation_table[[#This Row],[Date of Birth]],"8-Jun-2023","Y")</f>
        <v>49</v>
      </c>
    </row>
    <row r="2123" spans="1:17" x14ac:dyDescent="0.3">
      <c r="A2123" t="s">
        <v>1179</v>
      </c>
      <c r="B2123" t="str">
        <f>IF(Hospitalisation_table[[#This Row],[Customer ID]]="?","UnKnown",Hospitalisation_table[[#This Row],[Customer ID]])</f>
        <v>Id1192</v>
      </c>
      <c r="C2123">
        <v>1987</v>
      </c>
      <c r="D2123" t="s">
        <v>15</v>
      </c>
      <c r="E2123">
        <v>14</v>
      </c>
      <c r="F2123">
        <v>3</v>
      </c>
      <c r="G2123" s="24">
        <v>9448.42</v>
      </c>
      <c r="H2123" t="s">
        <v>11</v>
      </c>
      <c r="I2123" t="s">
        <v>12</v>
      </c>
      <c r="J2123" t="s">
        <v>300</v>
      </c>
      <c r="K2123" t="str">
        <f>IF(Hospitalisation_table[[#This Row],[month]]="?","Sep",Hospitalisation_table[[#This Row],[month]])</f>
        <v>Nov</v>
      </c>
      <c r="L2123">
        <f>IF(Hospitalisation_table[[#This Row],[year]] = "?",ROUNDUP(AVERAGE(Hospitalisation_table[year]),0),Hospitalisation_table[[#This Row],[year]])</f>
        <v>1987</v>
      </c>
      <c r="M2123" t="str">
        <f>IF(Hospitalisation_table[[#This Row],[Hospital tier]]="?","tier - 2",Hospitalisation_table[[#This Row],[Hospital tier]])</f>
        <v>tier - 2</v>
      </c>
      <c r="N2123" t="str">
        <f>IF(Hospitalisation_table[[#This Row],[City tier]]="?","tier - 2",Hospitalisation_table[[#This Row],[City tier]])</f>
        <v>tier - 3</v>
      </c>
      <c r="O2123" t="str">
        <f>IF(Hospitalisation_table[[#This Row],[State ID]]="?","Unknown",Hospitalisation_table[[#This Row],[State ID]])</f>
        <v>R1021</v>
      </c>
      <c r="P2123" s="20" t="str">
        <f>_xlfn.CONCAT(Hospitalisation_table[[#This Row],[date]],"-",Hospitalisation_table[[#This Row],[Month_Updated]],"-",Hospitalisation_table[[#This Row],[Year_Update]])</f>
        <v>14-Nov-1987</v>
      </c>
      <c r="Q2123">
        <f>DATEDIF(Hospitalisation_table[[#This Row],[Date of Birth]],"8-Jun-2023","Y")</f>
        <v>35</v>
      </c>
    </row>
    <row r="2124" spans="1:17" x14ac:dyDescent="0.3">
      <c r="A2124" t="s">
        <v>1180</v>
      </c>
      <c r="B2124" t="str">
        <f>IF(Hospitalisation_table[[#This Row],[Customer ID]]="?","UnKnown",Hospitalisation_table[[#This Row],[Customer ID]])</f>
        <v>Id1191</v>
      </c>
      <c r="C2124">
        <v>1979</v>
      </c>
      <c r="D2124" t="s">
        <v>10</v>
      </c>
      <c r="E2124">
        <v>17</v>
      </c>
      <c r="F2124">
        <v>2</v>
      </c>
      <c r="G2124" s="24">
        <v>9453.92</v>
      </c>
      <c r="H2124" t="s">
        <v>11</v>
      </c>
      <c r="I2124" t="s">
        <v>11</v>
      </c>
      <c r="J2124" t="s">
        <v>300</v>
      </c>
      <c r="K2124" t="str">
        <f>IF(Hospitalisation_table[[#This Row],[month]]="?","Sep",Hospitalisation_table[[#This Row],[month]])</f>
        <v>Jul</v>
      </c>
      <c r="L2124">
        <f>IF(Hospitalisation_table[[#This Row],[year]] = "?",ROUNDUP(AVERAGE(Hospitalisation_table[year]),0),Hospitalisation_table[[#This Row],[year]])</f>
        <v>1979</v>
      </c>
      <c r="M2124" t="str">
        <f>IF(Hospitalisation_table[[#This Row],[Hospital tier]]="?","tier - 2",Hospitalisation_table[[#This Row],[Hospital tier]])</f>
        <v>tier - 2</v>
      </c>
      <c r="N2124" t="str">
        <f>IF(Hospitalisation_table[[#This Row],[City tier]]="?","tier - 2",Hospitalisation_table[[#This Row],[City tier]])</f>
        <v>tier - 2</v>
      </c>
      <c r="O2124" t="str">
        <f>IF(Hospitalisation_table[[#This Row],[State ID]]="?","Unknown",Hospitalisation_table[[#This Row],[State ID]])</f>
        <v>R1021</v>
      </c>
      <c r="P2124" s="20" t="str">
        <f>_xlfn.CONCAT(Hospitalisation_table[[#This Row],[date]],"-",Hospitalisation_table[[#This Row],[Month_Updated]],"-",Hospitalisation_table[[#This Row],[Year_Update]])</f>
        <v>17-Jul-1979</v>
      </c>
      <c r="Q2124">
        <f>DATEDIF(Hospitalisation_table[[#This Row],[Date of Birth]],"8-Jun-2023","Y")</f>
        <v>43</v>
      </c>
    </row>
    <row r="2125" spans="1:17" x14ac:dyDescent="0.3">
      <c r="A2125" t="s">
        <v>1181</v>
      </c>
      <c r="B2125" t="str">
        <f>IF(Hospitalisation_table[[#This Row],[Customer ID]]="?","UnKnown",Hospitalisation_table[[#This Row],[Customer ID]])</f>
        <v>Id1190</v>
      </c>
      <c r="C2125">
        <v>1969</v>
      </c>
      <c r="D2125" t="s">
        <v>18</v>
      </c>
      <c r="E2125">
        <v>4</v>
      </c>
      <c r="F2125">
        <v>0</v>
      </c>
      <c r="G2125" s="24">
        <v>9487.64</v>
      </c>
      <c r="H2125" t="s">
        <v>11</v>
      </c>
      <c r="I2125" t="s">
        <v>11</v>
      </c>
      <c r="J2125" t="s">
        <v>13</v>
      </c>
      <c r="K2125" t="str">
        <f>IF(Hospitalisation_table[[#This Row],[month]]="?","Sep",Hospitalisation_table[[#This Row],[month]])</f>
        <v>Jun</v>
      </c>
      <c r="L2125">
        <f>IF(Hospitalisation_table[[#This Row],[year]] = "?",ROUNDUP(AVERAGE(Hospitalisation_table[year]),0),Hospitalisation_table[[#This Row],[year]])</f>
        <v>1969</v>
      </c>
      <c r="M2125" t="str">
        <f>IF(Hospitalisation_table[[#This Row],[Hospital tier]]="?","tier - 2",Hospitalisation_table[[#This Row],[Hospital tier]])</f>
        <v>tier - 2</v>
      </c>
      <c r="N2125" t="str">
        <f>IF(Hospitalisation_table[[#This Row],[City tier]]="?","tier - 2",Hospitalisation_table[[#This Row],[City tier]])</f>
        <v>tier - 2</v>
      </c>
      <c r="O2125" t="str">
        <f>IF(Hospitalisation_table[[#This Row],[State ID]]="?","Unknown",Hospitalisation_table[[#This Row],[State ID]])</f>
        <v>R1013</v>
      </c>
      <c r="P2125" s="20" t="str">
        <f>_xlfn.CONCAT(Hospitalisation_table[[#This Row],[date]],"-",Hospitalisation_table[[#This Row],[Month_Updated]],"-",Hospitalisation_table[[#This Row],[Year_Update]])</f>
        <v>4-Jun-1969</v>
      </c>
      <c r="Q2125">
        <f>DATEDIF(Hospitalisation_table[[#This Row],[Date of Birth]],"8-Jun-2023","Y")</f>
        <v>54</v>
      </c>
    </row>
    <row r="2126" spans="1:17" x14ac:dyDescent="0.3">
      <c r="A2126" t="s">
        <v>2254</v>
      </c>
      <c r="B2126" t="str">
        <f>IF(Hospitalisation_table[[#This Row],[Customer ID]]="?","UnKnown",Hospitalisation_table[[#This Row],[Customer ID]])</f>
        <v>Id119</v>
      </c>
      <c r="C2126">
        <v>1977</v>
      </c>
      <c r="D2126" t="s">
        <v>30</v>
      </c>
      <c r="E2126">
        <v>17</v>
      </c>
      <c r="F2126">
        <v>2</v>
      </c>
      <c r="G2126" s="24">
        <v>39670.44</v>
      </c>
      <c r="H2126" t="s">
        <v>11</v>
      </c>
      <c r="I2126" t="s">
        <v>16</v>
      </c>
      <c r="J2126" t="s">
        <v>23</v>
      </c>
      <c r="K2126" t="str">
        <f>IF(Hospitalisation_table[[#This Row],[month]]="?","Sep",Hospitalisation_table[[#This Row],[month]])</f>
        <v>Dec</v>
      </c>
      <c r="L2126">
        <f>IF(Hospitalisation_table[[#This Row],[year]] = "?",ROUNDUP(AVERAGE(Hospitalisation_table[year]),0),Hospitalisation_table[[#This Row],[year]])</f>
        <v>1977</v>
      </c>
      <c r="M2126" t="str">
        <f>IF(Hospitalisation_table[[#This Row],[Hospital tier]]="?","tier - 2",Hospitalisation_table[[#This Row],[Hospital tier]])</f>
        <v>tier - 2</v>
      </c>
      <c r="N2126" t="str">
        <f>IF(Hospitalisation_table[[#This Row],[City tier]]="?","tier - 2",Hospitalisation_table[[#This Row],[City tier]])</f>
        <v>tier - 1</v>
      </c>
      <c r="O2126" t="str">
        <f>IF(Hospitalisation_table[[#This Row],[State ID]]="?","Unknown",Hospitalisation_table[[#This Row],[State ID]])</f>
        <v>R1012</v>
      </c>
      <c r="P2126" s="20" t="str">
        <f>_xlfn.CONCAT(Hospitalisation_table[[#This Row],[date]],"-",Hospitalisation_table[[#This Row],[Month_Updated]],"-",Hospitalisation_table[[#This Row],[Year_Update]])</f>
        <v>17-Dec-1977</v>
      </c>
      <c r="Q2126">
        <f>DATEDIF(Hospitalisation_table[[#This Row],[Date of Birth]],"8-Jun-2023","Y")</f>
        <v>45</v>
      </c>
    </row>
    <row r="2127" spans="1:17" x14ac:dyDescent="0.3">
      <c r="A2127" t="s">
        <v>1182</v>
      </c>
      <c r="B2127" t="str">
        <f>IF(Hospitalisation_table[[#This Row],[Customer ID]]="?","UnKnown",Hospitalisation_table[[#This Row],[Customer ID]])</f>
        <v>Id1189</v>
      </c>
      <c r="C2127">
        <v>1976</v>
      </c>
      <c r="D2127" t="s">
        <v>15</v>
      </c>
      <c r="E2127">
        <v>28</v>
      </c>
      <c r="F2127">
        <v>3</v>
      </c>
      <c r="G2127" s="24">
        <v>9500.57</v>
      </c>
      <c r="H2127" t="s">
        <v>11</v>
      </c>
      <c r="I2127" t="s">
        <v>12</v>
      </c>
      <c r="J2127" t="s">
        <v>356</v>
      </c>
      <c r="K2127" t="str">
        <f>IF(Hospitalisation_table[[#This Row],[month]]="?","Sep",Hospitalisation_table[[#This Row],[month]])</f>
        <v>Nov</v>
      </c>
      <c r="L2127">
        <f>IF(Hospitalisation_table[[#This Row],[year]] = "?",ROUNDUP(AVERAGE(Hospitalisation_table[year]),0),Hospitalisation_table[[#This Row],[year]])</f>
        <v>1976</v>
      </c>
      <c r="M2127" t="str">
        <f>IF(Hospitalisation_table[[#This Row],[Hospital tier]]="?","tier - 2",Hospitalisation_table[[#This Row],[Hospital tier]])</f>
        <v>tier - 2</v>
      </c>
      <c r="N2127" t="str">
        <f>IF(Hospitalisation_table[[#This Row],[City tier]]="?","tier - 2",Hospitalisation_table[[#This Row],[City tier]])</f>
        <v>tier - 3</v>
      </c>
      <c r="O2127" t="str">
        <f>IF(Hospitalisation_table[[#This Row],[State ID]]="?","Unknown",Hospitalisation_table[[#This Row],[State ID]])</f>
        <v>R1017</v>
      </c>
      <c r="P2127" s="20" t="str">
        <f>_xlfn.CONCAT(Hospitalisation_table[[#This Row],[date]],"-",Hospitalisation_table[[#This Row],[Month_Updated]],"-",Hospitalisation_table[[#This Row],[Year_Update]])</f>
        <v>28-Nov-1976</v>
      </c>
      <c r="Q2127">
        <f>DATEDIF(Hospitalisation_table[[#This Row],[Date of Birth]],"8-Jun-2023","Y")</f>
        <v>46</v>
      </c>
    </row>
    <row r="2128" spans="1:17" x14ac:dyDescent="0.3">
      <c r="A2128" t="s">
        <v>1183</v>
      </c>
      <c r="B2128" t="str">
        <f>IF(Hospitalisation_table[[#This Row],[Customer ID]]="?","UnKnown",Hospitalisation_table[[#This Row],[Customer ID]])</f>
        <v>Id1188</v>
      </c>
      <c r="C2128">
        <v>1969</v>
      </c>
      <c r="D2128" t="s">
        <v>35</v>
      </c>
      <c r="E2128">
        <v>24</v>
      </c>
      <c r="F2128">
        <v>0</v>
      </c>
      <c r="G2128" s="24">
        <v>9504.31</v>
      </c>
      <c r="H2128" t="s">
        <v>12</v>
      </c>
      <c r="I2128" t="s">
        <v>11</v>
      </c>
      <c r="J2128" t="s">
        <v>13</v>
      </c>
      <c r="K2128" t="str">
        <f>IF(Hospitalisation_table[[#This Row],[month]]="?","Sep",Hospitalisation_table[[#This Row],[month]])</f>
        <v>Aug</v>
      </c>
      <c r="L2128">
        <f>IF(Hospitalisation_table[[#This Row],[year]] = "?",ROUNDUP(AVERAGE(Hospitalisation_table[year]),0),Hospitalisation_table[[#This Row],[year]])</f>
        <v>1969</v>
      </c>
      <c r="M2128" t="str">
        <f>IF(Hospitalisation_table[[#This Row],[Hospital tier]]="?","tier - 2",Hospitalisation_table[[#This Row],[Hospital tier]])</f>
        <v>tier - 3</v>
      </c>
      <c r="N2128" t="str">
        <f>IF(Hospitalisation_table[[#This Row],[City tier]]="?","tier - 2",Hospitalisation_table[[#This Row],[City tier]])</f>
        <v>tier - 2</v>
      </c>
      <c r="O2128" t="str">
        <f>IF(Hospitalisation_table[[#This Row],[State ID]]="?","Unknown",Hospitalisation_table[[#This Row],[State ID]])</f>
        <v>R1013</v>
      </c>
      <c r="P2128" s="20" t="str">
        <f>_xlfn.CONCAT(Hospitalisation_table[[#This Row],[date]],"-",Hospitalisation_table[[#This Row],[Month_Updated]],"-",Hospitalisation_table[[#This Row],[Year_Update]])</f>
        <v>24-Aug-1969</v>
      </c>
      <c r="Q2128">
        <f>DATEDIF(Hospitalisation_table[[#This Row],[Date of Birth]],"8-Jun-2023","Y")</f>
        <v>53</v>
      </c>
    </row>
    <row r="2129" spans="1:17" x14ac:dyDescent="0.3">
      <c r="A2129" t="s">
        <v>1184</v>
      </c>
      <c r="B2129" t="str">
        <f>IF(Hospitalisation_table[[#This Row],[Customer ID]]="?","UnKnown",Hospitalisation_table[[#This Row],[Customer ID]])</f>
        <v>Id1187</v>
      </c>
      <c r="C2129">
        <v>1992</v>
      </c>
      <c r="D2129" t="s">
        <v>35</v>
      </c>
      <c r="E2129">
        <v>22</v>
      </c>
      <c r="F2129">
        <v>0</v>
      </c>
      <c r="G2129" s="24">
        <v>9507.68</v>
      </c>
      <c r="H2129" t="s">
        <v>11</v>
      </c>
      <c r="I2129" t="s">
        <v>16</v>
      </c>
      <c r="J2129" t="s">
        <v>23</v>
      </c>
      <c r="K2129" t="str">
        <f>IF(Hospitalisation_table[[#This Row],[month]]="?","Sep",Hospitalisation_table[[#This Row],[month]])</f>
        <v>Aug</v>
      </c>
      <c r="L2129">
        <f>IF(Hospitalisation_table[[#This Row],[year]] = "?",ROUNDUP(AVERAGE(Hospitalisation_table[year]),0),Hospitalisation_table[[#This Row],[year]])</f>
        <v>1992</v>
      </c>
      <c r="M2129" t="str">
        <f>IF(Hospitalisation_table[[#This Row],[Hospital tier]]="?","tier - 2",Hospitalisation_table[[#This Row],[Hospital tier]])</f>
        <v>tier - 2</v>
      </c>
      <c r="N2129" t="str">
        <f>IF(Hospitalisation_table[[#This Row],[City tier]]="?","tier - 2",Hospitalisation_table[[#This Row],[City tier]])</f>
        <v>tier - 1</v>
      </c>
      <c r="O2129" t="str">
        <f>IF(Hospitalisation_table[[#This Row],[State ID]]="?","Unknown",Hospitalisation_table[[#This Row],[State ID]])</f>
        <v>R1012</v>
      </c>
      <c r="P2129" s="20" t="str">
        <f>_xlfn.CONCAT(Hospitalisation_table[[#This Row],[date]],"-",Hospitalisation_table[[#This Row],[Month_Updated]],"-",Hospitalisation_table[[#This Row],[Year_Update]])</f>
        <v>22-Aug-1992</v>
      </c>
      <c r="Q2129">
        <f>DATEDIF(Hospitalisation_table[[#This Row],[Date of Birth]],"8-Jun-2023","Y")</f>
        <v>30</v>
      </c>
    </row>
    <row r="2130" spans="1:17" x14ac:dyDescent="0.3">
      <c r="A2130" t="s">
        <v>1185</v>
      </c>
      <c r="B2130" t="str">
        <f>IF(Hospitalisation_table[[#This Row],[Customer ID]]="?","UnKnown",Hospitalisation_table[[#This Row],[Customer ID]])</f>
        <v>Id1186</v>
      </c>
      <c r="C2130">
        <v>1971</v>
      </c>
      <c r="D2130" t="s">
        <v>15</v>
      </c>
      <c r="E2130">
        <v>29</v>
      </c>
      <c r="F2130">
        <v>0</v>
      </c>
      <c r="G2130" s="24">
        <v>9528.9</v>
      </c>
      <c r="H2130" t="s">
        <v>11</v>
      </c>
      <c r="I2130" t="s">
        <v>11</v>
      </c>
      <c r="J2130" t="s">
        <v>42</v>
      </c>
      <c r="K2130" t="str">
        <f>IF(Hospitalisation_table[[#This Row],[month]]="?","Sep",Hospitalisation_table[[#This Row],[month]])</f>
        <v>Nov</v>
      </c>
      <c r="L2130">
        <f>IF(Hospitalisation_table[[#This Row],[year]] = "?",ROUNDUP(AVERAGE(Hospitalisation_table[year]),0),Hospitalisation_table[[#This Row],[year]])</f>
        <v>1971</v>
      </c>
      <c r="M2130" t="str">
        <f>IF(Hospitalisation_table[[#This Row],[Hospital tier]]="?","tier - 2",Hospitalisation_table[[#This Row],[Hospital tier]])</f>
        <v>tier - 2</v>
      </c>
      <c r="N2130" t="str">
        <f>IF(Hospitalisation_table[[#This Row],[City tier]]="?","tier - 2",Hospitalisation_table[[#This Row],[City tier]])</f>
        <v>tier - 2</v>
      </c>
      <c r="O2130" t="str">
        <f>IF(Hospitalisation_table[[#This Row],[State ID]]="?","Unknown",Hospitalisation_table[[#This Row],[State ID]])</f>
        <v>R1011</v>
      </c>
      <c r="P2130" s="20" t="str">
        <f>_xlfn.CONCAT(Hospitalisation_table[[#This Row],[date]],"-",Hospitalisation_table[[#This Row],[Month_Updated]],"-",Hospitalisation_table[[#This Row],[Year_Update]])</f>
        <v>29-Nov-1971</v>
      </c>
      <c r="Q2130">
        <f>DATEDIF(Hospitalisation_table[[#This Row],[Date of Birth]],"8-Jun-2023","Y")</f>
        <v>51</v>
      </c>
    </row>
    <row r="2131" spans="1:17" x14ac:dyDescent="0.3">
      <c r="A2131" t="s">
        <v>1186</v>
      </c>
      <c r="B2131" t="str">
        <f>IF(Hospitalisation_table[[#This Row],[Customer ID]]="?","UnKnown",Hospitalisation_table[[#This Row],[Customer ID]])</f>
        <v>Id1185</v>
      </c>
      <c r="C2131">
        <v>1973</v>
      </c>
      <c r="D2131" t="s">
        <v>30</v>
      </c>
      <c r="E2131">
        <v>21</v>
      </c>
      <c r="F2131">
        <v>0</v>
      </c>
      <c r="G2131" s="24">
        <v>9538.65</v>
      </c>
      <c r="H2131" t="s">
        <v>11</v>
      </c>
      <c r="I2131" t="s">
        <v>12</v>
      </c>
      <c r="J2131" t="s">
        <v>300</v>
      </c>
      <c r="K2131" t="str">
        <f>IF(Hospitalisation_table[[#This Row],[month]]="?","Sep",Hospitalisation_table[[#This Row],[month]])</f>
        <v>Dec</v>
      </c>
      <c r="L2131">
        <f>IF(Hospitalisation_table[[#This Row],[year]] = "?",ROUNDUP(AVERAGE(Hospitalisation_table[year]),0),Hospitalisation_table[[#This Row],[year]])</f>
        <v>1973</v>
      </c>
      <c r="M2131" t="str">
        <f>IF(Hospitalisation_table[[#This Row],[Hospital tier]]="?","tier - 2",Hospitalisation_table[[#This Row],[Hospital tier]])</f>
        <v>tier - 2</v>
      </c>
      <c r="N2131" t="str">
        <f>IF(Hospitalisation_table[[#This Row],[City tier]]="?","tier - 2",Hospitalisation_table[[#This Row],[City tier]])</f>
        <v>tier - 3</v>
      </c>
      <c r="O2131" t="str">
        <f>IF(Hospitalisation_table[[#This Row],[State ID]]="?","Unknown",Hospitalisation_table[[#This Row],[State ID]])</f>
        <v>R1021</v>
      </c>
      <c r="P2131" s="20" t="str">
        <f>_xlfn.CONCAT(Hospitalisation_table[[#This Row],[date]],"-",Hospitalisation_table[[#This Row],[Month_Updated]],"-",Hospitalisation_table[[#This Row],[Year_Update]])</f>
        <v>21-Dec-1973</v>
      </c>
      <c r="Q2131">
        <f>DATEDIF(Hospitalisation_table[[#This Row],[Date of Birth]],"8-Jun-2023","Y")</f>
        <v>49</v>
      </c>
    </row>
    <row r="2132" spans="1:17" x14ac:dyDescent="0.3">
      <c r="A2132" t="s">
        <v>1187</v>
      </c>
      <c r="B2132" t="str">
        <f>IF(Hospitalisation_table[[#This Row],[Customer ID]]="?","UnKnown",Hospitalisation_table[[#This Row],[Customer ID]])</f>
        <v>Id1184</v>
      </c>
      <c r="C2132">
        <v>1975</v>
      </c>
      <c r="D2132" t="s">
        <v>10</v>
      </c>
      <c r="E2132">
        <v>28</v>
      </c>
      <c r="F2132">
        <v>1</v>
      </c>
      <c r="G2132" s="24">
        <v>9540.17</v>
      </c>
      <c r="H2132" t="s">
        <v>11</v>
      </c>
      <c r="I2132" t="s">
        <v>11</v>
      </c>
      <c r="J2132" t="s">
        <v>247</v>
      </c>
      <c r="K2132" t="str">
        <f>IF(Hospitalisation_table[[#This Row],[month]]="?","Sep",Hospitalisation_table[[#This Row],[month]])</f>
        <v>Jul</v>
      </c>
      <c r="L2132">
        <f>IF(Hospitalisation_table[[#This Row],[year]] = "?",ROUNDUP(AVERAGE(Hospitalisation_table[year]),0),Hospitalisation_table[[#This Row],[year]])</f>
        <v>1975</v>
      </c>
      <c r="M2132" t="str">
        <f>IF(Hospitalisation_table[[#This Row],[Hospital tier]]="?","tier - 2",Hospitalisation_table[[#This Row],[Hospital tier]])</f>
        <v>tier - 2</v>
      </c>
      <c r="N2132" t="str">
        <f>IF(Hospitalisation_table[[#This Row],[City tier]]="?","tier - 2",Hospitalisation_table[[#This Row],[City tier]])</f>
        <v>tier - 2</v>
      </c>
      <c r="O2132" t="str">
        <f>IF(Hospitalisation_table[[#This Row],[State ID]]="?","Unknown",Hospitalisation_table[[#This Row],[State ID]])</f>
        <v>R1024</v>
      </c>
      <c r="P2132" s="20" t="str">
        <f>_xlfn.CONCAT(Hospitalisation_table[[#This Row],[date]],"-",Hospitalisation_table[[#This Row],[Month_Updated]],"-",Hospitalisation_table[[#This Row],[Year_Update]])</f>
        <v>28-Jul-1975</v>
      </c>
      <c r="Q2132">
        <f>DATEDIF(Hospitalisation_table[[#This Row],[Date of Birth]],"8-Jun-2023","Y")</f>
        <v>47</v>
      </c>
    </row>
    <row r="2133" spans="1:17" x14ac:dyDescent="0.3">
      <c r="A2133" t="s">
        <v>1188</v>
      </c>
      <c r="B2133" t="str">
        <f>IF(Hospitalisation_table[[#This Row],[Customer ID]]="?","UnKnown",Hospitalisation_table[[#This Row],[Customer ID]])</f>
        <v>Id1183</v>
      </c>
      <c r="C2133">
        <v>1972</v>
      </c>
      <c r="D2133" t="s">
        <v>20</v>
      </c>
      <c r="E2133">
        <v>22</v>
      </c>
      <c r="F2133">
        <v>0</v>
      </c>
      <c r="G2133" s="24">
        <v>9541.7000000000007</v>
      </c>
      <c r="H2133" t="s">
        <v>11</v>
      </c>
      <c r="I2133" t="s">
        <v>16</v>
      </c>
      <c r="J2133" t="s">
        <v>247</v>
      </c>
      <c r="K2133" t="str">
        <f>IF(Hospitalisation_table[[#This Row],[month]]="?","Sep",Hospitalisation_table[[#This Row],[month]])</f>
        <v>Sep</v>
      </c>
      <c r="L2133">
        <f>IF(Hospitalisation_table[[#This Row],[year]] = "?",ROUNDUP(AVERAGE(Hospitalisation_table[year]),0),Hospitalisation_table[[#This Row],[year]])</f>
        <v>1972</v>
      </c>
      <c r="M2133" t="str">
        <f>IF(Hospitalisation_table[[#This Row],[Hospital tier]]="?","tier - 2",Hospitalisation_table[[#This Row],[Hospital tier]])</f>
        <v>tier - 2</v>
      </c>
      <c r="N2133" t="str">
        <f>IF(Hospitalisation_table[[#This Row],[City tier]]="?","tier - 2",Hospitalisation_table[[#This Row],[City tier]])</f>
        <v>tier - 1</v>
      </c>
      <c r="O2133" t="str">
        <f>IF(Hospitalisation_table[[#This Row],[State ID]]="?","Unknown",Hospitalisation_table[[#This Row],[State ID]])</f>
        <v>R1024</v>
      </c>
      <c r="P2133" s="20" t="str">
        <f>_xlfn.CONCAT(Hospitalisation_table[[#This Row],[date]],"-",Hospitalisation_table[[#This Row],[Month_Updated]],"-",Hospitalisation_table[[#This Row],[Year_Update]])</f>
        <v>22-Sep-1972</v>
      </c>
      <c r="Q2133">
        <f>DATEDIF(Hospitalisation_table[[#This Row],[Date of Birth]],"8-Jun-2023","Y")</f>
        <v>50</v>
      </c>
    </row>
    <row r="2134" spans="1:17" x14ac:dyDescent="0.3">
      <c r="A2134" t="s">
        <v>1189</v>
      </c>
      <c r="B2134" t="str">
        <f>IF(Hospitalisation_table[[#This Row],[Customer ID]]="?","UnKnown",Hospitalisation_table[[#This Row],[Customer ID]])</f>
        <v>Id1182</v>
      </c>
      <c r="C2134">
        <v>1972</v>
      </c>
      <c r="D2134" t="s">
        <v>20</v>
      </c>
      <c r="E2134">
        <v>22</v>
      </c>
      <c r="F2134">
        <v>1</v>
      </c>
      <c r="G2134" s="24">
        <v>9549.57</v>
      </c>
      <c r="H2134" t="s">
        <v>11</v>
      </c>
      <c r="I2134" t="s">
        <v>16</v>
      </c>
      <c r="J2134" t="s">
        <v>13</v>
      </c>
      <c r="K2134" t="str">
        <f>IF(Hospitalisation_table[[#This Row],[month]]="?","Sep",Hospitalisation_table[[#This Row],[month]])</f>
        <v>Sep</v>
      </c>
      <c r="L2134">
        <f>IF(Hospitalisation_table[[#This Row],[year]] = "?",ROUNDUP(AVERAGE(Hospitalisation_table[year]),0),Hospitalisation_table[[#This Row],[year]])</f>
        <v>1972</v>
      </c>
      <c r="M2134" t="str">
        <f>IF(Hospitalisation_table[[#This Row],[Hospital tier]]="?","tier - 2",Hospitalisation_table[[#This Row],[Hospital tier]])</f>
        <v>tier - 2</v>
      </c>
      <c r="N2134" t="str">
        <f>IF(Hospitalisation_table[[#This Row],[City tier]]="?","tier - 2",Hospitalisation_table[[#This Row],[City tier]])</f>
        <v>tier - 1</v>
      </c>
      <c r="O2134" t="str">
        <f>IF(Hospitalisation_table[[#This Row],[State ID]]="?","Unknown",Hospitalisation_table[[#This Row],[State ID]])</f>
        <v>R1013</v>
      </c>
      <c r="P2134" s="20" t="str">
        <f>_xlfn.CONCAT(Hospitalisation_table[[#This Row],[date]],"-",Hospitalisation_table[[#This Row],[Month_Updated]],"-",Hospitalisation_table[[#This Row],[Year_Update]])</f>
        <v>22-Sep-1972</v>
      </c>
      <c r="Q2134">
        <f>DATEDIF(Hospitalisation_table[[#This Row],[Date of Birth]],"8-Jun-2023","Y")</f>
        <v>50</v>
      </c>
    </row>
    <row r="2135" spans="1:17" x14ac:dyDescent="0.3">
      <c r="A2135" t="s">
        <v>1190</v>
      </c>
      <c r="B2135" t="str">
        <f>IF(Hospitalisation_table[[#This Row],[Customer ID]]="?","UnKnown",Hospitalisation_table[[#This Row],[Customer ID]])</f>
        <v>Id1181</v>
      </c>
      <c r="C2135">
        <v>1974</v>
      </c>
      <c r="D2135" t="s">
        <v>35</v>
      </c>
      <c r="E2135">
        <v>14</v>
      </c>
      <c r="F2135">
        <v>3</v>
      </c>
      <c r="G2135" s="24">
        <v>9563.0300000000007</v>
      </c>
      <c r="H2135" t="s">
        <v>12</v>
      </c>
      <c r="I2135" t="s">
        <v>16</v>
      </c>
      <c r="J2135" t="s">
        <v>42</v>
      </c>
      <c r="K2135" t="str">
        <f>IF(Hospitalisation_table[[#This Row],[month]]="?","Sep",Hospitalisation_table[[#This Row],[month]])</f>
        <v>Aug</v>
      </c>
      <c r="L2135">
        <f>IF(Hospitalisation_table[[#This Row],[year]] = "?",ROUNDUP(AVERAGE(Hospitalisation_table[year]),0),Hospitalisation_table[[#This Row],[year]])</f>
        <v>1974</v>
      </c>
      <c r="M2135" t="str">
        <f>IF(Hospitalisation_table[[#This Row],[Hospital tier]]="?","tier - 2",Hospitalisation_table[[#This Row],[Hospital tier]])</f>
        <v>tier - 3</v>
      </c>
      <c r="N2135" t="str">
        <f>IF(Hospitalisation_table[[#This Row],[City tier]]="?","tier - 2",Hospitalisation_table[[#This Row],[City tier]])</f>
        <v>tier - 1</v>
      </c>
      <c r="O2135" t="str">
        <f>IF(Hospitalisation_table[[#This Row],[State ID]]="?","Unknown",Hospitalisation_table[[#This Row],[State ID]])</f>
        <v>R1011</v>
      </c>
      <c r="P2135" s="20" t="str">
        <f>_xlfn.CONCAT(Hospitalisation_table[[#This Row],[date]],"-",Hospitalisation_table[[#This Row],[Month_Updated]],"-",Hospitalisation_table[[#This Row],[Year_Update]])</f>
        <v>14-Aug-1974</v>
      </c>
      <c r="Q2135">
        <f>DATEDIF(Hospitalisation_table[[#This Row],[Date of Birth]],"8-Jun-2023","Y")</f>
        <v>48</v>
      </c>
    </row>
    <row r="2136" spans="1:17" x14ac:dyDescent="0.3">
      <c r="A2136" t="s">
        <v>1191</v>
      </c>
      <c r="B2136" t="str">
        <f>IF(Hospitalisation_table[[#This Row],[Customer ID]]="?","UnKnown",Hospitalisation_table[[#This Row],[Customer ID]])</f>
        <v>Id1180</v>
      </c>
      <c r="C2136">
        <v>1973</v>
      </c>
      <c r="D2136" t="s">
        <v>30</v>
      </c>
      <c r="E2136">
        <v>1</v>
      </c>
      <c r="F2136">
        <v>1</v>
      </c>
      <c r="G2136" s="24">
        <v>9566.99</v>
      </c>
      <c r="H2136" t="s">
        <v>11</v>
      </c>
      <c r="I2136" t="s">
        <v>16</v>
      </c>
      <c r="J2136" t="s">
        <v>23</v>
      </c>
      <c r="K2136" t="str">
        <f>IF(Hospitalisation_table[[#This Row],[month]]="?","Sep",Hospitalisation_table[[#This Row],[month]])</f>
        <v>Dec</v>
      </c>
      <c r="L2136">
        <f>IF(Hospitalisation_table[[#This Row],[year]] = "?",ROUNDUP(AVERAGE(Hospitalisation_table[year]),0),Hospitalisation_table[[#This Row],[year]])</f>
        <v>1973</v>
      </c>
      <c r="M2136" t="str">
        <f>IF(Hospitalisation_table[[#This Row],[Hospital tier]]="?","tier - 2",Hospitalisation_table[[#This Row],[Hospital tier]])</f>
        <v>tier - 2</v>
      </c>
      <c r="N2136" t="str">
        <f>IF(Hospitalisation_table[[#This Row],[City tier]]="?","tier - 2",Hospitalisation_table[[#This Row],[City tier]])</f>
        <v>tier - 1</v>
      </c>
      <c r="O2136" t="str">
        <f>IF(Hospitalisation_table[[#This Row],[State ID]]="?","Unknown",Hospitalisation_table[[#This Row],[State ID]])</f>
        <v>R1012</v>
      </c>
      <c r="P2136" s="20" t="str">
        <f>_xlfn.CONCAT(Hospitalisation_table[[#This Row],[date]],"-",Hospitalisation_table[[#This Row],[Month_Updated]],"-",Hospitalisation_table[[#This Row],[Year_Update]])</f>
        <v>1-Dec-1973</v>
      </c>
      <c r="Q2136">
        <f>DATEDIF(Hospitalisation_table[[#This Row],[Date of Birth]],"8-Jun-2023","Y")</f>
        <v>49</v>
      </c>
    </row>
    <row r="2137" spans="1:17" x14ac:dyDescent="0.3">
      <c r="A2137" t="s">
        <v>2255</v>
      </c>
      <c r="B2137" t="str">
        <f>IF(Hospitalisation_table[[#This Row],[Customer ID]]="?","UnKnown",Hospitalisation_table[[#This Row],[Customer ID]])</f>
        <v>Id118</v>
      </c>
      <c r="C2137">
        <v>1968</v>
      </c>
      <c r="D2137" t="s">
        <v>20</v>
      </c>
      <c r="E2137">
        <v>29</v>
      </c>
      <c r="F2137">
        <v>0</v>
      </c>
      <c r="G2137" s="24">
        <v>39721.93</v>
      </c>
      <c r="H2137" t="s">
        <v>11</v>
      </c>
      <c r="I2137" t="s">
        <v>11</v>
      </c>
      <c r="J2137" t="s">
        <v>42</v>
      </c>
      <c r="K2137" t="str">
        <f>IF(Hospitalisation_table[[#This Row],[month]]="?","Sep",Hospitalisation_table[[#This Row],[month]])</f>
        <v>Sep</v>
      </c>
      <c r="L2137">
        <f>IF(Hospitalisation_table[[#This Row],[year]] = "?",ROUNDUP(AVERAGE(Hospitalisation_table[year]),0),Hospitalisation_table[[#This Row],[year]])</f>
        <v>1968</v>
      </c>
      <c r="M2137" t="str">
        <f>IF(Hospitalisation_table[[#This Row],[Hospital tier]]="?","tier - 2",Hospitalisation_table[[#This Row],[Hospital tier]])</f>
        <v>tier - 2</v>
      </c>
      <c r="N2137" t="str">
        <f>IF(Hospitalisation_table[[#This Row],[City tier]]="?","tier - 2",Hospitalisation_table[[#This Row],[City tier]])</f>
        <v>tier - 2</v>
      </c>
      <c r="O2137" t="str">
        <f>IF(Hospitalisation_table[[#This Row],[State ID]]="?","Unknown",Hospitalisation_table[[#This Row],[State ID]])</f>
        <v>R1011</v>
      </c>
      <c r="P2137" s="20" t="str">
        <f>_xlfn.CONCAT(Hospitalisation_table[[#This Row],[date]],"-",Hospitalisation_table[[#This Row],[Month_Updated]],"-",Hospitalisation_table[[#This Row],[Year_Update]])</f>
        <v>29-Sep-1968</v>
      </c>
      <c r="Q2137">
        <f>DATEDIF(Hospitalisation_table[[#This Row],[Date of Birth]],"8-Jun-2023","Y")</f>
        <v>54</v>
      </c>
    </row>
    <row r="2138" spans="1:17" x14ac:dyDescent="0.3">
      <c r="A2138" t="s">
        <v>1192</v>
      </c>
      <c r="B2138" t="str">
        <f>IF(Hospitalisation_table[[#This Row],[Customer ID]]="?","UnKnown",Hospitalisation_table[[#This Row],[Customer ID]])</f>
        <v>Id1179</v>
      </c>
      <c r="C2138">
        <v>1966</v>
      </c>
      <c r="D2138" t="s">
        <v>30</v>
      </c>
      <c r="E2138">
        <v>4</v>
      </c>
      <c r="F2138">
        <v>0</v>
      </c>
      <c r="G2138" s="24">
        <v>9582.5400000000009</v>
      </c>
      <c r="H2138" t="s">
        <v>12</v>
      </c>
      <c r="I2138" t="s">
        <v>11</v>
      </c>
      <c r="J2138" t="s">
        <v>13</v>
      </c>
      <c r="K2138" t="str">
        <f>IF(Hospitalisation_table[[#This Row],[month]]="?","Sep",Hospitalisation_table[[#This Row],[month]])</f>
        <v>Dec</v>
      </c>
      <c r="L2138">
        <f>IF(Hospitalisation_table[[#This Row],[year]] = "?",ROUNDUP(AVERAGE(Hospitalisation_table[year]),0),Hospitalisation_table[[#This Row],[year]])</f>
        <v>1966</v>
      </c>
      <c r="M2138" t="str">
        <f>IF(Hospitalisation_table[[#This Row],[Hospital tier]]="?","tier - 2",Hospitalisation_table[[#This Row],[Hospital tier]])</f>
        <v>tier - 3</v>
      </c>
      <c r="N2138" t="str">
        <f>IF(Hospitalisation_table[[#This Row],[City tier]]="?","tier - 2",Hospitalisation_table[[#This Row],[City tier]])</f>
        <v>tier - 2</v>
      </c>
      <c r="O2138" t="str">
        <f>IF(Hospitalisation_table[[#This Row],[State ID]]="?","Unknown",Hospitalisation_table[[#This Row],[State ID]])</f>
        <v>R1013</v>
      </c>
      <c r="P2138" s="20" t="str">
        <f>_xlfn.CONCAT(Hospitalisation_table[[#This Row],[date]],"-",Hospitalisation_table[[#This Row],[Month_Updated]],"-",Hospitalisation_table[[#This Row],[Year_Update]])</f>
        <v>4-Dec-1966</v>
      </c>
      <c r="Q2138">
        <f>DATEDIF(Hospitalisation_table[[#This Row],[Date of Birth]],"8-Jun-2023","Y")</f>
        <v>56</v>
      </c>
    </row>
    <row r="2139" spans="1:17" x14ac:dyDescent="0.3">
      <c r="A2139" t="s">
        <v>1193</v>
      </c>
      <c r="B2139" t="str">
        <f>IF(Hospitalisation_table[[#This Row],[Customer ID]]="?","UnKnown",Hospitalisation_table[[#This Row],[Customer ID]])</f>
        <v>Id1178</v>
      </c>
      <c r="C2139">
        <v>1973</v>
      </c>
      <c r="D2139" t="s">
        <v>15</v>
      </c>
      <c r="E2139">
        <v>28</v>
      </c>
      <c r="F2139">
        <v>1</v>
      </c>
      <c r="G2139" s="24">
        <v>9583.89</v>
      </c>
      <c r="H2139" t="s">
        <v>11</v>
      </c>
      <c r="I2139" t="s">
        <v>12</v>
      </c>
      <c r="J2139" t="s">
        <v>23</v>
      </c>
      <c r="K2139" t="str">
        <f>IF(Hospitalisation_table[[#This Row],[month]]="?","Sep",Hospitalisation_table[[#This Row],[month]])</f>
        <v>Nov</v>
      </c>
      <c r="L2139">
        <f>IF(Hospitalisation_table[[#This Row],[year]] = "?",ROUNDUP(AVERAGE(Hospitalisation_table[year]),0),Hospitalisation_table[[#This Row],[year]])</f>
        <v>1973</v>
      </c>
      <c r="M2139" t="str">
        <f>IF(Hospitalisation_table[[#This Row],[Hospital tier]]="?","tier - 2",Hospitalisation_table[[#This Row],[Hospital tier]])</f>
        <v>tier - 2</v>
      </c>
      <c r="N2139" t="str">
        <f>IF(Hospitalisation_table[[#This Row],[City tier]]="?","tier - 2",Hospitalisation_table[[#This Row],[City tier]])</f>
        <v>tier - 3</v>
      </c>
      <c r="O2139" t="str">
        <f>IF(Hospitalisation_table[[#This Row],[State ID]]="?","Unknown",Hospitalisation_table[[#This Row],[State ID]])</f>
        <v>R1012</v>
      </c>
      <c r="P2139" s="20" t="str">
        <f>_xlfn.CONCAT(Hospitalisation_table[[#This Row],[date]],"-",Hospitalisation_table[[#This Row],[Month_Updated]],"-",Hospitalisation_table[[#This Row],[Year_Update]])</f>
        <v>28-Nov-1973</v>
      </c>
      <c r="Q2139">
        <f>DATEDIF(Hospitalisation_table[[#This Row],[Date of Birth]],"8-Jun-2023","Y")</f>
        <v>49</v>
      </c>
    </row>
    <row r="2140" spans="1:17" x14ac:dyDescent="0.3">
      <c r="A2140" t="s">
        <v>1194</v>
      </c>
      <c r="B2140" t="str">
        <f>IF(Hospitalisation_table[[#This Row],[Customer ID]]="?","UnKnown",Hospitalisation_table[[#This Row],[Customer ID]])</f>
        <v>Id1177</v>
      </c>
      <c r="C2140">
        <v>1981</v>
      </c>
      <c r="D2140" t="s">
        <v>37</v>
      </c>
      <c r="E2140">
        <v>18</v>
      </c>
      <c r="F2140">
        <v>1</v>
      </c>
      <c r="G2140" s="24">
        <v>9584.0400000000009</v>
      </c>
      <c r="H2140" t="s">
        <v>11</v>
      </c>
      <c r="I2140" t="s">
        <v>16</v>
      </c>
      <c r="J2140" t="s">
        <v>300</v>
      </c>
      <c r="K2140" t="str">
        <f>IF(Hospitalisation_table[[#This Row],[month]]="?","Sep",Hospitalisation_table[[#This Row],[month]])</f>
        <v>Oct</v>
      </c>
      <c r="L2140">
        <f>IF(Hospitalisation_table[[#This Row],[year]] = "?",ROUNDUP(AVERAGE(Hospitalisation_table[year]),0),Hospitalisation_table[[#This Row],[year]])</f>
        <v>1981</v>
      </c>
      <c r="M2140" t="str">
        <f>IF(Hospitalisation_table[[#This Row],[Hospital tier]]="?","tier - 2",Hospitalisation_table[[#This Row],[Hospital tier]])</f>
        <v>tier - 2</v>
      </c>
      <c r="N2140" t="str">
        <f>IF(Hospitalisation_table[[#This Row],[City tier]]="?","tier - 2",Hospitalisation_table[[#This Row],[City tier]])</f>
        <v>tier - 1</v>
      </c>
      <c r="O2140" t="str">
        <f>IF(Hospitalisation_table[[#This Row],[State ID]]="?","Unknown",Hospitalisation_table[[#This Row],[State ID]])</f>
        <v>R1021</v>
      </c>
      <c r="P2140" s="20" t="str">
        <f>_xlfn.CONCAT(Hospitalisation_table[[#This Row],[date]],"-",Hospitalisation_table[[#This Row],[Month_Updated]],"-",Hospitalisation_table[[#This Row],[Year_Update]])</f>
        <v>18-Oct-1981</v>
      </c>
      <c r="Q2140">
        <f>DATEDIF(Hospitalisation_table[[#This Row],[Date of Birth]],"8-Jun-2023","Y")</f>
        <v>41</v>
      </c>
    </row>
    <row r="2141" spans="1:17" x14ac:dyDescent="0.3">
      <c r="A2141" t="s">
        <v>1195</v>
      </c>
      <c r="B2141" t="str">
        <f>IF(Hospitalisation_table[[#This Row],[Customer ID]]="?","UnKnown",Hospitalisation_table[[#This Row],[Customer ID]])</f>
        <v>Id1176</v>
      </c>
      <c r="C2141">
        <v>1964</v>
      </c>
      <c r="D2141" t="s">
        <v>30</v>
      </c>
      <c r="E2141">
        <v>15</v>
      </c>
      <c r="F2141">
        <v>0</v>
      </c>
      <c r="G2141" s="24">
        <v>9597.6299999999992</v>
      </c>
      <c r="H2141" t="s">
        <v>12</v>
      </c>
      <c r="I2141" t="s">
        <v>12</v>
      </c>
      <c r="J2141" t="s">
        <v>13</v>
      </c>
      <c r="K2141" t="str">
        <f>IF(Hospitalisation_table[[#This Row],[month]]="?","Sep",Hospitalisation_table[[#This Row],[month]])</f>
        <v>Dec</v>
      </c>
      <c r="L2141">
        <f>IF(Hospitalisation_table[[#This Row],[year]] = "?",ROUNDUP(AVERAGE(Hospitalisation_table[year]),0),Hospitalisation_table[[#This Row],[year]])</f>
        <v>1964</v>
      </c>
      <c r="M2141" t="str">
        <f>IF(Hospitalisation_table[[#This Row],[Hospital tier]]="?","tier - 2",Hospitalisation_table[[#This Row],[Hospital tier]])</f>
        <v>tier - 3</v>
      </c>
      <c r="N2141" t="str">
        <f>IF(Hospitalisation_table[[#This Row],[City tier]]="?","tier - 2",Hospitalisation_table[[#This Row],[City tier]])</f>
        <v>tier - 3</v>
      </c>
      <c r="O2141" t="str">
        <f>IF(Hospitalisation_table[[#This Row],[State ID]]="?","Unknown",Hospitalisation_table[[#This Row],[State ID]])</f>
        <v>R1013</v>
      </c>
      <c r="P2141" s="20" t="str">
        <f>_xlfn.CONCAT(Hospitalisation_table[[#This Row],[date]],"-",Hospitalisation_table[[#This Row],[Month_Updated]],"-",Hospitalisation_table[[#This Row],[Year_Update]])</f>
        <v>15-Dec-1964</v>
      </c>
      <c r="Q2141">
        <f>DATEDIF(Hospitalisation_table[[#This Row],[Date of Birth]],"8-Jun-2023","Y")</f>
        <v>58</v>
      </c>
    </row>
    <row r="2142" spans="1:17" x14ac:dyDescent="0.3">
      <c r="A2142" t="s">
        <v>1196</v>
      </c>
      <c r="B2142" t="str">
        <f>IF(Hospitalisation_table[[#This Row],[Customer ID]]="?","UnKnown",Hospitalisation_table[[#This Row],[Customer ID]])</f>
        <v>Id1175</v>
      </c>
      <c r="C2142">
        <v>1972</v>
      </c>
      <c r="D2142" t="s">
        <v>30</v>
      </c>
      <c r="E2142">
        <v>27</v>
      </c>
      <c r="F2142">
        <v>1</v>
      </c>
      <c r="G2142" s="24">
        <v>9617.66</v>
      </c>
      <c r="H2142" t="s">
        <v>12</v>
      </c>
      <c r="I2142" t="s">
        <v>12</v>
      </c>
      <c r="J2142" t="s">
        <v>168</v>
      </c>
      <c r="K2142" t="str">
        <f>IF(Hospitalisation_table[[#This Row],[month]]="?","Sep",Hospitalisation_table[[#This Row],[month]])</f>
        <v>Dec</v>
      </c>
      <c r="L2142">
        <f>IF(Hospitalisation_table[[#This Row],[year]] = "?",ROUNDUP(AVERAGE(Hospitalisation_table[year]),0),Hospitalisation_table[[#This Row],[year]])</f>
        <v>1972</v>
      </c>
      <c r="M2142" t="str">
        <f>IF(Hospitalisation_table[[#This Row],[Hospital tier]]="?","tier - 2",Hospitalisation_table[[#This Row],[Hospital tier]])</f>
        <v>tier - 3</v>
      </c>
      <c r="N2142" t="str">
        <f>IF(Hospitalisation_table[[#This Row],[City tier]]="?","tier - 2",Hospitalisation_table[[#This Row],[City tier]])</f>
        <v>tier - 3</v>
      </c>
      <c r="O2142" t="str">
        <f>IF(Hospitalisation_table[[#This Row],[State ID]]="?","Unknown",Hospitalisation_table[[#This Row],[State ID]])</f>
        <v>R1016</v>
      </c>
      <c r="P2142" s="20" t="str">
        <f>_xlfn.CONCAT(Hospitalisation_table[[#This Row],[date]],"-",Hospitalisation_table[[#This Row],[Month_Updated]],"-",Hospitalisation_table[[#This Row],[Year_Update]])</f>
        <v>27-Dec-1972</v>
      </c>
      <c r="Q2142">
        <f>DATEDIF(Hospitalisation_table[[#This Row],[Date of Birth]],"8-Jun-2023","Y")</f>
        <v>50</v>
      </c>
    </row>
    <row r="2143" spans="1:17" x14ac:dyDescent="0.3">
      <c r="A2143" t="s">
        <v>1197</v>
      </c>
      <c r="B2143" t="str">
        <f>IF(Hospitalisation_table[[#This Row],[Customer ID]]="?","UnKnown",Hospitalisation_table[[#This Row],[Customer ID]])</f>
        <v>Id1174</v>
      </c>
      <c r="C2143">
        <v>1982</v>
      </c>
      <c r="D2143" t="s">
        <v>35</v>
      </c>
      <c r="E2143">
        <v>29</v>
      </c>
      <c r="F2143">
        <v>3</v>
      </c>
      <c r="G2143" s="24">
        <v>9619.18</v>
      </c>
      <c r="H2143" t="s">
        <v>11</v>
      </c>
      <c r="I2143" t="s">
        <v>16</v>
      </c>
      <c r="J2143" t="s">
        <v>200</v>
      </c>
      <c r="K2143" t="str">
        <f>IF(Hospitalisation_table[[#This Row],[month]]="?","Sep",Hospitalisation_table[[#This Row],[month]])</f>
        <v>Aug</v>
      </c>
      <c r="L2143">
        <f>IF(Hospitalisation_table[[#This Row],[year]] = "?",ROUNDUP(AVERAGE(Hospitalisation_table[year]),0),Hospitalisation_table[[#This Row],[year]])</f>
        <v>1982</v>
      </c>
      <c r="M2143" t="str">
        <f>IF(Hospitalisation_table[[#This Row],[Hospital tier]]="?","tier - 2",Hospitalisation_table[[#This Row],[Hospital tier]])</f>
        <v>tier - 2</v>
      </c>
      <c r="N2143" t="str">
        <f>IF(Hospitalisation_table[[#This Row],[City tier]]="?","tier - 2",Hospitalisation_table[[#This Row],[City tier]])</f>
        <v>tier - 1</v>
      </c>
      <c r="O2143" t="str">
        <f>IF(Hospitalisation_table[[#This Row],[State ID]]="?","Unknown",Hospitalisation_table[[#This Row],[State ID]])</f>
        <v>R1025</v>
      </c>
      <c r="P2143" s="20" t="str">
        <f>_xlfn.CONCAT(Hospitalisation_table[[#This Row],[date]],"-",Hospitalisation_table[[#This Row],[Month_Updated]],"-",Hospitalisation_table[[#This Row],[Year_Update]])</f>
        <v>29-Aug-1982</v>
      </c>
      <c r="Q2143">
        <f>DATEDIF(Hospitalisation_table[[#This Row],[Date of Birth]],"8-Jun-2023","Y")</f>
        <v>40</v>
      </c>
    </row>
    <row r="2144" spans="1:17" x14ac:dyDescent="0.3">
      <c r="A2144" t="s">
        <v>1198</v>
      </c>
      <c r="B2144" t="str">
        <f>IF(Hospitalisation_table[[#This Row],[Customer ID]]="?","UnKnown",Hospitalisation_table[[#This Row],[Customer ID]])</f>
        <v>Id1173</v>
      </c>
      <c r="C2144">
        <v>1975</v>
      </c>
      <c r="D2144" t="s">
        <v>37</v>
      </c>
      <c r="E2144">
        <v>29</v>
      </c>
      <c r="F2144">
        <v>3</v>
      </c>
      <c r="G2144" s="24">
        <v>9620.33</v>
      </c>
      <c r="H2144" t="s">
        <v>12</v>
      </c>
      <c r="I2144" t="s">
        <v>12</v>
      </c>
      <c r="J2144" t="s">
        <v>23</v>
      </c>
      <c r="K2144" t="str">
        <f>IF(Hospitalisation_table[[#This Row],[month]]="?","Sep",Hospitalisation_table[[#This Row],[month]])</f>
        <v>Oct</v>
      </c>
      <c r="L2144">
        <f>IF(Hospitalisation_table[[#This Row],[year]] = "?",ROUNDUP(AVERAGE(Hospitalisation_table[year]),0),Hospitalisation_table[[#This Row],[year]])</f>
        <v>1975</v>
      </c>
      <c r="M2144" t="str">
        <f>IF(Hospitalisation_table[[#This Row],[Hospital tier]]="?","tier - 2",Hospitalisation_table[[#This Row],[Hospital tier]])</f>
        <v>tier - 3</v>
      </c>
      <c r="N2144" t="str">
        <f>IF(Hospitalisation_table[[#This Row],[City tier]]="?","tier - 2",Hospitalisation_table[[#This Row],[City tier]])</f>
        <v>tier - 3</v>
      </c>
      <c r="O2144" t="str">
        <f>IF(Hospitalisation_table[[#This Row],[State ID]]="?","Unknown",Hospitalisation_table[[#This Row],[State ID]])</f>
        <v>R1012</v>
      </c>
      <c r="P2144" s="20" t="str">
        <f>_xlfn.CONCAT(Hospitalisation_table[[#This Row],[date]],"-",Hospitalisation_table[[#This Row],[Month_Updated]],"-",Hospitalisation_table[[#This Row],[Year_Update]])</f>
        <v>29-Oct-1975</v>
      </c>
      <c r="Q2144">
        <f>DATEDIF(Hospitalisation_table[[#This Row],[Date of Birth]],"8-Jun-2023","Y")</f>
        <v>47</v>
      </c>
    </row>
    <row r="2145" spans="1:17" x14ac:dyDescent="0.3">
      <c r="A2145" t="s">
        <v>1199</v>
      </c>
      <c r="B2145" t="str">
        <f>IF(Hospitalisation_table[[#This Row],[Customer ID]]="?","UnKnown",Hospitalisation_table[[#This Row],[Customer ID]])</f>
        <v>Id1172</v>
      </c>
      <c r="C2145">
        <v>1970</v>
      </c>
      <c r="D2145" t="s">
        <v>30</v>
      </c>
      <c r="E2145">
        <v>16</v>
      </c>
      <c r="F2145">
        <v>0</v>
      </c>
      <c r="G2145" s="24">
        <v>9625.92</v>
      </c>
      <c r="H2145" t="s">
        <v>11</v>
      </c>
      <c r="I2145" t="s">
        <v>12</v>
      </c>
      <c r="J2145" t="s">
        <v>42</v>
      </c>
      <c r="K2145" t="str">
        <f>IF(Hospitalisation_table[[#This Row],[month]]="?","Sep",Hospitalisation_table[[#This Row],[month]])</f>
        <v>Dec</v>
      </c>
      <c r="L2145">
        <f>IF(Hospitalisation_table[[#This Row],[year]] = "?",ROUNDUP(AVERAGE(Hospitalisation_table[year]),0),Hospitalisation_table[[#This Row],[year]])</f>
        <v>1970</v>
      </c>
      <c r="M2145" t="str">
        <f>IF(Hospitalisation_table[[#This Row],[Hospital tier]]="?","tier - 2",Hospitalisation_table[[#This Row],[Hospital tier]])</f>
        <v>tier - 2</v>
      </c>
      <c r="N2145" t="str">
        <f>IF(Hospitalisation_table[[#This Row],[City tier]]="?","tier - 2",Hospitalisation_table[[#This Row],[City tier]])</f>
        <v>tier - 3</v>
      </c>
      <c r="O2145" t="str">
        <f>IF(Hospitalisation_table[[#This Row],[State ID]]="?","Unknown",Hospitalisation_table[[#This Row],[State ID]])</f>
        <v>R1011</v>
      </c>
      <c r="P2145" s="20" t="str">
        <f>_xlfn.CONCAT(Hospitalisation_table[[#This Row],[date]],"-",Hospitalisation_table[[#This Row],[Month_Updated]],"-",Hospitalisation_table[[#This Row],[Year_Update]])</f>
        <v>16-Dec-1970</v>
      </c>
      <c r="Q2145">
        <f>DATEDIF(Hospitalisation_table[[#This Row],[Date of Birth]],"8-Jun-2023","Y")</f>
        <v>52</v>
      </c>
    </row>
    <row r="2146" spans="1:17" x14ac:dyDescent="0.3">
      <c r="A2146" t="s">
        <v>1200</v>
      </c>
      <c r="B2146" t="str">
        <f>IF(Hospitalisation_table[[#This Row],[Customer ID]]="?","UnKnown",Hospitalisation_table[[#This Row],[Customer ID]])</f>
        <v>Id1171</v>
      </c>
      <c r="C2146">
        <v>1998</v>
      </c>
      <c r="D2146" t="s">
        <v>18</v>
      </c>
      <c r="E2146">
        <v>23</v>
      </c>
      <c r="F2146">
        <v>0</v>
      </c>
      <c r="G2146" s="24">
        <v>9628.7900000000009</v>
      </c>
      <c r="H2146" t="s">
        <v>11</v>
      </c>
      <c r="I2146" t="s">
        <v>11</v>
      </c>
      <c r="J2146" t="s">
        <v>535</v>
      </c>
      <c r="K2146" t="str">
        <f>IF(Hospitalisation_table[[#This Row],[month]]="?","Sep",Hospitalisation_table[[#This Row],[month]])</f>
        <v>Jun</v>
      </c>
      <c r="L2146">
        <f>IF(Hospitalisation_table[[#This Row],[year]] = "?",ROUNDUP(AVERAGE(Hospitalisation_table[year]),0),Hospitalisation_table[[#This Row],[year]])</f>
        <v>1998</v>
      </c>
      <c r="M2146" t="str">
        <f>IF(Hospitalisation_table[[#This Row],[Hospital tier]]="?","tier - 2",Hospitalisation_table[[#This Row],[Hospital tier]])</f>
        <v>tier - 2</v>
      </c>
      <c r="N2146" t="str">
        <f>IF(Hospitalisation_table[[#This Row],[City tier]]="?","tier - 2",Hospitalisation_table[[#This Row],[City tier]])</f>
        <v>tier - 2</v>
      </c>
      <c r="O2146" t="str">
        <f>IF(Hospitalisation_table[[#This Row],[State ID]]="?","Unknown",Hospitalisation_table[[#This Row],[State ID]])</f>
        <v>R1026</v>
      </c>
      <c r="P2146" s="20" t="str">
        <f>_xlfn.CONCAT(Hospitalisation_table[[#This Row],[date]],"-",Hospitalisation_table[[#This Row],[Month_Updated]],"-",Hospitalisation_table[[#This Row],[Year_Update]])</f>
        <v>23-Jun-1998</v>
      </c>
      <c r="Q2146">
        <f>DATEDIF(Hospitalisation_table[[#This Row],[Date of Birth]],"8-Jun-2023","Y")</f>
        <v>24</v>
      </c>
    </row>
    <row r="2147" spans="1:17" x14ac:dyDescent="0.3">
      <c r="A2147" t="s">
        <v>1201</v>
      </c>
      <c r="B2147" t="str">
        <f>IF(Hospitalisation_table[[#This Row],[Customer ID]]="?","UnKnown",Hospitalisation_table[[#This Row],[Customer ID]])</f>
        <v>Id1170</v>
      </c>
      <c r="C2147">
        <v>1979</v>
      </c>
      <c r="D2147" t="s">
        <v>30</v>
      </c>
      <c r="E2147">
        <v>19</v>
      </c>
      <c r="F2147">
        <v>2</v>
      </c>
      <c r="G2147" s="24">
        <v>9630.2999999999993</v>
      </c>
      <c r="H2147" t="s">
        <v>11</v>
      </c>
      <c r="I2147" t="s">
        <v>11</v>
      </c>
      <c r="J2147" t="s">
        <v>300</v>
      </c>
      <c r="K2147" t="str">
        <f>IF(Hospitalisation_table[[#This Row],[month]]="?","Sep",Hospitalisation_table[[#This Row],[month]])</f>
        <v>Dec</v>
      </c>
      <c r="L2147">
        <f>IF(Hospitalisation_table[[#This Row],[year]] = "?",ROUNDUP(AVERAGE(Hospitalisation_table[year]),0),Hospitalisation_table[[#This Row],[year]])</f>
        <v>1979</v>
      </c>
      <c r="M2147" t="str">
        <f>IF(Hospitalisation_table[[#This Row],[Hospital tier]]="?","tier - 2",Hospitalisation_table[[#This Row],[Hospital tier]])</f>
        <v>tier - 2</v>
      </c>
      <c r="N2147" t="str">
        <f>IF(Hospitalisation_table[[#This Row],[City tier]]="?","tier - 2",Hospitalisation_table[[#This Row],[City tier]])</f>
        <v>tier - 2</v>
      </c>
      <c r="O2147" t="str">
        <f>IF(Hospitalisation_table[[#This Row],[State ID]]="?","Unknown",Hospitalisation_table[[#This Row],[State ID]])</f>
        <v>R1021</v>
      </c>
      <c r="P2147" s="20" t="str">
        <f>_xlfn.CONCAT(Hospitalisation_table[[#This Row],[date]],"-",Hospitalisation_table[[#This Row],[Month_Updated]],"-",Hospitalisation_table[[#This Row],[Year_Update]])</f>
        <v>19-Dec-1979</v>
      </c>
      <c r="Q2147">
        <f>DATEDIF(Hospitalisation_table[[#This Row],[Date of Birth]],"8-Jun-2023","Y")</f>
        <v>43</v>
      </c>
    </row>
    <row r="2148" spans="1:17" x14ac:dyDescent="0.3">
      <c r="A2148" t="s">
        <v>2256</v>
      </c>
      <c r="B2148" t="str">
        <f>IF(Hospitalisation_table[[#This Row],[Customer ID]]="?","UnKnown",Hospitalisation_table[[#This Row],[Customer ID]])</f>
        <v>Id117</v>
      </c>
      <c r="C2148">
        <v>2003</v>
      </c>
      <c r="D2148" t="s">
        <v>10</v>
      </c>
      <c r="E2148">
        <v>16</v>
      </c>
      <c r="F2148">
        <v>0</v>
      </c>
      <c r="G2148" s="24">
        <v>39722.75</v>
      </c>
      <c r="H2148" t="s">
        <v>16</v>
      </c>
      <c r="I2148" t="s">
        <v>16</v>
      </c>
      <c r="J2148" t="s">
        <v>13</v>
      </c>
      <c r="K2148" t="str">
        <f>IF(Hospitalisation_table[[#This Row],[month]]="?","Sep",Hospitalisation_table[[#This Row],[month]])</f>
        <v>Jul</v>
      </c>
      <c r="L2148">
        <f>IF(Hospitalisation_table[[#This Row],[year]] = "?",ROUNDUP(AVERAGE(Hospitalisation_table[year]),0),Hospitalisation_table[[#This Row],[year]])</f>
        <v>2003</v>
      </c>
      <c r="M2148" t="str">
        <f>IF(Hospitalisation_table[[#This Row],[Hospital tier]]="?","tier - 2",Hospitalisation_table[[#This Row],[Hospital tier]])</f>
        <v>tier - 1</v>
      </c>
      <c r="N2148" t="str">
        <f>IF(Hospitalisation_table[[#This Row],[City tier]]="?","tier - 2",Hospitalisation_table[[#This Row],[City tier]])</f>
        <v>tier - 1</v>
      </c>
      <c r="O2148" t="str">
        <f>IF(Hospitalisation_table[[#This Row],[State ID]]="?","Unknown",Hospitalisation_table[[#This Row],[State ID]])</f>
        <v>R1013</v>
      </c>
      <c r="P2148" s="20" t="str">
        <f>_xlfn.CONCAT(Hospitalisation_table[[#This Row],[date]],"-",Hospitalisation_table[[#This Row],[Month_Updated]],"-",Hospitalisation_table[[#This Row],[Year_Update]])</f>
        <v>16-Jul-2003</v>
      </c>
      <c r="Q2148">
        <f>DATEDIF(Hospitalisation_table[[#This Row],[Date of Birth]],"8-Jun-2023","Y")</f>
        <v>19</v>
      </c>
    </row>
    <row r="2149" spans="1:17" x14ac:dyDescent="0.3">
      <c r="A2149" t="s">
        <v>1202</v>
      </c>
      <c r="B2149" t="str">
        <f>IF(Hospitalisation_table[[#This Row],[Customer ID]]="?","UnKnown",Hospitalisation_table[[#This Row],[Customer ID]])</f>
        <v>Id1169</v>
      </c>
      <c r="C2149">
        <v>1972</v>
      </c>
      <c r="D2149" t="s">
        <v>37</v>
      </c>
      <c r="E2149">
        <v>23</v>
      </c>
      <c r="F2149">
        <v>2</v>
      </c>
      <c r="G2149" s="24">
        <v>9630.4</v>
      </c>
      <c r="H2149" t="s">
        <v>11</v>
      </c>
      <c r="I2149" t="s">
        <v>11</v>
      </c>
      <c r="J2149" t="s">
        <v>42</v>
      </c>
      <c r="K2149" t="str">
        <f>IF(Hospitalisation_table[[#This Row],[month]]="?","Sep",Hospitalisation_table[[#This Row],[month]])</f>
        <v>Oct</v>
      </c>
      <c r="L2149">
        <f>IF(Hospitalisation_table[[#This Row],[year]] = "?",ROUNDUP(AVERAGE(Hospitalisation_table[year]),0),Hospitalisation_table[[#This Row],[year]])</f>
        <v>1972</v>
      </c>
      <c r="M2149" t="str">
        <f>IF(Hospitalisation_table[[#This Row],[Hospital tier]]="?","tier - 2",Hospitalisation_table[[#This Row],[Hospital tier]])</f>
        <v>tier - 2</v>
      </c>
      <c r="N2149" t="str">
        <f>IF(Hospitalisation_table[[#This Row],[City tier]]="?","tier - 2",Hospitalisation_table[[#This Row],[City tier]])</f>
        <v>tier - 2</v>
      </c>
      <c r="O2149" t="str">
        <f>IF(Hospitalisation_table[[#This Row],[State ID]]="?","Unknown",Hospitalisation_table[[#This Row],[State ID]])</f>
        <v>R1011</v>
      </c>
      <c r="P2149" s="20" t="str">
        <f>_xlfn.CONCAT(Hospitalisation_table[[#This Row],[date]],"-",Hospitalisation_table[[#This Row],[Month_Updated]],"-",Hospitalisation_table[[#This Row],[Year_Update]])</f>
        <v>23-Oct-1972</v>
      </c>
      <c r="Q2149">
        <f>DATEDIF(Hospitalisation_table[[#This Row],[Date of Birth]],"8-Jun-2023","Y")</f>
        <v>50</v>
      </c>
    </row>
    <row r="2150" spans="1:17" x14ac:dyDescent="0.3">
      <c r="A2150" t="s">
        <v>1203</v>
      </c>
      <c r="B2150" t="str">
        <f>IF(Hospitalisation_table[[#This Row],[Customer ID]]="?","UnKnown",Hospitalisation_table[[#This Row],[Customer ID]])</f>
        <v>Id1168</v>
      </c>
      <c r="C2150">
        <v>1968</v>
      </c>
      <c r="D2150" t="s">
        <v>18</v>
      </c>
      <c r="E2150">
        <v>22</v>
      </c>
      <c r="F2150">
        <v>0</v>
      </c>
      <c r="G2150" s="24">
        <v>9630.91</v>
      </c>
      <c r="H2150" t="s">
        <v>12</v>
      </c>
      <c r="I2150" t="s">
        <v>11</v>
      </c>
      <c r="J2150" t="s">
        <v>13</v>
      </c>
      <c r="K2150" t="str">
        <f>IF(Hospitalisation_table[[#This Row],[month]]="?","Sep",Hospitalisation_table[[#This Row],[month]])</f>
        <v>Jun</v>
      </c>
      <c r="L2150">
        <f>IF(Hospitalisation_table[[#This Row],[year]] = "?",ROUNDUP(AVERAGE(Hospitalisation_table[year]),0),Hospitalisation_table[[#This Row],[year]])</f>
        <v>1968</v>
      </c>
      <c r="M2150" t="str">
        <f>IF(Hospitalisation_table[[#This Row],[Hospital tier]]="?","tier - 2",Hospitalisation_table[[#This Row],[Hospital tier]])</f>
        <v>tier - 3</v>
      </c>
      <c r="N2150" t="str">
        <f>IF(Hospitalisation_table[[#This Row],[City tier]]="?","tier - 2",Hospitalisation_table[[#This Row],[City tier]])</f>
        <v>tier - 2</v>
      </c>
      <c r="O2150" t="str">
        <f>IF(Hospitalisation_table[[#This Row],[State ID]]="?","Unknown",Hospitalisation_table[[#This Row],[State ID]])</f>
        <v>R1013</v>
      </c>
      <c r="P2150" s="20" t="str">
        <f>_xlfn.CONCAT(Hospitalisation_table[[#This Row],[date]],"-",Hospitalisation_table[[#This Row],[Month_Updated]],"-",Hospitalisation_table[[#This Row],[Year_Update]])</f>
        <v>22-Jun-1968</v>
      </c>
      <c r="Q2150">
        <f>DATEDIF(Hospitalisation_table[[#This Row],[Date of Birth]],"8-Jun-2023","Y")</f>
        <v>54</v>
      </c>
    </row>
    <row r="2151" spans="1:17" x14ac:dyDescent="0.3">
      <c r="A2151" t="s">
        <v>1204</v>
      </c>
      <c r="B2151" t="str">
        <f>IF(Hospitalisation_table[[#This Row],[Customer ID]]="?","UnKnown",Hospitalisation_table[[#This Row],[Customer ID]])</f>
        <v>Id1167</v>
      </c>
      <c r="C2151">
        <v>1970</v>
      </c>
      <c r="D2151" t="s">
        <v>20</v>
      </c>
      <c r="E2151">
        <v>30</v>
      </c>
      <c r="F2151">
        <v>0</v>
      </c>
      <c r="G2151" s="24">
        <v>9634.5400000000009</v>
      </c>
      <c r="H2151" t="s">
        <v>11</v>
      </c>
      <c r="I2151" t="s">
        <v>11</v>
      </c>
      <c r="J2151" t="s">
        <v>42</v>
      </c>
      <c r="K2151" t="str">
        <f>IF(Hospitalisation_table[[#This Row],[month]]="?","Sep",Hospitalisation_table[[#This Row],[month]])</f>
        <v>Sep</v>
      </c>
      <c r="L2151">
        <f>IF(Hospitalisation_table[[#This Row],[year]] = "?",ROUNDUP(AVERAGE(Hospitalisation_table[year]),0),Hospitalisation_table[[#This Row],[year]])</f>
        <v>1970</v>
      </c>
      <c r="M2151" t="str">
        <f>IF(Hospitalisation_table[[#This Row],[Hospital tier]]="?","tier - 2",Hospitalisation_table[[#This Row],[Hospital tier]])</f>
        <v>tier - 2</v>
      </c>
      <c r="N2151" t="str">
        <f>IF(Hospitalisation_table[[#This Row],[City tier]]="?","tier - 2",Hospitalisation_table[[#This Row],[City tier]])</f>
        <v>tier - 2</v>
      </c>
      <c r="O2151" t="str">
        <f>IF(Hospitalisation_table[[#This Row],[State ID]]="?","Unknown",Hospitalisation_table[[#This Row],[State ID]])</f>
        <v>R1011</v>
      </c>
      <c r="P2151" s="20" t="str">
        <f>_xlfn.CONCAT(Hospitalisation_table[[#This Row],[date]],"-",Hospitalisation_table[[#This Row],[Month_Updated]],"-",Hospitalisation_table[[#This Row],[Year_Update]])</f>
        <v>30-Sep-1970</v>
      </c>
      <c r="Q2151">
        <f>DATEDIF(Hospitalisation_table[[#This Row],[Date of Birth]],"8-Jun-2023","Y")</f>
        <v>52</v>
      </c>
    </row>
    <row r="2152" spans="1:17" x14ac:dyDescent="0.3">
      <c r="A2152" t="s">
        <v>1205</v>
      </c>
      <c r="B2152" t="str">
        <f>IF(Hospitalisation_table[[#This Row],[Customer ID]]="?","UnKnown",Hospitalisation_table[[#This Row],[Customer ID]])</f>
        <v>Id1166</v>
      </c>
      <c r="C2152">
        <v>1971</v>
      </c>
      <c r="D2152" t="s">
        <v>10</v>
      </c>
      <c r="E2152">
        <v>19</v>
      </c>
      <c r="F2152">
        <v>0</v>
      </c>
      <c r="G2152" s="24">
        <v>9644.25</v>
      </c>
      <c r="H2152" t="s">
        <v>11</v>
      </c>
      <c r="I2152" t="s">
        <v>16</v>
      </c>
      <c r="J2152" t="s">
        <v>23</v>
      </c>
      <c r="K2152" t="str">
        <f>IF(Hospitalisation_table[[#This Row],[month]]="?","Sep",Hospitalisation_table[[#This Row],[month]])</f>
        <v>Jul</v>
      </c>
      <c r="L2152">
        <f>IF(Hospitalisation_table[[#This Row],[year]] = "?",ROUNDUP(AVERAGE(Hospitalisation_table[year]),0),Hospitalisation_table[[#This Row],[year]])</f>
        <v>1971</v>
      </c>
      <c r="M2152" t="str">
        <f>IF(Hospitalisation_table[[#This Row],[Hospital tier]]="?","tier - 2",Hospitalisation_table[[#This Row],[Hospital tier]])</f>
        <v>tier - 2</v>
      </c>
      <c r="N2152" t="str">
        <f>IF(Hospitalisation_table[[#This Row],[City tier]]="?","tier - 2",Hospitalisation_table[[#This Row],[City tier]])</f>
        <v>tier - 1</v>
      </c>
      <c r="O2152" t="str">
        <f>IF(Hospitalisation_table[[#This Row],[State ID]]="?","Unknown",Hospitalisation_table[[#This Row],[State ID]])</f>
        <v>R1012</v>
      </c>
      <c r="P2152" s="20" t="str">
        <f>_xlfn.CONCAT(Hospitalisation_table[[#This Row],[date]],"-",Hospitalisation_table[[#This Row],[Month_Updated]],"-",Hospitalisation_table[[#This Row],[Year_Update]])</f>
        <v>19-Jul-1971</v>
      </c>
      <c r="Q2152">
        <f>DATEDIF(Hospitalisation_table[[#This Row],[Date of Birth]],"8-Jun-2023","Y")</f>
        <v>51</v>
      </c>
    </row>
    <row r="2153" spans="1:17" x14ac:dyDescent="0.3">
      <c r="A2153" t="s">
        <v>1206</v>
      </c>
      <c r="B2153" t="str">
        <f>IF(Hospitalisation_table[[#This Row],[Customer ID]]="?","UnKnown",Hospitalisation_table[[#This Row],[Customer ID]])</f>
        <v>Id1165</v>
      </c>
      <c r="C2153">
        <v>1974</v>
      </c>
      <c r="D2153" t="s">
        <v>10</v>
      </c>
      <c r="E2153">
        <v>8</v>
      </c>
      <c r="F2153">
        <v>0</v>
      </c>
      <c r="G2153" s="24">
        <v>9653.81</v>
      </c>
      <c r="H2153" t="s">
        <v>11</v>
      </c>
      <c r="I2153" t="s">
        <v>11</v>
      </c>
      <c r="J2153" t="s">
        <v>42</v>
      </c>
      <c r="K2153" t="str">
        <f>IF(Hospitalisation_table[[#This Row],[month]]="?","Sep",Hospitalisation_table[[#This Row],[month]])</f>
        <v>Jul</v>
      </c>
      <c r="L2153">
        <f>IF(Hospitalisation_table[[#This Row],[year]] = "?",ROUNDUP(AVERAGE(Hospitalisation_table[year]),0),Hospitalisation_table[[#This Row],[year]])</f>
        <v>1974</v>
      </c>
      <c r="M2153" t="str">
        <f>IF(Hospitalisation_table[[#This Row],[Hospital tier]]="?","tier - 2",Hospitalisation_table[[#This Row],[Hospital tier]])</f>
        <v>tier - 2</v>
      </c>
      <c r="N2153" t="str">
        <f>IF(Hospitalisation_table[[#This Row],[City tier]]="?","tier - 2",Hospitalisation_table[[#This Row],[City tier]])</f>
        <v>tier - 2</v>
      </c>
      <c r="O2153" t="str">
        <f>IF(Hospitalisation_table[[#This Row],[State ID]]="?","Unknown",Hospitalisation_table[[#This Row],[State ID]])</f>
        <v>R1011</v>
      </c>
      <c r="P2153" s="20" t="str">
        <f>_xlfn.CONCAT(Hospitalisation_table[[#This Row],[date]],"-",Hospitalisation_table[[#This Row],[Month_Updated]],"-",Hospitalisation_table[[#This Row],[Year_Update]])</f>
        <v>8-Jul-1974</v>
      </c>
      <c r="Q2153">
        <f>DATEDIF(Hospitalisation_table[[#This Row],[Date of Birth]],"8-Jun-2023","Y")</f>
        <v>48</v>
      </c>
    </row>
    <row r="2154" spans="1:17" x14ac:dyDescent="0.3">
      <c r="A2154" t="s">
        <v>1207</v>
      </c>
      <c r="B2154" t="str">
        <f>IF(Hospitalisation_table[[#This Row],[Customer ID]]="?","UnKnown",Hospitalisation_table[[#This Row],[Customer ID]])</f>
        <v>Id1164</v>
      </c>
      <c r="C2154">
        <v>1981</v>
      </c>
      <c r="D2154" t="s">
        <v>35</v>
      </c>
      <c r="E2154">
        <v>8</v>
      </c>
      <c r="F2154">
        <v>1</v>
      </c>
      <c r="G2154" s="24">
        <v>9664.34</v>
      </c>
      <c r="H2154" t="s">
        <v>11</v>
      </c>
      <c r="I2154" t="s">
        <v>12</v>
      </c>
      <c r="J2154" t="s">
        <v>42</v>
      </c>
      <c r="K2154" t="str">
        <f>IF(Hospitalisation_table[[#This Row],[month]]="?","Sep",Hospitalisation_table[[#This Row],[month]])</f>
        <v>Aug</v>
      </c>
      <c r="L2154">
        <f>IF(Hospitalisation_table[[#This Row],[year]] = "?",ROUNDUP(AVERAGE(Hospitalisation_table[year]),0),Hospitalisation_table[[#This Row],[year]])</f>
        <v>1981</v>
      </c>
      <c r="M2154" t="str">
        <f>IF(Hospitalisation_table[[#This Row],[Hospital tier]]="?","tier - 2",Hospitalisation_table[[#This Row],[Hospital tier]])</f>
        <v>tier - 2</v>
      </c>
      <c r="N2154" t="str">
        <f>IF(Hospitalisation_table[[#This Row],[City tier]]="?","tier - 2",Hospitalisation_table[[#This Row],[City tier]])</f>
        <v>tier - 3</v>
      </c>
      <c r="O2154" t="str">
        <f>IF(Hospitalisation_table[[#This Row],[State ID]]="?","Unknown",Hospitalisation_table[[#This Row],[State ID]])</f>
        <v>R1011</v>
      </c>
      <c r="P2154" s="20" t="str">
        <f>_xlfn.CONCAT(Hospitalisation_table[[#This Row],[date]],"-",Hospitalisation_table[[#This Row],[Month_Updated]],"-",Hospitalisation_table[[#This Row],[Year_Update]])</f>
        <v>8-Aug-1981</v>
      </c>
      <c r="Q2154">
        <f>DATEDIF(Hospitalisation_table[[#This Row],[Date of Birth]],"8-Jun-2023","Y")</f>
        <v>41</v>
      </c>
    </row>
    <row r="2155" spans="1:17" x14ac:dyDescent="0.3">
      <c r="A2155" t="s">
        <v>1208</v>
      </c>
      <c r="B2155" t="str">
        <f>IF(Hospitalisation_table[[#This Row],[Customer ID]]="?","UnKnown",Hospitalisation_table[[#This Row],[Customer ID]])</f>
        <v>Id1163</v>
      </c>
      <c r="C2155">
        <v>1966</v>
      </c>
      <c r="D2155" t="s">
        <v>20</v>
      </c>
      <c r="E2155">
        <v>16</v>
      </c>
      <c r="F2155">
        <v>0</v>
      </c>
      <c r="G2155" s="24">
        <v>9684.2900000000009</v>
      </c>
      <c r="H2155" t="s">
        <v>12</v>
      </c>
      <c r="I2155" t="s">
        <v>11</v>
      </c>
      <c r="J2155" t="s">
        <v>13</v>
      </c>
      <c r="K2155" t="str">
        <f>IF(Hospitalisation_table[[#This Row],[month]]="?","Sep",Hospitalisation_table[[#This Row],[month]])</f>
        <v>Sep</v>
      </c>
      <c r="L2155">
        <f>IF(Hospitalisation_table[[#This Row],[year]] = "?",ROUNDUP(AVERAGE(Hospitalisation_table[year]),0),Hospitalisation_table[[#This Row],[year]])</f>
        <v>1966</v>
      </c>
      <c r="M2155" t="str">
        <f>IF(Hospitalisation_table[[#This Row],[Hospital tier]]="?","tier - 2",Hospitalisation_table[[#This Row],[Hospital tier]])</f>
        <v>tier - 3</v>
      </c>
      <c r="N2155" t="str">
        <f>IF(Hospitalisation_table[[#This Row],[City tier]]="?","tier - 2",Hospitalisation_table[[#This Row],[City tier]])</f>
        <v>tier - 2</v>
      </c>
      <c r="O2155" t="str">
        <f>IF(Hospitalisation_table[[#This Row],[State ID]]="?","Unknown",Hospitalisation_table[[#This Row],[State ID]])</f>
        <v>R1013</v>
      </c>
      <c r="P2155" s="20" t="str">
        <f>_xlfn.CONCAT(Hospitalisation_table[[#This Row],[date]],"-",Hospitalisation_table[[#This Row],[Month_Updated]],"-",Hospitalisation_table[[#This Row],[Year_Update]])</f>
        <v>16-Sep-1966</v>
      </c>
      <c r="Q2155">
        <f>DATEDIF(Hospitalisation_table[[#This Row],[Date of Birth]],"8-Jun-2023","Y")</f>
        <v>56</v>
      </c>
    </row>
    <row r="2156" spans="1:17" x14ac:dyDescent="0.3">
      <c r="A2156" t="s">
        <v>1209</v>
      </c>
      <c r="B2156" t="str">
        <f>IF(Hospitalisation_table[[#This Row],[Customer ID]]="?","UnKnown",Hospitalisation_table[[#This Row],[Customer ID]])</f>
        <v>Id1162</v>
      </c>
      <c r="C2156">
        <v>1964</v>
      </c>
      <c r="D2156" t="s">
        <v>15</v>
      </c>
      <c r="E2156">
        <v>7</v>
      </c>
      <c r="F2156">
        <v>0</v>
      </c>
      <c r="G2156" s="24">
        <v>9698.42</v>
      </c>
      <c r="H2156" t="s">
        <v>12</v>
      </c>
      <c r="I2156" t="s">
        <v>12</v>
      </c>
      <c r="J2156" t="s">
        <v>13</v>
      </c>
      <c r="K2156" t="str">
        <f>IF(Hospitalisation_table[[#This Row],[month]]="?","Sep",Hospitalisation_table[[#This Row],[month]])</f>
        <v>Nov</v>
      </c>
      <c r="L2156">
        <f>IF(Hospitalisation_table[[#This Row],[year]] = "?",ROUNDUP(AVERAGE(Hospitalisation_table[year]),0),Hospitalisation_table[[#This Row],[year]])</f>
        <v>1964</v>
      </c>
      <c r="M2156" t="str">
        <f>IF(Hospitalisation_table[[#This Row],[Hospital tier]]="?","tier - 2",Hospitalisation_table[[#This Row],[Hospital tier]])</f>
        <v>tier - 3</v>
      </c>
      <c r="N2156" t="str">
        <f>IF(Hospitalisation_table[[#This Row],[City tier]]="?","tier - 2",Hospitalisation_table[[#This Row],[City tier]])</f>
        <v>tier - 3</v>
      </c>
      <c r="O2156" t="str">
        <f>IF(Hospitalisation_table[[#This Row],[State ID]]="?","Unknown",Hospitalisation_table[[#This Row],[State ID]])</f>
        <v>R1013</v>
      </c>
      <c r="P2156" s="20" t="str">
        <f>_xlfn.CONCAT(Hospitalisation_table[[#This Row],[date]],"-",Hospitalisation_table[[#This Row],[Month_Updated]],"-",Hospitalisation_table[[#This Row],[Year_Update]])</f>
        <v>7-Nov-1964</v>
      </c>
      <c r="Q2156">
        <f>DATEDIF(Hospitalisation_table[[#This Row],[Date of Birth]],"8-Jun-2023","Y")</f>
        <v>58</v>
      </c>
    </row>
    <row r="2157" spans="1:17" x14ac:dyDescent="0.3">
      <c r="A2157" t="s">
        <v>1210</v>
      </c>
      <c r="B2157" t="str">
        <f>IF(Hospitalisation_table[[#This Row],[Customer ID]]="?","UnKnown",Hospitalisation_table[[#This Row],[Customer ID]])</f>
        <v>Id1161</v>
      </c>
      <c r="C2157">
        <v>1977</v>
      </c>
      <c r="D2157" t="s">
        <v>20</v>
      </c>
      <c r="E2157">
        <v>19</v>
      </c>
      <c r="F2157">
        <v>3</v>
      </c>
      <c r="G2157" s="24">
        <v>9704.67</v>
      </c>
      <c r="H2157" t="s">
        <v>11</v>
      </c>
      <c r="I2157" t="s">
        <v>12</v>
      </c>
      <c r="J2157" t="s">
        <v>247</v>
      </c>
      <c r="K2157" t="str">
        <f>IF(Hospitalisation_table[[#This Row],[month]]="?","Sep",Hospitalisation_table[[#This Row],[month]])</f>
        <v>Sep</v>
      </c>
      <c r="L2157">
        <f>IF(Hospitalisation_table[[#This Row],[year]] = "?",ROUNDUP(AVERAGE(Hospitalisation_table[year]),0),Hospitalisation_table[[#This Row],[year]])</f>
        <v>1977</v>
      </c>
      <c r="M2157" t="str">
        <f>IF(Hospitalisation_table[[#This Row],[Hospital tier]]="?","tier - 2",Hospitalisation_table[[#This Row],[Hospital tier]])</f>
        <v>tier - 2</v>
      </c>
      <c r="N2157" t="str">
        <f>IF(Hospitalisation_table[[#This Row],[City tier]]="?","tier - 2",Hospitalisation_table[[#This Row],[City tier]])</f>
        <v>tier - 3</v>
      </c>
      <c r="O2157" t="str">
        <f>IF(Hospitalisation_table[[#This Row],[State ID]]="?","Unknown",Hospitalisation_table[[#This Row],[State ID]])</f>
        <v>R1024</v>
      </c>
      <c r="P2157" s="20" t="str">
        <f>_xlfn.CONCAT(Hospitalisation_table[[#This Row],[date]],"-",Hospitalisation_table[[#This Row],[Month_Updated]],"-",Hospitalisation_table[[#This Row],[Year_Update]])</f>
        <v>19-Sep-1977</v>
      </c>
      <c r="Q2157">
        <f>DATEDIF(Hospitalisation_table[[#This Row],[Date of Birth]],"8-Jun-2023","Y")</f>
        <v>45</v>
      </c>
    </row>
    <row r="2158" spans="1:17" x14ac:dyDescent="0.3">
      <c r="A2158" t="s">
        <v>1211</v>
      </c>
      <c r="B2158" t="str">
        <f>IF(Hospitalisation_table[[#This Row],[Customer ID]]="?","UnKnown",Hospitalisation_table[[#This Row],[Customer ID]])</f>
        <v>Id1160</v>
      </c>
      <c r="C2158">
        <v>1972</v>
      </c>
      <c r="D2158" t="s">
        <v>10</v>
      </c>
      <c r="E2158">
        <v>10</v>
      </c>
      <c r="F2158">
        <v>0</v>
      </c>
      <c r="G2158" s="24">
        <v>9710.7099999999991</v>
      </c>
      <c r="H2158" t="s">
        <v>11</v>
      </c>
      <c r="I2158" t="s">
        <v>16</v>
      </c>
      <c r="J2158" t="s">
        <v>300</v>
      </c>
      <c r="K2158" t="str">
        <f>IF(Hospitalisation_table[[#This Row],[month]]="?","Sep",Hospitalisation_table[[#This Row],[month]])</f>
        <v>Jul</v>
      </c>
      <c r="L2158">
        <f>IF(Hospitalisation_table[[#This Row],[year]] = "?",ROUNDUP(AVERAGE(Hospitalisation_table[year]),0),Hospitalisation_table[[#This Row],[year]])</f>
        <v>1972</v>
      </c>
      <c r="M2158" t="str">
        <f>IF(Hospitalisation_table[[#This Row],[Hospital tier]]="?","tier - 2",Hospitalisation_table[[#This Row],[Hospital tier]])</f>
        <v>tier - 2</v>
      </c>
      <c r="N2158" t="str">
        <f>IF(Hospitalisation_table[[#This Row],[City tier]]="?","tier - 2",Hospitalisation_table[[#This Row],[City tier]])</f>
        <v>tier - 1</v>
      </c>
      <c r="O2158" t="str">
        <f>IF(Hospitalisation_table[[#This Row],[State ID]]="?","Unknown",Hospitalisation_table[[#This Row],[State ID]])</f>
        <v>R1021</v>
      </c>
      <c r="P2158" s="20" t="str">
        <f>_xlfn.CONCAT(Hospitalisation_table[[#This Row],[date]],"-",Hospitalisation_table[[#This Row],[Month_Updated]],"-",Hospitalisation_table[[#This Row],[Year_Update]])</f>
        <v>10-Jul-1972</v>
      </c>
      <c r="Q2158">
        <f>DATEDIF(Hospitalisation_table[[#This Row],[Date of Birth]],"8-Jun-2023","Y")</f>
        <v>50</v>
      </c>
    </row>
    <row r="2159" spans="1:17" x14ac:dyDescent="0.3">
      <c r="A2159" t="s">
        <v>2257</v>
      </c>
      <c r="B2159" t="str">
        <f>IF(Hospitalisation_table[[#This Row],[Customer ID]]="?","UnKnown",Hospitalisation_table[[#This Row],[Customer ID]])</f>
        <v>Id116</v>
      </c>
      <c r="C2159">
        <v>1977</v>
      </c>
      <c r="D2159" t="s">
        <v>35</v>
      </c>
      <c r="E2159">
        <v>12</v>
      </c>
      <c r="F2159">
        <v>1</v>
      </c>
      <c r="G2159" s="24">
        <v>39725.519999999997</v>
      </c>
      <c r="H2159" t="s">
        <v>11</v>
      </c>
      <c r="I2159" t="s">
        <v>16</v>
      </c>
      <c r="J2159" t="s">
        <v>23</v>
      </c>
      <c r="K2159" t="str">
        <f>IF(Hospitalisation_table[[#This Row],[month]]="?","Sep",Hospitalisation_table[[#This Row],[month]])</f>
        <v>Aug</v>
      </c>
      <c r="L2159">
        <f>IF(Hospitalisation_table[[#This Row],[year]] = "?",ROUNDUP(AVERAGE(Hospitalisation_table[year]),0),Hospitalisation_table[[#This Row],[year]])</f>
        <v>1977</v>
      </c>
      <c r="M2159" t="str">
        <f>IF(Hospitalisation_table[[#This Row],[Hospital tier]]="?","tier - 2",Hospitalisation_table[[#This Row],[Hospital tier]])</f>
        <v>tier - 2</v>
      </c>
      <c r="N2159" t="str">
        <f>IF(Hospitalisation_table[[#This Row],[City tier]]="?","tier - 2",Hospitalisation_table[[#This Row],[City tier]])</f>
        <v>tier - 1</v>
      </c>
      <c r="O2159" t="str">
        <f>IF(Hospitalisation_table[[#This Row],[State ID]]="?","Unknown",Hospitalisation_table[[#This Row],[State ID]])</f>
        <v>R1012</v>
      </c>
      <c r="P2159" s="20" t="str">
        <f>_xlfn.CONCAT(Hospitalisation_table[[#This Row],[date]],"-",Hospitalisation_table[[#This Row],[Month_Updated]],"-",Hospitalisation_table[[#This Row],[Year_Update]])</f>
        <v>12-Aug-1977</v>
      </c>
      <c r="Q2159">
        <f>DATEDIF(Hospitalisation_table[[#This Row],[Date of Birth]],"8-Jun-2023","Y")</f>
        <v>45</v>
      </c>
    </row>
    <row r="2160" spans="1:17" x14ac:dyDescent="0.3">
      <c r="A2160" t="s">
        <v>1212</v>
      </c>
      <c r="B2160" t="str">
        <f>IF(Hospitalisation_table[[#This Row],[Customer ID]]="?","UnKnown",Hospitalisation_table[[#This Row],[Customer ID]])</f>
        <v>Id1159</v>
      </c>
      <c r="C2160">
        <v>1975</v>
      </c>
      <c r="D2160" t="s">
        <v>18</v>
      </c>
      <c r="E2160">
        <v>27</v>
      </c>
      <c r="F2160">
        <v>2</v>
      </c>
      <c r="G2160" s="24">
        <v>9715.84</v>
      </c>
      <c r="H2160" t="s">
        <v>11</v>
      </c>
      <c r="I2160" t="s">
        <v>16</v>
      </c>
      <c r="J2160" t="s">
        <v>247</v>
      </c>
      <c r="K2160" t="str">
        <f>IF(Hospitalisation_table[[#This Row],[month]]="?","Sep",Hospitalisation_table[[#This Row],[month]])</f>
        <v>Jun</v>
      </c>
      <c r="L2160">
        <f>IF(Hospitalisation_table[[#This Row],[year]] = "?",ROUNDUP(AVERAGE(Hospitalisation_table[year]),0),Hospitalisation_table[[#This Row],[year]])</f>
        <v>1975</v>
      </c>
      <c r="M2160" t="str">
        <f>IF(Hospitalisation_table[[#This Row],[Hospital tier]]="?","tier - 2",Hospitalisation_table[[#This Row],[Hospital tier]])</f>
        <v>tier - 2</v>
      </c>
      <c r="N2160" t="str">
        <f>IF(Hospitalisation_table[[#This Row],[City tier]]="?","tier - 2",Hospitalisation_table[[#This Row],[City tier]])</f>
        <v>tier - 1</v>
      </c>
      <c r="O2160" t="str">
        <f>IF(Hospitalisation_table[[#This Row],[State ID]]="?","Unknown",Hospitalisation_table[[#This Row],[State ID]])</f>
        <v>R1024</v>
      </c>
      <c r="P2160" s="20" t="str">
        <f>_xlfn.CONCAT(Hospitalisation_table[[#This Row],[date]],"-",Hospitalisation_table[[#This Row],[Month_Updated]],"-",Hospitalisation_table[[#This Row],[Year_Update]])</f>
        <v>27-Jun-1975</v>
      </c>
      <c r="Q2160">
        <f>DATEDIF(Hospitalisation_table[[#This Row],[Date of Birth]],"8-Jun-2023","Y")</f>
        <v>47</v>
      </c>
    </row>
    <row r="2161" spans="1:17" x14ac:dyDescent="0.3">
      <c r="A2161" t="s">
        <v>1213</v>
      </c>
      <c r="B2161" t="str">
        <f>IF(Hospitalisation_table[[#This Row],[Customer ID]]="?","UnKnown",Hospitalisation_table[[#This Row],[Customer ID]])</f>
        <v>Id1158</v>
      </c>
      <c r="C2161">
        <v>1970</v>
      </c>
      <c r="D2161" t="s">
        <v>20</v>
      </c>
      <c r="E2161">
        <v>12</v>
      </c>
      <c r="F2161">
        <v>0</v>
      </c>
      <c r="G2161" s="24">
        <v>9722.77</v>
      </c>
      <c r="H2161" t="s">
        <v>12</v>
      </c>
      <c r="I2161" t="s">
        <v>16</v>
      </c>
      <c r="J2161" t="s">
        <v>168</v>
      </c>
      <c r="K2161" t="str">
        <f>IF(Hospitalisation_table[[#This Row],[month]]="?","Sep",Hospitalisation_table[[#This Row],[month]])</f>
        <v>Sep</v>
      </c>
      <c r="L2161">
        <f>IF(Hospitalisation_table[[#This Row],[year]] = "?",ROUNDUP(AVERAGE(Hospitalisation_table[year]),0),Hospitalisation_table[[#This Row],[year]])</f>
        <v>1970</v>
      </c>
      <c r="M2161" t="str">
        <f>IF(Hospitalisation_table[[#This Row],[Hospital tier]]="?","tier - 2",Hospitalisation_table[[#This Row],[Hospital tier]])</f>
        <v>tier - 3</v>
      </c>
      <c r="N2161" t="str">
        <f>IF(Hospitalisation_table[[#This Row],[City tier]]="?","tier - 2",Hospitalisation_table[[#This Row],[City tier]])</f>
        <v>tier - 1</v>
      </c>
      <c r="O2161" t="str">
        <f>IF(Hospitalisation_table[[#This Row],[State ID]]="?","Unknown",Hospitalisation_table[[#This Row],[State ID]])</f>
        <v>R1016</v>
      </c>
      <c r="P2161" s="20" t="str">
        <f>_xlfn.CONCAT(Hospitalisation_table[[#This Row],[date]],"-",Hospitalisation_table[[#This Row],[Month_Updated]],"-",Hospitalisation_table[[#This Row],[Year_Update]])</f>
        <v>12-Sep-1970</v>
      </c>
      <c r="Q2161">
        <f>DATEDIF(Hospitalisation_table[[#This Row],[Date of Birth]],"8-Jun-2023","Y")</f>
        <v>52</v>
      </c>
    </row>
    <row r="2162" spans="1:17" x14ac:dyDescent="0.3">
      <c r="A2162" t="s">
        <v>1214</v>
      </c>
      <c r="B2162" t="str">
        <f>IF(Hospitalisation_table[[#This Row],[Customer ID]]="?","UnKnown",Hospitalisation_table[[#This Row],[Customer ID]])</f>
        <v>Id1157</v>
      </c>
      <c r="C2162">
        <v>1970</v>
      </c>
      <c r="D2162" t="s">
        <v>35</v>
      </c>
      <c r="E2162">
        <v>18</v>
      </c>
      <c r="F2162">
        <v>1</v>
      </c>
      <c r="G2162" s="24">
        <v>9724.5300000000007</v>
      </c>
      <c r="H2162" t="s">
        <v>12</v>
      </c>
      <c r="I2162" t="s">
        <v>16</v>
      </c>
      <c r="J2162" t="s">
        <v>42</v>
      </c>
      <c r="K2162" t="str">
        <f>IF(Hospitalisation_table[[#This Row],[month]]="?","Sep",Hospitalisation_table[[#This Row],[month]])</f>
        <v>Aug</v>
      </c>
      <c r="L2162">
        <f>IF(Hospitalisation_table[[#This Row],[year]] = "?",ROUNDUP(AVERAGE(Hospitalisation_table[year]),0),Hospitalisation_table[[#This Row],[year]])</f>
        <v>1970</v>
      </c>
      <c r="M2162" t="str">
        <f>IF(Hospitalisation_table[[#This Row],[Hospital tier]]="?","tier - 2",Hospitalisation_table[[#This Row],[Hospital tier]])</f>
        <v>tier - 3</v>
      </c>
      <c r="N2162" t="str">
        <f>IF(Hospitalisation_table[[#This Row],[City tier]]="?","tier - 2",Hospitalisation_table[[#This Row],[City tier]])</f>
        <v>tier - 1</v>
      </c>
      <c r="O2162" t="str">
        <f>IF(Hospitalisation_table[[#This Row],[State ID]]="?","Unknown",Hospitalisation_table[[#This Row],[State ID]])</f>
        <v>R1011</v>
      </c>
      <c r="P2162" s="20" t="str">
        <f>_xlfn.CONCAT(Hospitalisation_table[[#This Row],[date]],"-",Hospitalisation_table[[#This Row],[Month_Updated]],"-",Hospitalisation_table[[#This Row],[Year_Update]])</f>
        <v>18-Aug-1970</v>
      </c>
      <c r="Q2162">
        <f>DATEDIF(Hospitalisation_table[[#This Row],[Date of Birth]],"8-Jun-2023","Y")</f>
        <v>52</v>
      </c>
    </row>
    <row r="2163" spans="1:17" x14ac:dyDescent="0.3">
      <c r="A2163" t="s">
        <v>1215</v>
      </c>
      <c r="B2163" t="str">
        <f>IF(Hospitalisation_table[[#This Row],[Customer ID]]="?","UnKnown",Hospitalisation_table[[#This Row],[Customer ID]])</f>
        <v>Id1156</v>
      </c>
      <c r="C2163">
        <v>1970</v>
      </c>
      <c r="D2163" t="s">
        <v>10</v>
      </c>
      <c r="E2163">
        <v>4</v>
      </c>
      <c r="F2163">
        <v>1</v>
      </c>
      <c r="G2163" s="24">
        <v>9748.91</v>
      </c>
      <c r="H2163" t="s">
        <v>11</v>
      </c>
      <c r="I2163" t="s">
        <v>16</v>
      </c>
      <c r="J2163" t="s">
        <v>13</v>
      </c>
      <c r="K2163" t="str">
        <f>IF(Hospitalisation_table[[#This Row],[month]]="?","Sep",Hospitalisation_table[[#This Row],[month]])</f>
        <v>Jul</v>
      </c>
      <c r="L2163">
        <f>IF(Hospitalisation_table[[#This Row],[year]] = "?",ROUNDUP(AVERAGE(Hospitalisation_table[year]),0),Hospitalisation_table[[#This Row],[year]])</f>
        <v>1970</v>
      </c>
      <c r="M2163" t="str">
        <f>IF(Hospitalisation_table[[#This Row],[Hospital tier]]="?","tier - 2",Hospitalisation_table[[#This Row],[Hospital tier]])</f>
        <v>tier - 2</v>
      </c>
      <c r="N2163" t="str">
        <f>IF(Hospitalisation_table[[#This Row],[City tier]]="?","tier - 2",Hospitalisation_table[[#This Row],[City tier]])</f>
        <v>tier - 1</v>
      </c>
      <c r="O2163" t="str">
        <f>IF(Hospitalisation_table[[#This Row],[State ID]]="?","Unknown",Hospitalisation_table[[#This Row],[State ID]])</f>
        <v>R1013</v>
      </c>
      <c r="P2163" s="20" t="str">
        <f>_xlfn.CONCAT(Hospitalisation_table[[#This Row],[date]],"-",Hospitalisation_table[[#This Row],[Month_Updated]],"-",Hospitalisation_table[[#This Row],[Year_Update]])</f>
        <v>4-Jul-1970</v>
      </c>
      <c r="Q2163">
        <f>DATEDIF(Hospitalisation_table[[#This Row],[Date of Birth]],"8-Jun-2023","Y")</f>
        <v>52</v>
      </c>
    </row>
    <row r="2164" spans="1:17" x14ac:dyDescent="0.3">
      <c r="A2164" t="s">
        <v>1216</v>
      </c>
      <c r="B2164" t="str">
        <f>IF(Hospitalisation_table[[#This Row],[Customer ID]]="?","UnKnown",Hospitalisation_table[[#This Row],[Customer ID]])</f>
        <v>Id1155</v>
      </c>
      <c r="C2164">
        <v>2001</v>
      </c>
      <c r="D2164" t="s">
        <v>10</v>
      </c>
      <c r="E2164">
        <v>14</v>
      </c>
      <c r="F2164">
        <v>0</v>
      </c>
      <c r="G2164" s="24">
        <v>9753.49</v>
      </c>
      <c r="H2164" t="s">
        <v>11</v>
      </c>
      <c r="I2164" t="s">
        <v>11</v>
      </c>
      <c r="J2164" t="s">
        <v>23</v>
      </c>
      <c r="K2164" t="str">
        <f>IF(Hospitalisation_table[[#This Row],[month]]="?","Sep",Hospitalisation_table[[#This Row],[month]])</f>
        <v>Jul</v>
      </c>
      <c r="L2164">
        <f>IF(Hospitalisation_table[[#This Row],[year]] = "?",ROUNDUP(AVERAGE(Hospitalisation_table[year]),0),Hospitalisation_table[[#This Row],[year]])</f>
        <v>2001</v>
      </c>
      <c r="M2164" t="str">
        <f>IF(Hospitalisation_table[[#This Row],[Hospital tier]]="?","tier - 2",Hospitalisation_table[[#This Row],[Hospital tier]])</f>
        <v>tier - 2</v>
      </c>
      <c r="N2164" t="str">
        <f>IF(Hospitalisation_table[[#This Row],[City tier]]="?","tier - 2",Hospitalisation_table[[#This Row],[City tier]])</f>
        <v>tier - 2</v>
      </c>
      <c r="O2164" t="str">
        <f>IF(Hospitalisation_table[[#This Row],[State ID]]="?","Unknown",Hospitalisation_table[[#This Row],[State ID]])</f>
        <v>R1012</v>
      </c>
      <c r="P2164" s="20" t="str">
        <f>_xlfn.CONCAT(Hospitalisation_table[[#This Row],[date]],"-",Hospitalisation_table[[#This Row],[Month_Updated]],"-",Hospitalisation_table[[#This Row],[Year_Update]])</f>
        <v>14-Jul-2001</v>
      </c>
      <c r="Q2164">
        <f>DATEDIF(Hospitalisation_table[[#This Row],[Date of Birth]],"8-Jun-2023","Y")</f>
        <v>21</v>
      </c>
    </row>
    <row r="2165" spans="1:17" x14ac:dyDescent="0.3">
      <c r="A2165" t="s">
        <v>1217</v>
      </c>
      <c r="B2165" t="str">
        <f>IF(Hospitalisation_table[[#This Row],[Customer ID]]="?","UnKnown",Hospitalisation_table[[#This Row],[Customer ID]])</f>
        <v>Id1154</v>
      </c>
      <c r="C2165">
        <v>1965</v>
      </c>
      <c r="D2165" t="s">
        <v>20</v>
      </c>
      <c r="E2165">
        <v>5</v>
      </c>
      <c r="F2165">
        <v>0</v>
      </c>
      <c r="G2165" s="24">
        <v>9764.08</v>
      </c>
      <c r="H2165" t="s">
        <v>12</v>
      </c>
      <c r="I2165" t="s">
        <v>16</v>
      </c>
      <c r="J2165" t="s">
        <v>23</v>
      </c>
      <c r="K2165" t="str">
        <f>IF(Hospitalisation_table[[#This Row],[month]]="?","Sep",Hospitalisation_table[[#This Row],[month]])</f>
        <v>Sep</v>
      </c>
      <c r="L2165">
        <f>IF(Hospitalisation_table[[#This Row],[year]] = "?",ROUNDUP(AVERAGE(Hospitalisation_table[year]),0),Hospitalisation_table[[#This Row],[year]])</f>
        <v>1965</v>
      </c>
      <c r="M2165" t="str">
        <f>IF(Hospitalisation_table[[#This Row],[Hospital tier]]="?","tier - 2",Hospitalisation_table[[#This Row],[Hospital tier]])</f>
        <v>tier - 3</v>
      </c>
      <c r="N2165" t="str">
        <f>IF(Hospitalisation_table[[#This Row],[City tier]]="?","tier - 2",Hospitalisation_table[[#This Row],[City tier]])</f>
        <v>tier - 1</v>
      </c>
      <c r="O2165" t="str">
        <f>IF(Hospitalisation_table[[#This Row],[State ID]]="?","Unknown",Hospitalisation_table[[#This Row],[State ID]])</f>
        <v>R1012</v>
      </c>
      <c r="P2165" s="20" t="str">
        <f>_xlfn.CONCAT(Hospitalisation_table[[#This Row],[date]],"-",Hospitalisation_table[[#This Row],[Month_Updated]],"-",Hospitalisation_table[[#This Row],[Year_Update]])</f>
        <v>5-Sep-1965</v>
      </c>
      <c r="Q2165">
        <f>DATEDIF(Hospitalisation_table[[#This Row],[Date of Birth]],"8-Jun-2023","Y")</f>
        <v>57</v>
      </c>
    </row>
    <row r="2166" spans="1:17" x14ac:dyDescent="0.3">
      <c r="A2166" t="s">
        <v>1218</v>
      </c>
      <c r="B2166" t="str">
        <f>IF(Hospitalisation_table[[#This Row],[Customer ID]]="?","UnKnown",Hospitalisation_table[[#This Row],[Customer ID]])</f>
        <v>Id1153</v>
      </c>
      <c r="C2166">
        <v>1973</v>
      </c>
      <c r="D2166" t="s">
        <v>10</v>
      </c>
      <c r="E2166">
        <v>7</v>
      </c>
      <c r="F2166">
        <v>1</v>
      </c>
      <c r="G2166" s="24">
        <v>9778.35</v>
      </c>
      <c r="H2166" t="s">
        <v>11</v>
      </c>
      <c r="I2166" t="s">
        <v>11</v>
      </c>
      <c r="J2166" t="s">
        <v>247</v>
      </c>
      <c r="K2166" t="str">
        <f>IF(Hospitalisation_table[[#This Row],[month]]="?","Sep",Hospitalisation_table[[#This Row],[month]])</f>
        <v>Jul</v>
      </c>
      <c r="L2166">
        <f>IF(Hospitalisation_table[[#This Row],[year]] = "?",ROUNDUP(AVERAGE(Hospitalisation_table[year]),0),Hospitalisation_table[[#This Row],[year]])</f>
        <v>1973</v>
      </c>
      <c r="M2166" t="str">
        <f>IF(Hospitalisation_table[[#This Row],[Hospital tier]]="?","tier - 2",Hospitalisation_table[[#This Row],[Hospital tier]])</f>
        <v>tier - 2</v>
      </c>
      <c r="N2166" t="str">
        <f>IF(Hospitalisation_table[[#This Row],[City tier]]="?","tier - 2",Hospitalisation_table[[#This Row],[City tier]])</f>
        <v>tier - 2</v>
      </c>
      <c r="O2166" t="str">
        <f>IF(Hospitalisation_table[[#This Row],[State ID]]="?","Unknown",Hospitalisation_table[[#This Row],[State ID]])</f>
        <v>R1024</v>
      </c>
      <c r="P2166" s="20" t="str">
        <f>_xlfn.CONCAT(Hospitalisation_table[[#This Row],[date]],"-",Hospitalisation_table[[#This Row],[Month_Updated]],"-",Hospitalisation_table[[#This Row],[Year_Update]])</f>
        <v>7-Jul-1973</v>
      </c>
      <c r="Q2166">
        <f>DATEDIF(Hospitalisation_table[[#This Row],[Date of Birth]],"8-Jun-2023","Y")</f>
        <v>49</v>
      </c>
    </row>
    <row r="2167" spans="1:17" x14ac:dyDescent="0.3">
      <c r="A2167" t="s">
        <v>1219</v>
      </c>
      <c r="B2167" t="str">
        <f>IF(Hospitalisation_table[[#This Row],[Customer ID]]="?","UnKnown",Hospitalisation_table[[#This Row],[Customer ID]])</f>
        <v>Id1152</v>
      </c>
      <c r="C2167">
        <v>1996</v>
      </c>
      <c r="D2167" t="s">
        <v>35</v>
      </c>
      <c r="E2167">
        <v>8</v>
      </c>
      <c r="F2167">
        <v>0</v>
      </c>
      <c r="G2167" s="24">
        <v>9787.32</v>
      </c>
      <c r="H2167" t="s">
        <v>11</v>
      </c>
      <c r="I2167" t="s">
        <v>12</v>
      </c>
      <c r="J2167" t="s">
        <v>249</v>
      </c>
      <c r="K2167" t="str">
        <f>IF(Hospitalisation_table[[#This Row],[month]]="?","Sep",Hospitalisation_table[[#This Row],[month]])</f>
        <v>Aug</v>
      </c>
      <c r="L2167">
        <f>IF(Hospitalisation_table[[#This Row],[year]] = "?",ROUNDUP(AVERAGE(Hospitalisation_table[year]),0),Hospitalisation_table[[#This Row],[year]])</f>
        <v>1996</v>
      </c>
      <c r="M2167" t="str">
        <f>IF(Hospitalisation_table[[#This Row],[Hospital tier]]="?","tier - 2",Hospitalisation_table[[#This Row],[Hospital tier]])</f>
        <v>tier - 2</v>
      </c>
      <c r="N2167" t="str">
        <f>IF(Hospitalisation_table[[#This Row],[City tier]]="?","tier - 2",Hospitalisation_table[[#This Row],[City tier]])</f>
        <v>tier - 3</v>
      </c>
      <c r="O2167" t="str">
        <f>IF(Hospitalisation_table[[#This Row],[State ID]]="?","Unknown",Hospitalisation_table[[#This Row],[State ID]])</f>
        <v>R1023</v>
      </c>
      <c r="P2167" s="20" t="str">
        <f>_xlfn.CONCAT(Hospitalisation_table[[#This Row],[date]],"-",Hospitalisation_table[[#This Row],[Month_Updated]],"-",Hospitalisation_table[[#This Row],[Year_Update]])</f>
        <v>8-Aug-1996</v>
      </c>
      <c r="Q2167">
        <f>DATEDIF(Hospitalisation_table[[#This Row],[Date of Birth]],"8-Jun-2023","Y")</f>
        <v>26</v>
      </c>
    </row>
    <row r="2168" spans="1:17" x14ac:dyDescent="0.3">
      <c r="A2168" t="s">
        <v>1220</v>
      </c>
      <c r="B2168" t="str">
        <f>IF(Hospitalisation_table[[#This Row],[Customer ID]]="?","UnKnown",Hospitalisation_table[[#This Row],[Customer ID]])</f>
        <v>Id1151</v>
      </c>
      <c r="C2168">
        <v>1977</v>
      </c>
      <c r="D2168" t="s">
        <v>18</v>
      </c>
      <c r="E2168">
        <v>7</v>
      </c>
      <c r="F2168">
        <v>5</v>
      </c>
      <c r="G2168" s="24">
        <v>9788.8700000000008</v>
      </c>
      <c r="H2168" t="s">
        <v>12</v>
      </c>
      <c r="I2168" t="s">
        <v>11</v>
      </c>
      <c r="J2168" t="s">
        <v>13</v>
      </c>
      <c r="K2168" t="str">
        <f>IF(Hospitalisation_table[[#This Row],[month]]="?","Sep",Hospitalisation_table[[#This Row],[month]])</f>
        <v>Jun</v>
      </c>
      <c r="L2168">
        <f>IF(Hospitalisation_table[[#This Row],[year]] = "?",ROUNDUP(AVERAGE(Hospitalisation_table[year]),0),Hospitalisation_table[[#This Row],[year]])</f>
        <v>1977</v>
      </c>
      <c r="M2168" t="str">
        <f>IF(Hospitalisation_table[[#This Row],[Hospital tier]]="?","tier - 2",Hospitalisation_table[[#This Row],[Hospital tier]])</f>
        <v>tier - 3</v>
      </c>
      <c r="N2168" t="str">
        <f>IF(Hospitalisation_table[[#This Row],[City tier]]="?","tier - 2",Hospitalisation_table[[#This Row],[City tier]])</f>
        <v>tier - 2</v>
      </c>
      <c r="O2168" t="str">
        <f>IF(Hospitalisation_table[[#This Row],[State ID]]="?","Unknown",Hospitalisation_table[[#This Row],[State ID]])</f>
        <v>R1013</v>
      </c>
      <c r="P2168" s="20" t="str">
        <f>_xlfn.CONCAT(Hospitalisation_table[[#This Row],[date]],"-",Hospitalisation_table[[#This Row],[Month_Updated]],"-",Hospitalisation_table[[#This Row],[Year_Update]])</f>
        <v>7-Jun-1977</v>
      </c>
      <c r="Q2168">
        <f>DATEDIF(Hospitalisation_table[[#This Row],[Date of Birth]],"8-Jun-2023","Y")</f>
        <v>46</v>
      </c>
    </row>
    <row r="2169" spans="1:17" x14ac:dyDescent="0.3">
      <c r="A2169" t="s">
        <v>1221</v>
      </c>
      <c r="B2169" t="str">
        <f>IF(Hospitalisation_table[[#This Row],[Customer ID]]="?","UnKnown",Hospitalisation_table[[#This Row],[Customer ID]])</f>
        <v>Id1150</v>
      </c>
      <c r="C2169">
        <v>1973</v>
      </c>
      <c r="D2169" t="s">
        <v>20</v>
      </c>
      <c r="E2169">
        <v>17</v>
      </c>
      <c r="F2169">
        <v>2</v>
      </c>
      <c r="G2169" s="24">
        <v>9800.89</v>
      </c>
      <c r="H2169" t="s">
        <v>11</v>
      </c>
      <c r="I2169" t="s">
        <v>16</v>
      </c>
      <c r="J2169" t="s">
        <v>13</v>
      </c>
      <c r="K2169" t="str">
        <f>IF(Hospitalisation_table[[#This Row],[month]]="?","Sep",Hospitalisation_table[[#This Row],[month]])</f>
        <v>Sep</v>
      </c>
      <c r="L2169">
        <f>IF(Hospitalisation_table[[#This Row],[year]] = "?",ROUNDUP(AVERAGE(Hospitalisation_table[year]),0),Hospitalisation_table[[#This Row],[year]])</f>
        <v>1973</v>
      </c>
      <c r="M2169" t="str">
        <f>IF(Hospitalisation_table[[#This Row],[Hospital tier]]="?","tier - 2",Hospitalisation_table[[#This Row],[Hospital tier]])</f>
        <v>tier - 2</v>
      </c>
      <c r="N2169" t="str">
        <f>IF(Hospitalisation_table[[#This Row],[City tier]]="?","tier - 2",Hospitalisation_table[[#This Row],[City tier]])</f>
        <v>tier - 1</v>
      </c>
      <c r="O2169" t="str">
        <f>IF(Hospitalisation_table[[#This Row],[State ID]]="?","Unknown",Hospitalisation_table[[#This Row],[State ID]])</f>
        <v>R1013</v>
      </c>
      <c r="P2169" s="20" t="str">
        <f>_xlfn.CONCAT(Hospitalisation_table[[#This Row],[date]],"-",Hospitalisation_table[[#This Row],[Month_Updated]],"-",Hospitalisation_table[[#This Row],[Year_Update]])</f>
        <v>17-Sep-1973</v>
      </c>
      <c r="Q2169">
        <f>DATEDIF(Hospitalisation_table[[#This Row],[Date of Birth]],"8-Jun-2023","Y")</f>
        <v>49</v>
      </c>
    </row>
    <row r="2170" spans="1:17" x14ac:dyDescent="0.3">
      <c r="A2170" t="s">
        <v>2258</v>
      </c>
      <c r="B2170" t="str">
        <f>IF(Hospitalisation_table[[#This Row],[Customer ID]]="?","UnKnown",Hospitalisation_table[[#This Row],[Customer ID]])</f>
        <v>Id115</v>
      </c>
      <c r="C2170">
        <v>1973</v>
      </c>
      <c r="D2170" t="s">
        <v>30</v>
      </c>
      <c r="E2170">
        <v>17</v>
      </c>
      <c r="F2170">
        <v>0</v>
      </c>
      <c r="G2170" s="24">
        <v>39727.61</v>
      </c>
      <c r="H2170" t="s">
        <v>16</v>
      </c>
      <c r="I2170" t="s">
        <v>11</v>
      </c>
      <c r="J2170" t="s">
        <v>42</v>
      </c>
      <c r="K2170" t="str">
        <f>IF(Hospitalisation_table[[#This Row],[month]]="?","Sep",Hospitalisation_table[[#This Row],[month]])</f>
        <v>Dec</v>
      </c>
      <c r="L2170">
        <f>IF(Hospitalisation_table[[#This Row],[year]] = "?",ROUNDUP(AVERAGE(Hospitalisation_table[year]),0),Hospitalisation_table[[#This Row],[year]])</f>
        <v>1973</v>
      </c>
      <c r="M2170" t="str">
        <f>IF(Hospitalisation_table[[#This Row],[Hospital tier]]="?","tier - 2",Hospitalisation_table[[#This Row],[Hospital tier]])</f>
        <v>tier - 1</v>
      </c>
      <c r="N2170" t="str">
        <f>IF(Hospitalisation_table[[#This Row],[City tier]]="?","tier - 2",Hospitalisation_table[[#This Row],[City tier]])</f>
        <v>tier - 2</v>
      </c>
      <c r="O2170" t="str">
        <f>IF(Hospitalisation_table[[#This Row],[State ID]]="?","Unknown",Hospitalisation_table[[#This Row],[State ID]])</f>
        <v>R1011</v>
      </c>
      <c r="P2170" s="20" t="str">
        <f>_xlfn.CONCAT(Hospitalisation_table[[#This Row],[date]],"-",Hospitalisation_table[[#This Row],[Month_Updated]],"-",Hospitalisation_table[[#This Row],[Year_Update]])</f>
        <v>17-Dec-1973</v>
      </c>
      <c r="Q2170">
        <f>DATEDIF(Hospitalisation_table[[#This Row],[Date of Birth]],"8-Jun-2023","Y")</f>
        <v>49</v>
      </c>
    </row>
    <row r="2171" spans="1:17" x14ac:dyDescent="0.3">
      <c r="A2171" t="s">
        <v>1222</v>
      </c>
      <c r="B2171" t="str">
        <f>IF(Hospitalisation_table[[#This Row],[Customer ID]]="?","UnKnown",Hospitalisation_table[[#This Row],[Customer ID]])</f>
        <v>Id1149</v>
      </c>
      <c r="C2171">
        <v>1972</v>
      </c>
      <c r="D2171" t="s">
        <v>18</v>
      </c>
      <c r="E2171">
        <v>28</v>
      </c>
      <c r="F2171">
        <v>0</v>
      </c>
      <c r="G2171" s="24">
        <v>9819.25</v>
      </c>
      <c r="H2171" t="s">
        <v>11</v>
      </c>
      <c r="I2171" t="s">
        <v>11</v>
      </c>
      <c r="J2171" t="s">
        <v>300</v>
      </c>
      <c r="K2171" t="str">
        <f>IF(Hospitalisation_table[[#This Row],[month]]="?","Sep",Hospitalisation_table[[#This Row],[month]])</f>
        <v>Jun</v>
      </c>
      <c r="L2171">
        <f>IF(Hospitalisation_table[[#This Row],[year]] = "?",ROUNDUP(AVERAGE(Hospitalisation_table[year]),0),Hospitalisation_table[[#This Row],[year]])</f>
        <v>1972</v>
      </c>
      <c r="M2171" t="str">
        <f>IF(Hospitalisation_table[[#This Row],[Hospital tier]]="?","tier - 2",Hospitalisation_table[[#This Row],[Hospital tier]])</f>
        <v>tier - 2</v>
      </c>
      <c r="N2171" t="str">
        <f>IF(Hospitalisation_table[[#This Row],[City tier]]="?","tier - 2",Hospitalisation_table[[#This Row],[City tier]])</f>
        <v>tier - 2</v>
      </c>
      <c r="O2171" t="str">
        <f>IF(Hospitalisation_table[[#This Row],[State ID]]="?","Unknown",Hospitalisation_table[[#This Row],[State ID]])</f>
        <v>R1021</v>
      </c>
      <c r="P2171" s="20" t="str">
        <f>_xlfn.CONCAT(Hospitalisation_table[[#This Row],[date]],"-",Hospitalisation_table[[#This Row],[Month_Updated]],"-",Hospitalisation_table[[#This Row],[Year_Update]])</f>
        <v>28-Jun-1972</v>
      </c>
      <c r="Q2171">
        <f>DATEDIF(Hospitalisation_table[[#This Row],[Date of Birth]],"8-Jun-2023","Y")</f>
        <v>50</v>
      </c>
    </row>
    <row r="2172" spans="1:17" x14ac:dyDescent="0.3">
      <c r="A2172" t="s">
        <v>1223</v>
      </c>
      <c r="B2172" t="str">
        <f>IF(Hospitalisation_table[[#This Row],[Customer ID]]="?","UnKnown",Hospitalisation_table[[#This Row],[Customer ID]])</f>
        <v>Id1148</v>
      </c>
      <c r="C2172">
        <v>1972</v>
      </c>
      <c r="D2172" t="s">
        <v>20</v>
      </c>
      <c r="E2172">
        <v>26</v>
      </c>
      <c r="F2172">
        <v>0</v>
      </c>
      <c r="G2172" s="24">
        <v>9836.2099999999991</v>
      </c>
      <c r="H2172" t="s">
        <v>11</v>
      </c>
      <c r="I2172" t="s">
        <v>12</v>
      </c>
      <c r="J2172" t="s">
        <v>300</v>
      </c>
      <c r="K2172" t="str">
        <f>IF(Hospitalisation_table[[#This Row],[month]]="?","Sep",Hospitalisation_table[[#This Row],[month]])</f>
        <v>Sep</v>
      </c>
      <c r="L2172">
        <f>IF(Hospitalisation_table[[#This Row],[year]] = "?",ROUNDUP(AVERAGE(Hospitalisation_table[year]),0),Hospitalisation_table[[#This Row],[year]])</f>
        <v>1972</v>
      </c>
      <c r="M2172" t="str">
        <f>IF(Hospitalisation_table[[#This Row],[Hospital tier]]="?","tier - 2",Hospitalisation_table[[#This Row],[Hospital tier]])</f>
        <v>tier - 2</v>
      </c>
      <c r="N2172" t="str">
        <f>IF(Hospitalisation_table[[#This Row],[City tier]]="?","tier - 2",Hospitalisation_table[[#This Row],[City tier]])</f>
        <v>tier - 3</v>
      </c>
      <c r="O2172" t="str">
        <f>IF(Hospitalisation_table[[#This Row],[State ID]]="?","Unknown",Hospitalisation_table[[#This Row],[State ID]])</f>
        <v>R1021</v>
      </c>
      <c r="P2172" s="20" t="str">
        <f>_xlfn.CONCAT(Hospitalisation_table[[#This Row],[date]],"-",Hospitalisation_table[[#This Row],[Month_Updated]],"-",Hospitalisation_table[[#This Row],[Year_Update]])</f>
        <v>26-Sep-1972</v>
      </c>
      <c r="Q2172">
        <f>DATEDIF(Hospitalisation_table[[#This Row],[Date of Birth]],"8-Jun-2023","Y")</f>
        <v>50</v>
      </c>
    </row>
    <row r="2173" spans="1:17" x14ac:dyDescent="0.3">
      <c r="A2173" t="s">
        <v>1224</v>
      </c>
      <c r="B2173" t="str">
        <f>IF(Hospitalisation_table[[#This Row],[Customer ID]]="?","UnKnown",Hospitalisation_table[[#This Row],[Customer ID]])</f>
        <v>Id1147</v>
      </c>
      <c r="C2173">
        <v>1992</v>
      </c>
      <c r="D2173" t="s">
        <v>35</v>
      </c>
      <c r="E2173">
        <v>13</v>
      </c>
      <c r="F2173">
        <v>0</v>
      </c>
      <c r="G2173" s="24">
        <v>9844.4500000000007</v>
      </c>
      <c r="H2173" t="s">
        <v>11</v>
      </c>
      <c r="I2173" t="s">
        <v>16</v>
      </c>
      <c r="J2173" t="s">
        <v>23</v>
      </c>
      <c r="K2173" t="str">
        <f>IF(Hospitalisation_table[[#This Row],[month]]="?","Sep",Hospitalisation_table[[#This Row],[month]])</f>
        <v>Aug</v>
      </c>
      <c r="L2173">
        <f>IF(Hospitalisation_table[[#This Row],[year]] = "?",ROUNDUP(AVERAGE(Hospitalisation_table[year]),0),Hospitalisation_table[[#This Row],[year]])</f>
        <v>1992</v>
      </c>
      <c r="M2173" t="str">
        <f>IF(Hospitalisation_table[[#This Row],[Hospital tier]]="?","tier - 2",Hospitalisation_table[[#This Row],[Hospital tier]])</f>
        <v>tier - 2</v>
      </c>
      <c r="N2173" t="str">
        <f>IF(Hospitalisation_table[[#This Row],[City tier]]="?","tier - 2",Hospitalisation_table[[#This Row],[City tier]])</f>
        <v>tier - 1</v>
      </c>
      <c r="O2173" t="str">
        <f>IF(Hospitalisation_table[[#This Row],[State ID]]="?","Unknown",Hospitalisation_table[[#This Row],[State ID]])</f>
        <v>R1012</v>
      </c>
      <c r="P2173" s="20" t="str">
        <f>_xlfn.CONCAT(Hospitalisation_table[[#This Row],[date]],"-",Hospitalisation_table[[#This Row],[Month_Updated]],"-",Hospitalisation_table[[#This Row],[Year_Update]])</f>
        <v>13-Aug-1992</v>
      </c>
      <c r="Q2173">
        <f>DATEDIF(Hospitalisation_table[[#This Row],[Date of Birth]],"8-Jun-2023","Y")</f>
        <v>30</v>
      </c>
    </row>
    <row r="2174" spans="1:17" x14ac:dyDescent="0.3">
      <c r="A2174" t="s">
        <v>1225</v>
      </c>
      <c r="B2174" t="str">
        <f>IF(Hospitalisation_table[[#This Row],[Customer ID]]="?","UnKnown",Hospitalisation_table[[#This Row],[Customer ID]])</f>
        <v>Id1146</v>
      </c>
      <c r="C2174">
        <v>1968</v>
      </c>
      <c r="D2174" t="s">
        <v>15</v>
      </c>
      <c r="E2174">
        <v>4</v>
      </c>
      <c r="F2174">
        <v>0</v>
      </c>
      <c r="G2174" s="24">
        <v>9850.43</v>
      </c>
      <c r="H2174" t="s">
        <v>12</v>
      </c>
      <c r="I2174" t="s">
        <v>12</v>
      </c>
      <c r="J2174" t="s">
        <v>42</v>
      </c>
      <c r="K2174" t="str">
        <f>IF(Hospitalisation_table[[#This Row],[month]]="?","Sep",Hospitalisation_table[[#This Row],[month]])</f>
        <v>Nov</v>
      </c>
      <c r="L2174">
        <f>IF(Hospitalisation_table[[#This Row],[year]] = "?",ROUNDUP(AVERAGE(Hospitalisation_table[year]),0),Hospitalisation_table[[#This Row],[year]])</f>
        <v>1968</v>
      </c>
      <c r="M2174" t="str">
        <f>IF(Hospitalisation_table[[#This Row],[Hospital tier]]="?","tier - 2",Hospitalisation_table[[#This Row],[Hospital tier]])</f>
        <v>tier - 3</v>
      </c>
      <c r="N2174" t="str">
        <f>IF(Hospitalisation_table[[#This Row],[City tier]]="?","tier - 2",Hospitalisation_table[[#This Row],[City tier]])</f>
        <v>tier - 3</v>
      </c>
      <c r="O2174" t="str">
        <f>IF(Hospitalisation_table[[#This Row],[State ID]]="?","Unknown",Hospitalisation_table[[#This Row],[State ID]])</f>
        <v>R1011</v>
      </c>
      <c r="P2174" s="20" t="str">
        <f>_xlfn.CONCAT(Hospitalisation_table[[#This Row],[date]],"-",Hospitalisation_table[[#This Row],[Month_Updated]],"-",Hospitalisation_table[[#This Row],[Year_Update]])</f>
        <v>4-Nov-1968</v>
      </c>
      <c r="Q2174">
        <f>DATEDIF(Hospitalisation_table[[#This Row],[Date of Birth]],"8-Jun-2023","Y")</f>
        <v>54</v>
      </c>
    </row>
    <row r="2175" spans="1:17" x14ac:dyDescent="0.3">
      <c r="A2175" t="s">
        <v>1226</v>
      </c>
      <c r="B2175" t="str">
        <f>IF(Hospitalisation_table[[#This Row],[Customer ID]]="?","UnKnown",Hospitalisation_table[[#This Row],[Customer ID]])</f>
        <v>Id1145</v>
      </c>
      <c r="C2175">
        <v>1971</v>
      </c>
      <c r="D2175" t="s">
        <v>37</v>
      </c>
      <c r="E2175">
        <v>23</v>
      </c>
      <c r="F2175">
        <v>1</v>
      </c>
      <c r="G2175" s="24">
        <v>9855.1299999999992</v>
      </c>
      <c r="H2175" t="s">
        <v>11</v>
      </c>
      <c r="I2175" t="s">
        <v>12</v>
      </c>
      <c r="J2175" t="s">
        <v>13</v>
      </c>
      <c r="K2175" t="str">
        <f>IF(Hospitalisation_table[[#This Row],[month]]="?","Sep",Hospitalisation_table[[#This Row],[month]])</f>
        <v>Oct</v>
      </c>
      <c r="L2175">
        <f>IF(Hospitalisation_table[[#This Row],[year]] = "?",ROUNDUP(AVERAGE(Hospitalisation_table[year]),0),Hospitalisation_table[[#This Row],[year]])</f>
        <v>1971</v>
      </c>
      <c r="M2175" t="str">
        <f>IF(Hospitalisation_table[[#This Row],[Hospital tier]]="?","tier - 2",Hospitalisation_table[[#This Row],[Hospital tier]])</f>
        <v>tier - 2</v>
      </c>
      <c r="N2175" t="str">
        <f>IF(Hospitalisation_table[[#This Row],[City tier]]="?","tier - 2",Hospitalisation_table[[#This Row],[City tier]])</f>
        <v>tier - 3</v>
      </c>
      <c r="O2175" t="str">
        <f>IF(Hospitalisation_table[[#This Row],[State ID]]="?","Unknown",Hospitalisation_table[[#This Row],[State ID]])</f>
        <v>R1013</v>
      </c>
      <c r="P2175" s="20" t="str">
        <f>_xlfn.CONCAT(Hospitalisation_table[[#This Row],[date]],"-",Hospitalisation_table[[#This Row],[Month_Updated]],"-",Hospitalisation_table[[#This Row],[Year_Update]])</f>
        <v>23-Oct-1971</v>
      </c>
      <c r="Q2175">
        <f>DATEDIF(Hospitalisation_table[[#This Row],[Date of Birth]],"8-Jun-2023","Y")</f>
        <v>51</v>
      </c>
    </row>
    <row r="2176" spans="1:17" x14ac:dyDescent="0.3">
      <c r="A2176" t="s">
        <v>1227</v>
      </c>
      <c r="B2176" t="str">
        <f>IF(Hospitalisation_table[[#This Row],[Customer ID]]="?","UnKnown",Hospitalisation_table[[#This Row],[Customer ID]])</f>
        <v>Id1144</v>
      </c>
      <c r="C2176">
        <v>1971</v>
      </c>
      <c r="D2176" t="s">
        <v>10</v>
      </c>
      <c r="E2176">
        <v>17</v>
      </c>
      <c r="F2176">
        <v>1</v>
      </c>
      <c r="G2176" s="24">
        <v>9861.0300000000007</v>
      </c>
      <c r="H2176" t="s">
        <v>11</v>
      </c>
      <c r="I2176" t="s">
        <v>11</v>
      </c>
      <c r="J2176" t="s">
        <v>42</v>
      </c>
      <c r="K2176" t="str">
        <f>IF(Hospitalisation_table[[#This Row],[month]]="?","Sep",Hospitalisation_table[[#This Row],[month]])</f>
        <v>Jul</v>
      </c>
      <c r="L2176">
        <f>IF(Hospitalisation_table[[#This Row],[year]] = "?",ROUNDUP(AVERAGE(Hospitalisation_table[year]),0),Hospitalisation_table[[#This Row],[year]])</f>
        <v>1971</v>
      </c>
      <c r="M2176" t="str">
        <f>IF(Hospitalisation_table[[#This Row],[Hospital tier]]="?","tier - 2",Hospitalisation_table[[#This Row],[Hospital tier]])</f>
        <v>tier - 2</v>
      </c>
      <c r="N2176" t="str">
        <f>IF(Hospitalisation_table[[#This Row],[City tier]]="?","tier - 2",Hospitalisation_table[[#This Row],[City tier]])</f>
        <v>tier - 2</v>
      </c>
      <c r="O2176" t="str">
        <f>IF(Hospitalisation_table[[#This Row],[State ID]]="?","Unknown",Hospitalisation_table[[#This Row],[State ID]])</f>
        <v>R1011</v>
      </c>
      <c r="P2176" s="20" t="str">
        <f>_xlfn.CONCAT(Hospitalisation_table[[#This Row],[date]],"-",Hospitalisation_table[[#This Row],[Month_Updated]],"-",Hospitalisation_table[[#This Row],[Year_Update]])</f>
        <v>17-Jul-1971</v>
      </c>
      <c r="Q2176">
        <f>DATEDIF(Hospitalisation_table[[#This Row],[Date of Birth]],"8-Jun-2023","Y")</f>
        <v>51</v>
      </c>
    </row>
    <row r="2177" spans="1:17" x14ac:dyDescent="0.3">
      <c r="A2177" t="s">
        <v>1228</v>
      </c>
      <c r="B2177" t="str">
        <f>IF(Hospitalisation_table[[#This Row],[Customer ID]]="?","UnKnown",Hospitalisation_table[[#This Row],[Customer ID]])</f>
        <v>Id1143</v>
      </c>
      <c r="C2177">
        <v>1969</v>
      </c>
      <c r="D2177" t="s">
        <v>37</v>
      </c>
      <c r="E2177">
        <v>20</v>
      </c>
      <c r="F2177">
        <v>0</v>
      </c>
      <c r="G2177" s="24">
        <v>9863.4699999999993</v>
      </c>
      <c r="H2177" t="s">
        <v>12</v>
      </c>
      <c r="I2177" t="s">
        <v>12</v>
      </c>
      <c r="J2177" t="s">
        <v>23</v>
      </c>
      <c r="K2177" t="str">
        <f>IF(Hospitalisation_table[[#This Row],[month]]="?","Sep",Hospitalisation_table[[#This Row],[month]])</f>
        <v>Oct</v>
      </c>
      <c r="L2177">
        <f>IF(Hospitalisation_table[[#This Row],[year]] = "?",ROUNDUP(AVERAGE(Hospitalisation_table[year]),0),Hospitalisation_table[[#This Row],[year]])</f>
        <v>1969</v>
      </c>
      <c r="M2177" t="str">
        <f>IF(Hospitalisation_table[[#This Row],[Hospital tier]]="?","tier - 2",Hospitalisation_table[[#This Row],[Hospital tier]])</f>
        <v>tier - 3</v>
      </c>
      <c r="N2177" t="str">
        <f>IF(Hospitalisation_table[[#This Row],[City tier]]="?","tier - 2",Hospitalisation_table[[#This Row],[City tier]])</f>
        <v>tier - 3</v>
      </c>
      <c r="O2177" t="str">
        <f>IF(Hospitalisation_table[[#This Row],[State ID]]="?","Unknown",Hospitalisation_table[[#This Row],[State ID]])</f>
        <v>R1012</v>
      </c>
      <c r="P2177" s="20" t="str">
        <f>_xlfn.CONCAT(Hospitalisation_table[[#This Row],[date]],"-",Hospitalisation_table[[#This Row],[Month_Updated]],"-",Hospitalisation_table[[#This Row],[Year_Update]])</f>
        <v>20-Oct-1969</v>
      </c>
      <c r="Q2177">
        <f>DATEDIF(Hospitalisation_table[[#This Row],[Date of Birth]],"8-Jun-2023","Y")</f>
        <v>53</v>
      </c>
    </row>
    <row r="2178" spans="1:17" x14ac:dyDescent="0.3">
      <c r="A2178" t="s">
        <v>1229</v>
      </c>
      <c r="B2178" t="str">
        <f>IF(Hospitalisation_table[[#This Row],[Customer ID]]="?","UnKnown",Hospitalisation_table[[#This Row],[Customer ID]])</f>
        <v>Id1142</v>
      </c>
      <c r="C2178">
        <v>1971</v>
      </c>
      <c r="D2178" t="s">
        <v>15</v>
      </c>
      <c r="E2178">
        <v>9</v>
      </c>
      <c r="F2178">
        <v>0</v>
      </c>
      <c r="G2178" s="24">
        <v>9866.2999999999993</v>
      </c>
      <c r="H2178" t="s">
        <v>11</v>
      </c>
      <c r="I2178" t="s">
        <v>12</v>
      </c>
      <c r="J2178" t="s">
        <v>247</v>
      </c>
      <c r="K2178" t="str">
        <f>IF(Hospitalisation_table[[#This Row],[month]]="?","Sep",Hospitalisation_table[[#This Row],[month]])</f>
        <v>Nov</v>
      </c>
      <c r="L2178">
        <f>IF(Hospitalisation_table[[#This Row],[year]] = "?",ROUNDUP(AVERAGE(Hospitalisation_table[year]),0),Hospitalisation_table[[#This Row],[year]])</f>
        <v>1971</v>
      </c>
      <c r="M2178" t="str">
        <f>IF(Hospitalisation_table[[#This Row],[Hospital tier]]="?","tier - 2",Hospitalisation_table[[#This Row],[Hospital tier]])</f>
        <v>tier - 2</v>
      </c>
      <c r="N2178" t="str">
        <f>IF(Hospitalisation_table[[#This Row],[City tier]]="?","tier - 2",Hospitalisation_table[[#This Row],[City tier]])</f>
        <v>tier - 3</v>
      </c>
      <c r="O2178" t="str">
        <f>IF(Hospitalisation_table[[#This Row],[State ID]]="?","Unknown",Hospitalisation_table[[#This Row],[State ID]])</f>
        <v>R1024</v>
      </c>
      <c r="P2178" s="20" t="str">
        <f>_xlfn.CONCAT(Hospitalisation_table[[#This Row],[date]],"-",Hospitalisation_table[[#This Row],[Month_Updated]],"-",Hospitalisation_table[[#This Row],[Year_Update]])</f>
        <v>9-Nov-1971</v>
      </c>
      <c r="Q2178">
        <f>DATEDIF(Hospitalisation_table[[#This Row],[Date of Birth]],"8-Jun-2023","Y")</f>
        <v>51</v>
      </c>
    </row>
    <row r="2179" spans="1:17" x14ac:dyDescent="0.3">
      <c r="A2179" t="s">
        <v>1230</v>
      </c>
      <c r="B2179" t="str">
        <f>IF(Hospitalisation_table[[#This Row],[Customer ID]]="?","UnKnown",Hospitalisation_table[[#This Row],[Customer ID]])</f>
        <v>Id1141</v>
      </c>
      <c r="C2179">
        <v>1969</v>
      </c>
      <c r="D2179" t="s">
        <v>35</v>
      </c>
      <c r="E2179">
        <v>13</v>
      </c>
      <c r="F2179">
        <v>0</v>
      </c>
      <c r="G2179" s="24">
        <v>9869.81</v>
      </c>
      <c r="H2179" t="s">
        <v>12</v>
      </c>
      <c r="I2179" t="s">
        <v>12</v>
      </c>
      <c r="J2179" t="s">
        <v>23</v>
      </c>
      <c r="K2179" t="str">
        <f>IF(Hospitalisation_table[[#This Row],[month]]="?","Sep",Hospitalisation_table[[#This Row],[month]])</f>
        <v>Aug</v>
      </c>
      <c r="L2179">
        <f>IF(Hospitalisation_table[[#This Row],[year]] = "?",ROUNDUP(AVERAGE(Hospitalisation_table[year]),0),Hospitalisation_table[[#This Row],[year]])</f>
        <v>1969</v>
      </c>
      <c r="M2179" t="str">
        <f>IF(Hospitalisation_table[[#This Row],[Hospital tier]]="?","tier - 2",Hospitalisation_table[[#This Row],[Hospital tier]])</f>
        <v>tier - 3</v>
      </c>
      <c r="N2179" t="str">
        <f>IF(Hospitalisation_table[[#This Row],[City tier]]="?","tier - 2",Hospitalisation_table[[#This Row],[City tier]])</f>
        <v>tier - 3</v>
      </c>
      <c r="O2179" t="str">
        <f>IF(Hospitalisation_table[[#This Row],[State ID]]="?","Unknown",Hospitalisation_table[[#This Row],[State ID]])</f>
        <v>R1012</v>
      </c>
      <c r="P2179" s="20" t="str">
        <f>_xlfn.CONCAT(Hospitalisation_table[[#This Row],[date]],"-",Hospitalisation_table[[#This Row],[Month_Updated]],"-",Hospitalisation_table[[#This Row],[Year_Update]])</f>
        <v>13-Aug-1969</v>
      </c>
      <c r="Q2179">
        <f>DATEDIF(Hospitalisation_table[[#This Row],[Date of Birth]],"8-Jun-2023","Y")</f>
        <v>53</v>
      </c>
    </row>
    <row r="2180" spans="1:17" x14ac:dyDescent="0.3">
      <c r="A2180" t="s">
        <v>1231</v>
      </c>
      <c r="B2180" t="str">
        <f>IF(Hospitalisation_table[[#This Row],[Customer ID]]="?","UnKnown",Hospitalisation_table[[#This Row],[Customer ID]])</f>
        <v>Id1140</v>
      </c>
      <c r="C2180">
        <v>1998</v>
      </c>
      <c r="D2180" t="s">
        <v>10</v>
      </c>
      <c r="E2180">
        <v>6</v>
      </c>
      <c r="F2180">
        <v>0</v>
      </c>
      <c r="G2180" s="24">
        <v>9870.59</v>
      </c>
      <c r="H2180" t="s">
        <v>11</v>
      </c>
      <c r="I2180" t="s">
        <v>11</v>
      </c>
      <c r="J2180" t="s">
        <v>249</v>
      </c>
      <c r="K2180" t="str">
        <f>IF(Hospitalisation_table[[#This Row],[month]]="?","Sep",Hospitalisation_table[[#This Row],[month]])</f>
        <v>Jul</v>
      </c>
      <c r="L2180">
        <f>IF(Hospitalisation_table[[#This Row],[year]] = "?",ROUNDUP(AVERAGE(Hospitalisation_table[year]),0),Hospitalisation_table[[#This Row],[year]])</f>
        <v>1998</v>
      </c>
      <c r="M2180" t="str">
        <f>IF(Hospitalisation_table[[#This Row],[Hospital tier]]="?","tier - 2",Hospitalisation_table[[#This Row],[Hospital tier]])</f>
        <v>tier - 2</v>
      </c>
      <c r="N2180" t="str">
        <f>IF(Hospitalisation_table[[#This Row],[City tier]]="?","tier - 2",Hospitalisation_table[[#This Row],[City tier]])</f>
        <v>tier - 2</v>
      </c>
      <c r="O2180" t="str">
        <f>IF(Hospitalisation_table[[#This Row],[State ID]]="?","Unknown",Hospitalisation_table[[#This Row],[State ID]])</f>
        <v>R1023</v>
      </c>
      <c r="P2180" s="20" t="str">
        <f>_xlfn.CONCAT(Hospitalisation_table[[#This Row],[date]],"-",Hospitalisation_table[[#This Row],[Month_Updated]],"-",Hospitalisation_table[[#This Row],[Year_Update]])</f>
        <v>6-Jul-1998</v>
      </c>
      <c r="Q2180">
        <f>DATEDIF(Hospitalisation_table[[#This Row],[Date of Birth]],"8-Jun-2023","Y")</f>
        <v>24</v>
      </c>
    </row>
    <row r="2181" spans="1:17" x14ac:dyDescent="0.3">
      <c r="A2181" t="s">
        <v>2259</v>
      </c>
      <c r="B2181" t="str">
        <f>IF(Hospitalisation_table[[#This Row],[Customer ID]]="?","UnKnown",Hospitalisation_table[[#This Row],[Customer ID]])</f>
        <v>Id114</v>
      </c>
      <c r="C2181">
        <v>1987</v>
      </c>
      <c r="D2181" t="s">
        <v>10</v>
      </c>
      <c r="E2181">
        <v>24</v>
      </c>
      <c r="F2181">
        <v>1</v>
      </c>
      <c r="G2181" s="24">
        <v>39774.28</v>
      </c>
      <c r="H2181" t="s">
        <v>16</v>
      </c>
      <c r="I2181" t="s">
        <v>16</v>
      </c>
      <c r="J2181" t="s">
        <v>276</v>
      </c>
      <c r="K2181" t="str">
        <f>IF(Hospitalisation_table[[#This Row],[month]]="?","Sep",Hospitalisation_table[[#This Row],[month]])</f>
        <v>Jul</v>
      </c>
      <c r="L2181">
        <f>IF(Hospitalisation_table[[#This Row],[year]] = "?",ROUNDUP(AVERAGE(Hospitalisation_table[year]),0),Hospitalisation_table[[#This Row],[year]])</f>
        <v>1987</v>
      </c>
      <c r="M2181" t="str">
        <f>IF(Hospitalisation_table[[#This Row],[Hospital tier]]="?","tier - 2",Hospitalisation_table[[#This Row],[Hospital tier]])</f>
        <v>tier - 1</v>
      </c>
      <c r="N2181" t="str">
        <f>IF(Hospitalisation_table[[#This Row],[City tier]]="?","tier - 2",Hospitalisation_table[[#This Row],[City tier]])</f>
        <v>tier - 1</v>
      </c>
      <c r="O2181" t="str">
        <f>IF(Hospitalisation_table[[#This Row],[State ID]]="?","Unknown",Hospitalisation_table[[#This Row],[State ID]])</f>
        <v>R1014</v>
      </c>
      <c r="P2181" s="20" t="str">
        <f>_xlfn.CONCAT(Hospitalisation_table[[#This Row],[date]],"-",Hospitalisation_table[[#This Row],[Month_Updated]],"-",Hospitalisation_table[[#This Row],[Year_Update]])</f>
        <v>24-Jul-1987</v>
      </c>
      <c r="Q2181">
        <f>DATEDIF(Hospitalisation_table[[#This Row],[Date of Birth]],"8-Jun-2023","Y")</f>
        <v>35</v>
      </c>
    </row>
    <row r="2182" spans="1:17" x14ac:dyDescent="0.3">
      <c r="A2182" t="s">
        <v>1232</v>
      </c>
      <c r="B2182" t="str">
        <f>IF(Hospitalisation_table[[#This Row],[Customer ID]]="?","UnKnown",Hospitalisation_table[[#This Row],[Customer ID]])</f>
        <v>Id1139</v>
      </c>
      <c r="C2182">
        <v>1971</v>
      </c>
      <c r="D2182" t="s">
        <v>30</v>
      </c>
      <c r="E2182">
        <v>22</v>
      </c>
      <c r="F2182">
        <v>1</v>
      </c>
      <c r="G2182" s="24">
        <v>9872.7000000000007</v>
      </c>
      <c r="H2182" t="s">
        <v>11</v>
      </c>
      <c r="I2182" t="s">
        <v>11</v>
      </c>
      <c r="J2182" t="s">
        <v>42</v>
      </c>
      <c r="K2182" t="str">
        <f>IF(Hospitalisation_table[[#This Row],[month]]="?","Sep",Hospitalisation_table[[#This Row],[month]])</f>
        <v>Dec</v>
      </c>
      <c r="L2182">
        <f>IF(Hospitalisation_table[[#This Row],[year]] = "?",ROUNDUP(AVERAGE(Hospitalisation_table[year]),0),Hospitalisation_table[[#This Row],[year]])</f>
        <v>1971</v>
      </c>
      <c r="M2182" t="str">
        <f>IF(Hospitalisation_table[[#This Row],[Hospital tier]]="?","tier - 2",Hospitalisation_table[[#This Row],[Hospital tier]])</f>
        <v>tier - 2</v>
      </c>
      <c r="N2182" t="str">
        <f>IF(Hospitalisation_table[[#This Row],[City tier]]="?","tier - 2",Hospitalisation_table[[#This Row],[City tier]])</f>
        <v>tier - 2</v>
      </c>
      <c r="O2182" t="str">
        <f>IF(Hospitalisation_table[[#This Row],[State ID]]="?","Unknown",Hospitalisation_table[[#This Row],[State ID]])</f>
        <v>R1011</v>
      </c>
      <c r="P2182" s="20" t="str">
        <f>_xlfn.CONCAT(Hospitalisation_table[[#This Row],[date]],"-",Hospitalisation_table[[#This Row],[Month_Updated]],"-",Hospitalisation_table[[#This Row],[Year_Update]])</f>
        <v>22-Dec-1971</v>
      </c>
      <c r="Q2182">
        <f>DATEDIF(Hospitalisation_table[[#This Row],[Date of Birth]],"8-Jun-2023","Y")</f>
        <v>51</v>
      </c>
    </row>
    <row r="2183" spans="1:17" x14ac:dyDescent="0.3">
      <c r="A2183" t="s">
        <v>1233</v>
      </c>
      <c r="B2183" t="str">
        <f>IF(Hospitalisation_table[[#This Row],[Customer ID]]="?","UnKnown",Hospitalisation_table[[#This Row],[Customer ID]])</f>
        <v>Id1138</v>
      </c>
      <c r="C2183">
        <v>1971</v>
      </c>
      <c r="D2183" t="s">
        <v>10</v>
      </c>
      <c r="E2183">
        <v>3</v>
      </c>
      <c r="F2183">
        <v>0</v>
      </c>
      <c r="G2183" s="24">
        <v>9875.68</v>
      </c>
      <c r="H2183" t="s">
        <v>11</v>
      </c>
      <c r="I2183" t="s">
        <v>12</v>
      </c>
      <c r="J2183" t="s">
        <v>247</v>
      </c>
      <c r="K2183" t="str">
        <f>IF(Hospitalisation_table[[#This Row],[month]]="?","Sep",Hospitalisation_table[[#This Row],[month]])</f>
        <v>Jul</v>
      </c>
      <c r="L2183">
        <f>IF(Hospitalisation_table[[#This Row],[year]] = "?",ROUNDUP(AVERAGE(Hospitalisation_table[year]),0),Hospitalisation_table[[#This Row],[year]])</f>
        <v>1971</v>
      </c>
      <c r="M2183" t="str">
        <f>IF(Hospitalisation_table[[#This Row],[Hospital tier]]="?","tier - 2",Hospitalisation_table[[#This Row],[Hospital tier]])</f>
        <v>tier - 2</v>
      </c>
      <c r="N2183" t="str">
        <f>IF(Hospitalisation_table[[#This Row],[City tier]]="?","tier - 2",Hospitalisation_table[[#This Row],[City tier]])</f>
        <v>tier - 3</v>
      </c>
      <c r="O2183" t="str">
        <f>IF(Hospitalisation_table[[#This Row],[State ID]]="?","Unknown",Hospitalisation_table[[#This Row],[State ID]])</f>
        <v>R1024</v>
      </c>
      <c r="P2183" s="20" t="str">
        <f>_xlfn.CONCAT(Hospitalisation_table[[#This Row],[date]],"-",Hospitalisation_table[[#This Row],[Month_Updated]],"-",Hospitalisation_table[[#This Row],[Year_Update]])</f>
        <v>3-Jul-1971</v>
      </c>
      <c r="Q2183">
        <f>DATEDIF(Hospitalisation_table[[#This Row],[Date of Birth]],"8-Jun-2023","Y")</f>
        <v>51</v>
      </c>
    </row>
    <row r="2184" spans="1:17" x14ac:dyDescent="0.3">
      <c r="A2184" t="s">
        <v>1234</v>
      </c>
      <c r="B2184" t="str">
        <f>IF(Hospitalisation_table[[#This Row],[Customer ID]]="?","UnKnown",Hospitalisation_table[[#This Row],[Customer ID]])</f>
        <v>Id1137</v>
      </c>
      <c r="C2184">
        <v>1971</v>
      </c>
      <c r="D2184" t="s">
        <v>37</v>
      </c>
      <c r="E2184">
        <v>3</v>
      </c>
      <c r="F2184">
        <v>1</v>
      </c>
      <c r="G2184" s="24">
        <v>9877.61</v>
      </c>
      <c r="H2184" t="s">
        <v>11</v>
      </c>
      <c r="I2184" t="s">
        <v>16</v>
      </c>
      <c r="J2184" t="s">
        <v>13</v>
      </c>
      <c r="K2184" t="str">
        <f>IF(Hospitalisation_table[[#This Row],[month]]="?","Sep",Hospitalisation_table[[#This Row],[month]])</f>
        <v>Oct</v>
      </c>
      <c r="L2184">
        <f>IF(Hospitalisation_table[[#This Row],[year]] = "?",ROUNDUP(AVERAGE(Hospitalisation_table[year]),0),Hospitalisation_table[[#This Row],[year]])</f>
        <v>1971</v>
      </c>
      <c r="M2184" t="str">
        <f>IF(Hospitalisation_table[[#This Row],[Hospital tier]]="?","tier - 2",Hospitalisation_table[[#This Row],[Hospital tier]])</f>
        <v>tier - 2</v>
      </c>
      <c r="N2184" t="str">
        <f>IF(Hospitalisation_table[[#This Row],[City tier]]="?","tier - 2",Hospitalisation_table[[#This Row],[City tier]])</f>
        <v>tier - 1</v>
      </c>
      <c r="O2184" t="str">
        <f>IF(Hospitalisation_table[[#This Row],[State ID]]="?","Unknown",Hospitalisation_table[[#This Row],[State ID]])</f>
        <v>R1013</v>
      </c>
      <c r="P2184" s="20" t="str">
        <f>_xlfn.CONCAT(Hospitalisation_table[[#This Row],[date]],"-",Hospitalisation_table[[#This Row],[Month_Updated]],"-",Hospitalisation_table[[#This Row],[Year_Update]])</f>
        <v>3-Oct-1971</v>
      </c>
      <c r="Q2184">
        <f>DATEDIF(Hospitalisation_table[[#This Row],[Date of Birth]],"8-Jun-2023","Y")</f>
        <v>51</v>
      </c>
    </row>
    <row r="2185" spans="1:17" x14ac:dyDescent="0.3">
      <c r="A2185" t="s">
        <v>1235</v>
      </c>
      <c r="B2185" t="str">
        <f>IF(Hospitalisation_table[[#This Row],[Customer ID]]="?","UnKnown",Hospitalisation_table[[#This Row],[Customer ID]])</f>
        <v>Id1136</v>
      </c>
      <c r="C2185">
        <v>1971</v>
      </c>
      <c r="D2185" t="s">
        <v>15</v>
      </c>
      <c r="E2185">
        <v>8</v>
      </c>
      <c r="F2185">
        <v>1</v>
      </c>
      <c r="G2185" s="24">
        <v>9880.07</v>
      </c>
      <c r="H2185" t="s">
        <v>11</v>
      </c>
      <c r="I2185" t="s">
        <v>12</v>
      </c>
      <c r="J2185" t="s">
        <v>42</v>
      </c>
      <c r="K2185" t="str">
        <f>IF(Hospitalisation_table[[#This Row],[month]]="?","Sep",Hospitalisation_table[[#This Row],[month]])</f>
        <v>Nov</v>
      </c>
      <c r="L2185">
        <f>IF(Hospitalisation_table[[#This Row],[year]] = "?",ROUNDUP(AVERAGE(Hospitalisation_table[year]),0),Hospitalisation_table[[#This Row],[year]])</f>
        <v>1971</v>
      </c>
      <c r="M2185" t="str">
        <f>IF(Hospitalisation_table[[#This Row],[Hospital tier]]="?","tier - 2",Hospitalisation_table[[#This Row],[Hospital tier]])</f>
        <v>tier - 2</v>
      </c>
      <c r="N2185" t="str">
        <f>IF(Hospitalisation_table[[#This Row],[City tier]]="?","tier - 2",Hospitalisation_table[[#This Row],[City tier]])</f>
        <v>tier - 3</v>
      </c>
      <c r="O2185" t="str">
        <f>IF(Hospitalisation_table[[#This Row],[State ID]]="?","Unknown",Hospitalisation_table[[#This Row],[State ID]])</f>
        <v>R1011</v>
      </c>
      <c r="P2185" s="20" t="str">
        <f>_xlfn.CONCAT(Hospitalisation_table[[#This Row],[date]],"-",Hospitalisation_table[[#This Row],[Month_Updated]],"-",Hospitalisation_table[[#This Row],[Year_Update]])</f>
        <v>8-Nov-1971</v>
      </c>
      <c r="Q2185">
        <f>DATEDIF(Hospitalisation_table[[#This Row],[Date of Birth]],"8-Jun-2023","Y")</f>
        <v>51</v>
      </c>
    </row>
    <row r="2186" spans="1:17" x14ac:dyDescent="0.3">
      <c r="A2186" t="s">
        <v>1236</v>
      </c>
      <c r="B2186" t="str">
        <f>IF(Hospitalisation_table[[#This Row],[Customer ID]]="?","UnKnown",Hospitalisation_table[[#This Row],[Customer ID]])</f>
        <v>Id1135</v>
      </c>
      <c r="C2186">
        <v>1966</v>
      </c>
      <c r="D2186" t="s">
        <v>15</v>
      </c>
      <c r="E2186">
        <v>5</v>
      </c>
      <c r="F2186">
        <v>0</v>
      </c>
      <c r="G2186" s="24">
        <v>9890.23</v>
      </c>
      <c r="H2186" t="s">
        <v>12</v>
      </c>
      <c r="I2186" t="s">
        <v>12</v>
      </c>
      <c r="J2186" t="s">
        <v>13</v>
      </c>
      <c r="K2186" t="str">
        <f>IF(Hospitalisation_table[[#This Row],[month]]="?","Sep",Hospitalisation_table[[#This Row],[month]])</f>
        <v>Nov</v>
      </c>
      <c r="L2186">
        <f>IF(Hospitalisation_table[[#This Row],[year]] = "?",ROUNDUP(AVERAGE(Hospitalisation_table[year]),0),Hospitalisation_table[[#This Row],[year]])</f>
        <v>1966</v>
      </c>
      <c r="M2186" t="str">
        <f>IF(Hospitalisation_table[[#This Row],[Hospital tier]]="?","tier - 2",Hospitalisation_table[[#This Row],[Hospital tier]])</f>
        <v>tier - 3</v>
      </c>
      <c r="N2186" t="str">
        <f>IF(Hospitalisation_table[[#This Row],[City tier]]="?","tier - 2",Hospitalisation_table[[#This Row],[City tier]])</f>
        <v>tier - 3</v>
      </c>
      <c r="O2186" t="str">
        <f>IF(Hospitalisation_table[[#This Row],[State ID]]="?","Unknown",Hospitalisation_table[[#This Row],[State ID]])</f>
        <v>R1013</v>
      </c>
      <c r="P2186" s="20" t="str">
        <f>_xlfn.CONCAT(Hospitalisation_table[[#This Row],[date]],"-",Hospitalisation_table[[#This Row],[Month_Updated]],"-",Hospitalisation_table[[#This Row],[Year_Update]])</f>
        <v>5-Nov-1966</v>
      </c>
      <c r="Q2186">
        <f>DATEDIF(Hospitalisation_table[[#This Row],[Date of Birth]],"8-Jun-2023","Y")</f>
        <v>56</v>
      </c>
    </row>
    <row r="2187" spans="1:17" x14ac:dyDescent="0.3">
      <c r="A2187" t="s">
        <v>1237</v>
      </c>
      <c r="B2187" t="str">
        <f>IF(Hospitalisation_table[[#This Row],[Customer ID]]="?","UnKnown",Hospitalisation_table[[#This Row],[Customer ID]])</f>
        <v>Id1134</v>
      </c>
      <c r="C2187">
        <v>1996</v>
      </c>
      <c r="D2187" t="s">
        <v>10</v>
      </c>
      <c r="E2187">
        <v>8</v>
      </c>
      <c r="F2187">
        <v>0</v>
      </c>
      <c r="G2187" s="24">
        <v>9894.69</v>
      </c>
      <c r="H2187" t="s">
        <v>11</v>
      </c>
      <c r="I2187" t="s">
        <v>12</v>
      </c>
      <c r="J2187" t="s">
        <v>23</v>
      </c>
      <c r="K2187" t="str">
        <f>IF(Hospitalisation_table[[#This Row],[month]]="?","Sep",Hospitalisation_table[[#This Row],[month]])</f>
        <v>Jul</v>
      </c>
      <c r="L2187">
        <f>IF(Hospitalisation_table[[#This Row],[year]] = "?",ROUNDUP(AVERAGE(Hospitalisation_table[year]),0),Hospitalisation_table[[#This Row],[year]])</f>
        <v>1996</v>
      </c>
      <c r="M2187" t="str">
        <f>IF(Hospitalisation_table[[#This Row],[Hospital tier]]="?","tier - 2",Hospitalisation_table[[#This Row],[Hospital tier]])</f>
        <v>tier - 2</v>
      </c>
      <c r="N2187" t="str">
        <f>IF(Hospitalisation_table[[#This Row],[City tier]]="?","tier - 2",Hospitalisation_table[[#This Row],[City tier]])</f>
        <v>tier - 3</v>
      </c>
      <c r="O2187" t="str">
        <f>IF(Hospitalisation_table[[#This Row],[State ID]]="?","Unknown",Hospitalisation_table[[#This Row],[State ID]])</f>
        <v>R1012</v>
      </c>
      <c r="P2187" s="20" t="str">
        <f>_xlfn.CONCAT(Hospitalisation_table[[#This Row],[date]],"-",Hospitalisation_table[[#This Row],[Month_Updated]],"-",Hospitalisation_table[[#This Row],[Year_Update]])</f>
        <v>8-Jul-1996</v>
      </c>
      <c r="Q2187">
        <f>DATEDIF(Hospitalisation_table[[#This Row],[Date of Birth]],"8-Jun-2023","Y")</f>
        <v>26</v>
      </c>
    </row>
    <row r="2188" spans="1:17" x14ac:dyDescent="0.3">
      <c r="A2188" t="s">
        <v>1238</v>
      </c>
      <c r="B2188" t="str">
        <f>IF(Hospitalisation_table[[#This Row],[Customer ID]]="?","UnKnown",Hospitalisation_table[[#This Row],[Customer ID]])</f>
        <v>Id1133</v>
      </c>
      <c r="C2188">
        <v>1962</v>
      </c>
      <c r="D2188" t="s">
        <v>35</v>
      </c>
      <c r="E2188">
        <v>17</v>
      </c>
      <c r="F2188">
        <v>0</v>
      </c>
      <c r="G2188" s="24">
        <v>9907.83</v>
      </c>
      <c r="H2188" t="s">
        <v>12</v>
      </c>
      <c r="I2188" t="s">
        <v>11</v>
      </c>
      <c r="J2188" t="s">
        <v>13</v>
      </c>
      <c r="K2188" t="str">
        <f>IF(Hospitalisation_table[[#This Row],[month]]="?","Sep",Hospitalisation_table[[#This Row],[month]])</f>
        <v>Aug</v>
      </c>
      <c r="L2188">
        <f>IF(Hospitalisation_table[[#This Row],[year]] = "?",ROUNDUP(AVERAGE(Hospitalisation_table[year]),0),Hospitalisation_table[[#This Row],[year]])</f>
        <v>1962</v>
      </c>
      <c r="M2188" t="str">
        <f>IF(Hospitalisation_table[[#This Row],[Hospital tier]]="?","tier - 2",Hospitalisation_table[[#This Row],[Hospital tier]])</f>
        <v>tier - 3</v>
      </c>
      <c r="N2188" t="str">
        <f>IF(Hospitalisation_table[[#This Row],[City tier]]="?","tier - 2",Hospitalisation_table[[#This Row],[City tier]])</f>
        <v>tier - 2</v>
      </c>
      <c r="O2188" t="str">
        <f>IF(Hospitalisation_table[[#This Row],[State ID]]="?","Unknown",Hospitalisation_table[[#This Row],[State ID]])</f>
        <v>R1013</v>
      </c>
      <c r="P2188" s="20" t="str">
        <f>_xlfn.CONCAT(Hospitalisation_table[[#This Row],[date]],"-",Hospitalisation_table[[#This Row],[Month_Updated]],"-",Hospitalisation_table[[#This Row],[Year_Update]])</f>
        <v>17-Aug-1962</v>
      </c>
      <c r="Q2188">
        <f>DATEDIF(Hospitalisation_table[[#This Row],[Date of Birth]],"8-Jun-2023","Y")</f>
        <v>60</v>
      </c>
    </row>
    <row r="2189" spans="1:17" x14ac:dyDescent="0.3">
      <c r="A2189" t="s">
        <v>1239</v>
      </c>
      <c r="B2189" t="str">
        <f>IF(Hospitalisation_table[[#This Row],[Customer ID]]="?","UnKnown",Hospitalisation_table[[#This Row],[Customer ID]])</f>
        <v>Id1132</v>
      </c>
      <c r="C2189">
        <v>1972</v>
      </c>
      <c r="D2189" t="s">
        <v>20</v>
      </c>
      <c r="E2189">
        <v>14</v>
      </c>
      <c r="F2189">
        <v>1</v>
      </c>
      <c r="G2189" s="24">
        <v>9910.36</v>
      </c>
      <c r="H2189" t="s">
        <v>11</v>
      </c>
      <c r="I2189" t="s">
        <v>12</v>
      </c>
      <c r="J2189" t="s">
        <v>23</v>
      </c>
      <c r="K2189" t="str">
        <f>IF(Hospitalisation_table[[#This Row],[month]]="?","Sep",Hospitalisation_table[[#This Row],[month]])</f>
        <v>Sep</v>
      </c>
      <c r="L2189">
        <f>IF(Hospitalisation_table[[#This Row],[year]] = "?",ROUNDUP(AVERAGE(Hospitalisation_table[year]),0),Hospitalisation_table[[#This Row],[year]])</f>
        <v>1972</v>
      </c>
      <c r="M2189" t="str">
        <f>IF(Hospitalisation_table[[#This Row],[Hospital tier]]="?","tier - 2",Hospitalisation_table[[#This Row],[Hospital tier]])</f>
        <v>tier - 2</v>
      </c>
      <c r="N2189" t="str">
        <f>IF(Hospitalisation_table[[#This Row],[City tier]]="?","tier - 2",Hospitalisation_table[[#This Row],[City tier]])</f>
        <v>tier - 3</v>
      </c>
      <c r="O2189" t="str">
        <f>IF(Hospitalisation_table[[#This Row],[State ID]]="?","Unknown",Hospitalisation_table[[#This Row],[State ID]])</f>
        <v>R1012</v>
      </c>
      <c r="P2189" s="20" t="str">
        <f>_xlfn.CONCAT(Hospitalisation_table[[#This Row],[date]],"-",Hospitalisation_table[[#This Row],[Month_Updated]],"-",Hospitalisation_table[[#This Row],[Year_Update]])</f>
        <v>14-Sep-1972</v>
      </c>
      <c r="Q2189">
        <f>DATEDIF(Hospitalisation_table[[#This Row],[Date of Birth]],"8-Jun-2023","Y")</f>
        <v>50</v>
      </c>
    </row>
    <row r="2190" spans="1:17" x14ac:dyDescent="0.3">
      <c r="A2190" t="s">
        <v>1240</v>
      </c>
      <c r="B2190" t="str">
        <f>IF(Hospitalisation_table[[#This Row],[Customer ID]]="?","UnKnown",Hospitalisation_table[[#This Row],[Customer ID]])</f>
        <v>Id1131</v>
      </c>
      <c r="C2190">
        <v>1985</v>
      </c>
      <c r="D2190" t="s">
        <v>35</v>
      </c>
      <c r="E2190">
        <v>19</v>
      </c>
      <c r="F2190">
        <v>3</v>
      </c>
      <c r="G2190" s="24">
        <v>9930.64</v>
      </c>
      <c r="H2190" t="s">
        <v>11</v>
      </c>
      <c r="I2190" t="s">
        <v>12</v>
      </c>
      <c r="J2190" t="s">
        <v>200</v>
      </c>
      <c r="K2190" t="str">
        <f>IF(Hospitalisation_table[[#This Row],[month]]="?","Sep",Hospitalisation_table[[#This Row],[month]])</f>
        <v>Aug</v>
      </c>
      <c r="L2190">
        <f>IF(Hospitalisation_table[[#This Row],[year]] = "?",ROUNDUP(AVERAGE(Hospitalisation_table[year]),0),Hospitalisation_table[[#This Row],[year]])</f>
        <v>1985</v>
      </c>
      <c r="M2190" t="str">
        <f>IF(Hospitalisation_table[[#This Row],[Hospital tier]]="?","tier - 2",Hospitalisation_table[[#This Row],[Hospital tier]])</f>
        <v>tier - 2</v>
      </c>
      <c r="N2190" t="str">
        <f>IF(Hospitalisation_table[[#This Row],[City tier]]="?","tier - 2",Hospitalisation_table[[#This Row],[City tier]])</f>
        <v>tier - 3</v>
      </c>
      <c r="O2190" t="str">
        <f>IF(Hospitalisation_table[[#This Row],[State ID]]="?","Unknown",Hospitalisation_table[[#This Row],[State ID]])</f>
        <v>R1025</v>
      </c>
      <c r="P2190" s="20" t="str">
        <f>_xlfn.CONCAT(Hospitalisation_table[[#This Row],[date]],"-",Hospitalisation_table[[#This Row],[Month_Updated]],"-",Hospitalisation_table[[#This Row],[Year_Update]])</f>
        <v>19-Aug-1985</v>
      </c>
      <c r="Q2190">
        <f>DATEDIF(Hospitalisation_table[[#This Row],[Date of Birth]],"8-Jun-2023","Y")</f>
        <v>37</v>
      </c>
    </row>
    <row r="2191" spans="1:17" x14ac:dyDescent="0.3">
      <c r="A2191" t="s">
        <v>1241</v>
      </c>
      <c r="B2191" t="str">
        <f>IF(Hospitalisation_table[[#This Row],[Customer ID]]="?","UnKnown",Hospitalisation_table[[#This Row],[Customer ID]])</f>
        <v>Id1130</v>
      </c>
      <c r="C2191">
        <v>1983</v>
      </c>
      <c r="D2191" t="s">
        <v>30</v>
      </c>
      <c r="E2191">
        <v>3</v>
      </c>
      <c r="F2191">
        <v>3</v>
      </c>
      <c r="G2191" s="24">
        <v>9931.9599999999991</v>
      </c>
      <c r="H2191" t="s">
        <v>11</v>
      </c>
      <c r="I2191" t="s">
        <v>11</v>
      </c>
      <c r="J2191" t="s">
        <v>23</v>
      </c>
      <c r="K2191" t="str">
        <f>IF(Hospitalisation_table[[#This Row],[month]]="?","Sep",Hospitalisation_table[[#This Row],[month]])</f>
        <v>Dec</v>
      </c>
      <c r="L2191">
        <f>IF(Hospitalisation_table[[#This Row],[year]] = "?",ROUNDUP(AVERAGE(Hospitalisation_table[year]),0),Hospitalisation_table[[#This Row],[year]])</f>
        <v>1983</v>
      </c>
      <c r="M2191" t="str">
        <f>IF(Hospitalisation_table[[#This Row],[Hospital tier]]="?","tier - 2",Hospitalisation_table[[#This Row],[Hospital tier]])</f>
        <v>tier - 2</v>
      </c>
      <c r="N2191" t="str">
        <f>IF(Hospitalisation_table[[#This Row],[City tier]]="?","tier - 2",Hospitalisation_table[[#This Row],[City tier]])</f>
        <v>tier - 2</v>
      </c>
      <c r="O2191" t="str">
        <f>IF(Hospitalisation_table[[#This Row],[State ID]]="?","Unknown",Hospitalisation_table[[#This Row],[State ID]])</f>
        <v>R1012</v>
      </c>
      <c r="P2191" s="20" t="str">
        <f>_xlfn.CONCAT(Hospitalisation_table[[#This Row],[date]],"-",Hospitalisation_table[[#This Row],[Month_Updated]],"-",Hospitalisation_table[[#This Row],[Year_Update]])</f>
        <v>3-Dec-1983</v>
      </c>
      <c r="Q2191">
        <f>DATEDIF(Hospitalisation_table[[#This Row],[Date of Birth]],"8-Jun-2023","Y")</f>
        <v>39</v>
      </c>
    </row>
    <row r="2192" spans="1:17" x14ac:dyDescent="0.3">
      <c r="A2192" t="s">
        <v>2260</v>
      </c>
      <c r="B2192" t="str">
        <f>IF(Hospitalisation_table[[#This Row],[Customer ID]]="?","UnKnown",Hospitalisation_table[[#This Row],[Customer ID]])</f>
        <v>Id113</v>
      </c>
      <c r="C2192">
        <v>1985</v>
      </c>
      <c r="D2192" t="s">
        <v>10</v>
      </c>
      <c r="E2192">
        <v>17</v>
      </c>
      <c r="F2192">
        <v>2</v>
      </c>
      <c r="G2192" s="24">
        <v>39836.519999999997</v>
      </c>
      <c r="H2192" t="s">
        <v>11</v>
      </c>
      <c r="I2192" t="s">
        <v>16</v>
      </c>
      <c r="J2192" t="s">
        <v>42</v>
      </c>
      <c r="K2192" t="str">
        <f>IF(Hospitalisation_table[[#This Row],[month]]="?","Sep",Hospitalisation_table[[#This Row],[month]])</f>
        <v>Jul</v>
      </c>
      <c r="L2192">
        <f>IF(Hospitalisation_table[[#This Row],[year]] = "?",ROUNDUP(AVERAGE(Hospitalisation_table[year]),0),Hospitalisation_table[[#This Row],[year]])</f>
        <v>1985</v>
      </c>
      <c r="M2192" t="str">
        <f>IF(Hospitalisation_table[[#This Row],[Hospital tier]]="?","tier - 2",Hospitalisation_table[[#This Row],[Hospital tier]])</f>
        <v>tier - 2</v>
      </c>
      <c r="N2192" t="str">
        <f>IF(Hospitalisation_table[[#This Row],[City tier]]="?","tier - 2",Hospitalisation_table[[#This Row],[City tier]])</f>
        <v>tier - 1</v>
      </c>
      <c r="O2192" t="str">
        <f>IF(Hospitalisation_table[[#This Row],[State ID]]="?","Unknown",Hospitalisation_table[[#This Row],[State ID]])</f>
        <v>R1011</v>
      </c>
      <c r="P2192" s="20" t="str">
        <f>_xlfn.CONCAT(Hospitalisation_table[[#This Row],[date]],"-",Hospitalisation_table[[#This Row],[Month_Updated]],"-",Hospitalisation_table[[#This Row],[Year_Update]])</f>
        <v>17-Jul-1985</v>
      </c>
      <c r="Q2192">
        <f>DATEDIF(Hospitalisation_table[[#This Row],[Date of Birth]],"8-Jun-2023","Y")</f>
        <v>37</v>
      </c>
    </row>
    <row r="2193" spans="1:17" x14ac:dyDescent="0.3">
      <c r="A2193" t="s">
        <v>1242</v>
      </c>
      <c r="B2193" t="str">
        <f>IF(Hospitalisation_table[[#This Row],[Customer ID]]="?","UnKnown",Hospitalisation_table[[#This Row],[Customer ID]])</f>
        <v>Id1129</v>
      </c>
      <c r="C2193">
        <v>1964</v>
      </c>
      <c r="D2193" t="s">
        <v>20</v>
      </c>
      <c r="E2193">
        <v>11</v>
      </c>
      <c r="F2193">
        <v>0</v>
      </c>
      <c r="G2193" s="24">
        <v>9933.44</v>
      </c>
      <c r="H2193" t="s">
        <v>12</v>
      </c>
      <c r="I2193" t="s">
        <v>12</v>
      </c>
      <c r="J2193" t="s">
        <v>13</v>
      </c>
      <c r="K2193" t="str">
        <f>IF(Hospitalisation_table[[#This Row],[month]]="?","Sep",Hospitalisation_table[[#This Row],[month]])</f>
        <v>Sep</v>
      </c>
      <c r="L2193">
        <f>IF(Hospitalisation_table[[#This Row],[year]] = "?",ROUNDUP(AVERAGE(Hospitalisation_table[year]),0),Hospitalisation_table[[#This Row],[year]])</f>
        <v>1964</v>
      </c>
      <c r="M2193" t="str">
        <f>IF(Hospitalisation_table[[#This Row],[Hospital tier]]="?","tier - 2",Hospitalisation_table[[#This Row],[Hospital tier]])</f>
        <v>tier - 3</v>
      </c>
      <c r="N2193" t="str">
        <f>IF(Hospitalisation_table[[#This Row],[City tier]]="?","tier - 2",Hospitalisation_table[[#This Row],[City tier]])</f>
        <v>tier - 3</v>
      </c>
      <c r="O2193" t="str">
        <f>IF(Hospitalisation_table[[#This Row],[State ID]]="?","Unknown",Hospitalisation_table[[#This Row],[State ID]])</f>
        <v>R1013</v>
      </c>
      <c r="P2193" s="20" t="str">
        <f>_xlfn.CONCAT(Hospitalisation_table[[#This Row],[date]],"-",Hospitalisation_table[[#This Row],[Month_Updated]],"-",Hospitalisation_table[[#This Row],[Year_Update]])</f>
        <v>11-Sep-1964</v>
      </c>
      <c r="Q2193">
        <f>DATEDIF(Hospitalisation_table[[#This Row],[Date of Birth]],"8-Jun-2023","Y")</f>
        <v>58</v>
      </c>
    </row>
    <row r="2194" spans="1:17" x14ac:dyDescent="0.3">
      <c r="A2194" t="s">
        <v>1243</v>
      </c>
      <c r="B2194" t="str">
        <f>IF(Hospitalisation_table[[#This Row],[Customer ID]]="?","UnKnown",Hospitalisation_table[[#This Row],[Customer ID]])</f>
        <v>Id1128</v>
      </c>
      <c r="C2194">
        <v>1971</v>
      </c>
      <c r="D2194" t="s">
        <v>30</v>
      </c>
      <c r="E2194">
        <v>26</v>
      </c>
      <c r="F2194">
        <v>1</v>
      </c>
      <c r="G2194" s="24">
        <v>9957.7199999999993</v>
      </c>
      <c r="H2194" t="s">
        <v>11</v>
      </c>
      <c r="I2194" t="s">
        <v>12</v>
      </c>
      <c r="J2194" t="s">
        <v>170</v>
      </c>
      <c r="K2194" t="str">
        <f>IF(Hospitalisation_table[[#This Row],[month]]="?","Sep",Hospitalisation_table[[#This Row],[month]])</f>
        <v>Dec</v>
      </c>
      <c r="L2194">
        <f>IF(Hospitalisation_table[[#This Row],[year]] = "?",ROUNDUP(AVERAGE(Hospitalisation_table[year]),0),Hospitalisation_table[[#This Row],[year]])</f>
        <v>1971</v>
      </c>
      <c r="M2194" t="str">
        <f>IF(Hospitalisation_table[[#This Row],[Hospital tier]]="?","tier - 2",Hospitalisation_table[[#This Row],[Hospital tier]])</f>
        <v>tier - 2</v>
      </c>
      <c r="N2194" t="str">
        <f>IF(Hospitalisation_table[[#This Row],[City tier]]="?","tier - 2",Hospitalisation_table[[#This Row],[City tier]])</f>
        <v>tier - 3</v>
      </c>
      <c r="O2194" t="str">
        <f>IF(Hospitalisation_table[[#This Row],[State ID]]="?","Unknown",Hospitalisation_table[[#This Row],[State ID]])</f>
        <v>R1018</v>
      </c>
      <c r="P2194" s="20" t="str">
        <f>_xlfn.CONCAT(Hospitalisation_table[[#This Row],[date]],"-",Hospitalisation_table[[#This Row],[Month_Updated]],"-",Hospitalisation_table[[#This Row],[Year_Update]])</f>
        <v>26-Dec-1971</v>
      </c>
      <c r="Q2194">
        <f>DATEDIF(Hospitalisation_table[[#This Row],[Date of Birth]],"8-Jun-2023","Y")</f>
        <v>51</v>
      </c>
    </row>
    <row r="2195" spans="1:17" x14ac:dyDescent="0.3">
      <c r="A2195" t="s">
        <v>1244</v>
      </c>
      <c r="B2195" t="str">
        <f>IF(Hospitalisation_table[[#This Row],[Customer ID]]="?","UnKnown",Hospitalisation_table[[#This Row],[Customer ID]])</f>
        <v>Id1127</v>
      </c>
      <c r="C2195">
        <v>1971</v>
      </c>
      <c r="D2195" t="s">
        <v>37</v>
      </c>
      <c r="E2195">
        <v>6</v>
      </c>
      <c r="F2195">
        <v>1</v>
      </c>
      <c r="G2195" s="24">
        <v>9964.06</v>
      </c>
      <c r="H2195" t="s">
        <v>11</v>
      </c>
      <c r="I2195" t="s">
        <v>11</v>
      </c>
      <c r="J2195" t="s">
        <v>166</v>
      </c>
      <c r="K2195" t="str">
        <f>IF(Hospitalisation_table[[#This Row],[month]]="?","Sep",Hospitalisation_table[[#This Row],[month]])</f>
        <v>Oct</v>
      </c>
      <c r="L2195">
        <f>IF(Hospitalisation_table[[#This Row],[year]] = "?",ROUNDUP(AVERAGE(Hospitalisation_table[year]),0),Hospitalisation_table[[#This Row],[year]])</f>
        <v>1971</v>
      </c>
      <c r="M2195" t="str">
        <f>IF(Hospitalisation_table[[#This Row],[Hospital tier]]="?","tier - 2",Hospitalisation_table[[#This Row],[Hospital tier]])</f>
        <v>tier - 2</v>
      </c>
      <c r="N2195" t="str">
        <f>IF(Hospitalisation_table[[#This Row],[City tier]]="?","tier - 2",Hospitalisation_table[[#This Row],[City tier]])</f>
        <v>tier - 2</v>
      </c>
      <c r="O2195" t="str">
        <f>IF(Hospitalisation_table[[#This Row],[State ID]]="?","Unknown",Hospitalisation_table[[#This Row],[State ID]])</f>
        <v>R1019</v>
      </c>
      <c r="P2195" s="20" t="str">
        <f>_xlfn.CONCAT(Hospitalisation_table[[#This Row],[date]],"-",Hospitalisation_table[[#This Row],[Month_Updated]],"-",Hospitalisation_table[[#This Row],[Year_Update]])</f>
        <v>6-Oct-1971</v>
      </c>
      <c r="Q2195">
        <f>DATEDIF(Hospitalisation_table[[#This Row],[Date of Birth]],"8-Jun-2023","Y")</f>
        <v>51</v>
      </c>
    </row>
    <row r="2196" spans="1:17" x14ac:dyDescent="0.3">
      <c r="A2196" t="s">
        <v>1245</v>
      </c>
      <c r="B2196" t="str">
        <f>IF(Hospitalisation_table[[#This Row],[Customer ID]]="?","UnKnown",Hospitalisation_table[[#This Row],[Customer ID]])</f>
        <v>Id1126</v>
      </c>
      <c r="C2196">
        <v>1970</v>
      </c>
      <c r="D2196" t="s">
        <v>35</v>
      </c>
      <c r="E2196">
        <v>11</v>
      </c>
      <c r="F2196">
        <v>0</v>
      </c>
      <c r="G2196" s="24">
        <v>9991.0400000000009</v>
      </c>
      <c r="H2196" t="s">
        <v>11</v>
      </c>
      <c r="I2196" t="s">
        <v>12</v>
      </c>
      <c r="J2196" t="s">
        <v>23</v>
      </c>
      <c r="K2196" t="str">
        <f>IF(Hospitalisation_table[[#This Row],[month]]="?","Sep",Hospitalisation_table[[#This Row],[month]])</f>
        <v>Aug</v>
      </c>
      <c r="L2196">
        <f>IF(Hospitalisation_table[[#This Row],[year]] = "?",ROUNDUP(AVERAGE(Hospitalisation_table[year]),0),Hospitalisation_table[[#This Row],[year]])</f>
        <v>1970</v>
      </c>
      <c r="M2196" t="str">
        <f>IF(Hospitalisation_table[[#This Row],[Hospital tier]]="?","tier - 2",Hospitalisation_table[[#This Row],[Hospital tier]])</f>
        <v>tier - 2</v>
      </c>
      <c r="N2196" t="str">
        <f>IF(Hospitalisation_table[[#This Row],[City tier]]="?","tier - 2",Hospitalisation_table[[#This Row],[City tier]])</f>
        <v>tier - 3</v>
      </c>
      <c r="O2196" t="str">
        <f>IF(Hospitalisation_table[[#This Row],[State ID]]="?","Unknown",Hospitalisation_table[[#This Row],[State ID]])</f>
        <v>R1012</v>
      </c>
      <c r="P2196" s="20" t="str">
        <f>_xlfn.CONCAT(Hospitalisation_table[[#This Row],[date]],"-",Hospitalisation_table[[#This Row],[Month_Updated]],"-",Hospitalisation_table[[#This Row],[Year_Update]])</f>
        <v>11-Aug-1970</v>
      </c>
      <c r="Q2196">
        <f>DATEDIF(Hospitalisation_table[[#This Row],[Date of Birth]],"8-Jun-2023","Y")</f>
        <v>52</v>
      </c>
    </row>
    <row r="2197" spans="1:17" x14ac:dyDescent="0.3">
      <c r="A2197" t="s">
        <v>1246</v>
      </c>
      <c r="B2197" t="str">
        <f>IF(Hospitalisation_table[[#This Row],[Customer ID]]="?","UnKnown",Hospitalisation_table[[#This Row],[Customer ID]])</f>
        <v>Id1125</v>
      </c>
      <c r="C2197">
        <v>1988</v>
      </c>
      <c r="D2197" t="s">
        <v>10</v>
      </c>
      <c r="E2197">
        <v>3</v>
      </c>
      <c r="F2197">
        <v>3</v>
      </c>
      <c r="G2197" s="24">
        <v>10011.44</v>
      </c>
      <c r="H2197" t="s">
        <v>12</v>
      </c>
      <c r="I2197" t="s">
        <v>12</v>
      </c>
      <c r="J2197" t="s">
        <v>535</v>
      </c>
      <c r="K2197" t="str">
        <f>IF(Hospitalisation_table[[#This Row],[month]]="?","Sep",Hospitalisation_table[[#This Row],[month]])</f>
        <v>Jul</v>
      </c>
      <c r="L2197">
        <f>IF(Hospitalisation_table[[#This Row],[year]] = "?",ROUNDUP(AVERAGE(Hospitalisation_table[year]),0),Hospitalisation_table[[#This Row],[year]])</f>
        <v>1988</v>
      </c>
      <c r="M2197" t="str">
        <f>IF(Hospitalisation_table[[#This Row],[Hospital tier]]="?","tier - 2",Hospitalisation_table[[#This Row],[Hospital tier]])</f>
        <v>tier - 3</v>
      </c>
      <c r="N2197" t="str">
        <f>IF(Hospitalisation_table[[#This Row],[City tier]]="?","tier - 2",Hospitalisation_table[[#This Row],[City tier]])</f>
        <v>tier - 3</v>
      </c>
      <c r="O2197" t="str">
        <f>IF(Hospitalisation_table[[#This Row],[State ID]]="?","Unknown",Hospitalisation_table[[#This Row],[State ID]])</f>
        <v>R1026</v>
      </c>
      <c r="P2197" s="20" t="str">
        <f>_xlfn.CONCAT(Hospitalisation_table[[#This Row],[date]],"-",Hospitalisation_table[[#This Row],[Month_Updated]],"-",Hospitalisation_table[[#This Row],[Year_Update]])</f>
        <v>3-Jul-1988</v>
      </c>
      <c r="Q2197">
        <f>DATEDIF(Hospitalisation_table[[#This Row],[Date of Birth]],"8-Jun-2023","Y")</f>
        <v>34</v>
      </c>
    </row>
    <row r="2198" spans="1:17" x14ac:dyDescent="0.3">
      <c r="A2198" t="s">
        <v>1247</v>
      </c>
      <c r="B2198" t="str">
        <f>IF(Hospitalisation_table[[#This Row],[Customer ID]]="?","UnKnown",Hospitalisation_table[[#This Row],[Customer ID]])</f>
        <v>Id1124</v>
      </c>
      <c r="C2198">
        <v>1979</v>
      </c>
      <c r="D2198" t="s">
        <v>30</v>
      </c>
      <c r="E2198">
        <v>28</v>
      </c>
      <c r="F2198">
        <v>2</v>
      </c>
      <c r="G2198" s="24">
        <v>10027.15</v>
      </c>
      <c r="H2198" t="s">
        <v>12</v>
      </c>
      <c r="I2198" t="s">
        <v>16</v>
      </c>
      <c r="J2198" t="s">
        <v>300</v>
      </c>
      <c r="K2198" t="str">
        <f>IF(Hospitalisation_table[[#This Row],[month]]="?","Sep",Hospitalisation_table[[#This Row],[month]])</f>
        <v>Dec</v>
      </c>
      <c r="L2198">
        <f>IF(Hospitalisation_table[[#This Row],[year]] = "?",ROUNDUP(AVERAGE(Hospitalisation_table[year]),0),Hospitalisation_table[[#This Row],[year]])</f>
        <v>1979</v>
      </c>
      <c r="M2198" t="str">
        <f>IF(Hospitalisation_table[[#This Row],[Hospital tier]]="?","tier - 2",Hospitalisation_table[[#This Row],[Hospital tier]])</f>
        <v>tier - 3</v>
      </c>
      <c r="N2198" t="str">
        <f>IF(Hospitalisation_table[[#This Row],[City tier]]="?","tier - 2",Hospitalisation_table[[#This Row],[City tier]])</f>
        <v>tier - 1</v>
      </c>
      <c r="O2198" t="str">
        <f>IF(Hospitalisation_table[[#This Row],[State ID]]="?","Unknown",Hospitalisation_table[[#This Row],[State ID]])</f>
        <v>R1021</v>
      </c>
      <c r="P2198" s="20" t="str">
        <f>_xlfn.CONCAT(Hospitalisation_table[[#This Row],[date]],"-",Hospitalisation_table[[#This Row],[Month_Updated]],"-",Hospitalisation_table[[#This Row],[Year_Update]])</f>
        <v>28-Dec-1979</v>
      </c>
      <c r="Q2198">
        <f>DATEDIF(Hospitalisation_table[[#This Row],[Date of Birth]],"8-Jun-2023","Y")</f>
        <v>43</v>
      </c>
    </row>
    <row r="2199" spans="1:17" x14ac:dyDescent="0.3">
      <c r="A2199" t="s">
        <v>1248</v>
      </c>
      <c r="B2199" t="str">
        <f>IF(Hospitalisation_table[[#This Row],[Customer ID]]="?","UnKnown",Hospitalisation_table[[#This Row],[Customer ID]])</f>
        <v>Id1123</v>
      </c>
      <c r="C2199">
        <v>1974</v>
      </c>
      <c r="D2199" t="s">
        <v>35</v>
      </c>
      <c r="E2199">
        <v>30</v>
      </c>
      <c r="F2199">
        <v>2</v>
      </c>
      <c r="G2199" s="24">
        <v>10043.25</v>
      </c>
      <c r="H2199" t="s">
        <v>12</v>
      </c>
      <c r="I2199" t="s">
        <v>11</v>
      </c>
      <c r="J2199" t="s">
        <v>247</v>
      </c>
      <c r="K2199" t="str">
        <f>IF(Hospitalisation_table[[#This Row],[month]]="?","Sep",Hospitalisation_table[[#This Row],[month]])</f>
        <v>Aug</v>
      </c>
      <c r="L2199">
        <f>IF(Hospitalisation_table[[#This Row],[year]] = "?",ROUNDUP(AVERAGE(Hospitalisation_table[year]),0),Hospitalisation_table[[#This Row],[year]])</f>
        <v>1974</v>
      </c>
      <c r="M2199" t="str">
        <f>IF(Hospitalisation_table[[#This Row],[Hospital tier]]="?","tier - 2",Hospitalisation_table[[#This Row],[Hospital tier]])</f>
        <v>tier - 3</v>
      </c>
      <c r="N2199" t="str">
        <f>IF(Hospitalisation_table[[#This Row],[City tier]]="?","tier - 2",Hospitalisation_table[[#This Row],[City tier]])</f>
        <v>tier - 2</v>
      </c>
      <c r="O2199" t="str">
        <f>IF(Hospitalisation_table[[#This Row],[State ID]]="?","Unknown",Hospitalisation_table[[#This Row],[State ID]])</f>
        <v>R1024</v>
      </c>
      <c r="P2199" s="20" t="str">
        <f>_xlfn.CONCAT(Hospitalisation_table[[#This Row],[date]],"-",Hospitalisation_table[[#This Row],[Month_Updated]],"-",Hospitalisation_table[[#This Row],[Year_Update]])</f>
        <v>30-Aug-1974</v>
      </c>
      <c r="Q2199">
        <f>DATEDIF(Hospitalisation_table[[#This Row],[Date of Birth]],"8-Jun-2023","Y")</f>
        <v>48</v>
      </c>
    </row>
    <row r="2200" spans="1:17" x14ac:dyDescent="0.3">
      <c r="A2200" t="s">
        <v>1249</v>
      </c>
      <c r="B2200" t="str">
        <f>IF(Hospitalisation_table[[#This Row],[Customer ID]]="?","UnKnown",Hospitalisation_table[[#This Row],[Customer ID]])</f>
        <v>Id1122</v>
      </c>
      <c r="C2200">
        <v>1969</v>
      </c>
      <c r="D2200" t="s">
        <v>35</v>
      </c>
      <c r="E2200">
        <v>22</v>
      </c>
      <c r="F2200">
        <v>1</v>
      </c>
      <c r="G2200" s="24">
        <v>10065.41</v>
      </c>
      <c r="H2200" t="s">
        <v>12</v>
      </c>
      <c r="I2200" t="s">
        <v>11</v>
      </c>
      <c r="J2200" t="s">
        <v>42</v>
      </c>
      <c r="K2200" t="str">
        <f>IF(Hospitalisation_table[[#This Row],[month]]="?","Sep",Hospitalisation_table[[#This Row],[month]])</f>
        <v>Aug</v>
      </c>
      <c r="L2200">
        <f>IF(Hospitalisation_table[[#This Row],[year]] = "?",ROUNDUP(AVERAGE(Hospitalisation_table[year]),0),Hospitalisation_table[[#This Row],[year]])</f>
        <v>1969</v>
      </c>
      <c r="M2200" t="str">
        <f>IF(Hospitalisation_table[[#This Row],[Hospital tier]]="?","tier - 2",Hospitalisation_table[[#This Row],[Hospital tier]])</f>
        <v>tier - 3</v>
      </c>
      <c r="N2200" t="str">
        <f>IF(Hospitalisation_table[[#This Row],[City tier]]="?","tier - 2",Hospitalisation_table[[#This Row],[City tier]])</f>
        <v>tier - 2</v>
      </c>
      <c r="O2200" t="str">
        <f>IF(Hospitalisation_table[[#This Row],[State ID]]="?","Unknown",Hospitalisation_table[[#This Row],[State ID]])</f>
        <v>R1011</v>
      </c>
      <c r="P2200" s="20" t="str">
        <f>_xlfn.CONCAT(Hospitalisation_table[[#This Row],[date]],"-",Hospitalisation_table[[#This Row],[Month_Updated]],"-",Hospitalisation_table[[#This Row],[Year_Update]])</f>
        <v>22-Aug-1969</v>
      </c>
      <c r="Q2200">
        <f>DATEDIF(Hospitalisation_table[[#This Row],[Date of Birth]],"8-Jun-2023","Y")</f>
        <v>53</v>
      </c>
    </row>
    <row r="2201" spans="1:17" x14ac:dyDescent="0.3">
      <c r="A2201" t="s">
        <v>1250</v>
      </c>
      <c r="B2201" t="str">
        <f>IF(Hospitalisation_table[[#This Row],[Customer ID]]="?","UnKnown",Hospitalisation_table[[#This Row],[Customer ID]])</f>
        <v>Id1121</v>
      </c>
      <c r="C2201">
        <v>1969</v>
      </c>
      <c r="D2201" t="s">
        <v>37</v>
      </c>
      <c r="E2201">
        <v>27</v>
      </c>
      <c r="F2201">
        <v>0</v>
      </c>
      <c r="G2201" s="24">
        <v>10072.06</v>
      </c>
      <c r="H2201" t="s">
        <v>12</v>
      </c>
      <c r="I2201" t="s">
        <v>16</v>
      </c>
      <c r="J2201" t="s">
        <v>356</v>
      </c>
      <c r="K2201" t="str">
        <f>IF(Hospitalisation_table[[#This Row],[month]]="?","Sep",Hospitalisation_table[[#This Row],[month]])</f>
        <v>Oct</v>
      </c>
      <c r="L2201">
        <f>IF(Hospitalisation_table[[#This Row],[year]] = "?",ROUNDUP(AVERAGE(Hospitalisation_table[year]),0),Hospitalisation_table[[#This Row],[year]])</f>
        <v>1969</v>
      </c>
      <c r="M2201" t="str">
        <f>IF(Hospitalisation_table[[#This Row],[Hospital tier]]="?","tier - 2",Hospitalisation_table[[#This Row],[Hospital tier]])</f>
        <v>tier - 3</v>
      </c>
      <c r="N2201" t="str">
        <f>IF(Hospitalisation_table[[#This Row],[City tier]]="?","tier - 2",Hospitalisation_table[[#This Row],[City tier]])</f>
        <v>tier - 1</v>
      </c>
      <c r="O2201" t="str">
        <f>IF(Hospitalisation_table[[#This Row],[State ID]]="?","Unknown",Hospitalisation_table[[#This Row],[State ID]])</f>
        <v>R1017</v>
      </c>
      <c r="P2201" s="20" t="str">
        <f>_xlfn.CONCAT(Hospitalisation_table[[#This Row],[date]],"-",Hospitalisation_table[[#This Row],[Month_Updated]],"-",Hospitalisation_table[[#This Row],[Year_Update]])</f>
        <v>27-Oct-1969</v>
      </c>
      <c r="Q2201">
        <f>DATEDIF(Hospitalisation_table[[#This Row],[Date of Birth]],"8-Jun-2023","Y")</f>
        <v>53</v>
      </c>
    </row>
    <row r="2202" spans="1:17" x14ac:dyDescent="0.3">
      <c r="A2202" t="s">
        <v>1251</v>
      </c>
      <c r="B2202" t="str">
        <f>IF(Hospitalisation_table[[#This Row],[Customer ID]]="?","UnKnown",Hospitalisation_table[[#This Row],[Customer ID]])</f>
        <v>Id1120</v>
      </c>
      <c r="C2202">
        <v>1969</v>
      </c>
      <c r="D2202" t="s">
        <v>10</v>
      </c>
      <c r="E2202">
        <v>3</v>
      </c>
      <c r="F2202">
        <v>1</v>
      </c>
      <c r="G2202" s="24">
        <v>10085.85</v>
      </c>
      <c r="H2202" t="s">
        <v>12</v>
      </c>
      <c r="I2202" t="s">
        <v>12</v>
      </c>
      <c r="J2202" t="s">
        <v>42</v>
      </c>
      <c r="K2202" t="str">
        <f>IF(Hospitalisation_table[[#This Row],[month]]="?","Sep",Hospitalisation_table[[#This Row],[month]])</f>
        <v>Jul</v>
      </c>
      <c r="L2202">
        <f>IF(Hospitalisation_table[[#This Row],[year]] = "?",ROUNDUP(AVERAGE(Hospitalisation_table[year]),0),Hospitalisation_table[[#This Row],[year]])</f>
        <v>1969</v>
      </c>
      <c r="M2202" t="str">
        <f>IF(Hospitalisation_table[[#This Row],[Hospital tier]]="?","tier - 2",Hospitalisation_table[[#This Row],[Hospital tier]])</f>
        <v>tier - 3</v>
      </c>
      <c r="N2202" t="str">
        <f>IF(Hospitalisation_table[[#This Row],[City tier]]="?","tier - 2",Hospitalisation_table[[#This Row],[City tier]])</f>
        <v>tier - 3</v>
      </c>
      <c r="O2202" t="str">
        <f>IF(Hospitalisation_table[[#This Row],[State ID]]="?","Unknown",Hospitalisation_table[[#This Row],[State ID]])</f>
        <v>R1011</v>
      </c>
      <c r="P2202" s="20" t="str">
        <f>_xlfn.CONCAT(Hospitalisation_table[[#This Row],[date]],"-",Hospitalisation_table[[#This Row],[Month_Updated]],"-",Hospitalisation_table[[#This Row],[Year_Update]])</f>
        <v>3-Jul-1969</v>
      </c>
      <c r="Q2202">
        <f>DATEDIF(Hospitalisation_table[[#This Row],[Date of Birth]],"8-Jun-2023","Y")</f>
        <v>53</v>
      </c>
    </row>
    <row r="2203" spans="1:17" x14ac:dyDescent="0.3">
      <c r="A2203" t="s">
        <v>2261</v>
      </c>
      <c r="B2203" t="str">
        <f>IF(Hospitalisation_table[[#This Row],[Customer ID]]="?","UnKnown",Hospitalisation_table[[#This Row],[Customer ID]])</f>
        <v>Id112</v>
      </c>
      <c r="C2203">
        <v>1983</v>
      </c>
      <c r="D2203" t="s">
        <v>18</v>
      </c>
      <c r="E2203">
        <v>1</v>
      </c>
      <c r="F2203">
        <v>3</v>
      </c>
      <c r="G2203" s="24">
        <v>39865.699999999997</v>
      </c>
      <c r="H2203" t="s">
        <v>11</v>
      </c>
      <c r="I2203" t="s">
        <v>11</v>
      </c>
      <c r="J2203" t="s">
        <v>42</v>
      </c>
      <c r="K2203" t="str">
        <f>IF(Hospitalisation_table[[#This Row],[month]]="?","Sep",Hospitalisation_table[[#This Row],[month]])</f>
        <v>Jun</v>
      </c>
      <c r="L2203">
        <f>IF(Hospitalisation_table[[#This Row],[year]] = "?",ROUNDUP(AVERAGE(Hospitalisation_table[year]),0),Hospitalisation_table[[#This Row],[year]])</f>
        <v>1983</v>
      </c>
      <c r="M2203" t="str">
        <f>IF(Hospitalisation_table[[#This Row],[Hospital tier]]="?","tier - 2",Hospitalisation_table[[#This Row],[Hospital tier]])</f>
        <v>tier - 2</v>
      </c>
      <c r="N2203" t="str">
        <f>IF(Hospitalisation_table[[#This Row],[City tier]]="?","tier - 2",Hospitalisation_table[[#This Row],[City tier]])</f>
        <v>tier - 2</v>
      </c>
      <c r="O2203" t="str">
        <f>IF(Hospitalisation_table[[#This Row],[State ID]]="?","Unknown",Hospitalisation_table[[#This Row],[State ID]])</f>
        <v>R1011</v>
      </c>
      <c r="P2203" s="20" t="str">
        <f>_xlfn.CONCAT(Hospitalisation_table[[#This Row],[date]],"-",Hospitalisation_table[[#This Row],[Month_Updated]],"-",Hospitalisation_table[[#This Row],[Year_Update]])</f>
        <v>1-Jun-1983</v>
      </c>
      <c r="Q2203">
        <f>DATEDIF(Hospitalisation_table[[#This Row],[Date of Birth]],"8-Jun-2023","Y")</f>
        <v>40</v>
      </c>
    </row>
    <row r="2204" spans="1:17" x14ac:dyDescent="0.3">
      <c r="A2204" t="s">
        <v>1252</v>
      </c>
      <c r="B2204" t="str">
        <f>IF(Hospitalisation_table[[#This Row],[Customer ID]]="?","UnKnown",Hospitalisation_table[[#This Row],[Customer ID]])</f>
        <v>Id1119</v>
      </c>
      <c r="C2204">
        <v>1976</v>
      </c>
      <c r="D2204" t="s">
        <v>30</v>
      </c>
      <c r="E2204">
        <v>19</v>
      </c>
      <c r="F2204">
        <v>5</v>
      </c>
      <c r="G2204" s="24">
        <v>10096.969999999999</v>
      </c>
      <c r="H2204" t="s">
        <v>12</v>
      </c>
      <c r="I2204" t="s">
        <v>11</v>
      </c>
      <c r="J2204" t="s">
        <v>42</v>
      </c>
      <c r="K2204" t="str">
        <f>IF(Hospitalisation_table[[#This Row],[month]]="?","Sep",Hospitalisation_table[[#This Row],[month]])</f>
        <v>Dec</v>
      </c>
      <c r="L2204">
        <f>IF(Hospitalisation_table[[#This Row],[year]] = "?",ROUNDUP(AVERAGE(Hospitalisation_table[year]),0),Hospitalisation_table[[#This Row],[year]])</f>
        <v>1976</v>
      </c>
      <c r="M2204" t="str">
        <f>IF(Hospitalisation_table[[#This Row],[Hospital tier]]="?","tier - 2",Hospitalisation_table[[#This Row],[Hospital tier]])</f>
        <v>tier - 3</v>
      </c>
      <c r="N2204" t="str">
        <f>IF(Hospitalisation_table[[#This Row],[City tier]]="?","tier - 2",Hospitalisation_table[[#This Row],[City tier]])</f>
        <v>tier - 2</v>
      </c>
      <c r="O2204" t="str">
        <f>IF(Hospitalisation_table[[#This Row],[State ID]]="?","Unknown",Hospitalisation_table[[#This Row],[State ID]])</f>
        <v>R1011</v>
      </c>
      <c r="P2204" s="20" t="str">
        <f>_xlfn.CONCAT(Hospitalisation_table[[#This Row],[date]],"-",Hospitalisation_table[[#This Row],[Month_Updated]],"-",Hospitalisation_table[[#This Row],[Year_Update]])</f>
        <v>19-Dec-1976</v>
      </c>
      <c r="Q2204">
        <f>DATEDIF(Hospitalisation_table[[#This Row],[Date of Birth]],"8-Jun-2023","Y")</f>
        <v>46</v>
      </c>
    </row>
    <row r="2205" spans="1:17" x14ac:dyDescent="0.3">
      <c r="A2205" t="s">
        <v>1253</v>
      </c>
      <c r="B2205" t="str">
        <f>IF(Hospitalisation_table[[#This Row],[Customer ID]]="?","UnKnown",Hospitalisation_table[[#This Row],[Customer ID]])</f>
        <v>Id1118</v>
      </c>
      <c r="C2205">
        <v>1972</v>
      </c>
      <c r="D2205" t="s">
        <v>37</v>
      </c>
      <c r="E2205">
        <v>19</v>
      </c>
      <c r="F2205">
        <v>1</v>
      </c>
      <c r="G2205" s="24">
        <v>10106.129999999999</v>
      </c>
      <c r="H2205" t="s">
        <v>12</v>
      </c>
      <c r="I2205" t="s">
        <v>16</v>
      </c>
      <c r="J2205" t="s">
        <v>247</v>
      </c>
      <c r="K2205" t="str">
        <f>IF(Hospitalisation_table[[#This Row],[month]]="?","Sep",Hospitalisation_table[[#This Row],[month]])</f>
        <v>Oct</v>
      </c>
      <c r="L2205">
        <f>IF(Hospitalisation_table[[#This Row],[year]] = "?",ROUNDUP(AVERAGE(Hospitalisation_table[year]),0),Hospitalisation_table[[#This Row],[year]])</f>
        <v>1972</v>
      </c>
      <c r="M2205" t="str">
        <f>IF(Hospitalisation_table[[#This Row],[Hospital tier]]="?","tier - 2",Hospitalisation_table[[#This Row],[Hospital tier]])</f>
        <v>tier - 3</v>
      </c>
      <c r="N2205" t="str">
        <f>IF(Hospitalisation_table[[#This Row],[City tier]]="?","tier - 2",Hospitalisation_table[[#This Row],[City tier]])</f>
        <v>tier - 1</v>
      </c>
      <c r="O2205" t="str">
        <f>IF(Hospitalisation_table[[#This Row],[State ID]]="?","Unknown",Hospitalisation_table[[#This Row],[State ID]])</f>
        <v>R1024</v>
      </c>
      <c r="P2205" s="20" t="str">
        <f>_xlfn.CONCAT(Hospitalisation_table[[#This Row],[date]],"-",Hospitalisation_table[[#This Row],[Month_Updated]],"-",Hospitalisation_table[[#This Row],[Year_Update]])</f>
        <v>19-Oct-1972</v>
      </c>
      <c r="Q2205">
        <f>DATEDIF(Hospitalisation_table[[#This Row],[Date of Birth]],"8-Jun-2023","Y")</f>
        <v>50</v>
      </c>
    </row>
    <row r="2206" spans="1:17" x14ac:dyDescent="0.3">
      <c r="A2206" t="s">
        <v>1254</v>
      </c>
      <c r="B2206" t="str">
        <f>IF(Hospitalisation_table[[#This Row],[Customer ID]]="?","UnKnown",Hospitalisation_table[[#This Row],[Customer ID]])</f>
        <v>Id1117</v>
      </c>
      <c r="C2206">
        <v>1972</v>
      </c>
      <c r="D2206" t="s">
        <v>35</v>
      </c>
      <c r="E2206">
        <v>8</v>
      </c>
      <c r="F2206">
        <v>2</v>
      </c>
      <c r="G2206" s="24">
        <v>10107.219999999999</v>
      </c>
      <c r="H2206" t="s">
        <v>12</v>
      </c>
      <c r="I2206" t="s">
        <v>16</v>
      </c>
      <c r="J2206" t="s">
        <v>13</v>
      </c>
      <c r="K2206" t="str">
        <f>IF(Hospitalisation_table[[#This Row],[month]]="?","Sep",Hospitalisation_table[[#This Row],[month]])</f>
        <v>Aug</v>
      </c>
      <c r="L2206">
        <f>IF(Hospitalisation_table[[#This Row],[year]] = "?",ROUNDUP(AVERAGE(Hospitalisation_table[year]),0),Hospitalisation_table[[#This Row],[year]])</f>
        <v>1972</v>
      </c>
      <c r="M2206" t="str">
        <f>IF(Hospitalisation_table[[#This Row],[Hospital tier]]="?","tier - 2",Hospitalisation_table[[#This Row],[Hospital tier]])</f>
        <v>tier - 3</v>
      </c>
      <c r="N2206" t="str">
        <f>IF(Hospitalisation_table[[#This Row],[City tier]]="?","tier - 2",Hospitalisation_table[[#This Row],[City tier]])</f>
        <v>tier - 1</v>
      </c>
      <c r="O2206" t="str">
        <f>IF(Hospitalisation_table[[#This Row],[State ID]]="?","Unknown",Hospitalisation_table[[#This Row],[State ID]])</f>
        <v>R1013</v>
      </c>
      <c r="P2206" s="20" t="str">
        <f>_xlfn.CONCAT(Hospitalisation_table[[#This Row],[date]],"-",Hospitalisation_table[[#This Row],[Month_Updated]],"-",Hospitalisation_table[[#This Row],[Year_Update]])</f>
        <v>8-Aug-1972</v>
      </c>
      <c r="Q2206">
        <f>DATEDIF(Hospitalisation_table[[#This Row],[Date of Birth]],"8-Jun-2023","Y")</f>
        <v>50</v>
      </c>
    </row>
    <row r="2207" spans="1:17" x14ac:dyDescent="0.3">
      <c r="A2207" t="s">
        <v>1255</v>
      </c>
      <c r="B2207" t="str">
        <f>IF(Hospitalisation_table[[#This Row],[Customer ID]]="?","UnKnown",Hospitalisation_table[[#This Row],[Customer ID]])</f>
        <v>Id1116</v>
      </c>
      <c r="C2207">
        <v>1975</v>
      </c>
      <c r="D2207" t="s">
        <v>10</v>
      </c>
      <c r="E2207">
        <v>2</v>
      </c>
      <c r="F2207">
        <v>3</v>
      </c>
      <c r="G2207" s="24">
        <v>10115.01</v>
      </c>
      <c r="H2207" t="s">
        <v>12</v>
      </c>
      <c r="I2207" t="s">
        <v>12</v>
      </c>
      <c r="J2207" t="s">
        <v>23</v>
      </c>
      <c r="K2207" t="str">
        <f>IF(Hospitalisation_table[[#This Row],[month]]="?","Sep",Hospitalisation_table[[#This Row],[month]])</f>
        <v>Jul</v>
      </c>
      <c r="L2207">
        <f>IF(Hospitalisation_table[[#This Row],[year]] = "?",ROUNDUP(AVERAGE(Hospitalisation_table[year]),0),Hospitalisation_table[[#This Row],[year]])</f>
        <v>1975</v>
      </c>
      <c r="M2207" t="str">
        <f>IF(Hospitalisation_table[[#This Row],[Hospital tier]]="?","tier - 2",Hospitalisation_table[[#This Row],[Hospital tier]])</f>
        <v>tier - 3</v>
      </c>
      <c r="N2207" t="str">
        <f>IF(Hospitalisation_table[[#This Row],[City tier]]="?","tier - 2",Hospitalisation_table[[#This Row],[City tier]])</f>
        <v>tier - 3</v>
      </c>
      <c r="O2207" t="str">
        <f>IF(Hospitalisation_table[[#This Row],[State ID]]="?","Unknown",Hospitalisation_table[[#This Row],[State ID]])</f>
        <v>R1012</v>
      </c>
      <c r="P2207" s="20" t="str">
        <f>_xlfn.CONCAT(Hospitalisation_table[[#This Row],[date]],"-",Hospitalisation_table[[#This Row],[Month_Updated]],"-",Hospitalisation_table[[#This Row],[Year_Update]])</f>
        <v>2-Jul-1975</v>
      </c>
      <c r="Q2207">
        <f>DATEDIF(Hospitalisation_table[[#This Row],[Date of Birth]],"8-Jun-2023","Y")</f>
        <v>47</v>
      </c>
    </row>
    <row r="2208" spans="1:17" x14ac:dyDescent="0.3">
      <c r="A2208" t="s">
        <v>1256</v>
      </c>
      <c r="B2208" t="str">
        <f>IF(Hospitalisation_table[[#This Row],[Customer ID]]="?","UnKnown",Hospitalisation_table[[#This Row],[Customer ID]])</f>
        <v>Id1115</v>
      </c>
      <c r="C2208">
        <v>1972</v>
      </c>
      <c r="D2208" t="s">
        <v>15</v>
      </c>
      <c r="E2208">
        <v>16</v>
      </c>
      <c r="F2208">
        <v>2</v>
      </c>
      <c r="G2208" s="24">
        <v>10118.42</v>
      </c>
      <c r="H2208" t="s">
        <v>12</v>
      </c>
      <c r="I2208" t="s">
        <v>12</v>
      </c>
      <c r="J2208" t="s">
        <v>42</v>
      </c>
      <c r="K2208" t="str">
        <f>IF(Hospitalisation_table[[#This Row],[month]]="?","Sep",Hospitalisation_table[[#This Row],[month]])</f>
        <v>Nov</v>
      </c>
      <c r="L2208">
        <f>IF(Hospitalisation_table[[#This Row],[year]] = "?",ROUNDUP(AVERAGE(Hospitalisation_table[year]),0),Hospitalisation_table[[#This Row],[year]])</f>
        <v>1972</v>
      </c>
      <c r="M2208" t="str">
        <f>IF(Hospitalisation_table[[#This Row],[Hospital tier]]="?","tier - 2",Hospitalisation_table[[#This Row],[Hospital tier]])</f>
        <v>tier - 3</v>
      </c>
      <c r="N2208" t="str">
        <f>IF(Hospitalisation_table[[#This Row],[City tier]]="?","tier - 2",Hospitalisation_table[[#This Row],[City tier]])</f>
        <v>tier - 3</v>
      </c>
      <c r="O2208" t="str">
        <f>IF(Hospitalisation_table[[#This Row],[State ID]]="?","Unknown",Hospitalisation_table[[#This Row],[State ID]])</f>
        <v>R1011</v>
      </c>
      <c r="P2208" s="20" t="str">
        <f>_xlfn.CONCAT(Hospitalisation_table[[#This Row],[date]],"-",Hospitalisation_table[[#This Row],[Month_Updated]],"-",Hospitalisation_table[[#This Row],[Year_Update]])</f>
        <v>16-Nov-1972</v>
      </c>
      <c r="Q2208">
        <f>DATEDIF(Hospitalisation_table[[#This Row],[Date of Birth]],"8-Jun-2023","Y")</f>
        <v>50</v>
      </c>
    </row>
    <row r="2209" spans="1:17" x14ac:dyDescent="0.3">
      <c r="A2209" t="s">
        <v>1257</v>
      </c>
      <c r="B2209" t="str">
        <f>IF(Hospitalisation_table[[#This Row],[Customer ID]]="?","UnKnown",Hospitalisation_table[[#This Row],[Customer ID]])</f>
        <v>Id1114</v>
      </c>
      <c r="C2209">
        <v>1997</v>
      </c>
      <c r="D2209" t="s">
        <v>20</v>
      </c>
      <c r="E2209">
        <v>5</v>
      </c>
      <c r="F2209">
        <v>0</v>
      </c>
      <c r="G2209" s="24">
        <v>10139.84</v>
      </c>
      <c r="H2209" t="s">
        <v>12</v>
      </c>
      <c r="I2209" t="s">
        <v>11</v>
      </c>
      <c r="J2209" t="s">
        <v>23</v>
      </c>
      <c r="K2209" t="str">
        <f>IF(Hospitalisation_table[[#This Row],[month]]="?","Sep",Hospitalisation_table[[#This Row],[month]])</f>
        <v>Sep</v>
      </c>
      <c r="L2209">
        <f>IF(Hospitalisation_table[[#This Row],[year]] = "?",ROUNDUP(AVERAGE(Hospitalisation_table[year]),0),Hospitalisation_table[[#This Row],[year]])</f>
        <v>1997</v>
      </c>
      <c r="M2209" t="str">
        <f>IF(Hospitalisation_table[[#This Row],[Hospital tier]]="?","tier - 2",Hospitalisation_table[[#This Row],[Hospital tier]])</f>
        <v>tier - 3</v>
      </c>
      <c r="N2209" t="str">
        <f>IF(Hospitalisation_table[[#This Row],[City tier]]="?","tier - 2",Hospitalisation_table[[#This Row],[City tier]])</f>
        <v>tier - 2</v>
      </c>
      <c r="O2209" t="str">
        <f>IF(Hospitalisation_table[[#This Row],[State ID]]="?","Unknown",Hospitalisation_table[[#This Row],[State ID]])</f>
        <v>R1012</v>
      </c>
      <c r="P2209" s="20" t="str">
        <f>_xlfn.CONCAT(Hospitalisation_table[[#This Row],[date]],"-",Hospitalisation_table[[#This Row],[Month_Updated]],"-",Hospitalisation_table[[#This Row],[Year_Update]])</f>
        <v>5-Sep-1997</v>
      </c>
      <c r="Q2209">
        <f>DATEDIF(Hospitalisation_table[[#This Row],[Date of Birth]],"8-Jun-2023","Y")</f>
        <v>25</v>
      </c>
    </row>
    <row r="2210" spans="1:17" x14ac:dyDescent="0.3">
      <c r="A2210" t="s">
        <v>1258</v>
      </c>
      <c r="B2210" t="str">
        <f>IF(Hospitalisation_table[[#This Row],[Customer ID]]="?","UnKnown",Hospitalisation_table[[#This Row],[Customer ID]])</f>
        <v>Id1113</v>
      </c>
      <c r="C2210">
        <v>1974</v>
      </c>
      <c r="D2210" t="s">
        <v>30</v>
      </c>
      <c r="E2210">
        <v>30</v>
      </c>
      <c r="F2210">
        <v>3</v>
      </c>
      <c r="G2210" s="24">
        <v>10141.14</v>
      </c>
      <c r="H2210" t="s">
        <v>12</v>
      </c>
      <c r="I2210" t="s">
        <v>16</v>
      </c>
      <c r="J2210" t="s">
        <v>168</v>
      </c>
      <c r="K2210" t="str">
        <f>IF(Hospitalisation_table[[#This Row],[month]]="?","Sep",Hospitalisation_table[[#This Row],[month]])</f>
        <v>Dec</v>
      </c>
      <c r="L2210">
        <f>IF(Hospitalisation_table[[#This Row],[year]] = "?",ROUNDUP(AVERAGE(Hospitalisation_table[year]),0),Hospitalisation_table[[#This Row],[year]])</f>
        <v>1974</v>
      </c>
      <c r="M2210" t="str">
        <f>IF(Hospitalisation_table[[#This Row],[Hospital tier]]="?","tier - 2",Hospitalisation_table[[#This Row],[Hospital tier]])</f>
        <v>tier - 3</v>
      </c>
      <c r="N2210" t="str">
        <f>IF(Hospitalisation_table[[#This Row],[City tier]]="?","tier - 2",Hospitalisation_table[[#This Row],[City tier]])</f>
        <v>tier - 1</v>
      </c>
      <c r="O2210" t="str">
        <f>IF(Hospitalisation_table[[#This Row],[State ID]]="?","Unknown",Hospitalisation_table[[#This Row],[State ID]])</f>
        <v>R1016</v>
      </c>
      <c r="P2210" s="20" t="str">
        <f>_xlfn.CONCAT(Hospitalisation_table[[#This Row],[date]],"-",Hospitalisation_table[[#This Row],[Month_Updated]],"-",Hospitalisation_table[[#This Row],[Year_Update]])</f>
        <v>30-Dec-1974</v>
      </c>
      <c r="Q2210">
        <f>DATEDIF(Hospitalisation_table[[#This Row],[Date of Birth]],"8-Jun-2023","Y")</f>
        <v>48</v>
      </c>
    </row>
    <row r="2211" spans="1:17" x14ac:dyDescent="0.3">
      <c r="A2211" t="s">
        <v>1259</v>
      </c>
      <c r="B2211" t="str">
        <f>IF(Hospitalisation_table[[#This Row],[Customer ID]]="?","UnKnown",Hospitalisation_table[[#This Row],[Customer ID]])</f>
        <v>Id1112</v>
      </c>
      <c r="C2211">
        <v>1981</v>
      </c>
      <c r="D2211" t="s">
        <v>18</v>
      </c>
      <c r="E2211">
        <v>12</v>
      </c>
      <c r="F2211">
        <v>1</v>
      </c>
      <c r="G2211" s="24">
        <v>10146.129999999999</v>
      </c>
      <c r="H2211" t="s">
        <v>12</v>
      </c>
      <c r="I2211" t="s">
        <v>16</v>
      </c>
      <c r="J2211" t="s">
        <v>200</v>
      </c>
      <c r="K2211" t="str">
        <f>IF(Hospitalisation_table[[#This Row],[month]]="?","Sep",Hospitalisation_table[[#This Row],[month]])</f>
        <v>Jun</v>
      </c>
      <c r="L2211">
        <f>IF(Hospitalisation_table[[#This Row],[year]] = "?",ROUNDUP(AVERAGE(Hospitalisation_table[year]),0),Hospitalisation_table[[#This Row],[year]])</f>
        <v>1981</v>
      </c>
      <c r="M2211" t="str">
        <f>IF(Hospitalisation_table[[#This Row],[Hospital tier]]="?","tier - 2",Hospitalisation_table[[#This Row],[Hospital tier]])</f>
        <v>tier - 3</v>
      </c>
      <c r="N2211" t="str">
        <f>IF(Hospitalisation_table[[#This Row],[City tier]]="?","tier - 2",Hospitalisation_table[[#This Row],[City tier]])</f>
        <v>tier - 1</v>
      </c>
      <c r="O2211" t="str">
        <f>IF(Hospitalisation_table[[#This Row],[State ID]]="?","Unknown",Hospitalisation_table[[#This Row],[State ID]])</f>
        <v>R1025</v>
      </c>
      <c r="P2211" s="20" t="str">
        <f>_xlfn.CONCAT(Hospitalisation_table[[#This Row],[date]],"-",Hospitalisation_table[[#This Row],[Month_Updated]],"-",Hospitalisation_table[[#This Row],[Year_Update]])</f>
        <v>12-Jun-1981</v>
      </c>
      <c r="Q2211">
        <f>DATEDIF(Hospitalisation_table[[#This Row],[Date of Birth]],"8-Jun-2023","Y")</f>
        <v>41</v>
      </c>
    </row>
    <row r="2212" spans="1:17" x14ac:dyDescent="0.3">
      <c r="A2212" t="s">
        <v>1260</v>
      </c>
      <c r="B2212" t="str">
        <f>IF(Hospitalisation_table[[#This Row],[Customer ID]]="?","UnKnown",Hospitalisation_table[[#This Row],[Customer ID]])</f>
        <v>Id1111</v>
      </c>
      <c r="C2212">
        <v>1973</v>
      </c>
      <c r="D2212" t="s">
        <v>37</v>
      </c>
      <c r="E2212">
        <v>13</v>
      </c>
      <c r="F2212">
        <v>2</v>
      </c>
      <c r="G2212" s="24">
        <v>10156.780000000001</v>
      </c>
      <c r="H2212" t="s">
        <v>12</v>
      </c>
      <c r="I2212" t="s">
        <v>11</v>
      </c>
      <c r="J2212" t="s">
        <v>23</v>
      </c>
      <c r="K2212" t="str">
        <f>IF(Hospitalisation_table[[#This Row],[month]]="?","Sep",Hospitalisation_table[[#This Row],[month]])</f>
        <v>Oct</v>
      </c>
      <c r="L2212">
        <f>IF(Hospitalisation_table[[#This Row],[year]] = "?",ROUNDUP(AVERAGE(Hospitalisation_table[year]),0),Hospitalisation_table[[#This Row],[year]])</f>
        <v>1973</v>
      </c>
      <c r="M2212" t="str">
        <f>IF(Hospitalisation_table[[#This Row],[Hospital tier]]="?","tier - 2",Hospitalisation_table[[#This Row],[Hospital tier]])</f>
        <v>tier - 3</v>
      </c>
      <c r="N2212" t="str">
        <f>IF(Hospitalisation_table[[#This Row],[City tier]]="?","tier - 2",Hospitalisation_table[[#This Row],[City tier]])</f>
        <v>tier - 2</v>
      </c>
      <c r="O2212" t="str">
        <f>IF(Hospitalisation_table[[#This Row],[State ID]]="?","Unknown",Hospitalisation_table[[#This Row],[State ID]])</f>
        <v>R1012</v>
      </c>
      <c r="P2212" s="20" t="str">
        <f>_xlfn.CONCAT(Hospitalisation_table[[#This Row],[date]],"-",Hospitalisation_table[[#This Row],[Month_Updated]],"-",Hospitalisation_table[[#This Row],[Year_Update]])</f>
        <v>13-Oct-1973</v>
      </c>
      <c r="Q2212">
        <f>DATEDIF(Hospitalisation_table[[#This Row],[Date of Birth]],"8-Jun-2023","Y")</f>
        <v>49</v>
      </c>
    </row>
    <row r="2213" spans="1:17" x14ac:dyDescent="0.3">
      <c r="A2213" t="s">
        <v>1261</v>
      </c>
      <c r="B2213" t="str">
        <f>IF(Hospitalisation_table[[#This Row],[Customer ID]]="?","UnKnown",Hospitalisation_table[[#This Row],[Customer ID]])</f>
        <v>Id1110</v>
      </c>
      <c r="C2213">
        <v>1972</v>
      </c>
      <c r="D2213" t="s">
        <v>10</v>
      </c>
      <c r="E2213">
        <v>10</v>
      </c>
      <c r="F2213">
        <v>0</v>
      </c>
      <c r="G2213" s="24">
        <v>10160.870000000001</v>
      </c>
      <c r="H2213" t="s">
        <v>12</v>
      </c>
      <c r="I2213" t="s">
        <v>12</v>
      </c>
      <c r="J2213" t="s">
        <v>200</v>
      </c>
      <c r="K2213" t="str">
        <f>IF(Hospitalisation_table[[#This Row],[month]]="?","Sep",Hospitalisation_table[[#This Row],[month]])</f>
        <v>Jul</v>
      </c>
      <c r="L2213">
        <f>IF(Hospitalisation_table[[#This Row],[year]] = "?",ROUNDUP(AVERAGE(Hospitalisation_table[year]),0),Hospitalisation_table[[#This Row],[year]])</f>
        <v>1972</v>
      </c>
      <c r="M2213" t="str">
        <f>IF(Hospitalisation_table[[#This Row],[Hospital tier]]="?","tier - 2",Hospitalisation_table[[#This Row],[Hospital tier]])</f>
        <v>tier - 3</v>
      </c>
      <c r="N2213" t="str">
        <f>IF(Hospitalisation_table[[#This Row],[City tier]]="?","tier - 2",Hospitalisation_table[[#This Row],[City tier]])</f>
        <v>tier - 3</v>
      </c>
      <c r="O2213" t="str">
        <f>IF(Hospitalisation_table[[#This Row],[State ID]]="?","Unknown",Hospitalisation_table[[#This Row],[State ID]])</f>
        <v>R1025</v>
      </c>
      <c r="P2213" s="20" t="str">
        <f>_xlfn.CONCAT(Hospitalisation_table[[#This Row],[date]],"-",Hospitalisation_table[[#This Row],[Month_Updated]],"-",Hospitalisation_table[[#This Row],[Year_Update]])</f>
        <v>10-Jul-1972</v>
      </c>
      <c r="Q2213">
        <f>DATEDIF(Hospitalisation_table[[#This Row],[Date of Birth]],"8-Jun-2023","Y")</f>
        <v>50</v>
      </c>
    </row>
    <row r="2214" spans="1:17" x14ac:dyDescent="0.3">
      <c r="A2214" t="s">
        <v>2262</v>
      </c>
      <c r="B2214" t="str">
        <f>IF(Hospitalisation_table[[#This Row],[Customer ID]]="?","UnKnown",Hospitalisation_table[[#This Row],[Customer ID]])</f>
        <v>Id111</v>
      </c>
      <c r="C2214">
        <v>1985</v>
      </c>
      <c r="D2214" t="s">
        <v>35</v>
      </c>
      <c r="E2214">
        <v>22</v>
      </c>
      <c r="F2214">
        <v>1</v>
      </c>
      <c r="G2214" s="24">
        <v>39871.699999999997</v>
      </c>
      <c r="H2214" t="s">
        <v>16</v>
      </c>
      <c r="I2214" t="s">
        <v>11</v>
      </c>
      <c r="J2214" t="s">
        <v>13</v>
      </c>
      <c r="K2214" t="str">
        <f>IF(Hospitalisation_table[[#This Row],[month]]="?","Sep",Hospitalisation_table[[#This Row],[month]])</f>
        <v>Aug</v>
      </c>
      <c r="L2214">
        <f>IF(Hospitalisation_table[[#This Row],[year]] = "?",ROUNDUP(AVERAGE(Hospitalisation_table[year]),0),Hospitalisation_table[[#This Row],[year]])</f>
        <v>1985</v>
      </c>
      <c r="M2214" t="str">
        <f>IF(Hospitalisation_table[[#This Row],[Hospital tier]]="?","tier - 2",Hospitalisation_table[[#This Row],[Hospital tier]])</f>
        <v>tier - 1</v>
      </c>
      <c r="N2214" t="str">
        <f>IF(Hospitalisation_table[[#This Row],[City tier]]="?","tier - 2",Hospitalisation_table[[#This Row],[City tier]])</f>
        <v>tier - 2</v>
      </c>
      <c r="O2214" t="str">
        <f>IF(Hospitalisation_table[[#This Row],[State ID]]="?","Unknown",Hospitalisation_table[[#This Row],[State ID]])</f>
        <v>R1013</v>
      </c>
      <c r="P2214" s="20" t="str">
        <f>_xlfn.CONCAT(Hospitalisation_table[[#This Row],[date]],"-",Hospitalisation_table[[#This Row],[Month_Updated]],"-",Hospitalisation_table[[#This Row],[Year_Update]])</f>
        <v>22-Aug-1985</v>
      </c>
      <c r="Q2214">
        <f>DATEDIF(Hospitalisation_table[[#This Row],[Date of Birth]],"8-Jun-2023","Y")</f>
        <v>37</v>
      </c>
    </row>
    <row r="2215" spans="1:17" x14ac:dyDescent="0.3">
      <c r="A2215" t="s">
        <v>1262</v>
      </c>
      <c r="B2215" t="str">
        <f>IF(Hospitalisation_table[[#This Row],[Customer ID]]="?","UnKnown",Hospitalisation_table[[#This Row],[Customer ID]])</f>
        <v>Id1109</v>
      </c>
      <c r="C2215">
        <v>1985</v>
      </c>
      <c r="D2215" t="s">
        <v>37</v>
      </c>
      <c r="E2215">
        <v>16</v>
      </c>
      <c r="F2215">
        <v>3</v>
      </c>
      <c r="G2215" s="24">
        <v>10191.82</v>
      </c>
      <c r="H2215" t="s">
        <v>12</v>
      </c>
      <c r="I2215" t="s">
        <v>11</v>
      </c>
      <c r="J2215" t="s">
        <v>535</v>
      </c>
      <c r="K2215" t="str">
        <f>IF(Hospitalisation_table[[#This Row],[month]]="?","Sep",Hospitalisation_table[[#This Row],[month]])</f>
        <v>Oct</v>
      </c>
      <c r="L2215">
        <f>IF(Hospitalisation_table[[#This Row],[year]] = "?",ROUNDUP(AVERAGE(Hospitalisation_table[year]),0),Hospitalisation_table[[#This Row],[year]])</f>
        <v>1985</v>
      </c>
      <c r="M2215" t="str">
        <f>IF(Hospitalisation_table[[#This Row],[Hospital tier]]="?","tier - 2",Hospitalisation_table[[#This Row],[Hospital tier]])</f>
        <v>tier - 3</v>
      </c>
      <c r="N2215" t="str">
        <f>IF(Hospitalisation_table[[#This Row],[City tier]]="?","tier - 2",Hospitalisation_table[[#This Row],[City tier]])</f>
        <v>tier - 2</v>
      </c>
      <c r="O2215" t="str">
        <f>IF(Hospitalisation_table[[#This Row],[State ID]]="?","Unknown",Hospitalisation_table[[#This Row],[State ID]])</f>
        <v>R1026</v>
      </c>
      <c r="P2215" s="20" t="str">
        <f>_xlfn.CONCAT(Hospitalisation_table[[#This Row],[date]],"-",Hospitalisation_table[[#This Row],[Month_Updated]],"-",Hospitalisation_table[[#This Row],[Year_Update]])</f>
        <v>16-Oct-1985</v>
      </c>
      <c r="Q2215">
        <f>DATEDIF(Hospitalisation_table[[#This Row],[Date of Birth]],"8-Jun-2023","Y")</f>
        <v>37</v>
      </c>
    </row>
    <row r="2216" spans="1:17" x14ac:dyDescent="0.3">
      <c r="A2216" t="s">
        <v>1263</v>
      </c>
      <c r="B2216" t="str">
        <f>IF(Hospitalisation_table[[#This Row],[Customer ID]]="?","UnKnown",Hospitalisation_table[[#This Row],[Customer ID]])</f>
        <v>Id1108</v>
      </c>
      <c r="C2216">
        <v>1970</v>
      </c>
      <c r="D2216" t="s">
        <v>30</v>
      </c>
      <c r="E2216">
        <v>24</v>
      </c>
      <c r="F2216">
        <v>0</v>
      </c>
      <c r="G2216" s="24">
        <v>10197.77</v>
      </c>
      <c r="H2216" t="s">
        <v>12</v>
      </c>
      <c r="I2216" t="s">
        <v>16</v>
      </c>
      <c r="J2216" t="s">
        <v>247</v>
      </c>
      <c r="K2216" t="str">
        <f>IF(Hospitalisation_table[[#This Row],[month]]="?","Sep",Hospitalisation_table[[#This Row],[month]])</f>
        <v>Dec</v>
      </c>
      <c r="L2216">
        <f>IF(Hospitalisation_table[[#This Row],[year]] = "?",ROUNDUP(AVERAGE(Hospitalisation_table[year]),0),Hospitalisation_table[[#This Row],[year]])</f>
        <v>1970</v>
      </c>
      <c r="M2216" t="str">
        <f>IF(Hospitalisation_table[[#This Row],[Hospital tier]]="?","tier - 2",Hospitalisation_table[[#This Row],[Hospital tier]])</f>
        <v>tier - 3</v>
      </c>
      <c r="N2216" t="str">
        <f>IF(Hospitalisation_table[[#This Row],[City tier]]="?","tier - 2",Hospitalisation_table[[#This Row],[City tier]])</f>
        <v>tier - 1</v>
      </c>
      <c r="O2216" t="str">
        <f>IF(Hospitalisation_table[[#This Row],[State ID]]="?","Unknown",Hospitalisation_table[[#This Row],[State ID]])</f>
        <v>R1024</v>
      </c>
      <c r="P2216" s="20" t="str">
        <f>_xlfn.CONCAT(Hospitalisation_table[[#This Row],[date]],"-",Hospitalisation_table[[#This Row],[Month_Updated]],"-",Hospitalisation_table[[#This Row],[Year_Update]])</f>
        <v>24-Dec-1970</v>
      </c>
      <c r="Q2216">
        <f>DATEDIF(Hospitalisation_table[[#This Row],[Date of Birth]],"8-Jun-2023","Y")</f>
        <v>52</v>
      </c>
    </row>
    <row r="2217" spans="1:17" x14ac:dyDescent="0.3">
      <c r="A2217" t="s">
        <v>1264</v>
      </c>
      <c r="B2217" t="str">
        <f>IF(Hospitalisation_table[[#This Row],[Customer ID]]="?","UnKnown",Hospitalisation_table[[#This Row],[Customer ID]])</f>
        <v>Id1107</v>
      </c>
      <c r="C2217">
        <v>1967</v>
      </c>
      <c r="D2217" t="s">
        <v>20</v>
      </c>
      <c r="E2217">
        <v>26</v>
      </c>
      <c r="F2217">
        <v>0</v>
      </c>
      <c r="G2217" s="24">
        <v>10214.64</v>
      </c>
      <c r="H2217" t="s">
        <v>12</v>
      </c>
      <c r="I2217" t="s">
        <v>11</v>
      </c>
      <c r="J2217" t="s">
        <v>42</v>
      </c>
      <c r="K2217" t="str">
        <f>IF(Hospitalisation_table[[#This Row],[month]]="?","Sep",Hospitalisation_table[[#This Row],[month]])</f>
        <v>Sep</v>
      </c>
      <c r="L2217">
        <f>IF(Hospitalisation_table[[#This Row],[year]] = "?",ROUNDUP(AVERAGE(Hospitalisation_table[year]),0),Hospitalisation_table[[#This Row],[year]])</f>
        <v>1967</v>
      </c>
      <c r="M2217" t="str">
        <f>IF(Hospitalisation_table[[#This Row],[Hospital tier]]="?","tier - 2",Hospitalisation_table[[#This Row],[Hospital tier]])</f>
        <v>tier - 3</v>
      </c>
      <c r="N2217" t="str">
        <f>IF(Hospitalisation_table[[#This Row],[City tier]]="?","tier - 2",Hospitalisation_table[[#This Row],[City tier]])</f>
        <v>tier - 2</v>
      </c>
      <c r="O2217" t="str">
        <f>IF(Hospitalisation_table[[#This Row],[State ID]]="?","Unknown",Hospitalisation_table[[#This Row],[State ID]])</f>
        <v>R1011</v>
      </c>
      <c r="P2217" s="20" t="str">
        <f>_xlfn.CONCAT(Hospitalisation_table[[#This Row],[date]],"-",Hospitalisation_table[[#This Row],[Month_Updated]],"-",Hospitalisation_table[[#This Row],[Year_Update]])</f>
        <v>26-Sep-1967</v>
      </c>
      <c r="Q2217">
        <f>DATEDIF(Hospitalisation_table[[#This Row],[Date of Birth]],"8-Jun-2023","Y")</f>
        <v>55</v>
      </c>
    </row>
    <row r="2218" spans="1:17" x14ac:dyDescent="0.3">
      <c r="A2218" t="s">
        <v>1265</v>
      </c>
      <c r="B2218" t="str">
        <f>IF(Hospitalisation_table[[#This Row],[Customer ID]]="?","UnKnown",Hospitalisation_table[[#This Row],[Customer ID]])</f>
        <v>Id1106</v>
      </c>
      <c r="C2218">
        <v>1967</v>
      </c>
      <c r="D2218" t="s">
        <v>18</v>
      </c>
      <c r="E2218">
        <v>28</v>
      </c>
      <c r="F2218">
        <v>0</v>
      </c>
      <c r="G2218" s="24">
        <v>10226.280000000001</v>
      </c>
      <c r="H2218" t="s">
        <v>12</v>
      </c>
      <c r="I2218" t="s">
        <v>12</v>
      </c>
      <c r="J2218" t="s">
        <v>13</v>
      </c>
      <c r="K2218" t="str">
        <f>IF(Hospitalisation_table[[#This Row],[month]]="?","Sep",Hospitalisation_table[[#This Row],[month]])</f>
        <v>Jun</v>
      </c>
      <c r="L2218">
        <f>IF(Hospitalisation_table[[#This Row],[year]] = "?",ROUNDUP(AVERAGE(Hospitalisation_table[year]),0),Hospitalisation_table[[#This Row],[year]])</f>
        <v>1967</v>
      </c>
      <c r="M2218" t="str">
        <f>IF(Hospitalisation_table[[#This Row],[Hospital tier]]="?","tier - 2",Hospitalisation_table[[#This Row],[Hospital tier]])</f>
        <v>tier - 3</v>
      </c>
      <c r="N2218" t="str">
        <f>IF(Hospitalisation_table[[#This Row],[City tier]]="?","tier - 2",Hospitalisation_table[[#This Row],[City tier]])</f>
        <v>tier - 3</v>
      </c>
      <c r="O2218" t="str">
        <f>IF(Hospitalisation_table[[#This Row],[State ID]]="?","Unknown",Hospitalisation_table[[#This Row],[State ID]])</f>
        <v>R1013</v>
      </c>
      <c r="P2218" s="20" t="str">
        <f>_xlfn.CONCAT(Hospitalisation_table[[#This Row],[date]],"-",Hospitalisation_table[[#This Row],[Month_Updated]],"-",Hospitalisation_table[[#This Row],[Year_Update]])</f>
        <v>28-Jun-1967</v>
      </c>
      <c r="Q2218">
        <f>DATEDIF(Hospitalisation_table[[#This Row],[Date of Birth]],"8-Jun-2023","Y")</f>
        <v>55</v>
      </c>
    </row>
    <row r="2219" spans="1:17" x14ac:dyDescent="0.3">
      <c r="A2219" t="s">
        <v>1266</v>
      </c>
      <c r="B2219" t="str">
        <f>IF(Hospitalisation_table[[#This Row],[Customer ID]]="?","UnKnown",Hospitalisation_table[[#This Row],[Customer ID]])</f>
        <v>Id1105</v>
      </c>
      <c r="C2219">
        <v>1968</v>
      </c>
      <c r="D2219" t="s">
        <v>20</v>
      </c>
      <c r="E2219">
        <v>23</v>
      </c>
      <c r="F2219">
        <v>0</v>
      </c>
      <c r="G2219" s="24">
        <v>10231.5</v>
      </c>
      <c r="H2219" t="s">
        <v>12</v>
      </c>
      <c r="I2219" t="s">
        <v>16</v>
      </c>
      <c r="J2219" t="s">
        <v>23</v>
      </c>
      <c r="K2219" t="str">
        <f>IF(Hospitalisation_table[[#This Row],[month]]="?","Sep",Hospitalisation_table[[#This Row],[month]])</f>
        <v>Sep</v>
      </c>
      <c r="L2219">
        <f>IF(Hospitalisation_table[[#This Row],[year]] = "?",ROUNDUP(AVERAGE(Hospitalisation_table[year]),0),Hospitalisation_table[[#This Row],[year]])</f>
        <v>1968</v>
      </c>
      <c r="M2219" t="str">
        <f>IF(Hospitalisation_table[[#This Row],[Hospital tier]]="?","tier - 2",Hospitalisation_table[[#This Row],[Hospital tier]])</f>
        <v>tier - 3</v>
      </c>
      <c r="N2219" t="str">
        <f>IF(Hospitalisation_table[[#This Row],[City tier]]="?","tier - 2",Hospitalisation_table[[#This Row],[City tier]])</f>
        <v>tier - 1</v>
      </c>
      <c r="O2219" t="str">
        <f>IF(Hospitalisation_table[[#This Row],[State ID]]="?","Unknown",Hospitalisation_table[[#This Row],[State ID]])</f>
        <v>R1012</v>
      </c>
      <c r="P2219" s="20" t="str">
        <f>_xlfn.CONCAT(Hospitalisation_table[[#This Row],[date]],"-",Hospitalisation_table[[#This Row],[Month_Updated]],"-",Hospitalisation_table[[#This Row],[Year_Update]])</f>
        <v>23-Sep-1968</v>
      </c>
      <c r="Q2219">
        <f>DATEDIF(Hospitalisation_table[[#This Row],[Date of Birth]],"8-Jun-2023","Y")</f>
        <v>54</v>
      </c>
    </row>
    <row r="2220" spans="1:17" x14ac:dyDescent="0.3">
      <c r="A2220" t="s">
        <v>1267</v>
      </c>
      <c r="B2220" t="str">
        <f>IF(Hospitalisation_table[[#This Row],[Customer ID]]="?","UnKnown",Hospitalisation_table[[#This Row],[Customer ID]])</f>
        <v>Id1104</v>
      </c>
      <c r="C2220">
        <v>1975</v>
      </c>
      <c r="D2220" t="s">
        <v>35</v>
      </c>
      <c r="E2220">
        <v>15</v>
      </c>
      <c r="F2220">
        <v>1</v>
      </c>
      <c r="G2220" s="24">
        <v>10259.129999999999</v>
      </c>
      <c r="H2220" t="s">
        <v>12</v>
      </c>
      <c r="I2220" t="s">
        <v>11</v>
      </c>
      <c r="J2220" t="s">
        <v>42</v>
      </c>
      <c r="K2220" t="str">
        <f>IF(Hospitalisation_table[[#This Row],[month]]="?","Sep",Hospitalisation_table[[#This Row],[month]])</f>
        <v>Aug</v>
      </c>
      <c r="L2220">
        <f>IF(Hospitalisation_table[[#This Row],[year]] = "?",ROUNDUP(AVERAGE(Hospitalisation_table[year]),0),Hospitalisation_table[[#This Row],[year]])</f>
        <v>1975</v>
      </c>
      <c r="M2220" t="str">
        <f>IF(Hospitalisation_table[[#This Row],[Hospital tier]]="?","tier - 2",Hospitalisation_table[[#This Row],[Hospital tier]])</f>
        <v>tier - 3</v>
      </c>
      <c r="N2220" t="str">
        <f>IF(Hospitalisation_table[[#This Row],[City tier]]="?","tier - 2",Hospitalisation_table[[#This Row],[City tier]])</f>
        <v>tier - 2</v>
      </c>
      <c r="O2220" t="str">
        <f>IF(Hospitalisation_table[[#This Row],[State ID]]="?","Unknown",Hospitalisation_table[[#This Row],[State ID]])</f>
        <v>R1011</v>
      </c>
      <c r="P2220" s="20" t="str">
        <f>_xlfn.CONCAT(Hospitalisation_table[[#This Row],[date]],"-",Hospitalisation_table[[#This Row],[Month_Updated]],"-",Hospitalisation_table[[#This Row],[Year_Update]])</f>
        <v>15-Aug-1975</v>
      </c>
      <c r="Q2220">
        <f>DATEDIF(Hospitalisation_table[[#This Row],[Date of Birth]],"8-Jun-2023","Y")</f>
        <v>47</v>
      </c>
    </row>
    <row r="2221" spans="1:17" x14ac:dyDescent="0.3">
      <c r="A2221" t="s">
        <v>1268</v>
      </c>
      <c r="B2221" t="str">
        <f>IF(Hospitalisation_table[[#This Row],[Customer ID]]="?","UnKnown",Hospitalisation_table[[#This Row],[Customer ID]])</f>
        <v>Id1103</v>
      </c>
      <c r="C2221">
        <v>1973</v>
      </c>
      <c r="D2221" t="s">
        <v>20</v>
      </c>
      <c r="E2221">
        <v>5</v>
      </c>
      <c r="F2221">
        <v>3</v>
      </c>
      <c r="G2221" s="24">
        <v>10264.44</v>
      </c>
      <c r="H2221" t="s">
        <v>12</v>
      </c>
      <c r="I2221" t="s">
        <v>11</v>
      </c>
      <c r="J2221" t="s">
        <v>23</v>
      </c>
      <c r="K2221" t="str">
        <f>IF(Hospitalisation_table[[#This Row],[month]]="?","Sep",Hospitalisation_table[[#This Row],[month]])</f>
        <v>Sep</v>
      </c>
      <c r="L2221">
        <f>IF(Hospitalisation_table[[#This Row],[year]] = "?",ROUNDUP(AVERAGE(Hospitalisation_table[year]),0),Hospitalisation_table[[#This Row],[year]])</f>
        <v>1973</v>
      </c>
      <c r="M2221" t="str">
        <f>IF(Hospitalisation_table[[#This Row],[Hospital tier]]="?","tier - 2",Hospitalisation_table[[#This Row],[Hospital tier]])</f>
        <v>tier - 3</v>
      </c>
      <c r="N2221" t="str">
        <f>IF(Hospitalisation_table[[#This Row],[City tier]]="?","tier - 2",Hospitalisation_table[[#This Row],[City tier]])</f>
        <v>tier - 2</v>
      </c>
      <c r="O2221" t="str">
        <f>IF(Hospitalisation_table[[#This Row],[State ID]]="?","Unknown",Hospitalisation_table[[#This Row],[State ID]])</f>
        <v>R1012</v>
      </c>
      <c r="P2221" s="20" t="str">
        <f>_xlfn.CONCAT(Hospitalisation_table[[#This Row],[date]],"-",Hospitalisation_table[[#This Row],[Month_Updated]],"-",Hospitalisation_table[[#This Row],[Year_Update]])</f>
        <v>5-Sep-1973</v>
      </c>
      <c r="Q2221">
        <f>DATEDIF(Hospitalisation_table[[#This Row],[Date of Birth]],"8-Jun-2023","Y")</f>
        <v>49</v>
      </c>
    </row>
    <row r="2222" spans="1:17" x14ac:dyDescent="0.3">
      <c r="A2222" t="s">
        <v>1269</v>
      </c>
      <c r="B2222" t="str">
        <f>IF(Hospitalisation_table[[#This Row],[Customer ID]]="?","UnKnown",Hospitalisation_table[[#This Row],[Customer ID]])</f>
        <v>Id1102</v>
      </c>
      <c r="C2222">
        <v>1973</v>
      </c>
      <c r="D2222" t="s">
        <v>15</v>
      </c>
      <c r="E2222">
        <v>27</v>
      </c>
      <c r="F2222">
        <v>3</v>
      </c>
      <c r="G2222" s="24">
        <v>10269.459999999999</v>
      </c>
      <c r="H2222" t="s">
        <v>12</v>
      </c>
      <c r="I2222" t="s">
        <v>12</v>
      </c>
      <c r="J2222" t="s">
        <v>23</v>
      </c>
      <c r="K2222" t="str">
        <f>IF(Hospitalisation_table[[#This Row],[month]]="?","Sep",Hospitalisation_table[[#This Row],[month]])</f>
        <v>Nov</v>
      </c>
      <c r="L2222">
        <f>IF(Hospitalisation_table[[#This Row],[year]] = "?",ROUNDUP(AVERAGE(Hospitalisation_table[year]),0),Hospitalisation_table[[#This Row],[year]])</f>
        <v>1973</v>
      </c>
      <c r="M2222" t="str">
        <f>IF(Hospitalisation_table[[#This Row],[Hospital tier]]="?","tier - 2",Hospitalisation_table[[#This Row],[Hospital tier]])</f>
        <v>tier - 3</v>
      </c>
      <c r="N2222" t="str">
        <f>IF(Hospitalisation_table[[#This Row],[City tier]]="?","tier - 2",Hospitalisation_table[[#This Row],[City tier]])</f>
        <v>tier - 3</v>
      </c>
      <c r="O2222" t="str">
        <f>IF(Hospitalisation_table[[#This Row],[State ID]]="?","Unknown",Hospitalisation_table[[#This Row],[State ID]])</f>
        <v>R1012</v>
      </c>
      <c r="P2222" s="20" t="str">
        <f>_xlfn.CONCAT(Hospitalisation_table[[#This Row],[date]],"-",Hospitalisation_table[[#This Row],[Month_Updated]],"-",Hospitalisation_table[[#This Row],[Year_Update]])</f>
        <v>27-Nov-1973</v>
      </c>
      <c r="Q2222">
        <f>DATEDIF(Hospitalisation_table[[#This Row],[Date of Birth]],"8-Jun-2023","Y")</f>
        <v>49</v>
      </c>
    </row>
    <row r="2223" spans="1:17" x14ac:dyDescent="0.3">
      <c r="A2223" t="s">
        <v>1270</v>
      </c>
      <c r="B2223" t="str">
        <f>IF(Hospitalisation_table[[#This Row],[Customer ID]]="?","UnKnown",Hospitalisation_table[[#This Row],[Customer ID]])</f>
        <v>Id1101</v>
      </c>
      <c r="C2223">
        <v>1970</v>
      </c>
      <c r="D2223" t="s">
        <v>18</v>
      </c>
      <c r="E2223">
        <v>21</v>
      </c>
      <c r="F2223">
        <v>0</v>
      </c>
      <c r="G2223" s="24">
        <v>10274.33</v>
      </c>
      <c r="H2223" t="s">
        <v>12</v>
      </c>
      <c r="I2223" t="s">
        <v>16</v>
      </c>
      <c r="J2223" t="s">
        <v>247</v>
      </c>
      <c r="K2223" t="str">
        <f>IF(Hospitalisation_table[[#This Row],[month]]="?","Sep",Hospitalisation_table[[#This Row],[month]])</f>
        <v>Jun</v>
      </c>
      <c r="L2223">
        <f>IF(Hospitalisation_table[[#This Row],[year]] = "?",ROUNDUP(AVERAGE(Hospitalisation_table[year]),0),Hospitalisation_table[[#This Row],[year]])</f>
        <v>1970</v>
      </c>
      <c r="M2223" t="str">
        <f>IF(Hospitalisation_table[[#This Row],[Hospital tier]]="?","tier - 2",Hospitalisation_table[[#This Row],[Hospital tier]])</f>
        <v>tier - 3</v>
      </c>
      <c r="N2223" t="str">
        <f>IF(Hospitalisation_table[[#This Row],[City tier]]="?","tier - 2",Hospitalisation_table[[#This Row],[City tier]])</f>
        <v>tier - 1</v>
      </c>
      <c r="O2223" t="str">
        <f>IF(Hospitalisation_table[[#This Row],[State ID]]="?","Unknown",Hospitalisation_table[[#This Row],[State ID]])</f>
        <v>R1024</v>
      </c>
      <c r="P2223" s="20" t="str">
        <f>_xlfn.CONCAT(Hospitalisation_table[[#This Row],[date]],"-",Hospitalisation_table[[#This Row],[Month_Updated]],"-",Hospitalisation_table[[#This Row],[Year_Update]])</f>
        <v>21-Jun-1970</v>
      </c>
      <c r="Q2223">
        <f>DATEDIF(Hospitalisation_table[[#This Row],[Date of Birth]],"8-Jun-2023","Y")</f>
        <v>52</v>
      </c>
    </row>
    <row r="2224" spans="1:17" x14ac:dyDescent="0.3">
      <c r="A2224" t="s">
        <v>1271</v>
      </c>
      <c r="B2224" t="str">
        <f>IF(Hospitalisation_table[[#This Row],[Customer ID]]="?","UnKnown",Hospitalisation_table[[#This Row],[Customer ID]])</f>
        <v>Id1100</v>
      </c>
      <c r="C2224">
        <v>1988</v>
      </c>
      <c r="D2224" t="s">
        <v>20</v>
      </c>
      <c r="E2224">
        <v>14</v>
      </c>
      <c r="F2224">
        <v>3</v>
      </c>
      <c r="G2224" s="24">
        <v>10276.99</v>
      </c>
      <c r="H2224" t="s">
        <v>12</v>
      </c>
      <c r="I2224" t="s">
        <v>16</v>
      </c>
      <c r="J2224" t="s">
        <v>300</v>
      </c>
      <c r="K2224" t="str">
        <f>IF(Hospitalisation_table[[#This Row],[month]]="?","Sep",Hospitalisation_table[[#This Row],[month]])</f>
        <v>Sep</v>
      </c>
      <c r="L2224">
        <f>IF(Hospitalisation_table[[#This Row],[year]] = "?",ROUNDUP(AVERAGE(Hospitalisation_table[year]),0),Hospitalisation_table[[#This Row],[year]])</f>
        <v>1988</v>
      </c>
      <c r="M2224" t="str">
        <f>IF(Hospitalisation_table[[#This Row],[Hospital tier]]="?","tier - 2",Hospitalisation_table[[#This Row],[Hospital tier]])</f>
        <v>tier - 3</v>
      </c>
      <c r="N2224" t="str">
        <f>IF(Hospitalisation_table[[#This Row],[City tier]]="?","tier - 2",Hospitalisation_table[[#This Row],[City tier]])</f>
        <v>tier - 1</v>
      </c>
      <c r="O2224" t="str">
        <f>IF(Hospitalisation_table[[#This Row],[State ID]]="?","Unknown",Hospitalisation_table[[#This Row],[State ID]])</f>
        <v>R1021</v>
      </c>
      <c r="P2224" s="20" t="str">
        <f>_xlfn.CONCAT(Hospitalisation_table[[#This Row],[date]],"-",Hospitalisation_table[[#This Row],[Month_Updated]],"-",Hospitalisation_table[[#This Row],[Year_Update]])</f>
        <v>14-Sep-1988</v>
      </c>
      <c r="Q2224">
        <f>DATEDIF(Hospitalisation_table[[#This Row],[Date of Birth]],"8-Jun-2023","Y")</f>
        <v>34</v>
      </c>
    </row>
    <row r="2225" spans="1:17" x14ac:dyDescent="0.3">
      <c r="A2225" t="s">
        <v>2263</v>
      </c>
      <c r="B2225" t="str">
        <f>IF(Hospitalisation_table[[#This Row],[Customer ID]]="?","UnKnown",Hospitalisation_table[[#This Row],[Customer ID]])</f>
        <v>Id110</v>
      </c>
      <c r="C2225">
        <v>1975</v>
      </c>
      <c r="D2225" t="s">
        <v>30</v>
      </c>
      <c r="E2225">
        <v>2</v>
      </c>
      <c r="F2225">
        <v>1</v>
      </c>
      <c r="G2225" s="24">
        <v>39963.120000000003</v>
      </c>
      <c r="H2225" t="s">
        <v>11</v>
      </c>
      <c r="I2225" t="s">
        <v>11</v>
      </c>
      <c r="J2225" t="s">
        <v>42</v>
      </c>
      <c r="K2225" t="str">
        <f>IF(Hospitalisation_table[[#This Row],[month]]="?","Sep",Hospitalisation_table[[#This Row],[month]])</f>
        <v>Dec</v>
      </c>
      <c r="L2225">
        <f>IF(Hospitalisation_table[[#This Row],[year]] = "?",ROUNDUP(AVERAGE(Hospitalisation_table[year]),0),Hospitalisation_table[[#This Row],[year]])</f>
        <v>1975</v>
      </c>
      <c r="M2225" t="str">
        <f>IF(Hospitalisation_table[[#This Row],[Hospital tier]]="?","tier - 2",Hospitalisation_table[[#This Row],[Hospital tier]])</f>
        <v>tier - 2</v>
      </c>
      <c r="N2225" t="str">
        <f>IF(Hospitalisation_table[[#This Row],[City tier]]="?","tier - 2",Hospitalisation_table[[#This Row],[City tier]])</f>
        <v>tier - 2</v>
      </c>
      <c r="O2225" t="str">
        <f>IF(Hospitalisation_table[[#This Row],[State ID]]="?","Unknown",Hospitalisation_table[[#This Row],[State ID]])</f>
        <v>R1011</v>
      </c>
      <c r="P2225" s="20" t="str">
        <f>_xlfn.CONCAT(Hospitalisation_table[[#This Row],[date]],"-",Hospitalisation_table[[#This Row],[Month_Updated]],"-",Hospitalisation_table[[#This Row],[Year_Update]])</f>
        <v>2-Dec-1975</v>
      </c>
      <c r="Q2225">
        <f>DATEDIF(Hospitalisation_table[[#This Row],[Date of Birth]],"8-Jun-2023","Y")</f>
        <v>47</v>
      </c>
    </row>
    <row r="2226" spans="1:17" x14ac:dyDescent="0.3">
      <c r="A2226" t="s">
        <v>2362</v>
      </c>
      <c r="B2226" t="str">
        <f>IF(Hospitalisation_table[[#This Row],[Customer ID]]="?","UnKnown",Hospitalisation_table[[#This Row],[Customer ID]])</f>
        <v>Id11</v>
      </c>
      <c r="C2226">
        <v>1959</v>
      </c>
      <c r="D2226" t="s">
        <v>10</v>
      </c>
      <c r="E2226">
        <v>22</v>
      </c>
      <c r="F2226">
        <v>0</v>
      </c>
      <c r="G2226" s="24">
        <v>48824.45</v>
      </c>
      <c r="H2226" t="s">
        <v>11</v>
      </c>
      <c r="I2226" t="s">
        <v>16</v>
      </c>
      <c r="J2226" t="s">
        <v>42</v>
      </c>
      <c r="K2226" t="str">
        <f>IF(Hospitalisation_table[[#This Row],[month]]="?","Sep",Hospitalisation_table[[#This Row],[month]])</f>
        <v>Jul</v>
      </c>
      <c r="L2226">
        <f>IF(Hospitalisation_table[[#This Row],[year]] = "?",ROUNDUP(AVERAGE(Hospitalisation_table[year]),0),Hospitalisation_table[[#This Row],[year]])</f>
        <v>1959</v>
      </c>
      <c r="M2226" t="str">
        <f>IF(Hospitalisation_table[[#This Row],[Hospital tier]]="?","tier - 2",Hospitalisation_table[[#This Row],[Hospital tier]])</f>
        <v>tier - 2</v>
      </c>
      <c r="N2226" t="str">
        <f>IF(Hospitalisation_table[[#This Row],[City tier]]="?","tier - 2",Hospitalisation_table[[#This Row],[City tier]])</f>
        <v>tier - 1</v>
      </c>
      <c r="O2226" t="str">
        <f>IF(Hospitalisation_table[[#This Row],[State ID]]="?","Unknown",Hospitalisation_table[[#This Row],[State ID]])</f>
        <v>R1011</v>
      </c>
      <c r="P2226" s="20" t="str">
        <f>_xlfn.CONCAT(Hospitalisation_table[[#This Row],[date]],"-",Hospitalisation_table[[#This Row],[Month_Updated]],"-",Hospitalisation_table[[#This Row],[Year_Update]])</f>
        <v>22-Jul-1959</v>
      </c>
      <c r="Q2226">
        <f>DATEDIF(Hospitalisation_table[[#This Row],[Date of Birth]],"8-Jun-2023","Y")</f>
        <v>63</v>
      </c>
    </row>
    <row r="2227" spans="1:17" x14ac:dyDescent="0.3">
      <c r="A2227" t="s">
        <v>1272</v>
      </c>
      <c r="B2227" t="str">
        <f>IF(Hospitalisation_table[[#This Row],[Customer ID]]="?","UnKnown",Hospitalisation_table[[#This Row],[Customer ID]])</f>
        <v>Id1099</v>
      </c>
      <c r="C2227">
        <v>1963</v>
      </c>
      <c r="D2227" t="s">
        <v>20</v>
      </c>
      <c r="E2227">
        <v>24</v>
      </c>
      <c r="F2227">
        <v>0</v>
      </c>
      <c r="G2227" s="24">
        <v>10308.040000000001</v>
      </c>
      <c r="H2227" t="s">
        <v>12</v>
      </c>
      <c r="I2227" t="s">
        <v>16</v>
      </c>
      <c r="J2227" t="s">
        <v>13</v>
      </c>
      <c r="K2227" t="str">
        <f>IF(Hospitalisation_table[[#This Row],[month]]="?","Sep",Hospitalisation_table[[#This Row],[month]])</f>
        <v>Sep</v>
      </c>
      <c r="L2227">
        <f>IF(Hospitalisation_table[[#This Row],[year]] = "?",ROUNDUP(AVERAGE(Hospitalisation_table[year]),0),Hospitalisation_table[[#This Row],[year]])</f>
        <v>1963</v>
      </c>
      <c r="M2227" t="str">
        <f>IF(Hospitalisation_table[[#This Row],[Hospital tier]]="?","tier - 2",Hospitalisation_table[[#This Row],[Hospital tier]])</f>
        <v>tier - 3</v>
      </c>
      <c r="N2227" t="str">
        <f>IF(Hospitalisation_table[[#This Row],[City tier]]="?","tier - 2",Hospitalisation_table[[#This Row],[City tier]])</f>
        <v>tier - 1</v>
      </c>
      <c r="O2227" t="str">
        <f>IF(Hospitalisation_table[[#This Row],[State ID]]="?","Unknown",Hospitalisation_table[[#This Row],[State ID]])</f>
        <v>R1013</v>
      </c>
      <c r="P2227" s="20" t="str">
        <f>_xlfn.CONCAT(Hospitalisation_table[[#This Row],[date]],"-",Hospitalisation_table[[#This Row],[Month_Updated]],"-",Hospitalisation_table[[#This Row],[Year_Update]])</f>
        <v>24-Sep-1963</v>
      </c>
      <c r="Q2227">
        <f>DATEDIF(Hospitalisation_table[[#This Row],[Date of Birth]],"8-Jun-2023","Y")</f>
        <v>59</v>
      </c>
    </row>
    <row r="2228" spans="1:17" x14ac:dyDescent="0.3">
      <c r="A2228" t="s">
        <v>1273</v>
      </c>
      <c r="B2228" t="str">
        <f>IF(Hospitalisation_table[[#This Row],[Customer ID]]="?","UnKnown",Hospitalisation_table[[#This Row],[Customer ID]])</f>
        <v>Id1098</v>
      </c>
      <c r="C2228">
        <v>1962</v>
      </c>
      <c r="D2228" t="s">
        <v>10</v>
      </c>
      <c r="E2228">
        <v>12</v>
      </c>
      <c r="F2228">
        <v>0</v>
      </c>
      <c r="G2228" s="24">
        <v>10310.780000000001</v>
      </c>
      <c r="H2228" t="s">
        <v>12</v>
      </c>
      <c r="I2228" t="s">
        <v>12</v>
      </c>
      <c r="J2228" t="s">
        <v>23</v>
      </c>
      <c r="K2228" t="str">
        <f>IF(Hospitalisation_table[[#This Row],[month]]="?","Sep",Hospitalisation_table[[#This Row],[month]])</f>
        <v>Jul</v>
      </c>
      <c r="L2228">
        <f>IF(Hospitalisation_table[[#This Row],[year]] = "?",ROUNDUP(AVERAGE(Hospitalisation_table[year]),0),Hospitalisation_table[[#This Row],[year]])</f>
        <v>1962</v>
      </c>
      <c r="M2228" t="str">
        <f>IF(Hospitalisation_table[[#This Row],[Hospital tier]]="?","tier - 2",Hospitalisation_table[[#This Row],[Hospital tier]])</f>
        <v>tier - 3</v>
      </c>
      <c r="N2228" t="str">
        <f>IF(Hospitalisation_table[[#This Row],[City tier]]="?","tier - 2",Hospitalisation_table[[#This Row],[City tier]])</f>
        <v>tier - 3</v>
      </c>
      <c r="O2228" t="str">
        <f>IF(Hospitalisation_table[[#This Row],[State ID]]="?","Unknown",Hospitalisation_table[[#This Row],[State ID]])</f>
        <v>R1012</v>
      </c>
      <c r="P2228" s="20" t="str">
        <f>_xlfn.CONCAT(Hospitalisation_table[[#This Row],[date]],"-",Hospitalisation_table[[#This Row],[Month_Updated]],"-",Hospitalisation_table[[#This Row],[Year_Update]])</f>
        <v>12-Jul-1962</v>
      </c>
      <c r="Q2228">
        <f>DATEDIF(Hospitalisation_table[[#This Row],[Date of Birth]],"8-Jun-2023","Y")</f>
        <v>60</v>
      </c>
    </row>
    <row r="2229" spans="1:17" x14ac:dyDescent="0.3">
      <c r="A2229" t="s">
        <v>1274</v>
      </c>
      <c r="B2229" t="str">
        <f>IF(Hospitalisation_table[[#This Row],[Customer ID]]="?","UnKnown",Hospitalisation_table[[#This Row],[Customer ID]])</f>
        <v>Id1097</v>
      </c>
      <c r="C2229">
        <v>1991</v>
      </c>
      <c r="D2229" t="s">
        <v>15</v>
      </c>
      <c r="E2229">
        <v>17</v>
      </c>
      <c r="F2229">
        <v>3</v>
      </c>
      <c r="G2229" s="24">
        <v>10315.91</v>
      </c>
      <c r="H2229" t="s">
        <v>12</v>
      </c>
      <c r="I2229" t="s">
        <v>11</v>
      </c>
      <c r="J2229" t="s">
        <v>23</v>
      </c>
      <c r="K2229" t="str">
        <f>IF(Hospitalisation_table[[#This Row],[month]]="?","Sep",Hospitalisation_table[[#This Row],[month]])</f>
        <v>Nov</v>
      </c>
      <c r="L2229">
        <f>IF(Hospitalisation_table[[#This Row],[year]] = "?",ROUNDUP(AVERAGE(Hospitalisation_table[year]),0),Hospitalisation_table[[#This Row],[year]])</f>
        <v>1991</v>
      </c>
      <c r="M2229" t="str">
        <f>IF(Hospitalisation_table[[#This Row],[Hospital tier]]="?","tier - 2",Hospitalisation_table[[#This Row],[Hospital tier]])</f>
        <v>tier - 3</v>
      </c>
      <c r="N2229" t="str">
        <f>IF(Hospitalisation_table[[#This Row],[City tier]]="?","tier - 2",Hospitalisation_table[[#This Row],[City tier]])</f>
        <v>tier - 2</v>
      </c>
      <c r="O2229" t="str">
        <f>IF(Hospitalisation_table[[#This Row],[State ID]]="?","Unknown",Hospitalisation_table[[#This Row],[State ID]])</f>
        <v>R1012</v>
      </c>
      <c r="P2229" s="20" t="str">
        <f>_xlfn.CONCAT(Hospitalisation_table[[#This Row],[date]],"-",Hospitalisation_table[[#This Row],[Month_Updated]],"-",Hospitalisation_table[[#This Row],[Year_Update]])</f>
        <v>17-Nov-1991</v>
      </c>
      <c r="Q2229">
        <f>DATEDIF(Hospitalisation_table[[#This Row],[Date of Birth]],"8-Jun-2023","Y")</f>
        <v>31</v>
      </c>
    </row>
    <row r="2230" spans="1:17" x14ac:dyDescent="0.3">
      <c r="A2230" t="s">
        <v>1275</v>
      </c>
      <c r="B2230" t="str">
        <f>IF(Hospitalisation_table[[#This Row],[Customer ID]]="?","UnKnown",Hospitalisation_table[[#This Row],[Customer ID]])</f>
        <v>Id1096</v>
      </c>
      <c r="C2230">
        <v>1991</v>
      </c>
      <c r="D2230" t="s">
        <v>35</v>
      </c>
      <c r="E2230">
        <v>21</v>
      </c>
      <c r="F2230">
        <v>3</v>
      </c>
      <c r="G2230" s="24">
        <v>10322.9</v>
      </c>
      <c r="H2230" t="s">
        <v>12</v>
      </c>
      <c r="I2230" t="s">
        <v>16</v>
      </c>
      <c r="J2230" t="s">
        <v>535</v>
      </c>
      <c r="K2230" t="str">
        <f>IF(Hospitalisation_table[[#This Row],[month]]="?","Sep",Hospitalisation_table[[#This Row],[month]])</f>
        <v>Aug</v>
      </c>
      <c r="L2230">
        <f>IF(Hospitalisation_table[[#This Row],[year]] = "?",ROUNDUP(AVERAGE(Hospitalisation_table[year]),0),Hospitalisation_table[[#This Row],[year]])</f>
        <v>1991</v>
      </c>
      <c r="M2230" t="str">
        <f>IF(Hospitalisation_table[[#This Row],[Hospital tier]]="?","tier - 2",Hospitalisation_table[[#This Row],[Hospital tier]])</f>
        <v>tier - 3</v>
      </c>
      <c r="N2230" t="str">
        <f>IF(Hospitalisation_table[[#This Row],[City tier]]="?","tier - 2",Hospitalisation_table[[#This Row],[City tier]])</f>
        <v>tier - 1</v>
      </c>
      <c r="O2230" t="str">
        <f>IF(Hospitalisation_table[[#This Row],[State ID]]="?","Unknown",Hospitalisation_table[[#This Row],[State ID]])</f>
        <v>R1026</v>
      </c>
      <c r="P2230" s="20" t="str">
        <f>_xlfn.CONCAT(Hospitalisation_table[[#This Row],[date]],"-",Hospitalisation_table[[#This Row],[Month_Updated]],"-",Hospitalisation_table[[#This Row],[Year_Update]])</f>
        <v>21-Aug-1991</v>
      </c>
      <c r="Q2230">
        <f>DATEDIF(Hospitalisation_table[[#This Row],[Date of Birth]],"8-Jun-2023","Y")</f>
        <v>31</v>
      </c>
    </row>
    <row r="2231" spans="1:17" x14ac:dyDescent="0.3">
      <c r="A2231" t="s">
        <v>1276</v>
      </c>
      <c r="B2231" t="str">
        <f>IF(Hospitalisation_table[[#This Row],[Customer ID]]="?","UnKnown",Hospitalisation_table[[#This Row],[Customer ID]])</f>
        <v>Id1095</v>
      </c>
      <c r="C2231">
        <v>1970</v>
      </c>
      <c r="D2231" t="s">
        <v>30</v>
      </c>
      <c r="E2231">
        <v>1</v>
      </c>
      <c r="F2231">
        <v>2</v>
      </c>
      <c r="G2231" s="24">
        <v>10325.209999999999</v>
      </c>
      <c r="H2231" t="s">
        <v>12</v>
      </c>
      <c r="I2231" t="s">
        <v>12</v>
      </c>
      <c r="J2231" t="s">
        <v>42</v>
      </c>
      <c r="K2231" t="str">
        <f>IF(Hospitalisation_table[[#This Row],[month]]="?","Sep",Hospitalisation_table[[#This Row],[month]])</f>
        <v>Dec</v>
      </c>
      <c r="L2231">
        <f>IF(Hospitalisation_table[[#This Row],[year]] = "?",ROUNDUP(AVERAGE(Hospitalisation_table[year]),0),Hospitalisation_table[[#This Row],[year]])</f>
        <v>1970</v>
      </c>
      <c r="M2231" t="str">
        <f>IF(Hospitalisation_table[[#This Row],[Hospital tier]]="?","tier - 2",Hospitalisation_table[[#This Row],[Hospital tier]])</f>
        <v>tier - 3</v>
      </c>
      <c r="N2231" t="str">
        <f>IF(Hospitalisation_table[[#This Row],[City tier]]="?","tier - 2",Hospitalisation_table[[#This Row],[City tier]])</f>
        <v>tier - 3</v>
      </c>
      <c r="O2231" t="str">
        <f>IF(Hospitalisation_table[[#This Row],[State ID]]="?","Unknown",Hospitalisation_table[[#This Row],[State ID]])</f>
        <v>R1011</v>
      </c>
      <c r="P2231" s="20" t="str">
        <f>_xlfn.CONCAT(Hospitalisation_table[[#This Row],[date]],"-",Hospitalisation_table[[#This Row],[Month_Updated]],"-",Hospitalisation_table[[#This Row],[Year_Update]])</f>
        <v>1-Dec-1970</v>
      </c>
      <c r="Q2231">
        <f>DATEDIF(Hospitalisation_table[[#This Row],[Date of Birth]],"8-Jun-2023","Y")</f>
        <v>52</v>
      </c>
    </row>
    <row r="2232" spans="1:17" x14ac:dyDescent="0.3">
      <c r="A2232" t="s">
        <v>1277</v>
      </c>
      <c r="B2232" t="str">
        <f>IF(Hospitalisation_table[[#This Row],[Customer ID]]="?","UnKnown",Hospitalisation_table[[#This Row],[Customer ID]])</f>
        <v>Id1094</v>
      </c>
      <c r="C2232">
        <v>1982</v>
      </c>
      <c r="D2232" t="s">
        <v>10</v>
      </c>
      <c r="E2232">
        <v>21</v>
      </c>
      <c r="F2232">
        <v>3</v>
      </c>
      <c r="G2232" s="24">
        <v>10329.06</v>
      </c>
      <c r="H2232" t="s">
        <v>12</v>
      </c>
      <c r="I2232" t="s">
        <v>16</v>
      </c>
      <c r="J2232" t="s">
        <v>300</v>
      </c>
      <c r="K2232" t="str">
        <f>IF(Hospitalisation_table[[#This Row],[month]]="?","Sep",Hospitalisation_table[[#This Row],[month]])</f>
        <v>Jul</v>
      </c>
      <c r="L2232">
        <f>IF(Hospitalisation_table[[#This Row],[year]] = "?",ROUNDUP(AVERAGE(Hospitalisation_table[year]),0),Hospitalisation_table[[#This Row],[year]])</f>
        <v>1982</v>
      </c>
      <c r="M2232" t="str">
        <f>IF(Hospitalisation_table[[#This Row],[Hospital tier]]="?","tier - 2",Hospitalisation_table[[#This Row],[Hospital tier]])</f>
        <v>tier - 3</v>
      </c>
      <c r="N2232" t="str">
        <f>IF(Hospitalisation_table[[#This Row],[City tier]]="?","tier - 2",Hospitalisation_table[[#This Row],[City tier]])</f>
        <v>tier - 1</v>
      </c>
      <c r="O2232" t="str">
        <f>IF(Hospitalisation_table[[#This Row],[State ID]]="?","Unknown",Hospitalisation_table[[#This Row],[State ID]])</f>
        <v>R1021</v>
      </c>
      <c r="P2232" s="20" t="str">
        <f>_xlfn.CONCAT(Hospitalisation_table[[#This Row],[date]],"-",Hospitalisation_table[[#This Row],[Month_Updated]],"-",Hospitalisation_table[[#This Row],[Year_Update]])</f>
        <v>21-Jul-1982</v>
      </c>
      <c r="Q2232">
        <f>DATEDIF(Hospitalisation_table[[#This Row],[Date of Birth]],"8-Jun-2023","Y")</f>
        <v>40</v>
      </c>
    </row>
    <row r="2233" spans="1:17" x14ac:dyDescent="0.3">
      <c r="A2233" t="s">
        <v>1278</v>
      </c>
      <c r="B2233" t="str">
        <f>IF(Hospitalisation_table[[#This Row],[Customer ID]]="?","UnKnown",Hospitalisation_table[[#This Row],[Customer ID]])</f>
        <v>Id1093</v>
      </c>
      <c r="C2233">
        <v>1968</v>
      </c>
      <c r="D2233" t="s">
        <v>10</v>
      </c>
      <c r="E2233">
        <v>19</v>
      </c>
      <c r="F2233">
        <v>0</v>
      </c>
      <c r="G2233" s="24">
        <v>10338.93</v>
      </c>
      <c r="H2233" t="s">
        <v>12</v>
      </c>
      <c r="I2233" t="s">
        <v>16</v>
      </c>
      <c r="J2233" t="s">
        <v>13</v>
      </c>
      <c r="K2233" t="str">
        <f>IF(Hospitalisation_table[[#This Row],[month]]="?","Sep",Hospitalisation_table[[#This Row],[month]])</f>
        <v>Jul</v>
      </c>
      <c r="L2233">
        <f>IF(Hospitalisation_table[[#This Row],[year]] = "?",ROUNDUP(AVERAGE(Hospitalisation_table[year]),0),Hospitalisation_table[[#This Row],[year]])</f>
        <v>1968</v>
      </c>
      <c r="M2233" t="str">
        <f>IF(Hospitalisation_table[[#This Row],[Hospital tier]]="?","tier - 2",Hospitalisation_table[[#This Row],[Hospital tier]])</f>
        <v>tier - 3</v>
      </c>
      <c r="N2233" t="str">
        <f>IF(Hospitalisation_table[[#This Row],[City tier]]="?","tier - 2",Hospitalisation_table[[#This Row],[City tier]])</f>
        <v>tier - 1</v>
      </c>
      <c r="O2233" t="str">
        <f>IF(Hospitalisation_table[[#This Row],[State ID]]="?","Unknown",Hospitalisation_table[[#This Row],[State ID]])</f>
        <v>R1013</v>
      </c>
      <c r="P2233" s="20" t="str">
        <f>_xlfn.CONCAT(Hospitalisation_table[[#This Row],[date]],"-",Hospitalisation_table[[#This Row],[Month_Updated]],"-",Hospitalisation_table[[#This Row],[Year_Update]])</f>
        <v>19-Jul-1968</v>
      </c>
      <c r="Q2233">
        <f>DATEDIF(Hospitalisation_table[[#This Row],[Date of Birth]],"8-Jun-2023","Y")</f>
        <v>54</v>
      </c>
    </row>
    <row r="2234" spans="1:17" x14ac:dyDescent="0.3">
      <c r="A2234" t="s">
        <v>1279</v>
      </c>
      <c r="B2234" t="str">
        <f>IF(Hospitalisation_table[[#This Row],[Customer ID]]="?","UnKnown",Hospitalisation_table[[#This Row],[Customer ID]])</f>
        <v>Id1092</v>
      </c>
      <c r="C2234">
        <v>1973</v>
      </c>
      <c r="D2234" t="s">
        <v>35</v>
      </c>
      <c r="E2234">
        <v>8</v>
      </c>
      <c r="F2234">
        <v>0</v>
      </c>
      <c r="G2234" s="24">
        <v>10345.93</v>
      </c>
      <c r="H2234" t="s">
        <v>12</v>
      </c>
      <c r="I2234" t="s">
        <v>11</v>
      </c>
      <c r="J2234" t="s">
        <v>300</v>
      </c>
      <c r="K2234" t="str">
        <f>IF(Hospitalisation_table[[#This Row],[month]]="?","Sep",Hospitalisation_table[[#This Row],[month]])</f>
        <v>Aug</v>
      </c>
      <c r="L2234">
        <f>IF(Hospitalisation_table[[#This Row],[year]] = "?",ROUNDUP(AVERAGE(Hospitalisation_table[year]),0),Hospitalisation_table[[#This Row],[year]])</f>
        <v>1973</v>
      </c>
      <c r="M2234" t="str">
        <f>IF(Hospitalisation_table[[#This Row],[Hospital tier]]="?","tier - 2",Hospitalisation_table[[#This Row],[Hospital tier]])</f>
        <v>tier - 3</v>
      </c>
      <c r="N2234" t="str">
        <f>IF(Hospitalisation_table[[#This Row],[City tier]]="?","tier - 2",Hospitalisation_table[[#This Row],[City tier]])</f>
        <v>tier - 2</v>
      </c>
      <c r="O2234" t="str">
        <f>IF(Hospitalisation_table[[#This Row],[State ID]]="?","Unknown",Hospitalisation_table[[#This Row],[State ID]])</f>
        <v>R1021</v>
      </c>
      <c r="P2234" s="20" t="str">
        <f>_xlfn.CONCAT(Hospitalisation_table[[#This Row],[date]],"-",Hospitalisation_table[[#This Row],[Month_Updated]],"-",Hospitalisation_table[[#This Row],[Year_Update]])</f>
        <v>8-Aug-1973</v>
      </c>
      <c r="Q2234">
        <f>DATEDIF(Hospitalisation_table[[#This Row],[Date of Birth]],"8-Jun-2023","Y")</f>
        <v>49</v>
      </c>
    </row>
    <row r="2235" spans="1:17" x14ac:dyDescent="0.3">
      <c r="A2235" t="s">
        <v>1280</v>
      </c>
      <c r="B2235" t="str">
        <f>IF(Hospitalisation_table[[#This Row],[Customer ID]]="?","UnKnown",Hospitalisation_table[[#This Row],[Customer ID]])</f>
        <v>Id1091</v>
      </c>
      <c r="C2235">
        <v>1974</v>
      </c>
      <c r="D2235" t="s">
        <v>20</v>
      </c>
      <c r="E2235">
        <v>29</v>
      </c>
      <c r="F2235">
        <v>0</v>
      </c>
      <c r="G2235" s="24">
        <v>10352.48</v>
      </c>
      <c r="H2235" t="s">
        <v>12</v>
      </c>
      <c r="I2235" t="s">
        <v>16</v>
      </c>
      <c r="J2235" t="s">
        <v>23</v>
      </c>
      <c r="K2235" t="str">
        <f>IF(Hospitalisation_table[[#This Row],[month]]="?","Sep",Hospitalisation_table[[#This Row],[month]])</f>
        <v>Sep</v>
      </c>
      <c r="L2235">
        <f>IF(Hospitalisation_table[[#This Row],[year]] = "?",ROUNDUP(AVERAGE(Hospitalisation_table[year]),0),Hospitalisation_table[[#This Row],[year]])</f>
        <v>1974</v>
      </c>
      <c r="M2235" t="str">
        <f>IF(Hospitalisation_table[[#This Row],[Hospital tier]]="?","tier - 2",Hospitalisation_table[[#This Row],[Hospital tier]])</f>
        <v>tier - 3</v>
      </c>
      <c r="N2235" t="str">
        <f>IF(Hospitalisation_table[[#This Row],[City tier]]="?","tier - 2",Hospitalisation_table[[#This Row],[City tier]])</f>
        <v>tier - 1</v>
      </c>
      <c r="O2235" t="str">
        <f>IF(Hospitalisation_table[[#This Row],[State ID]]="?","Unknown",Hospitalisation_table[[#This Row],[State ID]])</f>
        <v>R1012</v>
      </c>
      <c r="P2235" s="20" t="str">
        <f>_xlfn.CONCAT(Hospitalisation_table[[#This Row],[date]],"-",Hospitalisation_table[[#This Row],[Month_Updated]],"-",Hospitalisation_table[[#This Row],[Year_Update]])</f>
        <v>29-Sep-1974</v>
      </c>
      <c r="Q2235">
        <f>DATEDIF(Hospitalisation_table[[#This Row],[Date of Birth]],"8-Jun-2023","Y")</f>
        <v>48</v>
      </c>
    </row>
    <row r="2236" spans="1:17" x14ac:dyDescent="0.3">
      <c r="A2236" t="s">
        <v>1281</v>
      </c>
      <c r="B2236" t="str">
        <f>IF(Hospitalisation_table[[#This Row],[Customer ID]]="?","UnKnown",Hospitalisation_table[[#This Row],[Customer ID]])</f>
        <v>Id1090</v>
      </c>
      <c r="C2236">
        <v>1969</v>
      </c>
      <c r="D2236" t="s">
        <v>18</v>
      </c>
      <c r="E2236">
        <v>17</v>
      </c>
      <c r="F2236">
        <v>0</v>
      </c>
      <c r="G2236" s="24">
        <v>10355.64</v>
      </c>
      <c r="H2236" t="s">
        <v>12</v>
      </c>
      <c r="I2236" t="s">
        <v>16</v>
      </c>
      <c r="J2236" t="s">
        <v>23</v>
      </c>
      <c r="K2236" t="str">
        <f>IF(Hospitalisation_table[[#This Row],[month]]="?","Sep",Hospitalisation_table[[#This Row],[month]])</f>
        <v>Jun</v>
      </c>
      <c r="L2236">
        <f>IF(Hospitalisation_table[[#This Row],[year]] = "?",ROUNDUP(AVERAGE(Hospitalisation_table[year]),0),Hospitalisation_table[[#This Row],[year]])</f>
        <v>1969</v>
      </c>
      <c r="M2236" t="str">
        <f>IF(Hospitalisation_table[[#This Row],[Hospital tier]]="?","tier - 2",Hospitalisation_table[[#This Row],[Hospital tier]])</f>
        <v>tier - 3</v>
      </c>
      <c r="N2236" t="str">
        <f>IF(Hospitalisation_table[[#This Row],[City tier]]="?","tier - 2",Hospitalisation_table[[#This Row],[City tier]])</f>
        <v>tier - 1</v>
      </c>
      <c r="O2236" t="str">
        <f>IF(Hospitalisation_table[[#This Row],[State ID]]="?","Unknown",Hospitalisation_table[[#This Row],[State ID]])</f>
        <v>R1012</v>
      </c>
      <c r="P2236" s="20" t="str">
        <f>_xlfn.CONCAT(Hospitalisation_table[[#This Row],[date]],"-",Hospitalisation_table[[#This Row],[Month_Updated]],"-",Hospitalisation_table[[#This Row],[Year_Update]])</f>
        <v>17-Jun-1969</v>
      </c>
      <c r="Q2236">
        <f>DATEDIF(Hospitalisation_table[[#This Row],[Date of Birth]],"8-Jun-2023","Y")</f>
        <v>53</v>
      </c>
    </row>
    <row r="2237" spans="1:17" x14ac:dyDescent="0.3">
      <c r="A2237" t="s">
        <v>2264</v>
      </c>
      <c r="B2237" t="str">
        <f>IF(Hospitalisation_table[[#This Row],[Customer ID]]="?","UnKnown",Hospitalisation_table[[#This Row],[Customer ID]])</f>
        <v>Id109</v>
      </c>
      <c r="C2237">
        <v>1987</v>
      </c>
      <c r="D2237" t="s">
        <v>35</v>
      </c>
      <c r="E2237">
        <v>8</v>
      </c>
      <c r="F2237">
        <v>3</v>
      </c>
      <c r="G2237" s="24">
        <v>39983.43</v>
      </c>
      <c r="H2237" t="s">
        <v>11</v>
      </c>
      <c r="I2237" t="s">
        <v>12</v>
      </c>
      <c r="J2237" t="s">
        <v>23</v>
      </c>
      <c r="K2237" t="str">
        <f>IF(Hospitalisation_table[[#This Row],[month]]="?","Sep",Hospitalisation_table[[#This Row],[month]])</f>
        <v>Aug</v>
      </c>
      <c r="L2237">
        <f>IF(Hospitalisation_table[[#This Row],[year]] = "?",ROUNDUP(AVERAGE(Hospitalisation_table[year]),0),Hospitalisation_table[[#This Row],[year]])</f>
        <v>1987</v>
      </c>
      <c r="M2237" t="str">
        <f>IF(Hospitalisation_table[[#This Row],[Hospital tier]]="?","tier - 2",Hospitalisation_table[[#This Row],[Hospital tier]])</f>
        <v>tier - 2</v>
      </c>
      <c r="N2237" t="str">
        <f>IF(Hospitalisation_table[[#This Row],[City tier]]="?","tier - 2",Hospitalisation_table[[#This Row],[City tier]])</f>
        <v>tier - 3</v>
      </c>
      <c r="O2237" t="str">
        <f>IF(Hospitalisation_table[[#This Row],[State ID]]="?","Unknown",Hospitalisation_table[[#This Row],[State ID]])</f>
        <v>R1012</v>
      </c>
      <c r="P2237" s="20" t="str">
        <f>_xlfn.CONCAT(Hospitalisation_table[[#This Row],[date]],"-",Hospitalisation_table[[#This Row],[Month_Updated]],"-",Hospitalisation_table[[#This Row],[Year_Update]])</f>
        <v>8-Aug-1987</v>
      </c>
      <c r="Q2237">
        <f>DATEDIF(Hospitalisation_table[[#This Row],[Date of Birth]],"8-Jun-2023","Y")</f>
        <v>35</v>
      </c>
    </row>
    <row r="2238" spans="1:17" x14ac:dyDescent="0.3">
      <c r="A2238" t="s">
        <v>1282</v>
      </c>
      <c r="B2238" t="str">
        <f>IF(Hospitalisation_table[[#This Row],[Customer ID]]="?","UnKnown",Hospitalisation_table[[#This Row],[Customer ID]])</f>
        <v>Id1089</v>
      </c>
      <c r="C2238">
        <v>1971</v>
      </c>
      <c r="D2238" t="s">
        <v>20</v>
      </c>
      <c r="E2238">
        <v>6</v>
      </c>
      <c r="F2238">
        <v>0</v>
      </c>
      <c r="G2238" s="24">
        <v>10356.67</v>
      </c>
      <c r="H2238" t="s">
        <v>12</v>
      </c>
      <c r="I2238" t="s">
        <v>16</v>
      </c>
      <c r="J2238" t="s">
        <v>200</v>
      </c>
      <c r="K2238" t="str">
        <f>IF(Hospitalisation_table[[#This Row],[month]]="?","Sep",Hospitalisation_table[[#This Row],[month]])</f>
        <v>Sep</v>
      </c>
      <c r="L2238">
        <f>IF(Hospitalisation_table[[#This Row],[year]] = "?",ROUNDUP(AVERAGE(Hospitalisation_table[year]),0),Hospitalisation_table[[#This Row],[year]])</f>
        <v>1971</v>
      </c>
      <c r="M2238" t="str">
        <f>IF(Hospitalisation_table[[#This Row],[Hospital tier]]="?","tier - 2",Hospitalisation_table[[#This Row],[Hospital tier]])</f>
        <v>tier - 3</v>
      </c>
      <c r="N2238" t="str">
        <f>IF(Hospitalisation_table[[#This Row],[City tier]]="?","tier - 2",Hospitalisation_table[[#This Row],[City tier]])</f>
        <v>tier - 1</v>
      </c>
      <c r="O2238" t="str">
        <f>IF(Hospitalisation_table[[#This Row],[State ID]]="?","Unknown",Hospitalisation_table[[#This Row],[State ID]])</f>
        <v>R1025</v>
      </c>
      <c r="P2238" s="20" t="str">
        <f>_xlfn.CONCAT(Hospitalisation_table[[#This Row],[date]],"-",Hospitalisation_table[[#This Row],[Month_Updated]],"-",Hospitalisation_table[[#This Row],[Year_Update]])</f>
        <v>6-Sep-1971</v>
      </c>
      <c r="Q2238">
        <f>DATEDIF(Hospitalisation_table[[#This Row],[Date of Birth]],"8-Jun-2023","Y")</f>
        <v>51</v>
      </c>
    </row>
    <row r="2239" spans="1:17" x14ac:dyDescent="0.3">
      <c r="A2239" t="s">
        <v>1283</v>
      </c>
      <c r="B2239" t="str">
        <f>IF(Hospitalisation_table[[#This Row],[Customer ID]]="?","UnKnown",Hospitalisation_table[[#This Row],[Customer ID]])</f>
        <v>Id1088</v>
      </c>
      <c r="C2239">
        <v>1973</v>
      </c>
      <c r="D2239" t="s">
        <v>20</v>
      </c>
      <c r="E2239">
        <v>29</v>
      </c>
      <c r="F2239">
        <v>2</v>
      </c>
      <c r="G2239" s="24">
        <v>10370.91</v>
      </c>
      <c r="H2239" t="s">
        <v>12</v>
      </c>
      <c r="I2239" t="s">
        <v>12</v>
      </c>
      <c r="J2239" t="s">
        <v>247</v>
      </c>
      <c r="K2239" t="str">
        <f>IF(Hospitalisation_table[[#This Row],[month]]="?","Sep",Hospitalisation_table[[#This Row],[month]])</f>
        <v>Sep</v>
      </c>
      <c r="L2239">
        <f>IF(Hospitalisation_table[[#This Row],[year]] = "?",ROUNDUP(AVERAGE(Hospitalisation_table[year]),0),Hospitalisation_table[[#This Row],[year]])</f>
        <v>1973</v>
      </c>
      <c r="M2239" t="str">
        <f>IF(Hospitalisation_table[[#This Row],[Hospital tier]]="?","tier - 2",Hospitalisation_table[[#This Row],[Hospital tier]])</f>
        <v>tier - 3</v>
      </c>
      <c r="N2239" t="str">
        <f>IF(Hospitalisation_table[[#This Row],[City tier]]="?","tier - 2",Hospitalisation_table[[#This Row],[City tier]])</f>
        <v>tier - 3</v>
      </c>
      <c r="O2239" t="str">
        <f>IF(Hospitalisation_table[[#This Row],[State ID]]="?","Unknown",Hospitalisation_table[[#This Row],[State ID]])</f>
        <v>R1024</v>
      </c>
      <c r="P2239" s="20" t="str">
        <f>_xlfn.CONCAT(Hospitalisation_table[[#This Row],[date]],"-",Hospitalisation_table[[#This Row],[Month_Updated]],"-",Hospitalisation_table[[#This Row],[Year_Update]])</f>
        <v>29-Sep-1973</v>
      </c>
      <c r="Q2239">
        <f>DATEDIF(Hospitalisation_table[[#This Row],[Date of Birth]],"8-Jun-2023","Y")</f>
        <v>49</v>
      </c>
    </row>
    <row r="2240" spans="1:17" x14ac:dyDescent="0.3">
      <c r="A2240" t="s">
        <v>1284</v>
      </c>
      <c r="B2240" t="str">
        <f>IF(Hospitalisation_table[[#This Row],[Customer ID]]="?","UnKnown",Hospitalisation_table[[#This Row],[Customer ID]])</f>
        <v>Id1087</v>
      </c>
      <c r="C2240">
        <v>1973</v>
      </c>
      <c r="D2240" t="s">
        <v>20</v>
      </c>
      <c r="E2240">
        <v>19</v>
      </c>
      <c r="F2240">
        <v>3</v>
      </c>
      <c r="G2240" s="24">
        <v>10381.48</v>
      </c>
      <c r="H2240" t="s">
        <v>12</v>
      </c>
      <c r="I2240" t="s">
        <v>12</v>
      </c>
      <c r="J2240" t="s">
        <v>13</v>
      </c>
      <c r="K2240" t="str">
        <f>IF(Hospitalisation_table[[#This Row],[month]]="?","Sep",Hospitalisation_table[[#This Row],[month]])</f>
        <v>Sep</v>
      </c>
      <c r="L2240">
        <f>IF(Hospitalisation_table[[#This Row],[year]] = "?",ROUNDUP(AVERAGE(Hospitalisation_table[year]),0),Hospitalisation_table[[#This Row],[year]])</f>
        <v>1973</v>
      </c>
      <c r="M2240" t="str">
        <f>IF(Hospitalisation_table[[#This Row],[Hospital tier]]="?","tier - 2",Hospitalisation_table[[#This Row],[Hospital tier]])</f>
        <v>tier - 3</v>
      </c>
      <c r="N2240" t="str">
        <f>IF(Hospitalisation_table[[#This Row],[City tier]]="?","tier - 2",Hospitalisation_table[[#This Row],[City tier]])</f>
        <v>tier - 3</v>
      </c>
      <c r="O2240" t="str">
        <f>IF(Hospitalisation_table[[#This Row],[State ID]]="?","Unknown",Hospitalisation_table[[#This Row],[State ID]])</f>
        <v>R1013</v>
      </c>
      <c r="P2240" s="20" t="str">
        <f>_xlfn.CONCAT(Hospitalisation_table[[#This Row],[date]],"-",Hospitalisation_table[[#This Row],[Month_Updated]],"-",Hospitalisation_table[[#This Row],[Year_Update]])</f>
        <v>19-Sep-1973</v>
      </c>
      <c r="Q2240">
        <f>DATEDIF(Hospitalisation_table[[#This Row],[Date of Birth]],"8-Jun-2023","Y")</f>
        <v>49</v>
      </c>
    </row>
    <row r="2241" spans="1:17" x14ac:dyDescent="0.3">
      <c r="A2241" t="s">
        <v>1285</v>
      </c>
      <c r="B2241" t="str">
        <f>IF(Hospitalisation_table[[#This Row],[Customer ID]]="?","UnKnown",Hospitalisation_table[[#This Row],[Customer ID]])</f>
        <v>Id1086</v>
      </c>
      <c r="C2241">
        <v>1969</v>
      </c>
      <c r="D2241" t="s">
        <v>10</v>
      </c>
      <c r="E2241">
        <v>7</v>
      </c>
      <c r="F2241">
        <v>0</v>
      </c>
      <c r="G2241" s="24">
        <v>10403.27</v>
      </c>
      <c r="H2241" t="s">
        <v>12</v>
      </c>
      <c r="I2241" t="s">
        <v>11</v>
      </c>
      <c r="J2241" t="s">
        <v>516</v>
      </c>
      <c r="K2241" t="str">
        <f>IF(Hospitalisation_table[[#This Row],[month]]="?","Sep",Hospitalisation_table[[#This Row],[month]])</f>
        <v>Jul</v>
      </c>
      <c r="L2241">
        <f>IF(Hospitalisation_table[[#This Row],[year]] = "?",ROUNDUP(AVERAGE(Hospitalisation_table[year]),0),Hospitalisation_table[[#This Row],[year]])</f>
        <v>1969</v>
      </c>
      <c r="M2241" t="str">
        <f>IF(Hospitalisation_table[[#This Row],[Hospital tier]]="?","tier - 2",Hospitalisation_table[[#This Row],[Hospital tier]])</f>
        <v>tier - 3</v>
      </c>
      <c r="N2241" t="str">
        <f>IF(Hospitalisation_table[[#This Row],[City tier]]="?","tier - 2",Hospitalisation_table[[#This Row],[City tier]])</f>
        <v>tier - 2</v>
      </c>
      <c r="O2241" t="str">
        <f>IF(Hospitalisation_table[[#This Row],[State ID]]="?","Unknown",Hospitalisation_table[[#This Row],[State ID]])</f>
        <v>R1020</v>
      </c>
      <c r="P2241" s="20" t="str">
        <f>_xlfn.CONCAT(Hospitalisation_table[[#This Row],[date]],"-",Hospitalisation_table[[#This Row],[Month_Updated]],"-",Hospitalisation_table[[#This Row],[Year_Update]])</f>
        <v>7-Jul-1969</v>
      </c>
      <c r="Q2241">
        <f>DATEDIF(Hospitalisation_table[[#This Row],[Date of Birth]],"8-Jun-2023","Y")</f>
        <v>53</v>
      </c>
    </row>
    <row r="2242" spans="1:17" x14ac:dyDescent="0.3">
      <c r="A2242" t="s">
        <v>1286</v>
      </c>
      <c r="B2242" t="str">
        <f>IF(Hospitalisation_table[[#This Row],[Customer ID]]="?","UnKnown",Hospitalisation_table[[#This Row],[Customer ID]])</f>
        <v>Id1085</v>
      </c>
      <c r="C2242">
        <v>1975</v>
      </c>
      <c r="D2242" t="s">
        <v>18</v>
      </c>
      <c r="E2242">
        <v>5</v>
      </c>
      <c r="F2242">
        <v>4</v>
      </c>
      <c r="G2242" s="24">
        <v>10407.09</v>
      </c>
      <c r="H2242" t="s">
        <v>12</v>
      </c>
      <c r="I2242" t="s">
        <v>16</v>
      </c>
      <c r="J2242" t="s">
        <v>164</v>
      </c>
      <c r="K2242" t="str">
        <f>IF(Hospitalisation_table[[#This Row],[month]]="?","Sep",Hospitalisation_table[[#This Row],[month]])</f>
        <v>Jun</v>
      </c>
      <c r="L2242">
        <f>IF(Hospitalisation_table[[#This Row],[year]] = "?",ROUNDUP(AVERAGE(Hospitalisation_table[year]),0),Hospitalisation_table[[#This Row],[year]])</f>
        <v>1975</v>
      </c>
      <c r="M2242" t="str">
        <f>IF(Hospitalisation_table[[#This Row],[Hospital tier]]="?","tier - 2",Hospitalisation_table[[#This Row],[Hospital tier]])</f>
        <v>tier - 3</v>
      </c>
      <c r="N2242" t="str">
        <f>IF(Hospitalisation_table[[#This Row],[City tier]]="?","tier - 2",Hospitalisation_table[[#This Row],[City tier]])</f>
        <v>tier - 1</v>
      </c>
      <c r="O2242" t="str">
        <f>IF(Hospitalisation_table[[#This Row],[State ID]]="?","Unknown",Hospitalisation_table[[#This Row],[State ID]])</f>
        <v>R1015</v>
      </c>
      <c r="P2242" s="20" t="str">
        <f>_xlfn.CONCAT(Hospitalisation_table[[#This Row],[date]],"-",Hospitalisation_table[[#This Row],[Month_Updated]],"-",Hospitalisation_table[[#This Row],[Year_Update]])</f>
        <v>5-Jun-1975</v>
      </c>
      <c r="Q2242">
        <f>DATEDIF(Hospitalisation_table[[#This Row],[Date of Birth]],"8-Jun-2023","Y")</f>
        <v>48</v>
      </c>
    </row>
    <row r="2243" spans="1:17" x14ac:dyDescent="0.3">
      <c r="A2243" t="s">
        <v>1287</v>
      </c>
      <c r="B2243" t="str">
        <f>IF(Hospitalisation_table[[#This Row],[Customer ID]]="?","UnKnown",Hospitalisation_table[[#This Row],[Customer ID]])</f>
        <v>Id1084</v>
      </c>
      <c r="C2243">
        <v>1980</v>
      </c>
      <c r="D2243" t="s">
        <v>37</v>
      </c>
      <c r="E2243">
        <v>24</v>
      </c>
      <c r="F2243">
        <v>2</v>
      </c>
      <c r="G2243" s="24">
        <v>10407.98</v>
      </c>
      <c r="H2243" t="s">
        <v>12</v>
      </c>
      <c r="I2243" t="s">
        <v>16</v>
      </c>
      <c r="J2243" t="s">
        <v>300</v>
      </c>
      <c r="K2243" t="str">
        <f>IF(Hospitalisation_table[[#This Row],[month]]="?","Sep",Hospitalisation_table[[#This Row],[month]])</f>
        <v>Oct</v>
      </c>
      <c r="L2243">
        <f>IF(Hospitalisation_table[[#This Row],[year]] = "?",ROUNDUP(AVERAGE(Hospitalisation_table[year]),0),Hospitalisation_table[[#This Row],[year]])</f>
        <v>1980</v>
      </c>
      <c r="M2243" t="str">
        <f>IF(Hospitalisation_table[[#This Row],[Hospital tier]]="?","tier - 2",Hospitalisation_table[[#This Row],[Hospital tier]])</f>
        <v>tier - 3</v>
      </c>
      <c r="N2243" t="str">
        <f>IF(Hospitalisation_table[[#This Row],[City tier]]="?","tier - 2",Hospitalisation_table[[#This Row],[City tier]])</f>
        <v>tier - 1</v>
      </c>
      <c r="O2243" t="str">
        <f>IF(Hospitalisation_table[[#This Row],[State ID]]="?","Unknown",Hospitalisation_table[[#This Row],[State ID]])</f>
        <v>R1021</v>
      </c>
      <c r="P2243" s="20" t="str">
        <f>_xlfn.CONCAT(Hospitalisation_table[[#This Row],[date]],"-",Hospitalisation_table[[#This Row],[Month_Updated]],"-",Hospitalisation_table[[#This Row],[Year_Update]])</f>
        <v>24-Oct-1980</v>
      </c>
      <c r="Q2243">
        <f>DATEDIF(Hospitalisation_table[[#This Row],[Date of Birth]],"8-Jun-2023","Y")</f>
        <v>42</v>
      </c>
    </row>
    <row r="2244" spans="1:17" x14ac:dyDescent="0.3">
      <c r="A2244" t="s">
        <v>1288</v>
      </c>
      <c r="B2244" t="str">
        <f>IF(Hospitalisation_table[[#This Row],[Customer ID]]="?","UnKnown",Hospitalisation_table[[#This Row],[Customer ID]])</f>
        <v>Id1083</v>
      </c>
      <c r="C2244">
        <v>1973</v>
      </c>
      <c r="D2244" t="s">
        <v>37</v>
      </c>
      <c r="E2244">
        <v>11</v>
      </c>
      <c r="F2244">
        <v>0</v>
      </c>
      <c r="G2244" s="24">
        <v>10419.59</v>
      </c>
      <c r="H2244" t="s">
        <v>12</v>
      </c>
      <c r="I2244" t="s">
        <v>11</v>
      </c>
      <c r="J2244" t="s">
        <v>200</v>
      </c>
      <c r="K2244" t="str">
        <f>IF(Hospitalisation_table[[#This Row],[month]]="?","Sep",Hospitalisation_table[[#This Row],[month]])</f>
        <v>Oct</v>
      </c>
      <c r="L2244">
        <f>IF(Hospitalisation_table[[#This Row],[year]] = "?",ROUNDUP(AVERAGE(Hospitalisation_table[year]),0),Hospitalisation_table[[#This Row],[year]])</f>
        <v>1973</v>
      </c>
      <c r="M2244" t="str">
        <f>IF(Hospitalisation_table[[#This Row],[Hospital tier]]="?","tier - 2",Hospitalisation_table[[#This Row],[Hospital tier]])</f>
        <v>tier - 3</v>
      </c>
      <c r="N2244" t="str">
        <f>IF(Hospitalisation_table[[#This Row],[City tier]]="?","tier - 2",Hospitalisation_table[[#This Row],[City tier]])</f>
        <v>tier - 2</v>
      </c>
      <c r="O2244" t="str">
        <f>IF(Hospitalisation_table[[#This Row],[State ID]]="?","Unknown",Hospitalisation_table[[#This Row],[State ID]])</f>
        <v>R1025</v>
      </c>
      <c r="P2244" s="20" t="str">
        <f>_xlfn.CONCAT(Hospitalisation_table[[#This Row],[date]],"-",Hospitalisation_table[[#This Row],[Month_Updated]],"-",Hospitalisation_table[[#This Row],[Year_Update]])</f>
        <v>11-Oct-1973</v>
      </c>
      <c r="Q2244">
        <f>DATEDIF(Hospitalisation_table[[#This Row],[Date of Birth]],"8-Jun-2023","Y")</f>
        <v>49</v>
      </c>
    </row>
    <row r="2245" spans="1:17" x14ac:dyDescent="0.3">
      <c r="A2245" t="s">
        <v>1289</v>
      </c>
      <c r="B2245" t="str">
        <f>IF(Hospitalisation_table[[#This Row],[Customer ID]]="?","UnKnown",Hospitalisation_table[[#This Row],[Customer ID]])</f>
        <v>Id1082</v>
      </c>
      <c r="C2245">
        <v>1979</v>
      </c>
      <c r="D2245" t="s">
        <v>15</v>
      </c>
      <c r="E2245">
        <v>25</v>
      </c>
      <c r="F2245">
        <v>2</v>
      </c>
      <c r="G2245" s="24">
        <v>10419.65</v>
      </c>
      <c r="H2245" t="s">
        <v>12</v>
      </c>
      <c r="I2245" t="s">
        <v>11</v>
      </c>
      <c r="J2245" t="s">
        <v>200</v>
      </c>
      <c r="K2245" t="str">
        <f>IF(Hospitalisation_table[[#This Row],[month]]="?","Sep",Hospitalisation_table[[#This Row],[month]])</f>
        <v>Nov</v>
      </c>
      <c r="L2245">
        <f>IF(Hospitalisation_table[[#This Row],[year]] = "?",ROUNDUP(AVERAGE(Hospitalisation_table[year]),0),Hospitalisation_table[[#This Row],[year]])</f>
        <v>1979</v>
      </c>
      <c r="M2245" t="str">
        <f>IF(Hospitalisation_table[[#This Row],[Hospital tier]]="?","tier - 2",Hospitalisation_table[[#This Row],[Hospital tier]])</f>
        <v>tier - 3</v>
      </c>
      <c r="N2245" t="str">
        <f>IF(Hospitalisation_table[[#This Row],[City tier]]="?","tier - 2",Hospitalisation_table[[#This Row],[City tier]])</f>
        <v>tier - 2</v>
      </c>
      <c r="O2245" t="str">
        <f>IF(Hospitalisation_table[[#This Row],[State ID]]="?","Unknown",Hospitalisation_table[[#This Row],[State ID]])</f>
        <v>R1025</v>
      </c>
      <c r="P2245" s="20" t="str">
        <f>_xlfn.CONCAT(Hospitalisation_table[[#This Row],[date]],"-",Hospitalisation_table[[#This Row],[Month_Updated]],"-",Hospitalisation_table[[#This Row],[Year_Update]])</f>
        <v>25-Nov-1979</v>
      </c>
      <c r="Q2245">
        <f>DATEDIF(Hospitalisation_table[[#This Row],[Date of Birth]],"8-Jun-2023","Y")</f>
        <v>43</v>
      </c>
    </row>
    <row r="2246" spans="1:17" x14ac:dyDescent="0.3">
      <c r="A2246" t="s">
        <v>1290</v>
      </c>
      <c r="B2246" t="str">
        <f>IF(Hospitalisation_table[[#This Row],[Customer ID]]="?","UnKnown",Hospitalisation_table[[#This Row],[Customer ID]])</f>
        <v>Id1081</v>
      </c>
      <c r="C2246">
        <v>1968</v>
      </c>
      <c r="D2246" t="s">
        <v>30</v>
      </c>
      <c r="E2246">
        <v>27</v>
      </c>
      <c r="F2246">
        <v>0</v>
      </c>
      <c r="G2246" s="24">
        <v>10422.92</v>
      </c>
      <c r="H2246" t="s">
        <v>12</v>
      </c>
      <c r="I2246" t="s">
        <v>16</v>
      </c>
      <c r="J2246" t="s">
        <v>356</v>
      </c>
      <c r="K2246" t="str">
        <f>IF(Hospitalisation_table[[#This Row],[month]]="?","Sep",Hospitalisation_table[[#This Row],[month]])</f>
        <v>Dec</v>
      </c>
      <c r="L2246">
        <f>IF(Hospitalisation_table[[#This Row],[year]] = "?",ROUNDUP(AVERAGE(Hospitalisation_table[year]),0),Hospitalisation_table[[#This Row],[year]])</f>
        <v>1968</v>
      </c>
      <c r="M2246" t="str">
        <f>IF(Hospitalisation_table[[#This Row],[Hospital tier]]="?","tier - 2",Hospitalisation_table[[#This Row],[Hospital tier]])</f>
        <v>tier - 3</v>
      </c>
      <c r="N2246" t="str">
        <f>IF(Hospitalisation_table[[#This Row],[City tier]]="?","tier - 2",Hospitalisation_table[[#This Row],[City tier]])</f>
        <v>tier - 1</v>
      </c>
      <c r="O2246" t="str">
        <f>IF(Hospitalisation_table[[#This Row],[State ID]]="?","Unknown",Hospitalisation_table[[#This Row],[State ID]])</f>
        <v>R1017</v>
      </c>
      <c r="P2246" s="20" t="str">
        <f>_xlfn.CONCAT(Hospitalisation_table[[#This Row],[date]],"-",Hospitalisation_table[[#This Row],[Month_Updated]],"-",Hospitalisation_table[[#This Row],[Year_Update]])</f>
        <v>27-Dec-1968</v>
      </c>
      <c r="Q2246">
        <f>DATEDIF(Hospitalisation_table[[#This Row],[Date of Birth]],"8-Jun-2023","Y")</f>
        <v>54</v>
      </c>
    </row>
    <row r="2247" spans="1:17" x14ac:dyDescent="0.3">
      <c r="A2247" t="s">
        <v>1291</v>
      </c>
      <c r="B2247" t="str">
        <f>IF(Hospitalisation_table[[#This Row],[Customer ID]]="?","UnKnown",Hospitalisation_table[[#This Row],[Customer ID]])</f>
        <v>Id1080</v>
      </c>
      <c r="C2247">
        <v>1968</v>
      </c>
      <c r="D2247" t="s">
        <v>35</v>
      </c>
      <c r="E2247">
        <v>23</v>
      </c>
      <c r="F2247">
        <v>0</v>
      </c>
      <c r="G2247" s="24">
        <v>10435.07</v>
      </c>
      <c r="H2247" t="s">
        <v>12</v>
      </c>
      <c r="I2247" t="s">
        <v>16</v>
      </c>
      <c r="J2247" t="s">
        <v>168</v>
      </c>
      <c r="K2247" t="str">
        <f>IF(Hospitalisation_table[[#This Row],[month]]="?","Sep",Hospitalisation_table[[#This Row],[month]])</f>
        <v>Aug</v>
      </c>
      <c r="L2247">
        <f>IF(Hospitalisation_table[[#This Row],[year]] = "?",ROUNDUP(AVERAGE(Hospitalisation_table[year]),0),Hospitalisation_table[[#This Row],[year]])</f>
        <v>1968</v>
      </c>
      <c r="M2247" t="str">
        <f>IF(Hospitalisation_table[[#This Row],[Hospital tier]]="?","tier - 2",Hospitalisation_table[[#This Row],[Hospital tier]])</f>
        <v>tier - 3</v>
      </c>
      <c r="N2247" t="str">
        <f>IF(Hospitalisation_table[[#This Row],[City tier]]="?","tier - 2",Hospitalisation_table[[#This Row],[City tier]])</f>
        <v>tier - 1</v>
      </c>
      <c r="O2247" t="str">
        <f>IF(Hospitalisation_table[[#This Row],[State ID]]="?","Unknown",Hospitalisation_table[[#This Row],[State ID]])</f>
        <v>R1016</v>
      </c>
      <c r="P2247" s="20" t="str">
        <f>_xlfn.CONCAT(Hospitalisation_table[[#This Row],[date]],"-",Hospitalisation_table[[#This Row],[Month_Updated]],"-",Hospitalisation_table[[#This Row],[Year_Update]])</f>
        <v>23-Aug-1968</v>
      </c>
      <c r="Q2247">
        <f>DATEDIF(Hospitalisation_table[[#This Row],[Date of Birth]],"8-Jun-2023","Y")</f>
        <v>54</v>
      </c>
    </row>
    <row r="2248" spans="1:17" x14ac:dyDescent="0.3">
      <c r="A2248" t="s">
        <v>2265</v>
      </c>
      <c r="B2248" t="str">
        <f>IF(Hospitalisation_table[[#This Row],[Customer ID]]="?","UnKnown",Hospitalisation_table[[#This Row],[Customer ID]])</f>
        <v>Id108</v>
      </c>
      <c r="C2248">
        <v>1982</v>
      </c>
      <c r="D2248" t="s">
        <v>30</v>
      </c>
      <c r="E2248">
        <v>25</v>
      </c>
      <c r="F2248">
        <v>2</v>
      </c>
      <c r="G2248" s="24">
        <v>40003.33</v>
      </c>
      <c r="H2248" t="s">
        <v>16</v>
      </c>
      <c r="I2248" t="s">
        <v>16</v>
      </c>
      <c r="J2248" t="s">
        <v>23</v>
      </c>
      <c r="K2248" t="str">
        <f>IF(Hospitalisation_table[[#This Row],[month]]="?","Sep",Hospitalisation_table[[#This Row],[month]])</f>
        <v>Dec</v>
      </c>
      <c r="L2248">
        <f>IF(Hospitalisation_table[[#This Row],[year]] = "?",ROUNDUP(AVERAGE(Hospitalisation_table[year]),0),Hospitalisation_table[[#This Row],[year]])</f>
        <v>1982</v>
      </c>
      <c r="M2248" t="str">
        <f>IF(Hospitalisation_table[[#This Row],[Hospital tier]]="?","tier - 2",Hospitalisation_table[[#This Row],[Hospital tier]])</f>
        <v>tier - 1</v>
      </c>
      <c r="N2248" t="str">
        <f>IF(Hospitalisation_table[[#This Row],[City tier]]="?","tier - 2",Hospitalisation_table[[#This Row],[City tier]])</f>
        <v>tier - 1</v>
      </c>
      <c r="O2248" t="str">
        <f>IF(Hospitalisation_table[[#This Row],[State ID]]="?","Unknown",Hospitalisation_table[[#This Row],[State ID]])</f>
        <v>R1012</v>
      </c>
      <c r="P2248" s="20" t="str">
        <f>_xlfn.CONCAT(Hospitalisation_table[[#This Row],[date]],"-",Hospitalisation_table[[#This Row],[Month_Updated]],"-",Hospitalisation_table[[#This Row],[Year_Update]])</f>
        <v>25-Dec-1982</v>
      </c>
      <c r="Q2248">
        <f>DATEDIF(Hospitalisation_table[[#This Row],[Date of Birth]],"8-Jun-2023","Y")</f>
        <v>40</v>
      </c>
    </row>
    <row r="2249" spans="1:17" x14ac:dyDescent="0.3">
      <c r="A2249" t="s">
        <v>1292</v>
      </c>
      <c r="B2249" t="str">
        <f>IF(Hospitalisation_table[[#This Row],[Customer ID]]="?","UnKnown",Hospitalisation_table[[#This Row],[Customer ID]])</f>
        <v>Id1079</v>
      </c>
      <c r="C2249">
        <v>1968</v>
      </c>
      <c r="D2249" t="s">
        <v>35</v>
      </c>
      <c r="E2249">
        <v>29</v>
      </c>
      <c r="F2249">
        <v>1</v>
      </c>
      <c r="G2249" s="24">
        <v>10436.1</v>
      </c>
      <c r="H2249" t="s">
        <v>12</v>
      </c>
      <c r="I2249" t="s">
        <v>12</v>
      </c>
      <c r="J2249" t="s">
        <v>42</v>
      </c>
      <c r="K2249" t="str">
        <f>IF(Hospitalisation_table[[#This Row],[month]]="?","Sep",Hospitalisation_table[[#This Row],[month]])</f>
        <v>Aug</v>
      </c>
      <c r="L2249">
        <f>IF(Hospitalisation_table[[#This Row],[year]] = "?",ROUNDUP(AVERAGE(Hospitalisation_table[year]),0),Hospitalisation_table[[#This Row],[year]])</f>
        <v>1968</v>
      </c>
      <c r="M2249" t="str">
        <f>IF(Hospitalisation_table[[#This Row],[Hospital tier]]="?","tier - 2",Hospitalisation_table[[#This Row],[Hospital tier]])</f>
        <v>tier - 3</v>
      </c>
      <c r="N2249" t="str">
        <f>IF(Hospitalisation_table[[#This Row],[City tier]]="?","tier - 2",Hospitalisation_table[[#This Row],[City tier]])</f>
        <v>tier - 3</v>
      </c>
      <c r="O2249" t="str">
        <f>IF(Hospitalisation_table[[#This Row],[State ID]]="?","Unknown",Hospitalisation_table[[#This Row],[State ID]])</f>
        <v>R1011</v>
      </c>
      <c r="P2249" s="20" t="str">
        <f>_xlfn.CONCAT(Hospitalisation_table[[#This Row],[date]],"-",Hospitalisation_table[[#This Row],[Month_Updated]],"-",Hospitalisation_table[[#This Row],[Year_Update]])</f>
        <v>29-Aug-1968</v>
      </c>
      <c r="Q2249">
        <f>DATEDIF(Hospitalisation_table[[#This Row],[Date of Birth]],"8-Jun-2023","Y")</f>
        <v>54</v>
      </c>
    </row>
    <row r="2250" spans="1:17" x14ac:dyDescent="0.3">
      <c r="A2250" t="s">
        <v>1293</v>
      </c>
      <c r="B2250" t="str">
        <f>IF(Hospitalisation_table[[#This Row],[Customer ID]]="?","UnKnown",Hospitalisation_table[[#This Row],[Customer ID]])</f>
        <v>Id1078</v>
      </c>
      <c r="C2250">
        <v>1968</v>
      </c>
      <c r="D2250" t="s">
        <v>15</v>
      </c>
      <c r="E2250">
        <v>8</v>
      </c>
      <c r="F2250">
        <v>1</v>
      </c>
      <c r="G2250" s="24">
        <v>10450.549999999999</v>
      </c>
      <c r="H2250" t="s">
        <v>12</v>
      </c>
      <c r="I2250" t="s">
        <v>16</v>
      </c>
      <c r="J2250" t="s">
        <v>42</v>
      </c>
      <c r="K2250" t="str">
        <f>IF(Hospitalisation_table[[#This Row],[month]]="?","Sep",Hospitalisation_table[[#This Row],[month]])</f>
        <v>Nov</v>
      </c>
      <c r="L2250">
        <f>IF(Hospitalisation_table[[#This Row],[year]] = "?",ROUNDUP(AVERAGE(Hospitalisation_table[year]),0),Hospitalisation_table[[#This Row],[year]])</f>
        <v>1968</v>
      </c>
      <c r="M2250" t="str">
        <f>IF(Hospitalisation_table[[#This Row],[Hospital tier]]="?","tier - 2",Hospitalisation_table[[#This Row],[Hospital tier]])</f>
        <v>tier - 3</v>
      </c>
      <c r="N2250" t="str">
        <f>IF(Hospitalisation_table[[#This Row],[City tier]]="?","tier - 2",Hospitalisation_table[[#This Row],[City tier]])</f>
        <v>tier - 1</v>
      </c>
      <c r="O2250" t="str">
        <f>IF(Hospitalisation_table[[#This Row],[State ID]]="?","Unknown",Hospitalisation_table[[#This Row],[State ID]])</f>
        <v>R1011</v>
      </c>
      <c r="P2250" s="20" t="str">
        <f>_xlfn.CONCAT(Hospitalisation_table[[#This Row],[date]],"-",Hospitalisation_table[[#This Row],[Month_Updated]],"-",Hospitalisation_table[[#This Row],[Year_Update]])</f>
        <v>8-Nov-1968</v>
      </c>
      <c r="Q2250">
        <f>DATEDIF(Hospitalisation_table[[#This Row],[Date of Birth]],"8-Jun-2023","Y")</f>
        <v>54</v>
      </c>
    </row>
    <row r="2251" spans="1:17" x14ac:dyDescent="0.3">
      <c r="A2251" t="s">
        <v>1294</v>
      </c>
      <c r="B2251" t="str">
        <f>IF(Hospitalisation_table[[#This Row],[Customer ID]]="?","UnKnown",Hospitalisation_table[[#This Row],[Customer ID]])</f>
        <v>Id1077</v>
      </c>
      <c r="C2251">
        <v>1964</v>
      </c>
      <c r="D2251" t="s">
        <v>37</v>
      </c>
      <c r="E2251">
        <v>14</v>
      </c>
      <c r="F2251">
        <v>0</v>
      </c>
      <c r="G2251" s="24">
        <v>10455.1</v>
      </c>
      <c r="H2251" t="s">
        <v>12</v>
      </c>
      <c r="I2251" t="s">
        <v>16</v>
      </c>
      <c r="J2251" t="s">
        <v>23</v>
      </c>
      <c r="K2251" t="str">
        <f>IF(Hospitalisation_table[[#This Row],[month]]="?","Sep",Hospitalisation_table[[#This Row],[month]])</f>
        <v>Oct</v>
      </c>
      <c r="L2251">
        <f>IF(Hospitalisation_table[[#This Row],[year]] = "?",ROUNDUP(AVERAGE(Hospitalisation_table[year]),0),Hospitalisation_table[[#This Row],[year]])</f>
        <v>1964</v>
      </c>
      <c r="M2251" t="str">
        <f>IF(Hospitalisation_table[[#This Row],[Hospital tier]]="?","tier - 2",Hospitalisation_table[[#This Row],[Hospital tier]])</f>
        <v>tier - 3</v>
      </c>
      <c r="N2251" t="str">
        <f>IF(Hospitalisation_table[[#This Row],[City tier]]="?","tier - 2",Hospitalisation_table[[#This Row],[City tier]])</f>
        <v>tier - 1</v>
      </c>
      <c r="O2251" t="str">
        <f>IF(Hospitalisation_table[[#This Row],[State ID]]="?","Unknown",Hospitalisation_table[[#This Row],[State ID]])</f>
        <v>R1012</v>
      </c>
      <c r="P2251" s="20" t="str">
        <f>_xlfn.CONCAT(Hospitalisation_table[[#This Row],[date]],"-",Hospitalisation_table[[#This Row],[Month_Updated]],"-",Hospitalisation_table[[#This Row],[Year_Update]])</f>
        <v>14-Oct-1964</v>
      </c>
      <c r="Q2251">
        <f>DATEDIF(Hospitalisation_table[[#This Row],[Date of Birth]],"8-Jun-2023","Y")</f>
        <v>58</v>
      </c>
    </row>
    <row r="2252" spans="1:17" x14ac:dyDescent="0.3">
      <c r="A2252" t="s">
        <v>1295</v>
      </c>
      <c r="B2252" t="str">
        <f>IF(Hospitalisation_table[[#This Row],[Customer ID]]="?","UnKnown",Hospitalisation_table[[#This Row],[Customer ID]])</f>
        <v>Id1076</v>
      </c>
      <c r="C2252">
        <v>1976</v>
      </c>
      <c r="D2252" t="s">
        <v>35</v>
      </c>
      <c r="E2252">
        <v>3</v>
      </c>
      <c r="F2252">
        <v>2</v>
      </c>
      <c r="G2252" s="24">
        <v>10455.14</v>
      </c>
      <c r="H2252" t="s">
        <v>12</v>
      </c>
      <c r="I2252" t="s">
        <v>11</v>
      </c>
      <c r="J2252" t="s">
        <v>300</v>
      </c>
      <c r="K2252" t="str">
        <f>IF(Hospitalisation_table[[#This Row],[month]]="?","Sep",Hospitalisation_table[[#This Row],[month]])</f>
        <v>Aug</v>
      </c>
      <c r="L2252">
        <f>IF(Hospitalisation_table[[#This Row],[year]] = "?",ROUNDUP(AVERAGE(Hospitalisation_table[year]),0),Hospitalisation_table[[#This Row],[year]])</f>
        <v>1976</v>
      </c>
      <c r="M2252" t="str">
        <f>IF(Hospitalisation_table[[#This Row],[Hospital tier]]="?","tier - 2",Hospitalisation_table[[#This Row],[Hospital tier]])</f>
        <v>tier - 3</v>
      </c>
      <c r="N2252" t="str">
        <f>IF(Hospitalisation_table[[#This Row],[City tier]]="?","tier - 2",Hospitalisation_table[[#This Row],[City tier]])</f>
        <v>tier - 2</v>
      </c>
      <c r="O2252" t="str">
        <f>IF(Hospitalisation_table[[#This Row],[State ID]]="?","Unknown",Hospitalisation_table[[#This Row],[State ID]])</f>
        <v>R1021</v>
      </c>
      <c r="P2252" s="20" t="str">
        <f>_xlfn.CONCAT(Hospitalisation_table[[#This Row],[date]],"-",Hospitalisation_table[[#This Row],[Month_Updated]],"-",Hospitalisation_table[[#This Row],[Year_Update]])</f>
        <v>3-Aug-1976</v>
      </c>
      <c r="Q2252">
        <f>DATEDIF(Hospitalisation_table[[#This Row],[Date of Birth]],"8-Jun-2023","Y")</f>
        <v>46</v>
      </c>
    </row>
    <row r="2253" spans="1:17" x14ac:dyDescent="0.3">
      <c r="A2253" t="s">
        <v>1296</v>
      </c>
      <c r="B2253" t="str">
        <f>IF(Hospitalisation_table[[#This Row],[Customer ID]]="?","UnKnown",Hospitalisation_table[[#This Row],[Customer ID]])</f>
        <v>Id1075</v>
      </c>
      <c r="C2253">
        <v>1964</v>
      </c>
      <c r="D2253" t="s">
        <v>10</v>
      </c>
      <c r="E2253">
        <v>27</v>
      </c>
      <c r="F2253">
        <v>0</v>
      </c>
      <c r="G2253" s="24">
        <v>10459.19</v>
      </c>
      <c r="H2253" t="s">
        <v>12</v>
      </c>
      <c r="I2253" t="s">
        <v>16</v>
      </c>
      <c r="J2253" t="s">
        <v>13</v>
      </c>
      <c r="K2253" t="str">
        <f>IF(Hospitalisation_table[[#This Row],[month]]="?","Sep",Hospitalisation_table[[#This Row],[month]])</f>
        <v>Jul</v>
      </c>
      <c r="L2253">
        <f>IF(Hospitalisation_table[[#This Row],[year]] = "?",ROUNDUP(AVERAGE(Hospitalisation_table[year]),0),Hospitalisation_table[[#This Row],[year]])</f>
        <v>1964</v>
      </c>
      <c r="M2253" t="str">
        <f>IF(Hospitalisation_table[[#This Row],[Hospital tier]]="?","tier - 2",Hospitalisation_table[[#This Row],[Hospital tier]])</f>
        <v>tier - 3</v>
      </c>
      <c r="N2253" t="str">
        <f>IF(Hospitalisation_table[[#This Row],[City tier]]="?","tier - 2",Hospitalisation_table[[#This Row],[City tier]])</f>
        <v>tier - 1</v>
      </c>
      <c r="O2253" t="str">
        <f>IF(Hospitalisation_table[[#This Row],[State ID]]="?","Unknown",Hospitalisation_table[[#This Row],[State ID]])</f>
        <v>R1013</v>
      </c>
      <c r="P2253" s="20" t="str">
        <f>_xlfn.CONCAT(Hospitalisation_table[[#This Row],[date]],"-",Hospitalisation_table[[#This Row],[Month_Updated]],"-",Hospitalisation_table[[#This Row],[Year_Update]])</f>
        <v>27-Jul-1964</v>
      </c>
      <c r="Q2253">
        <f>DATEDIF(Hospitalisation_table[[#This Row],[Date of Birth]],"8-Jun-2023","Y")</f>
        <v>58</v>
      </c>
    </row>
    <row r="2254" spans="1:17" x14ac:dyDescent="0.3">
      <c r="A2254" t="s">
        <v>1297</v>
      </c>
      <c r="B2254" t="str">
        <f>IF(Hospitalisation_table[[#This Row],[Customer ID]]="?","UnKnown",Hospitalisation_table[[#This Row],[Customer ID]])</f>
        <v>Id1074</v>
      </c>
      <c r="C2254">
        <v>1969</v>
      </c>
      <c r="D2254" t="s">
        <v>20</v>
      </c>
      <c r="E2254">
        <v>22</v>
      </c>
      <c r="F2254">
        <v>1</v>
      </c>
      <c r="G2254" s="24">
        <v>10461.98</v>
      </c>
      <c r="H2254" t="s">
        <v>12</v>
      </c>
      <c r="I2254" t="s">
        <v>16</v>
      </c>
      <c r="J2254" t="s">
        <v>23</v>
      </c>
      <c r="K2254" t="str">
        <f>IF(Hospitalisation_table[[#This Row],[month]]="?","Sep",Hospitalisation_table[[#This Row],[month]])</f>
        <v>Sep</v>
      </c>
      <c r="L2254">
        <f>IF(Hospitalisation_table[[#This Row],[year]] = "?",ROUNDUP(AVERAGE(Hospitalisation_table[year]),0),Hospitalisation_table[[#This Row],[year]])</f>
        <v>1969</v>
      </c>
      <c r="M2254" t="str">
        <f>IF(Hospitalisation_table[[#This Row],[Hospital tier]]="?","tier - 2",Hospitalisation_table[[#This Row],[Hospital tier]])</f>
        <v>tier - 3</v>
      </c>
      <c r="N2254" t="str">
        <f>IF(Hospitalisation_table[[#This Row],[City tier]]="?","tier - 2",Hospitalisation_table[[#This Row],[City tier]])</f>
        <v>tier - 1</v>
      </c>
      <c r="O2254" t="str">
        <f>IF(Hospitalisation_table[[#This Row],[State ID]]="?","Unknown",Hospitalisation_table[[#This Row],[State ID]])</f>
        <v>R1012</v>
      </c>
      <c r="P2254" s="20" t="str">
        <f>_xlfn.CONCAT(Hospitalisation_table[[#This Row],[date]],"-",Hospitalisation_table[[#This Row],[Month_Updated]],"-",Hospitalisation_table[[#This Row],[Year_Update]])</f>
        <v>22-Sep-1969</v>
      </c>
      <c r="Q2254">
        <f>DATEDIF(Hospitalisation_table[[#This Row],[Date of Birth]],"8-Jun-2023","Y")</f>
        <v>53</v>
      </c>
    </row>
    <row r="2255" spans="1:17" x14ac:dyDescent="0.3">
      <c r="A2255" t="s">
        <v>1298</v>
      </c>
      <c r="B2255" t="str">
        <f>IF(Hospitalisation_table[[#This Row],[Customer ID]]="?","UnKnown",Hospitalisation_table[[#This Row],[Customer ID]])</f>
        <v>Id1073</v>
      </c>
      <c r="C2255">
        <v>1987</v>
      </c>
      <c r="D2255" t="s">
        <v>18</v>
      </c>
      <c r="E2255">
        <v>28</v>
      </c>
      <c r="F2255">
        <v>3</v>
      </c>
      <c r="G2255" s="24">
        <v>10464.83</v>
      </c>
      <c r="H2255" t="s">
        <v>12</v>
      </c>
      <c r="I2255" t="s">
        <v>16</v>
      </c>
      <c r="J2255" t="s">
        <v>23</v>
      </c>
      <c r="K2255" t="str">
        <f>IF(Hospitalisation_table[[#This Row],[month]]="?","Sep",Hospitalisation_table[[#This Row],[month]])</f>
        <v>Jun</v>
      </c>
      <c r="L2255">
        <f>IF(Hospitalisation_table[[#This Row],[year]] = "?",ROUNDUP(AVERAGE(Hospitalisation_table[year]),0),Hospitalisation_table[[#This Row],[year]])</f>
        <v>1987</v>
      </c>
      <c r="M2255" t="str">
        <f>IF(Hospitalisation_table[[#This Row],[Hospital tier]]="?","tier - 2",Hospitalisation_table[[#This Row],[Hospital tier]])</f>
        <v>tier - 3</v>
      </c>
      <c r="N2255" t="str">
        <f>IF(Hospitalisation_table[[#This Row],[City tier]]="?","tier - 2",Hospitalisation_table[[#This Row],[City tier]])</f>
        <v>tier - 1</v>
      </c>
      <c r="O2255" t="str">
        <f>IF(Hospitalisation_table[[#This Row],[State ID]]="?","Unknown",Hospitalisation_table[[#This Row],[State ID]])</f>
        <v>R1012</v>
      </c>
      <c r="P2255" s="20" t="str">
        <f>_xlfn.CONCAT(Hospitalisation_table[[#This Row],[date]],"-",Hospitalisation_table[[#This Row],[Month_Updated]],"-",Hospitalisation_table[[#This Row],[Year_Update]])</f>
        <v>28-Jun-1987</v>
      </c>
      <c r="Q2255">
        <f>DATEDIF(Hospitalisation_table[[#This Row],[Date of Birth]],"8-Jun-2023","Y")</f>
        <v>35</v>
      </c>
    </row>
    <row r="2256" spans="1:17" x14ac:dyDescent="0.3">
      <c r="A2256" t="s">
        <v>1299</v>
      </c>
      <c r="B2256" t="str">
        <f>IF(Hospitalisation_table[[#This Row],[Customer ID]]="?","UnKnown",Hospitalisation_table[[#This Row],[Customer ID]])</f>
        <v>Id1072</v>
      </c>
      <c r="C2256">
        <v>1978</v>
      </c>
      <c r="D2256" t="s">
        <v>35</v>
      </c>
      <c r="E2256">
        <v>21</v>
      </c>
      <c r="F2256">
        <v>2</v>
      </c>
      <c r="G2256" s="24">
        <v>10486.55</v>
      </c>
      <c r="H2256" t="s">
        <v>12</v>
      </c>
      <c r="I2256" t="s">
        <v>12</v>
      </c>
      <c r="J2256" t="s">
        <v>200</v>
      </c>
      <c r="K2256" t="str">
        <f>IF(Hospitalisation_table[[#This Row],[month]]="?","Sep",Hospitalisation_table[[#This Row],[month]])</f>
        <v>Aug</v>
      </c>
      <c r="L2256">
        <f>IF(Hospitalisation_table[[#This Row],[year]] = "?",ROUNDUP(AVERAGE(Hospitalisation_table[year]),0),Hospitalisation_table[[#This Row],[year]])</f>
        <v>1978</v>
      </c>
      <c r="M2256" t="str">
        <f>IF(Hospitalisation_table[[#This Row],[Hospital tier]]="?","tier - 2",Hospitalisation_table[[#This Row],[Hospital tier]])</f>
        <v>tier - 3</v>
      </c>
      <c r="N2256" t="str">
        <f>IF(Hospitalisation_table[[#This Row],[City tier]]="?","tier - 2",Hospitalisation_table[[#This Row],[City tier]])</f>
        <v>tier - 3</v>
      </c>
      <c r="O2256" t="str">
        <f>IF(Hospitalisation_table[[#This Row],[State ID]]="?","Unknown",Hospitalisation_table[[#This Row],[State ID]])</f>
        <v>R1025</v>
      </c>
      <c r="P2256" s="20" t="str">
        <f>_xlfn.CONCAT(Hospitalisation_table[[#This Row],[date]],"-",Hospitalisation_table[[#This Row],[Month_Updated]],"-",Hospitalisation_table[[#This Row],[Year_Update]])</f>
        <v>21-Aug-1978</v>
      </c>
      <c r="Q2256">
        <f>DATEDIF(Hospitalisation_table[[#This Row],[Date of Birth]],"8-Jun-2023","Y")</f>
        <v>44</v>
      </c>
    </row>
    <row r="2257" spans="1:17" x14ac:dyDescent="0.3">
      <c r="A2257" t="s">
        <v>1300</v>
      </c>
      <c r="B2257" t="str">
        <f>IF(Hospitalisation_table[[#This Row],[Customer ID]]="?","UnKnown",Hospitalisation_table[[#This Row],[Customer ID]])</f>
        <v>Id1071</v>
      </c>
      <c r="C2257">
        <v>1972</v>
      </c>
      <c r="D2257" t="s">
        <v>37</v>
      </c>
      <c r="E2257">
        <v>19</v>
      </c>
      <c r="F2257">
        <v>2</v>
      </c>
      <c r="G2257" s="24">
        <v>10493.95</v>
      </c>
      <c r="H2257" t="s">
        <v>12</v>
      </c>
      <c r="I2257" t="s">
        <v>16</v>
      </c>
      <c r="J2257" t="s">
        <v>23</v>
      </c>
      <c r="K2257" t="str">
        <f>IF(Hospitalisation_table[[#This Row],[month]]="?","Sep",Hospitalisation_table[[#This Row],[month]])</f>
        <v>Oct</v>
      </c>
      <c r="L2257">
        <f>IF(Hospitalisation_table[[#This Row],[year]] = "?",ROUNDUP(AVERAGE(Hospitalisation_table[year]),0),Hospitalisation_table[[#This Row],[year]])</f>
        <v>1972</v>
      </c>
      <c r="M2257" t="str">
        <f>IF(Hospitalisation_table[[#This Row],[Hospital tier]]="?","tier - 2",Hospitalisation_table[[#This Row],[Hospital tier]])</f>
        <v>tier - 3</v>
      </c>
      <c r="N2257" t="str">
        <f>IF(Hospitalisation_table[[#This Row],[City tier]]="?","tier - 2",Hospitalisation_table[[#This Row],[City tier]])</f>
        <v>tier - 1</v>
      </c>
      <c r="O2257" t="str">
        <f>IF(Hospitalisation_table[[#This Row],[State ID]]="?","Unknown",Hospitalisation_table[[#This Row],[State ID]])</f>
        <v>R1012</v>
      </c>
      <c r="P2257" s="20" t="str">
        <f>_xlfn.CONCAT(Hospitalisation_table[[#This Row],[date]],"-",Hospitalisation_table[[#This Row],[Month_Updated]],"-",Hospitalisation_table[[#This Row],[Year_Update]])</f>
        <v>19-Oct-1972</v>
      </c>
      <c r="Q2257">
        <f>DATEDIF(Hospitalisation_table[[#This Row],[Date of Birth]],"8-Jun-2023","Y")</f>
        <v>50</v>
      </c>
    </row>
    <row r="2258" spans="1:17" x14ac:dyDescent="0.3">
      <c r="A2258" t="s">
        <v>1301</v>
      </c>
      <c r="B2258" t="str">
        <f>IF(Hospitalisation_table[[#This Row],[Customer ID]]="?","UnKnown",Hospitalisation_table[[#This Row],[Customer ID]])</f>
        <v>Id1070</v>
      </c>
      <c r="C2258">
        <v>1977</v>
      </c>
      <c r="D2258" t="s">
        <v>37</v>
      </c>
      <c r="E2258">
        <v>25</v>
      </c>
      <c r="F2258">
        <v>2</v>
      </c>
      <c r="G2258" s="24">
        <v>10495.6</v>
      </c>
      <c r="H2258" t="s">
        <v>12</v>
      </c>
      <c r="I2258" t="s">
        <v>16</v>
      </c>
      <c r="J2258" t="s">
        <v>23</v>
      </c>
      <c r="K2258" t="str">
        <f>IF(Hospitalisation_table[[#This Row],[month]]="?","Sep",Hospitalisation_table[[#This Row],[month]])</f>
        <v>Oct</v>
      </c>
      <c r="L2258">
        <f>IF(Hospitalisation_table[[#This Row],[year]] = "?",ROUNDUP(AVERAGE(Hospitalisation_table[year]),0),Hospitalisation_table[[#This Row],[year]])</f>
        <v>1977</v>
      </c>
      <c r="M2258" t="str">
        <f>IF(Hospitalisation_table[[#This Row],[Hospital tier]]="?","tier - 2",Hospitalisation_table[[#This Row],[Hospital tier]])</f>
        <v>tier - 3</v>
      </c>
      <c r="N2258" t="str">
        <f>IF(Hospitalisation_table[[#This Row],[City tier]]="?","tier - 2",Hospitalisation_table[[#This Row],[City tier]])</f>
        <v>tier - 1</v>
      </c>
      <c r="O2258" t="str">
        <f>IF(Hospitalisation_table[[#This Row],[State ID]]="?","Unknown",Hospitalisation_table[[#This Row],[State ID]])</f>
        <v>R1012</v>
      </c>
      <c r="P2258" s="20" t="str">
        <f>_xlfn.CONCAT(Hospitalisation_table[[#This Row],[date]],"-",Hospitalisation_table[[#This Row],[Month_Updated]],"-",Hospitalisation_table[[#This Row],[Year_Update]])</f>
        <v>25-Oct-1977</v>
      </c>
      <c r="Q2258">
        <f>DATEDIF(Hospitalisation_table[[#This Row],[Date of Birth]],"8-Jun-2023","Y")</f>
        <v>45</v>
      </c>
    </row>
    <row r="2259" spans="1:17" x14ac:dyDescent="0.3">
      <c r="A2259" t="s">
        <v>2266</v>
      </c>
      <c r="B2259" t="str">
        <f>IF(Hospitalisation_table[[#This Row],[Customer ID]]="?","UnKnown",Hospitalisation_table[[#This Row],[Customer ID]])</f>
        <v>Id107</v>
      </c>
      <c r="C2259">
        <v>1978</v>
      </c>
      <c r="D2259" t="s">
        <v>30</v>
      </c>
      <c r="E2259">
        <v>20</v>
      </c>
      <c r="F2259">
        <v>2</v>
      </c>
      <c r="G2259" s="24">
        <v>40054.730000000003</v>
      </c>
      <c r="H2259" t="s">
        <v>16</v>
      </c>
      <c r="I2259" t="s">
        <v>12</v>
      </c>
      <c r="J2259" t="s">
        <v>42</v>
      </c>
      <c r="K2259" t="str">
        <f>IF(Hospitalisation_table[[#This Row],[month]]="?","Sep",Hospitalisation_table[[#This Row],[month]])</f>
        <v>Dec</v>
      </c>
      <c r="L2259">
        <f>IF(Hospitalisation_table[[#This Row],[year]] = "?",ROUNDUP(AVERAGE(Hospitalisation_table[year]),0),Hospitalisation_table[[#This Row],[year]])</f>
        <v>1978</v>
      </c>
      <c r="M2259" t="str">
        <f>IF(Hospitalisation_table[[#This Row],[Hospital tier]]="?","tier - 2",Hospitalisation_table[[#This Row],[Hospital tier]])</f>
        <v>tier - 1</v>
      </c>
      <c r="N2259" t="str">
        <f>IF(Hospitalisation_table[[#This Row],[City tier]]="?","tier - 2",Hospitalisation_table[[#This Row],[City tier]])</f>
        <v>tier - 3</v>
      </c>
      <c r="O2259" t="str">
        <f>IF(Hospitalisation_table[[#This Row],[State ID]]="?","Unknown",Hospitalisation_table[[#This Row],[State ID]])</f>
        <v>R1011</v>
      </c>
      <c r="P2259" s="20" t="str">
        <f>_xlfn.CONCAT(Hospitalisation_table[[#This Row],[date]],"-",Hospitalisation_table[[#This Row],[Month_Updated]],"-",Hospitalisation_table[[#This Row],[Year_Update]])</f>
        <v>20-Dec-1978</v>
      </c>
      <c r="Q2259">
        <f>DATEDIF(Hospitalisation_table[[#This Row],[Date of Birth]],"8-Jun-2023","Y")</f>
        <v>44</v>
      </c>
    </row>
    <row r="2260" spans="1:17" x14ac:dyDescent="0.3">
      <c r="A2260" t="s">
        <v>1302</v>
      </c>
      <c r="B2260" t="str">
        <f>IF(Hospitalisation_table[[#This Row],[Customer ID]]="?","UnKnown",Hospitalisation_table[[#This Row],[Customer ID]])</f>
        <v>Id1069</v>
      </c>
      <c r="C2260">
        <v>1971</v>
      </c>
      <c r="D2260" t="s">
        <v>20</v>
      </c>
      <c r="E2260">
        <v>26</v>
      </c>
      <c r="F2260">
        <v>0</v>
      </c>
      <c r="G2260" s="24">
        <v>10546.48</v>
      </c>
      <c r="H2260" t="s">
        <v>12</v>
      </c>
      <c r="I2260" t="s">
        <v>12</v>
      </c>
      <c r="J2260" t="s">
        <v>42</v>
      </c>
      <c r="K2260" t="str">
        <f>IF(Hospitalisation_table[[#This Row],[month]]="?","Sep",Hospitalisation_table[[#This Row],[month]])</f>
        <v>Sep</v>
      </c>
      <c r="L2260">
        <f>IF(Hospitalisation_table[[#This Row],[year]] = "?",ROUNDUP(AVERAGE(Hospitalisation_table[year]),0),Hospitalisation_table[[#This Row],[year]])</f>
        <v>1971</v>
      </c>
      <c r="M2260" t="str">
        <f>IF(Hospitalisation_table[[#This Row],[Hospital tier]]="?","tier - 2",Hospitalisation_table[[#This Row],[Hospital tier]])</f>
        <v>tier - 3</v>
      </c>
      <c r="N2260" t="str">
        <f>IF(Hospitalisation_table[[#This Row],[City tier]]="?","tier - 2",Hospitalisation_table[[#This Row],[City tier]])</f>
        <v>tier - 3</v>
      </c>
      <c r="O2260" t="str">
        <f>IF(Hospitalisation_table[[#This Row],[State ID]]="?","Unknown",Hospitalisation_table[[#This Row],[State ID]])</f>
        <v>R1011</v>
      </c>
      <c r="P2260" s="20" t="str">
        <f>_xlfn.CONCAT(Hospitalisation_table[[#This Row],[date]],"-",Hospitalisation_table[[#This Row],[Month_Updated]],"-",Hospitalisation_table[[#This Row],[Year_Update]])</f>
        <v>26-Sep-1971</v>
      </c>
      <c r="Q2260">
        <f>DATEDIF(Hospitalisation_table[[#This Row],[Date of Birth]],"8-Jun-2023","Y")</f>
        <v>51</v>
      </c>
    </row>
    <row r="2261" spans="1:17" x14ac:dyDescent="0.3">
      <c r="A2261" t="s">
        <v>1303</v>
      </c>
      <c r="B2261" t="str">
        <f>IF(Hospitalisation_table[[#This Row],[Customer ID]]="?","UnKnown",Hospitalisation_table[[#This Row],[Customer ID]])</f>
        <v>Id1068</v>
      </c>
      <c r="C2261">
        <v>1971</v>
      </c>
      <c r="D2261" t="s">
        <v>18</v>
      </c>
      <c r="E2261">
        <v>29</v>
      </c>
      <c r="F2261">
        <v>3</v>
      </c>
      <c r="G2261" s="24">
        <v>10560.49</v>
      </c>
      <c r="H2261" t="s">
        <v>12</v>
      </c>
      <c r="I2261" t="s">
        <v>11</v>
      </c>
      <c r="J2261" t="s">
        <v>13</v>
      </c>
      <c r="K2261" t="str">
        <f>IF(Hospitalisation_table[[#This Row],[month]]="?","Sep",Hospitalisation_table[[#This Row],[month]])</f>
        <v>Jun</v>
      </c>
      <c r="L2261">
        <f>IF(Hospitalisation_table[[#This Row],[year]] = "?",ROUNDUP(AVERAGE(Hospitalisation_table[year]),0),Hospitalisation_table[[#This Row],[year]])</f>
        <v>1971</v>
      </c>
      <c r="M2261" t="str">
        <f>IF(Hospitalisation_table[[#This Row],[Hospital tier]]="?","tier - 2",Hospitalisation_table[[#This Row],[Hospital tier]])</f>
        <v>tier - 3</v>
      </c>
      <c r="N2261" t="str">
        <f>IF(Hospitalisation_table[[#This Row],[City tier]]="?","tier - 2",Hospitalisation_table[[#This Row],[City tier]])</f>
        <v>tier - 2</v>
      </c>
      <c r="O2261" t="str">
        <f>IF(Hospitalisation_table[[#This Row],[State ID]]="?","Unknown",Hospitalisation_table[[#This Row],[State ID]])</f>
        <v>R1013</v>
      </c>
      <c r="P2261" s="20" t="str">
        <f>_xlfn.CONCAT(Hospitalisation_table[[#This Row],[date]],"-",Hospitalisation_table[[#This Row],[Month_Updated]],"-",Hospitalisation_table[[#This Row],[Year_Update]])</f>
        <v>29-Jun-1971</v>
      </c>
      <c r="Q2261">
        <f>DATEDIF(Hospitalisation_table[[#This Row],[Date of Birth]],"8-Jun-2023","Y")</f>
        <v>51</v>
      </c>
    </row>
    <row r="2262" spans="1:17" x14ac:dyDescent="0.3">
      <c r="A2262" t="s">
        <v>1304</v>
      </c>
      <c r="B2262" t="str">
        <f>IF(Hospitalisation_table[[#This Row],[Customer ID]]="?","UnKnown",Hospitalisation_table[[#This Row],[Customer ID]])</f>
        <v>Id1067</v>
      </c>
      <c r="C2262">
        <v>1969</v>
      </c>
      <c r="D2262" t="s">
        <v>10</v>
      </c>
      <c r="E2262">
        <v>17</v>
      </c>
      <c r="F2262">
        <v>0</v>
      </c>
      <c r="G2262" s="24">
        <v>10564.88</v>
      </c>
      <c r="H2262" t="s">
        <v>12</v>
      </c>
      <c r="I2262" t="s">
        <v>16</v>
      </c>
      <c r="J2262" t="s">
        <v>247</v>
      </c>
      <c r="K2262" t="str">
        <f>IF(Hospitalisation_table[[#This Row],[month]]="?","Sep",Hospitalisation_table[[#This Row],[month]])</f>
        <v>Jul</v>
      </c>
      <c r="L2262">
        <f>IF(Hospitalisation_table[[#This Row],[year]] = "?",ROUNDUP(AVERAGE(Hospitalisation_table[year]),0),Hospitalisation_table[[#This Row],[year]])</f>
        <v>1969</v>
      </c>
      <c r="M2262" t="str">
        <f>IF(Hospitalisation_table[[#This Row],[Hospital tier]]="?","tier - 2",Hospitalisation_table[[#This Row],[Hospital tier]])</f>
        <v>tier - 3</v>
      </c>
      <c r="N2262" t="str">
        <f>IF(Hospitalisation_table[[#This Row],[City tier]]="?","tier - 2",Hospitalisation_table[[#This Row],[City tier]])</f>
        <v>tier - 1</v>
      </c>
      <c r="O2262" t="str">
        <f>IF(Hospitalisation_table[[#This Row],[State ID]]="?","Unknown",Hospitalisation_table[[#This Row],[State ID]])</f>
        <v>R1024</v>
      </c>
      <c r="P2262" s="20" t="str">
        <f>_xlfn.CONCAT(Hospitalisation_table[[#This Row],[date]],"-",Hospitalisation_table[[#This Row],[Month_Updated]],"-",Hospitalisation_table[[#This Row],[Year_Update]])</f>
        <v>17-Jul-1969</v>
      </c>
      <c r="Q2262">
        <f>DATEDIF(Hospitalisation_table[[#This Row],[Date of Birth]],"8-Jun-2023","Y")</f>
        <v>53</v>
      </c>
    </row>
    <row r="2263" spans="1:17" x14ac:dyDescent="0.3">
      <c r="A2263" t="s">
        <v>1305</v>
      </c>
      <c r="B2263" t="str">
        <f>IF(Hospitalisation_table[[#This Row],[Customer ID]]="?","UnKnown",Hospitalisation_table[[#This Row],[Customer ID]])</f>
        <v>Id1066</v>
      </c>
      <c r="C2263">
        <v>1966</v>
      </c>
      <c r="D2263" t="s">
        <v>30</v>
      </c>
      <c r="E2263">
        <v>11</v>
      </c>
      <c r="F2263">
        <v>0</v>
      </c>
      <c r="G2263" s="24">
        <v>10577.09</v>
      </c>
      <c r="H2263" t="s">
        <v>12</v>
      </c>
      <c r="I2263" t="s">
        <v>12</v>
      </c>
      <c r="J2263" t="s">
        <v>42</v>
      </c>
      <c r="K2263" t="str">
        <f>IF(Hospitalisation_table[[#This Row],[month]]="?","Sep",Hospitalisation_table[[#This Row],[month]])</f>
        <v>Dec</v>
      </c>
      <c r="L2263">
        <f>IF(Hospitalisation_table[[#This Row],[year]] = "?",ROUNDUP(AVERAGE(Hospitalisation_table[year]),0),Hospitalisation_table[[#This Row],[year]])</f>
        <v>1966</v>
      </c>
      <c r="M2263" t="str">
        <f>IF(Hospitalisation_table[[#This Row],[Hospital tier]]="?","tier - 2",Hospitalisation_table[[#This Row],[Hospital tier]])</f>
        <v>tier - 3</v>
      </c>
      <c r="N2263" t="str">
        <f>IF(Hospitalisation_table[[#This Row],[City tier]]="?","tier - 2",Hospitalisation_table[[#This Row],[City tier]])</f>
        <v>tier - 3</v>
      </c>
      <c r="O2263" t="str">
        <f>IF(Hospitalisation_table[[#This Row],[State ID]]="?","Unknown",Hospitalisation_table[[#This Row],[State ID]])</f>
        <v>R1011</v>
      </c>
      <c r="P2263" s="20" t="str">
        <f>_xlfn.CONCAT(Hospitalisation_table[[#This Row],[date]],"-",Hospitalisation_table[[#This Row],[Month_Updated]],"-",Hospitalisation_table[[#This Row],[Year_Update]])</f>
        <v>11-Dec-1966</v>
      </c>
      <c r="Q2263">
        <f>DATEDIF(Hospitalisation_table[[#This Row],[Date of Birth]],"8-Jun-2023","Y")</f>
        <v>56</v>
      </c>
    </row>
    <row r="2264" spans="1:17" x14ac:dyDescent="0.3">
      <c r="A2264" t="s">
        <v>1306</v>
      </c>
      <c r="B2264" t="str">
        <f>IF(Hospitalisation_table[[#This Row],[Customer ID]]="?","UnKnown",Hospitalisation_table[[#This Row],[Customer ID]])</f>
        <v>Id1065</v>
      </c>
      <c r="C2264">
        <v>1969</v>
      </c>
      <c r="D2264" t="s">
        <v>30</v>
      </c>
      <c r="E2264">
        <v>25</v>
      </c>
      <c r="F2264">
        <v>1</v>
      </c>
      <c r="G2264" s="24">
        <v>10579.71</v>
      </c>
      <c r="H2264" t="s">
        <v>12</v>
      </c>
      <c r="I2264" t="s">
        <v>12</v>
      </c>
      <c r="J2264" t="s">
        <v>13</v>
      </c>
      <c r="K2264" t="str">
        <f>IF(Hospitalisation_table[[#This Row],[month]]="?","Sep",Hospitalisation_table[[#This Row],[month]])</f>
        <v>Dec</v>
      </c>
      <c r="L2264">
        <f>IF(Hospitalisation_table[[#This Row],[year]] = "?",ROUNDUP(AVERAGE(Hospitalisation_table[year]),0),Hospitalisation_table[[#This Row],[year]])</f>
        <v>1969</v>
      </c>
      <c r="M2264" t="str">
        <f>IF(Hospitalisation_table[[#This Row],[Hospital tier]]="?","tier - 2",Hospitalisation_table[[#This Row],[Hospital tier]])</f>
        <v>tier - 3</v>
      </c>
      <c r="N2264" t="str">
        <f>IF(Hospitalisation_table[[#This Row],[City tier]]="?","tier - 2",Hospitalisation_table[[#This Row],[City tier]])</f>
        <v>tier - 3</v>
      </c>
      <c r="O2264" t="str">
        <f>IF(Hospitalisation_table[[#This Row],[State ID]]="?","Unknown",Hospitalisation_table[[#This Row],[State ID]])</f>
        <v>R1013</v>
      </c>
      <c r="P2264" s="20" t="str">
        <f>_xlfn.CONCAT(Hospitalisation_table[[#This Row],[date]],"-",Hospitalisation_table[[#This Row],[Month_Updated]],"-",Hospitalisation_table[[#This Row],[Year_Update]])</f>
        <v>25-Dec-1969</v>
      </c>
      <c r="Q2264">
        <f>DATEDIF(Hospitalisation_table[[#This Row],[Date of Birth]],"8-Jun-2023","Y")</f>
        <v>53</v>
      </c>
    </row>
    <row r="2265" spans="1:17" x14ac:dyDescent="0.3">
      <c r="A2265" t="s">
        <v>1307</v>
      </c>
      <c r="B2265" t="str">
        <f>IF(Hospitalisation_table[[#This Row],[Customer ID]]="?","UnKnown",Hospitalisation_table[[#This Row],[Customer ID]])</f>
        <v>Id1064</v>
      </c>
      <c r="C2265">
        <v>1966</v>
      </c>
      <c r="D2265" t="s">
        <v>15</v>
      </c>
      <c r="E2265">
        <v>3</v>
      </c>
      <c r="F2265">
        <v>0</v>
      </c>
      <c r="G2265" s="24">
        <v>10594.23</v>
      </c>
      <c r="H2265" t="s">
        <v>12</v>
      </c>
      <c r="I2265" t="s">
        <v>12</v>
      </c>
      <c r="J2265" t="s">
        <v>13</v>
      </c>
      <c r="K2265" t="str">
        <f>IF(Hospitalisation_table[[#This Row],[month]]="?","Sep",Hospitalisation_table[[#This Row],[month]])</f>
        <v>Nov</v>
      </c>
      <c r="L2265">
        <f>IF(Hospitalisation_table[[#This Row],[year]] = "?",ROUNDUP(AVERAGE(Hospitalisation_table[year]),0),Hospitalisation_table[[#This Row],[year]])</f>
        <v>1966</v>
      </c>
      <c r="M2265" t="str">
        <f>IF(Hospitalisation_table[[#This Row],[Hospital tier]]="?","tier - 2",Hospitalisation_table[[#This Row],[Hospital tier]])</f>
        <v>tier - 3</v>
      </c>
      <c r="N2265" t="str">
        <f>IF(Hospitalisation_table[[#This Row],[City tier]]="?","tier - 2",Hospitalisation_table[[#This Row],[City tier]])</f>
        <v>tier - 3</v>
      </c>
      <c r="O2265" t="str">
        <f>IF(Hospitalisation_table[[#This Row],[State ID]]="?","Unknown",Hospitalisation_table[[#This Row],[State ID]])</f>
        <v>R1013</v>
      </c>
      <c r="P2265" s="20" t="str">
        <f>_xlfn.CONCAT(Hospitalisation_table[[#This Row],[date]],"-",Hospitalisation_table[[#This Row],[Month_Updated]],"-",Hospitalisation_table[[#This Row],[Year_Update]])</f>
        <v>3-Nov-1966</v>
      </c>
      <c r="Q2265">
        <f>DATEDIF(Hospitalisation_table[[#This Row],[Date of Birth]],"8-Jun-2023","Y")</f>
        <v>56</v>
      </c>
    </row>
    <row r="2266" spans="1:17" x14ac:dyDescent="0.3">
      <c r="A2266" t="s">
        <v>1308</v>
      </c>
      <c r="B2266" t="str">
        <f>IF(Hospitalisation_table[[#This Row],[Customer ID]]="?","UnKnown",Hospitalisation_table[[#This Row],[Customer ID]])</f>
        <v>Id1063</v>
      </c>
      <c r="C2266">
        <v>1967</v>
      </c>
      <c r="D2266" t="s">
        <v>15</v>
      </c>
      <c r="E2266">
        <v>29</v>
      </c>
      <c r="F2266">
        <v>0</v>
      </c>
      <c r="G2266" s="24">
        <v>10594.5</v>
      </c>
      <c r="H2266" t="s">
        <v>12</v>
      </c>
      <c r="I2266" t="s">
        <v>16</v>
      </c>
      <c r="J2266" t="s">
        <v>23</v>
      </c>
      <c r="K2266" t="str">
        <f>IF(Hospitalisation_table[[#This Row],[month]]="?","Sep",Hospitalisation_table[[#This Row],[month]])</f>
        <v>Nov</v>
      </c>
      <c r="L2266">
        <f>IF(Hospitalisation_table[[#This Row],[year]] = "?",ROUNDUP(AVERAGE(Hospitalisation_table[year]),0),Hospitalisation_table[[#This Row],[year]])</f>
        <v>1967</v>
      </c>
      <c r="M2266" t="str">
        <f>IF(Hospitalisation_table[[#This Row],[Hospital tier]]="?","tier - 2",Hospitalisation_table[[#This Row],[Hospital tier]])</f>
        <v>tier - 3</v>
      </c>
      <c r="N2266" t="str">
        <f>IF(Hospitalisation_table[[#This Row],[City tier]]="?","tier - 2",Hospitalisation_table[[#This Row],[City tier]])</f>
        <v>tier - 1</v>
      </c>
      <c r="O2266" t="str">
        <f>IF(Hospitalisation_table[[#This Row],[State ID]]="?","Unknown",Hospitalisation_table[[#This Row],[State ID]])</f>
        <v>R1012</v>
      </c>
      <c r="P2266" s="20" t="str">
        <f>_xlfn.CONCAT(Hospitalisation_table[[#This Row],[date]],"-",Hospitalisation_table[[#This Row],[Month_Updated]],"-",Hospitalisation_table[[#This Row],[Year_Update]])</f>
        <v>29-Nov-1967</v>
      </c>
      <c r="Q2266">
        <f>DATEDIF(Hospitalisation_table[[#This Row],[Date of Birth]],"8-Jun-2023","Y")</f>
        <v>55</v>
      </c>
    </row>
    <row r="2267" spans="1:17" x14ac:dyDescent="0.3">
      <c r="A2267" t="s">
        <v>1309</v>
      </c>
      <c r="B2267" t="str">
        <f>IF(Hospitalisation_table[[#This Row],[Customer ID]]="?","UnKnown",Hospitalisation_table[[#This Row],[Customer ID]])</f>
        <v>Id1062</v>
      </c>
      <c r="C2267">
        <v>1972</v>
      </c>
      <c r="D2267" t="s">
        <v>30</v>
      </c>
      <c r="E2267">
        <v>14</v>
      </c>
      <c r="F2267">
        <v>3</v>
      </c>
      <c r="G2267" s="24">
        <v>10600.55</v>
      </c>
      <c r="H2267" t="s">
        <v>12</v>
      </c>
      <c r="I2267" t="s">
        <v>16</v>
      </c>
      <c r="J2267" t="s">
        <v>23</v>
      </c>
      <c r="K2267" t="str">
        <f>IF(Hospitalisation_table[[#This Row],[month]]="?","Sep",Hospitalisation_table[[#This Row],[month]])</f>
        <v>Dec</v>
      </c>
      <c r="L2267">
        <f>IF(Hospitalisation_table[[#This Row],[year]] = "?",ROUNDUP(AVERAGE(Hospitalisation_table[year]),0),Hospitalisation_table[[#This Row],[year]])</f>
        <v>1972</v>
      </c>
      <c r="M2267" t="str">
        <f>IF(Hospitalisation_table[[#This Row],[Hospital tier]]="?","tier - 2",Hospitalisation_table[[#This Row],[Hospital tier]])</f>
        <v>tier - 3</v>
      </c>
      <c r="N2267" t="str">
        <f>IF(Hospitalisation_table[[#This Row],[City tier]]="?","tier - 2",Hospitalisation_table[[#This Row],[City tier]])</f>
        <v>tier - 1</v>
      </c>
      <c r="O2267" t="str">
        <f>IF(Hospitalisation_table[[#This Row],[State ID]]="?","Unknown",Hospitalisation_table[[#This Row],[State ID]])</f>
        <v>R1012</v>
      </c>
      <c r="P2267" s="20" t="str">
        <f>_xlfn.CONCAT(Hospitalisation_table[[#This Row],[date]],"-",Hospitalisation_table[[#This Row],[Month_Updated]],"-",Hospitalisation_table[[#This Row],[Year_Update]])</f>
        <v>14-Dec-1972</v>
      </c>
      <c r="Q2267">
        <f>DATEDIF(Hospitalisation_table[[#This Row],[Date of Birth]],"8-Jun-2023","Y")</f>
        <v>50</v>
      </c>
    </row>
    <row r="2268" spans="1:17" x14ac:dyDescent="0.3">
      <c r="A2268" t="s">
        <v>1310</v>
      </c>
      <c r="B2268" t="str">
        <f>IF(Hospitalisation_table[[#This Row],[Customer ID]]="?","UnKnown",Hospitalisation_table[[#This Row],[Customer ID]])</f>
        <v>Id1061</v>
      </c>
      <c r="C2268">
        <v>1966</v>
      </c>
      <c r="D2268" t="s">
        <v>10</v>
      </c>
      <c r="E2268">
        <v>20</v>
      </c>
      <c r="F2268">
        <v>0</v>
      </c>
      <c r="G2268" s="24">
        <v>10601.41</v>
      </c>
      <c r="H2268" t="s">
        <v>12</v>
      </c>
      <c r="I2268" t="s">
        <v>11</v>
      </c>
      <c r="J2268" t="s">
        <v>42</v>
      </c>
      <c r="K2268" t="str">
        <f>IF(Hospitalisation_table[[#This Row],[month]]="?","Sep",Hospitalisation_table[[#This Row],[month]])</f>
        <v>Jul</v>
      </c>
      <c r="L2268">
        <f>IF(Hospitalisation_table[[#This Row],[year]] = "?",ROUNDUP(AVERAGE(Hospitalisation_table[year]),0),Hospitalisation_table[[#This Row],[year]])</f>
        <v>1966</v>
      </c>
      <c r="M2268" t="str">
        <f>IF(Hospitalisation_table[[#This Row],[Hospital tier]]="?","tier - 2",Hospitalisation_table[[#This Row],[Hospital tier]])</f>
        <v>tier - 3</v>
      </c>
      <c r="N2268" t="str">
        <f>IF(Hospitalisation_table[[#This Row],[City tier]]="?","tier - 2",Hospitalisation_table[[#This Row],[City tier]])</f>
        <v>tier - 2</v>
      </c>
      <c r="O2268" t="str">
        <f>IF(Hospitalisation_table[[#This Row],[State ID]]="?","Unknown",Hospitalisation_table[[#This Row],[State ID]])</f>
        <v>R1011</v>
      </c>
      <c r="P2268" s="20" t="str">
        <f>_xlfn.CONCAT(Hospitalisation_table[[#This Row],[date]],"-",Hospitalisation_table[[#This Row],[Month_Updated]],"-",Hospitalisation_table[[#This Row],[Year_Update]])</f>
        <v>20-Jul-1966</v>
      </c>
      <c r="Q2268">
        <f>DATEDIF(Hospitalisation_table[[#This Row],[Date of Birth]],"8-Jun-2023","Y")</f>
        <v>56</v>
      </c>
    </row>
    <row r="2269" spans="1:17" x14ac:dyDescent="0.3">
      <c r="A2269" t="s">
        <v>1311</v>
      </c>
      <c r="B2269" t="str">
        <f>IF(Hospitalisation_table[[#This Row],[Customer ID]]="?","UnKnown",Hospitalisation_table[[#This Row],[Customer ID]])</f>
        <v>Id1060</v>
      </c>
      <c r="C2269">
        <v>1967</v>
      </c>
      <c r="D2269" t="s">
        <v>18</v>
      </c>
      <c r="E2269">
        <v>23</v>
      </c>
      <c r="F2269">
        <v>0</v>
      </c>
      <c r="G2269" s="24">
        <v>10601.63</v>
      </c>
      <c r="H2269" t="s">
        <v>12</v>
      </c>
      <c r="I2269" t="s">
        <v>11</v>
      </c>
      <c r="J2269" t="s">
        <v>23</v>
      </c>
      <c r="K2269" t="str">
        <f>IF(Hospitalisation_table[[#This Row],[month]]="?","Sep",Hospitalisation_table[[#This Row],[month]])</f>
        <v>Jun</v>
      </c>
      <c r="L2269">
        <f>IF(Hospitalisation_table[[#This Row],[year]] = "?",ROUNDUP(AVERAGE(Hospitalisation_table[year]),0),Hospitalisation_table[[#This Row],[year]])</f>
        <v>1967</v>
      </c>
      <c r="M2269" t="str">
        <f>IF(Hospitalisation_table[[#This Row],[Hospital tier]]="?","tier - 2",Hospitalisation_table[[#This Row],[Hospital tier]])</f>
        <v>tier - 3</v>
      </c>
      <c r="N2269" t="str">
        <f>IF(Hospitalisation_table[[#This Row],[City tier]]="?","tier - 2",Hospitalisation_table[[#This Row],[City tier]])</f>
        <v>tier - 2</v>
      </c>
      <c r="O2269" t="str">
        <f>IF(Hospitalisation_table[[#This Row],[State ID]]="?","Unknown",Hospitalisation_table[[#This Row],[State ID]])</f>
        <v>R1012</v>
      </c>
      <c r="P2269" s="20" t="str">
        <f>_xlfn.CONCAT(Hospitalisation_table[[#This Row],[date]],"-",Hospitalisation_table[[#This Row],[Month_Updated]],"-",Hospitalisation_table[[#This Row],[Year_Update]])</f>
        <v>23-Jun-1967</v>
      </c>
      <c r="Q2269">
        <f>DATEDIF(Hospitalisation_table[[#This Row],[Date of Birth]],"8-Jun-2023","Y")</f>
        <v>55</v>
      </c>
    </row>
    <row r="2270" spans="1:17" x14ac:dyDescent="0.3">
      <c r="A2270" t="s">
        <v>2267</v>
      </c>
      <c r="B2270" t="str">
        <f>IF(Hospitalisation_table[[#This Row],[Customer ID]]="?","UnKnown",Hospitalisation_table[[#This Row],[Customer ID]])</f>
        <v>Id106</v>
      </c>
      <c r="C2270">
        <v>1966</v>
      </c>
      <c r="D2270" t="s">
        <v>35</v>
      </c>
      <c r="E2270">
        <v>12</v>
      </c>
      <c r="F2270">
        <v>0</v>
      </c>
      <c r="G2270" s="24">
        <v>40069.440000000002</v>
      </c>
      <c r="H2270" t="s">
        <v>16</v>
      </c>
      <c r="I2270" t="s">
        <v>12</v>
      </c>
      <c r="J2270" t="s">
        <v>42</v>
      </c>
      <c r="K2270" t="str">
        <f>IF(Hospitalisation_table[[#This Row],[month]]="?","Sep",Hospitalisation_table[[#This Row],[month]])</f>
        <v>Aug</v>
      </c>
      <c r="L2270">
        <f>IF(Hospitalisation_table[[#This Row],[year]] = "?",ROUNDUP(AVERAGE(Hospitalisation_table[year]),0),Hospitalisation_table[[#This Row],[year]])</f>
        <v>1966</v>
      </c>
      <c r="M2270" t="str">
        <f>IF(Hospitalisation_table[[#This Row],[Hospital tier]]="?","tier - 2",Hospitalisation_table[[#This Row],[Hospital tier]])</f>
        <v>tier - 1</v>
      </c>
      <c r="N2270" t="str">
        <f>IF(Hospitalisation_table[[#This Row],[City tier]]="?","tier - 2",Hospitalisation_table[[#This Row],[City tier]])</f>
        <v>tier - 3</v>
      </c>
      <c r="O2270" t="str">
        <f>IF(Hospitalisation_table[[#This Row],[State ID]]="?","Unknown",Hospitalisation_table[[#This Row],[State ID]])</f>
        <v>R1011</v>
      </c>
      <c r="P2270" s="20" t="str">
        <f>_xlfn.CONCAT(Hospitalisation_table[[#This Row],[date]],"-",Hospitalisation_table[[#This Row],[Month_Updated]],"-",Hospitalisation_table[[#This Row],[Year_Update]])</f>
        <v>12-Aug-1966</v>
      </c>
      <c r="Q2270">
        <f>DATEDIF(Hospitalisation_table[[#This Row],[Date of Birth]],"8-Jun-2023","Y")</f>
        <v>56</v>
      </c>
    </row>
    <row r="2271" spans="1:17" x14ac:dyDescent="0.3">
      <c r="A2271" t="s">
        <v>1312</v>
      </c>
      <c r="B2271" t="str">
        <f>IF(Hospitalisation_table[[#This Row],[Customer ID]]="?","UnKnown",Hospitalisation_table[[#This Row],[Customer ID]])</f>
        <v>Id1059</v>
      </c>
      <c r="C2271">
        <v>1966</v>
      </c>
      <c r="D2271" t="s">
        <v>10</v>
      </c>
      <c r="E2271">
        <v>2</v>
      </c>
      <c r="F2271">
        <v>0</v>
      </c>
      <c r="G2271" s="24">
        <v>10602.39</v>
      </c>
      <c r="H2271" t="s">
        <v>12</v>
      </c>
      <c r="I2271" t="s">
        <v>12</v>
      </c>
      <c r="J2271" t="s">
        <v>42</v>
      </c>
      <c r="K2271" t="str">
        <f>IF(Hospitalisation_table[[#This Row],[month]]="?","Sep",Hospitalisation_table[[#This Row],[month]])</f>
        <v>Jul</v>
      </c>
      <c r="L2271">
        <f>IF(Hospitalisation_table[[#This Row],[year]] = "?",ROUNDUP(AVERAGE(Hospitalisation_table[year]),0),Hospitalisation_table[[#This Row],[year]])</f>
        <v>1966</v>
      </c>
      <c r="M2271" t="str">
        <f>IF(Hospitalisation_table[[#This Row],[Hospital tier]]="?","tier - 2",Hospitalisation_table[[#This Row],[Hospital tier]])</f>
        <v>tier - 3</v>
      </c>
      <c r="N2271" t="str">
        <f>IF(Hospitalisation_table[[#This Row],[City tier]]="?","tier - 2",Hospitalisation_table[[#This Row],[City tier]])</f>
        <v>tier - 3</v>
      </c>
      <c r="O2271" t="str">
        <f>IF(Hospitalisation_table[[#This Row],[State ID]]="?","Unknown",Hospitalisation_table[[#This Row],[State ID]])</f>
        <v>R1011</v>
      </c>
      <c r="P2271" s="20" t="str">
        <f>_xlfn.CONCAT(Hospitalisation_table[[#This Row],[date]],"-",Hospitalisation_table[[#This Row],[Month_Updated]],"-",Hospitalisation_table[[#This Row],[Year_Update]])</f>
        <v>2-Jul-1966</v>
      </c>
      <c r="Q2271">
        <f>DATEDIF(Hospitalisation_table[[#This Row],[Date of Birth]],"8-Jun-2023","Y")</f>
        <v>56</v>
      </c>
    </row>
    <row r="2272" spans="1:17" x14ac:dyDescent="0.3">
      <c r="A2272" t="s">
        <v>1313</v>
      </c>
      <c r="B2272" t="str">
        <f>IF(Hospitalisation_table[[#This Row],[Customer ID]]="?","UnKnown",Hospitalisation_table[[#This Row],[Customer ID]])</f>
        <v>Id1058</v>
      </c>
      <c r="C2272">
        <v>1965</v>
      </c>
      <c r="D2272" t="s">
        <v>18</v>
      </c>
      <c r="E2272">
        <v>27</v>
      </c>
      <c r="F2272">
        <v>0</v>
      </c>
      <c r="G2272" s="24">
        <v>10608.67</v>
      </c>
      <c r="H2272" t="s">
        <v>12</v>
      </c>
      <c r="I2272" t="s">
        <v>12</v>
      </c>
      <c r="J2272" t="s">
        <v>23</v>
      </c>
      <c r="K2272" t="str">
        <f>IF(Hospitalisation_table[[#This Row],[month]]="?","Sep",Hospitalisation_table[[#This Row],[month]])</f>
        <v>Jun</v>
      </c>
      <c r="L2272">
        <f>IF(Hospitalisation_table[[#This Row],[year]] = "?",ROUNDUP(AVERAGE(Hospitalisation_table[year]),0),Hospitalisation_table[[#This Row],[year]])</f>
        <v>1965</v>
      </c>
      <c r="M2272" t="str">
        <f>IF(Hospitalisation_table[[#This Row],[Hospital tier]]="?","tier - 2",Hospitalisation_table[[#This Row],[Hospital tier]])</f>
        <v>tier - 3</v>
      </c>
      <c r="N2272" t="str">
        <f>IF(Hospitalisation_table[[#This Row],[City tier]]="?","tier - 2",Hospitalisation_table[[#This Row],[City tier]])</f>
        <v>tier - 3</v>
      </c>
      <c r="O2272" t="str">
        <f>IF(Hospitalisation_table[[#This Row],[State ID]]="?","Unknown",Hospitalisation_table[[#This Row],[State ID]])</f>
        <v>R1012</v>
      </c>
      <c r="P2272" s="20" t="str">
        <f>_xlfn.CONCAT(Hospitalisation_table[[#This Row],[date]],"-",Hospitalisation_table[[#This Row],[Month_Updated]],"-",Hospitalisation_table[[#This Row],[Year_Update]])</f>
        <v>27-Jun-1965</v>
      </c>
      <c r="Q2272">
        <f>DATEDIF(Hospitalisation_table[[#This Row],[Date of Birth]],"8-Jun-2023","Y")</f>
        <v>57</v>
      </c>
    </row>
    <row r="2273" spans="1:17" x14ac:dyDescent="0.3">
      <c r="A2273" t="s">
        <v>1314</v>
      </c>
      <c r="B2273" t="str">
        <f>IF(Hospitalisation_table[[#This Row],[Customer ID]]="?","UnKnown",Hospitalisation_table[[#This Row],[Customer ID]])</f>
        <v>Id1057</v>
      </c>
      <c r="C2273">
        <v>1992</v>
      </c>
      <c r="D2273" t="s">
        <v>10</v>
      </c>
      <c r="E2273">
        <v>23</v>
      </c>
      <c r="F2273">
        <v>0</v>
      </c>
      <c r="G2273" s="24">
        <v>10617.04</v>
      </c>
      <c r="H2273" t="s">
        <v>12</v>
      </c>
      <c r="I2273" t="s">
        <v>12</v>
      </c>
      <c r="J2273" t="s">
        <v>535</v>
      </c>
      <c r="K2273" t="str">
        <f>IF(Hospitalisation_table[[#This Row],[month]]="?","Sep",Hospitalisation_table[[#This Row],[month]])</f>
        <v>Jul</v>
      </c>
      <c r="L2273">
        <f>IF(Hospitalisation_table[[#This Row],[year]] = "?",ROUNDUP(AVERAGE(Hospitalisation_table[year]),0),Hospitalisation_table[[#This Row],[year]])</f>
        <v>1992</v>
      </c>
      <c r="M2273" t="str">
        <f>IF(Hospitalisation_table[[#This Row],[Hospital tier]]="?","tier - 2",Hospitalisation_table[[#This Row],[Hospital tier]])</f>
        <v>tier - 3</v>
      </c>
      <c r="N2273" t="str">
        <f>IF(Hospitalisation_table[[#This Row],[City tier]]="?","tier - 2",Hospitalisation_table[[#This Row],[City tier]])</f>
        <v>tier - 3</v>
      </c>
      <c r="O2273" t="str">
        <f>IF(Hospitalisation_table[[#This Row],[State ID]]="?","Unknown",Hospitalisation_table[[#This Row],[State ID]])</f>
        <v>R1026</v>
      </c>
      <c r="P2273" s="20" t="str">
        <f>_xlfn.CONCAT(Hospitalisation_table[[#This Row],[date]],"-",Hospitalisation_table[[#This Row],[Month_Updated]],"-",Hospitalisation_table[[#This Row],[Year_Update]])</f>
        <v>23-Jul-1992</v>
      </c>
      <c r="Q2273">
        <f>DATEDIF(Hospitalisation_table[[#This Row],[Date of Birth]],"8-Jun-2023","Y")</f>
        <v>30</v>
      </c>
    </row>
    <row r="2274" spans="1:17" x14ac:dyDescent="0.3">
      <c r="A2274" t="s">
        <v>1315</v>
      </c>
      <c r="B2274" t="str">
        <f>IF(Hospitalisation_table[[#This Row],[Customer ID]]="?","UnKnown",Hospitalisation_table[[#This Row],[Customer ID]])</f>
        <v>Id1056</v>
      </c>
      <c r="C2274">
        <v>1990</v>
      </c>
      <c r="D2274" t="s">
        <v>10</v>
      </c>
      <c r="E2274">
        <v>6</v>
      </c>
      <c r="F2274">
        <v>3</v>
      </c>
      <c r="G2274" s="24">
        <v>10620.26</v>
      </c>
      <c r="H2274" t="s">
        <v>12</v>
      </c>
      <c r="I2274" t="s">
        <v>12</v>
      </c>
      <c r="J2274" t="s">
        <v>23</v>
      </c>
      <c r="K2274" t="str">
        <f>IF(Hospitalisation_table[[#This Row],[month]]="?","Sep",Hospitalisation_table[[#This Row],[month]])</f>
        <v>Jul</v>
      </c>
      <c r="L2274">
        <f>IF(Hospitalisation_table[[#This Row],[year]] = "?",ROUNDUP(AVERAGE(Hospitalisation_table[year]),0),Hospitalisation_table[[#This Row],[year]])</f>
        <v>1990</v>
      </c>
      <c r="M2274" t="str">
        <f>IF(Hospitalisation_table[[#This Row],[Hospital tier]]="?","tier - 2",Hospitalisation_table[[#This Row],[Hospital tier]])</f>
        <v>tier - 3</v>
      </c>
      <c r="N2274" t="str">
        <f>IF(Hospitalisation_table[[#This Row],[City tier]]="?","tier - 2",Hospitalisation_table[[#This Row],[City tier]])</f>
        <v>tier - 3</v>
      </c>
      <c r="O2274" t="str">
        <f>IF(Hospitalisation_table[[#This Row],[State ID]]="?","Unknown",Hospitalisation_table[[#This Row],[State ID]])</f>
        <v>R1012</v>
      </c>
      <c r="P2274" s="20" t="str">
        <f>_xlfn.CONCAT(Hospitalisation_table[[#This Row],[date]],"-",Hospitalisation_table[[#This Row],[Month_Updated]],"-",Hospitalisation_table[[#This Row],[Year_Update]])</f>
        <v>6-Jul-1990</v>
      </c>
      <c r="Q2274">
        <f>DATEDIF(Hospitalisation_table[[#This Row],[Date of Birth]],"8-Jun-2023","Y")</f>
        <v>32</v>
      </c>
    </row>
    <row r="2275" spans="1:17" x14ac:dyDescent="0.3">
      <c r="A2275" t="s">
        <v>1316</v>
      </c>
      <c r="B2275" t="str">
        <f>IF(Hospitalisation_table[[#This Row],[Customer ID]]="?","UnKnown",Hospitalisation_table[[#This Row],[Customer ID]])</f>
        <v>Id1055</v>
      </c>
      <c r="C2275">
        <v>1964</v>
      </c>
      <c r="D2275" t="s">
        <v>35</v>
      </c>
      <c r="E2275">
        <v>8</v>
      </c>
      <c r="F2275">
        <v>0</v>
      </c>
      <c r="G2275" s="24">
        <v>10627.81</v>
      </c>
      <c r="H2275" t="s">
        <v>12</v>
      </c>
      <c r="I2275" t="s">
        <v>12</v>
      </c>
      <c r="J2275" t="s">
        <v>13</v>
      </c>
      <c r="K2275" t="str">
        <f>IF(Hospitalisation_table[[#This Row],[month]]="?","Sep",Hospitalisation_table[[#This Row],[month]])</f>
        <v>Aug</v>
      </c>
      <c r="L2275">
        <f>IF(Hospitalisation_table[[#This Row],[year]] = "?",ROUNDUP(AVERAGE(Hospitalisation_table[year]),0),Hospitalisation_table[[#This Row],[year]])</f>
        <v>1964</v>
      </c>
      <c r="M2275" t="str">
        <f>IF(Hospitalisation_table[[#This Row],[Hospital tier]]="?","tier - 2",Hospitalisation_table[[#This Row],[Hospital tier]])</f>
        <v>tier - 3</v>
      </c>
      <c r="N2275" t="str">
        <f>IF(Hospitalisation_table[[#This Row],[City tier]]="?","tier - 2",Hospitalisation_table[[#This Row],[City tier]])</f>
        <v>tier - 3</v>
      </c>
      <c r="O2275" t="str">
        <f>IF(Hospitalisation_table[[#This Row],[State ID]]="?","Unknown",Hospitalisation_table[[#This Row],[State ID]])</f>
        <v>R1013</v>
      </c>
      <c r="P2275" s="20" t="str">
        <f>_xlfn.CONCAT(Hospitalisation_table[[#This Row],[date]],"-",Hospitalisation_table[[#This Row],[Month_Updated]],"-",Hospitalisation_table[[#This Row],[Year_Update]])</f>
        <v>8-Aug-1964</v>
      </c>
      <c r="Q2275">
        <f>DATEDIF(Hospitalisation_table[[#This Row],[Date of Birth]],"8-Jun-2023","Y")</f>
        <v>58</v>
      </c>
    </row>
    <row r="2276" spans="1:17" x14ac:dyDescent="0.3">
      <c r="A2276" t="s">
        <v>1317</v>
      </c>
      <c r="B2276" t="str">
        <f>IF(Hospitalisation_table[[#This Row],[Customer ID]]="?","UnKnown",Hospitalisation_table[[#This Row],[Customer ID]])</f>
        <v>Id1054</v>
      </c>
      <c r="C2276">
        <v>1976</v>
      </c>
      <c r="D2276" t="s">
        <v>15</v>
      </c>
      <c r="E2276">
        <v>22</v>
      </c>
      <c r="F2276">
        <v>2</v>
      </c>
      <c r="G2276" s="24">
        <v>10665.44</v>
      </c>
      <c r="H2276" t="s">
        <v>12</v>
      </c>
      <c r="I2276" t="s">
        <v>11</v>
      </c>
      <c r="J2276" t="s">
        <v>300</v>
      </c>
      <c r="K2276" t="str">
        <f>IF(Hospitalisation_table[[#This Row],[month]]="?","Sep",Hospitalisation_table[[#This Row],[month]])</f>
        <v>Nov</v>
      </c>
      <c r="L2276">
        <f>IF(Hospitalisation_table[[#This Row],[year]] = "?",ROUNDUP(AVERAGE(Hospitalisation_table[year]),0),Hospitalisation_table[[#This Row],[year]])</f>
        <v>1976</v>
      </c>
      <c r="M2276" t="str">
        <f>IF(Hospitalisation_table[[#This Row],[Hospital tier]]="?","tier - 2",Hospitalisation_table[[#This Row],[Hospital tier]])</f>
        <v>tier - 3</v>
      </c>
      <c r="N2276" t="str">
        <f>IF(Hospitalisation_table[[#This Row],[City tier]]="?","tier - 2",Hospitalisation_table[[#This Row],[City tier]])</f>
        <v>tier - 2</v>
      </c>
      <c r="O2276" t="str">
        <f>IF(Hospitalisation_table[[#This Row],[State ID]]="?","Unknown",Hospitalisation_table[[#This Row],[State ID]])</f>
        <v>R1021</v>
      </c>
      <c r="P2276" s="20" t="str">
        <f>_xlfn.CONCAT(Hospitalisation_table[[#This Row],[date]],"-",Hospitalisation_table[[#This Row],[Month_Updated]],"-",Hospitalisation_table[[#This Row],[Year_Update]])</f>
        <v>22-Nov-1976</v>
      </c>
      <c r="Q2276">
        <f>DATEDIF(Hospitalisation_table[[#This Row],[Date of Birth]],"8-Jun-2023","Y")</f>
        <v>46</v>
      </c>
    </row>
    <row r="2277" spans="1:17" x14ac:dyDescent="0.3">
      <c r="A2277" t="s">
        <v>1318</v>
      </c>
      <c r="B2277" t="str">
        <f>IF(Hospitalisation_table[[#This Row],[Customer ID]]="?","UnKnown",Hospitalisation_table[[#This Row],[Customer ID]])</f>
        <v>Id1053</v>
      </c>
      <c r="C2277">
        <v>1962</v>
      </c>
      <c r="D2277" t="s">
        <v>20</v>
      </c>
      <c r="E2277">
        <v>7</v>
      </c>
      <c r="F2277">
        <v>0</v>
      </c>
      <c r="G2277" s="24">
        <v>10676.83</v>
      </c>
      <c r="H2277" t="s">
        <v>12</v>
      </c>
      <c r="I2277" t="s">
        <v>12</v>
      </c>
      <c r="J2277" t="s">
        <v>13</v>
      </c>
      <c r="K2277" t="str">
        <f>IF(Hospitalisation_table[[#This Row],[month]]="?","Sep",Hospitalisation_table[[#This Row],[month]])</f>
        <v>Sep</v>
      </c>
      <c r="L2277">
        <f>IF(Hospitalisation_table[[#This Row],[year]] = "?",ROUNDUP(AVERAGE(Hospitalisation_table[year]),0),Hospitalisation_table[[#This Row],[year]])</f>
        <v>1962</v>
      </c>
      <c r="M2277" t="str">
        <f>IF(Hospitalisation_table[[#This Row],[Hospital tier]]="?","tier - 2",Hospitalisation_table[[#This Row],[Hospital tier]])</f>
        <v>tier - 3</v>
      </c>
      <c r="N2277" t="str">
        <f>IF(Hospitalisation_table[[#This Row],[City tier]]="?","tier - 2",Hospitalisation_table[[#This Row],[City tier]])</f>
        <v>tier - 3</v>
      </c>
      <c r="O2277" t="str">
        <f>IF(Hospitalisation_table[[#This Row],[State ID]]="?","Unknown",Hospitalisation_table[[#This Row],[State ID]])</f>
        <v>R1013</v>
      </c>
      <c r="P2277" s="20" t="str">
        <f>_xlfn.CONCAT(Hospitalisation_table[[#This Row],[date]],"-",Hospitalisation_table[[#This Row],[Month_Updated]],"-",Hospitalisation_table[[#This Row],[Year_Update]])</f>
        <v>7-Sep-1962</v>
      </c>
      <c r="Q2277">
        <f>DATEDIF(Hospitalisation_table[[#This Row],[Date of Birth]],"8-Jun-2023","Y")</f>
        <v>60</v>
      </c>
    </row>
    <row r="2278" spans="1:17" x14ac:dyDescent="0.3">
      <c r="A2278" t="s">
        <v>1319</v>
      </c>
      <c r="B2278" t="str">
        <f>IF(Hospitalisation_table[[#This Row],[Customer ID]]="?","UnKnown",Hospitalisation_table[[#This Row],[Customer ID]])</f>
        <v>Id1052</v>
      </c>
      <c r="C2278">
        <v>1977</v>
      </c>
      <c r="D2278" t="s">
        <v>35</v>
      </c>
      <c r="E2278">
        <v>2</v>
      </c>
      <c r="F2278">
        <v>2</v>
      </c>
      <c r="G2278" s="24">
        <v>10690.11</v>
      </c>
      <c r="H2278" t="s">
        <v>12</v>
      </c>
      <c r="I2278" t="s">
        <v>11</v>
      </c>
      <c r="J2278" t="s">
        <v>300</v>
      </c>
      <c r="K2278" t="str">
        <f>IF(Hospitalisation_table[[#This Row],[month]]="?","Sep",Hospitalisation_table[[#This Row],[month]])</f>
        <v>Aug</v>
      </c>
      <c r="L2278">
        <f>IF(Hospitalisation_table[[#This Row],[year]] = "?",ROUNDUP(AVERAGE(Hospitalisation_table[year]),0),Hospitalisation_table[[#This Row],[year]])</f>
        <v>1977</v>
      </c>
      <c r="M2278" t="str">
        <f>IF(Hospitalisation_table[[#This Row],[Hospital tier]]="?","tier - 2",Hospitalisation_table[[#This Row],[Hospital tier]])</f>
        <v>tier - 3</v>
      </c>
      <c r="N2278" t="str">
        <f>IF(Hospitalisation_table[[#This Row],[City tier]]="?","tier - 2",Hospitalisation_table[[#This Row],[City tier]])</f>
        <v>tier - 2</v>
      </c>
      <c r="O2278" t="str">
        <f>IF(Hospitalisation_table[[#This Row],[State ID]]="?","Unknown",Hospitalisation_table[[#This Row],[State ID]])</f>
        <v>R1021</v>
      </c>
      <c r="P2278" s="20" t="str">
        <f>_xlfn.CONCAT(Hospitalisation_table[[#This Row],[date]],"-",Hospitalisation_table[[#This Row],[Month_Updated]],"-",Hospitalisation_table[[#This Row],[Year_Update]])</f>
        <v>2-Aug-1977</v>
      </c>
      <c r="Q2278">
        <f>DATEDIF(Hospitalisation_table[[#This Row],[Date of Birth]],"8-Jun-2023","Y")</f>
        <v>45</v>
      </c>
    </row>
    <row r="2279" spans="1:17" x14ac:dyDescent="0.3">
      <c r="A2279" t="s">
        <v>1320</v>
      </c>
      <c r="B2279" t="str">
        <f>IF(Hospitalisation_table[[#This Row],[Customer ID]]="?","UnKnown",Hospitalisation_table[[#This Row],[Customer ID]])</f>
        <v>Id1051</v>
      </c>
      <c r="C2279">
        <v>1976</v>
      </c>
      <c r="D2279" t="s">
        <v>20</v>
      </c>
      <c r="E2279">
        <v>30</v>
      </c>
      <c r="F2279">
        <v>2</v>
      </c>
      <c r="G2279" s="24">
        <v>10698.38</v>
      </c>
      <c r="H2279" t="s">
        <v>12</v>
      </c>
      <c r="I2279" t="s">
        <v>16</v>
      </c>
      <c r="J2279" t="s">
        <v>200</v>
      </c>
      <c r="K2279" t="str">
        <f>IF(Hospitalisation_table[[#This Row],[month]]="?","Sep",Hospitalisation_table[[#This Row],[month]])</f>
        <v>Sep</v>
      </c>
      <c r="L2279">
        <f>IF(Hospitalisation_table[[#This Row],[year]] = "?",ROUNDUP(AVERAGE(Hospitalisation_table[year]),0),Hospitalisation_table[[#This Row],[year]])</f>
        <v>1976</v>
      </c>
      <c r="M2279" t="str">
        <f>IF(Hospitalisation_table[[#This Row],[Hospital tier]]="?","tier - 2",Hospitalisation_table[[#This Row],[Hospital tier]])</f>
        <v>tier - 3</v>
      </c>
      <c r="N2279" t="str">
        <f>IF(Hospitalisation_table[[#This Row],[City tier]]="?","tier - 2",Hospitalisation_table[[#This Row],[City tier]])</f>
        <v>tier - 1</v>
      </c>
      <c r="O2279" t="str">
        <f>IF(Hospitalisation_table[[#This Row],[State ID]]="?","Unknown",Hospitalisation_table[[#This Row],[State ID]])</f>
        <v>R1025</v>
      </c>
      <c r="P2279" s="20" t="str">
        <f>_xlfn.CONCAT(Hospitalisation_table[[#This Row],[date]],"-",Hospitalisation_table[[#This Row],[Month_Updated]],"-",Hospitalisation_table[[#This Row],[Year_Update]])</f>
        <v>30-Sep-1976</v>
      </c>
      <c r="Q2279">
        <f>DATEDIF(Hospitalisation_table[[#This Row],[Date of Birth]],"8-Jun-2023","Y")</f>
        <v>46</v>
      </c>
    </row>
    <row r="2280" spans="1:17" x14ac:dyDescent="0.3">
      <c r="A2280" t="s">
        <v>1321</v>
      </c>
      <c r="B2280" t="str">
        <f>IF(Hospitalisation_table[[#This Row],[Customer ID]]="?","UnKnown",Hospitalisation_table[[#This Row],[Customer ID]])</f>
        <v>Id1050</v>
      </c>
      <c r="C2280">
        <v>1972</v>
      </c>
      <c r="D2280" t="s">
        <v>37</v>
      </c>
      <c r="E2280">
        <v>24</v>
      </c>
      <c r="F2280">
        <v>3</v>
      </c>
      <c r="G2280" s="24">
        <v>10702.64</v>
      </c>
      <c r="H2280" t="s">
        <v>12</v>
      </c>
      <c r="I2280" t="s">
        <v>12</v>
      </c>
      <c r="J2280" t="s">
        <v>13</v>
      </c>
      <c r="K2280" t="str">
        <f>IF(Hospitalisation_table[[#This Row],[month]]="?","Sep",Hospitalisation_table[[#This Row],[month]])</f>
        <v>Oct</v>
      </c>
      <c r="L2280">
        <f>IF(Hospitalisation_table[[#This Row],[year]] = "?",ROUNDUP(AVERAGE(Hospitalisation_table[year]),0),Hospitalisation_table[[#This Row],[year]])</f>
        <v>1972</v>
      </c>
      <c r="M2280" t="str">
        <f>IF(Hospitalisation_table[[#This Row],[Hospital tier]]="?","tier - 2",Hospitalisation_table[[#This Row],[Hospital tier]])</f>
        <v>tier - 3</v>
      </c>
      <c r="N2280" t="str">
        <f>IF(Hospitalisation_table[[#This Row],[City tier]]="?","tier - 2",Hospitalisation_table[[#This Row],[City tier]])</f>
        <v>tier - 3</v>
      </c>
      <c r="O2280" t="str">
        <f>IF(Hospitalisation_table[[#This Row],[State ID]]="?","Unknown",Hospitalisation_table[[#This Row],[State ID]])</f>
        <v>R1013</v>
      </c>
      <c r="P2280" s="20" t="str">
        <f>_xlfn.CONCAT(Hospitalisation_table[[#This Row],[date]],"-",Hospitalisation_table[[#This Row],[Month_Updated]],"-",Hospitalisation_table[[#This Row],[Year_Update]])</f>
        <v>24-Oct-1972</v>
      </c>
      <c r="Q2280">
        <f>DATEDIF(Hospitalisation_table[[#This Row],[Date of Birth]],"8-Jun-2023","Y")</f>
        <v>50</v>
      </c>
    </row>
    <row r="2281" spans="1:17" x14ac:dyDescent="0.3">
      <c r="A2281" t="s">
        <v>2268</v>
      </c>
      <c r="B2281" t="str">
        <f>IF(Hospitalisation_table[[#This Row],[Customer ID]]="?","UnKnown",Hospitalisation_table[[#This Row],[Customer ID]])</f>
        <v>Id105</v>
      </c>
      <c r="C2281">
        <v>1983</v>
      </c>
      <c r="D2281" t="s">
        <v>37</v>
      </c>
      <c r="E2281">
        <v>14</v>
      </c>
      <c r="F2281">
        <v>2</v>
      </c>
      <c r="G2281" s="24">
        <v>40103.89</v>
      </c>
      <c r="H2281" t="s">
        <v>16</v>
      </c>
      <c r="I2281" t="s">
        <v>11</v>
      </c>
      <c r="J2281" t="s">
        <v>42</v>
      </c>
      <c r="K2281" t="str">
        <f>IF(Hospitalisation_table[[#This Row],[month]]="?","Sep",Hospitalisation_table[[#This Row],[month]])</f>
        <v>Oct</v>
      </c>
      <c r="L2281">
        <f>IF(Hospitalisation_table[[#This Row],[year]] = "?",ROUNDUP(AVERAGE(Hospitalisation_table[year]),0),Hospitalisation_table[[#This Row],[year]])</f>
        <v>1983</v>
      </c>
      <c r="M2281" t="str">
        <f>IF(Hospitalisation_table[[#This Row],[Hospital tier]]="?","tier - 2",Hospitalisation_table[[#This Row],[Hospital tier]])</f>
        <v>tier - 1</v>
      </c>
      <c r="N2281" t="str">
        <f>IF(Hospitalisation_table[[#This Row],[City tier]]="?","tier - 2",Hospitalisation_table[[#This Row],[City tier]])</f>
        <v>tier - 2</v>
      </c>
      <c r="O2281" t="str">
        <f>IF(Hospitalisation_table[[#This Row],[State ID]]="?","Unknown",Hospitalisation_table[[#This Row],[State ID]])</f>
        <v>R1011</v>
      </c>
      <c r="P2281" s="20" t="str">
        <f>_xlfn.CONCAT(Hospitalisation_table[[#This Row],[date]],"-",Hospitalisation_table[[#This Row],[Month_Updated]],"-",Hospitalisation_table[[#This Row],[Year_Update]])</f>
        <v>14-Oct-1983</v>
      </c>
      <c r="Q2281">
        <f>DATEDIF(Hospitalisation_table[[#This Row],[Date of Birth]],"8-Jun-2023","Y")</f>
        <v>39</v>
      </c>
    </row>
    <row r="2282" spans="1:17" x14ac:dyDescent="0.3">
      <c r="A2282" t="s">
        <v>1322</v>
      </c>
      <c r="B2282" t="str">
        <f>IF(Hospitalisation_table[[#This Row],[Customer ID]]="?","UnKnown",Hospitalisation_table[[#This Row],[Customer ID]])</f>
        <v>Id1049</v>
      </c>
      <c r="C2282">
        <v>1967</v>
      </c>
      <c r="D2282" t="s">
        <v>10</v>
      </c>
      <c r="E2282">
        <v>30</v>
      </c>
      <c r="F2282">
        <v>0</v>
      </c>
      <c r="G2282" s="24">
        <v>10704.47</v>
      </c>
      <c r="H2282" t="s">
        <v>12</v>
      </c>
      <c r="I2282" t="s">
        <v>11</v>
      </c>
      <c r="J2282" t="s">
        <v>42</v>
      </c>
      <c r="K2282" t="str">
        <f>IF(Hospitalisation_table[[#This Row],[month]]="?","Sep",Hospitalisation_table[[#This Row],[month]])</f>
        <v>Jul</v>
      </c>
      <c r="L2282">
        <f>IF(Hospitalisation_table[[#This Row],[year]] = "?",ROUNDUP(AVERAGE(Hospitalisation_table[year]),0),Hospitalisation_table[[#This Row],[year]])</f>
        <v>1967</v>
      </c>
      <c r="M2282" t="str">
        <f>IF(Hospitalisation_table[[#This Row],[Hospital tier]]="?","tier - 2",Hospitalisation_table[[#This Row],[Hospital tier]])</f>
        <v>tier - 3</v>
      </c>
      <c r="N2282" t="str">
        <f>IF(Hospitalisation_table[[#This Row],[City tier]]="?","tier - 2",Hospitalisation_table[[#This Row],[City tier]])</f>
        <v>tier - 2</v>
      </c>
      <c r="O2282" t="str">
        <f>IF(Hospitalisation_table[[#This Row],[State ID]]="?","Unknown",Hospitalisation_table[[#This Row],[State ID]])</f>
        <v>R1011</v>
      </c>
      <c r="P2282" s="20" t="str">
        <f>_xlfn.CONCAT(Hospitalisation_table[[#This Row],[date]],"-",Hospitalisation_table[[#This Row],[Month_Updated]],"-",Hospitalisation_table[[#This Row],[Year_Update]])</f>
        <v>30-Jul-1967</v>
      </c>
      <c r="Q2282">
        <f>DATEDIF(Hospitalisation_table[[#This Row],[Date of Birth]],"8-Jun-2023","Y")</f>
        <v>55</v>
      </c>
    </row>
    <row r="2283" spans="1:17" x14ac:dyDescent="0.3">
      <c r="A2283" t="s">
        <v>1323</v>
      </c>
      <c r="B2283" t="str">
        <f>IF(Hospitalisation_table[[#This Row],[Customer ID]]="?","UnKnown",Hospitalisation_table[[#This Row],[Customer ID]])</f>
        <v>Id1048</v>
      </c>
      <c r="C2283">
        <v>1967</v>
      </c>
      <c r="D2283" t="s">
        <v>37</v>
      </c>
      <c r="E2283">
        <v>5</v>
      </c>
      <c r="F2283">
        <v>0</v>
      </c>
      <c r="G2283" s="24">
        <v>10713.64</v>
      </c>
      <c r="H2283" t="s">
        <v>12</v>
      </c>
      <c r="I2283" t="s">
        <v>12</v>
      </c>
      <c r="J2283" t="s">
        <v>42</v>
      </c>
      <c r="K2283" t="str">
        <f>IF(Hospitalisation_table[[#This Row],[month]]="?","Sep",Hospitalisation_table[[#This Row],[month]])</f>
        <v>Oct</v>
      </c>
      <c r="L2283">
        <f>IF(Hospitalisation_table[[#This Row],[year]] = "?",ROUNDUP(AVERAGE(Hospitalisation_table[year]),0),Hospitalisation_table[[#This Row],[year]])</f>
        <v>1967</v>
      </c>
      <c r="M2283" t="str">
        <f>IF(Hospitalisation_table[[#This Row],[Hospital tier]]="?","tier - 2",Hospitalisation_table[[#This Row],[Hospital tier]])</f>
        <v>tier - 3</v>
      </c>
      <c r="N2283" t="str">
        <f>IF(Hospitalisation_table[[#This Row],[City tier]]="?","tier - 2",Hospitalisation_table[[#This Row],[City tier]])</f>
        <v>tier - 3</v>
      </c>
      <c r="O2283" t="str">
        <f>IF(Hospitalisation_table[[#This Row],[State ID]]="?","Unknown",Hospitalisation_table[[#This Row],[State ID]])</f>
        <v>R1011</v>
      </c>
      <c r="P2283" s="20" t="str">
        <f>_xlfn.CONCAT(Hospitalisation_table[[#This Row],[date]],"-",Hospitalisation_table[[#This Row],[Month_Updated]],"-",Hospitalisation_table[[#This Row],[Year_Update]])</f>
        <v>5-Oct-1967</v>
      </c>
      <c r="Q2283">
        <f>DATEDIF(Hospitalisation_table[[#This Row],[Date of Birth]],"8-Jun-2023","Y")</f>
        <v>55</v>
      </c>
    </row>
    <row r="2284" spans="1:17" x14ac:dyDescent="0.3">
      <c r="A2284" t="s">
        <v>1324</v>
      </c>
      <c r="B2284" t="str">
        <f>IF(Hospitalisation_table[[#This Row],[Customer ID]]="?","UnKnown",Hospitalisation_table[[#This Row],[Customer ID]])</f>
        <v>Id1047</v>
      </c>
      <c r="C2284">
        <v>1992</v>
      </c>
      <c r="D2284" t="s">
        <v>18</v>
      </c>
      <c r="E2284">
        <v>25</v>
      </c>
      <c r="F2284">
        <v>0</v>
      </c>
      <c r="G2284" s="24">
        <v>10719.57</v>
      </c>
      <c r="H2284" t="s">
        <v>12</v>
      </c>
      <c r="I2284" t="s">
        <v>16</v>
      </c>
      <c r="J2284" t="s">
        <v>23</v>
      </c>
      <c r="K2284" t="str">
        <f>IF(Hospitalisation_table[[#This Row],[month]]="?","Sep",Hospitalisation_table[[#This Row],[month]])</f>
        <v>Jun</v>
      </c>
      <c r="L2284">
        <f>IF(Hospitalisation_table[[#This Row],[year]] = "?",ROUNDUP(AVERAGE(Hospitalisation_table[year]),0),Hospitalisation_table[[#This Row],[year]])</f>
        <v>1992</v>
      </c>
      <c r="M2284" t="str">
        <f>IF(Hospitalisation_table[[#This Row],[Hospital tier]]="?","tier - 2",Hospitalisation_table[[#This Row],[Hospital tier]])</f>
        <v>tier - 3</v>
      </c>
      <c r="N2284" t="str">
        <f>IF(Hospitalisation_table[[#This Row],[City tier]]="?","tier - 2",Hospitalisation_table[[#This Row],[City tier]])</f>
        <v>tier - 1</v>
      </c>
      <c r="O2284" t="str">
        <f>IF(Hospitalisation_table[[#This Row],[State ID]]="?","Unknown",Hospitalisation_table[[#This Row],[State ID]])</f>
        <v>R1012</v>
      </c>
      <c r="P2284" s="20" t="str">
        <f>_xlfn.CONCAT(Hospitalisation_table[[#This Row],[date]],"-",Hospitalisation_table[[#This Row],[Month_Updated]],"-",Hospitalisation_table[[#This Row],[Year_Update]])</f>
        <v>25-Jun-1992</v>
      </c>
      <c r="Q2284">
        <f>DATEDIF(Hospitalisation_table[[#This Row],[Date of Birth]],"8-Jun-2023","Y")</f>
        <v>30</v>
      </c>
    </row>
    <row r="2285" spans="1:17" x14ac:dyDescent="0.3">
      <c r="A2285" t="s">
        <v>1325</v>
      </c>
      <c r="B2285" t="str">
        <f>IF(Hospitalisation_table[[#This Row],[Customer ID]]="?","UnKnown",Hospitalisation_table[[#This Row],[Customer ID]])</f>
        <v>Id1046</v>
      </c>
      <c r="C2285">
        <v>1974</v>
      </c>
      <c r="D2285" t="s">
        <v>30</v>
      </c>
      <c r="E2285">
        <v>9</v>
      </c>
      <c r="F2285">
        <v>4</v>
      </c>
      <c r="G2285" s="24">
        <v>10736.87</v>
      </c>
      <c r="H2285" t="s">
        <v>12</v>
      </c>
      <c r="I2285" t="s">
        <v>16</v>
      </c>
      <c r="J2285" t="s">
        <v>168</v>
      </c>
      <c r="K2285" t="str">
        <f>IF(Hospitalisation_table[[#This Row],[month]]="?","Sep",Hospitalisation_table[[#This Row],[month]])</f>
        <v>Dec</v>
      </c>
      <c r="L2285">
        <f>IF(Hospitalisation_table[[#This Row],[year]] = "?",ROUNDUP(AVERAGE(Hospitalisation_table[year]),0),Hospitalisation_table[[#This Row],[year]])</f>
        <v>1974</v>
      </c>
      <c r="M2285" t="str">
        <f>IF(Hospitalisation_table[[#This Row],[Hospital tier]]="?","tier - 2",Hospitalisation_table[[#This Row],[Hospital tier]])</f>
        <v>tier - 3</v>
      </c>
      <c r="N2285" t="str">
        <f>IF(Hospitalisation_table[[#This Row],[City tier]]="?","tier - 2",Hospitalisation_table[[#This Row],[City tier]])</f>
        <v>tier - 1</v>
      </c>
      <c r="O2285" t="str">
        <f>IF(Hospitalisation_table[[#This Row],[State ID]]="?","Unknown",Hospitalisation_table[[#This Row],[State ID]])</f>
        <v>R1016</v>
      </c>
      <c r="P2285" s="20" t="str">
        <f>_xlfn.CONCAT(Hospitalisation_table[[#This Row],[date]],"-",Hospitalisation_table[[#This Row],[Month_Updated]],"-",Hospitalisation_table[[#This Row],[Year_Update]])</f>
        <v>9-Dec-1974</v>
      </c>
      <c r="Q2285">
        <f>DATEDIF(Hospitalisation_table[[#This Row],[Date of Birth]],"8-Jun-2023","Y")</f>
        <v>48</v>
      </c>
    </row>
    <row r="2286" spans="1:17" x14ac:dyDescent="0.3">
      <c r="A2286" t="s">
        <v>1326</v>
      </c>
      <c r="B2286" t="str">
        <f>IF(Hospitalisation_table[[#This Row],[Customer ID]]="?","UnKnown",Hospitalisation_table[[#This Row],[Customer ID]])</f>
        <v>Id1045</v>
      </c>
      <c r="C2286">
        <v>1986</v>
      </c>
      <c r="D2286" t="s">
        <v>35</v>
      </c>
      <c r="E2286">
        <v>29</v>
      </c>
      <c r="F2286">
        <v>3</v>
      </c>
      <c r="G2286" s="24">
        <v>10749.02</v>
      </c>
      <c r="H2286" t="s">
        <v>12</v>
      </c>
      <c r="I2286" t="s">
        <v>16</v>
      </c>
      <c r="J2286" t="s">
        <v>535</v>
      </c>
      <c r="K2286" t="str">
        <f>IF(Hospitalisation_table[[#This Row],[month]]="?","Sep",Hospitalisation_table[[#This Row],[month]])</f>
        <v>Aug</v>
      </c>
      <c r="L2286">
        <f>IF(Hospitalisation_table[[#This Row],[year]] = "?",ROUNDUP(AVERAGE(Hospitalisation_table[year]),0),Hospitalisation_table[[#This Row],[year]])</f>
        <v>1986</v>
      </c>
      <c r="M2286" t="str">
        <f>IF(Hospitalisation_table[[#This Row],[Hospital tier]]="?","tier - 2",Hospitalisation_table[[#This Row],[Hospital tier]])</f>
        <v>tier - 3</v>
      </c>
      <c r="N2286" t="str">
        <f>IF(Hospitalisation_table[[#This Row],[City tier]]="?","tier - 2",Hospitalisation_table[[#This Row],[City tier]])</f>
        <v>tier - 1</v>
      </c>
      <c r="O2286" t="str">
        <f>IF(Hospitalisation_table[[#This Row],[State ID]]="?","Unknown",Hospitalisation_table[[#This Row],[State ID]])</f>
        <v>R1026</v>
      </c>
      <c r="P2286" s="20" t="str">
        <f>_xlfn.CONCAT(Hospitalisation_table[[#This Row],[date]],"-",Hospitalisation_table[[#This Row],[Month_Updated]],"-",Hospitalisation_table[[#This Row],[Year_Update]])</f>
        <v>29-Aug-1986</v>
      </c>
      <c r="Q2286">
        <f>DATEDIF(Hospitalisation_table[[#This Row],[Date of Birth]],"8-Jun-2023","Y")</f>
        <v>36</v>
      </c>
    </row>
    <row r="2287" spans="1:17" x14ac:dyDescent="0.3">
      <c r="A2287" t="s">
        <v>1327</v>
      </c>
      <c r="B2287" t="str">
        <f>IF(Hospitalisation_table[[#This Row],[Customer ID]]="?","UnKnown",Hospitalisation_table[[#This Row],[Customer ID]])</f>
        <v>Id1044</v>
      </c>
      <c r="C2287">
        <v>1989</v>
      </c>
      <c r="D2287" t="s">
        <v>15</v>
      </c>
      <c r="E2287">
        <v>25</v>
      </c>
      <c r="F2287">
        <v>3</v>
      </c>
      <c r="G2287" s="24">
        <v>10769.75</v>
      </c>
      <c r="H2287" t="s">
        <v>12</v>
      </c>
      <c r="I2287" t="s">
        <v>11</v>
      </c>
      <c r="J2287" t="s">
        <v>632</v>
      </c>
      <c r="K2287" t="str">
        <f>IF(Hospitalisation_table[[#This Row],[month]]="?","Sep",Hospitalisation_table[[#This Row],[month]])</f>
        <v>Nov</v>
      </c>
      <c r="L2287">
        <f>IF(Hospitalisation_table[[#This Row],[year]] = "?",ROUNDUP(AVERAGE(Hospitalisation_table[year]),0),Hospitalisation_table[[#This Row],[year]])</f>
        <v>1989</v>
      </c>
      <c r="M2287" t="str">
        <f>IF(Hospitalisation_table[[#This Row],[Hospital tier]]="?","tier - 2",Hospitalisation_table[[#This Row],[Hospital tier]])</f>
        <v>tier - 3</v>
      </c>
      <c r="N2287" t="str">
        <f>IF(Hospitalisation_table[[#This Row],[City tier]]="?","tier - 2",Hospitalisation_table[[#This Row],[City tier]])</f>
        <v>tier - 2</v>
      </c>
      <c r="O2287" t="str">
        <f>IF(Hospitalisation_table[[#This Row],[State ID]]="?","Unknown",Hospitalisation_table[[#This Row],[State ID]])</f>
        <v>R1022</v>
      </c>
      <c r="P2287" s="20" t="str">
        <f>_xlfn.CONCAT(Hospitalisation_table[[#This Row],[date]],"-",Hospitalisation_table[[#This Row],[Month_Updated]],"-",Hospitalisation_table[[#This Row],[Year_Update]])</f>
        <v>25-Nov-1989</v>
      </c>
      <c r="Q2287">
        <f>DATEDIF(Hospitalisation_table[[#This Row],[Date of Birth]],"8-Jun-2023","Y")</f>
        <v>33</v>
      </c>
    </row>
    <row r="2288" spans="1:17" x14ac:dyDescent="0.3">
      <c r="A2288" t="s">
        <v>1328</v>
      </c>
      <c r="B2288" t="str">
        <f>IF(Hospitalisation_table[[#This Row],[Customer ID]]="?","UnKnown",Hospitalisation_table[[#This Row],[Customer ID]])</f>
        <v>Id1043</v>
      </c>
      <c r="C2288">
        <v>1967</v>
      </c>
      <c r="D2288" t="s">
        <v>15</v>
      </c>
      <c r="E2288">
        <v>11</v>
      </c>
      <c r="F2288">
        <v>1</v>
      </c>
      <c r="G2288" s="24">
        <v>10791.96</v>
      </c>
      <c r="H2288" t="s">
        <v>12</v>
      </c>
      <c r="I2288" t="s">
        <v>11</v>
      </c>
      <c r="J2288" t="s">
        <v>42</v>
      </c>
      <c r="K2288" t="str">
        <f>IF(Hospitalisation_table[[#This Row],[month]]="?","Sep",Hospitalisation_table[[#This Row],[month]])</f>
        <v>Nov</v>
      </c>
      <c r="L2288">
        <f>IF(Hospitalisation_table[[#This Row],[year]] = "?",ROUNDUP(AVERAGE(Hospitalisation_table[year]),0),Hospitalisation_table[[#This Row],[year]])</f>
        <v>1967</v>
      </c>
      <c r="M2288" t="str">
        <f>IF(Hospitalisation_table[[#This Row],[Hospital tier]]="?","tier - 2",Hospitalisation_table[[#This Row],[Hospital tier]])</f>
        <v>tier - 3</v>
      </c>
      <c r="N2288" t="str">
        <f>IF(Hospitalisation_table[[#This Row],[City tier]]="?","tier - 2",Hospitalisation_table[[#This Row],[City tier]])</f>
        <v>tier - 2</v>
      </c>
      <c r="O2288" t="str">
        <f>IF(Hospitalisation_table[[#This Row],[State ID]]="?","Unknown",Hospitalisation_table[[#This Row],[State ID]])</f>
        <v>R1011</v>
      </c>
      <c r="P2288" s="20" t="str">
        <f>_xlfn.CONCAT(Hospitalisation_table[[#This Row],[date]],"-",Hospitalisation_table[[#This Row],[Month_Updated]],"-",Hospitalisation_table[[#This Row],[Year_Update]])</f>
        <v>11-Nov-1967</v>
      </c>
      <c r="Q2288">
        <f>DATEDIF(Hospitalisation_table[[#This Row],[Date of Birth]],"8-Jun-2023","Y")</f>
        <v>55</v>
      </c>
    </row>
    <row r="2289" spans="1:17" x14ac:dyDescent="0.3">
      <c r="A2289" t="s">
        <v>1329</v>
      </c>
      <c r="B2289" t="str">
        <f>IF(Hospitalisation_table[[#This Row],[Customer ID]]="?","UnKnown",Hospitalisation_table[[#This Row],[Customer ID]])</f>
        <v>Id1042</v>
      </c>
      <c r="C2289">
        <v>1999</v>
      </c>
      <c r="D2289" t="s">
        <v>30</v>
      </c>
      <c r="E2289">
        <v>24</v>
      </c>
      <c r="F2289">
        <v>0</v>
      </c>
      <c r="G2289" s="24">
        <v>10795.94</v>
      </c>
      <c r="H2289" t="s">
        <v>12</v>
      </c>
      <c r="I2289" t="s">
        <v>16</v>
      </c>
      <c r="J2289" t="s">
        <v>42</v>
      </c>
      <c r="K2289" t="str">
        <f>IF(Hospitalisation_table[[#This Row],[month]]="?","Sep",Hospitalisation_table[[#This Row],[month]])</f>
        <v>Dec</v>
      </c>
      <c r="L2289">
        <f>IF(Hospitalisation_table[[#This Row],[year]] = "?",ROUNDUP(AVERAGE(Hospitalisation_table[year]),0),Hospitalisation_table[[#This Row],[year]])</f>
        <v>1999</v>
      </c>
      <c r="M2289" t="str">
        <f>IF(Hospitalisation_table[[#This Row],[Hospital tier]]="?","tier - 2",Hospitalisation_table[[#This Row],[Hospital tier]])</f>
        <v>tier - 3</v>
      </c>
      <c r="N2289" t="str">
        <f>IF(Hospitalisation_table[[#This Row],[City tier]]="?","tier - 2",Hospitalisation_table[[#This Row],[City tier]])</f>
        <v>tier - 1</v>
      </c>
      <c r="O2289" t="str">
        <f>IF(Hospitalisation_table[[#This Row],[State ID]]="?","Unknown",Hospitalisation_table[[#This Row],[State ID]])</f>
        <v>R1011</v>
      </c>
      <c r="P2289" s="20" t="str">
        <f>_xlfn.CONCAT(Hospitalisation_table[[#This Row],[date]],"-",Hospitalisation_table[[#This Row],[Month_Updated]],"-",Hospitalisation_table[[#This Row],[Year_Update]])</f>
        <v>24-Dec-1999</v>
      </c>
      <c r="Q2289">
        <f>DATEDIF(Hospitalisation_table[[#This Row],[Date of Birth]],"8-Jun-2023","Y")</f>
        <v>23</v>
      </c>
    </row>
    <row r="2290" spans="1:17" x14ac:dyDescent="0.3">
      <c r="A2290" t="s">
        <v>1330</v>
      </c>
      <c r="B2290" t="str">
        <f>IF(Hospitalisation_table[[#This Row],[Customer ID]]="?","UnKnown",Hospitalisation_table[[#This Row],[Customer ID]])</f>
        <v>Id1041</v>
      </c>
      <c r="C2290">
        <v>1967</v>
      </c>
      <c r="D2290" t="s">
        <v>37</v>
      </c>
      <c r="E2290">
        <v>23</v>
      </c>
      <c r="F2290">
        <v>0</v>
      </c>
      <c r="G2290" s="24">
        <v>10796.35</v>
      </c>
      <c r="H2290" t="s">
        <v>12</v>
      </c>
      <c r="I2290" t="s">
        <v>16</v>
      </c>
      <c r="J2290" t="s">
        <v>166</v>
      </c>
      <c r="K2290" t="str">
        <f>IF(Hospitalisation_table[[#This Row],[month]]="?","Sep",Hospitalisation_table[[#This Row],[month]])</f>
        <v>Oct</v>
      </c>
      <c r="L2290">
        <f>IF(Hospitalisation_table[[#This Row],[year]] = "?",ROUNDUP(AVERAGE(Hospitalisation_table[year]),0),Hospitalisation_table[[#This Row],[year]])</f>
        <v>1967</v>
      </c>
      <c r="M2290" t="str">
        <f>IF(Hospitalisation_table[[#This Row],[Hospital tier]]="?","tier - 2",Hospitalisation_table[[#This Row],[Hospital tier]])</f>
        <v>tier - 3</v>
      </c>
      <c r="N2290" t="str">
        <f>IF(Hospitalisation_table[[#This Row],[City tier]]="?","tier - 2",Hospitalisation_table[[#This Row],[City tier]])</f>
        <v>tier - 1</v>
      </c>
      <c r="O2290" t="str">
        <f>IF(Hospitalisation_table[[#This Row],[State ID]]="?","Unknown",Hospitalisation_table[[#This Row],[State ID]])</f>
        <v>R1019</v>
      </c>
      <c r="P2290" s="20" t="str">
        <f>_xlfn.CONCAT(Hospitalisation_table[[#This Row],[date]],"-",Hospitalisation_table[[#This Row],[Month_Updated]],"-",Hospitalisation_table[[#This Row],[Year_Update]])</f>
        <v>23-Oct-1967</v>
      </c>
      <c r="Q2290">
        <f>DATEDIF(Hospitalisation_table[[#This Row],[Date of Birth]],"8-Jun-2023","Y")</f>
        <v>55</v>
      </c>
    </row>
    <row r="2291" spans="1:17" x14ac:dyDescent="0.3">
      <c r="A2291" t="s">
        <v>1331</v>
      </c>
      <c r="B2291" t="str">
        <f>IF(Hospitalisation_table[[#This Row],[Customer ID]]="?","UnKnown",Hospitalisation_table[[#This Row],[Customer ID]])</f>
        <v>Id1040</v>
      </c>
      <c r="C2291">
        <v>1970</v>
      </c>
      <c r="D2291" t="s">
        <v>37</v>
      </c>
      <c r="E2291">
        <v>28</v>
      </c>
      <c r="F2291">
        <v>1</v>
      </c>
      <c r="G2291" s="24">
        <v>10797.34</v>
      </c>
      <c r="H2291" t="s">
        <v>12</v>
      </c>
      <c r="I2291" t="s">
        <v>11</v>
      </c>
      <c r="J2291" t="s">
        <v>249</v>
      </c>
      <c r="K2291" t="str">
        <f>IF(Hospitalisation_table[[#This Row],[month]]="?","Sep",Hospitalisation_table[[#This Row],[month]])</f>
        <v>Oct</v>
      </c>
      <c r="L2291">
        <f>IF(Hospitalisation_table[[#This Row],[year]] = "?",ROUNDUP(AVERAGE(Hospitalisation_table[year]),0),Hospitalisation_table[[#This Row],[year]])</f>
        <v>1970</v>
      </c>
      <c r="M2291" t="str">
        <f>IF(Hospitalisation_table[[#This Row],[Hospital tier]]="?","tier - 2",Hospitalisation_table[[#This Row],[Hospital tier]])</f>
        <v>tier - 3</v>
      </c>
      <c r="N2291" t="str">
        <f>IF(Hospitalisation_table[[#This Row],[City tier]]="?","tier - 2",Hospitalisation_table[[#This Row],[City tier]])</f>
        <v>tier - 2</v>
      </c>
      <c r="O2291" t="str">
        <f>IF(Hospitalisation_table[[#This Row],[State ID]]="?","Unknown",Hospitalisation_table[[#This Row],[State ID]])</f>
        <v>R1023</v>
      </c>
      <c r="P2291" s="20" t="str">
        <f>_xlfn.CONCAT(Hospitalisation_table[[#This Row],[date]],"-",Hospitalisation_table[[#This Row],[Month_Updated]],"-",Hospitalisation_table[[#This Row],[Year_Update]])</f>
        <v>28-Oct-1970</v>
      </c>
      <c r="Q2291">
        <f>DATEDIF(Hospitalisation_table[[#This Row],[Date of Birth]],"8-Jun-2023","Y")</f>
        <v>52</v>
      </c>
    </row>
    <row r="2292" spans="1:17" x14ac:dyDescent="0.3">
      <c r="A2292" t="s">
        <v>2269</v>
      </c>
      <c r="B2292" t="str">
        <f>IF(Hospitalisation_table[[#This Row],[Customer ID]]="?","UnKnown",Hospitalisation_table[[#This Row],[Customer ID]])</f>
        <v>Id104</v>
      </c>
      <c r="C2292">
        <v>1985</v>
      </c>
      <c r="D2292" t="s">
        <v>37</v>
      </c>
      <c r="E2292">
        <v>21</v>
      </c>
      <c r="F2292">
        <v>4</v>
      </c>
      <c r="G2292" s="24">
        <v>40182.25</v>
      </c>
      <c r="H2292" t="s">
        <v>16</v>
      </c>
      <c r="I2292" t="s">
        <v>11</v>
      </c>
      <c r="J2292" t="s">
        <v>42</v>
      </c>
      <c r="K2292" t="str">
        <f>IF(Hospitalisation_table[[#This Row],[month]]="?","Sep",Hospitalisation_table[[#This Row],[month]])</f>
        <v>Oct</v>
      </c>
      <c r="L2292">
        <f>IF(Hospitalisation_table[[#This Row],[year]] = "?",ROUNDUP(AVERAGE(Hospitalisation_table[year]),0),Hospitalisation_table[[#This Row],[year]])</f>
        <v>1985</v>
      </c>
      <c r="M2292" t="str">
        <f>IF(Hospitalisation_table[[#This Row],[Hospital tier]]="?","tier - 2",Hospitalisation_table[[#This Row],[Hospital tier]])</f>
        <v>tier - 1</v>
      </c>
      <c r="N2292" t="str">
        <f>IF(Hospitalisation_table[[#This Row],[City tier]]="?","tier - 2",Hospitalisation_table[[#This Row],[City tier]])</f>
        <v>tier - 2</v>
      </c>
      <c r="O2292" t="str">
        <f>IF(Hospitalisation_table[[#This Row],[State ID]]="?","Unknown",Hospitalisation_table[[#This Row],[State ID]])</f>
        <v>R1011</v>
      </c>
      <c r="P2292" s="20" t="str">
        <f>_xlfn.CONCAT(Hospitalisation_table[[#This Row],[date]],"-",Hospitalisation_table[[#This Row],[Month_Updated]],"-",Hospitalisation_table[[#This Row],[Year_Update]])</f>
        <v>21-Oct-1985</v>
      </c>
      <c r="Q2292">
        <f>DATEDIF(Hospitalisation_table[[#This Row],[Date of Birth]],"8-Jun-2023","Y")</f>
        <v>37</v>
      </c>
    </row>
    <row r="2293" spans="1:17" x14ac:dyDescent="0.3">
      <c r="A2293" t="s">
        <v>1332</v>
      </c>
      <c r="B2293" t="str">
        <f>IF(Hospitalisation_table[[#This Row],[Customer ID]]="?","UnKnown",Hospitalisation_table[[#This Row],[Customer ID]])</f>
        <v>Id1039</v>
      </c>
      <c r="C2293">
        <v>1970</v>
      </c>
      <c r="D2293" t="s">
        <v>30</v>
      </c>
      <c r="E2293">
        <v>18</v>
      </c>
      <c r="F2293">
        <v>2</v>
      </c>
      <c r="G2293" s="24">
        <v>10806.84</v>
      </c>
      <c r="H2293" t="s">
        <v>12</v>
      </c>
      <c r="I2293" t="s">
        <v>11</v>
      </c>
      <c r="J2293" t="s">
        <v>42</v>
      </c>
      <c r="K2293" t="str">
        <f>IF(Hospitalisation_table[[#This Row],[month]]="?","Sep",Hospitalisation_table[[#This Row],[month]])</f>
        <v>Dec</v>
      </c>
      <c r="L2293">
        <f>IF(Hospitalisation_table[[#This Row],[year]] = "?",ROUNDUP(AVERAGE(Hospitalisation_table[year]),0),Hospitalisation_table[[#This Row],[year]])</f>
        <v>1970</v>
      </c>
      <c r="M2293" t="str">
        <f>IF(Hospitalisation_table[[#This Row],[Hospital tier]]="?","tier - 2",Hospitalisation_table[[#This Row],[Hospital tier]])</f>
        <v>tier - 3</v>
      </c>
      <c r="N2293" t="str">
        <f>IF(Hospitalisation_table[[#This Row],[City tier]]="?","tier - 2",Hospitalisation_table[[#This Row],[City tier]])</f>
        <v>tier - 2</v>
      </c>
      <c r="O2293" t="str">
        <f>IF(Hospitalisation_table[[#This Row],[State ID]]="?","Unknown",Hospitalisation_table[[#This Row],[State ID]])</f>
        <v>R1011</v>
      </c>
      <c r="P2293" s="20" t="str">
        <f>_xlfn.CONCAT(Hospitalisation_table[[#This Row],[date]],"-",Hospitalisation_table[[#This Row],[Month_Updated]],"-",Hospitalisation_table[[#This Row],[Year_Update]])</f>
        <v>18-Dec-1970</v>
      </c>
      <c r="Q2293">
        <f>DATEDIF(Hospitalisation_table[[#This Row],[Date of Birth]],"8-Jun-2023","Y")</f>
        <v>52</v>
      </c>
    </row>
    <row r="2294" spans="1:17" x14ac:dyDescent="0.3">
      <c r="A2294" t="s">
        <v>1333</v>
      </c>
      <c r="B2294" t="str">
        <f>IF(Hospitalisation_table[[#This Row],[Customer ID]]="?","UnKnown",Hospitalisation_table[[#This Row],[Customer ID]])</f>
        <v>Id1038</v>
      </c>
      <c r="C2294">
        <v>1967</v>
      </c>
      <c r="D2294" t="s">
        <v>37</v>
      </c>
      <c r="E2294">
        <v>2</v>
      </c>
      <c r="F2294">
        <v>1</v>
      </c>
      <c r="G2294" s="24">
        <v>10807.49</v>
      </c>
      <c r="H2294" t="s">
        <v>12</v>
      </c>
      <c r="I2294" t="s">
        <v>11</v>
      </c>
      <c r="J2294" t="s">
        <v>13</v>
      </c>
      <c r="K2294" t="str">
        <f>IF(Hospitalisation_table[[#This Row],[month]]="?","Sep",Hospitalisation_table[[#This Row],[month]])</f>
        <v>Oct</v>
      </c>
      <c r="L2294">
        <f>IF(Hospitalisation_table[[#This Row],[year]] = "?",ROUNDUP(AVERAGE(Hospitalisation_table[year]),0),Hospitalisation_table[[#This Row],[year]])</f>
        <v>1967</v>
      </c>
      <c r="M2294" t="str">
        <f>IF(Hospitalisation_table[[#This Row],[Hospital tier]]="?","tier - 2",Hospitalisation_table[[#This Row],[Hospital tier]])</f>
        <v>tier - 3</v>
      </c>
      <c r="N2294" t="str">
        <f>IF(Hospitalisation_table[[#This Row],[City tier]]="?","tier - 2",Hospitalisation_table[[#This Row],[City tier]])</f>
        <v>tier - 2</v>
      </c>
      <c r="O2294" t="str">
        <f>IF(Hospitalisation_table[[#This Row],[State ID]]="?","Unknown",Hospitalisation_table[[#This Row],[State ID]])</f>
        <v>R1013</v>
      </c>
      <c r="P2294" s="20" t="str">
        <f>_xlfn.CONCAT(Hospitalisation_table[[#This Row],[date]],"-",Hospitalisation_table[[#This Row],[Month_Updated]],"-",Hospitalisation_table[[#This Row],[Year_Update]])</f>
        <v>2-Oct-1967</v>
      </c>
      <c r="Q2294">
        <f>DATEDIF(Hospitalisation_table[[#This Row],[Date of Birth]],"8-Jun-2023","Y")</f>
        <v>55</v>
      </c>
    </row>
    <row r="2295" spans="1:17" x14ac:dyDescent="0.3">
      <c r="A2295" t="s">
        <v>1334</v>
      </c>
      <c r="B2295" t="str">
        <f>IF(Hospitalisation_table[[#This Row],[Customer ID]]="?","UnKnown",Hospitalisation_table[[#This Row],[Customer ID]])</f>
        <v>Id1037</v>
      </c>
      <c r="C2295">
        <v>1968</v>
      </c>
      <c r="D2295" t="s">
        <v>10</v>
      </c>
      <c r="E2295">
        <v>28</v>
      </c>
      <c r="F2295">
        <v>1</v>
      </c>
      <c r="G2295" s="24">
        <v>10825.25</v>
      </c>
      <c r="H2295" t="s">
        <v>12</v>
      </c>
      <c r="I2295" t="s">
        <v>12</v>
      </c>
      <c r="J2295" t="s">
        <v>23</v>
      </c>
      <c r="K2295" t="str">
        <f>IF(Hospitalisation_table[[#This Row],[month]]="?","Sep",Hospitalisation_table[[#This Row],[month]])</f>
        <v>Jul</v>
      </c>
      <c r="L2295">
        <f>IF(Hospitalisation_table[[#This Row],[year]] = "?",ROUNDUP(AVERAGE(Hospitalisation_table[year]),0),Hospitalisation_table[[#This Row],[year]])</f>
        <v>1968</v>
      </c>
      <c r="M2295" t="str">
        <f>IF(Hospitalisation_table[[#This Row],[Hospital tier]]="?","tier - 2",Hospitalisation_table[[#This Row],[Hospital tier]])</f>
        <v>tier - 3</v>
      </c>
      <c r="N2295" t="str">
        <f>IF(Hospitalisation_table[[#This Row],[City tier]]="?","tier - 2",Hospitalisation_table[[#This Row],[City tier]])</f>
        <v>tier - 3</v>
      </c>
      <c r="O2295" t="str">
        <f>IF(Hospitalisation_table[[#This Row],[State ID]]="?","Unknown",Hospitalisation_table[[#This Row],[State ID]])</f>
        <v>R1012</v>
      </c>
      <c r="P2295" s="20" t="str">
        <f>_xlfn.CONCAT(Hospitalisation_table[[#This Row],[date]],"-",Hospitalisation_table[[#This Row],[Month_Updated]],"-",Hospitalisation_table[[#This Row],[Year_Update]])</f>
        <v>28-Jul-1968</v>
      </c>
      <c r="Q2295">
        <f>DATEDIF(Hospitalisation_table[[#This Row],[Date of Birth]],"8-Jun-2023","Y")</f>
        <v>54</v>
      </c>
    </row>
    <row r="2296" spans="1:17" x14ac:dyDescent="0.3">
      <c r="A2296" t="s">
        <v>1335</v>
      </c>
      <c r="B2296" t="str">
        <f>IF(Hospitalisation_table[[#This Row],[Customer ID]]="?","UnKnown",Hospitalisation_table[[#This Row],[Customer ID]])</f>
        <v>Id1036</v>
      </c>
      <c r="C2296">
        <v>1971</v>
      </c>
      <c r="D2296" t="s">
        <v>30</v>
      </c>
      <c r="E2296">
        <v>20</v>
      </c>
      <c r="F2296">
        <v>2</v>
      </c>
      <c r="G2296" s="24">
        <v>10848.13</v>
      </c>
      <c r="H2296" t="s">
        <v>12</v>
      </c>
      <c r="I2296" t="s">
        <v>12</v>
      </c>
      <c r="J2296" t="s">
        <v>23</v>
      </c>
      <c r="K2296" t="str">
        <f>IF(Hospitalisation_table[[#This Row],[month]]="?","Sep",Hospitalisation_table[[#This Row],[month]])</f>
        <v>Dec</v>
      </c>
      <c r="L2296">
        <f>IF(Hospitalisation_table[[#This Row],[year]] = "?",ROUNDUP(AVERAGE(Hospitalisation_table[year]),0),Hospitalisation_table[[#This Row],[year]])</f>
        <v>1971</v>
      </c>
      <c r="M2296" t="str">
        <f>IF(Hospitalisation_table[[#This Row],[Hospital tier]]="?","tier - 2",Hospitalisation_table[[#This Row],[Hospital tier]])</f>
        <v>tier - 3</v>
      </c>
      <c r="N2296" t="str">
        <f>IF(Hospitalisation_table[[#This Row],[City tier]]="?","tier - 2",Hospitalisation_table[[#This Row],[City tier]])</f>
        <v>tier - 3</v>
      </c>
      <c r="O2296" t="str">
        <f>IF(Hospitalisation_table[[#This Row],[State ID]]="?","Unknown",Hospitalisation_table[[#This Row],[State ID]])</f>
        <v>R1012</v>
      </c>
      <c r="P2296" s="20" t="str">
        <f>_xlfn.CONCAT(Hospitalisation_table[[#This Row],[date]],"-",Hospitalisation_table[[#This Row],[Month_Updated]],"-",Hospitalisation_table[[#This Row],[Year_Update]])</f>
        <v>20-Dec-1971</v>
      </c>
      <c r="Q2296">
        <f>DATEDIF(Hospitalisation_table[[#This Row],[Date of Birth]],"8-Jun-2023","Y")</f>
        <v>51</v>
      </c>
    </row>
    <row r="2297" spans="1:17" x14ac:dyDescent="0.3">
      <c r="A2297" t="s">
        <v>1336</v>
      </c>
      <c r="B2297" t="str">
        <f>IF(Hospitalisation_table[[#This Row],[Customer ID]]="?","UnKnown",Hospitalisation_table[[#This Row],[Customer ID]])</f>
        <v>Id1035</v>
      </c>
      <c r="C2297">
        <v>1994</v>
      </c>
      <c r="D2297" t="s">
        <v>20</v>
      </c>
      <c r="E2297">
        <v>6</v>
      </c>
      <c r="F2297">
        <v>0</v>
      </c>
      <c r="G2297" s="24">
        <v>10886.66</v>
      </c>
      <c r="H2297" t="s">
        <v>12</v>
      </c>
      <c r="I2297" t="s">
        <v>12</v>
      </c>
      <c r="J2297" t="s">
        <v>23</v>
      </c>
      <c r="K2297" t="str">
        <f>IF(Hospitalisation_table[[#This Row],[month]]="?","Sep",Hospitalisation_table[[#This Row],[month]])</f>
        <v>Sep</v>
      </c>
      <c r="L2297">
        <f>IF(Hospitalisation_table[[#This Row],[year]] = "?",ROUNDUP(AVERAGE(Hospitalisation_table[year]),0),Hospitalisation_table[[#This Row],[year]])</f>
        <v>1994</v>
      </c>
      <c r="M2297" t="str">
        <f>IF(Hospitalisation_table[[#This Row],[Hospital tier]]="?","tier - 2",Hospitalisation_table[[#This Row],[Hospital tier]])</f>
        <v>tier - 3</v>
      </c>
      <c r="N2297" t="str">
        <f>IF(Hospitalisation_table[[#This Row],[City tier]]="?","tier - 2",Hospitalisation_table[[#This Row],[City tier]])</f>
        <v>tier - 3</v>
      </c>
      <c r="O2297" t="str">
        <f>IF(Hospitalisation_table[[#This Row],[State ID]]="?","Unknown",Hospitalisation_table[[#This Row],[State ID]])</f>
        <v>R1012</v>
      </c>
      <c r="P2297" s="20" t="str">
        <f>_xlfn.CONCAT(Hospitalisation_table[[#This Row],[date]],"-",Hospitalisation_table[[#This Row],[Month_Updated]],"-",Hospitalisation_table[[#This Row],[Year_Update]])</f>
        <v>6-Sep-1994</v>
      </c>
      <c r="Q2297">
        <f>DATEDIF(Hospitalisation_table[[#This Row],[Date of Birth]],"8-Jun-2023","Y")</f>
        <v>28</v>
      </c>
    </row>
    <row r="2298" spans="1:17" x14ac:dyDescent="0.3">
      <c r="A2298" t="s">
        <v>1337</v>
      </c>
      <c r="B2298" t="str">
        <f>IF(Hospitalisation_table[[#This Row],[Customer ID]]="?","UnKnown",Hospitalisation_table[[#This Row],[Customer ID]])</f>
        <v>Id1034</v>
      </c>
      <c r="C2298">
        <v>1968</v>
      </c>
      <c r="D2298" t="s">
        <v>15</v>
      </c>
      <c r="E2298">
        <v>13</v>
      </c>
      <c r="F2298">
        <v>0</v>
      </c>
      <c r="G2298" s="24">
        <v>10923.93</v>
      </c>
      <c r="H2298" t="s">
        <v>12</v>
      </c>
      <c r="I2298" t="s">
        <v>16</v>
      </c>
      <c r="J2298" t="s">
        <v>247</v>
      </c>
      <c r="K2298" t="str">
        <f>IF(Hospitalisation_table[[#This Row],[month]]="?","Sep",Hospitalisation_table[[#This Row],[month]])</f>
        <v>Nov</v>
      </c>
      <c r="L2298">
        <f>IF(Hospitalisation_table[[#This Row],[year]] = "?",ROUNDUP(AVERAGE(Hospitalisation_table[year]),0),Hospitalisation_table[[#This Row],[year]])</f>
        <v>1968</v>
      </c>
      <c r="M2298" t="str">
        <f>IF(Hospitalisation_table[[#This Row],[Hospital tier]]="?","tier - 2",Hospitalisation_table[[#This Row],[Hospital tier]])</f>
        <v>tier - 3</v>
      </c>
      <c r="N2298" t="str">
        <f>IF(Hospitalisation_table[[#This Row],[City tier]]="?","tier - 2",Hospitalisation_table[[#This Row],[City tier]])</f>
        <v>tier - 1</v>
      </c>
      <c r="O2298" t="str">
        <f>IF(Hospitalisation_table[[#This Row],[State ID]]="?","Unknown",Hospitalisation_table[[#This Row],[State ID]])</f>
        <v>R1024</v>
      </c>
      <c r="P2298" s="20" t="str">
        <f>_xlfn.CONCAT(Hospitalisation_table[[#This Row],[date]],"-",Hospitalisation_table[[#This Row],[Month_Updated]],"-",Hospitalisation_table[[#This Row],[Year_Update]])</f>
        <v>13-Nov-1968</v>
      </c>
      <c r="Q2298">
        <f>DATEDIF(Hospitalisation_table[[#This Row],[Date of Birth]],"8-Jun-2023","Y")</f>
        <v>54</v>
      </c>
    </row>
    <row r="2299" spans="1:17" x14ac:dyDescent="0.3">
      <c r="A2299" t="s">
        <v>1338</v>
      </c>
      <c r="B2299" t="str">
        <f>IF(Hospitalisation_table[[#This Row],[Customer ID]]="?","UnKnown",Hospitalisation_table[[#This Row],[Customer ID]])</f>
        <v>Id1033</v>
      </c>
      <c r="C2299">
        <v>1968</v>
      </c>
      <c r="D2299" t="s">
        <v>15</v>
      </c>
      <c r="E2299">
        <v>12</v>
      </c>
      <c r="F2299">
        <v>1</v>
      </c>
      <c r="G2299" s="24">
        <v>10928.85</v>
      </c>
      <c r="H2299" t="s">
        <v>12</v>
      </c>
      <c r="I2299" t="s">
        <v>12</v>
      </c>
      <c r="J2299" t="s">
        <v>13</v>
      </c>
      <c r="K2299" t="str">
        <f>IF(Hospitalisation_table[[#This Row],[month]]="?","Sep",Hospitalisation_table[[#This Row],[month]])</f>
        <v>Nov</v>
      </c>
      <c r="L2299">
        <f>IF(Hospitalisation_table[[#This Row],[year]] = "?",ROUNDUP(AVERAGE(Hospitalisation_table[year]),0),Hospitalisation_table[[#This Row],[year]])</f>
        <v>1968</v>
      </c>
      <c r="M2299" t="str">
        <f>IF(Hospitalisation_table[[#This Row],[Hospital tier]]="?","tier - 2",Hospitalisation_table[[#This Row],[Hospital tier]])</f>
        <v>tier - 3</v>
      </c>
      <c r="N2299" t="str">
        <f>IF(Hospitalisation_table[[#This Row],[City tier]]="?","tier - 2",Hospitalisation_table[[#This Row],[City tier]])</f>
        <v>tier - 3</v>
      </c>
      <c r="O2299" t="str">
        <f>IF(Hospitalisation_table[[#This Row],[State ID]]="?","Unknown",Hospitalisation_table[[#This Row],[State ID]])</f>
        <v>R1013</v>
      </c>
      <c r="P2299" s="20" t="str">
        <f>_xlfn.CONCAT(Hospitalisation_table[[#This Row],[date]],"-",Hospitalisation_table[[#This Row],[Month_Updated]],"-",Hospitalisation_table[[#This Row],[Year_Update]])</f>
        <v>12-Nov-1968</v>
      </c>
      <c r="Q2299">
        <f>DATEDIF(Hospitalisation_table[[#This Row],[Date of Birth]],"8-Jun-2023","Y")</f>
        <v>54</v>
      </c>
    </row>
    <row r="2300" spans="1:17" x14ac:dyDescent="0.3">
      <c r="A2300" t="s">
        <v>1339</v>
      </c>
      <c r="B2300" t="str">
        <f>IF(Hospitalisation_table[[#This Row],[Customer ID]]="?","UnKnown",Hospitalisation_table[[#This Row],[Customer ID]])</f>
        <v>Id1032</v>
      </c>
      <c r="C2300">
        <v>1969</v>
      </c>
      <c r="D2300" t="s">
        <v>15</v>
      </c>
      <c r="E2300">
        <v>10</v>
      </c>
      <c r="F2300">
        <v>1</v>
      </c>
      <c r="G2300" s="24">
        <v>10942.13</v>
      </c>
      <c r="H2300" t="s">
        <v>12</v>
      </c>
      <c r="I2300" t="s">
        <v>12</v>
      </c>
      <c r="J2300" t="s">
        <v>23</v>
      </c>
      <c r="K2300" t="str">
        <f>IF(Hospitalisation_table[[#This Row],[month]]="?","Sep",Hospitalisation_table[[#This Row],[month]])</f>
        <v>Nov</v>
      </c>
      <c r="L2300">
        <f>IF(Hospitalisation_table[[#This Row],[year]] = "?",ROUNDUP(AVERAGE(Hospitalisation_table[year]),0),Hospitalisation_table[[#This Row],[year]])</f>
        <v>1969</v>
      </c>
      <c r="M2300" t="str">
        <f>IF(Hospitalisation_table[[#This Row],[Hospital tier]]="?","tier - 2",Hospitalisation_table[[#This Row],[Hospital tier]])</f>
        <v>tier - 3</v>
      </c>
      <c r="N2300" t="str">
        <f>IF(Hospitalisation_table[[#This Row],[City tier]]="?","tier - 2",Hospitalisation_table[[#This Row],[City tier]])</f>
        <v>tier - 3</v>
      </c>
      <c r="O2300" t="str">
        <f>IF(Hospitalisation_table[[#This Row],[State ID]]="?","Unknown",Hospitalisation_table[[#This Row],[State ID]])</f>
        <v>R1012</v>
      </c>
      <c r="P2300" s="20" t="str">
        <f>_xlfn.CONCAT(Hospitalisation_table[[#This Row],[date]],"-",Hospitalisation_table[[#This Row],[Month_Updated]],"-",Hospitalisation_table[[#This Row],[Year_Update]])</f>
        <v>10-Nov-1969</v>
      </c>
      <c r="Q2300">
        <f>DATEDIF(Hospitalisation_table[[#This Row],[Date of Birth]],"8-Jun-2023","Y")</f>
        <v>53</v>
      </c>
    </row>
    <row r="2301" spans="1:17" x14ac:dyDescent="0.3">
      <c r="A2301" t="s">
        <v>1340</v>
      </c>
      <c r="B2301" t="str">
        <f>IF(Hospitalisation_table[[#This Row],[Customer ID]]="?","UnKnown",Hospitalisation_table[[#This Row],[Customer ID]])</f>
        <v>Id1031</v>
      </c>
      <c r="C2301">
        <v>1965</v>
      </c>
      <c r="D2301" t="s">
        <v>30</v>
      </c>
      <c r="E2301">
        <v>4</v>
      </c>
      <c r="F2301">
        <v>0</v>
      </c>
      <c r="G2301" s="24">
        <v>10959.33</v>
      </c>
      <c r="H2301" t="s">
        <v>12</v>
      </c>
      <c r="I2301" t="s">
        <v>12</v>
      </c>
      <c r="J2301" t="s">
        <v>42</v>
      </c>
      <c r="K2301" t="str">
        <f>IF(Hospitalisation_table[[#This Row],[month]]="?","Sep",Hospitalisation_table[[#This Row],[month]])</f>
        <v>Dec</v>
      </c>
      <c r="L2301">
        <f>IF(Hospitalisation_table[[#This Row],[year]] = "?",ROUNDUP(AVERAGE(Hospitalisation_table[year]),0),Hospitalisation_table[[#This Row],[year]])</f>
        <v>1965</v>
      </c>
      <c r="M2301" t="str">
        <f>IF(Hospitalisation_table[[#This Row],[Hospital tier]]="?","tier - 2",Hospitalisation_table[[#This Row],[Hospital tier]])</f>
        <v>tier - 3</v>
      </c>
      <c r="N2301" t="str">
        <f>IF(Hospitalisation_table[[#This Row],[City tier]]="?","tier - 2",Hospitalisation_table[[#This Row],[City tier]])</f>
        <v>tier - 3</v>
      </c>
      <c r="O2301" t="str">
        <f>IF(Hospitalisation_table[[#This Row],[State ID]]="?","Unknown",Hospitalisation_table[[#This Row],[State ID]])</f>
        <v>R1011</v>
      </c>
      <c r="P2301" s="20" t="str">
        <f>_xlfn.CONCAT(Hospitalisation_table[[#This Row],[date]],"-",Hospitalisation_table[[#This Row],[Month_Updated]],"-",Hospitalisation_table[[#This Row],[Year_Update]])</f>
        <v>4-Dec-1965</v>
      </c>
      <c r="Q2301">
        <f>DATEDIF(Hospitalisation_table[[#This Row],[Date of Birth]],"8-Jun-2023","Y")</f>
        <v>57</v>
      </c>
    </row>
    <row r="2302" spans="1:17" x14ac:dyDescent="0.3">
      <c r="A2302" t="s">
        <v>1341</v>
      </c>
      <c r="B2302" t="str">
        <f>IF(Hospitalisation_table[[#This Row],[Customer ID]]="?","UnKnown",Hospitalisation_table[[#This Row],[Customer ID]])</f>
        <v>Id1030</v>
      </c>
      <c r="C2302">
        <v>1969</v>
      </c>
      <c r="D2302" t="s">
        <v>35</v>
      </c>
      <c r="E2302">
        <v>14</v>
      </c>
      <c r="F2302">
        <v>1</v>
      </c>
      <c r="G2302" s="24">
        <v>10959.69</v>
      </c>
      <c r="H2302" t="s">
        <v>12</v>
      </c>
      <c r="I2302" t="s">
        <v>12</v>
      </c>
      <c r="J2302" t="s">
        <v>23</v>
      </c>
      <c r="K2302" t="str">
        <f>IF(Hospitalisation_table[[#This Row],[month]]="?","Sep",Hospitalisation_table[[#This Row],[month]])</f>
        <v>Aug</v>
      </c>
      <c r="L2302">
        <f>IF(Hospitalisation_table[[#This Row],[year]] = "?",ROUNDUP(AVERAGE(Hospitalisation_table[year]),0),Hospitalisation_table[[#This Row],[year]])</f>
        <v>1969</v>
      </c>
      <c r="M2302" t="str">
        <f>IF(Hospitalisation_table[[#This Row],[Hospital tier]]="?","tier - 2",Hospitalisation_table[[#This Row],[Hospital tier]])</f>
        <v>tier - 3</v>
      </c>
      <c r="N2302" t="str">
        <f>IF(Hospitalisation_table[[#This Row],[City tier]]="?","tier - 2",Hospitalisation_table[[#This Row],[City tier]])</f>
        <v>tier - 3</v>
      </c>
      <c r="O2302" t="str">
        <f>IF(Hospitalisation_table[[#This Row],[State ID]]="?","Unknown",Hospitalisation_table[[#This Row],[State ID]])</f>
        <v>R1012</v>
      </c>
      <c r="P2302" s="20" t="str">
        <f>_xlfn.CONCAT(Hospitalisation_table[[#This Row],[date]],"-",Hospitalisation_table[[#This Row],[Month_Updated]],"-",Hospitalisation_table[[#This Row],[Year_Update]])</f>
        <v>14-Aug-1969</v>
      </c>
      <c r="Q2302">
        <f>DATEDIF(Hospitalisation_table[[#This Row],[Date of Birth]],"8-Jun-2023","Y")</f>
        <v>53</v>
      </c>
    </row>
    <row r="2303" spans="1:17" x14ac:dyDescent="0.3">
      <c r="A2303" t="s">
        <v>2270</v>
      </c>
      <c r="B2303" t="str">
        <f>IF(Hospitalisation_table[[#This Row],[Customer ID]]="?","UnKnown",Hospitalisation_table[[#This Row],[Customer ID]])</f>
        <v>Id103</v>
      </c>
      <c r="C2303">
        <v>1979</v>
      </c>
      <c r="D2303" t="s">
        <v>35</v>
      </c>
      <c r="E2303">
        <v>18</v>
      </c>
      <c r="F2303">
        <v>2</v>
      </c>
      <c r="G2303" s="24">
        <v>40204.83</v>
      </c>
      <c r="H2303" t="s">
        <v>16</v>
      </c>
      <c r="I2303" t="s">
        <v>12</v>
      </c>
      <c r="J2303" t="s">
        <v>23</v>
      </c>
      <c r="K2303" t="str">
        <f>IF(Hospitalisation_table[[#This Row],[month]]="?","Sep",Hospitalisation_table[[#This Row],[month]])</f>
        <v>Aug</v>
      </c>
      <c r="L2303">
        <f>IF(Hospitalisation_table[[#This Row],[year]] = "?",ROUNDUP(AVERAGE(Hospitalisation_table[year]),0),Hospitalisation_table[[#This Row],[year]])</f>
        <v>1979</v>
      </c>
      <c r="M2303" t="str">
        <f>IF(Hospitalisation_table[[#This Row],[Hospital tier]]="?","tier - 2",Hospitalisation_table[[#This Row],[Hospital tier]])</f>
        <v>tier - 1</v>
      </c>
      <c r="N2303" t="str">
        <f>IF(Hospitalisation_table[[#This Row],[City tier]]="?","tier - 2",Hospitalisation_table[[#This Row],[City tier]])</f>
        <v>tier - 3</v>
      </c>
      <c r="O2303" t="str">
        <f>IF(Hospitalisation_table[[#This Row],[State ID]]="?","Unknown",Hospitalisation_table[[#This Row],[State ID]])</f>
        <v>R1012</v>
      </c>
      <c r="P2303" s="20" t="str">
        <f>_xlfn.CONCAT(Hospitalisation_table[[#This Row],[date]],"-",Hospitalisation_table[[#This Row],[Month_Updated]],"-",Hospitalisation_table[[#This Row],[Year_Update]])</f>
        <v>18-Aug-1979</v>
      </c>
      <c r="Q2303">
        <f>DATEDIF(Hospitalisation_table[[#This Row],[Date of Birth]],"8-Jun-2023","Y")</f>
        <v>43</v>
      </c>
    </row>
    <row r="2304" spans="1:17" x14ac:dyDescent="0.3">
      <c r="A2304" t="s">
        <v>1342</v>
      </c>
      <c r="B2304" t="str">
        <f>IF(Hospitalisation_table[[#This Row],[Customer ID]]="?","UnKnown",Hospitalisation_table[[#This Row],[Customer ID]])</f>
        <v>Id1029</v>
      </c>
      <c r="C2304">
        <v>1965</v>
      </c>
      <c r="D2304" t="s">
        <v>18</v>
      </c>
      <c r="E2304">
        <v>19</v>
      </c>
      <c r="F2304">
        <v>0</v>
      </c>
      <c r="G2304" s="24">
        <v>10965.45</v>
      </c>
      <c r="H2304" t="s">
        <v>12</v>
      </c>
      <c r="I2304" t="s">
        <v>11</v>
      </c>
      <c r="J2304" t="s">
        <v>42</v>
      </c>
      <c r="K2304" t="str">
        <f>IF(Hospitalisation_table[[#This Row],[month]]="?","Sep",Hospitalisation_table[[#This Row],[month]])</f>
        <v>Jun</v>
      </c>
      <c r="L2304">
        <f>IF(Hospitalisation_table[[#This Row],[year]] = "?",ROUNDUP(AVERAGE(Hospitalisation_table[year]),0),Hospitalisation_table[[#This Row],[year]])</f>
        <v>1965</v>
      </c>
      <c r="M2304" t="str">
        <f>IF(Hospitalisation_table[[#This Row],[Hospital tier]]="?","tier - 2",Hospitalisation_table[[#This Row],[Hospital tier]])</f>
        <v>tier - 3</v>
      </c>
      <c r="N2304" t="str">
        <f>IF(Hospitalisation_table[[#This Row],[City tier]]="?","tier - 2",Hospitalisation_table[[#This Row],[City tier]])</f>
        <v>tier - 2</v>
      </c>
      <c r="O2304" t="str">
        <f>IF(Hospitalisation_table[[#This Row],[State ID]]="?","Unknown",Hospitalisation_table[[#This Row],[State ID]])</f>
        <v>R1011</v>
      </c>
      <c r="P2304" s="20" t="str">
        <f>_xlfn.CONCAT(Hospitalisation_table[[#This Row],[date]],"-",Hospitalisation_table[[#This Row],[Month_Updated]],"-",Hospitalisation_table[[#This Row],[Year_Update]])</f>
        <v>19-Jun-1965</v>
      </c>
      <c r="Q2304">
        <f>DATEDIF(Hospitalisation_table[[#This Row],[Date of Birth]],"8-Jun-2023","Y")</f>
        <v>57</v>
      </c>
    </row>
    <row r="2305" spans="1:17" x14ac:dyDescent="0.3">
      <c r="A2305" t="s">
        <v>1343</v>
      </c>
      <c r="B2305" t="str">
        <f>IF(Hospitalisation_table[[#This Row],[Customer ID]]="?","UnKnown",Hospitalisation_table[[#This Row],[Customer ID]])</f>
        <v>Id1028</v>
      </c>
      <c r="C2305">
        <v>1966</v>
      </c>
      <c r="D2305" t="s">
        <v>10</v>
      </c>
      <c r="E2305">
        <v>9</v>
      </c>
      <c r="F2305">
        <v>0</v>
      </c>
      <c r="G2305" s="24">
        <v>10976.25</v>
      </c>
      <c r="H2305" t="s">
        <v>12</v>
      </c>
      <c r="I2305" t="s">
        <v>11</v>
      </c>
      <c r="J2305" t="s">
        <v>23</v>
      </c>
      <c r="K2305" t="str">
        <f>IF(Hospitalisation_table[[#This Row],[month]]="?","Sep",Hospitalisation_table[[#This Row],[month]])</f>
        <v>Jul</v>
      </c>
      <c r="L2305">
        <f>IF(Hospitalisation_table[[#This Row],[year]] = "?",ROUNDUP(AVERAGE(Hospitalisation_table[year]),0),Hospitalisation_table[[#This Row],[year]])</f>
        <v>1966</v>
      </c>
      <c r="M2305" t="str">
        <f>IF(Hospitalisation_table[[#This Row],[Hospital tier]]="?","tier - 2",Hospitalisation_table[[#This Row],[Hospital tier]])</f>
        <v>tier - 3</v>
      </c>
      <c r="N2305" t="str">
        <f>IF(Hospitalisation_table[[#This Row],[City tier]]="?","tier - 2",Hospitalisation_table[[#This Row],[City tier]])</f>
        <v>tier - 2</v>
      </c>
      <c r="O2305" t="str">
        <f>IF(Hospitalisation_table[[#This Row],[State ID]]="?","Unknown",Hospitalisation_table[[#This Row],[State ID]])</f>
        <v>R1012</v>
      </c>
      <c r="P2305" s="20" t="str">
        <f>_xlfn.CONCAT(Hospitalisation_table[[#This Row],[date]],"-",Hospitalisation_table[[#This Row],[Month_Updated]],"-",Hospitalisation_table[[#This Row],[Year_Update]])</f>
        <v>9-Jul-1966</v>
      </c>
      <c r="Q2305">
        <f>DATEDIF(Hospitalisation_table[[#This Row],[Date of Birth]],"8-Jun-2023","Y")</f>
        <v>56</v>
      </c>
    </row>
    <row r="2306" spans="1:17" x14ac:dyDescent="0.3">
      <c r="A2306" t="s">
        <v>1344</v>
      </c>
      <c r="B2306" t="str">
        <f>IF(Hospitalisation_table[[#This Row],[Customer ID]]="?","UnKnown",Hospitalisation_table[[#This Row],[Customer ID]])</f>
        <v>Id1027</v>
      </c>
      <c r="C2306">
        <v>1973</v>
      </c>
      <c r="D2306" t="s">
        <v>37</v>
      </c>
      <c r="E2306">
        <v>21</v>
      </c>
      <c r="F2306">
        <v>4</v>
      </c>
      <c r="G2306" s="24">
        <v>10977.21</v>
      </c>
      <c r="H2306" t="s">
        <v>12</v>
      </c>
      <c r="I2306" t="s">
        <v>16</v>
      </c>
      <c r="J2306" t="s">
        <v>13</v>
      </c>
      <c r="K2306" t="str">
        <f>IF(Hospitalisation_table[[#This Row],[month]]="?","Sep",Hospitalisation_table[[#This Row],[month]])</f>
        <v>Oct</v>
      </c>
      <c r="L2306">
        <f>IF(Hospitalisation_table[[#This Row],[year]] = "?",ROUNDUP(AVERAGE(Hospitalisation_table[year]),0),Hospitalisation_table[[#This Row],[year]])</f>
        <v>1973</v>
      </c>
      <c r="M2306" t="str">
        <f>IF(Hospitalisation_table[[#This Row],[Hospital tier]]="?","tier - 2",Hospitalisation_table[[#This Row],[Hospital tier]])</f>
        <v>tier - 3</v>
      </c>
      <c r="N2306" t="str">
        <f>IF(Hospitalisation_table[[#This Row],[City tier]]="?","tier - 2",Hospitalisation_table[[#This Row],[City tier]])</f>
        <v>tier - 1</v>
      </c>
      <c r="O2306" t="str">
        <f>IF(Hospitalisation_table[[#This Row],[State ID]]="?","Unknown",Hospitalisation_table[[#This Row],[State ID]])</f>
        <v>R1013</v>
      </c>
      <c r="P2306" s="20" t="str">
        <f>_xlfn.CONCAT(Hospitalisation_table[[#This Row],[date]],"-",Hospitalisation_table[[#This Row],[Month_Updated]],"-",Hospitalisation_table[[#This Row],[Year_Update]])</f>
        <v>21-Oct-1973</v>
      </c>
      <c r="Q2306">
        <f>DATEDIF(Hospitalisation_table[[#This Row],[Date of Birth]],"8-Jun-2023","Y")</f>
        <v>49</v>
      </c>
    </row>
    <row r="2307" spans="1:17" x14ac:dyDescent="0.3">
      <c r="A2307" t="s">
        <v>1345</v>
      </c>
      <c r="B2307" t="str">
        <f>IF(Hospitalisation_table[[#This Row],[Customer ID]]="?","UnKnown",Hospitalisation_table[[#This Row],[Customer ID]])</f>
        <v>Id1026</v>
      </c>
      <c r="C2307">
        <v>1965</v>
      </c>
      <c r="D2307" t="s">
        <v>30</v>
      </c>
      <c r="E2307">
        <v>18</v>
      </c>
      <c r="F2307">
        <v>0</v>
      </c>
      <c r="G2307" s="24">
        <v>10982.5</v>
      </c>
      <c r="H2307" t="s">
        <v>12</v>
      </c>
      <c r="I2307" t="s">
        <v>12</v>
      </c>
      <c r="J2307" t="s">
        <v>13</v>
      </c>
      <c r="K2307" t="str">
        <f>IF(Hospitalisation_table[[#This Row],[month]]="?","Sep",Hospitalisation_table[[#This Row],[month]])</f>
        <v>Dec</v>
      </c>
      <c r="L2307">
        <f>IF(Hospitalisation_table[[#This Row],[year]] = "?",ROUNDUP(AVERAGE(Hospitalisation_table[year]),0),Hospitalisation_table[[#This Row],[year]])</f>
        <v>1965</v>
      </c>
      <c r="M2307" t="str">
        <f>IF(Hospitalisation_table[[#This Row],[Hospital tier]]="?","tier - 2",Hospitalisation_table[[#This Row],[Hospital tier]])</f>
        <v>tier - 3</v>
      </c>
      <c r="N2307" t="str">
        <f>IF(Hospitalisation_table[[#This Row],[City tier]]="?","tier - 2",Hospitalisation_table[[#This Row],[City tier]])</f>
        <v>tier - 3</v>
      </c>
      <c r="O2307" t="str">
        <f>IF(Hospitalisation_table[[#This Row],[State ID]]="?","Unknown",Hospitalisation_table[[#This Row],[State ID]])</f>
        <v>R1013</v>
      </c>
      <c r="P2307" s="20" t="str">
        <f>_xlfn.CONCAT(Hospitalisation_table[[#This Row],[date]],"-",Hospitalisation_table[[#This Row],[Month_Updated]],"-",Hospitalisation_table[[#This Row],[Year_Update]])</f>
        <v>18-Dec-1965</v>
      </c>
      <c r="Q2307">
        <f>DATEDIF(Hospitalisation_table[[#This Row],[Date of Birth]],"8-Jun-2023","Y")</f>
        <v>57</v>
      </c>
    </row>
    <row r="2308" spans="1:17" x14ac:dyDescent="0.3">
      <c r="A2308" t="s">
        <v>1346</v>
      </c>
      <c r="B2308" t="str">
        <f>IF(Hospitalisation_table[[#This Row],[Customer ID]]="?","UnKnown",Hospitalisation_table[[#This Row],[Customer ID]])</f>
        <v>Id1025</v>
      </c>
      <c r="C2308">
        <v>2000</v>
      </c>
      <c r="D2308" t="s">
        <v>20</v>
      </c>
      <c r="E2308">
        <v>17</v>
      </c>
      <c r="F2308">
        <v>0</v>
      </c>
      <c r="G2308" s="24">
        <v>10991.58</v>
      </c>
      <c r="H2308" t="s">
        <v>12</v>
      </c>
      <c r="I2308" t="s">
        <v>12</v>
      </c>
      <c r="J2308" t="s">
        <v>23</v>
      </c>
      <c r="K2308" t="str">
        <f>IF(Hospitalisation_table[[#This Row],[month]]="?","Sep",Hospitalisation_table[[#This Row],[month]])</f>
        <v>Sep</v>
      </c>
      <c r="L2308">
        <f>IF(Hospitalisation_table[[#This Row],[year]] = "?",ROUNDUP(AVERAGE(Hospitalisation_table[year]),0),Hospitalisation_table[[#This Row],[year]])</f>
        <v>2000</v>
      </c>
      <c r="M2308" t="str">
        <f>IF(Hospitalisation_table[[#This Row],[Hospital tier]]="?","tier - 2",Hospitalisation_table[[#This Row],[Hospital tier]])</f>
        <v>tier - 3</v>
      </c>
      <c r="N2308" t="str">
        <f>IF(Hospitalisation_table[[#This Row],[City tier]]="?","tier - 2",Hospitalisation_table[[#This Row],[City tier]])</f>
        <v>tier - 3</v>
      </c>
      <c r="O2308" t="str">
        <f>IF(Hospitalisation_table[[#This Row],[State ID]]="?","Unknown",Hospitalisation_table[[#This Row],[State ID]])</f>
        <v>R1012</v>
      </c>
      <c r="P2308" s="20" t="str">
        <f>_xlfn.CONCAT(Hospitalisation_table[[#This Row],[date]],"-",Hospitalisation_table[[#This Row],[Month_Updated]],"-",Hospitalisation_table[[#This Row],[Year_Update]])</f>
        <v>17-Sep-2000</v>
      </c>
      <c r="Q2308">
        <f>DATEDIF(Hospitalisation_table[[#This Row],[Date of Birth]],"8-Jun-2023","Y")</f>
        <v>22</v>
      </c>
    </row>
    <row r="2309" spans="1:17" x14ac:dyDescent="0.3">
      <c r="A2309" t="s">
        <v>1347</v>
      </c>
      <c r="B2309" t="str">
        <f>IF(Hospitalisation_table[[#This Row],[Customer ID]]="?","UnKnown",Hospitalisation_table[[#This Row],[Customer ID]])</f>
        <v>Id1024</v>
      </c>
      <c r="C2309">
        <v>1968</v>
      </c>
      <c r="D2309" t="s">
        <v>37</v>
      </c>
      <c r="E2309">
        <v>24</v>
      </c>
      <c r="F2309">
        <v>2</v>
      </c>
      <c r="G2309" s="24">
        <v>11013.71</v>
      </c>
      <c r="H2309" t="s">
        <v>12</v>
      </c>
      <c r="I2309" t="s">
        <v>16</v>
      </c>
      <c r="J2309" t="s">
        <v>13</v>
      </c>
      <c r="K2309" t="str">
        <f>IF(Hospitalisation_table[[#This Row],[month]]="?","Sep",Hospitalisation_table[[#This Row],[month]])</f>
        <v>Oct</v>
      </c>
      <c r="L2309">
        <f>IF(Hospitalisation_table[[#This Row],[year]] = "?",ROUNDUP(AVERAGE(Hospitalisation_table[year]),0),Hospitalisation_table[[#This Row],[year]])</f>
        <v>1968</v>
      </c>
      <c r="M2309" t="str">
        <f>IF(Hospitalisation_table[[#This Row],[Hospital tier]]="?","tier - 2",Hospitalisation_table[[#This Row],[Hospital tier]])</f>
        <v>tier - 3</v>
      </c>
      <c r="N2309" t="str">
        <f>IF(Hospitalisation_table[[#This Row],[City tier]]="?","tier - 2",Hospitalisation_table[[#This Row],[City tier]])</f>
        <v>tier - 1</v>
      </c>
      <c r="O2309" t="str">
        <f>IF(Hospitalisation_table[[#This Row],[State ID]]="?","Unknown",Hospitalisation_table[[#This Row],[State ID]])</f>
        <v>R1013</v>
      </c>
      <c r="P2309" s="20" t="str">
        <f>_xlfn.CONCAT(Hospitalisation_table[[#This Row],[date]],"-",Hospitalisation_table[[#This Row],[Month_Updated]],"-",Hospitalisation_table[[#This Row],[Year_Update]])</f>
        <v>24-Oct-1968</v>
      </c>
      <c r="Q2309">
        <f>DATEDIF(Hospitalisation_table[[#This Row],[Date of Birth]],"8-Jun-2023","Y")</f>
        <v>54</v>
      </c>
    </row>
    <row r="2310" spans="1:17" x14ac:dyDescent="0.3">
      <c r="A2310" t="s">
        <v>1348</v>
      </c>
      <c r="B2310" t="str">
        <f>IF(Hospitalisation_table[[#This Row],[Customer ID]]="?","UnKnown",Hospitalisation_table[[#This Row],[Customer ID]])</f>
        <v>Id1023</v>
      </c>
      <c r="C2310">
        <v>1974</v>
      </c>
      <c r="D2310" t="s">
        <v>30</v>
      </c>
      <c r="E2310">
        <v>15</v>
      </c>
      <c r="F2310">
        <v>4</v>
      </c>
      <c r="G2310" s="24">
        <v>11015.17</v>
      </c>
      <c r="H2310" t="s">
        <v>12</v>
      </c>
      <c r="I2310" t="s">
        <v>16</v>
      </c>
      <c r="J2310" t="s">
        <v>23</v>
      </c>
      <c r="K2310" t="str">
        <f>IF(Hospitalisation_table[[#This Row],[month]]="?","Sep",Hospitalisation_table[[#This Row],[month]])</f>
        <v>Dec</v>
      </c>
      <c r="L2310">
        <f>IF(Hospitalisation_table[[#This Row],[year]] = "?",ROUNDUP(AVERAGE(Hospitalisation_table[year]),0),Hospitalisation_table[[#This Row],[year]])</f>
        <v>1974</v>
      </c>
      <c r="M2310" t="str">
        <f>IF(Hospitalisation_table[[#This Row],[Hospital tier]]="?","tier - 2",Hospitalisation_table[[#This Row],[Hospital tier]])</f>
        <v>tier - 3</v>
      </c>
      <c r="N2310" t="str">
        <f>IF(Hospitalisation_table[[#This Row],[City tier]]="?","tier - 2",Hospitalisation_table[[#This Row],[City tier]])</f>
        <v>tier - 1</v>
      </c>
      <c r="O2310" t="str">
        <f>IF(Hospitalisation_table[[#This Row],[State ID]]="?","Unknown",Hospitalisation_table[[#This Row],[State ID]])</f>
        <v>R1012</v>
      </c>
      <c r="P2310" s="20" t="str">
        <f>_xlfn.CONCAT(Hospitalisation_table[[#This Row],[date]],"-",Hospitalisation_table[[#This Row],[Month_Updated]],"-",Hospitalisation_table[[#This Row],[Year_Update]])</f>
        <v>15-Dec-1974</v>
      </c>
      <c r="Q2310">
        <f>DATEDIF(Hospitalisation_table[[#This Row],[Date of Birth]],"8-Jun-2023","Y")</f>
        <v>48</v>
      </c>
    </row>
    <row r="2311" spans="1:17" x14ac:dyDescent="0.3">
      <c r="A2311" t="s">
        <v>1349</v>
      </c>
      <c r="B2311" t="str">
        <f>IF(Hospitalisation_table[[#This Row],[Customer ID]]="?","UnKnown",Hospitalisation_table[[#This Row],[Customer ID]])</f>
        <v>Id1022</v>
      </c>
      <c r="C2311">
        <v>1991</v>
      </c>
      <c r="D2311" t="s">
        <v>18</v>
      </c>
      <c r="E2311">
        <v>26</v>
      </c>
      <c r="F2311">
        <v>3</v>
      </c>
      <c r="G2311" s="24">
        <v>11018.05</v>
      </c>
      <c r="H2311" t="s">
        <v>12</v>
      </c>
      <c r="I2311" t="s">
        <v>11</v>
      </c>
      <c r="J2311" t="s">
        <v>23</v>
      </c>
      <c r="K2311" t="str">
        <f>IF(Hospitalisation_table[[#This Row],[month]]="?","Sep",Hospitalisation_table[[#This Row],[month]])</f>
        <v>Jun</v>
      </c>
      <c r="L2311">
        <f>IF(Hospitalisation_table[[#This Row],[year]] = "?",ROUNDUP(AVERAGE(Hospitalisation_table[year]),0),Hospitalisation_table[[#This Row],[year]])</f>
        <v>1991</v>
      </c>
      <c r="M2311" t="str">
        <f>IF(Hospitalisation_table[[#This Row],[Hospital tier]]="?","tier - 2",Hospitalisation_table[[#This Row],[Hospital tier]])</f>
        <v>tier - 3</v>
      </c>
      <c r="N2311" t="str">
        <f>IF(Hospitalisation_table[[#This Row],[City tier]]="?","tier - 2",Hospitalisation_table[[#This Row],[City tier]])</f>
        <v>tier - 2</v>
      </c>
      <c r="O2311" t="str">
        <f>IF(Hospitalisation_table[[#This Row],[State ID]]="?","Unknown",Hospitalisation_table[[#This Row],[State ID]])</f>
        <v>R1012</v>
      </c>
      <c r="P2311" s="20" t="str">
        <f>_xlfn.CONCAT(Hospitalisation_table[[#This Row],[date]],"-",Hospitalisation_table[[#This Row],[Month_Updated]],"-",Hospitalisation_table[[#This Row],[Year_Update]])</f>
        <v>26-Jun-1991</v>
      </c>
      <c r="Q2311">
        <f>DATEDIF(Hospitalisation_table[[#This Row],[Date of Birth]],"8-Jun-2023","Y")</f>
        <v>31</v>
      </c>
    </row>
    <row r="2312" spans="1:17" x14ac:dyDescent="0.3">
      <c r="A2312" t="s">
        <v>1350</v>
      </c>
      <c r="B2312" t="str">
        <f>IF(Hospitalisation_table[[#This Row],[Customer ID]]="?","UnKnown",Hospitalisation_table[[#This Row],[Customer ID]])</f>
        <v>Id1021</v>
      </c>
      <c r="C2312">
        <v>1996</v>
      </c>
      <c r="D2312" t="s">
        <v>10</v>
      </c>
      <c r="E2312">
        <v>21</v>
      </c>
      <c r="F2312">
        <v>0</v>
      </c>
      <c r="G2312" s="24">
        <v>11028.56</v>
      </c>
      <c r="H2312" t="s">
        <v>12</v>
      </c>
      <c r="I2312" t="s">
        <v>12</v>
      </c>
      <c r="J2312" t="s">
        <v>23</v>
      </c>
      <c r="K2312" t="str">
        <f>IF(Hospitalisation_table[[#This Row],[month]]="?","Sep",Hospitalisation_table[[#This Row],[month]])</f>
        <v>Jul</v>
      </c>
      <c r="L2312">
        <f>IF(Hospitalisation_table[[#This Row],[year]] = "?",ROUNDUP(AVERAGE(Hospitalisation_table[year]),0),Hospitalisation_table[[#This Row],[year]])</f>
        <v>1996</v>
      </c>
      <c r="M2312" t="str">
        <f>IF(Hospitalisation_table[[#This Row],[Hospital tier]]="?","tier - 2",Hospitalisation_table[[#This Row],[Hospital tier]])</f>
        <v>tier - 3</v>
      </c>
      <c r="N2312" t="str">
        <f>IF(Hospitalisation_table[[#This Row],[City tier]]="?","tier - 2",Hospitalisation_table[[#This Row],[City tier]])</f>
        <v>tier - 3</v>
      </c>
      <c r="O2312" t="str">
        <f>IF(Hospitalisation_table[[#This Row],[State ID]]="?","Unknown",Hospitalisation_table[[#This Row],[State ID]])</f>
        <v>R1012</v>
      </c>
      <c r="P2312" s="20" t="str">
        <f>_xlfn.CONCAT(Hospitalisation_table[[#This Row],[date]],"-",Hospitalisation_table[[#This Row],[Month_Updated]],"-",Hospitalisation_table[[#This Row],[Year_Update]])</f>
        <v>21-Jul-1996</v>
      </c>
      <c r="Q2312">
        <f>DATEDIF(Hospitalisation_table[[#This Row],[Date of Birth]],"8-Jun-2023","Y")</f>
        <v>26</v>
      </c>
    </row>
    <row r="2313" spans="1:17" x14ac:dyDescent="0.3">
      <c r="A2313" t="s">
        <v>1351</v>
      </c>
      <c r="B2313" t="str">
        <f>IF(Hospitalisation_table[[#This Row],[Customer ID]]="?","UnKnown",Hospitalisation_table[[#This Row],[Customer ID]])</f>
        <v>Id1020</v>
      </c>
      <c r="C2313">
        <v>1974</v>
      </c>
      <c r="D2313" t="s">
        <v>30</v>
      </c>
      <c r="E2313">
        <v>10</v>
      </c>
      <c r="F2313">
        <v>4</v>
      </c>
      <c r="G2313" s="24">
        <v>11033.66</v>
      </c>
      <c r="H2313" t="s">
        <v>12</v>
      </c>
      <c r="I2313" t="s">
        <v>12</v>
      </c>
      <c r="J2313" t="s">
        <v>23</v>
      </c>
      <c r="K2313" t="str">
        <f>IF(Hospitalisation_table[[#This Row],[month]]="?","Sep",Hospitalisation_table[[#This Row],[month]])</f>
        <v>Dec</v>
      </c>
      <c r="L2313">
        <f>IF(Hospitalisation_table[[#This Row],[year]] = "?",ROUNDUP(AVERAGE(Hospitalisation_table[year]),0),Hospitalisation_table[[#This Row],[year]])</f>
        <v>1974</v>
      </c>
      <c r="M2313" t="str">
        <f>IF(Hospitalisation_table[[#This Row],[Hospital tier]]="?","tier - 2",Hospitalisation_table[[#This Row],[Hospital tier]])</f>
        <v>tier - 3</v>
      </c>
      <c r="N2313" t="str">
        <f>IF(Hospitalisation_table[[#This Row],[City tier]]="?","tier - 2",Hospitalisation_table[[#This Row],[City tier]])</f>
        <v>tier - 3</v>
      </c>
      <c r="O2313" t="str">
        <f>IF(Hospitalisation_table[[#This Row],[State ID]]="?","Unknown",Hospitalisation_table[[#This Row],[State ID]])</f>
        <v>R1012</v>
      </c>
      <c r="P2313" s="20" t="str">
        <f>_xlfn.CONCAT(Hospitalisation_table[[#This Row],[date]],"-",Hospitalisation_table[[#This Row],[Month_Updated]],"-",Hospitalisation_table[[#This Row],[Year_Update]])</f>
        <v>10-Dec-1974</v>
      </c>
      <c r="Q2313">
        <f>DATEDIF(Hospitalisation_table[[#This Row],[Date of Birth]],"8-Jun-2023","Y")</f>
        <v>48</v>
      </c>
    </row>
    <row r="2314" spans="1:17" x14ac:dyDescent="0.3">
      <c r="A2314" t="s">
        <v>2271</v>
      </c>
      <c r="B2314" t="str">
        <f>IF(Hospitalisation_table[[#This Row],[Customer ID]]="?","UnKnown",Hospitalisation_table[[#This Row],[Customer ID]])</f>
        <v>Id102</v>
      </c>
      <c r="C2314">
        <v>1981</v>
      </c>
      <c r="D2314" t="s">
        <v>10</v>
      </c>
      <c r="E2314">
        <v>28</v>
      </c>
      <c r="F2314">
        <v>1</v>
      </c>
      <c r="G2314" s="24">
        <v>40208.559999999998</v>
      </c>
      <c r="H2314" t="s">
        <v>16</v>
      </c>
      <c r="I2314" t="s">
        <v>11</v>
      </c>
      <c r="J2314" t="s">
        <v>42</v>
      </c>
      <c r="K2314" t="str">
        <f>IF(Hospitalisation_table[[#This Row],[month]]="?","Sep",Hospitalisation_table[[#This Row],[month]])</f>
        <v>Jul</v>
      </c>
      <c r="L2314">
        <f>IF(Hospitalisation_table[[#This Row],[year]] = "?",ROUNDUP(AVERAGE(Hospitalisation_table[year]),0),Hospitalisation_table[[#This Row],[year]])</f>
        <v>1981</v>
      </c>
      <c r="M2314" t="str">
        <f>IF(Hospitalisation_table[[#This Row],[Hospital tier]]="?","tier - 2",Hospitalisation_table[[#This Row],[Hospital tier]])</f>
        <v>tier - 1</v>
      </c>
      <c r="N2314" t="str">
        <f>IF(Hospitalisation_table[[#This Row],[City tier]]="?","tier - 2",Hospitalisation_table[[#This Row],[City tier]])</f>
        <v>tier - 2</v>
      </c>
      <c r="O2314" t="str">
        <f>IF(Hospitalisation_table[[#This Row],[State ID]]="?","Unknown",Hospitalisation_table[[#This Row],[State ID]])</f>
        <v>R1011</v>
      </c>
      <c r="P2314" s="20" t="str">
        <f>_xlfn.CONCAT(Hospitalisation_table[[#This Row],[date]],"-",Hospitalisation_table[[#This Row],[Month_Updated]],"-",Hospitalisation_table[[#This Row],[Year_Update]])</f>
        <v>28-Jul-1981</v>
      </c>
      <c r="Q2314">
        <f>DATEDIF(Hospitalisation_table[[#This Row],[Date of Birth]],"8-Jun-2023","Y")</f>
        <v>41</v>
      </c>
    </row>
    <row r="2315" spans="1:17" x14ac:dyDescent="0.3">
      <c r="A2315" t="s">
        <v>1352</v>
      </c>
      <c r="B2315" t="str">
        <f>IF(Hospitalisation_table[[#This Row],[Customer ID]]="?","UnKnown",Hospitalisation_table[[#This Row],[Customer ID]])</f>
        <v>Id1019</v>
      </c>
      <c r="C2315">
        <v>1989</v>
      </c>
      <c r="D2315" t="s">
        <v>37</v>
      </c>
      <c r="E2315">
        <v>25</v>
      </c>
      <c r="F2315">
        <v>3</v>
      </c>
      <c r="G2315" s="24">
        <v>11037.51</v>
      </c>
      <c r="H2315" t="s">
        <v>12</v>
      </c>
      <c r="I2315" t="s">
        <v>16</v>
      </c>
      <c r="J2315" t="s">
        <v>23</v>
      </c>
      <c r="K2315" t="str">
        <f>IF(Hospitalisation_table[[#This Row],[month]]="?","Sep",Hospitalisation_table[[#This Row],[month]])</f>
        <v>Oct</v>
      </c>
      <c r="L2315">
        <f>IF(Hospitalisation_table[[#This Row],[year]] = "?",ROUNDUP(AVERAGE(Hospitalisation_table[year]),0),Hospitalisation_table[[#This Row],[year]])</f>
        <v>1989</v>
      </c>
      <c r="M2315" t="str">
        <f>IF(Hospitalisation_table[[#This Row],[Hospital tier]]="?","tier - 2",Hospitalisation_table[[#This Row],[Hospital tier]])</f>
        <v>tier - 3</v>
      </c>
      <c r="N2315" t="str">
        <f>IF(Hospitalisation_table[[#This Row],[City tier]]="?","tier - 2",Hospitalisation_table[[#This Row],[City tier]])</f>
        <v>tier - 1</v>
      </c>
      <c r="O2315" t="str">
        <f>IF(Hospitalisation_table[[#This Row],[State ID]]="?","Unknown",Hospitalisation_table[[#This Row],[State ID]])</f>
        <v>R1012</v>
      </c>
      <c r="P2315" s="20" t="str">
        <f>_xlfn.CONCAT(Hospitalisation_table[[#This Row],[date]],"-",Hospitalisation_table[[#This Row],[Month_Updated]],"-",Hospitalisation_table[[#This Row],[Year_Update]])</f>
        <v>25-Oct-1989</v>
      </c>
      <c r="Q2315">
        <f>DATEDIF(Hospitalisation_table[[#This Row],[Date of Birth]],"8-Jun-2023","Y")</f>
        <v>33</v>
      </c>
    </row>
    <row r="2316" spans="1:17" x14ac:dyDescent="0.3">
      <c r="A2316" t="s">
        <v>1353</v>
      </c>
      <c r="B2316" t="str">
        <f>IF(Hospitalisation_table[[#This Row],[Customer ID]]="?","UnKnown",Hospitalisation_table[[#This Row],[Customer ID]])</f>
        <v>Id1018</v>
      </c>
      <c r="C2316">
        <v>1974</v>
      </c>
      <c r="D2316" t="s">
        <v>35</v>
      </c>
      <c r="E2316">
        <v>30</v>
      </c>
      <c r="F2316">
        <v>0</v>
      </c>
      <c r="G2316" s="24">
        <v>11037.85</v>
      </c>
      <c r="H2316" t="s">
        <v>12</v>
      </c>
      <c r="I2316" t="s">
        <v>11</v>
      </c>
      <c r="J2316" t="s">
        <v>200</v>
      </c>
      <c r="K2316" t="str">
        <f>IF(Hospitalisation_table[[#This Row],[month]]="?","Sep",Hospitalisation_table[[#This Row],[month]])</f>
        <v>Aug</v>
      </c>
      <c r="L2316">
        <f>IF(Hospitalisation_table[[#This Row],[year]] = "?",ROUNDUP(AVERAGE(Hospitalisation_table[year]),0),Hospitalisation_table[[#This Row],[year]])</f>
        <v>1974</v>
      </c>
      <c r="M2316" t="str">
        <f>IF(Hospitalisation_table[[#This Row],[Hospital tier]]="?","tier - 2",Hospitalisation_table[[#This Row],[Hospital tier]])</f>
        <v>tier - 3</v>
      </c>
      <c r="N2316" t="str">
        <f>IF(Hospitalisation_table[[#This Row],[City tier]]="?","tier - 2",Hospitalisation_table[[#This Row],[City tier]])</f>
        <v>tier - 2</v>
      </c>
      <c r="O2316" t="str">
        <f>IF(Hospitalisation_table[[#This Row],[State ID]]="?","Unknown",Hospitalisation_table[[#This Row],[State ID]])</f>
        <v>R1025</v>
      </c>
      <c r="P2316" s="20" t="str">
        <f>_xlfn.CONCAT(Hospitalisation_table[[#This Row],[date]],"-",Hospitalisation_table[[#This Row],[Month_Updated]],"-",Hospitalisation_table[[#This Row],[Year_Update]])</f>
        <v>30-Aug-1974</v>
      </c>
      <c r="Q2316">
        <f>DATEDIF(Hospitalisation_table[[#This Row],[Date of Birth]],"8-Jun-2023","Y")</f>
        <v>48</v>
      </c>
    </row>
    <row r="2317" spans="1:17" x14ac:dyDescent="0.3">
      <c r="A2317" t="s">
        <v>1354</v>
      </c>
      <c r="B2317" t="str">
        <f>IF(Hospitalisation_table[[#This Row],[Customer ID]]="?","UnKnown",Hospitalisation_table[[#This Row],[Customer ID]])</f>
        <v>Id1017</v>
      </c>
      <c r="C2317">
        <v>2001</v>
      </c>
      <c r="D2317" t="s">
        <v>30</v>
      </c>
      <c r="E2317">
        <v>17</v>
      </c>
      <c r="F2317">
        <v>0</v>
      </c>
      <c r="G2317" s="24">
        <v>11046.02</v>
      </c>
      <c r="H2317" t="s">
        <v>12</v>
      </c>
      <c r="I2317" t="s">
        <v>16</v>
      </c>
      <c r="J2317" t="s">
        <v>535</v>
      </c>
      <c r="K2317" t="str">
        <f>IF(Hospitalisation_table[[#This Row],[month]]="?","Sep",Hospitalisation_table[[#This Row],[month]])</f>
        <v>Dec</v>
      </c>
      <c r="L2317">
        <f>IF(Hospitalisation_table[[#This Row],[year]] = "?",ROUNDUP(AVERAGE(Hospitalisation_table[year]),0),Hospitalisation_table[[#This Row],[year]])</f>
        <v>2001</v>
      </c>
      <c r="M2317" t="str">
        <f>IF(Hospitalisation_table[[#This Row],[Hospital tier]]="?","tier - 2",Hospitalisation_table[[#This Row],[Hospital tier]])</f>
        <v>tier - 3</v>
      </c>
      <c r="N2317" t="str">
        <f>IF(Hospitalisation_table[[#This Row],[City tier]]="?","tier - 2",Hospitalisation_table[[#This Row],[City tier]])</f>
        <v>tier - 1</v>
      </c>
      <c r="O2317" t="str">
        <f>IF(Hospitalisation_table[[#This Row],[State ID]]="?","Unknown",Hospitalisation_table[[#This Row],[State ID]])</f>
        <v>R1026</v>
      </c>
      <c r="P2317" s="20" t="str">
        <f>_xlfn.CONCAT(Hospitalisation_table[[#This Row],[date]],"-",Hospitalisation_table[[#This Row],[Month_Updated]],"-",Hospitalisation_table[[#This Row],[Year_Update]])</f>
        <v>17-Dec-2001</v>
      </c>
      <c r="Q2317">
        <f>DATEDIF(Hospitalisation_table[[#This Row],[Date of Birth]],"8-Jun-2023","Y")</f>
        <v>21</v>
      </c>
    </row>
    <row r="2318" spans="1:17" x14ac:dyDescent="0.3">
      <c r="A2318" t="s">
        <v>1355</v>
      </c>
      <c r="B2318" t="str">
        <f>IF(Hospitalisation_table[[#This Row],[Customer ID]]="?","UnKnown",Hospitalisation_table[[#This Row],[Customer ID]])</f>
        <v>Id1016</v>
      </c>
      <c r="C2318">
        <v>2000</v>
      </c>
      <c r="D2318" t="s">
        <v>20</v>
      </c>
      <c r="E2318">
        <v>18</v>
      </c>
      <c r="F2318">
        <v>0</v>
      </c>
      <c r="G2318" s="24">
        <v>11068.7</v>
      </c>
      <c r="H2318" t="s">
        <v>12</v>
      </c>
      <c r="I2318" t="s">
        <v>16</v>
      </c>
      <c r="J2318" t="s">
        <v>42</v>
      </c>
      <c r="K2318" t="str">
        <f>IF(Hospitalisation_table[[#This Row],[month]]="?","Sep",Hospitalisation_table[[#This Row],[month]])</f>
        <v>Sep</v>
      </c>
      <c r="L2318">
        <f>IF(Hospitalisation_table[[#This Row],[year]] = "?",ROUNDUP(AVERAGE(Hospitalisation_table[year]),0),Hospitalisation_table[[#This Row],[year]])</f>
        <v>2000</v>
      </c>
      <c r="M2318" t="str">
        <f>IF(Hospitalisation_table[[#This Row],[Hospital tier]]="?","tier - 2",Hospitalisation_table[[#This Row],[Hospital tier]])</f>
        <v>tier - 3</v>
      </c>
      <c r="N2318" t="str">
        <f>IF(Hospitalisation_table[[#This Row],[City tier]]="?","tier - 2",Hospitalisation_table[[#This Row],[City tier]])</f>
        <v>tier - 1</v>
      </c>
      <c r="O2318" t="str">
        <f>IF(Hospitalisation_table[[#This Row],[State ID]]="?","Unknown",Hospitalisation_table[[#This Row],[State ID]])</f>
        <v>R1011</v>
      </c>
      <c r="P2318" s="20" t="str">
        <f>_xlfn.CONCAT(Hospitalisation_table[[#This Row],[date]],"-",Hospitalisation_table[[#This Row],[Month_Updated]],"-",Hospitalisation_table[[#This Row],[Year_Update]])</f>
        <v>18-Sep-2000</v>
      </c>
      <c r="Q2318">
        <f>DATEDIF(Hospitalisation_table[[#This Row],[Date of Birth]],"8-Jun-2023","Y")</f>
        <v>22</v>
      </c>
    </row>
    <row r="2319" spans="1:17" x14ac:dyDescent="0.3">
      <c r="A2319" t="s">
        <v>1356</v>
      </c>
      <c r="B2319" t="str">
        <f>IF(Hospitalisation_table[[#This Row],[Customer ID]]="?","UnKnown",Hospitalisation_table[[#This Row],[Customer ID]])</f>
        <v>Id1015</v>
      </c>
      <c r="C2319">
        <v>1971</v>
      </c>
      <c r="D2319" t="s">
        <v>15</v>
      </c>
      <c r="E2319">
        <v>9</v>
      </c>
      <c r="F2319">
        <v>0</v>
      </c>
      <c r="G2319" s="24">
        <v>11068.77</v>
      </c>
      <c r="H2319" t="s">
        <v>12</v>
      </c>
      <c r="I2319" t="s">
        <v>11</v>
      </c>
      <c r="J2319" t="s">
        <v>23</v>
      </c>
      <c r="K2319" t="str">
        <f>IF(Hospitalisation_table[[#This Row],[month]]="?","Sep",Hospitalisation_table[[#This Row],[month]])</f>
        <v>Nov</v>
      </c>
      <c r="L2319">
        <f>IF(Hospitalisation_table[[#This Row],[year]] = "?",ROUNDUP(AVERAGE(Hospitalisation_table[year]),0),Hospitalisation_table[[#This Row],[year]])</f>
        <v>1971</v>
      </c>
      <c r="M2319" t="str">
        <f>IF(Hospitalisation_table[[#This Row],[Hospital tier]]="?","tier - 2",Hospitalisation_table[[#This Row],[Hospital tier]])</f>
        <v>tier - 3</v>
      </c>
      <c r="N2319" t="str">
        <f>IF(Hospitalisation_table[[#This Row],[City tier]]="?","tier - 2",Hospitalisation_table[[#This Row],[City tier]])</f>
        <v>tier - 2</v>
      </c>
      <c r="O2319" t="str">
        <f>IF(Hospitalisation_table[[#This Row],[State ID]]="?","Unknown",Hospitalisation_table[[#This Row],[State ID]])</f>
        <v>R1012</v>
      </c>
      <c r="P2319" s="20" t="str">
        <f>_xlfn.CONCAT(Hospitalisation_table[[#This Row],[date]],"-",Hospitalisation_table[[#This Row],[Month_Updated]],"-",Hospitalisation_table[[#This Row],[Year_Update]])</f>
        <v>9-Nov-1971</v>
      </c>
      <c r="Q2319">
        <f>DATEDIF(Hospitalisation_table[[#This Row],[Date of Birth]],"8-Jun-2023","Y")</f>
        <v>51</v>
      </c>
    </row>
    <row r="2320" spans="1:17" x14ac:dyDescent="0.3">
      <c r="A2320" t="s">
        <v>1357</v>
      </c>
      <c r="B2320" t="str">
        <f>IF(Hospitalisation_table[[#This Row],[Customer ID]]="?","UnKnown",Hospitalisation_table[[#This Row],[Customer ID]])</f>
        <v>Id1014</v>
      </c>
      <c r="C2320">
        <v>1966</v>
      </c>
      <c r="D2320" t="s">
        <v>15</v>
      </c>
      <c r="E2320">
        <v>7</v>
      </c>
      <c r="F2320">
        <v>0</v>
      </c>
      <c r="G2320" s="24">
        <v>11070.54</v>
      </c>
      <c r="H2320" t="s">
        <v>12</v>
      </c>
      <c r="I2320" t="s">
        <v>12</v>
      </c>
      <c r="J2320" t="s">
        <v>42</v>
      </c>
      <c r="K2320" t="str">
        <f>IF(Hospitalisation_table[[#This Row],[month]]="?","Sep",Hospitalisation_table[[#This Row],[month]])</f>
        <v>Nov</v>
      </c>
      <c r="L2320">
        <f>IF(Hospitalisation_table[[#This Row],[year]] = "?",ROUNDUP(AVERAGE(Hospitalisation_table[year]),0),Hospitalisation_table[[#This Row],[year]])</f>
        <v>1966</v>
      </c>
      <c r="M2320" t="str">
        <f>IF(Hospitalisation_table[[#This Row],[Hospital tier]]="?","tier - 2",Hospitalisation_table[[#This Row],[Hospital tier]])</f>
        <v>tier - 3</v>
      </c>
      <c r="N2320" t="str">
        <f>IF(Hospitalisation_table[[#This Row],[City tier]]="?","tier - 2",Hospitalisation_table[[#This Row],[City tier]])</f>
        <v>tier - 3</v>
      </c>
      <c r="O2320" t="str">
        <f>IF(Hospitalisation_table[[#This Row],[State ID]]="?","Unknown",Hospitalisation_table[[#This Row],[State ID]])</f>
        <v>R1011</v>
      </c>
      <c r="P2320" s="20" t="str">
        <f>_xlfn.CONCAT(Hospitalisation_table[[#This Row],[date]],"-",Hospitalisation_table[[#This Row],[Month_Updated]],"-",Hospitalisation_table[[#This Row],[Year_Update]])</f>
        <v>7-Nov-1966</v>
      </c>
      <c r="Q2320">
        <f>DATEDIF(Hospitalisation_table[[#This Row],[Date of Birth]],"8-Jun-2023","Y")</f>
        <v>56</v>
      </c>
    </row>
    <row r="2321" spans="1:17" x14ac:dyDescent="0.3">
      <c r="A2321" t="s">
        <v>1358</v>
      </c>
      <c r="B2321" t="str">
        <f>IF(Hospitalisation_table[[#This Row],[Customer ID]]="?","UnKnown",Hospitalisation_table[[#This Row],[Customer ID]])</f>
        <v>Id1013</v>
      </c>
      <c r="C2321">
        <v>1966</v>
      </c>
      <c r="D2321" t="s">
        <v>15</v>
      </c>
      <c r="E2321">
        <v>20</v>
      </c>
      <c r="F2321">
        <v>0</v>
      </c>
      <c r="G2321" s="24">
        <v>11073.18</v>
      </c>
      <c r="H2321" t="s">
        <v>12</v>
      </c>
      <c r="I2321" t="s">
        <v>12</v>
      </c>
      <c r="J2321" t="s">
        <v>42</v>
      </c>
      <c r="K2321" t="str">
        <f>IF(Hospitalisation_table[[#This Row],[month]]="?","Sep",Hospitalisation_table[[#This Row],[month]])</f>
        <v>Nov</v>
      </c>
      <c r="L2321">
        <f>IF(Hospitalisation_table[[#This Row],[year]] = "?",ROUNDUP(AVERAGE(Hospitalisation_table[year]),0),Hospitalisation_table[[#This Row],[year]])</f>
        <v>1966</v>
      </c>
      <c r="M2321" t="str">
        <f>IF(Hospitalisation_table[[#This Row],[Hospital tier]]="?","tier - 2",Hospitalisation_table[[#This Row],[Hospital tier]])</f>
        <v>tier - 3</v>
      </c>
      <c r="N2321" t="str">
        <f>IF(Hospitalisation_table[[#This Row],[City tier]]="?","tier - 2",Hospitalisation_table[[#This Row],[City tier]])</f>
        <v>tier - 3</v>
      </c>
      <c r="O2321" t="str">
        <f>IF(Hospitalisation_table[[#This Row],[State ID]]="?","Unknown",Hospitalisation_table[[#This Row],[State ID]])</f>
        <v>R1011</v>
      </c>
      <c r="P2321" s="20" t="str">
        <f>_xlfn.CONCAT(Hospitalisation_table[[#This Row],[date]],"-",Hospitalisation_table[[#This Row],[Month_Updated]],"-",Hospitalisation_table[[#This Row],[Year_Update]])</f>
        <v>20-Nov-1966</v>
      </c>
      <c r="Q2321">
        <f>DATEDIF(Hospitalisation_table[[#This Row],[Date of Birth]],"8-Jun-2023","Y")</f>
        <v>56</v>
      </c>
    </row>
    <row r="2322" spans="1:17" x14ac:dyDescent="0.3">
      <c r="A2322" t="s">
        <v>1359</v>
      </c>
      <c r="B2322" t="str">
        <f>IF(Hospitalisation_table[[#This Row],[Customer ID]]="?","UnKnown",Hospitalisation_table[[#This Row],[Customer ID]])</f>
        <v>Id1012</v>
      </c>
      <c r="C2322">
        <v>1967</v>
      </c>
      <c r="D2322" t="s">
        <v>20</v>
      </c>
      <c r="E2322">
        <v>4</v>
      </c>
      <c r="F2322">
        <v>0</v>
      </c>
      <c r="G2322" s="24">
        <v>11082.58</v>
      </c>
      <c r="H2322" t="s">
        <v>12</v>
      </c>
      <c r="I2322" t="s">
        <v>11</v>
      </c>
      <c r="J2322" t="s">
        <v>23</v>
      </c>
      <c r="K2322" t="str">
        <f>IF(Hospitalisation_table[[#This Row],[month]]="?","Sep",Hospitalisation_table[[#This Row],[month]])</f>
        <v>Sep</v>
      </c>
      <c r="L2322">
        <f>IF(Hospitalisation_table[[#This Row],[year]] = "?",ROUNDUP(AVERAGE(Hospitalisation_table[year]),0),Hospitalisation_table[[#This Row],[year]])</f>
        <v>1967</v>
      </c>
      <c r="M2322" t="str">
        <f>IF(Hospitalisation_table[[#This Row],[Hospital tier]]="?","tier - 2",Hospitalisation_table[[#This Row],[Hospital tier]])</f>
        <v>tier - 3</v>
      </c>
      <c r="N2322" t="str">
        <f>IF(Hospitalisation_table[[#This Row],[City tier]]="?","tier - 2",Hospitalisation_table[[#This Row],[City tier]])</f>
        <v>tier - 2</v>
      </c>
      <c r="O2322" t="str">
        <f>IF(Hospitalisation_table[[#This Row],[State ID]]="?","Unknown",Hospitalisation_table[[#This Row],[State ID]])</f>
        <v>R1012</v>
      </c>
      <c r="P2322" s="20" t="str">
        <f>_xlfn.CONCAT(Hospitalisation_table[[#This Row],[date]],"-",Hospitalisation_table[[#This Row],[Month_Updated]],"-",Hospitalisation_table[[#This Row],[Year_Update]])</f>
        <v>4-Sep-1967</v>
      </c>
      <c r="Q2322">
        <f>DATEDIF(Hospitalisation_table[[#This Row],[Date of Birth]],"8-Jun-2023","Y")</f>
        <v>55</v>
      </c>
    </row>
    <row r="2323" spans="1:17" x14ac:dyDescent="0.3">
      <c r="A2323" t="s">
        <v>1360</v>
      </c>
      <c r="B2323" t="str">
        <f>IF(Hospitalisation_table[[#This Row],[Customer ID]]="?","UnKnown",Hospitalisation_table[[#This Row],[Customer ID]])</f>
        <v>Id1011</v>
      </c>
      <c r="C2323">
        <v>1972</v>
      </c>
      <c r="D2323" t="s">
        <v>37</v>
      </c>
      <c r="E2323">
        <v>7</v>
      </c>
      <c r="F2323">
        <v>3</v>
      </c>
      <c r="G2323" s="24">
        <v>11085.59</v>
      </c>
      <c r="H2323" t="s">
        <v>12</v>
      </c>
      <c r="I2323" t="s">
        <v>11</v>
      </c>
      <c r="J2323" t="s">
        <v>23</v>
      </c>
      <c r="K2323" t="str">
        <f>IF(Hospitalisation_table[[#This Row],[month]]="?","Sep",Hospitalisation_table[[#This Row],[month]])</f>
        <v>Oct</v>
      </c>
      <c r="L2323">
        <f>IF(Hospitalisation_table[[#This Row],[year]] = "?",ROUNDUP(AVERAGE(Hospitalisation_table[year]),0),Hospitalisation_table[[#This Row],[year]])</f>
        <v>1972</v>
      </c>
      <c r="M2323" t="str">
        <f>IF(Hospitalisation_table[[#This Row],[Hospital tier]]="?","tier - 2",Hospitalisation_table[[#This Row],[Hospital tier]])</f>
        <v>tier - 3</v>
      </c>
      <c r="N2323" t="str">
        <f>IF(Hospitalisation_table[[#This Row],[City tier]]="?","tier - 2",Hospitalisation_table[[#This Row],[City tier]])</f>
        <v>tier - 2</v>
      </c>
      <c r="O2323" t="str">
        <f>IF(Hospitalisation_table[[#This Row],[State ID]]="?","Unknown",Hospitalisation_table[[#This Row],[State ID]])</f>
        <v>R1012</v>
      </c>
      <c r="P2323" s="20" t="str">
        <f>_xlfn.CONCAT(Hospitalisation_table[[#This Row],[date]],"-",Hospitalisation_table[[#This Row],[Month_Updated]],"-",Hospitalisation_table[[#This Row],[Year_Update]])</f>
        <v>7-Oct-1972</v>
      </c>
      <c r="Q2323">
        <f>DATEDIF(Hospitalisation_table[[#This Row],[Date of Birth]],"8-Jun-2023","Y")</f>
        <v>50</v>
      </c>
    </row>
    <row r="2324" spans="1:17" x14ac:dyDescent="0.3">
      <c r="A2324" t="s">
        <v>1361</v>
      </c>
      <c r="B2324" t="str">
        <f>IF(Hospitalisation_table[[#This Row],[Customer ID]]="?","UnKnown",Hospitalisation_table[[#This Row],[Customer ID]])</f>
        <v>Id1010</v>
      </c>
      <c r="C2324">
        <v>1966</v>
      </c>
      <c r="D2324" t="s">
        <v>20</v>
      </c>
      <c r="E2324">
        <v>9</v>
      </c>
      <c r="F2324">
        <v>0</v>
      </c>
      <c r="G2324" s="24">
        <v>11090.72</v>
      </c>
      <c r="H2324" t="s">
        <v>12</v>
      </c>
      <c r="I2324" t="s">
        <v>16</v>
      </c>
      <c r="J2324" t="s">
        <v>13</v>
      </c>
      <c r="K2324" t="str">
        <f>IF(Hospitalisation_table[[#This Row],[month]]="?","Sep",Hospitalisation_table[[#This Row],[month]])</f>
        <v>Sep</v>
      </c>
      <c r="L2324">
        <f>IF(Hospitalisation_table[[#This Row],[year]] = "?",ROUNDUP(AVERAGE(Hospitalisation_table[year]),0),Hospitalisation_table[[#This Row],[year]])</f>
        <v>1966</v>
      </c>
      <c r="M2324" t="str">
        <f>IF(Hospitalisation_table[[#This Row],[Hospital tier]]="?","tier - 2",Hospitalisation_table[[#This Row],[Hospital tier]])</f>
        <v>tier - 3</v>
      </c>
      <c r="N2324" t="str">
        <f>IF(Hospitalisation_table[[#This Row],[City tier]]="?","tier - 2",Hospitalisation_table[[#This Row],[City tier]])</f>
        <v>tier - 1</v>
      </c>
      <c r="O2324" t="str">
        <f>IF(Hospitalisation_table[[#This Row],[State ID]]="?","Unknown",Hospitalisation_table[[#This Row],[State ID]])</f>
        <v>R1013</v>
      </c>
      <c r="P2324" s="20" t="str">
        <f>_xlfn.CONCAT(Hospitalisation_table[[#This Row],[date]],"-",Hospitalisation_table[[#This Row],[Month_Updated]],"-",Hospitalisation_table[[#This Row],[Year_Update]])</f>
        <v>9-Sep-1966</v>
      </c>
      <c r="Q2324">
        <f>DATEDIF(Hospitalisation_table[[#This Row],[Date of Birth]],"8-Jun-2023","Y")</f>
        <v>56</v>
      </c>
    </row>
    <row r="2325" spans="1:17" x14ac:dyDescent="0.3">
      <c r="A2325" t="s">
        <v>2272</v>
      </c>
      <c r="B2325" t="str">
        <f>IF(Hospitalisation_table[[#This Row],[Customer ID]]="?","UnKnown",Hospitalisation_table[[#This Row],[Customer ID]])</f>
        <v>Id101</v>
      </c>
      <c r="C2325">
        <v>1981</v>
      </c>
      <c r="D2325" t="s">
        <v>37</v>
      </c>
      <c r="E2325">
        <v>4</v>
      </c>
      <c r="F2325">
        <v>1</v>
      </c>
      <c r="G2325" s="24">
        <v>40273.65</v>
      </c>
      <c r="H2325" t="s">
        <v>16</v>
      </c>
      <c r="I2325" t="s">
        <v>12</v>
      </c>
      <c r="J2325" t="s">
        <v>13</v>
      </c>
      <c r="K2325" t="str">
        <f>IF(Hospitalisation_table[[#This Row],[month]]="?","Sep",Hospitalisation_table[[#This Row],[month]])</f>
        <v>Oct</v>
      </c>
      <c r="L2325">
        <f>IF(Hospitalisation_table[[#This Row],[year]] = "?",ROUNDUP(AVERAGE(Hospitalisation_table[year]),0),Hospitalisation_table[[#This Row],[year]])</f>
        <v>1981</v>
      </c>
      <c r="M2325" t="str">
        <f>IF(Hospitalisation_table[[#This Row],[Hospital tier]]="?","tier - 2",Hospitalisation_table[[#This Row],[Hospital tier]])</f>
        <v>tier - 1</v>
      </c>
      <c r="N2325" t="str">
        <f>IF(Hospitalisation_table[[#This Row],[City tier]]="?","tier - 2",Hospitalisation_table[[#This Row],[City tier]])</f>
        <v>tier - 3</v>
      </c>
      <c r="O2325" t="str">
        <f>IF(Hospitalisation_table[[#This Row],[State ID]]="?","Unknown",Hospitalisation_table[[#This Row],[State ID]])</f>
        <v>R1013</v>
      </c>
      <c r="P2325" s="20" t="str">
        <f>_xlfn.CONCAT(Hospitalisation_table[[#This Row],[date]],"-",Hospitalisation_table[[#This Row],[Month_Updated]],"-",Hospitalisation_table[[#This Row],[Year_Update]])</f>
        <v>4-Oct-1981</v>
      </c>
      <c r="Q2325">
        <f>DATEDIF(Hospitalisation_table[[#This Row],[Date of Birth]],"8-Jun-2023","Y")</f>
        <v>41</v>
      </c>
    </row>
    <row r="2326" spans="1:17" x14ac:dyDescent="0.3">
      <c r="A2326" t="s">
        <v>1362</v>
      </c>
      <c r="B2326" t="str">
        <f>IF(Hospitalisation_table[[#This Row],[Customer ID]]="?","UnKnown",Hospitalisation_table[[#This Row],[Customer ID]])</f>
        <v>Id1009</v>
      </c>
      <c r="C2326">
        <v>1966</v>
      </c>
      <c r="D2326" t="s">
        <v>10</v>
      </c>
      <c r="E2326">
        <v>5</v>
      </c>
      <c r="F2326">
        <v>0</v>
      </c>
      <c r="G2326" s="24">
        <v>11093.62</v>
      </c>
      <c r="H2326" t="s">
        <v>12</v>
      </c>
      <c r="I2326" t="s">
        <v>16</v>
      </c>
      <c r="J2326" t="s">
        <v>13</v>
      </c>
      <c r="K2326" t="str">
        <f>IF(Hospitalisation_table[[#This Row],[month]]="?","Sep",Hospitalisation_table[[#This Row],[month]])</f>
        <v>Jul</v>
      </c>
      <c r="L2326">
        <f>IF(Hospitalisation_table[[#This Row],[year]] = "?",ROUNDUP(AVERAGE(Hospitalisation_table[year]),0),Hospitalisation_table[[#This Row],[year]])</f>
        <v>1966</v>
      </c>
      <c r="M2326" t="str">
        <f>IF(Hospitalisation_table[[#This Row],[Hospital tier]]="?","tier - 2",Hospitalisation_table[[#This Row],[Hospital tier]])</f>
        <v>tier - 3</v>
      </c>
      <c r="N2326" t="str">
        <f>IF(Hospitalisation_table[[#This Row],[City tier]]="?","tier - 2",Hospitalisation_table[[#This Row],[City tier]])</f>
        <v>tier - 1</v>
      </c>
      <c r="O2326" t="str">
        <f>IF(Hospitalisation_table[[#This Row],[State ID]]="?","Unknown",Hospitalisation_table[[#This Row],[State ID]])</f>
        <v>R1013</v>
      </c>
      <c r="P2326" s="20" t="str">
        <f>_xlfn.CONCAT(Hospitalisation_table[[#This Row],[date]],"-",Hospitalisation_table[[#This Row],[Month_Updated]],"-",Hospitalisation_table[[#This Row],[Year_Update]])</f>
        <v>5-Jul-1966</v>
      </c>
      <c r="Q2326">
        <f>DATEDIF(Hospitalisation_table[[#This Row],[Date of Birth]],"8-Jun-2023","Y")</f>
        <v>56</v>
      </c>
    </row>
    <row r="2327" spans="1:17" x14ac:dyDescent="0.3">
      <c r="A2327" t="s">
        <v>1363</v>
      </c>
      <c r="B2327" t="str">
        <f>IF(Hospitalisation_table[[#This Row],[Customer ID]]="?","UnKnown",Hospitalisation_table[[#This Row],[Customer ID]])</f>
        <v>Id1008</v>
      </c>
      <c r="C2327">
        <v>1980</v>
      </c>
      <c r="D2327" t="s">
        <v>35</v>
      </c>
      <c r="E2327">
        <v>20</v>
      </c>
      <c r="F2327">
        <v>2</v>
      </c>
      <c r="G2327" s="24">
        <v>11103.33</v>
      </c>
      <c r="H2327" t="s">
        <v>12</v>
      </c>
      <c r="I2327" t="s">
        <v>16</v>
      </c>
      <c r="J2327" t="s">
        <v>300</v>
      </c>
      <c r="K2327" t="str">
        <f>IF(Hospitalisation_table[[#This Row],[month]]="?","Sep",Hospitalisation_table[[#This Row],[month]])</f>
        <v>Aug</v>
      </c>
      <c r="L2327">
        <f>IF(Hospitalisation_table[[#This Row],[year]] = "?",ROUNDUP(AVERAGE(Hospitalisation_table[year]),0),Hospitalisation_table[[#This Row],[year]])</f>
        <v>1980</v>
      </c>
      <c r="M2327" t="str">
        <f>IF(Hospitalisation_table[[#This Row],[Hospital tier]]="?","tier - 2",Hospitalisation_table[[#This Row],[Hospital tier]])</f>
        <v>tier - 3</v>
      </c>
      <c r="N2327" t="str">
        <f>IF(Hospitalisation_table[[#This Row],[City tier]]="?","tier - 2",Hospitalisation_table[[#This Row],[City tier]])</f>
        <v>tier - 1</v>
      </c>
      <c r="O2327" t="str">
        <f>IF(Hospitalisation_table[[#This Row],[State ID]]="?","Unknown",Hospitalisation_table[[#This Row],[State ID]])</f>
        <v>R1021</v>
      </c>
      <c r="P2327" s="20" t="str">
        <f>_xlfn.CONCAT(Hospitalisation_table[[#This Row],[date]],"-",Hospitalisation_table[[#This Row],[Month_Updated]],"-",Hospitalisation_table[[#This Row],[Year_Update]])</f>
        <v>20-Aug-1980</v>
      </c>
      <c r="Q2327">
        <f>DATEDIF(Hospitalisation_table[[#This Row],[Date of Birth]],"8-Jun-2023","Y")</f>
        <v>42</v>
      </c>
    </row>
    <row r="2328" spans="1:17" x14ac:dyDescent="0.3">
      <c r="A2328" t="s">
        <v>1364</v>
      </c>
      <c r="B2328" t="str">
        <f>IF(Hospitalisation_table[[#This Row],[Customer ID]]="?","UnKnown",Hospitalisation_table[[#This Row],[Customer ID]])</f>
        <v>Id1007</v>
      </c>
      <c r="C2328">
        <v>1969</v>
      </c>
      <c r="D2328" t="s">
        <v>15</v>
      </c>
      <c r="E2328">
        <v>30</v>
      </c>
      <c r="F2328">
        <v>2</v>
      </c>
      <c r="G2328" s="24">
        <v>11150.78</v>
      </c>
      <c r="H2328" t="s">
        <v>12</v>
      </c>
      <c r="I2328" t="s">
        <v>11</v>
      </c>
      <c r="J2328" t="s">
        <v>42</v>
      </c>
      <c r="K2328" t="str">
        <f>IF(Hospitalisation_table[[#This Row],[month]]="?","Sep",Hospitalisation_table[[#This Row],[month]])</f>
        <v>Nov</v>
      </c>
      <c r="L2328">
        <f>IF(Hospitalisation_table[[#This Row],[year]] = "?",ROUNDUP(AVERAGE(Hospitalisation_table[year]),0),Hospitalisation_table[[#This Row],[year]])</f>
        <v>1969</v>
      </c>
      <c r="M2328" t="str">
        <f>IF(Hospitalisation_table[[#This Row],[Hospital tier]]="?","tier - 2",Hospitalisation_table[[#This Row],[Hospital tier]])</f>
        <v>tier - 3</v>
      </c>
      <c r="N2328" t="str">
        <f>IF(Hospitalisation_table[[#This Row],[City tier]]="?","tier - 2",Hospitalisation_table[[#This Row],[City tier]])</f>
        <v>tier - 2</v>
      </c>
      <c r="O2328" t="str">
        <f>IF(Hospitalisation_table[[#This Row],[State ID]]="?","Unknown",Hospitalisation_table[[#This Row],[State ID]])</f>
        <v>R1011</v>
      </c>
      <c r="P2328" s="20" t="str">
        <f>_xlfn.CONCAT(Hospitalisation_table[[#This Row],[date]],"-",Hospitalisation_table[[#This Row],[Month_Updated]],"-",Hospitalisation_table[[#This Row],[Year_Update]])</f>
        <v>30-Nov-1969</v>
      </c>
      <c r="Q2328">
        <f>DATEDIF(Hospitalisation_table[[#This Row],[Date of Birth]],"8-Jun-2023","Y")</f>
        <v>53</v>
      </c>
    </row>
    <row r="2329" spans="1:17" x14ac:dyDescent="0.3">
      <c r="A2329" t="s">
        <v>1365</v>
      </c>
      <c r="B2329" t="str">
        <f>IF(Hospitalisation_table[[#This Row],[Customer ID]]="?","UnKnown",Hospitalisation_table[[#This Row],[Customer ID]])</f>
        <v>Id1006</v>
      </c>
      <c r="C2329">
        <v>1969</v>
      </c>
      <c r="D2329" t="s">
        <v>18</v>
      </c>
      <c r="E2329">
        <v>25</v>
      </c>
      <c r="F2329">
        <v>2</v>
      </c>
      <c r="G2329" s="24">
        <v>11163.57</v>
      </c>
      <c r="H2329" t="s">
        <v>12</v>
      </c>
      <c r="I2329" t="s">
        <v>11</v>
      </c>
      <c r="J2329" t="s">
        <v>42</v>
      </c>
      <c r="K2329" t="str">
        <f>IF(Hospitalisation_table[[#This Row],[month]]="?","Sep",Hospitalisation_table[[#This Row],[month]])</f>
        <v>Jun</v>
      </c>
      <c r="L2329">
        <f>IF(Hospitalisation_table[[#This Row],[year]] = "?",ROUNDUP(AVERAGE(Hospitalisation_table[year]),0),Hospitalisation_table[[#This Row],[year]])</f>
        <v>1969</v>
      </c>
      <c r="M2329" t="str">
        <f>IF(Hospitalisation_table[[#This Row],[Hospital tier]]="?","tier - 2",Hospitalisation_table[[#This Row],[Hospital tier]])</f>
        <v>tier - 3</v>
      </c>
      <c r="N2329" t="str">
        <f>IF(Hospitalisation_table[[#This Row],[City tier]]="?","tier - 2",Hospitalisation_table[[#This Row],[City tier]])</f>
        <v>tier - 2</v>
      </c>
      <c r="O2329" t="str">
        <f>IF(Hospitalisation_table[[#This Row],[State ID]]="?","Unknown",Hospitalisation_table[[#This Row],[State ID]])</f>
        <v>R1011</v>
      </c>
      <c r="P2329" s="20" t="str">
        <f>_xlfn.CONCAT(Hospitalisation_table[[#This Row],[date]],"-",Hospitalisation_table[[#This Row],[Month_Updated]],"-",Hospitalisation_table[[#This Row],[Year_Update]])</f>
        <v>25-Jun-1969</v>
      </c>
      <c r="Q2329">
        <f>DATEDIF(Hospitalisation_table[[#This Row],[Date of Birth]],"8-Jun-2023","Y")</f>
        <v>53</v>
      </c>
    </row>
    <row r="2330" spans="1:17" x14ac:dyDescent="0.3">
      <c r="A2330" t="s">
        <v>1366</v>
      </c>
      <c r="B2330" t="str">
        <f>IF(Hospitalisation_table[[#This Row],[Customer ID]]="?","UnKnown",Hospitalisation_table[[#This Row],[Customer ID]])</f>
        <v>Id1005</v>
      </c>
      <c r="C2330">
        <v>1966</v>
      </c>
      <c r="D2330" t="s">
        <v>35</v>
      </c>
      <c r="E2330">
        <v>6</v>
      </c>
      <c r="F2330">
        <v>0</v>
      </c>
      <c r="G2330" s="24">
        <v>11165.42</v>
      </c>
      <c r="H2330" t="s">
        <v>12</v>
      </c>
      <c r="I2330" t="s">
        <v>16</v>
      </c>
      <c r="J2330" t="s">
        <v>168</v>
      </c>
      <c r="K2330" t="str">
        <f>IF(Hospitalisation_table[[#This Row],[month]]="?","Sep",Hospitalisation_table[[#This Row],[month]])</f>
        <v>Aug</v>
      </c>
      <c r="L2330">
        <f>IF(Hospitalisation_table[[#This Row],[year]] = "?",ROUNDUP(AVERAGE(Hospitalisation_table[year]),0),Hospitalisation_table[[#This Row],[year]])</f>
        <v>1966</v>
      </c>
      <c r="M2330" t="str">
        <f>IF(Hospitalisation_table[[#This Row],[Hospital tier]]="?","tier - 2",Hospitalisation_table[[#This Row],[Hospital tier]])</f>
        <v>tier - 3</v>
      </c>
      <c r="N2330" t="str">
        <f>IF(Hospitalisation_table[[#This Row],[City tier]]="?","tier - 2",Hospitalisation_table[[#This Row],[City tier]])</f>
        <v>tier - 1</v>
      </c>
      <c r="O2330" t="str">
        <f>IF(Hospitalisation_table[[#This Row],[State ID]]="?","Unknown",Hospitalisation_table[[#This Row],[State ID]])</f>
        <v>R1016</v>
      </c>
      <c r="P2330" s="20" t="str">
        <f>_xlfn.CONCAT(Hospitalisation_table[[#This Row],[date]],"-",Hospitalisation_table[[#This Row],[Month_Updated]],"-",Hospitalisation_table[[#This Row],[Year_Update]])</f>
        <v>6-Aug-1966</v>
      </c>
      <c r="Q2330">
        <f>DATEDIF(Hospitalisation_table[[#This Row],[Date of Birth]],"8-Jun-2023","Y")</f>
        <v>56</v>
      </c>
    </row>
    <row r="2331" spans="1:17" x14ac:dyDescent="0.3">
      <c r="A2331" t="s">
        <v>1367</v>
      </c>
      <c r="B2331" t="str">
        <f>IF(Hospitalisation_table[[#This Row],[Customer ID]]="?","UnKnown",Hospitalisation_table[[#This Row],[Customer ID]])</f>
        <v>Id1004</v>
      </c>
      <c r="C2331">
        <v>1972</v>
      </c>
      <c r="D2331" t="s">
        <v>20</v>
      </c>
      <c r="E2331">
        <v>3</v>
      </c>
      <c r="F2331">
        <v>0</v>
      </c>
      <c r="G2331" s="24">
        <v>11186.2</v>
      </c>
      <c r="H2331" t="s">
        <v>12</v>
      </c>
      <c r="I2331" t="s">
        <v>11</v>
      </c>
      <c r="J2331" t="s">
        <v>300</v>
      </c>
      <c r="K2331" t="str">
        <f>IF(Hospitalisation_table[[#This Row],[month]]="?","Sep",Hospitalisation_table[[#This Row],[month]])</f>
        <v>Sep</v>
      </c>
      <c r="L2331">
        <f>IF(Hospitalisation_table[[#This Row],[year]] = "?",ROUNDUP(AVERAGE(Hospitalisation_table[year]),0),Hospitalisation_table[[#This Row],[year]])</f>
        <v>1972</v>
      </c>
      <c r="M2331" t="str">
        <f>IF(Hospitalisation_table[[#This Row],[Hospital tier]]="?","tier - 2",Hospitalisation_table[[#This Row],[Hospital tier]])</f>
        <v>tier - 3</v>
      </c>
      <c r="N2331" t="str">
        <f>IF(Hospitalisation_table[[#This Row],[City tier]]="?","tier - 2",Hospitalisation_table[[#This Row],[City tier]])</f>
        <v>tier - 2</v>
      </c>
      <c r="O2331" t="str">
        <f>IF(Hospitalisation_table[[#This Row],[State ID]]="?","Unknown",Hospitalisation_table[[#This Row],[State ID]])</f>
        <v>R1021</v>
      </c>
      <c r="P2331" s="20" t="str">
        <f>_xlfn.CONCAT(Hospitalisation_table[[#This Row],[date]],"-",Hospitalisation_table[[#This Row],[Month_Updated]],"-",Hospitalisation_table[[#This Row],[Year_Update]])</f>
        <v>3-Sep-1972</v>
      </c>
      <c r="Q2331">
        <f>DATEDIF(Hospitalisation_table[[#This Row],[Date of Birth]],"8-Jun-2023","Y")</f>
        <v>50</v>
      </c>
    </row>
    <row r="2332" spans="1:17" x14ac:dyDescent="0.3">
      <c r="A2332" t="s">
        <v>1368</v>
      </c>
      <c r="B2332" t="str">
        <f>IF(Hospitalisation_table[[#This Row],[Customer ID]]="?","UnKnown",Hospitalisation_table[[#This Row],[Customer ID]])</f>
        <v>Id1003</v>
      </c>
      <c r="C2332">
        <v>1970</v>
      </c>
      <c r="D2332" t="s">
        <v>18</v>
      </c>
      <c r="E2332">
        <v>14</v>
      </c>
      <c r="F2332">
        <v>2</v>
      </c>
      <c r="G2332" s="24">
        <v>11187.66</v>
      </c>
      <c r="H2332" t="s">
        <v>12</v>
      </c>
      <c r="I2332" t="s">
        <v>11</v>
      </c>
      <c r="J2332" t="s">
        <v>23</v>
      </c>
      <c r="K2332" t="str">
        <f>IF(Hospitalisation_table[[#This Row],[month]]="?","Sep",Hospitalisation_table[[#This Row],[month]])</f>
        <v>Jun</v>
      </c>
      <c r="L2332">
        <f>IF(Hospitalisation_table[[#This Row],[year]] = "?",ROUNDUP(AVERAGE(Hospitalisation_table[year]),0),Hospitalisation_table[[#This Row],[year]])</f>
        <v>1970</v>
      </c>
      <c r="M2332" t="str">
        <f>IF(Hospitalisation_table[[#This Row],[Hospital tier]]="?","tier - 2",Hospitalisation_table[[#This Row],[Hospital tier]])</f>
        <v>tier - 3</v>
      </c>
      <c r="N2332" t="str">
        <f>IF(Hospitalisation_table[[#This Row],[City tier]]="?","tier - 2",Hospitalisation_table[[#This Row],[City tier]])</f>
        <v>tier - 2</v>
      </c>
      <c r="O2332" t="str">
        <f>IF(Hospitalisation_table[[#This Row],[State ID]]="?","Unknown",Hospitalisation_table[[#This Row],[State ID]])</f>
        <v>R1012</v>
      </c>
      <c r="P2332" s="20" t="str">
        <f>_xlfn.CONCAT(Hospitalisation_table[[#This Row],[date]],"-",Hospitalisation_table[[#This Row],[Month_Updated]],"-",Hospitalisation_table[[#This Row],[Year_Update]])</f>
        <v>14-Jun-1970</v>
      </c>
      <c r="Q2332">
        <f>DATEDIF(Hospitalisation_table[[#This Row],[Date of Birth]],"8-Jun-2023","Y")</f>
        <v>52</v>
      </c>
    </row>
    <row r="2333" spans="1:17" x14ac:dyDescent="0.3">
      <c r="A2333" t="s">
        <v>1369</v>
      </c>
      <c r="B2333" t="str">
        <f>IF(Hospitalisation_table[[#This Row],[Customer ID]]="?","UnKnown",Hospitalisation_table[[#This Row],[Customer ID]])</f>
        <v>Id1002</v>
      </c>
      <c r="C2333">
        <v>1976</v>
      </c>
      <c r="D2333" t="s">
        <v>18</v>
      </c>
      <c r="E2333">
        <v>28</v>
      </c>
      <c r="F2333">
        <v>2</v>
      </c>
      <c r="G2333" s="24">
        <v>11217.35</v>
      </c>
      <c r="H2333" t="s">
        <v>12</v>
      </c>
      <c r="I2333" t="s">
        <v>11</v>
      </c>
      <c r="J2333" t="s">
        <v>200</v>
      </c>
      <c r="K2333" t="str">
        <f>IF(Hospitalisation_table[[#This Row],[month]]="?","Sep",Hospitalisation_table[[#This Row],[month]])</f>
        <v>Jun</v>
      </c>
      <c r="L2333">
        <f>IF(Hospitalisation_table[[#This Row],[year]] = "?",ROUNDUP(AVERAGE(Hospitalisation_table[year]),0),Hospitalisation_table[[#This Row],[year]])</f>
        <v>1976</v>
      </c>
      <c r="M2333" t="str">
        <f>IF(Hospitalisation_table[[#This Row],[Hospital tier]]="?","tier - 2",Hospitalisation_table[[#This Row],[Hospital tier]])</f>
        <v>tier - 3</v>
      </c>
      <c r="N2333" t="str">
        <f>IF(Hospitalisation_table[[#This Row],[City tier]]="?","tier - 2",Hospitalisation_table[[#This Row],[City tier]])</f>
        <v>tier - 2</v>
      </c>
      <c r="O2333" t="str">
        <f>IF(Hospitalisation_table[[#This Row],[State ID]]="?","Unknown",Hospitalisation_table[[#This Row],[State ID]])</f>
        <v>R1025</v>
      </c>
      <c r="P2333" s="20" t="str">
        <f>_xlfn.CONCAT(Hospitalisation_table[[#This Row],[date]],"-",Hospitalisation_table[[#This Row],[Month_Updated]],"-",Hospitalisation_table[[#This Row],[Year_Update]])</f>
        <v>28-Jun-1976</v>
      </c>
      <c r="Q2333">
        <f>DATEDIF(Hospitalisation_table[[#This Row],[Date of Birth]],"8-Jun-2023","Y")</f>
        <v>46</v>
      </c>
    </row>
    <row r="2334" spans="1:17" x14ac:dyDescent="0.3">
      <c r="A2334" t="s">
        <v>1370</v>
      </c>
      <c r="B2334" t="str">
        <f>IF(Hospitalisation_table[[#This Row],[Customer ID]]="?","UnKnown",Hospitalisation_table[[#This Row],[Customer ID]])</f>
        <v>Id1001</v>
      </c>
      <c r="C2334">
        <v>1969</v>
      </c>
      <c r="D2334" t="s">
        <v>30</v>
      </c>
      <c r="E2334">
        <v>30</v>
      </c>
      <c r="F2334">
        <v>2</v>
      </c>
      <c r="G2334" s="24">
        <v>11244.38</v>
      </c>
      <c r="H2334" t="s">
        <v>12</v>
      </c>
      <c r="I2334" t="s">
        <v>16</v>
      </c>
      <c r="J2334" t="s">
        <v>168</v>
      </c>
      <c r="K2334" t="str">
        <f>IF(Hospitalisation_table[[#This Row],[month]]="?","Sep",Hospitalisation_table[[#This Row],[month]])</f>
        <v>Dec</v>
      </c>
      <c r="L2334">
        <f>IF(Hospitalisation_table[[#This Row],[year]] = "?",ROUNDUP(AVERAGE(Hospitalisation_table[year]),0),Hospitalisation_table[[#This Row],[year]])</f>
        <v>1969</v>
      </c>
      <c r="M2334" t="str">
        <f>IF(Hospitalisation_table[[#This Row],[Hospital tier]]="?","tier - 2",Hospitalisation_table[[#This Row],[Hospital tier]])</f>
        <v>tier - 3</v>
      </c>
      <c r="N2334" t="str">
        <f>IF(Hospitalisation_table[[#This Row],[City tier]]="?","tier - 2",Hospitalisation_table[[#This Row],[City tier]])</f>
        <v>tier - 1</v>
      </c>
      <c r="O2334" t="str">
        <f>IF(Hospitalisation_table[[#This Row],[State ID]]="?","Unknown",Hospitalisation_table[[#This Row],[State ID]])</f>
        <v>R1016</v>
      </c>
      <c r="P2334" s="20" t="str">
        <f>_xlfn.CONCAT(Hospitalisation_table[[#This Row],[date]],"-",Hospitalisation_table[[#This Row],[Month_Updated]],"-",Hospitalisation_table[[#This Row],[Year_Update]])</f>
        <v>30-Dec-1969</v>
      </c>
      <c r="Q2334">
        <f>DATEDIF(Hospitalisation_table[[#This Row],[Date of Birth]],"8-Jun-2023","Y")</f>
        <v>53</v>
      </c>
    </row>
    <row r="2335" spans="1:17" x14ac:dyDescent="0.3">
      <c r="A2335" t="s">
        <v>1371</v>
      </c>
      <c r="B2335" t="str">
        <f>IF(Hospitalisation_table[[#This Row],[Customer ID]]="?","UnKnown",Hospitalisation_table[[#This Row],[Customer ID]])</f>
        <v>Id1000</v>
      </c>
      <c r="C2335">
        <v>1989</v>
      </c>
      <c r="D2335" t="s">
        <v>30</v>
      </c>
      <c r="E2335">
        <v>17</v>
      </c>
      <c r="F2335">
        <v>3</v>
      </c>
      <c r="G2335" s="24">
        <v>11250.43</v>
      </c>
      <c r="H2335" t="s">
        <v>12</v>
      </c>
      <c r="I2335" t="s">
        <v>11</v>
      </c>
      <c r="J2335" t="s">
        <v>535</v>
      </c>
      <c r="K2335" t="str">
        <f>IF(Hospitalisation_table[[#This Row],[month]]="?","Sep",Hospitalisation_table[[#This Row],[month]])</f>
        <v>Dec</v>
      </c>
      <c r="L2335">
        <f>IF(Hospitalisation_table[[#This Row],[year]] = "?",ROUNDUP(AVERAGE(Hospitalisation_table[year]),0),Hospitalisation_table[[#This Row],[year]])</f>
        <v>1989</v>
      </c>
      <c r="M2335" t="str">
        <f>IF(Hospitalisation_table[[#This Row],[Hospital tier]]="?","tier - 2",Hospitalisation_table[[#This Row],[Hospital tier]])</f>
        <v>tier - 3</v>
      </c>
      <c r="N2335" t="str">
        <f>IF(Hospitalisation_table[[#This Row],[City tier]]="?","tier - 2",Hospitalisation_table[[#This Row],[City tier]])</f>
        <v>tier - 2</v>
      </c>
      <c r="O2335" t="str">
        <f>IF(Hospitalisation_table[[#This Row],[State ID]]="?","Unknown",Hospitalisation_table[[#This Row],[State ID]])</f>
        <v>R1026</v>
      </c>
      <c r="P2335" s="20" t="str">
        <f>_xlfn.CONCAT(Hospitalisation_table[[#This Row],[date]],"-",Hospitalisation_table[[#This Row],[Month_Updated]],"-",Hospitalisation_table[[#This Row],[Year_Update]])</f>
        <v>17-Dec-1989</v>
      </c>
      <c r="Q2335">
        <f>DATEDIF(Hospitalisation_table[[#This Row],[Date of Birth]],"8-Jun-2023","Y")</f>
        <v>33</v>
      </c>
    </row>
    <row r="2336" spans="1:17" x14ac:dyDescent="0.3">
      <c r="A2336" t="s">
        <v>2273</v>
      </c>
      <c r="B2336" t="str">
        <f>IF(Hospitalisation_table[[#This Row],[Customer ID]]="?","UnKnown",Hospitalisation_table[[#This Row],[Customer ID]])</f>
        <v>Id100</v>
      </c>
      <c r="C2336">
        <v>1977</v>
      </c>
      <c r="D2336" t="s">
        <v>18</v>
      </c>
      <c r="E2336">
        <v>27</v>
      </c>
      <c r="F2336">
        <v>2</v>
      </c>
      <c r="G2336" s="24">
        <v>40284.379999999997</v>
      </c>
      <c r="H2336" t="s">
        <v>16</v>
      </c>
      <c r="I2336" t="s">
        <v>12</v>
      </c>
      <c r="J2336" t="s">
        <v>23</v>
      </c>
      <c r="K2336" t="str">
        <f>IF(Hospitalisation_table[[#This Row],[month]]="?","Sep",Hospitalisation_table[[#This Row],[month]])</f>
        <v>Jun</v>
      </c>
      <c r="L2336">
        <f>IF(Hospitalisation_table[[#This Row],[year]] = "?",ROUNDUP(AVERAGE(Hospitalisation_table[year]),0),Hospitalisation_table[[#This Row],[year]])</f>
        <v>1977</v>
      </c>
      <c r="M2336" t="str">
        <f>IF(Hospitalisation_table[[#This Row],[Hospital tier]]="?","tier - 2",Hospitalisation_table[[#This Row],[Hospital tier]])</f>
        <v>tier - 1</v>
      </c>
      <c r="N2336" t="str">
        <f>IF(Hospitalisation_table[[#This Row],[City tier]]="?","tier - 2",Hospitalisation_table[[#This Row],[City tier]])</f>
        <v>tier - 3</v>
      </c>
      <c r="O2336" t="str">
        <f>IF(Hospitalisation_table[[#This Row],[State ID]]="?","Unknown",Hospitalisation_table[[#This Row],[State ID]])</f>
        <v>R1012</v>
      </c>
      <c r="P2336" s="20" t="str">
        <f>_xlfn.CONCAT(Hospitalisation_table[[#This Row],[date]],"-",Hospitalisation_table[[#This Row],[Month_Updated]],"-",Hospitalisation_table[[#This Row],[Year_Update]])</f>
        <v>27-Jun-1977</v>
      </c>
      <c r="Q2336">
        <f>DATEDIF(Hospitalisation_table[[#This Row],[Date of Birth]],"8-Jun-2023","Y")</f>
        <v>45</v>
      </c>
    </row>
    <row r="2337" spans="1:17" x14ac:dyDescent="0.3">
      <c r="A2337" t="s">
        <v>2363</v>
      </c>
      <c r="B2337" t="str">
        <f>IF(Hospitalisation_table[[#This Row],[Customer ID]]="?","UnKnown",Hospitalisation_table[[#This Row],[Customer ID]])</f>
        <v>Id10</v>
      </c>
      <c r="C2337">
        <v>1978</v>
      </c>
      <c r="D2337" t="s">
        <v>30</v>
      </c>
      <c r="E2337">
        <v>29</v>
      </c>
      <c r="F2337">
        <v>0</v>
      </c>
      <c r="G2337" s="24">
        <v>48885.14</v>
      </c>
      <c r="H2337" t="s">
        <v>16</v>
      </c>
      <c r="I2337" t="s">
        <v>11</v>
      </c>
      <c r="J2337" t="s">
        <v>13</v>
      </c>
      <c r="K2337" t="str">
        <f>IF(Hospitalisation_table[[#This Row],[month]]="?","Sep",Hospitalisation_table[[#This Row],[month]])</f>
        <v>Dec</v>
      </c>
      <c r="L2337">
        <f>IF(Hospitalisation_table[[#This Row],[year]] = "?",ROUNDUP(AVERAGE(Hospitalisation_table[year]),0),Hospitalisation_table[[#This Row],[year]])</f>
        <v>1978</v>
      </c>
      <c r="M2337" t="str">
        <f>IF(Hospitalisation_table[[#This Row],[Hospital tier]]="?","tier - 2",Hospitalisation_table[[#This Row],[Hospital tier]])</f>
        <v>tier - 1</v>
      </c>
      <c r="N2337" t="str">
        <f>IF(Hospitalisation_table[[#This Row],[City tier]]="?","tier - 2",Hospitalisation_table[[#This Row],[City tier]])</f>
        <v>tier - 2</v>
      </c>
      <c r="O2337" t="str">
        <f>IF(Hospitalisation_table[[#This Row],[State ID]]="?","Unknown",Hospitalisation_table[[#This Row],[State ID]])</f>
        <v>R1013</v>
      </c>
      <c r="P2337" s="20" t="str">
        <f>_xlfn.CONCAT(Hospitalisation_table[[#This Row],[date]],"-",Hospitalisation_table[[#This Row],[Month_Updated]],"-",Hospitalisation_table[[#This Row],[Year_Update]])</f>
        <v>29-Dec-1978</v>
      </c>
      <c r="Q2337">
        <f>DATEDIF(Hospitalisation_table[[#This Row],[Date of Birth]],"8-Jun-2023","Y")</f>
        <v>44</v>
      </c>
    </row>
    <row r="2338" spans="1:17" x14ac:dyDescent="0.3">
      <c r="A2338" t="s">
        <v>2372</v>
      </c>
      <c r="B2338" t="str">
        <f>IF(Hospitalisation_table[[#This Row],[Customer ID]]="?","UnKnown",Hospitalisation_table[[#This Row],[Customer ID]])</f>
        <v>Id1</v>
      </c>
      <c r="C2338">
        <v>1968</v>
      </c>
      <c r="D2338" t="s">
        <v>37</v>
      </c>
      <c r="E2338">
        <v>12</v>
      </c>
      <c r="F2338">
        <v>0</v>
      </c>
      <c r="G2338" s="24">
        <v>63770.43</v>
      </c>
      <c r="H2338" t="s">
        <v>16</v>
      </c>
      <c r="I2338" t="s">
        <v>12</v>
      </c>
      <c r="J2338" t="s">
        <v>13</v>
      </c>
      <c r="K2338" t="str">
        <f>IF(Hospitalisation_table[[#This Row],[month]]="?","Sep",Hospitalisation_table[[#This Row],[month]])</f>
        <v>Oct</v>
      </c>
      <c r="L2338">
        <f>IF(Hospitalisation_table[[#This Row],[year]] = "?",ROUNDUP(AVERAGE(Hospitalisation_table[year]),0),Hospitalisation_table[[#This Row],[year]])</f>
        <v>1968</v>
      </c>
      <c r="M2338" t="str">
        <f>IF(Hospitalisation_table[[#This Row],[Hospital tier]]="?","tier - 2",Hospitalisation_table[[#This Row],[Hospital tier]])</f>
        <v>tier - 1</v>
      </c>
      <c r="N2338" t="str">
        <f>IF(Hospitalisation_table[[#This Row],[City tier]]="?","tier - 2",Hospitalisation_table[[#This Row],[City tier]])</f>
        <v>tier - 3</v>
      </c>
      <c r="O2338" t="str">
        <f>IF(Hospitalisation_table[[#This Row],[State ID]]="?","Unknown",Hospitalisation_table[[#This Row],[State ID]])</f>
        <v>R1013</v>
      </c>
      <c r="P2338" s="20" t="str">
        <f>_xlfn.CONCAT(Hospitalisation_table[[#This Row],[date]],"-",Hospitalisation_table[[#This Row],[Month_Updated]],"-",Hospitalisation_table[[#This Row],[Year_Update]])</f>
        <v>12-Oct-1968</v>
      </c>
      <c r="Q2338">
        <f>DATEDIF(Hospitalisation_table[[#This Row],[Date of Birth]],"8-Jun-2023","Y")</f>
        <v>54</v>
      </c>
    </row>
    <row r="2339" spans="1:17" x14ac:dyDescent="0.3">
      <c r="A2339" t="s">
        <v>31</v>
      </c>
      <c r="B2339" t="str">
        <f>IF(Hospitalisation_table[[#This Row],[Customer ID]]="?","UnKnown",Hospitalisation_table[[#This Row],[Customer ID]])</f>
        <v>UnKnown</v>
      </c>
      <c r="C2339">
        <v>2004</v>
      </c>
      <c r="D2339" t="s">
        <v>15</v>
      </c>
      <c r="E2339">
        <v>6</v>
      </c>
      <c r="F2339">
        <v>0</v>
      </c>
      <c r="G2339" s="24">
        <v>1137.01</v>
      </c>
      <c r="H2339" t="s">
        <v>12</v>
      </c>
      <c r="I2339" t="s">
        <v>16</v>
      </c>
      <c r="J2339" t="s">
        <v>13</v>
      </c>
      <c r="K2339" t="str">
        <f>IF(Hospitalisation_table[[#This Row],[month]]="?","Sep",Hospitalisation_table[[#This Row],[month]])</f>
        <v>Nov</v>
      </c>
      <c r="L2339">
        <f>IF(Hospitalisation_table[[#This Row],[year]] = "?",ROUNDUP(AVERAGE(Hospitalisation_table[year]),0),Hospitalisation_table[[#This Row],[year]])</f>
        <v>2004</v>
      </c>
      <c r="M2339" t="str">
        <f>IF(Hospitalisation_table[[#This Row],[Hospital tier]]="?","tier - 2",Hospitalisation_table[[#This Row],[Hospital tier]])</f>
        <v>tier - 3</v>
      </c>
      <c r="N2339" t="str">
        <f>IF(Hospitalisation_table[[#This Row],[City tier]]="?","tier - 2",Hospitalisation_table[[#This Row],[City tier]])</f>
        <v>tier - 1</v>
      </c>
      <c r="O2339" t="str">
        <f>IF(Hospitalisation_table[[#This Row],[State ID]]="?","Unknown",Hospitalisation_table[[#This Row],[State ID]])</f>
        <v>R1013</v>
      </c>
      <c r="P2339" s="20" t="str">
        <f>_xlfn.CONCAT(Hospitalisation_table[[#This Row],[date]],"-",Hospitalisation_table[[#This Row],[Month_Updated]],"-",Hospitalisation_table[[#This Row],[Year_Update]])</f>
        <v>6-Nov-2004</v>
      </c>
      <c r="Q2339">
        <f>DATEDIF(Hospitalisation_table[[#This Row],[Date of Birth]],"8-Jun-2023","Y")</f>
        <v>18</v>
      </c>
    </row>
    <row r="2340" spans="1:17" x14ac:dyDescent="0.3">
      <c r="A2340" t="s">
        <v>31</v>
      </c>
      <c r="B2340" t="str">
        <f>IF(Hospitalisation_table[[#This Row],[Customer ID]]="?","UnKnown",Hospitalisation_table[[#This Row],[Customer ID]])</f>
        <v>UnKnown</v>
      </c>
      <c r="C2340">
        <v>1999</v>
      </c>
      <c r="D2340" t="s">
        <v>18</v>
      </c>
      <c r="E2340">
        <v>9</v>
      </c>
      <c r="F2340">
        <v>1</v>
      </c>
      <c r="G2340" s="24">
        <v>2775.19</v>
      </c>
      <c r="H2340" t="s">
        <v>11</v>
      </c>
      <c r="I2340" t="s">
        <v>16</v>
      </c>
      <c r="J2340" t="s">
        <v>23</v>
      </c>
      <c r="K2340" t="str">
        <f>IF(Hospitalisation_table[[#This Row],[month]]="?","Sep",Hospitalisation_table[[#This Row],[month]])</f>
        <v>Jun</v>
      </c>
      <c r="L2340">
        <f>IF(Hospitalisation_table[[#This Row],[year]] = "?",ROUNDUP(AVERAGE(Hospitalisation_table[year]),0),Hospitalisation_table[[#This Row],[year]])</f>
        <v>1999</v>
      </c>
      <c r="M2340" t="str">
        <f>IF(Hospitalisation_table[[#This Row],[Hospital tier]]="?","tier - 2",Hospitalisation_table[[#This Row],[Hospital tier]])</f>
        <v>tier - 2</v>
      </c>
      <c r="N2340" t="str">
        <f>IF(Hospitalisation_table[[#This Row],[City tier]]="?","tier - 2",Hospitalisation_table[[#This Row],[City tier]])</f>
        <v>tier - 1</v>
      </c>
      <c r="O2340" t="str">
        <f>IF(Hospitalisation_table[[#This Row],[State ID]]="?","Unknown",Hospitalisation_table[[#This Row],[State ID]])</f>
        <v>R1012</v>
      </c>
      <c r="P2340" s="20" t="str">
        <f>_xlfn.CONCAT(Hospitalisation_table[[#This Row],[date]],"-",Hospitalisation_table[[#This Row],[Month_Updated]],"-",Hospitalisation_table[[#This Row],[Year_Update]])</f>
        <v>9-Jun-1999</v>
      </c>
      <c r="Q2340">
        <f>DATEDIF(Hospitalisation_table[[#This Row],[Date of Birth]],"8-Jun-2023","Y")</f>
        <v>23</v>
      </c>
    </row>
    <row r="2341" spans="1:17" x14ac:dyDescent="0.3">
      <c r="A2341" t="s">
        <v>31</v>
      </c>
      <c r="B2341" t="str">
        <f>IF(Hospitalisation_table[[#This Row],[Customer ID]]="?","UnKnown",Hospitalisation_table[[#This Row],[Customer ID]])</f>
        <v>UnKnown</v>
      </c>
      <c r="C2341">
        <v>1985</v>
      </c>
      <c r="D2341" t="s">
        <v>30</v>
      </c>
      <c r="E2341">
        <v>20</v>
      </c>
      <c r="F2341">
        <v>2</v>
      </c>
      <c r="G2341" s="24">
        <v>6203.9</v>
      </c>
      <c r="H2341" t="s">
        <v>16</v>
      </c>
      <c r="I2341" t="s">
        <v>11</v>
      </c>
      <c r="J2341" t="s">
        <v>23</v>
      </c>
      <c r="K2341" t="str">
        <f>IF(Hospitalisation_table[[#This Row],[month]]="?","Sep",Hospitalisation_table[[#This Row],[month]])</f>
        <v>Dec</v>
      </c>
      <c r="L2341">
        <f>IF(Hospitalisation_table[[#This Row],[year]] = "?",ROUNDUP(AVERAGE(Hospitalisation_table[year]),0),Hospitalisation_table[[#This Row],[year]])</f>
        <v>1985</v>
      </c>
      <c r="M2341" t="str">
        <f>IF(Hospitalisation_table[[#This Row],[Hospital tier]]="?","tier - 2",Hospitalisation_table[[#This Row],[Hospital tier]])</f>
        <v>tier - 1</v>
      </c>
      <c r="N2341" t="str">
        <f>IF(Hospitalisation_table[[#This Row],[City tier]]="?","tier - 2",Hospitalisation_table[[#This Row],[City tier]])</f>
        <v>tier - 2</v>
      </c>
      <c r="O2341" t="str">
        <f>IF(Hospitalisation_table[[#This Row],[State ID]]="?","Unknown",Hospitalisation_table[[#This Row],[State ID]])</f>
        <v>R1012</v>
      </c>
      <c r="P2341" s="20" t="str">
        <f>_xlfn.CONCAT(Hospitalisation_table[[#This Row],[date]],"-",Hospitalisation_table[[#This Row],[Month_Updated]],"-",Hospitalisation_table[[#This Row],[Year_Update]])</f>
        <v>20-Dec-1985</v>
      </c>
      <c r="Q2341">
        <f>DATEDIF(Hospitalisation_table[[#This Row],[Date of Birth]],"8-Jun-2023","Y")</f>
        <v>37</v>
      </c>
    </row>
    <row r="2342" spans="1:17" x14ac:dyDescent="0.3">
      <c r="A2342" t="s">
        <v>31</v>
      </c>
      <c r="B2342" t="str">
        <f>IF(Hospitalisation_table[[#This Row],[Customer ID]]="?","UnKnown",Hospitalisation_table[[#This Row],[Customer ID]])</f>
        <v>UnKnown</v>
      </c>
      <c r="C2342">
        <v>2000</v>
      </c>
      <c r="D2342" t="s">
        <v>37</v>
      </c>
      <c r="E2342">
        <v>13</v>
      </c>
      <c r="F2342">
        <v>0</v>
      </c>
      <c r="G2342" s="24">
        <v>35585.58</v>
      </c>
      <c r="H2342" t="s">
        <v>16</v>
      </c>
      <c r="I2342" t="s">
        <v>11</v>
      </c>
      <c r="J2342" t="s">
        <v>42</v>
      </c>
      <c r="K2342" t="str">
        <f>IF(Hospitalisation_table[[#This Row],[month]]="?","Sep",Hospitalisation_table[[#This Row],[month]])</f>
        <v>Oct</v>
      </c>
      <c r="L2342">
        <f>IF(Hospitalisation_table[[#This Row],[year]] = "?",ROUNDUP(AVERAGE(Hospitalisation_table[year]),0),Hospitalisation_table[[#This Row],[year]])</f>
        <v>2000</v>
      </c>
      <c r="M2342" t="str">
        <f>IF(Hospitalisation_table[[#This Row],[Hospital tier]]="?","tier - 2",Hospitalisation_table[[#This Row],[Hospital tier]])</f>
        <v>tier - 1</v>
      </c>
      <c r="N2342" t="str">
        <f>IF(Hospitalisation_table[[#This Row],[City tier]]="?","tier - 2",Hospitalisation_table[[#This Row],[City tier]])</f>
        <v>tier - 2</v>
      </c>
      <c r="O2342" t="str">
        <f>IF(Hospitalisation_table[[#This Row],[State ID]]="?","Unknown",Hospitalisation_table[[#This Row],[State ID]])</f>
        <v>R1011</v>
      </c>
      <c r="P2342" s="20" t="str">
        <f>_xlfn.CONCAT(Hospitalisation_table[[#This Row],[date]],"-",Hospitalisation_table[[#This Row],[Month_Updated]],"-",Hospitalisation_table[[#This Row],[Year_Update]])</f>
        <v>13-Oct-2000</v>
      </c>
      <c r="Q2342">
        <f>DATEDIF(Hospitalisation_table[[#This Row],[Date of Birth]],"8-Jun-2023","Y")</f>
        <v>22</v>
      </c>
    </row>
    <row r="2343" spans="1:17" x14ac:dyDescent="0.3">
      <c r="A2343" t="s">
        <v>31</v>
      </c>
      <c r="B2343" t="str">
        <f>IF(Hospitalisation_table[[#This Row],[Customer ID]]="?","UnKnown",Hospitalisation_table[[#This Row],[Customer ID]])</f>
        <v>UnKnown</v>
      </c>
      <c r="C2343">
        <v>1992</v>
      </c>
      <c r="D2343" t="s">
        <v>37</v>
      </c>
      <c r="E2343">
        <v>6</v>
      </c>
      <c r="F2343">
        <v>0</v>
      </c>
      <c r="G2343" s="24">
        <v>36837.47</v>
      </c>
      <c r="H2343" t="s">
        <v>16</v>
      </c>
      <c r="I2343" t="s">
        <v>11</v>
      </c>
      <c r="J2343" t="s">
        <v>42</v>
      </c>
      <c r="K2343" t="str">
        <f>IF(Hospitalisation_table[[#This Row],[month]]="?","Sep",Hospitalisation_table[[#This Row],[month]])</f>
        <v>Oct</v>
      </c>
      <c r="L2343">
        <f>IF(Hospitalisation_table[[#This Row],[year]] = "?",ROUNDUP(AVERAGE(Hospitalisation_table[year]),0),Hospitalisation_table[[#This Row],[year]])</f>
        <v>1992</v>
      </c>
      <c r="M2343" t="str">
        <f>IF(Hospitalisation_table[[#This Row],[Hospital tier]]="?","tier - 2",Hospitalisation_table[[#This Row],[Hospital tier]])</f>
        <v>tier - 1</v>
      </c>
      <c r="N2343" t="str">
        <f>IF(Hospitalisation_table[[#This Row],[City tier]]="?","tier - 2",Hospitalisation_table[[#This Row],[City tier]])</f>
        <v>tier - 2</v>
      </c>
      <c r="O2343" t="str">
        <f>IF(Hospitalisation_table[[#This Row],[State ID]]="?","Unknown",Hospitalisation_table[[#This Row],[State ID]])</f>
        <v>R1011</v>
      </c>
      <c r="P2343" s="20" t="str">
        <f>_xlfn.CONCAT(Hospitalisation_table[[#This Row],[date]],"-",Hospitalisation_table[[#This Row],[Month_Updated]],"-",Hospitalisation_table[[#This Row],[Year_Update]])</f>
        <v>6-Oct-1992</v>
      </c>
      <c r="Q2343">
        <f>DATEDIF(Hospitalisation_table[[#This Row],[Date of Birth]],"8-Jun-2023","Y")</f>
        <v>30</v>
      </c>
    </row>
    <row r="2344" spans="1:17" x14ac:dyDescent="0.3">
      <c r="A2344" t="s">
        <v>31</v>
      </c>
      <c r="B2344" t="str">
        <f>IF(Hospitalisation_table[[#This Row],[Customer ID]]="?","UnKnown",Hospitalisation_table[[#This Row],[Customer ID]])</f>
        <v>UnKnown</v>
      </c>
      <c r="C2344">
        <v>1991</v>
      </c>
      <c r="D2344" t="s">
        <v>15</v>
      </c>
      <c r="E2344">
        <v>22</v>
      </c>
      <c r="F2344">
        <v>2</v>
      </c>
      <c r="G2344" s="24">
        <v>38711</v>
      </c>
      <c r="H2344" t="s">
        <v>16</v>
      </c>
      <c r="I2344" t="s">
        <v>12</v>
      </c>
      <c r="J2344" t="s">
        <v>42</v>
      </c>
      <c r="K2344" t="str">
        <f>IF(Hospitalisation_table[[#This Row],[month]]="?","Sep",Hospitalisation_table[[#This Row],[month]])</f>
        <v>Nov</v>
      </c>
      <c r="L2344">
        <f>IF(Hospitalisation_table[[#This Row],[year]] = "?",ROUNDUP(AVERAGE(Hospitalisation_table[year]),0),Hospitalisation_table[[#This Row],[year]])</f>
        <v>1991</v>
      </c>
      <c r="M2344" t="str">
        <f>IF(Hospitalisation_table[[#This Row],[Hospital tier]]="?","tier - 2",Hospitalisation_table[[#This Row],[Hospital tier]])</f>
        <v>tier - 1</v>
      </c>
      <c r="N2344" t="str">
        <f>IF(Hospitalisation_table[[#This Row],[City tier]]="?","tier - 2",Hospitalisation_table[[#This Row],[City tier]])</f>
        <v>tier - 3</v>
      </c>
      <c r="O2344" t="str">
        <f>IF(Hospitalisation_table[[#This Row],[State ID]]="?","Unknown",Hospitalisation_table[[#This Row],[State ID]])</f>
        <v>R1011</v>
      </c>
      <c r="P2344" s="20" t="str">
        <f>_xlfn.CONCAT(Hospitalisation_table[[#This Row],[date]],"-",Hospitalisation_table[[#This Row],[Month_Updated]],"-",Hospitalisation_table[[#This Row],[Year_Update]])</f>
        <v>22-Nov-1991</v>
      </c>
      <c r="Q2344">
        <f>DATEDIF(Hospitalisation_table[[#This Row],[Date of Birth]],"8-Jun-2023","Y")</f>
        <v>31</v>
      </c>
    </row>
  </sheetData>
  <phoneticPr fontId="6" type="noConversion"/>
  <conditionalFormatting sqref="A2:J2344">
    <cfRule type="cellIs" dxfId="0" priority="1" operator="equal">
      <formula>"?"</formula>
    </cfRule>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SolutionS</vt:lpstr>
      <vt:lpstr>HealthCare</vt:lpstr>
      <vt:lpstr>HealthCare_Analysis</vt:lpstr>
      <vt:lpstr>Dashboard</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2026-05-13T09:41:12Z</dcterms:modified>
</cp:coreProperties>
</file>